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180" windowHeight="13050"/>
  </bookViews>
  <sheets>
    <sheet name="AIclass" sheetId="1" r:id="rId1"/>
    <sheet name="映射" sheetId="2" r:id="rId2"/>
    <sheet name="表格编辑 " sheetId="3" r:id="rId3"/>
    <sheet name="怪物属性编辑" sheetId="4" r:id="rId4"/>
    <sheet name="lookup" sheetId="5" r:id="rId5"/>
    <sheet name="AI" sheetId="6" r:id="rId6"/>
    <sheet name="角色属性" sheetId="7" r:id="rId7"/>
    <sheet name="Sheet1" sheetId="8" r:id="rId8"/>
    <sheet name="Sheet2" sheetId="9" r:id="rId9"/>
    <sheet name="Sheet3" sheetId="10" r:id="rId10"/>
    <sheet name="Sheet4" sheetId="11" r:id="rId11"/>
  </sheets>
  <definedNames>
    <definedName name="_xlnm._FilterDatabase" localSheetId="2" hidden="1">'表格编辑 '!$D$1:$D$2405</definedName>
    <definedName name="_xlnm._FilterDatabase" localSheetId="3" hidden="1">怪物属性编辑!$AE$1:$AE$1668</definedName>
    <definedName name="LVgongfang">角色属性!$I$1:$U$61</definedName>
    <definedName name="基础属性">Sheet1!$U$1:$AA$300</definedName>
    <definedName name="加点方案">角色属性!$A$1:$F$20</definedName>
    <definedName name="角色攻防">角色属性!$H$1:$U$62</definedName>
  </definedNames>
  <calcPr calcId="144525" concurrentCalc="0"/>
</workbook>
</file>

<file path=xl/comments1.xml><?xml version="1.0" encoding="utf-8"?>
<comments xmlns="http://schemas.openxmlformats.org/spreadsheetml/2006/main">
  <authors>
    <author>dreamsummit</author>
  </authors>
  <commentList>
    <comment ref="A8" authorId="0">
      <text>
        <r>
          <rPr>
            <sz val="9"/>
            <rFont val="宋体"/>
            <charset val="134"/>
          </rPr>
          <t xml:space="preserve">dreamsummit:
</t>
        </r>
      </text>
    </comment>
    <comment ref="A22" authorId="0">
      <text>
        <r>
          <rPr>
            <sz val="9"/>
            <rFont val="宋体"/>
            <charset val="134"/>
          </rPr>
          <t>以上为手动编辑内容，不拉公式</t>
        </r>
      </text>
    </comment>
    <comment ref="A54" authorId="0">
      <text>
        <r>
          <rPr>
            <sz val="9"/>
            <rFont val="宋体"/>
            <charset val="134"/>
          </rPr>
          <t xml:space="preserve">正式编辑的怪物
</t>
        </r>
      </text>
    </comment>
  </commentList>
</comments>
</file>

<file path=xl/comments2.xml><?xml version="1.0" encoding="utf-8"?>
<comments xmlns="http://schemas.openxmlformats.org/spreadsheetml/2006/main">
  <authors>
    <author>dreamsummit</author>
  </authors>
  <commentList>
    <comment ref="AH1" authorId="0">
      <text>
        <r>
          <rPr>
            <sz val="9"/>
            <rFont val="宋体"/>
            <charset val="134"/>
          </rPr>
          <t xml:space="preserve">dreamsummit:
1=是
0=否
</t>
        </r>
      </text>
    </comment>
  </commentList>
</comments>
</file>

<file path=xl/sharedStrings.xml><?xml version="1.0" encoding="utf-8"?>
<sst xmlns="http://schemas.openxmlformats.org/spreadsheetml/2006/main" count="1577">
  <si>
    <t>ID</t>
  </si>
  <si>
    <t>Name</t>
  </si>
  <si>
    <t>id区间</t>
  </si>
  <si>
    <t>场景1</t>
  </si>
  <si>
    <t>海底龟</t>
  </si>
  <si>
    <t>monsterID</t>
  </si>
  <si>
    <t>level</t>
  </si>
  <si>
    <t>场景2</t>
  </si>
  <si>
    <t>场景3</t>
  </si>
  <si>
    <t>场景4</t>
  </si>
  <si>
    <t>场景5</t>
  </si>
  <si>
    <t>场景6</t>
  </si>
  <si>
    <t>场景7</t>
  </si>
  <si>
    <t>等级</t>
  </si>
  <si>
    <t>角色数量</t>
  </si>
  <si>
    <t>怪物类型</t>
  </si>
  <si>
    <t>类型属性系数</t>
  </si>
  <si>
    <t>国宝</t>
  </si>
  <si>
    <t>1-9999</t>
  </si>
  <si>
    <t>主线怪物</t>
  </si>
  <si>
    <t>火焰龟</t>
  </si>
  <si>
    <t>普通</t>
  </si>
  <si>
    <t>牛头怪</t>
  </si>
  <si>
    <t>10000-19999</t>
  </si>
  <si>
    <t>活动怪物</t>
  </si>
  <si>
    <t>硬壳龟</t>
  </si>
  <si>
    <t>精英</t>
  </si>
  <si>
    <t>哥布林</t>
  </si>
  <si>
    <t>20000-29999</t>
  </si>
  <si>
    <t>地图怪物</t>
  </si>
  <si>
    <t>虎人</t>
  </si>
  <si>
    <t>BOSS</t>
  </si>
  <si>
    <t>软泥怪</t>
  </si>
  <si>
    <t>猫妖</t>
  </si>
  <si>
    <t>活动普通</t>
  </si>
  <si>
    <t>树精</t>
  </si>
  <si>
    <t>罗刹</t>
  </si>
  <si>
    <t>活动精英</t>
  </si>
  <si>
    <t>蝙蝠</t>
  </si>
  <si>
    <t>猫人</t>
  </si>
  <si>
    <t>活动BOSS</t>
  </si>
  <si>
    <t>僵尸</t>
  </si>
  <si>
    <t>恶魔猫</t>
  </si>
  <si>
    <t>主线普通</t>
  </si>
  <si>
    <t>妖狐</t>
  </si>
  <si>
    <t>主线BOSS</t>
  </si>
  <si>
    <t>阴影</t>
  </si>
  <si>
    <t>穴熊</t>
  </si>
  <si>
    <t>盗匪</t>
  </si>
  <si>
    <t>赤熊</t>
  </si>
  <si>
    <t>盗匪首领</t>
  </si>
  <si>
    <t>北极熊</t>
  </si>
  <si>
    <t>捣蛋鬼</t>
  </si>
  <si>
    <t>赤目黑熊</t>
  </si>
  <si>
    <t>骷髅战士</t>
  </si>
  <si>
    <t>猫熊</t>
  </si>
  <si>
    <t>铁剪螃蟹</t>
  </si>
  <si>
    <t>大地鼠</t>
  </si>
  <si>
    <t>毒蝎</t>
  </si>
  <si>
    <t>恶梦鼠</t>
  </si>
  <si>
    <t>炸弹魔</t>
  </si>
  <si>
    <t>火焰鼠</t>
  </si>
  <si>
    <t>食人魔</t>
  </si>
  <si>
    <t>宝石鼠</t>
  </si>
  <si>
    <t>食人魔奥兹</t>
  </si>
  <si>
    <t>水蓝鼠</t>
  </si>
  <si>
    <t>食人魔首领克洛</t>
  </si>
  <si>
    <t>鼠王</t>
  </si>
  <si>
    <t>黑熊</t>
  </si>
  <si>
    <t>地狱看门犬</t>
  </si>
  <si>
    <t>吸血海蝙蝠</t>
  </si>
  <si>
    <t>巨狼</t>
  </si>
  <si>
    <t>海巨龙布鲁特韦姆</t>
  </si>
  <si>
    <t>地狱猎犬</t>
  </si>
  <si>
    <t>僵尸实验体</t>
  </si>
  <si>
    <t>地狱妖犬</t>
  </si>
  <si>
    <t>水鬼草</t>
  </si>
  <si>
    <t>恶魔食人花</t>
  </si>
  <si>
    <t>丧尸</t>
  </si>
  <si>
    <t>巨熊</t>
  </si>
  <si>
    <t>食尸鬼</t>
  </si>
  <si>
    <t>贪食兽</t>
  </si>
  <si>
    <t>腐尸</t>
  </si>
  <si>
    <t>巨人巴罗斯</t>
  </si>
  <si>
    <t>木乃伊</t>
  </si>
  <si>
    <t>泡沫软泥怪</t>
  </si>
  <si>
    <t>刺客阿一</t>
  </si>
  <si>
    <t>血骷髅</t>
  </si>
  <si>
    <t>毒蘑菇</t>
  </si>
  <si>
    <t>地狱骷髅</t>
  </si>
  <si>
    <t>行尸</t>
  </si>
  <si>
    <t>武装骷髅</t>
  </si>
  <si>
    <t>食人魔法师波坎</t>
  </si>
  <si>
    <t>骷髅海盗</t>
  </si>
  <si>
    <t>鬼影</t>
  </si>
  <si>
    <t>幽灵</t>
  </si>
  <si>
    <t>鬼灵</t>
  </si>
  <si>
    <t>蜥蜴人扎戈</t>
  </si>
  <si>
    <t>亡灵</t>
  </si>
  <si>
    <t>怪怪箱</t>
  </si>
  <si>
    <t>死灵</t>
  </si>
  <si>
    <t>水精魂</t>
  </si>
  <si>
    <t>小石像怪</t>
  </si>
  <si>
    <t>白恶魔吉拉斯</t>
  </si>
  <si>
    <t>使魔</t>
  </si>
  <si>
    <t>臭臭花</t>
  </si>
  <si>
    <t>水蓝鸟魔</t>
  </si>
  <si>
    <t>恶狼希斯</t>
  </si>
  <si>
    <t>小恶魔</t>
  </si>
  <si>
    <t>水鬼</t>
  </si>
  <si>
    <t>迷你石像怪</t>
  </si>
  <si>
    <t>伦纳斯恶魔</t>
  </si>
  <si>
    <t>丘比特</t>
  </si>
  <si>
    <t>蜥蜴人</t>
  </si>
  <si>
    <t>石像怪</t>
  </si>
  <si>
    <t>魔像瓦特</t>
  </si>
  <si>
    <t>血魔</t>
  </si>
  <si>
    <t>恐怖之箱巴奇亚</t>
  </si>
  <si>
    <t>堕天使</t>
  </si>
  <si>
    <t>骷髅勇士安德列斯</t>
  </si>
  <si>
    <t>恶魔</t>
  </si>
  <si>
    <t>巨人安德罗</t>
  </si>
  <si>
    <t>小蝙蝠</t>
  </si>
  <si>
    <t>千年古树妖</t>
  </si>
  <si>
    <t>扫把蝙蝠</t>
  </si>
  <si>
    <t>火蝾螈莫莫古</t>
  </si>
  <si>
    <t>迷你蝙蝠</t>
  </si>
  <si>
    <t>沙鹰刺客</t>
  </si>
  <si>
    <t>水果蝙蝠</t>
  </si>
  <si>
    <t>沙狼</t>
  </si>
  <si>
    <t>恶魔蝙蝠</t>
  </si>
  <si>
    <t>沙鹰刺客大师罗塞尔</t>
  </si>
  <si>
    <t>天使蝙蝠</t>
  </si>
  <si>
    <t>食人花</t>
  </si>
  <si>
    <t>大蝙蝠</t>
  </si>
  <si>
    <t>奥梅亚斯斥候</t>
  </si>
  <si>
    <t>巨蝙蝠</t>
  </si>
  <si>
    <t>变色龙罗迪</t>
  </si>
  <si>
    <t>海蝙蝠</t>
  </si>
  <si>
    <t>异教徒</t>
  </si>
  <si>
    <t>胖蝙蝠</t>
  </si>
  <si>
    <t>异教长老</t>
  </si>
  <si>
    <t>兔耳蝙蝠</t>
  </si>
  <si>
    <t>惰魔</t>
  </si>
  <si>
    <t>蓝蝎</t>
  </si>
  <si>
    <t>异教之火</t>
  </si>
  <si>
    <t>红蝎</t>
  </si>
  <si>
    <t>巫妖克佳苏尔德</t>
  </si>
  <si>
    <t>黄蝎</t>
  </si>
  <si>
    <t>蝎子王阿克苏</t>
  </si>
  <si>
    <t>杀手蝎</t>
  </si>
  <si>
    <t>巨型死亡蠕虫</t>
  </si>
  <si>
    <t>杀人蜂</t>
  </si>
  <si>
    <t>沙漠吞噬花</t>
  </si>
  <si>
    <t>异型蜂</t>
  </si>
  <si>
    <t>沙漠恶匪巴托</t>
  </si>
  <si>
    <t>虎头蜂</t>
  </si>
  <si>
    <t>蜥蜴人莫洛</t>
  </si>
  <si>
    <t>黄蜂</t>
  </si>
  <si>
    <t>刺球</t>
  </si>
  <si>
    <t>死亡蜂</t>
  </si>
  <si>
    <t>沙漠巨蜥</t>
  </si>
  <si>
    <t>螳螂</t>
  </si>
  <si>
    <t>石魔像克鲁特</t>
  </si>
  <si>
    <t>杀人螳螂</t>
  </si>
  <si>
    <t>沙巨龙奥马尔吉特</t>
  </si>
  <si>
    <t>赤目螳螂</t>
  </si>
  <si>
    <t>蜥蜴人之王康诺</t>
  </si>
  <si>
    <t>死灰螳螂</t>
  </si>
  <si>
    <t>致命螳螂</t>
  </si>
  <si>
    <t>雪域妖魔</t>
  </si>
  <si>
    <t>土蜘蛛</t>
  </si>
  <si>
    <t>红恶魔萨鲁</t>
  </si>
  <si>
    <t>水蜘蛛</t>
  </si>
  <si>
    <t>盗王之王卡特</t>
  </si>
  <si>
    <t>火蜘蛛</t>
  </si>
  <si>
    <t>远古黑龙王克格尔斯托</t>
  </si>
  <si>
    <t>风蜘蛛</t>
  </si>
  <si>
    <t>魔像巴鲁比</t>
  </si>
  <si>
    <t>死亡恶熊西路</t>
  </si>
  <si>
    <t>死亡树精</t>
  </si>
  <si>
    <t>骷髅王克莱伯</t>
  </si>
  <si>
    <t>黄金树精</t>
  </si>
  <si>
    <t>大猫熊鲁特</t>
  </si>
  <si>
    <t>惨白树精</t>
  </si>
  <si>
    <t>黑暗军团士兵</t>
  </si>
  <si>
    <t>冰冷树精</t>
  </si>
  <si>
    <t>军阀皮尼斯</t>
  </si>
  <si>
    <t>沼泽树精</t>
  </si>
  <si>
    <t>千年雪妖</t>
  </si>
  <si>
    <t>妖草</t>
  </si>
  <si>
    <t>银龙艾薇达</t>
  </si>
  <si>
    <t>曼陀罗草</t>
  </si>
  <si>
    <t>雪狼</t>
  </si>
  <si>
    <t>妖花</t>
  </si>
  <si>
    <t>冰狼加内特</t>
  </si>
  <si>
    <t>人魔草</t>
  </si>
  <si>
    <t>恶魔使徒洛尔丹</t>
  </si>
  <si>
    <t>绿色口臭鬼</t>
  </si>
  <si>
    <t>千年冰晶树魔</t>
  </si>
  <si>
    <t>黄色口臭鬼</t>
  </si>
  <si>
    <t>死灵法师科托</t>
  </si>
  <si>
    <t>蓝色口臭鬼</t>
  </si>
  <si>
    <t>黑暗魔君巴里克</t>
  </si>
  <si>
    <t>红色口臭鬼</t>
  </si>
  <si>
    <t>蜜蜂</t>
  </si>
  <si>
    <t>凶暴仙人掌</t>
  </si>
  <si>
    <t>罪恶骑士</t>
  </si>
  <si>
    <t>武术仙人掌</t>
  </si>
  <si>
    <t>黑暗拳皇</t>
  </si>
  <si>
    <t>兔耳仙人掌</t>
  </si>
  <si>
    <t>毒咒大师</t>
  </si>
  <si>
    <t>印第安仙人掌</t>
  </si>
  <si>
    <t>牧师</t>
  </si>
  <si>
    <t>火焰舞者</t>
  </si>
  <si>
    <t>人修罗</t>
  </si>
  <si>
    <t>史莱姆</t>
  </si>
  <si>
    <t>法师</t>
  </si>
  <si>
    <t>液态史莱姆</t>
  </si>
  <si>
    <t>猎人</t>
  </si>
  <si>
    <t>果冻史莱姆</t>
  </si>
  <si>
    <t>佣兵</t>
  </si>
  <si>
    <t>布丁史莱姆</t>
  </si>
  <si>
    <t>绝望巫王</t>
  </si>
  <si>
    <t>火精</t>
  </si>
  <si>
    <t>逃兵 辛克亚</t>
  </si>
  <si>
    <t>风精</t>
  </si>
  <si>
    <t>佣兵女神 苏娜</t>
  </si>
  <si>
    <t>水精</t>
  </si>
  <si>
    <t>女武神 吉娜</t>
  </si>
  <si>
    <t>地精</t>
  </si>
  <si>
    <t>幽火 阿巴斯</t>
  </si>
  <si>
    <t>顽皮炸弹</t>
  </si>
  <si>
    <t>鹰眼 格隆</t>
  </si>
  <si>
    <t>宝贝炸弹</t>
  </si>
  <si>
    <t>冥王 伯纳德</t>
  </si>
  <si>
    <t>大炸弹</t>
  </si>
  <si>
    <t>咒术女王 摩拉</t>
  </si>
  <si>
    <t>飘浮炸弹</t>
  </si>
  <si>
    <t>神箭手 阿卡丽</t>
  </si>
  <si>
    <t>丸子炸弹</t>
  </si>
  <si>
    <t>至尊骑士费伦公爵</t>
  </si>
  <si>
    <t>幻影</t>
  </si>
  <si>
    <t>女剑神 玛娜</t>
  </si>
  <si>
    <t>旋律影子</t>
  </si>
  <si>
    <t>剑圣 乔克</t>
  </si>
  <si>
    <t>暗影</t>
  </si>
  <si>
    <t>暗火 巴特门迪</t>
  </si>
  <si>
    <t>光使徒 艾莉</t>
  </si>
  <si>
    <t>血腥之刃</t>
  </si>
  <si>
    <t>战神 奎托斯</t>
  </si>
  <si>
    <t>杀龙之刃</t>
  </si>
  <si>
    <t>奥术玫瑰 卡娜</t>
  </si>
  <si>
    <t>火焰之刃</t>
  </si>
  <si>
    <t>玫瑰骑士安娜侯爵</t>
  </si>
  <si>
    <t>烈风之刃</t>
  </si>
  <si>
    <t>吓人箱</t>
  </si>
  <si>
    <t>兔耳吓人箱</t>
  </si>
  <si>
    <t>红魔吓人盒</t>
  </si>
  <si>
    <t>蓝魔吓人盒</t>
  </si>
  <si>
    <t>绿蛙吓人盒</t>
  </si>
  <si>
    <t>纯白吓人箱</t>
  </si>
  <si>
    <t>冰怪</t>
  </si>
  <si>
    <t>石怪</t>
  </si>
  <si>
    <t>银怪</t>
  </si>
  <si>
    <t>金怪</t>
  </si>
  <si>
    <t>恶魔螃蟹</t>
  </si>
  <si>
    <t>水晶螃蟹</t>
  </si>
  <si>
    <t>黄金螃蟹</t>
  </si>
  <si>
    <t>蜥蝪战士</t>
  </si>
  <si>
    <t>蜥蝪斗士</t>
  </si>
  <si>
    <t>蜥蜴武士</t>
  </si>
  <si>
    <t>猎豹蜥蜴</t>
  </si>
  <si>
    <t>大地翼龙</t>
  </si>
  <si>
    <t>寒冰翼龙</t>
  </si>
  <si>
    <t>火焰翼龙</t>
  </si>
  <si>
    <t>烈风翼龙</t>
  </si>
  <si>
    <t>银色翼龙</t>
  </si>
  <si>
    <t>地龙蜥</t>
  </si>
  <si>
    <t>水龙蜥</t>
  </si>
  <si>
    <t>火龙蜥</t>
  </si>
  <si>
    <t>风龙蜥</t>
  </si>
  <si>
    <t>红帽哥布林</t>
  </si>
  <si>
    <t>火焰哥布尔</t>
  </si>
  <si>
    <t>烈风哥布林</t>
  </si>
  <si>
    <t>巨人</t>
  </si>
  <si>
    <t>单眼巨人</t>
  </si>
  <si>
    <t>泰坦巨人</t>
  </si>
  <si>
    <t>亚特拉斯巨神</t>
  </si>
  <si>
    <t>盗贼</t>
  </si>
  <si>
    <t>山贼</t>
  </si>
  <si>
    <t>海贼</t>
  </si>
  <si>
    <t>蜥蜴团</t>
  </si>
  <si>
    <t>鸟人</t>
  </si>
  <si>
    <t>幻歌妖</t>
  </si>
  <si>
    <t>狠毒鸟人</t>
  </si>
  <si>
    <t>烈风鸟人</t>
  </si>
  <si>
    <t>黑暗鸟人</t>
  </si>
  <si>
    <t>蘑菇</t>
  </si>
  <si>
    <t>一万血</t>
  </si>
  <si>
    <t>一万魔</t>
  </si>
  <si>
    <t>五千攻击</t>
  </si>
  <si>
    <t>五千防御</t>
  </si>
  <si>
    <t>五千敏</t>
  </si>
  <si>
    <t>五千精神</t>
  </si>
  <si>
    <t>五千回复</t>
  </si>
  <si>
    <t>魔攻5000</t>
  </si>
  <si>
    <t>抗魔5000</t>
  </si>
  <si>
    <t>命中5000</t>
  </si>
  <si>
    <t>闪躲5000</t>
  </si>
  <si>
    <t>必杀5000</t>
  </si>
  <si>
    <t>反击5000</t>
  </si>
  <si>
    <t>抗昏睡10000</t>
  </si>
  <si>
    <t>抗石化10000</t>
  </si>
  <si>
    <t>抗酒醉9999</t>
  </si>
  <si>
    <t>抗混乱9999</t>
  </si>
  <si>
    <t>抗遗忘9999</t>
  </si>
  <si>
    <t>抗毒9999</t>
  </si>
  <si>
    <t>抗暗杀9999</t>
  </si>
  <si>
    <t>刺客阿一分身</t>
  </si>
  <si>
    <t>烈焰龟</t>
  </si>
  <si>
    <t>坚甲龟</t>
  </si>
  <si>
    <t>罗刹鬼</t>
  </si>
  <si>
    <t>地狱魔猫</t>
  </si>
  <si>
    <t>血腥恶熊</t>
  </si>
  <si>
    <t>极地战熊</t>
  </si>
  <si>
    <t>暴君熊</t>
  </si>
  <si>
    <t>堕落贼鼠</t>
  </si>
  <si>
    <t>噩梦耗子</t>
  </si>
  <si>
    <t>炽热贼鼠</t>
  </si>
  <si>
    <t>盗王之鼠</t>
  </si>
  <si>
    <t>雪域贼鼠</t>
  </si>
  <si>
    <t>极限鼠王</t>
  </si>
  <si>
    <t>魔域狂犬</t>
  </si>
  <si>
    <t>异域魔犬</t>
  </si>
  <si>
    <t>魔域骷髅</t>
  </si>
  <si>
    <t>骷髅将军</t>
  </si>
  <si>
    <t>石像魔宠</t>
  </si>
  <si>
    <t>石像仆从</t>
  </si>
  <si>
    <t>极寒小魔怪</t>
  </si>
  <si>
    <t>石像幼兽</t>
  </si>
  <si>
    <t>小魔物</t>
  </si>
  <si>
    <t>暗水蝎</t>
  </si>
  <si>
    <t>炼狱魔蝎</t>
  </si>
  <si>
    <t>沙漠蝎</t>
  </si>
  <si>
    <t>致命魔蝎</t>
  </si>
  <si>
    <t>毒蜂</t>
  </si>
  <si>
    <t>亡者兵蜂</t>
  </si>
  <si>
    <t>杀手螳螂</t>
  </si>
  <si>
    <t>血眼螳螂</t>
  </si>
  <si>
    <t>绝望螳螂</t>
  </si>
  <si>
    <t>夺命螳螂</t>
  </si>
  <si>
    <t>亡魂树精</t>
  </si>
  <si>
    <t>金木树精</t>
  </si>
  <si>
    <t>无面者树精</t>
  </si>
  <si>
    <t>冰晶树妖</t>
  </si>
  <si>
    <t>荒野树精</t>
  </si>
  <si>
    <t>死亡之花</t>
  </si>
  <si>
    <t>丛林臭臭花</t>
  </si>
  <si>
    <t>沙漠臭臭花</t>
  </si>
  <si>
    <t>冰雪臭臭花</t>
  </si>
  <si>
    <t>熔岩臭臭花</t>
  </si>
  <si>
    <t>狂暴刺球</t>
  </si>
  <si>
    <t>功夫刺魔</t>
  </si>
  <si>
    <t>萌萌仙人掌</t>
  </si>
  <si>
    <t>土著仙人掌</t>
  </si>
  <si>
    <t>炽热魔芋</t>
  </si>
  <si>
    <t>污染史莱姆</t>
  </si>
  <si>
    <t>极地史莱姆</t>
  </si>
  <si>
    <t>小丑炸弹魔</t>
  </si>
  <si>
    <t>偶像炸弹魔</t>
  </si>
  <si>
    <t>炸弹魔王</t>
  </si>
  <si>
    <t>深寒炸弹魔</t>
  </si>
  <si>
    <t>炸弹小子</t>
  </si>
  <si>
    <t>舞蹈之影</t>
  </si>
  <si>
    <t>亲卫刃使魔</t>
  </si>
  <si>
    <t>屠龙刃使魔</t>
  </si>
  <si>
    <t>烈焰刃使魔</t>
  </si>
  <si>
    <t>黑暗刃使魔</t>
  </si>
  <si>
    <t>恐怖箱</t>
  </si>
  <si>
    <t>兔耳恐怖箱</t>
  </si>
  <si>
    <t>红魔恐怖箱</t>
  </si>
  <si>
    <t>蓝魔恐怖箱</t>
  </si>
  <si>
    <t>绿蛙恐怖箱</t>
  </si>
  <si>
    <t>纯白恐怖箱</t>
  </si>
  <si>
    <t>魔王蟹</t>
  </si>
  <si>
    <t>晶石蟹</t>
  </si>
  <si>
    <t>大钳蟹</t>
  </si>
  <si>
    <t>贵族蟹</t>
  </si>
  <si>
    <t>蜥蜴人战士</t>
  </si>
  <si>
    <t>蜥蜴人斗士</t>
  </si>
  <si>
    <t>蜥蜴人武士</t>
  </si>
  <si>
    <t>红帽子</t>
  </si>
  <si>
    <t>灼炎族地精</t>
  </si>
  <si>
    <t>狂飙族地精</t>
  </si>
  <si>
    <t>巨神魔</t>
  </si>
  <si>
    <t>熊猫团</t>
  </si>
  <si>
    <t>雪山幻魔</t>
  </si>
  <si>
    <t>阴毒鸟人</t>
  </si>
  <si>
    <t>狂风鸟人</t>
  </si>
  <si>
    <t>neme2</t>
  </si>
  <si>
    <t>ME_Born</t>
  </si>
  <si>
    <t>ME_Update</t>
  </si>
  <si>
    <t>ME_AttackGo</t>
  </si>
  <si>
    <t>ME_SkillGO</t>
  </si>
  <si>
    <t>ME_Deadth</t>
  </si>
  <si>
    <t>Addedvalue</t>
  </si>
  <si>
    <t>PT_HpMax</t>
  </si>
  <si>
    <t>PT_MpMax</t>
  </si>
  <si>
    <t>PT_Attack</t>
  </si>
  <si>
    <t>PT_Defense</t>
  </si>
  <si>
    <t>PT_Agile</t>
  </si>
  <si>
    <t>PT_Spirit</t>
  </si>
  <si>
    <t>PT_Reply</t>
  </si>
  <si>
    <t>PT_Magicattack</t>
  </si>
  <si>
    <t>PT_Magicdefense</t>
  </si>
  <si>
    <t>PT_Hit</t>
  </si>
  <si>
    <t>PT_Dodge</t>
  </si>
  <si>
    <t>PT_Crit</t>
  </si>
  <si>
    <t>PT_counterpunch</t>
  </si>
  <si>
    <t>PT_NoSleep</t>
  </si>
  <si>
    <t>PT_NoPetrifaction</t>
  </si>
  <si>
    <t>PT_NoDrunk</t>
  </si>
  <si>
    <t>PT_NoChaos</t>
  </si>
  <si>
    <t>PT_NoForget</t>
  </si>
  <si>
    <t>PT_NoPoison</t>
  </si>
  <si>
    <t>PT_Assassinate</t>
  </si>
  <si>
    <t>DropID</t>
  </si>
  <si>
    <t>DefaultPlayer_Battle_Bron(RECEIVER, ARG0, ARG1, ARG2, ARG3,ARG4)</t>
  </si>
  <si>
    <t>DefaultPlayer_Battle_Update(RECEIVER, ARG0, ARG1, ARG2, ARG3,ARG4)</t>
  </si>
  <si>
    <t>DefaultPlayer_Battle_Death(RECEIVER, ARG0, ARG1, ARG2, ARG3,ARG4)</t>
  </si>
  <si>
    <t>xinshou</t>
  </si>
  <si>
    <t>GongShou_Born(RECEIVER, ARG0, ARG1, ARG2, ARG3,ARG4)</t>
  </si>
  <si>
    <t>GongShou_Update(RECEIVER, ARG0, ARG1, ARG2, ARG3,ARG4)</t>
  </si>
  <si>
    <t>test_deadth_event(RECEIVER, ARG0, ARG1, ARG2, ARG3,ARG4)</t>
  </si>
  <si>
    <t>ChuanJiao_Born(RECEIVER, ARG0, ARG1, ARG2, ARG3,ARG4)</t>
  </si>
  <si>
    <t>ChuanJiao_Updata(RECEIVER, ARG0, ARG1, ARG2, ARG3,ARG4)</t>
  </si>
  <si>
    <t>AI_born_event(RECEIVER, ARG0, ARG1, ARG2, ARG3,ARG4)</t>
  </si>
  <si>
    <t>AI_update_event(RECEIVER, ARG0, ARG1, ARG2, ARG3,ARG4)</t>
  </si>
  <si>
    <t>FaShi_Born(RECEIVER, ARG0, ARG1, ARG2, ARG3,ARG4)</t>
  </si>
  <si>
    <t>FaShi_Update(RECEIVER, ARG0, ARG1, ARG2, ARG3,ARG4)</t>
  </si>
  <si>
    <t>GeDou_Born(RECEIVER, ARG0, ARG1, ARG2, ARG3,ARG4)</t>
  </si>
  <si>
    <t>GeDou_Update(RECEIVER, ARG0, ARG1, ARG2, ARG3,ARG4)</t>
  </si>
  <si>
    <t>RenZhe_Born(RECEIVER, ARG0, ARG1, ARG2, ARG3,ARG4)</t>
  </si>
  <si>
    <t>RenZhe_update(RECEIVER, ARG0, ARG1, ARG2, ARG3,ARG4)</t>
  </si>
  <si>
    <t>WuShi_Born(RECEIVER, ARG0, ARG1, ARG2, ARG3,ARG4)</t>
  </si>
  <si>
    <t>WuShi_Update(RECEIVER, ARG0, ARG1, ARG2, ARG3,ARG4)</t>
  </si>
  <si>
    <t>ZhanFu_Born(RECEIVER, ARG0, ARG1, ARG2, ARG3,ARG4)</t>
  </si>
  <si>
    <t>ZhanFu_Update(RECEIVER, ARG0, ARG1, ARG2, ARG3,ARG4)</t>
  </si>
  <si>
    <t>JianShi_Born(RECEIVER, ARG0, ARG1, ARG2, ARG3,ARG4)</t>
  </si>
  <si>
    <t>JianShi_Update(RECEIVER, ARG0, ARG1, ARG2, ARG3,ARG4)</t>
  </si>
  <si>
    <t>QiShi_Born(RECEIVER, ARG0, ARG1, ARG2, ARG3,ARG4)</t>
  </si>
  <si>
    <t>QiShi_Update(RECEIVER, ARG0, ARG1, ARG2, ARG3,ARG4)</t>
  </si>
  <si>
    <t>GongShou1_Born(RECEIVER, ARG0, ARG1, ARG2, ARG3,ARG4)</t>
  </si>
  <si>
    <t>GongShou1_Update(RECEIVER, ARG0, ARG1, ARG2, ARG3,ARG4)</t>
  </si>
  <si>
    <t>ChuanJiao1_Born(RECEIVER, ARG0, ARG1, ARG2, ARG3,ARG4)</t>
  </si>
  <si>
    <t>ChuanJiao1_Updata(RECEIVER, ARG0, ARG1, ARG2, ARG3,ARG4)</t>
  </si>
  <si>
    <t>FaShi1_Born(RECEIVER, ARG0, ARG1, ARG2, ARG3,ARG4)</t>
  </si>
  <si>
    <t>FaShi1_Update(RECEIVER, ARG0, ARG1, ARG2, ARG3,ARG4)</t>
  </si>
  <si>
    <t>GeDou1_Born(RECEIVER, ARG0, ARG1, ARG2, ARG3,ARG4)</t>
  </si>
  <si>
    <t>GeDou1_Update(RECEIVER, ARG0, ARG1, ARG2, ARG3,ARG4)</t>
  </si>
  <si>
    <t>WuShi1_Born(RECEIVER, ARG0, ARG1, ARG2, ARG3,ARG4)</t>
  </si>
  <si>
    <t>WuShi1_Update(RECEIVER, ARG0, ARG1, ARG2, ARG3,ARG4)</t>
  </si>
  <si>
    <t>ZhnFu1_Born(RECEIVER, ARG0, ARG1, ARG2, ARG3,ARG4)</t>
  </si>
  <si>
    <t>ZhnFu1_Update(RECEIVER, ARG0, ARG1, ARG2, ARG3,ARG4)</t>
  </si>
  <si>
    <t>JianShi1_Born(RECEIVER, ARG0, ARG1, ARG2, ARG3,ARG4)</t>
  </si>
  <si>
    <t>JianShi1_Update(RECEIVER, ARG0, ARG1, ARG2, ARG3,ARG4)</t>
  </si>
  <si>
    <t>QiShi1_Born(RECEIVER, ARG0, ARG1, ARG2, ARG3,ARG4)</t>
  </si>
  <si>
    <t>QiShi1_Update(RECEIVER, ARG0, ARG1, ARG2, ARG3,ARG4)</t>
  </si>
  <si>
    <t>AI_guid_wushi_born(RECEIVER, ARG0, ARG1, ARG2, ARG3,ARG4)</t>
  </si>
  <si>
    <t>AI_guid_chuanjiao_born(RECEIVER, ARG0, ARG1, ARG2, ARG3,ARG4)</t>
  </si>
  <si>
    <t>AI_guid_renzhe_born(RECEIVER, ARG0, ARG1, ARG2, ARG3,ARG4)</t>
  </si>
  <si>
    <t>AI_guid_fashi_born(RECEIVER, ARG0, ARG1, ARG2, ARG3,ARG4)</t>
  </si>
  <si>
    <t>AI_guid_gongjian_born(RECEIVER, ARG0, ARG1, ARG2, ARG3,ARG4)</t>
  </si>
  <si>
    <t>AI_guid_zhanfu_born(RECEIVER, ARG0, ARG1, ARG2, ARG3,ARG4)</t>
  </si>
  <si>
    <t>AI_guid_zhoushu_born(RECEIVER, ARG0, ARG1, ARG2, ARG3,ARG4)</t>
  </si>
  <si>
    <t>AI_born_event(RECEIVER, ARG0, ARG1, ARG2, ARG3,ARG4);</t>
  </si>
  <si>
    <t>robot_born_event(RECEIVER, ARG0, ARG1, ARG2, ARG3,ARG4)</t>
  </si>
  <si>
    <t>robot_update_event(RECEIVER, ARG0, ARG1, ARG2, ARG3,ARG4)</t>
  </si>
  <si>
    <t>先祖之魂</t>
  </si>
  <si>
    <t>XianZuZhiHun</t>
  </si>
  <si>
    <t>漆黑之影</t>
  </si>
  <si>
    <t>QiHeiZhiYing</t>
  </si>
  <si>
    <t>冰石怪</t>
  </si>
  <si>
    <t>地石怪</t>
  </si>
  <si>
    <t>水狼</t>
  </si>
  <si>
    <t>三彩鸟</t>
  </si>
  <si>
    <t>鬼兽</t>
  </si>
  <si>
    <t>绿龙</t>
  </si>
  <si>
    <t>鬼影守卫</t>
  </si>
  <si>
    <t>迷幻之龙</t>
  </si>
  <si>
    <t>破坏野兽</t>
  </si>
  <si>
    <t>极寒石怪</t>
  </si>
  <si>
    <t>熔岩石怪</t>
  </si>
  <si>
    <t>永冻之狼</t>
  </si>
  <si>
    <t>炫彩鸟</t>
  </si>
  <si>
    <t>亡者守卫</t>
  </si>
  <si>
    <t>大地之龙</t>
  </si>
  <si>
    <t>魔影守卫</t>
  </si>
  <si>
    <t>幻象之龙</t>
  </si>
  <si>
    <t>哀嚎野兽</t>
  </si>
  <si>
    <t>野兽形守卫</t>
  </si>
  <si>
    <t>魔影士兵1</t>
  </si>
  <si>
    <t>魔影士兵2</t>
  </si>
  <si>
    <t>魔影士兵3</t>
  </si>
  <si>
    <t>清道夫 阿拉贡</t>
  </si>
  <si>
    <t>猎杀者 西雅</t>
  </si>
  <si>
    <t>刺客之王 艾奥</t>
  </si>
  <si>
    <t>巫王 汉克斯</t>
  </si>
  <si>
    <t>猩红女巫 梅丽</t>
  </si>
  <si>
    <t>巨熊侵袭</t>
  </si>
  <si>
    <t>白恶魔吉拉斯_2</t>
  </si>
  <si>
    <t>封印守卫</t>
  </si>
  <si>
    <t>FengYinShouWei</t>
  </si>
  <si>
    <t>遗迹守卫</t>
  </si>
  <si>
    <t>YiJiShouWei</t>
  </si>
  <si>
    <t>先祖无畏</t>
  </si>
  <si>
    <t>XianZuWuWei</t>
  </si>
  <si>
    <t>先祖勇气</t>
  </si>
  <si>
    <t>XianZuYongQi</t>
  </si>
  <si>
    <t>先祖智慧</t>
  </si>
  <si>
    <t>XianZuZhiHui</t>
  </si>
  <si>
    <t>先祖公平</t>
  </si>
  <si>
    <t>XianZuGongPing</t>
  </si>
  <si>
    <t>先祖善良</t>
  </si>
  <si>
    <t>XianZuShanLiang</t>
  </si>
  <si>
    <t>魔影先锋</t>
  </si>
  <si>
    <t>MoYingXianFeng</t>
  </si>
  <si>
    <t>魔影骑士</t>
  </si>
  <si>
    <t>MoYingQiShi</t>
  </si>
  <si>
    <t>魔影领主</t>
  </si>
  <si>
    <t>MoYingLingZhu</t>
  </si>
  <si>
    <t>寒冰石怪</t>
  </si>
  <si>
    <t>大地石怪</t>
  </si>
  <si>
    <t>霜狼</t>
  </si>
  <si>
    <t>七彩鸟</t>
  </si>
  <si>
    <t>迷雾兽</t>
  </si>
  <si>
    <t>地龙</t>
  </si>
  <si>
    <t>人形守卫</t>
  </si>
  <si>
    <t>龙形守卫</t>
  </si>
  <si>
    <t>战斧师范</t>
  </si>
  <si>
    <t>剑士师范</t>
  </si>
  <si>
    <t>骑士师范</t>
  </si>
  <si>
    <t>猎人师范</t>
  </si>
  <si>
    <t>武僧师范</t>
  </si>
  <si>
    <t>影</t>
  </si>
  <si>
    <t>魔导士</t>
  </si>
  <si>
    <t>主教</t>
  </si>
  <si>
    <t>巫术大师</t>
  </si>
  <si>
    <t>降头师</t>
  </si>
  <si>
    <t>逃跑的精怪</t>
  </si>
  <si>
    <t>伊尔丹</t>
  </si>
  <si>
    <t>AI_born_event_2(RECEIVER, ARG0, ARG1, ARG2, ARG3,ARG4)</t>
  </si>
  <si>
    <t>AI_update_event_2(RECEIVER, ARG0, ARG1, ARG2, ARG3,ARG4)</t>
  </si>
  <si>
    <t>沙漠九头蛇</t>
  </si>
  <si>
    <t>守卫者</t>
  </si>
  <si>
    <t>沙盗头目 珀艾</t>
  </si>
  <si>
    <t>遗忘的罪人</t>
  </si>
  <si>
    <t>魔族先锋阿修斯</t>
  </si>
  <si>
    <t>魔将杰尼斯</t>
  </si>
  <si>
    <t>邪术师休伯特</t>
  </si>
  <si>
    <t>恐怖领主法德里亚诺</t>
  </si>
  <si>
    <t>远古冰龙奥斯迪麦尔</t>
  </si>
  <si>
    <t>地石碑守护</t>
  </si>
  <si>
    <t>AI_fuben_50(RECEIVER, ARG0, ARG1, ARG2, ARG3,ARG4)</t>
  </si>
  <si>
    <t>水石碑守护</t>
  </si>
  <si>
    <t>水龙</t>
  </si>
  <si>
    <t>火石碑守护</t>
  </si>
  <si>
    <t>火龙</t>
  </si>
  <si>
    <t>风石碑守护</t>
  </si>
  <si>
    <t>风龙</t>
  </si>
  <si>
    <t>地狱骑士</t>
  </si>
  <si>
    <t>岩浆巨人</t>
  </si>
  <si>
    <t>岩浆臭臭花</t>
  </si>
  <si>
    <t>火焰领主</t>
  </si>
  <si>
    <t>古代熔岩犬</t>
  </si>
  <si>
    <t>zhaohuanziji_UpdatePushOrder(RECEIVER,ARG0,ARG1,ARG2,ARG3,ARG4)</t>
  </si>
  <si>
    <t>小鬼</t>
  </si>
  <si>
    <t>火焰之王</t>
  </si>
  <si>
    <t>虫</t>
  </si>
  <si>
    <t>龙</t>
  </si>
  <si>
    <t>虫2</t>
  </si>
  <si>
    <t>zhaohuanjingying_UpdatePushOrder(RECEIVER,ARG0,ARG1,ARG2,ARG3,ARG4)</t>
  </si>
  <si>
    <t>龙2</t>
  </si>
  <si>
    <t>虫BOSS</t>
  </si>
  <si>
    <t>龙BOSS</t>
  </si>
  <si>
    <t>小弟2</t>
  </si>
  <si>
    <t>小弟3</t>
  </si>
  <si>
    <t>小弟4</t>
  </si>
  <si>
    <t>小弟5</t>
  </si>
  <si>
    <t>小弟6</t>
  </si>
  <si>
    <t>咒术师1</t>
  </si>
  <si>
    <t>咒术师2</t>
  </si>
  <si>
    <t>咒术师3</t>
  </si>
  <si>
    <t>咒术师4</t>
  </si>
  <si>
    <t>骑士1</t>
  </si>
  <si>
    <t>骑士2</t>
  </si>
  <si>
    <t>骑士3</t>
  </si>
  <si>
    <t>巫师1</t>
  </si>
  <si>
    <t>巫师2</t>
  </si>
  <si>
    <t>巫师3</t>
  </si>
  <si>
    <t>失控的暗黑僧侣</t>
  </si>
  <si>
    <t>失控的招财猫</t>
  </si>
  <si>
    <t>失控的番茄精灵</t>
  </si>
  <si>
    <t>失控的狮鹫兽</t>
  </si>
  <si>
    <t>失控的中枢管理员</t>
  </si>
  <si>
    <t>失控的维修工具T1</t>
  </si>
  <si>
    <t>失控的机器守卫T1</t>
  </si>
  <si>
    <t>失控的维修工具T2</t>
  </si>
  <si>
    <t>失控的机器守卫T2</t>
  </si>
  <si>
    <t>失控的维修工具T3</t>
  </si>
  <si>
    <t>失控的机器守卫T3</t>
  </si>
  <si>
    <t>monster</t>
  </si>
  <si>
    <t>name</t>
  </si>
  <si>
    <t>名称</t>
  </si>
  <si>
    <t>LV</t>
  </si>
  <si>
    <t>BIG_Stama
体力</t>
  </si>
  <si>
    <t>BIG_Strength
力量</t>
  </si>
  <si>
    <t>BIG_Power
强度</t>
  </si>
  <si>
    <t>BIG_Speed
速度</t>
  </si>
  <si>
    <t>BIG_Magic
魔法</t>
  </si>
  <si>
    <t>PT_HpMax
生命</t>
  </si>
  <si>
    <t>PT_MpMax
魔法</t>
  </si>
  <si>
    <t>PT_Attack
攻击力</t>
  </si>
  <si>
    <t>PT_Defense
防御力</t>
  </si>
  <si>
    <t>PT_Agile
敏捷</t>
  </si>
  <si>
    <t>PT_Spirit
精神</t>
  </si>
  <si>
    <t>PT_Reply
回复</t>
  </si>
  <si>
    <t>角色等级</t>
  </si>
  <si>
    <t>攻击</t>
  </si>
  <si>
    <t>防御</t>
  </si>
  <si>
    <t>物攻怪物结算</t>
  </si>
  <si>
    <t>技能加成</t>
  </si>
  <si>
    <t>被攻击结算</t>
  </si>
  <si>
    <t>武器攻击加成</t>
  </si>
  <si>
    <t>防具名称</t>
  </si>
  <si>
    <t>防御加成</t>
  </si>
  <si>
    <t>类型</t>
  </si>
  <si>
    <t>系数类型</t>
  </si>
  <si>
    <t>属性系数</t>
  </si>
  <si>
    <t>回合数</t>
  </si>
  <si>
    <t>是否控制属性</t>
  </si>
  <si>
    <t>攻击计算
生命</t>
  </si>
  <si>
    <t>等级公式
生命</t>
  </si>
  <si>
    <t>修正值</t>
  </si>
  <si>
    <t>最终结果HP</t>
  </si>
  <si>
    <t>攻击力差值</t>
  </si>
  <si>
    <t>Added value</t>
  </si>
  <si>
    <t>exp</t>
  </si>
  <si>
    <t>id</t>
  </si>
  <si>
    <t>probability</t>
  </si>
  <si>
    <t>是否使用附加属性
0，否  1，是</t>
  </si>
  <si>
    <t>生命</t>
  </si>
  <si>
    <t>魔法</t>
  </si>
  <si>
    <t>攻击力</t>
  </si>
  <si>
    <t>防御力</t>
  </si>
  <si>
    <t>敏捷</t>
  </si>
  <si>
    <t>精神</t>
  </si>
  <si>
    <t>回复</t>
  </si>
  <si>
    <t>魔攻</t>
  </si>
  <si>
    <t>抗魔</t>
  </si>
  <si>
    <t>命中</t>
  </si>
  <si>
    <t>闪躲</t>
  </si>
  <si>
    <t>必杀</t>
  </si>
  <si>
    <t>反击</t>
  </si>
  <si>
    <t>抗昏睡</t>
  </si>
  <si>
    <t>抗石化</t>
  </si>
  <si>
    <t>抗酒醉</t>
  </si>
  <si>
    <t>抗混乱</t>
  </si>
  <si>
    <t>抗遗忘</t>
  </si>
  <si>
    <t>抗毒</t>
  </si>
  <si>
    <t>抗暗杀</t>
  </si>
  <si>
    <t>30000-39999</t>
  </si>
  <si>
    <t>日常任务</t>
  </si>
  <si>
    <t>40000-49999</t>
  </si>
  <si>
    <t>通缉任务</t>
  </si>
  <si>
    <t>0-19999</t>
  </si>
  <si>
    <t>主线任务</t>
  </si>
  <si>
    <t>测试</t>
  </si>
  <si>
    <t>51000-59999</t>
  </si>
  <si>
    <t>百人道场</t>
  </si>
  <si>
    <t>名字</t>
  </si>
  <si>
    <t>普通怪</t>
  </si>
  <si>
    <t>BaiEMoJiLaSi</t>
  </si>
  <si>
    <t>BaiEMoJiLaSi_Born(RECEIVER, ARG0, ARG1, ARG2, ARG3,ARG4)</t>
  </si>
  <si>
    <t>BaiEMoJiLaSi_Update(RECEIVER, ARG0, ARG1, ARG2, ARG3,ARG4)</t>
  </si>
  <si>
    <t>BaiEMoJiLaSi_deadth(RECEIVER, ARG0, ARG1, ARG2, ARG3,ARG4)</t>
  </si>
  <si>
    <t>CiKeAYi</t>
  </si>
  <si>
    <t>CiKeAYi_Born(RECEIVER, ARG0, ARG1, ARG2, ARG3,ARG4)</t>
  </si>
  <si>
    <t>CiKeAYi_Update(RECEIVER, ARG0, ARG1, ARG2, ARG3,ARG4)</t>
  </si>
  <si>
    <t>CiKeAYi_deadth(RECEIVER, ARG0, ARG1, ARG2, ARG3,ARG4)</t>
  </si>
  <si>
    <t>刺客分身</t>
  </si>
  <si>
    <t>CiKeFenShen</t>
  </si>
  <si>
    <t>CiKeFenShen_Born(RECEIVER, ARG0, ARG1, ARG2, ARG3,ARG4)</t>
  </si>
  <si>
    <t>CiKeFenShen_Update(RECEIVER, ARG0, ARG1, ARG2, ARG3,ARG4)</t>
  </si>
  <si>
    <t>CiKeFenShen_deadth(RECEIVER, ARG0, ARG1, ARG2, ARG3,ARG4)</t>
  </si>
  <si>
    <t>DaodanGui</t>
  </si>
  <si>
    <t>DaodanGui_Born(RECEIVER, ARG0, ARG1, ARG2, ARG3,ARG4)</t>
  </si>
  <si>
    <t>DaodanGui_Update(RECEIVER, ARG0, ARG1, ARG2, ARG3,ARG4)</t>
  </si>
  <si>
    <t>DaodanGui_Deadth(RECEIVER, ARG0, ARG1, ARG2, ARG3,ARG4)</t>
  </si>
  <si>
    <t>ELangXiSi</t>
  </si>
  <si>
    <t>ELangXiSi_Born(RECEIVER, ARG0, ARG1, ARG2, ARG3,ARG4)</t>
  </si>
  <si>
    <t>ELangXiSi_Update(RECEIVER, ARG0, ARG1, ARG2, ARG3,ARG4)</t>
  </si>
  <si>
    <t>ELangXiSi_deadth(RECEIVER, ARG0, ARG1, ARG2, ARG3,ARG4)</t>
  </si>
  <si>
    <t>EMoShiRenHua</t>
  </si>
  <si>
    <t>EMoShiRenHua_Born(RECEIVER, ARG0, ARG1, ARG2, ARG3,ARG4)</t>
  </si>
  <si>
    <t>EMoShiRenHua_Update(RECEIVER, ARG0, ARG1, ARG2, ARG3,ARG4)</t>
  </si>
  <si>
    <t>EMoShiRenHua_deadth(RECEIVER, ARG0, ARG1, ARG2, ARG3,ARG4)</t>
  </si>
  <si>
    <t>海巨龙</t>
  </si>
  <si>
    <t>HaiJuLong</t>
  </si>
  <si>
    <t>HaiJuLong_Born(RECEIVER, ARG0, ARG1, ARG2, ARG3,ARG4)</t>
  </si>
  <si>
    <t>HaiJuLong_Update(RECEIVER, ARG0, ARG1, ARG2, ARG3,ARG4)</t>
  </si>
  <si>
    <t>HaiJuLong_deadth(RECEIVER, ARG0, ARG1, ARG2, ARG3,ARG4)</t>
  </si>
  <si>
    <t>JiangShiShiYanTi</t>
  </si>
  <si>
    <t>JiangShiShiYanTi_Born(RECEIVER, ARG0, ARG1, ARG2, ARG3,ARG4)</t>
  </si>
  <si>
    <t>JiangShiShiYanTi_Update(RECEIVER, ARG0, ARG1, ARG2, ARG3,ARG4)</t>
  </si>
  <si>
    <t>JiangShiShiYanTi_deadth(RECEIVER, ARG0, ARG1, ARG2, ARG3,ARG4)</t>
  </si>
  <si>
    <t>JuRenBaLuoSi</t>
  </si>
  <si>
    <t>JuRenBaLuoSi_Born(RECEIVER, ARG0, ARG1, ARG2, ARG3,ARG4)</t>
  </si>
  <si>
    <t>JuRenBaLuoSi_Update(RECEIVER, ARG0, ARG1, ARG2, ARG3,ARG4)</t>
  </si>
  <si>
    <t>JuRenBaLuoSi_deadth(RECEIVER, ARG0, ARG1, ARG2, ARG3,ARG4)</t>
  </si>
  <si>
    <t>JuXiong</t>
  </si>
  <si>
    <t>JuXiong_Born(RECEIVER, ARG0, ARG1, ARG2, ARG3,ARG4)</t>
  </si>
  <si>
    <t>JuXiong_Update(RECEIVER, ARG0, ARG1, ARG2, ARG3,ARG4)</t>
  </si>
  <si>
    <t>JuXiong_deadth(RECEIVER, ARG0, ARG1, ARG2, ARG3,ARG4)</t>
  </si>
  <si>
    <t>NiuTouGuai</t>
  </si>
  <si>
    <t>NiuTouGuai_Born(RECEIVER, ARG0, ARG1, ARG2, ARG3,ARG4)</t>
  </si>
  <si>
    <t xml:space="preserve"> NiuTouGuai_Update(RECEIVER, ARG0, ARG1, ARG2, ARG3,ARG4)</t>
  </si>
  <si>
    <t>NiuTouGuai_deadth(RECEIVER, ARG0, ARG1, ARG2, ARG3,ARG4)</t>
  </si>
  <si>
    <t>ShiRenMoAoZi</t>
  </si>
  <si>
    <t>ShiRenMoAoZi_Born(RECEIVER, ARG0, ARG1, ARG2, ARG3,ARG4)</t>
  </si>
  <si>
    <t>ShiRenMoAoZi_Update(RECEIVER, ARG0, ARG1, ARG2, ARG3,ARG4)</t>
  </si>
  <si>
    <t>ShiRenMoAoZi_deadth(RECEIVER, ARG0, ARG1, ARG2, ARG3,ARG4)</t>
  </si>
  <si>
    <t>ShiRenMoFaShiBoKan</t>
  </si>
  <si>
    <t>ShiRenMoFaShiBoKan_Born(RECEIVER, ARG0, ARG1, ARG2, ARG3,ARG4)</t>
  </si>
  <si>
    <t>ShiRenMoFaShiBoKan_Update(RECEIVER, ARG0, ARG1, ARG2, ARG3,ARG4)</t>
  </si>
  <si>
    <t>ShiRenMoFaShiBoKan_deadth(RECEIVER, ARG0, ARG1, ARG2, ARG3,ARG4)</t>
  </si>
  <si>
    <t>ShiRenMoShouLingLuoKe</t>
  </si>
  <si>
    <t>ShiRenMoShouLingLuoKe_Born(RECEIVER, ARG0, ARG1, ARG2, ARG3,ARG4)</t>
  </si>
  <si>
    <t>ShiRenMoShouLingLuoKe_Update(RECEIVER, ARG0, ARG1, ARG2, ARG3,ARG4)</t>
  </si>
  <si>
    <t>ShiRenMoShouLingLuoKe_deadth(RECEIVER, ARG0, ARG1, ARG2, ARG3,ARG4)</t>
  </si>
  <si>
    <t>XiYiRenZhaGe</t>
  </si>
  <si>
    <t>XiYiRenZhaGe_Born(RECEIVER, ARG0, ARG1, ARG2, ARG3,ARG4)</t>
  </si>
  <si>
    <t>XiYiRenZhaGe_Update(RECEIVER, ARG0, ARG1, ARG2, ARG3,ARG4)</t>
  </si>
  <si>
    <t>XiYiRenZhaGe_deadth(RECEIVER, ARG0, ARG1, ARG2, ARG3,ARG4)</t>
  </si>
  <si>
    <t>YinYing</t>
  </si>
  <si>
    <t>YinYing_Born(RECEIVER, ARG0, ARG1, ARG2, ARG3,ARG4)</t>
  </si>
  <si>
    <t>YinYing_Update(RECEIVER, ARG0, ARG1, ARG2, ARG3,ARG4)</t>
  </si>
  <si>
    <t>YinYing_deadth(RECEIVER, ARG0, ARG1, ARG2, ARG3,ARG4)</t>
  </si>
  <si>
    <t>ZhaDanMo</t>
  </si>
  <si>
    <t>ZhaDanMo_Born(RECEIVER, ARG0, ARG1, ARG2, ARG3,ARG4)</t>
  </si>
  <si>
    <t>ZhaDanMo_Update(RECEIVER, ARG0, ARG1, ARG2, ARG3,ARG4)</t>
  </si>
  <si>
    <t>ZhaDanMo_deadth(RECEIVER, ARG0, ARG1, ARG2, ARG3,ARG4)</t>
  </si>
  <si>
    <t>BaiEMoJiLaSi_BOSS2</t>
  </si>
  <si>
    <t>BaiEMoJiLaSi_BOSS2_Born(RECEIVER,ARG0,ARG1,ARG2,ARG3,ARG4)</t>
  </si>
  <si>
    <t>BaiEMoJiLaSi_BOSS2_Update(RECEIVER,ARG0,ARG1,ARG2,ARG3,ARG4)</t>
  </si>
  <si>
    <t>BaiEMoJiLaSi_BOSS2_Deadth(RECEIVER,ARG0,ARG1,ARG2,ARG3,ARG4)</t>
  </si>
  <si>
    <t>BianSeLongLuoDi</t>
  </si>
  <si>
    <t xml:space="preserve"> BianSeLongLuoDi_Born(RECEIVER, ARG0, ARG1, ARG2, ARG3,ARG4)</t>
  </si>
  <si>
    <t>BianSeLongLuoDi_Update(RECEIVER, ARG0, ARG1, ARG2, ARG3,ARG4)</t>
  </si>
  <si>
    <t>BianSeLongLuoDi_deadth(RECEIVER, ARG0, ARG1, ARG2, ARG3,ARG4)</t>
  </si>
  <si>
    <t>BingLangJiaNeiTe</t>
  </si>
  <si>
    <t>BingLangJiaNeiTe_Born(RECEIVER,ARG0,ARG1,ARG2,ARG3,ARG4)</t>
  </si>
  <si>
    <t>BingLangJiaNeiTe_Update(RECEIVER,ARG0,ARG1,ARG2,ARG3,ARG4)</t>
  </si>
  <si>
    <t>BingLangJiaNeiTe_Deadth(RECEIVER,ARG0,ARG1,ARG2,ARG3,ARG4)</t>
  </si>
  <si>
    <t>DaXiongMaoLuTe</t>
  </si>
  <si>
    <t>DaXiongMaoLuTe_Born(RECEIVER,ARG0,ARG1,ARG2,ARG3,ARG4)</t>
  </si>
  <si>
    <t>DaXiongMaoLuTe_Update(RECEIVER,ARG0,ARG1,ARG2,ARG3,ARG4)</t>
  </si>
  <si>
    <t>DaXiongMaoLuTe_Deadth(RECEIVER,ARG0,ARG1,ARG2,ARG3,ARG4)</t>
  </si>
  <si>
    <t>DesertDanditBaTuo</t>
  </si>
  <si>
    <t>DesertDanditBaTuo_Born(RECEIVER,ARG0,ARG1,ARG2,ARG3,ARG4)</t>
  </si>
  <si>
    <t>DesertDanditBaTuo_Update(RECEIVER,ARG0,ARG1,ARG2,ARG3,ARG4)</t>
  </si>
  <si>
    <t>DesertDanditBaTuo_deadth(RECEIVER,ARG0,ARG1,ARG2,ARG3,ARG4)</t>
  </si>
  <si>
    <t>DesertGoanna</t>
  </si>
  <si>
    <t>DesertGoanna_Bron(RECEIVER,ARG0,ARG1,ARG2,ARG3,ARG4)</t>
  </si>
  <si>
    <t>DesertGoanna_Update(RECEIVER,ARG0,ARG1,ARG2,ARG3,ARG4)</t>
  </si>
  <si>
    <t>DesertGoanna_deadth(RECEIVER,ARG0,ARG1,ARG2,ARG3,ARG4)</t>
  </si>
  <si>
    <t>DesertTunShiHua</t>
  </si>
  <si>
    <t>DesertTunShiHua_Born(RECEIVER, ARG0, ARG1, ARG2, ARG3,ARG4)</t>
  </si>
  <si>
    <t>DesertTunShiHua_Update(RECEIVER, ARG0, ARG1, ARG2, ARG3,ARG4)</t>
  </si>
  <si>
    <t>DesertTunShiHua_deadth(RECEIVER, ARG0, ARG1, ARG2, ARG3,ARG4)</t>
  </si>
  <si>
    <t>DuoMo</t>
  </si>
  <si>
    <t>DuoMo_Born(RECEIVER,ARG0,ARG1,ARG2,ARG3,ARG4)</t>
  </si>
  <si>
    <t>DuoMo_Update(RECEIVER,ARG0,ARG1,ARG2,ARG3,ARG4)</t>
  </si>
  <si>
    <t>DuoMo_Deadth(RECEIVER,ARG0,ARG1,ARG2,ARG3,ARG4)</t>
  </si>
  <si>
    <t>EMoShiTuLuoErDan</t>
  </si>
  <si>
    <t>EMoShiTuLuoErDan_Born(RECEIVER,ARG0,ARG1,ARG2,ARG3,ARG4)</t>
  </si>
  <si>
    <t>EMoShiTuLuoErDan_Update(RECEIVER,ARG0,ARG1,ARG2,ARG3,ARG4)</t>
  </si>
  <si>
    <t>EMoShiTuLuoErDan_Deadth(RECEIVER,ARG0,ARG1,ARG2,ARG3,ARG4)</t>
  </si>
  <si>
    <t>HeiAnMoJunBaLiKe</t>
  </si>
  <si>
    <t>HeiAnMoJunBaLiKe_Born(RECEIVER,ARG0,ARG1,ARG2,ARG3,ARG4)</t>
  </si>
  <si>
    <t>HeiAnMoJunBaLiKe_Update(RECEIVER,ARG0,ARG1,ARG2,ARG3,ARG4)</t>
  </si>
  <si>
    <t>HeiAnMoJunBaLiKe_Deadth(RECEIVER,ARG0,ARG1,ARG2,ARG3,ARG4)</t>
  </si>
  <si>
    <t>JunFaPiNiSi</t>
  </si>
  <si>
    <t>JunFaPiNiSi_Born(RECEIVER,ARG0,ARG1,ARG2,ARG3,ARG4)</t>
  </si>
  <si>
    <t>JunFaPiNiSi_Update(RECEIVER,ARG0,ARG1,ARG2,ARG3,ARG4)</t>
  </si>
  <si>
    <t>JunFaPiNiSi_Deadth(RECEIVER,ARG0,ARG1,ARG2,ARG3,ARG4)</t>
  </si>
  <si>
    <t>JuXingSiWangRuoChong</t>
  </si>
  <si>
    <t>JuXingSiWangRuoChong_Born(RECEIVER,ARG0,ARG1,ARG2,ARG3,ARG4)</t>
  </si>
  <si>
    <t>JuXingSiWangRuoChong_Update(RECEIVER,ARG0,ARG1,ARG2,ARG3,ARG4)</t>
  </si>
  <si>
    <t>JuXingSiWangRuoChong_deadth(RECEIVER,ARG0,ARG1,ARG2,ARG3,ARG4)</t>
  </si>
  <si>
    <t>QianNianBingJingShuMo</t>
  </si>
  <si>
    <t>QianNianBingJingShuMo_Born(RECEIVER,ARG0,ARG1,ARG2,ARG3,ARG4)</t>
  </si>
  <si>
    <t>QianNianBingJingShuMo_Update(RECEIVER,ARG0,ARG1,ARG2,ARG3,ARG4)</t>
  </si>
  <si>
    <t>QianNianBingJingShuMo_Deadth(RECEIVER,ARG0,ARG1,ARG2,ARG3,ARG4)</t>
  </si>
  <si>
    <t>QianNianXueYao</t>
  </si>
  <si>
    <t>QianNianXueYao_Born(RECEIVER,ARG0,ARG1,ARG2,ARG3,ARG4)</t>
  </si>
  <si>
    <t>QianNianXueYao_Update(RECEIVER,ARG0,ARG1,ARG2,ARG3,ARG4)</t>
  </si>
  <si>
    <t>QianNianXueYao_Deadth(RECEIVER,ARG0,ARG1,ARG2,ARG3,ARG4)</t>
  </si>
  <si>
    <t>ShaJuLongAoMaJiTe</t>
  </si>
  <si>
    <t>ShaJuLongAoMaJiTe_Born(RECEIVER,ARG0,ARG1,ARG2,ARG3,ARG4)</t>
  </si>
  <si>
    <t>ShaJuLongAoMaJiTe_Update(RECEIVER,ARG0,ARG1,ARG2,ARG3,ARG4)</t>
  </si>
  <si>
    <t>ShaJuLongAoMaJiTe_Deadth(RECEIVER,ARG0,ARG1,ARG2,ARG3,ARG4)</t>
  </si>
  <si>
    <t>ShaYingCiKeDaShiLuoSaier</t>
  </si>
  <si>
    <t>ShaYingCiKeDaShiLuoSaier_Born(RECEIVER,ARG0,ARG1,ARG2,ARG3,ARG4)</t>
  </si>
  <si>
    <t>ShaYingCiKeDaShiLuoSaier_Update(RECEIVER,ARG0,ARG1,ARG2,ARG3,ARG4)</t>
  </si>
  <si>
    <t>ShaYingCiKeDaShiLuoSaier_deadth(RECEIVER,battleId,myPos,targetPos,posTable,skillTable)</t>
  </si>
  <si>
    <t>ShiMoXiangKeLuTe</t>
  </si>
  <si>
    <t>ShiMoXiangKeLuTe_Bron(RECEIVER,ARG0,ARG1,ARG2,ARG3,ARG4)</t>
  </si>
  <si>
    <t>ShiMoXiangKeLuTe_Update(RECEIVER,ARG0,ARG1,ARG2,ARG3,ARG4)</t>
  </si>
  <si>
    <t>ShiMoXiangKeLuTe_Deadth(RECEIVER,ARG0,ARG1,ARG2,ARG3,ARG4)</t>
  </si>
  <si>
    <t>SiLingFaShiKeTuo</t>
  </si>
  <si>
    <t>SiLingFaShiKeTuo_Born(RECEIVER,ARG0,ARG1,ARG2,ARG3,ARG4)</t>
  </si>
  <si>
    <t>SiLingFaShiKeTuo_Update(RECEIVER,ARG0,ARG1,ARG2,ARG3,ARG4)</t>
  </si>
  <si>
    <t>SiLingFaShiKeTuo_Deadth(RECEIVER,ARG0,ARG1,ARG2,ARG3,ARG4)</t>
  </si>
  <si>
    <t>WuYaoKeJiaSuErDe</t>
  </si>
  <si>
    <t>WuYaoKeJiaSuErDe_Born(RECEIVER,ARG0,ARG1,ARG2,ARG3,ARG4)</t>
  </si>
  <si>
    <t>WuYaoKeJiaSuErDe_Update(RECEIVER,ARG0,ARG1,ARG2,ARG3,ARG4)</t>
  </si>
  <si>
    <t>WuYaoKeJiaSuErDe_Deadth(RECEIVER,ARG0,ARG1,ARG2,ARG3,ARG4)</t>
  </si>
  <si>
    <t>XieZiKingAKS</t>
  </si>
  <si>
    <t>XieZiKingAKS_Born(RECEIVER,ARG0,ARG1,ARG2,ARG3,ARG4)</t>
  </si>
  <si>
    <t>XieZiKingAKS_Update(RECEIVER,ARG0,ARG1,ARG2,ARG3,ARG4)</t>
  </si>
  <si>
    <t>XieZiKingAKS_deadth(RECEIVER,ARG0,ARG1,ARG2,ARG3,ARG4)</t>
  </si>
  <si>
    <t>XiYiRenMoLuo</t>
  </si>
  <si>
    <t>XiYiRenMoLuo_Bron(RECEIVER,ARG0,ARG1,ARG2,ARG3,ARG4)</t>
  </si>
  <si>
    <t>XiYiRenMoLuo_Update(RECEIVER,ARG0,ARG1,ARG2,ARG3,ARG4)</t>
  </si>
  <si>
    <t>XiYiRenMoLuo_deadth(RECEIVER,ARG0,ARG1,ARG2,ARG3,ARG4)</t>
  </si>
  <si>
    <t>XiYiRenZhiWangKangNuo</t>
  </si>
  <si>
    <t>XiYiRenZhiWangKangNuo_Born(RECEIVER,ARG0,ARG1,ARG2,ARG3,ARG4)</t>
  </si>
  <si>
    <t>XiYiRenZhiWangKangNuo_Update(RECEIVER,ARG0,ARG1,ARG2,ARG3,ARG4)</t>
  </si>
  <si>
    <t>XiYiRenZhiWangKangNuo_Deadth(RECEIVER,ARG0,ARG1,ARG2,ARG3,ARG4)</t>
  </si>
  <si>
    <t>YinLongAiWeiDa</t>
  </si>
  <si>
    <t>YinLongAiWeiDa_Born(RECEIVER,ARG0,ARG1,ARG2,ARG3,ARG4)</t>
  </si>
  <si>
    <t>YinLongAiWeiDa_Update(RECEIVER,ARG0,ARG1,ARG2,ARG3,ARG4)</t>
  </si>
  <si>
    <t>YinLongAiWeiDa_Deadth(RECEIVER,ARG0,ARG1,ARG2,ARG3,ARG4)</t>
  </si>
  <si>
    <t>CiKeAYiFenShen</t>
  </si>
  <si>
    <t>zhanfu</t>
  </si>
  <si>
    <t>gedou</t>
  </si>
  <si>
    <t>fashi1</t>
  </si>
  <si>
    <t>gongshou</t>
  </si>
  <si>
    <t>chuanjiao1</t>
  </si>
  <si>
    <t>zhoushu</t>
  </si>
  <si>
    <t>gongshou1</t>
  </si>
  <si>
    <t>qishi</t>
  </si>
  <si>
    <t>jianshi1</t>
  </si>
  <si>
    <t>jianshi</t>
  </si>
  <si>
    <t>zhoushu1</t>
  </si>
  <si>
    <t>chuanjiao</t>
  </si>
  <si>
    <t>fashi</t>
  </si>
  <si>
    <t>qishi1</t>
  </si>
  <si>
    <t>zhanfu1</t>
  </si>
  <si>
    <t>renzhe</t>
  </si>
  <si>
    <t>wushi1</t>
  </si>
  <si>
    <t>wushi</t>
  </si>
  <si>
    <t>haijulong</t>
  </si>
  <si>
    <t>daofeishouling</t>
  </si>
  <si>
    <t>kulongyongshiandeliesi</t>
  </si>
  <si>
    <t>moxiangwate</t>
  </si>
  <si>
    <t>kongbuzhixiangbaqiya</t>
  </si>
  <si>
    <t>huorongyuanmomogu</t>
  </si>
  <si>
    <t>qianniangushuyao</t>
  </si>
  <si>
    <t>jurenandeluo</t>
  </si>
  <si>
    <t>lunnasiemo</t>
  </si>
  <si>
    <t>moxiangbalubi</t>
  </si>
  <si>
    <t>siwangexiongxilu</t>
  </si>
  <si>
    <t>kulouwangkelaibo</t>
  </si>
  <si>
    <t>xueyuyaomo</t>
  </si>
  <si>
    <t>hongemosalu</t>
  </si>
  <si>
    <t>daowangzhiwangkate</t>
  </si>
  <si>
    <t>yuanguheilongwangkegeersituo</t>
  </si>
  <si>
    <t>加点方案</t>
  </si>
  <si>
    <t>攻敏</t>
  </si>
  <si>
    <t>血功</t>
  </si>
  <si>
    <t>攻防</t>
  </si>
  <si>
    <t>防魔</t>
  </si>
  <si>
    <t>敏魔</t>
  </si>
  <si>
    <t>asd()</t>
  </si>
  <si>
    <t>BIG_Stama</t>
  </si>
  <si>
    <t>BIG_Strength</t>
  </si>
  <si>
    <t>BIG_Power</t>
  </si>
  <si>
    <t>BIG_Speed</t>
  </si>
  <si>
    <t>BIG_Magic</t>
  </si>
  <si>
    <t>NameID</t>
  </si>
  <si>
    <t>任务类型</t>
  </si>
  <si>
    <t>A</t>
  </si>
  <si>
    <t>魔力</t>
  </si>
  <si>
    <t>总值</t>
  </si>
  <si>
    <t>PT_Hp</t>
  </si>
  <si>
    <t>PT_Mp</t>
  </si>
  <si>
    <t>体力</t>
  </si>
  <si>
    <t>力量</t>
  </si>
  <si>
    <t>强度</t>
  </si>
  <si>
    <t>速度</t>
  </si>
  <si>
    <t>怒熊</t>
  </si>
  <si>
    <t>BOSS的爪牙</t>
  </si>
  <si>
    <t>五阿哥</t>
  </si>
  <si>
    <t>入侵者</t>
  </si>
  <si>
    <t>绝望女巫</t>
  </si>
  <si>
    <t>邪眼牧师</t>
  </si>
  <si>
    <t>绝命刺客</t>
  </si>
  <si>
    <t>对话</t>
  </si>
  <si>
    <t>尔康</t>
  </si>
  <si>
    <t>恐惧之箱巴奇亚</t>
  </si>
  <si>
    <t>改造僵尸</t>
  </si>
  <si>
    <t>改造大地鼠</t>
  </si>
  <si>
    <t>改造扫把蝙蝠</t>
  </si>
  <si>
    <t>改造水蜘蛛</t>
  </si>
  <si>
    <t>改造绿色口臭鬼</t>
  </si>
  <si>
    <t>改造寒冰翼龙</t>
  </si>
  <si>
    <t>改造鸟人</t>
  </si>
  <si>
    <t>改造水蓝鸟魔</t>
  </si>
  <si>
    <t>改造地狱妖犬</t>
  </si>
  <si>
    <t>改造蓝蝎</t>
  </si>
  <si>
    <t>改造树精</t>
  </si>
  <si>
    <t>改造黄蜂</t>
  </si>
  <si>
    <t>盗匪菁英</t>
  </si>
  <si>
    <t>巨人巴菁英</t>
  </si>
  <si>
    <t>牛头怪菁英</t>
  </si>
  <si>
    <t>魔族人白菁英</t>
  </si>
  <si>
    <t>魔像菁英</t>
  </si>
  <si>
    <t>斥候菁英</t>
  </si>
  <si>
    <t>沙巨龙</t>
  </si>
  <si>
    <t>魔族人红菁英</t>
  </si>
  <si>
    <t>远古黑龙</t>
  </si>
  <si>
    <t>魔族人黑菁英</t>
  </si>
  <si>
    <t>银龙</t>
  </si>
  <si>
    <t>死灵法师菁英</t>
  </si>
  <si>
    <t>Level</t>
  </si>
  <si>
    <t>Attack</t>
  </si>
  <si>
    <t>Defense</t>
  </si>
  <si>
    <t>Agile</t>
  </si>
  <si>
    <t>Spirit</t>
  </si>
  <si>
    <t>Reply</t>
  </si>
  <si>
    <t>Hit</t>
  </si>
  <si>
    <t>Dodge</t>
  </si>
  <si>
    <t>Crit</t>
  </si>
  <si>
    <t>长剑</t>
  </si>
  <si>
    <t>1</t>
  </si>
  <si>
    <t>阔剑</t>
  </si>
  <si>
    <t>突刺剑</t>
  </si>
  <si>
    <t>2</t>
  </si>
  <si>
    <t>火舌剑</t>
  </si>
  <si>
    <t>面包剑</t>
  </si>
  <si>
    <t>3</t>
  </si>
  <si>
    <t>双手剑</t>
  </si>
  <si>
    <t>双刃长剑</t>
  </si>
  <si>
    <t>4</t>
  </si>
  <si>
    <t>锁刃剑</t>
  </si>
  <si>
    <t>格斗剑</t>
  </si>
  <si>
    <t>5</t>
  </si>
  <si>
    <t>长锷剑</t>
  </si>
  <si>
    <t>黑作太刀</t>
  </si>
  <si>
    <t>1;5</t>
  </si>
  <si>
    <t>2;2</t>
  </si>
  <si>
    <t>1;1</t>
  </si>
  <si>
    <t>猪牙剑</t>
  </si>
  <si>
    <t>6</t>
  </si>
  <si>
    <t>双刃阔剑</t>
  </si>
  <si>
    <t>巨剑</t>
  </si>
  <si>
    <t>7</t>
  </si>
  <si>
    <t>10;10</t>
  </si>
  <si>
    <t>-5;-5</t>
  </si>
  <si>
    <t>长军刀</t>
  </si>
  <si>
    <t>水龙之剑</t>
  </si>
  <si>
    <t>5;5</t>
  </si>
  <si>
    <t>护身短剑</t>
  </si>
  <si>
    <t>8</t>
  </si>
  <si>
    <t>-50;-50</t>
  </si>
  <si>
    <t>细柄短剑</t>
  </si>
  <si>
    <t>长军刀+</t>
  </si>
  <si>
    <t>细刃重剑</t>
  </si>
  <si>
    <t>9</t>
  </si>
  <si>
    <t>刚硬巨剑</t>
  </si>
  <si>
    <t>青龙刀</t>
  </si>
  <si>
    <t>10</t>
  </si>
  <si>
    <t>曲刀</t>
  </si>
  <si>
    <t>手斧</t>
  </si>
  <si>
    <t>-2;-2</t>
  </si>
  <si>
    <t>-5;-6</t>
  </si>
  <si>
    <t>18;18</t>
  </si>
  <si>
    <t>勇气之斧</t>
  </si>
  <si>
    <t>-3;-3</t>
  </si>
  <si>
    <t>-7;-9</t>
  </si>
  <si>
    <t>寛手斧</t>
  </si>
  <si>
    <t>-4;-4</t>
  </si>
  <si>
    <t>-10;-12</t>
  </si>
  <si>
    <t>战斗手斧</t>
  </si>
  <si>
    <t>-12;-15</t>
  </si>
  <si>
    <t>格斗手斧</t>
  </si>
  <si>
    <t>-6;-6</t>
  </si>
  <si>
    <t>-14;-18</t>
  </si>
  <si>
    <t>钢斧</t>
  </si>
  <si>
    <t>-7;-7</t>
  </si>
  <si>
    <t>-17;-21</t>
  </si>
  <si>
    <t>长战斧</t>
  </si>
  <si>
    <t>-8;-8</t>
  </si>
  <si>
    <t>-19;-25</t>
  </si>
  <si>
    <t>双刃斧</t>
  </si>
  <si>
    <t>-9;-9</t>
  </si>
  <si>
    <t>-22;-27</t>
  </si>
  <si>
    <t>钩爪斧</t>
  </si>
  <si>
    <t>-10;-10</t>
  </si>
  <si>
    <t>-26;-30</t>
  </si>
  <si>
    <t>阔刃斧</t>
  </si>
  <si>
    <t>-11;-11</t>
  </si>
  <si>
    <t>-26;-33</t>
  </si>
  <si>
    <t>钻保雷格之斧</t>
  </si>
  <si>
    <t>-24;-24</t>
  </si>
  <si>
    <t>3;3</t>
  </si>
  <si>
    <t>弯月大战斧</t>
  </si>
  <si>
    <t>-30;-36</t>
  </si>
  <si>
    <t>大型阔刃斧</t>
  </si>
  <si>
    <t>-13;-13</t>
  </si>
  <si>
    <t>-32;-39</t>
  </si>
  <si>
    <t>大型双刃斧</t>
  </si>
  <si>
    <t>-15;-15</t>
  </si>
  <si>
    <t>-36;-42</t>
  </si>
  <si>
    <t>超大皇帝斧</t>
  </si>
  <si>
    <t>-14;-14</t>
  </si>
  <si>
    <t>-34;-40</t>
  </si>
  <si>
    <t>36;36</t>
  </si>
  <si>
    <t>水龙之斧</t>
  </si>
  <si>
    <t>25;25</t>
  </si>
  <si>
    <t>新月斧</t>
  </si>
  <si>
    <t>-16;-16</t>
  </si>
  <si>
    <t>-40;-48</t>
  </si>
  <si>
    <t>米诺陶斯战斧</t>
  </si>
  <si>
    <t>-70;-70</t>
  </si>
  <si>
    <t>大型双刃斧+</t>
  </si>
  <si>
    <t>-28;-38</t>
  </si>
  <si>
    <t>薄刃钩爪斧</t>
  </si>
  <si>
    <t>-19;-19</t>
  </si>
  <si>
    <t>-45;-54</t>
  </si>
  <si>
    <t>弯月长柄斧</t>
  </si>
  <si>
    <t>-29;-29</t>
  </si>
  <si>
    <t>-50;-51</t>
  </si>
  <si>
    <t>21;21</t>
  </si>
  <si>
    <t>金属重斧</t>
  </si>
  <si>
    <t>-40;-40</t>
  </si>
  <si>
    <t>-40;-70</t>
  </si>
  <si>
    <t>处刑斧</t>
  </si>
  <si>
    <t>短矛</t>
  </si>
  <si>
    <t>攻城枪</t>
  </si>
  <si>
    <t>刺枪</t>
  </si>
  <si>
    <t>金属枪</t>
  </si>
  <si>
    <t>长柄弯枪</t>
  </si>
  <si>
    <t>长柄尖枪</t>
  </si>
  <si>
    <t>穗枪</t>
  </si>
  <si>
    <t>双叉戟</t>
  </si>
  <si>
    <t>护卫枪</t>
  </si>
  <si>
    <t>骑士枪</t>
  </si>
  <si>
    <t>偃月枪</t>
  </si>
  <si>
    <t>1;3</t>
  </si>
  <si>
    <t>4;4</t>
  </si>
  <si>
    <t>大砍枪</t>
  </si>
  <si>
    <t>长尖枪</t>
  </si>
  <si>
    <t>蝎枪</t>
  </si>
  <si>
    <t>双刃枪</t>
  </si>
  <si>
    <t>水龙之枪</t>
  </si>
  <si>
    <t>50;50</t>
  </si>
  <si>
    <t>12;12</t>
  </si>
  <si>
    <t>阔刃枪</t>
  </si>
  <si>
    <t>东方长刺枪</t>
  </si>
  <si>
    <t>8;8</t>
  </si>
  <si>
    <t>蝎抢+</t>
  </si>
  <si>
    <t>-10;-15</t>
  </si>
  <si>
    <t>-28;-40</t>
  </si>
  <si>
    <t>钩爪枪</t>
  </si>
  <si>
    <t>原始枪</t>
  </si>
  <si>
    <t>三叉战戟</t>
  </si>
  <si>
    <t>异形枪</t>
  </si>
  <si>
    <t>轻型弓</t>
  </si>
  <si>
    <t>威力短弓</t>
  </si>
  <si>
    <t>短战弓</t>
  </si>
  <si>
    <t>猎弓</t>
  </si>
  <si>
    <t>强弓</t>
  </si>
  <si>
    <t>格斗弓</t>
  </si>
  <si>
    <t>狙击弓</t>
  </si>
  <si>
    <t>强力狙击弓</t>
  </si>
  <si>
    <t>杀手长弓</t>
  </si>
  <si>
    <t>冲击弓</t>
  </si>
  <si>
    <t>米斯特丁之弓</t>
  </si>
  <si>
    <t>巨弓</t>
  </si>
  <si>
    <t>长格斗弓</t>
  </si>
  <si>
    <t>破邪长弓</t>
  </si>
  <si>
    <t>月光长弓</t>
  </si>
  <si>
    <t>水龙之弓</t>
  </si>
  <si>
    <t>20;20</t>
  </si>
  <si>
    <t>原始石弓</t>
  </si>
  <si>
    <t>15;15</t>
  </si>
  <si>
    <t>重弦弓</t>
  </si>
  <si>
    <t>月光之弓+</t>
  </si>
  <si>
    <t>4;5</t>
  </si>
  <si>
    <t>平行弓</t>
  </si>
  <si>
    <t>灵魂之弓</t>
  </si>
  <si>
    <t>摘星之弓</t>
  </si>
  <si>
    <t>魔弹</t>
  </si>
  <si>
    <t>短杖</t>
  </si>
  <si>
    <t>权杖</t>
  </si>
  <si>
    <t>大地之杖</t>
  </si>
  <si>
    <t>5;10</t>
  </si>
  <si>
    <t>激流权杖</t>
  </si>
  <si>
    <t>魔之手杖</t>
  </si>
  <si>
    <t>10;15</t>
  </si>
  <si>
    <t>魔之权杖</t>
  </si>
  <si>
    <t>贤者手杖</t>
  </si>
  <si>
    <t>15;20</t>
  </si>
  <si>
    <t>贤者权杖</t>
  </si>
  <si>
    <t>琥珀杖</t>
  </si>
  <si>
    <t>20;25</t>
  </si>
  <si>
    <t>琥珀权杖</t>
  </si>
  <si>
    <t>魔晶之杖</t>
  </si>
  <si>
    <t>1;6</t>
  </si>
  <si>
    <t>元素之杖</t>
  </si>
  <si>
    <t>20;30</t>
  </si>
  <si>
    <t>神圣之杖</t>
  </si>
  <si>
    <t>怒音之杖</t>
  </si>
  <si>
    <t>25;35</t>
  </si>
  <si>
    <t>隐者之杖</t>
  </si>
  <si>
    <t>水龙之杖</t>
  </si>
  <si>
    <t>35;35</t>
  </si>
  <si>
    <t>光明短杖</t>
  </si>
  <si>
    <t>30;40</t>
  </si>
  <si>
    <t>恶魔之杖</t>
  </si>
  <si>
    <t>落雷权杖+</t>
  </si>
  <si>
    <t>28;35</t>
  </si>
  <si>
    <t>太阳短杖</t>
  </si>
  <si>
    <t>36;45</t>
  </si>
  <si>
    <t>天使之杖</t>
  </si>
  <si>
    <t>圣者之杖</t>
  </si>
  <si>
    <t>40;50</t>
  </si>
  <si>
    <t>星屑短杖</t>
  </si>
  <si>
    <t>小刀</t>
  </si>
  <si>
    <t>锐刃小刀</t>
  </si>
  <si>
    <t>圆盘小刀</t>
  </si>
  <si>
    <t>细刃掷刀</t>
  </si>
  <si>
    <t>滑翔小刀</t>
  </si>
  <si>
    <t>细直刃小刀</t>
  </si>
  <si>
    <t>耳柄小刀</t>
  </si>
  <si>
    <t>骑士小刀</t>
  </si>
  <si>
    <t>球锷小刀</t>
  </si>
  <si>
    <t>双刃小刀</t>
  </si>
  <si>
    <t>忍者飞镖</t>
  </si>
  <si>
    <t>阔刃小刀</t>
  </si>
  <si>
    <t>触角小刀</t>
  </si>
  <si>
    <t>汉拉提小刀</t>
  </si>
  <si>
    <t>凶杀刀</t>
  </si>
  <si>
    <t>水龙小刀</t>
  </si>
  <si>
    <t>切肉小刀</t>
  </si>
  <si>
    <t>古传小刀</t>
  </si>
  <si>
    <t>疾速短刀+</t>
  </si>
  <si>
    <t>华丽小刀</t>
  </si>
  <si>
    <t>手里剑</t>
  </si>
  <si>
    <t>6;6</t>
  </si>
  <si>
    <t>勾爪掷刀</t>
  </si>
  <si>
    <t>幻之匕首</t>
  </si>
  <si>
    <t>木制大回力镖</t>
  </si>
  <si>
    <t>青铜回力镖</t>
  </si>
  <si>
    <t>追迹者</t>
  </si>
  <si>
    <t>彩光回力镖</t>
  </si>
  <si>
    <t>暗杀回力镖</t>
  </si>
  <si>
    <t>杀敌回力镖</t>
  </si>
  <si>
    <t>狮子回力镖</t>
  </si>
  <si>
    <t>锐角回力镖</t>
  </si>
  <si>
    <t>翼鹿回力镖</t>
  </si>
  <si>
    <t>阿修塔罗回力镖</t>
  </si>
  <si>
    <t>北斗之镰刀</t>
  </si>
  <si>
    <t>蛇狮回力镖</t>
  </si>
  <si>
    <t>鸫回力镖</t>
  </si>
  <si>
    <t>雄翼牛回力镖</t>
  </si>
  <si>
    <t>闪光回力镖</t>
  </si>
  <si>
    <t>冰龙</t>
  </si>
  <si>
    <t>凶暴回力镖</t>
  </si>
  <si>
    <t>赤狮回力镖</t>
  </si>
  <si>
    <t>熊翼回力镖+</t>
  </si>
  <si>
    <t>11;15</t>
  </si>
  <si>
    <t>天使之翼</t>
  </si>
  <si>
    <t>普利辛回力镖</t>
  </si>
  <si>
    <t>治愈回力镖</t>
  </si>
  <si>
    <t>天秤回力镖</t>
  </si>
  <si>
    <t>硬皮头盔</t>
  </si>
  <si>
    <t>6;11</t>
  </si>
  <si>
    <t>铜制头盔</t>
  </si>
  <si>
    <t>9;17</t>
  </si>
  <si>
    <t>铁板布盔</t>
  </si>
  <si>
    <t>12;22</t>
  </si>
  <si>
    <t>铜铁皮盔</t>
  </si>
  <si>
    <t>14;28</t>
  </si>
  <si>
    <t>金属护额</t>
  </si>
  <si>
    <t>19;33</t>
  </si>
  <si>
    <t>铁制头盔</t>
  </si>
  <si>
    <t>20;39</t>
  </si>
  <si>
    <t>霸葛头盔</t>
  </si>
  <si>
    <t>22;44</t>
  </si>
  <si>
    <t>角饰头盔</t>
  </si>
  <si>
    <t>25;50</t>
  </si>
  <si>
    <t>开放式头盔</t>
  </si>
  <si>
    <t>28;55</t>
  </si>
  <si>
    <t>葛理克头盔</t>
  </si>
  <si>
    <t>31;62</t>
  </si>
  <si>
    <t>格奥尔古之盔</t>
  </si>
  <si>
    <t>42;51</t>
  </si>
  <si>
    <t>6;9</t>
  </si>
  <si>
    <t>巴比克头盔</t>
  </si>
  <si>
    <t>36;66</t>
  </si>
  <si>
    <t>利刃头盔</t>
  </si>
  <si>
    <t>53;73</t>
  </si>
  <si>
    <t>骑士头盔</t>
  </si>
  <si>
    <t>60;60</t>
  </si>
  <si>
    <t>钢制头盔</t>
  </si>
  <si>
    <t>63;84</t>
  </si>
  <si>
    <t>水龙之盔</t>
  </si>
  <si>
    <t>110;110</t>
  </si>
  <si>
    <t>博流盖尔头盔</t>
  </si>
  <si>
    <t>65;10</t>
  </si>
  <si>
    <t>25;-25</t>
  </si>
  <si>
    <t>铆钉头盔</t>
  </si>
  <si>
    <t>73;94</t>
  </si>
  <si>
    <t>钢制头盔+</t>
  </si>
  <si>
    <t>16;32</t>
  </si>
  <si>
    <t>-1;-1</t>
  </si>
  <si>
    <t>羽毛头盔</t>
  </si>
  <si>
    <t>102;102</t>
  </si>
  <si>
    <t>龙盔</t>
  </si>
  <si>
    <t>86;86</t>
  </si>
  <si>
    <t>白金头盔</t>
  </si>
  <si>
    <t>99;116</t>
  </si>
  <si>
    <t>圣龙头盔</t>
  </si>
  <si>
    <t>130;130</t>
  </si>
  <si>
    <t>麻布帽</t>
  </si>
  <si>
    <t>4;7</t>
  </si>
  <si>
    <t>硬帽</t>
  </si>
  <si>
    <t>5;11</t>
  </si>
  <si>
    <t>轻帽</t>
  </si>
  <si>
    <t>7;14</t>
  </si>
  <si>
    <t>皮帽</t>
  </si>
  <si>
    <t>8;18</t>
  </si>
  <si>
    <t>硬皮帽</t>
  </si>
  <si>
    <t>13;21</t>
  </si>
  <si>
    <t>可爱的帽子</t>
  </si>
  <si>
    <t>14;25</t>
  </si>
  <si>
    <t>时髦帽子</t>
  </si>
  <si>
    <t>18;28</t>
  </si>
  <si>
    <t>鸭舌帽</t>
  </si>
  <si>
    <t>21;32</t>
  </si>
  <si>
    <t>蓝徽章之帽</t>
  </si>
  <si>
    <t>高级帽子</t>
  </si>
  <si>
    <t>27;39</t>
  </si>
  <si>
    <t>奥殊之帽</t>
  </si>
  <si>
    <t>9;14</t>
  </si>
  <si>
    <t>装饰著花的帽子</t>
  </si>
  <si>
    <t>29;42</t>
  </si>
  <si>
    <t>青铜帽子</t>
  </si>
  <si>
    <t>33;46</t>
  </si>
  <si>
    <t>淑女帽</t>
  </si>
  <si>
    <t>可爱的扁帽子</t>
  </si>
  <si>
    <t>40;53</t>
  </si>
  <si>
    <t>水龙之帽</t>
  </si>
  <si>
    <t>53;53</t>
  </si>
  <si>
    <t>军帽</t>
  </si>
  <si>
    <t>42;57</t>
  </si>
  <si>
    <t>时髦避暑帽</t>
  </si>
  <si>
    <t>32;46</t>
  </si>
  <si>
    <t>可爱的扁帽子+</t>
  </si>
  <si>
    <t>38;45</t>
  </si>
  <si>
    <t>头目的帽子</t>
  </si>
  <si>
    <t>56;56</t>
  </si>
  <si>
    <t>羽毛帽</t>
  </si>
  <si>
    <t>54;67</t>
  </si>
  <si>
    <t>魔术师之帽</t>
  </si>
  <si>
    <t>黄昏之帽</t>
  </si>
  <si>
    <t>63;74</t>
  </si>
  <si>
    <t>妖精之帽</t>
  </si>
  <si>
    <t>软皮甲</t>
  </si>
  <si>
    <t>11;22</t>
  </si>
  <si>
    <t>护心甲</t>
  </si>
  <si>
    <t>青铜铠甲</t>
  </si>
  <si>
    <t>23;43</t>
  </si>
  <si>
    <t>轻型铠甲</t>
  </si>
  <si>
    <t>29;53</t>
  </si>
  <si>
    <t>轻型锁炼甲</t>
  </si>
  <si>
    <t>38;64</t>
  </si>
  <si>
    <t>环甲</t>
  </si>
  <si>
    <t>44;74</t>
  </si>
  <si>
    <t>钢铁铠甲</t>
  </si>
  <si>
    <t>56;85</t>
  </si>
  <si>
    <t>金属皮甲</t>
  </si>
  <si>
    <t>62;95</t>
  </si>
  <si>
    <t>长型金属铠甲</t>
  </si>
  <si>
    <t>70;106</t>
  </si>
  <si>
    <t>索状铠甲</t>
  </si>
  <si>
    <t>75;117</t>
  </si>
  <si>
    <t>剑齿铠甲</t>
  </si>
  <si>
    <t>104;111</t>
  </si>
  <si>
    <t>重铁板甲</t>
  </si>
  <si>
    <t>80;127</t>
  </si>
  <si>
    <t>铁板半身甲</t>
  </si>
  <si>
    <t>85;137</t>
  </si>
  <si>
    <t>实战铠甲</t>
  </si>
  <si>
    <t>110;147</t>
  </si>
  <si>
    <t>黄金铠甲</t>
  </si>
  <si>
    <t>水龙铠甲</t>
  </si>
  <si>
    <t>170;170</t>
  </si>
  <si>
    <t>重金属铠甲</t>
  </si>
  <si>
    <t>129;179</t>
  </si>
  <si>
    <t>野兽之铠</t>
  </si>
  <si>
    <t>129;145</t>
  </si>
  <si>
    <t>轻短铠甲+</t>
  </si>
  <si>
    <t>110;155</t>
  </si>
  <si>
    <t>-5~-10</t>
  </si>
  <si>
    <t>帝王之铠</t>
  </si>
  <si>
    <t>150;200</t>
  </si>
  <si>
    <t>亡灵铠甲</t>
  </si>
  <si>
    <t>162;162</t>
  </si>
  <si>
    <t>漆黑之铠</t>
  </si>
  <si>
    <t>188;221</t>
  </si>
  <si>
    <t>超黄金铠甲</t>
  </si>
  <si>
    <t>240;240</t>
  </si>
  <si>
    <t>旅人之服</t>
  </si>
  <si>
    <t>保护衣</t>
  </si>
  <si>
    <t>11;21</t>
  </si>
  <si>
    <t>羽毛装</t>
  </si>
  <si>
    <t>皮装</t>
  </si>
  <si>
    <t>18;35</t>
  </si>
  <si>
    <t>硬皮服</t>
  </si>
  <si>
    <t>21;42</t>
  </si>
  <si>
    <t>锁链装</t>
  </si>
  <si>
    <t>布甲</t>
  </si>
  <si>
    <t>28;56</t>
  </si>
  <si>
    <t>衬甲</t>
  </si>
  <si>
    <t>32;64</t>
  </si>
  <si>
    <t>环服</t>
  </si>
  <si>
    <t>35;70</t>
  </si>
  <si>
    <t>士兵护衣</t>
  </si>
  <si>
    <t>39;77</t>
  </si>
  <si>
    <t>苏典之服</t>
  </si>
  <si>
    <t>43;54</t>
  </si>
  <si>
    <t>长索锥衣</t>
  </si>
  <si>
    <t>42;84</t>
  </si>
  <si>
    <t>索锥上衣</t>
  </si>
  <si>
    <t>46;92</t>
  </si>
  <si>
    <t>骨衣</t>
  </si>
  <si>
    <t>53;106</t>
  </si>
  <si>
    <t>超级衣服</t>
  </si>
  <si>
    <t>49;98</t>
  </si>
  <si>
    <t>水龙之衣</t>
  </si>
  <si>
    <t>30;30</t>
  </si>
  <si>
    <t>80;80</t>
  </si>
  <si>
    <t>疾风之衣</t>
  </si>
  <si>
    <t>56;114</t>
  </si>
  <si>
    <t>步兵战衣</t>
  </si>
  <si>
    <t>98;120</t>
  </si>
  <si>
    <t>兽骨之衣+</t>
  </si>
  <si>
    <t>89;118</t>
  </si>
  <si>
    <t>11;20</t>
  </si>
  <si>
    <t>勇者之衣</t>
  </si>
  <si>
    <t>115;136</t>
  </si>
  <si>
    <t>女神之衣</t>
  </si>
  <si>
    <t>96;96</t>
  </si>
  <si>
    <t>不死鸟之服</t>
  </si>
  <si>
    <t>137;149</t>
  </si>
  <si>
    <t>灵魂之服</t>
  </si>
  <si>
    <t>120;120</t>
  </si>
  <si>
    <t>羽毛袍</t>
  </si>
  <si>
    <t>4;8</t>
  </si>
  <si>
    <t>轻皮袍</t>
  </si>
  <si>
    <t>6;12</t>
  </si>
  <si>
    <t>网袍</t>
  </si>
  <si>
    <t>8;16</t>
  </si>
  <si>
    <t>风袍</t>
  </si>
  <si>
    <t>10;20</t>
  </si>
  <si>
    <t>硬皮袍</t>
  </si>
  <si>
    <t>12;24</t>
  </si>
  <si>
    <t>环袍</t>
  </si>
  <si>
    <t>乌鸦之袍</t>
  </si>
  <si>
    <t>16;33</t>
  </si>
  <si>
    <t>月亮之袍</t>
  </si>
  <si>
    <t>18;36</t>
  </si>
  <si>
    <t>狐皮披风</t>
  </si>
  <si>
    <t>16;24</t>
  </si>
  <si>
    <t>东方法衣</t>
  </si>
  <si>
    <t>20;40</t>
  </si>
  <si>
    <t>圣堂之袍</t>
  </si>
  <si>
    <t>爱杰利亚之袍</t>
  </si>
  <si>
    <t>77;80</t>
  </si>
  <si>
    <t>圣者之袍</t>
  </si>
  <si>
    <t>24;48</t>
  </si>
  <si>
    <t>战斗长袍</t>
  </si>
  <si>
    <t>26;52</t>
  </si>
  <si>
    <t>冠军之袍</t>
  </si>
  <si>
    <t>时之袍</t>
  </si>
  <si>
    <t>30;60</t>
  </si>
  <si>
    <t>水龙法袍</t>
  </si>
  <si>
    <t>70;70</t>
  </si>
  <si>
    <t>死神之袍</t>
  </si>
  <si>
    <t>身体防具</t>
  </si>
  <si>
    <t>44;69</t>
  </si>
  <si>
    <t>洁净之袍+</t>
  </si>
  <si>
    <t>2;3</t>
  </si>
  <si>
    <t>黑暗之袍</t>
  </si>
  <si>
    <t>52;67</t>
  </si>
  <si>
    <t>圣袍</t>
  </si>
  <si>
    <t>灵魂之袍</t>
  </si>
  <si>
    <t>70;85</t>
  </si>
  <si>
    <t>奇迹之袍</t>
  </si>
  <si>
    <t>80;85</t>
  </si>
  <si>
    <t>软皮靴</t>
  </si>
  <si>
    <t>皮靴</t>
  </si>
  <si>
    <t>8;15</t>
  </si>
  <si>
    <t>硬皮靴</t>
  </si>
  <si>
    <t>10;19</t>
  </si>
  <si>
    <t>长靴</t>
  </si>
  <si>
    <t>13;24</t>
  </si>
  <si>
    <t>厚底靴</t>
  </si>
  <si>
    <t>16;29</t>
  </si>
  <si>
    <t>编织的靴子</t>
  </si>
  <si>
    <t>20;34</t>
  </si>
  <si>
    <t>锁炼长靴</t>
  </si>
  <si>
    <t>25;39</t>
  </si>
  <si>
    <t>锁炼靴</t>
  </si>
  <si>
    <t>28;44</t>
  </si>
  <si>
    <t>蜥蝪靴</t>
  </si>
  <si>
    <t>32;49</t>
  </si>
  <si>
    <t>蜥蝪长靴</t>
  </si>
  <si>
    <t>35;53</t>
  </si>
  <si>
    <t>哥茨长靴</t>
  </si>
  <si>
    <t>18;23</t>
  </si>
  <si>
    <t>钢靴</t>
  </si>
  <si>
    <t>38;59</t>
  </si>
  <si>
    <t>钢制长靴</t>
  </si>
  <si>
    <t>42;62</t>
  </si>
  <si>
    <t>水晶靴</t>
  </si>
  <si>
    <t>54;72</t>
  </si>
  <si>
    <t>银靴</t>
  </si>
  <si>
    <t>50;74</t>
  </si>
  <si>
    <t>水龙之靴</t>
  </si>
  <si>
    <t>150;150</t>
  </si>
  <si>
    <t>流水之靴</t>
  </si>
  <si>
    <t>61;81</t>
  </si>
  <si>
    <t>芙蕾雅之靴</t>
  </si>
  <si>
    <t>标准长靴+</t>
  </si>
  <si>
    <t>55;75</t>
  </si>
  <si>
    <t>1~+3</t>
  </si>
  <si>
    <t>钻石靴</t>
  </si>
  <si>
    <t>78;91</t>
  </si>
  <si>
    <t>钻石长靴</t>
  </si>
  <si>
    <t>81;81</t>
  </si>
  <si>
    <t>秘密之靴</t>
  </si>
  <si>
    <t>85;100</t>
  </si>
  <si>
    <t>龙之靴</t>
  </si>
  <si>
    <t>运动鞋</t>
  </si>
  <si>
    <t>2;4</t>
  </si>
  <si>
    <t>马车鞋</t>
  </si>
  <si>
    <t>3;5</t>
  </si>
  <si>
    <t>4;6</t>
  </si>
  <si>
    <t>皮鞋</t>
  </si>
  <si>
    <t>3;6</t>
  </si>
  <si>
    <t>安全鞋</t>
  </si>
  <si>
    <t>6;10</t>
  </si>
  <si>
    <t>光之鞋</t>
  </si>
  <si>
    <t>5;9</t>
  </si>
  <si>
    <t>8;12</t>
  </si>
  <si>
    <t>战鞋</t>
  </si>
  <si>
    <t>7;11</t>
  </si>
  <si>
    <t>10;14</t>
  </si>
  <si>
    <t>薄板鞋</t>
  </si>
  <si>
    <t>锁链鞋</t>
  </si>
  <si>
    <t>14;18</t>
  </si>
  <si>
    <t>蜥蝪鞋</t>
  </si>
  <si>
    <t>维京鞋</t>
  </si>
  <si>
    <t>特制舞鞋</t>
  </si>
  <si>
    <t>12;17</t>
  </si>
  <si>
    <t>18;22</t>
  </si>
  <si>
    <t>战斗鞋</t>
  </si>
  <si>
    <t>15;17</t>
  </si>
  <si>
    <t>20;24</t>
  </si>
  <si>
    <t>骑士鞋</t>
  </si>
  <si>
    <t>14;20</t>
  </si>
  <si>
    <t>21;26</t>
  </si>
  <si>
    <t>妖精鞋</t>
  </si>
  <si>
    <t>17;23</t>
  </si>
  <si>
    <t>24;30</t>
  </si>
  <si>
    <t>紫水晶鞋</t>
  </si>
  <si>
    <t>41;54</t>
  </si>
  <si>
    <t>水龙之鞋</t>
  </si>
  <si>
    <t>白金鞋</t>
  </si>
  <si>
    <t>20;26</t>
  </si>
  <si>
    <t>26;34</t>
  </si>
  <si>
    <t>精致高根鞋</t>
  </si>
  <si>
    <t>23;26</t>
  </si>
  <si>
    <t>-60;-60</t>
  </si>
  <si>
    <t>妖精鞋+</t>
  </si>
  <si>
    <t>18;24</t>
  </si>
  <si>
    <t>34;40</t>
  </si>
  <si>
    <t>神秘之鞋</t>
  </si>
  <si>
    <t>20;29</t>
  </si>
  <si>
    <t>27;38</t>
  </si>
  <si>
    <t>力量之鞋</t>
  </si>
  <si>
    <t>黄金鞋</t>
  </si>
  <si>
    <t>25;29</t>
  </si>
  <si>
    <t>37;42</t>
  </si>
  <si>
    <t>龙之鞋</t>
  </si>
  <si>
    <t>42;44</t>
  </si>
  <si>
    <t>31;37</t>
  </si>
  <si>
    <t>小圆盾</t>
  </si>
  <si>
    <t>小型盾</t>
  </si>
  <si>
    <t>8;17</t>
  </si>
  <si>
    <t>板盾</t>
  </si>
  <si>
    <t>鸢盾</t>
  </si>
  <si>
    <t>15;28</t>
  </si>
  <si>
    <t>漩涡重盾</t>
  </si>
  <si>
    <t>哥特盾</t>
  </si>
  <si>
    <t>23;39</t>
  </si>
  <si>
    <t>士兵盾</t>
  </si>
  <si>
    <t>29;44</t>
  </si>
  <si>
    <t>重盾</t>
  </si>
  <si>
    <t>33;50</t>
  </si>
  <si>
    <t>蜥蝪盾</t>
  </si>
  <si>
    <t>36;55</t>
  </si>
  <si>
    <t>反光之盾</t>
  </si>
  <si>
    <t>39;61</t>
  </si>
  <si>
    <t>圣者之盾</t>
  </si>
  <si>
    <t>28;28</t>
  </si>
  <si>
    <t>风之盾</t>
  </si>
  <si>
    <t>43;66</t>
  </si>
  <si>
    <t>狮子盾</t>
  </si>
  <si>
    <t>47;72</t>
  </si>
  <si>
    <t>防守之盾</t>
  </si>
  <si>
    <t>58;77</t>
  </si>
  <si>
    <t>黄金之盾</t>
  </si>
  <si>
    <t>83;105</t>
  </si>
  <si>
    <t>水龙之盾</t>
  </si>
  <si>
    <t>100;100</t>
  </si>
  <si>
    <t>镜之盾</t>
  </si>
  <si>
    <t>74;88</t>
  </si>
  <si>
    <t>力量之盾</t>
  </si>
  <si>
    <t>防御之盾+</t>
  </si>
  <si>
    <t>59;79</t>
  </si>
  <si>
    <t>漆黑之盾</t>
  </si>
  <si>
    <t>85;107</t>
  </si>
  <si>
    <t>火龙之盾</t>
  </si>
  <si>
    <t>黑暗之盾</t>
  </si>
  <si>
    <t>105;121</t>
  </si>
  <si>
    <t>勇者之盾</t>
  </si>
  <si>
    <t>91;99</t>
  </si>
  <si>
    <t>11英雄传之逃兵</t>
  </si>
  <si>
    <t>12英雄传之佣兵女神</t>
  </si>
  <si>
    <t>13英雄传之女武神</t>
  </si>
  <si>
    <t>14英雄传之幽火</t>
  </si>
  <si>
    <t>15英雄传之鹰眼</t>
  </si>
  <si>
    <t>16英雄传之冥王</t>
  </si>
  <si>
    <t>17英雄传之咒术女王</t>
  </si>
  <si>
    <t>18英雄传之神箭手</t>
  </si>
  <si>
    <t>19英雄传之至尊骑士</t>
  </si>
  <si>
    <t>20英雄传之女剑神</t>
  </si>
  <si>
    <t>21英雄传之剑圣</t>
  </si>
  <si>
    <t>22英雄传之暗火</t>
  </si>
  <si>
    <t>23英雄传之光使徒</t>
  </si>
  <si>
    <t>24英雄传之战神</t>
  </si>
  <si>
    <t>25英雄传之奥术玫瑰</t>
  </si>
  <si>
    <t>26英雄传之玫瑰骑士</t>
  </si>
  <si>
    <t>27英雄传之清道夫</t>
  </si>
  <si>
    <t>28英雄传之猎杀者</t>
  </si>
  <si>
    <t>29英雄传之刺客之王</t>
  </si>
  <si>
    <t>30英雄传之巫王</t>
  </si>
  <si>
    <t>31英雄传之猩红女巫</t>
  </si>
  <si>
    <t>32英雄传之再战鹰眼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</si>
</sst>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37">
    <font>
      <sz val="11"/>
      <color theme="1"/>
      <name val="宋体"/>
      <charset val="134"/>
      <scheme val="minor"/>
    </font>
    <font>
      <sz val="10"/>
      <name val="微软雅黑"/>
      <charset val="134"/>
    </font>
    <font>
      <sz val="11"/>
      <color theme="1"/>
      <name val="微软雅黑"/>
      <charset val="134"/>
    </font>
    <font>
      <sz val="10"/>
      <color theme="1"/>
      <name val="微软雅黑"/>
      <charset val="134"/>
    </font>
    <font>
      <sz val="12"/>
      <name val="宋体"/>
      <charset val="134"/>
    </font>
    <font>
      <sz val="10"/>
      <color indexed="8"/>
      <name val="微软雅黑"/>
      <charset val="134"/>
    </font>
    <font>
      <sz val="11"/>
      <color indexed="8"/>
      <name val="微软雅黑"/>
      <charset val="134"/>
    </font>
    <font>
      <b/>
      <sz val="10"/>
      <color rgb="FF000000"/>
      <name val="微软雅黑"/>
      <charset val="134"/>
    </font>
    <font>
      <sz val="10"/>
      <color rgb="FF000000"/>
      <name val="微软雅黑"/>
      <charset val="134"/>
    </font>
    <font>
      <sz val="12"/>
      <color indexed="8"/>
      <name val="微软雅黑"/>
      <charset val="134"/>
    </font>
    <font>
      <b/>
      <sz val="11"/>
      <color rgb="FFFF0000"/>
      <name val="微软雅黑"/>
      <charset val="134"/>
    </font>
    <font>
      <sz val="11"/>
      <name val="微软雅黑"/>
      <charset val="134"/>
    </font>
    <font>
      <sz val="11"/>
      <color rgb="FF000000"/>
      <name val="微软雅黑"/>
      <charset val="134"/>
    </font>
    <font>
      <sz val="11"/>
      <color indexed="8"/>
      <name val="宋体"/>
      <charset val="134"/>
      <scheme val="major"/>
    </font>
    <font>
      <sz val="10"/>
      <name val="宋体"/>
      <charset val="134"/>
    </font>
    <font>
      <sz val="11"/>
      <color rgb="FF7B7B7B"/>
      <name val="Arial"/>
      <charset val="134"/>
    </font>
    <font>
      <sz val="11"/>
      <name val="Arial"/>
      <charset val="134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2"/>
      <color indexed="8"/>
      <name val="宋体"/>
      <charset val="134"/>
    </font>
  </fonts>
  <fills count="54">
    <fill>
      <patternFill patternType="none"/>
    </fill>
    <fill>
      <patternFill patternType="gray125"/>
    </fill>
    <fill>
      <patternFill patternType="solid">
        <fgColor rgb="FF7030A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70091860713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0C0C0"/>
        <bgColor rgb="FFC0C0C0"/>
      </patternFill>
    </fill>
    <fill>
      <patternFill patternType="solid">
        <fgColor rgb="FF92DC9B"/>
        <bgColor rgb="FF92DC9B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1" tint="0.0499893185216834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0.399700918607135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39970091860713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79970702230903"/>
        <bgColor indexed="64"/>
      </patternFill>
    </fill>
    <fill>
      <patternFill patternType="solid">
        <fgColor theme="3" tint="0.79970702230903"/>
        <bgColor indexed="64"/>
      </patternFill>
    </fill>
    <fill>
      <patternFill patternType="solid">
        <fgColor theme="3" tint="0.39970091860713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indexed="13"/>
        <bgColor indexed="42"/>
      </patternFill>
    </fill>
    <fill>
      <patternFill patternType="solid">
        <fgColor theme="9" tint="0.399700918607135"/>
        <bgColor indexed="64"/>
      </patternFill>
    </fill>
    <fill>
      <patternFill patternType="solid">
        <fgColor theme="3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</fills>
  <borders count="2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44"/>
      </left>
      <right style="thin">
        <color indexed="44"/>
      </right>
      <top style="thin">
        <color indexed="44"/>
      </top>
      <bottom style="thin">
        <color indexed="44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50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5" fillId="34" borderId="1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9" fillId="38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0" fillId="39" borderId="18" applyNumberFormat="0" applyFont="0" applyAlignment="0" applyProtection="0">
      <alignment vertical="center"/>
    </xf>
    <xf numFmtId="0" fontId="19" fillId="42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17" fillId="0" borderId="13" applyNumberFormat="0" applyFill="0" applyAlignment="0" applyProtection="0">
      <alignment vertical="center"/>
    </xf>
    <xf numFmtId="0" fontId="18" fillId="0" borderId="13" applyNumberFormat="0" applyFill="0" applyAlignment="0" applyProtection="0">
      <alignment vertical="center"/>
    </xf>
    <xf numFmtId="0" fontId="19" fillId="37" borderId="0" applyNumberFormat="0" applyBorder="0" applyAlignment="0" applyProtection="0">
      <alignment vertical="center"/>
    </xf>
    <xf numFmtId="0" fontId="20" fillId="0" borderId="17" applyNumberFormat="0" applyFill="0" applyAlignment="0" applyProtection="0">
      <alignment vertical="center"/>
    </xf>
    <xf numFmtId="0" fontId="19" fillId="44" borderId="0" applyNumberFormat="0" applyBorder="0" applyAlignment="0" applyProtection="0">
      <alignment vertical="center"/>
    </xf>
    <xf numFmtId="0" fontId="34" fillId="41" borderId="19" applyNumberFormat="0" applyAlignment="0" applyProtection="0">
      <alignment vertical="center"/>
    </xf>
    <xf numFmtId="0" fontId="31" fillId="41" borderId="15" applyNumberFormat="0" applyAlignment="0" applyProtection="0">
      <alignment vertical="center"/>
    </xf>
    <xf numFmtId="0" fontId="35" fillId="47" borderId="20" applyNumberFormat="0" applyAlignment="0" applyProtection="0">
      <alignment vertical="center"/>
    </xf>
    <xf numFmtId="0" fontId="22" fillId="48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23" fillId="0" borderId="14" applyNumberFormat="0" applyFill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4" fillId="33" borderId="0" applyNumberFormat="0" applyBorder="0" applyAlignment="0" applyProtection="0">
      <alignment vertical="center"/>
    </xf>
    <xf numFmtId="0" fontId="22" fillId="49" borderId="0" applyNumberFormat="0" applyBorder="0" applyAlignment="0" applyProtection="0">
      <alignment vertical="center"/>
    </xf>
    <xf numFmtId="0" fontId="19" fillId="45" borderId="0" applyNumberFormat="0" applyBorder="0" applyAlignment="0" applyProtection="0">
      <alignment vertical="center"/>
    </xf>
    <xf numFmtId="0" fontId="22" fillId="40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5" borderId="0" applyNumberFormat="0" applyBorder="0" applyAlignment="0" applyProtection="0">
      <alignment vertical="center"/>
    </xf>
    <xf numFmtId="0" fontId="19" fillId="4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50" borderId="0" applyNumberFormat="0" applyBorder="0" applyAlignment="0" applyProtection="0">
      <alignment vertical="center"/>
    </xf>
    <xf numFmtId="0" fontId="19" fillId="51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9" fillId="52" borderId="0" applyNumberFormat="0" applyBorder="0" applyAlignment="0" applyProtection="0">
      <alignment vertical="center"/>
    </xf>
    <xf numFmtId="0" fontId="19" fillId="53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19" fillId="43" borderId="0" applyNumberFormat="0" applyBorder="0" applyAlignment="0" applyProtection="0">
      <alignment vertical="center"/>
    </xf>
    <xf numFmtId="0" fontId="36" fillId="0" borderId="0"/>
  </cellStyleXfs>
  <cellXfs count="125">
    <xf numFmtId="0" fontId="0" fillId="0" borderId="0" xfId="0">
      <alignment vertical="center"/>
    </xf>
    <xf numFmtId="0" fontId="1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1" fillId="2" borderId="0" xfId="0" applyFont="1" applyFill="1" applyAlignment="1">
      <alignment horizontal="left" vertical="center"/>
    </xf>
    <xf numFmtId="0" fontId="2" fillId="0" borderId="0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1" fillId="0" borderId="0" xfId="0" applyFont="1" applyFill="1" applyBorder="1" applyAlignment="1">
      <alignment horizontal="left" vertical="center" wrapText="1"/>
    </xf>
    <xf numFmtId="0" fontId="1" fillId="3" borderId="0" xfId="0" applyFont="1" applyFill="1" applyBorder="1" applyAlignment="1">
      <alignment horizontal="left" vertical="center" wrapText="1"/>
    </xf>
    <xf numFmtId="0" fontId="3" fillId="0" borderId="0" xfId="0" applyFont="1">
      <alignment vertical="center"/>
    </xf>
    <xf numFmtId="0" fontId="4" fillId="0" borderId="0" xfId="0" applyFont="1" applyAlignment="1">
      <alignment horizontal="left" vertical="center"/>
    </xf>
    <xf numFmtId="0" fontId="4" fillId="0" borderId="0" xfId="0" applyFont="1" applyFill="1" applyAlignment="1">
      <alignment horizontal="left" vertical="center"/>
    </xf>
    <xf numFmtId="0" fontId="5" fillId="0" borderId="0" xfId="0" applyFont="1" applyFill="1" applyBorder="1" applyAlignment="1" applyProtection="1">
      <alignment horizontal="left" vertical="center" wrapText="1"/>
    </xf>
    <xf numFmtId="0" fontId="3" fillId="0" borderId="0" xfId="0" applyFont="1" applyBorder="1">
      <alignment vertical="center"/>
    </xf>
    <xf numFmtId="0" fontId="0" fillId="0" borderId="0" xfId="0" applyAlignment="1"/>
    <xf numFmtId="0" fontId="1" fillId="4" borderId="1" xfId="0" applyFont="1" applyFill="1" applyBorder="1" applyAlignment="1">
      <alignment horizontal="left" vertical="center"/>
    </xf>
    <xf numFmtId="0" fontId="3" fillId="0" borderId="1" xfId="0" applyFont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vertical="center"/>
    </xf>
    <xf numFmtId="0" fontId="3" fillId="0" borderId="1" xfId="0" applyFont="1" applyBorder="1">
      <alignment vertical="center"/>
    </xf>
    <xf numFmtId="0" fontId="3" fillId="4" borderId="1" xfId="0" applyFont="1" applyFill="1" applyBorder="1">
      <alignment vertical="center"/>
    </xf>
    <xf numFmtId="0" fontId="1" fillId="6" borderId="1" xfId="0" applyFont="1" applyFill="1" applyBorder="1" applyAlignment="1">
      <alignment horizontal="left" vertical="center"/>
    </xf>
    <xf numFmtId="0" fontId="1" fillId="6" borderId="1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left" vertical="center"/>
    </xf>
    <xf numFmtId="0" fontId="1" fillId="0" borderId="1" xfId="0" applyFont="1" applyFill="1" applyBorder="1" applyAlignment="1">
      <alignment horizontal="left" vertical="center"/>
    </xf>
    <xf numFmtId="0" fontId="2" fillId="7" borderId="1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6" fillId="0" borderId="0" xfId="49" applyFont="1" applyFill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/>
    </xf>
    <xf numFmtId="0" fontId="2" fillId="0" borderId="0" xfId="0" applyFont="1">
      <alignment vertical="center"/>
    </xf>
    <xf numFmtId="0" fontId="7" fillId="8" borderId="1" xfId="0" applyFont="1" applyFill="1" applyBorder="1" applyAlignment="1" applyProtection="1">
      <alignment horizontal="center" vertical="center"/>
    </xf>
    <xf numFmtId="0" fontId="8" fillId="9" borderId="4" xfId="0" applyFont="1" applyFill="1" applyBorder="1" applyAlignment="1" applyProtection="1">
      <alignment horizontal="right" vertical="center" wrapText="1"/>
    </xf>
    <xf numFmtId="0" fontId="1" fillId="0" borderId="0" xfId="0" applyFont="1" applyFill="1" applyAlignment="1">
      <alignment horizontal="left" vertical="center"/>
    </xf>
    <xf numFmtId="0" fontId="4" fillId="3" borderId="1" xfId="0" applyFont="1" applyFill="1" applyBorder="1" applyAlignment="1">
      <alignment horizontal="left" vertical="center"/>
    </xf>
    <xf numFmtId="0" fontId="9" fillId="3" borderId="1" xfId="0" applyFont="1" applyFill="1" applyBorder="1" applyAlignment="1">
      <alignment vertical="center"/>
    </xf>
    <xf numFmtId="0" fontId="1" fillId="3" borderId="1" xfId="0" applyFont="1" applyFill="1" applyBorder="1" applyAlignment="1">
      <alignment horizontal="left" vertical="center"/>
    </xf>
    <xf numFmtId="0" fontId="5" fillId="3" borderId="1" xfId="0" applyFont="1" applyFill="1" applyBorder="1" applyAlignment="1">
      <alignment vertical="center"/>
    </xf>
    <xf numFmtId="0" fontId="3" fillId="0" borderId="1" xfId="0" applyFont="1" applyBorder="1" applyAlignment="1">
      <alignment horizontal="left" vertical="center"/>
    </xf>
    <xf numFmtId="0" fontId="3" fillId="10" borderId="1" xfId="0" applyFont="1" applyFill="1" applyBorder="1">
      <alignment vertical="center"/>
    </xf>
    <xf numFmtId="0" fontId="1" fillId="10" borderId="1" xfId="0" applyFont="1" applyFill="1" applyBorder="1" applyAlignment="1">
      <alignment horizontal="center" vertical="center" wrapText="1"/>
    </xf>
    <xf numFmtId="0" fontId="1" fillId="11" borderId="0" xfId="0" applyFont="1" applyFill="1" applyBorder="1" applyAlignment="1">
      <alignment horizontal="center" vertical="center" wrapText="1"/>
    </xf>
    <xf numFmtId="0" fontId="3" fillId="12" borderId="1" xfId="0" applyFont="1" applyFill="1" applyBorder="1">
      <alignment vertical="center"/>
    </xf>
    <xf numFmtId="0" fontId="3" fillId="11" borderId="0" xfId="0" applyFont="1" applyFill="1">
      <alignment vertical="center"/>
    </xf>
    <xf numFmtId="0" fontId="3" fillId="13" borderId="1" xfId="0" applyFont="1" applyFill="1" applyBorder="1">
      <alignment vertical="center"/>
    </xf>
    <xf numFmtId="0" fontId="3" fillId="4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3" fillId="4" borderId="1" xfId="0" applyFont="1" applyFill="1" applyBorder="1" applyAlignment="1">
      <alignment horizontal="left" vertical="center" wrapText="1"/>
    </xf>
    <xf numFmtId="0" fontId="3" fillId="0" borderId="1" xfId="0" applyFont="1" applyBorder="1" applyAlignment="1">
      <alignment horizontal="left" vertical="center" wrapText="1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3" fillId="0" borderId="0" xfId="0" applyFont="1" applyAlignment="1">
      <alignment horizontal="left" vertical="center" wrapText="1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2" fillId="0" borderId="0" xfId="0" applyFont="1" applyBorder="1">
      <alignment vertical="center"/>
    </xf>
    <xf numFmtId="0" fontId="1" fillId="0" borderId="0" xfId="0" applyFont="1" applyFill="1" applyBorder="1" applyAlignment="1">
      <alignment horizontal="left" vertical="center"/>
    </xf>
    <xf numFmtId="0" fontId="3" fillId="4" borderId="1" xfId="0" applyFont="1" applyFill="1" applyBorder="1" applyAlignment="1">
      <alignment vertical="center" wrapText="1"/>
    </xf>
    <xf numFmtId="0" fontId="3" fillId="6" borderId="1" xfId="0" applyFont="1" applyFill="1" applyBorder="1" applyAlignment="1">
      <alignment horizontal="center" vertical="center"/>
    </xf>
    <xf numFmtId="0" fontId="3" fillId="14" borderId="1" xfId="0" applyFont="1" applyFill="1" applyBorder="1">
      <alignment vertical="center"/>
    </xf>
    <xf numFmtId="0" fontId="3" fillId="15" borderId="1" xfId="0" applyFont="1" applyFill="1" applyBorder="1">
      <alignment vertical="center"/>
    </xf>
    <xf numFmtId="0" fontId="3" fillId="16" borderId="0" xfId="0" applyFont="1" applyFill="1" applyAlignment="1">
      <alignment horizontal="center" vertical="center"/>
    </xf>
    <xf numFmtId="0" fontId="3" fillId="17" borderId="0" xfId="0" applyFont="1" applyFill="1" applyAlignment="1">
      <alignment horizontal="center" vertical="center"/>
    </xf>
    <xf numFmtId="0" fontId="3" fillId="6" borderId="0" xfId="0" applyFont="1" applyFill="1" applyAlignment="1">
      <alignment horizontal="center" vertical="center"/>
    </xf>
    <xf numFmtId="0" fontId="3" fillId="4" borderId="0" xfId="0" applyFont="1" applyFill="1">
      <alignment vertical="center"/>
    </xf>
    <xf numFmtId="0" fontId="3" fillId="18" borderId="0" xfId="0" applyFont="1" applyFill="1">
      <alignment vertical="center"/>
    </xf>
    <xf numFmtId="0" fontId="3" fillId="4" borderId="0" xfId="0" applyFont="1" applyFill="1" applyAlignment="1">
      <alignment horizontal="center" vertical="center"/>
    </xf>
    <xf numFmtId="0" fontId="3" fillId="19" borderId="0" xfId="0" applyFont="1" applyFill="1">
      <alignment vertical="center"/>
    </xf>
    <xf numFmtId="0" fontId="3" fillId="20" borderId="0" xfId="0" applyFont="1" applyFill="1" applyAlignment="1">
      <alignment horizontal="center" vertical="center"/>
    </xf>
    <xf numFmtId="0" fontId="3" fillId="21" borderId="1" xfId="0" applyFont="1" applyFill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/>
    </xf>
    <xf numFmtId="0" fontId="2" fillId="22" borderId="0" xfId="0" applyFont="1" applyFill="1">
      <alignment vertical="center"/>
    </xf>
    <xf numFmtId="0" fontId="2" fillId="4" borderId="1" xfId="0" applyFont="1" applyFill="1" applyBorder="1" applyAlignment="1">
      <alignment horizontal="center" vertical="center"/>
    </xf>
    <xf numFmtId="0" fontId="2" fillId="4" borderId="1" xfId="0" applyFont="1" applyFill="1" applyBorder="1">
      <alignment vertical="center"/>
    </xf>
    <xf numFmtId="0" fontId="2" fillId="6" borderId="1" xfId="0" applyFont="1" applyFill="1" applyBorder="1">
      <alignment vertical="center"/>
    </xf>
    <xf numFmtId="0" fontId="2" fillId="23" borderId="1" xfId="0" applyFont="1" applyFill="1" applyBorder="1" applyAlignment="1">
      <alignment horizontal="center" vertical="center"/>
    </xf>
    <xf numFmtId="0" fontId="2" fillId="23" borderId="1" xfId="0" applyFont="1" applyFill="1" applyBorder="1">
      <alignment vertical="center"/>
    </xf>
    <xf numFmtId="0" fontId="2" fillId="10" borderId="1" xfId="0" applyFont="1" applyFill="1" applyBorder="1" applyAlignment="1">
      <alignment horizontal="center" vertical="center"/>
    </xf>
    <xf numFmtId="0" fontId="10" fillId="10" borderId="1" xfId="0" applyFont="1" applyFill="1" applyBorder="1" applyAlignment="1">
      <alignment horizontal="left" vertical="center"/>
    </xf>
    <xf numFmtId="0" fontId="2" fillId="10" borderId="1" xfId="0" applyFont="1" applyFill="1" applyBorder="1">
      <alignment vertical="center"/>
    </xf>
    <xf numFmtId="0" fontId="2" fillId="22" borderId="1" xfId="0" applyFont="1" applyFill="1" applyBorder="1" applyAlignment="1">
      <alignment horizontal="center" vertical="center"/>
    </xf>
    <xf numFmtId="0" fontId="10" fillId="22" borderId="1" xfId="0" applyFont="1" applyFill="1" applyBorder="1" applyAlignment="1">
      <alignment horizontal="left" vertical="center"/>
    </xf>
    <xf numFmtId="0" fontId="2" fillId="22" borderId="1" xfId="0" applyFont="1" applyFill="1" applyBorder="1">
      <alignment vertical="center"/>
    </xf>
    <xf numFmtId="0" fontId="11" fillId="4" borderId="1" xfId="0" applyFont="1" applyFill="1" applyBorder="1" applyAlignment="1">
      <alignment horizontal="left" vertical="center"/>
    </xf>
    <xf numFmtId="0" fontId="2" fillId="0" borderId="1" xfId="0" applyFont="1" applyBorder="1">
      <alignment vertical="center"/>
    </xf>
    <xf numFmtId="0" fontId="11" fillId="4" borderId="1" xfId="0" applyFont="1" applyFill="1" applyBorder="1" applyAlignment="1">
      <alignment horizontal="center" vertical="center"/>
    </xf>
    <xf numFmtId="0" fontId="6" fillId="0" borderId="1" xfId="49" applyFont="1" applyFill="1" applyBorder="1" applyAlignment="1">
      <alignment horizontal="center" vertical="center" wrapText="1"/>
    </xf>
    <xf numFmtId="0" fontId="2" fillId="0" borderId="3" xfId="0" applyFont="1" applyBorder="1">
      <alignment vertical="center"/>
    </xf>
    <xf numFmtId="0" fontId="2" fillId="0" borderId="1" xfId="0" applyFont="1" applyBorder="1" applyAlignment="1">
      <alignment horizontal="center" vertical="center" wrapText="1"/>
    </xf>
    <xf numFmtId="0" fontId="2" fillId="22" borderId="1" xfId="0" applyFont="1" applyFill="1" applyBorder="1" applyAlignment="1">
      <alignment horizontal="center" vertical="center" wrapText="1"/>
    </xf>
    <xf numFmtId="0" fontId="6" fillId="0" borderId="8" xfId="49" applyFont="1" applyFill="1" applyBorder="1" applyAlignment="1">
      <alignment horizontal="center" vertical="center" wrapText="1"/>
    </xf>
    <xf numFmtId="0" fontId="6" fillId="0" borderId="9" xfId="49" applyFont="1" applyFill="1" applyBorder="1" applyAlignment="1">
      <alignment horizontal="center" vertical="center" wrapText="1"/>
    </xf>
    <xf numFmtId="0" fontId="2" fillId="0" borderId="10" xfId="0" applyFont="1" applyBorder="1" applyAlignment="1">
      <alignment horizontal="center" vertical="center"/>
    </xf>
    <xf numFmtId="0" fontId="0" fillId="0" borderId="0" xfId="0" applyFont="1">
      <alignment vertical="center"/>
    </xf>
    <xf numFmtId="0" fontId="11" fillId="0" borderId="0" xfId="0" applyFont="1" applyAlignment="1">
      <alignment horizontal="left" vertical="center"/>
    </xf>
    <xf numFmtId="0" fontId="11" fillId="0" borderId="0" xfId="0" applyFont="1">
      <alignment vertical="center"/>
    </xf>
    <xf numFmtId="0" fontId="12" fillId="9" borderId="0" xfId="0" applyFont="1" applyFill="1" applyBorder="1" applyAlignment="1" applyProtection="1">
      <alignment horizontal="center" vertical="center" wrapText="1"/>
    </xf>
    <xf numFmtId="0" fontId="11" fillId="0" borderId="0" xfId="0" applyFont="1" applyAlignment="1">
      <alignment horizontal="center" vertical="center"/>
    </xf>
    <xf numFmtId="0" fontId="11" fillId="4" borderId="11" xfId="0" applyFont="1" applyFill="1" applyBorder="1" applyAlignment="1">
      <alignment horizontal="left" vertical="center"/>
    </xf>
    <xf numFmtId="0" fontId="2" fillId="0" borderId="11" xfId="0" applyFont="1" applyBorder="1">
      <alignment vertical="center"/>
    </xf>
    <xf numFmtId="0" fontId="2" fillId="0" borderId="8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2" xfId="0" applyFont="1" applyBorder="1">
      <alignment vertical="center"/>
    </xf>
    <xf numFmtId="0" fontId="1" fillId="0" borderId="0" xfId="0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 vertical="center" wrapText="1"/>
    </xf>
    <xf numFmtId="0" fontId="13" fillId="24" borderId="12" xfId="0" applyFont="1" applyFill="1" applyBorder="1" applyAlignment="1" applyProtection="1">
      <alignment vertical="center" wrapText="1"/>
    </xf>
    <xf numFmtId="0" fontId="1" fillId="0" borderId="0" xfId="0" applyFont="1" applyAlignment="1">
      <alignment horizontal="center" vertical="center"/>
    </xf>
    <xf numFmtId="0" fontId="3" fillId="5" borderId="1" xfId="0" applyFont="1" applyFill="1" applyBorder="1">
      <alignment vertical="center"/>
    </xf>
    <xf numFmtId="0" fontId="1" fillId="0" borderId="0" xfId="0" applyFont="1" applyAlignment="1">
      <alignment horizontal="center"/>
    </xf>
    <xf numFmtId="0" fontId="0" fillId="0" borderId="0" xfId="0" applyFont="1" applyFill="1" applyBorder="1" applyAlignment="1">
      <alignment vertical="center"/>
    </xf>
    <xf numFmtId="0" fontId="0" fillId="4" borderId="0" xfId="0" applyFill="1" applyAlignment="1">
      <alignment horizontal="left" vertical="center"/>
    </xf>
    <xf numFmtId="0" fontId="0" fillId="4" borderId="0" xfId="0" applyFont="1" applyFill="1" applyBorder="1" applyAlignment="1">
      <alignment vertical="center"/>
    </xf>
    <xf numFmtId="0" fontId="14" fillId="0" borderId="0" xfId="0" applyFont="1" applyFill="1" applyAlignment="1">
      <alignment vertical="center"/>
    </xf>
    <xf numFmtId="0" fontId="3" fillId="0" borderId="1" xfId="0" applyFont="1" applyFill="1" applyBorder="1" applyAlignment="1">
      <alignment horizontal="center" vertical="center" wrapText="1"/>
    </xf>
    <xf numFmtId="0" fontId="1" fillId="0" borderId="0" xfId="0" applyFont="1">
      <alignment vertical="center"/>
    </xf>
    <xf numFmtId="0" fontId="15" fillId="0" borderId="0" xfId="0" applyFont="1">
      <alignment vertical="center"/>
    </xf>
    <xf numFmtId="0" fontId="16" fillId="0" borderId="0" xfId="0" applyFont="1">
      <alignment vertical="center"/>
    </xf>
    <xf numFmtId="0" fontId="3" fillId="25" borderId="1" xfId="0" applyFont="1" applyFill="1" applyBorder="1">
      <alignment vertical="center"/>
    </xf>
    <xf numFmtId="0" fontId="1" fillId="4" borderId="0" xfId="0" applyFont="1" applyFill="1" applyBorder="1" applyAlignment="1">
      <alignment horizontal="left" vertical="center"/>
    </xf>
    <xf numFmtId="0" fontId="1" fillId="4" borderId="0" xfId="0" applyFont="1" applyFill="1" applyAlignment="1">
      <alignment horizontal="left" vertical="center"/>
    </xf>
    <xf numFmtId="0" fontId="0" fillId="0" borderId="1" xfId="0" applyFill="1" applyBorder="1">
      <alignment vertical="center"/>
    </xf>
    <xf numFmtId="0" fontId="3" fillId="0" borderId="1" xfId="0" applyFont="1" applyFill="1" applyBorder="1">
      <alignment vertical="center"/>
    </xf>
    <xf numFmtId="0" fontId="3" fillId="26" borderId="1" xfId="0" applyFont="1" applyFill="1" applyBorder="1">
      <alignment vertical="center"/>
    </xf>
  </cellXfs>
  <cellStyles count="50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_NPC" xfId="49"/>
  </cellStyles>
  <dxfs count="1">
    <dxf>
      <font>
        <b val="0"/>
        <i val="0"/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4" Type="http://schemas.openxmlformats.org/officeDocument/2006/relationships/sharedStrings" Target="sharedStrings.xml"/><Relationship Id="rId13" Type="http://schemas.openxmlformats.org/officeDocument/2006/relationships/styles" Target="styles.xml"/><Relationship Id="rId12" Type="http://schemas.openxmlformats.org/officeDocument/2006/relationships/theme" Target="theme/theme1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403"/>
  <sheetViews>
    <sheetView tabSelected="1" workbookViewId="0">
      <pane xSplit="1" ySplit="1" topLeftCell="B2185" activePane="bottomRight" state="frozen"/>
      <selection/>
      <selection pane="topRight"/>
      <selection pane="bottomLeft"/>
      <selection pane="bottomRight" activeCell="A2194" sqref="$A2194:$XFD2194"/>
    </sheetView>
  </sheetViews>
  <sheetFormatPr defaultColWidth="9" defaultRowHeight="16.5"/>
  <cols>
    <col min="1" max="1" width="9" style="122"/>
    <col min="2" max="2" width="9.625" style="122" customWidth="1"/>
    <col min="3" max="3" width="4.875" style="122" customWidth="1"/>
    <col min="4" max="4" width="46.5" style="122" customWidth="1"/>
    <col min="5" max="5" width="33.25" style="122" customWidth="1"/>
    <col min="6" max="6" width="12.25" style="122" customWidth="1"/>
    <col min="7" max="8" width="9" style="122"/>
    <col min="9" max="9" width="14.375" style="123" customWidth="1"/>
    <col min="10" max="11" width="12.625" style="123" customWidth="1"/>
    <col min="12" max="29" width="10" style="123" customWidth="1"/>
    <col min="30" max="16384" width="9" style="122"/>
  </cols>
  <sheetData>
    <row r="1" spans="1:30">
      <c r="A1" s="124" t="str">
        <f>IF('表格编辑 '!A1="","",'表格编辑 '!A1)</f>
        <v>Name</v>
      </c>
      <c r="B1" s="124" t="str">
        <f>IF('表格编辑 '!B1="","",'表格编辑 '!B1)</f>
        <v>monsterID</v>
      </c>
      <c r="C1" s="124" t="str">
        <f>IF('表格编辑 '!E1="","",'表格编辑 '!E1)</f>
        <v>level</v>
      </c>
      <c r="D1" s="124" t="str">
        <f>IF('表格编辑 '!F1="","",'表格编辑 '!F1)</f>
        <v>ME_Born</v>
      </c>
      <c r="E1" s="124" t="str">
        <f>IF('表格编辑 '!G1="","",'表格编辑 '!G1)</f>
        <v>ME_Update</v>
      </c>
      <c r="F1" s="124" t="str">
        <f>IF('表格编辑 '!H1="","",'表格编辑 '!H1)</f>
        <v>ME_AttackGo</v>
      </c>
      <c r="G1" s="124" t="str">
        <f>IF('表格编辑 '!I1="","",'表格编辑 '!I1)</f>
        <v>ME_SkillGO</v>
      </c>
      <c r="H1" s="124" t="str">
        <f>IF('表格编辑 '!J1="","",'表格编辑 '!J1)</f>
        <v>ME_Deadth</v>
      </c>
      <c r="I1" s="124" t="str">
        <f>IF('表格编辑 '!K1="","",'表格编辑 '!K1)</f>
        <v>Addedvalue</v>
      </c>
      <c r="J1" s="124" t="str">
        <f>IF('表格编辑 '!L1="","",'表格编辑 '!L1)</f>
        <v>PT_HpMax</v>
      </c>
      <c r="K1" s="124" t="str">
        <f>IF('表格编辑 '!M1="","",'表格编辑 '!M1)</f>
        <v>PT_MpMax</v>
      </c>
      <c r="L1" s="124" t="str">
        <f>IF('表格编辑 '!N1="","",'表格编辑 '!N1)</f>
        <v>PT_Attack</v>
      </c>
      <c r="M1" s="124" t="str">
        <f>IF('表格编辑 '!O1="","",'表格编辑 '!O1)</f>
        <v>PT_Defense</v>
      </c>
      <c r="N1" s="124" t="str">
        <f>IF('表格编辑 '!P1="","",'表格编辑 '!P1)</f>
        <v>PT_Agile</v>
      </c>
      <c r="O1" s="124" t="str">
        <f>IF('表格编辑 '!Q1="","",'表格编辑 '!Q1)</f>
        <v>PT_Spirit</v>
      </c>
      <c r="P1" s="124" t="str">
        <f>IF('表格编辑 '!R1="","",'表格编辑 '!R1)</f>
        <v>PT_Reply</v>
      </c>
      <c r="Q1" s="124" t="str">
        <f>IF('表格编辑 '!S1="","",'表格编辑 '!S1)</f>
        <v>PT_Magicattack</v>
      </c>
      <c r="R1" s="124" t="str">
        <f>IF('表格编辑 '!T1="","",'表格编辑 '!T1)</f>
        <v>PT_Magicdefense</v>
      </c>
      <c r="S1" s="124" t="str">
        <f>IF('表格编辑 '!U1="","",'表格编辑 '!U1)</f>
        <v>PT_Hit</v>
      </c>
      <c r="T1" s="124" t="str">
        <f>IF('表格编辑 '!V1="","",'表格编辑 '!V1)</f>
        <v>PT_Dodge</v>
      </c>
      <c r="U1" s="124" t="str">
        <f>IF('表格编辑 '!W1="","",'表格编辑 '!W1)</f>
        <v>PT_Crit</v>
      </c>
      <c r="V1" s="124" t="str">
        <f>IF('表格编辑 '!X1="","",'表格编辑 '!X1)</f>
        <v>PT_counterpunch</v>
      </c>
      <c r="W1" s="124" t="str">
        <f>IF('表格编辑 '!Y1="","",'表格编辑 '!Y1)</f>
        <v>PT_NoSleep</v>
      </c>
      <c r="X1" s="124" t="str">
        <f>IF('表格编辑 '!Z1="","",'表格编辑 '!Z1)</f>
        <v>PT_NoPetrifaction</v>
      </c>
      <c r="Y1" s="124" t="str">
        <f>IF('表格编辑 '!AA1="","",'表格编辑 '!AA1)</f>
        <v>PT_NoDrunk</v>
      </c>
      <c r="Z1" s="124" t="str">
        <f>IF('表格编辑 '!AB1="","",'表格编辑 '!AB1)</f>
        <v>PT_NoChaos</v>
      </c>
      <c r="AA1" s="124" t="str">
        <f>IF('表格编辑 '!AC1="","",'表格编辑 '!AC1)</f>
        <v>PT_NoForget</v>
      </c>
      <c r="AB1" s="124" t="str">
        <f>IF('表格编辑 '!AD1="","",'表格编辑 '!AD1)</f>
        <v>PT_NoPoison</v>
      </c>
      <c r="AC1" s="124" t="str">
        <f>IF('表格编辑 '!AE1="","",'表格编辑 '!AE1)</f>
        <v>PT_Assassinate</v>
      </c>
      <c r="AD1" s="124" t="str">
        <f>IF('表格编辑 '!AF1="","",'表格编辑 '!AF1)</f>
        <v>DropID</v>
      </c>
    </row>
    <row r="2" spans="1:30">
      <c r="A2" s="123">
        <f>IF('表格编辑 '!A2="","",'表格编辑 '!A2)</f>
        <v>999</v>
      </c>
      <c r="B2" s="123">
        <f>IF('表格编辑 '!B2="","",'表格编辑 '!B2)</f>
        <v>0</v>
      </c>
      <c r="C2" s="123">
        <f>IF('表格编辑 '!E2="","",'表格编辑 '!E2)</f>
        <v>1</v>
      </c>
      <c r="D2" s="123" t="str">
        <f>IF('表格编辑 '!F2="","",'表格编辑 '!F2)</f>
        <v>DefaultPlayer_Battle_Bron(RECEIVER, ARG0, ARG1, ARG2, ARG3,ARG4)</v>
      </c>
      <c r="E2" s="123" t="str">
        <f>IF('表格编辑 '!G2="","",'表格编辑 '!G2)</f>
        <v>DefaultPlayer_Battle_Update(RECEIVER, ARG0, ARG1, ARG2, ARG3,ARG4)</v>
      </c>
      <c r="F2" s="123" t="str">
        <f>IF('表格编辑 '!H2="","",'表格编辑 '!H2)</f>
        <v/>
      </c>
      <c r="G2" s="123" t="str">
        <f>IF('表格编辑 '!I2="","",'表格编辑 '!I2)</f>
        <v/>
      </c>
      <c r="H2" s="123" t="str">
        <f>IF('表格编辑 '!J2="","",'表格编辑 '!J2)</f>
        <v>DefaultPlayer_Battle_Death(RECEIVER, ARG0, ARG1, ARG2, ARG3,ARG4)</v>
      </c>
      <c r="I2" s="123">
        <f>IF('表格编辑 '!K2="","",'表格编辑 '!K2)</f>
        <v>0</v>
      </c>
      <c r="J2" s="123" t="str">
        <f>IF('表格编辑 '!L2="","",'表格编辑 '!L2)</f>
        <v/>
      </c>
      <c r="K2" s="123" t="str">
        <f>IF('表格编辑 '!M2="","",'表格编辑 '!M2)</f>
        <v/>
      </c>
      <c r="L2" s="123" t="str">
        <f>IF('表格编辑 '!N2="","",'表格编辑 '!N2)</f>
        <v/>
      </c>
      <c r="M2" s="123" t="str">
        <f>IF('表格编辑 '!O2="","",'表格编辑 '!O2)</f>
        <v/>
      </c>
      <c r="N2" s="123" t="str">
        <f>IF('表格编辑 '!P2="","",'表格编辑 '!P2)</f>
        <v/>
      </c>
      <c r="O2" s="123" t="str">
        <f>IF('表格编辑 '!Q2="","",'表格编辑 '!Q2)</f>
        <v/>
      </c>
      <c r="P2" s="123" t="str">
        <f>IF('表格编辑 '!R2="","",'表格编辑 '!R2)</f>
        <v/>
      </c>
      <c r="Q2" s="123" t="str">
        <f>IF('表格编辑 '!S2="","",'表格编辑 '!S2)</f>
        <v/>
      </c>
      <c r="R2" s="123" t="str">
        <f>IF('表格编辑 '!T2="","",'表格编辑 '!T2)</f>
        <v/>
      </c>
      <c r="S2" s="123" t="str">
        <f>IF('表格编辑 '!U2="","",'表格编辑 '!U2)</f>
        <v/>
      </c>
      <c r="T2" s="123" t="str">
        <f>IF('表格编辑 '!V2="","",'表格编辑 '!V2)</f>
        <v/>
      </c>
      <c r="U2" s="123" t="str">
        <f>IF('表格编辑 '!W2="","",'表格编辑 '!W2)</f>
        <v/>
      </c>
      <c r="V2" s="123" t="str">
        <f>IF('表格编辑 '!X2="","",'表格编辑 '!X2)</f>
        <v/>
      </c>
      <c r="W2" s="123" t="str">
        <f>IF('表格编辑 '!Y2="","",'表格编辑 '!Y2)</f>
        <v/>
      </c>
      <c r="X2" s="123" t="str">
        <f>IF('表格编辑 '!Z2="","",'表格编辑 '!Z2)</f>
        <v/>
      </c>
      <c r="Y2" s="123" t="str">
        <f>IF('表格编辑 '!AA2="","",'表格编辑 '!AA2)</f>
        <v/>
      </c>
      <c r="Z2" s="123" t="str">
        <f>IF('表格编辑 '!AB2="","",'表格编辑 '!AB2)</f>
        <v/>
      </c>
      <c r="AA2" s="123" t="str">
        <f>IF('表格编辑 '!AC2="","",'表格编辑 '!AC2)</f>
        <v/>
      </c>
      <c r="AB2" s="123" t="str">
        <f>IF('表格编辑 '!AD2="","",'表格编辑 '!AD2)</f>
        <v/>
      </c>
      <c r="AC2" s="123" t="str">
        <f>IF('表格编辑 '!AE2="","",'表格编辑 '!AE2)</f>
        <v/>
      </c>
      <c r="AD2" s="123" t="str">
        <f>IF('表格编辑 '!AF2="","",'表格编辑 '!AF2)</f>
        <v/>
      </c>
    </row>
    <row r="3" spans="1:30">
      <c r="A3" s="123">
        <f>IF('表格编辑 '!A3="","",'表格编辑 '!A3)</f>
        <v>901</v>
      </c>
      <c r="B3" s="123">
        <f>IF('表格编辑 '!B3="","",'表格编辑 '!B3)</f>
        <v>0</v>
      </c>
      <c r="C3" s="123">
        <f>IF('表格编辑 '!E3="","",'表格编辑 '!E3)</f>
        <v>1</v>
      </c>
      <c r="D3" s="123" t="str">
        <f>IF('表格编辑 '!F3="","",'表格编辑 '!F3)</f>
        <v>GongShou_Born(RECEIVER, ARG0, ARG1, ARG2, ARG3,ARG4)</v>
      </c>
      <c r="E3" s="123" t="str">
        <f>IF('表格编辑 '!G3="","",'表格编辑 '!G3)</f>
        <v>GongShou_Update(RECEIVER, ARG0, ARG1, ARG2, ARG3,ARG4)</v>
      </c>
      <c r="F3" s="123" t="str">
        <f>IF('表格编辑 '!H3="","",'表格编辑 '!H3)</f>
        <v/>
      </c>
      <c r="G3" s="123" t="str">
        <f>IF('表格编辑 '!I3="","",'表格编辑 '!I3)</f>
        <v/>
      </c>
      <c r="H3" s="123" t="str">
        <f>IF('表格编辑 '!J3="","",'表格编辑 '!J3)</f>
        <v>test_deadth_event(RECEIVER, ARG0, ARG1, ARG2, ARG3,ARG4)</v>
      </c>
      <c r="I3" s="123">
        <f>IF('表格编辑 '!K3="","",'表格编辑 '!K3)</f>
        <v>0</v>
      </c>
      <c r="J3" s="123" t="str">
        <f>IF('表格编辑 '!L3="","",'表格编辑 '!L3)</f>
        <v/>
      </c>
      <c r="K3" s="123" t="str">
        <f>IF('表格编辑 '!M3="","",'表格编辑 '!M3)</f>
        <v/>
      </c>
      <c r="L3" s="123" t="str">
        <f>IF('表格编辑 '!N3="","",'表格编辑 '!N3)</f>
        <v/>
      </c>
      <c r="M3" s="123" t="str">
        <f>IF('表格编辑 '!O3="","",'表格编辑 '!O3)</f>
        <v/>
      </c>
      <c r="N3" s="123" t="str">
        <f>IF('表格编辑 '!P3="","",'表格编辑 '!P3)</f>
        <v/>
      </c>
      <c r="O3" s="123" t="str">
        <f>IF('表格编辑 '!Q3="","",'表格编辑 '!Q3)</f>
        <v/>
      </c>
      <c r="P3" s="123" t="str">
        <f>IF('表格编辑 '!R3="","",'表格编辑 '!R3)</f>
        <v/>
      </c>
      <c r="Q3" s="123" t="str">
        <f>IF('表格编辑 '!S3="","",'表格编辑 '!S3)</f>
        <v/>
      </c>
      <c r="R3" s="123" t="str">
        <f>IF('表格编辑 '!T3="","",'表格编辑 '!T3)</f>
        <v/>
      </c>
      <c r="S3" s="123" t="str">
        <f>IF('表格编辑 '!U3="","",'表格编辑 '!U3)</f>
        <v/>
      </c>
      <c r="T3" s="123" t="str">
        <f>IF('表格编辑 '!V3="","",'表格编辑 '!V3)</f>
        <v/>
      </c>
      <c r="U3" s="123" t="str">
        <f>IF('表格编辑 '!W3="","",'表格编辑 '!W3)</f>
        <v/>
      </c>
      <c r="V3" s="123" t="str">
        <f>IF('表格编辑 '!X3="","",'表格编辑 '!X3)</f>
        <v/>
      </c>
      <c r="W3" s="123" t="str">
        <f>IF('表格编辑 '!Y3="","",'表格编辑 '!Y3)</f>
        <v/>
      </c>
      <c r="X3" s="123" t="str">
        <f>IF('表格编辑 '!Z3="","",'表格编辑 '!Z3)</f>
        <v/>
      </c>
      <c r="Y3" s="123" t="str">
        <f>IF('表格编辑 '!AA3="","",'表格编辑 '!AA3)</f>
        <v/>
      </c>
      <c r="Z3" s="123" t="str">
        <f>IF('表格编辑 '!AB3="","",'表格编辑 '!AB3)</f>
        <v/>
      </c>
      <c r="AA3" s="123" t="str">
        <f>IF('表格编辑 '!AC3="","",'表格编辑 '!AC3)</f>
        <v/>
      </c>
      <c r="AB3" s="123" t="str">
        <f>IF('表格编辑 '!AD3="","",'表格编辑 '!AD3)</f>
        <v/>
      </c>
      <c r="AC3" s="123" t="str">
        <f>IF('表格编辑 '!AE3="","",'表格编辑 '!AE3)</f>
        <v/>
      </c>
      <c r="AD3" s="123">
        <f>IF('表格编辑 '!AF3="","",'表格编辑 '!AF3)</f>
        <v>100901</v>
      </c>
    </row>
    <row r="4" spans="1:30">
      <c r="A4" s="123">
        <f>IF('表格编辑 '!A4="","",'表格编辑 '!A4)</f>
        <v>902</v>
      </c>
      <c r="B4" s="123">
        <f>IF('表格编辑 '!B4="","",'表格编辑 '!B4)</f>
        <v>0</v>
      </c>
      <c r="C4" s="123">
        <f>IF('表格编辑 '!E4="","",'表格编辑 '!E4)</f>
        <v>1</v>
      </c>
      <c r="D4" s="123" t="str">
        <f>IF('表格编辑 '!F4="","",'表格编辑 '!F4)</f>
        <v>ChuanJiao_Born(RECEIVER, ARG0, ARG1, ARG2, ARG3,ARG4)</v>
      </c>
      <c r="E4" s="123" t="str">
        <f>IF('表格编辑 '!G4="","",'表格编辑 '!G4)</f>
        <v>ChuanJiao_Updata(RECEIVER, ARG0, ARG1, ARG2, ARG3,ARG4)</v>
      </c>
      <c r="F4" s="123" t="str">
        <f>IF('表格编辑 '!H4="","",'表格编辑 '!H4)</f>
        <v/>
      </c>
      <c r="G4" s="123" t="str">
        <f>IF('表格编辑 '!I4="","",'表格编辑 '!I4)</f>
        <v/>
      </c>
      <c r="H4" s="123" t="str">
        <f>IF('表格编辑 '!J4="","",'表格编辑 '!J4)</f>
        <v>test_deadth_event(RECEIVER, ARG0, ARG1, ARG2, ARG3,ARG4)</v>
      </c>
      <c r="I4" s="123">
        <f>IF('表格编辑 '!K4="","",'表格编辑 '!K4)</f>
        <v>0</v>
      </c>
      <c r="J4" s="123" t="str">
        <f>IF('表格编辑 '!L4="","",'表格编辑 '!L4)</f>
        <v/>
      </c>
      <c r="K4" s="123" t="str">
        <f>IF('表格编辑 '!M4="","",'表格编辑 '!M4)</f>
        <v/>
      </c>
      <c r="L4" s="123" t="str">
        <f>IF('表格编辑 '!N4="","",'表格编辑 '!N4)</f>
        <v/>
      </c>
      <c r="M4" s="123" t="str">
        <f>IF('表格编辑 '!O4="","",'表格编辑 '!O4)</f>
        <v/>
      </c>
      <c r="N4" s="123" t="str">
        <f>IF('表格编辑 '!P4="","",'表格编辑 '!P4)</f>
        <v/>
      </c>
      <c r="O4" s="123" t="str">
        <f>IF('表格编辑 '!Q4="","",'表格编辑 '!Q4)</f>
        <v/>
      </c>
      <c r="P4" s="123" t="str">
        <f>IF('表格编辑 '!R4="","",'表格编辑 '!R4)</f>
        <v/>
      </c>
      <c r="Q4" s="123" t="str">
        <f>IF('表格编辑 '!S4="","",'表格编辑 '!S4)</f>
        <v/>
      </c>
      <c r="R4" s="123" t="str">
        <f>IF('表格编辑 '!T4="","",'表格编辑 '!T4)</f>
        <v/>
      </c>
      <c r="S4" s="123" t="str">
        <f>IF('表格编辑 '!U4="","",'表格编辑 '!U4)</f>
        <v/>
      </c>
      <c r="T4" s="123" t="str">
        <f>IF('表格编辑 '!V4="","",'表格编辑 '!V4)</f>
        <v/>
      </c>
      <c r="U4" s="123" t="str">
        <f>IF('表格编辑 '!W4="","",'表格编辑 '!W4)</f>
        <v/>
      </c>
      <c r="V4" s="123" t="str">
        <f>IF('表格编辑 '!X4="","",'表格编辑 '!X4)</f>
        <v/>
      </c>
      <c r="W4" s="123" t="str">
        <f>IF('表格编辑 '!Y4="","",'表格编辑 '!Y4)</f>
        <v/>
      </c>
      <c r="X4" s="123" t="str">
        <f>IF('表格编辑 '!Z4="","",'表格编辑 '!Z4)</f>
        <v/>
      </c>
      <c r="Y4" s="123" t="str">
        <f>IF('表格编辑 '!AA4="","",'表格编辑 '!AA4)</f>
        <v/>
      </c>
      <c r="Z4" s="123" t="str">
        <f>IF('表格编辑 '!AB4="","",'表格编辑 '!AB4)</f>
        <v/>
      </c>
      <c r="AA4" s="123" t="str">
        <f>IF('表格编辑 '!AC4="","",'表格编辑 '!AC4)</f>
        <v/>
      </c>
      <c r="AB4" s="123" t="str">
        <f>IF('表格编辑 '!AD4="","",'表格编辑 '!AD4)</f>
        <v/>
      </c>
      <c r="AC4" s="123" t="str">
        <f>IF('表格编辑 '!AE4="","",'表格编辑 '!AE4)</f>
        <v/>
      </c>
      <c r="AD4" s="123">
        <f>IF('表格编辑 '!AF4="","",'表格编辑 '!AF4)</f>
        <v>100902</v>
      </c>
    </row>
    <row r="5" spans="1:30">
      <c r="A5" s="123">
        <f>IF('表格编辑 '!A5="","",'表格编辑 '!A5)</f>
        <v>903</v>
      </c>
      <c r="B5" s="123">
        <f>IF('表格编辑 '!B5="","",'表格编辑 '!B5)</f>
        <v>0</v>
      </c>
      <c r="C5" s="123">
        <f>IF('表格编辑 '!E5="","",'表格编辑 '!E5)</f>
        <v>1</v>
      </c>
      <c r="D5" s="123" t="str">
        <f>IF('表格编辑 '!F5="","",'表格编辑 '!F5)</f>
        <v>AI_born_event(RECEIVER, ARG0, ARG1, ARG2, ARG3,ARG4)</v>
      </c>
      <c r="E5" s="123" t="str">
        <f>IF('表格编辑 '!G5="","",'表格编辑 '!G5)</f>
        <v>AI_update_event(RECEIVER, ARG0, ARG1, ARG2, ARG3,ARG4)</v>
      </c>
      <c r="F5" s="123" t="str">
        <f>IF('表格编辑 '!H5="","",'表格编辑 '!H5)</f>
        <v/>
      </c>
      <c r="G5" s="123" t="str">
        <f>IF('表格编辑 '!I5="","",'表格编辑 '!I5)</f>
        <v/>
      </c>
      <c r="H5" s="123" t="str">
        <f>IF('表格编辑 '!J5="","",'表格编辑 '!J5)</f>
        <v>test_deadth_event(RECEIVER, ARG0, ARG1, ARG2, ARG3,ARG4)</v>
      </c>
      <c r="I5" s="123">
        <f>IF('表格编辑 '!K5="","",'表格编辑 '!K5)</f>
        <v>0</v>
      </c>
      <c r="J5" s="123" t="str">
        <f>IF('表格编辑 '!L5="","",'表格编辑 '!L5)</f>
        <v/>
      </c>
      <c r="K5" s="123" t="str">
        <f>IF('表格编辑 '!M5="","",'表格编辑 '!M5)</f>
        <v/>
      </c>
      <c r="L5" s="123" t="str">
        <f>IF('表格编辑 '!N5="","",'表格编辑 '!N5)</f>
        <v/>
      </c>
      <c r="M5" s="123" t="str">
        <f>IF('表格编辑 '!O5="","",'表格编辑 '!O5)</f>
        <v/>
      </c>
      <c r="N5" s="123" t="str">
        <f>IF('表格编辑 '!P5="","",'表格编辑 '!P5)</f>
        <v/>
      </c>
      <c r="O5" s="123" t="str">
        <f>IF('表格编辑 '!Q5="","",'表格编辑 '!Q5)</f>
        <v/>
      </c>
      <c r="P5" s="123" t="str">
        <f>IF('表格编辑 '!R5="","",'表格编辑 '!R5)</f>
        <v/>
      </c>
      <c r="Q5" s="123" t="str">
        <f>IF('表格编辑 '!S5="","",'表格编辑 '!S5)</f>
        <v/>
      </c>
      <c r="R5" s="123" t="str">
        <f>IF('表格编辑 '!T5="","",'表格编辑 '!T5)</f>
        <v/>
      </c>
      <c r="S5" s="123" t="str">
        <f>IF('表格编辑 '!U5="","",'表格编辑 '!U5)</f>
        <v/>
      </c>
      <c r="T5" s="123" t="str">
        <f>IF('表格编辑 '!V5="","",'表格编辑 '!V5)</f>
        <v/>
      </c>
      <c r="U5" s="123" t="str">
        <f>IF('表格编辑 '!W5="","",'表格编辑 '!W5)</f>
        <v/>
      </c>
      <c r="V5" s="123" t="str">
        <f>IF('表格编辑 '!X5="","",'表格编辑 '!X5)</f>
        <v/>
      </c>
      <c r="W5" s="123" t="str">
        <f>IF('表格编辑 '!Y5="","",'表格编辑 '!Y5)</f>
        <v/>
      </c>
      <c r="X5" s="123" t="str">
        <f>IF('表格编辑 '!Z5="","",'表格编辑 '!Z5)</f>
        <v/>
      </c>
      <c r="Y5" s="123" t="str">
        <f>IF('表格编辑 '!AA5="","",'表格编辑 '!AA5)</f>
        <v/>
      </c>
      <c r="Z5" s="123" t="str">
        <f>IF('表格编辑 '!AB5="","",'表格编辑 '!AB5)</f>
        <v/>
      </c>
      <c r="AA5" s="123" t="str">
        <f>IF('表格编辑 '!AC5="","",'表格编辑 '!AC5)</f>
        <v/>
      </c>
      <c r="AB5" s="123" t="str">
        <f>IF('表格编辑 '!AD5="","",'表格编辑 '!AD5)</f>
        <v/>
      </c>
      <c r="AC5" s="123" t="str">
        <f>IF('表格编辑 '!AE5="","",'表格编辑 '!AE5)</f>
        <v/>
      </c>
      <c r="AD5" s="123">
        <f>IF('表格编辑 '!AF5="","",'表格编辑 '!AF5)</f>
        <v>100903</v>
      </c>
    </row>
    <row r="6" spans="1:30">
      <c r="A6" s="123">
        <f>IF('表格编辑 '!A6="","",'表格编辑 '!A6)</f>
        <v>904</v>
      </c>
      <c r="B6" s="123">
        <f>IF('表格编辑 '!B6="","",'表格编辑 '!B6)</f>
        <v>0</v>
      </c>
      <c r="C6" s="123">
        <f>IF('表格编辑 '!E6="","",'表格编辑 '!E6)</f>
        <v>1</v>
      </c>
      <c r="D6" s="123" t="str">
        <f>IF('表格编辑 '!F6="","",'表格编辑 '!F6)</f>
        <v>FaShi_Born(RECEIVER, ARG0, ARG1, ARG2, ARG3,ARG4)</v>
      </c>
      <c r="E6" s="123" t="str">
        <f>IF('表格编辑 '!G6="","",'表格编辑 '!G6)</f>
        <v>FaShi_Update(RECEIVER, ARG0, ARG1, ARG2, ARG3,ARG4)</v>
      </c>
      <c r="F6" s="123" t="str">
        <f>IF('表格编辑 '!H6="","",'表格编辑 '!H6)</f>
        <v/>
      </c>
      <c r="G6" s="123" t="str">
        <f>IF('表格编辑 '!I6="","",'表格编辑 '!I6)</f>
        <v/>
      </c>
      <c r="H6" s="123" t="str">
        <f>IF('表格编辑 '!J6="","",'表格编辑 '!J6)</f>
        <v>test_deadth_event(RECEIVER, ARG0, ARG1, ARG2, ARG3,ARG4)</v>
      </c>
      <c r="I6" s="123">
        <f>IF('表格编辑 '!K6="","",'表格编辑 '!K6)</f>
        <v>0</v>
      </c>
      <c r="J6" s="123" t="str">
        <f>IF('表格编辑 '!L6="","",'表格编辑 '!L6)</f>
        <v/>
      </c>
      <c r="K6" s="123" t="str">
        <f>IF('表格编辑 '!M6="","",'表格编辑 '!M6)</f>
        <v/>
      </c>
      <c r="L6" s="123" t="str">
        <f>IF('表格编辑 '!N6="","",'表格编辑 '!N6)</f>
        <v/>
      </c>
      <c r="M6" s="123" t="str">
        <f>IF('表格编辑 '!O6="","",'表格编辑 '!O6)</f>
        <v/>
      </c>
      <c r="N6" s="123" t="str">
        <f>IF('表格编辑 '!P6="","",'表格编辑 '!P6)</f>
        <v/>
      </c>
      <c r="O6" s="123" t="str">
        <f>IF('表格编辑 '!Q6="","",'表格编辑 '!Q6)</f>
        <v/>
      </c>
      <c r="P6" s="123" t="str">
        <f>IF('表格编辑 '!R6="","",'表格编辑 '!R6)</f>
        <v/>
      </c>
      <c r="Q6" s="123" t="str">
        <f>IF('表格编辑 '!S6="","",'表格编辑 '!S6)</f>
        <v/>
      </c>
      <c r="R6" s="123" t="str">
        <f>IF('表格编辑 '!T6="","",'表格编辑 '!T6)</f>
        <v/>
      </c>
      <c r="S6" s="123" t="str">
        <f>IF('表格编辑 '!U6="","",'表格编辑 '!U6)</f>
        <v/>
      </c>
      <c r="T6" s="123" t="str">
        <f>IF('表格编辑 '!V6="","",'表格编辑 '!V6)</f>
        <v/>
      </c>
      <c r="U6" s="123" t="str">
        <f>IF('表格编辑 '!W6="","",'表格编辑 '!W6)</f>
        <v/>
      </c>
      <c r="V6" s="123" t="str">
        <f>IF('表格编辑 '!X6="","",'表格编辑 '!X6)</f>
        <v/>
      </c>
      <c r="W6" s="123" t="str">
        <f>IF('表格编辑 '!Y6="","",'表格编辑 '!Y6)</f>
        <v/>
      </c>
      <c r="X6" s="123" t="str">
        <f>IF('表格编辑 '!Z6="","",'表格编辑 '!Z6)</f>
        <v/>
      </c>
      <c r="Y6" s="123" t="str">
        <f>IF('表格编辑 '!AA6="","",'表格编辑 '!AA6)</f>
        <v/>
      </c>
      <c r="Z6" s="123" t="str">
        <f>IF('表格编辑 '!AB6="","",'表格编辑 '!AB6)</f>
        <v/>
      </c>
      <c r="AA6" s="123" t="str">
        <f>IF('表格编辑 '!AC6="","",'表格编辑 '!AC6)</f>
        <v/>
      </c>
      <c r="AB6" s="123" t="str">
        <f>IF('表格编辑 '!AD6="","",'表格编辑 '!AD6)</f>
        <v/>
      </c>
      <c r="AC6" s="123" t="str">
        <f>IF('表格编辑 '!AE6="","",'表格编辑 '!AE6)</f>
        <v/>
      </c>
      <c r="AD6" s="123">
        <f>IF('表格编辑 '!AF6="","",'表格编辑 '!AF6)</f>
        <v>100904</v>
      </c>
    </row>
    <row r="7" spans="1:30">
      <c r="A7" s="123">
        <f>IF('表格编辑 '!A7="","",'表格编辑 '!A7)</f>
        <v>905</v>
      </c>
      <c r="B7" s="123">
        <f>IF('表格编辑 '!B7="","",'表格编辑 '!B7)</f>
        <v>0</v>
      </c>
      <c r="C7" s="123">
        <f>IF('表格编辑 '!E7="","",'表格编辑 '!E7)</f>
        <v>1</v>
      </c>
      <c r="D7" s="123" t="str">
        <f>IF('表格编辑 '!F7="","",'表格编辑 '!F7)</f>
        <v>GeDou_Born(RECEIVER, ARG0, ARG1, ARG2, ARG3,ARG4)</v>
      </c>
      <c r="E7" s="123" t="str">
        <f>IF('表格编辑 '!G7="","",'表格编辑 '!G7)</f>
        <v>GeDou_Update(RECEIVER, ARG0, ARG1, ARG2, ARG3,ARG4)</v>
      </c>
      <c r="F7" s="123" t="str">
        <f>IF('表格编辑 '!H7="","",'表格编辑 '!H7)</f>
        <v/>
      </c>
      <c r="G7" s="123" t="str">
        <f>IF('表格编辑 '!I7="","",'表格编辑 '!I7)</f>
        <v/>
      </c>
      <c r="H7" s="123" t="str">
        <f>IF('表格编辑 '!J7="","",'表格编辑 '!J7)</f>
        <v>test_deadth_event(RECEIVER, ARG0, ARG1, ARG2, ARG3,ARG4)</v>
      </c>
      <c r="I7" s="123">
        <f>IF('表格编辑 '!K7="","",'表格编辑 '!K7)</f>
        <v>0</v>
      </c>
      <c r="J7" s="123" t="str">
        <f>IF('表格编辑 '!L7="","",'表格编辑 '!L7)</f>
        <v/>
      </c>
      <c r="K7" s="123" t="str">
        <f>IF('表格编辑 '!M7="","",'表格编辑 '!M7)</f>
        <v/>
      </c>
      <c r="L7" s="123" t="str">
        <f>IF('表格编辑 '!N7="","",'表格编辑 '!N7)</f>
        <v/>
      </c>
      <c r="M7" s="123" t="str">
        <f>IF('表格编辑 '!O7="","",'表格编辑 '!O7)</f>
        <v/>
      </c>
      <c r="N7" s="123" t="str">
        <f>IF('表格编辑 '!P7="","",'表格编辑 '!P7)</f>
        <v/>
      </c>
      <c r="O7" s="123" t="str">
        <f>IF('表格编辑 '!Q7="","",'表格编辑 '!Q7)</f>
        <v/>
      </c>
      <c r="P7" s="123" t="str">
        <f>IF('表格编辑 '!R7="","",'表格编辑 '!R7)</f>
        <v/>
      </c>
      <c r="Q7" s="123" t="str">
        <f>IF('表格编辑 '!S7="","",'表格编辑 '!S7)</f>
        <v/>
      </c>
      <c r="R7" s="123" t="str">
        <f>IF('表格编辑 '!T7="","",'表格编辑 '!T7)</f>
        <v/>
      </c>
      <c r="S7" s="123" t="str">
        <f>IF('表格编辑 '!U7="","",'表格编辑 '!U7)</f>
        <v/>
      </c>
      <c r="T7" s="123" t="str">
        <f>IF('表格编辑 '!V7="","",'表格编辑 '!V7)</f>
        <v/>
      </c>
      <c r="U7" s="123" t="str">
        <f>IF('表格编辑 '!W7="","",'表格编辑 '!W7)</f>
        <v/>
      </c>
      <c r="V7" s="123" t="str">
        <f>IF('表格编辑 '!X7="","",'表格编辑 '!X7)</f>
        <v/>
      </c>
      <c r="W7" s="123" t="str">
        <f>IF('表格编辑 '!Y7="","",'表格编辑 '!Y7)</f>
        <v/>
      </c>
      <c r="X7" s="123" t="str">
        <f>IF('表格编辑 '!Z7="","",'表格编辑 '!Z7)</f>
        <v/>
      </c>
      <c r="Y7" s="123" t="str">
        <f>IF('表格编辑 '!AA7="","",'表格编辑 '!AA7)</f>
        <v/>
      </c>
      <c r="Z7" s="123" t="str">
        <f>IF('表格编辑 '!AB7="","",'表格编辑 '!AB7)</f>
        <v/>
      </c>
      <c r="AA7" s="123" t="str">
        <f>IF('表格编辑 '!AC7="","",'表格编辑 '!AC7)</f>
        <v/>
      </c>
      <c r="AB7" s="123" t="str">
        <f>IF('表格编辑 '!AD7="","",'表格编辑 '!AD7)</f>
        <v/>
      </c>
      <c r="AC7" s="123" t="str">
        <f>IF('表格编辑 '!AE7="","",'表格编辑 '!AE7)</f>
        <v/>
      </c>
      <c r="AD7" s="123">
        <f>IF('表格编辑 '!AF7="","",'表格编辑 '!AF7)</f>
        <v>100905</v>
      </c>
    </row>
    <row r="8" spans="1:30">
      <c r="A8" s="123">
        <f>IF('表格编辑 '!A8="","",'表格编辑 '!A8)</f>
        <v>906</v>
      </c>
      <c r="B8" s="123">
        <f>IF('表格编辑 '!B8="","",'表格编辑 '!B8)</f>
        <v>0</v>
      </c>
      <c r="C8" s="123">
        <f>IF('表格编辑 '!E8="","",'表格编辑 '!E8)</f>
        <v>1</v>
      </c>
      <c r="D8" s="123" t="str">
        <f>IF('表格编辑 '!F8="","",'表格编辑 '!F8)</f>
        <v>RenZhe_Born(RECEIVER, ARG0, ARG1, ARG2, ARG3,ARG4)</v>
      </c>
      <c r="E8" s="123" t="str">
        <f>IF('表格编辑 '!G8="","",'表格编辑 '!G8)</f>
        <v>RenZhe_update(RECEIVER, ARG0, ARG1, ARG2, ARG3,ARG4)</v>
      </c>
      <c r="F8" s="123" t="str">
        <f>IF('表格编辑 '!H8="","",'表格编辑 '!H8)</f>
        <v/>
      </c>
      <c r="G8" s="123" t="str">
        <f>IF('表格编辑 '!I8="","",'表格编辑 '!I8)</f>
        <v/>
      </c>
      <c r="H8" s="123" t="str">
        <f>IF('表格编辑 '!J8="","",'表格编辑 '!J8)</f>
        <v>test_deadth_event(RECEIVER, ARG0, ARG1, ARG2, ARG3,ARG4)</v>
      </c>
      <c r="I8" s="123">
        <f>IF('表格编辑 '!K8="","",'表格编辑 '!K8)</f>
        <v>0</v>
      </c>
      <c r="J8" s="123" t="str">
        <f>IF('表格编辑 '!L8="","",'表格编辑 '!L8)</f>
        <v/>
      </c>
      <c r="K8" s="123" t="str">
        <f>IF('表格编辑 '!M8="","",'表格编辑 '!M8)</f>
        <v/>
      </c>
      <c r="L8" s="123" t="str">
        <f>IF('表格编辑 '!N8="","",'表格编辑 '!N8)</f>
        <v/>
      </c>
      <c r="M8" s="123" t="str">
        <f>IF('表格编辑 '!O8="","",'表格编辑 '!O8)</f>
        <v/>
      </c>
      <c r="N8" s="123" t="str">
        <f>IF('表格编辑 '!P8="","",'表格编辑 '!P8)</f>
        <v/>
      </c>
      <c r="O8" s="123" t="str">
        <f>IF('表格编辑 '!Q8="","",'表格编辑 '!Q8)</f>
        <v/>
      </c>
      <c r="P8" s="123" t="str">
        <f>IF('表格编辑 '!R8="","",'表格编辑 '!R8)</f>
        <v/>
      </c>
      <c r="Q8" s="123" t="str">
        <f>IF('表格编辑 '!S8="","",'表格编辑 '!S8)</f>
        <v/>
      </c>
      <c r="R8" s="123" t="str">
        <f>IF('表格编辑 '!T8="","",'表格编辑 '!T8)</f>
        <v/>
      </c>
      <c r="S8" s="123" t="str">
        <f>IF('表格编辑 '!U8="","",'表格编辑 '!U8)</f>
        <v/>
      </c>
      <c r="T8" s="123" t="str">
        <f>IF('表格编辑 '!V8="","",'表格编辑 '!V8)</f>
        <v/>
      </c>
      <c r="U8" s="123" t="str">
        <f>IF('表格编辑 '!W8="","",'表格编辑 '!W8)</f>
        <v/>
      </c>
      <c r="V8" s="123" t="str">
        <f>IF('表格编辑 '!X8="","",'表格编辑 '!X8)</f>
        <v/>
      </c>
      <c r="W8" s="123" t="str">
        <f>IF('表格编辑 '!Y8="","",'表格编辑 '!Y8)</f>
        <v/>
      </c>
      <c r="X8" s="123" t="str">
        <f>IF('表格编辑 '!Z8="","",'表格编辑 '!Z8)</f>
        <v/>
      </c>
      <c r="Y8" s="123" t="str">
        <f>IF('表格编辑 '!AA8="","",'表格编辑 '!AA8)</f>
        <v/>
      </c>
      <c r="Z8" s="123" t="str">
        <f>IF('表格编辑 '!AB8="","",'表格编辑 '!AB8)</f>
        <v/>
      </c>
      <c r="AA8" s="123" t="str">
        <f>IF('表格编辑 '!AC8="","",'表格编辑 '!AC8)</f>
        <v/>
      </c>
      <c r="AB8" s="123" t="str">
        <f>IF('表格编辑 '!AD8="","",'表格编辑 '!AD8)</f>
        <v/>
      </c>
      <c r="AC8" s="123" t="str">
        <f>IF('表格编辑 '!AE8="","",'表格编辑 '!AE8)</f>
        <v/>
      </c>
      <c r="AD8" s="123" t="str">
        <f>IF('表格编辑 '!AF8="","",'表格编辑 '!AF8)</f>
        <v/>
      </c>
    </row>
    <row r="9" spans="1:30">
      <c r="A9" s="123">
        <f>IF('表格编辑 '!A9="","",'表格编辑 '!A9)</f>
        <v>907</v>
      </c>
      <c r="B9" s="123">
        <f>IF('表格编辑 '!B9="","",'表格编辑 '!B9)</f>
        <v>0</v>
      </c>
      <c r="C9" s="123">
        <f>IF('表格编辑 '!E9="","",'表格编辑 '!E9)</f>
        <v>1</v>
      </c>
      <c r="D9" s="123" t="str">
        <f>IF('表格编辑 '!F9="","",'表格编辑 '!F9)</f>
        <v>WuShi_Born(RECEIVER, ARG0, ARG1, ARG2, ARG3,ARG4)</v>
      </c>
      <c r="E9" s="123" t="str">
        <f>IF('表格编辑 '!G9="","",'表格编辑 '!G9)</f>
        <v>WuShi_Update(RECEIVER, ARG0, ARG1, ARG2, ARG3,ARG4)</v>
      </c>
      <c r="F9" s="123" t="str">
        <f>IF('表格编辑 '!H9="","",'表格编辑 '!H9)</f>
        <v/>
      </c>
      <c r="G9" s="123" t="str">
        <f>IF('表格编辑 '!I9="","",'表格编辑 '!I9)</f>
        <v/>
      </c>
      <c r="H9" s="123" t="str">
        <f>IF('表格编辑 '!J9="","",'表格编辑 '!J9)</f>
        <v>test_deadth_event(RECEIVER, ARG0, ARG1, ARG2, ARG3,ARG4)</v>
      </c>
      <c r="I9" s="123">
        <f>IF('表格编辑 '!K9="","",'表格编辑 '!K9)</f>
        <v>0</v>
      </c>
      <c r="J9" s="123" t="str">
        <f>IF('表格编辑 '!L9="","",'表格编辑 '!L9)</f>
        <v/>
      </c>
      <c r="K9" s="123" t="str">
        <f>IF('表格编辑 '!M9="","",'表格编辑 '!M9)</f>
        <v/>
      </c>
      <c r="L9" s="123" t="str">
        <f>IF('表格编辑 '!N9="","",'表格编辑 '!N9)</f>
        <v/>
      </c>
      <c r="M9" s="123" t="str">
        <f>IF('表格编辑 '!O9="","",'表格编辑 '!O9)</f>
        <v/>
      </c>
      <c r="N9" s="123" t="str">
        <f>IF('表格编辑 '!P9="","",'表格编辑 '!P9)</f>
        <v/>
      </c>
      <c r="O9" s="123" t="str">
        <f>IF('表格编辑 '!Q9="","",'表格编辑 '!Q9)</f>
        <v/>
      </c>
      <c r="P9" s="123" t="str">
        <f>IF('表格编辑 '!R9="","",'表格编辑 '!R9)</f>
        <v/>
      </c>
      <c r="Q9" s="123" t="str">
        <f>IF('表格编辑 '!S9="","",'表格编辑 '!S9)</f>
        <v/>
      </c>
      <c r="R9" s="123" t="str">
        <f>IF('表格编辑 '!T9="","",'表格编辑 '!T9)</f>
        <v/>
      </c>
      <c r="S9" s="123" t="str">
        <f>IF('表格编辑 '!U9="","",'表格编辑 '!U9)</f>
        <v/>
      </c>
      <c r="T9" s="123" t="str">
        <f>IF('表格编辑 '!V9="","",'表格编辑 '!V9)</f>
        <v/>
      </c>
      <c r="U9" s="123" t="str">
        <f>IF('表格编辑 '!W9="","",'表格编辑 '!W9)</f>
        <v/>
      </c>
      <c r="V9" s="123" t="str">
        <f>IF('表格编辑 '!X9="","",'表格编辑 '!X9)</f>
        <v/>
      </c>
      <c r="W9" s="123" t="str">
        <f>IF('表格编辑 '!Y9="","",'表格编辑 '!Y9)</f>
        <v/>
      </c>
      <c r="X9" s="123" t="str">
        <f>IF('表格编辑 '!Z9="","",'表格编辑 '!Z9)</f>
        <v/>
      </c>
      <c r="Y9" s="123" t="str">
        <f>IF('表格编辑 '!AA9="","",'表格编辑 '!AA9)</f>
        <v/>
      </c>
      <c r="Z9" s="123" t="str">
        <f>IF('表格编辑 '!AB9="","",'表格编辑 '!AB9)</f>
        <v/>
      </c>
      <c r="AA9" s="123" t="str">
        <f>IF('表格编辑 '!AC9="","",'表格编辑 '!AC9)</f>
        <v/>
      </c>
      <c r="AB9" s="123" t="str">
        <f>IF('表格编辑 '!AD9="","",'表格编辑 '!AD9)</f>
        <v/>
      </c>
      <c r="AC9" s="123" t="str">
        <f>IF('表格编辑 '!AE9="","",'表格编辑 '!AE9)</f>
        <v/>
      </c>
      <c r="AD9" s="123" t="str">
        <f>IF('表格编辑 '!AF9="","",'表格编辑 '!AF9)</f>
        <v/>
      </c>
    </row>
    <row r="10" spans="1:30">
      <c r="A10" s="123">
        <f>IF('表格编辑 '!A10="","",'表格编辑 '!A10)</f>
        <v>908</v>
      </c>
      <c r="B10" s="123">
        <f>IF('表格编辑 '!B10="","",'表格编辑 '!B10)</f>
        <v>0</v>
      </c>
      <c r="C10" s="123">
        <f>IF('表格编辑 '!E10="","",'表格编辑 '!E10)</f>
        <v>1</v>
      </c>
      <c r="D10" s="123" t="str">
        <f>IF('表格编辑 '!F10="","",'表格编辑 '!F10)</f>
        <v>ZhanFu_Born(RECEIVER, ARG0, ARG1, ARG2, ARG3,ARG4)</v>
      </c>
      <c r="E10" s="123" t="str">
        <f>IF('表格编辑 '!G10="","",'表格编辑 '!G10)</f>
        <v>ZhanFu_Update(RECEIVER, ARG0, ARG1, ARG2, ARG3,ARG4)</v>
      </c>
      <c r="F10" s="123" t="str">
        <f>IF('表格编辑 '!H10="","",'表格编辑 '!H10)</f>
        <v/>
      </c>
      <c r="G10" s="123" t="str">
        <f>IF('表格编辑 '!I10="","",'表格编辑 '!I10)</f>
        <v/>
      </c>
      <c r="H10" s="123" t="str">
        <f>IF('表格编辑 '!J10="","",'表格编辑 '!J10)</f>
        <v>test_deadth_event(RECEIVER, ARG0, ARG1, ARG2, ARG3,ARG4)</v>
      </c>
      <c r="I10" s="123">
        <f>IF('表格编辑 '!K10="","",'表格编辑 '!K10)</f>
        <v>0</v>
      </c>
      <c r="J10" s="123" t="str">
        <f>IF('表格编辑 '!L10="","",'表格编辑 '!L10)</f>
        <v/>
      </c>
      <c r="K10" s="123" t="str">
        <f>IF('表格编辑 '!M10="","",'表格编辑 '!M10)</f>
        <v/>
      </c>
      <c r="L10" s="123" t="str">
        <f>IF('表格编辑 '!N10="","",'表格编辑 '!N10)</f>
        <v/>
      </c>
      <c r="M10" s="123" t="str">
        <f>IF('表格编辑 '!O10="","",'表格编辑 '!O10)</f>
        <v/>
      </c>
      <c r="N10" s="123" t="str">
        <f>IF('表格编辑 '!P10="","",'表格编辑 '!P10)</f>
        <v/>
      </c>
      <c r="O10" s="123" t="str">
        <f>IF('表格编辑 '!Q10="","",'表格编辑 '!Q10)</f>
        <v/>
      </c>
      <c r="P10" s="123" t="str">
        <f>IF('表格编辑 '!R10="","",'表格编辑 '!R10)</f>
        <v/>
      </c>
      <c r="Q10" s="123" t="str">
        <f>IF('表格编辑 '!S10="","",'表格编辑 '!S10)</f>
        <v/>
      </c>
      <c r="R10" s="123" t="str">
        <f>IF('表格编辑 '!T10="","",'表格编辑 '!T10)</f>
        <v/>
      </c>
      <c r="S10" s="123" t="str">
        <f>IF('表格编辑 '!U10="","",'表格编辑 '!U10)</f>
        <v/>
      </c>
      <c r="T10" s="123" t="str">
        <f>IF('表格编辑 '!V10="","",'表格编辑 '!V10)</f>
        <v/>
      </c>
      <c r="U10" s="123" t="str">
        <f>IF('表格编辑 '!W10="","",'表格编辑 '!W10)</f>
        <v/>
      </c>
      <c r="V10" s="123" t="str">
        <f>IF('表格编辑 '!X10="","",'表格编辑 '!X10)</f>
        <v/>
      </c>
      <c r="W10" s="123" t="str">
        <f>IF('表格编辑 '!Y10="","",'表格编辑 '!Y10)</f>
        <v/>
      </c>
      <c r="X10" s="123" t="str">
        <f>IF('表格编辑 '!Z10="","",'表格编辑 '!Z10)</f>
        <v/>
      </c>
      <c r="Y10" s="123" t="str">
        <f>IF('表格编辑 '!AA10="","",'表格编辑 '!AA10)</f>
        <v/>
      </c>
      <c r="Z10" s="123" t="str">
        <f>IF('表格编辑 '!AB10="","",'表格编辑 '!AB10)</f>
        <v/>
      </c>
      <c r="AA10" s="123" t="str">
        <f>IF('表格编辑 '!AC10="","",'表格编辑 '!AC10)</f>
        <v/>
      </c>
      <c r="AB10" s="123" t="str">
        <f>IF('表格编辑 '!AD10="","",'表格编辑 '!AD10)</f>
        <v/>
      </c>
      <c r="AC10" s="123" t="str">
        <f>IF('表格编辑 '!AE10="","",'表格编辑 '!AE10)</f>
        <v/>
      </c>
      <c r="AD10" s="123" t="str">
        <f>IF('表格编辑 '!AF10="","",'表格编辑 '!AF10)</f>
        <v/>
      </c>
    </row>
    <row r="11" spans="1:30">
      <c r="A11" s="123">
        <f>IF('表格编辑 '!A11="","",'表格编辑 '!A11)</f>
        <v>909</v>
      </c>
      <c r="B11" s="123">
        <f>IF('表格编辑 '!B11="","",'表格编辑 '!B11)</f>
        <v>0</v>
      </c>
      <c r="C11" s="123">
        <f>IF('表格编辑 '!E11="","",'表格编辑 '!E11)</f>
        <v>1</v>
      </c>
      <c r="D11" s="123" t="str">
        <f>IF('表格编辑 '!F11="","",'表格编辑 '!F11)</f>
        <v>JianShi_Born(RECEIVER, ARG0, ARG1, ARG2, ARG3,ARG4)</v>
      </c>
      <c r="E11" s="123" t="str">
        <f>IF('表格编辑 '!G11="","",'表格编辑 '!G11)</f>
        <v>JianShi_Update(RECEIVER, ARG0, ARG1, ARG2, ARG3,ARG4)</v>
      </c>
      <c r="F11" s="123" t="str">
        <f>IF('表格编辑 '!H11="","",'表格编辑 '!H11)</f>
        <v/>
      </c>
      <c r="G11" s="123" t="str">
        <f>IF('表格编辑 '!I11="","",'表格编辑 '!I11)</f>
        <v/>
      </c>
      <c r="H11" s="123" t="str">
        <f>IF('表格编辑 '!J11="","",'表格编辑 '!J11)</f>
        <v>test_deadth_event(RECEIVER, ARG0, ARG1, ARG2, ARG3,ARG4)</v>
      </c>
      <c r="I11" s="123">
        <f>IF('表格编辑 '!K11="","",'表格编辑 '!K11)</f>
        <v>0</v>
      </c>
      <c r="J11" s="123" t="str">
        <f>IF('表格编辑 '!L11="","",'表格编辑 '!L11)</f>
        <v/>
      </c>
      <c r="K11" s="123" t="str">
        <f>IF('表格编辑 '!M11="","",'表格编辑 '!M11)</f>
        <v/>
      </c>
      <c r="L11" s="123" t="str">
        <f>IF('表格编辑 '!N11="","",'表格编辑 '!N11)</f>
        <v/>
      </c>
      <c r="M11" s="123" t="str">
        <f>IF('表格编辑 '!O11="","",'表格编辑 '!O11)</f>
        <v/>
      </c>
      <c r="N11" s="123" t="str">
        <f>IF('表格编辑 '!P11="","",'表格编辑 '!P11)</f>
        <v/>
      </c>
      <c r="O11" s="123" t="str">
        <f>IF('表格编辑 '!Q11="","",'表格编辑 '!Q11)</f>
        <v/>
      </c>
      <c r="P11" s="123" t="str">
        <f>IF('表格编辑 '!R11="","",'表格编辑 '!R11)</f>
        <v/>
      </c>
      <c r="Q11" s="123" t="str">
        <f>IF('表格编辑 '!S11="","",'表格编辑 '!S11)</f>
        <v/>
      </c>
      <c r="R11" s="123" t="str">
        <f>IF('表格编辑 '!T11="","",'表格编辑 '!T11)</f>
        <v/>
      </c>
      <c r="S11" s="123" t="str">
        <f>IF('表格编辑 '!U11="","",'表格编辑 '!U11)</f>
        <v/>
      </c>
      <c r="T11" s="123" t="str">
        <f>IF('表格编辑 '!V11="","",'表格编辑 '!V11)</f>
        <v/>
      </c>
      <c r="U11" s="123" t="str">
        <f>IF('表格编辑 '!W11="","",'表格编辑 '!W11)</f>
        <v/>
      </c>
      <c r="V11" s="123" t="str">
        <f>IF('表格编辑 '!X11="","",'表格编辑 '!X11)</f>
        <v/>
      </c>
      <c r="W11" s="123" t="str">
        <f>IF('表格编辑 '!Y11="","",'表格编辑 '!Y11)</f>
        <v/>
      </c>
      <c r="X11" s="123" t="str">
        <f>IF('表格编辑 '!Z11="","",'表格编辑 '!Z11)</f>
        <v/>
      </c>
      <c r="Y11" s="123" t="str">
        <f>IF('表格编辑 '!AA11="","",'表格编辑 '!AA11)</f>
        <v/>
      </c>
      <c r="Z11" s="123" t="str">
        <f>IF('表格编辑 '!AB11="","",'表格编辑 '!AB11)</f>
        <v/>
      </c>
      <c r="AA11" s="123" t="str">
        <f>IF('表格编辑 '!AC11="","",'表格编辑 '!AC11)</f>
        <v/>
      </c>
      <c r="AB11" s="123" t="str">
        <f>IF('表格编辑 '!AD11="","",'表格编辑 '!AD11)</f>
        <v/>
      </c>
      <c r="AC11" s="123" t="str">
        <f>IF('表格编辑 '!AE11="","",'表格编辑 '!AE11)</f>
        <v/>
      </c>
      <c r="AD11" s="123" t="str">
        <f>IF('表格编辑 '!AF11="","",'表格编辑 '!AF11)</f>
        <v/>
      </c>
    </row>
    <row r="12" spans="1:30">
      <c r="A12" s="123">
        <f>IF('表格编辑 '!A12="","",'表格编辑 '!A12)</f>
        <v>910</v>
      </c>
      <c r="B12" s="123">
        <f>IF('表格编辑 '!B12="","",'表格编辑 '!B12)</f>
        <v>0</v>
      </c>
      <c r="C12" s="123">
        <f>IF('表格编辑 '!E12="","",'表格编辑 '!E12)</f>
        <v>1</v>
      </c>
      <c r="D12" s="123" t="str">
        <f>IF('表格编辑 '!F12="","",'表格编辑 '!F12)</f>
        <v>QiShi_Born(RECEIVER, ARG0, ARG1, ARG2, ARG3,ARG4)</v>
      </c>
      <c r="E12" s="123" t="str">
        <f>IF('表格编辑 '!G12="","",'表格编辑 '!G12)</f>
        <v>QiShi_Update(RECEIVER, ARG0, ARG1, ARG2, ARG3,ARG4)</v>
      </c>
      <c r="F12" s="123" t="str">
        <f>IF('表格编辑 '!H12="","",'表格编辑 '!H12)</f>
        <v/>
      </c>
      <c r="G12" s="123" t="str">
        <f>IF('表格编辑 '!I12="","",'表格编辑 '!I12)</f>
        <v/>
      </c>
      <c r="H12" s="123" t="str">
        <f>IF('表格编辑 '!J12="","",'表格编辑 '!J12)</f>
        <v>test_deadth_event(RECEIVER, ARG0, ARG1, ARG2, ARG3,ARG4)</v>
      </c>
      <c r="I12" s="123">
        <f>IF('表格编辑 '!K12="","",'表格编辑 '!K12)</f>
        <v>0</v>
      </c>
      <c r="J12" s="123" t="str">
        <f>IF('表格编辑 '!L12="","",'表格编辑 '!L12)</f>
        <v/>
      </c>
      <c r="K12" s="123" t="str">
        <f>IF('表格编辑 '!M12="","",'表格编辑 '!M12)</f>
        <v/>
      </c>
      <c r="L12" s="123" t="str">
        <f>IF('表格编辑 '!N12="","",'表格编辑 '!N12)</f>
        <v/>
      </c>
      <c r="M12" s="123" t="str">
        <f>IF('表格编辑 '!O12="","",'表格编辑 '!O12)</f>
        <v/>
      </c>
      <c r="N12" s="123" t="str">
        <f>IF('表格编辑 '!P12="","",'表格编辑 '!P12)</f>
        <v/>
      </c>
      <c r="O12" s="123" t="str">
        <f>IF('表格编辑 '!Q12="","",'表格编辑 '!Q12)</f>
        <v/>
      </c>
      <c r="P12" s="123" t="str">
        <f>IF('表格编辑 '!R12="","",'表格编辑 '!R12)</f>
        <v/>
      </c>
      <c r="Q12" s="123" t="str">
        <f>IF('表格编辑 '!S12="","",'表格编辑 '!S12)</f>
        <v/>
      </c>
      <c r="R12" s="123" t="str">
        <f>IF('表格编辑 '!T12="","",'表格编辑 '!T12)</f>
        <v/>
      </c>
      <c r="S12" s="123" t="str">
        <f>IF('表格编辑 '!U12="","",'表格编辑 '!U12)</f>
        <v/>
      </c>
      <c r="T12" s="123" t="str">
        <f>IF('表格编辑 '!V12="","",'表格编辑 '!V12)</f>
        <v/>
      </c>
      <c r="U12" s="123" t="str">
        <f>IF('表格编辑 '!W12="","",'表格编辑 '!W12)</f>
        <v/>
      </c>
      <c r="V12" s="123" t="str">
        <f>IF('表格编辑 '!X12="","",'表格编辑 '!X12)</f>
        <v/>
      </c>
      <c r="W12" s="123" t="str">
        <f>IF('表格编辑 '!Y12="","",'表格编辑 '!Y12)</f>
        <v/>
      </c>
      <c r="X12" s="123" t="str">
        <f>IF('表格编辑 '!Z12="","",'表格编辑 '!Z12)</f>
        <v/>
      </c>
      <c r="Y12" s="123" t="str">
        <f>IF('表格编辑 '!AA12="","",'表格编辑 '!AA12)</f>
        <v/>
      </c>
      <c r="Z12" s="123" t="str">
        <f>IF('表格编辑 '!AB12="","",'表格编辑 '!AB12)</f>
        <v/>
      </c>
      <c r="AA12" s="123" t="str">
        <f>IF('表格编辑 '!AC12="","",'表格编辑 '!AC12)</f>
        <v/>
      </c>
      <c r="AB12" s="123" t="str">
        <f>IF('表格编辑 '!AD12="","",'表格编辑 '!AD12)</f>
        <v/>
      </c>
      <c r="AC12" s="123" t="str">
        <f>IF('表格编辑 '!AE12="","",'表格编辑 '!AE12)</f>
        <v/>
      </c>
      <c r="AD12" s="123" t="str">
        <f>IF('表格编辑 '!AF12="","",'表格编辑 '!AF12)</f>
        <v/>
      </c>
    </row>
    <row r="13" spans="1:30">
      <c r="A13" s="123">
        <f>IF('表格编辑 '!A13="","",'表格编辑 '!A13)</f>
        <v>911</v>
      </c>
      <c r="B13" s="123">
        <f>IF('表格编辑 '!B13="","",'表格编辑 '!B13)</f>
        <v>0</v>
      </c>
      <c r="C13" s="123">
        <f>IF('表格编辑 '!E13="","",'表格编辑 '!E13)</f>
        <v>1</v>
      </c>
      <c r="D13" s="123" t="str">
        <f>IF('表格编辑 '!F13="","",'表格编辑 '!F13)</f>
        <v>GongShou1_Born(RECEIVER, ARG0, ARG1, ARG2, ARG3,ARG4)</v>
      </c>
      <c r="E13" s="123" t="str">
        <f>IF('表格编辑 '!G13="","",'表格编辑 '!G13)</f>
        <v>GongShou1_Update(RECEIVER, ARG0, ARG1, ARG2, ARG3,ARG4)</v>
      </c>
      <c r="F13" s="123" t="str">
        <f>IF('表格编辑 '!H13="","",'表格编辑 '!H13)</f>
        <v/>
      </c>
      <c r="G13" s="123" t="str">
        <f>IF('表格编辑 '!I13="","",'表格编辑 '!I13)</f>
        <v/>
      </c>
      <c r="H13" s="123" t="str">
        <f>IF('表格编辑 '!J13="","",'表格编辑 '!J13)</f>
        <v>test_deadth_event(RECEIVER, ARG0, ARG1, ARG2, ARG3,ARG4)</v>
      </c>
      <c r="I13" s="123">
        <f>IF('表格编辑 '!K13="","",'表格编辑 '!K13)</f>
        <v>0</v>
      </c>
      <c r="J13" s="123" t="str">
        <f>IF('表格编辑 '!L13="","",'表格编辑 '!L13)</f>
        <v/>
      </c>
      <c r="K13" s="123" t="str">
        <f>IF('表格编辑 '!M13="","",'表格编辑 '!M13)</f>
        <v/>
      </c>
      <c r="L13" s="123" t="str">
        <f>IF('表格编辑 '!N13="","",'表格编辑 '!N13)</f>
        <v/>
      </c>
      <c r="M13" s="123" t="str">
        <f>IF('表格编辑 '!O13="","",'表格编辑 '!O13)</f>
        <v/>
      </c>
      <c r="N13" s="123" t="str">
        <f>IF('表格编辑 '!P13="","",'表格编辑 '!P13)</f>
        <v/>
      </c>
      <c r="O13" s="123" t="str">
        <f>IF('表格编辑 '!Q13="","",'表格编辑 '!Q13)</f>
        <v/>
      </c>
      <c r="P13" s="123" t="str">
        <f>IF('表格编辑 '!R13="","",'表格编辑 '!R13)</f>
        <v/>
      </c>
      <c r="Q13" s="123" t="str">
        <f>IF('表格编辑 '!S13="","",'表格编辑 '!S13)</f>
        <v/>
      </c>
      <c r="R13" s="123" t="str">
        <f>IF('表格编辑 '!T13="","",'表格编辑 '!T13)</f>
        <v/>
      </c>
      <c r="S13" s="123" t="str">
        <f>IF('表格编辑 '!U13="","",'表格编辑 '!U13)</f>
        <v/>
      </c>
      <c r="T13" s="123" t="str">
        <f>IF('表格编辑 '!V13="","",'表格编辑 '!V13)</f>
        <v/>
      </c>
      <c r="U13" s="123" t="str">
        <f>IF('表格编辑 '!W13="","",'表格编辑 '!W13)</f>
        <v/>
      </c>
      <c r="V13" s="123" t="str">
        <f>IF('表格编辑 '!X13="","",'表格编辑 '!X13)</f>
        <v/>
      </c>
      <c r="W13" s="123" t="str">
        <f>IF('表格编辑 '!Y13="","",'表格编辑 '!Y13)</f>
        <v/>
      </c>
      <c r="X13" s="123" t="str">
        <f>IF('表格编辑 '!Z13="","",'表格编辑 '!Z13)</f>
        <v/>
      </c>
      <c r="Y13" s="123" t="str">
        <f>IF('表格编辑 '!AA13="","",'表格编辑 '!AA13)</f>
        <v/>
      </c>
      <c r="Z13" s="123" t="str">
        <f>IF('表格编辑 '!AB13="","",'表格编辑 '!AB13)</f>
        <v/>
      </c>
      <c r="AA13" s="123" t="str">
        <f>IF('表格编辑 '!AC13="","",'表格编辑 '!AC13)</f>
        <v/>
      </c>
      <c r="AB13" s="123" t="str">
        <f>IF('表格编辑 '!AD13="","",'表格编辑 '!AD13)</f>
        <v/>
      </c>
      <c r="AC13" s="123" t="str">
        <f>IF('表格编辑 '!AE13="","",'表格编辑 '!AE13)</f>
        <v/>
      </c>
      <c r="AD13" s="123" t="str">
        <f>IF('表格编辑 '!AF13="","",'表格编辑 '!AF13)</f>
        <v/>
      </c>
    </row>
    <row r="14" spans="1:30">
      <c r="A14" s="123">
        <f>IF('表格编辑 '!A14="","",'表格编辑 '!A14)</f>
        <v>912</v>
      </c>
      <c r="B14" s="123">
        <f>IF('表格编辑 '!B14="","",'表格编辑 '!B14)</f>
        <v>0</v>
      </c>
      <c r="C14" s="123">
        <f>IF('表格编辑 '!E14="","",'表格编辑 '!E14)</f>
        <v>1</v>
      </c>
      <c r="D14" s="123" t="str">
        <f>IF('表格编辑 '!F14="","",'表格编辑 '!F14)</f>
        <v>ChuanJiao1_Born(RECEIVER, ARG0, ARG1, ARG2, ARG3,ARG4)</v>
      </c>
      <c r="E14" s="123" t="str">
        <f>IF('表格编辑 '!G14="","",'表格编辑 '!G14)</f>
        <v>ChuanJiao1_Updata(RECEIVER, ARG0, ARG1, ARG2, ARG3,ARG4)</v>
      </c>
      <c r="F14" s="123" t="str">
        <f>IF('表格编辑 '!H14="","",'表格编辑 '!H14)</f>
        <v/>
      </c>
      <c r="G14" s="123" t="str">
        <f>IF('表格编辑 '!I14="","",'表格编辑 '!I14)</f>
        <v/>
      </c>
      <c r="H14" s="123" t="str">
        <f>IF('表格编辑 '!J14="","",'表格编辑 '!J14)</f>
        <v>test_deadth_event(RECEIVER, ARG0, ARG1, ARG2, ARG3,ARG4)</v>
      </c>
      <c r="I14" s="123">
        <f>IF('表格编辑 '!K14="","",'表格编辑 '!K14)</f>
        <v>0</v>
      </c>
      <c r="J14" s="123" t="str">
        <f>IF('表格编辑 '!L14="","",'表格编辑 '!L14)</f>
        <v/>
      </c>
      <c r="K14" s="123" t="str">
        <f>IF('表格编辑 '!M14="","",'表格编辑 '!M14)</f>
        <v/>
      </c>
      <c r="L14" s="123" t="str">
        <f>IF('表格编辑 '!N14="","",'表格编辑 '!N14)</f>
        <v/>
      </c>
      <c r="M14" s="123" t="str">
        <f>IF('表格编辑 '!O14="","",'表格编辑 '!O14)</f>
        <v/>
      </c>
      <c r="N14" s="123" t="str">
        <f>IF('表格编辑 '!P14="","",'表格编辑 '!P14)</f>
        <v/>
      </c>
      <c r="O14" s="123" t="str">
        <f>IF('表格编辑 '!Q14="","",'表格编辑 '!Q14)</f>
        <v/>
      </c>
      <c r="P14" s="123" t="str">
        <f>IF('表格编辑 '!R14="","",'表格编辑 '!R14)</f>
        <v/>
      </c>
      <c r="Q14" s="123" t="str">
        <f>IF('表格编辑 '!S14="","",'表格编辑 '!S14)</f>
        <v/>
      </c>
      <c r="R14" s="123" t="str">
        <f>IF('表格编辑 '!T14="","",'表格编辑 '!T14)</f>
        <v/>
      </c>
      <c r="S14" s="123" t="str">
        <f>IF('表格编辑 '!U14="","",'表格编辑 '!U14)</f>
        <v/>
      </c>
      <c r="T14" s="123" t="str">
        <f>IF('表格编辑 '!V14="","",'表格编辑 '!V14)</f>
        <v/>
      </c>
      <c r="U14" s="123" t="str">
        <f>IF('表格编辑 '!W14="","",'表格编辑 '!W14)</f>
        <v/>
      </c>
      <c r="V14" s="123" t="str">
        <f>IF('表格编辑 '!X14="","",'表格编辑 '!X14)</f>
        <v/>
      </c>
      <c r="W14" s="123" t="str">
        <f>IF('表格编辑 '!Y14="","",'表格编辑 '!Y14)</f>
        <v/>
      </c>
      <c r="X14" s="123" t="str">
        <f>IF('表格编辑 '!Z14="","",'表格编辑 '!Z14)</f>
        <v/>
      </c>
      <c r="Y14" s="123" t="str">
        <f>IF('表格编辑 '!AA14="","",'表格编辑 '!AA14)</f>
        <v/>
      </c>
      <c r="Z14" s="123" t="str">
        <f>IF('表格编辑 '!AB14="","",'表格编辑 '!AB14)</f>
        <v/>
      </c>
      <c r="AA14" s="123" t="str">
        <f>IF('表格编辑 '!AC14="","",'表格编辑 '!AC14)</f>
        <v/>
      </c>
      <c r="AB14" s="123" t="str">
        <f>IF('表格编辑 '!AD14="","",'表格编辑 '!AD14)</f>
        <v/>
      </c>
      <c r="AC14" s="123" t="str">
        <f>IF('表格编辑 '!AE14="","",'表格编辑 '!AE14)</f>
        <v/>
      </c>
      <c r="AD14" s="123" t="str">
        <f>IF('表格编辑 '!AF14="","",'表格编辑 '!AF14)</f>
        <v/>
      </c>
    </row>
    <row r="15" spans="1:30">
      <c r="A15" s="123">
        <f>IF('表格编辑 '!A15="","",'表格编辑 '!A15)</f>
        <v>913</v>
      </c>
      <c r="B15" s="123">
        <f>IF('表格编辑 '!B15="","",'表格编辑 '!B15)</f>
        <v>0</v>
      </c>
      <c r="C15" s="123">
        <f>IF('表格编辑 '!E15="","",'表格编辑 '!E15)</f>
        <v>1</v>
      </c>
      <c r="D15" s="123" t="str">
        <f>IF('表格编辑 '!F15="","",'表格编辑 '!F15)</f>
        <v>AI_born_event(RECEIVER, ARG0, ARG1, ARG2, ARG3,ARG4)</v>
      </c>
      <c r="E15" s="123" t="str">
        <f>IF('表格编辑 '!G15="","",'表格编辑 '!G15)</f>
        <v>AI_update_event(RECEIVER, ARG0, ARG1, ARG2, ARG3,ARG4)</v>
      </c>
      <c r="F15" s="123" t="str">
        <f>IF('表格编辑 '!H15="","",'表格编辑 '!H15)</f>
        <v/>
      </c>
      <c r="G15" s="123" t="str">
        <f>IF('表格编辑 '!I15="","",'表格编辑 '!I15)</f>
        <v/>
      </c>
      <c r="H15" s="123" t="str">
        <f>IF('表格编辑 '!J15="","",'表格编辑 '!J15)</f>
        <v>test_deadth_event(RECEIVER, ARG0, ARG1, ARG2, ARG3,ARG4)</v>
      </c>
      <c r="I15" s="123" t="str">
        <f>IF('表格编辑 '!K15="","",'表格编辑 '!K15)</f>
        <v/>
      </c>
      <c r="J15" s="123" t="str">
        <f>IF('表格编辑 '!L15="","",'表格编辑 '!L15)</f>
        <v/>
      </c>
      <c r="K15" s="123" t="str">
        <f>IF('表格编辑 '!M15="","",'表格编辑 '!M15)</f>
        <v/>
      </c>
      <c r="L15" s="123" t="str">
        <f>IF('表格编辑 '!N15="","",'表格编辑 '!N15)</f>
        <v/>
      </c>
      <c r="M15" s="123" t="str">
        <f>IF('表格编辑 '!O15="","",'表格编辑 '!O15)</f>
        <v/>
      </c>
      <c r="N15" s="123" t="str">
        <f>IF('表格编辑 '!P15="","",'表格编辑 '!P15)</f>
        <v/>
      </c>
      <c r="O15" s="123" t="str">
        <f>IF('表格编辑 '!Q15="","",'表格编辑 '!Q15)</f>
        <v/>
      </c>
      <c r="P15" s="123" t="str">
        <f>IF('表格编辑 '!R15="","",'表格编辑 '!R15)</f>
        <v/>
      </c>
      <c r="Q15" s="123" t="str">
        <f>IF('表格编辑 '!S15="","",'表格编辑 '!S15)</f>
        <v/>
      </c>
      <c r="R15" s="123" t="str">
        <f>IF('表格编辑 '!T15="","",'表格编辑 '!T15)</f>
        <v/>
      </c>
      <c r="S15" s="123" t="str">
        <f>IF('表格编辑 '!U15="","",'表格编辑 '!U15)</f>
        <v/>
      </c>
      <c r="T15" s="123" t="str">
        <f>IF('表格编辑 '!V15="","",'表格编辑 '!V15)</f>
        <v/>
      </c>
      <c r="U15" s="123" t="str">
        <f>IF('表格编辑 '!W15="","",'表格编辑 '!W15)</f>
        <v/>
      </c>
      <c r="V15" s="123" t="str">
        <f>IF('表格编辑 '!X15="","",'表格编辑 '!X15)</f>
        <v/>
      </c>
      <c r="W15" s="123" t="str">
        <f>IF('表格编辑 '!Y15="","",'表格编辑 '!Y15)</f>
        <v/>
      </c>
      <c r="X15" s="123" t="str">
        <f>IF('表格编辑 '!Z15="","",'表格编辑 '!Z15)</f>
        <v/>
      </c>
      <c r="Y15" s="123" t="str">
        <f>IF('表格编辑 '!AA15="","",'表格编辑 '!AA15)</f>
        <v/>
      </c>
      <c r="Z15" s="123" t="str">
        <f>IF('表格编辑 '!AB15="","",'表格编辑 '!AB15)</f>
        <v/>
      </c>
      <c r="AA15" s="123" t="str">
        <f>IF('表格编辑 '!AC15="","",'表格编辑 '!AC15)</f>
        <v/>
      </c>
      <c r="AB15" s="123" t="str">
        <f>IF('表格编辑 '!AD15="","",'表格编辑 '!AD15)</f>
        <v/>
      </c>
      <c r="AC15" s="123" t="str">
        <f>IF('表格编辑 '!AE15="","",'表格编辑 '!AE15)</f>
        <v/>
      </c>
      <c r="AD15" s="123" t="str">
        <f>IF('表格编辑 '!AF15="","",'表格编辑 '!AF15)</f>
        <v/>
      </c>
    </row>
    <row r="16" spans="1:30">
      <c r="A16" s="123">
        <f>IF('表格编辑 '!A16="","",'表格编辑 '!A16)</f>
        <v>914</v>
      </c>
      <c r="B16" s="123">
        <f>IF('表格编辑 '!B16="","",'表格编辑 '!B16)</f>
        <v>0</v>
      </c>
      <c r="C16" s="123">
        <f>IF('表格编辑 '!E16="","",'表格编辑 '!E16)</f>
        <v>1</v>
      </c>
      <c r="D16" s="123" t="str">
        <f>IF('表格编辑 '!F16="","",'表格编辑 '!F16)</f>
        <v>FaShi1_Born(RECEIVER, ARG0, ARG1, ARG2, ARG3,ARG4)</v>
      </c>
      <c r="E16" s="123" t="str">
        <f>IF('表格编辑 '!G16="","",'表格编辑 '!G16)</f>
        <v>FaShi1_Update(RECEIVER, ARG0, ARG1, ARG2, ARG3,ARG4)</v>
      </c>
      <c r="F16" s="123" t="str">
        <f>IF('表格编辑 '!H16="","",'表格编辑 '!H16)</f>
        <v/>
      </c>
      <c r="G16" s="123" t="str">
        <f>IF('表格编辑 '!I16="","",'表格编辑 '!I16)</f>
        <v/>
      </c>
      <c r="H16" s="123" t="str">
        <f>IF('表格编辑 '!J16="","",'表格编辑 '!J16)</f>
        <v/>
      </c>
      <c r="I16" s="123" t="str">
        <f>IF('表格编辑 '!K16="","",'表格编辑 '!K16)</f>
        <v/>
      </c>
      <c r="J16" s="123" t="str">
        <f>IF('表格编辑 '!L16="","",'表格编辑 '!L16)</f>
        <v/>
      </c>
      <c r="K16" s="123" t="str">
        <f>IF('表格编辑 '!M16="","",'表格编辑 '!M16)</f>
        <v/>
      </c>
      <c r="L16" s="123" t="str">
        <f>IF('表格编辑 '!N16="","",'表格编辑 '!N16)</f>
        <v/>
      </c>
      <c r="M16" s="123" t="str">
        <f>IF('表格编辑 '!O16="","",'表格编辑 '!O16)</f>
        <v/>
      </c>
      <c r="N16" s="123" t="str">
        <f>IF('表格编辑 '!P16="","",'表格编辑 '!P16)</f>
        <v/>
      </c>
      <c r="O16" s="123" t="str">
        <f>IF('表格编辑 '!Q16="","",'表格编辑 '!Q16)</f>
        <v/>
      </c>
      <c r="P16" s="123" t="str">
        <f>IF('表格编辑 '!R16="","",'表格编辑 '!R16)</f>
        <v/>
      </c>
      <c r="Q16" s="123" t="str">
        <f>IF('表格编辑 '!S16="","",'表格编辑 '!S16)</f>
        <v/>
      </c>
      <c r="R16" s="123" t="str">
        <f>IF('表格编辑 '!T16="","",'表格编辑 '!T16)</f>
        <v/>
      </c>
      <c r="S16" s="123" t="str">
        <f>IF('表格编辑 '!U16="","",'表格编辑 '!U16)</f>
        <v/>
      </c>
      <c r="T16" s="123" t="str">
        <f>IF('表格编辑 '!V16="","",'表格编辑 '!V16)</f>
        <v/>
      </c>
      <c r="U16" s="123" t="str">
        <f>IF('表格编辑 '!W16="","",'表格编辑 '!W16)</f>
        <v/>
      </c>
      <c r="V16" s="123" t="str">
        <f>IF('表格编辑 '!X16="","",'表格编辑 '!X16)</f>
        <v/>
      </c>
      <c r="W16" s="123" t="str">
        <f>IF('表格编辑 '!Y16="","",'表格编辑 '!Y16)</f>
        <v/>
      </c>
      <c r="X16" s="123" t="str">
        <f>IF('表格编辑 '!Z16="","",'表格编辑 '!Z16)</f>
        <v/>
      </c>
      <c r="Y16" s="123" t="str">
        <f>IF('表格编辑 '!AA16="","",'表格编辑 '!AA16)</f>
        <v/>
      </c>
      <c r="Z16" s="123" t="str">
        <f>IF('表格编辑 '!AB16="","",'表格编辑 '!AB16)</f>
        <v/>
      </c>
      <c r="AA16" s="123" t="str">
        <f>IF('表格编辑 '!AC16="","",'表格编辑 '!AC16)</f>
        <v/>
      </c>
      <c r="AB16" s="123" t="str">
        <f>IF('表格编辑 '!AD16="","",'表格编辑 '!AD16)</f>
        <v/>
      </c>
      <c r="AC16" s="123" t="str">
        <f>IF('表格编辑 '!AE16="","",'表格编辑 '!AE16)</f>
        <v/>
      </c>
      <c r="AD16" s="123" t="str">
        <f>IF('表格编辑 '!AF16="","",'表格编辑 '!AF16)</f>
        <v/>
      </c>
    </row>
    <row r="17" spans="1:30">
      <c r="A17" s="123">
        <f>IF('表格编辑 '!A17="","",'表格编辑 '!A17)</f>
        <v>915</v>
      </c>
      <c r="B17" s="123">
        <f>IF('表格编辑 '!B17="","",'表格编辑 '!B17)</f>
        <v>0</v>
      </c>
      <c r="C17" s="123">
        <f>IF('表格编辑 '!E17="","",'表格编辑 '!E17)</f>
        <v>1</v>
      </c>
      <c r="D17" s="123" t="str">
        <f>IF('表格编辑 '!F17="","",'表格编辑 '!F17)</f>
        <v>GeDou1_Born(RECEIVER, ARG0, ARG1, ARG2, ARG3,ARG4)</v>
      </c>
      <c r="E17" s="123" t="str">
        <f>IF('表格编辑 '!G17="","",'表格编辑 '!G17)</f>
        <v>GeDou1_Update(RECEIVER, ARG0, ARG1, ARG2, ARG3,ARG4)</v>
      </c>
      <c r="F17" s="123" t="str">
        <f>IF('表格编辑 '!H17="","",'表格编辑 '!H17)</f>
        <v/>
      </c>
      <c r="G17" s="123" t="str">
        <f>IF('表格编辑 '!I17="","",'表格编辑 '!I17)</f>
        <v/>
      </c>
      <c r="H17" s="123" t="str">
        <f>IF('表格编辑 '!J17="","",'表格编辑 '!J17)</f>
        <v/>
      </c>
      <c r="I17" s="123" t="str">
        <f>IF('表格编辑 '!K17="","",'表格编辑 '!K17)</f>
        <v/>
      </c>
      <c r="J17" s="123" t="str">
        <f>IF('表格编辑 '!L17="","",'表格编辑 '!L17)</f>
        <v/>
      </c>
      <c r="K17" s="123" t="str">
        <f>IF('表格编辑 '!M17="","",'表格编辑 '!M17)</f>
        <v/>
      </c>
      <c r="L17" s="123" t="str">
        <f>IF('表格编辑 '!N17="","",'表格编辑 '!N17)</f>
        <v/>
      </c>
      <c r="M17" s="123" t="str">
        <f>IF('表格编辑 '!O17="","",'表格编辑 '!O17)</f>
        <v/>
      </c>
      <c r="N17" s="123" t="str">
        <f>IF('表格编辑 '!P17="","",'表格编辑 '!P17)</f>
        <v/>
      </c>
      <c r="O17" s="123" t="str">
        <f>IF('表格编辑 '!Q17="","",'表格编辑 '!Q17)</f>
        <v/>
      </c>
      <c r="P17" s="123" t="str">
        <f>IF('表格编辑 '!R17="","",'表格编辑 '!R17)</f>
        <v/>
      </c>
      <c r="Q17" s="123" t="str">
        <f>IF('表格编辑 '!S17="","",'表格编辑 '!S17)</f>
        <v/>
      </c>
      <c r="R17" s="123" t="str">
        <f>IF('表格编辑 '!T17="","",'表格编辑 '!T17)</f>
        <v/>
      </c>
      <c r="S17" s="123" t="str">
        <f>IF('表格编辑 '!U17="","",'表格编辑 '!U17)</f>
        <v/>
      </c>
      <c r="T17" s="123" t="str">
        <f>IF('表格编辑 '!V17="","",'表格编辑 '!V17)</f>
        <v/>
      </c>
      <c r="U17" s="123" t="str">
        <f>IF('表格编辑 '!W17="","",'表格编辑 '!W17)</f>
        <v/>
      </c>
      <c r="V17" s="123" t="str">
        <f>IF('表格编辑 '!X17="","",'表格编辑 '!X17)</f>
        <v/>
      </c>
      <c r="W17" s="123" t="str">
        <f>IF('表格编辑 '!Y17="","",'表格编辑 '!Y17)</f>
        <v/>
      </c>
      <c r="X17" s="123" t="str">
        <f>IF('表格编辑 '!Z17="","",'表格编辑 '!Z17)</f>
        <v/>
      </c>
      <c r="Y17" s="123" t="str">
        <f>IF('表格编辑 '!AA17="","",'表格编辑 '!AA17)</f>
        <v/>
      </c>
      <c r="Z17" s="123" t="str">
        <f>IF('表格编辑 '!AB17="","",'表格编辑 '!AB17)</f>
        <v/>
      </c>
      <c r="AA17" s="123" t="str">
        <f>IF('表格编辑 '!AC17="","",'表格编辑 '!AC17)</f>
        <v/>
      </c>
      <c r="AB17" s="123" t="str">
        <f>IF('表格编辑 '!AD17="","",'表格编辑 '!AD17)</f>
        <v/>
      </c>
      <c r="AC17" s="123" t="str">
        <f>IF('表格编辑 '!AE17="","",'表格编辑 '!AE17)</f>
        <v/>
      </c>
      <c r="AD17" s="123" t="str">
        <f>IF('表格编辑 '!AF17="","",'表格编辑 '!AF17)</f>
        <v/>
      </c>
    </row>
    <row r="18" spans="1:30">
      <c r="A18" s="123">
        <f>IF('表格编辑 '!A18="","",'表格编辑 '!A18)</f>
        <v>916</v>
      </c>
      <c r="B18" s="123">
        <f>IF('表格编辑 '!B18="","",'表格编辑 '!B18)</f>
        <v>0</v>
      </c>
      <c r="C18" s="123">
        <f>IF('表格编辑 '!E18="","",'表格编辑 '!E18)</f>
        <v>1</v>
      </c>
      <c r="D18" s="123" t="str">
        <f>IF('表格编辑 '!F18="","",'表格编辑 '!F18)</f>
        <v>RenZhe_Born(RECEIVER, ARG0, ARG1, ARG2, ARG3,ARG4)</v>
      </c>
      <c r="E18" s="123" t="str">
        <f>IF('表格编辑 '!G18="","",'表格编辑 '!G18)</f>
        <v>RenZhe_update(RECEIVER, ARG0, ARG1, ARG2, ARG3,ARG4)</v>
      </c>
      <c r="F18" s="123" t="str">
        <f>IF('表格编辑 '!H18="","",'表格编辑 '!H18)</f>
        <v/>
      </c>
      <c r="G18" s="123" t="str">
        <f>IF('表格编辑 '!I18="","",'表格编辑 '!I18)</f>
        <v/>
      </c>
      <c r="H18" s="123" t="str">
        <f>IF('表格编辑 '!J18="","",'表格编辑 '!J18)</f>
        <v/>
      </c>
      <c r="I18" s="123" t="str">
        <f>IF('表格编辑 '!K18="","",'表格编辑 '!K18)</f>
        <v/>
      </c>
      <c r="J18" s="123" t="str">
        <f>IF('表格编辑 '!L18="","",'表格编辑 '!L18)</f>
        <v/>
      </c>
      <c r="K18" s="123" t="str">
        <f>IF('表格编辑 '!M18="","",'表格编辑 '!M18)</f>
        <v/>
      </c>
      <c r="L18" s="123" t="str">
        <f>IF('表格编辑 '!N18="","",'表格编辑 '!N18)</f>
        <v/>
      </c>
      <c r="M18" s="123" t="str">
        <f>IF('表格编辑 '!O18="","",'表格编辑 '!O18)</f>
        <v/>
      </c>
      <c r="N18" s="123" t="str">
        <f>IF('表格编辑 '!P18="","",'表格编辑 '!P18)</f>
        <v/>
      </c>
      <c r="O18" s="123" t="str">
        <f>IF('表格编辑 '!Q18="","",'表格编辑 '!Q18)</f>
        <v/>
      </c>
      <c r="P18" s="123" t="str">
        <f>IF('表格编辑 '!R18="","",'表格编辑 '!R18)</f>
        <v/>
      </c>
      <c r="Q18" s="123" t="str">
        <f>IF('表格编辑 '!S18="","",'表格编辑 '!S18)</f>
        <v/>
      </c>
      <c r="R18" s="123" t="str">
        <f>IF('表格编辑 '!T18="","",'表格编辑 '!T18)</f>
        <v/>
      </c>
      <c r="S18" s="123" t="str">
        <f>IF('表格编辑 '!U18="","",'表格编辑 '!U18)</f>
        <v/>
      </c>
      <c r="T18" s="123" t="str">
        <f>IF('表格编辑 '!V18="","",'表格编辑 '!V18)</f>
        <v/>
      </c>
      <c r="U18" s="123" t="str">
        <f>IF('表格编辑 '!W18="","",'表格编辑 '!W18)</f>
        <v/>
      </c>
      <c r="V18" s="123" t="str">
        <f>IF('表格编辑 '!X18="","",'表格编辑 '!X18)</f>
        <v/>
      </c>
      <c r="W18" s="123" t="str">
        <f>IF('表格编辑 '!Y18="","",'表格编辑 '!Y18)</f>
        <v/>
      </c>
      <c r="X18" s="123" t="str">
        <f>IF('表格编辑 '!Z18="","",'表格编辑 '!Z18)</f>
        <v/>
      </c>
      <c r="Y18" s="123" t="str">
        <f>IF('表格编辑 '!AA18="","",'表格编辑 '!AA18)</f>
        <v/>
      </c>
      <c r="Z18" s="123" t="str">
        <f>IF('表格编辑 '!AB18="","",'表格编辑 '!AB18)</f>
        <v/>
      </c>
      <c r="AA18" s="123" t="str">
        <f>IF('表格编辑 '!AC18="","",'表格编辑 '!AC18)</f>
        <v/>
      </c>
      <c r="AB18" s="123" t="str">
        <f>IF('表格编辑 '!AD18="","",'表格编辑 '!AD18)</f>
        <v/>
      </c>
      <c r="AC18" s="123" t="str">
        <f>IF('表格编辑 '!AE18="","",'表格编辑 '!AE18)</f>
        <v/>
      </c>
      <c r="AD18" s="123" t="str">
        <f>IF('表格编辑 '!AF18="","",'表格编辑 '!AF18)</f>
        <v/>
      </c>
    </row>
    <row r="19" spans="1:30">
      <c r="A19" s="123">
        <f>IF('表格编辑 '!A19="","",'表格编辑 '!A19)</f>
        <v>917</v>
      </c>
      <c r="B19" s="123">
        <f>IF('表格编辑 '!B19="","",'表格编辑 '!B19)</f>
        <v>0</v>
      </c>
      <c r="C19" s="123">
        <f>IF('表格编辑 '!E19="","",'表格编辑 '!E19)</f>
        <v>1</v>
      </c>
      <c r="D19" s="123" t="str">
        <f>IF('表格编辑 '!F19="","",'表格编辑 '!F19)</f>
        <v>WuShi1_Born(RECEIVER, ARG0, ARG1, ARG2, ARG3,ARG4)</v>
      </c>
      <c r="E19" s="123" t="str">
        <f>IF('表格编辑 '!G19="","",'表格编辑 '!G19)</f>
        <v>WuShi1_Update(RECEIVER, ARG0, ARG1, ARG2, ARG3,ARG4)</v>
      </c>
      <c r="F19" s="123" t="str">
        <f>IF('表格编辑 '!H19="","",'表格编辑 '!H19)</f>
        <v/>
      </c>
      <c r="G19" s="123" t="str">
        <f>IF('表格编辑 '!I19="","",'表格编辑 '!I19)</f>
        <v/>
      </c>
      <c r="H19" s="123" t="str">
        <f>IF('表格编辑 '!J19="","",'表格编辑 '!J19)</f>
        <v/>
      </c>
      <c r="I19" s="123" t="str">
        <f>IF('表格编辑 '!K19="","",'表格编辑 '!K19)</f>
        <v/>
      </c>
      <c r="J19" s="123" t="str">
        <f>IF('表格编辑 '!L19="","",'表格编辑 '!L19)</f>
        <v/>
      </c>
      <c r="K19" s="123" t="str">
        <f>IF('表格编辑 '!M19="","",'表格编辑 '!M19)</f>
        <v/>
      </c>
      <c r="L19" s="123" t="str">
        <f>IF('表格编辑 '!N19="","",'表格编辑 '!N19)</f>
        <v/>
      </c>
      <c r="M19" s="123" t="str">
        <f>IF('表格编辑 '!O19="","",'表格编辑 '!O19)</f>
        <v/>
      </c>
      <c r="N19" s="123" t="str">
        <f>IF('表格编辑 '!P19="","",'表格编辑 '!P19)</f>
        <v/>
      </c>
      <c r="O19" s="123" t="str">
        <f>IF('表格编辑 '!Q19="","",'表格编辑 '!Q19)</f>
        <v/>
      </c>
      <c r="P19" s="123" t="str">
        <f>IF('表格编辑 '!R19="","",'表格编辑 '!R19)</f>
        <v/>
      </c>
      <c r="Q19" s="123" t="str">
        <f>IF('表格编辑 '!S19="","",'表格编辑 '!S19)</f>
        <v/>
      </c>
      <c r="R19" s="123" t="str">
        <f>IF('表格编辑 '!T19="","",'表格编辑 '!T19)</f>
        <v/>
      </c>
      <c r="S19" s="123" t="str">
        <f>IF('表格编辑 '!U19="","",'表格编辑 '!U19)</f>
        <v/>
      </c>
      <c r="T19" s="123" t="str">
        <f>IF('表格编辑 '!V19="","",'表格编辑 '!V19)</f>
        <v/>
      </c>
      <c r="U19" s="123" t="str">
        <f>IF('表格编辑 '!W19="","",'表格编辑 '!W19)</f>
        <v/>
      </c>
      <c r="V19" s="123" t="str">
        <f>IF('表格编辑 '!X19="","",'表格编辑 '!X19)</f>
        <v/>
      </c>
      <c r="W19" s="123" t="str">
        <f>IF('表格编辑 '!Y19="","",'表格编辑 '!Y19)</f>
        <v/>
      </c>
      <c r="X19" s="123" t="str">
        <f>IF('表格编辑 '!Z19="","",'表格编辑 '!Z19)</f>
        <v/>
      </c>
      <c r="Y19" s="123" t="str">
        <f>IF('表格编辑 '!AA19="","",'表格编辑 '!AA19)</f>
        <v/>
      </c>
      <c r="Z19" s="123" t="str">
        <f>IF('表格编辑 '!AB19="","",'表格编辑 '!AB19)</f>
        <v/>
      </c>
      <c r="AA19" s="123" t="str">
        <f>IF('表格编辑 '!AC19="","",'表格编辑 '!AC19)</f>
        <v/>
      </c>
      <c r="AB19" s="123" t="str">
        <f>IF('表格编辑 '!AD19="","",'表格编辑 '!AD19)</f>
        <v/>
      </c>
      <c r="AC19" s="123" t="str">
        <f>IF('表格编辑 '!AE19="","",'表格编辑 '!AE19)</f>
        <v/>
      </c>
      <c r="AD19" s="123" t="str">
        <f>IF('表格编辑 '!AF19="","",'表格编辑 '!AF19)</f>
        <v/>
      </c>
    </row>
    <row r="20" spans="1:30">
      <c r="A20" s="123">
        <f>IF('表格编辑 '!A20="","",'表格编辑 '!A20)</f>
        <v>918</v>
      </c>
      <c r="B20" s="123">
        <f>IF('表格编辑 '!B20="","",'表格编辑 '!B20)</f>
        <v>0</v>
      </c>
      <c r="C20" s="123">
        <f>IF('表格编辑 '!E20="","",'表格编辑 '!E20)</f>
        <v>1</v>
      </c>
      <c r="D20" s="123" t="str">
        <f>IF('表格编辑 '!F20="","",'表格编辑 '!F20)</f>
        <v>ZhnFu1_Born(RECEIVER, ARG0, ARG1, ARG2, ARG3,ARG4)</v>
      </c>
      <c r="E20" s="123" t="str">
        <f>IF('表格编辑 '!G20="","",'表格编辑 '!G20)</f>
        <v>ZhnFu1_Update(RECEIVER, ARG0, ARG1, ARG2, ARG3,ARG4)</v>
      </c>
      <c r="F20" s="123" t="str">
        <f>IF('表格编辑 '!H20="","",'表格编辑 '!H20)</f>
        <v/>
      </c>
      <c r="G20" s="123" t="str">
        <f>IF('表格编辑 '!I20="","",'表格编辑 '!I20)</f>
        <v/>
      </c>
      <c r="H20" s="123" t="str">
        <f>IF('表格编辑 '!J20="","",'表格编辑 '!J20)</f>
        <v/>
      </c>
      <c r="I20" s="123" t="str">
        <f>IF('表格编辑 '!K20="","",'表格编辑 '!K20)</f>
        <v/>
      </c>
      <c r="J20" s="123" t="str">
        <f>IF('表格编辑 '!L20="","",'表格编辑 '!L20)</f>
        <v/>
      </c>
      <c r="K20" s="123" t="str">
        <f>IF('表格编辑 '!M20="","",'表格编辑 '!M20)</f>
        <v/>
      </c>
      <c r="L20" s="123" t="str">
        <f>IF('表格编辑 '!N20="","",'表格编辑 '!N20)</f>
        <v/>
      </c>
      <c r="M20" s="123" t="str">
        <f>IF('表格编辑 '!O20="","",'表格编辑 '!O20)</f>
        <v/>
      </c>
      <c r="N20" s="123" t="str">
        <f>IF('表格编辑 '!P20="","",'表格编辑 '!P20)</f>
        <v/>
      </c>
      <c r="O20" s="123" t="str">
        <f>IF('表格编辑 '!Q20="","",'表格编辑 '!Q20)</f>
        <v/>
      </c>
      <c r="P20" s="123" t="str">
        <f>IF('表格编辑 '!R20="","",'表格编辑 '!R20)</f>
        <v/>
      </c>
      <c r="Q20" s="123" t="str">
        <f>IF('表格编辑 '!S20="","",'表格编辑 '!S20)</f>
        <v/>
      </c>
      <c r="R20" s="123" t="str">
        <f>IF('表格编辑 '!T20="","",'表格编辑 '!T20)</f>
        <v/>
      </c>
      <c r="S20" s="123" t="str">
        <f>IF('表格编辑 '!U20="","",'表格编辑 '!U20)</f>
        <v/>
      </c>
      <c r="T20" s="123" t="str">
        <f>IF('表格编辑 '!V20="","",'表格编辑 '!V20)</f>
        <v/>
      </c>
      <c r="U20" s="123" t="str">
        <f>IF('表格编辑 '!W20="","",'表格编辑 '!W20)</f>
        <v/>
      </c>
      <c r="V20" s="123" t="str">
        <f>IF('表格编辑 '!X20="","",'表格编辑 '!X20)</f>
        <v/>
      </c>
      <c r="W20" s="123" t="str">
        <f>IF('表格编辑 '!Y20="","",'表格编辑 '!Y20)</f>
        <v/>
      </c>
      <c r="X20" s="123" t="str">
        <f>IF('表格编辑 '!Z20="","",'表格编辑 '!Z20)</f>
        <v/>
      </c>
      <c r="Y20" s="123" t="str">
        <f>IF('表格编辑 '!AA20="","",'表格编辑 '!AA20)</f>
        <v/>
      </c>
      <c r="Z20" s="123" t="str">
        <f>IF('表格编辑 '!AB20="","",'表格编辑 '!AB20)</f>
        <v/>
      </c>
      <c r="AA20" s="123" t="str">
        <f>IF('表格编辑 '!AC20="","",'表格编辑 '!AC20)</f>
        <v/>
      </c>
      <c r="AB20" s="123" t="str">
        <f>IF('表格编辑 '!AD20="","",'表格编辑 '!AD20)</f>
        <v/>
      </c>
      <c r="AC20" s="123" t="str">
        <f>IF('表格编辑 '!AE20="","",'表格编辑 '!AE20)</f>
        <v/>
      </c>
      <c r="AD20" s="123" t="str">
        <f>IF('表格编辑 '!AF20="","",'表格编辑 '!AF20)</f>
        <v/>
      </c>
    </row>
    <row r="21" spans="1:30">
      <c r="A21" s="123">
        <f>IF('表格编辑 '!A21="","",'表格编辑 '!A21)</f>
        <v>919</v>
      </c>
      <c r="B21" s="123">
        <f>IF('表格编辑 '!B21="","",'表格编辑 '!B21)</f>
        <v>0</v>
      </c>
      <c r="C21" s="123">
        <f>IF('表格编辑 '!E21="","",'表格编辑 '!E21)</f>
        <v>1</v>
      </c>
      <c r="D21" s="123" t="str">
        <f>IF('表格编辑 '!F21="","",'表格编辑 '!F21)</f>
        <v>JianShi1_Born(RECEIVER, ARG0, ARG1, ARG2, ARG3,ARG4)</v>
      </c>
      <c r="E21" s="123" t="str">
        <f>IF('表格编辑 '!G21="","",'表格编辑 '!G21)</f>
        <v>JianShi1_Update(RECEIVER, ARG0, ARG1, ARG2, ARG3,ARG4)</v>
      </c>
      <c r="F21" s="123" t="str">
        <f>IF('表格编辑 '!H21="","",'表格编辑 '!H21)</f>
        <v/>
      </c>
      <c r="G21" s="123" t="str">
        <f>IF('表格编辑 '!I21="","",'表格编辑 '!I21)</f>
        <v/>
      </c>
      <c r="H21" s="123" t="str">
        <f>IF('表格编辑 '!J21="","",'表格编辑 '!J21)</f>
        <v/>
      </c>
      <c r="I21" s="123" t="str">
        <f>IF('表格编辑 '!K21="","",'表格编辑 '!K21)</f>
        <v/>
      </c>
      <c r="J21" s="123" t="str">
        <f>IF('表格编辑 '!L21="","",'表格编辑 '!L21)</f>
        <v/>
      </c>
      <c r="K21" s="123" t="str">
        <f>IF('表格编辑 '!M21="","",'表格编辑 '!M21)</f>
        <v/>
      </c>
      <c r="L21" s="123" t="str">
        <f>IF('表格编辑 '!N21="","",'表格编辑 '!N21)</f>
        <v/>
      </c>
      <c r="M21" s="123" t="str">
        <f>IF('表格编辑 '!O21="","",'表格编辑 '!O21)</f>
        <v/>
      </c>
      <c r="N21" s="123" t="str">
        <f>IF('表格编辑 '!P21="","",'表格编辑 '!P21)</f>
        <v/>
      </c>
      <c r="O21" s="123" t="str">
        <f>IF('表格编辑 '!Q21="","",'表格编辑 '!Q21)</f>
        <v/>
      </c>
      <c r="P21" s="123" t="str">
        <f>IF('表格编辑 '!R21="","",'表格编辑 '!R21)</f>
        <v/>
      </c>
      <c r="Q21" s="123" t="str">
        <f>IF('表格编辑 '!S21="","",'表格编辑 '!S21)</f>
        <v/>
      </c>
      <c r="R21" s="123" t="str">
        <f>IF('表格编辑 '!T21="","",'表格编辑 '!T21)</f>
        <v/>
      </c>
      <c r="S21" s="123" t="str">
        <f>IF('表格编辑 '!U21="","",'表格编辑 '!U21)</f>
        <v/>
      </c>
      <c r="T21" s="123" t="str">
        <f>IF('表格编辑 '!V21="","",'表格编辑 '!V21)</f>
        <v/>
      </c>
      <c r="U21" s="123" t="str">
        <f>IF('表格编辑 '!W21="","",'表格编辑 '!W21)</f>
        <v/>
      </c>
      <c r="V21" s="123" t="str">
        <f>IF('表格编辑 '!X21="","",'表格编辑 '!X21)</f>
        <v/>
      </c>
      <c r="W21" s="123" t="str">
        <f>IF('表格编辑 '!Y21="","",'表格编辑 '!Y21)</f>
        <v/>
      </c>
      <c r="X21" s="123" t="str">
        <f>IF('表格编辑 '!Z21="","",'表格编辑 '!Z21)</f>
        <v/>
      </c>
      <c r="Y21" s="123" t="str">
        <f>IF('表格编辑 '!AA21="","",'表格编辑 '!AA21)</f>
        <v/>
      </c>
      <c r="Z21" s="123" t="str">
        <f>IF('表格编辑 '!AB21="","",'表格编辑 '!AB21)</f>
        <v/>
      </c>
      <c r="AA21" s="123" t="str">
        <f>IF('表格编辑 '!AC21="","",'表格编辑 '!AC21)</f>
        <v/>
      </c>
      <c r="AB21" s="123" t="str">
        <f>IF('表格编辑 '!AD21="","",'表格编辑 '!AD21)</f>
        <v/>
      </c>
      <c r="AC21" s="123" t="str">
        <f>IF('表格编辑 '!AE21="","",'表格编辑 '!AE21)</f>
        <v/>
      </c>
      <c r="AD21" s="123" t="str">
        <f>IF('表格编辑 '!AF21="","",'表格编辑 '!AF21)</f>
        <v/>
      </c>
    </row>
    <row r="22" spans="1:30">
      <c r="A22" s="123">
        <f>IF('表格编辑 '!A22="","",'表格编辑 '!A22)</f>
        <v>920</v>
      </c>
      <c r="B22" s="123">
        <f>IF('表格编辑 '!B22="","",'表格编辑 '!B22)</f>
        <v>0</v>
      </c>
      <c r="C22" s="123">
        <f>IF('表格编辑 '!E22="","",'表格编辑 '!E22)</f>
        <v>1</v>
      </c>
      <c r="D22" s="123" t="str">
        <f>IF('表格编辑 '!F22="","",'表格编辑 '!F22)</f>
        <v>QiShi1_Born(RECEIVER, ARG0, ARG1, ARG2, ARG3,ARG4)</v>
      </c>
      <c r="E22" s="123" t="str">
        <f>IF('表格编辑 '!G22="","",'表格编辑 '!G22)</f>
        <v>QiShi1_Update(RECEIVER, ARG0, ARG1, ARG2, ARG3,ARG4)</v>
      </c>
      <c r="F22" s="123" t="str">
        <f>IF('表格编辑 '!H22="","",'表格编辑 '!H22)</f>
        <v/>
      </c>
      <c r="G22" s="123" t="str">
        <f>IF('表格编辑 '!I22="","",'表格编辑 '!I22)</f>
        <v/>
      </c>
      <c r="H22" s="123" t="str">
        <f>IF('表格编辑 '!J22="","",'表格编辑 '!J22)</f>
        <v/>
      </c>
      <c r="I22" s="123" t="str">
        <f>IF('表格编辑 '!K22="","",'表格编辑 '!K22)</f>
        <v/>
      </c>
      <c r="J22" s="123" t="str">
        <f>IF('表格编辑 '!L22="","",'表格编辑 '!L22)</f>
        <v/>
      </c>
      <c r="K22" s="123" t="str">
        <f>IF('表格编辑 '!M22="","",'表格编辑 '!M22)</f>
        <v/>
      </c>
      <c r="L22" s="123" t="str">
        <f>IF('表格编辑 '!N22="","",'表格编辑 '!N22)</f>
        <v/>
      </c>
      <c r="M22" s="123" t="str">
        <f>IF('表格编辑 '!O22="","",'表格编辑 '!O22)</f>
        <v/>
      </c>
      <c r="N22" s="123" t="str">
        <f>IF('表格编辑 '!P22="","",'表格编辑 '!P22)</f>
        <v/>
      </c>
      <c r="O22" s="123" t="str">
        <f>IF('表格编辑 '!Q22="","",'表格编辑 '!Q22)</f>
        <v/>
      </c>
      <c r="P22" s="123" t="str">
        <f>IF('表格编辑 '!R22="","",'表格编辑 '!R22)</f>
        <v/>
      </c>
      <c r="Q22" s="123" t="str">
        <f>IF('表格编辑 '!S22="","",'表格编辑 '!S22)</f>
        <v/>
      </c>
      <c r="R22" s="123" t="str">
        <f>IF('表格编辑 '!T22="","",'表格编辑 '!T22)</f>
        <v/>
      </c>
      <c r="S22" s="123" t="str">
        <f>IF('表格编辑 '!U22="","",'表格编辑 '!U22)</f>
        <v/>
      </c>
      <c r="T22" s="123" t="str">
        <f>IF('表格编辑 '!V22="","",'表格编辑 '!V22)</f>
        <v/>
      </c>
      <c r="U22" s="123" t="str">
        <f>IF('表格编辑 '!W22="","",'表格编辑 '!W22)</f>
        <v/>
      </c>
      <c r="V22" s="123" t="str">
        <f>IF('表格编辑 '!X22="","",'表格编辑 '!X22)</f>
        <v/>
      </c>
      <c r="W22" s="123" t="str">
        <f>IF('表格编辑 '!Y22="","",'表格编辑 '!Y22)</f>
        <v/>
      </c>
      <c r="X22" s="123" t="str">
        <f>IF('表格编辑 '!Z22="","",'表格编辑 '!Z22)</f>
        <v/>
      </c>
      <c r="Y22" s="123" t="str">
        <f>IF('表格编辑 '!AA22="","",'表格编辑 '!AA22)</f>
        <v/>
      </c>
      <c r="Z22" s="123" t="str">
        <f>IF('表格编辑 '!AB22="","",'表格编辑 '!AB22)</f>
        <v/>
      </c>
      <c r="AA22" s="123" t="str">
        <f>IF('表格编辑 '!AC22="","",'表格编辑 '!AC22)</f>
        <v/>
      </c>
      <c r="AB22" s="123" t="str">
        <f>IF('表格编辑 '!AD22="","",'表格编辑 '!AD22)</f>
        <v/>
      </c>
      <c r="AC22" s="123" t="str">
        <f>IF('表格编辑 '!AE22="","",'表格编辑 '!AE22)</f>
        <v/>
      </c>
      <c r="AD22" s="123" t="str">
        <f>IF('表格编辑 '!AF22="","",'表格编辑 '!AF22)</f>
        <v/>
      </c>
    </row>
    <row r="23" spans="1:30">
      <c r="A23" s="123">
        <f>IF('表格编辑 '!A23="","",'表格编辑 '!A23)</f>
        <v>10001</v>
      </c>
      <c r="B23" s="123">
        <f>IF('表格编辑 '!B23="","",'表格编辑 '!B23)</f>
        <v>1010</v>
      </c>
      <c r="C23" s="123">
        <f>IF('表格编辑 '!E23="","",'表格编辑 '!E23)</f>
        <v>40</v>
      </c>
      <c r="D23" s="123" t="str">
        <f>IF('表格编辑 '!F23="","",'表格编辑 '!F23)</f>
        <v>AI_born_event(RECEIVER, ARG0, ARG1, ARG2, ARG3,ARG4)</v>
      </c>
      <c r="E23" s="123" t="str">
        <f>IF('表格编辑 '!G23="","",'表格编辑 '!G23)</f>
        <v>AI_update_event(RECEIVER, ARG0, ARG1, ARG2, ARG3,ARG4)</v>
      </c>
      <c r="F23" s="123" t="str">
        <f>IF('表格编辑 '!H23="","",'表格编辑 '!H23)</f>
        <v/>
      </c>
      <c r="G23" s="123" t="str">
        <f>IF('表格编辑 '!I23="","",'表格编辑 '!I23)</f>
        <v/>
      </c>
      <c r="H23" s="123" t="str">
        <f>IF('表格编辑 '!J23="","",'表格编辑 '!J23)</f>
        <v>test_deadth_event(RECEIVER, ARG0, ARG1, ARG2, ARG3,ARG4)</v>
      </c>
      <c r="I23" s="123">
        <f>IF('表格编辑 '!K23="","",'表格编辑 '!K23)</f>
        <v>0</v>
      </c>
      <c r="J23" s="123" t="str">
        <f>IF('表格编辑 '!L23="","",'表格编辑 '!L23)</f>
        <v/>
      </c>
      <c r="K23" s="123" t="str">
        <f>IF('表格编辑 '!M23="","",'表格编辑 '!M23)</f>
        <v/>
      </c>
      <c r="L23" s="123" t="str">
        <f>IF('表格编辑 '!N23="","",'表格编辑 '!N23)</f>
        <v/>
      </c>
      <c r="M23" s="123" t="str">
        <f>IF('表格编辑 '!O23="","",'表格编辑 '!O23)</f>
        <v/>
      </c>
      <c r="N23" s="123" t="str">
        <f>IF('表格编辑 '!P23="","",'表格编辑 '!P23)</f>
        <v/>
      </c>
      <c r="O23" s="123" t="str">
        <f>IF('表格编辑 '!Q23="","",'表格编辑 '!Q23)</f>
        <v/>
      </c>
      <c r="P23" s="123" t="str">
        <f>IF('表格编辑 '!R23="","",'表格编辑 '!R23)</f>
        <v/>
      </c>
      <c r="Q23" s="123" t="str">
        <f>IF('表格编辑 '!S23="","",'表格编辑 '!S23)</f>
        <v/>
      </c>
      <c r="R23" s="123" t="str">
        <f>IF('表格编辑 '!T23="","",'表格编辑 '!T23)</f>
        <v/>
      </c>
      <c r="S23" s="123" t="str">
        <f>IF('表格编辑 '!U23="","",'表格编辑 '!U23)</f>
        <v/>
      </c>
      <c r="T23" s="123" t="str">
        <f>IF('表格编辑 '!V23="","",'表格编辑 '!V23)</f>
        <v/>
      </c>
      <c r="U23" s="123" t="str">
        <f>IF('表格编辑 '!W23="","",'表格编辑 '!W23)</f>
        <v/>
      </c>
      <c r="V23" s="123" t="str">
        <f>IF('表格编辑 '!X23="","",'表格编辑 '!X23)</f>
        <v/>
      </c>
      <c r="W23" s="123" t="str">
        <f>IF('表格编辑 '!Y23="","",'表格编辑 '!Y23)</f>
        <v/>
      </c>
      <c r="X23" s="123" t="str">
        <f>IF('表格编辑 '!Z23="","",'表格编辑 '!Z23)</f>
        <v/>
      </c>
      <c r="Y23" s="123" t="str">
        <f>IF('表格编辑 '!AA23="","",'表格编辑 '!AA23)</f>
        <v/>
      </c>
      <c r="Z23" s="123" t="str">
        <f>IF('表格编辑 '!AB23="","",'表格编辑 '!AB23)</f>
        <v/>
      </c>
      <c r="AA23" s="123" t="str">
        <f>IF('表格编辑 '!AC23="","",'表格编辑 '!AC23)</f>
        <v/>
      </c>
      <c r="AB23" s="123" t="str">
        <f>IF('表格编辑 '!AD23="","",'表格编辑 '!AD23)</f>
        <v/>
      </c>
      <c r="AC23" s="123" t="str">
        <f>IF('表格编辑 '!AE23="","",'表格编辑 '!AE23)</f>
        <v/>
      </c>
      <c r="AD23" s="123">
        <f>IF('表格编辑 '!AF23="","",'表格编辑 '!AF23)</f>
        <v>110001</v>
      </c>
    </row>
    <row r="24" spans="1:30">
      <c r="A24" s="123">
        <f>IF('表格编辑 '!A24="","",'表格编辑 '!A24)</f>
        <v>10002</v>
      </c>
      <c r="B24" s="123">
        <f>IF('表格编辑 '!B24="","",'表格编辑 '!B24)</f>
        <v>1020</v>
      </c>
      <c r="C24" s="123">
        <f>IF('表格编辑 '!E24="","",'表格编辑 '!E24)</f>
        <v>40</v>
      </c>
      <c r="D24" s="123" t="str">
        <f>IF('表格编辑 '!F24="","",'表格编辑 '!F24)</f>
        <v>AI_born_event(RECEIVER, ARG0, ARG1, ARG2, ARG3,ARG4)</v>
      </c>
      <c r="E24" s="123" t="str">
        <f>IF('表格编辑 '!G24="","",'表格编辑 '!G24)</f>
        <v>AI_update_event(RECEIVER, ARG0, ARG1, ARG2, ARG3,ARG4)</v>
      </c>
      <c r="F24" s="123" t="str">
        <f>IF('表格编辑 '!H24="","",'表格编辑 '!H24)</f>
        <v/>
      </c>
      <c r="G24" s="123" t="str">
        <f>IF('表格编辑 '!I24="","",'表格编辑 '!I24)</f>
        <v/>
      </c>
      <c r="H24" s="123" t="str">
        <f>IF('表格编辑 '!J24="","",'表格编辑 '!J24)</f>
        <v>test_deadth_event(RECEIVER, ARG0, ARG1, ARG2, ARG3,ARG4)</v>
      </c>
      <c r="I24" s="123">
        <f>IF('表格编辑 '!K24="","",'表格编辑 '!K24)</f>
        <v>0</v>
      </c>
      <c r="J24" s="123" t="str">
        <f>IF('表格编辑 '!L24="","",'表格编辑 '!L24)</f>
        <v/>
      </c>
      <c r="K24" s="123" t="str">
        <f>IF('表格编辑 '!M24="","",'表格编辑 '!M24)</f>
        <v/>
      </c>
      <c r="L24" s="123" t="str">
        <f>IF('表格编辑 '!N24="","",'表格编辑 '!N24)</f>
        <v/>
      </c>
      <c r="M24" s="123" t="str">
        <f>IF('表格编辑 '!O24="","",'表格编辑 '!O24)</f>
        <v/>
      </c>
      <c r="N24" s="123" t="str">
        <f>IF('表格编辑 '!P24="","",'表格编辑 '!P24)</f>
        <v/>
      </c>
      <c r="O24" s="123" t="str">
        <f>IF('表格编辑 '!Q24="","",'表格编辑 '!Q24)</f>
        <v/>
      </c>
      <c r="P24" s="123" t="str">
        <f>IF('表格编辑 '!R24="","",'表格编辑 '!R24)</f>
        <v/>
      </c>
      <c r="Q24" s="123" t="str">
        <f>IF('表格编辑 '!S24="","",'表格编辑 '!S24)</f>
        <v/>
      </c>
      <c r="R24" s="123" t="str">
        <f>IF('表格编辑 '!T24="","",'表格编辑 '!T24)</f>
        <v/>
      </c>
      <c r="S24" s="123" t="str">
        <f>IF('表格编辑 '!U24="","",'表格编辑 '!U24)</f>
        <v/>
      </c>
      <c r="T24" s="123" t="str">
        <f>IF('表格编辑 '!V24="","",'表格编辑 '!V24)</f>
        <v/>
      </c>
      <c r="U24" s="123" t="str">
        <f>IF('表格编辑 '!W24="","",'表格编辑 '!W24)</f>
        <v/>
      </c>
      <c r="V24" s="123" t="str">
        <f>IF('表格编辑 '!X24="","",'表格编辑 '!X24)</f>
        <v/>
      </c>
      <c r="W24" s="123" t="str">
        <f>IF('表格编辑 '!Y24="","",'表格编辑 '!Y24)</f>
        <v/>
      </c>
      <c r="X24" s="123" t="str">
        <f>IF('表格编辑 '!Z24="","",'表格编辑 '!Z24)</f>
        <v/>
      </c>
      <c r="Y24" s="123" t="str">
        <f>IF('表格编辑 '!AA24="","",'表格编辑 '!AA24)</f>
        <v/>
      </c>
      <c r="Z24" s="123" t="str">
        <f>IF('表格编辑 '!AB24="","",'表格编辑 '!AB24)</f>
        <v/>
      </c>
      <c r="AA24" s="123" t="str">
        <f>IF('表格编辑 '!AC24="","",'表格编辑 '!AC24)</f>
        <v/>
      </c>
      <c r="AB24" s="123" t="str">
        <f>IF('表格编辑 '!AD24="","",'表格编辑 '!AD24)</f>
        <v/>
      </c>
      <c r="AC24" s="123" t="str">
        <f>IF('表格编辑 '!AE24="","",'表格编辑 '!AE24)</f>
        <v/>
      </c>
      <c r="AD24" s="123">
        <f>IF('表格编辑 '!AF24="","",'表格编辑 '!AF24)</f>
        <v>110002</v>
      </c>
    </row>
    <row r="25" spans="1:30">
      <c r="A25" s="123">
        <f>IF('表格编辑 '!A25="","",'表格编辑 '!A25)</f>
        <v>10003</v>
      </c>
      <c r="B25" s="123">
        <f>IF('表格编辑 '!B25="","",'表格编辑 '!B25)</f>
        <v>1030</v>
      </c>
      <c r="C25" s="123">
        <f>IF('表格编辑 '!E25="","",'表格编辑 '!E25)</f>
        <v>50</v>
      </c>
      <c r="D25" s="123" t="str">
        <f>IF('表格编辑 '!F25="","",'表格编辑 '!F25)</f>
        <v>AI_guid_wushi_born(RECEIVER, ARG0, ARG1, ARG2, ARG3,ARG4)</v>
      </c>
      <c r="E25" s="123" t="str">
        <f>IF('表格编辑 '!G25="","",'表格编辑 '!G25)</f>
        <v>AI_guid_wushi_born(RECEIVER, ARG0, ARG1, ARG2, ARG3,ARG4)</v>
      </c>
      <c r="F25" s="123" t="str">
        <f>IF('表格编辑 '!H25="","",'表格编辑 '!H25)</f>
        <v/>
      </c>
      <c r="G25" s="123" t="str">
        <f>IF('表格编辑 '!I25="","",'表格编辑 '!I25)</f>
        <v/>
      </c>
      <c r="H25" s="123" t="str">
        <f>IF('表格编辑 '!J25="","",'表格编辑 '!J25)</f>
        <v>test_deadth_event(RECEIVER, ARG0, ARG1, ARG2, ARG3,ARG4)</v>
      </c>
      <c r="I25" s="123">
        <f>IF('表格编辑 '!K25="","",'表格编辑 '!K25)</f>
        <v>0</v>
      </c>
      <c r="J25" s="123" t="str">
        <f>IF('表格编辑 '!L25="","",'表格编辑 '!L25)</f>
        <v/>
      </c>
      <c r="K25" s="123" t="str">
        <f>IF('表格编辑 '!M25="","",'表格编辑 '!M25)</f>
        <v/>
      </c>
      <c r="L25" s="123" t="str">
        <f>IF('表格编辑 '!N25="","",'表格编辑 '!N25)</f>
        <v/>
      </c>
      <c r="M25" s="123" t="str">
        <f>IF('表格编辑 '!O25="","",'表格编辑 '!O25)</f>
        <v/>
      </c>
      <c r="N25" s="123" t="str">
        <f>IF('表格编辑 '!P25="","",'表格编辑 '!P25)</f>
        <v/>
      </c>
      <c r="O25" s="123" t="str">
        <f>IF('表格编辑 '!Q25="","",'表格编辑 '!Q25)</f>
        <v/>
      </c>
      <c r="P25" s="123" t="str">
        <f>IF('表格编辑 '!R25="","",'表格编辑 '!R25)</f>
        <v/>
      </c>
      <c r="Q25" s="123" t="str">
        <f>IF('表格编辑 '!S25="","",'表格编辑 '!S25)</f>
        <v/>
      </c>
      <c r="R25" s="123" t="str">
        <f>IF('表格编辑 '!T25="","",'表格编辑 '!T25)</f>
        <v/>
      </c>
      <c r="S25" s="123" t="str">
        <f>IF('表格编辑 '!U25="","",'表格编辑 '!U25)</f>
        <v/>
      </c>
      <c r="T25" s="123" t="str">
        <f>IF('表格编辑 '!V25="","",'表格编辑 '!V25)</f>
        <v/>
      </c>
      <c r="U25" s="123" t="str">
        <f>IF('表格编辑 '!W25="","",'表格编辑 '!W25)</f>
        <v/>
      </c>
      <c r="V25" s="123" t="str">
        <f>IF('表格编辑 '!X25="","",'表格编辑 '!X25)</f>
        <v/>
      </c>
      <c r="W25" s="123" t="str">
        <f>IF('表格编辑 '!Y25="","",'表格编辑 '!Y25)</f>
        <v/>
      </c>
      <c r="X25" s="123" t="str">
        <f>IF('表格编辑 '!Z25="","",'表格编辑 '!Z25)</f>
        <v/>
      </c>
      <c r="Y25" s="123" t="str">
        <f>IF('表格编辑 '!AA25="","",'表格编辑 '!AA25)</f>
        <v/>
      </c>
      <c r="Z25" s="123" t="str">
        <f>IF('表格编辑 '!AB25="","",'表格编辑 '!AB25)</f>
        <v/>
      </c>
      <c r="AA25" s="123" t="str">
        <f>IF('表格编辑 '!AC25="","",'表格编辑 '!AC25)</f>
        <v/>
      </c>
      <c r="AB25" s="123" t="str">
        <f>IF('表格编辑 '!AD25="","",'表格编辑 '!AD25)</f>
        <v/>
      </c>
      <c r="AC25" s="123" t="str">
        <f>IF('表格编辑 '!AE25="","",'表格编辑 '!AE25)</f>
        <v/>
      </c>
      <c r="AD25" s="123">
        <f>IF('表格编辑 '!AF25="","",'表格编辑 '!AF25)</f>
        <v>110003</v>
      </c>
    </row>
    <row r="26" spans="1:30">
      <c r="A26" s="123">
        <f>IF('表格编辑 '!A26="","",'表格编辑 '!A26)</f>
        <v>10004</v>
      </c>
      <c r="B26" s="123">
        <f>IF('表格编辑 '!B26="","",'表格编辑 '!B26)</f>
        <v>1040</v>
      </c>
      <c r="C26" s="123">
        <f>IF('表格编辑 '!E26="","",'表格编辑 '!E26)</f>
        <v>50</v>
      </c>
      <c r="D26" s="123" t="str">
        <f>IF('表格编辑 '!F26="","",'表格编辑 '!F26)</f>
        <v>AI_guid_chuanjiao_born(RECEIVER, ARG0, ARG1, ARG2, ARG3,ARG4)</v>
      </c>
      <c r="E26" s="123" t="str">
        <f>IF('表格编辑 '!G26="","",'表格编辑 '!G26)</f>
        <v>AI_guid_chuanjiao_born(RECEIVER, ARG0, ARG1, ARG2, ARG3,ARG4)</v>
      </c>
      <c r="F26" s="123" t="str">
        <f>IF('表格编辑 '!H26="","",'表格编辑 '!H26)</f>
        <v/>
      </c>
      <c r="G26" s="123" t="str">
        <f>IF('表格编辑 '!I26="","",'表格编辑 '!I26)</f>
        <v/>
      </c>
      <c r="H26" s="123" t="str">
        <f>IF('表格编辑 '!J26="","",'表格编辑 '!J26)</f>
        <v>test_deadth_event(RECEIVER, ARG0, ARG1, ARG2, ARG3,ARG4)</v>
      </c>
      <c r="I26" s="123">
        <f>IF('表格编辑 '!K26="","",'表格编辑 '!K26)</f>
        <v>0</v>
      </c>
      <c r="J26" s="123" t="str">
        <f>IF('表格编辑 '!L26="","",'表格编辑 '!L26)</f>
        <v/>
      </c>
      <c r="K26" s="123" t="str">
        <f>IF('表格编辑 '!M26="","",'表格编辑 '!M26)</f>
        <v/>
      </c>
      <c r="L26" s="123" t="str">
        <f>IF('表格编辑 '!N26="","",'表格编辑 '!N26)</f>
        <v/>
      </c>
      <c r="M26" s="123" t="str">
        <f>IF('表格编辑 '!O26="","",'表格编辑 '!O26)</f>
        <v/>
      </c>
      <c r="N26" s="123" t="str">
        <f>IF('表格编辑 '!P26="","",'表格编辑 '!P26)</f>
        <v/>
      </c>
      <c r="O26" s="123" t="str">
        <f>IF('表格编辑 '!Q26="","",'表格编辑 '!Q26)</f>
        <v/>
      </c>
      <c r="P26" s="123" t="str">
        <f>IF('表格编辑 '!R26="","",'表格编辑 '!R26)</f>
        <v/>
      </c>
      <c r="Q26" s="123" t="str">
        <f>IF('表格编辑 '!S26="","",'表格编辑 '!S26)</f>
        <v/>
      </c>
      <c r="R26" s="123" t="str">
        <f>IF('表格编辑 '!T26="","",'表格编辑 '!T26)</f>
        <v/>
      </c>
      <c r="S26" s="123" t="str">
        <f>IF('表格编辑 '!U26="","",'表格编辑 '!U26)</f>
        <v/>
      </c>
      <c r="T26" s="123" t="str">
        <f>IF('表格编辑 '!V26="","",'表格编辑 '!V26)</f>
        <v/>
      </c>
      <c r="U26" s="123" t="str">
        <f>IF('表格编辑 '!W26="","",'表格编辑 '!W26)</f>
        <v/>
      </c>
      <c r="V26" s="123" t="str">
        <f>IF('表格编辑 '!X26="","",'表格编辑 '!X26)</f>
        <v/>
      </c>
      <c r="W26" s="123" t="str">
        <f>IF('表格编辑 '!Y26="","",'表格编辑 '!Y26)</f>
        <v/>
      </c>
      <c r="X26" s="123" t="str">
        <f>IF('表格编辑 '!Z26="","",'表格编辑 '!Z26)</f>
        <v/>
      </c>
      <c r="Y26" s="123" t="str">
        <f>IF('表格编辑 '!AA26="","",'表格编辑 '!AA26)</f>
        <v/>
      </c>
      <c r="Z26" s="123" t="str">
        <f>IF('表格编辑 '!AB26="","",'表格编辑 '!AB26)</f>
        <v/>
      </c>
      <c r="AA26" s="123" t="str">
        <f>IF('表格编辑 '!AC26="","",'表格编辑 '!AC26)</f>
        <v/>
      </c>
      <c r="AB26" s="123" t="str">
        <f>IF('表格编辑 '!AD26="","",'表格编辑 '!AD26)</f>
        <v/>
      </c>
      <c r="AC26" s="123" t="str">
        <f>IF('表格编辑 '!AE26="","",'表格编辑 '!AE26)</f>
        <v/>
      </c>
      <c r="AD26" s="123">
        <f>IF('表格编辑 '!AF26="","",'表格编辑 '!AF26)</f>
        <v>110004</v>
      </c>
    </row>
    <row r="27" spans="1:30">
      <c r="A27" s="123">
        <f>IF('表格编辑 '!A27="","",'表格编辑 '!A27)</f>
        <v>10005</v>
      </c>
      <c r="B27" s="123">
        <f>IF('表格编辑 '!B27="","",'表格编辑 '!B27)</f>
        <v>1050</v>
      </c>
      <c r="C27" s="123">
        <f>IF('表格编辑 '!E27="","",'表格编辑 '!E27)</f>
        <v>100</v>
      </c>
      <c r="D27" s="123" t="str">
        <f>IF('表格编辑 '!F27="","",'表格编辑 '!F27)</f>
        <v>AI_guid_renzhe_born(RECEIVER, ARG0, ARG1, ARG2, ARG3,ARG4)</v>
      </c>
      <c r="E27" s="123" t="str">
        <f>IF('表格编辑 '!G27="","",'表格编辑 '!G27)</f>
        <v>AI_guid_renzhe_born(RECEIVER, ARG0, ARG1, ARG2, ARG3,ARG4)</v>
      </c>
      <c r="F27" s="123" t="str">
        <f>IF('表格编辑 '!H27="","",'表格编辑 '!H27)</f>
        <v/>
      </c>
      <c r="G27" s="123" t="str">
        <f>IF('表格编辑 '!I27="","",'表格编辑 '!I27)</f>
        <v/>
      </c>
      <c r="H27" s="123" t="str">
        <f>IF('表格编辑 '!J27="","",'表格编辑 '!J27)</f>
        <v>test_deadth_event(RECEIVER, ARG0, ARG1, ARG2, ARG3,ARG4)</v>
      </c>
      <c r="I27" s="123">
        <f>IF('表格编辑 '!K27="","",'表格编辑 '!K27)</f>
        <v>0</v>
      </c>
      <c r="J27" s="123" t="str">
        <f>IF('表格编辑 '!L27="","",'表格编辑 '!L27)</f>
        <v/>
      </c>
      <c r="K27" s="123" t="str">
        <f>IF('表格编辑 '!M27="","",'表格编辑 '!M27)</f>
        <v/>
      </c>
      <c r="L27" s="123" t="str">
        <f>IF('表格编辑 '!N27="","",'表格编辑 '!N27)</f>
        <v/>
      </c>
      <c r="M27" s="123" t="str">
        <f>IF('表格编辑 '!O27="","",'表格编辑 '!O27)</f>
        <v/>
      </c>
      <c r="N27" s="123" t="str">
        <f>IF('表格编辑 '!P27="","",'表格编辑 '!P27)</f>
        <v/>
      </c>
      <c r="O27" s="123" t="str">
        <f>IF('表格编辑 '!Q27="","",'表格编辑 '!Q27)</f>
        <v/>
      </c>
      <c r="P27" s="123" t="str">
        <f>IF('表格编辑 '!R27="","",'表格编辑 '!R27)</f>
        <v/>
      </c>
      <c r="Q27" s="123" t="str">
        <f>IF('表格编辑 '!S27="","",'表格编辑 '!S27)</f>
        <v/>
      </c>
      <c r="R27" s="123" t="str">
        <f>IF('表格编辑 '!T27="","",'表格编辑 '!T27)</f>
        <v/>
      </c>
      <c r="S27" s="123" t="str">
        <f>IF('表格编辑 '!U27="","",'表格编辑 '!U27)</f>
        <v/>
      </c>
      <c r="T27" s="123" t="str">
        <f>IF('表格编辑 '!V27="","",'表格编辑 '!V27)</f>
        <v/>
      </c>
      <c r="U27" s="123" t="str">
        <f>IF('表格编辑 '!W27="","",'表格编辑 '!W27)</f>
        <v/>
      </c>
      <c r="V27" s="123" t="str">
        <f>IF('表格编辑 '!X27="","",'表格编辑 '!X27)</f>
        <v/>
      </c>
      <c r="W27" s="123" t="str">
        <f>IF('表格编辑 '!Y27="","",'表格编辑 '!Y27)</f>
        <v/>
      </c>
      <c r="X27" s="123" t="str">
        <f>IF('表格编辑 '!Z27="","",'表格编辑 '!Z27)</f>
        <v/>
      </c>
      <c r="Y27" s="123" t="str">
        <f>IF('表格编辑 '!AA27="","",'表格编辑 '!AA27)</f>
        <v/>
      </c>
      <c r="Z27" s="123" t="str">
        <f>IF('表格编辑 '!AB27="","",'表格编辑 '!AB27)</f>
        <v/>
      </c>
      <c r="AA27" s="123" t="str">
        <f>IF('表格编辑 '!AC27="","",'表格编辑 '!AC27)</f>
        <v/>
      </c>
      <c r="AB27" s="123" t="str">
        <f>IF('表格编辑 '!AD27="","",'表格编辑 '!AD27)</f>
        <v/>
      </c>
      <c r="AC27" s="123" t="str">
        <f>IF('表格编辑 '!AE27="","",'表格编辑 '!AE27)</f>
        <v/>
      </c>
      <c r="AD27" s="123">
        <f>IF('表格编辑 '!AF27="","",'表格编辑 '!AF27)</f>
        <v>110005</v>
      </c>
    </row>
    <row r="28" spans="1:30">
      <c r="A28" s="123">
        <f>IF('表格编辑 '!A28="","",'表格编辑 '!A28)</f>
        <v>10006</v>
      </c>
      <c r="B28" s="123">
        <f>IF('表格编辑 '!B28="","",'表格编辑 '!B28)</f>
        <v>1060</v>
      </c>
      <c r="C28" s="123">
        <f>IF('表格编辑 '!E28="","",'表格编辑 '!E28)</f>
        <v>50</v>
      </c>
      <c r="D28" s="123" t="str">
        <f>IF('表格编辑 '!F28="","",'表格编辑 '!F28)</f>
        <v>AI_guid_fashi_born(RECEIVER, ARG0, ARG1, ARG2, ARG3,ARG4)</v>
      </c>
      <c r="E28" s="123" t="str">
        <f>IF('表格编辑 '!G28="","",'表格编辑 '!G28)</f>
        <v>AI_guid_fashi_born(RECEIVER, ARG0, ARG1, ARG2, ARG3,ARG4)</v>
      </c>
      <c r="F28" s="123" t="str">
        <f>IF('表格编辑 '!H28="","",'表格编辑 '!H28)</f>
        <v/>
      </c>
      <c r="G28" s="123" t="str">
        <f>IF('表格编辑 '!I28="","",'表格编辑 '!I28)</f>
        <v/>
      </c>
      <c r="H28" s="123" t="str">
        <f>IF('表格编辑 '!J28="","",'表格编辑 '!J28)</f>
        <v>test_deadth_event(RECEIVER, ARG0, ARG1, ARG2, ARG3,ARG4)</v>
      </c>
      <c r="I28" s="123">
        <f>IF('表格编辑 '!K28="","",'表格编辑 '!K28)</f>
        <v>0</v>
      </c>
      <c r="J28" s="123" t="str">
        <f>IF('表格编辑 '!L28="","",'表格编辑 '!L28)</f>
        <v/>
      </c>
      <c r="K28" s="123" t="str">
        <f>IF('表格编辑 '!M28="","",'表格编辑 '!M28)</f>
        <v/>
      </c>
      <c r="L28" s="123" t="str">
        <f>IF('表格编辑 '!N28="","",'表格编辑 '!N28)</f>
        <v/>
      </c>
      <c r="M28" s="123" t="str">
        <f>IF('表格编辑 '!O28="","",'表格编辑 '!O28)</f>
        <v/>
      </c>
      <c r="N28" s="123" t="str">
        <f>IF('表格编辑 '!P28="","",'表格编辑 '!P28)</f>
        <v/>
      </c>
      <c r="O28" s="123" t="str">
        <f>IF('表格编辑 '!Q28="","",'表格编辑 '!Q28)</f>
        <v/>
      </c>
      <c r="P28" s="123" t="str">
        <f>IF('表格编辑 '!R28="","",'表格编辑 '!R28)</f>
        <v/>
      </c>
      <c r="Q28" s="123" t="str">
        <f>IF('表格编辑 '!S28="","",'表格编辑 '!S28)</f>
        <v/>
      </c>
      <c r="R28" s="123" t="str">
        <f>IF('表格编辑 '!T28="","",'表格编辑 '!T28)</f>
        <v/>
      </c>
      <c r="S28" s="123" t="str">
        <f>IF('表格编辑 '!U28="","",'表格编辑 '!U28)</f>
        <v/>
      </c>
      <c r="T28" s="123" t="str">
        <f>IF('表格编辑 '!V28="","",'表格编辑 '!V28)</f>
        <v/>
      </c>
      <c r="U28" s="123" t="str">
        <f>IF('表格编辑 '!W28="","",'表格编辑 '!W28)</f>
        <v/>
      </c>
      <c r="V28" s="123" t="str">
        <f>IF('表格编辑 '!X28="","",'表格编辑 '!X28)</f>
        <v/>
      </c>
      <c r="W28" s="123" t="str">
        <f>IF('表格编辑 '!Y28="","",'表格编辑 '!Y28)</f>
        <v/>
      </c>
      <c r="X28" s="123" t="str">
        <f>IF('表格编辑 '!Z28="","",'表格编辑 '!Z28)</f>
        <v/>
      </c>
      <c r="Y28" s="123" t="str">
        <f>IF('表格编辑 '!AA28="","",'表格编辑 '!AA28)</f>
        <v/>
      </c>
      <c r="Z28" s="123" t="str">
        <f>IF('表格编辑 '!AB28="","",'表格编辑 '!AB28)</f>
        <v/>
      </c>
      <c r="AA28" s="123" t="str">
        <f>IF('表格编辑 '!AC28="","",'表格编辑 '!AC28)</f>
        <v/>
      </c>
      <c r="AB28" s="123" t="str">
        <f>IF('表格编辑 '!AD28="","",'表格编辑 '!AD28)</f>
        <v/>
      </c>
      <c r="AC28" s="123" t="str">
        <f>IF('表格编辑 '!AE28="","",'表格编辑 '!AE28)</f>
        <v/>
      </c>
      <c r="AD28" s="123">
        <f>IF('表格编辑 '!AF28="","",'表格编辑 '!AF28)</f>
        <v>110006</v>
      </c>
    </row>
    <row r="29" spans="1:30">
      <c r="A29" s="123">
        <f>IF('表格编辑 '!A29="","",'表格编辑 '!A29)</f>
        <v>10007</v>
      </c>
      <c r="B29" s="123">
        <f>IF('表格编辑 '!B29="","",'表格编辑 '!B29)</f>
        <v>1070</v>
      </c>
      <c r="C29" s="123">
        <f>IF('表格编辑 '!E29="","",'表格编辑 '!E29)</f>
        <v>50</v>
      </c>
      <c r="D29" s="123" t="str">
        <f>IF('表格编辑 '!F29="","",'表格编辑 '!F29)</f>
        <v>AI_guid_gongjian_born(RECEIVER, ARG0, ARG1, ARG2, ARG3,ARG4)</v>
      </c>
      <c r="E29" s="123" t="str">
        <f>IF('表格编辑 '!G29="","",'表格编辑 '!G29)</f>
        <v>AI_guid_gongjian_born(RECEIVER, ARG0, ARG1, ARG2, ARG3,ARG4)</v>
      </c>
      <c r="F29" s="123" t="str">
        <f>IF('表格编辑 '!H29="","",'表格编辑 '!H29)</f>
        <v/>
      </c>
      <c r="G29" s="123" t="str">
        <f>IF('表格编辑 '!I29="","",'表格编辑 '!I29)</f>
        <v/>
      </c>
      <c r="H29" s="123" t="str">
        <f>IF('表格编辑 '!J29="","",'表格编辑 '!J29)</f>
        <v>test_deadth_event(RECEIVER, ARG0, ARG1, ARG2, ARG3,ARG4)</v>
      </c>
      <c r="I29" s="123">
        <f>IF('表格编辑 '!K29="","",'表格编辑 '!K29)</f>
        <v>0</v>
      </c>
      <c r="J29" s="123" t="str">
        <f>IF('表格编辑 '!L29="","",'表格编辑 '!L29)</f>
        <v/>
      </c>
      <c r="K29" s="123" t="str">
        <f>IF('表格编辑 '!M29="","",'表格编辑 '!M29)</f>
        <v/>
      </c>
      <c r="L29" s="123" t="str">
        <f>IF('表格编辑 '!N29="","",'表格编辑 '!N29)</f>
        <v/>
      </c>
      <c r="M29" s="123" t="str">
        <f>IF('表格编辑 '!O29="","",'表格编辑 '!O29)</f>
        <v/>
      </c>
      <c r="N29" s="123" t="str">
        <f>IF('表格编辑 '!P29="","",'表格编辑 '!P29)</f>
        <v/>
      </c>
      <c r="O29" s="123" t="str">
        <f>IF('表格编辑 '!Q29="","",'表格编辑 '!Q29)</f>
        <v/>
      </c>
      <c r="P29" s="123" t="str">
        <f>IF('表格编辑 '!R29="","",'表格编辑 '!R29)</f>
        <v/>
      </c>
      <c r="Q29" s="123" t="str">
        <f>IF('表格编辑 '!S29="","",'表格编辑 '!S29)</f>
        <v/>
      </c>
      <c r="R29" s="123" t="str">
        <f>IF('表格编辑 '!T29="","",'表格编辑 '!T29)</f>
        <v/>
      </c>
      <c r="S29" s="123" t="str">
        <f>IF('表格编辑 '!U29="","",'表格编辑 '!U29)</f>
        <v/>
      </c>
      <c r="T29" s="123" t="str">
        <f>IF('表格编辑 '!V29="","",'表格编辑 '!V29)</f>
        <v/>
      </c>
      <c r="U29" s="123" t="str">
        <f>IF('表格编辑 '!W29="","",'表格编辑 '!W29)</f>
        <v/>
      </c>
      <c r="V29" s="123" t="str">
        <f>IF('表格编辑 '!X29="","",'表格编辑 '!X29)</f>
        <v/>
      </c>
      <c r="W29" s="123" t="str">
        <f>IF('表格编辑 '!Y29="","",'表格编辑 '!Y29)</f>
        <v/>
      </c>
      <c r="X29" s="123" t="str">
        <f>IF('表格编辑 '!Z29="","",'表格编辑 '!Z29)</f>
        <v/>
      </c>
      <c r="Y29" s="123" t="str">
        <f>IF('表格编辑 '!AA29="","",'表格编辑 '!AA29)</f>
        <v/>
      </c>
      <c r="Z29" s="123" t="str">
        <f>IF('表格编辑 '!AB29="","",'表格编辑 '!AB29)</f>
        <v/>
      </c>
      <c r="AA29" s="123" t="str">
        <f>IF('表格编辑 '!AC29="","",'表格编辑 '!AC29)</f>
        <v/>
      </c>
      <c r="AB29" s="123" t="str">
        <f>IF('表格编辑 '!AD29="","",'表格编辑 '!AD29)</f>
        <v/>
      </c>
      <c r="AC29" s="123" t="str">
        <f>IF('表格编辑 '!AE29="","",'表格编辑 '!AE29)</f>
        <v/>
      </c>
      <c r="AD29" s="123">
        <f>IF('表格编辑 '!AF29="","",'表格编辑 '!AF29)</f>
        <v>110007</v>
      </c>
    </row>
    <row r="30" spans="1:30">
      <c r="A30" s="123">
        <f>IF('表格编辑 '!A30="","",'表格编辑 '!A30)</f>
        <v>10008</v>
      </c>
      <c r="B30" s="123">
        <f>IF('表格编辑 '!B30="","",'表格编辑 '!B30)</f>
        <v>1080</v>
      </c>
      <c r="C30" s="123">
        <f>IF('表格编辑 '!E30="","",'表格编辑 '!E30)</f>
        <v>50</v>
      </c>
      <c r="D30" s="123" t="str">
        <f>IF('表格编辑 '!F30="","",'表格编辑 '!F30)</f>
        <v>AI_guid_zhanfu_born(RECEIVER, ARG0, ARG1, ARG2, ARG3,ARG4)</v>
      </c>
      <c r="E30" s="123" t="str">
        <f>IF('表格编辑 '!G30="","",'表格编辑 '!G30)</f>
        <v>AI_guid_zhanfu_born(RECEIVER, ARG0, ARG1, ARG2, ARG3,ARG4)</v>
      </c>
      <c r="F30" s="123" t="str">
        <f>IF('表格编辑 '!H30="","",'表格编辑 '!H30)</f>
        <v/>
      </c>
      <c r="G30" s="123" t="str">
        <f>IF('表格编辑 '!I30="","",'表格编辑 '!I30)</f>
        <v/>
      </c>
      <c r="H30" s="123" t="str">
        <f>IF('表格编辑 '!J30="","",'表格编辑 '!J30)</f>
        <v>test_deadth_event(RECEIVER, ARG0, ARG1, ARG2, ARG3,ARG4)</v>
      </c>
      <c r="I30" s="123">
        <f>IF('表格编辑 '!K30="","",'表格编辑 '!K30)</f>
        <v>0</v>
      </c>
      <c r="J30" s="123" t="str">
        <f>IF('表格编辑 '!L30="","",'表格编辑 '!L30)</f>
        <v/>
      </c>
      <c r="K30" s="123" t="str">
        <f>IF('表格编辑 '!M30="","",'表格编辑 '!M30)</f>
        <v/>
      </c>
      <c r="L30" s="123" t="str">
        <f>IF('表格编辑 '!N30="","",'表格编辑 '!N30)</f>
        <v/>
      </c>
      <c r="M30" s="123" t="str">
        <f>IF('表格编辑 '!O30="","",'表格编辑 '!O30)</f>
        <v/>
      </c>
      <c r="N30" s="123" t="str">
        <f>IF('表格编辑 '!P30="","",'表格编辑 '!P30)</f>
        <v/>
      </c>
      <c r="O30" s="123" t="str">
        <f>IF('表格编辑 '!Q30="","",'表格编辑 '!Q30)</f>
        <v/>
      </c>
      <c r="P30" s="123" t="str">
        <f>IF('表格编辑 '!R30="","",'表格编辑 '!R30)</f>
        <v/>
      </c>
      <c r="Q30" s="123" t="str">
        <f>IF('表格编辑 '!S30="","",'表格编辑 '!S30)</f>
        <v/>
      </c>
      <c r="R30" s="123" t="str">
        <f>IF('表格编辑 '!T30="","",'表格编辑 '!T30)</f>
        <v/>
      </c>
      <c r="S30" s="123" t="str">
        <f>IF('表格编辑 '!U30="","",'表格编辑 '!U30)</f>
        <v/>
      </c>
      <c r="T30" s="123" t="str">
        <f>IF('表格编辑 '!V30="","",'表格编辑 '!V30)</f>
        <v/>
      </c>
      <c r="U30" s="123" t="str">
        <f>IF('表格编辑 '!W30="","",'表格编辑 '!W30)</f>
        <v/>
      </c>
      <c r="V30" s="123" t="str">
        <f>IF('表格编辑 '!X30="","",'表格编辑 '!X30)</f>
        <v/>
      </c>
      <c r="W30" s="123" t="str">
        <f>IF('表格编辑 '!Y30="","",'表格编辑 '!Y30)</f>
        <v/>
      </c>
      <c r="X30" s="123" t="str">
        <f>IF('表格编辑 '!Z30="","",'表格编辑 '!Z30)</f>
        <v/>
      </c>
      <c r="Y30" s="123" t="str">
        <f>IF('表格编辑 '!AA30="","",'表格编辑 '!AA30)</f>
        <v/>
      </c>
      <c r="Z30" s="123" t="str">
        <f>IF('表格编辑 '!AB30="","",'表格编辑 '!AB30)</f>
        <v/>
      </c>
      <c r="AA30" s="123" t="str">
        <f>IF('表格编辑 '!AC30="","",'表格编辑 '!AC30)</f>
        <v/>
      </c>
      <c r="AB30" s="123" t="str">
        <f>IF('表格编辑 '!AD30="","",'表格编辑 '!AD30)</f>
        <v/>
      </c>
      <c r="AC30" s="123" t="str">
        <f>IF('表格编辑 '!AE30="","",'表格编辑 '!AE30)</f>
        <v/>
      </c>
      <c r="AD30" s="123">
        <f>IF('表格编辑 '!AF30="","",'表格编辑 '!AF30)</f>
        <v>110008</v>
      </c>
    </row>
    <row r="31" spans="1:30">
      <c r="A31" s="123">
        <f>IF('表格编辑 '!A31="","",'表格编辑 '!A31)</f>
        <v>10009</v>
      </c>
      <c r="B31" s="123">
        <f>IF('表格编辑 '!B31="","",'表格编辑 '!B31)</f>
        <v>1090</v>
      </c>
      <c r="C31" s="123">
        <f>IF('表格编辑 '!E31="","",'表格编辑 '!E31)</f>
        <v>50</v>
      </c>
      <c r="D31" s="123" t="str">
        <f>IF('表格编辑 '!F31="","",'表格编辑 '!F31)</f>
        <v>AI_guid_zhoushu_born(RECEIVER, ARG0, ARG1, ARG2, ARG3,ARG4)</v>
      </c>
      <c r="E31" s="123" t="str">
        <f>IF('表格编辑 '!G31="","",'表格编辑 '!G31)</f>
        <v>AI_guid_zhoushu_born(RECEIVER, ARG0, ARG1, ARG2, ARG3,ARG4)</v>
      </c>
      <c r="F31" s="123" t="str">
        <f>IF('表格编辑 '!H31="","",'表格编辑 '!H31)</f>
        <v/>
      </c>
      <c r="G31" s="123" t="str">
        <f>IF('表格编辑 '!I31="","",'表格编辑 '!I31)</f>
        <v/>
      </c>
      <c r="H31" s="123" t="str">
        <f>IF('表格编辑 '!J31="","",'表格编辑 '!J31)</f>
        <v>test_deadth_event(RECEIVER, ARG0, ARG1, ARG2, ARG3,ARG4)</v>
      </c>
      <c r="I31" s="123">
        <f>IF('表格编辑 '!K31="","",'表格编辑 '!K31)</f>
        <v>0</v>
      </c>
      <c r="J31" s="123" t="str">
        <f>IF('表格编辑 '!L31="","",'表格编辑 '!L31)</f>
        <v/>
      </c>
      <c r="K31" s="123" t="str">
        <f>IF('表格编辑 '!M31="","",'表格编辑 '!M31)</f>
        <v/>
      </c>
      <c r="L31" s="123" t="str">
        <f>IF('表格编辑 '!N31="","",'表格编辑 '!N31)</f>
        <v/>
      </c>
      <c r="M31" s="123" t="str">
        <f>IF('表格编辑 '!O31="","",'表格编辑 '!O31)</f>
        <v/>
      </c>
      <c r="N31" s="123" t="str">
        <f>IF('表格编辑 '!P31="","",'表格编辑 '!P31)</f>
        <v/>
      </c>
      <c r="O31" s="123" t="str">
        <f>IF('表格编辑 '!Q31="","",'表格编辑 '!Q31)</f>
        <v/>
      </c>
      <c r="P31" s="123" t="str">
        <f>IF('表格编辑 '!R31="","",'表格编辑 '!R31)</f>
        <v/>
      </c>
      <c r="Q31" s="123" t="str">
        <f>IF('表格编辑 '!S31="","",'表格编辑 '!S31)</f>
        <v/>
      </c>
      <c r="R31" s="123" t="str">
        <f>IF('表格编辑 '!T31="","",'表格编辑 '!T31)</f>
        <v/>
      </c>
      <c r="S31" s="123" t="str">
        <f>IF('表格编辑 '!U31="","",'表格编辑 '!U31)</f>
        <v/>
      </c>
      <c r="T31" s="123" t="str">
        <f>IF('表格编辑 '!V31="","",'表格编辑 '!V31)</f>
        <v/>
      </c>
      <c r="U31" s="123" t="str">
        <f>IF('表格编辑 '!W31="","",'表格编辑 '!W31)</f>
        <v/>
      </c>
      <c r="V31" s="123" t="str">
        <f>IF('表格编辑 '!X31="","",'表格编辑 '!X31)</f>
        <v/>
      </c>
      <c r="W31" s="123" t="str">
        <f>IF('表格编辑 '!Y31="","",'表格编辑 '!Y31)</f>
        <v/>
      </c>
      <c r="X31" s="123" t="str">
        <f>IF('表格编辑 '!Z31="","",'表格编辑 '!Z31)</f>
        <v/>
      </c>
      <c r="Y31" s="123" t="str">
        <f>IF('表格编辑 '!AA31="","",'表格编辑 '!AA31)</f>
        <v/>
      </c>
      <c r="Z31" s="123" t="str">
        <f>IF('表格编辑 '!AB31="","",'表格编辑 '!AB31)</f>
        <v/>
      </c>
      <c r="AA31" s="123" t="str">
        <f>IF('表格编辑 '!AC31="","",'表格编辑 '!AC31)</f>
        <v/>
      </c>
      <c r="AB31" s="123" t="str">
        <f>IF('表格编辑 '!AD31="","",'表格编辑 '!AD31)</f>
        <v/>
      </c>
      <c r="AC31" s="123" t="str">
        <f>IF('表格编辑 '!AE31="","",'表格编辑 '!AE31)</f>
        <v/>
      </c>
      <c r="AD31" s="123">
        <f>IF('表格编辑 '!AF31="","",'表格编辑 '!AF31)</f>
        <v>110009</v>
      </c>
    </row>
    <row r="32" spans="1:30">
      <c r="A32" s="123">
        <f>IF('表格编辑 '!A32="","",'表格编辑 '!A32)</f>
        <v>10010</v>
      </c>
      <c r="B32" s="123">
        <f>IF('表格编辑 '!B32="","",'表格编辑 '!B32)</f>
        <v>20</v>
      </c>
      <c r="C32" s="123">
        <f>IF('表格编辑 '!E32="","",'表格编辑 '!E32)</f>
        <v>1</v>
      </c>
      <c r="D32" s="123" t="str">
        <f>IF('表格编辑 '!F32="","",'表格编辑 '!F32)</f>
        <v>AI_born_event(RECEIVER, ARG0, ARG1, ARG2, ARG3,ARG4);</v>
      </c>
      <c r="E32" s="123" t="str">
        <f>IF('表格编辑 '!G32="","",'表格编辑 '!G32)</f>
        <v>AI_update_event(RECEIVER, ARG0, ARG1, ARG2, ARG3,ARG4)</v>
      </c>
      <c r="F32" s="123" t="str">
        <f>IF('表格编辑 '!H32="","",'表格编辑 '!H32)</f>
        <v/>
      </c>
      <c r="G32" s="123" t="str">
        <f>IF('表格编辑 '!I32="","",'表格编辑 '!I32)</f>
        <v/>
      </c>
      <c r="H32" s="123" t="str">
        <f>IF('表格编辑 '!J32="","",'表格编辑 '!J32)</f>
        <v>test_deadth_event(RECEIVER, ARG0, ARG1, ARG2, ARG3,ARG4)</v>
      </c>
      <c r="I32" s="123">
        <f>IF('表格编辑 '!K32="","",'表格编辑 '!K32)</f>
        <v>0</v>
      </c>
      <c r="J32" s="123" t="str">
        <f>IF('表格编辑 '!L32="","",'表格编辑 '!L32)</f>
        <v/>
      </c>
      <c r="K32" s="123" t="str">
        <f>IF('表格编辑 '!M32="","",'表格编辑 '!M32)</f>
        <v/>
      </c>
      <c r="L32" s="123" t="str">
        <f>IF('表格编辑 '!N32="","",'表格编辑 '!N32)</f>
        <v/>
      </c>
      <c r="M32" s="123" t="str">
        <f>IF('表格编辑 '!O32="","",'表格编辑 '!O32)</f>
        <v/>
      </c>
      <c r="N32" s="123" t="str">
        <f>IF('表格编辑 '!P32="","",'表格编辑 '!P32)</f>
        <v/>
      </c>
      <c r="O32" s="123" t="str">
        <f>IF('表格编辑 '!Q32="","",'表格编辑 '!Q32)</f>
        <v/>
      </c>
      <c r="P32" s="123" t="str">
        <f>IF('表格编辑 '!R32="","",'表格编辑 '!R32)</f>
        <v/>
      </c>
      <c r="Q32" s="123" t="str">
        <f>IF('表格编辑 '!S32="","",'表格编辑 '!S32)</f>
        <v/>
      </c>
      <c r="R32" s="123" t="str">
        <f>IF('表格编辑 '!T32="","",'表格编辑 '!T32)</f>
        <v/>
      </c>
      <c r="S32" s="123" t="str">
        <f>IF('表格编辑 '!U32="","",'表格编辑 '!U32)</f>
        <v/>
      </c>
      <c r="T32" s="123" t="str">
        <f>IF('表格编辑 '!V32="","",'表格编辑 '!V32)</f>
        <v/>
      </c>
      <c r="U32" s="123" t="str">
        <f>IF('表格编辑 '!W32="","",'表格编辑 '!W32)</f>
        <v/>
      </c>
      <c r="V32" s="123" t="str">
        <f>IF('表格编辑 '!X32="","",'表格编辑 '!X32)</f>
        <v/>
      </c>
      <c r="W32" s="123" t="str">
        <f>IF('表格编辑 '!Y32="","",'表格编辑 '!Y32)</f>
        <v/>
      </c>
      <c r="X32" s="123" t="str">
        <f>IF('表格编辑 '!Z32="","",'表格编辑 '!Z32)</f>
        <v/>
      </c>
      <c r="Y32" s="123" t="str">
        <f>IF('表格编辑 '!AA32="","",'表格编辑 '!AA32)</f>
        <v/>
      </c>
      <c r="Z32" s="123" t="str">
        <f>IF('表格编辑 '!AB32="","",'表格编辑 '!AB32)</f>
        <v/>
      </c>
      <c r="AA32" s="123" t="str">
        <f>IF('表格编辑 '!AC32="","",'表格编辑 '!AC32)</f>
        <v/>
      </c>
      <c r="AB32" s="123" t="str">
        <f>IF('表格编辑 '!AD32="","",'表格编辑 '!AD32)</f>
        <v/>
      </c>
      <c r="AC32" s="123" t="str">
        <f>IF('表格编辑 '!AE32="","",'表格编辑 '!AE32)</f>
        <v/>
      </c>
      <c r="AD32" s="123">
        <f>IF('表格编辑 '!AF32="","",'表格编辑 '!AF32)</f>
        <v>110010</v>
      </c>
    </row>
    <row r="33" spans="1:30">
      <c r="A33" s="123">
        <f>IF('表格编辑 '!A33="","",'表格编辑 '!A33)</f>
        <v>10011</v>
      </c>
      <c r="B33" s="123">
        <f>IF('表格编辑 '!B33="","",'表格编辑 '!B33)</f>
        <v>20</v>
      </c>
      <c r="C33" s="123">
        <f>IF('表格编辑 '!E33="","",'表格编辑 '!E33)</f>
        <v>20</v>
      </c>
      <c r="D33" s="123" t="str">
        <f>IF('表格编辑 '!F33="","",'表格编辑 '!F33)</f>
        <v>robot_born_event(RECEIVER, ARG0, ARG1, ARG2, ARG3,ARG4)</v>
      </c>
      <c r="E33" s="123" t="str">
        <f>IF('表格编辑 '!G33="","",'表格编辑 '!G33)</f>
        <v>robot_update_event(RECEIVER, ARG0, ARG1, ARG2, ARG3,ARG4)</v>
      </c>
      <c r="F33" s="123" t="str">
        <f>IF('表格编辑 '!H33="","",'表格编辑 '!H33)</f>
        <v/>
      </c>
      <c r="G33" s="123" t="str">
        <f>IF('表格编辑 '!I33="","",'表格编辑 '!I33)</f>
        <v/>
      </c>
      <c r="H33" s="123" t="str">
        <f>IF('表格编辑 '!J33="","",'表格编辑 '!J33)</f>
        <v>test_deadth_event(RECEIVER, ARG0, ARG1, ARG2, ARG3,ARG4)</v>
      </c>
      <c r="I33" s="123">
        <f>IF('表格编辑 '!K33="","",'表格编辑 '!K33)</f>
        <v>0</v>
      </c>
      <c r="J33" s="123" t="str">
        <f>IF('表格编辑 '!L33="","",'表格编辑 '!L33)</f>
        <v/>
      </c>
      <c r="K33" s="123" t="str">
        <f>IF('表格编辑 '!M33="","",'表格编辑 '!M33)</f>
        <v/>
      </c>
      <c r="L33" s="123" t="str">
        <f>IF('表格编辑 '!N33="","",'表格编辑 '!N33)</f>
        <v/>
      </c>
      <c r="M33" s="123" t="str">
        <f>IF('表格编辑 '!O33="","",'表格编辑 '!O33)</f>
        <v/>
      </c>
      <c r="N33" s="123" t="str">
        <f>IF('表格编辑 '!P33="","",'表格编辑 '!P33)</f>
        <v/>
      </c>
      <c r="O33" s="123" t="str">
        <f>IF('表格编辑 '!Q33="","",'表格编辑 '!Q33)</f>
        <v/>
      </c>
      <c r="P33" s="123" t="str">
        <f>IF('表格编辑 '!R33="","",'表格编辑 '!R33)</f>
        <v/>
      </c>
      <c r="Q33" s="123" t="str">
        <f>IF('表格编辑 '!S33="","",'表格编辑 '!S33)</f>
        <v/>
      </c>
      <c r="R33" s="123" t="str">
        <f>IF('表格编辑 '!T33="","",'表格编辑 '!T33)</f>
        <v/>
      </c>
      <c r="S33" s="123" t="str">
        <f>IF('表格编辑 '!U33="","",'表格编辑 '!U33)</f>
        <v/>
      </c>
      <c r="T33" s="123" t="str">
        <f>IF('表格编辑 '!V33="","",'表格编辑 '!V33)</f>
        <v/>
      </c>
      <c r="U33" s="123" t="str">
        <f>IF('表格编辑 '!W33="","",'表格编辑 '!W33)</f>
        <v/>
      </c>
      <c r="V33" s="123" t="str">
        <f>IF('表格编辑 '!X33="","",'表格编辑 '!X33)</f>
        <v/>
      </c>
      <c r="W33" s="123" t="str">
        <f>IF('表格编辑 '!Y33="","",'表格编辑 '!Y33)</f>
        <v/>
      </c>
      <c r="X33" s="123" t="str">
        <f>IF('表格编辑 '!Z33="","",'表格编辑 '!Z33)</f>
        <v/>
      </c>
      <c r="Y33" s="123" t="str">
        <f>IF('表格编辑 '!AA33="","",'表格编辑 '!AA33)</f>
        <v/>
      </c>
      <c r="Z33" s="123" t="str">
        <f>IF('表格编辑 '!AB33="","",'表格编辑 '!AB33)</f>
        <v/>
      </c>
      <c r="AA33" s="123" t="str">
        <f>IF('表格编辑 '!AC33="","",'表格编辑 '!AC33)</f>
        <v/>
      </c>
      <c r="AB33" s="123" t="str">
        <f>IF('表格编辑 '!AD33="","",'表格编辑 '!AD33)</f>
        <v/>
      </c>
      <c r="AC33" s="123" t="str">
        <f>IF('表格编辑 '!AE33="","",'表格编辑 '!AE33)</f>
        <v/>
      </c>
      <c r="AD33" s="123" t="str">
        <f>IF('表格编辑 '!AF33="","",'表格编辑 '!AF33)</f>
        <v/>
      </c>
    </row>
    <row r="34" spans="1:30">
      <c r="A34" s="123">
        <f>IF('表格编辑 '!A34="","",'表格编辑 '!A34)</f>
        <v>90001</v>
      </c>
      <c r="B34" s="123">
        <f>IF('表格编辑 '!B34="","",'表格编辑 '!B34)</f>
        <v>901</v>
      </c>
      <c r="C34" s="123">
        <f>IF('表格编辑 '!E34="","",'表格编辑 '!E34)</f>
        <v>3</v>
      </c>
      <c r="D34" s="123" t="str">
        <f>IF('表格编辑 '!F34="","",'表格编辑 '!F34)</f>
        <v>AI_born_event(RECEIVER, ARG0, ARG1, ARG2, ARG3,ARG4)</v>
      </c>
      <c r="E34" s="123" t="str">
        <f>IF('表格编辑 '!G34="","",'表格编辑 '!G34)</f>
        <v>AI_update_event(RECEIVER, ARG0, ARG1, ARG2, ARG3,ARG4)</v>
      </c>
      <c r="F34" s="123" t="str">
        <f>IF('表格编辑 '!H34="","",'表格编辑 '!H34)</f>
        <v/>
      </c>
      <c r="G34" s="123" t="str">
        <f>IF('表格编辑 '!I34="","",'表格编辑 '!I34)</f>
        <v/>
      </c>
      <c r="H34" s="123" t="str">
        <f>IF('表格编辑 '!J34="","",'表格编辑 '!J34)</f>
        <v>test_deadth_event(RECEIVER, ARG0, ARG1, ARG2, ARG3,ARG4)</v>
      </c>
      <c r="I34" s="123">
        <f>IF('表格编辑 '!K34="","",'表格编辑 '!K34)</f>
        <v>1</v>
      </c>
      <c r="J34" s="123">
        <f>IF('表格编辑 '!L34="","",'表格编辑 '!L34)</f>
        <v>10000</v>
      </c>
      <c r="K34" s="123" t="str">
        <f>IF('表格编辑 '!M34="","",'表格编辑 '!M34)</f>
        <v/>
      </c>
      <c r="L34" s="123" t="str">
        <f>IF('表格编辑 '!N34="","",'表格编辑 '!N34)</f>
        <v/>
      </c>
      <c r="M34" s="123" t="str">
        <f>IF('表格编辑 '!O34="","",'表格编辑 '!O34)</f>
        <v/>
      </c>
      <c r="N34" s="123" t="str">
        <f>IF('表格编辑 '!P34="","",'表格编辑 '!P34)</f>
        <v/>
      </c>
      <c r="O34" s="123" t="str">
        <f>IF('表格编辑 '!Q34="","",'表格编辑 '!Q34)</f>
        <v/>
      </c>
      <c r="P34" s="123" t="str">
        <f>IF('表格编辑 '!R34="","",'表格编辑 '!R34)</f>
        <v/>
      </c>
      <c r="Q34" s="123" t="str">
        <f>IF('表格编辑 '!S34="","",'表格编辑 '!S34)</f>
        <v/>
      </c>
      <c r="R34" s="123" t="str">
        <f>IF('表格编辑 '!T34="","",'表格编辑 '!T34)</f>
        <v/>
      </c>
      <c r="S34" s="123" t="str">
        <f>IF('表格编辑 '!U34="","",'表格编辑 '!U34)</f>
        <v/>
      </c>
      <c r="T34" s="123" t="str">
        <f>IF('表格编辑 '!V34="","",'表格编辑 '!V34)</f>
        <v/>
      </c>
      <c r="U34" s="123" t="str">
        <f>IF('表格编辑 '!W34="","",'表格编辑 '!W34)</f>
        <v/>
      </c>
      <c r="V34" s="123" t="str">
        <f>IF('表格编辑 '!X34="","",'表格编辑 '!X34)</f>
        <v/>
      </c>
      <c r="W34" s="123" t="str">
        <f>IF('表格编辑 '!Y34="","",'表格编辑 '!Y34)</f>
        <v/>
      </c>
      <c r="X34" s="123" t="str">
        <f>IF('表格编辑 '!Z34="","",'表格编辑 '!Z34)</f>
        <v/>
      </c>
      <c r="Y34" s="123" t="str">
        <f>IF('表格编辑 '!AA34="","",'表格编辑 '!AA34)</f>
        <v/>
      </c>
      <c r="Z34" s="123" t="str">
        <f>IF('表格编辑 '!AB34="","",'表格编辑 '!AB34)</f>
        <v/>
      </c>
      <c r="AA34" s="123" t="str">
        <f>IF('表格编辑 '!AC34="","",'表格编辑 '!AC34)</f>
        <v/>
      </c>
      <c r="AB34" s="123" t="str">
        <f>IF('表格编辑 '!AD34="","",'表格编辑 '!AD34)</f>
        <v/>
      </c>
      <c r="AC34" s="123" t="str">
        <f>IF('表格编辑 '!AE34="","",'表格编辑 '!AE34)</f>
        <v/>
      </c>
      <c r="AD34" s="123" t="str">
        <f>IF('表格编辑 '!AF34="","",'表格编辑 '!AF34)</f>
        <v/>
      </c>
    </row>
    <row r="35" spans="1:30">
      <c r="A35" s="123">
        <f>IF('表格编辑 '!A35="","",'表格编辑 '!A35)</f>
        <v>90002</v>
      </c>
      <c r="B35" s="123">
        <f>IF('表格编辑 '!B35="","",'表格编辑 '!B35)</f>
        <v>902</v>
      </c>
      <c r="C35" s="123">
        <f>IF('表格编辑 '!E35="","",'表格编辑 '!E35)</f>
        <v>3</v>
      </c>
      <c r="D35" s="123" t="str">
        <f>IF('表格编辑 '!F35="","",'表格编辑 '!F35)</f>
        <v>AI_born_event(RECEIVER, ARG0, ARG1, ARG2, ARG3,ARG4)</v>
      </c>
      <c r="E35" s="123" t="str">
        <f>IF('表格编辑 '!G35="","",'表格编辑 '!G35)</f>
        <v>AI_update_event(RECEIVER, ARG0, ARG1, ARG2, ARG3,ARG4)</v>
      </c>
      <c r="F35" s="123" t="str">
        <f>IF('表格编辑 '!H35="","",'表格编辑 '!H35)</f>
        <v/>
      </c>
      <c r="G35" s="123" t="str">
        <f>IF('表格编辑 '!I35="","",'表格编辑 '!I35)</f>
        <v/>
      </c>
      <c r="H35" s="123" t="str">
        <f>IF('表格编辑 '!J35="","",'表格编辑 '!J35)</f>
        <v>test_deadth_event(RECEIVER, ARG0, ARG1, ARG2, ARG3,ARG4)</v>
      </c>
      <c r="I35" s="123">
        <f>IF('表格编辑 '!K35="","",'表格编辑 '!K35)</f>
        <v>1</v>
      </c>
      <c r="J35" s="123" t="str">
        <f>IF('表格编辑 '!L35="","",'表格编辑 '!L35)</f>
        <v/>
      </c>
      <c r="K35" s="123">
        <f>IF('表格编辑 '!M35="","",'表格编辑 '!M35)</f>
        <v>10000</v>
      </c>
      <c r="L35" s="123" t="str">
        <f>IF('表格编辑 '!N35="","",'表格编辑 '!N35)</f>
        <v/>
      </c>
      <c r="M35" s="123" t="str">
        <f>IF('表格编辑 '!O35="","",'表格编辑 '!O35)</f>
        <v/>
      </c>
      <c r="N35" s="123" t="str">
        <f>IF('表格编辑 '!P35="","",'表格编辑 '!P35)</f>
        <v/>
      </c>
      <c r="O35" s="123" t="str">
        <f>IF('表格编辑 '!Q35="","",'表格编辑 '!Q35)</f>
        <v/>
      </c>
      <c r="P35" s="123" t="str">
        <f>IF('表格编辑 '!R35="","",'表格编辑 '!R35)</f>
        <v/>
      </c>
      <c r="Q35" s="123" t="str">
        <f>IF('表格编辑 '!S35="","",'表格编辑 '!S35)</f>
        <v/>
      </c>
      <c r="R35" s="123" t="str">
        <f>IF('表格编辑 '!T35="","",'表格编辑 '!T35)</f>
        <v/>
      </c>
      <c r="S35" s="123" t="str">
        <f>IF('表格编辑 '!U35="","",'表格编辑 '!U35)</f>
        <v/>
      </c>
      <c r="T35" s="123" t="str">
        <f>IF('表格编辑 '!V35="","",'表格编辑 '!V35)</f>
        <v/>
      </c>
      <c r="U35" s="123" t="str">
        <f>IF('表格编辑 '!W35="","",'表格编辑 '!W35)</f>
        <v/>
      </c>
      <c r="V35" s="123" t="str">
        <f>IF('表格编辑 '!X35="","",'表格编辑 '!X35)</f>
        <v/>
      </c>
      <c r="W35" s="123" t="str">
        <f>IF('表格编辑 '!Y35="","",'表格编辑 '!Y35)</f>
        <v/>
      </c>
      <c r="X35" s="123" t="str">
        <f>IF('表格编辑 '!Z35="","",'表格编辑 '!Z35)</f>
        <v/>
      </c>
      <c r="Y35" s="123" t="str">
        <f>IF('表格编辑 '!AA35="","",'表格编辑 '!AA35)</f>
        <v/>
      </c>
      <c r="Z35" s="123" t="str">
        <f>IF('表格编辑 '!AB35="","",'表格编辑 '!AB35)</f>
        <v/>
      </c>
      <c r="AA35" s="123" t="str">
        <f>IF('表格编辑 '!AC35="","",'表格编辑 '!AC35)</f>
        <v/>
      </c>
      <c r="AB35" s="123" t="str">
        <f>IF('表格编辑 '!AD35="","",'表格编辑 '!AD35)</f>
        <v/>
      </c>
      <c r="AC35" s="123" t="str">
        <f>IF('表格编辑 '!AE35="","",'表格编辑 '!AE35)</f>
        <v/>
      </c>
      <c r="AD35" s="123" t="str">
        <f>IF('表格编辑 '!AF35="","",'表格编辑 '!AF35)</f>
        <v/>
      </c>
    </row>
    <row r="36" spans="1:30">
      <c r="A36" s="123">
        <f>IF('表格编辑 '!A36="","",'表格编辑 '!A36)</f>
        <v>90003</v>
      </c>
      <c r="B36" s="123">
        <f>IF('表格编辑 '!B36="","",'表格编辑 '!B36)</f>
        <v>903</v>
      </c>
      <c r="C36" s="123">
        <f>IF('表格编辑 '!E36="","",'表格编辑 '!E36)</f>
        <v>3</v>
      </c>
      <c r="D36" s="123" t="str">
        <f>IF('表格编辑 '!F36="","",'表格编辑 '!F36)</f>
        <v>AI_born_event(RECEIVER, ARG0, ARG1, ARG2, ARG3,ARG4)</v>
      </c>
      <c r="E36" s="123" t="str">
        <f>IF('表格编辑 '!G36="","",'表格编辑 '!G36)</f>
        <v>AI_update_event(RECEIVER, ARG0, ARG1, ARG2, ARG3,ARG4)</v>
      </c>
      <c r="F36" s="123" t="str">
        <f>IF('表格编辑 '!H36="","",'表格编辑 '!H36)</f>
        <v/>
      </c>
      <c r="G36" s="123" t="str">
        <f>IF('表格编辑 '!I36="","",'表格编辑 '!I36)</f>
        <v/>
      </c>
      <c r="H36" s="123" t="str">
        <f>IF('表格编辑 '!J36="","",'表格编辑 '!J36)</f>
        <v>test_deadth_event(RECEIVER, ARG0, ARG1, ARG2, ARG3,ARG4)</v>
      </c>
      <c r="I36" s="123">
        <f>IF('表格编辑 '!K36="","",'表格编辑 '!K36)</f>
        <v>1</v>
      </c>
      <c r="J36" s="123" t="str">
        <f>IF('表格编辑 '!L36="","",'表格编辑 '!L36)</f>
        <v/>
      </c>
      <c r="K36" s="123" t="str">
        <f>IF('表格编辑 '!M36="","",'表格编辑 '!M36)</f>
        <v/>
      </c>
      <c r="L36" s="123">
        <f>IF('表格编辑 '!N36="","",'表格编辑 '!N36)</f>
        <v>5000</v>
      </c>
      <c r="M36" s="123" t="str">
        <f>IF('表格编辑 '!O36="","",'表格编辑 '!O36)</f>
        <v/>
      </c>
      <c r="N36" s="123" t="str">
        <f>IF('表格编辑 '!P36="","",'表格编辑 '!P36)</f>
        <v/>
      </c>
      <c r="O36" s="123" t="str">
        <f>IF('表格编辑 '!Q36="","",'表格编辑 '!Q36)</f>
        <v/>
      </c>
      <c r="P36" s="123" t="str">
        <f>IF('表格编辑 '!R36="","",'表格编辑 '!R36)</f>
        <v/>
      </c>
      <c r="Q36" s="123" t="str">
        <f>IF('表格编辑 '!S36="","",'表格编辑 '!S36)</f>
        <v/>
      </c>
      <c r="R36" s="123" t="str">
        <f>IF('表格编辑 '!T36="","",'表格编辑 '!T36)</f>
        <v/>
      </c>
      <c r="S36" s="123">
        <f>IF('表格编辑 '!U36="","",'表格编辑 '!U36)</f>
        <v>1000</v>
      </c>
      <c r="T36" s="123" t="str">
        <f>IF('表格编辑 '!V36="","",'表格编辑 '!V36)</f>
        <v/>
      </c>
      <c r="U36" s="123" t="str">
        <f>IF('表格编辑 '!W36="","",'表格编辑 '!W36)</f>
        <v/>
      </c>
      <c r="V36" s="123" t="str">
        <f>IF('表格编辑 '!X36="","",'表格编辑 '!X36)</f>
        <v/>
      </c>
      <c r="W36" s="123" t="str">
        <f>IF('表格编辑 '!Y36="","",'表格编辑 '!Y36)</f>
        <v/>
      </c>
      <c r="X36" s="123" t="str">
        <f>IF('表格编辑 '!Z36="","",'表格编辑 '!Z36)</f>
        <v/>
      </c>
      <c r="Y36" s="123" t="str">
        <f>IF('表格编辑 '!AA36="","",'表格编辑 '!AA36)</f>
        <v/>
      </c>
      <c r="Z36" s="123" t="str">
        <f>IF('表格编辑 '!AB36="","",'表格编辑 '!AB36)</f>
        <v/>
      </c>
      <c r="AA36" s="123" t="str">
        <f>IF('表格编辑 '!AC36="","",'表格编辑 '!AC36)</f>
        <v/>
      </c>
      <c r="AB36" s="123" t="str">
        <f>IF('表格编辑 '!AD36="","",'表格编辑 '!AD36)</f>
        <v/>
      </c>
      <c r="AC36" s="123" t="str">
        <f>IF('表格编辑 '!AE36="","",'表格编辑 '!AE36)</f>
        <v/>
      </c>
      <c r="AD36" s="123" t="str">
        <f>IF('表格编辑 '!AF36="","",'表格编辑 '!AF36)</f>
        <v/>
      </c>
    </row>
    <row r="37" spans="1:30">
      <c r="A37" s="123">
        <f>IF('表格编辑 '!A37="","",'表格编辑 '!A37)</f>
        <v>90004</v>
      </c>
      <c r="B37" s="123">
        <f>IF('表格编辑 '!B37="","",'表格编辑 '!B37)</f>
        <v>904</v>
      </c>
      <c r="C37" s="123">
        <f>IF('表格编辑 '!E37="","",'表格编辑 '!E37)</f>
        <v>3</v>
      </c>
      <c r="D37" s="123" t="str">
        <f>IF('表格编辑 '!F37="","",'表格编辑 '!F37)</f>
        <v>AI_born_event(RECEIVER, ARG0, ARG1, ARG2, ARG3,ARG4)</v>
      </c>
      <c r="E37" s="123" t="str">
        <f>IF('表格编辑 '!G37="","",'表格编辑 '!G37)</f>
        <v>AI_update_event(RECEIVER, ARG0, ARG1, ARG2, ARG3,ARG4)</v>
      </c>
      <c r="F37" s="123" t="str">
        <f>IF('表格编辑 '!H37="","",'表格编辑 '!H37)</f>
        <v/>
      </c>
      <c r="G37" s="123" t="str">
        <f>IF('表格编辑 '!I37="","",'表格编辑 '!I37)</f>
        <v/>
      </c>
      <c r="H37" s="123" t="str">
        <f>IF('表格编辑 '!J37="","",'表格编辑 '!J37)</f>
        <v>test_deadth_event(RECEIVER, ARG0, ARG1, ARG2, ARG3,ARG4)</v>
      </c>
      <c r="I37" s="123">
        <f>IF('表格编辑 '!K37="","",'表格编辑 '!K37)</f>
        <v>1</v>
      </c>
      <c r="J37" s="123" t="str">
        <f>IF('表格编辑 '!L37="","",'表格编辑 '!L37)</f>
        <v/>
      </c>
      <c r="K37" s="123" t="str">
        <f>IF('表格编辑 '!M37="","",'表格编辑 '!M37)</f>
        <v/>
      </c>
      <c r="L37" s="123" t="str">
        <f>IF('表格编辑 '!N37="","",'表格编辑 '!N37)</f>
        <v/>
      </c>
      <c r="M37" s="123">
        <f>IF('表格编辑 '!O37="","",'表格编辑 '!O37)</f>
        <v>5000</v>
      </c>
      <c r="N37" s="123" t="str">
        <f>IF('表格编辑 '!P37="","",'表格编辑 '!P37)</f>
        <v/>
      </c>
      <c r="O37" s="123" t="str">
        <f>IF('表格编辑 '!Q37="","",'表格编辑 '!Q37)</f>
        <v/>
      </c>
      <c r="P37" s="123" t="str">
        <f>IF('表格编辑 '!R37="","",'表格编辑 '!R37)</f>
        <v/>
      </c>
      <c r="Q37" s="123" t="str">
        <f>IF('表格编辑 '!S37="","",'表格编辑 '!S37)</f>
        <v/>
      </c>
      <c r="R37" s="123" t="str">
        <f>IF('表格编辑 '!T37="","",'表格编辑 '!T37)</f>
        <v/>
      </c>
      <c r="S37" s="123" t="str">
        <f>IF('表格编辑 '!U37="","",'表格编辑 '!U37)</f>
        <v/>
      </c>
      <c r="T37" s="123" t="str">
        <f>IF('表格编辑 '!V37="","",'表格编辑 '!V37)</f>
        <v/>
      </c>
      <c r="U37" s="123" t="str">
        <f>IF('表格编辑 '!W37="","",'表格编辑 '!W37)</f>
        <v/>
      </c>
      <c r="V37" s="123" t="str">
        <f>IF('表格编辑 '!X37="","",'表格编辑 '!X37)</f>
        <v/>
      </c>
      <c r="W37" s="123" t="str">
        <f>IF('表格编辑 '!Y37="","",'表格编辑 '!Y37)</f>
        <v/>
      </c>
      <c r="X37" s="123" t="str">
        <f>IF('表格编辑 '!Z37="","",'表格编辑 '!Z37)</f>
        <v/>
      </c>
      <c r="Y37" s="123" t="str">
        <f>IF('表格编辑 '!AA37="","",'表格编辑 '!AA37)</f>
        <v/>
      </c>
      <c r="Z37" s="123" t="str">
        <f>IF('表格编辑 '!AB37="","",'表格编辑 '!AB37)</f>
        <v/>
      </c>
      <c r="AA37" s="123" t="str">
        <f>IF('表格编辑 '!AC37="","",'表格编辑 '!AC37)</f>
        <v/>
      </c>
      <c r="AB37" s="123" t="str">
        <f>IF('表格编辑 '!AD37="","",'表格编辑 '!AD37)</f>
        <v/>
      </c>
      <c r="AC37" s="123" t="str">
        <f>IF('表格编辑 '!AE37="","",'表格编辑 '!AE37)</f>
        <v/>
      </c>
      <c r="AD37" s="123" t="str">
        <f>IF('表格编辑 '!AF37="","",'表格编辑 '!AF37)</f>
        <v/>
      </c>
    </row>
    <row r="38" spans="1:30">
      <c r="A38" s="123">
        <f>IF('表格编辑 '!A38="","",'表格编辑 '!A38)</f>
        <v>90005</v>
      </c>
      <c r="B38" s="123">
        <f>IF('表格编辑 '!B38="","",'表格编辑 '!B38)</f>
        <v>905</v>
      </c>
      <c r="C38" s="123">
        <f>IF('表格编辑 '!E38="","",'表格编辑 '!E38)</f>
        <v>3</v>
      </c>
      <c r="D38" s="123" t="str">
        <f>IF('表格编辑 '!F38="","",'表格编辑 '!F38)</f>
        <v>AI_born_event(RECEIVER, ARG0, ARG1, ARG2, ARG3,ARG4)</v>
      </c>
      <c r="E38" s="123" t="str">
        <f>IF('表格编辑 '!G38="","",'表格编辑 '!G38)</f>
        <v>AI_update_event(RECEIVER, ARG0, ARG1, ARG2, ARG3,ARG4)</v>
      </c>
      <c r="F38" s="123" t="str">
        <f>IF('表格编辑 '!H38="","",'表格编辑 '!H38)</f>
        <v/>
      </c>
      <c r="G38" s="123" t="str">
        <f>IF('表格编辑 '!I38="","",'表格编辑 '!I38)</f>
        <v/>
      </c>
      <c r="H38" s="123" t="str">
        <f>IF('表格编辑 '!J38="","",'表格编辑 '!J38)</f>
        <v>test_deadth_event(RECEIVER, ARG0, ARG1, ARG2, ARG3,ARG4)</v>
      </c>
      <c r="I38" s="123">
        <f>IF('表格编辑 '!K38="","",'表格编辑 '!K38)</f>
        <v>1</v>
      </c>
      <c r="J38" s="123" t="str">
        <f>IF('表格编辑 '!L38="","",'表格编辑 '!L38)</f>
        <v/>
      </c>
      <c r="K38" s="123" t="str">
        <f>IF('表格编辑 '!M38="","",'表格编辑 '!M38)</f>
        <v/>
      </c>
      <c r="L38" s="123" t="str">
        <f>IF('表格编辑 '!N38="","",'表格编辑 '!N38)</f>
        <v/>
      </c>
      <c r="M38" s="123" t="str">
        <f>IF('表格编辑 '!O38="","",'表格编辑 '!O38)</f>
        <v/>
      </c>
      <c r="N38" s="123">
        <f>IF('表格编辑 '!P38="","",'表格编辑 '!P38)</f>
        <v>5000</v>
      </c>
      <c r="O38" s="123" t="str">
        <f>IF('表格编辑 '!Q38="","",'表格编辑 '!Q38)</f>
        <v/>
      </c>
      <c r="P38" s="123" t="str">
        <f>IF('表格编辑 '!R38="","",'表格编辑 '!R38)</f>
        <v/>
      </c>
      <c r="Q38" s="123" t="str">
        <f>IF('表格编辑 '!S38="","",'表格编辑 '!S38)</f>
        <v/>
      </c>
      <c r="R38" s="123" t="str">
        <f>IF('表格编辑 '!T38="","",'表格编辑 '!T38)</f>
        <v/>
      </c>
      <c r="S38" s="123" t="str">
        <f>IF('表格编辑 '!U38="","",'表格编辑 '!U38)</f>
        <v/>
      </c>
      <c r="T38" s="123" t="str">
        <f>IF('表格编辑 '!V38="","",'表格编辑 '!V38)</f>
        <v/>
      </c>
      <c r="U38" s="123" t="str">
        <f>IF('表格编辑 '!W38="","",'表格编辑 '!W38)</f>
        <v/>
      </c>
      <c r="V38" s="123" t="str">
        <f>IF('表格编辑 '!X38="","",'表格编辑 '!X38)</f>
        <v/>
      </c>
      <c r="W38" s="123" t="str">
        <f>IF('表格编辑 '!Y38="","",'表格编辑 '!Y38)</f>
        <v/>
      </c>
      <c r="X38" s="123" t="str">
        <f>IF('表格编辑 '!Z38="","",'表格编辑 '!Z38)</f>
        <v/>
      </c>
      <c r="Y38" s="123" t="str">
        <f>IF('表格编辑 '!AA38="","",'表格编辑 '!AA38)</f>
        <v/>
      </c>
      <c r="Z38" s="123" t="str">
        <f>IF('表格编辑 '!AB38="","",'表格编辑 '!AB38)</f>
        <v/>
      </c>
      <c r="AA38" s="123" t="str">
        <f>IF('表格编辑 '!AC38="","",'表格编辑 '!AC38)</f>
        <v/>
      </c>
      <c r="AB38" s="123" t="str">
        <f>IF('表格编辑 '!AD38="","",'表格编辑 '!AD38)</f>
        <v/>
      </c>
      <c r="AC38" s="123" t="str">
        <f>IF('表格编辑 '!AE38="","",'表格编辑 '!AE38)</f>
        <v/>
      </c>
      <c r="AD38" s="123" t="str">
        <f>IF('表格编辑 '!AF38="","",'表格编辑 '!AF38)</f>
        <v/>
      </c>
    </row>
    <row r="39" spans="1:30">
      <c r="A39" s="123">
        <f>IF('表格编辑 '!A39="","",'表格编辑 '!A39)</f>
        <v>90006</v>
      </c>
      <c r="B39" s="123">
        <f>IF('表格编辑 '!B39="","",'表格编辑 '!B39)</f>
        <v>906</v>
      </c>
      <c r="C39" s="123">
        <f>IF('表格编辑 '!E39="","",'表格编辑 '!E39)</f>
        <v>3</v>
      </c>
      <c r="D39" s="123" t="str">
        <f>IF('表格编辑 '!F39="","",'表格编辑 '!F39)</f>
        <v>AI_born_event(RECEIVER, ARG0, ARG1, ARG2, ARG3,ARG4)</v>
      </c>
      <c r="E39" s="123" t="str">
        <f>IF('表格编辑 '!G39="","",'表格编辑 '!G39)</f>
        <v>AI_update_event(RECEIVER, ARG0, ARG1, ARG2, ARG3,ARG4)</v>
      </c>
      <c r="F39" s="123" t="str">
        <f>IF('表格编辑 '!H39="","",'表格编辑 '!H39)</f>
        <v/>
      </c>
      <c r="G39" s="123" t="str">
        <f>IF('表格编辑 '!I39="","",'表格编辑 '!I39)</f>
        <v/>
      </c>
      <c r="H39" s="123" t="str">
        <f>IF('表格编辑 '!J39="","",'表格编辑 '!J39)</f>
        <v>test_deadth_event(RECEIVER, ARG0, ARG1, ARG2, ARG3,ARG4)</v>
      </c>
      <c r="I39" s="123">
        <f>IF('表格编辑 '!K39="","",'表格编辑 '!K39)</f>
        <v>1</v>
      </c>
      <c r="J39" s="123" t="str">
        <f>IF('表格编辑 '!L39="","",'表格编辑 '!L39)</f>
        <v/>
      </c>
      <c r="K39" s="123" t="str">
        <f>IF('表格编辑 '!M39="","",'表格编辑 '!M39)</f>
        <v/>
      </c>
      <c r="L39" s="123" t="str">
        <f>IF('表格编辑 '!N39="","",'表格编辑 '!N39)</f>
        <v/>
      </c>
      <c r="M39" s="123" t="str">
        <f>IF('表格编辑 '!O39="","",'表格编辑 '!O39)</f>
        <v/>
      </c>
      <c r="N39" s="123" t="str">
        <f>IF('表格编辑 '!P39="","",'表格编辑 '!P39)</f>
        <v/>
      </c>
      <c r="O39" s="123">
        <f>IF('表格编辑 '!Q39="","",'表格编辑 '!Q39)</f>
        <v>5000</v>
      </c>
      <c r="P39" s="123" t="str">
        <f>IF('表格编辑 '!R39="","",'表格编辑 '!R39)</f>
        <v/>
      </c>
      <c r="Q39" s="123" t="str">
        <f>IF('表格编辑 '!S39="","",'表格编辑 '!S39)</f>
        <v/>
      </c>
      <c r="R39" s="123" t="str">
        <f>IF('表格编辑 '!T39="","",'表格编辑 '!T39)</f>
        <v/>
      </c>
      <c r="S39" s="123" t="str">
        <f>IF('表格编辑 '!U39="","",'表格编辑 '!U39)</f>
        <v/>
      </c>
      <c r="T39" s="123" t="str">
        <f>IF('表格编辑 '!V39="","",'表格编辑 '!V39)</f>
        <v/>
      </c>
      <c r="U39" s="123" t="str">
        <f>IF('表格编辑 '!W39="","",'表格编辑 '!W39)</f>
        <v/>
      </c>
      <c r="V39" s="123" t="str">
        <f>IF('表格编辑 '!X39="","",'表格编辑 '!X39)</f>
        <v/>
      </c>
      <c r="W39" s="123" t="str">
        <f>IF('表格编辑 '!Y39="","",'表格编辑 '!Y39)</f>
        <v/>
      </c>
      <c r="X39" s="123" t="str">
        <f>IF('表格编辑 '!Z39="","",'表格编辑 '!Z39)</f>
        <v/>
      </c>
      <c r="Y39" s="123" t="str">
        <f>IF('表格编辑 '!AA39="","",'表格编辑 '!AA39)</f>
        <v/>
      </c>
      <c r="Z39" s="123" t="str">
        <f>IF('表格编辑 '!AB39="","",'表格编辑 '!AB39)</f>
        <v/>
      </c>
      <c r="AA39" s="123" t="str">
        <f>IF('表格编辑 '!AC39="","",'表格编辑 '!AC39)</f>
        <v/>
      </c>
      <c r="AB39" s="123" t="str">
        <f>IF('表格编辑 '!AD39="","",'表格编辑 '!AD39)</f>
        <v/>
      </c>
      <c r="AC39" s="123" t="str">
        <f>IF('表格编辑 '!AE39="","",'表格编辑 '!AE39)</f>
        <v/>
      </c>
      <c r="AD39" s="123" t="str">
        <f>IF('表格编辑 '!AF39="","",'表格编辑 '!AF39)</f>
        <v/>
      </c>
    </row>
    <row r="40" spans="1:30">
      <c r="A40" s="123">
        <f>IF('表格编辑 '!A40="","",'表格编辑 '!A40)</f>
        <v>90007</v>
      </c>
      <c r="B40" s="123">
        <f>IF('表格编辑 '!B40="","",'表格编辑 '!B40)</f>
        <v>907</v>
      </c>
      <c r="C40" s="123">
        <f>IF('表格编辑 '!E40="","",'表格编辑 '!E40)</f>
        <v>3</v>
      </c>
      <c r="D40" s="123" t="str">
        <f>IF('表格编辑 '!F40="","",'表格编辑 '!F40)</f>
        <v>AI_born_event(RECEIVER, ARG0, ARG1, ARG2, ARG3,ARG4)</v>
      </c>
      <c r="E40" s="123" t="str">
        <f>IF('表格编辑 '!G40="","",'表格编辑 '!G40)</f>
        <v>AI_update_event(RECEIVER, ARG0, ARG1, ARG2, ARG3,ARG4)</v>
      </c>
      <c r="F40" s="123" t="str">
        <f>IF('表格编辑 '!H40="","",'表格编辑 '!H40)</f>
        <v/>
      </c>
      <c r="G40" s="123" t="str">
        <f>IF('表格编辑 '!I40="","",'表格编辑 '!I40)</f>
        <v/>
      </c>
      <c r="H40" s="123" t="str">
        <f>IF('表格编辑 '!J40="","",'表格编辑 '!J40)</f>
        <v>test_deadth_event(RECEIVER, ARG0, ARG1, ARG2, ARG3,ARG4)</v>
      </c>
      <c r="I40" s="123">
        <f>IF('表格编辑 '!K40="","",'表格编辑 '!K40)</f>
        <v>1</v>
      </c>
      <c r="J40" s="123" t="str">
        <f>IF('表格编辑 '!L40="","",'表格编辑 '!L40)</f>
        <v/>
      </c>
      <c r="K40" s="123" t="str">
        <f>IF('表格编辑 '!M40="","",'表格编辑 '!M40)</f>
        <v/>
      </c>
      <c r="L40" s="123" t="str">
        <f>IF('表格编辑 '!N40="","",'表格编辑 '!N40)</f>
        <v/>
      </c>
      <c r="M40" s="123" t="str">
        <f>IF('表格编辑 '!O40="","",'表格编辑 '!O40)</f>
        <v/>
      </c>
      <c r="N40" s="123" t="str">
        <f>IF('表格编辑 '!P40="","",'表格编辑 '!P40)</f>
        <v/>
      </c>
      <c r="O40" s="123" t="str">
        <f>IF('表格编辑 '!Q40="","",'表格编辑 '!Q40)</f>
        <v/>
      </c>
      <c r="P40" s="123">
        <f>IF('表格编辑 '!R40="","",'表格编辑 '!R40)</f>
        <v>5000</v>
      </c>
      <c r="Q40" s="123" t="str">
        <f>IF('表格编辑 '!S40="","",'表格编辑 '!S40)</f>
        <v/>
      </c>
      <c r="R40" s="123" t="str">
        <f>IF('表格编辑 '!T40="","",'表格编辑 '!T40)</f>
        <v/>
      </c>
      <c r="S40" s="123" t="str">
        <f>IF('表格编辑 '!U40="","",'表格编辑 '!U40)</f>
        <v/>
      </c>
      <c r="T40" s="123" t="str">
        <f>IF('表格编辑 '!V40="","",'表格编辑 '!V40)</f>
        <v/>
      </c>
      <c r="U40" s="123" t="str">
        <f>IF('表格编辑 '!W40="","",'表格编辑 '!W40)</f>
        <v/>
      </c>
      <c r="V40" s="123" t="str">
        <f>IF('表格编辑 '!X40="","",'表格编辑 '!X40)</f>
        <v/>
      </c>
      <c r="W40" s="123" t="str">
        <f>IF('表格编辑 '!Y40="","",'表格编辑 '!Y40)</f>
        <v/>
      </c>
      <c r="X40" s="123" t="str">
        <f>IF('表格编辑 '!Z40="","",'表格编辑 '!Z40)</f>
        <v/>
      </c>
      <c r="Y40" s="123" t="str">
        <f>IF('表格编辑 '!AA40="","",'表格编辑 '!AA40)</f>
        <v/>
      </c>
      <c r="Z40" s="123" t="str">
        <f>IF('表格编辑 '!AB40="","",'表格编辑 '!AB40)</f>
        <v/>
      </c>
      <c r="AA40" s="123" t="str">
        <f>IF('表格编辑 '!AC40="","",'表格编辑 '!AC40)</f>
        <v/>
      </c>
      <c r="AB40" s="123" t="str">
        <f>IF('表格编辑 '!AD40="","",'表格编辑 '!AD40)</f>
        <v/>
      </c>
      <c r="AC40" s="123" t="str">
        <f>IF('表格编辑 '!AE40="","",'表格编辑 '!AE40)</f>
        <v/>
      </c>
      <c r="AD40" s="123" t="str">
        <f>IF('表格编辑 '!AF40="","",'表格编辑 '!AF40)</f>
        <v/>
      </c>
    </row>
    <row r="41" spans="1:30">
      <c r="A41" s="123">
        <f>IF('表格编辑 '!A41="","",'表格编辑 '!A41)</f>
        <v>90008</v>
      </c>
      <c r="B41" s="123">
        <f>IF('表格编辑 '!B41="","",'表格编辑 '!B41)</f>
        <v>908</v>
      </c>
      <c r="C41" s="123">
        <f>IF('表格编辑 '!E41="","",'表格编辑 '!E41)</f>
        <v>3</v>
      </c>
      <c r="D41" s="123" t="str">
        <f>IF('表格编辑 '!F41="","",'表格编辑 '!F41)</f>
        <v>AI_born_event(RECEIVER, ARG0, ARG1, ARG2, ARG3,ARG4)</v>
      </c>
      <c r="E41" s="123" t="str">
        <f>IF('表格编辑 '!G41="","",'表格编辑 '!G41)</f>
        <v>AI_update_event(RECEIVER, ARG0, ARG1, ARG2, ARG3,ARG4)</v>
      </c>
      <c r="F41" s="123" t="str">
        <f>IF('表格编辑 '!H41="","",'表格编辑 '!H41)</f>
        <v/>
      </c>
      <c r="G41" s="123" t="str">
        <f>IF('表格编辑 '!I41="","",'表格编辑 '!I41)</f>
        <v/>
      </c>
      <c r="H41" s="123" t="str">
        <f>IF('表格编辑 '!J41="","",'表格编辑 '!J41)</f>
        <v>test_deadth_event(RECEIVER, ARG0, ARG1, ARG2, ARG3,ARG4)</v>
      </c>
      <c r="I41" s="123">
        <f>IF('表格编辑 '!K41="","",'表格编辑 '!K41)</f>
        <v>1</v>
      </c>
      <c r="J41" s="123" t="str">
        <f>IF('表格编辑 '!L41="","",'表格编辑 '!L41)</f>
        <v/>
      </c>
      <c r="K41" s="123" t="str">
        <f>IF('表格编辑 '!M41="","",'表格编辑 '!M41)</f>
        <v/>
      </c>
      <c r="L41" s="123" t="str">
        <f>IF('表格编辑 '!N41="","",'表格编辑 '!N41)</f>
        <v/>
      </c>
      <c r="M41" s="123" t="str">
        <f>IF('表格编辑 '!O41="","",'表格编辑 '!O41)</f>
        <v/>
      </c>
      <c r="N41" s="123" t="str">
        <f>IF('表格编辑 '!P41="","",'表格编辑 '!P41)</f>
        <v/>
      </c>
      <c r="O41" s="123" t="str">
        <f>IF('表格编辑 '!Q41="","",'表格编辑 '!Q41)</f>
        <v/>
      </c>
      <c r="P41" s="123" t="str">
        <f>IF('表格编辑 '!R41="","",'表格编辑 '!R41)</f>
        <v/>
      </c>
      <c r="Q41" s="123">
        <f>IF('表格编辑 '!S41="","",'表格编辑 '!S41)</f>
        <v>5000</v>
      </c>
      <c r="R41" s="123" t="str">
        <f>IF('表格编辑 '!T41="","",'表格编辑 '!T41)</f>
        <v/>
      </c>
      <c r="S41" s="123" t="str">
        <f>IF('表格编辑 '!U41="","",'表格编辑 '!U41)</f>
        <v/>
      </c>
      <c r="T41" s="123" t="str">
        <f>IF('表格编辑 '!V41="","",'表格编辑 '!V41)</f>
        <v/>
      </c>
      <c r="U41" s="123" t="str">
        <f>IF('表格编辑 '!W41="","",'表格编辑 '!W41)</f>
        <v/>
      </c>
      <c r="V41" s="123" t="str">
        <f>IF('表格编辑 '!X41="","",'表格编辑 '!X41)</f>
        <v/>
      </c>
      <c r="W41" s="123" t="str">
        <f>IF('表格编辑 '!Y41="","",'表格编辑 '!Y41)</f>
        <v/>
      </c>
      <c r="X41" s="123" t="str">
        <f>IF('表格编辑 '!Z41="","",'表格编辑 '!Z41)</f>
        <v/>
      </c>
      <c r="Y41" s="123" t="str">
        <f>IF('表格编辑 '!AA41="","",'表格编辑 '!AA41)</f>
        <v/>
      </c>
      <c r="Z41" s="123" t="str">
        <f>IF('表格编辑 '!AB41="","",'表格编辑 '!AB41)</f>
        <v/>
      </c>
      <c r="AA41" s="123" t="str">
        <f>IF('表格编辑 '!AC41="","",'表格编辑 '!AC41)</f>
        <v/>
      </c>
      <c r="AB41" s="123" t="str">
        <f>IF('表格编辑 '!AD41="","",'表格编辑 '!AD41)</f>
        <v/>
      </c>
      <c r="AC41" s="123" t="str">
        <f>IF('表格编辑 '!AE41="","",'表格编辑 '!AE41)</f>
        <v/>
      </c>
      <c r="AD41" s="123" t="str">
        <f>IF('表格编辑 '!AF41="","",'表格编辑 '!AF41)</f>
        <v/>
      </c>
    </row>
    <row r="42" spans="1:30">
      <c r="A42" s="123">
        <f>IF('表格编辑 '!A42="","",'表格编辑 '!A42)</f>
        <v>90009</v>
      </c>
      <c r="B42" s="123">
        <f>IF('表格编辑 '!B42="","",'表格编辑 '!B42)</f>
        <v>909</v>
      </c>
      <c r="C42" s="123">
        <f>IF('表格编辑 '!E42="","",'表格编辑 '!E42)</f>
        <v>3</v>
      </c>
      <c r="D42" s="123" t="str">
        <f>IF('表格编辑 '!F42="","",'表格编辑 '!F42)</f>
        <v>AI_born_event(RECEIVER, ARG0, ARG1, ARG2, ARG3,ARG4)</v>
      </c>
      <c r="E42" s="123" t="str">
        <f>IF('表格编辑 '!G42="","",'表格编辑 '!G42)</f>
        <v>AI_update_event(RECEIVER, ARG0, ARG1, ARG2, ARG3,ARG4)</v>
      </c>
      <c r="F42" s="123" t="str">
        <f>IF('表格编辑 '!H42="","",'表格编辑 '!H42)</f>
        <v/>
      </c>
      <c r="G42" s="123" t="str">
        <f>IF('表格编辑 '!I42="","",'表格编辑 '!I42)</f>
        <v/>
      </c>
      <c r="H42" s="123" t="str">
        <f>IF('表格编辑 '!J42="","",'表格编辑 '!J42)</f>
        <v>test_deadth_event(RECEIVER, ARG0, ARG1, ARG2, ARG3,ARG4)</v>
      </c>
      <c r="I42" s="123">
        <f>IF('表格编辑 '!K42="","",'表格编辑 '!K42)</f>
        <v>1</v>
      </c>
      <c r="J42" s="123" t="str">
        <f>IF('表格编辑 '!L42="","",'表格编辑 '!L42)</f>
        <v/>
      </c>
      <c r="K42" s="123" t="str">
        <f>IF('表格编辑 '!M42="","",'表格编辑 '!M42)</f>
        <v/>
      </c>
      <c r="L42" s="123" t="str">
        <f>IF('表格编辑 '!N42="","",'表格编辑 '!N42)</f>
        <v/>
      </c>
      <c r="M42" s="123" t="str">
        <f>IF('表格编辑 '!O42="","",'表格编辑 '!O42)</f>
        <v/>
      </c>
      <c r="N42" s="123" t="str">
        <f>IF('表格编辑 '!P42="","",'表格编辑 '!P42)</f>
        <v/>
      </c>
      <c r="O42" s="123" t="str">
        <f>IF('表格编辑 '!Q42="","",'表格编辑 '!Q42)</f>
        <v/>
      </c>
      <c r="P42" s="123" t="str">
        <f>IF('表格编辑 '!R42="","",'表格编辑 '!R42)</f>
        <v/>
      </c>
      <c r="Q42" s="123" t="str">
        <f>IF('表格编辑 '!S42="","",'表格编辑 '!S42)</f>
        <v/>
      </c>
      <c r="R42" s="123">
        <f>IF('表格编辑 '!T42="","",'表格编辑 '!T42)</f>
        <v>5000</v>
      </c>
      <c r="S42" s="123" t="str">
        <f>IF('表格编辑 '!U42="","",'表格编辑 '!U42)</f>
        <v/>
      </c>
      <c r="T42" s="123" t="str">
        <f>IF('表格编辑 '!V42="","",'表格编辑 '!V42)</f>
        <v/>
      </c>
      <c r="U42" s="123" t="str">
        <f>IF('表格编辑 '!W42="","",'表格编辑 '!W42)</f>
        <v/>
      </c>
      <c r="V42" s="123" t="str">
        <f>IF('表格编辑 '!X42="","",'表格编辑 '!X42)</f>
        <v/>
      </c>
      <c r="W42" s="123" t="str">
        <f>IF('表格编辑 '!Y42="","",'表格编辑 '!Y42)</f>
        <v/>
      </c>
      <c r="X42" s="123" t="str">
        <f>IF('表格编辑 '!Z42="","",'表格编辑 '!Z42)</f>
        <v/>
      </c>
      <c r="Y42" s="123" t="str">
        <f>IF('表格编辑 '!AA42="","",'表格编辑 '!AA42)</f>
        <v/>
      </c>
      <c r="Z42" s="123" t="str">
        <f>IF('表格编辑 '!AB42="","",'表格编辑 '!AB42)</f>
        <v/>
      </c>
      <c r="AA42" s="123" t="str">
        <f>IF('表格编辑 '!AC42="","",'表格编辑 '!AC42)</f>
        <v/>
      </c>
      <c r="AB42" s="123" t="str">
        <f>IF('表格编辑 '!AD42="","",'表格编辑 '!AD42)</f>
        <v/>
      </c>
      <c r="AC42" s="123" t="str">
        <f>IF('表格编辑 '!AE42="","",'表格编辑 '!AE42)</f>
        <v/>
      </c>
      <c r="AD42" s="123" t="str">
        <f>IF('表格编辑 '!AF42="","",'表格编辑 '!AF42)</f>
        <v/>
      </c>
    </row>
    <row r="43" spans="1:30">
      <c r="A43" s="123">
        <f>IF('表格编辑 '!A43="","",'表格编辑 '!A43)</f>
        <v>90010</v>
      </c>
      <c r="B43" s="123">
        <f>IF('表格编辑 '!B43="","",'表格编辑 '!B43)</f>
        <v>910</v>
      </c>
      <c r="C43" s="123">
        <f>IF('表格编辑 '!E43="","",'表格编辑 '!E43)</f>
        <v>3</v>
      </c>
      <c r="D43" s="123" t="str">
        <f>IF('表格编辑 '!F43="","",'表格编辑 '!F43)</f>
        <v>AI_born_event(RECEIVER, ARG0, ARG1, ARG2, ARG3,ARG4)</v>
      </c>
      <c r="E43" s="123" t="str">
        <f>IF('表格编辑 '!G43="","",'表格编辑 '!G43)</f>
        <v>AI_update_event(RECEIVER, ARG0, ARG1, ARG2, ARG3,ARG4)</v>
      </c>
      <c r="F43" s="123" t="str">
        <f>IF('表格编辑 '!H43="","",'表格编辑 '!H43)</f>
        <v/>
      </c>
      <c r="G43" s="123" t="str">
        <f>IF('表格编辑 '!I43="","",'表格编辑 '!I43)</f>
        <v/>
      </c>
      <c r="H43" s="123" t="str">
        <f>IF('表格编辑 '!J43="","",'表格编辑 '!J43)</f>
        <v>test_deadth_event(RECEIVER, ARG0, ARG1, ARG2, ARG3,ARG4)</v>
      </c>
      <c r="I43" s="123">
        <f>IF('表格编辑 '!K43="","",'表格编辑 '!K43)</f>
        <v>1</v>
      </c>
      <c r="J43" s="123" t="str">
        <f>IF('表格编辑 '!L43="","",'表格编辑 '!L43)</f>
        <v/>
      </c>
      <c r="K43" s="123" t="str">
        <f>IF('表格编辑 '!M43="","",'表格编辑 '!M43)</f>
        <v/>
      </c>
      <c r="L43" s="123" t="str">
        <f>IF('表格编辑 '!N43="","",'表格编辑 '!N43)</f>
        <v/>
      </c>
      <c r="M43" s="123" t="str">
        <f>IF('表格编辑 '!O43="","",'表格编辑 '!O43)</f>
        <v/>
      </c>
      <c r="N43" s="123" t="str">
        <f>IF('表格编辑 '!P43="","",'表格编辑 '!P43)</f>
        <v/>
      </c>
      <c r="O43" s="123" t="str">
        <f>IF('表格编辑 '!Q43="","",'表格编辑 '!Q43)</f>
        <v/>
      </c>
      <c r="P43" s="123" t="str">
        <f>IF('表格编辑 '!R43="","",'表格编辑 '!R43)</f>
        <v/>
      </c>
      <c r="Q43" s="123" t="str">
        <f>IF('表格编辑 '!S43="","",'表格编辑 '!S43)</f>
        <v/>
      </c>
      <c r="R43" s="123" t="str">
        <f>IF('表格编辑 '!T43="","",'表格编辑 '!T43)</f>
        <v/>
      </c>
      <c r="S43" s="123">
        <f>IF('表格编辑 '!U43="","",'表格编辑 '!U43)</f>
        <v>5000</v>
      </c>
      <c r="T43" s="123" t="str">
        <f>IF('表格编辑 '!V43="","",'表格编辑 '!V43)</f>
        <v/>
      </c>
      <c r="U43" s="123" t="str">
        <f>IF('表格编辑 '!W43="","",'表格编辑 '!W43)</f>
        <v/>
      </c>
      <c r="V43" s="123" t="str">
        <f>IF('表格编辑 '!X43="","",'表格编辑 '!X43)</f>
        <v/>
      </c>
      <c r="W43" s="123" t="str">
        <f>IF('表格编辑 '!Y43="","",'表格编辑 '!Y43)</f>
        <v/>
      </c>
      <c r="X43" s="123" t="str">
        <f>IF('表格编辑 '!Z43="","",'表格编辑 '!Z43)</f>
        <v/>
      </c>
      <c r="Y43" s="123" t="str">
        <f>IF('表格编辑 '!AA43="","",'表格编辑 '!AA43)</f>
        <v/>
      </c>
      <c r="Z43" s="123" t="str">
        <f>IF('表格编辑 '!AB43="","",'表格编辑 '!AB43)</f>
        <v/>
      </c>
      <c r="AA43" s="123" t="str">
        <f>IF('表格编辑 '!AC43="","",'表格编辑 '!AC43)</f>
        <v/>
      </c>
      <c r="AB43" s="123" t="str">
        <f>IF('表格编辑 '!AD43="","",'表格编辑 '!AD43)</f>
        <v/>
      </c>
      <c r="AC43" s="123" t="str">
        <f>IF('表格编辑 '!AE43="","",'表格编辑 '!AE43)</f>
        <v/>
      </c>
      <c r="AD43" s="123" t="str">
        <f>IF('表格编辑 '!AF43="","",'表格编辑 '!AF43)</f>
        <v/>
      </c>
    </row>
    <row r="44" spans="1:30">
      <c r="A44" s="123">
        <f>IF('表格编辑 '!A44="","",'表格编辑 '!A44)</f>
        <v>90011</v>
      </c>
      <c r="B44" s="123">
        <f>IF('表格编辑 '!B44="","",'表格编辑 '!B44)</f>
        <v>911</v>
      </c>
      <c r="C44" s="123">
        <f>IF('表格编辑 '!E44="","",'表格编辑 '!E44)</f>
        <v>3</v>
      </c>
      <c r="D44" s="123" t="str">
        <f>IF('表格编辑 '!F44="","",'表格编辑 '!F44)</f>
        <v>AI_born_event(RECEIVER, ARG0, ARG1, ARG2, ARG3,ARG4)</v>
      </c>
      <c r="E44" s="123" t="str">
        <f>IF('表格编辑 '!G44="","",'表格编辑 '!G44)</f>
        <v>AI_update_event(RECEIVER, ARG0, ARG1, ARG2, ARG3,ARG4)</v>
      </c>
      <c r="F44" s="123" t="str">
        <f>IF('表格编辑 '!H44="","",'表格编辑 '!H44)</f>
        <v/>
      </c>
      <c r="G44" s="123" t="str">
        <f>IF('表格编辑 '!I44="","",'表格编辑 '!I44)</f>
        <v/>
      </c>
      <c r="H44" s="123" t="str">
        <f>IF('表格编辑 '!J44="","",'表格编辑 '!J44)</f>
        <v>test_deadth_event(RECEIVER, ARG0, ARG1, ARG2, ARG3,ARG4)</v>
      </c>
      <c r="I44" s="123">
        <f>IF('表格编辑 '!K44="","",'表格编辑 '!K44)</f>
        <v>1</v>
      </c>
      <c r="J44" s="123" t="str">
        <f>IF('表格编辑 '!L44="","",'表格编辑 '!L44)</f>
        <v/>
      </c>
      <c r="K44" s="123" t="str">
        <f>IF('表格编辑 '!M44="","",'表格编辑 '!M44)</f>
        <v/>
      </c>
      <c r="L44" s="123" t="str">
        <f>IF('表格编辑 '!N44="","",'表格编辑 '!N44)</f>
        <v/>
      </c>
      <c r="M44" s="123" t="str">
        <f>IF('表格编辑 '!O44="","",'表格编辑 '!O44)</f>
        <v/>
      </c>
      <c r="N44" s="123" t="str">
        <f>IF('表格编辑 '!P44="","",'表格编辑 '!P44)</f>
        <v/>
      </c>
      <c r="O44" s="123" t="str">
        <f>IF('表格编辑 '!Q44="","",'表格编辑 '!Q44)</f>
        <v/>
      </c>
      <c r="P44" s="123" t="str">
        <f>IF('表格编辑 '!R44="","",'表格编辑 '!R44)</f>
        <v/>
      </c>
      <c r="Q44" s="123" t="str">
        <f>IF('表格编辑 '!S44="","",'表格编辑 '!S44)</f>
        <v/>
      </c>
      <c r="R44" s="123" t="str">
        <f>IF('表格编辑 '!T44="","",'表格编辑 '!T44)</f>
        <v/>
      </c>
      <c r="S44" s="123" t="str">
        <f>IF('表格编辑 '!U44="","",'表格编辑 '!U44)</f>
        <v/>
      </c>
      <c r="T44" s="123">
        <f>IF('表格编辑 '!V44="","",'表格编辑 '!V44)</f>
        <v>5000</v>
      </c>
      <c r="U44" s="123" t="str">
        <f>IF('表格编辑 '!W44="","",'表格编辑 '!W44)</f>
        <v/>
      </c>
      <c r="V44" s="123" t="str">
        <f>IF('表格编辑 '!X44="","",'表格编辑 '!X44)</f>
        <v/>
      </c>
      <c r="W44" s="123" t="str">
        <f>IF('表格编辑 '!Y44="","",'表格编辑 '!Y44)</f>
        <v/>
      </c>
      <c r="X44" s="123" t="str">
        <f>IF('表格编辑 '!Z44="","",'表格编辑 '!Z44)</f>
        <v/>
      </c>
      <c r="Y44" s="123" t="str">
        <f>IF('表格编辑 '!AA44="","",'表格编辑 '!AA44)</f>
        <v/>
      </c>
      <c r="Z44" s="123" t="str">
        <f>IF('表格编辑 '!AB44="","",'表格编辑 '!AB44)</f>
        <v/>
      </c>
      <c r="AA44" s="123" t="str">
        <f>IF('表格编辑 '!AC44="","",'表格编辑 '!AC44)</f>
        <v/>
      </c>
      <c r="AB44" s="123" t="str">
        <f>IF('表格编辑 '!AD44="","",'表格编辑 '!AD44)</f>
        <v/>
      </c>
      <c r="AC44" s="123" t="str">
        <f>IF('表格编辑 '!AE44="","",'表格编辑 '!AE44)</f>
        <v/>
      </c>
      <c r="AD44" s="123" t="str">
        <f>IF('表格编辑 '!AF44="","",'表格编辑 '!AF44)</f>
        <v/>
      </c>
    </row>
    <row r="45" spans="1:30">
      <c r="A45" s="123">
        <f>IF('表格编辑 '!A45="","",'表格编辑 '!A45)</f>
        <v>90012</v>
      </c>
      <c r="B45" s="123">
        <f>IF('表格编辑 '!B45="","",'表格编辑 '!B45)</f>
        <v>912</v>
      </c>
      <c r="C45" s="123">
        <f>IF('表格编辑 '!E45="","",'表格编辑 '!E45)</f>
        <v>3</v>
      </c>
      <c r="D45" s="123" t="str">
        <f>IF('表格编辑 '!F45="","",'表格编辑 '!F45)</f>
        <v>AI_born_event(RECEIVER, ARG0, ARG1, ARG2, ARG3,ARG4)</v>
      </c>
      <c r="E45" s="123" t="str">
        <f>IF('表格编辑 '!G45="","",'表格编辑 '!G45)</f>
        <v>AI_update_event(RECEIVER, ARG0, ARG1, ARG2, ARG3,ARG4)</v>
      </c>
      <c r="F45" s="123" t="str">
        <f>IF('表格编辑 '!H45="","",'表格编辑 '!H45)</f>
        <v/>
      </c>
      <c r="G45" s="123" t="str">
        <f>IF('表格编辑 '!I45="","",'表格编辑 '!I45)</f>
        <v/>
      </c>
      <c r="H45" s="123" t="str">
        <f>IF('表格编辑 '!J45="","",'表格编辑 '!J45)</f>
        <v>test_deadth_event(RECEIVER, ARG0, ARG1, ARG2, ARG3,ARG4)</v>
      </c>
      <c r="I45" s="123">
        <f>IF('表格编辑 '!K45="","",'表格编辑 '!K45)</f>
        <v>1</v>
      </c>
      <c r="J45" s="123" t="str">
        <f>IF('表格编辑 '!L45="","",'表格编辑 '!L45)</f>
        <v/>
      </c>
      <c r="K45" s="123" t="str">
        <f>IF('表格编辑 '!M45="","",'表格编辑 '!M45)</f>
        <v/>
      </c>
      <c r="L45" s="123" t="str">
        <f>IF('表格编辑 '!N45="","",'表格编辑 '!N45)</f>
        <v/>
      </c>
      <c r="M45" s="123" t="str">
        <f>IF('表格编辑 '!O45="","",'表格编辑 '!O45)</f>
        <v/>
      </c>
      <c r="N45" s="123" t="str">
        <f>IF('表格编辑 '!P45="","",'表格编辑 '!P45)</f>
        <v/>
      </c>
      <c r="O45" s="123" t="str">
        <f>IF('表格编辑 '!Q45="","",'表格编辑 '!Q45)</f>
        <v/>
      </c>
      <c r="P45" s="123" t="str">
        <f>IF('表格编辑 '!R45="","",'表格编辑 '!R45)</f>
        <v/>
      </c>
      <c r="Q45" s="123" t="str">
        <f>IF('表格编辑 '!S45="","",'表格编辑 '!S45)</f>
        <v/>
      </c>
      <c r="R45" s="123" t="str">
        <f>IF('表格编辑 '!T45="","",'表格编辑 '!T45)</f>
        <v/>
      </c>
      <c r="S45" s="123" t="str">
        <f>IF('表格编辑 '!U45="","",'表格编辑 '!U45)</f>
        <v/>
      </c>
      <c r="T45" s="123" t="str">
        <f>IF('表格编辑 '!V45="","",'表格编辑 '!V45)</f>
        <v/>
      </c>
      <c r="U45" s="123">
        <f>IF('表格编辑 '!W45="","",'表格编辑 '!W45)</f>
        <v>5000</v>
      </c>
      <c r="V45" s="123" t="str">
        <f>IF('表格编辑 '!X45="","",'表格编辑 '!X45)</f>
        <v/>
      </c>
      <c r="W45" s="123" t="str">
        <f>IF('表格编辑 '!Y45="","",'表格编辑 '!Y45)</f>
        <v/>
      </c>
      <c r="X45" s="123" t="str">
        <f>IF('表格编辑 '!Z45="","",'表格编辑 '!Z45)</f>
        <v/>
      </c>
      <c r="Y45" s="123" t="str">
        <f>IF('表格编辑 '!AA45="","",'表格编辑 '!AA45)</f>
        <v/>
      </c>
      <c r="Z45" s="123" t="str">
        <f>IF('表格编辑 '!AB45="","",'表格编辑 '!AB45)</f>
        <v/>
      </c>
      <c r="AA45" s="123" t="str">
        <f>IF('表格编辑 '!AC45="","",'表格编辑 '!AC45)</f>
        <v/>
      </c>
      <c r="AB45" s="123" t="str">
        <f>IF('表格编辑 '!AD45="","",'表格编辑 '!AD45)</f>
        <v/>
      </c>
      <c r="AC45" s="123" t="str">
        <f>IF('表格编辑 '!AE45="","",'表格编辑 '!AE45)</f>
        <v/>
      </c>
      <c r="AD45" s="123" t="str">
        <f>IF('表格编辑 '!AF45="","",'表格编辑 '!AF45)</f>
        <v/>
      </c>
    </row>
    <row r="46" spans="1:30">
      <c r="A46" s="123">
        <f>IF('表格编辑 '!A46="","",'表格编辑 '!A46)</f>
        <v>90013</v>
      </c>
      <c r="B46" s="123">
        <f>IF('表格编辑 '!B46="","",'表格编辑 '!B46)</f>
        <v>913</v>
      </c>
      <c r="C46" s="123">
        <f>IF('表格编辑 '!E46="","",'表格编辑 '!E46)</f>
        <v>3</v>
      </c>
      <c r="D46" s="123" t="str">
        <f>IF('表格编辑 '!F46="","",'表格编辑 '!F46)</f>
        <v>AI_born_event(RECEIVER, ARG0, ARG1, ARG2, ARG3,ARG4)</v>
      </c>
      <c r="E46" s="123" t="str">
        <f>IF('表格编辑 '!G46="","",'表格编辑 '!G46)</f>
        <v>AI_update_event(RECEIVER, ARG0, ARG1, ARG2, ARG3,ARG4)</v>
      </c>
      <c r="F46" s="123" t="str">
        <f>IF('表格编辑 '!H46="","",'表格编辑 '!H46)</f>
        <v/>
      </c>
      <c r="G46" s="123" t="str">
        <f>IF('表格编辑 '!I46="","",'表格编辑 '!I46)</f>
        <v/>
      </c>
      <c r="H46" s="123" t="str">
        <f>IF('表格编辑 '!J46="","",'表格编辑 '!J46)</f>
        <v>test_deadth_event(RECEIVER, ARG0, ARG1, ARG2, ARG3,ARG4)</v>
      </c>
      <c r="I46" s="123">
        <f>IF('表格编辑 '!K46="","",'表格编辑 '!K46)</f>
        <v>1</v>
      </c>
      <c r="J46" s="123" t="str">
        <f>IF('表格编辑 '!L46="","",'表格编辑 '!L46)</f>
        <v/>
      </c>
      <c r="K46" s="123" t="str">
        <f>IF('表格编辑 '!M46="","",'表格编辑 '!M46)</f>
        <v/>
      </c>
      <c r="L46" s="123" t="str">
        <f>IF('表格编辑 '!N46="","",'表格编辑 '!N46)</f>
        <v/>
      </c>
      <c r="M46" s="123" t="str">
        <f>IF('表格编辑 '!O46="","",'表格编辑 '!O46)</f>
        <v/>
      </c>
      <c r="N46" s="123" t="str">
        <f>IF('表格编辑 '!P46="","",'表格编辑 '!P46)</f>
        <v/>
      </c>
      <c r="O46" s="123" t="str">
        <f>IF('表格编辑 '!Q46="","",'表格编辑 '!Q46)</f>
        <v/>
      </c>
      <c r="P46" s="123" t="str">
        <f>IF('表格编辑 '!R46="","",'表格编辑 '!R46)</f>
        <v/>
      </c>
      <c r="Q46" s="123" t="str">
        <f>IF('表格编辑 '!S46="","",'表格编辑 '!S46)</f>
        <v/>
      </c>
      <c r="R46" s="123" t="str">
        <f>IF('表格编辑 '!T46="","",'表格编辑 '!T46)</f>
        <v/>
      </c>
      <c r="S46" s="123" t="str">
        <f>IF('表格编辑 '!U46="","",'表格编辑 '!U46)</f>
        <v/>
      </c>
      <c r="T46" s="123" t="str">
        <f>IF('表格编辑 '!V46="","",'表格编辑 '!V46)</f>
        <v/>
      </c>
      <c r="U46" s="123" t="str">
        <f>IF('表格编辑 '!W46="","",'表格编辑 '!W46)</f>
        <v/>
      </c>
      <c r="V46" s="123">
        <f>IF('表格编辑 '!X46="","",'表格编辑 '!X46)</f>
        <v>5000</v>
      </c>
      <c r="W46" s="123" t="str">
        <f>IF('表格编辑 '!Y46="","",'表格编辑 '!Y46)</f>
        <v/>
      </c>
      <c r="X46" s="123" t="str">
        <f>IF('表格编辑 '!Z46="","",'表格编辑 '!Z46)</f>
        <v/>
      </c>
      <c r="Y46" s="123" t="str">
        <f>IF('表格编辑 '!AA46="","",'表格编辑 '!AA46)</f>
        <v/>
      </c>
      <c r="Z46" s="123" t="str">
        <f>IF('表格编辑 '!AB46="","",'表格编辑 '!AB46)</f>
        <v/>
      </c>
      <c r="AA46" s="123" t="str">
        <f>IF('表格编辑 '!AC46="","",'表格编辑 '!AC46)</f>
        <v/>
      </c>
      <c r="AB46" s="123" t="str">
        <f>IF('表格编辑 '!AD46="","",'表格编辑 '!AD46)</f>
        <v/>
      </c>
      <c r="AC46" s="123" t="str">
        <f>IF('表格编辑 '!AE46="","",'表格编辑 '!AE46)</f>
        <v/>
      </c>
      <c r="AD46" s="123" t="str">
        <f>IF('表格编辑 '!AF46="","",'表格编辑 '!AF46)</f>
        <v/>
      </c>
    </row>
    <row r="47" spans="1:30">
      <c r="A47" s="123">
        <f>IF('表格编辑 '!A47="","",'表格编辑 '!A47)</f>
        <v>90014</v>
      </c>
      <c r="B47" s="123">
        <f>IF('表格编辑 '!B47="","",'表格编辑 '!B47)</f>
        <v>914</v>
      </c>
      <c r="C47" s="123">
        <f>IF('表格编辑 '!E47="","",'表格编辑 '!E47)</f>
        <v>3</v>
      </c>
      <c r="D47" s="123" t="str">
        <f>IF('表格编辑 '!F47="","",'表格编辑 '!F47)</f>
        <v>AI_born_event(RECEIVER, ARG0, ARG1, ARG2, ARG3,ARG4)</v>
      </c>
      <c r="E47" s="123" t="str">
        <f>IF('表格编辑 '!G47="","",'表格编辑 '!G47)</f>
        <v>AI_update_event(RECEIVER, ARG0, ARG1, ARG2, ARG3,ARG4)</v>
      </c>
      <c r="F47" s="123" t="str">
        <f>IF('表格编辑 '!H47="","",'表格编辑 '!H47)</f>
        <v/>
      </c>
      <c r="G47" s="123" t="str">
        <f>IF('表格编辑 '!I47="","",'表格编辑 '!I47)</f>
        <v/>
      </c>
      <c r="H47" s="123" t="str">
        <f>IF('表格编辑 '!J47="","",'表格编辑 '!J47)</f>
        <v>test_deadth_event(RECEIVER, ARG0, ARG1, ARG2, ARG3,ARG4)</v>
      </c>
      <c r="I47" s="123">
        <f>IF('表格编辑 '!K47="","",'表格编辑 '!K47)</f>
        <v>1</v>
      </c>
      <c r="J47" s="123" t="str">
        <f>IF('表格编辑 '!L47="","",'表格编辑 '!L47)</f>
        <v/>
      </c>
      <c r="K47" s="123" t="str">
        <f>IF('表格编辑 '!M47="","",'表格编辑 '!M47)</f>
        <v/>
      </c>
      <c r="L47" s="123" t="str">
        <f>IF('表格编辑 '!N47="","",'表格编辑 '!N47)</f>
        <v/>
      </c>
      <c r="M47" s="123" t="str">
        <f>IF('表格编辑 '!O47="","",'表格编辑 '!O47)</f>
        <v/>
      </c>
      <c r="N47" s="123" t="str">
        <f>IF('表格编辑 '!P47="","",'表格编辑 '!P47)</f>
        <v/>
      </c>
      <c r="O47" s="123" t="str">
        <f>IF('表格编辑 '!Q47="","",'表格编辑 '!Q47)</f>
        <v/>
      </c>
      <c r="P47" s="123" t="str">
        <f>IF('表格编辑 '!R47="","",'表格编辑 '!R47)</f>
        <v/>
      </c>
      <c r="Q47" s="123" t="str">
        <f>IF('表格编辑 '!S47="","",'表格编辑 '!S47)</f>
        <v/>
      </c>
      <c r="R47" s="123" t="str">
        <f>IF('表格编辑 '!T47="","",'表格编辑 '!T47)</f>
        <v/>
      </c>
      <c r="S47" s="123" t="str">
        <f>IF('表格编辑 '!U47="","",'表格编辑 '!U47)</f>
        <v/>
      </c>
      <c r="T47" s="123" t="str">
        <f>IF('表格编辑 '!V47="","",'表格编辑 '!V47)</f>
        <v/>
      </c>
      <c r="U47" s="123" t="str">
        <f>IF('表格编辑 '!W47="","",'表格编辑 '!W47)</f>
        <v/>
      </c>
      <c r="V47" s="123" t="str">
        <f>IF('表格编辑 '!X47="","",'表格编辑 '!X47)</f>
        <v/>
      </c>
      <c r="W47" s="123">
        <f>IF('表格编辑 '!Y47="","",'表格编辑 '!Y47)</f>
        <v>10000</v>
      </c>
      <c r="X47" s="123" t="str">
        <f>IF('表格编辑 '!Z47="","",'表格编辑 '!Z47)</f>
        <v/>
      </c>
      <c r="Y47" s="123" t="str">
        <f>IF('表格编辑 '!AA47="","",'表格编辑 '!AA47)</f>
        <v/>
      </c>
      <c r="Z47" s="123" t="str">
        <f>IF('表格编辑 '!AB47="","",'表格编辑 '!AB47)</f>
        <v/>
      </c>
      <c r="AA47" s="123" t="str">
        <f>IF('表格编辑 '!AC47="","",'表格编辑 '!AC47)</f>
        <v/>
      </c>
      <c r="AB47" s="123" t="str">
        <f>IF('表格编辑 '!AD47="","",'表格编辑 '!AD47)</f>
        <v/>
      </c>
      <c r="AC47" s="123" t="str">
        <f>IF('表格编辑 '!AE47="","",'表格编辑 '!AE47)</f>
        <v/>
      </c>
      <c r="AD47" s="123" t="str">
        <f>IF('表格编辑 '!AF47="","",'表格编辑 '!AF47)</f>
        <v/>
      </c>
    </row>
    <row r="48" spans="1:30">
      <c r="A48" s="123">
        <f>IF('表格编辑 '!A48="","",'表格编辑 '!A48)</f>
        <v>90015</v>
      </c>
      <c r="B48" s="123">
        <f>IF('表格编辑 '!B48="","",'表格编辑 '!B48)</f>
        <v>915</v>
      </c>
      <c r="C48" s="123">
        <f>IF('表格编辑 '!E48="","",'表格编辑 '!E48)</f>
        <v>3</v>
      </c>
      <c r="D48" s="123" t="str">
        <f>IF('表格编辑 '!F48="","",'表格编辑 '!F48)</f>
        <v>AI_born_event(RECEIVER, ARG0, ARG1, ARG2, ARG3,ARG4)</v>
      </c>
      <c r="E48" s="123" t="str">
        <f>IF('表格编辑 '!G48="","",'表格编辑 '!G48)</f>
        <v>AI_update_event(RECEIVER, ARG0, ARG1, ARG2, ARG3,ARG4)</v>
      </c>
      <c r="F48" s="123" t="str">
        <f>IF('表格编辑 '!H48="","",'表格编辑 '!H48)</f>
        <v/>
      </c>
      <c r="G48" s="123" t="str">
        <f>IF('表格编辑 '!I48="","",'表格编辑 '!I48)</f>
        <v/>
      </c>
      <c r="H48" s="123" t="str">
        <f>IF('表格编辑 '!J48="","",'表格编辑 '!J48)</f>
        <v>test_deadth_event(RECEIVER, ARG0, ARG1, ARG2, ARG3,ARG4)</v>
      </c>
      <c r="I48" s="123">
        <f>IF('表格编辑 '!K48="","",'表格编辑 '!K48)</f>
        <v>1</v>
      </c>
      <c r="J48" s="123" t="str">
        <f>IF('表格编辑 '!L48="","",'表格编辑 '!L48)</f>
        <v/>
      </c>
      <c r="K48" s="123" t="str">
        <f>IF('表格编辑 '!M48="","",'表格编辑 '!M48)</f>
        <v/>
      </c>
      <c r="L48" s="123" t="str">
        <f>IF('表格编辑 '!N48="","",'表格编辑 '!N48)</f>
        <v/>
      </c>
      <c r="M48" s="123" t="str">
        <f>IF('表格编辑 '!O48="","",'表格编辑 '!O48)</f>
        <v/>
      </c>
      <c r="N48" s="123" t="str">
        <f>IF('表格编辑 '!P48="","",'表格编辑 '!P48)</f>
        <v/>
      </c>
      <c r="O48" s="123" t="str">
        <f>IF('表格编辑 '!Q48="","",'表格编辑 '!Q48)</f>
        <v/>
      </c>
      <c r="P48" s="123" t="str">
        <f>IF('表格编辑 '!R48="","",'表格编辑 '!R48)</f>
        <v/>
      </c>
      <c r="Q48" s="123" t="str">
        <f>IF('表格编辑 '!S48="","",'表格编辑 '!S48)</f>
        <v/>
      </c>
      <c r="R48" s="123" t="str">
        <f>IF('表格编辑 '!T48="","",'表格编辑 '!T48)</f>
        <v/>
      </c>
      <c r="S48" s="123" t="str">
        <f>IF('表格编辑 '!U48="","",'表格编辑 '!U48)</f>
        <v/>
      </c>
      <c r="T48" s="123" t="str">
        <f>IF('表格编辑 '!V48="","",'表格编辑 '!V48)</f>
        <v/>
      </c>
      <c r="U48" s="123" t="str">
        <f>IF('表格编辑 '!W48="","",'表格编辑 '!W48)</f>
        <v/>
      </c>
      <c r="V48" s="123" t="str">
        <f>IF('表格编辑 '!X48="","",'表格编辑 '!X48)</f>
        <v/>
      </c>
      <c r="W48" s="123" t="str">
        <f>IF('表格编辑 '!Y48="","",'表格编辑 '!Y48)</f>
        <v/>
      </c>
      <c r="X48" s="123">
        <f>IF('表格编辑 '!Z48="","",'表格编辑 '!Z48)</f>
        <v>10000</v>
      </c>
      <c r="Y48" s="123" t="str">
        <f>IF('表格编辑 '!AA48="","",'表格编辑 '!AA48)</f>
        <v/>
      </c>
      <c r="Z48" s="123" t="str">
        <f>IF('表格编辑 '!AB48="","",'表格编辑 '!AB48)</f>
        <v/>
      </c>
      <c r="AA48" s="123" t="str">
        <f>IF('表格编辑 '!AC48="","",'表格编辑 '!AC48)</f>
        <v/>
      </c>
      <c r="AB48" s="123" t="str">
        <f>IF('表格编辑 '!AD48="","",'表格编辑 '!AD48)</f>
        <v/>
      </c>
      <c r="AC48" s="123" t="str">
        <f>IF('表格编辑 '!AE48="","",'表格编辑 '!AE48)</f>
        <v/>
      </c>
      <c r="AD48" s="123" t="str">
        <f>IF('表格编辑 '!AF48="","",'表格编辑 '!AF48)</f>
        <v/>
      </c>
    </row>
    <row r="49" spans="1:30">
      <c r="A49" s="123">
        <f>IF('表格编辑 '!A49="","",'表格编辑 '!A49)</f>
        <v>90016</v>
      </c>
      <c r="B49" s="123">
        <f>IF('表格编辑 '!B49="","",'表格编辑 '!B49)</f>
        <v>916</v>
      </c>
      <c r="C49" s="123">
        <f>IF('表格编辑 '!E49="","",'表格编辑 '!E49)</f>
        <v>3</v>
      </c>
      <c r="D49" s="123" t="str">
        <f>IF('表格编辑 '!F49="","",'表格编辑 '!F49)</f>
        <v>AI_born_event(RECEIVER, ARG0, ARG1, ARG2, ARG3,ARG4)</v>
      </c>
      <c r="E49" s="123" t="str">
        <f>IF('表格编辑 '!G49="","",'表格编辑 '!G49)</f>
        <v>AI_update_event(RECEIVER, ARG0, ARG1, ARG2, ARG3,ARG4)</v>
      </c>
      <c r="F49" s="123" t="str">
        <f>IF('表格编辑 '!H49="","",'表格编辑 '!H49)</f>
        <v/>
      </c>
      <c r="G49" s="123" t="str">
        <f>IF('表格编辑 '!I49="","",'表格编辑 '!I49)</f>
        <v/>
      </c>
      <c r="H49" s="123" t="str">
        <f>IF('表格编辑 '!J49="","",'表格编辑 '!J49)</f>
        <v>test_deadth_event(RECEIVER, ARG0, ARG1, ARG2, ARG3,ARG4)</v>
      </c>
      <c r="I49" s="123">
        <f>IF('表格编辑 '!K49="","",'表格编辑 '!K49)</f>
        <v>1</v>
      </c>
      <c r="J49" s="123" t="str">
        <f>IF('表格编辑 '!L49="","",'表格编辑 '!L49)</f>
        <v/>
      </c>
      <c r="K49" s="123" t="str">
        <f>IF('表格编辑 '!M49="","",'表格编辑 '!M49)</f>
        <v/>
      </c>
      <c r="L49" s="123" t="str">
        <f>IF('表格编辑 '!N49="","",'表格编辑 '!N49)</f>
        <v/>
      </c>
      <c r="M49" s="123" t="str">
        <f>IF('表格编辑 '!O49="","",'表格编辑 '!O49)</f>
        <v/>
      </c>
      <c r="N49" s="123" t="str">
        <f>IF('表格编辑 '!P49="","",'表格编辑 '!P49)</f>
        <v/>
      </c>
      <c r="O49" s="123" t="str">
        <f>IF('表格编辑 '!Q49="","",'表格编辑 '!Q49)</f>
        <v/>
      </c>
      <c r="P49" s="123" t="str">
        <f>IF('表格编辑 '!R49="","",'表格编辑 '!R49)</f>
        <v/>
      </c>
      <c r="Q49" s="123" t="str">
        <f>IF('表格编辑 '!S49="","",'表格编辑 '!S49)</f>
        <v/>
      </c>
      <c r="R49" s="123" t="str">
        <f>IF('表格编辑 '!T49="","",'表格编辑 '!T49)</f>
        <v/>
      </c>
      <c r="S49" s="123" t="str">
        <f>IF('表格编辑 '!U49="","",'表格编辑 '!U49)</f>
        <v/>
      </c>
      <c r="T49" s="123" t="str">
        <f>IF('表格编辑 '!V49="","",'表格编辑 '!V49)</f>
        <v/>
      </c>
      <c r="U49" s="123" t="str">
        <f>IF('表格编辑 '!W49="","",'表格编辑 '!W49)</f>
        <v/>
      </c>
      <c r="V49" s="123" t="str">
        <f>IF('表格编辑 '!X49="","",'表格编辑 '!X49)</f>
        <v/>
      </c>
      <c r="W49" s="123" t="str">
        <f>IF('表格编辑 '!Y49="","",'表格编辑 '!Y49)</f>
        <v/>
      </c>
      <c r="X49" s="123" t="str">
        <f>IF('表格编辑 '!Z49="","",'表格编辑 '!Z49)</f>
        <v/>
      </c>
      <c r="Y49" s="123">
        <f>IF('表格编辑 '!AA49="","",'表格编辑 '!AA49)</f>
        <v>9999</v>
      </c>
      <c r="Z49" s="123" t="str">
        <f>IF('表格编辑 '!AB49="","",'表格编辑 '!AB49)</f>
        <v/>
      </c>
      <c r="AA49" s="123" t="str">
        <f>IF('表格编辑 '!AC49="","",'表格编辑 '!AC49)</f>
        <v/>
      </c>
      <c r="AB49" s="123" t="str">
        <f>IF('表格编辑 '!AD49="","",'表格编辑 '!AD49)</f>
        <v/>
      </c>
      <c r="AC49" s="123" t="str">
        <f>IF('表格编辑 '!AE49="","",'表格编辑 '!AE49)</f>
        <v/>
      </c>
      <c r="AD49" s="123" t="str">
        <f>IF('表格编辑 '!AF49="","",'表格编辑 '!AF49)</f>
        <v/>
      </c>
    </row>
    <row r="50" spans="1:30">
      <c r="A50" s="123">
        <f>IF('表格编辑 '!A50="","",'表格编辑 '!A50)</f>
        <v>90017</v>
      </c>
      <c r="B50" s="123">
        <f>IF('表格编辑 '!B50="","",'表格编辑 '!B50)</f>
        <v>917</v>
      </c>
      <c r="C50" s="123">
        <f>IF('表格编辑 '!E50="","",'表格编辑 '!E50)</f>
        <v>3</v>
      </c>
      <c r="D50" s="123" t="str">
        <f>IF('表格编辑 '!F50="","",'表格编辑 '!F50)</f>
        <v>AI_born_event(RECEIVER, ARG0, ARG1, ARG2, ARG3,ARG4)</v>
      </c>
      <c r="E50" s="123" t="str">
        <f>IF('表格编辑 '!G50="","",'表格编辑 '!G50)</f>
        <v>AI_update_event(RECEIVER, ARG0, ARG1, ARG2, ARG3,ARG4)</v>
      </c>
      <c r="F50" s="123" t="str">
        <f>IF('表格编辑 '!H50="","",'表格编辑 '!H50)</f>
        <v/>
      </c>
      <c r="G50" s="123" t="str">
        <f>IF('表格编辑 '!I50="","",'表格编辑 '!I50)</f>
        <v/>
      </c>
      <c r="H50" s="123" t="str">
        <f>IF('表格编辑 '!J50="","",'表格编辑 '!J50)</f>
        <v>test_deadth_event(RECEIVER, ARG0, ARG1, ARG2, ARG3,ARG4)</v>
      </c>
      <c r="I50" s="123">
        <f>IF('表格编辑 '!K50="","",'表格编辑 '!K50)</f>
        <v>1</v>
      </c>
      <c r="J50" s="123" t="str">
        <f>IF('表格编辑 '!L50="","",'表格编辑 '!L50)</f>
        <v/>
      </c>
      <c r="K50" s="123" t="str">
        <f>IF('表格编辑 '!M50="","",'表格编辑 '!M50)</f>
        <v/>
      </c>
      <c r="L50" s="123" t="str">
        <f>IF('表格编辑 '!N50="","",'表格编辑 '!N50)</f>
        <v/>
      </c>
      <c r="M50" s="123" t="str">
        <f>IF('表格编辑 '!O50="","",'表格编辑 '!O50)</f>
        <v/>
      </c>
      <c r="N50" s="123" t="str">
        <f>IF('表格编辑 '!P50="","",'表格编辑 '!P50)</f>
        <v/>
      </c>
      <c r="O50" s="123" t="str">
        <f>IF('表格编辑 '!Q50="","",'表格编辑 '!Q50)</f>
        <v/>
      </c>
      <c r="P50" s="123" t="str">
        <f>IF('表格编辑 '!R50="","",'表格编辑 '!R50)</f>
        <v/>
      </c>
      <c r="Q50" s="123" t="str">
        <f>IF('表格编辑 '!S50="","",'表格编辑 '!S50)</f>
        <v/>
      </c>
      <c r="R50" s="123" t="str">
        <f>IF('表格编辑 '!T50="","",'表格编辑 '!T50)</f>
        <v/>
      </c>
      <c r="S50" s="123" t="str">
        <f>IF('表格编辑 '!U50="","",'表格编辑 '!U50)</f>
        <v/>
      </c>
      <c r="T50" s="123" t="str">
        <f>IF('表格编辑 '!V50="","",'表格编辑 '!V50)</f>
        <v/>
      </c>
      <c r="U50" s="123" t="str">
        <f>IF('表格编辑 '!W50="","",'表格编辑 '!W50)</f>
        <v/>
      </c>
      <c r="V50" s="123" t="str">
        <f>IF('表格编辑 '!X50="","",'表格编辑 '!X50)</f>
        <v/>
      </c>
      <c r="W50" s="123" t="str">
        <f>IF('表格编辑 '!Y50="","",'表格编辑 '!Y50)</f>
        <v/>
      </c>
      <c r="X50" s="123" t="str">
        <f>IF('表格编辑 '!Z50="","",'表格编辑 '!Z50)</f>
        <v/>
      </c>
      <c r="Y50" s="123" t="str">
        <f>IF('表格编辑 '!AA50="","",'表格编辑 '!AA50)</f>
        <v/>
      </c>
      <c r="Z50" s="123">
        <f>IF('表格编辑 '!AB50="","",'表格编辑 '!AB50)</f>
        <v>9999</v>
      </c>
      <c r="AA50" s="123" t="str">
        <f>IF('表格编辑 '!AC50="","",'表格编辑 '!AC50)</f>
        <v/>
      </c>
      <c r="AB50" s="123" t="str">
        <f>IF('表格编辑 '!AD50="","",'表格编辑 '!AD50)</f>
        <v/>
      </c>
      <c r="AC50" s="123" t="str">
        <f>IF('表格编辑 '!AE50="","",'表格编辑 '!AE50)</f>
        <v/>
      </c>
      <c r="AD50" s="123" t="str">
        <f>IF('表格编辑 '!AF50="","",'表格编辑 '!AF50)</f>
        <v/>
      </c>
    </row>
    <row r="51" spans="1:30">
      <c r="A51" s="123">
        <f>IF('表格编辑 '!A51="","",'表格编辑 '!A51)</f>
        <v>90018</v>
      </c>
      <c r="B51" s="123">
        <f>IF('表格编辑 '!B51="","",'表格编辑 '!B51)</f>
        <v>918</v>
      </c>
      <c r="C51" s="123">
        <f>IF('表格编辑 '!E51="","",'表格编辑 '!E51)</f>
        <v>3</v>
      </c>
      <c r="D51" s="123" t="str">
        <f>IF('表格编辑 '!F51="","",'表格编辑 '!F51)</f>
        <v>AI_born_event(RECEIVER, ARG0, ARG1, ARG2, ARG3,ARG4)</v>
      </c>
      <c r="E51" s="123" t="str">
        <f>IF('表格编辑 '!G51="","",'表格编辑 '!G51)</f>
        <v>AI_update_event(RECEIVER, ARG0, ARG1, ARG2, ARG3,ARG4)</v>
      </c>
      <c r="F51" s="123" t="str">
        <f>IF('表格编辑 '!H51="","",'表格编辑 '!H51)</f>
        <v/>
      </c>
      <c r="G51" s="123" t="str">
        <f>IF('表格编辑 '!I51="","",'表格编辑 '!I51)</f>
        <v/>
      </c>
      <c r="H51" s="123" t="str">
        <f>IF('表格编辑 '!J51="","",'表格编辑 '!J51)</f>
        <v>test_deadth_event(RECEIVER, ARG0, ARG1, ARG2, ARG3,ARG4)</v>
      </c>
      <c r="I51" s="123">
        <f>IF('表格编辑 '!K51="","",'表格编辑 '!K51)</f>
        <v>1</v>
      </c>
      <c r="J51" s="123" t="str">
        <f>IF('表格编辑 '!L51="","",'表格编辑 '!L51)</f>
        <v/>
      </c>
      <c r="K51" s="123" t="str">
        <f>IF('表格编辑 '!M51="","",'表格编辑 '!M51)</f>
        <v/>
      </c>
      <c r="L51" s="123" t="str">
        <f>IF('表格编辑 '!N51="","",'表格编辑 '!N51)</f>
        <v/>
      </c>
      <c r="M51" s="123" t="str">
        <f>IF('表格编辑 '!O51="","",'表格编辑 '!O51)</f>
        <v/>
      </c>
      <c r="N51" s="123" t="str">
        <f>IF('表格编辑 '!P51="","",'表格编辑 '!P51)</f>
        <v/>
      </c>
      <c r="O51" s="123" t="str">
        <f>IF('表格编辑 '!Q51="","",'表格编辑 '!Q51)</f>
        <v/>
      </c>
      <c r="P51" s="123" t="str">
        <f>IF('表格编辑 '!R51="","",'表格编辑 '!R51)</f>
        <v/>
      </c>
      <c r="Q51" s="123" t="str">
        <f>IF('表格编辑 '!S51="","",'表格编辑 '!S51)</f>
        <v/>
      </c>
      <c r="R51" s="123" t="str">
        <f>IF('表格编辑 '!T51="","",'表格编辑 '!T51)</f>
        <v/>
      </c>
      <c r="S51" s="123" t="str">
        <f>IF('表格编辑 '!U51="","",'表格编辑 '!U51)</f>
        <v/>
      </c>
      <c r="T51" s="123" t="str">
        <f>IF('表格编辑 '!V51="","",'表格编辑 '!V51)</f>
        <v/>
      </c>
      <c r="U51" s="123" t="str">
        <f>IF('表格编辑 '!W51="","",'表格编辑 '!W51)</f>
        <v/>
      </c>
      <c r="V51" s="123" t="str">
        <f>IF('表格编辑 '!X51="","",'表格编辑 '!X51)</f>
        <v/>
      </c>
      <c r="W51" s="123" t="str">
        <f>IF('表格编辑 '!Y51="","",'表格编辑 '!Y51)</f>
        <v/>
      </c>
      <c r="X51" s="123" t="str">
        <f>IF('表格编辑 '!Z51="","",'表格编辑 '!Z51)</f>
        <v/>
      </c>
      <c r="Y51" s="123" t="str">
        <f>IF('表格编辑 '!AA51="","",'表格编辑 '!AA51)</f>
        <v/>
      </c>
      <c r="Z51" s="123" t="str">
        <f>IF('表格编辑 '!AB51="","",'表格编辑 '!AB51)</f>
        <v/>
      </c>
      <c r="AA51" s="123">
        <f>IF('表格编辑 '!AC51="","",'表格编辑 '!AC51)</f>
        <v>9999</v>
      </c>
      <c r="AB51" s="123" t="str">
        <f>IF('表格编辑 '!AD51="","",'表格编辑 '!AD51)</f>
        <v/>
      </c>
      <c r="AC51" s="123" t="str">
        <f>IF('表格编辑 '!AE51="","",'表格编辑 '!AE51)</f>
        <v/>
      </c>
      <c r="AD51" s="123" t="str">
        <f>IF('表格编辑 '!AF51="","",'表格编辑 '!AF51)</f>
        <v/>
      </c>
    </row>
    <row r="52" spans="1:30">
      <c r="A52" s="123">
        <f>IF('表格编辑 '!A52="","",'表格编辑 '!A52)</f>
        <v>90019</v>
      </c>
      <c r="B52" s="123">
        <f>IF('表格编辑 '!B52="","",'表格编辑 '!B52)</f>
        <v>919</v>
      </c>
      <c r="C52" s="123">
        <f>IF('表格编辑 '!E52="","",'表格编辑 '!E52)</f>
        <v>3</v>
      </c>
      <c r="D52" s="123" t="str">
        <f>IF('表格编辑 '!F52="","",'表格编辑 '!F52)</f>
        <v>AI_born_event(RECEIVER, ARG0, ARG1, ARG2, ARG3,ARG4)</v>
      </c>
      <c r="E52" s="123" t="str">
        <f>IF('表格编辑 '!G52="","",'表格编辑 '!G52)</f>
        <v>AI_update_event(RECEIVER, ARG0, ARG1, ARG2, ARG3,ARG4)</v>
      </c>
      <c r="F52" s="123" t="str">
        <f>IF('表格编辑 '!H52="","",'表格编辑 '!H52)</f>
        <v/>
      </c>
      <c r="G52" s="123" t="str">
        <f>IF('表格编辑 '!I52="","",'表格编辑 '!I52)</f>
        <v/>
      </c>
      <c r="H52" s="123" t="str">
        <f>IF('表格编辑 '!J52="","",'表格编辑 '!J52)</f>
        <v>test_deadth_event(RECEIVER, ARG0, ARG1, ARG2, ARG3,ARG4)</v>
      </c>
      <c r="I52" s="123">
        <f>IF('表格编辑 '!K52="","",'表格编辑 '!K52)</f>
        <v>1</v>
      </c>
      <c r="J52" s="123" t="str">
        <f>IF('表格编辑 '!L52="","",'表格编辑 '!L52)</f>
        <v/>
      </c>
      <c r="K52" s="123" t="str">
        <f>IF('表格编辑 '!M52="","",'表格编辑 '!M52)</f>
        <v/>
      </c>
      <c r="L52" s="123" t="str">
        <f>IF('表格编辑 '!N52="","",'表格编辑 '!N52)</f>
        <v/>
      </c>
      <c r="M52" s="123" t="str">
        <f>IF('表格编辑 '!O52="","",'表格编辑 '!O52)</f>
        <v/>
      </c>
      <c r="N52" s="123" t="str">
        <f>IF('表格编辑 '!P52="","",'表格编辑 '!P52)</f>
        <v/>
      </c>
      <c r="O52" s="123" t="str">
        <f>IF('表格编辑 '!Q52="","",'表格编辑 '!Q52)</f>
        <v/>
      </c>
      <c r="P52" s="123" t="str">
        <f>IF('表格编辑 '!R52="","",'表格编辑 '!R52)</f>
        <v/>
      </c>
      <c r="Q52" s="123" t="str">
        <f>IF('表格编辑 '!S52="","",'表格编辑 '!S52)</f>
        <v/>
      </c>
      <c r="R52" s="123" t="str">
        <f>IF('表格编辑 '!T52="","",'表格编辑 '!T52)</f>
        <v/>
      </c>
      <c r="S52" s="123" t="str">
        <f>IF('表格编辑 '!U52="","",'表格编辑 '!U52)</f>
        <v/>
      </c>
      <c r="T52" s="123" t="str">
        <f>IF('表格编辑 '!V52="","",'表格编辑 '!V52)</f>
        <v/>
      </c>
      <c r="U52" s="123" t="str">
        <f>IF('表格编辑 '!W52="","",'表格编辑 '!W52)</f>
        <v/>
      </c>
      <c r="V52" s="123" t="str">
        <f>IF('表格编辑 '!X52="","",'表格编辑 '!X52)</f>
        <v/>
      </c>
      <c r="W52" s="123" t="str">
        <f>IF('表格编辑 '!Y52="","",'表格编辑 '!Y52)</f>
        <v/>
      </c>
      <c r="X52" s="123" t="str">
        <f>IF('表格编辑 '!Z52="","",'表格编辑 '!Z52)</f>
        <v/>
      </c>
      <c r="Y52" s="123" t="str">
        <f>IF('表格编辑 '!AA52="","",'表格编辑 '!AA52)</f>
        <v/>
      </c>
      <c r="Z52" s="123" t="str">
        <f>IF('表格编辑 '!AB52="","",'表格编辑 '!AB52)</f>
        <v/>
      </c>
      <c r="AA52" s="123" t="str">
        <f>IF('表格编辑 '!AC52="","",'表格编辑 '!AC52)</f>
        <v/>
      </c>
      <c r="AB52" s="123">
        <f>IF('表格编辑 '!AD52="","",'表格编辑 '!AD52)</f>
        <v>9999</v>
      </c>
      <c r="AC52" s="123" t="str">
        <f>IF('表格编辑 '!AE52="","",'表格编辑 '!AE52)</f>
        <v/>
      </c>
      <c r="AD52" s="123" t="str">
        <f>IF('表格编辑 '!AF52="","",'表格编辑 '!AF52)</f>
        <v/>
      </c>
    </row>
    <row r="53" spans="1:30">
      <c r="A53" s="123">
        <f>IF('表格编辑 '!A53="","",'表格编辑 '!A53)</f>
        <v>90020</v>
      </c>
      <c r="B53" s="123">
        <f>IF('表格编辑 '!B53="","",'表格编辑 '!B53)</f>
        <v>920</v>
      </c>
      <c r="C53" s="123">
        <f>IF('表格编辑 '!E53="","",'表格编辑 '!E53)</f>
        <v>3</v>
      </c>
      <c r="D53" s="123" t="str">
        <f>IF('表格编辑 '!F53="","",'表格编辑 '!F53)</f>
        <v>AI_born_event(RECEIVER, ARG0, ARG1, ARG2, ARG3,ARG4)</v>
      </c>
      <c r="E53" s="123" t="str">
        <f>IF('表格编辑 '!G53="","",'表格编辑 '!G53)</f>
        <v>AI_update_event(RECEIVER, ARG0, ARG1, ARG2, ARG3,ARG4)</v>
      </c>
      <c r="F53" s="123" t="str">
        <f>IF('表格编辑 '!H53="","",'表格编辑 '!H53)</f>
        <v/>
      </c>
      <c r="G53" s="123" t="str">
        <f>IF('表格编辑 '!I53="","",'表格编辑 '!I53)</f>
        <v/>
      </c>
      <c r="H53" s="123" t="str">
        <f>IF('表格编辑 '!J53="","",'表格编辑 '!J53)</f>
        <v>test_deadth_event(RECEIVER, ARG0, ARG1, ARG2, ARG3,ARG4)</v>
      </c>
      <c r="I53" s="123">
        <f>IF('表格编辑 '!K53="","",'表格编辑 '!K53)</f>
        <v>1</v>
      </c>
      <c r="J53" s="123" t="str">
        <f>IF('表格编辑 '!L53="","",'表格编辑 '!L53)</f>
        <v/>
      </c>
      <c r="K53" s="123" t="str">
        <f>IF('表格编辑 '!M53="","",'表格编辑 '!M53)</f>
        <v/>
      </c>
      <c r="L53" s="123" t="str">
        <f>IF('表格编辑 '!N53="","",'表格编辑 '!N53)</f>
        <v/>
      </c>
      <c r="M53" s="123" t="str">
        <f>IF('表格编辑 '!O53="","",'表格编辑 '!O53)</f>
        <v/>
      </c>
      <c r="N53" s="123" t="str">
        <f>IF('表格编辑 '!P53="","",'表格编辑 '!P53)</f>
        <v/>
      </c>
      <c r="O53" s="123" t="str">
        <f>IF('表格编辑 '!Q53="","",'表格编辑 '!Q53)</f>
        <v/>
      </c>
      <c r="P53" s="123" t="str">
        <f>IF('表格编辑 '!R53="","",'表格编辑 '!R53)</f>
        <v/>
      </c>
      <c r="Q53" s="123" t="str">
        <f>IF('表格编辑 '!S53="","",'表格编辑 '!S53)</f>
        <v/>
      </c>
      <c r="R53" s="123" t="str">
        <f>IF('表格编辑 '!T53="","",'表格编辑 '!T53)</f>
        <v/>
      </c>
      <c r="S53" s="123" t="str">
        <f>IF('表格编辑 '!U53="","",'表格编辑 '!U53)</f>
        <v/>
      </c>
      <c r="T53" s="123" t="str">
        <f>IF('表格编辑 '!V53="","",'表格编辑 '!V53)</f>
        <v/>
      </c>
      <c r="U53" s="123" t="str">
        <f>IF('表格编辑 '!W53="","",'表格编辑 '!W53)</f>
        <v/>
      </c>
      <c r="V53" s="123" t="str">
        <f>IF('表格编辑 '!X53="","",'表格编辑 '!X53)</f>
        <v/>
      </c>
      <c r="W53" s="123" t="str">
        <f>IF('表格编辑 '!Y53="","",'表格编辑 '!Y53)</f>
        <v/>
      </c>
      <c r="X53" s="123" t="str">
        <f>IF('表格编辑 '!Z53="","",'表格编辑 '!Z53)</f>
        <v/>
      </c>
      <c r="Y53" s="123" t="str">
        <f>IF('表格编辑 '!AA53="","",'表格编辑 '!AA53)</f>
        <v/>
      </c>
      <c r="Z53" s="123" t="str">
        <f>IF('表格编辑 '!AB53="","",'表格编辑 '!AB53)</f>
        <v/>
      </c>
      <c r="AA53" s="123" t="str">
        <f>IF('表格编辑 '!AC53="","",'表格编辑 '!AC53)</f>
        <v/>
      </c>
      <c r="AB53" s="123" t="str">
        <f>IF('表格编辑 '!AD53="","",'表格编辑 '!AD53)</f>
        <v/>
      </c>
      <c r="AC53" s="123">
        <f>IF('表格编辑 '!AE53="","",'表格编辑 '!AE53)</f>
        <v>9999</v>
      </c>
      <c r="AD53" s="123" t="str">
        <f>IF('表格编辑 '!AF53="","",'表格编辑 '!AF53)</f>
        <v/>
      </c>
    </row>
    <row r="54" spans="1:30">
      <c r="A54" s="123">
        <f>IF('表格编辑 '!A54="","",'表格编辑 '!A54)</f>
        <v>1</v>
      </c>
      <c r="B54" s="123">
        <f>IF('表格编辑 '!B54="","",'表格编辑 '!B54)</f>
        <v>20</v>
      </c>
      <c r="C54" s="123">
        <f>IF('表格编辑 '!E54="","",'表格编辑 '!E54)</f>
        <v>1</v>
      </c>
      <c r="D54" s="123" t="str">
        <f>IF('表格编辑 '!F54="","",'表格编辑 '!F54)</f>
        <v>AI_born_event(RECEIVER, ARG0, ARG1, ARG2, ARG3,ARG4)</v>
      </c>
      <c r="E54" s="123" t="str">
        <f>IF('表格编辑 '!G54="","",'表格编辑 '!G54)</f>
        <v>AI_update_event(RECEIVER, ARG0, ARG1, ARG2, ARG3,ARG4)</v>
      </c>
      <c r="F54" s="123" t="str">
        <f>IF('表格编辑 '!H54="","",'表格编辑 '!H54)</f>
        <v/>
      </c>
      <c r="G54" s="123" t="str">
        <f>IF('表格编辑 '!I54="","",'表格编辑 '!I54)</f>
        <v/>
      </c>
      <c r="H54" s="123" t="str">
        <f>IF('表格编辑 '!J54="","",'表格编辑 '!J54)</f>
        <v>test_deadth_event(RECEIVER, ARG0, ARG1, ARG2, ARG3,ARG4)</v>
      </c>
      <c r="I54" s="123">
        <f>IF('表格编辑 '!K54="","",'表格编辑 '!K54)</f>
        <v>1</v>
      </c>
      <c r="J54" s="123">
        <f>IF('表格编辑 '!L54="","",'表格编辑 '!L54)</f>
        <v>-20</v>
      </c>
      <c r="K54" s="123" t="str">
        <f>IF('表格编辑 '!M54="","",'表格编辑 '!M54)</f>
        <v/>
      </c>
      <c r="L54" s="123">
        <f>IF('表格编辑 '!N54="","",'表格编辑 '!N54)</f>
        <v>-20</v>
      </c>
      <c r="M54" s="123" t="str">
        <f>IF('表格编辑 '!O54="","",'表格编辑 '!O54)</f>
        <v/>
      </c>
      <c r="N54" s="123" t="str">
        <f>IF('表格编辑 '!P54="","",'表格编辑 '!P54)</f>
        <v/>
      </c>
      <c r="O54" s="123" t="str">
        <f>IF('表格编辑 '!Q54="","",'表格编辑 '!Q54)</f>
        <v/>
      </c>
      <c r="P54" s="123" t="str">
        <f>IF('表格编辑 '!R54="","",'表格编辑 '!R54)</f>
        <v/>
      </c>
      <c r="Q54" s="123">
        <f>IF('表格编辑 '!S54="","",'表格编辑 '!S54)</f>
        <v>320</v>
      </c>
      <c r="R54" s="123" t="str">
        <f>IF('表格编辑 '!T54="","",'表格编辑 '!T54)</f>
        <v/>
      </c>
      <c r="S54" s="123" t="str">
        <f>IF('表格编辑 '!U54="","",'表格编辑 '!U54)</f>
        <v/>
      </c>
      <c r="T54" s="123" t="str">
        <f>IF('表格编辑 '!V54="","",'表格编辑 '!V54)</f>
        <v/>
      </c>
      <c r="U54" s="123" t="str">
        <f>IF('表格编辑 '!W54="","",'表格编辑 '!W54)</f>
        <v/>
      </c>
      <c r="V54" s="123" t="str">
        <f>IF('表格编辑 '!X54="","",'表格编辑 '!X54)</f>
        <v/>
      </c>
      <c r="W54" s="123" t="str">
        <f>IF('表格编辑 '!Y54="","",'表格编辑 '!Y54)</f>
        <v/>
      </c>
      <c r="X54" s="123" t="str">
        <f>IF('表格编辑 '!Z54="","",'表格编辑 '!Z54)</f>
        <v/>
      </c>
      <c r="Y54" s="123" t="str">
        <f>IF('表格编辑 '!AA54="","",'表格编辑 '!AA54)</f>
        <v/>
      </c>
      <c r="Z54" s="123" t="str">
        <f>IF('表格编辑 '!AB54="","",'表格编辑 '!AB54)</f>
        <v/>
      </c>
      <c r="AA54" s="123" t="str">
        <f>IF('表格编辑 '!AC54="","",'表格编辑 '!AC54)</f>
        <v/>
      </c>
      <c r="AB54" s="123" t="str">
        <f>IF('表格编辑 '!AD54="","",'表格编辑 '!AD54)</f>
        <v/>
      </c>
      <c r="AC54" s="123" t="str">
        <f>IF('表格编辑 '!AE54="","",'表格编辑 '!AE54)</f>
        <v/>
      </c>
      <c r="AD54" s="123">
        <f>IF('表格编辑 '!AF54="","",'表格编辑 '!AF54)</f>
        <v>100001</v>
      </c>
    </row>
    <row r="55" spans="1:30">
      <c r="A55" s="123">
        <f>IF('表格编辑 '!A55="","",'表格编辑 '!A55)</f>
        <v>2</v>
      </c>
      <c r="B55" s="123">
        <f>IF('表格编辑 '!B55="","",'表格编辑 '!B55)</f>
        <v>4</v>
      </c>
      <c r="C55" s="123">
        <f>IF('表格编辑 '!E55="","",'表格编辑 '!E55)</f>
        <v>2</v>
      </c>
      <c r="D55" s="123" t="str">
        <f>IF('表格编辑 '!F55="","",'表格编辑 '!F55)</f>
        <v>AI_born_event(RECEIVER, ARG0, ARG1, ARG2, ARG3,ARG4)</v>
      </c>
      <c r="E55" s="123" t="str">
        <f>IF('表格编辑 '!G55="","",'表格编辑 '!G55)</f>
        <v>AI_update_event(RECEIVER, ARG0, ARG1, ARG2, ARG3,ARG4)</v>
      </c>
      <c r="F55" s="123" t="str">
        <f>IF('表格编辑 '!H55="","",'表格编辑 '!H55)</f>
        <v/>
      </c>
      <c r="G55" s="123" t="str">
        <f>IF('表格编辑 '!I55="","",'表格编辑 '!I55)</f>
        <v/>
      </c>
      <c r="H55" s="123" t="str">
        <f>IF('表格编辑 '!J55="","",'表格编辑 '!J55)</f>
        <v>test_deadth_event(RECEIVER, ARG0, ARG1, ARG2, ARG3,ARG4)</v>
      </c>
      <c r="I55" s="123">
        <f>IF('表格编辑 '!K55="","",'表格编辑 '!K55)</f>
        <v>1</v>
      </c>
      <c r="J55" s="123">
        <f>IF('表格编辑 '!L55="","",'表格编辑 '!L55)</f>
        <v>-20</v>
      </c>
      <c r="K55" s="123" t="str">
        <f>IF('表格编辑 '!M55="","",'表格编辑 '!M55)</f>
        <v/>
      </c>
      <c r="L55" s="123">
        <f>IF('表格编辑 '!N55="","",'表格编辑 '!N55)</f>
        <v>-20</v>
      </c>
      <c r="M55" s="123" t="str">
        <f>IF('表格编辑 '!O55="","",'表格编辑 '!O55)</f>
        <v/>
      </c>
      <c r="N55" s="123" t="str">
        <f>IF('表格编辑 '!P55="","",'表格编辑 '!P55)</f>
        <v/>
      </c>
      <c r="O55" s="123" t="str">
        <f>IF('表格编辑 '!Q55="","",'表格编辑 '!Q55)</f>
        <v/>
      </c>
      <c r="P55" s="123" t="str">
        <f>IF('表格编辑 '!R55="","",'表格编辑 '!R55)</f>
        <v/>
      </c>
      <c r="Q55" s="123">
        <f>IF('表格编辑 '!S55="","",'表格编辑 '!S55)</f>
        <v>320</v>
      </c>
      <c r="R55" s="123" t="str">
        <f>IF('表格编辑 '!T55="","",'表格编辑 '!T55)</f>
        <v/>
      </c>
      <c r="S55" s="123" t="str">
        <f>IF('表格编辑 '!U55="","",'表格编辑 '!U55)</f>
        <v/>
      </c>
      <c r="T55" s="123" t="str">
        <f>IF('表格编辑 '!V55="","",'表格编辑 '!V55)</f>
        <v/>
      </c>
      <c r="U55" s="123" t="str">
        <f>IF('表格编辑 '!W55="","",'表格编辑 '!W55)</f>
        <v/>
      </c>
      <c r="V55" s="123" t="str">
        <f>IF('表格编辑 '!X55="","",'表格编辑 '!X55)</f>
        <v/>
      </c>
      <c r="W55" s="123" t="str">
        <f>IF('表格编辑 '!Y55="","",'表格编辑 '!Y55)</f>
        <v/>
      </c>
      <c r="X55" s="123" t="str">
        <f>IF('表格编辑 '!Z55="","",'表格编辑 '!Z55)</f>
        <v/>
      </c>
      <c r="Y55" s="123" t="str">
        <f>IF('表格编辑 '!AA55="","",'表格编辑 '!AA55)</f>
        <v/>
      </c>
      <c r="Z55" s="123" t="str">
        <f>IF('表格编辑 '!AB55="","",'表格编辑 '!AB55)</f>
        <v/>
      </c>
      <c r="AA55" s="123" t="str">
        <f>IF('表格编辑 '!AC55="","",'表格编辑 '!AC55)</f>
        <v/>
      </c>
      <c r="AB55" s="123" t="str">
        <f>IF('表格编辑 '!AD55="","",'表格编辑 '!AD55)</f>
        <v/>
      </c>
      <c r="AC55" s="123" t="str">
        <f>IF('表格编辑 '!AE55="","",'表格编辑 '!AE55)</f>
        <v/>
      </c>
      <c r="AD55" s="123">
        <f>IF('表格编辑 '!AF55="","",'表格编辑 '!AF55)</f>
        <v>100002</v>
      </c>
    </row>
    <row r="56" spans="1:30">
      <c r="A56" s="123">
        <f>IF('表格编辑 '!A56="","",'表格编辑 '!A56)</f>
        <v>3</v>
      </c>
      <c r="B56" s="123">
        <f>IF('表格编辑 '!B56="","",'表格编辑 '!B56)</f>
        <v>24</v>
      </c>
      <c r="C56" s="123">
        <f>IF('表格编辑 '!E56="","",'表格编辑 '!E56)</f>
        <v>2</v>
      </c>
      <c r="D56" s="123" t="str">
        <f>IF('表格编辑 '!F56="","",'表格编辑 '!F56)</f>
        <v>DaodanGui_Born(RECEIVER, ARG0, ARG1, ARG2, ARG3,ARG4)</v>
      </c>
      <c r="E56" s="123" t="str">
        <f>IF('表格编辑 '!G56="","",'表格编辑 '!G56)</f>
        <v>DaodanGui_Update(RECEIVER, ARG0, ARG1, ARG2, ARG3,ARG4)</v>
      </c>
      <c r="F56" s="123" t="str">
        <f>IF('表格编辑 '!H56="","",'表格编辑 '!H56)</f>
        <v/>
      </c>
      <c r="G56" s="123" t="str">
        <f>IF('表格编辑 '!I56="","",'表格编辑 '!I56)</f>
        <v/>
      </c>
      <c r="H56" s="123" t="str">
        <f>IF('表格编辑 '!J56="","",'表格编辑 '!J56)</f>
        <v>DaodanGui_Deadth(RECEIVER, ARG0, ARG1, ARG2, ARG3,ARG4)</v>
      </c>
      <c r="I56" s="123">
        <f>IF('表格编辑 '!K56="","",'表格编辑 '!K56)</f>
        <v>1</v>
      </c>
      <c r="J56" s="123">
        <f>IF('表格编辑 '!L56="","",'表格编辑 '!L56)</f>
        <v>-1.29999999999998</v>
      </c>
      <c r="K56" s="123">
        <f>IF('表格编辑 '!M56="","",'表格编辑 '!M56)</f>
        <v>60</v>
      </c>
      <c r="L56" s="123">
        <f>IF('表格编辑 '!N56="","",'表格编辑 '!N56)</f>
        <v>-10</v>
      </c>
      <c r="M56" s="123" t="str">
        <f>IF('表格编辑 '!O56="","",'表格编辑 '!O56)</f>
        <v/>
      </c>
      <c r="N56" s="123" t="str">
        <f>IF('表格编辑 '!P56="","",'表格编辑 '!P56)</f>
        <v/>
      </c>
      <c r="O56" s="123" t="str">
        <f>IF('表格编辑 '!Q56="","",'表格编辑 '!Q56)</f>
        <v/>
      </c>
      <c r="P56" s="123" t="str">
        <f>IF('表格编辑 '!R56="","",'表格编辑 '!R56)</f>
        <v/>
      </c>
      <c r="Q56" s="123">
        <f>IF('表格编辑 '!S56="","",'表格编辑 '!S56)</f>
        <v>320</v>
      </c>
      <c r="R56" s="123" t="str">
        <f>IF('表格编辑 '!T56="","",'表格编辑 '!T56)</f>
        <v/>
      </c>
      <c r="S56" s="123" t="str">
        <f>IF('表格编辑 '!U56="","",'表格编辑 '!U56)</f>
        <v/>
      </c>
      <c r="T56" s="123" t="str">
        <f>IF('表格编辑 '!V56="","",'表格编辑 '!V56)</f>
        <v/>
      </c>
      <c r="U56" s="123" t="str">
        <f>IF('表格编辑 '!W56="","",'表格编辑 '!W56)</f>
        <v/>
      </c>
      <c r="V56" s="123" t="str">
        <f>IF('表格编辑 '!X56="","",'表格编辑 '!X56)</f>
        <v/>
      </c>
      <c r="W56" s="123">
        <f>IF('表格编辑 '!Y56="","",'表格编辑 '!Y56)</f>
        <v>100</v>
      </c>
      <c r="X56" s="123">
        <f>IF('表格编辑 '!Z56="","",'表格编辑 '!Z56)</f>
        <v>100</v>
      </c>
      <c r="Y56" s="123">
        <f>IF('表格编辑 '!AA56="","",'表格编辑 '!AA56)</f>
        <v>100</v>
      </c>
      <c r="Z56" s="123">
        <f>IF('表格编辑 '!AB56="","",'表格编辑 '!AB56)</f>
        <v>100</v>
      </c>
      <c r="AA56" s="123">
        <f>IF('表格编辑 '!AC56="","",'表格编辑 '!AC56)</f>
        <v>100</v>
      </c>
      <c r="AB56" s="123">
        <f>IF('表格编辑 '!AD56="","",'表格编辑 '!AD56)</f>
        <v>100</v>
      </c>
      <c r="AC56" s="123" t="str">
        <f>IF('表格编辑 '!AE56="","",'表格编辑 '!AE56)</f>
        <v/>
      </c>
      <c r="AD56" s="123">
        <f>IF('表格编辑 '!AF56="","",'表格编辑 '!AF56)</f>
        <v>100003</v>
      </c>
    </row>
    <row r="57" spans="1:30">
      <c r="A57" s="123">
        <f>IF('表格编辑 '!A57="","",'表格编辑 '!A57)</f>
        <v>4</v>
      </c>
      <c r="B57" s="123">
        <f>IF('表格编辑 '!B57="","",'表格编辑 '!B57)</f>
        <v>9</v>
      </c>
      <c r="C57" s="123">
        <f>IF('表格编辑 '!E57="","",'表格编辑 '!E57)</f>
        <v>5</v>
      </c>
      <c r="D57" s="123" t="str">
        <f>IF('表格编辑 '!F57="","",'表格编辑 '!F57)</f>
        <v>AI_born_event(RECEIVER, ARG0, ARG1, ARG2, ARG3,ARG4)</v>
      </c>
      <c r="E57" s="123" t="str">
        <f>IF('表格编辑 '!G57="","",'表格编辑 '!G57)</f>
        <v>AI_update_event(RECEIVER, ARG0, ARG1, ARG2, ARG3,ARG4)</v>
      </c>
      <c r="F57" s="123" t="str">
        <f>IF('表格编辑 '!H57="","",'表格编辑 '!H57)</f>
        <v/>
      </c>
      <c r="G57" s="123" t="str">
        <f>IF('表格编辑 '!I57="","",'表格编辑 '!I57)</f>
        <v/>
      </c>
      <c r="H57" s="123" t="str">
        <f>IF('表格编辑 '!J57="","",'表格编辑 '!J57)</f>
        <v>test_deadth_event(RECEIVER, ARG0, ARG1, ARG2, ARG3,ARG4)</v>
      </c>
      <c r="I57" s="123">
        <f>IF('表格编辑 '!K57="","",'表格编辑 '!K57)</f>
        <v>1</v>
      </c>
      <c r="J57" s="123">
        <f>IF('表格编辑 '!L57="","",'表格编辑 '!L57)</f>
        <v>1000</v>
      </c>
      <c r="K57" s="123">
        <f>IF('表格编辑 '!M57="","",'表格编辑 '!M57)</f>
        <v>300</v>
      </c>
      <c r="L57" s="123" t="str">
        <f>IF('表格编辑 '!N57="","",'表格编辑 '!N57)</f>
        <v/>
      </c>
      <c r="M57" s="123" t="str">
        <f>IF('表格编辑 '!O57="","",'表格编辑 '!O57)</f>
        <v/>
      </c>
      <c r="N57" s="123" t="str">
        <f>IF('表格编辑 '!P57="","",'表格编辑 '!P57)</f>
        <v/>
      </c>
      <c r="O57" s="123" t="str">
        <f>IF('表格编辑 '!Q57="","",'表格编辑 '!Q57)</f>
        <v/>
      </c>
      <c r="P57" s="123" t="str">
        <f>IF('表格编辑 '!R57="","",'表格编辑 '!R57)</f>
        <v/>
      </c>
      <c r="Q57" s="123">
        <f>IF('表格编辑 '!S57="","",'表格编辑 '!S57)</f>
        <v>320</v>
      </c>
      <c r="R57" s="123" t="str">
        <f>IF('表格编辑 '!T57="","",'表格编辑 '!T57)</f>
        <v/>
      </c>
      <c r="S57" s="123" t="str">
        <f>IF('表格编辑 '!U57="","",'表格编辑 '!U57)</f>
        <v/>
      </c>
      <c r="T57" s="123" t="str">
        <f>IF('表格编辑 '!V57="","",'表格编辑 '!V57)</f>
        <v/>
      </c>
      <c r="U57" s="123" t="str">
        <f>IF('表格编辑 '!W57="","",'表格编辑 '!W57)</f>
        <v/>
      </c>
      <c r="V57" s="123" t="str">
        <f>IF('表格编辑 '!X57="","",'表格编辑 '!X57)</f>
        <v/>
      </c>
      <c r="W57" s="123" t="str">
        <f>IF('表格编辑 '!Y57="","",'表格编辑 '!Y57)</f>
        <v/>
      </c>
      <c r="X57" s="123" t="str">
        <f>IF('表格编辑 '!Z57="","",'表格编辑 '!Z57)</f>
        <v/>
      </c>
      <c r="Y57" s="123" t="str">
        <f>IF('表格编辑 '!AA57="","",'表格编辑 '!AA57)</f>
        <v/>
      </c>
      <c r="Z57" s="123" t="str">
        <f>IF('表格编辑 '!AB57="","",'表格编辑 '!AB57)</f>
        <v/>
      </c>
      <c r="AA57" s="123" t="str">
        <f>IF('表格编辑 '!AC57="","",'表格编辑 '!AC57)</f>
        <v/>
      </c>
      <c r="AB57" s="123" t="str">
        <f>IF('表格编辑 '!AD57="","",'表格编辑 '!AD57)</f>
        <v/>
      </c>
      <c r="AC57" s="123" t="str">
        <f>IF('表格编辑 '!AE57="","",'表格编辑 '!AE57)</f>
        <v/>
      </c>
      <c r="AD57" s="123">
        <f>IF('表格编辑 '!AF57="","",'表格编辑 '!AF57)</f>
        <v>100004</v>
      </c>
    </row>
    <row r="58" spans="1:30">
      <c r="A58" s="123">
        <f>IF('表格编辑 '!A58="","",'表格编辑 '!A58)</f>
        <v>5</v>
      </c>
      <c r="B58" s="123">
        <f>IF('表格编辑 '!B58="","",'表格编辑 '!B58)</f>
        <v>6</v>
      </c>
      <c r="C58" s="123">
        <f>IF('表格编辑 '!E58="","",'表格编辑 '!E58)</f>
        <v>5</v>
      </c>
      <c r="D58" s="123" t="str">
        <f>IF('表格编辑 '!F58="","",'表格编辑 '!F58)</f>
        <v>AI_born_event(RECEIVER, ARG0, ARG1, ARG2, ARG3,ARG4)</v>
      </c>
      <c r="E58" s="123" t="str">
        <f>IF('表格编辑 '!G58="","",'表格编辑 '!G58)</f>
        <v>AI_update_event(RECEIVER, ARG0, ARG1, ARG2, ARG3,ARG4)</v>
      </c>
      <c r="F58" s="123" t="str">
        <f>IF('表格编辑 '!H58="","",'表格编辑 '!H58)</f>
        <v/>
      </c>
      <c r="G58" s="123" t="str">
        <f>IF('表格编辑 '!I58="","",'表格编辑 '!I58)</f>
        <v/>
      </c>
      <c r="H58" s="123" t="str">
        <f>IF('表格编辑 '!J58="","",'表格编辑 '!J58)</f>
        <v>test_deadth_event(RECEIVER, ARG0, ARG1, ARG2, ARG3,ARG4)</v>
      </c>
      <c r="I58" s="123">
        <f>IF('表格编辑 '!K58="","",'表格编辑 '!K58)</f>
        <v>1</v>
      </c>
      <c r="J58" s="123">
        <f>IF('表格编辑 '!L58="","",'表格编辑 '!L58)</f>
        <v>-30</v>
      </c>
      <c r="K58" s="123">
        <f>IF('表格编辑 '!M58="","",'表格编辑 '!M58)</f>
        <v>150</v>
      </c>
      <c r="L58" s="123">
        <f>IF('表格编辑 '!N58="","",'表格编辑 '!N58)</f>
        <v>-8</v>
      </c>
      <c r="M58" s="123" t="str">
        <f>IF('表格编辑 '!O58="","",'表格编辑 '!O58)</f>
        <v/>
      </c>
      <c r="N58" s="123" t="str">
        <f>IF('表格编辑 '!P58="","",'表格编辑 '!P58)</f>
        <v/>
      </c>
      <c r="O58" s="123" t="str">
        <f>IF('表格编辑 '!Q58="","",'表格编辑 '!Q58)</f>
        <v/>
      </c>
      <c r="P58" s="123" t="str">
        <f>IF('表格编辑 '!R58="","",'表格编辑 '!R58)</f>
        <v/>
      </c>
      <c r="Q58" s="123">
        <f>IF('表格编辑 '!S58="","",'表格编辑 '!S58)</f>
        <v>320</v>
      </c>
      <c r="R58" s="123" t="str">
        <f>IF('表格编辑 '!T58="","",'表格编辑 '!T58)</f>
        <v/>
      </c>
      <c r="S58" s="123" t="str">
        <f>IF('表格编辑 '!U58="","",'表格编辑 '!U58)</f>
        <v/>
      </c>
      <c r="T58" s="123" t="str">
        <f>IF('表格编辑 '!V58="","",'表格编辑 '!V58)</f>
        <v/>
      </c>
      <c r="U58" s="123" t="str">
        <f>IF('表格编辑 '!W58="","",'表格编辑 '!W58)</f>
        <v/>
      </c>
      <c r="V58" s="123" t="str">
        <f>IF('表格编辑 '!X58="","",'表格编辑 '!X58)</f>
        <v/>
      </c>
      <c r="W58" s="123" t="str">
        <f>IF('表格编辑 '!Y58="","",'表格编辑 '!Y58)</f>
        <v/>
      </c>
      <c r="X58" s="123" t="str">
        <f>IF('表格编辑 '!Z58="","",'表格编辑 '!Z58)</f>
        <v/>
      </c>
      <c r="Y58" s="123" t="str">
        <f>IF('表格编辑 '!AA58="","",'表格编辑 '!AA58)</f>
        <v/>
      </c>
      <c r="Z58" s="123" t="str">
        <f>IF('表格编辑 '!AB58="","",'表格编辑 '!AB58)</f>
        <v/>
      </c>
      <c r="AA58" s="123" t="str">
        <f>IF('表格编辑 '!AC58="","",'表格编辑 '!AC58)</f>
        <v/>
      </c>
      <c r="AB58" s="123" t="str">
        <f>IF('表格编辑 '!AD58="","",'表格编辑 '!AD58)</f>
        <v/>
      </c>
      <c r="AC58" s="123" t="str">
        <f>IF('表格编辑 '!AE58="","",'表格编辑 '!AE58)</f>
        <v/>
      </c>
      <c r="AD58" s="123">
        <f>IF('表格编辑 '!AF58="","",'表格编辑 '!AF58)</f>
        <v>100005</v>
      </c>
    </row>
    <row r="59" spans="1:30">
      <c r="A59" s="123">
        <f>IF('表格编辑 '!A59="","",'表格编辑 '!A59)</f>
        <v>6</v>
      </c>
      <c r="B59" s="123">
        <f>IF('表格编辑 '!B59="","",'表格编辑 '!B59)</f>
        <v>97</v>
      </c>
      <c r="C59" s="123">
        <f>IF('表格编辑 '!E59="","",'表格编辑 '!E59)</f>
        <v>9</v>
      </c>
      <c r="D59" s="123" t="str">
        <f>IF('表格编辑 '!F59="","",'表格编辑 '!F59)</f>
        <v>NiuTouGuai_Born(RECEIVER, ARG0, ARG1, ARG2, ARG3,ARG4)</v>
      </c>
      <c r="E59" s="123" t="str">
        <f>IF('表格编辑 '!G59="","",'表格编辑 '!G59)</f>
        <v>NiuTouGuai_Update(RECEIVER, ARG0, ARG1, ARG2, ARG3,ARG4)</v>
      </c>
      <c r="F59" s="123" t="str">
        <f>IF('表格编辑 '!H59="","",'表格编辑 '!H59)</f>
        <v/>
      </c>
      <c r="G59" s="123" t="str">
        <f>IF('表格编辑 '!I59="","",'表格编辑 '!I59)</f>
        <v/>
      </c>
      <c r="H59" s="123" t="str">
        <f>IF('表格编辑 '!J59="","",'表格编辑 '!J59)</f>
        <v>NiuTouGuai_deadth(RECEIVER, ARG0, ARG1, ARG2, ARG3,ARG4)</v>
      </c>
      <c r="I59" s="123">
        <f>IF('表格编辑 '!K59="","",'表格编辑 '!K59)</f>
        <v>1</v>
      </c>
      <c r="J59" s="123">
        <f>IF('表格编辑 '!L59="","",'表格编辑 '!L59)</f>
        <v>88.4</v>
      </c>
      <c r="K59" s="123">
        <f>IF('表格编辑 '!M59="","",'表格编辑 '!M59)</f>
        <v>270</v>
      </c>
      <c r="L59" s="123">
        <f>IF('表格编辑 '!N59="","",'表格编辑 '!N59)</f>
        <v>-30</v>
      </c>
      <c r="M59" s="123" t="str">
        <f>IF('表格编辑 '!O59="","",'表格编辑 '!O59)</f>
        <v/>
      </c>
      <c r="N59" s="123" t="str">
        <f>IF('表格编辑 '!P59="","",'表格编辑 '!P59)</f>
        <v/>
      </c>
      <c r="O59" s="123" t="str">
        <f>IF('表格编辑 '!Q59="","",'表格编辑 '!Q59)</f>
        <v/>
      </c>
      <c r="P59" s="123" t="str">
        <f>IF('表格编辑 '!R59="","",'表格编辑 '!R59)</f>
        <v/>
      </c>
      <c r="Q59" s="123">
        <f>IF('表格编辑 '!S59="","",'表格编辑 '!S59)</f>
        <v>320</v>
      </c>
      <c r="R59" s="123" t="str">
        <f>IF('表格编辑 '!T59="","",'表格编辑 '!T59)</f>
        <v/>
      </c>
      <c r="S59" s="123" t="str">
        <f>IF('表格编辑 '!U59="","",'表格编辑 '!U59)</f>
        <v/>
      </c>
      <c r="T59" s="123" t="str">
        <f>IF('表格编辑 '!V59="","",'表格编辑 '!V59)</f>
        <v/>
      </c>
      <c r="U59" s="123" t="str">
        <f>IF('表格编辑 '!W59="","",'表格编辑 '!W59)</f>
        <v/>
      </c>
      <c r="V59" s="123" t="str">
        <f>IF('表格编辑 '!X59="","",'表格编辑 '!X59)</f>
        <v/>
      </c>
      <c r="W59" s="123">
        <f>IF('表格编辑 '!Y59="","",'表格编辑 '!Y59)</f>
        <v>100</v>
      </c>
      <c r="X59" s="123">
        <f>IF('表格编辑 '!Z59="","",'表格编辑 '!Z59)</f>
        <v>100</v>
      </c>
      <c r="Y59" s="123">
        <f>IF('表格编辑 '!AA59="","",'表格编辑 '!AA59)</f>
        <v>100</v>
      </c>
      <c r="Z59" s="123">
        <f>IF('表格编辑 '!AB59="","",'表格编辑 '!AB59)</f>
        <v>100</v>
      </c>
      <c r="AA59" s="123">
        <f>IF('表格编辑 '!AC59="","",'表格编辑 '!AC59)</f>
        <v>100</v>
      </c>
      <c r="AB59" s="123">
        <f>IF('表格编辑 '!AD59="","",'表格编辑 '!AD59)</f>
        <v>100</v>
      </c>
      <c r="AC59" s="123" t="str">
        <f>IF('表格编辑 '!AE59="","",'表格编辑 '!AE59)</f>
        <v/>
      </c>
      <c r="AD59" s="123">
        <f>IF('表格编辑 '!AF59="","",'表格编辑 '!AF59)</f>
        <v>100006</v>
      </c>
    </row>
    <row r="60" spans="1:30">
      <c r="A60" s="123">
        <f>IF('表格编辑 '!A60="","",'表格编辑 '!A60)</f>
        <v>7</v>
      </c>
      <c r="B60" s="123">
        <f>IF('表格编辑 '!B60="","",'表格编辑 '!B60)</f>
        <v>10024</v>
      </c>
      <c r="C60" s="123">
        <f>IF('表格编辑 '!E60="","",'表格编辑 '!E60)</f>
        <v>9</v>
      </c>
      <c r="D60" s="123" t="str">
        <f>IF('表格编辑 '!F60="","",'表格编辑 '!F60)</f>
        <v>AI_born_event(RECEIVER, ARG0, ARG1, ARG2, ARG3,ARG4)</v>
      </c>
      <c r="E60" s="123" t="str">
        <f>IF('表格编辑 '!G60="","",'表格编辑 '!G60)</f>
        <v>AI_update_event(RECEIVER, ARG0, ARG1, ARG2, ARG3,ARG4)</v>
      </c>
      <c r="F60" s="123" t="str">
        <f>IF('表格编辑 '!H60="","",'表格编辑 '!H60)</f>
        <v/>
      </c>
      <c r="G60" s="123" t="str">
        <f>IF('表格编辑 '!I60="","",'表格编辑 '!I60)</f>
        <v/>
      </c>
      <c r="H60" s="123" t="str">
        <f>IF('表格编辑 '!J60="","",'表格编辑 '!J60)</f>
        <v>test_deadth_event(RECEIVER, ARG0, ARG1, ARG2, ARG3,ARG4)</v>
      </c>
      <c r="I60" s="123">
        <f>IF('表格编辑 '!K60="","",'表格编辑 '!K60)</f>
        <v>1</v>
      </c>
      <c r="J60" s="123">
        <f>IF('表格编辑 '!L60="","",'表格编辑 '!L60)</f>
        <v>-30</v>
      </c>
      <c r="K60" s="123" t="str">
        <f>IF('表格编辑 '!M60="","",'表格编辑 '!M60)</f>
        <v/>
      </c>
      <c r="L60" s="123" t="str">
        <f>IF('表格编辑 '!N60="","",'表格编辑 '!N60)</f>
        <v/>
      </c>
      <c r="M60" s="123">
        <f>IF('表格编辑 '!O60="","",'表格编辑 '!O60)</f>
        <v>-50</v>
      </c>
      <c r="N60" s="123" t="str">
        <f>IF('表格编辑 '!P60="","",'表格编辑 '!P60)</f>
        <v/>
      </c>
      <c r="O60" s="123" t="str">
        <f>IF('表格编辑 '!Q60="","",'表格编辑 '!Q60)</f>
        <v/>
      </c>
      <c r="P60" s="123" t="str">
        <f>IF('表格编辑 '!R60="","",'表格编辑 '!R60)</f>
        <v/>
      </c>
      <c r="Q60" s="123">
        <f>IF('表格编辑 '!S60="","",'表格编辑 '!S60)</f>
        <v>320</v>
      </c>
      <c r="R60" s="123" t="str">
        <f>IF('表格编辑 '!T60="","",'表格编辑 '!T60)</f>
        <v/>
      </c>
      <c r="S60" s="123" t="str">
        <f>IF('表格编辑 '!U60="","",'表格编辑 '!U60)</f>
        <v/>
      </c>
      <c r="T60" s="123" t="str">
        <f>IF('表格编辑 '!V60="","",'表格编辑 '!V60)</f>
        <v/>
      </c>
      <c r="U60" s="123" t="str">
        <f>IF('表格编辑 '!W60="","",'表格编辑 '!W60)</f>
        <v/>
      </c>
      <c r="V60" s="123" t="str">
        <f>IF('表格编辑 '!X60="","",'表格编辑 '!X60)</f>
        <v/>
      </c>
      <c r="W60" s="123" t="str">
        <f>IF('表格编辑 '!Y60="","",'表格编辑 '!Y60)</f>
        <v/>
      </c>
      <c r="X60" s="123" t="str">
        <f>IF('表格编辑 '!Z60="","",'表格编辑 '!Z60)</f>
        <v/>
      </c>
      <c r="Y60" s="123" t="str">
        <f>IF('表格编辑 '!AA60="","",'表格编辑 '!AA60)</f>
        <v/>
      </c>
      <c r="Z60" s="123" t="str">
        <f>IF('表格编辑 '!AB60="","",'表格编辑 '!AB60)</f>
        <v/>
      </c>
      <c r="AA60" s="123" t="str">
        <f>IF('表格编辑 '!AC60="","",'表格编辑 '!AC60)</f>
        <v/>
      </c>
      <c r="AB60" s="123" t="str">
        <f>IF('表格编辑 '!AD60="","",'表格编辑 '!AD60)</f>
        <v/>
      </c>
      <c r="AC60" s="123" t="str">
        <f>IF('表格编辑 '!AE60="","",'表格编辑 '!AE60)</f>
        <v/>
      </c>
      <c r="AD60" s="123">
        <f>IF('表格编辑 '!AF60="","",'表格编辑 '!AF60)</f>
        <v>100007</v>
      </c>
    </row>
    <row r="61" spans="1:30">
      <c r="A61" s="123">
        <f>IF('表格编辑 '!A61="","",'表格编辑 '!A61)</f>
        <v>8</v>
      </c>
      <c r="B61" s="123">
        <f>IF('表格编辑 '!B61="","",'表格编辑 '!B61)</f>
        <v>44</v>
      </c>
      <c r="C61" s="123">
        <f>IF('表格编辑 '!E61="","",'表格编辑 '!E61)</f>
        <v>14</v>
      </c>
      <c r="D61" s="123" t="str">
        <f>IF('表格编辑 '!F61="","",'表格编辑 '!F61)</f>
        <v>JiangShiShiYanTi_Born(RECEIVER, ARG0, ARG1, ARG2, ARG3,ARG4)</v>
      </c>
      <c r="E61" s="123" t="str">
        <f>IF('表格编辑 '!G61="","",'表格编辑 '!G61)</f>
        <v>JiangShiShiYanTi_Update(RECEIVER, ARG0, ARG1, ARG2, ARG3,ARG4)</v>
      </c>
      <c r="F61" s="123" t="str">
        <f>IF('表格编辑 '!H61="","",'表格编辑 '!H61)</f>
        <v/>
      </c>
      <c r="G61" s="123" t="str">
        <f>IF('表格编辑 '!I61="","",'表格编辑 '!I61)</f>
        <v/>
      </c>
      <c r="H61" s="123" t="str">
        <f>IF('表格编辑 '!J61="","",'表格编辑 '!J61)</f>
        <v>JiangShiShiYanTi_deadth(RECEIVER, ARG0, ARG1, ARG2, ARG3,ARG4)</v>
      </c>
      <c r="I61" s="123">
        <f>IF('表格编辑 '!K61="","",'表格编辑 '!K61)</f>
        <v>1</v>
      </c>
      <c r="J61" s="123">
        <f>IF('表格编辑 '!L61="","",'表格编辑 '!L61)</f>
        <v>262.6</v>
      </c>
      <c r="K61" s="123">
        <f>IF('表格编辑 '!M61="","",'表格编辑 '!M61)</f>
        <v>420</v>
      </c>
      <c r="L61" s="123" t="str">
        <f>IF('表格编辑 '!N61="","",'表格编辑 '!N61)</f>
        <v/>
      </c>
      <c r="M61" s="123" t="str">
        <f>IF('表格编辑 '!O61="","",'表格编辑 '!O61)</f>
        <v/>
      </c>
      <c r="N61" s="123" t="str">
        <f>IF('表格编辑 '!P61="","",'表格编辑 '!P61)</f>
        <v/>
      </c>
      <c r="O61" s="123" t="str">
        <f>IF('表格编辑 '!Q61="","",'表格编辑 '!Q61)</f>
        <v/>
      </c>
      <c r="P61" s="123" t="str">
        <f>IF('表格编辑 '!R61="","",'表格编辑 '!R61)</f>
        <v/>
      </c>
      <c r="Q61" s="123">
        <f>IF('表格编辑 '!S61="","",'表格编辑 '!S61)</f>
        <v>320</v>
      </c>
      <c r="R61" s="123" t="str">
        <f>IF('表格编辑 '!T61="","",'表格编辑 '!T61)</f>
        <v/>
      </c>
      <c r="S61" s="123" t="str">
        <f>IF('表格编辑 '!U61="","",'表格编辑 '!U61)</f>
        <v/>
      </c>
      <c r="T61" s="123" t="str">
        <f>IF('表格编辑 '!V61="","",'表格编辑 '!V61)</f>
        <v/>
      </c>
      <c r="U61" s="123" t="str">
        <f>IF('表格编辑 '!W61="","",'表格编辑 '!W61)</f>
        <v/>
      </c>
      <c r="V61" s="123" t="str">
        <f>IF('表格编辑 '!X61="","",'表格编辑 '!X61)</f>
        <v/>
      </c>
      <c r="W61" s="123">
        <f>IF('表格编辑 '!Y61="","",'表格编辑 '!Y61)</f>
        <v>100</v>
      </c>
      <c r="X61" s="123">
        <f>IF('表格编辑 '!Z61="","",'表格编辑 '!Z61)</f>
        <v>100</v>
      </c>
      <c r="Y61" s="123">
        <f>IF('表格编辑 '!AA61="","",'表格编辑 '!AA61)</f>
        <v>100</v>
      </c>
      <c r="Z61" s="123">
        <f>IF('表格编辑 '!AB61="","",'表格编辑 '!AB61)</f>
        <v>100</v>
      </c>
      <c r="AA61" s="123">
        <f>IF('表格编辑 '!AC61="","",'表格编辑 '!AC61)</f>
        <v>100</v>
      </c>
      <c r="AB61" s="123">
        <f>IF('表格编辑 '!AD61="","",'表格编辑 '!AD61)</f>
        <v>100</v>
      </c>
      <c r="AC61" s="123" t="str">
        <f>IF('表格编辑 '!AE61="","",'表格编辑 '!AE61)</f>
        <v/>
      </c>
      <c r="AD61" s="123">
        <f>IF('表格编辑 '!AF61="","",'表格编辑 '!AF61)</f>
        <v>100008</v>
      </c>
    </row>
    <row r="62" spans="1:30">
      <c r="A62" s="123">
        <f>IF('表格编辑 '!A62="","",'表格编辑 '!A62)</f>
        <v>9</v>
      </c>
      <c r="B62" s="123">
        <f>IF('表格编辑 '!B62="","",'表格编辑 '!B62)</f>
        <v>26</v>
      </c>
      <c r="C62" s="123">
        <f>IF('表格编辑 '!E62="","",'表格编辑 '!E62)</f>
        <v>10</v>
      </c>
      <c r="D62" s="123" t="str">
        <f>IF('表格编辑 '!F62="","",'表格编辑 '!F62)</f>
        <v>AI_born_event(RECEIVER, ARG0, ARG1, ARG2, ARG3,ARG4)</v>
      </c>
      <c r="E62" s="123" t="str">
        <f>IF('表格编辑 '!G62="","",'表格编辑 '!G62)</f>
        <v>AI_update_event(RECEIVER, ARG0, ARG1, ARG2, ARG3,ARG4)</v>
      </c>
      <c r="F62" s="123" t="str">
        <f>IF('表格编辑 '!H62="","",'表格编辑 '!H62)</f>
        <v/>
      </c>
      <c r="G62" s="123" t="str">
        <f>IF('表格编辑 '!I62="","",'表格编辑 '!I62)</f>
        <v/>
      </c>
      <c r="H62" s="123" t="str">
        <f>IF('表格编辑 '!J62="","",'表格编辑 '!J62)</f>
        <v>test_deadth_event(RECEIVER, ARG0, ARG1, ARG2, ARG3,ARG4)</v>
      </c>
      <c r="I62" s="123">
        <f>IF('表格编辑 '!K62="","",'表格编辑 '!K62)</f>
        <v>1</v>
      </c>
      <c r="J62" s="123">
        <f>IF('表格编辑 '!L62="","",'表格编辑 '!L62)</f>
        <v>-30</v>
      </c>
      <c r="K62" s="123">
        <f>IF('表格编辑 '!M62="","",'表格编辑 '!M62)</f>
        <v>300</v>
      </c>
      <c r="L62" s="123">
        <f>IF('表格编辑 '!N62="","",'表格编辑 '!N62)</f>
        <v>-20</v>
      </c>
      <c r="M62" s="123">
        <f>IF('表格编辑 '!O62="","",'表格编辑 '!O62)</f>
        <v>-70</v>
      </c>
      <c r="N62" s="123" t="str">
        <f>IF('表格编辑 '!P62="","",'表格编辑 '!P62)</f>
        <v/>
      </c>
      <c r="O62" s="123" t="str">
        <f>IF('表格编辑 '!Q62="","",'表格编辑 '!Q62)</f>
        <v/>
      </c>
      <c r="P62" s="123" t="str">
        <f>IF('表格编辑 '!R62="","",'表格编辑 '!R62)</f>
        <v/>
      </c>
      <c r="Q62" s="123">
        <f>IF('表格编辑 '!S62="","",'表格编辑 '!S62)</f>
        <v>320</v>
      </c>
      <c r="R62" s="123" t="str">
        <f>IF('表格编辑 '!T62="","",'表格编辑 '!T62)</f>
        <v/>
      </c>
      <c r="S62" s="123" t="str">
        <f>IF('表格编辑 '!U62="","",'表格编辑 '!U62)</f>
        <v/>
      </c>
      <c r="T62" s="123" t="str">
        <f>IF('表格编辑 '!V62="","",'表格编辑 '!V62)</f>
        <v/>
      </c>
      <c r="U62" s="123" t="str">
        <f>IF('表格编辑 '!W62="","",'表格编辑 '!W62)</f>
        <v/>
      </c>
      <c r="V62" s="123" t="str">
        <f>IF('表格编辑 '!X62="","",'表格编辑 '!X62)</f>
        <v/>
      </c>
      <c r="W62" s="123" t="str">
        <f>IF('表格编辑 '!Y62="","",'表格编辑 '!Y62)</f>
        <v/>
      </c>
      <c r="X62" s="123" t="str">
        <f>IF('表格编辑 '!Z62="","",'表格编辑 '!Z62)</f>
        <v/>
      </c>
      <c r="Y62" s="123" t="str">
        <f>IF('表格编辑 '!AA62="","",'表格编辑 '!AA62)</f>
        <v/>
      </c>
      <c r="Z62" s="123" t="str">
        <f>IF('表格编辑 '!AB62="","",'表格编辑 '!AB62)</f>
        <v/>
      </c>
      <c r="AA62" s="123" t="str">
        <f>IF('表格编辑 '!AC62="","",'表格编辑 '!AC62)</f>
        <v/>
      </c>
      <c r="AB62" s="123" t="str">
        <f>IF('表格编辑 '!AD62="","",'表格编辑 '!AD62)</f>
        <v/>
      </c>
      <c r="AC62" s="123" t="str">
        <f>IF('表格编辑 '!AE62="","",'表格编辑 '!AE62)</f>
        <v/>
      </c>
      <c r="AD62" s="123">
        <f>IF('表格编辑 '!AF62="","",'表格编辑 '!AF62)</f>
        <v>100009</v>
      </c>
    </row>
    <row r="63" spans="1:30">
      <c r="A63" s="123">
        <f>IF('表格编辑 '!A63="","",'表格编辑 '!A63)</f>
        <v>10</v>
      </c>
      <c r="B63" s="123">
        <f>IF('表格编辑 '!B63="","",'表格编辑 '!B63)</f>
        <v>50112</v>
      </c>
      <c r="C63" s="123">
        <f>IF('表格编辑 '!E63="","",'表格编辑 '!E63)</f>
        <v>15</v>
      </c>
      <c r="D63" s="123" t="str">
        <f>IF('表格编辑 '!F63="","",'表格编辑 '!F63)</f>
        <v>YinYing_Born(RECEIVER, ARG0, ARG1, ARG2, ARG3,ARG4)</v>
      </c>
      <c r="E63" s="123" t="str">
        <f>IF('表格编辑 '!G63="","",'表格编辑 '!G63)</f>
        <v>YinYing_Update(RECEIVER, ARG0, ARG1, ARG2, ARG3,ARG4)</v>
      </c>
      <c r="F63" s="123" t="str">
        <f>IF('表格编辑 '!H63="","",'表格编辑 '!H63)</f>
        <v/>
      </c>
      <c r="G63" s="123" t="str">
        <f>IF('表格编辑 '!I63="","",'表格编辑 '!I63)</f>
        <v/>
      </c>
      <c r="H63" s="123" t="str">
        <f>IF('表格编辑 '!J63="","",'表格编辑 '!J63)</f>
        <v>YinYing_deadth(RECEIVER, ARG0, ARG1, ARG2, ARG3,ARG4)</v>
      </c>
      <c r="I63" s="123">
        <f>IF('表格编辑 '!K63="","",'表格编辑 '!K63)</f>
        <v>1</v>
      </c>
      <c r="J63" s="123">
        <f>IF('表格编辑 '!L63="","",'表格编辑 '!L63)</f>
        <v>100</v>
      </c>
      <c r="K63" s="123">
        <f>IF('表格编辑 '!M63="","",'表格编辑 '!M63)</f>
        <v>450</v>
      </c>
      <c r="L63" s="123" t="str">
        <f>IF('表格编辑 '!N63="","",'表格编辑 '!N63)</f>
        <v/>
      </c>
      <c r="M63" s="123" t="str">
        <f>IF('表格编辑 '!O63="","",'表格编辑 '!O63)</f>
        <v/>
      </c>
      <c r="N63" s="123" t="str">
        <f>IF('表格编辑 '!P63="","",'表格编辑 '!P63)</f>
        <v/>
      </c>
      <c r="O63" s="123" t="str">
        <f>IF('表格编辑 '!Q63="","",'表格编辑 '!Q63)</f>
        <v/>
      </c>
      <c r="P63" s="123" t="str">
        <f>IF('表格编辑 '!R63="","",'表格编辑 '!R63)</f>
        <v/>
      </c>
      <c r="Q63" s="123">
        <f>IF('表格编辑 '!S63="","",'表格编辑 '!S63)</f>
        <v>10</v>
      </c>
      <c r="R63" s="123" t="str">
        <f>IF('表格编辑 '!T63="","",'表格编辑 '!T63)</f>
        <v/>
      </c>
      <c r="S63" s="123" t="str">
        <f>IF('表格编辑 '!U63="","",'表格编辑 '!U63)</f>
        <v/>
      </c>
      <c r="T63" s="123" t="str">
        <f>IF('表格编辑 '!V63="","",'表格编辑 '!V63)</f>
        <v/>
      </c>
      <c r="U63" s="123" t="str">
        <f>IF('表格编辑 '!W63="","",'表格编辑 '!W63)</f>
        <v/>
      </c>
      <c r="V63" s="123" t="str">
        <f>IF('表格编辑 '!X63="","",'表格编辑 '!X63)</f>
        <v/>
      </c>
      <c r="W63" s="123">
        <f>IF('表格编辑 '!Y63="","",'表格编辑 '!Y63)</f>
        <v>100</v>
      </c>
      <c r="X63" s="123">
        <f>IF('表格编辑 '!Z63="","",'表格编辑 '!Z63)</f>
        <v>100</v>
      </c>
      <c r="Y63" s="123">
        <f>IF('表格编辑 '!AA63="","",'表格编辑 '!AA63)</f>
        <v>100</v>
      </c>
      <c r="Z63" s="123">
        <f>IF('表格编辑 '!AB63="","",'表格编辑 '!AB63)</f>
        <v>100</v>
      </c>
      <c r="AA63" s="123">
        <f>IF('表格编辑 '!AC63="","",'表格编辑 '!AC63)</f>
        <v>100</v>
      </c>
      <c r="AB63" s="123">
        <f>IF('表格编辑 '!AD63="","",'表格编辑 '!AD63)</f>
        <v>100</v>
      </c>
      <c r="AC63" s="123" t="str">
        <f>IF('表格编辑 '!AE63="","",'表格编辑 '!AE63)</f>
        <v/>
      </c>
      <c r="AD63" s="123">
        <f>IF('表格编辑 '!AF63="","",'表格编辑 '!AF63)</f>
        <v>100010</v>
      </c>
    </row>
    <row r="64" spans="1:30">
      <c r="A64" s="123">
        <f>IF('表格编辑 '!A64="","",'表格编辑 '!A64)</f>
        <v>11</v>
      </c>
      <c r="B64" s="123">
        <f>IF('表格编辑 '!B64="","",'表格编辑 '!B64)</f>
        <v>28</v>
      </c>
      <c r="C64" s="123">
        <f>IF('表格编辑 '!E64="","",'表格编辑 '!E64)</f>
        <v>15</v>
      </c>
      <c r="D64" s="123" t="str">
        <f>IF('表格编辑 '!F64="","",'表格编辑 '!F64)</f>
        <v>AI_born_event(RECEIVER, ARG0, ARG1, ARG2, ARG3,ARG4)</v>
      </c>
      <c r="E64" s="123" t="str">
        <f>IF('表格编辑 '!G64="","",'表格编辑 '!G64)</f>
        <v>AI_update_event(RECEIVER, ARG0, ARG1, ARG2, ARG3,ARG4)</v>
      </c>
      <c r="F64" s="123" t="str">
        <f>IF('表格编辑 '!H64="","",'表格编辑 '!H64)</f>
        <v/>
      </c>
      <c r="G64" s="123" t="str">
        <f>IF('表格编辑 '!I64="","",'表格编辑 '!I64)</f>
        <v/>
      </c>
      <c r="H64" s="123" t="str">
        <f>IF('表格编辑 '!J64="","",'表格编辑 '!J64)</f>
        <v>test_deadth_event(RECEIVER, ARG0, ARG1, ARG2, ARG3,ARG4)</v>
      </c>
      <c r="I64" s="123">
        <f>IF('表格编辑 '!K64="","",'表格编辑 '!K64)</f>
        <v>1</v>
      </c>
      <c r="J64" s="123">
        <f>IF('表格编辑 '!L64="","",'表格编辑 '!L64)</f>
        <v>-50</v>
      </c>
      <c r="K64" s="123">
        <f>IF('表格编辑 '!M64="","",'表格编辑 '!M64)</f>
        <v>450</v>
      </c>
      <c r="L64" s="123" t="str">
        <f>IF('表格编辑 '!N64="","",'表格编辑 '!N64)</f>
        <v/>
      </c>
      <c r="M64" s="123" t="str">
        <f>IF('表格编辑 '!O64="","",'表格编辑 '!O64)</f>
        <v/>
      </c>
      <c r="N64" s="123" t="str">
        <f>IF('表格编辑 '!P64="","",'表格编辑 '!P64)</f>
        <v/>
      </c>
      <c r="O64" s="123" t="str">
        <f>IF('表格编辑 '!Q64="","",'表格编辑 '!Q64)</f>
        <v/>
      </c>
      <c r="P64" s="123" t="str">
        <f>IF('表格编辑 '!R64="","",'表格编辑 '!R64)</f>
        <v/>
      </c>
      <c r="Q64" s="123">
        <f>IF('表格编辑 '!S64="","",'表格编辑 '!S64)</f>
        <v>320</v>
      </c>
      <c r="R64" s="123" t="str">
        <f>IF('表格编辑 '!T64="","",'表格编辑 '!T64)</f>
        <v/>
      </c>
      <c r="S64" s="123" t="str">
        <f>IF('表格编辑 '!U64="","",'表格编辑 '!U64)</f>
        <v/>
      </c>
      <c r="T64" s="123" t="str">
        <f>IF('表格编辑 '!V64="","",'表格编辑 '!V64)</f>
        <v/>
      </c>
      <c r="U64" s="123" t="str">
        <f>IF('表格编辑 '!W64="","",'表格编辑 '!W64)</f>
        <v/>
      </c>
      <c r="V64" s="123" t="str">
        <f>IF('表格编辑 '!X64="","",'表格编辑 '!X64)</f>
        <v/>
      </c>
      <c r="W64" s="123" t="str">
        <f>IF('表格编辑 '!Y64="","",'表格编辑 '!Y64)</f>
        <v/>
      </c>
      <c r="X64" s="123" t="str">
        <f>IF('表格编辑 '!Z64="","",'表格编辑 '!Z64)</f>
        <v/>
      </c>
      <c r="Y64" s="123" t="str">
        <f>IF('表格编辑 '!AA64="","",'表格编辑 '!AA64)</f>
        <v/>
      </c>
      <c r="Z64" s="123" t="str">
        <f>IF('表格编辑 '!AB64="","",'表格编辑 '!AB64)</f>
        <v/>
      </c>
      <c r="AA64" s="123" t="str">
        <f>IF('表格编辑 '!AC64="","",'表格编辑 '!AC64)</f>
        <v/>
      </c>
      <c r="AB64" s="123" t="str">
        <f>IF('表格编辑 '!AD64="","",'表格编辑 '!AD64)</f>
        <v/>
      </c>
      <c r="AC64" s="123" t="str">
        <f>IF('表格编辑 '!AE64="","",'表格编辑 '!AE64)</f>
        <v/>
      </c>
      <c r="AD64" s="123">
        <f>IF('表格编辑 '!AF64="","",'表格编辑 '!AF64)</f>
        <v>100011</v>
      </c>
    </row>
    <row r="65" spans="1:30">
      <c r="A65" s="123">
        <f>IF('表格编辑 '!A65="","",'表格编辑 '!A65)</f>
        <v>12</v>
      </c>
      <c r="B65" s="123">
        <f>IF('表格编辑 '!B65="","",'表格编辑 '!B65)</f>
        <v>29</v>
      </c>
      <c r="C65" s="123">
        <f>IF('表格编辑 '!E65="","",'表格编辑 '!E65)</f>
        <v>16</v>
      </c>
      <c r="D65" s="123" t="str">
        <f>IF('表格编辑 '!F65="","",'表格编辑 '!F65)</f>
        <v>ZhaDanMo_Born(RECEIVER, ARG0, ARG1, ARG2, ARG3,ARG4)</v>
      </c>
      <c r="E65" s="123" t="str">
        <f>IF('表格编辑 '!G65="","",'表格编辑 '!G65)</f>
        <v>ZhaDanMo_Update(RECEIVER, ARG0, ARG1, ARG2, ARG3,ARG4)</v>
      </c>
      <c r="F65" s="123" t="str">
        <f>IF('表格编辑 '!H65="","",'表格编辑 '!H65)</f>
        <v/>
      </c>
      <c r="G65" s="123" t="str">
        <f>IF('表格编辑 '!I65="","",'表格编辑 '!I65)</f>
        <v/>
      </c>
      <c r="H65" s="123" t="str">
        <f>IF('表格编辑 '!J65="","",'表格编辑 '!J65)</f>
        <v>ZhaDanMo_deadth(RECEIVER, ARG0, ARG1, ARG2, ARG3,ARG4)</v>
      </c>
      <c r="I65" s="123">
        <f>IF('表格编辑 '!K65="","",'表格编辑 '!K65)</f>
        <v>1</v>
      </c>
      <c r="J65" s="123">
        <f>IF('表格编辑 '!L65="","",'表格编辑 '!L65)</f>
        <v>500</v>
      </c>
      <c r="K65" s="123">
        <f>IF('表格编辑 '!M65="","",'表格编辑 '!M65)</f>
        <v>480</v>
      </c>
      <c r="L65" s="123" t="str">
        <f>IF('表格编辑 '!N65="","",'表格编辑 '!N65)</f>
        <v/>
      </c>
      <c r="M65" s="123" t="str">
        <f>IF('表格编辑 '!O65="","",'表格编辑 '!O65)</f>
        <v/>
      </c>
      <c r="N65" s="123" t="str">
        <f>IF('表格编辑 '!P65="","",'表格编辑 '!P65)</f>
        <v/>
      </c>
      <c r="O65" s="123" t="str">
        <f>IF('表格编辑 '!Q65="","",'表格编辑 '!Q65)</f>
        <v/>
      </c>
      <c r="P65" s="123" t="str">
        <f>IF('表格编辑 '!R65="","",'表格编辑 '!R65)</f>
        <v/>
      </c>
      <c r="Q65" s="123">
        <f>IF('表格编辑 '!S65="","",'表格编辑 '!S65)</f>
        <v>60</v>
      </c>
      <c r="R65" s="123" t="str">
        <f>IF('表格编辑 '!T65="","",'表格编辑 '!T65)</f>
        <v/>
      </c>
      <c r="S65" s="123" t="str">
        <f>IF('表格编辑 '!U65="","",'表格编辑 '!U65)</f>
        <v/>
      </c>
      <c r="T65" s="123" t="str">
        <f>IF('表格编辑 '!V65="","",'表格编辑 '!V65)</f>
        <v/>
      </c>
      <c r="U65" s="123" t="str">
        <f>IF('表格编辑 '!W65="","",'表格编辑 '!W65)</f>
        <v/>
      </c>
      <c r="V65" s="123" t="str">
        <f>IF('表格编辑 '!X65="","",'表格编辑 '!X65)</f>
        <v/>
      </c>
      <c r="W65" s="123">
        <f>IF('表格编辑 '!Y65="","",'表格编辑 '!Y65)</f>
        <v>100</v>
      </c>
      <c r="X65" s="123">
        <f>IF('表格编辑 '!Z65="","",'表格编辑 '!Z65)</f>
        <v>100</v>
      </c>
      <c r="Y65" s="123">
        <f>IF('表格编辑 '!AA65="","",'表格编辑 '!AA65)</f>
        <v>100</v>
      </c>
      <c r="Z65" s="123">
        <f>IF('表格编辑 '!AB65="","",'表格编辑 '!AB65)</f>
        <v>100</v>
      </c>
      <c r="AA65" s="123">
        <f>IF('表格编辑 '!AC65="","",'表格编辑 '!AC65)</f>
        <v>100</v>
      </c>
      <c r="AB65" s="123">
        <f>IF('表格编辑 '!AD65="","",'表格编辑 '!AD65)</f>
        <v>100</v>
      </c>
      <c r="AC65" s="123" t="str">
        <f>IF('表格编辑 '!AE65="","",'表格编辑 '!AE65)</f>
        <v/>
      </c>
      <c r="AD65" s="123">
        <f>IF('表格编辑 '!AF65="","",'表格编辑 '!AF65)</f>
        <v>100012</v>
      </c>
    </row>
    <row r="66" spans="1:30">
      <c r="A66" s="123">
        <f>IF('表格编辑 '!A66="","",'表格编辑 '!A66)</f>
        <v>13</v>
      </c>
      <c r="B66" s="123">
        <f>IF('表格编辑 '!B66="","",'表格编辑 '!B66)</f>
        <v>30</v>
      </c>
      <c r="C66" s="123">
        <f>IF('表格编辑 '!E66="","",'表格编辑 '!E66)</f>
        <v>16</v>
      </c>
      <c r="D66" s="123" t="str">
        <f>IF('表格编辑 '!F66="","",'表格编辑 '!F66)</f>
        <v>AI_born_event(RECEIVER, ARG0, ARG1, ARG2, ARG3,ARG4)</v>
      </c>
      <c r="E66" s="123" t="str">
        <f>IF('表格编辑 '!G66="","",'表格编辑 '!G66)</f>
        <v>AI_update_event(RECEIVER, ARG0, ARG1, ARG2, ARG3,ARG4)</v>
      </c>
      <c r="F66" s="123" t="str">
        <f>IF('表格编辑 '!H66="","",'表格编辑 '!H66)</f>
        <v/>
      </c>
      <c r="G66" s="123" t="str">
        <f>IF('表格编辑 '!I66="","",'表格编辑 '!I66)</f>
        <v/>
      </c>
      <c r="H66" s="123" t="str">
        <f>IF('表格编辑 '!J66="","",'表格编辑 '!J66)</f>
        <v>test_deadth_event(RECEIVER, ARG0, ARG1, ARG2, ARG3,ARG4)</v>
      </c>
      <c r="I66" s="123">
        <f>IF('表格编辑 '!K66="","",'表格编辑 '!K66)</f>
        <v>1</v>
      </c>
      <c r="J66" s="123">
        <f>IF('表格编辑 '!L66="","",'表格编辑 '!L66)</f>
        <v>-50</v>
      </c>
      <c r="K66" s="123">
        <f>IF('表格编辑 '!M66="","",'表格编辑 '!M66)</f>
        <v>480</v>
      </c>
      <c r="L66" s="123" t="str">
        <f>IF('表格编辑 '!N66="","",'表格编辑 '!N66)</f>
        <v/>
      </c>
      <c r="M66" s="123" t="str">
        <f>IF('表格编辑 '!O66="","",'表格编辑 '!O66)</f>
        <v/>
      </c>
      <c r="N66" s="123" t="str">
        <f>IF('表格编辑 '!P66="","",'表格编辑 '!P66)</f>
        <v/>
      </c>
      <c r="O66" s="123" t="str">
        <f>IF('表格编辑 '!Q66="","",'表格编辑 '!Q66)</f>
        <v/>
      </c>
      <c r="P66" s="123" t="str">
        <f>IF('表格编辑 '!R66="","",'表格编辑 '!R66)</f>
        <v/>
      </c>
      <c r="Q66" s="123">
        <f>IF('表格编辑 '!S66="","",'表格编辑 '!S66)</f>
        <v>320</v>
      </c>
      <c r="R66" s="123" t="str">
        <f>IF('表格编辑 '!T66="","",'表格编辑 '!T66)</f>
        <v/>
      </c>
      <c r="S66" s="123" t="str">
        <f>IF('表格编辑 '!U66="","",'表格编辑 '!U66)</f>
        <v/>
      </c>
      <c r="T66" s="123" t="str">
        <f>IF('表格编辑 '!V66="","",'表格编辑 '!V66)</f>
        <v/>
      </c>
      <c r="U66" s="123" t="str">
        <f>IF('表格编辑 '!W66="","",'表格编辑 '!W66)</f>
        <v/>
      </c>
      <c r="V66" s="123" t="str">
        <f>IF('表格编辑 '!X66="","",'表格编辑 '!X66)</f>
        <v/>
      </c>
      <c r="W66" s="123" t="str">
        <f>IF('表格编辑 '!Y66="","",'表格编辑 '!Y66)</f>
        <v/>
      </c>
      <c r="X66" s="123" t="str">
        <f>IF('表格编辑 '!Z66="","",'表格编辑 '!Z66)</f>
        <v/>
      </c>
      <c r="Y66" s="123" t="str">
        <f>IF('表格编辑 '!AA66="","",'表格编辑 '!AA66)</f>
        <v/>
      </c>
      <c r="Z66" s="123" t="str">
        <f>IF('表格编辑 '!AB66="","",'表格编辑 '!AB66)</f>
        <v/>
      </c>
      <c r="AA66" s="123" t="str">
        <f>IF('表格编辑 '!AC66="","",'表格编辑 '!AC66)</f>
        <v/>
      </c>
      <c r="AB66" s="123" t="str">
        <f>IF('表格编辑 '!AD66="","",'表格编辑 '!AD66)</f>
        <v/>
      </c>
      <c r="AC66" s="123" t="str">
        <f>IF('表格编辑 '!AE66="","",'表格编辑 '!AE66)</f>
        <v/>
      </c>
      <c r="AD66" s="123">
        <f>IF('表格编辑 '!AF66="","",'表格编辑 '!AF66)</f>
        <v>100013</v>
      </c>
    </row>
    <row r="67" spans="1:30">
      <c r="A67" s="123">
        <f>IF('表格编辑 '!A67="","",'表格编辑 '!A67)</f>
        <v>14</v>
      </c>
      <c r="B67" s="123">
        <f>IF('表格编辑 '!B67="","",'表格编辑 '!B67)</f>
        <v>31</v>
      </c>
      <c r="C67" s="123">
        <f>IF('表格编辑 '!E67="","",'表格编辑 '!E67)</f>
        <v>17</v>
      </c>
      <c r="D67" s="123" t="str">
        <f>IF('表格编辑 '!F67="","",'表格编辑 '!F67)</f>
        <v>ShiRenMoAoZi_Born(RECEIVER, ARG0, ARG1, ARG2, ARG3,ARG4)</v>
      </c>
      <c r="E67" s="123" t="str">
        <f>IF('表格编辑 '!G67="","",'表格编辑 '!G67)</f>
        <v>ShiRenMoAoZi_Update(RECEIVER, ARG0, ARG1, ARG2, ARG3,ARG4)</v>
      </c>
      <c r="F67" s="123" t="str">
        <f>IF('表格编辑 '!H67="","",'表格编辑 '!H67)</f>
        <v/>
      </c>
      <c r="G67" s="123" t="str">
        <f>IF('表格编辑 '!I67="","",'表格编辑 '!I67)</f>
        <v/>
      </c>
      <c r="H67" s="123" t="str">
        <f>IF('表格编辑 '!J67="","",'表格编辑 '!J67)</f>
        <v>ShiRenMoAoZi_deadth(RECEIVER, ARG0, ARG1, ARG2, ARG3,ARG4)</v>
      </c>
      <c r="I67" s="123">
        <f>IF('表格编辑 '!K67="","",'表格编辑 '!K67)</f>
        <v>1</v>
      </c>
      <c r="J67" s="123">
        <f>IF('表格编辑 '!L67="","",'表格编辑 '!L67)</f>
        <v>300</v>
      </c>
      <c r="K67" s="123">
        <f>IF('表格编辑 '!M67="","",'表格编辑 '!M67)</f>
        <v>510</v>
      </c>
      <c r="L67" s="123">
        <f>IF('表格编辑 '!N67="","",'表格编辑 '!N67)</f>
        <v>-30</v>
      </c>
      <c r="M67" s="123" t="str">
        <f>IF('表格编辑 '!O67="","",'表格编辑 '!O67)</f>
        <v/>
      </c>
      <c r="N67" s="123" t="str">
        <f>IF('表格编辑 '!P67="","",'表格编辑 '!P67)</f>
        <v/>
      </c>
      <c r="O67" s="123" t="str">
        <f>IF('表格编辑 '!Q67="","",'表格编辑 '!Q67)</f>
        <v/>
      </c>
      <c r="P67" s="123" t="str">
        <f>IF('表格编辑 '!R67="","",'表格编辑 '!R67)</f>
        <v/>
      </c>
      <c r="Q67" s="123">
        <f>IF('表格编辑 '!S67="","",'表格编辑 '!S67)</f>
        <v>320</v>
      </c>
      <c r="R67" s="123" t="str">
        <f>IF('表格编辑 '!T67="","",'表格编辑 '!T67)</f>
        <v/>
      </c>
      <c r="S67" s="123" t="str">
        <f>IF('表格编辑 '!U67="","",'表格编辑 '!U67)</f>
        <v/>
      </c>
      <c r="T67" s="123" t="str">
        <f>IF('表格编辑 '!V67="","",'表格编辑 '!V67)</f>
        <v/>
      </c>
      <c r="U67" s="123" t="str">
        <f>IF('表格编辑 '!W67="","",'表格编辑 '!W67)</f>
        <v/>
      </c>
      <c r="V67" s="123" t="str">
        <f>IF('表格编辑 '!X67="","",'表格编辑 '!X67)</f>
        <v/>
      </c>
      <c r="W67" s="123">
        <f>IF('表格编辑 '!Y67="","",'表格编辑 '!Y67)</f>
        <v>100</v>
      </c>
      <c r="X67" s="123">
        <f>IF('表格编辑 '!Z67="","",'表格编辑 '!Z67)</f>
        <v>100</v>
      </c>
      <c r="Y67" s="123">
        <f>IF('表格编辑 '!AA67="","",'表格编辑 '!AA67)</f>
        <v>100</v>
      </c>
      <c r="Z67" s="123">
        <f>IF('表格编辑 '!AB67="","",'表格编辑 '!AB67)</f>
        <v>100</v>
      </c>
      <c r="AA67" s="123">
        <f>IF('表格编辑 '!AC67="","",'表格编辑 '!AC67)</f>
        <v>100</v>
      </c>
      <c r="AB67" s="123">
        <f>IF('表格编辑 '!AD67="","",'表格编辑 '!AD67)</f>
        <v>100</v>
      </c>
      <c r="AC67" s="123" t="str">
        <f>IF('表格编辑 '!AE67="","",'表格编辑 '!AE67)</f>
        <v/>
      </c>
      <c r="AD67" s="123">
        <f>IF('表格编辑 '!AF67="","",'表格编辑 '!AF67)</f>
        <v>100014</v>
      </c>
    </row>
    <row r="68" spans="1:30">
      <c r="A68" s="123">
        <f>IF('表格编辑 '!A68="","",'表格编辑 '!A68)</f>
        <v>15</v>
      </c>
      <c r="B68" s="123">
        <f>IF('表格编辑 '!B68="","",'表格编辑 '!B68)</f>
        <v>3</v>
      </c>
      <c r="C68" s="123">
        <f>IF('表格编辑 '!E68="","",'表格编辑 '!E68)</f>
        <v>17</v>
      </c>
      <c r="D68" s="123" t="str">
        <f>IF('表格编辑 '!F68="","",'表格编辑 '!F68)</f>
        <v>AI_born_event(RECEIVER, ARG0, ARG1, ARG2, ARG3,ARG4)</v>
      </c>
      <c r="E68" s="123" t="str">
        <f>IF('表格编辑 '!G68="","",'表格编辑 '!G68)</f>
        <v>AI_update_event(RECEIVER, ARG0, ARG1, ARG2, ARG3,ARG4)</v>
      </c>
      <c r="F68" s="123" t="str">
        <f>IF('表格编辑 '!H68="","",'表格编辑 '!H68)</f>
        <v/>
      </c>
      <c r="G68" s="123" t="str">
        <f>IF('表格编辑 '!I68="","",'表格编辑 '!I68)</f>
        <v/>
      </c>
      <c r="H68" s="123" t="str">
        <f>IF('表格编辑 '!J68="","",'表格编辑 '!J68)</f>
        <v>test_deadth_event(RECEIVER, ARG0, ARG1, ARG2, ARG3,ARG4)</v>
      </c>
      <c r="I68" s="123">
        <f>IF('表格编辑 '!K68="","",'表格编辑 '!K68)</f>
        <v>1</v>
      </c>
      <c r="J68" s="123">
        <f>IF('表格编辑 '!L68="","",'表格编辑 '!L68)</f>
        <v>-50</v>
      </c>
      <c r="K68" s="123">
        <f>IF('表格编辑 '!M68="","",'表格编辑 '!M68)</f>
        <v>510</v>
      </c>
      <c r="L68" s="123" t="str">
        <f>IF('表格编辑 '!N68="","",'表格编辑 '!N68)</f>
        <v/>
      </c>
      <c r="M68" s="123" t="str">
        <f>IF('表格编辑 '!O68="","",'表格编辑 '!O68)</f>
        <v/>
      </c>
      <c r="N68" s="123" t="str">
        <f>IF('表格编辑 '!P68="","",'表格编辑 '!P68)</f>
        <v/>
      </c>
      <c r="O68" s="123" t="str">
        <f>IF('表格编辑 '!Q68="","",'表格编辑 '!Q68)</f>
        <v/>
      </c>
      <c r="P68" s="123" t="str">
        <f>IF('表格编辑 '!R68="","",'表格编辑 '!R68)</f>
        <v/>
      </c>
      <c r="Q68" s="123">
        <f>IF('表格编辑 '!S68="","",'表格编辑 '!S68)</f>
        <v>320</v>
      </c>
      <c r="R68" s="123" t="str">
        <f>IF('表格编辑 '!T68="","",'表格编辑 '!T68)</f>
        <v/>
      </c>
      <c r="S68" s="123" t="str">
        <f>IF('表格编辑 '!U68="","",'表格编辑 '!U68)</f>
        <v/>
      </c>
      <c r="T68" s="123" t="str">
        <f>IF('表格编辑 '!V68="","",'表格编辑 '!V68)</f>
        <v/>
      </c>
      <c r="U68" s="123" t="str">
        <f>IF('表格编辑 '!W68="","",'表格编辑 '!W68)</f>
        <v/>
      </c>
      <c r="V68" s="123" t="str">
        <f>IF('表格编辑 '!X68="","",'表格编辑 '!X68)</f>
        <v/>
      </c>
      <c r="W68" s="123" t="str">
        <f>IF('表格编辑 '!Y68="","",'表格编辑 '!Y68)</f>
        <v/>
      </c>
      <c r="X68" s="123" t="str">
        <f>IF('表格编辑 '!Z68="","",'表格编辑 '!Z68)</f>
        <v/>
      </c>
      <c r="Y68" s="123" t="str">
        <f>IF('表格编辑 '!AA68="","",'表格编辑 '!AA68)</f>
        <v/>
      </c>
      <c r="Z68" s="123" t="str">
        <f>IF('表格编辑 '!AB68="","",'表格编辑 '!AB68)</f>
        <v/>
      </c>
      <c r="AA68" s="123" t="str">
        <f>IF('表格编辑 '!AC68="","",'表格编辑 '!AC68)</f>
        <v/>
      </c>
      <c r="AB68" s="123" t="str">
        <f>IF('表格编辑 '!AD68="","",'表格编辑 '!AD68)</f>
        <v/>
      </c>
      <c r="AC68" s="123" t="str">
        <f>IF('表格编辑 '!AE68="","",'表格编辑 '!AE68)</f>
        <v/>
      </c>
      <c r="AD68" s="123">
        <f>IF('表格编辑 '!AF68="","",'表格编辑 '!AF68)</f>
        <v>100015</v>
      </c>
    </row>
    <row r="69" spans="1:30">
      <c r="A69" s="123">
        <f>IF('表格编辑 '!A69="","",'表格编辑 '!A69)</f>
        <v>16</v>
      </c>
      <c r="B69" s="123">
        <f>IF('表格编辑 '!B69="","",'表格编辑 '!B69)</f>
        <v>32</v>
      </c>
      <c r="C69" s="123">
        <f>IF('表格编辑 '!E69="","",'表格编辑 '!E69)</f>
        <v>18</v>
      </c>
      <c r="D69" s="123" t="str">
        <f>IF('表格编辑 '!F69="","",'表格编辑 '!F69)</f>
        <v>ShiRenMoShouLingLuoKe_Born(RECEIVER, ARG0, ARG1, ARG2, ARG3,ARG4)</v>
      </c>
      <c r="E69" s="123" t="str">
        <f>IF('表格编辑 '!G69="","",'表格编辑 '!G69)</f>
        <v>ShiRenMoShouLingLuoKe_Update(RECEIVER, ARG0, ARG1, ARG2, ARG3,ARG4)</v>
      </c>
      <c r="F69" s="123" t="str">
        <f>IF('表格编辑 '!H69="","",'表格编辑 '!H69)</f>
        <v/>
      </c>
      <c r="G69" s="123" t="str">
        <f>IF('表格编辑 '!I69="","",'表格编辑 '!I69)</f>
        <v/>
      </c>
      <c r="H69" s="123" t="str">
        <f>IF('表格编辑 '!J69="","",'表格编辑 '!J69)</f>
        <v>ShiRenMoShouLingLuoKe_deadth(RECEIVER, ARG0, ARG1, ARG2, ARG3,ARG4)</v>
      </c>
      <c r="I69" s="123">
        <f>IF('表格编辑 '!K69="","",'表格编辑 '!K69)</f>
        <v>1</v>
      </c>
      <c r="J69" s="123">
        <f>IF('表格编辑 '!L69="","",'表格编辑 '!L69)</f>
        <v>400</v>
      </c>
      <c r="K69" s="123">
        <f>IF('表格编辑 '!M69="","",'表格编辑 '!M69)</f>
        <v>540</v>
      </c>
      <c r="L69" s="123" t="str">
        <f>IF('表格编辑 '!N69="","",'表格编辑 '!N69)</f>
        <v/>
      </c>
      <c r="M69" s="123" t="str">
        <f>IF('表格编辑 '!O69="","",'表格编辑 '!O69)</f>
        <v/>
      </c>
      <c r="N69" s="123" t="str">
        <f>IF('表格编辑 '!P69="","",'表格编辑 '!P69)</f>
        <v/>
      </c>
      <c r="O69" s="123" t="str">
        <f>IF('表格编辑 '!Q69="","",'表格编辑 '!Q69)</f>
        <v/>
      </c>
      <c r="P69" s="123" t="str">
        <f>IF('表格编辑 '!R69="","",'表格编辑 '!R69)</f>
        <v/>
      </c>
      <c r="Q69" s="123">
        <f>IF('表格编辑 '!S69="","",'表格编辑 '!S69)</f>
        <v>320</v>
      </c>
      <c r="R69" s="123" t="str">
        <f>IF('表格编辑 '!T69="","",'表格编辑 '!T69)</f>
        <v/>
      </c>
      <c r="S69" s="123" t="str">
        <f>IF('表格编辑 '!U69="","",'表格编辑 '!U69)</f>
        <v/>
      </c>
      <c r="T69" s="123" t="str">
        <f>IF('表格编辑 '!V69="","",'表格编辑 '!V69)</f>
        <v/>
      </c>
      <c r="U69" s="123" t="str">
        <f>IF('表格编辑 '!W69="","",'表格编辑 '!W69)</f>
        <v/>
      </c>
      <c r="V69" s="123">
        <f>IF('表格编辑 '!X69="","",'表格编辑 '!X69)</f>
        <v>30</v>
      </c>
      <c r="W69" s="123">
        <f>IF('表格编辑 '!Y69="","",'表格编辑 '!Y69)</f>
        <v>100</v>
      </c>
      <c r="X69" s="123">
        <f>IF('表格编辑 '!Z69="","",'表格编辑 '!Z69)</f>
        <v>100</v>
      </c>
      <c r="Y69" s="123">
        <f>IF('表格编辑 '!AA69="","",'表格编辑 '!AA69)</f>
        <v>100</v>
      </c>
      <c r="Z69" s="123">
        <f>IF('表格编辑 '!AB69="","",'表格编辑 '!AB69)</f>
        <v>100</v>
      </c>
      <c r="AA69" s="123">
        <f>IF('表格编辑 '!AC69="","",'表格编辑 '!AC69)</f>
        <v>100</v>
      </c>
      <c r="AB69" s="123">
        <f>IF('表格编辑 '!AD69="","",'表格编辑 '!AD69)</f>
        <v>100</v>
      </c>
      <c r="AC69" s="123" t="str">
        <f>IF('表格编辑 '!AE69="","",'表格编辑 '!AE69)</f>
        <v/>
      </c>
      <c r="AD69" s="123">
        <f>IF('表格编辑 '!AF69="","",'表格编辑 '!AF69)</f>
        <v>100016</v>
      </c>
    </row>
    <row r="70" spans="1:30">
      <c r="A70" s="123">
        <f>IF('表格编辑 '!A70="","",'表格编辑 '!A70)</f>
        <v>17</v>
      </c>
      <c r="B70" s="123">
        <f>IF('表格编辑 '!B70="","",'表格编辑 '!B70)</f>
        <v>5</v>
      </c>
      <c r="C70" s="123">
        <f>IF('表格编辑 '!E70="","",'表格编辑 '!E70)</f>
        <v>18</v>
      </c>
      <c r="D70" s="123" t="str">
        <f>IF('表格编辑 '!F70="","",'表格编辑 '!F70)</f>
        <v>AI_born_event(RECEIVER, ARG0, ARG1, ARG2, ARG3,ARG4)</v>
      </c>
      <c r="E70" s="123" t="str">
        <f>IF('表格编辑 '!G70="","",'表格编辑 '!G70)</f>
        <v>AI_update_event(RECEIVER, ARG0, ARG1, ARG2, ARG3,ARG4)</v>
      </c>
      <c r="F70" s="123" t="str">
        <f>IF('表格编辑 '!H70="","",'表格编辑 '!H70)</f>
        <v/>
      </c>
      <c r="G70" s="123" t="str">
        <f>IF('表格编辑 '!I70="","",'表格编辑 '!I70)</f>
        <v/>
      </c>
      <c r="H70" s="123" t="str">
        <f>IF('表格编辑 '!J70="","",'表格编辑 '!J70)</f>
        <v>test_deadth_event(RECEIVER, ARG0, ARG1, ARG2, ARG3,ARG4)</v>
      </c>
      <c r="I70" s="123">
        <f>IF('表格编辑 '!K70="","",'表格编辑 '!K70)</f>
        <v>1</v>
      </c>
      <c r="J70" s="123">
        <f>IF('表格编辑 '!L70="","",'表格编辑 '!L70)</f>
        <v>-50</v>
      </c>
      <c r="K70" s="123">
        <f>IF('表格编辑 '!M70="","",'表格编辑 '!M70)</f>
        <v>540</v>
      </c>
      <c r="L70" s="123" t="str">
        <f>IF('表格编辑 '!N70="","",'表格编辑 '!N70)</f>
        <v/>
      </c>
      <c r="M70" s="123">
        <f>IF('表格编辑 '!O70="","",'表格编辑 '!O70)</f>
        <v>-30</v>
      </c>
      <c r="N70" s="123" t="str">
        <f>IF('表格编辑 '!P70="","",'表格编辑 '!P70)</f>
        <v/>
      </c>
      <c r="O70" s="123" t="str">
        <f>IF('表格编辑 '!Q70="","",'表格编辑 '!Q70)</f>
        <v/>
      </c>
      <c r="P70" s="123" t="str">
        <f>IF('表格编辑 '!R70="","",'表格编辑 '!R70)</f>
        <v/>
      </c>
      <c r="Q70" s="123">
        <f>IF('表格编辑 '!S70="","",'表格编辑 '!S70)</f>
        <v>320</v>
      </c>
      <c r="R70" s="123" t="str">
        <f>IF('表格编辑 '!T70="","",'表格编辑 '!T70)</f>
        <v/>
      </c>
      <c r="S70" s="123" t="str">
        <f>IF('表格编辑 '!U70="","",'表格编辑 '!U70)</f>
        <v/>
      </c>
      <c r="T70" s="123" t="str">
        <f>IF('表格编辑 '!V70="","",'表格编辑 '!V70)</f>
        <v/>
      </c>
      <c r="U70" s="123" t="str">
        <f>IF('表格编辑 '!W70="","",'表格编辑 '!W70)</f>
        <v/>
      </c>
      <c r="V70" s="123" t="str">
        <f>IF('表格编辑 '!X70="","",'表格编辑 '!X70)</f>
        <v/>
      </c>
      <c r="W70" s="123" t="str">
        <f>IF('表格编辑 '!Y70="","",'表格编辑 '!Y70)</f>
        <v/>
      </c>
      <c r="X70" s="123" t="str">
        <f>IF('表格编辑 '!Z70="","",'表格编辑 '!Z70)</f>
        <v/>
      </c>
      <c r="Y70" s="123" t="str">
        <f>IF('表格编辑 '!AA70="","",'表格编辑 '!AA70)</f>
        <v/>
      </c>
      <c r="Z70" s="123" t="str">
        <f>IF('表格编辑 '!AB70="","",'表格编辑 '!AB70)</f>
        <v/>
      </c>
      <c r="AA70" s="123" t="str">
        <f>IF('表格编辑 '!AC70="","",'表格编辑 '!AC70)</f>
        <v/>
      </c>
      <c r="AB70" s="123" t="str">
        <f>IF('表格编辑 '!AD70="","",'表格编辑 '!AD70)</f>
        <v/>
      </c>
      <c r="AC70" s="123" t="str">
        <f>IF('表格编辑 '!AE70="","",'表格编辑 '!AE70)</f>
        <v/>
      </c>
      <c r="AD70" s="123">
        <f>IF('表格编辑 '!AF70="","",'表格编辑 '!AF70)</f>
        <v>100017</v>
      </c>
    </row>
    <row r="71" spans="1:30">
      <c r="A71" s="123">
        <f>IF('表格编辑 '!A71="","",'表格编辑 '!A71)</f>
        <v>18</v>
      </c>
      <c r="B71" s="123">
        <f>IF('表格编辑 '!B71="","",'表格编辑 '!B71)</f>
        <v>33</v>
      </c>
      <c r="C71" s="123">
        <f>IF('表格编辑 '!E71="","",'表格编辑 '!E71)</f>
        <v>19</v>
      </c>
      <c r="D71" s="123" t="str">
        <f>IF('表格编辑 '!F71="","",'表格编辑 '!F71)</f>
        <v>AI_born_event(RECEIVER, ARG0, ARG1, ARG2, ARG3,ARG4)</v>
      </c>
      <c r="E71" s="123" t="str">
        <f>IF('表格编辑 '!G71="","",'表格编辑 '!G71)</f>
        <v>AI_update_event(RECEIVER, ARG0, ARG1, ARG2, ARG3,ARG4)</v>
      </c>
      <c r="F71" s="123" t="str">
        <f>IF('表格编辑 '!H71="","",'表格编辑 '!H71)</f>
        <v/>
      </c>
      <c r="G71" s="123" t="str">
        <f>IF('表格编辑 '!I71="","",'表格编辑 '!I71)</f>
        <v/>
      </c>
      <c r="H71" s="123" t="str">
        <f>IF('表格编辑 '!J71="","",'表格编辑 '!J71)</f>
        <v>test_deadth_event(RECEIVER, ARG0, ARG1, ARG2, ARG3,ARG4)</v>
      </c>
      <c r="I71" s="123">
        <f>IF('表格编辑 '!K71="","",'表格编辑 '!K71)</f>
        <v>1</v>
      </c>
      <c r="J71" s="123">
        <f>IF('表格编辑 '!L71="","",'表格编辑 '!L71)</f>
        <v>-50</v>
      </c>
      <c r="K71" s="123">
        <f>IF('表格编辑 '!M71="","",'表格编辑 '!M71)</f>
        <v>570</v>
      </c>
      <c r="L71" s="123" t="str">
        <f>IF('表格编辑 '!N71="","",'表格编辑 '!N71)</f>
        <v/>
      </c>
      <c r="M71" s="123">
        <f>IF('表格编辑 '!O71="","",'表格编辑 '!O71)</f>
        <v>-30</v>
      </c>
      <c r="N71" s="123" t="str">
        <f>IF('表格编辑 '!P71="","",'表格编辑 '!P71)</f>
        <v/>
      </c>
      <c r="O71" s="123" t="str">
        <f>IF('表格编辑 '!Q71="","",'表格编辑 '!Q71)</f>
        <v/>
      </c>
      <c r="P71" s="123" t="str">
        <f>IF('表格编辑 '!R71="","",'表格编辑 '!R71)</f>
        <v/>
      </c>
      <c r="Q71" s="123">
        <f>IF('表格编辑 '!S71="","",'表格编辑 '!S71)</f>
        <v>320</v>
      </c>
      <c r="R71" s="123" t="str">
        <f>IF('表格编辑 '!T71="","",'表格编辑 '!T71)</f>
        <v/>
      </c>
      <c r="S71" s="123" t="str">
        <f>IF('表格编辑 '!U71="","",'表格编辑 '!U71)</f>
        <v/>
      </c>
      <c r="T71" s="123" t="str">
        <f>IF('表格编辑 '!V71="","",'表格编辑 '!V71)</f>
        <v/>
      </c>
      <c r="U71" s="123" t="str">
        <f>IF('表格编辑 '!W71="","",'表格编辑 '!W71)</f>
        <v/>
      </c>
      <c r="V71" s="123" t="str">
        <f>IF('表格编辑 '!X71="","",'表格编辑 '!X71)</f>
        <v/>
      </c>
      <c r="W71" s="123" t="str">
        <f>IF('表格编辑 '!Y71="","",'表格编辑 '!Y71)</f>
        <v/>
      </c>
      <c r="X71" s="123" t="str">
        <f>IF('表格编辑 '!Z71="","",'表格编辑 '!Z71)</f>
        <v/>
      </c>
      <c r="Y71" s="123" t="str">
        <f>IF('表格编辑 '!AA71="","",'表格编辑 '!AA71)</f>
        <v/>
      </c>
      <c r="Z71" s="123" t="str">
        <f>IF('表格编辑 '!AB71="","",'表格编辑 '!AB71)</f>
        <v/>
      </c>
      <c r="AA71" s="123" t="str">
        <f>IF('表格编辑 '!AC71="","",'表格编辑 '!AC71)</f>
        <v/>
      </c>
      <c r="AB71" s="123" t="str">
        <f>IF('表格编辑 '!AD71="","",'表格编辑 '!AD71)</f>
        <v/>
      </c>
      <c r="AC71" s="123" t="str">
        <f>IF('表格编辑 '!AE71="","",'表格编辑 '!AE71)</f>
        <v/>
      </c>
      <c r="AD71" s="123">
        <f>IF('表格编辑 '!AF71="","",'表格编辑 '!AF71)</f>
        <v>100018</v>
      </c>
    </row>
    <row r="72" spans="1:30">
      <c r="A72" s="123">
        <f>IF('表格编辑 '!A72="","",'表格编辑 '!A72)</f>
        <v>19</v>
      </c>
      <c r="B72" s="123">
        <f>IF('表格编辑 '!B72="","",'表格编辑 '!B72)</f>
        <v>27</v>
      </c>
      <c r="C72" s="123">
        <f>IF('表格编辑 '!E72="","",'表格编辑 '!E72)</f>
        <v>19</v>
      </c>
      <c r="D72" s="123" t="str">
        <f>IF('表格编辑 '!F72="","",'表格编辑 '!F72)</f>
        <v>AI_born_event(RECEIVER, ARG0, ARG1, ARG2, ARG3,ARG4)</v>
      </c>
      <c r="E72" s="123" t="str">
        <f>IF('表格编辑 '!G72="","",'表格编辑 '!G72)</f>
        <v>AI_update_event(RECEIVER, ARG0, ARG1, ARG2, ARG3,ARG4)</v>
      </c>
      <c r="F72" s="123" t="str">
        <f>IF('表格编辑 '!H72="","",'表格编辑 '!H72)</f>
        <v/>
      </c>
      <c r="G72" s="123" t="str">
        <f>IF('表格编辑 '!I72="","",'表格编辑 '!I72)</f>
        <v/>
      </c>
      <c r="H72" s="123" t="str">
        <f>IF('表格编辑 '!J72="","",'表格编辑 '!J72)</f>
        <v>test_deadth_event(RECEIVER, ARG0, ARG1, ARG2, ARG3,ARG4)</v>
      </c>
      <c r="I72" s="123">
        <f>IF('表格编辑 '!K72="","",'表格编辑 '!K72)</f>
        <v>1</v>
      </c>
      <c r="J72" s="123">
        <f>IF('表格编辑 '!L72="","",'表格编辑 '!L72)</f>
        <v>0</v>
      </c>
      <c r="K72" s="123">
        <f>IF('表格编辑 '!M72="","",'表格编辑 '!M72)</f>
        <v>570</v>
      </c>
      <c r="L72" s="123" t="str">
        <f>IF('表格编辑 '!N72="","",'表格编辑 '!N72)</f>
        <v/>
      </c>
      <c r="M72" s="123" t="str">
        <f>IF('表格编辑 '!O72="","",'表格编辑 '!O72)</f>
        <v/>
      </c>
      <c r="N72" s="123" t="str">
        <f>IF('表格编辑 '!P72="","",'表格编辑 '!P72)</f>
        <v/>
      </c>
      <c r="O72" s="123" t="str">
        <f>IF('表格编辑 '!Q72="","",'表格编辑 '!Q72)</f>
        <v/>
      </c>
      <c r="P72" s="123" t="str">
        <f>IF('表格编辑 '!R72="","",'表格编辑 '!R72)</f>
        <v/>
      </c>
      <c r="Q72" s="123">
        <f>IF('表格编辑 '!S72="","",'表格编辑 '!S72)</f>
        <v>320</v>
      </c>
      <c r="R72" s="123" t="str">
        <f>IF('表格编辑 '!T72="","",'表格编辑 '!T72)</f>
        <v/>
      </c>
      <c r="S72" s="123" t="str">
        <f>IF('表格编辑 '!U72="","",'表格编辑 '!U72)</f>
        <v/>
      </c>
      <c r="T72" s="123" t="str">
        <f>IF('表格编辑 '!V72="","",'表格编辑 '!V72)</f>
        <v/>
      </c>
      <c r="U72" s="123" t="str">
        <f>IF('表格编辑 '!W72="","",'表格编辑 '!W72)</f>
        <v/>
      </c>
      <c r="V72" s="123" t="str">
        <f>IF('表格编辑 '!X72="","",'表格编辑 '!X72)</f>
        <v/>
      </c>
      <c r="W72" s="123" t="str">
        <f>IF('表格编辑 '!Y72="","",'表格编辑 '!Y72)</f>
        <v/>
      </c>
      <c r="X72" s="123" t="str">
        <f>IF('表格编辑 '!Z72="","",'表格编辑 '!Z72)</f>
        <v/>
      </c>
      <c r="Y72" s="123" t="str">
        <f>IF('表格编辑 '!AA72="","",'表格编辑 '!AA72)</f>
        <v/>
      </c>
      <c r="Z72" s="123" t="str">
        <f>IF('表格编辑 '!AB72="","",'表格编辑 '!AB72)</f>
        <v/>
      </c>
      <c r="AA72" s="123" t="str">
        <f>IF('表格编辑 '!AC72="","",'表格编辑 '!AC72)</f>
        <v/>
      </c>
      <c r="AB72" s="123" t="str">
        <f>IF('表格编辑 '!AD72="","",'表格编辑 '!AD72)</f>
        <v/>
      </c>
      <c r="AC72" s="123" t="str">
        <f>IF('表格编辑 '!AE72="","",'表格编辑 '!AE72)</f>
        <v/>
      </c>
      <c r="AD72" s="123">
        <f>IF('表格编辑 '!AF72="","",'表格编辑 '!AF72)</f>
        <v>100019</v>
      </c>
    </row>
    <row r="73" spans="1:30">
      <c r="A73" s="123">
        <f>IF('表格编辑 '!A73="","",'表格编辑 '!A73)</f>
        <v>20</v>
      </c>
      <c r="B73" s="123">
        <f>IF('表格编辑 '!B73="","",'表格编辑 '!B73)</f>
        <v>17</v>
      </c>
      <c r="C73" s="123">
        <f>IF('表格编辑 '!E73="","",'表格编辑 '!E73)</f>
        <v>20</v>
      </c>
      <c r="D73" s="123" t="str">
        <f>IF('表格编辑 '!F73="","",'表格编辑 '!F73)</f>
        <v>AI_born_event(RECEIVER, ARG0, ARG1, ARG2, ARG3,ARG4)</v>
      </c>
      <c r="E73" s="123" t="str">
        <f>IF('表格编辑 '!G73="","",'表格编辑 '!G73)</f>
        <v>AI_update_event(RECEIVER, ARG0, ARG1, ARG2, ARG3,ARG4)</v>
      </c>
      <c r="F73" s="123" t="str">
        <f>IF('表格编辑 '!H73="","",'表格编辑 '!H73)</f>
        <v/>
      </c>
      <c r="G73" s="123" t="str">
        <f>IF('表格编辑 '!I73="","",'表格编辑 '!I73)</f>
        <v/>
      </c>
      <c r="H73" s="123" t="str">
        <f>IF('表格编辑 '!J73="","",'表格编辑 '!J73)</f>
        <v>test_deadth_event(RECEIVER, ARG0, ARG1, ARG2, ARG3,ARG4)</v>
      </c>
      <c r="I73" s="123">
        <f>IF('表格编辑 '!K73="","",'表格编辑 '!K73)</f>
        <v>1</v>
      </c>
      <c r="J73" s="123">
        <f>IF('表格编辑 '!L73="","",'表格编辑 '!L73)</f>
        <v>0</v>
      </c>
      <c r="K73" s="123">
        <f>IF('表格编辑 '!M73="","",'表格编辑 '!M73)</f>
        <v>600</v>
      </c>
      <c r="L73" s="123" t="str">
        <f>IF('表格编辑 '!N73="","",'表格编辑 '!N73)</f>
        <v/>
      </c>
      <c r="M73" s="123" t="str">
        <f>IF('表格编辑 '!O73="","",'表格编辑 '!O73)</f>
        <v/>
      </c>
      <c r="N73" s="123" t="str">
        <f>IF('表格编辑 '!P73="","",'表格编辑 '!P73)</f>
        <v/>
      </c>
      <c r="O73" s="123" t="str">
        <f>IF('表格编辑 '!Q73="","",'表格编辑 '!Q73)</f>
        <v/>
      </c>
      <c r="P73" s="123" t="str">
        <f>IF('表格编辑 '!R73="","",'表格编辑 '!R73)</f>
        <v/>
      </c>
      <c r="Q73" s="123">
        <f>IF('表格编辑 '!S73="","",'表格编辑 '!S73)</f>
        <v>320</v>
      </c>
      <c r="R73" s="123" t="str">
        <f>IF('表格编辑 '!T73="","",'表格编辑 '!T73)</f>
        <v/>
      </c>
      <c r="S73" s="123" t="str">
        <f>IF('表格编辑 '!U73="","",'表格编辑 '!U73)</f>
        <v/>
      </c>
      <c r="T73" s="123" t="str">
        <f>IF('表格编辑 '!V73="","",'表格编辑 '!V73)</f>
        <v/>
      </c>
      <c r="U73" s="123" t="str">
        <f>IF('表格编辑 '!W73="","",'表格编辑 '!W73)</f>
        <v/>
      </c>
      <c r="V73" s="123" t="str">
        <f>IF('表格编辑 '!X73="","",'表格编辑 '!X73)</f>
        <v/>
      </c>
      <c r="W73" s="123" t="str">
        <f>IF('表格编辑 '!Y73="","",'表格编辑 '!Y73)</f>
        <v/>
      </c>
      <c r="X73" s="123" t="str">
        <f>IF('表格编辑 '!Z73="","",'表格编辑 '!Z73)</f>
        <v/>
      </c>
      <c r="Y73" s="123" t="str">
        <f>IF('表格编辑 '!AA73="","",'表格编辑 '!AA73)</f>
        <v/>
      </c>
      <c r="Z73" s="123" t="str">
        <f>IF('表格编辑 '!AB73="","",'表格编辑 '!AB73)</f>
        <v/>
      </c>
      <c r="AA73" s="123" t="str">
        <f>IF('表格编辑 '!AC73="","",'表格编辑 '!AC73)</f>
        <v/>
      </c>
      <c r="AB73" s="123" t="str">
        <f>IF('表格编辑 '!AD73="","",'表格编辑 '!AD73)</f>
        <v/>
      </c>
      <c r="AC73" s="123" t="str">
        <f>IF('表格编辑 '!AE73="","",'表格编辑 '!AE73)</f>
        <v/>
      </c>
      <c r="AD73" s="123">
        <f>IF('表格编辑 '!AF73="","",'表格编辑 '!AF73)</f>
        <v>100020</v>
      </c>
    </row>
    <row r="74" spans="1:30">
      <c r="A74" s="123">
        <f>IF('表格编辑 '!A74="","",'表格编辑 '!A74)</f>
        <v>21</v>
      </c>
      <c r="B74" s="123">
        <f>IF('表格编辑 '!B74="","",'表格编辑 '!B74)</f>
        <v>34</v>
      </c>
      <c r="C74" s="123">
        <f>IF('表格编辑 '!E74="","",'表格编辑 '!E74)</f>
        <v>20</v>
      </c>
      <c r="D74" s="123" t="str">
        <f>IF('表格编辑 '!F74="","",'表格编辑 '!F74)</f>
        <v>AI_born_event(RECEIVER, ARG0, ARG1, ARG2, ARG3,ARG4)</v>
      </c>
      <c r="E74" s="123" t="str">
        <f>IF('表格编辑 '!G74="","",'表格编辑 '!G74)</f>
        <v>AI_update_event(RECEIVER, ARG0, ARG1, ARG2, ARG3,ARG4)</v>
      </c>
      <c r="F74" s="123" t="str">
        <f>IF('表格编辑 '!H74="","",'表格编辑 '!H74)</f>
        <v/>
      </c>
      <c r="G74" s="123" t="str">
        <f>IF('表格编辑 '!I74="","",'表格编辑 '!I74)</f>
        <v/>
      </c>
      <c r="H74" s="123" t="str">
        <f>IF('表格编辑 '!J74="","",'表格编辑 '!J74)</f>
        <v>test_deadth_event(RECEIVER, ARG0, ARG1, ARG2, ARG3,ARG4)</v>
      </c>
      <c r="I74" s="123">
        <f>IF('表格编辑 '!K74="","",'表格编辑 '!K74)</f>
        <v>1</v>
      </c>
      <c r="J74" s="123">
        <f>IF('表格编辑 '!L74="","",'表格编辑 '!L74)</f>
        <v>0</v>
      </c>
      <c r="K74" s="123">
        <f>IF('表格编辑 '!M74="","",'表格编辑 '!M74)</f>
        <v>600</v>
      </c>
      <c r="L74" s="123" t="str">
        <f>IF('表格编辑 '!N74="","",'表格编辑 '!N74)</f>
        <v/>
      </c>
      <c r="M74" s="123" t="str">
        <f>IF('表格编辑 '!O74="","",'表格编辑 '!O74)</f>
        <v/>
      </c>
      <c r="N74" s="123" t="str">
        <f>IF('表格编辑 '!P74="","",'表格编辑 '!P74)</f>
        <v/>
      </c>
      <c r="O74" s="123" t="str">
        <f>IF('表格编辑 '!Q74="","",'表格编辑 '!Q74)</f>
        <v/>
      </c>
      <c r="P74" s="123" t="str">
        <f>IF('表格编辑 '!R74="","",'表格编辑 '!R74)</f>
        <v/>
      </c>
      <c r="Q74" s="123">
        <f>IF('表格编辑 '!S74="","",'表格编辑 '!S74)</f>
        <v>320</v>
      </c>
      <c r="R74" s="123" t="str">
        <f>IF('表格编辑 '!T74="","",'表格编辑 '!T74)</f>
        <v/>
      </c>
      <c r="S74" s="123" t="str">
        <f>IF('表格编辑 '!U74="","",'表格编辑 '!U74)</f>
        <v/>
      </c>
      <c r="T74" s="123" t="str">
        <f>IF('表格编辑 '!V74="","",'表格编辑 '!V74)</f>
        <v/>
      </c>
      <c r="U74" s="123" t="str">
        <f>IF('表格编辑 '!W74="","",'表格编辑 '!W74)</f>
        <v/>
      </c>
      <c r="V74" s="123" t="str">
        <f>IF('表格编辑 '!X74="","",'表格编辑 '!X74)</f>
        <v/>
      </c>
      <c r="W74" s="123" t="str">
        <f>IF('表格编辑 '!Y74="","",'表格编辑 '!Y74)</f>
        <v/>
      </c>
      <c r="X74" s="123" t="str">
        <f>IF('表格编辑 '!Z74="","",'表格编辑 '!Z74)</f>
        <v/>
      </c>
      <c r="Y74" s="123" t="str">
        <f>IF('表格编辑 '!AA74="","",'表格编辑 '!AA74)</f>
        <v/>
      </c>
      <c r="Z74" s="123" t="str">
        <f>IF('表格编辑 '!AB74="","",'表格编辑 '!AB74)</f>
        <v/>
      </c>
      <c r="AA74" s="123" t="str">
        <f>IF('表格编辑 '!AC74="","",'表格编辑 '!AC74)</f>
        <v/>
      </c>
      <c r="AB74" s="123" t="str">
        <f>IF('表格编辑 '!AD74="","",'表格编辑 '!AD74)</f>
        <v/>
      </c>
      <c r="AC74" s="123" t="str">
        <f>IF('表格编辑 '!AE74="","",'表格编辑 '!AE74)</f>
        <v/>
      </c>
      <c r="AD74" s="123">
        <f>IF('表格编辑 '!AF74="","",'表格编辑 '!AF74)</f>
        <v>100021</v>
      </c>
    </row>
    <row r="75" spans="1:30">
      <c r="A75" s="123">
        <f>IF('表格编辑 '!A75="","",'表格编辑 '!A75)</f>
        <v>22</v>
      </c>
      <c r="B75" s="123">
        <f>IF('表格编辑 '!B75="","",'表格编辑 '!B75)</f>
        <v>10074</v>
      </c>
      <c r="C75" s="123">
        <f>IF('表格编辑 '!E75="","",'表格编辑 '!E75)</f>
        <v>21</v>
      </c>
      <c r="D75" s="123" t="str">
        <f>IF('表格编辑 '!F75="","",'表格编辑 '!F75)</f>
        <v>AI_born_event(RECEIVER, ARG0, ARG1, ARG2, ARG3,ARG4)</v>
      </c>
      <c r="E75" s="123" t="str">
        <f>IF('表格编辑 '!G75="","",'表格编辑 '!G75)</f>
        <v>AI_update_event(RECEIVER, ARG0, ARG1, ARG2, ARG3,ARG4)</v>
      </c>
      <c r="F75" s="123" t="str">
        <f>IF('表格编辑 '!H75="","",'表格编辑 '!H75)</f>
        <v/>
      </c>
      <c r="G75" s="123" t="str">
        <f>IF('表格编辑 '!I75="","",'表格编辑 '!I75)</f>
        <v/>
      </c>
      <c r="H75" s="123" t="str">
        <f>IF('表格编辑 '!J75="","",'表格编辑 '!J75)</f>
        <v>test_deadth_event(RECEIVER, ARG0, ARG1, ARG2, ARG3,ARG4)</v>
      </c>
      <c r="I75" s="123">
        <f>IF('表格编辑 '!K75="","",'表格编辑 '!K75)</f>
        <v>1</v>
      </c>
      <c r="J75" s="123">
        <f>IF('表格编辑 '!L75="","",'表格编辑 '!L75)</f>
        <v>0</v>
      </c>
      <c r="K75" s="123">
        <f>IF('表格编辑 '!M75="","",'表格编辑 '!M75)</f>
        <v>630</v>
      </c>
      <c r="L75" s="123" t="str">
        <f>IF('表格编辑 '!N75="","",'表格编辑 '!N75)</f>
        <v/>
      </c>
      <c r="M75" s="123" t="str">
        <f>IF('表格编辑 '!O75="","",'表格编辑 '!O75)</f>
        <v/>
      </c>
      <c r="N75" s="123" t="str">
        <f>IF('表格编辑 '!P75="","",'表格编辑 '!P75)</f>
        <v/>
      </c>
      <c r="O75" s="123" t="str">
        <f>IF('表格编辑 '!Q75="","",'表格编辑 '!Q75)</f>
        <v/>
      </c>
      <c r="P75" s="123" t="str">
        <f>IF('表格编辑 '!R75="","",'表格编辑 '!R75)</f>
        <v/>
      </c>
      <c r="Q75" s="123">
        <f>IF('表格编辑 '!S75="","",'表格编辑 '!S75)</f>
        <v>320</v>
      </c>
      <c r="R75" s="123" t="str">
        <f>IF('表格编辑 '!T75="","",'表格编辑 '!T75)</f>
        <v/>
      </c>
      <c r="S75" s="123" t="str">
        <f>IF('表格编辑 '!U75="","",'表格编辑 '!U75)</f>
        <v/>
      </c>
      <c r="T75" s="123" t="str">
        <f>IF('表格编辑 '!V75="","",'表格编辑 '!V75)</f>
        <v/>
      </c>
      <c r="U75" s="123" t="str">
        <f>IF('表格编辑 '!W75="","",'表格编辑 '!W75)</f>
        <v/>
      </c>
      <c r="V75" s="123" t="str">
        <f>IF('表格编辑 '!X75="","",'表格编辑 '!X75)</f>
        <v/>
      </c>
      <c r="W75" s="123" t="str">
        <f>IF('表格编辑 '!Y75="","",'表格编辑 '!Y75)</f>
        <v/>
      </c>
      <c r="X75" s="123" t="str">
        <f>IF('表格编辑 '!Z75="","",'表格编辑 '!Z75)</f>
        <v/>
      </c>
      <c r="Y75" s="123" t="str">
        <f>IF('表格编辑 '!AA75="","",'表格编辑 '!AA75)</f>
        <v/>
      </c>
      <c r="Z75" s="123" t="str">
        <f>IF('表格编辑 '!AB75="","",'表格编辑 '!AB75)</f>
        <v/>
      </c>
      <c r="AA75" s="123" t="str">
        <f>IF('表格编辑 '!AC75="","",'表格编辑 '!AC75)</f>
        <v/>
      </c>
      <c r="AB75" s="123" t="str">
        <f>IF('表格编辑 '!AD75="","",'表格编辑 '!AD75)</f>
        <v/>
      </c>
      <c r="AC75" s="123" t="str">
        <f>IF('表格编辑 '!AE75="","",'表格编辑 '!AE75)</f>
        <v/>
      </c>
      <c r="AD75" s="123">
        <f>IF('表格编辑 '!AF75="","",'表格编辑 '!AF75)</f>
        <v>100022</v>
      </c>
    </row>
    <row r="76" spans="1:30">
      <c r="A76" s="123">
        <f>IF('表格编辑 '!A76="","",'表格编辑 '!A76)</f>
        <v>23</v>
      </c>
      <c r="B76" s="123">
        <f>IF('表格编辑 '!B76="","",'表格编辑 '!B76)</f>
        <v>45</v>
      </c>
      <c r="C76" s="123">
        <f>IF('表格编辑 '!E76="","",'表格编辑 '!E76)</f>
        <v>21</v>
      </c>
      <c r="D76" s="123" t="str">
        <f>IF('表格编辑 '!F76="","",'表格编辑 '!F76)</f>
        <v>AI_born_event(RECEIVER, ARG0, ARG1, ARG2, ARG3,ARG4)</v>
      </c>
      <c r="E76" s="123" t="str">
        <f>IF('表格编辑 '!G76="","",'表格编辑 '!G76)</f>
        <v>AI_update_event(RECEIVER, ARG0, ARG1, ARG2, ARG3,ARG4)</v>
      </c>
      <c r="F76" s="123" t="str">
        <f>IF('表格编辑 '!H76="","",'表格编辑 '!H76)</f>
        <v/>
      </c>
      <c r="G76" s="123" t="str">
        <f>IF('表格编辑 '!I76="","",'表格编辑 '!I76)</f>
        <v/>
      </c>
      <c r="H76" s="123" t="str">
        <f>IF('表格编辑 '!J76="","",'表格编辑 '!J76)</f>
        <v>test_deadth_event(RECEIVER, ARG0, ARG1, ARG2, ARG3,ARG4)</v>
      </c>
      <c r="I76" s="123">
        <f>IF('表格编辑 '!K76="","",'表格编辑 '!K76)</f>
        <v>1</v>
      </c>
      <c r="J76" s="123">
        <f>IF('表格编辑 '!L76="","",'表格编辑 '!L76)</f>
        <v>0</v>
      </c>
      <c r="K76" s="123">
        <f>IF('表格编辑 '!M76="","",'表格编辑 '!M76)</f>
        <v>630</v>
      </c>
      <c r="L76" s="123" t="str">
        <f>IF('表格编辑 '!N76="","",'表格编辑 '!N76)</f>
        <v/>
      </c>
      <c r="M76" s="123" t="str">
        <f>IF('表格编辑 '!O76="","",'表格编辑 '!O76)</f>
        <v/>
      </c>
      <c r="N76" s="123" t="str">
        <f>IF('表格编辑 '!P76="","",'表格编辑 '!P76)</f>
        <v/>
      </c>
      <c r="O76" s="123" t="str">
        <f>IF('表格编辑 '!Q76="","",'表格编辑 '!Q76)</f>
        <v/>
      </c>
      <c r="P76" s="123" t="str">
        <f>IF('表格编辑 '!R76="","",'表格编辑 '!R76)</f>
        <v/>
      </c>
      <c r="Q76" s="123">
        <f>IF('表格编辑 '!S76="","",'表格编辑 '!S76)</f>
        <v>320</v>
      </c>
      <c r="R76" s="123" t="str">
        <f>IF('表格编辑 '!T76="","",'表格编辑 '!T76)</f>
        <v/>
      </c>
      <c r="S76" s="123" t="str">
        <f>IF('表格编辑 '!U76="","",'表格编辑 '!U76)</f>
        <v/>
      </c>
      <c r="T76" s="123" t="str">
        <f>IF('表格编辑 '!V76="","",'表格编辑 '!V76)</f>
        <v/>
      </c>
      <c r="U76" s="123" t="str">
        <f>IF('表格编辑 '!W76="","",'表格编辑 '!W76)</f>
        <v/>
      </c>
      <c r="V76" s="123" t="str">
        <f>IF('表格编辑 '!X76="","",'表格编辑 '!X76)</f>
        <v/>
      </c>
      <c r="W76" s="123" t="str">
        <f>IF('表格编辑 '!Y76="","",'表格编辑 '!Y76)</f>
        <v/>
      </c>
      <c r="X76" s="123" t="str">
        <f>IF('表格编辑 '!Z76="","",'表格编辑 '!Z76)</f>
        <v/>
      </c>
      <c r="Y76" s="123" t="str">
        <f>IF('表格编辑 '!AA76="","",'表格编辑 '!AA76)</f>
        <v/>
      </c>
      <c r="Z76" s="123" t="str">
        <f>IF('表格编辑 '!AB76="","",'表格编辑 '!AB76)</f>
        <v/>
      </c>
      <c r="AA76" s="123" t="str">
        <f>IF('表格编辑 '!AC76="","",'表格编辑 '!AC76)</f>
        <v/>
      </c>
      <c r="AB76" s="123" t="str">
        <f>IF('表格编辑 '!AD76="","",'表格编辑 '!AD76)</f>
        <v/>
      </c>
      <c r="AC76" s="123" t="str">
        <f>IF('表格编辑 '!AE76="","",'表格编辑 '!AE76)</f>
        <v/>
      </c>
      <c r="AD76" s="123">
        <f>IF('表格编辑 '!AF76="","",'表格编辑 '!AF76)</f>
        <v>100023</v>
      </c>
    </row>
    <row r="77" spans="1:30">
      <c r="A77" s="123">
        <f>IF('表格编辑 '!A77="","",'表格编辑 '!A77)</f>
        <v>24</v>
      </c>
      <c r="B77" s="123">
        <f>IF('表格编辑 '!B77="","",'表格编辑 '!B77)</f>
        <v>1000</v>
      </c>
      <c r="C77" s="123">
        <f>IF('表格编辑 '!E77="","",'表格编辑 '!E77)</f>
        <v>22</v>
      </c>
      <c r="D77" s="123" t="str">
        <f>IF('表格编辑 '!F77="","",'表格编辑 '!F77)</f>
        <v>AI_born_event(RECEIVER, ARG0, ARG1, ARG2, ARG3,ARG4)</v>
      </c>
      <c r="E77" s="123" t="str">
        <f>IF('表格编辑 '!G77="","",'表格编辑 '!G77)</f>
        <v>AI_update_event(RECEIVER, ARG0, ARG1, ARG2, ARG3,ARG4)</v>
      </c>
      <c r="F77" s="123" t="str">
        <f>IF('表格编辑 '!H77="","",'表格编辑 '!H77)</f>
        <v/>
      </c>
      <c r="G77" s="123" t="str">
        <f>IF('表格编辑 '!I77="","",'表格编辑 '!I77)</f>
        <v/>
      </c>
      <c r="H77" s="123" t="str">
        <f>IF('表格编辑 '!J77="","",'表格编辑 '!J77)</f>
        <v>test_deadth_event(RECEIVER, ARG0, ARG1, ARG2, ARG3,ARG4)</v>
      </c>
      <c r="I77" s="123">
        <f>IF('表格编辑 '!K77="","",'表格编辑 '!K77)</f>
        <v>1</v>
      </c>
      <c r="J77" s="123">
        <f>IF('表格编辑 '!L77="","",'表格编辑 '!L77)</f>
        <v>0</v>
      </c>
      <c r="K77" s="123">
        <f>IF('表格编辑 '!M77="","",'表格编辑 '!M77)</f>
        <v>660</v>
      </c>
      <c r="L77" s="123" t="str">
        <f>IF('表格编辑 '!N77="","",'表格编辑 '!N77)</f>
        <v/>
      </c>
      <c r="M77" s="123" t="str">
        <f>IF('表格编辑 '!O77="","",'表格编辑 '!O77)</f>
        <v/>
      </c>
      <c r="N77" s="123" t="str">
        <f>IF('表格编辑 '!P77="","",'表格编辑 '!P77)</f>
        <v/>
      </c>
      <c r="O77" s="123" t="str">
        <f>IF('表格编辑 '!Q77="","",'表格编辑 '!Q77)</f>
        <v/>
      </c>
      <c r="P77" s="123" t="str">
        <f>IF('表格编辑 '!R77="","",'表格编辑 '!R77)</f>
        <v/>
      </c>
      <c r="Q77" s="123">
        <f>IF('表格编辑 '!S77="","",'表格编辑 '!S77)</f>
        <v>320</v>
      </c>
      <c r="R77" s="123" t="str">
        <f>IF('表格编辑 '!T77="","",'表格编辑 '!T77)</f>
        <v/>
      </c>
      <c r="S77" s="123" t="str">
        <f>IF('表格编辑 '!U77="","",'表格编辑 '!U77)</f>
        <v/>
      </c>
      <c r="T77" s="123" t="str">
        <f>IF('表格编辑 '!V77="","",'表格编辑 '!V77)</f>
        <v/>
      </c>
      <c r="U77" s="123" t="str">
        <f>IF('表格编辑 '!W77="","",'表格编辑 '!W77)</f>
        <v/>
      </c>
      <c r="V77" s="123" t="str">
        <f>IF('表格编辑 '!X77="","",'表格编辑 '!X77)</f>
        <v/>
      </c>
      <c r="W77" s="123" t="str">
        <f>IF('表格编辑 '!Y77="","",'表格编辑 '!Y77)</f>
        <v/>
      </c>
      <c r="X77" s="123" t="str">
        <f>IF('表格编辑 '!Z77="","",'表格编辑 '!Z77)</f>
        <v/>
      </c>
      <c r="Y77" s="123" t="str">
        <f>IF('表格编辑 '!AA77="","",'表格编辑 '!AA77)</f>
        <v/>
      </c>
      <c r="Z77" s="123" t="str">
        <f>IF('表格编辑 '!AB77="","",'表格编辑 '!AB77)</f>
        <v/>
      </c>
      <c r="AA77" s="123" t="str">
        <f>IF('表格编辑 '!AC77="","",'表格编辑 '!AC77)</f>
        <v/>
      </c>
      <c r="AB77" s="123" t="str">
        <f>IF('表格编辑 '!AD77="","",'表格编辑 '!AD77)</f>
        <v/>
      </c>
      <c r="AC77" s="123" t="str">
        <f>IF('表格编辑 '!AE77="","",'表格编辑 '!AE77)</f>
        <v/>
      </c>
      <c r="AD77" s="123">
        <f>IF('表格编辑 '!AF77="","",'表格编辑 '!AF77)</f>
        <v>100024</v>
      </c>
    </row>
    <row r="78" spans="1:30">
      <c r="A78" s="123">
        <f>IF('表格编辑 '!A78="","",'表格编辑 '!A78)</f>
        <v>25</v>
      </c>
      <c r="B78" s="123">
        <f>IF('表格编辑 '!B78="","",'表格编辑 '!B78)</f>
        <v>6</v>
      </c>
      <c r="C78" s="123">
        <f>IF('表格编辑 '!E78="","",'表格编辑 '!E78)</f>
        <v>22</v>
      </c>
      <c r="D78" s="123" t="str">
        <f>IF('表格编辑 '!F78="","",'表格编辑 '!F78)</f>
        <v>AI_born_event(RECEIVER, ARG0, ARG1, ARG2, ARG3,ARG4)</v>
      </c>
      <c r="E78" s="123" t="str">
        <f>IF('表格编辑 '!G78="","",'表格编辑 '!G78)</f>
        <v>AI_update_event(RECEIVER, ARG0, ARG1, ARG2, ARG3,ARG4)</v>
      </c>
      <c r="F78" s="123" t="str">
        <f>IF('表格编辑 '!H78="","",'表格编辑 '!H78)</f>
        <v/>
      </c>
      <c r="G78" s="123" t="str">
        <f>IF('表格编辑 '!I78="","",'表格编辑 '!I78)</f>
        <v/>
      </c>
      <c r="H78" s="123" t="str">
        <f>IF('表格编辑 '!J78="","",'表格编辑 '!J78)</f>
        <v>test_deadth_event(RECEIVER, ARG0, ARG1, ARG2, ARG3,ARG4)</v>
      </c>
      <c r="I78" s="123">
        <f>IF('表格编辑 '!K78="","",'表格编辑 '!K78)</f>
        <v>1</v>
      </c>
      <c r="J78" s="123">
        <f>IF('表格编辑 '!L78="","",'表格编辑 '!L78)</f>
        <v>0</v>
      </c>
      <c r="K78" s="123">
        <f>IF('表格编辑 '!M78="","",'表格编辑 '!M78)</f>
        <v>660</v>
      </c>
      <c r="L78" s="123" t="str">
        <f>IF('表格编辑 '!N78="","",'表格编辑 '!N78)</f>
        <v/>
      </c>
      <c r="M78" s="123" t="str">
        <f>IF('表格编辑 '!O78="","",'表格编辑 '!O78)</f>
        <v/>
      </c>
      <c r="N78" s="123" t="str">
        <f>IF('表格编辑 '!P78="","",'表格编辑 '!P78)</f>
        <v/>
      </c>
      <c r="O78" s="123" t="str">
        <f>IF('表格编辑 '!Q78="","",'表格编辑 '!Q78)</f>
        <v/>
      </c>
      <c r="P78" s="123" t="str">
        <f>IF('表格编辑 '!R78="","",'表格编辑 '!R78)</f>
        <v/>
      </c>
      <c r="Q78" s="123">
        <f>IF('表格编辑 '!S78="","",'表格编辑 '!S78)</f>
        <v>320</v>
      </c>
      <c r="R78" s="123" t="str">
        <f>IF('表格编辑 '!T78="","",'表格编辑 '!T78)</f>
        <v/>
      </c>
      <c r="S78" s="123" t="str">
        <f>IF('表格编辑 '!U78="","",'表格编辑 '!U78)</f>
        <v/>
      </c>
      <c r="T78" s="123" t="str">
        <f>IF('表格编辑 '!V78="","",'表格编辑 '!V78)</f>
        <v/>
      </c>
      <c r="U78" s="123" t="str">
        <f>IF('表格编辑 '!W78="","",'表格编辑 '!W78)</f>
        <v/>
      </c>
      <c r="V78" s="123" t="str">
        <f>IF('表格编辑 '!X78="","",'表格编辑 '!X78)</f>
        <v/>
      </c>
      <c r="W78" s="123" t="str">
        <f>IF('表格编辑 '!Y78="","",'表格编辑 '!Y78)</f>
        <v/>
      </c>
      <c r="X78" s="123" t="str">
        <f>IF('表格编辑 '!Z78="","",'表格编辑 '!Z78)</f>
        <v/>
      </c>
      <c r="Y78" s="123" t="str">
        <f>IF('表格编辑 '!AA78="","",'表格编辑 '!AA78)</f>
        <v/>
      </c>
      <c r="Z78" s="123" t="str">
        <f>IF('表格编辑 '!AB78="","",'表格编辑 '!AB78)</f>
        <v/>
      </c>
      <c r="AA78" s="123" t="str">
        <f>IF('表格编辑 '!AC78="","",'表格编辑 '!AC78)</f>
        <v/>
      </c>
      <c r="AB78" s="123" t="str">
        <f>IF('表格编辑 '!AD78="","",'表格编辑 '!AD78)</f>
        <v/>
      </c>
      <c r="AC78" s="123" t="str">
        <f>IF('表格编辑 '!AE78="","",'表格编辑 '!AE78)</f>
        <v/>
      </c>
      <c r="AD78" s="123">
        <f>IF('表格编辑 '!AF78="","",'表格编辑 '!AF78)</f>
        <v>100025</v>
      </c>
    </row>
    <row r="79" spans="1:30">
      <c r="A79" s="123">
        <f>IF('表格编辑 '!A79="","",'表格编辑 '!A79)</f>
        <v>26</v>
      </c>
      <c r="B79" s="123">
        <f>IF('表格编辑 '!B79="","",'表格编辑 '!B79)</f>
        <v>46</v>
      </c>
      <c r="C79" s="123">
        <f>IF('表格编辑 '!E79="","",'表格编辑 '!E79)</f>
        <v>23</v>
      </c>
      <c r="D79" s="123" t="str">
        <f>IF('表格编辑 '!F79="","",'表格编辑 '!F79)</f>
        <v>EMoShiRenHua_Born(RECEIVER, ARG0, ARG1, ARG2, ARG3,ARG4)</v>
      </c>
      <c r="E79" s="123" t="str">
        <f>IF('表格编辑 '!G79="","",'表格编辑 '!G79)</f>
        <v>EMoShiRenHua_Update(RECEIVER, ARG0, ARG1, ARG2, ARG3,ARG4)</v>
      </c>
      <c r="F79" s="123" t="str">
        <f>IF('表格编辑 '!H79="","",'表格编辑 '!H79)</f>
        <v/>
      </c>
      <c r="G79" s="123" t="str">
        <f>IF('表格编辑 '!I79="","",'表格编辑 '!I79)</f>
        <v/>
      </c>
      <c r="H79" s="123" t="str">
        <f>IF('表格编辑 '!J79="","",'表格编辑 '!J79)</f>
        <v>EMoShiRenHua_deadth(RECEIVER, ARG0, ARG1, ARG2, ARG3,ARG4)</v>
      </c>
      <c r="I79" s="123">
        <f>IF('表格编辑 '!K79="","",'表格编辑 '!K79)</f>
        <v>1</v>
      </c>
      <c r="J79" s="123">
        <f>IF('表格编辑 '!L79="","",'表格编辑 '!L79)</f>
        <v>2645.5</v>
      </c>
      <c r="K79" s="123">
        <f>IF('表格编辑 '!M79="","",'表格编辑 '!M79)</f>
        <v>690</v>
      </c>
      <c r="L79" s="123">
        <f>IF('表格编辑 '!N79="","",'表格编辑 '!N79)</f>
        <v>30</v>
      </c>
      <c r="M79" s="123">
        <f>IF('表格编辑 '!O79="","",'表格编辑 '!O79)</f>
        <v>30</v>
      </c>
      <c r="N79" s="123">
        <f>IF('表格编辑 '!P79="","",'表格编辑 '!P79)</f>
        <v>100</v>
      </c>
      <c r="O79" s="123">
        <f>IF('表格编辑 '!Q79="","",'表格编辑 '!Q79)</f>
        <v>60</v>
      </c>
      <c r="P79" s="123" t="str">
        <f>IF('表格编辑 '!R79="","",'表格编辑 '!R79)</f>
        <v/>
      </c>
      <c r="Q79" s="123">
        <f>IF('表格编辑 '!S79="","",'表格编辑 '!S79)</f>
        <v>320</v>
      </c>
      <c r="R79" s="123" t="str">
        <f>IF('表格编辑 '!T79="","",'表格编辑 '!T79)</f>
        <v/>
      </c>
      <c r="S79" s="123" t="str">
        <f>IF('表格编辑 '!U79="","",'表格编辑 '!U79)</f>
        <v/>
      </c>
      <c r="T79" s="123" t="str">
        <f>IF('表格编辑 '!V79="","",'表格编辑 '!V79)</f>
        <v/>
      </c>
      <c r="U79" s="123" t="str">
        <f>IF('表格编辑 '!W79="","",'表格编辑 '!W79)</f>
        <v/>
      </c>
      <c r="V79" s="123" t="str">
        <f>IF('表格编辑 '!X79="","",'表格编辑 '!X79)</f>
        <v/>
      </c>
      <c r="W79" s="123">
        <f>IF('表格编辑 '!Y79="","",'表格编辑 '!Y79)</f>
        <v>100</v>
      </c>
      <c r="X79" s="123">
        <f>IF('表格编辑 '!Z79="","",'表格编辑 '!Z79)</f>
        <v>100</v>
      </c>
      <c r="Y79" s="123">
        <f>IF('表格编辑 '!AA79="","",'表格编辑 '!AA79)</f>
        <v>100</v>
      </c>
      <c r="Z79" s="123">
        <f>IF('表格编辑 '!AB79="","",'表格编辑 '!AB79)</f>
        <v>100</v>
      </c>
      <c r="AA79" s="123">
        <f>IF('表格编辑 '!AC79="","",'表格编辑 '!AC79)</f>
        <v>100</v>
      </c>
      <c r="AB79" s="123">
        <f>IF('表格编辑 '!AD79="","",'表格编辑 '!AD79)</f>
        <v>100</v>
      </c>
      <c r="AC79" s="123" t="str">
        <f>IF('表格编辑 '!AE79="","",'表格编辑 '!AE79)</f>
        <v/>
      </c>
      <c r="AD79" s="123">
        <f>IF('表格编辑 '!AF79="","",'表格编辑 '!AF79)</f>
        <v>100026</v>
      </c>
    </row>
    <row r="80" spans="1:30">
      <c r="A80" s="123">
        <f>IF('表格编辑 '!A80="","",'表格编辑 '!A80)</f>
        <v>27</v>
      </c>
      <c r="B80" s="123">
        <f>IF('表格编辑 '!B80="","",'表格编辑 '!B80)</f>
        <v>1000</v>
      </c>
      <c r="C80" s="123">
        <f>IF('表格编辑 '!E80="","",'表格编辑 '!E80)</f>
        <v>23</v>
      </c>
      <c r="D80" s="123" t="str">
        <f>IF('表格编辑 '!F80="","",'表格编辑 '!F80)</f>
        <v>AI_born_event(RECEIVER, ARG0, ARG1, ARG2, ARG3,ARG4)</v>
      </c>
      <c r="E80" s="123" t="str">
        <f>IF('表格编辑 '!G80="","",'表格编辑 '!G80)</f>
        <v>AI_update_event(RECEIVER, ARG0, ARG1, ARG2, ARG3,ARG4)</v>
      </c>
      <c r="F80" s="123" t="str">
        <f>IF('表格编辑 '!H80="","",'表格编辑 '!H80)</f>
        <v/>
      </c>
      <c r="G80" s="123" t="str">
        <f>IF('表格编辑 '!I80="","",'表格编辑 '!I80)</f>
        <v/>
      </c>
      <c r="H80" s="123" t="str">
        <f>IF('表格编辑 '!J80="","",'表格编辑 '!J80)</f>
        <v>test_deadth_event(RECEIVER, ARG0, ARG1, ARG2, ARG3,ARG4)</v>
      </c>
      <c r="I80" s="123">
        <f>IF('表格编辑 '!K80="","",'表格编辑 '!K80)</f>
        <v>1</v>
      </c>
      <c r="J80" s="123">
        <f>IF('表格编辑 '!L80="","",'表格编辑 '!L80)</f>
        <v>0</v>
      </c>
      <c r="K80" s="123">
        <f>IF('表格编辑 '!M80="","",'表格编辑 '!M80)</f>
        <v>690</v>
      </c>
      <c r="L80" s="123" t="str">
        <f>IF('表格编辑 '!N80="","",'表格编辑 '!N80)</f>
        <v/>
      </c>
      <c r="M80" s="123" t="str">
        <f>IF('表格编辑 '!O80="","",'表格编辑 '!O80)</f>
        <v/>
      </c>
      <c r="N80" s="123" t="str">
        <f>IF('表格编辑 '!P80="","",'表格编辑 '!P80)</f>
        <v/>
      </c>
      <c r="O80" s="123" t="str">
        <f>IF('表格编辑 '!Q80="","",'表格编辑 '!Q80)</f>
        <v/>
      </c>
      <c r="P80" s="123" t="str">
        <f>IF('表格编辑 '!R80="","",'表格编辑 '!R80)</f>
        <v/>
      </c>
      <c r="Q80" s="123">
        <f>IF('表格编辑 '!S80="","",'表格编辑 '!S80)</f>
        <v>320</v>
      </c>
      <c r="R80" s="123" t="str">
        <f>IF('表格编辑 '!T80="","",'表格编辑 '!T80)</f>
        <v/>
      </c>
      <c r="S80" s="123" t="str">
        <f>IF('表格编辑 '!U80="","",'表格编辑 '!U80)</f>
        <v/>
      </c>
      <c r="T80" s="123" t="str">
        <f>IF('表格编辑 '!V80="","",'表格编辑 '!V80)</f>
        <v/>
      </c>
      <c r="U80" s="123" t="str">
        <f>IF('表格编辑 '!W80="","",'表格编辑 '!W80)</f>
        <v/>
      </c>
      <c r="V80" s="123" t="str">
        <f>IF('表格编辑 '!X80="","",'表格编辑 '!X80)</f>
        <v/>
      </c>
      <c r="W80" s="123" t="str">
        <f>IF('表格编辑 '!Y80="","",'表格编辑 '!Y80)</f>
        <v/>
      </c>
      <c r="X80" s="123" t="str">
        <f>IF('表格编辑 '!Z80="","",'表格编辑 '!Z80)</f>
        <v/>
      </c>
      <c r="Y80" s="123" t="str">
        <f>IF('表格编辑 '!AA80="","",'表格编辑 '!AA80)</f>
        <v/>
      </c>
      <c r="Z80" s="123" t="str">
        <f>IF('表格编辑 '!AB80="","",'表格编辑 '!AB80)</f>
        <v/>
      </c>
      <c r="AA80" s="123" t="str">
        <f>IF('表格编辑 '!AC80="","",'表格编辑 '!AC80)</f>
        <v/>
      </c>
      <c r="AB80" s="123" t="str">
        <f>IF('表格编辑 '!AD80="","",'表格编辑 '!AD80)</f>
        <v/>
      </c>
      <c r="AC80" s="123" t="str">
        <f>IF('表格编辑 '!AE80="","",'表格编辑 '!AE80)</f>
        <v/>
      </c>
      <c r="AD80" s="123">
        <f>IF('表格编辑 '!AF80="","",'表格编辑 '!AF80)</f>
        <v>100027</v>
      </c>
    </row>
    <row r="81" spans="1:30">
      <c r="A81" s="123">
        <f>IF('表格编辑 '!A81="","",'表格编辑 '!A81)</f>
        <v>28</v>
      </c>
      <c r="B81" s="123">
        <f>IF('表格编辑 '!B81="","",'表格编辑 '!B81)</f>
        <v>48</v>
      </c>
      <c r="C81" s="123">
        <f>IF('表格编辑 '!E81="","",'表格编辑 '!E81)</f>
        <v>24</v>
      </c>
      <c r="D81" s="123" t="str">
        <f>IF('表格编辑 '!F81="","",'表格编辑 '!F81)</f>
        <v>JuXiong_Born(RECEIVER, ARG0, ARG1, ARG2, ARG3,ARG4)</v>
      </c>
      <c r="E81" s="123" t="str">
        <f>IF('表格编辑 '!G81="","",'表格编辑 '!G81)</f>
        <v>JuXiong_Update(RECEIVER, ARG0, ARG1, ARG2, ARG3,ARG4)</v>
      </c>
      <c r="F81" s="123" t="str">
        <f>IF('表格编辑 '!H81="","",'表格编辑 '!H81)</f>
        <v/>
      </c>
      <c r="G81" s="123" t="str">
        <f>IF('表格编辑 '!I81="","",'表格编辑 '!I81)</f>
        <v/>
      </c>
      <c r="H81" s="123" t="str">
        <f>IF('表格编辑 '!J81="","",'表格编辑 '!J81)</f>
        <v>JuXiong_deadth(RECEIVER, ARG0, ARG1, ARG2, ARG3,ARG4)</v>
      </c>
      <c r="I81" s="123">
        <f>IF('表格编辑 '!K81="","",'表格编辑 '!K81)</f>
        <v>1</v>
      </c>
      <c r="J81" s="123">
        <f>IF('表格编辑 '!L81="","",'表格编辑 '!L81)</f>
        <v>2683.2</v>
      </c>
      <c r="K81" s="123">
        <f>IF('表格编辑 '!M81="","",'表格编辑 '!M81)</f>
        <v>720</v>
      </c>
      <c r="L81" s="123">
        <f>IF('表格编辑 '!N81="","",'表格编辑 '!N81)</f>
        <v>40</v>
      </c>
      <c r="M81" s="123">
        <f>IF('表格编辑 '!O81="","",'表格编辑 '!O81)</f>
        <v>40</v>
      </c>
      <c r="N81" s="123">
        <f>IF('表格编辑 '!P81="","",'表格编辑 '!P81)</f>
        <v>100</v>
      </c>
      <c r="O81" s="123" t="str">
        <f>IF('表格编辑 '!Q81="","",'表格编辑 '!Q81)</f>
        <v/>
      </c>
      <c r="P81" s="123" t="str">
        <f>IF('表格编辑 '!R81="","",'表格编辑 '!R81)</f>
        <v/>
      </c>
      <c r="Q81" s="123">
        <f>IF('表格编辑 '!S81="","",'表格编辑 '!S81)</f>
        <v>320</v>
      </c>
      <c r="R81" s="123" t="str">
        <f>IF('表格编辑 '!T81="","",'表格编辑 '!T81)</f>
        <v/>
      </c>
      <c r="S81" s="123" t="str">
        <f>IF('表格编辑 '!U81="","",'表格编辑 '!U81)</f>
        <v/>
      </c>
      <c r="T81" s="123" t="str">
        <f>IF('表格编辑 '!V81="","",'表格编辑 '!V81)</f>
        <v/>
      </c>
      <c r="U81" s="123" t="str">
        <f>IF('表格编辑 '!W81="","",'表格编辑 '!W81)</f>
        <v/>
      </c>
      <c r="V81" s="123" t="str">
        <f>IF('表格编辑 '!X81="","",'表格编辑 '!X81)</f>
        <v/>
      </c>
      <c r="W81" s="123">
        <f>IF('表格编辑 '!Y81="","",'表格编辑 '!Y81)</f>
        <v>100</v>
      </c>
      <c r="X81" s="123">
        <f>IF('表格编辑 '!Z81="","",'表格编辑 '!Z81)</f>
        <v>100</v>
      </c>
      <c r="Y81" s="123">
        <f>IF('表格编辑 '!AA81="","",'表格编辑 '!AA81)</f>
        <v>100</v>
      </c>
      <c r="Z81" s="123">
        <f>IF('表格编辑 '!AB81="","",'表格编辑 '!AB81)</f>
        <v>100</v>
      </c>
      <c r="AA81" s="123">
        <f>IF('表格编辑 '!AC81="","",'表格编辑 '!AC81)</f>
        <v>100</v>
      </c>
      <c r="AB81" s="123">
        <f>IF('表格编辑 '!AD81="","",'表格编辑 '!AD81)</f>
        <v>100</v>
      </c>
      <c r="AC81" s="123" t="str">
        <f>IF('表格编辑 '!AE81="","",'表格编辑 '!AE81)</f>
        <v/>
      </c>
      <c r="AD81" s="123">
        <f>IF('表格编辑 '!AF81="","",'表格编辑 '!AF81)</f>
        <v>100028</v>
      </c>
    </row>
    <row r="82" spans="1:30">
      <c r="A82" s="123">
        <f>IF('表格编辑 '!A82="","",'表格编辑 '!A82)</f>
        <v>29</v>
      </c>
      <c r="B82" s="123">
        <f>IF('表格编辑 '!B82="","",'表格编辑 '!B82)</f>
        <v>49</v>
      </c>
      <c r="C82" s="123">
        <f>IF('表格编辑 '!E82="","",'表格编辑 '!E82)</f>
        <v>24</v>
      </c>
      <c r="D82" s="123" t="str">
        <f>IF('表格编辑 '!F82="","",'表格编辑 '!F82)</f>
        <v>AI_born_event(RECEIVER, ARG0, ARG1, ARG2, ARG3,ARG4)</v>
      </c>
      <c r="E82" s="123" t="str">
        <f>IF('表格编辑 '!G82="","",'表格编辑 '!G82)</f>
        <v>AI_update_event(RECEIVER, ARG0, ARG1, ARG2, ARG3,ARG4)</v>
      </c>
      <c r="F82" s="123" t="str">
        <f>IF('表格编辑 '!H82="","",'表格编辑 '!H82)</f>
        <v/>
      </c>
      <c r="G82" s="123" t="str">
        <f>IF('表格编辑 '!I82="","",'表格编辑 '!I82)</f>
        <v/>
      </c>
      <c r="H82" s="123" t="str">
        <f>IF('表格编辑 '!J82="","",'表格编辑 '!J82)</f>
        <v>test_deadth_event(RECEIVER, ARG0, ARG1, ARG2, ARG3,ARG4)</v>
      </c>
      <c r="I82" s="123">
        <f>IF('表格编辑 '!K82="","",'表格编辑 '!K82)</f>
        <v>1</v>
      </c>
      <c r="J82" s="123">
        <f>IF('表格编辑 '!L82="","",'表格编辑 '!L82)</f>
        <v>0</v>
      </c>
      <c r="K82" s="123">
        <f>IF('表格编辑 '!M82="","",'表格编辑 '!M82)</f>
        <v>720</v>
      </c>
      <c r="L82" s="123" t="str">
        <f>IF('表格编辑 '!N82="","",'表格编辑 '!N82)</f>
        <v/>
      </c>
      <c r="M82" s="123" t="str">
        <f>IF('表格编辑 '!O82="","",'表格编辑 '!O82)</f>
        <v/>
      </c>
      <c r="N82" s="123" t="str">
        <f>IF('表格编辑 '!P82="","",'表格编辑 '!P82)</f>
        <v/>
      </c>
      <c r="O82" s="123" t="str">
        <f>IF('表格编辑 '!Q82="","",'表格编辑 '!Q82)</f>
        <v/>
      </c>
      <c r="P82" s="123" t="str">
        <f>IF('表格编辑 '!R82="","",'表格编辑 '!R82)</f>
        <v/>
      </c>
      <c r="Q82" s="123">
        <f>IF('表格编辑 '!S82="","",'表格编辑 '!S82)</f>
        <v>320</v>
      </c>
      <c r="R82" s="123" t="str">
        <f>IF('表格编辑 '!T82="","",'表格编辑 '!T82)</f>
        <v/>
      </c>
      <c r="S82" s="123" t="str">
        <f>IF('表格编辑 '!U82="","",'表格编辑 '!U82)</f>
        <v/>
      </c>
      <c r="T82" s="123" t="str">
        <f>IF('表格编辑 '!V82="","",'表格编辑 '!V82)</f>
        <v/>
      </c>
      <c r="U82" s="123" t="str">
        <f>IF('表格编辑 '!W82="","",'表格编辑 '!W82)</f>
        <v/>
      </c>
      <c r="V82" s="123" t="str">
        <f>IF('表格编辑 '!X82="","",'表格编辑 '!X82)</f>
        <v/>
      </c>
      <c r="W82" s="123" t="str">
        <f>IF('表格编辑 '!Y82="","",'表格编辑 '!Y82)</f>
        <v/>
      </c>
      <c r="X82" s="123" t="str">
        <f>IF('表格编辑 '!Z82="","",'表格编辑 '!Z82)</f>
        <v/>
      </c>
      <c r="Y82" s="123" t="str">
        <f>IF('表格编辑 '!AA82="","",'表格编辑 '!AA82)</f>
        <v/>
      </c>
      <c r="Z82" s="123" t="str">
        <f>IF('表格编辑 '!AB82="","",'表格编辑 '!AB82)</f>
        <v/>
      </c>
      <c r="AA82" s="123" t="str">
        <f>IF('表格编辑 '!AC82="","",'表格编辑 '!AC82)</f>
        <v/>
      </c>
      <c r="AB82" s="123" t="str">
        <f>IF('表格编辑 '!AD82="","",'表格编辑 '!AD82)</f>
        <v/>
      </c>
      <c r="AC82" s="123" t="str">
        <f>IF('表格编辑 '!AE82="","",'表格编辑 '!AE82)</f>
        <v/>
      </c>
      <c r="AD82" s="123">
        <f>IF('表格编辑 '!AF82="","",'表格编辑 '!AF82)</f>
        <v>100029</v>
      </c>
    </row>
    <row r="83" spans="1:30">
      <c r="A83" s="123">
        <f>IF('表格编辑 '!A83="","",'表格编辑 '!A83)</f>
        <v>30</v>
      </c>
      <c r="B83" s="123">
        <f>IF('表格编辑 '!B83="","",'表格编辑 '!B83)</f>
        <v>50</v>
      </c>
      <c r="C83" s="123">
        <f>IF('表格编辑 '!E83="","",'表格编辑 '!E83)</f>
        <v>25</v>
      </c>
      <c r="D83" s="123" t="str">
        <f>IF('表格编辑 '!F83="","",'表格编辑 '!F83)</f>
        <v>JuRenBaLuoSi_Born(RECEIVER, ARG0, ARG1, ARG2, ARG3,ARG4)</v>
      </c>
      <c r="E83" s="123" t="str">
        <f>IF('表格编辑 '!G83="","",'表格编辑 '!G83)</f>
        <v>JuRenBaLuoSi_Update(RECEIVER, ARG0, ARG1, ARG2, ARG3,ARG4)</v>
      </c>
      <c r="F83" s="123" t="str">
        <f>IF('表格编辑 '!H83="","",'表格编辑 '!H83)</f>
        <v/>
      </c>
      <c r="G83" s="123" t="str">
        <f>IF('表格编辑 '!I83="","",'表格编辑 '!I83)</f>
        <v/>
      </c>
      <c r="H83" s="123" t="str">
        <f>IF('表格编辑 '!J83="","",'表格编辑 '!J83)</f>
        <v>JuRenBaLuoSi_deadth(RECEIVER, ARG0, ARG1, ARG2, ARG3,ARG4)</v>
      </c>
      <c r="I83" s="123">
        <f>IF('表格编辑 '!K83="","",'表格编辑 '!K83)</f>
        <v>1</v>
      </c>
      <c r="J83" s="123">
        <f>IF('表格编辑 '!L83="","",'表格编辑 '!L83)</f>
        <v>2245.1</v>
      </c>
      <c r="K83" s="123">
        <f>IF('表格编辑 '!M83="","",'表格编辑 '!M83)</f>
        <v>750</v>
      </c>
      <c r="L83" s="123">
        <f>IF('表格编辑 '!N83="","",'表格编辑 '!N83)</f>
        <v>50</v>
      </c>
      <c r="M83" s="123">
        <f>IF('表格编辑 '!O83="","",'表格编辑 '!O83)</f>
        <v>50</v>
      </c>
      <c r="N83" s="123">
        <f>IF('表格编辑 '!P83="","",'表格编辑 '!P83)</f>
        <v>100</v>
      </c>
      <c r="O83" s="123" t="str">
        <f>IF('表格编辑 '!Q83="","",'表格编辑 '!Q83)</f>
        <v/>
      </c>
      <c r="P83" s="123">
        <f>IF('表格编辑 '!R83="","",'表格编辑 '!R83)</f>
        <v>200</v>
      </c>
      <c r="Q83" s="123">
        <f>IF('表格编辑 '!S83="","",'表格编辑 '!S83)</f>
        <v>320</v>
      </c>
      <c r="R83" s="123" t="str">
        <f>IF('表格编辑 '!T83="","",'表格编辑 '!T83)</f>
        <v/>
      </c>
      <c r="S83" s="123" t="str">
        <f>IF('表格编辑 '!U83="","",'表格编辑 '!U83)</f>
        <v/>
      </c>
      <c r="T83" s="123" t="str">
        <f>IF('表格编辑 '!V83="","",'表格编辑 '!V83)</f>
        <v/>
      </c>
      <c r="U83" s="123" t="str">
        <f>IF('表格编辑 '!W83="","",'表格编辑 '!W83)</f>
        <v/>
      </c>
      <c r="V83" s="123" t="str">
        <f>IF('表格编辑 '!X83="","",'表格编辑 '!X83)</f>
        <v/>
      </c>
      <c r="W83" s="123">
        <f>IF('表格编辑 '!Y83="","",'表格编辑 '!Y83)</f>
        <v>100</v>
      </c>
      <c r="X83" s="123">
        <f>IF('表格编辑 '!Z83="","",'表格编辑 '!Z83)</f>
        <v>100</v>
      </c>
      <c r="Y83" s="123">
        <f>IF('表格编辑 '!AA83="","",'表格编辑 '!AA83)</f>
        <v>100</v>
      </c>
      <c r="Z83" s="123">
        <f>IF('表格编辑 '!AB83="","",'表格编辑 '!AB83)</f>
        <v>100</v>
      </c>
      <c r="AA83" s="123">
        <f>IF('表格编辑 '!AC83="","",'表格编辑 '!AC83)</f>
        <v>100</v>
      </c>
      <c r="AB83" s="123">
        <f>IF('表格编辑 '!AD83="","",'表格编辑 '!AD83)</f>
        <v>100</v>
      </c>
      <c r="AC83" s="123" t="str">
        <f>IF('表格编辑 '!AE83="","",'表格编辑 '!AE83)</f>
        <v/>
      </c>
      <c r="AD83" s="123">
        <f>IF('表格编辑 '!AF83="","",'表格编辑 '!AF83)</f>
        <v>100030</v>
      </c>
    </row>
    <row r="84" spans="1:30">
      <c r="A84" s="123">
        <f>IF('表格编辑 '!A84="","",'表格编辑 '!A84)</f>
        <v>31</v>
      </c>
      <c r="B84" s="123">
        <f>IF('表格编辑 '!B84="","",'表格编辑 '!B84)</f>
        <v>51</v>
      </c>
      <c r="C84" s="123">
        <f>IF('表格编辑 '!E84="","",'表格编辑 '!E84)</f>
        <v>25</v>
      </c>
      <c r="D84" s="123" t="str">
        <f>IF('表格编辑 '!F84="","",'表格编辑 '!F84)</f>
        <v>AI_born_event(RECEIVER, ARG0, ARG1, ARG2, ARG3,ARG4)</v>
      </c>
      <c r="E84" s="123" t="str">
        <f>IF('表格编辑 '!G84="","",'表格编辑 '!G84)</f>
        <v>AI_update_event(RECEIVER, ARG0, ARG1, ARG2, ARG3,ARG4)</v>
      </c>
      <c r="F84" s="123" t="str">
        <f>IF('表格编辑 '!H84="","",'表格编辑 '!H84)</f>
        <v/>
      </c>
      <c r="G84" s="123" t="str">
        <f>IF('表格编辑 '!I84="","",'表格编辑 '!I84)</f>
        <v/>
      </c>
      <c r="H84" s="123" t="str">
        <f>IF('表格编辑 '!J84="","",'表格编辑 '!J84)</f>
        <v>test_deadth_event(RECEIVER, ARG0, ARG1, ARG2, ARG3,ARG4)</v>
      </c>
      <c r="I84" s="123">
        <f>IF('表格编辑 '!K84="","",'表格编辑 '!K84)</f>
        <v>1</v>
      </c>
      <c r="J84" s="123">
        <f>IF('表格编辑 '!L84="","",'表格编辑 '!L84)</f>
        <v>0</v>
      </c>
      <c r="K84" s="123">
        <f>IF('表格编辑 '!M84="","",'表格编辑 '!M84)</f>
        <v>750</v>
      </c>
      <c r="L84" s="123" t="str">
        <f>IF('表格编辑 '!N84="","",'表格编辑 '!N84)</f>
        <v/>
      </c>
      <c r="M84" s="123" t="str">
        <f>IF('表格编辑 '!O84="","",'表格编辑 '!O84)</f>
        <v/>
      </c>
      <c r="N84" s="123" t="str">
        <f>IF('表格编辑 '!P84="","",'表格编辑 '!P84)</f>
        <v/>
      </c>
      <c r="O84" s="123" t="str">
        <f>IF('表格编辑 '!Q84="","",'表格编辑 '!Q84)</f>
        <v/>
      </c>
      <c r="P84" s="123" t="str">
        <f>IF('表格编辑 '!R84="","",'表格编辑 '!R84)</f>
        <v/>
      </c>
      <c r="Q84" s="123">
        <f>IF('表格编辑 '!S84="","",'表格编辑 '!S84)</f>
        <v>320</v>
      </c>
      <c r="R84" s="123" t="str">
        <f>IF('表格编辑 '!T84="","",'表格编辑 '!T84)</f>
        <v/>
      </c>
      <c r="S84" s="123" t="str">
        <f>IF('表格编辑 '!U84="","",'表格编辑 '!U84)</f>
        <v/>
      </c>
      <c r="T84" s="123" t="str">
        <f>IF('表格编辑 '!V84="","",'表格编辑 '!V84)</f>
        <v/>
      </c>
      <c r="U84" s="123" t="str">
        <f>IF('表格编辑 '!W84="","",'表格编辑 '!W84)</f>
        <v/>
      </c>
      <c r="V84" s="123" t="str">
        <f>IF('表格编辑 '!X84="","",'表格编辑 '!X84)</f>
        <v/>
      </c>
      <c r="W84" s="123" t="str">
        <f>IF('表格编辑 '!Y84="","",'表格编辑 '!Y84)</f>
        <v/>
      </c>
      <c r="X84" s="123" t="str">
        <f>IF('表格编辑 '!Z84="","",'表格编辑 '!Z84)</f>
        <v/>
      </c>
      <c r="Y84" s="123" t="str">
        <f>IF('表格编辑 '!AA84="","",'表格编辑 '!AA84)</f>
        <v/>
      </c>
      <c r="Z84" s="123" t="str">
        <f>IF('表格编辑 '!AB84="","",'表格编辑 '!AB84)</f>
        <v/>
      </c>
      <c r="AA84" s="123" t="str">
        <f>IF('表格编辑 '!AC84="","",'表格编辑 '!AC84)</f>
        <v/>
      </c>
      <c r="AB84" s="123" t="str">
        <f>IF('表格编辑 '!AD84="","",'表格编辑 '!AD84)</f>
        <v/>
      </c>
      <c r="AC84" s="123" t="str">
        <f>IF('表格编辑 '!AE84="","",'表格编辑 '!AE84)</f>
        <v/>
      </c>
      <c r="AD84" s="123">
        <f>IF('表格编辑 '!AF84="","",'表格编辑 '!AF84)</f>
        <v>100031</v>
      </c>
    </row>
    <row r="85" spans="1:30">
      <c r="A85" s="123">
        <f>IF('表格编辑 '!A85="","",'表格编辑 '!A85)</f>
        <v>32</v>
      </c>
      <c r="B85" s="123">
        <f>IF('表格编辑 '!B85="","",'表格编辑 '!B85)</f>
        <v>52</v>
      </c>
      <c r="C85" s="123">
        <f>IF('表格编辑 '!E85="","",'表格编辑 '!E85)</f>
        <v>26</v>
      </c>
      <c r="D85" s="123" t="str">
        <f>IF('表格编辑 '!F85="","",'表格编辑 '!F85)</f>
        <v>CiKeAYi_Born(RECEIVER, ARG0, ARG1, ARG2, ARG3,ARG4)</v>
      </c>
      <c r="E85" s="123" t="str">
        <f>IF('表格编辑 '!G85="","",'表格编辑 '!G85)</f>
        <v>CiKeAYi_Update(RECEIVER, ARG0, ARG1, ARG2, ARG3,ARG4)</v>
      </c>
      <c r="F85" s="123" t="str">
        <f>IF('表格编辑 '!H85="","",'表格编辑 '!H85)</f>
        <v/>
      </c>
      <c r="G85" s="123" t="str">
        <f>IF('表格编辑 '!I85="","",'表格编辑 '!I85)</f>
        <v/>
      </c>
      <c r="H85" s="123" t="str">
        <f>IF('表格编辑 '!J85="","",'表格编辑 '!J85)</f>
        <v>CiKeAYi_deadth(RECEIVER, ARG0, ARG1, ARG2, ARG3,ARG4)</v>
      </c>
      <c r="I85" s="123">
        <f>IF('表格编辑 '!K85="","",'表格编辑 '!K85)</f>
        <v>1</v>
      </c>
      <c r="J85" s="123">
        <f>IF('表格编辑 '!L85="","",'表格编辑 '!L85)</f>
        <v>2000</v>
      </c>
      <c r="K85" s="123">
        <f>IF('表格编辑 '!M85="","",'表格编辑 '!M85)</f>
        <v>780</v>
      </c>
      <c r="L85" s="123">
        <f>IF('表格编辑 '!N85="","",'表格编辑 '!N85)</f>
        <v>50</v>
      </c>
      <c r="M85" s="123">
        <f>IF('表格编辑 '!O85="","",'表格编辑 '!O85)</f>
        <v>50</v>
      </c>
      <c r="N85" s="123">
        <f>IF('表格编辑 '!P85="","",'表格编辑 '!P85)</f>
        <v>100</v>
      </c>
      <c r="O85" s="123" t="str">
        <f>IF('表格编辑 '!Q85="","",'表格编辑 '!Q85)</f>
        <v/>
      </c>
      <c r="P85" s="123" t="str">
        <f>IF('表格编辑 '!R85="","",'表格编辑 '!R85)</f>
        <v/>
      </c>
      <c r="Q85" s="123">
        <f>IF('表格编辑 '!S85="","",'表格编辑 '!S85)</f>
        <v>320</v>
      </c>
      <c r="R85" s="123" t="str">
        <f>IF('表格编辑 '!T85="","",'表格编辑 '!T85)</f>
        <v/>
      </c>
      <c r="S85" s="123" t="str">
        <f>IF('表格编辑 '!U85="","",'表格编辑 '!U85)</f>
        <v/>
      </c>
      <c r="T85" s="123" t="str">
        <f>IF('表格编辑 '!V85="","",'表格编辑 '!V85)</f>
        <v/>
      </c>
      <c r="U85" s="123" t="str">
        <f>IF('表格编辑 '!W85="","",'表格编辑 '!W85)</f>
        <v/>
      </c>
      <c r="V85" s="123" t="str">
        <f>IF('表格编辑 '!X85="","",'表格编辑 '!X85)</f>
        <v/>
      </c>
      <c r="W85" s="123">
        <f>IF('表格编辑 '!Y85="","",'表格编辑 '!Y85)</f>
        <v>100</v>
      </c>
      <c r="X85" s="123">
        <f>IF('表格编辑 '!Z85="","",'表格编辑 '!Z85)</f>
        <v>100</v>
      </c>
      <c r="Y85" s="123">
        <f>IF('表格编辑 '!AA85="","",'表格编辑 '!AA85)</f>
        <v>100</v>
      </c>
      <c r="Z85" s="123">
        <f>IF('表格编辑 '!AB85="","",'表格编辑 '!AB85)</f>
        <v>100</v>
      </c>
      <c r="AA85" s="123">
        <f>IF('表格编辑 '!AC85="","",'表格编辑 '!AC85)</f>
        <v>100</v>
      </c>
      <c r="AB85" s="123">
        <f>IF('表格编辑 '!AD85="","",'表格编辑 '!AD85)</f>
        <v>100</v>
      </c>
      <c r="AC85" s="123">
        <f>IF('表格编辑 '!AE85="","",'表格编辑 '!AE85)</f>
        <v>20</v>
      </c>
      <c r="AD85" s="123">
        <f>IF('表格编辑 '!AF85="","",'表格编辑 '!AF85)</f>
        <v>100032</v>
      </c>
    </row>
    <row r="86" spans="1:30">
      <c r="A86" s="123">
        <f>IF('表格编辑 '!A86="","",'表格编辑 '!A86)</f>
        <v>33</v>
      </c>
      <c r="B86" s="123">
        <f>IF('表格编辑 '!B86="","",'表格编辑 '!B86)</f>
        <v>20</v>
      </c>
      <c r="C86" s="123">
        <f>IF('表格编辑 '!E86="","",'表格编辑 '!E86)</f>
        <v>26</v>
      </c>
      <c r="D86" s="123" t="str">
        <f>IF('表格编辑 '!F86="","",'表格编辑 '!F86)</f>
        <v>AI_born_event(RECEIVER, ARG0, ARG1, ARG2, ARG3,ARG4)</v>
      </c>
      <c r="E86" s="123" t="str">
        <f>IF('表格编辑 '!G86="","",'表格编辑 '!G86)</f>
        <v>AI_update_event(RECEIVER, ARG0, ARG1, ARG2, ARG3,ARG4)</v>
      </c>
      <c r="F86" s="123" t="str">
        <f>IF('表格编辑 '!H86="","",'表格编辑 '!H86)</f>
        <v/>
      </c>
      <c r="G86" s="123" t="str">
        <f>IF('表格编辑 '!I86="","",'表格编辑 '!I86)</f>
        <v/>
      </c>
      <c r="H86" s="123" t="str">
        <f>IF('表格编辑 '!J86="","",'表格编辑 '!J86)</f>
        <v>test_deadth_event(RECEIVER, ARG0, ARG1, ARG2, ARG3,ARG4)</v>
      </c>
      <c r="I86" s="123">
        <f>IF('表格编辑 '!K86="","",'表格编辑 '!K86)</f>
        <v>1</v>
      </c>
      <c r="J86" s="123">
        <f>IF('表格编辑 '!L86="","",'表格编辑 '!L86)</f>
        <v>0</v>
      </c>
      <c r="K86" s="123">
        <f>IF('表格编辑 '!M86="","",'表格编辑 '!M86)</f>
        <v>780</v>
      </c>
      <c r="L86" s="123" t="str">
        <f>IF('表格编辑 '!N86="","",'表格编辑 '!N86)</f>
        <v/>
      </c>
      <c r="M86" s="123" t="str">
        <f>IF('表格编辑 '!O86="","",'表格编辑 '!O86)</f>
        <v/>
      </c>
      <c r="N86" s="123" t="str">
        <f>IF('表格编辑 '!P86="","",'表格编辑 '!P86)</f>
        <v/>
      </c>
      <c r="O86" s="123" t="str">
        <f>IF('表格编辑 '!Q86="","",'表格编辑 '!Q86)</f>
        <v/>
      </c>
      <c r="P86" s="123" t="str">
        <f>IF('表格编辑 '!R86="","",'表格编辑 '!R86)</f>
        <v/>
      </c>
      <c r="Q86" s="123">
        <f>IF('表格编辑 '!S86="","",'表格编辑 '!S86)</f>
        <v>320</v>
      </c>
      <c r="R86" s="123" t="str">
        <f>IF('表格编辑 '!T86="","",'表格编辑 '!T86)</f>
        <v/>
      </c>
      <c r="S86" s="123" t="str">
        <f>IF('表格编辑 '!U86="","",'表格编辑 '!U86)</f>
        <v/>
      </c>
      <c r="T86" s="123" t="str">
        <f>IF('表格编辑 '!V86="","",'表格编辑 '!V86)</f>
        <v/>
      </c>
      <c r="U86" s="123" t="str">
        <f>IF('表格编辑 '!W86="","",'表格编辑 '!W86)</f>
        <v/>
      </c>
      <c r="V86" s="123" t="str">
        <f>IF('表格编辑 '!X86="","",'表格编辑 '!X86)</f>
        <v/>
      </c>
      <c r="W86" s="123" t="str">
        <f>IF('表格编辑 '!Y86="","",'表格编辑 '!Y86)</f>
        <v/>
      </c>
      <c r="X86" s="123" t="str">
        <f>IF('表格编辑 '!Z86="","",'表格编辑 '!Z86)</f>
        <v/>
      </c>
      <c r="Y86" s="123" t="str">
        <f>IF('表格编辑 '!AA86="","",'表格编辑 '!AA86)</f>
        <v/>
      </c>
      <c r="Z86" s="123" t="str">
        <f>IF('表格编辑 '!AB86="","",'表格编辑 '!AB86)</f>
        <v/>
      </c>
      <c r="AA86" s="123" t="str">
        <f>IF('表格编辑 '!AC86="","",'表格编辑 '!AC86)</f>
        <v/>
      </c>
      <c r="AB86" s="123" t="str">
        <f>IF('表格编辑 '!AD86="","",'表格编辑 '!AD86)</f>
        <v/>
      </c>
      <c r="AC86" s="123" t="str">
        <f>IF('表格编辑 '!AE86="","",'表格编辑 '!AE86)</f>
        <v/>
      </c>
      <c r="AD86" s="123">
        <f>IF('表格编辑 '!AF86="","",'表格编辑 '!AF86)</f>
        <v>100033</v>
      </c>
    </row>
    <row r="87" spans="1:30">
      <c r="A87" s="123">
        <f>IF('表格编辑 '!A87="","",'表格编辑 '!A87)</f>
        <v>34</v>
      </c>
      <c r="B87" s="123">
        <f>IF('表格编辑 '!B87="","",'表格编辑 '!B87)</f>
        <v>54</v>
      </c>
      <c r="C87" s="123">
        <f>IF('表格编辑 '!E87="","",'表格编辑 '!E87)</f>
        <v>27</v>
      </c>
      <c r="D87" s="123" t="str">
        <f>IF('表格编辑 '!F87="","",'表格编辑 '!F87)</f>
        <v>AI_born_event(RECEIVER, ARG0, ARG1, ARG2, ARG3,ARG4)</v>
      </c>
      <c r="E87" s="123" t="str">
        <f>IF('表格编辑 '!G87="","",'表格编辑 '!G87)</f>
        <v>AI_update_event(RECEIVER, ARG0, ARG1, ARG2, ARG3,ARG4)</v>
      </c>
      <c r="F87" s="123" t="str">
        <f>IF('表格编辑 '!H87="","",'表格编辑 '!H87)</f>
        <v/>
      </c>
      <c r="G87" s="123" t="str">
        <f>IF('表格编辑 '!I87="","",'表格编辑 '!I87)</f>
        <v/>
      </c>
      <c r="H87" s="123" t="str">
        <f>IF('表格编辑 '!J87="","",'表格编辑 '!J87)</f>
        <v>test_deadth_event(RECEIVER, ARG0, ARG1, ARG2, ARG3,ARG4)</v>
      </c>
      <c r="I87" s="123">
        <f>IF('表格编辑 '!K87="","",'表格编辑 '!K87)</f>
        <v>1</v>
      </c>
      <c r="J87" s="123">
        <f>IF('表格编辑 '!L87="","",'表格编辑 '!L87)</f>
        <v>0</v>
      </c>
      <c r="K87" s="123">
        <f>IF('表格编辑 '!M87="","",'表格编辑 '!M87)</f>
        <v>810</v>
      </c>
      <c r="L87" s="123" t="str">
        <f>IF('表格编辑 '!N87="","",'表格编辑 '!N87)</f>
        <v/>
      </c>
      <c r="M87" s="123" t="str">
        <f>IF('表格编辑 '!O87="","",'表格编辑 '!O87)</f>
        <v/>
      </c>
      <c r="N87" s="123" t="str">
        <f>IF('表格编辑 '!P87="","",'表格编辑 '!P87)</f>
        <v/>
      </c>
      <c r="O87" s="123" t="str">
        <f>IF('表格编辑 '!Q87="","",'表格编辑 '!Q87)</f>
        <v/>
      </c>
      <c r="P87" s="123" t="str">
        <f>IF('表格编辑 '!R87="","",'表格编辑 '!R87)</f>
        <v/>
      </c>
      <c r="Q87" s="123">
        <f>IF('表格编辑 '!S87="","",'表格编辑 '!S87)</f>
        <v>320</v>
      </c>
      <c r="R87" s="123" t="str">
        <f>IF('表格编辑 '!T87="","",'表格编辑 '!T87)</f>
        <v/>
      </c>
      <c r="S87" s="123" t="str">
        <f>IF('表格编辑 '!U87="","",'表格编辑 '!U87)</f>
        <v/>
      </c>
      <c r="T87" s="123" t="str">
        <f>IF('表格编辑 '!V87="","",'表格编辑 '!V87)</f>
        <v/>
      </c>
      <c r="U87" s="123" t="str">
        <f>IF('表格编辑 '!W87="","",'表格编辑 '!W87)</f>
        <v/>
      </c>
      <c r="V87" s="123" t="str">
        <f>IF('表格编辑 '!X87="","",'表格编辑 '!X87)</f>
        <v/>
      </c>
      <c r="W87" s="123" t="str">
        <f>IF('表格编辑 '!Y87="","",'表格编辑 '!Y87)</f>
        <v/>
      </c>
      <c r="X87" s="123" t="str">
        <f>IF('表格编辑 '!Z87="","",'表格编辑 '!Z87)</f>
        <v/>
      </c>
      <c r="Y87" s="123" t="str">
        <f>IF('表格编辑 '!AA87="","",'表格编辑 '!AA87)</f>
        <v/>
      </c>
      <c r="Z87" s="123" t="str">
        <f>IF('表格编辑 '!AB87="","",'表格编辑 '!AB87)</f>
        <v/>
      </c>
      <c r="AA87" s="123" t="str">
        <f>IF('表格编辑 '!AC87="","",'表格编辑 '!AC87)</f>
        <v/>
      </c>
      <c r="AB87" s="123" t="str">
        <f>IF('表格编辑 '!AD87="","",'表格编辑 '!AD87)</f>
        <v/>
      </c>
      <c r="AC87" s="123" t="str">
        <f>IF('表格编辑 '!AE87="","",'表格编辑 '!AE87)</f>
        <v/>
      </c>
      <c r="AD87" s="123">
        <f>IF('表格编辑 '!AF87="","",'表格编辑 '!AF87)</f>
        <v>100034</v>
      </c>
    </row>
    <row r="88" spans="1:30">
      <c r="A88" s="123">
        <f>IF('表格编辑 '!A88="","",'表格编辑 '!A88)</f>
        <v>35</v>
      </c>
      <c r="B88" s="123">
        <f>IF('表格编辑 '!B88="","",'表格编辑 '!B88)</f>
        <v>55</v>
      </c>
      <c r="C88" s="123">
        <f>IF('表格编辑 '!E88="","",'表格编辑 '!E88)</f>
        <v>27</v>
      </c>
      <c r="D88" s="123" t="str">
        <f>IF('表格编辑 '!F88="","",'表格编辑 '!F88)</f>
        <v>AI_born_event(RECEIVER, ARG0, ARG1, ARG2, ARG3,ARG4)</v>
      </c>
      <c r="E88" s="123" t="str">
        <f>IF('表格编辑 '!G88="","",'表格编辑 '!G88)</f>
        <v>AI_update_event(RECEIVER, ARG0, ARG1, ARG2, ARG3,ARG4)</v>
      </c>
      <c r="F88" s="123" t="str">
        <f>IF('表格编辑 '!H88="","",'表格编辑 '!H88)</f>
        <v/>
      </c>
      <c r="G88" s="123" t="str">
        <f>IF('表格编辑 '!I88="","",'表格编辑 '!I88)</f>
        <v/>
      </c>
      <c r="H88" s="123" t="str">
        <f>IF('表格编辑 '!J88="","",'表格编辑 '!J88)</f>
        <v>test_deadth_event(RECEIVER, ARG0, ARG1, ARG2, ARG3,ARG4)</v>
      </c>
      <c r="I88" s="123">
        <f>IF('表格编辑 '!K88="","",'表格编辑 '!K88)</f>
        <v>1</v>
      </c>
      <c r="J88" s="123">
        <f>IF('表格编辑 '!L88="","",'表格编辑 '!L88)</f>
        <v>0</v>
      </c>
      <c r="K88" s="123">
        <f>IF('表格编辑 '!M88="","",'表格编辑 '!M88)</f>
        <v>810</v>
      </c>
      <c r="L88" s="123" t="str">
        <f>IF('表格编辑 '!N88="","",'表格编辑 '!N88)</f>
        <v/>
      </c>
      <c r="M88" s="123" t="str">
        <f>IF('表格编辑 '!O88="","",'表格编辑 '!O88)</f>
        <v/>
      </c>
      <c r="N88" s="123" t="str">
        <f>IF('表格编辑 '!P88="","",'表格编辑 '!P88)</f>
        <v/>
      </c>
      <c r="O88" s="123" t="str">
        <f>IF('表格编辑 '!Q88="","",'表格编辑 '!Q88)</f>
        <v/>
      </c>
      <c r="P88" s="123" t="str">
        <f>IF('表格编辑 '!R88="","",'表格编辑 '!R88)</f>
        <v/>
      </c>
      <c r="Q88" s="123">
        <f>IF('表格编辑 '!S88="","",'表格编辑 '!S88)</f>
        <v>320</v>
      </c>
      <c r="R88" s="123" t="str">
        <f>IF('表格编辑 '!T88="","",'表格编辑 '!T88)</f>
        <v/>
      </c>
      <c r="S88" s="123" t="str">
        <f>IF('表格编辑 '!U88="","",'表格编辑 '!U88)</f>
        <v/>
      </c>
      <c r="T88" s="123" t="str">
        <f>IF('表格编辑 '!V88="","",'表格编辑 '!V88)</f>
        <v/>
      </c>
      <c r="U88" s="123" t="str">
        <f>IF('表格编辑 '!W88="","",'表格编辑 '!W88)</f>
        <v/>
      </c>
      <c r="V88" s="123" t="str">
        <f>IF('表格编辑 '!X88="","",'表格编辑 '!X88)</f>
        <v/>
      </c>
      <c r="W88" s="123" t="str">
        <f>IF('表格编辑 '!Y88="","",'表格编辑 '!Y88)</f>
        <v/>
      </c>
      <c r="X88" s="123" t="str">
        <f>IF('表格编辑 '!Z88="","",'表格编辑 '!Z88)</f>
        <v/>
      </c>
      <c r="Y88" s="123" t="str">
        <f>IF('表格编辑 '!AA88="","",'表格编辑 '!AA88)</f>
        <v/>
      </c>
      <c r="Z88" s="123" t="str">
        <f>IF('表格编辑 '!AB88="","",'表格编辑 '!AB88)</f>
        <v/>
      </c>
      <c r="AA88" s="123" t="str">
        <f>IF('表格编辑 '!AC88="","",'表格编辑 '!AC88)</f>
        <v/>
      </c>
      <c r="AB88" s="123" t="str">
        <f>IF('表格编辑 '!AD88="","",'表格编辑 '!AD88)</f>
        <v/>
      </c>
      <c r="AC88" s="123" t="str">
        <f>IF('表格编辑 '!AE88="","",'表格编辑 '!AE88)</f>
        <v/>
      </c>
      <c r="AD88" s="123">
        <f>IF('表格编辑 '!AF88="","",'表格编辑 '!AF88)</f>
        <v>100035</v>
      </c>
    </row>
    <row r="89" spans="1:30">
      <c r="A89" s="123">
        <f>IF('表格编辑 '!A89="","",'表格编辑 '!A89)</f>
        <v>36</v>
      </c>
      <c r="B89" s="123">
        <f>IF('表格编辑 '!B89="","",'表格编辑 '!B89)</f>
        <v>3</v>
      </c>
      <c r="C89" s="123">
        <f>IF('表格编辑 '!E89="","",'表格编辑 '!E89)</f>
        <v>27</v>
      </c>
      <c r="D89" s="123" t="str">
        <f>IF('表格编辑 '!F89="","",'表格编辑 '!F89)</f>
        <v>AI_born_event(RECEIVER, ARG0, ARG1, ARG2, ARG3,ARG4)</v>
      </c>
      <c r="E89" s="123" t="str">
        <f>IF('表格编辑 '!G89="","",'表格编辑 '!G89)</f>
        <v>AI_update_event(RECEIVER, ARG0, ARG1, ARG2, ARG3,ARG4)</v>
      </c>
      <c r="F89" s="123" t="str">
        <f>IF('表格编辑 '!H89="","",'表格编辑 '!H89)</f>
        <v/>
      </c>
      <c r="G89" s="123" t="str">
        <f>IF('表格编辑 '!I89="","",'表格编辑 '!I89)</f>
        <v/>
      </c>
      <c r="H89" s="123" t="str">
        <f>IF('表格编辑 '!J89="","",'表格编辑 '!J89)</f>
        <v>test_deadth_event(RECEIVER, ARG0, ARG1, ARG2, ARG3,ARG4)</v>
      </c>
      <c r="I89" s="123">
        <f>IF('表格编辑 '!K89="","",'表格编辑 '!K89)</f>
        <v>1</v>
      </c>
      <c r="J89" s="123">
        <f>IF('表格编辑 '!L89="","",'表格编辑 '!L89)</f>
        <v>0</v>
      </c>
      <c r="K89" s="123">
        <f>IF('表格编辑 '!M89="","",'表格编辑 '!M89)</f>
        <v>810</v>
      </c>
      <c r="L89" s="123" t="str">
        <f>IF('表格编辑 '!N89="","",'表格编辑 '!N89)</f>
        <v/>
      </c>
      <c r="M89" s="123" t="str">
        <f>IF('表格编辑 '!O89="","",'表格编辑 '!O89)</f>
        <v/>
      </c>
      <c r="N89" s="123" t="str">
        <f>IF('表格编辑 '!P89="","",'表格编辑 '!P89)</f>
        <v/>
      </c>
      <c r="O89" s="123" t="str">
        <f>IF('表格编辑 '!Q89="","",'表格编辑 '!Q89)</f>
        <v/>
      </c>
      <c r="P89" s="123" t="str">
        <f>IF('表格编辑 '!R89="","",'表格编辑 '!R89)</f>
        <v/>
      </c>
      <c r="Q89" s="123">
        <f>IF('表格编辑 '!S89="","",'表格编辑 '!S89)</f>
        <v>320</v>
      </c>
      <c r="R89" s="123" t="str">
        <f>IF('表格编辑 '!T89="","",'表格编辑 '!T89)</f>
        <v/>
      </c>
      <c r="S89" s="123" t="str">
        <f>IF('表格编辑 '!U89="","",'表格编辑 '!U89)</f>
        <v/>
      </c>
      <c r="T89" s="123" t="str">
        <f>IF('表格编辑 '!V89="","",'表格编辑 '!V89)</f>
        <v/>
      </c>
      <c r="U89" s="123" t="str">
        <f>IF('表格编辑 '!W89="","",'表格编辑 '!W89)</f>
        <v/>
      </c>
      <c r="V89" s="123" t="str">
        <f>IF('表格编辑 '!X89="","",'表格编辑 '!X89)</f>
        <v/>
      </c>
      <c r="W89" s="123" t="str">
        <f>IF('表格编辑 '!Y89="","",'表格编辑 '!Y89)</f>
        <v/>
      </c>
      <c r="X89" s="123" t="str">
        <f>IF('表格编辑 '!Z89="","",'表格编辑 '!Z89)</f>
        <v/>
      </c>
      <c r="Y89" s="123" t="str">
        <f>IF('表格编辑 '!AA89="","",'表格编辑 '!AA89)</f>
        <v/>
      </c>
      <c r="Z89" s="123" t="str">
        <f>IF('表格编辑 '!AB89="","",'表格编辑 '!AB89)</f>
        <v/>
      </c>
      <c r="AA89" s="123" t="str">
        <f>IF('表格编辑 '!AC89="","",'表格编辑 '!AC89)</f>
        <v/>
      </c>
      <c r="AB89" s="123" t="str">
        <f>IF('表格编辑 '!AD89="","",'表格编辑 '!AD89)</f>
        <v/>
      </c>
      <c r="AC89" s="123" t="str">
        <f>IF('表格编辑 '!AE89="","",'表格编辑 '!AE89)</f>
        <v/>
      </c>
      <c r="AD89" s="123">
        <f>IF('表格编辑 '!AF89="","",'表格编辑 '!AF89)</f>
        <v>100036</v>
      </c>
    </row>
    <row r="90" spans="1:30">
      <c r="A90" s="123">
        <f>IF('表格编辑 '!A90="","",'表格编辑 '!A90)</f>
        <v>37</v>
      </c>
      <c r="B90" s="123">
        <f>IF('表格编辑 '!B90="","",'表格编辑 '!B90)</f>
        <v>57</v>
      </c>
      <c r="C90" s="123">
        <f>IF('表格编辑 '!E90="","",'表格编辑 '!E90)</f>
        <v>28</v>
      </c>
      <c r="D90" s="123" t="str">
        <f>IF('表格编辑 '!F90="","",'表格编辑 '!F90)</f>
        <v>ShiRenMoFaShiBoKan_Born(RECEIVER, ARG0, ARG1, ARG2, ARG3,ARG4)</v>
      </c>
      <c r="E90" s="123" t="str">
        <f>IF('表格编辑 '!G90="","",'表格编辑 '!G90)</f>
        <v>ShiRenMoFaShiBoKan_Update(RECEIVER, ARG0, ARG1, ARG2, ARG3,ARG4)</v>
      </c>
      <c r="F90" s="123" t="str">
        <f>IF('表格编辑 '!H90="","",'表格编辑 '!H90)</f>
        <v/>
      </c>
      <c r="G90" s="123" t="str">
        <f>IF('表格编辑 '!I90="","",'表格编辑 '!I90)</f>
        <v/>
      </c>
      <c r="H90" s="123" t="str">
        <f>IF('表格编辑 '!J90="","",'表格编辑 '!J90)</f>
        <v>ShiRenMoFaShiBoKan_deadth(RECEIVER, ARG0, ARG1, ARG2, ARG3,ARG4)</v>
      </c>
      <c r="I90" s="123">
        <f>IF('表格编辑 '!K90="","",'表格编辑 '!K90)</f>
        <v>1</v>
      </c>
      <c r="J90" s="123">
        <f>IF('表格编辑 '!L90="","",'表格编辑 '!L90)</f>
        <v>3812.9</v>
      </c>
      <c r="K90" s="123">
        <f>IF('表格编辑 '!M90="","",'表格编辑 '!M90)</f>
        <v>840</v>
      </c>
      <c r="L90" s="123">
        <f>IF('表格编辑 '!N90="","",'表格编辑 '!N90)</f>
        <v>70</v>
      </c>
      <c r="M90" s="123">
        <f>IF('表格编辑 '!O90="","",'表格编辑 '!O90)</f>
        <v>70</v>
      </c>
      <c r="N90" s="123">
        <f>IF('表格编辑 '!P90="","",'表格编辑 '!P90)</f>
        <v>100</v>
      </c>
      <c r="O90" s="123">
        <f>IF('表格编辑 '!Q90="","",'表格编辑 '!Q90)</f>
        <v>50</v>
      </c>
      <c r="P90" s="123" t="str">
        <f>IF('表格编辑 '!R90="","",'表格编辑 '!R90)</f>
        <v/>
      </c>
      <c r="Q90" s="123">
        <f>IF('表格编辑 '!S90="","",'表格编辑 '!S90)</f>
        <v>320</v>
      </c>
      <c r="R90" s="123" t="str">
        <f>IF('表格编辑 '!T90="","",'表格编辑 '!T90)</f>
        <v/>
      </c>
      <c r="S90" s="123" t="str">
        <f>IF('表格编辑 '!U90="","",'表格编辑 '!U90)</f>
        <v/>
      </c>
      <c r="T90" s="123" t="str">
        <f>IF('表格编辑 '!V90="","",'表格编辑 '!V90)</f>
        <v/>
      </c>
      <c r="U90" s="123" t="str">
        <f>IF('表格编辑 '!W90="","",'表格编辑 '!W90)</f>
        <v/>
      </c>
      <c r="V90" s="123" t="str">
        <f>IF('表格编辑 '!X90="","",'表格编辑 '!X90)</f>
        <v/>
      </c>
      <c r="W90" s="123">
        <f>IF('表格编辑 '!Y90="","",'表格编辑 '!Y90)</f>
        <v>100</v>
      </c>
      <c r="X90" s="123">
        <f>IF('表格编辑 '!Z90="","",'表格编辑 '!Z90)</f>
        <v>100</v>
      </c>
      <c r="Y90" s="123">
        <f>IF('表格编辑 '!AA90="","",'表格编辑 '!AA90)</f>
        <v>100</v>
      </c>
      <c r="Z90" s="123">
        <f>IF('表格编辑 '!AB90="","",'表格编辑 '!AB90)</f>
        <v>100</v>
      </c>
      <c r="AA90" s="123">
        <f>IF('表格编辑 '!AC90="","",'表格编辑 '!AC90)</f>
        <v>100</v>
      </c>
      <c r="AB90" s="123">
        <f>IF('表格编辑 '!AD90="","",'表格编辑 '!AD90)</f>
        <v>100</v>
      </c>
      <c r="AC90" s="123" t="str">
        <f>IF('表格编辑 '!AE90="","",'表格编辑 '!AE90)</f>
        <v/>
      </c>
      <c r="AD90" s="123">
        <f>IF('表格编辑 '!AF90="","",'表格编辑 '!AF90)</f>
        <v>100037</v>
      </c>
    </row>
    <row r="91" spans="1:30">
      <c r="A91" s="123">
        <f>IF('表格编辑 '!A91="","",'表格编辑 '!A91)</f>
        <v>38</v>
      </c>
      <c r="B91" s="123">
        <f>IF('表格编辑 '!B91="","",'表格编辑 '!B91)</f>
        <v>58</v>
      </c>
      <c r="C91" s="123">
        <f>IF('表格编辑 '!E91="","",'表格编辑 '!E91)</f>
        <v>28</v>
      </c>
      <c r="D91" s="123" t="str">
        <f>IF('表格编辑 '!F91="","",'表格编辑 '!F91)</f>
        <v>AI_born_event(RECEIVER, ARG0, ARG1, ARG2, ARG3,ARG4)</v>
      </c>
      <c r="E91" s="123" t="str">
        <f>IF('表格编辑 '!G91="","",'表格编辑 '!G91)</f>
        <v>AI_update_event(RECEIVER, ARG0, ARG1, ARG2, ARG3,ARG4)</v>
      </c>
      <c r="F91" s="123" t="str">
        <f>IF('表格编辑 '!H91="","",'表格编辑 '!H91)</f>
        <v/>
      </c>
      <c r="G91" s="123" t="str">
        <f>IF('表格编辑 '!I91="","",'表格编辑 '!I91)</f>
        <v/>
      </c>
      <c r="H91" s="123" t="str">
        <f>IF('表格编辑 '!J91="","",'表格编辑 '!J91)</f>
        <v>test_deadth_event(RECEIVER, ARG0, ARG1, ARG2, ARG3,ARG4)</v>
      </c>
      <c r="I91" s="123">
        <f>IF('表格编辑 '!K91="","",'表格编辑 '!K91)</f>
        <v>1</v>
      </c>
      <c r="J91" s="123">
        <f>IF('表格编辑 '!L91="","",'表格编辑 '!L91)</f>
        <v>0</v>
      </c>
      <c r="K91" s="123">
        <f>IF('表格编辑 '!M91="","",'表格编辑 '!M91)</f>
        <v>840</v>
      </c>
      <c r="L91" s="123" t="str">
        <f>IF('表格编辑 '!N91="","",'表格编辑 '!N91)</f>
        <v/>
      </c>
      <c r="M91" s="123" t="str">
        <f>IF('表格编辑 '!O91="","",'表格编辑 '!O91)</f>
        <v/>
      </c>
      <c r="N91" s="123" t="str">
        <f>IF('表格编辑 '!P91="","",'表格编辑 '!P91)</f>
        <v/>
      </c>
      <c r="O91" s="123" t="str">
        <f>IF('表格编辑 '!Q91="","",'表格编辑 '!Q91)</f>
        <v/>
      </c>
      <c r="P91" s="123" t="str">
        <f>IF('表格编辑 '!R91="","",'表格编辑 '!R91)</f>
        <v/>
      </c>
      <c r="Q91" s="123">
        <f>IF('表格编辑 '!S91="","",'表格编辑 '!S91)</f>
        <v>320</v>
      </c>
      <c r="R91" s="123" t="str">
        <f>IF('表格编辑 '!T91="","",'表格编辑 '!T91)</f>
        <v/>
      </c>
      <c r="S91" s="123" t="str">
        <f>IF('表格编辑 '!U91="","",'表格编辑 '!U91)</f>
        <v/>
      </c>
      <c r="T91" s="123" t="str">
        <f>IF('表格编辑 '!V91="","",'表格编辑 '!V91)</f>
        <v/>
      </c>
      <c r="U91" s="123" t="str">
        <f>IF('表格编辑 '!W91="","",'表格编辑 '!W91)</f>
        <v/>
      </c>
      <c r="V91" s="123" t="str">
        <f>IF('表格编辑 '!X91="","",'表格编辑 '!X91)</f>
        <v/>
      </c>
      <c r="W91" s="123" t="str">
        <f>IF('表格编辑 '!Y91="","",'表格编辑 '!Y91)</f>
        <v/>
      </c>
      <c r="X91" s="123" t="str">
        <f>IF('表格编辑 '!Z91="","",'表格编辑 '!Z91)</f>
        <v/>
      </c>
      <c r="Y91" s="123" t="str">
        <f>IF('表格编辑 '!AA91="","",'表格编辑 '!AA91)</f>
        <v/>
      </c>
      <c r="Z91" s="123" t="str">
        <f>IF('表格编辑 '!AB91="","",'表格编辑 '!AB91)</f>
        <v/>
      </c>
      <c r="AA91" s="123" t="str">
        <f>IF('表格编辑 '!AC91="","",'表格编辑 '!AC91)</f>
        <v/>
      </c>
      <c r="AB91" s="123" t="str">
        <f>IF('表格编辑 '!AD91="","",'表格编辑 '!AD91)</f>
        <v/>
      </c>
      <c r="AC91" s="123" t="str">
        <f>IF('表格编辑 '!AE91="","",'表格编辑 '!AE91)</f>
        <v/>
      </c>
      <c r="AD91" s="123">
        <f>IF('表格编辑 '!AF91="","",'表格编辑 '!AF91)</f>
        <v>100038</v>
      </c>
    </row>
    <row r="92" spans="1:30">
      <c r="A92" s="123">
        <f>IF('表格编辑 '!A92="","",'表格编辑 '!A92)</f>
        <v>39</v>
      </c>
      <c r="B92" s="123">
        <f>IF('表格编辑 '!B92="","",'表格编辑 '!B92)</f>
        <v>59</v>
      </c>
      <c r="C92" s="123">
        <f>IF('表格编辑 '!E92="","",'表格编辑 '!E92)</f>
        <v>29</v>
      </c>
      <c r="D92" s="123" t="str">
        <f>IF('表格编辑 '!F92="","",'表格编辑 '!F92)</f>
        <v>AI_born_event(RECEIVER, ARG0, ARG1, ARG2, ARG3,ARG4)</v>
      </c>
      <c r="E92" s="123" t="str">
        <f>IF('表格编辑 '!G92="","",'表格编辑 '!G92)</f>
        <v>AI_update_event(RECEIVER, ARG0, ARG1, ARG2, ARG3,ARG4)</v>
      </c>
      <c r="F92" s="123" t="str">
        <f>IF('表格编辑 '!H92="","",'表格编辑 '!H92)</f>
        <v/>
      </c>
      <c r="G92" s="123" t="str">
        <f>IF('表格编辑 '!I92="","",'表格编辑 '!I92)</f>
        <v/>
      </c>
      <c r="H92" s="123" t="str">
        <f>IF('表格编辑 '!J92="","",'表格编辑 '!J92)</f>
        <v>test_deadth_event(RECEIVER, ARG0, ARG1, ARG2, ARG3,ARG4)</v>
      </c>
      <c r="I92" s="123">
        <f>IF('表格编辑 '!K92="","",'表格编辑 '!K92)</f>
        <v>1</v>
      </c>
      <c r="J92" s="123">
        <f>IF('表格编辑 '!L92="","",'表格编辑 '!L92)</f>
        <v>0</v>
      </c>
      <c r="K92" s="123">
        <f>IF('表格编辑 '!M92="","",'表格编辑 '!M92)</f>
        <v>870</v>
      </c>
      <c r="L92" s="123" t="str">
        <f>IF('表格编辑 '!N92="","",'表格编辑 '!N92)</f>
        <v/>
      </c>
      <c r="M92" s="123" t="str">
        <f>IF('表格编辑 '!O92="","",'表格编辑 '!O92)</f>
        <v/>
      </c>
      <c r="N92" s="123" t="str">
        <f>IF('表格编辑 '!P92="","",'表格编辑 '!P92)</f>
        <v/>
      </c>
      <c r="O92" s="123" t="str">
        <f>IF('表格编辑 '!Q92="","",'表格编辑 '!Q92)</f>
        <v/>
      </c>
      <c r="P92" s="123" t="str">
        <f>IF('表格编辑 '!R92="","",'表格编辑 '!R92)</f>
        <v/>
      </c>
      <c r="Q92" s="123">
        <f>IF('表格编辑 '!S92="","",'表格编辑 '!S92)</f>
        <v>320</v>
      </c>
      <c r="R92" s="123" t="str">
        <f>IF('表格编辑 '!T92="","",'表格编辑 '!T92)</f>
        <v/>
      </c>
      <c r="S92" s="123" t="str">
        <f>IF('表格编辑 '!U92="","",'表格编辑 '!U92)</f>
        <v/>
      </c>
      <c r="T92" s="123" t="str">
        <f>IF('表格编辑 '!V92="","",'表格编辑 '!V92)</f>
        <v/>
      </c>
      <c r="U92" s="123" t="str">
        <f>IF('表格编辑 '!W92="","",'表格编辑 '!W92)</f>
        <v/>
      </c>
      <c r="V92" s="123" t="str">
        <f>IF('表格编辑 '!X92="","",'表格编辑 '!X92)</f>
        <v/>
      </c>
      <c r="W92" s="123" t="str">
        <f>IF('表格编辑 '!Y92="","",'表格编辑 '!Y92)</f>
        <v/>
      </c>
      <c r="X92" s="123" t="str">
        <f>IF('表格编辑 '!Z92="","",'表格编辑 '!Z92)</f>
        <v/>
      </c>
      <c r="Y92" s="123" t="str">
        <f>IF('表格编辑 '!AA92="","",'表格编辑 '!AA92)</f>
        <v/>
      </c>
      <c r="Z92" s="123" t="str">
        <f>IF('表格编辑 '!AB92="","",'表格编辑 '!AB92)</f>
        <v/>
      </c>
      <c r="AA92" s="123" t="str">
        <f>IF('表格编辑 '!AC92="","",'表格编辑 '!AC92)</f>
        <v/>
      </c>
      <c r="AB92" s="123" t="str">
        <f>IF('表格编辑 '!AD92="","",'表格编辑 '!AD92)</f>
        <v/>
      </c>
      <c r="AC92" s="123" t="str">
        <f>IF('表格编辑 '!AE92="","",'表格编辑 '!AE92)</f>
        <v/>
      </c>
      <c r="AD92" s="123">
        <f>IF('表格编辑 '!AF92="","",'表格编辑 '!AF92)</f>
        <v>100039</v>
      </c>
    </row>
    <row r="93" spans="1:30">
      <c r="A93" s="123">
        <f>IF('表格编辑 '!A93="","",'表格编辑 '!A93)</f>
        <v>40</v>
      </c>
      <c r="B93" s="123">
        <f>IF('表格编辑 '!B93="","",'表格编辑 '!B93)</f>
        <v>60</v>
      </c>
      <c r="C93" s="123">
        <f>IF('表格编辑 '!E93="","",'表格编辑 '!E93)</f>
        <v>29</v>
      </c>
      <c r="D93" s="123" t="str">
        <f>IF('表格编辑 '!F93="","",'表格编辑 '!F93)</f>
        <v>XiYiRenZhaGe_Born(RECEIVER, ARG0, ARG1, ARG2, ARG3,ARG4)</v>
      </c>
      <c r="E93" s="123" t="str">
        <f>IF('表格编辑 '!G93="","",'表格编辑 '!G93)</f>
        <v>XiYiRenZhaGe_Update(RECEIVER, ARG0, ARG1, ARG2, ARG3,ARG4)</v>
      </c>
      <c r="F93" s="123" t="str">
        <f>IF('表格编辑 '!H93="","",'表格编辑 '!H93)</f>
        <v/>
      </c>
      <c r="G93" s="123" t="str">
        <f>IF('表格编辑 '!I93="","",'表格编辑 '!I93)</f>
        <v/>
      </c>
      <c r="H93" s="123" t="str">
        <f>IF('表格编辑 '!J93="","",'表格编辑 '!J93)</f>
        <v>XiYiRenZhaGe_deadth(RECEIVER, ARG0, ARG1, ARG2, ARG3,ARG4)</v>
      </c>
      <c r="I93" s="123">
        <f>IF('表格编辑 '!K93="","",'表格编辑 '!K93)</f>
        <v>1</v>
      </c>
      <c r="J93" s="123">
        <f>IF('表格编辑 '!L93="","",'表格编辑 '!L93)</f>
        <v>2797.6</v>
      </c>
      <c r="K93" s="123">
        <f>IF('表格编辑 '!M93="","",'表格编辑 '!M93)</f>
        <v>870</v>
      </c>
      <c r="L93" s="123">
        <f>IF('表格编辑 '!N93="","",'表格编辑 '!N93)</f>
        <v>80</v>
      </c>
      <c r="M93" s="123">
        <f>IF('表格编辑 '!O93="","",'表格编辑 '!O93)</f>
        <v>80</v>
      </c>
      <c r="N93" s="123">
        <f>IF('表格编辑 '!P93="","",'表格编辑 '!P93)</f>
        <v>100</v>
      </c>
      <c r="O93" s="123" t="str">
        <f>IF('表格编辑 '!Q93="","",'表格编辑 '!Q93)</f>
        <v/>
      </c>
      <c r="P93" s="123" t="str">
        <f>IF('表格编辑 '!R93="","",'表格编辑 '!R93)</f>
        <v/>
      </c>
      <c r="Q93" s="123">
        <f>IF('表格编辑 '!S93="","",'表格编辑 '!S93)</f>
        <v>320</v>
      </c>
      <c r="R93" s="123" t="str">
        <f>IF('表格编辑 '!T93="","",'表格编辑 '!T93)</f>
        <v/>
      </c>
      <c r="S93" s="123" t="str">
        <f>IF('表格编辑 '!U93="","",'表格编辑 '!U93)</f>
        <v/>
      </c>
      <c r="T93" s="123" t="str">
        <f>IF('表格编辑 '!V93="","",'表格编辑 '!V93)</f>
        <v/>
      </c>
      <c r="U93" s="123" t="str">
        <f>IF('表格编辑 '!W93="","",'表格编辑 '!W93)</f>
        <v/>
      </c>
      <c r="V93" s="123" t="str">
        <f>IF('表格编辑 '!X93="","",'表格编辑 '!X93)</f>
        <v/>
      </c>
      <c r="W93" s="123">
        <f>IF('表格编辑 '!Y93="","",'表格编辑 '!Y93)</f>
        <v>100</v>
      </c>
      <c r="X93" s="123">
        <f>IF('表格编辑 '!Z93="","",'表格编辑 '!Z93)</f>
        <v>100</v>
      </c>
      <c r="Y93" s="123">
        <f>IF('表格编辑 '!AA93="","",'表格编辑 '!AA93)</f>
        <v>100</v>
      </c>
      <c r="Z93" s="123">
        <f>IF('表格编辑 '!AB93="","",'表格编辑 '!AB93)</f>
        <v>100</v>
      </c>
      <c r="AA93" s="123">
        <f>IF('表格编辑 '!AC93="","",'表格编辑 '!AC93)</f>
        <v>100</v>
      </c>
      <c r="AB93" s="123">
        <f>IF('表格编辑 '!AD93="","",'表格编辑 '!AD93)</f>
        <v>100</v>
      </c>
      <c r="AC93" s="123" t="str">
        <f>IF('表格编辑 '!AE93="","",'表格编辑 '!AE93)</f>
        <v/>
      </c>
      <c r="AD93" s="123">
        <f>IF('表格编辑 '!AF93="","",'表格编辑 '!AF93)</f>
        <v>100040</v>
      </c>
    </row>
    <row r="94" spans="1:30">
      <c r="A94" s="123">
        <f>IF('表格编辑 '!A94="","",'表格编辑 '!A94)</f>
        <v>41</v>
      </c>
      <c r="B94" s="123">
        <f>IF('表格编辑 '!B94="","",'表格编辑 '!B94)</f>
        <v>61</v>
      </c>
      <c r="C94" s="123">
        <f>IF('表格编辑 '!E94="","",'表格编辑 '!E94)</f>
        <v>30</v>
      </c>
      <c r="D94" s="123" t="str">
        <f>IF('表格编辑 '!F94="","",'表格编辑 '!F94)</f>
        <v>AI_born_event(RECEIVER, ARG0, ARG1, ARG2, ARG3,ARG4)</v>
      </c>
      <c r="E94" s="123" t="str">
        <f>IF('表格编辑 '!G94="","",'表格编辑 '!G94)</f>
        <v>AI_update_event(RECEIVER, ARG0, ARG1, ARG2, ARG3,ARG4)</v>
      </c>
      <c r="F94" s="123" t="str">
        <f>IF('表格编辑 '!H94="","",'表格编辑 '!H94)</f>
        <v/>
      </c>
      <c r="G94" s="123" t="str">
        <f>IF('表格编辑 '!I94="","",'表格编辑 '!I94)</f>
        <v/>
      </c>
      <c r="H94" s="123" t="str">
        <f>IF('表格编辑 '!J94="","",'表格编辑 '!J94)</f>
        <v>test_deadth_event(RECEIVER, ARG0, ARG1, ARG2, ARG3,ARG4)</v>
      </c>
      <c r="I94" s="123">
        <f>IF('表格编辑 '!K94="","",'表格编辑 '!K94)</f>
        <v>1</v>
      </c>
      <c r="J94" s="123">
        <f>IF('表格编辑 '!L94="","",'表格编辑 '!L94)</f>
        <v>0</v>
      </c>
      <c r="K94" s="123">
        <f>IF('表格编辑 '!M94="","",'表格编辑 '!M94)</f>
        <v>900</v>
      </c>
      <c r="L94" s="123" t="str">
        <f>IF('表格编辑 '!N94="","",'表格编辑 '!N94)</f>
        <v/>
      </c>
      <c r="M94" s="123" t="str">
        <f>IF('表格编辑 '!O94="","",'表格编辑 '!O94)</f>
        <v/>
      </c>
      <c r="N94" s="123" t="str">
        <f>IF('表格编辑 '!P94="","",'表格编辑 '!P94)</f>
        <v/>
      </c>
      <c r="O94" s="123" t="str">
        <f>IF('表格编辑 '!Q94="","",'表格编辑 '!Q94)</f>
        <v/>
      </c>
      <c r="P94" s="123" t="str">
        <f>IF('表格编辑 '!R94="","",'表格编辑 '!R94)</f>
        <v/>
      </c>
      <c r="Q94" s="123">
        <f>IF('表格编辑 '!S94="","",'表格编辑 '!S94)</f>
        <v>320</v>
      </c>
      <c r="R94" s="123" t="str">
        <f>IF('表格编辑 '!T94="","",'表格编辑 '!T94)</f>
        <v/>
      </c>
      <c r="S94" s="123" t="str">
        <f>IF('表格编辑 '!U94="","",'表格编辑 '!U94)</f>
        <v/>
      </c>
      <c r="T94" s="123" t="str">
        <f>IF('表格编辑 '!V94="","",'表格编辑 '!V94)</f>
        <v/>
      </c>
      <c r="U94" s="123" t="str">
        <f>IF('表格编辑 '!W94="","",'表格编辑 '!W94)</f>
        <v/>
      </c>
      <c r="V94" s="123" t="str">
        <f>IF('表格编辑 '!X94="","",'表格编辑 '!X94)</f>
        <v/>
      </c>
      <c r="W94" s="123" t="str">
        <f>IF('表格编辑 '!Y94="","",'表格编辑 '!Y94)</f>
        <v/>
      </c>
      <c r="X94" s="123" t="str">
        <f>IF('表格编辑 '!Z94="","",'表格编辑 '!Z94)</f>
        <v/>
      </c>
      <c r="Y94" s="123" t="str">
        <f>IF('表格编辑 '!AA94="","",'表格编辑 '!AA94)</f>
        <v/>
      </c>
      <c r="Z94" s="123" t="str">
        <f>IF('表格编辑 '!AB94="","",'表格编辑 '!AB94)</f>
        <v/>
      </c>
      <c r="AA94" s="123" t="str">
        <f>IF('表格编辑 '!AC94="","",'表格编辑 '!AC94)</f>
        <v/>
      </c>
      <c r="AB94" s="123" t="str">
        <f>IF('表格编辑 '!AD94="","",'表格编辑 '!AD94)</f>
        <v/>
      </c>
      <c r="AC94" s="123" t="str">
        <f>IF('表格编辑 '!AE94="","",'表格编辑 '!AE94)</f>
        <v/>
      </c>
      <c r="AD94" s="123">
        <f>IF('表格编辑 '!AF94="","",'表格编辑 '!AF94)</f>
        <v>100041</v>
      </c>
    </row>
    <row r="95" spans="1:30">
      <c r="A95" s="123">
        <f>IF('表格编辑 '!A95="","",'表格编辑 '!A95)</f>
        <v>42</v>
      </c>
      <c r="B95" s="123">
        <f>IF('表格编辑 '!B95="","",'表格编辑 '!B95)</f>
        <v>62</v>
      </c>
      <c r="C95" s="123">
        <f>IF('表格编辑 '!E95="","",'表格编辑 '!E95)</f>
        <v>30</v>
      </c>
      <c r="D95" s="123" t="str">
        <f>IF('表格编辑 '!F95="","",'表格编辑 '!F95)</f>
        <v>AI_born_event(RECEIVER, ARG0, ARG1, ARG2, ARG3,ARG4)</v>
      </c>
      <c r="E95" s="123" t="str">
        <f>IF('表格编辑 '!G95="","",'表格编辑 '!G95)</f>
        <v>AI_update_event(RECEIVER, ARG0, ARG1, ARG2, ARG3,ARG4)</v>
      </c>
      <c r="F95" s="123" t="str">
        <f>IF('表格编辑 '!H95="","",'表格编辑 '!H95)</f>
        <v/>
      </c>
      <c r="G95" s="123" t="str">
        <f>IF('表格编辑 '!I95="","",'表格编辑 '!I95)</f>
        <v/>
      </c>
      <c r="H95" s="123" t="str">
        <f>IF('表格编辑 '!J95="","",'表格编辑 '!J95)</f>
        <v>test_deadth_event(RECEIVER, ARG0, ARG1, ARG2, ARG3,ARG4)</v>
      </c>
      <c r="I95" s="123">
        <f>IF('表格编辑 '!K95="","",'表格编辑 '!K95)</f>
        <v>1</v>
      </c>
      <c r="J95" s="123">
        <f>IF('表格编辑 '!L95="","",'表格编辑 '!L95)</f>
        <v>0</v>
      </c>
      <c r="K95" s="123">
        <f>IF('表格编辑 '!M95="","",'表格编辑 '!M95)</f>
        <v>900</v>
      </c>
      <c r="L95" s="123" t="str">
        <f>IF('表格编辑 '!N95="","",'表格编辑 '!N95)</f>
        <v/>
      </c>
      <c r="M95" s="123" t="str">
        <f>IF('表格编辑 '!O95="","",'表格编辑 '!O95)</f>
        <v/>
      </c>
      <c r="N95" s="123" t="str">
        <f>IF('表格编辑 '!P95="","",'表格编辑 '!P95)</f>
        <v/>
      </c>
      <c r="O95" s="123" t="str">
        <f>IF('表格编辑 '!Q95="","",'表格编辑 '!Q95)</f>
        <v/>
      </c>
      <c r="P95" s="123" t="str">
        <f>IF('表格编辑 '!R95="","",'表格编辑 '!R95)</f>
        <v/>
      </c>
      <c r="Q95" s="123">
        <f>IF('表格编辑 '!S95="","",'表格编辑 '!S95)</f>
        <v>320</v>
      </c>
      <c r="R95" s="123" t="str">
        <f>IF('表格编辑 '!T95="","",'表格编辑 '!T95)</f>
        <v/>
      </c>
      <c r="S95" s="123" t="str">
        <f>IF('表格编辑 '!U95="","",'表格编辑 '!U95)</f>
        <v/>
      </c>
      <c r="T95" s="123" t="str">
        <f>IF('表格编辑 '!V95="","",'表格编辑 '!V95)</f>
        <v/>
      </c>
      <c r="U95" s="123" t="str">
        <f>IF('表格编辑 '!W95="","",'表格编辑 '!W95)</f>
        <v/>
      </c>
      <c r="V95" s="123" t="str">
        <f>IF('表格编辑 '!X95="","",'表格编辑 '!X95)</f>
        <v/>
      </c>
      <c r="W95" s="123" t="str">
        <f>IF('表格编辑 '!Y95="","",'表格编辑 '!Y95)</f>
        <v/>
      </c>
      <c r="X95" s="123" t="str">
        <f>IF('表格编辑 '!Z95="","",'表格编辑 '!Z95)</f>
        <v/>
      </c>
      <c r="Y95" s="123" t="str">
        <f>IF('表格编辑 '!AA95="","",'表格编辑 '!AA95)</f>
        <v/>
      </c>
      <c r="Z95" s="123" t="str">
        <f>IF('表格编辑 '!AB95="","",'表格编辑 '!AB95)</f>
        <v/>
      </c>
      <c r="AA95" s="123" t="str">
        <f>IF('表格编辑 '!AC95="","",'表格编辑 '!AC95)</f>
        <v/>
      </c>
      <c r="AB95" s="123" t="str">
        <f>IF('表格编辑 '!AD95="","",'表格编辑 '!AD95)</f>
        <v/>
      </c>
      <c r="AC95" s="123" t="str">
        <f>IF('表格编辑 '!AE95="","",'表格编辑 '!AE95)</f>
        <v/>
      </c>
      <c r="AD95" s="123">
        <f>IF('表格编辑 '!AF95="","",'表格编辑 '!AF95)</f>
        <v>100042</v>
      </c>
    </row>
    <row r="96" spans="1:30">
      <c r="A96" s="123">
        <f>IF('表格编辑 '!A96="","",'表格编辑 '!A96)</f>
        <v>43</v>
      </c>
      <c r="B96" s="123">
        <f>IF('表格编辑 '!B96="","",'表格编辑 '!B96)</f>
        <v>63</v>
      </c>
      <c r="C96" s="123">
        <f>IF('表格编辑 '!E96="","",'表格编辑 '!E96)</f>
        <v>30</v>
      </c>
      <c r="D96" s="123" t="str">
        <f>IF('表格编辑 '!F96="","",'表格编辑 '!F96)</f>
        <v>BaiEMoJiLaSi_Born(RECEIVER, ARG0, ARG1, ARG2, ARG3,ARG4)</v>
      </c>
      <c r="E96" s="123" t="str">
        <f>IF('表格编辑 '!G96="","",'表格编辑 '!G96)</f>
        <v>BaiEMoJiLaSi_Update(RECEIVER, ARG0, ARG1, ARG2, ARG3,ARG4)</v>
      </c>
      <c r="F96" s="123" t="str">
        <f>IF('表格编辑 '!H96="","",'表格编辑 '!H96)</f>
        <v/>
      </c>
      <c r="G96" s="123" t="str">
        <f>IF('表格编辑 '!I96="","",'表格编辑 '!I96)</f>
        <v/>
      </c>
      <c r="H96" s="123" t="str">
        <f>IF('表格编辑 '!J96="","",'表格编辑 '!J96)</f>
        <v>BaiEMoJiLaSi_deadth(RECEIVER, ARG0, ARG1, ARG2, ARG3,ARG4)</v>
      </c>
      <c r="I96" s="123">
        <f>IF('表格编辑 '!K96="","",'表格编辑 '!K96)</f>
        <v>1</v>
      </c>
      <c r="J96" s="123">
        <f>IF('表格编辑 '!L96="","",'表格编辑 '!L96)</f>
        <v>4521.4</v>
      </c>
      <c r="K96" s="123">
        <f>IF('表格编辑 '!M96="","",'表格编辑 '!M96)</f>
        <v>900</v>
      </c>
      <c r="L96" s="123">
        <f>IF('表格编辑 '!N96="","",'表格编辑 '!N96)</f>
        <v>80</v>
      </c>
      <c r="M96" s="123">
        <f>IF('表格编辑 '!O96="","",'表格编辑 '!O96)</f>
        <v>80</v>
      </c>
      <c r="N96" s="123">
        <f>IF('表格编辑 '!P96="","",'表格编辑 '!P96)</f>
        <v>100</v>
      </c>
      <c r="O96" s="123" t="str">
        <f>IF('表格编辑 '!Q96="","",'表格编辑 '!Q96)</f>
        <v/>
      </c>
      <c r="P96" s="123" t="str">
        <f>IF('表格编辑 '!R96="","",'表格编辑 '!R96)</f>
        <v/>
      </c>
      <c r="Q96" s="123">
        <f>IF('表格编辑 '!S96="","",'表格编辑 '!S96)</f>
        <v>320</v>
      </c>
      <c r="R96" s="123" t="str">
        <f>IF('表格编辑 '!T96="","",'表格编辑 '!T96)</f>
        <v/>
      </c>
      <c r="S96" s="123" t="str">
        <f>IF('表格编辑 '!U96="","",'表格编辑 '!U96)</f>
        <v/>
      </c>
      <c r="T96" s="123" t="str">
        <f>IF('表格编辑 '!V96="","",'表格编辑 '!V96)</f>
        <v/>
      </c>
      <c r="U96" s="123" t="str">
        <f>IF('表格编辑 '!W96="","",'表格编辑 '!W96)</f>
        <v/>
      </c>
      <c r="V96" s="123" t="str">
        <f>IF('表格编辑 '!X96="","",'表格编辑 '!X96)</f>
        <v/>
      </c>
      <c r="W96" s="123">
        <f>IF('表格编辑 '!Y96="","",'表格编辑 '!Y96)</f>
        <v>100</v>
      </c>
      <c r="X96" s="123">
        <f>IF('表格编辑 '!Z96="","",'表格编辑 '!Z96)</f>
        <v>100</v>
      </c>
      <c r="Y96" s="123">
        <f>IF('表格编辑 '!AA96="","",'表格编辑 '!AA96)</f>
        <v>100</v>
      </c>
      <c r="Z96" s="123">
        <f>IF('表格编辑 '!AB96="","",'表格编辑 '!AB96)</f>
        <v>100</v>
      </c>
      <c r="AA96" s="123">
        <f>IF('表格编辑 '!AC96="","",'表格编辑 '!AC96)</f>
        <v>100</v>
      </c>
      <c r="AB96" s="123">
        <f>IF('表格编辑 '!AD96="","",'表格编辑 '!AD96)</f>
        <v>100</v>
      </c>
      <c r="AC96" s="123" t="str">
        <f>IF('表格编辑 '!AE96="","",'表格编辑 '!AE96)</f>
        <v/>
      </c>
      <c r="AD96" s="123">
        <f>IF('表格编辑 '!AF96="","",'表格编辑 '!AF96)</f>
        <v>100043</v>
      </c>
    </row>
    <row r="97" spans="1:30">
      <c r="A97" s="123">
        <f>IF('表格编辑 '!A97="","",'表格编辑 '!A97)</f>
        <v>44</v>
      </c>
      <c r="B97" s="123">
        <f>IF('表格编辑 '!B97="","",'表格编辑 '!B97)</f>
        <v>3</v>
      </c>
      <c r="C97" s="123">
        <f>IF('表格编辑 '!E97="","",'表格编辑 '!E97)</f>
        <v>30</v>
      </c>
      <c r="D97" s="123" t="str">
        <f>IF('表格编辑 '!F97="","",'表格编辑 '!F97)</f>
        <v>AI_born_event(RECEIVER, ARG0, ARG1, ARG2, ARG3,ARG4)</v>
      </c>
      <c r="E97" s="123" t="str">
        <f>IF('表格编辑 '!G97="","",'表格编辑 '!G97)</f>
        <v>AI_update_event(RECEIVER, ARG0, ARG1, ARG2, ARG3,ARG4)</v>
      </c>
      <c r="F97" s="123" t="str">
        <f>IF('表格编辑 '!H97="","",'表格编辑 '!H97)</f>
        <v/>
      </c>
      <c r="G97" s="123" t="str">
        <f>IF('表格编辑 '!I97="","",'表格编辑 '!I97)</f>
        <v/>
      </c>
      <c r="H97" s="123" t="str">
        <f>IF('表格编辑 '!J97="","",'表格编辑 '!J97)</f>
        <v>test_deadth_event(RECEIVER, ARG0, ARG1, ARG2, ARG3,ARG4)</v>
      </c>
      <c r="I97" s="123">
        <f>IF('表格编辑 '!K97="","",'表格编辑 '!K97)</f>
        <v>1</v>
      </c>
      <c r="J97" s="123">
        <f>IF('表格编辑 '!L97="","",'表格编辑 '!L97)</f>
        <v>0</v>
      </c>
      <c r="K97" s="123">
        <f>IF('表格编辑 '!M97="","",'表格编辑 '!M97)</f>
        <v>900</v>
      </c>
      <c r="L97" s="123" t="str">
        <f>IF('表格编辑 '!N97="","",'表格编辑 '!N97)</f>
        <v/>
      </c>
      <c r="M97" s="123" t="str">
        <f>IF('表格编辑 '!O97="","",'表格编辑 '!O97)</f>
        <v/>
      </c>
      <c r="N97" s="123" t="str">
        <f>IF('表格编辑 '!P97="","",'表格编辑 '!P97)</f>
        <v/>
      </c>
      <c r="O97" s="123" t="str">
        <f>IF('表格编辑 '!Q97="","",'表格编辑 '!Q97)</f>
        <v/>
      </c>
      <c r="P97" s="123" t="str">
        <f>IF('表格编辑 '!R97="","",'表格编辑 '!R97)</f>
        <v/>
      </c>
      <c r="Q97" s="123">
        <f>IF('表格编辑 '!S97="","",'表格编辑 '!S97)</f>
        <v>320</v>
      </c>
      <c r="R97" s="123" t="str">
        <f>IF('表格编辑 '!T97="","",'表格编辑 '!T97)</f>
        <v/>
      </c>
      <c r="S97" s="123" t="str">
        <f>IF('表格编辑 '!U97="","",'表格编辑 '!U97)</f>
        <v/>
      </c>
      <c r="T97" s="123" t="str">
        <f>IF('表格编辑 '!V97="","",'表格编辑 '!V97)</f>
        <v/>
      </c>
      <c r="U97" s="123" t="str">
        <f>IF('表格编辑 '!W97="","",'表格编辑 '!W97)</f>
        <v/>
      </c>
      <c r="V97" s="123" t="str">
        <f>IF('表格编辑 '!X97="","",'表格编辑 '!X97)</f>
        <v/>
      </c>
      <c r="W97" s="123" t="str">
        <f>IF('表格编辑 '!Y97="","",'表格编辑 '!Y97)</f>
        <v/>
      </c>
      <c r="X97" s="123" t="str">
        <f>IF('表格编辑 '!Z97="","",'表格编辑 '!Z97)</f>
        <v/>
      </c>
      <c r="Y97" s="123" t="str">
        <f>IF('表格编辑 '!AA97="","",'表格编辑 '!AA97)</f>
        <v/>
      </c>
      <c r="Z97" s="123" t="str">
        <f>IF('表格编辑 '!AB97="","",'表格编辑 '!AB97)</f>
        <v/>
      </c>
      <c r="AA97" s="123" t="str">
        <f>IF('表格编辑 '!AC97="","",'表格编辑 '!AC97)</f>
        <v/>
      </c>
      <c r="AB97" s="123" t="str">
        <f>IF('表格编辑 '!AD97="","",'表格编辑 '!AD97)</f>
        <v/>
      </c>
      <c r="AC97" s="123" t="str">
        <f>IF('表格编辑 '!AE97="","",'表格编辑 '!AE97)</f>
        <v/>
      </c>
      <c r="AD97" s="123">
        <f>IF('表格编辑 '!AF97="","",'表格编辑 '!AF97)</f>
        <v>100044</v>
      </c>
    </row>
    <row r="98" spans="1:30">
      <c r="A98" s="123">
        <f>IF('表格编辑 '!A98="","",'表格编辑 '!A98)</f>
        <v>45</v>
      </c>
      <c r="B98" s="123">
        <f>IF('表格编辑 '!B98="","",'表格编辑 '!B98)</f>
        <v>65</v>
      </c>
      <c r="C98" s="123">
        <f>IF('表格编辑 '!E98="","",'表格编辑 '!E98)</f>
        <v>31</v>
      </c>
      <c r="D98" s="123" t="str">
        <f>IF('表格编辑 '!F98="","",'表格编辑 '!F98)</f>
        <v>AI_born_event(RECEIVER, ARG0, ARG1, ARG2, ARG3,ARG4)</v>
      </c>
      <c r="E98" s="123" t="str">
        <f>IF('表格编辑 '!G98="","",'表格编辑 '!G98)</f>
        <v>AI_update_event(RECEIVER, ARG0, ARG1, ARG2, ARG3,ARG4)</v>
      </c>
      <c r="F98" s="123" t="str">
        <f>IF('表格编辑 '!H98="","",'表格编辑 '!H98)</f>
        <v/>
      </c>
      <c r="G98" s="123" t="str">
        <f>IF('表格编辑 '!I98="","",'表格编辑 '!I98)</f>
        <v/>
      </c>
      <c r="H98" s="123" t="str">
        <f>IF('表格编辑 '!J98="","",'表格编辑 '!J98)</f>
        <v>test_deadth_event(RECEIVER, ARG0, ARG1, ARG2, ARG3,ARG4)</v>
      </c>
      <c r="I98" s="123">
        <f>IF('表格编辑 '!K98="","",'表格编辑 '!K98)</f>
        <v>1</v>
      </c>
      <c r="J98" s="123">
        <f>IF('表格编辑 '!L98="","",'表格编辑 '!L98)</f>
        <v>0</v>
      </c>
      <c r="K98" s="123">
        <f>IF('表格编辑 '!M98="","",'表格编辑 '!M98)</f>
        <v>930</v>
      </c>
      <c r="L98" s="123" t="str">
        <f>IF('表格编辑 '!N98="","",'表格编辑 '!N98)</f>
        <v/>
      </c>
      <c r="M98" s="123" t="str">
        <f>IF('表格编辑 '!O98="","",'表格编辑 '!O98)</f>
        <v/>
      </c>
      <c r="N98" s="123" t="str">
        <f>IF('表格编辑 '!P98="","",'表格编辑 '!P98)</f>
        <v/>
      </c>
      <c r="O98" s="123" t="str">
        <f>IF('表格编辑 '!Q98="","",'表格编辑 '!Q98)</f>
        <v/>
      </c>
      <c r="P98" s="123" t="str">
        <f>IF('表格编辑 '!R98="","",'表格编辑 '!R98)</f>
        <v/>
      </c>
      <c r="Q98" s="123">
        <f>IF('表格编辑 '!S98="","",'表格编辑 '!S98)</f>
        <v>320</v>
      </c>
      <c r="R98" s="123" t="str">
        <f>IF('表格编辑 '!T98="","",'表格编辑 '!T98)</f>
        <v/>
      </c>
      <c r="S98" s="123" t="str">
        <f>IF('表格编辑 '!U98="","",'表格编辑 '!U98)</f>
        <v/>
      </c>
      <c r="T98" s="123" t="str">
        <f>IF('表格编辑 '!V98="","",'表格编辑 '!V98)</f>
        <v/>
      </c>
      <c r="U98" s="123" t="str">
        <f>IF('表格编辑 '!W98="","",'表格编辑 '!W98)</f>
        <v/>
      </c>
      <c r="V98" s="123" t="str">
        <f>IF('表格编辑 '!X98="","",'表格编辑 '!X98)</f>
        <v/>
      </c>
      <c r="W98" s="123" t="str">
        <f>IF('表格编辑 '!Y98="","",'表格编辑 '!Y98)</f>
        <v/>
      </c>
      <c r="X98" s="123" t="str">
        <f>IF('表格编辑 '!Z98="","",'表格编辑 '!Z98)</f>
        <v/>
      </c>
      <c r="Y98" s="123" t="str">
        <f>IF('表格编辑 '!AA98="","",'表格编辑 '!AA98)</f>
        <v/>
      </c>
      <c r="Z98" s="123" t="str">
        <f>IF('表格编辑 '!AB98="","",'表格编辑 '!AB98)</f>
        <v/>
      </c>
      <c r="AA98" s="123" t="str">
        <f>IF('表格编辑 '!AC98="","",'表格编辑 '!AC98)</f>
        <v/>
      </c>
      <c r="AB98" s="123" t="str">
        <f>IF('表格编辑 '!AD98="","",'表格编辑 '!AD98)</f>
        <v/>
      </c>
      <c r="AC98" s="123" t="str">
        <f>IF('表格编辑 '!AE98="","",'表格编辑 '!AE98)</f>
        <v/>
      </c>
      <c r="AD98" s="123">
        <f>IF('表格编辑 '!AF98="","",'表格编辑 '!AF98)</f>
        <v>100045</v>
      </c>
    </row>
    <row r="99" spans="1:30">
      <c r="A99" s="123">
        <f>IF('表格编辑 '!A99="","",'表格编辑 '!A99)</f>
        <v>46</v>
      </c>
      <c r="B99" s="123">
        <f>IF('表格编辑 '!B99="","",'表格编辑 '!B99)</f>
        <v>66</v>
      </c>
      <c r="C99" s="123">
        <f>IF('表格编辑 '!E99="","",'表格编辑 '!E99)</f>
        <v>31</v>
      </c>
      <c r="D99" s="123" t="str">
        <f>IF('表格编辑 '!F99="","",'表格编辑 '!F99)</f>
        <v>ELangXiSi_Born(RECEIVER, ARG0, ARG1, ARG2, ARG3,ARG4)</v>
      </c>
      <c r="E99" s="123" t="str">
        <f>IF('表格编辑 '!G99="","",'表格编辑 '!G99)</f>
        <v>ELangXiSi_Update(RECEIVER, ARG0, ARG1, ARG2, ARG3,ARG4)</v>
      </c>
      <c r="F99" s="123" t="str">
        <f>IF('表格编辑 '!H99="","",'表格编辑 '!H99)</f>
        <v/>
      </c>
      <c r="G99" s="123" t="str">
        <f>IF('表格编辑 '!I99="","",'表格编辑 '!I99)</f>
        <v/>
      </c>
      <c r="H99" s="123" t="str">
        <f>IF('表格编辑 '!J99="","",'表格编辑 '!J99)</f>
        <v>ELangXiSi_deadth(RECEIVER, ARG0, ARG1, ARG2, ARG3,ARG4)</v>
      </c>
      <c r="I99" s="123">
        <f>IF('表格编辑 '!K99="","",'表格编辑 '!K99)</f>
        <v>1</v>
      </c>
      <c r="J99" s="123">
        <f>IF('表格编辑 '!L99="","",'表格编辑 '!L99)</f>
        <v>5408</v>
      </c>
      <c r="K99" s="123">
        <f>IF('表格编辑 '!M99="","",'表格编辑 '!M99)</f>
        <v>930</v>
      </c>
      <c r="L99" s="123">
        <f>IF('表格编辑 '!N99="","",'表格编辑 '!N99)</f>
        <v>80</v>
      </c>
      <c r="M99" s="123">
        <f>IF('表格编辑 '!O99="","",'表格编辑 '!O99)</f>
        <v>80</v>
      </c>
      <c r="N99" s="123">
        <f>IF('表格编辑 '!P99="","",'表格编辑 '!P99)</f>
        <v>100</v>
      </c>
      <c r="O99" s="123" t="str">
        <f>IF('表格编辑 '!Q99="","",'表格编辑 '!Q99)</f>
        <v/>
      </c>
      <c r="P99" s="123" t="str">
        <f>IF('表格编辑 '!R99="","",'表格编辑 '!R99)</f>
        <v/>
      </c>
      <c r="Q99" s="123">
        <f>IF('表格编辑 '!S99="","",'表格编辑 '!S99)</f>
        <v>320</v>
      </c>
      <c r="R99" s="123" t="str">
        <f>IF('表格编辑 '!T99="","",'表格编辑 '!T99)</f>
        <v/>
      </c>
      <c r="S99" s="123" t="str">
        <f>IF('表格编辑 '!U99="","",'表格编辑 '!U99)</f>
        <v/>
      </c>
      <c r="T99" s="123" t="str">
        <f>IF('表格编辑 '!V99="","",'表格编辑 '!V99)</f>
        <v/>
      </c>
      <c r="U99" s="123" t="str">
        <f>IF('表格编辑 '!W99="","",'表格编辑 '!W99)</f>
        <v/>
      </c>
      <c r="V99" s="123" t="str">
        <f>IF('表格编辑 '!X99="","",'表格编辑 '!X99)</f>
        <v/>
      </c>
      <c r="W99" s="123">
        <f>IF('表格编辑 '!Y99="","",'表格编辑 '!Y99)</f>
        <v>100</v>
      </c>
      <c r="X99" s="123">
        <f>IF('表格编辑 '!Z99="","",'表格编辑 '!Z99)</f>
        <v>100</v>
      </c>
      <c r="Y99" s="123">
        <f>IF('表格编辑 '!AA99="","",'表格编辑 '!AA99)</f>
        <v>100</v>
      </c>
      <c r="Z99" s="123">
        <f>IF('表格编辑 '!AB99="","",'表格编辑 '!AB99)</f>
        <v>100</v>
      </c>
      <c r="AA99" s="123">
        <f>IF('表格编辑 '!AC99="","",'表格编辑 '!AC99)</f>
        <v>100</v>
      </c>
      <c r="AB99" s="123">
        <f>IF('表格编辑 '!AD99="","",'表格编辑 '!AD99)</f>
        <v>100</v>
      </c>
      <c r="AC99" s="123" t="str">
        <f>IF('表格编辑 '!AE99="","",'表格编辑 '!AE99)</f>
        <v/>
      </c>
      <c r="AD99" s="123">
        <f>IF('表格编辑 '!AF99="","",'表格编辑 '!AF99)</f>
        <v>100046</v>
      </c>
    </row>
    <row r="100" spans="1:30">
      <c r="A100" s="123">
        <f>IF('表格编辑 '!A100="","",'表格编辑 '!A100)</f>
        <v>47</v>
      </c>
      <c r="B100" s="123">
        <f>IF('表格编辑 '!B100="","",'表格编辑 '!B100)</f>
        <v>67</v>
      </c>
      <c r="C100" s="123">
        <f>IF('表格编辑 '!E100="","",'表格编辑 '!E100)</f>
        <v>31</v>
      </c>
      <c r="D100" s="123" t="str">
        <f>IF('表格编辑 '!F100="","",'表格编辑 '!F100)</f>
        <v>AI_born_event(RECEIVER, ARG0, ARG1, ARG2, ARG3,ARG4)</v>
      </c>
      <c r="E100" s="123" t="str">
        <f>IF('表格编辑 '!G100="","",'表格编辑 '!G100)</f>
        <v>AI_update_event(RECEIVER, ARG0, ARG1, ARG2, ARG3,ARG4)</v>
      </c>
      <c r="F100" s="123" t="str">
        <f>IF('表格编辑 '!H100="","",'表格编辑 '!H100)</f>
        <v/>
      </c>
      <c r="G100" s="123" t="str">
        <f>IF('表格编辑 '!I100="","",'表格编辑 '!I100)</f>
        <v/>
      </c>
      <c r="H100" s="123" t="str">
        <f>IF('表格编辑 '!J100="","",'表格编辑 '!J100)</f>
        <v>test_deadth_event(RECEIVER, ARG0, ARG1, ARG2, ARG3,ARG4)</v>
      </c>
      <c r="I100" s="123">
        <f>IF('表格编辑 '!K100="","",'表格编辑 '!K100)</f>
        <v>1</v>
      </c>
      <c r="J100" s="123">
        <f>IF('表格编辑 '!L100="","",'表格编辑 '!L100)</f>
        <v>0</v>
      </c>
      <c r="K100" s="123">
        <f>IF('表格编辑 '!M100="","",'表格编辑 '!M100)</f>
        <v>930</v>
      </c>
      <c r="L100" s="123" t="str">
        <f>IF('表格编辑 '!N100="","",'表格编辑 '!N100)</f>
        <v/>
      </c>
      <c r="M100" s="123" t="str">
        <f>IF('表格编辑 '!O100="","",'表格编辑 '!O100)</f>
        <v/>
      </c>
      <c r="N100" s="123" t="str">
        <f>IF('表格编辑 '!P100="","",'表格编辑 '!P100)</f>
        <v/>
      </c>
      <c r="O100" s="123" t="str">
        <f>IF('表格编辑 '!Q100="","",'表格编辑 '!Q100)</f>
        <v/>
      </c>
      <c r="P100" s="123" t="str">
        <f>IF('表格编辑 '!R100="","",'表格编辑 '!R100)</f>
        <v/>
      </c>
      <c r="Q100" s="123">
        <f>IF('表格编辑 '!S100="","",'表格编辑 '!S100)</f>
        <v>320</v>
      </c>
      <c r="R100" s="123" t="str">
        <f>IF('表格编辑 '!T100="","",'表格编辑 '!T100)</f>
        <v/>
      </c>
      <c r="S100" s="123" t="str">
        <f>IF('表格编辑 '!U100="","",'表格编辑 '!U100)</f>
        <v/>
      </c>
      <c r="T100" s="123" t="str">
        <f>IF('表格编辑 '!V100="","",'表格编辑 '!V100)</f>
        <v/>
      </c>
      <c r="U100" s="123" t="str">
        <f>IF('表格编辑 '!W100="","",'表格编辑 '!W100)</f>
        <v/>
      </c>
      <c r="V100" s="123" t="str">
        <f>IF('表格编辑 '!X100="","",'表格编辑 '!X100)</f>
        <v/>
      </c>
      <c r="W100" s="123" t="str">
        <f>IF('表格编辑 '!Y100="","",'表格编辑 '!Y100)</f>
        <v/>
      </c>
      <c r="X100" s="123" t="str">
        <f>IF('表格编辑 '!Z100="","",'表格编辑 '!Z100)</f>
        <v/>
      </c>
      <c r="Y100" s="123" t="str">
        <f>IF('表格编辑 '!AA100="","",'表格编辑 '!AA100)</f>
        <v/>
      </c>
      <c r="Z100" s="123" t="str">
        <f>IF('表格编辑 '!AB100="","",'表格编辑 '!AB100)</f>
        <v/>
      </c>
      <c r="AA100" s="123" t="str">
        <f>IF('表格编辑 '!AC100="","",'表格编辑 '!AC100)</f>
        <v/>
      </c>
      <c r="AB100" s="123" t="str">
        <f>IF('表格编辑 '!AD100="","",'表格编辑 '!AD100)</f>
        <v/>
      </c>
      <c r="AC100" s="123" t="str">
        <f>IF('表格编辑 '!AE100="","",'表格编辑 '!AE100)</f>
        <v/>
      </c>
      <c r="AD100" s="123">
        <f>IF('表格编辑 '!AF100="","",'表格编辑 '!AF100)</f>
        <v>100047</v>
      </c>
    </row>
    <row r="101" spans="1:30">
      <c r="A101" s="123">
        <f>IF('表格编辑 '!A101="","",'表格编辑 '!A101)</f>
        <v>48</v>
      </c>
      <c r="B101" s="123">
        <f>IF('表格编辑 '!B101="","",'表格编辑 '!B101)</f>
        <v>35</v>
      </c>
      <c r="C101" s="123">
        <f>IF('表格编辑 '!E101="","",'表格编辑 '!E101)</f>
        <v>32</v>
      </c>
      <c r="D101" s="123" t="str">
        <f>IF('表格编辑 '!F101="","",'表格编辑 '!F101)</f>
        <v>HaiJuLong_Born(RECEIVER, ARG0, ARG1, ARG2, ARG3,ARG4)</v>
      </c>
      <c r="E101" s="123" t="str">
        <f>IF('表格编辑 '!G101="","",'表格编辑 '!G101)</f>
        <v>HaiJuLong_Update(RECEIVER, ARG0, ARG1, ARG2, ARG3,ARG4)</v>
      </c>
      <c r="F101" s="123" t="str">
        <f>IF('表格编辑 '!H101="","",'表格编辑 '!H101)</f>
        <v/>
      </c>
      <c r="G101" s="123" t="str">
        <f>IF('表格编辑 '!I101="","",'表格编辑 '!I101)</f>
        <v/>
      </c>
      <c r="H101" s="123" t="str">
        <f>IF('表格编辑 '!J101="","",'表格编辑 '!J101)</f>
        <v>HaiJuLong_deadth(RECEIVER, ARG0, ARG1, ARG2, ARG3,ARG4)</v>
      </c>
      <c r="I101" s="123">
        <f>IF('表格编辑 '!K101="","",'表格编辑 '!K101)</f>
        <v>1</v>
      </c>
      <c r="J101" s="123">
        <f>IF('表格编辑 '!L101="","",'表格编辑 '!L101)</f>
        <v>3994.9</v>
      </c>
      <c r="K101" s="123">
        <f>IF('表格编辑 '!M101="","",'表格编辑 '!M101)</f>
        <v>960</v>
      </c>
      <c r="L101" s="123">
        <f>IF('表格编辑 '!N101="","",'表格编辑 '!N101)</f>
        <v>100</v>
      </c>
      <c r="M101" s="123">
        <f>IF('表格编辑 '!O101="","",'表格编辑 '!O101)</f>
        <v>80</v>
      </c>
      <c r="N101" s="123">
        <f>IF('表格编辑 '!P101="","",'表格编辑 '!P101)</f>
        <v>50</v>
      </c>
      <c r="O101" s="123">
        <f>IF('表格编辑 '!Q101="","",'表格编辑 '!Q101)</f>
        <v>50</v>
      </c>
      <c r="P101" s="123">
        <f>IF('表格编辑 '!R101="","",'表格编辑 '!R101)</f>
        <v>200</v>
      </c>
      <c r="Q101" s="123">
        <f>IF('表格编辑 '!S101="","",'表格编辑 '!S101)</f>
        <v>320</v>
      </c>
      <c r="R101" s="123" t="str">
        <f>IF('表格编辑 '!T101="","",'表格编辑 '!T101)</f>
        <v/>
      </c>
      <c r="S101" s="123" t="str">
        <f>IF('表格编辑 '!U101="","",'表格编辑 '!U101)</f>
        <v/>
      </c>
      <c r="T101" s="123" t="str">
        <f>IF('表格编辑 '!V101="","",'表格编辑 '!V101)</f>
        <v/>
      </c>
      <c r="U101" s="123" t="str">
        <f>IF('表格编辑 '!W101="","",'表格编辑 '!W101)</f>
        <v/>
      </c>
      <c r="V101" s="123" t="str">
        <f>IF('表格编辑 '!X101="","",'表格编辑 '!X101)</f>
        <v/>
      </c>
      <c r="W101" s="123">
        <f>IF('表格编辑 '!Y101="","",'表格编辑 '!Y101)</f>
        <v>100</v>
      </c>
      <c r="X101" s="123">
        <f>IF('表格编辑 '!Z101="","",'表格编辑 '!Z101)</f>
        <v>100</v>
      </c>
      <c r="Y101" s="123">
        <f>IF('表格编辑 '!AA101="","",'表格编辑 '!AA101)</f>
        <v>100</v>
      </c>
      <c r="Z101" s="123">
        <f>IF('表格编辑 '!AB101="","",'表格编辑 '!AB101)</f>
        <v>100</v>
      </c>
      <c r="AA101" s="123">
        <f>IF('表格编辑 '!AC101="","",'表格编辑 '!AC101)</f>
        <v>100</v>
      </c>
      <c r="AB101" s="123">
        <f>IF('表格编辑 '!AD101="","",'表格编辑 '!AD101)</f>
        <v>100</v>
      </c>
      <c r="AC101" s="123">
        <f>IF('表格编辑 '!AE101="","",'表格编辑 '!AE101)</f>
        <v>20</v>
      </c>
      <c r="AD101" s="123">
        <f>IF('表格编辑 '!AF101="","",'表格编辑 '!AF101)</f>
        <v>100048</v>
      </c>
    </row>
    <row r="102" spans="1:30">
      <c r="A102" s="123">
        <f>IF('表格编辑 '!A102="","",'表格编辑 '!A102)</f>
        <v>49</v>
      </c>
      <c r="B102" s="123">
        <f>IF('表格编辑 '!B102="","",'表格编辑 '!B102)</f>
        <v>76</v>
      </c>
      <c r="C102" s="123">
        <f>IF('表格编辑 '!E102="","",'表格编辑 '!E102)</f>
        <v>32</v>
      </c>
      <c r="D102" s="123" t="str">
        <f>IF('表格编辑 '!F102="","",'表格编辑 '!F102)</f>
        <v>AI_born_event(RECEIVER, ARG0, ARG1, ARG2, ARG3,ARG4)</v>
      </c>
      <c r="E102" s="123" t="str">
        <f>IF('表格编辑 '!G102="","",'表格编辑 '!G102)</f>
        <v>AI_update_event(RECEIVER, ARG0, ARG1, ARG2, ARG3,ARG4)</v>
      </c>
      <c r="F102" s="123" t="str">
        <f>IF('表格编辑 '!H102="","",'表格编辑 '!H102)</f>
        <v/>
      </c>
      <c r="G102" s="123" t="str">
        <f>IF('表格编辑 '!I102="","",'表格编辑 '!I102)</f>
        <v/>
      </c>
      <c r="H102" s="123" t="str">
        <f>IF('表格编辑 '!J102="","",'表格编辑 '!J102)</f>
        <v>test_deadth_event(RECEIVER, ARG0, ARG1, ARG2, ARG3,ARG4)</v>
      </c>
      <c r="I102" s="123">
        <f>IF('表格编辑 '!K102="","",'表格编辑 '!K102)</f>
        <v>1</v>
      </c>
      <c r="J102" s="123">
        <f>IF('表格编辑 '!L102="","",'表格编辑 '!L102)</f>
        <v>0</v>
      </c>
      <c r="K102" s="123">
        <f>IF('表格编辑 '!M102="","",'表格编辑 '!M102)</f>
        <v>960</v>
      </c>
      <c r="L102" s="123" t="str">
        <f>IF('表格编辑 '!N102="","",'表格编辑 '!N102)</f>
        <v/>
      </c>
      <c r="M102" s="123" t="str">
        <f>IF('表格编辑 '!O102="","",'表格编辑 '!O102)</f>
        <v/>
      </c>
      <c r="N102" s="123" t="str">
        <f>IF('表格编辑 '!P102="","",'表格编辑 '!P102)</f>
        <v/>
      </c>
      <c r="O102" s="123" t="str">
        <f>IF('表格编辑 '!Q102="","",'表格编辑 '!Q102)</f>
        <v/>
      </c>
      <c r="P102" s="123" t="str">
        <f>IF('表格编辑 '!R102="","",'表格编辑 '!R102)</f>
        <v/>
      </c>
      <c r="Q102" s="123">
        <f>IF('表格编辑 '!S102="","",'表格编辑 '!S102)</f>
        <v>320</v>
      </c>
      <c r="R102" s="123" t="str">
        <f>IF('表格编辑 '!T102="","",'表格编辑 '!T102)</f>
        <v/>
      </c>
      <c r="S102" s="123" t="str">
        <f>IF('表格编辑 '!U102="","",'表格编辑 '!U102)</f>
        <v/>
      </c>
      <c r="T102" s="123" t="str">
        <f>IF('表格编辑 '!V102="","",'表格编辑 '!V102)</f>
        <v/>
      </c>
      <c r="U102" s="123" t="str">
        <f>IF('表格编辑 '!W102="","",'表格编辑 '!W102)</f>
        <v/>
      </c>
      <c r="V102" s="123" t="str">
        <f>IF('表格编辑 '!X102="","",'表格编辑 '!X102)</f>
        <v/>
      </c>
      <c r="W102" s="123" t="str">
        <f>IF('表格编辑 '!Y102="","",'表格编辑 '!Y102)</f>
        <v/>
      </c>
      <c r="X102" s="123" t="str">
        <f>IF('表格编辑 '!Z102="","",'表格编辑 '!Z102)</f>
        <v/>
      </c>
      <c r="Y102" s="123" t="str">
        <f>IF('表格编辑 '!AA102="","",'表格编辑 '!AA102)</f>
        <v/>
      </c>
      <c r="Z102" s="123" t="str">
        <f>IF('表格编辑 '!AB102="","",'表格编辑 '!AB102)</f>
        <v/>
      </c>
      <c r="AA102" s="123" t="str">
        <f>IF('表格编辑 '!AC102="","",'表格编辑 '!AC102)</f>
        <v/>
      </c>
      <c r="AB102" s="123" t="str">
        <f>IF('表格编辑 '!AD102="","",'表格编辑 '!AD102)</f>
        <v/>
      </c>
      <c r="AC102" s="123" t="str">
        <f>IF('表格编辑 '!AE102="","",'表格编辑 '!AE102)</f>
        <v/>
      </c>
      <c r="AD102" s="123">
        <f>IF('表格编辑 '!AF102="","",'表格编辑 '!AF102)</f>
        <v>100049</v>
      </c>
    </row>
    <row r="103" spans="1:30">
      <c r="A103" s="123">
        <f>IF('表格编辑 '!A103="","",'表格编辑 '!A103)</f>
        <v>50</v>
      </c>
      <c r="B103" s="123">
        <f>IF('表格编辑 '!B103="","",'表格编辑 '!B103)</f>
        <v>77</v>
      </c>
      <c r="C103" s="123">
        <f>IF('表格编辑 '!E103="","",'表格编辑 '!E103)</f>
        <v>33</v>
      </c>
      <c r="D103" s="123" t="str">
        <f>IF('表格编辑 '!F103="","",'表格编辑 '!F103)</f>
        <v>AI_born_event(RECEIVER, ARG0, ARG1, ARG2, ARG3,ARG4)</v>
      </c>
      <c r="E103" s="123" t="str">
        <f>IF('表格编辑 '!G103="","",'表格编辑 '!G103)</f>
        <v>AI_update_event(RECEIVER, ARG0, ARG1, ARG2, ARG3,ARG4)</v>
      </c>
      <c r="F103" s="123" t="str">
        <f>IF('表格编辑 '!H103="","",'表格编辑 '!H103)</f>
        <v/>
      </c>
      <c r="G103" s="123" t="str">
        <f>IF('表格编辑 '!I103="","",'表格编辑 '!I103)</f>
        <v/>
      </c>
      <c r="H103" s="123" t="str">
        <f>IF('表格编辑 '!J103="","",'表格编辑 '!J103)</f>
        <v>test_deadth_event(RECEIVER, ARG0, ARG1, ARG2, ARG3,ARG4)</v>
      </c>
      <c r="I103" s="123">
        <f>IF('表格编辑 '!K103="","",'表格编辑 '!K103)</f>
        <v>1</v>
      </c>
      <c r="J103" s="123">
        <f>IF('表格编辑 '!L103="","",'表格编辑 '!L103)</f>
        <v>0</v>
      </c>
      <c r="K103" s="123">
        <f>IF('表格编辑 '!M103="","",'表格编辑 '!M103)</f>
        <v>990</v>
      </c>
      <c r="L103" s="123" t="str">
        <f>IF('表格编辑 '!N103="","",'表格编辑 '!N103)</f>
        <v/>
      </c>
      <c r="M103" s="123" t="str">
        <f>IF('表格编辑 '!O103="","",'表格编辑 '!O103)</f>
        <v/>
      </c>
      <c r="N103" s="123" t="str">
        <f>IF('表格编辑 '!P103="","",'表格编辑 '!P103)</f>
        <v/>
      </c>
      <c r="O103" s="123" t="str">
        <f>IF('表格编辑 '!Q103="","",'表格编辑 '!Q103)</f>
        <v/>
      </c>
      <c r="P103" s="123" t="str">
        <f>IF('表格编辑 '!R103="","",'表格编辑 '!R103)</f>
        <v/>
      </c>
      <c r="Q103" s="123">
        <f>IF('表格编辑 '!S103="","",'表格编辑 '!S103)</f>
        <v>320</v>
      </c>
      <c r="R103" s="123" t="str">
        <f>IF('表格编辑 '!T103="","",'表格编辑 '!T103)</f>
        <v/>
      </c>
      <c r="S103" s="123" t="str">
        <f>IF('表格编辑 '!U103="","",'表格编辑 '!U103)</f>
        <v/>
      </c>
      <c r="T103" s="123" t="str">
        <f>IF('表格编辑 '!V103="","",'表格编辑 '!V103)</f>
        <v/>
      </c>
      <c r="U103" s="123" t="str">
        <f>IF('表格编辑 '!W103="","",'表格编辑 '!W103)</f>
        <v/>
      </c>
      <c r="V103" s="123" t="str">
        <f>IF('表格编辑 '!X103="","",'表格编辑 '!X103)</f>
        <v/>
      </c>
      <c r="W103" s="123" t="str">
        <f>IF('表格编辑 '!Y103="","",'表格编辑 '!Y103)</f>
        <v/>
      </c>
      <c r="X103" s="123" t="str">
        <f>IF('表格编辑 '!Z103="","",'表格编辑 '!Z103)</f>
        <v/>
      </c>
      <c r="Y103" s="123" t="str">
        <f>IF('表格编辑 '!AA103="","",'表格编辑 '!AA103)</f>
        <v/>
      </c>
      <c r="Z103" s="123" t="str">
        <f>IF('表格编辑 '!AB103="","",'表格编辑 '!AB103)</f>
        <v/>
      </c>
      <c r="AA103" s="123" t="str">
        <f>IF('表格编辑 '!AC103="","",'表格编辑 '!AC103)</f>
        <v/>
      </c>
      <c r="AB103" s="123" t="str">
        <f>IF('表格编辑 '!AD103="","",'表格编辑 '!AD103)</f>
        <v/>
      </c>
      <c r="AC103" s="123" t="str">
        <f>IF('表格编辑 '!AE103="","",'表格编辑 '!AE103)</f>
        <v/>
      </c>
      <c r="AD103" s="123">
        <f>IF('表格编辑 '!AF103="","",'表格编辑 '!AF103)</f>
        <v>100050</v>
      </c>
    </row>
    <row r="104" spans="1:30">
      <c r="A104" s="123">
        <f>IF('表格编辑 '!A104="","",'表格编辑 '!A104)</f>
        <v>51</v>
      </c>
      <c r="B104" s="123">
        <f>IF('表格编辑 '!B104="","",'表格编辑 '!B104)</f>
        <v>78</v>
      </c>
      <c r="C104" s="123">
        <f>IF('表格编辑 '!E104="","",'表格编辑 '!E104)</f>
        <v>33</v>
      </c>
      <c r="D104" s="123" t="str">
        <f>IF('表格编辑 '!F104="","",'表格编辑 '!F104)</f>
        <v>ShaYingCiKeDaShiLuoSaier_Born(RECEIVER,ARG0,ARG1,ARG2,ARG3,ARG4)</v>
      </c>
      <c r="E104" s="123" t="str">
        <f>IF('表格编辑 '!G104="","",'表格编辑 '!G104)</f>
        <v>ShaYingCiKeDaShiLuoSaier_Update(RECEIVER,ARG0,ARG1,ARG2,ARG3,ARG4)</v>
      </c>
      <c r="F104" s="123" t="str">
        <f>IF('表格编辑 '!H104="","",'表格编辑 '!H104)</f>
        <v/>
      </c>
      <c r="G104" s="123" t="str">
        <f>IF('表格编辑 '!I104="","",'表格编辑 '!I104)</f>
        <v/>
      </c>
      <c r="H104" s="123" t="str">
        <f>IF('表格编辑 '!J104="","",'表格编辑 '!J104)</f>
        <v>ShaYingCiKeDaShiLuoSaier_deadth(RECEIVER,battleId,myPos,targetPos,posTable,skillTable)</v>
      </c>
      <c r="I104" s="123">
        <f>IF('表格编辑 '!K104="","",'表格编辑 '!K104)</f>
        <v>1</v>
      </c>
      <c r="J104" s="123">
        <f>IF('表格编辑 '!L104="","",'表格编辑 '!L104)</f>
        <v>4872.4</v>
      </c>
      <c r="K104" s="123">
        <f>IF('表格编辑 '!M104="","",'表格编辑 '!M104)</f>
        <v>990</v>
      </c>
      <c r="L104" s="123">
        <f>IF('表格编辑 '!N104="","",'表格编辑 '!N104)</f>
        <v>100</v>
      </c>
      <c r="M104" s="123">
        <f>IF('表格编辑 '!O104="","",'表格编辑 '!O104)</f>
        <v>80</v>
      </c>
      <c r="N104" s="123">
        <f>IF('表格编辑 '!P104="","",'表格编辑 '!P104)</f>
        <v>100</v>
      </c>
      <c r="O104" s="123">
        <f>IF('表格编辑 '!Q104="","",'表格编辑 '!Q104)</f>
        <v>50</v>
      </c>
      <c r="P104" s="123" t="str">
        <f>IF('表格编辑 '!R104="","",'表格编辑 '!R104)</f>
        <v/>
      </c>
      <c r="Q104" s="123">
        <f>IF('表格编辑 '!S104="","",'表格编辑 '!S104)</f>
        <v>320</v>
      </c>
      <c r="R104" s="123" t="str">
        <f>IF('表格编辑 '!T104="","",'表格编辑 '!T104)</f>
        <v/>
      </c>
      <c r="S104" s="123" t="str">
        <f>IF('表格编辑 '!U104="","",'表格编辑 '!U104)</f>
        <v/>
      </c>
      <c r="T104" s="123" t="str">
        <f>IF('表格编辑 '!V104="","",'表格编辑 '!V104)</f>
        <v/>
      </c>
      <c r="U104" s="123" t="str">
        <f>IF('表格编辑 '!W104="","",'表格编辑 '!W104)</f>
        <v/>
      </c>
      <c r="V104" s="123" t="str">
        <f>IF('表格编辑 '!X104="","",'表格编辑 '!X104)</f>
        <v/>
      </c>
      <c r="W104" s="123">
        <f>IF('表格编辑 '!Y104="","",'表格编辑 '!Y104)</f>
        <v>100</v>
      </c>
      <c r="X104" s="123">
        <f>IF('表格编辑 '!Z104="","",'表格编辑 '!Z104)</f>
        <v>100</v>
      </c>
      <c r="Y104" s="123">
        <f>IF('表格编辑 '!AA104="","",'表格编辑 '!AA104)</f>
        <v>100</v>
      </c>
      <c r="Z104" s="123">
        <f>IF('表格编辑 '!AB104="","",'表格编辑 '!AB104)</f>
        <v>100</v>
      </c>
      <c r="AA104" s="123">
        <f>IF('表格编辑 '!AC104="","",'表格编辑 '!AC104)</f>
        <v>100</v>
      </c>
      <c r="AB104" s="123">
        <f>IF('表格编辑 '!AD104="","",'表格编辑 '!AD104)</f>
        <v>100</v>
      </c>
      <c r="AC104" s="123" t="str">
        <f>IF('表格编辑 '!AE104="","",'表格编辑 '!AE104)</f>
        <v/>
      </c>
      <c r="AD104" s="123">
        <f>IF('表格编辑 '!AF104="","",'表格编辑 '!AF104)</f>
        <v>100051</v>
      </c>
    </row>
    <row r="105" spans="1:30">
      <c r="A105" s="123">
        <f>IF('表格编辑 '!A105="","",'表格编辑 '!A105)</f>
        <v>52</v>
      </c>
      <c r="B105" s="123">
        <f>IF('表格编辑 '!B105="","",'表格编辑 '!B105)</f>
        <v>79</v>
      </c>
      <c r="C105" s="123">
        <f>IF('表格编辑 '!E105="","",'表格编辑 '!E105)</f>
        <v>34</v>
      </c>
      <c r="D105" s="123" t="str">
        <f>IF('表格编辑 '!F105="","",'表格编辑 '!F105)</f>
        <v>AI_born_event(RECEIVER, ARG0, ARG1, ARG2, ARG3,ARG4)</v>
      </c>
      <c r="E105" s="123" t="str">
        <f>IF('表格编辑 '!G105="","",'表格编辑 '!G105)</f>
        <v>AI_update_event(RECEIVER, ARG0, ARG1, ARG2, ARG3,ARG4)</v>
      </c>
      <c r="F105" s="123" t="str">
        <f>IF('表格编辑 '!H105="","",'表格编辑 '!H105)</f>
        <v/>
      </c>
      <c r="G105" s="123" t="str">
        <f>IF('表格编辑 '!I105="","",'表格编辑 '!I105)</f>
        <v/>
      </c>
      <c r="H105" s="123" t="str">
        <f>IF('表格编辑 '!J105="","",'表格编辑 '!J105)</f>
        <v>test_deadth_event(RECEIVER, ARG0, ARG1, ARG2, ARG3,ARG4)</v>
      </c>
      <c r="I105" s="123">
        <f>IF('表格编辑 '!K105="","",'表格编辑 '!K105)</f>
        <v>1</v>
      </c>
      <c r="J105" s="123">
        <f>IF('表格编辑 '!L105="","",'表格编辑 '!L105)</f>
        <v>0</v>
      </c>
      <c r="K105" s="123">
        <f>IF('表格编辑 '!M105="","",'表格编辑 '!M105)</f>
        <v>1020</v>
      </c>
      <c r="L105" s="123" t="str">
        <f>IF('表格编辑 '!N105="","",'表格编辑 '!N105)</f>
        <v/>
      </c>
      <c r="M105" s="123" t="str">
        <f>IF('表格编辑 '!O105="","",'表格编辑 '!O105)</f>
        <v/>
      </c>
      <c r="N105" s="123" t="str">
        <f>IF('表格编辑 '!P105="","",'表格编辑 '!P105)</f>
        <v/>
      </c>
      <c r="O105" s="123" t="str">
        <f>IF('表格编辑 '!Q105="","",'表格编辑 '!Q105)</f>
        <v/>
      </c>
      <c r="P105" s="123" t="str">
        <f>IF('表格编辑 '!R105="","",'表格编辑 '!R105)</f>
        <v/>
      </c>
      <c r="Q105" s="123">
        <f>IF('表格编辑 '!S105="","",'表格编辑 '!S105)</f>
        <v>320</v>
      </c>
      <c r="R105" s="123" t="str">
        <f>IF('表格编辑 '!T105="","",'表格编辑 '!T105)</f>
        <v/>
      </c>
      <c r="S105" s="123" t="str">
        <f>IF('表格编辑 '!U105="","",'表格编辑 '!U105)</f>
        <v/>
      </c>
      <c r="T105" s="123" t="str">
        <f>IF('表格编辑 '!V105="","",'表格编辑 '!V105)</f>
        <v/>
      </c>
      <c r="U105" s="123" t="str">
        <f>IF('表格编辑 '!W105="","",'表格编辑 '!W105)</f>
        <v/>
      </c>
      <c r="V105" s="123" t="str">
        <f>IF('表格编辑 '!X105="","",'表格编辑 '!X105)</f>
        <v/>
      </c>
      <c r="W105" s="123" t="str">
        <f>IF('表格编辑 '!Y105="","",'表格编辑 '!Y105)</f>
        <v/>
      </c>
      <c r="X105" s="123" t="str">
        <f>IF('表格编辑 '!Z105="","",'表格编辑 '!Z105)</f>
        <v/>
      </c>
      <c r="Y105" s="123" t="str">
        <f>IF('表格编辑 '!AA105="","",'表格编辑 '!AA105)</f>
        <v/>
      </c>
      <c r="Z105" s="123" t="str">
        <f>IF('表格编辑 '!AB105="","",'表格编辑 '!AB105)</f>
        <v/>
      </c>
      <c r="AA105" s="123" t="str">
        <f>IF('表格编辑 '!AC105="","",'表格编辑 '!AC105)</f>
        <v/>
      </c>
      <c r="AB105" s="123" t="str">
        <f>IF('表格编辑 '!AD105="","",'表格编辑 '!AD105)</f>
        <v/>
      </c>
      <c r="AC105" s="123" t="str">
        <f>IF('表格编辑 '!AE105="","",'表格编辑 '!AE105)</f>
        <v/>
      </c>
      <c r="AD105" s="123">
        <f>IF('表格编辑 '!AF105="","",'表格编辑 '!AF105)</f>
        <v>100052</v>
      </c>
    </row>
    <row r="106" spans="1:30">
      <c r="A106" s="123">
        <f>IF('表格编辑 '!A106="","",'表格编辑 '!A106)</f>
        <v>53</v>
      </c>
      <c r="B106" s="123">
        <f>IF('表格编辑 '!B106="","",'表格编辑 '!B106)</f>
        <v>10061</v>
      </c>
      <c r="C106" s="123">
        <f>IF('表格编辑 '!E106="","",'表格编辑 '!E106)</f>
        <v>34</v>
      </c>
      <c r="D106" s="123" t="str">
        <f>IF('表格编辑 '!F106="","",'表格编辑 '!F106)</f>
        <v>AI_born_event(RECEIVER, ARG0, ARG1, ARG2, ARG3,ARG4)</v>
      </c>
      <c r="E106" s="123" t="str">
        <f>IF('表格编辑 '!G106="","",'表格编辑 '!G106)</f>
        <v>AI_update_event(RECEIVER, ARG0, ARG1, ARG2, ARG3,ARG4)</v>
      </c>
      <c r="F106" s="123" t="str">
        <f>IF('表格编辑 '!H106="","",'表格编辑 '!H106)</f>
        <v/>
      </c>
      <c r="G106" s="123" t="str">
        <f>IF('表格编辑 '!I106="","",'表格编辑 '!I106)</f>
        <v/>
      </c>
      <c r="H106" s="123" t="str">
        <f>IF('表格编辑 '!J106="","",'表格编辑 '!J106)</f>
        <v>test_deadth_event(RECEIVER, ARG0, ARG1, ARG2, ARG3,ARG4)</v>
      </c>
      <c r="I106" s="123">
        <f>IF('表格编辑 '!K106="","",'表格编辑 '!K106)</f>
        <v>1</v>
      </c>
      <c r="J106" s="123">
        <f>IF('表格编辑 '!L106="","",'表格编辑 '!L106)</f>
        <v>0</v>
      </c>
      <c r="K106" s="123">
        <f>IF('表格编辑 '!M106="","",'表格编辑 '!M106)</f>
        <v>1020</v>
      </c>
      <c r="L106" s="123" t="str">
        <f>IF('表格编辑 '!N106="","",'表格编辑 '!N106)</f>
        <v/>
      </c>
      <c r="M106" s="123" t="str">
        <f>IF('表格编辑 '!O106="","",'表格编辑 '!O106)</f>
        <v/>
      </c>
      <c r="N106" s="123" t="str">
        <f>IF('表格编辑 '!P106="","",'表格编辑 '!P106)</f>
        <v/>
      </c>
      <c r="O106" s="123" t="str">
        <f>IF('表格编辑 '!Q106="","",'表格编辑 '!Q106)</f>
        <v/>
      </c>
      <c r="P106" s="123" t="str">
        <f>IF('表格编辑 '!R106="","",'表格编辑 '!R106)</f>
        <v/>
      </c>
      <c r="Q106" s="123">
        <f>IF('表格编辑 '!S106="","",'表格编辑 '!S106)</f>
        <v>320</v>
      </c>
      <c r="R106" s="123" t="str">
        <f>IF('表格编辑 '!T106="","",'表格编辑 '!T106)</f>
        <v/>
      </c>
      <c r="S106" s="123" t="str">
        <f>IF('表格编辑 '!U106="","",'表格编辑 '!U106)</f>
        <v/>
      </c>
      <c r="T106" s="123" t="str">
        <f>IF('表格编辑 '!V106="","",'表格编辑 '!V106)</f>
        <v/>
      </c>
      <c r="U106" s="123" t="str">
        <f>IF('表格编辑 '!W106="","",'表格编辑 '!W106)</f>
        <v/>
      </c>
      <c r="V106" s="123" t="str">
        <f>IF('表格编辑 '!X106="","",'表格编辑 '!X106)</f>
        <v/>
      </c>
      <c r="W106" s="123" t="str">
        <f>IF('表格编辑 '!Y106="","",'表格编辑 '!Y106)</f>
        <v/>
      </c>
      <c r="X106" s="123" t="str">
        <f>IF('表格编辑 '!Z106="","",'表格编辑 '!Z106)</f>
        <v/>
      </c>
      <c r="Y106" s="123" t="str">
        <f>IF('表格编辑 '!AA106="","",'表格编辑 '!AA106)</f>
        <v/>
      </c>
      <c r="Z106" s="123" t="str">
        <f>IF('表格编辑 '!AB106="","",'表格编辑 '!AB106)</f>
        <v/>
      </c>
      <c r="AA106" s="123" t="str">
        <f>IF('表格编辑 '!AC106="","",'表格编辑 '!AC106)</f>
        <v/>
      </c>
      <c r="AB106" s="123" t="str">
        <f>IF('表格编辑 '!AD106="","",'表格编辑 '!AD106)</f>
        <v/>
      </c>
      <c r="AC106" s="123" t="str">
        <f>IF('表格编辑 '!AE106="","",'表格编辑 '!AE106)</f>
        <v/>
      </c>
      <c r="AD106" s="123">
        <f>IF('表格编辑 '!AF106="","",'表格编辑 '!AF106)</f>
        <v>100053</v>
      </c>
    </row>
    <row r="107" spans="1:30">
      <c r="A107" s="123">
        <f>IF('表格编辑 '!A107="","",'表格编辑 '!A107)</f>
        <v>54</v>
      </c>
      <c r="B107" s="123">
        <f>IF('表格编辑 '!B107="","",'表格编辑 '!B107)</f>
        <v>10025</v>
      </c>
      <c r="C107" s="123">
        <f>IF('表格编辑 '!E107="","",'表格编辑 '!E107)</f>
        <v>35</v>
      </c>
      <c r="D107" s="123" t="str">
        <f>IF('表格编辑 '!F107="","",'表格编辑 '!F107)</f>
        <v>AI_born_event(RECEIVER, ARG0, ARG1, ARG2, ARG3,ARG4)</v>
      </c>
      <c r="E107" s="123" t="str">
        <f>IF('表格编辑 '!G107="","",'表格编辑 '!G107)</f>
        <v>AI_update_event(RECEIVER, ARG0, ARG1, ARG2, ARG3,ARG4)</v>
      </c>
      <c r="F107" s="123" t="str">
        <f>IF('表格编辑 '!H107="","",'表格编辑 '!H107)</f>
        <v/>
      </c>
      <c r="G107" s="123" t="str">
        <f>IF('表格编辑 '!I107="","",'表格编辑 '!I107)</f>
        <v/>
      </c>
      <c r="H107" s="123" t="str">
        <f>IF('表格编辑 '!J107="","",'表格编辑 '!J107)</f>
        <v>test_deadth_event(RECEIVER, ARG0, ARG1, ARG2, ARG3,ARG4)</v>
      </c>
      <c r="I107" s="123">
        <f>IF('表格编辑 '!K107="","",'表格编辑 '!K107)</f>
        <v>1</v>
      </c>
      <c r="J107" s="123">
        <f>IF('表格编辑 '!L107="","",'表格编辑 '!L107)</f>
        <v>0</v>
      </c>
      <c r="K107" s="123">
        <f>IF('表格编辑 '!M107="","",'表格编辑 '!M107)</f>
        <v>1050</v>
      </c>
      <c r="L107" s="123" t="str">
        <f>IF('表格编辑 '!N107="","",'表格编辑 '!N107)</f>
        <v/>
      </c>
      <c r="M107" s="123" t="str">
        <f>IF('表格编辑 '!O107="","",'表格编辑 '!O107)</f>
        <v/>
      </c>
      <c r="N107" s="123" t="str">
        <f>IF('表格编辑 '!P107="","",'表格编辑 '!P107)</f>
        <v/>
      </c>
      <c r="O107" s="123" t="str">
        <f>IF('表格编辑 '!Q107="","",'表格编辑 '!Q107)</f>
        <v/>
      </c>
      <c r="P107" s="123" t="str">
        <f>IF('表格编辑 '!R107="","",'表格编辑 '!R107)</f>
        <v/>
      </c>
      <c r="Q107" s="123">
        <f>IF('表格编辑 '!S107="","",'表格编辑 '!S107)</f>
        <v>320</v>
      </c>
      <c r="R107" s="123" t="str">
        <f>IF('表格编辑 '!T107="","",'表格编辑 '!T107)</f>
        <v/>
      </c>
      <c r="S107" s="123" t="str">
        <f>IF('表格编辑 '!U107="","",'表格编辑 '!U107)</f>
        <v/>
      </c>
      <c r="T107" s="123" t="str">
        <f>IF('表格编辑 '!V107="","",'表格编辑 '!V107)</f>
        <v/>
      </c>
      <c r="U107" s="123" t="str">
        <f>IF('表格编辑 '!W107="","",'表格编辑 '!W107)</f>
        <v/>
      </c>
      <c r="V107" s="123" t="str">
        <f>IF('表格编辑 '!X107="","",'表格编辑 '!X107)</f>
        <v/>
      </c>
      <c r="W107" s="123" t="str">
        <f>IF('表格编辑 '!Y107="","",'表格编辑 '!Y107)</f>
        <v/>
      </c>
      <c r="X107" s="123" t="str">
        <f>IF('表格编辑 '!Z107="","",'表格编辑 '!Z107)</f>
        <v/>
      </c>
      <c r="Y107" s="123" t="str">
        <f>IF('表格编辑 '!AA107="","",'表格编辑 '!AA107)</f>
        <v/>
      </c>
      <c r="Z107" s="123" t="str">
        <f>IF('表格编辑 '!AB107="","",'表格编辑 '!AB107)</f>
        <v/>
      </c>
      <c r="AA107" s="123" t="str">
        <f>IF('表格编辑 '!AC107="","",'表格编辑 '!AC107)</f>
        <v/>
      </c>
      <c r="AB107" s="123" t="str">
        <f>IF('表格编辑 '!AD107="","",'表格编辑 '!AD107)</f>
        <v/>
      </c>
      <c r="AC107" s="123" t="str">
        <f>IF('表格编辑 '!AE107="","",'表格编辑 '!AE107)</f>
        <v/>
      </c>
      <c r="AD107" s="123">
        <f>IF('表格编辑 '!AF107="","",'表格编辑 '!AF107)</f>
        <v>100054</v>
      </c>
    </row>
    <row r="108" spans="1:30">
      <c r="A108" s="123">
        <f>IF('表格编辑 '!A108="","",'表格编辑 '!A108)</f>
        <v>55</v>
      </c>
      <c r="B108" s="123">
        <f>IF('表格编辑 '!B108="","",'表格编辑 '!B108)</f>
        <v>80</v>
      </c>
      <c r="C108" s="123">
        <f>IF('表格编辑 '!E108="","",'表格编辑 '!E108)</f>
        <v>35</v>
      </c>
      <c r="D108" s="123" t="str">
        <f>IF('表格编辑 '!F108="","",'表格编辑 '!F108)</f>
        <v>AI_born_event(RECEIVER, ARG0, ARG1, ARG2, ARG3,ARG4)</v>
      </c>
      <c r="E108" s="123" t="str">
        <f>IF('表格编辑 '!G108="","",'表格编辑 '!G108)</f>
        <v>AI_update_event(RECEIVER, ARG0, ARG1, ARG2, ARG3,ARG4)</v>
      </c>
      <c r="F108" s="123" t="str">
        <f>IF('表格编辑 '!H108="","",'表格编辑 '!H108)</f>
        <v/>
      </c>
      <c r="G108" s="123" t="str">
        <f>IF('表格编辑 '!I108="","",'表格编辑 '!I108)</f>
        <v/>
      </c>
      <c r="H108" s="123" t="str">
        <f>IF('表格编辑 '!J108="","",'表格编辑 '!J108)</f>
        <v>test_deadth_event(RECEIVER, ARG0, ARG1, ARG2, ARG3,ARG4)</v>
      </c>
      <c r="I108" s="123">
        <f>IF('表格编辑 '!K108="","",'表格编辑 '!K108)</f>
        <v>1</v>
      </c>
      <c r="J108" s="123">
        <f>IF('表格编辑 '!L108="","",'表格编辑 '!L108)</f>
        <v>0</v>
      </c>
      <c r="K108" s="123">
        <f>IF('表格编辑 '!M108="","",'表格编辑 '!M108)</f>
        <v>1050</v>
      </c>
      <c r="L108" s="123" t="str">
        <f>IF('表格编辑 '!N108="","",'表格编辑 '!N108)</f>
        <v/>
      </c>
      <c r="M108" s="123" t="str">
        <f>IF('表格编辑 '!O108="","",'表格编辑 '!O108)</f>
        <v/>
      </c>
      <c r="N108" s="123" t="str">
        <f>IF('表格编辑 '!P108="","",'表格编辑 '!P108)</f>
        <v/>
      </c>
      <c r="O108" s="123" t="str">
        <f>IF('表格编辑 '!Q108="","",'表格编辑 '!Q108)</f>
        <v/>
      </c>
      <c r="P108" s="123" t="str">
        <f>IF('表格编辑 '!R108="","",'表格编辑 '!R108)</f>
        <v/>
      </c>
      <c r="Q108" s="123">
        <f>IF('表格编辑 '!S108="","",'表格编辑 '!S108)</f>
        <v>320</v>
      </c>
      <c r="R108" s="123" t="str">
        <f>IF('表格编辑 '!T108="","",'表格编辑 '!T108)</f>
        <v/>
      </c>
      <c r="S108" s="123" t="str">
        <f>IF('表格编辑 '!U108="","",'表格编辑 '!U108)</f>
        <v/>
      </c>
      <c r="T108" s="123" t="str">
        <f>IF('表格编辑 '!V108="","",'表格编辑 '!V108)</f>
        <v/>
      </c>
      <c r="U108" s="123" t="str">
        <f>IF('表格编辑 '!W108="","",'表格编辑 '!W108)</f>
        <v/>
      </c>
      <c r="V108" s="123" t="str">
        <f>IF('表格编辑 '!X108="","",'表格编辑 '!X108)</f>
        <v/>
      </c>
      <c r="W108" s="123" t="str">
        <f>IF('表格编辑 '!Y108="","",'表格编辑 '!Y108)</f>
        <v/>
      </c>
      <c r="X108" s="123" t="str">
        <f>IF('表格编辑 '!Z108="","",'表格编辑 '!Z108)</f>
        <v/>
      </c>
      <c r="Y108" s="123" t="str">
        <f>IF('表格编辑 '!AA108="","",'表格编辑 '!AA108)</f>
        <v/>
      </c>
      <c r="Z108" s="123" t="str">
        <f>IF('表格编辑 '!AB108="","",'表格编辑 '!AB108)</f>
        <v/>
      </c>
      <c r="AA108" s="123" t="str">
        <f>IF('表格编辑 '!AC108="","",'表格编辑 '!AC108)</f>
        <v/>
      </c>
      <c r="AB108" s="123" t="str">
        <f>IF('表格编辑 '!AD108="","",'表格编辑 '!AD108)</f>
        <v/>
      </c>
      <c r="AC108" s="123" t="str">
        <f>IF('表格编辑 '!AE108="","",'表格编辑 '!AE108)</f>
        <v/>
      </c>
      <c r="AD108" s="123">
        <f>IF('表格编辑 '!AF108="","",'表格编辑 '!AF108)</f>
        <v>100055</v>
      </c>
    </row>
    <row r="109" spans="1:30">
      <c r="A109" s="123">
        <f>IF('表格编辑 '!A109="","",'表格编辑 '!A109)</f>
        <v>56</v>
      </c>
      <c r="B109" s="123">
        <f>IF('表格编辑 '!B109="","",'表格编辑 '!B109)</f>
        <v>81</v>
      </c>
      <c r="C109" s="123">
        <f>IF('表格编辑 '!E109="","",'表格编辑 '!E109)</f>
        <v>36</v>
      </c>
      <c r="D109" s="123" t="str">
        <f>IF('表格编辑 '!F109="","",'表格编辑 '!F109)</f>
        <v>BianSeLongLuoDi_Born(RECEIVER, ARG0, ARG1, ARG2, ARG3,ARG4)</v>
      </c>
      <c r="E109" s="123" t="str">
        <f>IF('表格编辑 '!G109="","",'表格编辑 '!G109)</f>
        <v>BianSeLongLuoDi_Update(RECEIVER, ARG0, ARG1, ARG2, ARG3,ARG4)</v>
      </c>
      <c r="F109" s="123" t="str">
        <f>IF('表格编辑 '!H109="","",'表格编辑 '!H109)</f>
        <v/>
      </c>
      <c r="G109" s="123" t="str">
        <f>IF('表格编辑 '!I109="","",'表格编辑 '!I109)</f>
        <v/>
      </c>
      <c r="H109" s="123" t="str">
        <f>IF('表格编辑 '!J109="","",'表格编辑 '!J109)</f>
        <v>BianSeLongLuoDi_deadth(RECEIVER, ARG0, ARG1, ARG2, ARG3,ARG4)</v>
      </c>
      <c r="I109" s="123">
        <f>IF('表格编辑 '!K109="","",'表格编辑 '!K109)</f>
        <v>1</v>
      </c>
      <c r="J109" s="123">
        <f>IF('表格编辑 '!L109="","",'表格编辑 '!L109)</f>
        <v>7194.2</v>
      </c>
      <c r="K109" s="123">
        <f>IF('表格编辑 '!M109="","",'表格编辑 '!M109)</f>
        <v>1080</v>
      </c>
      <c r="L109" s="123">
        <f>IF('表格编辑 '!N109="","",'表格编辑 '!N109)</f>
        <v>100</v>
      </c>
      <c r="M109" s="123">
        <f>IF('表格编辑 '!O109="","",'表格编辑 '!O109)</f>
        <v>80</v>
      </c>
      <c r="N109" s="123">
        <f>IF('表格编辑 '!P109="","",'表格编辑 '!P109)</f>
        <v>100</v>
      </c>
      <c r="O109" s="123">
        <f>IF('表格编辑 '!Q109="","",'表格编辑 '!Q109)</f>
        <v>50</v>
      </c>
      <c r="P109" s="123" t="str">
        <f>IF('表格编辑 '!R109="","",'表格编辑 '!R109)</f>
        <v/>
      </c>
      <c r="Q109" s="123">
        <f>IF('表格编辑 '!S109="","",'表格编辑 '!S109)</f>
        <v>320</v>
      </c>
      <c r="R109" s="123" t="str">
        <f>IF('表格编辑 '!T109="","",'表格编辑 '!T109)</f>
        <v/>
      </c>
      <c r="S109" s="123" t="str">
        <f>IF('表格编辑 '!U109="","",'表格编辑 '!U109)</f>
        <v/>
      </c>
      <c r="T109" s="123" t="str">
        <f>IF('表格编辑 '!V109="","",'表格编辑 '!V109)</f>
        <v/>
      </c>
      <c r="U109" s="123" t="str">
        <f>IF('表格编辑 '!W109="","",'表格编辑 '!W109)</f>
        <v/>
      </c>
      <c r="V109" s="123" t="str">
        <f>IF('表格编辑 '!X109="","",'表格编辑 '!X109)</f>
        <v/>
      </c>
      <c r="W109" s="123">
        <f>IF('表格编辑 '!Y109="","",'表格编辑 '!Y109)</f>
        <v>100</v>
      </c>
      <c r="X109" s="123">
        <f>IF('表格编辑 '!Z109="","",'表格编辑 '!Z109)</f>
        <v>100</v>
      </c>
      <c r="Y109" s="123">
        <f>IF('表格编辑 '!AA109="","",'表格编辑 '!AA109)</f>
        <v>100</v>
      </c>
      <c r="Z109" s="123">
        <f>IF('表格编辑 '!AB109="","",'表格编辑 '!AB109)</f>
        <v>100</v>
      </c>
      <c r="AA109" s="123">
        <f>IF('表格编辑 '!AC109="","",'表格编辑 '!AC109)</f>
        <v>100</v>
      </c>
      <c r="AB109" s="123">
        <f>IF('表格编辑 '!AD109="","",'表格编辑 '!AD109)</f>
        <v>100</v>
      </c>
      <c r="AC109" s="123" t="str">
        <f>IF('表格编辑 '!AE109="","",'表格编辑 '!AE109)</f>
        <v/>
      </c>
      <c r="AD109" s="123">
        <f>IF('表格编辑 '!AF109="","",'表格编辑 '!AF109)</f>
        <v>100056</v>
      </c>
    </row>
    <row r="110" spans="1:30">
      <c r="A110" s="123">
        <f>IF('表格编辑 '!A110="","",'表格编辑 '!A110)</f>
        <v>57</v>
      </c>
      <c r="B110" s="123">
        <f>IF('表格编辑 '!B110="","",'表格编辑 '!B110)</f>
        <v>82</v>
      </c>
      <c r="C110" s="123">
        <f>IF('表格编辑 '!E110="","",'表格编辑 '!E110)</f>
        <v>36</v>
      </c>
      <c r="D110" s="123" t="str">
        <f>IF('表格编辑 '!F110="","",'表格编辑 '!F110)</f>
        <v>AI_born_event(RECEIVER, ARG0, ARG1, ARG2, ARG3,ARG4)</v>
      </c>
      <c r="E110" s="123" t="str">
        <f>IF('表格编辑 '!G110="","",'表格编辑 '!G110)</f>
        <v>AI_update_event(RECEIVER, ARG0, ARG1, ARG2, ARG3,ARG4)</v>
      </c>
      <c r="F110" s="123" t="str">
        <f>IF('表格编辑 '!H110="","",'表格编辑 '!H110)</f>
        <v/>
      </c>
      <c r="G110" s="123" t="str">
        <f>IF('表格编辑 '!I110="","",'表格编辑 '!I110)</f>
        <v/>
      </c>
      <c r="H110" s="123" t="str">
        <f>IF('表格编辑 '!J110="","",'表格编辑 '!J110)</f>
        <v>test_deadth_event(RECEIVER, ARG0, ARG1, ARG2, ARG3,ARG4)</v>
      </c>
      <c r="I110" s="123">
        <f>IF('表格编辑 '!K110="","",'表格编辑 '!K110)</f>
        <v>1</v>
      </c>
      <c r="J110" s="123">
        <f>IF('表格编辑 '!L110="","",'表格编辑 '!L110)</f>
        <v>0</v>
      </c>
      <c r="K110" s="123">
        <f>IF('表格编辑 '!M110="","",'表格编辑 '!M110)</f>
        <v>1080</v>
      </c>
      <c r="L110" s="123" t="str">
        <f>IF('表格编辑 '!N110="","",'表格编辑 '!N110)</f>
        <v/>
      </c>
      <c r="M110" s="123" t="str">
        <f>IF('表格编辑 '!O110="","",'表格编辑 '!O110)</f>
        <v/>
      </c>
      <c r="N110" s="123" t="str">
        <f>IF('表格编辑 '!P110="","",'表格编辑 '!P110)</f>
        <v/>
      </c>
      <c r="O110" s="123" t="str">
        <f>IF('表格编辑 '!Q110="","",'表格编辑 '!Q110)</f>
        <v/>
      </c>
      <c r="P110" s="123" t="str">
        <f>IF('表格编辑 '!R110="","",'表格编辑 '!R110)</f>
        <v/>
      </c>
      <c r="Q110" s="123">
        <f>IF('表格编辑 '!S110="","",'表格编辑 '!S110)</f>
        <v>320</v>
      </c>
      <c r="R110" s="123" t="str">
        <f>IF('表格编辑 '!T110="","",'表格编辑 '!T110)</f>
        <v/>
      </c>
      <c r="S110" s="123" t="str">
        <f>IF('表格编辑 '!U110="","",'表格编辑 '!U110)</f>
        <v/>
      </c>
      <c r="T110" s="123" t="str">
        <f>IF('表格编辑 '!V110="","",'表格编辑 '!V110)</f>
        <v/>
      </c>
      <c r="U110" s="123" t="str">
        <f>IF('表格编辑 '!W110="","",'表格编辑 '!W110)</f>
        <v/>
      </c>
      <c r="V110" s="123" t="str">
        <f>IF('表格编辑 '!X110="","",'表格编辑 '!X110)</f>
        <v/>
      </c>
      <c r="W110" s="123" t="str">
        <f>IF('表格编辑 '!Y110="","",'表格编辑 '!Y110)</f>
        <v/>
      </c>
      <c r="X110" s="123" t="str">
        <f>IF('表格编辑 '!Z110="","",'表格编辑 '!Z110)</f>
        <v/>
      </c>
      <c r="Y110" s="123" t="str">
        <f>IF('表格编辑 '!AA110="","",'表格编辑 '!AA110)</f>
        <v/>
      </c>
      <c r="Z110" s="123" t="str">
        <f>IF('表格编辑 '!AB110="","",'表格编辑 '!AB110)</f>
        <v/>
      </c>
      <c r="AA110" s="123" t="str">
        <f>IF('表格编辑 '!AC110="","",'表格编辑 '!AC110)</f>
        <v/>
      </c>
      <c r="AB110" s="123" t="str">
        <f>IF('表格编辑 '!AD110="","",'表格编辑 '!AD110)</f>
        <v/>
      </c>
      <c r="AC110" s="123" t="str">
        <f>IF('表格编辑 '!AE110="","",'表格编辑 '!AE110)</f>
        <v/>
      </c>
      <c r="AD110" s="123">
        <f>IF('表格编辑 '!AF110="","",'表格编辑 '!AF110)</f>
        <v>100057</v>
      </c>
    </row>
    <row r="111" spans="1:30">
      <c r="A111" s="123">
        <f>IF('表格编辑 '!A111="","",'表格编辑 '!A111)</f>
        <v>58</v>
      </c>
      <c r="B111" s="123">
        <f>IF('表格编辑 '!B111="","",'表格编辑 '!B111)</f>
        <v>10145</v>
      </c>
      <c r="C111" s="123">
        <f>IF('表格编辑 '!E111="","",'表格编辑 '!E111)</f>
        <v>36</v>
      </c>
      <c r="D111" s="123" t="str">
        <f>IF('表格编辑 '!F111="","",'表格编辑 '!F111)</f>
        <v>AI_born_event(RECEIVER, ARG0, ARG1, ARG2, ARG3,ARG4)</v>
      </c>
      <c r="E111" s="123" t="str">
        <f>IF('表格编辑 '!G111="","",'表格编辑 '!G111)</f>
        <v>AI_update_event(RECEIVER, ARG0, ARG1, ARG2, ARG3,ARG4)</v>
      </c>
      <c r="F111" s="123" t="str">
        <f>IF('表格编辑 '!H111="","",'表格编辑 '!H111)</f>
        <v/>
      </c>
      <c r="G111" s="123" t="str">
        <f>IF('表格编辑 '!I111="","",'表格编辑 '!I111)</f>
        <v/>
      </c>
      <c r="H111" s="123" t="str">
        <f>IF('表格编辑 '!J111="","",'表格编辑 '!J111)</f>
        <v>test_deadth_event(RECEIVER, ARG0, ARG1, ARG2, ARG3,ARG4)</v>
      </c>
      <c r="I111" s="123">
        <f>IF('表格编辑 '!K111="","",'表格编辑 '!K111)</f>
        <v>1</v>
      </c>
      <c r="J111" s="123">
        <f>IF('表格编辑 '!L111="","",'表格编辑 '!L111)</f>
        <v>0</v>
      </c>
      <c r="K111" s="123">
        <f>IF('表格编辑 '!M111="","",'表格编辑 '!M111)</f>
        <v>1080</v>
      </c>
      <c r="L111" s="123" t="str">
        <f>IF('表格编辑 '!N111="","",'表格编辑 '!N111)</f>
        <v/>
      </c>
      <c r="M111" s="123" t="str">
        <f>IF('表格编辑 '!O111="","",'表格编辑 '!O111)</f>
        <v/>
      </c>
      <c r="N111" s="123" t="str">
        <f>IF('表格编辑 '!P111="","",'表格编辑 '!P111)</f>
        <v/>
      </c>
      <c r="O111" s="123" t="str">
        <f>IF('表格编辑 '!Q111="","",'表格编辑 '!Q111)</f>
        <v/>
      </c>
      <c r="P111" s="123" t="str">
        <f>IF('表格编辑 '!R111="","",'表格编辑 '!R111)</f>
        <v/>
      </c>
      <c r="Q111" s="123">
        <f>IF('表格编辑 '!S111="","",'表格编辑 '!S111)</f>
        <v>320</v>
      </c>
      <c r="R111" s="123" t="str">
        <f>IF('表格编辑 '!T111="","",'表格编辑 '!T111)</f>
        <v/>
      </c>
      <c r="S111" s="123" t="str">
        <f>IF('表格编辑 '!U111="","",'表格编辑 '!U111)</f>
        <v/>
      </c>
      <c r="T111" s="123" t="str">
        <f>IF('表格编辑 '!V111="","",'表格编辑 '!V111)</f>
        <v/>
      </c>
      <c r="U111" s="123" t="str">
        <f>IF('表格编辑 '!W111="","",'表格编辑 '!W111)</f>
        <v/>
      </c>
      <c r="V111" s="123" t="str">
        <f>IF('表格编辑 '!X111="","",'表格编辑 '!X111)</f>
        <v/>
      </c>
      <c r="W111" s="123" t="str">
        <f>IF('表格编辑 '!Y111="","",'表格编辑 '!Y111)</f>
        <v/>
      </c>
      <c r="X111" s="123" t="str">
        <f>IF('表格编辑 '!Z111="","",'表格编辑 '!Z111)</f>
        <v/>
      </c>
      <c r="Y111" s="123" t="str">
        <f>IF('表格编辑 '!AA111="","",'表格编辑 '!AA111)</f>
        <v/>
      </c>
      <c r="Z111" s="123" t="str">
        <f>IF('表格编辑 '!AB111="","",'表格编辑 '!AB111)</f>
        <v/>
      </c>
      <c r="AA111" s="123" t="str">
        <f>IF('表格编辑 '!AC111="","",'表格编辑 '!AC111)</f>
        <v/>
      </c>
      <c r="AB111" s="123" t="str">
        <f>IF('表格编辑 '!AD111="","",'表格编辑 '!AD111)</f>
        <v/>
      </c>
      <c r="AC111" s="123" t="str">
        <f>IF('表格编辑 '!AE111="","",'表格编辑 '!AE111)</f>
        <v/>
      </c>
      <c r="AD111" s="123">
        <f>IF('表格编辑 '!AF111="","",'表格编辑 '!AF111)</f>
        <v>100058</v>
      </c>
    </row>
    <row r="112" spans="1:30">
      <c r="A112" s="123">
        <f>IF('表格编辑 '!A112="","",'表格编辑 '!A112)</f>
        <v>59</v>
      </c>
      <c r="B112" s="123">
        <f>IF('表格编辑 '!B112="","",'表格编辑 '!B112)</f>
        <v>83</v>
      </c>
      <c r="C112" s="123">
        <f>IF('表格编辑 '!E112="","",'表格编辑 '!E112)</f>
        <v>37</v>
      </c>
      <c r="D112" s="123" t="str">
        <f>IF('表格编辑 '!F112="","",'表格编辑 '!F112)</f>
        <v>AI_born_event(RECEIVER, ARG0, ARG1, ARG2, ARG3,ARG4)</v>
      </c>
      <c r="E112" s="123" t="str">
        <f>IF('表格编辑 '!G112="","",'表格编辑 '!G112)</f>
        <v>AI_update_event(RECEIVER, ARG0, ARG1, ARG2, ARG3,ARG4)</v>
      </c>
      <c r="F112" s="123" t="str">
        <f>IF('表格编辑 '!H112="","",'表格编辑 '!H112)</f>
        <v/>
      </c>
      <c r="G112" s="123" t="str">
        <f>IF('表格编辑 '!I112="","",'表格编辑 '!I112)</f>
        <v/>
      </c>
      <c r="H112" s="123" t="str">
        <f>IF('表格编辑 '!J112="","",'表格编辑 '!J112)</f>
        <v>test_deadth_event(RECEIVER, ARG0, ARG1, ARG2, ARG3,ARG4)</v>
      </c>
      <c r="I112" s="123">
        <f>IF('表格编辑 '!K112="","",'表格编辑 '!K112)</f>
        <v>1</v>
      </c>
      <c r="J112" s="123">
        <f>IF('表格编辑 '!L112="","",'表格编辑 '!L112)</f>
        <v>0</v>
      </c>
      <c r="K112" s="123">
        <f>IF('表格编辑 '!M112="","",'表格编辑 '!M112)</f>
        <v>1110</v>
      </c>
      <c r="L112" s="123" t="str">
        <f>IF('表格编辑 '!N112="","",'表格编辑 '!N112)</f>
        <v/>
      </c>
      <c r="M112" s="123" t="str">
        <f>IF('表格编辑 '!O112="","",'表格编辑 '!O112)</f>
        <v/>
      </c>
      <c r="N112" s="123" t="str">
        <f>IF('表格编辑 '!P112="","",'表格编辑 '!P112)</f>
        <v/>
      </c>
      <c r="O112" s="123" t="str">
        <f>IF('表格编辑 '!Q112="","",'表格编辑 '!Q112)</f>
        <v/>
      </c>
      <c r="P112" s="123" t="str">
        <f>IF('表格编辑 '!R112="","",'表格编辑 '!R112)</f>
        <v/>
      </c>
      <c r="Q112" s="123">
        <f>IF('表格编辑 '!S112="","",'表格编辑 '!S112)</f>
        <v>320</v>
      </c>
      <c r="R112" s="123" t="str">
        <f>IF('表格编辑 '!T112="","",'表格编辑 '!T112)</f>
        <v/>
      </c>
      <c r="S112" s="123" t="str">
        <f>IF('表格编辑 '!U112="","",'表格编辑 '!U112)</f>
        <v/>
      </c>
      <c r="T112" s="123" t="str">
        <f>IF('表格编辑 '!V112="","",'表格编辑 '!V112)</f>
        <v/>
      </c>
      <c r="U112" s="123" t="str">
        <f>IF('表格编辑 '!W112="","",'表格编辑 '!W112)</f>
        <v/>
      </c>
      <c r="V112" s="123" t="str">
        <f>IF('表格编辑 '!X112="","",'表格编辑 '!X112)</f>
        <v/>
      </c>
      <c r="W112" s="123" t="str">
        <f>IF('表格编辑 '!Y112="","",'表格编辑 '!Y112)</f>
        <v/>
      </c>
      <c r="X112" s="123" t="str">
        <f>IF('表格编辑 '!Z112="","",'表格编辑 '!Z112)</f>
        <v/>
      </c>
      <c r="Y112" s="123" t="str">
        <f>IF('表格编辑 '!AA112="","",'表格编辑 '!AA112)</f>
        <v/>
      </c>
      <c r="Z112" s="123" t="str">
        <f>IF('表格编辑 '!AB112="","",'表格编辑 '!AB112)</f>
        <v/>
      </c>
      <c r="AA112" s="123" t="str">
        <f>IF('表格编辑 '!AC112="","",'表格编辑 '!AC112)</f>
        <v/>
      </c>
      <c r="AB112" s="123" t="str">
        <f>IF('表格编辑 '!AD112="","",'表格编辑 '!AD112)</f>
        <v/>
      </c>
      <c r="AC112" s="123" t="str">
        <f>IF('表格编辑 '!AE112="","",'表格编辑 '!AE112)</f>
        <v/>
      </c>
      <c r="AD112" s="123">
        <f>IF('表格编辑 '!AF112="","",'表格编辑 '!AF112)</f>
        <v>100059</v>
      </c>
    </row>
    <row r="113" spans="1:30">
      <c r="A113" s="123">
        <f>IF('表格编辑 '!A113="","",'表格编辑 '!A113)</f>
        <v>60</v>
      </c>
      <c r="B113" s="123">
        <f>IF('表格编辑 '!B113="","",'表格编辑 '!B113)</f>
        <v>84</v>
      </c>
      <c r="C113" s="123">
        <f>IF('表格编辑 '!E113="","",'表格编辑 '!E113)</f>
        <v>37</v>
      </c>
      <c r="D113" s="123" t="str">
        <f>IF('表格编辑 '!F113="","",'表格编辑 '!F113)</f>
        <v>DuoMo_Born(RECEIVER,ARG0,ARG1,ARG2,ARG3,ARG4)</v>
      </c>
      <c r="E113" s="123" t="str">
        <f>IF('表格编辑 '!G113="","",'表格编辑 '!G113)</f>
        <v>DuoMo_Update(RECEIVER,ARG0,ARG1,ARG2,ARG3,ARG4)</v>
      </c>
      <c r="F113" s="123" t="str">
        <f>IF('表格编辑 '!H113="","",'表格编辑 '!H113)</f>
        <v/>
      </c>
      <c r="G113" s="123" t="str">
        <f>IF('表格编辑 '!I113="","",'表格编辑 '!I113)</f>
        <v/>
      </c>
      <c r="H113" s="123" t="str">
        <f>IF('表格编辑 '!J113="","",'表格编辑 '!J113)</f>
        <v>DuoMo_Deadth(RECEIVER,ARG0,ARG1,ARG2,ARG3,ARG4)</v>
      </c>
      <c r="I113" s="123">
        <f>IF('表格编辑 '!K113="","",'表格编辑 '!K113)</f>
        <v>1</v>
      </c>
      <c r="J113" s="123">
        <f>IF('表格编辑 '!L113="","",'表格编辑 '!L113)</f>
        <v>6667.7</v>
      </c>
      <c r="K113" s="123">
        <f>IF('表格编辑 '!M113="","",'表格编辑 '!M113)</f>
        <v>1110</v>
      </c>
      <c r="L113" s="123">
        <f>IF('表格编辑 '!N113="","",'表格编辑 '!N113)</f>
        <v>130</v>
      </c>
      <c r="M113" s="123">
        <f>IF('表格编辑 '!O113="","",'表格编辑 '!O113)</f>
        <v>130</v>
      </c>
      <c r="N113" s="123">
        <f>IF('表格编辑 '!P113="","",'表格编辑 '!P113)</f>
        <v>150</v>
      </c>
      <c r="O113" s="123">
        <f>IF('表格编辑 '!Q113="","",'表格编辑 '!Q113)</f>
        <v>80</v>
      </c>
      <c r="P113" s="123" t="str">
        <f>IF('表格编辑 '!R113="","",'表格编辑 '!R113)</f>
        <v/>
      </c>
      <c r="Q113" s="123">
        <f>IF('表格编辑 '!S113="","",'表格编辑 '!S113)</f>
        <v>320</v>
      </c>
      <c r="R113" s="123" t="str">
        <f>IF('表格编辑 '!T113="","",'表格编辑 '!T113)</f>
        <v/>
      </c>
      <c r="S113" s="123" t="str">
        <f>IF('表格编辑 '!U113="","",'表格编辑 '!U113)</f>
        <v/>
      </c>
      <c r="T113" s="123" t="str">
        <f>IF('表格编辑 '!V113="","",'表格编辑 '!V113)</f>
        <v/>
      </c>
      <c r="U113" s="123" t="str">
        <f>IF('表格编辑 '!W113="","",'表格编辑 '!W113)</f>
        <v/>
      </c>
      <c r="V113" s="123" t="str">
        <f>IF('表格编辑 '!X113="","",'表格编辑 '!X113)</f>
        <v/>
      </c>
      <c r="W113" s="123">
        <f>IF('表格编辑 '!Y113="","",'表格编辑 '!Y113)</f>
        <v>100</v>
      </c>
      <c r="X113" s="123">
        <f>IF('表格编辑 '!Z113="","",'表格编辑 '!Z113)</f>
        <v>100</v>
      </c>
      <c r="Y113" s="123">
        <f>IF('表格编辑 '!AA113="","",'表格编辑 '!AA113)</f>
        <v>100</v>
      </c>
      <c r="Z113" s="123">
        <f>IF('表格编辑 '!AB113="","",'表格编辑 '!AB113)</f>
        <v>100</v>
      </c>
      <c r="AA113" s="123">
        <f>IF('表格编辑 '!AC113="","",'表格编辑 '!AC113)</f>
        <v>100</v>
      </c>
      <c r="AB113" s="123">
        <f>IF('表格编辑 '!AD113="","",'表格编辑 '!AD113)</f>
        <v>100</v>
      </c>
      <c r="AC113" s="123" t="str">
        <f>IF('表格编辑 '!AE113="","",'表格编辑 '!AE113)</f>
        <v/>
      </c>
      <c r="AD113" s="123">
        <f>IF('表格编辑 '!AF113="","",'表格编辑 '!AF113)</f>
        <v>100060</v>
      </c>
    </row>
    <row r="114" spans="1:30">
      <c r="A114" s="123">
        <f>IF('表格编辑 '!A114="","",'表格编辑 '!A114)</f>
        <v>61</v>
      </c>
      <c r="B114" s="123">
        <f>IF('表格编辑 '!B114="","",'表格编辑 '!B114)</f>
        <v>85</v>
      </c>
      <c r="C114" s="123">
        <f>IF('表格编辑 '!E114="","",'表格编辑 '!E114)</f>
        <v>37</v>
      </c>
      <c r="D114" s="123" t="str">
        <f>IF('表格编辑 '!F114="","",'表格编辑 '!F114)</f>
        <v>AI_born_event(RECEIVER, ARG0, ARG1, ARG2, ARG3,ARG4)</v>
      </c>
      <c r="E114" s="123" t="str">
        <f>IF('表格编辑 '!G114="","",'表格编辑 '!G114)</f>
        <v>AI_update_event(RECEIVER, ARG0, ARG1, ARG2, ARG3,ARG4)</v>
      </c>
      <c r="F114" s="123" t="str">
        <f>IF('表格编辑 '!H114="","",'表格编辑 '!H114)</f>
        <v/>
      </c>
      <c r="G114" s="123" t="str">
        <f>IF('表格编辑 '!I114="","",'表格编辑 '!I114)</f>
        <v/>
      </c>
      <c r="H114" s="123" t="str">
        <f>IF('表格编辑 '!J114="","",'表格编辑 '!J114)</f>
        <v>test_deadth_event(RECEIVER, ARG0, ARG1, ARG2, ARG3,ARG4)</v>
      </c>
      <c r="I114" s="123">
        <f>IF('表格编辑 '!K114="","",'表格编辑 '!K114)</f>
        <v>1</v>
      </c>
      <c r="J114" s="123">
        <f>IF('表格编辑 '!L114="","",'表格编辑 '!L114)</f>
        <v>0</v>
      </c>
      <c r="K114" s="123">
        <f>IF('表格编辑 '!M114="","",'表格编辑 '!M114)</f>
        <v>1110</v>
      </c>
      <c r="L114" s="123" t="str">
        <f>IF('表格编辑 '!N114="","",'表格编辑 '!N114)</f>
        <v/>
      </c>
      <c r="M114" s="123" t="str">
        <f>IF('表格编辑 '!O114="","",'表格编辑 '!O114)</f>
        <v/>
      </c>
      <c r="N114" s="123" t="str">
        <f>IF('表格编辑 '!P114="","",'表格编辑 '!P114)</f>
        <v/>
      </c>
      <c r="O114" s="123" t="str">
        <f>IF('表格编辑 '!Q114="","",'表格编辑 '!Q114)</f>
        <v/>
      </c>
      <c r="P114" s="123" t="str">
        <f>IF('表格编辑 '!R114="","",'表格编辑 '!R114)</f>
        <v/>
      </c>
      <c r="Q114" s="123">
        <f>IF('表格编辑 '!S114="","",'表格编辑 '!S114)</f>
        <v>320</v>
      </c>
      <c r="R114" s="123" t="str">
        <f>IF('表格编辑 '!T114="","",'表格编辑 '!T114)</f>
        <v/>
      </c>
      <c r="S114" s="123" t="str">
        <f>IF('表格编辑 '!U114="","",'表格编辑 '!U114)</f>
        <v/>
      </c>
      <c r="T114" s="123" t="str">
        <f>IF('表格编辑 '!V114="","",'表格编辑 '!V114)</f>
        <v/>
      </c>
      <c r="U114" s="123" t="str">
        <f>IF('表格编辑 '!W114="","",'表格编辑 '!W114)</f>
        <v/>
      </c>
      <c r="V114" s="123" t="str">
        <f>IF('表格编辑 '!X114="","",'表格编辑 '!X114)</f>
        <v/>
      </c>
      <c r="W114" s="123" t="str">
        <f>IF('表格编辑 '!Y114="","",'表格编辑 '!Y114)</f>
        <v/>
      </c>
      <c r="X114" s="123" t="str">
        <f>IF('表格编辑 '!Z114="","",'表格编辑 '!Z114)</f>
        <v/>
      </c>
      <c r="Y114" s="123" t="str">
        <f>IF('表格编辑 '!AA114="","",'表格编辑 '!AA114)</f>
        <v/>
      </c>
      <c r="Z114" s="123" t="str">
        <f>IF('表格编辑 '!AB114="","",'表格编辑 '!AB114)</f>
        <v/>
      </c>
      <c r="AA114" s="123" t="str">
        <f>IF('表格编辑 '!AC114="","",'表格编辑 '!AC114)</f>
        <v/>
      </c>
      <c r="AB114" s="123" t="str">
        <f>IF('表格编辑 '!AD114="","",'表格编辑 '!AD114)</f>
        <v/>
      </c>
      <c r="AC114" s="123" t="str">
        <f>IF('表格编辑 '!AE114="","",'表格编辑 '!AE114)</f>
        <v/>
      </c>
      <c r="AD114" s="123">
        <f>IF('表格编辑 '!AF114="","",'表格编辑 '!AF114)</f>
        <v>100061</v>
      </c>
    </row>
    <row r="115" spans="1:30">
      <c r="A115" s="123">
        <f>IF('表格编辑 '!A115="","",'表格编辑 '!A115)</f>
        <v>62</v>
      </c>
      <c r="B115" s="123">
        <f>IF('表格编辑 '!B115="","",'表格编辑 '!B115)</f>
        <v>10073</v>
      </c>
      <c r="C115" s="123">
        <f>IF('表格编辑 '!E115="","",'表格编辑 '!E115)</f>
        <v>37</v>
      </c>
      <c r="D115" s="123" t="str">
        <f>IF('表格编辑 '!F115="","",'表格编辑 '!F115)</f>
        <v>AI_born_event(RECEIVER, ARG0, ARG1, ARG2, ARG3,ARG4)</v>
      </c>
      <c r="E115" s="123" t="str">
        <f>IF('表格编辑 '!G115="","",'表格编辑 '!G115)</f>
        <v>AI_update_event(RECEIVER, ARG0, ARG1, ARG2, ARG3,ARG4)</v>
      </c>
      <c r="F115" s="123" t="str">
        <f>IF('表格编辑 '!H115="","",'表格编辑 '!H115)</f>
        <v/>
      </c>
      <c r="G115" s="123" t="str">
        <f>IF('表格编辑 '!I115="","",'表格编辑 '!I115)</f>
        <v/>
      </c>
      <c r="H115" s="123" t="str">
        <f>IF('表格编辑 '!J115="","",'表格编辑 '!J115)</f>
        <v>test_deadth_event(RECEIVER, ARG0, ARG1, ARG2, ARG3,ARG4)</v>
      </c>
      <c r="I115" s="123">
        <f>IF('表格编辑 '!K115="","",'表格编辑 '!K115)</f>
        <v>1</v>
      </c>
      <c r="J115" s="123">
        <f>IF('表格编辑 '!L115="","",'表格编辑 '!L115)</f>
        <v>0</v>
      </c>
      <c r="K115" s="123">
        <f>IF('表格编辑 '!M115="","",'表格编辑 '!M115)</f>
        <v>1110</v>
      </c>
      <c r="L115" s="123" t="str">
        <f>IF('表格编辑 '!N115="","",'表格编辑 '!N115)</f>
        <v/>
      </c>
      <c r="M115" s="123" t="str">
        <f>IF('表格编辑 '!O115="","",'表格编辑 '!O115)</f>
        <v/>
      </c>
      <c r="N115" s="123" t="str">
        <f>IF('表格编辑 '!P115="","",'表格编辑 '!P115)</f>
        <v/>
      </c>
      <c r="O115" s="123" t="str">
        <f>IF('表格编辑 '!Q115="","",'表格编辑 '!Q115)</f>
        <v/>
      </c>
      <c r="P115" s="123" t="str">
        <f>IF('表格编辑 '!R115="","",'表格编辑 '!R115)</f>
        <v/>
      </c>
      <c r="Q115" s="123">
        <f>IF('表格编辑 '!S115="","",'表格编辑 '!S115)</f>
        <v>320</v>
      </c>
      <c r="R115" s="123" t="str">
        <f>IF('表格编辑 '!T115="","",'表格编辑 '!T115)</f>
        <v/>
      </c>
      <c r="S115" s="123" t="str">
        <f>IF('表格编辑 '!U115="","",'表格编辑 '!U115)</f>
        <v/>
      </c>
      <c r="T115" s="123" t="str">
        <f>IF('表格编辑 '!V115="","",'表格编辑 '!V115)</f>
        <v/>
      </c>
      <c r="U115" s="123" t="str">
        <f>IF('表格编辑 '!W115="","",'表格编辑 '!W115)</f>
        <v/>
      </c>
      <c r="V115" s="123" t="str">
        <f>IF('表格编辑 '!X115="","",'表格编辑 '!X115)</f>
        <v/>
      </c>
      <c r="W115" s="123" t="str">
        <f>IF('表格编辑 '!Y115="","",'表格编辑 '!Y115)</f>
        <v/>
      </c>
      <c r="X115" s="123" t="str">
        <f>IF('表格编辑 '!Z115="","",'表格编辑 '!Z115)</f>
        <v/>
      </c>
      <c r="Y115" s="123" t="str">
        <f>IF('表格编辑 '!AA115="","",'表格编辑 '!AA115)</f>
        <v/>
      </c>
      <c r="Z115" s="123" t="str">
        <f>IF('表格编辑 '!AB115="","",'表格编辑 '!AB115)</f>
        <v/>
      </c>
      <c r="AA115" s="123" t="str">
        <f>IF('表格编辑 '!AC115="","",'表格编辑 '!AC115)</f>
        <v/>
      </c>
      <c r="AB115" s="123" t="str">
        <f>IF('表格编辑 '!AD115="","",'表格编辑 '!AD115)</f>
        <v/>
      </c>
      <c r="AC115" s="123" t="str">
        <f>IF('表格编辑 '!AE115="","",'表格编辑 '!AE115)</f>
        <v/>
      </c>
      <c r="AD115" s="123">
        <f>IF('表格编辑 '!AF115="","",'表格编辑 '!AF115)</f>
        <v>100062</v>
      </c>
    </row>
    <row r="116" spans="1:30">
      <c r="A116" s="123">
        <f>IF('表格编辑 '!A116="","",'表格编辑 '!A116)</f>
        <v>63</v>
      </c>
      <c r="B116" s="123">
        <f>IF('表格编辑 '!B116="","",'表格编辑 '!B116)</f>
        <v>10028</v>
      </c>
      <c r="C116" s="123">
        <f>IF('表格编辑 '!E116="","",'表格编辑 '!E116)</f>
        <v>37</v>
      </c>
      <c r="D116" s="123" t="str">
        <f>IF('表格编辑 '!F116="","",'表格编辑 '!F116)</f>
        <v>AI_born_event(RECEIVER, ARG0, ARG1, ARG2, ARG3,ARG4)</v>
      </c>
      <c r="E116" s="123" t="str">
        <f>IF('表格编辑 '!G116="","",'表格编辑 '!G116)</f>
        <v>AI_update_event(RECEIVER, ARG0, ARG1, ARG2, ARG3,ARG4)</v>
      </c>
      <c r="F116" s="123" t="str">
        <f>IF('表格编辑 '!H116="","",'表格编辑 '!H116)</f>
        <v/>
      </c>
      <c r="G116" s="123" t="str">
        <f>IF('表格编辑 '!I116="","",'表格编辑 '!I116)</f>
        <v/>
      </c>
      <c r="H116" s="123" t="str">
        <f>IF('表格编辑 '!J116="","",'表格编辑 '!J116)</f>
        <v>test_deadth_event(RECEIVER, ARG0, ARG1, ARG2, ARG3,ARG4)</v>
      </c>
      <c r="I116" s="123">
        <f>IF('表格编辑 '!K116="","",'表格编辑 '!K116)</f>
        <v>1</v>
      </c>
      <c r="J116" s="123">
        <f>IF('表格编辑 '!L116="","",'表格编辑 '!L116)</f>
        <v>0</v>
      </c>
      <c r="K116" s="123">
        <f>IF('表格编辑 '!M116="","",'表格编辑 '!M116)</f>
        <v>1110</v>
      </c>
      <c r="L116" s="123">
        <f>IF('表格编辑 '!N116="","",'表格编辑 '!N116)</f>
        <v>-100</v>
      </c>
      <c r="M116" s="123" t="str">
        <f>IF('表格编辑 '!O116="","",'表格编辑 '!O116)</f>
        <v/>
      </c>
      <c r="N116" s="123" t="str">
        <f>IF('表格编辑 '!P116="","",'表格编辑 '!P116)</f>
        <v/>
      </c>
      <c r="O116" s="123" t="str">
        <f>IF('表格编辑 '!Q116="","",'表格编辑 '!Q116)</f>
        <v/>
      </c>
      <c r="P116" s="123" t="str">
        <f>IF('表格编辑 '!R116="","",'表格编辑 '!R116)</f>
        <v/>
      </c>
      <c r="Q116" s="123">
        <f>IF('表格编辑 '!S116="","",'表格编辑 '!S116)</f>
        <v>320</v>
      </c>
      <c r="R116" s="123" t="str">
        <f>IF('表格编辑 '!T116="","",'表格编辑 '!T116)</f>
        <v/>
      </c>
      <c r="S116" s="123" t="str">
        <f>IF('表格编辑 '!U116="","",'表格编辑 '!U116)</f>
        <v/>
      </c>
      <c r="T116" s="123" t="str">
        <f>IF('表格编辑 '!V116="","",'表格编辑 '!V116)</f>
        <v/>
      </c>
      <c r="U116" s="123" t="str">
        <f>IF('表格编辑 '!W116="","",'表格编辑 '!W116)</f>
        <v/>
      </c>
      <c r="V116" s="123" t="str">
        <f>IF('表格编辑 '!X116="","",'表格编辑 '!X116)</f>
        <v/>
      </c>
      <c r="W116" s="123" t="str">
        <f>IF('表格编辑 '!Y116="","",'表格编辑 '!Y116)</f>
        <v/>
      </c>
      <c r="X116" s="123" t="str">
        <f>IF('表格编辑 '!Z116="","",'表格编辑 '!Z116)</f>
        <v/>
      </c>
      <c r="Y116" s="123" t="str">
        <f>IF('表格编辑 '!AA116="","",'表格编辑 '!AA116)</f>
        <v/>
      </c>
      <c r="Z116" s="123" t="str">
        <f>IF('表格编辑 '!AB116="","",'表格编辑 '!AB116)</f>
        <v/>
      </c>
      <c r="AA116" s="123" t="str">
        <f>IF('表格编辑 '!AC116="","",'表格编辑 '!AC116)</f>
        <v/>
      </c>
      <c r="AB116" s="123" t="str">
        <f>IF('表格编辑 '!AD116="","",'表格编辑 '!AD116)</f>
        <v/>
      </c>
      <c r="AC116" s="123" t="str">
        <f>IF('表格编辑 '!AE116="","",'表格编辑 '!AE116)</f>
        <v/>
      </c>
      <c r="AD116" s="123">
        <f>IF('表格编辑 '!AF116="","",'表格编辑 '!AF116)</f>
        <v>100063</v>
      </c>
    </row>
    <row r="117" spans="1:30">
      <c r="A117" s="123">
        <f>IF('表格编辑 '!A117="","",'表格编辑 '!A117)</f>
        <v>64</v>
      </c>
      <c r="B117" s="123">
        <f>IF('表格编辑 '!B117="","",'表格编辑 '!B117)</f>
        <v>10026</v>
      </c>
      <c r="C117" s="123">
        <f>IF('表格编辑 '!E117="","",'表格编辑 '!E117)</f>
        <v>38</v>
      </c>
      <c r="D117" s="123" t="str">
        <f>IF('表格编辑 '!F117="","",'表格编辑 '!F117)</f>
        <v>AI_born_event(RECEIVER, ARG0, ARG1, ARG2, ARG3,ARG4)</v>
      </c>
      <c r="E117" s="123" t="str">
        <f>IF('表格编辑 '!G117="","",'表格编辑 '!G117)</f>
        <v>AI_update_event(RECEIVER, ARG0, ARG1, ARG2, ARG3,ARG4)</v>
      </c>
      <c r="F117" s="123" t="str">
        <f>IF('表格编辑 '!H117="","",'表格编辑 '!H117)</f>
        <v/>
      </c>
      <c r="G117" s="123" t="str">
        <f>IF('表格编辑 '!I117="","",'表格编辑 '!I117)</f>
        <v/>
      </c>
      <c r="H117" s="123" t="str">
        <f>IF('表格编辑 '!J117="","",'表格编辑 '!J117)</f>
        <v>test_deadth_event(RECEIVER, ARG0, ARG1, ARG2, ARG3,ARG4)</v>
      </c>
      <c r="I117" s="123">
        <f>IF('表格编辑 '!K117="","",'表格编辑 '!K117)</f>
        <v>1</v>
      </c>
      <c r="J117" s="123">
        <f>IF('表格编辑 '!L117="","",'表格编辑 '!L117)</f>
        <v>0</v>
      </c>
      <c r="K117" s="123">
        <f>IF('表格编辑 '!M117="","",'表格编辑 '!M117)</f>
        <v>1140</v>
      </c>
      <c r="L117" s="123" t="str">
        <f>IF('表格编辑 '!N117="","",'表格编辑 '!N117)</f>
        <v/>
      </c>
      <c r="M117" s="123" t="str">
        <f>IF('表格编辑 '!O117="","",'表格编辑 '!O117)</f>
        <v/>
      </c>
      <c r="N117" s="123" t="str">
        <f>IF('表格编辑 '!P117="","",'表格编辑 '!P117)</f>
        <v/>
      </c>
      <c r="O117" s="123" t="str">
        <f>IF('表格编辑 '!Q117="","",'表格编辑 '!Q117)</f>
        <v/>
      </c>
      <c r="P117" s="123" t="str">
        <f>IF('表格编辑 '!R117="","",'表格编辑 '!R117)</f>
        <v/>
      </c>
      <c r="Q117" s="123">
        <f>IF('表格编辑 '!S117="","",'表格编辑 '!S117)</f>
        <v>320</v>
      </c>
      <c r="R117" s="123" t="str">
        <f>IF('表格编辑 '!T117="","",'表格编辑 '!T117)</f>
        <v/>
      </c>
      <c r="S117" s="123" t="str">
        <f>IF('表格编辑 '!U117="","",'表格编辑 '!U117)</f>
        <v/>
      </c>
      <c r="T117" s="123" t="str">
        <f>IF('表格编辑 '!V117="","",'表格编辑 '!V117)</f>
        <v/>
      </c>
      <c r="U117" s="123" t="str">
        <f>IF('表格编辑 '!W117="","",'表格编辑 '!W117)</f>
        <v/>
      </c>
      <c r="V117" s="123" t="str">
        <f>IF('表格编辑 '!X117="","",'表格编辑 '!X117)</f>
        <v/>
      </c>
      <c r="W117" s="123" t="str">
        <f>IF('表格编辑 '!Y117="","",'表格编辑 '!Y117)</f>
        <v/>
      </c>
      <c r="X117" s="123" t="str">
        <f>IF('表格编辑 '!Z117="","",'表格编辑 '!Z117)</f>
        <v/>
      </c>
      <c r="Y117" s="123" t="str">
        <f>IF('表格编辑 '!AA117="","",'表格编辑 '!AA117)</f>
        <v/>
      </c>
      <c r="Z117" s="123" t="str">
        <f>IF('表格编辑 '!AB117="","",'表格编辑 '!AB117)</f>
        <v/>
      </c>
      <c r="AA117" s="123" t="str">
        <f>IF('表格编辑 '!AC117="","",'表格编辑 '!AC117)</f>
        <v/>
      </c>
      <c r="AB117" s="123" t="str">
        <f>IF('表格编辑 '!AD117="","",'表格编辑 '!AD117)</f>
        <v/>
      </c>
      <c r="AC117" s="123" t="str">
        <f>IF('表格编辑 '!AE117="","",'表格编辑 '!AE117)</f>
        <v/>
      </c>
      <c r="AD117" s="123">
        <f>IF('表格编辑 '!AF117="","",'表格编辑 '!AF117)</f>
        <v>100064</v>
      </c>
    </row>
    <row r="118" spans="1:30">
      <c r="A118" s="123">
        <f>IF('表格编辑 '!A118="","",'表格编辑 '!A118)</f>
        <v>65</v>
      </c>
      <c r="B118" s="123">
        <f>IF('表格编辑 '!B118="","",'表格编辑 '!B118)</f>
        <v>26</v>
      </c>
      <c r="C118" s="123">
        <f>IF('表格编辑 '!E118="","",'表格编辑 '!E118)</f>
        <v>38</v>
      </c>
      <c r="D118" s="123" t="str">
        <f>IF('表格编辑 '!F118="","",'表格编辑 '!F118)</f>
        <v>AI_born_event(RECEIVER, ARG0, ARG1, ARG2, ARG3,ARG4)</v>
      </c>
      <c r="E118" s="123" t="str">
        <f>IF('表格编辑 '!G118="","",'表格编辑 '!G118)</f>
        <v>AI_update_event(RECEIVER, ARG0, ARG1, ARG2, ARG3,ARG4)</v>
      </c>
      <c r="F118" s="123" t="str">
        <f>IF('表格编辑 '!H118="","",'表格编辑 '!H118)</f>
        <v/>
      </c>
      <c r="G118" s="123" t="str">
        <f>IF('表格编辑 '!I118="","",'表格编辑 '!I118)</f>
        <v/>
      </c>
      <c r="H118" s="123" t="str">
        <f>IF('表格编辑 '!J118="","",'表格编辑 '!J118)</f>
        <v>test_deadth_event(RECEIVER, ARG0, ARG1, ARG2, ARG3,ARG4)</v>
      </c>
      <c r="I118" s="123">
        <f>IF('表格编辑 '!K118="","",'表格编辑 '!K118)</f>
        <v>1</v>
      </c>
      <c r="J118" s="123">
        <f>IF('表格编辑 '!L118="","",'表格编辑 '!L118)</f>
        <v>0</v>
      </c>
      <c r="K118" s="123">
        <f>IF('表格编辑 '!M118="","",'表格编辑 '!M118)</f>
        <v>1140</v>
      </c>
      <c r="L118" s="123" t="str">
        <f>IF('表格编辑 '!N118="","",'表格编辑 '!N118)</f>
        <v/>
      </c>
      <c r="M118" s="123" t="str">
        <f>IF('表格编辑 '!O118="","",'表格编辑 '!O118)</f>
        <v/>
      </c>
      <c r="N118" s="123" t="str">
        <f>IF('表格编辑 '!P118="","",'表格编辑 '!P118)</f>
        <v/>
      </c>
      <c r="O118" s="123" t="str">
        <f>IF('表格编辑 '!Q118="","",'表格编辑 '!Q118)</f>
        <v/>
      </c>
      <c r="P118" s="123" t="str">
        <f>IF('表格编辑 '!R118="","",'表格编辑 '!R118)</f>
        <v/>
      </c>
      <c r="Q118" s="123">
        <f>IF('表格编辑 '!S118="","",'表格编辑 '!S118)</f>
        <v>320</v>
      </c>
      <c r="R118" s="123" t="str">
        <f>IF('表格编辑 '!T118="","",'表格编辑 '!T118)</f>
        <v/>
      </c>
      <c r="S118" s="123" t="str">
        <f>IF('表格编辑 '!U118="","",'表格编辑 '!U118)</f>
        <v/>
      </c>
      <c r="T118" s="123" t="str">
        <f>IF('表格编辑 '!V118="","",'表格编辑 '!V118)</f>
        <v/>
      </c>
      <c r="U118" s="123" t="str">
        <f>IF('表格编辑 '!W118="","",'表格编辑 '!W118)</f>
        <v/>
      </c>
      <c r="V118" s="123" t="str">
        <f>IF('表格编辑 '!X118="","",'表格编辑 '!X118)</f>
        <v/>
      </c>
      <c r="W118" s="123" t="str">
        <f>IF('表格编辑 '!Y118="","",'表格编辑 '!Y118)</f>
        <v/>
      </c>
      <c r="X118" s="123" t="str">
        <f>IF('表格编辑 '!Z118="","",'表格编辑 '!Z118)</f>
        <v/>
      </c>
      <c r="Y118" s="123" t="str">
        <f>IF('表格编辑 '!AA118="","",'表格编辑 '!AA118)</f>
        <v/>
      </c>
      <c r="Z118" s="123" t="str">
        <f>IF('表格编辑 '!AB118="","",'表格编辑 '!AB118)</f>
        <v/>
      </c>
      <c r="AA118" s="123" t="str">
        <f>IF('表格编辑 '!AC118="","",'表格编辑 '!AC118)</f>
        <v/>
      </c>
      <c r="AB118" s="123" t="str">
        <f>IF('表格编辑 '!AD118="","",'表格编辑 '!AD118)</f>
        <v/>
      </c>
      <c r="AC118" s="123" t="str">
        <f>IF('表格编辑 '!AE118="","",'表格编辑 '!AE118)</f>
        <v/>
      </c>
      <c r="AD118" s="123">
        <f>IF('表格编辑 '!AF118="","",'表格编辑 '!AF118)</f>
        <v>100065</v>
      </c>
    </row>
    <row r="119" spans="1:30">
      <c r="A119" s="123">
        <f>IF('表格编辑 '!A119="","",'表格编辑 '!A119)</f>
        <v>66</v>
      </c>
      <c r="B119" s="123">
        <f>IF('表格编辑 '!B119="","",'表格编辑 '!B119)</f>
        <v>86</v>
      </c>
      <c r="C119" s="123">
        <f>IF('表格编辑 '!E119="","",'表格编辑 '!E119)</f>
        <v>39</v>
      </c>
      <c r="D119" s="123" t="str">
        <f>IF('表格编辑 '!F119="","",'表格编辑 '!F119)</f>
        <v>WuYaoKeJiaSuErDe_Born(RECEIVER,ARG0,ARG1,ARG2,ARG3,ARG4)</v>
      </c>
      <c r="E119" s="123" t="str">
        <f>IF('表格编辑 '!G119="","",'表格编辑 '!G119)</f>
        <v>WuYaoKeJiaSuErDe_Update(RECEIVER,ARG0,ARG1,ARG2,ARG3,ARG4)</v>
      </c>
      <c r="F119" s="123" t="str">
        <f>IF('表格编辑 '!H119="","",'表格编辑 '!H119)</f>
        <v/>
      </c>
      <c r="G119" s="123" t="str">
        <f>IF('表格编辑 '!I119="","",'表格编辑 '!I119)</f>
        <v/>
      </c>
      <c r="H119" s="123" t="str">
        <f>IF('表格编辑 '!J119="","",'表格编辑 '!J119)</f>
        <v>WuYaoKeJiaSuErDe_Deadth(RECEIVER,ARG0,ARG1,ARG2,ARG3,ARG4)</v>
      </c>
      <c r="I119" s="123">
        <f>IF('表格编辑 '!K119="","",'表格编辑 '!K119)</f>
        <v>1</v>
      </c>
      <c r="J119" s="123">
        <f>IF('表格编辑 '!L119="","",'表格编辑 '!L119)</f>
        <v>7563.4</v>
      </c>
      <c r="K119" s="123">
        <f>IF('表格编辑 '!M119="","",'表格编辑 '!M119)</f>
        <v>1170</v>
      </c>
      <c r="L119" s="123">
        <f>IF('表格编辑 '!N119="","",'表格编辑 '!N119)</f>
        <v>130</v>
      </c>
      <c r="M119" s="123">
        <f>IF('表格编辑 '!O119="","",'表格编辑 '!O119)</f>
        <v>130</v>
      </c>
      <c r="N119" s="123">
        <f>IF('表格编辑 '!P119="","",'表格编辑 '!P119)</f>
        <v>150</v>
      </c>
      <c r="O119" s="123">
        <f>IF('表格编辑 '!Q119="","",'表格编辑 '!Q119)</f>
        <v>100</v>
      </c>
      <c r="P119" s="123" t="str">
        <f>IF('表格编辑 '!R119="","",'表格编辑 '!R119)</f>
        <v/>
      </c>
      <c r="Q119" s="123">
        <f>IF('表格编辑 '!S119="","",'表格编辑 '!S119)</f>
        <v>320</v>
      </c>
      <c r="R119" s="123" t="str">
        <f>IF('表格编辑 '!T119="","",'表格编辑 '!T119)</f>
        <v/>
      </c>
      <c r="S119" s="123" t="str">
        <f>IF('表格编辑 '!U119="","",'表格编辑 '!U119)</f>
        <v/>
      </c>
      <c r="T119" s="123" t="str">
        <f>IF('表格编辑 '!V119="","",'表格编辑 '!V119)</f>
        <v/>
      </c>
      <c r="U119" s="123" t="str">
        <f>IF('表格编辑 '!W119="","",'表格编辑 '!W119)</f>
        <v/>
      </c>
      <c r="V119" s="123" t="str">
        <f>IF('表格编辑 '!X119="","",'表格编辑 '!X119)</f>
        <v/>
      </c>
      <c r="W119" s="123">
        <f>IF('表格编辑 '!Y119="","",'表格编辑 '!Y119)</f>
        <v>100</v>
      </c>
      <c r="X119" s="123">
        <f>IF('表格编辑 '!Z119="","",'表格编辑 '!Z119)</f>
        <v>100</v>
      </c>
      <c r="Y119" s="123">
        <f>IF('表格编辑 '!AA119="","",'表格编辑 '!AA119)</f>
        <v>100</v>
      </c>
      <c r="Z119" s="123">
        <f>IF('表格编辑 '!AB119="","",'表格编辑 '!AB119)</f>
        <v>100</v>
      </c>
      <c r="AA119" s="123">
        <f>IF('表格编辑 '!AC119="","",'表格编辑 '!AC119)</f>
        <v>100</v>
      </c>
      <c r="AB119" s="123">
        <f>IF('表格编辑 '!AD119="","",'表格编辑 '!AD119)</f>
        <v>100</v>
      </c>
      <c r="AC119" s="123" t="str">
        <f>IF('表格编辑 '!AE119="","",'表格编辑 '!AE119)</f>
        <v/>
      </c>
      <c r="AD119" s="123">
        <f>IF('表格编辑 '!AF119="","",'表格编辑 '!AF119)</f>
        <v>100066</v>
      </c>
    </row>
    <row r="120" spans="1:30">
      <c r="A120" s="123">
        <f>IF('表格编辑 '!A120="","",'表格编辑 '!A120)</f>
        <v>67</v>
      </c>
      <c r="B120" s="123">
        <f>IF('表格编辑 '!B120="","",'表格编辑 '!B120)</f>
        <v>10091</v>
      </c>
      <c r="C120" s="123">
        <f>IF('表格编辑 '!E120="","",'表格编辑 '!E120)</f>
        <v>39</v>
      </c>
      <c r="D120" s="123" t="str">
        <f>IF('表格编辑 '!F120="","",'表格编辑 '!F120)</f>
        <v>AI_born_event(RECEIVER, ARG0, ARG1, ARG2, ARG3,ARG4)</v>
      </c>
      <c r="E120" s="123" t="str">
        <f>IF('表格编辑 '!G120="","",'表格编辑 '!G120)</f>
        <v>AI_update_event(RECEIVER, ARG0, ARG1, ARG2, ARG3,ARG4)</v>
      </c>
      <c r="F120" s="123" t="str">
        <f>IF('表格编辑 '!H120="","",'表格编辑 '!H120)</f>
        <v/>
      </c>
      <c r="G120" s="123" t="str">
        <f>IF('表格编辑 '!I120="","",'表格编辑 '!I120)</f>
        <v/>
      </c>
      <c r="H120" s="123" t="str">
        <f>IF('表格编辑 '!J120="","",'表格编辑 '!J120)</f>
        <v>test_deadth_event(RECEIVER, ARG0, ARG1, ARG2, ARG3,ARG4)</v>
      </c>
      <c r="I120" s="123">
        <f>IF('表格编辑 '!K120="","",'表格编辑 '!K120)</f>
        <v>1</v>
      </c>
      <c r="J120" s="123">
        <f>IF('表格编辑 '!L120="","",'表格编辑 '!L120)</f>
        <v>0</v>
      </c>
      <c r="K120" s="123">
        <f>IF('表格编辑 '!M120="","",'表格编辑 '!M120)</f>
        <v>1170</v>
      </c>
      <c r="L120" s="123" t="str">
        <f>IF('表格编辑 '!N120="","",'表格编辑 '!N120)</f>
        <v/>
      </c>
      <c r="M120" s="123" t="str">
        <f>IF('表格编辑 '!O120="","",'表格编辑 '!O120)</f>
        <v/>
      </c>
      <c r="N120" s="123" t="str">
        <f>IF('表格编辑 '!P120="","",'表格编辑 '!P120)</f>
        <v/>
      </c>
      <c r="O120" s="123" t="str">
        <f>IF('表格编辑 '!Q120="","",'表格编辑 '!Q120)</f>
        <v/>
      </c>
      <c r="P120" s="123" t="str">
        <f>IF('表格编辑 '!R120="","",'表格编辑 '!R120)</f>
        <v/>
      </c>
      <c r="Q120" s="123">
        <f>IF('表格编辑 '!S120="","",'表格编辑 '!S120)</f>
        <v>320</v>
      </c>
      <c r="R120" s="123" t="str">
        <f>IF('表格编辑 '!T120="","",'表格编辑 '!T120)</f>
        <v/>
      </c>
      <c r="S120" s="123" t="str">
        <f>IF('表格编辑 '!U120="","",'表格编辑 '!U120)</f>
        <v/>
      </c>
      <c r="T120" s="123" t="str">
        <f>IF('表格编辑 '!V120="","",'表格编辑 '!V120)</f>
        <v/>
      </c>
      <c r="U120" s="123" t="str">
        <f>IF('表格编辑 '!W120="","",'表格编辑 '!W120)</f>
        <v/>
      </c>
      <c r="V120" s="123" t="str">
        <f>IF('表格编辑 '!X120="","",'表格编辑 '!X120)</f>
        <v/>
      </c>
      <c r="W120" s="123" t="str">
        <f>IF('表格编辑 '!Y120="","",'表格编辑 '!Y120)</f>
        <v/>
      </c>
      <c r="X120" s="123" t="str">
        <f>IF('表格编辑 '!Z120="","",'表格编辑 '!Z120)</f>
        <v/>
      </c>
      <c r="Y120" s="123" t="str">
        <f>IF('表格编辑 '!AA120="","",'表格编辑 '!AA120)</f>
        <v/>
      </c>
      <c r="Z120" s="123" t="str">
        <f>IF('表格编辑 '!AB120="","",'表格编辑 '!AB120)</f>
        <v/>
      </c>
      <c r="AA120" s="123" t="str">
        <f>IF('表格编辑 '!AC120="","",'表格编辑 '!AC120)</f>
        <v/>
      </c>
      <c r="AB120" s="123" t="str">
        <f>IF('表格编辑 '!AD120="","",'表格编辑 '!AD120)</f>
        <v/>
      </c>
      <c r="AC120" s="123" t="str">
        <f>IF('表格编辑 '!AE120="","",'表格编辑 '!AE120)</f>
        <v/>
      </c>
      <c r="AD120" s="123">
        <f>IF('表格编辑 '!AF120="","",'表格编辑 '!AF120)</f>
        <v>100067</v>
      </c>
    </row>
    <row r="121" spans="1:30">
      <c r="A121" s="123">
        <f>IF('表格编辑 '!A121="","",'表格编辑 '!A121)</f>
        <v>68</v>
      </c>
      <c r="B121" s="123">
        <f>IF('表格编辑 '!B121="","",'表格编辑 '!B121)</f>
        <v>3</v>
      </c>
      <c r="C121" s="123">
        <f>IF('表格编辑 '!E121="","",'表格编辑 '!E121)</f>
        <v>39</v>
      </c>
      <c r="D121" s="123" t="str">
        <f>IF('表格编辑 '!F121="","",'表格编辑 '!F121)</f>
        <v>AI_born_event(RECEIVER, ARG0, ARG1, ARG2, ARG3,ARG4)</v>
      </c>
      <c r="E121" s="123" t="str">
        <f>IF('表格编辑 '!G121="","",'表格编辑 '!G121)</f>
        <v>AI_update_event(RECEIVER, ARG0, ARG1, ARG2, ARG3,ARG4)</v>
      </c>
      <c r="F121" s="123" t="str">
        <f>IF('表格编辑 '!H121="","",'表格编辑 '!H121)</f>
        <v/>
      </c>
      <c r="G121" s="123" t="str">
        <f>IF('表格编辑 '!I121="","",'表格编辑 '!I121)</f>
        <v/>
      </c>
      <c r="H121" s="123" t="str">
        <f>IF('表格编辑 '!J121="","",'表格编辑 '!J121)</f>
        <v>test_deadth_event(RECEIVER, ARG0, ARG1, ARG2, ARG3,ARG4)</v>
      </c>
      <c r="I121" s="123">
        <f>IF('表格编辑 '!K121="","",'表格编辑 '!K121)</f>
        <v>1</v>
      </c>
      <c r="J121" s="123">
        <f>IF('表格编辑 '!L121="","",'表格编辑 '!L121)</f>
        <v>0</v>
      </c>
      <c r="K121" s="123">
        <f>IF('表格编辑 '!M121="","",'表格编辑 '!M121)</f>
        <v>1170</v>
      </c>
      <c r="L121" s="123" t="str">
        <f>IF('表格编辑 '!N121="","",'表格编辑 '!N121)</f>
        <v/>
      </c>
      <c r="M121" s="123" t="str">
        <f>IF('表格编辑 '!O121="","",'表格编辑 '!O121)</f>
        <v/>
      </c>
      <c r="N121" s="123" t="str">
        <f>IF('表格编辑 '!P121="","",'表格编辑 '!P121)</f>
        <v/>
      </c>
      <c r="O121" s="123" t="str">
        <f>IF('表格编辑 '!Q121="","",'表格编辑 '!Q121)</f>
        <v/>
      </c>
      <c r="P121" s="123" t="str">
        <f>IF('表格编辑 '!R121="","",'表格编辑 '!R121)</f>
        <v/>
      </c>
      <c r="Q121" s="123">
        <f>IF('表格编辑 '!S121="","",'表格编辑 '!S121)</f>
        <v>320</v>
      </c>
      <c r="R121" s="123" t="str">
        <f>IF('表格编辑 '!T121="","",'表格编辑 '!T121)</f>
        <v/>
      </c>
      <c r="S121" s="123" t="str">
        <f>IF('表格编辑 '!U121="","",'表格编辑 '!U121)</f>
        <v/>
      </c>
      <c r="T121" s="123" t="str">
        <f>IF('表格编辑 '!V121="","",'表格编辑 '!V121)</f>
        <v/>
      </c>
      <c r="U121" s="123" t="str">
        <f>IF('表格编辑 '!W121="","",'表格编辑 '!W121)</f>
        <v/>
      </c>
      <c r="V121" s="123" t="str">
        <f>IF('表格编辑 '!X121="","",'表格编辑 '!X121)</f>
        <v/>
      </c>
      <c r="W121" s="123" t="str">
        <f>IF('表格编辑 '!Y121="","",'表格编辑 '!Y121)</f>
        <v/>
      </c>
      <c r="X121" s="123" t="str">
        <f>IF('表格编辑 '!Z121="","",'表格编辑 '!Z121)</f>
        <v/>
      </c>
      <c r="Y121" s="123" t="str">
        <f>IF('表格编辑 '!AA121="","",'表格编辑 '!AA121)</f>
        <v/>
      </c>
      <c r="Z121" s="123" t="str">
        <f>IF('表格编辑 '!AB121="","",'表格编辑 '!AB121)</f>
        <v/>
      </c>
      <c r="AA121" s="123" t="str">
        <f>IF('表格编辑 '!AC121="","",'表格编辑 '!AC121)</f>
        <v/>
      </c>
      <c r="AB121" s="123" t="str">
        <f>IF('表格编辑 '!AD121="","",'表格编辑 '!AD121)</f>
        <v/>
      </c>
      <c r="AC121" s="123" t="str">
        <f>IF('表格编辑 '!AE121="","",'表格编辑 '!AE121)</f>
        <v/>
      </c>
      <c r="AD121" s="123">
        <f>IF('表格编辑 '!AF121="","",'表格编辑 '!AF121)</f>
        <v>100068</v>
      </c>
    </row>
    <row r="122" spans="1:30">
      <c r="A122" s="123">
        <f>IF('表格编辑 '!A122="","",'表格编辑 '!A122)</f>
        <v>69</v>
      </c>
      <c r="B122" s="123">
        <f>IF('表格编辑 '!B122="","",'表格编辑 '!B122)</f>
        <v>10034</v>
      </c>
      <c r="C122" s="123">
        <f>IF('表格编辑 '!E122="","",'表格编辑 '!E122)</f>
        <v>40</v>
      </c>
      <c r="D122" s="123" t="str">
        <f>IF('表格编辑 '!F122="","",'表格编辑 '!F122)</f>
        <v>AI_born_event(RECEIVER, ARG0, ARG1, ARG2, ARG3,ARG4)</v>
      </c>
      <c r="E122" s="123" t="str">
        <f>IF('表格编辑 '!G122="","",'表格编辑 '!G122)</f>
        <v>AI_update_event(RECEIVER, ARG0, ARG1, ARG2, ARG3,ARG4)</v>
      </c>
      <c r="F122" s="123" t="str">
        <f>IF('表格编辑 '!H122="","",'表格编辑 '!H122)</f>
        <v/>
      </c>
      <c r="G122" s="123" t="str">
        <f>IF('表格编辑 '!I122="","",'表格编辑 '!I122)</f>
        <v/>
      </c>
      <c r="H122" s="123" t="str">
        <f>IF('表格编辑 '!J122="","",'表格编辑 '!J122)</f>
        <v>test_deadth_event(RECEIVER, ARG0, ARG1, ARG2, ARG3,ARG4)</v>
      </c>
      <c r="I122" s="123">
        <f>IF('表格编辑 '!K122="","",'表格编辑 '!K122)</f>
        <v>1</v>
      </c>
      <c r="J122" s="123">
        <f>IF('表格编辑 '!L122="","",'表格编辑 '!L122)</f>
        <v>0</v>
      </c>
      <c r="K122" s="123">
        <f>IF('表格编辑 '!M122="","",'表格编辑 '!M122)</f>
        <v>1200</v>
      </c>
      <c r="L122" s="123" t="str">
        <f>IF('表格编辑 '!N122="","",'表格编辑 '!N122)</f>
        <v/>
      </c>
      <c r="M122" s="123" t="str">
        <f>IF('表格编辑 '!O122="","",'表格编辑 '!O122)</f>
        <v/>
      </c>
      <c r="N122" s="123" t="str">
        <f>IF('表格编辑 '!P122="","",'表格编辑 '!P122)</f>
        <v/>
      </c>
      <c r="O122" s="123" t="str">
        <f>IF('表格编辑 '!Q122="","",'表格编辑 '!Q122)</f>
        <v/>
      </c>
      <c r="P122" s="123" t="str">
        <f>IF('表格编辑 '!R122="","",'表格编辑 '!R122)</f>
        <v/>
      </c>
      <c r="Q122" s="123">
        <f>IF('表格编辑 '!S122="","",'表格编辑 '!S122)</f>
        <v>320</v>
      </c>
      <c r="R122" s="123" t="str">
        <f>IF('表格编辑 '!T122="","",'表格编辑 '!T122)</f>
        <v/>
      </c>
      <c r="S122" s="123" t="str">
        <f>IF('表格编辑 '!U122="","",'表格编辑 '!U122)</f>
        <v/>
      </c>
      <c r="T122" s="123" t="str">
        <f>IF('表格编辑 '!V122="","",'表格编辑 '!V122)</f>
        <v/>
      </c>
      <c r="U122" s="123" t="str">
        <f>IF('表格编辑 '!W122="","",'表格编辑 '!W122)</f>
        <v/>
      </c>
      <c r="V122" s="123" t="str">
        <f>IF('表格编辑 '!X122="","",'表格编辑 '!X122)</f>
        <v/>
      </c>
      <c r="W122" s="123" t="str">
        <f>IF('表格编辑 '!Y122="","",'表格编辑 '!Y122)</f>
        <v/>
      </c>
      <c r="X122" s="123" t="str">
        <f>IF('表格编辑 '!Z122="","",'表格编辑 '!Z122)</f>
        <v/>
      </c>
      <c r="Y122" s="123" t="str">
        <f>IF('表格编辑 '!AA122="","",'表格编辑 '!AA122)</f>
        <v/>
      </c>
      <c r="Z122" s="123" t="str">
        <f>IF('表格编辑 '!AB122="","",'表格编辑 '!AB122)</f>
        <v/>
      </c>
      <c r="AA122" s="123" t="str">
        <f>IF('表格编辑 '!AC122="","",'表格编辑 '!AC122)</f>
        <v/>
      </c>
      <c r="AB122" s="123" t="str">
        <f>IF('表格编辑 '!AD122="","",'表格编辑 '!AD122)</f>
        <v/>
      </c>
      <c r="AC122" s="123" t="str">
        <f>IF('表格编辑 '!AE122="","",'表格编辑 '!AE122)</f>
        <v/>
      </c>
      <c r="AD122" s="123">
        <f>IF('表格编辑 '!AF122="","",'表格编辑 '!AF122)</f>
        <v>100069</v>
      </c>
    </row>
    <row r="123" spans="1:30">
      <c r="A123" s="123">
        <f>IF('表格编辑 '!A123="","",'表格编辑 '!A123)</f>
        <v>70</v>
      </c>
      <c r="B123" s="123">
        <f>IF('表格编辑 '!B123="","",'表格编辑 '!B123)</f>
        <v>10048</v>
      </c>
      <c r="C123" s="123">
        <f>IF('表格编辑 '!E123="","",'表格编辑 '!E123)</f>
        <v>40</v>
      </c>
      <c r="D123" s="123" t="str">
        <f>IF('表格编辑 '!F123="","",'表格编辑 '!F123)</f>
        <v>AI_born_event(RECEIVER, ARG0, ARG1, ARG2, ARG3,ARG4)</v>
      </c>
      <c r="E123" s="123" t="str">
        <f>IF('表格编辑 '!G123="","",'表格编辑 '!G123)</f>
        <v>AI_update_event(RECEIVER, ARG0, ARG1, ARG2, ARG3,ARG4)</v>
      </c>
      <c r="F123" s="123" t="str">
        <f>IF('表格编辑 '!H123="","",'表格编辑 '!H123)</f>
        <v/>
      </c>
      <c r="G123" s="123" t="str">
        <f>IF('表格编辑 '!I123="","",'表格编辑 '!I123)</f>
        <v/>
      </c>
      <c r="H123" s="123" t="str">
        <f>IF('表格编辑 '!J123="","",'表格编辑 '!J123)</f>
        <v>test_deadth_event(RECEIVER, ARG0, ARG1, ARG2, ARG3,ARG4)</v>
      </c>
      <c r="I123" s="123">
        <f>IF('表格编辑 '!K123="","",'表格编辑 '!K123)</f>
        <v>1</v>
      </c>
      <c r="J123" s="123">
        <f>IF('表格编辑 '!L123="","",'表格编辑 '!L123)</f>
        <v>0</v>
      </c>
      <c r="K123" s="123">
        <f>IF('表格编辑 '!M123="","",'表格编辑 '!M123)</f>
        <v>1200</v>
      </c>
      <c r="L123" s="123" t="str">
        <f>IF('表格编辑 '!N123="","",'表格编辑 '!N123)</f>
        <v/>
      </c>
      <c r="M123" s="123" t="str">
        <f>IF('表格编辑 '!O123="","",'表格编辑 '!O123)</f>
        <v/>
      </c>
      <c r="N123" s="123" t="str">
        <f>IF('表格编辑 '!P123="","",'表格编辑 '!P123)</f>
        <v/>
      </c>
      <c r="O123" s="123" t="str">
        <f>IF('表格编辑 '!Q123="","",'表格编辑 '!Q123)</f>
        <v/>
      </c>
      <c r="P123" s="123" t="str">
        <f>IF('表格编辑 '!R123="","",'表格编辑 '!R123)</f>
        <v/>
      </c>
      <c r="Q123" s="123">
        <f>IF('表格编辑 '!S123="","",'表格编辑 '!S123)</f>
        <v>320</v>
      </c>
      <c r="R123" s="123" t="str">
        <f>IF('表格编辑 '!T123="","",'表格编辑 '!T123)</f>
        <v/>
      </c>
      <c r="S123" s="123" t="str">
        <f>IF('表格编辑 '!U123="","",'表格编辑 '!U123)</f>
        <v/>
      </c>
      <c r="T123" s="123" t="str">
        <f>IF('表格编辑 '!V123="","",'表格编辑 '!V123)</f>
        <v/>
      </c>
      <c r="U123" s="123" t="str">
        <f>IF('表格编辑 '!W123="","",'表格编辑 '!W123)</f>
        <v/>
      </c>
      <c r="V123" s="123" t="str">
        <f>IF('表格编辑 '!X123="","",'表格编辑 '!X123)</f>
        <v/>
      </c>
      <c r="W123" s="123" t="str">
        <f>IF('表格编辑 '!Y123="","",'表格编辑 '!Y123)</f>
        <v/>
      </c>
      <c r="X123" s="123" t="str">
        <f>IF('表格编辑 '!Z123="","",'表格编辑 '!Z123)</f>
        <v/>
      </c>
      <c r="Y123" s="123" t="str">
        <f>IF('表格编辑 '!AA123="","",'表格编辑 '!AA123)</f>
        <v/>
      </c>
      <c r="Z123" s="123" t="str">
        <f>IF('表格编辑 '!AB123="","",'表格编辑 '!AB123)</f>
        <v/>
      </c>
      <c r="AA123" s="123" t="str">
        <f>IF('表格编辑 '!AC123="","",'表格编辑 '!AC123)</f>
        <v/>
      </c>
      <c r="AB123" s="123" t="str">
        <f>IF('表格编辑 '!AD123="","",'表格编辑 '!AD123)</f>
        <v/>
      </c>
      <c r="AC123" s="123" t="str">
        <f>IF('表格编辑 '!AE123="","",'表格编辑 '!AE123)</f>
        <v/>
      </c>
      <c r="AD123" s="123">
        <f>IF('表格编辑 '!AF123="","",'表格编辑 '!AF123)</f>
        <v>100070</v>
      </c>
    </row>
    <row r="124" spans="1:30">
      <c r="A124" s="123">
        <f>IF('表格编辑 '!A124="","",'表格编辑 '!A124)</f>
        <v>71</v>
      </c>
      <c r="B124" s="123">
        <f>IF('表格编辑 '!B124="","",'表格编辑 '!B124)</f>
        <v>87</v>
      </c>
      <c r="C124" s="123">
        <f>IF('表格编辑 '!E124="","",'表格编辑 '!E124)</f>
        <v>41</v>
      </c>
      <c r="D124" s="123" t="str">
        <f>IF('表格编辑 '!F124="","",'表格编辑 '!F124)</f>
        <v>XieZiKingAKS_Born(RECEIVER,ARG0,ARG1,ARG2,ARG3,ARG4)</v>
      </c>
      <c r="E124" s="123" t="str">
        <f>IF('表格编辑 '!G124="","",'表格编辑 '!G124)</f>
        <v>XieZiKingAKS_Update(RECEIVER,ARG0,ARG1,ARG2,ARG3,ARG4)</v>
      </c>
      <c r="F124" s="123" t="str">
        <f>IF('表格编辑 '!H124="","",'表格编辑 '!H124)</f>
        <v/>
      </c>
      <c r="G124" s="123" t="str">
        <f>IF('表格编辑 '!I124="","",'表格编辑 '!I124)</f>
        <v/>
      </c>
      <c r="H124" s="123" t="str">
        <f>IF('表格编辑 '!J124="","",'表格编辑 '!J124)</f>
        <v>XieZiKingAKS_deadth(RECEIVER,ARG0,ARG1,ARG2,ARG3,ARG4)</v>
      </c>
      <c r="I124" s="123">
        <f>IF('表格编辑 '!K124="","",'表格编辑 '!K124)</f>
        <v>1</v>
      </c>
      <c r="J124" s="123">
        <f>IF('表格编辑 '!L124="","",'表格编辑 '!L124)</f>
        <v>10901.8</v>
      </c>
      <c r="K124" s="123">
        <f>IF('表格编辑 '!M124="","",'表格编辑 '!M124)</f>
        <v>1230</v>
      </c>
      <c r="L124" s="123">
        <f>IF('表格编辑 '!N124="","",'表格编辑 '!N124)</f>
        <v>170</v>
      </c>
      <c r="M124" s="123">
        <f>IF('表格编辑 '!O124="","",'表格编辑 '!O124)</f>
        <v>130</v>
      </c>
      <c r="N124" s="123">
        <f>IF('表格编辑 '!P124="","",'表格编辑 '!P124)</f>
        <v>150</v>
      </c>
      <c r="O124" s="123">
        <f>IF('表格编辑 '!Q124="","",'表格编辑 '!Q124)</f>
        <v>50</v>
      </c>
      <c r="P124" s="123" t="str">
        <f>IF('表格编辑 '!R124="","",'表格编辑 '!R124)</f>
        <v/>
      </c>
      <c r="Q124" s="123">
        <f>IF('表格编辑 '!S124="","",'表格编辑 '!S124)</f>
        <v>320</v>
      </c>
      <c r="R124" s="123" t="str">
        <f>IF('表格编辑 '!T124="","",'表格编辑 '!T124)</f>
        <v/>
      </c>
      <c r="S124" s="123" t="str">
        <f>IF('表格编辑 '!U124="","",'表格编辑 '!U124)</f>
        <v/>
      </c>
      <c r="T124" s="123" t="str">
        <f>IF('表格编辑 '!V124="","",'表格编辑 '!V124)</f>
        <v/>
      </c>
      <c r="U124" s="123" t="str">
        <f>IF('表格编辑 '!W124="","",'表格编辑 '!W124)</f>
        <v/>
      </c>
      <c r="V124" s="123" t="str">
        <f>IF('表格编辑 '!X124="","",'表格编辑 '!X124)</f>
        <v/>
      </c>
      <c r="W124" s="123">
        <f>IF('表格编辑 '!Y124="","",'表格编辑 '!Y124)</f>
        <v>100</v>
      </c>
      <c r="X124" s="123">
        <f>IF('表格编辑 '!Z124="","",'表格编辑 '!Z124)</f>
        <v>100</v>
      </c>
      <c r="Y124" s="123">
        <f>IF('表格编辑 '!AA124="","",'表格编辑 '!AA124)</f>
        <v>100</v>
      </c>
      <c r="Z124" s="123">
        <f>IF('表格编辑 '!AB124="","",'表格编辑 '!AB124)</f>
        <v>100</v>
      </c>
      <c r="AA124" s="123">
        <f>IF('表格编辑 '!AC124="","",'表格编辑 '!AC124)</f>
        <v>100</v>
      </c>
      <c r="AB124" s="123">
        <f>IF('表格编辑 '!AD124="","",'表格编辑 '!AD124)</f>
        <v>100</v>
      </c>
      <c r="AC124" s="123" t="str">
        <f>IF('表格编辑 '!AE124="","",'表格编辑 '!AE124)</f>
        <v/>
      </c>
      <c r="AD124" s="123">
        <f>IF('表格编辑 '!AF124="","",'表格编辑 '!AF124)</f>
        <v>100071</v>
      </c>
    </row>
    <row r="125" spans="1:30">
      <c r="A125" s="123">
        <f>IF('表格编辑 '!A125="","",'表格编辑 '!A125)</f>
        <v>72</v>
      </c>
      <c r="B125" s="123">
        <f>IF('表格编辑 '!B125="","",'表格编辑 '!B125)</f>
        <v>10010</v>
      </c>
      <c r="C125" s="123">
        <f>IF('表格编辑 '!E125="","",'表格编辑 '!E125)</f>
        <v>41</v>
      </c>
      <c r="D125" s="123" t="str">
        <f>IF('表格编辑 '!F125="","",'表格编辑 '!F125)</f>
        <v>AI_born_event(RECEIVER, ARG0, ARG1, ARG2, ARG3,ARG4)</v>
      </c>
      <c r="E125" s="123" t="str">
        <f>IF('表格编辑 '!G125="","",'表格编辑 '!G125)</f>
        <v>AI_update_event(RECEIVER, ARG0, ARG1, ARG2, ARG3,ARG4)</v>
      </c>
      <c r="F125" s="123" t="str">
        <f>IF('表格编辑 '!H125="","",'表格编辑 '!H125)</f>
        <v/>
      </c>
      <c r="G125" s="123" t="str">
        <f>IF('表格编辑 '!I125="","",'表格编辑 '!I125)</f>
        <v/>
      </c>
      <c r="H125" s="123" t="str">
        <f>IF('表格编辑 '!J125="","",'表格编辑 '!J125)</f>
        <v>test_deadth_event(RECEIVER, ARG0, ARG1, ARG2, ARG3,ARG4)</v>
      </c>
      <c r="I125" s="123">
        <f>IF('表格编辑 '!K125="","",'表格编辑 '!K125)</f>
        <v>1</v>
      </c>
      <c r="J125" s="123">
        <f>IF('表格编辑 '!L125="","",'表格编辑 '!L125)</f>
        <v>0</v>
      </c>
      <c r="K125" s="123">
        <f>IF('表格编辑 '!M125="","",'表格编辑 '!M125)</f>
        <v>1230</v>
      </c>
      <c r="L125" s="123" t="str">
        <f>IF('表格编辑 '!N125="","",'表格编辑 '!N125)</f>
        <v/>
      </c>
      <c r="M125" s="123" t="str">
        <f>IF('表格编辑 '!O125="","",'表格编辑 '!O125)</f>
        <v/>
      </c>
      <c r="N125" s="123" t="str">
        <f>IF('表格编辑 '!P125="","",'表格编辑 '!P125)</f>
        <v/>
      </c>
      <c r="O125" s="123" t="str">
        <f>IF('表格编辑 '!Q125="","",'表格编辑 '!Q125)</f>
        <v/>
      </c>
      <c r="P125" s="123" t="str">
        <f>IF('表格编辑 '!R125="","",'表格编辑 '!R125)</f>
        <v/>
      </c>
      <c r="Q125" s="123">
        <f>IF('表格编辑 '!S125="","",'表格编辑 '!S125)</f>
        <v>320</v>
      </c>
      <c r="R125" s="123" t="str">
        <f>IF('表格编辑 '!T125="","",'表格编辑 '!T125)</f>
        <v/>
      </c>
      <c r="S125" s="123" t="str">
        <f>IF('表格编辑 '!U125="","",'表格编辑 '!U125)</f>
        <v/>
      </c>
      <c r="T125" s="123" t="str">
        <f>IF('表格编辑 '!V125="","",'表格编辑 '!V125)</f>
        <v/>
      </c>
      <c r="U125" s="123" t="str">
        <f>IF('表格编辑 '!W125="","",'表格编辑 '!W125)</f>
        <v/>
      </c>
      <c r="V125" s="123" t="str">
        <f>IF('表格编辑 '!X125="","",'表格编辑 '!X125)</f>
        <v/>
      </c>
      <c r="W125" s="123" t="str">
        <f>IF('表格编辑 '!Y125="","",'表格编辑 '!Y125)</f>
        <v/>
      </c>
      <c r="X125" s="123" t="str">
        <f>IF('表格编辑 '!Z125="","",'表格编辑 '!Z125)</f>
        <v/>
      </c>
      <c r="Y125" s="123" t="str">
        <f>IF('表格编辑 '!AA125="","",'表格编辑 '!AA125)</f>
        <v/>
      </c>
      <c r="Z125" s="123" t="str">
        <f>IF('表格编辑 '!AB125="","",'表格编辑 '!AB125)</f>
        <v/>
      </c>
      <c r="AA125" s="123" t="str">
        <f>IF('表格编辑 '!AC125="","",'表格编辑 '!AC125)</f>
        <v/>
      </c>
      <c r="AB125" s="123" t="str">
        <f>IF('表格编辑 '!AD125="","",'表格编辑 '!AD125)</f>
        <v/>
      </c>
      <c r="AC125" s="123" t="str">
        <f>IF('表格编辑 '!AE125="","",'表格编辑 '!AE125)</f>
        <v/>
      </c>
      <c r="AD125" s="123">
        <f>IF('表格编辑 '!AF125="","",'表格编辑 '!AF125)</f>
        <v>100072</v>
      </c>
    </row>
    <row r="126" spans="1:30">
      <c r="A126" s="123">
        <f>IF('表格编辑 '!A126="","",'表格编辑 '!A126)</f>
        <v>73</v>
      </c>
      <c r="B126" s="123">
        <f>IF('表格编辑 '!B126="","",'表格编辑 '!B126)</f>
        <v>10063</v>
      </c>
      <c r="C126" s="123">
        <f>IF('表格编辑 '!E126="","",'表格编辑 '!E126)</f>
        <v>41</v>
      </c>
      <c r="D126" s="123" t="str">
        <f>IF('表格编辑 '!F126="","",'表格编辑 '!F126)</f>
        <v>AI_born_event(RECEIVER, ARG0, ARG1, ARG2, ARG3,ARG4)</v>
      </c>
      <c r="E126" s="123" t="str">
        <f>IF('表格编辑 '!G126="","",'表格编辑 '!G126)</f>
        <v>AI_update_event(RECEIVER, ARG0, ARG1, ARG2, ARG3,ARG4)</v>
      </c>
      <c r="F126" s="123" t="str">
        <f>IF('表格编辑 '!H126="","",'表格编辑 '!H126)</f>
        <v/>
      </c>
      <c r="G126" s="123" t="str">
        <f>IF('表格编辑 '!I126="","",'表格编辑 '!I126)</f>
        <v/>
      </c>
      <c r="H126" s="123" t="str">
        <f>IF('表格编辑 '!J126="","",'表格编辑 '!J126)</f>
        <v>test_deadth_event(RECEIVER, ARG0, ARG1, ARG2, ARG3,ARG4)</v>
      </c>
      <c r="I126" s="123">
        <f>IF('表格编辑 '!K126="","",'表格编辑 '!K126)</f>
        <v>1</v>
      </c>
      <c r="J126" s="123">
        <f>IF('表格编辑 '!L126="","",'表格编辑 '!L126)</f>
        <v>0</v>
      </c>
      <c r="K126" s="123">
        <f>IF('表格编辑 '!M126="","",'表格编辑 '!M126)</f>
        <v>1230</v>
      </c>
      <c r="L126" s="123" t="str">
        <f>IF('表格编辑 '!N126="","",'表格编辑 '!N126)</f>
        <v/>
      </c>
      <c r="M126" s="123" t="str">
        <f>IF('表格编辑 '!O126="","",'表格编辑 '!O126)</f>
        <v/>
      </c>
      <c r="N126" s="123" t="str">
        <f>IF('表格编辑 '!P126="","",'表格编辑 '!P126)</f>
        <v/>
      </c>
      <c r="O126" s="123" t="str">
        <f>IF('表格编辑 '!Q126="","",'表格编辑 '!Q126)</f>
        <v/>
      </c>
      <c r="P126" s="123" t="str">
        <f>IF('表格编辑 '!R126="","",'表格编辑 '!R126)</f>
        <v/>
      </c>
      <c r="Q126" s="123">
        <f>IF('表格编辑 '!S126="","",'表格编辑 '!S126)</f>
        <v>320</v>
      </c>
      <c r="R126" s="123" t="str">
        <f>IF('表格编辑 '!T126="","",'表格编辑 '!T126)</f>
        <v/>
      </c>
      <c r="S126" s="123" t="str">
        <f>IF('表格编辑 '!U126="","",'表格编辑 '!U126)</f>
        <v/>
      </c>
      <c r="T126" s="123" t="str">
        <f>IF('表格编辑 '!V126="","",'表格编辑 '!V126)</f>
        <v/>
      </c>
      <c r="U126" s="123" t="str">
        <f>IF('表格编辑 '!W126="","",'表格编辑 '!W126)</f>
        <v/>
      </c>
      <c r="V126" s="123" t="str">
        <f>IF('表格编辑 '!X126="","",'表格编辑 '!X126)</f>
        <v/>
      </c>
      <c r="W126" s="123" t="str">
        <f>IF('表格编辑 '!Y126="","",'表格编辑 '!Y126)</f>
        <v/>
      </c>
      <c r="X126" s="123" t="str">
        <f>IF('表格编辑 '!Z126="","",'表格编辑 '!Z126)</f>
        <v/>
      </c>
      <c r="Y126" s="123" t="str">
        <f>IF('表格编辑 '!AA126="","",'表格编辑 '!AA126)</f>
        <v/>
      </c>
      <c r="Z126" s="123" t="str">
        <f>IF('表格编辑 '!AB126="","",'表格编辑 '!AB126)</f>
        <v/>
      </c>
      <c r="AA126" s="123" t="str">
        <f>IF('表格编辑 '!AC126="","",'表格编辑 '!AC126)</f>
        <v/>
      </c>
      <c r="AB126" s="123" t="str">
        <f>IF('表格编辑 '!AD126="","",'表格编辑 '!AD126)</f>
        <v/>
      </c>
      <c r="AC126" s="123" t="str">
        <f>IF('表格编辑 '!AE126="","",'表格编辑 '!AE126)</f>
        <v/>
      </c>
      <c r="AD126" s="123">
        <f>IF('表格编辑 '!AF126="","",'表格编辑 '!AF126)</f>
        <v>100073</v>
      </c>
    </row>
    <row r="127" spans="1:30">
      <c r="A127" s="123">
        <f>IF('表格编辑 '!A127="","",'表格编辑 '!A127)</f>
        <v>74</v>
      </c>
      <c r="B127" s="123">
        <f>IF('表格编辑 '!B127="","",'表格编辑 '!B127)</f>
        <v>10030</v>
      </c>
      <c r="C127" s="123">
        <f>IF('表格编辑 '!E127="","",'表格编辑 '!E127)</f>
        <v>42</v>
      </c>
      <c r="D127" s="123" t="str">
        <f>IF('表格编辑 '!F127="","",'表格编辑 '!F127)</f>
        <v>AI_born_event(RECEIVER, ARG0, ARG1, ARG2, ARG3,ARG4)</v>
      </c>
      <c r="E127" s="123" t="str">
        <f>IF('表格编辑 '!G127="","",'表格编辑 '!G127)</f>
        <v>AI_update_event(RECEIVER, ARG0, ARG1, ARG2, ARG3,ARG4)</v>
      </c>
      <c r="F127" s="123" t="str">
        <f>IF('表格编辑 '!H127="","",'表格编辑 '!H127)</f>
        <v/>
      </c>
      <c r="G127" s="123" t="str">
        <f>IF('表格编辑 '!I127="","",'表格编辑 '!I127)</f>
        <v/>
      </c>
      <c r="H127" s="123" t="str">
        <f>IF('表格编辑 '!J127="","",'表格编辑 '!J127)</f>
        <v>test_deadth_event(RECEIVER, ARG0, ARG1, ARG2, ARG3,ARG4)</v>
      </c>
      <c r="I127" s="123">
        <f>IF('表格编辑 '!K127="","",'表格编辑 '!K127)</f>
        <v>1</v>
      </c>
      <c r="J127" s="123">
        <f>IF('表格编辑 '!L127="","",'表格编辑 '!L127)</f>
        <v>0</v>
      </c>
      <c r="K127" s="123">
        <f>IF('表格编辑 '!M127="","",'表格编辑 '!M127)</f>
        <v>1260</v>
      </c>
      <c r="L127" s="123" t="str">
        <f>IF('表格编辑 '!N127="","",'表格编辑 '!N127)</f>
        <v/>
      </c>
      <c r="M127" s="123" t="str">
        <f>IF('表格编辑 '!O127="","",'表格编辑 '!O127)</f>
        <v/>
      </c>
      <c r="N127" s="123" t="str">
        <f>IF('表格编辑 '!P127="","",'表格编辑 '!P127)</f>
        <v/>
      </c>
      <c r="O127" s="123" t="str">
        <f>IF('表格编辑 '!Q127="","",'表格编辑 '!Q127)</f>
        <v/>
      </c>
      <c r="P127" s="123" t="str">
        <f>IF('表格编辑 '!R127="","",'表格编辑 '!R127)</f>
        <v/>
      </c>
      <c r="Q127" s="123">
        <f>IF('表格编辑 '!S127="","",'表格编辑 '!S127)</f>
        <v>320</v>
      </c>
      <c r="R127" s="123" t="str">
        <f>IF('表格编辑 '!T127="","",'表格编辑 '!T127)</f>
        <v/>
      </c>
      <c r="S127" s="123" t="str">
        <f>IF('表格编辑 '!U127="","",'表格编辑 '!U127)</f>
        <v/>
      </c>
      <c r="T127" s="123" t="str">
        <f>IF('表格编辑 '!V127="","",'表格编辑 '!V127)</f>
        <v/>
      </c>
      <c r="U127" s="123" t="str">
        <f>IF('表格编辑 '!W127="","",'表格编辑 '!W127)</f>
        <v/>
      </c>
      <c r="V127" s="123" t="str">
        <f>IF('表格编辑 '!X127="","",'表格编辑 '!X127)</f>
        <v/>
      </c>
      <c r="W127" s="123" t="str">
        <f>IF('表格编辑 '!Y127="","",'表格编辑 '!Y127)</f>
        <v/>
      </c>
      <c r="X127" s="123" t="str">
        <f>IF('表格编辑 '!Z127="","",'表格编辑 '!Z127)</f>
        <v/>
      </c>
      <c r="Y127" s="123" t="str">
        <f>IF('表格编辑 '!AA127="","",'表格编辑 '!AA127)</f>
        <v/>
      </c>
      <c r="Z127" s="123" t="str">
        <f>IF('表格编辑 '!AB127="","",'表格编辑 '!AB127)</f>
        <v/>
      </c>
      <c r="AA127" s="123" t="str">
        <f>IF('表格编辑 '!AC127="","",'表格编辑 '!AC127)</f>
        <v/>
      </c>
      <c r="AB127" s="123" t="str">
        <f>IF('表格编辑 '!AD127="","",'表格编辑 '!AD127)</f>
        <v/>
      </c>
      <c r="AC127" s="123" t="str">
        <f>IF('表格编辑 '!AE127="","",'表格编辑 '!AE127)</f>
        <v/>
      </c>
      <c r="AD127" s="123">
        <f>IF('表格编辑 '!AF127="","",'表格编辑 '!AF127)</f>
        <v>100074</v>
      </c>
    </row>
    <row r="128" spans="1:30">
      <c r="A128" s="123">
        <f>IF('表格编辑 '!A128="","",'表格编辑 '!A128)</f>
        <v>75</v>
      </c>
      <c r="B128" s="123">
        <f>IF('表格编辑 '!B128="","",'表格编辑 '!B128)</f>
        <v>88</v>
      </c>
      <c r="C128" s="123">
        <f>IF('表格编辑 '!E128="","",'表格编辑 '!E128)</f>
        <v>42</v>
      </c>
      <c r="D128" s="123" t="str">
        <f>IF('表格编辑 '!F128="","",'表格编辑 '!F128)</f>
        <v>JuXingSiWangRuoChong_Born(RECEIVER,ARG0,ARG1,ARG2,ARG3,ARG4)</v>
      </c>
      <c r="E128" s="123" t="str">
        <f>IF('表格编辑 '!G128="","",'表格编辑 '!G128)</f>
        <v>JuXingSiWangRuoChong_Update(RECEIVER,ARG0,ARG1,ARG2,ARG3,ARG4)</v>
      </c>
      <c r="F128" s="123" t="str">
        <f>IF('表格编辑 '!H128="","",'表格编辑 '!H128)</f>
        <v/>
      </c>
      <c r="G128" s="123" t="str">
        <f>IF('表格编辑 '!I128="","",'表格编辑 '!I128)</f>
        <v/>
      </c>
      <c r="H128" s="123" t="str">
        <f>IF('表格编辑 '!J128="","",'表格编辑 '!J128)</f>
        <v>JuXingSiWangRuoChong_deadth(RECEIVER,ARG0,ARG1,ARG2,ARG3,ARG4)</v>
      </c>
      <c r="I128" s="123">
        <f>IF('表格编辑 '!K128="","",'表格编辑 '!K128)</f>
        <v>1</v>
      </c>
      <c r="J128" s="123">
        <f>IF('表格编辑 '!L128="","",'表格编辑 '!L128)</f>
        <v>4248.4</v>
      </c>
      <c r="K128" s="123">
        <f>IF('表格编辑 '!M128="","",'表格编辑 '!M128)</f>
        <v>1260</v>
      </c>
      <c r="L128" s="123">
        <f>IF('表格编辑 '!N128="","",'表格编辑 '!N128)</f>
        <v>200</v>
      </c>
      <c r="M128" s="123">
        <f>IF('表格编辑 '!O128="","",'表格编辑 '!O128)</f>
        <v>130</v>
      </c>
      <c r="N128" s="123">
        <f>IF('表格编辑 '!P128="","",'表格编辑 '!P128)</f>
        <v>150</v>
      </c>
      <c r="O128" s="123">
        <f>IF('表格编辑 '!Q128="","",'表格编辑 '!Q128)</f>
        <v>50</v>
      </c>
      <c r="P128" s="123" t="str">
        <f>IF('表格编辑 '!R128="","",'表格编辑 '!R128)</f>
        <v/>
      </c>
      <c r="Q128" s="123">
        <f>IF('表格编辑 '!S128="","",'表格编辑 '!S128)</f>
        <v>320</v>
      </c>
      <c r="R128" s="123" t="str">
        <f>IF('表格编辑 '!T128="","",'表格编辑 '!T128)</f>
        <v/>
      </c>
      <c r="S128" s="123" t="str">
        <f>IF('表格编辑 '!U128="","",'表格编辑 '!U128)</f>
        <v/>
      </c>
      <c r="T128" s="123" t="str">
        <f>IF('表格编辑 '!V128="","",'表格编辑 '!V128)</f>
        <v/>
      </c>
      <c r="U128" s="123" t="str">
        <f>IF('表格编辑 '!W128="","",'表格编辑 '!W128)</f>
        <v/>
      </c>
      <c r="V128" s="123" t="str">
        <f>IF('表格编辑 '!X128="","",'表格编辑 '!X128)</f>
        <v/>
      </c>
      <c r="W128" s="123">
        <f>IF('表格编辑 '!Y128="","",'表格编辑 '!Y128)</f>
        <v>100</v>
      </c>
      <c r="X128" s="123">
        <f>IF('表格编辑 '!Z128="","",'表格编辑 '!Z128)</f>
        <v>100</v>
      </c>
      <c r="Y128" s="123">
        <f>IF('表格编辑 '!AA128="","",'表格编辑 '!AA128)</f>
        <v>100</v>
      </c>
      <c r="Z128" s="123">
        <f>IF('表格编辑 '!AB128="","",'表格编辑 '!AB128)</f>
        <v>100</v>
      </c>
      <c r="AA128" s="123">
        <f>IF('表格编辑 '!AC128="","",'表格编辑 '!AC128)</f>
        <v>100</v>
      </c>
      <c r="AB128" s="123">
        <f>IF('表格编辑 '!AD128="","",'表格编辑 '!AD128)</f>
        <v>100</v>
      </c>
      <c r="AC128" s="123" t="str">
        <f>IF('表格编辑 '!AE128="","",'表格编辑 '!AE128)</f>
        <v/>
      </c>
      <c r="AD128" s="123">
        <f>IF('表格编辑 '!AF128="","",'表格编辑 '!AF128)</f>
        <v>100075</v>
      </c>
    </row>
    <row r="129" spans="1:30">
      <c r="A129" s="123">
        <f>IF('表格编辑 '!A129="","",'表格编辑 '!A129)</f>
        <v>76</v>
      </c>
      <c r="B129" s="123">
        <f>IF('表格编辑 '!B129="","",'表格编辑 '!B129)</f>
        <v>10068</v>
      </c>
      <c r="C129" s="123">
        <f>IF('表格编辑 '!E129="","",'表格编辑 '!E129)</f>
        <v>43</v>
      </c>
      <c r="D129" s="123" t="str">
        <f>IF('表格编辑 '!F129="","",'表格编辑 '!F129)</f>
        <v>AI_born_event(RECEIVER, ARG0, ARG1, ARG2, ARG3,ARG4)</v>
      </c>
      <c r="E129" s="123" t="str">
        <f>IF('表格编辑 '!G129="","",'表格编辑 '!G129)</f>
        <v>AI_update_event(RECEIVER, ARG0, ARG1, ARG2, ARG3,ARG4)</v>
      </c>
      <c r="F129" s="123" t="str">
        <f>IF('表格编辑 '!H129="","",'表格编辑 '!H129)</f>
        <v/>
      </c>
      <c r="G129" s="123" t="str">
        <f>IF('表格编辑 '!I129="","",'表格编辑 '!I129)</f>
        <v/>
      </c>
      <c r="H129" s="123" t="str">
        <f>IF('表格编辑 '!J129="","",'表格编辑 '!J129)</f>
        <v>test_deadth_event(RECEIVER, ARG0, ARG1, ARG2, ARG3,ARG4)</v>
      </c>
      <c r="I129" s="123">
        <f>IF('表格编辑 '!K129="","",'表格编辑 '!K129)</f>
        <v>1</v>
      </c>
      <c r="J129" s="123">
        <f>IF('表格编辑 '!L129="","",'表格编辑 '!L129)</f>
        <v>0</v>
      </c>
      <c r="K129" s="123">
        <f>IF('表格编辑 '!M129="","",'表格编辑 '!M129)</f>
        <v>1290</v>
      </c>
      <c r="L129" s="123" t="str">
        <f>IF('表格编辑 '!N129="","",'表格编辑 '!N129)</f>
        <v/>
      </c>
      <c r="M129" s="123" t="str">
        <f>IF('表格编辑 '!O129="","",'表格编辑 '!O129)</f>
        <v/>
      </c>
      <c r="N129" s="123" t="str">
        <f>IF('表格编辑 '!P129="","",'表格编辑 '!P129)</f>
        <v/>
      </c>
      <c r="O129" s="123" t="str">
        <f>IF('表格编辑 '!Q129="","",'表格编辑 '!Q129)</f>
        <v/>
      </c>
      <c r="P129" s="123" t="str">
        <f>IF('表格编辑 '!R129="","",'表格编辑 '!R129)</f>
        <v/>
      </c>
      <c r="Q129" s="123">
        <f>IF('表格编辑 '!S129="","",'表格编辑 '!S129)</f>
        <v>320</v>
      </c>
      <c r="R129" s="123" t="str">
        <f>IF('表格编辑 '!T129="","",'表格编辑 '!T129)</f>
        <v/>
      </c>
      <c r="S129" s="123" t="str">
        <f>IF('表格编辑 '!U129="","",'表格编辑 '!U129)</f>
        <v/>
      </c>
      <c r="T129" s="123" t="str">
        <f>IF('表格编辑 '!V129="","",'表格编辑 '!V129)</f>
        <v/>
      </c>
      <c r="U129" s="123" t="str">
        <f>IF('表格编辑 '!W129="","",'表格编辑 '!W129)</f>
        <v/>
      </c>
      <c r="V129" s="123" t="str">
        <f>IF('表格编辑 '!X129="","",'表格编辑 '!X129)</f>
        <v/>
      </c>
      <c r="W129" s="123" t="str">
        <f>IF('表格编辑 '!Y129="","",'表格编辑 '!Y129)</f>
        <v/>
      </c>
      <c r="X129" s="123" t="str">
        <f>IF('表格编辑 '!Z129="","",'表格编辑 '!Z129)</f>
        <v/>
      </c>
      <c r="Y129" s="123" t="str">
        <f>IF('表格编辑 '!AA129="","",'表格编辑 '!AA129)</f>
        <v/>
      </c>
      <c r="Z129" s="123" t="str">
        <f>IF('表格编辑 '!AB129="","",'表格编辑 '!AB129)</f>
        <v/>
      </c>
      <c r="AA129" s="123" t="str">
        <f>IF('表格编辑 '!AC129="","",'表格编辑 '!AC129)</f>
        <v/>
      </c>
      <c r="AB129" s="123" t="str">
        <f>IF('表格编辑 '!AD129="","",'表格编辑 '!AD129)</f>
        <v/>
      </c>
      <c r="AC129" s="123" t="str">
        <f>IF('表格编辑 '!AE129="","",'表格编辑 '!AE129)</f>
        <v/>
      </c>
      <c r="AD129" s="123">
        <f>IF('表格编辑 '!AF129="","",'表格编辑 '!AF129)</f>
        <v>100076</v>
      </c>
    </row>
    <row r="130" spans="1:30">
      <c r="A130" s="123">
        <f>IF('表格编辑 '!A130="","",'表格编辑 '!A130)</f>
        <v>77</v>
      </c>
      <c r="B130" s="123">
        <f>IF('表格编辑 '!B130="","",'表格编辑 '!B130)</f>
        <v>10006</v>
      </c>
      <c r="C130" s="123">
        <f>IF('表格编辑 '!E130="","",'表格编辑 '!E130)</f>
        <v>43</v>
      </c>
      <c r="D130" s="123" t="str">
        <f>IF('表格编辑 '!F130="","",'表格编辑 '!F130)</f>
        <v>AI_born_event(RECEIVER, ARG0, ARG1, ARG2, ARG3,ARG4)</v>
      </c>
      <c r="E130" s="123" t="str">
        <f>IF('表格编辑 '!G130="","",'表格编辑 '!G130)</f>
        <v>AI_update_event(RECEIVER, ARG0, ARG1, ARG2, ARG3,ARG4)</v>
      </c>
      <c r="F130" s="123" t="str">
        <f>IF('表格编辑 '!H130="","",'表格编辑 '!H130)</f>
        <v/>
      </c>
      <c r="G130" s="123" t="str">
        <f>IF('表格编辑 '!I130="","",'表格编辑 '!I130)</f>
        <v/>
      </c>
      <c r="H130" s="123" t="str">
        <f>IF('表格编辑 '!J130="","",'表格编辑 '!J130)</f>
        <v>test_deadth_event(RECEIVER, ARG0, ARG1, ARG2, ARG3,ARG4)</v>
      </c>
      <c r="I130" s="123">
        <f>IF('表格编辑 '!K130="","",'表格编辑 '!K130)</f>
        <v>1</v>
      </c>
      <c r="J130" s="123">
        <f>IF('表格编辑 '!L130="","",'表格编辑 '!L130)</f>
        <v>0</v>
      </c>
      <c r="K130" s="123">
        <f>IF('表格编辑 '!M130="","",'表格编辑 '!M130)</f>
        <v>1290</v>
      </c>
      <c r="L130" s="123" t="str">
        <f>IF('表格编辑 '!N130="","",'表格编辑 '!N130)</f>
        <v/>
      </c>
      <c r="M130" s="123" t="str">
        <f>IF('表格编辑 '!O130="","",'表格编辑 '!O130)</f>
        <v/>
      </c>
      <c r="N130" s="123" t="str">
        <f>IF('表格编辑 '!P130="","",'表格编辑 '!P130)</f>
        <v/>
      </c>
      <c r="O130" s="123" t="str">
        <f>IF('表格编辑 '!Q130="","",'表格编辑 '!Q130)</f>
        <v/>
      </c>
      <c r="P130" s="123" t="str">
        <f>IF('表格编辑 '!R130="","",'表格编辑 '!R130)</f>
        <v/>
      </c>
      <c r="Q130" s="123">
        <f>IF('表格编辑 '!S130="","",'表格编辑 '!S130)</f>
        <v>320</v>
      </c>
      <c r="R130" s="123" t="str">
        <f>IF('表格编辑 '!T130="","",'表格编辑 '!T130)</f>
        <v/>
      </c>
      <c r="S130" s="123" t="str">
        <f>IF('表格编辑 '!U130="","",'表格编辑 '!U130)</f>
        <v/>
      </c>
      <c r="T130" s="123" t="str">
        <f>IF('表格编辑 '!V130="","",'表格编辑 '!V130)</f>
        <v/>
      </c>
      <c r="U130" s="123" t="str">
        <f>IF('表格编辑 '!W130="","",'表格编辑 '!W130)</f>
        <v/>
      </c>
      <c r="V130" s="123" t="str">
        <f>IF('表格编辑 '!X130="","",'表格编辑 '!X130)</f>
        <v/>
      </c>
      <c r="W130" s="123" t="str">
        <f>IF('表格编辑 '!Y130="","",'表格编辑 '!Y130)</f>
        <v/>
      </c>
      <c r="X130" s="123" t="str">
        <f>IF('表格编辑 '!Z130="","",'表格编辑 '!Z130)</f>
        <v/>
      </c>
      <c r="Y130" s="123" t="str">
        <f>IF('表格编辑 '!AA130="","",'表格编辑 '!AA130)</f>
        <v/>
      </c>
      <c r="Z130" s="123" t="str">
        <f>IF('表格编辑 '!AB130="","",'表格编辑 '!AB130)</f>
        <v/>
      </c>
      <c r="AA130" s="123" t="str">
        <f>IF('表格编辑 '!AC130="","",'表格编辑 '!AC130)</f>
        <v/>
      </c>
      <c r="AB130" s="123" t="str">
        <f>IF('表格编辑 '!AD130="","",'表格编辑 '!AD130)</f>
        <v/>
      </c>
      <c r="AC130" s="123" t="str">
        <f>IF('表格编辑 '!AE130="","",'表格编辑 '!AE130)</f>
        <v/>
      </c>
      <c r="AD130" s="123">
        <f>IF('表格编辑 '!AF130="","",'表格编辑 '!AF130)</f>
        <v>100077</v>
      </c>
    </row>
    <row r="131" spans="1:30">
      <c r="A131" s="123">
        <f>IF('表格编辑 '!A131="","",'表格编辑 '!A131)</f>
        <v>78</v>
      </c>
      <c r="B131" s="123">
        <f>IF('表格编辑 '!B131="","",'表格编辑 '!B131)</f>
        <v>10015</v>
      </c>
      <c r="C131" s="123">
        <f>IF('表格编辑 '!E131="","",'表格编辑 '!E131)</f>
        <v>44</v>
      </c>
      <c r="D131" s="123" t="str">
        <f>IF('表格编辑 '!F131="","",'表格编辑 '!F131)</f>
        <v>AI_born_event(RECEIVER, ARG0, ARG1, ARG2, ARG3,ARG4)</v>
      </c>
      <c r="E131" s="123" t="str">
        <f>IF('表格编辑 '!G131="","",'表格编辑 '!G131)</f>
        <v>AI_update_event(RECEIVER, ARG0, ARG1, ARG2, ARG3,ARG4)</v>
      </c>
      <c r="F131" s="123" t="str">
        <f>IF('表格编辑 '!H131="","",'表格编辑 '!H131)</f>
        <v/>
      </c>
      <c r="G131" s="123" t="str">
        <f>IF('表格编辑 '!I131="","",'表格编辑 '!I131)</f>
        <v/>
      </c>
      <c r="H131" s="123" t="str">
        <f>IF('表格编辑 '!J131="","",'表格编辑 '!J131)</f>
        <v>test_deadth_event(RECEIVER, ARG0, ARG1, ARG2, ARG3,ARG4)</v>
      </c>
      <c r="I131" s="123">
        <f>IF('表格编辑 '!K131="","",'表格编辑 '!K131)</f>
        <v>1</v>
      </c>
      <c r="J131" s="123">
        <f>IF('表格编辑 '!L131="","",'表格编辑 '!L131)</f>
        <v>0</v>
      </c>
      <c r="K131" s="123">
        <f>IF('表格编辑 '!M131="","",'表格编辑 '!M131)</f>
        <v>1320</v>
      </c>
      <c r="L131" s="123" t="str">
        <f>IF('表格编辑 '!N131="","",'表格编辑 '!N131)</f>
        <v/>
      </c>
      <c r="M131" s="123" t="str">
        <f>IF('表格编辑 '!O131="","",'表格编辑 '!O131)</f>
        <v/>
      </c>
      <c r="N131" s="123" t="str">
        <f>IF('表格编辑 '!P131="","",'表格编辑 '!P131)</f>
        <v/>
      </c>
      <c r="O131" s="123" t="str">
        <f>IF('表格编辑 '!Q131="","",'表格编辑 '!Q131)</f>
        <v/>
      </c>
      <c r="P131" s="123" t="str">
        <f>IF('表格编辑 '!R131="","",'表格编辑 '!R131)</f>
        <v/>
      </c>
      <c r="Q131" s="123">
        <f>IF('表格编辑 '!S131="","",'表格编辑 '!S131)</f>
        <v>320</v>
      </c>
      <c r="R131" s="123" t="str">
        <f>IF('表格编辑 '!T131="","",'表格编辑 '!T131)</f>
        <v/>
      </c>
      <c r="S131" s="123" t="str">
        <f>IF('表格编辑 '!U131="","",'表格编辑 '!U131)</f>
        <v/>
      </c>
      <c r="T131" s="123" t="str">
        <f>IF('表格编辑 '!V131="","",'表格编辑 '!V131)</f>
        <v/>
      </c>
      <c r="U131" s="123" t="str">
        <f>IF('表格编辑 '!W131="","",'表格编辑 '!W131)</f>
        <v/>
      </c>
      <c r="V131" s="123" t="str">
        <f>IF('表格编辑 '!X131="","",'表格编辑 '!X131)</f>
        <v/>
      </c>
      <c r="W131" s="123" t="str">
        <f>IF('表格编辑 '!Y131="","",'表格编辑 '!Y131)</f>
        <v/>
      </c>
      <c r="X131" s="123" t="str">
        <f>IF('表格编辑 '!Z131="","",'表格编辑 '!Z131)</f>
        <v/>
      </c>
      <c r="Y131" s="123" t="str">
        <f>IF('表格编辑 '!AA131="","",'表格编辑 '!AA131)</f>
        <v/>
      </c>
      <c r="Z131" s="123" t="str">
        <f>IF('表格编辑 '!AB131="","",'表格编辑 '!AB131)</f>
        <v/>
      </c>
      <c r="AA131" s="123" t="str">
        <f>IF('表格编辑 '!AC131="","",'表格编辑 '!AC131)</f>
        <v/>
      </c>
      <c r="AB131" s="123" t="str">
        <f>IF('表格编辑 '!AD131="","",'表格编辑 '!AD131)</f>
        <v/>
      </c>
      <c r="AC131" s="123" t="str">
        <f>IF('表格编辑 '!AE131="","",'表格编辑 '!AE131)</f>
        <v/>
      </c>
      <c r="AD131" s="123">
        <f>IF('表格编辑 '!AF131="","",'表格编辑 '!AF131)</f>
        <v>100078</v>
      </c>
    </row>
    <row r="132" spans="1:30">
      <c r="A132" s="123">
        <f>IF('表格编辑 '!A132="","",'表格编辑 '!A132)</f>
        <v>79</v>
      </c>
      <c r="B132" s="123">
        <f>IF('表格编辑 '!B132="","",'表格编辑 '!B132)</f>
        <v>89</v>
      </c>
      <c r="C132" s="123">
        <f>IF('表格编辑 '!E132="","",'表格编辑 '!E132)</f>
        <v>44</v>
      </c>
      <c r="D132" s="123" t="str">
        <f>IF('表格编辑 '!F132="","",'表格编辑 '!F132)</f>
        <v>DesertTunShiHua_Born(RECEIVER, ARG0, ARG1, ARG2, ARG3,ARG4)</v>
      </c>
      <c r="E132" s="123" t="str">
        <f>IF('表格编辑 '!G132="","",'表格编辑 '!G132)</f>
        <v>DesertTunShiHua_Update(RECEIVER, ARG0, ARG1, ARG2, ARG3,ARG4)</v>
      </c>
      <c r="F132" s="123" t="str">
        <f>IF('表格编辑 '!H132="","",'表格编辑 '!H132)</f>
        <v/>
      </c>
      <c r="G132" s="123" t="str">
        <f>IF('表格编辑 '!I132="","",'表格编辑 '!I132)</f>
        <v/>
      </c>
      <c r="H132" s="123" t="str">
        <f>IF('表格编辑 '!J132="","",'表格编辑 '!J132)</f>
        <v>DesertTunShiHua_deadth(RECEIVER, ARG0, ARG1, ARG2, ARG3,ARG4)</v>
      </c>
      <c r="I132" s="123">
        <f>IF('表格编辑 '!K132="","",'表格编辑 '!K132)</f>
        <v>1</v>
      </c>
      <c r="J132" s="123">
        <f>IF('表格编辑 '!L132="","",'表格编辑 '!L132)</f>
        <v>9746.1</v>
      </c>
      <c r="K132" s="123">
        <f>IF('表格编辑 '!M132="","",'表格编辑 '!M132)</f>
        <v>1320</v>
      </c>
      <c r="L132" s="123">
        <f>IF('表格编辑 '!N132="","",'表格编辑 '!N132)</f>
        <v>130</v>
      </c>
      <c r="M132" s="123">
        <f>IF('表格编辑 '!O132="","",'表格编辑 '!O132)</f>
        <v>130</v>
      </c>
      <c r="N132" s="123">
        <f>IF('表格编辑 '!P132="","",'表格编辑 '!P132)</f>
        <v>150</v>
      </c>
      <c r="O132" s="123" t="str">
        <f>IF('表格编辑 '!Q132="","",'表格编辑 '!Q132)</f>
        <v/>
      </c>
      <c r="P132" s="123" t="str">
        <f>IF('表格编辑 '!R132="","",'表格编辑 '!R132)</f>
        <v/>
      </c>
      <c r="Q132" s="123">
        <f>IF('表格编辑 '!S132="","",'表格编辑 '!S132)</f>
        <v>320</v>
      </c>
      <c r="R132" s="123" t="str">
        <f>IF('表格编辑 '!T132="","",'表格编辑 '!T132)</f>
        <v/>
      </c>
      <c r="S132" s="123" t="str">
        <f>IF('表格编辑 '!U132="","",'表格编辑 '!U132)</f>
        <v/>
      </c>
      <c r="T132" s="123" t="str">
        <f>IF('表格编辑 '!V132="","",'表格编辑 '!V132)</f>
        <v/>
      </c>
      <c r="U132" s="123" t="str">
        <f>IF('表格编辑 '!W132="","",'表格编辑 '!W132)</f>
        <v/>
      </c>
      <c r="V132" s="123" t="str">
        <f>IF('表格编辑 '!X132="","",'表格编辑 '!X132)</f>
        <v/>
      </c>
      <c r="W132" s="123">
        <f>IF('表格编辑 '!Y132="","",'表格编辑 '!Y132)</f>
        <v>100</v>
      </c>
      <c r="X132" s="123">
        <f>IF('表格编辑 '!Z132="","",'表格编辑 '!Z132)</f>
        <v>100</v>
      </c>
      <c r="Y132" s="123">
        <f>IF('表格编辑 '!AA132="","",'表格编辑 '!AA132)</f>
        <v>100</v>
      </c>
      <c r="Z132" s="123">
        <f>IF('表格编辑 '!AB132="","",'表格编辑 '!AB132)</f>
        <v>100</v>
      </c>
      <c r="AA132" s="123">
        <f>IF('表格编辑 '!AC132="","",'表格编辑 '!AC132)</f>
        <v>100</v>
      </c>
      <c r="AB132" s="123">
        <f>IF('表格编辑 '!AD132="","",'表格编辑 '!AD132)</f>
        <v>100</v>
      </c>
      <c r="AC132" s="123" t="str">
        <f>IF('表格编辑 '!AE132="","",'表格编辑 '!AE132)</f>
        <v/>
      </c>
      <c r="AD132" s="123">
        <f>IF('表格编辑 '!AF132="","",'表格编辑 '!AF132)</f>
        <v>100079</v>
      </c>
    </row>
    <row r="133" spans="1:30">
      <c r="A133" s="123">
        <f>IF('表格编辑 '!A133="","",'表格编辑 '!A133)</f>
        <v>80</v>
      </c>
      <c r="B133" s="123">
        <f>IF('表格编辑 '!B133="","",'表格编辑 '!B133)</f>
        <v>10117</v>
      </c>
      <c r="C133" s="123">
        <f>IF('表格编辑 '!E133="","",'表格编辑 '!E133)</f>
        <v>45</v>
      </c>
      <c r="D133" s="123" t="str">
        <f>IF('表格编辑 '!F133="","",'表格编辑 '!F133)</f>
        <v>AI_born_event(RECEIVER, ARG0, ARG1, ARG2, ARG3,ARG4)</v>
      </c>
      <c r="E133" s="123" t="str">
        <f>IF('表格编辑 '!G133="","",'表格编辑 '!G133)</f>
        <v>AI_update_event(RECEIVER, ARG0, ARG1, ARG2, ARG3,ARG4)</v>
      </c>
      <c r="F133" s="123" t="str">
        <f>IF('表格编辑 '!H133="","",'表格编辑 '!H133)</f>
        <v/>
      </c>
      <c r="G133" s="123" t="str">
        <f>IF('表格编辑 '!I133="","",'表格编辑 '!I133)</f>
        <v/>
      </c>
      <c r="H133" s="123" t="str">
        <f>IF('表格编辑 '!J133="","",'表格编辑 '!J133)</f>
        <v>test_deadth_event(RECEIVER, ARG0, ARG1, ARG2, ARG3,ARG4)</v>
      </c>
      <c r="I133" s="123">
        <f>IF('表格编辑 '!K133="","",'表格编辑 '!K133)</f>
        <v>1</v>
      </c>
      <c r="J133" s="123">
        <f>IF('表格编辑 '!L133="","",'表格编辑 '!L133)</f>
        <v>0</v>
      </c>
      <c r="K133" s="123">
        <f>IF('表格编辑 '!M133="","",'表格编辑 '!M133)</f>
        <v>1350</v>
      </c>
      <c r="L133" s="123" t="str">
        <f>IF('表格编辑 '!N133="","",'表格编辑 '!N133)</f>
        <v/>
      </c>
      <c r="M133" s="123" t="str">
        <f>IF('表格编辑 '!O133="","",'表格编辑 '!O133)</f>
        <v/>
      </c>
      <c r="N133" s="123" t="str">
        <f>IF('表格编辑 '!P133="","",'表格编辑 '!P133)</f>
        <v/>
      </c>
      <c r="O133" s="123" t="str">
        <f>IF('表格编辑 '!Q133="","",'表格编辑 '!Q133)</f>
        <v/>
      </c>
      <c r="P133" s="123" t="str">
        <f>IF('表格编辑 '!R133="","",'表格编辑 '!R133)</f>
        <v/>
      </c>
      <c r="Q133" s="123">
        <f>IF('表格编辑 '!S133="","",'表格编辑 '!S133)</f>
        <v>320</v>
      </c>
      <c r="R133" s="123" t="str">
        <f>IF('表格编辑 '!T133="","",'表格编辑 '!T133)</f>
        <v/>
      </c>
      <c r="S133" s="123" t="str">
        <f>IF('表格编辑 '!U133="","",'表格编辑 '!U133)</f>
        <v/>
      </c>
      <c r="T133" s="123" t="str">
        <f>IF('表格编辑 '!V133="","",'表格编辑 '!V133)</f>
        <v/>
      </c>
      <c r="U133" s="123" t="str">
        <f>IF('表格编辑 '!W133="","",'表格编辑 '!W133)</f>
        <v/>
      </c>
      <c r="V133" s="123" t="str">
        <f>IF('表格编辑 '!X133="","",'表格编辑 '!X133)</f>
        <v/>
      </c>
      <c r="W133" s="123" t="str">
        <f>IF('表格编辑 '!Y133="","",'表格编辑 '!Y133)</f>
        <v/>
      </c>
      <c r="X133" s="123" t="str">
        <f>IF('表格编辑 '!Z133="","",'表格编辑 '!Z133)</f>
        <v/>
      </c>
      <c r="Y133" s="123" t="str">
        <f>IF('表格编辑 '!AA133="","",'表格编辑 '!AA133)</f>
        <v/>
      </c>
      <c r="Z133" s="123" t="str">
        <f>IF('表格编辑 '!AB133="","",'表格编辑 '!AB133)</f>
        <v/>
      </c>
      <c r="AA133" s="123" t="str">
        <f>IF('表格编辑 '!AC133="","",'表格编辑 '!AC133)</f>
        <v/>
      </c>
      <c r="AB133" s="123" t="str">
        <f>IF('表格编辑 '!AD133="","",'表格编辑 '!AD133)</f>
        <v/>
      </c>
      <c r="AC133" s="123" t="str">
        <f>IF('表格编辑 '!AE133="","",'表格编辑 '!AE133)</f>
        <v/>
      </c>
      <c r="AD133" s="123">
        <f>IF('表格编辑 '!AF133="","",'表格编辑 '!AF133)</f>
        <v>100080</v>
      </c>
    </row>
    <row r="134" spans="1:30">
      <c r="A134" s="123">
        <f>IF('表格编辑 '!A134="","",'表格编辑 '!A134)</f>
        <v>81</v>
      </c>
      <c r="B134" s="123">
        <f>IF('表格编辑 '!B134="","",'表格编辑 '!B134)</f>
        <v>10124</v>
      </c>
      <c r="C134" s="123">
        <f>IF('表格编辑 '!E134="","",'表格编辑 '!E134)</f>
        <v>45</v>
      </c>
      <c r="D134" s="123" t="str">
        <f>IF('表格编辑 '!F134="","",'表格编辑 '!F134)</f>
        <v>AI_born_event(RECEIVER, ARG0, ARG1, ARG2, ARG3,ARG4)</v>
      </c>
      <c r="E134" s="123" t="str">
        <f>IF('表格编辑 '!G134="","",'表格编辑 '!G134)</f>
        <v>AI_update_event(RECEIVER, ARG0, ARG1, ARG2, ARG3,ARG4)</v>
      </c>
      <c r="F134" s="123" t="str">
        <f>IF('表格编辑 '!H134="","",'表格编辑 '!H134)</f>
        <v/>
      </c>
      <c r="G134" s="123" t="str">
        <f>IF('表格编辑 '!I134="","",'表格编辑 '!I134)</f>
        <v/>
      </c>
      <c r="H134" s="123" t="str">
        <f>IF('表格编辑 '!J134="","",'表格编辑 '!J134)</f>
        <v>test_deadth_event(RECEIVER, ARG0, ARG1, ARG2, ARG3,ARG4)</v>
      </c>
      <c r="I134" s="123">
        <f>IF('表格编辑 '!K134="","",'表格编辑 '!K134)</f>
        <v>1</v>
      </c>
      <c r="J134" s="123">
        <f>IF('表格编辑 '!L134="","",'表格编辑 '!L134)</f>
        <v>0</v>
      </c>
      <c r="K134" s="123">
        <f>IF('表格编辑 '!M134="","",'表格编辑 '!M134)</f>
        <v>1350</v>
      </c>
      <c r="L134" s="123" t="str">
        <f>IF('表格编辑 '!N134="","",'表格编辑 '!N134)</f>
        <v/>
      </c>
      <c r="M134" s="123" t="str">
        <f>IF('表格编辑 '!O134="","",'表格编辑 '!O134)</f>
        <v/>
      </c>
      <c r="N134" s="123" t="str">
        <f>IF('表格编辑 '!P134="","",'表格编辑 '!P134)</f>
        <v/>
      </c>
      <c r="O134" s="123" t="str">
        <f>IF('表格编辑 '!Q134="","",'表格编辑 '!Q134)</f>
        <v/>
      </c>
      <c r="P134" s="123" t="str">
        <f>IF('表格编辑 '!R134="","",'表格编辑 '!R134)</f>
        <v/>
      </c>
      <c r="Q134" s="123">
        <f>IF('表格编辑 '!S134="","",'表格编辑 '!S134)</f>
        <v>320</v>
      </c>
      <c r="R134" s="123" t="str">
        <f>IF('表格编辑 '!T134="","",'表格编辑 '!T134)</f>
        <v/>
      </c>
      <c r="S134" s="123" t="str">
        <f>IF('表格编辑 '!U134="","",'表格编辑 '!U134)</f>
        <v/>
      </c>
      <c r="T134" s="123" t="str">
        <f>IF('表格编辑 '!V134="","",'表格编辑 '!V134)</f>
        <v/>
      </c>
      <c r="U134" s="123" t="str">
        <f>IF('表格编辑 '!W134="","",'表格编辑 '!W134)</f>
        <v/>
      </c>
      <c r="V134" s="123" t="str">
        <f>IF('表格编辑 '!X134="","",'表格编辑 '!X134)</f>
        <v/>
      </c>
      <c r="W134" s="123" t="str">
        <f>IF('表格编辑 '!Y134="","",'表格编辑 '!Y134)</f>
        <v/>
      </c>
      <c r="X134" s="123" t="str">
        <f>IF('表格编辑 '!Z134="","",'表格编辑 '!Z134)</f>
        <v/>
      </c>
      <c r="Y134" s="123" t="str">
        <f>IF('表格编辑 '!AA134="","",'表格编辑 '!AA134)</f>
        <v/>
      </c>
      <c r="Z134" s="123" t="str">
        <f>IF('表格编辑 '!AB134="","",'表格编辑 '!AB134)</f>
        <v/>
      </c>
      <c r="AA134" s="123" t="str">
        <f>IF('表格编辑 '!AC134="","",'表格编辑 '!AC134)</f>
        <v/>
      </c>
      <c r="AB134" s="123" t="str">
        <f>IF('表格编辑 '!AD134="","",'表格编辑 '!AD134)</f>
        <v/>
      </c>
      <c r="AC134" s="123" t="str">
        <f>IF('表格编辑 '!AE134="","",'表格编辑 '!AE134)</f>
        <v/>
      </c>
      <c r="AD134" s="123">
        <f>IF('表格编辑 '!AF134="","",'表格编辑 '!AF134)</f>
        <v>100081</v>
      </c>
    </row>
    <row r="135" spans="1:30">
      <c r="A135" s="123">
        <f>IF('表格编辑 '!A135="","",'表格编辑 '!A135)</f>
        <v>82</v>
      </c>
      <c r="B135" s="123">
        <f>IF('表格编辑 '!B135="","",'表格编辑 '!B135)</f>
        <v>10152</v>
      </c>
      <c r="C135" s="123">
        <f>IF('表格编辑 '!E135="","",'表格编辑 '!E135)</f>
        <v>46</v>
      </c>
      <c r="D135" s="123" t="str">
        <f>IF('表格编辑 '!F135="","",'表格编辑 '!F135)</f>
        <v>AI_born_event(RECEIVER, ARG0, ARG1, ARG2, ARG3,ARG4)</v>
      </c>
      <c r="E135" s="123" t="str">
        <f>IF('表格编辑 '!G135="","",'表格编辑 '!G135)</f>
        <v>AI_update_event(RECEIVER, ARG0, ARG1, ARG2, ARG3,ARG4)</v>
      </c>
      <c r="F135" s="123" t="str">
        <f>IF('表格编辑 '!H135="","",'表格编辑 '!H135)</f>
        <v/>
      </c>
      <c r="G135" s="123" t="str">
        <f>IF('表格编辑 '!I135="","",'表格编辑 '!I135)</f>
        <v/>
      </c>
      <c r="H135" s="123" t="str">
        <f>IF('表格编辑 '!J135="","",'表格编辑 '!J135)</f>
        <v>test_deadth_event(RECEIVER, ARG0, ARG1, ARG2, ARG3,ARG4)</v>
      </c>
      <c r="I135" s="123">
        <f>IF('表格编辑 '!K135="","",'表格编辑 '!K135)</f>
        <v>1</v>
      </c>
      <c r="J135" s="123">
        <f>IF('表格编辑 '!L135="","",'表格编辑 '!L135)</f>
        <v>0</v>
      </c>
      <c r="K135" s="123">
        <f>IF('表格编辑 '!M135="","",'表格编辑 '!M135)</f>
        <v>1380</v>
      </c>
      <c r="L135" s="123" t="str">
        <f>IF('表格编辑 '!N135="","",'表格编辑 '!N135)</f>
        <v/>
      </c>
      <c r="M135" s="123" t="str">
        <f>IF('表格编辑 '!O135="","",'表格编辑 '!O135)</f>
        <v/>
      </c>
      <c r="N135" s="123" t="str">
        <f>IF('表格编辑 '!P135="","",'表格编辑 '!P135)</f>
        <v/>
      </c>
      <c r="O135" s="123" t="str">
        <f>IF('表格编辑 '!Q135="","",'表格编辑 '!Q135)</f>
        <v/>
      </c>
      <c r="P135" s="123" t="str">
        <f>IF('表格编辑 '!R135="","",'表格编辑 '!R135)</f>
        <v/>
      </c>
      <c r="Q135" s="123">
        <f>IF('表格编辑 '!S135="","",'表格编辑 '!S135)</f>
        <v>320</v>
      </c>
      <c r="R135" s="123" t="str">
        <f>IF('表格编辑 '!T135="","",'表格编辑 '!T135)</f>
        <v/>
      </c>
      <c r="S135" s="123" t="str">
        <f>IF('表格编辑 '!U135="","",'表格编辑 '!U135)</f>
        <v/>
      </c>
      <c r="T135" s="123" t="str">
        <f>IF('表格编辑 '!V135="","",'表格编辑 '!V135)</f>
        <v/>
      </c>
      <c r="U135" s="123" t="str">
        <f>IF('表格编辑 '!W135="","",'表格编辑 '!W135)</f>
        <v/>
      </c>
      <c r="V135" s="123" t="str">
        <f>IF('表格编辑 '!X135="","",'表格编辑 '!X135)</f>
        <v/>
      </c>
      <c r="W135" s="123" t="str">
        <f>IF('表格编辑 '!Y135="","",'表格编辑 '!Y135)</f>
        <v/>
      </c>
      <c r="X135" s="123" t="str">
        <f>IF('表格编辑 '!Z135="","",'表格编辑 '!Z135)</f>
        <v/>
      </c>
      <c r="Y135" s="123" t="str">
        <f>IF('表格编辑 '!AA135="","",'表格编辑 '!AA135)</f>
        <v/>
      </c>
      <c r="Z135" s="123" t="str">
        <f>IF('表格编辑 '!AB135="","",'表格编辑 '!AB135)</f>
        <v/>
      </c>
      <c r="AA135" s="123" t="str">
        <f>IF('表格编辑 '!AC135="","",'表格编辑 '!AC135)</f>
        <v/>
      </c>
      <c r="AB135" s="123" t="str">
        <f>IF('表格编辑 '!AD135="","",'表格编辑 '!AD135)</f>
        <v/>
      </c>
      <c r="AC135" s="123" t="str">
        <f>IF('表格编辑 '!AE135="","",'表格编辑 '!AE135)</f>
        <v/>
      </c>
      <c r="AD135" s="123">
        <f>IF('表格编辑 '!AF135="","",'表格编辑 '!AF135)</f>
        <v>100082</v>
      </c>
    </row>
    <row r="136" spans="1:30">
      <c r="A136" s="123">
        <f>IF('表格编辑 '!A136="","",'表格编辑 '!A136)</f>
        <v>83</v>
      </c>
      <c r="B136" s="123">
        <f>IF('表格编辑 '!B136="","",'表格编辑 '!B136)</f>
        <v>90</v>
      </c>
      <c r="C136" s="123">
        <f>IF('表格编辑 '!E136="","",'表格编辑 '!E136)</f>
        <v>46</v>
      </c>
      <c r="D136" s="123" t="str">
        <f>IF('表格编辑 '!F136="","",'表格编辑 '!F136)</f>
        <v>DesertDanditBaTuo_Born(RECEIVER,ARG0,ARG1,ARG2,ARG3,ARG4)</v>
      </c>
      <c r="E136" s="123" t="str">
        <f>IF('表格编辑 '!G136="","",'表格编辑 '!G136)</f>
        <v>DesertDanditBaTuo_Update(RECEIVER,ARG0,ARG1,ARG2,ARG3,ARG4)</v>
      </c>
      <c r="F136" s="123" t="str">
        <f>IF('表格编辑 '!H136="","",'表格编辑 '!H136)</f>
        <v/>
      </c>
      <c r="G136" s="123" t="str">
        <f>IF('表格编辑 '!I136="","",'表格编辑 '!I136)</f>
        <v/>
      </c>
      <c r="H136" s="123" t="str">
        <f>IF('表格编辑 '!J136="","",'表格编辑 '!J136)</f>
        <v>DesertDanditBaTuo_deadth(RECEIVER,ARG0,ARG1,ARG2,ARG3,ARG4)</v>
      </c>
      <c r="I136" s="123">
        <f>IF('表格编辑 '!K136="","",'表格编辑 '!K136)</f>
        <v>1</v>
      </c>
      <c r="J136" s="123">
        <f>IF('表格编辑 '!L136="","",'表格编辑 '!L136)</f>
        <v>8866</v>
      </c>
      <c r="K136" s="123">
        <f>IF('表格编辑 '!M136="","",'表格编辑 '!M136)</f>
        <v>1380</v>
      </c>
      <c r="L136" s="123">
        <f>IF('表格编辑 '!N136="","",'表格编辑 '!N136)</f>
        <v>150</v>
      </c>
      <c r="M136" s="123">
        <f>IF('表格编辑 '!O136="","",'表格编辑 '!O136)</f>
        <v>130</v>
      </c>
      <c r="N136" s="123">
        <f>IF('表格编辑 '!P136="","",'表格编辑 '!P136)</f>
        <v>150</v>
      </c>
      <c r="O136" s="123">
        <f>IF('表格编辑 '!Q136="","",'表格编辑 '!Q136)</f>
        <v>50</v>
      </c>
      <c r="P136" s="123" t="str">
        <f>IF('表格编辑 '!R136="","",'表格编辑 '!R136)</f>
        <v/>
      </c>
      <c r="Q136" s="123">
        <f>IF('表格编辑 '!S136="","",'表格编辑 '!S136)</f>
        <v>320</v>
      </c>
      <c r="R136" s="123" t="str">
        <f>IF('表格编辑 '!T136="","",'表格编辑 '!T136)</f>
        <v/>
      </c>
      <c r="S136" s="123" t="str">
        <f>IF('表格编辑 '!U136="","",'表格编辑 '!U136)</f>
        <v/>
      </c>
      <c r="T136" s="123" t="str">
        <f>IF('表格编辑 '!V136="","",'表格编辑 '!V136)</f>
        <v/>
      </c>
      <c r="U136" s="123" t="str">
        <f>IF('表格编辑 '!W136="","",'表格编辑 '!W136)</f>
        <v/>
      </c>
      <c r="V136" s="123" t="str">
        <f>IF('表格编辑 '!X136="","",'表格编辑 '!X136)</f>
        <v/>
      </c>
      <c r="W136" s="123">
        <f>IF('表格编辑 '!Y136="","",'表格编辑 '!Y136)</f>
        <v>100</v>
      </c>
      <c r="X136" s="123">
        <f>IF('表格编辑 '!Z136="","",'表格编辑 '!Z136)</f>
        <v>100</v>
      </c>
      <c r="Y136" s="123">
        <f>IF('表格编辑 '!AA136="","",'表格编辑 '!AA136)</f>
        <v>100</v>
      </c>
      <c r="Z136" s="123">
        <f>IF('表格编辑 '!AB136="","",'表格编辑 '!AB136)</f>
        <v>100</v>
      </c>
      <c r="AA136" s="123">
        <f>IF('表格编辑 '!AC136="","",'表格编辑 '!AC136)</f>
        <v>100</v>
      </c>
      <c r="AB136" s="123">
        <f>IF('表格编辑 '!AD136="","",'表格编辑 '!AD136)</f>
        <v>100</v>
      </c>
      <c r="AC136" s="123" t="str">
        <f>IF('表格编辑 '!AE136="","",'表格编辑 '!AE136)</f>
        <v/>
      </c>
      <c r="AD136" s="123">
        <f>IF('表格编辑 '!AF136="","",'表格编辑 '!AF136)</f>
        <v>100083</v>
      </c>
    </row>
    <row r="137" spans="1:30">
      <c r="A137" s="123">
        <f>IF('表格编辑 '!A137="","",'表格编辑 '!A137)</f>
        <v>84</v>
      </c>
      <c r="B137" s="123">
        <f>IF('表格编辑 '!B137="","",'表格编辑 '!B137)</f>
        <v>30</v>
      </c>
      <c r="C137" s="123">
        <f>IF('表格编辑 '!E137="","",'表格编辑 '!E137)</f>
        <v>46</v>
      </c>
      <c r="D137" s="123" t="str">
        <f>IF('表格编辑 '!F137="","",'表格编辑 '!F137)</f>
        <v>AI_born_event(RECEIVER, ARG0, ARG1, ARG2, ARG3,ARG4)</v>
      </c>
      <c r="E137" s="123" t="str">
        <f>IF('表格编辑 '!G137="","",'表格编辑 '!G137)</f>
        <v>AI_update_event(RECEIVER, ARG0, ARG1, ARG2, ARG3,ARG4)</v>
      </c>
      <c r="F137" s="123" t="str">
        <f>IF('表格编辑 '!H137="","",'表格编辑 '!H137)</f>
        <v/>
      </c>
      <c r="G137" s="123" t="str">
        <f>IF('表格编辑 '!I137="","",'表格编辑 '!I137)</f>
        <v/>
      </c>
      <c r="H137" s="123" t="str">
        <f>IF('表格编辑 '!J137="","",'表格编辑 '!J137)</f>
        <v>test_deadth_event(RECEIVER, ARG0, ARG1, ARG2, ARG3,ARG4)</v>
      </c>
      <c r="I137" s="123">
        <f>IF('表格编辑 '!K137="","",'表格编辑 '!K137)</f>
        <v>1</v>
      </c>
      <c r="J137" s="123">
        <f>IF('表格编辑 '!L137="","",'表格编辑 '!L137)</f>
        <v>0</v>
      </c>
      <c r="K137" s="123">
        <f>IF('表格编辑 '!M137="","",'表格编辑 '!M137)</f>
        <v>1380</v>
      </c>
      <c r="L137" s="123" t="str">
        <f>IF('表格编辑 '!N137="","",'表格编辑 '!N137)</f>
        <v/>
      </c>
      <c r="M137" s="123" t="str">
        <f>IF('表格编辑 '!O137="","",'表格编辑 '!O137)</f>
        <v/>
      </c>
      <c r="N137" s="123" t="str">
        <f>IF('表格编辑 '!P137="","",'表格编辑 '!P137)</f>
        <v/>
      </c>
      <c r="O137" s="123" t="str">
        <f>IF('表格编辑 '!Q137="","",'表格编辑 '!Q137)</f>
        <v/>
      </c>
      <c r="P137" s="123" t="str">
        <f>IF('表格编辑 '!R137="","",'表格编辑 '!R137)</f>
        <v/>
      </c>
      <c r="Q137" s="123">
        <f>IF('表格编辑 '!S137="","",'表格编辑 '!S137)</f>
        <v>320</v>
      </c>
      <c r="R137" s="123" t="str">
        <f>IF('表格编辑 '!T137="","",'表格编辑 '!T137)</f>
        <v/>
      </c>
      <c r="S137" s="123" t="str">
        <f>IF('表格编辑 '!U137="","",'表格编辑 '!U137)</f>
        <v/>
      </c>
      <c r="T137" s="123" t="str">
        <f>IF('表格编辑 '!V137="","",'表格编辑 '!V137)</f>
        <v/>
      </c>
      <c r="U137" s="123" t="str">
        <f>IF('表格编辑 '!W137="","",'表格编辑 '!W137)</f>
        <v/>
      </c>
      <c r="V137" s="123" t="str">
        <f>IF('表格编辑 '!X137="","",'表格编辑 '!X137)</f>
        <v/>
      </c>
      <c r="W137" s="123" t="str">
        <f>IF('表格编辑 '!Y137="","",'表格编辑 '!Y137)</f>
        <v/>
      </c>
      <c r="X137" s="123" t="str">
        <f>IF('表格编辑 '!Z137="","",'表格编辑 '!Z137)</f>
        <v/>
      </c>
      <c r="Y137" s="123" t="str">
        <f>IF('表格编辑 '!AA137="","",'表格编辑 '!AA137)</f>
        <v/>
      </c>
      <c r="Z137" s="123" t="str">
        <f>IF('表格编辑 '!AB137="","",'表格编辑 '!AB137)</f>
        <v/>
      </c>
      <c r="AA137" s="123" t="str">
        <f>IF('表格编辑 '!AC137="","",'表格编辑 '!AC137)</f>
        <v/>
      </c>
      <c r="AB137" s="123" t="str">
        <f>IF('表格编辑 '!AD137="","",'表格编辑 '!AD137)</f>
        <v/>
      </c>
      <c r="AC137" s="123" t="str">
        <f>IF('表格编辑 '!AE137="","",'表格编辑 '!AE137)</f>
        <v/>
      </c>
      <c r="AD137" s="123">
        <f>IF('表格编辑 '!AF137="","",'表格编辑 '!AF137)</f>
        <v>100084</v>
      </c>
    </row>
    <row r="138" spans="1:30">
      <c r="A138" s="123">
        <f>IF('表格编辑 '!A138="","",'表格编辑 '!A138)</f>
        <v>85</v>
      </c>
      <c r="B138" s="123">
        <f>IF('表格编辑 '!B138="","",'表格编辑 '!B138)</f>
        <v>10131</v>
      </c>
      <c r="C138" s="123">
        <f>IF('表格编辑 '!E138="","",'表格编辑 '!E138)</f>
        <v>47</v>
      </c>
      <c r="D138" s="123" t="str">
        <f>IF('表格编辑 '!F138="","",'表格编辑 '!F138)</f>
        <v>AI_born_event(RECEIVER, ARG0, ARG1, ARG2, ARG3,ARG4)</v>
      </c>
      <c r="E138" s="123" t="str">
        <f>IF('表格编辑 '!G138="","",'表格编辑 '!G138)</f>
        <v>AI_update_event(RECEIVER, ARG0, ARG1, ARG2, ARG3,ARG4)</v>
      </c>
      <c r="F138" s="123" t="str">
        <f>IF('表格编辑 '!H138="","",'表格编辑 '!H138)</f>
        <v/>
      </c>
      <c r="G138" s="123" t="str">
        <f>IF('表格编辑 '!I138="","",'表格编辑 '!I138)</f>
        <v/>
      </c>
      <c r="H138" s="123" t="str">
        <f>IF('表格编辑 '!J138="","",'表格编辑 '!J138)</f>
        <v>test_deadth_event(RECEIVER, ARG0, ARG1, ARG2, ARG3,ARG4)</v>
      </c>
      <c r="I138" s="123">
        <f>IF('表格编辑 '!K138="","",'表格编辑 '!K138)</f>
        <v>1</v>
      </c>
      <c r="J138" s="123">
        <f>IF('表格编辑 '!L138="","",'表格编辑 '!L138)</f>
        <v>0</v>
      </c>
      <c r="K138" s="123">
        <f>IF('表格编辑 '!M138="","",'表格编辑 '!M138)</f>
        <v>1410</v>
      </c>
      <c r="L138" s="123" t="str">
        <f>IF('表格编辑 '!N138="","",'表格编辑 '!N138)</f>
        <v/>
      </c>
      <c r="M138" s="123" t="str">
        <f>IF('表格编辑 '!O138="","",'表格编辑 '!O138)</f>
        <v/>
      </c>
      <c r="N138" s="123" t="str">
        <f>IF('表格编辑 '!P138="","",'表格编辑 '!P138)</f>
        <v/>
      </c>
      <c r="O138" s="123" t="str">
        <f>IF('表格编辑 '!Q138="","",'表格编辑 '!Q138)</f>
        <v/>
      </c>
      <c r="P138" s="123" t="str">
        <f>IF('表格编辑 '!R138="","",'表格编辑 '!R138)</f>
        <v/>
      </c>
      <c r="Q138" s="123">
        <f>IF('表格编辑 '!S138="","",'表格编辑 '!S138)</f>
        <v>320</v>
      </c>
      <c r="R138" s="123" t="str">
        <f>IF('表格编辑 '!T138="","",'表格编辑 '!T138)</f>
        <v/>
      </c>
      <c r="S138" s="123" t="str">
        <f>IF('表格编辑 '!U138="","",'表格编辑 '!U138)</f>
        <v/>
      </c>
      <c r="T138" s="123" t="str">
        <f>IF('表格编辑 '!V138="","",'表格编辑 '!V138)</f>
        <v/>
      </c>
      <c r="U138" s="123" t="str">
        <f>IF('表格编辑 '!W138="","",'表格编辑 '!W138)</f>
        <v/>
      </c>
      <c r="V138" s="123" t="str">
        <f>IF('表格编辑 '!X138="","",'表格编辑 '!X138)</f>
        <v/>
      </c>
      <c r="W138" s="123" t="str">
        <f>IF('表格编辑 '!Y138="","",'表格编辑 '!Y138)</f>
        <v/>
      </c>
      <c r="X138" s="123" t="str">
        <f>IF('表格编辑 '!Z138="","",'表格编辑 '!Z138)</f>
        <v/>
      </c>
      <c r="Y138" s="123" t="str">
        <f>IF('表格编辑 '!AA138="","",'表格编辑 '!AA138)</f>
        <v/>
      </c>
      <c r="Z138" s="123" t="str">
        <f>IF('表格编辑 '!AB138="","",'表格编辑 '!AB138)</f>
        <v/>
      </c>
      <c r="AA138" s="123" t="str">
        <f>IF('表格编辑 '!AC138="","",'表格编辑 '!AC138)</f>
        <v/>
      </c>
      <c r="AB138" s="123" t="str">
        <f>IF('表格编辑 '!AD138="","",'表格编辑 '!AD138)</f>
        <v/>
      </c>
      <c r="AC138" s="123" t="str">
        <f>IF('表格编辑 '!AE138="","",'表格编辑 '!AE138)</f>
        <v/>
      </c>
      <c r="AD138" s="123">
        <f>IF('表格编辑 '!AF138="","",'表格编辑 '!AF138)</f>
        <v>100085</v>
      </c>
    </row>
    <row r="139" spans="1:30">
      <c r="A139" s="123">
        <f>IF('表格编辑 '!A139="","",'表格编辑 '!A139)</f>
        <v>86</v>
      </c>
      <c r="B139" s="123">
        <f>IF('表格编辑 '!B139="","",'表格编辑 '!B139)</f>
        <v>10147</v>
      </c>
      <c r="C139" s="123">
        <f>IF('表格编辑 '!E139="","",'表格编辑 '!E139)</f>
        <v>47</v>
      </c>
      <c r="D139" s="123" t="str">
        <f>IF('表格编辑 '!F139="","",'表格编辑 '!F139)</f>
        <v>AI_born_event(RECEIVER, ARG0, ARG1, ARG2, ARG3,ARG4)</v>
      </c>
      <c r="E139" s="123" t="str">
        <f>IF('表格编辑 '!G139="","",'表格编辑 '!G139)</f>
        <v>AI_update_event(RECEIVER, ARG0, ARG1, ARG2, ARG3,ARG4)</v>
      </c>
      <c r="F139" s="123" t="str">
        <f>IF('表格编辑 '!H139="","",'表格编辑 '!H139)</f>
        <v/>
      </c>
      <c r="G139" s="123" t="str">
        <f>IF('表格编辑 '!I139="","",'表格编辑 '!I139)</f>
        <v/>
      </c>
      <c r="H139" s="123" t="str">
        <f>IF('表格编辑 '!J139="","",'表格编辑 '!J139)</f>
        <v>test_deadth_event(RECEIVER, ARG0, ARG1, ARG2, ARG3,ARG4)</v>
      </c>
      <c r="I139" s="123">
        <f>IF('表格编辑 '!K139="","",'表格编辑 '!K139)</f>
        <v>1</v>
      </c>
      <c r="J139" s="123">
        <f>IF('表格编辑 '!L139="","",'表格编辑 '!L139)</f>
        <v>0</v>
      </c>
      <c r="K139" s="123">
        <f>IF('表格编辑 '!M139="","",'表格编辑 '!M139)</f>
        <v>1410</v>
      </c>
      <c r="L139" s="123" t="str">
        <f>IF('表格编辑 '!N139="","",'表格编辑 '!N139)</f>
        <v/>
      </c>
      <c r="M139" s="123" t="str">
        <f>IF('表格编辑 '!O139="","",'表格编辑 '!O139)</f>
        <v/>
      </c>
      <c r="N139" s="123" t="str">
        <f>IF('表格编辑 '!P139="","",'表格编辑 '!P139)</f>
        <v/>
      </c>
      <c r="O139" s="123" t="str">
        <f>IF('表格编辑 '!Q139="","",'表格编辑 '!Q139)</f>
        <v/>
      </c>
      <c r="P139" s="123" t="str">
        <f>IF('表格编辑 '!R139="","",'表格编辑 '!R139)</f>
        <v/>
      </c>
      <c r="Q139" s="123">
        <f>IF('表格编辑 '!S139="","",'表格编辑 '!S139)</f>
        <v>320</v>
      </c>
      <c r="R139" s="123" t="str">
        <f>IF('表格编辑 '!T139="","",'表格编辑 '!T139)</f>
        <v/>
      </c>
      <c r="S139" s="123" t="str">
        <f>IF('表格编辑 '!U139="","",'表格编辑 '!U139)</f>
        <v/>
      </c>
      <c r="T139" s="123" t="str">
        <f>IF('表格编辑 '!V139="","",'表格编辑 '!V139)</f>
        <v/>
      </c>
      <c r="U139" s="123" t="str">
        <f>IF('表格编辑 '!W139="","",'表格编辑 '!W139)</f>
        <v/>
      </c>
      <c r="V139" s="123" t="str">
        <f>IF('表格编辑 '!X139="","",'表格编辑 '!X139)</f>
        <v/>
      </c>
      <c r="W139" s="123" t="str">
        <f>IF('表格编辑 '!Y139="","",'表格编辑 '!Y139)</f>
        <v/>
      </c>
      <c r="X139" s="123" t="str">
        <f>IF('表格编辑 '!Z139="","",'表格编辑 '!Z139)</f>
        <v/>
      </c>
      <c r="Y139" s="123" t="str">
        <f>IF('表格编辑 '!AA139="","",'表格编辑 '!AA139)</f>
        <v/>
      </c>
      <c r="Z139" s="123" t="str">
        <f>IF('表格编辑 '!AB139="","",'表格编辑 '!AB139)</f>
        <v/>
      </c>
      <c r="AA139" s="123" t="str">
        <f>IF('表格编辑 '!AC139="","",'表格编辑 '!AC139)</f>
        <v/>
      </c>
      <c r="AB139" s="123" t="str">
        <f>IF('表格编辑 '!AD139="","",'表格编辑 '!AD139)</f>
        <v/>
      </c>
      <c r="AC139" s="123" t="str">
        <f>IF('表格编辑 '!AE139="","",'表格编辑 '!AE139)</f>
        <v/>
      </c>
      <c r="AD139" s="123">
        <f>IF('表格编辑 '!AF139="","",'表格编辑 '!AF139)</f>
        <v>100086</v>
      </c>
    </row>
    <row r="140" spans="1:30">
      <c r="A140" s="123">
        <f>IF('表格编辑 '!A140="","",'表格编辑 '!A140)</f>
        <v>87</v>
      </c>
      <c r="B140" s="123">
        <f>IF('表格编辑 '!B140="","",'表格编辑 '!B140)</f>
        <v>91</v>
      </c>
      <c r="C140" s="123">
        <f>IF('表格编辑 '!E140="","",'表格编辑 '!E140)</f>
        <v>47</v>
      </c>
      <c r="D140" s="123" t="str">
        <f>IF('表格编辑 '!F140="","",'表格编辑 '!F140)</f>
        <v>XiYiRenMoLuo_Bron(RECEIVER,ARG0,ARG1,ARG2,ARG3,ARG4)</v>
      </c>
      <c r="E140" s="123" t="str">
        <f>IF('表格编辑 '!G140="","",'表格编辑 '!G140)</f>
        <v>XiYiRenMoLuo_Update(RECEIVER,ARG0,ARG1,ARG2,ARG3,ARG4)</v>
      </c>
      <c r="F140" s="123" t="str">
        <f>IF('表格编辑 '!H140="","",'表格编辑 '!H140)</f>
        <v/>
      </c>
      <c r="G140" s="123" t="str">
        <f>IF('表格编辑 '!I140="","",'表格编辑 '!I140)</f>
        <v/>
      </c>
      <c r="H140" s="123" t="str">
        <f>IF('表格编辑 '!J140="","",'表格编辑 '!J140)</f>
        <v>XiYiRenMoLuo_deadth(RECEIVER,ARG0,ARG1,ARG2,ARG3,ARG4)</v>
      </c>
      <c r="I140" s="123">
        <f>IF('表格编辑 '!K140="","",'表格编辑 '!K140)</f>
        <v>1</v>
      </c>
      <c r="J140" s="123">
        <f>IF('表格编辑 '!L140="","",'表格编辑 '!L140)</f>
        <v>7757.1</v>
      </c>
      <c r="K140" s="123">
        <f>IF('表格编辑 '!M140="","",'表格编辑 '!M140)</f>
        <v>1410</v>
      </c>
      <c r="L140" s="123">
        <f>IF('表格编辑 '!N140="","",'表格编辑 '!N140)</f>
        <v>150</v>
      </c>
      <c r="M140" s="123">
        <f>IF('表格编辑 '!O140="","",'表格编辑 '!O140)</f>
        <v>130</v>
      </c>
      <c r="N140" s="123">
        <f>IF('表格编辑 '!P140="","",'表格编辑 '!P140)</f>
        <v>150</v>
      </c>
      <c r="O140" s="123">
        <f>IF('表格编辑 '!Q140="","",'表格编辑 '!Q140)</f>
        <v>50</v>
      </c>
      <c r="P140" s="123" t="str">
        <f>IF('表格编辑 '!R140="","",'表格编辑 '!R140)</f>
        <v/>
      </c>
      <c r="Q140" s="123">
        <f>IF('表格编辑 '!S140="","",'表格编辑 '!S140)</f>
        <v>320</v>
      </c>
      <c r="R140" s="123" t="str">
        <f>IF('表格编辑 '!T140="","",'表格编辑 '!T140)</f>
        <v/>
      </c>
      <c r="S140" s="123" t="str">
        <f>IF('表格编辑 '!U140="","",'表格编辑 '!U140)</f>
        <v/>
      </c>
      <c r="T140" s="123" t="str">
        <f>IF('表格编辑 '!V140="","",'表格编辑 '!V140)</f>
        <v/>
      </c>
      <c r="U140" s="123" t="str">
        <f>IF('表格编辑 '!W140="","",'表格编辑 '!W140)</f>
        <v/>
      </c>
      <c r="V140" s="123" t="str">
        <f>IF('表格编辑 '!X140="","",'表格编辑 '!X140)</f>
        <v/>
      </c>
      <c r="W140" s="123">
        <f>IF('表格编辑 '!Y140="","",'表格编辑 '!Y140)</f>
        <v>100</v>
      </c>
      <c r="X140" s="123">
        <f>IF('表格编辑 '!Z140="","",'表格编辑 '!Z140)</f>
        <v>100</v>
      </c>
      <c r="Y140" s="123">
        <f>IF('表格编辑 '!AA140="","",'表格编辑 '!AA140)</f>
        <v>100</v>
      </c>
      <c r="Z140" s="123">
        <f>IF('表格编辑 '!AB140="","",'表格编辑 '!AB140)</f>
        <v>100</v>
      </c>
      <c r="AA140" s="123">
        <f>IF('表格编辑 '!AC140="","",'表格编辑 '!AC140)</f>
        <v>100</v>
      </c>
      <c r="AB140" s="123">
        <f>IF('表格编辑 '!AD140="","",'表格编辑 '!AD140)</f>
        <v>100</v>
      </c>
      <c r="AC140" s="123" t="str">
        <f>IF('表格编辑 '!AE140="","",'表格编辑 '!AE140)</f>
        <v/>
      </c>
      <c r="AD140" s="123">
        <f>IF('表格编辑 '!AF140="","",'表格编辑 '!AF140)</f>
        <v>100087</v>
      </c>
    </row>
    <row r="141" spans="1:30">
      <c r="A141" s="123">
        <f>IF('表格编辑 '!A141="","",'表格编辑 '!A141)</f>
        <v>88</v>
      </c>
      <c r="B141" s="123">
        <f>IF('表格编辑 '!B141="","",'表格编辑 '!B141)</f>
        <v>5</v>
      </c>
      <c r="C141" s="123">
        <f>IF('表格编辑 '!E141="","",'表格编辑 '!E141)</f>
        <v>47</v>
      </c>
      <c r="D141" s="123" t="str">
        <f>IF('表格编辑 '!F141="","",'表格编辑 '!F141)</f>
        <v>AI_born_event(RECEIVER, ARG0, ARG1, ARG2, ARG3,ARG4)</v>
      </c>
      <c r="E141" s="123" t="str">
        <f>IF('表格编辑 '!G141="","",'表格编辑 '!G141)</f>
        <v>AI_update_event(RECEIVER, ARG0, ARG1, ARG2, ARG3,ARG4)</v>
      </c>
      <c r="F141" s="123" t="str">
        <f>IF('表格编辑 '!H141="","",'表格编辑 '!H141)</f>
        <v/>
      </c>
      <c r="G141" s="123" t="str">
        <f>IF('表格编辑 '!I141="","",'表格编辑 '!I141)</f>
        <v/>
      </c>
      <c r="H141" s="123" t="str">
        <f>IF('表格编辑 '!J141="","",'表格编辑 '!J141)</f>
        <v>test_deadth_event(RECEIVER, ARG0, ARG1, ARG2, ARG3,ARG4)</v>
      </c>
      <c r="I141" s="123">
        <f>IF('表格编辑 '!K141="","",'表格编辑 '!K141)</f>
        <v>1</v>
      </c>
      <c r="J141" s="123">
        <f>IF('表格编辑 '!L141="","",'表格编辑 '!L141)</f>
        <v>0</v>
      </c>
      <c r="K141" s="123">
        <f>IF('表格编辑 '!M141="","",'表格编辑 '!M141)</f>
        <v>1410</v>
      </c>
      <c r="L141" s="123" t="str">
        <f>IF('表格编辑 '!N141="","",'表格编辑 '!N141)</f>
        <v/>
      </c>
      <c r="M141" s="123" t="str">
        <f>IF('表格编辑 '!O141="","",'表格编辑 '!O141)</f>
        <v/>
      </c>
      <c r="N141" s="123" t="str">
        <f>IF('表格编辑 '!P141="","",'表格编辑 '!P141)</f>
        <v/>
      </c>
      <c r="O141" s="123" t="str">
        <f>IF('表格编辑 '!Q141="","",'表格编辑 '!Q141)</f>
        <v/>
      </c>
      <c r="P141" s="123" t="str">
        <f>IF('表格编辑 '!R141="","",'表格编辑 '!R141)</f>
        <v/>
      </c>
      <c r="Q141" s="123">
        <f>IF('表格编辑 '!S141="","",'表格编辑 '!S141)</f>
        <v>320</v>
      </c>
      <c r="R141" s="123" t="str">
        <f>IF('表格编辑 '!T141="","",'表格编辑 '!T141)</f>
        <v/>
      </c>
      <c r="S141" s="123" t="str">
        <f>IF('表格编辑 '!U141="","",'表格编辑 '!U141)</f>
        <v/>
      </c>
      <c r="T141" s="123" t="str">
        <f>IF('表格编辑 '!V141="","",'表格编辑 '!V141)</f>
        <v/>
      </c>
      <c r="U141" s="123" t="str">
        <f>IF('表格编辑 '!W141="","",'表格编辑 '!W141)</f>
        <v/>
      </c>
      <c r="V141" s="123" t="str">
        <f>IF('表格编辑 '!X141="","",'表格编辑 '!X141)</f>
        <v/>
      </c>
      <c r="W141" s="123" t="str">
        <f>IF('表格编辑 '!Y141="","",'表格编辑 '!Y141)</f>
        <v/>
      </c>
      <c r="X141" s="123" t="str">
        <f>IF('表格编辑 '!Z141="","",'表格编辑 '!Z141)</f>
        <v/>
      </c>
      <c r="Y141" s="123" t="str">
        <f>IF('表格编辑 '!AA141="","",'表格编辑 '!AA141)</f>
        <v/>
      </c>
      <c r="Z141" s="123" t="str">
        <f>IF('表格编辑 '!AB141="","",'表格编辑 '!AB141)</f>
        <v/>
      </c>
      <c r="AA141" s="123" t="str">
        <f>IF('表格编辑 '!AC141="","",'表格编辑 '!AC141)</f>
        <v/>
      </c>
      <c r="AB141" s="123" t="str">
        <f>IF('表格编辑 '!AD141="","",'表格编辑 '!AD141)</f>
        <v/>
      </c>
      <c r="AC141" s="123" t="str">
        <f>IF('表格编辑 '!AE141="","",'表格编辑 '!AE141)</f>
        <v/>
      </c>
      <c r="AD141" s="123">
        <f>IF('表格编辑 '!AF141="","",'表格编辑 '!AF141)</f>
        <v>100088</v>
      </c>
    </row>
    <row r="142" spans="1:30">
      <c r="A142" s="123">
        <f>IF('表格编辑 '!A142="","",'表格编辑 '!A142)</f>
        <v>89</v>
      </c>
      <c r="B142" s="123">
        <f>IF('表格编辑 '!B142="","",'表格编辑 '!B142)</f>
        <v>4</v>
      </c>
      <c r="C142" s="123">
        <f>IF('表格编辑 '!E142="","",'表格编辑 '!E142)</f>
        <v>48</v>
      </c>
      <c r="D142" s="123" t="str">
        <f>IF('表格编辑 '!F142="","",'表格编辑 '!F142)</f>
        <v>AI_born_event(RECEIVER, ARG0, ARG1, ARG2, ARG3,ARG4)</v>
      </c>
      <c r="E142" s="123" t="str">
        <f>IF('表格编辑 '!G142="","",'表格编辑 '!G142)</f>
        <v>AI_update_event(RECEIVER, ARG0, ARG1, ARG2, ARG3,ARG4)</v>
      </c>
      <c r="F142" s="123" t="str">
        <f>IF('表格编辑 '!H142="","",'表格编辑 '!H142)</f>
        <v/>
      </c>
      <c r="G142" s="123" t="str">
        <f>IF('表格编辑 '!I142="","",'表格编辑 '!I142)</f>
        <v/>
      </c>
      <c r="H142" s="123" t="str">
        <f>IF('表格编辑 '!J142="","",'表格编辑 '!J142)</f>
        <v>test_deadth_event(RECEIVER, ARG0, ARG1, ARG2, ARG3,ARG4)</v>
      </c>
      <c r="I142" s="123">
        <f>IF('表格编辑 '!K142="","",'表格编辑 '!K142)</f>
        <v>1</v>
      </c>
      <c r="J142" s="123">
        <f>IF('表格编辑 '!L142="","",'表格编辑 '!L142)</f>
        <v>0</v>
      </c>
      <c r="K142" s="123">
        <f>IF('表格编辑 '!M142="","",'表格编辑 '!M142)</f>
        <v>1440</v>
      </c>
      <c r="L142" s="123" t="str">
        <f>IF('表格编辑 '!N142="","",'表格编辑 '!N142)</f>
        <v/>
      </c>
      <c r="M142" s="123" t="str">
        <f>IF('表格编辑 '!O142="","",'表格编辑 '!O142)</f>
        <v/>
      </c>
      <c r="N142" s="123" t="str">
        <f>IF('表格编辑 '!P142="","",'表格编辑 '!P142)</f>
        <v/>
      </c>
      <c r="O142" s="123" t="str">
        <f>IF('表格编辑 '!Q142="","",'表格编辑 '!Q142)</f>
        <v/>
      </c>
      <c r="P142" s="123" t="str">
        <f>IF('表格编辑 '!R142="","",'表格编辑 '!R142)</f>
        <v/>
      </c>
      <c r="Q142" s="123">
        <f>IF('表格编辑 '!S142="","",'表格编辑 '!S142)</f>
        <v>320</v>
      </c>
      <c r="R142" s="123" t="str">
        <f>IF('表格编辑 '!T142="","",'表格编辑 '!T142)</f>
        <v/>
      </c>
      <c r="S142" s="123" t="str">
        <f>IF('表格编辑 '!U142="","",'表格编辑 '!U142)</f>
        <v/>
      </c>
      <c r="T142" s="123" t="str">
        <f>IF('表格编辑 '!V142="","",'表格编辑 '!V142)</f>
        <v/>
      </c>
      <c r="U142" s="123" t="str">
        <f>IF('表格编辑 '!W142="","",'表格编辑 '!W142)</f>
        <v/>
      </c>
      <c r="V142" s="123" t="str">
        <f>IF('表格编辑 '!X142="","",'表格编辑 '!X142)</f>
        <v/>
      </c>
      <c r="W142" s="123" t="str">
        <f>IF('表格编辑 '!Y142="","",'表格编辑 '!Y142)</f>
        <v/>
      </c>
      <c r="X142" s="123" t="str">
        <f>IF('表格编辑 '!Z142="","",'表格编辑 '!Z142)</f>
        <v/>
      </c>
      <c r="Y142" s="123" t="str">
        <f>IF('表格编辑 '!AA142="","",'表格编辑 '!AA142)</f>
        <v/>
      </c>
      <c r="Z142" s="123" t="str">
        <f>IF('表格编辑 '!AB142="","",'表格编辑 '!AB142)</f>
        <v/>
      </c>
      <c r="AA142" s="123" t="str">
        <f>IF('表格编辑 '!AC142="","",'表格编辑 '!AC142)</f>
        <v/>
      </c>
      <c r="AB142" s="123" t="str">
        <f>IF('表格编辑 '!AD142="","",'表格编辑 '!AD142)</f>
        <v/>
      </c>
      <c r="AC142" s="123" t="str">
        <f>IF('表格编辑 '!AE142="","",'表格编辑 '!AE142)</f>
        <v/>
      </c>
      <c r="AD142" s="123">
        <f>IF('表格编辑 '!AF142="","",'表格编辑 '!AF142)</f>
        <v>100089</v>
      </c>
    </row>
    <row r="143" spans="1:30">
      <c r="A143" s="123">
        <f>IF('表格编辑 '!A143="","",'表格编辑 '!A143)</f>
        <v>90</v>
      </c>
      <c r="B143" s="123">
        <f>IF('表格编辑 '!B143="","",'表格编辑 '!B143)</f>
        <v>54</v>
      </c>
      <c r="C143" s="123">
        <f>IF('表格编辑 '!E143="","",'表格编辑 '!E143)</f>
        <v>48</v>
      </c>
      <c r="D143" s="123" t="str">
        <f>IF('表格编辑 '!F143="","",'表格编辑 '!F143)</f>
        <v>AI_born_event(RECEIVER, ARG0, ARG1, ARG2, ARG3,ARG4)</v>
      </c>
      <c r="E143" s="123" t="str">
        <f>IF('表格编辑 '!G143="","",'表格编辑 '!G143)</f>
        <v>AI_update_event(RECEIVER, ARG0, ARG1, ARG2, ARG3,ARG4)</v>
      </c>
      <c r="F143" s="123" t="str">
        <f>IF('表格编辑 '!H143="","",'表格编辑 '!H143)</f>
        <v/>
      </c>
      <c r="G143" s="123" t="str">
        <f>IF('表格编辑 '!I143="","",'表格编辑 '!I143)</f>
        <v/>
      </c>
      <c r="H143" s="123" t="str">
        <f>IF('表格编辑 '!J143="","",'表格编辑 '!J143)</f>
        <v>test_deadth_event(RECEIVER, ARG0, ARG1, ARG2, ARG3,ARG4)</v>
      </c>
      <c r="I143" s="123">
        <f>IF('表格编辑 '!K143="","",'表格编辑 '!K143)</f>
        <v>1</v>
      </c>
      <c r="J143" s="123">
        <f>IF('表格编辑 '!L143="","",'表格编辑 '!L143)</f>
        <v>0</v>
      </c>
      <c r="K143" s="123">
        <f>IF('表格编辑 '!M143="","",'表格编辑 '!M143)</f>
        <v>1440</v>
      </c>
      <c r="L143" s="123" t="str">
        <f>IF('表格编辑 '!N143="","",'表格编辑 '!N143)</f>
        <v/>
      </c>
      <c r="M143" s="123" t="str">
        <f>IF('表格编辑 '!O143="","",'表格编辑 '!O143)</f>
        <v/>
      </c>
      <c r="N143" s="123" t="str">
        <f>IF('表格编辑 '!P143="","",'表格编辑 '!P143)</f>
        <v/>
      </c>
      <c r="O143" s="123" t="str">
        <f>IF('表格编辑 '!Q143="","",'表格编辑 '!Q143)</f>
        <v/>
      </c>
      <c r="P143" s="123" t="str">
        <f>IF('表格编辑 '!R143="","",'表格编辑 '!R143)</f>
        <v/>
      </c>
      <c r="Q143" s="123">
        <f>IF('表格编辑 '!S143="","",'表格编辑 '!S143)</f>
        <v>320</v>
      </c>
      <c r="R143" s="123" t="str">
        <f>IF('表格编辑 '!T143="","",'表格编辑 '!T143)</f>
        <v/>
      </c>
      <c r="S143" s="123" t="str">
        <f>IF('表格编辑 '!U143="","",'表格编辑 '!U143)</f>
        <v/>
      </c>
      <c r="T143" s="123" t="str">
        <f>IF('表格编辑 '!V143="","",'表格编辑 '!V143)</f>
        <v/>
      </c>
      <c r="U143" s="123" t="str">
        <f>IF('表格编辑 '!W143="","",'表格编辑 '!W143)</f>
        <v/>
      </c>
      <c r="V143" s="123" t="str">
        <f>IF('表格编辑 '!X143="","",'表格编辑 '!X143)</f>
        <v/>
      </c>
      <c r="W143" s="123" t="str">
        <f>IF('表格编辑 '!Y143="","",'表格编辑 '!Y143)</f>
        <v/>
      </c>
      <c r="X143" s="123" t="str">
        <f>IF('表格编辑 '!Z143="","",'表格编辑 '!Z143)</f>
        <v/>
      </c>
      <c r="Y143" s="123" t="str">
        <f>IF('表格编辑 '!AA143="","",'表格编辑 '!AA143)</f>
        <v/>
      </c>
      <c r="Z143" s="123" t="str">
        <f>IF('表格编辑 '!AB143="","",'表格编辑 '!AB143)</f>
        <v/>
      </c>
      <c r="AA143" s="123" t="str">
        <f>IF('表格编辑 '!AC143="","",'表格编辑 '!AC143)</f>
        <v/>
      </c>
      <c r="AB143" s="123" t="str">
        <f>IF('表格编辑 '!AD143="","",'表格编辑 '!AD143)</f>
        <v/>
      </c>
      <c r="AC143" s="123" t="str">
        <f>IF('表格编辑 '!AE143="","",'表格编辑 '!AE143)</f>
        <v/>
      </c>
      <c r="AD143" s="123">
        <f>IF('表格编辑 '!AF143="","",'表格编辑 '!AF143)</f>
        <v>100090</v>
      </c>
    </row>
    <row r="144" spans="1:30">
      <c r="A144" s="123">
        <f>IF('表格编辑 '!A144="","",'表格编辑 '!A144)</f>
        <v>91</v>
      </c>
      <c r="B144" s="123">
        <f>IF('表格编辑 '!B144="","",'表格编辑 '!B144)</f>
        <v>92</v>
      </c>
      <c r="C144" s="123">
        <f>IF('表格编辑 '!E144="","",'表格编辑 '!E144)</f>
        <v>48</v>
      </c>
      <c r="D144" s="123" t="str">
        <f>IF('表格编辑 '!F144="","",'表格编辑 '!F144)</f>
        <v>AI_born_event(RECEIVER, ARG0, ARG1, ARG2, ARG3,ARG4)</v>
      </c>
      <c r="E144" s="123" t="str">
        <f>IF('表格编辑 '!G144="","",'表格编辑 '!G144)</f>
        <v>AI_update_event(RECEIVER, ARG0, ARG1, ARG2, ARG3,ARG4)</v>
      </c>
      <c r="F144" s="123" t="str">
        <f>IF('表格编辑 '!H144="","",'表格编辑 '!H144)</f>
        <v/>
      </c>
      <c r="G144" s="123" t="str">
        <f>IF('表格编辑 '!I144="","",'表格编辑 '!I144)</f>
        <v/>
      </c>
      <c r="H144" s="123" t="str">
        <f>IF('表格编辑 '!J144="","",'表格编辑 '!J144)</f>
        <v>test_deadth_event(RECEIVER, ARG0, ARG1, ARG2, ARG3,ARG4)</v>
      </c>
      <c r="I144" s="123">
        <f>IF('表格编辑 '!K144="","",'表格编辑 '!K144)</f>
        <v>1</v>
      </c>
      <c r="J144" s="123">
        <f>IF('表格编辑 '!L144="","",'表格编辑 '!L144)</f>
        <v>0</v>
      </c>
      <c r="K144" s="123">
        <f>IF('表格编辑 '!M144="","",'表格编辑 '!M144)</f>
        <v>1440</v>
      </c>
      <c r="L144" s="123" t="str">
        <f>IF('表格编辑 '!N144="","",'表格编辑 '!N144)</f>
        <v/>
      </c>
      <c r="M144" s="123" t="str">
        <f>IF('表格编辑 '!O144="","",'表格编辑 '!O144)</f>
        <v/>
      </c>
      <c r="N144" s="123" t="str">
        <f>IF('表格编辑 '!P144="","",'表格编辑 '!P144)</f>
        <v/>
      </c>
      <c r="O144" s="123" t="str">
        <f>IF('表格编辑 '!Q144="","",'表格编辑 '!Q144)</f>
        <v/>
      </c>
      <c r="P144" s="123" t="str">
        <f>IF('表格编辑 '!R144="","",'表格编辑 '!R144)</f>
        <v/>
      </c>
      <c r="Q144" s="123">
        <f>IF('表格编辑 '!S144="","",'表格编辑 '!S144)</f>
        <v>320</v>
      </c>
      <c r="R144" s="123" t="str">
        <f>IF('表格编辑 '!T144="","",'表格编辑 '!T144)</f>
        <v/>
      </c>
      <c r="S144" s="123" t="str">
        <f>IF('表格编辑 '!U144="","",'表格编辑 '!U144)</f>
        <v/>
      </c>
      <c r="T144" s="123" t="str">
        <f>IF('表格编辑 '!V144="","",'表格编辑 '!V144)</f>
        <v/>
      </c>
      <c r="U144" s="123" t="str">
        <f>IF('表格编辑 '!W144="","",'表格编辑 '!W144)</f>
        <v/>
      </c>
      <c r="V144" s="123" t="str">
        <f>IF('表格编辑 '!X144="","",'表格编辑 '!X144)</f>
        <v/>
      </c>
      <c r="W144" s="123" t="str">
        <f>IF('表格编辑 '!Y144="","",'表格编辑 '!Y144)</f>
        <v/>
      </c>
      <c r="X144" s="123" t="str">
        <f>IF('表格编辑 '!Z144="","",'表格编辑 '!Z144)</f>
        <v/>
      </c>
      <c r="Y144" s="123" t="str">
        <f>IF('表格编辑 '!AA144="","",'表格编辑 '!AA144)</f>
        <v/>
      </c>
      <c r="Z144" s="123" t="str">
        <f>IF('表格编辑 '!AB144="","",'表格编辑 '!AB144)</f>
        <v/>
      </c>
      <c r="AA144" s="123" t="str">
        <f>IF('表格编辑 '!AC144="","",'表格编辑 '!AC144)</f>
        <v/>
      </c>
      <c r="AB144" s="123" t="str">
        <f>IF('表格编辑 '!AD144="","",'表格编辑 '!AD144)</f>
        <v/>
      </c>
      <c r="AC144" s="123" t="str">
        <f>IF('表格编辑 '!AE144="","",'表格编辑 '!AE144)</f>
        <v/>
      </c>
      <c r="AD144" s="123">
        <f>IF('表格编辑 '!AF144="","",'表格编辑 '!AF144)</f>
        <v>100091</v>
      </c>
    </row>
    <row r="145" spans="1:30">
      <c r="A145" s="123">
        <f>IF('表格编辑 '!A145="","",'表格编辑 '!A145)</f>
        <v>92</v>
      </c>
      <c r="B145" s="123">
        <f>IF('表格编辑 '!B145="","",'表格编辑 '!B145)</f>
        <v>93</v>
      </c>
      <c r="C145" s="123">
        <f>IF('表格编辑 '!E145="","",'表格编辑 '!E145)</f>
        <v>49</v>
      </c>
      <c r="D145" s="123" t="str">
        <f>IF('表格编辑 '!F145="","",'表格编辑 '!F145)</f>
        <v>DesertGoanna_Bron(RECEIVER,ARG0,ARG1,ARG2,ARG3,ARG4)</v>
      </c>
      <c r="E145" s="123" t="str">
        <f>IF('表格编辑 '!G145="","",'表格编辑 '!G145)</f>
        <v>DesertGoanna_Update(RECEIVER,ARG0,ARG1,ARG2,ARG3,ARG4)</v>
      </c>
      <c r="F145" s="123" t="str">
        <f>IF('表格编辑 '!H145="","",'表格编辑 '!H145)</f>
        <v/>
      </c>
      <c r="G145" s="123" t="str">
        <f>IF('表格编辑 '!I145="","",'表格编辑 '!I145)</f>
        <v/>
      </c>
      <c r="H145" s="123" t="str">
        <f>IF('表格编辑 '!J145="","",'表格编辑 '!J145)</f>
        <v>DesertGoanna_deadth(RECEIVER,ARG0,ARG1,ARG2,ARG3,ARG4)</v>
      </c>
      <c r="I145" s="123">
        <f>IF('表格编辑 '!K145="","",'表格编辑 '!K145)</f>
        <v>1</v>
      </c>
      <c r="J145" s="123">
        <f>IF('表格编辑 '!L145="","",'表格编辑 '!L145)</f>
        <v>10314.2</v>
      </c>
      <c r="K145" s="123">
        <f>IF('表格编辑 '!M145="","",'表格编辑 '!M145)</f>
        <v>1470</v>
      </c>
      <c r="L145" s="123">
        <f>IF('表格编辑 '!N145="","",'表格编辑 '!N145)</f>
        <v>150</v>
      </c>
      <c r="M145" s="123">
        <f>IF('表格编辑 '!O145="","",'表格编辑 '!O145)</f>
        <v>130</v>
      </c>
      <c r="N145" s="123">
        <f>IF('表格编辑 '!P145="","",'表格编辑 '!P145)</f>
        <v>150</v>
      </c>
      <c r="O145" s="123">
        <f>IF('表格编辑 '!Q145="","",'表格编辑 '!Q145)</f>
        <v>50</v>
      </c>
      <c r="P145" s="123" t="str">
        <f>IF('表格编辑 '!R145="","",'表格编辑 '!R145)</f>
        <v/>
      </c>
      <c r="Q145" s="123">
        <f>IF('表格编辑 '!S145="","",'表格编辑 '!S145)</f>
        <v>320</v>
      </c>
      <c r="R145" s="123" t="str">
        <f>IF('表格编辑 '!T145="","",'表格编辑 '!T145)</f>
        <v/>
      </c>
      <c r="S145" s="123" t="str">
        <f>IF('表格编辑 '!U145="","",'表格编辑 '!U145)</f>
        <v/>
      </c>
      <c r="T145" s="123" t="str">
        <f>IF('表格编辑 '!V145="","",'表格编辑 '!V145)</f>
        <v/>
      </c>
      <c r="U145" s="123" t="str">
        <f>IF('表格编辑 '!W145="","",'表格编辑 '!W145)</f>
        <v/>
      </c>
      <c r="V145" s="123" t="str">
        <f>IF('表格编辑 '!X145="","",'表格编辑 '!X145)</f>
        <v/>
      </c>
      <c r="W145" s="123">
        <f>IF('表格编辑 '!Y145="","",'表格编辑 '!Y145)</f>
        <v>100</v>
      </c>
      <c r="X145" s="123">
        <f>IF('表格编辑 '!Z145="","",'表格编辑 '!Z145)</f>
        <v>100</v>
      </c>
      <c r="Y145" s="123">
        <f>IF('表格编辑 '!AA145="","",'表格编辑 '!AA145)</f>
        <v>100</v>
      </c>
      <c r="Z145" s="123">
        <f>IF('表格编辑 '!AB145="","",'表格编辑 '!AB145)</f>
        <v>100</v>
      </c>
      <c r="AA145" s="123">
        <f>IF('表格编辑 '!AC145="","",'表格编辑 '!AC145)</f>
        <v>100</v>
      </c>
      <c r="AB145" s="123">
        <f>IF('表格编辑 '!AD145="","",'表格编辑 '!AD145)</f>
        <v>100</v>
      </c>
      <c r="AC145" s="123" t="str">
        <f>IF('表格编辑 '!AE145="","",'表格编辑 '!AE145)</f>
        <v/>
      </c>
      <c r="AD145" s="123">
        <f>IF('表格编辑 '!AF145="","",'表格编辑 '!AF145)</f>
        <v>100092</v>
      </c>
    </row>
    <row r="146" spans="1:30">
      <c r="A146" s="123">
        <f>IF('表格编辑 '!A146="","",'表格编辑 '!A146)</f>
        <v>93</v>
      </c>
      <c r="B146" s="123">
        <f>IF('表格编辑 '!B146="","",'表格编辑 '!B146)</f>
        <v>10155</v>
      </c>
      <c r="C146" s="123">
        <f>IF('表格编辑 '!E146="","",'表格编辑 '!E146)</f>
        <v>49</v>
      </c>
      <c r="D146" s="123" t="str">
        <f>IF('表格编辑 '!F146="","",'表格编辑 '!F146)</f>
        <v>AI_born_event(RECEIVER, ARG0, ARG1, ARG2, ARG3,ARG4)</v>
      </c>
      <c r="E146" s="123" t="str">
        <f>IF('表格编辑 '!G146="","",'表格编辑 '!G146)</f>
        <v>AI_update_event(RECEIVER, ARG0, ARG1, ARG2, ARG3,ARG4)</v>
      </c>
      <c r="F146" s="123" t="str">
        <f>IF('表格编辑 '!H146="","",'表格编辑 '!H146)</f>
        <v/>
      </c>
      <c r="G146" s="123" t="str">
        <f>IF('表格编辑 '!I146="","",'表格编辑 '!I146)</f>
        <v/>
      </c>
      <c r="H146" s="123" t="str">
        <f>IF('表格编辑 '!J146="","",'表格编辑 '!J146)</f>
        <v>test_deadth_event(RECEIVER, ARG0, ARG1, ARG2, ARG3,ARG4)</v>
      </c>
      <c r="I146" s="123">
        <f>IF('表格编辑 '!K146="","",'表格编辑 '!K146)</f>
        <v>1</v>
      </c>
      <c r="J146" s="123">
        <f>IF('表格编辑 '!L146="","",'表格编辑 '!L146)</f>
        <v>0</v>
      </c>
      <c r="K146" s="123">
        <f>IF('表格编辑 '!M146="","",'表格编辑 '!M146)</f>
        <v>1470</v>
      </c>
      <c r="L146" s="123" t="str">
        <f>IF('表格编辑 '!N146="","",'表格编辑 '!N146)</f>
        <v/>
      </c>
      <c r="M146" s="123" t="str">
        <f>IF('表格编辑 '!O146="","",'表格编辑 '!O146)</f>
        <v/>
      </c>
      <c r="N146" s="123" t="str">
        <f>IF('表格编辑 '!P146="","",'表格编辑 '!P146)</f>
        <v/>
      </c>
      <c r="O146" s="123" t="str">
        <f>IF('表格编辑 '!Q146="","",'表格编辑 '!Q146)</f>
        <v/>
      </c>
      <c r="P146" s="123" t="str">
        <f>IF('表格编辑 '!R146="","",'表格编辑 '!R146)</f>
        <v/>
      </c>
      <c r="Q146" s="123">
        <f>IF('表格编辑 '!S146="","",'表格编辑 '!S146)</f>
        <v>320</v>
      </c>
      <c r="R146" s="123" t="str">
        <f>IF('表格编辑 '!T146="","",'表格编辑 '!T146)</f>
        <v/>
      </c>
      <c r="S146" s="123" t="str">
        <f>IF('表格编辑 '!U146="","",'表格编辑 '!U146)</f>
        <v/>
      </c>
      <c r="T146" s="123" t="str">
        <f>IF('表格编辑 '!V146="","",'表格编辑 '!V146)</f>
        <v/>
      </c>
      <c r="U146" s="123" t="str">
        <f>IF('表格编辑 '!W146="","",'表格编辑 '!W146)</f>
        <v/>
      </c>
      <c r="V146" s="123" t="str">
        <f>IF('表格编辑 '!X146="","",'表格编辑 '!X146)</f>
        <v/>
      </c>
      <c r="W146" s="123" t="str">
        <f>IF('表格编辑 '!Y146="","",'表格编辑 '!Y146)</f>
        <v/>
      </c>
      <c r="X146" s="123" t="str">
        <f>IF('表格编辑 '!Z146="","",'表格编辑 '!Z146)</f>
        <v/>
      </c>
      <c r="Y146" s="123" t="str">
        <f>IF('表格编辑 '!AA146="","",'表格编辑 '!AA146)</f>
        <v/>
      </c>
      <c r="Z146" s="123" t="str">
        <f>IF('表格编辑 '!AB146="","",'表格编辑 '!AB146)</f>
        <v/>
      </c>
      <c r="AA146" s="123" t="str">
        <f>IF('表格编辑 '!AC146="","",'表格编辑 '!AC146)</f>
        <v/>
      </c>
      <c r="AB146" s="123" t="str">
        <f>IF('表格编辑 '!AD146="","",'表格编辑 '!AD146)</f>
        <v/>
      </c>
      <c r="AC146" s="123" t="str">
        <f>IF('表格编辑 '!AE146="","",'表格编辑 '!AE146)</f>
        <v/>
      </c>
      <c r="AD146" s="123">
        <f>IF('表格编辑 '!AF146="","",'表格编辑 '!AF146)</f>
        <v>100093</v>
      </c>
    </row>
    <row r="147" spans="1:30">
      <c r="A147" s="123">
        <f>IF('表格编辑 '!A147="","",'表格编辑 '!A147)</f>
        <v>94</v>
      </c>
      <c r="B147" s="123">
        <f>IF('表格编辑 '!B147="","",'表格编辑 '!B147)</f>
        <v>10156</v>
      </c>
      <c r="C147" s="123">
        <f>IF('表格编辑 '!E147="","",'表格编辑 '!E147)</f>
        <v>49</v>
      </c>
      <c r="D147" s="123" t="str">
        <f>IF('表格编辑 '!F147="","",'表格编辑 '!F147)</f>
        <v>AI_born_event(RECEIVER, ARG0, ARG1, ARG2, ARG3,ARG4)</v>
      </c>
      <c r="E147" s="123" t="str">
        <f>IF('表格编辑 '!G147="","",'表格编辑 '!G147)</f>
        <v>AI_update_event(RECEIVER, ARG0, ARG1, ARG2, ARG3,ARG4)</v>
      </c>
      <c r="F147" s="123" t="str">
        <f>IF('表格编辑 '!H147="","",'表格编辑 '!H147)</f>
        <v/>
      </c>
      <c r="G147" s="123" t="str">
        <f>IF('表格编辑 '!I147="","",'表格编辑 '!I147)</f>
        <v/>
      </c>
      <c r="H147" s="123" t="str">
        <f>IF('表格编辑 '!J147="","",'表格编辑 '!J147)</f>
        <v>test_deadth_event(RECEIVER, ARG0, ARG1, ARG2, ARG3,ARG4)</v>
      </c>
      <c r="I147" s="123">
        <f>IF('表格编辑 '!K147="","",'表格编辑 '!K147)</f>
        <v>1</v>
      </c>
      <c r="J147" s="123">
        <f>IF('表格编辑 '!L147="","",'表格编辑 '!L147)</f>
        <v>0</v>
      </c>
      <c r="K147" s="123">
        <f>IF('表格编辑 '!M147="","",'表格编辑 '!M147)</f>
        <v>1470</v>
      </c>
      <c r="L147" s="123" t="str">
        <f>IF('表格编辑 '!N147="","",'表格编辑 '!N147)</f>
        <v/>
      </c>
      <c r="M147" s="123" t="str">
        <f>IF('表格编辑 '!O147="","",'表格编辑 '!O147)</f>
        <v/>
      </c>
      <c r="N147" s="123" t="str">
        <f>IF('表格编辑 '!P147="","",'表格编辑 '!P147)</f>
        <v/>
      </c>
      <c r="O147" s="123" t="str">
        <f>IF('表格编辑 '!Q147="","",'表格编辑 '!Q147)</f>
        <v/>
      </c>
      <c r="P147" s="123" t="str">
        <f>IF('表格编辑 '!R147="","",'表格编辑 '!R147)</f>
        <v/>
      </c>
      <c r="Q147" s="123">
        <f>IF('表格编辑 '!S147="","",'表格编辑 '!S147)</f>
        <v>320</v>
      </c>
      <c r="R147" s="123" t="str">
        <f>IF('表格编辑 '!T147="","",'表格编辑 '!T147)</f>
        <v/>
      </c>
      <c r="S147" s="123" t="str">
        <f>IF('表格编辑 '!U147="","",'表格编辑 '!U147)</f>
        <v/>
      </c>
      <c r="T147" s="123" t="str">
        <f>IF('表格编辑 '!V147="","",'表格编辑 '!V147)</f>
        <v/>
      </c>
      <c r="U147" s="123" t="str">
        <f>IF('表格编辑 '!W147="","",'表格编辑 '!W147)</f>
        <v/>
      </c>
      <c r="V147" s="123" t="str">
        <f>IF('表格编辑 '!X147="","",'表格编辑 '!X147)</f>
        <v/>
      </c>
      <c r="W147" s="123" t="str">
        <f>IF('表格编辑 '!Y147="","",'表格编辑 '!Y147)</f>
        <v/>
      </c>
      <c r="X147" s="123" t="str">
        <f>IF('表格编辑 '!Z147="","",'表格编辑 '!Z147)</f>
        <v/>
      </c>
      <c r="Y147" s="123" t="str">
        <f>IF('表格编辑 '!AA147="","",'表格编辑 '!AA147)</f>
        <v/>
      </c>
      <c r="Z147" s="123" t="str">
        <f>IF('表格编辑 '!AB147="","",'表格编辑 '!AB147)</f>
        <v/>
      </c>
      <c r="AA147" s="123" t="str">
        <f>IF('表格编辑 '!AC147="","",'表格编辑 '!AC147)</f>
        <v/>
      </c>
      <c r="AB147" s="123" t="str">
        <f>IF('表格编辑 '!AD147="","",'表格编辑 '!AD147)</f>
        <v/>
      </c>
      <c r="AC147" s="123" t="str">
        <f>IF('表格编辑 '!AE147="","",'表格编辑 '!AE147)</f>
        <v/>
      </c>
      <c r="AD147" s="123">
        <f>IF('表格编辑 '!AF147="","",'表格编辑 '!AF147)</f>
        <v>100094</v>
      </c>
    </row>
    <row r="148" spans="1:30">
      <c r="A148" s="123">
        <f>IF('表格编辑 '!A148="","",'表格编辑 '!A148)</f>
        <v>95</v>
      </c>
      <c r="B148" s="123">
        <f>IF('表格编辑 '!B148="","",'表格编辑 '!B148)</f>
        <v>10148</v>
      </c>
      <c r="C148" s="123">
        <f>IF('表格编辑 '!E148="","",'表格编辑 '!E148)</f>
        <v>50</v>
      </c>
      <c r="D148" s="123" t="str">
        <f>IF('表格编辑 '!F148="","",'表格编辑 '!F148)</f>
        <v>AI_born_event(RECEIVER, ARG0, ARG1, ARG2, ARG3,ARG4)</v>
      </c>
      <c r="E148" s="123" t="str">
        <f>IF('表格编辑 '!G148="","",'表格编辑 '!G148)</f>
        <v>AI_update_event(RECEIVER, ARG0, ARG1, ARG2, ARG3,ARG4)</v>
      </c>
      <c r="F148" s="123" t="str">
        <f>IF('表格编辑 '!H148="","",'表格编辑 '!H148)</f>
        <v/>
      </c>
      <c r="G148" s="123" t="str">
        <f>IF('表格编辑 '!I148="","",'表格编辑 '!I148)</f>
        <v/>
      </c>
      <c r="H148" s="123" t="str">
        <f>IF('表格编辑 '!J148="","",'表格编辑 '!J148)</f>
        <v>test_deadth_event(RECEIVER, ARG0, ARG1, ARG2, ARG3,ARG4)</v>
      </c>
      <c r="I148" s="123">
        <f>IF('表格编辑 '!K148="","",'表格编辑 '!K148)</f>
        <v>1</v>
      </c>
      <c r="J148" s="123">
        <f>IF('表格编辑 '!L148="","",'表格编辑 '!L148)</f>
        <v>0</v>
      </c>
      <c r="K148" s="123">
        <f>IF('表格编辑 '!M148="","",'表格编辑 '!M148)</f>
        <v>1500</v>
      </c>
      <c r="L148" s="123" t="str">
        <f>IF('表格编辑 '!N148="","",'表格编辑 '!N148)</f>
        <v/>
      </c>
      <c r="M148" s="123" t="str">
        <f>IF('表格编辑 '!O148="","",'表格编辑 '!O148)</f>
        <v/>
      </c>
      <c r="N148" s="123" t="str">
        <f>IF('表格编辑 '!P148="","",'表格编辑 '!P148)</f>
        <v/>
      </c>
      <c r="O148" s="123" t="str">
        <f>IF('表格编辑 '!Q148="","",'表格编辑 '!Q148)</f>
        <v/>
      </c>
      <c r="P148" s="123" t="str">
        <f>IF('表格编辑 '!R148="","",'表格编辑 '!R148)</f>
        <v/>
      </c>
      <c r="Q148" s="123">
        <f>IF('表格编辑 '!S148="","",'表格编辑 '!S148)</f>
        <v>320</v>
      </c>
      <c r="R148" s="123" t="str">
        <f>IF('表格编辑 '!T148="","",'表格编辑 '!T148)</f>
        <v/>
      </c>
      <c r="S148" s="123" t="str">
        <f>IF('表格编辑 '!U148="","",'表格编辑 '!U148)</f>
        <v/>
      </c>
      <c r="T148" s="123" t="str">
        <f>IF('表格编辑 '!V148="","",'表格编辑 '!V148)</f>
        <v/>
      </c>
      <c r="U148" s="123" t="str">
        <f>IF('表格编辑 '!W148="","",'表格编辑 '!W148)</f>
        <v/>
      </c>
      <c r="V148" s="123" t="str">
        <f>IF('表格编辑 '!X148="","",'表格编辑 '!X148)</f>
        <v/>
      </c>
      <c r="W148" s="123" t="str">
        <f>IF('表格编辑 '!Y148="","",'表格编辑 '!Y148)</f>
        <v/>
      </c>
      <c r="X148" s="123" t="str">
        <f>IF('表格编辑 '!Z148="","",'表格编辑 '!Z148)</f>
        <v/>
      </c>
      <c r="Y148" s="123" t="str">
        <f>IF('表格编辑 '!AA148="","",'表格编辑 '!AA148)</f>
        <v/>
      </c>
      <c r="Z148" s="123" t="str">
        <f>IF('表格编辑 '!AB148="","",'表格编辑 '!AB148)</f>
        <v/>
      </c>
      <c r="AA148" s="123" t="str">
        <f>IF('表格编辑 '!AC148="","",'表格编辑 '!AC148)</f>
        <v/>
      </c>
      <c r="AB148" s="123" t="str">
        <f>IF('表格编辑 '!AD148="","",'表格编辑 '!AD148)</f>
        <v/>
      </c>
      <c r="AC148" s="123" t="str">
        <f>IF('表格编辑 '!AE148="","",'表格编辑 '!AE148)</f>
        <v/>
      </c>
      <c r="AD148" s="123">
        <f>IF('表格编辑 '!AF148="","",'表格编辑 '!AF148)</f>
        <v>100095</v>
      </c>
    </row>
    <row r="149" spans="1:30">
      <c r="A149" s="123">
        <f>IF('表格编辑 '!A149="","",'表格编辑 '!A149)</f>
        <v>96</v>
      </c>
      <c r="B149" s="123">
        <f>IF('表格编辑 '!B149="","",'表格编辑 '!B149)</f>
        <v>94</v>
      </c>
      <c r="C149" s="123">
        <f>IF('表格编辑 '!E149="","",'表格编辑 '!E149)</f>
        <v>50</v>
      </c>
      <c r="D149" s="123" t="str">
        <f>IF('表格编辑 '!F149="","",'表格编辑 '!F149)</f>
        <v>ShiMoXiangKeLuTe_Bron(RECEIVER,ARG0,ARG1,ARG2,ARG3,ARG4)</v>
      </c>
      <c r="E149" s="123" t="str">
        <f>IF('表格编辑 '!G149="","",'表格编辑 '!G149)</f>
        <v>ShiMoXiangKeLuTe_Update(RECEIVER,ARG0,ARG1,ARG2,ARG3,ARG4)</v>
      </c>
      <c r="F149" s="123" t="str">
        <f>IF('表格编辑 '!H149="","",'表格编辑 '!H149)</f>
        <v/>
      </c>
      <c r="G149" s="123" t="str">
        <f>IF('表格编辑 '!I149="","",'表格编辑 '!I149)</f>
        <v/>
      </c>
      <c r="H149" s="123" t="str">
        <f>IF('表格编辑 '!J149="","",'表格编辑 '!J149)</f>
        <v>ShiMoXiangKeLuTe_Deadth(RECEIVER,ARG0,ARG1,ARG2,ARG3,ARG4)</v>
      </c>
      <c r="I149" s="123">
        <f>IF('表格编辑 '!K149="","",'表格编辑 '!K149)</f>
        <v>1</v>
      </c>
      <c r="J149" s="123">
        <f>IF('表格编辑 '!L149="","",'表格编辑 '!L149)</f>
        <v>11445.2</v>
      </c>
      <c r="K149" s="123">
        <f>IF('表格编辑 '!M149="","",'表格编辑 '!M149)</f>
        <v>1500</v>
      </c>
      <c r="L149" s="123">
        <f>IF('表格编辑 '!N149="","",'表格编辑 '!N149)</f>
        <v>150</v>
      </c>
      <c r="M149" s="123">
        <f>IF('表格编辑 '!O149="","",'表格编辑 '!O149)</f>
        <v>130</v>
      </c>
      <c r="N149" s="123">
        <f>IF('表格编辑 '!P149="","",'表格编辑 '!P149)</f>
        <v>150</v>
      </c>
      <c r="O149" s="123">
        <f>IF('表格编辑 '!Q149="","",'表格编辑 '!Q149)</f>
        <v>50</v>
      </c>
      <c r="P149" s="123" t="str">
        <f>IF('表格编辑 '!R149="","",'表格编辑 '!R149)</f>
        <v/>
      </c>
      <c r="Q149" s="123">
        <f>IF('表格编辑 '!S149="","",'表格编辑 '!S149)</f>
        <v>320</v>
      </c>
      <c r="R149" s="123" t="str">
        <f>IF('表格编辑 '!T149="","",'表格编辑 '!T149)</f>
        <v/>
      </c>
      <c r="S149" s="123" t="str">
        <f>IF('表格编辑 '!U149="","",'表格编辑 '!U149)</f>
        <v/>
      </c>
      <c r="T149" s="123" t="str">
        <f>IF('表格编辑 '!V149="","",'表格编辑 '!V149)</f>
        <v/>
      </c>
      <c r="U149" s="123" t="str">
        <f>IF('表格编辑 '!W149="","",'表格编辑 '!W149)</f>
        <v/>
      </c>
      <c r="V149" s="123" t="str">
        <f>IF('表格编辑 '!X149="","",'表格编辑 '!X149)</f>
        <v/>
      </c>
      <c r="W149" s="123">
        <f>IF('表格编辑 '!Y149="","",'表格编辑 '!Y149)</f>
        <v>100</v>
      </c>
      <c r="X149" s="123">
        <f>IF('表格编辑 '!Z149="","",'表格编辑 '!Z149)</f>
        <v>100</v>
      </c>
      <c r="Y149" s="123">
        <f>IF('表格编辑 '!AA149="","",'表格编辑 '!AA149)</f>
        <v>100</v>
      </c>
      <c r="Z149" s="123">
        <f>IF('表格编辑 '!AB149="","",'表格编辑 '!AB149)</f>
        <v>100</v>
      </c>
      <c r="AA149" s="123">
        <f>IF('表格编辑 '!AC149="","",'表格编辑 '!AC149)</f>
        <v>100</v>
      </c>
      <c r="AB149" s="123">
        <f>IF('表格编辑 '!AD149="","",'表格编辑 '!AD149)</f>
        <v>100</v>
      </c>
      <c r="AC149" s="123" t="str">
        <f>IF('表格编辑 '!AE149="","",'表格编辑 '!AE149)</f>
        <v/>
      </c>
      <c r="AD149" s="123">
        <f>IF('表格编辑 '!AF149="","",'表格编辑 '!AF149)</f>
        <v>100096</v>
      </c>
    </row>
    <row r="150" spans="1:30">
      <c r="A150" s="123">
        <f>IF('表格编辑 '!A150="","",'表格编辑 '!A150)</f>
        <v>97</v>
      </c>
      <c r="B150" s="123">
        <f>IF('表格编辑 '!B150="","",'表格编辑 '!B150)</f>
        <v>95</v>
      </c>
      <c r="C150" s="123">
        <f>IF('表格编辑 '!E150="","",'表格编辑 '!E150)</f>
        <v>50</v>
      </c>
      <c r="D150" s="123" t="str">
        <f>IF('表格编辑 '!F150="","",'表格编辑 '!F150)</f>
        <v>ShaJuLongAoMaJiTe_Born(RECEIVER,ARG0,ARG1,ARG2,ARG3,ARG4)</v>
      </c>
      <c r="E150" s="123" t="str">
        <f>IF('表格编辑 '!G150="","",'表格编辑 '!G150)</f>
        <v>ShaJuLongAoMaJiTe_Update(RECEIVER,ARG0,ARG1,ARG2,ARG3,ARG4)</v>
      </c>
      <c r="F150" s="123" t="str">
        <f>IF('表格编辑 '!H150="","",'表格编辑 '!H150)</f>
        <v/>
      </c>
      <c r="G150" s="123" t="str">
        <f>IF('表格编辑 '!I150="","",'表格编辑 '!I150)</f>
        <v/>
      </c>
      <c r="H150" s="123" t="str">
        <f>IF('表格编辑 '!J150="","",'表格编辑 '!J150)</f>
        <v>ShaJuLongAoMaJiTe_Deadth(RECEIVER,ARG0,ARG1,ARG2,ARG3,ARG4)</v>
      </c>
      <c r="I150" s="123">
        <f>IF('表格编辑 '!K150="","",'表格编辑 '!K150)</f>
        <v>1</v>
      </c>
      <c r="J150" s="123">
        <f>IF('表格编辑 '!L150="","",'表格编辑 '!L150)</f>
        <v>9735.7</v>
      </c>
      <c r="K150" s="123">
        <f>IF('表格编辑 '!M150="","",'表格编辑 '!M150)</f>
        <v>1500</v>
      </c>
      <c r="L150" s="123">
        <f>IF('表格编辑 '!N150="","",'表格编辑 '!N150)</f>
        <v>150</v>
      </c>
      <c r="M150" s="123">
        <f>IF('表格编辑 '!O150="","",'表格编辑 '!O150)</f>
        <v>130</v>
      </c>
      <c r="N150" s="123">
        <f>IF('表格编辑 '!P150="","",'表格编辑 '!P150)</f>
        <v>150</v>
      </c>
      <c r="O150" s="123">
        <f>IF('表格编辑 '!Q150="","",'表格编辑 '!Q150)</f>
        <v>50</v>
      </c>
      <c r="P150" s="123" t="str">
        <f>IF('表格编辑 '!R150="","",'表格编辑 '!R150)</f>
        <v/>
      </c>
      <c r="Q150" s="123">
        <f>IF('表格编辑 '!S150="","",'表格编辑 '!S150)</f>
        <v>320</v>
      </c>
      <c r="R150" s="123" t="str">
        <f>IF('表格编辑 '!T150="","",'表格编辑 '!T150)</f>
        <v/>
      </c>
      <c r="S150" s="123" t="str">
        <f>IF('表格编辑 '!U150="","",'表格编辑 '!U150)</f>
        <v/>
      </c>
      <c r="T150" s="123" t="str">
        <f>IF('表格编辑 '!V150="","",'表格编辑 '!V150)</f>
        <v/>
      </c>
      <c r="U150" s="123" t="str">
        <f>IF('表格编辑 '!W150="","",'表格编辑 '!W150)</f>
        <v/>
      </c>
      <c r="V150" s="123" t="str">
        <f>IF('表格编辑 '!X150="","",'表格编辑 '!X150)</f>
        <v/>
      </c>
      <c r="W150" s="123">
        <f>IF('表格编辑 '!Y150="","",'表格编辑 '!Y150)</f>
        <v>100</v>
      </c>
      <c r="X150" s="123">
        <f>IF('表格编辑 '!Z150="","",'表格编辑 '!Z150)</f>
        <v>100</v>
      </c>
      <c r="Y150" s="123">
        <f>IF('表格编辑 '!AA150="","",'表格编辑 '!AA150)</f>
        <v>100</v>
      </c>
      <c r="Z150" s="123">
        <f>IF('表格编辑 '!AB150="","",'表格编辑 '!AB150)</f>
        <v>100</v>
      </c>
      <c r="AA150" s="123">
        <f>IF('表格编辑 '!AC150="","",'表格编辑 '!AC150)</f>
        <v>100</v>
      </c>
      <c r="AB150" s="123">
        <f>IF('表格编辑 '!AD150="","",'表格编辑 '!AD150)</f>
        <v>100</v>
      </c>
      <c r="AC150" s="123" t="str">
        <f>IF('表格编辑 '!AE150="","",'表格编辑 '!AE150)</f>
        <v/>
      </c>
      <c r="AD150" s="123">
        <f>IF('表格编辑 '!AF150="","",'表格编辑 '!AF150)</f>
        <v>100097</v>
      </c>
    </row>
    <row r="151" spans="1:30">
      <c r="A151" s="123">
        <f>IF('表格编辑 '!A151="","",'表格编辑 '!A151)</f>
        <v>98</v>
      </c>
      <c r="B151" s="123">
        <f>IF('表格编辑 '!B151="","",'表格编辑 '!B151)</f>
        <v>10132</v>
      </c>
      <c r="C151" s="123">
        <f>IF('表格编辑 '!E151="","",'表格编辑 '!E151)</f>
        <v>51</v>
      </c>
      <c r="D151" s="123" t="str">
        <f>IF('表格编辑 '!F151="","",'表格编辑 '!F151)</f>
        <v>AI_born_event(RECEIVER, ARG0, ARG1, ARG2, ARG3,ARG4)</v>
      </c>
      <c r="E151" s="123" t="str">
        <f>IF('表格编辑 '!G151="","",'表格编辑 '!G151)</f>
        <v>AI_update_event(RECEIVER, ARG0, ARG1, ARG2, ARG3,ARG4)</v>
      </c>
      <c r="F151" s="123" t="str">
        <f>IF('表格编辑 '!H151="","",'表格编辑 '!H151)</f>
        <v/>
      </c>
      <c r="G151" s="123" t="str">
        <f>IF('表格编辑 '!I151="","",'表格编辑 '!I151)</f>
        <v/>
      </c>
      <c r="H151" s="123" t="str">
        <f>IF('表格编辑 '!J151="","",'表格编辑 '!J151)</f>
        <v>test_deadth_event(RECEIVER, ARG0, ARG1, ARG2, ARG3,ARG4)</v>
      </c>
      <c r="I151" s="123">
        <f>IF('表格编辑 '!K151="","",'表格编辑 '!K151)</f>
        <v>1</v>
      </c>
      <c r="J151" s="123">
        <f>IF('表格编辑 '!L151="","",'表格编辑 '!L151)</f>
        <v>0</v>
      </c>
      <c r="K151" s="123">
        <f>IF('表格编辑 '!M151="","",'表格编辑 '!M151)</f>
        <v>1530</v>
      </c>
      <c r="L151" s="123" t="str">
        <f>IF('表格编辑 '!N151="","",'表格编辑 '!N151)</f>
        <v/>
      </c>
      <c r="M151" s="123" t="str">
        <f>IF('表格编辑 '!O151="","",'表格编辑 '!O151)</f>
        <v/>
      </c>
      <c r="N151" s="123" t="str">
        <f>IF('表格编辑 '!P151="","",'表格编辑 '!P151)</f>
        <v/>
      </c>
      <c r="O151" s="123" t="str">
        <f>IF('表格编辑 '!Q151="","",'表格编辑 '!Q151)</f>
        <v/>
      </c>
      <c r="P151" s="123" t="str">
        <f>IF('表格编辑 '!R151="","",'表格编辑 '!R151)</f>
        <v/>
      </c>
      <c r="Q151" s="123">
        <f>IF('表格编辑 '!S151="","",'表格编辑 '!S151)</f>
        <v>320</v>
      </c>
      <c r="R151" s="123" t="str">
        <f>IF('表格编辑 '!T151="","",'表格编辑 '!T151)</f>
        <v/>
      </c>
      <c r="S151" s="123" t="str">
        <f>IF('表格编辑 '!U151="","",'表格编辑 '!U151)</f>
        <v/>
      </c>
      <c r="T151" s="123" t="str">
        <f>IF('表格编辑 '!V151="","",'表格编辑 '!V151)</f>
        <v/>
      </c>
      <c r="U151" s="123" t="str">
        <f>IF('表格编辑 '!W151="","",'表格编辑 '!W151)</f>
        <v/>
      </c>
      <c r="V151" s="123" t="str">
        <f>IF('表格编辑 '!X151="","",'表格编辑 '!X151)</f>
        <v/>
      </c>
      <c r="W151" s="123" t="str">
        <f>IF('表格编辑 '!Y151="","",'表格编辑 '!Y151)</f>
        <v/>
      </c>
      <c r="X151" s="123" t="str">
        <f>IF('表格编辑 '!Z151="","",'表格编辑 '!Z151)</f>
        <v/>
      </c>
      <c r="Y151" s="123" t="str">
        <f>IF('表格编辑 '!AA151="","",'表格编辑 '!AA151)</f>
        <v/>
      </c>
      <c r="Z151" s="123" t="str">
        <f>IF('表格编辑 '!AB151="","",'表格编辑 '!AB151)</f>
        <v/>
      </c>
      <c r="AA151" s="123" t="str">
        <f>IF('表格编辑 '!AC151="","",'表格编辑 '!AC151)</f>
        <v/>
      </c>
      <c r="AB151" s="123" t="str">
        <f>IF('表格编辑 '!AD151="","",'表格编辑 '!AD151)</f>
        <v/>
      </c>
      <c r="AC151" s="123" t="str">
        <f>IF('表格编辑 '!AE151="","",'表格编辑 '!AE151)</f>
        <v/>
      </c>
      <c r="AD151" s="123">
        <f>IF('表格编辑 '!AF151="","",'表格编辑 '!AF151)</f>
        <v>100098</v>
      </c>
    </row>
    <row r="152" spans="1:30">
      <c r="A152" s="123">
        <f>IF('表格编辑 '!A152="","",'表格编辑 '!A152)</f>
        <v>99</v>
      </c>
      <c r="B152" s="123">
        <f>IF('表格编辑 '!B152="","",'表格编辑 '!B152)</f>
        <v>10133</v>
      </c>
      <c r="C152" s="123">
        <f>IF('表格编辑 '!E152="","",'表格编辑 '!E152)</f>
        <v>51</v>
      </c>
      <c r="D152" s="123" t="str">
        <f>IF('表格编辑 '!F152="","",'表格编辑 '!F152)</f>
        <v>AI_born_event(RECEIVER, ARG0, ARG1, ARG2, ARG3,ARG4)</v>
      </c>
      <c r="E152" s="123" t="str">
        <f>IF('表格编辑 '!G152="","",'表格编辑 '!G152)</f>
        <v>AI_update_event(RECEIVER, ARG0, ARG1, ARG2, ARG3,ARG4)</v>
      </c>
      <c r="F152" s="123" t="str">
        <f>IF('表格编辑 '!H152="","",'表格编辑 '!H152)</f>
        <v/>
      </c>
      <c r="G152" s="123" t="str">
        <f>IF('表格编辑 '!I152="","",'表格编辑 '!I152)</f>
        <v/>
      </c>
      <c r="H152" s="123" t="str">
        <f>IF('表格编辑 '!J152="","",'表格编辑 '!J152)</f>
        <v>test_deadth_event(RECEIVER, ARG0, ARG1, ARG2, ARG3,ARG4)</v>
      </c>
      <c r="I152" s="123">
        <f>IF('表格编辑 '!K152="","",'表格编辑 '!K152)</f>
        <v>1</v>
      </c>
      <c r="J152" s="123">
        <f>IF('表格编辑 '!L152="","",'表格编辑 '!L152)</f>
        <v>0</v>
      </c>
      <c r="K152" s="123">
        <f>IF('表格编辑 '!M152="","",'表格编辑 '!M152)</f>
        <v>1530</v>
      </c>
      <c r="L152" s="123" t="str">
        <f>IF('表格编辑 '!N152="","",'表格编辑 '!N152)</f>
        <v/>
      </c>
      <c r="M152" s="123" t="str">
        <f>IF('表格编辑 '!O152="","",'表格编辑 '!O152)</f>
        <v/>
      </c>
      <c r="N152" s="123" t="str">
        <f>IF('表格编辑 '!P152="","",'表格编辑 '!P152)</f>
        <v/>
      </c>
      <c r="O152" s="123" t="str">
        <f>IF('表格编辑 '!Q152="","",'表格编辑 '!Q152)</f>
        <v/>
      </c>
      <c r="P152" s="123" t="str">
        <f>IF('表格编辑 '!R152="","",'表格编辑 '!R152)</f>
        <v/>
      </c>
      <c r="Q152" s="123">
        <f>IF('表格编辑 '!S152="","",'表格编辑 '!S152)</f>
        <v>320</v>
      </c>
      <c r="R152" s="123" t="str">
        <f>IF('表格编辑 '!T152="","",'表格编辑 '!T152)</f>
        <v/>
      </c>
      <c r="S152" s="123" t="str">
        <f>IF('表格编辑 '!U152="","",'表格编辑 '!U152)</f>
        <v/>
      </c>
      <c r="T152" s="123" t="str">
        <f>IF('表格编辑 '!V152="","",'表格编辑 '!V152)</f>
        <v/>
      </c>
      <c r="U152" s="123" t="str">
        <f>IF('表格编辑 '!W152="","",'表格编辑 '!W152)</f>
        <v/>
      </c>
      <c r="V152" s="123" t="str">
        <f>IF('表格编辑 '!X152="","",'表格编辑 '!X152)</f>
        <v/>
      </c>
      <c r="W152" s="123" t="str">
        <f>IF('表格编辑 '!Y152="","",'表格编辑 '!Y152)</f>
        <v/>
      </c>
      <c r="X152" s="123" t="str">
        <f>IF('表格编辑 '!Z152="","",'表格编辑 '!Z152)</f>
        <v/>
      </c>
      <c r="Y152" s="123" t="str">
        <f>IF('表格编辑 '!AA152="","",'表格编辑 '!AA152)</f>
        <v/>
      </c>
      <c r="Z152" s="123" t="str">
        <f>IF('表格编辑 '!AB152="","",'表格编辑 '!AB152)</f>
        <v/>
      </c>
      <c r="AA152" s="123" t="str">
        <f>IF('表格编辑 '!AC152="","",'表格编辑 '!AC152)</f>
        <v/>
      </c>
      <c r="AB152" s="123" t="str">
        <f>IF('表格编辑 '!AD152="","",'表格编辑 '!AD152)</f>
        <v/>
      </c>
      <c r="AC152" s="123" t="str">
        <f>IF('表格编辑 '!AE152="","",'表格编辑 '!AE152)</f>
        <v/>
      </c>
      <c r="AD152" s="123">
        <f>IF('表格编辑 '!AF152="","",'表格编辑 '!AF152)</f>
        <v>100099</v>
      </c>
    </row>
    <row r="153" spans="1:30">
      <c r="A153" s="123">
        <f>IF('表格编辑 '!A153="","",'表格编辑 '!A153)</f>
        <v>105</v>
      </c>
      <c r="B153" s="123">
        <f>IF('表格编辑 '!B153="","",'表格编辑 '!B153)</f>
        <v>10134</v>
      </c>
      <c r="C153" s="123">
        <f>IF('表格编辑 '!E153="","",'表格编辑 '!E153)</f>
        <v>51</v>
      </c>
      <c r="D153" s="123" t="str">
        <f>IF('表格编辑 '!F153="","",'表格编辑 '!F153)</f>
        <v>AI_born_event(RECEIVER, ARG0, ARG1, ARG2, ARG3,ARG4)</v>
      </c>
      <c r="E153" s="123" t="str">
        <f>IF('表格编辑 '!G153="","",'表格编辑 '!G153)</f>
        <v>AI_update_event(RECEIVER, ARG0, ARG1, ARG2, ARG3,ARG4)</v>
      </c>
      <c r="F153" s="123" t="str">
        <f>IF('表格编辑 '!H153="","",'表格编辑 '!H153)</f>
        <v/>
      </c>
      <c r="G153" s="123" t="str">
        <f>IF('表格编辑 '!I153="","",'表格编辑 '!I153)</f>
        <v/>
      </c>
      <c r="H153" s="123" t="str">
        <f>IF('表格编辑 '!J153="","",'表格编辑 '!J153)</f>
        <v>test_deadth_event(RECEIVER, ARG0, ARG1, ARG2, ARG3,ARG4)</v>
      </c>
      <c r="I153" s="123">
        <f>IF('表格编辑 '!K153="","",'表格编辑 '!K153)</f>
        <v>1</v>
      </c>
      <c r="J153" s="123">
        <f>IF('表格编辑 '!L153="","",'表格编辑 '!L153)</f>
        <v>0</v>
      </c>
      <c r="K153" s="123">
        <f>IF('表格编辑 '!M153="","",'表格编辑 '!M153)</f>
        <v>1530</v>
      </c>
      <c r="L153" s="123" t="str">
        <f>IF('表格编辑 '!N153="","",'表格编辑 '!N153)</f>
        <v/>
      </c>
      <c r="M153" s="123" t="str">
        <f>IF('表格编辑 '!O153="","",'表格编辑 '!O153)</f>
        <v/>
      </c>
      <c r="N153" s="123" t="str">
        <f>IF('表格编辑 '!P153="","",'表格编辑 '!P153)</f>
        <v/>
      </c>
      <c r="O153" s="123" t="str">
        <f>IF('表格编辑 '!Q153="","",'表格编辑 '!Q153)</f>
        <v/>
      </c>
      <c r="P153" s="123" t="str">
        <f>IF('表格编辑 '!R153="","",'表格编辑 '!R153)</f>
        <v/>
      </c>
      <c r="Q153" s="123">
        <f>IF('表格编辑 '!S153="","",'表格编辑 '!S153)</f>
        <v>320</v>
      </c>
      <c r="R153" s="123" t="str">
        <f>IF('表格编辑 '!T153="","",'表格编辑 '!T153)</f>
        <v/>
      </c>
      <c r="S153" s="123" t="str">
        <f>IF('表格编辑 '!U153="","",'表格编辑 '!U153)</f>
        <v/>
      </c>
      <c r="T153" s="123" t="str">
        <f>IF('表格编辑 '!V153="","",'表格编辑 '!V153)</f>
        <v/>
      </c>
      <c r="U153" s="123" t="str">
        <f>IF('表格编辑 '!W153="","",'表格编辑 '!W153)</f>
        <v/>
      </c>
      <c r="V153" s="123" t="str">
        <f>IF('表格编辑 '!X153="","",'表格编辑 '!X153)</f>
        <v/>
      </c>
      <c r="W153" s="123" t="str">
        <f>IF('表格编辑 '!Y153="","",'表格编辑 '!Y153)</f>
        <v/>
      </c>
      <c r="X153" s="123" t="str">
        <f>IF('表格编辑 '!Z153="","",'表格编辑 '!Z153)</f>
        <v/>
      </c>
      <c r="Y153" s="123" t="str">
        <f>IF('表格编辑 '!AA153="","",'表格编辑 '!AA153)</f>
        <v/>
      </c>
      <c r="Z153" s="123" t="str">
        <f>IF('表格编辑 '!AB153="","",'表格编辑 '!AB153)</f>
        <v/>
      </c>
      <c r="AA153" s="123" t="str">
        <f>IF('表格编辑 '!AC153="","",'表格编辑 '!AC153)</f>
        <v/>
      </c>
      <c r="AB153" s="123" t="str">
        <f>IF('表格编辑 '!AD153="","",'表格编辑 '!AD153)</f>
        <v/>
      </c>
      <c r="AC153" s="123" t="str">
        <f>IF('表格编辑 '!AE153="","",'表格编辑 '!AE153)</f>
        <v/>
      </c>
      <c r="AD153" s="123">
        <f>IF('表格编辑 '!AF153="","",'表格编辑 '!AF153)</f>
        <v>100105</v>
      </c>
    </row>
    <row r="154" spans="1:30">
      <c r="A154" s="123">
        <f>IF('表格编辑 '!A154="","",'表格编辑 '!A154)</f>
        <v>106</v>
      </c>
      <c r="B154" s="123">
        <f>IF('表格编辑 '!B154="","",'表格编辑 '!B154)</f>
        <v>10140</v>
      </c>
      <c r="C154" s="123">
        <f>IF('表格编辑 '!E154="","",'表格编辑 '!E154)</f>
        <v>52</v>
      </c>
      <c r="D154" s="123" t="str">
        <f>IF('表格编辑 '!F154="","",'表格编辑 '!F154)</f>
        <v>AI_born_event(RECEIVER, ARG0, ARG1, ARG2, ARG3,ARG4)</v>
      </c>
      <c r="E154" s="123" t="str">
        <f>IF('表格编辑 '!G154="","",'表格编辑 '!G154)</f>
        <v>AI_update_event(RECEIVER, ARG0, ARG1, ARG2, ARG3,ARG4)</v>
      </c>
      <c r="F154" s="123" t="str">
        <f>IF('表格编辑 '!H154="","",'表格编辑 '!H154)</f>
        <v/>
      </c>
      <c r="G154" s="123" t="str">
        <f>IF('表格编辑 '!I154="","",'表格编辑 '!I154)</f>
        <v/>
      </c>
      <c r="H154" s="123" t="str">
        <f>IF('表格编辑 '!J154="","",'表格编辑 '!J154)</f>
        <v>test_deadth_event(RECEIVER, ARG0, ARG1, ARG2, ARG3,ARG4)</v>
      </c>
      <c r="I154" s="123">
        <f>IF('表格编辑 '!K154="","",'表格编辑 '!K154)</f>
        <v>1</v>
      </c>
      <c r="J154" s="123">
        <f>IF('表格编辑 '!L154="","",'表格编辑 '!L154)</f>
        <v>0</v>
      </c>
      <c r="K154" s="123">
        <f>IF('表格编辑 '!M154="","",'表格编辑 '!M154)</f>
        <v>1560</v>
      </c>
      <c r="L154" s="123" t="str">
        <f>IF('表格编辑 '!N154="","",'表格编辑 '!N154)</f>
        <v/>
      </c>
      <c r="M154" s="123" t="str">
        <f>IF('表格编辑 '!O154="","",'表格编辑 '!O154)</f>
        <v/>
      </c>
      <c r="N154" s="123" t="str">
        <f>IF('表格编辑 '!P154="","",'表格编辑 '!P154)</f>
        <v/>
      </c>
      <c r="O154" s="123" t="str">
        <f>IF('表格编辑 '!Q154="","",'表格编辑 '!Q154)</f>
        <v/>
      </c>
      <c r="P154" s="123" t="str">
        <f>IF('表格编辑 '!R154="","",'表格编辑 '!R154)</f>
        <v/>
      </c>
      <c r="Q154" s="123">
        <f>IF('表格编辑 '!S154="","",'表格编辑 '!S154)</f>
        <v>320</v>
      </c>
      <c r="R154" s="123" t="str">
        <f>IF('表格编辑 '!T154="","",'表格编辑 '!T154)</f>
        <v/>
      </c>
      <c r="S154" s="123" t="str">
        <f>IF('表格编辑 '!U154="","",'表格编辑 '!U154)</f>
        <v/>
      </c>
      <c r="T154" s="123" t="str">
        <f>IF('表格编辑 '!V154="","",'表格编辑 '!V154)</f>
        <v/>
      </c>
      <c r="U154" s="123" t="str">
        <f>IF('表格编辑 '!W154="","",'表格编辑 '!W154)</f>
        <v/>
      </c>
      <c r="V154" s="123" t="str">
        <f>IF('表格编辑 '!X154="","",'表格编辑 '!X154)</f>
        <v/>
      </c>
      <c r="W154" s="123" t="str">
        <f>IF('表格编辑 '!Y154="","",'表格编辑 '!Y154)</f>
        <v/>
      </c>
      <c r="X154" s="123" t="str">
        <f>IF('表格编辑 '!Z154="","",'表格编辑 '!Z154)</f>
        <v/>
      </c>
      <c r="Y154" s="123" t="str">
        <f>IF('表格编辑 '!AA154="","",'表格编辑 '!AA154)</f>
        <v/>
      </c>
      <c r="Z154" s="123" t="str">
        <f>IF('表格编辑 '!AB154="","",'表格编辑 '!AB154)</f>
        <v/>
      </c>
      <c r="AA154" s="123" t="str">
        <f>IF('表格编辑 '!AC154="","",'表格编辑 '!AC154)</f>
        <v/>
      </c>
      <c r="AB154" s="123" t="str">
        <f>IF('表格编辑 '!AD154="","",'表格编辑 '!AD154)</f>
        <v/>
      </c>
      <c r="AC154" s="123" t="str">
        <f>IF('表格编辑 '!AE154="","",'表格编辑 '!AE154)</f>
        <v/>
      </c>
      <c r="AD154" s="123">
        <f>IF('表格编辑 '!AF154="","",'表格编辑 '!AF154)</f>
        <v>100106</v>
      </c>
    </row>
    <row r="155" spans="1:30">
      <c r="A155" s="123">
        <f>IF('表格编辑 '!A155="","",'表格编辑 '!A155)</f>
        <v>107</v>
      </c>
      <c r="B155" s="123">
        <f>IF('表格编辑 '!B155="","",'表格编辑 '!B155)</f>
        <v>10140</v>
      </c>
      <c r="C155" s="123">
        <f>IF('表格编辑 '!E155="","",'表格编辑 '!E155)</f>
        <v>52</v>
      </c>
      <c r="D155" s="123" t="str">
        <f>IF('表格编辑 '!F155="","",'表格编辑 '!F155)</f>
        <v>AI_born_event(RECEIVER, ARG0, ARG1, ARG2, ARG3,ARG4)</v>
      </c>
      <c r="E155" s="123" t="str">
        <f>IF('表格编辑 '!G155="","",'表格编辑 '!G155)</f>
        <v>AI_update_event(RECEIVER, ARG0, ARG1, ARG2, ARG3,ARG4)</v>
      </c>
      <c r="F155" s="123" t="str">
        <f>IF('表格编辑 '!H155="","",'表格编辑 '!H155)</f>
        <v/>
      </c>
      <c r="G155" s="123" t="str">
        <f>IF('表格编辑 '!I155="","",'表格编辑 '!I155)</f>
        <v/>
      </c>
      <c r="H155" s="123" t="str">
        <f>IF('表格编辑 '!J155="","",'表格编辑 '!J155)</f>
        <v>test_deadth_event(RECEIVER, ARG0, ARG1, ARG2, ARG3,ARG4)</v>
      </c>
      <c r="I155" s="123">
        <f>IF('表格编辑 '!K155="","",'表格编辑 '!K155)</f>
        <v>1</v>
      </c>
      <c r="J155" s="123">
        <f>IF('表格编辑 '!L155="","",'表格编辑 '!L155)</f>
        <v>0</v>
      </c>
      <c r="K155" s="123">
        <f>IF('表格编辑 '!M155="","",'表格编辑 '!M155)</f>
        <v>1560</v>
      </c>
      <c r="L155" s="123" t="str">
        <f>IF('表格编辑 '!N155="","",'表格编辑 '!N155)</f>
        <v/>
      </c>
      <c r="M155" s="123" t="str">
        <f>IF('表格编辑 '!O155="","",'表格编辑 '!O155)</f>
        <v/>
      </c>
      <c r="N155" s="123" t="str">
        <f>IF('表格编辑 '!P155="","",'表格编辑 '!P155)</f>
        <v/>
      </c>
      <c r="O155" s="123" t="str">
        <f>IF('表格编辑 '!Q155="","",'表格编辑 '!Q155)</f>
        <v/>
      </c>
      <c r="P155" s="123" t="str">
        <f>IF('表格编辑 '!R155="","",'表格编辑 '!R155)</f>
        <v/>
      </c>
      <c r="Q155" s="123">
        <f>IF('表格编辑 '!S155="","",'表格编辑 '!S155)</f>
        <v>320</v>
      </c>
      <c r="R155" s="123" t="str">
        <f>IF('表格编辑 '!T155="","",'表格编辑 '!T155)</f>
        <v/>
      </c>
      <c r="S155" s="123" t="str">
        <f>IF('表格编辑 '!U155="","",'表格编辑 '!U155)</f>
        <v/>
      </c>
      <c r="T155" s="123" t="str">
        <f>IF('表格编辑 '!V155="","",'表格编辑 '!V155)</f>
        <v/>
      </c>
      <c r="U155" s="123" t="str">
        <f>IF('表格编辑 '!W155="","",'表格编辑 '!W155)</f>
        <v/>
      </c>
      <c r="V155" s="123" t="str">
        <f>IF('表格编辑 '!X155="","",'表格编辑 '!X155)</f>
        <v/>
      </c>
      <c r="W155" s="123" t="str">
        <f>IF('表格编辑 '!Y155="","",'表格编辑 '!Y155)</f>
        <v/>
      </c>
      <c r="X155" s="123" t="str">
        <f>IF('表格编辑 '!Z155="","",'表格编辑 '!Z155)</f>
        <v/>
      </c>
      <c r="Y155" s="123" t="str">
        <f>IF('表格编辑 '!AA155="","",'表格编辑 '!AA155)</f>
        <v/>
      </c>
      <c r="Z155" s="123" t="str">
        <f>IF('表格编辑 '!AB155="","",'表格编辑 '!AB155)</f>
        <v/>
      </c>
      <c r="AA155" s="123" t="str">
        <f>IF('表格编辑 '!AC155="","",'表格编辑 '!AC155)</f>
        <v/>
      </c>
      <c r="AB155" s="123" t="str">
        <f>IF('表格编辑 '!AD155="","",'表格编辑 '!AD155)</f>
        <v/>
      </c>
      <c r="AC155" s="123" t="str">
        <f>IF('表格编辑 '!AE155="","",'表格编辑 '!AE155)</f>
        <v/>
      </c>
      <c r="AD155" s="123">
        <f>IF('表格编辑 '!AF155="","",'表格编辑 '!AF155)</f>
        <v>100107</v>
      </c>
    </row>
    <row r="156" spans="1:30">
      <c r="A156" s="123">
        <f>IF('表格编辑 '!A156="","",'表格编辑 '!A156)</f>
        <v>108</v>
      </c>
      <c r="B156" s="123">
        <f>IF('表格编辑 '!B156="","",'表格编辑 '!B156)</f>
        <v>96</v>
      </c>
      <c r="C156" s="123">
        <f>IF('表格编辑 '!E156="","",'表格编辑 '!E156)</f>
        <v>52</v>
      </c>
      <c r="D156" s="123" t="str">
        <f>IF('表格编辑 '!F156="","",'表格编辑 '!F156)</f>
        <v>XiYiRenZhiWangKangNuo_Born(RECEIVER,ARG0,ARG1,ARG2,ARG3,ARG4)</v>
      </c>
      <c r="E156" s="123" t="str">
        <f>IF('表格编辑 '!G156="","",'表格编辑 '!G156)</f>
        <v>XiYiRenZhiWangKangNuo_Update(RECEIVER,ARG0,ARG1,ARG2,ARG3,ARG4)</v>
      </c>
      <c r="F156" s="123" t="str">
        <f>IF('表格编辑 '!H156="","",'表格编辑 '!H156)</f>
        <v/>
      </c>
      <c r="G156" s="123" t="str">
        <f>IF('表格编辑 '!I156="","",'表格编辑 '!I156)</f>
        <v/>
      </c>
      <c r="H156" s="123" t="str">
        <f>IF('表格编辑 '!J156="","",'表格编辑 '!J156)</f>
        <v>XiYiRenZhiWangKangNuo_Deadth(RECEIVER,ARG0,ARG1,ARG2,ARG3,ARG4)</v>
      </c>
      <c r="I156" s="123">
        <f>IF('表格编辑 '!K156="","",'表格编辑 '!K156)</f>
        <v>1</v>
      </c>
      <c r="J156" s="123">
        <f>IF('表格编辑 '!L156="","",'表格编辑 '!L156)</f>
        <v>11161.8</v>
      </c>
      <c r="K156" s="123">
        <f>IF('表格编辑 '!M156="","",'表格编辑 '!M156)</f>
        <v>1560</v>
      </c>
      <c r="L156" s="123">
        <f>IF('表格编辑 '!N156="","",'表格编辑 '!N156)</f>
        <v>200</v>
      </c>
      <c r="M156" s="123">
        <f>IF('表格编辑 '!O156="","",'表格编辑 '!O156)</f>
        <v>180</v>
      </c>
      <c r="N156" s="123">
        <f>IF('表格编辑 '!P156="","",'表格编辑 '!P156)</f>
        <v>150</v>
      </c>
      <c r="O156" s="123">
        <f>IF('表格编辑 '!Q156="","",'表格编辑 '!Q156)</f>
        <v>80</v>
      </c>
      <c r="P156" s="123" t="str">
        <f>IF('表格编辑 '!R156="","",'表格编辑 '!R156)</f>
        <v/>
      </c>
      <c r="Q156" s="123">
        <f>IF('表格编辑 '!S156="","",'表格编辑 '!S156)</f>
        <v>320</v>
      </c>
      <c r="R156" s="123" t="str">
        <f>IF('表格编辑 '!T156="","",'表格编辑 '!T156)</f>
        <v/>
      </c>
      <c r="S156" s="123" t="str">
        <f>IF('表格编辑 '!U156="","",'表格编辑 '!U156)</f>
        <v/>
      </c>
      <c r="T156" s="123" t="str">
        <f>IF('表格编辑 '!V156="","",'表格编辑 '!V156)</f>
        <v/>
      </c>
      <c r="U156" s="123" t="str">
        <f>IF('表格编辑 '!W156="","",'表格编辑 '!W156)</f>
        <v/>
      </c>
      <c r="V156" s="123" t="str">
        <f>IF('表格编辑 '!X156="","",'表格编辑 '!X156)</f>
        <v/>
      </c>
      <c r="W156" s="123">
        <f>IF('表格编辑 '!Y156="","",'表格编辑 '!Y156)</f>
        <v>100</v>
      </c>
      <c r="X156" s="123">
        <f>IF('表格编辑 '!Z156="","",'表格编辑 '!Z156)</f>
        <v>100</v>
      </c>
      <c r="Y156" s="123">
        <f>IF('表格编辑 '!AA156="","",'表格编辑 '!AA156)</f>
        <v>100</v>
      </c>
      <c r="Z156" s="123">
        <f>IF('表格编辑 '!AB156="","",'表格编辑 '!AB156)</f>
        <v>100</v>
      </c>
      <c r="AA156" s="123">
        <f>IF('表格编辑 '!AC156="","",'表格编辑 '!AC156)</f>
        <v>100</v>
      </c>
      <c r="AB156" s="123">
        <f>IF('表格编辑 '!AD156="","",'表格编辑 '!AD156)</f>
        <v>100</v>
      </c>
      <c r="AC156" s="123" t="str">
        <f>IF('表格编辑 '!AE156="","",'表格编辑 '!AE156)</f>
        <v/>
      </c>
      <c r="AD156" s="123">
        <f>IF('表格编辑 '!AF156="","",'表格编辑 '!AF156)</f>
        <v>100108</v>
      </c>
    </row>
    <row r="157" spans="1:30">
      <c r="A157" s="123">
        <f>IF('表格编辑 '!A157="","",'表格编辑 '!A157)</f>
        <v>50000</v>
      </c>
      <c r="B157" s="123">
        <f>IF('表格编辑 '!B157="","",'表格编辑 '!B157)</f>
        <v>21</v>
      </c>
      <c r="C157" s="123">
        <f>IF('表格编辑 '!E157="","",'表格编辑 '!E157)</f>
        <v>1</v>
      </c>
      <c r="D157" s="123" t="str">
        <f>IF('表格编辑 '!F157="","",'表格编辑 '!F157)</f>
        <v>AI_born_event_2(RECEIVER, ARG0, ARG1, ARG2, ARG3,ARG4)</v>
      </c>
      <c r="E157" s="123" t="str">
        <f>IF('表格编辑 '!G157="","",'表格编辑 '!G157)</f>
        <v>AI_update_event_2(RECEIVER, ARG0, ARG1, ARG2, ARG3,ARG4)</v>
      </c>
      <c r="F157" s="123" t="str">
        <f>IF('表格编辑 '!H157="","",'表格编辑 '!H157)</f>
        <v/>
      </c>
      <c r="G157" s="123" t="str">
        <f>IF('表格编辑 '!I157="","",'表格编辑 '!I157)</f>
        <v/>
      </c>
      <c r="H157" s="123" t="str">
        <f>IF('表格编辑 '!J157="","",'表格编辑 '!J157)</f>
        <v>CiKeAYi_deadth(RECEIVER, ARG0, ARG1, ARG2, ARG3,ARG4)</v>
      </c>
      <c r="I157" s="123">
        <f>IF('表格编辑 '!K157="","",'表格编辑 '!K157)</f>
        <v>1</v>
      </c>
      <c r="J157" s="123">
        <f>IF('表格编辑 '!L157="","",'表格编辑 '!L157)</f>
        <v>-2.59999999999999</v>
      </c>
      <c r="K157" s="123">
        <f>IF('表格编辑 '!M157="","",'表格编辑 '!M157)</f>
        <v>30</v>
      </c>
      <c r="L157" s="123">
        <f>IF('表格编辑 '!N157="","",'表格编辑 '!N157)</f>
        <v>-15</v>
      </c>
      <c r="M157" s="123" t="str">
        <f>IF('表格编辑 '!O157="","",'表格编辑 '!O157)</f>
        <v/>
      </c>
      <c r="N157" s="123" t="str">
        <f>IF('表格编辑 '!P157="","",'表格编辑 '!P157)</f>
        <v/>
      </c>
      <c r="O157" s="123" t="str">
        <f>IF('表格编辑 '!Q157="","",'表格编辑 '!Q157)</f>
        <v/>
      </c>
      <c r="P157" s="123" t="str">
        <f>IF('表格编辑 '!R157="","",'表格编辑 '!R157)</f>
        <v/>
      </c>
      <c r="Q157" s="123">
        <f>IF('表格编辑 '!S157="","",'表格编辑 '!S157)</f>
        <v>320</v>
      </c>
      <c r="R157" s="123" t="str">
        <f>IF('表格编辑 '!T157="","",'表格编辑 '!T157)</f>
        <v/>
      </c>
      <c r="S157" s="123" t="str">
        <f>IF('表格编辑 '!U157="","",'表格编辑 '!U157)</f>
        <v/>
      </c>
      <c r="T157" s="123" t="str">
        <f>IF('表格编辑 '!V157="","",'表格编辑 '!V157)</f>
        <v/>
      </c>
      <c r="U157" s="123" t="str">
        <f>IF('表格编辑 '!W157="","",'表格编辑 '!W157)</f>
        <v/>
      </c>
      <c r="V157" s="123" t="str">
        <f>IF('表格编辑 '!X157="","",'表格编辑 '!X157)</f>
        <v/>
      </c>
      <c r="W157" s="123">
        <f>IF('表格编辑 '!Y157="","",'表格编辑 '!Y157)</f>
        <v>100</v>
      </c>
      <c r="X157" s="123">
        <f>IF('表格编辑 '!Z157="","",'表格编辑 '!Z157)</f>
        <v>100</v>
      </c>
      <c r="Y157" s="123">
        <f>IF('表格编辑 '!AA157="","",'表格编辑 '!AA157)</f>
        <v>100</v>
      </c>
      <c r="Z157" s="123">
        <f>IF('表格编辑 '!AB157="","",'表格编辑 '!AB157)</f>
        <v>100</v>
      </c>
      <c r="AA157" s="123">
        <f>IF('表格编辑 '!AC157="","",'表格编辑 '!AC157)</f>
        <v>100</v>
      </c>
      <c r="AB157" s="123">
        <f>IF('表格编辑 '!AD157="","",'表格编辑 '!AD157)</f>
        <v>100</v>
      </c>
      <c r="AC157" s="123" t="str">
        <f>IF('表格编辑 '!AE157="","",'表格编辑 '!AE157)</f>
        <v/>
      </c>
      <c r="AD157" s="123">
        <f>IF('表格编辑 '!AF157="","",'表格编辑 '!AF157)</f>
        <v>150000</v>
      </c>
    </row>
    <row r="158" spans="1:30">
      <c r="A158" s="123">
        <f>IF('表格编辑 '!A158="","",'表格编辑 '!A158)</f>
        <v>50001</v>
      </c>
      <c r="B158" s="123">
        <f>IF('表格编辑 '!B158="","",'表格编辑 '!B158)</f>
        <v>72</v>
      </c>
      <c r="C158" s="123">
        <f>IF('表格编辑 '!E158="","",'表格编辑 '!E158)</f>
        <v>27</v>
      </c>
      <c r="D158" s="123" t="str">
        <f>IF('表格编辑 '!F158="","",'表格编辑 '!F158)</f>
        <v>AI_born_event_2(RECEIVER, ARG0, ARG1, ARG2, ARG3,ARG4)</v>
      </c>
      <c r="E158" s="123" t="str">
        <f>IF('表格编辑 '!G158="","",'表格编辑 '!G158)</f>
        <v>AI_update_event_2(RECEIVER, ARG0, ARG1, ARG2, ARG3,ARG4)</v>
      </c>
      <c r="F158" s="123" t="str">
        <f>IF('表格编辑 '!H158="","",'表格编辑 '!H158)</f>
        <v/>
      </c>
      <c r="G158" s="123" t="str">
        <f>IF('表格编辑 '!I158="","",'表格编辑 '!I158)</f>
        <v/>
      </c>
      <c r="H158" s="123" t="str">
        <f>IF('表格编辑 '!J158="","",'表格编辑 '!J158)</f>
        <v>CiKeAYi_deadth(RECEIVER, ARG0, ARG1, ARG2, ARG3,ARG4)</v>
      </c>
      <c r="I158" s="123">
        <f>IF('表格编辑 '!K158="","",'表格编辑 '!K158)</f>
        <v>1</v>
      </c>
      <c r="J158" s="123">
        <f>IF('表格编辑 '!L158="","",'表格编辑 '!L158)</f>
        <v>2620.8</v>
      </c>
      <c r="K158" s="123">
        <f>IF('表格编辑 '!M158="","",'表格编辑 '!M158)</f>
        <v>810</v>
      </c>
      <c r="L158" s="123">
        <f>IF('表格编辑 '!N158="","",'表格编辑 '!N158)</f>
        <v>60</v>
      </c>
      <c r="M158" s="123">
        <f>IF('表格编辑 '!O158="","",'表格编辑 '!O158)</f>
        <v>120</v>
      </c>
      <c r="N158" s="123">
        <f>IF('表格编辑 '!P158="","",'表格编辑 '!P158)</f>
        <v>100</v>
      </c>
      <c r="O158" s="123">
        <f>IF('表格编辑 '!Q158="","",'表格编辑 '!Q158)</f>
        <v>60</v>
      </c>
      <c r="P158" s="123">
        <f>IF('表格编辑 '!R158="","",'表格编辑 '!R158)</f>
        <v>200</v>
      </c>
      <c r="Q158" s="123">
        <f>IF('表格编辑 '!S158="","",'表格编辑 '!S158)</f>
        <v>320</v>
      </c>
      <c r="R158" s="123" t="str">
        <f>IF('表格编辑 '!T158="","",'表格编辑 '!T158)</f>
        <v/>
      </c>
      <c r="S158" s="123" t="str">
        <f>IF('表格编辑 '!U158="","",'表格编辑 '!U158)</f>
        <v/>
      </c>
      <c r="T158" s="123" t="str">
        <f>IF('表格编辑 '!V158="","",'表格编辑 '!V158)</f>
        <v/>
      </c>
      <c r="U158" s="123" t="str">
        <f>IF('表格编辑 '!W158="","",'表格编辑 '!W158)</f>
        <v/>
      </c>
      <c r="V158" s="123" t="str">
        <f>IF('表格编辑 '!X158="","",'表格编辑 '!X158)</f>
        <v/>
      </c>
      <c r="W158" s="123">
        <f>IF('表格编辑 '!Y158="","",'表格编辑 '!Y158)</f>
        <v>100</v>
      </c>
      <c r="X158" s="123">
        <f>IF('表格编辑 '!Z158="","",'表格编辑 '!Z158)</f>
        <v>100</v>
      </c>
      <c r="Y158" s="123">
        <f>IF('表格编辑 '!AA158="","",'表格编辑 '!AA158)</f>
        <v>100</v>
      </c>
      <c r="Z158" s="123">
        <f>IF('表格编辑 '!AB158="","",'表格编辑 '!AB158)</f>
        <v>100</v>
      </c>
      <c r="AA158" s="123">
        <f>IF('表格编辑 '!AC158="","",'表格编辑 '!AC158)</f>
        <v>100</v>
      </c>
      <c r="AB158" s="123">
        <f>IF('表格编辑 '!AD158="","",'表格编辑 '!AD158)</f>
        <v>100</v>
      </c>
      <c r="AC158" s="123" t="str">
        <f>IF('表格编辑 '!AE158="","",'表格编辑 '!AE158)</f>
        <v/>
      </c>
      <c r="AD158" s="123">
        <f>IF('表格编辑 '!AF158="","",'表格编辑 '!AF158)</f>
        <v>150001</v>
      </c>
    </row>
    <row r="159" spans="1:30">
      <c r="A159" s="123">
        <f>IF('表格编辑 '!A159="","",'表格编辑 '!A159)</f>
        <v>50002</v>
      </c>
      <c r="B159" s="123">
        <f>IF('表格编辑 '!B159="","",'表格编辑 '!B159)</f>
        <v>70</v>
      </c>
      <c r="C159" s="123">
        <f>IF('表格编辑 '!E159="","",'表格编辑 '!E159)</f>
        <v>27</v>
      </c>
      <c r="D159" s="123" t="str">
        <f>IF('表格编辑 '!F159="","",'表格编辑 '!F159)</f>
        <v>AI_born_event_2(RECEIVER, ARG0, ARG1, ARG2, ARG3,ARG4)</v>
      </c>
      <c r="E159" s="123" t="str">
        <f>IF('表格编辑 '!G159="","",'表格编辑 '!G159)</f>
        <v>AI_update_event_2(RECEIVER, ARG0, ARG1, ARG2, ARG3,ARG4)</v>
      </c>
      <c r="F159" s="123" t="str">
        <f>IF('表格编辑 '!H159="","",'表格编辑 '!H159)</f>
        <v/>
      </c>
      <c r="G159" s="123" t="str">
        <f>IF('表格编辑 '!I159="","",'表格编辑 '!I159)</f>
        <v/>
      </c>
      <c r="H159" s="123" t="str">
        <f>IF('表格编辑 '!J159="","",'表格编辑 '!J159)</f>
        <v>CiKeAYi_deadth(RECEIVER, ARG0, ARG1, ARG2, ARG3,ARG4)</v>
      </c>
      <c r="I159" s="123">
        <f>IF('表格编辑 '!K159="","",'表格编辑 '!K159)</f>
        <v>1</v>
      </c>
      <c r="J159" s="123">
        <f>IF('表格编辑 '!L159="","",'表格编辑 '!L159)</f>
        <v>2620.8</v>
      </c>
      <c r="K159" s="123">
        <f>IF('表格编辑 '!M159="","",'表格编辑 '!M159)</f>
        <v>810</v>
      </c>
      <c r="L159" s="123">
        <f>IF('表格编辑 '!N159="","",'表格编辑 '!N159)</f>
        <v>60</v>
      </c>
      <c r="M159" s="123">
        <f>IF('表格编辑 '!O159="","",'表格编辑 '!O159)</f>
        <v>120</v>
      </c>
      <c r="N159" s="123">
        <f>IF('表格编辑 '!P159="","",'表格编辑 '!P159)</f>
        <v>100</v>
      </c>
      <c r="O159" s="123">
        <f>IF('表格编辑 '!Q159="","",'表格编辑 '!Q159)</f>
        <v>60</v>
      </c>
      <c r="P159" s="123">
        <f>IF('表格编辑 '!R159="","",'表格编辑 '!R159)</f>
        <v>200</v>
      </c>
      <c r="Q159" s="123">
        <f>IF('表格编辑 '!S159="","",'表格编辑 '!S159)</f>
        <v>320</v>
      </c>
      <c r="R159" s="123" t="str">
        <f>IF('表格编辑 '!T159="","",'表格编辑 '!T159)</f>
        <v/>
      </c>
      <c r="S159" s="123" t="str">
        <f>IF('表格编辑 '!U159="","",'表格编辑 '!U159)</f>
        <v/>
      </c>
      <c r="T159" s="123" t="str">
        <f>IF('表格编辑 '!V159="","",'表格编辑 '!V159)</f>
        <v/>
      </c>
      <c r="U159" s="123" t="str">
        <f>IF('表格编辑 '!W159="","",'表格编辑 '!W159)</f>
        <v/>
      </c>
      <c r="V159" s="123" t="str">
        <f>IF('表格编辑 '!X159="","",'表格编辑 '!X159)</f>
        <v/>
      </c>
      <c r="W159" s="123">
        <f>IF('表格编辑 '!Y159="","",'表格编辑 '!Y159)</f>
        <v>100</v>
      </c>
      <c r="X159" s="123">
        <f>IF('表格编辑 '!Z159="","",'表格编辑 '!Z159)</f>
        <v>100</v>
      </c>
      <c r="Y159" s="123">
        <f>IF('表格编辑 '!AA159="","",'表格编辑 '!AA159)</f>
        <v>100</v>
      </c>
      <c r="Z159" s="123">
        <f>IF('表格编辑 '!AB159="","",'表格编辑 '!AB159)</f>
        <v>100</v>
      </c>
      <c r="AA159" s="123">
        <f>IF('表格编辑 '!AC159="","",'表格编辑 '!AC159)</f>
        <v>100</v>
      </c>
      <c r="AB159" s="123">
        <f>IF('表格编辑 '!AD159="","",'表格编辑 '!AD159)</f>
        <v>100</v>
      </c>
      <c r="AC159" s="123" t="str">
        <f>IF('表格编辑 '!AE159="","",'表格编辑 '!AE159)</f>
        <v/>
      </c>
      <c r="AD159" s="123">
        <f>IF('表格编辑 '!AF159="","",'表格编辑 '!AF159)</f>
        <v>150002</v>
      </c>
    </row>
    <row r="160" spans="1:30">
      <c r="A160" s="123">
        <f>IF('表格编辑 '!A160="","",'表格编辑 '!A160)</f>
        <v>50003</v>
      </c>
      <c r="B160" s="123">
        <f>IF('表格编辑 '!B160="","",'表格编辑 '!B160)</f>
        <v>71</v>
      </c>
      <c r="C160" s="123">
        <f>IF('表格编辑 '!E160="","",'表格编辑 '!E160)</f>
        <v>27</v>
      </c>
      <c r="D160" s="123" t="str">
        <f>IF('表格编辑 '!F160="","",'表格编辑 '!F160)</f>
        <v>AI_born_event_2(RECEIVER, ARG0, ARG1, ARG2, ARG3,ARG4)</v>
      </c>
      <c r="E160" s="123" t="str">
        <f>IF('表格编辑 '!G160="","",'表格编辑 '!G160)</f>
        <v>AI_update_event_2(RECEIVER, ARG0, ARG1, ARG2, ARG3,ARG4)</v>
      </c>
      <c r="F160" s="123" t="str">
        <f>IF('表格编辑 '!H160="","",'表格编辑 '!H160)</f>
        <v/>
      </c>
      <c r="G160" s="123" t="str">
        <f>IF('表格编辑 '!I160="","",'表格编辑 '!I160)</f>
        <v/>
      </c>
      <c r="H160" s="123" t="str">
        <f>IF('表格编辑 '!J160="","",'表格编辑 '!J160)</f>
        <v>CiKeAYi_deadth(RECEIVER, ARG0, ARG1, ARG2, ARG3,ARG4)</v>
      </c>
      <c r="I160" s="123">
        <f>IF('表格编辑 '!K160="","",'表格编辑 '!K160)</f>
        <v>1</v>
      </c>
      <c r="J160" s="123">
        <f>IF('表格编辑 '!L160="","",'表格编辑 '!L160)</f>
        <v>2620.8</v>
      </c>
      <c r="K160" s="123">
        <f>IF('表格编辑 '!M160="","",'表格编辑 '!M160)</f>
        <v>810</v>
      </c>
      <c r="L160" s="123">
        <f>IF('表格编辑 '!N160="","",'表格编辑 '!N160)</f>
        <v>60</v>
      </c>
      <c r="M160" s="123">
        <f>IF('表格编辑 '!O160="","",'表格编辑 '!O160)</f>
        <v>120</v>
      </c>
      <c r="N160" s="123">
        <f>IF('表格编辑 '!P160="","",'表格编辑 '!P160)</f>
        <v>100</v>
      </c>
      <c r="O160" s="123">
        <f>IF('表格编辑 '!Q160="","",'表格编辑 '!Q160)</f>
        <v>60</v>
      </c>
      <c r="P160" s="123">
        <f>IF('表格编辑 '!R160="","",'表格编辑 '!R160)</f>
        <v>200</v>
      </c>
      <c r="Q160" s="123">
        <f>IF('表格编辑 '!S160="","",'表格编辑 '!S160)</f>
        <v>320</v>
      </c>
      <c r="R160" s="123" t="str">
        <f>IF('表格编辑 '!T160="","",'表格编辑 '!T160)</f>
        <v/>
      </c>
      <c r="S160" s="123" t="str">
        <f>IF('表格编辑 '!U160="","",'表格编辑 '!U160)</f>
        <v/>
      </c>
      <c r="T160" s="123" t="str">
        <f>IF('表格编辑 '!V160="","",'表格编辑 '!V160)</f>
        <v/>
      </c>
      <c r="U160" s="123" t="str">
        <f>IF('表格编辑 '!W160="","",'表格编辑 '!W160)</f>
        <v/>
      </c>
      <c r="V160" s="123" t="str">
        <f>IF('表格编辑 '!X160="","",'表格编辑 '!X160)</f>
        <v/>
      </c>
      <c r="W160" s="123">
        <f>IF('表格编辑 '!Y160="","",'表格编辑 '!Y160)</f>
        <v>100</v>
      </c>
      <c r="X160" s="123">
        <f>IF('表格编辑 '!Z160="","",'表格编辑 '!Z160)</f>
        <v>100</v>
      </c>
      <c r="Y160" s="123">
        <f>IF('表格编辑 '!AA160="","",'表格编辑 '!AA160)</f>
        <v>100</v>
      </c>
      <c r="Z160" s="123">
        <f>IF('表格编辑 '!AB160="","",'表格编辑 '!AB160)</f>
        <v>100</v>
      </c>
      <c r="AA160" s="123">
        <f>IF('表格编辑 '!AC160="","",'表格编辑 '!AC160)</f>
        <v>100</v>
      </c>
      <c r="AB160" s="123">
        <f>IF('表格编辑 '!AD160="","",'表格编辑 '!AD160)</f>
        <v>100</v>
      </c>
      <c r="AC160" s="123" t="str">
        <f>IF('表格编辑 '!AE160="","",'表格编辑 '!AE160)</f>
        <v/>
      </c>
      <c r="AD160" s="123">
        <f>IF('表格编辑 '!AF160="","",'表格编辑 '!AF160)</f>
        <v>150003</v>
      </c>
    </row>
    <row r="161" spans="1:30">
      <c r="A161" s="123">
        <f>IF('表格编辑 '!A161="","",'表格编辑 '!A161)</f>
        <v>50004</v>
      </c>
      <c r="B161" s="123">
        <f>IF('表格编辑 '!B161="","",'表格编辑 '!B161)</f>
        <v>75</v>
      </c>
      <c r="C161" s="123">
        <f>IF('表格编辑 '!E161="","",'表格编辑 '!E161)</f>
        <v>27</v>
      </c>
      <c r="D161" s="123" t="str">
        <f>IF('表格编辑 '!F161="","",'表格编辑 '!F161)</f>
        <v>AI_born_event_2(RECEIVER, ARG0, ARG1, ARG2, ARG3,ARG4)</v>
      </c>
      <c r="E161" s="123" t="str">
        <f>IF('表格编辑 '!G161="","",'表格编辑 '!G161)</f>
        <v>AI_update_event_2(RECEIVER, ARG0, ARG1, ARG2, ARG3,ARG4)</v>
      </c>
      <c r="F161" s="123" t="str">
        <f>IF('表格编辑 '!H161="","",'表格编辑 '!H161)</f>
        <v/>
      </c>
      <c r="G161" s="123" t="str">
        <f>IF('表格编辑 '!I161="","",'表格编辑 '!I161)</f>
        <v/>
      </c>
      <c r="H161" s="123" t="str">
        <f>IF('表格编辑 '!J161="","",'表格编辑 '!J161)</f>
        <v>CiKeAYi_deadth(RECEIVER, ARG0, ARG1, ARG2, ARG3,ARG4)</v>
      </c>
      <c r="I161" s="123">
        <f>IF('表格编辑 '!K161="","",'表格编辑 '!K161)</f>
        <v>1</v>
      </c>
      <c r="J161" s="123">
        <f>IF('表格编辑 '!L161="","",'表格编辑 '!L161)</f>
        <v>2620.8</v>
      </c>
      <c r="K161" s="123">
        <f>IF('表格编辑 '!M161="","",'表格编辑 '!M161)</f>
        <v>810</v>
      </c>
      <c r="L161" s="123">
        <f>IF('表格编辑 '!N161="","",'表格编辑 '!N161)</f>
        <v>60</v>
      </c>
      <c r="M161" s="123">
        <f>IF('表格编辑 '!O161="","",'表格编辑 '!O161)</f>
        <v>120</v>
      </c>
      <c r="N161" s="123">
        <f>IF('表格编辑 '!P161="","",'表格编辑 '!P161)</f>
        <v>100</v>
      </c>
      <c r="O161" s="123">
        <f>IF('表格编辑 '!Q161="","",'表格编辑 '!Q161)</f>
        <v>60</v>
      </c>
      <c r="P161" s="123">
        <f>IF('表格编辑 '!R161="","",'表格编辑 '!R161)</f>
        <v>200</v>
      </c>
      <c r="Q161" s="123">
        <f>IF('表格编辑 '!S161="","",'表格编辑 '!S161)</f>
        <v>320</v>
      </c>
      <c r="R161" s="123" t="str">
        <f>IF('表格编辑 '!T161="","",'表格编辑 '!T161)</f>
        <v/>
      </c>
      <c r="S161" s="123" t="str">
        <f>IF('表格编辑 '!U161="","",'表格编辑 '!U161)</f>
        <v/>
      </c>
      <c r="T161" s="123" t="str">
        <f>IF('表格编辑 '!V161="","",'表格编辑 '!V161)</f>
        <v/>
      </c>
      <c r="U161" s="123" t="str">
        <f>IF('表格编辑 '!W161="","",'表格编辑 '!W161)</f>
        <v/>
      </c>
      <c r="V161" s="123" t="str">
        <f>IF('表格编辑 '!X161="","",'表格编辑 '!X161)</f>
        <v/>
      </c>
      <c r="W161" s="123">
        <f>IF('表格编辑 '!Y161="","",'表格编辑 '!Y161)</f>
        <v>100</v>
      </c>
      <c r="X161" s="123">
        <f>IF('表格编辑 '!Z161="","",'表格编辑 '!Z161)</f>
        <v>100</v>
      </c>
      <c r="Y161" s="123">
        <f>IF('表格编辑 '!AA161="","",'表格编辑 '!AA161)</f>
        <v>100</v>
      </c>
      <c r="Z161" s="123">
        <f>IF('表格编辑 '!AB161="","",'表格编辑 '!AB161)</f>
        <v>100</v>
      </c>
      <c r="AA161" s="123">
        <f>IF('表格编辑 '!AC161="","",'表格编辑 '!AC161)</f>
        <v>100</v>
      </c>
      <c r="AB161" s="123">
        <f>IF('表格编辑 '!AD161="","",'表格编辑 '!AD161)</f>
        <v>100</v>
      </c>
      <c r="AC161" s="123" t="str">
        <f>IF('表格编辑 '!AE161="","",'表格编辑 '!AE161)</f>
        <v/>
      </c>
      <c r="AD161" s="123">
        <f>IF('表格编辑 '!AF161="","",'表格编辑 '!AF161)</f>
        <v>150004</v>
      </c>
    </row>
    <row r="162" spans="1:30">
      <c r="A162" s="123">
        <f>IF('表格编辑 '!A162="","",'表格编辑 '!A162)</f>
        <v>50005</v>
      </c>
      <c r="B162" s="123">
        <f>IF('表格编辑 '!B162="","",'表格编辑 '!B162)</f>
        <v>74</v>
      </c>
      <c r="C162" s="123">
        <f>IF('表格编辑 '!E162="","",'表格编辑 '!E162)</f>
        <v>27</v>
      </c>
      <c r="D162" s="123" t="str">
        <f>IF('表格编辑 '!F162="","",'表格编辑 '!F162)</f>
        <v>AI_born_event_2(RECEIVER, ARG0, ARG1, ARG2, ARG3,ARG4)</v>
      </c>
      <c r="E162" s="123" t="str">
        <f>IF('表格编辑 '!G162="","",'表格编辑 '!G162)</f>
        <v>AI_update_event_2(RECEIVER, ARG0, ARG1, ARG2, ARG3,ARG4)</v>
      </c>
      <c r="F162" s="123" t="str">
        <f>IF('表格编辑 '!H162="","",'表格编辑 '!H162)</f>
        <v/>
      </c>
      <c r="G162" s="123" t="str">
        <f>IF('表格编辑 '!I162="","",'表格编辑 '!I162)</f>
        <v/>
      </c>
      <c r="H162" s="123" t="str">
        <f>IF('表格编辑 '!J162="","",'表格编辑 '!J162)</f>
        <v>CiKeAYi_deadth(RECEIVER, ARG0, ARG1, ARG2, ARG3,ARG4)</v>
      </c>
      <c r="I162" s="123">
        <f>IF('表格编辑 '!K162="","",'表格编辑 '!K162)</f>
        <v>1</v>
      </c>
      <c r="J162" s="123">
        <f>IF('表格编辑 '!L162="","",'表格编辑 '!L162)</f>
        <v>2620.8</v>
      </c>
      <c r="K162" s="123">
        <f>IF('表格编辑 '!M162="","",'表格编辑 '!M162)</f>
        <v>810</v>
      </c>
      <c r="L162" s="123">
        <f>IF('表格编辑 '!N162="","",'表格编辑 '!N162)</f>
        <v>60</v>
      </c>
      <c r="M162" s="123">
        <f>IF('表格编辑 '!O162="","",'表格编辑 '!O162)</f>
        <v>120</v>
      </c>
      <c r="N162" s="123">
        <f>IF('表格编辑 '!P162="","",'表格编辑 '!P162)</f>
        <v>100</v>
      </c>
      <c r="O162" s="123">
        <f>IF('表格编辑 '!Q162="","",'表格编辑 '!Q162)</f>
        <v>60</v>
      </c>
      <c r="P162" s="123">
        <f>IF('表格编辑 '!R162="","",'表格编辑 '!R162)</f>
        <v>200</v>
      </c>
      <c r="Q162" s="123">
        <f>IF('表格编辑 '!S162="","",'表格编辑 '!S162)</f>
        <v>320</v>
      </c>
      <c r="R162" s="123" t="str">
        <f>IF('表格编辑 '!T162="","",'表格编辑 '!T162)</f>
        <v/>
      </c>
      <c r="S162" s="123" t="str">
        <f>IF('表格编辑 '!U162="","",'表格编辑 '!U162)</f>
        <v/>
      </c>
      <c r="T162" s="123" t="str">
        <f>IF('表格编辑 '!V162="","",'表格编辑 '!V162)</f>
        <v/>
      </c>
      <c r="U162" s="123" t="str">
        <f>IF('表格编辑 '!W162="","",'表格编辑 '!W162)</f>
        <v/>
      </c>
      <c r="V162" s="123" t="str">
        <f>IF('表格编辑 '!X162="","",'表格编辑 '!X162)</f>
        <v/>
      </c>
      <c r="W162" s="123">
        <f>IF('表格编辑 '!Y162="","",'表格编辑 '!Y162)</f>
        <v>100</v>
      </c>
      <c r="X162" s="123">
        <f>IF('表格编辑 '!Z162="","",'表格编辑 '!Z162)</f>
        <v>100</v>
      </c>
      <c r="Y162" s="123">
        <f>IF('表格编辑 '!AA162="","",'表格编辑 '!AA162)</f>
        <v>100</v>
      </c>
      <c r="Z162" s="123">
        <f>IF('表格编辑 '!AB162="","",'表格编辑 '!AB162)</f>
        <v>100</v>
      </c>
      <c r="AA162" s="123">
        <f>IF('表格编辑 '!AC162="","",'表格编辑 '!AC162)</f>
        <v>100</v>
      </c>
      <c r="AB162" s="123">
        <f>IF('表格编辑 '!AD162="","",'表格编辑 '!AD162)</f>
        <v>100</v>
      </c>
      <c r="AC162" s="123" t="str">
        <f>IF('表格编辑 '!AE162="","",'表格编辑 '!AE162)</f>
        <v/>
      </c>
      <c r="AD162" s="123">
        <f>IF('表格编辑 '!AF162="","",'表格编辑 '!AF162)</f>
        <v>150005</v>
      </c>
    </row>
    <row r="163" spans="1:30">
      <c r="A163" s="123">
        <f>IF('表格编辑 '!A163="","",'表格编辑 '!A163)</f>
        <v>30000</v>
      </c>
      <c r="B163" s="123">
        <f>IF('表格编辑 '!B163="","",'表格编辑 '!B163)</f>
        <v>73</v>
      </c>
      <c r="C163" s="123">
        <f>IF('表格编辑 '!E163="","",'表格编辑 '!E163)</f>
        <v>22</v>
      </c>
      <c r="D163" s="123" t="str">
        <f>IF('表格编辑 '!F163="","",'表格编辑 '!F163)</f>
        <v>AI_born_event_2(RECEIVER, ARG0, ARG1, ARG2, ARG3,ARG4)</v>
      </c>
      <c r="E163" s="123" t="str">
        <f>IF('表格编辑 '!G163="","",'表格编辑 '!G163)</f>
        <v>AI_update_event_2(RECEIVER, ARG0, ARG1, ARG2, ARG3,ARG4)</v>
      </c>
      <c r="F163" s="123" t="str">
        <f>IF('表格编辑 '!H163="","",'表格编辑 '!H163)</f>
        <v/>
      </c>
      <c r="G163" s="123" t="str">
        <f>IF('表格编辑 '!I163="","",'表格编辑 '!I163)</f>
        <v/>
      </c>
      <c r="H163" s="123" t="str">
        <f>IF('表格编辑 '!J163="","",'表格编辑 '!J163)</f>
        <v>CiKeAYi_deadth(RECEIVER, ARG0, ARG1, ARG2, ARG3,ARG4)</v>
      </c>
      <c r="I163" s="123">
        <f>IF('表格编辑 '!K163="","",'表格编辑 '!K163)</f>
        <v>1</v>
      </c>
      <c r="J163" s="123">
        <f>IF('表格编辑 '!L163="","",'表格编辑 '!L163)</f>
        <v>1337.7</v>
      </c>
      <c r="K163" s="123">
        <f>IF('表格编辑 '!M163="","",'表格编辑 '!M163)</f>
        <v>660</v>
      </c>
      <c r="L163" s="123">
        <f>IF('表格编辑 '!N163="","",'表格编辑 '!N163)</f>
        <v>40</v>
      </c>
      <c r="M163" s="123">
        <f>IF('表格编辑 '!O163="","",'表格编辑 '!O163)</f>
        <v>50</v>
      </c>
      <c r="N163" s="123">
        <f>IF('表格编辑 '!P163="","",'表格编辑 '!P163)</f>
        <v>100</v>
      </c>
      <c r="O163" s="123">
        <f>IF('表格编辑 '!Q163="","",'表格编辑 '!Q163)</f>
        <v>60</v>
      </c>
      <c r="P163" s="123">
        <f>IF('表格编辑 '!R163="","",'表格编辑 '!R163)</f>
        <v>200</v>
      </c>
      <c r="Q163" s="123">
        <f>IF('表格编辑 '!S163="","",'表格编辑 '!S163)</f>
        <v>320</v>
      </c>
      <c r="R163" s="123" t="str">
        <f>IF('表格编辑 '!T163="","",'表格编辑 '!T163)</f>
        <v/>
      </c>
      <c r="S163" s="123" t="str">
        <f>IF('表格编辑 '!U163="","",'表格编辑 '!U163)</f>
        <v/>
      </c>
      <c r="T163" s="123" t="str">
        <f>IF('表格编辑 '!V163="","",'表格编辑 '!V163)</f>
        <v/>
      </c>
      <c r="U163" s="123" t="str">
        <f>IF('表格编辑 '!W163="","",'表格编辑 '!W163)</f>
        <v/>
      </c>
      <c r="V163" s="123" t="str">
        <f>IF('表格编辑 '!X163="","",'表格编辑 '!X163)</f>
        <v/>
      </c>
      <c r="W163" s="123">
        <f>IF('表格编辑 '!Y163="","",'表格编辑 '!Y163)</f>
        <v>100</v>
      </c>
      <c r="X163" s="123">
        <f>IF('表格编辑 '!Z163="","",'表格编辑 '!Z163)</f>
        <v>100</v>
      </c>
      <c r="Y163" s="123">
        <f>IF('表格编辑 '!AA163="","",'表格编辑 '!AA163)</f>
        <v>100</v>
      </c>
      <c r="Z163" s="123">
        <f>IF('表格编辑 '!AB163="","",'表格编辑 '!AB163)</f>
        <v>100</v>
      </c>
      <c r="AA163" s="123">
        <f>IF('表格编辑 '!AC163="","",'表格编辑 '!AC163)</f>
        <v>100</v>
      </c>
      <c r="AB163" s="123">
        <f>IF('表格编辑 '!AD163="","",'表格编辑 '!AD163)</f>
        <v>100</v>
      </c>
      <c r="AC163" s="123" t="str">
        <f>IF('表格编辑 '!AE163="","",'表格编辑 '!AE163)</f>
        <v/>
      </c>
      <c r="AD163" s="123">
        <f>IF('表格编辑 '!AF163="","",'表格编辑 '!AF163)</f>
        <v>130000</v>
      </c>
    </row>
    <row r="164" spans="1:30">
      <c r="A164" s="123">
        <f>IF('表格编辑 '!A164="","",'表格编辑 '!A164)</f>
        <v>30001</v>
      </c>
      <c r="B164" s="123">
        <f>IF('表格编辑 '!B164="","",'表格编辑 '!B164)</f>
        <v>68</v>
      </c>
      <c r="C164" s="123">
        <f>IF('表格编辑 '!E164="","",'表格编辑 '!E164)</f>
        <v>27</v>
      </c>
      <c r="D164" s="123" t="str">
        <f>IF('表格编辑 '!F164="","",'表格编辑 '!F164)</f>
        <v>AI_born_event_2(RECEIVER, ARG0, ARG1, ARG2, ARG3,ARG4)</v>
      </c>
      <c r="E164" s="123" t="str">
        <f>IF('表格编辑 '!G164="","",'表格编辑 '!G164)</f>
        <v>AI_update_event_2(RECEIVER, ARG0, ARG1, ARG2, ARG3,ARG4)</v>
      </c>
      <c r="F164" s="123" t="str">
        <f>IF('表格编辑 '!H164="","",'表格编辑 '!H164)</f>
        <v/>
      </c>
      <c r="G164" s="123" t="str">
        <f>IF('表格编辑 '!I164="","",'表格编辑 '!I164)</f>
        <v/>
      </c>
      <c r="H164" s="123" t="str">
        <f>IF('表格编辑 '!J164="","",'表格编辑 '!J164)</f>
        <v>CiKeAYi_deadth(RECEIVER, ARG0, ARG1, ARG2, ARG3,ARG4)</v>
      </c>
      <c r="I164" s="123">
        <f>IF('表格编辑 '!K164="","",'表格编辑 '!K164)</f>
        <v>1</v>
      </c>
      <c r="J164" s="123">
        <f>IF('表格编辑 '!L164="","",'表格编辑 '!L164)</f>
        <v>1482</v>
      </c>
      <c r="K164" s="123">
        <f>IF('表格编辑 '!M164="","",'表格编辑 '!M164)</f>
        <v>810</v>
      </c>
      <c r="L164" s="123">
        <f>IF('表格编辑 '!N164="","",'表格编辑 '!N164)</f>
        <v>60</v>
      </c>
      <c r="M164" s="123">
        <f>IF('表格编辑 '!O164="","",'表格编辑 '!O164)</f>
        <v>50</v>
      </c>
      <c r="N164" s="123">
        <f>IF('表格编辑 '!P164="","",'表格编辑 '!P164)</f>
        <v>100</v>
      </c>
      <c r="O164" s="123">
        <f>IF('表格编辑 '!Q164="","",'表格编辑 '!Q164)</f>
        <v>60</v>
      </c>
      <c r="P164" s="123">
        <f>IF('表格编辑 '!R164="","",'表格编辑 '!R164)</f>
        <v>200</v>
      </c>
      <c r="Q164" s="123">
        <f>IF('表格编辑 '!S164="","",'表格编辑 '!S164)</f>
        <v>320</v>
      </c>
      <c r="R164" s="123" t="str">
        <f>IF('表格编辑 '!T164="","",'表格编辑 '!T164)</f>
        <v/>
      </c>
      <c r="S164" s="123" t="str">
        <f>IF('表格编辑 '!U164="","",'表格编辑 '!U164)</f>
        <v/>
      </c>
      <c r="T164" s="123" t="str">
        <f>IF('表格编辑 '!V164="","",'表格编辑 '!V164)</f>
        <v/>
      </c>
      <c r="U164" s="123" t="str">
        <f>IF('表格编辑 '!W164="","",'表格编辑 '!W164)</f>
        <v/>
      </c>
      <c r="V164" s="123" t="str">
        <f>IF('表格编辑 '!X164="","",'表格编辑 '!X164)</f>
        <v/>
      </c>
      <c r="W164" s="123">
        <f>IF('表格编辑 '!Y164="","",'表格编辑 '!Y164)</f>
        <v>100</v>
      </c>
      <c r="X164" s="123">
        <f>IF('表格编辑 '!Z164="","",'表格编辑 '!Z164)</f>
        <v>100</v>
      </c>
      <c r="Y164" s="123">
        <f>IF('表格编辑 '!AA164="","",'表格编辑 '!AA164)</f>
        <v>100</v>
      </c>
      <c r="Z164" s="123">
        <f>IF('表格编辑 '!AB164="","",'表格编辑 '!AB164)</f>
        <v>100</v>
      </c>
      <c r="AA164" s="123">
        <f>IF('表格编辑 '!AC164="","",'表格编辑 '!AC164)</f>
        <v>100</v>
      </c>
      <c r="AB164" s="123">
        <f>IF('表格编辑 '!AD164="","",'表格编辑 '!AD164)</f>
        <v>100</v>
      </c>
      <c r="AC164" s="123" t="str">
        <f>IF('表格编辑 '!AE164="","",'表格编辑 '!AE164)</f>
        <v/>
      </c>
      <c r="AD164" s="123">
        <f>IF('表格编辑 '!AF164="","",'表格编辑 '!AF164)</f>
        <v>130001</v>
      </c>
    </row>
    <row r="165" spans="1:30">
      <c r="A165" s="123">
        <f>IF('表格编辑 '!A165="","",'表格编辑 '!A165)</f>
        <v>30002</v>
      </c>
      <c r="B165" s="123">
        <f>IF('表格编辑 '!B165="","",'表格编辑 '!B165)</f>
        <v>102</v>
      </c>
      <c r="C165" s="123">
        <f>IF('表格编辑 '!E165="","",'表格编辑 '!E165)</f>
        <v>32</v>
      </c>
      <c r="D165" s="123" t="str">
        <f>IF('表格编辑 '!F165="","",'表格编辑 '!F165)</f>
        <v>AI_born_event_2(RECEIVER, ARG0, ARG1, ARG2, ARG3,ARG4)</v>
      </c>
      <c r="E165" s="123" t="str">
        <f>IF('表格编辑 '!G165="","",'表格编辑 '!G165)</f>
        <v>AI_update_event_2(RECEIVER, ARG0, ARG1, ARG2, ARG3,ARG4)</v>
      </c>
      <c r="F165" s="123" t="str">
        <f>IF('表格编辑 '!H165="","",'表格编辑 '!H165)</f>
        <v/>
      </c>
      <c r="G165" s="123" t="str">
        <f>IF('表格编辑 '!I165="","",'表格编辑 '!I165)</f>
        <v/>
      </c>
      <c r="H165" s="123" t="str">
        <f>IF('表格编辑 '!J165="","",'表格编辑 '!J165)</f>
        <v>CiKeAYi_deadth(RECEIVER, ARG0, ARG1, ARG2, ARG3,ARG4)</v>
      </c>
      <c r="I165" s="123">
        <f>IF('表格编辑 '!K165="","",'表格编辑 '!K165)</f>
        <v>1</v>
      </c>
      <c r="J165" s="123">
        <f>IF('表格编辑 '!L165="","",'表格编辑 '!L165)</f>
        <v>1573</v>
      </c>
      <c r="K165" s="123">
        <f>IF('表格编辑 '!M165="","",'表格编辑 '!M165)</f>
        <v>960</v>
      </c>
      <c r="L165" s="123">
        <f>IF('表格编辑 '!N165="","",'表格编辑 '!N165)</f>
        <v>60</v>
      </c>
      <c r="M165" s="123">
        <f>IF('表格编辑 '!O165="","",'表格编辑 '!O165)</f>
        <v>50</v>
      </c>
      <c r="N165" s="123">
        <f>IF('表格编辑 '!P165="","",'表格编辑 '!P165)</f>
        <v>100</v>
      </c>
      <c r="O165" s="123">
        <f>IF('表格编辑 '!Q165="","",'表格编辑 '!Q165)</f>
        <v>60</v>
      </c>
      <c r="P165" s="123">
        <f>IF('表格编辑 '!R165="","",'表格编辑 '!R165)</f>
        <v>200</v>
      </c>
      <c r="Q165" s="123">
        <f>IF('表格编辑 '!S165="","",'表格编辑 '!S165)</f>
        <v>320</v>
      </c>
      <c r="R165" s="123" t="str">
        <f>IF('表格编辑 '!T165="","",'表格编辑 '!T165)</f>
        <v/>
      </c>
      <c r="S165" s="123" t="str">
        <f>IF('表格编辑 '!U165="","",'表格编辑 '!U165)</f>
        <v/>
      </c>
      <c r="T165" s="123" t="str">
        <f>IF('表格编辑 '!V165="","",'表格编辑 '!V165)</f>
        <v/>
      </c>
      <c r="U165" s="123" t="str">
        <f>IF('表格编辑 '!W165="","",'表格编辑 '!W165)</f>
        <v/>
      </c>
      <c r="V165" s="123" t="str">
        <f>IF('表格编辑 '!X165="","",'表格编辑 '!X165)</f>
        <v/>
      </c>
      <c r="W165" s="123">
        <f>IF('表格编辑 '!Y165="","",'表格编辑 '!Y165)</f>
        <v>100</v>
      </c>
      <c r="X165" s="123">
        <f>IF('表格编辑 '!Z165="","",'表格编辑 '!Z165)</f>
        <v>100</v>
      </c>
      <c r="Y165" s="123">
        <f>IF('表格编辑 '!AA165="","",'表格编辑 '!AA165)</f>
        <v>100</v>
      </c>
      <c r="Z165" s="123">
        <f>IF('表格编辑 '!AB165="","",'表格编辑 '!AB165)</f>
        <v>100</v>
      </c>
      <c r="AA165" s="123">
        <f>IF('表格编辑 '!AC165="","",'表格编辑 '!AC165)</f>
        <v>100</v>
      </c>
      <c r="AB165" s="123">
        <f>IF('表格编辑 '!AD165="","",'表格编辑 '!AD165)</f>
        <v>100</v>
      </c>
      <c r="AC165" s="123" t="str">
        <f>IF('表格编辑 '!AE165="","",'表格编辑 '!AE165)</f>
        <v/>
      </c>
      <c r="AD165" s="123">
        <f>IF('表格编辑 '!AF165="","",'表格编辑 '!AF165)</f>
        <v>130002</v>
      </c>
    </row>
    <row r="166" spans="1:30">
      <c r="A166" s="123">
        <f>IF('表格编辑 '!A166="","",'表格编辑 '!A166)</f>
        <v>30003</v>
      </c>
      <c r="B166" s="123">
        <f>IF('表格编辑 '!B166="","",'表格编辑 '!B166)</f>
        <v>103</v>
      </c>
      <c r="C166" s="123">
        <f>IF('表格编辑 '!E166="","",'表格编辑 '!E166)</f>
        <v>37</v>
      </c>
      <c r="D166" s="123" t="str">
        <f>IF('表格编辑 '!F166="","",'表格编辑 '!F166)</f>
        <v>AI_born_event_2(RECEIVER, ARG0, ARG1, ARG2, ARG3,ARG4)</v>
      </c>
      <c r="E166" s="123" t="str">
        <f>IF('表格编辑 '!G166="","",'表格编辑 '!G166)</f>
        <v>AI_update_event_2(RECEIVER, ARG0, ARG1, ARG2, ARG3,ARG4)</v>
      </c>
      <c r="F166" s="123" t="str">
        <f>IF('表格编辑 '!H166="","",'表格编辑 '!H166)</f>
        <v/>
      </c>
      <c r="G166" s="123" t="str">
        <f>IF('表格编辑 '!I166="","",'表格编辑 '!I166)</f>
        <v/>
      </c>
      <c r="H166" s="123" t="str">
        <f>IF('表格编辑 '!J166="","",'表格编辑 '!J166)</f>
        <v>CiKeAYi_deadth(RECEIVER, ARG0, ARG1, ARG2, ARG3,ARG4)</v>
      </c>
      <c r="I166" s="123">
        <f>IF('表格编辑 '!K166="","",'表格编辑 '!K166)</f>
        <v>1</v>
      </c>
      <c r="J166" s="123">
        <f>IF('表格编辑 '!L166="","",'表格编辑 '!L166)</f>
        <v>3240.9</v>
      </c>
      <c r="K166" s="123">
        <f>IF('表格编辑 '!M166="","",'表格编辑 '!M166)</f>
        <v>1110</v>
      </c>
      <c r="L166" s="123">
        <f>IF('表格编辑 '!N166="","",'表格编辑 '!N166)</f>
        <v>60</v>
      </c>
      <c r="M166" s="123">
        <f>IF('表格编辑 '!O166="","",'表格编辑 '!O166)</f>
        <v>50</v>
      </c>
      <c r="N166" s="123">
        <f>IF('表格编辑 '!P166="","",'表格编辑 '!P166)</f>
        <v>100</v>
      </c>
      <c r="O166" s="123">
        <f>IF('表格编辑 '!Q166="","",'表格编辑 '!Q166)</f>
        <v>60</v>
      </c>
      <c r="P166" s="123">
        <f>IF('表格编辑 '!R166="","",'表格编辑 '!R166)</f>
        <v>200</v>
      </c>
      <c r="Q166" s="123">
        <f>IF('表格编辑 '!S166="","",'表格编辑 '!S166)</f>
        <v>320</v>
      </c>
      <c r="R166" s="123" t="str">
        <f>IF('表格编辑 '!T166="","",'表格编辑 '!T166)</f>
        <v/>
      </c>
      <c r="S166" s="123" t="str">
        <f>IF('表格编辑 '!U166="","",'表格编辑 '!U166)</f>
        <v/>
      </c>
      <c r="T166" s="123" t="str">
        <f>IF('表格编辑 '!V166="","",'表格编辑 '!V166)</f>
        <v/>
      </c>
      <c r="U166" s="123" t="str">
        <f>IF('表格编辑 '!W166="","",'表格编辑 '!W166)</f>
        <v/>
      </c>
      <c r="V166" s="123" t="str">
        <f>IF('表格编辑 '!X166="","",'表格编辑 '!X166)</f>
        <v/>
      </c>
      <c r="W166" s="123">
        <f>IF('表格编辑 '!Y166="","",'表格编辑 '!Y166)</f>
        <v>100</v>
      </c>
      <c r="X166" s="123">
        <f>IF('表格编辑 '!Z166="","",'表格编辑 '!Z166)</f>
        <v>100</v>
      </c>
      <c r="Y166" s="123">
        <f>IF('表格编辑 '!AA166="","",'表格编辑 '!AA166)</f>
        <v>100</v>
      </c>
      <c r="Z166" s="123">
        <f>IF('表格编辑 '!AB166="","",'表格编辑 '!AB166)</f>
        <v>100</v>
      </c>
      <c r="AA166" s="123">
        <f>IF('表格编辑 '!AC166="","",'表格编辑 '!AC166)</f>
        <v>100</v>
      </c>
      <c r="AB166" s="123">
        <f>IF('表格编辑 '!AD166="","",'表格编辑 '!AD166)</f>
        <v>100</v>
      </c>
      <c r="AC166" s="123" t="str">
        <f>IF('表格编辑 '!AE166="","",'表格编辑 '!AE166)</f>
        <v/>
      </c>
      <c r="AD166" s="123">
        <f>IF('表格编辑 '!AF166="","",'表格编辑 '!AF166)</f>
        <v>130003</v>
      </c>
    </row>
    <row r="167" spans="1:30">
      <c r="A167" s="123">
        <f>IF('表格编辑 '!A167="","",'表格编辑 '!A167)</f>
        <v>30004</v>
      </c>
      <c r="B167" s="123">
        <f>IF('表格编辑 '!B167="","",'表格编辑 '!B167)</f>
        <v>104</v>
      </c>
      <c r="C167" s="123">
        <f>IF('表格编辑 '!E167="","",'表格编辑 '!E167)</f>
        <v>42</v>
      </c>
      <c r="D167" s="123" t="str">
        <f>IF('表格编辑 '!F167="","",'表格编辑 '!F167)</f>
        <v>AI_born_event_2(RECEIVER, ARG0, ARG1, ARG2, ARG3,ARG4)</v>
      </c>
      <c r="E167" s="123" t="str">
        <f>IF('表格编辑 '!G167="","",'表格编辑 '!G167)</f>
        <v>AI_update_event_2(RECEIVER, ARG0, ARG1, ARG2, ARG3,ARG4)</v>
      </c>
      <c r="F167" s="123" t="str">
        <f>IF('表格编辑 '!H167="","",'表格编辑 '!H167)</f>
        <v/>
      </c>
      <c r="G167" s="123" t="str">
        <f>IF('表格编辑 '!I167="","",'表格编辑 '!I167)</f>
        <v/>
      </c>
      <c r="H167" s="123" t="str">
        <f>IF('表格编辑 '!J167="","",'表格编辑 '!J167)</f>
        <v>CiKeAYi_deadth(RECEIVER, ARG0, ARG1, ARG2, ARG3,ARG4)</v>
      </c>
      <c r="I167" s="123">
        <f>IF('表格编辑 '!K167="","",'表格编辑 '!K167)</f>
        <v>1</v>
      </c>
      <c r="J167" s="123">
        <f>IF('表格编辑 '!L167="","",'表格编辑 '!L167)</f>
        <v>4875</v>
      </c>
      <c r="K167" s="123">
        <f>IF('表格编辑 '!M167="","",'表格编辑 '!M167)</f>
        <v>1260</v>
      </c>
      <c r="L167" s="123">
        <f>IF('表格编辑 '!N167="","",'表格编辑 '!N167)</f>
        <v>60</v>
      </c>
      <c r="M167" s="123">
        <f>IF('表格编辑 '!O167="","",'表格编辑 '!O167)</f>
        <v>50</v>
      </c>
      <c r="N167" s="123">
        <f>IF('表格编辑 '!P167="","",'表格编辑 '!P167)</f>
        <v>100</v>
      </c>
      <c r="O167" s="123">
        <f>IF('表格编辑 '!Q167="","",'表格编辑 '!Q167)</f>
        <v>60</v>
      </c>
      <c r="P167" s="123">
        <f>IF('表格编辑 '!R167="","",'表格编辑 '!R167)</f>
        <v>200</v>
      </c>
      <c r="Q167" s="123">
        <f>IF('表格编辑 '!S167="","",'表格编辑 '!S167)</f>
        <v>320</v>
      </c>
      <c r="R167" s="123" t="str">
        <f>IF('表格编辑 '!T167="","",'表格编辑 '!T167)</f>
        <v/>
      </c>
      <c r="S167" s="123" t="str">
        <f>IF('表格编辑 '!U167="","",'表格编辑 '!U167)</f>
        <v/>
      </c>
      <c r="T167" s="123" t="str">
        <f>IF('表格编辑 '!V167="","",'表格编辑 '!V167)</f>
        <v/>
      </c>
      <c r="U167" s="123" t="str">
        <f>IF('表格编辑 '!W167="","",'表格编辑 '!W167)</f>
        <v/>
      </c>
      <c r="V167" s="123" t="str">
        <f>IF('表格编辑 '!X167="","",'表格编辑 '!X167)</f>
        <v/>
      </c>
      <c r="W167" s="123">
        <f>IF('表格编辑 '!Y167="","",'表格编辑 '!Y167)</f>
        <v>100</v>
      </c>
      <c r="X167" s="123">
        <f>IF('表格编辑 '!Z167="","",'表格编辑 '!Z167)</f>
        <v>100</v>
      </c>
      <c r="Y167" s="123">
        <f>IF('表格编辑 '!AA167="","",'表格编辑 '!AA167)</f>
        <v>100</v>
      </c>
      <c r="Z167" s="123">
        <f>IF('表格编辑 '!AB167="","",'表格编辑 '!AB167)</f>
        <v>100</v>
      </c>
      <c r="AA167" s="123">
        <f>IF('表格编辑 '!AC167="","",'表格编辑 '!AC167)</f>
        <v>100</v>
      </c>
      <c r="AB167" s="123">
        <f>IF('表格编辑 '!AD167="","",'表格编辑 '!AD167)</f>
        <v>100</v>
      </c>
      <c r="AC167" s="123" t="str">
        <f>IF('表格编辑 '!AE167="","",'表格编辑 '!AE167)</f>
        <v/>
      </c>
      <c r="AD167" s="123">
        <f>IF('表格编辑 '!AF167="","",'表格编辑 '!AF167)</f>
        <v>130004</v>
      </c>
    </row>
    <row r="168" spans="1:30">
      <c r="A168" s="123">
        <f>IF('表格编辑 '!A168="","",'表格编辑 '!A168)</f>
        <v>30005</v>
      </c>
      <c r="B168" s="123">
        <f>IF('表格编辑 '!B168="","",'表格编辑 '!B168)</f>
        <v>98</v>
      </c>
      <c r="C168" s="123">
        <f>IF('表格编辑 '!E168="","",'表格编辑 '!E168)</f>
        <v>47</v>
      </c>
      <c r="D168" s="123" t="str">
        <f>IF('表格编辑 '!F168="","",'表格编辑 '!F168)</f>
        <v>AI_born_event_2(RECEIVER, ARG0, ARG1, ARG2, ARG3,ARG4)</v>
      </c>
      <c r="E168" s="123" t="str">
        <f>IF('表格编辑 '!G168="","",'表格编辑 '!G168)</f>
        <v>AI_update_event_2(RECEIVER, ARG0, ARG1, ARG2, ARG3,ARG4)</v>
      </c>
      <c r="F168" s="123" t="str">
        <f>IF('表格编辑 '!H168="","",'表格编辑 '!H168)</f>
        <v/>
      </c>
      <c r="G168" s="123" t="str">
        <f>IF('表格编辑 '!I168="","",'表格编辑 '!I168)</f>
        <v/>
      </c>
      <c r="H168" s="123" t="str">
        <f>IF('表格编辑 '!J168="","",'表格编辑 '!J168)</f>
        <v>CiKeAYi_deadth(RECEIVER, ARG0, ARG1, ARG2, ARG3,ARG4)</v>
      </c>
      <c r="I168" s="123">
        <f>IF('表格编辑 '!K168="","",'表格编辑 '!K168)</f>
        <v>1</v>
      </c>
      <c r="J168" s="123">
        <f>IF('表格编辑 '!L168="","",'表格编辑 '!L168)</f>
        <v>5133.7</v>
      </c>
      <c r="K168" s="123">
        <f>IF('表格编辑 '!M168="","",'表格编辑 '!M168)</f>
        <v>1410</v>
      </c>
      <c r="L168" s="123">
        <f>IF('表格编辑 '!N168="","",'表格编辑 '!N168)</f>
        <v>60</v>
      </c>
      <c r="M168" s="123">
        <f>IF('表格编辑 '!O168="","",'表格编辑 '!O168)</f>
        <v>50</v>
      </c>
      <c r="N168" s="123">
        <f>IF('表格编辑 '!P168="","",'表格编辑 '!P168)</f>
        <v>100</v>
      </c>
      <c r="O168" s="123">
        <f>IF('表格编辑 '!Q168="","",'表格编辑 '!Q168)</f>
        <v>60</v>
      </c>
      <c r="P168" s="123">
        <f>IF('表格编辑 '!R168="","",'表格编辑 '!R168)</f>
        <v>200</v>
      </c>
      <c r="Q168" s="123">
        <f>IF('表格编辑 '!S168="","",'表格编辑 '!S168)</f>
        <v>320</v>
      </c>
      <c r="R168" s="123" t="str">
        <f>IF('表格编辑 '!T168="","",'表格编辑 '!T168)</f>
        <v/>
      </c>
      <c r="S168" s="123" t="str">
        <f>IF('表格编辑 '!U168="","",'表格编辑 '!U168)</f>
        <v/>
      </c>
      <c r="T168" s="123" t="str">
        <f>IF('表格编辑 '!V168="","",'表格编辑 '!V168)</f>
        <v/>
      </c>
      <c r="U168" s="123" t="str">
        <f>IF('表格编辑 '!W168="","",'表格编辑 '!W168)</f>
        <v/>
      </c>
      <c r="V168" s="123" t="str">
        <f>IF('表格编辑 '!X168="","",'表格编辑 '!X168)</f>
        <v/>
      </c>
      <c r="W168" s="123">
        <f>IF('表格编辑 '!Y168="","",'表格编辑 '!Y168)</f>
        <v>100</v>
      </c>
      <c r="X168" s="123">
        <f>IF('表格编辑 '!Z168="","",'表格编辑 '!Z168)</f>
        <v>100</v>
      </c>
      <c r="Y168" s="123">
        <f>IF('表格编辑 '!AA168="","",'表格编辑 '!AA168)</f>
        <v>100</v>
      </c>
      <c r="Z168" s="123">
        <f>IF('表格编辑 '!AB168="","",'表格编辑 '!AB168)</f>
        <v>100</v>
      </c>
      <c r="AA168" s="123">
        <f>IF('表格编辑 '!AC168="","",'表格编辑 '!AC168)</f>
        <v>100</v>
      </c>
      <c r="AB168" s="123">
        <f>IF('表格编辑 '!AD168="","",'表格编辑 '!AD168)</f>
        <v>100</v>
      </c>
      <c r="AC168" s="123" t="str">
        <f>IF('表格编辑 '!AE168="","",'表格编辑 '!AE168)</f>
        <v/>
      </c>
      <c r="AD168" s="123">
        <f>IF('表格编辑 '!AF168="","",'表格编辑 '!AF168)</f>
        <v>130005</v>
      </c>
    </row>
    <row r="169" spans="1:30">
      <c r="A169" s="123">
        <f>IF('表格编辑 '!A169="","",'表格编辑 '!A169)</f>
        <v>30006</v>
      </c>
      <c r="B169" s="123">
        <f>IF('表格编辑 '!B169="","",'表格编辑 '!B169)</f>
        <v>99</v>
      </c>
      <c r="C169" s="123">
        <f>IF('表格编辑 '!E169="","",'表格编辑 '!E169)</f>
        <v>52</v>
      </c>
      <c r="D169" s="123" t="str">
        <f>IF('表格编辑 '!F169="","",'表格编辑 '!F169)</f>
        <v>AI_born_event_2(RECEIVER, ARG0, ARG1, ARG2, ARG3,ARG4)</v>
      </c>
      <c r="E169" s="123" t="str">
        <f>IF('表格编辑 '!G169="","",'表格编辑 '!G169)</f>
        <v>AI_update_event_2(RECEIVER, ARG0, ARG1, ARG2, ARG3,ARG4)</v>
      </c>
      <c r="F169" s="123" t="str">
        <f>IF('表格编辑 '!H169="","",'表格编辑 '!H169)</f>
        <v/>
      </c>
      <c r="G169" s="123" t="str">
        <f>IF('表格编辑 '!I169="","",'表格编辑 '!I169)</f>
        <v/>
      </c>
      <c r="H169" s="123" t="str">
        <f>IF('表格编辑 '!J169="","",'表格编辑 '!J169)</f>
        <v>CiKeAYi_deadth(RECEIVER, ARG0, ARG1, ARG2, ARG3,ARG4)</v>
      </c>
      <c r="I169" s="123">
        <f>IF('表格编辑 '!K169="","",'表格编辑 '!K169)</f>
        <v>1</v>
      </c>
      <c r="J169" s="123">
        <f>IF('表格编辑 '!L169="","",'表格编辑 '!L169)</f>
        <v>4699.5</v>
      </c>
      <c r="K169" s="123">
        <f>IF('表格编辑 '!M169="","",'表格编辑 '!M169)</f>
        <v>1560</v>
      </c>
      <c r="L169" s="123">
        <f>IF('表格编辑 '!N169="","",'表格编辑 '!N169)</f>
        <v>60</v>
      </c>
      <c r="M169" s="123">
        <f>IF('表格编辑 '!O169="","",'表格编辑 '!O169)</f>
        <v>50</v>
      </c>
      <c r="N169" s="123">
        <f>IF('表格编辑 '!P169="","",'表格编辑 '!P169)</f>
        <v>100</v>
      </c>
      <c r="O169" s="123">
        <f>IF('表格编辑 '!Q169="","",'表格编辑 '!Q169)</f>
        <v>60</v>
      </c>
      <c r="P169" s="123">
        <f>IF('表格编辑 '!R169="","",'表格编辑 '!R169)</f>
        <v>200</v>
      </c>
      <c r="Q169" s="123">
        <f>IF('表格编辑 '!S169="","",'表格编辑 '!S169)</f>
        <v>320</v>
      </c>
      <c r="R169" s="123" t="str">
        <f>IF('表格编辑 '!T169="","",'表格编辑 '!T169)</f>
        <v/>
      </c>
      <c r="S169" s="123" t="str">
        <f>IF('表格编辑 '!U169="","",'表格编辑 '!U169)</f>
        <v/>
      </c>
      <c r="T169" s="123" t="str">
        <f>IF('表格编辑 '!V169="","",'表格编辑 '!V169)</f>
        <v/>
      </c>
      <c r="U169" s="123" t="str">
        <f>IF('表格编辑 '!W169="","",'表格编辑 '!W169)</f>
        <v/>
      </c>
      <c r="V169" s="123" t="str">
        <f>IF('表格编辑 '!X169="","",'表格编辑 '!X169)</f>
        <v/>
      </c>
      <c r="W169" s="123">
        <f>IF('表格编辑 '!Y169="","",'表格编辑 '!Y169)</f>
        <v>100</v>
      </c>
      <c r="X169" s="123">
        <f>IF('表格编辑 '!Z169="","",'表格编辑 '!Z169)</f>
        <v>100</v>
      </c>
      <c r="Y169" s="123">
        <f>IF('表格编辑 '!AA169="","",'表格编辑 '!AA169)</f>
        <v>100</v>
      </c>
      <c r="Z169" s="123">
        <f>IF('表格编辑 '!AB169="","",'表格编辑 '!AB169)</f>
        <v>100</v>
      </c>
      <c r="AA169" s="123">
        <f>IF('表格编辑 '!AC169="","",'表格编辑 '!AC169)</f>
        <v>100</v>
      </c>
      <c r="AB169" s="123">
        <f>IF('表格编辑 '!AD169="","",'表格编辑 '!AD169)</f>
        <v>100</v>
      </c>
      <c r="AC169" s="123" t="str">
        <f>IF('表格编辑 '!AE169="","",'表格编辑 '!AE169)</f>
        <v/>
      </c>
      <c r="AD169" s="123">
        <f>IF('表格编辑 '!AF169="","",'表格编辑 '!AF169)</f>
        <v>130006</v>
      </c>
    </row>
    <row r="170" spans="1:30">
      <c r="A170" s="123">
        <f>IF('表格编辑 '!A170="","",'表格编辑 '!A170)</f>
        <v>30007</v>
      </c>
      <c r="B170" s="123">
        <f>IF('表格编辑 '!B170="","",'表格编辑 '!B170)</f>
        <v>100</v>
      </c>
      <c r="C170" s="123">
        <f>IF('表格编辑 '!E170="","",'表格编辑 '!E170)</f>
        <v>57</v>
      </c>
      <c r="D170" s="123" t="str">
        <f>IF('表格编辑 '!F170="","",'表格编辑 '!F170)</f>
        <v>AI_born_event_2(RECEIVER, ARG0, ARG1, ARG2, ARG3,ARG4)</v>
      </c>
      <c r="E170" s="123" t="str">
        <f>IF('表格编辑 '!G170="","",'表格编辑 '!G170)</f>
        <v>AI_update_event_2(RECEIVER, ARG0, ARG1, ARG2, ARG3,ARG4)</v>
      </c>
      <c r="F170" s="123" t="str">
        <f>IF('表格编辑 '!H170="","",'表格编辑 '!H170)</f>
        <v/>
      </c>
      <c r="G170" s="123" t="str">
        <f>IF('表格编辑 '!I170="","",'表格编辑 '!I170)</f>
        <v/>
      </c>
      <c r="H170" s="123" t="str">
        <f>IF('表格编辑 '!J170="","",'表格编辑 '!J170)</f>
        <v>CiKeAYi_deadth(RECEIVER, ARG0, ARG1, ARG2, ARG3,ARG4)</v>
      </c>
      <c r="I170" s="123">
        <f>IF('表格编辑 '!K170="","",'表格编辑 '!K170)</f>
        <v>1</v>
      </c>
      <c r="J170" s="123">
        <f>IF('表格编辑 '!L170="","",'表格编辑 '!L170)</f>
        <v>5327.4</v>
      </c>
      <c r="K170" s="123">
        <f>IF('表格编辑 '!M170="","",'表格编辑 '!M170)</f>
        <v>1710</v>
      </c>
      <c r="L170" s="123">
        <f>IF('表格编辑 '!N170="","",'表格编辑 '!N170)</f>
        <v>60</v>
      </c>
      <c r="M170" s="123">
        <f>IF('表格编辑 '!O170="","",'表格编辑 '!O170)</f>
        <v>50</v>
      </c>
      <c r="N170" s="123">
        <f>IF('表格编辑 '!P170="","",'表格编辑 '!P170)</f>
        <v>100</v>
      </c>
      <c r="O170" s="123">
        <f>IF('表格编辑 '!Q170="","",'表格编辑 '!Q170)</f>
        <v>60</v>
      </c>
      <c r="P170" s="123">
        <f>IF('表格编辑 '!R170="","",'表格编辑 '!R170)</f>
        <v>200</v>
      </c>
      <c r="Q170" s="123">
        <f>IF('表格编辑 '!S170="","",'表格编辑 '!S170)</f>
        <v>320</v>
      </c>
      <c r="R170" s="123" t="str">
        <f>IF('表格编辑 '!T170="","",'表格编辑 '!T170)</f>
        <v/>
      </c>
      <c r="S170" s="123" t="str">
        <f>IF('表格编辑 '!U170="","",'表格编辑 '!U170)</f>
        <v/>
      </c>
      <c r="T170" s="123" t="str">
        <f>IF('表格编辑 '!V170="","",'表格编辑 '!V170)</f>
        <v/>
      </c>
      <c r="U170" s="123" t="str">
        <f>IF('表格编辑 '!W170="","",'表格编辑 '!W170)</f>
        <v/>
      </c>
      <c r="V170" s="123" t="str">
        <f>IF('表格编辑 '!X170="","",'表格编辑 '!X170)</f>
        <v/>
      </c>
      <c r="W170" s="123">
        <f>IF('表格编辑 '!Y170="","",'表格编辑 '!Y170)</f>
        <v>100</v>
      </c>
      <c r="X170" s="123">
        <f>IF('表格编辑 '!Z170="","",'表格编辑 '!Z170)</f>
        <v>100</v>
      </c>
      <c r="Y170" s="123">
        <f>IF('表格编辑 '!AA170="","",'表格编辑 '!AA170)</f>
        <v>100</v>
      </c>
      <c r="Z170" s="123">
        <f>IF('表格编辑 '!AB170="","",'表格编辑 '!AB170)</f>
        <v>100</v>
      </c>
      <c r="AA170" s="123">
        <f>IF('表格编辑 '!AC170="","",'表格编辑 '!AC170)</f>
        <v>100</v>
      </c>
      <c r="AB170" s="123">
        <f>IF('表格编辑 '!AD170="","",'表格编辑 '!AD170)</f>
        <v>100</v>
      </c>
      <c r="AC170" s="123" t="str">
        <f>IF('表格编辑 '!AE170="","",'表格编辑 '!AE170)</f>
        <v/>
      </c>
      <c r="AD170" s="123">
        <f>IF('表格编辑 '!AF170="","",'表格编辑 '!AF170)</f>
        <v>130007</v>
      </c>
    </row>
    <row r="171" spans="1:30">
      <c r="A171" s="123">
        <f>IF('表格编辑 '!A171="","",'表格编辑 '!A171)</f>
        <v>30008</v>
      </c>
      <c r="B171" s="123">
        <f>IF('表格编辑 '!B171="","",'表格编辑 '!B171)</f>
        <v>101</v>
      </c>
      <c r="C171" s="123">
        <f>IF('表格编辑 '!E171="","",'表格编辑 '!E171)</f>
        <v>60</v>
      </c>
      <c r="D171" s="123" t="str">
        <f>IF('表格编辑 '!F171="","",'表格编辑 '!F171)</f>
        <v>AI_born_event_2(RECEIVER, ARG0, ARG1, ARG2, ARG3,ARG4)</v>
      </c>
      <c r="E171" s="123" t="str">
        <f>IF('表格编辑 '!G171="","",'表格编辑 '!G171)</f>
        <v>AI_update_event_2(RECEIVER, ARG0, ARG1, ARG2, ARG3,ARG4)</v>
      </c>
      <c r="F171" s="123" t="str">
        <f>IF('表格编辑 '!H171="","",'表格编辑 '!H171)</f>
        <v/>
      </c>
      <c r="G171" s="123" t="str">
        <f>IF('表格编辑 '!I171="","",'表格编辑 '!I171)</f>
        <v/>
      </c>
      <c r="H171" s="123" t="str">
        <f>IF('表格编辑 '!J171="","",'表格编辑 '!J171)</f>
        <v>CiKeAYi_deadth(RECEIVER, ARG0, ARG1, ARG2, ARG3,ARG4)</v>
      </c>
      <c r="I171" s="123">
        <f>IF('表格编辑 '!K171="","",'表格编辑 '!K171)</f>
        <v>1</v>
      </c>
      <c r="J171" s="123">
        <f>IF('表格编辑 '!L171="","",'表格编辑 '!L171)</f>
        <v>5713.5</v>
      </c>
      <c r="K171" s="123">
        <f>IF('表格编辑 '!M171="","",'表格编辑 '!M171)</f>
        <v>1800</v>
      </c>
      <c r="L171" s="123">
        <f>IF('表格编辑 '!N171="","",'表格编辑 '!N171)</f>
        <v>60</v>
      </c>
      <c r="M171" s="123">
        <f>IF('表格编辑 '!O171="","",'表格编辑 '!O171)</f>
        <v>50</v>
      </c>
      <c r="N171" s="123">
        <f>IF('表格编辑 '!P171="","",'表格编辑 '!P171)</f>
        <v>100</v>
      </c>
      <c r="O171" s="123">
        <f>IF('表格编辑 '!Q171="","",'表格编辑 '!Q171)</f>
        <v>60</v>
      </c>
      <c r="P171" s="123">
        <f>IF('表格编辑 '!R171="","",'表格编辑 '!R171)</f>
        <v>200</v>
      </c>
      <c r="Q171" s="123">
        <f>IF('表格编辑 '!S171="","",'表格编辑 '!S171)</f>
        <v>320</v>
      </c>
      <c r="R171" s="123" t="str">
        <f>IF('表格编辑 '!T171="","",'表格编辑 '!T171)</f>
        <v/>
      </c>
      <c r="S171" s="123" t="str">
        <f>IF('表格编辑 '!U171="","",'表格编辑 '!U171)</f>
        <v/>
      </c>
      <c r="T171" s="123" t="str">
        <f>IF('表格编辑 '!V171="","",'表格编辑 '!V171)</f>
        <v/>
      </c>
      <c r="U171" s="123" t="str">
        <f>IF('表格编辑 '!W171="","",'表格编辑 '!W171)</f>
        <v/>
      </c>
      <c r="V171" s="123" t="str">
        <f>IF('表格编辑 '!X171="","",'表格编辑 '!X171)</f>
        <v/>
      </c>
      <c r="W171" s="123">
        <f>IF('表格编辑 '!Y171="","",'表格编辑 '!Y171)</f>
        <v>100</v>
      </c>
      <c r="X171" s="123">
        <f>IF('表格编辑 '!Z171="","",'表格编辑 '!Z171)</f>
        <v>100</v>
      </c>
      <c r="Y171" s="123">
        <f>IF('表格编辑 '!AA171="","",'表格编辑 '!AA171)</f>
        <v>100</v>
      </c>
      <c r="Z171" s="123">
        <f>IF('表格编辑 '!AB171="","",'表格编辑 '!AB171)</f>
        <v>100</v>
      </c>
      <c r="AA171" s="123">
        <f>IF('表格编辑 '!AC171="","",'表格编辑 '!AC171)</f>
        <v>100</v>
      </c>
      <c r="AB171" s="123">
        <f>IF('表格编辑 '!AD171="","",'表格编辑 '!AD171)</f>
        <v>100</v>
      </c>
      <c r="AC171" s="123" t="str">
        <f>IF('表格编辑 '!AE171="","",'表格编辑 '!AE171)</f>
        <v/>
      </c>
      <c r="AD171" s="123">
        <f>IF('表格编辑 '!AF171="","",'表格编辑 '!AF171)</f>
        <v>130008</v>
      </c>
    </row>
    <row r="172" spans="1:30">
      <c r="A172" s="123">
        <f>IF('表格编辑 '!A172="","",'表格编辑 '!A172)</f>
        <v>30009</v>
      </c>
      <c r="B172" s="123">
        <f>IF('表格编辑 '!B172="","",'表格编辑 '!B172)</f>
        <v>10272</v>
      </c>
      <c r="C172" s="123">
        <f>IF('表格编辑 '!E172="","",'表格编辑 '!E172)</f>
        <v>65</v>
      </c>
      <c r="D172" s="123" t="str">
        <f>IF('表格编辑 '!F172="","",'表格编辑 '!F172)</f>
        <v>AI_born_event_2(RECEIVER, ARG0, ARG1, ARG2, ARG3,ARG4)</v>
      </c>
      <c r="E172" s="123" t="str">
        <f>IF('表格编辑 '!G172="","",'表格编辑 '!G172)</f>
        <v>AI_born_event_2(RECEIVER, ARG0, ARG1, ARG2, ARG3,ARG4)</v>
      </c>
      <c r="F172" s="123" t="str">
        <f>IF('表格编辑 '!H172="","",'表格编辑 '!H172)</f>
        <v/>
      </c>
      <c r="G172" s="123" t="str">
        <f>IF('表格编辑 '!I172="","",'表格编辑 '!I172)</f>
        <v/>
      </c>
      <c r="H172" s="123" t="str">
        <f>IF('表格编辑 '!J172="","",'表格编辑 '!J172)</f>
        <v>test_deadth_event(RECEIVER, ARG0, ARG1, ARG2, ARG3,ARG4)</v>
      </c>
      <c r="I172" s="123">
        <f>IF('表格编辑 '!K172="","",'表格编辑 '!K172)</f>
        <v>1</v>
      </c>
      <c r="J172" s="123">
        <f>IF('表格编辑 '!L172="","",'表格编辑 '!L172)</f>
        <v>10000</v>
      </c>
      <c r="K172" s="123">
        <f>IF('表格编辑 '!M172="","",'表格编辑 '!M172)</f>
        <v>1950</v>
      </c>
      <c r="L172" s="123">
        <f>IF('表格编辑 '!N172="","",'表格编辑 '!N172)</f>
        <v>100</v>
      </c>
      <c r="M172" s="123">
        <f>IF('表格编辑 '!O172="","",'表格编辑 '!O172)</f>
        <v>50</v>
      </c>
      <c r="N172" s="123">
        <f>IF('表格编辑 '!P172="","",'表格编辑 '!P172)</f>
        <v>100</v>
      </c>
      <c r="O172" s="123">
        <f>IF('表格编辑 '!Q172="","",'表格编辑 '!Q172)</f>
        <v>60</v>
      </c>
      <c r="P172" s="123">
        <f>IF('表格编辑 '!R172="","",'表格编辑 '!R172)</f>
        <v>200</v>
      </c>
      <c r="Q172" s="123">
        <f>IF('表格编辑 '!S172="","",'表格编辑 '!S172)</f>
        <v>400</v>
      </c>
      <c r="R172" s="123" t="str">
        <f>IF('表格编辑 '!T172="","",'表格编辑 '!T172)</f>
        <v/>
      </c>
      <c r="S172" s="123" t="str">
        <f>IF('表格编辑 '!U172="","",'表格编辑 '!U172)</f>
        <v/>
      </c>
      <c r="T172" s="123" t="str">
        <f>IF('表格编辑 '!V172="","",'表格编辑 '!V172)</f>
        <v/>
      </c>
      <c r="U172" s="123" t="str">
        <f>IF('表格编辑 '!W172="","",'表格编辑 '!W172)</f>
        <v/>
      </c>
      <c r="V172" s="123" t="str">
        <f>IF('表格编辑 '!X172="","",'表格编辑 '!X172)</f>
        <v/>
      </c>
      <c r="W172" s="123">
        <f>IF('表格编辑 '!Y172="","",'表格编辑 '!Y172)</f>
        <v>100</v>
      </c>
      <c r="X172" s="123">
        <f>IF('表格编辑 '!Z172="","",'表格编辑 '!Z172)</f>
        <v>100</v>
      </c>
      <c r="Y172" s="123">
        <f>IF('表格编辑 '!AA172="","",'表格编辑 '!AA172)</f>
        <v>100</v>
      </c>
      <c r="Z172" s="123">
        <f>IF('表格编辑 '!AB172="","",'表格编辑 '!AB172)</f>
        <v>100</v>
      </c>
      <c r="AA172" s="123">
        <f>IF('表格编辑 '!AC172="","",'表格编辑 '!AC172)</f>
        <v>100</v>
      </c>
      <c r="AB172" s="123">
        <f>IF('表格编辑 '!AD172="","",'表格编辑 '!AD172)</f>
        <v>100</v>
      </c>
      <c r="AC172" s="123" t="str">
        <f>IF('表格编辑 '!AE172="","",'表格编辑 '!AE172)</f>
        <v/>
      </c>
      <c r="AD172" s="123">
        <f>IF('表格编辑 '!AF172="","",'表格编辑 '!AF172)</f>
        <v>130009</v>
      </c>
    </row>
    <row r="173" spans="1:30">
      <c r="A173" s="123">
        <f>IF('表格编辑 '!A173="","",'表格编辑 '!A173)</f>
        <v>30010</v>
      </c>
      <c r="B173" s="123">
        <f>IF('表格编辑 '!B173="","",'表格编辑 '!B173)</f>
        <v>10273</v>
      </c>
      <c r="C173" s="123">
        <f>IF('表格编辑 '!E173="","",'表格编辑 '!E173)</f>
        <v>70</v>
      </c>
      <c r="D173" s="123" t="str">
        <f>IF('表格编辑 '!F173="","",'表格编辑 '!F173)</f>
        <v>AI_born_event_2(RECEIVER, ARG0, ARG1, ARG2, ARG3,ARG4)</v>
      </c>
      <c r="E173" s="123" t="str">
        <f>IF('表格编辑 '!G173="","",'表格编辑 '!G173)</f>
        <v>AI_born_event_2(RECEIVER, ARG0, ARG1, ARG2, ARG3,ARG4)</v>
      </c>
      <c r="F173" s="123" t="str">
        <f>IF('表格编辑 '!H173="","",'表格编辑 '!H173)</f>
        <v/>
      </c>
      <c r="G173" s="123" t="str">
        <f>IF('表格编辑 '!I173="","",'表格编辑 '!I173)</f>
        <v/>
      </c>
      <c r="H173" s="123" t="str">
        <f>IF('表格编辑 '!J173="","",'表格编辑 '!J173)</f>
        <v>test_deadth_event(RECEIVER, ARG0, ARG1, ARG2, ARG3,ARG4)</v>
      </c>
      <c r="I173" s="123">
        <f>IF('表格编辑 '!K173="","",'表格编辑 '!K173)</f>
        <v>1</v>
      </c>
      <c r="J173" s="123">
        <f>IF('表格编辑 '!L173="","",'表格编辑 '!L173)</f>
        <v>20000</v>
      </c>
      <c r="K173" s="123">
        <f>IF('表格编辑 '!M173="","",'表格编辑 '!M173)</f>
        <v>2100</v>
      </c>
      <c r="L173" s="123">
        <f>IF('表格编辑 '!N173="","",'表格编辑 '!N173)</f>
        <v>150</v>
      </c>
      <c r="M173" s="123">
        <f>IF('表格编辑 '!O173="","",'表格编辑 '!O173)</f>
        <v>50</v>
      </c>
      <c r="N173" s="123">
        <f>IF('表格编辑 '!P173="","",'表格编辑 '!P173)</f>
        <v>100</v>
      </c>
      <c r="O173" s="123">
        <f>IF('表格编辑 '!Q173="","",'表格编辑 '!Q173)</f>
        <v>60</v>
      </c>
      <c r="P173" s="123">
        <f>IF('表格编辑 '!R173="","",'表格编辑 '!R173)</f>
        <v>200</v>
      </c>
      <c r="Q173" s="123">
        <f>IF('表格编辑 '!S173="","",'表格编辑 '!S173)</f>
        <v>400</v>
      </c>
      <c r="R173" s="123" t="str">
        <f>IF('表格编辑 '!T173="","",'表格编辑 '!T173)</f>
        <v/>
      </c>
      <c r="S173" s="123" t="str">
        <f>IF('表格编辑 '!U173="","",'表格编辑 '!U173)</f>
        <v/>
      </c>
      <c r="T173" s="123" t="str">
        <f>IF('表格编辑 '!V173="","",'表格编辑 '!V173)</f>
        <v/>
      </c>
      <c r="U173" s="123" t="str">
        <f>IF('表格编辑 '!W173="","",'表格编辑 '!W173)</f>
        <v/>
      </c>
      <c r="V173" s="123" t="str">
        <f>IF('表格编辑 '!X173="","",'表格编辑 '!X173)</f>
        <v/>
      </c>
      <c r="W173" s="123">
        <f>IF('表格编辑 '!Y173="","",'表格编辑 '!Y173)</f>
        <v>100</v>
      </c>
      <c r="X173" s="123">
        <f>IF('表格编辑 '!Z173="","",'表格编辑 '!Z173)</f>
        <v>100</v>
      </c>
      <c r="Y173" s="123">
        <f>IF('表格编辑 '!AA173="","",'表格编辑 '!AA173)</f>
        <v>100</v>
      </c>
      <c r="Z173" s="123">
        <f>IF('表格编辑 '!AB173="","",'表格编辑 '!AB173)</f>
        <v>100</v>
      </c>
      <c r="AA173" s="123">
        <f>IF('表格编辑 '!AC173="","",'表格编辑 '!AC173)</f>
        <v>100</v>
      </c>
      <c r="AB173" s="123">
        <f>IF('表格编辑 '!AD173="","",'表格编辑 '!AD173)</f>
        <v>100</v>
      </c>
      <c r="AC173" s="123" t="str">
        <f>IF('表格编辑 '!AE173="","",'表格编辑 '!AE173)</f>
        <v/>
      </c>
      <c r="AD173" s="123">
        <f>IF('表格编辑 '!AF173="","",'表格编辑 '!AF173)</f>
        <v>130010</v>
      </c>
    </row>
    <row r="174" spans="1:30">
      <c r="A174" s="123">
        <f>IF('表格编辑 '!A174="","",'表格编辑 '!A174)</f>
        <v>20001</v>
      </c>
      <c r="B174" s="123">
        <f>IF('表格编辑 '!B174="","",'表格编辑 '!B174)</f>
        <v>10131</v>
      </c>
      <c r="C174" s="123">
        <f>IF('表格编辑 '!E174="","",'表格编辑 '!E174)</f>
        <v>24</v>
      </c>
      <c r="D174" s="123" t="str">
        <f>IF('表格编辑 '!F174="","",'表格编辑 '!F174)</f>
        <v>AI_born_event(RECEIVER, ARG0, ARG1, ARG2, ARG3,ARG4)</v>
      </c>
      <c r="E174" s="123" t="str">
        <f>IF('表格编辑 '!G174="","",'表格编辑 '!G174)</f>
        <v>AI_update_event(RECEIVER, ARG0, ARG1, ARG2, ARG3,ARG4)</v>
      </c>
      <c r="F174" s="123" t="str">
        <f>IF('表格编辑 '!H174="","",'表格编辑 '!H174)</f>
        <v/>
      </c>
      <c r="G174" s="123" t="str">
        <f>IF('表格编辑 '!I174="","",'表格编辑 '!I174)</f>
        <v/>
      </c>
      <c r="H174" s="123" t="str">
        <f>IF('表格编辑 '!J174="","",'表格编辑 '!J174)</f>
        <v>test_deadth_event(RECEIVER, ARG0, ARG1, ARG2, ARG3,ARG4)</v>
      </c>
      <c r="I174" s="123">
        <f>IF('表格编辑 '!K174="","",'表格编辑 '!K174)</f>
        <v>0</v>
      </c>
      <c r="J174" s="123" t="str">
        <f>IF('表格编辑 '!L174="","",'表格编辑 '!L174)</f>
        <v/>
      </c>
      <c r="K174" s="123" t="str">
        <f>IF('表格编辑 '!M174="","",'表格编辑 '!M174)</f>
        <v/>
      </c>
      <c r="L174" s="123" t="str">
        <f>IF('表格编辑 '!N174="","",'表格编辑 '!N174)</f>
        <v/>
      </c>
      <c r="M174" s="123" t="str">
        <f>IF('表格编辑 '!O174="","",'表格编辑 '!O174)</f>
        <v/>
      </c>
      <c r="N174" s="123" t="str">
        <f>IF('表格编辑 '!P174="","",'表格编辑 '!P174)</f>
        <v/>
      </c>
      <c r="O174" s="123" t="str">
        <f>IF('表格编辑 '!Q174="","",'表格编辑 '!Q174)</f>
        <v/>
      </c>
      <c r="P174" s="123" t="str">
        <f>IF('表格编辑 '!R174="","",'表格编辑 '!R174)</f>
        <v/>
      </c>
      <c r="Q174" s="123" t="str">
        <f>IF('表格编辑 '!S174="","",'表格编辑 '!S174)</f>
        <v/>
      </c>
      <c r="R174" s="123" t="str">
        <f>IF('表格编辑 '!T174="","",'表格编辑 '!T174)</f>
        <v/>
      </c>
      <c r="S174" s="123" t="str">
        <f>IF('表格编辑 '!U174="","",'表格编辑 '!U174)</f>
        <v/>
      </c>
      <c r="T174" s="123" t="str">
        <f>IF('表格编辑 '!V174="","",'表格编辑 '!V174)</f>
        <v/>
      </c>
      <c r="U174" s="123" t="str">
        <f>IF('表格编辑 '!W174="","",'表格编辑 '!W174)</f>
        <v/>
      </c>
      <c r="V174" s="123" t="str">
        <f>IF('表格编辑 '!X174="","",'表格编辑 '!X174)</f>
        <v/>
      </c>
      <c r="W174" s="123" t="str">
        <f>IF('表格编辑 '!Y174="","",'表格编辑 '!Y174)</f>
        <v/>
      </c>
      <c r="X174" s="123" t="str">
        <f>IF('表格编辑 '!Z174="","",'表格编辑 '!Z174)</f>
        <v/>
      </c>
      <c r="Y174" s="123" t="str">
        <f>IF('表格编辑 '!AA174="","",'表格编辑 '!AA174)</f>
        <v/>
      </c>
      <c r="Z174" s="123" t="str">
        <f>IF('表格编辑 '!AB174="","",'表格编辑 '!AB174)</f>
        <v/>
      </c>
      <c r="AA174" s="123" t="str">
        <f>IF('表格编辑 '!AC174="","",'表格编辑 '!AC174)</f>
        <v/>
      </c>
      <c r="AB174" s="123" t="str">
        <f>IF('表格编辑 '!AD174="","",'表格编辑 '!AD174)</f>
        <v/>
      </c>
      <c r="AC174" s="123" t="str">
        <f>IF('表格编辑 '!AE174="","",'表格编辑 '!AE174)</f>
        <v/>
      </c>
      <c r="AD174" s="123">
        <f>IF('表格编辑 '!AF174="","",'表格编辑 '!AF174)</f>
        <v>120001</v>
      </c>
    </row>
    <row r="175" spans="1:30">
      <c r="A175" s="123">
        <f>IF('表格编辑 '!A175="","",'表格编辑 '!A175)</f>
        <v>20002</v>
      </c>
      <c r="B175" s="123">
        <f>IF('表格编辑 '!B175="","",'表格编辑 '!B175)</f>
        <v>10130</v>
      </c>
      <c r="C175" s="123">
        <f>IF('表格编辑 '!E175="","",'表格编辑 '!E175)</f>
        <v>24</v>
      </c>
      <c r="D175" s="123" t="str">
        <f>IF('表格编辑 '!F175="","",'表格编辑 '!F175)</f>
        <v>AI_born_event(RECEIVER, ARG0, ARG1, ARG2, ARG3,ARG4)</v>
      </c>
      <c r="E175" s="123" t="str">
        <f>IF('表格编辑 '!G175="","",'表格编辑 '!G175)</f>
        <v>AI_update_event(RECEIVER, ARG0, ARG1, ARG2, ARG3,ARG4)</v>
      </c>
      <c r="F175" s="123" t="str">
        <f>IF('表格编辑 '!H175="","",'表格编辑 '!H175)</f>
        <v/>
      </c>
      <c r="G175" s="123" t="str">
        <f>IF('表格编辑 '!I175="","",'表格编辑 '!I175)</f>
        <v/>
      </c>
      <c r="H175" s="123" t="str">
        <f>IF('表格编辑 '!J175="","",'表格编辑 '!J175)</f>
        <v>test_deadth_event(RECEIVER, ARG0, ARG1, ARG2, ARG3,ARG4)</v>
      </c>
      <c r="I175" s="123">
        <f>IF('表格编辑 '!K175="","",'表格编辑 '!K175)</f>
        <v>0</v>
      </c>
      <c r="J175" s="123" t="str">
        <f>IF('表格编辑 '!L175="","",'表格编辑 '!L175)</f>
        <v/>
      </c>
      <c r="K175" s="123" t="str">
        <f>IF('表格编辑 '!M175="","",'表格编辑 '!M175)</f>
        <v/>
      </c>
      <c r="L175" s="123" t="str">
        <f>IF('表格编辑 '!N175="","",'表格编辑 '!N175)</f>
        <v/>
      </c>
      <c r="M175" s="123" t="str">
        <f>IF('表格编辑 '!O175="","",'表格编辑 '!O175)</f>
        <v/>
      </c>
      <c r="N175" s="123" t="str">
        <f>IF('表格编辑 '!P175="","",'表格编辑 '!P175)</f>
        <v/>
      </c>
      <c r="O175" s="123" t="str">
        <f>IF('表格编辑 '!Q175="","",'表格编辑 '!Q175)</f>
        <v/>
      </c>
      <c r="P175" s="123" t="str">
        <f>IF('表格编辑 '!R175="","",'表格编辑 '!R175)</f>
        <v/>
      </c>
      <c r="Q175" s="123" t="str">
        <f>IF('表格编辑 '!S175="","",'表格编辑 '!S175)</f>
        <v/>
      </c>
      <c r="R175" s="123" t="str">
        <f>IF('表格编辑 '!T175="","",'表格编辑 '!T175)</f>
        <v/>
      </c>
      <c r="S175" s="123" t="str">
        <f>IF('表格编辑 '!U175="","",'表格编辑 '!U175)</f>
        <v/>
      </c>
      <c r="T175" s="123" t="str">
        <f>IF('表格编辑 '!V175="","",'表格编辑 '!V175)</f>
        <v/>
      </c>
      <c r="U175" s="123" t="str">
        <f>IF('表格编辑 '!W175="","",'表格编辑 '!W175)</f>
        <v/>
      </c>
      <c r="V175" s="123" t="str">
        <f>IF('表格编辑 '!X175="","",'表格编辑 '!X175)</f>
        <v/>
      </c>
      <c r="W175" s="123" t="str">
        <f>IF('表格编辑 '!Y175="","",'表格编辑 '!Y175)</f>
        <v/>
      </c>
      <c r="X175" s="123" t="str">
        <f>IF('表格编辑 '!Z175="","",'表格编辑 '!Z175)</f>
        <v/>
      </c>
      <c r="Y175" s="123" t="str">
        <f>IF('表格编辑 '!AA175="","",'表格编辑 '!AA175)</f>
        <v/>
      </c>
      <c r="Z175" s="123" t="str">
        <f>IF('表格编辑 '!AB175="","",'表格编辑 '!AB175)</f>
        <v/>
      </c>
      <c r="AA175" s="123" t="str">
        <f>IF('表格编辑 '!AC175="","",'表格编辑 '!AC175)</f>
        <v/>
      </c>
      <c r="AB175" s="123" t="str">
        <f>IF('表格编辑 '!AD175="","",'表格编辑 '!AD175)</f>
        <v/>
      </c>
      <c r="AC175" s="123" t="str">
        <f>IF('表格编辑 '!AE175="","",'表格编辑 '!AE175)</f>
        <v/>
      </c>
      <c r="AD175" s="123">
        <f>IF('表格编辑 '!AF175="","",'表格编辑 '!AF175)</f>
        <v>120002</v>
      </c>
    </row>
    <row r="176" spans="1:30">
      <c r="A176" s="123">
        <f>IF('表格编辑 '!A176="","",'表格编辑 '!A176)</f>
        <v>20003</v>
      </c>
      <c r="B176" s="123">
        <f>IF('表格编辑 '!B176="","",'表格编辑 '!B176)</f>
        <v>10052</v>
      </c>
      <c r="C176" s="123">
        <f>IF('表格编辑 '!E176="","",'表格编辑 '!E176)</f>
        <v>24</v>
      </c>
      <c r="D176" s="123" t="str">
        <f>IF('表格编辑 '!F176="","",'表格编辑 '!F176)</f>
        <v>AI_born_event(RECEIVER, ARG0, ARG1, ARG2, ARG3,ARG4)</v>
      </c>
      <c r="E176" s="123" t="str">
        <f>IF('表格编辑 '!G176="","",'表格编辑 '!G176)</f>
        <v>AI_update_event(RECEIVER, ARG0, ARG1, ARG2, ARG3,ARG4)</v>
      </c>
      <c r="F176" s="123" t="str">
        <f>IF('表格编辑 '!H176="","",'表格编辑 '!H176)</f>
        <v/>
      </c>
      <c r="G176" s="123" t="str">
        <f>IF('表格编辑 '!I176="","",'表格编辑 '!I176)</f>
        <v/>
      </c>
      <c r="H176" s="123" t="str">
        <f>IF('表格编辑 '!J176="","",'表格编辑 '!J176)</f>
        <v>test_deadth_event(RECEIVER, ARG0, ARG1, ARG2, ARG3,ARG4)</v>
      </c>
      <c r="I176" s="123">
        <f>IF('表格编辑 '!K176="","",'表格编辑 '!K176)</f>
        <v>0</v>
      </c>
      <c r="J176" s="123" t="str">
        <f>IF('表格编辑 '!L176="","",'表格编辑 '!L176)</f>
        <v/>
      </c>
      <c r="K176" s="123" t="str">
        <f>IF('表格编辑 '!M176="","",'表格编辑 '!M176)</f>
        <v/>
      </c>
      <c r="L176" s="123" t="str">
        <f>IF('表格编辑 '!N176="","",'表格编辑 '!N176)</f>
        <v/>
      </c>
      <c r="M176" s="123" t="str">
        <f>IF('表格编辑 '!O176="","",'表格编辑 '!O176)</f>
        <v/>
      </c>
      <c r="N176" s="123" t="str">
        <f>IF('表格编辑 '!P176="","",'表格编辑 '!P176)</f>
        <v/>
      </c>
      <c r="O176" s="123" t="str">
        <f>IF('表格编辑 '!Q176="","",'表格编辑 '!Q176)</f>
        <v/>
      </c>
      <c r="P176" s="123" t="str">
        <f>IF('表格编辑 '!R176="","",'表格编辑 '!R176)</f>
        <v/>
      </c>
      <c r="Q176" s="123" t="str">
        <f>IF('表格编辑 '!S176="","",'表格编辑 '!S176)</f>
        <v/>
      </c>
      <c r="R176" s="123" t="str">
        <f>IF('表格编辑 '!T176="","",'表格编辑 '!T176)</f>
        <v/>
      </c>
      <c r="S176" s="123" t="str">
        <f>IF('表格编辑 '!U176="","",'表格编辑 '!U176)</f>
        <v/>
      </c>
      <c r="T176" s="123" t="str">
        <f>IF('表格编辑 '!V176="","",'表格编辑 '!V176)</f>
        <v/>
      </c>
      <c r="U176" s="123" t="str">
        <f>IF('表格编辑 '!W176="","",'表格编辑 '!W176)</f>
        <v/>
      </c>
      <c r="V176" s="123" t="str">
        <f>IF('表格编辑 '!X176="","",'表格编辑 '!X176)</f>
        <v/>
      </c>
      <c r="W176" s="123" t="str">
        <f>IF('表格编辑 '!Y176="","",'表格编辑 '!Y176)</f>
        <v/>
      </c>
      <c r="X176" s="123" t="str">
        <f>IF('表格编辑 '!Z176="","",'表格编辑 '!Z176)</f>
        <v/>
      </c>
      <c r="Y176" s="123" t="str">
        <f>IF('表格编辑 '!AA176="","",'表格编辑 '!AA176)</f>
        <v/>
      </c>
      <c r="Z176" s="123" t="str">
        <f>IF('表格编辑 '!AB176="","",'表格编辑 '!AB176)</f>
        <v/>
      </c>
      <c r="AA176" s="123" t="str">
        <f>IF('表格编辑 '!AC176="","",'表格编辑 '!AC176)</f>
        <v/>
      </c>
      <c r="AB176" s="123" t="str">
        <f>IF('表格编辑 '!AD176="","",'表格编辑 '!AD176)</f>
        <v/>
      </c>
      <c r="AC176" s="123" t="str">
        <f>IF('表格编辑 '!AE176="","",'表格编辑 '!AE176)</f>
        <v/>
      </c>
      <c r="AD176" s="123">
        <f>IF('表格编辑 '!AF176="","",'表格编辑 '!AF176)</f>
        <v>120003</v>
      </c>
    </row>
    <row r="177" spans="1:30">
      <c r="A177" s="123">
        <f>IF('表格编辑 '!A177="","",'表格编辑 '!A177)</f>
        <v>20004</v>
      </c>
      <c r="B177" s="123">
        <f>IF('表格编辑 '!B177="","",'表格编辑 '!B177)</f>
        <v>10144</v>
      </c>
      <c r="C177" s="123">
        <f>IF('表格编辑 '!E177="","",'表格编辑 '!E177)</f>
        <v>24</v>
      </c>
      <c r="D177" s="123" t="str">
        <f>IF('表格编辑 '!F177="","",'表格编辑 '!F177)</f>
        <v>AI_born_event(RECEIVER, ARG0, ARG1, ARG2, ARG3,ARG4)</v>
      </c>
      <c r="E177" s="123" t="str">
        <f>IF('表格编辑 '!G177="","",'表格编辑 '!G177)</f>
        <v>AI_update_event(RECEIVER, ARG0, ARG1, ARG2, ARG3,ARG4)</v>
      </c>
      <c r="F177" s="123" t="str">
        <f>IF('表格编辑 '!H177="","",'表格编辑 '!H177)</f>
        <v/>
      </c>
      <c r="G177" s="123" t="str">
        <f>IF('表格编辑 '!I177="","",'表格编辑 '!I177)</f>
        <v/>
      </c>
      <c r="H177" s="123" t="str">
        <f>IF('表格编辑 '!J177="","",'表格编辑 '!J177)</f>
        <v>test_deadth_event(RECEIVER, ARG0, ARG1, ARG2, ARG3,ARG4)</v>
      </c>
      <c r="I177" s="123">
        <f>IF('表格编辑 '!K177="","",'表格编辑 '!K177)</f>
        <v>0</v>
      </c>
      <c r="J177" s="123" t="str">
        <f>IF('表格编辑 '!L177="","",'表格编辑 '!L177)</f>
        <v/>
      </c>
      <c r="K177" s="123" t="str">
        <f>IF('表格编辑 '!M177="","",'表格编辑 '!M177)</f>
        <v/>
      </c>
      <c r="L177" s="123" t="str">
        <f>IF('表格编辑 '!N177="","",'表格编辑 '!N177)</f>
        <v/>
      </c>
      <c r="M177" s="123" t="str">
        <f>IF('表格编辑 '!O177="","",'表格编辑 '!O177)</f>
        <v/>
      </c>
      <c r="N177" s="123" t="str">
        <f>IF('表格编辑 '!P177="","",'表格编辑 '!P177)</f>
        <v/>
      </c>
      <c r="O177" s="123" t="str">
        <f>IF('表格编辑 '!Q177="","",'表格编辑 '!Q177)</f>
        <v/>
      </c>
      <c r="P177" s="123" t="str">
        <f>IF('表格编辑 '!R177="","",'表格编辑 '!R177)</f>
        <v/>
      </c>
      <c r="Q177" s="123" t="str">
        <f>IF('表格编辑 '!S177="","",'表格编辑 '!S177)</f>
        <v/>
      </c>
      <c r="R177" s="123" t="str">
        <f>IF('表格编辑 '!T177="","",'表格编辑 '!T177)</f>
        <v/>
      </c>
      <c r="S177" s="123" t="str">
        <f>IF('表格编辑 '!U177="","",'表格编辑 '!U177)</f>
        <v/>
      </c>
      <c r="T177" s="123" t="str">
        <f>IF('表格编辑 '!V177="","",'表格编辑 '!V177)</f>
        <v/>
      </c>
      <c r="U177" s="123" t="str">
        <f>IF('表格编辑 '!W177="","",'表格编辑 '!W177)</f>
        <v/>
      </c>
      <c r="V177" s="123" t="str">
        <f>IF('表格编辑 '!X177="","",'表格编辑 '!X177)</f>
        <v/>
      </c>
      <c r="W177" s="123" t="str">
        <f>IF('表格编辑 '!Y177="","",'表格编辑 '!Y177)</f>
        <v/>
      </c>
      <c r="X177" s="123" t="str">
        <f>IF('表格编辑 '!Z177="","",'表格编辑 '!Z177)</f>
        <v/>
      </c>
      <c r="Y177" s="123" t="str">
        <f>IF('表格编辑 '!AA177="","",'表格编辑 '!AA177)</f>
        <v/>
      </c>
      <c r="Z177" s="123" t="str">
        <f>IF('表格编辑 '!AB177="","",'表格编辑 '!AB177)</f>
        <v/>
      </c>
      <c r="AA177" s="123" t="str">
        <f>IF('表格编辑 '!AC177="","",'表格编辑 '!AC177)</f>
        <v/>
      </c>
      <c r="AB177" s="123" t="str">
        <f>IF('表格编辑 '!AD177="","",'表格编辑 '!AD177)</f>
        <v/>
      </c>
      <c r="AC177" s="123" t="str">
        <f>IF('表格编辑 '!AE177="","",'表格编辑 '!AE177)</f>
        <v/>
      </c>
      <c r="AD177" s="123">
        <f>IF('表格编辑 '!AF177="","",'表格编辑 '!AF177)</f>
        <v>120004</v>
      </c>
    </row>
    <row r="178" spans="1:30">
      <c r="A178" s="123">
        <f>IF('表格编辑 '!A178="","",'表格编辑 '!A178)</f>
        <v>20005</v>
      </c>
      <c r="B178" s="123">
        <f>IF('表格编辑 '!B178="","",'表格编辑 '!B178)</f>
        <v>10101</v>
      </c>
      <c r="C178" s="123">
        <f>IF('表格编辑 '!E178="","",'表格编辑 '!E178)</f>
        <v>24</v>
      </c>
      <c r="D178" s="123" t="str">
        <f>IF('表格编辑 '!F178="","",'表格编辑 '!F178)</f>
        <v>AI_born_event(RECEIVER, ARG0, ARG1, ARG2, ARG3,ARG4)</v>
      </c>
      <c r="E178" s="123" t="str">
        <f>IF('表格编辑 '!G178="","",'表格编辑 '!G178)</f>
        <v>AI_update_event(RECEIVER, ARG0, ARG1, ARG2, ARG3,ARG4)</v>
      </c>
      <c r="F178" s="123" t="str">
        <f>IF('表格编辑 '!H178="","",'表格编辑 '!H178)</f>
        <v/>
      </c>
      <c r="G178" s="123" t="str">
        <f>IF('表格编辑 '!I178="","",'表格编辑 '!I178)</f>
        <v/>
      </c>
      <c r="H178" s="123" t="str">
        <f>IF('表格编辑 '!J178="","",'表格编辑 '!J178)</f>
        <v>test_deadth_event(RECEIVER, ARG0, ARG1, ARG2, ARG3,ARG4)</v>
      </c>
      <c r="I178" s="123">
        <f>IF('表格编辑 '!K178="","",'表格编辑 '!K178)</f>
        <v>0</v>
      </c>
      <c r="J178" s="123" t="str">
        <f>IF('表格编辑 '!L178="","",'表格编辑 '!L178)</f>
        <v/>
      </c>
      <c r="K178" s="123" t="str">
        <f>IF('表格编辑 '!M178="","",'表格编辑 '!M178)</f>
        <v/>
      </c>
      <c r="L178" s="123" t="str">
        <f>IF('表格编辑 '!N178="","",'表格编辑 '!N178)</f>
        <v/>
      </c>
      <c r="M178" s="123" t="str">
        <f>IF('表格编辑 '!O178="","",'表格编辑 '!O178)</f>
        <v/>
      </c>
      <c r="N178" s="123" t="str">
        <f>IF('表格编辑 '!P178="","",'表格编辑 '!P178)</f>
        <v/>
      </c>
      <c r="O178" s="123" t="str">
        <f>IF('表格编辑 '!Q178="","",'表格编辑 '!Q178)</f>
        <v/>
      </c>
      <c r="P178" s="123" t="str">
        <f>IF('表格编辑 '!R178="","",'表格编辑 '!R178)</f>
        <v/>
      </c>
      <c r="Q178" s="123" t="str">
        <f>IF('表格编辑 '!S178="","",'表格编辑 '!S178)</f>
        <v/>
      </c>
      <c r="R178" s="123" t="str">
        <f>IF('表格编辑 '!T178="","",'表格编辑 '!T178)</f>
        <v/>
      </c>
      <c r="S178" s="123" t="str">
        <f>IF('表格编辑 '!U178="","",'表格编辑 '!U178)</f>
        <v/>
      </c>
      <c r="T178" s="123" t="str">
        <f>IF('表格编辑 '!V178="","",'表格编辑 '!V178)</f>
        <v/>
      </c>
      <c r="U178" s="123" t="str">
        <f>IF('表格编辑 '!W178="","",'表格编辑 '!W178)</f>
        <v/>
      </c>
      <c r="V178" s="123" t="str">
        <f>IF('表格编辑 '!X178="","",'表格编辑 '!X178)</f>
        <v/>
      </c>
      <c r="W178" s="123" t="str">
        <f>IF('表格编辑 '!Y178="","",'表格编辑 '!Y178)</f>
        <v/>
      </c>
      <c r="X178" s="123" t="str">
        <f>IF('表格编辑 '!Z178="","",'表格编辑 '!Z178)</f>
        <v/>
      </c>
      <c r="Y178" s="123" t="str">
        <f>IF('表格编辑 '!AA178="","",'表格编辑 '!AA178)</f>
        <v/>
      </c>
      <c r="Z178" s="123" t="str">
        <f>IF('表格编辑 '!AB178="","",'表格编辑 '!AB178)</f>
        <v/>
      </c>
      <c r="AA178" s="123" t="str">
        <f>IF('表格编辑 '!AC178="","",'表格编辑 '!AC178)</f>
        <v/>
      </c>
      <c r="AB178" s="123" t="str">
        <f>IF('表格编辑 '!AD178="","",'表格编辑 '!AD178)</f>
        <v/>
      </c>
      <c r="AC178" s="123" t="str">
        <f>IF('表格编辑 '!AE178="","",'表格编辑 '!AE178)</f>
        <v/>
      </c>
      <c r="AD178" s="123">
        <f>IF('表格编辑 '!AF178="","",'表格编辑 '!AF178)</f>
        <v>120005</v>
      </c>
    </row>
    <row r="179" spans="1:30">
      <c r="A179" s="123">
        <f>IF('表格编辑 '!A179="","",'表格编辑 '!A179)</f>
        <v>20006</v>
      </c>
      <c r="B179" s="123">
        <f>IF('表格编辑 '!B179="","",'表格编辑 '!B179)</f>
        <v>10058</v>
      </c>
      <c r="C179" s="123">
        <f>IF('表格编辑 '!E179="","",'表格编辑 '!E179)</f>
        <v>24</v>
      </c>
      <c r="D179" s="123" t="str">
        <f>IF('表格编辑 '!F179="","",'表格编辑 '!F179)</f>
        <v>AI_born_event(RECEIVER, ARG0, ARG1, ARG2, ARG3,ARG4)</v>
      </c>
      <c r="E179" s="123" t="str">
        <f>IF('表格编辑 '!G179="","",'表格编辑 '!G179)</f>
        <v>AI_update_event(RECEIVER, ARG0, ARG1, ARG2, ARG3,ARG4)</v>
      </c>
      <c r="F179" s="123" t="str">
        <f>IF('表格编辑 '!H179="","",'表格编辑 '!H179)</f>
        <v/>
      </c>
      <c r="G179" s="123" t="str">
        <f>IF('表格编辑 '!I179="","",'表格编辑 '!I179)</f>
        <v/>
      </c>
      <c r="H179" s="123" t="str">
        <f>IF('表格编辑 '!J179="","",'表格编辑 '!J179)</f>
        <v>test_deadth_event(RECEIVER, ARG0, ARG1, ARG2, ARG3,ARG4)</v>
      </c>
      <c r="I179" s="123">
        <f>IF('表格编辑 '!K179="","",'表格编辑 '!K179)</f>
        <v>0</v>
      </c>
      <c r="J179" s="123" t="str">
        <f>IF('表格编辑 '!L179="","",'表格编辑 '!L179)</f>
        <v/>
      </c>
      <c r="K179" s="123" t="str">
        <f>IF('表格编辑 '!M179="","",'表格编辑 '!M179)</f>
        <v/>
      </c>
      <c r="L179" s="123" t="str">
        <f>IF('表格编辑 '!N179="","",'表格编辑 '!N179)</f>
        <v/>
      </c>
      <c r="M179" s="123" t="str">
        <f>IF('表格编辑 '!O179="","",'表格编辑 '!O179)</f>
        <v/>
      </c>
      <c r="N179" s="123" t="str">
        <f>IF('表格编辑 '!P179="","",'表格编辑 '!P179)</f>
        <v/>
      </c>
      <c r="O179" s="123" t="str">
        <f>IF('表格编辑 '!Q179="","",'表格编辑 '!Q179)</f>
        <v/>
      </c>
      <c r="P179" s="123" t="str">
        <f>IF('表格编辑 '!R179="","",'表格编辑 '!R179)</f>
        <v/>
      </c>
      <c r="Q179" s="123" t="str">
        <f>IF('表格编辑 '!S179="","",'表格编辑 '!S179)</f>
        <v/>
      </c>
      <c r="R179" s="123" t="str">
        <f>IF('表格编辑 '!T179="","",'表格编辑 '!T179)</f>
        <v/>
      </c>
      <c r="S179" s="123" t="str">
        <f>IF('表格编辑 '!U179="","",'表格编辑 '!U179)</f>
        <v/>
      </c>
      <c r="T179" s="123" t="str">
        <f>IF('表格编辑 '!V179="","",'表格编辑 '!V179)</f>
        <v/>
      </c>
      <c r="U179" s="123" t="str">
        <f>IF('表格编辑 '!W179="","",'表格编辑 '!W179)</f>
        <v/>
      </c>
      <c r="V179" s="123" t="str">
        <f>IF('表格编辑 '!X179="","",'表格编辑 '!X179)</f>
        <v/>
      </c>
      <c r="W179" s="123" t="str">
        <f>IF('表格编辑 '!Y179="","",'表格编辑 '!Y179)</f>
        <v/>
      </c>
      <c r="X179" s="123" t="str">
        <f>IF('表格编辑 '!Z179="","",'表格编辑 '!Z179)</f>
        <v/>
      </c>
      <c r="Y179" s="123" t="str">
        <f>IF('表格编辑 '!AA179="","",'表格编辑 '!AA179)</f>
        <v/>
      </c>
      <c r="Z179" s="123" t="str">
        <f>IF('表格编辑 '!AB179="","",'表格编辑 '!AB179)</f>
        <v/>
      </c>
      <c r="AA179" s="123" t="str">
        <f>IF('表格编辑 '!AC179="","",'表格编辑 '!AC179)</f>
        <v/>
      </c>
      <c r="AB179" s="123" t="str">
        <f>IF('表格编辑 '!AD179="","",'表格编辑 '!AD179)</f>
        <v/>
      </c>
      <c r="AC179" s="123" t="str">
        <f>IF('表格编辑 '!AE179="","",'表格编辑 '!AE179)</f>
        <v/>
      </c>
      <c r="AD179" s="123">
        <f>IF('表格编辑 '!AF179="","",'表格编辑 '!AF179)</f>
        <v>120006</v>
      </c>
    </row>
    <row r="180" spans="1:30">
      <c r="A180" s="123">
        <f>IF('表格编辑 '!A180="","",'表格编辑 '!A180)</f>
        <v>20007</v>
      </c>
      <c r="B180" s="123">
        <f>IF('表格编辑 '!B180="","",'表格编辑 '!B180)</f>
        <v>10049</v>
      </c>
      <c r="C180" s="123">
        <f>IF('表格编辑 '!E180="","",'表格编辑 '!E180)</f>
        <v>24</v>
      </c>
      <c r="D180" s="123" t="str">
        <f>IF('表格编辑 '!F180="","",'表格编辑 '!F180)</f>
        <v>AI_born_event(RECEIVER, ARG0, ARG1, ARG2, ARG3,ARG4)</v>
      </c>
      <c r="E180" s="123" t="str">
        <f>IF('表格编辑 '!G180="","",'表格编辑 '!G180)</f>
        <v>AI_update_event(RECEIVER, ARG0, ARG1, ARG2, ARG3,ARG4)</v>
      </c>
      <c r="F180" s="123" t="str">
        <f>IF('表格编辑 '!H180="","",'表格编辑 '!H180)</f>
        <v/>
      </c>
      <c r="G180" s="123" t="str">
        <f>IF('表格编辑 '!I180="","",'表格编辑 '!I180)</f>
        <v/>
      </c>
      <c r="H180" s="123" t="str">
        <f>IF('表格编辑 '!J180="","",'表格编辑 '!J180)</f>
        <v>test_deadth_event(RECEIVER, ARG0, ARG1, ARG2, ARG3,ARG4)</v>
      </c>
      <c r="I180" s="123">
        <f>IF('表格编辑 '!K180="","",'表格编辑 '!K180)</f>
        <v>0</v>
      </c>
      <c r="J180" s="123" t="str">
        <f>IF('表格编辑 '!L180="","",'表格编辑 '!L180)</f>
        <v/>
      </c>
      <c r="K180" s="123" t="str">
        <f>IF('表格编辑 '!M180="","",'表格编辑 '!M180)</f>
        <v/>
      </c>
      <c r="L180" s="123" t="str">
        <f>IF('表格编辑 '!N180="","",'表格编辑 '!N180)</f>
        <v/>
      </c>
      <c r="M180" s="123" t="str">
        <f>IF('表格编辑 '!O180="","",'表格编辑 '!O180)</f>
        <v/>
      </c>
      <c r="N180" s="123" t="str">
        <f>IF('表格编辑 '!P180="","",'表格编辑 '!P180)</f>
        <v/>
      </c>
      <c r="O180" s="123" t="str">
        <f>IF('表格编辑 '!Q180="","",'表格编辑 '!Q180)</f>
        <v/>
      </c>
      <c r="P180" s="123" t="str">
        <f>IF('表格编辑 '!R180="","",'表格编辑 '!R180)</f>
        <v/>
      </c>
      <c r="Q180" s="123" t="str">
        <f>IF('表格编辑 '!S180="","",'表格编辑 '!S180)</f>
        <v/>
      </c>
      <c r="R180" s="123" t="str">
        <f>IF('表格编辑 '!T180="","",'表格编辑 '!T180)</f>
        <v/>
      </c>
      <c r="S180" s="123" t="str">
        <f>IF('表格编辑 '!U180="","",'表格编辑 '!U180)</f>
        <v/>
      </c>
      <c r="T180" s="123" t="str">
        <f>IF('表格编辑 '!V180="","",'表格编辑 '!V180)</f>
        <v/>
      </c>
      <c r="U180" s="123" t="str">
        <f>IF('表格编辑 '!W180="","",'表格编辑 '!W180)</f>
        <v/>
      </c>
      <c r="V180" s="123" t="str">
        <f>IF('表格编辑 '!X180="","",'表格编辑 '!X180)</f>
        <v/>
      </c>
      <c r="W180" s="123" t="str">
        <f>IF('表格编辑 '!Y180="","",'表格编辑 '!Y180)</f>
        <v/>
      </c>
      <c r="X180" s="123" t="str">
        <f>IF('表格编辑 '!Z180="","",'表格编辑 '!Z180)</f>
        <v/>
      </c>
      <c r="Y180" s="123" t="str">
        <f>IF('表格编辑 '!AA180="","",'表格编辑 '!AA180)</f>
        <v/>
      </c>
      <c r="Z180" s="123" t="str">
        <f>IF('表格编辑 '!AB180="","",'表格编辑 '!AB180)</f>
        <v/>
      </c>
      <c r="AA180" s="123" t="str">
        <f>IF('表格编辑 '!AC180="","",'表格编辑 '!AC180)</f>
        <v/>
      </c>
      <c r="AB180" s="123" t="str">
        <f>IF('表格编辑 '!AD180="","",'表格编辑 '!AD180)</f>
        <v/>
      </c>
      <c r="AC180" s="123" t="str">
        <f>IF('表格编辑 '!AE180="","",'表格编辑 '!AE180)</f>
        <v/>
      </c>
      <c r="AD180" s="123">
        <f>IF('表格编辑 '!AF180="","",'表格编辑 '!AF180)</f>
        <v>120007</v>
      </c>
    </row>
    <row r="181" spans="1:30">
      <c r="A181" s="123">
        <f>IF('表格编辑 '!A181="","",'表格编辑 '!A181)</f>
        <v>20008</v>
      </c>
      <c r="B181" s="123">
        <f>IF('表格编辑 '!B181="","",'表格编辑 '!B181)</f>
        <v>10093</v>
      </c>
      <c r="C181" s="123">
        <f>IF('表格编辑 '!E181="","",'表格编辑 '!E181)</f>
        <v>24</v>
      </c>
      <c r="D181" s="123" t="str">
        <f>IF('表格编辑 '!F181="","",'表格编辑 '!F181)</f>
        <v>AI_born_event(RECEIVER, ARG0, ARG1, ARG2, ARG3,ARG4)</v>
      </c>
      <c r="E181" s="123" t="str">
        <f>IF('表格编辑 '!G181="","",'表格编辑 '!G181)</f>
        <v>AI_update_event(RECEIVER, ARG0, ARG1, ARG2, ARG3,ARG4)</v>
      </c>
      <c r="F181" s="123" t="str">
        <f>IF('表格编辑 '!H181="","",'表格编辑 '!H181)</f>
        <v/>
      </c>
      <c r="G181" s="123" t="str">
        <f>IF('表格编辑 '!I181="","",'表格编辑 '!I181)</f>
        <v/>
      </c>
      <c r="H181" s="123" t="str">
        <f>IF('表格编辑 '!J181="","",'表格编辑 '!J181)</f>
        <v>test_deadth_event(RECEIVER, ARG0, ARG1, ARG2, ARG3,ARG4)</v>
      </c>
      <c r="I181" s="123">
        <f>IF('表格编辑 '!K181="","",'表格编辑 '!K181)</f>
        <v>0</v>
      </c>
      <c r="J181" s="123" t="str">
        <f>IF('表格编辑 '!L181="","",'表格编辑 '!L181)</f>
        <v/>
      </c>
      <c r="K181" s="123" t="str">
        <f>IF('表格编辑 '!M181="","",'表格编辑 '!M181)</f>
        <v/>
      </c>
      <c r="L181" s="123" t="str">
        <f>IF('表格编辑 '!N181="","",'表格编辑 '!N181)</f>
        <v/>
      </c>
      <c r="M181" s="123" t="str">
        <f>IF('表格编辑 '!O181="","",'表格编辑 '!O181)</f>
        <v/>
      </c>
      <c r="N181" s="123" t="str">
        <f>IF('表格编辑 '!P181="","",'表格编辑 '!P181)</f>
        <v/>
      </c>
      <c r="O181" s="123" t="str">
        <f>IF('表格编辑 '!Q181="","",'表格编辑 '!Q181)</f>
        <v/>
      </c>
      <c r="P181" s="123" t="str">
        <f>IF('表格编辑 '!R181="","",'表格编辑 '!R181)</f>
        <v/>
      </c>
      <c r="Q181" s="123" t="str">
        <f>IF('表格编辑 '!S181="","",'表格编辑 '!S181)</f>
        <v/>
      </c>
      <c r="R181" s="123" t="str">
        <f>IF('表格编辑 '!T181="","",'表格编辑 '!T181)</f>
        <v/>
      </c>
      <c r="S181" s="123" t="str">
        <f>IF('表格编辑 '!U181="","",'表格编辑 '!U181)</f>
        <v/>
      </c>
      <c r="T181" s="123" t="str">
        <f>IF('表格编辑 '!V181="","",'表格编辑 '!V181)</f>
        <v/>
      </c>
      <c r="U181" s="123" t="str">
        <f>IF('表格编辑 '!W181="","",'表格编辑 '!W181)</f>
        <v/>
      </c>
      <c r="V181" s="123" t="str">
        <f>IF('表格编辑 '!X181="","",'表格编辑 '!X181)</f>
        <v/>
      </c>
      <c r="W181" s="123" t="str">
        <f>IF('表格编辑 '!Y181="","",'表格编辑 '!Y181)</f>
        <v/>
      </c>
      <c r="X181" s="123" t="str">
        <f>IF('表格编辑 '!Z181="","",'表格编辑 '!Z181)</f>
        <v/>
      </c>
      <c r="Y181" s="123" t="str">
        <f>IF('表格编辑 '!AA181="","",'表格编辑 '!AA181)</f>
        <v/>
      </c>
      <c r="Z181" s="123" t="str">
        <f>IF('表格编辑 '!AB181="","",'表格编辑 '!AB181)</f>
        <v/>
      </c>
      <c r="AA181" s="123" t="str">
        <f>IF('表格编辑 '!AC181="","",'表格编辑 '!AC181)</f>
        <v/>
      </c>
      <c r="AB181" s="123" t="str">
        <f>IF('表格编辑 '!AD181="","",'表格编辑 '!AD181)</f>
        <v/>
      </c>
      <c r="AC181" s="123" t="str">
        <f>IF('表格编辑 '!AE181="","",'表格编辑 '!AE181)</f>
        <v/>
      </c>
      <c r="AD181" s="123">
        <f>IF('表格编辑 '!AF181="","",'表格编辑 '!AF181)</f>
        <v>120008</v>
      </c>
    </row>
    <row r="182" spans="1:30">
      <c r="A182" s="123">
        <f>IF('表格编辑 '!A182="","",'表格编辑 '!A182)</f>
        <v>20009</v>
      </c>
      <c r="B182" s="123">
        <f>IF('表格编辑 '!B182="","",'表格编辑 '!B182)</f>
        <v>10078</v>
      </c>
      <c r="C182" s="123">
        <f>IF('表格编辑 '!E182="","",'表格编辑 '!E182)</f>
        <v>24</v>
      </c>
      <c r="D182" s="123" t="str">
        <f>IF('表格编辑 '!F182="","",'表格编辑 '!F182)</f>
        <v>AI_born_event(RECEIVER, ARG0, ARG1, ARG2, ARG3,ARG4)</v>
      </c>
      <c r="E182" s="123" t="str">
        <f>IF('表格编辑 '!G182="","",'表格编辑 '!G182)</f>
        <v>AI_update_event(RECEIVER, ARG0, ARG1, ARG2, ARG3,ARG4)</v>
      </c>
      <c r="F182" s="123" t="str">
        <f>IF('表格编辑 '!H182="","",'表格编辑 '!H182)</f>
        <v/>
      </c>
      <c r="G182" s="123" t="str">
        <f>IF('表格编辑 '!I182="","",'表格编辑 '!I182)</f>
        <v/>
      </c>
      <c r="H182" s="123" t="str">
        <f>IF('表格编辑 '!J182="","",'表格编辑 '!J182)</f>
        <v>test_deadth_event(RECEIVER, ARG0, ARG1, ARG2, ARG3,ARG4)</v>
      </c>
      <c r="I182" s="123">
        <f>IF('表格编辑 '!K182="","",'表格编辑 '!K182)</f>
        <v>0</v>
      </c>
      <c r="J182" s="123" t="str">
        <f>IF('表格编辑 '!L182="","",'表格编辑 '!L182)</f>
        <v/>
      </c>
      <c r="K182" s="123" t="str">
        <f>IF('表格编辑 '!M182="","",'表格编辑 '!M182)</f>
        <v/>
      </c>
      <c r="L182" s="123" t="str">
        <f>IF('表格编辑 '!N182="","",'表格编辑 '!N182)</f>
        <v/>
      </c>
      <c r="M182" s="123" t="str">
        <f>IF('表格编辑 '!O182="","",'表格编辑 '!O182)</f>
        <v/>
      </c>
      <c r="N182" s="123" t="str">
        <f>IF('表格编辑 '!P182="","",'表格编辑 '!P182)</f>
        <v/>
      </c>
      <c r="O182" s="123" t="str">
        <f>IF('表格编辑 '!Q182="","",'表格编辑 '!Q182)</f>
        <v/>
      </c>
      <c r="P182" s="123" t="str">
        <f>IF('表格编辑 '!R182="","",'表格编辑 '!R182)</f>
        <v/>
      </c>
      <c r="Q182" s="123" t="str">
        <f>IF('表格编辑 '!S182="","",'表格编辑 '!S182)</f>
        <v/>
      </c>
      <c r="R182" s="123" t="str">
        <f>IF('表格编辑 '!T182="","",'表格编辑 '!T182)</f>
        <v/>
      </c>
      <c r="S182" s="123" t="str">
        <f>IF('表格编辑 '!U182="","",'表格编辑 '!U182)</f>
        <v/>
      </c>
      <c r="T182" s="123" t="str">
        <f>IF('表格编辑 '!V182="","",'表格编辑 '!V182)</f>
        <v/>
      </c>
      <c r="U182" s="123" t="str">
        <f>IF('表格编辑 '!W182="","",'表格编辑 '!W182)</f>
        <v/>
      </c>
      <c r="V182" s="123" t="str">
        <f>IF('表格编辑 '!X182="","",'表格编辑 '!X182)</f>
        <v/>
      </c>
      <c r="W182" s="123" t="str">
        <f>IF('表格编辑 '!Y182="","",'表格编辑 '!Y182)</f>
        <v/>
      </c>
      <c r="X182" s="123" t="str">
        <f>IF('表格编辑 '!Z182="","",'表格编辑 '!Z182)</f>
        <v/>
      </c>
      <c r="Y182" s="123" t="str">
        <f>IF('表格编辑 '!AA182="","",'表格编辑 '!AA182)</f>
        <v/>
      </c>
      <c r="Z182" s="123" t="str">
        <f>IF('表格编辑 '!AB182="","",'表格编辑 '!AB182)</f>
        <v/>
      </c>
      <c r="AA182" s="123" t="str">
        <f>IF('表格编辑 '!AC182="","",'表格编辑 '!AC182)</f>
        <v/>
      </c>
      <c r="AB182" s="123" t="str">
        <f>IF('表格编辑 '!AD182="","",'表格编辑 '!AD182)</f>
        <v/>
      </c>
      <c r="AC182" s="123" t="str">
        <f>IF('表格编辑 '!AE182="","",'表格编辑 '!AE182)</f>
        <v/>
      </c>
      <c r="AD182" s="123">
        <f>IF('表格编辑 '!AF182="","",'表格编辑 '!AF182)</f>
        <v>120009</v>
      </c>
    </row>
    <row r="183" spans="1:30">
      <c r="A183" s="123">
        <f>IF('表格编辑 '!A183="","",'表格编辑 '!A183)</f>
        <v>20010</v>
      </c>
      <c r="B183" s="123">
        <f>IF('表格编辑 '!B183="","",'表格编辑 '!B183)</f>
        <v>10013</v>
      </c>
      <c r="C183" s="123">
        <f>IF('表格编辑 '!E183="","",'表格编辑 '!E183)</f>
        <v>24</v>
      </c>
      <c r="D183" s="123" t="str">
        <f>IF('表格编辑 '!F183="","",'表格编辑 '!F183)</f>
        <v>AI_born_event(RECEIVER, ARG0, ARG1, ARG2, ARG3,ARG4)</v>
      </c>
      <c r="E183" s="123" t="str">
        <f>IF('表格编辑 '!G183="","",'表格编辑 '!G183)</f>
        <v>AI_update_event(RECEIVER, ARG0, ARG1, ARG2, ARG3,ARG4)</v>
      </c>
      <c r="F183" s="123" t="str">
        <f>IF('表格编辑 '!H183="","",'表格编辑 '!H183)</f>
        <v/>
      </c>
      <c r="G183" s="123" t="str">
        <f>IF('表格编辑 '!I183="","",'表格编辑 '!I183)</f>
        <v/>
      </c>
      <c r="H183" s="123" t="str">
        <f>IF('表格编辑 '!J183="","",'表格编辑 '!J183)</f>
        <v>test_deadth_event(RECEIVER, ARG0, ARG1, ARG2, ARG3,ARG4)</v>
      </c>
      <c r="I183" s="123">
        <f>IF('表格编辑 '!K183="","",'表格编辑 '!K183)</f>
        <v>0</v>
      </c>
      <c r="J183" s="123" t="str">
        <f>IF('表格编辑 '!L183="","",'表格编辑 '!L183)</f>
        <v/>
      </c>
      <c r="K183" s="123" t="str">
        <f>IF('表格编辑 '!M183="","",'表格编辑 '!M183)</f>
        <v/>
      </c>
      <c r="L183" s="123" t="str">
        <f>IF('表格编辑 '!N183="","",'表格编辑 '!N183)</f>
        <v/>
      </c>
      <c r="M183" s="123" t="str">
        <f>IF('表格编辑 '!O183="","",'表格编辑 '!O183)</f>
        <v/>
      </c>
      <c r="N183" s="123" t="str">
        <f>IF('表格编辑 '!P183="","",'表格编辑 '!P183)</f>
        <v/>
      </c>
      <c r="O183" s="123" t="str">
        <f>IF('表格编辑 '!Q183="","",'表格编辑 '!Q183)</f>
        <v/>
      </c>
      <c r="P183" s="123" t="str">
        <f>IF('表格编辑 '!R183="","",'表格编辑 '!R183)</f>
        <v/>
      </c>
      <c r="Q183" s="123" t="str">
        <f>IF('表格编辑 '!S183="","",'表格编辑 '!S183)</f>
        <v/>
      </c>
      <c r="R183" s="123" t="str">
        <f>IF('表格编辑 '!T183="","",'表格编辑 '!T183)</f>
        <v/>
      </c>
      <c r="S183" s="123" t="str">
        <f>IF('表格编辑 '!U183="","",'表格编辑 '!U183)</f>
        <v/>
      </c>
      <c r="T183" s="123" t="str">
        <f>IF('表格编辑 '!V183="","",'表格编辑 '!V183)</f>
        <v/>
      </c>
      <c r="U183" s="123" t="str">
        <f>IF('表格编辑 '!W183="","",'表格编辑 '!W183)</f>
        <v/>
      </c>
      <c r="V183" s="123" t="str">
        <f>IF('表格编辑 '!X183="","",'表格编辑 '!X183)</f>
        <v/>
      </c>
      <c r="W183" s="123" t="str">
        <f>IF('表格编辑 '!Y183="","",'表格编辑 '!Y183)</f>
        <v/>
      </c>
      <c r="X183" s="123" t="str">
        <f>IF('表格编辑 '!Z183="","",'表格编辑 '!Z183)</f>
        <v/>
      </c>
      <c r="Y183" s="123" t="str">
        <f>IF('表格编辑 '!AA183="","",'表格编辑 '!AA183)</f>
        <v/>
      </c>
      <c r="Z183" s="123" t="str">
        <f>IF('表格编辑 '!AB183="","",'表格编辑 '!AB183)</f>
        <v/>
      </c>
      <c r="AA183" s="123" t="str">
        <f>IF('表格编辑 '!AC183="","",'表格编辑 '!AC183)</f>
        <v/>
      </c>
      <c r="AB183" s="123" t="str">
        <f>IF('表格编辑 '!AD183="","",'表格编辑 '!AD183)</f>
        <v/>
      </c>
      <c r="AC183" s="123" t="str">
        <f>IF('表格编辑 '!AE183="","",'表格编辑 '!AE183)</f>
        <v/>
      </c>
      <c r="AD183" s="123">
        <f>IF('表格编辑 '!AF183="","",'表格编辑 '!AF183)</f>
        <v>120010</v>
      </c>
    </row>
    <row r="184" spans="1:30">
      <c r="A184" s="123">
        <f>IF('表格编辑 '!A184="","",'表格编辑 '!A184)</f>
        <v>20011</v>
      </c>
      <c r="B184" s="123">
        <f>IF('表格编辑 '!B184="","",'表格编辑 '!B184)</f>
        <v>10131</v>
      </c>
      <c r="C184" s="123">
        <f>IF('表格编辑 '!E184="","",'表格编辑 '!E184)</f>
        <v>24</v>
      </c>
      <c r="D184" s="123" t="str">
        <f>IF('表格编辑 '!F184="","",'表格编辑 '!F184)</f>
        <v>AI_born_event(RECEIVER, ARG0, ARG1, ARG2, ARG3,ARG4)</v>
      </c>
      <c r="E184" s="123" t="str">
        <f>IF('表格编辑 '!G184="","",'表格编辑 '!G184)</f>
        <v>AI_update_event(RECEIVER, ARG0, ARG1, ARG2, ARG3,ARG4)</v>
      </c>
      <c r="F184" s="123" t="str">
        <f>IF('表格编辑 '!H184="","",'表格编辑 '!H184)</f>
        <v/>
      </c>
      <c r="G184" s="123" t="str">
        <f>IF('表格编辑 '!I184="","",'表格编辑 '!I184)</f>
        <v/>
      </c>
      <c r="H184" s="123" t="str">
        <f>IF('表格编辑 '!J184="","",'表格编辑 '!J184)</f>
        <v>test_deadth_event(RECEIVER, ARG0, ARG1, ARG2, ARG3,ARG4)</v>
      </c>
      <c r="I184" s="123">
        <f>IF('表格编辑 '!K184="","",'表格编辑 '!K184)</f>
        <v>0</v>
      </c>
      <c r="J184" s="123" t="str">
        <f>IF('表格编辑 '!L184="","",'表格编辑 '!L184)</f>
        <v/>
      </c>
      <c r="K184" s="123" t="str">
        <f>IF('表格编辑 '!M184="","",'表格编辑 '!M184)</f>
        <v/>
      </c>
      <c r="L184" s="123" t="str">
        <f>IF('表格编辑 '!N184="","",'表格编辑 '!N184)</f>
        <v/>
      </c>
      <c r="M184" s="123" t="str">
        <f>IF('表格编辑 '!O184="","",'表格编辑 '!O184)</f>
        <v/>
      </c>
      <c r="N184" s="123" t="str">
        <f>IF('表格编辑 '!P184="","",'表格编辑 '!P184)</f>
        <v/>
      </c>
      <c r="O184" s="123" t="str">
        <f>IF('表格编辑 '!Q184="","",'表格编辑 '!Q184)</f>
        <v/>
      </c>
      <c r="P184" s="123" t="str">
        <f>IF('表格编辑 '!R184="","",'表格编辑 '!R184)</f>
        <v/>
      </c>
      <c r="Q184" s="123" t="str">
        <f>IF('表格编辑 '!S184="","",'表格编辑 '!S184)</f>
        <v/>
      </c>
      <c r="R184" s="123" t="str">
        <f>IF('表格编辑 '!T184="","",'表格编辑 '!T184)</f>
        <v/>
      </c>
      <c r="S184" s="123" t="str">
        <f>IF('表格编辑 '!U184="","",'表格编辑 '!U184)</f>
        <v/>
      </c>
      <c r="T184" s="123" t="str">
        <f>IF('表格编辑 '!V184="","",'表格编辑 '!V184)</f>
        <v/>
      </c>
      <c r="U184" s="123" t="str">
        <f>IF('表格编辑 '!W184="","",'表格编辑 '!W184)</f>
        <v/>
      </c>
      <c r="V184" s="123" t="str">
        <f>IF('表格编辑 '!X184="","",'表格编辑 '!X184)</f>
        <v/>
      </c>
      <c r="W184" s="123" t="str">
        <f>IF('表格编辑 '!Y184="","",'表格编辑 '!Y184)</f>
        <v/>
      </c>
      <c r="X184" s="123" t="str">
        <f>IF('表格编辑 '!Z184="","",'表格编辑 '!Z184)</f>
        <v/>
      </c>
      <c r="Y184" s="123" t="str">
        <f>IF('表格编辑 '!AA184="","",'表格编辑 '!AA184)</f>
        <v/>
      </c>
      <c r="Z184" s="123" t="str">
        <f>IF('表格编辑 '!AB184="","",'表格编辑 '!AB184)</f>
        <v/>
      </c>
      <c r="AA184" s="123" t="str">
        <f>IF('表格编辑 '!AC184="","",'表格编辑 '!AC184)</f>
        <v/>
      </c>
      <c r="AB184" s="123" t="str">
        <f>IF('表格编辑 '!AD184="","",'表格编辑 '!AD184)</f>
        <v/>
      </c>
      <c r="AC184" s="123" t="str">
        <f>IF('表格编辑 '!AE184="","",'表格编辑 '!AE184)</f>
        <v/>
      </c>
      <c r="AD184" s="123">
        <f>IF('表格编辑 '!AF184="","",'表格编辑 '!AF184)</f>
        <v>120011</v>
      </c>
    </row>
    <row r="185" spans="1:30">
      <c r="A185" s="123">
        <f>IF('表格编辑 '!A185="","",'表格编辑 '!A185)</f>
        <v>20012</v>
      </c>
      <c r="B185" s="123">
        <f>IF('表格编辑 '!B185="","",'表格编辑 '!B185)</f>
        <v>10107</v>
      </c>
      <c r="C185" s="123">
        <f>IF('表格编辑 '!E185="","",'表格编辑 '!E185)</f>
        <v>24</v>
      </c>
      <c r="D185" s="123" t="str">
        <f>IF('表格编辑 '!F185="","",'表格编辑 '!F185)</f>
        <v>AI_born_event(RECEIVER, ARG0, ARG1, ARG2, ARG3,ARG4)</v>
      </c>
      <c r="E185" s="123" t="str">
        <f>IF('表格编辑 '!G185="","",'表格编辑 '!G185)</f>
        <v>AI_update_event(RECEIVER, ARG0, ARG1, ARG2, ARG3,ARG4)</v>
      </c>
      <c r="F185" s="123" t="str">
        <f>IF('表格编辑 '!H185="","",'表格编辑 '!H185)</f>
        <v/>
      </c>
      <c r="G185" s="123" t="str">
        <f>IF('表格编辑 '!I185="","",'表格编辑 '!I185)</f>
        <v/>
      </c>
      <c r="H185" s="123" t="str">
        <f>IF('表格编辑 '!J185="","",'表格编辑 '!J185)</f>
        <v>test_deadth_event(RECEIVER, ARG0, ARG1, ARG2, ARG3,ARG4)</v>
      </c>
      <c r="I185" s="123">
        <f>IF('表格编辑 '!K185="","",'表格编辑 '!K185)</f>
        <v>0</v>
      </c>
      <c r="J185" s="123" t="str">
        <f>IF('表格编辑 '!L185="","",'表格编辑 '!L185)</f>
        <v/>
      </c>
      <c r="K185" s="123" t="str">
        <f>IF('表格编辑 '!M185="","",'表格编辑 '!M185)</f>
        <v/>
      </c>
      <c r="L185" s="123" t="str">
        <f>IF('表格编辑 '!N185="","",'表格编辑 '!N185)</f>
        <v/>
      </c>
      <c r="M185" s="123" t="str">
        <f>IF('表格编辑 '!O185="","",'表格编辑 '!O185)</f>
        <v/>
      </c>
      <c r="N185" s="123" t="str">
        <f>IF('表格编辑 '!P185="","",'表格编辑 '!P185)</f>
        <v/>
      </c>
      <c r="O185" s="123" t="str">
        <f>IF('表格编辑 '!Q185="","",'表格编辑 '!Q185)</f>
        <v/>
      </c>
      <c r="P185" s="123" t="str">
        <f>IF('表格编辑 '!R185="","",'表格编辑 '!R185)</f>
        <v/>
      </c>
      <c r="Q185" s="123" t="str">
        <f>IF('表格编辑 '!S185="","",'表格编辑 '!S185)</f>
        <v/>
      </c>
      <c r="R185" s="123" t="str">
        <f>IF('表格编辑 '!T185="","",'表格编辑 '!T185)</f>
        <v/>
      </c>
      <c r="S185" s="123" t="str">
        <f>IF('表格编辑 '!U185="","",'表格编辑 '!U185)</f>
        <v/>
      </c>
      <c r="T185" s="123" t="str">
        <f>IF('表格编辑 '!V185="","",'表格编辑 '!V185)</f>
        <v/>
      </c>
      <c r="U185" s="123" t="str">
        <f>IF('表格编辑 '!W185="","",'表格编辑 '!W185)</f>
        <v/>
      </c>
      <c r="V185" s="123" t="str">
        <f>IF('表格编辑 '!X185="","",'表格编辑 '!X185)</f>
        <v/>
      </c>
      <c r="W185" s="123" t="str">
        <f>IF('表格编辑 '!Y185="","",'表格编辑 '!Y185)</f>
        <v/>
      </c>
      <c r="X185" s="123" t="str">
        <f>IF('表格编辑 '!Z185="","",'表格编辑 '!Z185)</f>
        <v/>
      </c>
      <c r="Y185" s="123" t="str">
        <f>IF('表格编辑 '!AA185="","",'表格编辑 '!AA185)</f>
        <v/>
      </c>
      <c r="Z185" s="123" t="str">
        <f>IF('表格编辑 '!AB185="","",'表格编辑 '!AB185)</f>
        <v/>
      </c>
      <c r="AA185" s="123" t="str">
        <f>IF('表格编辑 '!AC185="","",'表格编辑 '!AC185)</f>
        <v/>
      </c>
      <c r="AB185" s="123" t="str">
        <f>IF('表格编辑 '!AD185="","",'表格编辑 '!AD185)</f>
        <v/>
      </c>
      <c r="AC185" s="123" t="str">
        <f>IF('表格编辑 '!AE185="","",'表格编辑 '!AE185)</f>
        <v/>
      </c>
      <c r="AD185" s="123">
        <f>IF('表格编辑 '!AF185="","",'表格编辑 '!AF185)</f>
        <v>120012</v>
      </c>
    </row>
    <row r="186" spans="1:30">
      <c r="A186" s="123">
        <f>IF('表格编辑 '!A186="","",'表格编辑 '!A186)</f>
        <v>20013</v>
      </c>
      <c r="B186" s="123">
        <f>IF('表格编辑 '!B186="","",'表格编辑 '!B186)</f>
        <v>10044</v>
      </c>
      <c r="C186" s="123">
        <f>IF('表格编辑 '!E186="","",'表格编辑 '!E186)</f>
        <v>24</v>
      </c>
      <c r="D186" s="123" t="str">
        <f>IF('表格编辑 '!F186="","",'表格编辑 '!F186)</f>
        <v>AI_born_event(RECEIVER, ARG0, ARG1, ARG2, ARG3,ARG4)</v>
      </c>
      <c r="E186" s="123" t="str">
        <f>IF('表格编辑 '!G186="","",'表格编辑 '!G186)</f>
        <v>AI_update_event(RECEIVER, ARG0, ARG1, ARG2, ARG3,ARG4)</v>
      </c>
      <c r="F186" s="123" t="str">
        <f>IF('表格编辑 '!H186="","",'表格编辑 '!H186)</f>
        <v/>
      </c>
      <c r="G186" s="123" t="str">
        <f>IF('表格编辑 '!I186="","",'表格编辑 '!I186)</f>
        <v/>
      </c>
      <c r="H186" s="123" t="str">
        <f>IF('表格编辑 '!J186="","",'表格编辑 '!J186)</f>
        <v>test_deadth_event(RECEIVER, ARG0, ARG1, ARG2, ARG3,ARG4)</v>
      </c>
      <c r="I186" s="123">
        <f>IF('表格编辑 '!K186="","",'表格编辑 '!K186)</f>
        <v>0</v>
      </c>
      <c r="J186" s="123" t="str">
        <f>IF('表格编辑 '!L186="","",'表格编辑 '!L186)</f>
        <v/>
      </c>
      <c r="K186" s="123" t="str">
        <f>IF('表格编辑 '!M186="","",'表格编辑 '!M186)</f>
        <v/>
      </c>
      <c r="L186" s="123" t="str">
        <f>IF('表格编辑 '!N186="","",'表格编辑 '!N186)</f>
        <v/>
      </c>
      <c r="M186" s="123" t="str">
        <f>IF('表格编辑 '!O186="","",'表格编辑 '!O186)</f>
        <v/>
      </c>
      <c r="N186" s="123" t="str">
        <f>IF('表格编辑 '!P186="","",'表格编辑 '!P186)</f>
        <v/>
      </c>
      <c r="O186" s="123" t="str">
        <f>IF('表格编辑 '!Q186="","",'表格编辑 '!Q186)</f>
        <v/>
      </c>
      <c r="P186" s="123" t="str">
        <f>IF('表格编辑 '!R186="","",'表格编辑 '!R186)</f>
        <v/>
      </c>
      <c r="Q186" s="123" t="str">
        <f>IF('表格编辑 '!S186="","",'表格编辑 '!S186)</f>
        <v/>
      </c>
      <c r="R186" s="123" t="str">
        <f>IF('表格编辑 '!T186="","",'表格编辑 '!T186)</f>
        <v/>
      </c>
      <c r="S186" s="123" t="str">
        <f>IF('表格编辑 '!U186="","",'表格编辑 '!U186)</f>
        <v/>
      </c>
      <c r="T186" s="123" t="str">
        <f>IF('表格编辑 '!V186="","",'表格编辑 '!V186)</f>
        <v/>
      </c>
      <c r="U186" s="123" t="str">
        <f>IF('表格编辑 '!W186="","",'表格编辑 '!W186)</f>
        <v/>
      </c>
      <c r="V186" s="123" t="str">
        <f>IF('表格编辑 '!X186="","",'表格编辑 '!X186)</f>
        <v/>
      </c>
      <c r="W186" s="123" t="str">
        <f>IF('表格编辑 '!Y186="","",'表格编辑 '!Y186)</f>
        <v/>
      </c>
      <c r="X186" s="123" t="str">
        <f>IF('表格编辑 '!Z186="","",'表格编辑 '!Z186)</f>
        <v/>
      </c>
      <c r="Y186" s="123" t="str">
        <f>IF('表格编辑 '!AA186="","",'表格编辑 '!AA186)</f>
        <v/>
      </c>
      <c r="Z186" s="123" t="str">
        <f>IF('表格编辑 '!AB186="","",'表格编辑 '!AB186)</f>
        <v/>
      </c>
      <c r="AA186" s="123" t="str">
        <f>IF('表格编辑 '!AC186="","",'表格编辑 '!AC186)</f>
        <v/>
      </c>
      <c r="AB186" s="123" t="str">
        <f>IF('表格编辑 '!AD186="","",'表格编辑 '!AD186)</f>
        <v/>
      </c>
      <c r="AC186" s="123" t="str">
        <f>IF('表格编辑 '!AE186="","",'表格编辑 '!AE186)</f>
        <v/>
      </c>
      <c r="AD186" s="123">
        <f>IF('表格编辑 '!AF186="","",'表格编辑 '!AF186)</f>
        <v>120013</v>
      </c>
    </row>
    <row r="187" spans="1:30">
      <c r="A187" s="123">
        <f>IF('表格编辑 '!A187="","",'表格编辑 '!A187)</f>
        <v>20014</v>
      </c>
      <c r="B187" s="123">
        <f>IF('表格编辑 '!B187="","",'表格编辑 '!B187)</f>
        <v>10066</v>
      </c>
      <c r="C187" s="123">
        <f>IF('表格编辑 '!E187="","",'表格编辑 '!E187)</f>
        <v>24</v>
      </c>
      <c r="D187" s="123" t="str">
        <f>IF('表格编辑 '!F187="","",'表格编辑 '!F187)</f>
        <v>AI_born_event(RECEIVER, ARG0, ARG1, ARG2, ARG3,ARG4)</v>
      </c>
      <c r="E187" s="123" t="str">
        <f>IF('表格编辑 '!G187="","",'表格编辑 '!G187)</f>
        <v>AI_update_event(RECEIVER, ARG0, ARG1, ARG2, ARG3,ARG4)</v>
      </c>
      <c r="F187" s="123" t="str">
        <f>IF('表格编辑 '!H187="","",'表格编辑 '!H187)</f>
        <v/>
      </c>
      <c r="G187" s="123" t="str">
        <f>IF('表格编辑 '!I187="","",'表格编辑 '!I187)</f>
        <v/>
      </c>
      <c r="H187" s="123" t="str">
        <f>IF('表格编辑 '!J187="","",'表格编辑 '!J187)</f>
        <v>test_deadth_event(RECEIVER, ARG0, ARG1, ARG2, ARG3,ARG4)</v>
      </c>
      <c r="I187" s="123">
        <f>IF('表格编辑 '!K187="","",'表格编辑 '!K187)</f>
        <v>0</v>
      </c>
      <c r="J187" s="123" t="str">
        <f>IF('表格编辑 '!L187="","",'表格编辑 '!L187)</f>
        <v/>
      </c>
      <c r="K187" s="123" t="str">
        <f>IF('表格编辑 '!M187="","",'表格编辑 '!M187)</f>
        <v/>
      </c>
      <c r="L187" s="123" t="str">
        <f>IF('表格编辑 '!N187="","",'表格编辑 '!N187)</f>
        <v/>
      </c>
      <c r="M187" s="123" t="str">
        <f>IF('表格编辑 '!O187="","",'表格编辑 '!O187)</f>
        <v/>
      </c>
      <c r="N187" s="123" t="str">
        <f>IF('表格编辑 '!P187="","",'表格编辑 '!P187)</f>
        <v/>
      </c>
      <c r="O187" s="123" t="str">
        <f>IF('表格编辑 '!Q187="","",'表格编辑 '!Q187)</f>
        <v/>
      </c>
      <c r="P187" s="123" t="str">
        <f>IF('表格编辑 '!R187="","",'表格编辑 '!R187)</f>
        <v/>
      </c>
      <c r="Q187" s="123" t="str">
        <f>IF('表格编辑 '!S187="","",'表格编辑 '!S187)</f>
        <v/>
      </c>
      <c r="R187" s="123" t="str">
        <f>IF('表格编辑 '!T187="","",'表格编辑 '!T187)</f>
        <v/>
      </c>
      <c r="S187" s="123" t="str">
        <f>IF('表格编辑 '!U187="","",'表格编辑 '!U187)</f>
        <v/>
      </c>
      <c r="T187" s="123" t="str">
        <f>IF('表格编辑 '!V187="","",'表格编辑 '!V187)</f>
        <v/>
      </c>
      <c r="U187" s="123" t="str">
        <f>IF('表格编辑 '!W187="","",'表格编辑 '!W187)</f>
        <v/>
      </c>
      <c r="V187" s="123" t="str">
        <f>IF('表格编辑 '!X187="","",'表格编辑 '!X187)</f>
        <v/>
      </c>
      <c r="W187" s="123" t="str">
        <f>IF('表格编辑 '!Y187="","",'表格编辑 '!Y187)</f>
        <v/>
      </c>
      <c r="X187" s="123" t="str">
        <f>IF('表格编辑 '!Z187="","",'表格编辑 '!Z187)</f>
        <v/>
      </c>
      <c r="Y187" s="123" t="str">
        <f>IF('表格编辑 '!AA187="","",'表格编辑 '!AA187)</f>
        <v/>
      </c>
      <c r="Z187" s="123" t="str">
        <f>IF('表格编辑 '!AB187="","",'表格编辑 '!AB187)</f>
        <v/>
      </c>
      <c r="AA187" s="123" t="str">
        <f>IF('表格编辑 '!AC187="","",'表格编辑 '!AC187)</f>
        <v/>
      </c>
      <c r="AB187" s="123" t="str">
        <f>IF('表格编辑 '!AD187="","",'表格编辑 '!AD187)</f>
        <v/>
      </c>
      <c r="AC187" s="123" t="str">
        <f>IF('表格编辑 '!AE187="","",'表格编辑 '!AE187)</f>
        <v/>
      </c>
      <c r="AD187" s="123">
        <f>IF('表格编辑 '!AF187="","",'表格编辑 '!AF187)</f>
        <v>120014</v>
      </c>
    </row>
    <row r="188" spans="1:30">
      <c r="A188" s="123">
        <f>IF('表格编辑 '!A188="","",'表格编辑 '!A188)</f>
        <v>20015</v>
      </c>
      <c r="B188" s="123">
        <f>IF('表格编辑 '!B188="","",'表格编辑 '!B188)</f>
        <v>10070</v>
      </c>
      <c r="C188" s="123">
        <f>IF('表格编辑 '!E188="","",'表格编辑 '!E188)</f>
        <v>24</v>
      </c>
      <c r="D188" s="123" t="str">
        <f>IF('表格编辑 '!F188="","",'表格编辑 '!F188)</f>
        <v>AI_born_event(RECEIVER, ARG0, ARG1, ARG2, ARG3,ARG4)</v>
      </c>
      <c r="E188" s="123" t="str">
        <f>IF('表格编辑 '!G188="","",'表格编辑 '!G188)</f>
        <v>AI_update_event(RECEIVER, ARG0, ARG1, ARG2, ARG3,ARG4)</v>
      </c>
      <c r="F188" s="123" t="str">
        <f>IF('表格编辑 '!H188="","",'表格编辑 '!H188)</f>
        <v/>
      </c>
      <c r="G188" s="123" t="str">
        <f>IF('表格编辑 '!I188="","",'表格编辑 '!I188)</f>
        <v/>
      </c>
      <c r="H188" s="123" t="str">
        <f>IF('表格编辑 '!J188="","",'表格编辑 '!J188)</f>
        <v>test_deadth_event(RECEIVER, ARG0, ARG1, ARG2, ARG3,ARG4)</v>
      </c>
      <c r="I188" s="123">
        <f>IF('表格编辑 '!K188="","",'表格编辑 '!K188)</f>
        <v>0</v>
      </c>
      <c r="J188" s="123" t="str">
        <f>IF('表格编辑 '!L188="","",'表格编辑 '!L188)</f>
        <v/>
      </c>
      <c r="K188" s="123" t="str">
        <f>IF('表格编辑 '!M188="","",'表格编辑 '!M188)</f>
        <v/>
      </c>
      <c r="L188" s="123" t="str">
        <f>IF('表格编辑 '!N188="","",'表格编辑 '!N188)</f>
        <v/>
      </c>
      <c r="M188" s="123" t="str">
        <f>IF('表格编辑 '!O188="","",'表格编辑 '!O188)</f>
        <v/>
      </c>
      <c r="N188" s="123" t="str">
        <f>IF('表格编辑 '!P188="","",'表格编辑 '!P188)</f>
        <v/>
      </c>
      <c r="O188" s="123" t="str">
        <f>IF('表格编辑 '!Q188="","",'表格编辑 '!Q188)</f>
        <v/>
      </c>
      <c r="P188" s="123" t="str">
        <f>IF('表格编辑 '!R188="","",'表格编辑 '!R188)</f>
        <v/>
      </c>
      <c r="Q188" s="123" t="str">
        <f>IF('表格编辑 '!S188="","",'表格编辑 '!S188)</f>
        <v/>
      </c>
      <c r="R188" s="123" t="str">
        <f>IF('表格编辑 '!T188="","",'表格编辑 '!T188)</f>
        <v/>
      </c>
      <c r="S188" s="123" t="str">
        <f>IF('表格编辑 '!U188="","",'表格编辑 '!U188)</f>
        <v/>
      </c>
      <c r="T188" s="123" t="str">
        <f>IF('表格编辑 '!V188="","",'表格编辑 '!V188)</f>
        <v/>
      </c>
      <c r="U188" s="123" t="str">
        <f>IF('表格编辑 '!W188="","",'表格编辑 '!W188)</f>
        <v/>
      </c>
      <c r="V188" s="123" t="str">
        <f>IF('表格编辑 '!X188="","",'表格编辑 '!X188)</f>
        <v/>
      </c>
      <c r="W188" s="123" t="str">
        <f>IF('表格编辑 '!Y188="","",'表格编辑 '!Y188)</f>
        <v/>
      </c>
      <c r="X188" s="123" t="str">
        <f>IF('表格编辑 '!Z188="","",'表格编辑 '!Z188)</f>
        <v/>
      </c>
      <c r="Y188" s="123" t="str">
        <f>IF('表格编辑 '!AA188="","",'表格编辑 '!AA188)</f>
        <v/>
      </c>
      <c r="Z188" s="123" t="str">
        <f>IF('表格编辑 '!AB188="","",'表格编辑 '!AB188)</f>
        <v/>
      </c>
      <c r="AA188" s="123" t="str">
        <f>IF('表格编辑 '!AC188="","",'表格编辑 '!AC188)</f>
        <v/>
      </c>
      <c r="AB188" s="123" t="str">
        <f>IF('表格编辑 '!AD188="","",'表格编辑 '!AD188)</f>
        <v/>
      </c>
      <c r="AC188" s="123" t="str">
        <f>IF('表格编辑 '!AE188="","",'表格编辑 '!AE188)</f>
        <v/>
      </c>
      <c r="AD188" s="123">
        <f>IF('表格编辑 '!AF188="","",'表格编辑 '!AF188)</f>
        <v>120015</v>
      </c>
    </row>
    <row r="189" spans="1:30">
      <c r="A189" s="123">
        <f>IF('表格编辑 '!A189="","",'表格编辑 '!A189)</f>
        <v>20016</v>
      </c>
      <c r="B189" s="123">
        <f>IF('表格编辑 '!B189="","",'表格编辑 '!B189)</f>
        <v>10071</v>
      </c>
      <c r="C189" s="123">
        <f>IF('表格编辑 '!E189="","",'表格编辑 '!E189)</f>
        <v>24</v>
      </c>
      <c r="D189" s="123" t="str">
        <f>IF('表格编辑 '!F189="","",'表格编辑 '!F189)</f>
        <v>AI_born_event(RECEIVER, ARG0, ARG1, ARG2, ARG3,ARG4)</v>
      </c>
      <c r="E189" s="123" t="str">
        <f>IF('表格编辑 '!G189="","",'表格编辑 '!G189)</f>
        <v>AI_update_event(RECEIVER, ARG0, ARG1, ARG2, ARG3,ARG4)</v>
      </c>
      <c r="F189" s="123" t="str">
        <f>IF('表格编辑 '!H189="","",'表格编辑 '!H189)</f>
        <v/>
      </c>
      <c r="G189" s="123" t="str">
        <f>IF('表格编辑 '!I189="","",'表格编辑 '!I189)</f>
        <v/>
      </c>
      <c r="H189" s="123" t="str">
        <f>IF('表格编辑 '!J189="","",'表格编辑 '!J189)</f>
        <v>test_deadth_event(RECEIVER, ARG0, ARG1, ARG2, ARG3,ARG4)</v>
      </c>
      <c r="I189" s="123">
        <f>IF('表格编辑 '!K189="","",'表格编辑 '!K189)</f>
        <v>0</v>
      </c>
      <c r="J189" s="123" t="str">
        <f>IF('表格编辑 '!L189="","",'表格编辑 '!L189)</f>
        <v/>
      </c>
      <c r="K189" s="123" t="str">
        <f>IF('表格编辑 '!M189="","",'表格编辑 '!M189)</f>
        <v/>
      </c>
      <c r="L189" s="123" t="str">
        <f>IF('表格编辑 '!N189="","",'表格编辑 '!N189)</f>
        <v/>
      </c>
      <c r="M189" s="123" t="str">
        <f>IF('表格编辑 '!O189="","",'表格编辑 '!O189)</f>
        <v/>
      </c>
      <c r="N189" s="123" t="str">
        <f>IF('表格编辑 '!P189="","",'表格编辑 '!P189)</f>
        <v/>
      </c>
      <c r="O189" s="123" t="str">
        <f>IF('表格编辑 '!Q189="","",'表格编辑 '!Q189)</f>
        <v/>
      </c>
      <c r="P189" s="123" t="str">
        <f>IF('表格编辑 '!R189="","",'表格编辑 '!R189)</f>
        <v/>
      </c>
      <c r="Q189" s="123" t="str">
        <f>IF('表格编辑 '!S189="","",'表格编辑 '!S189)</f>
        <v/>
      </c>
      <c r="R189" s="123" t="str">
        <f>IF('表格编辑 '!T189="","",'表格编辑 '!T189)</f>
        <v/>
      </c>
      <c r="S189" s="123" t="str">
        <f>IF('表格编辑 '!U189="","",'表格编辑 '!U189)</f>
        <v/>
      </c>
      <c r="T189" s="123" t="str">
        <f>IF('表格编辑 '!V189="","",'表格编辑 '!V189)</f>
        <v/>
      </c>
      <c r="U189" s="123" t="str">
        <f>IF('表格编辑 '!W189="","",'表格编辑 '!W189)</f>
        <v/>
      </c>
      <c r="V189" s="123" t="str">
        <f>IF('表格编辑 '!X189="","",'表格编辑 '!X189)</f>
        <v/>
      </c>
      <c r="W189" s="123" t="str">
        <f>IF('表格编辑 '!Y189="","",'表格编辑 '!Y189)</f>
        <v/>
      </c>
      <c r="X189" s="123" t="str">
        <f>IF('表格编辑 '!Z189="","",'表格编辑 '!Z189)</f>
        <v/>
      </c>
      <c r="Y189" s="123" t="str">
        <f>IF('表格编辑 '!AA189="","",'表格编辑 '!AA189)</f>
        <v/>
      </c>
      <c r="Z189" s="123" t="str">
        <f>IF('表格编辑 '!AB189="","",'表格编辑 '!AB189)</f>
        <v/>
      </c>
      <c r="AA189" s="123" t="str">
        <f>IF('表格编辑 '!AC189="","",'表格编辑 '!AC189)</f>
        <v/>
      </c>
      <c r="AB189" s="123" t="str">
        <f>IF('表格编辑 '!AD189="","",'表格编辑 '!AD189)</f>
        <v/>
      </c>
      <c r="AC189" s="123" t="str">
        <f>IF('表格编辑 '!AE189="","",'表格编辑 '!AE189)</f>
        <v/>
      </c>
      <c r="AD189" s="123">
        <f>IF('表格编辑 '!AF189="","",'表格编辑 '!AF189)</f>
        <v>120016</v>
      </c>
    </row>
    <row r="190" spans="1:30">
      <c r="A190" s="123">
        <f>IF('表格编辑 '!A190="","",'表格编辑 '!A190)</f>
        <v>20017</v>
      </c>
      <c r="B190" s="123">
        <f>IF('表格编辑 '!B190="","",'表格编辑 '!B190)</f>
        <v>10135</v>
      </c>
      <c r="C190" s="123">
        <f>IF('表格编辑 '!E190="","",'表格编辑 '!E190)</f>
        <v>24</v>
      </c>
      <c r="D190" s="123" t="str">
        <f>IF('表格编辑 '!F190="","",'表格编辑 '!F190)</f>
        <v>AI_born_event(RECEIVER, ARG0, ARG1, ARG2, ARG3,ARG4)</v>
      </c>
      <c r="E190" s="123" t="str">
        <f>IF('表格编辑 '!G190="","",'表格编辑 '!G190)</f>
        <v>AI_update_event(RECEIVER, ARG0, ARG1, ARG2, ARG3,ARG4)</v>
      </c>
      <c r="F190" s="123" t="str">
        <f>IF('表格编辑 '!H190="","",'表格编辑 '!H190)</f>
        <v/>
      </c>
      <c r="G190" s="123" t="str">
        <f>IF('表格编辑 '!I190="","",'表格编辑 '!I190)</f>
        <v/>
      </c>
      <c r="H190" s="123" t="str">
        <f>IF('表格编辑 '!J190="","",'表格编辑 '!J190)</f>
        <v>test_deadth_event(RECEIVER, ARG0, ARG1, ARG2, ARG3,ARG4)</v>
      </c>
      <c r="I190" s="123">
        <f>IF('表格编辑 '!K190="","",'表格编辑 '!K190)</f>
        <v>0</v>
      </c>
      <c r="J190" s="123" t="str">
        <f>IF('表格编辑 '!L190="","",'表格编辑 '!L190)</f>
        <v/>
      </c>
      <c r="K190" s="123" t="str">
        <f>IF('表格编辑 '!M190="","",'表格编辑 '!M190)</f>
        <v/>
      </c>
      <c r="L190" s="123" t="str">
        <f>IF('表格编辑 '!N190="","",'表格编辑 '!N190)</f>
        <v/>
      </c>
      <c r="M190" s="123" t="str">
        <f>IF('表格编辑 '!O190="","",'表格编辑 '!O190)</f>
        <v/>
      </c>
      <c r="N190" s="123" t="str">
        <f>IF('表格编辑 '!P190="","",'表格编辑 '!P190)</f>
        <v/>
      </c>
      <c r="O190" s="123" t="str">
        <f>IF('表格编辑 '!Q190="","",'表格编辑 '!Q190)</f>
        <v/>
      </c>
      <c r="P190" s="123" t="str">
        <f>IF('表格编辑 '!R190="","",'表格编辑 '!R190)</f>
        <v/>
      </c>
      <c r="Q190" s="123" t="str">
        <f>IF('表格编辑 '!S190="","",'表格编辑 '!S190)</f>
        <v/>
      </c>
      <c r="R190" s="123" t="str">
        <f>IF('表格编辑 '!T190="","",'表格编辑 '!T190)</f>
        <v/>
      </c>
      <c r="S190" s="123" t="str">
        <f>IF('表格编辑 '!U190="","",'表格编辑 '!U190)</f>
        <v/>
      </c>
      <c r="T190" s="123" t="str">
        <f>IF('表格编辑 '!V190="","",'表格编辑 '!V190)</f>
        <v/>
      </c>
      <c r="U190" s="123" t="str">
        <f>IF('表格编辑 '!W190="","",'表格编辑 '!W190)</f>
        <v/>
      </c>
      <c r="V190" s="123" t="str">
        <f>IF('表格编辑 '!X190="","",'表格编辑 '!X190)</f>
        <v/>
      </c>
      <c r="W190" s="123" t="str">
        <f>IF('表格编辑 '!Y190="","",'表格编辑 '!Y190)</f>
        <v/>
      </c>
      <c r="X190" s="123" t="str">
        <f>IF('表格编辑 '!Z190="","",'表格编辑 '!Z190)</f>
        <v/>
      </c>
      <c r="Y190" s="123" t="str">
        <f>IF('表格编辑 '!AA190="","",'表格编辑 '!AA190)</f>
        <v/>
      </c>
      <c r="Z190" s="123" t="str">
        <f>IF('表格编辑 '!AB190="","",'表格编辑 '!AB190)</f>
        <v/>
      </c>
      <c r="AA190" s="123" t="str">
        <f>IF('表格编辑 '!AC190="","",'表格编辑 '!AC190)</f>
        <v/>
      </c>
      <c r="AB190" s="123" t="str">
        <f>IF('表格编辑 '!AD190="","",'表格编辑 '!AD190)</f>
        <v/>
      </c>
      <c r="AC190" s="123" t="str">
        <f>IF('表格编辑 '!AE190="","",'表格编辑 '!AE190)</f>
        <v/>
      </c>
      <c r="AD190" s="123">
        <f>IF('表格编辑 '!AF190="","",'表格编辑 '!AF190)</f>
        <v>120017</v>
      </c>
    </row>
    <row r="191" spans="1:30">
      <c r="A191" s="123">
        <f>IF('表格编辑 '!A191="","",'表格编辑 '!A191)</f>
        <v>20018</v>
      </c>
      <c r="B191" s="123">
        <f>IF('表格编辑 '!B191="","",'表格编辑 '!B191)</f>
        <v>10023</v>
      </c>
      <c r="C191" s="123">
        <f>IF('表格编辑 '!E191="","",'表格编辑 '!E191)</f>
        <v>24</v>
      </c>
      <c r="D191" s="123" t="str">
        <f>IF('表格编辑 '!F191="","",'表格编辑 '!F191)</f>
        <v>AI_born_event(RECEIVER, ARG0, ARG1, ARG2, ARG3,ARG4)</v>
      </c>
      <c r="E191" s="123" t="str">
        <f>IF('表格编辑 '!G191="","",'表格编辑 '!G191)</f>
        <v>AI_update_event(RECEIVER, ARG0, ARG1, ARG2, ARG3,ARG4)</v>
      </c>
      <c r="F191" s="123" t="str">
        <f>IF('表格编辑 '!H191="","",'表格编辑 '!H191)</f>
        <v/>
      </c>
      <c r="G191" s="123" t="str">
        <f>IF('表格编辑 '!I191="","",'表格编辑 '!I191)</f>
        <v/>
      </c>
      <c r="H191" s="123" t="str">
        <f>IF('表格编辑 '!J191="","",'表格编辑 '!J191)</f>
        <v>test_deadth_event(RECEIVER, ARG0, ARG1, ARG2, ARG3,ARG4)</v>
      </c>
      <c r="I191" s="123">
        <f>IF('表格编辑 '!K191="","",'表格编辑 '!K191)</f>
        <v>0</v>
      </c>
      <c r="J191" s="123" t="str">
        <f>IF('表格编辑 '!L191="","",'表格编辑 '!L191)</f>
        <v/>
      </c>
      <c r="K191" s="123" t="str">
        <f>IF('表格编辑 '!M191="","",'表格编辑 '!M191)</f>
        <v/>
      </c>
      <c r="L191" s="123" t="str">
        <f>IF('表格编辑 '!N191="","",'表格编辑 '!N191)</f>
        <v/>
      </c>
      <c r="M191" s="123" t="str">
        <f>IF('表格编辑 '!O191="","",'表格编辑 '!O191)</f>
        <v/>
      </c>
      <c r="N191" s="123" t="str">
        <f>IF('表格编辑 '!P191="","",'表格编辑 '!P191)</f>
        <v/>
      </c>
      <c r="O191" s="123" t="str">
        <f>IF('表格编辑 '!Q191="","",'表格编辑 '!Q191)</f>
        <v/>
      </c>
      <c r="P191" s="123" t="str">
        <f>IF('表格编辑 '!R191="","",'表格编辑 '!R191)</f>
        <v/>
      </c>
      <c r="Q191" s="123" t="str">
        <f>IF('表格编辑 '!S191="","",'表格编辑 '!S191)</f>
        <v/>
      </c>
      <c r="R191" s="123" t="str">
        <f>IF('表格编辑 '!T191="","",'表格编辑 '!T191)</f>
        <v/>
      </c>
      <c r="S191" s="123" t="str">
        <f>IF('表格编辑 '!U191="","",'表格编辑 '!U191)</f>
        <v/>
      </c>
      <c r="T191" s="123" t="str">
        <f>IF('表格编辑 '!V191="","",'表格编辑 '!V191)</f>
        <v/>
      </c>
      <c r="U191" s="123" t="str">
        <f>IF('表格编辑 '!W191="","",'表格编辑 '!W191)</f>
        <v/>
      </c>
      <c r="V191" s="123" t="str">
        <f>IF('表格编辑 '!X191="","",'表格编辑 '!X191)</f>
        <v/>
      </c>
      <c r="W191" s="123" t="str">
        <f>IF('表格编辑 '!Y191="","",'表格编辑 '!Y191)</f>
        <v/>
      </c>
      <c r="X191" s="123" t="str">
        <f>IF('表格编辑 '!Z191="","",'表格编辑 '!Z191)</f>
        <v/>
      </c>
      <c r="Y191" s="123" t="str">
        <f>IF('表格编辑 '!AA191="","",'表格编辑 '!AA191)</f>
        <v/>
      </c>
      <c r="Z191" s="123" t="str">
        <f>IF('表格编辑 '!AB191="","",'表格编辑 '!AB191)</f>
        <v/>
      </c>
      <c r="AA191" s="123" t="str">
        <f>IF('表格编辑 '!AC191="","",'表格编辑 '!AC191)</f>
        <v/>
      </c>
      <c r="AB191" s="123" t="str">
        <f>IF('表格编辑 '!AD191="","",'表格编辑 '!AD191)</f>
        <v/>
      </c>
      <c r="AC191" s="123" t="str">
        <f>IF('表格编辑 '!AE191="","",'表格编辑 '!AE191)</f>
        <v/>
      </c>
      <c r="AD191" s="123">
        <f>IF('表格编辑 '!AF191="","",'表格编辑 '!AF191)</f>
        <v>120018</v>
      </c>
    </row>
    <row r="192" spans="1:30">
      <c r="A192" s="123">
        <f>IF('表格编辑 '!A192="","",'表格编辑 '!A192)</f>
        <v>20019</v>
      </c>
      <c r="B192" s="123">
        <f>IF('表格编辑 '!B192="","",'表格编辑 '!B192)</f>
        <v>10157</v>
      </c>
      <c r="C192" s="123">
        <f>IF('表格编辑 '!E192="","",'表格编辑 '!E192)</f>
        <v>24</v>
      </c>
      <c r="D192" s="123" t="str">
        <f>IF('表格编辑 '!F192="","",'表格编辑 '!F192)</f>
        <v>AI_born_event(RECEIVER, ARG0, ARG1, ARG2, ARG3,ARG4)</v>
      </c>
      <c r="E192" s="123" t="str">
        <f>IF('表格编辑 '!G192="","",'表格编辑 '!G192)</f>
        <v>AI_update_event(RECEIVER, ARG0, ARG1, ARG2, ARG3,ARG4)</v>
      </c>
      <c r="F192" s="123" t="str">
        <f>IF('表格编辑 '!H192="","",'表格编辑 '!H192)</f>
        <v/>
      </c>
      <c r="G192" s="123" t="str">
        <f>IF('表格编辑 '!I192="","",'表格编辑 '!I192)</f>
        <v/>
      </c>
      <c r="H192" s="123" t="str">
        <f>IF('表格编辑 '!J192="","",'表格编辑 '!J192)</f>
        <v>test_deadth_event(RECEIVER, ARG0, ARG1, ARG2, ARG3,ARG4)</v>
      </c>
      <c r="I192" s="123">
        <f>IF('表格编辑 '!K192="","",'表格编辑 '!K192)</f>
        <v>0</v>
      </c>
      <c r="J192" s="123" t="str">
        <f>IF('表格编辑 '!L192="","",'表格编辑 '!L192)</f>
        <v/>
      </c>
      <c r="K192" s="123" t="str">
        <f>IF('表格编辑 '!M192="","",'表格编辑 '!M192)</f>
        <v/>
      </c>
      <c r="L192" s="123" t="str">
        <f>IF('表格编辑 '!N192="","",'表格编辑 '!N192)</f>
        <v/>
      </c>
      <c r="M192" s="123" t="str">
        <f>IF('表格编辑 '!O192="","",'表格编辑 '!O192)</f>
        <v/>
      </c>
      <c r="N192" s="123" t="str">
        <f>IF('表格编辑 '!P192="","",'表格编辑 '!P192)</f>
        <v/>
      </c>
      <c r="O192" s="123" t="str">
        <f>IF('表格编辑 '!Q192="","",'表格编辑 '!Q192)</f>
        <v/>
      </c>
      <c r="P192" s="123" t="str">
        <f>IF('表格编辑 '!R192="","",'表格编辑 '!R192)</f>
        <v/>
      </c>
      <c r="Q192" s="123" t="str">
        <f>IF('表格编辑 '!S192="","",'表格编辑 '!S192)</f>
        <v/>
      </c>
      <c r="R192" s="123" t="str">
        <f>IF('表格编辑 '!T192="","",'表格编辑 '!T192)</f>
        <v/>
      </c>
      <c r="S192" s="123" t="str">
        <f>IF('表格编辑 '!U192="","",'表格编辑 '!U192)</f>
        <v/>
      </c>
      <c r="T192" s="123" t="str">
        <f>IF('表格编辑 '!V192="","",'表格编辑 '!V192)</f>
        <v/>
      </c>
      <c r="U192" s="123" t="str">
        <f>IF('表格编辑 '!W192="","",'表格编辑 '!W192)</f>
        <v/>
      </c>
      <c r="V192" s="123" t="str">
        <f>IF('表格编辑 '!X192="","",'表格编辑 '!X192)</f>
        <v/>
      </c>
      <c r="W192" s="123" t="str">
        <f>IF('表格编辑 '!Y192="","",'表格编辑 '!Y192)</f>
        <v/>
      </c>
      <c r="X192" s="123" t="str">
        <f>IF('表格编辑 '!Z192="","",'表格编辑 '!Z192)</f>
        <v/>
      </c>
      <c r="Y192" s="123" t="str">
        <f>IF('表格编辑 '!AA192="","",'表格编辑 '!AA192)</f>
        <v/>
      </c>
      <c r="Z192" s="123" t="str">
        <f>IF('表格编辑 '!AB192="","",'表格编辑 '!AB192)</f>
        <v/>
      </c>
      <c r="AA192" s="123" t="str">
        <f>IF('表格编辑 '!AC192="","",'表格编辑 '!AC192)</f>
        <v/>
      </c>
      <c r="AB192" s="123" t="str">
        <f>IF('表格编辑 '!AD192="","",'表格编辑 '!AD192)</f>
        <v/>
      </c>
      <c r="AC192" s="123" t="str">
        <f>IF('表格编辑 '!AE192="","",'表格编辑 '!AE192)</f>
        <v/>
      </c>
      <c r="AD192" s="123">
        <f>IF('表格编辑 '!AF192="","",'表格编辑 '!AF192)</f>
        <v>120019</v>
      </c>
    </row>
    <row r="193" spans="1:30">
      <c r="A193" s="123">
        <f>IF('表格编辑 '!A193="","",'表格编辑 '!A193)</f>
        <v>20020</v>
      </c>
      <c r="B193" s="123">
        <f>IF('表格编辑 '!B193="","",'表格编辑 '!B193)</f>
        <v>10148</v>
      </c>
      <c r="C193" s="123">
        <f>IF('表格编辑 '!E193="","",'表格编辑 '!E193)</f>
        <v>24</v>
      </c>
      <c r="D193" s="123" t="str">
        <f>IF('表格编辑 '!F193="","",'表格编辑 '!F193)</f>
        <v>AI_born_event(RECEIVER, ARG0, ARG1, ARG2, ARG3,ARG4)</v>
      </c>
      <c r="E193" s="123" t="str">
        <f>IF('表格编辑 '!G193="","",'表格编辑 '!G193)</f>
        <v>AI_update_event(RECEIVER, ARG0, ARG1, ARG2, ARG3,ARG4)</v>
      </c>
      <c r="F193" s="123" t="str">
        <f>IF('表格编辑 '!H193="","",'表格编辑 '!H193)</f>
        <v/>
      </c>
      <c r="G193" s="123" t="str">
        <f>IF('表格编辑 '!I193="","",'表格编辑 '!I193)</f>
        <v/>
      </c>
      <c r="H193" s="123" t="str">
        <f>IF('表格编辑 '!J193="","",'表格编辑 '!J193)</f>
        <v>test_deadth_event(RECEIVER, ARG0, ARG1, ARG2, ARG3,ARG4)</v>
      </c>
      <c r="I193" s="123">
        <f>IF('表格编辑 '!K193="","",'表格编辑 '!K193)</f>
        <v>0</v>
      </c>
      <c r="J193" s="123" t="str">
        <f>IF('表格编辑 '!L193="","",'表格编辑 '!L193)</f>
        <v/>
      </c>
      <c r="K193" s="123" t="str">
        <f>IF('表格编辑 '!M193="","",'表格编辑 '!M193)</f>
        <v/>
      </c>
      <c r="L193" s="123" t="str">
        <f>IF('表格编辑 '!N193="","",'表格编辑 '!N193)</f>
        <v/>
      </c>
      <c r="M193" s="123" t="str">
        <f>IF('表格编辑 '!O193="","",'表格编辑 '!O193)</f>
        <v/>
      </c>
      <c r="N193" s="123" t="str">
        <f>IF('表格编辑 '!P193="","",'表格编辑 '!P193)</f>
        <v/>
      </c>
      <c r="O193" s="123" t="str">
        <f>IF('表格编辑 '!Q193="","",'表格编辑 '!Q193)</f>
        <v/>
      </c>
      <c r="P193" s="123" t="str">
        <f>IF('表格编辑 '!R193="","",'表格编辑 '!R193)</f>
        <v/>
      </c>
      <c r="Q193" s="123" t="str">
        <f>IF('表格编辑 '!S193="","",'表格编辑 '!S193)</f>
        <v/>
      </c>
      <c r="R193" s="123" t="str">
        <f>IF('表格编辑 '!T193="","",'表格编辑 '!T193)</f>
        <v/>
      </c>
      <c r="S193" s="123" t="str">
        <f>IF('表格编辑 '!U193="","",'表格编辑 '!U193)</f>
        <v/>
      </c>
      <c r="T193" s="123" t="str">
        <f>IF('表格编辑 '!V193="","",'表格编辑 '!V193)</f>
        <v/>
      </c>
      <c r="U193" s="123" t="str">
        <f>IF('表格编辑 '!W193="","",'表格编辑 '!W193)</f>
        <v/>
      </c>
      <c r="V193" s="123" t="str">
        <f>IF('表格编辑 '!X193="","",'表格编辑 '!X193)</f>
        <v/>
      </c>
      <c r="W193" s="123" t="str">
        <f>IF('表格编辑 '!Y193="","",'表格编辑 '!Y193)</f>
        <v/>
      </c>
      <c r="X193" s="123" t="str">
        <f>IF('表格编辑 '!Z193="","",'表格编辑 '!Z193)</f>
        <v/>
      </c>
      <c r="Y193" s="123" t="str">
        <f>IF('表格编辑 '!AA193="","",'表格编辑 '!AA193)</f>
        <v/>
      </c>
      <c r="Z193" s="123" t="str">
        <f>IF('表格编辑 '!AB193="","",'表格编辑 '!AB193)</f>
        <v/>
      </c>
      <c r="AA193" s="123" t="str">
        <f>IF('表格编辑 '!AC193="","",'表格编辑 '!AC193)</f>
        <v/>
      </c>
      <c r="AB193" s="123" t="str">
        <f>IF('表格编辑 '!AD193="","",'表格编辑 '!AD193)</f>
        <v/>
      </c>
      <c r="AC193" s="123" t="str">
        <f>IF('表格编辑 '!AE193="","",'表格编辑 '!AE193)</f>
        <v/>
      </c>
      <c r="AD193" s="123">
        <f>IF('表格编辑 '!AF193="","",'表格编辑 '!AF193)</f>
        <v>120020</v>
      </c>
    </row>
    <row r="194" spans="1:30">
      <c r="A194" s="123">
        <f>IF('表格编辑 '!A194="","",'表格编辑 '!A194)</f>
        <v>20021</v>
      </c>
      <c r="B194" s="123">
        <f>IF('表格编辑 '!B194="","",'表格编辑 '!B194)</f>
        <v>10110</v>
      </c>
      <c r="C194" s="123">
        <f>IF('表格编辑 '!E194="","",'表格编辑 '!E194)</f>
        <v>24</v>
      </c>
      <c r="D194" s="123" t="str">
        <f>IF('表格编辑 '!F194="","",'表格编辑 '!F194)</f>
        <v>AI_born_event(RECEIVER, ARG0, ARG1, ARG2, ARG3,ARG4)</v>
      </c>
      <c r="E194" s="123" t="str">
        <f>IF('表格编辑 '!G194="","",'表格编辑 '!G194)</f>
        <v>AI_update_event(RECEIVER, ARG0, ARG1, ARG2, ARG3,ARG4)</v>
      </c>
      <c r="F194" s="123" t="str">
        <f>IF('表格编辑 '!H194="","",'表格编辑 '!H194)</f>
        <v/>
      </c>
      <c r="G194" s="123" t="str">
        <f>IF('表格编辑 '!I194="","",'表格编辑 '!I194)</f>
        <v/>
      </c>
      <c r="H194" s="123" t="str">
        <f>IF('表格编辑 '!J194="","",'表格编辑 '!J194)</f>
        <v>test_deadth_event(RECEIVER, ARG0, ARG1, ARG2, ARG3,ARG4)</v>
      </c>
      <c r="I194" s="123">
        <f>IF('表格编辑 '!K194="","",'表格编辑 '!K194)</f>
        <v>0</v>
      </c>
      <c r="J194" s="123" t="str">
        <f>IF('表格编辑 '!L194="","",'表格编辑 '!L194)</f>
        <v/>
      </c>
      <c r="K194" s="123" t="str">
        <f>IF('表格编辑 '!M194="","",'表格编辑 '!M194)</f>
        <v/>
      </c>
      <c r="L194" s="123" t="str">
        <f>IF('表格编辑 '!N194="","",'表格编辑 '!N194)</f>
        <v/>
      </c>
      <c r="M194" s="123" t="str">
        <f>IF('表格编辑 '!O194="","",'表格编辑 '!O194)</f>
        <v/>
      </c>
      <c r="N194" s="123" t="str">
        <f>IF('表格编辑 '!P194="","",'表格编辑 '!P194)</f>
        <v/>
      </c>
      <c r="O194" s="123" t="str">
        <f>IF('表格编辑 '!Q194="","",'表格编辑 '!Q194)</f>
        <v/>
      </c>
      <c r="P194" s="123" t="str">
        <f>IF('表格编辑 '!R194="","",'表格编辑 '!R194)</f>
        <v/>
      </c>
      <c r="Q194" s="123" t="str">
        <f>IF('表格编辑 '!S194="","",'表格编辑 '!S194)</f>
        <v/>
      </c>
      <c r="R194" s="123" t="str">
        <f>IF('表格编辑 '!T194="","",'表格编辑 '!T194)</f>
        <v/>
      </c>
      <c r="S194" s="123" t="str">
        <f>IF('表格编辑 '!U194="","",'表格编辑 '!U194)</f>
        <v/>
      </c>
      <c r="T194" s="123" t="str">
        <f>IF('表格编辑 '!V194="","",'表格编辑 '!V194)</f>
        <v/>
      </c>
      <c r="U194" s="123" t="str">
        <f>IF('表格编辑 '!W194="","",'表格编辑 '!W194)</f>
        <v/>
      </c>
      <c r="V194" s="123" t="str">
        <f>IF('表格编辑 '!X194="","",'表格编辑 '!X194)</f>
        <v/>
      </c>
      <c r="W194" s="123" t="str">
        <f>IF('表格编辑 '!Y194="","",'表格编辑 '!Y194)</f>
        <v/>
      </c>
      <c r="X194" s="123" t="str">
        <f>IF('表格编辑 '!Z194="","",'表格编辑 '!Z194)</f>
        <v/>
      </c>
      <c r="Y194" s="123" t="str">
        <f>IF('表格编辑 '!AA194="","",'表格编辑 '!AA194)</f>
        <v/>
      </c>
      <c r="Z194" s="123" t="str">
        <f>IF('表格编辑 '!AB194="","",'表格编辑 '!AB194)</f>
        <v/>
      </c>
      <c r="AA194" s="123" t="str">
        <f>IF('表格编辑 '!AC194="","",'表格编辑 '!AC194)</f>
        <v/>
      </c>
      <c r="AB194" s="123" t="str">
        <f>IF('表格编辑 '!AD194="","",'表格编辑 '!AD194)</f>
        <v/>
      </c>
      <c r="AC194" s="123" t="str">
        <f>IF('表格编辑 '!AE194="","",'表格编辑 '!AE194)</f>
        <v/>
      </c>
      <c r="AD194" s="123">
        <f>IF('表格编辑 '!AF194="","",'表格编辑 '!AF194)</f>
        <v>120021</v>
      </c>
    </row>
    <row r="195" spans="1:30">
      <c r="A195" s="123">
        <f>IF('表格编辑 '!A195="","",'表格编辑 '!A195)</f>
        <v>20022</v>
      </c>
      <c r="B195" s="123">
        <f>IF('表格编辑 '!B195="","",'表格编辑 '!B195)</f>
        <v>10137</v>
      </c>
      <c r="C195" s="123">
        <f>IF('表格编辑 '!E195="","",'表格编辑 '!E195)</f>
        <v>24</v>
      </c>
      <c r="D195" s="123" t="str">
        <f>IF('表格编辑 '!F195="","",'表格编辑 '!F195)</f>
        <v>AI_born_event(RECEIVER, ARG0, ARG1, ARG2, ARG3,ARG4)</v>
      </c>
      <c r="E195" s="123" t="str">
        <f>IF('表格编辑 '!G195="","",'表格编辑 '!G195)</f>
        <v>AI_update_event(RECEIVER, ARG0, ARG1, ARG2, ARG3,ARG4)</v>
      </c>
      <c r="F195" s="123" t="str">
        <f>IF('表格编辑 '!H195="","",'表格编辑 '!H195)</f>
        <v/>
      </c>
      <c r="G195" s="123" t="str">
        <f>IF('表格编辑 '!I195="","",'表格编辑 '!I195)</f>
        <v/>
      </c>
      <c r="H195" s="123" t="str">
        <f>IF('表格编辑 '!J195="","",'表格编辑 '!J195)</f>
        <v>test_deadth_event(RECEIVER, ARG0, ARG1, ARG2, ARG3,ARG4)</v>
      </c>
      <c r="I195" s="123">
        <f>IF('表格编辑 '!K195="","",'表格编辑 '!K195)</f>
        <v>0</v>
      </c>
      <c r="J195" s="123" t="str">
        <f>IF('表格编辑 '!L195="","",'表格编辑 '!L195)</f>
        <v/>
      </c>
      <c r="K195" s="123" t="str">
        <f>IF('表格编辑 '!M195="","",'表格编辑 '!M195)</f>
        <v/>
      </c>
      <c r="L195" s="123" t="str">
        <f>IF('表格编辑 '!N195="","",'表格编辑 '!N195)</f>
        <v/>
      </c>
      <c r="M195" s="123" t="str">
        <f>IF('表格编辑 '!O195="","",'表格编辑 '!O195)</f>
        <v/>
      </c>
      <c r="N195" s="123" t="str">
        <f>IF('表格编辑 '!P195="","",'表格编辑 '!P195)</f>
        <v/>
      </c>
      <c r="O195" s="123" t="str">
        <f>IF('表格编辑 '!Q195="","",'表格编辑 '!Q195)</f>
        <v/>
      </c>
      <c r="P195" s="123" t="str">
        <f>IF('表格编辑 '!R195="","",'表格编辑 '!R195)</f>
        <v/>
      </c>
      <c r="Q195" s="123" t="str">
        <f>IF('表格编辑 '!S195="","",'表格编辑 '!S195)</f>
        <v/>
      </c>
      <c r="R195" s="123" t="str">
        <f>IF('表格编辑 '!T195="","",'表格编辑 '!T195)</f>
        <v/>
      </c>
      <c r="S195" s="123" t="str">
        <f>IF('表格编辑 '!U195="","",'表格编辑 '!U195)</f>
        <v/>
      </c>
      <c r="T195" s="123" t="str">
        <f>IF('表格编辑 '!V195="","",'表格编辑 '!V195)</f>
        <v/>
      </c>
      <c r="U195" s="123" t="str">
        <f>IF('表格编辑 '!W195="","",'表格编辑 '!W195)</f>
        <v/>
      </c>
      <c r="V195" s="123" t="str">
        <f>IF('表格编辑 '!X195="","",'表格编辑 '!X195)</f>
        <v/>
      </c>
      <c r="W195" s="123" t="str">
        <f>IF('表格编辑 '!Y195="","",'表格编辑 '!Y195)</f>
        <v/>
      </c>
      <c r="X195" s="123" t="str">
        <f>IF('表格编辑 '!Z195="","",'表格编辑 '!Z195)</f>
        <v/>
      </c>
      <c r="Y195" s="123" t="str">
        <f>IF('表格编辑 '!AA195="","",'表格编辑 '!AA195)</f>
        <v/>
      </c>
      <c r="Z195" s="123" t="str">
        <f>IF('表格编辑 '!AB195="","",'表格编辑 '!AB195)</f>
        <v/>
      </c>
      <c r="AA195" s="123" t="str">
        <f>IF('表格编辑 '!AC195="","",'表格编辑 '!AC195)</f>
        <v/>
      </c>
      <c r="AB195" s="123" t="str">
        <f>IF('表格编辑 '!AD195="","",'表格编辑 '!AD195)</f>
        <v/>
      </c>
      <c r="AC195" s="123" t="str">
        <f>IF('表格编辑 '!AE195="","",'表格编辑 '!AE195)</f>
        <v/>
      </c>
      <c r="AD195" s="123">
        <f>IF('表格编辑 '!AF195="","",'表格编辑 '!AF195)</f>
        <v>120022</v>
      </c>
    </row>
    <row r="196" spans="1:30">
      <c r="A196" s="123">
        <f>IF('表格编辑 '!A196="","",'表格编辑 '!A196)</f>
        <v>20023</v>
      </c>
      <c r="B196" s="123">
        <f>IF('表格编辑 '!B196="","",'表格编辑 '!B196)</f>
        <v>10145</v>
      </c>
      <c r="C196" s="123">
        <f>IF('表格编辑 '!E196="","",'表格编辑 '!E196)</f>
        <v>24</v>
      </c>
      <c r="D196" s="123" t="str">
        <f>IF('表格编辑 '!F196="","",'表格编辑 '!F196)</f>
        <v>AI_born_event(RECEIVER, ARG0, ARG1, ARG2, ARG3,ARG4)</v>
      </c>
      <c r="E196" s="123" t="str">
        <f>IF('表格编辑 '!G196="","",'表格编辑 '!G196)</f>
        <v>AI_update_event(RECEIVER, ARG0, ARG1, ARG2, ARG3,ARG4)</v>
      </c>
      <c r="F196" s="123" t="str">
        <f>IF('表格编辑 '!H196="","",'表格编辑 '!H196)</f>
        <v/>
      </c>
      <c r="G196" s="123" t="str">
        <f>IF('表格编辑 '!I196="","",'表格编辑 '!I196)</f>
        <v/>
      </c>
      <c r="H196" s="123" t="str">
        <f>IF('表格编辑 '!J196="","",'表格编辑 '!J196)</f>
        <v>test_deadth_event(RECEIVER, ARG0, ARG1, ARG2, ARG3,ARG4)</v>
      </c>
      <c r="I196" s="123">
        <f>IF('表格编辑 '!K196="","",'表格编辑 '!K196)</f>
        <v>0</v>
      </c>
      <c r="J196" s="123" t="str">
        <f>IF('表格编辑 '!L196="","",'表格编辑 '!L196)</f>
        <v/>
      </c>
      <c r="K196" s="123" t="str">
        <f>IF('表格编辑 '!M196="","",'表格编辑 '!M196)</f>
        <v/>
      </c>
      <c r="L196" s="123" t="str">
        <f>IF('表格编辑 '!N196="","",'表格编辑 '!N196)</f>
        <v/>
      </c>
      <c r="M196" s="123" t="str">
        <f>IF('表格编辑 '!O196="","",'表格编辑 '!O196)</f>
        <v/>
      </c>
      <c r="N196" s="123" t="str">
        <f>IF('表格编辑 '!P196="","",'表格编辑 '!P196)</f>
        <v/>
      </c>
      <c r="O196" s="123" t="str">
        <f>IF('表格编辑 '!Q196="","",'表格编辑 '!Q196)</f>
        <v/>
      </c>
      <c r="P196" s="123" t="str">
        <f>IF('表格编辑 '!R196="","",'表格编辑 '!R196)</f>
        <v/>
      </c>
      <c r="Q196" s="123" t="str">
        <f>IF('表格编辑 '!S196="","",'表格编辑 '!S196)</f>
        <v/>
      </c>
      <c r="R196" s="123" t="str">
        <f>IF('表格编辑 '!T196="","",'表格编辑 '!T196)</f>
        <v/>
      </c>
      <c r="S196" s="123" t="str">
        <f>IF('表格编辑 '!U196="","",'表格编辑 '!U196)</f>
        <v/>
      </c>
      <c r="T196" s="123" t="str">
        <f>IF('表格编辑 '!V196="","",'表格编辑 '!V196)</f>
        <v/>
      </c>
      <c r="U196" s="123" t="str">
        <f>IF('表格编辑 '!W196="","",'表格编辑 '!W196)</f>
        <v/>
      </c>
      <c r="V196" s="123" t="str">
        <f>IF('表格编辑 '!X196="","",'表格编辑 '!X196)</f>
        <v/>
      </c>
      <c r="W196" s="123" t="str">
        <f>IF('表格编辑 '!Y196="","",'表格编辑 '!Y196)</f>
        <v/>
      </c>
      <c r="X196" s="123" t="str">
        <f>IF('表格编辑 '!Z196="","",'表格编辑 '!Z196)</f>
        <v/>
      </c>
      <c r="Y196" s="123" t="str">
        <f>IF('表格编辑 '!AA196="","",'表格编辑 '!AA196)</f>
        <v/>
      </c>
      <c r="Z196" s="123" t="str">
        <f>IF('表格编辑 '!AB196="","",'表格编辑 '!AB196)</f>
        <v/>
      </c>
      <c r="AA196" s="123" t="str">
        <f>IF('表格编辑 '!AC196="","",'表格编辑 '!AC196)</f>
        <v/>
      </c>
      <c r="AB196" s="123" t="str">
        <f>IF('表格编辑 '!AD196="","",'表格编辑 '!AD196)</f>
        <v/>
      </c>
      <c r="AC196" s="123" t="str">
        <f>IF('表格编辑 '!AE196="","",'表格编辑 '!AE196)</f>
        <v/>
      </c>
      <c r="AD196" s="123">
        <f>IF('表格编辑 '!AF196="","",'表格编辑 '!AF196)</f>
        <v>120023</v>
      </c>
    </row>
    <row r="197" spans="1:30">
      <c r="A197" s="123">
        <f>IF('表格编辑 '!A197="","",'表格编辑 '!A197)</f>
        <v>20024</v>
      </c>
      <c r="B197" s="123">
        <f>IF('表格编辑 '!B197="","",'表格编辑 '!B197)</f>
        <v>10021</v>
      </c>
      <c r="C197" s="123">
        <f>IF('表格编辑 '!E197="","",'表格编辑 '!E197)</f>
        <v>24</v>
      </c>
      <c r="D197" s="123" t="str">
        <f>IF('表格编辑 '!F197="","",'表格编辑 '!F197)</f>
        <v>AI_born_event(RECEIVER, ARG0, ARG1, ARG2, ARG3,ARG4)</v>
      </c>
      <c r="E197" s="123" t="str">
        <f>IF('表格编辑 '!G197="","",'表格编辑 '!G197)</f>
        <v>AI_update_event(RECEIVER, ARG0, ARG1, ARG2, ARG3,ARG4)</v>
      </c>
      <c r="F197" s="123" t="str">
        <f>IF('表格编辑 '!H197="","",'表格编辑 '!H197)</f>
        <v/>
      </c>
      <c r="G197" s="123" t="str">
        <f>IF('表格编辑 '!I197="","",'表格编辑 '!I197)</f>
        <v/>
      </c>
      <c r="H197" s="123" t="str">
        <f>IF('表格编辑 '!J197="","",'表格编辑 '!J197)</f>
        <v>test_deadth_event(RECEIVER, ARG0, ARG1, ARG2, ARG3,ARG4)</v>
      </c>
      <c r="I197" s="123">
        <f>IF('表格编辑 '!K197="","",'表格编辑 '!K197)</f>
        <v>0</v>
      </c>
      <c r="J197" s="123" t="str">
        <f>IF('表格编辑 '!L197="","",'表格编辑 '!L197)</f>
        <v/>
      </c>
      <c r="K197" s="123" t="str">
        <f>IF('表格编辑 '!M197="","",'表格编辑 '!M197)</f>
        <v/>
      </c>
      <c r="L197" s="123" t="str">
        <f>IF('表格编辑 '!N197="","",'表格编辑 '!N197)</f>
        <v/>
      </c>
      <c r="M197" s="123" t="str">
        <f>IF('表格编辑 '!O197="","",'表格编辑 '!O197)</f>
        <v/>
      </c>
      <c r="N197" s="123" t="str">
        <f>IF('表格编辑 '!P197="","",'表格编辑 '!P197)</f>
        <v/>
      </c>
      <c r="O197" s="123" t="str">
        <f>IF('表格编辑 '!Q197="","",'表格编辑 '!Q197)</f>
        <v/>
      </c>
      <c r="P197" s="123" t="str">
        <f>IF('表格编辑 '!R197="","",'表格编辑 '!R197)</f>
        <v/>
      </c>
      <c r="Q197" s="123" t="str">
        <f>IF('表格编辑 '!S197="","",'表格编辑 '!S197)</f>
        <v/>
      </c>
      <c r="R197" s="123" t="str">
        <f>IF('表格编辑 '!T197="","",'表格编辑 '!T197)</f>
        <v/>
      </c>
      <c r="S197" s="123" t="str">
        <f>IF('表格编辑 '!U197="","",'表格编辑 '!U197)</f>
        <v/>
      </c>
      <c r="T197" s="123" t="str">
        <f>IF('表格编辑 '!V197="","",'表格编辑 '!V197)</f>
        <v/>
      </c>
      <c r="U197" s="123" t="str">
        <f>IF('表格编辑 '!W197="","",'表格编辑 '!W197)</f>
        <v/>
      </c>
      <c r="V197" s="123" t="str">
        <f>IF('表格编辑 '!X197="","",'表格编辑 '!X197)</f>
        <v/>
      </c>
      <c r="W197" s="123" t="str">
        <f>IF('表格编辑 '!Y197="","",'表格编辑 '!Y197)</f>
        <v/>
      </c>
      <c r="X197" s="123" t="str">
        <f>IF('表格编辑 '!Z197="","",'表格编辑 '!Z197)</f>
        <v/>
      </c>
      <c r="Y197" s="123" t="str">
        <f>IF('表格编辑 '!AA197="","",'表格编辑 '!AA197)</f>
        <v/>
      </c>
      <c r="Z197" s="123" t="str">
        <f>IF('表格编辑 '!AB197="","",'表格编辑 '!AB197)</f>
        <v/>
      </c>
      <c r="AA197" s="123" t="str">
        <f>IF('表格编辑 '!AC197="","",'表格编辑 '!AC197)</f>
        <v/>
      </c>
      <c r="AB197" s="123" t="str">
        <f>IF('表格编辑 '!AD197="","",'表格编辑 '!AD197)</f>
        <v/>
      </c>
      <c r="AC197" s="123" t="str">
        <f>IF('表格编辑 '!AE197="","",'表格编辑 '!AE197)</f>
        <v/>
      </c>
      <c r="AD197" s="123">
        <f>IF('表格编辑 '!AF197="","",'表格编辑 '!AF197)</f>
        <v>120024</v>
      </c>
    </row>
    <row r="198" spans="1:30">
      <c r="A198" s="123">
        <f>IF('表格编辑 '!A198="","",'表格编辑 '!A198)</f>
        <v>20025</v>
      </c>
      <c r="B198" s="123">
        <f>IF('表格编辑 '!B198="","",'表格编辑 '!B198)</f>
        <v>10002</v>
      </c>
      <c r="C198" s="123">
        <f>IF('表格编辑 '!E198="","",'表格编辑 '!E198)</f>
        <v>29</v>
      </c>
      <c r="D198" s="123" t="str">
        <f>IF('表格编辑 '!F198="","",'表格编辑 '!F198)</f>
        <v>AI_born_event(RECEIVER, ARG0, ARG1, ARG2, ARG3,ARG4)</v>
      </c>
      <c r="E198" s="123" t="str">
        <f>IF('表格编辑 '!G198="","",'表格编辑 '!G198)</f>
        <v>AI_update_event(RECEIVER, ARG0, ARG1, ARG2, ARG3,ARG4)</v>
      </c>
      <c r="F198" s="123" t="str">
        <f>IF('表格编辑 '!H198="","",'表格编辑 '!H198)</f>
        <v/>
      </c>
      <c r="G198" s="123" t="str">
        <f>IF('表格编辑 '!I198="","",'表格编辑 '!I198)</f>
        <v/>
      </c>
      <c r="H198" s="123" t="str">
        <f>IF('表格编辑 '!J198="","",'表格编辑 '!J198)</f>
        <v>test_deadth_event(RECEIVER, ARG0, ARG1, ARG2, ARG3,ARG4)</v>
      </c>
      <c r="I198" s="123">
        <f>IF('表格编辑 '!K198="","",'表格编辑 '!K198)</f>
        <v>0</v>
      </c>
      <c r="J198" s="123" t="str">
        <f>IF('表格编辑 '!L198="","",'表格编辑 '!L198)</f>
        <v/>
      </c>
      <c r="K198" s="123" t="str">
        <f>IF('表格编辑 '!M198="","",'表格编辑 '!M198)</f>
        <v/>
      </c>
      <c r="L198" s="123" t="str">
        <f>IF('表格编辑 '!N198="","",'表格编辑 '!N198)</f>
        <v/>
      </c>
      <c r="M198" s="123" t="str">
        <f>IF('表格编辑 '!O198="","",'表格编辑 '!O198)</f>
        <v/>
      </c>
      <c r="N198" s="123" t="str">
        <f>IF('表格编辑 '!P198="","",'表格编辑 '!P198)</f>
        <v/>
      </c>
      <c r="O198" s="123" t="str">
        <f>IF('表格编辑 '!Q198="","",'表格编辑 '!Q198)</f>
        <v/>
      </c>
      <c r="P198" s="123" t="str">
        <f>IF('表格编辑 '!R198="","",'表格编辑 '!R198)</f>
        <v/>
      </c>
      <c r="Q198" s="123" t="str">
        <f>IF('表格编辑 '!S198="","",'表格编辑 '!S198)</f>
        <v/>
      </c>
      <c r="R198" s="123" t="str">
        <f>IF('表格编辑 '!T198="","",'表格编辑 '!T198)</f>
        <v/>
      </c>
      <c r="S198" s="123" t="str">
        <f>IF('表格编辑 '!U198="","",'表格编辑 '!U198)</f>
        <v/>
      </c>
      <c r="T198" s="123" t="str">
        <f>IF('表格编辑 '!V198="","",'表格编辑 '!V198)</f>
        <v/>
      </c>
      <c r="U198" s="123" t="str">
        <f>IF('表格编辑 '!W198="","",'表格编辑 '!W198)</f>
        <v/>
      </c>
      <c r="V198" s="123" t="str">
        <f>IF('表格编辑 '!X198="","",'表格编辑 '!X198)</f>
        <v/>
      </c>
      <c r="W198" s="123" t="str">
        <f>IF('表格编辑 '!Y198="","",'表格编辑 '!Y198)</f>
        <v/>
      </c>
      <c r="X198" s="123" t="str">
        <f>IF('表格编辑 '!Z198="","",'表格编辑 '!Z198)</f>
        <v/>
      </c>
      <c r="Y198" s="123" t="str">
        <f>IF('表格编辑 '!AA198="","",'表格编辑 '!AA198)</f>
        <v/>
      </c>
      <c r="Z198" s="123" t="str">
        <f>IF('表格编辑 '!AB198="","",'表格编辑 '!AB198)</f>
        <v/>
      </c>
      <c r="AA198" s="123" t="str">
        <f>IF('表格编辑 '!AC198="","",'表格编辑 '!AC198)</f>
        <v/>
      </c>
      <c r="AB198" s="123" t="str">
        <f>IF('表格编辑 '!AD198="","",'表格编辑 '!AD198)</f>
        <v/>
      </c>
      <c r="AC198" s="123" t="str">
        <f>IF('表格编辑 '!AE198="","",'表格编辑 '!AE198)</f>
        <v/>
      </c>
      <c r="AD198" s="123">
        <f>IF('表格编辑 '!AF198="","",'表格编辑 '!AF198)</f>
        <v>120025</v>
      </c>
    </row>
    <row r="199" spans="1:30">
      <c r="A199" s="123">
        <f>IF('表格编辑 '!A199="","",'表格编辑 '!A199)</f>
        <v>20026</v>
      </c>
      <c r="B199" s="123">
        <f>IF('表格编辑 '!B199="","",'表格编辑 '!B199)</f>
        <v>10103</v>
      </c>
      <c r="C199" s="123">
        <f>IF('表格编辑 '!E199="","",'表格编辑 '!E199)</f>
        <v>29</v>
      </c>
      <c r="D199" s="123" t="str">
        <f>IF('表格编辑 '!F199="","",'表格编辑 '!F199)</f>
        <v>AI_born_event(RECEIVER, ARG0, ARG1, ARG2, ARG3,ARG4)</v>
      </c>
      <c r="E199" s="123" t="str">
        <f>IF('表格编辑 '!G199="","",'表格编辑 '!G199)</f>
        <v>AI_update_event(RECEIVER, ARG0, ARG1, ARG2, ARG3,ARG4)</v>
      </c>
      <c r="F199" s="123" t="str">
        <f>IF('表格编辑 '!H199="","",'表格编辑 '!H199)</f>
        <v/>
      </c>
      <c r="G199" s="123" t="str">
        <f>IF('表格编辑 '!I199="","",'表格编辑 '!I199)</f>
        <v/>
      </c>
      <c r="H199" s="123" t="str">
        <f>IF('表格编辑 '!J199="","",'表格编辑 '!J199)</f>
        <v>test_deadth_event(RECEIVER, ARG0, ARG1, ARG2, ARG3,ARG4)</v>
      </c>
      <c r="I199" s="123">
        <f>IF('表格编辑 '!K199="","",'表格编辑 '!K199)</f>
        <v>0</v>
      </c>
      <c r="J199" s="123" t="str">
        <f>IF('表格编辑 '!L199="","",'表格编辑 '!L199)</f>
        <v/>
      </c>
      <c r="K199" s="123" t="str">
        <f>IF('表格编辑 '!M199="","",'表格编辑 '!M199)</f>
        <v/>
      </c>
      <c r="L199" s="123" t="str">
        <f>IF('表格编辑 '!N199="","",'表格编辑 '!N199)</f>
        <v/>
      </c>
      <c r="M199" s="123" t="str">
        <f>IF('表格编辑 '!O199="","",'表格编辑 '!O199)</f>
        <v/>
      </c>
      <c r="N199" s="123" t="str">
        <f>IF('表格编辑 '!P199="","",'表格编辑 '!P199)</f>
        <v/>
      </c>
      <c r="O199" s="123" t="str">
        <f>IF('表格编辑 '!Q199="","",'表格编辑 '!Q199)</f>
        <v/>
      </c>
      <c r="P199" s="123" t="str">
        <f>IF('表格编辑 '!R199="","",'表格编辑 '!R199)</f>
        <v/>
      </c>
      <c r="Q199" s="123" t="str">
        <f>IF('表格编辑 '!S199="","",'表格编辑 '!S199)</f>
        <v/>
      </c>
      <c r="R199" s="123" t="str">
        <f>IF('表格编辑 '!T199="","",'表格编辑 '!T199)</f>
        <v/>
      </c>
      <c r="S199" s="123" t="str">
        <f>IF('表格编辑 '!U199="","",'表格编辑 '!U199)</f>
        <v/>
      </c>
      <c r="T199" s="123" t="str">
        <f>IF('表格编辑 '!V199="","",'表格编辑 '!V199)</f>
        <v/>
      </c>
      <c r="U199" s="123" t="str">
        <f>IF('表格编辑 '!W199="","",'表格编辑 '!W199)</f>
        <v/>
      </c>
      <c r="V199" s="123" t="str">
        <f>IF('表格编辑 '!X199="","",'表格编辑 '!X199)</f>
        <v/>
      </c>
      <c r="W199" s="123" t="str">
        <f>IF('表格编辑 '!Y199="","",'表格编辑 '!Y199)</f>
        <v/>
      </c>
      <c r="X199" s="123" t="str">
        <f>IF('表格编辑 '!Z199="","",'表格编辑 '!Z199)</f>
        <v/>
      </c>
      <c r="Y199" s="123" t="str">
        <f>IF('表格编辑 '!AA199="","",'表格编辑 '!AA199)</f>
        <v/>
      </c>
      <c r="Z199" s="123" t="str">
        <f>IF('表格编辑 '!AB199="","",'表格编辑 '!AB199)</f>
        <v/>
      </c>
      <c r="AA199" s="123" t="str">
        <f>IF('表格编辑 '!AC199="","",'表格编辑 '!AC199)</f>
        <v/>
      </c>
      <c r="AB199" s="123" t="str">
        <f>IF('表格编辑 '!AD199="","",'表格编辑 '!AD199)</f>
        <v/>
      </c>
      <c r="AC199" s="123" t="str">
        <f>IF('表格编辑 '!AE199="","",'表格编辑 '!AE199)</f>
        <v/>
      </c>
      <c r="AD199" s="123">
        <f>IF('表格编辑 '!AF199="","",'表格编辑 '!AF199)</f>
        <v>120026</v>
      </c>
    </row>
    <row r="200" spans="1:30">
      <c r="A200" s="123">
        <f>IF('表格编辑 '!A200="","",'表格编辑 '!A200)</f>
        <v>20027</v>
      </c>
      <c r="B200" s="123">
        <f>IF('表格编辑 '!B200="","",'表格编辑 '!B200)</f>
        <v>10012</v>
      </c>
      <c r="C200" s="123">
        <f>IF('表格编辑 '!E200="","",'表格编辑 '!E200)</f>
        <v>29</v>
      </c>
      <c r="D200" s="123" t="str">
        <f>IF('表格编辑 '!F200="","",'表格编辑 '!F200)</f>
        <v>AI_born_event(RECEIVER, ARG0, ARG1, ARG2, ARG3,ARG4)</v>
      </c>
      <c r="E200" s="123" t="str">
        <f>IF('表格编辑 '!G200="","",'表格编辑 '!G200)</f>
        <v>AI_update_event(RECEIVER, ARG0, ARG1, ARG2, ARG3,ARG4)</v>
      </c>
      <c r="F200" s="123" t="str">
        <f>IF('表格编辑 '!H200="","",'表格编辑 '!H200)</f>
        <v/>
      </c>
      <c r="G200" s="123" t="str">
        <f>IF('表格编辑 '!I200="","",'表格编辑 '!I200)</f>
        <v/>
      </c>
      <c r="H200" s="123" t="str">
        <f>IF('表格编辑 '!J200="","",'表格编辑 '!J200)</f>
        <v>test_deadth_event(RECEIVER, ARG0, ARG1, ARG2, ARG3,ARG4)</v>
      </c>
      <c r="I200" s="123">
        <f>IF('表格编辑 '!K200="","",'表格编辑 '!K200)</f>
        <v>0</v>
      </c>
      <c r="J200" s="123" t="str">
        <f>IF('表格编辑 '!L200="","",'表格编辑 '!L200)</f>
        <v/>
      </c>
      <c r="K200" s="123" t="str">
        <f>IF('表格编辑 '!M200="","",'表格编辑 '!M200)</f>
        <v/>
      </c>
      <c r="L200" s="123" t="str">
        <f>IF('表格编辑 '!N200="","",'表格编辑 '!N200)</f>
        <v/>
      </c>
      <c r="M200" s="123" t="str">
        <f>IF('表格编辑 '!O200="","",'表格编辑 '!O200)</f>
        <v/>
      </c>
      <c r="N200" s="123" t="str">
        <f>IF('表格编辑 '!P200="","",'表格编辑 '!P200)</f>
        <v/>
      </c>
      <c r="O200" s="123" t="str">
        <f>IF('表格编辑 '!Q200="","",'表格编辑 '!Q200)</f>
        <v/>
      </c>
      <c r="P200" s="123" t="str">
        <f>IF('表格编辑 '!R200="","",'表格编辑 '!R200)</f>
        <v/>
      </c>
      <c r="Q200" s="123" t="str">
        <f>IF('表格编辑 '!S200="","",'表格编辑 '!S200)</f>
        <v/>
      </c>
      <c r="R200" s="123" t="str">
        <f>IF('表格编辑 '!T200="","",'表格编辑 '!T200)</f>
        <v/>
      </c>
      <c r="S200" s="123" t="str">
        <f>IF('表格编辑 '!U200="","",'表格编辑 '!U200)</f>
        <v/>
      </c>
      <c r="T200" s="123" t="str">
        <f>IF('表格编辑 '!V200="","",'表格编辑 '!V200)</f>
        <v/>
      </c>
      <c r="U200" s="123" t="str">
        <f>IF('表格编辑 '!W200="","",'表格编辑 '!W200)</f>
        <v/>
      </c>
      <c r="V200" s="123" t="str">
        <f>IF('表格编辑 '!X200="","",'表格编辑 '!X200)</f>
        <v/>
      </c>
      <c r="W200" s="123" t="str">
        <f>IF('表格编辑 '!Y200="","",'表格编辑 '!Y200)</f>
        <v/>
      </c>
      <c r="X200" s="123" t="str">
        <f>IF('表格编辑 '!Z200="","",'表格编辑 '!Z200)</f>
        <v/>
      </c>
      <c r="Y200" s="123" t="str">
        <f>IF('表格编辑 '!AA200="","",'表格编辑 '!AA200)</f>
        <v/>
      </c>
      <c r="Z200" s="123" t="str">
        <f>IF('表格编辑 '!AB200="","",'表格编辑 '!AB200)</f>
        <v/>
      </c>
      <c r="AA200" s="123" t="str">
        <f>IF('表格编辑 '!AC200="","",'表格编辑 '!AC200)</f>
        <v/>
      </c>
      <c r="AB200" s="123" t="str">
        <f>IF('表格编辑 '!AD200="","",'表格编辑 '!AD200)</f>
        <v/>
      </c>
      <c r="AC200" s="123" t="str">
        <f>IF('表格编辑 '!AE200="","",'表格编辑 '!AE200)</f>
        <v/>
      </c>
      <c r="AD200" s="123">
        <f>IF('表格编辑 '!AF200="","",'表格编辑 '!AF200)</f>
        <v>120027</v>
      </c>
    </row>
    <row r="201" spans="1:30">
      <c r="A201" s="123">
        <f>IF('表格编辑 '!A201="","",'表格编辑 '!A201)</f>
        <v>20028</v>
      </c>
      <c r="B201" s="123">
        <f>IF('表格编辑 '!B201="","",'表格编辑 '!B201)</f>
        <v>10007</v>
      </c>
      <c r="C201" s="123">
        <f>IF('表格编辑 '!E201="","",'表格编辑 '!E201)</f>
        <v>29</v>
      </c>
      <c r="D201" s="123" t="str">
        <f>IF('表格编辑 '!F201="","",'表格编辑 '!F201)</f>
        <v>AI_born_event(RECEIVER, ARG0, ARG1, ARG2, ARG3,ARG4)</v>
      </c>
      <c r="E201" s="123" t="str">
        <f>IF('表格编辑 '!G201="","",'表格编辑 '!G201)</f>
        <v>AI_update_event(RECEIVER, ARG0, ARG1, ARG2, ARG3,ARG4)</v>
      </c>
      <c r="F201" s="123" t="str">
        <f>IF('表格编辑 '!H201="","",'表格编辑 '!H201)</f>
        <v/>
      </c>
      <c r="G201" s="123" t="str">
        <f>IF('表格编辑 '!I201="","",'表格编辑 '!I201)</f>
        <v/>
      </c>
      <c r="H201" s="123" t="str">
        <f>IF('表格编辑 '!J201="","",'表格编辑 '!J201)</f>
        <v>test_deadth_event(RECEIVER, ARG0, ARG1, ARG2, ARG3,ARG4)</v>
      </c>
      <c r="I201" s="123">
        <f>IF('表格编辑 '!K201="","",'表格编辑 '!K201)</f>
        <v>0</v>
      </c>
      <c r="J201" s="123" t="str">
        <f>IF('表格编辑 '!L201="","",'表格编辑 '!L201)</f>
        <v/>
      </c>
      <c r="K201" s="123" t="str">
        <f>IF('表格编辑 '!M201="","",'表格编辑 '!M201)</f>
        <v/>
      </c>
      <c r="L201" s="123" t="str">
        <f>IF('表格编辑 '!N201="","",'表格编辑 '!N201)</f>
        <v/>
      </c>
      <c r="M201" s="123" t="str">
        <f>IF('表格编辑 '!O201="","",'表格编辑 '!O201)</f>
        <v/>
      </c>
      <c r="N201" s="123" t="str">
        <f>IF('表格编辑 '!P201="","",'表格编辑 '!P201)</f>
        <v/>
      </c>
      <c r="O201" s="123" t="str">
        <f>IF('表格编辑 '!Q201="","",'表格编辑 '!Q201)</f>
        <v/>
      </c>
      <c r="P201" s="123" t="str">
        <f>IF('表格编辑 '!R201="","",'表格编辑 '!R201)</f>
        <v/>
      </c>
      <c r="Q201" s="123" t="str">
        <f>IF('表格编辑 '!S201="","",'表格编辑 '!S201)</f>
        <v/>
      </c>
      <c r="R201" s="123" t="str">
        <f>IF('表格编辑 '!T201="","",'表格编辑 '!T201)</f>
        <v/>
      </c>
      <c r="S201" s="123" t="str">
        <f>IF('表格编辑 '!U201="","",'表格编辑 '!U201)</f>
        <v/>
      </c>
      <c r="T201" s="123" t="str">
        <f>IF('表格编辑 '!V201="","",'表格编辑 '!V201)</f>
        <v/>
      </c>
      <c r="U201" s="123" t="str">
        <f>IF('表格编辑 '!W201="","",'表格编辑 '!W201)</f>
        <v/>
      </c>
      <c r="V201" s="123" t="str">
        <f>IF('表格编辑 '!X201="","",'表格编辑 '!X201)</f>
        <v/>
      </c>
      <c r="W201" s="123" t="str">
        <f>IF('表格编辑 '!Y201="","",'表格编辑 '!Y201)</f>
        <v/>
      </c>
      <c r="X201" s="123" t="str">
        <f>IF('表格编辑 '!Z201="","",'表格编辑 '!Z201)</f>
        <v/>
      </c>
      <c r="Y201" s="123" t="str">
        <f>IF('表格编辑 '!AA201="","",'表格编辑 '!AA201)</f>
        <v/>
      </c>
      <c r="Z201" s="123" t="str">
        <f>IF('表格编辑 '!AB201="","",'表格编辑 '!AB201)</f>
        <v/>
      </c>
      <c r="AA201" s="123" t="str">
        <f>IF('表格编辑 '!AC201="","",'表格编辑 '!AC201)</f>
        <v/>
      </c>
      <c r="AB201" s="123" t="str">
        <f>IF('表格编辑 '!AD201="","",'表格编辑 '!AD201)</f>
        <v/>
      </c>
      <c r="AC201" s="123" t="str">
        <f>IF('表格编辑 '!AE201="","",'表格编辑 '!AE201)</f>
        <v/>
      </c>
      <c r="AD201" s="123">
        <f>IF('表格编辑 '!AF201="","",'表格编辑 '!AF201)</f>
        <v>120028</v>
      </c>
    </row>
    <row r="202" spans="1:30">
      <c r="A202" s="123">
        <f>IF('表格编辑 '!A202="","",'表格编辑 '!A202)</f>
        <v>20029</v>
      </c>
      <c r="B202" s="123">
        <f>IF('表格编辑 '!B202="","",'表格编辑 '!B202)</f>
        <v>10148</v>
      </c>
      <c r="C202" s="123">
        <f>IF('表格编辑 '!E202="","",'表格编辑 '!E202)</f>
        <v>29</v>
      </c>
      <c r="D202" s="123" t="str">
        <f>IF('表格编辑 '!F202="","",'表格编辑 '!F202)</f>
        <v>AI_born_event(RECEIVER, ARG0, ARG1, ARG2, ARG3,ARG4)</v>
      </c>
      <c r="E202" s="123" t="str">
        <f>IF('表格编辑 '!G202="","",'表格编辑 '!G202)</f>
        <v>AI_update_event(RECEIVER, ARG0, ARG1, ARG2, ARG3,ARG4)</v>
      </c>
      <c r="F202" s="123" t="str">
        <f>IF('表格编辑 '!H202="","",'表格编辑 '!H202)</f>
        <v/>
      </c>
      <c r="G202" s="123" t="str">
        <f>IF('表格编辑 '!I202="","",'表格编辑 '!I202)</f>
        <v/>
      </c>
      <c r="H202" s="123" t="str">
        <f>IF('表格编辑 '!J202="","",'表格编辑 '!J202)</f>
        <v>test_deadth_event(RECEIVER, ARG0, ARG1, ARG2, ARG3,ARG4)</v>
      </c>
      <c r="I202" s="123">
        <f>IF('表格编辑 '!K202="","",'表格编辑 '!K202)</f>
        <v>0</v>
      </c>
      <c r="J202" s="123" t="str">
        <f>IF('表格编辑 '!L202="","",'表格编辑 '!L202)</f>
        <v/>
      </c>
      <c r="K202" s="123" t="str">
        <f>IF('表格编辑 '!M202="","",'表格编辑 '!M202)</f>
        <v/>
      </c>
      <c r="L202" s="123" t="str">
        <f>IF('表格编辑 '!N202="","",'表格编辑 '!N202)</f>
        <v/>
      </c>
      <c r="M202" s="123" t="str">
        <f>IF('表格编辑 '!O202="","",'表格编辑 '!O202)</f>
        <v/>
      </c>
      <c r="N202" s="123" t="str">
        <f>IF('表格编辑 '!P202="","",'表格编辑 '!P202)</f>
        <v/>
      </c>
      <c r="O202" s="123" t="str">
        <f>IF('表格编辑 '!Q202="","",'表格编辑 '!Q202)</f>
        <v/>
      </c>
      <c r="P202" s="123" t="str">
        <f>IF('表格编辑 '!R202="","",'表格编辑 '!R202)</f>
        <v/>
      </c>
      <c r="Q202" s="123" t="str">
        <f>IF('表格编辑 '!S202="","",'表格编辑 '!S202)</f>
        <v/>
      </c>
      <c r="R202" s="123" t="str">
        <f>IF('表格编辑 '!T202="","",'表格编辑 '!T202)</f>
        <v/>
      </c>
      <c r="S202" s="123" t="str">
        <f>IF('表格编辑 '!U202="","",'表格编辑 '!U202)</f>
        <v/>
      </c>
      <c r="T202" s="123" t="str">
        <f>IF('表格编辑 '!V202="","",'表格编辑 '!V202)</f>
        <v/>
      </c>
      <c r="U202" s="123" t="str">
        <f>IF('表格编辑 '!W202="","",'表格编辑 '!W202)</f>
        <v/>
      </c>
      <c r="V202" s="123" t="str">
        <f>IF('表格编辑 '!X202="","",'表格编辑 '!X202)</f>
        <v/>
      </c>
      <c r="W202" s="123" t="str">
        <f>IF('表格编辑 '!Y202="","",'表格编辑 '!Y202)</f>
        <v/>
      </c>
      <c r="X202" s="123" t="str">
        <f>IF('表格编辑 '!Z202="","",'表格编辑 '!Z202)</f>
        <v/>
      </c>
      <c r="Y202" s="123" t="str">
        <f>IF('表格编辑 '!AA202="","",'表格编辑 '!AA202)</f>
        <v/>
      </c>
      <c r="Z202" s="123" t="str">
        <f>IF('表格编辑 '!AB202="","",'表格编辑 '!AB202)</f>
        <v/>
      </c>
      <c r="AA202" s="123" t="str">
        <f>IF('表格编辑 '!AC202="","",'表格编辑 '!AC202)</f>
        <v/>
      </c>
      <c r="AB202" s="123" t="str">
        <f>IF('表格编辑 '!AD202="","",'表格编辑 '!AD202)</f>
        <v/>
      </c>
      <c r="AC202" s="123" t="str">
        <f>IF('表格编辑 '!AE202="","",'表格编辑 '!AE202)</f>
        <v/>
      </c>
      <c r="AD202" s="123">
        <f>IF('表格编辑 '!AF202="","",'表格编辑 '!AF202)</f>
        <v>120029</v>
      </c>
    </row>
    <row r="203" spans="1:30">
      <c r="A203" s="123">
        <f>IF('表格编辑 '!A203="","",'表格编辑 '!A203)</f>
        <v>20030</v>
      </c>
      <c r="B203" s="123">
        <f>IF('表格编辑 '!B203="","",'表格编辑 '!B203)</f>
        <v>10059</v>
      </c>
      <c r="C203" s="123">
        <f>IF('表格编辑 '!E203="","",'表格编辑 '!E203)</f>
        <v>29</v>
      </c>
      <c r="D203" s="123" t="str">
        <f>IF('表格编辑 '!F203="","",'表格编辑 '!F203)</f>
        <v>AI_born_event(RECEIVER, ARG0, ARG1, ARG2, ARG3,ARG4)</v>
      </c>
      <c r="E203" s="123" t="str">
        <f>IF('表格编辑 '!G203="","",'表格编辑 '!G203)</f>
        <v>AI_update_event(RECEIVER, ARG0, ARG1, ARG2, ARG3,ARG4)</v>
      </c>
      <c r="F203" s="123" t="str">
        <f>IF('表格编辑 '!H203="","",'表格编辑 '!H203)</f>
        <v/>
      </c>
      <c r="G203" s="123" t="str">
        <f>IF('表格编辑 '!I203="","",'表格编辑 '!I203)</f>
        <v/>
      </c>
      <c r="H203" s="123" t="str">
        <f>IF('表格编辑 '!J203="","",'表格编辑 '!J203)</f>
        <v>test_deadth_event(RECEIVER, ARG0, ARG1, ARG2, ARG3,ARG4)</v>
      </c>
      <c r="I203" s="123">
        <f>IF('表格编辑 '!K203="","",'表格编辑 '!K203)</f>
        <v>0</v>
      </c>
      <c r="J203" s="123" t="str">
        <f>IF('表格编辑 '!L203="","",'表格编辑 '!L203)</f>
        <v/>
      </c>
      <c r="K203" s="123" t="str">
        <f>IF('表格编辑 '!M203="","",'表格编辑 '!M203)</f>
        <v/>
      </c>
      <c r="L203" s="123" t="str">
        <f>IF('表格编辑 '!N203="","",'表格编辑 '!N203)</f>
        <v/>
      </c>
      <c r="M203" s="123" t="str">
        <f>IF('表格编辑 '!O203="","",'表格编辑 '!O203)</f>
        <v/>
      </c>
      <c r="N203" s="123" t="str">
        <f>IF('表格编辑 '!P203="","",'表格编辑 '!P203)</f>
        <v/>
      </c>
      <c r="O203" s="123" t="str">
        <f>IF('表格编辑 '!Q203="","",'表格编辑 '!Q203)</f>
        <v/>
      </c>
      <c r="P203" s="123" t="str">
        <f>IF('表格编辑 '!R203="","",'表格编辑 '!R203)</f>
        <v/>
      </c>
      <c r="Q203" s="123" t="str">
        <f>IF('表格编辑 '!S203="","",'表格编辑 '!S203)</f>
        <v/>
      </c>
      <c r="R203" s="123" t="str">
        <f>IF('表格编辑 '!T203="","",'表格编辑 '!T203)</f>
        <v/>
      </c>
      <c r="S203" s="123" t="str">
        <f>IF('表格编辑 '!U203="","",'表格编辑 '!U203)</f>
        <v/>
      </c>
      <c r="T203" s="123" t="str">
        <f>IF('表格编辑 '!V203="","",'表格编辑 '!V203)</f>
        <v/>
      </c>
      <c r="U203" s="123" t="str">
        <f>IF('表格编辑 '!W203="","",'表格编辑 '!W203)</f>
        <v/>
      </c>
      <c r="V203" s="123" t="str">
        <f>IF('表格编辑 '!X203="","",'表格编辑 '!X203)</f>
        <v/>
      </c>
      <c r="W203" s="123" t="str">
        <f>IF('表格编辑 '!Y203="","",'表格编辑 '!Y203)</f>
        <v/>
      </c>
      <c r="X203" s="123" t="str">
        <f>IF('表格编辑 '!Z203="","",'表格编辑 '!Z203)</f>
        <v/>
      </c>
      <c r="Y203" s="123" t="str">
        <f>IF('表格编辑 '!AA203="","",'表格编辑 '!AA203)</f>
        <v/>
      </c>
      <c r="Z203" s="123" t="str">
        <f>IF('表格编辑 '!AB203="","",'表格编辑 '!AB203)</f>
        <v/>
      </c>
      <c r="AA203" s="123" t="str">
        <f>IF('表格编辑 '!AC203="","",'表格编辑 '!AC203)</f>
        <v/>
      </c>
      <c r="AB203" s="123" t="str">
        <f>IF('表格编辑 '!AD203="","",'表格编辑 '!AD203)</f>
        <v/>
      </c>
      <c r="AC203" s="123" t="str">
        <f>IF('表格编辑 '!AE203="","",'表格编辑 '!AE203)</f>
        <v/>
      </c>
      <c r="AD203" s="123">
        <f>IF('表格编辑 '!AF203="","",'表格编辑 '!AF203)</f>
        <v>120030</v>
      </c>
    </row>
    <row r="204" spans="1:30">
      <c r="A204" s="123">
        <f>IF('表格编辑 '!A204="","",'表格编辑 '!A204)</f>
        <v>20031</v>
      </c>
      <c r="B204" s="123">
        <f>IF('表格编辑 '!B204="","",'表格编辑 '!B204)</f>
        <v>10039</v>
      </c>
      <c r="C204" s="123">
        <f>IF('表格编辑 '!E204="","",'表格编辑 '!E204)</f>
        <v>29</v>
      </c>
      <c r="D204" s="123" t="str">
        <f>IF('表格编辑 '!F204="","",'表格编辑 '!F204)</f>
        <v>AI_born_event(RECEIVER, ARG0, ARG1, ARG2, ARG3,ARG4)</v>
      </c>
      <c r="E204" s="123" t="str">
        <f>IF('表格编辑 '!G204="","",'表格编辑 '!G204)</f>
        <v>AI_update_event(RECEIVER, ARG0, ARG1, ARG2, ARG3,ARG4)</v>
      </c>
      <c r="F204" s="123" t="str">
        <f>IF('表格编辑 '!H204="","",'表格编辑 '!H204)</f>
        <v/>
      </c>
      <c r="G204" s="123" t="str">
        <f>IF('表格编辑 '!I204="","",'表格编辑 '!I204)</f>
        <v/>
      </c>
      <c r="H204" s="123" t="str">
        <f>IF('表格编辑 '!J204="","",'表格编辑 '!J204)</f>
        <v>test_deadth_event(RECEIVER, ARG0, ARG1, ARG2, ARG3,ARG4)</v>
      </c>
      <c r="I204" s="123">
        <f>IF('表格编辑 '!K204="","",'表格编辑 '!K204)</f>
        <v>0</v>
      </c>
      <c r="J204" s="123" t="str">
        <f>IF('表格编辑 '!L204="","",'表格编辑 '!L204)</f>
        <v/>
      </c>
      <c r="K204" s="123" t="str">
        <f>IF('表格编辑 '!M204="","",'表格编辑 '!M204)</f>
        <v/>
      </c>
      <c r="L204" s="123" t="str">
        <f>IF('表格编辑 '!N204="","",'表格编辑 '!N204)</f>
        <v/>
      </c>
      <c r="M204" s="123" t="str">
        <f>IF('表格编辑 '!O204="","",'表格编辑 '!O204)</f>
        <v/>
      </c>
      <c r="N204" s="123" t="str">
        <f>IF('表格编辑 '!P204="","",'表格编辑 '!P204)</f>
        <v/>
      </c>
      <c r="O204" s="123" t="str">
        <f>IF('表格编辑 '!Q204="","",'表格编辑 '!Q204)</f>
        <v/>
      </c>
      <c r="P204" s="123" t="str">
        <f>IF('表格编辑 '!R204="","",'表格编辑 '!R204)</f>
        <v/>
      </c>
      <c r="Q204" s="123" t="str">
        <f>IF('表格编辑 '!S204="","",'表格编辑 '!S204)</f>
        <v/>
      </c>
      <c r="R204" s="123" t="str">
        <f>IF('表格编辑 '!T204="","",'表格编辑 '!T204)</f>
        <v/>
      </c>
      <c r="S204" s="123" t="str">
        <f>IF('表格编辑 '!U204="","",'表格编辑 '!U204)</f>
        <v/>
      </c>
      <c r="T204" s="123" t="str">
        <f>IF('表格编辑 '!V204="","",'表格编辑 '!V204)</f>
        <v/>
      </c>
      <c r="U204" s="123" t="str">
        <f>IF('表格编辑 '!W204="","",'表格编辑 '!W204)</f>
        <v/>
      </c>
      <c r="V204" s="123" t="str">
        <f>IF('表格编辑 '!X204="","",'表格编辑 '!X204)</f>
        <v/>
      </c>
      <c r="W204" s="123" t="str">
        <f>IF('表格编辑 '!Y204="","",'表格编辑 '!Y204)</f>
        <v/>
      </c>
      <c r="X204" s="123" t="str">
        <f>IF('表格编辑 '!Z204="","",'表格编辑 '!Z204)</f>
        <v/>
      </c>
      <c r="Y204" s="123" t="str">
        <f>IF('表格编辑 '!AA204="","",'表格编辑 '!AA204)</f>
        <v/>
      </c>
      <c r="Z204" s="123" t="str">
        <f>IF('表格编辑 '!AB204="","",'表格编辑 '!AB204)</f>
        <v/>
      </c>
      <c r="AA204" s="123" t="str">
        <f>IF('表格编辑 '!AC204="","",'表格编辑 '!AC204)</f>
        <v/>
      </c>
      <c r="AB204" s="123" t="str">
        <f>IF('表格编辑 '!AD204="","",'表格编辑 '!AD204)</f>
        <v/>
      </c>
      <c r="AC204" s="123" t="str">
        <f>IF('表格编辑 '!AE204="","",'表格编辑 '!AE204)</f>
        <v/>
      </c>
      <c r="AD204" s="123">
        <f>IF('表格编辑 '!AF204="","",'表格编辑 '!AF204)</f>
        <v>120031</v>
      </c>
    </row>
    <row r="205" spans="1:30">
      <c r="A205" s="123">
        <f>IF('表格编辑 '!A205="","",'表格编辑 '!A205)</f>
        <v>20032</v>
      </c>
      <c r="B205" s="123">
        <f>IF('表格编辑 '!B205="","",'表格编辑 '!B205)</f>
        <v>50112</v>
      </c>
      <c r="C205" s="123">
        <f>IF('表格编辑 '!E205="","",'表格编辑 '!E205)</f>
        <v>29</v>
      </c>
      <c r="D205" s="123" t="str">
        <f>IF('表格编辑 '!F205="","",'表格编辑 '!F205)</f>
        <v>YinYing_Born(RECEIVER, ARG0, ARG1, ARG2, ARG3,ARG4)</v>
      </c>
      <c r="E205" s="123" t="str">
        <f>IF('表格编辑 '!G205="","",'表格编辑 '!G205)</f>
        <v>YinYing_Update(RECEIVER, ARG0, ARG1, ARG2, ARG3,ARG4)</v>
      </c>
      <c r="F205" s="123" t="str">
        <f>IF('表格编辑 '!H205="","",'表格编辑 '!H205)</f>
        <v/>
      </c>
      <c r="G205" s="123" t="str">
        <f>IF('表格编辑 '!I205="","",'表格编辑 '!I205)</f>
        <v/>
      </c>
      <c r="H205" s="123" t="str">
        <f>IF('表格编辑 '!J205="","",'表格编辑 '!J205)</f>
        <v>YinYing_deadth(RECEIVER, ARG0, ARG1, ARG2, ARG3,ARG4)</v>
      </c>
      <c r="I205" s="123">
        <f>IF('表格编辑 '!K205="","",'表格编辑 '!K205)</f>
        <v>1</v>
      </c>
      <c r="J205" s="123">
        <f>IF('表格编辑 '!L205="","",'表格编辑 '!L205)</f>
        <v>3066.8</v>
      </c>
      <c r="K205" s="123" t="str">
        <f>IF('表格编辑 '!M205="","",'表格编辑 '!M205)</f>
        <v/>
      </c>
      <c r="L205" s="123" t="str">
        <f>IF('表格编辑 '!N205="","",'表格编辑 '!N205)</f>
        <v/>
      </c>
      <c r="M205" s="123" t="str">
        <f>IF('表格编辑 '!O205="","",'表格编辑 '!O205)</f>
        <v/>
      </c>
      <c r="N205" s="123" t="str">
        <f>IF('表格编辑 '!P205="","",'表格编辑 '!P205)</f>
        <v/>
      </c>
      <c r="O205" s="123" t="str">
        <f>IF('表格编辑 '!Q205="","",'表格编辑 '!Q205)</f>
        <v/>
      </c>
      <c r="P205" s="123" t="str">
        <f>IF('表格编辑 '!R205="","",'表格编辑 '!R205)</f>
        <v/>
      </c>
      <c r="Q205" s="123" t="str">
        <f>IF('表格编辑 '!S205="","",'表格编辑 '!S205)</f>
        <v/>
      </c>
      <c r="R205" s="123" t="str">
        <f>IF('表格编辑 '!T205="","",'表格编辑 '!T205)</f>
        <v/>
      </c>
      <c r="S205" s="123" t="str">
        <f>IF('表格编辑 '!U205="","",'表格编辑 '!U205)</f>
        <v/>
      </c>
      <c r="T205" s="123" t="str">
        <f>IF('表格编辑 '!V205="","",'表格编辑 '!V205)</f>
        <v/>
      </c>
      <c r="U205" s="123" t="str">
        <f>IF('表格编辑 '!W205="","",'表格编辑 '!W205)</f>
        <v/>
      </c>
      <c r="V205" s="123" t="str">
        <f>IF('表格编辑 '!X205="","",'表格编辑 '!X205)</f>
        <v/>
      </c>
      <c r="W205" s="123">
        <f>IF('表格编辑 '!Y205="","",'表格编辑 '!Y205)</f>
        <v>100</v>
      </c>
      <c r="X205" s="123">
        <f>IF('表格编辑 '!Z205="","",'表格编辑 '!Z205)</f>
        <v>100</v>
      </c>
      <c r="Y205" s="123">
        <f>IF('表格编辑 '!AA205="","",'表格编辑 '!AA205)</f>
        <v>100</v>
      </c>
      <c r="Z205" s="123">
        <f>IF('表格编辑 '!AB205="","",'表格编辑 '!AB205)</f>
        <v>100</v>
      </c>
      <c r="AA205" s="123">
        <f>IF('表格编辑 '!AC205="","",'表格编辑 '!AC205)</f>
        <v>100</v>
      </c>
      <c r="AB205" s="123">
        <f>IF('表格编辑 '!AD205="","",'表格编辑 '!AD205)</f>
        <v>100</v>
      </c>
      <c r="AC205" s="123" t="str">
        <f>IF('表格编辑 '!AE205="","",'表格编辑 '!AE205)</f>
        <v/>
      </c>
      <c r="AD205" s="123">
        <f>IF('表格编辑 '!AF205="","",'表格编辑 '!AF205)</f>
        <v>120032</v>
      </c>
    </row>
    <row r="206" spans="1:30">
      <c r="A206" s="123">
        <f>IF('表格编辑 '!A206="","",'表格编辑 '!A206)</f>
        <v>20033</v>
      </c>
      <c r="B206" s="123">
        <f>IF('表格编辑 '!B206="","",'表格编辑 '!B206)</f>
        <v>10110</v>
      </c>
      <c r="C206" s="123">
        <f>IF('表格编辑 '!E206="","",'表格编辑 '!E206)</f>
        <v>29</v>
      </c>
      <c r="D206" s="123" t="str">
        <f>IF('表格编辑 '!F206="","",'表格编辑 '!F206)</f>
        <v>AI_born_event(RECEIVER, ARG0, ARG1, ARG2, ARG3,ARG4)</v>
      </c>
      <c r="E206" s="123" t="str">
        <f>IF('表格编辑 '!G206="","",'表格编辑 '!G206)</f>
        <v>AI_update_event(RECEIVER, ARG0, ARG1, ARG2, ARG3,ARG4)</v>
      </c>
      <c r="F206" s="123" t="str">
        <f>IF('表格编辑 '!H206="","",'表格编辑 '!H206)</f>
        <v/>
      </c>
      <c r="G206" s="123" t="str">
        <f>IF('表格编辑 '!I206="","",'表格编辑 '!I206)</f>
        <v/>
      </c>
      <c r="H206" s="123" t="str">
        <f>IF('表格编辑 '!J206="","",'表格编辑 '!J206)</f>
        <v>test_deadth_event(RECEIVER, ARG0, ARG1, ARG2, ARG3,ARG4)</v>
      </c>
      <c r="I206" s="123">
        <f>IF('表格编辑 '!K206="","",'表格编辑 '!K206)</f>
        <v>0</v>
      </c>
      <c r="J206" s="123" t="str">
        <f>IF('表格编辑 '!L206="","",'表格编辑 '!L206)</f>
        <v/>
      </c>
      <c r="K206" s="123" t="str">
        <f>IF('表格编辑 '!M206="","",'表格编辑 '!M206)</f>
        <v/>
      </c>
      <c r="L206" s="123" t="str">
        <f>IF('表格编辑 '!N206="","",'表格编辑 '!N206)</f>
        <v/>
      </c>
      <c r="M206" s="123" t="str">
        <f>IF('表格编辑 '!O206="","",'表格编辑 '!O206)</f>
        <v/>
      </c>
      <c r="N206" s="123" t="str">
        <f>IF('表格编辑 '!P206="","",'表格编辑 '!P206)</f>
        <v/>
      </c>
      <c r="O206" s="123" t="str">
        <f>IF('表格编辑 '!Q206="","",'表格编辑 '!Q206)</f>
        <v/>
      </c>
      <c r="P206" s="123" t="str">
        <f>IF('表格编辑 '!R206="","",'表格编辑 '!R206)</f>
        <v/>
      </c>
      <c r="Q206" s="123" t="str">
        <f>IF('表格编辑 '!S206="","",'表格编辑 '!S206)</f>
        <v/>
      </c>
      <c r="R206" s="123" t="str">
        <f>IF('表格编辑 '!T206="","",'表格编辑 '!T206)</f>
        <v/>
      </c>
      <c r="S206" s="123" t="str">
        <f>IF('表格编辑 '!U206="","",'表格编辑 '!U206)</f>
        <v/>
      </c>
      <c r="T206" s="123" t="str">
        <f>IF('表格编辑 '!V206="","",'表格编辑 '!V206)</f>
        <v/>
      </c>
      <c r="U206" s="123" t="str">
        <f>IF('表格编辑 '!W206="","",'表格编辑 '!W206)</f>
        <v/>
      </c>
      <c r="V206" s="123" t="str">
        <f>IF('表格编辑 '!X206="","",'表格编辑 '!X206)</f>
        <v/>
      </c>
      <c r="W206" s="123" t="str">
        <f>IF('表格编辑 '!Y206="","",'表格编辑 '!Y206)</f>
        <v/>
      </c>
      <c r="X206" s="123" t="str">
        <f>IF('表格编辑 '!Z206="","",'表格编辑 '!Z206)</f>
        <v/>
      </c>
      <c r="Y206" s="123" t="str">
        <f>IF('表格编辑 '!AA206="","",'表格编辑 '!AA206)</f>
        <v/>
      </c>
      <c r="Z206" s="123" t="str">
        <f>IF('表格编辑 '!AB206="","",'表格编辑 '!AB206)</f>
        <v/>
      </c>
      <c r="AA206" s="123" t="str">
        <f>IF('表格编辑 '!AC206="","",'表格编辑 '!AC206)</f>
        <v/>
      </c>
      <c r="AB206" s="123" t="str">
        <f>IF('表格编辑 '!AD206="","",'表格编辑 '!AD206)</f>
        <v/>
      </c>
      <c r="AC206" s="123" t="str">
        <f>IF('表格编辑 '!AE206="","",'表格编辑 '!AE206)</f>
        <v/>
      </c>
      <c r="AD206" s="123">
        <f>IF('表格编辑 '!AF206="","",'表格编辑 '!AF206)</f>
        <v>120033</v>
      </c>
    </row>
    <row r="207" spans="1:30">
      <c r="A207" s="123">
        <f>IF('表格编辑 '!A207="","",'表格编辑 '!A207)</f>
        <v>20034</v>
      </c>
      <c r="B207" s="123">
        <f>IF('表格编辑 '!B207="","",'表格编辑 '!B207)</f>
        <v>10121</v>
      </c>
      <c r="C207" s="123">
        <f>IF('表格编辑 '!E207="","",'表格编辑 '!E207)</f>
        <v>29</v>
      </c>
      <c r="D207" s="123" t="str">
        <f>IF('表格编辑 '!F207="","",'表格编辑 '!F207)</f>
        <v>AI_born_event(RECEIVER, ARG0, ARG1, ARG2, ARG3,ARG4)</v>
      </c>
      <c r="E207" s="123" t="str">
        <f>IF('表格编辑 '!G207="","",'表格编辑 '!G207)</f>
        <v>AI_update_event(RECEIVER, ARG0, ARG1, ARG2, ARG3,ARG4)</v>
      </c>
      <c r="F207" s="123" t="str">
        <f>IF('表格编辑 '!H207="","",'表格编辑 '!H207)</f>
        <v/>
      </c>
      <c r="G207" s="123" t="str">
        <f>IF('表格编辑 '!I207="","",'表格编辑 '!I207)</f>
        <v/>
      </c>
      <c r="H207" s="123" t="str">
        <f>IF('表格编辑 '!J207="","",'表格编辑 '!J207)</f>
        <v>test_deadth_event(RECEIVER, ARG0, ARG1, ARG2, ARG3,ARG4)</v>
      </c>
      <c r="I207" s="123">
        <f>IF('表格编辑 '!K207="","",'表格编辑 '!K207)</f>
        <v>0</v>
      </c>
      <c r="J207" s="123" t="str">
        <f>IF('表格编辑 '!L207="","",'表格编辑 '!L207)</f>
        <v/>
      </c>
      <c r="K207" s="123" t="str">
        <f>IF('表格编辑 '!M207="","",'表格编辑 '!M207)</f>
        <v/>
      </c>
      <c r="L207" s="123" t="str">
        <f>IF('表格编辑 '!N207="","",'表格编辑 '!N207)</f>
        <v/>
      </c>
      <c r="M207" s="123" t="str">
        <f>IF('表格编辑 '!O207="","",'表格编辑 '!O207)</f>
        <v/>
      </c>
      <c r="N207" s="123" t="str">
        <f>IF('表格编辑 '!P207="","",'表格编辑 '!P207)</f>
        <v/>
      </c>
      <c r="O207" s="123" t="str">
        <f>IF('表格编辑 '!Q207="","",'表格编辑 '!Q207)</f>
        <v/>
      </c>
      <c r="P207" s="123" t="str">
        <f>IF('表格编辑 '!R207="","",'表格编辑 '!R207)</f>
        <v/>
      </c>
      <c r="Q207" s="123" t="str">
        <f>IF('表格编辑 '!S207="","",'表格编辑 '!S207)</f>
        <v/>
      </c>
      <c r="R207" s="123" t="str">
        <f>IF('表格编辑 '!T207="","",'表格编辑 '!T207)</f>
        <v/>
      </c>
      <c r="S207" s="123" t="str">
        <f>IF('表格编辑 '!U207="","",'表格编辑 '!U207)</f>
        <v/>
      </c>
      <c r="T207" s="123" t="str">
        <f>IF('表格编辑 '!V207="","",'表格编辑 '!V207)</f>
        <v/>
      </c>
      <c r="U207" s="123" t="str">
        <f>IF('表格编辑 '!W207="","",'表格编辑 '!W207)</f>
        <v/>
      </c>
      <c r="V207" s="123" t="str">
        <f>IF('表格编辑 '!X207="","",'表格编辑 '!X207)</f>
        <v/>
      </c>
      <c r="W207" s="123" t="str">
        <f>IF('表格编辑 '!Y207="","",'表格编辑 '!Y207)</f>
        <v/>
      </c>
      <c r="X207" s="123" t="str">
        <f>IF('表格编辑 '!Z207="","",'表格编辑 '!Z207)</f>
        <v/>
      </c>
      <c r="Y207" s="123" t="str">
        <f>IF('表格编辑 '!AA207="","",'表格编辑 '!AA207)</f>
        <v/>
      </c>
      <c r="Z207" s="123" t="str">
        <f>IF('表格编辑 '!AB207="","",'表格编辑 '!AB207)</f>
        <v/>
      </c>
      <c r="AA207" s="123" t="str">
        <f>IF('表格编辑 '!AC207="","",'表格编辑 '!AC207)</f>
        <v/>
      </c>
      <c r="AB207" s="123" t="str">
        <f>IF('表格编辑 '!AD207="","",'表格编辑 '!AD207)</f>
        <v/>
      </c>
      <c r="AC207" s="123" t="str">
        <f>IF('表格编辑 '!AE207="","",'表格编辑 '!AE207)</f>
        <v/>
      </c>
      <c r="AD207" s="123">
        <f>IF('表格编辑 '!AF207="","",'表格编辑 '!AF207)</f>
        <v>120034</v>
      </c>
    </row>
    <row r="208" spans="1:30">
      <c r="A208" s="123">
        <f>IF('表格编辑 '!A208="","",'表格编辑 '!A208)</f>
        <v>20035</v>
      </c>
      <c r="B208" s="123">
        <f>IF('表格编辑 '!B208="","",'表格编辑 '!B208)</f>
        <v>10140</v>
      </c>
      <c r="C208" s="123">
        <f>IF('表格编辑 '!E208="","",'表格编辑 '!E208)</f>
        <v>29</v>
      </c>
      <c r="D208" s="123" t="str">
        <f>IF('表格编辑 '!F208="","",'表格编辑 '!F208)</f>
        <v>AI_born_event(RECEIVER, ARG0, ARG1, ARG2, ARG3,ARG4)</v>
      </c>
      <c r="E208" s="123" t="str">
        <f>IF('表格编辑 '!G208="","",'表格编辑 '!G208)</f>
        <v>AI_update_event(RECEIVER, ARG0, ARG1, ARG2, ARG3,ARG4)</v>
      </c>
      <c r="F208" s="123" t="str">
        <f>IF('表格编辑 '!H208="","",'表格编辑 '!H208)</f>
        <v/>
      </c>
      <c r="G208" s="123" t="str">
        <f>IF('表格编辑 '!I208="","",'表格编辑 '!I208)</f>
        <v/>
      </c>
      <c r="H208" s="123" t="str">
        <f>IF('表格编辑 '!J208="","",'表格编辑 '!J208)</f>
        <v>test_deadth_event(RECEIVER, ARG0, ARG1, ARG2, ARG3,ARG4)</v>
      </c>
      <c r="I208" s="123">
        <f>IF('表格编辑 '!K208="","",'表格编辑 '!K208)</f>
        <v>0</v>
      </c>
      <c r="J208" s="123" t="str">
        <f>IF('表格编辑 '!L208="","",'表格编辑 '!L208)</f>
        <v/>
      </c>
      <c r="K208" s="123" t="str">
        <f>IF('表格编辑 '!M208="","",'表格编辑 '!M208)</f>
        <v/>
      </c>
      <c r="L208" s="123" t="str">
        <f>IF('表格编辑 '!N208="","",'表格编辑 '!N208)</f>
        <v/>
      </c>
      <c r="M208" s="123" t="str">
        <f>IF('表格编辑 '!O208="","",'表格编辑 '!O208)</f>
        <v/>
      </c>
      <c r="N208" s="123" t="str">
        <f>IF('表格编辑 '!P208="","",'表格编辑 '!P208)</f>
        <v/>
      </c>
      <c r="O208" s="123" t="str">
        <f>IF('表格编辑 '!Q208="","",'表格编辑 '!Q208)</f>
        <v/>
      </c>
      <c r="P208" s="123" t="str">
        <f>IF('表格编辑 '!R208="","",'表格编辑 '!R208)</f>
        <v/>
      </c>
      <c r="Q208" s="123" t="str">
        <f>IF('表格编辑 '!S208="","",'表格编辑 '!S208)</f>
        <v/>
      </c>
      <c r="R208" s="123" t="str">
        <f>IF('表格编辑 '!T208="","",'表格编辑 '!T208)</f>
        <v/>
      </c>
      <c r="S208" s="123" t="str">
        <f>IF('表格编辑 '!U208="","",'表格编辑 '!U208)</f>
        <v/>
      </c>
      <c r="T208" s="123" t="str">
        <f>IF('表格编辑 '!V208="","",'表格编辑 '!V208)</f>
        <v/>
      </c>
      <c r="U208" s="123" t="str">
        <f>IF('表格编辑 '!W208="","",'表格编辑 '!W208)</f>
        <v/>
      </c>
      <c r="V208" s="123" t="str">
        <f>IF('表格编辑 '!X208="","",'表格编辑 '!X208)</f>
        <v/>
      </c>
      <c r="W208" s="123" t="str">
        <f>IF('表格编辑 '!Y208="","",'表格编辑 '!Y208)</f>
        <v/>
      </c>
      <c r="X208" s="123" t="str">
        <f>IF('表格编辑 '!Z208="","",'表格编辑 '!Z208)</f>
        <v/>
      </c>
      <c r="Y208" s="123" t="str">
        <f>IF('表格编辑 '!AA208="","",'表格编辑 '!AA208)</f>
        <v/>
      </c>
      <c r="Z208" s="123" t="str">
        <f>IF('表格编辑 '!AB208="","",'表格编辑 '!AB208)</f>
        <v/>
      </c>
      <c r="AA208" s="123" t="str">
        <f>IF('表格编辑 '!AC208="","",'表格编辑 '!AC208)</f>
        <v/>
      </c>
      <c r="AB208" s="123" t="str">
        <f>IF('表格编辑 '!AD208="","",'表格编辑 '!AD208)</f>
        <v/>
      </c>
      <c r="AC208" s="123" t="str">
        <f>IF('表格编辑 '!AE208="","",'表格编辑 '!AE208)</f>
        <v/>
      </c>
      <c r="AD208" s="123">
        <f>IF('表格编辑 '!AF208="","",'表格编辑 '!AF208)</f>
        <v>120035</v>
      </c>
    </row>
    <row r="209" spans="1:30">
      <c r="A209" s="123">
        <f>IF('表格编辑 '!A209="","",'表格编辑 '!A209)</f>
        <v>20036</v>
      </c>
      <c r="B209" s="123">
        <f>IF('表格编辑 '!B209="","",'表格编辑 '!B209)</f>
        <v>10107</v>
      </c>
      <c r="C209" s="123">
        <f>IF('表格编辑 '!E209="","",'表格编辑 '!E209)</f>
        <v>29</v>
      </c>
      <c r="D209" s="123" t="str">
        <f>IF('表格编辑 '!F209="","",'表格编辑 '!F209)</f>
        <v>AI_born_event(RECEIVER, ARG0, ARG1, ARG2, ARG3,ARG4)</v>
      </c>
      <c r="E209" s="123" t="str">
        <f>IF('表格编辑 '!G209="","",'表格编辑 '!G209)</f>
        <v>AI_update_event(RECEIVER, ARG0, ARG1, ARG2, ARG3,ARG4)</v>
      </c>
      <c r="F209" s="123" t="str">
        <f>IF('表格编辑 '!H209="","",'表格编辑 '!H209)</f>
        <v/>
      </c>
      <c r="G209" s="123" t="str">
        <f>IF('表格编辑 '!I209="","",'表格编辑 '!I209)</f>
        <v/>
      </c>
      <c r="H209" s="123" t="str">
        <f>IF('表格编辑 '!J209="","",'表格编辑 '!J209)</f>
        <v>test_deadth_event(RECEIVER, ARG0, ARG1, ARG2, ARG3,ARG4)</v>
      </c>
      <c r="I209" s="123">
        <f>IF('表格编辑 '!K209="","",'表格编辑 '!K209)</f>
        <v>0</v>
      </c>
      <c r="J209" s="123" t="str">
        <f>IF('表格编辑 '!L209="","",'表格编辑 '!L209)</f>
        <v/>
      </c>
      <c r="K209" s="123" t="str">
        <f>IF('表格编辑 '!M209="","",'表格编辑 '!M209)</f>
        <v/>
      </c>
      <c r="L209" s="123" t="str">
        <f>IF('表格编辑 '!N209="","",'表格编辑 '!N209)</f>
        <v/>
      </c>
      <c r="M209" s="123" t="str">
        <f>IF('表格编辑 '!O209="","",'表格编辑 '!O209)</f>
        <v/>
      </c>
      <c r="N209" s="123" t="str">
        <f>IF('表格编辑 '!P209="","",'表格编辑 '!P209)</f>
        <v/>
      </c>
      <c r="O209" s="123" t="str">
        <f>IF('表格编辑 '!Q209="","",'表格编辑 '!Q209)</f>
        <v/>
      </c>
      <c r="P209" s="123" t="str">
        <f>IF('表格编辑 '!R209="","",'表格编辑 '!R209)</f>
        <v/>
      </c>
      <c r="Q209" s="123" t="str">
        <f>IF('表格编辑 '!S209="","",'表格编辑 '!S209)</f>
        <v/>
      </c>
      <c r="R209" s="123" t="str">
        <f>IF('表格编辑 '!T209="","",'表格编辑 '!T209)</f>
        <v/>
      </c>
      <c r="S209" s="123" t="str">
        <f>IF('表格编辑 '!U209="","",'表格编辑 '!U209)</f>
        <v/>
      </c>
      <c r="T209" s="123" t="str">
        <f>IF('表格编辑 '!V209="","",'表格编辑 '!V209)</f>
        <v/>
      </c>
      <c r="U209" s="123" t="str">
        <f>IF('表格编辑 '!W209="","",'表格编辑 '!W209)</f>
        <v/>
      </c>
      <c r="V209" s="123" t="str">
        <f>IF('表格编辑 '!X209="","",'表格编辑 '!X209)</f>
        <v/>
      </c>
      <c r="W209" s="123" t="str">
        <f>IF('表格编辑 '!Y209="","",'表格编辑 '!Y209)</f>
        <v/>
      </c>
      <c r="X209" s="123" t="str">
        <f>IF('表格编辑 '!Z209="","",'表格编辑 '!Z209)</f>
        <v/>
      </c>
      <c r="Y209" s="123" t="str">
        <f>IF('表格编辑 '!AA209="","",'表格编辑 '!AA209)</f>
        <v/>
      </c>
      <c r="Z209" s="123" t="str">
        <f>IF('表格编辑 '!AB209="","",'表格编辑 '!AB209)</f>
        <v/>
      </c>
      <c r="AA209" s="123" t="str">
        <f>IF('表格编辑 '!AC209="","",'表格编辑 '!AC209)</f>
        <v/>
      </c>
      <c r="AB209" s="123" t="str">
        <f>IF('表格编辑 '!AD209="","",'表格编辑 '!AD209)</f>
        <v/>
      </c>
      <c r="AC209" s="123" t="str">
        <f>IF('表格编辑 '!AE209="","",'表格编辑 '!AE209)</f>
        <v/>
      </c>
      <c r="AD209" s="123">
        <f>IF('表格编辑 '!AF209="","",'表格编辑 '!AF209)</f>
        <v>120036</v>
      </c>
    </row>
    <row r="210" spans="1:30">
      <c r="A210" s="123">
        <f>IF('表格编辑 '!A210="","",'表格编辑 '!A210)</f>
        <v>20037</v>
      </c>
      <c r="B210" s="123">
        <f>IF('表格编辑 '!B210="","",'表格编辑 '!B210)</f>
        <v>10088</v>
      </c>
      <c r="C210" s="123">
        <f>IF('表格编辑 '!E210="","",'表格编辑 '!E210)</f>
        <v>29</v>
      </c>
      <c r="D210" s="123" t="str">
        <f>IF('表格编辑 '!F210="","",'表格编辑 '!F210)</f>
        <v>AI_born_event(RECEIVER, ARG0, ARG1, ARG2, ARG3,ARG4)</v>
      </c>
      <c r="E210" s="123" t="str">
        <f>IF('表格编辑 '!G210="","",'表格编辑 '!G210)</f>
        <v>AI_update_event(RECEIVER, ARG0, ARG1, ARG2, ARG3,ARG4)</v>
      </c>
      <c r="F210" s="123" t="str">
        <f>IF('表格编辑 '!H210="","",'表格编辑 '!H210)</f>
        <v/>
      </c>
      <c r="G210" s="123" t="str">
        <f>IF('表格编辑 '!I210="","",'表格编辑 '!I210)</f>
        <v/>
      </c>
      <c r="H210" s="123" t="str">
        <f>IF('表格编辑 '!J210="","",'表格编辑 '!J210)</f>
        <v>test_deadth_event(RECEIVER, ARG0, ARG1, ARG2, ARG3,ARG4)</v>
      </c>
      <c r="I210" s="123">
        <f>IF('表格编辑 '!K210="","",'表格编辑 '!K210)</f>
        <v>0</v>
      </c>
      <c r="J210" s="123" t="str">
        <f>IF('表格编辑 '!L210="","",'表格编辑 '!L210)</f>
        <v/>
      </c>
      <c r="K210" s="123" t="str">
        <f>IF('表格编辑 '!M210="","",'表格编辑 '!M210)</f>
        <v/>
      </c>
      <c r="L210" s="123" t="str">
        <f>IF('表格编辑 '!N210="","",'表格编辑 '!N210)</f>
        <v/>
      </c>
      <c r="M210" s="123" t="str">
        <f>IF('表格编辑 '!O210="","",'表格编辑 '!O210)</f>
        <v/>
      </c>
      <c r="N210" s="123" t="str">
        <f>IF('表格编辑 '!P210="","",'表格编辑 '!P210)</f>
        <v/>
      </c>
      <c r="O210" s="123" t="str">
        <f>IF('表格编辑 '!Q210="","",'表格编辑 '!Q210)</f>
        <v/>
      </c>
      <c r="P210" s="123" t="str">
        <f>IF('表格编辑 '!R210="","",'表格编辑 '!R210)</f>
        <v/>
      </c>
      <c r="Q210" s="123" t="str">
        <f>IF('表格编辑 '!S210="","",'表格编辑 '!S210)</f>
        <v/>
      </c>
      <c r="R210" s="123" t="str">
        <f>IF('表格编辑 '!T210="","",'表格编辑 '!T210)</f>
        <v/>
      </c>
      <c r="S210" s="123" t="str">
        <f>IF('表格编辑 '!U210="","",'表格编辑 '!U210)</f>
        <v/>
      </c>
      <c r="T210" s="123" t="str">
        <f>IF('表格编辑 '!V210="","",'表格编辑 '!V210)</f>
        <v/>
      </c>
      <c r="U210" s="123" t="str">
        <f>IF('表格编辑 '!W210="","",'表格编辑 '!W210)</f>
        <v/>
      </c>
      <c r="V210" s="123" t="str">
        <f>IF('表格编辑 '!X210="","",'表格编辑 '!X210)</f>
        <v/>
      </c>
      <c r="W210" s="123" t="str">
        <f>IF('表格编辑 '!Y210="","",'表格编辑 '!Y210)</f>
        <v/>
      </c>
      <c r="X210" s="123" t="str">
        <f>IF('表格编辑 '!Z210="","",'表格编辑 '!Z210)</f>
        <v/>
      </c>
      <c r="Y210" s="123" t="str">
        <f>IF('表格编辑 '!AA210="","",'表格编辑 '!AA210)</f>
        <v/>
      </c>
      <c r="Z210" s="123" t="str">
        <f>IF('表格编辑 '!AB210="","",'表格编辑 '!AB210)</f>
        <v/>
      </c>
      <c r="AA210" s="123" t="str">
        <f>IF('表格编辑 '!AC210="","",'表格编辑 '!AC210)</f>
        <v/>
      </c>
      <c r="AB210" s="123" t="str">
        <f>IF('表格编辑 '!AD210="","",'表格编辑 '!AD210)</f>
        <v/>
      </c>
      <c r="AC210" s="123" t="str">
        <f>IF('表格编辑 '!AE210="","",'表格编辑 '!AE210)</f>
        <v/>
      </c>
      <c r="AD210" s="123">
        <f>IF('表格编辑 '!AF210="","",'表格编辑 '!AF210)</f>
        <v>120037</v>
      </c>
    </row>
    <row r="211" spans="1:30">
      <c r="A211" s="123">
        <f>IF('表格编辑 '!A211="","",'表格编辑 '!A211)</f>
        <v>20038</v>
      </c>
      <c r="B211" s="123">
        <f>IF('表格编辑 '!B211="","",'表格编辑 '!B211)</f>
        <v>10011</v>
      </c>
      <c r="C211" s="123">
        <f>IF('表格编辑 '!E211="","",'表格编辑 '!E211)</f>
        <v>29</v>
      </c>
      <c r="D211" s="123" t="str">
        <f>IF('表格编辑 '!F211="","",'表格编辑 '!F211)</f>
        <v>AI_born_event(RECEIVER, ARG0, ARG1, ARG2, ARG3,ARG4)</v>
      </c>
      <c r="E211" s="123" t="str">
        <f>IF('表格编辑 '!G211="","",'表格编辑 '!G211)</f>
        <v>AI_update_event(RECEIVER, ARG0, ARG1, ARG2, ARG3,ARG4)</v>
      </c>
      <c r="F211" s="123" t="str">
        <f>IF('表格编辑 '!H211="","",'表格编辑 '!H211)</f>
        <v/>
      </c>
      <c r="G211" s="123" t="str">
        <f>IF('表格编辑 '!I211="","",'表格编辑 '!I211)</f>
        <v/>
      </c>
      <c r="H211" s="123" t="str">
        <f>IF('表格编辑 '!J211="","",'表格编辑 '!J211)</f>
        <v>test_deadth_event(RECEIVER, ARG0, ARG1, ARG2, ARG3,ARG4)</v>
      </c>
      <c r="I211" s="123">
        <f>IF('表格编辑 '!K211="","",'表格编辑 '!K211)</f>
        <v>0</v>
      </c>
      <c r="J211" s="123" t="str">
        <f>IF('表格编辑 '!L211="","",'表格编辑 '!L211)</f>
        <v/>
      </c>
      <c r="K211" s="123" t="str">
        <f>IF('表格编辑 '!M211="","",'表格编辑 '!M211)</f>
        <v/>
      </c>
      <c r="L211" s="123" t="str">
        <f>IF('表格编辑 '!N211="","",'表格编辑 '!N211)</f>
        <v/>
      </c>
      <c r="M211" s="123" t="str">
        <f>IF('表格编辑 '!O211="","",'表格编辑 '!O211)</f>
        <v/>
      </c>
      <c r="N211" s="123" t="str">
        <f>IF('表格编辑 '!P211="","",'表格编辑 '!P211)</f>
        <v/>
      </c>
      <c r="O211" s="123" t="str">
        <f>IF('表格编辑 '!Q211="","",'表格编辑 '!Q211)</f>
        <v/>
      </c>
      <c r="P211" s="123" t="str">
        <f>IF('表格编辑 '!R211="","",'表格编辑 '!R211)</f>
        <v/>
      </c>
      <c r="Q211" s="123" t="str">
        <f>IF('表格编辑 '!S211="","",'表格编辑 '!S211)</f>
        <v/>
      </c>
      <c r="R211" s="123" t="str">
        <f>IF('表格编辑 '!T211="","",'表格编辑 '!T211)</f>
        <v/>
      </c>
      <c r="S211" s="123" t="str">
        <f>IF('表格编辑 '!U211="","",'表格编辑 '!U211)</f>
        <v/>
      </c>
      <c r="T211" s="123" t="str">
        <f>IF('表格编辑 '!V211="","",'表格编辑 '!V211)</f>
        <v/>
      </c>
      <c r="U211" s="123" t="str">
        <f>IF('表格编辑 '!W211="","",'表格编辑 '!W211)</f>
        <v/>
      </c>
      <c r="V211" s="123" t="str">
        <f>IF('表格编辑 '!X211="","",'表格编辑 '!X211)</f>
        <v/>
      </c>
      <c r="W211" s="123" t="str">
        <f>IF('表格编辑 '!Y211="","",'表格编辑 '!Y211)</f>
        <v/>
      </c>
      <c r="X211" s="123" t="str">
        <f>IF('表格编辑 '!Z211="","",'表格编辑 '!Z211)</f>
        <v/>
      </c>
      <c r="Y211" s="123" t="str">
        <f>IF('表格编辑 '!AA211="","",'表格编辑 '!AA211)</f>
        <v/>
      </c>
      <c r="Z211" s="123" t="str">
        <f>IF('表格编辑 '!AB211="","",'表格编辑 '!AB211)</f>
        <v/>
      </c>
      <c r="AA211" s="123" t="str">
        <f>IF('表格编辑 '!AC211="","",'表格编辑 '!AC211)</f>
        <v/>
      </c>
      <c r="AB211" s="123" t="str">
        <f>IF('表格编辑 '!AD211="","",'表格编辑 '!AD211)</f>
        <v/>
      </c>
      <c r="AC211" s="123" t="str">
        <f>IF('表格编辑 '!AE211="","",'表格编辑 '!AE211)</f>
        <v/>
      </c>
      <c r="AD211" s="123">
        <f>IF('表格编辑 '!AF211="","",'表格编辑 '!AF211)</f>
        <v>120038</v>
      </c>
    </row>
    <row r="212" spans="1:30">
      <c r="A212" s="123">
        <f>IF('表格编辑 '!A212="","",'表格编辑 '!A212)</f>
        <v>20039</v>
      </c>
      <c r="B212" s="123">
        <f>IF('表格编辑 '!B212="","",'表格编辑 '!B212)</f>
        <v>10030</v>
      </c>
      <c r="C212" s="123">
        <f>IF('表格编辑 '!E212="","",'表格编辑 '!E212)</f>
        <v>29</v>
      </c>
      <c r="D212" s="123" t="str">
        <f>IF('表格编辑 '!F212="","",'表格编辑 '!F212)</f>
        <v>AI_born_event(RECEIVER, ARG0, ARG1, ARG2, ARG3,ARG4)</v>
      </c>
      <c r="E212" s="123" t="str">
        <f>IF('表格编辑 '!G212="","",'表格编辑 '!G212)</f>
        <v>AI_update_event(RECEIVER, ARG0, ARG1, ARG2, ARG3,ARG4)</v>
      </c>
      <c r="F212" s="123" t="str">
        <f>IF('表格编辑 '!H212="","",'表格编辑 '!H212)</f>
        <v/>
      </c>
      <c r="G212" s="123" t="str">
        <f>IF('表格编辑 '!I212="","",'表格编辑 '!I212)</f>
        <v/>
      </c>
      <c r="H212" s="123" t="str">
        <f>IF('表格编辑 '!J212="","",'表格编辑 '!J212)</f>
        <v>test_deadth_event(RECEIVER, ARG0, ARG1, ARG2, ARG3,ARG4)</v>
      </c>
      <c r="I212" s="123">
        <f>IF('表格编辑 '!K212="","",'表格编辑 '!K212)</f>
        <v>0</v>
      </c>
      <c r="J212" s="123" t="str">
        <f>IF('表格编辑 '!L212="","",'表格编辑 '!L212)</f>
        <v/>
      </c>
      <c r="K212" s="123" t="str">
        <f>IF('表格编辑 '!M212="","",'表格编辑 '!M212)</f>
        <v/>
      </c>
      <c r="L212" s="123" t="str">
        <f>IF('表格编辑 '!N212="","",'表格编辑 '!N212)</f>
        <v/>
      </c>
      <c r="M212" s="123" t="str">
        <f>IF('表格编辑 '!O212="","",'表格编辑 '!O212)</f>
        <v/>
      </c>
      <c r="N212" s="123" t="str">
        <f>IF('表格编辑 '!P212="","",'表格编辑 '!P212)</f>
        <v/>
      </c>
      <c r="O212" s="123" t="str">
        <f>IF('表格编辑 '!Q212="","",'表格编辑 '!Q212)</f>
        <v/>
      </c>
      <c r="P212" s="123" t="str">
        <f>IF('表格编辑 '!R212="","",'表格编辑 '!R212)</f>
        <v/>
      </c>
      <c r="Q212" s="123" t="str">
        <f>IF('表格编辑 '!S212="","",'表格编辑 '!S212)</f>
        <v/>
      </c>
      <c r="R212" s="123" t="str">
        <f>IF('表格编辑 '!T212="","",'表格编辑 '!T212)</f>
        <v/>
      </c>
      <c r="S212" s="123" t="str">
        <f>IF('表格编辑 '!U212="","",'表格编辑 '!U212)</f>
        <v/>
      </c>
      <c r="T212" s="123" t="str">
        <f>IF('表格编辑 '!V212="","",'表格编辑 '!V212)</f>
        <v/>
      </c>
      <c r="U212" s="123" t="str">
        <f>IF('表格编辑 '!W212="","",'表格编辑 '!W212)</f>
        <v/>
      </c>
      <c r="V212" s="123" t="str">
        <f>IF('表格编辑 '!X212="","",'表格编辑 '!X212)</f>
        <v/>
      </c>
      <c r="W212" s="123" t="str">
        <f>IF('表格编辑 '!Y212="","",'表格编辑 '!Y212)</f>
        <v/>
      </c>
      <c r="X212" s="123" t="str">
        <f>IF('表格编辑 '!Z212="","",'表格编辑 '!Z212)</f>
        <v/>
      </c>
      <c r="Y212" s="123" t="str">
        <f>IF('表格编辑 '!AA212="","",'表格编辑 '!AA212)</f>
        <v/>
      </c>
      <c r="Z212" s="123" t="str">
        <f>IF('表格编辑 '!AB212="","",'表格编辑 '!AB212)</f>
        <v/>
      </c>
      <c r="AA212" s="123" t="str">
        <f>IF('表格编辑 '!AC212="","",'表格编辑 '!AC212)</f>
        <v/>
      </c>
      <c r="AB212" s="123" t="str">
        <f>IF('表格编辑 '!AD212="","",'表格编辑 '!AD212)</f>
        <v/>
      </c>
      <c r="AC212" s="123" t="str">
        <f>IF('表格编辑 '!AE212="","",'表格编辑 '!AE212)</f>
        <v/>
      </c>
      <c r="AD212" s="123">
        <f>IF('表格编辑 '!AF212="","",'表格编辑 '!AF212)</f>
        <v>120039</v>
      </c>
    </row>
    <row r="213" spans="1:30">
      <c r="A213" s="123">
        <f>IF('表格编辑 '!A213="","",'表格编辑 '!A213)</f>
        <v>20040</v>
      </c>
      <c r="B213" s="123">
        <f>IF('表格编辑 '!B213="","",'表格编辑 '!B213)</f>
        <v>10133</v>
      </c>
      <c r="C213" s="123">
        <f>IF('表格编辑 '!E213="","",'表格编辑 '!E213)</f>
        <v>29</v>
      </c>
      <c r="D213" s="123" t="str">
        <f>IF('表格编辑 '!F213="","",'表格编辑 '!F213)</f>
        <v>AI_born_event(RECEIVER, ARG0, ARG1, ARG2, ARG3,ARG4)</v>
      </c>
      <c r="E213" s="123" t="str">
        <f>IF('表格编辑 '!G213="","",'表格编辑 '!G213)</f>
        <v>AI_update_event(RECEIVER, ARG0, ARG1, ARG2, ARG3,ARG4)</v>
      </c>
      <c r="F213" s="123" t="str">
        <f>IF('表格编辑 '!H213="","",'表格编辑 '!H213)</f>
        <v/>
      </c>
      <c r="G213" s="123" t="str">
        <f>IF('表格编辑 '!I213="","",'表格编辑 '!I213)</f>
        <v/>
      </c>
      <c r="H213" s="123" t="str">
        <f>IF('表格编辑 '!J213="","",'表格编辑 '!J213)</f>
        <v>test_deadth_event(RECEIVER, ARG0, ARG1, ARG2, ARG3,ARG4)</v>
      </c>
      <c r="I213" s="123">
        <f>IF('表格编辑 '!K213="","",'表格编辑 '!K213)</f>
        <v>0</v>
      </c>
      <c r="J213" s="123" t="str">
        <f>IF('表格编辑 '!L213="","",'表格编辑 '!L213)</f>
        <v/>
      </c>
      <c r="K213" s="123" t="str">
        <f>IF('表格编辑 '!M213="","",'表格编辑 '!M213)</f>
        <v/>
      </c>
      <c r="L213" s="123" t="str">
        <f>IF('表格编辑 '!N213="","",'表格编辑 '!N213)</f>
        <v/>
      </c>
      <c r="M213" s="123" t="str">
        <f>IF('表格编辑 '!O213="","",'表格编辑 '!O213)</f>
        <v/>
      </c>
      <c r="N213" s="123" t="str">
        <f>IF('表格编辑 '!P213="","",'表格编辑 '!P213)</f>
        <v/>
      </c>
      <c r="O213" s="123" t="str">
        <f>IF('表格编辑 '!Q213="","",'表格编辑 '!Q213)</f>
        <v/>
      </c>
      <c r="P213" s="123" t="str">
        <f>IF('表格编辑 '!R213="","",'表格编辑 '!R213)</f>
        <v/>
      </c>
      <c r="Q213" s="123" t="str">
        <f>IF('表格编辑 '!S213="","",'表格编辑 '!S213)</f>
        <v/>
      </c>
      <c r="R213" s="123" t="str">
        <f>IF('表格编辑 '!T213="","",'表格编辑 '!T213)</f>
        <v/>
      </c>
      <c r="S213" s="123" t="str">
        <f>IF('表格编辑 '!U213="","",'表格编辑 '!U213)</f>
        <v/>
      </c>
      <c r="T213" s="123" t="str">
        <f>IF('表格编辑 '!V213="","",'表格编辑 '!V213)</f>
        <v/>
      </c>
      <c r="U213" s="123" t="str">
        <f>IF('表格编辑 '!W213="","",'表格编辑 '!W213)</f>
        <v/>
      </c>
      <c r="V213" s="123" t="str">
        <f>IF('表格编辑 '!X213="","",'表格编辑 '!X213)</f>
        <v/>
      </c>
      <c r="W213" s="123" t="str">
        <f>IF('表格编辑 '!Y213="","",'表格编辑 '!Y213)</f>
        <v/>
      </c>
      <c r="X213" s="123" t="str">
        <f>IF('表格编辑 '!Z213="","",'表格编辑 '!Z213)</f>
        <v/>
      </c>
      <c r="Y213" s="123" t="str">
        <f>IF('表格编辑 '!AA213="","",'表格编辑 '!AA213)</f>
        <v/>
      </c>
      <c r="Z213" s="123" t="str">
        <f>IF('表格编辑 '!AB213="","",'表格编辑 '!AB213)</f>
        <v/>
      </c>
      <c r="AA213" s="123" t="str">
        <f>IF('表格编辑 '!AC213="","",'表格编辑 '!AC213)</f>
        <v/>
      </c>
      <c r="AB213" s="123" t="str">
        <f>IF('表格编辑 '!AD213="","",'表格编辑 '!AD213)</f>
        <v/>
      </c>
      <c r="AC213" s="123" t="str">
        <f>IF('表格编辑 '!AE213="","",'表格编辑 '!AE213)</f>
        <v/>
      </c>
      <c r="AD213" s="123">
        <f>IF('表格编辑 '!AF213="","",'表格编辑 '!AF213)</f>
        <v>120040</v>
      </c>
    </row>
    <row r="214" spans="1:30">
      <c r="A214" s="123">
        <f>IF('表格编辑 '!A214="","",'表格编辑 '!A214)</f>
        <v>20041</v>
      </c>
      <c r="B214" s="123">
        <f>IF('表格编辑 '!B214="","",'表格编辑 '!B214)</f>
        <v>10114</v>
      </c>
      <c r="C214" s="123">
        <f>IF('表格编辑 '!E214="","",'表格编辑 '!E214)</f>
        <v>29</v>
      </c>
      <c r="D214" s="123" t="str">
        <f>IF('表格编辑 '!F214="","",'表格编辑 '!F214)</f>
        <v>AI_born_event(RECEIVER, ARG0, ARG1, ARG2, ARG3,ARG4)</v>
      </c>
      <c r="E214" s="123" t="str">
        <f>IF('表格编辑 '!G214="","",'表格编辑 '!G214)</f>
        <v>AI_update_event(RECEIVER, ARG0, ARG1, ARG2, ARG3,ARG4)</v>
      </c>
      <c r="F214" s="123" t="str">
        <f>IF('表格编辑 '!H214="","",'表格编辑 '!H214)</f>
        <v/>
      </c>
      <c r="G214" s="123" t="str">
        <f>IF('表格编辑 '!I214="","",'表格编辑 '!I214)</f>
        <v/>
      </c>
      <c r="H214" s="123" t="str">
        <f>IF('表格编辑 '!J214="","",'表格编辑 '!J214)</f>
        <v>test_deadth_event(RECEIVER, ARG0, ARG1, ARG2, ARG3,ARG4)</v>
      </c>
      <c r="I214" s="123">
        <f>IF('表格编辑 '!K214="","",'表格编辑 '!K214)</f>
        <v>0</v>
      </c>
      <c r="J214" s="123" t="str">
        <f>IF('表格编辑 '!L214="","",'表格编辑 '!L214)</f>
        <v/>
      </c>
      <c r="K214" s="123" t="str">
        <f>IF('表格编辑 '!M214="","",'表格编辑 '!M214)</f>
        <v/>
      </c>
      <c r="L214" s="123" t="str">
        <f>IF('表格编辑 '!N214="","",'表格编辑 '!N214)</f>
        <v/>
      </c>
      <c r="M214" s="123" t="str">
        <f>IF('表格编辑 '!O214="","",'表格编辑 '!O214)</f>
        <v/>
      </c>
      <c r="N214" s="123" t="str">
        <f>IF('表格编辑 '!P214="","",'表格编辑 '!P214)</f>
        <v/>
      </c>
      <c r="O214" s="123" t="str">
        <f>IF('表格编辑 '!Q214="","",'表格编辑 '!Q214)</f>
        <v/>
      </c>
      <c r="P214" s="123" t="str">
        <f>IF('表格编辑 '!R214="","",'表格编辑 '!R214)</f>
        <v/>
      </c>
      <c r="Q214" s="123" t="str">
        <f>IF('表格编辑 '!S214="","",'表格编辑 '!S214)</f>
        <v/>
      </c>
      <c r="R214" s="123" t="str">
        <f>IF('表格编辑 '!T214="","",'表格编辑 '!T214)</f>
        <v/>
      </c>
      <c r="S214" s="123" t="str">
        <f>IF('表格编辑 '!U214="","",'表格编辑 '!U214)</f>
        <v/>
      </c>
      <c r="T214" s="123" t="str">
        <f>IF('表格编辑 '!V214="","",'表格编辑 '!V214)</f>
        <v/>
      </c>
      <c r="U214" s="123" t="str">
        <f>IF('表格编辑 '!W214="","",'表格编辑 '!W214)</f>
        <v/>
      </c>
      <c r="V214" s="123" t="str">
        <f>IF('表格编辑 '!X214="","",'表格编辑 '!X214)</f>
        <v/>
      </c>
      <c r="W214" s="123" t="str">
        <f>IF('表格编辑 '!Y214="","",'表格编辑 '!Y214)</f>
        <v/>
      </c>
      <c r="X214" s="123" t="str">
        <f>IF('表格编辑 '!Z214="","",'表格编辑 '!Z214)</f>
        <v/>
      </c>
      <c r="Y214" s="123" t="str">
        <f>IF('表格编辑 '!AA214="","",'表格编辑 '!AA214)</f>
        <v/>
      </c>
      <c r="Z214" s="123" t="str">
        <f>IF('表格编辑 '!AB214="","",'表格编辑 '!AB214)</f>
        <v/>
      </c>
      <c r="AA214" s="123" t="str">
        <f>IF('表格编辑 '!AC214="","",'表格编辑 '!AC214)</f>
        <v/>
      </c>
      <c r="AB214" s="123" t="str">
        <f>IF('表格编辑 '!AD214="","",'表格编辑 '!AD214)</f>
        <v/>
      </c>
      <c r="AC214" s="123" t="str">
        <f>IF('表格编辑 '!AE214="","",'表格编辑 '!AE214)</f>
        <v/>
      </c>
      <c r="AD214" s="123">
        <f>IF('表格编辑 '!AF214="","",'表格编辑 '!AF214)</f>
        <v>120041</v>
      </c>
    </row>
    <row r="215" spans="1:30">
      <c r="A215" s="123">
        <f>IF('表格编辑 '!A215="","",'表格编辑 '!A215)</f>
        <v>20042</v>
      </c>
      <c r="B215" s="123">
        <f>IF('表格编辑 '!B215="","",'表格编辑 '!B215)</f>
        <v>10027</v>
      </c>
      <c r="C215" s="123">
        <f>IF('表格编辑 '!E215="","",'表格编辑 '!E215)</f>
        <v>29</v>
      </c>
      <c r="D215" s="123" t="str">
        <f>IF('表格编辑 '!F215="","",'表格编辑 '!F215)</f>
        <v>AI_born_event(RECEIVER, ARG0, ARG1, ARG2, ARG3,ARG4)</v>
      </c>
      <c r="E215" s="123" t="str">
        <f>IF('表格编辑 '!G215="","",'表格编辑 '!G215)</f>
        <v>AI_update_event(RECEIVER, ARG0, ARG1, ARG2, ARG3,ARG4)</v>
      </c>
      <c r="F215" s="123" t="str">
        <f>IF('表格编辑 '!H215="","",'表格编辑 '!H215)</f>
        <v/>
      </c>
      <c r="G215" s="123" t="str">
        <f>IF('表格编辑 '!I215="","",'表格编辑 '!I215)</f>
        <v/>
      </c>
      <c r="H215" s="123" t="str">
        <f>IF('表格编辑 '!J215="","",'表格编辑 '!J215)</f>
        <v>test_deadth_event(RECEIVER, ARG0, ARG1, ARG2, ARG3,ARG4)</v>
      </c>
      <c r="I215" s="123">
        <f>IF('表格编辑 '!K215="","",'表格编辑 '!K215)</f>
        <v>0</v>
      </c>
      <c r="J215" s="123" t="str">
        <f>IF('表格编辑 '!L215="","",'表格编辑 '!L215)</f>
        <v/>
      </c>
      <c r="K215" s="123" t="str">
        <f>IF('表格编辑 '!M215="","",'表格编辑 '!M215)</f>
        <v/>
      </c>
      <c r="L215" s="123" t="str">
        <f>IF('表格编辑 '!N215="","",'表格编辑 '!N215)</f>
        <v/>
      </c>
      <c r="M215" s="123" t="str">
        <f>IF('表格编辑 '!O215="","",'表格编辑 '!O215)</f>
        <v/>
      </c>
      <c r="N215" s="123" t="str">
        <f>IF('表格编辑 '!P215="","",'表格编辑 '!P215)</f>
        <v/>
      </c>
      <c r="O215" s="123" t="str">
        <f>IF('表格编辑 '!Q215="","",'表格编辑 '!Q215)</f>
        <v/>
      </c>
      <c r="P215" s="123" t="str">
        <f>IF('表格编辑 '!R215="","",'表格编辑 '!R215)</f>
        <v/>
      </c>
      <c r="Q215" s="123" t="str">
        <f>IF('表格编辑 '!S215="","",'表格编辑 '!S215)</f>
        <v/>
      </c>
      <c r="R215" s="123" t="str">
        <f>IF('表格编辑 '!T215="","",'表格编辑 '!T215)</f>
        <v/>
      </c>
      <c r="S215" s="123" t="str">
        <f>IF('表格编辑 '!U215="","",'表格编辑 '!U215)</f>
        <v/>
      </c>
      <c r="T215" s="123" t="str">
        <f>IF('表格编辑 '!V215="","",'表格编辑 '!V215)</f>
        <v/>
      </c>
      <c r="U215" s="123" t="str">
        <f>IF('表格编辑 '!W215="","",'表格编辑 '!W215)</f>
        <v/>
      </c>
      <c r="V215" s="123" t="str">
        <f>IF('表格编辑 '!X215="","",'表格编辑 '!X215)</f>
        <v/>
      </c>
      <c r="W215" s="123" t="str">
        <f>IF('表格编辑 '!Y215="","",'表格编辑 '!Y215)</f>
        <v/>
      </c>
      <c r="X215" s="123" t="str">
        <f>IF('表格编辑 '!Z215="","",'表格编辑 '!Z215)</f>
        <v/>
      </c>
      <c r="Y215" s="123" t="str">
        <f>IF('表格编辑 '!AA215="","",'表格编辑 '!AA215)</f>
        <v/>
      </c>
      <c r="Z215" s="123" t="str">
        <f>IF('表格编辑 '!AB215="","",'表格编辑 '!AB215)</f>
        <v/>
      </c>
      <c r="AA215" s="123" t="str">
        <f>IF('表格编辑 '!AC215="","",'表格编辑 '!AC215)</f>
        <v/>
      </c>
      <c r="AB215" s="123" t="str">
        <f>IF('表格编辑 '!AD215="","",'表格编辑 '!AD215)</f>
        <v/>
      </c>
      <c r="AC215" s="123" t="str">
        <f>IF('表格编辑 '!AE215="","",'表格编辑 '!AE215)</f>
        <v/>
      </c>
      <c r="AD215" s="123">
        <f>IF('表格编辑 '!AF215="","",'表格编辑 '!AF215)</f>
        <v>120042</v>
      </c>
    </row>
    <row r="216" spans="1:30">
      <c r="A216" s="123">
        <f>IF('表格编辑 '!A216="","",'表格编辑 '!A216)</f>
        <v>20043</v>
      </c>
      <c r="B216" s="123">
        <f>IF('表格编辑 '!B216="","",'表格编辑 '!B216)</f>
        <v>10016</v>
      </c>
      <c r="C216" s="123">
        <f>IF('表格编辑 '!E216="","",'表格编辑 '!E216)</f>
        <v>29</v>
      </c>
      <c r="D216" s="123" t="str">
        <f>IF('表格编辑 '!F216="","",'表格编辑 '!F216)</f>
        <v>AI_born_event(RECEIVER, ARG0, ARG1, ARG2, ARG3,ARG4)</v>
      </c>
      <c r="E216" s="123" t="str">
        <f>IF('表格编辑 '!G216="","",'表格编辑 '!G216)</f>
        <v>AI_update_event(RECEIVER, ARG0, ARG1, ARG2, ARG3,ARG4)</v>
      </c>
      <c r="F216" s="123" t="str">
        <f>IF('表格编辑 '!H216="","",'表格编辑 '!H216)</f>
        <v/>
      </c>
      <c r="G216" s="123" t="str">
        <f>IF('表格编辑 '!I216="","",'表格编辑 '!I216)</f>
        <v/>
      </c>
      <c r="H216" s="123" t="str">
        <f>IF('表格编辑 '!J216="","",'表格编辑 '!J216)</f>
        <v>test_deadth_event(RECEIVER, ARG0, ARG1, ARG2, ARG3,ARG4)</v>
      </c>
      <c r="I216" s="123">
        <f>IF('表格编辑 '!K216="","",'表格编辑 '!K216)</f>
        <v>0</v>
      </c>
      <c r="J216" s="123" t="str">
        <f>IF('表格编辑 '!L216="","",'表格编辑 '!L216)</f>
        <v/>
      </c>
      <c r="K216" s="123" t="str">
        <f>IF('表格编辑 '!M216="","",'表格编辑 '!M216)</f>
        <v/>
      </c>
      <c r="L216" s="123" t="str">
        <f>IF('表格编辑 '!N216="","",'表格编辑 '!N216)</f>
        <v/>
      </c>
      <c r="M216" s="123" t="str">
        <f>IF('表格编辑 '!O216="","",'表格编辑 '!O216)</f>
        <v/>
      </c>
      <c r="N216" s="123" t="str">
        <f>IF('表格编辑 '!P216="","",'表格编辑 '!P216)</f>
        <v/>
      </c>
      <c r="O216" s="123" t="str">
        <f>IF('表格编辑 '!Q216="","",'表格编辑 '!Q216)</f>
        <v/>
      </c>
      <c r="P216" s="123" t="str">
        <f>IF('表格编辑 '!R216="","",'表格编辑 '!R216)</f>
        <v/>
      </c>
      <c r="Q216" s="123" t="str">
        <f>IF('表格编辑 '!S216="","",'表格编辑 '!S216)</f>
        <v/>
      </c>
      <c r="R216" s="123" t="str">
        <f>IF('表格编辑 '!T216="","",'表格编辑 '!T216)</f>
        <v/>
      </c>
      <c r="S216" s="123" t="str">
        <f>IF('表格编辑 '!U216="","",'表格编辑 '!U216)</f>
        <v/>
      </c>
      <c r="T216" s="123" t="str">
        <f>IF('表格编辑 '!V216="","",'表格编辑 '!V216)</f>
        <v/>
      </c>
      <c r="U216" s="123" t="str">
        <f>IF('表格编辑 '!W216="","",'表格编辑 '!W216)</f>
        <v/>
      </c>
      <c r="V216" s="123" t="str">
        <f>IF('表格编辑 '!X216="","",'表格编辑 '!X216)</f>
        <v/>
      </c>
      <c r="W216" s="123" t="str">
        <f>IF('表格编辑 '!Y216="","",'表格编辑 '!Y216)</f>
        <v/>
      </c>
      <c r="X216" s="123" t="str">
        <f>IF('表格编辑 '!Z216="","",'表格编辑 '!Z216)</f>
        <v/>
      </c>
      <c r="Y216" s="123" t="str">
        <f>IF('表格编辑 '!AA216="","",'表格编辑 '!AA216)</f>
        <v/>
      </c>
      <c r="Z216" s="123" t="str">
        <f>IF('表格编辑 '!AB216="","",'表格编辑 '!AB216)</f>
        <v/>
      </c>
      <c r="AA216" s="123" t="str">
        <f>IF('表格编辑 '!AC216="","",'表格编辑 '!AC216)</f>
        <v/>
      </c>
      <c r="AB216" s="123" t="str">
        <f>IF('表格编辑 '!AD216="","",'表格编辑 '!AD216)</f>
        <v/>
      </c>
      <c r="AC216" s="123" t="str">
        <f>IF('表格编辑 '!AE216="","",'表格编辑 '!AE216)</f>
        <v/>
      </c>
      <c r="AD216" s="123">
        <f>IF('表格编辑 '!AF216="","",'表格编辑 '!AF216)</f>
        <v>120043</v>
      </c>
    </row>
    <row r="217" spans="1:30">
      <c r="A217" s="123">
        <f>IF('表格编辑 '!A217="","",'表格编辑 '!A217)</f>
        <v>20044</v>
      </c>
      <c r="B217" s="123">
        <f>IF('表格编辑 '!B217="","",'表格编辑 '!B217)</f>
        <v>10082</v>
      </c>
      <c r="C217" s="123">
        <f>IF('表格编辑 '!E217="","",'表格编辑 '!E217)</f>
        <v>29</v>
      </c>
      <c r="D217" s="123" t="str">
        <f>IF('表格编辑 '!F217="","",'表格编辑 '!F217)</f>
        <v>AI_born_event(RECEIVER, ARG0, ARG1, ARG2, ARG3,ARG4)</v>
      </c>
      <c r="E217" s="123" t="str">
        <f>IF('表格编辑 '!G217="","",'表格编辑 '!G217)</f>
        <v>AI_update_event(RECEIVER, ARG0, ARG1, ARG2, ARG3,ARG4)</v>
      </c>
      <c r="F217" s="123" t="str">
        <f>IF('表格编辑 '!H217="","",'表格编辑 '!H217)</f>
        <v/>
      </c>
      <c r="G217" s="123" t="str">
        <f>IF('表格编辑 '!I217="","",'表格编辑 '!I217)</f>
        <v/>
      </c>
      <c r="H217" s="123" t="str">
        <f>IF('表格编辑 '!J217="","",'表格编辑 '!J217)</f>
        <v>test_deadth_event(RECEIVER, ARG0, ARG1, ARG2, ARG3,ARG4)</v>
      </c>
      <c r="I217" s="123">
        <f>IF('表格编辑 '!K217="","",'表格编辑 '!K217)</f>
        <v>0</v>
      </c>
      <c r="J217" s="123" t="str">
        <f>IF('表格编辑 '!L217="","",'表格编辑 '!L217)</f>
        <v/>
      </c>
      <c r="K217" s="123" t="str">
        <f>IF('表格编辑 '!M217="","",'表格编辑 '!M217)</f>
        <v/>
      </c>
      <c r="L217" s="123" t="str">
        <f>IF('表格编辑 '!N217="","",'表格编辑 '!N217)</f>
        <v/>
      </c>
      <c r="M217" s="123" t="str">
        <f>IF('表格编辑 '!O217="","",'表格编辑 '!O217)</f>
        <v/>
      </c>
      <c r="N217" s="123" t="str">
        <f>IF('表格编辑 '!P217="","",'表格编辑 '!P217)</f>
        <v/>
      </c>
      <c r="O217" s="123" t="str">
        <f>IF('表格编辑 '!Q217="","",'表格编辑 '!Q217)</f>
        <v/>
      </c>
      <c r="P217" s="123" t="str">
        <f>IF('表格编辑 '!R217="","",'表格编辑 '!R217)</f>
        <v/>
      </c>
      <c r="Q217" s="123" t="str">
        <f>IF('表格编辑 '!S217="","",'表格编辑 '!S217)</f>
        <v/>
      </c>
      <c r="R217" s="123" t="str">
        <f>IF('表格编辑 '!T217="","",'表格编辑 '!T217)</f>
        <v/>
      </c>
      <c r="S217" s="123" t="str">
        <f>IF('表格编辑 '!U217="","",'表格编辑 '!U217)</f>
        <v/>
      </c>
      <c r="T217" s="123" t="str">
        <f>IF('表格编辑 '!V217="","",'表格编辑 '!V217)</f>
        <v/>
      </c>
      <c r="U217" s="123" t="str">
        <f>IF('表格编辑 '!W217="","",'表格编辑 '!W217)</f>
        <v/>
      </c>
      <c r="V217" s="123" t="str">
        <f>IF('表格编辑 '!X217="","",'表格编辑 '!X217)</f>
        <v/>
      </c>
      <c r="W217" s="123" t="str">
        <f>IF('表格编辑 '!Y217="","",'表格编辑 '!Y217)</f>
        <v/>
      </c>
      <c r="X217" s="123" t="str">
        <f>IF('表格编辑 '!Z217="","",'表格编辑 '!Z217)</f>
        <v/>
      </c>
      <c r="Y217" s="123" t="str">
        <f>IF('表格编辑 '!AA217="","",'表格编辑 '!AA217)</f>
        <v/>
      </c>
      <c r="Z217" s="123" t="str">
        <f>IF('表格编辑 '!AB217="","",'表格编辑 '!AB217)</f>
        <v/>
      </c>
      <c r="AA217" s="123" t="str">
        <f>IF('表格编辑 '!AC217="","",'表格编辑 '!AC217)</f>
        <v/>
      </c>
      <c r="AB217" s="123" t="str">
        <f>IF('表格编辑 '!AD217="","",'表格编辑 '!AD217)</f>
        <v/>
      </c>
      <c r="AC217" s="123" t="str">
        <f>IF('表格编辑 '!AE217="","",'表格编辑 '!AE217)</f>
        <v/>
      </c>
      <c r="AD217" s="123">
        <f>IF('表格编辑 '!AF217="","",'表格编辑 '!AF217)</f>
        <v>120044</v>
      </c>
    </row>
    <row r="218" spans="1:30">
      <c r="A218" s="123">
        <f>IF('表格编辑 '!A218="","",'表格编辑 '!A218)</f>
        <v>20045</v>
      </c>
      <c r="B218" s="123">
        <f>IF('表格编辑 '!B218="","",'表格编辑 '!B218)</f>
        <v>10131</v>
      </c>
      <c r="C218" s="123">
        <f>IF('表格编辑 '!E218="","",'表格编辑 '!E218)</f>
        <v>29</v>
      </c>
      <c r="D218" s="123" t="str">
        <f>IF('表格编辑 '!F218="","",'表格编辑 '!F218)</f>
        <v>AI_born_event(RECEIVER, ARG0, ARG1, ARG2, ARG3,ARG4)</v>
      </c>
      <c r="E218" s="123" t="str">
        <f>IF('表格编辑 '!G218="","",'表格编辑 '!G218)</f>
        <v>AI_update_event(RECEIVER, ARG0, ARG1, ARG2, ARG3,ARG4)</v>
      </c>
      <c r="F218" s="123" t="str">
        <f>IF('表格编辑 '!H218="","",'表格编辑 '!H218)</f>
        <v/>
      </c>
      <c r="G218" s="123" t="str">
        <f>IF('表格编辑 '!I218="","",'表格编辑 '!I218)</f>
        <v/>
      </c>
      <c r="H218" s="123" t="str">
        <f>IF('表格编辑 '!J218="","",'表格编辑 '!J218)</f>
        <v>test_deadth_event(RECEIVER, ARG0, ARG1, ARG2, ARG3,ARG4)</v>
      </c>
      <c r="I218" s="123">
        <f>IF('表格编辑 '!K218="","",'表格编辑 '!K218)</f>
        <v>0</v>
      </c>
      <c r="J218" s="123" t="str">
        <f>IF('表格编辑 '!L218="","",'表格编辑 '!L218)</f>
        <v/>
      </c>
      <c r="K218" s="123" t="str">
        <f>IF('表格编辑 '!M218="","",'表格编辑 '!M218)</f>
        <v/>
      </c>
      <c r="L218" s="123" t="str">
        <f>IF('表格编辑 '!N218="","",'表格编辑 '!N218)</f>
        <v/>
      </c>
      <c r="M218" s="123" t="str">
        <f>IF('表格编辑 '!O218="","",'表格编辑 '!O218)</f>
        <v/>
      </c>
      <c r="N218" s="123" t="str">
        <f>IF('表格编辑 '!P218="","",'表格编辑 '!P218)</f>
        <v/>
      </c>
      <c r="O218" s="123" t="str">
        <f>IF('表格编辑 '!Q218="","",'表格编辑 '!Q218)</f>
        <v/>
      </c>
      <c r="P218" s="123" t="str">
        <f>IF('表格编辑 '!R218="","",'表格编辑 '!R218)</f>
        <v/>
      </c>
      <c r="Q218" s="123" t="str">
        <f>IF('表格编辑 '!S218="","",'表格编辑 '!S218)</f>
        <v/>
      </c>
      <c r="R218" s="123" t="str">
        <f>IF('表格编辑 '!T218="","",'表格编辑 '!T218)</f>
        <v/>
      </c>
      <c r="S218" s="123" t="str">
        <f>IF('表格编辑 '!U218="","",'表格编辑 '!U218)</f>
        <v/>
      </c>
      <c r="T218" s="123" t="str">
        <f>IF('表格编辑 '!V218="","",'表格编辑 '!V218)</f>
        <v/>
      </c>
      <c r="U218" s="123" t="str">
        <f>IF('表格编辑 '!W218="","",'表格编辑 '!W218)</f>
        <v/>
      </c>
      <c r="V218" s="123" t="str">
        <f>IF('表格编辑 '!X218="","",'表格编辑 '!X218)</f>
        <v/>
      </c>
      <c r="W218" s="123" t="str">
        <f>IF('表格编辑 '!Y218="","",'表格编辑 '!Y218)</f>
        <v/>
      </c>
      <c r="X218" s="123" t="str">
        <f>IF('表格编辑 '!Z218="","",'表格编辑 '!Z218)</f>
        <v/>
      </c>
      <c r="Y218" s="123" t="str">
        <f>IF('表格编辑 '!AA218="","",'表格编辑 '!AA218)</f>
        <v/>
      </c>
      <c r="Z218" s="123" t="str">
        <f>IF('表格编辑 '!AB218="","",'表格编辑 '!AB218)</f>
        <v/>
      </c>
      <c r="AA218" s="123" t="str">
        <f>IF('表格编辑 '!AC218="","",'表格编辑 '!AC218)</f>
        <v/>
      </c>
      <c r="AB218" s="123" t="str">
        <f>IF('表格编辑 '!AD218="","",'表格编辑 '!AD218)</f>
        <v/>
      </c>
      <c r="AC218" s="123" t="str">
        <f>IF('表格编辑 '!AE218="","",'表格编辑 '!AE218)</f>
        <v/>
      </c>
      <c r="AD218" s="123">
        <f>IF('表格编辑 '!AF218="","",'表格编辑 '!AF218)</f>
        <v>120045</v>
      </c>
    </row>
    <row r="219" spans="1:30">
      <c r="A219" s="123">
        <f>IF('表格编辑 '!A219="","",'表格编辑 '!A219)</f>
        <v>20046</v>
      </c>
      <c r="B219" s="123">
        <f>IF('表格编辑 '!B219="","",'表格编辑 '!B219)</f>
        <v>10048</v>
      </c>
      <c r="C219" s="123">
        <f>IF('表格编辑 '!E219="","",'表格编辑 '!E219)</f>
        <v>29</v>
      </c>
      <c r="D219" s="123" t="str">
        <f>IF('表格编辑 '!F219="","",'表格编辑 '!F219)</f>
        <v>AI_born_event(RECEIVER, ARG0, ARG1, ARG2, ARG3,ARG4)</v>
      </c>
      <c r="E219" s="123" t="str">
        <f>IF('表格编辑 '!G219="","",'表格编辑 '!G219)</f>
        <v>AI_update_event(RECEIVER, ARG0, ARG1, ARG2, ARG3,ARG4)</v>
      </c>
      <c r="F219" s="123" t="str">
        <f>IF('表格编辑 '!H219="","",'表格编辑 '!H219)</f>
        <v/>
      </c>
      <c r="G219" s="123" t="str">
        <f>IF('表格编辑 '!I219="","",'表格编辑 '!I219)</f>
        <v/>
      </c>
      <c r="H219" s="123" t="str">
        <f>IF('表格编辑 '!J219="","",'表格编辑 '!J219)</f>
        <v>test_deadth_event(RECEIVER, ARG0, ARG1, ARG2, ARG3,ARG4)</v>
      </c>
      <c r="I219" s="123">
        <f>IF('表格编辑 '!K219="","",'表格编辑 '!K219)</f>
        <v>0</v>
      </c>
      <c r="J219" s="123" t="str">
        <f>IF('表格编辑 '!L219="","",'表格编辑 '!L219)</f>
        <v/>
      </c>
      <c r="K219" s="123" t="str">
        <f>IF('表格编辑 '!M219="","",'表格编辑 '!M219)</f>
        <v/>
      </c>
      <c r="L219" s="123" t="str">
        <f>IF('表格编辑 '!N219="","",'表格编辑 '!N219)</f>
        <v/>
      </c>
      <c r="M219" s="123" t="str">
        <f>IF('表格编辑 '!O219="","",'表格编辑 '!O219)</f>
        <v/>
      </c>
      <c r="N219" s="123" t="str">
        <f>IF('表格编辑 '!P219="","",'表格编辑 '!P219)</f>
        <v/>
      </c>
      <c r="O219" s="123" t="str">
        <f>IF('表格编辑 '!Q219="","",'表格编辑 '!Q219)</f>
        <v/>
      </c>
      <c r="P219" s="123" t="str">
        <f>IF('表格编辑 '!R219="","",'表格编辑 '!R219)</f>
        <v/>
      </c>
      <c r="Q219" s="123" t="str">
        <f>IF('表格编辑 '!S219="","",'表格编辑 '!S219)</f>
        <v/>
      </c>
      <c r="R219" s="123" t="str">
        <f>IF('表格编辑 '!T219="","",'表格编辑 '!T219)</f>
        <v/>
      </c>
      <c r="S219" s="123" t="str">
        <f>IF('表格编辑 '!U219="","",'表格编辑 '!U219)</f>
        <v/>
      </c>
      <c r="T219" s="123" t="str">
        <f>IF('表格编辑 '!V219="","",'表格编辑 '!V219)</f>
        <v/>
      </c>
      <c r="U219" s="123" t="str">
        <f>IF('表格编辑 '!W219="","",'表格编辑 '!W219)</f>
        <v/>
      </c>
      <c r="V219" s="123" t="str">
        <f>IF('表格编辑 '!X219="","",'表格编辑 '!X219)</f>
        <v/>
      </c>
      <c r="W219" s="123" t="str">
        <f>IF('表格编辑 '!Y219="","",'表格编辑 '!Y219)</f>
        <v/>
      </c>
      <c r="X219" s="123" t="str">
        <f>IF('表格编辑 '!Z219="","",'表格编辑 '!Z219)</f>
        <v/>
      </c>
      <c r="Y219" s="123" t="str">
        <f>IF('表格编辑 '!AA219="","",'表格编辑 '!AA219)</f>
        <v/>
      </c>
      <c r="Z219" s="123" t="str">
        <f>IF('表格编辑 '!AB219="","",'表格编辑 '!AB219)</f>
        <v/>
      </c>
      <c r="AA219" s="123" t="str">
        <f>IF('表格编辑 '!AC219="","",'表格编辑 '!AC219)</f>
        <v/>
      </c>
      <c r="AB219" s="123" t="str">
        <f>IF('表格编辑 '!AD219="","",'表格编辑 '!AD219)</f>
        <v/>
      </c>
      <c r="AC219" s="123" t="str">
        <f>IF('表格编辑 '!AE219="","",'表格编辑 '!AE219)</f>
        <v/>
      </c>
      <c r="AD219" s="123">
        <f>IF('表格编辑 '!AF219="","",'表格编辑 '!AF219)</f>
        <v>120046</v>
      </c>
    </row>
    <row r="220" spans="1:30">
      <c r="A220" s="123">
        <f>IF('表格编辑 '!A220="","",'表格编辑 '!A220)</f>
        <v>20047</v>
      </c>
      <c r="B220" s="123">
        <f>IF('表格编辑 '!B220="","",'表格编辑 '!B220)</f>
        <v>10023</v>
      </c>
      <c r="C220" s="123">
        <f>IF('表格编辑 '!E220="","",'表格编辑 '!E220)</f>
        <v>29</v>
      </c>
      <c r="D220" s="123" t="str">
        <f>IF('表格编辑 '!F220="","",'表格编辑 '!F220)</f>
        <v>AI_born_event(RECEIVER, ARG0, ARG1, ARG2, ARG3,ARG4)</v>
      </c>
      <c r="E220" s="123" t="str">
        <f>IF('表格编辑 '!G220="","",'表格编辑 '!G220)</f>
        <v>AI_update_event(RECEIVER, ARG0, ARG1, ARG2, ARG3,ARG4)</v>
      </c>
      <c r="F220" s="123" t="str">
        <f>IF('表格编辑 '!H220="","",'表格编辑 '!H220)</f>
        <v/>
      </c>
      <c r="G220" s="123" t="str">
        <f>IF('表格编辑 '!I220="","",'表格编辑 '!I220)</f>
        <v/>
      </c>
      <c r="H220" s="123" t="str">
        <f>IF('表格编辑 '!J220="","",'表格编辑 '!J220)</f>
        <v>test_deadth_event(RECEIVER, ARG0, ARG1, ARG2, ARG3,ARG4)</v>
      </c>
      <c r="I220" s="123">
        <f>IF('表格编辑 '!K220="","",'表格编辑 '!K220)</f>
        <v>0</v>
      </c>
      <c r="J220" s="123" t="str">
        <f>IF('表格编辑 '!L220="","",'表格编辑 '!L220)</f>
        <v/>
      </c>
      <c r="K220" s="123" t="str">
        <f>IF('表格编辑 '!M220="","",'表格编辑 '!M220)</f>
        <v/>
      </c>
      <c r="L220" s="123" t="str">
        <f>IF('表格编辑 '!N220="","",'表格编辑 '!N220)</f>
        <v/>
      </c>
      <c r="M220" s="123" t="str">
        <f>IF('表格编辑 '!O220="","",'表格编辑 '!O220)</f>
        <v/>
      </c>
      <c r="N220" s="123" t="str">
        <f>IF('表格编辑 '!P220="","",'表格编辑 '!P220)</f>
        <v/>
      </c>
      <c r="O220" s="123" t="str">
        <f>IF('表格编辑 '!Q220="","",'表格编辑 '!Q220)</f>
        <v/>
      </c>
      <c r="P220" s="123" t="str">
        <f>IF('表格编辑 '!R220="","",'表格编辑 '!R220)</f>
        <v/>
      </c>
      <c r="Q220" s="123" t="str">
        <f>IF('表格编辑 '!S220="","",'表格编辑 '!S220)</f>
        <v/>
      </c>
      <c r="R220" s="123" t="str">
        <f>IF('表格编辑 '!T220="","",'表格编辑 '!T220)</f>
        <v/>
      </c>
      <c r="S220" s="123" t="str">
        <f>IF('表格编辑 '!U220="","",'表格编辑 '!U220)</f>
        <v/>
      </c>
      <c r="T220" s="123" t="str">
        <f>IF('表格编辑 '!V220="","",'表格编辑 '!V220)</f>
        <v/>
      </c>
      <c r="U220" s="123" t="str">
        <f>IF('表格编辑 '!W220="","",'表格编辑 '!W220)</f>
        <v/>
      </c>
      <c r="V220" s="123" t="str">
        <f>IF('表格编辑 '!X220="","",'表格编辑 '!X220)</f>
        <v/>
      </c>
      <c r="W220" s="123" t="str">
        <f>IF('表格编辑 '!Y220="","",'表格编辑 '!Y220)</f>
        <v/>
      </c>
      <c r="X220" s="123" t="str">
        <f>IF('表格编辑 '!Z220="","",'表格编辑 '!Z220)</f>
        <v/>
      </c>
      <c r="Y220" s="123" t="str">
        <f>IF('表格编辑 '!AA220="","",'表格编辑 '!AA220)</f>
        <v/>
      </c>
      <c r="Z220" s="123" t="str">
        <f>IF('表格编辑 '!AB220="","",'表格编辑 '!AB220)</f>
        <v/>
      </c>
      <c r="AA220" s="123" t="str">
        <f>IF('表格编辑 '!AC220="","",'表格编辑 '!AC220)</f>
        <v/>
      </c>
      <c r="AB220" s="123" t="str">
        <f>IF('表格编辑 '!AD220="","",'表格编辑 '!AD220)</f>
        <v/>
      </c>
      <c r="AC220" s="123" t="str">
        <f>IF('表格编辑 '!AE220="","",'表格编辑 '!AE220)</f>
        <v/>
      </c>
      <c r="AD220" s="123">
        <f>IF('表格编辑 '!AF220="","",'表格编辑 '!AF220)</f>
        <v>120047</v>
      </c>
    </row>
    <row r="221" spans="1:30">
      <c r="A221" s="123">
        <f>IF('表格编辑 '!A221="","",'表格编辑 '!A221)</f>
        <v>20048</v>
      </c>
      <c r="B221" s="123">
        <f>IF('表格编辑 '!B221="","",'表格编辑 '!B221)</f>
        <v>10146</v>
      </c>
      <c r="C221" s="123">
        <f>IF('表格编辑 '!E221="","",'表格编辑 '!E221)</f>
        <v>29</v>
      </c>
      <c r="D221" s="123" t="str">
        <f>IF('表格编辑 '!F221="","",'表格编辑 '!F221)</f>
        <v>AI_born_event(RECEIVER, ARG0, ARG1, ARG2, ARG3,ARG4)</v>
      </c>
      <c r="E221" s="123" t="str">
        <f>IF('表格编辑 '!G221="","",'表格编辑 '!G221)</f>
        <v>AI_update_event(RECEIVER, ARG0, ARG1, ARG2, ARG3,ARG4)</v>
      </c>
      <c r="F221" s="123" t="str">
        <f>IF('表格编辑 '!H221="","",'表格编辑 '!H221)</f>
        <v/>
      </c>
      <c r="G221" s="123" t="str">
        <f>IF('表格编辑 '!I221="","",'表格编辑 '!I221)</f>
        <v/>
      </c>
      <c r="H221" s="123" t="str">
        <f>IF('表格编辑 '!J221="","",'表格编辑 '!J221)</f>
        <v>test_deadth_event(RECEIVER, ARG0, ARG1, ARG2, ARG3,ARG4)</v>
      </c>
      <c r="I221" s="123">
        <f>IF('表格编辑 '!K221="","",'表格编辑 '!K221)</f>
        <v>0</v>
      </c>
      <c r="J221" s="123" t="str">
        <f>IF('表格编辑 '!L221="","",'表格编辑 '!L221)</f>
        <v/>
      </c>
      <c r="K221" s="123" t="str">
        <f>IF('表格编辑 '!M221="","",'表格编辑 '!M221)</f>
        <v/>
      </c>
      <c r="L221" s="123" t="str">
        <f>IF('表格编辑 '!N221="","",'表格编辑 '!N221)</f>
        <v/>
      </c>
      <c r="M221" s="123" t="str">
        <f>IF('表格编辑 '!O221="","",'表格编辑 '!O221)</f>
        <v/>
      </c>
      <c r="N221" s="123" t="str">
        <f>IF('表格编辑 '!P221="","",'表格编辑 '!P221)</f>
        <v/>
      </c>
      <c r="O221" s="123" t="str">
        <f>IF('表格编辑 '!Q221="","",'表格编辑 '!Q221)</f>
        <v/>
      </c>
      <c r="P221" s="123" t="str">
        <f>IF('表格编辑 '!R221="","",'表格编辑 '!R221)</f>
        <v/>
      </c>
      <c r="Q221" s="123" t="str">
        <f>IF('表格编辑 '!S221="","",'表格编辑 '!S221)</f>
        <v/>
      </c>
      <c r="R221" s="123" t="str">
        <f>IF('表格编辑 '!T221="","",'表格编辑 '!T221)</f>
        <v/>
      </c>
      <c r="S221" s="123" t="str">
        <f>IF('表格编辑 '!U221="","",'表格编辑 '!U221)</f>
        <v/>
      </c>
      <c r="T221" s="123" t="str">
        <f>IF('表格编辑 '!V221="","",'表格编辑 '!V221)</f>
        <v/>
      </c>
      <c r="U221" s="123" t="str">
        <f>IF('表格编辑 '!W221="","",'表格编辑 '!W221)</f>
        <v/>
      </c>
      <c r="V221" s="123" t="str">
        <f>IF('表格编辑 '!X221="","",'表格编辑 '!X221)</f>
        <v/>
      </c>
      <c r="W221" s="123" t="str">
        <f>IF('表格编辑 '!Y221="","",'表格编辑 '!Y221)</f>
        <v/>
      </c>
      <c r="X221" s="123" t="str">
        <f>IF('表格编辑 '!Z221="","",'表格编辑 '!Z221)</f>
        <v/>
      </c>
      <c r="Y221" s="123" t="str">
        <f>IF('表格编辑 '!AA221="","",'表格编辑 '!AA221)</f>
        <v/>
      </c>
      <c r="Z221" s="123" t="str">
        <f>IF('表格编辑 '!AB221="","",'表格编辑 '!AB221)</f>
        <v/>
      </c>
      <c r="AA221" s="123" t="str">
        <f>IF('表格编辑 '!AC221="","",'表格编辑 '!AC221)</f>
        <v/>
      </c>
      <c r="AB221" s="123" t="str">
        <f>IF('表格编辑 '!AD221="","",'表格编辑 '!AD221)</f>
        <v/>
      </c>
      <c r="AC221" s="123" t="str">
        <f>IF('表格编辑 '!AE221="","",'表格编辑 '!AE221)</f>
        <v/>
      </c>
      <c r="AD221" s="123">
        <f>IF('表格编辑 '!AF221="","",'表格编辑 '!AF221)</f>
        <v>120048</v>
      </c>
    </row>
    <row r="222" spans="1:30">
      <c r="A222" s="123">
        <f>IF('表格编辑 '!A222="","",'表格编辑 '!A222)</f>
        <v>20049</v>
      </c>
      <c r="B222" s="123">
        <f>IF('表格编辑 '!B222="","",'表格编辑 '!B222)</f>
        <v>10022</v>
      </c>
      <c r="C222" s="123">
        <f>IF('表格编辑 '!E222="","",'表格编辑 '!E222)</f>
        <v>34</v>
      </c>
      <c r="D222" s="123" t="str">
        <f>IF('表格编辑 '!F222="","",'表格编辑 '!F222)</f>
        <v>AI_born_event(RECEIVER, ARG0, ARG1, ARG2, ARG3,ARG4)</v>
      </c>
      <c r="E222" s="123" t="str">
        <f>IF('表格编辑 '!G222="","",'表格编辑 '!G222)</f>
        <v>AI_update_event(RECEIVER, ARG0, ARG1, ARG2, ARG3,ARG4)</v>
      </c>
      <c r="F222" s="123" t="str">
        <f>IF('表格编辑 '!H222="","",'表格编辑 '!H222)</f>
        <v/>
      </c>
      <c r="G222" s="123" t="str">
        <f>IF('表格编辑 '!I222="","",'表格编辑 '!I222)</f>
        <v/>
      </c>
      <c r="H222" s="123" t="str">
        <f>IF('表格编辑 '!J222="","",'表格编辑 '!J222)</f>
        <v>test_deadth_event(RECEIVER, ARG0, ARG1, ARG2, ARG3,ARG4)</v>
      </c>
      <c r="I222" s="123">
        <f>IF('表格编辑 '!K222="","",'表格编辑 '!K222)</f>
        <v>0</v>
      </c>
      <c r="J222" s="123" t="str">
        <f>IF('表格编辑 '!L222="","",'表格编辑 '!L222)</f>
        <v/>
      </c>
      <c r="K222" s="123" t="str">
        <f>IF('表格编辑 '!M222="","",'表格编辑 '!M222)</f>
        <v/>
      </c>
      <c r="L222" s="123" t="str">
        <f>IF('表格编辑 '!N222="","",'表格编辑 '!N222)</f>
        <v/>
      </c>
      <c r="M222" s="123" t="str">
        <f>IF('表格编辑 '!O222="","",'表格编辑 '!O222)</f>
        <v/>
      </c>
      <c r="N222" s="123" t="str">
        <f>IF('表格编辑 '!P222="","",'表格编辑 '!P222)</f>
        <v/>
      </c>
      <c r="O222" s="123" t="str">
        <f>IF('表格编辑 '!Q222="","",'表格编辑 '!Q222)</f>
        <v/>
      </c>
      <c r="P222" s="123" t="str">
        <f>IF('表格编辑 '!R222="","",'表格编辑 '!R222)</f>
        <v/>
      </c>
      <c r="Q222" s="123" t="str">
        <f>IF('表格编辑 '!S222="","",'表格编辑 '!S222)</f>
        <v/>
      </c>
      <c r="R222" s="123" t="str">
        <f>IF('表格编辑 '!T222="","",'表格编辑 '!T222)</f>
        <v/>
      </c>
      <c r="S222" s="123" t="str">
        <f>IF('表格编辑 '!U222="","",'表格编辑 '!U222)</f>
        <v/>
      </c>
      <c r="T222" s="123" t="str">
        <f>IF('表格编辑 '!V222="","",'表格编辑 '!V222)</f>
        <v/>
      </c>
      <c r="U222" s="123" t="str">
        <f>IF('表格编辑 '!W222="","",'表格编辑 '!W222)</f>
        <v/>
      </c>
      <c r="V222" s="123" t="str">
        <f>IF('表格编辑 '!X222="","",'表格编辑 '!X222)</f>
        <v/>
      </c>
      <c r="W222" s="123" t="str">
        <f>IF('表格编辑 '!Y222="","",'表格编辑 '!Y222)</f>
        <v/>
      </c>
      <c r="X222" s="123" t="str">
        <f>IF('表格编辑 '!Z222="","",'表格编辑 '!Z222)</f>
        <v/>
      </c>
      <c r="Y222" s="123" t="str">
        <f>IF('表格编辑 '!AA222="","",'表格编辑 '!AA222)</f>
        <v/>
      </c>
      <c r="Z222" s="123" t="str">
        <f>IF('表格编辑 '!AB222="","",'表格编辑 '!AB222)</f>
        <v/>
      </c>
      <c r="AA222" s="123" t="str">
        <f>IF('表格编辑 '!AC222="","",'表格编辑 '!AC222)</f>
        <v/>
      </c>
      <c r="AB222" s="123" t="str">
        <f>IF('表格编辑 '!AD222="","",'表格编辑 '!AD222)</f>
        <v/>
      </c>
      <c r="AC222" s="123" t="str">
        <f>IF('表格编辑 '!AE222="","",'表格编辑 '!AE222)</f>
        <v/>
      </c>
      <c r="AD222" s="123">
        <f>IF('表格编辑 '!AF222="","",'表格编辑 '!AF222)</f>
        <v>120049</v>
      </c>
    </row>
    <row r="223" spans="1:30">
      <c r="A223" s="123">
        <f>IF('表格编辑 '!A223="","",'表格编辑 '!A223)</f>
        <v>20050</v>
      </c>
      <c r="B223" s="123">
        <f>IF('表格编辑 '!B223="","",'表格编辑 '!B223)</f>
        <v>10040</v>
      </c>
      <c r="C223" s="123">
        <f>IF('表格编辑 '!E223="","",'表格编辑 '!E223)</f>
        <v>34</v>
      </c>
      <c r="D223" s="123" t="str">
        <f>IF('表格编辑 '!F223="","",'表格编辑 '!F223)</f>
        <v>AI_born_event(RECEIVER, ARG0, ARG1, ARG2, ARG3,ARG4)</v>
      </c>
      <c r="E223" s="123" t="str">
        <f>IF('表格编辑 '!G223="","",'表格编辑 '!G223)</f>
        <v>AI_update_event(RECEIVER, ARG0, ARG1, ARG2, ARG3,ARG4)</v>
      </c>
      <c r="F223" s="123" t="str">
        <f>IF('表格编辑 '!H223="","",'表格编辑 '!H223)</f>
        <v/>
      </c>
      <c r="G223" s="123" t="str">
        <f>IF('表格编辑 '!I223="","",'表格编辑 '!I223)</f>
        <v/>
      </c>
      <c r="H223" s="123" t="str">
        <f>IF('表格编辑 '!J223="","",'表格编辑 '!J223)</f>
        <v>test_deadth_event(RECEIVER, ARG0, ARG1, ARG2, ARG3,ARG4)</v>
      </c>
      <c r="I223" s="123">
        <f>IF('表格编辑 '!K223="","",'表格编辑 '!K223)</f>
        <v>0</v>
      </c>
      <c r="J223" s="123" t="str">
        <f>IF('表格编辑 '!L223="","",'表格编辑 '!L223)</f>
        <v/>
      </c>
      <c r="K223" s="123" t="str">
        <f>IF('表格编辑 '!M223="","",'表格编辑 '!M223)</f>
        <v/>
      </c>
      <c r="L223" s="123" t="str">
        <f>IF('表格编辑 '!N223="","",'表格编辑 '!N223)</f>
        <v/>
      </c>
      <c r="M223" s="123" t="str">
        <f>IF('表格编辑 '!O223="","",'表格编辑 '!O223)</f>
        <v/>
      </c>
      <c r="N223" s="123" t="str">
        <f>IF('表格编辑 '!P223="","",'表格编辑 '!P223)</f>
        <v/>
      </c>
      <c r="O223" s="123" t="str">
        <f>IF('表格编辑 '!Q223="","",'表格编辑 '!Q223)</f>
        <v/>
      </c>
      <c r="P223" s="123" t="str">
        <f>IF('表格编辑 '!R223="","",'表格编辑 '!R223)</f>
        <v/>
      </c>
      <c r="Q223" s="123" t="str">
        <f>IF('表格编辑 '!S223="","",'表格编辑 '!S223)</f>
        <v/>
      </c>
      <c r="R223" s="123" t="str">
        <f>IF('表格编辑 '!T223="","",'表格编辑 '!T223)</f>
        <v/>
      </c>
      <c r="S223" s="123" t="str">
        <f>IF('表格编辑 '!U223="","",'表格编辑 '!U223)</f>
        <v/>
      </c>
      <c r="T223" s="123" t="str">
        <f>IF('表格编辑 '!V223="","",'表格编辑 '!V223)</f>
        <v/>
      </c>
      <c r="U223" s="123" t="str">
        <f>IF('表格编辑 '!W223="","",'表格编辑 '!W223)</f>
        <v/>
      </c>
      <c r="V223" s="123" t="str">
        <f>IF('表格编辑 '!X223="","",'表格编辑 '!X223)</f>
        <v/>
      </c>
      <c r="W223" s="123" t="str">
        <f>IF('表格编辑 '!Y223="","",'表格编辑 '!Y223)</f>
        <v/>
      </c>
      <c r="X223" s="123" t="str">
        <f>IF('表格编辑 '!Z223="","",'表格编辑 '!Z223)</f>
        <v/>
      </c>
      <c r="Y223" s="123" t="str">
        <f>IF('表格编辑 '!AA223="","",'表格编辑 '!AA223)</f>
        <v/>
      </c>
      <c r="Z223" s="123" t="str">
        <f>IF('表格编辑 '!AB223="","",'表格编辑 '!AB223)</f>
        <v/>
      </c>
      <c r="AA223" s="123" t="str">
        <f>IF('表格编辑 '!AC223="","",'表格编辑 '!AC223)</f>
        <v/>
      </c>
      <c r="AB223" s="123" t="str">
        <f>IF('表格编辑 '!AD223="","",'表格编辑 '!AD223)</f>
        <v/>
      </c>
      <c r="AC223" s="123" t="str">
        <f>IF('表格编辑 '!AE223="","",'表格编辑 '!AE223)</f>
        <v/>
      </c>
      <c r="AD223" s="123">
        <f>IF('表格编辑 '!AF223="","",'表格编辑 '!AF223)</f>
        <v>120050</v>
      </c>
    </row>
    <row r="224" spans="1:30">
      <c r="A224" s="123">
        <f>IF('表格编辑 '!A224="","",'表格编辑 '!A224)</f>
        <v>20051</v>
      </c>
      <c r="B224" s="123">
        <f>IF('表格编辑 '!B224="","",'表格编辑 '!B224)</f>
        <v>10099</v>
      </c>
      <c r="C224" s="123">
        <f>IF('表格编辑 '!E224="","",'表格编辑 '!E224)</f>
        <v>34</v>
      </c>
      <c r="D224" s="123" t="str">
        <f>IF('表格编辑 '!F224="","",'表格编辑 '!F224)</f>
        <v>AI_born_event(RECEIVER, ARG0, ARG1, ARG2, ARG3,ARG4)</v>
      </c>
      <c r="E224" s="123" t="str">
        <f>IF('表格编辑 '!G224="","",'表格编辑 '!G224)</f>
        <v>AI_update_event(RECEIVER, ARG0, ARG1, ARG2, ARG3,ARG4)</v>
      </c>
      <c r="F224" s="123" t="str">
        <f>IF('表格编辑 '!H224="","",'表格编辑 '!H224)</f>
        <v/>
      </c>
      <c r="G224" s="123" t="str">
        <f>IF('表格编辑 '!I224="","",'表格编辑 '!I224)</f>
        <v/>
      </c>
      <c r="H224" s="123" t="str">
        <f>IF('表格编辑 '!J224="","",'表格编辑 '!J224)</f>
        <v>test_deadth_event(RECEIVER, ARG0, ARG1, ARG2, ARG3,ARG4)</v>
      </c>
      <c r="I224" s="123">
        <f>IF('表格编辑 '!K224="","",'表格编辑 '!K224)</f>
        <v>0</v>
      </c>
      <c r="J224" s="123" t="str">
        <f>IF('表格编辑 '!L224="","",'表格编辑 '!L224)</f>
        <v/>
      </c>
      <c r="K224" s="123" t="str">
        <f>IF('表格编辑 '!M224="","",'表格编辑 '!M224)</f>
        <v/>
      </c>
      <c r="L224" s="123" t="str">
        <f>IF('表格编辑 '!N224="","",'表格编辑 '!N224)</f>
        <v/>
      </c>
      <c r="M224" s="123" t="str">
        <f>IF('表格编辑 '!O224="","",'表格编辑 '!O224)</f>
        <v/>
      </c>
      <c r="N224" s="123" t="str">
        <f>IF('表格编辑 '!P224="","",'表格编辑 '!P224)</f>
        <v/>
      </c>
      <c r="O224" s="123" t="str">
        <f>IF('表格编辑 '!Q224="","",'表格编辑 '!Q224)</f>
        <v/>
      </c>
      <c r="P224" s="123" t="str">
        <f>IF('表格编辑 '!R224="","",'表格编辑 '!R224)</f>
        <v/>
      </c>
      <c r="Q224" s="123" t="str">
        <f>IF('表格编辑 '!S224="","",'表格编辑 '!S224)</f>
        <v/>
      </c>
      <c r="R224" s="123" t="str">
        <f>IF('表格编辑 '!T224="","",'表格编辑 '!T224)</f>
        <v/>
      </c>
      <c r="S224" s="123" t="str">
        <f>IF('表格编辑 '!U224="","",'表格编辑 '!U224)</f>
        <v/>
      </c>
      <c r="T224" s="123" t="str">
        <f>IF('表格编辑 '!V224="","",'表格编辑 '!V224)</f>
        <v/>
      </c>
      <c r="U224" s="123" t="str">
        <f>IF('表格编辑 '!W224="","",'表格编辑 '!W224)</f>
        <v/>
      </c>
      <c r="V224" s="123" t="str">
        <f>IF('表格编辑 '!X224="","",'表格编辑 '!X224)</f>
        <v/>
      </c>
      <c r="W224" s="123" t="str">
        <f>IF('表格编辑 '!Y224="","",'表格编辑 '!Y224)</f>
        <v/>
      </c>
      <c r="X224" s="123" t="str">
        <f>IF('表格编辑 '!Z224="","",'表格编辑 '!Z224)</f>
        <v/>
      </c>
      <c r="Y224" s="123" t="str">
        <f>IF('表格编辑 '!AA224="","",'表格编辑 '!AA224)</f>
        <v/>
      </c>
      <c r="Z224" s="123" t="str">
        <f>IF('表格编辑 '!AB224="","",'表格编辑 '!AB224)</f>
        <v/>
      </c>
      <c r="AA224" s="123" t="str">
        <f>IF('表格编辑 '!AC224="","",'表格编辑 '!AC224)</f>
        <v/>
      </c>
      <c r="AB224" s="123" t="str">
        <f>IF('表格编辑 '!AD224="","",'表格编辑 '!AD224)</f>
        <v/>
      </c>
      <c r="AC224" s="123" t="str">
        <f>IF('表格编辑 '!AE224="","",'表格编辑 '!AE224)</f>
        <v/>
      </c>
      <c r="AD224" s="123">
        <f>IF('表格编辑 '!AF224="","",'表格编辑 '!AF224)</f>
        <v>120051</v>
      </c>
    </row>
    <row r="225" spans="1:30">
      <c r="A225" s="123">
        <f>IF('表格编辑 '!A225="","",'表格编辑 '!A225)</f>
        <v>20052</v>
      </c>
      <c r="B225" s="123">
        <f>IF('表格编辑 '!B225="","",'表格编辑 '!B225)</f>
        <v>10131</v>
      </c>
      <c r="C225" s="123">
        <f>IF('表格编辑 '!E225="","",'表格编辑 '!E225)</f>
        <v>34</v>
      </c>
      <c r="D225" s="123" t="str">
        <f>IF('表格编辑 '!F225="","",'表格编辑 '!F225)</f>
        <v>AI_born_event(RECEIVER, ARG0, ARG1, ARG2, ARG3,ARG4)</v>
      </c>
      <c r="E225" s="123" t="str">
        <f>IF('表格编辑 '!G225="","",'表格编辑 '!G225)</f>
        <v>AI_update_event(RECEIVER, ARG0, ARG1, ARG2, ARG3,ARG4)</v>
      </c>
      <c r="F225" s="123" t="str">
        <f>IF('表格编辑 '!H225="","",'表格编辑 '!H225)</f>
        <v/>
      </c>
      <c r="G225" s="123" t="str">
        <f>IF('表格编辑 '!I225="","",'表格编辑 '!I225)</f>
        <v/>
      </c>
      <c r="H225" s="123" t="str">
        <f>IF('表格编辑 '!J225="","",'表格编辑 '!J225)</f>
        <v>test_deadth_event(RECEIVER, ARG0, ARG1, ARG2, ARG3,ARG4)</v>
      </c>
      <c r="I225" s="123">
        <f>IF('表格编辑 '!K225="","",'表格编辑 '!K225)</f>
        <v>0</v>
      </c>
      <c r="J225" s="123" t="str">
        <f>IF('表格编辑 '!L225="","",'表格编辑 '!L225)</f>
        <v/>
      </c>
      <c r="K225" s="123" t="str">
        <f>IF('表格编辑 '!M225="","",'表格编辑 '!M225)</f>
        <v/>
      </c>
      <c r="L225" s="123" t="str">
        <f>IF('表格编辑 '!N225="","",'表格编辑 '!N225)</f>
        <v/>
      </c>
      <c r="M225" s="123" t="str">
        <f>IF('表格编辑 '!O225="","",'表格编辑 '!O225)</f>
        <v/>
      </c>
      <c r="N225" s="123" t="str">
        <f>IF('表格编辑 '!P225="","",'表格编辑 '!P225)</f>
        <v/>
      </c>
      <c r="O225" s="123" t="str">
        <f>IF('表格编辑 '!Q225="","",'表格编辑 '!Q225)</f>
        <v/>
      </c>
      <c r="P225" s="123" t="str">
        <f>IF('表格编辑 '!R225="","",'表格编辑 '!R225)</f>
        <v/>
      </c>
      <c r="Q225" s="123" t="str">
        <f>IF('表格编辑 '!S225="","",'表格编辑 '!S225)</f>
        <v/>
      </c>
      <c r="R225" s="123" t="str">
        <f>IF('表格编辑 '!T225="","",'表格编辑 '!T225)</f>
        <v/>
      </c>
      <c r="S225" s="123" t="str">
        <f>IF('表格编辑 '!U225="","",'表格编辑 '!U225)</f>
        <v/>
      </c>
      <c r="T225" s="123" t="str">
        <f>IF('表格编辑 '!V225="","",'表格编辑 '!V225)</f>
        <v/>
      </c>
      <c r="U225" s="123" t="str">
        <f>IF('表格编辑 '!W225="","",'表格编辑 '!W225)</f>
        <v/>
      </c>
      <c r="V225" s="123" t="str">
        <f>IF('表格编辑 '!X225="","",'表格编辑 '!X225)</f>
        <v/>
      </c>
      <c r="W225" s="123" t="str">
        <f>IF('表格编辑 '!Y225="","",'表格编辑 '!Y225)</f>
        <v/>
      </c>
      <c r="X225" s="123" t="str">
        <f>IF('表格编辑 '!Z225="","",'表格编辑 '!Z225)</f>
        <v/>
      </c>
      <c r="Y225" s="123" t="str">
        <f>IF('表格编辑 '!AA225="","",'表格编辑 '!AA225)</f>
        <v/>
      </c>
      <c r="Z225" s="123" t="str">
        <f>IF('表格编辑 '!AB225="","",'表格编辑 '!AB225)</f>
        <v/>
      </c>
      <c r="AA225" s="123" t="str">
        <f>IF('表格编辑 '!AC225="","",'表格编辑 '!AC225)</f>
        <v/>
      </c>
      <c r="AB225" s="123" t="str">
        <f>IF('表格编辑 '!AD225="","",'表格编辑 '!AD225)</f>
        <v/>
      </c>
      <c r="AC225" s="123" t="str">
        <f>IF('表格编辑 '!AE225="","",'表格编辑 '!AE225)</f>
        <v/>
      </c>
      <c r="AD225" s="123">
        <f>IF('表格编辑 '!AF225="","",'表格编辑 '!AF225)</f>
        <v>120052</v>
      </c>
    </row>
    <row r="226" spans="1:30">
      <c r="A226" s="123">
        <f>IF('表格编辑 '!A226="","",'表格编辑 '!A226)</f>
        <v>20053</v>
      </c>
      <c r="B226" s="123">
        <f>IF('表格编辑 '!B226="","",'表格编辑 '!B226)</f>
        <v>10103</v>
      </c>
      <c r="C226" s="123">
        <f>IF('表格编辑 '!E226="","",'表格编辑 '!E226)</f>
        <v>34</v>
      </c>
      <c r="D226" s="123" t="str">
        <f>IF('表格编辑 '!F226="","",'表格编辑 '!F226)</f>
        <v>AI_born_event(RECEIVER, ARG0, ARG1, ARG2, ARG3,ARG4)</v>
      </c>
      <c r="E226" s="123" t="str">
        <f>IF('表格编辑 '!G226="","",'表格编辑 '!G226)</f>
        <v>AI_update_event(RECEIVER, ARG0, ARG1, ARG2, ARG3,ARG4)</v>
      </c>
      <c r="F226" s="123" t="str">
        <f>IF('表格编辑 '!H226="","",'表格编辑 '!H226)</f>
        <v/>
      </c>
      <c r="G226" s="123" t="str">
        <f>IF('表格编辑 '!I226="","",'表格编辑 '!I226)</f>
        <v/>
      </c>
      <c r="H226" s="123" t="str">
        <f>IF('表格编辑 '!J226="","",'表格编辑 '!J226)</f>
        <v>test_deadth_event(RECEIVER, ARG0, ARG1, ARG2, ARG3,ARG4)</v>
      </c>
      <c r="I226" s="123">
        <f>IF('表格编辑 '!K226="","",'表格编辑 '!K226)</f>
        <v>0</v>
      </c>
      <c r="J226" s="123" t="str">
        <f>IF('表格编辑 '!L226="","",'表格编辑 '!L226)</f>
        <v/>
      </c>
      <c r="K226" s="123" t="str">
        <f>IF('表格编辑 '!M226="","",'表格编辑 '!M226)</f>
        <v/>
      </c>
      <c r="L226" s="123" t="str">
        <f>IF('表格编辑 '!N226="","",'表格编辑 '!N226)</f>
        <v/>
      </c>
      <c r="M226" s="123" t="str">
        <f>IF('表格编辑 '!O226="","",'表格编辑 '!O226)</f>
        <v/>
      </c>
      <c r="N226" s="123" t="str">
        <f>IF('表格编辑 '!P226="","",'表格编辑 '!P226)</f>
        <v/>
      </c>
      <c r="O226" s="123" t="str">
        <f>IF('表格编辑 '!Q226="","",'表格编辑 '!Q226)</f>
        <v/>
      </c>
      <c r="P226" s="123" t="str">
        <f>IF('表格编辑 '!R226="","",'表格编辑 '!R226)</f>
        <v/>
      </c>
      <c r="Q226" s="123" t="str">
        <f>IF('表格编辑 '!S226="","",'表格编辑 '!S226)</f>
        <v/>
      </c>
      <c r="R226" s="123" t="str">
        <f>IF('表格编辑 '!T226="","",'表格编辑 '!T226)</f>
        <v/>
      </c>
      <c r="S226" s="123" t="str">
        <f>IF('表格编辑 '!U226="","",'表格编辑 '!U226)</f>
        <v/>
      </c>
      <c r="T226" s="123" t="str">
        <f>IF('表格编辑 '!V226="","",'表格编辑 '!V226)</f>
        <v/>
      </c>
      <c r="U226" s="123" t="str">
        <f>IF('表格编辑 '!W226="","",'表格编辑 '!W226)</f>
        <v/>
      </c>
      <c r="V226" s="123" t="str">
        <f>IF('表格编辑 '!X226="","",'表格编辑 '!X226)</f>
        <v/>
      </c>
      <c r="W226" s="123" t="str">
        <f>IF('表格编辑 '!Y226="","",'表格编辑 '!Y226)</f>
        <v/>
      </c>
      <c r="X226" s="123" t="str">
        <f>IF('表格编辑 '!Z226="","",'表格编辑 '!Z226)</f>
        <v/>
      </c>
      <c r="Y226" s="123" t="str">
        <f>IF('表格编辑 '!AA226="","",'表格编辑 '!AA226)</f>
        <v/>
      </c>
      <c r="Z226" s="123" t="str">
        <f>IF('表格编辑 '!AB226="","",'表格编辑 '!AB226)</f>
        <v/>
      </c>
      <c r="AA226" s="123" t="str">
        <f>IF('表格编辑 '!AC226="","",'表格编辑 '!AC226)</f>
        <v/>
      </c>
      <c r="AB226" s="123" t="str">
        <f>IF('表格编辑 '!AD226="","",'表格编辑 '!AD226)</f>
        <v/>
      </c>
      <c r="AC226" s="123" t="str">
        <f>IF('表格编辑 '!AE226="","",'表格编辑 '!AE226)</f>
        <v/>
      </c>
      <c r="AD226" s="123">
        <f>IF('表格编辑 '!AF226="","",'表格编辑 '!AF226)</f>
        <v>120053</v>
      </c>
    </row>
    <row r="227" spans="1:30">
      <c r="A227" s="123">
        <f>IF('表格编辑 '!A227="","",'表格编辑 '!A227)</f>
        <v>20054</v>
      </c>
      <c r="B227" s="123">
        <f>IF('表格编辑 '!B227="","",'表格编辑 '!B227)</f>
        <v>10083</v>
      </c>
      <c r="C227" s="123">
        <f>IF('表格编辑 '!E227="","",'表格编辑 '!E227)</f>
        <v>34</v>
      </c>
      <c r="D227" s="123" t="str">
        <f>IF('表格编辑 '!F227="","",'表格编辑 '!F227)</f>
        <v>AI_born_event(RECEIVER, ARG0, ARG1, ARG2, ARG3,ARG4)</v>
      </c>
      <c r="E227" s="123" t="str">
        <f>IF('表格编辑 '!G227="","",'表格编辑 '!G227)</f>
        <v>AI_update_event(RECEIVER, ARG0, ARG1, ARG2, ARG3,ARG4)</v>
      </c>
      <c r="F227" s="123" t="str">
        <f>IF('表格编辑 '!H227="","",'表格编辑 '!H227)</f>
        <v/>
      </c>
      <c r="G227" s="123" t="str">
        <f>IF('表格编辑 '!I227="","",'表格编辑 '!I227)</f>
        <v/>
      </c>
      <c r="H227" s="123" t="str">
        <f>IF('表格编辑 '!J227="","",'表格编辑 '!J227)</f>
        <v>test_deadth_event(RECEIVER, ARG0, ARG1, ARG2, ARG3,ARG4)</v>
      </c>
      <c r="I227" s="123">
        <f>IF('表格编辑 '!K227="","",'表格编辑 '!K227)</f>
        <v>0</v>
      </c>
      <c r="J227" s="123" t="str">
        <f>IF('表格编辑 '!L227="","",'表格编辑 '!L227)</f>
        <v/>
      </c>
      <c r="K227" s="123" t="str">
        <f>IF('表格编辑 '!M227="","",'表格编辑 '!M227)</f>
        <v/>
      </c>
      <c r="L227" s="123" t="str">
        <f>IF('表格编辑 '!N227="","",'表格编辑 '!N227)</f>
        <v/>
      </c>
      <c r="M227" s="123" t="str">
        <f>IF('表格编辑 '!O227="","",'表格编辑 '!O227)</f>
        <v/>
      </c>
      <c r="N227" s="123" t="str">
        <f>IF('表格编辑 '!P227="","",'表格编辑 '!P227)</f>
        <v/>
      </c>
      <c r="O227" s="123" t="str">
        <f>IF('表格编辑 '!Q227="","",'表格编辑 '!Q227)</f>
        <v/>
      </c>
      <c r="P227" s="123" t="str">
        <f>IF('表格编辑 '!R227="","",'表格编辑 '!R227)</f>
        <v/>
      </c>
      <c r="Q227" s="123" t="str">
        <f>IF('表格编辑 '!S227="","",'表格编辑 '!S227)</f>
        <v/>
      </c>
      <c r="R227" s="123" t="str">
        <f>IF('表格编辑 '!T227="","",'表格编辑 '!T227)</f>
        <v/>
      </c>
      <c r="S227" s="123" t="str">
        <f>IF('表格编辑 '!U227="","",'表格编辑 '!U227)</f>
        <v/>
      </c>
      <c r="T227" s="123" t="str">
        <f>IF('表格编辑 '!V227="","",'表格编辑 '!V227)</f>
        <v/>
      </c>
      <c r="U227" s="123" t="str">
        <f>IF('表格编辑 '!W227="","",'表格编辑 '!W227)</f>
        <v/>
      </c>
      <c r="V227" s="123" t="str">
        <f>IF('表格编辑 '!X227="","",'表格编辑 '!X227)</f>
        <v/>
      </c>
      <c r="W227" s="123" t="str">
        <f>IF('表格编辑 '!Y227="","",'表格编辑 '!Y227)</f>
        <v/>
      </c>
      <c r="X227" s="123" t="str">
        <f>IF('表格编辑 '!Z227="","",'表格编辑 '!Z227)</f>
        <v/>
      </c>
      <c r="Y227" s="123" t="str">
        <f>IF('表格编辑 '!AA227="","",'表格编辑 '!AA227)</f>
        <v/>
      </c>
      <c r="Z227" s="123" t="str">
        <f>IF('表格编辑 '!AB227="","",'表格编辑 '!AB227)</f>
        <v/>
      </c>
      <c r="AA227" s="123" t="str">
        <f>IF('表格编辑 '!AC227="","",'表格编辑 '!AC227)</f>
        <v/>
      </c>
      <c r="AB227" s="123" t="str">
        <f>IF('表格编辑 '!AD227="","",'表格编辑 '!AD227)</f>
        <v/>
      </c>
      <c r="AC227" s="123" t="str">
        <f>IF('表格编辑 '!AE227="","",'表格编辑 '!AE227)</f>
        <v/>
      </c>
      <c r="AD227" s="123">
        <f>IF('表格编辑 '!AF227="","",'表格编辑 '!AF227)</f>
        <v>120054</v>
      </c>
    </row>
    <row r="228" spans="1:30">
      <c r="A228" s="123">
        <f>IF('表格编辑 '!A228="","",'表格编辑 '!A228)</f>
        <v>20055</v>
      </c>
      <c r="B228" s="123">
        <f>IF('表格编辑 '!B228="","",'表格编辑 '!B228)</f>
        <v>10062</v>
      </c>
      <c r="C228" s="123">
        <f>IF('表格编辑 '!E228="","",'表格编辑 '!E228)</f>
        <v>34</v>
      </c>
      <c r="D228" s="123" t="str">
        <f>IF('表格编辑 '!F228="","",'表格编辑 '!F228)</f>
        <v>AI_born_event(RECEIVER, ARG0, ARG1, ARG2, ARG3,ARG4)</v>
      </c>
      <c r="E228" s="123" t="str">
        <f>IF('表格编辑 '!G228="","",'表格编辑 '!G228)</f>
        <v>AI_update_event(RECEIVER, ARG0, ARG1, ARG2, ARG3,ARG4)</v>
      </c>
      <c r="F228" s="123" t="str">
        <f>IF('表格编辑 '!H228="","",'表格编辑 '!H228)</f>
        <v/>
      </c>
      <c r="G228" s="123" t="str">
        <f>IF('表格编辑 '!I228="","",'表格编辑 '!I228)</f>
        <v/>
      </c>
      <c r="H228" s="123" t="str">
        <f>IF('表格编辑 '!J228="","",'表格编辑 '!J228)</f>
        <v>test_deadth_event(RECEIVER, ARG0, ARG1, ARG2, ARG3,ARG4)</v>
      </c>
      <c r="I228" s="123">
        <f>IF('表格编辑 '!K228="","",'表格编辑 '!K228)</f>
        <v>0</v>
      </c>
      <c r="J228" s="123" t="str">
        <f>IF('表格编辑 '!L228="","",'表格编辑 '!L228)</f>
        <v/>
      </c>
      <c r="K228" s="123" t="str">
        <f>IF('表格编辑 '!M228="","",'表格编辑 '!M228)</f>
        <v/>
      </c>
      <c r="L228" s="123" t="str">
        <f>IF('表格编辑 '!N228="","",'表格编辑 '!N228)</f>
        <v/>
      </c>
      <c r="M228" s="123" t="str">
        <f>IF('表格编辑 '!O228="","",'表格编辑 '!O228)</f>
        <v/>
      </c>
      <c r="N228" s="123" t="str">
        <f>IF('表格编辑 '!P228="","",'表格编辑 '!P228)</f>
        <v/>
      </c>
      <c r="O228" s="123" t="str">
        <f>IF('表格编辑 '!Q228="","",'表格编辑 '!Q228)</f>
        <v/>
      </c>
      <c r="P228" s="123" t="str">
        <f>IF('表格编辑 '!R228="","",'表格编辑 '!R228)</f>
        <v/>
      </c>
      <c r="Q228" s="123" t="str">
        <f>IF('表格编辑 '!S228="","",'表格编辑 '!S228)</f>
        <v/>
      </c>
      <c r="R228" s="123" t="str">
        <f>IF('表格编辑 '!T228="","",'表格编辑 '!T228)</f>
        <v/>
      </c>
      <c r="S228" s="123" t="str">
        <f>IF('表格编辑 '!U228="","",'表格编辑 '!U228)</f>
        <v/>
      </c>
      <c r="T228" s="123" t="str">
        <f>IF('表格编辑 '!V228="","",'表格编辑 '!V228)</f>
        <v/>
      </c>
      <c r="U228" s="123" t="str">
        <f>IF('表格编辑 '!W228="","",'表格编辑 '!W228)</f>
        <v/>
      </c>
      <c r="V228" s="123" t="str">
        <f>IF('表格编辑 '!X228="","",'表格编辑 '!X228)</f>
        <v/>
      </c>
      <c r="W228" s="123" t="str">
        <f>IF('表格编辑 '!Y228="","",'表格编辑 '!Y228)</f>
        <v/>
      </c>
      <c r="X228" s="123" t="str">
        <f>IF('表格编辑 '!Z228="","",'表格编辑 '!Z228)</f>
        <v/>
      </c>
      <c r="Y228" s="123" t="str">
        <f>IF('表格编辑 '!AA228="","",'表格编辑 '!AA228)</f>
        <v/>
      </c>
      <c r="Z228" s="123" t="str">
        <f>IF('表格编辑 '!AB228="","",'表格编辑 '!AB228)</f>
        <v/>
      </c>
      <c r="AA228" s="123" t="str">
        <f>IF('表格编辑 '!AC228="","",'表格编辑 '!AC228)</f>
        <v/>
      </c>
      <c r="AB228" s="123" t="str">
        <f>IF('表格编辑 '!AD228="","",'表格编辑 '!AD228)</f>
        <v/>
      </c>
      <c r="AC228" s="123" t="str">
        <f>IF('表格编辑 '!AE228="","",'表格编辑 '!AE228)</f>
        <v/>
      </c>
      <c r="AD228" s="123">
        <f>IF('表格编辑 '!AF228="","",'表格编辑 '!AF228)</f>
        <v>120055</v>
      </c>
    </row>
    <row r="229" spans="1:30">
      <c r="A229" s="123">
        <f>IF('表格编辑 '!A229="","",'表格编辑 '!A229)</f>
        <v>20056</v>
      </c>
      <c r="B229" s="123">
        <f>IF('表格编辑 '!B229="","",'表格编辑 '!B229)</f>
        <v>10084</v>
      </c>
      <c r="C229" s="123">
        <f>IF('表格编辑 '!E229="","",'表格编辑 '!E229)</f>
        <v>34</v>
      </c>
      <c r="D229" s="123" t="str">
        <f>IF('表格编辑 '!F229="","",'表格编辑 '!F229)</f>
        <v>AI_born_event(RECEIVER, ARG0, ARG1, ARG2, ARG3,ARG4)</v>
      </c>
      <c r="E229" s="123" t="str">
        <f>IF('表格编辑 '!G229="","",'表格编辑 '!G229)</f>
        <v>AI_update_event(RECEIVER, ARG0, ARG1, ARG2, ARG3,ARG4)</v>
      </c>
      <c r="F229" s="123" t="str">
        <f>IF('表格编辑 '!H229="","",'表格编辑 '!H229)</f>
        <v/>
      </c>
      <c r="G229" s="123" t="str">
        <f>IF('表格编辑 '!I229="","",'表格编辑 '!I229)</f>
        <v/>
      </c>
      <c r="H229" s="123" t="str">
        <f>IF('表格编辑 '!J229="","",'表格编辑 '!J229)</f>
        <v>test_deadth_event(RECEIVER, ARG0, ARG1, ARG2, ARG3,ARG4)</v>
      </c>
      <c r="I229" s="123">
        <f>IF('表格编辑 '!K229="","",'表格编辑 '!K229)</f>
        <v>0</v>
      </c>
      <c r="J229" s="123" t="str">
        <f>IF('表格编辑 '!L229="","",'表格编辑 '!L229)</f>
        <v/>
      </c>
      <c r="K229" s="123" t="str">
        <f>IF('表格编辑 '!M229="","",'表格编辑 '!M229)</f>
        <v/>
      </c>
      <c r="L229" s="123" t="str">
        <f>IF('表格编辑 '!N229="","",'表格编辑 '!N229)</f>
        <v/>
      </c>
      <c r="M229" s="123" t="str">
        <f>IF('表格编辑 '!O229="","",'表格编辑 '!O229)</f>
        <v/>
      </c>
      <c r="N229" s="123" t="str">
        <f>IF('表格编辑 '!P229="","",'表格编辑 '!P229)</f>
        <v/>
      </c>
      <c r="O229" s="123" t="str">
        <f>IF('表格编辑 '!Q229="","",'表格编辑 '!Q229)</f>
        <v/>
      </c>
      <c r="P229" s="123" t="str">
        <f>IF('表格编辑 '!R229="","",'表格编辑 '!R229)</f>
        <v/>
      </c>
      <c r="Q229" s="123" t="str">
        <f>IF('表格编辑 '!S229="","",'表格编辑 '!S229)</f>
        <v/>
      </c>
      <c r="R229" s="123" t="str">
        <f>IF('表格编辑 '!T229="","",'表格编辑 '!T229)</f>
        <v/>
      </c>
      <c r="S229" s="123" t="str">
        <f>IF('表格编辑 '!U229="","",'表格编辑 '!U229)</f>
        <v/>
      </c>
      <c r="T229" s="123" t="str">
        <f>IF('表格编辑 '!V229="","",'表格编辑 '!V229)</f>
        <v/>
      </c>
      <c r="U229" s="123" t="str">
        <f>IF('表格编辑 '!W229="","",'表格编辑 '!W229)</f>
        <v/>
      </c>
      <c r="V229" s="123" t="str">
        <f>IF('表格编辑 '!X229="","",'表格编辑 '!X229)</f>
        <v/>
      </c>
      <c r="W229" s="123" t="str">
        <f>IF('表格编辑 '!Y229="","",'表格编辑 '!Y229)</f>
        <v/>
      </c>
      <c r="X229" s="123" t="str">
        <f>IF('表格编辑 '!Z229="","",'表格编辑 '!Z229)</f>
        <v/>
      </c>
      <c r="Y229" s="123" t="str">
        <f>IF('表格编辑 '!AA229="","",'表格编辑 '!AA229)</f>
        <v/>
      </c>
      <c r="Z229" s="123" t="str">
        <f>IF('表格编辑 '!AB229="","",'表格编辑 '!AB229)</f>
        <v/>
      </c>
      <c r="AA229" s="123" t="str">
        <f>IF('表格编辑 '!AC229="","",'表格编辑 '!AC229)</f>
        <v/>
      </c>
      <c r="AB229" s="123" t="str">
        <f>IF('表格编辑 '!AD229="","",'表格编辑 '!AD229)</f>
        <v/>
      </c>
      <c r="AC229" s="123" t="str">
        <f>IF('表格编辑 '!AE229="","",'表格编辑 '!AE229)</f>
        <v/>
      </c>
      <c r="AD229" s="123">
        <f>IF('表格编辑 '!AF229="","",'表格编辑 '!AF229)</f>
        <v>120056</v>
      </c>
    </row>
    <row r="230" spans="1:30">
      <c r="A230" s="123">
        <f>IF('表格编辑 '!A230="","",'表格编辑 '!A230)</f>
        <v>20057</v>
      </c>
      <c r="B230" s="123">
        <f>IF('表格编辑 '!B230="","",'表格编辑 '!B230)</f>
        <v>10008</v>
      </c>
      <c r="C230" s="123">
        <f>IF('表格编辑 '!E230="","",'表格编辑 '!E230)</f>
        <v>34</v>
      </c>
      <c r="D230" s="123" t="str">
        <f>IF('表格编辑 '!F230="","",'表格编辑 '!F230)</f>
        <v>AI_born_event(RECEIVER, ARG0, ARG1, ARG2, ARG3,ARG4)</v>
      </c>
      <c r="E230" s="123" t="str">
        <f>IF('表格编辑 '!G230="","",'表格编辑 '!G230)</f>
        <v>AI_update_event(RECEIVER, ARG0, ARG1, ARG2, ARG3,ARG4)</v>
      </c>
      <c r="F230" s="123" t="str">
        <f>IF('表格编辑 '!H230="","",'表格编辑 '!H230)</f>
        <v/>
      </c>
      <c r="G230" s="123" t="str">
        <f>IF('表格编辑 '!I230="","",'表格编辑 '!I230)</f>
        <v/>
      </c>
      <c r="H230" s="123" t="str">
        <f>IF('表格编辑 '!J230="","",'表格编辑 '!J230)</f>
        <v>test_deadth_event(RECEIVER, ARG0, ARG1, ARG2, ARG3,ARG4)</v>
      </c>
      <c r="I230" s="123">
        <f>IF('表格编辑 '!K230="","",'表格编辑 '!K230)</f>
        <v>0</v>
      </c>
      <c r="J230" s="123" t="str">
        <f>IF('表格编辑 '!L230="","",'表格编辑 '!L230)</f>
        <v/>
      </c>
      <c r="K230" s="123" t="str">
        <f>IF('表格编辑 '!M230="","",'表格编辑 '!M230)</f>
        <v/>
      </c>
      <c r="L230" s="123" t="str">
        <f>IF('表格编辑 '!N230="","",'表格编辑 '!N230)</f>
        <v/>
      </c>
      <c r="M230" s="123" t="str">
        <f>IF('表格编辑 '!O230="","",'表格编辑 '!O230)</f>
        <v/>
      </c>
      <c r="N230" s="123" t="str">
        <f>IF('表格编辑 '!P230="","",'表格编辑 '!P230)</f>
        <v/>
      </c>
      <c r="O230" s="123" t="str">
        <f>IF('表格编辑 '!Q230="","",'表格编辑 '!Q230)</f>
        <v/>
      </c>
      <c r="P230" s="123" t="str">
        <f>IF('表格编辑 '!R230="","",'表格编辑 '!R230)</f>
        <v/>
      </c>
      <c r="Q230" s="123" t="str">
        <f>IF('表格编辑 '!S230="","",'表格编辑 '!S230)</f>
        <v/>
      </c>
      <c r="R230" s="123" t="str">
        <f>IF('表格编辑 '!T230="","",'表格编辑 '!T230)</f>
        <v/>
      </c>
      <c r="S230" s="123" t="str">
        <f>IF('表格编辑 '!U230="","",'表格编辑 '!U230)</f>
        <v/>
      </c>
      <c r="T230" s="123" t="str">
        <f>IF('表格编辑 '!V230="","",'表格编辑 '!V230)</f>
        <v/>
      </c>
      <c r="U230" s="123" t="str">
        <f>IF('表格编辑 '!W230="","",'表格编辑 '!W230)</f>
        <v/>
      </c>
      <c r="V230" s="123" t="str">
        <f>IF('表格编辑 '!X230="","",'表格编辑 '!X230)</f>
        <v/>
      </c>
      <c r="W230" s="123" t="str">
        <f>IF('表格编辑 '!Y230="","",'表格编辑 '!Y230)</f>
        <v/>
      </c>
      <c r="X230" s="123" t="str">
        <f>IF('表格编辑 '!Z230="","",'表格编辑 '!Z230)</f>
        <v/>
      </c>
      <c r="Y230" s="123" t="str">
        <f>IF('表格编辑 '!AA230="","",'表格编辑 '!AA230)</f>
        <v/>
      </c>
      <c r="Z230" s="123" t="str">
        <f>IF('表格编辑 '!AB230="","",'表格编辑 '!AB230)</f>
        <v/>
      </c>
      <c r="AA230" s="123" t="str">
        <f>IF('表格编辑 '!AC230="","",'表格编辑 '!AC230)</f>
        <v/>
      </c>
      <c r="AB230" s="123" t="str">
        <f>IF('表格编辑 '!AD230="","",'表格编辑 '!AD230)</f>
        <v/>
      </c>
      <c r="AC230" s="123" t="str">
        <f>IF('表格编辑 '!AE230="","",'表格编辑 '!AE230)</f>
        <v/>
      </c>
      <c r="AD230" s="123">
        <f>IF('表格编辑 '!AF230="","",'表格编辑 '!AF230)</f>
        <v>120057</v>
      </c>
    </row>
    <row r="231" spans="1:30">
      <c r="A231" s="123">
        <f>IF('表格编辑 '!A231="","",'表格编辑 '!A231)</f>
        <v>20058</v>
      </c>
      <c r="B231" s="123">
        <f>IF('表格编辑 '!B231="","",'表格编辑 '!B231)</f>
        <v>10047</v>
      </c>
      <c r="C231" s="123">
        <f>IF('表格编辑 '!E231="","",'表格编辑 '!E231)</f>
        <v>34</v>
      </c>
      <c r="D231" s="123" t="str">
        <f>IF('表格编辑 '!F231="","",'表格编辑 '!F231)</f>
        <v>AI_born_event(RECEIVER, ARG0, ARG1, ARG2, ARG3,ARG4)</v>
      </c>
      <c r="E231" s="123" t="str">
        <f>IF('表格编辑 '!G231="","",'表格编辑 '!G231)</f>
        <v>AI_update_event(RECEIVER, ARG0, ARG1, ARG2, ARG3,ARG4)</v>
      </c>
      <c r="F231" s="123" t="str">
        <f>IF('表格编辑 '!H231="","",'表格编辑 '!H231)</f>
        <v/>
      </c>
      <c r="G231" s="123" t="str">
        <f>IF('表格编辑 '!I231="","",'表格编辑 '!I231)</f>
        <v/>
      </c>
      <c r="H231" s="123" t="str">
        <f>IF('表格编辑 '!J231="","",'表格编辑 '!J231)</f>
        <v>test_deadth_event(RECEIVER, ARG0, ARG1, ARG2, ARG3,ARG4)</v>
      </c>
      <c r="I231" s="123">
        <f>IF('表格编辑 '!K231="","",'表格编辑 '!K231)</f>
        <v>0</v>
      </c>
      <c r="J231" s="123" t="str">
        <f>IF('表格编辑 '!L231="","",'表格编辑 '!L231)</f>
        <v/>
      </c>
      <c r="K231" s="123" t="str">
        <f>IF('表格编辑 '!M231="","",'表格编辑 '!M231)</f>
        <v/>
      </c>
      <c r="L231" s="123" t="str">
        <f>IF('表格编辑 '!N231="","",'表格编辑 '!N231)</f>
        <v/>
      </c>
      <c r="M231" s="123" t="str">
        <f>IF('表格编辑 '!O231="","",'表格编辑 '!O231)</f>
        <v/>
      </c>
      <c r="N231" s="123" t="str">
        <f>IF('表格编辑 '!P231="","",'表格编辑 '!P231)</f>
        <v/>
      </c>
      <c r="O231" s="123" t="str">
        <f>IF('表格编辑 '!Q231="","",'表格编辑 '!Q231)</f>
        <v/>
      </c>
      <c r="P231" s="123" t="str">
        <f>IF('表格编辑 '!R231="","",'表格编辑 '!R231)</f>
        <v/>
      </c>
      <c r="Q231" s="123" t="str">
        <f>IF('表格编辑 '!S231="","",'表格编辑 '!S231)</f>
        <v/>
      </c>
      <c r="R231" s="123" t="str">
        <f>IF('表格编辑 '!T231="","",'表格编辑 '!T231)</f>
        <v/>
      </c>
      <c r="S231" s="123" t="str">
        <f>IF('表格编辑 '!U231="","",'表格编辑 '!U231)</f>
        <v/>
      </c>
      <c r="T231" s="123" t="str">
        <f>IF('表格编辑 '!V231="","",'表格编辑 '!V231)</f>
        <v/>
      </c>
      <c r="U231" s="123" t="str">
        <f>IF('表格编辑 '!W231="","",'表格编辑 '!W231)</f>
        <v/>
      </c>
      <c r="V231" s="123" t="str">
        <f>IF('表格编辑 '!X231="","",'表格编辑 '!X231)</f>
        <v/>
      </c>
      <c r="W231" s="123" t="str">
        <f>IF('表格编辑 '!Y231="","",'表格编辑 '!Y231)</f>
        <v/>
      </c>
      <c r="X231" s="123" t="str">
        <f>IF('表格编辑 '!Z231="","",'表格编辑 '!Z231)</f>
        <v/>
      </c>
      <c r="Y231" s="123" t="str">
        <f>IF('表格编辑 '!AA231="","",'表格编辑 '!AA231)</f>
        <v/>
      </c>
      <c r="Z231" s="123" t="str">
        <f>IF('表格编辑 '!AB231="","",'表格编辑 '!AB231)</f>
        <v/>
      </c>
      <c r="AA231" s="123" t="str">
        <f>IF('表格编辑 '!AC231="","",'表格编辑 '!AC231)</f>
        <v/>
      </c>
      <c r="AB231" s="123" t="str">
        <f>IF('表格编辑 '!AD231="","",'表格编辑 '!AD231)</f>
        <v/>
      </c>
      <c r="AC231" s="123" t="str">
        <f>IF('表格编辑 '!AE231="","",'表格编辑 '!AE231)</f>
        <v/>
      </c>
      <c r="AD231" s="123">
        <f>IF('表格编辑 '!AF231="","",'表格编辑 '!AF231)</f>
        <v>120058</v>
      </c>
    </row>
    <row r="232" spans="1:30">
      <c r="A232" s="123">
        <f>IF('表格编辑 '!A232="","",'表格编辑 '!A232)</f>
        <v>20059</v>
      </c>
      <c r="B232" s="123">
        <f>IF('表格编辑 '!B232="","",'表格编辑 '!B232)</f>
        <v>10037</v>
      </c>
      <c r="C232" s="123">
        <f>IF('表格编辑 '!E232="","",'表格编辑 '!E232)</f>
        <v>34</v>
      </c>
      <c r="D232" s="123" t="str">
        <f>IF('表格编辑 '!F232="","",'表格编辑 '!F232)</f>
        <v>AI_born_event(RECEIVER, ARG0, ARG1, ARG2, ARG3,ARG4)</v>
      </c>
      <c r="E232" s="123" t="str">
        <f>IF('表格编辑 '!G232="","",'表格编辑 '!G232)</f>
        <v>AI_update_event(RECEIVER, ARG0, ARG1, ARG2, ARG3,ARG4)</v>
      </c>
      <c r="F232" s="123" t="str">
        <f>IF('表格编辑 '!H232="","",'表格编辑 '!H232)</f>
        <v/>
      </c>
      <c r="G232" s="123" t="str">
        <f>IF('表格编辑 '!I232="","",'表格编辑 '!I232)</f>
        <v/>
      </c>
      <c r="H232" s="123" t="str">
        <f>IF('表格编辑 '!J232="","",'表格编辑 '!J232)</f>
        <v>test_deadth_event(RECEIVER, ARG0, ARG1, ARG2, ARG3,ARG4)</v>
      </c>
      <c r="I232" s="123">
        <f>IF('表格编辑 '!K232="","",'表格编辑 '!K232)</f>
        <v>0</v>
      </c>
      <c r="J232" s="123" t="str">
        <f>IF('表格编辑 '!L232="","",'表格编辑 '!L232)</f>
        <v/>
      </c>
      <c r="K232" s="123" t="str">
        <f>IF('表格编辑 '!M232="","",'表格编辑 '!M232)</f>
        <v/>
      </c>
      <c r="L232" s="123" t="str">
        <f>IF('表格编辑 '!N232="","",'表格编辑 '!N232)</f>
        <v/>
      </c>
      <c r="M232" s="123" t="str">
        <f>IF('表格编辑 '!O232="","",'表格编辑 '!O232)</f>
        <v/>
      </c>
      <c r="N232" s="123" t="str">
        <f>IF('表格编辑 '!P232="","",'表格编辑 '!P232)</f>
        <v/>
      </c>
      <c r="O232" s="123" t="str">
        <f>IF('表格编辑 '!Q232="","",'表格编辑 '!Q232)</f>
        <v/>
      </c>
      <c r="P232" s="123" t="str">
        <f>IF('表格编辑 '!R232="","",'表格编辑 '!R232)</f>
        <v/>
      </c>
      <c r="Q232" s="123" t="str">
        <f>IF('表格编辑 '!S232="","",'表格编辑 '!S232)</f>
        <v/>
      </c>
      <c r="R232" s="123" t="str">
        <f>IF('表格编辑 '!T232="","",'表格编辑 '!T232)</f>
        <v/>
      </c>
      <c r="S232" s="123" t="str">
        <f>IF('表格编辑 '!U232="","",'表格编辑 '!U232)</f>
        <v/>
      </c>
      <c r="T232" s="123" t="str">
        <f>IF('表格编辑 '!V232="","",'表格编辑 '!V232)</f>
        <v/>
      </c>
      <c r="U232" s="123" t="str">
        <f>IF('表格编辑 '!W232="","",'表格编辑 '!W232)</f>
        <v/>
      </c>
      <c r="V232" s="123" t="str">
        <f>IF('表格编辑 '!X232="","",'表格编辑 '!X232)</f>
        <v/>
      </c>
      <c r="W232" s="123" t="str">
        <f>IF('表格编辑 '!Y232="","",'表格编辑 '!Y232)</f>
        <v/>
      </c>
      <c r="X232" s="123" t="str">
        <f>IF('表格编辑 '!Z232="","",'表格编辑 '!Z232)</f>
        <v/>
      </c>
      <c r="Y232" s="123" t="str">
        <f>IF('表格编辑 '!AA232="","",'表格编辑 '!AA232)</f>
        <v/>
      </c>
      <c r="Z232" s="123" t="str">
        <f>IF('表格编辑 '!AB232="","",'表格编辑 '!AB232)</f>
        <v/>
      </c>
      <c r="AA232" s="123" t="str">
        <f>IF('表格编辑 '!AC232="","",'表格编辑 '!AC232)</f>
        <v/>
      </c>
      <c r="AB232" s="123" t="str">
        <f>IF('表格编辑 '!AD232="","",'表格编辑 '!AD232)</f>
        <v/>
      </c>
      <c r="AC232" s="123" t="str">
        <f>IF('表格编辑 '!AE232="","",'表格编辑 '!AE232)</f>
        <v/>
      </c>
      <c r="AD232" s="123">
        <f>IF('表格编辑 '!AF232="","",'表格编辑 '!AF232)</f>
        <v>120059</v>
      </c>
    </row>
    <row r="233" spans="1:30">
      <c r="A233" s="123">
        <f>IF('表格编辑 '!A233="","",'表格编辑 '!A233)</f>
        <v>20060</v>
      </c>
      <c r="B233" s="123">
        <f>IF('表格编辑 '!B233="","",'表格编辑 '!B233)</f>
        <v>10013</v>
      </c>
      <c r="C233" s="123">
        <f>IF('表格编辑 '!E233="","",'表格编辑 '!E233)</f>
        <v>34</v>
      </c>
      <c r="D233" s="123" t="str">
        <f>IF('表格编辑 '!F233="","",'表格编辑 '!F233)</f>
        <v>AI_born_event(RECEIVER, ARG0, ARG1, ARG2, ARG3,ARG4)</v>
      </c>
      <c r="E233" s="123" t="str">
        <f>IF('表格编辑 '!G233="","",'表格编辑 '!G233)</f>
        <v>AI_update_event(RECEIVER, ARG0, ARG1, ARG2, ARG3,ARG4)</v>
      </c>
      <c r="F233" s="123" t="str">
        <f>IF('表格编辑 '!H233="","",'表格编辑 '!H233)</f>
        <v/>
      </c>
      <c r="G233" s="123" t="str">
        <f>IF('表格编辑 '!I233="","",'表格编辑 '!I233)</f>
        <v/>
      </c>
      <c r="H233" s="123" t="str">
        <f>IF('表格编辑 '!J233="","",'表格编辑 '!J233)</f>
        <v>test_deadth_event(RECEIVER, ARG0, ARG1, ARG2, ARG3,ARG4)</v>
      </c>
      <c r="I233" s="123">
        <f>IF('表格编辑 '!K233="","",'表格编辑 '!K233)</f>
        <v>0</v>
      </c>
      <c r="J233" s="123" t="str">
        <f>IF('表格编辑 '!L233="","",'表格编辑 '!L233)</f>
        <v/>
      </c>
      <c r="K233" s="123" t="str">
        <f>IF('表格编辑 '!M233="","",'表格编辑 '!M233)</f>
        <v/>
      </c>
      <c r="L233" s="123" t="str">
        <f>IF('表格编辑 '!N233="","",'表格编辑 '!N233)</f>
        <v/>
      </c>
      <c r="M233" s="123" t="str">
        <f>IF('表格编辑 '!O233="","",'表格编辑 '!O233)</f>
        <v/>
      </c>
      <c r="N233" s="123" t="str">
        <f>IF('表格编辑 '!P233="","",'表格编辑 '!P233)</f>
        <v/>
      </c>
      <c r="O233" s="123" t="str">
        <f>IF('表格编辑 '!Q233="","",'表格编辑 '!Q233)</f>
        <v/>
      </c>
      <c r="P233" s="123" t="str">
        <f>IF('表格编辑 '!R233="","",'表格编辑 '!R233)</f>
        <v/>
      </c>
      <c r="Q233" s="123" t="str">
        <f>IF('表格编辑 '!S233="","",'表格编辑 '!S233)</f>
        <v/>
      </c>
      <c r="R233" s="123" t="str">
        <f>IF('表格编辑 '!T233="","",'表格编辑 '!T233)</f>
        <v/>
      </c>
      <c r="S233" s="123" t="str">
        <f>IF('表格编辑 '!U233="","",'表格编辑 '!U233)</f>
        <v/>
      </c>
      <c r="T233" s="123" t="str">
        <f>IF('表格编辑 '!V233="","",'表格编辑 '!V233)</f>
        <v/>
      </c>
      <c r="U233" s="123" t="str">
        <f>IF('表格编辑 '!W233="","",'表格编辑 '!W233)</f>
        <v/>
      </c>
      <c r="V233" s="123" t="str">
        <f>IF('表格编辑 '!X233="","",'表格编辑 '!X233)</f>
        <v/>
      </c>
      <c r="W233" s="123" t="str">
        <f>IF('表格编辑 '!Y233="","",'表格编辑 '!Y233)</f>
        <v/>
      </c>
      <c r="X233" s="123" t="str">
        <f>IF('表格编辑 '!Z233="","",'表格编辑 '!Z233)</f>
        <v/>
      </c>
      <c r="Y233" s="123" t="str">
        <f>IF('表格编辑 '!AA233="","",'表格编辑 '!AA233)</f>
        <v/>
      </c>
      <c r="Z233" s="123" t="str">
        <f>IF('表格编辑 '!AB233="","",'表格编辑 '!AB233)</f>
        <v/>
      </c>
      <c r="AA233" s="123" t="str">
        <f>IF('表格编辑 '!AC233="","",'表格编辑 '!AC233)</f>
        <v/>
      </c>
      <c r="AB233" s="123" t="str">
        <f>IF('表格编辑 '!AD233="","",'表格编辑 '!AD233)</f>
        <v/>
      </c>
      <c r="AC233" s="123" t="str">
        <f>IF('表格编辑 '!AE233="","",'表格编辑 '!AE233)</f>
        <v/>
      </c>
      <c r="AD233" s="123">
        <f>IF('表格编辑 '!AF233="","",'表格编辑 '!AF233)</f>
        <v>120060</v>
      </c>
    </row>
    <row r="234" spans="1:30">
      <c r="A234" s="123">
        <f>IF('表格编辑 '!A234="","",'表格编辑 '!A234)</f>
        <v>20061</v>
      </c>
      <c r="B234" s="123">
        <f>IF('表格编辑 '!B234="","",'表格编辑 '!B234)</f>
        <v>10000</v>
      </c>
      <c r="C234" s="123">
        <f>IF('表格编辑 '!E234="","",'表格编辑 '!E234)</f>
        <v>34</v>
      </c>
      <c r="D234" s="123" t="str">
        <f>IF('表格编辑 '!F234="","",'表格编辑 '!F234)</f>
        <v>AI_born_event(RECEIVER, ARG0, ARG1, ARG2, ARG3,ARG4)</v>
      </c>
      <c r="E234" s="123" t="str">
        <f>IF('表格编辑 '!G234="","",'表格编辑 '!G234)</f>
        <v>AI_update_event(RECEIVER, ARG0, ARG1, ARG2, ARG3,ARG4)</v>
      </c>
      <c r="F234" s="123" t="str">
        <f>IF('表格编辑 '!H234="","",'表格编辑 '!H234)</f>
        <v/>
      </c>
      <c r="G234" s="123" t="str">
        <f>IF('表格编辑 '!I234="","",'表格编辑 '!I234)</f>
        <v/>
      </c>
      <c r="H234" s="123" t="str">
        <f>IF('表格编辑 '!J234="","",'表格编辑 '!J234)</f>
        <v>test_deadth_event(RECEIVER, ARG0, ARG1, ARG2, ARG3,ARG4)</v>
      </c>
      <c r="I234" s="123">
        <f>IF('表格编辑 '!K234="","",'表格编辑 '!K234)</f>
        <v>0</v>
      </c>
      <c r="J234" s="123" t="str">
        <f>IF('表格编辑 '!L234="","",'表格编辑 '!L234)</f>
        <v/>
      </c>
      <c r="K234" s="123" t="str">
        <f>IF('表格编辑 '!M234="","",'表格编辑 '!M234)</f>
        <v/>
      </c>
      <c r="L234" s="123" t="str">
        <f>IF('表格编辑 '!N234="","",'表格编辑 '!N234)</f>
        <v/>
      </c>
      <c r="M234" s="123" t="str">
        <f>IF('表格编辑 '!O234="","",'表格编辑 '!O234)</f>
        <v/>
      </c>
      <c r="N234" s="123" t="str">
        <f>IF('表格编辑 '!P234="","",'表格编辑 '!P234)</f>
        <v/>
      </c>
      <c r="O234" s="123" t="str">
        <f>IF('表格编辑 '!Q234="","",'表格编辑 '!Q234)</f>
        <v/>
      </c>
      <c r="P234" s="123" t="str">
        <f>IF('表格编辑 '!R234="","",'表格编辑 '!R234)</f>
        <v/>
      </c>
      <c r="Q234" s="123" t="str">
        <f>IF('表格编辑 '!S234="","",'表格编辑 '!S234)</f>
        <v/>
      </c>
      <c r="R234" s="123" t="str">
        <f>IF('表格编辑 '!T234="","",'表格编辑 '!T234)</f>
        <v/>
      </c>
      <c r="S234" s="123" t="str">
        <f>IF('表格编辑 '!U234="","",'表格编辑 '!U234)</f>
        <v/>
      </c>
      <c r="T234" s="123" t="str">
        <f>IF('表格编辑 '!V234="","",'表格编辑 '!V234)</f>
        <v/>
      </c>
      <c r="U234" s="123" t="str">
        <f>IF('表格编辑 '!W234="","",'表格编辑 '!W234)</f>
        <v/>
      </c>
      <c r="V234" s="123" t="str">
        <f>IF('表格编辑 '!X234="","",'表格编辑 '!X234)</f>
        <v/>
      </c>
      <c r="W234" s="123" t="str">
        <f>IF('表格编辑 '!Y234="","",'表格编辑 '!Y234)</f>
        <v/>
      </c>
      <c r="X234" s="123" t="str">
        <f>IF('表格编辑 '!Z234="","",'表格编辑 '!Z234)</f>
        <v/>
      </c>
      <c r="Y234" s="123" t="str">
        <f>IF('表格编辑 '!AA234="","",'表格编辑 '!AA234)</f>
        <v/>
      </c>
      <c r="Z234" s="123" t="str">
        <f>IF('表格编辑 '!AB234="","",'表格编辑 '!AB234)</f>
        <v/>
      </c>
      <c r="AA234" s="123" t="str">
        <f>IF('表格编辑 '!AC234="","",'表格编辑 '!AC234)</f>
        <v/>
      </c>
      <c r="AB234" s="123" t="str">
        <f>IF('表格编辑 '!AD234="","",'表格编辑 '!AD234)</f>
        <v/>
      </c>
      <c r="AC234" s="123" t="str">
        <f>IF('表格编辑 '!AE234="","",'表格编辑 '!AE234)</f>
        <v/>
      </c>
      <c r="AD234" s="123">
        <f>IF('表格编辑 '!AF234="","",'表格编辑 '!AF234)</f>
        <v>120061</v>
      </c>
    </row>
    <row r="235" spans="1:30">
      <c r="A235" s="123">
        <f>IF('表格编辑 '!A235="","",'表格编辑 '!A235)</f>
        <v>20062</v>
      </c>
      <c r="B235" s="123">
        <f>IF('表格编辑 '!B235="","",'表格编辑 '!B235)</f>
        <v>10027</v>
      </c>
      <c r="C235" s="123">
        <f>IF('表格编辑 '!E235="","",'表格编辑 '!E235)</f>
        <v>34</v>
      </c>
      <c r="D235" s="123" t="str">
        <f>IF('表格编辑 '!F235="","",'表格编辑 '!F235)</f>
        <v>AI_born_event(RECEIVER, ARG0, ARG1, ARG2, ARG3,ARG4)</v>
      </c>
      <c r="E235" s="123" t="str">
        <f>IF('表格编辑 '!G235="","",'表格编辑 '!G235)</f>
        <v>AI_update_event(RECEIVER, ARG0, ARG1, ARG2, ARG3,ARG4)</v>
      </c>
      <c r="F235" s="123" t="str">
        <f>IF('表格编辑 '!H235="","",'表格编辑 '!H235)</f>
        <v/>
      </c>
      <c r="G235" s="123" t="str">
        <f>IF('表格编辑 '!I235="","",'表格编辑 '!I235)</f>
        <v/>
      </c>
      <c r="H235" s="123" t="str">
        <f>IF('表格编辑 '!J235="","",'表格编辑 '!J235)</f>
        <v>test_deadth_event(RECEIVER, ARG0, ARG1, ARG2, ARG3,ARG4)</v>
      </c>
      <c r="I235" s="123">
        <f>IF('表格编辑 '!K235="","",'表格编辑 '!K235)</f>
        <v>0</v>
      </c>
      <c r="J235" s="123" t="str">
        <f>IF('表格编辑 '!L235="","",'表格编辑 '!L235)</f>
        <v/>
      </c>
      <c r="K235" s="123" t="str">
        <f>IF('表格编辑 '!M235="","",'表格编辑 '!M235)</f>
        <v/>
      </c>
      <c r="L235" s="123" t="str">
        <f>IF('表格编辑 '!N235="","",'表格编辑 '!N235)</f>
        <v/>
      </c>
      <c r="M235" s="123" t="str">
        <f>IF('表格编辑 '!O235="","",'表格编辑 '!O235)</f>
        <v/>
      </c>
      <c r="N235" s="123" t="str">
        <f>IF('表格编辑 '!P235="","",'表格编辑 '!P235)</f>
        <v/>
      </c>
      <c r="O235" s="123" t="str">
        <f>IF('表格编辑 '!Q235="","",'表格编辑 '!Q235)</f>
        <v/>
      </c>
      <c r="P235" s="123" t="str">
        <f>IF('表格编辑 '!R235="","",'表格编辑 '!R235)</f>
        <v/>
      </c>
      <c r="Q235" s="123" t="str">
        <f>IF('表格编辑 '!S235="","",'表格编辑 '!S235)</f>
        <v/>
      </c>
      <c r="R235" s="123" t="str">
        <f>IF('表格编辑 '!T235="","",'表格编辑 '!T235)</f>
        <v/>
      </c>
      <c r="S235" s="123" t="str">
        <f>IF('表格编辑 '!U235="","",'表格编辑 '!U235)</f>
        <v/>
      </c>
      <c r="T235" s="123" t="str">
        <f>IF('表格编辑 '!V235="","",'表格编辑 '!V235)</f>
        <v/>
      </c>
      <c r="U235" s="123" t="str">
        <f>IF('表格编辑 '!W235="","",'表格编辑 '!W235)</f>
        <v/>
      </c>
      <c r="V235" s="123" t="str">
        <f>IF('表格编辑 '!X235="","",'表格编辑 '!X235)</f>
        <v/>
      </c>
      <c r="W235" s="123" t="str">
        <f>IF('表格编辑 '!Y235="","",'表格编辑 '!Y235)</f>
        <v/>
      </c>
      <c r="X235" s="123" t="str">
        <f>IF('表格编辑 '!Z235="","",'表格编辑 '!Z235)</f>
        <v/>
      </c>
      <c r="Y235" s="123" t="str">
        <f>IF('表格编辑 '!AA235="","",'表格编辑 '!AA235)</f>
        <v/>
      </c>
      <c r="Z235" s="123" t="str">
        <f>IF('表格编辑 '!AB235="","",'表格编辑 '!AB235)</f>
        <v/>
      </c>
      <c r="AA235" s="123" t="str">
        <f>IF('表格编辑 '!AC235="","",'表格编辑 '!AC235)</f>
        <v/>
      </c>
      <c r="AB235" s="123" t="str">
        <f>IF('表格编辑 '!AD235="","",'表格编辑 '!AD235)</f>
        <v/>
      </c>
      <c r="AC235" s="123" t="str">
        <f>IF('表格编辑 '!AE235="","",'表格编辑 '!AE235)</f>
        <v/>
      </c>
      <c r="AD235" s="123">
        <f>IF('表格编辑 '!AF235="","",'表格编辑 '!AF235)</f>
        <v>120062</v>
      </c>
    </row>
    <row r="236" spans="1:30">
      <c r="A236" s="123">
        <f>IF('表格编辑 '!A236="","",'表格编辑 '!A236)</f>
        <v>20063</v>
      </c>
      <c r="B236" s="123">
        <f>IF('表格编辑 '!B236="","",'表格编辑 '!B236)</f>
        <v>10096</v>
      </c>
      <c r="C236" s="123">
        <f>IF('表格编辑 '!E236="","",'表格编辑 '!E236)</f>
        <v>34</v>
      </c>
      <c r="D236" s="123" t="str">
        <f>IF('表格编辑 '!F236="","",'表格编辑 '!F236)</f>
        <v>AI_born_event(RECEIVER, ARG0, ARG1, ARG2, ARG3,ARG4)</v>
      </c>
      <c r="E236" s="123" t="str">
        <f>IF('表格编辑 '!G236="","",'表格编辑 '!G236)</f>
        <v>AI_update_event(RECEIVER, ARG0, ARG1, ARG2, ARG3,ARG4)</v>
      </c>
      <c r="F236" s="123" t="str">
        <f>IF('表格编辑 '!H236="","",'表格编辑 '!H236)</f>
        <v/>
      </c>
      <c r="G236" s="123" t="str">
        <f>IF('表格编辑 '!I236="","",'表格编辑 '!I236)</f>
        <v/>
      </c>
      <c r="H236" s="123" t="str">
        <f>IF('表格编辑 '!J236="","",'表格编辑 '!J236)</f>
        <v>test_deadth_event(RECEIVER, ARG0, ARG1, ARG2, ARG3,ARG4)</v>
      </c>
      <c r="I236" s="123">
        <f>IF('表格编辑 '!K236="","",'表格编辑 '!K236)</f>
        <v>0</v>
      </c>
      <c r="J236" s="123" t="str">
        <f>IF('表格编辑 '!L236="","",'表格编辑 '!L236)</f>
        <v/>
      </c>
      <c r="K236" s="123" t="str">
        <f>IF('表格编辑 '!M236="","",'表格编辑 '!M236)</f>
        <v/>
      </c>
      <c r="L236" s="123" t="str">
        <f>IF('表格编辑 '!N236="","",'表格编辑 '!N236)</f>
        <v/>
      </c>
      <c r="M236" s="123" t="str">
        <f>IF('表格编辑 '!O236="","",'表格编辑 '!O236)</f>
        <v/>
      </c>
      <c r="N236" s="123" t="str">
        <f>IF('表格编辑 '!P236="","",'表格编辑 '!P236)</f>
        <v/>
      </c>
      <c r="O236" s="123" t="str">
        <f>IF('表格编辑 '!Q236="","",'表格编辑 '!Q236)</f>
        <v/>
      </c>
      <c r="P236" s="123" t="str">
        <f>IF('表格编辑 '!R236="","",'表格编辑 '!R236)</f>
        <v/>
      </c>
      <c r="Q236" s="123" t="str">
        <f>IF('表格编辑 '!S236="","",'表格编辑 '!S236)</f>
        <v/>
      </c>
      <c r="R236" s="123" t="str">
        <f>IF('表格编辑 '!T236="","",'表格编辑 '!T236)</f>
        <v/>
      </c>
      <c r="S236" s="123" t="str">
        <f>IF('表格编辑 '!U236="","",'表格编辑 '!U236)</f>
        <v/>
      </c>
      <c r="T236" s="123" t="str">
        <f>IF('表格编辑 '!V236="","",'表格编辑 '!V236)</f>
        <v/>
      </c>
      <c r="U236" s="123" t="str">
        <f>IF('表格编辑 '!W236="","",'表格编辑 '!W236)</f>
        <v/>
      </c>
      <c r="V236" s="123" t="str">
        <f>IF('表格编辑 '!X236="","",'表格编辑 '!X236)</f>
        <v/>
      </c>
      <c r="W236" s="123" t="str">
        <f>IF('表格编辑 '!Y236="","",'表格编辑 '!Y236)</f>
        <v/>
      </c>
      <c r="X236" s="123" t="str">
        <f>IF('表格编辑 '!Z236="","",'表格编辑 '!Z236)</f>
        <v/>
      </c>
      <c r="Y236" s="123" t="str">
        <f>IF('表格编辑 '!AA236="","",'表格编辑 '!AA236)</f>
        <v/>
      </c>
      <c r="Z236" s="123" t="str">
        <f>IF('表格编辑 '!AB236="","",'表格编辑 '!AB236)</f>
        <v/>
      </c>
      <c r="AA236" s="123" t="str">
        <f>IF('表格编辑 '!AC236="","",'表格编辑 '!AC236)</f>
        <v/>
      </c>
      <c r="AB236" s="123" t="str">
        <f>IF('表格编辑 '!AD236="","",'表格编辑 '!AD236)</f>
        <v/>
      </c>
      <c r="AC236" s="123" t="str">
        <f>IF('表格编辑 '!AE236="","",'表格编辑 '!AE236)</f>
        <v/>
      </c>
      <c r="AD236" s="123">
        <f>IF('表格编辑 '!AF236="","",'表格编辑 '!AF236)</f>
        <v>120063</v>
      </c>
    </row>
    <row r="237" spans="1:30">
      <c r="A237" s="123">
        <f>IF('表格编辑 '!A237="","",'表格编辑 '!A237)</f>
        <v>20064</v>
      </c>
      <c r="B237" s="123">
        <f>IF('表格编辑 '!B237="","",'表格编辑 '!B237)</f>
        <v>10044</v>
      </c>
      <c r="C237" s="123">
        <f>IF('表格编辑 '!E237="","",'表格编辑 '!E237)</f>
        <v>34</v>
      </c>
      <c r="D237" s="123" t="str">
        <f>IF('表格编辑 '!F237="","",'表格编辑 '!F237)</f>
        <v>AI_born_event(RECEIVER, ARG0, ARG1, ARG2, ARG3,ARG4)</v>
      </c>
      <c r="E237" s="123" t="str">
        <f>IF('表格编辑 '!G237="","",'表格编辑 '!G237)</f>
        <v>AI_update_event(RECEIVER, ARG0, ARG1, ARG2, ARG3,ARG4)</v>
      </c>
      <c r="F237" s="123" t="str">
        <f>IF('表格编辑 '!H237="","",'表格编辑 '!H237)</f>
        <v/>
      </c>
      <c r="G237" s="123" t="str">
        <f>IF('表格编辑 '!I237="","",'表格编辑 '!I237)</f>
        <v/>
      </c>
      <c r="H237" s="123" t="str">
        <f>IF('表格编辑 '!J237="","",'表格编辑 '!J237)</f>
        <v>test_deadth_event(RECEIVER, ARG0, ARG1, ARG2, ARG3,ARG4)</v>
      </c>
      <c r="I237" s="123">
        <f>IF('表格编辑 '!K237="","",'表格编辑 '!K237)</f>
        <v>0</v>
      </c>
      <c r="J237" s="123" t="str">
        <f>IF('表格编辑 '!L237="","",'表格编辑 '!L237)</f>
        <v/>
      </c>
      <c r="K237" s="123" t="str">
        <f>IF('表格编辑 '!M237="","",'表格编辑 '!M237)</f>
        <v/>
      </c>
      <c r="L237" s="123" t="str">
        <f>IF('表格编辑 '!N237="","",'表格编辑 '!N237)</f>
        <v/>
      </c>
      <c r="M237" s="123" t="str">
        <f>IF('表格编辑 '!O237="","",'表格编辑 '!O237)</f>
        <v/>
      </c>
      <c r="N237" s="123" t="str">
        <f>IF('表格编辑 '!P237="","",'表格编辑 '!P237)</f>
        <v/>
      </c>
      <c r="O237" s="123" t="str">
        <f>IF('表格编辑 '!Q237="","",'表格编辑 '!Q237)</f>
        <v/>
      </c>
      <c r="P237" s="123" t="str">
        <f>IF('表格编辑 '!R237="","",'表格编辑 '!R237)</f>
        <v/>
      </c>
      <c r="Q237" s="123" t="str">
        <f>IF('表格编辑 '!S237="","",'表格编辑 '!S237)</f>
        <v/>
      </c>
      <c r="R237" s="123" t="str">
        <f>IF('表格编辑 '!T237="","",'表格编辑 '!T237)</f>
        <v/>
      </c>
      <c r="S237" s="123" t="str">
        <f>IF('表格编辑 '!U237="","",'表格编辑 '!U237)</f>
        <v/>
      </c>
      <c r="T237" s="123" t="str">
        <f>IF('表格编辑 '!V237="","",'表格编辑 '!V237)</f>
        <v/>
      </c>
      <c r="U237" s="123" t="str">
        <f>IF('表格编辑 '!W237="","",'表格编辑 '!W237)</f>
        <v/>
      </c>
      <c r="V237" s="123" t="str">
        <f>IF('表格编辑 '!X237="","",'表格编辑 '!X237)</f>
        <v/>
      </c>
      <c r="W237" s="123" t="str">
        <f>IF('表格编辑 '!Y237="","",'表格编辑 '!Y237)</f>
        <v/>
      </c>
      <c r="X237" s="123" t="str">
        <f>IF('表格编辑 '!Z237="","",'表格编辑 '!Z237)</f>
        <v/>
      </c>
      <c r="Y237" s="123" t="str">
        <f>IF('表格编辑 '!AA237="","",'表格编辑 '!AA237)</f>
        <v/>
      </c>
      <c r="Z237" s="123" t="str">
        <f>IF('表格编辑 '!AB237="","",'表格编辑 '!AB237)</f>
        <v/>
      </c>
      <c r="AA237" s="123" t="str">
        <f>IF('表格编辑 '!AC237="","",'表格编辑 '!AC237)</f>
        <v/>
      </c>
      <c r="AB237" s="123" t="str">
        <f>IF('表格编辑 '!AD237="","",'表格编辑 '!AD237)</f>
        <v/>
      </c>
      <c r="AC237" s="123" t="str">
        <f>IF('表格编辑 '!AE237="","",'表格编辑 '!AE237)</f>
        <v/>
      </c>
      <c r="AD237" s="123">
        <f>IF('表格编辑 '!AF237="","",'表格编辑 '!AF237)</f>
        <v>120064</v>
      </c>
    </row>
    <row r="238" spans="1:30">
      <c r="A238" s="123">
        <f>IF('表格编辑 '!A238="","",'表格编辑 '!A238)</f>
        <v>20065</v>
      </c>
      <c r="B238" s="123">
        <f>IF('表格编辑 '!B238="","",'表格编辑 '!B238)</f>
        <v>10084</v>
      </c>
      <c r="C238" s="123">
        <f>IF('表格编辑 '!E238="","",'表格编辑 '!E238)</f>
        <v>34</v>
      </c>
      <c r="D238" s="123" t="str">
        <f>IF('表格编辑 '!F238="","",'表格编辑 '!F238)</f>
        <v>AI_born_event(RECEIVER, ARG0, ARG1, ARG2, ARG3,ARG4)</v>
      </c>
      <c r="E238" s="123" t="str">
        <f>IF('表格编辑 '!G238="","",'表格编辑 '!G238)</f>
        <v>AI_update_event(RECEIVER, ARG0, ARG1, ARG2, ARG3,ARG4)</v>
      </c>
      <c r="F238" s="123" t="str">
        <f>IF('表格编辑 '!H238="","",'表格编辑 '!H238)</f>
        <v/>
      </c>
      <c r="G238" s="123" t="str">
        <f>IF('表格编辑 '!I238="","",'表格编辑 '!I238)</f>
        <v/>
      </c>
      <c r="H238" s="123" t="str">
        <f>IF('表格编辑 '!J238="","",'表格编辑 '!J238)</f>
        <v>test_deadth_event(RECEIVER, ARG0, ARG1, ARG2, ARG3,ARG4)</v>
      </c>
      <c r="I238" s="123">
        <f>IF('表格编辑 '!K238="","",'表格编辑 '!K238)</f>
        <v>0</v>
      </c>
      <c r="J238" s="123" t="str">
        <f>IF('表格编辑 '!L238="","",'表格编辑 '!L238)</f>
        <v/>
      </c>
      <c r="K238" s="123" t="str">
        <f>IF('表格编辑 '!M238="","",'表格编辑 '!M238)</f>
        <v/>
      </c>
      <c r="L238" s="123" t="str">
        <f>IF('表格编辑 '!N238="","",'表格编辑 '!N238)</f>
        <v/>
      </c>
      <c r="M238" s="123" t="str">
        <f>IF('表格编辑 '!O238="","",'表格编辑 '!O238)</f>
        <v/>
      </c>
      <c r="N238" s="123" t="str">
        <f>IF('表格编辑 '!P238="","",'表格编辑 '!P238)</f>
        <v/>
      </c>
      <c r="O238" s="123" t="str">
        <f>IF('表格编辑 '!Q238="","",'表格编辑 '!Q238)</f>
        <v/>
      </c>
      <c r="P238" s="123" t="str">
        <f>IF('表格编辑 '!R238="","",'表格编辑 '!R238)</f>
        <v/>
      </c>
      <c r="Q238" s="123" t="str">
        <f>IF('表格编辑 '!S238="","",'表格编辑 '!S238)</f>
        <v/>
      </c>
      <c r="R238" s="123" t="str">
        <f>IF('表格编辑 '!T238="","",'表格编辑 '!T238)</f>
        <v/>
      </c>
      <c r="S238" s="123" t="str">
        <f>IF('表格编辑 '!U238="","",'表格编辑 '!U238)</f>
        <v/>
      </c>
      <c r="T238" s="123" t="str">
        <f>IF('表格编辑 '!V238="","",'表格编辑 '!V238)</f>
        <v/>
      </c>
      <c r="U238" s="123" t="str">
        <f>IF('表格编辑 '!W238="","",'表格编辑 '!W238)</f>
        <v/>
      </c>
      <c r="V238" s="123" t="str">
        <f>IF('表格编辑 '!X238="","",'表格编辑 '!X238)</f>
        <v/>
      </c>
      <c r="W238" s="123" t="str">
        <f>IF('表格编辑 '!Y238="","",'表格编辑 '!Y238)</f>
        <v/>
      </c>
      <c r="X238" s="123" t="str">
        <f>IF('表格编辑 '!Z238="","",'表格编辑 '!Z238)</f>
        <v/>
      </c>
      <c r="Y238" s="123" t="str">
        <f>IF('表格编辑 '!AA238="","",'表格编辑 '!AA238)</f>
        <v/>
      </c>
      <c r="Z238" s="123" t="str">
        <f>IF('表格编辑 '!AB238="","",'表格编辑 '!AB238)</f>
        <v/>
      </c>
      <c r="AA238" s="123" t="str">
        <f>IF('表格编辑 '!AC238="","",'表格编辑 '!AC238)</f>
        <v/>
      </c>
      <c r="AB238" s="123" t="str">
        <f>IF('表格编辑 '!AD238="","",'表格编辑 '!AD238)</f>
        <v/>
      </c>
      <c r="AC238" s="123" t="str">
        <f>IF('表格编辑 '!AE238="","",'表格编辑 '!AE238)</f>
        <v/>
      </c>
      <c r="AD238" s="123">
        <f>IF('表格编辑 '!AF238="","",'表格编辑 '!AF238)</f>
        <v>120065</v>
      </c>
    </row>
    <row r="239" spans="1:30">
      <c r="A239" s="123">
        <f>IF('表格编辑 '!A239="","",'表格编辑 '!A239)</f>
        <v>20066</v>
      </c>
      <c r="B239" s="123">
        <f>IF('表格编辑 '!B239="","",'表格编辑 '!B239)</f>
        <v>10156</v>
      </c>
      <c r="C239" s="123">
        <f>IF('表格编辑 '!E239="","",'表格编辑 '!E239)</f>
        <v>34</v>
      </c>
      <c r="D239" s="123" t="str">
        <f>IF('表格编辑 '!F239="","",'表格编辑 '!F239)</f>
        <v>AI_born_event(RECEIVER, ARG0, ARG1, ARG2, ARG3,ARG4)</v>
      </c>
      <c r="E239" s="123" t="str">
        <f>IF('表格编辑 '!G239="","",'表格编辑 '!G239)</f>
        <v>AI_update_event(RECEIVER, ARG0, ARG1, ARG2, ARG3,ARG4)</v>
      </c>
      <c r="F239" s="123" t="str">
        <f>IF('表格编辑 '!H239="","",'表格编辑 '!H239)</f>
        <v/>
      </c>
      <c r="G239" s="123" t="str">
        <f>IF('表格编辑 '!I239="","",'表格编辑 '!I239)</f>
        <v/>
      </c>
      <c r="H239" s="123" t="str">
        <f>IF('表格编辑 '!J239="","",'表格编辑 '!J239)</f>
        <v>test_deadth_event(RECEIVER, ARG0, ARG1, ARG2, ARG3,ARG4)</v>
      </c>
      <c r="I239" s="123">
        <f>IF('表格编辑 '!K239="","",'表格编辑 '!K239)</f>
        <v>0</v>
      </c>
      <c r="J239" s="123" t="str">
        <f>IF('表格编辑 '!L239="","",'表格编辑 '!L239)</f>
        <v/>
      </c>
      <c r="K239" s="123" t="str">
        <f>IF('表格编辑 '!M239="","",'表格编辑 '!M239)</f>
        <v/>
      </c>
      <c r="L239" s="123" t="str">
        <f>IF('表格编辑 '!N239="","",'表格编辑 '!N239)</f>
        <v/>
      </c>
      <c r="M239" s="123" t="str">
        <f>IF('表格编辑 '!O239="","",'表格编辑 '!O239)</f>
        <v/>
      </c>
      <c r="N239" s="123" t="str">
        <f>IF('表格编辑 '!P239="","",'表格编辑 '!P239)</f>
        <v/>
      </c>
      <c r="O239" s="123" t="str">
        <f>IF('表格编辑 '!Q239="","",'表格编辑 '!Q239)</f>
        <v/>
      </c>
      <c r="P239" s="123" t="str">
        <f>IF('表格编辑 '!R239="","",'表格编辑 '!R239)</f>
        <v/>
      </c>
      <c r="Q239" s="123" t="str">
        <f>IF('表格编辑 '!S239="","",'表格编辑 '!S239)</f>
        <v/>
      </c>
      <c r="R239" s="123" t="str">
        <f>IF('表格编辑 '!T239="","",'表格编辑 '!T239)</f>
        <v/>
      </c>
      <c r="S239" s="123" t="str">
        <f>IF('表格编辑 '!U239="","",'表格编辑 '!U239)</f>
        <v/>
      </c>
      <c r="T239" s="123" t="str">
        <f>IF('表格编辑 '!V239="","",'表格编辑 '!V239)</f>
        <v/>
      </c>
      <c r="U239" s="123" t="str">
        <f>IF('表格编辑 '!W239="","",'表格编辑 '!W239)</f>
        <v/>
      </c>
      <c r="V239" s="123" t="str">
        <f>IF('表格编辑 '!X239="","",'表格编辑 '!X239)</f>
        <v/>
      </c>
      <c r="W239" s="123" t="str">
        <f>IF('表格编辑 '!Y239="","",'表格编辑 '!Y239)</f>
        <v/>
      </c>
      <c r="X239" s="123" t="str">
        <f>IF('表格编辑 '!Z239="","",'表格编辑 '!Z239)</f>
        <v/>
      </c>
      <c r="Y239" s="123" t="str">
        <f>IF('表格编辑 '!AA239="","",'表格编辑 '!AA239)</f>
        <v/>
      </c>
      <c r="Z239" s="123" t="str">
        <f>IF('表格编辑 '!AB239="","",'表格编辑 '!AB239)</f>
        <v/>
      </c>
      <c r="AA239" s="123" t="str">
        <f>IF('表格编辑 '!AC239="","",'表格编辑 '!AC239)</f>
        <v/>
      </c>
      <c r="AB239" s="123" t="str">
        <f>IF('表格编辑 '!AD239="","",'表格编辑 '!AD239)</f>
        <v/>
      </c>
      <c r="AC239" s="123" t="str">
        <f>IF('表格编辑 '!AE239="","",'表格编辑 '!AE239)</f>
        <v/>
      </c>
      <c r="AD239" s="123">
        <f>IF('表格编辑 '!AF239="","",'表格编辑 '!AF239)</f>
        <v>120066</v>
      </c>
    </row>
    <row r="240" spans="1:30">
      <c r="A240" s="123">
        <f>IF('表格编辑 '!A240="","",'表格编辑 '!A240)</f>
        <v>20067</v>
      </c>
      <c r="B240" s="123">
        <f>IF('表格编辑 '!B240="","",'表格编辑 '!B240)</f>
        <v>10143</v>
      </c>
      <c r="C240" s="123">
        <f>IF('表格编辑 '!E240="","",'表格编辑 '!E240)</f>
        <v>34</v>
      </c>
      <c r="D240" s="123" t="str">
        <f>IF('表格编辑 '!F240="","",'表格编辑 '!F240)</f>
        <v>AI_born_event(RECEIVER, ARG0, ARG1, ARG2, ARG3,ARG4)</v>
      </c>
      <c r="E240" s="123" t="str">
        <f>IF('表格编辑 '!G240="","",'表格编辑 '!G240)</f>
        <v>AI_update_event(RECEIVER, ARG0, ARG1, ARG2, ARG3,ARG4)</v>
      </c>
      <c r="F240" s="123" t="str">
        <f>IF('表格编辑 '!H240="","",'表格编辑 '!H240)</f>
        <v/>
      </c>
      <c r="G240" s="123" t="str">
        <f>IF('表格编辑 '!I240="","",'表格编辑 '!I240)</f>
        <v/>
      </c>
      <c r="H240" s="123" t="str">
        <f>IF('表格编辑 '!J240="","",'表格编辑 '!J240)</f>
        <v>test_deadth_event(RECEIVER, ARG0, ARG1, ARG2, ARG3,ARG4)</v>
      </c>
      <c r="I240" s="123">
        <f>IF('表格编辑 '!K240="","",'表格编辑 '!K240)</f>
        <v>0</v>
      </c>
      <c r="J240" s="123" t="str">
        <f>IF('表格编辑 '!L240="","",'表格编辑 '!L240)</f>
        <v/>
      </c>
      <c r="K240" s="123" t="str">
        <f>IF('表格编辑 '!M240="","",'表格编辑 '!M240)</f>
        <v/>
      </c>
      <c r="L240" s="123" t="str">
        <f>IF('表格编辑 '!N240="","",'表格编辑 '!N240)</f>
        <v/>
      </c>
      <c r="M240" s="123" t="str">
        <f>IF('表格编辑 '!O240="","",'表格编辑 '!O240)</f>
        <v/>
      </c>
      <c r="N240" s="123" t="str">
        <f>IF('表格编辑 '!P240="","",'表格编辑 '!P240)</f>
        <v/>
      </c>
      <c r="O240" s="123" t="str">
        <f>IF('表格编辑 '!Q240="","",'表格编辑 '!Q240)</f>
        <v/>
      </c>
      <c r="P240" s="123" t="str">
        <f>IF('表格编辑 '!R240="","",'表格编辑 '!R240)</f>
        <v/>
      </c>
      <c r="Q240" s="123" t="str">
        <f>IF('表格编辑 '!S240="","",'表格编辑 '!S240)</f>
        <v/>
      </c>
      <c r="R240" s="123" t="str">
        <f>IF('表格编辑 '!T240="","",'表格编辑 '!T240)</f>
        <v/>
      </c>
      <c r="S240" s="123" t="str">
        <f>IF('表格编辑 '!U240="","",'表格编辑 '!U240)</f>
        <v/>
      </c>
      <c r="T240" s="123" t="str">
        <f>IF('表格编辑 '!V240="","",'表格编辑 '!V240)</f>
        <v/>
      </c>
      <c r="U240" s="123" t="str">
        <f>IF('表格编辑 '!W240="","",'表格编辑 '!W240)</f>
        <v/>
      </c>
      <c r="V240" s="123" t="str">
        <f>IF('表格编辑 '!X240="","",'表格编辑 '!X240)</f>
        <v/>
      </c>
      <c r="W240" s="123" t="str">
        <f>IF('表格编辑 '!Y240="","",'表格编辑 '!Y240)</f>
        <v/>
      </c>
      <c r="X240" s="123" t="str">
        <f>IF('表格编辑 '!Z240="","",'表格编辑 '!Z240)</f>
        <v/>
      </c>
      <c r="Y240" s="123" t="str">
        <f>IF('表格编辑 '!AA240="","",'表格编辑 '!AA240)</f>
        <v/>
      </c>
      <c r="Z240" s="123" t="str">
        <f>IF('表格编辑 '!AB240="","",'表格编辑 '!AB240)</f>
        <v/>
      </c>
      <c r="AA240" s="123" t="str">
        <f>IF('表格编辑 '!AC240="","",'表格编辑 '!AC240)</f>
        <v/>
      </c>
      <c r="AB240" s="123" t="str">
        <f>IF('表格编辑 '!AD240="","",'表格编辑 '!AD240)</f>
        <v/>
      </c>
      <c r="AC240" s="123" t="str">
        <f>IF('表格编辑 '!AE240="","",'表格编辑 '!AE240)</f>
        <v/>
      </c>
      <c r="AD240" s="123">
        <f>IF('表格编辑 '!AF240="","",'表格编辑 '!AF240)</f>
        <v>120067</v>
      </c>
    </row>
    <row r="241" spans="1:30">
      <c r="A241" s="123">
        <f>IF('表格编辑 '!A241="","",'表格编辑 '!A241)</f>
        <v>20068</v>
      </c>
      <c r="B241" s="123">
        <f>IF('表格编辑 '!B241="","",'表格编辑 '!B241)</f>
        <v>10077</v>
      </c>
      <c r="C241" s="123">
        <f>IF('表格编辑 '!E241="","",'表格编辑 '!E241)</f>
        <v>34</v>
      </c>
      <c r="D241" s="123" t="str">
        <f>IF('表格编辑 '!F241="","",'表格编辑 '!F241)</f>
        <v>AI_born_event(RECEIVER, ARG0, ARG1, ARG2, ARG3,ARG4)</v>
      </c>
      <c r="E241" s="123" t="str">
        <f>IF('表格编辑 '!G241="","",'表格编辑 '!G241)</f>
        <v>AI_update_event(RECEIVER, ARG0, ARG1, ARG2, ARG3,ARG4)</v>
      </c>
      <c r="F241" s="123" t="str">
        <f>IF('表格编辑 '!H241="","",'表格编辑 '!H241)</f>
        <v/>
      </c>
      <c r="G241" s="123" t="str">
        <f>IF('表格编辑 '!I241="","",'表格编辑 '!I241)</f>
        <v/>
      </c>
      <c r="H241" s="123" t="str">
        <f>IF('表格编辑 '!J241="","",'表格编辑 '!J241)</f>
        <v>test_deadth_event(RECEIVER, ARG0, ARG1, ARG2, ARG3,ARG4)</v>
      </c>
      <c r="I241" s="123">
        <f>IF('表格编辑 '!K241="","",'表格编辑 '!K241)</f>
        <v>0</v>
      </c>
      <c r="J241" s="123" t="str">
        <f>IF('表格编辑 '!L241="","",'表格编辑 '!L241)</f>
        <v/>
      </c>
      <c r="K241" s="123" t="str">
        <f>IF('表格编辑 '!M241="","",'表格编辑 '!M241)</f>
        <v/>
      </c>
      <c r="L241" s="123" t="str">
        <f>IF('表格编辑 '!N241="","",'表格编辑 '!N241)</f>
        <v/>
      </c>
      <c r="M241" s="123" t="str">
        <f>IF('表格编辑 '!O241="","",'表格编辑 '!O241)</f>
        <v/>
      </c>
      <c r="N241" s="123" t="str">
        <f>IF('表格编辑 '!P241="","",'表格编辑 '!P241)</f>
        <v/>
      </c>
      <c r="O241" s="123" t="str">
        <f>IF('表格编辑 '!Q241="","",'表格编辑 '!Q241)</f>
        <v/>
      </c>
      <c r="P241" s="123" t="str">
        <f>IF('表格编辑 '!R241="","",'表格编辑 '!R241)</f>
        <v/>
      </c>
      <c r="Q241" s="123" t="str">
        <f>IF('表格编辑 '!S241="","",'表格编辑 '!S241)</f>
        <v/>
      </c>
      <c r="R241" s="123" t="str">
        <f>IF('表格编辑 '!T241="","",'表格编辑 '!T241)</f>
        <v/>
      </c>
      <c r="S241" s="123" t="str">
        <f>IF('表格编辑 '!U241="","",'表格编辑 '!U241)</f>
        <v/>
      </c>
      <c r="T241" s="123" t="str">
        <f>IF('表格编辑 '!V241="","",'表格编辑 '!V241)</f>
        <v/>
      </c>
      <c r="U241" s="123" t="str">
        <f>IF('表格编辑 '!W241="","",'表格编辑 '!W241)</f>
        <v/>
      </c>
      <c r="V241" s="123" t="str">
        <f>IF('表格编辑 '!X241="","",'表格编辑 '!X241)</f>
        <v/>
      </c>
      <c r="W241" s="123" t="str">
        <f>IF('表格编辑 '!Y241="","",'表格编辑 '!Y241)</f>
        <v/>
      </c>
      <c r="X241" s="123" t="str">
        <f>IF('表格编辑 '!Z241="","",'表格编辑 '!Z241)</f>
        <v/>
      </c>
      <c r="Y241" s="123" t="str">
        <f>IF('表格编辑 '!AA241="","",'表格编辑 '!AA241)</f>
        <v/>
      </c>
      <c r="Z241" s="123" t="str">
        <f>IF('表格编辑 '!AB241="","",'表格编辑 '!AB241)</f>
        <v/>
      </c>
      <c r="AA241" s="123" t="str">
        <f>IF('表格编辑 '!AC241="","",'表格编辑 '!AC241)</f>
        <v/>
      </c>
      <c r="AB241" s="123" t="str">
        <f>IF('表格编辑 '!AD241="","",'表格编辑 '!AD241)</f>
        <v/>
      </c>
      <c r="AC241" s="123" t="str">
        <f>IF('表格编辑 '!AE241="","",'表格编辑 '!AE241)</f>
        <v/>
      </c>
      <c r="AD241" s="123">
        <f>IF('表格编辑 '!AF241="","",'表格编辑 '!AF241)</f>
        <v>120068</v>
      </c>
    </row>
    <row r="242" spans="1:30">
      <c r="A242" s="123">
        <f>IF('表格编辑 '!A242="","",'表格编辑 '!A242)</f>
        <v>20069</v>
      </c>
      <c r="B242" s="123">
        <f>IF('表格编辑 '!B242="","",'表格编辑 '!B242)</f>
        <v>10093</v>
      </c>
      <c r="C242" s="123">
        <f>IF('表格编辑 '!E242="","",'表格编辑 '!E242)</f>
        <v>34</v>
      </c>
      <c r="D242" s="123" t="str">
        <f>IF('表格编辑 '!F242="","",'表格编辑 '!F242)</f>
        <v>AI_born_event(RECEIVER, ARG0, ARG1, ARG2, ARG3,ARG4)</v>
      </c>
      <c r="E242" s="123" t="str">
        <f>IF('表格编辑 '!G242="","",'表格编辑 '!G242)</f>
        <v>AI_update_event(RECEIVER, ARG0, ARG1, ARG2, ARG3,ARG4)</v>
      </c>
      <c r="F242" s="123" t="str">
        <f>IF('表格编辑 '!H242="","",'表格编辑 '!H242)</f>
        <v/>
      </c>
      <c r="G242" s="123" t="str">
        <f>IF('表格编辑 '!I242="","",'表格编辑 '!I242)</f>
        <v/>
      </c>
      <c r="H242" s="123" t="str">
        <f>IF('表格编辑 '!J242="","",'表格编辑 '!J242)</f>
        <v>test_deadth_event(RECEIVER, ARG0, ARG1, ARG2, ARG3,ARG4)</v>
      </c>
      <c r="I242" s="123">
        <f>IF('表格编辑 '!K242="","",'表格编辑 '!K242)</f>
        <v>0</v>
      </c>
      <c r="J242" s="123" t="str">
        <f>IF('表格编辑 '!L242="","",'表格编辑 '!L242)</f>
        <v/>
      </c>
      <c r="K242" s="123" t="str">
        <f>IF('表格编辑 '!M242="","",'表格编辑 '!M242)</f>
        <v/>
      </c>
      <c r="L242" s="123" t="str">
        <f>IF('表格编辑 '!N242="","",'表格编辑 '!N242)</f>
        <v/>
      </c>
      <c r="M242" s="123" t="str">
        <f>IF('表格编辑 '!O242="","",'表格编辑 '!O242)</f>
        <v/>
      </c>
      <c r="N242" s="123" t="str">
        <f>IF('表格编辑 '!P242="","",'表格编辑 '!P242)</f>
        <v/>
      </c>
      <c r="O242" s="123" t="str">
        <f>IF('表格编辑 '!Q242="","",'表格编辑 '!Q242)</f>
        <v/>
      </c>
      <c r="P242" s="123" t="str">
        <f>IF('表格编辑 '!R242="","",'表格编辑 '!R242)</f>
        <v/>
      </c>
      <c r="Q242" s="123" t="str">
        <f>IF('表格编辑 '!S242="","",'表格编辑 '!S242)</f>
        <v/>
      </c>
      <c r="R242" s="123" t="str">
        <f>IF('表格编辑 '!T242="","",'表格编辑 '!T242)</f>
        <v/>
      </c>
      <c r="S242" s="123" t="str">
        <f>IF('表格编辑 '!U242="","",'表格编辑 '!U242)</f>
        <v/>
      </c>
      <c r="T242" s="123" t="str">
        <f>IF('表格编辑 '!V242="","",'表格编辑 '!V242)</f>
        <v/>
      </c>
      <c r="U242" s="123" t="str">
        <f>IF('表格编辑 '!W242="","",'表格编辑 '!W242)</f>
        <v/>
      </c>
      <c r="V242" s="123" t="str">
        <f>IF('表格编辑 '!X242="","",'表格编辑 '!X242)</f>
        <v/>
      </c>
      <c r="W242" s="123" t="str">
        <f>IF('表格编辑 '!Y242="","",'表格编辑 '!Y242)</f>
        <v/>
      </c>
      <c r="X242" s="123" t="str">
        <f>IF('表格编辑 '!Z242="","",'表格编辑 '!Z242)</f>
        <v/>
      </c>
      <c r="Y242" s="123" t="str">
        <f>IF('表格编辑 '!AA242="","",'表格编辑 '!AA242)</f>
        <v/>
      </c>
      <c r="Z242" s="123" t="str">
        <f>IF('表格编辑 '!AB242="","",'表格编辑 '!AB242)</f>
        <v/>
      </c>
      <c r="AA242" s="123" t="str">
        <f>IF('表格编辑 '!AC242="","",'表格编辑 '!AC242)</f>
        <v/>
      </c>
      <c r="AB242" s="123" t="str">
        <f>IF('表格编辑 '!AD242="","",'表格编辑 '!AD242)</f>
        <v/>
      </c>
      <c r="AC242" s="123" t="str">
        <f>IF('表格编辑 '!AE242="","",'表格编辑 '!AE242)</f>
        <v/>
      </c>
      <c r="AD242" s="123">
        <f>IF('表格编辑 '!AF242="","",'表格编辑 '!AF242)</f>
        <v>120069</v>
      </c>
    </row>
    <row r="243" spans="1:30">
      <c r="A243" s="123">
        <f>IF('表格编辑 '!A243="","",'表格编辑 '!A243)</f>
        <v>20070</v>
      </c>
      <c r="B243" s="123">
        <f>IF('表格编辑 '!B243="","",'表格编辑 '!B243)</f>
        <v>10117</v>
      </c>
      <c r="C243" s="123">
        <f>IF('表格编辑 '!E243="","",'表格编辑 '!E243)</f>
        <v>34</v>
      </c>
      <c r="D243" s="123" t="str">
        <f>IF('表格编辑 '!F243="","",'表格编辑 '!F243)</f>
        <v>AI_born_event(RECEIVER, ARG0, ARG1, ARG2, ARG3,ARG4)</v>
      </c>
      <c r="E243" s="123" t="str">
        <f>IF('表格编辑 '!G243="","",'表格编辑 '!G243)</f>
        <v>AI_update_event(RECEIVER, ARG0, ARG1, ARG2, ARG3,ARG4)</v>
      </c>
      <c r="F243" s="123" t="str">
        <f>IF('表格编辑 '!H243="","",'表格编辑 '!H243)</f>
        <v/>
      </c>
      <c r="G243" s="123" t="str">
        <f>IF('表格编辑 '!I243="","",'表格编辑 '!I243)</f>
        <v/>
      </c>
      <c r="H243" s="123" t="str">
        <f>IF('表格编辑 '!J243="","",'表格编辑 '!J243)</f>
        <v>test_deadth_event(RECEIVER, ARG0, ARG1, ARG2, ARG3,ARG4)</v>
      </c>
      <c r="I243" s="123">
        <f>IF('表格编辑 '!K243="","",'表格编辑 '!K243)</f>
        <v>0</v>
      </c>
      <c r="J243" s="123" t="str">
        <f>IF('表格编辑 '!L243="","",'表格编辑 '!L243)</f>
        <v/>
      </c>
      <c r="K243" s="123" t="str">
        <f>IF('表格编辑 '!M243="","",'表格编辑 '!M243)</f>
        <v/>
      </c>
      <c r="L243" s="123" t="str">
        <f>IF('表格编辑 '!N243="","",'表格编辑 '!N243)</f>
        <v/>
      </c>
      <c r="M243" s="123" t="str">
        <f>IF('表格编辑 '!O243="","",'表格编辑 '!O243)</f>
        <v/>
      </c>
      <c r="N243" s="123" t="str">
        <f>IF('表格编辑 '!P243="","",'表格编辑 '!P243)</f>
        <v/>
      </c>
      <c r="O243" s="123" t="str">
        <f>IF('表格编辑 '!Q243="","",'表格编辑 '!Q243)</f>
        <v/>
      </c>
      <c r="P243" s="123" t="str">
        <f>IF('表格编辑 '!R243="","",'表格编辑 '!R243)</f>
        <v/>
      </c>
      <c r="Q243" s="123" t="str">
        <f>IF('表格编辑 '!S243="","",'表格编辑 '!S243)</f>
        <v/>
      </c>
      <c r="R243" s="123" t="str">
        <f>IF('表格编辑 '!T243="","",'表格编辑 '!T243)</f>
        <v/>
      </c>
      <c r="S243" s="123" t="str">
        <f>IF('表格编辑 '!U243="","",'表格编辑 '!U243)</f>
        <v/>
      </c>
      <c r="T243" s="123" t="str">
        <f>IF('表格编辑 '!V243="","",'表格编辑 '!V243)</f>
        <v/>
      </c>
      <c r="U243" s="123" t="str">
        <f>IF('表格编辑 '!W243="","",'表格编辑 '!W243)</f>
        <v/>
      </c>
      <c r="V243" s="123" t="str">
        <f>IF('表格编辑 '!X243="","",'表格编辑 '!X243)</f>
        <v/>
      </c>
      <c r="W243" s="123" t="str">
        <f>IF('表格编辑 '!Y243="","",'表格编辑 '!Y243)</f>
        <v/>
      </c>
      <c r="X243" s="123" t="str">
        <f>IF('表格编辑 '!Z243="","",'表格编辑 '!Z243)</f>
        <v/>
      </c>
      <c r="Y243" s="123" t="str">
        <f>IF('表格编辑 '!AA243="","",'表格编辑 '!AA243)</f>
        <v/>
      </c>
      <c r="Z243" s="123" t="str">
        <f>IF('表格编辑 '!AB243="","",'表格编辑 '!AB243)</f>
        <v/>
      </c>
      <c r="AA243" s="123" t="str">
        <f>IF('表格编辑 '!AC243="","",'表格编辑 '!AC243)</f>
        <v/>
      </c>
      <c r="AB243" s="123" t="str">
        <f>IF('表格编辑 '!AD243="","",'表格编辑 '!AD243)</f>
        <v/>
      </c>
      <c r="AC243" s="123" t="str">
        <f>IF('表格编辑 '!AE243="","",'表格编辑 '!AE243)</f>
        <v/>
      </c>
      <c r="AD243" s="123">
        <f>IF('表格编辑 '!AF243="","",'表格编辑 '!AF243)</f>
        <v>120070</v>
      </c>
    </row>
    <row r="244" spans="1:30">
      <c r="A244" s="123">
        <f>IF('表格编辑 '!A244="","",'表格编辑 '!A244)</f>
        <v>20071</v>
      </c>
      <c r="B244" s="123">
        <f>IF('表格编辑 '!B244="","",'表格编辑 '!B244)</f>
        <v>10048</v>
      </c>
      <c r="C244" s="123">
        <f>IF('表格编辑 '!E244="","",'表格编辑 '!E244)</f>
        <v>34</v>
      </c>
      <c r="D244" s="123" t="str">
        <f>IF('表格编辑 '!F244="","",'表格编辑 '!F244)</f>
        <v>AI_born_event(RECEIVER, ARG0, ARG1, ARG2, ARG3,ARG4)</v>
      </c>
      <c r="E244" s="123" t="str">
        <f>IF('表格编辑 '!G244="","",'表格编辑 '!G244)</f>
        <v>AI_update_event(RECEIVER, ARG0, ARG1, ARG2, ARG3,ARG4)</v>
      </c>
      <c r="F244" s="123" t="str">
        <f>IF('表格编辑 '!H244="","",'表格编辑 '!H244)</f>
        <v/>
      </c>
      <c r="G244" s="123" t="str">
        <f>IF('表格编辑 '!I244="","",'表格编辑 '!I244)</f>
        <v/>
      </c>
      <c r="H244" s="123" t="str">
        <f>IF('表格编辑 '!J244="","",'表格编辑 '!J244)</f>
        <v>test_deadth_event(RECEIVER, ARG0, ARG1, ARG2, ARG3,ARG4)</v>
      </c>
      <c r="I244" s="123">
        <f>IF('表格编辑 '!K244="","",'表格编辑 '!K244)</f>
        <v>0</v>
      </c>
      <c r="J244" s="123" t="str">
        <f>IF('表格编辑 '!L244="","",'表格编辑 '!L244)</f>
        <v/>
      </c>
      <c r="K244" s="123" t="str">
        <f>IF('表格编辑 '!M244="","",'表格编辑 '!M244)</f>
        <v/>
      </c>
      <c r="L244" s="123" t="str">
        <f>IF('表格编辑 '!N244="","",'表格编辑 '!N244)</f>
        <v/>
      </c>
      <c r="M244" s="123" t="str">
        <f>IF('表格编辑 '!O244="","",'表格编辑 '!O244)</f>
        <v/>
      </c>
      <c r="N244" s="123" t="str">
        <f>IF('表格编辑 '!P244="","",'表格编辑 '!P244)</f>
        <v/>
      </c>
      <c r="O244" s="123" t="str">
        <f>IF('表格编辑 '!Q244="","",'表格编辑 '!Q244)</f>
        <v/>
      </c>
      <c r="P244" s="123" t="str">
        <f>IF('表格编辑 '!R244="","",'表格编辑 '!R244)</f>
        <v/>
      </c>
      <c r="Q244" s="123" t="str">
        <f>IF('表格编辑 '!S244="","",'表格编辑 '!S244)</f>
        <v/>
      </c>
      <c r="R244" s="123" t="str">
        <f>IF('表格编辑 '!T244="","",'表格编辑 '!T244)</f>
        <v/>
      </c>
      <c r="S244" s="123" t="str">
        <f>IF('表格编辑 '!U244="","",'表格编辑 '!U244)</f>
        <v/>
      </c>
      <c r="T244" s="123" t="str">
        <f>IF('表格编辑 '!V244="","",'表格编辑 '!V244)</f>
        <v/>
      </c>
      <c r="U244" s="123" t="str">
        <f>IF('表格编辑 '!W244="","",'表格编辑 '!W244)</f>
        <v/>
      </c>
      <c r="V244" s="123" t="str">
        <f>IF('表格编辑 '!X244="","",'表格编辑 '!X244)</f>
        <v/>
      </c>
      <c r="W244" s="123" t="str">
        <f>IF('表格编辑 '!Y244="","",'表格编辑 '!Y244)</f>
        <v/>
      </c>
      <c r="X244" s="123" t="str">
        <f>IF('表格编辑 '!Z244="","",'表格编辑 '!Z244)</f>
        <v/>
      </c>
      <c r="Y244" s="123" t="str">
        <f>IF('表格编辑 '!AA244="","",'表格编辑 '!AA244)</f>
        <v/>
      </c>
      <c r="Z244" s="123" t="str">
        <f>IF('表格编辑 '!AB244="","",'表格编辑 '!AB244)</f>
        <v/>
      </c>
      <c r="AA244" s="123" t="str">
        <f>IF('表格编辑 '!AC244="","",'表格编辑 '!AC244)</f>
        <v/>
      </c>
      <c r="AB244" s="123" t="str">
        <f>IF('表格编辑 '!AD244="","",'表格编辑 '!AD244)</f>
        <v/>
      </c>
      <c r="AC244" s="123" t="str">
        <f>IF('表格编辑 '!AE244="","",'表格编辑 '!AE244)</f>
        <v/>
      </c>
      <c r="AD244" s="123">
        <f>IF('表格编辑 '!AF244="","",'表格编辑 '!AF244)</f>
        <v>120071</v>
      </c>
    </row>
    <row r="245" spans="1:30">
      <c r="A245" s="123">
        <f>IF('表格编辑 '!A245="","",'表格编辑 '!A245)</f>
        <v>20072</v>
      </c>
      <c r="B245" s="123">
        <f>IF('表格编辑 '!B245="","",'表格编辑 '!B245)</f>
        <v>10050</v>
      </c>
      <c r="C245" s="123">
        <f>IF('表格编辑 '!E245="","",'表格编辑 '!E245)</f>
        <v>34</v>
      </c>
      <c r="D245" s="123" t="str">
        <f>IF('表格编辑 '!F245="","",'表格编辑 '!F245)</f>
        <v>AI_born_event(RECEIVER, ARG0, ARG1, ARG2, ARG3,ARG4)</v>
      </c>
      <c r="E245" s="123" t="str">
        <f>IF('表格编辑 '!G245="","",'表格编辑 '!G245)</f>
        <v>AI_update_event(RECEIVER, ARG0, ARG1, ARG2, ARG3,ARG4)</v>
      </c>
      <c r="F245" s="123" t="str">
        <f>IF('表格编辑 '!H245="","",'表格编辑 '!H245)</f>
        <v/>
      </c>
      <c r="G245" s="123" t="str">
        <f>IF('表格编辑 '!I245="","",'表格编辑 '!I245)</f>
        <v/>
      </c>
      <c r="H245" s="123" t="str">
        <f>IF('表格编辑 '!J245="","",'表格编辑 '!J245)</f>
        <v>test_deadth_event(RECEIVER, ARG0, ARG1, ARG2, ARG3,ARG4)</v>
      </c>
      <c r="I245" s="123">
        <f>IF('表格编辑 '!K245="","",'表格编辑 '!K245)</f>
        <v>0</v>
      </c>
      <c r="J245" s="123" t="str">
        <f>IF('表格编辑 '!L245="","",'表格编辑 '!L245)</f>
        <v/>
      </c>
      <c r="K245" s="123" t="str">
        <f>IF('表格编辑 '!M245="","",'表格编辑 '!M245)</f>
        <v/>
      </c>
      <c r="L245" s="123" t="str">
        <f>IF('表格编辑 '!N245="","",'表格编辑 '!N245)</f>
        <v/>
      </c>
      <c r="M245" s="123" t="str">
        <f>IF('表格编辑 '!O245="","",'表格编辑 '!O245)</f>
        <v/>
      </c>
      <c r="N245" s="123" t="str">
        <f>IF('表格编辑 '!P245="","",'表格编辑 '!P245)</f>
        <v/>
      </c>
      <c r="O245" s="123" t="str">
        <f>IF('表格编辑 '!Q245="","",'表格编辑 '!Q245)</f>
        <v/>
      </c>
      <c r="P245" s="123" t="str">
        <f>IF('表格编辑 '!R245="","",'表格编辑 '!R245)</f>
        <v/>
      </c>
      <c r="Q245" s="123" t="str">
        <f>IF('表格编辑 '!S245="","",'表格编辑 '!S245)</f>
        <v/>
      </c>
      <c r="R245" s="123" t="str">
        <f>IF('表格编辑 '!T245="","",'表格编辑 '!T245)</f>
        <v/>
      </c>
      <c r="S245" s="123" t="str">
        <f>IF('表格编辑 '!U245="","",'表格编辑 '!U245)</f>
        <v/>
      </c>
      <c r="T245" s="123" t="str">
        <f>IF('表格编辑 '!V245="","",'表格编辑 '!V245)</f>
        <v/>
      </c>
      <c r="U245" s="123" t="str">
        <f>IF('表格编辑 '!W245="","",'表格编辑 '!W245)</f>
        <v/>
      </c>
      <c r="V245" s="123" t="str">
        <f>IF('表格编辑 '!X245="","",'表格编辑 '!X245)</f>
        <v/>
      </c>
      <c r="W245" s="123" t="str">
        <f>IF('表格编辑 '!Y245="","",'表格编辑 '!Y245)</f>
        <v/>
      </c>
      <c r="X245" s="123" t="str">
        <f>IF('表格编辑 '!Z245="","",'表格编辑 '!Z245)</f>
        <v/>
      </c>
      <c r="Y245" s="123" t="str">
        <f>IF('表格编辑 '!AA245="","",'表格编辑 '!AA245)</f>
        <v/>
      </c>
      <c r="Z245" s="123" t="str">
        <f>IF('表格编辑 '!AB245="","",'表格编辑 '!AB245)</f>
        <v/>
      </c>
      <c r="AA245" s="123" t="str">
        <f>IF('表格编辑 '!AC245="","",'表格编辑 '!AC245)</f>
        <v/>
      </c>
      <c r="AB245" s="123" t="str">
        <f>IF('表格编辑 '!AD245="","",'表格编辑 '!AD245)</f>
        <v/>
      </c>
      <c r="AC245" s="123" t="str">
        <f>IF('表格编辑 '!AE245="","",'表格编辑 '!AE245)</f>
        <v/>
      </c>
      <c r="AD245" s="123">
        <f>IF('表格编辑 '!AF245="","",'表格编辑 '!AF245)</f>
        <v>120072</v>
      </c>
    </row>
    <row r="246" spans="1:30">
      <c r="A246" s="123">
        <f>IF('表格编辑 '!A246="","",'表格编辑 '!A246)</f>
        <v>20073</v>
      </c>
      <c r="B246" s="123">
        <f>IF('表格编辑 '!B246="","",'表格编辑 '!B246)</f>
        <v>10036</v>
      </c>
      <c r="C246" s="123">
        <f>IF('表格编辑 '!E246="","",'表格编辑 '!E246)</f>
        <v>39</v>
      </c>
      <c r="D246" s="123" t="str">
        <f>IF('表格编辑 '!F246="","",'表格编辑 '!F246)</f>
        <v>AI_born_event(RECEIVER, ARG0, ARG1, ARG2, ARG3,ARG4)</v>
      </c>
      <c r="E246" s="123" t="str">
        <f>IF('表格编辑 '!G246="","",'表格编辑 '!G246)</f>
        <v>AI_update_event(RECEIVER, ARG0, ARG1, ARG2, ARG3,ARG4)</v>
      </c>
      <c r="F246" s="123" t="str">
        <f>IF('表格编辑 '!H246="","",'表格编辑 '!H246)</f>
        <v/>
      </c>
      <c r="G246" s="123" t="str">
        <f>IF('表格编辑 '!I246="","",'表格编辑 '!I246)</f>
        <v/>
      </c>
      <c r="H246" s="123" t="str">
        <f>IF('表格编辑 '!J246="","",'表格编辑 '!J246)</f>
        <v>test_deadth_event(RECEIVER, ARG0, ARG1, ARG2, ARG3,ARG4)</v>
      </c>
      <c r="I246" s="123">
        <f>IF('表格编辑 '!K246="","",'表格编辑 '!K246)</f>
        <v>0</v>
      </c>
      <c r="J246" s="123" t="str">
        <f>IF('表格编辑 '!L246="","",'表格编辑 '!L246)</f>
        <v/>
      </c>
      <c r="K246" s="123" t="str">
        <f>IF('表格编辑 '!M246="","",'表格编辑 '!M246)</f>
        <v/>
      </c>
      <c r="L246" s="123" t="str">
        <f>IF('表格编辑 '!N246="","",'表格编辑 '!N246)</f>
        <v/>
      </c>
      <c r="M246" s="123" t="str">
        <f>IF('表格编辑 '!O246="","",'表格编辑 '!O246)</f>
        <v/>
      </c>
      <c r="N246" s="123" t="str">
        <f>IF('表格编辑 '!P246="","",'表格编辑 '!P246)</f>
        <v/>
      </c>
      <c r="O246" s="123" t="str">
        <f>IF('表格编辑 '!Q246="","",'表格编辑 '!Q246)</f>
        <v/>
      </c>
      <c r="P246" s="123" t="str">
        <f>IF('表格编辑 '!R246="","",'表格编辑 '!R246)</f>
        <v/>
      </c>
      <c r="Q246" s="123" t="str">
        <f>IF('表格编辑 '!S246="","",'表格编辑 '!S246)</f>
        <v/>
      </c>
      <c r="R246" s="123" t="str">
        <f>IF('表格编辑 '!T246="","",'表格编辑 '!T246)</f>
        <v/>
      </c>
      <c r="S246" s="123" t="str">
        <f>IF('表格编辑 '!U246="","",'表格编辑 '!U246)</f>
        <v/>
      </c>
      <c r="T246" s="123" t="str">
        <f>IF('表格编辑 '!V246="","",'表格编辑 '!V246)</f>
        <v/>
      </c>
      <c r="U246" s="123" t="str">
        <f>IF('表格编辑 '!W246="","",'表格编辑 '!W246)</f>
        <v/>
      </c>
      <c r="V246" s="123" t="str">
        <f>IF('表格编辑 '!X246="","",'表格编辑 '!X246)</f>
        <v/>
      </c>
      <c r="W246" s="123" t="str">
        <f>IF('表格编辑 '!Y246="","",'表格编辑 '!Y246)</f>
        <v/>
      </c>
      <c r="X246" s="123" t="str">
        <f>IF('表格编辑 '!Z246="","",'表格编辑 '!Z246)</f>
        <v/>
      </c>
      <c r="Y246" s="123" t="str">
        <f>IF('表格编辑 '!AA246="","",'表格编辑 '!AA246)</f>
        <v/>
      </c>
      <c r="Z246" s="123" t="str">
        <f>IF('表格编辑 '!AB246="","",'表格编辑 '!AB246)</f>
        <v/>
      </c>
      <c r="AA246" s="123" t="str">
        <f>IF('表格编辑 '!AC246="","",'表格编辑 '!AC246)</f>
        <v/>
      </c>
      <c r="AB246" s="123" t="str">
        <f>IF('表格编辑 '!AD246="","",'表格编辑 '!AD246)</f>
        <v/>
      </c>
      <c r="AC246" s="123" t="str">
        <f>IF('表格编辑 '!AE246="","",'表格编辑 '!AE246)</f>
        <v/>
      </c>
      <c r="AD246" s="123">
        <f>IF('表格编辑 '!AF246="","",'表格编辑 '!AF246)</f>
        <v>120073</v>
      </c>
    </row>
    <row r="247" spans="1:30">
      <c r="A247" s="123">
        <f>IF('表格编辑 '!A247="","",'表格编辑 '!A247)</f>
        <v>20074</v>
      </c>
      <c r="B247" s="123">
        <f>IF('表格编辑 '!B247="","",'表格编辑 '!B247)</f>
        <v>10107</v>
      </c>
      <c r="C247" s="123">
        <f>IF('表格编辑 '!E247="","",'表格编辑 '!E247)</f>
        <v>39</v>
      </c>
      <c r="D247" s="123" t="str">
        <f>IF('表格编辑 '!F247="","",'表格编辑 '!F247)</f>
        <v>AI_born_event(RECEIVER, ARG0, ARG1, ARG2, ARG3,ARG4)</v>
      </c>
      <c r="E247" s="123" t="str">
        <f>IF('表格编辑 '!G247="","",'表格编辑 '!G247)</f>
        <v>AI_update_event(RECEIVER, ARG0, ARG1, ARG2, ARG3,ARG4)</v>
      </c>
      <c r="F247" s="123" t="str">
        <f>IF('表格编辑 '!H247="","",'表格编辑 '!H247)</f>
        <v/>
      </c>
      <c r="G247" s="123" t="str">
        <f>IF('表格编辑 '!I247="","",'表格编辑 '!I247)</f>
        <v/>
      </c>
      <c r="H247" s="123" t="str">
        <f>IF('表格编辑 '!J247="","",'表格编辑 '!J247)</f>
        <v>test_deadth_event(RECEIVER, ARG0, ARG1, ARG2, ARG3,ARG4)</v>
      </c>
      <c r="I247" s="123">
        <f>IF('表格编辑 '!K247="","",'表格编辑 '!K247)</f>
        <v>0</v>
      </c>
      <c r="J247" s="123" t="str">
        <f>IF('表格编辑 '!L247="","",'表格编辑 '!L247)</f>
        <v/>
      </c>
      <c r="K247" s="123" t="str">
        <f>IF('表格编辑 '!M247="","",'表格编辑 '!M247)</f>
        <v/>
      </c>
      <c r="L247" s="123" t="str">
        <f>IF('表格编辑 '!N247="","",'表格编辑 '!N247)</f>
        <v/>
      </c>
      <c r="M247" s="123" t="str">
        <f>IF('表格编辑 '!O247="","",'表格编辑 '!O247)</f>
        <v/>
      </c>
      <c r="N247" s="123" t="str">
        <f>IF('表格编辑 '!P247="","",'表格编辑 '!P247)</f>
        <v/>
      </c>
      <c r="O247" s="123" t="str">
        <f>IF('表格编辑 '!Q247="","",'表格编辑 '!Q247)</f>
        <v/>
      </c>
      <c r="P247" s="123" t="str">
        <f>IF('表格编辑 '!R247="","",'表格编辑 '!R247)</f>
        <v/>
      </c>
      <c r="Q247" s="123" t="str">
        <f>IF('表格编辑 '!S247="","",'表格编辑 '!S247)</f>
        <v/>
      </c>
      <c r="R247" s="123" t="str">
        <f>IF('表格编辑 '!T247="","",'表格编辑 '!T247)</f>
        <v/>
      </c>
      <c r="S247" s="123" t="str">
        <f>IF('表格编辑 '!U247="","",'表格编辑 '!U247)</f>
        <v/>
      </c>
      <c r="T247" s="123" t="str">
        <f>IF('表格编辑 '!V247="","",'表格编辑 '!V247)</f>
        <v/>
      </c>
      <c r="U247" s="123" t="str">
        <f>IF('表格编辑 '!W247="","",'表格编辑 '!W247)</f>
        <v/>
      </c>
      <c r="V247" s="123" t="str">
        <f>IF('表格编辑 '!X247="","",'表格编辑 '!X247)</f>
        <v/>
      </c>
      <c r="W247" s="123" t="str">
        <f>IF('表格编辑 '!Y247="","",'表格编辑 '!Y247)</f>
        <v/>
      </c>
      <c r="X247" s="123" t="str">
        <f>IF('表格编辑 '!Z247="","",'表格编辑 '!Z247)</f>
        <v/>
      </c>
      <c r="Y247" s="123" t="str">
        <f>IF('表格编辑 '!AA247="","",'表格编辑 '!AA247)</f>
        <v/>
      </c>
      <c r="Z247" s="123" t="str">
        <f>IF('表格编辑 '!AB247="","",'表格编辑 '!AB247)</f>
        <v/>
      </c>
      <c r="AA247" s="123" t="str">
        <f>IF('表格编辑 '!AC247="","",'表格编辑 '!AC247)</f>
        <v/>
      </c>
      <c r="AB247" s="123" t="str">
        <f>IF('表格编辑 '!AD247="","",'表格编辑 '!AD247)</f>
        <v/>
      </c>
      <c r="AC247" s="123" t="str">
        <f>IF('表格编辑 '!AE247="","",'表格编辑 '!AE247)</f>
        <v/>
      </c>
      <c r="AD247" s="123">
        <f>IF('表格编辑 '!AF247="","",'表格编辑 '!AF247)</f>
        <v>120074</v>
      </c>
    </row>
    <row r="248" spans="1:30">
      <c r="A248" s="123">
        <f>IF('表格编辑 '!A248="","",'表格编辑 '!A248)</f>
        <v>20075</v>
      </c>
      <c r="B248" s="123">
        <f>IF('表格编辑 '!B248="","",'表格编辑 '!B248)</f>
        <v>10104</v>
      </c>
      <c r="C248" s="123">
        <f>IF('表格编辑 '!E248="","",'表格编辑 '!E248)</f>
        <v>39</v>
      </c>
      <c r="D248" s="123" t="str">
        <f>IF('表格编辑 '!F248="","",'表格编辑 '!F248)</f>
        <v>AI_born_event(RECEIVER, ARG0, ARG1, ARG2, ARG3,ARG4)</v>
      </c>
      <c r="E248" s="123" t="str">
        <f>IF('表格编辑 '!G248="","",'表格编辑 '!G248)</f>
        <v>AI_update_event(RECEIVER, ARG0, ARG1, ARG2, ARG3,ARG4)</v>
      </c>
      <c r="F248" s="123" t="str">
        <f>IF('表格编辑 '!H248="","",'表格编辑 '!H248)</f>
        <v/>
      </c>
      <c r="G248" s="123" t="str">
        <f>IF('表格编辑 '!I248="","",'表格编辑 '!I248)</f>
        <v/>
      </c>
      <c r="H248" s="123" t="str">
        <f>IF('表格编辑 '!J248="","",'表格编辑 '!J248)</f>
        <v>test_deadth_event(RECEIVER, ARG0, ARG1, ARG2, ARG3,ARG4)</v>
      </c>
      <c r="I248" s="123">
        <f>IF('表格编辑 '!K248="","",'表格编辑 '!K248)</f>
        <v>0</v>
      </c>
      <c r="J248" s="123" t="str">
        <f>IF('表格编辑 '!L248="","",'表格编辑 '!L248)</f>
        <v/>
      </c>
      <c r="K248" s="123" t="str">
        <f>IF('表格编辑 '!M248="","",'表格编辑 '!M248)</f>
        <v/>
      </c>
      <c r="L248" s="123" t="str">
        <f>IF('表格编辑 '!N248="","",'表格编辑 '!N248)</f>
        <v/>
      </c>
      <c r="M248" s="123" t="str">
        <f>IF('表格编辑 '!O248="","",'表格编辑 '!O248)</f>
        <v/>
      </c>
      <c r="N248" s="123" t="str">
        <f>IF('表格编辑 '!P248="","",'表格编辑 '!P248)</f>
        <v/>
      </c>
      <c r="O248" s="123" t="str">
        <f>IF('表格编辑 '!Q248="","",'表格编辑 '!Q248)</f>
        <v/>
      </c>
      <c r="P248" s="123" t="str">
        <f>IF('表格编辑 '!R248="","",'表格编辑 '!R248)</f>
        <v/>
      </c>
      <c r="Q248" s="123" t="str">
        <f>IF('表格编辑 '!S248="","",'表格编辑 '!S248)</f>
        <v/>
      </c>
      <c r="R248" s="123" t="str">
        <f>IF('表格编辑 '!T248="","",'表格编辑 '!T248)</f>
        <v/>
      </c>
      <c r="S248" s="123" t="str">
        <f>IF('表格编辑 '!U248="","",'表格编辑 '!U248)</f>
        <v/>
      </c>
      <c r="T248" s="123" t="str">
        <f>IF('表格编辑 '!V248="","",'表格编辑 '!V248)</f>
        <v/>
      </c>
      <c r="U248" s="123" t="str">
        <f>IF('表格编辑 '!W248="","",'表格编辑 '!W248)</f>
        <v/>
      </c>
      <c r="V248" s="123" t="str">
        <f>IF('表格编辑 '!X248="","",'表格编辑 '!X248)</f>
        <v/>
      </c>
      <c r="W248" s="123" t="str">
        <f>IF('表格编辑 '!Y248="","",'表格编辑 '!Y248)</f>
        <v/>
      </c>
      <c r="X248" s="123" t="str">
        <f>IF('表格编辑 '!Z248="","",'表格编辑 '!Z248)</f>
        <v/>
      </c>
      <c r="Y248" s="123" t="str">
        <f>IF('表格编辑 '!AA248="","",'表格编辑 '!AA248)</f>
        <v/>
      </c>
      <c r="Z248" s="123" t="str">
        <f>IF('表格编辑 '!AB248="","",'表格编辑 '!AB248)</f>
        <v/>
      </c>
      <c r="AA248" s="123" t="str">
        <f>IF('表格编辑 '!AC248="","",'表格编辑 '!AC248)</f>
        <v/>
      </c>
      <c r="AB248" s="123" t="str">
        <f>IF('表格编辑 '!AD248="","",'表格编辑 '!AD248)</f>
        <v/>
      </c>
      <c r="AC248" s="123" t="str">
        <f>IF('表格编辑 '!AE248="","",'表格编辑 '!AE248)</f>
        <v/>
      </c>
      <c r="AD248" s="123">
        <f>IF('表格编辑 '!AF248="","",'表格编辑 '!AF248)</f>
        <v>120075</v>
      </c>
    </row>
    <row r="249" spans="1:30">
      <c r="A249" s="123">
        <f>IF('表格编辑 '!A249="","",'表格编辑 '!A249)</f>
        <v>20076</v>
      </c>
      <c r="B249" s="123">
        <f>IF('表格编辑 '!B249="","",'表格编辑 '!B249)</f>
        <v>10015</v>
      </c>
      <c r="C249" s="123">
        <f>IF('表格编辑 '!E249="","",'表格编辑 '!E249)</f>
        <v>39</v>
      </c>
      <c r="D249" s="123" t="str">
        <f>IF('表格编辑 '!F249="","",'表格编辑 '!F249)</f>
        <v>AI_born_event(RECEIVER, ARG0, ARG1, ARG2, ARG3,ARG4)</v>
      </c>
      <c r="E249" s="123" t="str">
        <f>IF('表格编辑 '!G249="","",'表格编辑 '!G249)</f>
        <v>AI_update_event(RECEIVER, ARG0, ARG1, ARG2, ARG3,ARG4)</v>
      </c>
      <c r="F249" s="123" t="str">
        <f>IF('表格编辑 '!H249="","",'表格编辑 '!H249)</f>
        <v/>
      </c>
      <c r="G249" s="123" t="str">
        <f>IF('表格编辑 '!I249="","",'表格编辑 '!I249)</f>
        <v/>
      </c>
      <c r="H249" s="123" t="str">
        <f>IF('表格编辑 '!J249="","",'表格编辑 '!J249)</f>
        <v>test_deadth_event(RECEIVER, ARG0, ARG1, ARG2, ARG3,ARG4)</v>
      </c>
      <c r="I249" s="123">
        <f>IF('表格编辑 '!K249="","",'表格编辑 '!K249)</f>
        <v>0</v>
      </c>
      <c r="J249" s="123" t="str">
        <f>IF('表格编辑 '!L249="","",'表格编辑 '!L249)</f>
        <v/>
      </c>
      <c r="K249" s="123" t="str">
        <f>IF('表格编辑 '!M249="","",'表格编辑 '!M249)</f>
        <v/>
      </c>
      <c r="L249" s="123" t="str">
        <f>IF('表格编辑 '!N249="","",'表格编辑 '!N249)</f>
        <v/>
      </c>
      <c r="M249" s="123" t="str">
        <f>IF('表格编辑 '!O249="","",'表格编辑 '!O249)</f>
        <v/>
      </c>
      <c r="N249" s="123" t="str">
        <f>IF('表格编辑 '!P249="","",'表格编辑 '!P249)</f>
        <v/>
      </c>
      <c r="O249" s="123" t="str">
        <f>IF('表格编辑 '!Q249="","",'表格编辑 '!Q249)</f>
        <v/>
      </c>
      <c r="P249" s="123" t="str">
        <f>IF('表格编辑 '!R249="","",'表格编辑 '!R249)</f>
        <v/>
      </c>
      <c r="Q249" s="123" t="str">
        <f>IF('表格编辑 '!S249="","",'表格编辑 '!S249)</f>
        <v/>
      </c>
      <c r="R249" s="123" t="str">
        <f>IF('表格编辑 '!T249="","",'表格编辑 '!T249)</f>
        <v/>
      </c>
      <c r="S249" s="123" t="str">
        <f>IF('表格编辑 '!U249="","",'表格编辑 '!U249)</f>
        <v/>
      </c>
      <c r="T249" s="123" t="str">
        <f>IF('表格编辑 '!V249="","",'表格编辑 '!V249)</f>
        <v/>
      </c>
      <c r="U249" s="123" t="str">
        <f>IF('表格编辑 '!W249="","",'表格编辑 '!W249)</f>
        <v/>
      </c>
      <c r="V249" s="123" t="str">
        <f>IF('表格编辑 '!X249="","",'表格编辑 '!X249)</f>
        <v/>
      </c>
      <c r="W249" s="123" t="str">
        <f>IF('表格编辑 '!Y249="","",'表格编辑 '!Y249)</f>
        <v/>
      </c>
      <c r="X249" s="123" t="str">
        <f>IF('表格编辑 '!Z249="","",'表格编辑 '!Z249)</f>
        <v/>
      </c>
      <c r="Y249" s="123" t="str">
        <f>IF('表格编辑 '!AA249="","",'表格编辑 '!AA249)</f>
        <v/>
      </c>
      <c r="Z249" s="123" t="str">
        <f>IF('表格编辑 '!AB249="","",'表格编辑 '!AB249)</f>
        <v/>
      </c>
      <c r="AA249" s="123" t="str">
        <f>IF('表格编辑 '!AC249="","",'表格编辑 '!AC249)</f>
        <v/>
      </c>
      <c r="AB249" s="123" t="str">
        <f>IF('表格编辑 '!AD249="","",'表格编辑 '!AD249)</f>
        <v/>
      </c>
      <c r="AC249" s="123" t="str">
        <f>IF('表格编辑 '!AE249="","",'表格编辑 '!AE249)</f>
        <v/>
      </c>
      <c r="AD249" s="123">
        <f>IF('表格编辑 '!AF249="","",'表格编辑 '!AF249)</f>
        <v>120076</v>
      </c>
    </row>
    <row r="250" spans="1:30">
      <c r="A250" s="123">
        <f>IF('表格编辑 '!A250="","",'表格编辑 '!A250)</f>
        <v>20077</v>
      </c>
      <c r="B250" s="123">
        <f>IF('表格编辑 '!B250="","",'表格编辑 '!B250)</f>
        <v>10085</v>
      </c>
      <c r="C250" s="123">
        <f>IF('表格编辑 '!E250="","",'表格编辑 '!E250)</f>
        <v>39</v>
      </c>
      <c r="D250" s="123" t="str">
        <f>IF('表格编辑 '!F250="","",'表格编辑 '!F250)</f>
        <v>AI_born_event(RECEIVER, ARG0, ARG1, ARG2, ARG3,ARG4)</v>
      </c>
      <c r="E250" s="123" t="str">
        <f>IF('表格编辑 '!G250="","",'表格编辑 '!G250)</f>
        <v>AI_update_event(RECEIVER, ARG0, ARG1, ARG2, ARG3,ARG4)</v>
      </c>
      <c r="F250" s="123" t="str">
        <f>IF('表格编辑 '!H250="","",'表格编辑 '!H250)</f>
        <v/>
      </c>
      <c r="G250" s="123" t="str">
        <f>IF('表格编辑 '!I250="","",'表格编辑 '!I250)</f>
        <v/>
      </c>
      <c r="H250" s="123" t="str">
        <f>IF('表格编辑 '!J250="","",'表格编辑 '!J250)</f>
        <v>test_deadth_event(RECEIVER, ARG0, ARG1, ARG2, ARG3,ARG4)</v>
      </c>
      <c r="I250" s="123">
        <f>IF('表格编辑 '!K250="","",'表格编辑 '!K250)</f>
        <v>0</v>
      </c>
      <c r="J250" s="123" t="str">
        <f>IF('表格编辑 '!L250="","",'表格编辑 '!L250)</f>
        <v/>
      </c>
      <c r="K250" s="123" t="str">
        <f>IF('表格编辑 '!M250="","",'表格编辑 '!M250)</f>
        <v/>
      </c>
      <c r="L250" s="123" t="str">
        <f>IF('表格编辑 '!N250="","",'表格编辑 '!N250)</f>
        <v/>
      </c>
      <c r="M250" s="123" t="str">
        <f>IF('表格编辑 '!O250="","",'表格编辑 '!O250)</f>
        <v/>
      </c>
      <c r="N250" s="123" t="str">
        <f>IF('表格编辑 '!P250="","",'表格编辑 '!P250)</f>
        <v/>
      </c>
      <c r="O250" s="123" t="str">
        <f>IF('表格编辑 '!Q250="","",'表格编辑 '!Q250)</f>
        <v/>
      </c>
      <c r="P250" s="123" t="str">
        <f>IF('表格编辑 '!R250="","",'表格编辑 '!R250)</f>
        <v/>
      </c>
      <c r="Q250" s="123" t="str">
        <f>IF('表格编辑 '!S250="","",'表格编辑 '!S250)</f>
        <v/>
      </c>
      <c r="R250" s="123" t="str">
        <f>IF('表格编辑 '!T250="","",'表格编辑 '!T250)</f>
        <v/>
      </c>
      <c r="S250" s="123" t="str">
        <f>IF('表格编辑 '!U250="","",'表格编辑 '!U250)</f>
        <v/>
      </c>
      <c r="T250" s="123" t="str">
        <f>IF('表格编辑 '!V250="","",'表格编辑 '!V250)</f>
        <v/>
      </c>
      <c r="U250" s="123" t="str">
        <f>IF('表格编辑 '!W250="","",'表格编辑 '!W250)</f>
        <v/>
      </c>
      <c r="V250" s="123" t="str">
        <f>IF('表格编辑 '!X250="","",'表格编辑 '!X250)</f>
        <v/>
      </c>
      <c r="W250" s="123" t="str">
        <f>IF('表格编辑 '!Y250="","",'表格编辑 '!Y250)</f>
        <v/>
      </c>
      <c r="X250" s="123" t="str">
        <f>IF('表格编辑 '!Z250="","",'表格编辑 '!Z250)</f>
        <v/>
      </c>
      <c r="Y250" s="123" t="str">
        <f>IF('表格编辑 '!AA250="","",'表格编辑 '!AA250)</f>
        <v/>
      </c>
      <c r="Z250" s="123" t="str">
        <f>IF('表格编辑 '!AB250="","",'表格编辑 '!AB250)</f>
        <v/>
      </c>
      <c r="AA250" s="123" t="str">
        <f>IF('表格编辑 '!AC250="","",'表格编辑 '!AC250)</f>
        <v/>
      </c>
      <c r="AB250" s="123" t="str">
        <f>IF('表格编辑 '!AD250="","",'表格编辑 '!AD250)</f>
        <v/>
      </c>
      <c r="AC250" s="123" t="str">
        <f>IF('表格编辑 '!AE250="","",'表格编辑 '!AE250)</f>
        <v/>
      </c>
      <c r="AD250" s="123">
        <f>IF('表格编辑 '!AF250="","",'表格编辑 '!AF250)</f>
        <v>120077</v>
      </c>
    </row>
    <row r="251" spans="1:30">
      <c r="A251" s="123">
        <f>IF('表格编辑 '!A251="","",'表格编辑 '!A251)</f>
        <v>20078</v>
      </c>
      <c r="B251" s="123">
        <f>IF('表格编辑 '!B251="","",'表格编辑 '!B251)</f>
        <v>10115</v>
      </c>
      <c r="C251" s="123">
        <f>IF('表格编辑 '!E251="","",'表格编辑 '!E251)</f>
        <v>39</v>
      </c>
      <c r="D251" s="123" t="str">
        <f>IF('表格编辑 '!F251="","",'表格编辑 '!F251)</f>
        <v>AI_born_event(RECEIVER, ARG0, ARG1, ARG2, ARG3,ARG4)</v>
      </c>
      <c r="E251" s="123" t="str">
        <f>IF('表格编辑 '!G251="","",'表格编辑 '!G251)</f>
        <v>AI_update_event(RECEIVER, ARG0, ARG1, ARG2, ARG3,ARG4)</v>
      </c>
      <c r="F251" s="123" t="str">
        <f>IF('表格编辑 '!H251="","",'表格编辑 '!H251)</f>
        <v/>
      </c>
      <c r="G251" s="123" t="str">
        <f>IF('表格编辑 '!I251="","",'表格编辑 '!I251)</f>
        <v/>
      </c>
      <c r="H251" s="123" t="str">
        <f>IF('表格编辑 '!J251="","",'表格编辑 '!J251)</f>
        <v>test_deadth_event(RECEIVER, ARG0, ARG1, ARG2, ARG3,ARG4)</v>
      </c>
      <c r="I251" s="123">
        <f>IF('表格编辑 '!K251="","",'表格编辑 '!K251)</f>
        <v>0</v>
      </c>
      <c r="J251" s="123" t="str">
        <f>IF('表格编辑 '!L251="","",'表格编辑 '!L251)</f>
        <v/>
      </c>
      <c r="K251" s="123" t="str">
        <f>IF('表格编辑 '!M251="","",'表格编辑 '!M251)</f>
        <v/>
      </c>
      <c r="L251" s="123" t="str">
        <f>IF('表格编辑 '!N251="","",'表格编辑 '!N251)</f>
        <v/>
      </c>
      <c r="M251" s="123" t="str">
        <f>IF('表格编辑 '!O251="","",'表格编辑 '!O251)</f>
        <v/>
      </c>
      <c r="N251" s="123" t="str">
        <f>IF('表格编辑 '!P251="","",'表格编辑 '!P251)</f>
        <v/>
      </c>
      <c r="O251" s="123" t="str">
        <f>IF('表格编辑 '!Q251="","",'表格编辑 '!Q251)</f>
        <v/>
      </c>
      <c r="P251" s="123" t="str">
        <f>IF('表格编辑 '!R251="","",'表格编辑 '!R251)</f>
        <v/>
      </c>
      <c r="Q251" s="123" t="str">
        <f>IF('表格编辑 '!S251="","",'表格编辑 '!S251)</f>
        <v/>
      </c>
      <c r="R251" s="123" t="str">
        <f>IF('表格编辑 '!T251="","",'表格编辑 '!T251)</f>
        <v/>
      </c>
      <c r="S251" s="123" t="str">
        <f>IF('表格编辑 '!U251="","",'表格编辑 '!U251)</f>
        <v/>
      </c>
      <c r="T251" s="123" t="str">
        <f>IF('表格编辑 '!V251="","",'表格编辑 '!V251)</f>
        <v/>
      </c>
      <c r="U251" s="123" t="str">
        <f>IF('表格编辑 '!W251="","",'表格编辑 '!W251)</f>
        <v/>
      </c>
      <c r="V251" s="123" t="str">
        <f>IF('表格编辑 '!X251="","",'表格编辑 '!X251)</f>
        <v/>
      </c>
      <c r="W251" s="123" t="str">
        <f>IF('表格编辑 '!Y251="","",'表格编辑 '!Y251)</f>
        <v/>
      </c>
      <c r="X251" s="123" t="str">
        <f>IF('表格编辑 '!Z251="","",'表格编辑 '!Z251)</f>
        <v/>
      </c>
      <c r="Y251" s="123" t="str">
        <f>IF('表格编辑 '!AA251="","",'表格编辑 '!AA251)</f>
        <v/>
      </c>
      <c r="Z251" s="123" t="str">
        <f>IF('表格编辑 '!AB251="","",'表格编辑 '!AB251)</f>
        <v/>
      </c>
      <c r="AA251" s="123" t="str">
        <f>IF('表格编辑 '!AC251="","",'表格编辑 '!AC251)</f>
        <v/>
      </c>
      <c r="AB251" s="123" t="str">
        <f>IF('表格编辑 '!AD251="","",'表格编辑 '!AD251)</f>
        <v/>
      </c>
      <c r="AC251" s="123" t="str">
        <f>IF('表格编辑 '!AE251="","",'表格编辑 '!AE251)</f>
        <v/>
      </c>
      <c r="AD251" s="123">
        <f>IF('表格编辑 '!AF251="","",'表格编辑 '!AF251)</f>
        <v>120078</v>
      </c>
    </row>
    <row r="252" spans="1:30">
      <c r="A252" s="123">
        <f>IF('表格编辑 '!A252="","",'表格编辑 '!A252)</f>
        <v>20079</v>
      </c>
      <c r="B252" s="123">
        <f>IF('表格编辑 '!B252="","",'表格编辑 '!B252)</f>
        <v>10085</v>
      </c>
      <c r="C252" s="123">
        <f>IF('表格编辑 '!E252="","",'表格编辑 '!E252)</f>
        <v>39</v>
      </c>
      <c r="D252" s="123" t="str">
        <f>IF('表格编辑 '!F252="","",'表格编辑 '!F252)</f>
        <v>AI_born_event(RECEIVER, ARG0, ARG1, ARG2, ARG3,ARG4)</v>
      </c>
      <c r="E252" s="123" t="str">
        <f>IF('表格编辑 '!G252="","",'表格编辑 '!G252)</f>
        <v>AI_update_event(RECEIVER, ARG0, ARG1, ARG2, ARG3,ARG4)</v>
      </c>
      <c r="F252" s="123" t="str">
        <f>IF('表格编辑 '!H252="","",'表格编辑 '!H252)</f>
        <v/>
      </c>
      <c r="G252" s="123" t="str">
        <f>IF('表格编辑 '!I252="","",'表格编辑 '!I252)</f>
        <v/>
      </c>
      <c r="H252" s="123" t="str">
        <f>IF('表格编辑 '!J252="","",'表格编辑 '!J252)</f>
        <v>test_deadth_event(RECEIVER, ARG0, ARG1, ARG2, ARG3,ARG4)</v>
      </c>
      <c r="I252" s="123">
        <f>IF('表格编辑 '!K252="","",'表格编辑 '!K252)</f>
        <v>0</v>
      </c>
      <c r="J252" s="123" t="str">
        <f>IF('表格编辑 '!L252="","",'表格编辑 '!L252)</f>
        <v/>
      </c>
      <c r="K252" s="123" t="str">
        <f>IF('表格编辑 '!M252="","",'表格编辑 '!M252)</f>
        <v/>
      </c>
      <c r="L252" s="123" t="str">
        <f>IF('表格编辑 '!N252="","",'表格编辑 '!N252)</f>
        <v/>
      </c>
      <c r="M252" s="123" t="str">
        <f>IF('表格编辑 '!O252="","",'表格编辑 '!O252)</f>
        <v/>
      </c>
      <c r="N252" s="123" t="str">
        <f>IF('表格编辑 '!P252="","",'表格编辑 '!P252)</f>
        <v/>
      </c>
      <c r="O252" s="123" t="str">
        <f>IF('表格编辑 '!Q252="","",'表格编辑 '!Q252)</f>
        <v/>
      </c>
      <c r="P252" s="123" t="str">
        <f>IF('表格编辑 '!R252="","",'表格编辑 '!R252)</f>
        <v/>
      </c>
      <c r="Q252" s="123" t="str">
        <f>IF('表格编辑 '!S252="","",'表格编辑 '!S252)</f>
        <v/>
      </c>
      <c r="R252" s="123" t="str">
        <f>IF('表格编辑 '!T252="","",'表格编辑 '!T252)</f>
        <v/>
      </c>
      <c r="S252" s="123" t="str">
        <f>IF('表格编辑 '!U252="","",'表格编辑 '!U252)</f>
        <v/>
      </c>
      <c r="T252" s="123" t="str">
        <f>IF('表格编辑 '!V252="","",'表格编辑 '!V252)</f>
        <v/>
      </c>
      <c r="U252" s="123" t="str">
        <f>IF('表格编辑 '!W252="","",'表格编辑 '!W252)</f>
        <v/>
      </c>
      <c r="V252" s="123" t="str">
        <f>IF('表格编辑 '!X252="","",'表格编辑 '!X252)</f>
        <v/>
      </c>
      <c r="W252" s="123" t="str">
        <f>IF('表格编辑 '!Y252="","",'表格编辑 '!Y252)</f>
        <v/>
      </c>
      <c r="X252" s="123" t="str">
        <f>IF('表格编辑 '!Z252="","",'表格编辑 '!Z252)</f>
        <v/>
      </c>
      <c r="Y252" s="123" t="str">
        <f>IF('表格编辑 '!AA252="","",'表格编辑 '!AA252)</f>
        <v/>
      </c>
      <c r="Z252" s="123" t="str">
        <f>IF('表格编辑 '!AB252="","",'表格编辑 '!AB252)</f>
        <v/>
      </c>
      <c r="AA252" s="123" t="str">
        <f>IF('表格编辑 '!AC252="","",'表格编辑 '!AC252)</f>
        <v/>
      </c>
      <c r="AB252" s="123" t="str">
        <f>IF('表格编辑 '!AD252="","",'表格编辑 '!AD252)</f>
        <v/>
      </c>
      <c r="AC252" s="123" t="str">
        <f>IF('表格编辑 '!AE252="","",'表格编辑 '!AE252)</f>
        <v/>
      </c>
      <c r="AD252" s="123">
        <f>IF('表格编辑 '!AF252="","",'表格编辑 '!AF252)</f>
        <v>120079</v>
      </c>
    </row>
    <row r="253" spans="1:30">
      <c r="A253" s="123">
        <f>IF('表格编辑 '!A253="","",'表格编辑 '!A253)</f>
        <v>20080</v>
      </c>
      <c r="B253" s="123">
        <f>IF('表格编辑 '!B253="","",'表格编辑 '!B253)</f>
        <v>10077</v>
      </c>
      <c r="C253" s="123">
        <f>IF('表格编辑 '!E253="","",'表格编辑 '!E253)</f>
        <v>39</v>
      </c>
      <c r="D253" s="123" t="str">
        <f>IF('表格编辑 '!F253="","",'表格编辑 '!F253)</f>
        <v>AI_born_event(RECEIVER, ARG0, ARG1, ARG2, ARG3,ARG4)</v>
      </c>
      <c r="E253" s="123" t="str">
        <f>IF('表格编辑 '!G253="","",'表格编辑 '!G253)</f>
        <v>AI_update_event(RECEIVER, ARG0, ARG1, ARG2, ARG3,ARG4)</v>
      </c>
      <c r="F253" s="123" t="str">
        <f>IF('表格编辑 '!H253="","",'表格编辑 '!H253)</f>
        <v/>
      </c>
      <c r="G253" s="123" t="str">
        <f>IF('表格编辑 '!I253="","",'表格编辑 '!I253)</f>
        <v/>
      </c>
      <c r="H253" s="123" t="str">
        <f>IF('表格编辑 '!J253="","",'表格编辑 '!J253)</f>
        <v>test_deadth_event(RECEIVER, ARG0, ARG1, ARG2, ARG3,ARG4)</v>
      </c>
      <c r="I253" s="123">
        <f>IF('表格编辑 '!K253="","",'表格编辑 '!K253)</f>
        <v>0</v>
      </c>
      <c r="J253" s="123" t="str">
        <f>IF('表格编辑 '!L253="","",'表格编辑 '!L253)</f>
        <v/>
      </c>
      <c r="K253" s="123" t="str">
        <f>IF('表格编辑 '!M253="","",'表格编辑 '!M253)</f>
        <v/>
      </c>
      <c r="L253" s="123" t="str">
        <f>IF('表格编辑 '!N253="","",'表格编辑 '!N253)</f>
        <v/>
      </c>
      <c r="M253" s="123" t="str">
        <f>IF('表格编辑 '!O253="","",'表格编辑 '!O253)</f>
        <v/>
      </c>
      <c r="N253" s="123" t="str">
        <f>IF('表格编辑 '!P253="","",'表格编辑 '!P253)</f>
        <v/>
      </c>
      <c r="O253" s="123" t="str">
        <f>IF('表格编辑 '!Q253="","",'表格编辑 '!Q253)</f>
        <v/>
      </c>
      <c r="P253" s="123" t="str">
        <f>IF('表格编辑 '!R253="","",'表格编辑 '!R253)</f>
        <v/>
      </c>
      <c r="Q253" s="123" t="str">
        <f>IF('表格编辑 '!S253="","",'表格编辑 '!S253)</f>
        <v/>
      </c>
      <c r="R253" s="123" t="str">
        <f>IF('表格编辑 '!T253="","",'表格编辑 '!T253)</f>
        <v/>
      </c>
      <c r="S253" s="123" t="str">
        <f>IF('表格编辑 '!U253="","",'表格编辑 '!U253)</f>
        <v/>
      </c>
      <c r="T253" s="123" t="str">
        <f>IF('表格编辑 '!V253="","",'表格编辑 '!V253)</f>
        <v/>
      </c>
      <c r="U253" s="123" t="str">
        <f>IF('表格编辑 '!W253="","",'表格编辑 '!W253)</f>
        <v/>
      </c>
      <c r="V253" s="123" t="str">
        <f>IF('表格编辑 '!X253="","",'表格编辑 '!X253)</f>
        <v/>
      </c>
      <c r="W253" s="123" t="str">
        <f>IF('表格编辑 '!Y253="","",'表格编辑 '!Y253)</f>
        <v/>
      </c>
      <c r="X253" s="123" t="str">
        <f>IF('表格编辑 '!Z253="","",'表格编辑 '!Z253)</f>
        <v/>
      </c>
      <c r="Y253" s="123" t="str">
        <f>IF('表格编辑 '!AA253="","",'表格编辑 '!AA253)</f>
        <v/>
      </c>
      <c r="Z253" s="123" t="str">
        <f>IF('表格编辑 '!AB253="","",'表格编辑 '!AB253)</f>
        <v/>
      </c>
      <c r="AA253" s="123" t="str">
        <f>IF('表格编辑 '!AC253="","",'表格编辑 '!AC253)</f>
        <v/>
      </c>
      <c r="AB253" s="123" t="str">
        <f>IF('表格编辑 '!AD253="","",'表格编辑 '!AD253)</f>
        <v/>
      </c>
      <c r="AC253" s="123" t="str">
        <f>IF('表格编辑 '!AE253="","",'表格编辑 '!AE253)</f>
        <v/>
      </c>
      <c r="AD253" s="123">
        <f>IF('表格编辑 '!AF253="","",'表格编辑 '!AF253)</f>
        <v>120080</v>
      </c>
    </row>
    <row r="254" spans="1:30">
      <c r="A254" s="123">
        <f>IF('表格编辑 '!A254="","",'表格编辑 '!A254)</f>
        <v>20081</v>
      </c>
      <c r="B254" s="123">
        <f>IF('表格编辑 '!B254="","",'表格编辑 '!B254)</f>
        <v>10097</v>
      </c>
      <c r="C254" s="123">
        <f>IF('表格编辑 '!E254="","",'表格编辑 '!E254)</f>
        <v>39</v>
      </c>
      <c r="D254" s="123" t="str">
        <f>IF('表格编辑 '!F254="","",'表格编辑 '!F254)</f>
        <v>AI_born_event(RECEIVER, ARG0, ARG1, ARG2, ARG3,ARG4)</v>
      </c>
      <c r="E254" s="123" t="str">
        <f>IF('表格编辑 '!G254="","",'表格编辑 '!G254)</f>
        <v>AI_update_event(RECEIVER, ARG0, ARG1, ARG2, ARG3,ARG4)</v>
      </c>
      <c r="F254" s="123" t="str">
        <f>IF('表格编辑 '!H254="","",'表格编辑 '!H254)</f>
        <v/>
      </c>
      <c r="G254" s="123" t="str">
        <f>IF('表格编辑 '!I254="","",'表格编辑 '!I254)</f>
        <v/>
      </c>
      <c r="H254" s="123" t="str">
        <f>IF('表格编辑 '!J254="","",'表格编辑 '!J254)</f>
        <v>test_deadth_event(RECEIVER, ARG0, ARG1, ARG2, ARG3,ARG4)</v>
      </c>
      <c r="I254" s="123">
        <f>IF('表格编辑 '!K254="","",'表格编辑 '!K254)</f>
        <v>0</v>
      </c>
      <c r="J254" s="123" t="str">
        <f>IF('表格编辑 '!L254="","",'表格编辑 '!L254)</f>
        <v/>
      </c>
      <c r="K254" s="123" t="str">
        <f>IF('表格编辑 '!M254="","",'表格编辑 '!M254)</f>
        <v/>
      </c>
      <c r="L254" s="123" t="str">
        <f>IF('表格编辑 '!N254="","",'表格编辑 '!N254)</f>
        <v/>
      </c>
      <c r="M254" s="123" t="str">
        <f>IF('表格编辑 '!O254="","",'表格编辑 '!O254)</f>
        <v/>
      </c>
      <c r="N254" s="123" t="str">
        <f>IF('表格编辑 '!P254="","",'表格编辑 '!P254)</f>
        <v/>
      </c>
      <c r="O254" s="123" t="str">
        <f>IF('表格编辑 '!Q254="","",'表格编辑 '!Q254)</f>
        <v/>
      </c>
      <c r="P254" s="123" t="str">
        <f>IF('表格编辑 '!R254="","",'表格编辑 '!R254)</f>
        <v/>
      </c>
      <c r="Q254" s="123" t="str">
        <f>IF('表格编辑 '!S254="","",'表格编辑 '!S254)</f>
        <v/>
      </c>
      <c r="R254" s="123" t="str">
        <f>IF('表格编辑 '!T254="","",'表格编辑 '!T254)</f>
        <v/>
      </c>
      <c r="S254" s="123" t="str">
        <f>IF('表格编辑 '!U254="","",'表格编辑 '!U254)</f>
        <v/>
      </c>
      <c r="T254" s="123" t="str">
        <f>IF('表格编辑 '!V254="","",'表格编辑 '!V254)</f>
        <v/>
      </c>
      <c r="U254" s="123" t="str">
        <f>IF('表格编辑 '!W254="","",'表格编辑 '!W254)</f>
        <v/>
      </c>
      <c r="V254" s="123" t="str">
        <f>IF('表格编辑 '!X254="","",'表格编辑 '!X254)</f>
        <v/>
      </c>
      <c r="W254" s="123" t="str">
        <f>IF('表格编辑 '!Y254="","",'表格编辑 '!Y254)</f>
        <v/>
      </c>
      <c r="X254" s="123" t="str">
        <f>IF('表格编辑 '!Z254="","",'表格编辑 '!Z254)</f>
        <v/>
      </c>
      <c r="Y254" s="123" t="str">
        <f>IF('表格编辑 '!AA254="","",'表格编辑 '!AA254)</f>
        <v/>
      </c>
      <c r="Z254" s="123" t="str">
        <f>IF('表格编辑 '!AB254="","",'表格编辑 '!AB254)</f>
        <v/>
      </c>
      <c r="AA254" s="123" t="str">
        <f>IF('表格编辑 '!AC254="","",'表格编辑 '!AC254)</f>
        <v/>
      </c>
      <c r="AB254" s="123" t="str">
        <f>IF('表格编辑 '!AD254="","",'表格编辑 '!AD254)</f>
        <v/>
      </c>
      <c r="AC254" s="123" t="str">
        <f>IF('表格编辑 '!AE254="","",'表格编辑 '!AE254)</f>
        <v/>
      </c>
      <c r="AD254" s="123">
        <f>IF('表格编辑 '!AF254="","",'表格编辑 '!AF254)</f>
        <v>120081</v>
      </c>
    </row>
    <row r="255" spans="1:30">
      <c r="A255" s="123">
        <f>IF('表格编辑 '!A255="","",'表格编辑 '!A255)</f>
        <v>20082</v>
      </c>
      <c r="B255" s="123">
        <f>IF('表格编辑 '!B255="","",'表格编辑 '!B255)</f>
        <v>10155</v>
      </c>
      <c r="C255" s="123">
        <f>IF('表格编辑 '!E255="","",'表格编辑 '!E255)</f>
        <v>39</v>
      </c>
      <c r="D255" s="123" t="str">
        <f>IF('表格编辑 '!F255="","",'表格编辑 '!F255)</f>
        <v>AI_born_event(RECEIVER, ARG0, ARG1, ARG2, ARG3,ARG4)</v>
      </c>
      <c r="E255" s="123" t="str">
        <f>IF('表格编辑 '!G255="","",'表格编辑 '!G255)</f>
        <v>AI_update_event(RECEIVER, ARG0, ARG1, ARG2, ARG3,ARG4)</v>
      </c>
      <c r="F255" s="123" t="str">
        <f>IF('表格编辑 '!H255="","",'表格编辑 '!H255)</f>
        <v/>
      </c>
      <c r="G255" s="123" t="str">
        <f>IF('表格编辑 '!I255="","",'表格编辑 '!I255)</f>
        <v/>
      </c>
      <c r="H255" s="123" t="str">
        <f>IF('表格编辑 '!J255="","",'表格编辑 '!J255)</f>
        <v>test_deadth_event(RECEIVER, ARG0, ARG1, ARG2, ARG3,ARG4)</v>
      </c>
      <c r="I255" s="123">
        <f>IF('表格编辑 '!K255="","",'表格编辑 '!K255)</f>
        <v>0</v>
      </c>
      <c r="J255" s="123" t="str">
        <f>IF('表格编辑 '!L255="","",'表格编辑 '!L255)</f>
        <v/>
      </c>
      <c r="K255" s="123" t="str">
        <f>IF('表格编辑 '!M255="","",'表格编辑 '!M255)</f>
        <v/>
      </c>
      <c r="L255" s="123" t="str">
        <f>IF('表格编辑 '!N255="","",'表格编辑 '!N255)</f>
        <v/>
      </c>
      <c r="M255" s="123" t="str">
        <f>IF('表格编辑 '!O255="","",'表格编辑 '!O255)</f>
        <v/>
      </c>
      <c r="N255" s="123" t="str">
        <f>IF('表格编辑 '!P255="","",'表格编辑 '!P255)</f>
        <v/>
      </c>
      <c r="O255" s="123" t="str">
        <f>IF('表格编辑 '!Q255="","",'表格编辑 '!Q255)</f>
        <v/>
      </c>
      <c r="P255" s="123" t="str">
        <f>IF('表格编辑 '!R255="","",'表格编辑 '!R255)</f>
        <v/>
      </c>
      <c r="Q255" s="123" t="str">
        <f>IF('表格编辑 '!S255="","",'表格编辑 '!S255)</f>
        <v/>
      </c>
      <c r="R255" s="123" t="str">
        <f>IF('表格编辑 '!T255="","",'表格编辑 '!T255)</f>
        <v/>
      </c>
      <c r="S255" s="123" t="str">
        <f>IF('表格编辑 '!U255="","",'表格编辑 '!U255)</f>
        <v/>
      </c>
      <c r="T255" s="123" t="str">
        <f>IF('表格编辑 '!V255="","",'表格编辑 '!V255)</f>
        <v/>
      </c>
      <c r="U255" s="123" t="str">
        <f>IF('表格编辑 '!W255="","",'表格编辑 '!W255)</f>
        <v/>
      </c>
      <c r="V255" s="123" t="str">
        <f>IF('表格编辑 '!X255="","",'表格编辑 '!X255)</f>
        <v/>
      </c>
      <c r="W255" s="123" t="str">
        <f>IF('表格编辑 '!Y255="","",'表格编辑 '!Y255)</f>
        <v/>
      </c>
      <c r="X255" s="123" t="str">
        <f>IF('表格编辑 '!Z255="","",'表格编辑 '!Z255)</f>
        <v/>
      </c>
      <c r="Y255" s="123" t="str">
        <f>IF('表格编辑 '!AA255="","",'表格编辑 '!AA255)</f>
        <v/>
      </c>
      <c r="Z255" s="123" t="str">
        <f>IF('表格编辑 '!AB255="","",'表格编辑 '!AB255)</f>
        <v/>
      </c>
      <c r="AA255" s="123" t="str">
        <f>IF('表格编辑 '!AC255="","",'表格编辑 '!AC255)</f>
        <v/>
      </c>
      <c r="AB255" s="123" t="str">
        <f>IF('表格编辑 '!AD255="","",'表格编辑 '!AD255)</f>
        <v/>
      </c>
      <c r="AC255" s="123" t="str">
        <f>IF('表格编辑 '!AE255="","",'表格编辑 '!AE255)</f>
        <v/>
      </c>
      <c r="AD255" s="123">
        <f>IF('表格编辑 '!AF255="","",'表格编辑 '!AF255)</f>
        <v>120082</v>
      </c>
    </row>
    <row r="256" spans="1:30">
      <c r="A256" s="123">
        <f>IF('表格编辑 '!A256="","",'表格编辑 '!A256)</f>
        <v>20083</v>
      </c>
      <c r="B256" s="123">
        <f>IF('表格编辑 '!B256="","",'表格编辑 '!B256)</f>
        <v>10061</v>
      </c>
      <c r="C256" s="123">
        <f>IF('表格编辑 '!E256="","",'表格编辑 '!E256)</f>
        <v>39</v>
      </c>
      <c r="D256" s="123" t="str">
        <f>IF('表格编辑 '!F256="","",'表格编辑 '!F256)</f>
        <v>AI_born_event(RECEIVER, ARG0, ARG1, ARG2, ARG3,ARG4)</v>
      </c>
      <c r="E256" s="123" t="str">
        <f>IF('表格编辑 '!G256="","",'表格编辑 '!G256)</f>
        <v>AI_update_event(RECEIVER, ARG0, ARG1, ARG2, ARG3,ARG4)</v>
      </c>
      <c r="F256" s="123" t="str">
        <f>IF('表格编辑 '!H256="","",'表格编辑 '!H256)</f>
        <v/>
      </c>
      <c r="G256" s="123" t="str">
        <f>IF('表格编辑 '!I256="","",'表格编辑 '!I256)</f>
        <v/>
      </c>
      <c r="H256" s="123" t="str">
        <f>IF('表格编辑 '!J256="","",'表格编辑 '!J256)</f>
        <v>test_deadth_event(RECEIVER, ARG0, ARG1, ARG2, ARG3,ARG4)</v>
      </c>
      <c r="I256" s="123">
        <f>IF('表格编辑 '!K256="","",'表格编辑 '!K256)</f>
        <v>0</v>
      </c>
      <c r="J256" s="123" t="str">
        <f>IF('表格编辑 '!L256="","",'表格编辑 '!L256)</f>
        <v/>
      </c>
      <c r="K256" s="123" t="str">
        <f>IF('表格编辑 '!M256="","",'表格编辑 '!M256)</f>
        <v/>
      </c>
      <c r="L256" s="123" t="str">
        <f>IF('表格编辑 '!N256="","",'表格编辑 '!N256)</f>
        <v/>
      </c>
      <c r="M256" s="123" t="str">
        <f>IF('表格编辑 '!O256="","",'表格编辑 '!O256)</f>
        <v/>
      </c>
      <c r="N256" s="123" t="str">
        <f>IF('表格编辑 '!P256="","",'表格编辑 '!P256)</f>
        <v/>
      </c>
      <c r="O256" s="123" t="str">
        <f>IF('表格编辑 '!Q256="","",'表格编辑 '!Q256)</f>
        <v/>
      </c>
      <c r="P256" s="123" t="str">
        <f>IF('表格编辑 '!R256="","",'表格编辑 '!R256)</f>
        <v/>
      </c>
      <c r="Q256" s="123" t="str">
        <f>IF('表格编辑 '!S256="","",'表格编辑 '!S256)</f>
        <v/>
      </c>
      <c r="R256" s="123" t="str">
        <f>IF('表格编辑 '!T256="","",'表格编辑 '!T256)</f>
        <v/>
      </c>
      <c r="S256" s="123" t="str">
        <f>IF('表格编辑 '!U256="","",'表格编辑 '!U256)</f>
        <v/>
      </c>
      <c r="T256" s="123" t="str">
        <f>IF('表格编辑 '!V256="","",'表格编辑 '!V256)</f>
        <v/>
      </c>
      <c r="U256" s="123" t="str">
        <f>IF('表格编辑 '!W256="","",'表格编辑 '!W256)</f>
        <v/>
      </c>
      <c r="V256" s="123" t="str">
        <f>IF('表格编辑 '!X256="","",'表格编辑 '!X256)</f>
        <v/>
      </c>
      <c r="W256" s="123" t="str">
        <f>IF('表格编辑 '!Y256="","",'表格编辑 '!Y256)</f>
        <v/>
      </c>
      <c r="X256" s="123" t="str">
        <f>IF('表格编辑 '!Z256="","",'表格编辑 '!Z256)</f>
        <v/>
      </c>
      <c r="Y256" s="123" t="str">
        <f>IF('表格编辑 '!AA256="","",'表格编辑 '!AA256)</f>
        <v/>
      </c>
      <c r="Z256" s="123" t="str">
        <f>IF('表格编辑 '!AB256="","",'表格编辑 '!AB256)</f>
        <v/>
      </c>
      <c r="AA256" s="123" t="str">
        <f>IF('表格编辑 '!AC256="","",'表格编辑 '!AC256)</f>
        <v/>
      </c>
      <c r="AB256" s="123" t="str">
        <f>IF('表格编辑 '!AD256="","",'表格编辑 '!AD256)</f>
        <v/>
      </c>
      <c r="AC256" s="123" t="str">
        <f>IF('表格编辑 '!AE256="","",'表格编辑 '!AE256)</f>
        <v/>
      </c>
      <c r="AD256" s="123">
        <f>IF('表格编辑 '!AF256="","",'表格编辑 '!AF256)</f>
        <v>120083</v>
      </c>
    </row>
    <row r="257" spans="1:30">
      <c r="A257" s="123">
        <f>IF('表格编辑 '!A257="","",'表格编辑 '!A257)</f>
        <v>20084</v>
      </c>
      <c r="B257" s="123">
        <f>IF('表格编辑 '!B257="","",'表格编辑 '!B257)</f>
        <v>10100</v>
      </c>
      <c r="C257" s="123">
        <f>IF('表格编辑 '!E257="","",'表格编辑 '!E257)</f>
        <v>39</v>
      </c>
      <c r="D257" s="123" t="str">
        <f>IF('表格编辑 '!F257="","",'表格编辑 '!F257)</f>
        <v>AI_born_event(RECEIVER, ARG0, ARG1, ARG2, ARG3,ARG4)</v>
      </c>
      <c r="E257" s="123" t="str">
        <f>IF('表格编辑 '!G257="","",'表格编辑 '!G257)</f>
        <v>AI_update_event(RECEIVER, ARG0, ARG1, ARG2, ARG3,ARG4)</v>
      </c>
      <c r="F257" s="123" t="str">
        <f>IF('表格编辑 '!H257="","",'表格编辑 '!H257)</f>
        <v/>
      </c>
      <c r="G257" s="123" t="str">
        <f>IF('表格编辑 '!I257="","",'表格编辑 '!I257)</f>
        <v/>
      </c>
      <c r="H257" s="123" t="str">
        <f>IF('表格编辑 '!J257="","",'表格编辑 '!J257)</f>
        <v>test_deadth_event(RECEIVER, ARG0, ARG1, ARG2, ARG3,ARG4)</v>
      </c>
      <c r="I257" s="123">
        <f>IF('表格编辑 '!K257="","",'表格编辑 '!K257)</f>
        <v>0</v>
      </c>
      <c r="J257" s="123" t="str">
        <f>IF('表格编辑 '!L257="","",'表格编辑 '!L257)</f>
        <v/>
      </c>
      <c r="K257" s="123" t="str">
        <f>IF('表格编辑 '!M257="","",'表格编辑 '!M257)</f>
        <v/>
      </c>
      <c r="L257" s="123" t="str">
        <f>IF('表格编辑 '!N257="","",'表格编辑 '!N257)</f>
        <v/>
      </c>
      <c r="M257" s="123" t="str">
        <f>IF('表格编辑 '!O257="","",'表格编辑 '!O257)</f>
        <v/>
      </c>
      <c r="N257" s="123" t="str">
        <f>IF('表格编辑 '!P257="","",'表格编辑 '!P257)</f>
        <v/>
      </c>
      <c r="O257" s="123" t="str">
        <f>IF('表格编辑 '!Q257="","",'表格编辑 '!Q257)</f>
        <v/>
      </c>
      <c r="P257" s="123" t="str">
        <f>IF('表格编辑 '!R257="","",'表格编辑 '!R257)</f>
        <v/>
      </c>
      <c r="Q257" s="123" t="str">
        <f>IF('表格编辑 '!S257="","",'表格编辑 '!S257)</f>
        <v/>
      </c>
      <c r="R257" s="123" t="str">
        <f>IF('表格编辑 '!T257="","",'表格编辑 '!T257)</f>
        <v/>
      </c>
      <c r="S257" s="123" t="str">
        <f>IF('表格编辑 '!U257="","",'表格编辑 '!U257)</f>
        <v/>
      </c>
      <c r="T257" s="123" t="str">
        <f>IF('表格编辑 '!V257="","",'表格编辑 '!V257)</f>
        <v/>
      </c>
      <c r="U257" s="123" t="str">
        <f>IF('表格编辑 '!W257="","",'表格编辑 '!W257)</f>
        <v/>
      </c>
      <c r="V257" s="123" t="str">
        <f>IF('表格编辑 '!X257="","",'表格编辑 '!X257)</f>
        <v/>
      </c>
      <c r="W257" s="123" t="str">
        <f>IF('表格编辑 '!Y257="","",'表格编辑 '!Y257)</f>
        <v/>
      </c>
      <c r="X257" s="123" t="str">
        <f>IF('表格编辑 '!Z257="","",'表格编辑 '!Z257)</f>
        <v/>
      </c>
      <c r="Y257" s="123" t="str">
        <f>IF('表格编辑 '!AA257="","",'表格编辑 '!AA257)</f>
        <v/>
      </c>
      <c r="Z257" s="123" t="str">
        <f>IF('表格编辑 '!AB257="","",'表格编辑 '!AB257)</f>
        <v/>
      </c>
      <c r="AA257" s="123" t="str">
        <f>IF('表格编辑 '!AC257="","",'表格编辑 '!AC257)</f>
        <v/>
      </c>
      <c r="AB257" s="123" t="str">
        <f>IF('表格编辑 '!AD257="","",'表格编辑 '!AD257)</f>
        <v/>
      </c>
      <c r="AC257" s="123" t="str">
        <f>IF('表格编辑 '!AE257="","",'表格编辑 '!AE257)</f>
        <v/>
      </c>
      <c r="AD257" s="123">
        <f>IF('表格编辑 '!AF257="","",'表格编辑 '!AF257)</f>
        <v>120084</v>
      </c>
    </row>
    <row r="258" spans="1:30">
      <c r="A258" s="123">
        <f>IF('表格编辑 '!A258="","",'表格编辑 '!A258)</f>
        <v>20085</v>
      </c>
      <c r="B258" s="123">
        <f>IF('表格编辑 '!B258="","",'表格编辑 '!B258)</f>
        <v>10128</v>
      </c>
      <c r="C258" s="123">
        <f>IF('表格编辑 '!E258="","",'表格编辑 '!E258)</f>
        <v>39</v>
      </c>
      <c r="D258" s="123" t="str">
        <f>IF('表格编辑 '!F258="","",'表格编辑 '!F258)</f>
        <v>AI_born_event(RECEIVER, ARG0, ARG1, ARG2, ARG3,ARG4)</v>
      </c>
      <c r="E258" s="123" t="str">
        <f>IF('表格编辑 '!G258="","",'表格编辑 '!G258)</f>
        <v>AI_update_event(RECEIVER, ARG0, ARG1, ARG2, ARG3,ARG4)</v>
      </c>
      <c r="F258" s="123" t="str">
        <f>IF('表格编辑 '!H258="","",'表格编辑 '!H258)</f>
        <v/>
      </c>
      <c r="G258" s="123" t="str">
        <f>IF('表格编辑 '!I258="","",'表格编辑 '!I258)</f>
        <v/>
      </c>
      <c r="H258" s="123" t="str">
        <f>IF('表格编辑 '!J258="","",'表格编辑 '!J258)</f>
        <v>test_deadth_event(RECEIVER, ARG0, ARG1, ARG2, ARG3,ARG4)</v>
      </c>
      <c r="I258" s="123">
        <f>IF('表格编辑 '!K258="","",'表格编辑 '!K258)</f>
        <v>0</v>
      </c>
      <c r="J258" s="123" t="str">
        <f>IF('表格编辑 '!L258="","",'表格编辑 '!L258)</f>
        <v/>
      </c>
      <c r="K258" s="123" t="str">
        <f>IF('表格编辑 '!M258="","",'表格编辑 '!M258)</f>
        <v/>
      </c>
      <c r="L258" s="123" t="str">
        <f>IF('表格编辑 '!N258="","",'表格编辑 '!N258)</f>
        <v/>
      </c>
      <c r="M258" s="123" t="str">
        <f>IF('表格编辑 '!O258="","",'表格编辑 '!O258)</f>
        <v/>
      </c>
      <c r="N258" s="123" t="str">
        <f>IF('表格编辑 '!P258="","",'表格编辑 '!P258)</f>
        <v/>
      </c>
      <c r="O258" s="123" t="str">
        <f>IF('表格编辑 '!Q258="","",'表格编辑 '!Q258)</f>
        <v/>
      </c>
      <c r="P258" s="123" t="str">
        <f>IF('表格编辑 '!R258="","",'表格编辑 '!R258)</f>
        <v/>
      </c>
      <c r="Q258" s="123" t="str">
        <f>IF('表格编辑 '!S258="","",'表格编辑 '!S258)</f>
        <v/>
      </c>
      <c r="R258" s="123" t="str">
        <f>IF('表格编辑 '!T258="","",'表格编辑 '!T258)</f>
        <v/>
      </c>
      <c r="S258" s="123" t="str">
        <f>IF('表格编辑 '!U258="","",'表格编辑 '!U258)</f>
        <v/>
      </c>
      <c r="T258" s="123" t="str">
        <f>IF('表格编辑 '!V258="","",'表格编辑 '!V258)</f>
        <v/>
      </c>
      <c r="U258" s="123" t="str">
        <f>IF('表格编辑 '!W258="","",'表格编辑 '!W258)</f>
        <v/>
      </c>
      <c r="V258" s="123" t="str">
        <f>IF('表格编辑 '!X258="","",'表格编辑 '!X258)</f>
        <v/>
      </c>
      <c r="W258" s="123" t="str">
        <f>IF('表格编辑 '!Y258="","",'表格编辑 '!Y258)</f>
        <v/>
      </c>
      <c r="X258" s="123" t="str">
        <f>IF('表格编辑 '!Z258="","",'表格编辑 '!Z258)</f>
        <v/>
      </c>
      <c r="Y258" s="123" t="str">
        <f>IF('表格编辑 '!AA258="","",'表格编辑 '!AA258)</f>
        <v/>
      </c>
      <c r="Z258" s="123" t="str">
        <f>IF('表格编辑 '!AB258="","",'表格编辑 '!AB258)</f>
        <v/>
      </c>
      <c r="AA258" s="123" t="str">
        <f>IF('表格编辑 '!AC258="","",'表格编辑 '!AC258)</f>
        <v/>
      </c>
      <c r="AB258" s="123" t="str">
        <f>IF('表格编辑 '!AD258="","",'表格编辑 '!AD258)</f>
        <v/>
      </c>
      <c r="AC258" s="123" t="str">
        <f>IF('表格编辑 '!AE258="","",'表格编辑 '!AE258)</f>
        <v/>
      </c>
      <c r="AD258" s="123">
        <f>IF('表格编辑 '!AF258="","",'表格编辑 '!AF258)</f>
        <v>120085</v>
      </c>
    </row>
    <row r="259" spans="1:30">
      <c r="A259" s="123">
        <f>IF('表格编辑 '!A259="","",'表格编辑 '!A259)</f>
        <v>20086</v>
      </c>
      <c r="B259" s="123">
        <f>IF('表格编辑 '!B259="","",'表格编辑 '!B259)</f>
        <v>10129</v>
      </c>
      <c r="C259" s="123">
        <f>IF('表格编辑 '!E259="","",'表格编辑 '!E259)</f>
        <v>39</v>
      </c>
      <c r="D259" s="123" t="str">
        <f>IF('表格编辑 '!F259="","",'表格编辑 '!F259)</f>
        <v>AI_born_event(RECEIVER, ARG0, ARG1, ARG2, ARG3,ARG4)</v>
      </c>
      <c r="E259" s="123" t="str">
        <f>IF('表格编辑 '!G259="","",'表格编辑 '!G259)</f>
        <v>AI_update_event(RECEIVER, ARG0, ARG1, ARG2, ARG3,ARG4)</v>
      </c>
      <c r="F259" s="123" t="str">
        <f>IF('表格编辑 '!H259="","",'表格编辑 '!H259)</f>
        <v/>
      </c>
      <c r="G259" s="123" t="str">
        <f>IF('表格编辑 '!I259="","",'表格编辑 '!I259)</f>
        <v/>
      </c>
      <c r="H259" s="123" t="str">
        <f>IF('表格编辑 '!J259="","",'表格编辑 '!J259)</f>
        <v>test_deadth_event(RECEIVER, ARG0, ARG1, ARG2, ARG3,ARG4)</v>
      </c>
      <c r="I259" s="123">
        <f>IF('表格编辑 '!K259="","",'表格编辑 '!K259)</f>
        <v>0</v>
      </c>
      <c r="J259" s="123" t="str">
        <f>IF('表格编辑 '!L259="","",'表格编辑 '!L259)</f>
        <v/>
      </c>
      <c r="K259" s="123" t="str">
        <f>IF('表格编辑 '!M259="","",'表格编辑 '!M259)</f>
        <v/>
      </c>
      <c r="L259" s="123" t="str">
        <f>IF('表格编辑 '!N259="","",'表格编辑 '!N259)</f>
        <v/>
      </c>
      <c r="M259" s="123" t="str">
        <f>IF('表格编辑 '!O259="","",'表格编辑 '!O259)</f>
        <v/>
      </c>
      <c r="N259" s="123" t="str">
        <f>IF('表格编辑 '!P259="","",'表格编辑 '!P259)</f>
        <v/>
      </c>
      <c r="O259" s="123" t="str">
        <f>IF('表格编辑 '!Q259="","",'表格编辑 '!Q259)</f>
        <v/>
      </c>
      <c r="P259" s="123" t="str">
        <f>IF('表格编辑 '!R259="","",'表格编辑 '!R259)</f>
        <v/>
      </c>
      <c r="Q259" s="123" t="str">
        <f>IF('表格编辑 '!S259="","",'表格编辑 '!S259)</f>
        <v/>
      </c>
      <c r="R259" s="123" t="str">
        <f>IF('表格编辑 '!T259="","",'表格编辑 '!T259)</f>
        <v/>
      </c>
      <c r="S259" s="123" t="str">
        <f>IF('表格编辑 '!U259="","",'表格编辑 '!U259)</f>
        <v/>
      </c>
      <c r="T259" s="123" t="str">
        <f>IF('表格编辑 '!V259="","",'表格编辑 '!V259)</f>
        <v/>
      </c>
      <c r="U259" s="123" t="str">
        <f>IF('表格编辑 '!W259="","",'表格编辑 '!W259)</f>
        <v/>
      </c>
      <c r="V259" s="123" t="str">
        <f>IF('表格编辑 '!X259="","",'表格编辑 '!X259)</f>
        <v/>
      </c>
      <c r="W259" s="123" t="str">
        <f>IF('表格编辑 '!Y259="","",'表格编辑 '!Y259)</f>
        <v/>
      </c>
      <c r="X259" s="123" t="str">
        <f>IF('表格编辑 '!Z259="","",'表格编辑 '!Z259)</f>
        <v/>
      </c>
      <c r="Y259" s="123" t="str">
        <f>IF('表格编辑 '!AA259="","",'表格编辑 '!AA259)</f>
        <v/>
      </c>
      <c r="Z259" s="123" t="str">
        <f>IF('表格编辑 '!AB259="","",'表格编辑 '!AB259)</f>
        <v/>
      </c>
      <c r="AA259" s="123" t="str">
        <f>IF('表格编辑 '!AC259="","",'表格编辑 '!AC259)</f>
        <v/>
      </c>
      <c r="AB259" s="123" t="str">
        <f>IF('表格编辑 '!AD259="","",'表格编辑 '!AD259)</f>
        <v/>
      </c>
      <c r="AC259" s="123" t="str">
        <f>IF('表格编辑 '!AE259="","",'表格编辑 '!AE259)</f>
        <v/>
      </c>
      <c r="AD259" s="123">
        <f>IF('表格编辑 '!AF259="","",'表格编辑 '!AF259)</f>
        <v>120086</v>
      </c>
    </row>
    <row r="260" spans="1:30">
      <c r="A260" s="123">
        <f>IF('表格编辑 '!A260="","",'表格编辑 '!A260)</f>
        <v>20087</v>
      </c>
      <c r="B260" s="123">
        <f>IF('表格编辑 '!B260="","",'表格编辑 '!B260)</f>
        <v>10098</v>
      </c>
      <c r="C260" s="123">
        <f>IF('表格编辑 '!E260="","",'表格编辑 '!E260)</f>
        <v>39</v>
      </c>
      <c r="D260" s="123" t="str">
        <f>IF('表格编辑 '!F260="","",'表格编辑 '!F260)</f>
        <v>AI_born_event(RECEIVER, ARG0, ARG1, ARG2, ARG3,ARG4)</v>
      </c>
      <c r="E260" s="123" t="str">
        <f>IF('表格编辑 '!G260="","",'表格编辑 '!G260)</f>
        <v>AI_update_event(RECEIVER, ARG0, ARG1, ARG2, ARG3,ARG4)</v>
      </c>
      <c r="F260" s="123" t="str">
        <f>IF('表格编辑 '!H260="","",'表格编辑 '!H260)</f>
        <v/>
      </c>
      <c r="G260" s="123" t="str">
        <f>IF('表格编辑 '!I260="","",'表格编辑 '!I260)</f>
        <v/>
      </c>
      <c r="H260" s="123" t="str">
        <f>IF('表格编辑 '!J260="","",'表格编辑 '!J260)</f>
        <v>test_deadth_event(RECEIVER, ARG0, ARG1, ARG2, ARG3,ARG4)</v>
      </c>
      <c r="I260" s="123">
        <f>IF('表格编辑 '!K260="","",'表格编辑 '!K260)</f>
        <v>0</v>
      </c>
      <c r="J260" s="123" t="str">
        <f>IF('表格编辑 '!L260="","",'表格编辑 '!L260)</f>
        <v/>
      </c>
      <c r="K260" s="123" t="str">
        <f>IF('表格编辑 '!M260="","",'表格编辑 '!M260)</f>
        <v/>
      </c>
      <c r="L260" s="123" t="str">
        <f>IF('表格编辑 '!N260="","",'表格编辑 '!N260)</f>
        <v/>
      </c>
      <c r="M260" s="123" t="str">
        <f>IF('表格编辑 '!O260="","",'表格编辑 '!O260)</f>
        <v/>
      </c>
      <c r="N260" s="123" t="str">
        <f>IF('表格编辑 '!P260="","",'表格编辑 '!P260)</f>
        <v/>
      </c>
      <c r="O260" s="123" t="str">
        <f>IF('表格编辑 '!Q260="","",'表格编辑 '!Q260)</f>
        <v/>
      </c>
      <c r="P260" s="123" t="str">
        <f>IF('表格编辑 '!R260="","",'表格编辑 '!R260)</f>
        <v/>
      </c>
      <c r="Q260" s="123" t="str">
        <f>IF('表格编辑 '!S260="","",'表格编辑 '!S260)</f>
        <v/>
      </c>
      <c r="R260" s="123" t="str">
        <f>IF('表格编辑 '!T260="","",'表格编辑 '!T260)</f>
        <v/>
      </c>
      <c r="S260" s="123" t="str">
        <f>IF('表格编辑 '!U260="","",'表格编辑 '!U260)</f>
        <v/>
      </c>
      <c r="T260" s="123" t="str">
        <f>IF('表格编辑 '!V260="","",'表格编辑 '!V260)</f>
        <v/>
      </c>
      <c r="U260" s="123" t="str">
        <f>IF('表格编辑 '!W260="","",'表格编辑 '!W260)</f>
        <v/>
      </c>
      <c r="V260" s="123" t="str">
        <f>IF('表格编辑 '!X260="","",'表格编辑 '!X260)</f>
        <v/>
      </c>
      <c r="W260" s="123" t="str">
        <f>IF('表格编辑 '!Y260="","",'表格编辑 '!Y260)</f>
        <v/>
      </c>
      <c r="X260" s="123" t="str">
        <f>IF('表格编辑 '!Z260="","",'表格编辑 '!Z260)</f>
        <v/>
      </c>
      <c r="Y260" s="123" t="str">
        <f>IF('表格编辑 '!AA260="","",'表格编辑 '!AA260)</f>
        <v/>
      </c>
      <c r="Z260" s="123" t="str">
        <f>IF('表格编辑 '!AB260="","",'表格编辑 '!AB260)</f>
        <v/>
      </c>
      <c r="AA260" s="123" t="str">
        <f>IF('表格编辑 '!AC260="","",'表格编辑 '!AC260)</f>
        <v/>
      </c>
      <c r="AB260" s="123" t="str">
        <f>IF('表格编辑 '!AD260="","",'表格编辑 '!AD260)</f>
        <v/>
      </c>
      <c r="AC260" s="123" t="str">
        <f>IF('表格编辑 '!AE260="","",'表格编辑 '!AE260)</f>
        <v/>
      </c>
      <c r="AD260" s="123">
        <f>IF('表格编辑 '!AF260="","",'表格编辑 '!AF260)</f>
        <v>120087</v>
      </c>
    </row>
    <row r="261" spans="1:30">
      <c r="A261" s="123">
        <f>IF('表格编辑 '!A261="","",'表格编辑 '!A261)</f>
        <v>20088</v>
      </c>
      <c r="B261" s="123">
        <f>IF('表格编辑 '!B261="","",'表格编辑 '!B261)</f>
        <v>10064</v>
      </c>
      <c r="C261" s="123">
        <f>IF('表格编辑 '!E261="","",'表格编辑 '!E261)</f>
        <v>39</v>
      </c>
      <c r="D261" s="123" t="str">
        <f>IF('表格编辑 '!F261="","",'表格编辑 '!F261)</f>
        <v>AI_born_event(RECEIVER, ARG0, ARG1, ARG2, ARG3,ARG4)</v>
      </c>
      <c r="E261" s="123" t="str">
        <f>IF('表格编辑 '!G261="","",'表格编辑 '!G261)</f>
        <v>AI_update_event(RECEIVER, ARG0, ARG1, ARG2, ARG3,ARG4)</v>
      </c>
      <c r="F261" s="123" t="str">
        <f>IF('表格编辑 '!H261="","",'表格编辑 '!H261)</f>
        <v/>
      </c>
      <c r="G261" s="123" t="str">
        <f>IF('表格编辑 '!I261="","",'表格编辑 '!I261)</f>
        <v/>
      </c>
      <c r="H261" s="123" t="str">
        <f>IF('表格编辑 '!J261="","",'表格编辑 '!J261)</f>
        <v>test_deadth_event(RECEIVER, ARG0, ARG1, ARG2, ARG3,ARG4)</v>
      </c>
      <c r="I261" s="123">
        <f>IF('表格编辑 '!K261="","",'表格编辑 '!K261)</f>
        <v>0</v>
      </c>
      <c r="J261" s="123" t="str">
        <f>IF('表格编辑 '!L261="","",'表格编辑 '!L261)</f>
        <v/>
      </c>
      <c r="K261" s="123" t="str">
        <f>IF('表格编辑 '!M261="","",'表格编辑 '!M261)</f>
        <v/>
      </c>
      <c r="L261" s="123" t="str">
        <f>IF('表格编辑 '!N261="","",'表格编辑 '!N261)</f>
        <v/>
      </c>
      <c r="M261" s="123" t="str">
        <f>IF('表格编辑 '!O261="","",'表格编辑 '!O261)</f>
        <v/>
      </c>
      <c r="N261" s="123" t="str">
        <f>IF('表格编辑 '!P261="","",'表格编辑 '!P261)</f>
        <v/>
      </c>
      <c r="O261" s="123" t="str">
        <f>IF('表格编辑 '!Q261="","",'表格编辑 '!Q261)</f>
        <v/>
      </c>
      <c r="P261" s="123" t="str">
        <f>IF('表格编辑 '!R261="","",'表格编辑 '!R261)</f>
        <v/>
      </c>
      <c r="Q261" s="123" t="str">
        <f>IF('表格编辑 '!S261="","",'表格编辑 '!S261)</f>
        <v/>
      </c>
      <c r="R261" s="123" t="str">
        <f>IF('表格编辑 '!T261="","",'表格编辑 '!T261)</f>
        <v/>
      </c>
      <c r="S261" s="123" t="str">
        <f>IF('表格编辑 '!U261="","",'表格编辑 '!U261)</f>
        <v/>
      </c>
      <c r="T261" s="123" t="str">
        <f>IF('表格编辑 '!V261="","",'表格编辑 '!V261)</f>
        <v/>
      </c>
      <c r="U261" s="123" t="str">
        <f>IF('表格编辑 '!W261="","",'表格编辑 '!W261)</f>
        <v/>
      </c>
      <c r="V261" s="123" t="str">
        <f>IF('表格编辑 '!X261="","",'表格编辑 '!X261)</f>
        <v/>
      </c>
      <c r="W261" s="123" t="str">
        <f>IF('表格编辑 '!Y261="","",'表格编辑 '!Y261)</f>
        <v/>
      </c>
      <c r="X261" s="123" t="str">
        <f>IF('表格编辑 '!Z261="","",'表格编辑 '!Z261)</f>
        <v/>
      </c>
      <c r="Y261" s="123" t="str">
        <f>IF('表格编辑 '!AA261="","",'表格编辑 '!AA261)</f>
        <v/>
      </c>
      <c r="Z261" s="123" t="str">
        <f>IF('表格编辑 '!AB261="","",'表格编辑 '!AB261)</f>
        <v/>
      </c>
      <c r="AA261" s="123" t="str">
        <f>IF('表格编辑 '!AC261="","",'表格编辑 '!AC261)</f>
        <v/>
      </c>
      <c r="AB261" s="123" t="str">
        <f>IF('表格编辑 '!AD261="","",'表格编辑 '!AD261)</f>
        <v/>
      </c>
      <c r="AC261" s="123" t="str">
        <f>IF('表格编辑 '!AE261="","",'表格编辑 '!AE261)</f>
        <v/>
      </c>
      <c r="AD261" s="123">
        <f>IF('表格编辑 '!AF261="","",'表格编辑 '!AF261)</f>
        <v>120088</v>
      </c>
    </row>
    <row r="262" spans="1:30">
      <c r="A262" s="123">
        <f>IF('表格编辑 '!A262="","",'表格编辑 '!A262)</f>
        <v>20089</v>
      </c>
      <c r="B262" s="123">
        <f>IF('表格编辑 '!B262="","",'表格编辑 '!B262)</f>
        <v>10113</v>
      </c>
      <c r="C262" s="123">
        <f>IF('表格编辑 '!E262="","",'表格编辑 '!E262)</f>
        <v>39</v>
      </c>
      <c r="D262" s="123" t="str">
        <f>IF('表格编辑 '!F262="","",'表格编辑 '!F262)</f>
        <v>AI_born_event(RECEIVER, ARG0, ARG1, ARG2, ARG3,ARG4)</v>
      </c>
      <c r="E262" s="123" t="str">
        <f>IF('表格编辑 '!G262="","",'表格编辑 '!G262)</f>
        <v>AI_update_event(RECEIVER, ARG0, ARG1, ARG2, ARG3,ARG4)</v>
      </c>
      <c r="F262" s="123" t="str">
        <f>IF('表格编辑 '!H262="","",'表格编辑 '!H262)</f>
        <v/>
      </c>
      <c r="G262" s="123" t="str">
        <f>IF('表格编辑 '!I262="","",'表格编辑 '!I262)</f>
        <v/>
      </c>
      <c r="H262" s="123" t="str">
        <f>IF('表格编辑 '!J262="","",'表格编辑 '!J262)</f>
        <v>test_deadth_event(RECEIVER, ARG0, ARG1, ARG2, ARG3,ARG4)</v>
      </c>
      <c r="I262" s="123">
        <f>IF('表格编辑 '!K262="","",'表格编辑 '!K262)</f>
        <v>0</v>
      </c>
      <c r="J262" s="123" t="str">
        <f>IF('表格编辑 '!L262="","",'表格编辑 '!L262)</f>
        <v/>
      </c>
      <c r="K262" s="123" t="str">
        <f>IF('表格编辑 '!M262="","",'表格编辑 '!M262)</f>
        <v/>
      </c>
      <c r="L262" s="123" t="str">
        <f>IF('表格编辑 '!N262="","",'表格编辑 '!N262)</f>
        <v/>
      </c>
      <c r="M262" s="123" t="str">
        <f>IF('表格编辑 '!O262="","",'表格编辑 '!O262)</f>
        <v/>
      </c>
      <c r="N262" s="123" t="str">
        <f>IF('表格编辑 '!P262="","",'表格编辑 '!P262)</f>
        <v/>
      </c>
      <c r="O262" s="123" t="str">
        <f>IF('表格编辑 '!Q262="","",'表格编辑 '!Q262)</f>
        <v/>
      </c>
      <c r="P262" s="123" t="str">
        <f>IF('表格编辑 '!R262="","",'表格编辑 '!R262)</f>
        <v/>
      </c>
      <c r="Q262" s="123" t="str">
        <f>IF('表格编辑 '!S262="","",'表格编辑 '!S262)</f>
        <v/>
      </c>
      <c r="R262" s="123" t="str">
        <f>IF('表格编辑 '!T262="","",'表格编辑 '!T262)</f>
        <v/>
      </c>
      <c r="S262" s="123" t="str">
        <f>IF('表格编辑 '!U262="","",'表格编辑 '!U262)</f>
        <v/>
      </c>
      <c r="T262" s="123" t="str">
        <f>IF('表格编辑 '!V262="","",'表格编辑 '!V262)</f>
        <v/>
      </c>
      <c r="U262" s="123" t="str">
        <f>IF('表格编辑 '!W262="","",'表格编辑 '!W262)</f>
        <v/>
      </c>
      <c r="V262" s="123" t="str">
        <f>IF('表格编辑 '!X262="","",'表格编辑 '!X262)</f>
        <v/>
      </c>
      <c r="W262" s="123" t="str">
        <f>IF('表格编辑 '!Y262="","",'表格编辑 '!Y262)</f>
        <v/>
      </c>
      <c r="X262" s="123" t="str">
        <f>IF('表格编辑 '!Z262="","",'表格编辑 '!Z262)</f>
        <v/>
      </c>
      <c r="Y262" s="123" t="str">
        <f>IF('表格编辑 '!AA262="","",'表格编辑 '!AA262)</f>
        <v/>
      </c>
      <c r="Z262" s="123" t="str">
        <f>IF('表格编辑 '!AB262="","",'表格编辑 '!AB262)</f>
        <v/>
      </c>
      <c r="AA262" s="123" t="str">
        <f>IF('表格编辑 '!AC262="","",'表格编辑 '!AC262)</f>
        <v/>
      </c>
      <c r="AB262" s="123" t="str">
        <f>IF('表格编辑 '!AD262="","",'表格编辑 '!AD262)</f>
        <v/>
      </c>
      <c r="AC262" s="123" t="str">
        <f>IF('表格编辑 '!AE262="","",'表格编辑 '!AE262)</f>
        <v/>
      </c>
      <c r="AD262" s="123">
        <f>IF('表格编辑 '!AF262="","",'表格编辑 '!AF262)</f>
        <v>120089</v>
      </c>
    </row>
    <row r="263" spans="1:30">
      <c r="A263" s="123">
        <f>IF('表格编辑 '!A263="","",'表格编辑 '!A263)</f>
        <v>20090</v>
      </c>
      <c r="B263" s="123">
        <f>IF('表格编辑 '!B263="","",'表格编辑 '!B263)</f>
        <v>10155</v>
      </c>
      <c r="C263" s="123">
        <f>IF('表格编辑 '!E263="","",'表格编辑 '!E263)</f>
        <v>39</v>
      </c>
      <c r="D263" s="123" t="str">
        <f>IF('表格编辑 '!F263="","",'表格编辑 '!F263)</f>
        <v>AI_born_event(RECEIVER, ARG0, ARG1, ARG2, ARG3,ARG4)</v>
      </c>
      <c r="E263" s="123" t="str">
        <f>IF('表格编辑 '!G263="","",'表格编辑 '!G263)</f>
        <v>AI_update_event(RECEIVER, ARG0, ARG1, ARG2, ARG3,ARG4)</v>
      </c>
      <c r="F263" s="123" t="str">
        <f>IF('表格编辑 '!H263="","",'表格编辑 '!H263)</f>
        <v/>
      </c>
      <c r="G263" s="123" t="str">
        <f>IF('表格编辑 '!I263="","",'表格编辑 '!I263)</f>
        <v/>
      </c>
      <c r="H263" s="123" t="str">
        <f>IF('表格编辑 '!J263="","",'表格编辑 '!J263)</f>
        <v>test_deadth_event(RECEIVER, ARG0, ARG1, ARG2, ARG3,ARG4)</v>
      </c>
      <c r="I263" s="123">
        <f>IF('表格编辑 '!K263="","",'表格编辑 '!K263)</f>
        <v>0</v>
      </c>
      <c r="J263" s="123" t="str">
        <f>IF('表格编辑 '!L263="","",'表格编辑 '!L263)</f>
        <v/>
      </c>
      <c r="K263" s="123" t="str">
        <f>IF('表格编辑 '!M263="","",'表格编辑 '!M263)</f>
        <v/>
      </c>
      <c r="L263" s="123" t="str">
        <f>IF('表格编辑 '!N263="","",'表格编辑 '!N263)</f>
        <v/>
      </c>
      <c r="M263" s="123" t="str">
        <f>IF('表格编辑 '!O263="","",'表格编辑 '!O263)</f>
        <v/>
      </c>
      <c r="N263" s="123" t="str">
        <f>IF('表格编辑 '!P263="","",'表格编辑 '!P263)</f>
        <v/>
      </c>
      <c r="O263" s="123" t="str">
        <f>IF('表格编辑 '!Q263="","",'表格编辑 '!Q263)</f>
        <v/>
      </c>
      <c r="P263" s="123" t="str">
        <f>IF('表格编辑 '!R263="","",'表格编辑 '!R263)</f>
        <v/>
      </c>
      <c r="Q263" s="123" t="str">
        <f>IF('表格编辑 '!S263="","",'表格编辑 '!S263)</f>
        <v/>
      </c>
      <c r="R263" s="123" t="str">
        <f>IF('表格编辑 '!T263="","",'表格编辑 '!T263)</f>
        <v/>
      </c>
      <c r="S263" s="123" t="str">
        <f>IF('表格编辑 '!U263="","",'表格编辑 '!U263)</f>
        <v/>
      </c>
      <c r="T263" s="123" t="str">
        <f>IF('表格编辑 '!V263="","",'表格编辑 '!V263)</f>
        <v/>
      </c>
      <c r="U263" s="123" t="str">
        <f>IF('表格编辑 '!W263="","",'表格编辑 '!W263)</f>
        <v/>
      </c>
      <c r="V263" s="123" t="str">
        <f>IF('表格编辑 '!X263="","",'表格编辑 '!X263)</f>
        <v/>
      </c>
      <c r="W263" s="123" t="str">
        <f>IF('表格编辑 '!Y263="","",'表格编辑 '!Y263)</f>
        <v/>
      </c>
      <c r="X263" s="123" t="str">
        <f>IF('表格编辑 '!Z263="","",'表格编辑 '!Z263)</f>
        <v/>
      </c>
      <c r="Y263" s="123" t="str">
        <f>IF('表格编辑 '!AA263="","",'表格编辑 '!AA263)</f>
        <v/>
      </c>
      <c r="Z263" s="123" t="str">
        <f>IF('表格编辑 '!AB263="","",'表格编辑 '!AB263)</f>
        <v/>
      </c>
      <c r="AA263" s="123" t="str">
        <f>IF('表格编辑 '!AC263="","",'表格编辑 '!AC263)</f>
        <v/>
      </c>
      <c r="AB263" s="123" t="str">
        <f>IF('表格编辑 '!AD263="","",'表格编辑 '!AD263)</f>
        <v/>
      </c>
      <c r="AC263" s="123" t="str">
        <f>IF('表格编辑 '!AE263="","",'表格编辑 '!AE263)</f>
        <v/>
      </c>
      <c r="AD263" s="123">
        <f>IF('表格编辑 '!AF263="","",'表格编辑 '!AF263)</f>
        <v>120090</v>
      </c>
    </row>
    <row r="264" spans="1:30">
      <c r="A264" s="123">
        <f>IF('表格编辑 '!A264="","",'表格编辑 '!A264)</f>
        <v>20091</v>
      </c>
      <c r="B264" s="123">
        <f>IF('表格编辑 '!B264="","",'表格编辑 '!B264)</f>
        <v>10118</v>
      </c>
      <c r="C264" s="123">
        <f>IF('表格编辑 '!E264="","",'表格编辑 '!E264)</f>
        <v>39</v>
      </c>
      <c r="D264" s="123" t="str">
        <f>IF('表格编辑 '!F264="","",'表格编辑 '!F264)</f>
        <v>AI_born_event(RECEIVER, ARG0, ARG1, ARG2, ARG3,ARG4)</v>
      </c>
      <c r="E264" s="123" t="str">
        <f>IF('表格编辑 '!G264="","",'表格编辑 '!G264)</f>
        <v>AI_update_event(RECEIVER, ARG0, ARG1, ARG2, ARG3,ARG4)</v>
      </c>
      <c r="F264" s="123" t="str">
        <f>IF('表格编辑 '!H264="","",'表格编辑 '!H264)</f>
        <v/>
      </c>
      <c r="G264" s="123" t="str">
        <f>IF('表格编辑 '!I264="","",'表格编辑 '!I264)</f>
        <v/>
      </c>
      <c r="H264" s="123" t="str">
        <f>IF('表格编辑 '!J264="","",'表格编辑 '!J264)</f>
        <v>test_deadth_event(RECEIVER, ARG0, ARG1, ARG2, ARG3,ARG4)</v>
      </c>
      <c r="I264" s="123">
        <f>IF('表格编辑 '!K264="","",'表格编辑 '!K264)</f>
        <v>0</v>
      </c>
      <c r="J264" s="123" t="str">
        <f>IF('表格编辑 '!L264="","",'表格编辑 '!L264)</f>
        <v/>
      </c>
      <c r="K264" s="123" t="str">
        <f>IF('表格编辑 '!M264="","",'表格编辑 '!M264)</f>
        <v/>
      </c>
      <c r="L264" s="123" t="str">
        <f>IF('表格编辑 '!N264="","",'表格编辑 '!N264)</f>
        <v/>
      </c>
      <c r="M264" s="123" t="str">
        <f>IF('表格编辑 '!O264="","",'表格编辑 '!O264)</f>
        <v/>
      </c>
      <c r="N264" s="123" t="str">
        <f>IF('表格编辑 '!P264="","",'表格编辑 '!P264)</f>
        <v/>
      </c>
      <c r="O264" s="123" t="str">
        <f>IF('表格编辑 '!Q264="","",'表格编辑 '!Q264)</f>
        <v/>
      </c>
      <c r="P264" s="123" t="str">
        <f>IF('表格编辑 '!R264="","",'表格编辑 '!R264)</f>
        <v/>
      </c>
      <c r="Q264" s="123" t="str">
        <f>IF('表格编辑 '!S264="","",'表格编辑 '!S264)</f>
        <v/>
      </c>
      <c r="R264" s="123" t="str">
        <f>IF('表格编辑 '!T264="","",'表格编辑 '!T264)</f>
        <v/>
      </c>
      <c r="S264" s="123" t="str">
        <f>IF('表格编辑 '!U264="","",'表格编辑 '!U264)</f>
        <v/>
      </c>
      <c r="T264" s="123" t="str">
        <f>IF('表格编辑 '!V264="","",'表格编辑 '!V264)</f>
        <v/>
      </c>
      <c r="U264" s="123" t="str">
        <f>IF('表格编辑 '!W264="","",'表格编辑 '!W264)</f>
        <v/>
      </c>
      <c r="V264" s="123" t="str">
        <f>IF('表格编辑 '!X264="","",'表格编辑 '!X264)</f>
        <v/>
      </c>
      <c r="W264" s="123" t="str">
        <f>IF('表格编辑 '!Y264="","",'表格编辑 '!Y264)</f>
        <v/>
      </c>
      <c r="X264" s="123" t="str">
        <f>IF('表格编辑 '!Z264="","",'表格编辑 '!Z264)</f>
        <v/>
      </c>
      <c r="Y264" s="123" t="str">
        <f>IF('表格编辑 '!AA264="","",'表格编辑 '!AA264)</f>
        <v/>
      </c>
      <c r="Z264" s="123" t="str">
        <f>IF('表格编辑 '!AB264="","",'表格编辑 '!AB264)</f>
        <v/>
      </c>
      <c r="AA264" s="123" t="str">
        <f>IF('表格编辑 '!AC264="","",'表格编辑 '!AC264)</f>
        <v/>
      </c>
      <c r="AB264" s="123" t="str">
        <f>IF('表格编辑 '!AD264="","",'表格编辑 '!AD264)</f>
        <v/>
      </c>
      <c r="AC264" s="123" t="str">
        <f>IF('表格编辑 '!AE264="","",'表格编辑 '!AE264)</f>
        <v/>
      </c>
      <c r="AD264" s="123">
        <f>IF('表格编辑 '!AF264="","",'表格编辑 '!AF264)</f>
        <v>120091</v>
      </c>
    </row>
    <row r="265" spans="1:30">
      <c r="A265" s="123">
        <f>IF('表格编辑 '!A265="","",'表格编辑 '!A265)</f>
        <v>20092</v>
      </c>
      <c r="B265" s="123">
        <f>IF('表格编辑 '!B265="","",'表格编辑 '!B265)</f>
        <v>10126</v>
      </c>
      <c r="C265" s="123">
        <f>IF('表格编辑 '!E265="","",'表格编辑 '!E265)</f>
        <v>39</v>
      </c>
      <c r="D265" s="123" t="str">
        <f>IF('表格编辑 '!F265="","",'表格编辑 '!F265)</f>
        <v>AI_born_event(RECEIVER, ARG0, ARG1, ARG2, ARG3,ARG4)</v>
      </c>
      <c r="E265" s="123" t="str">
        <f>IF('表格编辑 '!G265="","",'表格编辑 '!G265)</f>
        <v>AI_update_event(RECEIVER, ARG0, ARG1, ARG2, ARG3,ARG4)</v>
      </c>
      <c r="F265" s="123" t="str">
        <f>IF('表格编辑 '!H265="","",'表格编辑 '!H265)</f>
        <v/>
      </c>
      <c r="G265" s="123" t="str">
        <f>IF('表格编辑 '!I265="","",'表格编辑 '!I265)</f>
        <v/>
      </c>
      <c r="H265" s="123" t="str">
        <f>IF('表格编辑 '!J265="","",'表格编辑 '!J265)</f>
        <v>test_deadth_event(RECEIVER, ARG0, ARG1, ARG2, ARG3,ARG4)</v>
      </c>
      <c r="I265" s="123">
        <f>IF('表格编辑 '!K265="","",'表格编辑 '!K265)</f>
        <v>0</v>
      </c>
      <c r="J265" s="123" t="str">
        <f>IF('表格编辑 '!L265="","",'表格编辑 '!L265)</f>
        <v/>
      </c>
      <c r="K265" s="123" t="str">
        <f>IF('表格编辑 '!M265="","",'表格编辑 '!M265)</f>
        <v/>
      </c>
      <c r="L265" s="123" t="str">
        <f>IF('表格编辑 '!N265="","",'表格编辑 '!N265)</f>
        <v/>
      </c>
      <c r="M265" s="123" t="str">
        <f>IF('表格编辑 '!O265="","",'表格编辑 '!O265)</f>
        <v/>
      </c>
      <c r="N265" s="123" t="str">
        <f>IF('表格编辑 '!P265="","",'表格编辑 '!P265)</f>
        <v/>
      </c>
      <c r="O265" s="123" t="str">
        <f>IF('表格编辑 '!Q265="","",'表格编辑 '!Q265)</f>
        <v/>
      </c>
      <c r="P265" s="123" t="str">
        <f>IF('表格编辑 '!R265="","",'表格编辑 '!R265)</f>
        <v/>
      </c>
      <c r="Q265" s="123" t="str">
        <f>IF('表格编辑 '!S265="","",'表格编辑 '!S265)</f>
        <v/>
      </c>
      <c r="R265" s="123" t="str">
        <f>IF('表格编辑 '!T265="","",'表格编辑 '!T265)</f>
        <v/>
      </c>
      <c r="S265" s="123" t="str">
        <f>IF('表格编辑 '!U265="","",'表格编辑 '!U265)</f>
        <v/>
      </c>
      <c r="T265" s="123" t="str">
        <f>IF('表格编辑 '!V265="","",'表格编辑 '!V265)</f>
        <v/>
      </c>
      <c r="U265" s="123" t="str">
        <f>IF('表格编辑 '!W265="","",'表格编辑 '!W265)</f>
        <v/>
      </c>
      <c r="V265" s="123" t="str">
        <f>IF('表格编辑 '!X265="","",'表格编辑 '!X265)</f>
        <v/>
      </c>
      <c r="W265" s="123" t="str">
        <f>IF('表格编辑 '!Y265="","",'表格编辑 '!Y265)</f>
        <v/>
      </c>
      <c r="X265" s="123" t="str">
        <f>IF('表格编辑 '!Z265="","",'表格编辑 '!Z265)</f>
        <v/>
      </c>
      <c r="Y265" s="123" t="str">
        <f>IF('表格编辑 '!AA265="","",'表格编辑 '!AA265)</f>
        <v/>
      </c>
      <c r="Z265" s="123" t="str">
        <f>IF('表格编辑 '!AB265="","",'表格编辑 '!AB265)</f>
        <v/>
      </c>
      <c r="AA265" s="123" t="str">
        <f>IF('表格编辑 '!AC265="","",'表格编辑 '!AC265)</f>
        <v/>
      </c>
      <c r="AB265" s="123" t="str">
        <f>IF('表格编辑 '!AD265="","",'表格编辑 '!AD265)</f>
        <v/>
      </c>
      <c r="AC265" s="123" t="str">
        <f>IF('表格编辑 '!AE265="","",'表格编辑 '!AE265)</f>
        <v/>
      </c>
      <c r="AD265" s="123">
        <f>IF('表格编辑 '!AF265="","",'表格编辑 '!AF265)</f>
        <v>120092</v>
      </c>
    </row>
    <row r="266" spans="1:30">
      <c r="A266" s="123">
        <f>IF('表格编辑 '!A266="","",'表格编辑 '!A266)</f>
        <v>20093</v>
      </c>
      <c r="B266" s="123">
        <f>IF('表格编辑 '!B266="","",'表格编辑 '!B266)</f>
        <v>10095</v>
      </c>
      <c r="C266" s="123">
        <f>IF('表格编辑 '!E266="","",'表格编辑 '!E266)</f>
        <v>39</v>
      </c>
      <c r="D266" s="123" t="str">
        <f>IF('表格编辑 '!F266="","",'表格编辑 '!F266)</f>
        <v>AI_born_event(RECEIVER, ARG0, ARG1, ARG2, ARG3,ARG4)</v>
      </c>
      <c r="E266" s="123" t="str">
        <f>IF('表格编辑 '!G266="","",'表格编辑 '!G266)</f>
        <v>AI_update_event(RECEIVER, ARG0, ARG1, ARG2, ARG3,ARG4)</v>
      </c>
      <c r="F266" s="123" t="str">
        <f>IF('表格编辑 '!H266="","",'表格编辑 '!H266)</f>
        <v/>
      </c>
      <c r="G266" s="123" t="str">
        <f>IF('表格编辑 '!I266="","",'表格编辑 '!I266)</f>
        <v/>
      </c>
      <c r="H266" s="123" t="str">
        <f>IF('表格编辑 '!J266="","",'表格编辑 '!J266)</f>
        <v>test_deadth_event(RECEIVER, ARG0, ARG1, ARG2, ARG3,ARG4)</v>
      </c>
      <c r="I266" s="123">
        <f>IF('表格编辑 '!K266="","",'表格编辑 '!K266)</f>
        <v>0</v>
      </c>
      <c r="J266" s="123" t="str">
        <f>IF('表格编辑 '!L266="","",'表格编辑 '!L266)</f>
        <v/>
      </c>
      <c r="K266" s="123" t="str">
        <f>IF('表格编辑 '!M266="","",'表格编辑 '!M266)</f>
        <v/>
      </c>
      <c r="L266" s="123" t="str">
        <f>IF('表格编辑 '!N266="","",'表格编辑 '!N266)</f>
        <v/>
      </c>
      <c r="M266" s="123" t="str">
        <f>IF('表格编辑 '!O266="","",'表格编辑 '!O266)</f>
        <v/>
      </c>
      <c r="N266" s="123" t="str">
        <f>IF('表格编辑 '!P266="","",'表格编辑 '!P266)</f>
        <v/>
      </c>
      <c r="O266" s="123" t="str">
        <f>IF('表格编辑 '!Q266="","",'表格编辑 '!Q266)</f>
        <v/>
      </c>
      <c r="P266" s="123" t="str">
        <f>IF('表格编辑 '!R266="","",'表格编辑 '!R266)</f>
        <v/>
      </c>
      <c r="Q266" s="123" t="str">
        <f>IF('表格编辑 '!S266="","",'表格编辑 '!S266)</f>
        <v/>
      </c>
      <c r="R266" s="123" t="str">
        <f>IF('表格编辑 '!T266="","",'表格编辑 '!T266)</f>
        <v/>
      </c>
      <c r="S266" s="123" t="str">
        <f>IF('表格编辑 '!U266="","",'表格编辑 '!U266)</f>
        <v/>
      </c>
      <c r="T266" s="123" t="str">
        <f>IF('表格编辑 '!V266="","",'表格编辑 '!V266)</f>
        <v/>
      </c>
      <c r="U266" s="123" t="str">
        <f>IF('表格编辑 '!W266="","",'表格编辑 '!W266)</f>
        <v/>
      </c>
      <c r="V266" s="123" t="str">
        <f>IF('表格编辑 '!X266="","",'表格编辑 '!X266)</f>
        <v/>
      </c>
      <c r="W266" s="123" t="str">
        <f>IF('表格编辑 '!Y266="","",'表格编辑 '!Y266)</f>
        <v/>
      </c>
      <c r="X266" s="123" t="str">
        <f>IF('表格编辑 '!Z266="","",'表格编辑 '!Z266)</f>
        <v/>
      </c>
      <c r="Y266" s="123" t="str">
        <f>IF('表格编辑 '!AA266="","",'表格编辑 '!AA266)</f>
        <v/>
      </c>
      <c r="Z266" s="123" t="str">
        <f>IF('表格编辑 '!AB266="","",'表格编辑 '!AB266)</f>
        <v/>
      </c>
      <c r="AA266" s="123" t="str">
        <f>IF('表格编辑 '!AC266="","",'表格编辑 '!AC266)</f>
        <v/>
      </c>
      <c r="AB266" s="123" t="str">
        <f>IF('表格编辑 '!AD266="","",'表格编辑 '!AD266)</f>
        <v/>
      </c>
      <c r="AC266" s="123" t="str">
        <f>IF('表格编辑 '!AE266="","",'表格编辑 '!AE266)</f>
        <v/>
      </c>
      <c r="AD266" s="123">
        <f>IF('表格编辑 '!AF266="","",'表格编辑 '!AF266)</f>
        <v>120093</v>
      </c>
    </row>
    <row r="267" spans="1:30">
      <c r="A267" s="123">
        <f>IF('表格编辑 '!A267="","",'表格编辑 '!A267)</f>
        <v>20094</v>
      </c>
      <c r="B267" s="123">
        <f>IF('表格编辑 '!B267="","",'表格编辑 '!B267)</f>
        <v>50112</v>
      </c>
      <c r="C267" s="123">
        <f>IF('表格编辑 '!E267="","",'表格编辑 '!E267)</f>
        <v>39</v>
      </c>
      <c r="D267" s="123" t="str">
        <f>IF('表格编辑 '!F267="","",'表格编辑 '!F267)</f>
        <v>YinYing_Born(RECEIVER, ARG0, ARG1, ARG2, ARG3,ARG4)</v>
      </c>
      <c r="E267" s="123" t="str">
        <f>IF('表格编辑 '!G267="","",'表格编辑 '!G267)</f>
        <v>YinYing_Update(RECEIVER, ARG0, ARG1, ARG2, ARG3,ARG4)</v>
      </c>
      <c r="F267" s="123" t="str">
        <f>IF('表格编辑 '!H267="","",'表格编辑 '!H267)</f>
        <v/>
      </c>
      <c r="G267" s="123" t="str">
        <f>IF('表格编辑 '!I267="","",'表格编辑 '!I267)</f>
        <v/>
      </c>
      <c r="H267" s="123" t="str">
        <f>IF('表格编辑 '!J267="","",'表格编辑 '!J267)</f>
        <v>YinYing_deadth(RECEIVER, ARG0, ARG1, ARG2, ARG3,ARG4)</v>
      </c>
      <c r="I267" s="123">
        <f>IF('表格编辑 '!K267="","",'表格编辑 '!K267)</f>
        <v>1</v>
      </c>
      <c r="J267" s="123">
        <f>IF('表格编辑 '!L267="","",'表格编辑 '!L267)</f>
        <v>0</v>
      </c>
      <c r="K267" s="123" t="str">
        <f>IF('表格编辑 '!M267="","",'表格编辑 '!M267)</f>
        <v/>
      </c>
      <c r="L267" s="123" t="str">
        <f>IF('表格编辑 '!N267="","",'表格编辑 '!N267)</f>
        <v/>
      </c>
      <c r="M267" s="123" t="str">
        <f>IF('表格编辑 '!O267="","",'表格编辑 '!O267)</f>
        <v/>
      </c>
      <c r="N267" s="123" t="str">
        <f>IF('表格编辑 '!P267="","",'表格编辑 '!P267)</f>
        <v/>
      </c>
      <c r="O267" s="123" t="str">
        <f>IF('表格编辑 '!Q267="","",'表格编辑 '!Q267)</f>
        <v/>
      </c>
      <c r="P267" s="123" t="str">
        <f>IF('表格编辑 '!R267="","",'表格编辑 '!R267)</f>
        <v/>
      </c>
      <c r="Q267" s="123" t="str">
        <f>IF('表格编辑 '!S267="","",'表格编辑 '!S267)</f>
        <v/>
      </c>
      <c r="R267" s="123" t="str">
        <f>IF('表格编辑 '!T267="","",'表格编辑 '!T267)</f>
        <v/>
      </c>
      <c r="S267" s="123" t="str">
        <f>IF('表格编辑 '!U267="","",'表格编辑 '!U267)</f>
        <v/>
      </c>
      <c r="T267" s="123" t="str">
        <f>IF('表格编辑 '!V267="","",'表格编辑 '!V267)</f>
        <v/>
      </c>
      <c r="U267" s="123" t="str">
        <f>IF('表格编辑 '!W267="","",'表格编辑 '!W267)</f>
        <v/>
      </c>
      <c r="V267" s="123" t="str">
        <f>IF('表格编辑 '!X267="","",'表格编辑 '!X267)</f>
        <v/>
      </c>
      <c r="W267" s="123">
        <f>IF('表格编辑 '!Y267="","",'表格编辑 '!Y267)</f>
        <v>100</v>
      </c>
      <c r="X267" s="123">
        <f>IF('表格编辑 '!Z267="","",'表格编辑 '!Z267)</f>
        <v>100</v>
      </c>
      <c r="Y267" s="123">
        <f>IF('表格编辑 '!AA267="","",'表格编辑 '!AA267)</f>
        <v>100</v>
      </c>
      <c r="Z267" s="123">
        <f>IF('表格编辑 '!AB267="","",'表格编辑 '!AB267)</f>
        <v>100</v>
      </c>
      <c r="AA267" s="123">
        <f>IF('表格编辑 '!AC267="","",'表格编辑 '!AC267)</f>
        <v>100</v>
      </c>
      <c r="AB267" s="123">
        <f>IF('表格编辑 '!AD267="","",'表格编辑 '!AD267)</f>
        <v>100</v>
      </c>
      <c r="AC267" s="123" t="str">
        <f>IF('表格编辑 '!AE267="","",'表格编辑 '!AE267)</f>
        <v/>
      </c>
      <c r="AD267" s="123">
        <f>IF('表格编辑 '!AF267="","",'表格编辑 '!AF267)</f>
        <v>120094</v>
      </c>
    </row>
    <row r="268" spans="1:30">
      <c r="A268" s="123">
        <f>IF('表格编辑 '!A268="","",'表格编辑 '!A268)</f>
        <v>20095</v>
      </c>
      <c r="B268" s="123">
        <f>IF('表格编辑 '!B268="","",'表格编辑 '!B268)</f>
        <v>10065</v>
      </c>
      <c r="C268" s="123">
        <f>IF('表格编辑 '!E268="","",'表格编辑 '!E268)</f>
        <v>39</v>
      </c>
      <c r="D268" s="123" t="str">
        <f>IF('表格编辑 '!F268="","",'表格编辑 '!F268)</f>
        <v>AI_born_event(RECEIVER, ARG0, ARG1, ARG2, ARG3,ARG4)</v>
      </c>
      <c r="E268" s="123" t="str">
        <f>IF('表格编辑 '!G268="","",'表格编辑 '!G268)</f>
        <v>AI_update_event(RECEIVER, ARG0, ARG1, ARG2, ARG3,ARG4)</v>
      </c>
      <c r="F268" s="123" t="str">
        <f>IF('表格编辑 '!H268="","",'表格编辑 '!H268)</f>
        <v/>
      </c>
      <c r="G268" s="123" t="str">
        <f>IF('表格编辑 '!I268="","",'表格编辑 '!I268)</f>
        <v/>
      </c>
      <c r="H268" s="123" t="str">
        <f>IF('表格编辑 '!J268="","",'表格编辑 '!J268)</f>
        <v>test_deadth_event(RECEIVER, ARG0, ARG1, ARG2, ARG3,ARG4)</v>
      </c>
      <c r="I268" s="123">
        <f>IF('表格编辑 '!K268="","",'表格编辑 '!K268)</f>
        <v>0</v>
      </c>
      <c r="J268" s="123" t="str">
        <f>IF('表格编辑 '!L268="","",'表格编辑 '!L268)</f>
        <v/>
      </c>
      <c r="K268" s="123" t="str">
        <f>IF('表格编辑 '!M268="","",'表格编辑 '!M268)</f>
        <v/>
      </c>
      <c r="L268" s="123" t="str">
        <f>IF('表格编辑 '!N268="","",'表格编辑 '!N268)</f>
        <v/>
      </c>
      <c r="M268" s="123" t="str">
        <f>IF('表格编辑 '!O268="","",'表格编辑 '!O268)</f>
        <v/>
      </c>
      <c r="N268" s="123" t="str">
        <f>IF('表格编辑 '!P268="","",'表格编辑 '!P268)</f>
        <v/>
      </c>
      <c r="O268" s="123" t="str">
        <f>IF('表格编辑 '!Q268="","",'表格编辑 '!Q268)</f>
        <v/>
      </c>
      <c r="P268" s="123" t="str">
        <f>IF('表格编辑 '!R268="","",'表格编辑 '!R268)</f>
        <v/>
      </c>
      <c r="Q268" s="123" t="str">
        <f>IF('表格编辑 '!S268="","",'表格编辑 '!S268)</f>
        <v/>
      </c>
      <c r="R268" s="123" t="str">
        <f>IF('表格编辑 '!T268="","",'表格编辑 '!T268)</f>
        <v/>
      </c>
      <c r="S268" s="123" t="str">
        <f>IF('表格编辑 '!U268="","",'表格编辑 '!U268)</f>
        <v/>
      </c>
      <c r="T268" s="123" t="str">
        <f>IF('表格编辑 '!V268="","",'表格编辑 '!V268)</f>
        <v/>
      </c>
      <c r="U268" s="123" t="str">
        <f>IF('表格编辑 '!W268="","",'表格编辑 '!W268)</f>
        <v/>
      </c>
      <c r="V268" s="123" t="str">
        <f>IF('表格编辑 '!X268="","",'表格编辑 '!X268)</f>
        <v/>
      </c>
      <c r="W268" s="123" t="str">
        <f>IF('表格编辑 '!Y268="","",'表格编辑 '!Y268)</f>
        <v/>
      </c>
      <c r="X268" s="123" t="str">
        <f>IF('表格编辑 '!Z268="","",'表格编辑 '!Z268)</f>
        <v/>
      </c>
      <c r="Y268" s="123" t="str">
        <f>IF('表格编辑 '!AA268="","",'表格编辑 '!AA268)</f>
        <v/>
      </c>
      <c r="Z268" s="123" t="str">
        <f>IF('表格编辑 '!AB268="","",'表格编辑 '!AB268)</f>
        <v/>
      </c>
      <c r="AA268" s="123" t="str">
        <f>IF('表格编辑 '!AC268="","",'表格编辑 '!AC268)</f>
        <v/>
      </c>
      <c r="AB268" s="123" t="str">
        <f>IF('表格编辑 '!AD268="","",'表格编辑 '!AD268)</f>
        <v/>
      </c>
      <c r="AC268" s="123" t="str">
        <f>IF('表格编辑 '!AE268="","",'表格编辑 '!AE268)</f>
        <v/>
      </c>
      <c r="AD268" s="123">
        <f>IF('表格编辑 '!AF268="","",'表格编辑 '!AF268)</f>
        <v>120095</v>
      </c>
    </row>
    <row r="269" spans="1:30">
      <c r="A269" s="123">
        <f>IF('表格编辑 '!A269="","",'表格编辑 '!A269)</f>
        <v>20096</v>
      </c>
      <c r="B269" s="123">
        <f>IF('表格编辑 '!B269="","",'表格编辑 '!B269)</f>
        <v>10030</v>
      </c>
      <c r="C269" s="123">
        <f>IF('表格编辑 '!E269="","",'表格编辑 '!E269)</f>
        <v>39</v>
      </c>
      <c r="D269" s="123" t="str">
        <f>IF('表格编辑 '!F269="","",'表格编辑 '!F269)</f>
        <v>AI_born_event(RECEIVER, ARG0, ARG1, ARG2, ARG3,ARG4)</v>
      </c>
      <c r="E269" s="123" t="str">
        <f>IF('表格编辑 '!G269="","",'表格编辑 '!G269)</f>
        <v>AI_update_event(RECEIVER, ARG0, ARG1, ARG2, ARG3,ARG4)</v>
      </c>
      <c r="F269" s="123" t="str">
        <f>IF('表格编辑 '!H269="","",'表格编辑 '!H269)</f>
        <v/>
      </c>
      <c r="G269" s="123" t="str">
        <f>IF('表格编辑 '!I269="","",'表格编辑 '!I269)</f>
        <v/>
      </c>
      <c r="H269" s="123" t="str">
        <f>IF('表格编辑 '!J269="","",'表格编辑 '!J269)</f>
        <v>test_deadth_event(RECEIVER, ARG0, ARG1, ARG2, ARG3,ARG4)</v>
      </c>
      <c r="I269" s="123">
        <f>IF('表格编辑 '!K269="","",'表格编辑 '!K269)</f>
        <v>0</v>
      </c>
      <c r="J269" s="123" t="str">
        <f>IF('表格编辑 '!L269="","",'表格编辑 '!L269)</f>
        <v/>
      </c>
      <c r="K269" s="123" t="str">
        <f>IF('表格编辑 '!M269="","",'表格编辑 '!M269)</f>
        <v/>
      </c>
      <c r="L269" s="123" t="str">
        <f>IF('表格编辑 '!N269="","",'表格编辑 '!N269)</f>
        <v/>
      </c>
      <c r="M269" s="123" t="str">
        <f>IF('表格编辑 '!O269="","",'表格编辑 '!O269)</f>
        <v/>
      </c>
      <c r="N269" s="123" t="str">
        <f>IF('表格编辑 '!P269="","",'表格编辑 '!P269)</f>
        <v/>
      </c>
      <c r="O269" s="123" t="str">
        <f>IF('表格编辑 '!Q269="","",'表格编辑 '!Q269)</f>
        <v/>
      </c>
      <c r="P269" s="123" t="str">
        <f>IF('表格编辑 '!R269="","",'表格编辑 '!R269)</f>
        <v/>
      </c>
      <c r="Q269" s="123" t="str">
        <f>IF('表格编辑 '!S269="","",'表格编辑 '!S269)</f>
        <v/>
      </c>
      <c r="R269" s="123" t="str">
        <f>IF('表格编辑 '!T269="","",'表格编辑 '!T269)</f>
        <v/>
      </c>
      <c r="S269" s="123" t="str">
        <f>IF('表格编辑 '!U269="","",'表格编辑 '!U269)</f>
        <v/>
      </c>
      <c r="T269" s="123" t="str">
        <f>IF('表格编辑 '!V269="","",'表格编辑 '!V269)</f>
        <v/>
      </c>
      <c r="U269" s="123" t="str">
        <f>IF('表格编辑 '!W269="","",'表格编辑 '!W269)</f>
        <v/>
      </c>
      <c r="V269" s="123" t="str">
        <f>IF('表格编辑 '!X269="","",'表格编辑 '!X269)</f>
        <v/>
      </c>
      <c r="W269" s="123" t="str">
        <f>IF('表格编辑 '!Y269="","",'表格编辑 '!Y269)</f>
        <v/>
      </c>
      <c r="X269" s="123" t="str">
        <f>IF('表格编辑 '!Z269="","",'表格编辑 '!Z269)</f>
        <v/>
      </c>
      <c r="Y269" s="123" t="str">
        <f>IF('表格编辑 '!AA269="","",'表格编辑 '!AA269)</f>
        <v/>
      </c>
      <c r="Z269" s="123" t="str">
        <f>IF('表格编辑 '!AB269="","",'表格编辑 '!AB269)</f>
        <v/>
      </c>
      <c r="AA269" s="123" t="str">
        <f>IF('表格编辑 '!AC269="","",'表格编辑 '!AC269)</f>
        <v/>
      </c>
      <c r="AB269" s="123" t="str">
        <f>IF('表格编辑 '!AD269="","",'表格编辑 '!AD269)</f>
        <v/>
      </c>
      <c r="AC269" s="123" t="str">
        <f>IF('表格编辑 '!AE269="","",'表格编辑 '!AE269)</f>
        <v/>
      </c>
      <c r="AD269" s="123">
        <f>IF('表格编辑 '!AF269="","",'表格编辑 '!AF269)</f>
        <v>120096</v>
      </c>
    </row>
    <row r="270" spans="1:30">
      <c r="A270" s="123">
        <f>IF('表格编辑 '!A270="","",'表格编辑 '!A270)</f>
        <v>20097</v>
      </c>
      <c r="B270" s="123">
        <f>IF('表格编辑 '!B270="","",'表格编辑 '!B270)</f>
        <v>10129</v>
      </c>
      <c r="C270" s="123">
        <f>IF('表格编辑 '!E270="","",'表格编辑 '!E270)</f>
        <v>44</v>
      </c>
      <c r="D270" s="123" t="str">
        <f>IF('表格编辑 '!F270="","",'表格编辑 '!F270)</f>
        <v>AI_born_event(RECEIVER, ARG0, ARG1, ARG2, ARG3,ARG4)</v>
      </c>
      <c r="E270" s="123" t="str">
        <f>IF('表格编辑 '!G270="","",'表格编辑 '!G270)</f>
        <v>AI_update_event(RECEIVER, ARG0, ARG1, ARG2, ARG3,ARG4)</v>
      </c>
      <c r="F270" s="123" t="str">
        <f>IF('表格编辑 '!H270="","",'表格编辑 '!H270)</f>
        <v/>
      </c>
      <c r="G270" s="123" t="str">
        <f>IF('表格编辑 '!I270="","",'表格编辑 '!I270)</f>
        <v/>
      </c>
      <c r="H270" s="123" t="str">
        <f>IF('表格编辑 '!J270="","",'表格编辑 '!J270)</f>
        <v>test_deadth_event(RECEIVER, ARG0, ARG1, ARG2, ARG3,ARG4)</v>
      </c>
      <c r="I270" s="123">
        <f>IF('表格编辑 '!K270="","",'表格编辑 '!K270)</f>
        <v>0</v>
      </c>
      <c r="J270" s="123" t="str">
        <f>IF('表格编辑 '!L270="","",'表格编辑 '!L270)</f>
        <v/>
      </c>
      <c r="K270" s="123" t="str">
        <f>IF('表格编辑 '!M270="","",'表格编辑 '!M270)</f>
        <v/>
      </c>
      <c r="L270" s="123" t="str">
        <f>IF('表格编辑 '!N270="","",'表格编辑 '!N270)</f>
        <v/>
      </c>
      <c r="M270" s="123" t="str">
        <f>IF('表格编辑 '!O270="","",'表格编辑 '!O270)</f>
        <v/>
      </c>
      <c r="N270" s="123" t="str">
        <f>IF('表格编辑 '!P270="","",'表格编辑 '!P270)</f>
        <v/>
      </c>
      <c r="O270" s="123" t="str">
        <f>IF('表格编辑 '!Q270="","",'表格编辑 '!Q270)</f>
        <v/>
      </c>
      <c r="P270" s="123" t="str">
        <f>IF('表格编辑 '!R270="","",'表格编辑 '!R270)</f>
        <v/>
      </c>
      <c r="Q270" s="123" t="str">
        <f>IF('表格编辑 '!S270="","",'表格编辑 '!S270)</f>
        <v/>
      </c>
      <c r="R270" s="123" t="str">
        <f>IF('表格编辑 '!T270="","",'表格编辑 '!T270)</f>
        <v/>
      </c>
      <c r="S270" s="123" t="str">
        <f>IF('表格编辑 '!U270="","",'表格编辑 '!U270)</f>
        <v/>
      </c>
      <c r="T270" s="123" t="str">
        <f>IF('表格编辑 '!V270="","",'表格编辑 '!V270)</f>
        <v/>
      </c>
      <c r="U270" s="123" t="str">
        <f>IF('表格编辑 '!W270="","",'表格编辑 '!W270)</f>
        <v/>
      </c>
      <c r="V270" s="123" t="str">
        <f>IF('表格编辑 '!X270="","",'表格编辑 '!X270)</f>
        <v/>
      </c>
      <c r="W270" s="123" t="str">
        <f>IF('表格编辑 '!Y270="","",'表格编辑 '!Y270)</f>
        <v/>
      </c>
      <c r="X270" s="123" t="str">
        <f>IF('表格编辑 '!Z270="","",'表格编辑 '!Z270)</f>
        <v/>
      </c>
      <c r="Y270" s="123" t="str">
        <f>IF('表格编辑 '!AA270="","",'表格编辑 '!AA270)</f>
        <v/>
      </c>
      <c r="Z270" s="123" t="str">
        <f>IF('表格编辑 '!AB270="","",'表格编辑 '!AB270)</f>
        <v/>
      </c>
      <c r="AA270" s="123" t="str">
        <f>IF('表格编辑 '!AC270="","",'表格编辑 '!AC270)</f>
        <v/>
      </c>
      <c r="AB270" s="123" t="str">
        <f>IF('表格编辑 '!AD270="","",'表格编辑 '!AD270)</f>
        <v/>
      </c>
      <c r="AC270" s="123" t="str">
        <f>IF('表格编辑 '!AE270="","",'表格编辑 '!AE270)</f>
        <v/>
      </c>
      <c r="AD270" s="123">
        <f>IF('表格编辑 '!AF270="","",'表格编辑 '!AF270)</f>
        <v>120097</v>
      </c>
    </row>
    <row r="271" spans="1:30">
      <c r="A271" s="123">
        <f>IF('表格编辑 '!A271="","",'表格编辑 '!A271)</f>
        <v>20098</v>
      </c>
      <c r="B271" s="123">
        <f>IF('表格编辑 '!B271="","",'表格编辑 '!B271)</f>
        <v>10122</v>
      </c>
      <c r="C271" s="123">
        <f>IF('表格编辑 '!E271="","",'表格编辑 '!E271)</f>
        <v>44</v>
      </c>
      <c r="D271" s="123" t="str">
        <f>IF('表格编辑 '!F271="","",'表格编辑 '!F271)</f>
        <v>AI_born_event(RECEIVER, ARG0, ARG1, ARG2, ARG3,ARG4)</v>
      </c>
      <c r="E271" s="123" t="str">
        <f>IF('表格编辑 '!G271="","",'表格编辑 '!G271)</f>
        <v>AI_update_event(RECEIVER, ARG0, ARG1, ARG2, ARG3,ARG4)</v>
      </c>
      <c r="F271" s="123" t="str">
        <f>IF('表格编辑 '!H271="","",'表格编辑 '!H271)</f>
        <v/>
      </c>
      <c r="G271" s="123" t="str">
        <f>IF('表格编辑 '!I271="","",'表格编辑 '!I271)</f>
        <v/>
      </c>
      <c r="H271" s="123" t="str">
        <f>IF('表格编辑 '!J271="","",'表格编辑 '!J271)</f>
        <v>test_deadth_event(RECEIVER, ARG0, ARG1, ARG2, ARG3,ARG4)</v>
      </c>
      <c r="I271" s="123">
        <f>IF('表格编辑 '!K271="","",'表格编辑 '!K271)</f>
        <v>0</v>
      </c>
      <c r="J271" s="123" t="str">
        <f>IF('表格编辑 '!L271="","",'表格编辑 '!L271)</f>
        <v/>
      </c>
      <c r="K271" s="123" t="str">
        <f>IF('表格编辑 '!M271="","",'表格编辑 '!M271)</f>
        <v/>
      </c>
      <c r="L271" s="123" t="str">
        <f>IF('表格编辑 '!N271="","",'表格编辑 '!N271)</f>
        <v/>
      </c>
      <c r="M271" s="123" t="str">
        <f>IF('表格编辑 '!O271="","",'表格编辑 '!O271)</f>
        <v/>
      </c>
      <c r="N271" s="123" t="str">
        <f>IF('表格编辑 '!P271="","",'表格编辑 '!P271)</f>
        <v/>
      </c>
      <c r="O271" s="123" t="str">
        <f>IF('表格编辑 '!Q271="","",'表格编辑 '!Q271)</f>
        <v/>
      </c>
      <c r="P271" s="123" t="str">
        <f>IF('表格编辑 '!R271="","",'表格编辑 '!R271)</f>
        <v/>
      </c>
      <c r="Q271" s="123" t="str">
        <f>IF('表格编辑 '!S271="","",'表格编辑 '!S271)</f>
        <v/>
      </c>
      <c r="R271" s="123" t="str">
        <f>IF('表格编辑 '!T271="","",'表格编辑 '!T271)</f>
        <v/>
      </c>
      <c r="S271" s="123" t="str">
        <f>IF('表格编辑 '!U271="","",'表格编辑 '!U271)</f>
        <v/>
      </c>
      <c r="T271" s="123" t="str">
        <f>IF('表格编辑 '!V271="","",'表格编辑 '!V271)</f>
        <v/>
      </c>
      <c r="U271" s="123" t="str">
        <f>IF('表格编辑 '!W271="","",'表格编辑 '!W271)</f>
        <v/>
      </c>
      <c r="V271" s="123" t="str">
        <f>IF('表格编辑 '!X271="","",'表格编辑 '!X271)</f>
        <v/>
      </c>
      <c r="W271" s="123" t="str">
        <f>IF('表格编辑 '!Y271="","",'表格编辑 '!Y271)</f>
        <v/>
      </c>
      <c r="X271" s="123" t="str">
        <f>IF('表格编辑 '!Z271="","",'表格编辑 '!Z271)</f>
        <v/>
      </c>
      <c r="Y271" s="123" t="str">
        <f>IF('表格编辑 '!AA271="","",'表格编辑 '!AA271)</f>
        <v/>
      </c>
      <c r="Z271" s="123" t="str">
        <f>IF('表格编辑 '!AB271="","",'表格编辑 '!AB271)</f>
        <v/>
      </c>
      <c r="AA271" s="123" t="str">
        <f>IF('表格编辑 '!AC271="","",'表格编辑 '!AC271)</f>
        <v/>
      </c>
      <c r="AB271" s="123" t="str">
        <f>IF('表格编辑 '!AD271="","",'表格编辑 '!AD271)</f>
        <v/>
      </c>
      <c r="AC271" s="123" t="str">
        <f>IF('表格编辑 '!AE271="","",'表格编辑 '!AE271)</f>
        <v/>
      </c>
      <c r="AD271" s="123">
        <f>IF('表格编辑 '!AF271="","",'表格编辑 '!AF271)</f>
        <v>120098</v>
      </c>
    </row>
    <row r="272" spans="1:30">
      <c r="A272" s="123">
        <f>IF('表格编辑 '!A272="","",'表格编辑 '!A272)</f>
        <v>20099</v>
      </c>
      <c r="B272" s="123">
        <f>IF('表格编辑 '!B272="","",'表格编辑 '!B272)</f>
        <v>10057</v>
      </c>
      <c r="C272" s="123">
        <f>IF('表格编辑 '!E272="","",'表格编辑 '!E272)</f>
        <v>44</v>
      </c>
      <c r="D272" s="123" t="str">
        <f>IF('表格编辑 '!F272="","",'表格编辑 '!F272)</f>
        <v>AI_born_event(RECEIVER, ARG0, ARG1, ARG2, ARG3,ARG4)</v>
      </c>
      <c r="E272" s="123" t="str">
        <f>IF('表格编辑 '!G272="","",'表格编辑 '!G272)</f>
        <v>AI_update_event(RECEIVER, ARG0, ARG1, ARG2, ARG3,ARG4)</v>
      </c>
      <c r="F272" s="123" t="str">
        <f>IF('表格编辑 '!H272="","",'表格编辑 '!H272)</f>
        <v/>
      </c>
      <c r="G272" s="123" t="str">
        <f>IF('表格编辑 '!I272="","",'表格编辑 '!I272)</f>
        <v/>
      </c>
      <c r="H272" s="123" t="str">
        <f>IF('表格编辑 '!J272="","",'表格编辑 '!J272)</f>
        <v>test_deadth_event(RECEIVER, ARG0, ARG1, ARG2, ARG3,ARG4)</v>
      </c>
      <c r="I272" s="123">
        <f>IF('表格编辑 '!K272="","",'表格编辑 '!K272)</f>
        <v>0</v>
      </c>
      <c r="J272" s="123" t="str">
        <f>IF('表格编辑 '!L272="","",'表格编辑 '!L272)</f>
        <v/>
      </c>
      <c r="K272" s="123" t="str">
        <f>IF('表格编辑 '!M272="","",'表格编辑 '!M272)</f>
        <v/>
      </c>
      <c r="L272" s="123" t="str">
        <f>IF('表格编辑 '!N272="","",'表格编辑 '!N272)</f>
        <v/>
      </c>
      <c r="M272" s="123" t="str">
        <f>IF('表格编辑 '!O272="","",'表格编辑 '!O272)</f>
        <v/>
      </c>
      <c r="N272" s="123" t="str">
        <f>IF('表格编辑 '!P272="","",'表格编辑 '!P272)</f>
        <v/>
      </c>
      <c r="O272" s="123" t="str">
        <f>IF('表格编辑 '!Q272="","",'表格编辑 '!Q272)</f>
        <v/>
      </c>
      <c r="P272" s="123" t="str">
        <f>IF('表格编辑 '!R272="","",'表格编辑 '!R272)</f>
        <v/>
      </c>
      <c r="Q272" s="123" t="str">
        <f>IF('表格编辑 '!S272="","",'表格编辑 '!S272)</f>
        <v/>
      </c>
      <c r="R272" s="123" t="str">
        <f>IF('表格编辑 '!T272="","",'表格编辑 '!T272)</f>
        <v/>
      </c>
      <c r="S272" s="123" t="str">
        <f>IF('表格编辑 '!U272="","",'表格编辑 '!U272)</f>
        <v/>
      </c>
      <c r="T272" s="123" t="str">
        <f>IF('表格编辑 '!V272="","",'表格编辑 '!V272)</f>
        <v/>
      </c>
      <c r="U272" s="123" t="str">
        <f>IF('表格编辑 '!W272="","",'表格编辑 '!W272)</f>
        <v/>
      </c>
      <c r="V272" s="123" t="str">
        <f>IF('表格编辑 '!X272="","",'表格编辑 '!X272)</f>
        <v/>
      </c>
      <c r="W272" s="123" t="str">
        <f>IF('表格编辑 '!Y272="","",'表格编辑 '!Y272)</f>
        <v/>
      </c>
      <c r="X272" s="123" t="str">
        <f>IF('表格编辑 '!Z272="","",'表格编辑 '!Z272)</f>
        <v/>
      </c>
      <c r="Y272" s="123" t="str">
        <f>IF('表格编辑 '!AA272="","",'表格编辑 '!AA272)</f>
        <v/>
      </c>
      <c r="Z272" s="123" t="str">
        <f>IF('表格编辑 '!AB272="","",'表格编辑 '!AB272)</f>
        <v/>
      </c>
      <c r="AA272" s="123" t="str">
        <f>IF('表格编辑 '!AC272="","",'表格编辑 '!AC272)</f>
        <v/>
      </c>
      <c r="AB272" s="123" t="str">
        <f>IF('表格编辑 '!AD272="","",'表格编辑 '!AD272)</f>
        <v/>
      </c>
      <c r="AC272" s="123" t="str">
        <f>IF('表格编辑 '!AE272="","",'表格编辑 '!AE272)</f>
        <v/>
      </c>
      <c r="AD272" s="123">
        <f>IF('表格编辑 '!AF272="","",'表格编辑 '!AF272)</f>
        <v>120099</v>
      </c>
    </row>
    <row r="273" spans="1:30">
      <c r="A273" s="123">
        <f>IF('表格编辑 '!A273="","",'表格编辑 '!A273)</f>
        <v>20100</v>
      </c>
      <c r="B273" s="123">
        <f>IF('表格编辑 '!B273="","",'表格编辑 '!B273)</f>
        <v>10142</v>
      </c>
      <c r="C273" s="123">
        <f>IF('表格编辑 '!E273="","",'表格编辑 '!E273)</f>
        <v>44</v>
      </c>
      <c r="D273" s="123" t="str">
        <f>IF('表格编辑 '!F273="","",'表格编辑 '!F273)</f>
        <v>AI_born_event(RECEIVER, ARG0, ARG1, ARG2, ARG3,ARG4)</v>
      </c>
      <c r="E273" s="123" t="str">
        <f>IF('表格编辑 '!G273="","",'表格编辑 '!G273)</f>
        <v>AI_update_event(RECEIVER, ARG0, ARG1, ARG2, ARG3,ARG4)</v>
      </c>
      <c r="F273" s="123" t="str">
        <f>IF('表格编辑 '!H273="","",'表格编辑 '!H273)</f>
        <v/>
      </c>
      <c r="G273" s="123" t="str">
        <f>IF('表格编辑 '!I273="","",'表格编辑 '!I273)</f>
        <v/>
      </c>
      <c r="H273" s="123" t="str">
        <f>IF('表格编辑 '!J273="","",'表格编辑 '!J273)</f>
        <v>test_deadth_event(RECEIVER, ARG0, ARG1, ARG2, ARG3,ARG4)</v>
      </c>
      <c r="I273" s="123">
        <f>IF('表格编辑 '!K273="","",'表格编辑 '!K273)</f>
        <v>0</v>
      </c>
      <c r="J273" s="123" t="str">
        <f>IF('表格编辑 '!L273="","",'表格编辑 '!L273)</f>
        <v/>
      </c>
      <c r="K273" s="123" t="str">
        <f>IF('表格编辑 '!M273="","",'表格编辑 '!M273)</f>
        <v/>
      </c>
      <c r="L273" s="123" t="str">
        <f>IF('表格编辑 '!N273="","",'表格编辑 '!N273)</f>
        <v/>
      </c>
      <c r="M273" s="123" t="str">
        <f>IF('表格编辑 '!O273="","",'表格编辑 '!O273)</f>
        <v/>
      </c>
      <c r="N273" s="123" t="str">
        <f>IF('表格编辑 '!P273="","",'表格编辑 '!P273)</f>
        <v/>
      </c>
      <c r="O273" s="123" t="str">
        <f>IF('表格编辑 '!Q273="","",'表格编辑 '!Q273)</f>
        <v/>
      </c>
      <c r="P273" s="123" t="str">
        <f>IF('表格编辑 '!R273="","",'表格编辑 '!R273)</f>
        <v/>
      </c>
      <c r="Q273" s="123" t="str">
        <f>IF('表格编辑 '!S273="","",'表格编辑 '!S273)</f>
        <v/>
      </c>
      <c r="R273" s="123" t="str">
        <f>IF('表格编辑 '!T273="","",'表格编辑 '!T273)</f>
        <v/>
      </c>
      <c r="S273" s="123" t="str">
        <f>IF('表格编辑 '!U273="","",'表格编辑 '!U273)</f>
        <v/>
      </c>
      <c r="T273" s="123" t="str">
        <f>IF('表格编辑 '!V273="","",'表格编辑 '!V273)</f>
        <v/>
      </c>
      <c r="U273" s="123" t="str">
        <f>IF('表格编辑 '!W273="","",'表格编辑 '!W273)</f>
        <v/>
      </c>
      <c r="V273" s="123" t="str">
        <f>IF('表格编辑 '!X273="","",'表格编辑 '!X273)</f>
        <v/>
      </c>
      <c r="W273" s="123" t="str">
        <f>IF('表格编辑 '!Y273="","",'表格编辑 '!Y273)</f>
        <v/>
      </c>
      <c r="X273" s="123" t="str">
        <f>IF('表格编辑 '!Z273="","",'表格编辑 '!Z273)</f>
        <v/>
      </c>
      <c r="Y273" s="123" t="str">
        <f>IF('表格编辑 '!AA273="","",'表格编辑 '!AA273)</f>
        <v/>
      </c>
      <c r="Z273" s="123" t="str">
        <f>IF('表格编辑 '!AB273="","",'表格编辑 '!AB273)</f>
        <v/>
      </c>
      <c r="AA273" s="123" t="str">
        <f>IF('表格编辑 '!AC273="","",'表格编辑 '!AC273)</f>
        <v/>
      </c>
      <c r="AB273" s="123" t="str">
        <f>IF('表格编辑 '!AD273="","",'表格编辑 '!AD273)</f>
        <v/>
      </c>
      <c r="AC273" s="123" t="str">
        <f>IF('表格编辑 '!AE273="","",'表格编辑 '!AE273)</f>
        <v/>
      </c>
      <c r="AD273" s="123">
        <f>IF('表格编辑 '!AF273="","",'表格编辑 '!AF273)</f>
        <v>120100</v>
      </c>
    </row>
    <row r="274" spans="1:30">
      <c r="A274" s="123">
        <f>IF('表格编辑 '!A274="","",'表格编辑 '!A274)</f>
        <v>20101</v>
      </c>
      <c r="B274" s="123">
        <f>IF('表格编辑 '!B274="","",'表格编辑 '!B274)</f>
        <v>10113</v>
      </c>
      <c r="C274" s="123">
        <f>IF('表格编辑 '!E274="","",'表格编辑 '!E274)</f>
        <v>44</v>
      </c>
      <c r="D274" s="123" t="str">
        <f>IF('表格编辑 '!F274="","",'表格编辑 '!F274)</f>
        <v>AI_born_event(RECEIVER, ARG0, ARG1, ARG2, ARG3,ARG4)</v>
      </c>
      <c r="E274" s="123" t="str">
        <f>IF('表格编辑 '!G274="","",'表格编辑 '!G274)</f>
        <v>AI_update_event(RECEIVER, ARG0, ARG1, ARG2, ARG3,ARG4)</v>
      </c>
      <c r="F274" s="123" t="str">
        <f>IF('表格编辑 '!H274="","",'表格编辑 '!H274)</f>
        <v/>
      </c>
      <c r="G274" s="123" t="str">
        <f>IF('表格编辑 '!I274="","",'表格编辑 '!I274)</f>
        <v/>
      </c>
      <c r="H274" s="123" t="str">
        <f>IF('表格编辑 '!J274="","",'表格编辑 '!J274)</f>
        <v>test_deadth_event(RECEIVER, ARG0, ARG1, ARG2, ARG3,ARG4)</v>
      </c>
      <c r="I274" s="123">
        <f>IF('表格编辑 '!K274="","",'表格编辑 '!K274)</f>
        <v>0</v>
      </c>
      <c r="J274" s="123" t="str">
        <f>IF('表格编辑 '!L274="","",'表格编辑 '!L274)</f>
        <v/>
      </c>
      <c r="K274" s="123" t="str">
        <f>IF('表格编辑 '!M274="","",'表格编辑 '!M274)</f>
        <v/>
      </c>
      <c r="L274" s="123" t="str">
        <f>IF('表格编辑 '!N274="","",'表格编辑 '!N274)</f>
        <v/>
      </c>
      <c r="M274" s="123" t="str">
        <f>IF('表格编辑 '!O274="","",'表格编辑 '!O274)</f>
        <v/>
      </c>
      <c r="N274" s="123" t="str">
        <f>IF('表格编辑 '!P274="","",'表格编辑 '!P274)</f>
        <v/>
      </c>
      <c r="O274" s="123" t="str">
        <f>IF('表格编辑 '!Q274="","",'表格编辑 '!Q274)</f>
        <v/>
      </c>
      <c r="P274" s="123" t="str">
        <f>IF('表格编辑 '!R274="","",'表格编辑 '!R274)</f>
        <v/>
      </c>
      <c r="Q274" s="123" t="str">
        <f>IF('表格编辑 '!S274="","",'表格编辑 '!S274)</f>
        <v/>
      </c>
      <c r="R274" s="123" t="str">
        <f>IF('表格编辑 '!T274="","",'表格编辑 '!T274)</f>
        <v/>
      </c>
      <c r="S274" s="123" t="str">
        <f>IF('表格编辑 '!U274="","",'表格编辑 '!U274)</f>
        <v/>
      </c>
      <c r="T274" s="123" t="str">
        <f>IF('表格编辑 '!V274="","",'表格编辑 '!V274)</f>
        <v/>
      </c>
      <c r="U274" s="123" t="str">
        <f>IF('表格编辑 '!W274="","",'表格编辑 '!W274)</f>
        <v/>
      </c>
      <c r="V274" s="123" t="str">
        <f>IF('表格编辑 '!X274="","",'表格编辑 '!X274)</f>
        <v/>
      </c>
      <c r="W274" s="123" t="str">
        <f>IF('表格编辑 '!Y274="","",'表格编辑 '!Y274)</f>
        <v/>
      </c>
      <c r="X274" s="123" t="str">
        <f>IF('表格编辑 '!Z274="","",'表格编辑 '!Z274)</f>
        <v/>
      </c>
      <c r="Y274" s="123" t="str">
        <f>IF('表格编辑 '!AA274="","",'表格编辑 '!AA274)</f>
        <v/>
      </c>
      <c r="Z274" s="123" t="str">
        <f>IF('表格编辑 '!AB274="","",'表格编辑 '!AB274)</f>
        <v/>
      </c>
      <c r="AA274" s="123" t="str">
        <f>IF('表格编辑 '!AC274="","",'表格编辑 '!AC274)</f>
        <v/>
      </c>
      <c r="AB274" s="123" t="str">
        <f>IF('表格编辑 '!AD274="","",'表格编辑 '!AD274)</f>
        <v/>
      </c>
      <c r="AC274" s="123" t="str">
        <f>IF('表格编辑 '!AE274="","",'表格编辑 '!AE274)</f>
        <v/>
      </c>
      <c r="AD274" s="123">
        <f>IF('表格编辑 '!AF274="","",'表格编辑 '!AF274)</f>
        <v>120101</v>
      </c>
    </row>
    <row r="275" spans="1:30">
      <c r="A275" s="123">
        <f>IF('表格编辑 '!A275="","",'表格编辑 '!A275)</f>
        <v>20102</v>
      </c>
      <c r="B275" s="123">
        <f>IF('表格编辑 '!B275="","",'表格编辑 '!B275)</f>
        <v>10059</v>
      </c>
      <c r="C275" s="123">
        <f>IF('表格编辑 '!E275="","",'表格编辑 '!E275)</f>
        <v>44</v>
      </c>
      <c r="D275" s="123" t="str">
        <f>IF('表格编辑 '!F275="","",'表格编辑 '!F275)</f>
        <v>AI_born_event(RECEIVER, ARG0, ARG1, ARG2, ARG3,ARG4)</v>
      </c>
      <c r="E275" s="123" t="str">
        <f>IF('表格编辑 '!G275="","",'表格编辑 '!G275)</f>
        <v>AI_update_event(RECEIVER, ARG0, ARG1, ARG2, ARG3,ARG4)</v>
      </c>
      <c r="F275" s="123" t="str">
        <f>IF('表格编辑 '!H275="","",'表格编辑 '!H275)</f>
        <v/>
      </c>
      <c r="G275" s="123" t="str">
        <f>IF('表格编辑 '!I275="","",'表格编辑 '!I275)</f>
        <v/>
      </c>
      <c r="H275" s="123" t="str">
        <f>IF('表格编辑 '!J275="","",'表格编辑 '!J275)</f>
        <v>test_deadth_event(RECEIVER, ARG0, ARG1, ARG2, ARG3,ARG4)</v>
      </c>
      <c r="I275" s="123">
        <f>IF('表格编辑 '!K275="","",'表格编辑 '!K275)</f>
        <v>0</v>
      </c>
      <c r="J275" s="123" t="str">
        <f>IF('表格编辑 '!L275="","",'表格编辑 '!L275)</f>
        <v/>
      </c>
      <c r="K275" s="123" t="str">
        <f>IF('表格编辑 '!M275="","",'表格编辑 '!M275)</f>
        <v/>
      </c>
      <c r="L275" s="123" t="str">
        <f>IF('表格编辑 '!N275="","",'表格编辑 '!N275)</f>
        <v/>
      </c>
      <c r="M275" s="123" t="str">
        <f>IF('表格编辑 '!O275="","",'表格编辑 '!O275)</f>
        <v/>
      </c>
      <c r="N275" s="123" t="str">
        <f>IF('表格编辑 '!P275="","",'表格编辑 '!P275)</f>
        <v/>
      </c>
      <c r="O275" s="123" t="str">
        <f>IF('表格编辑 '!Q275="","",'表格编辑 '!Q275)</f>
        <v/>
      </c>
      <c r="P275" s="123" t="str">
        <f>IF('表格编辑 '!R275="","",'表格编辑 '!R275)</f>
        <v/>
      </c>
      <c r="Q275" s="123" t="str">
        <f>IF('表格编辑 '!S275="","",'表格编辑 '!S275)</f>
        <v/>
      </c>
      <c r="R275" s="123" t="str">
        <f>IF('表格编辑 '!T275="","",'表格编辑 '!T275)</f>
        <v/>
      </c>
      <c r="S275" s="123" t="str">
        <f>IF('表格编辑 '!U275="","",'表格编辑 '!U275)</f>
        <v/>
      </c>
      <c r="T275" s="123" t="str">
        <f>IF('表格编辑 '!V275="","",'表格编辑 '!V275)</f>
        <v/>
      </c>
      <c r="U275" s="123" t="str">
        <f>IF('表格编辑 '!W275="","",'表格编辑 '!W275)</f>
        <v/>
      </c>
      <c r="V275" s="123" t="str">
        <f>IF('表格编辑 '!X275="","",'表格编辑 '!X275)</f>
        <v/>
      </c>
      <c r="W275" s="123" t="str">
        <f>IF('表格编辑 '!Y275="","",'表格编辑 '!Y275)</f>
        <v/>
      </c>
      <c r="X275" s="123" t="str">
        <f>IF('表格编辑 '!Z275="","",'表格编辑 '!Z275)</f>
        <v/>
      </c>
      <c r="Y275" s="123" t="str">
        <f>IF('表格编辑 '!AA275="","",'表格编辑 '!AA275)</f>
        <v/>
      </c>
      <c r="Z275" s="123" t="str">
        <f>IF('表格编辑 '!AB275="","",'表格编辑 '!AB275)</f>
        <v/>
      </c>
      <c r="AA275" s="123" t="str">
        <f>IF('表格编辑 '!AC275="","",'表格编辑 '!AC275)</f>
        <v/>
      </c>
      <c r="AB275" s="123" t="str">
        <f>IF('表格编辑 '!AD275="","",'表格编辑 '!AD275)</f>
        <v/>
      </c>
      <c r="AC275" s="123" t="str">
        <f>IF('表格编辑 '!AE275="","",'表格编辑 '!AE275)</f>
        <v/>
      </c>
      <c r="AD275" s="123">
        <f>IF('表格编辑 '!AF275="","",'表格编辑 '!AF275)</f>
        <v>120102</v>
      </c>
    </row>
    <row r="276" spans="1:30">
      <c r="A276" s="123">
        <f>IF('表格编辑 '!A276="","",'表格编辑 '!A276)</f>
        <v>20103</v>
      </c>
      <c r="B276" s="123">
        <f>IF('表格编辑 '!B276="","",'表格编辑 '!B276)</f>
        <v>10083</v>
      </c>
      <c r="C276" s="123">
        <f>IF('表格编辑 '!E276="","",'表格编辑 '!E276)</f>
        <v>44</v>
      </c>
      <c r="D276" s="123" t="str">
        <f>IF('表格编辑 '!F276="","",'表格编辑 '!F276)</f>
        <v>AI_born_event(RECEIVER, ARG0, ARG1, ARG2, ARG3,ARG4)</v>
      </c>
      <c r="E276" s="123" t="str">
        <f>IF('表格编辑 '!G276="","",'表格编辑 '!G276)</f>
        <v>AI_update_event(RECEIVER, ARG0, ARG1, ARG2, ARG3,ARG4)</v>
      </c>
      <c r="F276" s="123" t="str">
        <f>IF('表格编辑 '!H276="","",'表格编辑 '!H276)</f>
        <v/>
      </c>
      <c r="G276" s="123" t="str">
        <f>IF('表格编辑 '!I276="","",'表格编辑 '!I276)</f>
        <v/>
      </c>
      <c r="H276" s="123" t="str">
        <f>IF('表格编辑 '!J276="","",'表格编辑 '!J276)</f>
        <v>test_deadth_event(RECEIVER, ARG0, ARG1, ARG2, ARG3,ARG4)</v>
      </c>
      <c r="I276" s="123">
        <f>IF('表格编辑 '!K276="","",'表格编辑 '!K276)</f>
        <v>0</v>
      </c>
      <c r="J276" s="123" t="str">
        <f>IF('表格编辑 '!L276="","",'表格编辑 '!L276)</f>
        <v/>
      </c>
      <c r="K276" s="123" t="str">
        <f>IF('表格编辑 '!M276="","",'表格编辑 '!M276)</f>
        <v/>
      </c>
      <c r="L276" s="123" t="str">
        <f>IF('表格编辑 '!N276="","",'表格编辑 '!N276)</f>
        <v/>
      </c>
      <c r="M276" s="123" t="str">
        <f>IF('表格编辑 '!O276="","",'表格编辑 '!O276)</f>
        <v/>
      </c>
      <c r="N276" s="123" t="str">
        <f>IF('表格编辑 '!P276="","",'表格编辑 '!P276)</f>
        <v/>
      </c>
      <c r="O276" s="123" t="str">
        <f>IF('表格编辑 '!Q276="","",'表格编辑 '!Q276)</f>
        <v/>
      </c>
      <c r="P276" s="123" t="str">
        <f>IF('表格编辑 '!R276="","",'表格编辑 '!R276)</f>
        <v/>
      </c>
      <c r="Q276" s="123" t="str">
        <f>IF('表格编辑 '!S276="","",'表格编辑 '!S276)</f>
        <v/>
      </c>
      <c r="R276" s="123" t="str">
        <f>IF('表格编辑 '!T276="","",'表格编辑 '!T276)</f>
        <v/>
      </c>
      <c r="S276" s="123" t="str">
        <f>IF('表格编辑 '!U276="","",'表格编辑 '!U276)</f>
        <v/>
      </c>
      <c r="T276" s="123" t="str">
        <f>IF('表格编辑 '!V276="","",'表格编辑 '!V276)</f>
        <v/>
      </c>
      <c r="U276" s="123" t="str">
        <f>IF('表格编辑 '!W276="","",'表格编辑 '!W276)</f>
        <v/>
      </c>
      <c r="V276" s="123" t="str">
        <f>IF('表格编辑 '!X276="","",'表格编辑 '!X276)</f>
        <v/>
      </c>
      <c r="W276" s="123" t="str">
        <f>IF('表格编辑 '!Y276="","",'表格编辑 '!Y276)</f>
        <v/>
      </c>
      <c r="X276" s="123" t="str">
        <f>IF('表格编辑 '!Z276="","",'表格编辑 '!Z276)</f>
        <v/>
      </c>
      <c r="Y276" s="123" t="str">
        <f>IF('表格编辑 '!AA276="","",'表格编辑 '!AA276)</f>
        <v/>
      </c>
      <c r="Z276" s="123" t="str">
        <f>IF('表格编辑 '!AB276="","",'表格编辑 '!AB276)</f>
        <v/>
      </c>
      <c r="AA276" s="123" t="str">
        <f>IF('表格编辑 '!AC276="","",'表格编辑 '!AC276)</f>
        <v/>
      </c>
      <c r="AB276" s="123" t="str">
        <f>IF('表格编辑 '!AD276="","",'表格编辑 '!AD276)</f>
        <v/>
      </c>
      <c r="AC276" s="123" t="str">
        <f>IF('表格编辑 '!AE276="","",'表格编辑 '!AE276)</f>
        <v/>
      </c>
      <c r="AD276" s="123">
        <f>IF('表格编辑 '!AF276="","",'表格编辑 '!AF276)</f>
        <v>120103</v>
      </c>
    </row>
    <row r="277" spans="1:30">
      <c r="A277" s="123">
        <f>IF('表格编辑 '!A277="","",'表格编辑 '!A277)</f>
        <v>20104</v>
      </c>
      <c r="B277" s="123">
        <f>IF('表格编辑 '!B277="","",'表格编辑 '!B277)</f>
        <v>10006</v>
      </c>
      <c r="C277" s="123">
        <f>IF('表格编辑 '!E277="","",'表格编辑 '!E277)</f>
        <v>44</v>
      </c>
      <c r="D277" s="123" t="str">
        <f>IF('表格编辑 '!F277="","",'表格编辑 '!F277)</f>
        <v>AI_born_event(RECEIVER, ARG0, ARG1, ARG2, ARG3,ARG4)</v>
      </c>
      <c r="E277" s="123" t="str">
        <f>IF('表格编辑 '!G277="","",'表格编辑 '!G277)</f>
        <v>AI_update_event(RECEIVER, ARG0, ARG1, ARG2, ARG3,ARG4)</v>
      </c>
      <c r="F277" s="123" t="str">
        <f>IF('表格编辑 '!H277="","",'表格编辑 '!H277)</f>
        <v/>
      </c>
      <c r="G277" s="123" t="str">
        <f>IF('表格编辑 '!I277="","",'表格编辑 '!I277)</f>
        <v/>
      </c>
      <c r="H277" s="123" t="str">
        <f>IF('表格编辑 '!J277="","",'表格编辑 '!J277)</f>
        <v>test_deadth_event(RECEIVER, ARG0, ARG1, ARG2, ARG3,ARG4)</v>
      </c>
      <c r="I277" s="123">
        <f>IF('表格编辑 '!K277="","",'表格编辑 '!K277)</f>
        <v>0</v>
      </c>
      <c r="J277" s="123" t="str">
        <f>IF('表格编辑 '!L277="","",'表格编辑 '!L277)</f>
        <v/>
      </c>
      <c r="K277" s="123" t="str">
        <f>IF('表格编辑 '!M277="","",'表格编辑 '!M277)</f>
        <v/>
      </c>
      <c r="L277" s="123" t="str">
        <f>IF('表格编辑 '!N277="","",'表格编辑 '!N277)</f>
        <v/>
      </c>
      <c r="M277" s="123" t="str">
        <f>IF('表格编辑 '!O277="","",'表格编辑 '!O277)</f>
        <v/>
      </c>
      <c r="N277" s="123" t="str">
        <f>IF('表格编辑 '!P277="","",'表格编辑 '!P277)</f>
        <v/>
      </c>
      <c r="O277" s="123" t="str">
        <f>IF('表格编辑 '!Q277="","",'表格编辑 '!Q277)</f>
        <v/>
      </c>
      <c r="P277" s="123" t="str">
        <f>IF('表格编辑 '!R277="","",'表格编辑 '!R277)</f>
        <v/>
      </c>
      <c r="Q277" s="123" t="str">
        <f>IF('表格编辑 '!S277="","",'表格编辑 '!S277)</f>
        <v/>
      </c>
      <c r="R277" s="123" t="str">
        <f>IF('表格编辑 '!T277="","",'表格编辑 '!T277)</f>
        <v/>
      </c>
      <c r="S277" s="123" t="str">
        <f>IF('表格编辑 '!U277="","",'表格编辑 '!U277)</f>
        <v/>
      </c>
      <c r="T277" s="123" t="str">
        <f>IF('表格编辑 '!V277="","",'表格编辑 '!V277)</f>
        <v/>
      </c>
      <c r="U277" s="123" t="str">
        <f>IF('表格编辑 '!W277="","",'表格编辑 '!W277)</f>
        <v/>
      </c>
      <c r="V277" s="123" t="str">
        <f>IF('表格编辑 '!X277="","",'表格编辑 '!X277)</f>
        <v/>
      </c>
      <c r="W277" s="123" t="str">
        <f>IF('表格编辑 '!Y277="","",'表格编辑 '!Y277)</f>
        <v/>
      </c>
      <c r="X277" s="123" t="str">
        <f>IF('表格编辑 '!Z277="","",'表格编辑 '!Z277)</f>
        <v/>
      </c>
      <c r="Y277" s="123" t="str">
        <f>IF('表格编辑 '!AA277="","",'表格编辑 '!AA277)</f>
        <v/>
      </c>
      <c r="Z277" s="123" t="str">
        <f>IF('表格编辑 '!AB277="","",'表格编辑 '!AB277)</f>
        <v/>
      </c>
      <c r="AA277" s="123" t="str">
        <f>IF('表格编辑 '!AC277="","",'表格编辑 '!AC277)</f>
        <v/>
      </c>
      <c r="AB277" s="123" t="str">
        <f>IF('表格编辑 '!AD277="","",'表格编辑 '!AD277)</f>
        <v/>
      </c>
      <c r="AC277" s="123" t="str">
        <f>IF('表格编辑 '!AE277="","",'表格编辑 '!AE277)</f>
        <v/>
      </c>
      <c r="AD277" s="123">
        <f>IF('表格编辑 '!AF277="","",'表格编辑 '!AF277)</f>
        <v>120104</v>
      </c>
    </row>
    <row r="278" spans="1:30">
      <c r="A278" s="123">
        <f>IF('表格编辑 '!A278="","",'表格编辑 '!A278)</f>
        <v>20105</v>
      </c>
      <c r="B278" s="123">
        <f>IF('表格编辑 '!B278="","",'表格编辑 '!B278)</f>
        <v>10121</v>
      </c>
      <c r="C278" s="123">
        <f>IF('表格编辑 '!E278="","",'表格编辑 '!E278)</f>
        <v>44</v>
      </c>
      <c r="D278" s="123" t="str">
        <f>IF('表格编辑 '!F278="","",'表格编辑 '!F278)</f>
        <v>AI_born_event(RECEIVER, ARG0, ARG1, ARG2, ARG3,ARG4)</v>
      </c>
      <c r="E278" s="123" t="str">
        <f>IF('表格编辑 '!G278="","",'表格编辑 '!G278)</f>
        <v>AI_update_event(RECEIVER, ARG0, ARG1, ARG2, ARG3,ARG4)</v>
      </c>
      <c r="F278" s="123" t="str">
        <f>IF('表格编辑 '!H278="","",'表格编辑 '!H278)</f>
        <v/>
      </c>
      <c r="G278" s="123" t="str">
        <f>IF('表格编辑 '!I278="","",'表格编辑 '!I278)</f>
        <v/>
      </c>
      <c r="H278" s="123" t="str">
        <f>IF('表格编辑 '!J278="","",'表格编辑 '!J278)</f>
        <v>test_deadth_event(RECEIVER, ARG0, ARG1, ARG2, ARG3,ARG4)</v>
      </c>
      <c r="I278" s="123">
        <f>IF('表格编辑 '!K278="","",'表格编辑 '!K278)</f>
        <v>0</v>
      </c>
      <c r="J278" s="123" t="str">
        <f>IF('表格编辑 '!L278="","",'表格编辑 '!L278)</f>
        <v/>
      </c>
      <c r="K278" s="123" t="str">
        <f>IF('表格编辑 '!M278="","",'表格编辑 '!M278)</f>
        <v/>
      </c>
      <c r="L278" s="123" t="str">
        <f>IF('表格编辑 '!N278="","",'表格编辑 '!N278)</f>
        <v/>
      </c>
      <c r="M278" s="123" t="str">
        <f>IF('表格编辑 '!O278="","",'表格编辑 '!O278)</f>
        <v/>
      </c>
      <c r="N278" s="123" t="str">
        <f>IF('表格编辑 '!P278="","",'表格编辑 '!P278)</f>
        <v/>
      </c>
      <c r="O278" s="123" t="str">
        <f>IF('表格编辑 '!Q278="","",'表格编辑 '!Q278)</f>
        <v/>
      </c>
      <c r="P278" s="123" t="str">
        <f>IF('表格编辑 '!R278="","",'表格编辑 '!R278)</f>
        <v/>
      </c>
      <c r="Q278" s="123" t="str">
        <f>IF('表格编辑 '!S278="","",'表格编辑 '!S278)</f>
        <v/>
      </c>
      <c r="R278" s="123" t="str">
        <f>IF('表格编辑 '!T278="","",'表格编辑 '!T278)</f>
        <v/>
      </c>
      <c r="S278" s="123" t="str">
        <f>IF('表格编辑 '!U278="","",'表格编辑 '!U278)</f>
        <v/>
      </c>
      <c r="T278" s="123" t="str">
        <f>IF('表格编辑 '!V278="","",'表格编辑 '!V278)</f>
        <v/>
      </c>
      <c r="U278" s="123" t="str">
        <f>IF('表格编辑 '!W278="","",'表格编辑 '!W278)</f>
        <v/>
      </c>
      <c r="V278" s="123" t="str">
        <f>IF('表格编辑 '!X278="","",'表格编辑 '!X278)</f>
        <v/>
      </c>
      <c r="W278" s="123" t="str">
        <f>IF('表格编辑 '!Y278="","",'表格编辑 '!Y278)</f>
        <v/>
      </c>
      <c r="X278" s="123" t="str">
        <f>IF('表格编辑 '!Z278="","",'表格编辑 '!Z278)</f>
        <v/>
      </c>
      <c r="Y278" s="123" t="str">
        <f>IF('表格编辑 '!AA278="","",'表格编辑 '!AA278)</f>
        <v/>
      </c>
      <c r="Z278" s="123" t="str">
        <f>IF('表格编辑 '!AB278="","",'表格编辑 '!AB278)</f>
        <v/>
      </c>
      <c r="AA278" s="123" t="str">
        <f>IF('表格编辑 '!AC278="","",'表格编辑 '!AC278)</f>
        <v/>
      </c>
      <c r="AB278" s="123" t="str">
        <f>IF('表格编辑 '!AD278="","",'表格编辑 '!AD278)</f>
        <v/>
      </c>
      <c r="AC278" s="123" t="str">
        <f>IF('表格编辑 '!AE278="","",'表格编辑 '!AE278)</f>
        <v/>
      </c>
      <c r="AD278" s="123">
        <f>IF('表格编辑 '!AF278="","",'表格编辑 '!AF278)</f>
        <v>120105</v>
      </c>
    </row>
    <row r="279" spans="1:30">
      <c r="A279" s="123">
        <f>IF('表格编辑 '!A279="","",'表格编辑 '!A279)</f>
        <v>20106</v>
      </c>
      <c r="B279" s="123">
        <f>IF('表格编辑 '!B279="","",'表格编辑 '!B279)</f>
        <v>10158</v>
      </c>
      <c r="C279" s="123">
        <f>IF('表格编辑 '!E279="","",'表格编辑 '!E279)</f>
        <v>44</v>
      </c>
      <c r="D279" s="123" t="str">
        <f>IF('表格编辑 '!F279="","",'表格编辑 '!F279)</f>
        <v>AI_born_event(RECEIVER, ARG0, ARG1, ARG2, ARG3,ARG4)</v>
      </c>
      <c r="E279" s="123" t="str">
        <f>IF('表格编辑 '!G279="","",'表格编辑 '!G279)</f>
        <v>AI_update_event(RECEIVER, ARG0, ARG1, ARG2, ARG3,ARG4)</v>
      </c>
      <c r="F279" s="123" t="str">
        <f>IF('表格编辑 '!H279="","",'表格编辑 '!H279)</f>
        <v/>
      </c>
      <c r="G279" s="123" t="str">
        <f>IF('表格编辑 '!I279="","",'表格编辑 '!I279)</f>
        <v/>
      </c>
      <c r="H279" s="123" t="str">
        <f>IF('表格编辑 '!J279="","",'表格编辑 '!J279)</f>
        <v>test_deadth_event(RECEIVER, ARG0, ARG1, ARG2, ARG3,ARG4)</v>
      </c>
      <c r="I279" s="123">
        <f>IF('表格编辑 '!K279="","",'表格编辑 '!K279)</f>
        <v>0</v>
      </c>
      <c r="J279" s="123" t="str">
        <f>IF('表格编辑 '!L279="","",'表格编辑 '!L279)</f>
        <v/>
      </c>
      <c r="K279" s="123" t="str">
        <f>IF('表格编辑 '!M279="","",'表格编辑 '!M279)</f>
        <v/>
      </c>
      <c r="L279" s="123" t="str">
        <f>IF('表格编辑 '!N279="","",'表格编辑 '!N279)</f>
        <v/>
      </c>
      <c r="M279" s="123" t="str">
        <f>IF('表格编辑 '!O279="","",'表格编辑 '!O279)</f>
        <v/>
      </c>
      <c r="N279" s="123" t="str">
        <f>IF('表格编辑 '!P279="","",'表格编辑 '!P279)</f>
        <v/>
      </c>
      <c r="O279" s="123" t="str">
        <f>IF('表格编辑 '!Q279="","",'表格编辑 '!Q279)</f>
        <v/>
      </c>
      <c r="P279" s="123" t="str">
        <f>IF('表格编辑 '!R279="","",'表格编辑 '!R279)</f>
        <v/>
      </c>
      <c r="Q279" s="123" t="str">
        <f>IF('表格编辑 '!S279="","",'表格编辑 '!S279)</f>
        <v/>
      </c>
      <c r="R279" s="123" t="str">
        <f>IF('表格编辑 '!T279="","",'表格编辑 '!T279)</f>
        <v/>
      </c>
      <c r="S279" s="123" t="str">
        <f>IF('表格编辑 '!U279="","",'表格编辑 '!U279)</f>
        <v/>
      </c>
      <c r="T279" s="123" t="str">
        <f>IF('表格编辑 '!V279="","",'表格编辑 '!V279)</f>
        <v/>
      </c>
      <c r="U279" s="123" t="str">
        <f>IF('表格编辑 '!W279="","",'表格编辑 '!W279)</f>
        <v/>
      </c>
      <c r="V279" s="123" t="str">
        <f>IF('表格编辑 '!X279="","",'表格编辑 '!X279)</f>
        <v/>
      </c>
      <c r="W279" s="123" t="str">
        <f>IF('表格编辑 '!Y279="","",'表格编辑 '!Y279)</f>
        <v/>
      </c>
      <c r="X279" s="123" t="str">
        <f>IF('表格编辑 '!Z279="","",'表格编辑 '!Z279)</f>
        <v/>
      </c>
      <c r="Y279" s="123" t="str">
        <f>IF('表格编辑 '!AA279="","",'表格编辑 '!AA279)</f>
        <v/>
      </c>
      <c r="Z279" s="123" t="str">
        <f>IF('表格编辑 '!AB279="","",'表格编辑 '!AB279)</f>
        <v/>
      </c>
      <c r="AA279" s="123" t="str">
        <f>IF('表格编辑 '!AC279="","",'表格编辑 '!AC279)</f>
        <v/>
      </c>
      <c r="AB279" s="123" t="str">
        <f>IF('表格编辑 '!AD279="","",'表格编辑 '!AD279)</f>
        <v/>
      </c>
      <c r="AC279" s="123" t="str">
        <f>IF('表格编辑 '!AE279="","",'表格编辑 '!AE279)</f>
        <v/>
      </c>
      <c r="AD279" s="123">
        <f>IF('表格编辑 '!AF279="","",'表格编辑 '!AF279)</f>
        <v>120106</v>
      </c>
    </row>
    <row r="280" spans="1:30">
      <c r="A280" s="123">
        <f>IF('表格编辑 '!A280="","",'表格编辑 '!A280)</f>
        <v>20107</v>
      </c>
      <c r="B280" s="123">
        <f>IF('表格编辑 '!B280="","",'表格编辑 '!B280)</f>
        <v>10025</v>
      </c>
      <c r="C280" s="123">
        <f>IF('表格编辑 '!E280="","",'表格编辑 '!E280)</f>
        <v>44</v>
      </c>
      <c r="D280" s="123" t="str">
        <f>IF('表格编辑 '!F280="","",'表格编辑 '!F280)</f>
        <v>AI_born_event(RECEIVER, ARG0, ARG1, ARG2, ARG3,ARG4)</v>
      </c>
      <c r="E280" s="123" t="str">
        <f>IF('表格编辑 '!G280="","",'表格编辑 '!G280)</f>
        <v>AI_update_event(RECEIVER, ARG0, ARG1, ARG2, ARG3,ARG4)</v>
      </c>
      <c r="F280" s="123" t="str">
        <f>IF('表格编辑 '!H280="","",'表格编辑 '!H280)</f>
        <v/>
      </c>
      <c r="G280" s="123" t="str">
        <f>IF('表格编辑 '!I280="","",'表格编辑 '!I280)</f>
        <v/>
      </c>
      <c r="H280" s="123" t="str">
        <f>IF('表格编辑 '!J280="","",'表格编辑 '!J280)</f>
        <v>test_deadth_event(RECEIVER, ARG0, ARG1, ARG2, ARG3,ARG4)</v>
      </c>
      <c r="I280" s="123">
        <f>IF('表格编辑 '!K280="","",'表格编辑 '!K280)</f>
        <v>0</v>
      </c>
      <c r="J280" s="123" t="str">
        <f>IF('表格编辑 '!L280="","",'表格编辑 '!L280)</f>
        <v/>
      </c>
      <c r="K280" s="123" t="str">
        <f>IF('表格编辑 '!M280="","",'表格编辑 '!M280)</f>
        <v/>
      </c>
      <c r="L280" s="123" t="str">
        <f>IF('表格编辑 '!N280="","",'表格编辑 '!N280)</f>
        <v/>
      </c>
      <c r="M280" s="123" t="str">
        <f>IF('表格编辑 '!O280="","",'表格编辑 '!O280)</f>
        <v/>
      </c>
      <c r="N280" s="123" t="str">
        <f>IF('表格编辑 '!P280="","",'表格编辑 '!P280)</f>
        <v/>
      </c>
      <c r="O280" s="123" t="str">
        <f>IF('表格编辑 '!Q280="","",'表格编辑 '!Q280)</f>
        <v/>
      </c>
      <c r="P280" s="123" t="str">
        <f>IF('表格编辑 '!R280="","",'表格编辑 '!R280)</f>
        <v/>
      </c>
      <c r="Q280" s="123" t="str">
        <f>IF('表格编辑 '!S280="","",'表格编辑 '!S280)</f>
        <v/>
      </c>
      <c r="R280" s="123" t="str">
        <f>IF('表格编辑 '!T280="","",'表格编辑 '!T280)</f>
        <v/>
      </c>
      <c r="S280" s="123" t="str">
        <f>IF('表格编辑 '!U280="","",'表格编辑 '!U280)</f>
        <v/>
      </c>
      <c r="T280" s="123" t="str">
        <f>IF('表格编辑 '!V280="","",'表格编辑 '!V280)</f>
        <v/>
      </c>
      <c r="U280" s="123" t="str">
        <f>IF('表格编辑 '!W280="","",'表格编辑 '!W280)</f>
        <v/>
      </c>
      <c r="V280" s="123" t="str">
        <f>IF('表格编辑 '!X280="","",'表格编辑 '!X280)</f>
        <v/>
      </c>
      <c r="W280" s="123" t="str">
        <f>IF('表格编辑 '!Y280="","",'表格编辑 '!Y280)</f>
        <v/>
      </c>
      <c r="X280" s="123" t="str">
        <f>IF('表格编辑 '!Z280="","",'表格编辑 '!Z280)</f>
        <v/>
      </c>
      <c r="Y280" s="123" t="str">
        <f>IF('表格编辑 '!AA280="","",'表格编辑 '!AA280)</f>
        <v/>
      </c>
      <c r="Z280" s="123" t="str">
        <f>IF('表格编辑 '!AB280="","",'表格编辑 '!AB280)</f>
        <v/>
      </c>
      <c r="AA280" s="123" t="str">
        <f>IF('表格编辑 '!AC280="","",'表格编辑 '!AC280)</f>
        <v/>
      </c>
      <c r="AB280" s="123" t="str">
        <f>IF('表格编辑 '!AD280="","",'表格编辑 '!AD280)</f>
        <v/>
      </c>
      <c r="AC280" s="123" t="str">
        <f>IF('表格编辑 '!AE280="","",'表格编辑 '!AE280)</f>
        <v/>
      </c>
      <c r="AD280" s="123">
        <f>IF('表格编辑 '!AF280="","",'表格编辑 '!AF280)</f>
        <v>120107</v>
      </c>
    </row>
    <row r="281" spans="1:30">
      <c r="A281" s="123">
        <f>IF('表格编辑 '!A281="","",'表格编辑 '!A281)</f>
        <v>20108</v>
      </c>
      <c r="B281" s="123">
        <f>IF('表格编辑 '!B281="","",'表格编辑 '!B281)</f>
        <v>10121</v>
      </c>
      <c r="C281" s="123">
        <f>IF('表格编辑 '!E281="","",'表格编辑 '!E281)</f>
        <v>44</v>
      </c>
      <c r="D281" s="123" t="str">
        <f>IF('表格编辑 '!F281="","",'表格编辑 '!F281)</f>
        <v>AI_born_event(RECEIVER, ARG0, ARG1, ARG2, ARG3,ARG4)</v>
      </c>
      <c r="E281" s="123" t="str">
        <f>IF('表格编辑 '!G281="","",'表格编辑 '!G281)</f>
        <v>AI_update_event(RECEIVER, ARG0, ARG1, ARG2, ARG3,ARG4)</v>
      </c>
      <c r="F281" s="123" t="str">
        <f>IF('表格编辑 '!H281="","",'表格编辑 '!H281)</f>
        <v/>
      </c>
      <c r="G281" s="123" t="str">
        <f>IF('表格编辑 '!I281="","",'表格编辑 '!I281)</f>
        <v/>
      </c>
      <c r="H281" s="123" t="str">
        <f>IF('表格编辑 '!J281="","",'表格编辑 '!J281)</f>
        <v>test_deadth_event(RECEIVER, ARG0, ARG1, ARG2, ARG3,ARG4)</v>
      </c>
      <c r="I281" s="123">
        <f>IF('表格编辑 '!K281="","",'表格编辑 '!K281)</f>
        <v>0</v>
      </c>
      <c r="J281" s="123" t="str">
        <f>IF('表格编辑 '!L281="","",'表格编辑 '!L281)</f>
        <v/>
      </c>
      <c r="K281" s="123" t="str">
        <f>IF('表格编辑 '!M281="","",'表格编辑 '!M281)</f>
        <v/>
      </c>
      <c r="L281" s="123" t="str">
        <f>IF('表格编辑 '!N281="","",'表格编辑 '!N281)</f>
        <v/>
      </c>
      <c r="M281" s="123" t="str">
        <f>IF('表格编辑 '!O281="","",'表格编辑 '!O281)</f>
        <v/>
      </c>
      <c r="N281" s="123" t="str">
        <f>IF('表格编辑 '!P281="","",'表格编辑 '!P281)</f>
        <v/>
      </c>
      <c r="O281" s="123" t="str">
        <f>IF('表格编辑 '!Q281="","",'表格编辑 '!Q281)</f>
        <v/>
      </c>
      <c r="P281" s="123" t="str">
        <f>IF('表格编辑 '!R281="","",'表格编辑 '!R281)</f>
        <v/>
      </c>
      <c r="Q281" s="123" t="str">
        <f>IF('表格编辑 '!S281="","",'表格编辑 '!S281)</f>
        <v/>
      </c>
      <c r="R281" s="123" t="str">
        <f>IF('表格编辑 '!T281="","",'表格编辑 '!T281)</f>
        <v/>
      </c>
      <c r="S281" s="123" t="str">
        <f>IF('表格编辑 '!U281="","",'表格编辑 '!U281)</f>
        <v/>
      </c>
      <c r="T281" s="123" t="str">
        <f>IF('表格编辑 '!V281="","",'表格编辑 '!V281)</f>
        <v/>
      </c>
      <c r="U281" s="123" t="str">
        <f>IF('表格编辑 '!W281="","",'表格编辑 '!W281)</f>
        <v/>
      </c>
      <c r="V281" s="123" t="str">
        <f>IF('表格编辑 '!X281="","",'表格编辑 '!X281)</f>
        <v/>
      </c>
      <c r="W281" s="123" t="str">
        <f>IF('表格编辑 '!Y281="","",'表格编辑 '!Y281)</f>
        <v/>
      </c>
      <c r="X281" s="123" t="str">
        <f>IF('表格编辑 '!Z281="","",'表格编辑 '!Z281)</f>
        <v/>
      </c>
      <c r="Y281" s="123" t="str">
        <f>IF('表格编辑 '!AA281="","",'表格编辑 '!AA281)</f>
        <v/>
      </c>
      <c r="Z281" s="123" t="str">
        <f>IF('表格编辑 '!AB281="","",'表格编辑 '!AB281)</f>
        <v/>
      </c>
      <c r="AA281" s="123" t="str">
        <f>IF('表格编辑 '!AC281="","",'表格编辑 '!AC281)</f>
        <v/>
      </c>
      <c r="AB281" s="123" t="str">
        <f>IF('表格编辑 '!AD281="","",'表格编辑 '!AD281)</f>
        <v/>
      </c>
      <c r="AC281" s="123" t="str">
        <f>IF('表格编辑 '!AE281="","",'表格编辑 '!AE281)</f>
        <v/>
      </c>
      <c r="AD281" s="123">
        <f>IF('表格编辑 '!AF281="","",'表格编辑 '!AF281)</f>
        <v>120108</v>
      </c>
    </row>
    <row r="282" spans="1:30">
      <c r="A282" s="123">
        <f>IF('表格编辑 '!A282="","",'表格编辑 '!A282)</f>
        <v>20109</v>
      </c>
      <c r="B282" s="123">
        <f>IF('表格编辑 '!B282="","",'表格编辑 '!B282)</f>
        <v>10106</v>
      </c>
      <c r="C282" s="123">
        <f>IF('表格编辑 '!E282="","",'表格编辑 '!E282)</f>
        <v>44</v>
      </c>
      <c r="D282" s="123" t="str">
        <f>IF('表格编辑 '!F282="","",'表格编辑 '!F282)</f>
        <v>AI_born_event(RECEIVER, ARG0, ARG1, ARG2, ARG3,ARG4)</v>
      </c>
      <c r="E282" s="123" t="str">
        <f>IF('表格编辑 '!G282="","",'表格编辑 '!G282)</f>
        <v>AI_update_event(RECEIVER, ARG0, ARG1, ARG2, ARG3,ARG4)</v>
      </c>
      <c r="F282" s="123" t="str">
        <f>IF('表格编辑 '!H282="","",'表格编辑 '!H282)</f>
        <v/>
      </c>
      <c r="G282" s="123" t="str">
        <f>IF('表格编辑 '!I282="","",'表格编辑 '!I282)</f>
        <v/>
      </c>
      <c r="H282" s="123" t="str">
        <f>IF('表格编辑 '!J282="","",'表格编辑 '!J282)</f>
        <v>test_deadth_event(RECEIVER, ARG0, ARG1, ARG2, ARG3,ARG4)</v>
      </c>
      <c r="I282" s="123">
        <f>IF('表格编辑 '!K282="","",'表格编辑 '!K282)</f>
        <v>0</v>
      </c>
      <c r="J282" s="123" t="str">
        <f>IF('表格编辑 '!L282="","",'表格编辑 '!L282)</f>
        <v/>
      </c>
      <c r="K282" s="123" t="str">
        <f>IF('表格编辑 '!M282="","",'表格编辑 '!M282)</f>
        <v/>
      </c>
      <c r="L282" s="123" t="str">
        <f>IF('表格编辑 '!N282="","",'表格编辑 '!N282)</f>
        <v/>
      </c>
      <c r="M282" s="123" t="str">
        <f>IF('表格编辑 '!O282="","",'表格编辑 '!O282)</f>
        <v/>
      </c>
      <c r="N282" s="123" t="str">
        <f>IF('表格编辑 '!P282="","",'表格编辑 '!P282)</f>
        <v/>
      </c>
      <c r="O282" s="123" t="str">
        <f>IF('表格编辑 '!Q282="","",'表格编辑 '!Q282)</f>
        <v/>
      </c>
      <c r="P282" s="123" t="str">
        <f>IF('表格编辑 '!R282="","",'表格编辑 '!R282)</f>
        <v/>
      </c>
      <c r="Q282" s="123" t="str">
        <f>IF('表格编辑 '!S282="","",'表格编辑 '!S282)</f>
        <v/>
      </c>
      <c r="R282" s="123" t="str">
        <f>IF('表格编辑 '!T282="","",'表格编辑 '!T282)</f>
        <v/>
      </c>
      <c r="S282" s="123" t="str">
        <f>IF('表格编辑 '!U282="","",'表格编辑 '!U282)</f>
        <v/>
      </c>
      <c r="T282" s="123" t="str">
        <f>IF('表格编辑 '!V282="","",'表格编辑 '!V282)</f>
        <v/>
      </c>
      <c r="U282" s="123" t="str">
        <f>IF('表格编辑 '!W282="","",'表格编辑 '!W282)</f>
        <v/>
      </c>
      <c r="V282" s="123" t="str">
        <f>IF('表格编辑 '!X282="","",'表格编辑 '!X282)</f>
        <v/>
      </c>
      <c r="W282" s="123" t="str">
        <f>IF('表格编辑 '!Y282="","",'表格编辑 '!Y282)</f>
        <v/>
      </c>
      <c r="X282" s="123" t="str">
        <f>IF('表格编辑 '!Z282="","",'表格编辑 '!Z282)</f>
        <v/>
      </c>
      <c r="Y282" s="123" t="str">
        <f>IF('表格编辑 '!AA282="","",'表格编辑 '!AA282)</f>
        <v/>
      </c>
      <c r="Z282" s="123" t="str">
        <f>IF('表格编辑 '!AB282="","",'表格编辑 '!AB282)</f>
        <v/>
      </c>
      <c r="AA282" s="123" t="str">
        <f>IF('表格编辑 '!AC282="","",'表格编辑 '!AC282)</f>
        <v/>
      </c>
      <c r="AB282" s="123" t="str">
        <f>IF('表格编辑 '!AD282="","",'表格编辑 '!AD282)</f>
        <v/>
      </c>
      <c r="AC282" s="123" t="str">
        <f>IF('表格编辑 '!AE282="","",'表格编辑 '!AE282)</f>
        <v/>
      </c>
      <c r="AD282" s="123">
        <f>IF('表格编辑 '!AF282="","",'表格编辑 '!AF282)</f>
        <v>120109</v>
      </c>
    </row>
    <row r="283" spans="1:30">
      <c r="A283" s="123">
        <f>IF('表格编辑 '!A283="","",'表格编辑 '!A283)</f>
        <v>20110</v>
      </c>
      <c r="B283" s="123">
        <f>IF('表格编辑 '!B283="","",'表格编辑 '!B283)</f>
        <v>10125</v>
      </c>
      <c r="C283" s="123">
        <f>IF('表格编辑 '!E283="","",'表格编辑 '!E283)</f>
        <v>44</v>
      </c>
      <c r="D283" s="123" t="str">
        <f>IF('表格编辑 '!F283="","",'表格编辑 '!F283)</f>
        <v>AI_born_event(RECEIVER, ARG0, ARG1, ARG2, ARG3,ARG4)</v>
      </c>
      <c r="E283" s="123" t="str">
        <f>IF('表格编辑 '!G283="","",'表格编辑 '!G283)</f>
        <v>AI_update_event(RECEIVER, ARG0, ARG1, ARG2, ARG3,ARG4)</v>
      </c>
      <c r="F283" s="123" t="str">
        <f>IF('表格编辑 '!H283="","",'表格编辑 '!H283)</f>
        <v/>
      </c>
      <c r="G283" s="123" t="str">
        <f>IF('表格编辑 '!I283="","",'表格编辑 '!I283)</f>
        <v/>
      </c>
      <c r="H283" s="123" t="str">
        <f>IF('表格编辑 '!J283="","",'表格编辑 '!J283)</f>
        <v>test_deadth_event(RECEIVER, ARG0, ARG1, ARG2, ARG3,ARG4)</v>
      </c>
      <c r="I283" s="123">
        <f>IF('表格编辑 '!K283="","",'表格编辑 '!K283)</f>
        <v>0</v>
      </c>
      <c r="J283" s="123" t="str">
        <f>IF('表格编辑 '!L283="","",'表格编辑 '!L283)</f>
        <v/>
      </c>
      <c r="K283" s="123" t="str">
        <f>IF('表格编辑 '!M283="","",'表格编辑 '!M283)</f>
        <v/>
      </c>
      <c r="L283" s="123" t="str">
        <f>IF('表格编辑 '!N283="","",'表格编辑 '!N283)</f>
        <v/>
      </c>
      <c r="M283" s="123" t="str">
        <f>IF('表格编辑 '!O283="","",'表格编辑 '!O283)</f>
        <v/>
      </c>
      <c r="N283" s="123" t="str">
        <f>IF('表格编辑 '!P283="","",'表格编辑 '!P283)</f>
        <v/>
      </c>
      <c r="O283" s="123" t="str">
        <f>IF('表格编辑 '!Q283="","",'表格编辑 '!Q283)</f>
        <v/>
      </c>
      <c r="P283" s="123" t="str">
        <f>IF('表格编辑 '!R283="","",'表格编辑 '!R283)</f>
        <v/>
      </c>
      <c r="Q283" s="123" t="str">
        <f>IF('表格编辑 '!S283="","",'表格编辑 '!S283)</f>
        <v/>
      </c>
      <c r="R283" s="123" t="str">
        <f>IF('表格编辑 '!T283="","",'表格编辑 '!T283)</f>
        <v/>
      </c>
      <c r="S283" s="123" t="str">
        <f>IF('表格编辑 '!U283="","",'表格编辑 '!U283)</f>
        <v/>
      </c>
      <c r="T283" s="123" t="str">
        <f>IF('表格编辑 '!V283="","",'表格编辑 '!V283)</f>
        <v/>
      </c>
      <c r="U283" s="123" t="str">
        <f>IF('表格编辑 '!W283="","",'表格编辑 '!W283)</f>
        <v/>
      </c>
      <c r="V283" s="123" t="str">
        <f>IF('表格编辑 '!X283="","",'表格编辑 '!X283)</f>
        <v/>
      </c>
      <c r="W283" s="123" t="str">
        <f>IF('表格编辑 '!Y283="","",'表格编辑 '!Y283)</f>
        <v/>
      </c>
      <c r="X283" s="123" t="str">
        <f>IF('表格编辑 '!Z283="","",'表格编辑 '!Z283)</f>
        <v/>
      </c>
      <c r="Y283" s="123" t="str">
        <f>IF('表格编辑 '!AA283="","",'表格编辑 '!AA283)</f>
        <v/>
      </c>
      <c r="Z283" s="123" t="str">
        <f>IF('表格编辑 '!AB283="","",'表格编辑 '!AB283)</f>
        <v/>
      </c>
      <c r="AA283" s="123" t="str">
        <f>IF('表格编辑 '!AC283="","",'表格编辑 '!AC283)</f>
        <v/>
      </c>
      <c r="AB283" s="123" t="str">
        <f>IF('表格编辑 '!AD283="","",'表格编辑 '!AD283)</f>
        <v/>
      </c>
      <c r="AC283" s="123" t="str">
        <f>IF('表格编辑 '!AE283="","",'表格编辑 '!AE283)</f>
        <v/>
      </c>
      <c r="AD283" s="123">
        <f>IF('表格编辑 '!AF283="","",'表格编辑 '!AF283)</f>
        <v>120110</v>
      </c>
    </row>
    <row r="284" spans="1:30">
      <c r="A284" s="123">
        <f>IF('表格编辑 '!A284="","",'表格编辑 '!A284)</f>
        <v>20111</v>
      </c>
      <c r="B284" s="123">
        <f>IF('表格编辑 '!B284="","",'表格编辑 '!B284)</f>
        <v>10052</v>
      </c>
      <c r="C284" s="123">
        <f>IF('表格编辑 '!E284="","",'表格编辑 '!E284)</f>
        <v>44</v>
      </c>
      <c r="D284" s="123" t="str">
        <f>IF('表格编辑 '!F284="","",'表格编辑 '!F284)</f>
        <v>AI_born_event(RECEIVER, ARG0, ARG1, ARG2, ARG3,ARG4)</v>
      </c>
      <c r="E284" s="123" t="str">
        <f>IF('表格编辑 '!G284="","",'表格编辑 '!G284)</f>
        <v>AI_update_event(RECEIVER, ARG0, ARG1, ARG2, ARG3,ARG4)</v>
      </c>
      <c r="F284" s="123" t="str">
        <f>IF('表格编辑 '!H284="","",'表格编辑 '!H284)</f>
        <v/>
      </c>
      <c r="G284" s="123" t="str">
        <f>IF('表格编辑 '!I284="","",'表格编辑 '!I284)</f>
        <v/>
      </c>
      <c r="H284" s="123" t="str">
        <f>IF('表格编辑 '!J284="","",'表格编辑 '!J284)</f>
        <v>test_deadth_event(RECEIVER, ARG0, ARG1, ARG2, ARG3,ARG4)</v>
      </c>
      <c r="I284" s="123">
        <f>IF('表格编辑 '!K284="","",'表格编辑 '!K284)</f>
        <v>0</v>
      </c>
      <c r="J284" s="123" t="str">
        <f>IF('表格编辑 '!L284="","",'表格编辑 '!L284)</f>
        <v/>
      </c>
      <c r="K284" s="123" t="str">
        <f>IF('表格编辑 '!M284="","",'表格编辑 '!M284)</f>
        <v/>
      </c>
      <c r="L284" s="123" t="str">
        <f>IF('表格编辑 '!N284="","",'表格编辑 '!N284)</f>
        <v/>
      </c>
      <c r="M284" s="123" t="str">
        <f>IF('表格编辑 '!O284="","",'表格编辑 '!O284)</f>
        <v/>
      </c>
      <c r="N284" s="123" t="str">
        <f>IF('表格编辑 '!P284="","",'表格编辑 '!P284)</f>
        <v/>
      </c>
      <c r="O284" s="123" t="str">
        <f>IF('表格编辑 '!Q284="","",'表格编辑 '!Q284)</f>
        <v/>
      </c>
      <c r="P284" s="123" t="str">
        <f>IF('表格编辑 '!R284="","",'表格编辑 '!R284)</f>
        <v/>
      </c>
      <c r="Q284" s="123" t="str">
        <f>IF('表格编辑 '!S284="","",'表格编辑 '!S284)</f>
        <v/>
      </c>
      <c r="R284" s="123" t="str">
        <f>IF('表格编辑 '!T284="","",'表格编辑 '!T284)</f>
        <v/>
      </c>
      <c r="S284" s="123" t="str">
        <f>IF('表格编辑 '!U284="","",'表格编辑 '!U284)</f>
        <v/>
      </c>
      <c r="T284" s="123" t="str">
        <f>IF('表格编辑 '!V284="","",'表格编辑 '!V284)</f>
        <v/>
      </c>
      <c r="U284" s="123" t="str">
        <f>IF('表格编辑 '!W284="","",'表格编辑 '!W284)</f>
        <v/>
      </c>
      <c r="V284" s="123" t="str">
        <f>IF('表格编辑 '!X284="","",'表格编辑 '!X284)</f>
        <v/>
      </c>
      <c r="W284" s="123" t="str">
        <f>IF('表格编辑 '!Y284="","",'表格编辑 '!Y284)</f>
        <v/>
      </c>
      <c r="X284" s="123" t="str">
        <f>IF('表格编辑 '!Z284="","",'表格编辑 '!Z284)</f>
        <v/>
      </c>
      <c r="Y284" s="123" t="str">
        <f>IF('表格编辑 '!AA284="","",'表格编辑 '!AA284)</f>
        <v/>
      </c>
      <c r="Z284" s="123" t="str">
        <f>IF('表格编辑 '!AB284="","",'表格编辑 '!AB284)</f>
        <v/>
      </c>
      <c r="AA284" s="123" t="str">
        <f>IF('表格编辑 '!AC284="","",'表格编辑 '!AC284)</f>
        <v/>
      </c>
      <c r="AB284" s="123" t="str">
        <f>IF('表格编辑 '!AD284="","",'表格编辑 '!AD284)</f>
        <v/>
      </c>
      <c r="AC284" s="123" t="str">
        <f>IF('表格编辑 '!AE284="","",'表格编辑 '!AE284)</f>
        <v/>
      </c>
      <c r="AD284" s="123">
        <f>IF('表格编辑 '!AF284="","",'表格编辑 '!AF284)</f>
        <v>120111</v>
      </c>
    </row>
    <row r="285" spans="1:30">
      <c r="A285" s="123">
        <f>IF('表格编辑 '!A285="","",'表格编辑 '!A285)</f>
        <v>20112</v>
      </c>
      <c r="B285" s="123">
        <f>IF('表格编辑 '!B285="","",'表格编辑 '!B285)</f>
        <v>10044</v>
      </c>
      <c r="C285" s="123">
        <f>IF('表格编辑 '!E285="","",'表格编辑 '!E285)</f>
        <v>44</v>
      </c>
      <c r="D285" s="123" t="str">
        <f>IF('表格编辑 '!F285="","",'表格编辑 '!F285)</f>
        <v>AI_born_event(RECEIVER, ARG0, ARG1, ARG2, ARG3,ARG4)</v>
      </c>
      <c r="E285" s="123" t="str">
        <f>IF('表格编辑 '!G285="","",'表格编辑 '!G285)</f>
        <v>AI_update_event(RECEIVER, ARG0, ARG1, ARG2, ARG3,ARG4)</v>
      </c>
      <c r="F285" s="123" t="str">
        <f>IF('表格编辑 '!H285="","",'表格编辑 '!H285)</f>
        <v/>
      </c>
      <c r="G285" s="123" t="str">
        <f>IF('表格编辑 '!I285="","",'表格编辑 '!I285)</f>
        <v/>
      </c>
      <c r="H285" s="123" t="str">
        <f>IF('表格编辑 '!J285="","",'表格编辑 '!J285)</f>
        <v>test_deadth_event(RECEIVER, ARG0, ARG1, ARG2, ARG3,ARG4)</v>
      </c>
      <c r="I285" s="123">
        <f>IF('表格编辑 '!K285="","",'表格编辑 '!K285)</f>
        <v>0</v>
      </c>
      <c r="J285" s="123" t="str">
        <f>IF('表格编辑 '!L285="","",'表格编辑 '!L285)</f>
        <v/>
      </c>
      <c r="K285" s="123" t="str">
        <f>IF('表格编辑 '!M285="","",'表格编辑 '!M285)</f>
        <v/>
      </c>
      <c r="L285" s="123" t="str">
        <f>IF('表格编辑 '!N285="","",'表格编辑 '!N285)</f>
        <v/>
      </c>
      <c r="M285" s="123" t="str">
        <f>IF('表格编辑 '!O285="","",'表格编辑 '!O285)</f>
        <v/>
      </c>
      <c r="N285" s="123" t="str">
        <f>IF('表格编辑 '!P285="","",'表格编辑 '!P285)</f>
        <v/>
      </c>
      <c r="O285" s="123" t="str">
        <f>IF('表格编辑 '!Q285="","",'表格编辑 '!Q285)</f>
        <v/>
      </c>
      <c r="P285" s="123" t="str">
        <f>IF('表格编辑 '!R285="","",'表格编辑 '!R285)</f>
        <v/>
      </c>
      <c r="Q285" s="123" t="str">
        <f>IF('表格编辑 '!S285="","",'表格编辑 '!S285)</f>
        <v/>
      </c>
      <c r="R285" s="123" t="str">
        <f>IF('表格编辑 '!T285="","",'表格编辑 '!T285)</f>
        <v/>
      </c>
      <c r="S285" s="123" t="str">
        <f>IF('表格编辑 '!U285="","",'表格编辑 '!U285)</f>
        <v/>
      </c>
      <c r="T285" s="123" t="str">
        <f>IF('表格编辑 '!V285="","",'表格编辑 '!V285)</f>
        <v/>
      </c>
      <c r="U285" s="123" t="str">
        <f>IF('表格编辑 '!W285="","",'表格编辑 '!W285)</f>
        <v/>
      </c>
      <c r="V285" s="123" t="str">
        <f>IF('表格编辑 '!X285="","",'表格编辑 '!X285)</f>
        <v/>
      </c>
      <c r="W285" s="123" t="str">
        <f>IF('表格编辑 '!Y285="","",'表格编辑 '!Y285)</f>
        <v/>
      </c>
      <c r="X285" s="123" t="str">
        <f>IF('表格编辑 '!Z285="","",'表格编辑 '!Z285)</f>
        <v/>
      </c>
      <c r="Y285" s="123" t="str">
        <f>IF('表格编辑 '!AA285="","",'表格编辑 '!AA285)</f>
        <v/>
      </c>
      <c r="Z285" s="123" t="str">
        <f>IF('表格编辑 '!AB285="","",'表格编辑 '!AB285)</f>
        <v/>
      </c>
      <c r="AA285" s="123" t="str">
        <f>IF('表格编辑 '!AC285="","",'表格编辑 '!AC285)</f>
        <v/>
      </c>
      <c r="AB285" s="123" t="str">
        <f>IF('表格编辑 '!AD285="","",'表格编辑 '!AD285)</f>
        <v/>
      </c>
      <c r="AC285" s="123" t="str">
        <f>IF('表格编辑 '!AE285="","",'表格编辑 '!AE285)</f>
        <v/>
      </c>
      <c r="AD285" s="123">
        <f>IF('表格编辑 '!AF285="","",'表格编辑 '!AF285)</f>
        <v>120112</v>
      </c>
    </row>
    <row r="286" spans="1:30">
      <c r="A286" s="123">
        <f>IF('表格编辑 '!A286="","",'表格编辑 '!A286)</f>
        <v>20113</v>
      </c>
      <c r="B286" s="123">
        <f>IF('表格编辑 '!B286="","",'表格编辑 '!B286)</f>
        <v>10090</v>
      </c>
      <c r="C286" s="123">
        <f>IF('表格编辑 '!E286="","",'表格编辑 '!E286)</f>
        <v>44</v>
      </c>
      <c r="D286" s="123" t="str">
        <f>IF('表格编辑 '!F286="","",'表格编辑 '!F286)</f>
        <v>AI_born_event(RECEIVER, ARG0, ARG1, ARG2, ARG3,ARG4)</v>
      </c>
      <c r="E286" s="123" t="str">
        <f>IF('表格编辑 '!G286="","",'表格编辑 '!G286)</f>
        <v>AI_update_event(RECEIVER, ARG0, ARG1, ARG2, ARG3,ARG4)</v>
      </c>
      <c r="F286" s="123" t="str">
        <f>IF('表格编辑 '!H286="","",'表格编辑 '!H286)</f>
        <v/>
      </c>
      <c r="G286" s="123" t="str">
        <f>IF('表格编辑 '!I286="","",'表格编辑 '!I286)</f>
        <v/>
      </c>
      <c r="H286" s="123" t="str">
        <f>IF('表格编辑 '!J286="","",'表格编辑 '!J286)</f>
        <v>test_deadth_event(RECEIVER, ARG0, ARG1, ARG2, ARG3,ARG4)</v>
      </c>
      <c r="I286" s="123">
        <f>IF('表格编辑 '!K286="","",'表格编辑 '!K286)</f>
        <v>0</v>
      </c>
      <c r="J286" s="123" t="str">
        <f>IF('表格编辑 '!L286="","",'表格编辑 '!L286)</f>
        <v/>
      </c>
      <c r="K286" s="123" t="str">
        <f>IF('表格编辑 '!M286="","",'表格编辑 '!M286)</f>
        <v/>
      </c>
      <c r="L286" s="123" t="str">
        <f>IF('表格编辑 '!N286="","",'表格编辑 '!N286)</f>
        <v/>
      </c>
      <c r="M286" s="123" t="str">
        <f>IF('表格编辑 '!O286="","",'表格编辑 '!O286)</f>
        <v/>
      </c>
      <c r="N286" s="123" t="str">
        <f>IF('表格编辑 '!P286="","",'表格编辑 '!P286)</f>
        <v/>
      </c>
      <c r="O286" s="123" t="str">
        <f>IF('表格编辑 '!Q286="","",'表格编辑 '!Q286)</f>
        <v/>
      </c>
      <c r="P286" s="123" t="str">
        <f>IF('表格编辑 '!R286="","",'表格编辑 '!R286)</f>
        <v/>
      </c>
      <c r="Q286" s="123" t="str">
        <f>IF('表格编辑 '!S286="","",'表格编辑 '!S286)</f>
        <v/>
      </c>
      <c r="R286" s="123" t="str">
        <f>IF('表格编辑 '!T286="","",'表格编辑 '!T286)</f>
        <v/>
      </c>
      <c r="S286" s="123" t="str">
        <f>IF('表格编辑 '!U286="","",'表格编辑 '!U286)</f>
        <v/>
      </c>
      <c r="T286" s="123" t="str">
        <f>IF('表格编辑 '!V286="","",'表格编辑 '!V286)</f>
        <v/>
      </c>
      <c r="U286" s="123" t="str">
        <f>IF('表格编辑 '!W286="","",'表格编辑 '!W286)</f>
        <v/>
      </c>
      <c r="V286" s="123" t="str">
        <f>IF('表格编辑 '!X286="","",'表格编辑 '!X286)</f>
        <v/>
      </c>
      <c r="W286" s="123" t="str">
        <f>IF('表格编辑 '!Y286="","",'表格编辑 '!Y286)</f>
        <v/>
      </c>
      <c r="X286" s="123" t="str">
        <f>IF('表格编辑 '!Z286="","",'表格编辑 '!Z286)</f>
        <v/>
      </c>
      <c r="Y286" s="123" t="str">
        <f>IF('表格编辑 '!AA286="","",'表格编辑 '!AA286)</f>
        <v/>
      </c>
      <c r="Z286" s="123" t="str">
        <f>IF('表格编辑 '!AB286="","",'表格编辑 '!AB286)</f>
        <v/>
      </c>
      <c r="AA286" s="123" t="str">
        <f>IF('表格编辑 '!AC286="","",'表格编辑 '!AC286)</f>
        <v/>
      </c>
      <c r="AB286" s="123" t="str">
        <f>IF('表格编辑 '!AD286="","",'表格编辑 '!AD286)</f>
        <v/>
      </c>
      <c r="AC286" s="123" t="str">
        <f>IF('表格编辑 '!AE286="","",'表格编辑 '!AE286)</f>
        <v/>
      </c>
      <c r="AD286" s="123">
        <f>IF('表格编辑 '!AF286="","",'表格编辑 '!AF286)</f>
        <v>120113</v>
      </c>
    </row>
    <row r="287" spans="1:30">
      <c r="A287" s="123">
        <f>IF('表格编辑 '!A287="","",'表格编辑 '!A287)</f>
        <v>20114</v>
      </c>
      <c r="B287" s="123">
        <f>IF('表格编辑 '!B287="","",'表格编辑 '!B287)</f>
        <v>10085</v>
      </c>
      <c r="C287" s="123">
        <f>IF('表格编辑 '!E287="","",'表格编辑 '!E287)</f>
        <v>44</v>
      </c>
      <c r="D287" s="123" t="str">
        <f>IF('表格编辑 '!F287="","",'表格编辑 '!F287)</f>
        <v>AI_born_event(RECEIVER, ARG0, ARG1, ARG2, ARG3,ARG4)</v>
      </c>
      <c r="E287" s="123" t="str">
        <f>IF('表格编辑 '!G287="","",'表格编辑 '!G287)</f>
        <v>AI_update_event(RECEIVER, ARG0, ARG1, ARG2, ARG3,ARG4)</v>
      </c>
      <c r="F287" s="123" t="str">
        <f>IF('表格编辑 '!H287="","",'表格编辑 '!H287)</f>
        <v/>
      </c>
      <c r="G287" s="123" t="str">
        <f>IF('表格编辑 '!I287="","",'表格编辑 '!I287)</f>
        <v/>
      </c>
      <c r="H287" s="123" t="str">
        <f>IF('表格编辑 '!J287="","",'表格编辑 '!J287)</f>
        <v>test_deadth_event(RECEIVER, ARG0, ARG1, ARG2, ARG3,ARG4)</v>
      </c>
      <c r="I287" s="123">
        <f>IF('表格编辑 '!K287="","",'表格编辑 '!K287)</f>
        <v>0</v>
      </c>
      <c r="J287" s="123" t="str">
        <f>IF('表格编辑 '!L287="","",'表格编辑 '!L287)</f>
        <v/>
      </c>
      <c r="K287" s="123" t="str">
        <f>IF('表格编辑 '!M287="","",'表格编辑 '!M287)</f>
        <v/>
      </c>
      <c r="L287" s="123" t="str">
        <f>IF('表格编辑 '!N287="","",'表格编辑 '!N287)</f>
        <v/>
      </c>
      <c r="M287" s="123" t="str">
        <f>IF('表格编辑 '!O287="","",'表格编辑 '!O287)</f>
        <v/>
      </c>
      <c r="N287" s="123" t="str">
        <f>IF('表格编辑 '!P287="","",'表格编辑 '!P287)</f>
        <v/>
      </c>
      <c r="O287" s="123" t="str">
        <f>IF('表格编辑 '!Q287="","",'表格编辑 '!Q287)</f>
        <v/>
      </c>
      <c r="P287" s="123" t="str">
        <f>IF('表格编辑 '!R287="","",'表格编辑 '!R287)</f>
        <v/>
      </c>
      <c r="Q287" s="123" t="str">
        <f>IF('表格编辑 '!S287="","",'表格编辑 '!S287)</f>
        <v/>
      </c>
      <c r="R287" s="123" t="str">
        <f>IF('表格编辑 '!T287="","",'表格编辑 '!T287)</f>
        <v/>
      </c>
      <c r="S287" s="123" t="str">
        <f>IF('表格编辑 '!U287="","",'表格编辑 '!U287)</f>
        <v/>
      </c>
      <c r="T287" s="123" t="str">
        <f>IF('表格编辑 '!V287="","",'表格编辑 '!V287)</f>
        <v/>
      </c>
      <c r="U287" s="123" t="str">
        <f>IF('表格编辑 '!W287="","",'表格编辑 '!W287)</f>
        <v/>
      </c>
      <c r="V287" s="123" t="str">
        <f>IF('表格编辑 '!X287="","",'表格编辑 '!X287)</f>
        <v/>
      </c>
      <c r="W287" s="123" t="str">
        <f>IF('表格编辑 '!Y287="","",'表格编辑 '!Y287)</f>
        <v/>
      </c>
      <c r="X287" s="123" t="str">
        <f>IF('表格编辑 '!Z287="","",'表格编辑 '!Z287)</f>
        <v/>
      </c>
      <c r="Y287" s="123" t="str">
        <f>IF('表格编辑 '!AA287="","",'表格编辑 '!AA287)</f>
        <v/>
      </c>
      <c r="Z287" s="123" t="str">
        <f>IF('表格编辑 '!AB287="","",'表格编辑 '!AB287)</f>
        <v/>
      </c>
      <c r="AA287" s="123" t="str">
        <f>IF('表格编辑 '!AC287="","",'表格编辑 '!AC287)</f>
        <v/>
      </c>
      <c r="AB287" s="123" t="str">
        <f>IF('表格编辑 '!AD287="","",'表格编辑 '!AD287)</f>
        <v/>
      </c>
      <c r="AC287" s="123" t="str">
        <f>IF('表格编辑 '!AE287="","",'表格编辑 '!AE287)</f>
        <v/>
      </c>
      <c r="AD287" s="123">
        <f>IF('表格编辑 '!AF287="","",'表格编辑 '!AF287)</f>
        <v>120114</v>
      </c>
    </row>
    <row r="288" spans="1:30">
      <c r="A288" s="123">
        <f>IF('表格编辑 '!A288="","",'表格编辑 '!A288)</f>
        <v>20115</v>
      </c>
      <c r="B288" s="123">
        <f>IF('表格编辑 '!B288="","",'表格编辑 '!B288)</f>
        <v>10017</v>
      </c>
      <c r="C288" s="123">
        <f>IF('表格编辑 '!E288="","",'表格编辑 '!E288)</f>
        <v>44</v>
      </c>
      <c r="D288" s="123" t="str">
        <f>IF('表格编辑 '!F288="","",'表格编辑 '!F288)</f>
        <v>AI_born_event(RECEIVER, ARG0, ARG1, ARG2, ARG3,ARG4)</v>
      </c>
      <c r="E288" s="123" t="str">
        <f>IF('表格编辑 '!G288="","",'表格编辑 '!G288)</f>
        <v>AI_update_event(RECEIVER, ARG0, ARG1, ARG2, ARG3,ARG4)</v>
      </c>
      <c r="F288" s="123" t="str">
        <f>IF('表格编辑 '!H288="","",'表格编辑 '!H288)</f>
        <v/>
      </c>
      <c r="G288" s="123" t="str">
        <f>IF('表格编辑 '!I288="","",'表格编辑 '!I288)</f>
        <v/>
      </c>
      <c r="H288" s="123" t="str">
        <f>IF('表格编辑 '!J288="","",'表格编辑 '!J288)</f>
        <v>test_deadth_event(RECEIVER, ARG0, ARG1, ARG2, ARG3,ARG4)</v>
      </c>
      <c r="I288" s="123">
        <f>IF('表格编辑 '!K288="","",'表格编辑 '!K288)</f>
        <v>0</v>
      </c>
      <c r="J288" s="123" t="str">
        <f>IF('表格编辑 '!L288="","",'表格编辑 '!L288)</f>
        <v/>
      </c>
      <c r="K288" s="123" t="str">
        <f>IF('表格编辑 '!M288="","",'表格编辑 '!M288)</f>
        <v/>
      </c>
      <c r="L288" s="123" t="str">
        <f>IF('表格编辑 '!N288="","",'表格编辑 '!N288)</f>
        <v/>
      </c>
      <c r="M288" s="123" t="str">
        <f>IF('表格编辑 '!O288="","",'表格编辑 '!O288)</f>
        <v/>
      </c>
      <c r="N288" s="123" t="str">
        <f>IF('表格编辑 '!P288="","",'表格编辑 '!P288)</f>
        <v/>
      </c>
      <c r="O288" s="123" t="str">
        <f>IF('表格编辑 '!Q288="","",'表格编辑 '!Q288)</f>
        <v/>
      </c>
      <c r="P288" s="123" t="str">
        <f>IF('表格编辑 '!R288="","",'表格编辑 '!R288)</f>
        <v/>
      </c>
      <c r="Q288" s="123" t="str">
        <f>IF('表格编辑 '!S288="","",'表格编辑 '!S288)</f>
        <v/>
      </c>
      <c r="R288" s="123" t="str">
        <f>IF('表格编辑 '!T288="","",'表格编辑 '!T288)</f>
        <v/>
      </c>
      <c r="S288" s="123" t="str">
        <f>IF('表格编辑 '!U288="","",'表格编辑 '!U288)</f>
        <v/>
      </c>
      <c r="T288" s="123" t="str">
        <f>IF('表格编辑 '!V288="","",'表格编辑 '!V288)</f>
        <v/>
      </c>
      <c r="U288" s="123" t="str">
        <f>IF('表格编辑 '!W288="","",'表格编辑 '!W288)</f>
        <v/>
      </c>
      <c r="V288" s="123" t="str">
        <f>IF('表格编辑 '!X288="","",'表格编辑 '!X288)</f>
        <v/>
      </c>
      <c r="W288" s="123" t="str">
        <f>IF('表格编辑 '!Y288="","",'表格编辑 '!Y288)</f>
        <v/>
      </c>
      <c r="X288" s="123" t="str">
        <f>IF('表格编辑 '!Z288="","",'表格编辑 '!Z288)</f>
        <v/>
      </c>
      <c r="Y288" s="123" t="str">
        <f>IF('表格编辑 '!AA288="","",'表格编辑 '!AA288)</f>
        <v/>
      </c>
      <c r="Z288" s="123" t="str">
        <f>IF('表格编辑 '!AB288="","",'表格编辑 '!AB288)</f>
        <v/>
      </c>
      <c r="AA288" s="123" t="str">
        <f>IF('表格编辑 '!AC288="","",'表格编辑 '!AC288)</f>
        <v/>
      </c>
      <c r="AB288" s="123" t="str">
        <f>IF('表格编辑 '!AD288="","",'表格编辑 '!AD288)</f>
        <v/>
      </c>
      <c r="AC288" s="123" t="str">
        <f>IF('表格编辑 '!AE288="","",'表格编辑 '!AE288)</f>
        <v/>
      </c>
      <c r="AD288" s="123">
        <f>IF('表格编辑 '!AF288="","",'表格编辑 '!AF288)</f>
        <v>120115</v>
      </c>
    </row>
    <row r="289" spans="1:30">
      <c r="A289" s="123">
        <f>IF('表格编辑 '!A289="","",'表格编辑 '!A289)</f>
        <v>20116</v>
      </c>
      <c r="B289" s="123">
        <f>IF('表格编辑 '!B289="","",'表格编辑 '!B289)</f>
        <v>10111</v>
      </c>
      <c r="C289" s="123">
        <f>IF('表格编辑 '!E289="","",'表格编辑 '!E289)</f>
        <v>44</v>
      </c>
      <c r="D289" s="123" t="str">
        <f>IF('表格编辑 '!F289="","",'表格编辑 '!F289)</f>
        <v>AI_born_event(RECEIVER, ARG0, ARG1, ARG2, ARG3,ARG4)</v>
      </c>
      <c r="E289" s="123" t="str">
        <f>IF('表格编辑 '!G289="","",'表格编辑 '!G289)</f>
        <v>AI_update_event(RECEIVER, ARG0, ARG1, ARG2, ARG3,ARG4)</v>
      </c>
      <c r="F289" s="123" t="str">
        <f>IF('表格编辑 '!H289="","",'表格编辑 '!H289)</f>
        <v/>
      </c>
      <c r="G289" s="123" t="str">
        <f>IF('表格编辑 '!I289="","",'表格编辑 '!I289)</f>
        <v/>
      </c>
      <c r="H289" s="123" t="str">
        <f>IF('表格编辑 '!J289="","",'表格编辑 '!J289)</f>
        <v>test_deadth_event(RECEIVER, ARG0, ARG1, ARG2, ARG3,ARG4)</v>
      </c>
      <c r="I289" s="123">
        <f>IF('表格编辑 '!K289="","",'表格编辑 '!K289)</f>
        <v>0</v>
      </c>
      <c r="J289" s="123" t="str">
        <f>IF('表格编辑 '!L289="","",'表格编辑 '!L289)</f>
        <v/>
      </c>
      <c r="K289" s="123" t="str">
        <f>IF('表格编辑 '!M289="","",'表格编辑 '!M289)</f>
        <v/>
      </c>
      <c r="L289" s="123" t="str">
        <f>IF('表格编辑 '!N289="","",'表格编辑 '!N289)</f>
        <v/>
      </c>
      <c r="M289" s="123" t="str">
        <f>IF('表格编辑 '!O289="","",'表格编辑 '!O289)</f>
        <v/>
      </c>
      <c r="N289" s="123" t="str">
        <f>IF('表格编辑 '!P289="","",'表格编辑 '!P289)</f>
        <v/>
      </c>
      <c r="O289" s="123" t="str">
        <f>IF('表格编辑 '!Q289="","",'表格编辑 '!Q289)</f>
        <v/>
      </c>
      <c r="P289" s="123" t="str">
        <f>IF('表格编辑 '!R289="","",'表格编辑 '!R289)</f>
        <v/>
      </c>
      <c r="Q289" s="123" t="str">
        <f>IF('表格编辑 '!S289="","",'表格编辑 '!S289)</f>
        <v/>
      </c>
      <c r="R289" s="123" t="str">
        <f>IF('表格编辑 '!T289="","",'表格编辑 '!T289)</f>
        <v/>
      </c>
      <c r="S289" s="123" t="str">
        <f>IF('表格编辑 '!U289="","",'表格编辑 '!U289)</f>
        <v/>
      </c>
      <c r="T289" s="123" t="str">
        <f>IF('表格编辑 '!V289="","",'表格编辑 '!V289)</f>
        <v/>
      </c>
      <c r="U289" s="123" t="str">
        <f>IF('表格编辑 '!W289="","",'表格编辑 '!W289)</f>
        <v/>
      </c>
      <c r="V289" s="123" t="str">
        <f>IF('表格编辑 '!X289="","",'表格编辑 '!X289)</f>
        <v/>
      </c>
      <c r="W289" s="123" t="str">
        <f>IF('表格编辑 '!Y289="","",'表格编辑 '!Y289)</f>
        <v/>
      </c>
      <c r="X289" s="123" t="str">
        <f>IF('表格编辑 '!Z289="","",'表格编辑 '!Z289)</f>
        <v/>
      </c>
      <c r="Y289" s="123" t="str">
        <f>IF('表格编辑 '!AA289="","",'表格编辑 '!AA289)</f>
        <v/>
      </c>
      <c r="Z289" s="123" t="str">
        <f>IF('表格编辑 '!AB289="","",'表格编辑 '!AB289)</f>
        <v/>
      </c>
      <c r="AA289" s="123" t="str">
        <f>IF('表格编辑 '!AC289="","",'表格编辑 '!AC289)</f>
        <v/>
      </c>
      <c r="AB289" s="123" t="str">
        <f>IF('表格编辑 '!AD289="","",'表格编辑 '!AD289)</f>
        <v/>
      </c>
      <c r="AC289" s="123" t="str">
        <f>IF('表格编辑 '!AE289="","",'表格编辑 '!AE289)</f>
        <v/>
      </c>
      <c r="AD289" s="123">
        <f>IF('表格编辑 '!AF289="","",'表格编辑 '!AF289)</f>
        <v>120116</v>
      </c>
    </row>
    <row r="290" spans="1:30">
      <c r="A290" s="123">
        <f>IF('表格编辑 '!A290="","",'表格编辑 '!A290)</f>
        <v>20117</v>
      </c>
      <c r="B290" s="123">
        <f>IF('表格编辑 '!B290="","",'表格编辑 '!B290)</f>
        <v>10104</v>
      </c>
      <c r="C290" s="123">
        <f>IF('表格编辑 '!E290="","",'表格编辑 '!E290)</f>
        <v>44</v>
      </c>
      <c r="D290" s="123" t="str">
        <f>IF('表格编辑 '!F290="","",'表格编辑 '!F290)</f>
        <v>AI_born_event(RECEIVER, ARG0, ARG1, ARG2, ARG3,ARG4)</v>
      </c>
      <c r="E290" s="123" t="str">
        <f>IF('表格编辑 '!G290="","",'表格编辑 '!G290)</f>
        <v>AI_update_event(RECEIVER, ARG0, ARG1, ARG2, ARG3,ARG4)</v>
      </c>
      <c r="F290" s="123" t="str">
        <f>IF('表格编辑 '!H290="","",'表格编辑 '!H290)</f>
        <v/>
      </c>
      <c r="G290" s="123" t="str">
        <f>IF('表格编辑 '!I290="","",'表格编辑 '!I290)</f>
        <v/>
      </c>
      <c r="H290" s="123" t="str">
        <f>IF('表格编辑 '!J290="","",'表格编辑 '!J290)</f>
        <v>test_deadth_event(RECEIVER, ARG0, ARG1, ARG2, ARG3,ARG4)</v>
      </c>
      <c r="I290" s="123">
        <f>IF('表格编辑 '!K290="","",'表格编辑 '!K290)</f>
        <v>0</v>
      </c>
      <c r="J290" s="123" t="str">
        <f>IF('表格编辑 '!L290="","",'表格编辑 '!L290)</f>
        <v/>
      </c>
      <c r="K290" s="123" t="str">
        <f>IF('表格编辑 '!M290="","",'表格编辑 '!M290)</f>
        <v/>
      </c>
      <c r="L290" s="123" t="str">
        <f>IF('表格编辑 '!N290="","",'表格编辑 '!N290)</f>
        <v/>
      </c>
      <c r="M290" s="123" t="str">
        <f>IF('表格编辑 '!O290="","",'表格编辑 '!O290)</f>
        <v/>
      </c>
      <c r="N290" s="123" t="str">
        <f>IF('表格编辑 '!P290="","",'表格编辑 '!P290)</f>
        <v/>
      </c>
      <c r="O290" s="123" t="str">
        <f>IF('表格编辑 '!Q290="","",'表格编辑 '!Q290)</f>
        <v/>
      </c>
      <c r="P290" s="123" t="str">
        <f>IF('表格编辑 '!R290="","",'表格编辑 '!R290)</f>
        <v/>
      </c>
      <c r="Q290" s="123" t="str">
        <f>IF('表格编辑 '!S290="","",'表格编辑 '!S290)</f>
        <v/>
      </c>
      <c r="R290" s="123" t="str">
        <f>IF('表格编辑 '!T290="","",'表格编辑 '!T290)</f>
        <v/>
      </c>
      <c r="S290" s="123" t="str">
        <f>IF('表格编辑 '!U290="","",'表格编辑 '!U290)</f>
        <v/>
      </c>
      <c r="T290" s="123" t="str">
        <f>IF('表格编辑 '!V290="","",'表格编辑 '!V290)</f>
        <v/>
      </c>
      <c r="U290" s="123" t="str">
        <f>IF('表格编辑 '!W290="","",'表格编辑 '!W290)</f>
        <v/>
      </c>
      <c r="V290" s="123" t="str">
        <f>IF('表格编辑 '!X290="","",'表格编辑 '!X290)</f>
        <v/>
      </c>
      <c r="W290" s="123" t="str">
        <f>IF('表格编辑 '!Y290="","",'表格编辑 '!Y290)</f>
        <v/>
      </c>
      <c r="X290" s="123" t="str">
        <f>IF('表格编辑 '!Z290="","",'表格编辑 '!Z290)</f>
        <v/>
      </c>
      <c r="Y290" s="123" t="str">
        <f>IF('表格编辑 '!AA290="","",'表格编辑 '!AA290)</f>
        <v/>
      </c>
      <c r="Z290" s="123" t="str">
        <f>IF('表格编辑 '!AB290="","",'表格编辑 '!AB290)</f>
        <v/>
      </c>
      <c r="AA290" s="123" t="str">
        <f>IF('表格编辑 '!AC290="","",'表格编辑 '!AC290)</f>
        <v/>
      </c>
      <c r="AB290" s="123" t="str">
        <f>IF('表格编辑 '!AD290="","",'表格编辑 '!AD290)</f>
        <v/>
      </c>
      <c r="AC290" s="123" t="str">
        <f>IF('表格编辑 '!AE290="","",'表格编辑 '!AE290)</f>
        <v/>
      </c>
      <c r="AD290" s="123">
        <f>IF('表格编辑 '!AF290="","",'表格编辑 '!AF290)</f>
        <v>120117</v>
      </c>
    </row>
    <row r="291" spans="1:30">
      <c r="A291" s="123">
        <f>IF('表格编辑 '!A291="","",'表格编辑 '!A291)</f>
        <v>20118</v>
      </c>
      <c r="B291" s="123">
        <f>IF('表格编辑 '!B291="","",'表格编辑 '!B291)</f>
        <v>10080</v>
      </c>
      <c r="C291" s="123">
        <f>IF('表格编辑 '!E291="","",'表格编辑 '!E291)</f>
        <v>44</v>
      </c>
      <c r="D291" s="123" t="str">
        <f>IF('表格编辑 '!F291="","",'表格编辑 '!F291)</f>
        <v>AI_born_event(RECEIVER, ARG0, ARG1, ARG2, ARG3,ARG4)</v>
      </c>
      <c r="E291" s="123" t="str">
        <f>IF('表格编辑 '!G291="","",'表格编辑 '!G291)</f>
        <v>AI_update_event(RECEIVER, ARG0, ARG1, ARG2, ARG3,ARG4)</v>
      </c>
      <c r="F291" s="123" t="str">
        <f>IF('表格编辑 '!H291="","",'表格编辑 '!H291)</f>
        <v/>
      </c>
      <c r="G291" s="123" t="str">
        <f>IF('表格编辑 '!I291="","",'表格编辑 '!I291)</f>
        <v/>
      </c>
      <c r="H291" s="123" t="str">
        <f>IF('表格编辑 '!J291="","",'表格编辑 '!J291)</f>
        <v>test_deadth_event(RECEIVER, ARG0, ARG1, ARG2, ARG3,ARG4)</v>
      </c>
      <c r="I291" s="123">
        <f>IF('表格编辑 '!K291="","",'表格编辑 '!K291)</f>
        <v>0</v>
      </c>
      <c r="J291" s="123" t="str">
        <f>IF('表格编辑 '!L291="","",'表格编辑 '!L291)</f>
        <v/>
      </c>
      <c r="K291" s="123" t="str">
        <f>IF('表格编辑 '!M291="","",'表格编辑 '!M291)</f>
        <v/>
      </c>
      <c r="L291" s="123" t="str">
        <f>IF('表格编辑 '!N291="","",'表格编辑 '!N291)</f>
        <v/>
      </c>
      <c r="M291" s="123" t="str">
        <f>IF('表格编辑 '!O291="","",'表格编辑 '!O291)</f>
        <v/>
      </c>
      <c r="N291" s="123" t="str">
        <f>IF('表格编辑 '!P291="","",'表格编辑 '!P291)</f>
        <v/>
      </c>
      <c r="O291" s="123" t="str">
        <f>IF('表格编辑 '!Q291="","",'表格编辑 '!Q291)</f>
        <v/>
      </c>
      <c r="P291" s="123" t="str">
        <f>IF('表格编辑 '!R291="","",'表格编辑 '!R291)</f>
        <v/>
      </c>
      <c r="Q291" s="123" t="str">
        <f>IF('表格编辑 '!S291="","",'表格编辑 '!S291)</f>
        <v/>
      </c>
      <c r="R291" s="123" t="str">
        <f>IF('表格编辑 '!T291="","",'表格编辑 '!T291)</f>
        <v/>
      </c>
      <c r="S291" s="123" t="str">
        <f>IF('表格编辑 '!U291="","",'表格编辑 '!U291)</f>
        <v/>
      </c>
      <c r="T291" s="123" t="str">
        <f>IF('表格编辑 '!V291="","",'表格编辑 '!V291)</f>
        <v/>
      </c>
      <c r="U291" s="123" t="str">
        <f>IF('表格编辑 '!W291="","",'表格编辑 '!W291)</f>
        <v/>
      </c>
      <c r="V291" s="123" t="str">
        <f>IF('表格编辑 '!X291="","",'表格编辑 '!X291)</f>
        <v/>
      </c>
      <c r="W291" s="123" t="str">
        <f>IF('表格编辑 '!Y291="","",'表格编辑 '!Y291)</f>
        <v/>
      </c>
      <c r="X291" s="123" t="str">
        <f>IF('表格编辑 '!Z291="","",'表格编辑 '!Z291)</f>
        <v/>
      </c>
      <c r="Y291" s="123" t="str">
        <f>IF('表格编辑 '!AA291="","",'表格编辑 '!AA291)</f>
        <v/>
      </c>
      <c r="Z291" s="123" t="str">
        <f>IF('表格编辑 '!AB291="","",'表格编辑 '!AB291)</f>
        <v/>
      </c>
      <c r="AA291" s="123" t="str">
        <f>IF('表格编辑 '!AC291="","",'表格编辑 '!AC291)</f>
        <v/>
      </c>
      <c r="AB291" s="123" t="str">
        <f>IF('表格编辑 '!AD291="","",'表格编辑 '!AD291)</f>
        <v/>
      </c>
      <c r="AC291" s="123" t="str">
        <f>IF('表格编辑 '!AE291="","",'表格编辑 '!AE291)</f>
        <v/>
      </c>
      <c r="AD291" s="123">
        <f>IF('表格编辑 '!AF291="","",'表格编辑 '!AF291)</f>
        <v>120118</v>
      </c>
    </row>
    <row r="292" spans="1:30">
      <c r="A292" s="123">
        <f>IF('表格编辑 '!A292="","",'表格编辑 '!A292)</f>
        <v>20119</v>
      </c>
      <c r="B292" s="123">
        <f>IF('表格编辑 '!B292="","",'表格编辑 '!B292)</f>
        <v>10075</v>
      </c>
      <c r="C292" s="123">
        <f>IF('表格编辑 '!E292="","",'表格编辑 '!E292)</f>
        <v>44</v>
      </c>
      <c r="D292" s="123" t="str">
        <f>IF('表格编辑 '!F292="","",'表格编辑 '!F292)</f>
        <v>AI_born_event(RECEIVER, ARG0, ARG1, ARG2, ARG3,ARG4)</v>
      </c>
      <c r="E292" s="123" t="str">
        <f>IF('表格编辑 '!G292="","",'表格编辑 '!G292)</f>
        <v>AI_update_event(RECEIVER, ARG0, ARG1, ARG2, ARG3,ARG4)</v>
      </c>
      <c r="F292" s="123" t="str">
        <f>IF('表格编辑 '!H292="","",'表格编辑 '!H292)</f>
        <v/>
      </c>
      <c r="G292" s="123" t="str">
        <f>IF('表格编辑 '!I292="","",'表格编辑 '!I292)</f>
        <v/>
      </c>
      <c r="H292" s="123" t="str">
        <f>IF('表格编辑 '!J292="","",'表格编辑 '!J292)</f>
        <v>test_deadth_event(RECEIVER, ARG0, ARG1, ARG2, ARG3,ARG4)</v>
      </c>
      <c r="I292" s="123">
        <f>IF('表格编辑 '!K292="","",'表格编辑 '!K292)</f>
        <v>0</v>
      </c>
      <c r="J292" s="123" t="str">
        <f>IF('表格编辑 '!L292="","",'表格编辑 '!L292)</f>
        <v/>
      </c>
      <c r="K292" s="123" t="str">
        <f>IF('表格编辑 '!M292="","",'表格编辑 '!M292)</f>
        <v/>
      </c>
      <c r="L292" s="123" t="str">
        <f>IF('表格编辑 '!N292="","",'表格编辑 '!N292)</f>
        <v/>
      </c>
      <c r="M292" s="123" t="str">
        <f>IF('表格编辑 '!O292="","",'表格编辑 '!O292)</f>
        <v/>
      </c>
      <c r="N292" s="123" t="str">
        <f>IF('表格编辑 '!P292="","",'表格编辑 '!P292)</f>
        <v/>
      </c>
      <c r="O292" s="123" t="str">
        <f>IF('表格编辑 '!Q292="","",'表格编辑 '!Q292)</f>
        <v/>
      </c>
      <c r="P292" s="123" t="str">
        <f>IF('表格编辑 '!R292="","",'表格编辑 '!R292)</f>
        <v/>
      </c>
      <c r="Q292" s="123" t="str">
        <f>IF('表格编辑 '!S292="","",'表格编辑 '!S292)</f>
        <v/>
      </c>
      <c r="R292" s="123" t="str">
        <f>IF('表格编辑 '!T292="","",'表格编辑 '!T292)</f>
        <v/>
      </c>
      <c r="S292" s="123" t="str">
        <f>IF('表格编辑 '!U292="","",'表格编辑 '!U292)</f>
        <v/>
      </c>
      <c r="T292" s="123" t="str">
        <f>IF('表格编辑 '!V292="","",'表格编辑 '!V292)</f>
        <v/>
      </c>
      <c r="U292" s="123" t="str">
        <f>IF('表格编辑 '!W292="","",'表格编辑 '!W292)</f>
        <v/>
      </c>
      <c r="V292" s="123" t="str">
        <f>IF('表格编辑 '!X292="","",'表格编辑 '!X292)</f>
        <v/>
      </c>
      <c r="W292" s="123" t="str">
        <f>IF('表格编辑 '!Y292="","",'表格编辑 '!Y292)</f>
        <v/>
      </c>
      <c r="X292" s="123" t="str">
        <f>IF('表格编辑 '!Z292="","",'表格编辑 '!Z292)</f>
        <v/>
      </c>
      <c r="Y292" s="123" t="str">
        <f>IF('表格编辑 '!AA292="","",'表格编辑 '!AA292)</f>
        <v/>
      </c>
      <c r="Z292" s="123" t="str">
        <f>IF('表格编辑 '!AB292="","",'表格编辑 '!AB292)</f>
        <v/>
      </c>
      <c r="AA292" s="123" t="str">
        <f>IF('表格编辑 '!AC292="","",'表格编辑 '!AC292)</f>
        <v/>
      </c>
      <c r="AB292" s="123" t="str">
        <f>IF('表格编辑 '!AD292="","",'表格编辑 '!AD292)</f>
        <v/>
      </c>
      <c r="AC292" s="123" t="str">
        <f>IF('表格编辑 '!AE292="","",'表格编辑 '!AE292)</f>
        <v/>
      </c>
      <c r="AD292" s="123">
        <f>IF('表格编辑 '!AF292="","",'表格编辑 '!AF292)</f>
        <v>120119</v>
      </c>
    </row>
    <row r="293" spans="1:30">
      <c r="A293" s="123">
        <f>IF('表格编辑 '!A293="","",'表格编辑 '!A293)</f>
        <v>20120</v>
      </c>
      <c r="B293" s="123">
        <f>IF('表格编辑 '!B293="","",'表格编辑 '!B293)</f>
        <v>10131</v>
      </c>
      <c r="C293" s="123">
        <f>IF('表格编辑 '!E293="","",'表格编辑 '!E293)</f>
        <v>44</v>
      </c>
      <c r="D293" s="123" t="str">
        <f>IF('表格编辑 '!F293="","",'表格编辑 '!F293)</f>
        <v>AI_born_event(RECEIVER, ARG0, ARG1, ARG2, ARG3,ARG4)</v>
      </c>
      <c r="E293" s="123" t="str">
        <f>IF('表格编辑 '!G293="","",'表格编辑 '!G293)</f>
        <v>AI_update_event(RECEIVER, ARG0, ARG1, ARG2, ARG3,ARG4)</v>
      </c>
      <c r="F293" s="123" t="str">
        <f>IF('表格编辑 '!H293="","",'表格编辑 '!H293)</f>
        <v/>
      </c>
      <c r="G293" s="123" t="str">
        <f>IF('表格编辑 '!I293="","",'表格编辑 '!I293)</f>
        <v/>
      </c>
      <c r="H293" s="123" t="str">
        <f>IF('表格编辑 '!J293="","",'表格编辑 '!J293)</f>
        <v>test_deadth_event(RECEIVER, ARG0, ARG1, ARG2, ARG3,ARG4)</v>
      </c>
      <c r="I293" s="123">
        <f>IF('表格编辑 '!K293="","",'表格编辑 '!K293)</f>
        <v>0</v>
      </c>
      <c r="J293" s="123" t="str">
        <f>IF('表格编辑 '!L293="","",'表格编辑 '!L293)</f>
        <v/>
      </c>
      <c r="K293" s="123" t="str">
        <f>IF('表格编辑 '!M293="","",'表格编辑 '!M293)</f>
        <v/>
      </c>
      <c r="L293" s="123" t="str">
        <f>IF('表格编辑 '!N293="","",'表格编辑 '!N293)</f>
        <v/>
      </c>
      <c r="M293" s="123" t="str">
        <f>IF('表格编辑 '!O293="","",'表格编辑 '!O293)</f>
        <v/>
      </c>
      <c r="N293" s="123" t="str">
        <f>IF('表格编辑 '!P293="","",'表格编辑 '!P293)</f>
        <v/>
      </c>
      <c r="O293" s="123" t="str">
        <f>IF('表格编辑 '!Q293="","",'表格编辑 '!Q293)</f>
        <v/>
      </c>
      <c r="P293" s="123" t="str">
        <f>IF('表格编辑 '!R293="","",'表格编辑 '!R293)</f>
        <v/>
      </c>
      <c r="Q293" s="123" t="str">
        <f>IF('表格编辑 '!S293="","",'表格编辑 '!S293)</f>
        <v/>
      </c>
      <c r="R293" s="123" t="str">
        <f>IF('表格编辑 '!T293="","",'表格编辑 '!T293)</f>
        <v/>
      </c>
      <c r="S293" s="123" t="str">
        <f>IF('表格编辑 '!U293="","",'表格编辑 '!U293)</f>
        <v/>
      </c>
      <c r="T293" s="123" t="str">
        <f>IF('表格编辑 '!V293="","",'表格编辑 '!V293)</f>
        <v/>
      </c>
      <c r="U293" s="123" t="str">
        <f>IF('表格编辑 '!W293="","",'表格编辑 '!W293)</f>
        <v/>
      </c>
      <c r="V293" s="123" t="str">
        <f>IF('表格编辑 '!X293="","",'表格编辑 '!X293)</f>
        <v/>
      </c>
      <c r="W293" s="123" t="str">
        <f>IF('表格编辑 '!Y293="","",'表格编辑 '!Y293)</f>
        <v/>
      </c>
      <c r="X293" s="123" t="str">
        <f>IF('表格编辑 '!Z293="","",'表格编辑 '!Z293)</f>
        <v/>
      </c>
      <c r="Y293" s="123" t="str">
        <f>IF('表格编辑 '!AA293="","",'表格编辑 '!AA293)</f>
        <v/>
      </c>
      <c r="Z293" s="123" t="str">
        <f>IF('表格编辑 '!AB293="","",'表格编辑 '!AB293)</f>
        <v/>
      </c>
      <c r="AA293" s="123" t="str">
        <f>IF('表格编辑 '!AC293="","",'表格编辑 '!AC293)</f>
        <v/>
      </c>
      <c r="AB293" s="123" t="str">
        <f>IF('表格编辑 '!AD293="","",'表格编辑 '!AD293)</f>
        <v/>
      </c>
      <c r="AC293" s="123" t="str">
        <f>IF('表格编辑 '!AE293="","",'表格编辑 '!AE293)</f>
        <v/>
      </c>
      <c r="AD293" s="123">
        <f>IF('表格编辑 '!AF293="","",'表格编辑 '!AF293)</f>
        <v>120120</v>
      </c>
    </row>
    <row r="294" spans="1:30">
      <c r="A294" s="123">
        <f>IF('表格编辑 '!A294="","",'表格编辑 '!A294)</f>
        <v>20121</v>
      </c>
      <c r="B294" s="123">
        <f>IF('表格编辑 '!B294="","",'表格编辑 '!B294)</f>
        <v>10101</v>
      </c>
      <c r="C294" s="123">
        <f>IF('表格编辑 '!E294="","",'表格编辑 '!E294)</f>
        <v>49</v>
      </c>
      <c r="D294" s="123" t="str">
        <f>IF('表格编辑 '!F294="","",'表格编辑 '!F294)</f>
        <v>AI_born_event(RECEIVER, ARG0, ARG1, ARG2, ARG3,ARG4)</v>
      </c>
      <c r="E294" s="123" t="str">
        <f>IF('表格编辑 '!G294="","",'表格编辑 '!G294)</f>
        <v>AI_update_event(RECEIVER, ARG0, ARG1, ARG2, ARG3,ARG4)</v>
      </c>
      <c r="F294" s="123" t="str">
        <f>IF('表格编辑 '!H294="","",'表格编辑 '!H294)</f>
        <v/>
      </c>
      <c r="G294" s="123" t="str">
        <f>IF('表格编辑 '!I294="","",'表格编辑 '!I294)</f>
        <v/>
      </c>
      <c r="H294" s="123" t="str">
        <f>IF('表格编辑 '!J294="","",'表格编辑 '!J294)</f>
        <v>test_deadth_event(RECEIVER, ARG0, ARG1, ARG2, ARG3,ARG4)</v>
      </c>
      <c r="I294" s="123">
        <f>IF('表格编辑 '!K294="","",'表格编辑 '!K294)</f>
        <v>0</v>
      </c>
      <c r="J294" s="123" t="str">
        <f>IF('表格编辑 '!L294="","",'表格编辑 '!L294)</f>
        <v/>
      </c>
      <c r="K294" s="123" t="str">
        <f>IF('表格编辑 '!M294="","",'表格编辑 '!M294)</f>
        <v/>
      </c>
      <c r="L294" s="123" t="str">
        <f>IF('表格编辑 '!N294="","",'表格编辑 '!N294)</f>
        <v/>
      </c>
      <c r="M294" s="123" t="str">
        <f>IF('表格编辑 '!O294="","",'表格编辑 '!O294)</f>
        <v/>
      </c>
      <c r="N294" s="123" t="str">
        <f>IF('表格编辑 '!P294="","",'表格编辑 '!P294)</f>
        <v/>
      </c>
      <c r="O294" s="123" t="str">
        <f>IF('表格编辑 '!Q294="","",'表格编辑 '!Q294)</f>
        <v/>
      </c>
      <c r="P294" s="123" t="str">
        <f>IF('表格编辑 '!R294="","",'表格编辑 '!R294)</f>
        <v/>
      </c>
      <c r="Q294" s="123" t="str">
        <f>IF('表格编辑 '!S294="","",'表格编辑 '!S294)</f>
        <v/>
      </c>
      <c r="R294" s="123" t="str">
        <f>IF('表格编辑 '!T294="","",'表格编辑 '!T294)</f>
        <v/>
      </c>
      <c r="S294" s="123" t="str">
        <f>IF('表格编辑 '!U294="","",'表格编辑 '!U294)</f>
        <v/>
      </c>
      <c r="T294" s="123" t="str">
        <f>IF('表格编辑 '!V294="","",'表格编辑 '!V294)</f>
        <v/>
      </c>
      <c r="U294" s="123" t="str">
        <f>IF('表格编辑 '!W294="","",'表格编辑 '!W294)</f>
        <v/>
      </c>
      <c r="V294" s="123" t="str">
        <f>IF('表格编辑 '!X294="","",'表格编辑 '!X294)</f>
        <v/>
      </c>
      <c r="W294" s="123" t="str">
        <f>IF('表格编辑 '!Y294="","",'表格编辑 '!Y294)</f>
        <v/>
      </c>
      <c r="X294" s="123" t="str">
        <f>IF('表格编辑 '!Z294="","",'表格编辑 '!Z294)</f>
        <v/>
      </c>
      <c r="Y294" s="123" t="str">
        <f>IF('表格编辑 '!AA294="","",'表格编辑 '!AA294)</f>
        <v/>
      </c>
      <c r="Z294" s="123" t="str">
        <f>IF('表格编辑 '!AB294="","",'表格编辑 '!AB294)</f>
        <v/>
      </c>
      <c r="AA294" s="123" t="str">
        <f>IF('表格编辑 '!AC294="","",'表格编辑 '!AC294)</f>
        <v/>
      </c>
      <c r="AB294" s="123" t="str">
        <f>IF('表格编辑 '!AD294="","",'表格编辑 '!AD294)</f>
        <v/>
      </c>
      <c r="AC294" s="123" t="str">
        <f>IF('表格编辑 '!AE294="","",'表格编辑 '!AE294)</f>
        <v/>
      </c>
      <c r="AD294" s="123">
        <f>IF('表格编辑 '!AF294="","",'表格编辑 '!AF294)</f>
        <v>120121</v>
      </c>
    </row>
    <row r="295" spans="1:30">
      <c r="A295" s="123">
        <f>IF('表格编辑 '!A295="","",'表格编辑 '!A295)</f>
        <v>20122</v>
      </c>
      <c r="B295" s="123">
        <f>IF('表格编辑 '!B295="","",'表格编辑 '!B295)</f>
        <v>10118</v>
      </c>
      <c r="C295" s="123">
        <f>IF('表格编辑 '!E295="","",'表格编辑 '!E295)</f>
        <v>49</v>
      </c>
      <c r="D295" s="123" t="str">
        <f>IF('表格编辑 '!F295="","",'表格编辑 '!F295)</f>
        <v>AI_born_event(RECEIVER, ARG0, ARG1, ARG2, ARG3,ARG4)</v>
      </c>
      <c r="E295" s="123" t="str">
        <f>IF('表格编辑 '!G295="","",'表格编辑 '!G295)</f>
        <v>AI_update_event(RECEIVER, ARG0, ARG1, ARG2, ARG3,ARG4)</v>
      </c>
      <c r="F295" s="123" t="str">
        <f>IF('表格编辑 '!H295="","",'表格编辑 '!H295)</f>
        <v/>
      </c>
      <c r="G295" s="123" t="str">
        <f>IF('表格编辑 '!I295="","",'表格编辑 '!I295)</f>
        <v/>
      </c>
      <c r="H295" s="123" t="str">
        <f>IF('表格编辑 '!J295="","",'表格编辑 '!J295)</f>
        <v>test_deadth_event(RECEIVER, ARG0, ARG1, ARG2, ARG3,ARG4)</v>
      </c>
      <c r="I295" s="123">
        <f>IF('表格编辑 '!K295="","",'表格编辑 '!K295)</f>
        <v>0</v>
      </c>
      <c r="J295" s="123" t="str">
        <f>IF('表格编辑 '!L295="","",'表格编辑 '!L295)</f>
        <v/>
      </c>
      <c r="K295" s="123" t="str">
        <f>IF('表格编辑 '!M295="","",'表格编辑 '!M295)</f>
        <v/>
      </c>
      <c r="L295" s="123" t="str">
        <f>IF('表格编辑 '!N295="","",'表格编辑 '!N295)</f>
        <v/>
      </c>
      <c r="M295" s="123" t="str">
        <f>IF('表格编辑 '!O295="","",'表格编辑 '!O295)</f>
        <v/>
      </c>
      <c r="N295" s="123" t="str">
        <f>IF('表格编辑 '!P295="","",'表格编辑 '!P295)</f>
        <v/>
      </c>
      <c r="O295" s="123" t="str">
        <f>IF('表格编辑 '!Q295="","",'表格编辑 '!Q295)</f>
        <v/>
      </c>
      <c r="P295" s="123" t="str">
        <f>IF('表格编辑 '!R295="","",'表格编辑 '!R295)</f>
        <v/>
      </c>
      <c r="Q295" s="123" t="str">
        <f>IF('表格编辑 '!S295="","",'表格编辑 '!S295)</f>
        <v/>
      </c>
      <c r="R295" s="123" t="str">
        <f>IF('表格编辑 '!T295="","",'表格编辑 '!T295)</f>
        <v/>
      </c>
      <c r="S295" s="123" t="str">
        <f>IF('表格编辑 '!U295="","",'表格编辑 '!U295)</f>
        <v/>
      </c>
      <c r="T295" s="123" t="str">
        <f>IF('表格编辑 '!V295="","",'表格编辑 '!V295)</f>
        <v/>
      </c>
      <c r="U295" s="123" t="str">
        <f>IF('表格编辑 '!W295="","",'表格编辑 '!W295)</f>
        <v/>
      </c>
      <c r="V295" s="123" t="str">
        <f>IF('表格编辑 '!X295="","",'表格编辑 '!X295)</f>
        <v/>
      </c>
      <c r="W295" s="123" t="str">
        <f>IF('表格编辑 '!Y295="","",'表格编辑 '!Y295)</f>
        <v/>
      </c>
      <c r="X295" s="123" t="str">
        <f>IF('表格编辑 '!Z295="","",'表格编辑 '!Z295)</f>
        <v/>
      </c>
      <c r="Y295" s="123" t="str">
        <f>IF('表格编辑 '!AA295="","",'表格编辑 '!AA295)</f>
        <v/>
      </c>
      <c r="Z295" s="123" t="str">
        <f>IF('表格编辑 '!AB295="","",'表格编辑 '!AB295)</f>
        <v/>
      </c>
      <c r="AA295" s="123" t="str">
        <f>IF('表格编辑 '!AC295="","",'表格编辑 '!AC295)</f>
        <v/>
      </c>
      <c r="AB295" s="123" t="str">
        <f>IF('表格编辑 '!AD295="","",'表格编辑 '!AD295)</f>
        <v/>
      </c>
      <c r="AC295" s="123" t="str">
        <f>IF('表格编辑 '!AE295="","",'表格编辑 '!AE295)</f>
        <v/>
      </c>
      <c r="AD295" s="123">
        <f>IF('表格编辑 '!AF295="","",'表格编辑 '!AF295)</f>
        <v>120122</v>
      </c>
    </row>
    <row r="296" spans="1:30">
      <c r="A296" s="123">
        <f>IF('表格编辑 '!A296="","",'表格编辑 '!A296)</f>
        <v>20123</v>
      </c>
      <c r="B296" s="123">
        <f>IF('表格编辑 '!B296="","",'表格编辑 '!B296)</f>
        <v>10054</v>
      </c>
      <c r="C296" s="123">
        <f>IF('表格编辑 '!E296="","",'表格编辑 '!E296)</f>
        <v>49</v>
      </c>
      <c r="D296" s="123" t="str">
        <f>IF('表格编辑 '!F296="","",'表格编辑 '!F296)</f>
        <v>AI_born_event(RECEIVER, ARG0, ARG1, ARG2, ARG3,ARG4)</v>
      </c>
      <c r="E296" s="123" t="str">
        <f>IF('表格编辑 '!G296="","",'表格编辑 '!G296)</f>
        <v>AI_update_event(RECEIVER, ARG0, ARG1, ARG2, ARG3,ARG4)</v>
      </c>
      <c r="F296" s="123" t="str">
        <f>IF('表格编辑 '!H296="","",'表格编辑 '!H296)</f>
        <v/>
      </c>
      <c r="G296" s="123" t="str">
        <f>IF('表格编辑 '!I296="","",'表格编辑 '!I296)</f>
        <v/>
      </c>
      <c r="H296" s="123" t="str">
        <f>IF('表格编辑 '!J296="","",'表格编辑 '!J296)</f>
        <v>test_deadth_event(RECEIVER, ARG0, ARG1, ARG2, ARG3,ARG4)</v>
      </c>
      <c r="I296" s="123">
        <f>IF('表格编辑 '!K296="","",'表格编辑 '!K296)</f>
        <v>0</v>
      </c>
      <c r="J296" s="123" t="str">
        <f>IF('表格编辑 '!L296="","",'表格编辑 '!L296)</f>
        <v/>
      </c>
      <c r="K296" s="123" t="str">
        <f>IF('表格编辑 '!M296="","",'表格编辑 '!M296)</f>
        <v/>
      </c>
      <c r="L296" s="123" t="str">
        <f>IF('表格编辑 '!N296="","",'表格编辑 '!N296)</f>
        <v/>
      </c>
      <c r="M296" s="123" t="str">
        <f>IF('表格编辑 '!O296="","",'表格编辑 '!O296)</f>
        <v/>
      </c>
      <c r="N296" s="123" t="str">
        <f>IF('表格编辑 '!P296="","",'表格编辑 '!P296)</f>
        <v/>
      </c>
      <c r="O296" s="123" t="str">
        <f>IF('表格编辑 '!Q296="","",'表格编辑 '!Q296)</f>
        <v/>
      </c>
      <c r="P296" s="123" t="str">
        <f>IF('表格编辑 '!R296="","",'表格编辑 '!R296)</f>
        <v/>
      </c>
      <c r="Q296" s="123" t="str">
        <f>IF('表格编辑 '!S296="","",'表格编辑 '!S296)</f>
        <v/>
      </c>
      <c r="R296" s="123" t="str">
        <f>IF('表格编辑 '!T296="","",'表格编辑 '!T296)</f>
        <v/>
      </c>
      <c r="S296" s="123" t="str">
        <f>IF('表格编辑 '!U296="","",'表格编辑 '!U296)</f>
        <v/>
      </c>
      <c r="T296" s="123" t="str">
        <f>IF('表格编辑 '!V296="","",'表格编辑 '!V296)</f>
        <v/>
      </c>
      <c r="U296" s="123" t="str">
        <f>IF('表格编辑 '!W296="","",'表格编辑 '!W296)</f>
        <v/>
      </c>
      <c r="V296" s="123" t="str">
        <f>IF('表格编辑 '!X296="","",'表格编辑 '!X296)</f>
        <v/>
      </c>
      <c r="W296" s="123" t="str">
        <f>IF('表格编辑 '!Y296="","",'表格编辑 '!Y296)</f>
        <v/>
      </c>
      <c r="X296" s="123" t="str">
        <f>IF('表格编辑 '!Z296="","",'表格编辑 '!Z296)</f>
        <v/>
      </c>
      <c r="Y296" s="123" t="str">
        <f>IF('表格编辑 '!AA296="","",'表格编辑 '!AA296)</f>
        <v/>
      </c>
      <c r="Z296" s="123" t="str">
        <f>IF('表格编辑 '!AB296="","",'表格编辑 '!AB296)</f>
        <v/>
      </c>
      <c r="AA296" s="123" t="str">
        <f>IF('表格编辑 '!AC296="","",'表格编辑 '!AC296)</f>
        <v/>
      </c>
      <c r="AB296" s="123" t="str">
        <f>IF('表格编辑 '!AD296="","",'表格编辑 '!AD296)</f>
        <v/>
      </c>
      <c r="AC296" s="123" t="str">
        <f>IF('表格编辑 '!AE296="","",'表格编辑 '!AE296)</f>
        <v/>
      </c>
      <c r="AD296" s="123">
        <f>IF('表格编辑 '!AF296="","",'表格编辑 '!AF296)</f>
        <v>120123</v>
      </c>
    </row>
    <row r="297" spans="1:30">
      <c r="A297" s="123">
        <f>IF('表格编辑 '!A297="","",'表格编辑 '!A297)</f>
        <v>20124</v>
      </c>
      <c r="B297" s="123">
        <f>IF('表格编辑 '!B297="","",'表格编辑 '!B297)</f>
        <v>10047</v>
      </c>
      <c r="C297" s="123">
        <f>IF('表格编辑 '!E297="","",'表格编辑 '!E297)</f>
        <v>49</v>
      </c>
      <c r="D297" s="123" t="str">
        <f>IF('表格编辑 '!F297="","",'表格编辑 '!F297)</f>
        <v>AI_born_event(RECEIVER, ARG0, ARG1, ARG2, ARG3,ARG4)</v>
      </c>
      <c r="E297" s="123" t="str">
        <f>IF('表格编辑 '!G297="","",'表格编辑 '!G297)</f>
        <v>AI_update_event(RECEIVER, ARG0, ARG1, ARG2, ARG3,ARG4)</v>
      </c>
      <c r="F297" s="123" t="str">
        <f>IF('表格编辑 '!H297="","",'表格编辑 '!H297)</f>
        <v/>
      </c>
      <c r="G297" s="123" t="str">
        <f>IF('表格编辑 '!I297="","",'表格编辑 '!I297)</f>
        <v/>
      </c>
      <c r="H297" s="123" t="str">
        <f>IF('表格编辑 '!J297="","",'表格编辑 '!J297)</f>
        <v>test_deadth_event(RECEIVER, ARG0, ARG1, ARG2, ARG3,ARG4)</v>
      </c>
      <c r="I297" s="123">
        <f>IF('表格编辑 '!K297="","",'表格编辑 '!K297)</f>
        <v>0</v>
      </c>
      <c r="J297" s="123" t="str">
        <f>IF('表格编辑 '!L297="","",'表格编辑 '!L297)</f>
        <v/>
      </c>
      <c r="K297" s="123" t="str">
        <f>IF('表格编辑 '!M297="","",'表格编辑 '!M297)</f>
        <v/>
      </c>
      <c r="L297" s="123" t="str">
        <f>IF('表格编辑 '!N297="","",'表格编辑 '!N297)</f>
        <v/>
      </c>
      <c r="M297" s="123" t="str">
        <f>IF('表格编辑 '!O297="","",'表格编辑 '!O297)</f>
        <v/>
      </c>
      <c r="N297" s="123" t="str">
        <f>IF('表格编辑 '!P297="","",'表格编辑 '!P297)</f>
        <v/>
      </c>
      <c r="O297" s="123" t="str">
        <f>IF('表格编辑 '!Q297="","",'表格编辑 '!Q297)</f>
        <v/>
      </c>
      <c r="P297" s="123" t="str">
        <f>IF('表格编辑 '!R297="","",'表格编辑 '!R297)</f>
        <v/>
      </c>
      <c r="Q297" s="123" t="str">
        <f>IF('表格编辑 '!S297="","",'表格编辑 '!S297)</f>
        <v/>
      </c>
      <c r="R297" s="123" t="str">
        <f>IF('表格编辑 '!T297="","",'表格编辑 '!T297)</f>
        <v/>
      </c>
      <c r="S297" s="123" t="str">
        <f>IF('表格编辑 '!U297="","",'表格编辑 '!U297)</f>
        <v/>
      </c>
      <c r="T297" s="123" t="str">
        <f>IF('表格编辑 '!V297="","",'表格编辑 '!V297)</f>
        <v/>
      </c>
      <c r="U297" s="123" t="str">
        <f>IF('表格编辑 '!W297="","",'表格编辑 '!W297)</f>
        <v/>
      </c>
      <c r="V297" s="123" t="str">
        <f>IF('表格编辑 '!X297="","",'表格编辑 '!X297)</f>
        <v/>
      </c>
      <c r="W297" s="123" t="str">
        <f>IF('表格编辑 '!Y297="","",'表格编辑 '!Y297)</f>
        <v/>
      </c>
      <c r="X297" s="123" t="str">
        <f>IF('表格编辑 '!Z297="","",'表格编辑 '!Z297)</f>
        <v/>
      </c>
      <c r="Y297" s="123" t="str">
        <f>IF('表格编辑 '!AA297="","",'表格编辑 '!AA297)</f>
        <v/>
      </c>
      <c r="Z297" s="123" t="str">
        <f>IF('表格编辑 '!AB297="","",'表格编辑 '!AB297)</f>
        <v/>
      </c>
      <c r="AA297" s="123" t="str">
        <f>IF('表格编辑 '!AC297="","",'表格编辑 '!AC297)</f>
        <v/>
      </c>
      <c r="AB297" s="123" t="str">
        <f>IF('表格编辑 '!AD297="","",'表格编辑 '!AD297)</f>
        <v/>
      </c>
      <c r="AC297" s="123" t="str">
        <f>IF('表格编辑 '!AE297="","",'表格编辑 '!AE297)</f>
        <v/>
      </c>
      <c r="AD297" s="123">
        <f>IF('表格编辑 '!AF297="","",'表格编辑 '!AF297)</f>
        <v>120124</v>
      </c>
    </row>
    <row r="298" spans="1:30">
      <c r="A298" s="123">
        <f>IF('表格编辑 '!A298="","",'表格编辑 '!A298)</f>
        <v>20125</v>
      </c>
      <c r="B298" s="123">
        <f>IF('表格编辑 '!B298="","",'表格编辑 '!B298)</f>
        <v>10138</v>
      </c>
      <c r="C298" s="123">
        <f>IF('表格编辑 '!E298="","",'表格编辑 '!E298)</f>
        <v>49</v>
      </c>
      <c r="D298" s="123" t="str">
        <f>IF('表格编辑 '!F298="","",'表格编辑 '!F298)</f>
        <v>AI_born_event(RECEIVER, ARG0, ARG1, ARG2, ARG3,ARG4)</v>
      </c>
      <c r="E298" s="123" t="str">
        <f>IF('表格编辑 '!G298="","",'表格编辑 '!G298)</f>
        <v>AI_update_event(RECEIVER, ARG0, ARG1, ARG2, ARG3,ARG4)</v>
      </c>
      <c r="F298" s="123" t="str">
        <f>IF('表格编辑 '!H298="","",'表格编辑 '!H298)</f>
        <v/>
      </c>
      <c r="G298" s="123" t="str">
        <f>IF('表格编辑 '!I298="","",'表格编辑 '!I298)</f>
        <v/>
      </c>
      <c r="H298" s="123" t="str">
        <f>IF('表格编辑 '!J298="","",'表格编辑 '!J298)</f>
        <v>test_deadth_event(RECEIVER, ARG0, ARG1, ARG2, ARG3,ARG4)</v>
      </c>
      <c r="I298" s="123">
        <f>IF('表格编辑 '!K298="","",'表格编辑 '!K298)</f>
        <v>0</v>
      </c>
      <c r="J298" s="123" t="str">
        <f>IF('表格编辑 '!L298="","",'表格编辑 '!L298)</f>
        <v/>
      </c>
      <c r="K298" s="123" t="str">
        <f>IF('表格编辑 '!M298="","",'表格编辑 '!M298)</f>
        <v/>
      </c>
      <c r="L298" s="123" t="str">
        <f>IF('表格编辑 '!N298="","",'表格编辑 '!N298)</f>
        <v/>
      </c>
      <c r="M298" s="123" t="str">
        <f>IF('表格编辑 '!O298="","",'表格编辑 '!O298)</f>
        <v/>
      </c>
      <c r="N298" s="123" t="str">
        <f>IF('表格编辑 '!P298="","",'表格编辑 '!P298)</f>
        <v/>
      </c>
      <c r="O298" s="123" t="str">
        <f>IF('表格编辑 '!Q298="","",'表格编辑 '!Q298)</f>
        <v/>
      </c>
      <c r="P298" s="123" t="str">
        <f>IF('表格编辑 '!R298="","",'表格编辑 '!R298)</f>
        <v/>
      </c>
      <c r="Q298" s="123" t="str">
        <f>IF('表格编辑 '!S298="","",'表格编辑 '!S298)</f>
        <v/>
      </c>
      <c r="R298" s="123" t="str">
        <f>IF('表格编辑 '!T298="","",'表格编辑 '!T298)</f>
        <v/>
      </c>
      <c r="S298" s="123" t="str">
        <f>IF('表格编辑 '!U298="","",'表格编辑 '!U298)</f>
        <v/>
      </c>
      <c r="T298" s="123" t="str">
        <f>IF('表格编辑 '!V298="","",'表格编辑 '!V298)</f>
        <v/>
      </c>
      <c r="U298" s="123" t="str">
        <f>IF('表格编辑 '!W298="","",'表格编辑 '!W298)</f>
        <v/>
      </c>
      <c r="V298" s="123" t="str">
        <f>IF('表格编辑 '!X298="","",'表格编辑 '!X298)</f>
        <v/>
      </c>
      <c r="W298" s="123" t="str">
        <f>IF('表格编辑 '!Y298="","",'表格编辑 '!Y298)</f>
        <v/>
      </c>
      <c r="X298" s="123" t="str">
        <f>IF('表格编辑 '!Z298="","",'表格编辑 '!Z298)</f>
        <v/>
      </c>
      <c r="Y298" s="123" t="str">
        <f>IF('表格编辑 '!AA298="","",'表格编辑 '!AA298)</f>
        <v/>
      </c>
      <c r="Z298" s="123" t="str">
        <f>IF('表格编辑 '!AB298="","",'表格编辑 '!AB298)</f>
        <v/>
      </c>
      <c r="AA298" s="123" t="str">
        <f>IF('表格编辑 '!AC298="","",'表格编辑 '!AC298)</f>
        <v/>
      </c>
      <c r="AB298" s="123" t="str">
        <f>IF('表格编辑 '!AD298="","",'表格编辑 '!AD298)</f>
        <v/>
      </c>
      <c r="AC298" s="123" t="str">
        <f>IF('表格编辑 '!AE298="","",'表格编辑 '!AE298)</f>
        <v/>
      </c>
      <c r="AD298" s="123">
        <f>IF('表格编辑 '!AF298="","",'表格编辑 '!AF298)</f>
        <v>120125</v>
      </c>
    </row>
    <row r="299" spans="1:30">
      <c r="A299" s="123">
        <f>IF('表格编辑 '!A299="","",'表格编辑 '!A299)</f>
        <v>20126</v>
      </c>
      <c r="B299" s="123">
        <f>IF('表格编辑 '!B299="","",'表格编辑 '!B299)</f>
        <v>10142</v>
      </c>
      <c r="C299" s="123">
        <f>IF('表格编辑 '!E299="","",'表格编辑 '!E299)</f>
        <v>49</v>
      </c>
      <c r="D299" s="123" t="str">
        <f>IF('表格编辑 '!F299="","",'表格编辑 '!F299)</f>
        <v>AI_born_event(RECEIVER, ARG0, ARG1, ARG2, ARG3,ARG4)</v>
      </c>
      <c r="E299" s="123" t="str">
        <f>IF('表格编辑 '!G299="","",'表格编辑 '!G299)</f>
        <v>AI_update_event(RECEIVER, ARG0, ARG1, ARG2, ARG3,ARG4)</v>
      </c>
      <c r="F299" s="123" t="str">
        <f>IF('表格编辑 '!H299="","",'表格编辑 '!H299)</f>
        <v/>
      </c>
      <c r="G299" s="123" t="str">
        <f>IF('表格编辑 '!I299="","",'表格编辑 '!I299)</f>
        <v/>
      </c>
      <c r="H299" s="123" t="str">
        <f>IF('表格编辑 '!J299="","",'表格编辑 '!J299)</f>
        <v>test_deadth_event(RECEIVER, ARG0, ARG1, ARG2, ARG3,ARG4)</v>
      </c>
      <c r="I299" s="123">
        <f>IF('表格编辑 '!K299="","",'表格编辑 '!K299)</f>
        <v>0</v>
      </c>
      <c r="J299" s="123" t="str">
        <f>IF('表格编辑 '!L299="","",'表格编辑 '!L299)</f>
        <v/>
      </c>
      <c r="K299" s="123" t="str">
        <f>IF('表格编辑 '!M299="","",'表格编辑 '!M299)</f>
        <v/>
      </c>
      <c r="L299" s="123" t="str">
        <f>IF('表格编辑 '!N299="","",'表格编辑 '!N299)</f>
        <v/>
      </c>
      <c r="M299" s="123" t="str">
        <f>IF('表格编辑 '!O299="","",'表格编辑 '!O299)</f>
        <v/>
      </c>
      <c r="N299" s="123" t="str">
        <f>IF('表格编辑 '!P299="","",'表格编辑 '!P299)</f>
        <v/>
      </c>
      <c r="O299" s="123" t="str">
        <f>IF('表格编辑 '!Q299="","",'表格编辑 '!Q299)</f>
        <v/>
      </c>
      <c r="P299" s="123" t="str">
        <f>IF('表格编辑 '!R299="","",'表格编辑 '!R299)</f>
        <v/>
      </c>
      <c r="Q299" s="123" t="str">
        <f>IF('表格编辑 '!S299="","",'表格编辑 '!S299)</f>
        <v/>
      </c>
      <c r="R299" s="123" t="str">
        <f>IF('表格编辑 '!T299="","",'表格编辑 '!T299)</f>
        <v/>
      </c>
      <c r="S299" s="123" t="str">
        <f>IF('表格编辑 '!U299="","",'表格编辑 '!U299)</f>
        <v/>
      </c>
      <c r="T299" s="123" t="str">
        <f>IF('表格编辑 '!V299="","",'表格编辑 '!V299)</f>
        <v/>
      </c>
      <c r="U299" s="123" t="str">
        <f>IF('表格编辑 '!W299="","",'表格编辑 '!W299)</f>
        <v/>
      </c>
      <c r="V299" s="123" t="str">
        <f>IF('表格编辑 '!X299="","",'表格编辑 '!X299)</f>
        <v/>
      </c>
      <c r="W299" s="123" t="str">
        <f>IF('表格编辑 '!Y299="","",'表格编辑 '!Y299)</f>
        <v/>
      </c>
      <c r="X299" s="123" t="str">
        <f>IF('表格编辑 '!Z299="","",'表格编辑 '!Z299)</f>
        <v/>
      </c>
      <c r="Y299" s="123" t="str">
        <f>IF('表格编辑 '!AA299="","",'表格编辑 '!AA299)</f>
        <v/>
      </c>
      <c r="Z299" s="123" t="str">
        <f>IF('表格编辑 '!AB299="","",'表格编辑 '!AB299)</f>
        <v/>
      </c>
      <c r="AA299" s="123" t="str">
        <f>IF('表格编辑 '!AC299="","",'表格编辑 '!AC299)</f>
        <v/>
      </c>
      <c r="AB299" s="123" t="str">
        <f>IF('表格编辑 '!AD299="","",'表格编辑 '!AD299)</f>
        <v/>
      </c>
      <c r="AC299" s="123" t="str">
        <f>IF('表格编辑 '!AE299="","",'表格编辑 '!AE299)</f>
        <v/>
      </c>
      <c r="AD299" s="123">
        <f>IF('表格编辑 '!AF299="","",'表格编辑 '!AF299)</f>
        <v>120126</v>
      </c>
    </row>
    <row r="300" spans="1:30">
      <c r="A300" s="123">
        <f>IF('表格编辑 '!A300="","",'表格编辑 '!A300)</f>
        <v>20127</v>
      </c>
      <c r="B300" s="123">
        <f>IF('表格编辑 '!B300="","",'表格编辑 '!B300)</f>
        <v>10071</v>
      </c>
      <c r="C300" s="123">
        <f>IF('表格编辑 '!E300="","",'表格编辑 '!E300)</f>
        <v>49</v>
      </c>
      <c r="D300" s="123" t="str">
        <f>IF('表格编辑 '!F300="","",'表格编辑 '!F300)</f>
        <v>AI_born_event(RECEIVER, ARG0, ARG1, ARG2, ARG3,ARG4)</v>
      </c>
      <c r="E300" s="123" t="str">
        <f>IF('表格编辑 '!G300="","",'表格编辑 '!G300)</f>
        <v>AI_update_event(RECEIVER, ARG0, ARG1, ARG2, ARG3,ARG4)</v>
      </c>
      <c r="F300" s="123" t="str">
        <f>IF('表格编辑 '!H300="","",'表格编辑 '!H300)</f>
        <v/>
      </c>
      <c r="G300" s="123" t="str">
        <f>IF('表格编辑 '!I300="","",'表格编辑 '!I300)</f>
        <v/>
      </c>
      <c r="H300" s="123" t="str">
        <f>IF('表格编辑 '!J300="","",'表格编辑 '!J300)</f>
        <v>test_deadth_event(RECEIVER, ARG0, ARG1, ARG2, ARG3,ARG4)</v>
      </c>
      <c r="I300" s="123">
        <f>IF('表格编辑 '!K300="","",'表格编辑 '!K300)</f>
        <v>0</v>
      </c>
      <c r="J300" s="123" t="str">
        <f>IF('表格编辑 '!L300="","",'表格编辑 '!L300)</f>
        <v/>
      </c>
      <c r="K300" s="123" t="str">
        <f>IF('表格编辑 '!M300="","",'表格编辑 '!M300)</f>
        <v/>
      </c>
      <c r="L300" s="123" t="str">
        <f>IF('表格编辑 '!N300="","",'表格编辑 '!N300)</f>
        <v/>
      </c>
      <c r="M300" s="123" t="str">
        <f>IF('表格编辑 '!O300="","",'表格编辑 '!O300)</f>
        <v/>
      </c>
      <c r="N300" s="123" t="str">
        <f>IF('表格编辑 '!P300="","",'表格编辑 '!P300)</f>
        <v/>
      </c>
      <c r="O300" s="123" t="str">
        <f>IF('表格编辑 '!Q300="","",'表格编辑 '!Q300)</f>
        <v/>
      </c>
      <c r="P300" s="123" t="str">
        <f>IF('表格编辑 '!R300="","",'表格编辑 '!R300)</f>
        <v/>
      </c>
      <c r="Q300" s="123" t="str">
        <f>IF('表格编辑 '!S300="","",'表格编辑 '!S300)</f>
        <v/>
      </c>
      <c r="R300" s="123" t="str">
        <f>IF('表格编辑 '!T300="","",'表格编辑 '!T300)</f>
        <v/>
      </c>
      <c r="S300" s="123" t="str">
        <f>IF('表格编辑 '!U300="","",'表格编辑 '!U300)</f>
        <v/>
      </c>
      <c r="T300" s="123" t="str">
        <f>IF('表格编辑 '!V300="","",'表格编辑 '!V300)</f>
        <v/>
      </c>
      <c r="U300" s="123" t="str">
        <f>IF('表格编辑 '!W300="","",'表格编辑 '!W300)</f>
        <v/>
      </c>
      <c r="V300" s="123" t="str">
        <f>IF('表格编辑 '!X300="","",'表格编辑 '!X300)</f>
        <v/>
      </c>
      <c r="W300" s="123" t="str">
        <f>IF('表格编辑 '!Y300="","",'表格编辑 '!Y300)</f>
        <v/>
      </c>
      <c r="X300" s="123" t="str">
        <f>IF('表格编辑 '!Z300="","",'表格编辑 '!Z300)</f>
        <v/>
      </c>
      <c r="Y300" s="123" t="str">
        <f>IF('表格编辑 '!AA300="","",'表格编辑 '!AA300)</f>
        <v/>
      </c>
      <c r="Z300" s="123" t="str">
        <f>IF('表格编辑 '!AB300="","",'表格编辑 '!AB300)</f>
        <v/>
      </c>
      <c r="AA300" s="123" t="str">
        <f>IF('表格编辑 '!AC300="","",'表格编辑 '!AC300)</f>
        <v/>
      </c>
      <c r="AB300" s="123" t="str">
        <f>IF('表格编辑 '!AD300="","",'表格编辑 '!AD300)</f>
        <v/>
      </c>
      <c r="AC300" s="123" t="str">
        <f>IF('表格编辑 '!AE300="","",'表格编辑 '!AE300)</f>
        <v/>
      </c>
      <c r="AD300" s="123">
        <f>IF('表格编辑 '!AF300="","",'表格编辑 '!AF300)</f>
        <v>120127</v>
      </c>
    </row>
    <row r="301" spans="1:30">
      <c r="A301" s="123">
        <f>IF('表格编辑 '!A301="","",'表格编辑 '!A301)</f>
        <v>20128</v>
      </c>
      <c r="B301" s="123">
        <f>IF('表格编辑 '!B301="","",'表格编辑 '!B301)</f>
        <v>10133</v>
      </c>
      <c r="C301" s="123">
        <f>IF('表格编辑 '!E301="","",'表格编辑 '!E301)</f>
        <v>49</v>
      </c>
      <c r="D301" s="123" t="str">
        <f>IF('表格编辑 '!F301="","",'表格编辑 '!F301)</f>
        <v>AI_born_event(RECEIVER, ARG0, ARG1, ARG2, ARG3,ARG4)</v>
      </c>
      <c r="E301" s="123" t="str">
        <f>IF('表格编辑 '!G301="","",'表格编辑 '!G301)</f>
        <v>AI_update_event(RECEIVER, ARG0, ARG1, ARG2, ARG3,ARG4)</v>
      </c>
      <c r="F301" s="123" t="str">
        <f>IF('表格编辑 '!H301="","",'表格编辑 '!H301)</f>
        <v/>
      </c>
      <c r="G301" s="123" t="str">
        <f>IF('表格编辑 '!I301="","",'表格编辑 '!I301)</f>
        <v/>
      </c>
      <c r="H301" s="123" t="str">
        <f>IF('表格编辑 '!J301="","",'表格编辑 '!J301)</f>
        <v>test_deadth_event(RECEIVER, ARG0, ARG1, ARG2, ARG3,ARG4)</v>
      </c>
      <c r="I301" s="123">
        <f>IF('表格编辑 '!K301="","",'表格编辑 '!K301)</f>
        <v>0</v>
      </c>
      <c r="J301" s="123" t="str">
        <f>IF('表格编辑 '!L301="","",'表格编辑 '!L301)</f>
        <v/>
      </c>
      <c r="K301" s="123" t="str">
        <f>IF('表格编辑 '!M301="","",'表格编辑 '!M301)</f>
        <v/>
      </c>
      <c r="L301" s="123" t="str">
        <f>IF('表格编辑 '!N301="","",'表格编辑 '!N301)</f>
        <v/>
      </c>
      <c r="M301" s="123" t="str">
        <f>IF('表格编辑 '!O301="","",'表格编辑 '!O301)</f>
        <v/>
      </c>
      <c r="N301" s="123" t="str">
        <f>IF('表格编辑 '!P301="","",'表格编辑 '!P301)</f>
        <v/>
      </c>
      <c r="O301" s="123" t="str">
        <f>IF('表格编辑 '!Q301="","",'表格编辑 '!Q301)</f>
        <v/>
      </c>
      <c r="P301" s="123" t="str">
        <f>IF('表格编辑 '!R301="","",'表格编辑 '!R301)</f>
        <v/>
      </c>
      <c r="Q301" s="123" t="str">
        <f>IF('表格编辑 '!S301="","",'表格编辑 '!S301)</f>
        <v/>
      </c>
      <c r="R301" s="123" t="str">
        <f>IF('表格编辑 '!T301="","",'表格编辑 '!T301)</f>
        <v/>
      </c>
      <c r="S301" s="123" t="str">
        <f>IF('表格编辑 '!U301="","",'表格编辑 '!U301)</f>
        <v/>
      </c>
      <c r="T301" s="123" t="str">
        <f>IF('表格编辑 '!V301="","",'表格编辑 '!V301)</f>
        <v/>
      </c>
      <c r="U301" s="123" t="str">
        <f>IF('表格编辑 '!W301="","",'表格编辑 '!W301)</f>
        <v/>
      </c>
      <c r="V301" s="123" t="str">
        <f>IF('表格编辑 '!X301="","",'表格编辑 '!X301)</f>
        <v/>
      </c>
      <c r="W301" s="123" t="str">
        <f>IF('表格编辑 '!Y301="","",'表格编辑 '!Y301)</f>
        <v/>
      </c>
      <c r="X301" s="123" t="str">
        <f>IF('表格编辑 '!Z301="","",'表格编辑 '!Z301)</f>
        <v/>
      </c>
      <c r="Y301" s="123" t="str">
        <f>IF('表格编辑 '!AA301="","",'表格编辑 '!AA301)</f>
        <v/>
      </c>
      <c r="Z301" s="123" t="str">
        <f>IF('表格编辑 '!AB301="","",'表格编辑 '!AB301)</f>
        <v/>
      </c>
      <c r="AA301" s="123" t="str">
        <f>IF('表格编辑 '!AC301="","",'表格编辑 '!AC301)</f>
        <v/>
      </c>
      <c r="AB301" s="123" t="str">
        <f>IF('表格编辑 '!AD301="","",'表格编辑 '!AD301)</f>
        <v/>
      </c>
      <c r="AC301" s="123" t="str">
        <f>IF('表格编辑 '!AE301="","",'表格编辑 '!AE301)</f>
        <v/>
      </c>
      <c r="AD301" s="123">
        <f>IF('表格编辑 '!AF301="","",'表格编辑 '!AF301)</f>
        <v>120128</v>
      </c>
    </row>
    <row r="302" spans="1:30">
      <c r="A302" s="123">
        <f>IF('表格编辑 '!A302="","",'表格编辑 '!A302)</f>
        <v>20129</v>
      </c>
      <c r="B302" s="123">
        <f>IF('表格编辑 '!B302="","",'表格编辑 '!B302)</f>
        <v>10093</v>
      </c>
      <c r="C302" s="123">
        <f>IF('表格编辑 '!E302="","",'表格编辑 '!E302)</f>
        <v>49</v>
      </c>
      <c r="D302" s="123" t="str">
        <f>IF('表格编辑 '!F302="","",'表格编辑 '!F302)</f>
        <v>AI_born_event(RECEIVER, ARG0, ARG1, ARG2, ARG3,ARG4)</v>
      </c>
      <c r="E302" s="123" t="str">
        <f>IF('表格编辑 '!G302="","",'表格编辑 '!G302)</f>
        <v>AI_update_event(RECEIVER, ARG0, ARG1, ARG2, ARG3,ARG4)</v>
      </c>
      <c r="F302" s="123" t="str">
        <f>IF('表格编辑 '!H302="","",'表格编辑 '!H302)</f>
        <v/>
      </c>
      <c r="G302" s="123" t="str">
        <f>IF('表格编辑 '!I302="","",'表格编辑 '!I302)</f>
        <v/>
      </c>
      <c r="H302" s="123" t="str">
        <f>IF('表格编辑 '!J302="","",'表格编辑 '!J302)</f>
        <v>test_deadth_event(RECEIVER, ARG0, ARG1, ARG2, ARG3,ARG4)</v>
      </c>
      <c r="I302" s="123">
        <f>IF('表格编辑 '!K302="","",'表格编辑 '!K302)</f>
        <v>0</v>
      </c>
      <c r="J302" s="123" t="str">
        <f>IF('表格编辑 '!L302="","",'表格编辑 '!L302)</f>
        <v/>
      </c>
      <c r="K302" s="123" t="str">
        <f>IF('表格编辑 '!M302="","",'表格编辑 '!M302)</f>
        <v/>
      </c>
      <c r="L302" s="123" t="str">
        <f>IF('表格编辑 '!N302="","",'表格编辑 '!N302)</f>
        <v/>
      </c>
      <c r="M302" s="123" t="str">
        <f>IF('表格编辑 '!O302="","",'表格编辑 '!O302)</f>
        <v/>
      </c>
      <c r="N302" s="123" t="str">
        <f>IF('表格编辑 '!P302="","",'表格编辑 '!P302)</f>
        <v/>
      </c>
      <c r="O302" s="123" t="str">
        <f>IF('表格编辑 '!Q302="","",'表格编辑 '!Q302)</f>
        <v/>
      </c>
      <c r="P302" s="123" t="str">
        <f>IF('表格编辑 '!R302="","",'表格编辑 '!R302)</f>
        <v/>
      </c>
      <c r="Q302" s="123" t="str">
        <f>IF('表格编辑 '!S302="","",'表格编辑 '!S302)</f>
        <v/>
      </c>
      <c r="R302" s="123" t="str">
        <f>IF('表格编辑 '!T302="","",'表格编辑 '!T302)</f>
        <v/>
      </c>
      <c r="S302" s="123" t="str">
        <f>IF('表格编辑 '!U302="","",'表格编辑 '!U302)</f>
        <v/>
      </c>
      <c r="T302" s="123" t="str">
        <f>IF('表格编辑 '!V302="","",'表格编辑 '!V302)</f>
        <v/>
      </c>
      <c r="U302" s="123" t="str">
        <f>IF('表格编辑 '!W302="","",'表格编辑 '!W302)</f>
        <v/>
      </c>
      <c r="V302" s="123" t="str">
        <f>IF('表格编辑 '!X302="","",'表格编辑 '!X302)</f>
        <v/>
      </c>
      <c r="W302" s="123" t="str">
        <f>IF('表格编辑 '!Y302="","",'表格编辑 '!Y302)</f>
        <v/>
      </c>
      <c r="X302" s="123" t="str">
        <f>IF('表格编辑 '!Z302="","",'表格编辑 '!Z302)</f>
        <v/>
      </c>
      <c r="Y302" s="123" t="str">
        <f>IF('表格编辑 '!AA302="","",'表格编辑 '!AA302)</f>
        <v/>
      </c>
      <c r="Z302" s="123" t="str">
        <f>IF('表格编辑 '!AB302="","",'表格编辑 '!AB302)</f>
        <v/>
      </c>
      <c r="AA302" s="123" t="str">
        <f>IF('表格编辑 '!AC302="","",'表格编辑 '!AC302)</f>
        <v/>
      </c>
      <c r="AB302" s="123" t="str">
        <f>IF('表格编辑 '!AD302="","",'表格编辑 '!AD302)</f>
        <v/>
      </c>
      <c r="AC302" s="123" t="str">
        <f>IF('表格编辑 '!AE302="","",'表格编辑 '!AE302)</f>
        <v/>
      </c>
      <c r="AD302" s="123">
        <f>IF('表格编辑 '!AF302="","",'表格编辑 '!AF302)</f>
        <v>120129</v>
      </c>
    </row>
    <row r="303" spans="1:30">
      <c r="A303" s="123">
        <f>IF('表格编辑 '!A303="","",'表格编辑 '!A303)</f>
        <v>20130</v>
      </c>
      <c r="B303" s="123">
        <f>IF('表格编辑 '!B303="","",'表格编辑 '!B303)</f>
        <v>10014</v>
      </c>
      <c r="C303" s="123">
        <f>IF('表格编辑 '!E303="","",'表格编辑 '!E303)</f>
        <v>49</v>
      </c>
      <c r="D303" s="123" t="str">
        <f>IF('表格编辑 '!F303="","",'表格编辑 '!F303)</f>
        <v>AI_born_event(RECEIVER, ARG0, ARG1, ARG2, ARG3,ARG4)</v>
      </c>
      <c r="E303" s="123" t="str">
        <f>IF('表格编辑 '!G303="","",'表格编辑 '!G303)</f>
        <v>AI_update_event(RECEIVER, ARG0, ARG1, ARG2, ARG3,ARG4)</v>
      </c>
      <c r="F303" s="123" t="str">
        <f>IF('表格编辑 '!H303="","",'表格编辑 '!H303)</f>
        <v/>
      </c>
      <c r="G303" s="123" t="str">
        <f>IF('表格编辑 '!I303="","",'表格编辑 '!I303)</f>
        <v/>
      </c>
      <c r="H303" s="123" t="str">
        <f>IF('表格编辑 '!J303="","",'表格编辑 '!J303)</f>
        <v>test_deadth_event(RECEIVER, ARG0, ARG1, ARG2, ARG3,ARG4)</v>
      </c>
      <c r="I303" s="123">
        <f>IF('表格编辑 '!K303="","",'表格编辑 '!K303)</f>
        <v>0</v>
      </c>
      <c r="J303" s="123" t="str">
        <f>IF('表格编辑 '!L303="","",'表格编辑 '!L303)</f>
        <v/>
      </c>
      <c r="K303" s="123" t="str">
        <f>IF('表格编辑 '!M303="","",'表格编辑 '!M303)</f>
        <v/>
      </c>
      <c r="L303" s="123" t="str">
        <f>IF('表格编辑 '!N303="","",'表格编辑 '!N303)</f>
        <v/>
      </c>
      <c r="M303" s="123" t="str">
        <f>IF('表格编辑 '!O303="","",'表格编辑 '!O303)</f>
        <v/>
      </c>
      <c r="N303" s="123" t="str">
        <f>IF('表格编辑 '!P303="","",'表格编辑 '!P303)</f>
        <v/>
      </c>
      <c r="O303" s="123" t="str">
        <f>IF('表格编辑 '!Q303="","",'表格编辑 '!Q303)</f>
        <v/>
      </c>
      <c r="P303" s="123" t="str">
        <f>IF('表格编辑 '!R303="","",'表格编辑 '!R303)</f>
        <v/>
      </c>
      <c r="Q303" s="123" t="str">
        <f>IF('表格编辑 '!S303="","",'表格编辑 '!S303)</f>
        <v/>
      </c>
      <c r="R303" s="123" t="str">
        <f>IF('表格编辑 '!T303="","",'表格编辑 '!T303)</f>
        <v/>
      </c>
      <c r="S303" s="123" t="str">
        <f>IF('表格编辑 '!U303="","",'表格编辑 '!U303)</f>
        <v/>
      </c>
      <c r="T303" s="123" t="str">
        <f>IF('表格编辑 '!V303="","",'表格编辑 '!V303)</f>
        <v/>
      </c>
      <c r="U303" s="123" t="str">
        <f>IF('表格编辑 '!W303="","",'表格编辑 '!W303)</f>
        <v/>
      </c>
      <c r="V303" s="123" t="str">
        <f>IF('表格编辑 '!X303="","",'表格编辑 '!X303)</f>
        <v/>
      </c>
      <c r="W303" s="123" t="str">
        <f>IF('表格编辑 '!Y303="","",'表格编辑 '!Y303)</f>
        <v/>
      </c>
      <c r="X303" s="123" t="str">
        <f>IF('表格编辑 '!Z303="","",'表格编辑 '!Z303)</f>
        <v/>
      </c>
      <c r="Y303" s="123" t="str">
        <f>IF('表格编辑 '!AA303="","",'表格编辑 '!AA303)</f>
        <v/>
      </c>
      <c r="Z303" s="123" t="str">
        <f>IF('表格编辑 '!AB303="","",'表格编辑 '!AB303)</f>
        <v/>
      </c>
      <c r="AA303" s="123" t="str">
        <f>IF('表格编辑 '!AC303="","",'表格编辑 '!AC303)</f>
        <v/>
      </c>
      <c r="AB303" s="123" t="str">
        <f>IF('表格编辑 '!AD303="","",'表格编辑 '!AD303)</f>
        <v/>
      </c>
      <c r="AC303" s="123" t="str">
        <f>IF('表格编辑 '!AE303="","",'表格编辑 '!AE303)</f>
        <v/>
      </c>
      <c r="AD303" s="123">
        <f>IF('表格编辑 '!AF303="","",'表格编辑 '!AF303)</f>
        <v>120130</v>
      </c>
    </row>
    <row r="304" spans="1:30">
      <c r="A304" s="123">
        <f>IF('表格编辑 '!A304="","",'表格编辑 '!A304)</f>
        <v>20131</v>
      </c>
      <c r="B304" s="123">
        <f>IF('表格编辑 '!B304="","",'表格编辑 '!B304)</f>
        <v>10056</v>
      </c>
      <c r="C304" s="123">
        <f>IF('表格编辑 '!E304="","",'表格编辑 '!E304)</f>
        <v>49</v>
      </c>
      <c r="D304" s="123" t="str">
        <f>IF('表格编辑 '!F304="","",'表格编辑 '!F304)</f>
        <v>AI_born_event(RECEIVER, ARG0, ARG1, ARG2, ARG3,ARG4)</v>
      </c>
      <c r="E304" s="123" t="str">
        <f>IF('表格编辑 '!G304="","",'表格编辑 '!G304)</f>
        <v>AI_update_event(RECEIVER, ARG0, ARG1, ARG2, ARG3,ARG4)</v>
      </c>
      <c r="F304" s="123" t="str">
        <f>IF('表格编辑 '!H304="","",'表格编辑 '!H304)</f>
        <v/>
      </c>
      <c r="G304" s="123" t="str">
        <f>IF('表格编辑 '!I304="","",'表格编辑 '!I304)</f>
        <v/>
      </c>
      <c r="H304" s="123" t="str">
        <f>IF('表格编辑 '!J304="","",'表格编辑 '!J304)</f>
        <v>test_deadth_event(RECEIVER, ARG0, ARG1, ARG2, ARG3,ARG4)</v>
      </c>
      <c r="I304" s="123">
        <f>IF('表格编辑 '!K304="","",'表格编辑 '!K304)</f>
        <v>0</v>
      </c>
      <c r="J304" s="123" t="str">
        <f>IF('表格编辑 '!L304="","",'表格编辑 '!L304)</f>
        <v/>
      </c>
      <c r="K304" s="123" t="str">
        <f>IF('表格编辑 '!M304="","",'表格编辑 '!M304)</f>
        <v/>
      </c>
      <c r="L304" s="123" t="str">
        <f>IF('表格编辑 '!N304="","",'表格编辑 '!N304)</f>
        <v/>
      </c>
      <c r="M304" s="123" t="str">
        <f>IF('表格编辑 '!O304="","",'表格编辑 '!O304)</f>
        <v/>
      </c>
      <c r="N304" s="123" t="str">
        <f>IF('表格编辑 '!P304="","",'表格编辑 '!P304)</f>
        <v/>
      </c>
      <c r="O304" s="123" t="str">
        <f>IF('表格编辑 '!Q304="","",'表格编辑 '!Q304)</f>
        <v/>
      </c>
      <c r="P304" s="123" t="str">
        <f>IF('表格编辑 '!R304="","",'表格编辑 '!R304)</f>
        <v/>
      </c>
      <c r="Q304" s="123" t="str">
        <f>IF('表格编辑 '!S304="","",'表格编辑 '!S304)</f>
        <v/>
      </c>
      <c r="R304" s="123" t="str">
        <f>IF('表格编辑 '!T304="","",'表格编辑 '!T304)</f>
        <v/>
      </c>
      <c r="S304" s="123" t="str">
        <f>IF('表格编辑 '!U304="","",'表格编辑 '!U304)</f>
        <v/>
      </c>
      <c r="T304" s="123" t="str">
        <f>IF('表格编辑 '!V304="","",'表格编辑 '!V304)</f>
        <v/>
      </c>
      <c r="U304" s="123" t="str">
        <f>IF('表格编辑 '!W304="","",'表格编辑 '!W304)</f>
        <v/>
      </c>
      <c r="V304" s="123" t="str">
        <f>IF('表格编辑 '!X304="","",'表格编辑 '!X304)</f>
        <v/>
      </c>
      <c r="W304" s="123" t="str">
        <f>IF('表格编辑 '!Y304="","",'表格编辑 '!Y304)</f>
        <v/>
      </c>
      <c r="X304" s="123" t="str">
        <f>IF('表格编辑 '!Z304="","",'表格编辑 '!Z304)</f>
        <v/>
      </c>
      <c r="Y304" s="123" t="str">
        <f>IF('表格编辑 '!AA304="","",'表格编辑 '!AA304)</f>
        <v/>
      </c>
      <c r="Z304" s="123" t="str">
        <f>IF('表格编辑 '!AB304="","",'表格编辑 '!AB304)</f>
        <v/>
      </c>
      <c r="AA304" s="123" t="str">
        <f>IF('表格编辑 '!AC304="","",'表格编辑 '!AC304)</f>
        <v/>
      </c>
      <c r="AB304" s="123" t="str">
        <f>IF('表格编辑 '!AD304="","",'表格编辑 '!AD304)</f>
        <v/>
      </c>
      <c r="AC304" s="123" t="str">
        <f>IF('表格编辑 '!AE304="","",'表格编辑 '!AE304)</f>
        <v/>
      </c>
      <c r="AD304" s="123">
        <f>IF('表格编辑 '!AF304="","",'表格编辑 '!AF304)</f>
        <v>120131</v>
      </c>
    </row>
    <row r="305" spans="1:30">
      <c r="A305" s="123">
        <f>IF('表格编辑 '!A305="","",'表格编辑 '!A305)</f>
        <v>20132</v>
      </c>
      <c r="B305" s="123">
        <f>IF('表格编辑 '!B305="","",'表格编辑 '!B305)</f>
        <v>10061</v>
      </c>
      <c r="C305" s="123">
        <f>IF('表格编辑 '!E305="","",'表格编辑 '!E305)</f>
        <v>49</v>
      </c>
      <c r="D305" s="123" t="str">
        <f>IF('表格编辑 '!F305="","",'表格编辑 '!F305)</f>
        <v>AI_born_event(RECEIVER, ARG0, ARG1, ARG2, ARG3,ARG4)</v>
      </c>
      <c r="E305" s="123" t="str">
        <f>IF('表格编辑 '!G305="","",'表格编辑 '!G305)</f>
        <v>AI_update_event(RECEIVER, ARG0, ARG1, ARG2, ARG3,ARG4)</v>
      </c>
      <c r="F305" s="123" t="str">
        <f>IF('表格编辑 '!H305="","",'表格编辑 '!H305)</f>
        <v/>
      </c>
      <c r="G305" s="123" t="str">
        <f>IF('表格编辑 '!I305="","",'表格编辑 '!I305)</f>
        <v/>
      </c>
      <c r="H305" s="123" t="str">
        <f>IF('表格编辑 '!J305="","",'表格编辑 '!J305)</f>
        <v>test_deadth_event(RECEIVER, ARG0, ARG1, ARG2, ARG3,ARG4)</v>
      </c>
      <c r="I305" s="123">
        <f>IF('表格编辑 '!K305="","",'表格编辑 '!K305)</f>
        <v>0</v>
      </c>
      <c r="J305" s="123" t="str">
        <f>IF('表格编辑 '!L305="","",'表格编辑 '!L305)</f>
        <v/>
      </c>
      <c r="K305" s="123" t="str">
        <f>IF('表格编辑 '!M305="","",'表格编辑 '!M305)</f>
        <v/>
      </c>
      <c r="L305" s="123" t="str">
        <f>IF('表格编辑 '!N305="","",'表格编辑 '!N305)</f>
        <v/>
      </c>
      <c r="M305" s="123" t="str">
        <f>IF('表格编辑 '!O305="","",'表格编辑 '!O305)</f>
        <v/>
      </c>
      <c r="N305" s="123" t="str">
        <f>IF('表格编辑 '!P305="","",'表格编辑 '!P305)</f>
        <v/>
      </c>
      <c r="O305" s="123" t="str">
        <f>IF('表格编辑 '!Q305="","",'表格编辑 '!Q305)</f>
        <v/>
      </c>
      <c r="P305" s="123" t="str">
        <f>IF('表格编辑 '!R305="","",'表格编辑 '!R305)</f>
        <v/>
      </c>
      <c r="Q305" s="123" t="str">
        <f>IF('表格编辑 '!S305="","",'表格编辑 '!S305)</f>
        <v/>
      </c>
      <c r="R305" s="123" t="str">
        <f>IF('表格编辑 '!T305="","",'表格编辑 '!T305)</f>
        <v/>
      </c>
      <c r="S305" s="123" t="str">
        <f>IF('表格编辑 '!U305="","",'表格编辑 '!U305)</f>
        <v/>
      </c>
      <c r="T305" s="123" t="str">
        <f>IF('表格编辑 '!V305="","",'表格编辑 '!V305)</f>
        <v/>
      </c>
      <c r="U305" s="123" t="str">
        <f>IF('表格编辑 '!W305="","",'表格编辑 '!W305)</f>
        <v/>
      </c>
      <c r="V305" s="123" t="str">
        <f>IF('表格编辑 '!X305="","",'表格编辑 '!X305)</f>
        <v/>
      </c>
      <c r="W305" s="123" t="str">
        <f>IF('表格编辑 '!Y305="","",'表格编辑 '!Y305)</f>
        <v/>
      </c>
      <c r="X305" s="123" t="str">
        <f>IF('表格编辑 '!Z305="","",'表格编辑 '!Z305)</f>
        <v/>
      </c>
      <c r="Y305" s="123" t="str">
        <f>IF('表格编辑 '!AA305="","",'表格编辑 '!AA305)</f>
        <v/>
      </c>
      <c r="Z305" s="123" t="str">
        <f>IF('表格编辑 '!AB305="","",'表格编辑 '!AB305)</f>
        <v/>
      </c>
      <c r="AA305" s="123" t="str">
        <f>IF('表格编辑 '!AC305="","",'表格编辑 '!AC305)</f>
        <v/>
      </c>
      <c r="AB305" s="123" t="str">
        <f>IF('表格编辑 '!AD305="","",'表格编辑 '!AD305)</f>
        <v/>
      </c>
      <c r="AC305" s="123" t="str">
        <f>IF('表格编辑 '!AE305="","",'表格编辑 '!AE305)</f>
        <v/>
      </c>
      <c r="AD305" s="123">
        <f>IF('表格编辑 '!AF305="","",'表格编辑 '!AF305)</f>
        <v>120132</v>
      </c>
    </row>
    <row r="306" spans="1:30">
      <c r="A306" s="123">
        <f>IF('表格编辑 '!A306="","",'表格编辑 '!A306)</f>
        <v>20133</v>
      </c>
      <c r="B306" s="123">
        <f>IF('表格编辑 '!B306="","",'表格编辑 '!B306)</f>
        <v>10158</v>
      </c>
      <c r="C306" s="123">
        <f>IF('表格编辑 '!E306="","",'表格编辑 '!E306)</f>
        <v>49</v>
      </c>
      <c r="D306" s="123" t="str">
        <f>IF('表格编辑 '!F306="","",'表格编辑 '!F306)</f>
        <v>AI_born_event(RECEIVER, ARG0, ARG1, ARG2, ARG3,ARG4)</v>
      </c>
      <c r="E306" s="123" t="str">
        <f>IF('表格编辑 '!G306="","",'表格编辑 '!G306)</f>
        <v>AI_update_event(RECEIVER, ARG0, ARG1, ARG2, ARG3,ARG4)</v>
      </c>
      <c r="F306" s="123" t="str">
        <f>IF('表格编辑 '!H306="","",'表格编辑 '!H306)</f>
        <v/>
      </c>
      <c r="G306" s="123" t="str">
        <f>IF('表格编辑 '!I306="","",'表格编辑 '!I306)</f>
        <v/>
      </c>
      <c r="H306" s="123" t="str">
        <f>IF('表格编辑 '!J306="","",'表格编辑 '!J306)</f>
        <v>test_deadth_event(RECEIVER, ARG0, ARG1, ARG2, ARG3,ARG4)</v>
      </c>
      <c r="I306" s="123">
        <f>IF('表格编辑 '!K306="","",'表格编辑 '!K306)</f>
        <v>0</v>
      </c>
      <c r="J306" s="123" t="str">
        <f>IF('表格编辑 '!L306="","",'表格编辑 '!L306)</f>
        <v/>
      </c>
      <c r="K306" s="123" t="str">
        <f>IF('表格编辑 '!M306="","",'表格编辑 '!M306)</f>
        <v/>
      </c>
      <c r="L306" s="123" t="str">
        <f>IF('表格编辑 '!N306="","",'表格编辑 '!N306)</f>
        <v/>
      </c>
      <c r="M306" s="123" t="str">
        <f>IF('表格编辑 '!O306="","",'表格编辑 '!O306)</f>
        <v/>
      </c>
      <c r="N306" s="123" t="str">
        <f>IF('表格编辑 '!P306="","",'表格编辑 '!P306)</f>
        <v/>
      </c>
      <c r="O306" s="123" t="str">
        <f>IF('表格编辑 '!Q306="","",'表格编辑 '!Q306)</f>
        <v/>
      </c>
      <c r="P306" s="123" t="str">
        <f>IF('表格编辑 '!R306="","",'表格编辑 '!R306)</f>
        <v/>
      </c>
      <c r="Q306" s="123" t="str">
        <f>IF('表格编辑 '!S306="","",'表格编辑 '!S306)</f>
        <v/>
      </c>
      <c r="R306" s="123" t="str">
        <f>IF('表格编辑 '!T306="","",'表格编辑 '!T306)</f>
        <v/>
      </c>
      <c r="S306" s="123" t="str">
        <f>IF('表格编辑 '!U306="","",'表格编辑 '!U306)</f>
        <v/>
      </c>
      <c r="T306" s="123" t="str">
        <f>IF('表格编辑 '!V306="","",'表格编辑 '!V306)</f>
        <v/>
      </c>
      <c r="U306" s="123" t="str">
        <f>IF('表格编辑 '!W306="","",'表格编辑 '!W306)</f>
        <v/>
      </c>
      <c r="V306" s="123" t="str">
        <f>IF('表格编辑 '!X306="","",'表格编辑 '!X306)</f>
        <v/>
      </c>
      <c r="W306" s="123" t="str">
        <f>IF('表格编辑 '!Y306="","",'表格编辑 '!Y306)</f>
        <v/>
      </c>
      <c r="X306" s="123" t="str">
        <f>IF('表格编辑 '!Z306="","",'表格编辑 '!Z306)</f>
        <v/>
      </c>
      <c r="Y306" s="123" t="str">
        <f>IF('表格编辑 '!AA306="","",'表格编辑 '!AA306)</f>
        <v/>
      </c>
      <c r="Z306" s="123" t="str">
        <f>IF('表格编辑 '!AB306="","",'表格编辑 '!AB306)</f>
        <v/>
      </c>
      <c r="AA306" s="123" t="str">
        <f>IF('表格编辑 '!AC306="","",'表格编辑 '!AC306)</f>
        <v/>
      </c>
      <c r="AB306" s="123" t="str">
        <f>IF('表格编辑 '!AD306="","",'表格编辑 '!AD306)</f>
        <v/>
      </c>
      <c r="AC306" s="123" t="str">
        <f>IF('表格编辑 '!AE306="","",'表格编辑 '!AE306)</f>
        <v/>
      </c>
      <c r="AD306" s="123">
        <f>IF('表格编辑 '!AF306="","",'表格编辑 '!AF306)</f>
        <v>120133</v>
      </c>
    </row>
    <row r="307" spans="1:30">
      <c r="A307" s="123">
        <f>IF('表格编辑 '!A307="","",'表格编辑 '!A307)</f>
        <v>20134</v>
      </c>
      <c r="B307" s="123">
        <f>IF('表格编辑 '!B307="","",'表格编辑 '!B307)</f>
        <v>10087</v>
      </c>
      <c r="C307" s="123">
        <f>IF('表格编辑 '!E307="","",'表格编辑 '!E307)</f>
        <v>49</v>
      </c>
      <c r="D307" s="123" t="str">
        <f>IF('表格编辑 '!F307="","",'表格编辑 '!F307)</f>
        <v>AI_born_event(RECEIVER, ARG0, ARG1, ARG2, ARG3,ARG4)</v>
      </c>
      <c r="E307" s="123" t="str">
        <f>IF('表格编辑 '!G307="","",'表格编辑 '!G307)</f>
        <v>AI_update_event(RECEIVER, ARG0, ARG1, ARG2, ARG3,ARG4)</v>
      </c>
      <c r="F307" s="123" t="str">
        <f>IF('表格编辑 '!H307="","",'表格编辑 '!H307)</f>
        <v/>
      </c>
      <c r="G307" s="123" t="str">
        <f>IF('表格编辑 '!I307="","",'表格编辑 '!I307)</f>
        <v/>
      </c>
      <c r="H307" s="123" t="str">
        <f>IF('表格编辑 '!J307="","",'表格编辑 '!J307)</f>
        <v>test_deadth_event(RECEIVER, ARG0, ARG1, ARG2, ARG3,ARG4)</v>
      </c>
      <c r="I307" s="123">
        <f>IF('表格编辑 '!K307="","",'表格编辑 '!K307)</f>
        <v>0</v>
      </c>
      <c r="J307" s="123" t="str">
        <f>IF('表格编辑 '!L307="","",'表格编辑 '!L307)</f>
        <v/>
      </c>
      <c r="K307" s="123" t="str">
        <f>IF('表格编辑 '!M307="","",'表格编辑 '!M307)</f>
        <v/>
      </c>
      <c r="L307" s="123" t="str">
        <f>IF('表格编辑 '!N307="","",'表格编辑 '!N307)</f>
        <v/>
      </c>
      <c r="M307" s="123" t="str">
        <f>IF('表格编辑 '!O307="","",'表格编辑 '!O307)</f>
        <v/>
      </c>
      <c r="N307" s="123" t="str">
        <f>IF('表格编辑 '!P307="","",'表格编辑 '!P307)</f>
        <v/>
      </c>
      <c r="O307" s="123" t="str">
        <f>IF('表格编辑 '!Q307="","",'表格编辑 '!Q307)</f>
        <v/>
      </c>
      <c r="P307" s="123" t="str">
        <f>IF('表格编辑 '!R307="","",'表格编辑 '!R307)</f>
        <v/>
      </c>
      <c r="Q307" s="123" t="str">
        <f>IF('表格编辑 '!S307="","",'表格编辑 '!S307)</f>
        <v/>
      </c>
      <c r="R307" s="123" t="str">
        <f>IF('表格编辑 '!T307="","",'表格编辑 '!T307)</f>
        <v/>
      </c>
      <c r="S307" s="123" t="str">
        <f>IF('表格编辑 '!U307="","",'表格编辑 '!U307)</f>
        <v/>
      </c>
      <c r="T307" s="123" t="str">
        <f>IF('表格编辑 '!V307="","",'表格编辑 '!V307)</f>
        <v/>
      </c>
      <c r="U307" s="123" t="str">
        <f>IF('表格编辑 '!W307="","",'表格编辑 '!W307)</f>
        <v/>
      </c>
      <c r="V307" s="123" t="str">
        <f>IF('表格编辑 '!X307="","",'表格编辑 '!X307)</f>
        <v/>
      </c>
      <c r="W307" s="123" t="str">
        <f>IF('表格编辑 '!Y307="","",'表格编辑 '!Y307)</f>
        <v/>
      </c>
      <c r="X307" s="123" t="str">
        <f>IF('表格编辑 '!Z307="","",'表格编辑 '!Z307)</f>
        <v/>
      </c>
      <c r="Y307" s="123" t="str">
        <f>IF('表格编辑 '!AA307="","",'表格编辑 '!AA307)</f>
        <v/>
      </c>
      <c r="Z307" s="123" t="str">
        <f>IF('表格编辑 '!AB307="","",'表格编辑 '!AB307)</f>
        <v/>
      </c>
      <c r="AA307" s="123" t="str">
        <f>IF('表格编辑 '!AC307="","",'表格编辑 '!AC307)</f>
        <v/>
      </c>
      <c r="AB307" s="123" t="str">
        <f>IF('表格编辑 '!AD307="","",'表格编辑 '!AD307)</f>
        <v/>
      </c>
      <c r="AC307" s="123" t="str">
        <f>IF('表格编辑 '!AE307="","",'表格编辑 '!AE307)</f>
        <v/>
      </c>
      <c r="AD307" s="123">
        <f>IF('表格编辑 '!AF307="","",'表格编辑 '!AF307)</f>
        <v>120134</v>
      </c>
    </row>
    <row r="308" spans="1:30">
      <c r="A308" s="123">
        <f>IF('表格编辑 '!A308="","",'表格编辑 '!A308)</f>
        <v>20135</v>
      </c>
      <c r="B308" s="123">
        <f>IF('表格编辑 '!B308="","",'表格编辑 '!B308)</f>
        <v>10032</v>
      </c>
      <c r="C308" s="123">
        <f>IF('表格编辑 '!E308="","",'表格编辑 '!E308)</f>
        <v>49</v>
      </c>
      <c r="D308" s="123" t="str">
        <f>IF('表格编辑 '!F308="","",'表格编辑 '!F308)</f>
        <v>AI_born_event(RECEIVER, ARG0, ARG1, ARG2, ARG3,ARG4)</v>
      </c>
      <c r="E308" s="123" t="str">
        <f>IF('表格编辑 '!G308="","",'表格编辑 '!G308)</f>
        <v>AI_update_event(RECEIVER, ARG0, ARG1, ARG2, ARG3,ARG4)</v>
      </c>
      <c r="F308" s="123" t="str">
        <f>IF('表格编辑 '!H308="","",'表格编辑 '!H308)</f>
        <v/>
      </c>
      <c r="G308" s="123" t="str">
        <f>IF('表格编辑 '!I308="","",'表格编辑 '!I308)</f>
        <v/>
      </c>
      <c r="H308" s="123" t="str">
        <f>IF('表格编辑 '!J308="","",'表格编辑 '!J308)</f>
        <v>test_deadth_event(RECEIVER, ARG0, ARG1, ARG2, ARG3,ARG4)</v>
      </c>
      <c r="I308" s="123">
        <f>IF('表格编辑 '!K308="","",'表格编辑 '!K308)</f>
        <v>0</v>
      </c>
      <c r="J308" s="123" t="str">
        <f>IF('表格编辑 '!L308="","",'表格编辑 '!L308)</f>
        <v/>
      </c>
      <c r="K308" s="123" t="str">
        <f>IF('表格编辑 '!M308="","",'表格编辑 '!M308)</f>
        <v/>
      </c>
      <c r="L308" s="123" t="str">
        <f>IF('表格编辑 '!N308="","",'表格编辑 '!N308)</f>
        <v/>
      </c>
      <c r="M308" s="123" t="str">
        <f>IF('表格编辑 '!O308="","",'表格编辑 '!O308)</f>
        <v/>
      </c>
      <c r="N308" s="123" t="str">
        <f>IF('表格编辑 '!P308="","",'表格编辑 '!P308)</f>
        <v/>
      </c>
      <c r="O308" s="123" t="str">
        <f>IF('表格编辑 '!Q308="","",'表格编辑 '!Q308)</f>
        <v/>
      </c>
      <c r="P308" s="123" t="str">
        <f>IF('表格编辑 '!R308="","",'表格编辑 '!R308)</f>
        <v/>
      </c>
      <c r="Q308" s="123" t="str">
        <f>IF('表格编辑 '!S308="","",'表格编辑 '!S308)</f>
        <v/>
      </c>
      <c r="R308" s="123" t="str">
        <f>IF('表格编辑 '!T308="","",'表格编辑 '!T308)</f>
        <v/>
      </c>
      <c r="S308" s="123" t="str">
        <f>IF('表格编辑 '!U308="","",'表格编辑 '!U308)</f>
        <v/>
      </c>
      <c r="T308" s="123" t="str">
        <f>IF('表格编辑 '!V308="","",'表格编辑 '!V308)</f>
        <v/>
      </c>
      <c r="U308" s="123" t="str">
        <f>IF('表格编辑 '!W308="","",'表格编辑 '!W308)</f>
        <v/>
      </c>
      <c r="V308" s="123" t="str">
        <f>IF('表格编辑 '!X308="","",'表格编辑 '!X308)</f>
        <v/>
      </c>
      <c r="W308" s="123" t="str">
        <f>IF('表格编辑 '!Y308="","",'表格编辑 '!Y308)</f>
        <v/>
      </c>
      <c r="X308" s="123" t="str">
        <f>IF('表格编辑 '!Z308="","",'表格编辑 '!Z308)</f>
        <v/>
      </c>
      <c r="Y308" s="123" t="str">
        <f>IF('表格编辑 '!AA308="","",'表格编辑 '!AA308)</f>
        <v/>
      </c>
      <c r="Z308" s="123" t="str">
        <f>IF('表格编辑 '!AB308="","",'表格编辑 '!AB308)</f>
        <v/>
      </c>
      <c r="AA308" s="123" t="str">
        <f>IF('表格编辑 '!AC308="","",'表格编辑 '!AC308)</f>
        <v/>
      </c>
      <c r="AB308" s="123" t="str">
        <f>IF('表格编辑 '!AD308="","",'表格编辑 '!AD308)</f>
        <v/>
      </c>
      <c r="AC308" s="123" t="str">
        <f>IF('表格编辑 '!AE308="","",'表格编辑 '!AE308)</f>
        <v/>
      </c>
      <c r="AD308" s="123">
        <f>IF('表格编辑 '!AF308="","",'表格编辑 '!AF308)</f>
        <v>120135</v>
      </c>
    </row>
    <row r="309" spans="1:30">
      <c r="A309" s="123">
        <f>IF('表格编辑 '!A309="","",'表格编辑 '!A309)</f>
        <v>20136</v>
      </c>
      <c r="B309" s="123">
        <f>IF('表格编辑 '!B309="","",'表格编辑 '!B309)</f>
        <v>10009</v>
      </c>
      <c r="C309" s="123">
        <f>IF('表格编辑 '!E309="","",'表格编辑 '!E309)</f>
        <v>49</v>
      </c>
      <c r="D309" s="123" t="str">
        <f>IF('表格编辑 '!F309="","",'表格编辑 '!F309)</f>
        <v>AI_born_event(RECEIVER, ARG0, ARG1, ARG2, ARG3,ARG4)</v>
      </c>
      <c r="E309" s="123" t="str">
        <f>IF('表格编辑 '!G309="","",'表格编辑 '!G309)</f>
        <v>AI_update_event(RECEIVER, ARG0, ARG1, ARG2, ARG3,ARG4)</v>
      </c>
      <c r="F309" s="123" t="str">
        <f>IF('表格编辑 '!H309="","",'表格编辑 '!H309)</f>
        <v/>
      </c>
      <c r="G309" s="123" t="str">
        <f>IF('表格编辑 '!I309="","",'表格编辑 '!I309)</f>
        <v/>
      </c>
      <c r="H309" s="123" t="str">
        <f>IF('表格编辑 '!J309="","",'表格编辑 '!J309)</f>
        <v>test_deadth_event(RECEIVER, ARG0, ARG1, ARG2, ARG3,ARG4)</v>
      </c>
      <c r="I309" s="123">
        <f>IF('表格编辑 '!K309="","",'表格编辑 '!K309)</f>
        <v>0</v>
      </c>
      <c r="J309" s="123" t="str">
        <f>IF('表格编辑 '!L309="","",'表格编辑 '!L309)</f>
        <v/>
      </c>
      <c r="K309" s="123" t="str">
        <f>IF('表格编辑 '!M309="","",'表格编辑 '!M309)</f>
        <v/>
      </c>
      <c r="L309" s="123" t="str">
        <f>IF('表格编辑 '!N309="","",'表格编辑 '!N309)</f>
        <v/>
      </c>
      <c r="M309" s="123" t="str">
        <f>IF('表格编辑 '!O309="","",'表格编辑 '!O309)</f>
        <v/>
      </c>
      <c r="N309" s="123" t="str">
        <f>IF('表格编辑 '!P309="","",'表格编辑 '!P309)</f>
        <v/>
      </c>
      <c r="O309" s="123" t="str">
        <f>IF('表格编辑 '!Q309="","",'表格编辑 '!Q309)</f>
        <v/>
      </c>
      <c r="P309" s="123" t="str">
        <f>IF('表格编辑 '!R309="","",'表格编辑 '!R309)</f>
        <v/>
      </c>
      <c r="Q309" s="123" t="str">
        <f>IF('表格编辑 '!S309="","",'表格编辑 '!S309)</f>
        <v/>
      </c>
      <c r="R309" s="123" t="str">
        <f>IF('表格编辑 '!T309="","",'表格编辑 '!T309)</f>
        <v/>
      </c>
      <c r="S309" s="123" t="str">
        <f>IF('表格编辑 '!U309="","",'表格编辑 '!U309)</f>
        <v/>
      </c>
      <c r="T309" s="123" t="str">
        <f>IF('表格编辑 '!V309="","",'表格编辑 '!V309)</f>
        <v/>
      </c>
      <c r="U309" s="123" t="str">
        <f>IF('表格编辑 '!W309="","",'表格编辑 '!W309)</f>
        <v/>
      </c>
      <c r="V309" s="123" t="str">
        <f>IF('表格编辑 '!X309="","",'表格编辑 '!X309)</f>
        <v/>
      </c>
      <c r="W309" s="123" t="str">
        <f>IF('表格编辑 '!Y309="","",'表格编辑 '!Y309)</f>
        <v/>
      </c>
      <c r="X309" s="123" t="str">
        <f>IF('表格编辑 '!Z309="","",'表格编辑 '!Z309)</f>
        <v/>
      </c>
      <c r="Y309" s="123" t="str">
        <f>IF('表格编辑 '!AA309="","",'表格编辑 '!AA309)</f>
        <v/>
      </c>
      <c r="Z309" s="123" t="str">
        <f>IF('表格编辑 '!AB309="","",'表格编辑 '!AB309)</f>
        <v/>
      </c>
      <c r="AA309" s="123" t="str">
        <f>IF('表格编辑 '!AC309="","",'表格编辑 '!AC309)</f>
        <v/>
      </c>
      <c r="AB309" s="123" t="str">
        <f>IF('表格编辑 '!AD309="","",'表格编辑 '!AD309)</f>
        <v/>
      </c>
      <c r="AC309" s="123" t="str">
        <f>IF('表格编辑 '!AE309="","",'表格编辑 '!AE309)</f>
        <v/>
      </c>
      <c r="AD309" s="123">
        <f>IF('表格编辑 '!AF309="","",'表格编辑 '!AF309)</f>
        <v>120136</v>
      </c>
    </row>
    <row r="310" spans="1:30">
      <c r="A310" s="123">
        <f>IF('表格编辑 '!A310="","",'表格编辑 '!A310)</f>
        <v>20137</v>
      </c>
      <c r="B310" s="123">
        <f>IF('表格编辑 '!B310="","",'表格编辑 '!B310)</f>
        <v>10124</v>
      </c>
      <c r="C310" s="123">
        <f>IF('表格编辑 '!E310="","",'表格编辑 '!E310)</f>
        <v>49</v>
      </c>
      <c r="D310" s="123" t="str">
        <f>IF('表格编辑 '!F310="","",'表格编辑 '!F310)</f>
        <v>AI_born_event(RECEIVER, ARG0, ARG1, ARG2, ARG3,ARG4)</v>
      </c>
      <c r="E310" s="123" t="str">
        <f>IF('表格编辑 '!G310="","",'表格编辑 '!G310)</f>
        <v>AI_update_event(RECEIVER, ARG0, ARG1, ARG2, ARG3,ARG4)</v>
      </c>
      <c r="F310" s="123" t="str">
        <f>IF('表格编辑 '!H310="","",'表格编辑 '!H310)</f>
        <v/>
      </c>
      <c r="G310" s="123" t="str">
        <f>IF('表格编辑 '!I310="","",'表格编辑 '!I310)</f>
        <v/>
      </c>
      <c r="H310" s="123" t="str">
        <f>IF('表格编辑 '!J310="","",'表格编辑 '!J310)</f>
        <v>test_deadth_event(RECEIVER, ARG0, ARG1, ARG2, ARG3,ARG4)</v>
      </c>
      <c r="I310" s="123">
        <f>IF('表格编辑 '!K310="","",'表格编辑 '!K310)</f>
        <v>0</v>
      </c>
      <c r="J310" s="123" t="str">
        <f>IF('表格编辑 '!L310="","",'表格编辑 '!L310)</f>
        <v/>
      </c>
      <c r="K310" s="123" t="str">
        <f>IF('表格编辑 '!M310="","",'表格编辑 '!M310)</f>
        <v/>
      </c>
      <c r="L310" s="123" t="str">
        <f>IF('表格编辑 '!N310="","",'表格编辑 '!N310)</f>
        <v/>
      </c>
      <c r="M310" s="123" t="str">
        <f>IF('表格编辑 '!O310="","",'表格编辑 '!O310)</f>
        <v/>
      </c>
      <c r="N310" s="123" t="str">
        <f>IF('表格编辑 '!P310="","",'表格编辑 '!P310)</f>
        <v/>
      </c>
      <c r="O310" s="123" t="str">
        <f>IF('表格编辑 '!Q310="","",'表格编辑 '!Q310)</f>
        <v/>
      </c>
      <c r="P310" s="123" t="str">
        <f>IF('表格编辑 '!R310="","",'表格编辑 '!R310)</f>
        <v/>
      </c>
      <c r="Q310" s="123" t="str">
        <f>IF('表格编辑 '!S310="","",'表格编辑 '!S310)</f>
        <v/>
      </c>
      <c r="R310" s="123" t="str">
        <f>IF('表格编辑 '!T310="","",'表格编辑 '!T310)</f>
        <v/>
      </c>
      <c r="S310" s="123" t="str">
        <f>IF('表格编辑 '!U310="","",'表格编辑 '!U310)</f>
        <v/>
      </c>
      <c r="T310" s="123" t="str">
        <f>IF('表格编辑 '!V310="","",'表格编辑 '!V310)</f>
        <v/>
      </c>
      <c r="U310" s="123" t="str">
        <f>IF('表格编辑 '!W310="","",'表格编辑 '!W310)</f>
        <v/>
      </c>
      <c r="V310" s="123" t="str">
        <f>IF('表格编辑 '!X310="","",'表格编辑 '!X310)</f>
        <v/>
      </c>
      <c r="W310" s="123" t="str">
        <f>IF('表格编辑 '!Y310="","",'表格编辑 '!Y310)</f>
        <v/>
      </c>
      <c r="X310" s="123" t="str">
        <f>IF('表格编辑 '!Z310="","",'表格编辑 '!Z310)</f>
        <v/>
      </c>
      <c r="Y310" s="123" t="str">
        <f>IF('表格编辑 '!AA310="","",'表格编辑 '!AA310)</f>
        <v/>
      </c>
      <c r="Z310" s="123" t="str">
        <f>IF('表格编辑 '!AB310="","",'表格编辑 '!AB310)</f>
        <v/>
      </c>
      <c r="AA310" s="123" t="str">
        <f>IF('表格编辑 '!AC310="","",'表格编辑 '!AC310)</f>
        <v/>
      </c>
      <c r="AB310" s="123" t="str">
        <f>IF('表格编辑 '!AD310="","",'表格编辑 '!AD310)</f>
        <v/>
      </c>
      <c r="AC310" s="123" t="str">
        <f>IF('表格编辑 '!AE310="","",'表格编辑 '!AE310)</f>
        <v/>
      </c>
      <c r="AD310" s="123">
        <f>IF('表格编辑 '!AF310="","",'表格编辑 '!AF310)</f>
        <v>120137</v>
      </c>
    </row>
    <row r="311" spans="1:30">
      <c r="A311" s="123">
        <f>IF('表格编辑 '!A311="","",'表格编辑 '!A311)</f>
        <v>20138</v>
      </c>
      <c r="B311" s="123">
        <f>IF('表格编辑 '!B311="","",'表格编辑 '!B311)</f>
        <v>10157</v>
      </c>
      <c r="C311" s="123">
        <f>IF('表格编辑 '!E311="","",'表格编辑 '!E311)</f>
        <v>49</v>
      </c>
      <c r="D311" s="123" t="str">
        <f>IF('表格编辑 '!F311="","",'表格编辑 '!F311)</f>
        <v>AI_born_event(RECEIVER, ARG0, ARG1, ARG2, ARG3,ARG4)</v>
      </c>
      <c r="E311" s="123" t="str">
        <f>IF('表格编辑 '!G311="","",'表格编辑 '!G311)</f>
        <v>AI_update_event(RECEIVER, ARG0, ARG1, ARG2, ARG3,ARG4)</v>
      </c>
      <c r="F311" s="123" t="str">
        <f>IF('表格编辑 '!H311="","",'表格编辑 '!H311)</f>
        <v/>
      </c>
      <c r="G311" s="123" t="str">
        <f>IF('表格编辑 '!I311="","",'表格编辑 '!I311)</f>
        <v/>
      </c>
      <c r="H311" s="123" t="str">
        <f>IF('表格编辑 '!J311="","",'表格编辑 '!J311)</f>
        <v>test_deadth_event(RECEIVER, ARG0, ARG1, ARG2, ARG3,ARG4)</v>
      </c>
      <c r="I311" s="123">
        <f>IF('表格编辑 '!K311="","",'表格编辑 '!K311)</f>
        <v>0</v>
      </c>
      <c r="J311" s="123" t="str">
        <f>IF('表格编辑 '!L311="","",'表格编辑 '!L311)</f>
        <v/>
      </c>
      <c r="K311" s="123" t="str">
        <f>IF('表格编辑 '!M311="","",'表格编辑 '!M311)</f>
        <v/>
      </c>
      <c r="L311" s="123" t="str">
        <f>IF('表格编辑 '!N311="","",'表格编辑 '!N311)</f>
        <v/>
      </c>
      <c r="M311" s="123" t="str">
        <f>IF('表格编辑 '!O311="","",'表格编辑 '!O311)</f>
        <v/>
      </c>
      <c r="N311" s="123" t="str">
        <f>IF('表格编辑 '!P311="","",'表格编辑 '!P311)</f>
        <v/>
      </c>
      <c r="O311" s="123" t="str">
        <f>IF('表格编辑 '!Q311="","",'表格编辑 '!Q311)</f>
        <v/>
      </c>
      <c r="P311" s="123" t="str">
        <f>IF('表格编辑 '!R311="","",'表格编辑 '!R311)</f>
        <v/>
      </c>
      <c r="Q311" s="123" t="str">
        <f>IF('表格编辑 '!S311="","",'表格编辑 '!S311)</f>
        <v/>
      </c>
      <c r="R311" s="123" t="str">
        <f>IF('表格编辑 '!T311="","",'表格编辑 '!T311)</f>
        <v/>
      </c>
      <c r="S311" s="123" t="str">
        <f>IF('表格编辑 '!U311="","",'表格编辑 '!U311)</f>
        <v/>
      </c>
      <c r="T311" s="123" t="str">
        <f>IF('表格编辑 '!V311="","",'表格编辑 '!V311)</f>
        <v/>
      </c>
      <c r="U311" s="123" t="str">
        <f>IF('表格编辑 '!W311="","",'表格编辑 '!W311)</f>
        <v/>
      </c>
      <c r="V311" s="123" t="str">
        <f>IF('表格编辑 '!X311="","",'表格编辑 '!X311)</f>
        <v/>
      </c>
      <c r="W311" s="123" t="str">
        <f>IF('表格编辑 '!Y311="","",'表格编辑 '!Y311)</f>
        <v/>
      </c>
      <c r="X311" s="123" t="str">
        <f>IF('表格编辑 '!Z311="","",'表格编辑 '!Z311)</f>
        <v/>
      </c>
      <c r="Y311" s="123" t="str">
        <f>IF('表格编辑 '!AA311="","",'表格编辑 '!AA311)</f>
        <v/>
      </c>
      <c r="Z311" s="123" t="str">
        <f>IF('表格编辑 '!AB311="","",'表格编辑 '!AB311)</f>
        <v/>
      </c>
      <c r="AA311" s="123" t="str">
        <f>IF('表格编辑 '!AC311="","",'表格编辑 '!AC311)</f>
        <v/>
      </c>
      <c r="AB311" s="123" t="str">
        <f>IF('表格编辑 '!AD311="","",'表格编辑 '!AD311)</f>
        <v/>
      </c>
      <c r="AC311" s="123" t="str">
        <f>IF('表格编辑 '!AE311="","",'表格编辑 '!AE311)</f>
        <v/>
      </c>
      <c r="AD311" s="123">
        <f>IF('表格编辑 '!AF311="","",'表格编辑 '!AF311)</f>
        <v>120138</v>
      </c>
    </row>
    <row r="312" spans="1:30">
      <c r="A312" s="123">
        <f>IF('表格编辑 '!A312="","",'表格编辑 '!A312)</f>
        <v>20139</v>
      </c>
      <c r="B312" s="123">
        <f>IF('表格编辑 '!B312="","",'表格编辑 '!B312)</f>
        <v>10136</v>
      </c>
      <c r="C312" s="123">
        <f>IF('表格编辑 '!E312="","",'表格编辑 '!E312)</f>
        <v>49</v>
      </c>
      <c r="D312" s="123" t="str">
        <f>IF('表格编辑 '!F312="","",'表格编辑 '!F312)</f>
        <v>AI_born_event(RECEIVER, ARG0, ARG1, ARG2, ARG3,ARG4)</v>
      </c>
      <c r="E312" s="123" t="str">
        <f>IF('表格编辑 '!G312="","",'表格编辑 '!G312)</f>
        <v>AI_update_event(RECEIVER, ARG0, ARG1, ARG2, ARG3,ARG4)</v>
      </c>
      <c r="F312" s="123" t="str">
        <f>IF('表格编辑 '!H312="","",'表格编辑 '!H312)</f>
        <v/>
      </c>
      <c r="G312" s="123" t="str">
        <f>IF('表格编辑 '!I312="","",'表格编辑 '!I312)</f>
        <v/>
      </c>
      <c r="H312" s="123" t="str">
        <f>IF('表格编辑 '!J312="","",'表格编辑 '!J312)</f>
        <v>test_deadth_event(RECEIVER, ARG0, ARG1, ARG2, ARG3,ARG4)</v>
      </c>
      <c r="I312" s="123">
        <f>IF('表格编辑 '!K312="","",'表格编辑 '!K312)</f>
        <v>0</v>
      </c>
      <c r="J312" s="123" t="str">
        <f>IF('表格编辑 '!L312="","",'表格编辑 '!L312)</f>
        <v/>
      </c>
      <c r="K312" s="123" t="str">
        <f>IF('表格编辑 '!M312="","",'表格编辑 '!M312)</f>
        <v/>
      </c>
      <c r="L312" s="123" t="str">
        <f>IF('表格编辑 '!N312="","",'表格编辑 '!N312)</f>
        <v/>
      </c>
      <c r="M312" s="123" t="str">
        <f>IF('表格编辑 '!O312="","",'表格编辑 '!O312)</f>
        <v/>
      </c>
      <c r="N312" s="123" t="str">
        <f>IF('表格编辑 '!P312="","",'表格编辑 '!P312)</f>
        <v/>
      </c>
      <c r="O312" s="123" t="str">
        <f>IF('表格编辑 '!Q312="","",'表格编辑 '!Q312)</f>
        <v/>
      </c>
      <c r="P312" s="123" t="str">
        <f>IF('表格编辑 '!R312="","",'表格编辑 '!R312)</f>
        <v/>
      </c>
      <c r="Q312" s="123" t="str">
        <f>IF('表格编辑 '!S312="","",'表格编辑 '!S312)</f>
        <v/>
      </c>
      <c r="R312" s="123" t="str">
        <f>IF('表格编辑 '!T312="","",'表格编辑 '!T312)</f>
        <v/>
      </c>
      <c r="S312" s="123" t="str">
        <f>IF('表格编辑 '!U312="","",'表格编辑 '!U312)</f>
        <v/>
      </c>
      <c r="T312" s="123" t="str">
        <f>IF('表格编辑 '!V312="","",'表格编辑 '!V312)</f>
        <v/>
      </c>
      <c r="U312" s="123" t="str">
        <f>IF('表格编辑 '!W312="","",'表格编辑 '!W312)</f>
        <v/>
      </c>
      <c r="V312" s="123" t="str">
        <f>IF('表格编辑 '!X312="","",'表格编辑 '!X312)</f>
        <v/>
      </c>
      <c r="W312" s="123" t="str">
        <f>IF('表格编辑 '!Y312="","",'表格编辑 '!Y312)</f>
        <v/>
      </c>
      <c r="X312" s="123" t="str">
        <f>IF('表格编辑 '!Z312="","",'表格编辑 '!Z312)</f>
        <v/>
      </c>
      <c r="Y312" s="123" t="str">
        <f>IF('表格编辑 '!AA312="","",'表格编辑 '!AA312)</f>
        <v/>
      </c>
      <c r="Z312" s="123" t="str">
        <f>IF('表格编辑 '!AB312="","",'表格编辑 '!AB312)</f>
        <v/>
      </c>
      <c r="AA312" s="123" t="str">
        <f>IF('表格编辑 '!AC312="","",'表格编辑 '!AC312)</f>
        <v/>
      </c>
      <c r="AB312" s="123" t="str">
        <f>IF('表格编辑 '!AD312="","",'表格编辑 '!AD312)</f>
        <v/>
      </c>
      <c r="AC312" s="123" t="str">
        <f>IF('表格编辑 '!AE312="","",'表格编辑 '!AE312)</f>
        <v/>
      </c>
      <c r="AD312" s="123">
        <f>IF('表格编辑 '!AF312="","",'表格编辑 '!AF312)</f>
        <v>120139</v>
      </c>
    </row>
    <row r="313" spans="1:30">
      <c r="A313" s="123">
        <f>IF('表格编辑 '!A313="","",'表格编辑 '!A313)</f>
        <v>20140</v>
      </c>
      <c r="B313" s="123">
        <f>IF('表格编辑 '!B313="","",'表格编辑 '!B313)</f>
        <v>10053</v>
      </c>
      <c r="C313" s="123">
        <f>IF('表格编辑 '!E313="","",'表格编辑 '!E313)</f>
        <v>49</v>
      </c>
      <c r="D313" s="123" t="str">
        <f>IF('表格编辑 '!F313="","",'表格编辑 '!F313)</f>
        <v>AI_born_event(RECEIVER, ARG0, ARG1, ARG2, ARG3,ARG4)</v>
      </c>
      <c r="E313" s="123" t="str">
        <f>IF('表格编辑 '!G313="","",'表格编辑 '!G313)</f>
        <v>AI_update_event(RECEIVER, ARG0, ARG1, ARG2, ARG3,ARG4)</v>
      </c>
      <c r="F313" s="123" t="str">
        <f>IF('表格编辑 '!H313="","",'表格编辑 '!H313)</f>
        <v/>
      </c>
      <c r="G313" s="123" t="str">
        <f>IF('表格编辑 '!I313="","",'表格编辑 '!I313)</f>
        <v/>
      </c>
      <c r="H313" s="123" t="str">
        <f>IF('表格编辑 '!J313="","",'表格编辑 '!J313)</f>
        <v>test_deadth_event(RECEIVER, ARG0, ARG1, ARG2, ARG3,ARG4)</v>
      </c>
      <c r="I313" s="123">
        <f>IF('表格编辑 '!K313="","",'表格编辑 '!K313)</f>
        <v>0</v>
      </c>
      <c r="J313" s="123" t="str">
        <f>IF('表格编辑 '!L313="","",'表格编辑 '!L313)</f>
        <v/>
      </c>
      <c r="K313" s="123" t="str">
        <f>IF('表格编辑 '!M313="","",'表格编辑 '!M313)</f>
        <v/>
      </c>
      <c r="L313" s="123" t="str">
        <f>IF('表格编辑 '!N313="","",'表格编辑 '!N313)</f>
        <v/>
      </c>
      <c r="M313" s="123" t="str">
        <f>IF('表格编辑 '!O313="","",'表格编辑 '!O313)</f>
        <v/>
      </c>
      <c r="N313" s="123" t="str">
        <f>IF('表格编辑 '!P313="","",'表格编辑 '!P313)</f>
        <v/>
      </c>
      <c r="O313" s="123" t="str">
        <f>IF('表格编辑 '!Q313="","",'表格编辑 '!Q313)</f>
        <v/>
      </c>
      <c r="P313" s="123" t="str">
        <f>IF('表格编辑 '!R313="","",'表格编辑 '!R313)</f>
        <v/>
      </c>
      <c r="Q313" s="123" t="str">
        <f>IF('表格编辑 '!S313="","",'表格编辑 '!S313)</f>
        <v/>
      </c>
      <c r="R313" s="123" t="str">
        <f>IF('表格编辑 '!T313="","",'表格编辑 '!T313)</f>
        <v/>
      </c>
      <c r="S313" s="123" t="str">
        <f>IF('表格编辑 '!U313="","",'表格编辑 '!U313)</f>
        <v/>
      </c>
      <c r="T313" s="123" t="str">
        <f>IF('表格编辑 '!V313="","",'表格编辑 '!V313)</f>
        <v/>
      </c>
      <c r="U313" s="123" t="str">
        <f>IF('表格编辑 '!W313="","",'表格编辑 '!W313)</f>
        <v/>
      </c>
      <c r="V313" s="123" t="str">
        <f>IF('表格编辑 '!X313="","",'表格编辑 '!X313)</f>
        <v/>
      </c>
      <c r="W313" s="123" t="str">
        <f>IF('表格编辑 '!Y313="","",'表格编辑 '!Y313)</f>
        <v/>
      </c>
      <c r="X313" s="123" t="str">
        <f>IF('表格编辑 '!Z313="","",'表格编辑 '!Z313)</f>
        <v/>
      </c>
      <c r="Y313" s="123" t="str">
        <f>IF('表格编辑 '!AA313="","",'表格编辑 '!AA313)</f>
        <v/>
      </c>
      <c r="Z313" s="123" t="str">
        <f>IF('表格编辑 '!AB313="","",'表格编辑 '!AB313)</f>
        <v/>
      </c>
      <c r="AA313" s="123" t="str">
        <f>IF('表格编辑 '!AC313="","",'表格编辑 '!AC313)</f>
        <v/>
      </c>
      <c r="AB313" s="123" t="str">
        <f>IF('表格编辑 '!AD313="","",'表格编辑 '!AD313)</f>
        <v/>
      </c>
      <c r="AC313" s="123" t="str">
        <f>IF('表格编辑 '!AE313="","",'表格编辑 '!AE313)</f>
        <v/>
      </c>
      <c r="AD313" s="123">
        <f>IF('表格编辑 '!AF313="","",'表格编辑 '!AF313)</f>
        <v>120140</v>
      </c>
    </row>
    <row r="314" spans="1:30">
      <c r="A314" s="123">
        <f>IF('表格编辑 '!A314="","",'表格编辑 '!A314)</f>
        <v>20141</v>
      </c>
      <c r="B314" s="123">
        <f>IF('表格编辑 '!B314="","",'表格编辑 '!B314)</f>
        <v>10076</v>
      </c>
      <c r="C314" s="123">
        <f>IF('表格编辑 '!E314="","",'表格编辑 '!E314)</f>
        <v>49</v>
      </c>
      <c r="D314" s="123" t="str">
        <f>IF('表格编辑 '!F314="","",'表格编辑 '!F314)</f>
        <v>AI_born_event(RECEIVER, ARG0, ARG1, ARG2, ARG3,ARG4)</v>
      </c>
      <c r="E314" s="123" t="str">
        <f>IF('表格编辑 '!G314="","",'表格编辑 '!G314)</f>
        <v>AI_update_event(RECEIVER, ARG0, ARG1, ARG2, ARG3,ARG4)</v>
      </c>
      <c r="F314" s="123" t="str">
        <f>IF('表格编辑 '!H314="","",'表格编辑 '!H314)</f>
        <v/>
      </c>
      <c r="G314" s="123" t="str">
        <f>IF('表格编辑 '!I314="","",'表格编辑 '!I314)</f>
        <v/>
      </c>
      <c r="H314" s="123" t="str">
        <f>IF('表格编辑 '!J314="","",'表格编辑 '!J314)</f>
        <v>test_deadth_event(RECEIVER, ARG0, ARG1, ARG2, ARG3,ARG4)</v>
      </c>
      <c r="I314" s="123">
        <f>IF('表格编辑 '!K314="","",'表格编辑 '!K314)</f>
        <v>0</v>
      </c>
      <c r="J314" s="123" t="str">
        <f>IF('表格编辑 '!L314="","",'表格编辑 '!L314)</f>
        <v/>
      </c>
      <c r="K314" s="123" t="str">
        <f>IF('表格编辑 '!M314="","",'表格编辑 '!M314)</f>
        <v/>
      </c>
      <c r="L314" s="123" t="str">
        <f>IF('表格编辑 '!N314="","",'表格编辑 '!N314)</f>
        <v/>
      </c>
      <c r="M314" s="123" t="str">
        <f>IF('表格编辑 '!O314="","",'表格编辑 '!O314)</f>
        <v/>
      </c>
      <c r="N314" s="123" t="str">
        <f>IF('表格编辑 '!P314="","",'表格编辑 '!P314)</f>
        <v/>
      </c>
      <c r="O314" s="123" t="str">
        <f>IF('表格编辑 '!Q314="","",'表格编辑 '!Q314)</f>
        <v/>
      </c>
      <c r="P314" s="123" t="str">
        <f>IF('表格编辑 '!R314="","",'表格编辑 '!R314)</f>
        <v/>
      </c>
      <c r="Q314" s="123" t="str">
        <f>IF('表格编辑 '!S314="","",'表格编辑 '!S314)</f>
        <v/>
      </c>
      <c r="R314" s="123" t="str">
        <f>IF('表格编辑 '!T314="","",'表格编辑 '!T314)</f>
        <v/>
      </c>
      <c r="S314" s="123" t="str">
        <f>IF('表格编辑 '!U314="","",'表格编辑 '!U314)</f>
        <v/>
      </c>
      <c r="T314" s="123" t="str">
        <f>IF('表格编辑 '!V314="","",'表格编辑 '!V314)</f>
        <v/>
      </c>
      <c r="U314" s="123" t="str">
        <f>IF('表格编辑 '!W314="","",'表格编辑 '!W314)</f>
        <v/>
      </c>
      <c r="V314" s="123" t="str">
        <f>IF('表格编辑 '!X314="","",'表格编辑 '!X314)</f>
        <v/>
      </c>
      <c r="W314" s="123" t="str">
        <f>IF('表格编辑 '!Y314="","",'表格编辑 '!Y314)</f>
        <v/>
      </c>
      <c r="X314" s="123" t="str">
        <f>IF('表格编辑 '!Z314="","",'表格编辑 '!Z314)</f>
        <v/>
      </c>
      <c r="Y314" s="123" t="str">
        <f>IF('表格编辑 '!AA314="","",'表格编辑 '!AA314)</f>
        <v/>
      </c>
      <c r="Z314" s="123" t="str">
        <f>IF('表格编辑 '!AB314="","",'表格编辑 '!AB314)</f>
        <v/>
      </c>
      <c r="AA314" s="123" t="str">
        <f>IF('表格编辑 '!AC314="","",'表格编辑 '!AC314)</f>
        <v/>
      </c>
      <c r="AB314" s="123" t="str">
        <f>IF('表格编辑 '!AD314="","",'表格编辑 '!AD314)</f>
        <v/>
      </c>
      <c r="AC314" s="123" t="str">
        <f>IF('表格编辑 '!AE314="","",'表格编辑 '!AE314)</f>
        <v/>
      </c>
      <c r="AD314" s="123">
        <f>IF('表格编辑 '!AF314="","",'表格编辑 '!AF314)</f>
        <v>120141</v>
      </c>
    </row>
    <row r="315" spans="1:30">
      <c r="A315" s="123">
        <f>IF('表格编辑 '!A315="","",'表格编辑 '!A315)</f>
        <v>20142</v>
      </c>
      <c r="B315" s="123">
        <f>IF('表格编辑 '!B315="","",'表格编辑 '!B315)</f>
        <v>10074</v>
      </c>
      <c r="C315" s="123">
        <f>IF('表格编辑 '!E315="","",'表格编辑 '!E315)</f>
        <v>49</v>
      </c>
      <c r="D315" s="123" t="str">
        <f>IF('表格编辑 '!F315="","",'表格编辑 '!F315)</f>
        <v>AI_born_event(RECEIVER, ARG0, ARG1, ARG2, ARG3,ARG4)</v>
      </c>
      <c r="E315" s="123" t="str">
        <f>IF('表格编辑 '!G315="","",'表格编辑 '!G315)</f>
        <v>AI_update_event(RECEIVER, ARG0, ARG1, ARG2, ARG3,ARG4)</v>
      </c>
      <c r="F315" s="123" t="str">
        <f>IF('表格编辑 '!H315="","",'表格编辑 '!H315)</f>
        <v/>
      </c>
      <c r="G315" s="123" t="str">
        <f>IF('表格编辑 '!I315="","",'表格编辑 '!I315)</f>
        <v/>
      </c>
      <c r="H315" s="123" t="str">
        <f>IF('表格编辑 '!J315="","",'表格编辑 '!J315)</f>
        <v>test_deadth_event(RECEIVER, ARG0, ARG1, ARG2, ARG3,ARG4)</v>
      </c>
      <c r="I315" s="123">
        <f>IF('表格编辑 '!K315="","",'表格编辑 '!K315)</f>
        <v>0</v>
      </c>
      <c r="J315" s="123" t="str">
        <f>IF('表格编辑 '!L315="","",'表格编辑 '!L315)</f>
        <v/>
      </c>
      <c r="K315" s="123" t="str">
        <f>IF('表格编辑 '!M315="","",'表格编辑 '!M315)</f>
        <v/>
      </c>
      <c r="L315" s="123" t="str">
        <f>IF('表格编辑 '!N315="","",'表格编辑 '!N315)</f>
        <v/>
      </c>
      <c r="M315" s="123" t="str">
        <f>IF('表格编辑 '!O315="","",'表格编辑 '!O315)</f>
        <v/>
      </c>
      <c r="N315" s="123" t="str">
        <f>IF('表格编辑 '!P315="","",'表格编辑 '!P315)</f>
        <v/>
      </c>
      <c r="O315" s="123" t="str">
        <f>IF('表格编辑 '!Q315="","",'表格编辑 '!Q315)</f>
        <v/>
      </c>
      <c r="P315" s="123" t="str">
        <f>IF('表格编辑 '!R315="","",'表格编辑 '!R315)</f>
        <v/>
      </c>
      <c r="Q315" s="123" t="str">
        <f>IF('表格编辑 '!S315="","",'表格编辑 '!S315)</f>
        <v/>
      </c>
      <c r="R315" s="123" t="str">
        <f>IF('表格编辑 '!T315="","",'表格编辑 '!T315)</f>
        <v/>
      </c>
      <c r="S315" s="123" t="str">
        <f>IF('表格编辑 '!U315="","",'表格编辑 '!U315)</f>
        <v/>
      </c>
      <c r="T315" s="123" t="str">
        <f>IF('表格编辑 '!V315="","",'表格编辑 '!V315)</f>
        <v/>
      </c>
      <c r="U315" s="123" t="str">
        <f>IF('表格编辑 '!W315="","",'表格编辑 '!W315)</f>
        <v/>
      </c>
      <c r="V315" s="123" t="str">
        <f>IF('表格编辑 '!X315="","",'表格编辑 '!X315)</f>
        <v/>
      </c>
      <c r="W315" s="123" t="str">
        <f>IF('表格编辑 '!Y315="","",'表格编辑 '!Y315)</f>
        <v/>
      </c>
      <c r="X315" s="123" t="str">
        <f>IF('表格编辑 '!Z315="","",'表格编辑 '!Z315)</f>
        <v/>
      </c>
      <c r="Y315" s="123" t="str">
        <f>IF('表格编辑 '!AA315="","",'表格编辑 '!AA315)</f>
        <v/>
      </c>
      <c r="Z315" s="123" t="str">
        <f>IF('表格编辑 '!AB315="","",'表格编辑 '!AB315)</f>
        <v/>
      </c>
      <c r="AA315" s="123" t="str">
        <f>IF('表格编辑 '!AC315="","",'表格编辑 '!AC315)</f>
        <v/>
      </c>
      <c r="AB315" s="123" t="str">
        <f>IF('表格编辑 '!AD315="","",'表格编辑 '!AD315)</f>
        <v/>
      </c>
      <c r="AC315" s="123" t="str">
        <f>IF('表格编辑 '!AE315="","",'表格编辑 '!AE315)</f>
        <v/>
      </c>
      <c r="AD315" s="123">
        <f>IF('表格编辑 '!AF315="","",'表格编辑 '!AF315)</f>
        <v>120142</v>
      </c>
    </row>
    <row r="316" spans="1:30">
      <c r="A316" s="123">
        <f>IF('表格编辑 '!A316="","",'表格编辑 '!A316)</f>
        <v>20143</v>
      </c>
      <c r="B316" s="123">
        <f>IF('表格编辑 '!B316="","",'表格编辑 '!B316)</f>
        <v>10072</v>
      </c>
      <c r="C316" s="123">
        <f>IF('表格编辑 '!E316="","",'表格编辑 '!E316)</f>
        <v>49</v>
      </c>
      <c r="D316" s="123" t="str">
        <f>IF('表格编辑 '!F316="","",'表格编辑 '!F316)</f>
        <v>AI_born_event(RECEIVER, ARG0, ARG1, ARG2, ARG3,ARG4)</v>
      </c>
      <c r="E316" s="123" t="str">
        <f>IF('表格编辑 '!G316="","",'表格编辑 '!G316)</f>
        <v>AI_update_event(RECEIVER, ARG0, ARG1, ARG2, ARG3,ARG4)</v>
      </c>
      <c r="F316" s="123" t="str">
        <f>IF('表格编辑 '!H316="","",'表格编辑 '!H316)</f>
        <v/>
      </c>
      <c r="G316" s="123" t="str">
        <f>IF('表格编辑 '!I316="","",'表格编辑 '!I316)</f>
        <v/>
      </c>
      <c r="H316" s="123" t="str">
        <f>IF('表格编辑 '!J316="","",'表格编辑 '!J316)</f>
        <v>test_deadth_event(RECEIVER, ARG0, ARG1, ARG2, ARG3,ARG4)</v>
      </c>
      <c r="I316" s="123">
        <f>IF('表格编辑 '!K316="","",'表格编辑 '!K316)</f>
        <v>0</v>
      </c>
      <c r="J316" s="123" t="str">
        <f>IF('表格编辑 '!L316="","",'表格编辑 '!L316)</f>
        <v/>
      </c>
      <c r="K316" s="123" t="str">
        <f>IF('表格编辑 '!M316="","",'表格编辑 '!M316)</f>
        <v/>
      </c>
      <c r="L316" s="123" t="str">
        <f>IF('表格编辑 '!N316="","",'表格编辑 '!N316)</f>
        <v/>
      </c>
      <c r="M316" s="123" t="str">
        <f>IF('表格编辑 '!O316="","",'表格编辑 '!O316)</f>
        <v/>
      </c>
      <c r="N316" s="123" t="str">
        <f>IF('表格编辑 '!P316="","",'表格编辑 '!P316)</f>
        <v/>
      </c>
      <c r="O316" s="123" t="str">
        <f>IF('表格编辑 '!Q316="","",'表格编辑 '!Q316)</f>
        <v/>
      </c>
      <c r="P316" s="123" t="str">
        <f>IF('表格编辑 '!R316="","",'表格编辑 '!R316)</f>
        <v/>
      </c>
      <c r="Q316" s="123" t="str">
        <f>IF('表格编辑 '!S316="","",'表格编辑 '!S316)</f>
        <v/>
      </c>
      <c r="R316" s="123" t="str">
        <f>IF('表格编辑 '!T316="","",'表格编辑 '!T316)</f>
        <v/>
      </c>
      <c r="S316" s="123" t="str">
        <f>IF('表格编辑 '!U316="","",'表格编辑 '!U316)</f>
        <v/>
      </c>
      <c r="T316" s="123" t="str">
        <f>IF('表格编辑 '!V316="","",'表格编辑 '!V316)</f>
        <v/>
      </c>
      <c r="U316" s="123" t="str">
        <f>IF('表格编辑 '!W316="","",'表格编辑 '!W316)</f>
        <v/>
      </c>
      <c r="V316" s="123" t="str">
        <f>IF('表格编辑 '!X316="","",'表格编辑 '!X316)</f>
        <v/>
      </c>
      <c r="W316" s="123" t="str">
        <f>IF('表格编辑 '!Y316="","",'表格编辑 '!Y316)</f>
        <v/>
      </c>
      <c r="X316" s="123" t="str">
        <f>IF('表格编辑 '!Z316="","",'表格编辑 '!Z316)</f>
        <v/>
      </c>
      <c r="Y316" s="123" t="str">
        <f>IF('表格编辑 '!AA316="","",'表格编辑 '!AA316)</f>
        <v/>
      </c>
      <c r="Z316" s="123" t="str">
        <f>IF('表格编辑 '!AB316="","",'表格编辑 '!AB316)</f>
        <v/>
      </c>
      <c r="AA316" s="123" t="str">
        <f>IF('表格编辑 '!AC316="","",'表格编辑 '!AC316)</f>
        <v/>
      </c>
      <c r="AB316" s="123" t="str">
        <f>IF('表格编辑 '!AD316="","",'表格编辑 '!AD316)</f>
        <v/>
      </c>
      <c r="AC316" s="123" t="str">
        <f>IF('表格编辑 '!AE316="","",'表格编辑 '!AE316)</f>
        <v/>
      </c>
      <c r="AD316" s="123">
        <f>IF('表格编辑 '!AF316="","",'表格编辑 '!AF316)</f>
        <v>120143</v>
      </c>
    </row>
    <row r="317" spans="1:30">
      <c r="A317" s="123">
        <f>IF('表格编辑 '!A317="","",'表格编辑 '!A317)</f>
        <v>20144</v>
      </c>
      <c r="B317" s="123">
        <f>IF('表格编辑 '!B317="","",'表格编辑 '!B317)</f>
        <v>10038</v>
      </c>
      <c r="C317" s="123">
        <f>IF('表格编辑 '!E317="","",'表格编辑 '!E317)</f>
        <v>49</v>
      </c>
      <c r="D317" s="123" t="str">
        <f>IF('表格编辑 '!F317="","",'表格编辑 '!F317)</f>
        <v>AI_born_event(RECEIVER, ARG0, ARG1, ARG2, ARG3,ARG4)</v>
      </c>
      <c r="E317" s="123" t="str">
        <f>IF('表格编辑 '!G317="","",'表格编辑 '!G317)</f>
        <v>AI_update_event(RECEIVER, ARG0, ARG1, ARG2, ARG3,ARG4)</v>
      </c>
      <c r="F317" s="123" t="str">
        <f>IF('表格编辑 '!H317="","",'表格编辑 '!H317)</f>
        <v/>
      </c>
      <c r="G317" s="123" t="str">
        <f>IF('表格编辑 '!I317="","",'表格编辑 '!I317)</f>
        <v/>
      </c>
      <c r="H317" s="123" t="str">
        <f>IF('表格编辑 '!J317="","",'表格编辑 '!J317)</f>
        <v>test_deadth_event(RECEIVER, ARG0, ARG1, ARG2, ARG3,ARG4)</v>
      </c>
      <c r="I317" s="123">
        <f>IF('表格编辑 '!K317="","",'表格编辑 '!K317)</f>
        <v>0</v>
      </c>
      <c r="J317" s="123" t="str">
        <f>IF('表格编辑 '!L317="","",'表格编辑 '!L317)</f>
        <v/>
      </c>
      <c r="K317" s="123" t="str">
        <f>IF('表格编辑 '!M317="","",'表格编辑 '!M317)</f>
        <v/>
      </c>
      <c r="L317" s="123" t="str">
        <f>IF('表格编辑 '!N317="","",'表格编辑 '!N317)</f>
        <v/>
      </c>
      <c r="M317" s="123" t="str">
        <f>IF('表格编辑 '!O317="","",'表格编辑 '!O317)</f>
        <v/>
      </c>
      <c r="N317" s="123" t="str">
        <f>IF('表格编辑 '!P317="","",'表格编辑 '!P317)</f>
        <v/>
      </c>
      <c r="O317" s="123" t="str">
        <f>IF('表格编辑 '!Q317="","",'表格编辑 '!Q317)</f>
        <v/>
      </c>
      <c r="P317" s="123" t="str">
        <f>IF('表格编辑 '!R317="","",'表格编辑 '!R317)</f>
        <v/>
      </c>
      <c r="Q317" s="123" t="str">
        <f>IF('表格编辑 '!S317="","",'表格编辑 '!S317)</f>
        <v/>
      </c>
      <c r="R317" s="123" t="str">
        <f>IF('表格编辑 '!T317="","",'表格编辑 '!T317)</f>
        <v/>
      </c>
      <c r="S317" s="123" t="str">
        <f>IF('表格编辑 '!U317="","",'表格编辑 '!U317)</f>
        <v/>
      </c>
      <c r="T317" s="123" t="str">
        <f>IF('表格编辑 '!V317="","",'表格编辑 '!V317)</f>
        <v/>
      </c>
      <c r="U317" s="123" t="str">
        <f>IF('表格编辑 '!W317="","",'表格编辑 '!W317)</f>
        <v/>
      </c>
      <c r="V317" s="123" t="str">
        <f>IF('表格编辑 '!X317="","",'表格编辑 '!X317)</f>
        <v/>
      </c>
      <c r="W317" s="123" t="str">
        <f>IF('表格编辑 '!Y317="","",'表格编辑 '!Y317)</f>
        <v/>
      </c>
      <c r="X317" s="123" t="str">
        <f>IF('表格编辑 '!Z317="","",'表格编辑 '!Z317)</f>
        <v/>
      </c>
      <c r="Y317" s="123" t="str">
        <f>IF('表格编辑 '!AA317="","",'表格编辑 '!AA317)</f>
        <v/>
      </c>
      <c r="Z317" s="123" t="str">
        <f>IF('表格编辑 '!AB317="","",'表格编辑 '!AB317)</f>
        <v/>
      </c>
      <c r="AA317" s="123" t="str">
        <f>IF('表格编辑 '!AC317="","",'表格编辑 '!AC317)</f>
        <v/>
      </c>
      <c r="AB317" s="123" t="str">
        <f>IF('表格编辑 '!AD317="","",'表格编辑 '!AD317)</f>
        <v/>
      </c>
      <c r="AC317" s="123" t="str">
        <f>IF('表格编辑 '!AE317="","",'表格编辑 '!AE317)</f>
        <v/>
      </c>
      <c r="AD317" s="123">
        <f>IF('表格编辑 '!AF317="","",'表格编辑 '!AF317)</f>
        <v>120144</v>
      </c>
    </row>
    <row r="318" spans="1:30">
      <c r="A318" s="123">
        <f>IF('表格编辑 '!A318="","",'表格编辑 '!A318)</f>
        <v>20145</v>
      </c>
      <c r="B318" s="123">
        <f>IF('表格编辑 '!B318="","",'表格编辑 '!B318)</f>
        <v>10007</v>
      </c>
      <c r="C318" s="123">
        <f>IF('表格编辑 '!E318="","",'表格编辑 '!E318)</f>
        <v>54</v>
      </c>
      <c r="D318" s="123" t="str">
        <f>IF('表格编辑 '!F318="","",'表格编辑 '!F318)</f>
        <v>AI_born_event(RECEIVER, ARG0, ARG1, ARG2, ARG3,ARG4)</v>
      </c>
      <c r="E318" s="123" t="str">
        <f>IF('表格编辑 '!G318="","",'表格编辑 '!G318)</f>
        <v>AI_update_event(RECEIVER, ARG0, ARG1, ARG2, ARG3,ARG4)</v>
      </c>
      <c r="F318" s="123" t="str">
        <f>IF('表格编辑 '!H318="","",'表格编辑 '!H318)</f>
        <v/>
      </c>
      <c r="G318" s="123" t="str">
        <f>IF('表格编辑 '!I318="","",'表格编辑 '!I318)</f>
        <v/>
      </c>
      <c r="H318" s="123" t="str">
        <f>IF('表格编辑 '!J318="","",'表格编辑 '!J318)</f>
        <v>test_deadth_event(RECEIVER, ARG0, ARG1, ARG2, ARG3,ARG4)</v>
      </c>
      <c r="I318" s="123">
        <f>IF('表格编辑 '!K318="","",'表格编辑 '!K318)</f>
        <v>0</v>
      </c>
      <c r="J318" s="123" t="str">
        <f>IF('表格编辑 '!L318="","",'表格编辑 '!L318)</f>
        <v/>
      </c>
      <c r="K318" s="123" t="str">
        <f>IF('表格编辑 '!M318="","",'表格编辑 '!M318)</f>
        <v/>
      </c>
      <c r="L318" s="123" t="str">
        <f>IF('表格编辑 '!N318="","",'表格编辑 '!N318)</f>
        <v/>
      </c>
      <c r="M318" s="123" t="str">
        <f>IF('表格编辑 '!O318="","",'表格编辑 '!O318)</f>
        <v/>
      </c>
      <c r="N318" s="123" t="str">
        <f>IF('表格编辑 '!P318="","",'表格编辑 '!P318)</f>
        <v/>
      </c>
      <c r="O318" s="123" t="str">
        <f>IF('表格编辑 '!Q318="","",'表格编辑 '!Q318)</f>
        <v/>
      </c>
      <c r="P318" s="123" t="str">
        <f>IF('表格编辑 '!R318="","",'表格编辑 '!R318)</f>
        <v/>
      </c>
      <c r="Q318" s="123" t="str">
        <f>IF('表格编辑 '!S318="","",'表格编辑 '!S318)</f>
        <v/>
      </c>
      <c r="R318" s="123" t="str">
        <f>IF('表格编辑 '!T318="","",'表格编辑 '!T318)</f>
        <v/>
      </c>
      <c r="S318" s="123" t="str">
        <f>IF('表格编辑 '!U318="","",'表格编辑 '!U318)</f>
        <v/>
      </c>
      <c r="T318" s="123" t="str">
        <f>IF('表格编辑 '!V318="","",'表格编辑 '!V318)</f>
        <v/>
      </c>
      <c r="U318" s="123" t="str">
        <f>IF('表格编辑 '!W318="","",'表格编辑 '!W318)</f>
        <v/>
      </c>
      <c r="V318" s="123" t="str">
        <f>IF('表格编辑 '!X318="","",'表格编辑 '!X318)</f>
        <v/>
      </c>
      <c r="W318" s="123" t="str">
        <f>IF('表格编辑 '!Y318="","",'表格编辑 '!Y318)</f>
        <v/>
      </c>
      <c r="X318" s="123" t="str">
        <f>IF('表格编辑 '!Z318="","",'表格编辑 '!Z318)</f>
        <v/>
      </c>
      <c r="Y318" s="123" t="str">
        <f>IF('表格编辑 '!AA318="","",'表格编辑 '!AA318)</f>
        <v/>
      </c>
      <c r="Z318" s="123" t="str">
        <f>IF('表格编辑 '!AB318="","",'表格编辑 '!AB318)</f>
        <v/>
      </c>
      <c r="AA318" s="123" t="str">
        <f>IF('表格编辑 '!AC318="","",'表格编辑 '!AC318)</f>
        <v/>
      </c>
      <c r="AB318" s="123" t="str">
        <f>IF('表格编辑 '!AD318="","",'表格编辑 '!AD318)</f>
        <v/>
      </c>
      <c r="AC318" s="123" t="str">
        <f>IF('表格编辑 '!AE318="","",'表格编辑 '!AE318)</f>
        <v/>
      </c>
      <c r="AD318" s="123">
        <f>IF('表格编辑 '!AF318="","",'表格编辑 '!AF318)</f>
        <v>120145</v>
      </c>
    </row>
    <row r="319" spans="1:30">
      <c r="A319" s="123">
        <f>IF('表格编辑 '!A319="","",'表格编辑 '!A319)</f>
        <v>20146</v>
      </c>
      <c r="B319" s="123">
        <f>IF('表格编辑 '!B319="","",'表格编辑 '!B319)</f>
        <v>10053</v>
      </c>
      <c r="C319" s="123">
        <f>IF('表格编辑 '!E319="","",'表格编辑 '!E319)</f>
        <v>54</v>
      </c>
      <c r="D319" s="123" t="str">
        <f>IF('表格编辑 '!F319="","",'表格编辑 '!F319)</f>
        <v>AI_born_event(RECEIVER, ARG0, ARG1, ARG2, ARG3,ARG4)</v>
      </c>
      <c r="E319" s="123" t="str">
        <f>IF('表格编辑 '!G319="","",'表格编辑 '!G319)</f>
        <v>AI_update_event(RECEIVER, ARG0, ARG1, ARG2, ARG3,ARG4)</v>
      </c>
      <c r="F319" s="123" t="str">
        <f>IF('表格编辑 '!H319="","",'表格编辑 '!H319)</f>
        <v/>
      </c>
      <c r="G319" s="123" t="str">
        <f>IF('表格编辑 '!I319="","",'表格编辑 '!I319)</f>
        <v/>
      </c>
      <c r="H319" s="123" t="str">
        <f>IF('表格编辑 '!J319="","",'表格编辑 '!J319)</f>
        <v>test_deadth_event(RECEIVER, ARG0, ARG1, ARG2, ARG3,ARG4)</v>
      </c>
      <c r="I319" s="123">
        <f>IF('表格编辑 '!K319="","",'表格编辑 '!K319)</f>
        <v>0</v>
      </c>
      <c r="J319" s="123" t="str">
        <f>IF('表格编辑 '!L319="","",'表格编辑 '!L319)</f>
        <v/>
      </c>
      <c r="K319" s="123" t="str">
        <f>IF('表格编辑 '!M319="","",'表格编辑 '!M319)</f>
        <v/>
      </c>
      <c r="L319" s="123" t="str">
        <f>IF('表格编辑 '!N319="","",'表格编辑 '!N319)</f>
        <v/>
      </c>
      <c r="M319" s="123" t="str">
        <f>IF('表格编辑 '!O319="","",'表格编辑 '!O319)</f>
        <v/>
      </c>
      <c r="N319" s="123" t="str">
        <f>IF('表格编辑 '!P319="","",'表格编辑 '!P319)</f>
        <v/>
      </c>
      <c r="O319" s="123" t="str">
        <f>IF('表格编辑 '!Q319="","",'表格编辑 '!Q319)</f>
        <v/>
      </c>
      <c r="P319" s="123" t="str">
        <f>IF('表格编辑 '!R319="","",'表格编辑 '!R319)</f>
        <v/>
      </c>
      <c r="Q319" s="123" t="str">
        <f>IF('表格编辑 '!S319="","",'表格编辑 '!S319)</f>
        <v/>
      </c>
      <c r="R319" s="123" t="str">
        <f>IF('表格编辑 '!T319="","",'表格编辑 '!T319)</f>
        <v/>
      </c>
      <c r="S319" s="123" t="str">
        <f>IF('表格编辑 '!U319="","",'表格编辑 '!U319)</f>
        <v/>
      </c>
      <c r="T319" s="123" t="str">
        <f>IF('表格编辑 '!V319="","",'表格编辑 '!V319)</f>
        <v/>
      </c>
      <c r="U319" s="123" t="str">
        <f>IF('表格编辑 '!W319="","",'表格编辑 '!W319)</f>
        <v/>
      </c>
      <c r="V319" s="123" t="str">
        <f>IF('表格编辑 '!X319="","",'表格编辑 '!X319)</f>
        <v/>
      </c>
      <c r="W319" s="123" t="str">
        <f>IF('表格编辑 '!Y319="","",'表格编辑 '!Y319)</f>
        <v/>
      </c>
      <c r="X319" s="123" t="str">
        <f>IF('表格编辑 '!Z319="","",'表格编辑 '!Z319)</f>
        <v/>
      </c>
      <c r="Y319" s="123" t="str">
        <f>IF('表格编辑 '!AA319="","",'表格编辑 '!AA319)</f>
        <v/>
      </c>
      <c r="Z319" s="123" t="str">
        <f>IF('表格编辑 '!AB319="","",'表格编辑 '!AB319)</f>
        <v/>
      </c>
      <c r="AA319" s="123" t="str">
        <f>IF('表格编辑 '!AC319="","",'表格编辑 '!AC319)</f>
        <v/>
      </c>
      <c r="AB319" s="123" t="str">
        <f>IF('表格编辑 '!AD319="","",'表格编辑 '!AD319)</f>
        <v/>
      </c>
      <c r="AC319" s="123" t="str">
        <f>IF('表格编辑 '!AE319="","",'表格编辑 '!AE319)</f>
        <v/>
      </c>
      <c r="AD319" s="123">
        <f>IF('表格编辑 '!AF319="","",'表格编辑 '!AF319)</f>
        <v>120146</v>
      </c>
    </row>
    <row r="320" spans="1:30">
      <c r="A320" s="123">
        <f>IF('表格编辑 '!A320="","",'表格编辑 '!A320)</f>
        <v>20147</v>
      </c>
      <c r="B320" s="123">
        <f>IF('表格编辑 '!B320="","",'表格编辑 '!B320)</f>
        <v>10035</v>
      </c>
      <c r="C320" s="123">
        <f>IF('表格编辑 '!E320="","",'表格编辑 '!E320)</f>
        <v>54</v>
      </c>
      <c r="D320" s="123" t="str">
        <f>IF('表格编辑 '!F320="","",'表格编辑 '!F320)</f>
        <v>AI_born_event(RECEIVER, ARG0, ARG1, ARG2, ARG3,ARG4)</v>
      </c>
      <c r="E320" s="123" t="str">
        <f>IF('表格编辑 '!G320="","",'表格编辑 '!G320)</f>
        <v>AI_update_event(RECEIVER, ARG0, ARG1, ARG2, ARG3,ARG4)</v>
      </c>
      <c r="F320" s="123" t="str">
        <f>IF('表格编辑 '!H320="","",'表格编辑 '!H320)</f>
        <v/>
      </c>
      <c r="G320" s="123" t="str">
        <f>IF('表格编辑 '!I320="","",'表格编辑 '!I320)</f>
        <v/>
      </c>
      <c r="H320" s="123" t="str">
        <f>IF('表格编辑 '!J320="","",'表格编辑 '!J320)</f>
        <v>test_deadth_event(RECEIVER, ARG0, ARG1, ARG2, ARG3,ARG4)</v>
      </c>
      <c r="I320" s="123">
        <f>IF('表格编辑 '!K320="","",'表格编辑 '!K320)</f>
        <v>0</v>
      </c>
      <c r="J320" s="123" t="str">
        <f>IF('表格编辑 '!L320="","",'表格编辑 '!L320)</f>
        <v/>
      </c>
      <c r="K320" s="123" t="str">
        <f>IF('表格编辑 '!M320="","",'表格编辑 '!M320)</f>
        <v/>
      </c>
      <c r="L320" s="123" t="str">
        <f>IF('表格编辑 '!N320="","",'表格编辑 '!N320)</f>
        <v/>
      </c>
      <c r="M320" s="123" t="str">
        <f>IF('表格编辑 '!O320="","",'表格编辑 '!O320)</f>
        <v/>
      </c>
      <c r="N320" s="123" t="str">
        <f>IF('表格编辑 '!P320="","",'表格编辑 '!P320)</f>
        <v/>
      </c>
      <c r="O320" s="123" t="str">
        <f>IF('表格编辑 '!Q320="","",'表格编辑 '!Q320)</f>
        <v/>
      </c>
      <c r="P320" s="123" t="str">
        <f>IF('表格编辑 '!R320="","",'表格编辑 '!R320)</f>
        <v/>
      </c>
      <c r="Q320" s="123" t="str">
        <f>IF('表格编辑 '!S320="","",'表格编辑 '!S320)</f>
        <v/>
      </c>
      <c r="R320" s="123" t="str">
        <f>IF('表格编辑 '!T320="","",'表格编辑 '!T320)</f>
        <v/>
      </c>
      <c r="S320" s="123" t="str">
        <f>IF('表格编辑 '!U320="","",'表格编辑 '!U320)</f>
        <v/>
      </c>
      <c r="T320" s="123" t="str">
        <f>IF('表格编辑 '!V320="","",'表格编辑 '!V320)</f>
        <v/>
      </c>
      <c r="U320" s="123" t="str">
        <f>IF('表格编辑 '!W320="","",'表格编辑 '!W320)</f>
        <v/>
      </c>
      <c r="V320" s="123" t="str">
        <f>IF('表格编辑 '!X320="","",'表格编辑 '!X320)</f>
        <v/>
      </c>
      <c r="W320" s="123" t="str">
        <f>IF('表格编辑 '!Y320="","",'表格编辑 '!Y320)</f>
        <v/>
      </c>
      <c r="X320" s="123" t="str">
        <f>IF('表格编辑 '!Z320="","",'表格编辑 '!Z320)</f>
        <v/>
      </c>
      <c r="Y320" s="123" t="str">
        <f>IF('表格编辑 '!AA320="","",'表格编辑 '!AA320)</f>
        <v/>
      </c>
      <c r="Z320" s="123" t="str">
        <f>IF('表格编辑 '!AB320="","",'表格编辑 '!AB320)</f>
        <v/>
      </c>
      <c r="AA320" s="123" t="str">
        <f>IF('表格编辑 '!AC320="","",'表格编辑 '!AC320)</f>
        <v/>
      </c>
      <c r="AB320" s="123" t="str">
        <f>IF('表格编辑 '!AD320="","",'表格编辑 '!AD320)</f>
        <v/>
      </c>
      <c r="AC320" s="123" t="str">
        <f>IF('表格编辑 '!AE320="","",'表格编辑 '!AE320)</f>
        <v/>
      </c>
      <c r="AD320" s="123">
        <f>IF('表格编辑 '!AF320="","",'表格编辑 '!AF320)</f>
        <v>120147</v>
      </c>
    </row>
    <row r="321" spans="1:30">
      <c r="A321" s="123">
        <f>IF('表格编辑 '!A321="","",'表格编辑 '!A321)</f>
        <v>20148</v>
      </c>
      <c r="B321" s="123">
        <f>IF('表格编辑 '!B321="","",'表格编辑 '!B321)</f>
        <v>10116</v>
      </c>
      <c r="C321" s="123">
        <f>IF('表格编辑 '!E321="","",'表格编辑 '!E321)</f>
        <v>54</v>
      </c>
      <c r="D321" s="123" t="str">
        <f>IF('表格编辑 '!F321="","",'表格编辑 '!F321)</f>
        <v>AI_born_event(RECEIVER, ARG0, ARG1, ARG2, ARG3,ARG4)</v>
      </c>
      <c r="E321" s="123" t="str">
        <f>IF('表格编辑 '!G321="","",'表格编辑 '!G321)</f>
        <v>AI_update_event(RECEIVER, ARG0, ARG1, ARG2, ARG3,ARG4)</v>
      </c>
      <c r="F321" s="123" t="str">
        <f>IF('表格编辑 '!H321="","",'表格编辑 '!H321)</f>
        <v/>
      </c>
      <c r="G321" s="123" t="str">
        <f>IF('表格编辑 '!I321="","",'表格编辑 '!I321)</f>
        <v/>
      </c>
      <c r="H321" s="123" t="str">
        <f>IF('表格编辑 '!J321="","",'表格编辑 '!J321)</f>
        <v>test_deadth_event(RECEIVER, ARG0, ARG1, ARG2, ARG3,ARG4)</v>
      </c>
      <c r="I321" s="123">
        <f>IF('表格编辑 '!K321="","",'表格编辑 '!K321)</f>
        <v>0</v>
      </c>
      <c r="J321" s="123" t="str">
        <f>IF('表格编辑 '!L321="","",'表格编辑 '!L321)</f>
        <v/>
      </c>
      <c r="K321" s="123" t="str">
        <f>IF('表格编辑 '!M321="","",'表格编辑 '!M321)</f>
        <v/>
      </c>
      <c r="L321" s="123" t="str">
        <f>IF('表格编辑 '!N321="","",'表格编辑 '!N321)</f>
        <v/>
      </c>
      <c r="M321" s="123" t="str">
        <f>IF('表格编辑 '!O321="","",'表格编辑 '!O321)</f>
        <v/>
      </c>
      <c r="N321" s="123" t="str">
        <f>IF('表格编辑 '!P321="","",'表格编辑 '!P321)</f>
        <v/>
      </c>
      <c r="O321" s="123" t="str">
        <f>IF('表格编辑 '!Q321="","",'表格编辑 '!Q321)</f>
        <v/>
      </c>
      <c r="P321" s="123" t="str">
        <f>IF('表格编辑 '!R321="","",'表格编辑 '!R321)</f>
        <v/>
      </c>
      <c r="Q321" s="123" t="str">
        <f>IF('表格编辑 '!S321="","",'表格编辑 '!S321)</f>
        <v/>
      </c>
      <c r="R321" s="123" t="str">
        <f>IF('表格编辑 '!T321="","",'表格编辑 '!T321)</f>
        <v/>
      </c>
      <c r="S321" s="123" t="str">
        <f>IF('表格编辑 '!U321="","",'表格编辑 '!U321)</f>
        <v/>
      </c>
      <c r="T321" s="123" t="str">
        <f>IF('表格编辑 '!V321="","",'表格编辑 '!V321)</f>
        <v/>
      </c>
      <c r="U321" s="123" t="str">
        <f>IF('表格编辑 '!W321="","",'表格编辑 '!W321)</f>
        <v/>
      </c>
      <c r="V321" s="123" t="str">
        <f>IF('表格编辑 '!X321="","",'表格编辑 '!X321)</f>
        <v/>
      </c>
      <c r="W321" s="123" t="str">
        <f>IF('表格编辑 '!Y321="","",'表格编辑 '!Y321)</f>
        <v/>
      </c>
      <c r="X321" s="123" t="str">
        <f>IF('表格编辑 '!Z321="","",'表格编辑 '!Z321)</f>
        <v/>
      </c>
      <c r="Y321" s="123" t="str">
        <f>IF('表格编辑 '!AA321="","",'表格编辑 '!AA321)</f>
        <v/>
      </c>
      <c r="Z321" s="123" t="str">
        <f>IF('表格编辑 '!AB321="","",'表格编辑 '!AB321)</f>
        <v/>
      </c>
      <c r="AA321" s="123" t="str">
        <f>IF('表格编辑 '!AC321="","",'表格编辑 '!AC321)</f>
        <v/>
      </c>
      <c r="AB321" s="123" t="str">
        <f>IF('表格编辑 '!AD321="","",'表格编辑 '!AD321)</f>
        <v/>
      </c>
      <c r="AC321" s="123" t="str">
        <f>IF('表格编辑 '!AE321="","",'表格编辑 '!AE321)</f>
        <v/>
      </c>
      <c r="AD321" s="123">
        <f>IF('表格编辑 '!AF321="","",'表格编辑 '!AF321)</f>
        <v>120148</v>
      </c>
    </row>
    <row r="322" spans="1:30">
      <c r="A322" s="123">
        <f>IF('表格编辑 '!A322="","",'表格编辑 '!A322)</f>
        <v>20149</v>
      </c>
      <c r="B322" s="123">
        <f>IF('表格编辑 '!B322="","",'表格编辑 '!B322)</f>
        <v>10037</v>
      </c>
      <c r="C322" s="123">
        <f>IF('表格编辑 '!E322="","",'表格编辑 '!E322)</f>
        <v>54</v>
      </c>
      <c r="D322" s="123" t="str">
        <f>IF('表格编辑 '!F322="","",'表格编辑 '!F322)</f>
        <v>AI_born_event(RECEIVER, ARG0, ARG1, ARG2, ARG3,ARG4)</v>
      </c>
      <c r="E322" s="123" t="str">
        <f>IF('表格编辑 '!G322="","",'表格编辑 '!G322)</f>
        <v>AI_update_event(RECEIVER, ARG0, ARG1, ARG2, ARG3,ARG4)</v>
      </c>
      <c r="F322" s="123" t="str">
        <f>IF('表格编辑 '!H322="","",'表格编辑 '!H322)</f>
        <v/>
      </c>
      <c r="G322" s="123" t="str">
        <f>IF('表格编辑 '!I322="","",'表格编辑 '!I322)</f>
        <v/>
      </c>
      <c r="H322" s="123" t="str">
        <f>IF('表格编辑 '!J322="","",'表格编辑 '!J322)</f>
        <v>test_deadth_event(RECEIVER, ARG0, ARG1, ARG2, ARG3,ARG4)</v>
      </c>
      <c r="I322" s="123">
        <f>IF('表格编辑 '!K322="","",'表格编辑 '!K322)</f>
        <v>0</v>
      </c>
      <c r="J322" s="123" t="str">
        <f>IF('表格编辑 '!L322="","",'表格编辑 '!L322)</f>
        <v/>
      </c>
      <c r="K322" s="123" t="str">
        <f>IF('表格编辑 '!M322="","",'表格编辑 '!M322)</f>
        <v/>
      </c>
      <c r="L322" s="123" t="str">
        <f>IF('表格编辑 '!N322="","",'表格编辑 '!N322)</f>
        <v/>
      </c>
      <c r="M322" s="123" t="str">
        <f>IF('表格编辑 '!O322="","",'表格编辑 '!O322)</f>
        <v/>
      </c>
      <c r="N322" s="123" t="str">
        <f>IF('表格编辑 '!P322="","",'表格编辑 '!P322)</f>
        <v/>
      </c>
      <c r="O322" s="123" t="str">
        <f>IF('表格编辑 '!Q322="","",'表格编辑 '!Q322)</f>
        <v/>
      </c>
      <c r="P322" s="123" t="str">
        <f>IF('表格编辑 '!R322="","",'表格编辑 '!R322)</f>
        <v/>
      </c>
      <c r="Q322" s="123" t="str">
        <f>IF('表格编辑 '!S322="","",'表格编辑 '!S322)</f>
        <v/>
      </c>
      <c r="R322" s="123" t="str">
        <f>IF('表格编辑 '!T322="","",'表格编辑 '!T322)</f>
        <v/>
      </c>
      <c r="S322" s="123" t="str">
        <f>IF('表格编辑 '!U322="","",'表格编辑 '!U322)</f>
        <v/>
      </c>
      <c r="T322" s="123" t="str">
        <f>IF('表格编辑 '!V322="","",'表格编辑 '!V322)</f>
        <v/>
      </c>
      <c r="U322" s="123" t="str">
        <f>IF('表格编辑 '!W322="","",'表格编辑 '!W322)</f>
        <v/>
      </c>
      <c r="V322" s="123" t="str">
        <f>IF('表格编辑 '!X322="","",'表格编辑 '!X322)</f>
        <v/>
      </c>
      <c r="W322" s="123" t="str">
        <f>IF('表格编辑 '!Y322="","",'表格编辑 '!Y322)</f>
        <v/>
      </c>
      <c r="X322" s="123" t="str">
        <f>IF('表格编辑 '!Z322="","",'表格编辑 '!Z322)</f>
        <v/>
      </c>
      <c r="Y322" s="123" t="str">
        <f>IF('表格编辑 '!AA322="","",'表格编辑 '!AA322)</f>
        <v/>
      </c>
      <c r="Z322" s="123" t="str">
        <f>IF('表格编辑 '!AB322="","",'表格编辑 '!AB322)</f>
        <v/>
      </c>
      <c r="AA322" s="123" t="str">
        <f>IF('表格编辑 '!AC322="","",'表格编辑 '!AC322)</f>
        <v/>
      </c>
      <c r="AB322" s="123" t="str">
        <f>IF('表格编辑 '!AD322="","",'表格编辑 '!AD322)</f>
        <v/>
      </c>
      <c r="AC322" s="123" t="str">
        <f>IF('表格编辑 '!AE322="","",'表格编辑 '!AE322)</f>
        <v/>
      </c>
      <c r="AD322" s="123">
        <f>IF('表格编辑 '!AF322="","",'表格编辑 '!AF322)</f>
        <v>120149</v>
      </c>
    </row>
    <row r="323" spans="1:30">
      <c r="A323" s="123">
        <f>IF('表格编辑 '!A323="","",'表格编辑 '!A323)</f>
        <v>20150</v>
      </c>
      <c r="B323" s="123">
        <f>IF('表格编辑 '!B323="","",'表格编辑 '!B323)</f>
        <v>10072</v>
      </c>
      <c r="C323" s="123">
        <f>IF('表格编辑 '!E323="","",'表格编辑 '!E323)</f>
        <v>54</v>
      </c>
      <c r="D323" s="123" t="str">
        <f>IF('表格编辑 '!F323="","",'表格编辑 '!F323)</f>
        <v>AI_born_event(RECEIVER, ARG0, ARG1, ARG2, ARG3,ARG4)</v>
      </c>
      <c r="E323" s="123" t="str">
        <f>IF('表格编辑 '!G323="","",'表格编辑 '!G323)</f>
        <v>AI_update_event(RECEIVER, ARG0, ARG1, ARG2, ARG3,ARG4)</v>
      </c>
      <c r="F323" s="123" t="str">
        <f>IF('表格编辑 '!H323="","",'表格编辑 '!H323)</f>
        <v/>
      </c>
      <c r="G323" s="123" t="str">
        <f>IF('表格编辑 '!I323="","",'表格编辑 '!I323)</f>
        <v/>
      </c>
      <c r="H323" s="123" t="str">
        <f>IF('表格编辑 '!J323="","",'表格编辑 '!J323)</f>
        <v>test_deadth_event(RECEIVER, ARG0, ARG1, ARG2, ARG3,ARG4)</v>
      </c>
      <c r="I323" s="123">
        <f>IF('表格编辑 '!K323="","",'表格编辑 '!K323)</f>
        <v>0</v>
      </c>
      <c r="J323" s="123" t="str">
        <f>IF('表格编辑 '!L323="","",'表格编辑 '!L323)</f>
        <v/>
      </c>
      <c r="K323" s="123" t="str">
        <f>IF('表格编辑 '!M323="","",'表格编辑 '!M323)</f>
        <v/>
      </c>
      <c r="L323" s="123" t="str">
        <f>IF('表格编辑 '!N323="","",'表格编辑 '!N323)</f>
        <v/>
      </c>
      <c r="M323" s="123" t="str">
        <f>IF('表格编辑 '!O323="","",'表格编辑 '!O323)</f>
        <v/>
      </c>
      <c r="N323" s="123" t="str">
        <f>IF('表格编辑 '!P323="","",'表格编辑 '!P323)</f>
        <v/>
      </c>
      <c r="O323" s="123" t="str">
        <f>IF('表格编辑 '!Q323="","",'表格编辑 '!Q323)</f>
        <v/>
      </c>
      <c r="P323" s="123" t="str">
        <f>IF('表格编辑 '!R323="","",'表格编辑 '!R323)</f>
        <v/>
      </c>
      <c r="Q323" s="123" t="str">
        <f>IF('表格编辑 '!S323="","",'表格编辑 '!S323)</f>
        <v/>
      </c>
      <c r="R323" s="123" t="str">
        <f>IF('表格编辑 '!T323="","",'表格编辑 '!T323)</f>
        <v/>
      </c>
      <c r="S323" s="123" t="str">
        <f>IF('表格编辑 '!U323="","",'表格编辑 '!U323)</f>
        <v/>
      </c>
      <c r="T323" s="123" t="str">
        <f>IF('表格编辑 '!V323="","",'表格编辑 '!V323)</f>
        <v/>
      </c>
      <c r="U323" s="123" t="str">
        <f>IF('表格编辑 '!W323="","",'表格编辑 '!W323)</f>
        <v/>
      </c>
      <c r="V323" s="123" t="str">
        <f>IF('表格编辑 '!X323="","",'表格编辑 '!X323)</f>
        <v/>
      </c>
      <c r="W323" s="123" t="str">
        <f>IF('表格编辑 '!Y323="","",'表格编辑 '!Y323)</f>
        <v/>
      </c>
      <c r="X323" s="123" t="str">
        <f>IF('表格编辑 '!Z323="","",'表格编辑 '!Z323)</f>
        <v/>
      </c>
      <c r="Y323" s="123" t="str">
        <f>IF('表格编辑 '!AA323="","",'表格编辑 '!AA323)</f>
        <v/>
      </c>
      <c r="Z323" s="123" t="str">
        <f>IF('表格编辑 '!AB323="","",'表格编辑 '!AB323)</f>
        <v/>
      </c>
      <c r="AA323" s="123" t="str">
        <f>IF('表格编辑 '!AC323="","",'表格编辑 '!AC323)</f>
        <v/>
      </c>
      <c r="AB323" s="123" t="str">
        <f>IF('表格编辑 '!AD323="","",'表格编辑 '!AD323)</f>
        <v/>
      </c>
      <c r="AC323" s="123" t="str">
        <f>IF('表格编辑 '!AE323="","",'表格编辑 '!AE323)</f>
        <v/>
      </c>
      <c r="AD323" s="123">
        <f>IF('表格编辑 '!AF323="","",'表格编辑 '!AF323)</f>
        <v>120150</v>
      </c>
    </row>
    <row r="324" spans="1:30">
      <c r="A324" s="123">
        <f>IF('表格编辑 '!A324="","",'表格编辑 '!A324)</f>
        <v>20151</v>
      </c>
      <c r="B324" s="123">
        <f>IF('表格编辑 '!B324="","",'表格编辑 '!B324)</f>
        <v>10045</v>
      </c>
      <c r="C324" s="123">
        <f>IF('表格编辑 '!E324="","",'表格编辑 '!E324)</f>
        <v>54</v>
      </c>
      <c r="D324" s="123" t="str">
        <f>IF('表格编辑 '!F324="","",'表格编辑 '!F324)</f>
        <v>AI_born_event(RECEIVER, ARG0, ARG1, ARG2, ARG3,ARG4)</v>
      </c>
      <c r="E324" s="123" t="str">
        <f>IF('表格编辑 '!G324="","",'表格编辑 '!G324)</f>
        <v>AI_update_event(RECEIVER, ARG0, ARG1, ARG2, ARG3,ARG4)</v>
      </c>
      <c r="F324" s="123" t="str">
        <f>IF('表格编辑 '!H324="","",'表格编辑 '!H324)</f>
        <v/>
      </c>
      <c r="G324" s="123" t="str">
        <f>IF('表格编辑 '!I324="","",'表格编辑 '!I324)</f>
        <v/>
      </c>
      <c r="H324" s="123" t="str">
        <f>IF('表格编辑 '!J324="","",'表格编辑 '!J324)</f>
        <v>test_deadth_event(RECEIVER, ARG0, ARG1, ARG2, ARG3,ARG4)</v>
      </c>
      <c r="I324" s="123">
        <f>IF('表格编辑 '!K324="","",'表格编辑 '!K324)</f>
        <v>0</v>
      </c>
      <c r="J324" s="123" t="str">
        <f>IF('表格编辑 '!L324="","",'表格编辑 '!L324)</f>
        <v/>
      </c>
      <c r="K324" s="123" t="str">
        <f>IF('表格编辑 '!M324="","",'表格编辑 '!M324)</f>
        <v/>
      </c>
      <c r="L324" s="123" t="str">
        <f>IF('表格编辑 '!N324="","",'表格编辑 '!N324)</f>
        <v/>
      </c>
      <c r="M324" s="123" t="str">
        <f>IF('表格编辑 '!O324="","",'表格编辑 '!O324)</f>
        <v/>
      </c>
      <c r="N324" s="123" t="str">
        <f>IF('表格编辑 '!P324="","",'表格编辑 '!P324)</f>
        <v/>
      </c>
      <c r="O324" s="123" t="str">
        <f>IF('表格编辑 '!Q324="","",'表格编辑 '!Q324)</f>
        <v/>
      </c>
      <c r="P324" s="123" t="str">
        <f>IF('表格编辑 '!R324="","",'表格编辑 '!R324)</f>
        <v/>
      </c>
      <c r="Q324" s="123" t="str">
        <f>IF('表格编辑 '!S324="","",'表格编辑 '!S324)</f>
        <v/>
      </c>
      <c r="R324" s="123" t="str">
        <f>IF('表格编辑 '!T324="","",'表格编辑 '!T324)</f>
        <v/>
      </c>
      <c r="S324" s="123" t="str">
        <f>IF('表格编辑 '!U324="","",'表格编辑 '!U324)</f>
        <v/>
      </c>
      <c r="T324" s="123" t="str">
        <f>IF('表格编辑 '!V324="","",'表格编辑 '!V324)</f>
        <v/>
      </c>
      <c r="U324" s="123" t="str">
        <f>IF('表格编辑 '!W324="","",'表格编辑 '!W324)</f>
        <v/>
      </c>
      <c r="V324" s="123" t="str">
        <f>IF('表格编辑 '!X324="","",'表格编辑 '!X324)</f>
        <v/>
      </c>
      <c r="W324" s="123" t="str">
        <f>IF('表格编辑 '!Y324="","",'表格编辑 '!Y324)</f>
        <v/>
      </c>
      <c r="X324" s="123" t="str">
        <f>IF('表格编辑 '!Z324="","",'表格编辑 '!Z324)</f>
        <v/>
      </c>
      <c r="Y324" s="123" t="str">
        <f>IF('表格编辑 '!AA324="","",'表格编辑 '!AA324)</f>
        <v/>
      </c>
      <c r="Z324" s="123" t="str">
        <f>IF('表格编辑 '!AB324="","",'表格编辑 '!AB324)</f>
        <v/>
      </c>
      <c r="AA324" s="123" t="str">
        <f>IF('表格编辑 '!AC324="","",'表格编辑 '!AC324)</f>
        <v/>
      </c>
      <c r="AB324" s="123" t="str">
        <f>IF('表格编辑 '!AD324="","",'表格编辑 '!AD324)</f>
        <v/>
      </c>
      <c r="AC324" s="123" t="str">
        <f>IF('表格编辑 '!AE324="","",'表格编辑 '!AE324)</f>
        <v/>
      </c>
      <c r="AD324" s="123">
        <f>IF('表格编辑 '!AF324="","",'表格编辑 '!AF324)</f>
        <v>120151</v>
      </c>
    </row>
    <row r="325" spans="1:30">
      <c r="A325" s="123">
        <f>IF('表格编辑 '!A325="","",'表格编辑 '!A325)</f>
        <v>20152</v>
      </c>
      <c r="B325" s="123">
        <f>IF('表格编辑 '!B325="","",'表格编辑 '!B325)</f>
        <v>10076</v>
      </c>
      <c r="C325" s="123">
        <f>IF('表格编辑 '!E325="","",'表格编辑 '!E325)</f>
        <v>54</v>
      </c>
      <c r="D325" s="123" t="str">
        <f>IF('表格编辑 '!F325="","",'表格编辑 '!F325)</f>
        <v>AI_born_event(RECEIVER, ARG0, ARG1, ARG2, ARG3,ARG4)</v>
      </c>
      <c r="E325" s="123" t="str">
        <f>IF('表格编辑 '!G325="","",'表格编辑 '!G325)</f>
        <v>AI_update_event(RECEIVER, ARG0, ARG1, ARG2, ARG3,ARG4)</v>
      </c>
      <c r="F325" s="123" t="str">
        <f>IF('表格编辑 '!H325="","",'表格编辑 '!H325)</f>
        <v/>
      </c>
      <c r="G325" s="123" t="str">
        <f>IF('表格编辑 '!I325="","",'表格编辑 '!I325)</f>
        <v/>
      </c>
      <c r="H325" s="123" t="str">
        <f>IF('表格编辑 '!J325="","",'表格编辑 '!J325)</f>
        <v>test_deadth_event(RECEIVER, ARG0, ARG1, ARG2, ARG3,ARG4)</v>
      </c>
      <c r="I325" s="123">
        <f>IF('表格编辑 '!K325="","",'表格编辑 '!K325)</f>
        <v>0</v>
      </c>
      <c r="J325" s="123" t="str">
        <f>IF('表格编辑 '!L325="","",'表格编辑 '!L325)</f>
        <v/>
      </c>
      <c r="K325" s="123" t="str">
        <f>IF('表格编辑 '!M325="","",'表格编辑 '!M325)</f>
        <v/>
      </c>
      <c r="L325" s="123" t="str">
        <f>IF('表格编辑 '!N325="","",'表格编辑 '!N325)</f>
        <v/>
      </c>
      <c r="M325" s="123" t="str">
        <f>IF('表格编辑 '!O325="","",'表格编辑 '!O325)</f>
        <v/>
      </c>
      <c r="N325" s="123" t="str">
        <f>IF('表格编辑 '!P325="","",'表格编辑 '!P325)</f>
        <v/>
      </c>
      <c r="O325" s="123" t="str">
        <f>IF('表格编辑 '!Q325="","",'表格编辑 '!Q325)</f>
        <v/>
      </c>
      <c r="P325" s="123" t="str">
        <f>IF('表格编辑 '!R325="","",'表格编辑 '!R325)</f>
        <v/>
      </c>
      <c r="Q325" s="123" t="str">
        <f>IF('表格编辑 '!S325="","",'表格编辑 '!S325)</f>
        <v/>
      </c>
      <c r="R325" s="123" t="str">
        <f>IF('表格编辑 '!T325="","",'表格编辑 '!T325)</f>
        <v/>
      </c>
      <c r="S325" s="123" t="str">
        <f>IF('表格编辑 '!U325="","",'表格编辑 '!U325)</f>
        <v/>
      </c>
      <c r="T325" s="123" t="str">
        <f>IF('表格编辑 '!V325="","",'表格编辑 '!V325)</f>
        <v/>
      </c>
      <c r="U325" s="123" t="str">
        <f>IF('表格编辑 '!W325="","",'表格编辑 '!W325)</f>
        <v/>
      </c>
      <c r="V325" s="123" t="str">
        <f>IF('表格编辑 '!X325="","",'表格编辑 '!X325)</f>
        <v/>
      </c>
      <c r="W325" s="123" t="str">
        <f>IF('表格编辑 '!Y325="","",'表格编辑 '!Y325)</f>
        <v/>
      </c>
      <c r="X325" s="123" t="str">
        <f>IF('表格编辑 '!Z325="","",'表格编辑 '!Z325)</f>
        <v/>
      </c>
      <c r="Y325" s="123" t="str">
        <f>IF('表格编辑 '!AA325="","",'表格编辑 '!AA325)</f>
        <v/>
      </c>
      <c r="Z325" s="123" t="str">
        <f>IF('表格编辑 '!AB325="","",'表格编辑 '!AB325)</f>
        <v/>
      </c>
      <c r="AA325" s="123" t="str">
        <f>IF('表格编辑 '!AC325="","",'表格编辑 '!AC325)</f>
        <v/>
      </c>
      <c r="AB325" s="123" t="str">
        <f>IF('表格编辑 '!AD325="","",'表格编辑 '!AD325)</f>
        <v/>
      </c>
      <c r="AC325" s="123" t="str">
        <f>IF('表格编辑 '!AE325="","",'表格编辑 '!AE325)</f>
        <v/>
      </c>
      <c r="AD325" s="123">
        <f>IF('表格编辑 '!AF325="","",'表格编辑 '!AF325)</f>
        <v>120152</v>
      </c>
    </row>
    <row r="326" spans="1:30">
      <c r="A326" s="123">
        <f>IF('表格编辑 '!A326="","",'表格编辑 '!A326)</f>
        <v>20153</v>
      </c>
      <c r="B326" s="123">
        <f>IF('表格编辑 '!B326="","",'表格编辑 '!B326)</f>
        <v>10153</v>
      </c>
      <c r="C326" s="123">
        <f>IF('表格编辑 '!E326="","",'表格编辑 '!E326)</f>
        <v>54</v>
      </c>
      <c r="D326" s="123" t="str">
        <f>IF('表格编辑 '!F326="","",'表格编辑 '!F326)</f>
        <v>AI_born_event(RECEIVER, ARG0, ARG1, ARG2, ARG3,ARG4)</v>
      </c>
      <c r="E326" s="123" t="str">
        <f>IF('表格编辑 '!G326="","",'表格编辑 '!G326)</f>
        <v>AI_update_event(RECEIVER, ARG0, ARG1, ARG2, ARG3,ARG4)</v>
      </c>
      <c r="F326" s="123" t="str">
        <f>IF('表格编辑 '!H326="","",'表格编辑 '!H326)</f>
        <v/>
      </c>
      <c r="G326" s="123" t="str">
        <f>IF('表格编辑 '!I326="","",'表格编辑 '!I326)</f>
        <v/>
      </c>
      <c r="H326" s="123" t="str">
        <f>IF('表格编辑 '!J326="","",'表格编辑 '!J326)</f>
        <v>test_deadth_event(RECEIVER, ARG0, ARG1, ARG2, ARG3,ARG4)</v>
      </c>
      <c r="I326" s="123">
        <f>IF('表格编辑 '!K326="","",'表格编辑 '!K326)</f>
        <v>0</v>
      </c>
      <c r="J326" s="123" t="str">
        <f>IF('表格编辑 '!L326="","",'表格编辑 '!L326)</f>
        <v/>
      </c>
      <c r="K326" s="123" t="str">
        <f>IF('表格编辑 '!M326="","",'表格编辑 '!M326)</f>
        <v/>
      </c>
      <c r="L326" s="123" t="str">
        <f>IF('表格编辑 '!N326="","",'表格编辑 '!N326)</f>
        <v/>
      </c>
      <c r="M326" s="123" t="str">
        <f>IF('表格编辑 '!O326="","",'表格编辑 '!O326)</f>
        <v/>
      </c>
      <c r="N326" s="123" t="str">
        <f>IF('表格编辑 '!P326="","",'表格编辑 '!P326)</f>
        <v/>
      </c>
      <c r="O326" s="123" t="str">
        <f>IF('表格编辑 '!Q326="","",'表格编辑 '!Q326)</f>
        <v/>
      </c>
      <c r="P326" s="123" t="str">
        <f>IF('表格编辑 '!R326="","",'表格编辑 '!R326)</f>
        <v/>
      </c>
      <c r="Q326" s="123" t="str">
        <f>IF('表格编辑 '!S326="","",'表格编辑 '!S326)</f>
        <v/>
      </c>
      <c r="R326" s="123" t="str">
        <f>IF('表格编辑 '!T326="","",'表格编辑 '!T326)</f>
        <v/>
      </c>
      <c r="S326" s="123" t="str">
        <f>IF('表格编辑 '!U326="","",'表格编辑 '!U326)</f>
        <v/>
      </c>
      <c r="T326" s="123" t="str">
        <f>IF('表格编辑 '!V326="","",'表格编辑 '!V326)</f>
        <v/>
      </c>
      <c r="U326" s="123" t="str">
        <f>IF('表格编辑 '!W326="","",'表格编辑 '!W326)</f>
        <v/>
      </c>
      <c r="V326" s="123" t="str">
        <f>IF('表格编辑 '!X326="","",'表格编辑 '!X326)</f>
        <v/>
      </c>
      <c r="W326" s="123" t="str">
        <f>IF('表格编辑 '!Y326="","",'表格编辑 '!Y326)</f>
        <v/>
      </c>
      <c r="X326" s="123" t="str">
        <f>IF('表格编辑 '!Z326="","",'表格编辑 '!Z326)</f>
        <v/>
      </c>
      <c r="Y326" s="123" t="str">
        <f>IF('表格编辑 '!AA326="","",'表格编辑 '!AA326)</f>
        <v/>
      </c>
      <c r="Z326" s="123" t="str">
        <f>IF('表格编辑 '!AB326="","",'表格编辑 '!AB326)</f>
        <v/>
      </c>
      <c r="AA326" s="123" t="str">
        <f>IF('表格编辑 '!AC326="","",'表格编辑 '!AC326)</f>
        <v/>
      </c>
      <c r="AB326" s="123" t="str">
        <f>IF('表格编辑 '!AD326="","",'表格编辑 '!AD326)</f>
        <v/>
      </c>
      <c r="AC326" s="123" t="str">
        <f>IF('表格编辑 '!AE326="","",'表格编辑 '!AE326)</f>
        <v/>
      </c>
      <c r="AD326" s="123">
        <f>IF('表格编辑 '!AF326="","",'表格编辑 '!AF326)</f>
        <v>120153</v>
      </c>
    </row>
    <row r="327" spans="1:30">
      <c r="A327" s="123">
        <f>IF('表格编辑 '!A327="","",'表格编辑 '!A327)</f>
        <v>20154</v>
      </c>
      <c r="B327" s="123">
        <f>IF('表格编辑 '!B327="","",'表格编辑 '!B327)</f>
        <v>10013</v>
      </c>
      <c r="C327" s="123">
        <f>IF('表格编辑 '!E327="","",'表格编辑 '!E327)</f>
        <v>54</v>
      </c>
      <c r="D327" s="123" t="str">
        <f>IF('表格编辑 '!F327="","",'表格编辑 '!F327)</f>
        <v>AI_born_event(RECEIVER, ARG0, ARG1, ARG2, ARG3,ARG4)</v>
      </c>
      <c r="E327" s="123" t="str">
        <f>IF('表格编辑 '!G327="","",'表格编辑 '!G327)</f>
        <v>AI_update_event(RECEIVER, ARG0, ARG1, ARG2, ARG3,ARG4)</v>
      </c>
      <c r="F327" s="123" t="str">
        <f>IF('表格编辑 '!H327="","",'表格编辑 '!H327)</f>
        <v/>
      </c>
      <c r="G327" s="123" t="str">
        <f>IF('表格编辑 '!I327="","",'表格编辑 '!I327)</f>
        <v/>
      </c>
      <c r="H327" s="123" t="str">
        <f>IF('表格编辑 '!J327="","",'表格编辑 '!J327)</f>
        <v>test_deadth_event(RECEIVER, ARG0, ARG1, ARG2, ARG3,ARG4)</v>
      </c>
      <c r="I327" s="123">
        <f>IF('表格编辑 '!K327="","",'表格编辑 '!K327)</f>
        <v>0</v>
      </c>
      <c r="J327" s="123" t="str">
        <f>IF('表格编辑 '!L327="","",'表格编辑 '!L327)</f>
        <v/>
      </c>
      <c r="K327" s="123" t="str">
        <f>IF('表格编辑 '!M327="","",'表格编辑 '!M327)</f>
        <v/>
      </c>
      <c r="L327" s="123" t="str">
        <f>IF('表格编辑 '!N327="","",'表格编辑 '!N327)</f>
        <v/>
      </c>
      <c r="M327" s="123" t="str">
        <f>IF('表格编辑 '!O327="","",'表格编辑 '!O327)</f>
        <v/>
      </c>
      <c r="N327" s="123" t="str">
        <f>IF('表格编辑 '!P327="","",'表格编辑 '!P327)</f>
        <v/>
      </c>
      <c r="O327" s="123" t="str">
        <f>IF('表格编辑 '!Q327="","",'表格编辑 '!Q327)</f>
        <v/>
      </c>
      <c r="P327" s="123" t="str">
        <f>IF('表格编辑 '!R327="","",'表格编辑 '!R327)</f>
        <v/>
      </c>
      <c r="Q327" s="123" t="str">
        <f>IF('表格编辑 '!S327="","",'表格编辑 '!S327)</f>
        <v/>
      </c>
      <c r="R327" s="123" t="str">
        <f>IF('表格编辑 '!T327="","",'表格编辑 '!T327)</f>
        <v/>
      </c>
      <c r="S327" s="123" t="str">
        <f>IF('表格编辑 '!U327="","",'表格编辑 '!U327)</f>
        <v/>
      </c>
      <c r="T327" s="123" t="str">
        <f>IF('表格编辑 '!V327="","",'表格编辑 '!V327)</f>
        <v/>
      </c>
      <c r="U327" s="123" t="str">
        <f>IF('表格编辑 '!W327="","",'表格编辑 '!W327)</f>
        <v/>
      </c>
      <c r="V327" s="123" t="str">
        <f>IF('表格编辑 '!X327="","",'表格编辑 '!X327)</f>
        <v/>
      </c>
      <c r="W327" s="123" t="str">
        <f>IF('表格编辑 '!Y327="","",'表格编辑 '!Y327)</f>
        <v/>
      </c>
      <c r="X327" s="123" t="str">
        <f>IF('表格编辑 '!Z327="","",'表格编辑 '!Z327)</f>
        <v/>
      </c>
      <c r="Y327" s="123" t="str">
        <f>IF('表格编辑 '!AA327="","",'表格编辑 '!AA327)</f>
        <v/>
      </c>
      <c r="Z327" s="123" t="str">
        <f>IF('表格编辑 '!AB327="","",'表格编辑 '!AB327)</f>
        <v/>
      </c>
      <c r="AA327" s="123" t="str">
        <f>IF('表格编辑 '!AC327="","",'表格编辑 '!AC327)</f>
        <v/>
      </c>
      <c r="AB327" s="123" t="str">
        <f>IF('表格编辑 '!AD327="","",'表格编辑 '!AD327)</f>
        <v/>
      </c>
      <c r="AC327" s="123" t="str">
        <f>IF('表格编辑 '!AE327="","",'表格编辑 '!AE327)</f>
        <v/>
      </c>
      <c r="AD327" s="123">
        <f>IF('表格编辑 '!AF327="","",'表格编辑 '!AF327)</f>
        <v>120154</v>
      </c>
    </row>
    <row r="328" spans="1:30">
      <c r="A328" s="123">
        <f>IF('表格编辑 '!A328="","",'表格编辑 '!A328)</f>
        <v>20155</v>
      </c>
      <c r="B328" s="123">
        <f>IF('表格编辑 '!B328="","",'表格编辑 '!B328)</f>
        <v>10085</v>
      </c>
      <c r="C328" s="123">
        <f>IF('表格编辑 '!E328="","",'表格编辑 '!E328)</f>
        <v>54</v>
      </c>
      <c r="D328" s="123" t="str">
        <f>IF('表格编辑 '!F328="","",'表格编辑 '!F328)</f>
        <v>AI_born_event(RECEIVER, ARG0, ARG1, ARG2, ARG3,ARG4)</v>
      </c>
      <c r="E328" s="123" t="str">
        <f>IF('表格编辑 '!G328="","",'表格编辑 '!G328)</f>
        <v>AI_update_event(RECEIVER, ARG0, ARG1, ARG2, ARG3,ARG4)</v>
      </c>
      <c r="F328" s="123" t="str">
        <f>IF('表格编辑 '!H328="","",'表格编辑 '!H328)</f>
        <v/>
      </c>
      <c r="G328" s="123" t="str">
        <f>IF('表格编辑 '!I328="","",'表格编辑 '!I328)</f>
        <v/>
      </c>
      <c r="H328" s="123" t="str">
        <f>IF('表格编辑 '!J328="","",'表格编辑 '!J328)</f>
        <v>test_deadth_event(RECEIVER, ARG0, ARG1, ARG2, ARG3,ARG4)</v>
      </c>
      <c r="I328" s="123">
        <f>IF('表格编辑 '!K328="","",'表格编辑 '!K328)</f>
        <v>0</v>
      </c>
      <c r="J328" s="123" t="str">
        <f>IF('表格编辑 '!L328="","",'表格编辑 '!L328)</f>
        <v/>
      </c>
      <c r="K328" s="123" t="str">
        <f>IF('表格编辑 '!M328="","",'表格编辑 '!M328)</f>
        <v/>
      </c>
      <c r="L328" s="123" t="str">
        <f>IF('表格编辑 '!N328="","",'表格编辑 '!N328)</f>
        <v/>
      </c>
      <c r="M328" s="123" t="str">
        <f>IF('表格编辑 '!O328="","",'表格编辑 '!O328)</f>
        <v/>
      </c>
      <c r="N328" s="123" t="str">
        <f>IF('表格编辑 '!P328="","",'表格编辑 '!P328)</f>
        <v/>
      </c>
      <c r="O328" s="123" t="str">
        <f>IF('表格编辑 '!Q328="","",'表格编辑 '!Q328)</f>
        <v/>
      </c>
      <c r="P328" s="123" t="str">
        <f>IF('表格编辑 '!R328="","",'表格编辑 '!R328)</f>
        <v/>
      </c>
      <c r="Q328" s="123" t="str">
        <f>IF('表格编辑 '!S328="","",'表格编辑 '!S328)</f>
        <v/>
      </c>
      <c r="R328" s="123" t="str">
        <f>IF('表格编辑 '!T328="","",'表格编辑 '!T328)</f>
        <v/>
      </c>
      <c r="S328" s="123" t="str">
        <f>IF('表格编辑 '!U328="","",'表格编辑 '!U328)</f>
        <v/>
      </c>
      <c r="T328" s="123" t="str">
        <f>IF('表格编辑 '!V328="","",'表格编辑 '!V328)</f>
        <v/>
      </c>
      <c r="U328" s="123" t="str">
        <f>IF('表格编辑 '!W328="","",'表格编辑 '!W328)</f>
        <v/>
      </c>
      <c r="V328" s="123" t="str">
        <f>IF('表格编辑 '!X328="","",'表格编辑 '!X328)</f>
        <v/>
      </c>
      <c r="W328" s="123" t="str">
        <f>IF('表格编辑 '!Y328="","",'表格编辑 '!Y328)</f>
        <v/>
      </c>
      <c r="X328" s="123" t="str">
        <f>IF('表格编辑 '!Z328="","",'表格编辑 '!Z328)</f>
        <v/>
      </c>
      <c r="Y328" s="123" t="str">
        <f>IF('表格编辑 '!AA328="","",'表格编辑 '!AA328)</f>
        <v/>
      </c>
      <c r="Z328" s="123" t="str">
        <f>IF('表格编辑 '!AB328="","",'表格编辑 '!AB328)</f>
        <v/>
      </c>
      <c r="AA328" s="123" t="str">
        <f>IF('表格编辑 '!AC328="","",'表格编辑 '!AC328)</f>
        <v/>
      </c>
      <c r="AB328" s="123" t="str">
        <f>IF('表格编辑 '!AD328="","",'表格编辑 '!AD328)</f>
        <v/>
      </c>
      <c r="AC328" s="123" t="str">
        <f>IF('表格编辑 '!AE328="","",'表格编辑 '!AE328)</f>
        <v/>
      </c>
      <c r="AD328" s="123">
        <f>IF('表格编辑 '!AF328="","",'表格编辑 '!AF328)</f>
        <v>120155</v>
      </c>
    </row>
    <row r="329" spans="1:30">
      <c r="A329" s="123">
        <f>IF('表格编辑 '!A329="","",'表格编辑 '!A329)</f>
        <v>20156</v>
      </c>
      <c r="B329" s="123">
        <f>IF('表格编辑 '!B329="","",'表格编辑 '!B329)</f>
        <v>10093</v>
      </c>
      <c r="C329" s="123">
        <f>IF('表格编辑 '!E329="","",'表格编辑 '!E329)</f>
        <v>54</v>
      </c>
      <c r="D329" s="123" t="str">
        <f>IF('表格编辑 '!F329="","",'表格编辑 '!F329)</f>
        <v>AI_born_event(RECEIVER, ARG0, ARG1, ARG2, ARG3,ARG4)</v>
      </c>
      <c r="E329" s="123" t="str">
        <f>IF('表格编辑 '!G329="","",'表格编辑 '!G329)</f>
        <v>AI_update_event(RECEIVER, ARG0, ARG1, ARG2, ARG3,ARG4)</v>
      </c>
      <c r="F329" s="123" t="str">
        <f>IF('表格编辑 '!H329="","",'表格编辑 '!H329)</f>
        <v/>
      </c>
      <c r="G329" s="123" t="str">
        <f>IF('表格编辑 '!I329="","",'表格编辑 '!I329)</f>
        <v/>
      </c>
      <c r="H329" s="123" t="str">
        <f>IF('表格编辑 '!J329="","",'表格编辑 '!J329)</f>
        <v>test_deadth_event(RECEIVER, ARG0, ARG1, ARG2, ARG3,ARG4)</v>
      </c>
      <c r="I329" s="123">
        <f>IF('表格编辑 '!K329="","",'表格编辑 '!K329)</f>
        <v>0</v>
      </c>
      <c r="J329" s="123" t="str">
        <f>IF('表格编辑 '!L329="","",'表格编辑 '!L329)</f>
        <v/>
      </c>
      <c r="K329" s="123" t="str">
        <f>IF('表格编辑 '!M329="","",'表格编辑 '!M329)</f>
        <v/>
      </c>
      <c r="L329" s="123" t="str">
        <f>IF('表格编辑 '!N329="","",'表格编辑 '!N329)</f>
        <v/>
      </c>
      <c r="M329" s="123" t="str">
        <f>IF('表格编辑 '!O329="","",'表格编辑 '!O329)</f>
        <v/>
      </c>
      <c r="N329" s="123" t="str">
        <f>IF('表格编辑 '!P329="","",'表格编辑 '!P329)</f>
        <v/>
      </c>
      <c r="O329" s="123" t="str">
        <f>IF('表格编辑 '!Q329="","",'表格编辑 '!Q329)</f>
        <v/>
      </c>
      <c r="P329" s="123" t="str">
        <f>IF('表格编辑 '!R329="","",'表格编辑 '!R329)</f>
        <v/>
      </c>
      <c r="Q329" s="123" t="str">
        <f>IF('表格编辑 '!S329="","",'表格编辑 '!S329)</f>
        <v/>
      </c>
      <c r="R329" s="123" t="str">
        <f>IF('表格编辑 '!T329="","",'表格编辑 '!T329)</f>
        <v/>
      </c>
      <c r="S329" s="123" t="str">
        <f>IF('表格编辑 '!U329="","",'表格编辑 '!U329)</f>
        <v/>
      </c>
      <c r="T329" s="123" t="str">
        <f>IF('表格编辑 '!V329="","",'表格编辑 '!V329)</f>
        <v/>
      </c>
      <c r="U329" s="123" t="str">
        <f>IF('表格编辑 '!W329="","",'表格编辑 '!W329)</f>
        <v/>
      </c>
      <c r="V329" s="123" t="str">
        <f>IF('表格编辑 '!X329="","",'表格编辑 '!X329)</f>
        <v/>
      </c>
      <c r="W329" s="123" t="str">
        <f>IF('表格编辑 '!Y329="","",'表格编辑 '!Y329)</f>
        <v/>
      </c>
      <c r="X329" s="123" t="str">
        <f>IF('表格编辑 '!Z329="","",'表格编辑 '!Z329)</f>
        <v/>
      </c>
      <c r="Y329" s="123" t="str">
        <f>IF('表格编辑 '!AA329="","",'表格编辑 '!AA329)</f>
        <v/>
      </c>
      <c r="Z329" s="123" t="str">
        <f>IF('表格编辑 '!AB329="","",'表格编辑 '!AB329)</f>
        <v/>
      </c>
      <c r="AA329" s="123" t="str">
        <f>IF('表格编辑 '!AC329="","",'表格编辑 '!AC329)</f>
        <v/>
      </c>
      <c r="AB329" s="123" t="str">
        <f>IF('表格编辑 '!AD329="","",'表格编辑 '!AD329)</f>
        <v/>
      </c>
      <c r="AC329" s="123" t="str">
        <f>IF('表格编辑 '!AE329="","",'表格编辑 '!AE329)</f>
        <v/>
      </c>
      <c r="AD329" s="123">
        <f>IF('表格编辑 '!AF329="","",'表格编辑 '!AF329)</f>
        <v>120156</v>
      </c>
    </row>
    <row r="330" spans="1:30">
      <c r="A330" s="123">
        <f>IF('表格编辑 '!A330="","",'表格编辑 '!A330)</f>
        <v>20157</v>
      </c>
      <c r="B330" s="123">
        <f>IF('表格编辑 '!B330="","",'表格编辑 '!B330)</f>
        <v>10024</v>
      </c>
      <c r="C330" s="123">
        <f>IF('表格编辑 '!E330="","",'表格编辑 '!E330)</f>
        <v>54</v>
      </c>
      <c r="D330" s="123" t="str">
        <f>IF('表格编辑 '!F330="","",'表格编辑 '!F330)</f>
        <v>AI_born_event(RECEIVER, ARG0, ARG1, ARG2, ARG3,ARG4)</v>
      </c>
      <c r="E330" s="123" t="str">
        <f>IF('表格编辑 '!G330="","",'表格编辑 '!G330)</f>
        <v>AI_update_event(RECEIVER, ARG0, ARG1, ARG2, ARG3,ARG4)</v>
      </c>
      <c r="F330" s="123" t="str">
        <f>IF('表格编辑 '!H330="","",'表格编辑 '!H330)</f>
        <v/>
      </c>
      <c r="G330" s="123" t="str">
        <f>IF('表格编辑 '!I330="","",'表格编辑 '!I330)</f>
        <v/>
      </c>
      <c r="H330" s="123" t="str">
        <f>IF('表格编辑 '!J330="","",'表格编辑 '!J330)</f>
        <v>test_deadth_event(RECEIVER, ARG0, ARG1, ARG2, ARG3,ARG4)</v>
      </c>
      <c r="I330" s="123">
        <f>IF('表格编辑 '!K330="","",'表格编辑 '!K330)</f>
        <v>0</v>
      </c>
      <c r="J330" s="123" t="str">
        <f>IF('表格编辑 '!L330="","",'表格编辑 '!L330)</f>
        <v/>
      </c>
      <c r="K330" s="123" t="str">
        <f>IF('表格编辑 '!M330="","",'表格编辑 '!M330)</f>
        <v/>
      </c>
      <c r="L330" s="123" t="str">
        <f>IF('表格编辑 '!N330="","",'表格编辑 '!N330)</f>
        <v/>
      </c>
      <c r="M330" s="123" t="str">
        <f>IF('表格编辑 '!O330="","",'表格编辑 '!O330)</f>
        <v/>
      </c>
      <c r="N330" s="123" t="str">
        <f>IF('表格编辑 '!P330="","",'表格编辑 '!P330)</f>
        <v/>
      </c>
      <c r="O330" s="123" t="str">
        <f>IF('表格编辑 '!Q330="","",'表格编辑 '!Q330)</f>
        <v/>
      </c>
      <c r="P330" s="123" t="str">
        <f>IF('表格编辑 '!R330="","",'表格编辑 '!R330)</f>
        <v/>
      </c>
      <c r="Q330" s="123" t="str">
        <f>IF('表格编辑 '!S330="","",'表格编辑 '!S330)</f>
        <v/>
      </c>
      <c r="R330" s="123" t="str">
        <f>IF('表格编辑 '!T330="","",'表格编辑 '!T330)</f>
        <v/>
      </c>
      <c r="S330" s="123" t="str">
        <f>IF('表格编辑 '!U330="","",'表格编辑 '!U330)</f>
        <v/>
      </c>
      <c r="T330" s="123" t="str">
        <f>IF('表格编辑 '!V330="","",'表格编辑 '!V330)</f>
        <v/>
      </c>
      <c r="U330" s="123" t="str">
        <f>IF('表格编辑 '!W330="","",'表格编辑 '!W330)</f>
        <v/>
      </c>
      <c r="V330" s="123" t="str">
        <f>IF('表格编辑 '!X330="","",'表格编辑 '!X330)</f>
        <v/>
      </c>
      <c r="W330" s="123" t="str">
        <f>IF('表格编辑 '!Y330="","",'表格编辑 '!Y330)</f>
        <v/>
      </c>
      <c r="X330" s="123" t="str">
        <f>IF('表格编辑 '!Z330="","",'表格编辑 '!Z330)</f>
        <v/>
      </c>
      <c r="Y330" s="123" t="str">
        <f>IF('表格编辑 '!AA330="","",'表格编辑 '!AA330)</f>
        <v/>
      </c>
      <c r="Z330" s="123" t="str">
        <f>IF('表格编辑 '!AB330="","",'表格编辑 '!AB330)</f>
        <v/>
      </c>
      <c r="AA330" s="123" t="str">
        <f>IF('表格编辑 '!AC330="","",'表格编辑 '!AC330)</f>
        <v/>
      </c>
      <c r="AB330" s="123" t="str">
        <f>IF('表格编辑 '!AD330="","",'表格编辑 '!AD330)</f>
        <v/>
      </c>
      <c r="AC330" s="123" t="str">
        <f>IF('表格编辑 '!AE330="","",'表格编辑 '!AE330)</f>
        <v/>
      </c>
      <c r="AD330" s="123">
        <f>IF('表格编辑 '!AF330="","",'表格编辑 '!AF330)</f>
        <v>120157</v>
      </c>
    </row>
    <row r="331" spans="1:30">
      <c r="A331" s="123">
        <f>IF('表格编辑 '!A331="","",'表格编辑 '!A331)</f>
        <v>20158</v>
      </c>
      <c r="B331" s="123">
        <f>IF('表格编辑 '!B331="","",'表格编辑 '!B331)</f>
        <v>10066</v>
      </c>
      <c r="C331" s="123">
        <f>IF('表格编辑 '!E331="","",'表格编辑 '!E331)</f>
        <v>54</v>
      </c>
      <c r="D331" s="123" t="str">
        <f>IF('表格编辑 '!F331="","",'表格编辑 '!F331)</f>
        <v>AI_born_event(RECEIVER, ARG0, ARG1, ARG2, ARG3,ARG4)</v>
      </c>
      <c r="E331" s="123" t="str">
        <f>IF('表格编辑 '!G331="","",'表格编辑 '!G331)</f>
        <v>AI_update_event(RECEIVER, ARG0, ARG1, ARG2, ARG3,ARG4)</v>
      </c>
      <c r="F331" s="123" t="str">
        <f>IF('表格编辑 '!H331="","",'表格编辑 '!H331)</f>
        <v/>
      </c>
      <c r="G331" s="123" t="str">
        <f>IF('表格编辑 '!I331="","",'表格编辑 '!I331)</f>
        <v/>
      </c>
      <c r="H331" s="123" t="str">
        <f>IF('表格编辑 '!J331="","",'表格编辑 '!J331)</f>
        <v>test_deadth_event(RECEIVER, ARG0, ARG1, ARG2, ARG3,ARG4)</v>
      </c>
      <c r="I331" s="123">
        <f>IF('表格编辑 '!K331="","",'表格编辑 '!K331)</f>
        <v>0</v>
      </c>
      <c r="J331" s="123" t="str">
        <f>IF('表格编辑 '!L331="","",'表格编辑 '!L331)</f>
        <v/>
      </c>
      <c r="K331" s="123" t="str">
        <f>IF('表格编辑 '!M331="","",'表格编辑 '!M331)</f>
        <v/>
      </c>
      <c r="L331" s="123" t="str">
        <f>IF('表格编辑 '!N331="","",'表格编辑 '!N331)</f>
        <v/>
      </c>
      <c r="M331" s="123" t="str">
        <f>IF('表格编辑 '!O331="","",'表格编辑 '!O331)</f>
        <v/>
      </c>
      <c r="N331" s="123" t="str">
        <f>IF('表格编辑 '!P331="","",'表格编辑 '!P331)</f>
        <v/>
      </c>
      <c r="O331" s="123" t="str">
        <f>IF('表格编辑 '!Q331="","",'表格编辑 '!Q331)</f>
        <v/>
      </c>
      <c r="P331" s="123" t="str">
        <f>IF('表格编辑 '!R331="","",'表格编辑 '!R331)</f>
        <v/>
      </c>
      <c r="Q331" s="123" t="str">
        <f>IF('表格编辑 '!S331="","",'表格编辑 '!S331)</f>
        <v/>
      </c>
      <c r="R331" s="123" t="str">
        <f>IF('表格编辑 '!T331="","",'表格编辑 '!T331)</f>
        <v/>
      </c>
      <c r="S331" s="123" t="str">
        <f>IF('表格编辑 '!U331="","",'表格编辑 '!U331)</f>
        <v/>
      </c>
      <c r="T331" s="123" t="str">
        <f>IF('表格编辑 '!V331="","",'表格编辑 '!V331)</f>
        <v/>
      </c>
      <c r="U331" s="123" t="str">
        <f>IF('表格编辑 '!W331="","",'表格编辑 '!W331)</f>
        <v/>
      </c>
      <c r="V331" s="123" t="str">
        <f>IF('表格编辑 '!X331="","",'表格编辑 '!X331)</f>
        <v/>
      </c>
      <c r="W331" s="123" t="str">
        <f>IF('表格编辑 '!Y331="","",'表格编辑 '!Y331)</f>
        <v/>
      </c>
      <c r="X331" s="123" t="str">
        <f>IF('表格编辑 '!Z331="","",'表格编辑 '!Z331)</f>
        <v/>
      </c>
      <c r="Y331" s="123" t="str">
        <f>IF('表格编辑 '!AA331="","",'表格编辑 '!AA331)</f>
        <v/>
      </c>
      <c r="Z331" s="123" t="str">
        <f>IF('表格编辑 '!AB331="","",'表格编辑 '!AB331)</f>
        <v/>
      </c>
      <c r="AA331" s="123" t="str">
        <f>IF('表格编辑 '!AC331="","",'表格编辑 '!AC331)</f>
        <v/>
      </c>
      <c r="AB331" s="123" t="str">
        <f>IF('表格编辑 '!AD331="","",'表格编辑 '!AD331)</f>
        <v/>
      </c>
      <c r="AC331" s="123" t="str">
        <f>IF('表格编辑 '!AE331="","",'表格编辑 '!AE331)</f>
        <v/>
      </c>
      <c r="AD331" s="123">
        <f>IF('表格编辑 '!AF331="","",'表格编辑 '!AF331)</f>
        <v>120158</v>
      </c>
    </row>
    <row r="332" spans="1:30">
      <c r="A332" s="123">
        <f>IF('表格编辑 '!A332="","",'表格编辑 '!A332)</f>
        <v>20159</v>
      </c>
      <c r="B332" s="123">
        <f>IF('表格编辑 '!B332="","",'表格编辑 '!B332)</f>
        <v>10045</v>
      </c>
      <c r="C332" s="123">
        <f>IF('表格编辑 '!E332="","",'表格编辑 '!E332)</f>
        <v>54</v>
      </c>
      <c r="D332" s="123" t="str">
        <f>IF('表格编辑 '!F332="","",'表格编辑 '!F332)</f>
        <v>AI_born_event(RECEIVER, ARG0, ARG1, ARG2, ARG3,ARG4)</v>
      </c>
      <c r="E332" s="123" t="str">
        <f>IF('表格编辑 '!G332="","",'表格编辑 '!G332)</f>
        <v>AI_update_event(RECEIVER, ARG0, ARG1, ARG2, ARG3,ARG4)</v>
      </c>
      <c r="F332" s="123" t="str">
        <f>IF('表格编辑 '!H332="","",'表格编辑 '!H332)</f>
        <v/>
      </c>
      <c r="G332" s="123" t="str">
        <f>IF('表格编辑 '!I332="","",'表格编辑 '!I332)</f>
        <v/>
      </c>
      <c r="H332" s="123" t="str">
        <f>IF('表格编辑 '!J332="","",'表格编辑 '!J332)</f>
        <v>test_deadth_event(RECEIVER, ARG0, ARG1, ARG2, ARG3,ARG4)</v>
      </c>
      <c r="I332" s="123">
        <f>IF('表格编辑 '!K332="","",'表格编辑 '!K332)</f>
        <v>0</v>
      </c>
      <c r="J332" s="123" t="str">
        <f>IF('表格编辑 '!L332="","",'表格编辑 '!L332)</f>
        <v/>
      </c>
      <c r="K332" s="123" t="str">
        <f>IF('表格编辑 '!M332="","",'表格编辑 '!M332)</f>
        <v/>
      </c>
      <c r="L332" s="123" t="str">
        <f>IF('表格编辑 '!N332="","",'表格编辑 '!N332)</f>
        <v/>
      </c>
      <c r="M332" s="123" t="str">
        <f>IF('表格编辑 '!O332="","",'表格编辑 '!O332)</f>
        <v/>
      </c>
      <c r="N332" s="123" t="str">
        <f>IF('表格编辑 '!P332="","",'表格编辑 '!P332)</f>
        <v/>
      </c>
      <c r="O332" s="123" t="str">
        <f>IF('表格编辑 '!Q332="","",'表格编辑 '!Q332)</f>
        <v/>
      </c>
      <c r="P332" s="123" t="str">
        <f>IF('表格编辑 '!R332="","",'表格编辑 '!R332)</f>
        <v/>
      </c>
      <c r="Q332" s="123" t="str">
        <f>IF('表格编辑 '!S332="","",'表格编辑 '!S332)</f>
        <v/>
      </c>
      <c r="R332" s="123" t="str">
        <f>IF('表格编辑 '!T332="","",'表格编辑 '!T332)</f>
        <v/>
      </c>
      <c r="S332" s="123" t="str">
        <f>IF('表格编辑 '!U332="","",'表格编辑 '!U332)</f>
        <v/>
      </c>
      <c r="T332" s="123" t="str">
        <f>IF('表格编辑 '!V332="","",'表格编辑 '!V332)</f>
        <v/>
      </c>
      <c r="U332" s="123" t="str">
        <f>IF('表格编辑 '!W332="","",'表格编辑 '!W332)</f>
        <v/>
      </c>
      <c r="V332" s="123" t="str">
        <f>IF('表格编辑 '!X332="","",'表格编辑 '!X332)</f>
        <v/>
      </c>
      <c r="W332" s="123" t="str">
        <f>IF('表格编辑 '!Y332="","",'表格编辑 '!Y332)</f>
        <v/>
      </c>
      <c r="X332" s="123" t="str">
        <f>IF('表格编辑 '!Z332="","",'表格编辑 '!Z332)</f>
        <v/>
      </c>
      <c r="Y332" s="123" t="str">
        <f>IF('表格编辑 '!AA332="","",'表格编辑 '!AA332)</f>
        <v/>
      </c>
      <c r="Z332" s="123" t="str">
        <f>IF('表格编辑 '!AB332="","",'表格编辑 '!AB332)</f>
        <v/>
      </c>
      <c r="AA332" s="123" t="str">
        <f>IF('表格编辑 '!AC332="","",'表格编辑 '!AC332)</f>
        <v/>
      </c>
      <c r="AB332" s="123" t="str">
        <f>IF('表格编辑 '!AD332="","",'表格编辑 '!AD332)</f>
        <v/>
      </c>
      <c r="AC332" s="123" t="str">
        <f>IF('表格编辑 '!AE332="","",'表格编辑 '!AE332)</f>
        <v/>
      </c>
      <c r="AD332" s="123">
        <f>IF('表格编辑 '!AF332="","",'表格编辑 '!AF332)</f>
        <v>120159</v>
      </c>
    </row>
    <row r="333" spans="1:30">
      <c r="A333" s="123">
        <f>IF('表格编辑 '!A333="","",'表格编辑 '!A333)</f>
        <v>20160</v>
      </c>
      <c r="B333" s="123">
        <f>IF('表格编辑 '!B333="","",'表格编辑 '!B333)</f>
        <v>10069</v>
      </c>
      <c r="C333" s="123">
        <f>IF('表格编辑 '!E333="","",'表格编辑 '!E333)</f>
        <v>54</v>
      </c>
      <c r="D333" s="123" t="str">
        <f>IF('表格编辑 '!F333="","",'表格编辑 '!F333)</f>
        <v>AI_born_event(RECEIVER, ARG0, ARG1, ARG2, ARG3,ARG4)</v>
      </c>
      <c r="E333" s="123" t="str">
        <f>IF('表格编辑 '!G333="","",'表格编辑 '!G333)</f>
        <v>AI_update_event(RECEIVER, ARG0, ARG1, ARG2, ARG3,ARG4)</v>
      </c>
      <c r="F333" s="123" t="str">
        <f>IF('表格编辑 '!H333="","",'表格编辑 '!H333)</f>
        <v/>
      </c>
      <c r="G333" s="123" t="str">
        <f>IF('表格编辑 '!I333="","",'表格编辑 '!I333)</f>
        <v/>
      </c>
      <c r="H333" s="123" t="str">
        <f>IF('表格编辑 '!J333="","",'表格编辑 '!J333)</f>
        <v>test_deadth_event(RECEIVER, ARG0, ARG1, ARG2, ARG3,ARG4)</v>
      </c>
      <c r="I333" s="123">
        <f>IF('表格编辑 '!K333="","",'表格编辑 '!K333)</f>
        <v>0</v>
      </c>
      <c r="J333" s="123" t="str">
        <f>IF('表格编辑 '!L333="","",'表格编辑 '!L333)</f>
        <v/>
      </c>
      <c r="K333" s="123" t="str">
        <f>IF('表格编辑 '!M333="","",'表格编辑 '!M333)</f>
        <v/>
      </c>
      <c r="L333" s="123" t="str">
        <f>IF('表格编辑 '!N333="","",'表格编辑 '!N333)</f>
        <v/>
      </c>
      <c r="M333" s="123" t="str">
        <f>IF('表格编辑 '!O333="","",'表格编辑 '!O333)</f>
        <v/>
      </c>
      <c r="N333" s="123" t="str">
        <f>IF('表格编辑 '!P333="","",'表格编辑 '!P333)</f>
        <v/>
      </c>
      <c r="O333" s="123" t="str">
        <f>IF('表格编辑 '!Q333="","",'表格编辑 '!Q333)</f>
        <v/>
      </c>
      <c r="P333" s="123" t="str">
        <f>IF('表格编辑 '!R333="","",'表格编辑 '!R333)</f>
        <v/>
      </c>
      <c r="Q333" s="123" t="str">
        <f>IF('表格编辑 '!S333="","",'表格编辑 '!S333)</f>
        <v/>
      </c>
      <c r="R333" s="123" t="str">
        <f>IF('表格编辑 '!T333="","",'表格编辑 '!T333)</f>
        <v/>
      </c>
      <c r="S333" s="123" t="str">
        <f>IF('表格编辑 '!U333="","",'表格编辑 '!U333)</f>
        <v/>
      </c>
      <c r="T333" s="123" t="str">
        <f>IF('表格编辑 '!V333="","",'表格编辑 '!V333)</f>
        <v/>
      </c>
      <c r="U333" s="123" t="str">
        <f>IF('表格编辑 '!W333="","",'表格编辑 '!W333)</f>
        <v/>
      </c>
      <c r="V333" s="123" t="str">
        <f>IF('表格编辑 '!X333="","",'表格编辑 '!X333)</f>
        <v/>
      </c>
      <c r="W333" s="123" t="str">
        <f>IF('表格编辑 '!Y333="","",'表格编辑 '!Y333)</f>
        <v/>
      </c>
      <c r="X333" s="123" t="str">
        <f>IF('表格编辑 '!Z333="","",'表格编辑 '!Z333)</f>
        <v/>
      </c>
      <c r="Y333" s="123" t="str">
        <f>IF('表格编辑 '!AA333="","",'表格编辑 '!AA333)</f>
        <v/>
      </c>
      <c r="Z333" s="123" t="str">
        <f>IF('表格编辑 '!AB333="","",'表格编辑 '!AB333)</f>
        <v/>
      </c>
      <c r="AA333" s="123" t="str">
        <f>IF('表格编辑 '!AC333="","",'表格编辑 '!AC333)</f>
        <v/>
      </c>
      <c r="AB333" s="123" t="str">
        <f>IF('表格编辑 '!AD333="","",'表格编辑 '!AD333)</f>
        <v/>
      </c>
      <c r="AC333" s="123" t="str">
        <f>IF('表格编辑 '!AE333="","",'表格编辑 '!AE333)</f>
        <v/>
      </c>
      <c r="AD333" s="123">
        <f>IF('表格编辑 '!AF333="","",'表格编辑 '!AF333)</f>
        <v>120160</v>
      </c>
    </row>
    <row r="334" spans="1:30">
      <c r="A334" s="123">
        <f>IF('表格编辑 '!A334="","",'表格编辑 '!A334)</f>
        <v>20161</v>
      </c>
      <c r="B334" s="123">
        <f>IF('表格编辑 '!B334="","",'表格编辑 '!B334)</f>
        <v>10074</v>
      </c>
      <c r="C334" s="123">
        <f>IF('表格编辑 '!E334="","",'表格编辑 '!E334)</f>
        <v>54</v>
      </c>
      <c r="D334" s="123" t="str">
        <f>IF('表格编辑 '!F334="","",'表格编辑 '!F334)</f>
        <v>AI_born_event(RECEIVER, ARG0, ARG1, ARG2, ARG3,ARG4)</v>
      </c>
      <c r="E334" s="123" t="str">
        <f>IF('表格编辑 '!G334="","",'表格编辑 '!G334)</f>
        <v>AI_update_event(RECEIVER, ARG0, ARG1, ARG2, ARG3,ARG4)</v>
      </c>
      <c r="F334" s="123" t="str">
        <f>IF('表格编辑 '!H334="","",'表格编辑 '!H334)</f>
        <v/>
      </c>
      <c r="G334" s="123" t="str">
        <f>IF('表格编辑 '!I334="","",'表格编辑 '!I334)</f>
        <v/>
      </c>
      <c r="H334" s="123" t="str">
        <f>IF('表格编辑 '!J334="","",'表格编辑 '!J334)</f>
        <v>test_deadth_event(RECEIVER, ARG0, ARG1, ARG2, ARG3,ARG4)</v>
      </c>
      <c r="I334" s="123">
        <f>IF('表格编辑 '!K334="","",'表格编辑 '!K334)</f>
        <v>0</v>
      </c>
      <c r="J334" s="123" t="str">
        <f>IF('表格编辑 '!L334="","",'表格编辑 '!L334)</f>
        <v/>
      </c>
      <c r="K334" s="123" t="str">
        <f>IF('表格编辑 '!M334="","",'表格编辑 '!M334)</f>
        <v/>
      </c>
      <c r="L334" s="123" t="str">
        <f>IF('表格编辑 '!N334="","",'表格编辑 '!N334)</f>
        <v/>
      </c>
      <c r="M334" s="123" t="str">
        <f>IF('表格编辑 '!O334="","",'表格编辑 '!O334)</f>
        <v/>
      </c>
      <c r="N334" s="123" t="str">
        <f>IF('表格编辑 '!P334="","",'表格编辑 '!P334)</f>
        <v/>
      </c>
      <c r="O334" s="123" t="str">
        <f>IF('表格编辑 '!Q334="","",'表格编辑 '!Q334)</f>
        <v/>
      </c>
      <c r="P334" s="123" t="str">
        <f>IF('表格编辑 '!R334="","",'表格编辑 '!R334)</f>
        <v/>
      </c>
      <c r="Q334" s="123" t="str">
        <f>IF('表格编辑 '!S334="","",'表格编辑 '!S334)</f>
        <v/>
      </c>
      <c r="R334" s="123" t="str">
        <f>IF('表格编辑 '!T334="","",'表格编辑 '!T334)</f>
        <v/>
      </c>
      <c r="S334" s="123" t="str">
        <f>IF('表格编辑 '!U334="","",'表格编辑 '!U334)</f>
        <v/>
      </c>
      <c r="T334" s="123" t="str">
        <f>IF('表格编辑 '!V334="","",'表格编辑 '!V334)</f>
        <v/>
      </c>
      <c r="U334" s="123" t="str">
        <f>IF('表格编辑 '!W334="","",'表格编辑 '!W334)</f>
        <v/>
      </c>
      <c r="V334" s="123" t="str">
        <f>IF('表格编辑 '!X334="","",'表格编辑 '!X334)</f>
        <v/>
      </c>
      <c r="W334" s="123" t="str">
        <f>IF('表格编辑 '!Y334="","",'表格编辑 '!Y334)</f>
        <v/>
      </c>
      <c r="X334" s="123" t="str">
        <f>IF('表格编辑 '!Z334="","",'表格编辑 '!Z334)</f>
        <v/>
      </c>
      <c r="Y334" s="123" t="str">
        <f>IF('表格编辑 '!AA334="","",'表格编辑 '!AA334)</f>
        <v/>
      </c>
      <c r="Z334" s="123" t="str">
        <f>IF('表格编辑 '!AB334="","",'表格编辑 '!AB334)</f>
        <v/>
      </c>
      <c r="AA334" s="123" t="str">
        <f>IF('表格编辑 '!AC334="","",'表格编辑 '!AC334)</f>
        <v/>
      </c>
      <c r="AB334" s="123" t="str">
        <f>IF('表格编辑 '!AD334="","",'表格编辑 '!AD334)</f>
        <v/>
      </c>
      <c r="AC334" s="123" t="str">
        <f>IF('表格编辑 '!AE334="","",'表格编辑 '!AE334)</f>
        <v/>
      </c>
      <c r="AD334" s="123">
        <f>IF('表格编辑 '!AF334="","",'表格编辑 '!AF334)</f>
        <v>120161</v>
      </c>
    </row>
    <row r="335" spans="1:30">
      <c r="A335" s="123">
        <f>IF('表格编辑 '!A335="","",'表格编辑 '!A335)</f>
        <v>20162</v>
      </c>
      <c r="B335" s="123">
        <f>IF('表格编辑 '!B335="","",'表格编辑 '!B335)</f>
        <v>10083</v>
      </c>
      <c r="C335" s="123">
        <f>IF('表格编辑 '!E335="","",'表格编辑 '!E335)</f>
        <v>54</v>
      </c>
      <c r="D335" s="123" t="str">
        <f>IF('表格编辑 '!F335="","",'表格编辑 '!F335)</f>
        <v>AI_born_event(RECEIVER, ARG0, ARG1, ARG2, ARG3,ARG4)</v>
      </c>
      <c r="E335" s="123" t="str">
        <f>IF('表格编辑 '!G335="","",'表格编辑 '!G335)</f>
        <v>AI_update_event(RECEIVER, ARG0, ARG1, ARG2, ARG3,ARG4)</v>
      </c>
      <c r="F335" s="123" t="str">
        <f>IF('表格编辑 '!H335="","",'表格编辑 '!H335)</f>
        <v/>
      </c>
      <c r="G335" s="123" t="str">
        <f>IF('表格编辑 '!I335="","",'表格编辑 '!I335)</f>
        <v/>
      </c>
      <c r="H335" s="123" t="str">
        <f>IF('表格编辑 '!J335="","",'表格编辑 '!J335)</f>
        <v>test_deadth_event(RECEIVER, ARG0, ARG1, ARG2, ARG3,ARG4)</v>
      </c>
      <c r="I335" s="123">
        <f>IF('表格编辑 '!K335="","",'表格编辑 '!K335)</f>
        <v>0</v>
      </c>
      <c r="J335" s="123" t="str">
        <f>IF('表格编辑 '!L335="","",'表格编辑 '!L335)</f>
        <v/>
      </c>
      <c r="K335" s="123" t="str">
        <f>IF('表格编辑 '!M335="","",'表格编辑 '!M335)</f>
        <v/>
      </c>
      <c r="L335" s="123" t="str">
        <f>IF('表格编辑 '!N335="","",'表格编辑 '!N335)</f>
        <v/>
      </c>
      <c r="M335" s="123" t="str">
        <f>IF('表格编辑 '!O335="","",'表格编辑 '!O335)</f>
        <v/>
      </c>
      <c r="N335" s="123" t="str">
        <f>IF('表格编辑 '!P335="","",'表格编辑 '!P335)</f>
        <v/>
      </c>
      <c r="O335" s="123" t="str">
        <f>IF('表格编辑 '!Q335="","",'表格编辑 '!Q335)</f>
        <v/>
      </c>
      <c r="P335" s="123" t="str">
        <f>IF('表格编辑 '!R335="","",'表格编辑 '!R335)</f>
        <v/>
      </c>
      <c r="Q335" s="123" t="str">
        <f>IF('表格编辑 '!S335="","",'表格编辑 '!S335)</f>
        <v/>
      </c>
      <c r="R335" s="123" t="str">
        <f>IF('表格编辑 '!T335="","",'表格编辑 '!T335)</f>
        <v/>
      </c>
      <c r="S335" s="123" t="str">
        <f>IF('表格编辑 '!U335="","",'表格编辑 '!U335)</f>
        <v/>
      </c>
      <c r="T335" s="123" t="str">
        <f>IF('表格编辑 '!V335="","",'表格编辑 '!V335)</f>
        <v/>
      </c>
      <c r="U335" s="123" t="str">
        <f>IF('表格编辑 '!W335="","",'表格编辑 '!W335)</f>
        <v/>
      </c>
      <c r="V335" s="123" t="str">
        <f>IF('表格编辑 '!X335="","",'表格编辑 '!X335)</f>
        <v/>
      </c>
      <c r="W335" s="123" t="str">
        <f>IF('表格编辑 '!Y335="","",'表格编辑 '!Y335)</f>
        <v/>
      </c>
      <c r="X335" s="123" t="str">
        <f>IF('表格编辑 '!Z335="","",'表格编辑 '!Z335)</f>
        <v/>
      </c>
      <c r="Y335" s="123" t="str">
        <f>IF('表格编辑 '!AA335="","",'表格编辑 '!AA335)</f>
        <v/>
      </c>
      <c r="Z335" s="123" t="str">
        <f>IF('表格编辑 '!AB335="","",'表格编辑 '!AB335)</f>
        <v/>
      </c>
      <c r="AA335" s="123" t="str">
        <f>IF('表格编辑 '!AC335="","",'表格编辑 '!AC335)</f>
        <v/>
      </c>
      <c r="AB335" s="123" t="str">
        <f>IF('表格编辑 '!AD335="","",'表格编辑 '!AD335)</f>
        <v/>
      </c>
      <c r="AC335" s="123" t="str">
        <f>IF('表格编辑 '!AE335="","",'表格编辑 '!AE335)</f>
        <v/>
      </c>
      <c r="AD335" s="123">
        <f>IF('表格编辑 '!AF335="","",'表格编辑 '!AF335)</f>
        <v>120162</v>
      </c>
    </row>
    <row r="336" spans="1:30">
      <c r="A336" s="123">
        <f>IF('表格编辑 '!A336="","",'表格编辑 '!A336)</f>
        <v>20163</v>
      </c>
      <c r="B336" s="123">
        <f>IF('表格编辑 '!B336="","",'表格编辑 '!B336)</f>
        <v>10094</v>
      </c>
      <c r="C336" s="123">
        <f>IF('表格编辑 '!E336="","",'表格编辑 '!E336)</f>
        <v>54</v>
      </c>
      <c r="D336" s="123" t="str">
        <f>IF('表格编辑 '!F336="","",'表格编辑 '!F336)</f>
        <v>AI_born_event(RECEIVER, ARG0, ARG1, ARG2, ARG3,ARG4)</v>
      </c>
      <c r="E336" s="123" t="str">
        <f>IF('表格编辑 '!G336="","",'表格编辑 '!G336)</f>
        <v>AI_update_event(RECEIVER, ARG0, ARG1, ARG2, ARG3,ARG4)</v>
      </c>
      <c r="F336" s="123" t="str">
        <f>IF('表格编辑 '!H336="","",'表格编辑 '!H336)</f>
        <v/>
      </c>
      <c r="G336" s="123" t="str">
        <f>IF('表格编辑 '!I336="","",'表格编辑 '!I336)</f>
        <v/>
      </c>
      <c r="H336" s="123" t="str">
        <f>IF('表格编辑 '!J336="","",'表格编辑 '!J336)</f>
        <v>test_deadth_event(RECEIVER, ARG0, ARG1, ARG2, ARG3,ARG4)</v>
      </c>
      <c r="I336" s="123">
        <f>IF('表格编辑 '!K336="","",'表格编辑 '!K336)</f>
        <v>0</v>
      </c>
      <c r="J336" s="123" t="str">
        <f>IF('表格编辑 '!L336="","",'表格编辑 '!L336)</f>
        <v/>
      </c>
      <c r="K336" s="123" t="str">
        <f>IF('表格编辑 '!M336="","",'表格编辑 '!M336)</f>
        <v/>
      </c>
      <c r="L336" s="123" t="str">
        <f>IF('表格编辑 '!N336="","",'表格编辑 '!N336)</f>
        <v/>
      </c>
      <c r="M336" s="123" t="str">
        <f>IF('表格编辑 '!O336="","",'表格编辑 '!O336)</f>
        <v/>
      </c>
      <c r="N336" s="123" t="str">
        <f>IF('表格编辑 '!P336="","",'表格编辑 '!P336)</f>
        <v/>
      </c>
      <c r="O336" s="123" t="str">
        <f>IF('表格编辑 '!Q336="","",'表格编辑 '!Q336)</f>
        <v/>
      </c>
      <c r="P336" s="123" t="str">
        <f>IF('表格编辑 '!R336="","",'表格编辑 '!R336)</f>
        <v/>
      </c>
      <c r="Q336" s="123" t="str">
        <f>IF('表格编辑 '!S336="","",'表格编辑 '!S336)</f>
        <v/>
      </c>
      <c r="R336" s="123" t="str">
        <f>IF('表格编辑 '!T336="","",'表格编辑 '!T336)</f>
        <v/>
      </c>
      <c r="S336" s="123" t="str">
        <f>IF('表格编辑 '!U336="","",'表格编辑 '!U336)</f>
        <v/>
      </c>
      <c r="T336" s="123" t="str">
        <f>IF('表格编辑 '!V336="","",'表格编辑 '!V336)</f>
        <v/>
      </c>
      <c r="U336" s="123" t="str">
        <f>IF('表格编辑 '!W336="","",'表格编辑 '!W336)</f>
        <v/>
      </c>
      <c r="V336" s="123" t="str">
        <f>IF('表格编辑 '!X336="","",'表格编辑 '!X336)</f>
        <v/>
      </c>
      <c r="W336" s="123" t="str">
        <f>IF('表格编辑 '!Y336="","",'表格编辑 '!Y336)</f>
        <v/>
      </c>
      <c r="X336" s="123" t="str">
        <f>IF('表格编辑 '!Z336="","",'表格编辑 '!Z336)</f>
        <v/>
      </c>
      <c r="Y336" s="123" t="str">
        <f>IF('表格编辑 '!AA336="","",'表格编辑 '!AA336)</f>
        <v/>
      </c>
      <c r="Z336" s="123" t="str">
        <f>IF('表格编辑 '!AB336="","",'表格编辑 '!AB336)</f>
        <v/>
      </c>
      <c r="AA336" s="123" t="str">
        <f>IF('表格编辑 '!AC336="","",'表格编辑 '!AC336)</f>
        <v/>
      </c>
      <c r="AB336" s="123" t="str">
        <f>IF('表格编辑 '!AD336="","",'表格编辑 '!AD336)</f>
        <v/>
      </c>
      <c r="AC336" s="123" t="str">
        <f>IF('表格编辑 '!AE336="","",'表格编辑 '!AE336)</f>
        <v/>
      </c>
      <c r="AD336" s="123">
        <f>IF('表格编辑 '!AF336="","",'表格编辑 '!AF336)</f>
        <v>120163</v>
      </c>
    </row>
    <row r="337" spans="1:30">
      <c r="A337" s="123">
        <f>IF('表格编辑 '!A337="","",'表格编辑 '!A337)</f>
        <v>20164</v>
      </c>
      <c r="B337" s="123">
        <f>IF('表格编辑 '!B337="","",'表格编辑 '!B337)</f>
        <v>10084</v>
      </c>
      <c r="C337" s="123">
        <f>IF('表格编辑 '!E337="","",'表格编辑 '!E337)</f>
        <v>54</v>
      </c>
      <c r="D337" s="123" t="str">
        <f>IF('表格编辑 '!F337="","",'表格编辑 '!F337)</f>
        <v>AI_born_event(RECEIVER, ARG0, ARG1, ARG2, ARG3,ARG4)</v>
      </c>
      <c r="E337" s="123" t="str">
        <f>IF('表格编辑 '!G337="","",'表格编辑 '!G337)</f>
        <v>AI_update_event(RECEIVER, ARG0, ARG1, ARG2, ARG3,ARG4)</v>
      </c>
      <c r="F337" s="123" t="str">
        <f>IF('表格编辑 '!H337="","",'表格编辑 '!H337)</f>
        <v/>
      </c>
      <c r="G337" s="123" t="str">
        <f>IF('表格编辑 '!I337="","",'表格编辑 '!I337)</f>
        <v/>
      </c>
      <c r="H337" s="123" t="str">
        <f>IF('表格编辑 '!J337="","",'表格编辑 '!J337)</f>
        <v>test_deadth_event(RECEIVER, ARG0, ARG1, ARG2, ARG3,ARG4)</v>
      </c>
      <c r="I337" s="123">
        <f>IF('表格编辑 '!K337="","",'表格编辑 '!K337)</f>
        <v>0</v>
      </c>
      <c r="J337" s="123" t="str">
        <f>IF('表格编辑 '!L337="","",'表格编辑 '!L337)</f>
        <v/>
      </c>
      <c r="K337" s="123" t="str">
        <f>IF('表格编辑 '!M337="","",'表格编辑 '!M337)</f>
        <v/>
      </c>
      <c r="L337" s="123" t="str">
        <f>IF('表格编辑 '!N337="","",'表格编辑 '!N337)</f>
        <v/>
      </c>
      <c r="M337" s="123" t="str">
        <f>IF('表格编辑 '!O337="","",'表格编辑 '!O337)</f>
        <v/>
      </c>
      <c r="N337" s="123" t="str">
        <f>IF('表格编辑 '!P337="","",'表格编辑 '!P337)</f>
        <v/>
      </c>
      <c r="O337" s="123" t="str">
        <f>IF('表格编辑 '!Q337="","",'表格编辑 '!Q337)</f>
        <v/>
      </c>
      <c r="P337" s="123" t="str">
        <f>IF('表格编辑 '!R337="","",'表格编辑 '!R337)</f>
        <v/>
      </c>
      <c r="Q337" s="123" t="str">
        <f>IF('表格编辑 '!S337="","",'表格编辑 '!S337)</f>
        <v/>
      </c>
      <c r="R337" s="123" t="str">
        <f>IF('表格编辑 '!T337="","",'表格编辑 '!T337)</f>
        <v/>
      </c>
      <c r="S337" s="123" t="str">
        <f>IF('表格编辑 '!U337="","",'表格编辑 '!U337)</f>
        <v/>
      </c>
      <c r="T337" s="123" t="str">
        <f>IF('表格编辑 '!V337="","",'表格编辑 '!V337)</f>
        <v/>
      </c>
      <c r="U337" s="123" t="str">
        <f>IF('表格编辑 '!W337="","",'表格编辑 '!W337)</f>
        <v/>
      </c>
      <c r="V337" s="123" t="str">
        <f>IF('表格编辑 '!X337="","",'表格编辑 '!X337)</f>
        <v/>
      </c>
      <c r="W337" s="123" t="str">
        <f>IF('表格编辑 '!Y337="","",'表格编辑 '!Y337)</f>
        <v/>
      </c>
      <c r="X337" s="123" t="str">
        <f>IF('表格编辑 '!Z337="","",'表格编辑 '!Z337)</f>
        <v/>
      </c>
      <c r="Y337" s="123" t="str">
        <f>IF('表格编辑 '!AA337="","",'表格编辑 '!AA337)</f>
        <v/>
      </c>
      <c r="Z337" s="123" t="str">
        <f>IF('表格编辑 '!AB337="","",'表格编辑 '!AB337)</f>
        <v/>
      </c>
      <c r="AA337" s="123" t="str">
        <f>IF('表格编辑 '!AC337="","",'表格编辑 '!AC337)</f>
        <v/>
      </c>
      <c r="AB337" s="123" t="str">
        <f>IF('表格编辑 '!AD337="","",'表格编辑 '!AD337)</f>
        <v/>
      </c>
      <c r="AC337" s="123" t="str">
        <f>IF('表格编辑 '!AE337="","",'表格编辑 '!AE337)</f>
        <v/>
      </c>
      <c r="AD337" s="123">
        <f>IF('表格编辑 '!AF337="","",'表格编辑 '!AF337)</f>
        <v>120164</v>
      </c>
    </row>
    <row r="338" spans="1:30">
      <c r="A338" s="123">
        <f>IF('表格编辑 '!A338="","",'表格编辑 '!A338)</f>
        <v>20165</v>
      </c>
      <c r="B338" s="123">
        <f>IF('表格编辑 '!B338="","",'表格编辑 '!B338)</f>
        <v>10153</v>
      </c>
      <c r="C338" s="123">
        <f>IF('表格编辑 '!E338="","",'表格编辑 '!E338)</f>
        <v>54</v>
      </c>
      <c r="D338" s="123" t="str">
        <f>IF('表格编辑 '!F338="","",'表格编辑 '!F338)</f>
        <v>AI_born_event(RECEIVER, ARG0, ARG1, ARG2, ARG3,ARG4)</v>
      </c>
      <c r="E338" s="123" t="str">
        <f>IF('表格编辑 '!G338="","",'表格编辑 '!G338)</f>
        <v>AI_update_event(RECEIVER, ARG0, ARG1, ARG2, ARG3,ARG4)</v>
      </c>
      <c r="F338" s="123" t="str">
        <f>IF('表格编辑 '!H338="","",'表格编辑 '!H338)</f>
        <v/>
      </c>
      <c r="G338" s="123" t="str">
        <f>IF('表格编辑 '!I338="","",'表格编辑 '!I338)</f>
        <v/>
      </c>
      <c r="H338" s="123" t="str">
        <f>IF('表格编辑 '!J338="","",'表格编辑 '!J338)</f>
        <v>test_deadth_event(RECEIVER, ARG0, ARG1, ARG2, ARG3,ARG4)</v>
      </c>
      <c r="I338" s="123">
        <f>IF('表格编辑 '!K338="","",'表格编辑 '!K338)</f>
        <v>0</v>
      </c>
      <c r="J338" s="123" t="str">
        <f>IF('表格编辑 '!L338="","",'表格编辑 '!L338)</f>
        <v/>
      </c>
      <c r="K338" s="123" t="str">
        <f>IF('表格编辑 '!M338="","",'表格编辑 '!M338)</f>
        <v/>
      </c>
      <c r="L338" s="123" t="str">
        <f>IF('表格编辑 '!N338="","",'表格编辑 '!N338)</f>
        <v/>
      </c>
      <c r="M338" s="123" t="str">
        <f>IF('表格编辑 '!O338="","",'表格编辑 '!O338)</f>
        <v/>
      </c>
      <c r="N338" s="123" t="str">
        <f>IF('表格编辑 '!P338="","",'表格编辑 '!P338)</f>
        <v/>
      </c>
      <c r="O338" s="123" t="str">
        <f>IF('表格编辑 '!Q338="","",'表格编辑 '!Q338)</f>
        <v/>
      </c>
      <c r="P338" s="123" t="str">
        <f>IF('表格编辑 '!R338="","",'表格编辑 '!R338)</f>
        <v/>
      </c>
      <c r="Q338" s="123" t="str">
        <f>IF('表格编辑 '!S338="","",'表格编辑 '!S338)</f>
        <v/>
      </c>
      <c r="R338" s="123" t="str">
        <f>IF('表格编辑 '!T338="","",'表格编辑 '!T338)</f>
        <v/>
      </c>
      <c r="S338" s="123" t="str">
        <f>IF('表格编辑 '!U338="","",'表格编辑 '!U338)</f>
        <v/>
      </c>
      <c r="T338" s="123" t="str">
        <f>IF('表格编辑 '!V338="","",'表格编辑 '!V338)</f>
        <v/>
      </c>
      <c r="U338" s="123" t="str">
        <f>IF('表格编辑 '!W338="","",'表格编辑 '!W338)</f>
        <v/>
      </c>
      <c r="V338" s="123" t="str">
        <f>IF('表格编辑 '!X338="","",'表格编辑 '!X338)</f>
        <v/>
      </c>
      <c r="W338" s="123" t="str">
        <f>IF('表格编辑 '!Y338="","",'表格编辑 '!Y338)</f>
        <v/>
      </c>
      <c r="X338" s="123" t="str">
        <f>IF('表格编辑 '!Z338="","",'表格编辑 '!Z338)</f>
        <v/>
      </c>
      <c r="Y338" s="123" t="str">
        <f>IF('表格编辑 '!AA338="","",'表格编辑 '!AA338)</f>
        <v/>
      </c>
      <c r="Z338" s="123" t="str">
        <f>IF('表格编辑 '!AB338="","",'表格编辑 '!AB338)</f>
        <v/>
      </c>
      <c r="AA338" s="123" t="str">
        <f>IF('表格编辑 '!AC338="","",'表格编辑 '!AC338)</f>
        <v/>
      </c>
      <c r="AB338" s="123" t="str">
        <f>IF('表格编辑 '!AD338="","",'表格编辑 '!AD338)</f>
        <v/>
      </c>
      <c r="AC338" s="123" t="str">
        <f>IF('表格编辑 '!AE338="","",'表格编辑 '!AE338)</f>
        <v/>
      </c>
      <c r="AD338" s="123">
        <f>IF('表格编辑 '!AF338="","",'表格编辑 '!AF338)</f>
        <v>120165</v>
      </c>
    </row>
    <row r="339" spans="1:30">
      <c r="A339" s="123">
        <f>IF('表格编辑 '!A339="","",'表格编辑 '!A339)</f>
        <v>20166</v>
      </c>
      <c r="B339" s="123">
        <f>IF('表格编辑 '!B339="","",'表格编辑 '!B339)</f>
        <v>10059</v>
      </c>
      <c r="C339" s="123">
        <f>IF('表格编辑 '!E339="","",'表格编辑 '!E339)</f>
        <v>54</v>
      </c>
      <c r="D339" s="123" t="str">
        <f>IF('表格编辑 '!F339="","",'表格编辑 '!F339)</f>
        <v>AI_born_event(RECEIVER, ARG0, ARG1, ARG2, ARG3,ARG4)</v>
      </c>
      <c r="E339" s="123" t="str">
        <f>IF('表格编辑 '!G339="","",'表格编辑 '!G339)</f>
        <v>AI_update_event(RECEIVER, ARG0, ARG1, ARG2, ARG3,ARG4)</v>
      </c>
      <c r="F339" s="123" t="str">
        <f>IF('表格编辑 '!H339="","",'表格编辑 '!H339)</f>
        <v/>
      </c>
      <c r="G339" s="123" t="str">
        <f>IF('表格编辑 '!I339="","",'表格编辑 '!I339)</f>
        <v/>
      </c>
      <c r="H339" s="123" t="str">
        <f>IF('表格编辑 '!J339="","",'表格编辑 '!J339)</f>
        <v>test_deadth_event(RECEIVER, ARG0, ARG1, ARG2, ARG3,ARG4)</v>
      </c>
      <c r="I339" s="123">
        <f>IF('表格编辑 '!K339="","",'表格编辑 '!K339)</f>
        <v>0</v>
      </c>
      <c r="J339" s="123" t="str">
        <f>IF('表格编辑 '!L339="","",'表格编辑 '!L339)</f>
        <v/>
      </c>
      <c r="K339" s="123" t="str">
        <f>IF('表格编辑 '!M339="","",'表格编辑 '!M339)</f>
        <v/>
      </c>
      <c r="L339" s="123" t="str">
        <f>IF('表格编辑 '!N339="","",'表格编辑 '!N339)</f>
        <v/>
      </c>
      <c r="M339" s="123" t="str">
        <f>IF('表格编辑 '!O339="","",'表格编辑 '!O339)</f>
        <v/>
      </c>
      <c r="N339" s="123" t="str">
        <f>IF('表格编辑 '!P339="","",'表格编辑 '!P339)</f>
        <v/>
      </c>
      <c r="O339" s="123" t="str">
        <f>IF('表格编辑 '!Q339="","",'表格编辑 '!Q339)</f>
        <v/>
      </c>
      <c r="P339" s="123" t="str">
        <f>IF('表格编辑 '!R339="","",'表格编辑 '!R339)</f>
        <v/>
      </c>
      <c r="Q339" s="123" t="str">
        <f>IF('表格编辑 '!S339="","",'表格编辑 '!S339)</f>
        <v/>
      </c>
      <c r="R339" s="123" t="str">
        <f>IF('表格编辑 '!T339="","",'表格编辑 '!T339)</f>
        <v/>
      </c>
      <c r="S339" s="123" t="str">
        <f>IF('表格编辑 '!U339="","",'表格编辑 '!U339)</f>
        <v/>
      </c>
      <c r="T339" s="123" t="str">
        <f>IF('表格编辑 '!V339="","",'表格编辑 '!V339)</f>
        <v/>
      </c>
      <c r="U339" s="123" t="str">
        <f>IF('表格编辑 '!W339="","",'表格编辑 '!W339)</f>
        <v/>
      </c>
      <c r="V339" s="123" t="str">
        <f>IF('表格编辑 '!X339="","",'表格编辑 '!X339)</f>
        <v/>
      </c>
      <c r="W339" s="123" t="str">
        <f>IF('表格编辑 '!Y339="","",'表格编辑 '!Y339)</f>
        <v/>
      </c>
      <c r="X339" s="123" t="str">
        <f>IF('表格编辑 '!Z339="","",'表格编辑 '!Z339)</f>
        <v/>
      </c>
      <c r="Y339" s="123" t="str">
        <f>IF('表格编辑 '!AA339="","",'表格编辑 '!AA339)</f>
        <v/>
      </c>
      <c r="Z339" s="123" t="str">
        <f>IF('表格编辑 '!AB339="","",'表格编辑 '!AB339)</f>
        <v/>
      </c>
      <c r="AA339" s="123" t="str">
        <f>IF('表格编辑 '!AC339="","",'表格编辑 '!AC339)</f>
        <v/>
      </c>
      <c r="AB339" s="123" t="str">
        <f>IF('表格编辑 '!AD339="","",'表格编辑 '!AD339)</f>
        <v/>
      </c>
      <c r="AC339" s="123" t="str">
        <f>IF('表格编辑 '!AE339="","",'表格编辑 '!AE339)</f>
        <v/>
      </c>
      <c r="AD339" s="123">
        <f>IF('表格编辑 '!AF339="","",'表格编辑 '!AF339)</f>
        <v>120166</v>
      </c>
    </row>
    <row r="340" spans="1:30">
      <c r="A340" s="123">
        <f>IF('表格编辑 '!A340="","",'表格编辑 '!A340)</f>
        <v>20167</v>
      </c>
      <c r="B340" s="123">
        <f>IF('表格编辑 '!B340="","",'表格编辑 '!B340)</f>
        <v>10082</v>
      </c>
      <c r="C340" s="123">
        <f>IF('表格编辑 '!E340="","",'表格编辑 '!E340)</f>
        <v>54</v>
      </c>
      <c r="D340" s="123" t="str">
        <f>IF('表格编辑 '!F340="","",'表格编辑 '!F340)</f>
        <v>AI_born_event(RECEIVER, ARG0, ARG1, ARG2, ARG3,ARG4)</v>
      </c>
      <c r="E340" s="123" t="str">
        <f>IF('表格编辑 '!G340="","",'表格编辑 '!G340)</f>
        <v>AI_update_event(RECEIVER, ARG0, ARG1, ARG2, ARG3,ARG4)</v>
      </c>
      <c r="F340" s="123" t="str">
        <f>IF('表格编辑 '!H340="","",'表格编辑 '!H340)</f>
        <v/>
      </c>
      <c r="G340" s="123" t="str">
        <f>IF('表格编辑 '!I340="","",'表格编辑 '!I340)</f>
        <v/>
      </c>
      <c r="H340" s="123" t="str">
        <f>IF('表格编辑 '!J340="","",'表格编辑 '!J340)</f>
        <v>test_deadth_event(RECEIVER, ARG0, ARG1, ARG2, ARG3,ARG4)</v>
      </c>
      <c r="I340" s="123">
        <f>IF('表格编辑 '!K340="","",'表格编辑 '!K340)</f>
        <v>0</v>
      </c>
      <c r="J340" s="123" t="str">
        <f>IF('表格编辑 '!L340="","",'表格编辑 '!L340)</f>
        <v/>
      </c>
      <c r="K340" s="123" t="str">
        <f>IF('表格编辑 '!M340="","",'表格编辑 '!M340)</f>
        <v/>
      </c>
      <c r="L340" s="123" t="str">
        <f>IF('表格编辑 '!N340="","",'表格编辑 '!N340)</f>
        <v/>
      </c>
      <c r="M340" s="123" t="str">
        <f>IF('表格编辑 '!O340="","",'表格编辑 '!O340)</f>
        <v/>
      </c>
      <c r="N340" s="123" t="str">
        <f>IF('表格编辑 '!P340="","",'表格编辑 '!P340)</f>
        <v/>
      </c>
      <c r="O340" s="123" t="str">
        <f>IF('表格编辑 '!Q340="","",'表格编辑 '!Q340)</f>
        <v/>
      </c>
      <c r="P340" s="123" t="str">
        <f>IF('表格编辑 '!R340="","",'表格编辑 '!R340)</f>
        <v/>
      </c>
      <c r="Q340" s="123" t="str">
        <f>IF('表格编辑 '!S340="","",'表格编辑 '!S340)</f>
        <v/>
      </c>
      <c r="R340" s="123" t="str">
        <f>IF('表格编辑 '!T340="","",'表格编辑 '!T340)</f>
        <v/>
      </c>
      <c r="S340" s="123" t="str">
        <f>IF('表格编辑 '!U340="","",'表格编辑 '!U340)</f>
        <v/>
      </c>
      <c r="T340" s="123" t="str">
        <f>IF('表格编辑 '!V340="","",'表格编辑 '!V340)</f>
        <v/>
      </c>
      <c r="U340" s="123" t="str">
        <f>IF('表格编辑 '!W340="","",'表格编辑 '!W340)</f>
        <v/>
      </c>
      <c r="V340" s="123" t="str">
        <f>IF('表格编辑 '!X340="","",'表格编辑 '!X340)</f>
        <v/>
      </c>
      <c r="W340" s="123" t="str">
        <f>IF('表格编辑 '!Y340="","",'表格编辑 '!Y340)</f>
        <v/>
      </c>
      <c r="X340" s="123" t="str">
        <f>IF('表格编辑 '!Z340="","",'表格编辑 '!Z340)</f>
        <v/>
      </c>
      <c r="Y340" s="123" t="str">
        <f>IF('表格编辑 '!AA340="","",'表格编辑 '!AA340)</f>
        <v/>
      </c>
      <c r="Z340" s="123" t="str">
        <f>IF('表格编辑 '!AB340="","",'表格编辑 '!AB340)</f>
        <v/>
      </c>
      <c r="AA340" s="123" t="str">
        <f>IF('表格编辑 '!AC340="","",'表格编辑 '!AC340)</f>
        <v/>
      </c>
      <c r="AB340" s="123" t="str">
        <f>IF('表格编辑 '!AD340="","",'表格编辑 '!AD340)</f>
        <v/>
      </c>
      <c r="AC340" s="123" t="str">
        <f>IF('表格编辑 '!AE340="","",'表格编辑 '!AE340)</f>
        <v/>
      </c>
      <c r="AD340" s="123">
        <f>IF('表格编辑 '!AF340="","",'表格编辑 '!AF340)</f>
        <v>120167</v>
      </c>
    </row>
    <row r="341" spans="1:30">
      <c r="A341" s="123">
        <f>IF('表格编辑 '!A341="","",'表格编辑 '!A341)</f>
        <v>20168</v>
      </c>
      <c r="B341" s="123">
        <f>IF('表格编辑 '!B341="","",'表格编辑 '!B341)</f>
        <v>10098</v>
      </c>
      <c r="C341" s="123">
        <f>IF('表格编辑 '!E341="","",'表格编辑 '!E341)</f>
        <v>54</v>
      </c>
      <c r="D341" s="123" t="str">
        <f>IF('表格编辑 '!F341="","",'表格编辑 '!F341)</f>
        <v>AI_born_event(RECEIVER, ARG0, ARG1, ARG2, ARG3,ARG4)</v>
      </c>
      <c r="E341" s="123" t="str">
        <f>IF('表格编辑 '!G341="","",'表格编辑 '!G341)</f>
        <v>AI_update_event(RECEIVER, ARG0, ARG1, ARG2, ARG3,ARG4)</v>
      </c>
      <c r="F341" s="123" t="str">
        <f>IF('表格编辑 '!H341="","",'表格编辑 '!H341)</f>
        <v/>
      </c>
      <c r="G341" s="123" t="str">
        <f>IF('表格编辑 '!I341="","",'表格编辑 '!I341)</f>
        <v/>
      </c>
      <c r="H341" s="123" t="str">
        <f>IF('表格编辑 '!J341="","",'表格编辑 '!J341)</f>
        <v>test_deadth_event(RECEIVER, ARG0, ARG1, ARG2, ARG3,ARG4)</v>
      </c>
      <c r="I341" s="123">
        <f>IF('表格编辑 '!K341="","",'表格编辑 '!K341)</f>
        <v>0</v>
      </c>
      <c r="J341" s="123" t="str">
        <f>IF('表格编辑 '!L341="","",'表格编辑 '!L341)</f>
        <v/>
      </c>
      <c r="K341" s="123" t="str">
        <f>IF('表格编辑 '!M341="","",'表格编辑 '!M341)</f>
        <v/>
      </c>
      <c r="L341" s="123" t="str">
        <f>IF('表格编辑 '!N341="","",'表格编辑 '!N341)</f>
        <v/>
      </c>
      <c r="M341" s="123" t="str">
        <f>IF('表格编辑 '!O341="","",'表格编辑 '!O341)</f>
        <v/>
      </c>
      <c r="N341" s="123" t="str">
        <f>IF('表格编辑 '!P341="","",'表格编辑 '!P341)</f>
        <v/>
      </c>
      <c r="O341" s="123" t="str">
        <f>IF('表格编辑 '!Q341="","",'表格编辑 '!Q341)</f>
        <v/>
      </c>
      <c r="P341" s="123" t="str">
        <f>IF('表格编辑 '!R341="","",'表格编辑 '!R341)</f>
        <v/>
      </c>
      <c r="Q341" s="123" t="str">
        <f>IF('表格编辑 '!S341="","",'表格编辑 '!S341)</f>
        <v/>
      </c>
      <c r="R341" s="123" t="str">
        <f>IF('表格编辑 '!T341="","",'表格编辑 '!T341)</f>
        <v/>
      </c>
      <c r="S341" s="123" t="str">
        <f>IF('表格编辑 '!U341="","",'表格编辑 '!U341)</f>
        <v/>
      </c>
      <c r="T341" s="123" t="str">
        <f>IF('表格编辑 '!V341="","",'表格编辑 '!V341)</f>
        <v/>
      </c>
      <c r="U341" s="123" t="str">
        <f>IF('表格编辑 '!W341="","",'表格编辑 '!W341)</f>
        <v/>
      </c>
      <c r="V341" s="123" t="str">
        <f>IF('表格编辑 '!X341="","",'表格编辑 '!X341)</f>
        <v/>
      </c>
      <c r="W341" s="123" t="str">
        <f>IF('表格编辑 '!Y341="","",'表格编辑 '!Y341)</f>
        <v/>
      </c>
      <c r="X341" s="123" t="str">
        <f>IF('表格编辑 '!Z341="","",'表格编辑 '!Z341)</f>
        <v/>
      </c>
      <c r="Y341" s="123" t="str">
        <f>IF('表格编辑 '!AA341="","",'表格编辑 '!AA341)</f>
        <v/>
      </c>
      <c r="Z341" s="123" t="str">
        <f>IF('表格编辑 '!AB341="","",'表格编辑 '!AB341)</f>
        <v/>
      </c>
      <c r="AA341" s="123" t="str">
        <f>IF('表格编辑 '!AC341="","",'表格编辑 '!AC341)</f>
        <v/>
      </c>
      <c r="AB341" s="123" t="str">
        <f>IF('表格编辑 '!AD341="","",'表格编辑 '!AD341)</f>
        <v/>
      </c>
      <c r="AC341" s="123" t="str">
        <f>IF('表格编辑 '!AE341="","",'表格编辑 '!AE341)</f>
        <v/>
      </c>
      <c r="AD341" s="123">
        <f>IF('表格编辑 '!AF341="","",'表格编辑 '!AF341)</f>
        <v>120168</v>
      </c>
    </row>
    <row r="342" spans="1:30">
      <c r="A342" s="123">
        <f>IF('表格编辑 '!A342="","",'表格编辑 '!A342)</f>
        <v>20169</v>
      </c>
      <c r="B342" s="123">
        <f>IF('表格编辑 '!B342="","",'表格编辑 '!B342)</f>
        <v>10055</v>
      </c>
      <c r="C342" s="123">
        <f>IF('表格编辑 '!E342="","",'表格编辑 '!E342)</f>
        <v>59</v>
      </c>
      <c r="D342" s="123" t="str">
        <f>IF('表格编辑 '!F342="","",'表格编辑 '!F342)</f>
        <v>AI_born_event(RECEIVER, ARG0, ARG1, ARG2, ARG3,ARG4)</v>
      </c>
      <c r="E342" s="123" t="str">
        <f>IF('表格编辑 '!G342="","",'表格编辑 '!G342)</f>
        <v>AI_update_event(RECEIVER, ARG0, ARG1, ARG2, ARG3,ARG4)</v>
      </c>
      <c r="F342" s="123" t="str">
        <f>IF('表格编辑 '!H342="","",'表格编辑 '!H342)</f>
        <v/>
      </c>
      <c r="G342" s="123" t="str">
        <f>IF('表格编辑 '!I342="","",'表格编辑 '!I342)</f>
        <v/>
      </c>
      <c r="H342" s="123" t="str">
        <f>IF('表格编辑 '!J342="","",'表格编辑 '!J342)</f>
        <v>test_deadth_event(RECEIVER, ARG0, ARG1, ARG2, ARG3,ARG4)</v>
      </c>
      <c r="I342" s="123">
        <f>IF('表格编辑 '!K342="","",'表格编辑 '!K342)</f>
        <v>0</v>
      </c>
      <c r="J342" s="123" t="str">
        <f>IF('表格编辑 '!L342="","",'表格编辑 '!L342)</f>
        <v/>
      </c>
      <c r="K342" s="123" t="str">
        <f>IF('表格编辑 '!M342="","",'表格编辑 '!M342)</f>
        <v/>
      </c>
      <c r="L342" s="123" t="str">
        <f>IF('表格编辑 '!N342="","",'表格编辑 '!N342)</f>
        <v/>
      </c>
      <c r="M342" s="123" t="str">
        <f>IF('表格编辑 '!O342="","",'表格编辑 '!O342)</f>
        <v/>
      </c>
      <c r="N342" s="123" t="str">
        <f>IF('表格编辑 '!P342="","",'表格编辑 '!P342)</f>
        <v/>
      </c>
      <c r="O342" s="123" t="str">
        <f>IF('表格编辑 '!Q342="","",'表格编辑 '!Q342)</f>
        <v/>
      </c>
      <c r="P342" s="123" t="str">
        <f>IF('表格编辑 '!R342="","",'表格编辑 '!R342)</f>
        <v/>
      </c>
      <c r="Q342" s="123" t="str">
        <f>IF('表格编辑 '!S342="","",'表格编辑 '!S342)</f>
        <v/>
      </c>
      <c r="R342" s="123" t="str">
        <f>IF('表格编辑 '!T342="","",'表格编辑 '!T342)</f>
        <v/>
      </c>
      <c r="S342" s="123" t="str">
        <f>IF('表格编辑 '!U342="","",'表格编辑 '!U342)</f>
        <v/>
      </c>
      <c r="T342" s="123" t="str">
        <f>IF('表格编辑 '!V342="","",'表格编辑 '!V342)</f>
        <v/>
      </c>
      <c r="U342" s="123" t="str">
        <f>IF('表格编辑 '!W342="","",'表格编辑 '!W342)</f>
        <v/>
      </c>
      <c r="V342" s="123" t="str">
        <f>IF('表格编辑 '!X342="","",'表格编辑 '!X342)</f>
        <v/>
      </c>
      <c r="W342" s="123" t="str">
        <f>IF('表格编辑 '!Y342="","",'表格编辑 '!Y342)</f>
        <v/>
      </c>
      <c r="X342" s="123" t="str">
        <f>IF('表格编辑 '!Z342="","",'表格编辑 '!Z342)</f>
        <v/>
      </c>
      <c r="Y342" s="123" t="str">
        <f>IF('表格编辑 '!AA342="","",'表格编辑 '!AA342)</f>
        <v/>
      </c>
      <c r="Z342" s="123" t="str">
        <f>IF('表格编辑 '!AB342="","",'表格编辑 '!AB342)</f>
        <v/>
      </c>
      <c r="AA342" s="123" t="str">
        <f>IF('表格编辑 '!AC342="","",'表格编辑 '!AC342)</f>
        <v/>
      </c>
      <c r="AB342" s="123" t="str">
        <f>IF('表格编辑 '!AD342="","",'表格编辑 '!AD342)</f>
        <v/>
      </c>
      <c r="AC342" s="123" t="str">
        <f>IF('表格编辑 '!AE342="","",'表格编辑 '!AE342)</f>
        <v/>
      </c>
      <c r="AD342" s="123">
        <f>IF('表格编辑 '!AF342="","",'表格编辑 '!AF342)</f>
        <v>120169</v>
      </c>
    </row>
    <row r="343" spans="1:30">
      <c r="A343" s="123">
        <f>IF('表格编辑 '!A343="","",'表格编辑 '!A343)</f>
        <v>20170</v>
      </c>
      <c r="B343" s="123">
        <f>IF('表格编辑 '!B343="","",'表格编辑 '!B343)</f>
        <v>10144</v>
      </c>
      <c r="C343" s="123">
        <f>IF('表格编辑 '!E343="","",'表格编辑 '!E343)</f>
        <v>59</v>
      </c>
      <c r="D343" s="123" t="str">
        <f>IF('表格编辑 '!F343="","",'表格编辑 '!F343)</f>
        <v>AI_born_event(RECEIVER, ARG0, ARG1, ARG2, ARG3,ARG4)</v>
      </c>
      <c r="E343" s="123" t="str">
        <f>IF('表格编辑 '!G343="","",'表格编辑 '!G343)</f>
        <v>AI_update_event(RECEIVER, ARG0, ARG1, ARG2, ARG3,ARG4)</v>
      </c>
      <c r="F343" s="123" t="str">
        <f>IF('表格编辑 '!H343="","",'表格编辑 '!H343)</f>
        <v/>
      </c>
      <c r="G343" s="123" t="str">
        <f>IF('表格编辑 '!I343="","",'表格编辑 '!I343)</f>
        <v/>
      </c>
      <c r="H343" s="123" t="str">
        <f>IF('表格编辑 '!J343="","",'表格编辑 '!J343)</f>
        <v>test_deadth_event(RECEIVER, ARG0, ARG1, ARG2, ARG3,ARG4)</v>
      </c>
      <c r="I343" s="123">
        <f>IF('表格编辑 '!K343="","",'表格编辑 '!K343)</f>
        <v>0</v>
      </c>
      <c r="J343" s="123" t="str">
        <f>IF('表格编辑 '!L343="","",'表格编辑 '!L343)</f>
        <v/>
      </c>
      <c r="K343" s="123" t="str">
        <f>IF('表格编辑 '!M343="","",'表格编辑 '!M343)</f>
        <v/>
      </c>
      <c r="L343" s="123" t="str">
        <f>IF('表格编辑 '!N343="","",'表格编辑 '!N343)</f>
        <v/>
      </c>
      <c r="M343" s="123" t="str">
        <f>IF('表格编辑 '!O343="","",'表格编辑 '!O343)</f>
        <v/>
      </c>
      <c r="N343" s="123" t="str">
        <f>IF('表格编辑 '!P343="","",'表格编辑 '!P343)</f>
        <v/>
      </c>
      <c r="O343" s="123" t="str">
        <f>IF('表格编辑 '!Q343="","",'表格编辑 '!Q343)</f>
        <v/>
      </c>
      <c r="P343" s="123" t="str">
        <f>IF('表格编辑 '!R343="","",'表格编辑 '!R343)</f>
        <v/>
      </c>
      <c r="Q343" s="123" t="str">
        <f>IF('表格编辑 '!S343="","",'表格编辑 '!S343)</f>
        <v/>
      </c>
      <c r="R343" s="123" t="str">
        <f>IF('表格编辑 '!T343="","",'表格编辑 '!T343)</f>
        <v/>
      </c>
      <c r="S343" s="123" t="str">
        <f>IF('表格编辑 '!U343="","",'表格编辑 '!U343)</f>
        <v/>
      </c>
      <c r="T343" s="123" t="str">
        <f>IF('表格编辑 '!V343="","",'表格编辑 '!V343)</f>
        <v/>
      </c>
      <c r="U343" s="123" t="str">
        <f>IF('表格编辑 '!W343="","",'表格编辑 '!W343)</f>
        <v/>
      </c>
      <c r="V343" s="123" t="str">
        <f>IF('表格编辑 '!X343="","",'表格编辑 '!X343)</f>
        <v/>
      </c>
      <c r="W343" s="123" t="str">
        <f>IF('表格编辑 '!Y343="","",'表格编辑 '!Y343)</f>
        <v/>
      </c>
      <c r="X343" s="123" t="str">
        <f>IF('表格编辑 '!Z343="","",'表格编辑 '!Z343)</f>
        <v/>
      </c>
      <c r="Y343" s="123" t="str">
        <f>IF('表格编辑 '!AA343="","",'表格编辑 '!AA343)</f>
        <v/>
      </c>
      <c r="Z343" s="123" t="str">
        <f>IF('表格编辑 '!AB343="","",'表格编辑 '!AB343)</f>
        <v/>
      </c>
      <c r="AA343" s="123" t="str">
        <f>IF('表格编辑 '!AC343="","",'表格编辑 '!AC343)</f>
        <v/>
      </c>
      <c r="AB343" s="123" t="str">
        <f>IF('表格编辑 '!AD343="","",'表格编辑 '!AD343)</f>
        <v/>
      </c>
      <c r="AC343" s="123" t="str">
        <f>IF('表格编辑 '!AE343="","",'表格编辑 '!AE343)</f>
        <v/>
      </c>
      <c r="AD343" s="123">
        <f>IF('表格编辑 '!AF343="","",'表格编辑 '!AF343)</f>
        <v>120170</v>
      </c>
    </row>
    <row r="344" spans="1:30">
      <c r="A344" s="123">
        <f>IF('表格编辑 '!A344="","",'表格编辑 '!A344)</f>
        <v>20171</v>
      </c>
      <c r="B344" s="123">
        <f>IF('表格编辑 '!B344="","",'表格编辑 '!B344)</f>
        <v>10081</v>
      </c>
      <c r="C344" s="123">
        <f>IF('表格编辑 '!E344="","",'表格编辑 '!E344)</f>
        <v>59</v>
      </c>
      <c r="D344" s="123" t="str">
        <f>IF('表格编辑 '!F344="","",'表格编辑 '!F344)</f>
        <v>AI_born_event(RECEIVER, ARG0, ARG1, ARG2, ARG3,ARG4)</v>
      </c>
      <c r="E344" s="123" t="str">
        <f>IF('表格编辑 '!G344="","",'表格编辑 '!G344)</f>
        <v>AI_update_event(RECEIVER, ARG0, ARG1, ARG2, ARG3,ARG4)</v>
      </c>
      <c r="F344" s="123" t="str">
        <f>IF('表格编辑 '!H344="","",'表格编辑 '!H344)</f>
        <v/>
      </c>
      <c r="G344" s="123" t="str">
        <f>IF('表格编辑 '!I344="","",'表格编辑 '!I344)</f>
        <v/>
      </c>
      <c r="H344" s="123" t="str">
        <f>IF('表格编辑 '!J344="","",'表格编辑 '!J344)</f>
        <v>test_deadth_event(RECEIVER, ARG0, ARG1, ARG2, ARG3,ARG4)</v>
      </c>
      <c r="I344" s="123">
        <f>IF('表格编辑 '!K344="","",'表格编辑 '!K344)</f>
        <v>0</v>
      </c>
      <c r="J344" s="123" t="str">
        <f>IF('表格编辑 '!L344="","",'表格编辑 '!L344)</f>
        <v/>
      </c>
      <c r="K344" s="123" t="str">
        <f>IF('表格编辑 '!M344="","",'表格编辑 '!M344)</f>
        <v/>
      </c>
      <c r="L344" s="123" t="str">
        <f>IF('表格编辑 '!N344="","",'表格编辑 '!N344)</f>
        <v/>
      </c>
      <c r="M344" s="123" t="str">
        <f>IF('表格编辑 '!O344="","",'表格编辑 '!O344)</f>
        <v/>
      </c>
      <c r="N344" s="123" t="str">
        <f>IF('表格编辑 '!P344="","",'表格编辑 '!P344)</f>
        <v/>
      </c>
      <c r="O344" s="123" t="str">
        <f>IF('表格编辑 '!Q344="","",'表格编辑 '!Q344)</f>
        <v/>
      </c>
      <c r="P344" s="123" t="str">
        <f>IF('表格编辑 '!R344="","",'表格编辑 '!R344)</f>
        <v/>
      </c>
      <c r="Q344" s="123" t="str">
        <f>IF('表格编辑 '!S344="","",'表格编辑 '!S344)</f>
        <v/>
      </c>
      <c r="R344" s="123" t="str">
        <f>IF('表格编辑 '!T344="","",'表格编辑 '!T344)</f>
        <v/>
      </c>
      <c r="S344" s="123" t="str">
        <f>IF('表格编辑 '!U344="","",'表格编辑 '!U344)</f>
        <v/>
      </c>
      <c r="T344" s="123" t="str">
        <f>IF('表格编辑 '!V344="","",'表格编辑 '!V344)</f>
        <v/>
      </c>
      <c r="U344" s="123" t="str">
        <f>IF('表格编辑 '!W344="","",'表格编辑 '!W344)</f>
        <v/>
      </c>
      <c r="V344" s="123" t="str">
        <f>IF('表格编辑 '!X344="","",'表格编辑 '!X344)</f>
        <v/>
      </c>
      <c r="W344" s="123" t="str">
        <f>IF('表格编辑 '!Y344="","",'表格编辑 '!Y344)</f>
        <v/>
      </c>
      <c r="X344" s="123" t="str">
        <f>IF('表格编辑 '!Z344="","",'表格编辑 '!Z344)</f>
        <v/>
      </c>
      <c r="Y344" s="123" t="str">
        <f>IF('表格编辑 '!AA344="","",'表格编辑 '!AA344)</f>
        <v/>
      </c>
      <c r="Z344" s="123" t="str">
        <f>IF('表格编辑 '!AB344="","",'表格编辑 '!AB344)</f>
        <v/>
      </c>
      <c r="AA344" s="123" t="str">
        <f>IF('表格编辑 '!AC344="","",'表格编辑 '!AC344)</f>
        <v/>
      </c>
      <c r="AB344" s="123" t="str">
        <f>IF('表格编辑 '!AD344="","",'表格编辑 '!AD344)</f>
        <v/>
      </c>
      <c r="AC344" s="123" t="str">
        <f>IF('表格编辑 '!AE344="","",'表格编辑 '!AE344)</f>
        <v/>
      </c>
      <c r="AD344" s="123">
        <f>IF('表格编辑 '!AF344="","",'表格编辑 '!AF344)</f>
        <v>120171</v>
      </c>
    </row>
    <row r="345" spans="1:30">
      <c r="A345" s="123">
        <f>IF('表格编辑 '!A345="","",'表格编辑 '!A345)</f>
        <v>20172</v>
      </c>
      <c r="B345" s="123">
        <f>IF('表格编辑 '!B345="","",'表格编辑 '!B345)</f>
        <v>10073</v>
      </c>
      <c r="C345" s="123">
        <f>IF('表格编辑 '!E345="","",'表格编辑 '!E345)</f>
        <v>59</v>
      </c>
      <c r="D345" s="123" t="str">
        <f>IF('表格编辑 '!F345="","",'表格编辑 '!F345)</f>
        <v>AI_born_event(RECEIVER, ARG0, ARG1, ARG2, ARG3,ARG4)</v>
      </c>
      <c r="E345" s="123" t="str">
        <f>IF('表格编辑 '!G345="","",'表格编辑 '!G345)</f>
        <v>AI_update_event(RECEIVER, ARG0, ARG1, ARG2, ARG3,ARG4)</v>
      </c>
      <c r="F345" s="123" t="str">
        <f>IF('表格编辑 '!H345="","",'表格编辑 '!H345)</f>
        <v/>
      </c>
      <c r="G345" s="123" t="str">
        <f>IF('表格编辑 '!I345="","",'表格编辑 '!I345)</f>
        <v/>
      </c>
      <c r="H345" s="123" t="str">
        <f>IF('表格编辑 '!J345="","",'表格编辑 '!J345)</f>
        <v>test_deadth_event(RECEIVER, ARG0, ARG1, ARG2, ARG3,ARG4)</v>
      </c>
      <c r="I345" s="123">
        <f>IF('表格编辑 '!K345="","",'表格编辑 '!K345)</f>
        <v>0</v>
      </c>
      <c r="J345" s="123" t="str">
        <f>IF('表格编辑 '!L345="","",'表格编辑 '!L345)</f>
        <v/>
      </c>
      <c r="K345" s="123" t="str">
        <f>IF('表格编辑 '!M345="","",'表格编辑 '!M345)</f>
        <v/>
      </c>
      <c r="L345" s="123" t="str">
        <f>IF('表格编辑 '!N345="","",'表格编辑 '!N345)</f>
        <v/>
      </c>
      <c r="M345" s="123" t="str">
        <f>IF('表格编辑 '!O345="","",'表格编辑 '!O345)</f>
        <v/>
      </c>
      <c r="N345" s="123" t="str">
        <f>IF('表格编辑 '!P345="","",'表格编辑 '!P345)</f>
        <v/>
      </c>
      <c r="O345" s="123" t="str">
        <f>IF('表格编辑 '!Q345="","",'表格编辑 '!Q345)</f>
        <v/>
      </c>
      <c r="P345" s="123" t="str">
        <f>IF('表格编辑 '!R345="","",'表格编辑 '!R345)</f>
        <v/>
      </c>
      <c r="Q345" s="123" t="str">
        <f>IF('表格编辑 '!S345="","",'表格编辑 '!S345)</f>
        <v/>
      </c>
      <c r="R345" s="123" t="str">
        <f>IF('表格编辑 '!T345="","",'表格编辑 '!T345)</f>
        <v/>
      </c>
      <c r="S345" s="123" t="str">
        <f>IF('表格编辑 '!U345="","",'表格编辑 '!U345)</f>
        <v/>
      </c>
      <c r="T345" s="123" t="str">
        <f>IF('表格编辑 '!V345="","",'表格编辑 '!V345)</f>
        <v/>
      </c>
      <c r="U345" s="123" t="str">
        <f>IF('表格编辑 '!W345="","",'表格编辑 '!W345)</f>
        <v/>
      </c>
      <c r="V345" s="123" t="str">
        <f>IF('表格编辑 '!X345="","",'表格编辑 '!X345)</f>
        <v/>
      </c>
      <c r="W345" s="123" t="str">
        <f>IF('表格编辑 '!Y345="","",'表格编辑 '!Y345)</f>
        <v/>
      </c>
      <c r="X345" s="123" t="str">
        <f>IF('表格编辑 '!Z345="","",'表格编辑 '!Z345)</f>
        <v/>
      </c>
      <c r="Y345" s="123" t="str">
        <f>IF('表格编辑 '!AA345="","",'表格编辑 '!AA345)</f>
        <v/>
      </c>
      <c r="Z345" s="123" t="str">
        <f>IF('表格编辑 '!AB345="","",'表格编辑 '!AB345)</f>
        <v/>
      </c>
      <c r="AA345" s="123" t="str">
        <f>IF('表格编辑 '!AC345="","",'表格编辑 '!AC345)</f>
        <v/>
      </c>
      <c r="AB345" s="123" t="str">
        <f>IF('表格编辑 '!AD345="","",'表格编辑 '!AD345)</f>
        <v/>
      </c>
      <c r="AC345" s="123" t="str">
        <f>IF('表格编辑 '!AE345="","",'表格编辑 '!AE345)</f>
        <v/>
      </c>
      <c r="AD345" s="123">
        <f>IF('表格编辑 '!AF345="","",'表格编辑 '!AF345)</f>
        <v>120172</v>
      </c>
    </row>
    <row r="346" spans="1:30">
      <c r="A346" s="123">
        <f>IF('表格编辑 '!A346="","",'表格编辑 '!A346)</f>
        <v>20173</v>
      </c>
      <c r="B346" s="123">
        <f>IF('表格编辑 '!B346="","",'表格编辑 '!B346)</f>
        <v>10060</v>
      </c>
      <c r="C346" s="123">
        <f>IF('表格编辑 '!E346="","",'表格编辑 '!E346)</f>
        <v>59</v>
      </c>
      <c r="D346" s="123" t="str">
        <f>IF('表格编辑 '!F346="","",'表格编辑 '!F346)</f>
        <v>AI_born_event(RECEIVER, ARG0, ARG1, ARG2, ARG3,ARG4)</v>
      </c>
      <c r="E346" s="123" t="str">
        <f>IF('表格编辑 '!G346="","",'表格编辑 '!G346)</f>
        <v>AI_update_event(RECEIVER, ARG0, ARG1, ARG2, ARG3,ARG4)</v>
      </c>
      <c r="F346" s="123" t="str">
        <f>IF('表格编辑 '!H346="","",'表格编辑 '!H346)</f>
        <v/>
      </c>
      <c r="G346" s="123" t="str">
        <f>IF('表格编辑 '!I346="","",'表格编辑 '!I346)</f>
        <v/>
      </c>
      <c r="H346" s="123" t="str">
        <f>IF('表格编辑 '!J346="","",'表格编辑 '!J346)</f>
        <v>test_deadth_event(RECEIVER, ARG0, ARG1, ARG2, ARG3,ARG4)</v>
      </c>
      <c r="I346" s="123">
        <f>IF('表格编辑 '!K346="","",'表格编辑 '!K346)</f>
        <v>0</v>
      </c>
      <c r="J346" s="123" t="str">
        <f>IF('表格编辑 '!L346="","",'表格编辑 '!L346)</f>
        <v/>
      </c>
      <c r="K346" s="123" t="str">
        <f>IF('表格编辑 '!M346="","",'表格编辑 '!M346)</f>
        <v/>
      </c>
      <c r="L346" s="123" t="str">
        <f>IF('表格编辑 '!N346="","",'表格编辑 '!N346)</f>
        <v/>
      </c>
      <c r="M346" s="123" t="str">
        <f>IF('表格编辑 '!O346="","",'表格编辑 '!O346)</f>
        <v/>
      </c>
      <c r="N346" s="123" t="str">
        <f>IF('表格编辑 '!P346="","",'表格编辑 '!P346)</f>
        <v/>
      </c>
      <c r="O346" s="123" t="str">
        <f>IF('表格编辑 '!Q346="","",'表格编辑 '!Q346)</f>
        <v/>
      </c>
      <c r="P346" s="123" t="str">
        <f>IF('表格编辑 '!R346="","",'表格编辑 '!R346)</f>
        <v/>
      </c>
      <c r="Q346" s="123" t="str">
        <f>IF('表格编辑 '!S346="","",'表格编辑 '!S346)</f>
        <v/>
      </c>
      <c r="R346" s="123" t="str">
        <f>IF('表格编辑 '!T346="","",'表格编辑 '!T346)</f>
        <v/>
      </c>
      <c r="S346" s="123" t="str">
        <f>IF('表格编辑 '!U346="","",'表格编辑 '!U346)</f>
        <v/>
      </c>
      <c r="T346" s="123" t="str">
        <f>IF('表格编辑 '!V346="","",'表格编辑 '!V346)</f>
        <v/>
      </c>
      <c r="U346" s="123" t="str">
        <f>IF('表格编辑 '!W346="","",'表格编辑 '!W346)</f>
        <v/>
      </c>
      <c r="V346" s="123" t="str">
        <f>IF('表格编辑 '!X346="","",'表格编辑 '!X346)</f>
        <v/>
      </c>
      <c r="W346" s="123" t="str">
        <f>IF('表格编辑 '!Y346="","",'表格编辑 '!Y346)</f>
        <v/>
      </c>
      <c r="X346" s="123" t="str">
        <f>IF('表格编辑 '!Z346="","",'表格编辑 '!Z346)</f>
        <v/>
      </c>
      <c r="Y346" s="123" t="str">
        <f>IF('表格编辑 '!AA346="","",'表格编辑 '!AA346)</f>
        <v/>
      </c>
      <c r="Z346" s="123" t="str">
        <f>IF('表格编辑 '!AB346="","",'表格编辑 '!AB346)</f>
        <v/>
      </c>
      <c r="AA346" s="123" t="str">
        <f>IF('表格编辑 '!AC346="","",'表格编辑 '!AC346)</f>
        <v/>
      </c>
      <c r="AB346" s="123" t="str">
        <f>IF('表格编辑 '!AD346="","",'表格编辑 '!AD346)</f>
        <v/>
      </c>
      <c r="AC346" s="123" t="str">
        <f>IF('表格编辑 '!AE346="","",'表格编辑 '!AE346)</f>
        <v/>
      </c>
      <c r="AD346" s="123">
        <f>IF('表格编辑 '!AF346="","",'表格编辑 '!AF346)</f>
        <v>120173</v>
      </c>
    </row>
    <row r="347" spans="1:30">
      <c r="A347" s="123">
        <f>IF('表格编辑 '!A347="","",'表格编辑 '!A347)</f>
        <v>20174</v>
      </c>
      <c r="B347" s="123">
        <f>IF('表格编辑 '!B347="","",'表格编辑 '!B347)</f>
        <v>10046</v>
      </c>
      <c r="C347" s="123">
        <f>IF('表格编辑 '!E347="","",'表格编辑 '!E347)</f>
        <v>59</v>
      </c>
      <c r="D347" s="123" t="str">
        <f>IF('表格编辑 '!F347="","",'表格编辑 '!F347)</f>
        <v>AI_born_event(RECEIVER, ARG0, ARG1, ARG2, ARG3,ARG4)</v>
      </c>
      <c r="E347" s="123" t="str">
        <f>IF('表格编辑 '!G347="","",'表格编辑 '!G347)</f>
        <v>AI_update_event(RECEIVER, ARG0, ARG1, ARG2, ARG3,ARG4)</v>
      </c>
      <c r="F347" s="123" t="str">
        <f>IF('表格编辑 '!H347="","",'表格编辑 '!H347)</f>
        <v/>
      </c>
      <c r="G347" s="123" t="str">
        <f>IF('表格编辑 '!I347="","",'表格编辑 '!I347)</f>
        <v/>
      </c>
      <c r="H347" s="123" t="str">
        <f>IF('表格编辑 '!J347="","",'表格编辑 '!J347)</f>
        <v>test_deadth_event(RECEIVER, ARG0, ARG1, ARG2, ARG3,ARG4)</v>
      </c>
      <c r="I347" s="123">
        <f>IF('表格编辑 '!K347="","",'表格编辑 '!K347)</f>
        <v>0</v>
      </c>
      <c r="J347" s="123" t="str">
        <f>IF('表格编辑 '!L347="","",'表格编辑 '!L347)</f>
        <v/>
      </c>
      <c r="K347" s="123" t="str">
        <f>IF('表格编辑 '!M347="","",'表格编辑 '!M347)</f>
        <v/>
      </c>
      <c r="L347" s="123" t="str">
        <f>IF('表格编辑 '!N347="","",'表格编辑 '!N347)</f>
        <v/>
      </c>
      <c r="M347" s="123" t="str">
        <f>IF('表格编辑 '!O347="","",'表格编辑 '!O347)</f>
        <v/>
      </c>
      <c r="N347" s="123" t="str">
        <f>IF('表格编辑 '!P347="","",'表格编辑 '!P347)</f>
        <v/>
      </c>
      <c r="O347" s="123" t="str">
        <f>IF('表格编辑 '!Q347="","",'表格编辑 '!Q347)</f>
        <v/>
      </c>
      <c r="P347" s="123" t="str">
        <f>IF('表格编辑 '!R347="","",'表格编辑 '!R347)</f>
        <v/>
      </c>
      <c r="Q347" s="123" t="str">
        <f>IF('表格编辑 '!S347="","",'表格编辑 '!S347)</f>
        <v/>
      </c>
      <c r="R347" s="123" t="str">
        <f>IF('表格编辑 '!T347="","",'表格编辑 '!T347)</f>
        <v/>
      </c>
      <c r="S347" s="123" t="str">
        <f>IF('表格编辑 '!U347="","",'表格编辑 '!U347)</f>
        <v/>
      </c>
      <c r="T347" s="123" t="str">
        <f>IF('表格编辑 '!V347="","",'表格编辑 '!V347)</f>
        <v/>
      </c>
      <c r="U347" s="123" t="str">
        <f>IF('表格编辑 '!W347="","",'表格编辑 '!W347)</f>
        <v/>
      </c>
      <c r="V347" s="123" t="str">
        <f>IF('表格编辑 '!X347="","",'表格编辑 '!X347)</f>
        <v/>
      </c>
      <c r="W347" s="123" t="str">
        <f>IF('表格编辑 '!Y347="","",'表格编辑 '!Y347)</f>
        <v/>
      </c>
      <c r="X347" s="123" t="str">
        <f>IF('表格编辑 '!Z347="","",'表格编辑 '!Z347)</f>
        <v/>
      </c>
      <c r="Y347" s="123" t="str">
        <f>IF('表格编辑 '!AA347="","",'表格编辑 '!AA347)</f>
        <v/>
      </c>
      <c r="Z347" s="123" t="str">
        <f>IF('表格编辑 '!AB347="","",'表格编辑 '!AB347)</f>
        <v/>
      </c>
      <c r="AA347" s="123" t="str">
        <f>IF('表格编辑 '!AC347="","",'表格编辑 '!AC347)</f>
        <v/>
      </c>
      <c r="AB347" s="123" t="str">
        <f>IF('表格编辑 '!AD347="","",'表格编辑 '!AD347)</f>
        <v/>
      </c>
      <c r="AC347" s="123" t="str">
        <f>IF('表格编辑 '!AE347="","",'表格编辑 '!AE347)</f>
        <v/>
      </c>
      <c r="AD347" s="123">
        <f>IF('表格编辑 '!AF347="","",'表格编辑 '!AF347)</f>
        <v>120174</v>
      </c>
    </row>
    <row r="348" spans="1:30">
      <c r="A348" s="123">
        <f>IF('表格编辑 '!A348="","",'表格编辑 '!A348)</f>
        <v>20175</v>
      </c>
      <c r="B348" s="123">
        <f>IF('表格编辑 '!B348="","",'表格编辑 '!B348)</f>
        <v>10094</v>
      </c>
      <c r="C348" s="123">
        <f>IF('表格编辑 '!E348="","",'表格编辑 '!E348)</f>
        <v>59</v>
      </c>
      <c r="D348" s="123" t="str">
        <f>IF('表格编辑 '!F348="","",'表格编辑 '!F348)</f>
        <v>AI_born_event(RECEIVER, ARG0, ARG1, ARG2, ARG3,ARG4)</v>
      </c>
      <c r="E348" s="123" t="str">
        <f>IF('表格编辑 '!G348="","",'表格编辑 '!G348)</f>
        <v>AI_update_event(RECEIVER, ARG0, ARG1, ARG2, ARG3,ARG4)</v>
      </c>
      <c r="F348" s="123" t="str">
        <f>IF('表格编辑 '!H348="","",'表格编辑 '!H348)</f>
        <v/>
      </c>
      <c r="G348" s="123" t="str">
        <f>IF('表格编辑 '!I348="","",'表格编辑 '!I348)</f>
        <v/>
      </c>
      <c r="H348" s="123" t="str">
        <f>IF('表格编辑 '!J348="","",'表格编辑 '!J348)</f>
        <v>test_deadth_event(RECEIVER, ARG0, ARG1, ARG2, ARG3,ARG4)</v>
      </c>
      <c r="I348" s="123">
        <f>IF('表格编辑 '!K348="","",'表格编辑 '!K348)</f>
        <v>0</v>
      </c>
      <c r="J348" s="123" t="str">
        <f>IF('表格编辑 '!L348="","",'表格编辑 '!L348)</f>
        <v/>
      </c>
      <c r="K348" s="123" t="str">
        <f>IF('表格编辑 '!M348="","",'表格编辑 '!M348)</f>
        <v/>
      </c>
      <c r="L348" s="123" t="str">
        <f>IF('表格编辑 '!N348="","",'表格编辑 '!N348)</f>
        <v/>
      </c>
      <c r="M348" s="123" t="str">
        <f>IF('表格编辑 '!O348="","",'表格编辑 '!O348)</f>
        <v/>
      </c>
      <c r="N348" s="123" t="str">
        <f>IF('表格编辑 '!P348="","",'表格编辑 '!P348)</f>
        <v/>
      </c>
      <c r="O348" s="123" t="str">
        <f>IF('表格编辑 '!Q348="","",'表格编辑 '!Q348)</f>
        <v/>
      </c>
      <c r="P348" s="123" t="str">
        <f>IF('表格编辑 '!R348="","",'表格编辑 '!R348)</f>
        <v/>
      </c>
      <c r="Q348" s="123" t="str">
        <f>IF('表格编辑 '!S348="","",'表格编辑 '!S348)</f>
        <v/>
      </c>
      <c r="R348" s="123" t="str">
        <f>IF('表格编辑 '!T348="","",'表格编辑 '!T348)</f>
        <v/>
      </c>
      <c r="S348" s="123" t="str">
        <f>IF('表格编辑 '!U348="","",'表格编辑 '!U348)</f>
        <v/>
      </c>
      <c r="T348" s="123" t="str">
        <f>IF('表格编辑 '!V348="","",'表格编辑 '!V348)</f>
        <v/>
      </c>
      <c r="U348" s="123" t="str">
        <f>IF('表格编辑 '!W348="","",'表格编辑 '!W348)</f>
        <v/>
      </c>
      <c r="V348" s="123" t="str">
        <f>IF('表格编辑 '!X348="","",'表格编辑 '!X348)</f>
        <v/>
      </c>
      <c r="W348" s="123" t="str">
        <f>IF('表格编辑 '!Y348="","",'表格编辑 '!Y348)</f>
        <v/>
      </c>
      <c r="X348" s="123" t="str">
        <f>IF('表格编辑 '!Z348="","",'表格编辑 '!Z348)</f>
        <v/>
      </c>
      <c r="Y348" s="123" t="str">
        <f>IF('表格编辑 '!AA348="","",'表格编辑 '!AA348)</f>
        <v/>
      </c>
      <c r="Z348" s="123" t="str">
        <f>IF('表格编辑 '!AB348="","",'表格编辑 '!AB348)</f>
        <v/>
      </c>
      <c r="AA348" s="123" t="str">
        <f>IF('表格编辑 '!AC348="","",'表格编辑 '!AC348)</f>
        <v/>
      </c>
      <c r="AB348" s="123" t="str">
        <f>IF('表格编辑 '!AD348="","",'表格编辑 '!AD348)</f>
        <v/>
      </c>
      <c r="AC348" s="123" t="str">
        <f>IF('表格编辑 '!AE348="","",'表格编辑 '!AE348)</f>
        <v/>
      </c>
      <c r="AD348" s="123">
        <f>IF('表格编辑 '!AF348="","",'表格编辑 '!AF348)</f>
        <v>120175</v>
      </c>
    </row>
    <row r="349" spans="1:30">
      <c r="A349" s="123">
        <f>IF('表格编辑 '!A349="","",'表格编辑 '!A349)</f>
        <v>20176</v>
      </c>
      <c r="B349" s="123">
        <f>IF('表格编辑 '!B349="","",'表格编辑 '!B349)</f>
        <v>10009</v>
      </c>
      <c r="C349" s="123">
        <f>IF('表格编辑 '!E349="","",'表格编辑 '!E349)</f>
        <v>59</v>
      </c>
      <c r="D349" s="123" t="str">
        <f>IF('表格编辑 '!F349="","",'表格编辑 '!F349)</f>
        <v>AI_born_event(RECEIVER, ARG0, ARG1, ARG2, ARG3,ARG4)</v>
      </c>
      <c r="E349" s="123" t="str">
        <f>IF('表格编辑 '!G349="","",'表格编辑 '!G349)</f>
        <v>AI_update_event(RECEIVER, ARG0, ARG1, ARG2, ARG3,ARG4)</v>
      </c>
      <c r="F349" s="123" t="str">
        <f>IF('表格编辑 '!H349="","",'表格编辑 '!H349)</f>
        <v/>
      </c>
      <c r="G349" s="123" t="str">
        <f>IF('表格编辑 '!I349="","",'表格编辑 '!I349)</f>
        <v/>
      </c>
      <c r="H349" s="123" t="str">
        <f>IF('表格编辑 '!J349="","",'表格编辑 '!J349)</f>
        <v>test_deadth_event(RECEIVER, ARG0, ARG1, ARG2, ARG3,ARG4)</v>
      </c>
      <c r="I349" s="123">
        <f>IF('表格编辑 '!K349="","",'表格编辑 '!K349)</f>
        <v>0</v>
      </c>
      <c r="J349" s="123" t="str">
        <f>IF('表格编辑 '!L349="","",'表格编辑 '!L349)</f>
        <v/>
      </c>
      <c r="K349" s="123" t="str">
        <f>IF('表格编辑 '!M349="","",'表格编辑 '!M349)</f>
        <v/>
      </c>
      <c r="L349" s="123" t="str">
        <f>IF('表格编辑 '!N349="","",'表格编辑 '!N349)</f>
        <v/>
      </c>
      <c r="M349" s="123" t="str">
        <f>IF('表格编辑 '!O349="","",'表格编辑 '!O349)</f>
        <v/>
      </c>
      <c r="N349" s="123" t="str">
        <f>IF('表格编辑 '!P349="","",'表格编辑 '!P349)</f>
        <v/>
      </c>
      <c r="O349" s="123" t="str">
        <f>IF('表格编辑 '!Q349="","",'表格编辑 '!Q349)</f>
        <v/>
      </c>
      <c r="P349" s="123" t="str">
        <f>IF('表格编辑 '!R349="","",'表格编辑 '!R349)</f>
        <v/>
      </c>
      <c r="Q349" s="123" t="str">
        <f>IF('表格编辑 '!S349="","",'表格编辑 '!S349)</f>
        <v/>
      </c>
      <c r="R349" s="123" t="str">
        <f>IF('表格编辑 '!T349="","",'表格编辑 '!T349)</f>
        <v/>
      </c>
      <c r="S349" s="123" t="str">
        <f>IF('表格编辑 '!U349="","",'表格编辑 '!U349)</f>
        <v/>
      </c>
      <c r="T349" s="123" t="str">
        <f>IF('表格编辑 '!V349="","",'表格编辑 '!V349)</f>
        <v/>
      </c>
      <c r="U349" s="123" t="str">
        <f>IF('表格编辑 '!W349="","",'表格编辑 '!W349)</f>
        <v/>
      </c>
      <c r="V349" s="123" t="str">
        <f>IF('表格编辑 '!X349="","",'表格编辑 '!X349)</f>
        <v/>
      </c>
      <c r="W349" s="123" t="str">
        <f>IF('表格编辑 '!Y349="","",'表格编辑 '!Y349)</f>
        <v/>
      </c>
      <c r="X349" s="123" t="str">
        <f>IF('表格编辑 '!Z349="","",'表格编辑 '!Z349)</f>
        <v/>
      </c>
      <c r="Y349" s="123" t="str">
        <f>IF('表格编辑 '!AA349="","",'表格编辑 '!AA349)</f>
        <v/>
      </c>
      <c r="Z349" s="123" t="str">
        <f>IF('表格编辑 '!AB349="","",'表格编辑 '!AB349)</f>
        <v/>
      </c>
      <c r="AA349" s="123" t="str">
        <f>IF('表格编辑 '!AC349="","",'表格编辑 '!AC349)</f>
        <v/>
      </c>
      <c r="AB349" s="123" t="str">
        <f>IF('表格编辑 '!AD349="","",'表格编辑 '!AD349)</f>
        <v/>
      </c>
      <c r="AC349" s="123" t="str">
        <f>IF('表格编辑 '!AE349="","",'表格编辑 '!AE349)</f>
        <v/>
      </c>
      <c r="AD349" s="123">
        <f>IF('表格编辑 '!AF349="","",'表格编辑 '!AF349)</f>
        <v>120176</v>
      </c>
    </row>
    <row r="350" spans="1:30">
      <c r="A350" s="123">
        <f>IF('表格编辑 '!A350="","",'表格编辑 '!A350)</f>
        <v>20177</v>
      </c>
      <c r="B350" s="123">
        <f>IF('表格编辑 '!B350="","",'表格编辑 '!B350)</f>
        <v>10004</v>
      </c>
      <c r="C350" s="123">
        <f>IF('表格编辑 '!E350="","",'表格编辑 '!E350)</f>
        <v>59</v>
      </c>
      <c r="D350" s="123" t="str">
        <f>IF('表格编辑 '!F350="","",'表格编辑 '!F350)</f>
        <v>AI_born_event(RECEIVER, ARG0, ARG1, ARG2, ARG3,ARG4)</v>
      </c>
      <c r="E350" s="123" t="str">
        <f>IF('表格编辑 '!G350="","",'表格编辑 '!G350)</f>
        <v>AI_update_event(RECEIVER, ARG0, ARG1, ARG2, ARG3,ARG4)</v>
      </c>
      <c r="F350" s="123" t="str">
        <f>IF('表格编辑 '!H350="","",'表格编辑 '!H350)</f>
        <v/>
      </c>
      <c r="G350" s="123" t="str">
        <f>IF('表格编辑 '!I350="","",'表格编辑 '!I350)</f>
        <v/>
      </c>
      <c r="H350" s="123" t="str">
        <f>IF('表格编辑 '!J350="","",'表格编辑 '!J350)</f>
        <v>test_deadth_event(RECEIVER, ARG0, ARG1, ARG2, ARG3,ARG4)</v>
      </c>
      <c r="I350" s="123">
        <f>IF('表格编辑 '!K350="","",'表格编辑 '!K350)</f>
        <v>0</v>
      </c>
      <c r="J350" s="123" t="str">
        <f>IF('表格编辑 '!L350="","",'表格编辑 '!L350)</f>
        <v/>
      </c>
      <c r="K350" s="123" t="str">
        <f>IF('表格编辑 '!M350="","",'表格编辑 '!M350)</f>
        <v/>
      </c>
      <c r="L350" s="123" t="str">
        <f>IF('表格编辑 '!N350="","",'表格编辑 '!N350)</f>
        <v/>
      </c>
      <c r="M350" s="123" t="str">
        <f>IF('表格编辑 '!O350="","",'表格编辑 '!O350)</f>
        <v/>
      </c>
      <c r="N350" s="123" t="str">
        <f>IF('表格编辑 '!P350="","",'表格编辑 '!P350)</f>
        <v/>
      </c>
      <c r="O350" s="123" t="str">
        <f>IF('表格编辑 '!Q350="","",'表格编辑 '!Q350)</f>
        <v/>
      </c>
      <c r="P350" s="123" t="str">
        <f>IF('表格编辑 '!R350="","",'表格编辑 '!R350)</f>
        <v/>
      </c>
      <c r="Q350" s="123" t="str">
        <f>IF('表格编辑 '!S350="","",'表格编辑 '!S350)</f>
        <v/>
      </c>
      <c r="R350" s="123" t="str">
        <f>IF('表格编辑 '!T350="","",'表格编辑 '!T350)</f>
        <v/>
      </c>
      <c r="S350" s="123" t="str">
        <f>IF('表格编辑 '!U350="","",'表格编辑 '!U350)</f>
        <v/>
      </c>
      <c r="T350" s="123" t="str">
        <f>IF('表格编辑 '!V350="","",'表格编辑 '!V350)</f>
        <v/>
      </c>
      <c r="U350" s="123" t="str">
        <f>IF('表格编辑 '!W350="","",'表格编辑 '!W350)</f>
        <v/>
      </c>
      <c r="V350" s="123" t="str">
        <f>IF('表格编辑 '!X350="","",'表格编辑 '!X350)</f>
        <v/>
      </c>
      <c r="W350" s="123" t="str">
        <f>IF('表格编辑 '!Y350="","",'表格编辑 '!Y350)</f>
        <v/>
      </c>
      <c r="X350" s="123" t="str">
        <f>IF('表格编辑 '!Z350="","",'表格编辑 '!Z350)</f>
        <v/>
      </c>
      <c r="Y350" s="123" t="str">
        <f>IF('表格编辑 '!AA350="","",'表格编辑 '!AA350)</f>
        <v/>
      </c>
      <c r="Z350" s="123" t="str">
        <f>IF('表格编辑 '!AB350="","",'表格编辑 '!AB350)</f>
        <v/>
      </c>
      <c r="AA350" s="123" t="str">
        <f>IF('表格编辑 '!AC350="","",'表格编辑 '!AC350)</f>
        <v/>
      </c>
      <c r="AB350" s="123" t="str">
        <f>IF('表格编辑 '!AD350="","",'表格编辑 '!AD350)</f>
        <v/>
      </c>
      <c r="AC350" s="123" t="str">
        <f>IF('表格编辑 '!AE350="","",'表格编辑 '!AE350)</f>
        <v/>
      </c>
      <c r="AD350" s="123">
        <f>IF('表格编辑 '!AF350="","",'表格编辑 '!AF350)</f>
        <v>120177</v>
      </c>
    </row>
    <row r="351" spans="1:30">
      <c r="A351" s="123">
        <f>IF('表格编辑 '!A351="","",'表格编辑 '!A351)</f>
        <v>20178</v>
      </c>
      <c r="B351" s="123">
        <f>IF('表格编辑 '!B351="","",'表格编辑 '!B351)</f>
        <v>10159</v>
      </c>
      <c r="C351" s="123">
        <f>IF('表格编辑 '!E351="","",'表格编辑 '!E351)</f>
        <v>59</v>
      </c>
      <c r="D351" s="123" t="str">
        <f>IF('表格编辑 '!F351="","",'表格编辑 '!F351)</f>
        <v>AI_born_event(RECEIVER, ARG0, ARG1, ARG2, ARG3,ARG4)</v>
      </c>
      <c r="E351" s="123" t="str">
        <f>IF('表格编辑 '!G351="","",'表格编辑 '!G351)</f>
        <v>AI_update_event(RECEIVER, ARG0, ARG1, ARG2, ARG3,ARG4)</v>
      </c>
      <c r="F351" s="123" t="str">
        <f>IF('表格编辑 '!H351="","",'表格编辑 '!H351)</f>
        <v/>
      </c>
      <c r="G351" s="123" t="str">
        <f>IF('表格编辑 '!I351="","",'表格编辑 '!I351)</f>
        <v/>
      </c>
      <c r="H351" s="123" t="str">
        <f>IF('表格编辑 '!J351="","",'表格编辑 '!J351)</f>
        <v>test_deadth_event(RECEIVER, ARG0, ARG1, ARG2, ARG3,ARG4)</v>
      </c>
      <c r="I351" s="123">
        <f>IF('表格编辑 '!K351="","",'表格编辑 '!K351)</f>
        <v>0</v>
      </c>
      <c r="J351" s="123" t="str">
        <f>IF('表格编辑 '!L351="","",'表格编辑 '!L351)</f>
        <v/>
      </c>
      <c r="K351" s="123" t="str">
        <f>IF('表格编辑 '!M351="","",'表格编辑 '!M351)</f>
        <v/>
      </c>
      <c r="L351" s="123" t="str">
        <f>IF('表格编辑 '!N351="","",'表格编辑 '!N351)</f>
        <v/>
      </c>
      <c r="M351" s="123" t="str">
        <f>IF('表格编辑 '!O351="","",'表格编辑 '!O351)</f>
        <v/>
      </c>
      <c r="N351" s="123" t="str">
        <f>IF('表格编辑 '!P351="","",'表格编辑 '!P351)</f>
        <v/>
      </c>
      <c r="O351" s="123" t="str">
        <f>IF('表格编辑 '!Q351="","",'表格编辑 '!Q351)</f>
        <v/>
      </c>
      <c r="P351" s="123" t="str">
        <f>IF('表格编辑 '!R351="","",'表格编辑 '!R351)</f>
        <v/>
      </c>
      <c r="Q351" s="123" t="str">
        <f>IF('表格编辑 '!S351="","",'表格编辑 '!S351)</f>
        <v/>
      </c>
      <c r="R351" s="123" t="str">
        <f>IF('表格编辑 '!T351="","",'表格编辑 '!T351)</f>
        <v/>
      </c>
      <c r="S351" s="123" t="str">
        <f>IF('表格编辑 '!U351="","",'表格编辑 '!U351)</f>
        <v/>
      </c>
      <c r="T351" s="123" t="str">
        <f>IF('表格编辑 '!V351="","",'表格编辑 '!V351)</f>
        <v/>
      </c>
      <c r="U351" s="123" t="str">
        <f>IF('表格编辑 '!W351="","",'表格编辑 '!W351)</f>
        <v/>
      </c>
      <c r="V351" s="123" t="str">
        <f>IF('表格编辑 '!X351="","",'表格编辑 '!X351)</f>
        <v/>
      </c>
      <c r="W351" s="123" t="str">
        <f>IF('表格编辑 '!Y351="","",'表格编辑 '!Y351)</f>
        <v/>
      </c>
      <c r="X351" s="123" t="str">
        <f>IF('表格编辑 '!Z351="","",'表格编辑 '!Z351)</f>
        <v/>
      </c>
      <c r="Y351" s="123" t="str">
        <f>IF('表格编辑 '!AA351="","",'表格编辑 '!AA351)</f>
        <v/>
      </c>
      <c r="Z351" s="123" t="str">
        <f>IF('表格编辑 '!AB351="","",'表格编辑 '!AB351)</f>
        <v/>
      </c>
      <c r="AA351" s="123" t="str">
        <f>IF('表格编辑 '!AC351="","",'表格编辑 '!AC351)</f>
        <v/>
      </c>
      <c r="AB351" s="123" t="str">
        <f>IF('表格编辑 '!AD351="","",'表格编辑 '!AD351)</f>
        <v/>
      </c>
      <c r="AC351" s="123" t="str">
        <f>IF('表格编辑 '!AE351="","",'表格编辑 '!AE351)</f>
        <v/>
      </c>
      <c r="AD351" s="123">
        <f>IF('表格编辑 '!AF351="","",'表格编辑 '!AF351)</f>
        <v>120178</v>
      </c>
    </row>
    <row r="352" spans="1:30">
      <c r="A352" s="123">
        <f>IF('表格编辑 '!A352="","",'表格编辑 '!A352)</f>
        <v>20179</v>
      </c>
      <c r="B352" s="123">
        <f>IF('表格编辑 '!B352="","",'表格编辑 '!B352)</f>
        <v>10062</v>
      </c>
      <c r="C352" s="123">
        <f>IF('表格编辑 '!E352="","",'表格编辑 '!E352)</f>
        <v>59</v>
      </c>
      <c r="D352" s="123" t="str">
        <f>IF('表格编辑 '!F352="","",'表格编辑 '!F352)</f>
        <v>AI_born_event(RECEIVER, ARG0, ARG1, ARG2, ARG3,ARG4)</v>
      </c>
      <c r="E352" s="123" t="str">
        <f>IF('表格编辑 '!G352="","",'表格编辑 '!G352)</f>
        <v>AI_update_event(RECEIVER, ARG0, ARG1, ARG2, ARG3,ARG4)</v>
      </c>
      <c r="F352" s="123" t="str">
        <f>IF('表格编辑 '!H352="","",'表格编辑 '!H352)</f>
        <v/>
      </c>
      <c r="G352" s="123" t="str">
        <f>IF('表格编辑 '!I352="","",'表格编辑 '!I352)</f>
        <v/>
      </c>
      <c r="H352" s="123" t="str">
        <f>IF('表格编辑 '!J352="","",'表格编辑 '!J352)</f>
        <v>test_deadth_event(RECEIVER, ARG0, ARG1, ARG2, ARG3,ARG4)</v>
      </c>
      <c r="I352" s="123">
        <f>IF('表格编辑 '!K352="","",'表格编辑 '!K352)</f>
        <v>0</v>
      </c>
      <c r="J352" s="123" t="str">
        <f>IF('表格编辑 '!L352="","",'表格编辑 '!L352)</f>
        <v/>
      </c>
      <c r="K352" s="123" t="str">
        <f>IF('表格编辑 '!M352="","",'表格编辑 '!M352)</f>
        <v/>
      </c>
      <c r="L352" s="123" t="str">
        <f>IF('表格编辑 '!N352="","",'表格编辑 '!N352)</f>
        <v/>
      </c>
      <c r="M352" s="123" t="str">
        <f>IF('表格编辑 '!O352="","",'表格编辑 '!O352)</f>
        <v/>
      </c>
      <c r="N352" s="123" t="str">
        <f>IF('表格编辑 '!P352="","",'表格编辑 '!P352)</f>
        <v/>
      </c>
      <c r="O352" s="123" t="str">
        <f>IF('表格编辑 '!Q352="","",'表格编辑 '!Q352)</f>
        <v/>
      </c>
      <c r="P352" s="123" t="str">
        <f>IF('表格编辑 '!R352="","",'表格编辑 '!R352)</f>
        <v/>
      </c>
      <c r="Q352" s="123" t="str">
        <f>IF('表格编辑 '!S352="","",'表格编辑 '!S352)</f>
        <v/>
      </c>
      <c r="R352" s="123" t="str">
        <f>IF('表格编辑 '!T352="","",'表格编辑 '!T352)</f>
        <v/>
      </c>
      <c r="S352" s="123" t="str">
        <f>IF('表格编辑 '!U352="","",'表格编辑 '!U352)</f>
        <v/>
      </c>
      <c r="T352" s="123" t="str">
        <f>IF('表格编辑 '!V352="","",'表格编辑 '!V352)</f>
        <v/>
      </c>
      <c r="U352" s="123" t="str">
        <f>IF('表格编辑 '!W352="","",'表格编辑 '!W352)</f>
        <v/>
      </c>
      <c r="V352" s="123" t="str">
        <f>IF('表格编辑 '!X352="","",'表格编辑 '!X352)</f>
        <v/>
      </c>
      <c r="W352" s="123" t="str">
        <f>IF('表格编辑 '!Y352="","",'表格编辑 '!Y352)</f>
        <v/>
      </c>
      <c r="X352" s="123" t="str">
        <f>IF('表格编辑 '!Z352="","",'表格编辑 '!Z352)</f>
        <v/>
      </c>
      <c r="Y352" s="123" t="str">
        <f>IF('表格编辑 '!AA352="","",'表格编辑 '!AA352)</f>
        <v/>
      </c>
      <c r="Z352" s="123" t="str">
        <f>IF('表格编辑 '!AB352="","",'表格编辑 '!AB352)</f>
        <v/>
      </c>
      <c r="AA352" s="123" t="str">
        <f>IF('表格编辑 '!AC352="","",'表格编辑 '!AC352)</f>
        <v/>
      </c>
      <c r="AB352" s="123" t="str">
        <f>IF('表格编辑 '!AD352="","",'表格编辑 '!AD352)</f>
        <v/>
      </c>
      <c r="AC352" s="123" t="str">
        <f>IF('表格编辑 '!AE352="","",'表格编辑 '!AE352)</f>
        <v/>
      </c>
      <c r="AD352" s="123">
        <f>IF('表格编辑 '!AF352="","",'表格编辑 '!AF352)</f>
        <v>120179</v>
      </c>
    </row>
    <row r="353" spans="1:30">
      <c r="A353" s="123">
        <f>IF('表格编辑 '!A353="","",'表格编辑 '!A353)</f>
        <v>20180</v>
      </c>
      <c r="B353" s="123">
        <f>IF('表格编辑 '!B353="","",'表格编辑 '!B353)</f>
        <v>10066</v>
      </c>
      <c r="C353" s="123">
        <f>IF('表格编辑 '!E353="","",'表格编辑 '!E353)</f>
        <v>59</v>
      </c>
      <c r="D353" s="123" t="str">
        <f>IF('表格编辑 '!F353="","",'表格编辑 '!F353)</f>
        <v>AI_born_event(RECEIVER, ARG0, ARG1, ARG2, ARG3,ARG4)</v>
      </c>
      <c r="E353" s="123" t="str">
        <f>IF('表格编辑 '!G353="","",'表格编辑 '!G353)</f>
        <v>AI_update_event(RECEIVER, ARG0, ARG1, ARG2, ARG3,ARG4)</v>
      </c>
      <c r="F353" s="123" t="str">
        <f>IF('表格编辑 '!H353="","",'表格编辑 '!H353)</f>
        <v/>
      </c>
      <c r="G353" s="123" t="str">
        <f>IF('表格编辑 '!I353="","",'表格编辑 '!I353)</f>
        <v/>
      </c>
      <c r="H353" s="123" t="str">
        <f>IF('表格编辑 '!J353="","",'表格编辑 '!J353)</f>
        <v>test_deadth_event(RECEIVER, ARG0, ARG1, ARG2, ARG3,ARG4)</v>
      </c>
      <c r="I353" s="123">
        <f>IF('表格编辑 '!K353="","",'表格编辑 '!K353)</f>
        <v>0</v>
      </c>
      <c r="J353" s="123" t="str">
        <f>IF('表格编辑 '!L353="","",'表格编辑 '!L353)</f>
        <v/>
      </c>
      <c r="K353" s="123" t="str">
        <f>IF('表格编辑 '!M353="","",'表格编辑 '!M353)</f>
        <v/>
      </c>
      <c r="L353" s="123" t="str">
        <f>IF('表格编辑 '!N353="","",'表格编辑 '!N353)</f>
        <v/>
      </c>
      <c r="M353" s="123" t="str">
        <f>IF('表格编辑 '!O353="","",'表格编辑 '!O353)</f>
        <v/>
      </c>
      <c r="N353" s="123" t="str">
        <f>IF('表格编辑 '!P353="","",'表格编辑 '!P353)</f>
        <v/>
      </c>
      <c r="O353" s="123" t="str">
        <f>IF('表格编辑 '!Q353="","",'表格编辑 '!Q353)</f>
        <v/>
      </c>
      <c r="P353" s="123" t="str">
        <f>IF('表格编辑 '!R353="","",'表格编辑 '!R353)</f>
        <v/>
      </c>
      <c r="Q353" s="123" t="str">
        <f>IF('表格编辑 '!S353="","",'表格编辑 '!S353)</f>
        <v/>
      </c>
      <c r="R353" s="123" t="str">
        <f>IF('表格编辑 '!T353="","",'表格编辑 '!T353)</f>
        <v/>
      </c>
      <c r="S353" s="123" t="str">
        <f>IF('表格编辑 '!U353="","",'表格编辑 '!U353)</f>
        <v/>
      </c>
      <c r="T353" s="123" t="str">
        <f>IF('表格编辑 '!V353="","",'表格编辑 '!V353)</f>
        <v/>
      </c>
      <c r="U353" s="123" t="str">
        <f>IF('表格编辑 '!W353="","",'表格编辑 '!W353)</f>
        <v/>
      </c>
      <c r="V353" s="123" t="str">
        <f>IF('表格编辑 '!X353="","",'表格编辑 '!X353)</f>
        <v/>
      </c>
      <c r="W353" s="123" t="str">
        <f>IF('表格编辑 '!Y353="","",'表格编辑 '!Y353)</f>
        <v/>
      </c>
      <c r="X353" s="123" t="str">
        <f>IF('表格编辑 '!Z353="","",'表格编辑 '!Z353)</f>
        <v/>
      </c>
      <c r="Y353" s="123" t="str">
        <f>IF('表格编辑 '!AA353="","",'表格编辑 '!AA353)</f>
        <v/>
      </c>
      <c r="Z353" s="123" t="str">
        <f>IF('表格编辑 '!AB353="","",'表格编辑 '!AB353)</f>
        <v/>
      </c>
      <c r="AA353" s="123" t="str">
        <f>IF('表格编辑 '!AC353="","",'表格编辑 '!AC353)</f>
        <v/>
      </c>
      <c r="AB353" s="123" t="str">
        <f>IF('表格编辑 '!AD353="","",'表格编辑 '!AD353)</f>
        <v/>
      </c>
      <c r="AC353" s="123" t="str">
        <f>IF('表格编辑 '!AE353="","",'表格编辑 '!AE353)</f>
        <v/>
      </c>
      <c r="AD353" s="123">
        <f>IF('表格编辑 '!AF353="","",'表格编辑 '!AF353)</f>
        <v>120180</v>
      </c>
    </row>
    <row r="354" spans="1:30">
      <c r="A354" s="123">
        <f>IF('表格编辑 '!A354="","",'表格编辑 '!A354)</f>
        <v>20181</v>
      </c>
      <c r="B354" s="123">
        <f>IF('表格编辑 '!B354="","",'表格编辑 '!B354)</f>
        <v>10019</v>
      </c>
      <c r="C354" s="123">
        <f>IF('表格编辑 '!E354="","",'表格编辑 '!E354)</f>
        <v>59</v>
      </c>
      <c r="D354" s="123" t="str">
        <f>IF('表格编辑 '!F354="","",'表格编辑 '!F354)</f>
        <v>AI_born_event(RECEIVER, ARG0, ARG1, ARG2, ARG3,ARG4)</v>
      </c>
      <c r="E354" s="123" t="str">
        <f>IF('表格编辑 '!G354="","",'表格编辑 '!G354)</f>
        <v>AI_update_event(RECEIVER, ARG0, ARG1, ARG2, ARG3,ARG4)</v>
      </c>
      <c r="F354" s="123" t="str">
        <f>IF('表格编辑 '!H354="","",'表格编辑 '!H354)</f>
        <v/>
      </c>
      <c r="G354" s="123" t="str">
        <f>IF('表格编辑 '!I354="","",'表格编辑 '!I354)</f>
        <v/>
      </c>
      <c r="H354" s="123" t="str">
        <f>IF('表格编辑 '!J354="","",'表格编辑 '!J354)</f>
        <v>test_deadth_event(RECEIVER, ARG0, ARG1, ARG2, ARG3,ARG4)</v>
      </c>
      <c r="I354" s="123">
        <f>IF('表格编辑 '!K354="","",'表格编辑 '!K354)</f>
        <v>0</v>
      </c>
      <c r="J354" s="123" t="str">
        <f>IF('表格编辑 '!L354="","",'表格编辑 '!L354)</f>
        <v/>
      </c>
      <c r="K354" s="123" t="str">
        <f>IF('表格编辑 '!M354="","",'表格编辑 '!M354)</f>
        <v/>
      </c>
      <c r="L354" s="123" t="str">
        <f>IF('表格编辑 '!N354="","",'表格编辑 '!N354)</f>
        <v/>
      </c>
      <c r="M354" s="123" t="str">
        <f>IF('表格编辑 '!O354="","",'表格编辑 '!O354)</f>
        <v/>
      </c>
      <c r="N354" s="123" t="str">
        <f>IF('表格编辑 '!P354="","",'表格编辑 '!P354)</f>
        <v/>
      </c>
      <c r="O354" s="123" t="str">
        <f>IF('表格编辑 '!Q354="","",'表格编辑 '!Q354)</f>
        <v/>
      </c>
      <c r="P354" s="123" t="str">
        <f>IF('表格编辑 '!R354="","",'表格编辑 '!R354)</f>
        <v/>
      </c>
      <c r="Q354" s="123" t="str">
        <f>IF('表格编辑 '!S354="","",'表格编辑 '!S354)</f>
        <v/>
      </c>
      <c r="R354" s="123" t="str">
        <f>IF('表格编辑 '!T354="","",'表格编辑 '!T354)</f>
        <v/>
      </c>
      <c r="S354" s="123" t="str">
        <f>IF('表格编辑 '!U354="","",'表格编辑 '!U354)</f>
        <v/>
      </c>
      <c r="T354" s="123" t="str">
        <f>IF('表格编辑 '!V354="","",'表格编辑 '!V354)</f>
        <v/>
      </c>
      <c r="U354" s="123" t="str">
        <f>IF('表格编辑 '!W354="","",'表格编辑 '!W354)</f>
        <v/>
      </c>
      <c r="V354" s="123" t="str">
        <f>IF('表格编辑 '!X354="","",'表格编辑 '!X354)</f>
        <v/>
      </c>
      <c r="W354" s="123" t="str">
        <f>IF('表格编辑 '!Y354="","",'表格编辑 '!Y354)</f>
        <v/>
      </c>
      <c r="X354" s="123" t="str">
        <f>IF('表格编辑 '!Z354="","",'表格编辑 '!Z354)</f>
        <v/>
      </c>
      <c r="Y354" s="123" t="str">
        <f>IF('表格编辑 '!AA354="","",'表格编辑 '!AA354)</f>
        <v/>
      </c>
      <c r="Z354" s="123" t="str">
        <f>IF('表格编辑 '!AB354="","",'表格编辑 '!AB354)</f>
        <v/>
      </c>
      <c r="AA354" s="123" t="str">
        <f>IF('表格编辑 '!AC354="","",'表格编辑 '!AC354)</f>
        <v/>
      </c>
      <c r="AB354" s="123" t="str">
        <f>IF('表格编辑 '!AD354="","",'表格编辑 '!AD354)</f>
        <v/>
      </c>
      <c r="AC354" s="123" t="str">
        <f>IF('表格编辑 '!AE354="","",'表格编辑 '!AE354)</f>
        <v/>
      </c>
      <c r="AD354" s="123">
        <f>IF('表格编辑 '!AF354="","",'表格编辑 '!AF354)</f>
        <v>120181</v>
      </c>
    </row>
    <row r="355" spans="1:30">
      <c r="A355" s="123">
        <f>IF('表格编辑 '!A355="","",'表格编辑 '!A355)</f>
        <v>20182</v>
      </c>
      <c r="B355" s="123">
        <f>IF('表格编辑 '!B355="","",'表格编辑 '!B355)</f>
        <v>10012</v>
      </c>
      <c r="C355" s="123">
        <f>IF('表格编辑 '!E355="","",'表格编辑 '!E355)</f>
        <v>59</v>
      </c>
      <c r="D355" s="123" t="str">
        <f>IF('表格编辑 '!F355="","",'表格编辑 '!F355)</f>
        <v>AI_born_event(RECEIVER, ARG0, ARG1, ARG2, ARG3,ARG4)</v>
      </c>
      <c r="E355" s="123" t="str">
        <f>IF('表格编辑 '!G355="","",'表格编辑 '!G355)</f>
        <v>AI_update_event(RECEIVER, ARG0, ARG1, ARG2, ARG3,ARG4)</v>
      </c>
      <c r="F355" s="123" t="str">
        <f>IF('表格编辑 '!H355="","",'表格编辑 '!H355)</f>
        <v/>
      </c>
      <c r="G355" s="123" t="str">
        <f>IF('表格编辑 '!I355="","",'表格编辑 '!I355)</f>
        <v/>
      </c>
      <c r="H355" s="123" t="str">
        <f>IF('表格编辑 '!J355="","",'表格编辑 '!J355)</f>
        <v>test_deadth_event(RECEIVER, ARG0, ARG1, ARG2, ARG3,ARG4)</v>
      </c>
      <c r="I355" s="123">
        <f>IF('表格编辑 '!K355="","",'表格编辑 '!K355)</f>
        <v>0</v>
      </c>
      <c r="J355" s="123" t="str">
        <f>IF('表格编辑 '!L355="","",'表格编辑 '!L355)</f>
        <v/>
      </c>
      <c r="K355" s="123" t="str">
        <f>IF('表格编辑 '!M355="","",'表格编辑 '!M355)</f>
        <v/>
      </c>
      <c r="L355" s="123" t="str">
        <f>IF('表格编辑 '!N355="","",'表格编辑 '!N355)</f>
        <v/>
      </c>
      <c r="M355" s="123" t="str">
        <f>IF('表格编辑 '!O355="","",'表格编辑 '!O355)</f>
        <v/>
      </c>
      <c r="N355" s="123" t="str">
        <f>IF('表格编辑 '!P355="","",'表格编辑 '!P355)</f>
        <v/>
      </c>
      <c r="O355" s="123" t="str">
        <f>IF('表格编辑 '!Q355="","",'表格编辑 '!Q355)</f>
        <v/>
      </c>
      <c r="P355" s="123" t="str">
        <f>IF('表格编辑 '!R355="","",'表格编辑 '!R355)</f>
        <v/>
      </c>
      <c r="Q355" s="123" t="str">
        <f>IF('表格编辑 '!S355="","",'表格编辑 '!S355)</f>
        <v/>
      </c>
      <c r="R355" s="123" t="str">
        <f>IF('表格编辑 '!T355="","",'表格编辑 '!T355)</f>
        <v/>
      </c>
      <c r="S355" s="123" t="str">
        <f>IF('表格编辑 '!U355="","",'表格编辑 '!U355)</f>
        <v/>
      </c>
      <c r="T355" s="123" t="str">
        <f>IF('表格编辑 '!V355="","",'表格编辑 '!V355)</f>
        <v/>
      </c>
      <c r="U355" s="123" t="str">
        <f>IF('表格编辑 '!W355="","",'表格编辑 '!W355)</f>
        <v/>
      </c>
      <c r="V355" s="123" t="str">
        <f>IF('表格编辑 '!X355="","",'表格编辑 '!X355)</f>
        <v/>
      </c>
      <c r="W355" s="123" t="str">
        <f>IF('表格编辑 '!Y355="","",'表格编辑 '!Y355)</f>
        <v/>
      </c>
      <c r="X355" s="123" t="str">
        <f>IF('表格编辑 '!Z355="","",'表格编辑 '!Z355)</f>
        <v/>
      </c>
      <c r="Y355" s="123" t="str">
        <f>IF('表格编辑 '!AA355="","",'表格编辑 '!AA355)</f>
        <v/>
      </c>
      <c r="Z355" s="123" t="str">
        <f>IF('表格编辑 '!AB355="","",'表格编辑 '!AB355)</f>
        <v/>
      </c>
      <c r="AA355" s="123" t="str">
        <f>IF('表格编辑 '!AC355="","",'表格编辑 '!AC355)</f>
        <v/>
      </c>
      <c r="AB355" s="123" t="str">
        <f>IF('表格编辑 '!AD355="","",'表格编辑 '!AD355)</f>
        <v/>
      </c>
      <c r="AC355" s="123" t="str">
        <f>IF('表格编辑 '!AE355="","",'表格编辑 '!AE355)</f>
        <v/>
      </c>
      <c r="AD355" s="123">
        <f>IF('表格编辑 '!AF355="","",'表格编辑 '!AF355)</f>
        <v>120182</v>
      </c>
    </row>
    <row r="356" spans="1:30">
      <c r="A356" s="123">
        <f>IF('表格编辑 '!A356="","",'表格编辑 '!A356)</f>
        <v>20183</v>
      </c>
      <c r="B356" s="123">
        <f>IF('表格编辑 '!B356="","",'表格编辑 '!B356)</f>
        <v>10072</v>
      </c>
      <c r="C356" s="123">
        <f>IF('表格编辑 '!E356="","",'表格编辑 '!E356)</f>
        <v>59</v>
      </c>
      <c r="D356" s="123" t="str">
        <f>IF('表格编辑 '!F356="","",'表格编辑 '!F356)</f>
        <v>AI_born_event(RECEIVER, ARG0, ARG1, ARG2, ARG3,ARG4)</v>
      </c>
      <c r="E356" s="123" t="str">
        <f>IF('表格编辑 '!G356="","",'表格编辑 '!G356)</f>
        <v>AI_update_event(RECEIVER, ARG0, ARG1, ARG2, ARG3,ARG4)</v>
      </c>
      <c r="F356" s="123" t="str">
        <f>IF('表格编辑 '!H356="","",'表格编辑 '!H356)</f>
        <v/>
      </c>
      <c r="G356" s="123" t="str">
        <f>IF('表格编辑 '!I356="","",'表格编辑 '!I356)</f>
        <v/>
      </c>
      <c r="H356" s="123" t="str">
        <f>IF('表格编辑 '!J356="","",'表格编辑 '!J356)</f>
        <v>test_deadth_event(RECEIVER, ARG0, ARG1, ARG2, ARG3,ARG4)</v>
      </c>
      <c r="I356" s="123">
        <f>IF('表格编辑 '!K356="","",'表格编辑 '!K356)</f>
        <v>0</v>
      </c>
      <c r="J356" s="123" t="str">
        <f>IF('表格编辑 '!L356="","",'表格编辑 '!L356)</f>
        <v/>
      </c>
      <c r="K356" s="123" t="str">
        <f>IF('表格编辑 '!M356="","",'表格编辑 '!M356)</f>
        <v/>
      </c>
      <c r="L356" s="123" t="str">
        <f>IF('表格编辑 '!N356="","",'表格编辑 '!N356)</f>
        <v/>
      </c>
      <c r="M356" s="123" t="str">
        <f>IF('表格编辑 '!O356="","",'表格编辑 '!O356)</f>
        <v/>
      </c>
      <c r="N356" s="123" t="str">
        <f>IF('表格编辑 '!P356="","",'表格编辑 '!P356)</f>
        <v/>
      </c>
      <c r="O356" s="123" t="str">
        <f>IF('表格编辑 '!Q356="","",'表格编辑 '!Q356)</f>
        <v/>
      </c>
      <c r="P356" s="123" t="str">
        <f>IF('表格编辑 '!R356="","",'表格编辑 '!R356)</f>
        <v/>
      </c>
      <c r="Q356" s="123" t="str">
        <f>IF('表格编辑 '!S356="","",'表格编辑 '!S356)</f>
        <v/>
      </c>
      <c r="R356" s="123" t="str">
        <f>IF('表格编辑 '!T356="","",'表格编辑 '!T356)</f>
        <v/>
      </c>
      <c r="S356" s="123" t="str">
        <f>IF('表格编辑 '!U356="","",'表格编辑 '!U356)</f>
        <v/>
      </c>
      <c r="T356" s="123" t="str">
        <f>IF('表格编辑 '!V356="","",'表格编辑 '!V356)</f>
        <v/>
      </c>
      <c r="U356" s="123" t="str">
        <f>IF('表格编辑 '!W356="","",'表格编辑 '!W356)</f>
        <v/>
      </c>
      <c r="V356" s="123" t="str">
        <f>IF('表格编辑 '!X356="","",'表格编辑 '!X356)</f>
        <v/>
      </c>
      <c r="W356" s="123" t="str">
        <f>IF('表格编辑 '!Y356="","",'表格编辑 '!Y356)</f>
        <v/>
      </c>
      <c r="X356" s="123" t="str">
        <f>IF('表格编辑 '!Z356="","",'表格编辑 '!Z356)</f>
        <v/>
      </c>
      <c r="Y356" s="123" t="str">
        <f>IF('表格编辑 '!AA356="","",'表格编辑 '!AA356)</f>
        <v/>
      </c>
      <c r="Z356" s="123" t="str">
        <f>IF('表格编辑 '!AB356="","",'表格编辑 '!AB356)</f>
        <v/>
      </c>
      <c r="AA356" s="123" t="str">
        <f>IF('表格编辑 '!AC356="","",'表格编辑 '!AC356)</f>
        <v/>
      </c>
      <c r="AB356" s="123" t="str">
        <f>IF('表格编辑 '!AD356="","",'表格编辑 '!AD356)</f>
        <v/>
      </c>
      <c r="AC356" s="123" t="str">
        <f>IF('表格编辑 '!AE356="","",'表格编辑 '!AE356)</f>
        <v/>
      </c>
      <c r="AD356" s="123">
        <f>IF('表格编辑 '!AF356="","",'表格编辑 '!AF356)</f>
        <v>120183</v>
      </c>
    </row>
    <row r="357" spans="1:30">
      <c r="A357" s="123">
        <f>IF('表格编辑 '!A357="","",'表格编辑 '!A357)</f>
        <v>20184</v>
      </c>
      <c r="B357" s="123">
        <f>IF('表格编辑 '!B357="","",'表格编辑 '!B357)</f>
        <v>10128</v>
      </c>
      <c r="C357" s="123">
        <f>IF('表格编辑 '!E357="","",'表格编辑 '!E357)</f>
        <v>59</v>
      </c>
      <c r="D357" s="123" t="str">
        <f>IF('表格编辑 '!F357="","",'表格编辑 '!F357)</f>
        <v>AI_born_event(RECEIVER, ARG0, ARG1, ARG2, ARG3,ARG4)</v>
      </c>
      <c r="E357" s="123" t="str">
        <f>IF('表格编辑 '!G357="","",'表格编辑 '!G357)</f>
        <v>AI_update_event(RECEIVER, ARG0, ARG1, ARG2, ARG3,ARG4)</v>
      </c>
      <c r="F357" s="123" t="str">
        <f>IF('表格编辑 '!H357="","",'表格编辑 '!H357)</f>
        <v/>
      </c>
      <c r="G357" s="123" t="str">
        <f>IF('表格编辑 '!I357="","",'表格编辑 '!I357)</f>
        <v/>
      </c>
      <c r="H357" s="123" t="str">
        <f>IF('表格编辑 '!J357="","",'表格编辑 '!J357)</f>
        <v>test_deadth_event(RECEIVER, ARG0, ARG1, ARG2, ARG3,ARG4)</v>
      </c>
      <c r="I357" s="123">
        <f>IF('表格编辑 '!K357="","",'表格编辑 '!K357)</f>
        <v>0</v>
      </c>
      <c r="J357" s="123" t="str">
        <f>IF('表格编辑 '!L357="","",'表格编辑 '!L357)</f>
        <v/>
      </c>
      <c r="K357" s="123" t="str">
        <f>IF('表格编辑 '!M357="","",'表格编辑 '!M357)</f>
        <v/>
      </c>
      <c r="L357" s="123" t="str">
        <f>IF('表格编辑 '!N357="","",'表格编辑 '!N357)</f>
        <v/>
      </c>
      <c r="M357" s="123" t="str">
        <f>IF('表格编辑 '!O357="","",'表格编辑 '!O357)</f>
        <v/>
      </c>
      <c r="N357" s="123" t="str">
        <f>IF('表格编辑 '!P357="","",'表格编辑 '!P357)</f>
        <v/>
      </c>
      <c r="O357" s="123" t="str">
        <f>IF('表格编辑 '!Q357="","",'表格编辑 '!Q357)</f>
        <v/>
      </c>
      <c r="P357" s="123" t="str">
        <f>IF('表格编辑 '!R357="","",'表格编辑 '!R357)</f>
        <v/>
      </c>
      <c r="Q357" s="123" t="str">
        <f>IF('表格编辑 '!S357="","",'表格编辑 '!S357)</f>
        <v/>
      </c>
      <c r="R357" s="123" t="str">
        <f>IF('表格编辑 '!T357="","",'表格编辑 '!T357)</f>
        <v/>
      </c>
      <c r="S357" s="123" t="str">
        <f>IF('表格编辑 '!U357="","",'表格编辑 '!U357)</f>
        <v/>
      </c>
      <c r="T357" s="123" t="str">
        <f>IF('表格编辑 '!V357="","",'表格编辑 '!V357)</f>
        <v/>
      </c>
      <c r="U357" s="123" t="str">
        <f>IF('表格编辑 '!W357="","",'表格编辑 '!W357)</f>
        <v/>
      </c>
      <c r="V357" s="123" t="str">
        <f>IF('表格编辑 '!X357="","",'表格编辑 '!X357)</f>
        <v/>
      </c>
      <c r="W357" s="123" t="str">
        <f>IF('表格编辑 '!Y357="","",'表格编辑 '!Y357)</f>
        <v/>
      </c>
      <c r="X357" s="123" t="str">
        <f>IF('表格编辑 '!Z357="","",'表格编辑 '!Z357)</f>
        <v/>
      </c>
      <c r="Y357" s="123" t="str">
        <f>IF('表格编辑 '!AA357="","",'表格编辑 '!AA357)</f>
        <v/>
      </c>
      <c r="Z357" s="123" t="str">
        <f>IF('表格编辑 '!AB357="","",'表格编辑 '!AB357)</f>
        <v/>
      </c>
      <c r="AA357" s="123" t="str">
        <f>IF('表格编辑 '!AC357="","",'表格编辑 '!AC357)</f>
        <v/>
      </c>
      <c r="AB357" s="123" t="str">
        <f>IF('表格编辑 '!AD357="","",'表格编辑 '!AD357)</f>
        <v/>
      </c>
      <c r="AC357" s="123" t="str">
        <f>IF('表格编辑 '!AE357="","",'表格编辑 '!AE357)</f>
        <v/>
      </c>
      <c r="AD357" s="123">
        <f>IF('表格编辑 '!AF357="","",'表格编辑 '!AF357)</f>
        <v>120184</v>
      </c>
    </row>
    <row r="358" spans="1:30">
      <c r="A358" s="123">
        <f>IF('表格编辑 '!A358="","",'表格编辑 '!A358)</f>
        <v>20185</v>
      </c>
      <c r="B358" s="123">
        <f>IF('表格编辑 '!B358="","",'表格编辑 '!B358)</f>
        <v>10017</v>
      </c>
      <c r="C358" s="123">
        <f>IF('表格编辑 '!E358="","",'表格编辑 '!E358)</f>
        <v>59</v>
      </c>
      <c r="D358" s="123" t="str">
        <f>IF('表格编辑 '!F358="","",'表格编辑 '!F358)</f>
        <v>AI_born_event(RECEIVER, ARG0, ARG1, ARG2, ARG3,ARG4)</v>
      </c>
      <c r="E358" s="123" t="str">
        <f>IF('表格编辑 '!G358="","",'表格编辑 '!G358)</f>
        <v>AI_update_event(RECEIVER, ARG0, ARG1, ARG2, ARG3,ARG4)</v>
      </c>
      <c r="F358" s="123" t="str">
        <f>IF('表格编辑 '!H358="","",'表格编辑 '!H358)</f>
        <v/>
      </c>
      <c r="G358" s="123" t="str">
        <f>IF('表格编辑 '!I358="","",'表格编辑 '!I358)</f>
        <v/>
      </c>
      <c r="H358" s="123" t="str">
        <f>IF('表格编辑 '!J358="","",'表格编辑 '!J358)</f>
        <v>test_deadth_event(RECEIVER, ARG0, ARG1, ARG2, ARG3,ARG4)</v>
      </c>
      <c r="I358" s="123">
        <f>IF('表格编辑 '!K358="","",'表格编辑 '!K358)</f>
        <v>0</v>
      </c>
      <c r="J358" s="123" t="str">
        <f>IF('表格编辑 '!L358="","",'表格编辑 '!L358)</f>
        <v/>
      </c>
      <c r="K358" s="123" t="str">
        <f>IF('表格编辑 '!M358="","",'表格编辑 '!M358)</f>
        <v/>
      </c>
      <c r="L358" s="123" t="str">
        <f>IF('表格编辑 '!N358="","",'表格编辑 '!N358)</f>
        <v/>
      </c>
      <c r="M358" s="123" t="str">
        <f>IF('表格编辑 '!O358="","",'表格编辑 '!O358)</f>
        <v/>
      </c>
      <c r="N358" s="123" t="str">
        <f>IF('表格编辑 '!P358="","",'表格编辑 '!P358)</f>
        <v/>
      </c>
      <c r="O358" s="123" t="str">
        <f>IF('表格编辑 '!Q358="","",'表格编辑 '!Q358)</f>
        <v/>
      </c>
      <c r="P358" s="123" t="str">
        <f>IF('表格编辑 '!R358="","",'表格编辑 '!R358)</f>
        <v/>
      </c>
      <c r="Q358" s="123" t="str">
        <f>IF('表格编辑 '!S358="","",'表格编辑 '!S358)</f>
        <v/>
      </c>
      <c r="R358" s="123" t="str">
        <f>IF('表格编辑 '!T358="","",'表格编辑 '!T358)</f>
        <v/>
      </c>
      <c r="S358" s="123" t="str">
        <f>IF('表格编辑 '!U358="","",'表格编辑 '!U358)</f>
        <v/>
      </c>
      <c r="T358" s="123" t="str">
        <f>IF('表格编辑 '!V358="","",'表格编辑 '!V358)</f>
        <v/>
      </c>
      <c r="U358" s="123" t="str">
        <f>IF('表格编辑 '!W358="","",'表格编辑 '!W358)</f>
        <v/>
      </c>
      <c r="V358" s="123" t="str">
        <f>IF('表格编辑 '!X358="","",'表格编辑 '!X358)</f>
        <v/>
      </c>
      <c r="W358" s="123" t="str">
        <f>IF('表格编辑 '!Y358="","",'表格编辑 '!Y358)</f>
        <v/>
      </c>
      <c r="X358" s="123" t="str">
        <f>IF('表格编辑 '!Z358="","",'表格编辑 '!Z358)</f>
        <v/>
      </c>
      <c r="Y358" s="123" t="str">
        <f>IF('表格编辑 '!AA358="","",'表格编辑 '!AA358)</f>
        <v/>
      </c>
      <c r="Z358" s="123" t="str">
        <f>IF('表格编辑 '!AB358="","",'表格编辑 '!AB358)</f>
        <v/>
      </c>
      <c r="AA358" s="123" t="str">
        <f>IF('表格编辑 '!AC358="","",'表格编辑 '!AC358)</f>
        <v/>
      </c>
      <c r="AB358" s="123" t="str">
        <f>IF('表格编辑 '!AD358="","",'表格编辑 '!AD358)</f>
        <v/>
      </c>
      <c r="AC358" s="123" t="str">
        <f>IF('表格编辑 '!AE358="","",'表格编辑 '!AE358)</f>
        <v/>
      </c>
      <c r="AD358" s="123">
        <f>IF('表格编辑 '!AF358="","",'表格编辑 '!AF358)</f>
        <v>120185</v>
      </c>
    </row>
    <row r="359" spans="1:30">
      <c r="A359" s="123">
        <f>IF('表格编辑 '!A359="","",'表格编辑 '!A359)</f>
        <v>20186</v>
      </c>
      <c r="B359" s="123">
        <f>IF('表格编辑 '!B359="","",'表格编辑 '!B359)</f>
        <v>10093</v>
      </c>
      <c r="C359" s="123">
        <f>IF('表格编辑 '!E359="","",'表格编辑 '!E359)</f>
        <v>59</v>
      </c>
      <c r="D359" s="123" t="str">
        <f>IF('表格编辑 '!F359="","",'表格编辑 '!F359)</f>
        <v>AI_born_event(RECEIVER, ARG0, ARG1, ARG2, ARG3,ARG4)</v>
      </c>
      <c r="E359" s="123" t="str">
        <f>IF('表格编辑 '!G359="","",'表格编辑 '!G359)</f>
        <v>AI_update_event(RECEIVER, ARG0, ARG1, ARG2, ARG3,ARG4)</v>
      </c>
      <c r="F359" s="123" t="str">
        <f>IF('表格编辑 '!H359="","",'表格编辑 '!H359)</f>
        <v/>
      </c>
      <c r="G359" s="123" t="str">
        <f>IF('表格编辑 '!I359="","",'表格编辑 '!I359)</f>
        <v/>
      </c>
      <c r="H359" s="123" t="str">
        <f>IF('表格编辑 '!J359="","",'表格编辑 '!J359)</f>
        <v>test_deadth_event(RECEIVER, ARG0, ARG1, ARG2, ARG3,ARG4)</v>
      </c>
      <c r="I359" s="123">
        <f>IF('表格编辑 '!K359="","",'表格编辑 '!K359)</f>
        <v>0</v>
      </c>
      <c r="J359" s="123" t="str">
        <f>IF('表格编辑 '!L359="","",'表格编辑 '!L359)</f>
        <v/>
      </c>
      <c r="K359" s="123" t="str">
        <f>IF('表格编辑 '!M359="","",'表格编辑 '!M359)</f>
        <v/>
      </c>
      <c r="L359" s="123" t="str">
        <f>IF('表格编辑 '!N359="","",'表格编辑 '!N359)</f>
        <v/>
      </c>
      <c r="M359" s="123" t="str">
        <f>IF('表格编辑 '!O359="","",'表格编辑 '!O359)</f>
        <v/>
      </c>
      <c r="N359" s="123" t="str">
        <f>IF('表格编辑 '!P359="","",'表格编辑 '!P359)</f>
        <v/>
      </c>
      <c r="O359" s="123" t="str">
        <f>IF('表格编辑 '!Q359="","",'表格编辑 '!Q359)</f>
        <v/>
      </c>
      <c r="P359" s="123" t="str">
        <f>IF('表格编辑 '!R359="","",'表格编辑 '!R359)</f>
        <v/>
      </c>
      <c r="Q359" s="123" t="str">
        <f>IF('表格编辑 '!S359="","",'表格编辑 '!S359)</f>
        <v/>
      </c>
      <c r="R359" s="123" t="str">
        <f>IF('表格编辑 '!T359="","",'表格编辑 '!T359)</f>
        <v/>
      </c>
      <c r="S359" s="123" t="str">
        <f>IF('表格编辑 '!U359="","",'表格编辑 '!U359)</f>
        <v/>
      </c>
      <c r="T359" s="123" t="str">
        <f>IF('表格编辑 '!V359="","",'表格编辑 '!V359)</f>
        <v/>
      </c>
      <c r="U359" s="123" t="str">
        <f>IF('表格编辑 '!W359="","",'表格编辑 '!W359)</f>
        <v/>
      </c>
      <c r="V359" s="123" t="str">
        <f>IF('表格编辑 '!X359="","",'表格编辑 '!X359)</f>
        <v/>
      </c>
      <c r="W359" s="123" t="str">
        <f>IF('表格编辑 '!Y359="","",'表格编辑 '!Y359)</f>
        <v/>
      </c>
      <c r="X359" s="123" t="str">
        <f>IF('表格编辑 '!Z359="","",'表格编辑 '!Z359)</f>
        <v/>
      </c>
      <c r="Y359" s="123" t="str">
        <f>IF('表格编辑 '!AA359="","",'表格编辑 '!AA359)</f>
        <v/>
      </c>
      <c r="Z359" s="123" t="str">
        <f>IF('表格编辑 '!AB359="","",'表格编辑 '!AB359)</f>
        <v/>
      </c>
      <c r="AA359" s="123" t="str">
        <f>IF('表格编辑 '!AC359="","",'表格编辑 '!AC359)</f>
        <v/>
      </c>
      <c r="AB359" s="123" t="str">
        <f>IF('表格编辑 '!AD359="","",'表格编辑 '!AD359)</f>
        <v/>
      </c>
      <c r="AC359" s="123" t="str">
        <f>IF('表格编辑 '!AE359="","",'表格编辑 '!AE359)</f>
        <v/>
      </c>
      <c r="AD359" s="123">
        <f>IF('表格编辑 '!AF359="","",'表格编辑 '!AF359)</f>
        <v>120186</v>
      </c>
    </row>
    <row r="360" spans="1:30">
      <c r="A360" s="123">
        <f>IF('表格编辑 '!A360="","",'表格编辑 '!A360)</f>
        <v>20187</v>
      </c>
      <c r="B360" s="123">
        <f>IF('表格编辑 '!B360="","",'表格编辑 '!B360)</f>
        <v>10127</v>
      </c>
      <c r="C360" s="123">
        <f>IF('表格编辑 '!E360="","",'表格编辑 '!E360)</f>
        <v>59</v>
      </c>
      <c r="D360" s="123" t="str">
        <f>IF('表格编辑 '!F360="","",'表格编辑 '!F360)</f>
        <v>AI_born_event(RECEIVER, ARG0, ARG1, ARG2, ARG3,ARG4)</v>
      </c>
      <c r="E360" s="123" t="str">
        <f>IF('表格编辑 '!G360="","",'表格编辑 '!G360)</f>
        <v>AI_update_event(RECEIVER, ARG0, ARG1, ARG2, ARG3,ARG4)</v>
      </c>
      <c r="F360" s="123" t="str">
        <f>IF('表格编辑 '!H360="","",'表格编辑 '!H360)</f>
        <v/>
      </c>
      <c r="G360" s="123" t="str">
        <f>IF('表格编辑 '!I360="","",'表格编辑 '!I360)</f>
        <v/>
      </c>
      <c r="H360" s="123" t="str">
        <f>IF('表格编辑 '!J360="","",'表格编辑 '!J360)</f>
        <v>test_deadth_event(RECEIVER, ARG0, ARG1, ARG2, ARG3,ARG4)</v>
      </c>
      <c r="I360" s="123">
        <f>IF('表格编辑 '!K360="","",'表格编辑 '!K360)</f>
        <v>0</v>
      </c>
      <c r="J360" s="123" t="str">
        <f>IF('表格编辑 '!L360="","",'表格编辑 '!L360)</f>
        <v/>
      </c>
      <c r="K360" s="123" t="str">
        <f>IF('表格编辑 '!M360="","",'表格编辑 '!M360)</f>
        <v/>
      </c>
      <c r="L360" s="123" t="str">
        <f>IF('表格编辑 '!N360="","",'表格编辑 '!N360)</f>
        <v/>
      </c>
      <c r="M360" s="123" t="str">
        <f>IF('表格编辑 '!O360="","",'表格编辑 '!O360)</f>
        <v/>
      </c>
      <c r="N360" s="123" t="str">
        <f>IF('表格编辑 '!P360="","",'表格编辑 '!P360)</f>
        <v/>
      </c>
      <c r="O360" s="123" t="str">
        <f>IF('表格编辑 '!Q360="","",'表格编辑 '!Q360)</f>
        <v/>
      </c>
      <c r="P360" s="123" t="str">
        <f>IF('表格编辑 '!R360="","",'表格编辑 '!R360)</f>
        <v/>
      </c>
      <c r="Q360" s="123" t="str">
        <f>IF('表格编辑 '!S360="","",'表格编辑 '!S360)</f>
        <v/>
      </c>
      <c r="R360" s="123" t="str">
        <f>IF('表格编辑 '!T360="","",'表格编辑 '!T360)</f>
        <v/>
      </c>
      <c r="S360" s="123" t="str">
        <f>IF('表格编辑 '!U360="","",'表格编辑 '!U360)</f>
        <v/>
      </c>
      <c r="T360" s="123" t="str">
        <f>IF('表格编辑 '!V360="","",'表格编辑 '!V360)</f>
        <v/>
      </c>
      <c r="U360" s="123" t="str">
        <f>IF('表格编辑 '!W360="","",'表格编辑 '!W360)</f>
        <v/>
      </c>
      <c r="V360" s="123" t="str">
        <f>IF('表格编辑 '!X360="","",'表格编辑 '!X360)</f>
        <v/>
      </c>
      <c r="W360" s="123" t="str">
        <f>IF('表格编辑 '!Y360="","",'表格编辑 '!Y360)</f>
        <v/>
      </c>
      <c r="X360" s="123" t="str">
        <f>IF('表格编辑 '!Z360="","",'表格编辑 '!Z360)</f>
        <v/>
      </c>
      <c r="Y360" s="123" t="str">
        <f>IF('表格编辑 '!AA360="","",'表格编辑 '!AA360)</f>
        <v/>
      </c>
      <c r="Z360" s="123" t="str">
        <f>IF('表格编辑 '!AB360="","",'表格编辑 '!AB360)</f>
        <v/>
      </c>
      <c r="AA360" s="123" t="str">
        <f>IF('表格编辑 '!AC360="","",'表格编辑 '!AC360)</f>
        <v/>
      </c>
      <c r="AB360" s="123" t="str">
        <f>IF('表格编辑 '!AD360="","",'表格编辑 '!AD360)</f>
        <v/>
      </c>
      <c r="AC360" s="123" t="str">
        <f>IF('表格编辑 '!AE360="","",'表格编辑 '!AE360)</f>
        <v/>
      </c>
      <c r="AD360" s="123">
        <f>IF('表格编辑 '!AF360="","",'表格编辑 '!AF360)</f>
        <v>120187</v>
      </c>
    </row>
    <row r="361" spans="1:30">
      <c r="A361" s="123">
        <f>IF('表格编辑 '!A361="","",'表格编辑 '!A361)</f>
        <v>20188</v>
      </c>
      <c r="B361" s="123">
        <f>IF('表格编辑 '!B361="","",'表格编辑 '!B361)</f>
        <v>10142</v>
      </c>
      <c r="C361" s="123">
        <f>IF('表格编辑 '!E361="","",'表格编辑 '!E361)</f>
        <v>59</v>
      </c>
      <c r="D361" s="123" t="str">
        <f>IF('表格编辑 '!F361="","",'表格编辑 '!F361)</f>
        <v>AI_born_event(RECEIVER, ARG0, ARG1, ARG2, ARG3,ARG4)</v>
      </c>
      <c r="E361" s="123" t="str">
        <f>IF('表格编辑 '!G361="","",'表格编辑 '!G361)</f>
        <v>AI_update_event(RECEIVER, ARG0, ARG1, ARG2, ARG3,ARG4)</v>
      </c>
      <c r="F361" s="123" t="str">
        <f>IF('表格编辑 '!H361="","",'表格编辑 '!H361)</f>
        <v/>
      </c>
      <c r="G361" s="123" t="str">
        <f>IF('表格编辑 '!I361="","",'表格编辑 '!I361)</f>
        <v/>
      </c>
      <c r="H361" s="123" t="str">
        <f>IF('表格编辑 '!J361="","",'表格编辑 '!J361)</f>
        <v>test_deadth_event(RECEIVER, ARG0, ARG1, ARG2, ARG3,ARG4)</v>
      </c>
      <c r="I361" s="123">
        <f>IF('表格编辑 '!K361="","",'表格编辑 '!K361)</f>
        <v>0</v>
      </c>
      <c r="J361" s="123" t="str">
        <f>IF('表格编辑 '!L361="","",'表格编辑 '!L361)</f>
        <v/>
      </c>
      <c r="K361" s="123" t="str">
        <f>IF('表格编辑 '!M361="","",'表格编辑 '!M361)</f>
        <v/>
      </c>
      <c r="L361" s="123" t="str">
        <f>IF('表格编辑 '!N361="","",'表格编辑 '!N361)</f>
        <v/>
      </c>
      <c r="M361" s="123" t="str">
        <f>IF('表格编辑 '!O361="","",'表格编辑 '!O361)</f>
        <v/>
      </c>
      <c r="N361" s="123" t="str">
        <f>IF('表格编辑 '!P361="","",'表格编辑 '!P361)</f>
        <v/>
      </c>
      <c r="O361" s="123" t="str">
        <f>IF('表格编辑 '!Q361="","",'表格编辑 '!Q361)</f>
        <v/>
      </c>
      <c r="P361" s="123" t="str">
        <f>IF('表格编辑 '!R361="","",'表格编辑 '!R361)</f>
        <v/>
      </c>
      <c r="Q361" s="123" t="str">
        <f>IF('表格编辑 '!S361="","",'表格编辑 '!S361)</f>
        <v/>
      </c>
      <c r="R361" s="123" t="str">
        <f>IF('表格编辑 '!T361="","",'表格编辑 '!T361)</f>
        <v/>
      </c>
      <c r="S361" s="123" t="str">
        <f>IF('表格编辑 '!U361="","",'表格编辑 '!U361)</f>
        <v/>
      </c>
      <c r="T361" s="123" t="str">
        <f>IF('表格编辑 '!V361="","",'表格编辑 '!V361)</f>
        <v/>
      </c>
      <c r="U361" s="123" t="str">
        <f>IF('表格编辑 '!W361="","",'表格编辑 '!W361)</f>
        <v/>
      </c>
      <c r="V361" s="123" t="str">
        <f>IF('表格编辑 '!X361="","",'表格编辑 '!X361)</f>
        <v/>
      </c>
      <c r="W361" s="123" t="str">
        <f>IF('表格编辑 '!Y361="","",'表格编辑 '!Y361)</f>
        <v/>
      </c>
      <c r="X361" s="123" t="str">
        <f>IF('表格编辑 '!Z361="","",'表格编辑 '!Z361)</f>
        <v/>
      </c>
      <c r="Y361" s="123" t="str">
        <f>IF('表格编辑 '!AA361="","",'表格编辑 '!AA361)</f>
        <v/>
      </c>
      <c r="Z361" s="123" t="str">
        <f>IF('表格编辑 '!AB361="","",'表格编辑 '!AB361)</f>
        <v/>
      </c>
      <c r="AA361" s="123" t="str">
        <f>IF('表格编辑 '!AC361="","",'表格编辑 '!AC361)</f>
        <v/>
      </c>
      <c r="AB361" s="123" t="str">
        <f>IF('表格编辑 '!AD361="","",'表格编辑 '!AD361)</f>
        <v/>
      </c>
      <c r="AC361" s="123" t="str">
        <f>IF('表格编辑 '!AE361="","",'表格编辑 '!AE361)</f>
        <v/>
      </c>
      <c r="AD361" s="123">
        <f>IF('表格编辑 '!AF361="","",'表格编辑 '!AF361)</f>
        <v>120188</v>
      </c>
    </row>
    <row r="362" spans="1:30">
      <c r="A362" s="123">
        <f>IF('表格编辑 '!A362="","",'表格编辑 '!A362)</f>
        <v>20189</v>
      </c>
      <c r="B362" s="123">
        <f>IF('表格编辑 '!B362="","",'表格编辑 '!B362)</f>
        <v>10024</v>
      </c>
      <c r="C362" s="123">
        <f>IF('表格编辑 '!E362="","",'表格编辑 '!E362)</f>
        <v>59</v>
      </c>
      <c r="D362" s="123" t="str">
        <f>IF('表格编辑 '!F362="","",'表格编辑 '!F362)</f>
        <v>AI_born_event(RECEIVER, ARG0, ARG1, ARG2, ARG3,ARG4)</v>
      </c>
      <c r="E362" s="123" t="str">
        <f>IF('表格编辑 '!G362="","",'表格编辑 '!G362)</f>
        <v>AI_update_event(RECEIVER, ARG0, ARG1, ARG2, ARG3,ARG4)</v>
      </c>
      <c r="F362" s="123" t="str">
        <f>IF('表格编辑 '!H362="","",'表格编辑 '!H362)</f>
        <v/>
      </c>
      <c r="G362" s="123" t="str">
        <f>IF('表格编辑 '!I362="","",'表格编辑 '!I362)</f>
        <v/>
      </c>
      <c r="H362" s="123" t="str">
        <f>IF('表格编辑 '!J362="","",'表格编辑 '!J362)</f>
        <v>test_deadth_event(RECEIVER, ARG0, ARG1, ARG2, ARG3,ARG4)</v>
      </c>
      <c r="I362" s="123">
        <f>IF('表格编辑 '!K362="","",'表格编辑 '!K362)</f>
        <v>0</v>
      </c>
      <c r="J362" s="123" t="str">
        <f>IF('表格编辑 '!L362="","",'表格编辑 '!L362)</f>
        <v/>
      </c>
      <c r="K362" s="123" t="str">
        <f>IF('表格编辑 '!M362="","",'表格编辑 '!M362)</f>
        <v/>
      </c>
      <c r="L362" s="123" t="str">
        <f>IF('表格编辑 '!N362="","",'表格编辑 '!N362)</f>
        <v/>
      </c>
      <c r="M362" s="123" t="str">
        <f>IF('表格编辑 '!O362="","",'表格编辑 '!O362)</f>
        <v/>
      </c>
      <c r="N362" s="123" t="str">
        <f>IF('表格编辑 '!P362="","",'表格编辑 '!P362)</f>
        <v/>
      </c>
      <c r="O362" s="123" t="str">
        <f>IF('表格编辑 '!Q362="","",'表格编辑 '!Q362)</f>
        <v/>
      </c>
      <c r="P362" s="123" t="str">
        <f>IF('表格编辑 '!R362="","",'表格编辑 '!R362)</f>
        <v/>
      </c>
      <c r="Q362" s="123" t="str">
        <f>IF('表格编辑 '!S362="","",'表格编辑 '!S362)</f>
        <v/>
      </c>
      <c r="R362" s="123" t="str">
        <f>IF('表格编辑 '!T362="","",'表格编辑 '!T362)</f>
        <v/>
      </c>
      <c r="S362" s="123" t="str">
        <f>IF('表格编辑 '!U362="","",'表格编辑 '!U362)</f>
        <v/>
      </c>
      <c r="T362" s="123" t="str">
        <f>IF('表格编辑 '!V362="","",'表格编辑 '!V362)</f>
        <v/>
      </c>
      <c r="U362" s="123" t="str">
        <f>IF('表格编辑 '!W362="","",'表格编辑 '!W362)</f>
        <v/>
      </c>
      <c r="V362" s="123" t="str">
        <f>IF('表格编辑 '!X362="","",'表格编辑 '!X362)</f>
        <v/>
      </c>
      <c r="W362" s="123" t="str">
        <f>IF('表格编辑 '!Y362="","",'表格编辑 '!Y362)</f>
        <v/>
      </c>
      <c r="X362" s="123" t="str">
        <f>IF('表格编辑 '!Z362="","",'表格编辑 '!Z362)</f>
        <v/>
      </c>
      <c r="Y362" s="123" t="str">
        <f>IF('表格编辑 '!AA362="","",'表格编辑 '!AA362)</f>
        <v/>
      </c>
      <c r="Z362" s="123" t="str">
        <f>IF('表格编辑 '!AB362="","",'表格编辑 '!AB362)</f>
        <v/>
      </c>
      <c r="AA362" s="123" t="str">
        <f>IF('表格编辑 '!AC362="","",'表格编辑 '!AC362)</f>
        <v/>
      </c>
      <c r="AB362" s="123" t="str">
        <f>IF('表格编辑 '!AD362="","",'表格编辑 '!AD362)</f>
        <v/>
      </c>
      <c r="AC362" s="123" t="str">
        <f>IF('表格编辑 '!AE362="","",'表格编辑 '!AE362)</f>
        <v/>
      </c>
      <c r="AD362" s="123">
        <f>IF('表格编辑 '!AF362="","",'表格编辑 '!AF362)</f>
        <v>120189</v>
      </c>
    </row>
    <row r="363" spans="1:30">
      <c r="A363" s="123">
        <f>IF('表格编辑 '!A363="","",'表格编辑 '!A363)</f>
        <v>20190</v>
      </c>
      <c r="B363" s="123">
        <f>IF('表格编辑 '!B363="","",'表格编辑 '!B363)</f>
        <v>10082</v>
      </c>
      <c r="C363" s="123">
        <f>IF('表格编辑 '!E363="","",'表格编辑 '!E363)</f>
        <v>59</v>
      </c>
      <c r="D363" s="123" t="str">
        <f>IF('表格编辑 '!F363="","",'表格编辑 '!F363)</f>
        <v>AI_born_event(RECEIVER, ARG0, ARG1, ARG2, ARG3,ARG4)</v>
      </c>
      <c r="E363" s="123" t="str">
        <f>IF('表格编辑 '!G363="","",'表格编辑 '!G363)</f>
        <v>AI_update_event(RECEIVER, ARG0, ARG1, ARG2, ARG3,ARG4)</v>
      </c>
      <c r="F363" s="123" t="str">
        <f>IF('表格编辑 '!H363="","",'表格编辑 '!H363)</f>
        <v/>
      </c>
      <c r="G363" s="123" t="str">
        <f>IF('表格编辑 '!I363="","",'表格编辑 '!I363)</f>
        <v/>
      </c>
      <c r="H363" s="123" t="str">
        <f>IF('表格编辑 '!J363="","",'表格编辑 '!J363)</f>
        <v>test_deadth_event(RECEIVER, ARG0, ARG1, ARG2, ARG3,ARG4)</v>
      </c>
      <c r="I363" s="123">
        <f>IF('表格编辑 '!K363="","",'表格编辑 '!K363)</f>
        <v>0</v>
      </c>
      <c r="J363" s="123" t="str">
        <f>IF('表格编辑 '!L363="","",'表格编辑 '!L363)</f>
        <v/>
      </c>
      <c r="K363" s="123" t="str">
        <f>IF('表格编辑 '!M363="","",'表格编辑 '!M363)</f>
        <v/>
      </c>
      <c r="L363" s="123" t="str">
        <f>IF('表格编辑 '!N363="","",'表格编辑 '!N363)</f>
        <v/>
      </c>
      <c r="M363" s="123" t="str">
        <f>IF('表格编辑 '!O363="","",'表格编辑 '!O363)</f>
        <v/>
      </c>
      <c r="N363" s="123" t="str">
        <f>IF('表格编辑 '!P363="","",'表格编辑 '!P363)</f>
        <v/>
      </c>
      <c r="O363" s="123" t="str">
        <f>IF('表格编辑 '!Q363="","",'表格编辑 '!Q363)</f>
        <v/>
      </c>
      <c r="P363" s="123" t="str">
        <f>IF('表格编辑 '!R363="","",'表格编辑 '!R363)</f>
        <v/>
      </c>
      <c r="Q363" s="123" t="str">
        <f>IF('表格编辑 '!S363="","",'表格编辑 '!S363)</f>
        <v/>
      </c>
      <c r="R363" s="123" t="str">
        <f>IF('表格编辑 '!T363="","",'表格编辑 '!T363)</f>
        <v/>
      </c>
      <c r="S363" s="123" t="str">
        <f>IF('表格编辑 '!U363="","",'表格编辑 '!U363)</f>
        <v/>
      </c>
      <c r="T363" s="123" t="str">
        <f>IF('表格编辑 '!V363="","",'表格编辑 '!V363)</f>
        <v/>
      </c>
      <c r="U363" s="123" t="str">
        <f>IF('表格编辑 '!W363="","",'表格编辑 '!W363)</f>
        <v/>
      </c>
      <c r="V363" s="123" t="str">
        <f>IF('表格编辑 '!X363="","",'表格编辑 '!X363)</f>
        <v/>
      </c>
      <c r="W363" s="123" t="str">
        <f>IF('表格编辑 '!Y363="","",'表格编辑 '!Y363)</f>
        <v/>
      </c>
      <c r="X363" s="123" t="str">
        <f>IF('表格编辑 '!Z363="","",'表格编辑 '!Z363)</f>
        <v/>
      </c>
      <c r="Y363" s="123" t="str">
        <f>IF('表格编辑 '!AA363="","",'表格编辑 '!AA363)</f>
        <v/>
      </c>
      <c r="Z363" s="123" t="str">
        <f>IF('表格编辑 '!AB363="","",'表格编辑 '!AB363)</f>
        <v/>
      </c>
      <c r="AA363" s="123" t="str">
        <f>IF('表格编辑 '!AC363="","",'表格编辑 '!AC363)</f>
        <v/>
      </c>
      <c r="AB363" s="123" t="str">
        <f>IF('表格编辑 '!AD363="","",'表格编辑 '!AD363)</f>
        <v/>
      </c>
      <c r="AC363" s="123" t="str">
        <f>IF('表格编辑 '!AE363="","",'表格编辑 '!AE363)</f>
        <v/>
      </c>
      <c r="AD363" s="123">
        <f>IF('表格编辑 '!AF363="","",'表格编辑 '!AF363)</f>
        <v>120190</v>
      </c>
    </row>
    <row r="364" spans="1:30">
      <c r="A364" s="123">
        <f>IF('表格编辑 '!A364="","",'表格编辑 '!A364)</f>
        <v>20191</v>
      </c>
      <c r="B364" s="123">
        <f>IF('表格编辑 '!B364="","",'表格编辑 '!B364)</f>
        <v>10073</v>
      </c>
      <c r="C364" s="123">
        <f>IF('表格编辑 '!E364="","",'表格编辑 '!E364)</f>
        <v>59</v>
      </c>
      <c r="D364" s="123" t="str">
        <f>IF('表格编辑 '!F364="","",'表格编辑 '!F364)</f>
        <v>AI_born_event(RECEIVER, ARG0, ARG1, ARG2, ARG3,ARG4)</v>
      </c>
      <c r="E364" s="123" t="str">
        <f>IF('表格编辑 '!G364="","",'表格编辑 '!G364)</f>
        <v>AI_update_event(RECEIVER, ARG0, ARG1, ARG2, ARG3,ARG4)</v>
      </c>
      <c r="F364" s="123" t="str">
        <f>IF('表格编辑 '!H364="","",'表格编辑 '!H364)</f>
        <v/>
      </c>
      <c r="G364" s="123" t="str">
        <f>IF('表格编辑 '!I364="","",'表格编辑 '!I364)</f>
        <v/>
      </c>
      <c r="H364" s="123" t="str">
        <f>IF('表格编辑 '!J364="","",'表格编辑 '!J364)</f>
        <v>test_deadth_event(RECEIVER, ARG0, ARG1, ARG2, ARG3,ARG4)</v>
      </c>
      <c r="I364" s="123">
        <f>IF('表格编辑 '!K364="","",'表格编辑 '!K364)</f>
        <v>0</v>
      </c>
      <c r="J364" s="123" t="str">
        <f>IF('表格编辑 '!L364="","",'表格编辑 '!L364)</f>
        <v/>
      </c>
      <c r="K364" s="123" t="str">
        <f>IF('表格编辑 '!M364="","",'表格编辑 '!M364)</f>
        <v/>
      </c>
      <c r="L364" s="123" t="str">
        <f>IF('表格编辑 '!N364="","",'表格编辑 '!N364)</f>
        <v/>
      </c>
      <c r="M364" s="123" t="str">
        <f>IF('表格编辑 '!O364="","",'表格编辑 '!O364)</f>
        <v/>
      </c>
      <c r="N364" s="123" t="str">
        <f>IF('表格编辑 '!P364="","",'表格编辑 '!P364)</f>
        <v/>
      </c>
      <c r="O364" s="123" t="str">
        <f>IF('表格编辑 '!Q364="","",'表格编辑 '!Q364)</f>
        <v/>
      </c>
      <c r="P364" s="123" t="str">
        <f>IF('表格编辑 '!R364="","",'表格编辑 '!R364)</f>
        <v/>
      </c>
      <c r="Q364" s="123" t="str">
        <f>IF('表格编辑 '!S364="","",'表格编辑 '!S364)</f>
        <v/>
      </c>
      <c r="R364" s="123" t="str">
        <f>IF('表格编辑 '!T364="","",'表格编辑 '!T364)</f>
        <v/>
      </c>
      <c r="S364" s="123" t="str">
        <f>IF('表格编辑 '!U364="","",'表格编辑 '!U364)</f>
        <v/>
      </c>
      <c r="T364" s="123" t="str">
        <f>IF('表格编辑 '!V364="","",'表格编辑 '!V364)</f>
        <v/>
      </c>
      <c r="U364" s="123" t="str">
        <f>IF('表格编辑 '!W364="","",'表格编辑 '!W364)</f>
        <v/>
      </c>
      <c r="V364" s="123" t="str">
        <f>IF('表格编辑 '!X364="","",'表格编辑 '!X364)</f>
        <v/>
      </c>
      <c r="W364" s="123" t="str">
        <f>IF('表格编辑 '!Y364="","",'表格编辑 '!Y364)</f>
        <v/>
      </c>
      <c r="X364" s="123" t="str">
        <f>IF('表格编辑 '!Z364="","",'表格编辑 '!Z364)</f>
        <v/>
      </c>
      <c r="Y364" s="123" t="str">
        <f>IF('表格编辑 '!AA364="","",'表格编辑 '!AA364)</f>
        <v/>
      </c>
      <c r="Z364" s="123" t="str">
        <f>IF('表格编辑 '!AB364="","",'表格编辑 '!AB364)</f>
        <v/>
      </c>
      <c r="AA364" s="123" t="str">
        <f>IF('表格编辑 '!AC364="","",'表格编辑 '!AC364)</f>
        <v/>
      </c>
      <c r="AB364" s="123" t="str">
        <f>IF('表格编辑 '!AD364="","",'表格编辑 '!AD364)</f>
        <v/>
      </c>
      <c r="AC364" s="123" t="str">
        <f>IF('表格编辑 '!AE364="","",'表格编辑 '!AE364)</f>
        <v/>
      </c>
      <c r="AD364" s="123">
        <f>IF('表格编辑 '!AF364="","",'表格编辑 '!AF364)</f>
        <v>120191</v>
      </c>
    </row>
    <row r="365" spans="1:30">
      <c r="A365" s="123">
        <f>IF('表格编辑 '!A365="","",'表格编辑 '!A365)</f>
        <v>20192</v>
      </c>
      <c r="B365" s="123">
        <f>IF('表格编辑 '!B365="","",'表格编辑 '!B365)</f>
        <v>10053</v>
      </c>
      <c r="C365" s="123">
        <f>IF('表格编辑 '!E365="","",'表格编辑 '!E365)</f>
        <v>59</v>
      </c>
      <c r="D365" s="123" t="str">
        <f>IF('表格编辑 '!F365="","",'表格编辑 '!F365)</f>
        <v>AI_born_event(RECEIVER, ARG0, ARG1, ARG2, ARG3,ARG4)</v>
      </c>
      <c r="E365" s="123" t="str">
        <f>IF('表格编辑 '!G365="","",'表格编辑 '!G365)</f>
        <v>AI_update_event(RECEIVER, ARG0, ARG1, ARG2, ARG3,ARG4)</v>
      </c>
      <c r="F365" s="123" t="str">
        <f>IF('表格编辑 '!H365="","",'表格编辑 '!H365)</f>
        <v/>
      </c>
      <c r="G365" s="123" t="str">
        <f>IF('表格编辑 '!I365="","",'表格编辑 '!I365)</f>
        <v/>
      </c>
      <c r="H365" s="123" t="str">
        <f>IF('表格编辑 '!J365="","",'表格编辑 '!J365)</f>
        <v>test_deadth_event(RECEIVER, ARG0, ARG1, ARG2, ARG3,ARG4)</v>
      </c>
      <c r="I365" s="123">
        <f>IF('表格编辑 '!K365="","",'表格编辑 '!K365)</f>
        <v>0</v>
      </c>
      <c r="J365" s="123" t="str">
        <f>IF('表格编辑 '!L365="","",'表格编辑 '!L365)</f>
        <v/>
      </c>
      <c r="K365" s="123" t="str">
        <f>IF('表格编辑 '!M365="","",'表格编辑 '!M365)</f>
        <v/>
      </c>
      <c r="L365" s="123" t="str">
        <f>IF('表格编辑 '!N365="","",'表格编辑 '!N365)</f>
        <v/>
      </c>
      <c r="M365" s="123" t="str">
        <f>IF('表格编辑 '!O365="","",'表格编辑 '!O365)</f>
        <v/>
      </c>
      <c r="N365" s="123" t="str">
        <f>IF('表格编辑 '!P365="","",'表格编辑 '!P365)</f>
        <v/>
      </c>
      <c r="O365" s="123" t="str">
        <f>IF('表格编辑 '!Q365="","",'表格编辑 '!Q365)</f>
        <v/>
      </c>
      <c r="P365" s="123" t="str">
        <f>IF('表格编辑 '!R365="","",'表格编辑 '!R365)</f>
        <v/>
      </c>
      <c r="Q365" s="123" t="str">
        <f>IF('表格编辑 '!S365="","",'表格编辑 '!S365)</f>
        <v/>
      </c>
      <c r="R365" s="123" t="str">
        <f>IF('表格编辑 '!T365="","",'表格编辑 '!T365)</f>
        <v/>
      </c>
      <c r="S365" s="123" t="str">
        <f>IF('表格编辑 '!U365="","",'表格编辑 '!U365)</f>
        <v/>
      </c>
      <c r="T365" s="123" t="str">
        <f>IF('表格编辑 '!V365="","",'表格编辑 '!V365)</f>
        <v/>
      </c>
      <c r="U365" s="123" t="str">
        <f>IF('表格编辑 '!W365="","",'表格编辑 '!W365)</f>
        <v/>
      </c>
      <c r="V365" s="123" t="str">
        <f>IF('表格编辑 '!X365="","",'表格编辑 '!X365)</f>
        <v/>
      </c>
      <c r="W365" s="123" t="str">
        <f>IF('表格编辑 '!Y365="","",'表格编辑 '!Y365)</f>
        <v/>
      </c>
      <c r="X365" s="123" t="str">
        <f>IF('表格编辑 '!Z365="","",'表格编辑 '!Z365)</f>
        <v/>
      </c>
      <c r="Y365" s="123" t="str">
        <f>IF('表格编辑 '!AA365="","",'表格编辑 '!AA365)</f>
        <v/>
      </c>
      <c r="Z365" s="123" t="str">
        <f>IF('表格编辑 '!AB365="","",'表格编辑 '!AB365)</f>
        <v/>
      </c>
      <c r="AA365" s="123" t="str">
        <f>IF('表格编辑 '!AC365="","",'表格编辑 '!AC365)</f>
        <v/>
      </c>
      <c r="AB365" s="123" t="str">
        <f>IF('表格编辑 '!AD365="","",'表格编辑 '!AD365)</f>
        <v/>
      </c>
      <c r="AC365" s="123" t="str">
        <f>IF('表格编辑 '!AE365="","",'表格编辑 '!AE365)</f>
        <v/>
      </c>
      <c r="AD365" s="123">
        <f>IF('表格编辑 '!AF365="","",'表格编辑 '!AF365)</f>
        <v>120192</v>
      </c>
    </row>
    <row r="366" spans="1:30">
      <c r="A366" s="123">
        <f>IF('表格编辑 '!A366="","",'表格编辑 '!A366)</f>
        <v>20193</v>
      </c>
      <c r="B366" s="123">
        <f>IF('表格编辑 '!B366="","",'表格编辑 '!B366)</f>
        <v>10085</v>
      </c>
      <c r="C366" s="123">
        <f>IF('表格编辑 '!E366="","",'表格编辑 '!E366)</f>
        <v>60</v>
      </c>
      <c r="D366" s="123" t="str">
        <f>IF('表格编辑 '!F366="","",'表格编辑 '!F366)</f>
        <v>AI_born_event(RECEIVER, ARG0, ARG1, ARG2, ARG3,ARG4)</v>
      </c>
      <c r="E366" s="123" t="str">
        <f>IF('表格编辑 '!G366="","",'表格编辑 '!G366)</f>
        <v>AI_update_event(RECEIVER, ARG0, ARG1, ARG2, ARG3,ARG4)</v>
      </c>
      <c r="F366" s="123" t="str">
        <f>IF('表格编辑 '!H366="","",'表格编辑 '!H366)</f>
        <v/>
      </c>
      <c r="G366" s="123" t="str">
        <f>IF('表格编辑 '!I366="","",'表格编辑 '!I366)</f>
        <v/>
      </c>
      <c r="H366" s="123" t="str">
        <f>IF('表格编辑 '!J366="","",'表格编辑 '!J366)</f>
        <v>test_deadth_event(RECEIVER, ARG0, ARG1, ARG2, ARG3,ARG4)</v>
      </c>
      <c r="I366" s="123">
        <f>IF('表格编辑 '!K366="","",'表格编辑 '!K366)</f>
        <v>0</v>
      </c>
      <c r="J366" s="123" t="str">
        <f>IF('表格编辑 '!L366="","",'表格编辑 '!L366)</f>
        <v/>
      </c>
      <c r="K366" s="123" t="str">
        <f>IF('表格编辑 '!M366="","",'表格编辑 '!M366)</f>
        <v/>
      </c>
      <c r="L366" s="123" t="str">
        <f>IF('表格编辑 '!N366="","",'表格编辑 '!N366)</f>
        <v/>
      </c>
      <c r="M366" s="123" t="str">
        <f>IF('表格编辑 '!O366="","",'表格编辑 '!O366)</f>
        <v/>
      </c>
      <c r="N366" s="123" t="str">
        <f>IF('表格编辑 '!P366="","",'表格编辑 '!P366)</f>
        <v/>
      </c>
      <c r="O366" s="123" t="str">
        <f>IF('表格编辑 '!Q366="","",'表格编辑 '!Q366)</f>
        <v/>
      </c>
      <c r="P366" s="123" t="str">
        <f>IF('表格编辑 '!R366="","",'表格编辑 '!R366)</f>
        <v/>
      </c>
      <c r="Q366" s="123" t="str">
        <f>IF('表格编辑 '!S366="","",'表格编辑 '!S366)</f>
        <v/>
      </c>
      <c r="R366" s="123" t="str">
        <f>IF('表格编辑 '!T366="","",'表格编辑 '!T366)</f>
        <v/>
      </c>
      <c r="S366" s="123" t="str">
        <f>IF('表格编辑 '!U366="","",'表格编辑 '!U366)</f>
        <v/>
      </c>
      <c r="T366" s="123" t="str">
        <f>IF('表格编辑 '!V366="","",'表格编辑 '!V366)</f>
        <v/>
      </c>
      <c r="U366" s="123" t="str">
        <f>IF('表格编辑 '!W366="","",'表格编辑 '!W366)</f>
        <v/>
      </c>
      <c r="V366" s="123" t="str">
        <f>IF('表格编辑 '!X366="","",'表格编辑 '!X366)</f>
        <v/>
      </c>
      <c r="W366" s="123" t="str">
        <f>IF('表格编辑 '!Y366="","",'表格编辑 '!Y366)</f>
        <v/>
      </c>
      <c r="X366" s="123" t="str">
        <f>IF('表格编辑 '!Z366="","",'表格编辑 '!Z366)</f>
        <v/>
      </c>
      <c r="Y366" s="123" t="str">
        <f>IF('表格编辑 '!AA366="","",'表格编辑 '!AA366)</f>
        <v/>
      </c>
      <c r="Z366" s="123" t="str">
        <f>IF('表格编辑 '!AB366="","",'表格编辑 '!AB366)</f>
        <v/>
      </c>
      <c r="AA366" s="123" t="str">
        <f>IF('表格编辑 '!AC366="","",'表格编辑 '!AC366)</f>
        <v/>
      </c>
      <c r="AB366" s="123" t="str">
        <f>IF('表格编辑 '!AD366="","",'表格编辑 '!AD366)</f>
        <v/>
      </c>
      <c r="AC366" s="123" t="str">
        <f>IF('表格编辑 '!AE366="","",'表格编辑 '!AE366)</f>
        <v/>
      </c>
      <c r="AD366" s="123">
        <f>IF('表格编辑 '!AF366="","",'表格编辑 '!AF366)</f>
        <v>120193</v>
      </c>
    </row>
    <row r="367" spans="1:30">
      <c r="A367" s="123">
        <f>IF('表格编辑 '!A367="","",'表格编辑 '!A367)</f>
        <v>20194</v>
      </c>
      <c r="B367" s="123">
        <f>IF('表格编辑 '!B367="","",'表格编辑 '!B367)</f>
        <v>10016</v>
      </c>
      <c r="C367" s="123">
        <f>IF('表格编辑 '!E367="","",'表格编辑 '!E367)</f>
        <v>60</v>
      </c>
      <c r="D367" s="123" t="str">
        <f>IF('表格编辑 '!F367="","",'表格编辑 '!F367)</f>
        <v>AI_born_event(RECEIVER, ARG0, ARG1, ARG2, ARG3,ARG4)</v>
      </c>
      <c r="E367" s="123" t="str">
        <f>IF('表格编辑 '!G367="","",'表格编辑 '!G367)</f>
        <v>AI_update_event(RECEIVER, ARG0, ARG1, ARG2, ARG3,ARG4)</v>
      </c>
      <c r="F367" s="123" t="str">
        <f>IF('表格编辑 '!H367="","",'表格编辑 '!H367)</f>
        <v/>
      </c>
      <c r="G367" s="123" t="str">
        <f>IF('表格编辑 '!I367="","",'表格编辑 '!I367)</f>
        <v/>
      </c>
      <c r="H367" s="123" t="str">
        <f>IF('表格编辑 '!J367="","",'表格编辑 '!J367)</f>
        <v>test_deadth_event(RECEIVER, ARG0, ARG1, ARG2, ARG3,ARG4)</v>
      </c>
      <c r="I367" s="123">
        <f>IF('表格编辑 '!K367="","",'表格编辑 '!K367)</f>
        <v>0</v>
      </c>
      <c r="J367" s="123" t="str">
        <f>IF('表格编辑 '!L367="","",'表格编辑 '!L367)</f>
        <v/>
      </c>
      <c r="K367" s="123" t="str">
        <f>IF('表格编辑 '!M367="","",'表格编辑 '!M367)</f>
        <v/>
      </c>
      <c r="L367" s="123" t="str">
        <f>IF('表格编辑 '!N367="","",'表格编辑 '!N367)</f>
        <v/>
      </c>
      <c r="M367" s="123" t="str">
        <f>IF('表格编辑 '!O367="","",'表格编辑 '!O367)</f>
        <v/>
      </c>
      <c r="N367" s="123" t="str">
        <f>IF('表格编辑 '!P367="","",'表格编辑 '!P367)</f>
        <v/>
      </c>
      <c r="O367" s="123" t="str">
        <f>IF('表格编辑 '!Q367="","",'表格编辑 '!Q367)</f>
        <v/>
      </c>
      <c r="P367" s="123" t="str">
        <f>IF('表格编辑 '!R367="","",'表格编辑 '!R367)</f>
        <v/>
      </c>
      <c r="Q367" s="123" t="str">
        <f>IF('表格编辑 '!S367="","",'表格编辑 '!S367)</f>
        <v/>
      </c>
      <c r="R367" s="123" t="str">
        <f>IF('表格编辑 '!T367="","",'表格编辑 '!T367)</f>
        <v/>
      </c>
      <c r="S367" s="123" t="str">
        <f>IF('表格编辑 '!U367="","",'表格编辑 '!U367)</f>
        <v/>
      </c>
      <c r="T367" s="123" t="str">
        <f>IF('表格编辑 '!V367="","",'表格编辑 '!V367)</f>
        <v/>
      </c>
      <c r="U367" s="123" t="str">
        <f>IF('表格编辑 '!W367="","",'表格编辑 '!W367)</f>
        <v/>
      </c>
      <c r="V367" s="123" t="str">
        <f>IF('表格编辑 '!X367="","",'表格编辑 '!X367)</f>
        <v/>
      </c>
      <c r="W367" s="123" t="str">
        <f>IF('表格编辑 '!Y367="","",'表格编辑 '!Y367)</f>
        <v/>
      </c>
      <c r="X367" s="123" t="str">
        <f>IF('表格编辑 '!Z367="","",'表格编辑 '!Z367)</f>
        <v/>
      </c>
      <c r="Y367" s="123" t="str">
        <f>IF('表格编辑 '!AA367="","",'表格编辑 '!AA367)</f>
        <v/>
      </c>
      <c r="Z367" s="123" t="str">
        <f>IF('表格编辑 '!AB367="","",'表格编辑 '!AB367)</f>
        <v/>
      </c>
      <c r="AA367" s="123" t="str">
        <f>IF('表格编辑 '!AC367="","",'表格编辑 '!AC367)</f>
        <v/>
      </c>
      <c r="AB367" s="123" t="str">
        <f>IF('表格编辑 '!AD367="","",'表格编辑 '!AD367)</f>
        <v/>
      </c>
      <c r="AC367" s="123" t="str">
        <f>IF('表格编辑 '!AE367="","",'表格编辑 '!AE367)</f>
        <v/>
      </c>
      <c r="AD367" s="123">
        <f>IF('表格编辑 '!AF367="","",'表格编辑 '!AF367)</f>
        <v>120194</v>
      </c>
    </row>
    <row r="368" spans="1:30">
      <c r="A368" s="123">
        <f>IF('表格编辑 '!A368="","",'表格编辑 '!A368)</f>
        <v>20195</v>
      </c>
      <c r="B368" s="123">
        <f>IF('表格编辑 '!B368="","",'表格编辑 '!B368)</f>
        <v>10072</v>
      </c>
      <c r="C368" s="123">
        <f>IF('表格编辑 '!E368="","",'表格编辑 '!E368)</f>
        <v>60</v>
      </c>
      <c r="D368" s="123" t="str">
        <f>IF('表格编辑 '!F368="","",'表格编辑 '!F368)</f>
        <v>AI_born_event(RECEIVER, ARG0, ARG1, ARG2, ARG3,ARG4)</v>
      </c>
      <c r="E368" s="123" t="str">
        <f>IF('表格编辑 '!G368="","",'表格编辑 '!G368)</f>
        <v>AI_update_event(RECEIVER, ARG0, ARG1, ARG2, ARG3,ARG4)</v>
      </c>
      <c r="F368" s="123" t="str">
        <f>IF('表格编辑 '!H368="","",'表格编辑 '!H368)</f>
        <v/>
      </c>
      <c r="G368" s="123" t="str">
        <f>IF('表格编辑 '!I368="","",'表格编辑 '!I368)</f>
        <v/>
      </c>
      <c r="H368" s="123" t="str">
        <f>IF('表格编辑 '!J368="","",'表格编辑 '!J368)</f>
        <v>test_deadth_event(RECEIVER, ARG0, ARG1, ARG2, ARG3,ARG4)</v>
      </c>
      <c r="I368" s="123">
        <f>IF('表格编辑 '!K368="","",'表格编辑 '!K368)</f>
        <v>0</v>
      </c>
      <c r="J368" s="123" t="str">
        <f>IF('表格编辑 '!L368="","",'表格编辑 '!L368)</f>
        <v/>
      </c>
      <c r="K368" s="123" t="str">
        <f>IF('表格编辑 '!M368="","",'表格编辑 '!M368)</f>
        <v/>
      </c>
      <c r="L368" s="123" t="str">
        <f>IF('表格编辑 '!N368="","",'表格编辑 '!N368)</f>
        <v/>
      </c>
      <c r="M368" s="123" t="str">
        <f>IF('表格编辑 '!O368="","",'表格编辑 '!O368)</f>
        <v/>
      </c>
      <c r="N368" s="123" t="str">
        <f>IF('表格编辑 '!P368="","",'表格编辑 '!P368)</f>
        <v/>
      </c>
      <c r="O368" s="123" t="str">
        <f>IF('表格编辑 '!Q368="","",'表格编辑 '!Q368)</f>
        <v/>
      </c>
      <c r="P368" s="123" t="str">
        <f>IF('表格编辑 '!R368="","",'表格编辑 '!R368)</f>
        <v/>
      </c>
      <c r="Q368" s="123" t="str">
        <f>IF('表格编辑 '!S368="","",'表格编辑 '!S368)</f>
        <v/>
      </c>
      <c r="R368" s="123" t="str">
        <f>IF('表格编辑 '!T368="","",'表格编辑 '!T368)</f>
        <v/>
      </c>
      <c r="S368" s="123" t="str">
        <f>IF('表格编辑 '!U368="","",'表格编辑 '!U368)</f>
        <v/>
      </c>
      <c r="T368" s="123" t="str">
        <f>IF('表格编辑 '!V368="","",'表格编辑 '!V368)</f>
        <v/>
      </c>
      <c r="U368" s="123" t="str">
        <f>IF('表格编辑 '!W368="","",'表格编辑 '!W368)</f>
        <v/>
      </c>
      <c r="V368" s="123" t="str">
        <f>IF('表格编辑 '!X368="","",'表格编辑 '!X368)</f>
        <v/>
      </c>
      <c r="W368" s="123" t="str">
        <f>IF('表格编辑 '!Y368="","",'表格编辑 '!Y368)</f>
        <v/>
      </c>
      <c r="X368" s="123" t="str">
        <f>IF('表格编辑 '!Z368="","",'表格编辑 '!Z368)</f>
        <v/>
      </c>
      <c r="Y368" s="123" t="str">
        <f>IF('表格编辑 '!AA368="","",'表格编辑 '!AA368)</f>
        <v/>
      </c>
      <c r="Z368" s="123" t="str">
        <f>IF('表格编辑 '!AB368="","",'表格编辑 '!AB368)</f>
        <v/>
      </c>
      <c r="AA368" s="123" t="str">
        <f>IF('表格编辑 '!AC368="","",'表格编辑 '!AC368)</f>
        <v/>
      </c>
      <c r="AB368" s="123" t="str">
        <f>IF('表格编辑 '!AD368="","",'表格编辑 '!AD368)</f>
        <v/>
      </c>
      <c r="AC368" s="123" t="str">
        <f>IF('表格编辑 '!AE368="","",'表格编辑 '!AE368)</f>
        <v/>
      </c>
      <c r="AD368" s="123">
        <f>IF('表格编辑 '!AF368="","",'表格编辑 '!AF368)</f>
        <v>120195</v>
      </c>
    </row>
    <row r="369" spans="1:30">
      <c r="A369" s="123">
        <f>IF('表格编辑 '!A369="","",'表格编辑 '!A369)</f>
        <v>20196</v>
      </c>
      <c r="B369" s="123">
        <f>IF('表格编辑 '!B369="","",'表格编辑 '!B369)</f>
        <v>10034</v>
      </c>
      <c r="C369" s="123">
        <f>IF('表格编辑 '!E369="","",'表格编辑 '!E369)</f>
        <v>60</v>
      </c>
      <c r="D369" s="123" t="str">
        <f>IF('表格编辑 '!F369="","",'表格编辑 '!F369)</f>
        <v>AI_born_event(RECEIVER, ARG0, ARG1, ARG2, ARG3,ARG4)</v>
      </c>
      <c r="E369" s="123" t="str">
        <f>IF('表格编辑 '!G369="","",'表格编辑 '!G369)</f>
        <v>AI_update_event(RECEIVER, ARG0, ARG1, ARG2, ARG3,ARG4)</v>
      </c>
      <c r="F369" s="123" t="str">
        <f>IF('表格编辑 '!H369="","",'表格编辑 '!H369)</f>
        <v/>
      </c>
      <c r="G369" s="123" t="str">
        <f>IF('表格编辑 '!I369="","",'表格编辑 '!I369)</f>
        <v/>
      </c>
      <c r="H369" s="123" t="str">
        <f>IF('表格编辑 '!J369="","",'表格编辑 '!J369)</f>
        <v>test_deadth_event(RECEIVER, ARG0, ARG1, ARG2, ARG3,ARG4)</v>
      </c>
      <c r="I369" s="123">
        <f>IF('表格编辑 '!K369="","",'表格编辑 '!K369)</f>
        <v>0</v>
      </c>
      <c r="J369" s="123" t="str">
        <f>IF('表格编辑 '!L369="","",'表格编辑 '!L369)</f>
        <v/>
      </c>
      <c r="K369" s="123" t="str">
        <f>IF('表格编辑 '!M369="","",'表格编辑 '!M369)</f>
        <v/>
      </c>
      <c r="L369" s="123" t="str">
        <f>IF('表格编辑 '!N369="","",'表格编辑 '!N369)</f>
        <v/>
      </c>
      <c r="M369" s="123" t="str">
        <f>IF('表格编辑 '!O369="","",'表格编辑 '!O369)</f>
        <v/>
      </c>
      <c r="N369" s="123" t="str">
        <f>IF('表格编辑 '!P369="","",'表格编辑 '!P369)</f>
        <v/>
      </c>
      <c r="O369" s="123" t="str">
        <f>IF('表格编辑 '!Q369="","",'表格编辑 '!Q369)</f>
        <v/>
      </c>
      <c r="P369" s="123" t="str">
        <f>IF('表格编辑 '!R369="","",'表格编辑 '!R369)</f>
        <v/>
      </c>
      <c r="Q369" s="123" t="str">
        <f>IF('表格编辑 '!S369="","",'表格编辑 '!S369)</f>
        <v/>
      </c>
      <c r="R369" s="123" t="str">
        <f>IF('表格编辑 '!T369="","",'表格编辑 '!T369)</f>
        <v/>
      </c>
      <c r="S369" s="123" t="str">
        <f>IF('表格编辑 '!U369="","",'表格编辑 '!U369)</f>
        <v/>
      </c>
      <c r="T369" s="123" t="str">
        <f>IF('表格编辑 '!V369="","",'表格编辑 '!V369)</f>
        <v/>
      </c>
      <c r="U369" s="123" t="str">
        <f>IF('表格编辑 '!W369="","",'表格编辑 '!W369)</f>
        <v/>
      </c>
      <c r="V369" s="123" t="str">
        <f>IF('表格编辑 '!X369="","",'表格编辑 '!X369)</f>
        <v/>
      </c>
      <c r="W369" s="123" t="str">
        <f>IF('表格编辑 '!Y369="","",'表格编辑 '!Y369)</f>
        <v/>
      </c>
      <c r="X369" s="123" t="str">
        <f>IF('表格编辑 '!Z369="","",'表格编辑 '!Z369)</f>
        <v/>
      </c>
      <c r="Y369" s="123" t="str">
        <f>IF('表格编辑 '!AA369="","",'表格编辑 '!AA369)</f>
        <v/>
      </c>
      <c r="Z369" s="123" t="str">
        <f>IF('表格编辑 '!AB369="","",'表格编辑 '!AB369)</f>
        <v/>
      </c>
      <c r="AA369" s="123" t="str">
        <f>IF('表格编辑 '!AC369="","",'表格编辑 '!AC369)</f>
        <v/>
      </c>
      <c r="AB369" s="123" t="str">
        <f>IF('表格编辑 '!AD369="","",'表格编辑 '!AD369)</f>
        <v/>
      </c>
      <c r="AC369" s="123" t="str">
        <f>IF('表格编辑 '!AE369="","",'表格编辑 '!AE369)</f>
        <v/>
      </c>
      <c r="AD369" s="123">
        <f>IF('表格编辑 '!AF369="","",'表格编辑 '!AF369)</f>
        <v>120196</v>
      </c>
    </row>
    <row r="370" spans="1:30">
      <c r="A370" s="123">
        <f>IF('表格编辑 '!A370="","",'表格编辑 '!A370)</f>
        <v>20197</v>
      </c>
      <c r="B370" s="123">
        <f>IF('表格编辑 '!B370="","",'表格编辑 '!B370)</f>
        <v>10010</v>
      </c>
      <c r="C370" s="123">
        <f>IF('表格编辑 '!E370="","",'表格编辑 '!E370)</f>
        <v>60</v>
      </c>
      <c r="D370" s="123" t="str">
        <f>IF('表格编辑 '!F370="","",'表格编辑 '!F370)</f>
        <v>AI_born_event(RECEIVER, ARG0, ARG1, ARG2, ARG3,ARG4)</v>
      </c>
      <c r="E370" s="123" t="str">
        <f>IF('表格编辑 '!G370="","",'表格编辑 '!G370)</f>
        <v>AI_update_event(RECEIVER, ARG0, ARG1, ARG2, ARG3,ARG4)</v>
      </c>
      <c r="F370" s="123" t="str">
        <f>IF('表格编辑 '!H370="","",'表格编辑 '!H370)</f>
        <v/>
      </c>
      <c r="G370" s="123" t="str">
        <f>IF('表格编辑 '!I370="","",'表格编辑 '!I370)</f>
        <v/>
      </c>
      <c r="H370" s="123" t="str">
        <f>IF('表格编辑 '!J370="","",'表格编辑 '!J370)</f>
        <v>test_deadth_event(RECEIVER, ARG0, ARG1, ARG2, ARG3,ARG4)</v>
      </c>
      <c r="I370" s="123">
        <f>IF('表格编辑 '!K370="","",'表格编辑 '!K370)</f>
        <v>0</v>
      </c>
      <c r="J370" s="123" t="str">
        <f>IF('表格编辑 '!L370="","",'表格编辑 '!L370)</f>
        <v/>
      </c>
      <c r="K370" s="123" t="str">
        <f>IF('表格编辑 '!M370="","",'表格编辑 '!M370)</f>
        <v/>
      </c>
      <c r="L370" s="123" t="str">
        <f>IF('表格编辑 '!N370="","",'表格编辑 '!N370)</f>
        <v/>
      </c>
      <c r="M370" s="123" t="str">
        <f>IF('表格编辑 '!O370="","",'表格编辑 '!O370)</f>
        <v/>
      </c>
      <c r="N370" s="123" t="str">
        <f>IF('表格编辑 '!P370="","",'表格编辑 '!P370)</f>
        <v/>
      </c>
      <c r="O370" s="123" t="str">
        <f>IF('表格编辑 '!Q370="","",'表格编辑 '!Q370)</f>
        <v/>
      </c>
      <c r="P370" s="123" t="str">
        <f>IF('表格编辑 '!R370="","",'表格编辑 '!R370)</f>
        <v/>
      </c>
      <c r="Q370" s="123" t="str">
        <f>IF('表格编辑 '!S370="","",'表格编辑 '!S370)</f>
        <v/>
      </c>
      <c r="R370" s="123" t="str">
        <f>IF('表格编辑 '!T370="","",'表格编辑 '!T370)</f>
        <v/>
      </c>
      <c r="S370" s="123" t="str">
        <f>IF('表格编辑 '!U370="","",'表格编辑 '!U370)</f>
        <v/>
      </c>
      <c r="T370" s="123" t="str">
        <f>IF('表格编辑 '!V370="","",'表格编辑 '!V370)</f>
        <v/>
      </c>
      <c r="U370" s="123" t="str">
        <f>IF('表格编辑 '!W370="","",'表格编辑 '!W370)</f>
        <v/>
      </c>
      <c r="V370" s="123" t="str">
        <f>IF('表格编辑 '!X370="","",'表格编辑 '!X370)</f>
        <v/>
      </c>
      <c r="W370" s="123" t="str">
        <f>IF('表格编辑 '!Y370="","",'表格编辑 '!Y370)</f>
        <v/>
      </c>
      <c r="X370" s="123" t="str">
        <f>IF('表格编辑 '!Z370="","",'表格编辑 '!Z370)</f>
        <v/>
      </c>
      <c r="Y370" s="123" t="str">
        <f>IF('表格编辑 '!AA370="","",'表格编辑 '!AA370)</f>
        <v/>
      </c>
      <c r="Z370" s="123" t="str">
        <f>IF('表格编辑 '!AB370="","",'表格编辑 '!AB370)</f>
        <v/>
      </c>
      <c r="AA370" s="123" t="str">
        <f>IF('表格编辑 '!AC370="","",'表格编辑 '!AC370)</f>
        <v/>
      </c>
      <c r="AB370" s="123" t="str">
        <f>IF('表格编辑 '!AD370="","",'表格编辑 '!AD370)</f>
        <v/>
      </c>
      <c r="AC370" s="123" t="str">
        <f>IF('表格编辑 '!AE370="","",'表格编辑 '!AE370)</f>
        <v/>
      </c>
      <c r="AD370" s="123">
        <f>IF('表格编辑 '!AF370="","",'表格编辑 '!AF370)</f>
        <v>120197</v>
      </c>
    </row>
    <row r="371" spans="1:30">
      <c r="A371" s="123">
        <f>IF('表格编辑 '!A371="","",'表格编辑 '!A371)</f>
        <v>20198</v>
      </c>
      <c r="B371" s="123">
        <f>IF('表格编辑 '!B371="","",'表格编辑 '!B371)</f>
        <v>10054</v>
      </c>
      <c r="C371" s="123">
        <f>IF('表格编辑 '!E371="","",'表格编辑 '!E371)</f>
        <v>60</v>
      </c>
      <c r="D371" s="123" t="str">
        <f>IF('表格编辑 '!F371="","",'表格编辑 '!F371)</f>
        <v>AI_born_event(RECEIVER, ARG0, ARG1, ARG2, ARG3,ARG4)</v>
      </c>
      <c r="E371" s="123" t="str">
        <f>IF('表格编辑 '!G371="","",'表格编辑 '!G371)</f>
        <v>AI_update_event(RECEIVER, ARG0, ARG1, ARG2, ARG3,ARG4)</v>
      </c>
      <c r="F371" s="123" t="str">
        <f>IF('表格编辑 '!H371="","",'表格编辑 '!H371)</f>
        <v/>
      </c>
      <c r="G371" s="123" t="str">
        <f>IF('表格编辑 '!I371="","",'表格编辑 '!I371)</f>
        <v/>
      </c>
      <c r="H371" s="123" t="str">
        <f>IF('表格编辑 '!J371="","",'表格编辑 '!J371)</f>
        <v>test_deadth_event(RECEIVER, ARG0, ARG1, ARG2, ARG3,ARG4)</v>
      </c>
      <c r="I371" s="123">
        <f>IF('表格编辑 '!K371="","",'表格编辑 '!K371)</f>
        <v>0</v>
      </c>
      <c r="J371" s="123" t="str">
        <f>IF('表格编辑 '!L371="","",'表格编辑 '!L371)</f>
        <v/>
      </c>
      <c r="K371" s="123" t="str">
        <f>IF('表格编辑 '!M371="","",'表格编辑 '!M371)</f>
        <v/>
      </c>
      <c r="L371" s="123" t="str">
        <f>IF('表格编辑 '!N371="","",'表格编辑 '!N371)</f>
        <v/>
      </c>
      <c r="M371" s="123" t="str">
        <f>IF('表格编辑 '!O371="","",'表格编辑 '!O371)</f>
        <v/>
      </c>
      <c r="N371" s="123" t="str">
        <f>IF('表格编辑 '!P371="","",'表格编辑 '!P371)</f>
        <v/>
      </c>
      <c r="O371" s="123" t="str">
        <f>IF('表格编辑 '!Q371="","",'表格编辑 '!Q371)</f>
        <v/>
      </c>
      <c r="P371" s="123" t="str">
        <f>IF('表格编辑 '!R371="","",'表格编辑 '!R371)</f>
        <v/>
      </c>
      <c r="Q371" s="123" t="str">
        <f>IF('表格编辑 '!S371="","",'表格编辑 '!S371)</f>
        <v/>
      </c>
      <c r="R371" s="123" t="str">
        <f>IF('表格编辑 '!T371="","",'表格编辑 '!T371)</f>
        <v/>
      </c>
      <c r="S371" s="123" t="str">
        <f>IF('表格编辑 '!U371="","",'表格编辑 '!U371)</f>
        <v/>
      </c>
      <c r="T371" s="123" t="str">
        <f>IF('表格编辑 '!V371="","",'表格编辑 '!V371)</f>
        <v/>
      </c>
      <c r="U371" s="123" t="str">
        <f>IF('表格编辑 '!W371="","",'表格编辑 '!W371)</f>
        <v/>
      </c>
      <c r="V371" s="123" t="str">
        <f>IF('表格编辑 '!X371="","",'表格编辑 '!X371)</f>
        <v/>
      </c>
      <c r="W371" s="123" t="str">
        <f>IF('表格编辑 '!Y371="","",'表格编辑 '!Y371)</f>
        <v/>
      </c>
      <c r="X371" s="123" t="str">
        <f>IF('表格编辑 '!Z371="","",'表格编辑 '!Z371)</f>
        <v/>
      </c>
      <c r="Y371" s="123" t="str">
        <f>IF('表格编辑 '!AA371="","",'表格编辑 '!AA371)</f>
        <v/>
      </c>
      <c r="Z371" s="123" t="str">
        <f>IF('表格编辑 '!AB371="","",'表格编辑 '!AB371)</f>
        <v/>
      </c>
      <c r="AA371" s="123" t="str">
        <f>IF('表格编辑 '!AC371="","",'表格编辑 '!AC371)</f>
        <v/>
      </c>
      <c r="AB371" s="123" t="str">
        <f>IF('表格编辑 '!AD371="","",'表格编辑 '!AD371)</f>
        <v/>
      </c>
      <c r="AC371" s="123" t="str">
        <f>IF('表格编辑 '!AE371="","",'表格编辑 '!AE371)</f>
        <v/>
      </c>
      <c r="AD371" s="123">
        <f>IF('表格编辑 '!AF371="","",'表格编辑 '!AF371)</f>
        <v>120198</v>
      </c>
    </row>
    <row r="372" spans="1:30">
      <c r="A372" s="123">
        <f>IF('表格编辑 '!A372="","",'表格编辑 '!A372)</f>
        <v>20199</v>
      </c>
      <c r="B372" s="123">
        <f>IF('表格编辑 '!B372="","",'表格编辑 '!B372)</f>
        <v>10113</v>
      </c>
      <c r="C372" s="123">
        <f>IF('表格编辑 '!E372="","",'表格编辑 '!E372)</f>
        <v>60</v>
      </c>
      <c r="D372" s="123" t="str">
        <f>IF('表格编辑 '!F372="","",'表格编辑 '!F372)</f>
        <v>AI_born_event(RECEIVER, ARG0, ARG1, ARG2, ARG3,ARG4)</v>
      </c>
      <c r="E372" s="123" t="str">
        <f>IF('表格编辑 '!G372="","",'表格编辑 '!G372)</f>
        <v>AI_update_event(RECEIVER, ARG0, ARG1, ARG2, ARG3,ARG4)</v>
      </c>
      <c r="F372" s="123" t="str">
        <f>IF('表格编辑 '!H372="","",'表格编辑 '!H372)</f>
        <v/>
      </c>
      <c r="G372" s="123" t="str">
        <f>IF('表格编辑 '!I372="","",'表格编辑 '!I372)</f>
        <v/>
      </c>
      <c r="H372" s="123" t="str">
        <f>IF('表格编辑 '!J372="","",'表格编辑 '!J372)</f>
        <v>test_deadth_event(RECEIVER, ARG0, ARG1, ARG2, ARG3,ARG4)</v>
      </c>
      <c r="I372" s="123">
        <f>IF('表格编辑 '!K372="","",'表格编辑 '!K372)</f>
        <v>0</v>
      </c>
      <c r="J372" s="123" t="str">
        <f>IF('表格编辑 '!L372="","",'表格编辑 '!L372)</f>
        <v/>
      </c>
      <c r="K372" s="123" t="str">
        <f>IF('表格编辑 '!M372="","",'表格编辑 '!M372)</f>
        <v/>
      </c>
      <c r="L372" s="123" t="str">
        <f>IF('表格编辑 '!N372="","",'表格编辑 '!N372)</f>
        <v/>
      </c>
      <c r="M372" s="123" t="str">
        <f>IF('表格编辑 '!O372="","",'表格编辑 '!O372)</f>
        <v/>
      </c>
      <c r="N372" s="123" t="str">
        <f>IF('表格编辑 '!P372="","",'表格编辑 '!P372)</f>
        <v/>
      </c>
      <c r="O372" s="123" t="str">
        <f>IF('表格编辑 '!Q372="","",'表格编辑 '!Q372)</f>
        <v/>
      </c>
      <c r="P372" s="123" t="str">
        <f>IF('表格编辑 '!R372="","",'表格编辑 '!R372)</f>
        <v/>
      </c>
      <c r="Q372" s="123" t="str">
        <f>IF('表格编辑 '!S372="","",'表格编辑 '!S372)</f>
        <v/>
      </c>
      <c r="R372" s="123" t="str">
        <f>IF('表格编辑 '!T372="","",'表格编辑 '!T372)</f>
        <v/>
      </c>
      <c r="S372" s="123" t="str">
        <f>IF('表格编辑 '!U372="","",'表格编辑 '!U372)</f>
        <v/>
      </c>
      <c r="T372" s="123" t="str">
        <f>IF('表格编辑 '!V372="","",'表格编辑 '!V372)</f>
        <v/>
      </c>
      <c r="U372" s="123" t="str">
        <f>IF('表格编辑 '!W372="","",'表格编辑 '!W372)</f>
        <v/>
      </c>
      <c r="V372" s="123" t="str">
        <f>IF('表格编辑 '!X372="","",'表格编辑 '!X372)</f>
        <v/>
      </c>
      <c r="W372" s="123" t="str">
        <f>IF('表格编辑 '!Y372="","",'表格编辑 '!Y372)</f>
        <v/>
      </c>
      <c r="X372" s="123" t="str">
        <f>IF('表格编辑 '!Z372="","",'表格编辑 '!Z372)</f>
        <v/>
      </c>
      <c r="Y372" s="123" t="str">
        <f>IF('表格编辑 '!AA372="","",'表格编辑 '!AA372)</f>
        <v/>
      </c>
      <c r="Z372" s="123" t="str">
        <f>IF('表格编辑 '!AB372="","",'表格编辑 '!AB372)</f>
        <v/>
      </c>
      <c r="AA372" s="123" t="str">
        <f>IF('表格编辑 '!AC372="","",'表格编辑 '!AC372)</f>
        <v/>
      </c>
      <c r="AB372" s="123" t="str">
        <f>IF('表格编辑 '!AD372="","",'表格编辑 '!AD372)</f>
        <v/>
      </c>
      <c r="AC372" s="123" t="str">
        <f>IF('表格编辑 '!AE372="","",'表格编辑 '!AE372)</f>
        <v/>
      </c>
      <c r="AD372" s="123">
        <f>IF('表格编辑 '!AF372="","",'表格编辑 '!AF372)</f>
        <v>120199</v>
      </c>
    </row>
    <row r="373" spans="1:30">
      <c r="A373" s="123">
        <f>IF('表格编辑 '!A373="","",'表格编辑 '!A373)</f>
        <v>20200</v>
      </c>
      <c r="B373" s="123">
        <f>IF('表格编辑 '!B373="","",'表格编辑 '!B373)</f>
        <v>10068</v>
      </c>
      <c r="C373" s="123">
        <f>IF('表格编辑 '!E373="","",'表格编辑 '!E373)</f>
        <v>60</v>
      </c>
      <c r="D373" s="123" t="str">
        <f>IF('表格编辑 '!F373="","",'表格编辑 '!F373)</f>
        <v>AI_born_event(RECEIVER, ARG0, ARG1, ARG2, ARG3,ARG4)</v>
      </c>
      <c r="E373" s="123" t="str">
        <f>IF('表格编辑 '!G373="","",'表格编辑 '!G373)</f>
        <v>AI_update_event(RECEIVER, ARG0, ARG1, ARG2, ARG3,ARG4)</v>
      </c>
      <c r="F373" s="123" t="str">
        <f>IF('表格编辑 '!H373="","",'表格编辑 '!H373)</f>
        <v/>
      </c>
      <c r="G373" s="123" t="str">
        <f>IF('表格编辑 '!I373="","",'表格编辑 '!I373)</f>
        <v/>
      </c>
      <c r="H373" s="123" t="str">
        <f>IF('表格编辑 '!J373="","",'表格编辑 '!J373)</f>
        <v>test_deadth_event(RECEIVER, ARG0, ARG1, ARG2, ARG3,ARG4)</v>
      </c>
      <c r="I373" s="123">
        <f>IF('表格编辑 '!K373="","",'表格编辑 '!K373)</f>
        <v>0</v>
      </c>
      <c r="J373" s="123" t="str">
        <f>IF('表格编辑 '!L373="","",'表格编辑 '!L373)</f>
        <v/>
      </c>
      <c r="K373" s="123" t="str">
        <f>IF('表格编辑 '!M373="","",'表格编辑 '!M373)</f>
        <v/>
      </c>
      <c r="L373" s="123" t="str">
        <f>IF('表格编辑 '!N373="","",'表格编辑 '!N373)</f>
        <v/>
      </c>
      <c r="M373" s="123" t="str">
        <f>IF('表格编辑 '!O373="","",'表格编辑 '!O373)</f>
        <v/>
      </c>
      <c r="N373" s="123" t="str">
        <f>IF('表格编辑 '!P373="","",'表格编辑 '!P373)</f>
        <v/>
      </c>
      <c r="O373" s="123" t="str">
        <f>IF('表格编辑 '!Q373="","",'表格编辑 '!Q373)</f>
        <v/>
      </c>
      <c r="P373" s="123" t="str">
        <f>IF('表格编辑 '!R373="","",'表格编辑 '!R373)</f>
        <v/>
      </c>
      <c r="Q373" s="123" t="str">
        <f>IF('表格编辑 '!S373="","",'表格编辑 '!S373)</f>
        <v/>
      </c>
      <c r="R373" s="123" t="str">
        <f>IF('表格编辑 '!T373="","",'表格编辑 '!T373)</f>
        <v/>
      </c>
      <c r="S373" s="123" t="str">
        <f>IF('表格编辑 '!U373="","",'表格编辑 '!U373)</f>
        <v/>
      </c>
      <c r="T373" s="123" t="str">
        <f>IF('表格编辑 '!V373="","",'表格编辑 '!V373)</f>
        <v/>
      </c>
      <c r="U373" s="123" t="str">
        <f>IF('表格编辑 '!W373="","",'表格编辑 '!W373)</f>
        <v/>
      </c>
      <c r="V373" s="123" t="str">
        <f>IF('表格编辑 '!X373="","",'表格编辑 '!X373)</f>
        <v/>
      </c>
      <c r="W373" s="123" t="str">
        <f>IF('表格编辑 '!Y373="","",'表格编辑 '!Y373)</f>
        <v/>
      </c>
      <c r="X373" s="123" t="str">
        <f>IF('表格编辑 '!Z373="","",'表格编辑 '!Z373)</f>
        <v/>
      </c>
      <c r="Y373" s="123" t="str">
        <f>IF('表格编辑 '!AA373="","",'表格编辑 '!AA373)</f>
        <v/>
      </c>
      <c r="Z373" s="123" t="str">
        <f>IF('表格编辑 '!AB373="","",'表格编辑 '!AB373)</f>
        <v/>
      </c>
      <c r="AA373" s="123" t="str">
        <f>IF('表格编辑 '!AC373="","",'表格编辑 '!AC373)</f>
        <v/>
      </c>
      <c r="AB373" s="123" t="str">
        <f>IF('表格编辑 '!AD373="","",'表格编辑 '!AD373)</f>
        <v/>
      </c>
      <c r="AC373" s="123" t="str">
        <f>IF('表格编辑 '!AE373="","",'表格编辑 '!AE373)</f>
        <v/>
      </c>
      <c r="AD373" s="123">
        <f>IF('表格编辑 '!AF373="","",'表格编辑 '!AF373)</f>
        <v>120200</v>
      </c>
    </row>
    <row r="374" spans="1:30">
      <c r="A374" s="123">
        <f>IF('表格编辑 '!A374="","",'表格编辑 '!A374)</f>
        <v>20201</v>
      </c>
      <c r="B374" s="123">
        <f>IF('表格编辑 '!B374="","",'表格编辑 '!B374)</f>
        <v>10051</v>
      </c>
      <c r="C374" s="123">
        <f>IF('表格编辑 '!E374="","",'表格编辑 '!E374)</f>
        <v>60</v>
      </c>
      <c r="D374" s="123" t="str">
        <f>IF('表格编辑 '!F374="","",'表格编辑 '!F374)</f>
        <v>AI_born_event(RECEIVER, ARG0, ARG1, ARG2, ARG3,ARG4)</v>
      </c>
      <c r="E374" s="123" t="str">
        <f>IF('表格编辑 '!G374="","",'表格编辑 '!G374)</f>
        <v>AI_update_event(RECEIVER, ARG0, ARG1, ARG2, ARG3,ARG4)</v>
      </c>
      <c r="F374" s="123" t="str">
        <f>IF('表格编辑 '!H374="","",'表格编辑 '!H374)</f>
        <v/>
      </c>
      <c r="G374" s="123" t="str">
        <f>IF('表格编辑 '!I374="","",'表格编辑 '!I374)</f>
        <v/>
      </c>
      <c r="H374" s="123" t="str">
        <f>IF('表格编辑 '!J374="","",'表格编辑 '!J374)</f>
        <v>test_deadth_event(RECEIVER, ARG0, ARG1, ARG2, ARG3,ARG4)</v>
      </c>
      <c r="I374" s="123">
        <f>IF('表格编辑 '!K374="","",'表格编辑 '!K374)</f>
        <v>0</v>
      </c>
      <c r="J374" s="123" t="str">
        <f>IF('表格编辑 '!L374="","",'表格编辑 '!L374)</f>
        <v/>
      </c>
      <c r="K374" s="123" t="str">
        <f>IF('表格编辑 '!M374="","",'表格编辑 '!M374)</f>
        <v/>
      </c>
      <c r="L374" s="123" t="str">
        <f>IF('表格编辑 '!N374="","",'表格编辑 '!N374)</f>
        <v/>
      </c>
      <c r="M374" s="123" t="str">
        <f>IF('表格编辑 '!O374="","",'表格编辑 '!O374)</f>
        <v/>
      </c>
      <c r="N374" s="123" t="str">
        <f>IF('表格编辑 '!P374="","",'表格编辑 '!P374)</f>
        <v/>
      </c>
      <c r="O374" s="123" t="str">
        <f>IF('表格编辑 '!Q374="","",'表格编辑 '!Q374)</f>
        <v/>
      </c>
      <c r="P374" s="123" t="str">
        <f>IF('表格编辑 '!R374="","",'表格编辑 '!R374)</f>
        <v/>
      </c>
      <c r="Q374" s="123" t="str">
        <f>IF('表格编辑 '!S374="","",'表格编辑 '!S374)</f>
        <v/>
      </c>
      <c r="R374" s="123" t="str">
        <f>IF('表格编辑 '!T374="","",'表格编辑 '!T374)</f>
        <v/>
      </c>
      <c r="S374" s="123" t="str">
        <f>IF('表格编辑 '!U374="","",'表格编辑 '!U374)</f>
        <v/>
      </c>
      <c r="T374" s="123" t="str">
        <f>IF('表格编辑 '!V374="","",'表格编辑 '!V374)</f>
        <v/>
      </c>
      <c r="U374" s="123" t="str">
        <f>IF('表格编辑 '!W374="","",'表格编辑 '!W374)</f>
        <v/>
      </c>
      <c r="V374" s="123" t="str">
        <f>IF('表格编辑 '!X374="","",'表格编辑 '!X374)</f>
        <v/>
      </c>
      <c r="W374" s="123" t="str">
        <f>IF('表格编辑 '!Y374="","",'表格编辑 '!Y374)</f>
        <v/>
      </c>
      <c r="X374" s="123" t="str">
        <f>IF('表格编辑 '!Z374="","",'表格编辑 '!Z374)</f>
        <v/>
      </c>
      <c r="Y374" s="123" t="str">
        <f>IF('表格编辑 '!AA374="","",'表格编辑 '!AA374)</f>
        <v/>
      </c>
      <c r="Z374" s="123" t="str">
        <f>IF('表格编辑 '!AB374="","",'表格编辑 '!AB374)</f>
        <v/>
      </c>
      <c r="AA374" s="123" t="str">
        <f>IF('表格编辑 '!AC374="","",'表格编辑 '!AC374)</f>
        <v/>
      </c>
      <c r="AB374" s="123" t="str">
        <f>IF('表格编辑 '!AD374="","",'表格编辑 '!AD374)</f>
        <v/>
      </c>
      <c r="AC374" s="123" t="str">
        <f>IF('表格编辑 '!AE374="","",'表格编辑 '!AE374)</f>
        <v/>
      </c>
      <c r="AD374" s="123">
        <f>IF('表格编辑 '!AF374="","",'表格编辑 '!AF374)</f>
        <v>120201</v>
      </c>
    </row>
    <row r="375" spans="1:30">
      <c r="A375" s="123">
        <f>IF('表格编辑 '!A375="","",'表格编辑 '!A375)</f>
        <v>20202</v>
      </c>
      <c r="B375" s="123">
        <f>IF('表格编辑 '!B375="","",'表格编辑 '!B375)</f>
        <v>10071</v>
      </c>
      <c r="C375" s="123">
        <f>IF('表格编辑 '!E375="","",'表格编辑 '!E375)</f>
        <v>60</v>
      </c>
      <c r="D375" s="123" t="str">
        <f>IF('表格编辑 '!F375="","",'表格编辑 '!F375)</f>
        <v>AI_born_event(RECEIVER, ARG0, ARG1, ARG2, ARG3,ARG4)</v>
      </c>
      <c r="E375" s="123" t="str">
        <f>IF('表格编辑 '!G375="","",'表格编辑 '!G375)</f>
        <v>AI_update_event(RECEIVER, ARG0, ARG1, ARG2, ARG3,ARG4)</v>
      </c>
      <c r="F375" s="123" t="str">
        <f>IF('表格编辑 '!H375="","",'表格编辑 '!H375)</f>
        <v/>
      </c>
      <c r="G375" s="123" t="str">
        <f>IF('表格编辑 '!I375="","",'表格编辑 '!I375)</f>
        <v/>
      </c>
      <c r="H375" s="123" t="str">
        <f>IF('表格编辑 '!J375="","",'表格编辑 '!J375)</f>
        <v>test_deadth_event(RECEIVER, ARG0, ARG1, ARG2, ARG3,ARG4)</v>
      </c>
      <c r="I375" s="123">
        <f>IF('表格编辑 '!K375="","",'表格编辑 '!K375)</f>
        <v>0</v>
      </c>
      <c r="J375" s="123" t="str">
        <f>IF('表格编辑 '!L375="","",'表格编辑 '!L375)</f>
        <v/>
      </c>
      <c r="K375" s="123" t="str">
        <f>IF('表格编辑 '!M375="","",'表格编辑 '!M375)</f>
        <v/>
      </c>
      <c r="L375" s="123" t="str">
        <f>IF('表格编辑 '!N375="","",'表格编辑 '!N375)</f>
        <v/>
      </c>
      <c r="M375" s="123" t="str">
        <f>IF('表格编辑 '!O375="","",'表格编辑 '!O375)</f>
        <v/>
      </c>
      <c r="N375" s="123" t="str">
        <f>IF('表格编辑 '!P375="","",'表格编辑 '!P375)</f>
        <v/>
      </c>
      <c r="O375" s="123" t="str">
        <f>IF('表格编辑 '!Q375="","",'表格编辑 '!Q375)</f>
        <v/>
      </c>
      <c r="P375" s="123" t="str">
        <f>IF('表格编辑 '!R375="","",'表格编辑 '!R375)</f>
        <v/>
      </c>
      <c r="Q375" s="123" t="str">
        <f>IF('表格编辑 '!S375="","",'表格编辑 '!S375)</f>
        <v/>
      </c>
      <c r="R375" s="123" t="str">
        <f>IF('表格编辑 '!T375="","",'表格编辑 '!T375)</f>
        <v/>
      </c>
      <c r="S375" s="123" t="str">
        <f>IF('表格编辑 '!U375="","",'表格编辑 '!U375)</f>
        <v/>
      </c>
      <c r="T375" s="123" t="str">
        <f>IF('表格编辑 '!V375="","",'表格编辑 '!V375)</f>
        <v/>
      </c>
      <c r="U375" s="123" t="str">
        <f>IF('表格编辑 '!W375="","",'表格编辑 '!W375)</f>
        <v/>
      </c>
      <c r="V375" s="123" t="str">
        <f>IF('表格编辑 '!X375="","",'表格编辑 '!X375)</f>
        <v/>
      </c>
      <c r="W375" s="123" t="str">
        <f>IF('表格编辑 '!Y375="","",'表格编辑 '!Y375)</f>
        <v/>
      </c>
      <c r="X375" s="123" t="str">
        <f>IF('表格编辑 '!Z375="","",'表格编辑 '!Z375)</f>
        <v/>
      </c>
      <c r="Y375" s="123" t="str">
        <f>IF('表格编辑 '!AA375="","",'表格编辑 '!AA375)</f>
        <v/>
      </c>
      <c r="Z375" s="123" t="str">
        <f>IF('表格编辑 '!AB375="","",'表格编辑 '!AB375)</f>
        <v/>
      </c>
      <c r="AA375" s="123" t="str">
        <f>IF('表格编辑 '!AC375="","",'表格编辑 '!AC375)</f>
        <v/>
      </c>
      <c r="AB375" s="123" t="str">
        <f>IF('表格编辑 '!AD375="","",'表格编辑 '!AD375)</f>
        <v/>
      </c>
      <c r="AC375" s="123" t="str">
        <f>IF('表格编辑 '!AE375="","",'表格编辑 '!AE375)</f>
        <v/>
      </c>
      <c r="AD375" s="123">
        <f>IF('表格编辑 '!AF375="","",'表格编辑 '!AF375)</f>
        <v>120202</v>
      </c>
    </row>
    <row r="376" spans="1:30">
      <c r="A376" s="123">
        <f>IF('表格编辑 '!A376="","",'表格编辑 '!A376)</f>
        <v>20203</v>
      </c>
      <c r="B376" s="123">
        <f>IF('表格编辑 '!B376="","",'表格编辑 '!B376)</f>
        <v>10022</v>
      </c>
      <c r="C376" s="123">
        <f>IF('表格编辑 '!E376="","",'表格编辑 '!E376)</f>
        <v>60</v>
      </c>
      <c r="D376" s="123" t="str">
        <f>IF('表格编辑 '!F376="","",'表格编辑 '!F376)</f>
        <v>AI_born_event(RECEIVER, ARG0, ARG1, ARG2, ARG3,ARG4)</v>
      </c>
      <c r="E376" s="123" t="str">
        <f>IF('表格编辑 '!G376="","",'表格编辑 '!G376)</f>
        <v>AI_update_event(RECEIVER, ARG0, ARG1, ARG2, ARG3,ARG4)</v>
      </c>
      <c r="F376" s="123" t="str">
        <f>IF('表格编辑 '!H376="","",'表格编辑 '!H376)</f>
        <v/>
      </c>
      <c r="G376" s="123" t="str">
        <f>IF('表格编辑 '!I376="","",'表格编辑 '!I376)</f>
        <v/>
      </c>
      <c r="H376" s="123" t="str">
        <f>IF('表格编辑 '!J376="","",'表格编辑 '!J376)</f>
        <v>test_deadth_event(RECEIVER, ARG0, ARG1, ARG2, ARG3,ARG4)</v>
      </c>
      <c r="I376" s="123">
        <f>IF('表格编辑 '!K376="","",'表格编辑 '!K376)</f>
        <v>0</v>
      </c>
      <c r="J376" s="123" t="str">
        <f>IF('表格编辑 '!L376="","",'表格编辑 '!L376)</f>
        <v/>
      </c>
      <c r="K376" s="123" t="str">
        <f>IF('表格编辑 '!M376="","",'表格编辑 '!M376)</f>
        <v/>
      </c>
      <c r="L376" s="123" t="str">
        <f>IF('表格编辑 '!N376="","",'表格编辑 '!N376)</f>
        <v/>
      </c>
      <c r="M376" s="123" t="str">
        <f>IF('表格编辑 '!O376="","",'表格编辑 '!O376)</f>
        <v/>
      </c>
      <c r="N376" s="123" t="str">
        <f>IF('表格编辑 '!P376="","",'表格编辑 '!P376)</f>
        <v/>
      </c>
      <c r="O376" s="123" t="str">
        <f>IF('表格编辑 '!Q376="","",'表格编辑 '!Q376)</f>
        <v/>
      </c>
      <c r="P376" s="123" t="str">
        <f>IF('表格编辑 '!R376="","",'表格编辑 '!R376)</f>
        <v/>
      </c>
      <c r="Q376" s="123" t="str">
        <f>IF('表格编辑 '!S376="","",'表格编辑 '!S376)</f>
        <v/>
      </c>
      <c r="R376" s="123" t="str">
        <f>IF('表格编辑 '!T376="","",'表格编辑 '!T376)</f>
        <v/>
      </c>
      <c r="S376" s="123" t="str">
        <f>IF('表格编辑 '!U376="","",'表格编辑 '!U376)</f>
        <v/>
      </c>
      <c r="T376" s="123" t="str">
        <f>IF('表格编辑 '!V376="","",'表格编辑 '!V376)</f>
        <v/>
      </c>
      <c r="U376" s="123" t="str">
        <f>IF('表格编辑 '!W376="","",'表格编辑 '!W376)</f>
        <v/>
      </c>
      <c r="V376" s="123" t="str">
        <f>IF('表格编辑 '!X376="","",'表格编辑 '!X376)</f>
        <v/>
      </c>
      <c r="W376" s="123" t="str">
        <f>IF('表格编辑 '!Y376="","",'表格编辑 '!Y376)</f>
        <v/>
      </c>
      <c r="X376" s="123" t="str">
        <f>IF('表格编辑 '!Z376="","",'表格编辑 '!Z376)</f>
        <v/>
      </c>
      <c r="Y376" s="123" t="str">
        <f>IF('表格编辑 '!AA376="","",'表格编辑 '!AA376)</f>
        <v/>
      </c>
      <c r="Z376" s="123" t="str">
        <f>IF('表格编辑 '!AB376="","",'表格编辑 '!AB376)</f>
        <v/>
      </c>
      <c r="AA376" s="123" t="str">
        <f>IF('表格编辑 '!AC376="","",'表格编辑 '!AC376)</f>
        <v/>
      </c>
      <c r="AB376" s="123" t="str">
        <f>IF('表格编辑 '!AD376="","",'表格编辑 '!AD376)</f>
        <v/>
      </c>
      <c r="AC376" s="123" t="str">
        <f>IF('表格编辑 '!AE376="","",'表格编辑 '!AE376)</f>
        <v/>
      </c>
      <c r="AD376" s="123">
        <f>IF('表格编辑 '!AF376="","",'表格编辑 '!AF376)</f>
        <v>120203</v>
      </c>
    </row>
    <row r="377" spans="1:30">
      <c r="A377" s="123">
        <f>IF('表格编辑 '!A377="","",'表格编辑 '!A377)</f>
        <v>20204</v>
      </c>
      <c r="B377" s="123">
        <f>IF('表格编辑 '!B377="","",'表格编辑 '!B377)</f>
        <v>10071</v>
      </c>
      <c r="C377" s="123">
        <f>IF('表格编辑 '!E377="","",'表格编辑 '!E377)</f>
        <v>60</v>
      </c>
      <c r="D377" s="123" t="str">
        <f>IF('表格编辑 '!F377="","",'表格编辑 '!F377)</f>
        <v>AI_born_event(RECEIVER, ARG0, ARG1, ARG2, ARG3,ARG4)</v>
      </c>
      <c r="E377" s="123" t="str">
        <f>IF('表格编辑 '!G377="","",'表格编辑 '!G377)</f>
        <v>AI_update_event(RECEIVER, ARG0, ARG1, ARG2, ARG3,ARG4)</v>
      </c>
      <c r="F377" s="123" t="str">
        <f>IF('表格编辑 '!H377="","",'表格编辑 '!H377)</f>
        <v/>
      </c>
      <c r="G377" s="123" t="str">
        <f>IF('表格编辑 '!I377="","",'表格编辑 '!I377)</f>
        <v/>
      </c>
      <c r="H377" s="123" t="str">
        <f>IF('表格编辑 '!J377="","",'表格编辑 '!J377)</f>
        <v>test_deadth_event(RECEIVER, ARG0, ARG1, ARG2, ARG3,ARG4)</v>
      </c>
      <c r="I377" s="123">
        <f>IF('表格编辑 '!K377="","",'表格编辑 '!K377)</f>
        <v>0</v>
      </c>
      <c r="J377" s="123" t="str">
        <f>IF('表格编辑 '!L377="","",'表格编辑 '!L377)</f>
        <v/>
      </c>
      <c r="K377" s="123" t="str">
        <f>IF('表格编辑 '!M377="","",'表格编辑 '!M377)</f>
        <v/>
      </c>
      <c r="L377" s="123" t="str">
        <f>IF('表格编辑 '!N377="","",'表格编辑 '!N377)</f>
        <v/>
      </c>
      <c r="M377" s="123" t="str">
        <f>IF('表格编辑 '!O377="","",'表格编辑 '!O377)</f>
        <v/>
      </c>
      <c r="N377" s="123" t="str">
        <f>IF('表格编辑 '!P377="","",'表格编辑 '!P377)</f>
        <v/>
      </c>
      <c r="O377" s="123" t="str">
        <f>IF('表格编辑 '!Q377="","",'表格编辑 '!Q377)</f>
        <v/>
      </c>
      <c r="P377" s="123" t="str">
        <f>IF('表格编辑 '!R377="","",'表格编辑 '!R377)</f>
        <v/>
      </c>
      <c r="Q377" s="123" t="str">
        <f>IF('表格编辑 '!S377="","",'表格编辑 '!S377)</f>
        <v/>
      </c>
      <c r="R377" s="123" t="str">
        <f>IF('表格编辑 '!T377="","",'表格编辑 '!T377)</f>
        <v/>
      </c>
      <c r="S377" s="123" t="str">
        <f>IF('表格编辑 '!U377="","",'表格编辑 '!U377)</f>
        <v/>
      </c>
      <c r="T377" s="123" t="str">
        <f>IF('表格编辑 '!V377="","",'表格编辑 '!V377)</f>
        <v/>
      </c>
      <c r="U377" s="123" t="str">
        <f>IF('表格编辑 '!W377="","",'表格编辑 '!W377)</f>
        <v/>
      </c>
      <c r="V377" s="123" t="str">
        <f>IF('表格编辑 '!X377="","",'表格编辑 '!X377)</f>
        <v/>
      </c>
      <c r="W377" s="123" t="str">
        <f>IF('表格编辑 '!Y377="","",'表格编辑 '!Y377)</f>
        <v/>
      </c>
      <c r="X377" s="123" t="str">
        <f>IF('表格编辑 '!Z377="","",'表格编辑 '!Z377)</f>
        <v/>
      </c>
      <c r="Y377" s="123" t="str">
        <f>IF('表格编辑 '!AA377="","",'表格编辑 '!AA377)</f>
        <v/>
      </c>
      <c r="Z377" s="123" t="str">
        <f>IF('表格编辑 '!AB377="","",'表格编辑 '!AB377)</f>
        <v/>
      </c>
      <c r="AA377" s="123" t="str">
        <f>IF('表格编辑 '!AC377="","",'表格编辑 '!AC377)</f>
        <v/>
      </c>
      <c r="AB377" s="123" t="str">
        <f>IF('表格编辑 '!AD377="","",'表格编辑 '!AD377)</f>
        <v/>
      </c>
      <c r="AC377" s="123" t="str">
        <f>IF('表格编辑 '!AE377="","",'表格编辑 '!AE377)</f>
        <v/>
      </c>
      <c r="AD377" s="123">
        <f>IF('表格编辑 '!AF377="","",'表格编辑 '!AF377)</f>
        <v>120204</v>
      </c>
    </row>
    <row r="378" spans="1:30">
      <c r="A378" s="123">
        <f>IF('表格编辑 '!A378="","",'表格编辑 '!A378)</f>
        <v>20205</v>
      </c>
      <c r="B378" s="123">
        <f>IF('表格编辑 '!B378="","",'表格编辑 '!B378)</f>
        <v>10014</v>
      </c>
      <c r="C378" s="123">
        <f>IF('表格编辑 '!E378="","",'表格编辑 '!E378)</f>
        <v>60</v>
      </c>
      <c r="D378" s="123" t="str">
        <f>IF('表格编辑 '!F378="","",'表格编辑 '!F378)</f>
        <v>AI_born_event(RECEIVER, ARG0, ARG1, ARG2, ARG3,ARG4)</v>
      </c>
      <c r="E378" s="123" t="str">
        <f>IF('表格编辑 '!G378="","",'表格编辑 '!G378)</f>
        <v>AI_update_event(RECEIVER, ARG0, ARG1, ARG2, ARG3,ARG4)</v>
      </c>
      <c r="F378" s="123" t="str">
        <f>IF('表格编辑 '!H378="","",'表格编辑 '!H378)</f>
        <v/>
      </c>
      <c r="G378" s="123" t="str">
        <f>IF('表格编辑 '!I378="","",'表格编辑 '!I378)</f>
        <v/>
      </c>
      <c r="H378" s="123" t="str">
        <f>IF('表格编辑 '!J378="","",'表格编辑 '!J378)</f>
        <v>test_deadth_event(RECEIVER, ARG0, ARG1, ARG2, ARG3,ARG4)</v>
      </c>
      <c r="I378" s="123">
        <f>IF('表格编辑 '!K378="","",'表格编辑 '!K378)</f>
        <v>0</v>
      </c>
      <c r="J378" s="123" t="str">
        <f>IF('表格编辑 '!L378="","",'表格编辑 '!L378)</f>
        <v/>
      </c>
      <c r="K378" s="123" t="str">
        <f>IF('表格编辑 '!M378="","",'表格编辑 '!M378)</f>
        <v/>
      </c>
      <c r="L378" s="123" t="str">
        <f>IF('表格编辑 '!N378="","",'表格编辑 '!N378)</f>
        <v/>
      </c>
      <c r="M378" s="123" t="str">
        <f>IF('表格编辑 '!O378="","",'表格编辑 '!O378)</f>
        <v/>
      </c>
      <c r="N378" s="123" t="str">
        <f>IF('表格编辑 '!P378="","",'表格编辑 '!P378)</f>
        <v/>
      </c>
      <c r="O378" s="123" t="str">
        <f>IF('表格编辑 '!Q378="","",'表格编辑 '!Q378)</f>
        <v/>
      </c>
      <c r="P378" s="123" t="str">
        <f>IF('表格编辑 '!R378="","",'表格编辑 '!R378)</f>
        <v/>
      </c>
      <c r="Q378" s="123" t="str">
        <f>IF('表格编辑 '!S378="","",'表格编辑 '!S378)</f>
        <v/>
      </c>
      <c r="R378" s="123" t="str">
        <f>IF('表格编辑 '!T378="","",'表格编辑 '!T378)</f>
        <v/>
      </c>
      <c r="S378" s="123" t="str">
        <f>IF('表格编辑 '!U378="","",'表格编辑 '!U378)</f>
        <v/>
      </c>
      <c r="T378" s="123" t="str">
        <f>IF('表格编辑 '!V378="","",'表格编辑 '!V378)</f>
        <v/>
      </c>
      <c r="U378" s="123" t="str">
        <f>IF('表格编辑 '!W378="","",'表格编辑 '!W378)</f>
        <v/>
      </c>
      <c r="V378" s="123" t="str">
        <f>IF('表格编辑 '!X378="","",'表格编辑 '!X378)</f>
        <v/>
      </c>
      <c r="W378" s="123" t="str">
        <f>IF('表格编辑 '!Y378="","",'表格编辑 '!Y378)</f>
        <v/>
      </c>
      <c r="X378" s="123" t="str">
        <f>IF('表格编辑 '!Z378="","",'表格编辑 '!Z378)</f>
        <v/>
      </c>
      <c r="Y378" s="123" t="str">
        <f>IF('表格编辑 '!AA378="","",'表格编辑 '!AA378)</f>
        <v/>
      </c>
      <c r="Z378" s="123" t="str">
        <f>IF('表格编辑 '!AB378="","",'表格编辑 '!AB378)</f>
        <v/>
      </c>
      <c r="AA378" s="123" t="str">
        <f>IF('表格编辑 '!AC378="","",'表格编辑 '!AC378)</f>
        <v/>
      </c>
      <c r="AB378" s="123" t="str">
        <f>IF('表格编辑 '!AD378="","",'表格编辑 '!AD378)</f>
        <v/>
      </c>
      <c r="AC378" s="123" t="str">
        <f>IF('表格编辑 '!AE378="","",'表格编辑 '!AE378)</f>
        <v/>
      </c>
      <c r="AD378" s="123">
        <f>IF('表格编辑 '!AF378="","",'表格编辑 '!AF378)</f>
        <v>120205</v>
      </c>
    </row>
    <row r="379" spans="1:30">
      <c r="A379" s="123">
        <f>IF('表格编辑 '!A379="","",'表格编辑 '!A379)</f>
        <v>20206</v>
      </c>
      <c r="B379" s="123">
        <f>IF('表格编辑 '!B379="","",'表格编辑 '!B379)</f>
        <v>10058</v>
      </c>
      <c r="C379" s="123">
        <f>IF('表格编辑 '!E379="","",'表格编辑 '!E379)</f>
        <v>60</v>
      </c>
      <c r="D379" s="123" t="str">
        <f>IF('表格编辑 '!F379="","",'表格编辑 '!F379)</f>
        <v>AI_born_event(RECEIVER, ARG0, ARG1, ARG2, ARG3,ARG4)</v>
      </c>
      <c r="E379" s="123" t="str">
        <f>IF('表格编辑 '!G379="","",'表格编辑 '!G379)</f>
        <v>AI_update_event(RECEIVER, ARG0, ARG1, ARG2, ARG3,ARG4)</v>
      </c>
      <c r="F379" s="123" t="str">
        <f>IF('表格编辑 '!H379="","",'表格编辑 '!H379)</f>
        <v/>
      </c>
      <c r="G379" s="123" t="str">
        <f>IF('表格编辑 '!I379="","",'表格编辑 '!I379)</f>
        <v/>
      </c>
      <c r="H379" s="123" t="str">
        <f>IF('表格编辑 '!J379="","",'表格编辑 '!J379)</f>
        <v>test_deadth_event(RECEIVER, ARG0, ARG1, ARG2, ARG3,ARG4)</v>
      </c>
      <c r="I379" s="123">
        <f>IF('表格编辑 '!K379="","",'表格编辑 '!K379)</f>
        <v>0</v>
      </c>
      <c r="J379" s="123" t="str">
        <f>IF('表格编辑 '!L379="","",'表格编辑 '!L379)</f>
        <v/>
      </c>
      <c r="K379" s="123" t="str">
        <f>IF('表格编辑 '!M379="","",'表格编辑 '!M379)</f>
        <v/>
      </c>
      <c r="L379" s="123" t="str">
        <f>IF('表格编辑 '!N379="","",'表格编辑 '!N379)</f>
        <v/>
      </c>
      <c r="M379" s="123" t="str">
        <f>IF('表格编辑 '!O379="","",'表格编辑 '!O379)</f>
        <v/>
      </c>
      <c r="N379" s="123" t="str">
        <f>IF('表格编辑 '!P379="","",'表格编辑 '!P379)</f>
        <v/>
      </c>
      <c r="O379" s="123" t="str">
        <f>IF('表格编辑 '!Q379="","",'表格编辑 '!Q379)</f>
        <v/>
      </c>
      <c r="P379" s="123" t="str">
        <f>IF('表格编辑 '!R379="","",'表格编辑 '!R379)</f>
        <v/>
      </c>
      <c r="Q379" s="123" t="str">
        <f>IF('表格编辑 '!S379="","",'表格编辑 '!S379)</f>
        <v/>
      </c>
      <c r="R379" s="123" t="str">
        <f>IF('表格编辑 '!T379="","",'表格编辑 '!T379)</f>
        <v/>
      </c>
      <c r="S379" s="123" t="str">
        <f>IF('表格编辑 '!U379="","",'表格编辑 '!U379)</f>
        <v/>
      </c>
      <c r="T379" s="123" t="str">
        <f>IF('表格编辑 '!V379="","",'表格编辑 '!V379)</f>
        <v/>
      </c>
      <c r="U379" s="123" t="str">
        <f>IF('表格编辑 '!W379="","",'表格编辑 '!W379)</f>
        <v/>
      </c>
      <c r="V379" s="123" t="str">
        <f>IF('表格编辑 '!X379="","",'表格编辑 '!X379)</f>
        <v/>
      </c>
      <c r="W379" s="123" t="str">
        <f>IF('表格编辑 '!Y379="","",'表格编辑 '!Y379)</f>
        <v/>
      </c>
      <c r="X379" s="123" t="str">
        <f>IF('表格编辑 '!Z379="","",'表格编辑 '!Z379)</f>
        <v/>
      </c>
      <c r="Y379" s="123" t="str">
        <f>IF('表格编辑 '!AA379="","",'表格编辑 '!AA379)</f>
        <v/>
      </c>
      <c r="Z379" s="123" t="str">
        <f>IF('表格编辑 '!AB379="","",'表格编辑 '!AB379)</f>
        <v/>
      </c>
      <c r="AA379" s="123" t="str">
        <f>IF('表格编辑 '!AC379="","",'表格编辑 '!AC379)</f>
        <v/>
      </c>
      <c r="AB379" s="123" t="str">
        <f>IF('表格编辑 '!AD379="","",'表格编辑 '!AD379)</f>
        <v/>
      </c>
      <c r="AC379" s="123" t="str">
        <f>IF('表格编辑 '!AE379="","",'表格编辑 '!AE379)</f>
        <v/>
      </c>
      <c r="AD379" s="123">
        <f>IF('表格编辑 '!AF379="","",'表格编辑 '!AF379)</f>
        <v>120206</v>
      </c>
    </row>
    <row r="380" spans="1:30">
      <c r="A380" s="123">
        <f>IF('表格编辑 '!A380="","",'表格编辑 '!A380)</f>
        <v>20207</v>
      </c>
      <c r="B380" s="123">
        <f>IF('表格编辑 '!B380="","",'表格编辑 '!B380)</f>
        <v>10126</v>
      </c>
      <c r="C380" s="123">
        <f>IF('表格编辑 '!E380="","",'表格编辑 '!E380)</f>
        <v>60</v>
      </c>
      <c r="D380" s="123" t="str">
        <f>IF('表格编辑 '!F380="","",'表格编辑 '!F380)</f>
        <v>AI_born_event(RECEIVER, ARG0, ARG1, ARG2, ARG3,ARG4)</v>
      </c>
      <c r="E380" s="123" t="str">
        <f>IF('表格编辑 '!G380="","",'表格编辑 '!G380)</f>
        <v>AI_update_event(RECEIVER, ARG0, ARG1, ARG2, ARG3,ARG4)</v>
      </c>
      <c r="F380" s="123" t="str">
        <f>IF('表格编辑 '!H380="","",'表格编辑 '!H380)</f>
        <v/>
      </c>
      <c r="G380" s="123" t="str">
        <f>IF('表格编辑 '!I380="","",'表格编辑 '!I380)</f>
        <v/>
      </c>
      <c r="H380" s="123" t="str">
        <f>IF('表格编辑 '!J380="","",'表格编辑 '!J380)</f>
        <v>test_deadth_event(RECEIVER, ARG0, ARG1, ARG2, ARG3,ARG4)</v>
      </c>
      <c r="I380" s="123">
        <f>IF('表格编辑 '!K380="","",'表格编辑 '!K380)</f>
        <v>0</v>
      </c>
      <c r="J380" s="123" t="str">
        <f>IF('表格编辑 '!L380="","",'表格编辑 '!L380)</f>
        <v/>
      </c>
      <c r="K380" s="123" t="str">
        <f>IF('表格编辑 '!M380="","",'表格编辑 '!M380)</f>
        <v/>
      </c>
      <c r="L380" s="123" t="str">
        <f>IF('表格编辑 '!N380="","",'表格编辑 '!N380)</f>
        <v/>
      </c>
      <c r="M380" s="123" t="str">
        <f>IF('表格编辑 '!O380="","",'表格编辑 '!O380)</f>
        <v/>
      </c>
      <c r="N380" s="123" t="str">
        <f>IF('表格编辑 '!P380="","",'表格编辑 '!P380)</f>
        <v/>
      </c>
      <c r="O380" s="123" t="str">
        <f>IF('表格编辑 '!Q380="","",'表格编辑 '!Q380)</f>
        <v/>
      </c>
      <c r="P380" s="123" t="str">
        <f>IF('表格编辑 '!R380="","",'表格编辑 '!R380)</f>
        <v/>
      </c>
      <c r="Q380" s="123" t="str">
        <f>IF('表格编辑 '!S380="","",'表格编辑 '!S380)</f>
        <v/>
      </c>
      <c r="R380" s="123" t="str">
        <f>IF('表格编辑 '!T380="","",'表格编辑 '!T380)</f>
        <v/>
      </c>
      <c r="S380" s="123" t="str">
        <f>IF('表格编辑 '!U380="","",'表格编辑 '!U380)</f>
        <v/>
      </c>
      <c r="T380" s="123" t="str">
        <f>IF('表格编辑 '!V380="","",'表格编辑 '!V380)</f>
        <v/>
      </c>
      <c r="U380" s="123" t="str">
        <f>IF('表格编辑 '!W380="","",'表格编辑 '!W380)</f>
        <v/>
      </c>
      <c r="V380" s="123" t="str">
        <f>IF('表格编辑 '!X380="","",'表格编辑 '!X380)</f>
        <v/>
      </c>
      <c r="W380" s="123" t="str">
        <f>IF('表格编辑 '!Y380="","",'表格编辑 '!Y380)</f>
        <v/>
      </c>
      <c r="X380" s="123" t="str">
        <f>IF('表格编辑 '!Z380="","",'表格编辑 '!Z380)</f>
        <v/>
      </c>
      <c r="Y380" s="123" t="str">
        <f>IF('表格编辑 '!AA380="","",'表格编辑 '!AA380)</f>
        <v/>
      </c>
      <c r="Z380" s="123" t="str">
        <f>IF('表格编辑 '!AB380="","",'表格编辑 '!AB380)</f>
        <v/>
      </c>
      <c r="AA380" s="123" t="str">
        <f>IF('表格编辑 '!AC380="","",'表格编辑 '!AC380)</f>
        <v/>
      </c>
      <c r="AB380" s="123" t="str">
        <f>IF('表格编辑 '!AD380="","",'表格编辑 '!AD380)</f>
        <v/>
      </c>
      <c r="AC380" s="123" t="str">
        <f>IF('表格编辑 '!AE380="","",'表格编辑 '!AE380)</f>
        <v/>
      </c>
      <c r="AD380" s="123">
        <f>IF('表格编辑 '!AF380="","",'表格编辑 '!AF380)</f>
        <v>120207</v>
      </c>
    </row>
    <row r="381" spans="1:30">
      <c r="A381" s="123">
        <f>IF('表格编辑 '!A381="","",'表格编辑 '!A381)</f>
        <v>20208</v>
      </c>
      <c r="B381" s="123">
        <f>IF('表格编辑 '!B381="","",'表格编辑 '!B381)</f>
        <v>10079</v>
      </c>
      <c r="C381" s="123">
        <f>IF('表格编辑 '!E381="","",'表格编辑 '!E381)</f>
        <v>60</v>
      </c>
      <c r="D381" s="123" t="str">
        <f>IF('表格编辑 '!F381="","",'表格编辑 '!F381)</f>
        <v>AI_born_event(RECEIVER, ARG0, ARG1, ARG2, ARG3,ARG4)</v>
      </c>
      <c r="E381" s="123" t="str">
        <f>IF('表格编辑 '!G381="","",'表格编辑 '!G381)</f>
        <v>AI_update_event(RECEIVER, ARG0, ARG1, ARG2, ARG3,ARG4)</v>
      </c>
      <c r="F381" s="123" t="str">
        <f>IF('表格编辑 '!H381="","",'表格编辑 '!H381)</f>
        <v/>
      </c>
      <c r="G381" s="123" t="str">
        <f>IF('表格编辑 '!I381="","",'表格编辑 '!I381)</f>
        <v/>
      </c>
      <c r="H381" s="123" t="str">
        <f>IF('表格编辑 '!J381="","",'表格编辑 '!J381)</f>
        <v>test_deadth_event(RECEIVER, ARG0, ARG1, ARG2, ARG3,ARG4)</v>
      </c>
      <c r="I381" s="123">
        <f>IF('表格编辑 '!K381="","",'表格编辑 '!K381)</f>
        <v>0</v>
      </c>
      <c r="J381" s="123" t="str">
        <f>IF('表格编辑 '!L381="","",'表格编辑 '!L381)</f>
        <v/>
      </c>
      <c r="K381" s="123" t="str">
        <f>IF('表格编辑 '!M381="","",'表格编辑 '!M381)</f>
        <v/>
      </c>
      <c r="L381" s="123" t="str">
        <f>IF('表格编辑 '!N381="","",'表格编辑 '!N381)</f>
        <v/>
      </c>
      <c r="M381" s="123" t="str">
        <f>IF('表格编辑 '!O381="","",'表格编辑 '!O381)</f>
        <v/>
      </c>
      <c r="N381" s="123" t="str">
        <f>IF('表格编辑 '!P381="","",'表格编辑 '!P381)</f>
        <v/>
      </c>
      <c r="O381" s="123" t="str">
        <f>IF('表格编辑 '!Q381="","",'表格编辑 '!Q381)</f>
        <v/>
      </c>
      <c r="P381" s="123" t="str">
        <f>IF('表格编辑 '!R381="","",'表格编辑 '!R381)</f>
        <v/>
      </c>
      <c r="Q381" s="123" t="str">
        <f>IF('表格编辑 '!S381="","",'表格编辑 '!S381)</f>
        <v/>
      </c>
      <c r="R381" s="123" t="str">
        <f>IF('表格编辑 '!T381="","",'表格编辑 '!T381)</f>
        <v/>
      </c>
      <c r="S381" s="123" t="str">
        <f>IF('表格编辑 '!U381="","",'表格编辑 '!U381)</f>
        <v/>
      </c>
      <c r="T381" s="123" t="str">
        <f>IF('表格编辑 '!V381="","",'表格编辑 '!V381)</f>
        <v/>
      </c>
      <c r="U381" s="123" t="str">
        <f>IF('表格编辑 '!W381="","",'表格编辑 '!W381)</f>
        <v/>
      </c>
      <c r="V381" s="123" t="str">
        <f>IF('表格编辑 '!X381="","",'表格编辑 '!X381)</f>
        <v/>
      </c>
      <c r="W381" s="123" t="str">
        <f>IF('表格编辑 '!Y381="","",'表格编辑 '!Y381)</f>
        <v/>
      </c>
      <c r="X381" s="123" t="str">
        <f>IF('表格编辑 '!Z381="","",'表格编辑 '!Z381)</f>
        <v/>
      </c>
      <c r="Y381" s="123" t="str">
        <f>IF('表格编辑 '!AA381="","",'表格编辑 '!AA381)</f>
        <v/>
      </c>
      <c r="Z381" s="123" t="str">
        <f>IF('表格编辑 '!AB381="","",'表格编辑 '!AB381)</f>
        <v/>
      </c>
      <c r="AA381" s="123" t="str">
        <f>IF('表格编辑 '!AC381="","",'表格编辑 '!AC381)</f>
        <v/>
      </c>
      <c r="AB381" s="123" t="str">
        <f>IF('表格编辑 '!AD381="","",'表格编辑 '!AD381)</f>
        <v/>
      </c>
      <c r="AC381" s="123" t="str">
        <f>IF('表格编辑 '!AE381="","",'表格编辑 '!AE381)</f>
        <v/>
      </c>
      <c r="AD381" s="123">
        <f>IF('表格编辑 '!AF381="","",'表格编辑 '!AF381)</f>
        <v>120208</v>
      </c>
    </row>
    <row r="382" spans="1:30">
      <c r="A382" s="123">
        <f>IF('表格编辑 '!A382="","",'表格编辑 '!A382)</f>
        <v>20209</v>
      </c>
      <c r="B382" s="123">
        <f>IF('表格编辑 '!B382="","",'表格编辑 '!B382)</f>
        <v>10113</v>
      </c>
      <c r="C382" s="123">
        <f>IF('表格编辑 '!E382="","",'表格编辑 '!E382)</f>
        <v>60</v>
      </c>
      <c r="D382" s="123" t="str">
        <f>IF('表格编辑 '!F382="","",'表格编辑 '!F382)</f>
        <v>AI_born_event(RECEIVER, ARG0, ARG1, ARG2, ARG3,ARG4)</v>
      </c>
      <c r="E382" s="123" t="str">
        <f>IF('表格编辑 '!G382="","",'表格编辑 '!G382)</f>
        <v>AI_update_event(RECEIVER, ARG0, ARG1, ARG2, ARG3,ARG4)</v>
      </c>
      <c r="F382" s="123" t="str">
        <f>IF('表格编辑 '!H382="","",'表格编辑 '!H382)</f>
        <v/>
      </c>
      <c r="G382" s="123" t="str">
        <f>IF('表格编辑 '!I382="","",'表格编辑 '!I382)</f>
        <v/>
      </c>
      <c r="H382" s="123" t="str">
        <f>IF('表格编辑 '!J382="","",'表格编辑 '!J382)</f>
        <v>test_deadth_event(RECEIVER, ARG0, ARG1, ARG2, ARG3,ARG4)</v>
      </c>
      <c r="I382" s="123">
        <f>IF('表格编辑 '!K382="","",'表格编辑 '!K382)</f>
        <v>0</v>
      </c>
      <c r="J382" s="123" t="str">
        <f>IF('表格编辑 '!L382="","",'表格编辑 '!L382)</f>
        <v/>
      </c>
      <c r="K382" s="123" t="str">
        <f>IF('表格编辑 '!M382="","",'表格编辑 '!M382)</f>
        <v/>
      </c>
      <c r="L382" s="123" t="str">
        <f>IF('表格编辑 '!N382="","",'表格编辑 '!N382)</f>
        <v/>
      </c>
      <c r="M382" s="123" t="str">
        <f>IF('表格编辑 '!O382="","",'表格编辑 '!O382)</f>
        <v/>
      </c>
      <c r="N382" s="123" t="str">
        <f>IF('表格编辑 '!P382="","",'表格编辑 '!P382)</f>
        <v/>
      </c>
      <c r="O382" s="123" t="str">
        <f>IF('表格编辑 '!Q382="","",'表格编辑 '!Q382)</f>
        <v/>
      </c>
      <c r="P382" s="123" t="str">
        <f>IF('表格编辑 '!R382="","",'表格编辑 '!R382)</f>
        <v/>
      </c>
      <c r="Q382" s="123" t="str">
        <f>IF('表格编辑 '!S382="","",'表格编辑 '!S382)</f>
        <v/>
      </c>
      <c r="R382" s="123" t="str">
        <f>IF('表格编辑 '!T382="","",'表格编辑 '!T382)</f>
        <v/>
      </c>
      <c r="S382" s="123" t="str">
        <f>IF('表格编辑 '!U382="","",'表格编辑 '!U382)</f>
        <v/>
      </c>
      <c r="T382" s="123" t="str">
        <f>IF('表格编辑 '!V382="","",'表格编辑 '!V382)</f>
        <v/>
      </c>
      <c r="U382" s="123" t="str">
        <f>IF('表格编辑 '!W382="","",'表格编辑 '!W382)</f>
        <v/>
      </c>
      <c r="V382" s="123" t="str">
        <f>IF('表格编辑 '!X382="","",'表格编辑 '!X382)</f>
        <v/>
      </c>
      <c r="W382" s="123" t="str">
        <f>IF('表格编辑 '!Y382="","",'表格编辑 '!Y382)</f>
        <v/>
      </c>
      <c r="X382" s="123" t="str">
        <f>IF('表格编辑 '!Z382="","",'表格编辑 '!Z382)</f>
        <v/>
      </c>
      <c r="Y382" s="123" t="str">
        <f>IF('表格编辑 '!AA382="","",'表格编辑 '!AA382)</f>
        <v/>
      </c>
      <c r="Z382" s="123" t="str">
        <f>IF('表格编辑 '!AB382="","",'表格编辑 '!AB382)</f>
        <v/>
      </c>
      <c r="AA382" s="123" t="str">
        <f>IF('表格编辑 '!AC382="","",'表格编辑 '!AC382)</f>
        <v/>
      </c>
      <c r="AB382" s="123" t="str">
        <f>IF('表格编辑 '!AD382="","",'表格编辑 '!AD382)</f>
        <v/>
      </c>
      <c r="AC382" s="123" t="str">
        <f>IF('表格编辑 '!AE382="","",'表格编辑 '!AE382)</f>
        <v/>
      </c>
      <c r="AD382" s="123">
        <f>IF('表格编辑 '!AF382="","",'表格编辑 '!AF382)</f>
        <v>120209</v>
      </c>
    </row>
    <row r="383" spans="1:30">
      <c r="A383" s="123">
        <f>IF('表格编辑 '!A383="","",'表格编辑 '!A383)</f>
        <v>20210</v>
      </c>
      <c r="B383" s="123">
        <f>IF('表格编辑 '!B383="","",'表格编辑 '!B383)</f>
        <v>10043</v>
      </c>
      <c r="C383" s="123">
        <f>IF('表格编辑 '!E383="","",'表格编辑 '!E383)</f>
        <v>60</v>
      </c>
      <c r="D383" s="123" t="str">
        <f>IF('表格编辑 '!F383="","",'表格编辑 '!F383)</f>
        <v>AI_born_event(RECEIVER, ARG0, ARG1, ARG2, ARG3,ARG4)</v>
      </c>
      <c r="E383" s="123" t="str">
        <f>IF('表格编辑 '!G383="","",'表格编辑 '!G383)</f>
        <v>AI_update_event(RECEIVER, ARG0, ARG1, ARG2, ARG3,ARG4)</v>
      </c>
      <c r="F383" s="123" t="str">
        <f>IF('表格编辑 '!H383="","",'表格编辑 '!H383)</f>
        <v/>
      </c>
      <c r="G383" s="123" t="str">
        <f>IF('表格编辑 '!I383="","",'表格编辑 '!I383)</f>
        <v/>
      </c>
      <c r="H383" s="123" t="str">
        <f>IF('表格编辑 '!J383="","",'表格编辑 '!J383)</f>
        <v>test_deadth_event(RECEIVER, ARG0, ARG1, ARG2, ARG3,ARG4)</v>
      </c>
      <c r="I383" s="123">
        <f>IF('表格编辑 '!K383="","",'表格编辑 '!K383)</f>
        <v>0</v>
      </c>
      <c r="J383" s="123" t="str">
        <f>IF('表格编辑 '!L383="","",'表格编辑 '!L383)</f>
        <v/>
      </c>
      <c r="K383" s="123" t="str">
        <f>IF('表格编辑 '!M383="","",'表格编辑 '!M383)</f>
        <v/>
      </c>
      <c r="L383" s="123" t="str">
        <f>IF('表格编辑 '!N383="","",'表格编辑 '!N383)</f>
        <v/>
      </c>
      <c r="M383" s="123" t="str">
        <f>IF('表格编辑 '!O383="","",'表格编辑 '!O383)</f>
        <v/>
      </c>
      <c r="N383" s="123" t="str">
        <f>IF('表格编辑 '!P383="","",'表格编辑 '!P383)</f>
        <v/>
      </c>
      <c r="O383" s="123" t="str">
        <f>IF('表格编辑 '!Q383="","",'表格编辑 '!Q383)</f>
        <v/>
      </c>
      <c r="P383" s="123" t="str">
        <f>IF('表格编辑 '!R383="","",'表格编辑 '!R383)</f>
        <v/>
      </c>
      <c r="Q383" s="123" t="str">
        <f>IF('表格编辑 '!S383="","",'表格编辑 '!S383)</f>
        <v/>
      </c>
      <c r="R383" s="123" t="str">
        <f>IF('表格编辑 '!T383="","",'表格编辑 '!T383)</f>
        <v/>
      </c>
      <c r="S383" s="123" t="str">
        <f>IF('表格编辑 '!U383="","",'表格编辑 '!U383)</f>
        <v/>
      </c>
      <c r="T383" s="123" t="str">
        <f>IF('表格编辑 '!V383="","",'表格编辑 '!V383)</f>
        <v/>
      </c>
      <c r="U383" s="123" t="str">
        <f>IF('表格编辑 '!W383="","",'表格编辑 '!W383)</f>
        <v/>
      </c>
      <c r="V383" s="123" t="str">
        <f>IF('表格编辑 '!X383="","",'表格编辑 '!X383)</f>
        <v/>
      </c>
      <c r="W383" s="123" t="str">
        <f>IF('表格编辑 '!Y383="","",'表格编辑 '!Y383)</f>
        <v/>
      </c>
      <c r="X383" s="123" t="str">
        <f>IF('表格编辑 '!Z383="","",'表格编辑 '!Z383)</f>
        <v/>
      </c>
      <c r="Y383" s="123" t="str">
        <f>IF('表格编辑 '!AA383="","",'表格编辑 '!AA383)</f>
        <v/>
      </c>
      <c r="Z383" s="123" t="str">
        <f>IF('表格编辑 '!AB383="","",'表格编辑 '!AB383)</f>
        <v/>
      </c>
      <c r="AA383" s="123" t="str">
        <f>IF('表格编辑 '!AC383="","",'表格编辑 '!AC383)</f>
        <v/>
      </c>
      <c r="AB383" s="123" t="str">
        <f>IF('表格编辑 '!AD383="","",'表格编辑 '!AD383)</f>
        <v/>
      </c>
      <c r="AC383" s="123" t="str">
        <f>IF('表格编辑 '!AE383="","",'表格编辑 '!AE383)</f>
        <v/>
      </c>
      <c r="AD383" s="123">
        <f>IF('表格编辑 '!AF383="","",'表格编辑 '!AF383)</f>
        <v>120210</v>
      </c>
    </row>
    <row r="384" spans="1:30">
      <c r="A384" s="123">
        <f>IF('表格编辑 '!A384="","",'表格编辑 '!A384)</f>
        <v>20211</v>
      </c>
      <c r="B384" s="123">
        <f>IF('表格编辑 '!B384="","",'表格编辑 '!B384)</f>
        <v>10001</v>
      </c>
      <c r="C384" s="123">
        <f>IF('表格编辑 '!E384="","",'表格编辑 '!E384)</f>
        <v>60</v>
      </c>
      <c r="D384" s="123" t="str">
        <f>IF('表格编辑 '!F384="","",'表格编辑 '!F384)</f>
        <v>AI_born_event(RECEIVER, ARG0, ARG1, ARG2, ARG3,ARG4)</v>
      </c>
      <c r="E384" s="123" t="str">
        <f>IF('表格编辑 '!G384="","",'表格编辑 '!G384)</f>
        <v>AI_update_event(RECEIVER, ARG0, ARG1, ARG2, ARG3,ARG4)</v>
      </c>
      <c r="F384" s="123" t="str">
        <f>IF('表格编辑 '!H384="","",'表格编辑 '!H384)</f>
        <v/>
      </c>
      <c r="G384" s="123" t="str">
        <f>IF('表格编辑 '!I384="","",'表格编辑 '!I384)</f>
        <v/>
      </c>
      <c r="H384" s="123" t="str">
        <f>IF('表格编辑 '!J384="","",'表格编辑 '!J384)</f>
        <v>test_deadth_event(RECEIVER, ARG0, ARG1, ARG2, ARG3,ARG4)</v>
      </c>
      <c r="I384" s="123">
        <f>IF('表格编辑 '!K384="","",'表格编辑 '!K384)</f>
        <v>0</v>
      </c>
      <c r="J384" s="123" t="str">
        <f>IF('表格编辑 '!L384="","",'表格编辑 '!L384)</f>
        <v/>
      </c>
      <c r="K384" s="123" t="str">
        <f>IF('表格编辑 '!M384="","",'表格编辑 '!M384)</f>
        <v/>
      </c>
      <c r="L384" s="123" t="str">
        <f>IF('表格编辑 '!N384="","",'表格编辑 '!N384)</f>
        <v/>
      </c>
      <c r="M384" s="123" t="str">
        <f>IF('表格编辑 '!O384="","",'表格编辑 '!O384)</f>
        <v/>
      </c>
      <c r="N384" s="123" t="str">
        <f>IF('表格编辑 '!P384="","",'表格编辑 '!P384)</f>
        <v/>
      </c>
      <c r="O384" s="123" t="str">
        <f>IF('表格编辑 '!Q384="","",'表格编辑 '!Q384)</f>
        <v/>
      </c>
      <c r="P384" s="123" t="str">
        <f>IF('表格编辑 '!R384="","",'表格编辑 '!R384)</f>
        <v/>
      </c>
      <c r="Q384" s="123" t="str">
        <f>IF('表格编辑 '!S384="","",'表格编辑 '!S384)</f>
        <v/>
      </c>
      <c r="R384" s="123" t="str">
        <f>IF('表格编辑 '!T384="","",'表格编辑 '!T384)</f>
        <v/>
      </c>
      <c r="S384" s="123" t="str">
        <f>IF('表格编辑 '!U384="","",'表格编辑 '!U384)</f>
        <v/>
      </c>
      <c r="T384" s="123" t="str">
        <f>IF('表格编辑 '!V384="","",'表格编辑 '!V384)</f>
        <v/>
      </c>
      <c r="U384" s="123" t="str">
        <f>IF('表格编辑 '!W384="","",'表格编辑 '!W384)</f>
        <v/>
      </c>
      <c r="V384" s="123" t="str">
        <f>IF('表格编辑 '!X384="","",'表格编辑 '!X384)</f>
        <v/>
      </c>
      <c r="W384" s="123" t="str">
        <f>IF('表格编辑 '!Y384="","",'表格编辑 '!Y384)</f>
        <v/>
      </c>
      <c r="X384" s="123" t="str">
        <f>IF('表格编辑 '!Z384="","",'表格编辑 '!Z384)</f>
        <v/>
      </c>
      <c r="Y384" s="123" t="str">
        <f>IF('表格编辑 '!AA384="","",'表格编辑 '!AA384)</f>
        <v/>
      </c>
      <c r="Z384" s="123" t="str">
        <f>IF('表格编辑 '!AB384="","",'表格编辑 '!AB384)</f>
        <v/>
      </c>
      <c r="AA384" s="123" t="str">
        <f>IF('表格编辑 '!AC384="","",'表格编辑 '!AC384)</f>
        <v/>
      </c>
      <c r="AB384" s="123" t="str">
        <f>IF('表格编辑 '!AD384="","",'表格编辑 '!AD384)</f>
        <v/>
      </c>
      <c r="AC384" s="123" t="str">
        <f>IF('表格编辑 '!AE384="","",'表格编辑 '!AE384)</f>
        <v/>
      </c>
      <c r="AD384" s="123">
        <f>IF('表格编辑 '!AF384="","",'表格编辑 '!AF384)</f>
        <v>120211</v>
      </c>
    </row>
    <row r="385" spans="1:30">
      <c r="A385" s="123">
        <f>IF('表格编辑 '!A385="","",'表格编辑 '!A385)</f>
        <v>20212</v>
      </c>
      <c r="B385" s="123">
        <f>IF('表格编辑 '!B385="","",'表格编辑 '!B385)</f>
        <v>10134</v>
      </c>
      <c r="C385" s="123">
        <f>IF('表格编辑 '!E385="","",'表格编辑 '!E385)</f>
        <v>60</v>
      </c>
      <c r="D385" s="123" t="str">
        <f>IF('表格编辑 '!F385="","",'表格编辑 '!F385)</f>
        <v>AI_born_event(RECEIVER, ARG0, ARG1, ARG2, ARG3,ARG4)</v>
      </c>
      <c r="E385" s="123" t="str">
        <f>IF('表格编辑 '!G385="","",'表格编辑 '!G385)</f>
        <v>AI_update_event(RECEIVER, ARG0, ARG1, ARG2, ARG3,ARG4)</v>
      </c>
      <c r="F385" s="123" t="str">
        <f>IF('表格编辑 '!H385="","",'表格编辑 '!H385)</f>
        <v/>
      </c>
      <c r="G385" s="123" t="str">
        <f>IF('表格编辑 '!I385="","",'表格编辑 '!I385)</f>
        <v/>
      </c>
      <c r="H385" s="123" t="str">
        <f>IF('表格编辑 '!J385="","",'表格编辑 '!J385)</f>
        <v>test_deadth_event(RECEIVER, ARG0, ARG1, ARG2, ARG3,ARG4)</v>
      </c>
      <c r="I385" s="123">
        <f>IF('表格编辑 '!K385="","",'表格编辑 '!K385)</f>
        <v>0</v>
      </c>
      <c r="J385" s="123" t="str">
        <f>IF('表格编辑 '!L385="","",'表格编辑 '!L385)</f>
        <v/>
      </c>
      <c r="K385" s="123" t="str">
        <f>IF('表格编辑 '!M385="","",'表格编辑 '!M385)</f>
        <v/>
      </c>
      <c r="L385" s="123" t="str">
        <f>IF('表格编辑 '!N385="","",'表格编辑 '!N385)</f>
        <v/>
      </c>
      <c r="M385" s="123" t="str">
        <f>IF('表格编辑 '!O385="","",'表格编辑 '!O385)</f>
        <v/>
      </c>
      <c r="N385" s="123" t="str">
        <f>IF('表格编辑 '!P385="","",'表格编辑 '!P385)</f>
        <v/>
      </c>
      <c r="O385" s="123" t="str">
        <f>IF('表格编辑 '!Q385="","",'表格编辑 '!Q385)</f>
        <v/>
      </c>
      <c r="P385" s="123" t="str">
        <f>IF('表格编辑 '!R385="","",'表格编辑 '!R385)</f>
        <v/>
      </c>
      <c r="Q385" s="123" t="str">
        <f>IF('表格编辑 '!S385="","",'表格编辑 '!S385)</f>
        <v/>
      </c>
      <c r="R385" s="123" t="str">
        <f>IF('表格编辑 '!T385="","",'表格编辑 '!T385)</f>
        <v/>
      </c>
      <c r="S385" s="123" t="str">
        <f>IF('表格编辑 '!U385="","",'表格编辑 '!U385)</f>
        <v/>
      </c>
      <c r="T385" s="123" t="str">
        <f>IF('表格编辑 '!V385="","",'表格编辑 '!V385)</f>
        <v/>
      </c>
      <c r="U385" s="123" t="str">
        <f>IF('表格编辑 '!W385="","",'表格编辑 '!W385)</f>
        <v/>
      </c>
      <c r="V385" s="123" t="str">
        <f>IF('表格编辑 '!X385="","",'表格编辑 '!X385)</f>
        <v/>
      </c>
      <c r="W385" s="123" t="str">
        <f>IF('表格编辑 '!Y385="","",'表格编辑 '!Y385)</f>
        <v/>
      </c>
      <c r="X385" s="123" t="str">
        <f>IF('表格编辑 '!Z385="","",'表格编辑 '!Z385)</f>
        <v/>
      </c>
      <c r="Y385" s="123" t="str">
        <f>IF('表格编辑 '!AA385="","",'表格编辑 '!AA385)</f>
        <v/>
      </c>
      <c r="Z385" s="123" t="str">
        <f>IF('表格编辑 '!AB385="","",'表格编辑 '!AB385)</f>
        <v/>
      </c>
      <c r="AA385" s="123" t="str">
        <f>IF('表格编辑 '!AC385="","",'表格编辑 '!AC385)</f>
        <v/>
      </c>
      <c r="AB385" s="123" t="str">
        <f>IF('表格编辑 '!AD385="","",'表格编辑 '!AD385)</f>
        <v/>
      </c>
      <c r="AC385" s="123" t="str">
        <f>IF('表格编辑 '!AE385="","",'表格编辑 '!AE385)</f>
        <v/>
      </c>
      <c r="AD385" s="123">
        <f>IF('表格编辑 '!AF385="","",'表格编辑 '!AF385)</f>
        <v>120212</v>
      </c>
    </row>
    <row r="386" spans="1:30">
      <c r="A386" s="123">
        <f>IF('表格编辑 '!A386="","",'表格编辑 '!A386)</f>
        <v>20213</v>
      </c>
      <c r="B386" s="123">
        <f>IF('表格编辑 '!B386="","",'表格编辑 '!B386)</f>
        <v>10124</v>
      </c>
      <c r="C386" s="123">
        <f>IF('表格编辑 '!E386="","",'表格编辑 '!E386)</f>
        <v>60</v>
      </c>
      <c r="D386" s="123" t="str">
        <f>IF('表格编辑 '!F386="","",'表格编辑 '!F386)</f>
        <v>AI_born_event(RECEIVER, ARG0, ARG1, ARG2, ARG3,ARG4)</v>
      </c>
      <c r="E386" s="123" t="str">
        <f>IF('表格编辑 '!G386="","",'表格编辑 '!G386)</f>
        <v>AI_update_event(RECEIVER, ARG0, ARG1, ARG2, ARG3,ARG4)</v>
      </c>
      <c r="F386" s="123" t="str">
        <f>IF('表格编辑 '!H386="","",'表格编辑 '!H386)</f>
        <v/>
      </c>
      <c r="G386" s="123" t="str">
        <f>IF('表格编辑 '!I386="","",'表格编辑 '!I386)</f>
        <v/>
      </c>
      <c r="H386" s="123" t="str">
        <f>IF('表格编辑 '!J386="","",'表格编辑 '!J386)</f>
        <v>test_deadth_event(RECEIVER, ARG0, ARG1, ARG2, ARG3,ARG4)</v>
      </c>
      <c r="I386" s="123">
        <f>IF('表格编辑 '!K386="","",'表格编辑 '!K386)</f>
        <v>0</v>
      </c>
      <c r="J386" s="123" t="str">
        <f>IF('表格编辑 '!L386="","",'表格编辑 '!L386)</f>
        <v/>
      </c>
      <c r="K386" s="123" t="str">
        <f>IF('表格编辑 '!M386="","",'表格编辑 '!M386)</f>
        <v/>
      </c>
      <c r="L386" s="123" t="str">
        <f>IF('表格编辑 '!N386="","",'表格编辑 '!N386)</f>
        <v/>
      </c>
      <c r="M386" s="123" t="str">
        <f>IF('表格编辑 '!O386="","",'表格编辑 '!O386)</f>
        <v/>
      </c>
      <c r="N386" s="123" t="str">
        <f>IF('表格编辑 '!P386="","",'表格编辑 '!P386)</f>
        <v/>
      </c>
      <c r="O386" s="123" t="str">
        <f>IF('表格编辑 '!Q386="","",'表格编辑 '!Q386)</f>
        <v/>
      </c>
      <c r="P386" s="123" t="str">
        <f>IF('表格编辑 '!R386="","",'表格编辑 '!R386)</f>
        <v/>
      </c>
      <c r="Q386" s="123" t="str">
        <f>IF('表格编辑 '!S386="","",'表格编辑 '!S386)</f>
        <v/>
      </c>
      <c r="R386" s="123" t="str">
        <f>IF('表格编辑 '!T386="","",'表格编辑 '!T386)</f>
        <v/>
      </c>
      <c r="S386" s="123" t="str">
        <f>IF('表格编辑 '!U386="","",'表格编辑 '!U386)</f>
        <v/>
      </c>
      <c r="T386" s="123" t="str">
        <f>IF('表格编辑 '!V386="","",'表格编辑 '!V386)</f>
        <v/>
      </c>
      <c r="U386" s="123" t="str">
        <f>IF('表格编辑 '!W386="","",'表格编辑 '!W386)</f>
        <v/>
      </c>
      <c r="V386" s="123" t="str">
        <f>IF('表格编辑 '!X386="","",'表格编辑 '!X386)</f>
        <v/>
      </c>
      <c r="W386" s="123" t="str">
        <f>IF('表格编辑 '!Y386="","",'表格编辑 '!Y386)</f>
        <v/>
      </c>
      <c r="X386" s="123" t="str">
        <f>IF('表格编辑 '!Z386="","",'表格编辑 '!Z386)</f>
        <v/>
      </c>
      <c r="Y386" s="123" t="str">
        <f>IF('表格编辑 '!AA386="","",'表格编辑 '!AA386)</f>
        <v/>
      </c>
      <c r="Z386" s="123" t="str">
        <f>IF('表格编辑 '!AB386="","",'表格编辑 '!AB386)</f>
        <v/>
      </c>
      <c r="AA386" s="123" t="str">
        <f>IF('表格编辑 '!AC386="","",'表格编辑 '!AC386)</f>
        <v/>
      </c>
      <c r="AB386" s="123" t="str">
        <f>IF('表格编辑 '!AD386="","",'表格编辑 '!AD386)</f>
        <v/>
      </c>
      <c r="AC386" s="123" t="str">
        <f>IF('表格编辑 '!AE386="","",'表格编辑 '!AE386)</f>
        <v/>
      </c>
      <c r="AD386" s="123">
        <f>IF('表格编辑 '!AF386="","",'表格编辑 '!AF386)</f>
        <v>120213</v>
      </c>
    </row>
    <row r="387" spans="1:30">
      <c r="A387" s="123">
        <f>IF('表格编辑 '!A387="","",'表格编辑 '!A387)</f>
        <v>20214</v>
      </c>
      <c r="B387" s="123">
        <f>IF('表格编辑 '!B387="","",'表格编辑 '!B387)</f>
        <v>10074</v>
      </c>
      <c r="C387" s="123">
        <f>IF('表格编辑 '!E387="","",'表格编辑 '!E387)</f>
        <v>60</v>
      </c>
      <c r="D387" s="123" t="str">
        <f>IF('表格编辑 '!F387="","",'表格编辑 '!F387)</f>
        <v>AI_born_event(RECEIVER, ARG0, ARG1, ARG2, ARG3,ARG4)</v>
      </c>
      <c r="E387" s="123" t="str">
        <f>IF('表格编辑 '!G387="","",'表格编辑 '!G387)</f>
        <v>AI_update_event(RECEIVER, ARG0, ARG1, ARG2, ARG3,ARG4)</v>
      </c>
      <c r="F387" s="123" t="str">
        <f>IF('表格编辑 '!H387="","",'表格编辑 '!H387)</f>
        <v/>
      </c>
      <c r="G387" s="123" t="str">
        <f>IF('表格编辑 '!I387="","",'表格编辑 '!I387)</f>
        <v/>
      </c>
      <c r="H387" s="123" t="str">
        <f>IF('表格编辑 '!J387="","",'表格编辑 '!J387)</f>
        <v>test_deadth_event(RECEIVER, ARG0, ARG1, ARG2, ARG3,ARG4)</v>
      </c>
      <c r="I387" s="123">
        <f>IF('表格编辑 '!K387="","",'表格编辑 '!K387)</f>
        <v>0</v>
      </c>
      <c r="J387" s="123" t="str">
        <f>IF('表格编辑 '!L387="","",'表格编辑 '!L387)</f>
        <v/>
      </c>
      <c r="K387" s="123" t="str">
        <f>IF('表格编辑 '!M387="","",'表格编辑 '!M387)</f>
        <v/>
      </c>
      <c r="L387" s="123" t="str">
        <f>IF('表格编辑 '!N387="","",'表格编辑 '!N387)</f>
        <v/>
      </c>
      <c r="M387" s="123" t="str">
        <f>IF('表格编辑 '!O387="","",'表格编辑 '!O387)</f>
        <v/>
      </c>
      <c r="N387" s="123" t="str">
        <f>IF('表格编辑 '!P387="","",'表格编辑 '!P387)</f>
        <v/>
      </c>
      <c r="O387" s="123" t="str">
        <f>IF('表格编辑 '!Q387="","",'表格编辑 '!Q387)</f>
        <v/>
      </c>
      <c r="P387" s="123" t="str">
        <f>IF('表格编辑 '!R387="","",'表格编辑 '!R387)</f>
        <v/>
      </c>
      <c r="Q387" s="123" t="str">
        <f>IF('表格编辑 '!S387="","",'表格编辑 '!S387)</f>
        <v/>
      </c>
      <c r="R387" s="123" t="str">
        <f>IF('表格编辑 '!T387="","",'表格编辑 '!T387)</f>
        <v/>
      </c>
      <c r="S387" s="123" t="str">
        <f>IF('表格编辑 '!U387="","",'表格编辑 '!U387)</f>
        <v/>
      </c>
      <c r="T387" s="123" t="str">
        <f>IF('表格编辑 '!V387="","",'表格编辑 '!V387)</f>
        <v/>
      </c>
      <c r="U387" s="123" t="str">
        <f>IF('表格编辑 '!W387="","",'表格编辑 '!W387)</f>
        <v/>
      </c>
      <c r="V387" s="123" t="str">
        <f>IF('表格编辑 '!X387="","",'表格编辑 '!X387)</f>
        <v/>
      </c>
      <c r="W387" s="123" t="str">
        <f>IF('表格编辑 '!Y387="","",'表格编辑 '!Y387)</f>
        <v/>
      </c>
      <c r="X387" s="123" t="str">
        <f>IF('表格编辑 '!Z387="","",'表格编辑 '!Z387)</f>
        <v/>
      </c>
      <c r="Y387" s="123" t="str">
        <f>IF('表格编辑 '!AA387="","",'表格编辑 '!AA387)</f>
        <v/>
      </c>
      <c r="Z387" s="123" t="str">
        <f>IF('表格编辑 '!AB387="","",'表格编辑 '!AB387)</f>
        <v/>
      </c>
      <c r="AA387" s="123" t="str">
        <f>IF('表格编辑 '!AC387="","",'表格编辑 '!AC387)</f>
        <v/>
      </c>
      <c r="AB387" s="123" t="str">
        <f>IF('表格编辑 '!AD387="","",'表格编辑 '!AD387)</f>
        <v/>
      </c>
      <c r="AC387" s="123" t="str">
        <f>IF('表格编辑 '!AE387="","",'表格编辑 '!AE387)</f>
        <v/>
      </c>
      <c r="AD387" s="123">
        <f>IF('表格编辑 '!AF387="","",'表格编辑 '!AF387)</f>
        <v>120214</v>
      </c>
    </row>
    <row r="388" spans="1:30">
      <c r="A388" s="123">
        <f>IF('表格编辑 '!A388="","",'表格编辑 '!A388)</f>
        <v>20215</v>
      </c>
      <c r="B388" s="123">
        <f>IF('表格编辑 '!B388="","",'表格编辑 '!B388)</f>
        <v>10102</v>
      </c>
      <c r="C388" s="123">
        <f>IF('表格编辑 '!E388="","",'表格编辑 '!E388)</f>
        <v>60</v>
      </c>
      <c r="D388" s="123" t="str">
        <f>IF('表格编辑 '!F388="","",'表格编辑 '!F388)</f>
        <v>AI_born_event(RECEIVER, ARG0, ARG1, ARG2, ARG3,ARG4)</v>
      </c>
      <c r="E388" s="123" t="str">
        <f>IF('表格编辑 '!G388="","",'表格编辑 '!G388)</f>
        <v>AI_update_event(RECEIVER, ARG0, ARG1, ARG2, ARG3,ARG4)</v>
      </c>
      <c r="F388" s="123" t="str">
        <f>IF('表格编辑 '!H388="","",'表格编辑 '!H388)</f>
        <v/>
      </c>
      <c r="G388" s="123" t="str">
        <f>IF('表格编辑 '!I388="","",'表格编辑 '!I388)</f>
        <v/>
      </c>
      <c r="H388" s="123" t="str">
        <f>IF('表格编辑 '!J388="","",'表格编辑 '!J388)</f>
        <v>test_deadth_event(RECEIVER, ARG0, ARG1, ARG2, ARG3,ARG4)</v>
      </c>
      <c r="I388" s="123">
        <f>IF('表格编辑 '!K388="","",'表格编辑 '!K388)</f>
        <v>0</v>
      </c>
      <c r="J388" s="123" t="str">
        <f>IF('表格编辑 '!L388="","",'表格编辑 '!L388)</f>
        <v/>
      </c>
      <c r="K388" s="123" t="str">
        <f>IF('表格编辑 '!M388="","",'表格编辑 '!M388)</f>
        <v/>
      </c>
      <c r="L388" s="123" t="str">
        <f>IF('表格编辑 '!N388="","",'表格编辑 '!N388)</f>
        <v/>
      </c>
      <c r="M388" s="123" t="str">
        <f>IF('表格编辑 '!O388="","",'表格编辑 '!O388)</f>
        <v/>
      </c>
      <c r="N388" s="123" t="str">
        <f>IF('表格编辑 '!P388="","",'表格编辑 '!P388)</f>
        <v/>
      </c>
      <c r="O388" s="123" t="str">
        <f>IF('表格编辑 '!Q388="","",'表格编辑 '!Q388)</f>
        <v/>
      </c>
      <c r="P388" s="123" t="str">
        <f>IF('表格编辑 '!R388="","",'表格编辑 '!R388)</f>
        <v/>
      </c>
      <c r="Q388" s="123" t="str">
        <f>IF('表格编辑 '!S388="","",'表格编辑 '!S388)</f>
        <v/>
      </c>
      <c r="R388" s="123" t="str">
        <f>IF('表格编辑 '!T388="","",'表格编辑 '!T388)</f>
        <v/>
      </c>
      <c r="S388" s="123" t="str">
        <f>IF('表格编辑 '!U388="","",'表格编辑 '!U388)</f>
        <v/>
      </c>
      <c r="T388" s="123" t="str">
        <f>IF('表格编辑 '!V388="","",'表格编辑 '!V388)</f>
        <v/>
      </c>
      <c r="U388" s="123" t="str">
        <f>IF('表格编辑 '!W388="","",'表格编辑 '!W388)</f>
        <v/>
      </c>
      <c r="V388" s="123" t="str">
        <f>IF('表格编辑 '!X388="","",'表格编辑 '!X388)</f>
        <v/>
      </c>
      <c r="W388" s="123" t="str">
        <f>IF('表格编辑 '!Y388="","",'表格编辑 '!Y388)</f>
        <v/>
      </c>
      <c r="X388" s="123" t="str">
        <f>IF('表格编辑 '!Z388="","",'表格编辑 '!Z388)</f>
        <v/>
      </c>
      <c r="Y388" s="123" t="str">
        <f>IF('表格编辑 '!AA388="","",'表格编辑 '!AA388)</f>
        <v/>
      </c>
      <c r="Z388" s="123" t="str">
        <f>IF('表格编辑 '!AB388="","",'表格编辑 '!AB388)</f>
        <v/>
      </c>
      <c r="AA388" s="123" t="str">
        <f>IF('表格编辑 '!AC388="","",'表格编辑 '!AC388)</f>
        <v/>
      </c>
      <c r="AB388" s="123" t="str">
        <f>IF('表格编辑 '!AD388="","",'表格编辑 '!AD388)</f>
        <v/>
      </c>
      <c r="AC388" s="123" t="str">
        <f>IF('表格编辑 '!AE388="","",'表格编辑 '!AE388)</f>
        <v/>
      </c>
      <c r="AD388" s="123">
        <f>IF('表格编辑 '!AF388="","",'表格编辑 '!AF388)</f>
        <v>120215</v>
      </c>
    </row>
    <row r="389" spans="1:30">
      <c r="A389" s="123">
        <f>IF('表格编辑 '!A389="","",'表格编辑 '!A389)</f>
        <v>20216</v>
      </c>
      <c r="B389" s="123">
        <f>IF('表格编辑 '!B389="","",'表格编辑 '!B389)</f>
        <v>10122</v>
      </c>
      <c r="C389" s="123">
        <f>IF('表格编辑 '!E389="","",'表格编辑 '!E389)</f>
        <v>60</v>
      </c>
      <c r="D389" s="123" t="str">
        <f>IF('表格编辑 '!F389="","",'表格编辑 '!F389)</f>
        <v>AI_born_event(RECEIVER, ARG0, ARG1, ARG2, ARG3,ARG4)</v>
      </c>
      <c r="E389" s="123" t="str">
        <f>IF('表格编辑 '!G389="","",'表格编辑 '!G389)</f>
        <v>AI_update_event(RECEIVER, ARG0, ARG1, ARG2, ARG3,ARG4)</v>
      </c>
      <c r="F389" s="123" t="str">
        <f>IF('表格编辑 '!H389="","",'表格编辑 '!H389)</f>
        <v/>
      </c>
      <c r="G389" s="123" t="str">
        <f>IF('表格编辑 '!I389="","",'表格编辑 '!I389)</f>
        <v/>
      </c>
      <c r="H389" s="123" t="str">
        <f>IF('表格编辑 '!J389="","",'表格编辑 '!J389)</f>
        <v>test_deadth_event(RECEIVER, ARG0, ARG1, ARG2, ARG3,ARG4)</v>
      </c>
      <c r="I389" s="123">
        <f>IF('表格编辑 '!K389="","",'表格编辑 '!K389)</f>
        <v>0</v>
      </c>
      <c r="J389" s="123" t="str">
        <f>IF('表格编辑 '!L389="","",'表格编辑 '!L389)</f>
        <v/>
      </c>
      <c r="K389" s="123" t="str">
        <f>IF('表格编辑 '!M389="","",'表格编辑 '!M389)</f>
        <v/>
      </c>
      <c r="L389" s="123" t="str">
        <f>IF('表格编辑 '!N389="","",'表格编辑 '!N389)</f>
        <v/>
      </c>
      <c r="M389" s="123" t="str">
        <f>IF('表格编辑 '!O389="","",'表格编辑 '!O389)</f>
        <v/>
      </c>
      <c r="N389" s="123" t="str">
        <f>IF('表格编辑 '!P389="","",'表格编辑 '!P389)</f>
        <v/>
      </c>
      <c r="O389" s="123" t="str">
        <f>IF('表格编辑 '!Q389="","",'表格编辑 '!Q389)</f>
        <v/>
      </c>
      <c r="P389" s="123" t="str">
        <f>IF('表格编辑 '!R389="","",'表格编辑 '!R389)</f>
        <v/>
      </c>
      <c r="Q389" s="123" t="str">
        <f>IF('表格编辑 '!S389="","",'表格编辑 '!S389)</f>
        <v/>
      </c>
      <c r="R389" s="123" t="str">
        <f>IF('表格编辑 '!T389="","",'表格编辑 '!T389)</f>
        <v/>
      </c>
      <c r="S389" s="123" t="str">
        <f>IF('表格编辑 '!U389="","",'表格编辑 '!U389)</f>
        <v/>
      </c>
      <c r="T389" s="123" t="str">
        <f>IF('表格编辑 '!V389="","",'表格编辑 '!V389)</f>
        <v/>
      </c>
      <c r="U389" s="123" t="str">
        <f>IF('表格编辑 '!W389="","",'表格编辑 '!W389)</f>
        <v/>
      </c>
      <c r="V389" s="123" t="str">
        <f>IF('表格编辑 '!X389="","",'表格编辑 '!X389)</f>
        <v/>
      </c>
      <c r="W389" s="123" t="str">
        <f>IF('表格编辑 '!Y389="","",'表格编辑 '!Y389)</f>
        <v/>
      </c>
      <c r="X389" s="123" t="str">
        <f>IF('表格编辑 '!Z389="","",'表格编辑 '!Z389)</f>
        <v/>
      </c>
      <c r="Y389" s="123" t="str">
        <f>IF('表格编辑 '!AA389="","",'表格编辑 '!AA389)</f>
        <v/>
      </c>
      <c r="Z389" s="123" t="str">
        <f>IF('表格编辑 '!AB389="","",'表格编辑 '!AB389)</f>
        <v/>
      </c>
      <c r="AA389" s="123" t="str">
        <f>IF('表格编辑 '!AC389="","",'表格编辑 '!AC389)</f>
        <v/>
      </c>
      <c r="AB389" s="123" t="str">
        <f>IF('表格编辑 '!AD389="","",'表格编辑 '!AD389)</f>
        <v/>
      </c>
      <c r="AC389" s="123" t="str">
        <f>IF('表格编辑 '!AE389="","",'表格编辑 '!AE389)</f>
        <v/>
      </c>
      <c r="AD389" s="123">
        <f>IF('表格编辑 '!AF389="","",'表格编辑 '!AF389)</f>
        <v>120216</v>
      </c>
    </row>
    <row r="390" spans="1:30">
      <c r="A390" s="123">
        <f>IF('表格编辑 '!A390="","",'表格编辑 '!A390)</f>
        <v>20217</v>
      </c>
      <c r="B390" s="123">
        <f>IF('表格编辑 '!B390="","",'表格编辑 '!B390)</f>
        <v>10263</v>
      </c>
      <c r="C390" s="123">
        <f>IF('表格编辑 '!E390="","",'表格编辑 '!E390)</f>
        <v>65</v>
      </c>
      <c r="D390" s="123" t="str">
        <f>IF('表格编辑 '!F390="","",'表格编辑 '!F390)</f>
        <v>AI_born_event(RECEIVER, ARG0, ARG1, ARG2, ARG3,ARG4)</v>
      </c>
      <c r="E390" s="123" t="str">
        <f>IF('表格编辑 '!G390="","",'表格编辑 '!G390)</f>
        <v>AI_update_event(RECEIVER, ARG0, ARG1, ARG2, ARG3,ARG4)</v>
      </c>
      <c r="F390" s="123" t="str">
        <f>IF('表格编辑 '!H390="","",'表格编辑 '!H390)</f>
        <v/>
      </c>
      <c r="G390" s="123" t="str">
        <f>IF('表格编辑 '!I390="","",'表格编辑 '!I390)</f>
        <v/>
      </c>
      <c r="H390" s="123" t="str">
        <f>IF('表格编辑 '!J390="","",'表格编辑 '!J390)</f>
        <v>test_deadth_event(RECEIVER, ARG0, ARG1, ARG2, ARG3,ARG4)</v>
      </c>
      <c r="I390" s="123">
        <f>IF('表格编辑 '!K390="","",'表格编辑 '!K390)</f>
        <v>1</v>
      </c>
      <c r="J390" s="123">
        <f>IF('表格编辑 '!L390="","",'表格编辑 '!L390)</f>
        <v>2000</v>
      </c>
      <c r="K390" s="123" t="str">
        <f>IF('表格编辑 '!M390="","",'表格编辑 '!M390)</f>
        <v/>
      </c>
      <c r="L390" s="123" t="str">
        <f>IF('表格编辑 '!N390="","",'表格编辑 '!N390)</f>
        <v/>
      </c>
      <c r="M390" s="123" t="str">
        <f>IF('表格编辑 '!O390="","",'表格编辑 '!O390)</f>
        <v/>
      </c>
      <c r="N390" s="123" t="str">
        <f>IF('表格编辑 '!P390="","",'表格编辑 '!P390)</f>
        <v/>
      </c>
      <c r="O390" s="123" t="str">
        <f>IF('表格编辑 '!Q390="","",'表格编辑 '!Q390)</f>
        <v/>
      </c>
      <c r="P390" s="123" t="str">
        <f>IF('表格编辑 '!R390="","",'表格编辑 '!R390)</f>
        <v/>
      </c>
      <c r="Q390" s="123" t="str">
        <f>IF('表格编辑 '!S390="","",'表格编辑 '!S390)</f>
        <v/>
      </c>
      <c r="R390" s="123" t="str">
        <f>IF('表格编辑 '!T390="","",'表格编辑 '!T390)</f>
        <v/>
      </c>
      <c r="S390" s="123" t="str">
        <f>IF('表格编辑 '!U390="","",'表格编辑 '!U390)</f>
        <v/>
      </c>
      <c r="T390" s="123" t="str">
        <f>IF('表格编辑 '!V390="","",'表格编辑 '!V390)</f>
        <v/>
      </c>
      <c r="U390" s="123" t="str">
        <f>IF('表格编辑 '!W390="","",'表格编辑 '!W390)</f>
        <v/>
      </c>
      <c r="V390" s="123" t="str">
        <f>IF('表格编辑 '!X390="","",'表格编辑 '!X390)</f>
        <v/>
      </c>
      <c r="W390" s="123" t="str">
        <f>IF('表格编辑 '!Y390="","",'表格编辑 '!Y390)</f>
        <v/>
      </c>
      <c r="X390" s="123" t="str">
        <f>IF('表格编辑 '!Z390="","",'表格编辑 '!Z390)</f>
        <v/>
      </c>
      <c r="Y390" s="123" t="str">
        <f>IF('表格编辑 '!AA390="","",'表格编辑 '!AA390)</f>
        <v/>
      </c>
      <c r="Z390" s="123" t="str">
        <f>IF('表格编辑 '!AB390="","",'表格编辑 '!AB390)</f>
        <v/>
      </c>
      <c r="AA390" s="123" t="str">
        <f>IF('表格编辑 '!AC390="","",'表格编辑 '!AC390)</f>
        <v/>
      </c>
      <c r="AB390" s="123" t="str">
        <f>IF('表格编辑 '!AD390="","",'表格编辑 '!AD390)</f>
        <v/>
      </c>
      <c r="AC390" s="123" t="str">
        <f>IF('表格编辑 '!AE390="","",'表格编辑 '!AE390)</f>
        <v/>
      </c>
      <c r="AD390" s="123">
        <f>IF('表格编辑 '!AF390="","",'表格编辑 '!AF390)</f>
        <v>120217</v>
      </c>
    </row>
    <row r="391" spans="1:30">
      <c r="A391" s="123">
        <f>IF('表格编辑 '!A391="","",'表格编辑 '!A391)</f>
        <v>20218</v>
      </c>
      <c r="B391" s="123">
        <f>IF('表格编辑 '!B391="","",'表格编辑 '!B391)</f>
        <v>10264</v>
      </c>
      <c r="C391" s="123">
        <f>IF('表格编辑 '!E391="","",'表格编辑 '!E391)</f>
        <v>65</v>
      </c>
      <c r="D391" s="123" t="str">
        <f>IF('表格编辑 '!F391="","",'表格编辑 '!F391)</f>
        <v>AI_born_event(RECEIVER, ARG0, ARG1, ARG2, ARG3,ARG4)</v>
      </c>
      <c r="E391" s="123" t="str">
        <f>IF('表格编辑 '!G391="","",'表格编辑 '!G391)</f>
        <v>AI_update_event(RECEIVER, ARG0, ARG1, ARG2, ARG3,ARG4)</v>
      </c>
      <c r="F391" s="123" t="str">
        <f>IF('表格编辑 '!H391="","",'表格编辑 '!H391)</f>
        <v/>
      </c>
      <c r="G391" s="123" t="str">
        <f>IF('表格编辑 '!I391="","",'表格编辑 '!I391)</f>
        <v/>
      </c>
      <c r="H391" s="123" t="str">
        <f>IF('表格编辑 '!J391="","",'表格编辑 '!J391)</f>
        <v>test_deadth_event(RECEIVER, ARG0, ARG1, ARG2, ARG3,ARG4)</v>
      </c>
      <c r="I391" s="123">
        <f>IF('表格编辑 '!K391="","",'表格编辑 '!K391)</f>
        <v>1</v>
      </c>
      <c r="J391" s="123">
        <f>IF('表格编辑 '!L391="","",'表格编辑 '!L391)</f>
        <v>2000</v>
      </c>
      <c r="K391" s="123" t="str">
        <f>IF('表格编辑 '!M391="","",'表格编辑 '!M391)</f>
        <v/>
      </c>
      <c r="L391" s="123" t="str">
        <f>IF('表格编辑 '!N391="","",'表格编辑 '!N391)</f>
        <v/>
      </c>
      <c r="M391" s="123" t="str">
        <f>IF('表格编辑 '!O391="","",'表格编辑 '!O391)</f>
        <v/>
      </c>
      <c r="N391" s="123" t="str">
        <f>IF('表格编辑 '!P391="","",'表格编辑 '!P391)</f>
        <v/>
      </c>
      <c r="O391" s="123" t="str">
        <f>IF('表格编辑 '!Q391="","",'表格编辑 '!Q391)</f>
        <v/>
      </c>
      <c r="P391" s="123" t="str">
        <f>IF('表格编辑 '!R391="","",'表格编辑 '!R391)</f>
        <v/>
      </c>
      <c r="Q391" s="123" t="str">
        <f>IF('表格编辑 '!S391="","",'表格编辑 '!S391)</f>
        <v/>
      </c>
      <c r="R391" s="123" t="str">
        <f>IF('表格编辑 '!T391="","",'表格编辑 '!T391)</f>
        <v/>
      </c>
      <c r="S391" s="123" t="str">
        <f>IF('表格编辑 '!U391="","",'表格编辑 '!U391)</f>
        <v/>
      </c>
      <c r="T391" s="123" t="str">
        <f>IF('表格编辑 '!V391="","",'表格编辑 '!V391)</f>
        <v/>
      </c>
      <c r="U391" s="123" t="str">
        <f>IF('表格编辑 '!W391="","",'表格编辑 '!W391)</f>
        <v/>
      </c>
      <c r="V391" s="123" t="str">
        <f>IF('表格编辑 '!X391="","",'表格编辑 '!X391)</f>
        <v/>
      </c>
      <c r="W391" s="123" t="str">
        <f>IF('表格编辑 '!Y391="","",'表格编辑 '!Y391)</f>
        <v/>
      </c>
      <c r="X391" s="123" t="str">
        <f>IF('表格编辑 '!Z391="","",'表格编辑 '!Z391)</f>
        <v/>
      </c>
      <c r="Y391" s="123" t="str">
        <f>IF('表格编辑 '!AA391="","",'表格编辑 '!AA391)</f>
        <v/>
      </c>
      <c r="Z391" s="123" t="str">
        <f>IF('表格编辑 '!AB391="","",'表格编辑 '!AB391)</f>
        <v/>
      </c>
      <c r="AA391" s="123" t="str">
        <f>IF('表格编辑 '!AC391="","",'表格编辑 '!AC391)</f>
        <v/>
      </c>
      <c r="AB391" s="123" t="str">
        <f>IF('表格编辑 '!AD391="","",'表格编辑 '!AD391)</f>
        <v/>
      </c>
      <c r="AC391" s="123" t="str">
        <f>IF('表格编辑 '!AE391="","",'表格编辑 '!AE391)</f>
        <v/>
      </c>
      <c r="AD391" s="123">
        <f>IF('表格编辑 '!AF391="","",'表格编辑 '!AF391)</f>
        <v>120218</v>
      </c>
    </row>
    <row r="392" spans="1:30">
      <c r="A392" s="123">
        <f>IF('表格编辑 '!A392="","",'表格编辑 '!A392)</f>
        <v>20219</v>
      </c>
      <c r="B392" s="123">
        <f>IF('表格编辑 '!B392="","",'表格编辑 '!B392)</f>
        <v>10265</v>
      </c>
      <c r="C392" s="123">
        <f>IF('表格编辑 '!E392="","",'表格编辑 '!E392)</f>
        <v>65</v>
      </c>
      <c r="D392" s="123" t="str">
        <f>IF('表格编辑 '!F392="","",'表格编辑 '!F392)</f>
        <v>AI_born_event(RECEIVER, ARG0, ARG1, ARG2, ARG3,ARG4)</v>
      </c>
      <c r="E392" s="123" t="str">
        <f>IF('表格编辑 '!G392="","",'表格编辑 '!G392)</f>
        <v>AI_update_event(RECEIVER, ARG0, ARG1, ARG2, ARG3,ARG4)</v>
      </c>
      <c r="F392" s="123" t="str">
        <f>IF('表格编辑 '!H392="","",'表格编辑 '!H392)</f>
        <v/>
      </c>
      <c r="G392" s="123" t="str">
        <f>IF('表格编辑 '!I392="","",'表格编辑 '!I392)</f>
        <v/>
      </c>
      <c r="H392" s="123" t="str">
        <f>IF('表格编辑 '!J392="","",'表格编辑 '!J392)</f>
        <v>test_deadth_event(RECEIVER, ARG0, ARG1, ARG2, ARG3,ARG4)</v>
      </c>
      <c r="I392" s="123">
        <f>IF('表格编辑 '!K392="","",'表格编辑 '!K392)</f>
        <v>1</v>
      </c>
      <c r="J392" s="123">
        <f>IF('表格编辑 '!L392="","",'表格编辑 '!L392)</f>
        <v>2000</v>
      </c>
      <c r="K392" s="123" t="str">
        <f>IF('表格编辑 '!M392="","",'表格编辑 '!M392)</f>
        <v/>
      </c>
      <c r="L392" s="123" t="str">
        <f>IF('表格编辑 '!N392="","",'表格编辑 '!N392)</f>
        <v/>
      </c>
      <c r="M392" s="123" t="str">
        <f>IF('表格编辑 '!O392="","",'表格编辑 '!O392)</f>
        <v/>
      </c>
      <c r="N392" s="123" t="str">
        <f>IF('表格编辑 '!P392="","",'表格编辑 '!P392)</f>
        <v/>
      </c>
      <c r="O392" s="123" t="str">
        <f>IF('表格编辑 '!Q392="","",'表格编辑 '!Q392)</f>
        <v/>
      </c>
      <c r="P392" s="123" t="str">
        <f>IF('表格编辑 '!R392="","",'表格编辑 '!R392)</f>
        <v/>
      </c>
      <c r="Q392" s="123" t="str">
        <f>IF('表格编辑 '!S392="","",'表格编辑 '!S392)</f>
        <v/>
      </c>
      <c r="R392" s="123" t="str">
        <f>IF('表格编辑 '!T392="","",'表格编辑 '!T392)</f>
        <v/>
      </c>
      <c r="S392" s="123" t="str">
        <f>IF('表格编辑 '!U392="","",'表格编辑 '!U392)</f>
        <v/>
      </c>
      <c r="T392" s="123" t="str">
        <f>IF('表格编辑 '!V392="","",'表格编辑 '!V392)</f>
        <v/>
      </c>
      <c r="U392" s="123" t="str">
        <f>IF('表格编辑 '!W392="","",'表格编辑 '!W392)</f>
        <v/>
      </c>
      <c r="V392" s="123" t="str">
        <f>IF('表格编辑 '!X392="","",'表格编辑 '!X392)</f>
        <v/>
      </c>
      <c r="W392" s="123" t="str">
        <f>IF('表格编辑 '!Y392="","",'表格编辑 '!Y392)</f>
        <v/>
      </c>
      <c r="X392" s="123" t="str">
        <f>IF('表格编辑 '!Z392="","",'表格编辑 '!Z392)</f>
        <v/>
      </c>
      <c r="Y392" s="123" t="str">
        <f>IF('表格编辑 '!AA392="","",'表格编辑 '!AA392)</f>
        <v/>
      </c>
      <c r="Z392" s="123" t="str">
        <f>IF('表格编辑 '!AB392="","",'表格编辑 '!AB392)</f>
        <v/>
      </c>
      <c r="AA392" s="123" t="str">
        <f>IF('表格编辑 '!AC392="","",'表格编辑 '!AC392)</f>
        <v/>
      </c>
      <c r="AB392" s="123" t="str">
        <f>IF('表格编辑 '!AD392="","",'表格编辑 '!AD392)</f>
        <v/>
      </c>
      <c r="AC392" s="123" t="str">
        <f>IF('表格编辑 '!AE392="","",'表格编辑 '!AE392)</f>
        <v/>
      </c>
      <c r="AD392" s="123">
        <f>IF('表格编辑 '!AF392="","",'表格编辑 '!AF392)</f>
        <v>120219</v>
      </c>
    </row>
    <row r="393" spans="1:30">
      <c r="A393" s="123">
        <f>IF('表格编辑 '!A393="","",'表格编辑 '!A393)</f>
        <v>20220</v>
      </c>
      <c r="B393" s="123">
        <f>IF('表格编辑 '!B393="","",'表格编辑 '!B393)</f>
        <v>10266</v>
      </c>
      <c r="C393" s="123">
        <f>IF('表格编辑 '!E393="","",'表格编辑 '!E393)</f>
        <v>65</v>
      </c>
      <c r="D393" s="123" t="str">
        <f>IF('表格编辑 '!F393="","",'表格编辑 '!F393)</f>
        <v>AI_born_event(RECEIVER, ARG0, ARG1, ARG2, ARG3,ARG4)</v>
      </c>
      <c r="E393" s="123" t="str">
        <f>IF('表格编辑 '!G393="","",'表格编辑 '!G393)</f>
        <v>AI_update_event(RECEIVER, ARG0, ARG1, ARG2, ARG3,ARG4)</v>
      </c>
      <c r="F393" s="123" t="str">
        <f>IF('表格编辑 '!H393="","",'表格编辑 '!H393)</f>
        <v/>
      </c>
      <c r="G393" s="123" t="str">
        <f>IF('表格编辑 '!I393="","",'表格编辑 '!I393)</f>
        <v/>
      </c>
      <c r="H393" s="123" t="str">
        <f>IF('表格编辑 '!J393="","",'表格编辑 '!J393)</f>
        <v>test_deadth_event(RECEIVER, ARG0, ARG1, ARG2, ARG3,ARG4)</v>
      </c>
      <c r="I393" s="123">
        <f>IF('表格编辑 '!K393="","",'表格编辑 '!K393)</f>
        <v>1</v>
      </c>
      <c r="J393" s="123">
        <f>IF('表格编辑 '!L393="","",'表格编辑 '!L393)</f>
        <v>2000</v>
      </c>
      <c r="K393" s="123" t="str">
        <f>IF('表格编辑 '!M393="","",'表格编辑 '!M393)</f>
        <v/>
      </c>
      <c r="L393" s="123" t="str">
        <f>IF('表格编辑 '!N393="","",'表格编辑 '!N393)</f>
        <v/>
      </c>
      <c r="M393" s="123" t="str">
        <f>IF('表格编辑 '!O393="","",'表格编辑 '!O393)</f>
        <v/>
      </c>
      <c r="N393" s="123" t="str">
        <f>IF('表格编辑 '!P393="","",'表格编辑 '!P393)</f>
        <v/>
      </c>
      <c r="O393" s="123" t="str">
        <f>IF('表格编辑 '!Q393="","",'表格编辑 '!Q393)</f>
        <v/>
      </c>
      <c r="P393" s="123" t="str">
        <f>IF('表格编辑 '!R393="","",'表格编辑 '!R393)</f>
        <v/>
      </c>
      <c r="Q393" s="123" t="str">
        <f>IF('表格编辑 '!S393="","",'表格编辑 '!S393)</f>
        <v/>
      </c>
      <c r="R393" s="123" t="str">
        <f>IF('表格编辑 '!T393="","",'表格编辑 '!T393)</f>
        <v/>
      </c>
      <c r="S393" s="123" t="str">
        <f>IF('表格编辑 '!U393="","",'表格编辑 '!U393)</f>
        <v/>
      </c>
      <c r="T393" s="123" t="str">
        <f>IF('表格编辑 '!V393="","",'表格编辑 '!V393)</f>
        <v/>
      </c>
      <c r="U393" s="123" t="str">
        <f>IF('表格编辑 '!W393="","",'表格编辑 '!W393)</f>
        <v/>
      </c>
      <c r="V393" s="123" t="str">
        <f>IF('表格编辑 '!X393="","",'表格编辑 '!X393)</f>
        <v/>
      </c>
      <c r="W393" s="123" t="str">
        <f>IF('表格编辑 '!Y393="","",'表格编辑 '!Y393)</f>
        <v/>
      </c>
      <c r="X393" s="123" t="str">
        <f>IF('表格编辑 '!Z393="","",'表格编辑 '!Z393)</f>
        <v/>
      </c>
      <c r="Y393" s="123" t="str">
        <f>IF('表格编辑 '!AA393="","",'表格编辑 '!AA393)</f>
        <v/>
      </c>
      <c r="Z393" s="123" t="str">
        <f>IF('表格编辑 '!AB393="","",'表格编辑 '!AB393)</f>
        <v/>
      </c>
      <c r="AA393" s="123" t="str">
        <f>IF('表格编辑 '!AC393="","",'表格编辑 '!AC393)</f>
        <v/>
      </c>
      <c r="AB393" s="123" t="str">
        <f>IF('表格编辑 '!AD393="","",'表格编辑 '!AD393)</f>
        <v/>
      </c>
      <c r="AC393" s="123" t="str">
        <f>IF('表格编辑 '!AE393="","",'表格编辑 '!AE393)</f>
        <v/>
      </c>
      <c r="AD393" s="123">
        <f>IF('表格编辑 '!AF393="","",'表格编辑 '!AF393)</f>
        <v>120220</v>
      </c>
    </row>
    <row r="394" spans="1:30">
      <c r="A394" s="123">
        <f>IF('表格编辑 '!A394="","",'表格编辑 '!A394)</f>
        <v>20221</v>
      </c>
      <c r="B394" s="123">
        <f>IF('表格编辑 '!B394="","",'表格编辑 '!B394)</f>
        <v>10267</v>
      </c>
      <c r="C394" s="123">
        <f>IF('表格编辑 '!E394="","",'表格编辑 '!E394)</f>
        <v>65</v>
      </c>
      <c r="D394" s="123" t="str">
        <f>IF('表格编辑 '!F394="","",'表格编辑 '!F394)</f>
        <v>AI_born_event(RECEIVER, ARG0, ARG1, ARG2, ARG3,ARG4)</v>
      </c>
      <c r="E394" s="123" t="str">
        <f>IF('表格编辑 '!G394="","",'表格编辑 '!G394)</f>
        <v>AI_update_event(RECEIVER, ARG0, ARG1, ARG2, ARG3,ARG4)</v>
      </c>
      <c r="F394" s="123" t="str">
        <f>IF('表格编辑 '!H394="","",'表格编辑 '!H394)</f>
        <v/>
      </c>
      <c r="G394" s="123" t="str">
        <f>IF('表格编辑 '!I394="","",'表格编辑 '!I394)</f>
        <v/>
      </c>
      <c r="H394" s="123" t="str">
        <f>IF('表格编辑 '!J394="","",'表格编辑 '!J394)</f>
        <v>test_deadth_event(RECEIVER, ARG0, ARG1, ARG2, ARG3,ARG4)</v>
      </c>
      <c r="I394" s="123">
        <f>IF('表格编辑 '!K394="","",'表格编辑 '!K394)</f>
        <v>1</v>
      </c>
      <c r="J394" s="123">
        <f>IF('表格编辑 '!L394="","",'表格编辑 '!L394)</f>
        <v>2000</v>
      </c>
      <c r="K394" s="123" t="str">
        <f>IF('表格编辑 '!M394="","",'表格编辑 '!M394)</f>
        <v/>
      </c>
      <c r="L394" s="123" t="str">
        <f>IF('表格编辑 '!N394="","",'表格编辑 '!N394)</f>
        <v/>
      </c>
      <c r="M394" s="123" t="str">
        <f>IF('表格编辑 '!O394="","",'表格编辑 '!O394)</f>
        <v/>
      </c>
      <c r="N394" s="123" t="str">
        <f>IF('表格编辑 '!P394="","",'表格编辑 '!P394)</f>
        <v/>
      </c>
      <c r="O394" s="123" t="str">
        <f>IF('表格编辑 '!Q394="","",'表格编辑 '!Q394)</f>
        <v/>
      </c>
      <c r="P394" s="123" t="str">
        <f>IF('表格编辑 '!R394="","",'表格编辑 '!R394)</f>
        <v/>
      </c>
      <c r="Q394" s="123" t="str">
        <f>IF('表格编辑 '!S394="","",'表格编辑 '!S394)</f>
        <v/>
      </c>
      <c r="R394" s="123" t="str">
        <f>IF('表格编辑 '!T394="","",'表格编辑 '!T394)</f>
        <v/>
      </c>
      <c r="S394" s="123" t="str">
        <f>IF('表格编辑 '!U394="","",'表格编辑 '!U394)</f>
        <v/>
      </c>
      <c r="T394" s="123" t="str">
        <f>IF('表格编辑 '!V394="","",'表格编辑 '!V394)</f>
        <v/>
      </c>
      <c r="U394" s="123" t="str">
        <f>IF('表格编辑 '!W394="","",'表格编辑 '!W394)</f>
        <v/>
      </c>
      <c r="V394" s="123" t="str">
        <f>IF('表格编辑 '!X394="","",'表格编辑 '!X394)</f>
        <v/>
      </c>
      <c r="W394" s="123" t="str">
        <f>IF('表格编辑 '!Y394="","",'表格编辑 '!Y394)</f>
        <v/>
      </c>
      <c r="X394" s="123" t="str">
        <f>IF('表格编辑 '!Z394="","",'表格编辑 '!Z394)</f>
        <v/>
      </c>
      <c r="Y394" s="123" t="str">
        <f>IF('表格编辑 '!AA394="","",'表格编辑 '!AA394)</f>
        <v/>
      </c>
      <c r="Z394" s="123" t="str">
        <f>IF('表格编辑 '!AB394="","",'表格编辑 '!AB394)</f>
        <v/>
      </c>
      <c r="AA394" s="123" t="str">
        <f>IF('表格编辑 '!AC394="","",'表格编辑 '!AC394)</f>
        <v/>
      </c>
      <c r="AB394" s="123" t="str">
        <f>IF('表格编辑 '!AD394="","",'表格编辑 '!AD394)</f>
        <v/>
      </c>
      <c r="AC394" s="123" t="str">
        <f>IF('表格编辑 '!AE394="","",'表格编辑 '!AE394)</f>
        <v/>
      </c>
      <c r="AD394" s="123">
        <f>IF('表格编辑 '!AF394="","",'表格编辑 '!AF394)</f>
        <v>120221</v>
      </c>
    </row>
    <row r="395" spans="1:30">
      <c r="A395" s="123">
        <f>IF('表格编辑 '!A395="","",'表格编辑 '!A395)</f>
        <v>20222</v>
      </c>
      <c r="B395" s="123">
        <f>IF('表格编辑 '!B395="","",'表格编辑 '!B395)</f>
        <v>10268</v>
      </c>
      <c r="C395" s="123">
        <f>IF('表格编辑 '!E395="","",'表格编辑 '!E395)</f>
        <v>65</v>
      </c>
      <c r="D395" s="123" t="str">
        <f>IF('表格编辑 '!F395="","",'表格编辑 '!F395)</f>
        <v>AI_born_event(RECEIVER, ARG0, ARG1, ARG2, ARG3,ARG4)</v>
      </c>
      <c r="E395" s="123" t="str">
        <f>IF('表格编辑 '!G395="","",'表格编辑 '!G395)</f>
        <v>AI_update_event(RECEIVER, ARG0, ARG1, ARG2, ARG3,ARG4)</v>
      </c>
      <c r="F395" s="123" t="str">
        <f>IF('表格编辑 '!H395="","",'表格编辑 '!H395)</f>
        <v/>
      </c>
      <c r="G395" s="123" t="str">
        <f>IF('表格编辑 '!I395="","",'表格编辑 '!I395)</f>
        <v/>
      </c>
      <c r="H395" s="123" t="str">
        <f>IF('表格编辑 '!J395="","",'表格编辑 '!J395)</f>
        <v>test_deadth_event(RECEIVER, ARG0, ARG1, ARG2, ARG3,ARG4)</v>
      </c>
      <c r="I395" s="123">
        <f>IF('表格编辑 '!K395="","",'表格编辑 '!K395)</f>
        <v>1</v>
      </c>
      <c r="J395" s="123">
        <f>IF('表格编辑 '!L395="","",'表格编辑 '!L395)</f>
        <v>2000</v>
      </c>
      <c r="K395" s="123" t="str">
        <f>IF('表格编辑 '!M395="","",'表格编辑 '!M395)</f>
        <v/>
      </c>
      <c r="L395" s="123" t="str">
        <f>IF('表格编辑 '!N395="","",'表格编辑 '!N395)</f>
        <v/>
      </c>
      <c r="M395" s="123" t="str">
        <f>IF('表格编辑 '!O395="","",'表格编辑 '!O395)</f>
        <v/>
      </c>
      <c r="N395" s="123" t="str">
        <f>IF('表格编辑 '!P395="","",'表格编辑 '!P395)</f>
        <v/>
      </c>
      <c r="O395" s="123" t="str">
        <f>IF('表格编辑 '!Q395="","",'表格编辑 '!Q395)</f>
        <v/>
      </c>
      <c r="P395" s="123" t="str">
        <f>IF('表格编辑 '!R395="","",'表格编辑 '!R395)</f>
        <v/>
      </c>
      <c r="Q395" s="123" t="str">
        <f>IF('表格编辑 '!S395="","",'表格编辑 '!S395)</f>
        <v/>
      </c>
      <c r="R395" s="123" t="str">
        <f>IF('表格编辑 '!T395="","",'表格编辑 '!T395)</f>
        <v/>
      </c>
      <c r="S395" s="123" t="str">
        <f>IF('表格编辑 '!U395="","",'表格编辑 '!U395)</f>
        <v/>
      </c>
      <c r="T395" s="123" t="str">
        <f>IF('表格编辑 '!V395="","",'表格编辑 '!V395)</f>
        <v/>
      </c>
      <c r="U395" s="123" t="str">
        <f>IF('表格编辑 '!W395="","",'表格编辑 '!W395)</f>
        <v/>
      </c>
      <c r="V395" s="123" t="str">
        <f>IF('表格编辑 '!X395="","",'表格编辑 '!X395)</f>
        <v/>
      </c>
      <c r="W395" s="123" t="str">
        <f>IF('表格编辑 '!Y395="","",'表格编辑 '!Y395)</f>
        <v/>
      </c>
      <c r="X395" s="123" t="str">
        <f>IF('表格编辑 '!Z395="","",'表格编辑 '!Z395)</f>
        <v/>
      </c>
      <c r="Y395" s="123" t="str">
        <f>IF('表格编辑 '!AA395="","",'表格编辑 '!AA395)</f>
        <v/>
      </c>
      <c r="Z395" s="123" t="str">
        <f>IF('表格编辑 '!AB395="","",'表格编辑 '!AB395)</f>
        <v/>
      </c>
      <c r="AA395" s="123" t="str">
        <f>IF('表格编辑 '!AC395="","",'表格编辑 '!AC395)</f>
        <v/>
      </c>
      <c r="AB395" s="123" t="str">
        <f>IF('表格编辑 '!AD395="","",'表格编辑 '!AD395)</f>
        <v/>
      </c>
      <c r="AC395" s="123" t="str">
        <f>IF('表格编辑 '!AE395="","",'表格编辑 '!AE395)</f>
        <v/>
      </c>
      <c r="AD395" s="123">
        <f>IF('表格编辑 '!AF395="","",'表格编辑 '!AF395)</f>
        <v>120222</v>
      </c>
    </row>
    <row r="396" spans="1:30">
      <c r="A396" s="123">
        <f>IF('表格编辑 '!A396="","",'表格编辑 '!A396)</f>
        <v>20223</v>
      </c>
      <c r="B396" s="123">
        <f>IF('表格编辑 '!B396="","",'表格编辑 '!B396)</f>
        <v>10269</v>
      </c>
      <c r="C396" s="123">
        <f>IF('表格编辑 '!E396="","",'表格编辑 '!E396)</f>
        <v>65</v>
      </c>
      <c r="D396" s="123" t="str">
        <f>IF('表格编辑 '!F396="","",'表格编辑 '!F396)</f>
        <v>AI_born_event(RECEIVER, ARG0, ARG1, ARG2, ARG3,ARG4)</v>
      </c>
      <c r="E396" s="123" t="str">
        <f>IF('表格编辑 '!G396="","",'表格编辑 '!G396)</f>
        <v>AI_update_event(RECEIVER, ARG0, ARG1, ARG2, ARG3,ARG4)</v>
      </c>
      <c r="F396" s="123" t="str">
        <f>IF('表格编辑 '!H396="","",'表格编辑 '!H396)</f>
        <v/>
      </c>
      <c r="G396" s="123" t="str">
        <f>IF('表格编辑 '!I396="","",'表格编辑 '!I396)</f>
        <v/>
      </c>
      <c r="H396" s="123" t="str">
        <f>IF('表格编辑 '!J396="","",'表格编辑 '!J396)</f>
        <v>test_deadth_event(RECEIVER, ARG0, ARG1, ARG2, ARG3,ARG4)</v>
      </c>
      <c r="I396" s="123">
        <f>IF('表格编辑 '!K396="","",'表格编辑 '!K396)</f>
        <v>1</v>
      </c>
      <c r="J396" s="123">
        <f>IF('表格编辑 '!L396="","",'表格编辑 '!L396)</f>
        <v>2000</v>
      </c>
      <c r="K396" s="123" t="str">
        <f>IF('表格编辑 '!M396="","",'表格编辑 '!M396)</f>
        <v/>
      </c>
      <c r="L396" s="123" t="str">
        <f>IF('表格编辑 '!N396="","",'表格编辑 '!N396)</f>
        <v/>
      </c>
      <c r="M396" s="123" t="str">
        <f>IF('表格编辑 '!O396="","",'表格编辑 '!O396)</f>
        <v/>
      </c>
      <c r="N396" s="123" t="str">
        <f>IF('表格编辑 '!P396="","",'表格编辑 '!P396)</f>
        <v/>
      </c>
      <c r="O396" s="123" t="str">
        <f>IF('表格编辑 '!Q396="","",'表格编辑 '!Q396)</f>
        <v/>
      </c>
      <c r="P396" s="123" t="str">
        <f>IF('表格编辑 '!R396="","",'表格编辑 '!R396)</f>
        <v/>
      </c>
      <c r="Q396" s="123" t="str">
        <f>IF('表格编辑 '!S396="","",'表格编辑 '!S396)</f>
        <v/>
      </c>
      <c r="R396" s="123" t="str">
        <f>IF('表格编辑 '!T396="","",'表格编辑 '!T396)</f>
        <v/>
      </c>
      <c r="S396" s="123" t="str">
        <f>IF('表格编辑 '!U396="","",'表格编辑 '!U396)</f>
        <v/>
      </c>
      <c r="T396" s="123" t="str">
        <f>IF('表格编辑 '!V396="","",'表格编辑 '!V396)</f>
        <v/>
      </c>
      <c r="U396" s="123" t="str">
        <f>IF('表格编辑 '!W396="","",'表格编辑 '!W396)</f>
        <v/>
      </c>
      <c r="V396" s="123" t="str">
        <f>IF('表格编辑 '!X396="","",'表格编辑 '!X396)</f>
        <v/>
      </c>
      <c r="W396" s="123" t="str">
        <f>IF('表格编辑 '!Y396="","",'表格编辑 '!Y396)</f>
        <v/>
      </c>
      <c r="X396" s="123" t="str">
        <f>IF('表格编辑 '!Z396="","",'表格编辑 '!Z396)</f>
        <v/>
      </c>
      <c r="Y396" s="123" t="str">
        <f>IF('表格编辑 '!AA396="","",'表格编辑 '!AA396)</f>
        <v/>
      </c>
      <c r="Z396" s="123" t="str">
        <f>IF('表格编辑 '!AB396="","",'表格编辑 '!AB396)</f>
        <v/>
      </c>
      <c r="AA396" s="123" t="str">
        <f>IF('表格编辑 '!AC396="","",'表格编辑 '!AC396)</f>
        <v/>
      </c>
      <c r="AB396" s="123" t="str">
        <f>IF('表格编辑 '!AD396="","",'表格编辑 '!AD396)</f>
        <v/>
      </c>
      <c r="AC396" s="123" t="str">
        <f>IF('表格编辑 '!AE396="","",'表格编辑 '!AE396)</f>
        <v/>
      </c>
      <c r="AD396" s="123">
        <f>IF('表格编辑 '!AF396="","",'表格编辑 '!AF396)</f>
        <v>120223</v>
      </c>
    </row>
    <row r="397" spans="1:30">
      <c r="A397" s="123">
        <f>IF('表格编辑 '!A397="","",'表格编辑 '!A397)</f>
        <v>20224</v>
      </c>
      <c r="B397" s="123">
        <f>IF('表格编辑 '!B397="","",'表格编辑 '!B397)</f>
        <v>10270</v>
      </c>
      <c r="C397" s="123">
        <f>IF('表格编辑 '!E397="","",'表格编辑 '!E397)</f>
        <v>65</v>
      </c>
      <c r="D397" s="123" t="str">
        <f>IF('表格编辑 '!F397="","",'表格编辑 '!F397)</f>
        <v>AI_born_event(RECEIVER, ARG0, ARG1, ARG2, ARG3,ARG4)</v>
      </c>
      <c r="E397" s="123" t="str">
        <f>IF('表格编辑 '!G397="","",'表格编辑 '!G397)</f>
        <v>AI_update_event(RECEIVER, ARG0, ARG1, ARG2, ARG3,ARG4)</v>
      </c>
      <c r="F397" s="123" t="str">
        <f>IF('表格编辑 '!H397="","",'表格编辑 '!H397)</f>
        <v/>
      </c>
      <c r="G397" s="123" t="str">
        <f>IF('表格编辑 '!I397="","",'表格编辑 '!I397)</f>
        <v/>
      </c>
      <c r="H397" s="123" t="str">
        <f>IF('表格编辑 '!J397="","",'表格编辑 '!J397)</f>
        <v>test_deadth_event(RECEIVER, ARG0, ARG1, ARG2, ARG3,ARG4)</v>
      </c>
      <c r="I397" s="123">
        <f>IF('表格编辑 '!K397="","",'表格编辑 '!K397)</f>
        <v>1</v>
      </c>
      <c r="J397" s="123">
        <f>IF('表格编辑 '!L397="","",'表格编辑 '!L397)</f>
        <v>2000</v>
      </c>
      <c r="K397" s="123" t="str">
        <f>IF('表格编辑 '!M397="","",'表格编辑 '!M397)</f>
        <v/>
      </c>
      <c r="L397" s="123" t="str">
        <f>IF('表格编辑 '!N397="","",'表格编辑 '!N397)</f>
        <v/>
      </c>
      <c r="M397" s="123" t="str">
        <f>IF('表格编辑 '!O397="","",'表格编辑 '!O397)</f>
        <v/>
      </c>
      <c r="N397" s="123" t="str">
        <f>IF('表格编辑 '!P397="","",'表格编辑 '!P397)</f>
        <v/>
      </c>
      <c r="O397" s="123" t="str">
        <f>IF('表格编辑 '!Q397="","",'表格编辑 '!Q397)</f>
        <v/>
      </c>
      <c r="P397" s="123" t="str">
        <f>IF('表格编辑 '!R397="","",'表格编辑 '!R397)</f>
        <v/>
      </c>
      <c r="Q397" s="123" t="str">
        <f>IF('表格编辑 '!S397="","",'表格编辑 '!S397)</f>
        <v/>
      </c>
      <c r="R397" s="123" t="str">
        <f>IF('表格编辑 '!T397="","",'表格编辑 '!T397)</f>
        <v/>
      </c>
      <c r="S397" s="123" t="str">
        <f>IF('表格编辑 '!U397="","",'表格编辑 '!U397)</f>
        <v/>
      </c>
      <c r="T397" s="123" t="str">
        <f>IF('表格编辑 '!V397="","",'表格编辑 '!V397)</f>
        <v/>
      </c>
      <c r="U397" s="123" t="str">
        <f>IF('表格编辑 '!W397="","",'表格编辑 '!W397)</f>
        <v/>
      </c>
      <c r="V397" s="123" t="str">
        <f>IF('表格编辑 '!X397="","",'表格编辑 '!X397)</f>
        <v/>
      </c>
      <c r="W397" s="123" t="str">
        <f>IF('表格编辑 '!Y397="","",'表格编辑 '!Y397)</f>
        <v/>
      </c>
      <c r="X397" s="123" t="str">
        <f>IF('表格编辑 '!Z397="","",'表格编辑 '!Z397)</f>
        <v/>
      </c>
      <c r="Y397" s="123" t="str">
        <f>IF('表格编辑 '!AA397="","",'表格编辑 '!AA397)</f>
        <v/>
      </c>
      <c r="Z397" s="123" t="str">
        <f>IF('表格编辑 '!AB397="","",'表格编辑 '!AB397)</f>
        <v/>
      </c>
      <c r="AA397" s="123" t="str">
        <f>IF('表格编辑 '!AC397="","",'表格编辑 '!AC397)</f>
        <v/>
      </c>
      <c r="AB397" s="123" t="str">
        <f>IF('表格编辑 '!AD397="","",'表格编辑 '!AD397)</f>
        <v/>
      </c>
      <c r="AC397" s="123" t="str">
        <f>IF('表格编辑 '!AE397="","",'表格编辑 '!AE397)</f>
        <v/>
      </c>
      <c r="AD397" s="123">
        <f>IF('表格编辑 '!AF397="","",'表格编辑 '!AF397)</f>
        <v>120224</v>
      </c>
    </row>
    <row r="398" spans="1:30">
      <c r="A398" s="123">
        <f>IF('表格编辑 '!A398="","",'表格编辑 '!A398)</f>
        <v>20225</v>
      </c>
      <c r="B398" s="123">
        <f>IF('表格编辑 '!B398="","",'表格编辑 '!B398)</f>
        <v>10271</v>
      </c>
      <c r="C398" s="123">
        <f>IF('表格编辑 '!E398="","",'表格编辑 '!E398)</f>
        <v>65</v>
      </c>
      <c r="D398" s="123" t="str">
        <f>IF('表格编辑 '!F398="","",'表格编辑 '!F398)</f>
        <v>AI_born_event(RECEIVER, ARG0, ARG1, ARG2, ARG3,ARG4)</v>
      </c>
      <c r="E398" s="123" t="str">
        <f>IF('表格编辑 '!G398="","",'表格编辑 '!G398)</f>
        <v>AI_update_event(RECEIVER, ARG0, ARG1, ARG2, ARG3,ARG4)</v>
      </c>
      <c r="F398" s="123" t="str">
        <f>IF('表格编辑 '!H398="","",'表格编辑 '!H398)</f>
        <v/>
      </c>
      <c r="G398" s="123" t="str">
        <f>IF('表格编辑 '!I398="","",'表格编辑 '!I398)</f>
        <v/>
      </c>
      <c r="H398" s="123" t="str">
        <f>IF('表格编辑 '!J398="","",'表格编辑 '!J398)</f>
        <v>test_deadth_event(RECEIVER, ARG0, ARG1, ARG2, ARG3,ARG4)</v>
      </c>
      <c r="I398" s="123">
        <f>IF('表格编辑 '!K398="","",'表格编辑 '!K398)</f>
        <v>1</v>
      </c>
      <c r="J398" s="123">
        <f>IF('表格编辑 '!L398="","",'表格编辑 '!L398)</f>
        <v>2000</v>
      </c>
      <c r="K398" s="123" t="str">
        <f>IF('表格编辑 '!M398="","",'表格编辑 '!M398)</f>
        <v/>
      </c>
      <c r="L398" s="123" t="str">
        <f>IF('表格编辑 '!N398="","",'表格编辑 '!N398)</f>
        <v/>
      </c>
      <c r="M398" s="123" t="str">
        <f>IF('表格编辑 '!O398="","",'表格编辑 '!O398)</f>
        <v/>
      </c>
      <c r="N398" s="123" t="str">
        <f>IF('表格编辑 '!P398="","",'表格编辑 '!P398)</f>
        <v/>
      </c>
      <c r="O398" s="123" t="str">
        <f>IF('表格编辑 '!Q398="","",'表格编辑 '!Q398)</f>
        <v/>
      </c>
      <c r="P398" s="123" t="str">
        <f>IF('表格编辑 '!R398="","",'表格编辑 '!R398)</f>
        <v/>
      </c>
      <c r="Q398" s="123" t="str">
        <f>IF('表格编辑 '!S398="","",'表格编辑 '!S398)</f>
        <v/>
      </c>
      <c r="R398" s="123" t="str">
        <f>IF('表格编辑 '!T398="","",'表格编辑 '!T398)</f>
        <v/>
      </c>
      <c r="S398" s="123" t="str">
        <f>IF('表格编辑 '!U398="","",'表格编辑 '!U398)</f>
        <v/>
      </c>
      <c r="T398" s="123" t="str">
        <f>IF('表格编辑 '!V398="","",'表格编辑 '!V398)</f>
        <v/>
      </c>
      <c r="U398" s="123" t="str">
        <f>IF('表格编辑 '!W398="","",'表格编辑 '!W398)</f>
        <v/>
      </c>
      <c r="V398" s="123" t="str">
        <f>IF('表格编辑 '!X398="","",'表格编辑 '!X398)</f>
        <v/>
      </c>
      <c r="W398" s="123" t="str">
        <f>IF('表格编辑 '!Y398="","",'表格编辑 '!Y398)</f>
        <v/>
      </c>
      <c r="X398" s="123" t="str">
        <f>IF('表格编辑 '!Z398="","",'表格编辑 '!Z398)</f>
        <v/>
      </c>
      <c r="Y398" s="123" t="str">
        <f>IF('表格编辑 '!AA398="","",'表格编辑 '!AA398)</f>
        <v/>
      </c>
      <c r="Z398" s="123" t="str">
        <f>IF('表格编辑 '!AB398="","",'表格编辑 '!AB398)</f>
        <v/>
      </c>
      <c r="AA398" s="123" t="str">
        <f>IF('表格编辑 '!AC398="","",'表格编辑 '!AC398)</f>
        <v/>
      </c>
      <c r="AB398" s="123" t="str">
        <f>IF('表格编辑 '!AD398="","",'表格编辑 '!AD398)</f>
        <v/>
      </c>
      <c r="AC398" s="123" t="str">
        <f>IF('表格编辑 '!AE398="","",'表格编辑 '!AE398)</f>
        <v/>
      </c>
      <c r="AD398" s="123">
        <f>IF('表格编辑 '!AF398="","",'表格编辑 '!AF398)</f>
        <v>120225</v>
      </c>
    </row>
    <row r="399" spans="1:30">
      <c r="A399" s="123">
        <f>IF('表格编辑 '!A399="","",'表格编辑 '!A399)</f>
        <v>20226</v>
      </c>
      <c r="B399" s="123">
        <f>IF('表格编辑 '!B399="","",'表格编辑 '!B399)</f>
        <v>10163</v>
      </c>
      <c r="C399" s="123">
        <f>IF('表格编辑 '!E399="","",'表格编辑 '!E399)</f>
        <v>65</v>
      </c>
      <c r="D399" s="123" t="str">
        <f>IF('表格编辑 '!F399="","",'表格编辑 '!F399)</f>
        <v>AI_born_event(RECEIVER, ARG0, ARG1, ARG2, ARG3,ARG4)</v>
      </c>
      <c r="E399" s="123" t="str">
        <f>IF('表格编辑 '!G399="","",'表格编辑 '!G399)</f>
        <v>AI_update_event(RECEIVER, ARG0, ARG1, ARG2, ARG3,ARG4)</v>
      </c>
      <c r="F399" s="123" t="str">
        <f>IF('表格编辑 '!H399="","",'表格编辑 '!H399)</f>
        <v/>
      </c>
      <c r="G399" s="123" t="str">
        <f>IF('表格编辑 '!I399="","",'表格编辑 '!I399)</f>
        <v/>
      </c>
      <c r="H399" s="123" t="str">
        <f>IF('表格编辑 '!J399="","",'表格编辑 '!J399)</f>
        <v>test_deadth_event(RECEIVER, ARG0, ARG1, ARG2, ARG3,ARG4)</v>
      </c>
      <c r="I399" s="123">
        <f>IF('表格编辑 '!K399="","",'表格编辑 '!K399)</f>
        <v>1</v>
      </c>
      <c r="J399" s="123">
        <f>IF('表格编辑 '!L399="","",'表格编辑 '!L399)</f>
        <v>2000</v>
      </c>
      <c r="K399" s="123" t="str">
        <f>IF('表格编辑 '!M399="","",'表格编辑 '!M399)</f>
        <v/>
      </c>
      <c r="L399" s="123" t="str">
        <f>IF('表格编辑 '!N399="","",'表格编辑 '!N399)</f>
        <v/>
      </c>
      <c r="M399" s="123" t="str">
        <f>IF('表格编辑 '!O399="","",'表格编辑 '!O399)</f>
        <v/>
      </c>
      <c r="N399" s="123" t="str">
        <f>IF('表格编辑 '!P399="","",'表格编辑 '!P399)</f>
        <v/>
      </c>
      <c r="O399" s="123" t="str">
        <f>IF('表格编辑 '!Q399="","",'表格编辑 '!Q399)</f>
        <v/>
      </c>
      <c r="P399" s="123" t="str">
        <f>IF('表格编辑 '!R399="","",'表格编辑 '!R399)</f>
        <v/>
      </c>
      <c r="Q399" s="123" t="str">
        <f>IF('表格编辑 '!S399="","",'表格编辑 '!S399)</f>
        <v/>
      </c>
      <c r="R399" s="123" t="str">
        <f>IF('表格编辑 '!T399="","",'表格编辑 '!T399)</f>
        <v/>
      </c>
      <c r="S399" s="123" t="str">
        <f>IF('表格编辑 '!U399="","",'表格编辑 '!U399)</f>
        <v/>
      </c>
      <c r="T399" s="123" t="str">
        <f>IF('表格编辑 '!V399="","",'表格编辑 '!V399)</f>
        <v/>
      </c>
      <c r="U399" s="123" t="str">
        <f>IF('表格编辑 '!W399="","",'表格编辑 '!W399)</f>
        <v/>
      </c>
      <c r="V399" s="123" t="str">
        <f>IF('表格编辑 '!X399="","",'表格编辑 '!X399)</f>
        <v/>
      </c>
      <c r="W399" s="123" t="str">
        <f>IF('表格编辑 '!Y399="","",'表格编辑 '!Y399)</f>
        <v/>
      </c>
      <c r="X399" s="123" t="str">
        <f>IF('表格编辑 '!Z399="","",'表格编辑 '!Z399)</f>
        <v/>
      </c>
      <c r="Y399" s="123" t="str">
        <f>IF('表格编辑 '!AA399="","",'表格编辑 '!AA399)</f>
        <v/>
      </c>
      <c r="Z399" s="123" t="str">
        <f>IF('表格编辑 '!AB399="","",'表格编辑 '!AB399)</f>
        <v/>
      </c>
      <c r="AA399" s="123" t="str">
        <f>IF('表格编辑 '!AC399="","",'表格编辑 '!AC399)</f>
        <v/>
      </c>
      <c r="AB399" s="123" t="str">
        <f>IF('表格编辑 '!AD399="","",'表格编辑 '!AD399)</f>
        <v/>
      </c>
      <c r="AC399" s="123" t="str">
        <f>IF('表格编辑 '!AE399="","",'表格编辑 '!AE399)</f>
        <v/>
      </c>
      <c r="AD399" s="123">
        <f>IF('表格编辑 '!AF399="","",'表格编辑 '!AF399)</f>
        <v>120226</v>
      </c>
    </row>
    <row r="400" spans="1:30">
      <c r="A400" s="123">
        <f>IF('表格编辑 '!A400="","",'表格编辑 '!A400)</f>
        <v>20227</v>
      </c>
      <c r="B400" s="123">
        <f>IF('表格编辑 '!B400="","",'表格编辑 '!B400)</f>
        <v>10164</v>
      </c>
      <c r="C400" s="123">
        <f>IF('表格编辑 '!E400="","",'表格编辑 '!E400)</f>
        <v>65</v>
      </c>
      <c r="D400" s="123" t="str">
        <f>IF('表格编辑 '!F400="","",'表格编辑 '!F400)</f>
        <v>AI_born_event(RECEIVER, ARG0, ARG1, ARG2, ARG3,ARG4)</v>
      </c>
      <c r="E400" s="123" t="str">
        <f>IF('表格编辑 '!G400="","",'表格编辑 '!G400)</f>
        <v>AI_update_event(RECEIVER, ARG0, ARG1, ARG2, ARG3,ARG4)</v>
      </c>
      <c r="F400" s="123" t="str">
        <f>IF('表格编辑 '!H400="","",'表格编辑 '!H400)</f>
        <v/>
      </c>
      <c r="G400" s="123" t="str">
        <f>IF('表格编辑 '!I400="","",'表格编辑 '!I400)</f>
        <v/>
      </c>
      <c r="H400" s="123" t="str">
        <f>IF('表格编辑 '!J400="","",'表格编辑 '!J400)</f>
        <v>test_deadth_event(RECEIVER, ARG0, ARG1, ARG2, ARG3,ARG4)</v>
      </c>
      <c r="I400" s="123">
        <f>IF('表格编辑 '!K400="","",'表格编辑 '!K400)</f>
        <v>1</v>
      </c>
      <c r="J400" s="123">
        <f>IF('表格编辑 '!L400="","",'表格编辑 '!L400)</f>
        <v>2000</v>
      </c>
      <c r="K400" s="123" t="str">
        <f>IF('表格编辑 '!M400="","",'表格编辑 '!M400)</f>
        <v/>
      </c>
      <c r="L400" s="123" t="str">
        <f>IF('表格编辑 '!N400="","",'表格编辑 '!N400)</f>
        <v/>
      </c>
      <c r="M400" s="123" t="str">
        <f>IF('表格编辑 '!O400="","",'表格编辑 '!O400)</f>
        <v/>
      </c>
      <c r="N400" s="123" t="str">
        <f>IF('表格编辑 '!P400="","",'表格编辑 '!P400)</f>
        <v/>
      </c>
      <c r="O400" s="123" t="str">
        <f>IF('表格编辑 '!Q400="","",'表格编辑 '!Q400)</f>
        <v/>
      </c>
      <c r="P400" s="123" t="str">
        <f>IF('表格编辑 '!R400="","",'表格编辑 '!R400)</f>
        <v/>
      </c>
      <c r="Q400" s="123" t="str">
        <f>IF('表格编辑 '!S400="","",'表格编辑 '!S400)</f>
        <v/>
      </c>
      <c r="R400" s="123" t="str">
        <f>IF('表格编辑 '!T400="","",'表格编辑 '!T400)</f>
        <v/>
      </c>
      <c r="S400" s="123" t="str">
        <f>IF('表格编辑 '!U400="","",'表格编辑 '!U400)</f>
        <v/>
      </c>
      <c r="T400" s="123" t="str">
        <f>IF('表格编辑 '!V400="","",'表格编辑 '!V400)</f>
        <v/>
      </c>
      <c r="U400" s="123" t="str">
        <f>IF('表格编辑 '!W400="","",'表格编辑 '!W400)</f>
        <v/>
      </c>
      <c r="V400" s="123" t="str">
        <f>IF('表格编辑 '!X400="","",'表格编辑 '!X400)</f>
        <v/>
      </c>
      <c r="W400" s="123" t="str">
        <f>IF('表格编辑 '!Y400="","",'表格编辑 '!Y400)</f>
        <v/>
      </c>
      <c r="X400" s="123" t="str">
        <f>IF('表格编辑 '!Z400="","",'表格编辑 '!Z400)</f>
        <v/>
      </c>
      <c r="Y400" s="123" t="str">
        <f>IF('表格编辑 '!AA400="","",'表格编辑 '!AA400)</f>
        <v/>
      </c>
      <c r="Z400" s="123" t="str">
        <f>IF('表格编辑 '!AB400="","",'表格编辑 '!AB400)</f>
        <v/>
      </c>
      <c r="AA400" s="123" t="str">
        <f>IF('表格编辑 '!AC400="","",'表格编辑 '!AC400)</f>
        <v/>
      </c>
      <c r="AB400" s="123" t="str">
        <f>IF('表格编辑 '!AD400="","",'表格编辑 '!AD400)</f>
        <v/>
      </c>
      <c r="AC400" s="123" t="str">
        <f>IF('表格编辑 '!AE400="","",'表格编辑 '!AE400)</f>
        <v/>
      </c>
      <c r="AD400" s="123">
        <f>IF('表格编辑 '!AF400="","",'表格编辑 '!AF400)</f>
        <v>120227</v>
      </c>
    </row>
    <row r="401" spans="1:30">
      <c r="A401" s="123">
        <f>IF('表格编辑 '!A401="","",'表格编辑 '!A401)</f>
        <v>20228</v>
      </c>
      <c r="B401" s="123">
        <f>IF('表格编辑 '!B401="","",'表格编辑 '!B401)</f>
        <v>10165</v>
      </c>
      <c r="C401" s="123">
        <f>IF('表格编辑 '!E401="","",'表格编辑 '!E401)</f>
        <v>65</v>
      </c>
      <c r="D401" s="123" t="str">
        <f>IF('表格编辑 '!F401="","",'表格编辑 '!F401)</f>
        <v>AI_born_event(RECEIVER, ARG0, ARG1, ARG2, ARG3,ARG4)</v>
      </c>
      <c r="E401" s="123" t="str">
        <f>IF('表格编辑 '!G401="","",'表格编辑 '!G401)</f>
        <v>AI_update_event(RECEIVER, ARG0, ARG1, ARG2, ARG3,ARG4)</v>
      </c>
      <c r="F401" s="123" t="str">
        <f>IF('表格编辑 '!H401="","",'表格编辑 '!H401)</f>
        <v/>
      </c>
      <c r="G401" s="123" t="str">
        <f>IF('表格编辑 '!I401="","",'表格编辑 '!I401)</f>
        <v/>
      </c>
      <c r="H401" s="123" t="str">
        <f>IF('表格编辑 '!J401="","",'表格编辑 '!J401)</f>
        <v>test_deadth_event(RECEIVER, ARG0, ARG1, ARG2, ARG3,ARG4)</v>
      </c>
      <c r="I401" s="123">
        <f>IF('表格编辑 '!K401="","",'表格编辑 '!K401)</f>
        <v>1</v>
      </c>
      <c r="J401" s="123">
        <f>IF('表格编辑 '!L401="","",'表格编辑 '!L401)</f>
        <v>2000</v>
      </c>
      <c r="K401" s="123" t="str">
        <f>IF('表格编辑 '!M401="","",'表格编辑 '!M401)</f>
        <v/>
      </c>
      <c r="L401" s="123" t="str">
        <f>IF('表格编辑 '!N401="","",'表格编辑 '!N401)</f>
        <v/>
      </c>
      <c r="M401" s="123" t="str">
        <f>IF('表格编辑 '!O401="","",'表格编辑 '!O401)</f>
        <v/>
      </c>
      <c r="N401" s="123" t="str">
        <f>IF('表格编辑 '!P401="","",'表格编辑 '!P401)</f>
        <v/>
      </c>
      <c r="O401" s="123" t="str">
        <f>IF('表格编辑 '!Q401="","",'表格编辑 '!Q401)</f>
        <v/>
      </c>
      <c r="P401" s="123" t="str">
        <f>IF('表格编辑 '!R401="","",'表格编辑 '!R401)</f>
        <v/>
      </c>
      <c r="Q401" s="123" t="str">
        <f>IF('表格编辑 '!S401="","",'表格编辑 '!S401)</f>
        <v/>
      </c>
      <c r="R401" s="123" t="str">
        <f>IF('表格编辑 '!T401="","",'表格编辑 '!T401)</f>
        <v/>
      </c>
      <c r="S401" s="123" t="str">
        <f>IF('表格编辑 '!U401="","",'表格编辑 '!U401)</f>
        <v/>
      </c>
      <c r="T401" s="123" t="str">
        <f>IF('表格编辑 '!V401="","",'表格编辑 '!V401)</f>
        <v/>
      </c>
      <c r="U401" s="123" t="str">
        <f>IF('表格编辑 '!W401="","",'表格编辑 '!W401)</f>
        <v/>
      </c>
      <c r="V401" s="123" t="str">
        <f>IF('表格编辑 '!X401="","",'表格编辑 '!X401)</f>
        <v/>
      </c>
      <c r="W401" s="123" t="str">
        <f>IF('表格编辑 '!Y401="","",'表格编辑 '!Y401)</f>
        <v/>
      </c>
      <c r="X401" s="123" t="str">
        <f>IF('表格编辑 '!Z401="","",'表格编辑 '!Z401)</f>
        <v/>
      </c>
      <c r="Y401" s="123" t="str">
        <f>IF('表格编辑 '!AA401="","",'表格编辑 '!AA401)</f>
        <v/>
      </c>
      <c r="Z401" s="123" t="str">
        <f>IF('表格编辑 '!AB401="","",'表格编辑 '!AB401)</f>
        <v/>
      </c>
      <c r="AA401" s="123" t="str">
        <f>IF('表格编辑 '!AC401="","",'表格编辑 '!AC401)</f>
        <v/>
      </c>
      <c r="AB401" s="123" t="str">
        <f>IF('表格编辑 '!AD401="","",'表格编辑 '!AD401)</f>
        <v/>
      </c>
      <c r="AC401" s="123" t="str">
        <f>IF('表格编辑 '!AE401="","",'表格编辑 '!AE401)</f>
        <v/>
      </c>
      <c r="AD401" s="123">
        <f>IF('表格编辑 '!AF401="","",'表格编辑 '!AF401)</f>
        <v>120228</v>
      </c>
    </row>
    <row r="402" spans="1:30">
      <c r="A402" s="123">
        <f>IF('表格编辑 '!A402="","",'表格编辑 '!A402)</f>
        <v>20229</v>
      </c>
      <c r="B402" s="123">
        <f>IF('表格编辑 '!B402="","",'表格编辑 '!B402)</f>
        <v>10166</v>
      </c>
      <c r="C402" s="123">
        <f>IF('表格编辑 '!E402="","",'表格编辑 '!E402)</f>
        <v>70</v>
      </c>
      <c r="D402" s="123" t="str">
        <f>IF('表格编辑 '!F402="","",'表格编辑 '!F402)</f>
        <v>AI_born_event(RECEIVER, ARG0, ARG1, ARG2, ARG3,ARG4)</v>
      </c>
      <c r="E402" s="123" t="str">
        <f>IF('表格编辑 '!G402="","",'表格编辑 '!G402)</f>
        <v>AI_update_event(RECEIVER, ARG0, ARG1, ARG2, ARG3,ARG4)</v>
      </c>
      <c r="F402" s="123" t="str">
        <f>IF('表格编辑 '!H402="","",'表格编辑 '!H402)</f>
        <v/>
      </c>
      <c r="G402" s="123" t="str">
        <f>IF('表格编辑 '!I402="","",'表格编辑 '!I402)</f>
        <v/>
      </c>
      <c r="H402" s="123" t="str">
        <f>IF('表格编辑 '!J402="","",'表格编辑 '!J402)</f>
        <v>test_deadth_event(RECEIVER, ARG0, ARG1, ARG2, ARG3,ARG4)</v>
      </c>
      <c r="I402" s="123">
        <f>IF('表格编辑 '!K402="","",'表格编辑 '!K402)</f>
        <v>1</v>
      </c>
      <c r="J402" s="123">
        <f>IF('表格编辑 '!L402="","",'表格编辑 '!L402)</f>
        <v>2000</v>
      </c>
      <c r="K402" s="123" t="str">
        <f>IF('表格编辑 '!M402="","",'表格编辑 '!M402)</f>
        <v/>
      </c>
      <c r="L402" s="123" t="str">
        <f>IF('表格编辑 '!N402="","",'表格编辑 '!N402)</f>
        <v/>
      </c>
      <c r="M402" s="123" t="str">
        <f>IF('表格编辑 '!O402="","",'表格编辑 '!O402)</f>
        <v/>
      </c>
      <c r="N402" s="123" t="str">
        <f>IF('表格编辑 '!P402="","",'表格编辑 '!P402)</f>
        <v/>
      </c>
      <c r="O402" s="123" t="str">
        <f>IF('表格编辑 '!Q402="","",'表格编辑 '!Q402)</f>
        <v/>
      </c>
      <c r="P402" s="123" t="str">
        <f>IF('表格编辑 '!R402="","",'表格编辑 '!R402)</f>
        <v/>
      </c>
      <c r="Q402" s="123" t="str">
        <f>IF('表格编辑 '!S402="","",'表格编辑 '!S402)</f>
        <v/>
      </c>
      <c r="R402" s="123" t="str">
        <f>IF('表格编辑 '!T402="","",'表格编辑 '!T402)</f>
        <v/>
      </c>
      <c r="S402" s="123" t="str">
        <f>IF('表格编辑 '!U402="","",'表格编辑 '!U402)</f>
        <v/>
      </c>
      <c r="T402" s="123" t="str">
        <f>IF('表格编辑 '!V402="","",'表格编辑 '!V402)</f>
        <v/>
      </c>
      <c r="U402" s="123" t="str">
        <f>IF('表格编辑 '!W402="","",'表格编辑 '!W402)</f>
        <v/>
      </c>
      <c r="V402" s="123" t="str">
        <f>IF('表格编辑 '!X402="","",'表格编辑 '!X402)</f>
        <v/>
      </c>
      <c r="W402" s="123" t="str">
        <f>IF('表格编辑 '!Y402="","",'表格编辑 '!Y402)</f>
        <v/>
      </c>
      <c r="X402" s="123" t="str">
        <f>IF('表格编辑 '!Z402="","",'表格编辑 '!Z402)</f>
        <v/>
      </c>
      <c r="Y402" s="123" t="str">
        <f>IF('表格编辑 '!AA402="","",'表格编辑 '!AA402)</f>
        <v/>
      </c>
      <c r="Z402" s="123" t="str">
        <f>IF('表格编辑 '!AB402="","",'表格编辑 '!AB402)</f>
        <v/>
      </c>
      <c r="AA402" s="123" t="str">
        <f>IF('表格编辑 '!AC402="","",'表格编辑 '!AC402)</f>
        <v/>
      </c>
      <c r="AB402" s="123" t="str">
        <f>IF('表格编辑 '!AD402="","",'表格编辑 '!AD402)</f>
        <v/>
      </c>
      <c r="AC402" s="123" t="str">
        <f>IF('表格编辑 '!AE402="","",'表格编辑 '!AE402)</f>
        <v/>
      </c>
      <c r="AD402" s="123">
        <f>IF('表格编辑 '!AF402="","",'表格编辑 '!AF402)</f>
        <v>120229</v>
      </c>
    </row>
    <row r="403" spans="1:30">
      <c r="A403" s="123">
        <f>IF('表格编辑 '!A403="","",'表格编辑 '!A403)</f>
        <v>20230</v>
      </c>
      <c r="B403" s="123">
        <f>IF('表格编辑 '!B403="","",'表格编辑 '!B403)</f>
        <v>10167</v>
      </c>
      <c r="C403" s="123">
        <f>IF('表格编辑 '!E403="","",'表格编辑 '!E403)</f>
        <v>70</v>
      </c>
      <c r="D403" s="123" t="str">
        <f>IF('表格编辑 '!F403="","",'表格编辑 '!F403)</f>
        <v>AI_born_event(RECEIVER, ARG0, ARG1, ARG2, ARG3,ARG4)</v>
      </c>
      <c r="E403" s="123" t="str">
        <f>IF('表格编辑 '!G403="","",'表格编辑 '!G403)</f>
        <v>AI_update_event(RECEIVER, ARG0, ARG1, ARG2, ARG3,ARG4)</v>
      </c>
      <c r="F403" s="123" t="str">
        <f>IF('表格编辑 '!H403="","",'表格编辑 '!H403)</f>
        <v/>
      </c>
      <c r="G403" s="123" t="str">
        <f>IF('表格编辑 '!I403="","",'表格编辑 '!I403)</f>
        <v/>
      </c>
      <c r="H403" s="123" t="str">
        <f>IF('表格编辑 '!J403="","",'表格编辑 '!J403)</f>
        <v>test_deadth_event(RECEIVER, ARG0, ARG1, ARG2, ARG3,ARG4)</v>
      </c>
      <c r="I403" s="123">
        <f>IF('表格编辑 '!K403="","",'表格编辑 '!K403)</f>
        <v>1</v>
      </c>
      <c r="J403" s="123">
        <f>IF('表格编辑 '!L403="","",'表格编辑 '!L403)</f>
        <v>2000</v>
      </c>
      <c r="K403" s="123" t="str">
        <f>IF('表格编辑 '!M403="","",'表格编辑 '!M403)</f>
        <v/>
      </c>
      <c r="L403" s="123" t="str">
        <f>IF('表格编辑 '!N403="","",'表格编辑 '!N403)</f>
        <v/>
      </c>
      <c r="M403" s="123" t="str">
        <f>IF('表格编辑 '!O403="","",'表格编辑 '!O403)</f>
        <v/>
      </c>
      <c r="N403" s="123" t="str">
        <f>IF('表格编辑 '!P403="","",'表格编辑 '!P403)</f>
        <v/>
      </c>
      <c r="O403" s="123" t="str">
        <f>IF('表格编辑 '!Q403="","",'表格编辑 '!Q403)</f>
        <v/>
      </c>
      <c r="P403" s="123" t="str">
        <f>IF('表格编辑 '!R403="","",'表格编辑 '!R403)</f>
        <v/>
      </c>
      <c r="Q403" s="123" t="str">
        <f>IF('表格编辑 '!S403="","",'表格编辑 '!S403)</f>
        <v/>
      </c>
      <c r="R403" s="123" t="str">
        <f>IF('表格编辑 '!T403="","",'表格编辑 '!T403)</f>
        <v/>
      </c>
      <c r="S403" s="123" t="str">
        <f>IF('表格编辑 '!U403="","",'表格编辑 '!U403)</f>
        <v/>
      </c>
      <c r="T403" s="123" t="str">
        <f>IF('表格编辑 '!V403="","",'表格编辑 '!V403)</f>
        <v/>
      </c>
      <c r="U403" s="123" t="str">
        <f>IF('表格编辑 '!W403="","",'表格编辑 '!W403)</f>
        <v/>
      </c>
      <c r="V403" s="123" t="str">
        <f>IF('表格编辑 '!X403="","",'表格编辑 '!X403)</f>
        <v/>
      </c>
      <c r="W403" s="123" t="str">
        <f>IF('表格编辑 '!Y403="","",'表格编辑 '!Y403)</f>
        <v/>
      </c>
      <c r="X403" s="123" t="str">
        <f>IF('表格编辑 '!Z403="","",'表格编辑 '!Z403)</f>
        <v/>
      </c>
      <c r="Y403" s="123" t="str">
        <f>IF('表格编辑 '!AA403="","",'表格编辑 '!AA403)</f>
        <v/>
      </c>
      <c r="Z403" s="123" t="str">
        <f>IF('表格编辑 '!AB403="","",'表格编辑 '!AB403)</f>
        <v/>
      </c>
      <c r="AA403" s="123" t="str">
        <f>IF('表格编辑 '!AC403="","",'表格编辑 '!AC403)</f>
        <v/>
      </c>
      <c r="AB403" s="123" t="str">
        <f>IF('表格编辑 '!AD403="","",'表格编辑 '!AD403)</f>
        <v/>
      </c>
      <c r="AC403" s="123" t="str">
        <f>IF('表格编辑 '!AE403="","",'表格编辑 '!AE403)</f>
        <v/>
      </c>
      <c r="AD403" s="123">
        <f>IF('表格编辑 '!AF403="","",'表格编辑 '!AF403)</f>
        <v>120230</v>
      </c>
    </row>
    <row r="404" spans="1:30">
      <c r="A404" s="123">
        <f>IF('表格编辑 '!A404="","",'表格编辑 '!A404)</f>
        <v>20231</v>
      </c>
      <c r="B404" s="123">
        <f>IF('表格编辑 '!B404="","",'表格编辑 '!B404)</f>
        <v>10168</v>
      </c>
      <c r="C404" s="123">
        <f>IF('表格编辑 '!E404="","",'表格编辑 '!E404)</f>
        <v>70</v>
      </c>
      <c r="D404" s="123" t="str">
        <f>IF('表格编辑 '!F404="","",'表格编辑 '!F404)</f>
        <v>AI_born_event(RECEIVER, ARG0, ARG1, ARG2, ARG3,ARG4)</v>
      </c>
      <c r="E404" s="123" t="str">
        <f>IF('表格编辑 '!G404="","",'表格编辑 '!G404)</f>
        <v>AI_update_event(RECEIVER, ARG0, ARG1, ARG2, ARG3,ARG4)</v>
      </c>
      <c r="F404" s="123" t="str">
        <f>IF('表格编辑 '!H404="","",'表格编辑 '!H404)</f>
        <v/>
      </c>
      <c r="G404" s="123" t="str">
        <f>IF('表格编辑 '!I404="","",'表格编辑 '!I404)</f>
        <v/>
      </c>
      <c r="H404" s="123" t="str">
        <f>IF('表格编辑 '!J404="","",'表格编辑 '!J404)</f>
        <v>test_deadth_event(RECEIVER, ARG0, ARG1, ARG2, ARG3,ARG4)</v>
      </c>
      <c r="I404" s="123">
        <f>IF('表格编辑 '!K404="","",'表格编辑 '!K404)</f>
        <v>1</v>
      </c>
      <c r="J404" s="123">
        <f>IF('表格编辑 '!L404="","",'表格编辑 '!L404)</f>
        <v>2000</v>
      </c>
      <c r="K404" s="123" t="str">
        <f>IF('表格编辑 '!M404="","",'表格编辑 '!M404)</f>
        <v/>
      </c>
      <c r="L404" s="123" t="str">
        <f>IF('表格编辑 '!N404="","",'表格编辑 '!N404)</f>
        <v/>
      </c>
      <c r="M404" s="123" t="str">
        <f>IF('表格编辑 '!O404="","",'表格编辑 '!O404)</f>
        <v/>
      </c>
      <c r="N404" s="123" t="str">
        <f>IF('表格编辑 '!P404="","",'表格编辑 '!P404)</f>
        <v/>
      </c>
      <c r="O404" s="123" t="str">
        <f>IF('表格编辑 '!Q404="","",'表格编辑 '!Q404)</f>
        <v/>
      </c>
      <c r="P404" s="123" t="str">
        <f>IF('表格编辑 '!R404="","",'表格编辑 '!R404)</f>
        <v/>
      </c>
      <c r="Q404" s="123" t="str">
        <f>IF('表格编辑 '!S404="","",'表格编辑 '!S404)</f>
        <v/>
      </c>
      <c r="R404" s="123" t="str">
        <f>IF('表格编辑 '!T404="","",'表格编辑 '!T404)</f>
        <v/>
      </c>
      <c r="S404" s="123" t="str">
        <f>IF('表格编辑 '!U404="","",'表格编辑 '!U404)</f>
        <v/>
      </c>
      <c r="T404" s="123" t="str">
        <f>IF('表格编辑 '!V404="","",'表格编辑 '!V404)</f>
        <v/>
      </c>
      <c r="U404" s="123" t="str">
        <f>IF('表格编辑 '!W404="","",'表格编辑 '!W404)</f>
        <v/>
      </c>
      <c r="V404" s="123" t="str">
        <f>IF('表格编辑 '!X404="","",'表格编辑 '!X404)</f>
        <v/>
      </c>
      <c r="W404" s="123" t="str">
        <f>IF('表格编辑 '!Y404="","",'表格编辑 '!Y404)</f>
        <v/>
      </c>
      <c r="X404" s="123" t="str">
        <f>IF('表格编辑 '!Z404="","",'表格编辑 '!Z404)</f>
        <v/>
      </c>
      <c r="Y404" s="123" t="str">
        <f>IF('表格编辑 '!AA404="","",'表格编辑 '!AA404)</f>
        <v/>
      </c>
      <c r="Z404" s="123" t="str">
        <f>IF('表格编辑 '!AB404="","",'表格编辑 '!AB404)</f>
        <v/>
      </c>
      <c r="AA404" s="123" t="str">
        <f>IF('表格编辑 '!AC404="","",'表格编辑 '!AC404)</f>
        <v/>
      </c>
      <c r="AB404" s="123" t="str">
        <f>IF('表格编辑 '!AD404="","",'表格编辑 '!AD404)</f>
        <v/>
      </c>
      <c r="AC404" s="123" t="str">
        <f>IF('表格编辑 '!AE404="","",'表格编辑 '!AE404)</f>
        <v/>
      </c>
      <c r="AD404" s="123">
        <f>IF('表格编辑 '!AF404="","",'表格编辑 '!AF404)</f>
        <v>120231</v>
      </c>
    </row>
    <row r="405" spans="1:30">
      <c r="A405" s="123">
        <f>IF('表格编辑 '!A405="","",'表格编辑 '!A405)</f>
        <v>20232</v>
      </c>
      <c r="B405" s="123">
        <f>IF('表格编辑 '!B405="","",'表格编辑 '!B405)</f>
        <v>10169</v>
      </c>
      <c r="C405" s="123">
        <f>IF('表格编辑 '!E405="","",'表格编辑 '!E405)</f>
        <v>70</v>
      </c>
      <c r="D405" s="123" t="str">
        <f>IF('表格编辑 '!F405="","",'表格编辑 '!F405)</f>
        <v>AI_born_event(RECEIVER, ARG0, ARG1, ARG2, ARG3,ARG4)</v>
      </c>
      <c r="E405" s="123" t="str">
        <f>IF('表格编辑 '!G405="","",'表格编辑 '!G405)</f>
        <v>AI_update_event(RECEIVER, ARG0, ARG1, ARG2, ARG3,ARG4)</v>
      </c>
      <c r="F405" s="123" t="str">
        <f>IF('表格编辑 '!H405="","",'表格编辑 '!H405)</f>
        <v/>
      </c>
      <c r="G405" s="123" t="str">
        <f>IF('表格编辑 '!I405="","",'表格编辑 '!I405)</f>
        <v/>
      </c>
      <c r="H405" s="123" t="str">
        <f>IF('表格编辑 '!J405="","",'表格编辑 '!J405)</f>
        <v>test_deadth_event(RECEIVER, ARG0, ARG1, ARG2, ARG3,ARG4)</v>
      </c>
      <c r="I405" s="123">
        <f>IF('表格编辑 '!K405="","",'表格编辑 '!K405)</f>
        <v>1</v>
      </c>
      <c r="J405" s="123">
        <f>IF('表格编辑 '!L405="","",'表格编辑 '!L405)</f>
        <v>2000</v>
      </c>
      <c r="K405" s="123" t="str">
        <f>IF('表格编辑 '!M405="","",'表格编辑 '!M405)</f>
        <v/>
      </c>
      <c r="L405" s="123" t="str">
        <f>IF('表格编辑 '!N405="","",'表格编辑 '!N405)</f>
        <v/>
      </c>
      <c r="M405" s="123" t="str">
        <f>IF('表格编辑 '!O405="","",'表格编辑 '!O405)</f>
        <v/>
      </c>
      <c r="N405" s="123" t="str">
        <f>IF('表格编辑 '!P405="","",'表格编辑 '!P405)</f>
        <v/>
      </c>
      <c r="O405" s="123" t="str">
        <f>IF('表格编辑 '!Q405="","",'表格编辑 '!Q405)</f>
        <v/>
      </c>
      <c r="P405" s="123" t="str">
        <f>IF('表格编辑 '!R405="","",'表格编辑 '!R405)</f>
        <v/>
      </c>
      <c r="Q405" s="123" t="str">
        <f>IF('表格编辑 '!S405="","",'表格编辑 '!S405)</f>
        <v/>
      </c>
      <c r="R405" s="123" t="str">
        <f>IF('表格编辑 '!T405="","",'表格编辑 '!T405)</f>
        <v/>
      </c>
      <c r="S405" s="123" t="str">
        <f>IF('表格编辑 '!U405="","",'表格编辑 '!U405)</f>
        <v/>
      </c>
      <c r="T405" s="123" t="str">
        <f>IF('表格编辑 '!V405="","",'表格编辑 '!V405)</f>
        <v/>
      </c>
      <c r="U405" s="123" t="str">
        <f>IF('表格编辑 '!W405="","",'表格编辑 '!W405)</f>
        <v/>
      </c>
      <c r="V405" s="123" t="str">
        <f>IF('表格编辑 '!X405="","",'表格编辑 '!X405)</f>
        <v/>
      </c>
      <c r="W405" s="123" t="str">
        <f>IF('表格编辑 '!Y405="","",'表格编辑 '!Y405)</f>
        <v/>
      </c>
      <c r="X405" s="123" t="str">
        <f>IF('表格编辑 '!Z405="","",'表格编辑 '!Z405)</f>
        <v/>
      </c>
      <c r="Y405" s="123" t="str">
        <f>IF('表格编辑 '!AA405="","",'表格编辑 '!AA405)</f>
        <v/>
      </c>
      <c r="Z405" s="123" t="str">
        <f>IF('表格编辑 '!AB405="","",'表格编辑 '!AB405)</f>
        <v/>
      </c>
      <c r="AA405" s="123" t="str">
        <f>IF('表格编辑 '!AC405="","",'表格编辑 '!AC405)</f>
        <v/>
      </c>
      <c r="AB405" s="123" t="str">
        <f>IF('表格编辑 '!AD405="","",'表格编辑 '!AD405)</f>
        <v/>
      </c>
      <c r="AC405" s="123" t="str">
        <f>IF('表格编辑 '!AE405="","",'表格编辑 '!AE405)</f>
        <v/>
      </c>
      <c r="AD405" s="123">
        <f>IF('表格编辑 '!AF405="","",'表格编辑 '!AF405)</f>
        <v>120232</v>
      </c>
    </row>
    <row r="406" spans="1:30">
      <c r="A406" s="123">
        <f>IF('表格编辑 '!A406="","",'表格编辑 '!A406)</f>
        <v>20233</v>
      </c>
      <c r="B406" s="123">
        <f>IF('表格编辑 '!B406="","",'表格编辑 '!B406)</f>
        <v>10170</v>
      </c>
      <c r="C406" s="123">
        <f>IF('表格编辑 '!E406="","",'表格编辑 '!E406)</f>
        <v>70</v>
      </c>
      <c r="D406" s="123" t="str">
        <f>IF('表格编辑 '!F406="","",'表格编辑 '!F406)</f>
        <v>AI_born_event(RECEIVER, ARG0, ARG1, ARG2, ARG3,ARG4)</v>
      </c>
      <c r="E406" s="123" t="str">
        <f>IF('表格编辑 '!G406="","",'表格编辑 '!G406)</f>
        <v>AI_update_event(RECEIVER, ARG0, ARG1, ARG2, ARG3,ARG4)</v>
      </c>
      <c r="F406" s="123" t="str">
        <f>IF('表格编辑 '!H406="","",'表格编辑 '!H406)</f>
        <v/>
      </c>
      <c r="G406" s="123" t="str">
        <f>IF('表格编辑 '!I406="","",'表格编辑 '!I406)</f>
        <v/>
      </c>
      <c r="H406" s="123" t="str">
        <f>IF('表格编辑 '!J406="","",'表格编辑 '!J406)</f>
        <v>test_deadth_event(RECEIVER, ARG0, ARG1, ARG2, ARG3,ARG4)</v>
      </c>
      <c r="I406" s="123">
        <f>IF('表格编辑 '!K406="","",'表格编辑 '!K406)</f>
        <v>1</v>
      </c>
      <c r="J406" s="123">
        <f>IF('表格编辑 '!L406="","",'表格编辑 '!L406)</f>
        <v>2000</v>
      </c>
      <c r="K406" s="123" t="str">
        <f>IF('表格编辑 '!M406="","",'表格编辑 '!M406)</f>
        <v/>
      </c>
      <c r="L406" s="123" t="str">
        <f>IF('表格编辑 '!N406="","",'表格编辑 '!N406)</f>
        <v/>
      </c>
      <c r="M406" s="123" t="str">
        <f>IF('表格编辑 '!O406="","",'表格编辑 '!O406)</f>
        <v/>
      </c>
      <c r="N406" s="123" t="str">
        <f>IF('表格编辑 '!P406="","",'表格编辑 '!P406)</f>
        <v/>
      </c>
      <c r="O406" s="123" t="str">
        <f>IF('表格编辑 '!Q406="","",'表格编辑 '!Q406)</f>
        <v/>
      </c>
      <c r="P406" s="123" t="str">
        <f>IF('表格编辑 '!R406="","",'表格编辑 '!R406)</f>
        <v/>
      </c>
      <c r="Q406" s="123" t="str">
        <f>IF('表格编辑 '!S406="","",'表格编辑 '!S406)</f>
        <v/>
      </c>
      <c r="R406" s="123" t="str">
        <f>IF('表格编辑 '!T406="","",'表格编辑 '!T406)</f>
        <v/>
      </c>
      <c r="S406" s="123" t="str">
        <f>IF('表格编辑 '!U406="","",'表格编辑 '!U406)</f>
        <v/>
      </c>
      <c r="T406" s="123" t="str">
        <f>IF('表格编辑 '!V406="","",'表格编辑 '!V406)</f>
        <v/>
      </c>
      <c r="U406" s="123" t="str">
        <f>IF('表格编辑 '!W406="","",'表格编辑 '!W406)</f>
        <v/>
      </c>
      <c r="V406" s="123" t="str">
        <f>IF('表格编辑 '!X406="","",'表格编辑 '!X406)</f>
        <v/>
      </c>
      <c r="W406" s="123" t="str">
        <f>IF('表格编辑 '!Y406="","",'表格编辑 '!Y406)</f>
        <v/>
      </c>
      <c r="X406" s="123" t="str">
        <f>IF('表格编辑 '!Z406="","",'表格编辑 '!Z406)</f>
        <v/>
      </c>
      <c r="Y406" s="123" t="str">
        <f>IF('表格编辑 '!AA406="","",'表格编辑 '!AA406)</f>
        <v/>
      </c>
      <c r="Z406" s="123" t="str">
        <f>IF('表格编辑 '!AB406="","",'表格编辑 '!AB406)</f>
        <v/>
      </c>
      <c r="AA406" s="123" t="str">
        <f>IF('表格编辑 '!AC406="","",'表格编辑 '!AC406)</f>
        <v/>
      </c>
      <c r="AB406" s="123" t="str">
        <f>IF('表格编辑 '!AD406="","",'表格编辑 '!AD406)</f>
        <v/>
      </c>
      <c r="AC406" s="123" t="str">
        <f>IF('表格编辑 '!AE406="","",'表格编辑 '!AE406)</f>
        <v/>
      </c>
      <c r="AD406" s="123">
        <f>IF('表格编辑 '!AF406="","",'表格编辑 '!AF406)</f>
        <v>120233</v>
      </c>
    </row>
    <row r="407" spans="1:30">
      <c r="A407" s="123">
        <f>IF('表格编辑 '!A407="","",'表格编辑 '!A407)</f>
        <v>20234</v>
      </c>
      <c r="B407" s="123">
        <f>IF('表格编辑 '!B407="","",'表格编辑 '!B407)</f>
        <v>10171</v>
      </c>
      <c r="C407" s="123">
        <f>IF('表格编辑 '!E407="","",'表格编辑 '!E407)</f>
        <v>70</v>
      </c>
      <c r="D407" s="123" t="str">
        <f>IF('表格编辑 '!F407="","",'表格编辑 '!F407)</f>
        <v>AI_born_event(RECEIVER, ARG0, ARG1, ARG2, ARG3,ARG4)</v>
      </c>
      <c r="E407" s="123" t="str">
        <f>IF('表格编辑 '!G407="","",'表格编辑 '!G407)</f>
        <v>AI_update_event(RECEIVER, ARG0, ARG1, ARG2, ARG3,ARG4)</v>
      </c>
      <c r="F407" s="123" t="str">
        <f>IF('表格编辑 '!H407="","",'表格编辑 '!H407)</f>
        <v/>
      </c>
      <c r="G407" s="123" t="str">
        <f>IF('表格编辑 '!I407="","",'表格编辑 '!I407)</f>
        <v/>
      </c>
      <c r="H407" s="123" t="str">
        <f>IF('表格编辑 '!J407="","",'表格编辑 '!J407)</f>
        <v>test_deadth_event(RECEIVER, ARG0, ARG1, ARG2, ARG3,ARG4)</v>
      </c>
      <c r="I407" s="123">
        <f>IF('表格编辑 '!K407="","",'表格编辑 '!K407)</f>
        <v>1</v>
      </c>
      <c r="J407" s="123">
        <f>IF('表格编辑 '!L407="","",'表格编辑 '!L407)</f>
        <v>2000</v>
      </c>
      <c r="K407" s="123" t="str">
        <f>IF('表格编辑 '!M407="","",'表格编辑 '!M407)</f>
        <v/>
      </c>
      <c r="L407" s="123" t="str">
        <f>IF('表格编辑 '!N407="","",'表格编辑 '!N407)</f>
        <v/>
      </c>
      <c r="M407" s="123" t="str">
        <f>IF('表格编辑 '!O407="","",'表格编辑 '!O407)</f>
        <v/>
      </c>
      <c r="N407" s="123" t="str">
        <f>IF('表格编辑 '!P407="","",'表格编辑 '!P407)</f>
        <v/>
      </c>
      <c r="O407" s="123" t="str">
        <f>IF('表格编辑 '!Q407="","",'表格编辑 '!Q407)</f>
        <v/>
      </c>
      <c r="P407" s="123" t="str">
        <f>IF('表格编辑 '!R407="","",'表格编辑 '!R407)</f>
        <v/>
      </c>
      <c r="Q407" s="123" t="str">
        <f>IF('表格编辑 '!S407="","",'表格编辑 '!S407)</f>
        <v/>
      </c>
      <c r="R407" s="123" t="str">
        <f>IF('表格编辑 '!T407="","",'表格编辑 '!T407)</f>
        <v/>
      </c>
      <c r="S407" s="123" t="str">
        <f>IF('表格编辑 '!U407="","",'表格编辑 '!U407)</f>
        <v/>
      </c>
      <c r="T407" s="123" t="str">
        <f>IF('表格编辑 '!V407="","",'表格编辑 '!V407)</f>
        <v/>
      </c>
      <c r="U407" s="123" t="str">
        <f>IF('表格编辑 '!W407="","",'表格编辑 '!W407)</f>
        <v/>
      </c>
      <c r="V407" s="123" t="str">
        <f>IF('表格编辑 '!X407="","",'表格编辑 '!X407)</f>
        <v/>
      </c>
      <c r="W407" s="123" t="str">
        <f>IF('表格编辑 '!Y407="","",'表格编辑 '!Y407)</f>
        <v/>
      </c>
      <c r="X407" s="123" t="str">
        <f>IF('表格编辑 '!Z407="","",'表格编辑 '!Z407)</f>
        <v/>
      </c>
      <c r="Y407" s="123" t="str">
        <f>IF('表格编辑 '!AA407="","",'表格编辑 '!AA407)</f>
        <v/>
      </c>
      <c r="Z407" s="123" t="str">
        <f>IF('表格编辑 '!AB407="","",'表格编辑 '!AB407)</f>
        <v/>
      </c>
      <c r="AA407" s="123" t="str">
        <f>IF('表格编辑 '!AC407="","",'表格编辑 '!AC407)</f>
        <v/>
      </c>
      <c r="AB407" s="123" t="str">
        <f>IF('表格编辑 '!AD407="","",'表格编辑 '!AD407)</f>
        <v/>
      </c>
      <c r="AC407" s="123" t="str">
        <f>IF('表格编辑 '!AE407="","",'表格编辑 '!AE407)</f>
        <v/>
      </c>
      <c r="AD407" s="123">
        <f>IF('表格编辑 '!AF407="","",'表格编辑 '!AF407)</f>
        <v>120234</v>
      </c>
    </row>
    <row r="408" spans="1:30">
      <c r="A408" s="123">
        <f>IF('表格编辑 '!A408="","",'表格编辑 '!A408)</f>
        <v>20235</v>
      </c>
      <c r="B408" s="123">
        <f>IF('表格编辑 '!B408="","",'表格编辑 '!B408)</f>
        <v>10169</v>
      </c>
      <c r="C408" s="123">
        <f>IF('表格编辑 '!E408="","",'表格编辑 '!E408)</f>
        <v>70</v>
      </c>
      <c r="D408" s="123" t="str">
        <f>IF('表格编辑 '!F408="","",'表格编辑 '!F408)</f>
        <v>AI_born_event(RECEIVER, ARG0, ARG1, ARG2, ARG3,ARG4)</v>
      </c>
      <c r="E408" s="123" t="str">
        <f>IF('表格编辑 '!G408="","",'表格编辑 '!G408)</f>
        <v>AI_update_event(RECEIVER, ARG0, ARG1, ARG2, ARG3,ARG4)</v>
      </c>
      <c r="F408" s="123" t="str">
        <f>IF('表格编辑 '!H408="","",'表格编辑 '!H408)</f>
        <v/>
      </c>
      <c r="G408" s="123" t="str">
        <f>IF('表格编辑 '!I408="","",'表格编辑 '!I408)</f>
        <v/>
      </c>
      <c r="H408" s="123" t="str">
        <f>IF('表格编辑 '!J408="","",'表格编辑 '!J408)</f>
        <v>test_deadth_event(RECEIVER, ARG0, ARG1, ARG2, ARG3,ARG4)</v>
      </c>
      <c r="I408" s="123">
        <f>IF('表格编辑 '!K408="","",'表格编辑 '!K408)</f>
        <v>1</v>
      </c>
      <c r="J408" s="123">
        <f>IF('表格编辑 '!L408="","",'表格编辑 '!L408)</f>
        <v>2000</v>
      </c>
      <c r="K408" s="123" t="str">
        <f>IF('表格编辑 '!M408="","",'表格编辑 '!M408)</f>
        <v/>
      </c>
      <c r="L408" s="123" t="str">
        <f>IF('表格编辑 '!N408="","",'表格编辑 '!N408)</f>
        <v/>
      </c>
      <c r="M408" s="123" t="str">
        <f>IF('表格编辑 '!O408="","",'表格编辑 '!O408)</f>
        <v/>
      </c>
      <c r="N408" s="123" t="str">
        <f>IF('表格编辑 '!P408="","",'表格编辑 '!P408)</f>
        <v/>
      </c>
      <c r="O408" s="123" t="str">
        <f>IF('表格编辑 '!Q408="","",'表格编辑 '!Q408)</f>
        <v/>
      </c>
      <c r="P408" s="123" t="str">
        <f>IF('表格编辑 '!R408="","",'表格编辑 '!R408)</f>
        <v/>
      </c>
      <c r="Q408" s="123" t="str">
        <f>IF('表格编辑 '!S408="","",'表格编辑 '!S408)</f>
        <v/>
      </c>
      <c r="R408" s="123" t="str">
        <f>IF('表格编辑 '!T408="","",'表格编辑 '!T408)</f>
        <v/>
      </c>
      <c r="S408" s="123" t="str">
        <f>IF('表格编辑 '!U408="","",'表格编辑 '!U408)</f>
        <v/>
      </c>
      <c r="T408" s="123" t="str">
        <f>IF('表格编辑 '!V408="","",'表格编辑 '!V408)</f>
        <v/>
      </c>
      <c r="U408" s="123" t="str">
        <f>IF('表格编辑 '!W408="","",'表格编辑 '!W408)</f>
        <v/>
      </c>
      <c r="V408" s="123" t="str">
        <f>IF('表格编辑 '!X408="","",'表格编辑 '!X408)</f>
        <v/>
      </c>
      <c r="W408" s="123" t="str">
        <f>IF('表格编辑 '!Y408="","",'表格编辑 '!Y408)</f>
        <v/>
      </c>
      <c r="X408" s="123" t="str">
        <f>IF('表格编辑 '!Z408="","",'表格编辑 '!Z408)</f>
        <v/>
      </c>
      <c r="Y408" s="123" t="str">
        <f>IF('表格编辑 '!AA408="","",'表格编辑 '!AA408)</f>
        <v/>
      </c>
      <c r="Z408" s="123" t="str">
        <f>IF('表格编辑 '!AB408="","",'表格编辑 '!AB408)</f>
        <v/>
      </c>
      <c r="AA408" s="123" t="str">
        <f>IF('表格编辑 '!AC408="","",'表格编辑 '!AC408)</f>
        <v/>
      </c>
      <c r="AB408" s="123" t="str">
        <f>IF('表格编辑 '!AD408="","",'表格编辑 '!AD408)</f>
        <v/>
      </c>
      <c r="AC408" s="123" t="str">
        <f>IF('表格编辑 '!AE408="","",'表格编辑 '!AE408)</f>
        <v/>
      </c>
      <c r="AD408" s="123">
        <f>IF('表格编辑 '!AF408="","",'表格编辑 '!AF408)</f>
        <v>120234</v>
      </c>
    </row>
    <row r="409" spans="1:30">
      <c r="A409" s="123">
        <f>IF('表格编辑 '!A409="","",'表格编辑 '!A409)</f>
        <v>20236</v>
      </c>
      <c r="B409" s="123">
        <f>IF('表格编辑 '!B409="","",'表格编辑 '!B409)</f>
        <v>10170</v>
      </c>
      <c r="C409" s="123">
        <f>IF('表格编辑 '!E409="","",'表格编辑 '!E409)</f>
        <v>70</v>
      </c>
      <c r="D409" s="123" t="str">
        <f>IF('表格编辑 '!F409="","",'表格编辑 '!F409)</f>
        <v>AI_born_event(RECEIVER, ARG0, ARG1, ARG2, ARG3,ARG4)</v>
      </c>
      <c r="E409" s="123" t="str">
        <f>IF('表格编辑 '!G409="","",'表格编辑 '!G409)</f>
        <v>AI_update_event(RECEIVER, ARG0, ARG1, ARG2, ARG3,ARG4)</v>
      </c>
      <c r="F409" s="123" t="str">
        <f>IF('表格编辑 '!H409="","",'表格编辑 '!H409)</f>
        <v/>
      </c>
      <c r="G409" s="123" t="str">
        <f>IF('表格编辑 '!I409="","",'表格编辑 '!I409)</f>
        <v/>
      </c>
      <c r="H409" s="123" t="str">
        <f>IF('表格编辑 '!J409="","",'表格编辑 '!J409)</f>
        <v>test_deadth_event(RECEIVER, ARG0, ARG1, ARG2, ARG3,ARG4)</v>
      </c>
      <c r="I409" s="123">
        <f>IF('表格编辑 '!K409="","",'表格编辑 '!K409)</f>
        <v>1</v>
      </c>
      <c r="J409" s="123">
        <f>IF('表格编辑 '!L409="","",'表格编辑 '!L409)</f>
        <v>2000</v>
      </c>
      <c r="K409" s="123" t="str">
        <f>IF('表格编辑 '!M409="","",'表格编辑 '!M409)</f>
        <v/>
      </c>
      <c r="L409" s="123" t="str">
        <f>IF('表格编辑 '!N409="","",'表格编辑 '!N409)</f>
        <v/>
      </c>
      <c r="M409" s="123" t="str">
        <f>IF('表格编辑 '!O409="","",'表格编辑 '!O409)</f>
        <v/>
      </c>
      <c r="N409" s="123" t="str">
        <f>IF('表格编辑 '!P409="","",'表格编辑 '!P409)</f>
        <v/>
      </c>
      <c r="O409" s="123" t="str">
        <f>IF('表格编辑 '!Q409="","",'表格编辑 '!Q409)</f>
        <v/>
      </c>
      <c r="P409" s="123" t="str">
        <f>IF('表格编辑 '!R409="","",'表格编辑 '!R409)</f>
        <v/>
      </c>
      <c r="Q409" s="123" t="str">
        <f>IF('表格编辑 '!S409="","",'表格编辑 '!S409)</f>
        <v/>
      </c>
      <c r="R409" s="123" t="str">
        <f>IF('表格编辑 '!T409="","",'表格编辑 '!T409)</f>
        <v/>
      </c>
      <c r="S409" s="123" t="str">
        <f>IF('表格编辑 '!U409="","",'表格编辑 '!U409)</f>
        <v/>
      </c>
      <c r="T409" s="123" t="str">
        <f>IF('表格编辑 '!V409="","",'表格编辑 '!V409)</f>
        <v/>
      </c>
      <c r="U409" s="123" t="str">
        <f>IF('表格编辑 '!W409="","",'表格编辑 '!W409)</f>
        <v/>
      </c>
      <c r="V409" s="123" t="str">
        <f>IF('表格编辑 '!X409="","",'表格编辑 '!X409)</f>
        <v/>
      </c>
      <c r="W409" s="123" t="str">
        <f>IF('表格编辑 '!Y409="","",'表格编辑 '!Y409)</f>
        <v/>
      </c>
      <c r="X409" s="123" t="str">
        <f>IF('表格编辑 '!Z409="","",'表格编辑 '!Z409)</f>
        <v/>
      </c>
      <c r="Y409" s="123" t="str">
        <f>IF('表格编辑 '!AA409="","",'表格编辑 '!AA409)</f>
        <v/>
      </c>
      <c r="Z409" s="123" t="str">
        <f>IF('表格编辑 '!AB409="","",'表格编辑 '!AB409)</f>
        <v/>
      </c>
      <c r="AA409" s="123" t="str">
        <f>IF('表格编辑 '!AC409="","",'表格编辑 '!AC409)</f>
        <v/>
      </c>
      <c r="AB409" s="123" t="str">
        <f>IF('表格编辑 '!AD409="","",'表格编辑 '!AD409)</f>
        <v/>
      </c>
      <c r="AC409" s="123" t="str">
        <f>IF('表格编辑 '!AE409="","",'表格编辑 '!AE409)</f>
        <v/>
      </c>
      <c r="AD409" s="123">
        <f>IF('表格编辑 '!AF409="","",'表格编辑 '!AF409)</f>
        <v>120234</v>
      </c>
    </row>
    <row r="410" spans="1:30">
      <c r="A410" s="123">
        <f>IF('表格编辑 '!A410="","",'表格编辑 '!A410)</f>
        <v>20237</v>
      </c>
      <c r="B410" s="123">
        <f>IF('表格编辑 '!B410="","",'表格编辑 '!B410)</f>
        <v>10171</v>
      </c>
      <c r="C410" s="123">
        <f>IF('表格编辑 '!E410="","",'表格编辑 '!E410)</f>
        <v>70</v>
      </c>
      <c r="D410" s="123" t="str">
        <f>IF('表格编辑 '!F410="","",'表格编辑 '!F410)</f>
        <v>AI_born_event(RECEIVER, ARG0, ARG1, ARG2, ARG3,ARG4)</v>
      </c>
      <c r="E410" s="123" t="str">
        <f>IF('表格编辑 '!G410="","",'表格编辑 '!G410)</f>
        <v>AI_update_event(RECEIVER, ARG0, ARG1, ARG2, ARG3,ARG4)</v>
      </c>
      <c r="F410" s="123" t="str">
        <f>IF('表格编辑 '!H410="","",'表格编辑 '!H410)</f>
        <v/>
      </c>
      <c r="G410" s="123" t="str">
        <f>IF('表格编辑 '!I410="","",'表格编辑 '!I410)</f>
        <v/>
      </c>
      <c r="H410" s="123" t="str">
        <f>IF('表格编辑 '!J410="","",'表格编辑 '!J410)</f>
        <v>test_deadth_event(RECEIVER, ARG0, ARG1, ARG2, ARG3,ARG4)</v>
      </c>
      <c r="I410" s="123">
        <f>IF('表格编辑 '!K410="","",'表格编辑 '!K410)</f>
        <v>1</v>
      </c>
      <c r="J410" s="123">
        <f>IF('表格编辑 '!L410="","",'表格编辑 '!L410)</f>
        <v>2000</v>
      </c>
      <c r="K410" s="123" t="str">
        <f>IF('表格编辑 '!M410="","",'表格编辑 '!M410)</f>
        <v/>
      </c>
      <c r="L410" s="123" t="str">
        <f>IF('表格编辑 '!N410="","",'表格编辑 '!N410)</f>
        <v/>
      </c>
      <c r="M410" s="123" t="str">
        <f>IF('表格编辑 '!O410="","",'表格编辑 '!O410)</f>
        <v/>
      </c>
      <c r="N410" s="123" t="str">
        <f>IF('表格编辑 '!P410="","",'表格编辑 '!P410)</f>
        <v/>
      </c>
      <c r="O410" s="123" t="str">
        <f>IF('表格编辑 '!Q410="","",'表格编辑 '!Q410)</f>
        <v/>
      </c>
      <c r="P410" s="123" t="str">
        <f>IF('表格编辑 '!R410="","",'表格编辑 '!R410)</f>
        <v/>
      </c>
      <c r="Q410" s="123" t="str">
        <f>IF('表格编辑 '!S410="","",'表格编辑 '!S410)</f>
        <v/>
      </c>
      <c r="R410" s="123" t="str">
        <f>IF('表格编辑 '!T410="","",'表格编辑 '!T410)</f>
        <v/>
      </c>
      <c r="S410" s="123" t="str">
        <f>IF('表格编辑 '!U410="","",'表格编辑 '!U410)</f>
        <v/>
      </c>
      <c r="T410" s="123" t="str">
        <f>IF('表格编辑 '!V410="","",'表格编辑 '!V410)</f>
        <v/>
      </c>
      <c r="U410" s="123" t="str">
        <f>IF('表格编辑 '!W410="","",'表格编辑 '!W410)</f>
        <v/>
      </c>
      <c r="V410" s="123" t="str">
        <f>IF('表格编辑 '!X410="","",'表格编辑 '!X410)</f>
        <v/>
      </c>
      <c r="W410" s="123" t="str">
        <f>IF('表格编辑 '!Y410="","",'表格编辑 '!Y410)</f>
        <v/>
      </c>
      <c r="X410" s="123" t="str">
        <f>IF('表格编辑 '!Z410="","",'表格编辑 '!Z410)</f>
        <v/>
      </c>
      <c r="Y410" s="123" t="str">
        <f>IF('表格编辑 '!AA410="","",'表格编辑 '!AA410)</f>
        <v/>
      </c>
      <c r="Z410" s="123" t="str">
        <f>IF('表格编辑 '!AB410="","",'表格编辑 '!AB410)</f>
        <v/>
      </c>
      <c r="AA410" s="123" t="str">
        <f>IF('表格编辑 '!AC410="","",'表格编辑 '!AC410)</f>
        <v/>
      </c>
      <c r="AB410" s="123" t="str">
        <f>IF('表格编辑 '!AD410="","",'表格编辑 '!AD410)</f>
        <v/>
      </c>
      <c r="AC410" s="123" t="str">
        <f>IF('表格编辑 '!AE410="","",'表格编辑 '!AE410)</f>
        <v/>
      </c>
      <c r="AD410" s="123">
        <f>IF('表格编辑 '!AF410="","",'表格编辑 '!AF410)</f>
        <v>120234</v>
      </c>
    </row>
    <row r="411" spans="1:30">
      <c r="A411" s="123">
        <f>IF('表格编辑 '!A411="","",'表格编辑 '!A411)</f>
        <v>20238</v>
      </c>
      <c r="B411" s="123">
        <f>IF('表格编辑 '!B411="","",'表格编辑 '!B411)</f>
        <v>10172</v>
      </c>
      <c r="C411" s="123">
        <f>IF('表格编辑 '!E411="","",'表格编辑 '!E411)</f>
        <v>70</v>
      </c>
      <c r="D411" s="123" t="str">
        <f>IF('表格编辑 '!F411="","",'表格编辑 '!F411)</f>
        <v>AI_born_event(RECEIVER, ARG0, ARG1, ARG2, ARG3,ARG4)</v>
      </c>
      <c r="E411" s="123" t="str">
        <f>IF('表格编辑 '!G411="","",'表格编辑 '!G411)</f>
        <v>AI_update_event(RECEIVER, ARG0, ARG1, ARG2, ARG3,ARG4)</v>
      </c>
      <c r="F411" s="123" t="str">
        <f>IF('表格编辑 '!H411="","",'表格编辑 '!H411)</f>
        <v/>
      </c>
      <c r="G411" s="123" t="str">
        <f>IF('表格编辑 '!I411="","",'表格编辑 '!I411)</f>
        <v/>
      </c>
      <c r="H411" s="123" t="str">
        <f>IF('表格编辑 '!J411="","",'表格编辑 '!J411)</f>
        <v>test_deadth_event(RECEIVER, ARG0, ARG1, ARG2, ARG3,ARG4)</v>
      </c>
      <c r="I411" s="123">
        <f>IF('表格编辑 '!K411="","",'表格编辑 '!K411)</f>
        <v>1</v>
      </c>
      <c r="J411" s="123">
        <f>IF('表格编辑 '!L411="","",'表格编辑 '!L411)</f>
        <v>2000</v>
      </c>
      <c r="K411" s="123" t="str">
        <f>IF('表格编辑 '!M411="","",'表格编辑 '!M411)</f>
        <v/>
      </c>
      <c r="L411" s="123" t="str">
        <f>IF('表格编辑 '!N411="","",'表格编辑 '!N411)</f>
        <v/>
      </c>
      <c r="M411" s="123" t="str">
        <f>IF('表格编辑 '!O411="","",'表格编辑 '!O411)</f>
        <v/>
      </c>
      <c r="N411" s="123" t="str">
        <f>IF('表格编辑 '!P411="","",'表格编辑 '!P411)</f>
        <v/>
      </c>
      <c r="O411" s="123" t="str">
        <f>IF('表格编辑 '!Q411="","",'表格编辑 '!Q411)</f>
        <v/>
      </c>
      <c r="P411" s="123" t="str">
        <f>IF('表格编辑 '!R411="","",'表格编辑 '!R411)</f>
        <v/>
      </c>
      <c r="Q411" s="123" t="str">
        <f>IF('表格编辑 '!S411="","",'表格编辑 '!S411)</f>
        <v/>
      </c>
      <c r="R411" s="123" t="str">
        <f>IF('表格编辑 '!T411="","",'表格编辑 '!T411)</f>
        <v/>
      </c>
      <c r="S411" s="123" t="str">
        <f>IF('表格编辑 '!U411="","",'表格编辑 '!U411)</f>
        <v/>
      </c>
      <c r="T411" s="123" t="str">
        <f>IF('表格编辑 '!V411="","",'表格编辑 '!V411)</f>
        <v/>
      </c>
      <c r="U411" s="123" t="str">
        <f>IF('表格编辑 '!W411="","",'表格编辑 '!W411)</f>
        <v/>
      </c>
      <c r="V411" s="123" t="str">
        <f>IF('表格编辑 '!X411="","",'表格编辑 '!X411)</f>
        <v/>
      </c>
      <c r="W411" s="123" t="str">
        <f>IF('表格编辑 '!Y411="","",'表格编辑 '!Y411)</f>
        <v/>
      </c>
      <c r="X411" s="123" t="str">
        <f>IF('表格编辑 '!Z411="","",'表格编辑 '!Z411)</f>
        <v/>
      </c>
      <c r="Y411" s="123" t="str">
        <f>IF('表格编辑 '!AA411="","",'表格编辑 '!AA411)</f>
        <v/>
      </c>
      <c r="Z411" s="123" t="str">
        <f>IF('表格编辑 '!AB411="","",'表格编辑 '!AB411)</f>
        <v/>
      </c>
      <c r="AA411" s="123" t="str">
        <f>IF('表格编辑 '!AC411="","",'表格编辑 '!AC411)</f>
        <v/>
      </c>
      <c r="AB411" s="123" t="str">
        <f>IF('表格编辑 '!AD411="","",'表格编辑 '!AD411)</f>
        <v/>
      </c>
      <c r="AC411" s="123" t="str">
        <f>IF('表格编辑 '!AE411="","",'表格编辑 '!AE411)</f>
        <v/>
      </c>
      <c r="AD411" s="123">
        <f>IF('表格编辑 '!AF411="","",'表格编辑 '!AF411)</f>
        <v>120234</v>
      </c>
    </row>
    <row r="412" spans="1:30">
      <c r="A412" s="123">
        <f>IF('表格编辑 '!A412="","",'表格编辑 '!A412)</f>
        <v>20239</v>
      </c>
      <c r="B412" s="123">
        <f>IF('表格编辑 '!B412="","",'表格编辑 '!B412)</f>
        <v>10173</v>
      </c>
      <c r="C412" s="123">
        <f>IF('表格编辑 '!E412="","",'表格编辑 '!E412)</f>
        <v>70</v>
      </c>
      <c r="D412" s="123" t="str">
        <f>IF('表格编辑 '!F412="","",'表格编辑 '!F412)</f>
        <v>AI_born_event(RECEIVER, ARG0, ARG1, ARG2, ARG3,ARG4)</v>
      </c>
      <c r="E412" s="123" t="str">
        <f>IF('表格编辑 '!G412="","",'表格编辑 '!G412)</f>
        <v>AI_update_event(RECEIVER, ARG0, ARG1, ARG2, ARG3,ARG4)</v>
      </c>
      <c r="F412" s="123" t="str">
        <f>IF('表格编辑 '!H412="","",'表格编辑 '!H412)</f>
        <v/>
      </c>
      <c r="G412" s="123" t="str">
        <f>IF('表格编辑 '!I412="","",'表格编辑 '!I412)</f>
        <v/>
      </c>
      <c r="H412" s="123" t="str">
        <f>IF('表格编辑 '!J412="","",'表格编辑 '!J412)</f>
        <v>test_deadth_event(RECEIVER, ARG0, ARG1, ARG2, ARG3,ARG4)</v>
      </c>
      <c r="I412" s="123">
        <f>IF('表格编辑 '!K412="","",'表格编辑 '!K412)</f>
        <v>1</v>
      </c>
      <c r="J412" s="123">
        <f>IF('表格编辑 '!L412="","",'表格编辑 '!L412)</f>
        <v>2000</v>
      </c>
      <c r="K412" s="123" t="str">
        <f>IF('表格编辑 '!M412="","",'表格编辑 '!M412)</f>
        <v/>
      </c>
      <c r="L412" s="123" t="str">
        <f>IF('表格编辑 '!N412="","",'表格编辑 '!N412)</f>
        <v/>
      </c>
      <c r="M412" s="123" t="str">
        <f>IF('表格编辑 '!O412="","",'表格编辑 '!O412)</f>
        <v/>
      </c>
      <c r="N412" s="123" t="str">
        <f>IF('表格编辑 '!P412="","",'表格编辑 '!P412)</f>
        <v/>
      </c>
      <c r="O412" s="123" t="str">
        <f>IF('表格编辑 '!Q412="","",'表格编辑 '!Q412)</f>
        <v/>
      </c>
      <c r="P412" s="123" t="str">
        <f>IF('表格编辑 '!R412="","",'表格编辑 '!R412)</f>
        <v/>
      </c>
      <c r="Q412" s="123" t="str">
        <f>IF('表格编辑 '!S412="","",'表格编辑 '!S412)</f>
        <v/>
      </c>
      <c r="R412" s="123" t="str">
        <f>IF('表格编辑 '!T412="","",'表格编辑 '!T412)</f>
        <v/>
      </c>
      <c r="S412" s="123" t="str">
        <f>IF('表格编辑 '!U412="","",'表格编辑 '!U412)</f>
        <v/>
      </c>
      <c r="T412" s="123" t="str">
        <f>IF('表格编辑 '!V412="","",'表格编辑 '!V412)</f>
        <v/>
      </c>
      <c r="U412" s="123" t="str">
        <f>IF('表格编辑 '!W412="","",'表格编辑 '!W412)</f>
        <v/>
      </c>
      <c r="V412" s="123" t="str">
        <f>IF('表格编辑 '!X412="","",'表格编辑 '!X412)</f>
        <v/>
      </c>
      <c r="W412" s="123" t="str">
        <f>IF('表格编辑 '!Y412="","",'表格编辑 '!Y412)</f>
        <v/>
      </c>
      <c r="X412" s="123" t="str">
        <f>IF('表格编辑 '!Z412="","",'表格编辑 '!Z412)</f>
        <v/>
      </c>
      <c r="Y412" s="123" t="str">
        <f>IF('表格编辑 '!AA412="","",'表格编辑 '!AA412)</f>
        <v/>
      </c>
      <c r="Z412" s="123" t="str">
        <f>IF('表格编辑 '!AB412="","",'表格编辑 '!AB412)</f>
        <v/>
      </c>
      <c r="AA412" s="123" t="str">
        <f>IF('表格编辑 '!AC412="","",'表格编辑 '!AC412)</f>
        <v/>
      </c>
      <c r="AB412" s="123" t="str">
        <f>IF('表格编辑 '!AD412="","",'表格编辑 '!AD412)</f>
        <v/>
      </c>
      <c r="AC412" s="123" t="str">
        <f>IF('表格编辑 '!AE412="","",'表格编辑 '!AE412)</f>
        <v/>
      </c>
      <c r="AD412" s="123">
        <f>IF('表格编辑 '!AF412="","",'表格编辑 '!AF412)</f>
        <v>120234</v>
      </c>
    </row>
    <row r="413" spans="1:30">
      <c r="A413" s="123">
        <f>IF('表格编辑 '!A413="","",'表格编辑 '!A413)</f>
        <v>20240</v>
      </c>
      <c r="B413" s="123">
        <f>IF('表格编辑 '!B413="","",'表格编辑 '!B413)</f>
        <v>10174</v>
      </c>
      <c r="C413" s="123">
        <f>IF('表格编辑 '!E413="","",'表格编辑 '!E413)</f>
        <v>70</v>
      </c>
      <c r="D413" s="123" t="str">
        <f>IF('表格编辑 '!F413="","",'表格编辑 '!F413)</f>
        <v>AI_born_event(RECEIVER, ARG0, ARG1, ARG2, ARG3,ARG4)</v>
      </c>
      <c r="E413" s="123" t="str">
        <f>IF('表格编辑 '!G413="","",'表格编辑 '!G413)</f>
        <v>AI_update_event(RECEIVER, ARG0, ARG1, ARG2, ARG3,ARG4)</v>
      </c>
      <c r="F413" s="123" t="str">
        <f>IF('表格编辑 '!H413="","",'表格编辑 '!H413)</f>
        <v/>
      </c>
      <c r="G413" s="123" t="str">
        <f>IF('表格编辑 '!I413="","",'表格编辑 '!I413)</f>
        <v/>
      </c>
      <c r="H413" s="123" t="str">
        <f>IF('表格编辑 '!J413="","",'表格编辑 '!J413)</f>
        <v>test_deadth_event(RECEIVER, ARG0, ARG1, ARG2, ARG3,ARG4)</v>
      </c>
      <c r="I413" s="123">
        <f>IF('表格编辑 '!K413="","",'表格编辑 '!K413)</f>
        <v>1</v>
      </c>
      <c r="J413" s="123">
        <f>IF('表格编辑 '!L413="","",'表格编辑 '!L413)</f>
        <v>2000</v>
      </c>
      <c r="K413" s="123" t="str">
        <f>IF('表格编辑 '!M413="","",'表格编辑 '!M413)</f>
        <v/>
      </c>
      <c r="L413" s="123" t="str">
        <f>IF('表格编辑 '!N413="","",'表格编辑 '!N413)</f>
        <v/>
      </c>
      <c r="M413" s="123" t="str">
        <f>IF('表格编辑 '!O413="","",'表格编辑 '!O413)</f>
        <v/>
      </c>
      <c r="N413" s="123" t="str">
        <f>IF('表格编辑 '!P413="","",'表格编辑 '!P413)</f>
        <v/>
      </c>
      <c r="O413" s="123" t="str">
        <f>IF('表格编辑 '!Q413="","",'表格编辑 '!Q413)</f>
        <v/>
      </c>
      <c r="P413" s="123" t="str">
        <f>IF('表格编辑 '!R413="","",'表格编辑 '!R413)</f>
        <v/>
      </c>
      <c r="Q413" s="123" t="str">
        <f>IF('表格编辑 '!S413="","",'表格编辑 '!S413)</f>
        <v/>
      </c>
      <c r="R413" s="123" t="str">
        <f>IF('表格编辑 '!T413="","",'表格编辑 '!T413)</f>
        <v/>
      </c>
      <c r="S413" s="123" t="str">
        <f>IF('表格编辑 '!U413="","",'表格编辑 '!U413)</f>
        <v/>
      </c>
      <c r="T413" s="123" t="str">
        <f>IF('表格编辑 '!V413="","",'表格编辑 '!V413)</f>
        <v/>
      </c>
      <c r="U413" s="123" t="str">
        <f>IF('表格编辑 '!W413="","",'表格编辑 '!W413)</f>
        <v/>
      </c>
      <c r="V413" s="123" t="str">
        <f>IF('表格编辑 '!X413="","",'表格编辑 '!X413)</f>
        <v/>
      </c>
      <c r="W413" s="123" t="str">
        <f>IF('表格编辑 '!Y413="","",'表格编辑 '!Y413)</f>
        <v/>
      </c>
      <c r="X413" s="123" t="str">
        <f>IF('表格编辑 '!Z413="","",'表格编辑 '!Z413)</f>
        <v/>
      </c>
      <c r="Y413" s="123" t="str">
        <f>IF('表格编辑 '!AA413="","",'表格编辑 '!AA413)</f>
        <v/>
      </c>
      <c r="Z413" s="123" t="str">
        <f>IF('表格编辑 '!AB413="","",'表格编辑 '!AB413)</f>
        <v/>
      </c>
      <c r="AA413" s="123" t="str">
        <f>IF('表格编辑 '!AC413="","",'表格编辑 '!AC413)</f>
        <v/>
      </c>
      <c r="AB413" s="123" t="str">
        <f>IF('表格编辑 '!AD413="","",'表格编辑 '!AD413)</f>
        <v/>
      </c>
      <c r="AC413" s="123" t="str">
        <f>IF('表格编辑 '!AE413="","",'表格编辑 '!AE413)</f>
        <v/>
      </c>
      <c r="AD413" s="123">
        <f>IF('表格编辑 '!AF413="","",'表格编辑 '!AF413)</f>
        <v>120234</v>
      </c>
    </row>
    <row r="414" spans="1:30">
      <c r="A414" s="123">
        <f>IF('表格编辑 '!A414="","",'表格编辑 '!A414)</f>
        <v>40001</v>
      </c>
      <c r="B414" s="123">
        <f>IF('表格编辑 '!B414="","",'表格编辑 '!B414)</f>
        <v>50026</v>
      </c>
      <c r="C414" s="123">
        <f>IF('表格编辑 '!E414="","",'表格编辑 '!E414)</f>
        <v>24</v>
      </c>
      <c r="D414" s="123" t="str">
        <f>IF('表格编辑 '!F414="","",'表格编辑 '!F414)</f>
        <v>AI_born_event(RECEIVER, ARG0, ARG1, ARG2, ARG3,ARG4)</v>
      </c>
      <c r="E414" s="123" t="str">
        <f>IF('表格编辑 '!G414="","",'表格编辑 '!G414)</f>
        <v>AI_update_event(RECEIVER, ARG0, ARG1, ARG2, ARG3,ARG4)</v>
      </c>
      <c r="F414" s="123" t="str">
        <f>IF('表格编辑 '!H414="","",'表格编辑 '!H414)</f>
        <v/>
      </c>
      <c r="G414" s="123" t="str">
        <f>IF('表格编辑 '!I414="","",'表格编辑 '!I414)</f>
        <v/>
      </c>
      <c r="H414" s="123" t="str">
        <f>IF('表格编辑 '!J414="","",'表格编辑 '!J414)</f>
        <v>test_deadth_event(RECEIVER, ARG0, ARG1, ARG2, ARG3,ARG4)</v>
      </c>
      <c r="I414" s="123">
        <f>IF('表格编辑 '!K414="","",'表格编辑 '!K414)</f>
        <v>1</v>
      </c>
      <c r="J414" s="123">
        <f>IF('表格编辑 '!L414="","",'表格编辑 '!L414)</f>
        <v>242</v>
      </c>
      <c r="K414" s="123">
        <f>IF('表格编辑 '!M414="","",'表格编辑 '!M414)</f>
        <v>720</v>
      </c>
      <c r="L414" s="123" t="str">
        <f>IF('表格编辑 '!N414="","",'表格编辑 '!N414)</f>
        <v/>
      </c>
      <c r="M414" s="123" t="str">
        <f>IF('表格编辑 '!O414="","",'表格编辑 '!O414)</f>
        <v/>
      </c>
      <c r="N414" s="123" t="str">
        <f>IF('表格编辑 '!P414="","",'表格编辑 '!P414)</f>
        <v/>
      </c>
      <c r="O414" s="123" t="str">
        <f>IF('表格编辑 '!Q414="","",'表格编辑 '!Q414)</f>
        <v/>
      </c>
      <c r="P414" s="123" t="str">
        <f>IF('表格编辑 '!R414="","",'表格编辑 '!R414)</f>
        <v/>
      </c>
      <c r="Q414" s="123">
        <f>IF('表格编辑 '!S414="","",'表格编辑 '!S414)</f>
        <v>320</v>
      </c>
      <c r="R414" s="123" t="str">
        <f>IF('表格编辑 '!T414="","",'表格编辑 '!T414)</f>
        <v/>
      </c>
      <c r="S414" s="123" t="str">
        <f>IF('表格编辑 '!U414="","",'表格编辑 '!U414)</f>
        <v/>
      </c>
      <c r="T414" s="123" t="str">
        <f>IF('表格编辑 '!V414="","",'表格编辑 '!V414)</f>
        <v/>
      </c>
      <c r="U414" s="123" t="str">
        <f>IF('表格编辑 '!W414="","",'表格编辑 '!W414)</f>
        <v/>
      </c>
      <c r="V414" s="123" t="str">
        <f>IF('表格编辑 '!X414="","",'表格编辑 '!X414)</f>
        <v/>
      </c>
      <c r="W414" s="123" t="str">
        <f>IF('表格编辑 '!Y414="","",'表格编辑 '!Y414)</f>
        <v/>
      </c>
      <c r="X414" s="123" t="str">
        <f>IF('表格编辑 '!Z414="","",'表格编辑 '!Z414)</f>
        <v/>
      </c>
      <c r="Y414" s="123" t="str">
        <f>IF('表格编辑 '!AA414="","",'表格编辑 '!AA414)</f>
        <v/>
      </c>
      <c r="Z414" s="123" t="str">
        <f>IF('表格编辑 '!AB414="","",'表格编辑 '!AB414)</f>
        <v/>
      </c>
      <c r="AA414" s="123" t="str">
        <f>IF('表格编辑 '!AC414="","",'表格编辑 '!AC414)</f>
        <v/>
      </c>
      <c r="AB414" s="123" t="str">
        <f>IF('表格编辑 '!AD414="","",'表格编辑 '!AD414)</f>
        <v/>
      </c>
      <c r="AC414" s="123" t="str">
        <f>IF('表格编辑 '!AE414="","",'表格编辑 '!AE414)</f>
        <v/>
      </c>
      <c r="AD414" s="123">
        <f>IF('表格编辑 '!AF414="","",'表格编辑 '!AF414)</f>
        <v>140001</v>
      </c>
    </row>
    <row r="415" spans="1:30">
      <c r="A415" s="123">
        <f>IF('表格编辑 '!A415="","",'表格编辑 '!A415)</f>
        <v>40002</v>
      </c>
      <c r="B415" s="123">
        <f>IF('表格编辑 '!B415="","",'表格编辑 '!B415)</f>
        <v>50092</v>
      </c>
      <c r="C415" s="123">
        <f>IF('表格编辑 '!E415="","",'表格编辑 '!E415)</f>
        <v>24</v>
      </c>
      <c r="D415" s="123" t="str">
        <f>IF('表格编辑 '!F415="","",'表格编辑 '!F415)</f>
        <v>AI_born_event(RECEIVER, ARG0, ARG1, ARG2, ARG3,ARG4)</v>
      </c>
      <c r="E415" s="123" t="str">
        <f>IF('表格编辑 '!G415="","",'表格编辑 '!G415)</f>
        <v>AI_update_event(RECEIVER, ARG0, ARG1, ARG2, ARG3,ARG4)</v>
      </c>
      <c r="F415" s="123" t="str">
        <f>IF('表格编辑 '!H415="","",'表格编辑 '!H415)</f>
        <v/>
      </c>
      <c r="G415" s="123" t="str">
        <f>IF('表格编辑 '!I415="","",'表格编辑 '!I415)</f>
        <v/>
      </c>
      <c r="H415" s="123" t="str">
        <f>IF('表格编辑 '!J415="","",'表格编辑 '!J415)</f>
        <v>test_deadth_event(RECEIVER, ARG0, ARG1, ARG2, ARG3,ARG4)</v>
      </c>
      <c r="I415" s="123">
        <f>IF('表格编辑 '!K415="","",'表格编辑 '!K415)</f>
        <v>1</v>
      </c>
      <c r="J415" s="123">
        <f>IF('表格编辑 '!L415="","",'表格编辑 '!L415)</f>
        <v>-108</v>
      </c>
      <c r="K415" s="123">
        <f>IF('表格编辑 '!M415="","",'表格编辑 '!M415)</f>
        <v>720</v>
      </c>
      <c r="L415" s="123" t="str">
        <f>IF('表格编辑 '!N415="","",'表格编辑 '!N415)</f>
        <v/>
      </c>
      <c r="M415" s="123" t="str">
        <f>IF('表格编辑 '!O415="","",'表格编辑 '!O415)</f>
        <v/>
      </c>
      <c r="N415" s="123" t="str">
        <f>IF('表格编辑 '!P415="","",'表格编辑 '!P415)</f>
        <v/>
      </c>
      <c r="O415" s="123" t="str">
        <f>IF('表格编辑 '!Q415="","",'表格编辑 '!Q415)</f>
        <v/>
      </c>
      <c r="P415" s="123" t="str">
        <f>IF('表格编辑 '!R415="","",'表格编辑 '!R415)</f>
        <v/>
      </c>
      <c r="Q415" s="123">
        <f>IF('表格编辑 '!S415="","",'表格编辑 '!S415)</f>
        <v>320</v>
      </c>
      <c r="R415" s="123" t="str">
        <f>IF('表格编辑 '!T415="","",'表格编辑 '!T415)</f>
        <v/>
      </c>
      <c r="S415" s="123" t="str">
        <f>IF('表格编辑 '!U415="","",'表格编辑 '!U415)</f>
        <v/>
      </c>
      <c r="T415" s="123" t="str">
        <f>IF('表格编辑 '!V415="","",'表格编辑 '!V415)</f>
        <v/>
      </c>
      <c r="U415" s="123" t="str">
        <f>IF('表格编辑 '!W415="","",'表格编辑 '!W415)</f>
        <v/>
      </c>
      <c r="V415" s="123" t="str">
        <f>IF('表格编辑 '!X415="","",'表格编辑 '!X415)</f>
        <v/>
      </c>
      <c r="W415" s="123" t="str">
        <f>IF('表格编辑 '!Y415="","",'表格编辑 '!Y415)</f>
        <v/>
      </c>
      <c r="X415" s="123" t="str">
        <f>IF('表格编辑 '!Z415="","",'表格编辑 '!Z415)</f>
        <v/>
      </c>
      <c r="Y415" s="123" t="str">
        <f>IF('表格编辑 '!AA415="","",'表格编辑 '!AA415)</f>
        <v/>
      </c>
      <c r="Z415" s="123" t="str">
        <f>IF('表格编辑 '!AB415="","",'表格编辑 '!AB415)</f>
        <v/>
      </c>
      <c r="AA415" s="123" t="str">
        <f>IF('表格编辑 '!AC415="","",'表格编辑 '!AC415)</f>
        <v/>
      </c>
      <c r="AB415" s="123" t="str">
        <f>IF('表格编辑 '!AD415="","",'表格编辑 '!AD415)</f>
        <v/>
      </c>
      <c r="AC415" s="123" t="str">
        <f>IF('表格编辑 '!AE415="","",'表格编辑 '!AE415)</f>
        <v/>
      </c>
      <c r="AD415" s="123">
        <f>IF('表格编辑 '!AF415="","",'表格编辑 '!AF415)</f>
        <v>140002</v>
      </c>
    </row>
    <row r="416" spans="1:30">
      <c r="A416" s="123">
        <f>IF('表格编辑 '!A416="","",'表格编辑 '!A416)</f>
        <v>40003</v>
      </c>
      <c r="B416" s="123">
        <f>IF('表格编辑 '!B416="","",'表格编辑 '!B416)</f>
        <v>50012</v>
      </c>
      <c r="C416" s="123">
        <f>IF('表格编辑 '!E416="","",'表格编辑 '!E416)</f>
        <v>24</v>
      </c>
      <c r="D416" s="123" t="str">
        <f>IF('表格编辑 '!F416="","",'表格编辑 '!F416)</f>
        <v>AI_born_event(RECEIVER, ARG0, ARG1, ARG2, ARG3,ARG4)</v>
      </c>
      <c r="E416" s="123" t="str">
        <f>IF('表格编辑 '!G416="","",'表格编辑 '!G416)</f>
        <v>AI_update_event(RECEIVER, ARG0, ARG1, ARG2, ARG3,ARG4)</v>
      </c>
      <c r="F416" s="123" t="str">
        <f>IF('表格编辑 '!H416="","",'表格编辑 '!H416)</f>
        <v/>
      </c>
      <c r="G416" s="123" t="str">
        <f>IF('表格编辑 '!I416="","",'表格编辑 '!I416)</f>
        <v/>
      </c>
      <c r="H416" s="123" t="str">
        <f>IF('表格编辑 '!J416="","",'表格编辑 '!J416)</f>
        <v>test_deadth_event(RECEIVER, ARG0, ARG1, ARG2, ARG3,ARG4)</v>
      </c>
      <c r="I416" s="123">
        <f>IF('表格编辑 '!K416="","",'表格编辑 '!K416)</f>
        <v>1</v>
      </c>
      <c r="J416" s="123">
        <f>IF('表格编辑 '!L416="","",'表格编辑 '!L416)</f>
        <v>240</v>
      </c>
      <c r="K416" s="123">
        <f>IF('表格编辑 '!M416="","",'表格编辑 '!M416)</f>
        <v>720</v>
      </c>
      <c r="L416" s="123" t="str">
        <f>IF('表格编辑 '!N416="","",'表格编辑 '!N416)</f>
        <v/>
      </c>
      <c r="M416" s="123" t="str">
        <f>IF('表格编辑 '!O416="","",'表格编辑 '!O416)</f>
        <v/>
      </c>
      <c r="N416" s="123" t="str">
        <f>IF('表格编辑 '!P416="","",'表格编辑 '!P416)</f>
        <v/>
      </c>
      <c r="O416" s="123" t="str">
        <f>IF('表格编辑 '!Q416="","",'表格编辑 '!Q416)</f>
        <v/>
      </c>
      <c r="P416" s="123" t="str">
        <f>IF('表格编辑 '!R416="","",'表格编辑 '!R416)</f>
        <v/>
      </c>
      <c r="Q416" s="123">
        <f>IF('表格编辑 '!S416="","",'表格编辑 '!S416)</f>
        <v>320</v>
      </c>
      <c r="R416" s="123" t="str">
        <f>IF('表格编辑 '!T416="","",'表格编辑 '!T416)</f>
        <v/>
      </c>
      <c r="S416" s="123" t="str">
        <f>IF('表格编辑 '!U416="","",'表格编辑 '!U416)</f>
        <v/>
      </c>
      <c r="T416" s="123" t="str">
        <f>IF('表格编辑 '!V416="","",'表格编辑 '!V416)</f>
        <v/>
      </c>
      <c r="U416" s="123" t="str">
        <f>IF('表格编辑 '!W416="","",'表格编辑 '!W416)</f>
        <v/>
      </c>
      <c r="V416" s="123" t="str">
        <f>IF('表格编辑 '!X416="","",'表格编辑 '!X416)</f>
        <v/>
      </c>
      <c r="W416" s="123" t="str">
        <f>IF('表格编辑 '!Y416="","",'表格编辑 '!Y416)</f>
        <v/>
      </c>
      <c r="X416" s="123" t="str">
        <f>IF('表格编辑 '!Z416="","",'表格编辑 '!Z416)</f>
        <v/>
      </c>
      <c r="Y416" s="123" t="str">
        <f>IF('表格编辑 '!AA416="","",'表格编辑 '!AA416)</f>
        <v/>
      </c>
      <c r="Z416" s="123" t="str">
        <f>IF('表格编辑 '!AB416="","",'表格编辑 '!AB416)</f>
        <v/>
      </c>
      <c r="AA416" s="123" t="str">
        <f>IF('表格编辑 '!AC416="","",'表格编辑 '!AC416)</f>
        <v/>
      </c>
      <c r="AB416" s="123" t="str">
        <f>IF('表格编辑 '!AD416="","",'表格编辑 '!AD416)</f>
        <v/>
      </c>
      <c r="AC416" s="123" t="str">
        <f>IF('表格编辑 '!AE416="","",'表格编辑 '!AE416)</f>
        <v/>
      </c>
      <c r="AD416" s="123">
        <f>IF('表格编辑 '!AF416="","",'表格编辑 '!AF416)</f>
        <v>140003</v>
      </c>
    </row>
    <row r="417" spans="1:30">
      <c r="A417" s="123">
        <f>IF('表格编辑 '!A417="","",'表格编辑 '!A417)</f>
        <v>40004</v>
      </c>
      <c r="B417" s="123">
        <f>IF('表格编辑 '!B417="","",'表格编辑 '!B417)</f>
        <v>50095</v>
      </c>
      <c r="C417" s="123">
        <f>IF('表格编辑 '!E417="","",'表格编辑 '!E417)</f>
        <v>24</v>
      </c>
      <c r="D417" s="123" t="str">
        <f>IF('表格编辑 '!F417="","",'表格编辑 '!F417)</f>
        <v>AI_born_event(RECEIVER, ARG0, ARG1, ARG2, ARG3,ARG4)</v>
      </c>
      <c r="E417" s="123" t="str">
        <f>IF('表格编辑 '!G417="","",'表格编辑 '!G417)</f>
        <v>AI_update_event(RECEIVER, ARG0, ARG1, ARG2, ARG3,ARG4)</v>
      </c>
      <c r="F417" s="123" t="str">
        <f>IF('表格编辑 '!H417="","",'表格编辑 '!H417)</f>
        <v/>
      </c>
      <c r="G417" s="123" t="str">
        <f>IF('表格编辑 '!I417="","",'表格编辑 '!I417)</f>
        <v/>
      </c>
      <c r="H417" s="123" t="str">
        <f>IF('表格编辑 '!J417="","",'表格编辑 '!J417)</f>
        <v>test_deadth_event(RECEIVER, ARG0, ARG1, ARG2, ARG3,ARG4)</v>
      </c>
      <c r="I417" s="123">
        <f>IF('表格编辑 '!K417="","",'表格编辑 '!K417)</f>
        <v>1</v>
      </c>
      <c r="J417" s="123">
        <f>IF('表格编辑 '!L417="","",'表格编辑 '!L417)</f>
        <v>80</v>
      </c>
      <c r="K417" s="123">
        <f>IF('表格编辑 '!M417="","",'表格编辑 '!M417)</f>
        <v>720</v>
      </c>
      <c r="L417" s="123" t="str">
        <f>IF('表格编辑 '!N417="","",'表格编辑 '!N417)</f>
        <v/>
      </c>
      <c r="M417" s="123" t="str">
        <f>IF('表格编辑 '!O417="","",'表格编辑 '!O417)</f>
        <v/>
      </c>
      <c r="N417" s="123" t="str">
        <f>IF('表格编辑 '!P417="","",'表格编辑 '!P417)</f>
        <v/>
      </c>
      <c r="O417" s="123" t="str">
        <f>IF('表格编辑 '!Q417="","",'表格编辑 '!Q417)</f>
        <v/>
      </c>
      <c r="P417" s="123" t="str">
        <f>IF('表格编辑 '!R417="","",'表格编辑 '!R417)</f>
        <v/>
      </c>
      <c r="Q417" s="123">
        <f>IF('表格编辑 '!S417="","",'表格编辑 '!S417)</f>
        <v>320</v>
      </c>
      <c r="R417" s="123" t="str">
        <f>IF('表格编辑 '!T417="","",'表格编辑 '!T417)</f>
        <v/>
      </c>
      <c r="S417" s="123" t="str">
        <f>IF('表格编辑 '!U417="","",'表格编辑 '!U417)</f>
        <v/>
      </c>
      <c r="T417" s="123" t="str">
        <f>IF('表格编辑 '!V417="","",'表格编辑 '!V417)</f>
        <v/>
      </c>
      <c r="U417" s="123" t="str">
        <f>IF('表格编辑 '!W417="","",'表格编辑 '!W417)</f>
        <v/>
      </c>
      <c r="V417" s="123" t="str">
        <f>IF('表格编辑 '!X417="","",'表格编辑 '!X417)</f>
        <v/>
      </c>
      <c r="W417" s="123" t="str">
        <f>IF('表格编辑 '!Y417="","",'表格编辑 '!Y417)</f>
        <v/>
      </c>
      <c r="X417" s="123" t="str">
        <f>IF('表格编辑 '!Z417="","",'表格编辑 '!Z417)</f>
        <v/>
      </c>
      <c r="Y417" s="123" t="str">
        <f>IF('表格编辑 '!AA417="","",'表格编辑 '!AA417)</f>
        <v/>
      </c>
      <c r="Z417" s="123" t="str">
        <f>IF('表格编辑 '!AB417="","",'表格编辑 '!AB417)</f>
        <v/>
      </c>
      <c r="AA417" s="123" t="str">
        <f>IF('表格编辑 '!AC417="","",'表格编辑 '!AC417)</f>
        <v/>
      </c>
      <c r="AB417" s="123" t="str">
        <f>IF('表格编辑 '!AD417="","",'表格编辑 '!AD417)</f>
        <v/>
      </c>
      <c r="AC417" s="123" t="str">
        <f>IF('表格编辑 '!AE417="","",'表格编辑 '!AE417)</f>
        <v/>
      </c>
      <c r="AD417" s="123">
        <f>IF('表格编辑 '!AF417="","",'表格编辑 '!AF417)</f>
        <v>140004</v>
      </c>
    </row>
    <row r="418" spans="1:30">
      <c r="A418" s="123">
        <f>IF('表格编辑 '!A418="","",'表格编辑 '!A418)</f>
        <v>40005</v>
      </c>
      <c r="B418" s="123">
        <f>IF('表格编辑 '!B418="","",'表格编辑 '!B418)</f>
        <v>50148</v>
      </c>
      <c r="C418" s="123">
        <f>IF('表格编辑 '!E418="","",'表格编辑 '!E418)</f>
        <v>24</v>
      </c>
      <c r="D418" s="123" t="str">
        <f>IF('表格编辑 '!F418="","",'表格编辑 '!F418)</f>
        <v>AI_born_event(RECEIVER, ARG0, ARG1, ARG2, ARG3,ARG4)</v>
      </c>
      <c r="E418" s="123" t="str">
        <f>IF('表格编辑 '!G418="","",'表格编辑 '!G418)</f>
        <v>AI_update_event(RECEIVER, ARG0, ARG1, ARG2, ARG3,ARG4)</v>
      </c>
      <c r="F418" s="123" t="str">
        <f>IF('表格编辑 '!H418="","",'表格编辑 '!H418)</f>
        <v/>
      </c>
      <c r="G418" s="123" t="str">
        <f>IF('表格编辑 '!I418="","",'表格编辑 '!I418)</f>
        <v/>
      </c>
      <c r="H418" s="123" t="str">
        <f>IF('表格编辑 '!J418="","",'表格编辑 '!J418)</f>
        <v>test_deadth_event(RECEIVER, ARG0, ARG1, ARG2, ARG3,ARG4)</v>
      </c>
      <c r="I418" s="123">
        <f>IF('表格编辑 '!K418="","",'表格编辑 '!K418)</f>
        <v>1</v>
      </c>
      <c r="J418" s="123">
        <f>IF('表格编辑 '!L418="","",'表格编辑 '!L418)</f>
        <v>-26</v>
      </c>
      <c r="K418" s="123">
        <f>IF('表格编辑 '!M418="","",'表格编辑 '!M418)</f>
        <v>720</v>
      </c>
      <c r="L418" s="123" t="str">
        <f>IF('表格编辑 '!N418="","",'表格编辑 '!N418)</f>
        <v/>
      </c>
      <c r="M418" s="123" t="str">
        <f>IF('表格编辑 '!O418="","",'表格编辑 '!O418)</f>
        <v/>
      </c>
      <c r="N418" s="123" t="str">
        <f>IF('表格编辑 '!P418="","",'表格编辑 '!P418)</f>
        <v/>
      </c>
      <c r="O418" s="123" t="str">
        <f>IF('表格编辑 '!Q418="","",'表格编辑 '!Q418)</f>
        <v/>
      </c>
      <c r="P418" s="123" t="str">
        <f>IF('表格编辑 '!R418="","",'表格编辑 '!R418)</f>
        <v/>
      </c>
      <c r="Q418" s="123">
        <f>IF('表格编辑 '!S418="","",'表格编辑 '!S418)</f>
        <v>320</v>
      </c>
      <c r="R418" s="123" t="str">
        <f>IF('表格编辑 '!T418="","",'表格编辑 '!T418)</f>
        <v/>
      </c>
      <c r="S418" s="123" t="str">
        <f>IF('表格编辑 '!U418="","",'表格编辑 '!U418)</f>
        <v/>
      </c>
      <c r="T418" s="123" t="str">
        <f>IF('表格编辑 '!V418="","",'表格编辑 '!V418)</f>
        <v/>
      </c>
      <c r="U418" s="123" t="str">
        <f>IF('表格编辑 '!W418="","",'表格编辑 '!W418)</f>
        <v/>
      </c>
      <c r="V418" s="123" t="str">
        <f>IF('表格编辑 '!X418="","",'表格编辑 '!X418)</f>
        <v/>
      </c>
      <c r="W418" s="123" t="str">
        <f>IF('表格编辑 '!Y418="","",'表格编辑 '!Y418)</f>
        <v/>
      </c>
      <c r="X418" s="123" t="str">
        <f>IF('表格编辑 '!Z418="","",'表格编辑 '!Z418)</f>
        <v/>
      </c>
      <c r="Y418" s="123" t="str">
        <f>IF('表格编辑 '!AA418="","",'表格编辑 '!AA418)</f>
        <v/>
      </c>
      <c r="Z418" s="123" t="str">
        <f>IF('表格编辑 '!AB418="","",'表格编辑 '!AB418)</f>
        <v/>
      </c>
      <c r="AA418" s="123" t="str">
        <f>IF('表格编辑 '!AC418="","",'表格编辑 '!AC418)</f>
        <v/>
      </c>
      <c r="AB418" s="123" t="str">
        <f>IF('表格编辑 '!AD418="","",'表格编辑 '!AD418)</f>
        <v/>
      </c>
      <c r="AC418" s="123" t="str">
        <f>IF('表格编辑 '!AE418="","",'表格编辑 '!AE418)</f>
        <v/>
      </c>
      <c r="AD418" s="123">
        <f>IF('表格编辑 '!AF418="","",'表格编辑 '!AF418)</f>
        <v>140005</v>
      </c>
    </row>
    <row r="419" spans="1:30">
      <c r="A419" s="123">
        <f>IF('表格编辑 '!A419="","",'表格编辑 '!A419)</f>
        <v>40006</v>
      </c>
      <c r="B419" s="123">
        <f>IF('表格编辑 '!B419="","",'表格编辑 '!B419)</f>
        <v>50090</v>
      </c>
      <c r="C419" s="123">
        <f>IF('表格编辑 '!E419="","",'表格编辑 '!E419)</f>
        <v>24</v>
      </c>
      <c r="D419" s="123" t="str">
        <f>IF('表格编辑 '!F419="","",'表格编辑 '!F419)</f>
        <v>AI_born_event(RECEIVER, ARG0, ARG1, ARG2, ARG3,ARG4)</v>
      </c>
      <c r="E419" s="123" t="str">
        <f>IF('表格编辑 '!G419="","",'表格编辑 '!G419)</f>
        <v>AI_update_event(RECEIVER, ARG0, ARG1, ARG2, ARG3,ARG4)</v>
      </c>
      <c r="F419" s="123" t="str">
        <f>IF('表格编辑 '!H419="","",'表格编辑 '!H419)</f>
        <v/>
      </c>
      <c r="G419" s="123" t="str">
        <f>IF('表格编辑 '!I419="","",'表格编辑 '!I419)</f>
        <v/>
      </c>
      <c r="H419" s="123" t="str">
        <f>IF('表格编辑 '!J419="","",'表格编辑 '!J419)</f>
        <v>test_deadth_event(RECEIVER, ARG0, ARG1, ARG2, ARG3,ARG4)</v>
      </c>
      <c r="I419" s="123">
        <f>IF('表格编辑 '!K419="","",'表格编辑 '!K419)</f>
        <v>1</v>
      </c>
      <c r="J419" s="123">
        <f>IF('表格编辑 '!L419="","",'表格编辑 '!L419)</f>
        <v>162</v>
      </c>
      <c r="K419" s="123">
        <f>IF('表格编辑 '!M419="","",'表格编辑 '!M419)</f>
        <v>720</v>
      </c>
      <c r="L419" s="123" t="str">
        <f>IF('表格编辑 '!N419="","",'表格编辑 '!N419)</f>
        <v/>
      </c>
      <c r="M419" s="123" t="str">
        <f>IF('表格编辑 '!O419="","",'表格编辑 '!O419)</f>
        <v/>
      </c>
      <c r="N419" s="123" t="str">
        <f>IF('表格编辑 '!P419="","",'表格编辑 '!P419)</f>
        <v/>
      </c>
      <c r="O419" s="123" t="str">
        <f>IF('表格编辑 '!Q419="","",'表格编辑 '!Q419)</f>
        <v/>
      </c>
      <c r="P419" s="123" t="str">
        <f>IF('表格编辑 '!R419="","",'表格编辑 '!R419)</f>
        <v/>
      </c>
      <c r="Q419" s="123">
        <f>IF('表格编辑 '!S419="","",'表格编辑 '!S419)</f>
        <v>320</v>
      </c>
      <c r="R419" s="123" t="str">
        <f>IF('表格编辑 '!T419="","",'表格编辑 '!T419)</f>
        <v/>
      </c>
      <c r="S419" s="123" t="str">
        <f>IF('表格编辑 '!U419="","",'表格编辑 '!U419)</f>
        <v/>
      </c>
      <c r="T419" s="123" t="str">
        <f>IF('表格编辑 '!V419="","",'表格编辑 '!V419)</f>
        <v/>
      </c>
      <c r="U419" s="123" t="str">
        <f>IF('表格编辑 '!W419="","",'表格编辑 '!W419)</f>
        <v/>
      </c>
      <c r="V419" s="123" t="str">
        <f>IF('表格编辑 '!X419="","",'表格编辑 '!X419)</f>
        <v/>
      </c>
      <c r="W419" s="123" t="str">
        <f>IF('表格编辑 '!Y419="","",'表格编辑 '!Y419)</f>
        <v/>
      </c>
      <c r="X419" s="123" t="str">
        <f>IF('表格编辑 '!Z419="","",'表格编辑 '!Z419)</f>
        <v/>
      </c>
      <c r="Y419" s="123" t="str">
        <f>IF('表格编辑 '!AA419="","",'表格编辑 '!AA419)</f>
        <v/>
      </c>
      <c r="Z419" s="123" t="str">
        <f>IF('表格编辑 '!AB419="","",'表格编辑 '!AB419)</f>
        <v/>
      </c>
      <c r="AA419" s="123" t="str">
        <f>IF('表格编辑 '!AC419="","",'表格编辑 '!AC419)</f>
        <v/>
      </c>
      <c r="AB419" s="123" t="str">
        <f>IF('表格编辑 '!AD419="","",'表格编辑 '!AD419)</f>
        <v/>
      </c>
      <c r="AC419" s="123" t="str">
        <f>IF('表格编辑 '!AE419="","",'表格编辑 '!AE419)</f>
        <v/>
      </c>
      <c r="AD419" s="123">
        <f>IF('表格编辑 '!AF419="","",'表格编辑 '!AF419)</f>
        <v>140006</v>
      </c>
    </row>
    <row r="420" spans="1:30">
      <c r="A420" s="123">
        <f>IF('表格编辑 '!A420="","",'表格编辑 '!A420)</f>
        <v>40007</v>
      </c>
      <c r="B420" s="123">
        <f>IF('表格编辑 '!B420="","",'表格编辑 '!B420)</f>
        <v>50085</v>
      </c>
      <c r="C420" s="123">
        <f>IF('表格编辑 '!E420="","",'表格编辑 '!E420)</f>
        <v>24</v>
      </c>
      <c r="D420" s="123" t="str">
        <f>IF('表格编辑 '!F420="","",'表格编辑 '!F420)</f>
        <v>AI_born_event(RECEIVER, ARG0, ARG1, ARG2, ARG3,ARG4)</v>
      </c>
      <c r="E420" s="123" t="str">
        <f>IF('表格编辑 '!G420="","",'表格编辑 '!G420)</f>
        <v>AI_update_event(RECEIVER, ARG0, ARG1, ARG2, ARG3,ARG4)</v>
      </c>
      <c r="F420" s="123" t="str">
        <f>IF('表格编辑 '!H420="","",'表格编辑 '!H420)</f>
        <v/>
      </c>
      <c r="G420" s="123" t="str">
        <f>IF('表格编辑 '!I420="","",'表格编辑 '!I420)</f>
        <v/>
      </c>
      <c r="H420" s="123" t="str">
        <f>IF('表格编辑 '!J420="","",'表格编辑 '!J420)</f>
        <v>test_deadth_event(RECEIVER, ARG0, ARG1, ARG2, ARG3,ARG4)</v>
      </c>
      <c r="I420" s="123">
        <f>IF('表格编辑 '!K420="","",'表格编辑 '!K420)</f>
        <v>1</v>
      </c>
      <c r="J420" s="123">
        <f>IF('表格编辑 '!L420="","",'表格编辑 '!L420)</f>
        <v>538</v>
      </c>
      <c r="K420" s="123">
        <f>IF('表格编辑 '!M420="","",'表格编辑 '!M420)</f>
        <v>720</v>
      </c>
      <c r="L420" s="123" t="str">
        <f>IF('表格编辑 '!N420="","",'表格编辑 '!N420)</f>
        <v/>
      </c>
      <c r="M420" s="123" t="str">
        <f>IF('表格编辑 '!O420="","",'表格编辑 '!O420)</f>
        <v/>
      </c>
      <c r="N420" s="123" t="str">
        <f>IF('表格编辑 '!P420="","",'表格编辑 '!P420)</f>
        <v/>
      </c>
      <c r="O420" s="123" t="str">
        <f>IF('表格编辑 '!Q420="","",'表格编辑 '!Q420)</f>
        <v/>
      </c>
      <c r="P420" s="123" t="str">
        <f>IF('表格编辑 '!R420="","",'表格编辑 '!R420)</f>
        <v/>
      </c>
      <c r="Q420" s="123">
        <f>IF('表格编辑 '!S420="","",'表格编辑 '!S420)</f>
        <v>320</v>
      </c>
      <c r="R420" s="123" t="str">
        <f>IF('表格编辑 '!T420="","",'表格编辑 '!T420)</f>
        <v/>
      </c>
      <c r="S420" s="123" t="str">
        <f>IF('表格编辑 '!U420="","",'表格编辑 '!U420)</f>
        <v/>
      </c>
      <c r="T420" s="123" t="str">
        <f>IF('表格编辑 '!V420="","",'表格编辑 '!V420)</f>
        <v/>
      </c>
      <c r="U420" s="123" t="str">
        <f>IF('表格编辑 '!W420="","",'表格编辑 '!W420)</f>
        <v/>
      </c>
      <c r="V420" s="123" t="str">
        <f>IF('表格编辑 '!X420="","",'表格编辑 '!X420)</f>
        <v/>
      </c>
      <c r="W420" s="123" t="str">
        <f>IF('表格编辑 '!Y420="","",'表格编辑 '!Y420)</f>
        <v/>
      </c>
      <c r="X420" s="123" t="str">
        <f>IF('表格编辑 '!Z420="","",'表格编辑 '!Z420)</f>
        <v/>
      </c>
      <c r="Y420" s="123" t="str">
        <f>IF('表格编辑 '!AA420="","",'表格编辑 '!AA420)</f>
        <v/>
      </c>
      <c r="Z420" s="123" t="str">
        <f>IF('表格编辑 '!AB420="","",'表格编辑 '!AB420)</f>
        <v/>
      </c>
      <c r="AA420" s="123" t="str">
        <f>IF('表格编辑 '!AC420="","",'表格编辑 '!AC420)</f>
        <v/>
      </c>
      <c r="AB420" s="123" t="str">
        <f>IF('表格编辑 '!AD420="","",'表格编辑 '!AD420)</f>
        <v/>
      </c>
      <c r="AC420" s="123" t="str">
        <f>IF('表格编辑 '!AE420="","",'表格编辑 '!AE420)</f>
        <v/>
      </c>
      <c r="AD420" s="123">
        <f>IF('表格编辑 '!AF420="","",'表格编辑 '!AF420)</f>
        <v>140007</v>
      </c>
    </row>
    <row r="421" spans="1:30">
      <c r="A421" s="123">
        <f>IF('表格编辑 '!A421="","",'表格编辑 '!A421)</f>
        <v>40008</v>
      </c>
      <c r="B421" s="123">
        <f>IF('表格编辑 '!B421="","",'表格编辑 '!B421)</f>
        <v>50088</v>
      </c>
      <c r="C421" s="123">
        <f>IF('表格编辑 '!E421="","",'表格编辑 '!E421)</f>
        <v>24</v>
      </c>
      <c r="D421" s="123" t="str">
        <f>IF('表格编辑 '!F421="","",'表格编辑 '!F421)</f>
        <v>AI_born_event(RECEIVER, ARG0, ARG1, ARG2, ARG3,ARG4)</v>
      </c>
      <c r="E421" s="123" t="str">
        <f>IF('表格编辑 '!G421="","",'表格编辑 '!G421)</f>
        <v>AI_update_event(RECEIVER, ARG0, ARG1, ARG2, ARG3,ARG4)</v>
      </c>
      <c r="F421" s="123" t="str">
        <f>IF('表格编辑 '!H421="","",'表格编辑 '!H421)</f>
        <v/>
      </c>
      <c r="G421" s="123" t="str">
        <f>IF('表格编辑 '!I421="","",'表格编辑 '!I421)</f>
        <v/>
      </c>
      <c r="H421" s="123" t="str">
        <f>IF('表格编辑 '!J421="","",'表格编辑 '!J421)</f>
        <v>test_deadth_event(RECEIVER, ARG0, ARG1, ARG2, ARG3,ARG4)</v>
      </c>
      <c r="I421" s="123">
        <f>IF('表格编辑 '!K421="","",'表格编辑 '!K421)</f>
        <v>1</v>
      </c>
      <c r="J421" s="123">
        <f>IF('表格编辑 '!L421="","",'表格编辑 '!L421)</f>
        <v>164</v>
      </c>
      <c r="K421" s="123">
        <f>IF('表格编辑 '!M421="","",'表格编辑 '!M421)</f>
        <v>720</v>
      </c>
      <c r="L421" s="123" t="str">
        <f>IF('表格编辑 '!N421="","",'表格编辑 '!N421)</f>
        <v/>
      </c>
      <c r="M421" s="123" t="str">
        <f>IF('表格编辑 '!O421="","",'表格编辑 '!O421)</f>
        <v/>
      </c>
      <c r="N421" s="123" t="str">
        <f>IF('表格编辑 '!P421="","",'表格编辑 '!P421)</f>
        <v/>
      </c>
      <c r="O421" s="123" t="str">
        <f>IF('表格编辑 '!Q421="","",'表格编辑 '!Q421)</f>
        <v/>
      </c>
      <c r="P421" s="123" t="str">
        <f>IF('表格编辑 '!R421="","",'表格编辑 '!R421)</f>
        <v/>
      </c>
      <c r="Q421" s="123">
        <f>IF('表格编辑 '!S421="","",'表格编辑 '!S421)</f>
        <v>320</v>
      </c>
      <c r="R421" s="123" t="str">
        <f>IF('表格编辑 '!T421="","",'表格编辑 '!T421)</f>
        <v/>
      </c>
      <c r="S421" s="123" t="str">
        <f>IF('表格编辑 '!U421="","",'表格编辑 '!U421)</f>
        <v/>
      </c>
      <c r="T421" s="123" t="str">
        <f>IF('表格编辑 '!V421="","",'表格编辑 '!V421)</f>
        <v/>
      </c>
      <c r="U421" s="123" t="str">
        <f>IF('表格编辑 '!W421="","",'表格编辑 '!W421)</f>
        <v/>
      </c>
      <c r="V421" s="123" t="str">
        <f>IF('表格编辑 '!X421="","",'表格编辑 '!X421)</f>
        <v/>
      </c>
      <c r="W421" s="123" t="str">
        <f>IF('表格编辑 '!Y421="","",'表格编辑 '!Y421)</f>
        <v/>
      </c>
      <c r="X421" s="123" t="str">
        <f>IF('表格编辑 '!Z421="","",'表格编辑 '!Z421)</f>
        <v/>
      </c>
      <c r="Y421" s="123" t="str">
        <f>IF('表格编辑 '!AA421="","",'表格编辑 '!AA421)</f>
        <v/>
      </c>
      <c r="Z421" s="123" t="str">
        <f>IF('表格编辑 '!AB421="","",'表格编辑 '!AB421)</f>
        <v/>
      </c>
      <c r="AA421" s="123" t="str">
        <f>IF('表格编辑 '!AC421="","",'表格编辑 '!AC421)</f>
        <v/>
      </c>
      <c r="AB421" s="123" t="str">
        <f>IF('表格编辑 '!AD421="","",'表格编辑 '!AD421)</f>
        <v/>
      </c>
      <c r="AC421" s="123" t="str">
        <f>IF('表格编辑 '!AE421="","",'表格编辑 '!AE421)</f>
        <v/>
      </c>
      <c r="AD421" s="123">
        <f>IF('表格编辑 '!AF421="","",'表格编辑 '!AF421)</f>
        <v>140008</v>
      </c>
    </row>
    <row r="422" spans="1:30">
      <c r="A422" s="123">
        <f>IF('表格编辑 '!A422="","",'表格编辑 '!A422)</f>
        <v>40009</v>
      </c>
      <c r="B422" s="123">
        <f>IF('表格编辑 '!B422="","",'表格编辑 '!B422)</f>
        <v>50104</v>
      </c>
      <c r="C422" s="123">
        <f>IF('表格编辑 '!E422="","",'表格编辑 '!E422)</f>
        <v>24</v>
      </c>
      <c r="D422" s="123" t="str">
        <f>IF('表格编辑 '!F422="","",'表格编辑 '!F422)</f>
        <v>AI_born_event(RECEIVER, ARG0, ARG1, ARG2, ARG3,ARG4)</v>
      </c>
      <c r="E422" s="123" t="str">
        <f>IF('表格编辑 '!G422="","",'表格编辑 '!G422)</f>
        <v>AI_update_event(RECEIVER, ARG0, ARG1, ARG2, ARG3,ARG4)</v>
      </c>
      <c r="F422" s="123" t="str">
        <f>IF('表格编辑 '!H422="","",'表格编辑 '!H422)</f>
        <v/>
      </c>
      <c r="G422" s="123" t="str">
        <f>IF('表格编辑 '!I422="","",'表格编辑 '!I422)</f>
        <v/>
      </c>
      <c r="H422" s="123" t="str">
        <f>IF('表格编辑 '!J422="","",'表格编辑 '!J422)</f>
        <v>test_deadth_event(RECEIVER, ARG0, ARG1, ARG2, ARG3,ARG4)</v>
      </c>
      <c r="I422" s="123">
        <f>IF('表格编辑 '!K422="","",'表格编辑 '!K422)</f>
        <v>1</v>
      </c>
      <c r="J422" s="123">
        <f>IF('表格编辑 '!L422="","",'表格编辑 '!L422)</f>
        <v>522</v>
      </c>
      <c r="K422" s="123">
        <f>IF('表格编辑 '!M422="","",'表格编辑 '!M422)</f>
        <v>720</v>
      </c>
      <c r="L422" s="123" t="str">
        <f>IF('表格编辑 '!N422="","",'表格编辑 '!N422)</f>
        <v/>
      </c>
      <c r="M422" s="123" t="str">
        <f>IF('表格编辑 '!O422="","",'表格编辑 '!O422)</f>
        <v/>
      </c>
      <c r="N422" s="123" t="str">
        <f>IF('表格编辑 '!P422="","",'表格编辑 '!P422)</f>
        <v/>
      </c>
      <c r="O422" s="123" t="str">
        <f>IF('表格编辑 '!Q422="","",'表格编辑 '!Q422)</f>
        <v/>
      </c>
      <c r="P422" s="123" t="str">
        <f>IF('表格编辑 '!R422="","",'表格编辑 '!R422)</f>
        <v/>
      </c>
      <c r="Q422" s="123">
        <f>IF('表格编辑 '!S422="","",'表格编辑 '!S422)</f>
        <v>320</v>
      </c>
      <c r="R422" s="123" t="str">
        <f>IF('表格编辑 '!T422="","",'表格编辑 '!T422)</f>
        <v/>
      </c>
      <c r="S422" s="123" t="str">
        <f>IF('表格编辑 '!U422="","",'表格编辑 '!U422)</f>
        <v/>
      </c>
      <c r="T422" s="123" t="str">
        <f>IF('表格编辑 '!V422="","",'表格编辑 '!V422)</f>
        <v/>
      </c>
      <c r="U422" s="123" t="str">
        <f>IF('表格编辑 '!W422="","",'表格编辑 '!W422)</f>
        <v/>
      </c>
      <c r="V422" s="123" t="str">
        <f>IF('表格编辑 '!X422="","",'表格编辑 '!X422)</f>
        <v/>
      </c>
      <c r="W422" s="123" t="str">
        <f>IF('表格编辑 '!Y422="","",'表格编辑 '!Y422)</f>
        <v/>
      </c>
      <c r="X422" s="123" t="str">
        <f>IF('表格编辑 '!Z422="","",'表格编辑 '!Z422)</f>
        <v/>
      </c>
      <c r="Y422" s="123" t="str">
        <f>IF('表格编辑 '!AA422="","",'表格编辑 '!AA422)</f>
        <v/>
      </c>
      <c r="Z422" s="123" t="str">
        <f>IF('表格编辑 '!AB422="","",'表格编辑 '!AB422)</f>
        <v/>
      </c>
      <c r="AA422" s="123" t="str">
        <f>IF('表格编辑 '!AC422="","",'表格编辑 '!AC422)</f>
        <v/>
      </c>
      <c r="AB422" s="123" t="str">
        <f>IF('表格编辑 '!AD422="","",'表格编辑 '!AD422)</f>
        <v/>
      </c>
      <c r="AC422" s="123" t="str">
        <f>IF('表格编辑 '!AE422="","",'表格编辑 '!AE422)</f>
        <v/>
      </c>
      <c r="AD422" s="123">
        <f>IF('表格编辑 '!AF422="","",'表格编辑 '!AF422)</f>
        <v>140009</v>
      </c>
    </row>
    <row r="423" spans="1:30">
      <c r="A423" s="123">
        <f>IF('表格编辑 '!A423="","",'表格编辑 '!A423)</f>
        <v>40010</v>
      </c>
      <c r="B423" s="123">
        <f>IF('表格编辑 '!B423="","",'表格编辑 '!B423)</f>
        <v>50074</v>
      </c>
      <c r="C423" s="123">
        <f>IF('表格编辑 '!E423="","",'表格编辑 '!E423)</f>
        <v>24</v>
      </c>
      <c r="D423" s="123" t="str">
        <f>IF('表格编辑 '!F423="","",'表格编辑 '!F423)</f>
        <v>AI_born_event(RECEIVER, ARG0, ARG1, ARG2, ARG3,ARG4)</v>
      </c>
      <c r="E423" s="123" t="str">
        <f>IF('表格编辑 '!G423="","",'表格编辑 '!G423)</f>
        <v>AI_update_event(RECEIVER, ARG0, ARG1, ARG2, ARG3,ARG4)</v>
      </c>
      <c r="F423" s="123" t="str">
        <f>IF('表格编辑 '!H423="","",'表格编辑 '!H423)</f>
        <v/>
      </c>
      <c r="G423" s="123" t="str">
        <f>IF('表格编辑 '!I423="","",'表格编辑 '!I423)</f>
        <v/>
      </c>
      <c r="H423" s="123" t="str">
        <f>IF('表格编辑 '!J423="","",'表格编辑 '!J423)</f>
        <v>test_deadth_event(RECEIVER, ARG0, ARG1, ARG2, ARG3,ARG4)</v>
      </c>
      <c r="I423" s="123">
        <f>IF('表格编辑 '!K423="","",'表格编辑 '!K423)</f>
        <v>1</v>
      </c>
      <c r="J423" s="123">
        <f>IF('表格编辑 '!L423="","",'表格编辑 '!L423)</f>
        <v>220</v>
      </c>
      <c r="K423" s="123">
        <f>IF('表格编辑 '!M423="","",'表格编辑 '!M423)</f>
        <v>720</v>
      </c>
      <c r="L423" s="123" t="str">
        <f>IF('表格编辑 '!N423="","",'表格编辑 '!N423)</f>
        <v/>
      </c>
      <c r="M423" s="123" t="str">
        <f>IF('表格编辑 '!O423="","",'表格编辑 '!O423)</f>
        <v/>
      </c>
      <c r="N423" s="123" t="str">
        <f>IF('表格编辑 '!P423="","",'表格编辑 '!P423)</f>
        <v/>
      </c>
      <c r="O423" s="123" t="str">
        <f>IF('表格编辑 '!Q423="","",'表格编辑 '!Q423)</f>
        <v/>
      </c>
      <c r="P423" s="123" t="str">
        <f>IF('表格编辑 '!R423="","",'表格编辑 '!R423)</f>
        <v/>
      </c>
      <c r="Q423" s="123">
        <f>IF('表格编辑 '!S423="","",'表格编辑 '!S423)</f>
        <v>320</v>
      </c>
      <c r="R423" s="123" t="str">
        <f>IF('表格编辑 '!T423="","",'表格编辑 '!T423)</f>
        <v/>
      </c>
      <c r="S423" s="123" t="str">
        <f>IF('表格编辑 '!U423="","",'表格编辑 '!U423)</f>
        <v/>
      </c>
      <c r="T423" s="123" t="str">
        <f>IF('表格编辑 '!V423="","",'表格编辑 '!V423)</f>
        <v/>
      </c>
      <c r="U423" s="123" t="str">
        <f>IF('表格编辑 '!W423="","",'表格编辑 '!W423)</f>
        <v/>
      </c>
      <c r="V423" s="123" t="str">
        <f>IF('表格编辑 '!X423="","",'表格编辑 '!X423)</f>
        <v/>
      </c>
      <c r="W423" s="123" t="str">
        <f>IF('表格编辑 '!Y423="","",'表格编辑 '!Y423)</f>
        <v/>
      </c>
      <c r="X423" s="123" t="str">
        <f>IF('表格编辑 '!Z423="","",'表格编辑 '!Z423)</f>
        <v/>
      </c>
      <c r="Y423" s="123" t="str">
        <f>IF('表格编辑 '!AA423="","",'表格编辑 '!AA423)</f>
        <v/>
      </c>
      <c r="Z423" s="123" t="str">
        <f>IF('表格编辑 '!AB423="","",'表格编辑 '!AB423)</f>
        <v/>
      </c>
      <c r="AA423" s="123" t="str">
        <f>IF('表格编辑 '!AC423="","",'表格编辑 '!AC423)</f>
        <v/>
      </c>
      <c r="AB423" s="123" t="str">
        <f>IF('表格编辑 '!AD423="","",'表格编辑 '!AD423)</f>
        <v/>
      </c>
      <c r="AC423" s="123" t="str">
        <f>IF('表格编辑 '!AE423="","",'表格编辑 '!AE423)</f>
        <v/>
      </c>
      <c r="AD423" s="123">
        <f>IF('表格编辑 '!AF423="","",'表格编辑 '!AF423)</f>
        <v>140010</v>
      </c>
    </row>
    <row r="424" spans="1:30">
      <c r="A424" s="123">
        <f>IF('表格编辑 '!A424="","",'表格编辑 '!A424)</f>
        <v>40011</v>
      </c>
      <c r="B424" s="123">
        <f>IF('表格编辑 '!B424="","",'表格编辑 '!B424)</f>
        <v>50084</v>
      </c>
      <c r="C424" s="123">
        <f>IF('表格编辑 '!E424="","",'表格编辑 '!E424)</f>
        <v>24</v>
      </c>
      <c r="D424" s="123" t="str">
        <f>IF('表格编辑 '!F424="","",'表格编辑 '!F424)</f>
        <v>AI_born_event(RECEIVER, ARG0, ARG1, ARG2, ARG3,ARG4)</v>
      </c>
      <c r="E424" s="123" t="str">
        <f>IF('表格编辑 '!G424="","",'表格编辑 '!G424)</f>
        <v>AI_update_event(RECEIVER, ARG0, ARG1, ARG2, ARG3,ARG4)</v>
      </c>
      <c r="F424" s="123" t="str">
        <f>IF('表格编辑 '!H424="","",'表格编辑 '!H424)</f>
        <v/>
      </c>
      <c r="G424" s="123" t="str">
        <f>IF('表格编辑 '!I424="","",'表格编辑 '!I424)</f>
        <v/>
      </c>
      <c r="H424" s="123" t="str">
        <f>IF('表格编辑 '!J424="","",'表格编辑 '!J424)</f>
        <v>test_deadth_event(RECEIVER, ARG0, ARG1, ARG2, ARG3,ARG4)</v>
      </c>
      <c r="I424" s="123">
        <f>IF('表格编辑 '!K424="","",'表格编辑 '!K424)</f>
        <v>1</v>
      </c>
      <c r="J424" s="123">
        <f>IF('表格编辑 '!L424="","",'表格编辑 '!L424)</f>
        <v>474</v>
      </c>
      <c r="K424" s="123">
        <f>IF('表格编辑 '!M424="","",'表格编辑 '!M424)</f>
        <v>720</v>
      </c>
      <c r="L424" s="123" t="str">
        <f>IF('表格编辑 '!N424="","",'表格编辑 '!N424)</f>
        <v/>
      </c>
      <c r="M424" s="123" t="str">
        <f>IF('表格编辑 '!O424="","",'表格编辑 '!O424)</f>
        <v/>
      </c>
      <c r="N424" s="123" t="str">
        <f>IF('表格编辑 '!P424="","",'表格编辑 '!P424)</f>
        <v/>
      </c>
      <c r="O424" s="123" t="str">
        <f>IF('表格编辑 '!Q424="","",'表格编辑 '!Q424)</f>
        <v/>
      </c>
      <c r="P424" s="123" t="str">
        <f>IF('表格编辑 '!R424="","",'表格编辑 '!R424)</f>
        <v/>
      </c>
      <c r="Q424" s="123">
        <f>IF('表格编辑 '!S424="","",'表格编辑 '!S424)</f>
        <v>320</v>
      </c>
      <c r="R424" s="123" t="str">
        <f>IF('表格编辑 '!T424="","",'表格编辑 '!T424)</f>
        <v/>
      </c>
      <c r="S424" s="123" t="str">
        <f>IF('表格编辑 '!U424="","",'表格编辑 '!U424)</f>
        <v/>
      </c>
      <c r="T424" s="123" t="str">
        <f>IF('表格编辑 '!V424="","",'表格编辑 '!V424)</f>
        <v/>
      </c>
      <c r="U424" s="123" t="str">
        <f>IF('表格编辑 '!W424="","",'表格编辑 '!W424)</f>
        <v/>
      </c>
      <c r="V424" s="123" t="str">
        <f>IF('表格编辑 '!X424="","",'表格编辑 '!X424)</f>
        <v/>
      </c>
      <c r="W424" s="123" t="str">
        <f>IF('表格编辑 '!Y424="","",'表格编辑 '!Y424)</f>
        <v/>
      </c>
      <c r="X424" s="123" t="str">
        <f>IF('表格编辑 '!Z424="","",'表格编辑 '!Z424)</f>
        <v/>
      </c>
      <c r="Y424" s="123" t="str">
        <f>IF('表格编辑 '!AA424="","",'表格编辑 '!AA424)</f>
        <v/>
      </c>
      <c r="Z424" s="123" t="str">
        <f>IF('表格编辑 '!AB424="","",'表格编辑 '!AB424)</f>
        <v/>
      </c>
      <c r="AA424" s="123" t="str">
        <f>IF('表格编辑 '!AC424="","",'表格编辑 '!AC424)</f>
        <v/>
      </c>
      <c r="AB424" s="123" t="str">
        <f>IF('表格编辑 '!AD424="","",'表格编辑 '!AD424)</f>
        <v/>
      </c>
      <c r="AC424" s="123" t="str">
        <f>IF('表格编辑 '!AE424="","",'表格编辑 '!AE424)</f>
        <v/>
      </c>
      <c r="AD424" s="123">
        <f>IF('表格编辑 '!AF424="","",'表格编辑 '!AF424)</f>
        <v>140011</v>
      </c>
    </row>
    <row r="425" spans="1:30">
      <c r="A425" s="123">
        <f>IF('表格编辑 '!A425="","",'表格编辑 '!A425)</f>
        <v>40012</v>
      </c>
      <c r="B425" s="123">
        <f>IF('表格编辑 '!B425="","",'表格编辑 '!B425)</f>
        <v>50155</v>
      </c>
      <c r="C425" s="123">
        <f>IF('表格编辑 '!E425="","",'表格编辑 '!E425)</f>
        <v>24</v>
      </c>
      <c r="D425" s="123" t="str">
        <f>IF('表格编辑 '!F425="","",'表格编辑 '!F425)</f>
        <v>AI_born_event(RECEIVER, ARG0, ARG1, ARG2, ARG3,ARG4)</v>
      </c>
      <c r="E425" s="123" t="str">
        <f>IF('表格编辑 '!G425="","",'表格编辑 '!G425)</f>
        <v>AI_update_event(RECEIVER, ARG0, ARG1, ARG2, ARG3,ARG4)</v>
      </c>
      <c r="F425" s="123" t="str">
        <f>IF('表格编辑 '!H425="","",'表格编辑 '!H425)</f>
        <v/>
      </c>
      <c r="G425" s="123" t="str">
        <f>IF('表格编辑 '!I425="","",'表格编辑 '!I425)</f>
        <v/>
      </c>
      <c r="H425" s="123" t="str">
        <f>IF('表格编辑 '!J425="","",'表格编辑 '!J425)</f>
        <v>test_deadth_event(RECEIVER, ARG0, ARG1, ARG2, ARG3,ARG4)</v>
      </c>
      <c r="I425" s="123">
        <f>IF('表格编辑 '!K425="","",'表格编辑 '!K425)</f>
        <v>1</v>
      </c>
      <c r="J425" s="123">
        <f>IF('表格编辑 '!L425="","",'表格编辑 '!L425)</f>
        <v>-10</v>
      </c>
      <c r="K425" s="123">
        <f>IF('表格编辑 '!M425="","",'表格编辑 '!M425)</f>
        <v>720</v>
      </c>
      <c r="L425" s="123" t="str">
        <f>IF('表格编辑 '!N425="","",'表格编辑 '!N425)</f>
        <v/>
      </c>
      <c r="M425" s="123" t="str">
        <f>IF('表格编辑 '!O425="","",'表格编辑 '!O425)</f>
        <v/>
      </c>
      <c r="N425" s="123" t="str">
        <f>IF('表格编辑 '!P425="","",'表格编辑 '!P425)</f>
        <v/>
      </c>
      <c r="O425" s="123" t="str">
        <f>IF('表格编辑 '!Q425="","",'表格编辑 '!Q425)</f>
        <v/>
      </c>
      <c r="P425" s="123" t="str">
        <f>IF('表格编辑 '!R425="","",'表格编辑 '!R425)</f>
        <v/>
      </c>
      <c r="Q425" s="123">
        <f>IF('表格编辑 '!S425="","",'表格编辑 '!S425)</f>
        <v>320</v>
      </c>
      <c r="R425" s="123" t="str">
        <f>IF('表格编辑 '!T425="","",'表格编辑 '!T425)</f>
        <v/>
      </c>
      <c r="S425" s="123" t="str">
        <f>IF('表格编辑 '!U425="","",'表格编辑 '!U425)</f>
        <v/>
      </c>
      <c r="T425" s="123" t="str">
        <f>IF('表格编辑 '!V425="","",'表格编辑 '!V425)</f>
        <v/>
      </c>
      <c r="U425" s="123" t="str">
        <f>IF('表格编辑 '!W425="","",'表格编辑 '!W425)</f>
        <v/>
      </c>
      <c r="V425" s="123" t="str">
        <f>IF('表格编辑 '!X425="","",'表格编辑 '!X425)</f>
        <v/>
      </c>
      <c r="W425" s="123" t="str">
        <f>IF('表格编辑 '!Y425="","",'表格编辑 '!Y425)</f>
        <v/>
      </c>
      <c r="X425" s="123" t="str">
        <f>IF('表格编辑 '!Z425="","",'表格编辑 '!Z425)</f>
        <v/>
      </c>
      <c r="Y425" s="123" t="str">
        <f>IF('表格编辑 '!AA425="","",'表格编辑 '!AA425)</f>
        <v/>
      </c>
      <c r="Z425" s="123" t="str">
        <f>IF('表格编辑 '!AB425="","",'表格编辑 '!AB425)</f>
        <v/>
      </c>
      <c r="AA425" s="123" t="str">
        <f>IF('表格编辑 '!AC425="","",'表格编辑 '!AC425)</f>
        <v/>
      </c>
      <c r="AB425" s="123" t="str">
        <f>IF('表格编辑 '!AD425="","",'表格编辑 '!AD425)</f>
        <v/>
      </c>
      <c r="AC425" s="123" t="str">
        <f>IF('表格编辑 '!AE425="","",'表格编辑 '!AE425)</f>
        <v/>
      </c>
      <c r="AD425" s="123">
        <f>IF('表格编辑 '!AF425="","",'表格编辑 '!AF425)</f>
        <v>140012</v>
      </c>
    </row>
    <row r="426" spans="1:30">
      <c r="A426" s="123">
        <f>IF('表格编辑 '!A426="","",'表格编辑 '!A426)</f>
        <v>40013</v>
      </c>
      <c r="B426" s="123">
        <f>IF('表格编辑 '!B426="","",'表格编辑 '!B426)</f>
        <v>50157</v>
      </c>
      <c r="C426" s="123">
        <f>IF('表格编辑 '!E426="","",'表格编辑 '!E426)</f>
        <v>24</v>
      </c>
      <c r="D426" s="123" t="str">
        <f>IF('表格编辑 '!F426="","",'表格编辑 '!F426)</f>
        <v>AI_born_event(RECEIVER, ARG0, ARG1, ARG2, ARG3,ARG4)</v>
      </c>
      <c r="E426" s="123" t="str">
        <f>IF('表格编辑 '!G426="","",'表格编辑 '!G426)</f>
        <v>AI_update_event(RECEIVER, ARG0, ARG1, ARG2, ARG3,ARG4)</v>
      </c>
      <c r="F426" s="123" t="str">
        <f>IF('表格编辑 '!H426="","",'表格编辑 '!H426)</f>
        <v/>
      </c>
      <c r="G426" s="123" t="str">
        <f>IF('表格编辑 '!I426="","",'表格编辑 '!I426)</f>
        <v/>
      </c>
      <c r="H426" s="123" t="str">
        <f>IF('表格编辑 '!J426="","",'表格编辑 '!J426)</f>
        <v>test_deadth_event(RECEIVER, ARG0, ARG1, ARG2, ARG3,ARG4)</v>
      </c>
      <c r="I426" s="123">
        <f>IF('表格编辑 '!K426="","",'表格编辑 '!K426)</f>
        <v>1</v>
      </c>
      <c r="J426" s="123">
        <f>IF('表格编辑 '!L426="","",'表格编辑 '!L426)</f>
        <v>-222</v>
      </c>
      <c r="K426" s="123">
        <f>IF('表格编辑 '!M426="","",'表格编辑 '!M426)</f>
        <v>720</v>
      </c>
      <c r="L426" s="123" t="str">
        <f>IF('表格编辑 '!N426="","",'表格编辑 '!N426)</f>
        <v/>
      </c>
      <c r="M426" s="123" t="str">
        <f>IF('表格编辑 '!O426="","",'表格编辑 '!O426)</f>
        <v/>
      </c>
      <c r="N426" s="123" t="str">
        <f>IF('表格编辑 '!P426="","",'表格编辑 '!P426)</f>
        <v/>
      </c>
      <c r="O426" s="123" t="str">
        <f>IF('表格编辑 '!Q426="","",'表格编辑 '!Q426)</f>
        <v/>
      </c>
      <c r="P426" s="123" t="str">
        <f>IF('表格编辑 '!R426="","",'表格编辑 '!R426)</f>
        <v/>
      </c>
      <c r="Q426" s="123">
        <f>IF('表格编辑 '!S426="","",'表格编辑 '!S426)</f>
        <v>320</v>
      </c>
      <c r="R426" s="123" t="str">
        <f>IF('表格编辑 '!T426="","",'表格编辑 '!T426)</f>
        <v/>
      </c>
      <c r="S426" s="123" t="str">
        <f>IF('表格编辑 '!U426="","",'表格编辑 '!U426)</f>
        <v/>
      </c>
      <c r="T426" s="123" t="str">
        <f>IF('表格编辑 '!V426="","",'表格编辑 '!V426)</f>
        <v/>
      </c>
      <c r="U426" s="123" t="str">
        <f>IF('表格编辑 '!W426="","",'表格编辑 '!W426)</f>
        <v/>
      </c>
      <c r="V426" s="123" t="str">
        <f>IF('表格编辑 '!X426="","",'表格编辑 '!X426)</f>
        <v/>
      </c>
      <c r="W426" s="123" t="str">
        <f>IF('表格编辑 '!Y426="","",'表格编辑 '!Y426)</f>
        <v/>
      </c>
      <c r="X426" s="123" t="str">
        <f>IF('表格编辑 '!Z426="","",'表格编辑 '!Z426)</f>
        <v/>
      </c>
      <c r="Y426" s="123" t="str">
        <f>IF('表格编辑 '!AA426="","",'表格编辑 '!AA426)</f>
        <v/>
      </c>
      <c r="Z426" s="123" t="str">
        <f>IF('表格编辑 '!AB426="","",'表格编辑 '!AB426)</f>
        <v/>
      </c>
      <c r="AA426" s="123" t="str">
        <f>IF('表格编辑 '!AC426="","",'表格编辑 '!AC426)</f>
        <v/>
      </c>
      <c r="AB426" s="123" t="str">
        <f>IF('表格编辑 '!AD426="","",'表格编辑 '!AD426)</f>
        <v/>
      </c>
      <c r="AC426" s="123" t="str">
        <f>IF('表格编辑 '!AE426="","",'表格编辑 '!AE426)</f>
        <v/>
      </c>
      <c r="AD426" s="123">
        <f>IF('表格编辑 '!AF426="","",'表格编辑 '!AF426)</f>
        <v>140013</v>
      </c>
    </row>
    <row r="427" spans="1:30">
      <c r="A427" s="123">
        <f>IF('表格编辑 '!A427="","",'表格编辑 '!A427)</f>
        <v>40014</v>
      </c>
      <c r="B427" s="123">
        <f>IF('表格编辑 '!B427="","",'表格编辑 '!B427)</f>
        <v>50076</v>
      </c>
      <c r="C427" s="123">
        <f>IF('表格编辑 '!E427="","",'表格编辑 '!E427)</f>
        <v>24</v>
      </c>
      <c r="D427" s="123" t="str">
        <f>IF('表格编辑 '!F427="","",'表格编辑 '!F427)</f>
        <v>AI_born_event(RECEIVER, ARG0, ARG1, ARG2, ARG3,ARG4)</v>
      </c>
      <c r="E427" s="123" t="str">
        <f>IF('表格编辑 '!G427="","",'表格编辑 '!G427)</f>
        <v>AI_update_event(RECEIVER, ARG0, ARG1, ARG2, ARG3,ARG4)</v>
      </c>
      <c r="F427" s="123" t="str">
        <f>IF('表格编辑 '!H427="","",'表格编辑 '!H427)</f>
        <v/>
      </c>
      <c r="G427" s="123" t="str">
        <f>IF('表格编辑 '!I427="","",'表格编辑 '!I427)</f>
        <v/>
      </c>
      <c r="H427" s="123" t="str">
        <f>IF('表格编辑 '!J427="","",'表格编辑 '!J427)</f>
        <v>test_deadth_event(RECEIVER, ARG0, ARG1, ARG2, ARG3,ARG4)</v>
      </c>
      <c r="I427" s="123">
        <f>IF('表格编辑 '!K427="","",'表格编辑 '!K427)</f>
        <v>1</v>
      </c>
      <c r="J427" s="123">
        <f>IF('表格编辑 '!L427="","",'表格编辑 '!L427)</f>
        <v>278</v>
      </c>
      <c r="K427" s="123">
        <f>IF('表格编辑 '!M427="","",'表格编辑 '!M427)</f>
        <v>720</v>
      </c>
      <c r="L427" s="123" t="str">
        <f>IF('表格编辑 '!N427="","",'表格编辑 '!N427)</f>
        <v/>
      </c>
      <c r="M427" s="123" t="str">
        <f>IF('表格编辑 '!O427="","",'表格编辑 '!O427)</f>
        <v/>
      </c>
      <c r="N427" s="123" t="str">
        <f>IF('表格编辑 '!P427="","",'表格编辑 '!P427)</f>
        <v/>
      </c>
      <c r="O427" s="123" t="str">
        <f>IF('表格编辑 '!Q427="","",'表格编辑 '!Q427)</f>
        <v/>
      </c>
      <c r="P427" s="123" t="str">
        <f>IF('表格编辑 '!R427="","",'表格编辑 '!R427)</f>
        <v/>
      </c>
      <c r="Q427" s="123">
        <f>IF('表格编辑 '!S427="","",'表格编辑 '!S427)</f>
        <v>320</v>
      </c>
      <c r="R427" s="123" t="str">
        <f>IF('表格编辑 '!T427="","",'表格编辑 '!T427)</f>
        <v/>
      </c>
      <c r="S427" s="123" t="str">
        <f>IF('表格编辑 '!U427="","",'表格编辑 '!U427)</f>
        <v/>
      </c>
      <c r="T427" s="123" t="str">
        <f>IF('表格编辑 '!V427="","",'表格编辑 '!V427)</f>
        <v/>
      </c>
      <c r="U427" s="123" t="str">
        <f>IF('表格编辑 '!W427="","",'表格编辑 '!W427)</f>
        <v/>
      </c>
      <c r="V427" s="123" t="str">
        <f>IF('表格编辑 '!X427="","",'表格编辑 '!X427)</f>
        <v/>
      </c>
      <c r="W427" s="123" t="str">
        <f>IF('表格编辑 '!Y427="","",'表格编辑 '!Y427)</f>
        <v/>
      </c>
      <c r="X427" s="123" t="str">
        <f>IF('表格编辑 '!Z427="","",'表格编辑 '!Z427)</f>
        <v/>
      </c>
      <c r="Y427" s="123" t="str">
        <f>IF('表格编辑 '!AA427="","",'表格编辑 '!AA427)</f>
        <v/>
      </c>
      <c r="Z427" s="123" t="str">
        <f>IF('表格编辑 '!AB427="","",'表格编辑 '!AB427)</f>
        <v/>
      </c>
      <c r="AA427" s="123" t="str">
        <f>IF('表格编辑 '!AC427="","",'表格编辑 '!AC427)</f>
        <v/>
      </c>
      <c r="AB427" s="123" t="str">
        <f>IF('表格编辑 '!AD427="","",'表格编辑 '!AD427)</f>
        <v/>
      </c>
      <c r="AC427" s="123" t="str">
        <f>IF('表格编辑 '!AE427="","",'表格编辑 '!AE427)</f>
        <v/>
      </c>
      <c r="AD427" s="123">
        <f>IF('表格编辑 '!AF427="","",'表格编辑 '!AF427)</f>
        <v>140014</v>
      </c>
    </row>
    <row r="428" spans="1:30">
      <c r="A428" s="123">
        <f>IF('表格编辑 '!A428="","",'表格编辑 '!A428)</f>
        <v>40015</v>
      </c>
      <c r="B428" s="123">
        <f>IF('表格编辑 '!B428="","",'表格编辑 '!B428)</f>
        <v>50060</v>
      </c>
      <c r="C428" s="123">
        <f>IF('表格编辑 '!E428="","",'表格编辑 '!E428)</f>
        <v>24</v>
      </c>
      <c r="D428" s="123" t="str">
        <f>IF('表格编辑 '!F428="","",'表格编辑 '!F428)</f>
        <v>AI_born_event(RECEIVER, ARG0, ARG1, ARG2, ARG3,ARG4)</v>
      </c>
      <c r="E428" s="123" t="str">
        <f>IF('表格编辑 '!G428="","",'表格编辑 '!G428)</f>
        <v>AI_update_event(RECEIVER, ARG0, ARG1, ARG2, ARG3,ARG4)</v>
      </c>
      <c r="F428" s="123" t="str">
        <f>IF('表格编辑 '!H428="","",'表格编辑 '!H428)</f>
        <v/>
      </c>
      <c r="G428" s="123" t="str">
        <f>IF('表格编辑 '!I428="","",'表格编辑 '!I428)</f>
        <v/>
      </c>
      <c r="H428" s="123" t="str">
        <f>IF('表格编辑 '!J428="","",'表格编辑 '!J428)</f>
        <v>test_deadth_event(RECEIVER, ARG0, ARG1, ARG2, ARG3,ARG4)</v>
      </c>
      <c r="I428" s="123">
        <f>IF('表格编辑 '!K428="","",'表格编辑 '!K428)</f>
        <v>1</v>
      </c>
      <c r="J428" s="123">
        <f>IF('表格编辑 '!L428="","",'表格编辑 '!L428)</f>
        <v>-64</v>
      </c>
      <c r="K428" s="123">
        <f>IF('表格编辑 '!M428="","",'表格编辑 '!M428)</f>
        <v>720</v>
      </c>
      <c r="L428" s="123" t="str">
        <f>IF('表格编辑 '!N428="","",'表格编辑 '!N428)</f>
        <v/>
      </c>
      <c r="M428" s="123" t="str">
        <f>IF('表格编辑 '!O428="","",'表格编辑 '!O428)</f>
        <v/>
      </c>
      <c r="N428" s="123" t="str">
        <f>IF('表格编辑 '!P428="","",'表格编辑 '!P428)</f>
        <v/>
      </c>
      <c r="O428" s="123" t="str">
        <f>IF('表格编辑 '!Q428="","",'表格编辑 '!Q428)</f>
        <v/>
      </c>
      <c r="P428" s="123" t="str">
        <f>IF('表格编辑 '!R428="","",'表格编辑 '!R428)</f>
        <v/>
      </c>
      <c r="Q428" s="123">
        <f>IF('表格编辑 '!S428="","",'表格编辑 '!S428)</f>
        <v>320</v>
      </c>
      <c r="R428" s="123" t="str">
        <f>IF('表格编辑 '!T428="","",'表格编辑 '!T428)</f>
        <v/>
      </c>
      <c r="S428" s="123" t="str">
        <f>IF('表格编辑 '!U428="","",'表格编辑 '!U428)</f>
        <v/>
      </c>
      <c r="T428" s="123" t="str">
        <f>IF('表格编辑 '!V428="","",'表格编辑 '!V428)</f>
        <v/>
      </c>
      <c r="U428" s="123" t="str">
        <f>IF('表格编辑 '!W428="","",'表格编辑 '!W428)</f>
        <v/>
      </c>
      <c r="V428" s="123" t="str">
        <f>IF('表格编辑 '!X428="","",'表格编辑 '!X428)</f>
        <v/>
      </c>
      <c r="W428" s="123" t="str">
        <f>IF('表格编辑 '!Y428="","",'表格编辑 '!Y428)</f>
        <v/>
      </c>
      <c r="X428" s="123" t="str">
        <f>IF('表格编辑 '!Z428="","",'表格编辑 '!Z428)</f>
        <v/>
      </c>
      <c r="Y428" s="123" t="str">
        <f>IF('表格编辑 '!AA428="","",'表格编辑 '!AA428)</f>
        <v/>
      </c>
      <c r="Z428" s="123" t="str">
        <f>IF('表格编辑 '!AB428="","",'表格编辑 '!AB428)</f>
        <v/>
      </c>
      <c r="AA428" s="123" t="str">
        <f>IF('表格编辑 '!AC428="","",'表格编辑 '!AC428)</f>
        <v/>
      </c>
      <c r="AB428" s="123" t="str">
        <f>IF('表格编辑 '!AD428="","",'表格编辑 '!AD428)</f>
        <v/>
      </c>
      <c r="AC428" s="123" t="str">
        <f>IF('表格编辑 '!AE428="","",'表格编辑 '!AE428)</f>
        <v/>
      </c>
      <c r="AD428" s="123">
        <f>IF('表格编辑 '!AF428="","",'表格编辑 '!AF428)</f>
        <v>140015</v>
      </c>
    </row>
    <row r="429" spans="1:30">
      <c r="A429" s="123">
        <f>IF('表格编辑 '!A429="","",'表格编辑 '!A429)</f>
        <v>40016</v>
      </c>
      <c r="B429" s="123">
        <f>IF('表格编辑 '!B429="","",'表格编辑 '!B429)</f>
        <v>50026</v>
      </c>
      <c r="C429" s="123">
        <f>IF('表格编辑 '!E429="","",'表格编辑 '!E429)</f>
        <v>29</v>
      </c>
      <c r="D429" s="123" t="str">
        <f>IF('表格编辑 '!F429="","",'表格编辑 '!F429)</f>
        <v>AI_born_event(RECEIVER, ARG0, ARG1, ARG2, ARG3,ARG4)</v>
      </c>
      <c r="E429" s="123" t="str">
        <f>IF('表格编辑 '!G429="","",'表格编辑 '!G429)</f>
        <v>AI_update_event(RECEIVER, ARG0, ARG1, ARG2, ARG3,ARG4)</v>
      </c>
      <c r="F429" s="123" t="str">
        <f>IF('表格编辑 '!H429="","",'表格编辑 '!H429)</f>
        <v/>
      </c>
      <c r="G429" s="123" t="str">
        <f>IF('表格编辑 '!I429="","",'表格编辑 '!I429)</f>
        <v/>
      </c>
      <c r="H429" s="123" t="str">
        <f>IF('表格编辑 '!J429="","",'表格编辑 '!J429)</f>
        <v>test_deadth_event(RECEIVER, ARG0, ARG1, ARG2, ARG3,ARG4)</v>
      </c>
      <c r="I429" s="123">
        <f>IF('表格编辑 '!K429="","",'表格编辑 '!K429)</f>
        <v>1</v>
      </c>
      <c r="J429" s="123">
        <f>IF('表格编辑 '!L429="","",'表格编辑 '!L429)</f>
        <v>228</v>
      </c>
      <c r="K429" s="123">
        <f>IF('表格编辑 '!M429="","",'表格编辑 '!M429)</f>
        <v>870</v>
      </c>
      <c r="L429" s="123" t="str">
        <f>IF('表格编辑 '!N429="","",'表格编辑 '!N429)</f>
        <v/>
      </c>
      <c r="M429" s="123" t="str">
        <f>IF('表格编辑 '!O429="","",'表格编辑 '!O429)</f>
        <v/>
      </c>
      <c r="N429" s="123" t="str">
        <f>IF('表格编辑 '!P429="","",'表格编辑 '!P429)</f>
        <v/>
      </c>
      <c r="O429" s="123" t="str">
        <f>IF('表格编辑 '!Q429="","",'表格编辑 '!Q429)</f>
        <v/>
      </c>
      <c r="P429" s="123" t="str">
        <f>IF('表格编辑 '!R429="","",'表格编辑 '!R429)</f>
        <v/>
      </c>
      <c r="Q429" s="123">
        <f>IF('表格编辑 '!S429="","",'表格编辑 '!S429)</f>
        <v>320</v>
      </c>
      <c r="R429" s="123" t="str">
        <f>IF('表格编辑 '!T429="","",'表格编辑 '!T429)</f>
        <v/>
      </c>
      <c r="S429" s="123" t="str">
        <f>IF('表格编辑 '!U429="","",'表格编辑 '!U429)</f>
        <v/>
      </c>
      <c r="T429" s="123" t="str">
        <f>IF('表格编辑 '!V429="","",'表格编辑 '!V429)</f>
        <v/>
      </c>
      <c r="U429" s="123" t="str">
        <f>IF('表格编辑 '!W429="","",'表格编辑 '!W429)</f>
        <v/>
      </c>
      <c r="V429" s="123" t="str">
        <f>IF('表格编辑 '!X429="","",'表格编辑 '!X429)</f>
        <v/>
      </c>
      <c r="W429" s="123" t="str">
        <f>IF('表格编辑 '!Y429="","",'表格编辑 '!Y429)</f>
        <v/>
      </c>
      <c r="X429" s="123" t="str">
        <f>IF('表格编辑 '!Z429="","",'表格编辑 '!Z429)</f>
        <v/>
      </c>
      <c r="Y429" s="123" t="str">
        <f>IF('表格编辑 '!AA429="","",'表格编辑 '!AA429)</f>
        <v/>
      </c>
      <c r="Z429" s="123" t="str">
        <f>IF('表格编辑 '!AB429="","",'表格编辑 '!AB429)</f>
        <v/>
      </c>
      <c r="AA429" s="123" t="str">
        <f>IF('表格编辑 '!AC429="","",'表格编辑 '!AC429)</f>
        <v/>
      </c>
      <c r="AB429" s="123" t="str">
        <f>IF('表格编辑 '!AD429="","",'表格编辑 '!AD429)</f>
        <v/>
      </c>
      <c r="AC429" s="123" t="str">
        <f>IF('表格编辑 '!AE429="","",'表格编辑 '!AE429)</f>
        <v/>
      </c>
      <c r="AD429" s="123">
        <f>IF('表格编辑 '!AF429="","",'表格编辑 '!AF429)</f>
        <v>140016</v>
      </c>
    </row>
    <row r="430" spans="1:30">
      <c r="A430" s="123">
        <f>IF('表格编辑 '!A430="","",'表格编辑 '!A430)</f>
        <v>40017</v>
      </c>
      <c r="B430" s="123">
        <f>IF('表格编辑 '!B430="","",'表格编辑 '!B430)</f>
        <v>50092</v>
      </c>
      <c r="C430" s="123">
        <f>IF('表格编辑 '!E430="","",'表格编辑 '!E430)</f>
        <v>29</v>
      </c>
      <c r="D430" s="123" t="str">
        <f>IF('表格编辑 '!F430="","",'表格编辑 '!F430)</f>
        <v>AI_born_event(RECEIVER, ARG0, ARG1, ARG2, ARG3,ARG4)</v>
      </c>
      <c r="E430" s="123" t="str">
        <f>IF('表格编辑 '!G430="","",'表格编辑 '!G430)</f>
        <v>AI_update_event(RECEIVER, ARG0, ARG1, ARG2, ARG3,ARG4)</v>
      </c>
      <c r="F430" s="123" t="str">
        <f>IF('表格编辑 '!H430="","",'表格编辑 '!H430)</f>
        <v/>
      </c>
      <c r="G430" s="123" t="str">
        <f>IF('表格编辑 '!I430="","",'表格编辑 '!I430)</f>
        <v/>
      </c>
      <c r="H430" s="123" t="str">
        <f>IF('表格编辑 '!J430="","",'表格编辑 '!J430)</f>
        <v>test_deadth_event(RECEIVER, ARG0, ARG1, ARG2, ARG3,ARG4)</v>
      </c>
      <c r="I430" s="123">
        <f>IF('表格编辑 '!K430="","",'表格编辑 '!K430)</f>
        <v>1</v>
      </c>
      <c r="J430" s="123">
        <f>IF('表格编辑 '!L430="","",'表格编辑 '!L430)</f>
        <v>-162</v>
      </c>
      <c r="K430" s="123">
        <f>IF('表格编辑 '!M430="","",'表格编辑 '!M430)</f>
        <v>870</v>
      </c>
      <c r="L430" s="123" t="str">
        <f>IF('表格编辑 '!N430="","",'表格编辑 '!N430)</f>
        <v/>
      </c>
      <c r="M430" s="123" t="str">
        <f>IF('表格编辑 '!O430="","",'表格编辑 '!O430)</f>
        <v/>
      </c>
      <c r="N430" s="123" t="str">
        <f>IF('表格编辑 '!P430="","",'表格编辑 '!P430)</f>
        <v/>
      </c>
      <c r="O430" s="123" t="str">
        <f>IF('表格编辑 '!Q430="","",'表格编辑 '!Q430)</f>
        <v/>
      </c>
      <c r="P430" s="123" t="str">
        <f>IF('表格编辑 '!R430="","",'表格编辑 '!R430)</f>
        <v/>
      </c>
      <c r="Q430" s="123">
        <f>IF('表格编辑 '!S430="","",'表格编辑 '!S430)</f>
        <v>320</v>
      </c>
      <c r="R430" s="123" t="str">
        <f>IF('表格编辑 '!T430="","",'表格编辑 '!T430)</f>
        <v/>
      </c>
      <c r="S430" s="123" t="str">
        <f>IF('表格编辑 '!U430="","",'表格编辑 '!U430)</f>
        <v/>
      </c>
      <c r="T430" s="123" t="str">
        <f>IF('表格编辑 '!V430="","",'表格编辑 '!V430)</f>
        <v/>
      </c>
      <c r="U430" s="123" t="str">
        <f>IF('表格编辑 '!W430="","",'表格编辑 '!W430)</f>
        <v/>
      </c>
      <c r="V430" s="123" t="str">
        <f>IF('表格编辑 '!X430="","",'表格编辑 '!X430)</f>
        <v/>
      </c>
      <c r="W430" s="123" t="str">
        <f>IF('表格编辑 '!Y430="","",'表格编辑 '!Y430)</f>
        <v/>
      </c>
      <c r="X430" s="123" t="str">
        <f>IF('表格编辑 '!Z430="","",'表格编辑 '!Z430)</f>
        <v/>
      </c>
      <c r="Y430" s="123" t="str">
        <f>IF('表格编辑 '!AA430="","",'表格编辑 '!AA430)</f>
        <v/>
      </c>
      <c r="Z430" s="123" t="str">
        <f>IF('表格编辑 '!AB430="","",'表格编辑 '!AB430)</f>
        <v/>
      </c>
      <c r="AA430" s="123" t="str">
        <f>IF('表格编辑 '!AC430="","",'表格编辑 '!AC430)</f>
        <v/>
      </c>
      <c r="AB430" s="123" t="str">
        <f>IF('表格编辑 '!AD430="","",'表格编辑 '!AD430)</f>
        <v/>
      </c>
      <c r="AC430" s="123" t="str">
        <f>IF('表格编辑 '!AE430="","",'表格编辑 '!AE430)</f>
        <v/>
      </c>
      <c r="AD430" s="123">
        <f>IF('表格编辑 '!AF430="","",'表格编辑 '!AF430)</f>
        <v>140017</v>
      </c>
    </row>
    <row r="431" spans="1:30">
      <c r="A431" s="123">
        <f>IF('表格编辑 '!A431="","",'表格编辑 '!A431)</f>
        <v>40018</v>
      </c>
      <c r="B431" s="123">
        <f>IF('表格编辑 '!B431="","",'表格编辑 '!B431)</f>
        <v>50012</v>
      </c>
      <c r="C431" s="123">
        <f>IF('表格编辑 '!E431="","",'表格编辑 '!E431)</f>
        <v>29</v>
      </c>
      <c r="D431" s="123" t="str">
        <f>IF('表格编辑 '!F431="","",'表格编辑 '!F431)</f>
        <v>AI_born_event(RECEIVER, ARG0, ARG1, ARG2, ARG3,ARG4)</v>
      </c>
      <c r="E431" s="123" t="str">
        <f>IF('表格编辑 '!G431="","",'表格编辑 '!G431)</f>
        <v>AI_update_event(RECEIVER, ARG0, ARG1, ARG2, ARG3,ARG4)</v>
      </c>
      <c r="F431" s="123" t="str">
        <f>IF('表格编辑 '!H431="","",'表格编辑 '!H431)</f>
        <v/>
      </c>
      <c r="G431" s="123" t="str">
        <f>IF('表格编辑 '!I431="","",'表格编辑 '!I431)</f>
        <v/>
      </c>
      <c r="H431" s="123" t="str">
        <f>IF('表格编辑 '!J431="","",'表格编辑 '!J431)</f>
        <v>test_deadth_event(RECEIVER, ARG0, ARG1, ARG2, ARG3,ARG4)</v>
      </c>
      <c r="I431" s="123">
        <f>IF('表格编辑 '!K431="","",'表格编辑 '!K431)</f>
        <v>1</v>
      </c>
      <c r="J431" s="123">
        <f>IF('表格编辑 '!L431="","",'表格编辑 '!L431)</f>
        <v>262</v>
      </c>
      <c r="K431" s="123">
        <f>IF('表格编辑 '!M431="","",'表格编辑 '!M431)</f>
        <v>870</v>
      </c>
      <c r="L431" s="123" t="str">
        <f>IF('表格编辑 '!N431="","",'表格编辑 '!N431)</f>
        <v/>
      </c>
      <c r="M431" s="123" t="str">
        <f>IF('表格编辑 '!O431="","",'表格编辑 '!O431)</f>
        <v/>
      </c>
      <c r="N431" s="123" t="str">
        <f>IF('表格编辑 '!P431="","",'表格编辑 '!P431)</f>
        <v/>
      </c>
      <c r="O431" s="123" t="str">
        <f>IF('表格编辑 '!Q431="","",'表格编辑 '!Q431)</f>
        <v/>
      </c>
      <c r="P431" s="123" t="str">
        <f>IF('表格编辑 '!R431="","",'表格编辑 '!R431)</f>
        <v/>
      </c>
      <c r="Q431" s="123">
        <f>IF('表格编辑 '!S431="","",'表格编辑 '!S431)</f>
        <v>320</v>
      </c>
      <c r="R431" s="123" t="str">
        <f>IF('表格编辑 '!T431="","",'表格编辑 '!T431)</f>
        <v/>
      </c>
      <c r="S431" s="123" t="str">
        <f>IF('表格编辑 '!U431="","",'表格编辑 '!U431)</f>
        <v/>
      </c>
      <c r="T431" s="123" t="str">
        <f>IF('表格编辑 '!V431="","",'表格编辑 '!V431)</f>
        <v/>
      </c>
      <c r="U431" s="123" t="str">
        <f>IF('表格编辑 '!W431="","",'表格编辑 '!W431)</f>
        <v/>
      </c>
      <c r="V431" s="123" t="str">
        <f>IF('表格编辑 '!X431="","",'表格编辑 '!X431)</f>
        <v/>
      </c>
      <c r="W431" s="123" t="str">
        <f>IF('表格编辑 '!Y431="","",'表格编辑 '!Y431)</f>
        <v/>
      </c>
      <c r="X431" s="123" t="str">
        <f>IF('表格编辑 '!Z431="","",'表格编辑 '!Z431)</f>
        <v/>
      </c>
      <c r="Y431" s="123" t="str">
        <f>IF('表格编辑 '!AA431="","",'表格编辑 '!AA431)</f>
        <v/>
      </c>
      <c r="Z431" s="123" t="str">
        <f>IF('表格编辑 '!AB431="","",'表格编辑 '!AB431)</f>
        <v/>
      </c>
      <c r="AA431" s="123" t="str">
        <f>IF('表格编辑 '!AC431="","",'表格编辑 '!AC431)</f>
        <v/>
      </c>
      <c r="AB431" s="123" t="str">
        <f>IF('表格编辑 '!AD431="","",'表格编辑 '!AD431)</f>
        <v/>
      </c>
      <c r="AC431" s="123" t="str">
        <f>IF('表格编辑 '!AE431="","",'表格编辑 '!AE431)</f>
        <v/>
      </c>
      <c r="AD431" s="123">
        <f>IF('表格编辑 '!AF431="","",'表格编辑 '!AF431)</f>
        <v>140018</v>
      </c>
    </row>
    <row r="432" spans="1:30">
      <c r="A432" s="123">
        <f>IF('表格编辑 '!A432="","",'表格编辑 '!A432)</f>
        <v>40019</v>
      </c>
      <c r="B432" s="123">
        <f>IF('表格编辑 '!B432="","",'表格编辑 '!B432)</f>
        <v>50095</v>
      </c>
      <c r="C432" s="123">
        <f>IF('表格编辑 '!E432="","",'表格编辑 '!E432)</f>
        <v>29</v>
      </c>
      <c r="D432" s="123" t="str">
        <f>IF('表格编辑 '!F432="","",'表格编辑 '!F432)</f>
        <v>AI_born_event(RECEIVER, ARG0, ARG1, ARG2, ARG3,ARG4)</v>
      </c>
      <c r="E432" s="123" t="str">
        <f>IF('表格编辑 '!G432="","",'表格编辑 '!G432)</f>
        <v>AI_update_event(RECEIVER, ARG0, ARG1, ARG2, ARG3,ARG4)</v>
      </c>
      <c r="F432" s="123" t="str">
        <f>IF('表格编辑 '!H432="","",'表格编辑 '!H432)</f>
        <v/>
      </c>
      <c r="G432" s="123" t="str">
        <f>IF('表格编辑 '!I432="","",'表格编辑 '!I432)</f>
        <v/>
      </c>
      <c r="H432" s="123" t="str">
        <f>IF('表格编辑 '!J432="","",'表格编辑 '!J432)</f>
        <v>test_deadth_event(RECEIVER, ARG0, ARG1, ARG2, ARG3,ARG4)</v>
      </c>
      <c r="I432" s="123">
        <f>IF('表格编辑 '!K432="","",'表格编辑 '!K432)</f>
        <v>1</v>
      </c>
      <c r="J432" s="123">
        <f>IF('表格编辑 '!L432="","",'表格编辑 '!L432)</f>
        <v>64</v>
      </c>
      <c r="K432" s="123">
        <f>IF('表格编辑 '!M432="","",'表格编辑 '!M432)</f>
        <v>870</v>
      </c>
      <c r="L432" s="123" t="str">
        <f>IF('表格编辑 '!N432="","",'表格编辑 '!N432)</f>
        <v/>
      </c>
      <c r="M432" s="123" t="str">
        <f>IF('表格编辑 '!O432="","",'表格编辑 '!O432)</f>
        <v/>
      </c>
      <c r="N432" s="123" t="str">
        <f>IF('表格编辑 '!P432="","",'表格编辑 '!P432)</f>
        <v/>
      </c>
      <c r="O432" s="123" t="str">
        <f>IF('表格编辑 '!Q432="","",'表格编辑 '!Q432)</f>
        <v/>
      </c>
      <c r="P432" s="123" t="str">
        <f>IF('表格编辑 '!R432="","",'表格编辑 '!R432)</f>
        <v/>
      </c>
      <c r="Q432" s="123">
        <f>IF('表格编辑 '!S432="","",'表格编辑 '!S432)</f>
        <v>320</v>
      </c>
      <c r="R432" s="123" t="str">
        <f>IF('表格编辑 '!T432="","",'表格编辑 '!T432)</f>
        <v/>
      </c>
      <c r="S432" s="123" t="str">
        <f>IF('表格编辑 '!U432="","",'表格编辑 '!U432)</f>
        <v/>
      </c>
      <c r="T432" s="123" t="str">
        <f>IF('表格编辑 '!V432="","",'表格编辑 '!V432)</f>
        <v/>
      </c>
      <c r="U432" s="123" t="str">
        <f>IF('表格编辑 '!W432="","",'表格编辑 '!W432)</f>
        <v/>
      </c>
      <c r="V432" s="123" t="str">
        <f>IF('表格编辑 '!X432="","",'表格编辑 '!X432)</f>
        <v/>
      </c>
      <c r="W432" s="123" t="str">
        <f>IF('表格编辑 '!Y432="","",'表格编辑 '!Y432)</f>
        <v/>
      </c>
      <c r="X432" s="123" t="str">
        <f>IF('表格编辑 '!Z432="","",'表格编辑 '!Z432)</f>
        <v/>
      </c>
      <c r="Y432" s="123" t="str">
        <f>IF('表格编辑 '!AA432="","",'表格编辑 '!AA432)</f>
        <v/>
      </c>
      <c r="Z432" s="123" t="str">
        <f>IF('表格编辑 '!AB432="","",'表格编辑 '!AB432)</f>
        <v/>
      </c>
      <c r="AA432" s="123" t="str">
        <f>IF('表格编辑 '!AC432="","",'表格编辑 '!AC432)</f>
        <v/>
      </c>
      <c r="AB432" s="123" t="str">
        <f>IF('表格编辑 '!AD432="","",'表格编辑 '!AD432)</f>
        <v/>
      </c>
      <c r="AC432" s="123" t="str">
        <f>IF('表格编辑 '!AE432="","",'表格编辑 '!AE432)</f>
        <v/>
      </c>
      <c r="AD432" s="123">
        <f>IF('表格编辑 '!AF432="","",'表格编辑 '!AF432)</f>
        <v>140019</v>
      </c>
    </row>
    <row r="433" spans="1:30">
      <c r="A433" s="123">
        <f>IF('表格编辑 '!A433="","",'表格编辑 '!A433)</f>
        <v>40020</v>
      </c>
      <c r="B433" s="123">
        <f>IF('表格编辑 '!B433="","",'表格编辑 '!B433)</f>
        <v>50148</v>
      </c>
      <c r="C433" s="123">
        <f>IF('表格编辑 '!E433="","",'表格编辑 '!E433)</f>
        <v>29</v>
      </c>
      <c r="D433" s="123" t="str">
        <f>IF('表格编辑 '!F433="","",'表格编辑 '!F433)</f>
        <v>AI_born_event(RECEIVER, ARG0, ARG1, ARG2, ARG3,ARG4)</v>
      </c>
      <c r="E433" s="123" t="str">
        <f>IF('表格编辑 '!G433="","",'表格编辑 '!G433)</f>
        <v>AI_update_event(RECEIVER, ARG0, ARG1, ARG2, ARG3,ARG4)</v>
      </c>
      <c r="F433" s="123" t="str">
        <f>IF('表格编辑 '!H433="","",'表格编辑 '!H433)</f>
        <v/>
      </c>
      <c r="G433" s="123" t="str">
        <f>IF('表格编辑 '!I433="","",'表格编辑 '!I433)</f>
        <v/>
      </c>
      <c r="H433" s="123" t="str">
        <f>IF('表格编辑 '!J433="","",'表格编辑 '!J433)</f>
        <v>test_deadth_event(RECEIVER, ARG0, ARG1, ARG2, ARG3,ARG4)</v>
      </c>
      <c r="I433" s="123">
        <f>IF('表格编辑 '!K433="","",'表格编辑 '!K433)</f>
        <v>1</v>
      </c>
      <c r="J433" s="123">
        <f>IF('表格编辑 '!L433="","",'表格编辑 '!L433)</f>
        <v>-38</v>
      </c>
      <c r="K433" s="123">
        <f>IF('表格编辑 '!M433="","",'表格编辑 '!M433)</f>
        <v>870</v>
      </c>
      <c r="L433" s="123" t="str">
        <f>IF('表格编辑 '!N433="","",'表格编辑 '!N433)</f>
        <v/>
      </c>
      <c r="M433" s="123" t="str">
        <f>IF('表格编辑 '!O433="","",'表格编辑 '!O433)</f>
        <v/>
      </c>
      <c r="N433" s="123" t="str">
        <f>IF('表格编辑 '!P433="","",'表格编辑 '!P433)</f>
        <v/>
      </c>
      <c r="O433" s="123" t="str">
        <f>IF('表格编辑 '!Q433="","",'表格编辑 '!Q433)</f>
        <v/>
      </c>
      <c r="P433" s="123" t="str">
        <f>IF('表格编辑 '!R433="","",'表格编辑 '!R433)</f>
        <v/>
      </c>
      <c r="Q433" s="123">
        <f>IF('表格编辑 '!S433="","",'表格编辑 '!S433)</f>
        <v>320</v>
      </c>
      <c r="R433" s="123" t="str">
        <f>IF('表格编辑 '!T433="","",'表格编辑 '!T433)</f>
        <v/>
      </c>
      <c r="S433" s="123" t="str">
        <f>IF('表格编辑 '!U433="","",'表格编辑 '!U433)</f>
        <v/>
      </c>
      <c r="T433" s="123" t="str">
        <f>IF('表格编辑 '!V433="","",'表格编辑 '!V433)</f>
        <v/>
      </c>
      <c r="U433" s="123" t="str">
        <f>IF('表格编辑 '!W433="","",'表格编辑 '!W433)</f>
        <v/>
      </c>
      <c r="V433" s="123" t="str">
        <f>IF('表格编辑 '!X433="","",'表格编辑 '!X433)</f>
        <v/>
      </c>
      <c r="W433" s="123" t="str">
        <f>IF('表格编辑 '!Y433="","",'表格编辑 '!Y433)</f>
        <v/>
      </c>
      <c r="X433" s="123" t="str">
        <f>IF('表格编辑 '!Z433="","",'表格编辑 '!Z433)</f>
        <v/>
      </c>
      <c r="Y433" s="123" t="str">
        <f>IF('表格编辑 '!AA433="","",'表格编辑 '!AA433)</f>
        <v/>
      </c>
      <c r="Z433" s="123" t="str">
        <f>IF('表格编辑 '!AB433="","",'表格编辑 '!AB433)</f>
        <v/>
      </c>
      <c r="AA433" s="123" t="str">
        <f>IF('表格编辑 '!AC433="","",'表格编辑 '!AC433)</f>
        <v/>
      </c>
      <c r="AB433" s="123" t="str">
        <f>IF('表格编辑 '!AD433="","",'表格编辑 '!AD433)</f>
        <v/>
      </c>
      <c r="AC433" s="123" t="str">
        <f>IF('表格编辑 '!AE433="","",'表格编辑 '!AE433)</f>
        <v/>
      </c>
      <c r="AD433" s="123">
        <f>IF('表格编辑 '!AF433="","",'表格编辑 '!AF433)</f>
        <v>140020</v>
      </c>
    </row>
    <row r="434" spans="1:30">
      <c r="A434" s="123">
        <f>IF('表格编辑 '!A434="","",'表格编辑 '!A434)</f>
        <v>40021</v>
      </c>
      <c r="B434" s="123">
        <f>IF('表格编辑 '!B434="","",'表格编辑 '!B434)</f>
        <v>50090</v>
      </c>
      <c r="C434" s="123">
        <f>IF('表格编辑 '!E434="","",'表格编辑 '!E434)</f>
        <v>29</v>
      </c>
      <c r="D434" s="123" t="str">
        <f>IF('表格编辑 '!F434="","",'表格编辑 '!F434)</f>
        <v>AI_born_event(RECEIVER, ARG0, ARG1, ARG2, ARG3,ARG4)</v>
      </c>
      <c r="E434" s="123" t="str">
        <f>IF('表格编辑 '!G434="","",'表格编辑 '!G434)</f>
        <v>AI_update_event(RECEIVER, ARG0, ARG1, ARG2, ARG3,ARG4)</v>
      </c>
      <c r="F434" s="123" t="str">
        <f>IF('表格编辑 '!H434="","",'表格编辑 '!H434)</f>
        <v/>
      </c>
      <c r="G434" s="123" t="str">
        <f>IF('表格编辑 '!I434="","",'表格编辑 '!I434)</f>
        <v/>
      </c>
      <c r="H434" s="123" t="str">
        <f>IF('表格编辑 '!J434="","",'表格编辑 '!J434)</f>
        <v>test_deadth_event(RECEIVER, ARG0, ARG1, ARG2, ARG3,ARG4)</v>
      </c>
      <c r="I434" s="123">
        <f>IF('表格编辑 '!K434="","",'表格编辑 '!K434)</f>
        <v>1</v>
      </c>
      <c r="J434" s="123">
        <f>IF('表格编辑 '!L434="","",'表格编辑 '!L434)</f>
        <v>176</v>
      </c>
      <c r="K434" s="123">
        <f>IF('表格编辑 '!M434="","",'表格编辑 '!M434)</f>
        <v>870</v>
      </c>
      <c r="L434" s="123" t="str">
        <f>IF('表格编辑 '!N434="","",'表格编辑 '!N434)</f>
        <v/>
      </c>
      <c r="M434" s="123" t="str">
        <f>IF('表格编辑 '!O434="","",'表格编辑 '!O434)</f>
        <v/>
      </c>
      <c r="N434" s="123" t="str">
        <f>IF('表格编辑 '!P434="","",'表格编辑 '!P434)</f>
        <v/>
      </c>
      <c r="O434" s="123" t="str">
        <f>IF('表格编辑 '!Q434="","",'表格编辑 '!Q434)</f>
        <v/>
      </c>
      <c r="P434" s="123" t="str">
        <f>IF('表格编辑 '!R434="","",'表格编辑 '!R434)</f>
        <v/>
      </c>
      <c r="Q434" s="123">
        <f>IF('表格编辑 '!S434="","",'表格编辑 '!S434)</f>
        <v>320</v>
      </c>
      <c r="R434" s="123" t="str">
        <f>IF('表格编辑 '!T434="","",'表格编辑 '!T434)</f>
        <v/>
      </c>
      <c r="S434" s="123" t="str">
        <f>IF('表格编辑 '!U434="","",'表格编辑 '!U434)</f>
        <v/>
      </c>
      <c r="T434" s="123" t="str">
        <f>IF('表格编辑 '!V434="","",'表格编辑 '!V434)</f>
        <v/>
      </c>
      <c r="U434" s="123" t="str">
        <f>IF('表格编辑 '!W434="","",'表格编辑 '!W434)</f>
        <v/>
      </c>
      <c r="V434" s="123" t="str">
        <f>IF('表格编辑 '!X434="","",'表格编辑 '!X434)</f>
        <v/>
      </c>
      <c r="W434" s="123" t="str">
        <f>IF('表格编辑 '!Y434="","",'表格编辑 '!Y434)</f>
        <v/>
      </c>
      <c r="X434" s="123" t="str">
        <f>IF('表格编辑 '!Z434="","",'表格编辑 '!Z434)</f>
        <v/>
      </c>
      <c r="Y434" s="123" t="str">
        <f>IF('表格编辑 '!AA434="","",'表格编辑 '!AA434)</f>
        <v/>
      </c>
      <c r="Z434" s="123" t="str">
        <f>IF('表格编辑 '!AB434="","",'表格编辑 '!AB434)</f>
        <v/>
      </c>
      <c r="AA434" s="123" t="str">
        <f>IF('表格编辑 '!AC434="","",'表格编辑 '!AC434)</f>
        <v/>
      </c>
      <c r="AB434" s="123" t="str">
        <f>IF('表格编辑 '!AD434="","",'表格编辑 '!AD434)</f>
        <v/>
      </c>
      <c r="AC434" s="123" t="str">
        <f>IF('表格编辑 '!AE434="","",'表格编辑 '!AE434)</f>
        <v/>
      </c>
      <c r="AD434" s="123">
        <f>IF('表格编辑 '!AF434="","",'表格编辑 '!AF434)</f>
        <v>140021</v>
      </c>
    </row>
    <row r="435" spans="1:30">
      <c r="A435" s="123">
        <f>IF('表格编辑 '!A435="","",'表格编辑 '!A435)</f>
        <v>40022</v>
      </c>
      <c r="B435" s="123">
        <f>IF('表格编辑 '!B435="","",'表格编辑 '!B435)</f>
        <v>50085</v>
      </c>
      <c r="C435" s="123">
        <f>IF('表格编辑 '!E435="","",'表格编辑 '!E435)</f>
        <v>29</v>
      </c>
      <c r="D435" s="123" t="str">
        <f>IF('表格编辑 '!F435="","",'表格编辑 '!F435)</f>
        <v>AI_born_event(RECEIVER, ARG0, ARG1, ARG2, ARG3,ARG4)</v>
      </c>
      <c r="E435" s="123" t="str">
        <f>IF('表格编辑 '!G435="","",'表格编辑 '!G435)</f>
        <v>AI_update_event(RECEIVER, ARG0, ARG1, ARG2, ARG3,ARG4)</v>
      </c>
      <c r="F435" s="123" t="str">
        <f>IF('表格编辑 '!H435="","",'表格编辑 '!H435)</f>
        <v/>
      </c>
      <c r="G435" s="123" t="str">
        <f>IF('表格编辑 '!I435="","",'表格编辑 '!I435)</f>
        <v/>
      </c>
      <c r="H435" s="123" t="str">
        <f>IF('表格编辑 '!J435="","",'表格编辑 '!J435)</f>
        <v>test_deadth_event(RECEIVER, ARG0, ARG1, ARG2, ARG3,ARG4)</v>
      </c>
      <c r="I435" s="123">
        <f>IF('表格编辑 '!K435="","",'表格编辑 '!K435)</f>
        <v>1</v>
      </c>
      <c r="J435" s="123">
        <f>IF('表格编辑 '!L435="","",'表格编辑 '!L435)</f>
        <v>622</v>
      </c>
      <c r="K435" s="123">
        <f>IF('表格编辑 '!M435="","",'表格编辑 '!M435)</f>
        <v>870</v>
      </c>
      <c r="L435" s="123" t="str">
        <f>IF('表格编辑 '!N435="","",'表格编辑 '!N435)</f>
        <v/>
      </c>
      <c r="M435" s="123" t="str">
        <f>IF('表格编辑 '!O435="","",'表格编辑 '!O435)</f>
        <v/>
      </c>
      <c r="N435" s="123" t="str">
        <f>IF('表格编辑 '!P435="","",'表格编辑 '!P435)</f>
        <v/>
      </c>
      <c r="O435" s="123" t="str">
        <f>IF('表格编辑 '!Q435="","",'表格编辑 '!Q435)</f>
        <v/>
      </c>
      <c r="P435" s="123" t="str">
        <f>IF('表格编辑 '!R435="","",'表格编辑 '!R435)</f>
        <v/>
      </c>
      <c r="Q435" s="123">
        <f>IF('表格编辑 '!S435="","",'表格编辑 '!S435)</f>
        <v>320</v>
      </c>
      <c r="R435" s="123" t="str">
        <f>IF('表格编辑 '!T435="","",'表格编辑 '!T435)</f>
        <v/>
      </c>
      <c r="S435" s="123" t="str">
        <f>IF('表格编辑 '!U435="","",'表格编辑 '!U435)</f>
        <v/>
      </c>
      <c r="T435" s="123" t="str">
        <f>IF('表格编辑 '!V435="","",'表格编辑 '!V435)</f>
        <v/>
      </c>
      <c r="U435" s="123" t="str">
        <f>IF('表格编辑 '!W435="","",'表格编辑 '!W435)</f>
        <v/>
      </c>
      <c r="V435" s="123" t="str">
        <f>IF('表格编辑 '!X435="","",'表格编辑 '!X435)</f>
        <v/>
      </c>
      <c r="W435" s="123" t="str">
        <f>IF('表格编辑 '!Y435="","",'表格编辑 '!Y435)</f>
        <v/>
      </c>
      <c r="X435" s="123" t="str">
        <f>IF('表格编辑 '!Z435="","",'表格编辑 '!Z435)</f>
        <v/>
      </c>
      <c r="Y435" s="123" t="str">
        <f>IF('表格编辑 '!AA435="","",'表格编辑 '!AA435)</f>
        <v/>
      </c>
      <c r="Z435" s="123" t="str">
        <f>IF('表格编辑 '!AB435="","",'表格编辑 '!AB435)</f>
        <v/>
      </c>
      <c r="AA435" s="123" t="str">
        <f>IF('表格编辑 '!AC435="","",'表格编辑 '!AC435)</f>
        <v/>
      </c>
      <c r="AB435" s="123" t="str">
        <f>IF('表格编辑 '!AD435="","",'表格编辑 '!AD435)</f>
        <v/>
      </c>
      <c r="AC435" s="123" t="str">
        <f>IF('表格编辑 '!AE435="","",'表格编辑 '!AE435)</f>
        <v/>
      </c>
      <c r="AD435" s="123">
        <f>IF('表格编辑 '!AF435="","",'表格编辑 '!AF435)</f>
        <v>140022</v>
      </c>
    </row>
    <row r="436" spans="1:30">
      <c r="A436" s="123">
        <f>IF('表格编辑 '!A436="","",'表格编辑 '!A436)</f>
        <v>40023</v>
      </c>
      <c r="B436" s="123">
        <f>IF('表格编辑 '!B436="","",'表格编辑 '!B436)</f>
        <v>50088</v>
      </c>
      <c r="C436" s="123">
        <f>IF('表格编辑 '!E436="","",'表格编辑 '!E436)</f>
        <v>29</v>
      </c>
      <c r="D436" s="123" t="str">
        <f>IF('表格编辑 '!F436="","",'表格编辑 '!F436)</f>
        <v>AI_born_event(RECEIVER, ARG0, ARG1, ARG2, ARG3,ARG4)</v>
      </c>
      <c r="E436" s="123" t="str">
        <f>IF('表格编辑 '!G436="","",'表格编辑 '!G436)</f>
        <v>AI_update_event(RECEIVER, ARG0, ARG1, ARG2, ARG3,ARG4)</v>
      </c>
      <c r="F436" s="123" t="str">
        <f>IF('表格编辑 '!H436="","",'表格编辑 '!H436)</f>
        <v/>
      </c>
      <c r="G436" s="123" t="str">
        <f>IF('表格编辑 '!I436="","",'表格编辑 '!I436)</f>
        <v/>
      </c>
      <c r="H436" s="123" t="str">
        <f>IF('表格编辑 '!J436="","",'表格编辑 '!J436)</f>
        <v>test_deadth_event(RECEIVER, ARG0, ARG1, ARG2, ARG3,ARG4)</v>
      </c>
      <c r="I436" s="123">
        <f>IF('表格编辑 '!K436="","",'表格编辑 '!K436)</f>
        <v>1</v>
      </c>
      <c r="J436" s="123">
        <f>IF('表格编辑 '!L436="","",'表格编辑 '!L436)</f>
        <v>180</v>
      </c>
      <c r="K436" s="123">
        <f>IF('表格编辑 '!M436="","",'表格编辑 '!M436)</f>
        <v>870</v>
      </c>
      <c r="L436" s="123" t="str">
        <f>IF('表格编辑 '!N436="","",'表格编辑 '!N436)</f>
        <v/>
      </c>
      <c r="M436" s="123" t="str">
        <f>IF('表格编辑 '!O436="","",'表格编辑 '!O436)</f>
        <v/>
      </c>
      <c r="N436" s="123" t="str">
        <f>IF('表格编辑 '!P436="","",'表格编辑 '!P436)</f>
        <v/>
      </c>
      <c r="O436" s="123" t="str">
        <f>IF('表格编辑 '!Q436="","",'表格编辑 '!Q436)</f>
        <v/>
      </c>
      <c r="P436" s="123" t="str">
        <f>IF('表格编辑 '!R436="","",'表格编辑 '!R436)</f>
        <v/>
      </c>
      <c r="Q436" s="123">
        <f>IF('表格编辑 '!S436="","",'表格编辑 '!S436)</f>
        <v>320</v>
      </c>
      <c r="R436" s="123" t="str">
        <f>IF('表格编辑 '!T436="","",'表格编辑 '!T436)</f>
        <v/>
      </c>
      <c r="S436" s="123" t="str">
        <f>IF('表格编辑 '!U436="","",'表格编辑 '!U436)</f>
        <v/>
      </c>
      <c r="T436" s="123" t="str">
        <f>IF('表格编辑 '!V436="","",'表格编辑 '!V436)</f>
        <v/>
      </c>
      <c r="U436" s="123" t="str">
        <f>IF('表格编辑 '!W436="","",'表格编辑 '!W436)</f>
        <v/>
      </c>
      <c r="V436" s="123" t="str">
        <f>IF('表格编辑 '!X436="","",'表格编辑 '!X436)</f>
        <v/>
      </c>
      <c r="W436" s="123" t="str">
        <f>IF('表格编辑 '!Y436="","",'表格编辑 '!Y436)</f>
        <v/>
      </c>
      <c r="X436" s="123" t="str">
        <f>IF('表格编辑 '!Z436="","",'表格编辑 '!Z436)</f>
        <v/>
      </c>
      <c r="Y436" s="123" t="str">
        <f>IF('表格编辑 '!AA436="","",'表格编辑 '!AA436)</f>
        <v/>
      </c>
      <c r="Z436" s="123" t="str">
        <f>IF('表格编辑 '!AB436="","",'表格编辑 '!AB436)</f>
        <v/>
      </c>
      <c r="AA436" s="123" t="str">
        <f>IF('表格编辑 '!AC436="","",'表格编辑 '!AC436)</f>
        <v/>
      </c>
      <c r="AB436" s="123" t="str">
        <f>IF('表格编辑 '!AD436="","",'表格编辑 '!AD436)</f>
        <v/>
      </c>
      <c r="AC436" s="123" t="str">
        <f>IF('表格编辑 '!AE436="","",'表格编辑 '!AE436)</f>
        <v/>
      </c>
      <c r="AD436" s="123">
        <f>IF('表格编辑 '!AF436="","",'表格编辑 '!AF436)</f>
        <v>140023</v>
      </c>
    </row>
    <row r="437" spans="1:30">
      <c r="A437" s="123">
        <f>IF('表格编辑 '!A437="","",'表格编辑 '!A437)</f>
        <v>40024</v>
      </c>
      <c r="B437" s="123">
        <f>IF('表格编辑 '!B437="","",'表格编辑 '!B437)</f>
        <v>50104</v>
      </c>
      <c r="C437" s="123">
        <f>IF('表格编辑 '!E437="","",'表格编辑 '!E437)</f>
        <v>29</v>
      </c>
      <c r="D437" s="123" t="str">
        <f>IF('表格编辑 '!F437="","",'表格编辑 '!F437)</f>
        <v>AI_born_event(RECEIVER, ARG0, ARG1, ARG2, ARG3,ARG4)</v>
      </c>
      <c r="E437" s="123" t="str">
        <f>IF('表格编辑 '!G437="","",'表格编辑 '!G437)</f>
        <v>AI_update_event(RECEIVER, ARG0, ARG1, ARG2, ARG3,ARG4)</v>
      </c>
      <c r="F437" s="123" t="str">
        <f>IF('表格编辑 '!H437="","",'表格编辑 '!H437)</f>
        <v/>
      </c>
      <c r="G437" s="123" t="str">
        <f>IF('表格编辑 '!I437="","",'表格编辑 '!I437)</f>
        <v/>
      </c>
      <c r="H437" s="123" t="str">
        <f>IF('表格编辑 '!J437="","",'表格编辑 '!J437)</f>
        <v>test_deadth_event(RECEIVER, ARG0, ARG1, ARG2, ARG3,ARG4)</v>
      </c>
      <c r="I437" s="123">
        <f>IF('表格编辑 '!K437="","",'表格编辑 '!K437)</f>
        <v>1</v>
      </c>
      <c r="J437" s="123">
        <f>IF('表格编辑 '!L437="","",'表格编辑 '!L437)</f>
        <v>570</v>
      </c>
      <c r="K437" s="123">
        <f>IF('表格编辑 '!M437="","",'表格编辑 '!M437)</f>
        <v>870</v>
      </c>
      <c r="L437" s="123" t="str">
        <f>IF('表格编辑 '!N437="","",'表格编辑 '!N437)</f>
        <v/>
      </c>
      <c r="M437" s="123" t="str">
        <f>IF('表格编辑 '!O437="","",'表格编辑 '!O437)</f>
        <v/>
      </c>
      <c r="N437" s="123" t="str">
        <f>IF('表格编辑 '!P437="","",'表格编辑 '!P437)</f>
        <v/>
      </c>
      <c r="O437" s="123" t="str">
        <f>IF('表格编辑 '!Q437="","",'表格编辑 '!Q437)</f>
        <v/>
      </c>
      <c r="P437" s="123" t="str">
        <f>IF('表格编辑 '!R437="","",'表格编辑 '!R437)</f>
        <v/>
      </c>
      <c r="Q437" s="123">
        <f>IF('表格编辑 '!S437="","",'表格编辑 '!S437)</f>
        <v>320</v>
      </c>
      <c r="R437" s="123" t="str">
        <f>IF('表格编辑 '!T437="","",'表格编辑 '!T437)</f>
        <v/>
      </c>
      <c r="S437" s="123" t="str">
        <f>IF('表格编辑 '!U437="","",'表格编辑 '!U437)</f>
        <v/>
      </c>
      <c r="T437" s="123" t="str">
        <f>IF('表格编辑 '!V437="","",'表格编辑 '!V437)</f>
        <v/>
      </c>
      <c r="U437" s="123" t="str">
        <f>IF('表格编辑 '!W437="","",'表格编辑 '!W437)</f>
        <v/>
      </c>
      <c r="V437" s="123" t="str">
        <f>IF('表格编辑 '!X437="","",'表格编辑 '!X437)</f>
        <v/>
      </c>
      <c r="W437" s="123" t="str">
        <f>IF('表格编辑 '!Y437="","",'表格编辑 '!Y437)</f>
        <v/>
      </c>
      <c r="X437" s="123" t="str">
        <f>IF('表格编辑 '!Z437="","",'表格编辑 '!Z437)</f>
        <v/>
      </c>
      <c r="Y437" s="123" t="str">
        <f>IF('表格编辑 '!AA437="","",'表格编辑 '!AA437)</f>
        <v/>
      </c>
      <c r="Z437" s="123" t="str">
        <f>IF('表格编辑 '!AB437="","",'表格编辑 '!AB437)</f>
        <v/>
      </c>
      <c r="AA437" s="123" t="str">
        <f>IF('表格编辑 '!AC437="","",'表格编辑 '!AC437)</f>
        <v/>
      </c>
      <c r="AB437" s="123" t="str">
        <f>IF('表格编辑 '!AD437="","",'表格编辑 '!AD437)</f>
        <v/>
      </c>
      <c r="AC437" s="123" t="str">
        <f>IF('表格编辑 '!AE437="","",'表格编辑 '!AE437)</f>
        <v/>
      </c>
      <c r="AD437" s="123">
        <f>IF('表格编辑 '!AF437="","",'表格编辑 '!AF437)</f>
        <v>140024</v>
      </c>
    </row>
    <row r="438" spans="1:30">
      <c r="A438" s="123">
        <f>IF('表格编辑 '!A438="","",'表格编辑 '!A438)</f>
        <v>40025</v>
      </c>
      <c r="B438" s="123">
        <f>IF('表格编辑 '!B438="","",'表格编辑 '!B438)</f>
        <v>50074</v>
      </c>
      <c r="C438" s="123">
        <f>IF('表格编辑 '!E438="","",'表格编辑 '!E438)</f>
        <v>29</v>
      </c>
      <c r="D438" s="123" t="str">
        <f>IF('表格编辑 '!F438="","",'表格编辑 '!F438)</f>
        <v>AI_born_event(RECEIVER, ARG0, ARG1, ARG2, ARG3,ARG4)</v>
      </c>
      <c r="E438" s="123" t="str">
        <f>IF('表格编辑 '!G438="","",'表格编辑 '!G438)</f>
        <v>AI_update_event(RECEIVER, ARG0, ARG1, ARG2, ARG3,ARG4)</v>
      </c>
      <c r="F438" s="123" t="str">
        <f>IF('表格编辑 '!H438="","",'表格编辑 '!H438)</f>
        <v/>
      </c>
      <c r="G438" s="123" t="str">
        <f>IF('表格编辑 '!I438="","",'表格编辑 '!I438)</f>
        <v/>
      </c>
      <c r="H438" s="123" t="str">
        <f>IF('表格编辑 '!J438="","",'表格编辑 '!J438)</f>
        <v>test_deadth_event(RECEIVER, ARG0, ARG1, ARG2, ARG3,ARG4)</v>
      </c>
      <c r="I438" s="123">
        <f>IF('表格编辑 '!K438="","",'表格编辑 '!K438)</f>
        <v>1</v>
      </c>
      <c r="J438" s="123">
        <f>IF('表格编辑 '!L438="","",'表格编辑 '!L438)</f>
        <v>252</v>
      </c>
      <c r="K438" s="123">
        <f>IF('表格编辑 '!M438="","",'表格编辑 '!M438)</f>
        <v>870</v>
      </c>
      <c r="L438" s="123" t="str">
        <f>IF('表格编辑 '!N438="","",'表格编辑 '!N438)</f>
        <v/>
      </c>
      <c r="M438" s="123" t="str">
        <f>IF('表格编辑 '!O438="","",'表格编辑 '!O438)</f>
        <v/>
      </c>
      <c r="N438" s="123" t="str">
        <f>IF('表格编辑 '!P438="","",'表格编辑 '!P438)</f>
        <v/>
      </c>
      <c r="O438" s="123" t="str">
        <f>IF('表格编辑 '!Q438="","",'表格编辑 '!Q438)</f>
        <v/>
      </c>
      <c r="P438" s="123" t="str">
        <f>IF('表格编辑 '!R438="","",'表格编辑 '!R438)</f>
        <v/>
      </c>
      <c r="Q438" s="123">
        <f>IF('表格编辑 '!S438="","",'表格编辑 '!S438)</f>
        <v>320</v>
      </c>
      <c r="R438" s="123" t="str">
        <f>IF('表格编辑 '!T438="","",'表格编辑 '!T438)</f>
        <v/>
      </c>
      <c r="S438" s="123" t="str">
        <f>IF('表格编辑 '!U438="","",'表格编辑 '!U438)</f>
        <v/>
      </c>
      <c r="T438" s="123" t="str">
        <f>IF('表格编辑 '!V438="","",'表格编辑 '!V438)</f>
        <v/>
      </c>
      <c r="U438" s="123" t="str">
        <f>IF('表格编辑 '!W438="","",'表格编辑 '!W438)</f>
        <v/>
      </c>
      <c r="V438" s="123" t="str">
        <f>IF('表格编辑 '!X438="","",'表格编辑 '!X438)</f>
        <v/>
      </c>
      <c r="W438" s="123" t="str">
        <f>IF('表格编辑 '!Y438="","",'表格编辑 '!Y438)</f>
        <v/>
      </c>
      <c r="X438" s="123" t="str">
        <f>IF('表格编辑 '!Z438="","",'表格编辑 '!Z438)</f>
        <v/>
      </c>
      <c r="Y438" s="123" t="str">
        <f>IF('表格编辑 '!AA438="","",'表格编辑 '!AA438)</f>
        <v/>
      </c>
      <c r="Z438" s="123" t="str">
        <f>IF('表格编辑 '!AB438="","",'表格编辑 '!AB438)</f>
        <v/>
      </c>
      <c r="AA438" s="123" t="str">
        <f>IF('表格编辑 '!AC438="","",'表格编辑 '!AC438)</f>
        <v/>
      </c>
      <c r="AB438" s="123" t="str">
        <f>IF('表格编辑 '!AD438="","",'表格编辑 '!AD438)</f>
        <v/>
      </c>
      <c r="AC438" s="123" t="str">
        <f>IF('表格编辑 '!AE438="","",'表格编辑 '!AE438)</f>
        <v/>
      </c>
      <c r="AD438" s="123">
        <f>IF('表格编辑 '!AF438="","",'表格编辑 '!AF438)</f>
        <v>140025</v>
      </c>
    </row>
    <row r="439" spans="1:30">
      <c r="A439" s="123">
        <f>IF('表格编辑 '!A439="","",'表格编辑 '!A439)</f>
        <v>40026</v>
      </c>
      <c r="B439" s="123">
        <f>IF('表格编辑 '!B439="","",'表格编辑 '!B439)</f>
        <v>50084</v>
      </c>
      <c r="C439" s="123">
        <f>IF('表格编辑 '!E439="","",'表格编辑 '!E439)</f>
        <v>29</v>
      </c>
      <c r="D439" s="123" t="str">
        <f>IF('表格编辑 '!F439="","",'表格编辑 '!F439)</f>
        <v>AI_born_event(RECEIVER, ARG0, ARG1, ARG2, ARG3,ARG4)</v>
      </c>
      <c r="E439" s="123" t="str">
        <f>IF('表格编辑 '!G439="","",'表格编辑 '!G439)</f>
        <v>AI_update_event(RECEIVER, ARG0, ARG1, ARG2, ARG3,ARG4)</v>
      </c>
      <c r="F439" s="123" t="str">
        <f>IF('表格编辑 '!H439="","",'表格编辑 '!H439)</f>
        <v/>
      </c>
      <c r="G439" s="123" t="str">
        <f>IF('表格编辑 '!I439="","",'表格编辑 '!I439)</f>
        <v/>
      </c>
      <c r="H439" s="123" t="str">
        <f>IF('表格编辑 '!J439="","",'表格编辑 '!J439)</f>
        <v>test_deadth_event(RECEIVER, ARG0, ARG1, ARG2, ARG3,ARG4)</v>
      </c>
      <c r="I439" s="123">
        <f>IF('表格编辑 '!K439="","",'表格编辑 '!K439)</f>
        <v>1</v>
      </c>
      <c r="J439" s="123">
        <f>IF('表格编辑 '!L439="","",'表格编辑 '!L439)</f>
        <v>552</v>
      </c>
      <c r="K439" s="123">
        <f>IF('表格编辑 '!M439="","",'表格编辑 '!M439)</f>
        <v>870</v>
      </c>
      <c r="L439" s="123" t="str">
        <f>IF('表格编辑 '!N439="","",'表格编辑 '!N439)</f>
        <v/>
      </c>
      <c r="M439" s="123" t="str">
        <f>IF('表格编辑 '!O439="","",'表格编辑 '!O439)</f>
        <v/>
      </c>
      <c r="N439" s="123" t="str">
        <f>IF('表格编辑 '!P439="","",'表格编辑 '!P439)</f>
        <v/>
      </c>
      <c r="O439" s="123" t="str">
        <f>IF('表格编辑 '!Q439="","",'表格编辑 '!Q439)</f>
        <v/>
      </c>
      <c r="P439" s="123" t="str">
        <f>IF('表格编辑 '!R439="","",'表格编辑 '!R439)</f>
        <v/>
      </c>
      <c r="Q439" s="123">
        <f>IF('表格编辑 '!S439="","",'表格编辑 '!S439)</f>
        <v>320</v>
      </c>
      <c r="R439" s="123" t="str">
        <f>IF('表格编辑 '!T439="","",'表格编辑 '!T439)</f>
        <v/>
      </c>
      <c r="S439" s="123" t="str">
        <f>IF('表格编辑 '!U439="","",'表格编辑 '!U439)</f>
        <v/>
      </c>
      <c r="T439" s="123" t="str">
        <f>IF('表格编辑 '!V439="","",'表格编辑 '!V439)</f>
        <v/>
      </c>
      <c r="U439" s="123" t="str">
        <f>IF('表格编辑 '!W439="","",'表格编辑 '!W439)</f>
        <v/>
      </c>
      <c r="V439" s="123" t="str">
        <f>IF('表格编辑 '!X439="","",'表格编辑 '!X439)</f>
        <v/>
      </c>
      <c r="W439" s="123" t="str">
        <f>IF('表格编辑 '!Y439="","",'表格编辑 '!Y439)</f>
        <v/>
      </c>
      <c r="X439" s="123" t="str">
        <f>IF('表格编辑 '!Z439="","",'表格编辑 '!Z439)</f>
        <v/>
      </c>
      <c r="Y439" s="123" t="str">
        <f>IF('表格编辑 '!AA439="","",'表格编辑 '!AA439)</f>
        <v/>
      </c>
      <c r="Z439" s="123" t="str">
        <f>IF('表格编辑 '!AB439="","",'表格编辑 '!AB439)</f>
        <v/>
      </c>
      <c r="AA439" s="123" t="str">
        <f>IF('表格编辑 '!AC439="","",'表格编辑 '!AC439)</f>
        <v/>
      </c>
      <c r="AB439" s="123" t="str">
        <f>IF('表格编辑 '!AD439="","",'表格编辑 '!AD439)</f>
        <v/>
      </c>
      <c r="AC439" s="123" t="str">
        <f>IF('表格编辑 '!AE439="","",'表格编辑 '!AE439)</f>
        <v/>
      </c>
      <c r="AD439" s="123">
        <f>IF('表格编辑 '!AF439="","",'表格编辑 '!AF439)</f>
        <v>140026</v>
      </c>
    </row>
    <row r="440" spans="1:30">
      <c r="A440" s="123">
        <f>IF('表格编辑 '!A440="","",'表格编辑 '!A440)</f>
        <v>40027</v>
      </c>
      <c r="B440" s="123">
        <f>IF('表格编辑 '!B440="","",'表格编辑 '!B440)</f>
        <v>50155</v>
      </c>
      <c r="C440" s="123">
        <f>IF('表格编辑 '!E440="","",'表格编辑 '!E440)</f>
        <v>29</v>
      </c>
      <c r="D440" s="123" t="str">
        <f>IF('表格编辑 '!F440="","",'表格编辑 '!F440)</f>
        <v>AI_born_event(RECEIVER, ARG0, ARG1, ARG2, ARG3,ARG4)</v>
      </c>
      <c r="E440" s="123" t="str">
        <f>IF('表格编辑 '!G440="","",'表格编辑 '!G440)</f>
        <v>AI_update_event(RECEIVER, ARG0, ARG1, ARG2, ARG3,ARG4)</v>
      </c>
      <c r="F440" s="123" t="str">
        <f>IF('表格编辑 '!H440="","",'表格编辑 '!H440)</f>
        <v/>
      </c>
      <c r="G440" s="123" t="str">
        <f>IF('表格编辑 '!I440="","",'表格编辑 '!I440)</f>
        <v/>
      </c>
      <c r="H440" s="123" t="str">
        <f>IF('表格编辑 '!J440="","",'表格编辑 '!J440)</f>
        <v>test_deadth_event(RECEIVER, ARG0, ARG1, ARG2, ARG3,ARG4)</v>
      </c>
      <c r="I440" s="123">
        <f>IF('表格编辑 '!K440="","",'表格编辑 '!K440)</f>
        <v>1</v>
      </c>
      <c r="J440" s="123">
        <f>IF('表格编辑 '!L440="","",'表格编辑 '!L440)</f>
        <v>-16</v>
      </c>
      <c r="K440" s="123">
        <f>IF('表格编辑 '!M440="","",'表格编辑 '!M440)</f>
        <v>870</v>
      </c>
      <c r="L440" s="123" t="str">
        <f>IF('表格编辑 '!N440="","",'表格编辑 '!N440)</f>
        <v/>
      </c>
      <c r="M440" s="123" t="str">
        <f>IF('表格编辑 '!O440="","",'表格编辑 '!O440)</f>
        <v/>
      </c>
      <c r="N440" s="123" t="str">
        <f>IF('表格编辑 '!P440="","",'表格编辑 '!P440)</f>
        <v/>
      </c>
      <c r="O440" s="123" t="str">
        <f>IF('表格编辑 '!Q440="","",'表格编辑 '!Q440)</f>
        <v/>
      </c>
      <c r="P440" s="123" t="str">
        <f>IF('表格编辑 '!R440="","",'表格编辑 '!R440)</f>
        <v/>
      </c>
      <c r="Q440" s="123">
        <f>IF('表格编辑 '!S440="","",'表格编辑 '!S440)</f>
        <v>320</v>
      </c>
      <c r="R440" s="123" t="str">
        <f>IF('表格编辑 '!T440="","",'表格编辑 '!T440)</f>
        <v/>
      </c>
      <c r="S440" s="123" t="str">
        <f>IF('表格编辑 '!U440="","",'表格编辑 '!U440)</f>
        <v/>
      </c>
      <c r="T440" s="123" t="str">
        <f>IF('表格编辑 '!V440="","",'表格编辑 '!V440)</f>
        <v/>
      </c>
      <c r="U440" s="123" t="str">
        <f>IF('表格编辑 '!W440="","",'表格编辑 '!W440)</f>
        <v/>
      </c>
      <c r="V440" s="123" t="str">
        <f>IF('表格编辑 '!X440="","",'表格编辑 '!X440)</f>
        <v/>
      </c>
      <c r="W440" s="123" t="str">
        <f>IF('表格编辑 '!Y440="","",'表格编辑 '!Y440)</f>
        <v/>
      </c>
      <c r="X440" s="123" t="str">
        <f>IF('表格编辑 '!Z440="","",'表格编辑 '!Z440)</f>
        <v/>
      </c>
      <c r="Y440" s="123" t="str">
        <f>IF('表格编辑 '!AA440="","",'表格编辑 '!AA440)</f>
        <v/>
      </c>
      <c r="Z440" s="123" t="str">
        <f>IF('表格编辑 '!AB440="","",'表格编辑 '!AB440)</f>
        <v/>
      </c>
      <c r="AA440" s="123" t="str">
        <f>IF('表格编辑 '!AC440="","",'表格编辑 '!AC440)</f>
        <v/>
      </c>
      <c r="AB440" s="123" t="str">
        <f>IF('表格编辑 '!AD440="","",'表格编辑 '!AD440)</f>
        <v/>
      </c>
      <c r="AC440" s="123" t="str">
        <f>IF('表格编辑 '!AE440="","",'表格编辑 '!AE440)</f>
        <v/>
      </c>
      <c r="AD440" s="123">
        <f>IF('表格编辑 '!AF440="","",'表格编辑 '!AF440)</f>
        <v>140027</v>
      </c>
    </row>
    <row r="441" spans="1:30">
      <c r="A441" s="123">
        <f>IF('表格编辑 '!A441="","",'表格编辑 '!A441)</f>
        <v>40028</v>
      </c>
      <c r="B441" s="123">
        <f>IF('表格编辑 '!B441="","",'表格编辑 '!B441)</f>
        <v>50157</v>
      </c>
      <c r="C441" s="123">
        <f>IF('表格编辑 '!E441="","",'表格编辑 '!E441)</f>
        <v>29</v>
      </c>
      <c r="D441" s="123" t="str">
        <f>IF('表格编辑 '!F441="","",'表格编辑 '!F441)</f>
        <v>AI_born_event(RECEIVER, ARG0, ARG1, ARG2, ARG3,ARG4)</v>
      </c>
      <c r="E441" s="123" t="str">
        <f>IF('表格编辑 '!G441="","",'表格编辑 '!G441)</f>
        <v>AI_update_event(RECEIVER, ARG0, ARG1, ARG2, ARG3,ARG4)</v>
      </c>
      <c r="F441" s="123" t="str">
        <f>IF('表格编辑 '!H441="","",'表格编辑 '!H441)</f>
        <v/>
      </c>
      <c r="G441" s="123" t="str">
        <f>IF('表格编辑 '!I441="","",'表格编辑 '!I441)</f>
        <v/>
      </c>
      <c r="H441" s="123" t="str">
        <f>IF('表格编辑 '!J441="","",'表格编辑 '!J441)</f>
        <v>test_deadth_event(RECEIVER, ARG0, ARG1, ARG2, ARG3,ARG4)</v>
      </c>
      <c r="I441" s="123">
        <f>IF('表格编辑 '!K441="","",'表格编辑 '!K441)</f>
        <v>1</v>
      </c>
      <c r="J441" s="123">
        <f>IF('表格编辑 '!L441="","",'表格编辑 '!L441)</f>
        <v>-272</v>
      </c>
      <c r="K441" s="123">
        <f>IF('表格编辑 '!M441="","",'表格编辑 '!M441)</f>
        <v>870</v>
      </c>
      <c r="L441" s="123" t="str">
        <f>IF('表格编辑 '!N441="","",'表格编辑 '!N441)</f>
        <v/>
      </c>
      <c r="M441" s="123" t="str">
        <f>IF('表格编辑 '!O441="","",'表格编辑 '!O441)</f>
        <v/>
      </c>
      <c r="N441" s="123" t="str">
        <f>IF('表格编辑 '!P441="","",'表格编辑 '!P441)</f>
        <v/>
      </c>
      <c r="O441" s="123" t="str">
        <f>IF('表格编辑 '!Q441="","",'表格编辑 '!Q441)</f>
        <v/>
      </c>
      <c r="P441" s="123" t="str">
        <f>IF('表格编辑 '!R441="","",'表格编辑 '!R441)</f>
        <v/>
      </c>
      <c r="Q441" s="123">
        <f>IF('表格编辑 '!S441="","",'表格编辑 '!S441)</f>
        <v>320</v>
      </c>
      <c r="R441" s="123" t="str">
        <f>IF('表格编辑 '!T441="","",'表格编辑 '!T441)</f>
        <v/>
      </c>
      <c r="S441" s="123" t="str">
        <f>IF('表格编辑 '!U441="","",'表格编辑 '!U441)</f>
        <v/>
      </c>
      <c r="T441" s="123" t="str">
        <f>IF('表格编辑 '!V441="","",'表格编辑 '!V441)</f>
        <v/>
      </c>
      <c r="U441" s="123" t="str">
        <f>IF('表格编辑 '!W441="","",'表格编辑 '!W441)</f>
        <v/>
      </c>
      <c r="V441" s="123" t="str">
        <f>IF('表格编辑 '!X441="","",'表格编辑 '!X441)</f>
        <v/>
      </c>
      <c r="W441" s="123" t="str">
        <f>IF('表格编辑 '!Y441="","",'表格编辑 '!Y441)</f>
        <v/>
      </c>
      <c r="X441" s="123" t="str">
        <f>IF('表格编辑 '!Z441="","",'表格编辑 '!Z441)</f>
        <v/>
      </c>
      <c r="Y441" s="123" t="str">
        <f>IF('表格编辑 '!AA441="","",'表格编辑 '!AA441)</f>
        <v/>
      </c>
      <c r="Z441" s="123" t="str">
        <f>IF('表格编辑 '!AB441="","",'表格编辑 '!AB441)</f>
        <v/>
      </c>
      <c r="AA441" s="123" t="str">
        <f>IF('表格编辑 '!AC441="","",'表格编辑 '!AC441)</f>
        <v/>
      </c>
      <c r="AB441" s="123" t="str">
        <f>IF('表格编辑 '!AD441="","",'表格编辑 '!AD441)</f>
        <v/>
      </c>
      <c r="AC441" s="123" t="str">
        <f>IF('表格编辑 '!AE441="","",'表格编辑 '!AE441)</f>
        <v/>
      </c>
      <c r="AD441" s="123">
        <f>IF('表格编辑 '!AF441="","",'表格编辑 '!AF441)</f>
        <v>140028</v>
      </c>
    </row>
    <row r="442" spans="1:30">
      <c r="A442" s="123">
        <f>IF('表格编辑 '!A442="","",'表格编辑 '!A442)</f>
        <v>40029</v>
      </c>
      <c r="B442" s="123">
        <f>IF('表格编辑 '!B442="","",'表格编辑 '!B442)</f>
        <v>50076</v>
      </c>
      <c r="C442" s="123">
        <f>IF('表格编辑 '!E442="","",'表格编辑 '!E442)</f>
        <v>29</v>
      </c>
      <c r="D442" s="123" t="str">
        <f>IF('表格编辑 '!F442="","",'表格编辑 '!F442)</f>
        <v>AI_born_event(RECEIVER, ARG0, ARG1, ARG2, ARG3,ARG4)</v>
      </c>
      <c r="E442" s="123" t="str">
        <f>IF('表格编辑 '!G442="","",'表格编辑 '!G442)</f>
        <v>AI_update_event(RECEIVER, ARG0, ARG1, ARG2, ARG3,ARG4)</v>
      </c>
      <c r="F442" s="123" t="str">
        <f>IF('表格编辑 '!H442="","",'表格编辑 '!H442)</f>
        <v/>
      </c>
      <c r="G442" s="123" t="str">
        <f>IF('表格编辑 '!I442="","",'表格编辑 '!I442)</f>
        <v/>
      </c>
      <c r="H442" s="123" t="str">
        <f>IF('表格编辑 '!J442="","",'表格编辑 '!J442)</f>
        <v>test_deadth_event(RECEIVER, ARG0, ARG1, ARG2, ARG3,ARG4)</v>
      </c>
      <c r="I442" s="123">
        <f>IF('表格编辑 '!K442="","",'表格编辑 '!K442)</f>
        <v>1</v>
      </c>
      <c r="J442" s="123">
        <f>IF('表格编辑 '!L442="","",'表格编辑 '!L442)</f>
        <v>294</v>
      </c>
      <c r="K442" s="123">
        <f>IF('表格编辑 '!M442="","",'表格编辑 '!M442)</f>
        <v>870</v>
      </c>
      <c r="L442" s="123" t="str">
        <f>IF('表格编辑 '!N442="","",'表格编辑 '!N442)</f>
        <v/>
      </c>
      <c r="M442" s="123" t="str">
        <f>IF('表格编辑 '!O442="","",'表格编辑 '!O442)</f>
        <v/>
      </c>
      <c r="N442" s="123" t="str">
        <f>IF('表格编辑 '!P442="","",'表格编辑 '!P442)</f>
        <v/>
      </c>
      <c r="O442" s="123" t="str">
        <f>IF('表格编辑 '!Q442="","",'表格编辑 '!Q442)</f>
        <v/>
      </c>
      <c r="P442" s="123" t="str">
        <f>IF('表格编辑 '!R442="","",'表格编辑 '!R442)</f>
        <v/>
      </c>
      <c r="Q442" s="123">
        <f>IF('表格编辑 '!S442="","",'表格编辑 '!S442)</f>
        <v>320</v>
      </c>
      <c r="R442" s="123" t="str">
        <f>IF('表格编辑 '!T442="","",'表格编辑 '!T442)</f>
        <v/>
      </c>
      <c r="S442" s="123" t="str">
        <f>IF('表格编辑 '!U442="","",'表格编辑 '!U442)</f>
        <v/>
      </c>
      <c r="T442" s="123" t="str">
        <f>IF('表格编辑 '!V442="","",'表格编辑 '!V442)</f>
        <v/>
      </c>
      <c r="U442" s="123" t="str">
        <f>IF('表格编辑 '!W442="","",'表格编辑 '!W442)</f>
        <v/>
      </c>
      <c r="V442" s="123" t="str">
        <f>IF('表格编辑 '!X442="","",'表格编辑 '!X442)</f>
        <v/>
      </c>
      <c r="W442" s="123" t="str">
        <f>IF('表格编辑 '!Y442="","",'表格编辑 '!Y442)</f>
        <v/>
      </c>
      <c r="X442" s="123" t="str">
        <f>IF('表格编辑 '!Z442="","",'表格编辑 '!Z442)</f>
        <v/>
      </c>
      <c r="Y442" s="123" t="str">
        <f>IF('表格编辑 '!AA442="","",'表格编辑 '!AA442)</f>
        <v/>
      </c>
      <c r="Z442" s="123" t="str">
        <f>IF('表格编辑 '!AB442="","",'表格编辑 '!AB442)</f>
        <v/>
      </c>
      <c r="AA442" s="123" t="str">
        <f>IF('表格编辑 '!AC442="","",'表格编辑 '!AC442)</f>
        <v/>
      </c>
      <c r="AB442" s="123" t="str">
        <f>IF('表格编辑 '!AD442="","",'表格编辑 '!AD442)</f>
        <v/>
      </c>
      <c r="AC442" s="123" t="str">
        <f>IF('表格编辑 '!AE442="","",'表格编辑 '!AE442)</f>
        <v/>
      </c>
      <c r="AD442" s="123">
        <f>IF('表格编辑 '!AF442="","",'表格编辑 '!AF442)</f>
        <v>140029</v>
      </c>
    </row>
    <row r="443" spans="1:30">
      <c r="A443" s="123">
        <f>IF('表格编辑 '!A443="","",'表格编辑 '!A443)</f>
        <v>40030</v>
      </c>
      <c r="B443" s="123">
        <f>IF('表格编辑 '!B443="","",'表格编辑 '!B443)</f>
        <v>50060</v>
      </c>
      <c r="C443" s="123">
        <f>IF('表格编辑 '!E443="","",'表格编辑 '!E443)</f>
        <v>29</v>
      </c>
      <c r="D443" s="123" t="str">
        <f>IF('表格编辑 '!F443="","",'表格编辑 '!F443)</f>
        <v>AI_born_event(RECEIVER, ARG0, ARG1, ARG2, ARG3,ARG4)</v>
      </c>
      <c r="E443" s="123" t="str">
        <f>IF('表格编辑 '!G443="","",'表格编辑 '!G443)</f>
        <v>AI_update_event(RECEIVER, ARG0, ARG1, ARG2, ARG3,ARG4)</v>
      </c>
      <c r="F443" s="123" t="str">
        <f>IF('表格编辑 '!H443="","",'表格编辑 '!H443)</f>
        <v/>
      </c>
      <c r="G443" s="123" t="str">
        <f>IF('表格编辑 '!I443="","",'表格编辑 '!I443)</f>
        <v/>
      </c>
      <c r="H443" s="123" t="str">
        <f>IF('表格编辑 '!J443="","",'表格编辑 '!J443)</f>
        <v>test_deadth_event(RECEIVER, ARG0, ARG1, ARG2, ARG3,ARG4)</v>
      </c>
      <c r="I443" s="123">
        <f>IF('表格编辑 '!K443="","",'表格编辑 '!K443)</f>
        <v>1</v>
      </c>
      <c r="J443" s="123">
        <f>IF('表格编辑 '!L443="","",'表格编辑 '!L443)</f>
        <v>-84</v>
      </c>
      <c r="K443" s="123">
        <f>IF('表格编辑 '!M443="","",'表格编辑 '!M443)</f>
        <v>870</v>
      </c>
      <c r="L443" s="123" t="str">
        <f>IF('表格编辑 '!N443="","",'表格编辑 '!N443)</f>
        <v/>
      </c>
      <c r="M443" s="123" t="str">
        <f>IF('表格编辑 '!O443="","",'表格编辑 '!O443)</f>
        <v/>
      </c>
      <c r="N443" s="123" t="str">
        <f>IF('表格编辑 '!P443="","",'表格编辑 '!P443)</f>
        <v/>
      </c>
      <c r="O443" s="123" t="str">
        <f>IF('表格编辑 '!Q443="","",'表格编辑 '!Q443)</f>
        <v/>
      </c>
      <c r="P443" s="123" t="str">
        <f>IF('表格编辑 '!R443="","",'表格编辑 '!R443)</f>
        <v/>
      </c>
      <c r="Q443" s="123">
        <f>IF('表格编辑 '!S443="","",'表格编辑 '!S443)</f>
        <v>320</v>
      </c>
      <c r="R443" s="123" t="str">
        <f>IF('表格编辑 '!T443="","",'表格编辑 '!T443)</f>
        <v/>
      </c>
      <c r="S443" s="123" t="str">
        <f>IF('表格编辑 '!U443="","",'表格编辑 '!U443)</f>
        <v/>
      </c>
      <c r="T443" s="123" t="str">
        <f>IF('表格编辑 '!V443="","",'表格编辑 '!V443)</f>
        <v/>
      </c>
      <c r="U443" s="123" t="str">
        <f>IF('表格编辑 '!W443="","",'表格编辑 '!W443)</f>
        <v/>
      </c>
      <c r="V443" s="123" t="str">
        <f>IF('表格编辑 '!X443="","",'表格编辑 '!X443)</f>
        <v/>
      </c>
      <c r="W443" s="123" t="str">
        <f>IF('表格编辑 '!Y443="","",'表格编辑 '!Y443)</f>
        <v/>
      </c>
      <c r="X443" s="123" t="str">
        <f>IF('表格编辑 '!Z443="","",'表格编辑 '!Z443)</f>
        <v/>
      </c>
      <c r="Y443" s="123" t="str">
        <f>IF('表格编辑 '!AA443="","",'表格编辑 '!AA443)</f>
        <v/>
      </c>
      <c r="Z443" s="123" t="str">
        <f>IF('表格编辑 '!AB443="","",'表格编辑 '!AB443)</f>
        <v/>
      </c>
      <c r="AA443" s="123" t="str">
        <f>IF('表格编辑 '!AC443="","",'表格编辑 '!AC443)</f>
        <v/>
      </c>
      <c r="AB443" s="123" t="str">
        <f>IF('表格编辑 '!AD443="","",'表格编辑 '!AD443)</f>
        <v/>
      </c>
      <c r="AC443" s="123" t="str">
        <f>IF('表格编辑 '!AE443="","",'表格编辑 '!AE443)</f>
        <v/>
      </c>
      <c r="AD443" s="123">
        <f>IF('表格编辑 '!AF443="","",'表格编辑 '!AF443)</f>
        <v>140030</v>
      </c>
    </row>
    <row r="444" spans="1:30">
      <c r="A444" s="123">
        <f>IF('表格编辑 '!A444="","",'表格编辑 '!A444)</f>
        <v>40031</v>
      </c>
      <c r="B444" s="123">
        <f>IF('表格编辑 '!B444="","",'表格编辑 '!B444)</f>
        <v>50026</v>
      </c>
      <c r="C444" s="123">
        <f>IF('表格编辑 '!E444="","",'表格编辑 '!E444)</f>
        <v>34</v>
      </c>
      <c r="D444" s="123" t="str">
        <f>IF('表格编辑 '!F444="","",'表格编辑 '!F444)</f>
        <v>AI_born_event(RECEIVER, ARG0, ARG1, ARG2, ARG3,ARG4)</v>
      </c>
      <c r="E444" s="123" t="str">
        <f>IF('表格编辑 '!G444="","",'表格编辑 '!G444)</f>
        <v>AI_update_event(RECEIVER, ARG0, ARG1, ARG2, ARG3,ARG4)</v>
      </c>
      <c r="F444" s="123" t="str">
        <f>IF('表格编辑 '!H444="","",'表格编辑 '!H444)</f>
        <v/>
      </c>
      <c r="G444" s="123" t="str">
        <f>IF('表格编辑 '!I444="","",'表格编辑 '!I444)</f>
        <v/>
      </c>
      <c r="H444" s="123" t="str">
        <f>IF('表格编辑 '!J444="","",'表格编辑 '!J444)</f>
        <v>test_deadth_event(RECEIVER, ARG0, ARG1, ARG2, ARG3,ARG4)</v>
      </c>
      <c r="I444" s="123">
        <f>IF('表格编辑 '!K444="","",'表格编辑 '!K444)</f>
        <v>1</v>
      </c>
      <c r="J444" s="123">
        <f>IF('表格编辑 '!L444="","",'表格编辑 '!L444)</f>
        <v>1154</v>
      </c>
      <c r="K444" s="123">
        <f>IF('表格编辑 '!M444="","",'表格编辑 '!M444)</f>
        <v>1020</v>
      </c>
      <c r="L444" s="123" t="str">
        <f>IF('表格编辑 '!N444="","",'表格编辑 '!N444)</f>
        <v/>
      </c>
      <c r="M444" s="123" t="str">
        <f>IF('表格编辑 '!O444="","",'表格编辑 '!O444)</f>
        <v/>
      </c>
      <c r="N444" s="123" t="str">
        <f>IF('表格编辑 '!P444="","",'表格编辑 '!P444)</f>
        <v/>
      </c>
      <c r="O444" s="123" t="str">
        <f>IF('表格编辑 '!Q444="","",'表格编辑 '!Q444)</f>
        <v/>
      </c>
      <c r="P444" s="123" t="str">
        <f>IF('表格编辑 '!R444="","",'表格编辑 '!R444)</f>
        <v/>
      </c>
      <c r="Q444" s="123">
        <f>IF('表格编辑 '!S444="","",'表格编辑 '!S444)</f>
        <v>320</v>
      </c>
      <c r="R444" s="123" t="str">
        <f>IF('表格编辑 '!T444="","",'表格编辑 '!T444)</f>
        <v/>
      </c>
      <c r="S444" s="123" t="str">
        <f>IF('表格编辑 '!U444="","",'表格编辑 '!U444)</f>
        <v/>
      </c>
      <c r="T444" s="123" t="str">
        <f>IF('表格编辑 '!V444="","",'表格编辑 '!V444)</f>
        <v/>
      </c>
      <c r="U444" s="123" t="str">
        <f>IF('表格编辑 '!W444="","",'表格编辑 '!W444)</f>
        <v/>
      </c>
      <c r="V444" s="123" t="str">
        <f>IF('表格编辑 '!X444="","",'表格编辑 '!X444)</f>
        <v/>
      </c>
      <c r="W444" s="123" t="str">
        <f>IF('表格编辑 '!Y444="","",'表格编辑 '!Y444)</f>
        <v/>
      </c>
      <c r="X444" s="123" t="str">
        <f>IF('表格编辑 '!Z444="","",'表格编辑 '!Z444)</f>
        <v/>
      </c>
      <c r="Y444" s="123" t="str">
        <f>IF('表格编辑 '!AA444="","",'表格编辑 '!AA444)</f>
        <v/>
      </c>
      <c r="Z444" s="123" t="str">
        <f>IF('表格编辑 '!AB444="","",'表格编辑 '!AB444)</f>
        <v/>
      </c>
      <c r="AA444" s="123" t="str">
        <f>IF('表格编辑 '!AC444="","",'表格编辑 '!AC444)</f>
        <v/>
      </c>
      <c r="AB444" s="123" t="str">
        <f>IF('表格编辑 '!AD444="","",'表格编辑 '!AD444)</f>
        <v/>
      </c>
      <c r="AC444" s="123" t="str">
        <f>IF('表格编辑 '!AE444="","",'表格编辑 '!AE444)</f>
        <v/>
      </c>
      <c r="AD444" s="123">
        <f>IF('表格编辑 '!AF444="","",'表格编辑 '!AF444)</f>
        <v>140031</v>
      </c>
    </row>
    <row r="445" spans="1:30">
      <c r="A445" s="123">
        <f>IF('表格编辑 '!A445="","",'表格编辑 '!A445)</f>
        <v>40032</v>
      </c>
      <c r="B445" s="123">
        <f>IF('表格编辑 '!B445="","",'表格编辑 '!B445)</f>
        <v>50092</v>
      </c>
      <c r="C445" s="123">
        <f>IF('表格编辑 '!E445="","",'表格编辑 '!E445)</f>
        <v>34</v>
      </c>
      <c r="D445" s="123" t="str">
        <f>IF('表格编辑 '!F445="","",'表格编辑 '!F445)</f>
        <v>AI_born_event(RECEIVER, ARG0, ARG1, ARG2, ARG3,ARG4)</v>
      </c>
      <c r="E445" s="123" t="str">
        <f>IF('表格编辑 '!G445="","",'表格编辑 '!G445)</f>
        <v>AI_update_event(RECEIVER, ARG0, ARG1, ARG2, ARG3,ARG4)</v>
      </c>
      <c r="F445" s="123" t="str">
        <f>IF('表格编辑 '!H445="","",'表格编辑 '!H445)</f>
        <v/>
      </c>
      <c r="G445" s="123" t="str">
        <f>IF('表格编辑 '!I445="","",'表格编辑 '!I445)</f>
        <v/>
      </c>
      <c r="H445" s="123" t="str">
        <f>IF('表格编辑 '!J445="","",'表格编辑 '!J445)</f>
        <v>test_deadth_event(RECEIVER, ARG0, ARG1, ARG2, ARG3,ARG4)</v>
      </c>
      <c r="I445" s="123">
        <f>IF('表格编辑 '!K445="","",'表格编辑 '!K445)</f>
        <v>1</v>
      </c>
      <c r="J445" s="123">
        <f>IF('表格编辑 '!L445="","",'表格编辑 '!L445)</f>
        <v>498</v>
      </c>
      <c r="K445" s="123">
        <f>IF('表格编辑 '!M445="","",'表格编辑 '!M445)</f>
        <v>1020</v>
      </c>
      <c r="L445" s="123" t="str">
        <f>IF('表格编辑 '!N445="","",'表格编辑 '!N445)</f>
        <v/>
      </c>
      <c r="M445" s="123" t="str">
        <f>IF('表格编辑 '!O445="","",'表格编辑 '!O445)</f>
        <v/>
      </c>
      <c r="N445" s="123" t="str">
        <f>IF('表格编辑 '!P445="","",'表格编辑 '!P445)</f>
        <v/>
      </c>
      <c r="O445" s="123" t="str">
        <f>IF('表格编辑 '!Q445="","",'表格编辑 '!Q445)</f>
        <v/>
      </c>
      <c r="P445" s="123" t="str">
        <f>IF('表格编辑 '!R445="","",'表格编辑 '!R445)</f>
        <v/>
      </c>
      <c r="Q445" s="123">
        <f>IF('表格编辑 '!S445="","",'表格编辑 '!S445)</f>
        <v>320</v>
      </c>
      <c r="R445" s="123" t="str">
        <f>IF('表格编辑 '!T445="","",'表格编辑 '!T445)</f>
        <v/>
      </c>
      <c r="S445" s="123" t="str">
        <f>IF('表格编辑 '!U445="","",'表格编辑 '!U445)</f>
        <v/>
      </c>
      <c r="T445" s="123" t="str">
        <f>IF('表格编辑 '!V445="","",'表格编辑 '!V445)</f>
        <v/>
      </c>
      <c r="U445" s="123" t="str">
        <f>IF('表格编辑 '!W445="","",'表格编辑 '!W445)</f>
        <v/>
      </c>
      <c r="V445" s="123" t="str">
        <f>IF('表格编辑 '!X445="","",'表格编辑 '!X445)</f>
        <v/>
      </c>
      <c r="W445" s="123" t="str">
        <f>IF('表格编辑 '!Y445="","",'表格编辑 '!Y445)</f>
        <v/>
      </c>
      <c r="X445" s="123" t="str">
        <f>IF('表格编辑 '!Z445="","",'表格编辑 '!Z445)</f>
        <v/>
      </c>
      <c r="Y445" s="123" t="str">
        <f>IF('表格编辑 '!AA445="","",'表格编辑 '!AA445)</f>
        <v/>
      </c>
      <c r="Z445" s="123" t="str">
        <f>IF('表格编辑 '!AB445="","",'表格编辑 '!AB445)</f>
        <v/>
      </c>
      <c r="AA445" s="123" t="str">
        <f>IF('表格编辑 '!AC445="","",'表格编辑 '!AC445)</f>
        <v/>
      </c>
      <c r="AB445" s="123" t="str">
        <f>IF('表格编辑 '!AD445="","",'表格编辑 '!AD445)</f>
        <v/>
      </c>
      <c r="AC445" s="123" t="str">
        <f>IF('表格编辑 '!AE445="","",'表格编辑 '!AE445)</f>
        <v/>
      </c>
      <c r="AD445" s="123">
        <f>IF('表格编辑 '!AF445="","",'表格编辑 '!AF445)</f>
        <v>140032</v>
      </c>
    </row>
    <row r="446" spans="1:30">
      <c r="A446" s="123">
        <f>IF('表格编辑 '!A446="","",'表格编辑 '!A446)</f>
        <v>40033</v>
      </c>
      <c r="B446" s="123">
        <f>IF('表格编辑 '!B446="","",'表格编辑 '!B446)</f>
        <v>50012</v>
      </c>
      <c r="C446" s="123">
        <f>IF('表格编辑 '!E446="","",'表格编辑 '!E446)</f>
        <v>34</v>
      </c>
      <c r="D446" s="123" t="str">
        <f>IF('表格编辑 '!F446="","",'表格编辑 '!F446)</f>
        <v>AI_born_event(RECEIVER, ARG0, ARG1, ARG2, ARG3,ARG4)</v>
      </c>
      <c r="E446" s="123" t="str">
        <f>IF('表格编辑 '!G446="","",'表格编辑 '!G446)</f>
        <v>AI_update_event(RECEIVER, ARG0, ARG1, ARG2, ARG3,ARG4)</v>
      </c>
      <c r="F446" s="123" t="str">
        <f>IF('表格编辑 '!H446="","",'表格编辑 '!H446)</f>
        <v/>
      </c>
      <c r="G446" s="123" t="str">
        <f>IF('表格编辑 '!I446="","",'表格编辑 '!I446)</f>
        <v/>
      </c>
      <c r="H446" s="123" t="str">
        <f>IF('表格编辑 '!J446="","",'表格编辑 '!J446)</f>
        <v>test_deadth_event(RECEIVER, ARG0, ARG1, ARG2, ARG3,ARG4)</v>
      </c>
      <c r="I446" s="123">
        <f>IF('表格编辑 '!K446="","",'表格编辑 '!K446)</f>
        <v>1</v>
      </c>
      <c r="J446" s="123">
        <f>IF('表格编辑 '!L446="","",'表格编辑 '!L446)</f>
        <v>1200</v>
      </c>
      <c r="K446" s="123">
        <f>IF('表格编辑 '!M446="","",'表格编辑 '!M446)</f>
        <v>1020</v>
      </c>
      <c r="L446" s="123" t="str">
        <f>IF('表格编辑 '!N446="","",'表格编辑 '!N446)</f>
        <v/>
      </c>
      <c r="M446" s="123" t="str">
        <f>IF('表格编辑 '!O446="","",'表格编辑 '!O446)</f>
        <v/>
      </c>
      <c r="N446" s="123" t="str">
        <f>IF('表格编辑 '!P446="","",'表格编辑 '!P446)</f>
        <v/>
      </c>
      <c r="O446" s="123" t="str">
        <f>IF('表格编辑 '!Q446="","",'表格编辑 '!Q446)</f>
        <v/>
      </c>
      <c r="P446" s="123" t="str">
        <f>IF('表格编辑 '!R446="","",'表格编辑 '!R446)</f>
        <v/>
      </c>
      <c r="Q446" s="123">
        <f>IF('表格编辑 '!S446="","",'表格编辑 '!S446)</f>
        <v>320</v>
      </c>
      <c r="R446" s="123" t="str">
        <f>IF('表格编辑 '!T446="","",'表格编辑 '!T446)</f>
        <v/>
      </c>
      <c r="S446" s="123" t="str">
        <f>IF('表格编辑 '!U446="","",'表格编辑 '!U446)</f>
        <v/>
      </c>
      <c r="T446" s="123" t="str">
        <f>IF('表格编辑 '!V446="","",'表格编辑 '!V446)</f>
        <v/>
      </c>
      <c r="U446" s="123" t="str">
        <f>IF('表格编辑 '!W446="","",'表格编辑 '!W446)</f>
        <v/>
      </c>
      <c r="V446" s="123" t="str">
        <f>IF('表格编辑 '!X446="","",'表格编辑 '!X446)</f>
        <v/>
      </c>
      <c r="W446" s="123" t="str">
        <f>IF('表格编辑 '!Y446="","",'表格编辑 '!Y446)</f>
        <v/>
      </c>
      <c r="X446" s="123" t="str">
        <f>IF('表格编辑 '!Z446="","",'表格编辑 '!Z446)</f>
        <v/>
      </c>
      <c r="Y446" s="123" t="str">
        <f>IF('表格编辑 '!AA446="","",'表格编辑 '!AA446)</f>
        <v/>
      </c>
      <c r="Z446" s="123" t="str">
        <f>IF('表格编辑 '!AB446="","",'表格编辑 '!AB446)</f>
        <v/>
      </c>
      <c r="AA446" s="123" t="str">
        <f>IF('表格编辑 '!AC446="","",'表格编辑 '!AC446)</f>
        <v/>
      </c>
      <c r="AB446" s="123" t="str">
        <f>IF('表格编辑 '!AD446="","",'表格编辑 '!AD446)</f>
        <v/>
      </c>
      <c r="AC446" s="123" t="str">
        <f>IF('表格编辑 '!AE446="","",'表格编辑 '!AE446)</f>
        <v/>
      </c>
      <c r="AD446" s="123">
        <f>IF('表格编辑 '!AF446="","",'表格编辑 '!AF446)</f>
        <v>140033</v>
      </c>
    </row>
    <row r="447" spans="1:30">
      <c r="A447" s="123">
        <f>IF('表格编辑 '!A447="","",'表格编辑 '!A447)</f>
        <v>40034</v>
      </c>
      <c r="B447" s="123">
        <f>IF('表格编辑 '!B447="","",'表格编辑 '!B447)</f>
        <v>50095</v>
      </c>
      <c r="C447" s="123">
        <f>IF('表格编辑 '!E447="","",'表格编辑 '!E447)</f>
        <v>34</v>
      </c>
      <c r="D447" s="123" t="str">
        <f>IF('表格编辑 '!F447="","",'表格编辑 '!F447)</f>
        <v>AI_born_event(RECEIVER, ARG0, ARG1, ARG2, ARG3,ARG4)</v>
      </c>
      <c r="E447" s="123" t="str">
        <f>IF('表格编辑 '!G447="","",'表格编辑 '!G447)</f>
        <v>AI_update_event(RECEIVER, ARG0, ARG1, ARG2, ARG3,ARG4)</v>
      </c>
      <c r="F447" s="123" t="str">
        <f>IF('表格编辑 '!H447="","",'表格编辑 '!H447)</f>
        <v/>
      </c>
      <c r="G447" s="123" t="str">
        <f>IF('表格编辑 '!I447="","",'表格编辑 '!I447)</f>
        <v/>
      </c>
      <c r="H447" s="123" t="str">
        <f>IF('表格编辑 '!J447="","",'表格编辑 '!J447)</f>
        <v>test_deadth_event(RECEIVER, ARG0, ARG1, ARG2, ARG3,ARG4)</v>
      </c>
      <c r="I447" s="123">
        <f>IF('表格编辑 '!K447="","",'表格编辑 '!K447)</f>
        <v>1</v>
      </c>
      <c r="J447" s="123">
        <f>IF('表格编辑 '!L447="","",'表格编辑 '!L447)</f>
        <v>852</v>
      </c>
      <c r="K447" s="123">
        <f>IF('表格编辑 '!M447="","",'表格编辑 '!M447)</f>
        <v>1020</v>
      </c>
      <c r="L447" s="123" t="str">
        <f>IF('表格编辑 '!N447="","",'表格编辑 '!N447)</f>
        <v/>
      </c>
      <c r="M447" s="123" t="str">
        <f>IF('表格编辑 '!O447="","",'表格编辑 '!O447)</f>
        <v/>
      </c>
      <c r="N447" s="123" t="str">
        <f>IF('表格编辑 '!P447="","",'表格编辑 '!P447)</f>
        <v/>
      </c>
      <c r="O447" s="123" t="str">
        <f>IF('表格编辑 '!Q447="","",'表格编辑 '!Q447)</f>
        <v/>
      </c>
      <c r="P447" s="123" t="str">
        <f>IF('表格编辑 '!R447="","",'表格编辑 '!R447)</f>
        <v/>
      </c>
      <c r="Q447" s="123">
        <f>IF('表格编辑 '!S447="","",'表格编辑 '!S447)</f>
        <v>320</v>
      </c>
      <c r="R447" s="123" t="str">
        <f>IF('表格编辑 '!T447="","",'表格编辑 '!T447)</f>
        <v/>
      </c>
      <c r="S447" s="123" t="str">
        <f>IF('表格编辑 '!U447="","",'表格编辑 '!U447)</f>
        <v/>
      </c>
      <c r="T447" s="123" t="str">
        <f>IF('表格编辑 '!V447="","",'表格编辑 '!V447)</f>
        <v/>
      </c>
      <c r="U447" s="123" t="str">
        <f>IF('表格编辑 '!W447="","",'表格编辑 '!W447)</f>
        <v/>
      </c>
      <c r="V447" s="123" t="str">
        <f>IF('表格编辑 '!X447="","",'表格编辑 '!X447)</f>
        <v/>
      </c>
      <c r="W447" s="123" t="str">
        <f>IF('表格编辑 '!Y447="","",'表格编辑 '!Y447)</f>
        <v/>
      </c>
      <c r="X447" s="123" t="str">
        <f>IF('表格编辑 '!Z447="","",'表格编辑 '!Z447)</f>
        <v/>
      </c>
      <c r="Y447" s="123" t="str">
        <f>IF('表格编辑 '!AA447="","",'表格编辑 '!AA447)</f>
        <v/>
      </c>
      <c r="Z447" s="123" t="str">
        <f>IF('表格编辑 '!AB447="","",'表格编辑 '!AB447)</f>
        <v/>
      </c>
      <c r="AA447" s="123" t="str">
        <f>IF('表格编辑 '!AC447="","",'表格编辑 '!AC447)</f>
        <v/>
      </c>
      <c r="AB447" s="123" t="str">
        <f>IF('表格编辑 '!AD447="","",'表格编辑 '!AD447)</f>
        <v/>
      </c>
      <c r="AC447" s="123" t="str">
        <f>IF('表格编辑 '!AE447="","",'表格编辑 '!AE447)</f>
        <v/>
      </c>
      <c r="AD447" s="123">
        <f>IF('表格编辑 '!AF447="","",'表格编辑 '!AF447)</f>
        <v>140034</v>
      </c>
    </row>
    <row r="448" spans="1:30">
      <c r="A448" s="123">
        <f>IF('表格编辑 '!A448="","",'表格编辑 '!A448)</f>
        <v>40035</v>
      </c>
      <c r="B448" s="123">
        <f>IF('表格编辑 '!B448="","",'表格编辑 '!B448)</f>
        <v>50148</v>
      </c>
      <c r="C448" s="123">
        <f>IF('表格编辑 '!E448="","",'表格编辑 '!E448)</f>
        <v>34</v>
      </c>
      <c r="D448" s="123" t="str">
        <f>IF('表格编辑 '!F448="","",'表格编辑 '!F448)</f>
        <v>AI_born_event(RECEIVER, ARG0, ARG1, ARG2, ARG3,ARG4)</v>
      </c>
      <c r="E448" s="123" t="str">
        <f>IF('表格编辑 '!G448="","",'表格编辑 '!G448)</f>
        <v>AI_update_event(RECEIVER, ARG0, ARG1, ARG2, ARG3,ARG4)</v>
      </c>
      <c r="F448" s="123" t="str">
        <f>IF('表格编辑 '!H448="","",'表格编辑 '!H448)</f>
        <v/>
      </c>
      <c r="G448" s="123" t="str">
        <f>IF('表格编辑 '!I448="","",'表格编辑 '!I448)</f>
        <v/>
      </c>
      <c r="H448" s="123" t="str">
        <f>IF('表格编辑 '!J448="","",'表格编辑 '!J448)</f>
        <v>test_deadth_event(RECEIVER, ARG0, ARG1, ARG2, ARG3,ARG4)</v>
      </c>
      <c r="I448" s="123">
        <f>IF('表格编辑 '!K448="","",'表格编辑 '!K448)</f>
        <v>1</v>
      </c>
      <c r="J448" s="123">
        <f>IF('表格编辑 '!L448="","",'表格编辑 '!L448)</f>
        <v>724</v>
      </c>
      <c r="K448" s="123">
        <f>IF('表格编辑 '!M448="","",'表格编辑 '!M448)</f>
        <v>1020</v>
      </c>
      <c r="L448" s="123" t="str">
        <f>IF('表格编辑 '!N448="","",'表格编辑 '!N448)</f>
        <v/>
      </c>
      <c r="M448" s="123" t="str">
        <f>IF('表格编辑 '!O448="","",'表格编辑 '!O448)</f>
        <v/>
      </c>
      <c r="N448" s="123" t="str">
        <f>IF('表格编辑 '!P448="","",'表格编辑 '!P448)</f>
        <v/>
      </c>
      <c r="O448" s="123" t="str">
        <f>IF('表格编辑 '!Q448="","",'表格编辑 '!Q448)</f>
        <v/>
      </c>
      <c r="P448" s="123" t="str">
        <f>IF('表格编辑 '!R448="","",'表格编辑 '!R448)</f>
        <v/>
      </c>
      <c r="Q448" s="123">
        <f>IF('表格编辑 '!S448="","",'表格编辑 '!S448)</f>
        <v>320</v>
      </c>
      <c r="R448" s="123" t="str">
        <f>IF('表格编辑 '!T448="","",'表格编辑 '!T448)</f>
        <v/>
      </c>
      <c r="S448" s="123" t="str">
        <f>IF('表格编辑 '!U448="","",'表格编辑 '!U448)</f>
        <v/>
      </c>
      <c r="T448" s="123" t="str">
        <f>IF('表格编辑 '!V448="","",'表格编辑 '!V448)</f>
        <v/>
      </c>
      <c r="U448" s="123" t="str">
        <f>IF('表格编辑 '!W448="","",'表格编辑 '!W448)</f>
        <v/>
      </c>
      <c r="V448" s="123" t="str">
        <f>IF('表格编辑 '!X448="","",'表格编辑 '!X448)</f>
        <v/>
      </c>
      <c r="W448" s="123" t="str">
        <f>IF('表格编辑 '!Y448="","",'表格编辑 '!Y448)</f>
        <v/>
      </c>
      <c r="X448" s="123" t="str">
        <f>IF('表格编辑 '!Z448="","",'表格编辑 '!Z448)</f>
        <v/>
      </c>
      <c r="Y448" s="123" t="str">
        <f>IF('表格编辑 '!AA448="","",'表格编辑 '!AA448)</f>
        <v/>
      </c>
      <c r="Z448" s="123" t="str">
        <f>IF('表格编辑 '!AB448="","",'表格编辑 '!AB448)</f>
        <v/>
      </c>
      <c r="AA448" s="123" t="str">
        <f>IF('表格编辑 '!AC448="","",'表格编辑 '!AC448)</f>
        <v/>
      </c>
      <c r="AB448" s="123" t="str">
        <f>IF('表格编辑 '!AD448="","",'表格编辑 '!AD448)</f>
        <v/>
      </c>
      <c r="AC448" s="123" t="str">
        <f>IF('表格编辑 '!AE448="","",'表格编辑 '!AE448)</f>
        <v/>
      </c>
      <c r="AD448" s="123">
        <f>IF('表格编辑 '!AF448="","",'表格编辑 '!AF448)</f>
        <v>140035</v>
      </c>
    </row>
    <row r="449" spans="1:30">
      <c r="A449" s="123">
        <f>IF('表格编辑 '!A449="","",'表格编辑 '!A449)</f>
        <v>40036</v>
      </c>
      <c r="B449" s="123">
        <f>IF('表格编辑 '!B449="","",'表格编辑 '!B449)</f>
        <v>50090</v>
      </c>
      <c r="C449" s="123">
        <f>IF('表格编辑 '!E449="","",'表格编辑 '!E449)</f>
        <v>34</v>
      </c>
      <c r="D449" s="123" t="str">
        <f>IF('表格编辑 '!F449="","",'表格编辑 '!F449)</f>
        <v>AI_born_event(RECEIVER, ARG0, ARG1, ARG2, ARG3,ARG4)</v>
      </c>
      <c r="E449" s="123" t="str">
        <f>IF('表格编辑 '!G449="","",'表格编辑 '!G449)</f>
        <v>AI_update_event(RECEIVER, ARG0, ARG1, ARG2, ARG3,ARG4)</v>
      </c>
      <c r="F449" s="123" t="str">
        <f>IF('表格编辑 '!H449="","",'表格编辑 '!H449)</f>
        <v/>
      </c>
      <c r="G449" s="123" t="str">
        <f>IF('表格编辑 '!I449="","",'表格编辑 '!I449)</f>
        <v/>
      </c>
      <c r="H449" s="123" t="str">
        <f>IF('表格编辑 '!J449="","",'表格编辑 '!J449)</f>
        <v>test_deadth_event(RECEIVER, ARG0, ARG1, ARG2, ARG3,ARG4)</v>
      </c>
      <c r="I449" s="123">
        <f>IF('表格编辑 '!K449="","",'表格编辑 '!K449)</f>
        <v>1</v>
      </c>
      <c r="J449" s="123">
        <f>IF('表格编辑 '!L449="","",'表格编辑 '!L449)</f>
        <v>1118</v>
      </c>
      <c r="K449" s="123">
        <f>IF('表格编辑 '!M449="","",'表格编辑 '!M449)</f>
        <v>1020</v>
      </c>
      <c r="L449" s="123" t="str">
        <f>IF('表格编辑 '!N449="","",'表格编辑 '!N449)</f>
        <v/>
      </c>
      <c r="M449" s="123" t="str">
        <f>IF('表格编辑 '!O449="","",'表格编辑 '!O449)</f>
        <v/>
      </c>
      <c r="N449" s="123" t="str">
        <f>IF('表格编辑 '!P449="","",'表格编辑 '!P449)</f>
        <v/>
      </c>
      <c r="O449" s="123" t="str">
        <f>IF('表格编辑 '!Q449="","",'表格编辑 '!Q449)</f>
        <v/>
      </c>
      <c r="P449" s="123" t="str">
        <f>IF('表格编辑 '!R449="","",'表格编辑 '!R449)</f>
        <v/>
      </c>
      <c r="Q449" s="123">
        <f>IF('表格编辑 '!S449="","",'表格编辑 '!S449)</f>
        <v>320</v>
      </c>
      <c r="R449" s="123" t="str">
        <f>IF('表格编辑 '!T449="","",'表格编辑 '!T449)</f>
        <v/>
      </c>
      <c r="S449" s="123" t="str">
        <f>IF('表格编辑 '!U449="","",'表格编辑 '!U449)</f>
        <v/>
      </c>
      <c r="T449" s="123" t="str">
        <f>IF('表格编辑 '!V449="","",'表格编辑 '!V449)</f>
        <v/>
      </c>
      <c r="U449" s="123" t="str">
        <f>IF('表格编辑 '!W449="","",'表格编辑 '!W449)</f>
        <v/>
      </c>
      <c r="V449" s="123" t="str">
        <f>IF('表格编辑 '!X449="","",'表格编辑 '!X449)</f>
        <v/>
      </c>
      <c r="W449" s="123" t="str">
        <f>IF('表格编辑 '!Y449="","",'表格编辑 '!Y449)</f>
        <v/>
      </c>
      <c r="X449" s="123" t="str">
        <f>IF('表格编辑 '!Z449="","",'表格编辑 '!Z449)</f>
        <v/>
      </c>
      <c r="Y449" s="123" t="str">
        <f>IF('表格编辑 '!AA449="","",'表格编辑 '!AA449)</f>
        <v/>
      </c>
      <c r="Z449" s="123" t="str">
        <f>IF('表格编辑 '!AB449="","",'表格编辑 '!AB449)</f>
        <v/>
      </c>
      <c r="AA449" s="123" t="str">
        <f>IF('表格编辑 '!AC449="","",'表格编辑 '!AC449)</f>
        <v/>
      </c>
      <c r="AB449" s="123" t="str">
        <f>IF('表格编辑 '!AD449="","",'表格编辑 '!AD449)</f>
        <v/>
      </c>
      <c r="AC449" s="123" t="str">
        <f>IF('表格编辑 '!AE449="","",'表格编辑 '!AE449)</f>
        <v/>
      </c>
      <c r="AD449" s="123">
        <f>IF('表格编辑 '!AF449="","",'表格编辑 '!AF449)</f>
        <v>140036</v>
      </c>
    </row>
    <row r="450" spans="1:30">
      <c r="A450" s="123">
        <f>IF('表格编辑 '!A450="","",'表格编辑 '!A450)</f>
        <v>40037</v>
      </c>
      <c r="B450" s="123">
        <f>IF('表格编辑 '!B450="","",'表格编辑 '!B450)</f>
        <v>50085</v>
      </c>
      <c r="C450" s="123">
        <f>IF('表格编辑 '!E450="","",'表格编辑 '!E450)</f>
        <v>34</v>
      </c>
      <c r="D450" s="123" t="str">
        <f>IF('表格编辑 '!F450="","",'表格编辑 '!F450)</f>
        <v>AI_born_event(RECEIVER, ARG0, ARG1, ARG2, ARG3,ARG4)</v>
      </c>
      <c r="E450" s="123" t="str">
        <f>IF('表格编辑 '!G450="","",'表格编辑 '!G450)</f>
        <v>AI_update_event(RECEIVER, ARG0, ARG1, ARG2, ARG3,ARG4)</v>
      </c>
      <c r="F450" s="123" t="str">
        <f>IF('表格编辑 '!H450="","",'表格编辑 '!H450)</f>
        <v/>
      </c>
      <c r="G450" s="123" t="str">
        <f>IF('表格编辑 '!I450="","",'表格编辑 '!I450)</f>
        <v/>
      </c>
      <c r="H450" s="123" t="str">
        <f>IF('表格编辑 '!J450="","",'表格编辑 '!J450)</f>
        <v>test_deadth_event(RECEIVER, ARG0, ARG1, ARG2, ARG3,ARG4)</v>
      </c>
      <c r="I450" s="123">
        <f>IF('表格编辑 '!K450="","",'表格编辑 '!K450)</f>
        <v>1</v>
      </c>
      <c r="J450" s="123">
        <f>IF('表格编辑 '!L450="","",'表格编辑 '!L450)</f>
        <v>1692</v>
      </c>
      <c r="K450" s="123">
        <f>IF('表格编辑 '!M450="","",'表格编辑 '!M450)</f>
        <v>1020</v>
      </c>
      <c r="L450" s="123" t="str">
        <f>IF('表格编辑 '!N450="","",'表格编辑 '!N450)</f>
        <v/>
      </c>
      <c r="M450" s="123" t="str">
        <f>IF('表格编辑 '!O450="","",'表格编辑 '!O450)</f>
        <v/>
      </c>
      <c r="N450" s="123" t="str">
        <f>IF('表格编辑 '!P450="","",'表格编辑 '!P450)</f>
        <v/>
      </c>
      <c r="O450" s="123" t="str">
        <f>IF('表格编辑 '!Q450="","",'表格编辑 '!Q450)</f>
        <v/>
      </c>
      <c r="P450" s="123" t="str">
        <f>IF('表格编辑 '!R450="","",'表格编辑 '!R450)</f>
        <v/>
      </c>
      <c r="Q450" s="123">
        <f>IF('表格编辑 '!S450="","",'表格编辑 '!S450)</f>
        <v>320</v>
      </c>
      <c r="R450" s="123" t="str">
        <f>IF('表格编辑 '!T450="","",'表格编辑 '!T450)</f>
        <v/>
      </c>
      <c r="S450" s="123" t="str">
        <f>IF('表格编辑 '!U450="","",'表格编辑 '!U450)</f>
        <v/>
      </c>
      <c r="T450" s="123" t="str">
        <f>IF('表格编辑 '!V450="","",'表格编辑 '!V450)</f>
        <v/>
      </c>
      <c r="U450" s="123" t="str">
        <f>IF('表格编辑 '!W450="","",'表格编辑 '!W450)</f>
        <v/>
      </c>
      <c r="V450" s="123" t="str">
        <f>IF('表格编辑 '!X450="","",'表格编辑 '!X450)</f>
        <v/>
      </c>
      <c r="W450" s="123" t="str">
        <f>IF('表格编辑 '!Y450="","",'表格编辑 '!Y450)</f>
        <v/>
      </c>
      <c r="X450" s="123" t="str">
        <f>IF('表格编辑 '!Z450="","",'表格编辑 '!Z450)</f>
        <v/>
      </c>
      <c r="Y450" s="123" t="str">
        <f>IF('表格编辑 '!AA450="","",'表格编辑 '!AA450)</f>
        <v/>
      </c>
      <c r="Z450" s="123" t="str">
        <f>IF('表格编辑 '!AB450="","",'表格编辑 '!AB450)</f>
        <v/>
      </c>
      <c r="AA450" s="123" t="str">
        <f>IF('表格编辑 '!AC450="","",'表格编辑 '!AC450)</f>
        <v/>
      </c>
      <c r="AB450" s="123" t="str">
        <f>IF('表格编辑 '!AD450="","",'表格编辑 '!AD450)</f>
        <v/>
      </c>
      <c r="AC450" s="123" t="str">
        <f>IF('表格编辑 '!AE450="","",'表格编辑 '!AE450)</f>
        <v/>
      </c>
      <c r="AD450" s="123">
        <f>IF('表格编辑 '!AF450="","",'表格编辑 '!AF450)</f>
        <v>140037</v>
      </c>
    </row>
    <row r="451" spans="1:30">
      <c r="A451" s="123">
        <f>IF('表格编辑 '!A451="","",'表格编辑 '!A451)</f>
        <v>40038</v>
      </c>
      <c r="B451" s="123">
        <f>IF('表格编辑 '!B451="","",'表格编辑 '!B451)</f>
        <v>50088</v>
      </c>
      <c r="C451" s="123">
        <f>IF('表格编辑 '!E451="","",'表格编辑 '!E451)</f>
        <v>34</v>
      </c>
      <c r="D451" s="123" t="str">
        <f>IF('表格编辑 '!F451="","",'表格编辑 '!F451)</f>
        <v>AI_born_event(RECEIVER, ARG0, ARG1, ARG2, ARG3,ARG4)</v>
      </c>
      <c r="E451" s="123" t="str">
        <f>IF('表格编辑 '!G451="","",'表格编辑 '!G451)</f>
        <v>AI_update_event(RECEIVER, ARG0, ARG1, ARG2, ARG3,ARG4)</v>
      </c>
      <c r="F451" s="123" t="str">
        <f>IF('表格编辑 '!H451="","",'表格编辑 '!H451)</f>
        <v/>
      </c>
      <c r="G451" s="123" t="str">
        <f>IF('表格编辑 '!I451="","",'表格编辑 '!I451)</f>
        <v/>
      </c>
      <c r="H451" s="123" t="str">
        <f>IF('表格编辑 '!J451="","",'表格编辑 '!J451)</f>
        <v>test_deadth_event(RECEIVER, ARG0, ARG1, ARG2, ARG3,ARG4)</v>
      </c>
      <c r="I451" s="123">
        <f>IF('表格编辑 '!K451="","",'表格编辑 '!K451)</f>
        <v>1</v>
      </c>
      <c r="J451" s="123">
        <f>IF('表格编辑 '!L451="","",'表格编辑 '!L451)</f>
        <v>1092</v>
      </c>
      <c r="K451" s="123">
        <f>IF('表格编辑 '!M451="","",'表格编辑 '!M451)</f>
        <v>1020</v>
      </c>
      <c r="L451" s="123" t="str">
        <f>IF('表格编辑 '!N451="","",'表格编辑 '!N451)</f>
        <v/>
      </c>
      <c r="M451" s="123" t="str">
        <f>IF('表格编辑 '!O451="","",'表格编辑 '!O451)</f>
        <v/>
      </c>
      <c r="N451" s="123" t="str">
        <f>IF('表格编辑 '!P451="","",'表格编辑 '!P451)</f>
        <v/>
      </c>
      <c r="O451" s="123" t="str">
        <f>IF('表格编辑 '!Q451="","",'表格编辑 '!Q451)</f>
        <v/>
      </c>
      <c r="P451" s="123" t="str">
        <f>IF('表格编辑 '!R451="","",'表格编辑 '!R451)</f>
        <v/>
      </c>
      <c r="Q451" s="123">
        <f>IF('表格编辑 '!S451="","",'表格编辑 '!S451)</f>
        <v>320</v>
      </c>
      <c r="R451" s="123" t="str">
        <f>IF('表格编辑 '!T451="","",'表格编辑 '!T451)</f>
        <v/>
      </c>
      <c r="S451" s="123" t="str">
        <f>IF('表格编辑 '!U451="","",'表格编辑 '!U451)</f>
        <v/>
      </c>
      <c r="T451" s="123" t="str">
        <f>IF('表格编辑 '!V451="","",'表格编辑 '!V451)</f>
        <v/>
      </c>
      <c r="U451" s="123" t="str">
        <f>IF('表格编辑 '!W451="","",'表格编辑 '!W451)</f>
        <v/>
      </c>
      <c r="V451" s="123" t="str">
        <f>IF('表格编辑 '!X451="","",'表格编辑 '!X451)</f>
        <v/>
      </c>
      <c r="W451" s="123" t="str">
        <f>IF('表格编辑 '!Y451="","",'表格编辑 '!Y451)</f>
        <v/>
      </c>
      <c r="X451" s="123" t="str">
        <f>IF('表格编辑 '!Z451="","",'表格编辑 '!Z451)</f>
        <v/>
      </c>
      <c r="Y451" s="123" t="str">
        <f>IF('表格编辑 '!AA451="","",'表格编辑 '!AA451)</f>
        <v/>
      </c>
      <c r="Z451" s="123" t="str">
        <f>IF('表格编辑 '!AB451="","",'表格编辑 '!AB451)</f>
        <v/>
      </c>
      <c r="AA451" s="123" t="str">
        <f>IF('表格编辑 '!AC451="","",'表格编辑 '!AC451)</f>
        <v/>
      </c>
      <c r="AB451" s="123" t="str">
        <f>IF('表格编辑 '!AD451="","",'表格编辑 '!AD451)</f>
        <v/>
      </c>
      <c r="AC451" s="123" t="str">
        <f>IF('表格编辑 '!AE451="","",'表格编辑 '!AE451)</f>
        <v/>
      </c>
      <c r="AD451" s="123">
        <f>IF('表格编辑 '!AF451="","",'表格编辑 '!AF451)</f>
        <v>140038</v>
      </c>
    </row>
    <row r="452" spans="1:30">
      <c r="A452" s="123">
        <f>IF('表格编辑 '!A452="","",'表格编辑 '!A452)</f>
        <v>40039</v>
      </c>
      <c r="B452" s="123">
        <f>IF('表格编辑 '!B452="","",'表格编辑 '!B452)</f>
        <v>50104</v>
      </c>
      <c r="C452" s="123">
        <f>IF('表格编辑 '!E452="","",'表格编辑 '!E452)</f>
        <v>34</v>
      </c>
      <c r="D452" s="123" t="str">
        <f>IF('表格编辑 '!F452="","",'表格编辑 '!F452)</f>
        <v>AI_born_event(RECEIVER, ARG0, ARG1, ARG2, ARG3,ARG4)</v>
      </c>
      <c r="E452" s="123" t="str">
        <f>IF('表格编辑 '!G452="","",'表格编辑 '!G452)</f>
        <v>AI_update_event(RECEIVER, ARG0, ARG1, ARG2, ARG3,ARG4)</v>
      </c>
      <c r="F452" s="123" t="str">
        <f>IF('表格编辑 '!H452="","",'表格编辑 '!H452)</f>
        <v/>
      </c>
      <c r="G452" s="123" t="str">
        <f>IF('表格编辑 '!I452="","",'表格编辑 '!I452)</f>
        <v/>
      </c>
      <c r="H452" s="123" t="str">
        <f>IF('表格编辑 '!J452="","",'表格编辑 '!J452)</f>
        <v>test_deadth_event(RECEIVER, ARG0, ARG1, ARG2, ARG3,ARG4)</v>
      </c>
      <c r="I452" s="123">
        <f>IF('表格编辑 '!K452="","",'表格编辑 '!K452)</f>
        <v>1</v>
      </c>
      <c r="J452" s="123">
        <f>IF('表格编辑 '!L452="","",'表格编辑 '!L452)</f>
        <v>1560</v>
      </c>
      <c r="K452" s="123">
        <f>IF('表格编辑 '!M452="","",'表格编辑 '!M452)</f>
        <v>1020</v>
      </c>
      <c r="L452" s="123" t="str">
        <f>IF('表格编辑 '!N452="","",'表格编辑 '!N452)</f>
        <v/>
      </c>
      <c r="M452" s="123" t="str">
        <f>IF('表格编辑 '!O452="","",'表格编辑 '!O452)</f>
        <v/>
      </c>
      <c r="N452" s="123" t="str">
        <f>IF('表格编辑 '!P452="","",'表格编辑 '!P452)</f>
        <v/>
      </c>
      <c r="O452" s="123" t="str">
        <f>IF('表格编辑 '!Q452="","",'表格编辑 '!Q452)</f>
        <v/>
      </c>
      <c r="P452" s="123" t="str">
        <f>IF('表格编辑 '!R452="","",'表格编辑 '!R452)</f>
        <v/>
      </c>
      <c r="Q452" s="123">
        <f>IF('表格编辑 '!S452="","",'表格编辑 '!S452)</f>
        <v>320</v>
      </c>
      <c r="R452" s="123" t="str">
        <f>IF('表格编辑 '!T452="","",'表格编辑 '!T452)</f>
        <v/>
      </c>
      <c r="S452" s="123" t="str">
        <f>IF('表格编辑 '!U452="","",'表格编辑 '!U452)</f>
        <v/>
      </c>
      <c r="T452" s="123" t="str">
        <f>IF('表格编辑 '!V452="","",'表格编辑 '!V452)</f>
        <v/>
      </c>
      <c r="U452" s="123" t="str">
        <f>IF('表格编辑 '!W452="","",'表格编辑 '!W452)</f>
        <v/>
      </c>
      <c r="V452" s="123" t="str">
        <f>IF('表格编辑 '!X452="","",'表格编辑 '!X452)</f>
        <v/>
      </c>
      <c r="W452" s="123" t="str">
        <f>IF('表格编辑 '!Y452="","",'表格编辑 '!Y452)</f>
        <v/>
      </c>
      <c r="X452" s="123" t="str">
        <f>IF('表格编辑 '!Z452="","",'表格编辑 '!Z452)</f>
        <v/>
      </c>
      <c r="Y452" s="123" t="str">
        <f>IF('表格编辑 '!AA452="","",'表格编辑 '!AA452)</f>
        <v/>
      </c>
      <c r="Z452" s="123" t="str">
        <f>IF('表格编辑 '!AB452="","",'表格编辑 '!AB452)</f>
        <v/>
      </c>
      <c r="AA452" s="123" t="str">
        <f>IF('表格编辑 '!AC452="","",'表格编辑 '!AC452)</f>
        <v/>
      </c>
      <c r="AB452" s="123" t="str">
        <f>IF('表格编辑 '!AD452="","",'表格编辑 '!AD452)</f>
        <v/>
      </c>
      <c r="AC452" s="123" t="str">
        <f>IF('表格编辑 '!AE452="","",'表格编辑 '!AE452)</f>
        <v/>
      </c>
      <c r="AD452" s="123">
        <f>IF('表格编辑 '!AF452="","",'表格编辑 '!AF452)</f>
        <v>140039</v>
      </c>
    </row>
    <row r="453" spans="1:30">
      <c r="A453" s="123">
        <f>IF('表格编辑 '!A453="","",'表格编辑 '!A453)</f>
        <v>40040</v>
      </c>
      <c r="B453" s="123">
        <f>IF('表格编辑 '!B453="","",'表格编辑 '!B453)</f>
        <v>50074</v>
      </c>
      <c r="C453" s="123">
        <f>IF('表格编辑 '!E453="","",'表格编辑 '!E453)</f>
        <v>34</v>
      </c>
      <c r="D453" s="123" t="str">
        <f>IF('表格编辑 '!F453="","",'表格编辑 '!F453)</f>
        <v>AI_born_event(RECEIVER, ARG0, ARG1, ARG2, ARG3,ARG4)</v>
      </c>
      <c r="E453" s="123" t="str">
        <f>IF('表格编辑 '!G453="","",'表格编辑 '!G453)</f>
        <v>AI_update_event(RECEIVER, ARG0, ARG1, ARG2, ARG3,ARG4)</v>
      </c>
      <c r="F453" s="123" t="str">
        <f>IF('表格编辑 '!H453="","",'表格编辑 '!H453)</f>
        <v/>
      </c>
      <c r="G453" s="123" t="str">
        <f>IF('表格编辑 '!I453="","",'表格编辑 '!I453)</f>
        <v/>
      </c>
      <c r="H453" s="123" t="str">
        <f>IF('表格编辑 '!J453="","",'表格编辑 '!J453)</f>
        <v>test_deadth_event(RECEIVER, ARG0, ARG1, ARG2, ARG3,ARG4)</v>
      </c>
      <c r="I453" s="123">
        <f>IF('表格编辑 '!K453="","",'表格编辑 '!K453)</f>
        <v>1</v>
      </c>
      <c r="J453" s="123">
        <f>IF('表格编辑 '!L453="","",'表格编辑 '!L453)</f>
        <v>1074</v>
      </c>
      <c r="K453" s="123">
        <f>IF('表格编辑 '!M453="","",'表格编辑 '!M453)</f>
        <v>1020</v>
      </c>
      <c r="L453" s="123" t="str">
        <f>IF('表格编辑 '!N453="","",'表格编辑 '!N453)</f>
        <v/>
      </c>
      <c r="M453" s="123" t="str">
        <f>IF('表格编辑 '!O453="","",'表格编辑 '!O453)</f>
        <v/>
      </c>
      <c r="N453" s="123" t="str">
        <f>IF('表格编辑 '!P453="","",'表格编辑 '!P453)</f>
        <v/>
      </c>
      <c r="O453" s="123" t="str">
        <f>IF('表格编辑 '!Q453="","",'表格编辑 '!Q453)</f>
        <v/>
      </c>
      <c r="P453" s="123" t="str">
        <f>IF('表格编辑 '!R453="","",'表格编辑 '!R453)</f>
        <v/>
      </c>
      <c r="Q453" s="123">
        <f>IF('表格编辑 '!S453="","",'表格编辑 '!S453)</f>
        <v>320</v>
      </c>
      <c r="R453" s="123" t="str">
        <f>IF('表格编辑 '!T453="","",'表格编辑 '!T453)</f>
        <v/>
      </c>
      <c r="S453" s="123" t="str">
        <f>IF('表格编辑 '!U453="","",'表格编辑 '!U453)</f>
        <v/>
      </c>
      <c r="T453" s="123" t="str">
        <f>IF('表格编辑 '!V453="","",'表格编辑 '!V453)</f>
        <v/>
      </c>
      <c r="U453" s="123" t="str">
        <f>IF('表格编辑 '!W453="","",'表格编辑 '!W453)</f>
        <v/>
      </c>
      <c r="V453" s="123" t="str">
        <f>IF('表格编辑 '!X453="","",'表格编辑 '!X453)</f>
        <v/>
      </c>
      <c r="W453" s="123" t="str">
        <f>IF('表格编辑 '!Y453="","",'表格编辑 '!Y453)</f>
        <v/>
      </c>
      <c r="X453" s="123" t="str">
        <f>IF('表格编辑 '!Z453="","",'表格编辑 '!Z453)</f>
        <v/>
      </c>
      <c r="Y453" s="123" t="str">
        <f>IF('表格编辑 '!AA453="","",'表格编辑 '!AA453)</f>
        <v/>
      </c>
      <c r="Z453" s="123" t="str">
        <f>IF('表格编辑 '!AB453="","",'表格编辑 '!AB453)</f>
        <v/>
      </c>
      <c r="AA453" s="123" t="str">
        <f>IF('表格编辑 '!AC453="","",'表格编辑 '!AC453)</f>
        <v/>
      </c>
      <c r="AB453" s="123" t="str">
        <f>IF('表格编辑 '!AD453="","",'表格编辑 '!AD453)</f>
        <v/>
      </c>
      <c r="AC453" s="123" t="str">
        <f>IF('表格编辑 '!AE453="","",'表格编辑 '!AE453)</f>
        <v/>
      </c>
      <c r="AD453" s="123">
        <f>IF('表格编辑 '!AF453="","",'表格编辑 '!AF453)</f>
        <v>140040</v>
      </c>
    </row>
    <row r="454" spans="1:30">
      <c r="A454" s="123">
        <f>IF('表格编辑 '!A454="","",'表格编辑 '!A454)</f>
        <v>40041</v>
      </c>
      <c r="B454" s="123">
        <f>IF('表格编辑 '!B454="","",'表格编辑 '!B454)</f>
        <v>50084</v>
      </c>
      <c r="C454" s="123">
        <f>IF('表格编辑 '!E454="","",'表格编辑 '!E454)</f>
        <v>34</v>
      </c>
      <c r="D454" s="123" t="str">
        <f>IF('表格编辑 '!F454="","",'表格编辑 '!F454)</f>
        <v>AI_born_event(RECEIVER, ARG0, ARG1, ARG2, ARG3,ARG4)</v>
      </c>
      <c r="E454" s="123" t="str">
        <f>IF('表格编辑 '!G454="","",'表格编辑 '!G454)</f>
        <v>AI_update_event(RECEIVER, ARG0, ARG1, ARG2, ARG3,ARG4)</v>
      </c>
      <c r="F454" s="123" t="str">
        <f>IF('表格编辑 '!H454="","",'表格编辑 '!H454)</f>
        <v/>
      </c>
      <c r="G454" s="123" t="str">
        <f>IF('表格编辑 '!I454="","",'表格编辑 '!I454)</f>
        <v/>
      </c>
      <c r="H454" s="123" t="str">
        <f>IF('表格编辑 '!J454="","",'表格编辑 '!J454)</f>
        <v>test_deadth_event(RECEIVER, ARG0, ARG1, ARG2, ARG3,ARG4)</v>
      </c>
      <c r="I454" s="123">
        <f>IF('表格编辑 '!K454="","",'表格编辑 '!K454)</f>
        <v>1</v>
      </c>
      <c r="J454" s="123">
        <f>IF('表格编辑 '!L454="","",'表格编辑 '!L454)</f>
        <v>1578</v>
      </c>
      <c r="K454" s="123">
        <f>IF('表格编辑 '!M454="","",'表格编辑 '!M454)</f>
        <v>1020</v>
      </c>
      <c r="L454" s="123" t="str">
        <f>IF('表格编辑 '!N454="","",'表格编辑 '!N454)</f>
        <v/>
      </c>
      <c r="M454" s="123" t="str">
        <f>IF('表格编辑 '!O454="","",'表格编辑 '!O454)</f>
        <v/>
      </c>
      <c r="N454" s="123" t="str">
        <f>IF('表格编辑 '!P454="","",'表格编辑 '!P454)</f>
        <v/>
      </c>
      <c r="O454" s="123" t="str">
        <f>IF('表格编辑 '!Q454="","",'表格编辑 '!Q454)</f>
        <v/>
      </c>
      <c r="P454" s="123" t="str">
        <f>IF('表格编辑 '!R454="","",'表格编辑 '!R454)</f>
        <v/>
      </c>
      <c r="Q454" s="123">
        <f>IF('表格编辑 '!S454="","",'表格编辑 '!S454)</f>
        <v>320</v>
      </c>
      <c r="R454" s="123" t="str">
        <f>IF('表格编辑 '!T454="","",'表格编辑 '!T454)</f>
        <v/>
      </c>
      <c r="S454" s="123" t="str">
        <f>IF('表格编辑 '!U454="","",'表格编辑 '!U454)</f>
        <v/>
      </c>
      <c r="T454" s="123" t="str">
        <f>IF('表格编辑 '!V454="","",'表格编辑 '!V454)</f>
        <v/>
      </c>
      <c r="U454" s="123" t="str">
        <f>IF('表格编辑 '!W454="","",'表格编辑 '!W454)</f>
        <v/>
      </c>
      <c r="V454" s="123" t="str">
        <f>IF('表格编辑 '!X454="","",'表格编辑 '!X454)</f>
        <v/>
      </c>
      <c r="W454" s="123" t="str">
        <f>IF('表格编辑 '!Y454="","",'表格编辑 '!Y454)</f>
        <v/>
      </c>
      <c r="X454" s="123" t="str">
        <f>IF('表格编辑 '!Z454="","",'表格编辑 '!Z454)</f>
        <v/>
      </c>
      <c r="Y454" s="123" t="str">
        <f>IF('表格编辑 '!AA454="","",'表格编辑 '!AA454)</f>
        <v/>
      </c>
      <c r="Z454" s="123" t="str">
        <f>IF('表格编辑 '!AB454="","",'表格编辑 '!AB454)</f>
        <v/>
      </c>
      <c r="AA454" s="123" t="str">
        <f>IF('表格编辑 '!AC454="","",'表格编辑 '!AC454)</f>
        <v/>
      </c>
      <c r="AB454" s="123" t="str">
        <f>IF('表格编辑 '!AD454="","",'表格编辑 '!AD454)</f>
        <v/>
      </c>
      <c r="AC454" s="123" t="str">
        <f>IF('表格编辑 '!AE454="","",'表格编辑 '!AE454)</f>
        <v/>
      </c>
      <c r="AD454" s="123">
        <f>IF('表格编辑 '!AF454="","",'表格编辑 '!AF454)</f>
        <v>140041</v>
      </c>
    </row>
    <row r="455" spans="1:30">
      <c r="A455" s="123">
        <f>IF('表格编辑 '!A455="","",'表格编辑 '!A455)</f>
        <v>40042</v>
      </c>
      <c r="B455" s="123">
        <f>IF('表格编辑 '!B455="","",'表格编辑 '!B455)</f>
        <v>50155</v>
      </c>
      <c r="C455" s="123">
        <f>IF('表格编辑 '!E455="","",'表格编辑 '!E455)</f>
        <v>34</v>
      </c>
      <c r="D455" s="123" t="str">
        <f>IF('表格编辑 '!F455="","",'表格编辑 '!F455)</f>
        <v>AI_born_event(RECEIVER, ARG0, ARG1, ARG2, ARG3,ARG4)</v>
      </c>
      <c r="E455" s="123" t="str">
        <f>IF('表格编辑 '!G455="","",'表格编辑 '!G455)</f>
        <v>AI_update_event(RECEIVER, ARG0, ARG1, ARG2, ARG3,ARG4)</v>
      </c>
      <c r="F455" s="123" t="str">
        <f>IF('表格编辑 '!H455="","",'表格编辑 '!H455)</f>
        <v/>
      </c>
      <c r="G455" s="123" t="str">
        <f>IF('表格编辑 '!I455="","",'表格编辑 '!I455)</f>
        <v/>
      </c>
      <c r="H455" s="123" t="str">
        <f>IF('表格编辑 '!J455="","",'表格编辑 '!J455)</f>
        <v>test_deadth_event(RECEIVER, ARG0, ARG1, ARG2, ARG3,ARG4)</v>
      </c>
      <c r="I455" s="123">
        <f>IF('表格编辑 '!K455="","",'表格编辑 '!K455)</f>
        <v>1</v>
      </c>
      <c r="J455" s="123">
        <f>IF('表格编辑 '!L455="","",'表格编辑 '!L455)</f>
        <v>682</v>
      </c>
      <c r="K455" s="123">
        <f>IF('表格编辑 '!M455="","",'表格编辑 '!M455)</f>
        <v>1020</v>
      </c>
      <c r="L455" s="123" t="str">
        <f>IF('表格编辑 '!N455="","",'表格编辑 '!N455)</f>
        <v/>
      </c>
      <c r="M455" s="123" t="str">
        <f>IF('表格编辑 '!O455="","",'表格编辑 '!O455)</f>
        <v/>
      </c>
      <c r="N455" s="123" t="str">
        <f>IF('表格编辑 '!P455="","",'表格编辑 '!P455)</f>
        <v/>
      </c>
      <c r="O455" s="123" t="str">
        <f>IF('表格编辑 '!Q455="","",'表格编辑 '!Q455)</f>
        <v/>
      </c>
      <c r="P455" s="123" t="str">
        <f>IF('表格编辑 '!R455="","",'表格编辑 '!R455)</f>
        <v/>
      </c>
      <c r="Q455" s="123">
        <f>IF('表格编辑 '!S455="","",'表格编辑 '!S455)</f>
        <v>320</v>
      </c>
      <c r="R455" s="123" t="str">
        <f>IF('表格编辑 '!T455="","",'表格编辑 '!T455)</f>
        <v/>
      </c>
      <c r="S455" s="123" t="str">
        <f>IF('表格编辑 '!U455="","",'表格编辑 '!U455)</f>
        <v/>
      </c>
      <c r="T455" s="123" t="str">
        <f>IF('表格编辑 '!V455="","",'表格编辑 '!V455)</f>
        <v/>
      </c>
      <c r="U455" s="123" t="str">
        <f>IF('表格编辑 '!W455="","",'表格编辑 '!W455)</f>
        <v/>
      </c>
      <c r="V455" s="123" t="str">
        <f>IF('表格编辑 '!X455="","",'表格编辑 '!X455)</f>
        <v/>
      </c>
      <c r="W455" s="123" t="str">
        <f>IF('表格编辑 '!Y455="","",'表格编辑 '!Y455)</f>
        <v/>
      </c>
      <c r="X455" s="123" t="str">
        <f>IF('表格编辑 '!Z455="","",'表格编辑 '!Z455)</f>
        <v/>
      </c>
      <c r="Y455" s="123" t="str">
        <f>IF('表格编辑 '!AA455="","",'表格编辑 '!AA455)</f>
        <v/>
      </c>
      <c r="Z455" s="123" t="str">
        <f>IF('表格编辑 '!AB455="","",'表格编辑 '!AB455)</f>
        <v/>
      </c>
      <c r="AA455" s="123" t="str">
        <f>IF('表格编辑 '!AC455="","",'表格编辑 '!AC455)</f>
        <v/>
      </c>
      <c r="AB455" s="123" t="str">
        <f>IF('表格编辑 '!AD455="","",'表格编辑 '!AD455)</f>
        <v/>
      </c>
      <c r="AC455" s="123" t="str">
        <f>IF('表格编辑 '!AE455="","",'表格编辑 '!AE455)</f>
        <v/>
      </c>
      <c r="AD455" s="123">
        <f>IF('表格编辑 '!AF455="","",'表格编辑 '!AF455)</f>
        <v>140042</v>
      </c>
    </row>
    <row r="456" spans="1:30">
      <c r="A456" s="123">
        <f>IF('表格编辑 '!A456="","",'表格编辑 '!A456)</f>
        <v>40043</v>
      </c>
      <c r="B456" s="123">
        <f>IF('表格编辑 '!B456="","",'表格编辑 '!B456)</f>
        <v>50157</v>
      </c>
      <c r="C456" s="123">
        <f>IF('表格编辑 '!E456="","",'表格编辑 '!E456)</f>
        <v>34</v>
      </c>
      <c r="D456" s="123" t="str">
        <f>IF('表格编辑 '!F456="","",'表格编辑 '!F456)</f>
        <v>AI_born_event(RECEIVER, ARG0, ARG1, ARG2, ARG3,ARG4)</v>
      </c>
      <c r="E456" s="123" t="str">
        <f>IF('表格编辑 '!G456="","",'表格编辑 '!G456)</f>
        <v>AI_update_event(RECEIVER, ARG0, ARG1, ARG2, ARG3,ARG4)</v>
      </c>
      <c r="F456" s="123" t="str">
        <f>IF('表格编辑 '!H456="","",'表格编辑 '!H456)</f>
        <v/>
      </c>
      <c r="G456" s="123" t="str">
        <f>IF('表格编辑 '!I456="","",'表格编辑 '!I456)</f>
        <v/>
      </c>
      <c r="H456" s="123" t="str">
        <f>IF('表格编辑 '!J456="","",'表格编辑 '!J456)</f>
        <v>test_deadth_event(RECEIVER, ARG0, ARG1, ARG2, ARG3,ARG4)</v>
      </c>
      <c r="I456" s="123">
        <f>IF('表格编辑 '!K456="","",'表格编辑 '!K456)</f>
        <v>1</v>
      </c>
      <c r="J456" s="123">
        <f>IF('表格编辑 '!L456="","",'表格编辑 '!L456)</f>
        <v>382</v>
      </c>
      <c r="K456" s="123">
        <f>IF('表格编辑 '!M456="","",'表格编辑 '!M456)</f>
        <v>1020</v>
      </c>
      <c r="L456" s="123" t="str">
        <f>IF('表格编辑 '!N456="","",'表格编辑 '!N456)</f>
        <v/>
      </c>
      <c r="M456" s="123" t="str">
        <f>IF('表格编辑 '!O456="","",'表格编辑 '!O456)</f>
        <v/>
      </c>
      <c r="N456" s="123" t="str">
        <f>IF('表格编辑 '!P456="","",'表格编辑 '!P456)</f>
        <v/>
      </c>
      <c r="O456" s="123" t="str">
        <f>IF('表格编辑 '!Q456="","",'表格编辑 '!Q456)</f>
        <v/>
      </c>
      <c r="P456" s="123" t="str">
        <f>IF('表格编辑 '!R456="","",'表格编辑 '!R456)</f>
        <v/>
      </c>
      <c r="Q456" s="123">
        <f>IF('表格编辑 '!S456="","",'表格编辑 '!S456)</f>
        <v>320</v>
      </c>
      <c r="R456" s="123" t="str">
        <f>IF('表格编辑 '!T456="","",'表格编辑 '!T456)</f>
        <v/>
      </c>
      <c r="S456" s="123" t="str">
        <f>IF('表格编辑 '!U456="","",'表格编辑 '!U456)</f>
        <v/>
      </c>
      <c r="T456" s="123" t="str">
        <f>IF('表格编辑 '!V456="","",'表格编辑 '!V456)</f>
        <v/>
      </c>
      <c r="U456" s="123" t="str">
        <f>IF('表格编辑 '!W456="","",'表格编辑 '!W456)</f>
        <v/>
      </c>
      <c r="V456" s="123" t="str">
        <f>IF('表格编辑 '!X456="","",'表格编辑 '!X456)</f>
        <v/>
      </c>
      <c r="W456" s="123" t="str">
        <f>IF('表格编辑 '!Y456="","",'表格编辑 '!Y456)</f>
        <v/>
      </c>
      <c r="X456" s="123" t="str">
        <f>IF('表格编辑 '!Z456="","",'表格编辑 '!Z456)</f>
        <v/>
      </c>
      <c r="Y456" s="123" t="str">
        <f>IF('表格编辑 '!AA456="","",'表格编辑 '!AA456)</f>
        <v/>
      </c>
      <c r="Z456" s="123" t="str">
        <f>IF('表格编辑 '!AB456="","",'表格编辑 '!AB456)</f>
        <v/>
      </c>
      <c r="AA456" s="123" t="str">
        <f>IF('表格编辑 '!AC456="","",'表格编辑 '!AC456)</f>
        <v/>
      </c>
      <c r="AB456" s="123" t="str">
        <f>IF('表格编辑 '!AD456="","",'表格编辑 '!AD456)</f>
        <v/>
      </c>
      <c r="AC456" s="123" t="str">
        <f>IF('表格编辑 '!AE456="","",'表格编辑 '!AE456)</f>
        <v/>
      </c>
      <c r="AD456" s="123">
        <f>IF('表格编辑 '!AF456="","",'表格编辑 '!AF456)</f>
        <v>140043</v>
      </c>
    </row>
    <row r="457" spans="1:30">
      <c r="A457" s="123">
        <f>IF('表格编辑 '!A457="","",'表格编辑 '!A457)</f>
        <v>40044</v>
      </c>
      <c r="B457" s="123">
        <f>IF('表格编辑 '!B457="","",'表格编辑 '!B457)</f>
        <v>50076</v>
      </c>
      <c r="C457" s="123">
        <f>IF('表格编辑 '!E457="","",'表格编辑 '!E457)</f>
        <v>34</v>
      </c>
      <c r="D457" s="123" t="str">
        <f>IF('表格编辑 '!F457="","",'表格编辑 '!F457)</f>
        <v>AI_born_event(RECEIVER, ARG0, ARG1, ARG2, ARG3,ARG4)</v>
      </c>
      <c r="E457" s="123" t="str">
        <f>IF('表格编辑 '!G457="","",'表格编辑 '!G457)</f>
        <v>AI_update_event(RECEIVER, ARG0, ARG1, ARG2, ARG3,ARG4)</v>
      </c>
      <c r="F457" s="123" t="str">
        <f>IF('表格编辑 '!H457="","",'表格编辑 '!H457)</f>
        <v/>
      </c>
      <c r="G457" s="123" t="str">
        <f>IF('表格编辑 '!I457="","",'表格编辑 '!I457)</f>
        <v/>
      </c>
      <c r="H457" s="123" t="str">
        <f>IF('表格编辑 '!J457="","",'表格编辑 '!J457)</f>
        <v>test_deadth_event(RECEIVER, ARG0, ARG1, ARG2, ARG3,ARG4)</v>
      </c>
      <c r="I457" s="123">
        <f>IF('表格编辑 '!K457="","",'表格编辑 '!K457)</f>
        <v>1</v>
      </c>
      <c r="J457" s="123">
        <f>IF('表格编辑 '!L457="","",'表格编辑 '!L457)</f>
        <v>1222</v>
      </c>
      <c r="K457" s="123">
        <f>IF('表格编辑 '!M457="","",'表格编辑 '!M457)</f>
        <v>1020</v>
      </c>
      <c r="L457" s="123" t="str">
        <f>IF('表格编辑 '!N457="","",'表格编辑 '!N457)</f>
        <v/>
      </c>
      <c r="M457" s="123" t="str">
        <f>IF('表格编辑 '!O457="","",'表格编辑 '!O457)</f>
        <v/>
      </c>
      <c r="N457" s="123" t="str">
        <f>IF('表格编辑 '!P457="","",'表格编辑 '!P457)</f>
        <v/>
      </c>
      <c r="O457" s="123" t="str">
        <f>IF('表格编辑 '!Q457="","",'表格编辑 '!Q457)</f>
        <v/>
      </c>
      <c r="P457" s="123" t="str">
        <f>IF('表格编辑 '!R457="","",'表格编辑 '!R457)</f>
        <v/>
      </c>
      <c r="Q457" s="123">
        <f>IF('表格编辑 '!S457="","",'表格编辑 '!S457)</f>
        <v>320</v>
      </c>
      <c r="R457" s="123" t="str">
        <f>IF('表格编辑 '!T457="","",'表格编辑 '!T457)</f>
        <v/>
      </c>
      <c r="S457" s="123" t="str">
        <f>IF('表格编辑 '!U457="","",'表格编辑 '!U457)</f>
        <v/>
      </c>
      <c r="T457" s="123" t="str">
        <f>IF('表格编辑 '!V457="","",'表格编辑 '!V457)</f>
        <v/>
      </c>
      <c r="U457" s="123" t="str">
        <f>IF('表格编辑 '!W457="","",'表格编辑 '!W457)</f>
        <v/>
      </c>
      <c r="V457" s="123" t="str">
        <f>IF('表格编辑 '!X457="","",'表格编辑 '!X457)</f>
        <v/>
      </c>
      <c r="W457" s="123" t="str">
        <f>IF('表格编辑 '!Y457="","",'表格编辑 '!Y457)</f>
        <v/>
      </c>
      <c r="X457" s="123" t="str">
        <f>IF('表格编辑 '!Z457="","",'表格编辑 '!Z457)</f>
        <v/>
      </c>
      <c r="Y457" s="123" t="str">
        <f>IF('表格编辑 '!AA457="","",'表格编辑 '!AA457)</f>
        <v/>
      </c>
      <c r="Z457" s="123" t="str">
        <f>IF('表格编辑 '!AB457="","",'表格编辑 '!AB457)</f>
        <v/>
      </c>
      <c r="AA457" s="123" t="str">
        <f>IF('表格编辑 '!AC457="","",'表格编辑 '!AC457)</f>
        <v/>
      </c>
      <c r="AB457" s="123" t="str">
        <f>IF('表格编辑 '!AD457="","",'表格编辑 '!AD457)</f>
        <v/>
      </c>
      <c r="AC457" s="123" t="str">
        <f>IF('表格编辑 '!AE457="","",'表格编辑 '!AE457)</f>
        <v/>
      </c>
      <c r="AD457" s="123">
        <f>IF('表格编辑 '!AF457="","",'表格编辑 '!AF457)</f>
        <v>140044</v>
      </c>
    </row>
    <row r="458" spans="1:30">
      <c r="A458" s="123">
        <f>IF('表格编辑 '!A458="","",'表格编辑 '!A458)</f>
        <v>40045</v>
      </c>
      <c r="B458" s="123">
        <f>IF('表格编辑 '!B458="","",'表格编辑 '!B458)</f>
        <v>50060</v>
      </c>
      <c r="C458" s="123">
        <f>IF('表格编辑 '!E458="","",'表格编辑 '!E458)</f>
        <v>34</v>
      </c>
      <c r="D458" s="123" t="str">
        <f>IF('表格编辑 '!F458="","",'表格编辑 '!F458)</f>
        <v>AI_born_event(RECEIVER, ARG0, ARG1, ARG2, ARG3,ARG4)</v>
      </c>
      <c r="E458" s="123" t="str">
        <f>IF('表格编辑 '!G458="","",'表格编辑 '!G458)</f>
        <v>AI_update_event(RECEIVER, ARG0, ARG1, ARG2, ARG3,ARG4)</v>
      </c>
      <c r="F458" s="123" t="str">
        <f>IF('表格编辑 '!H458="","",'表格编辑 '!H458)</f>
        <v/>
      </c>
      <c r="G458" s="123" t="str">
        <f>IF('表格编辑 '!I458="","",'表格编辑 '!I458)</f>
        <v/>
      </c>
      <c r="H458" s="123" t="str">
        <f>IF('表格编辑 '!J458="","",'表格编辑 '!J458)</f>
        <v>test_deadth_event(RECEIVER, ARG0, ARG1, ARG2, ARG3,ARG4)</v>
      </c>
      <c r="I458" s="123">
        <f>IF('表格编辑 '!K458="","",'表格编辑 '!K458)</f>
        <v>1</v>
      </c>
      <c r="J458" s="123">
        <f>IF('表格编辑 '!L458="","",'表格编辑 '!L458)</f>
        <v>518</v>
      </c>
      <c r="K458" s="123">
        <f>IF('表格编辑 '!M458="","",'表格编辑 '!M458)</f>
        <v>1020</v>
      </c>
      <c r="L458" s="123" t="str">
        <f>IF('表格编辑 '!N458="","",'表格编辑 '!N458)</f>
        <v/>
      </c>
      <c r="M458" s="123" t="str">
        <f>IF('表格编辑 '!O458="","",'表格编辑 '!O458)</f>
        <v/>
      </c>
      <c r="N458" s="123" t="str">
        <f>IF('表格编辑 '!P458="","",'表格编辑 '!P458)</f>
        <v/>
      </c>
      <c r="O458" s="123" t="str">
        <f>IF('表格编辑 '!Q458="","",'表格编辑 '!Q458)</f>
        <v/>
      </c>
      <c r="P458" s="123" t="str">
        <f>IF('表格编辑 '!R458="","",'表格编辑 '!R458)</f>
        <v/>
      </c>
      <c r="Q458" s="123">
        <f>IF('表格编辑 '!S458="","",'表格编辑 '!S458)</f>
        <v>320</v>
      </c>
      <c r="R458" s="123" t="str">
        <f>IF('表格编辑 '!T458="","",'表格编辑 '!T458)</f>
        <v/>
      </c>
      <c r="S458" s="123" t="str">
        <f>IF('表格编辑 '!U458="","",'表格编辑 '!U458)</f>
        <v/>
      </c>
      <c r="T458" s="123" t="str">
        <f>IF('表格编辑 '!V458="","",'表格编辑 '!V458)</f>
        <v/>
      </c>
      <c r="U458" s="123" t="str">
        <f>IF('表格编辑 '!W458="","",'表格编辑 '!W458)</f>
        <v/>
      </c>
      <c r="V458" s="123" t="str">
        <f>IF('表格编辑 '!X458="","",'表格编辑 '!X458)</f>
        <v/>
      </c>
      <c r="W458" s="123" t="str">
        <f>IF('表格编辑 '!Y458="","",'表格编辑 '!Y458)</f>
        <v/>
      </c>
      <c r="X458" s="123" t="str">
        <f>IF('表格编辑 '!Z458="","",'表格编辑 '!Z458)</f>
        <v/>
      </c>
      <c r="Y458" s="123" t="str">
        <f>IF('表格编辑 '!AA458="","",'表格编辑 '!AA458)</f>
        <v/>
      </c>
      <c r="Z458" s="123" t="str">
        <f>IF('表格编辑 '!AB458="","",'表格编辑 '!AB458)</f>
        <v/>
      </c>
      <c r="AA458" s="123" t="str">
        <f>IF('表格编辑 '!AC458="","",'表格编辑 '!AC458)</f>
        <v/>
      </c>
      <c r="AB458" s="123" t="str">
        <f>IF('表格编辑 '!AD458="","",'表格编辑 '!AD458)</f>
        <v/>
      </c>
      <c r="AC458" s="123" t="str">
        <f>IF('表格编辑 '!AE458="","",'表格编辑 '!AE458)</f>
        <v/>
      </c>
      <c r="AD458" s="123">
        <f>IF('表格编辑 '!AF458="","",'表格编辑 '!AF458)</f>
        <v>140045</v>
      </c>
    </row>
    <row r="459" spans="1:30">
      <c r="A459" s="123">
        <f>IF('表格编辑 '!A459="","",'表格编辑 '!A459)</f>
        <v>40046</v>
      </c>
      <c r="B459" s="123">
        <f>IF('表格编辑 '!B459="","",'表格编辑 '!B459)</f>
        <v>50026</v>
      </c>
      <c r="C459" s="123">
        <f>IF('表格编辑 '!E459="","",'表格编辑 '!E459)</f>
        <v>39</v>
      </c>
      <c r="D459" s="123" t="str">
        <f>IF('表格编辑 '!F459="","",'表格编辑 '!F459)</f>
        <v>AI_born_event(RECEIVER, ARG0, ARG1, ARG2, ARG3,ARG4)</v>
      </c>
      <c r="E459" s="123" t="str">
        <f>IF('表格编辑 '!G459="","",'表格编辑 '!G459)</f>
        <v>AI_update_event(RECEIVER, ARG0, ARG1, ARG2, ARG3,ARG4)</v>
      </c>
      <c r="F459" s="123" t="str">
        <f>IF('表格编辑 '!H459="","",'表格编辑 '!H459)</f>
        <v/>
      </c>
      <c r="G459" s="123" t="str">
        <f>IF('表格编辑 '!I459="","",'表格编辑 '!I459)</f>
        <v/>
      </c>
      <c r="H459" s="123" t="str">
        <f>IF('表格编辑 '!J459="","",'表格编辑 '!J459)</f>
        <v>test_deadth_event(RECEIVER, ARG0, ARG1, ARG2, ARG3,ARG4)</v>
      </c>
      <c r="I459" s="123">
        <f>IF('表格编辑 '!K459="","",'表格编辑 '!K459)</f>
        <v>1</v>
      </c>
      <c r="J459" s="123">
        <f>IF('表格编辑 '!L459="","",'表格编辑 '!L459)</f>
        <v>1220</v>
      </c>
      <c r="K459" s="123">
        <f>IF('表格编辑 '!M459="","",'表格编辑 '!M459)</f>
        <v>1170</v>
      </c>
      <c r="L459" s="123" t="str">
        <f>IF('表格编辑 '!N459="","",'表格编辑 '!N459)</f>
        <v/>
      </c>
      <c r="M459" s="123" t="str">
        <f>IF('表格编辑 '!O459="","",'表格编辑 '!O459)</f>
        <v/>
      </c>
      <c r="N459" s="123" t="str">
        <f>IF('表格编辑 '!P459="","",'表格编辑 '!P459)</f>
        <v/>
      </c>
      <c r="O459" s="123" t="str">
        <f>IF('表格编辑 '!Q459="","",'表格编辑 '!Q459)</f>
        <v/>
      </c>
      <c r="P459" s="123" t="str">
        <f>IF('表格编辑 '!R459="","",'表格编辑 '!R459)</f>
        <v/>
      </c>
      <c r="Q459" s="123">
        <f>IF('表格编辑 '!S459="","",'表格编辑 '!S459)</f>
        <v>320</v>
      </c>
      <c r="R459" s="123" t="str">
        <f>IF('表格编辑 '!T459="","",'表格编辑 '!T459)</f>
        <v/>
      </c>
      <c r="S459" s="123" t="str">
        <f>IF('表格编辑 '!U459="","",'表格编辑 '!U459)</f>
        <v/>
      </c>
      <c r="T459" s="123" t="str">
        <f>IF('表格编辑 '!V459="","",'表格编辑 '!V459)</f>
        <v/>
      </c>
      <c r="U459" s="123" t="str">
        <f>IF('表格编辑 '!W459="","",'表格编辑 '!W459)</f>
        <v/>
      </c>
      <c r="V459" s="123" t="str">
        <f>IF('表格编辑 '!X459="","",'表格编辑 '!X459)</f>
        <v/>
      </c>
      <c r="W459" s="123" t="str">
        <f>IF('表格编辑 '!Y459="","",'表格编辑 '!Y459)</f>
        <v/>
      </c>
      <c r="X459" s="123" t="str">
        <f>IF('表格编辑 '!Z459="","",'表格编辑 '!Z459)</f>
        <v/>
      </c>
      <c r="Y459" s="123" t="str">
        <f>IF('表格编辑 '!AA459="","",'表格编辑 '!AA459)</f>
        <v/>
      </c>
      <c r="Z459" s="123" t="str">
        <f>IF('表格编辑 '!AB459="","",'表格编辑 '!AB459)</f>
        <v/>
      </c>
      <c r="AA459" s="123" t="str">
        <f>IF('表格编辑 '!AC459="","",'表格编辑 '!AC459)</f>
        <v/>
      </c>
      <c r="AB459" s="123" t="str">
        <f>IF('表格编辑 '!AD459="","",'表格编辑 '!AD459)</f>
        <v/>
      </c>
      <c r="AC459" s="123" t="str">
        <f>IF('表格编辑 '!AE459="","",'表格编辑 '!AE459)</f>
        <v/>
      </c>
      <c r="AD459" s="123">
        <f>IF('表格编辑 '!AF459="","",'表格编辑 '!AF459)</f>
        <v>140046</v>
      </c>
    </row>
    <row r="460" spans="1:30">
      <c r="A460" s="123">
        <f>IF('表格编辑 '!A460="","",'表格编辑 '!A460)</f>
        <v>40047</v>
      </c>
      <c r="B460" s="123">
        <f>IF('表格编辑 '!B460="","",'表格编辑 '!B460)</f>
        <v>50092</v>
      </c>
      <c r="C460" s="123">
        <f>IF('表格编辑 '!E460="","",'表格编辑 '!E460)</f>
        <v>39</v>
      </c>
      <c r="D460" s="123" t="str">
        <f>IF('表格编辑 '!F460="","",'表格编辑 '!F460)</f>
        <v>AI_born_event(RECEIVER, ARG0, ARG1, ARG2, ARG3,ARG4)</v>
      </c>
      <c r="E460" s="123" t="str">
        <f>IF('表格编辑 '!G460="","",'表格编辑 '!G460)</f>
        <v>AI_update_event(RECEIVER, ARG0, ARG1, ARG2, ARG3,ARG4)</v>
      </c>
      <c r="F460" s="123" t="str">
        <f>IF('表格编辑 '!H460="","",'表格编辑 '!H460)</f>
        <v/>
      </c>
      <c r="G460" s="123" t="str">
        <f>IF('表格编辑 '!I460="","",'表格编辑 '!I460)</f>
        <v/>
      </c>
      <c r="H460" s="123" t="str">
        <f>IF('表格编辑 '!J460="","",'表格编辑 '!J460)</f>
        <v>test_deadth_event(RECEIVER, ARG0, ARG1, ARG2, ARG3,ARG4)</v>
      </c>
      <c r="I460" s="123">
        <f>IF('表格编辑 '!K460="","",'表格编辑 '!K460)</f>
        <v>1</v>
      </c>
      <c r="J460" s="123">
        <f>IF('表格编辑 '!L460="","",'表格编辑 '!L460)</f>
        <v>492</v>
      </c>
      <c r="K460" s="123">
        <f>IF('表格编辑 '!M460="","",'表格编辑 '!M460)</f>
        <v>1170</v>
      </c>
      <c r="L460" s="123" t="str">
        <f>IF('表格编辑 '!N460="","",'表格编辑 '!N460)</f>
        <v/>
      </c>
      <c r="M460" s="123" t="str">
        <f>IF('表格编辑 '!O460="","",'表格编辑 '!O460)</f>
        <v/>
      </c>
      <c r="N460" s="123" t="str">
        <f>IF('表格编辑 '!P460="","",'表格编辑 '!P460)</f>
        <v/>
      </c>
      <c r="O460" s="123" t="str">
        <f>IF('表格编辑 '!Q460="","",'表格编辑 '!Q460)</f>
        <v/>
      </c>
      <c r="P460" s="123" t="str">
        <f>IF('表格编辑 '!R460="","",'表格编辑 '!R460)</f>
        <v/>
      </c>
      <c r="Q460" s="123">
        <f>IF('表格编辑 '!S460="","",'表格编辑 '!S460)</f>
        <v>320</v>
      </c>
      <c r="R460" s="123" t="str">
        <f>IF('表格编辑 '!T460="","",'表格编辑 '!T460)</f>
        <v/>
      </c>
      <c r="S460" s="123" t="str">
        <f>IF('表格编辑 '!U460="","",'表格编辑 '!U460)</f>
        <v/>
      </c>
      <c r="T460" s="123" t="str">
        <f>IF('表格编辑 '!V460="","",'表格编辑 '!V460)</f>
        <v/>
      </c>
      <c r="U460" s="123" t="str">
        <f>IF('表格编辑 '!W460="","",'表格编辑 '!W460)</f>
        <v/>
      </c>
      <c r="V460" s="123" t="str">
        <f>IF('表格编辑 '!X460="","",'表格编辑 '!X460)</f>
        <v/>
      </c>
      <c r="W460" s="123" t="str">
        <f>IF('表格编辑 '!Y460="","",'表格编辑 '!Y460)</f>
        <v/>
      </c>
      <c r="X460" s="123" t="str">
        <f>IF('表格编辑 '!Z460="","",'表格编辑 '!Z460)</f>
        <v/>
      </c>
      <c r="Y460" s="123" t="str">
        <f>IF('表格编辑 '!AA460="","",'表格编辑 '!AA460)</f>
        <v/>
      </c>
      <c r="Z460" s="123" t="str">
        <f>IF('表格编辑 '!AB460="","",'表格编辑 '!AB460)</f>
        <v/>
      </c>
      <c r="AA460" s="123" t="str">
        <f>IF('表格编辑 '!AC460="","",'表格编辑 '!AC460)</f>
        <v/>
      </c>
      <c r="AB460" s="123" t="str">
        <f>IF('表格编辑 '!AD460="","",'表格编辑 '!AD460)</f>
        <v/>
      </c>
      <c r="AC460" s="123" t="str">
        <f>IF('表格编辑 '!AE460="","",'表格编辑 '!AE460)</f>
        <v/>
      </c>
      <c r="AD460" s="123">
        <f>IF('表格编辑 '!AF460="","",'表格编辑 '!AF460)</f>
        <v>140047</v>
      </c>
    </row>
    <row r="461" spans="1:30">
      <c r="A461" s="123">
        <f>IF('表格编辑 '!A461="","",'表格编辑 '!A461)</f>
        <v>40048</v>
      </c>
      <c r="B461" s="123">
        <f>IF('表格编辑 '!B461="","",'表格编辑 '!B461)</f>
        <v>50012</v>
      </c>
      <c r="C461" s="123">
        <f>IF('表格编辑 '!E461="","",'表格编辑 '!E461)</f>
        <v>39</v>
      </c>
      <c r="D461" s="123" t="str">
        <f>IF('表格编辑 '!F461="","",'表格编辑 '!F461)</f>
        <v>AI_born_event(RECEIVER, ARG0, ARG1, ARG2, ARG3,ARG4)</v>
      </c>
      <c r="E461" s="123" t="str">
        <f>IF('表格编辑 '!G461="","",'表格编辑 '!G461)</f>
        <v>AI_update_event(RECEIVER, ARG0, ARG1, ARG2, ARG3,ARG4)</v>
      </c>
      <c r="F461" s="123" t="str">
        <f>IF('表格编辑 '!H461="","",'表格编辑 '!H461)</f>
        <v/>
      </c>
      <c r="G461" s="123" t="str">
        <f>IF('表格编辑 '!I461="","",'表格编辑 '!I461)</f>
        <v/>
      </c>
      <c r="H461" s="123" t="str">
        <f>IF('表格编辑 '!J461="","",'表格编辑 '!J461)</f>
        <v>test_deadth_event(RECEIVER, ARG0, ARG1, ARG2, ARG3,ARG4)</v>
      </c>
      <c r="I461" s="123">
        <f>IF('表格编辑 '!K461="","",'表格编辑 '!K461)</f>
        <v>1</v>
      </c>
      <c r="J461" s="123">
        <f>IF('表格编辑 '!L461="","",'表格编辑 '!L461)</f>
        <v>1298</v>
      </c>
      <c r="K461" s="123">
        <f>IF('表格编辑 '!M461="","",'表格编辑 '!M461)</f>
        <v>1170</v>
      </c>
      <c r="L461" s="123" t="str">
        <f>IF('表格编辑 '!N461="","",'表格编辑 '!N461)</f>
        <v/>
      </c>
      <c r="M461" s="123" t="str">
        <f>IF('表格编辑 '!O461="","",'表格编辑 '!O461)</f>
        <v/>
      </c>
      <c r="N461" s="123" t="str">
        <f>IF('表格编辑 '!P461="","",'表格编辑 '!P461)</f>
        <v/>
      </c>
      <c r="O461" s="123" t="str">
        <f>IF('表格编辑 '!Q461="","",'表格编辑 '!Q461)</f>
        <v/>
      </c>
      <c r="P461" s="123" t="str">
        <f>IF('表格编辑 '!R461="","",'表格编辑 '!R461)</f>
        <v/>
      </c>
      <c r="Q461" s="123">
        <f>IF('表格编辑 '!S461="","",'表格编辑 '!S461)</f>
        <v>320</v>
      </c>
      <c r="R461" s="123" t="str">
        <f>IF('表格编辑 '!T461="","",'表格编辑 '!T461)</f>
        <v/>
      </c>
      <c r="S461" s="123" t="str">
        <f>IF('表格编辑 '!U461="","",'表格编辑 '!U461)</f>
        <v/>
      </c>
      <c r="T461" s="123" t="str">
        <f>IF('表格编辑 '!V461="","",'表格编辑 '!V461)</f>
        <v/>
      </c>
      <c r="U461" s="123" t="str">
        <f>IF('表格编辑 '!W461="","",'表格编辑 '!W461)</f>
        <v/>
      </c>
      <c r="V461" s="123" t="str">
        <f>IF('表格编辑 '!X461="","",'表格编辑 '!X461)</f>
        <v/>
      </c>
      <c r="W461" s="123" t="str">
        <f>IF('表格编辑 '!Y461="","",'表格编辑 '!Y461)</f>
        <v/>
      </c>
      <c r="X461" s="123" t="str">
        <f>IF('表格编辑 '!Z461="","",'表格编辑 '!Z461)</f>
        <v/>
      </c>
      <c r="Y461" s="123" t="str">
        <f>IF('表格编辑 '!AA461="","",'表格编辑 '!AA461)</f>
        <v/>
      </c>
      <c r="Z461" s="123" t="str">
        <f>IF('表格编辑 '!AB461="","",'表格编辑 '!AB461)</f>
        <v/>
      </c>
      <c r="AA461" s="123" t="str">
        <f>IF('表格编辑 '!AC461="","",'表格编辑 '!AC461)</f>
        <v/>
      </c>
      <c r="AB461" s="123" t="str">
        <f>IF('表格编辑 '!AD461="","",'表格编辑 '!AD461)</f>
        <v/>
      </c>
      <c r="AC461" s="123" t="str">
        <f>IF('表格编辑 '!AE461="","",'表格编辑 '!AE461)</f>
        <v/>
      </c>
      <c r="AD461" s="123">
        <f>IF('表格编辑 '!AF461="","",'表格编辑 '!AF461)</f>
        <v>140048</v>
      </c>
    </row>
    <row r="462" spans="1:30">
      <c r="A462" s="123">
        <f>IF('表格编辑 '!A462="","",'表格编辑 '!A462)</f>
        <v>40049</v>
      </c>
      <c r="B462" s="123">
        <f>IF('表格编辑 '!B462="","",'表格编辑 '!B462)</f>
        <v>50095</v>
      </c>
      <c r="C462" s="123">
        <f>IF('表格编辑 '!E462="","",'表格编辑 '!E462)</f>
        <v>39</v>
      </c>
      <c r="D462" s="123" t="str">
        <f>IF('表格编辑 '!F462="","",'表格编辑 '!F462)</f>
        <v>AI_born_event(RECEIVER, ARG0, ARG1, ARG2, ARG3,ARG4)</v>
      </c>
      <c r="E462" s="123" t="str">
        <f>IF('表格编辑 '!G462="","",'表格编辑 '!G462)</f>
        <v>AI_update_event(RECEIVER, ARG0, ARG1, ARG2, ARG3,ARG4)</v>
      </c>
      <c r="F462" s="123" t="str">
        <f>IF('表格编辑 '!H462="","",'表格编辑 '!H462)</f>
        <v/>
      </c>
      <c r="G462" s="123" t="str">
        <f>IF('表格编辑 '!I462="","",'表格编辑 '!I462)</f>
        <v/>
      </c>
      <c r="H462" s="123" t="str">
        <f>IF('表格编辑 '!J462="","",'表格编辑 '!J462)</f>
        <v>test_deadth_event(RECEIVER, ARG0, ARG1, ARG2, ARG3,ARG4)</v>
      </c>
      <c r="I462" s="123">
        <f>IF('表格编辑 '!K462="","",'表格编辑 '!K462)</f>
        <v>1</v>
      </c>
      <c r="J462" s="123">
        <f>IF('表格编辑 '!L462="","",'表格编辑 '!L462)</f>
        <v>878</v>
      </c>
      <c r="K462" s="123">
        <f>IF('表格编辑 '!M462="","",'表格编辑 '!M462)</f>
        <v>1170</v>
      </c>
      <c r="L462" s="123" t="str">
        <f>IF('表格编辑 '!N462="","",'表格编辑 '!N462)</f>
        <v/>
      </c>
      <c r="M462" s="123" t="str">
        <f>IF('表格编辑 '!O462="","",'表格编辑 '!O462)</f>
        <v/>
      </c>
      <c r="N462" s="123" t="str">
        <f>IF('表格编辑 '!P462="","",'表格编辑 '!P462)</f>
        <v/>
      </c>
      <c r="O462" s="123" t="str">
        <f>IF('表格编辑 '!Q462="","",'表格编辑 '!Q462)</f>
        <v/>
      </c>
      <c r="P462" s="123" t="str">
        <f>IF('表格编辑 '!R462="","",'表格编辑 '!R462)</f>
        <v/>
      </c>
      <c r="Q462" s="123">
        <f>IF('表格编辑 '!S462="","",'表格编辑 '!S462)</f>
        <v>320</v>
      </c>
      <c r="R462" s="123" t="str">
        <f>IF('表格编辑 '!T462="","",'表格编辑 '!T462)</f>
        <v/>
      </c>
      <c r="S462" s="123" t="str">
        <f>IF('表格编辑 '!U462="","",'表格编辑 '!U462)</f>
        <v/>
      </c>
      <c r="T462" s="123" t="str">
        <f>IF('表格编辑 '!V462="","",'表格编辑 '!V462)</f>
        <v/>
      </c>
      <c r="U462" s="123" t="str">
        <f>IF('表格编辑 '!W462="","",'表格编辑 '!W462)</f>
        <v/>
      </c>
      <c r="V462" s="123" t="str">
        <f>IF('表格编辑 '!X462="","",'表格编辑 '!X462)</f>
        <v/>
      </c>
      <c r="W462" s="123" t="str">
        <f>IF('表格编辑 '!Y462="","",'表格编辑 '!Y462)</f>
        <v/>
      </c>
      <c r="X462" s="123" t="str">
        <f>IF('表格编辑 '!Z462="","",'表格编辑 '!Z462)</f>
        <v/>
      </c>
      <c r="Y462" s="123" t="str">
        <f>IF('表格编辑 '!AA462="","",'表格编辑 '!AA462)</f>
        <v/>
      </c>
      <c r="Z462" s="123" t="str">
        <f>IF('表格编辑 '!AB462="","",'表格编辑 '!AB462)</f>
        <v/>
      </c>
      <c r="AA462" s="123" t="str">
        <f>IF('表格编辑 '!AC462="","",'表格编辑 '!AC462)</f>
        <v/>
      </c>
      <c r="AB462" s="123" t="str">
        <f>IF('表格编辑 '!AD462="","",'表格编辑 '!AD462)</f>
        <v/>
      </c>
      <c r="AC462" s="123" t="str">
        <f>IF('表格编辑 '!AE462="","",'表格编辑 '!AE462)</f>
        <v/>
      </c>
      <c r="AD462" s="123">
        <f>IF('表格编辑 '!AF462="","",'表格编辑 '!AF462)</f>
        <v>140049</v>
      </c>
    </row>
    <row r="463" spans="1:30">
      <c r="A463" s="123">
        <f>IF('表格编辑 '!A463="","",'表格编辑 '!A463)</f>
        <v>40050</v>
      </c>
      <c r="B463" s="123">
        <f>IF('表格编辑 '!B463="","",'表格编辑 '!B463)</f>
        <v>50148</v>
      </c>
      <c r="C463" s="123">
        <f>IF('表格编辑 '!E463="","",'表格编辑 '!E463)</f>
        <v>39</v>
      </c>
      <c r="D463" s="123" t="str">
        <f>IF('表格编辑 '!F463="","",'表格编辑 '!F463)</f>
        <v>AI_born_event(RECEIVER, ARG0, ARG1, ARG2, ARG3,ARG4)</v>
      </c>
      <c r="E463" s="123" t="str">
        <f>IF('表格编辑 '!G463="","",'表格编辑 '!G463)</f>
        <v>AI_update_event(RECEIVER, ARG0, ARG1, ARG2, ARG3,ARG4)</v>
      </c>
      <c r="F463" s="123" t="str">
        <f>IF('表格编辑 '!H463="","",'表格编辑 '!H463)</f>
        <v/>
      </c>
      <c r="G463" s="123" t="str">
        <f>IF('表格编辑 '!I463="","",'表格编辑 '!I463)</f>
        <v/>
      </c>
      <c r="H463" s="123" t="str">
        <f>IF('表格编辑 '!J463="","",'表格编辑 '!J463)</f>
        <v>test_deadth_event(RECEIVER, ARG0, ARG1, ARG2, ARG3,ARG4)</v>
      </c>
      <c r="I463" s="123">
        <f>IF('表格编辑 '!K463="","",'表格编辑 '!K463)</f>
        <v>1</v>
      </c>
      <c r="J463" s="123">
        <f>IF('表格编辑 '!L463="","",'表格编辑 '!L463)</f>
        <v>758</v>
      </c>
      <c r="K463" s="123">
        <f>IF('表格编辑 '!M463="","",'表格编辑 '!M463)</f>
        <v>1170</v>
      </c>
      <c r="L463" s="123" t="str">
        <f>IF('表格编辑 '!N463="","",'表格编辑 '!N463)</f>
        <v/>
      </c>
      <c r="M463" s="123" t="str">
        <f>IF('表格编辑 '!O463="","",'表格编辑 '!O463)</f>
        <v/>
      </c>
      <c r="N463" s="123" t="str">
        <f>IF('表格编辑 '!P463="","",'表格编辑 '!P463)</f>
        <v/>
      </c>
      <c r="O463" s="123" t="str">
        <f>IF('表格编辑 '!Q463="","",'表格编辑 '!Q463)</f>
        <v/>
      </c>
      <c r="P463" s="123" t="str">
        <f>IF('表格编辑 '!R463="","",'表格编辑 '!R463)</f>
        <v/>
      </c>
      <c r="Q463" s="123">
        <f>IF('表格编辑 '!S463="","",'表格编辑 '!S463)</f>
        <v>320</v>
      </c>
      <c r="R463" s="123" t="str">
        <f>IF('表格编辑 '!T463="","",'表格编辑 '!T463)</f>
        <v/>
      </c>
      <c r="S463" s="123" t="str">
        <f>IF('表格编辑 '!U463="","",'表格编辑 '!U463)</f>
        <v/>
      </c>
      <c r="T463" s="123" t="str">
        <f>IF('表格编辑 '!V463="","",'表格编辑 '!V463)</f>
        <v/>
      </c>
      <c r="U463" s="123" t="str">
        <f>IF('表格编辑 '!W463="","",'表格编辑 '!W463)</f>
        <v/>
      </c>
      <c r="V463" s="123" t="str">
        <f>IF('表格编辑 '!X463="","",'表格编辑 '!X463)</f>
        <v/>
      </c>
      <c r="W463" s="123" t="str">
        <f>IF('表格编辑 '!Y463="","",'表格编辑 '!Y463)</f>
        <v/>
      </c>
      <c r="X463" s="123" t="str">
        <f>IF('表格编辑 '!Z463="","",'表格编辑 '!Z463)</f>
        <v/>
      </c>
      <c r="Y463" s="123" t="str">
        <f>IF('表格编辑 '!AA463="","",'表格编辑 '!AA463)</f>
        <v/>
      </c>
      <c r="Z463" s="123" t="str">
        <f>IF('表格编辑 '!AB463="","",'表格编辑 '!AB463)</f>
        <v/>
      </c>
      <c r="AA463" s="123" t="str">
        <f>IF('表格编辑 '!AC463="","",'表格编辑 '!AC463)</f>
        <v/>
      </c>
      <c r="AB463" s="123" t="str">
        <f>IF('表格编辑 '!AD463="","",'表格编辑 '!AD463)</f>
        <v/>
      </c>
      <c r="AC463" s="123" t="str">
        <f>IF('表格编辑 '!AE463="","",'表格编辑 '!AE463)</f>
        <v/>
      </c>
      <c r="AD463" s="123">
        <f>IF('表格编辑 '!AF463="","",'表格编辑 '!AF463)</f>
        <v>140050</v>
      </c>
    </row>
    <row r="464" spans="1:30">
      <c r="A464" s="123">
        <f>IF('表格编辑 '!A464="","",'表格编辑 '!A464)</f>
        <v>40051</v>
      </c>
      <c r="B464" s="123">
        <f>IF('表格编辑 '!B464="","",'表格编辑 '!B464)</f>
        <v>50090</v>
      </c>
      <c r="C464" s="123">
        <f>IF('表格编辑 '!E464="","",'表格编辑 '!E464)</f>
        <v>39</v>
      </c>
      <c r="D464" s="123" t="str">
        <f>IF('表格编辑 '!F464="","",'表格编辑 '!F464)</f>
        <v>AI_born_event(RECEIVER, ARG0, ARG1, ARG2, ARG3,ARG4)</v>
      </c>
      <c r="E464" s="123" t="str">
        <f>IF('表格编辑 '!G464="","",'表格编辑 '!G464)</f>
        <v>AI_update_event(RECEIVER, ARG0, ARG1, ARG2, ARG3,ARG4)</v>
      </c>
      <c r="F464" s="123" t="str">
        <f>IF('表格编辑 '!H464="","",'表格编辑 '!H464)</f>
        <v/>
      </c>
      <c r="G464" s="123" t="str">
        <f>IF('表格编辑 '!I464="","",'表格编辑 '!I464)</f>
        <v/>
      </c>
      <c r="H464" s="123" t="str">
        <f>IF('表格编辑 '!J464="","",'表格编辑 '!J464)</f>
        <v>test_deadth_event(RECEIVER, ARG0, ARG1, ARG2, ARG3,ARG4)</v>
      </c>
      <c r="I464" s="123">
        <f>IF('表格编辑 '!K464="","",'表格编辑 '!K464)</f>
        <v>1</v>
      </c>
      <c r="J464" s="123">
        <f>IF('表格编辑 '!L464="","",'表格编辑 '!L464)</f>
        <v>1228</v>
      </c>
      <c r="K464" s="123">
        <f>IF('表格编辑 '!M464="","",'表格编辑 '!M464)</f>
        <v>1170</v>
      </c>
      <c r="L464" s="123" t="str">
        <f>IF('表格编辑 '!N464="","",'表格编辑 '!N464)</f>
        <v/>
      </c>
      <c r="M464" s="123" t="str">
        <f>IF('表格编辑 '!O464="","",'表格编辑 '!O464)</f>
        <v/>
      </c>
      <c r="N464" s="123" t="str">
        <f>IF('表格编辑 '!P464="","",'表格编辑 '!P464)</f>
        <v/>
      </c>
      <c r="O464" s="123" t="str">
        <f>IF('表格编辑 '!Q464="","",'表格编辑 '!Q464)</f>
        <v/>
      </c>
      <c r="P464" s="123" t="str">
        <f>IF('表格编辑 '!R464="","",'表格编辑 '!R464)</f>
        <v/>
      </c>
      <c r="Q464" s="123">
        <f>IF('表格编辑 '!S464="","",'表格编辑 '!S464)</f>
        <v>320</v>
      </c>
      <c r="R464" s="123" t="str">
        <f>IF('表格编辑 '!T464="","",'表格编辑 '!T464)</f>
        <v/>
      </c>
      <c r="S464" s="123" t="str">
        <f>IF('表格编辑 '!U464="","",'表格编辑 '!U464)</f>
        <v/>
      </c>
      <c r="T464" s="123" t="str">
        <f>IF('表格编辑 '!V464="","",'表格编辑 '!V464)</f>
        <v/>
      </c>
      <c r="U464" s="123" t="str">
        <f>IF('表格编辑 '!W464="","",'表格编辑 '!W464)</f>
        <v/>
      </c>
      <c r="V464" s="123" t="str">
        <f>IF('表格编辑 '!X464="","",'表格编辑 '!X464)</f>
        <v/>
      </c>
      <c r="W464" s="123" t="str">
        <f>IF('表格编辑 '!Y464="","",'表格编辑 '!Y464)</f>
        <v/>
      </c>
      <c r="X464" s="123" t="str">
        <f>IF('表格编辑 '!Z464="","",'表格编辑 '!Z464)</f>
        <v/>
      </c>
      <c r="Y464" s="123" t="str">
        <f>IF('表格编辑 '!AA464="","",'表格编辑 '!AA464)</f>
        <v/>
      </c>
      <c r="Z464" s="123" t="str">
        <f>IF('表格编辑 '!AB464="","",'表格编辑 '!AB464)</f>
        <v/>
      </c>
      <c r="AA464" s="123" t="str">
        <f>IF('表格编辑 '!AC464="","",'表格编辑 '!AC464)</f>
        <v/>
      </c>
      <c r="AB464" s="123" t="str">
        <f>IF('表格编辑 '!AD464="","",'表格编辑 '!AD464)</f>
        <v/>
      </c>
      <c r="AC464" s="123" t="str">
        <f>IF('表格编辑 '!AE464="","",'表格编辑 '!AE464)</f>
        <v/>
      </c>
      <c r="AD464" s="123">
        <f>IF('表格编辑 '!AF464="","",'表格编辑 '!AF464)</f>
        <v>140051</v>
      </c>
    </row>
    <row r="465" spans="1:30">
      <c r="A465" s="123">
        <f>IF('表格编辑 '!A465="","",'表格编辑 '!A465)</f>
        <v>40052</v>
      </c>
      <c r="B465" s="123">
        <f>IF('表格编辑 '!B465="","",'表格编辑 '!B465)</f>
        <v>50085</v>
      </c>
      <c r="C465" s="123">
        <f>IF('表格编辑 '!E465="","",'表格编辑 '!E465)</f>
        <v>39</v>
      </c>
      <c r="D465" s="123" t="str">
        <f>IF('表格编辑 '!F465="","",'表格编辑 '!F465)</f>
        <v>AI_born_event(RECEIVER, ARG0, ARG1, ARG2, ARG3,ARG4)</v>
      </c>
      <c r="E465" s="123" t="str">
        <f>IF('表格编辑 '!G465="","",'表格编辑 '!G465)</f>
        <v>AI_update_event(RECEIVER, ARG0, ARG1, ARG2, ARG3,ARG4)</v>
      </c>
      <c r="F465" s="123" t="str">
        <f>IF('表格编辑 '!H465="","",'表格编辑 '!H465)</f>
        <v/>
      </c>
      <c r="G465" s="123" t="str">
        <f>IF('表格编辑 '!I465="","",'表格编辑 '!I465)</f>
        <v/>
      </c>
      <c r="H465" s="123" t="str">
        <f>IF('表格编辑 '!J465="","",'表格编辑 '!J465)</f>
        <v>test_deadth_event(RECEIVER, ARG0, ARG1, ARG2, ARG3,ARG4)</v>
      </c>
      <c r="I465" s="123">
        <f>IF('表格编辑 '!K465="","",'表格编辑 '!K465)</f>
        <v>1</v>
      </c>
      <c r="J465" s="123">
        <f>IF('表格编辑 '!L465="","",'表格编辑 '!L465)</f>
        <v>1856</v>
      </c>
      <c r="K465" s="123">
        <f>IF('表格编辑 '!M465="","",'表格编辑 '!M465)</f>
        <v>1170</v>
      </c>
      <c r="L465" s="123" t="str">
        <f>IF('表格编辑 '!N465="","",'表格编辑 '!N465)</f>
        <v/>
      </c>
      <c r="M465" s="123" t="str">
        <f>IF('表格编辑 '!O465="","",'表格编辑 '!O465)</f>
        <v/>
      </c>
      <c r="N465" s="123" t="str">
        <f>IF('表格编辑 '!P465="","",'表格编辑 '!P465)</f>
        <v/>
      </c>
      <c r="O465" s="123" t="str">
        <f>IF('表格编辑 '!Q465="","",'表格编辑 '!Q465)</f>
        <v/>
      </c>
      <c r="P465" s="123" t="str">
        <f>IF('表格编辑 '!R465="","",'表格编辑 '!R465)</f>
        <v/>
      </c>
      <c r="Q465" s="123">
        <f>IF('表格编辑 '!S465="","",'表格编辑 '!S465)</f>
        <v>320</v>
      </c>
      <c r="R465" s="123" t="str">
        <f>IF('表格编辑 '!T465="","",'表格编辑 '!T465)</f>
        <v/>
      </c>
      <c r="S465" s="123" t="str">
        <f>IF('表格编辑 '!U465="","",'表格编辑 '!U465)</f>
        <v/>
      </c>
      <c r="T465" s="123" t="str">
        <f>IF('表格编辑 '!V465="","",'表格编辑 '!V465)</f>
        <v/>
      </c>
      <c r="U465" s="123" t="str">
        <f>IF('表格编辑 '!W465="","",'表格编辑 '!W465)</f>
        <v/>
      </c>
      <c r="V465" s="123" t="str">
        <f>IF('表格编辑 '!X465="","",'表格编辑 '!X465)</f>
        <v/>
      </c>
      <c r="W465" s="123" t="str">
        <f>IF('表格编辑 '!Y465="","",'表格编辑 '!Y465)</f>
        <v/>
      </c>
      <c r="X465" s="123" t="str">
        <f>IF('表格编辑 '!Z465="","",'表格编辑 '!Z465)</f>
        <v/>
      </c>
      <c r="Y465" s="123" t="str">
        <f>IF('表格编辑 '!AA465="","",'表格编辑 '!AA465)</f>
        <v/>
      </c>
      <c r="Z465" s="123" t="str">
        <f>IF('表格编辑 '!AB465="","",'表格编辑 '!AB465)</f>
        <v/>
      </c>
      <c r="AA465" s="123" t="str">
        <f>IF('表格编辑 '!AC465="","",'表格编辑 '!AC465)</f>
        <v/>
      </c>
      <c r="AB465" s="123" t="str">
        <f>IF('表格编辑 '!AD465="","",'表格编辑 '!AD465)</f>
        <v/>
      </c>
      <c r="AC465" s="123" t="str">
        <f>IF('表格编辑 '!AE465="","",'表格编辑 '!AE465)</f>
        <v/>
      </c>
      <c r="AD465" s="123">
        <f>IF('表格编辑 '!AF465="","",'表格编辑 '!AF465)</f>
        <v>140052</v>
      </c>
    </row>
    <row r="466" spans="1:30">
      <c r="A466" s="123">
        <f>IF('表格编辑 '!A466="","",'表格编辑 '!A466)</f>
        <v>40053</v>
      </c>
      <c r="B466" s="123">
        <f>IF('表格编辑 '!B466="","",'表格编辑 '!B466)</f>
        <v>50088</v>
      </c>
      <c r="C466" s="123">
        <f>IF('表格编辑 '!E466="","",'表格编辑 '!E466)</f>
        <v>39</v>
      </c>
      <c r="D466" s="123" t="str">
        <f>IF('表格编辑 '!F466="","",'表格编辑 '!F466)</f>
        <v>AI_born_event(RECEIVER, ARG0, ARG1, ARG2, ARG3,ARG4)</v>
      </c>
      <c r="E466" s="123" t="str">
        <f>IF('表格编辑 '!G466="","",'表格编辑 '!G466)</f>
        <v>AI_update_event(RECEIVER, ARG0, ARG1, ARG2, ARG3,ARG4)</v>
      </c>
      <c r="F466" s="123" t="str">
        <f>IF('表格编辑 '!H466="","",'表格编辑 '!H466)</f>
        <v/>
      </c>
      <c r="G466" s="123" t="str">
        <f>IF('表格编辑 '!I466="","",'表格编辑 '!I466)</f>
        <v/>
      </c>
      <c r="H466" s="123" t="str">
        <f>IF('表格编辑 '!J466="","",'表格编辑 '!J466)</f>
        <v>test_deadth_event(RECEIVER, ARG0, ARG1, ARG2, ARG3,ARG4)</v>
      </c>
      <c r="I466" s="123">
        <f>IF('表格编辑 '!K466="","",'表格编辑 '!K466)</f>
        <v>1</v>
      </c>
      <c r="J466" s="123">
        <f>IF('表格编辑 '!L466="","",'表格编辑 '!L466)</f>
        <v>1124</v>
      </c>
      <c r="K466" s="123">
        <f>IF('表格编辑 '!M466="","",'表格编辑 '!M466)</f>
        <v>1170</v>
      </c>
      <c r="L466" s="123" t="str">
        <f>IF('表格编辑 '!N466="","",'表格编辑 '!N466)</f>
        <v/>
      </c>
      <c r="M466" s="123" t="str">
        <f>IF('表格编辑 '!O466="","",'表格编辑 '!O466)</f>
        <v/>
      </c>
      <c r="N466" s="123" t="str">
        <f>IF('表格编辑 '!P466="","",'表格编辑 '!P466)</f>
        <v/>
      </c>
      <c r="O466" s="123" t="str">
        <f>IF('表格编辑 '!Q466="","",'表格编辑 '!Q466)</f>
        <v/>
      </c>
      <c r="P466" s="123" t="str">
        <f>IF('表格编辑 '!R466="","",'表格编辑 '!R466)</f>
        <v/>
      </c>
      <c r="Q466" s="123">
        <f>IF('表格编辑 '!S466="","",'表格编辑 '!S466)</f>
        <v>320</v>
      </c>
      <c r="R466" s="123" t="str">
        <f>IF('表格编辑 '!T466="","",'表格编辑 '!T466)</f>
        <v/>
      </c>
      <c r="S466" s="123" t="str">
        <f>IF('表格编辑 '!U466="","",'表格编辑 '!U466)</f>
        <v/>
      </c>
      <c r="T466" s="123" t="str">
        <f>IF('表格编辑 '!V466="","",'表格编辑 '!V466)</f>
        <v/>
      </c>
      <c r="U466" s="123" t="str">
        <f>IF('表格编辑 '!W466="","",'表格编辑 '!W466)</f>
        <v/>
      </c>
      <c r="V466" s="123" t="str">
        <f>IF('表格编辑 '!X466="","",'表格编辑 '!X466)</f>
        <v/>
      </c>
      <c r="W466" s="123" t="str">
        <f>IF('表格编辑 '!Y466="","",'表格编辑 '!Y466)</f>
        <v/>
      </c>
      <c r="X466" s="123" t="str">
        <f>IF('表格编辑 '!Z466="","",'表格编辑 '!Z466)</f>
        <v/>
      </c>
      <c r="Y466" s="123" t="str">
        <f>IF('表格编辑 '!AA466="","",'表格编辑 '!AA466)</f>
        <v/>
      </c>
      <c r="Z466" s="123" t="str">
        <f>IF('表格编辑 '!AB466="","",'表格编辑 '!AB466)</f>
        <v/>
      </c>
      <c r="AA466" s="123" t="str">
        <f>IF('表格编辑 '!AC466="","",'表格编辑 '!AC466)</f>
        <v/>
      </c>
      <c r="AB466" s="123" t="str">
        <f>IF('表格编辑 '!AD466="","",'表格编辑 '!AD466)</f>
        <v/>
      </c>
      <c r="AC466" s="123" t="str">
        <f>IF('表格编辑 '!AE466="","",'表格编辑 '!AE466)</f>
        <v/>
      </c>
      <c r="AD466" s="123">
        <f>IF('表格编辑 '!AF466="","",'表格编辑 '!AF466)</f>
        <v>140053</v>
      </c>
    </row>
    <row r="467" spans="1:30">
      <c r="A467" s="123">
        <f>IF('表格编辑 '!A467="","",'表格编辑 '!A467)</f>
        <v>40054</v>
      </c>
      <c r="B467" s="123">
        <f>IF('表格编辑 '!B467="","",'表格编辑 '!B467)</f>
        <v>50104</v>
      </c>
      <c r="C467" s="123">
        <f>IF('表格编辑 '!E467="","",'表格编辑 '!E467)</f>
        <v>39</v>
      </c>
      <c r="D467" s="123" t="str">
        <f>IF('表格编辑 '!F467="","",'表格编辑 '!F467)</f>
        <v>AI_born_event(RECEIVER, ARG0, ARG1, ARG2, ARG3,ARG4)</v>
      </c>
      <c r="E467" s="123" t="str">
        <f>IF('表格编辑 '!G467="","",'表格编辑 '!G467)</f>
        <v>AI_update_event(RECEIVER, ARG0, ARG1, ARG2, ARG3,ARG4)</v>
      </c>
      <c r="F467" s="123" t="str">
        <f>IF('表格编辑 '!H467="","",'表格编辑 '!H467)</f>
        <v/>
      </c>
      <c r="G467" s="123" t="str">
        <f>IF('表格编辑 '!I467="","",'表格编辑 '!I467)</f>
        <v/>
      </c>
      <c r="H467" s="123" t="str">
        <f>IF('表格编辑 '!J467="","",'表格编辑 '!J467)</f>
        <v>test_deadth_event(RECEIVER, ARG0, ARG1, ARG2, ARG3,ARG4)</v>
      </c>
      <c r="I467" s="123">
        <f>IF('表格编辑 '!K467="","",'表格编辑 '!K467)</f>
        <v>1</v>
      </c>
      <c r="J467" s="123">
        <f>IF('表格编辑 '!L467="","",'表格编辑 '!L467)</f>
        <v>1730</v>
      </c>
      <c r="K467" s="123">
        <f>IF('表格编辑 '!M467="","",'表格编辑 '!M467)</f>
        <v>1170</v>
      </c>
      <c r="L467" s="123" t="str">
        <f>IF('表格编辑 '!N467="","",'表格编辑 '!N467)</f>
        <v/>
      </c>
      <c r="M467" s="123" t="str">
        <f>IF('表格编辑 '!O467="","",'表格编辑 '!O467)</f>
        <v/>
      </c>
      <c r="N467" s="123" t="str">
        <f>IF('表格编辑 '!P467="","",'表格编辑 '!P467)</f>
        <v/>
      </c>
      <c r="O467" s="123" t="str">
        <f>IF('表格编辑 '!Q467="","",'表格编辑 '!Q467)</f>
        <v/>
      </c>
      <c r="P467" s="123" t="str">
        <f>IF('表格编辑 '!R467="","",'表格编辑 '!R467)</f>
        <v/>
      </c>
      <c r="Q467" s="123">
        <f>IF('表格编辑 '!S467="","",'表格编辑 '!S467)</f>
        <v>320</v>
      </c>
      <c r="R467" s="123" t="str">
        <f>IF('表格编辑 '!T467="","",'表格编辑 '!T467)</f>
        <v/>
      </c>
      <c r="S467" s="123" t="str">
        <f>IF('表格编辑 '!U467="","",'表格编辑 '!U467)</f>
        <v/>
      </c>
      <c r="T467" s="123" t="str">
        <f>IF('表格编辑 '!V467="","",'表格编辑 '!V467)</f>
        <v/>
      </c>
      <c r="U467" s="123" t="str">
        <f>IF('表格编辑 '!W467="","",'表格编辑 '!W467)</f>
        <v/>
      </c>
      <c r="V467" s="123" t="str">
        <f>IF('表格编辑 '!X467="","",'表格编辑 '!X467)</f>
        <v/>
      </c>
      <c r="W467" s="123" t="str">
        <f>IF('表格编辑 '!Y467="","",'表格编辑 '!Y467)</f>
        <v/>
      </c>
      <c r="X467" s="123" t="str">
        <f>IF('表格编辑 '!Z467="","",'表格编辑 '!Z467)</f>
        <v/>
      </c>
      <c r="Y467" s="123" t="str">
        <f>IF('表格编辑 '!AA467="","",'表格编辑 '!AA467)</f>
        <v/>
      </c>
      <c r="Z467" s="123" t="str">
        <f>IF('表格编辑 '!AB467="","",'表格编辑 '!AB467)</f>
        <v/>
      </c>
      <c r="AA467" s="123" t="str">
        <f>IF('表格编辑 '!AC467="","",'表格编辑 '!AC467)</f>
        <v/>
      </c>
      <c r="AB467" s="123" t="str">
        <f>IF('表格编辑 '!AD467="","",'表格编辑 '!AD467)</f>
        <v/>
      </c>
      <c r="AC467" s="123" t="str">
        <f>IF('表格编辑 '!AE467="","",'表格编辑 '!AE467)</f>
        <v/>
      </c>
      <c r="AD467" s="123">
        <f>IF('表格编辑 '!AF467="","",'表格编辑 '!AF467)</f>
        <v>140054</v>
      </c>
    </row>
    <row r="468" spans="1:30">
      <c r="A468" s="123">
        <f>IF('表格编辑 '!A468="","",'表格编辑 '!A468)</f>
        <v>40055</v>
      </c>
      <c r="B468" s="123">
        <f>IF('表格编辑 '!B468="","",'表格编辑 '!B468)</f>
        <v>50074</v>
      </c>
      <c r="C468" s="123">
        <f>IF('表格编辑 '!E468="","",'表格编辑 '!E468)</f>
        <v>39</v>
      </c>
      <c r="D468" s="123" t="str">
        <f>IF('表格编辑 '!F468="","",'表格编辑 '!F468)</f>
        <v>AI_born_event(RECEIVER, ARG0, ARG1, ARG2, ARG3,ARG4)</v>
      </c>
      <c r="E468" s="123" t="str">
        <f>IF('表格编辑 '!G468="","",'表格编辑 '!G468)</f>
        <v>AI_update_event(RECEIVER, ARG0, ARG1, ARG2, ARG3,ARG4)</v>
      </c>
      <c r="F468" s="123" t="str">
        <f>IF('表格编辑 '!H468="","",'表格编辑 '!H468)</f>
        <v/>
      </c>
      <c r="G468" s="123" t="str">
        <f>IF('表格编辑 '!I468="","",'表格编辑 '!I468)</f>
        <v/>
      </c>
      <c r="H468" s="123" t="str">
        <f>IF('表格编辑 '!J468="","",'表格编辑 '!J468)</f>
        <v>test_deadth_event(RECEIVER, ARG0, ARG1, ARG2, ARG3,ARG4)</v>
      </c>
      <c r="I468" s="123">
        <f>IF('表格编辑 '!K468="","",'表格编辑 '!K468)</f>
        <v>1</v>
      </c>
      <c r="J468" s="123">
        <f>IF('表格编辑 '!L468="","",'表格编辑 '!L468)</f>
        <v>1170</v>
      </c>
      <c r="K468" s="123">
        <f>IF('表格编辑 '!M468="","",'表格编辑 '!M468)</f>
        <v>1170</v>
      </c>
      <c r="L468" s="123" t="str">
        <f>IF('表格编辑 '!N468="","",'表格编辑 '!N468)</f>
        <v/>
      </c>
      <c r="M468" s="123" t="str">
        <f>IF('表格编辑 '!O468="","",'表格编辑 '!O468)</f>
        <v/>
      </c>
      <c r="N468" s="123" t="str">
        <f>IF('表格编辑 '!P468="","",'表格编辑 '!P468)</f>
        <v/>
      </c>
      <c r="O468" s="123" t="str">
        <f>IF('表格编辑 '!Q468="","",'表格编辑 '!Q468)</f>
        <v/>
      </c>
      <c r="P468" s="123" t="str">
        <f>IF('表格编辑 '!R468="","",'表格编辑 '!R468)</f>
        <v/>
      </c>
      <c r="Q468" s="123">
        <f>IF('表格编辑 '!S468="","",'表格编辑 '!S468)</f>
        <v>320</v>
      </c>
      <c r="R468" s="123" t="str">
        <f>IF('表格编辑 '!T468="","",'表格编辑 '!T468)</f>
        <v/>
      </c>
      <c r="S468" s="123" t="str">
        <f>IF('表格编辑 '!U468="","",'表格编辑 '!U468)</f>
        <v/>
      </c>
      <c r="T468" s="123" t="str">
        <f>IF('表格编辑 '!V468="","",'表格编辑 '!V468)</f>
        <v/>
      </c>
      <c r="U468" s="123" t="str">
        <f>IF('表格编辑 '!W468="","",'表格编辑 '!W468)</f>
        <v/>
      </c>
      <c r="V468" s="123" t="str">
        <f>IF('表格编辑 '!X468="","",'表格编辑 '!X468)</f>
        <v/>
      </c>
      <c r="W468" s="123" t="str">
        <f>IF('表格编辑 '!Y468="","",'表格编辑 '!Y468)</f>
        <v/>
      </c>
      <c r="X468" s="123" t="str">
        <f>IF('表格编辑 '!Z468="","",'表格编辑 '!Z468)</f>
        <v/>
      </c>
      <c r="Y468" s="123" t="str">
        <f>IF('表格编辑 '!AA468="","",'表格编辑 '!AA468)</f>
        <v/>
      </c>
      <c r="Z468" s="123" t="str">
        <f>IF('表格编辑 '!AB468="","",'表格编辑 '!AB468)</f>
        <v/>
      </c>
      <c r="AA468" s="123" t="str">
        <f>IF('表格编辑 '!AC468="","",'表格编辑 '!AC468)</f>
        <v/>
      </c>
      <c r="AB468" s="123" t="str">
        <f>IF('表格编辑 '!AD468="","",'表格编辑 '!AD468)</f>
        <v/>
      </c>
      <c r="AC468" s="123" t="str">
        <f>IF('表格编辑 '!AE468="","",'表格编辑 '!AE468)</f>
        <v/>
      </c>
      <c r="AD468" s="123">
        <f>IF('表格编辑 '!AF468="","",'表格编辑 '!AF468)</f>
        <v>140055</v>
      </c>
    </row>
    <row r="469" spans="1:30">
      <c r="A469" s="123">
        <f>IF('表格编辑 '!A469="","",'表格编辑 '!A469)</f>
        <v>40056</v>
      </c>
      <c r="B469" s="123">
        <f>IF('表格编辑 '!B469="","",'表格编辑 '!B469)</f>
        <v>50084</v>
      </c>
      <c r="C469" s="123">
        <f>IF('表格编辑 '!E469="","",'表格编辑 '!E469)</f>
        <v>39</v>
      </c>
      <c r="D469" s="123" t="str">
        <f>IF('表格编辑 '!F469="","",'表格编辑 '!F469)</f>
        <v>AI_born_event(RECEIVER, ARG0, ARG1, ARG2, ARG3,ARG4)</v>
      </c>
      <c r="E469" s="123" t="str">
        <f>IF('表格编辑 '!G469="","",'表格编辑 '!G469)</f>
        <v>AI_update_event(RECEIVER, ARG0, ARG1, ARG2, ARG3,ARG4)</v>
      </c>
      <c r="F469" s="123" t="str">
        <f>IF('表格编辑 '!H469="","",'表格编辑 '!H469)</f>
        <v/>
      </c>
      <c r="G469" s="123" t="str">
        <f>IF('表格编辑 '!I469="","",'表格编辑 '!I469)</f>
        <v/>
      </c>
      <c r="H469" s="123" t="str">
        <f>IF('表格编辑 '!J469="","",'表格编辑 '!J469)</f>
        <v>test_deadth_event(RECEIVER, ARG0, ARG1, ARG2, ARG3,ARG4)</v>
      </c>
      <c r="I469" s="123">
        <f>IF('表格编辑 '!K469="","",'表格编辑 '!K469)</f>
        <v>1</v>
      </c>
      <c r="J469" s="123">
        <f>IF('表格编辑 '!L469="","",'表格编辑 '!L469)</f>
        <v>1722</v>
      </c>
      <c r="K469" s="123">
        <f>IF('表格编辑 '!M469="","",'表格编辑 '!M469)</f>
        <v>1170</v>
      </c>
      <c r="L469" s="123" t="str">
        <f>IF('表格编辑 '!N469="","",'表格编辑 '!N469)</f>
        <v/>
      </c>
      <c r="M469" s="123" t="str">
        <f>IF('表格编辑 '!O469="","",'表格编辑 '!O469)</f>
        <v/>
      </c>
      <c r="N469" s="123" t="str">
        <f>IF('表格编辑 '!P469="","",'表格编辑 '!P469)</f>
        <v/>
      </c>
      <c r="O469" s="123" t="str">
        <f>IF('表格编辑 '!Q469="","",'表格编辑 '!Q469)</f>
        <v/>
      </c>
      <c r="P469" s="123" t="str">
        <f>IF('表格编辑 '!R469="","",'表格编辑 '!R469)</f>
        <v/>
      </c>
      <c r="Q469" s="123">
        <f>IF('表格编辑 '!S469="","",'表格编辑 '!S469)</f>
        <v>320</v>
      </c>
      <c r="R469" s="123" t="str">
        <f>IF('表格编辑 '!T469="","",'表格编辑 '!T469)</f>
        <v/>
      </c>
      <c r="S469" s="123" t="str">
        <f>IF('表格编辑 '!U469="","",'表格编辑 '!U469)</f>
        <v/>
      </c>
      <c r="T469" s="123" t="str">
        <f>IF('表格编辑 '!V469="","",'表格编辑 '!V469)</f>
        <v/>
      </c>
      <c r="U469" s="123" t="str">
        <f>IF('表格编辑 '!W469="","",'表格编辑 '!W469)</f>
        <v/>
      </c>
      <c r="V469" s="123" t="str">
        <f>IF('表格编辑 '!X469="","",'表格编辑 '!X469)</f>
        <v/>
      </c>
      <c r="W469" s="123" t="str">
        <f>IF('表格编辑 '!Y469="","",'表格编辑 '!Y469)</f>
        <v/>
      </c>
      <c r="X469" s="123" t="str">
        <f>IF('表格编辑 '!Z469="","",'表格编辑 '!Z469)</f>
        <v/>
      </c>
      <c r="Y469" s="123" t="str">
        <f>IF('表格编辑 '!AA469="","",'表格编辑 '!AA469)</f>
        <v/>
      </c>
      <c r="Z469" s="123" t="str">
        <f>IF('表格编辑 '!AB469="","",'表格编辑 '!AB469)</f>
        <v/>
      </c>
      <c r="AA469" s="123" t="str">
        <f>IF('表格编辑 '!AC469="","",'表格编辑 '!AC469)</f>
        <v/>
      </c>
      <c r="AB469" s="123" t="str">
        <f>IF('表格编辑 '!AD469="","",'表格编辑 '!AD469)</f>
        <v/>
      </c>
      <c r="AC469" s="123" t="str">
        <f>IF('表格编辑 '!AE469="","",'表格编辑 '!AE469)</f>
        <v/>
      </c>
      <c r="AD469" s="123">
        <f>IF('表格编辑 '!AF469="","",'表格编辑 '!AF469)</f>
        <v>140056</v>
      </c>
    </row>
    <row r="470" spans="1:30">
      <c r="A470" s="123">
        <f>IF('表格编辑 '!A470="","",'表格编辑 '!A470)</f>
        <v>40057</v>
      </c>
      <c r="B470" s="123">
        <f>IF('表格编辑 '!B470="","",'表格编辑 '!B470)</f>
        <v>50155</v>
      </c>
      <c r="C470" s="123">
        <f>IF('表格编辑 '!E470="","",'表格编辑 '!E470)</f>
        <v>39</v>
      </c>
      <c r="D470" s="123" t="str">
        <f>IF('表格编辑 '!F470="","",'表格编辑 '!F470)</f>
        <v>AI_born_event(RECEIVER, ARG0, ARG1, ARG2, ARG3,ARG4)</v>
      </c>
      <c r="E470" s="123" t="str">
        <f>IF('表格编辑 '!G470="","",'表格编辑 '!G470)</f>
        <v>AI_update_event(RECEIVER, ARG0, ARG1, ARG2, ARG3,ARG4)</v>
      </c>
      <c r="F470" s="123" t="str">
        <f>IF('表格编辑 '!H470="","",'表格编辑 '!H470)</f>
        <v/>
      </c>
      <c r="G470" s="123" t="str">
        <f>IF('表格编辑 '!I470="","",'表格编辑 '!I470)</f>
        <v/>
      </c>
      <c r="H470" s="123" t="str">
        <f>IF('表格编辑 '!J470="","",'表格编辑 '!J470)</f>
        <v>test_deadth_event(RECEIVER, ARG0, ARG1, ARG2, ARG3,ARG4)</v>
      </c>
      <c r="I470" s="123">
        <f>IF('表格编辑 '!K470="","",'表格编辑 '!K470)</f>
        <v>1</v>
      </c>
      <c r="J470" s="123">
        <f>IF('表格编辑 '!L470="","",'表格编辑 '!L470)</f>
        <v>702</v>
      </c>
      <c r="K470" s="123">
        <f>IF('表格编辑 '!M470="","",'表格编辑 '!M470)</f>
        <v>1170</v>
      </c>
      <c r="L470" s="123" t="str">
        <f>IF('表格编辑 '!N470="","",'表格编辑 '!N470)</f>
        <v/>
      </c>
      <c r="M470" s="123" t="str">
        <f>IF('表格编辑 '!O470="","",'表格编辑 '!O470)</f>
        <v/>
      </c>
      <c r="N470" s="123" t="str">
        <f>IF('表格编辑 '!P470="","",'表格编辑 '!P470)</f>
        <v/>
      </c>
      <c r="O470" s="123" t="str">
        <f>IF('表格编辑 '!Q470="","",'表格编辑 '!Q470)</f>
        <v/>
      </c>
      <c r="P470" s="123" t="str">
        <f>IF('表格编辑 '!R470="","",'表格编辑 '!R470)</f>
        <v/>
      </c>
      <c r="Q470" s="123">
        <f>IF('表格编辑 '!S470="","",'表格编辑 '!S470)</f>
        <v>320</v>
      </c>
      <c r="R470" s="123" t="str">
        <f>IF('表格编辑 '!T470="","",'表格编辑 '!T470)</f>
        <v/>
      </c>
      <c r="S470" s="123" t="str">
        <f>IF('表格编辑 '!U470="","",'表格编辑 '!U470)</f>
        <v/>
      </c>
      <c r="T470" s="123" t="str">
        <f>IF('表格编辑 '!V470="","",'表格编辑 '!V470)</f>
        <v/>
      </c>
      <c r="U470" s="123" t="str">
        <f>IF('表格编辑 '!W470="","",'表格编辑 '!W470)</f>
        <v/>
      </c>
      <c r="V470" s="123" t="str">
        <f>IF('表格编辑 '!X470="","",'表格编辑 '!X470)</f>
        <v/>
      </c>
      <c r="W470" s="123" t="str">
        <f>IF('表格编辑 '!Y470="","",'表格编辑 '!Y470)</f>
        <v/>
      </c>
      <c r="X470" s="123" t="str">
        <f>IF('表格编辑 '!Z470="","",'表格编辑 '!Z470)</f>
        <v/>
      </c>
      <c r="Y470" s="123" t="str">
        <f>IF('表格编辑 '!AA470="","",'表格编辑 '!AA470)</f>
        <v/>
      </c>
      <c r="Z470" s="123" t="str">
        <f>IF('表格编辑 '!AB470="","",'表格编辑 '!AB470)</f>
        <v/>
      </c>
      <c r="AA470" s="123" t="str">
        <f>IF('表格编辑 '!AC470="","",'表格编辑 '!AC470)</f>
        <v/>
      </c>
      <c r="AB470" s="123" t="str">
        <f>IF('表格编辑 '!AD470="","",'表格编辑 '!AD470)</f>
        <v/>
      </c>
      <c r="AC470" s="123" t="str">
        <f>IF('表格编辑 '!AE470="","",'表格编辑 '!AE470)</f>
        <v/>
      </c>
      <c r="AD470" s="123">
        <f>IF('表格编辑 '!AF470="","",'表格编辑 '!AF470)</f>
        <v>140057</v>
      </c>
    </row>
    <row r="471" spans="1:30">
      <c r="A471" s="123">
        <f>IF('表格编辑 '!A471="","",'表格编辑 '!A471)</f>
        <v>40058</v>
      </c>
      <c r="B471" s="123">
        <f>IF('表格编辑 '!B471="","",'表格编辑 '!B471)</f>
        <v>50157</v>
      </c>
      <c r="C471" s="123">
        <f>IF('表格编辑 '!E471="","",'表格编辑 '!E471)</f>
        <v>39</v>
      </c>
      <c r="D471" s="123" t="str">
        <f>IF('表格编辑 '!F471="","",'表格编辑 '!F471)</f>
        <v>AI_born_event(RECEIVER, ARG0, ARG1, ARG2, ARG3,ARG4)</v>
      </c>
      <c r="E471" s="123" t="str">
        <f>IF('表格编辑 '!G471="","",'表格编辑 '!G471)</f>
        <v>AI_update_event(RECEIVER, ARG0, ARG1, ARG2, ARG3,ARG4)</v>
      </c>
      <c r="F471" s="123" t="str">
        <f>IF('表格编辑 '!H471="","",'表格编辑 '!H471)</f>
        <v/>
      </c>
      <c r="G471" s="123" t="str">
        <f>IF('表格编辑 '!I471="","",'表格编辑 '!I471)</f>
        <v/>
      </c>
      <c r="H471" s="123" t="str">
        <f>IF('表格编辑 '!J471="","",'表格编辑 '!J471)</f>
        <v>test_deadth_event(RECEIVER, ARG0, ARG1, ARG2, ARG3,ARG4)</v>
      </c>
      <c r="I471" s="123">
        <f>IF('表格编辑 '!K471="","",'表格编辑 '!K471)</f>
        <v>1</v>
      </c>
      <c r="J471" s="123">
        <f>IF('表格编辑 '!L471="","",'表格编辑 '!L471)</f>
        <v>344</v>
      </c>
      <c r="K471" s="123">
        <f>IF('表格编辑 '!M471="","",'表格编辑 '!M471)</f>
        <v>1170</v>
      </c>
      <c r="L471" s="123" t="str">
        <f>IF('表格编辑 '!N471="","",'表格编辑 '!N471)</f>
        <v/>
      </c>
      <c r="M471" s="123" t="str">
        <f>IF('表格编辑 '!O471="","",'表格编辑 '!O471)</f>
        <v/>
      </c>
      <c r="N471" s="123" t="str">
        <f>IF('表格编辑 '!P471="","",'表格编辑 '!P471)</f>
        <v/>
      </c>
      <c r="O471" s="123" t="str">
        <f>IF('表格编辑 '!Q471="","",'表格编辑 '!Q471)</f>
        <v/>
      </c>
      <c r="P471" s="123" t="str">
        <f>IF('表格编辑 '!R471="","",'表格编辑 '!R471)</f>
        <v/>
      </c>
      <c r="Q471" s="123">
        <f>IF('表格编辑 '!S471="","",'表格编辑 '!S471)</f>
        <v>320</v>
      </c>
      <c r="R471" s="123" t="str">
        <f>IF('表格编辑 '!T471="","",'表格编辑 '!T471)</f>
        <v/>
      </c>
      <c r="S471" s="123" t="str">
        <f>IF('表格编辑 '!U471="","",'表格编辑 '!U471)</f>
        <v/>
      </c>
      <c r="T471" s="123" t="str">
        <f>IF('表格编辑 '!V471="","",'表格编辑 '!V471)</f>
        <v/>
      </c>
      <c r="U471" s="123" t="str">
        <f>IF('表格编辑 '!W471="","",'表格编辑 '!W471)</f>
        <v/>
      </c>
      <c r="V471" s="123" t="str">
        <f>IF('表格编辑 '!X471="","",'表格编辑 '!X471)</f>
        <v/>
      </c>
      <c r="W471" s="123" t="str">
        <f>IF('表格编辑 '!Y471="","",'表格编辑 '!Y471)</f>
        <v/>
      </c>
      <c r="X471" s="123" t="str">
        <f>IF('表格编辑 '!Z471="","",'表格编辑 '!Z471)</f>
        <v/>
      </c>
      <c r="Y471" s="123" t="str">
        <f>IF('表格编辑 '!AA471="","",'表格编辑 '!AA471)</f>
        <v/>
      </c>
      <c r="Z471" s="123" t="str">
        <f>IF('表格编辑 '!AB471="","",'表格编辑 '!AB471)</f>
        <v/>
      </c>
      <c r="AA471" s="123" t="str">
        <f>IF('表格编辑 '!AC471="","",'表格编辑 '!AC471)</f>
        <v/>
      </c>
      <c r="AB471" s="123" t="str">
        <f>IF('表格编辑 '!AD471="","",'表格编辑 '!AD471)</f>
        <v/>
      </c>
      <c r="AC471" s="123" t="str">
        <f>IF('表格编辑 '!AE471="","",'表格编辑 '!AE471)</f>
        <v/>
      </c>
      <c r="AD471" s="123">
        <f>IF('表格编辑 '!AF471="","",'表格编辑 '!AF471)</f>
        <v>140058</v>
      </c>
    </row>
    <row r="472" spans="1:30">
      <c r="A472" s="123">
        <f>IF('表格编辑 '!A472="","",'表格编辑 '!A472)</f>
        <v>40059</v>
      </c>
      <c r="B472" s="123">
        <f>IF('表格编辑 '!B472="","",'表格编辑 '!B472)</f>
        <v>50076</v>
      </c>
      <c r="C472" s="123">
        <f>IF('表格编辑 '!E472="","",'表格编辑 '!E472)</f>
        <v>39</v>
      </c>
      <c r="D472" s="123" t="str">
        <f>IF('表格编辑 '!F472="","",'表格编辑 '!F472)</f>
        <v>AI_born_event(RECEIVER, ARG0, ARG1, ARG2, ARG3,ARG4)</v>
      </c>
      <c r="E472" s="123" t="str">
        <f>IF('表格编辑 '!G472="","",'表格编辑 '!G472)</f>
        <v>AI_update_event(RECEIVER, ARG0, ARG1, ARG2, ARG3,ARG4)</v>
      </c>
      <c r="F472" s="123" t="str">
        <f>IF('表格编辑 '!H472="","",'表格编辑 '!H472)</f>
        <v/>
      </c>
      <c r="G472" s="123" t="str">
        <f>IF('表格编辑 '!I472="","",'表格编辑 '!I472)</f>
        <v/>
      </c>
      <c r="H472" s="123" t="str">
        <f>IF('表格编辑 '!J472="","",'表格编辑 '!J472)</f>
        <v>test_deadth_event(RECEIVER, ARG0, ARG1, ARG2, ARG3,ARG4)</v>
      </c>
      <c r="I472" s="123">
        <f>IF('表格编辑 '!K472="","",'表格编辑 '!K472)</f>
        <v>1</v>
      </c>
      <c r="J472" s="123">
        <f>IF('表格编辑 '!L472="","",'表格编辑 '!L472)</f>
        <v>1292</v>
      </c>
      <c r="K472" s="123">
        <f>IF('表格编辑 '!M472="","",'表格编辑 '!M472)</f>
        <v>1170</v>
      </c>
      <c r="L472" s="123" t="str">
        <f>IF('表格编辑 '!N472="","",'表格编辑 '!N472)</f>
        <v/>
      </c>
      <c r="M472" s="123" t="str">
        <f>IF('表格编辑 '!O472="","",'表格编辑 '!O472)</f>
        <v/>
      </c>
      <c r="N472" s="123" t="str">
        <f>IF('表格编辑 '!P472="","",'表格编辑 '!P472)</f>
        <v/>
      </c>
      <c r="O472" s="123" t="str">
        <f>IF('表格编辑 '!Q472="","",'表格编辑 '!Q472)</f>
        <v/>
      </c>
      <c r="P472" s="123" t="str">
        <f>IF('表格编辑 '!R472="","",'表格编辑 '!R472)</f>
        <v/>
      </c>
      <c r="Q472" s="123">
        <f>IF('表格编辑 '!S472="","",'表格编辑 '!S472)</f>
        <v>320</v>
      </c>
      <c r="R472" s="123" t="str">
        <f>IF('表格编辑 '!T472="","",'表格编辑 '!T472)</f>
        <v/>
      </c>
      <c r="S472" s="123" t="str">
        <f>IF('表格编辑 '!U472="","",'表格编辑 '!U472)</f>
        <v/>
      </c>
      <c r="T472" s="123" t="str">
        <f>IF('表格编辑 '!V472="","",'表格编辑 '!V472)</f>
        <v/>
      </c>
      <c r="U472" s="123" t="str">
        <f>IF('表格编辑 '!W472="","",'表格编辑 '!W472)</f>
        <v/>
      </c>
      <c r="V472" s="123" t="str">
        <f>IF('表格编辑 '!X472="","",'表格编辑 '!X472)</f>
        <v/>
      </c>
      <c r="W472" s="123" t="str">
        <f>IF('表格编辑 '!Y472="","",'表格编辑 '!Y472)</f>
        <v/>
      </c>
      <c r="X472" s="123" t="str">
        <f>IF('表格编辑 '!Z472="","",'表格编辑 '!Z472)</f>
        <v/>
      </c>
      <c r="Y472" s="123" t="str">
        <f>IF('表格编辑 '!AA472="","",'表格编辑 '!AA472)</f>
        <v/>
      </c>
      <c r="Z472" s="123" t="str">
        <f>IF('表格编辑 '!AB472="","",'表格编辑 '!AB472)</f>
        <v/>
      </c>
      <c r="AA472" s="123" t="str">
        <f>IF('表格编辑 '!AC472="","",'表格编辑 '!AC472)</f>
        <v/>
      </c>
      <c r="AB472" s="123" t="str">
        <f>IF('表格编辑 '!AD472="","",'表格编辑 '!AD472)</f>
        <v/>
      </c>
      <c r="AC472" s="123" t="str">
        <f>IF('表格编辑 '!AE472="","",'表格编辑 '!AE472)</f>
        <v/>
      </c>
      <c r="AD472" s="123">
        <f>IF('表格编辑 '!AF472="","",'表格编辑 '!AF472)</f>
        <v>140059</v>
      </c>
    </row>
    <row r="473" spans="1:30">
      <c r="A473" s="123">
        <f>IF('表格编辑 '!A473="","",'表格编辑 '!A473)</f>
        <v>40060</v>
      </c>
      <c r="B473" s="123">
        <f>IF('表格编辑 '!B473="","",'表格编辑 '!B473)</f>
        <v>50060</v>
      </c>
      <c r="C473" s="123">
        <f>IF('表格编辑 '!E473="","",'表格编辑 '!E473)</f>
        <v>39</v>
      </c>
      <c r="D473" s="123" t="str">
        <f>IF('表格编辑 '!F473="","",'表格编辑 '!F473)</f>
        <v>AI_born_event(RECEIVER, ARG0, ARG1, ARG2, ARG3,ARG4)</v>
      </c>
      <c r="E473" s="123" t="str">
        <f>IF('表格编辑 '!G473="","",'表格编辑 '!G473)</f>
        <v>AI_update_event(RECEIVER, ARG0, ARG1, ARG2, ARG3,ARG4)</v>
      </c>
      <c r="F473" s="123" t="str">
        <f>IF('表格编辑 '!H473="","",'表格编辑 '!H473)</f>
        <v/>
      </c>
      <c r="G473" s="123" t="str">
        <f>IF('表格编辑 '!I473="","",'表格编辑 '!I473)</f>
        <v/>
      </c>
      <c r="H473" s="123" t="str">
        <f>IF('表格编辑 '!J473="","",'表格编辑 '!J473)</f>
        <v>test_deadth_event(RECEIVER, ARG0, ARG1, ARG2, ARG3,ARG4)</v>
      </c>
      <c r="I473" s="123">
        <f>IF('表格编辑 '!K473="","",'表格编辑 '!K473)</f>
        <v>1</v>
      </c>
      <c r="J473" s="123">
        <f>IF('表格编辑 '!L473="","",'表格编辑 '!L473)</f>
        <v>516</v>
      </c>
      <c r="K473" s="123">
        <f>IF('表格编辑 '!M473="","",'表格编辑 '!M473)</f>
        <v>1170</v>
      </c>
      <c r="L473" s="123" t="str">
        <f>IF('表格编辑 '!N473="","",'表格编辑 '!N473)</f>
        <v/>
      </c>
      <c r="M473" s="123" t="str">
        <f>IF('表格编辑 '!O473="","",'表格编辑 '!O473)</f>
        <v/>
      </c>
      <c r="N473" s="123" t="str">
        <f>IF('表格编辑 '!P473="","",'表格编辑 '!P473)</f>
        <v/>
      </c>
      <c r="O473" s="123" t="str">
        <f>IF('表格编辑 '!Q473="","",'表格编辑 '!Q473)</f>
        <v/>
      </c>
      <c r="P473" s="123" t="str">
        <f>IF('表格编辑 '!R473="","",'表格编辑 '!R473)</f>
        <v/>
      </c>
      <c r="Q473" s="123">
        <f>IF('表格编辑 '!S473="","",'表格编辑 '!S473)</f>
        <v>320</v>
      </c>
      <c r="R473" s="123" t="str">
        <f>IF('表格编辑 '!T473="","",'表格编辑 '!T473)</f>
        <v/>
      </c>
      <c r="S473" s="123" t="str">
        <f>IF('表格编辑 '!U473="","",'表格编辑 '!U473)</f>
        <v/>
      </c>
      <c r="T473" s="123" t="str">
        <f>IF('表格编辑 '!V473="","",'表格编辑 '!V473)</f>
        <v/>
      </c>
      <c r="U473" s="123" t="str">
        <f>IF('表格编辑 '!W473="","",'表格编辑 '!W473)</f>
        <v/>
      </c>
      <c r="V473" s="123" t="str">
        <f>IF('表格编辑 '!X473="","",'表格编辑 '!X473)</f>
        <v/>
      </c>
      <c r="W473" s="123" t="str">
        <f>IF('表格编辑 '!Y473="","",'表格编辑 '!Y473)</f>
        <v/>
      </c>
      <c r="X473" s="123" t="str">
        <f>IF('表格编辑 '!Z473="","",'表格编辑 '!Z473)</f>
        <v/>
      </c>
      <c r="Y473" s="123" t="str">
        <f>IF('表格编辑 '!AA473="","",'表格编辑 '!AA473)</f>
        <v/>
      </c>
      <c r="Z473" s="123" t="str">
        <f>IF('表格编辑 '!AB473="","",'表格编辑 '!AB473)</f>
        <v/>
      </c>
      <c r="AA473" s="123" t="str">
        <f>IF('表格编辑 '!AC473="","",'表格编辑 '!AC473)</f>
        <v/>
      </c>
      <c r="AB473" s="123" t="str">
        <f>IF('表格编辑 '!AD473="","",'表格编辑 '!AD473)</f>
        <v/>
      </c>
      <c r="AC473" s="123" t="str">
        <f>IF('表格编辑 '!AE473="","",'表格编辑 '!AE473)</f>
        <v/>
      </c>
      <c r="AD473" s="123">
        <f>IF('表格编辑 '!AF473="","",'表格编辑 '!AF473)</f>
        <v>140060</v>
      </c>
    </row>
    <row r="474" spans="1:30">
      <c r="A474" s="123">
        <f>IF('表格编辑 '!A474="","",'表格编辑 '!A474)</f>
        <v>40061</v>
      </c>
      <c r="B474" s="123">
        <f>IF('表格编辑 '!B474="","",'表格编辑 '!B474)</f>
        <v>50026</v>
      </c>
      <c r="C474" s="123">
        <f>IF('表格编辑 '!E474="","",'表格编辑 '!E474)</f>
        <v>44</v>
      </c>
      <c r="D474" s="123" t="str">
        <f>IF('表格编辑 '!F474="","",'表格编辑 '!F474)</f>
        <v>AI_born_event(RECEIVER, ARG0, ARG1, ARG2, ARG3,ARG4)</v>
      </c>
      <c r="E474" s="123" t="str">
        <f>IF('表格编辑 '!G474="","",'表格编辑 '!G474)</f>
        <v>AI_update_event(RECEIVER, ARG0, ARG1, ARG2, ARG3,ARG4)</v>
      </c>
      <c r="F474" s="123" t="str">
        <f>IF('表格编辑 '!H474="","",'表格编辑 '!H474)</f>
        <v/>
      </c>
      <c r="G474" s="123" t="str">
        <f>IF('表格编辑 '!I474="","",'表格编辑 '!I474)</f>
        <v/>
      </c>
      <c r="H474" s="123" t="str">
        <f>IF('表格编辑 '!J474="","",'表格编辑 '!J474)</f>
        <v>test_deadth_event(RECEIVER, ARG0, ARG1, ARG2, ARG3,ARG4)</v>
      </c>
      <c r="I474" s="123">
        <f>IF('表格编辑 '!K474="","",'表格编辑 '!K474)</f>
        <v>1</v>
      </c>
      <c r="J474" s="123">
        <f>IF('表格编辑 '!L474="","",'表格编辑 '!L474)</f>
        <v>2090</v>
      </c>
      <c r="K474" s="123">
        <f>IF('表格编辑 '!M474="","",'表格编辑 '!M474)</f>
        <v>1320</v>
      </c>
      <c r="L474" s="123" t="str">
        <f>IF('表格编辑 '!N474="","",'表格编辑 '!N474)</f>
        <v/>
      </c>
      <c r="M474" s="123" t="str">
        <f>IF('表格编辑 '!O474="","",'表格编辑 '!O474)</f>
        <v/>
      </c>
      <c r="N474" s="123" t="str">
        <f>IF('表格编辑 '!P474="","",'表格编辑 '!P474)</f>
        <v/>
      </c>
      <c r="O474" s="123" t="str">
        <f>IF('表格编辑 '!Q474="","",'表格编辑 '!Q474)</f>
        <v/>
      </c>
      <c r="P474" s="123" t="str">
        <f>IF('表格编辑 '!R474="","",'表格编辑 '!R474)</f>
        <v/>
      </c>
      <c r="Q474" s="123">
        <f>IF('表格编辑 '!S474="","",'表格编辑 '!S474)</f>
        <v>320</v>
      </c>
      <c r="R474" s="123" t="str">
        <f>IF('表格编辑 '!T474="","",'表格编辑 '!T474)</f>
        <v/>
      </c>
      <c r="S474" s="123" t="str">
        <f>IF('表格编辑 '!U474="","",'表格编辑 '!U474)</f>
        <v/>
      </c>
      <c r="T474" s="123" t="str">
        <f>IF('表格编辑 '!V474="","",'表格编辑 '!V474)</f>
        <v/>
      </c>
      <c r="U474" s="123" t="str">
        <f>IF('表格编辑 '!W474="","",'表格编辑 '!W474)</f>
        <v/>
      </c>
      <c r="V474" s="123" t="str">
        <f>IF('表格编辑 '!X474="","",'表格编辑 '!X474)</f>
        <v/>
      </c>
      <c r="W474" s="123" t="str">
        <f>IF('表格编辑 '!Y474="","",'表格编辑 '!Y474)</f>
        <v/>
      </c>
      <c r="X474" s="123" t="str">
        <f>IF('表格编辑 '!Z474="","",'表格编辑 '!Z474)</f>
        <v/>
      </c>
      <c r="Y474" s="123" t="str">
        <f>IF('表格编辑 '!AA474="","",'表格编辑 '!AA474)</f>
        <v/>
      </c>
      <c r="Z474" s="123" t="str">
        <f>IF('表格编辑 '!AB474="","",'表格编辑 '!AB474)</f>
        <v/>
      </c>
      <c r="AA474" s="123" t="str">
        <f>IF('表格编辑 '!AC474="","",'表格编辑 '!AC474)</f>
        <v/>
      </c>
      <c r="AB474" s="123" t="str">
        <f>IF('表格编辑 '!AD474="","",'表格编辑 '!AD474)</f>
        <v/>
      </c>
      <c r="AC474" s="123" t="str">
        <f>IF('表格编辑 '!AE474="","",'表格编辑 '!AE474)</f>
        <v/>
      </c>
      <c r="AD474" s="123">
        <f>IF('表格编辑 '!AF474="","",'表格编辑 '!AF474)</f>
        <v>140061</v>
      </c>
    </row>
    <row r="475" spans="1:30">
      <c r="A475" s="123">
        <f>IF('表格编辑 '!A475="","",'表格编辑 '!A475)</f>
        <v>40062</v>
      </c>
      <c r="B475" s="123">
        <f>IF('表格编辑 '!B475="","",'表格编辑 '!B475)</f>
        <v>50092</v>
      </c>
      <c r="C475" s="123">
        <f>IF('表格编辑 '!E475="","",'表格编辑 '!E475)</f>
        <v>44</v>
      </c>
      <c r="D475" s="123" t="str">
        <f>IF('表格编辑 '!F475="","",'表格编辑 '!F475)</f>
        <v>AI_born_event(RECEIVER, ARG0, ARG1, ARG2, ARG3,ARG4)</v>
      </c>
      <c r="E475" s="123" t="str">
        <f>IF('表格编辑 '!G475="","",'表格编辑 '!G475)</f>
        <v>AI_update_event(RECEIVER, ARG0, ARG1, ARG2, ARG3,ARG4)</v>
      </c>
      <c r="F475" s="123" t="str">
        <f>IF('表格编辑 '!H475="","",'表格编辑 '!H475)</f>
        <v/>
      </c>
      <c r="G475" s="123" t="str">
        <f>IF('表格编辑 '!I475="","",'表格编辑 '!I475)</f>
        <v/>
      </c>
      <c r="H475" s="123" t="str">
        <f>IF('表格编辑 '!J475="","",'表格编辑 '!J475)</f>
        <v>test_deadth_event(RECEIVER, ARG0, ARG1, ARG2, ARG3,ARG4)</v>
      </c>
      <c r="I475" s="123">
        <f>IF('表格编辑 '!K475="","",'表格编辑 '!K475)</f>
        <v>1</v>
      </c>
      <c r="J475" s="123">
        <f>IF('表格编辑 '!L475="","",'表格编辑 '!L475)</f>
        <v>1130</v>
      </c>
      <c r="K475" s="123">
        <f>IF('表格编辑 '!M475="","",'表格编辑 '!M475)</f>
        <v>1320</v>
      </c>
      <c r="L475" s="123" t="str">
        <f>IF('表格编辑 '!N475="","",'表格编辑 '!N475)</f>
        <v/>
      </c>
      <c r="M475" s="123" t="str">
        <f>IF('表格编辑 '!O475="","",'表格编辑 '!O475)</f>
        <v/>
      </c>
      <c r="N475" s="123" t="str">
        <f>IF('表格编辑 '!P475="","",'表格编辑 '!P475)</f>
        <v/>
      </c>
      <c r="O475" s="123" t="str">
        <f>IF('表格编辑 '!Q475="","",'表格编辑 '!Q475)</f>
        <v/>
      </c>
      <c r="P475" s="123" t="str">
        <f>IF('表格编辑 '!R475="","",'表格编辑 '!R475)</f>
        <v/>
      </c>
      <c r="Q475" s="123">
        <f>IF('表格编辑 '!S475="","",'表格编辑 '!S475)</f>
        <v>320</v>
      </c>
      <c r="R475" s="123" t="str">
        <f>IF('表格编辑 '!T475="","",'表格编辑 '!T475)</f>
        <v/>
      </c>
      <c r="S475" s="123" t="str">
        <f>IF('表格编辑 '!U475="","",'表格编辑 '!U475)</f>
        <v/>
      </c>
      <c r="T475" s="123" t="str">
        <f>IF('表格编辑 '!V475="","",'表格编辑 '!V475)</f>
        <v/>
      </c>
      <c r="U475" s="123" t="str">
        <f>IF('表格编辑 '!W475="","",'表格编辑 '!W475)</f>
        <v/>
      </c>
      <c r="V475" s="123" t="str">
        <f>IF('表格编辑 '!X475="","",'表格编辑 '!X475)</f>
        <v/>
      </c>
      <c r="W475" s="123" t="str">
        <f>IF('表格编辑 '!Y475="","",'表格编辑 '!Y475)</f>
        <v/>
      </c>
      <c r="X475" s="123" t="str">
        <f>IF('表格编辑 '!Z475="","",'表格编辑 '!Z475)</f>
        <v/>
      </c>
      <c r="Y475" s="123" t="str">
        <f>IF('表格编辑 '!AA475="","",'表格编辑 '!AA475)</f>
        <v/>
      </c>
      <c r="Z475" s="123" t="str">
        <f>IF('表格编辑 '!AB475="","",'表格编辑 '!AB475)</f>
        <v/>
      </c>
      <c r="AA475" s="123" t="str">
        <f>IF('表格编辑 '!AC475="","",'表格编辑 '!AC475)</f>
        <v/>
      </c>
      <c r="AB475" s="123" t="str">
        <f>IF('表格编辑 '!AD475="","",'表格编辑 '!AD475)</f>
        <v/>
      </c>
      <c r="AC475" s="123" t="str">
        <f>IF('表格编辑 '!AE475="","",'表格编辑 '!AE475)</f>
        <v/>
      </c>
      <c r="AD475" s="123">
        <f>IF('表格编辑 '!AF475="","",'表格编辑 '!AF475)</f>
        <v>140062</v>
      </c>
    </row>
    <row r="476" spans="1:30">
      <c r="A476" s="123">
        <f>IF('表格编辑 '!A476="","",'表格编辑 '!A476)</f>
        <v>40063</v>
      </c>
      <c r="B476" s="123">
        <f>IF('表格编辑 '!B476="","",'表格编辑 '!B476)</f>
        <v>50012</v>
      </c>
      <c r="C476" s="123">
        <f>IF('表格编辑 '!E476="","",'表格编辑 '!E476)</f>
        <v>44</v>
      </c>
      <c r="D476" s="123" t="str">
        <f>IF('表格编辑 '!F476="","",'表格编辑 '!F476)</f>
        <v>AI_born_event(RECEIVER, ARG0, ARG1, ARG2, ARG3,ARG4)</v>
      </c>
      <c r="E476" s="123" t="str">
        <f>IF('表格编辑 '!G476="","",'表格编辑 '!G476)</f>
        <v>AI_update_event(RECEIVER, ARG0, ARG1, ARG2, ARG3,ARG4)</v>
      </c>
      <c r="F476" s="123" t="str">
        <f>IF('表格编辑 '!H476="","",'表格编辑 '!H476)</f>
        <v/>
      </c>
      <c r="G476" s="123" t="str">
        <f>IF('表格编辑 '!I476="","",'表格编辑 '!I476)</f>
        <v/>
      </c>
      <c r="H476" s="123" t="str">
        <f>IF('表格编辑 '!J476="","",'表格编辑 '!J476)</f>
        <v>test_deadth_event(RECEIVER, ARG0, ARG1, ARG2, ARG3,ARG4)</v>
      </c>
      <c r="I476" s="123">
        <f>IF('表格编辑 '!K476="","",'表格编辑 '!K476)</f>
        <v>1</v>
      </c>
      <c r="J476" s="123">
        <f>IF('表格编辑 '!L476="","",'表格编辑 '!L476)</f>
        <v>2174</v>
      </c>
      <c r="K476" s="123">
        <f>IF('表格编辑 '!M476="","",'表格编辑 '!M476)</f>
        <v>1320</v>
      </c>
      <c r="L476" s="123" t="str">
        <f>IF('表格编辑 '!N476="","",'表格编辑 '!N476)</f>
        <v/>
      </c>
      <c r="M476" s="123" t="str">
        <f>IF('表格编辑 '!O476="","",'表格编辑 '!O476)</f>
        <v/>
      </c>
      <c r="N476" s="123" t="str">
        <f>IF('表格编辑 '!P476="","",'表格编辑 '!P476)</f>
        <v/>
      </c>
      <c r="O476" s="123" t="str">
        <f>IF('表格编辑 '!Q476="","",'表格编辑 '!Q476)</f>
        <v/>
      </c>
      <c r="P476" s="123" t="str">
        <f>IF('表格编辑 '!R476="","",'表格编辑 '!R476)</f>
        <v/>
      </c>
      <c r="Q476" s="123">
        <f>IF('表格编辑 '!S476="","",'表格编辑 '!S476)</f>
        <v>320</v>
      </c>
      <c r="R476" s="123" t="str">
        <f>IF('表格编辑 '!T476="","",'表格编辑 '!T476)</f>
        <v/>
      </c>
      <c r="S476" s="123" t="str">
        <f>IF('表格编辑 '!U476="","",'表格编辑 '!U476)</f>
        <v/>
      </c>
      <c r="T476" s="123" t="str">
        <f>IF('表格编辑 '!V476="","",'表格编辑 '!V476)</f>
        <v/>
      </c>
      <c r="U476" s="123" t="str">
        <f>IF('表格编辑 '!W476="","",'表格编辑 '!W476)</f>
        <v/>
      </c>
      <c r="V476" s="123" t="str">
        <f>IF('表格编辑 '!X476="","",'表格编辑 '!X476)</f>
        <v/>
      </c>
      <c r="W476" s="123" t="str">
        <f>IF('表格编辑 '!Y476="","",'表格编辑 '!Y476)</f>
        <v/>
      </c>
      <c r="X476" s="123" t="str">
        <f>IF('表格编辑 '!Z476="","",'表格编辑 '!Z476)</f>
        <v/>
      </c>
      <c r="Y476" s="123" t="str">
        <f>IF('表格编辑 '!AA476="","",'表格编辑 '!AA476)</f>
        <v/>
      </c>
      <c r="Z476" s="123" t="str">
        <f>IF('表格编辑 '!AB476="","",'表格编辑 '!AB476)</f>
        <v/>
      </c>
      <c r="AA476" s="123" t="str">
        <f>IF('表格编辑 '!AC476="","",'表格编辑 '!AC476)</f>
        <v/>
      </c>
      <c r="AB476" s="123" t="str">
        <f>IF('表格编辑 '!AD476="","",'表格编辑 '!AD476)</f>
        <v/>
      </c>
      <c r="AC476" s="123" t="str">
        <f>IF('表格编辑 '!AE476="","",'表格编辑 '!AE476)</f>
        <v/>
      </c>
      <c r="AD476" s="123">
        <f>IF('表格编辑 '!AF476="","",'表格编辑 '!AF476)</f>
        <v>140063</v>
      </c>
    </row>
    <row r="477" spans="1:30">
      <c r="A477" s="123">
        <f>IF('表格编辑 '!A477="","",'表格编辑 '!A477)</f>
        <v>40064</v>
      </c>
      <c r="B477" s="123">
        <f>IF('表格编辑 '!B477="","",'表格编辑 '!B477)</f>
        <v>50095</v>
      </c>
      <c r="C477" s="123">
        <f>IF('表格编辑 '!E477="","",'表格编辑 '!E477)</f>
        <v>44</v>
      </c>
      <c r="D477" s="123" t="str">
        <f>IF('表格编辑 '!F477="","",'表格编辑 '!F477)</f>
        <v>AI_born_event(RECEIVER, ARG0, ARG1, ARG2, ARG3,ARG4)</v>
      </c>
      <c r="E477" s="123" t="str">
        <f>IF('表格编辑 '!G477="","",'表格编辑 '!G477)</f>
        <v>AI_update_event(RECEIVER, ARG0, ARG1, ARG2, ARG3,ARG4)</v>
      </c>
      <c r="F477" s="123" t="str">
        <f>IF('表格编辑 '!H477="","",'表格编辑 '!H477)</f>
        <v/>
      </c>
      <c r="G477" s="123" t="str">
        <f>IF('表格编辑 '!I477="","",'表格编辑 '!I477)</f>
        <v/>
      </c>
      <c r="H477" s="123" t="str">
        <f>IF('表格编辑 '!J477="","",'表格编辑 '!J477)</f>
        <v>test_deadth_event(RECEIVER, ARG0, ARG1, ARG2, ARG3,ARG4)</v>
      </c>
      <c r="I477" s="123">
        <f>IF('表格编辑 '!K477="","",'表格编辑 '!K477)</f>
        <v>1</v>
      </c>
      <c r="J477" s="123">
        <f>IF('表格编辑 '!L477="","",'表格编辑 '!L477)</f>
        <v>1626</v>
      </c>
      <c r="K477" s="123">
        <f>IF('表格编辑 '!M477="","",'表格编辑 '!M477)</f>
        <v>1320</v>
      </c>
      <c r="L477" s="123" t="str">
        <f>IF('表格编辑 '!N477="","",'表格编辑 '!N477)</f>
        <v/>
      </c>
      <c r="M477" s="123" t="str">
        <f>IF('表格编辑 '!O477="","",'表格编辑 '!O477)</f>
        <v/>
      </c>
      <c r="N477" s="123" t="str">
        <f>IF('表格编辑 '!P477="","",'表格编辑 '!P477)</f>
        <v/>
      </c>
      <c r="O477" s="123" t="str">
        <f>IF('表格编辑 '!Q477="","",'表格编辑 '!Q477)</f>
        <v/>
      </c>
      <c r="P477" s="123" t="str">
        <f>IF('表格编辑 '!R477="","",'表格编辑 '!R477)</f>
        <v/>
      </c>
      <c r="Q477" s="123">
        <f>IF('表格编辑 '!S477="","",'表格编辑 '!S477)</f>
        <v>320</v>
      </c>
      <c r="R477" s="123" t="str">
        <f>IF('表格编辑 '!T477="","",'表格编辑 '!T477)</f>
        <v/>
      </c>
      <c r="S477" s="123" t="str">
        <f>IF('表格编辑 '!U477="","",'表格编辑 '!U477)</f>
        <v/>
      </c>
      <c r="T477" s="123" t="str">
        <f>IF('表格编辑 '!V477="","",'表格编辑 '!V477)</f>
        <v/>
      </c>
      <c r="U477" s="123" t="str">
        <f>IF('表格编辑 '!W477="","",'表格编辑 '!W477)</f>
        <v/>
      </c>
      <c r="V477" s="123" t="str">
        <f>IF('表格编辑 '!X477="","",'表格编辑 '!X477)</f>
        <v/>
      </c>
      <c r="W477" s="123" t="str">
        <f>IF('表格编辑 '!Y477="","",'表格编辑 '!Y477)</f>
        <v/>
      </c>
      <c r="X477" s="123" t="str">
        <f>IF('表格编辑 '!Z477="","",'表格编辑 '!Z477)</f>
        <v/>
      </c>
      <c r="Y477" s="123" t="str">
        <f>IF('表格编辑 '!AA477="","",'表格编辑 '!AA477)</f>
        <v/>
      </c>
      <c r="Z477" s="123" t="str">
        <f>IF('表格编辑 '!AB477="","",'表格编辑 '!AB477)</f>
        <v/>
      </c>
      <c r="AA477" s="123" t="str">
        <f>IF('表格编辑 '!AC477="","",'表格编辑 '!AC477)</f>
        <v/>
      </c>
      <c r="AB477" s="123" t="str">
        <f>IF('表格编辑 '!AD477="","",'表格编辑 '!AD477)</f>
        <v/>
      </c>
      <c r="AC477" s="123" t="str">
        <f>IF('表格编辑 '!AE477="","",'表格编辑 '!AE477)</f>
        <v/>
      </c>
      <c r="AD477" s="123">
        <f>IF('表格编辑 '!AF477="","",'表格编辑 '!AF477)</f>
        <v>140064</v>
      </c>
    </row>
    <row r="478" spans="1:30">
      <c r="A478" s="123">
        <f>IF('表格编辑 '!A478="","",'表格编辑 '!A478)</f>
        <v>40065</v>
      </c>
      <c r="B478" s="123">
        <f>IF('表格编辑 '!B478="","",'表格编辑 '!B478)</f>
        <v>50148</v>
      </c>
      <c r="C478" s="123">
        <f>IF('表格编辑 '!E478="","",'表格编辑 '!E478)</f>
        <v>44</v>
      </c>
      <c r="D478" s="123" t="str">
        <f>IF('表格编辑 '!F478="","",'表格编辑 '!F478)</f>
        <v>AI_born_event(RECEIVER, ARG0, ARG1, ARG2, ARG3,ARG4)</v>
      </c>
      <c r="E478" s="123" t="str">
        <f>IF('表格编辑 '!G478="","",'表格编辑 '!G478)</f>
        <v>AI_update_event(RECEIVER, ARG0, ARG1, ARG2, ARG3,ARG4)</v>
      </c>
      <c r="F478" s="123" t="str">
        <f>IF('表格编辑 '!H478="","",'表格编辑 '!H478)</f>
        <v/>
      </c>
      <c r="G478" s="123" t="str">
        <f>IF('表格编辑 '!I478="","",'表格编辑 '!I478)</f>
        <v/>
      </c>
      <c r="H478" s="123" t="str">
        <f>IF('表格编辑 '!J478="","",'表格编辑 '!J478)</f>
        <v>test_deadth_event(RECEIVER, ARG0, ARG1, ARG2, ARG3,ARG4)</v>
      </c>
      <c r="I478" s="123">
        <f>IF('表格编辑 '!K478="","",'表格编辑 '!K478)</f>
        <v>1</v>
      </c>
      <c r="J478" s="123">
        <f>IF('表格编辑 '!L478="","",'表格编辑 '!L478)</f>
        <v>1482</v>
      </c>
      <c r="K478" s="123">
        <f>IF('表格编辑 '!M478="","",'表格编辑 '!M478)</f>
        <v>1320</v>
      </c>
      <c r="L478" s="123" t="str">
        <f>IF('表格编辑 '!N478="","",'表格编辑 '!N478)</f>
        <v/>
      </c>
      <c r="M478" s="123" t="str">
        <f>IF('表格编辑 '!O478="","",'表格编辑 '!O478)</f>
        <v/>
      </c>
      <c r="N478" s="123" t="str">
        <f>IF('表格编辑 '!P478="","",'表格编辑 '!P478)</f>
        <v/>
      </c>
      <c r="O478" s="123" t="str">
        <f>IF('表格编辑 '!Q478="","",'表格编辑 '!Q478)</f>
        <v/>
      </c>
      <c r="P478" s="123" t="str">
        <f>IF('表格编辑 '!R478="","",'表格编辑 '!R478)</f>
        <v/>
      </c>
      <c r="Q478" s="123">
        <f>IF('表格编辑 '!S478="","",'表格编辑 '!S478)</f>
        <v>320</v>
      </c>
      <c r="R478" s="123" t="str">
        <f>IF('表格编辑 '!T478="","",'表格编辑 '!T478)</f>
        <v/>
      </c>
      <c r="S478" s="123" t="str">
        <f>IF('表格编辑 '!U478="","",'表格编辑 '!U478)</f>
        <v/>
      </c>
      <c r="T478" s="123" t="str">
        <f>IF('表格编辑 '!V478="","",'表格编辑 '!V478)</f>
        <v/>
      </c>
      <c r="U478" s="123" t="str">
        <f>IF('表格编辑 '!W478="","",'表格编辑 '!W478)</f>
        <v/>
      </c>
      <c r="V478" s="123" t="str">
        <f>IF('表格编辑 '!X478="","",'表格编辑 '!X478)</f>
        <v/>
      </c>
      <c r="W478" s="123" t="str">
        <f>IF('表格编辑 '!Y478="","",'表格编辑 '!Y478)</f>
        <v/>
      </c>
      <c r="X478" s="123" t="str">
        <f>IF('表格编辑 '!Z478="","",'表格编辑 '!Z478)</f>
        <v/>
      </c>
      <c r="Y478" s="123" t="str">
        <f>IF('表格编辑 '!AA478="","",'表格编辑 '!AA478)</f>
        <v/>
      </c>
      <c r="Z478" s="123" t="str">
        <f>IF('表格编辑 '!AB478="","",'表格编辑 '!AB478)</f>
        <v/>
      </c>
      <c r="AA478" s="123" t="str">
        <f>IF('表格编辑 '!AC478="","",'表格编辑 '!AC478)</f>
        <v/>
      </c>
      <c r="AB478" s="123" t="str">
        <f>IF('表格编辑 '!AD478="","",'表格编辑 '!AD478)</f>
        <v/>
      </c>
      <c r="AC478" s="123" t="str">
        <f>IF('表格编辑 '!AE478="","",'表格编辑 '!AE478)</f>
        <v/>
      </c>
      <c r="AD478" s="123">
        <f>IF('表格编辑 '!AF478="","",'表格编辑 '!AF478)</f>
        <v>140065</v>
      </c>
    </row>
    <row r="479" spans="1:30">
      <c r="A479" s="123">
        <f>IF('表格编辑 '!A479="","",'表格编辑 '!A479)</f>
        <v>40066</v>
      </c>
      <c r="B479" s="123">
        <f>IF('表格编辑 '!B479="","",'表格编辑 '!B479)</f>
        <v>50090</v>
      </c>
      <c r="C479" s="123">
        <f>IF('表格编辑 '!E479="","",'表格编辑 '!E479)</f>
        <v>44</v>
      </c>
      <c r="D479" s="123" t="str">
        <f>IF('表格编辑 '!F479="","",'表格编辑 '!F479)</f>
        <v>AI_born_event(RECEIVER, ARG0, ARG1, ARG2, ARG3,ARG4)</v>
      </c>
      <c r="E479" s="123" t="str">
        <f>IF('表格编辑 '!G479="","",'表格编辑 '!G479)</f>
        <v>AI_update_event(RECEIVER, ARG0, ARG1, ARG2, ARG3,ARG4)</v>
      </c>
      <c r="F479" s="123" t="str">
        <f>IF('表格编辑 '!H479="","",'表格编辑 '!H479)</f>
        <v/>
      </c>
      <c r="G479" s="123" t="str">
        <f>IF('表格编辑 '!I479="","",'表格编辑 '!I479)</f>
        <v/>
      </c>
      <c r="H479" s="123" t="str">
        <f>IF('表格编辑 '!J479="","",'表格编辑 '!J479)</f>
        <v>test_deadth_event(RECEIVER, ARG0, ARG1, ARG2, ARG3,ARG4)</v>
      </c>
      <c r="I479" s="123">
        <f>IF('表格编辑 '!K479="","",'表格编辑 '!K479)</f>
        <v>1</v>
      </c>
      <c r="J479" s="123">
        <f>IF('表格编辑 '!L479="","",'表格编辑 '!L479)</f>
        <v>2098</v>
      </c>
      <c r="K479" s="123">
        <f>IF('表格编辑 '!M479="","",'表格编辑 '!M479)</f>
        <v>1320</v>
      </c>
      <c r="L479" s="123" t="str">
        <f>IF('表格编辑 '!N479="","",'表格编辑 '!N479)</f>
        <v/>
      </c>
      <c r="M479" s="123" t="str">
        <f>IF('表格编辑 '!O479="","",'表格编辑 '!O479)</f>
        <v/>
      </c>
      <c r="N479" s="123" t="str">
        <f>IF('表格编辑 '!P479="","",'表格编辑 '!P479)</f>
        <v/>
      </c>
      <c r="O479" s="123" t="str">
        <f>IF('表格编辑 '!Q479="","",'表格编辑 '!Q479)</f>
        <v/>
      </c>
      <c r="P479" s="123" t="str">
        <f>IF('表格编辑 '!R479="","",'表格编辑 '!R479)</f>
        <v/>
      </c>
      <c r="Q479" s="123">
        <f>IF('表格编辑 '!S479="","",'表格编辑 '!S479)</f>
        <v>320</v>
      </c>
      <c r="R479" s="123" t="str">
        <f>IF('表格编辑 '!T479="","",'表格编辑 '!T479)</f>
        <v/>
      </c>
      <c r="S479" s="123" t="str">
        <f>IF('表格编辑 '!U479="","",'表格编辑 '!U479)</f>
        <v/>
      </c>
      <c r="T479" s="123" t="str">
        <f>IF('表格编辑 '!V479="","",'表格编辑 '!V479)</f>
        <v/>
      </c>
      <c r="U479" s="123" t="str">
        <f>IF('表格编辑 '!W479="","",'表格编辑 '!W479)</f>
        <v/>
      </c>
      <c r="V479" s="123" t="str">
        <f>IF('表格编辑 '!X479="","",'表格编辑 '!X479)</f>
        <v/>
      </c>
      <c r="W479" s="123" t="str">
        <f>IF('表格编辑 '!Y479="","",'表格编辑 '!Y479)</f>
        <v/>
      </c>
      <c r="X479" s="123" t="str">
        <f>IF('表格编辑 '!Z479="","",'表格编辑 '!Z479)</f>
        <v/>
      </c>
      <c r="Y479" s="123" t="str">
        <f>IF('表格编辑 '!AA479="","",'表格编辑 '!AA479)</f>
        <v/>
      </c>
      <c r="Z479" s="123" t="str">
        <f>IF('表格编辑 '!AB479="","",'表格编辑 '!AB479)</f>
        <v/>
      </c>
      <c r="AA479" s="123" t="str">
        <f>IF('表格编辑 '!AC479="","",'表格编辑 '!AC479)</f>
        <v/>
      </c>
      <c r="AB479" s="123" t="str">
        <f>IF('表格编辑 '!AD479="","",'表格编辑 '!AD479)</f>
        <v/>
      </c>
      <c r="AC479" s="123" t="str">
        <f>IF('表格编辑 '!AE479="","",'表格编辑 '!AE479)</f>
        <v/>
      </c>
      <c r="AD479" s="123">
        <f>IF('表格编辑 '!AF479="","",'表格编辑 '!AF479)</f>
        <v>140066</v>
      </c>
    </row>
    <row r="480" spans="1:30">
      <c r="A480" s="123">
        <f>IF('表格编辑 '!A480="","",'表格编辑 '!A480)</f>
        <v>40067</v>
      </c>
      <c r="B480" s="123">
        <f>IF('表格编辑 '!B480="","",'表格编辑 '!B480)</f>
        <v>50085</v>
      </c>
      <c r="C480" s="123">
        <f>IF('表格编辑 '!E480="","",'表格编辑 '!E480)</f>
        <v>44</v>
      </c>
      <c r="D480" s="123" t="str">
        <f>IF('表格编辑 '!F480="","",'表格编辑 '!F480)</f>
        <v>AI_born_event(RECEIVER, ARG0, ARG1, ARG2, ARG3,ARG4)</v>
      </c>
      <c r="E480" s="123" t="str">
        <f>IF('表格编辑 '!G480="","",'表格编辑 '!G480)</f>
        <v>AI_update_event(RECEIVER, ARG0, ARG1, ARG2, ARG3,ARG4)</v>
      </c>
      <c r="F480" s="123" t="str">
        <f>IF('表格编辑 '!H480="","",'表格编辑 '!H480)</f>
        <v/>
      </c>
      <c r="G480" s="123" t="str">
        <f>IF('表格编辑 '!I480="","",'表格编辑 '!I480)</f>
        <v/>
      </c>
      <c r="H480" s="123" t="str">
        <f>IF('表格编辑 '!J480="","",'表格编辑 '!J480)</f>
        <v>test_deadth_event(RECEIVER, ARG0, ARG1, ARG2, ARG3,ARG4)</v>
      </c>
      <c r="I480" s="123">
        <f>IF('表格编辑 '!K480="","",'表格编辑 '!K480)</f>
        <v>1</v>
      </c>
      <c r="J480" s="123">
        <f>IF('表格编辑 '!L480="","",'表格编辑 '!L480)</f>
        <v>2862</v>
      </c>
      <c r="K480" s="123">
        <f>IF('表格编辑 '!M480="","",'表格编辑 '!M480)</f>
        <v>1320</v>
      </c>
      <c r="L480" s="123" t="str">
        <f>IF('表格编辑 '!N480="","",'表格编辑 '!N480)</f>
        <v/>
      </c>
      <c r="M480" s="123" t="str">
        <f>IF('表格编辑 '!O480="","",'表格编辑 '!O480)</f>
        <v/>
      </c>
      <c r="N480" s="123" t="str">
        <f>IF('表格编辑 '!P480="","",'表格编辑 '!P480)</f>
        <v/>
      </c>
      <c r="O480" s="123" t="str">
        <f>IF('表格编辑 '!Q480="","",'表格编辑 '!Q480)</f>
        <v/>
      </c>
      <c r="P480" s="123" t="str">
        <f>IF('表格编辑 '!R480="","",'表格编辑 '!R480)</f>
        <v/>
      </c>
      <c r="Q480" s="123">
        <f>IF('表格编辑 '!S480="","",'表格编辑 '!S480)</f>
        <v>320</v>
      </c>
      <c r="R480" s="123" t="str">
        <f>IF('表格编辑 '!T480="","",'表格编辑 '!T480)</f>
        <v/>
      </c>
      <c r="S480" s="123" t="str">
        <f>IF('表格编辑 '!U480="","",'表格编辑 '!U480)</f>
        <v/>
      </c>
      <c r="T480" s="123" t="str">
        <f>IF('表格编辑 '!V480="","",'表格编辑 '!V480)</f>
        <v/>
      </c>
      <c r="U480" s="123" t="str">
        <f>IF('表格编辑 '!W480="","",'表格编辑 '!W480)</f>
        <v/>
      </c>
      <c r="V480" s="123" t="str">
        <f>IF('表格编辑 '!X480="","",'表格编辑 '!X480)</f>
        <v/>
      </c>
      <c r="W480" s="123" t="str">
        <f>IF('表格编辑 '!Y480="","",'表格编辑 '!Y480)</f>
        <v/>
      </c>
      <c r="X480" s="123" t="str">
        <f>IF('表格编辑 '!Z480="","",'表格编辑 '!Z480)</f>
        <v/>
      </c>
      <c r="Y480" s="123" t="str">
        <f>IF('表格编辑 '!AA480="","",'表格编辑 '!AA480)</f>
        <v/>
      </c>
      <c r="Z480" s="123" t="str">
        <f>IF('表格编辑 '!AB480="","",'表格编辑 '!AB480)</f>
        <v/>
      </c>
      <c r="AA480" s="123" t="str">
        <f>IF('表格编辑 '!AC480="","",'表格编辑 '!AC480)</f>
        <v/>
      </c>
      <c r="AB480" s="123" t="str">
        <f>IF('表格编辑 '!AD480="","",'表格编辑 '!AD480)</f>
        <v/>
      </c>
      <c r="AC480" s="123" t="str">
        <f>IF('表格编辑 '!AE480="","",'表格编辑 '!AE480)</f>
        <v/>
      </c>
      <c r="AD480" s="123">
        <f>IF('表格编辑 '!AF480="","",'表格编辑 '!AF480)</f>
        <v>140067</v>
      </c>
    </row>
    <row r="481" spans="1:30">
      <c r="A481" s="123">
        <f>IF('表格编辑 '!A481="","",'表格编辑 '!A481)</f>
        <v>40068</v>
      </c>
      <c r="B481" s="123">
        <f>IF('表格编辑 '!B481="","",'表格编辑 '!B481)</f>
        <v>50088</v>
      </c>
      <c r="C481" s="123">
        <f>IF('表格编辑 '!E481="","",'表格编辑 '!E481)</f>
        <v>44</v>
      </c>
      <c r="D481" s="123" t="str">
        <f>IF('表格编辑 '!F481="","",'表格编辑 '!F481)</f>
        <v>AI_born_event(RECEIVER, ARG0, ARG1, ARG2, ARG3,ARG4)</v>
      </c>
      <c r="E481" s="123" t="str">
        <f>IF('表格编辑 '!G481="","",'表格编辑 '!G481)</f>
        <v>AI_update_event(RECEIVER, ARG0, ARG1, ARG2, ARG3,ARG4)</v>
      </c>
      <c r="F481" s="123" t="str">
        <f>IF('表格编辑 '!H481="","",'表格编辑 '!H481)</f>
        <v/>
      </c>
      <c r="G481" s="123" t="str">
        <f>IF('表格编辑 '!I481="","",'表格编辑 '!I481)</f>
        <v/>
      </c>
      <c r="H481" s="123" t="str">
        <f>IF('表格编辑 '!J481="","",'表格编辑 '!J481)</f>
        <v>test_deadth_event(RECEIVER, ARG0, ARG1, ARG2, ARG3,ARG4)</v>
      </c>
      <c r="I481" s="123">
        <f>IF('表格编辑 '!K481="","",'表格编辑 '!K481)</f>
        <v>1</v>
      </c>
      <c r="J481" s="123">
        <f>IF('表格编辑 '!L481="","",'表格编辑 '!L481)</f>
        <v>1986</v>
      </c>
      <c r="K481" s="123">
        <f>IF('表格编辑 '!M481="","",'表格编辑 '!M481)</f>
        <v>1320</v>
      </c>
      <c r="L481" s="123" t="str">
        <f>IF('表格编辑 '!N481="","",'表格编辑 '!N481)</f>
        <v/>
      </c>
      <c r="M481" s="123" t="str">
        <f>IF('表格编辑 '!O481="","",'表格编辑 '!O481)</f>
        <v/>
      </c>
      <c r="N481" s="123" t="str">
        <f>IF('表格编辑 '!P481="","",'表格编辑 '!P481)</f>
        <v/>
      </c>
      <c r="O481" s="123" t="str">
        <f>IF('表格编辑 '!Q481="","",'表格编辑 '!Q481)</f>
        <v/>
      </c>
      <c r="P481" s="123" t="str">
        <f>IF('表格编辑 '!R481="","",'表格编辑 '!R481)</f>
        <v/>
      </c>
      <c r="Q481" s="123">
        <f>IF('表格编辑 '!S481="","",'表格编辑 '!S481)</f>
        <v>320</v>
      </c>
      <c r="R481" s="123" t="str">
        <f>IF('表格编辑 '!T481="","",'表格编辑 '!T481)</f>
        <v/>
      </c>
      <c r="S481" s="123" t="str">
        <f>IF('表格编辑 '!U481="","",'表格编辑 '!U481)</f>
        <v/>
      </c>
      <c r="T481" s="123" t="str">
        <f>IF('表格编辑 '!V481="","",'表格编辑 '!V481)</f>
        <v/>
      </c>
      <c r="U481" s="123" t="str">
        <f>IF('表格编辑 '!W481="","",'表格编辑 '!W481)</f>
        <v/>
      </c>
      <c r="V481" s="123" t="str">
        <f>IF('表格编辑 '!X481="","",'表格编辑 '!X481)</f>
        <v/>
      </c>
      <c r="W481" s="123" t="str">
        <f>IF('表格编辑 '!Y481="","",'表格编辑 '!Y481)</f>
        <v/>
      </c>
      <c r="X481" s="123" t="str">
        <f>IF('表格编辑 '!Z481="","",'表格编辑 '!Z481)</f>
        <v/>
      </c>
      <c r="Y481" s="123" t="str">
        <f>IF('表格编辑 '!AA481="","",'表格编辑 '!AA481)</f>
        <v/>
      </c>
      <c r="Z481" s="123" t="str">
        <f>IF('表格编辑 '!AB481="","",'表格编辑 '!AB481)</f>
        <v/>
      </c>
      <c r="AA481" s="123" t="str">
        <f>IF('表格编辑 '!AC481="","",'表格编辑 '!AC481)</f>
        <v/>
      </c>
      <c r="AB481" s="123" t="str">
        <f>IF('表格编辑 '!AD481="","",'表格编辑 '!AD481)</f>
        <v/>
      </c>
      <c r="AC481" s="123" t="str">
        <f>IF('表格编辑 '!AE481="","",'表格编辑 '!AE481)</f>
        <v/>
      </c>
      <c r="AD481" s="123">
        <f>IF('表格编辑 '!AF481="","",'表格编辑 '!AF481)</f>
        <v>140068</v>
      </c>
    </row>
    <row r="482" spans="1:30">
      <c r="A482" s="123">
        <f>IF('表格编辑 '!A482="","",'表格编辑 '!A482)</f>
        <v>40069</v>
      </c>
      <c r="B482" s="123">
        <f>IF('表格编辑 '!B482="","",'表格编辑 '!B482)</f>
        <v>50104</v>
      </c>
      <c r="C482" s="123">
        <f>IF('表格编辑 '!E482="","",'表格编辑 '!E482)</f>
        <v>44</v>
      </c>
      <c r="D482" s="123" t="str">
        <f>IF('表格编辑 '!F482="","",'表格编辑 '!F482)</f>
        <v>AI_born_event(RECEIVER, ARG0, ARG1, ARG2, ARG3,ARG4)</v>
      </c>
      <c r="E482" s="123" t="str">
        <f>IF('表格编辑 '!G482="","",'表格编辑 '!G482)</f>
        <v>AI_update_event(RECEIVER, ARG0, ARG1, ARG2, ARG3,ARG4)</v>
      </c>
      <c r="F482" s="123" t="str">
        <f>IF('表格编辑 '!H482="","",'表格编辑 '!H482)</f>
        <v/>
      </c>
      <c r="G482" s="123" t="str">
        <f>IF('表格编辑 '!I482="","",'表格编辑 '!I482)</f>
        <v/>
      </c>
      <c r="H482" s="123" t="str">
        <f>IF('表格编辑 '!J482="","",'表格编辑 '!J482)</f>
        <v>test_deadth_event(RECEIVER, ARG0, ARG1, ARG2, ARG3,ARG4)</v>
      </c>
      <c r="I482" s="123">
        <f>IF('表格编辑 '!K482="","",'表格编辑 '!K482)</f>
        <v>1</v>
      </c>
      <c r="J482" s="123">
        <f>IF('表格编辑 '!L482="","",'表格编辑 '!L482)</f>
        <v>2646</v>
      </c>
      <c r="K482" s="123">
        <f>IF('表格编辑 '!M482="","",'表格编辑 '!M482)</f>
        <v>1320</v>
      </c>
      <c r="L482" s="123" t="str">
        <f>IF('表格编辑 '!N482="","",'表格编辑 '!N482)</f>
        <v/>
      </c>
      <c r="M482" s="123" t="str">
        <f>IF('表格编辑 '!O482="","",'表格编辑 '!O482)</f>
        <v/>
      </c>
      <c r="N482" s="123" t="str">
        <f>IF('表格编辑 '!P482="","",'表格编辑 '!P482)</f>
        <v/>
      </c>
      <c r="O482" s="123" t="str">
        <f>IF('表格编辑 '!Q482="","",'表格编辑 '!Q482)</f>
        <v/>
      </c>
      <c r="P482" s="123" t="str">
        <f>IF('表格编辑 '!R482="","",'表格编辑 '!R482)</f>
        <v/>
      </c>
      <c r="Q482" s="123">
        <f>IF('表格编辑 '!S482="","",'表格编辑 '!S482)</f>
        <v>320</v>
      </c>
      <c r="R482" s="123" t="str">
        <f>IF('表格编辑 '!T482="","",'表格编辑 '!T482)</f>
        <v/>
      </c>
      <c r="S482" s="123" t="str">
        <f>IF('表格编辑 '!U482="","",'表格编辑 '!U482)</f>
        <v/>
      </c>
      <c r="T482" s="123" t="str">
        <f>IF('表格编辑 '!V482="","",'表格编辑 '!V482)</f>
        <v/>
      </c>
      <c r="U482" s="123" t="str">
        <f>IF('表格编辑 '!W482="","",'表格编辑 '!W482)</f>
        <v/>
      </c>
      <c r="V482" s="123" t="str">
        <f>IF('表格编辑 '!X482="","",'表格编辑 '!X482)</f>
        <v/>
      </c>
      <c r="W482" s="123" t="str">
        <f>IF('表格编辑 '!Y482="","",'表格编辑 '!Y482)</f>
        <v/>
      </c>
      <c r="X482" s="123" t="str">
        <f>IF('表格编辑 '!Z482="","",'表格编辑 '!Z482)</f>
        <v/>
      </c>
      <c r="Y482" s="123" t="str">
        <f>IF('表格编辑 '!AA482="","",'表格编辑 '!AA482)</f>
        <v/>
      </c>
      <c r="Z482" s="123" t="str">
        <f>IF('表格编辑 '!AB482="","",'表格编辑 '!AB482)</f>
        <v/>
      </c>
      <c r="AA482" s="123" t="str">
        <f>IF('表格编辑 '!AC482="","",'表格编辑 '!AC482)</f>
        <v/>
      </c>
      <c r="AB482" s="123" t="str">
        <f>IF('表格编辑 '!AD482="","",'表格编辑 '!AD482)</f>
        <v/>
      </c>
      <c r="AC482" s="123" t="str">
        <f>IF('表格编辑 '!AE482="","",'表格编辑 '!AE482)</f>
        <v/>
      </c>
      <c r="AD482" s="123">
        <f>IF('表格编辑 '!AF482="","",'表格编辑 '!AF482)</f>
        <v>140069</v>
      </c>
    </row>
    <row r="483" spans="1:30">
      <c r="A483" s="123">
        <f>IF('表格编辑 '!A483="","",'表格编辑 '!A483)</f>
        <v>40070</v>
      </c>
      <c r="B483" s="123">
        <f>IF('表格编辑 '!B483="","",'表格编辑 '!B483)</f>
        <v>50074</v>
      </c>
      <c r="C483" s="123">
        <f>IF('表格编辑 '!E483="","",'表格编辑 '!E483)</f>
        <v>44</v>
      </c>
      <c r="D483" s="123" t="str">
        <f>IF('表格编辑 '!F483="","",'表格编辑 '!F483)</f>
        <v>AI_born_event(RECEIVER, ARG0, ARG1, ARG2, ARG3,ARG4)</v>
      </c>
      <c r="E483" s="123" t="str">
        <f>IF('表格编辑 '!G483="","",'表格编辑 '!G483)</f>
        <v>AI_update_event(RECEIVER, ARG0, ARG1, ARG2, ARG3,ARG4)</v>
      </c>
      <c r="F483" s="123" t="str">
        <f>IF('表格编辑 '!H483="","",'表格编辑 '!H483)</f>
        <v/>
      </c>
      <c r="G483" s="123" t="str">
        <f>IF('表格编辑 '!I483="","",'表格编辑 '!I483)</f>
        <v/>
      </c>
      <c r="H483" s="123" t="str">
        <f>IF('表格编辑 '!J483="","",'表格编辑 '!J483)</f>
        <v>test_deadth_event(RECEIVER, ARG0, ARG1, ARG2, ARG3,ARG4)</v>
      </c>
      <c r="I483" s="123">
        <f>IF('表格编辑 '!K483="","",'表格编辑 '!K483)</f>
        <v>1</v>
      </c>
      <c r="J483" s="123">
        <f>IF('表格编辑 '!L483="","",'表格编辑 '!L483)</f>
        <v>1942</v>
      </c>
      <c r="K483" s="123">
        <f>IF('表格编辑 '!M483="","",'表格编辑 '!M483)</f>
        <v>1320</v>
      </c>
      <c r="L483" s="123" t="str">
        <f>IF('表格编辑 '!N483="","",'表格编辑 '!N483)</f>
        <v/>
      </c>
      <c r="M483" s="123" t="str">
        <f>IF('表格编辑 '!O483="","",'表格编辑 '!O483)</f>
        <v/>
      </c>
      <c r="N483" s="123" t="str">
        <f>IF('表格编辑 '!P483="","",'表格编辑 '!P483)</f>
        <v/>
      </c>
      <c r="O483" s="123" t="str">
        <f>IF('表格编辑 '!Q483="","",'表格编辑 '!Q483)</f>
        <v/>
      </c>
      <c r="P483" s="123" t="str">
        <f>IF('表格编辑 '!R483="","",'表格编辑 '!R483)</f>
        <v/>
      </c>
      <c r="Q483" s="123">
        <f>IF('表格编辑 '!S483="","",'表格编辑 '!S483)</f>
        <v>320</v>
      </c>
      <c r="R483" s="123" t="str">
        <f>IF('表格编辑 '!T483="","",'表格编辑 '!T483)</f>
        <v/>
      </c>
      <c r="S483" s="123" t="str">
        <f>IF('表格编辑 '!U483="","",'表格编辑 '!U483)</f>
        <v/>
      </c>
      <c r="T483" s="123" t="str">
        <f>IF('表格编辑 '!V483="","",'表格编辑 '!V483)</f>
        <v/>
      </c>
      <c r="U483" s="123" t="str">
        <f>IF('表格编辑 '!W483="","",'表格编辑 '!W483)</f>
        <v/>
      </c>
      <c r="V483" s="123" t="str">
        <f>IF('表格编辑 '!X483="","",'表格编辑 '!X483)</f>
        <v/>
      </c>
      <c r="W483" s="123" t="str">
        <f>IF('表格编辑 '!Y483="","",'表格编辑 '!Y483)</f>
        <v/>
      </c>
      <c r="X483" s="123" t="str">
        <f>IF('表格编辑 '!Z483="","",'表格编辑 '!Z483)</f>
        <v/>
      </c>
      <c r="Y483" s="123" t="str">
        <f>IF('表格编辑 '!AA483="","",'表格编辑 '!AA483)</f>
        <v/>
      </c>
      <c r="Z483" s="123" t="str">
        <f>IF('表格编辑 '!AB483="","",'表格编辑 '!AB483)</f>
        <v/>
      </c>
      <c r="AA483" s="123" t="str">
        <f>IF('表格编辑 '!AC483="","",'表格编辑 '!AC483)</f>
        <v/>
      </c>
      <c r="AB483" s="123" t="str">
        <f>IF('表格编辑 '!AD483="","",'表格编辑 '!AD483)</f>
        <v/>
      </c>
      <c r="AC483" s="123" t="str">
        <f>IF('表格编辑 '!AE483="","",'表格编辑 '!AE483)</f>
        <v/>
      </c>
      <c r="AD483" s="123">
        <f>IF('表格编辑 '!AF483="","",'表格编辑 '!AF483)</f>
        <v>140070</v>
      </c>
    </row>
    <row r="484" spans="1:30">
      <c r="A484" s="123">
        <f>IF('表格编辑 '!A484="","",'表格编辑 '!A484)</f>
        <v>40071</v>
      </c>
      <c r="B484" s="123">
        <f>IF('表格编辑 '!B484="","",'表格编辑 '!B484)</f>
        <v>50084</v>
      </c>
      <c r="C484" s="123">
        <f>IF('表格编辑 '!E484="","",'表格编辑 '!E484)</f>
        <v>44</v>
      </c>
      <c r="D484" s="123" t="str">
        <f>IF('表格编辑 '!F484="","",'表格编辑 '!F484)</f>
        <v>AI_born_event(RECEIVER, ARG0, ARG1, ARG2, ARG3,ARG4)</v>
      </c>
      <c r="E484" s="123" t="str">
        <f>IF('表格编辑 '!G484="","",'表格编辑 '!G484)</f>
        <v>AI_update_event(RECEIVER, ARG0, ARG1, ARG2, ARG3,ARG4)</v>
      </c>
      <c r="F484" s="123" t="str">
        <f>IF('表格编辑 '!H484="","",'表格编辑 '!H484)</f>
        <v/>
      </c>
      <c r="G484" s="123" t="str">
        <f>IF('表格编辑 '!I484="","",'表格编辑 '!I484)</f>
        <v/>
      </c>
      <c r="H484" s="123" t="str">
        <f>IF('表格编辑 '!J484="","",'表格编辑 '!J484)</f>
        <v>test_deadth_event(RECEIVER, ARG0, ARG1, ARG2, ARG3,ARG4)</v>
      </c>
      <c r="I484" s="123">
        <f>IF('表格编辑 '!K484="","",'表格编辑 '!K484)</f>
        <v>1</v>
      </c>
      <c r="J484" s="123">
        <f>IF('表格编辑 '!L484="","",'表格编辑 '!L484)</f>
        <v>2658</v>
      </c>
      <c r="K484" s="123">
        <f>IF('表格编辑 '!M484="","",'表格编辑 '!M484)</f>
        <v>1320</v>
      </c>
      <c r="L484" s="123" t="str">
        <f>IF('表格编辑 '!N484="","",'表格编辑 '!N484)</f>
        <v/>
      </c>
      <c r="M484" s="123" t="str">
        <f>IF('表格编辑 '!O484="","",'表格编辑 '!O484)</f>
        <v/>
      </c>
      <c r="N484" s="123" t="str">
        <f>IF('表格编辑 '!P484="","",'表格编辑 '!P484)</f>
        <v/>
      </c>
      <c r="O484" s="123" t="str">
        <f>IF('表格编辑 '!Q484="","",'表格编辑 '!Q484)</f>
        <v/>
      </c>
      <c r="P484" s="123" t="str">
        <f>IF('表格编辑 '!R484="","",'表格编辑 '!R484)</f>
        <v/>
      </c>
      <c r="Q484" s="123">
        <f>IF('表格编辑 '!S484="","",'表格编辑 '!S484)</f>
        <v>320</v>
      </c>
      <c r="R484" s="123" t="str">
        <f>IF('表格编辑 '!T484="","",'表格编辑 '!T484)</f>
        <v/>
      </c>
      <c r="S484" s="123" t="str">
        <f>IF('表格编辑 '!U484="","",'表格编辑 '!U484)</f>
        <v/>
      </c>
      <c r="T484" s="123" t="str">
        <f>IF('表格编辑 '!V484="","",'表格编辑 '!V484)</f>
        <v/>
      </c>
      <c r="U484" s="123" t="str">
        <f>IF('表格编辑 '!W484="","",'表格编辑 '!W484)</f>
        <v/>
      </c>
      <c r="V484" s="123" t="str">
        <f>IF('表格编辑 '!X484="","",'表格编辑 '!X484)</f>
        <v/>
      </c>
      <c r="W484" s="123" t="str">
        <f>IF('表格编辑 '!Y484="","",'表格编辑 '!Y484)</f>
        <v/>
      </c>
      <c r="X484" s="123" t="str">
        <f>IF('表格编辑 '!Z484="","",'表格编辑 '!Z484)</f>
        <v/>
      </c>
      <c r="Y484" s="123" t="str">
        <f>IF('表格编辑 '!AA484="","",'表格编辑 '!AA484)</f>
        <v/>
      </c>
      <c r="Z484" s="123" t="str">
        <f>IF('表格编辑 '!AB484="","",'表格编辑 '!AB484)</f>
        <v/>
      </c>
      <c r="AA484" s="123" t="str">
        <f>IF('表格编辑 '!AC484="","",'表格编辑 '!AC484)</f>
        <v/>
      </c>
      <c r="AB484" s="123" t="str">
        <f>IF('表格编辑 '!AD484="","",'表格编辑 '!AD484)</f>
        <v/>
      </c>
      <c r="AC484" s="123" t="str">
        <f>IF('表格编辑 '!AE484="","",'表格编辑 '!AE484)</f>
        <v/>
      </c>
      <c r="AD484" s="123">
        <f>IF('表格编辑 '!AF484="","",'表格编辑 '!AF484)</f>
        <v>140071</v>
      </c>
    </row>
    <row r="485" spans="1:30">
      <c r="A485" s="123">
        <f>IF('表格编辑 '!A485="","",'表格编辑 '!A485)</f>
        <v>40072</v>
      </c>
      <c r="B485" s="123">
        <f>IF('表格编辑 '!B485="","",'表格编辑 '!B485)</f>
        <v>50155</v>
      </c>
      <c r="C485" s="123">
        <f>IF('表格编辑 '!E485="","",'表格编辑 '!E485)</f>
        <v>44</v>
      </c>
      <c r="D485" s="123" t="str">
        <f>IF('表格编辑 '!F485="","",'表格编辑 '!F485)</f>
        <v>AI_born_event(RECEIVER, ARG0, ARG1, ARG2, ARG3,ARG4)</v>
      </c>
      <c r="E485" s="123" t="str">
        <f>IF('表格编辑 '!G485="","",'表格编辑 '!G485)</f>
        <v>AI_update_event(RECEIVER, ARG0, ARG1, ARG2, ARG3,ARG4)</v>
      </c>
      <c r="F485" s="123" t="str">
        <f>IF('表格编辑 '!H485="","",'表格编辑 '!H485)</f>
        <v/>
      </c>
      <c r="G485" s="123" t="str">
        <f>IF('表格编辑 '!I485="","",'表格编辑 '!I485)</f>
        <v/>
      </c>
      <c r="H485" s="123" t="str">
        <f>IF('表格编辑 '!J485="","",'表格编辑 '!J485)</f>
        <v>test_deadth_event(RECEIVER, ARG0, ARG1, ARG2, ARG3,ARG4)</v>
      </c>
      <c r="I485" s="123">
        <f>IF('表格编辑 '!K485="","",'表格编辑 '!K485)</f>
        <v>1</v>
      </c>
      <c r="J485" s="123">
        <f>IF('表格编辑 '!L485="","",'表格编辑 '!L485)</f>
        <v>1390</v>
      </c>
      <c r="K485" s="123">
        <f>IF('表格编辑 '!M485="","",'表格编辑 '!M485)</f>
        <v>1320</v>
      </c>
      <c r="L485" s="123" t="str">
        <f>IF('表格编辑 '!N485="","",'表格编辑 '!N485)</f>
        <v/>
      </c>
      <c r="M485" s="123" t="str">
        <f>IF('表格编辑 '!O485="","",'表格编辑 '!O485)</f>
        <v/>
      </c>
      <c r="N485" s="123" t="str">
        <f>IF('表格编辑 '!P485="","",'表格编辑 '!P485)</f>
        <v/>
      </c>
      <c r="O485" s="123" t="str">
        <f>IF('表格编辑 '!Q485="","",'表格编辑 '!Q485)</f>
        <v/>
      </c>
      <c r="P485" s="123" t="str">
        <f>IF('表格编辑 '!R485="","",'表格编辑 '!R485)</f>
        <v/>
      </c>
      <c r="Q485" s="123">
        <f>IF('表格编辑 '!S485="","",'表格编辑 '!S485)</f>
        <v>320</v>
      </c>
      <c r="R485" s="123" t="str">
        <f>IF('表格编辑 '!T485="","",'表格编辑 '!T485)</f>
        <v/>
      </c>
      <c r="S485" s="123" t="str">
        <f>IF('表格编辑 '!U485="","",'表格编辑 '!U485)</f>
        <v/>
      </c>
      <c r="T485" s="123" t="str">
        <f>IF('表格编辑 '!V485="","",'表格编辑 '!V485)</f>
        <v/>
      </c>
      <c r="U485" s="123" t="str">
        <f>IF('表格编辑 '!W485="","",'表格编辑 '!W485)</f>
        <v/>
      </c>
      <c r="V485" s="123" t="str">
        <f>IF('表格编辑 '!X485="","",'表格编辑 '!X485)</f>
        <v/>
      </c>
      <c r="W485" s="123" t="str">
        <f>IF('表格编辑 '!Y485="","",'表格编辑 '!Y485)</f>
        <v/>
      </c>
      <c r="X485" s="123" t="str">
        <f>IF('表格编辑 '!Z485="","",'表格编辑 '!Z485)</f>
        <v/>
      </c>
      <c r="Y485" s="123" t="str">
        <f>IF('表格编辑 '!AA485="","",'表格编辑 '!AA485)</f>
        <v/>
      </c>
      <c r="Z485" s="123" t="str">
        <f>IF('表格编辑 '!AB485="","",'表格编辑 '!AB485)</f>
        <v/>
      </c>
      <c r="AA485" s="123" t="str">
        <f>IF('表格编辑 '!AC485="","",'表格编辑 '!AC485)</f>
        <v/>
      </c>
      <c r="AB485" s="123" t="str">
        <f>IF('表格编辑 '!AD485="","",'表格编辑 '!AD485)</f>
        <v/>
      </c>
      <c r="AC485" s="123" t="str">
        <f>IF('表格编辑 '!AE485="","",'表格编辑 '!AE485)</f>
        <v/>
      </c>
      <c r="AD485" s="123">
        <f>IF('表格编辑 '!AF485="","",'表格编辑 '!AF485)</f>
        <v>140072</v>
      </c>
    </row>
    <row r="486" spans="1:30">
      <c r="A486" s="123">
        <f>IF('表格编辑 '!A486="","",'表格编辑 '!A486)</f>
        <v>40073</v>
      </c>
      <c r="B486" s="123">
        <f>IF('表格编辑 '!B486="","",'表格编辑 '!B486)</f>
        <v>50157</v>
      </c>
      <c r="C486" s="123">
        <f>IF('表格编辑 '!E486="","",'表格编辑 '!E486)</f>
        <v>44</v>
      </c>
      <c r="D486" s="123" t="str">
        <f>IF('表格编辑 '!F486="","",'表格编辑 '!F486)</f>
        <v>AI_born_event(RECEIVER, ARG0, ARG1, ARG2, ARG3,ARG4)</v>
      </c>
      <c r="E486" s="123" t="str">
        <f>IF('表格编辑 '!G486="","",'表格编辑 '!G486)</f>
        <v>AI_update_event(RECEIVER, ARG0, ARG1, ARG2, ARG3,ARG4)</v>
      </c>
      <c r="F486" s="123" t="str">
        <f>IF('表格编辑 '!H486="","",'表格编辑 '!H486)</f>
        <v/>
      </c>
      <c r="G486" s="123" t="str">
        <f>IF('表格编辑 '!I486="","",'表格编辑 '!I486)</f>
        <v/>
      </c>
      <c r="H486" s="123" t="str">
        <f>IF('表格编辑 '!J486="","",'表格编辑 '!J486)</f>
        <v>test_deadth_event(RECEIVER, ARG0, ARG1, ARG2, ARG3,ARG4)</v>
      </c>
      <c r="I486" s="123">
        <f>IF('表格编辑 '!K486="","",'表格编辑 '!K486)</f>
        <v>1</v>
      </c>
      <c r="J486" s="123">
        <f>IF('表格编辑 '!L486="","",'表格编辑 '!L486)</f>
        <v>970</v>
      </c>
      <c r="K486" s="123">
        <f>IF('表格编辑 '!M486="","",'表格编辑 '!M486)</f>
        <v>1320</v>
      </c>
      <c r="L486" s="123" t="str">
        <f>IF('表格编辑 '!N486="","",'表格编辑 '!N486)</f>
        <v/>
      </c>
      <c r="M486" s="123" t="str">
        <f>IF('表格编辑 '!O486="","",'表格编辑 '!O486)</f>
        <v/>
      </c>
      <c r="N486" s="123" t="str">
        <f>IF('表格编辑 '!P486="","",'表格编辑 '!P486)</f>
        <v/>
      </c>
      <c r="O486" s="123" t="str">
        <f>IF('表格编辑 '!Q486="","",'表格编辑 '!Q486)</f>
        <v/>
      </c>
      <c r="P486" s="123" t="str">
        <f>IF('表格编辑 '!R486="","",'表格编辑 '!R486)</f>
        <v/>
      </c>
      <c r="Q486" s="123">
        <f>IF('表格编辑 '!S486="","",'表格编辑 '!S486)</f>
        <v>320</v>
      </c>
      <c r="R486" s="123" t="str">
        <f>IF('表格编辑 '!T486="","",'表格编辑 '!T486)</f>
        <v/>
      </c>
      <c r="S486" s="123" t="str">
        <f>IF('表格编辑 '!U486="","",'表格编辑 '!U486)</f>
        <v/>
      </c>
      <c r="T486" s="123" t="str">
        <f>IF('表格编辑 '!V486="","",'表格编辑 '!V486)</f>
        <v/>
      </c>
      <c r="U486" s="123" t="str">
        <f>IF('表格编辑 '!W486="","",'表格编辑 '!W486)</f>
        <v/>
      </c>
      <c r="V486" s="123" t="str">
        <f>IF('表格编辑 '!X486="","",'表格编辑 '!X486)</f>
        <v/>
      </c>
      <c r="W486" s="123" t="str">
        <f>IF('表格编辑 '!Y486="","",'表格编辑 '!Y486)</f>
        <v/>
      </c>
      <c r="X486" s="123" t="str">
        <f>IF('表格编辑 '!Z486="","",'表格编辑 '!Z486)</f>
        <v/>
      </c>
      <c r="Y486" s="123" t="str">
        <f>IF('表格编辑 '!AA486="","",'表格编辑 '!AA486)</f>
        <v/>
      </c>
      <c r="Z486" s="123" t="str">
        <f>IF('表格编辑 '!AB486="","",'表格编辑 '!AB486)</f>
        <v/>
      </c>
      <c r="AA486" s="123" t="str">
        <f>IF('表格编辑 '!AC486="","",'表格编辑 '!AC486)</f>
        <v/>
      </c>
      <c r="AB486" s="123" t="str">
        <f>IF('表格编辑 '!AD486="","",'表格编辑 '!AD486)</f>
        <v/>
      </c>
      <c r="AC486" s="123" t="str">
        <f>IF('表格编辑 '!AE486="","",'表格编辑 '!AE486)</f>
        <v/>
      </c>
      <c r="AD486" s="123">
        <f>IF('表格编辑 '!AF486="","",'表格编辑 '!AF486)</f>
        <v>140073</v>
      </c>
    </row>
    <row r="487" spans="1:30">
      <c r="A487" s="123">
        <f>IF('表格编辑 '!A487="","",'表格编辑 '!A487)</f>
        <v>40074</v>
      </c>
      <c r="B487" s="123">
        <f>IF('表格编辑 '!B487="","",'表格编辑 '!B487)</f>
        <v>50076</v>
      </c>
      <c r="C487" s="123">
        <f>IF('表格编辑 '!E487="","",'表格编辑 '!E487)</f>
        <v>44</v>
      </c>
      <c r="D487" s="123" t="str">
        <f>IF('表格编辑 '!F487="","",'表格编辑 '!F487)</f>
        <v>AI_born_event(RECEIVER, ARG0, ARG1, ARG2, ARG3,ARG4)</v>
      </c>
      <c r="E487" s="123" t="str">
        <f>IF('表格编辑 '!G487="","",'表格编辑 '!G487)</f>
        <v>AI_update_event(RECEIVER, ARG0, ARG1, ARG2, ARG3,ARG4)</v>
      </c>
      <c r="F487" s="123" t="str">
        <f>IF('表格编辑 '!H487="","",'表格编辑 '!H487)</f>
        <v/>
      </c>
      <c r="G487" s="123" t="str">
        <f>IF('表格编辑 '!I487="","",'表格编辑 '!I487)</f>
        <v/>
      </c>
      <c r="H487" s="123" t="str">
        <f>IF('表格编辑 '!J487="","",'表格编辑 '!J487)</f>
        <v>test_deadth_event(RECEIVER, ARG0, ARG1, ARG2, ARG3,ARG4)</v>
      </c>
      <c r="I487" s="123">
        <f>IF('表格编辑 '!K487="","",'表格编辑 '!K487)</f>
        <v>1</v>
      </c>
      <c r="J487" s="123">
        <f>IF('表格编辑 '!L487="","",'表格编辑 '!L487)</f>
        <v>2114</v>
      </c>
      <c r="K487" s="123">
        <f>IF('表格编辑 '!M487="","",'表格编辑 '!M487)</f>
        <v>1320</v>
      </c>
      <c r="L487" s="123" t="str">
        <f>IF('表格编辑 '!N487="","",'表格编辑 '!N487)</f>
        <v/>
      </c>
      <c r="M487" s="123" t="str">
        <f>IF('表格编辑 '!O487="","",'表格编辑 '!O487)</f>
        <v/>
      </c>
      <c r="N487" s="123" t="str">
        <f>IF('表格编辑 '!P487="","",'表格编辑 '!P487)</f>
        <v/>
      </c>
      <c r="O487" s="123" t="str">
        <f>IF('表格编辑 '!Q487="","",'表格编辑 '!Q487)</f>
        <v/>
      </c>
      <c r="P487" s="123" t="str">
        <f>IF('表格编辑 '!R487="","",'表格编辑 '!R487)</f>
        <v/>
      </c>
      <c r="Q487" s="123">
        <f>IF('表格编辑 '!S487="","",'表格编辑 '!S487)</f>
        <v>320</v>
      </c>
      <c r="R487" s="123" t="str">
        <f>IF('表格编辑 '!T487="","",'表格编辑 '!T487)</f>
        <v/>
      </c>
      <c r="S487" s="123" t="str">
        <f>IF('表格编辑 '!U487="","",'表格编辑 '!U487)</f>
        <v/>
      </c>
      <c r="T487" s="123" t="str">
        <f>IF('表格编辑 '!V487="","",'表格编辑 '!V487)</f>
        <v/>
      </c>
      <c r="U487" s="123" t="str">
        <f>IF('表格编辑 '!W487="","",'表格编辑 '!W487)</f>
        <v/>
      </c>
      <c r="V487" s="123" t="str">
        <f>IF('表格编辑 '!X487="","",'表格编辑 '!X487)</f>
        <v/>
      </c>
      <c r="W487" s="123" t="str">
        <f>IF('表格编辑 '!Y487="","",'表格编辑 '!Y487)</f>
        <v/>
      </c>
      <c r="X487" s="123" t="str">
        <f>IF('表格编辑 '!Z487="","",'表格编辑 '!Z487)</f>
        <v/>
      </c>
      <c r="Y487" s="123" t="str">
        <f>IF('表格编辑 '!AA487="","",'表格编辑 '!AA487)</f>
        <v/>
      </c>
      <c r="Z487" s="123" t="str">
        <f>IF('表格编辑 '!AB487="","",'表格编辑 '!AB487)</f>
        <v/>
      </c>
      <c r="AA487" s="123" t="str">
        <f>IF('表格编辑 '!AC487="","",'表格编辑 '!AC487)</f>
        <v/>
      </c>
      <c r="AB487" s="123" t="str">
        <f>IF('表格编辑 '!AD487="","",'表格编辑 '!AD487)</f>
        <v/>
      </c>
      <c r="AC487" s="123" t="str">
        <f>IF('表格编辑 '!AE487="","",'表格编辑 '!AE487)</f>
        <v/>
      </c>
      <c r="AD487" s="123">
        <f>IF('表格编辑 '!AF487="","",'表格编辑 '!AF487)</f>
        <v>140074</v>
      </c>
    </row>
    <row r="488" spans="1:30">
      <c r="A488" s="123">
        <f>IF('表格编辑 '!A488="","",'表格编辑 '!A488)</f>
        <v>40075</v>
      </c>
      <c r="B488" s="123">
        <f>IF('表格编辑 '!B488="","",'表格编辑 '!B488)</f>
        <v>50060</v>
      </c>
      <c r="C488" s="123">
        <f>IF('表格编辑 '!E488="","",'表格编辑 '!E488)</f>
        <v>44</v>
      </c>
      <c r="D488" s="123" t="str">
        <f>IF('表格编辑 '!F488="","",'表格编辑 '!F488)</f>
        <v>AI_born_event(RECEIVER, ARG0, ARG1, ARG2, ARG3,ARG4)</v>
      </c>
      <c r="E488" s="123" t="str">
        <f>IF('表格编辑 '!G488="","",'表格编辑 '!G488)</f>
        <v>AI_update_event(RECEIVER, ARG0, ARG1, ARG2, ARG3,ARG4)</v>
      </c>
      <c r="F488" s="123" t="str">
        <f>IF('表格编辑 '!H488="","",'表格编辑 '!H488)</f>
        <v/>
      </c>
      <c r="G488" s="123" t="str">
        <f>IF('表格编辑 '!I488="","",'表格编辑 '!I488)</f>
        <v/>
      </c>
      <c r="H488" s="123" t="str">
        <f>IF('表格编辑 '!J488="","",'表格编辑 '!J488)</f>
        <v>test_deadth_event(RECEIVER, ARG0, ARG1, ARG2, ARG3,ARG4)</v>
      </c>
      <c r="I488" s="123">
        <f>IF('表格编辑 '!K488="","",'表格编辑 '!K488)</f>
        <v>1</v>
      </c>
      <c r="J488" s="123">
        <f>IF('表格编辑 '!L488="","",'表格编辑 '!L488)</f>
        <v>1102</v>
      </c>
      <c r="K488" s="123">
        <f>IF('表格编辑 '!M488="","",'表格编辑 '!M488)</f>
        <v>1320</v>
      </c>
      <c r="L488" s="123" t="str">
        <f>IF('表格编辑 '!N488="","",'表格编辑 '!N488)</f>
        <v/>
      </c>
      <c r="M488" s="123" t="str">
        <f>IF('表格编辑 '!O488="","",'表格编辑 '!O488)</f>
        <v/>
      </c>
      <c r="N488" s="123" t="str">
        <f>IF('表格编辑 '!P488="","",'表格编辑 '!P488)</f>
        <v/>
      </c>
      <c r="O488" s="123" t="str">
        <f>IF('表格编辑 '!Q488="","",'表格编辑 '!Q488)</f>
        <v/>
      </c>
      <c r="P488" s="123" t="str">
        <f>IF('表格编辑 '!R488="","",'表格编辑 '!R488)</f>
        <v/>
      </c>
      <c r="Q488" s="123">
        <f>IF('表格编辑 '!S488="","",'表格编辑 '!S488)</f>
        <v>320</v>
      </c>
      <c r="R488" s="123" t="str">
        <f>IF('表格编辑 '!T488="","",'表格编辑 '!T488)</f>
        <v/>
      </c>
      <c r="S488" s="123" t="str">
        <f>IF('表格编辑 '!U488="","",'表格编辑 '!U488)</f>
        <v/>
      </c>
      <c r="T488" s="123" t="str">
        <f>IF('表格编辑 '!V488="","",'表格编辑 '!V488)</f>
        <v/>
      </c>
      <c r="U488" s="123" t="str">
        <f>IF('表格编辑 '!W488="","",'表格编辑 '!W488)</f>
        <v/>
      </c>
      <c r="V488" s="123" t="str">
        <f>IF('表格编辑 '!X488="","",'表格编辑 '!X488)</f>
        <v/>
      </c>
      <c r="W488" s="123" t="str">
        <f>IF('表格编辑 '!Y488="","",'表格编辑 '!Y488)</f>
        <v/>
      </c>
      <c r="X488" s="123" t="str">
        <f>IF('表格编辑 '!Z488="","",'表格编辑 '!Z488)</f>
        <v/>
      </c>
      <c r="Y488" s="123" t="str">
        <f>IF('表格编辑 '!AA488="","",'表格编辑 '!AA488)</f>
        <v/>
      </c>
      <c r="Z488" s="123" t="str">
        <f>IF('表格编辑 '!AB488="","",'表格编辑 '!AB488)</f>
        <v/>
      </c>
      <c r="AA488" s="123" t="str">
        <f>IF('表格编辑 '!AC488="","",'表格编辑 '!AC488)</f>
        <v/>
      </c>
      <c r="AB488" s="123" t="str">
        <f>IF('表格编辑 '!AD488="","",'表格编辑 '!AD488)</f>
        <v/>
      </c>
      <c r="AC488" s="123" t="str">
        <f>IF('表格编辑 '!AE488="","",'表格编辑 '!AE488)</f>
        <v/>
      </c>
      <c r="AD488" s="123">
        <f>IF('表格编辑 '!AF488="","",'表格编辑 '!AF488)</f>
        <v>140075</v>
      </c>
    </row>
    <row r="489" spans="1:30">
      <c r="A489" s="123">
        <f>IF('表格编辑 '!A489="","",'表格编辑 '!A489)</f>
        <v>40076</v>
      </c>
      <c r="B489" s="123">
        <f>IF('表格编辑 '!B489="","",'表格编辑 '!B489)</f>
        <v>50026</v>
      </c>
      <c r="C489" s="123">
        <f>IF('表格编辑 '!E489="","",'表格编辑 '!E489)</f>
        <v>49</v>
      </c>
      <c r="D489" s="123" t="str">
        <f>IF('表格编辑 '!F489="","",'表格编辑 '!F489)</f>
        <v>AI_born_event(RECEIVER, ARG0, ARG1, ARG2, ARG3,ARG4)</v>
      </c>
      <c r="E489" s="123" t="str">
        <f>IF('表格编辑 '!G489="","",'表格编辑 '!G489)</f>
        <v>AI_update_event(RECEIVER, ARG0, ARG1, ARG2, ARG3,ARG4)</v>
      </c>
      <c r="F489" s="123" t="str">
        <f>IF('表格编辑 '!H489="","",'表格编辑 '!H489)</f>
        <v/>
      </c>
      <c r="G489" s="123" t="str">
        <f>IF('表格编辑 '!I489="","",'表格编辑 '!I489)</f>
        <v/>
      </c>
      <c r="H489" s="123" t="str">
        <f>IF('表格编辑 '!J489="","",'表格编辑 '!J489)</f>
        <v>test_deadth_event(RECEIVER, ARG0, ARG1, ARG2, ARG3,ARG4)</v>
      </c>
      <c r="I489" s="123">
        <f>IF('表格编辑 '!K489="","",'表格编辑 '!K489)</f>
        <v>1</v>
      </c>
      <c r="J489" s="123">
        <f>IF('表格编辑 '!L489="","",'表格编辑 '!L489)</f>
        <v>2176</v>
      </c>
      <c r="K489" s="123">
        <f>IF('表格编辑 '!M489="","",'表格编辑 '!M489)</f>
        <v>1470</v>
      </c>
      <c r="L489" s="123" t="str">
        <f>IF('表格编辑 '!N489="","",'表格编辑 '!N489)</f>
        <v/>
      </c>
      <c r="M489" s="123" t="str">
        <f>IF('表格编辑 '!O489="","",'表格编辑 '!O489)</f>
        <v/>
      </c>
      <c r="N489" s="123" t="str">
        <f>IF('表格编辑 '!P489="","",'表格编辑 '!P489)</f>
        <v/>
      </c>
      <c r="O489" s="123" t="str">
        <f>IF('表格编辑 '!Q489="","",'表格编辑 '!Q489)</f>
        <v/>
      </c>
      <c r="P489" s="123" t="str">
        <f>IF('表格编辑 '!R489="","",'表格编辑 '!R489)</f>
        <v/>
      </c>
      <c r="Q489" s="123">
        <f>IF('表格编辑 '!S489="","",'表格编辑 '!S489)</f>
        <v>320</v>
      </c>
      <c r="R489" s="123" t="str">
        <f>IF('表格编辑 '!T489="","",'表格编辑 '!T489)</f>
        <v/>
      </c>
      <c r="S489" s="123" t="str">
        <f>IF('表格编辑 '!U489="","",'表格编辑 '!U489)</f>
        <v/>
      </c>
      <c r="T489" s="123" t="str">
        <f>IF('表格编辑 '!V489="","",'表格编辑 '!V489)</f>
        <v/>
      </c>
      <c r="U489" s="123" t="str">
        <f>IF('表格编辑 '!W489="","",'表格编辑 '!W489)</f>
        <v/>
      </c>
      <c r="V489" s="123" t="str">
        <f>IF('表格编辑 '!X489="","",'表格编辑 '!X489)</f>
        <v/>
      </c>
      <c r="W489" s="123" t="str">
        <f>IF('表格编辑 '!Y489="","",'表格编辑 '!Y489)</f>
        <v/>
      </c>
      <c r="X489" s="123" t="str">
        <f>IF('表格编辑 '!Z489="","",'表格编辑 '!Z489)</f>
        <v/>
      </c>
      <c r="Y489" s="123" t="str">
        <f>IF('表格编辑 '!AA489="","",'表格编辑 '!AA489)</f>
        <v/>
      </c>
      <c r="Z489" s="123" t="str">
        <f>IF('表格编辑 '!AB489="","",'表格编辑 '!AB489)</f>
        <v/>
      </c>
      <c r="AA489" s="123" t="str">
        <f>IF('表格编辑 '!AC489="","",'表格编辑 '!AC489)</f>
        <v/>
      </c>
      <c r="AB489" s="123" t="str">
        <f>IF('表格编辑 '!AD489="","",'表格编辑 '!AD489)</f>
        <v/>
      </c>
      <c r="AC489" s="123" t="str">
        <f>IF('表格编辑 '!AE489="","",'表格编辑 '!AE489)</f>
        <v/>
      </c>
      <c r="AD489" s="123">
        <f>IF('表格编辑 '!AF489="","",'表格编辑 '!AF489)</f>
        <v>140076</v>
      </c>
    </row>
    <row r="490" spans="1:30">
      <c r="A490" s="123">
        <f>IF('表格编辑 '!A490="","",'表格编辑 '!A490)</f>
        <v>40077</v>
      </c>
      <c r="B490" s="123">
        <f>IF('表格编辑 '!B490="","",'表格编辑 '!B490)</f>
        <v>50092</v>
      </c>
      <c r="C490" s="123">
        <f>IF('表格编辑 '!E490="","",'表格编辑 '!E490)</f>
        <v>49</v>
      </c>
      <c r="D490" s="123" t="str">
        <f>IF('表格编辑 '!F490="","",'表格编辑 '!F490)</f>
        <v>AI_born_event(RECEIVER, ARG0, ARG1, ARG2, ARG3,ARG4)</v>
      </c>
      <c r="E490" s="123" t="str">
        <f>IF('表格编辑 '!G490="","",'表格编辑 '!G490)</f>
        <v>AI_update_event(RECEIVER, ARG0, ARG1, ARG2, ARG3,ARG4)</v>
      </c>
      <c r="F490" s="123" t="str">
        <f>IF('表格编辑 '!H490="","",'表格编辑 '!H490)</f>
        <v/>
      </c>
      <c r="G490" s="123" t="str">
        <f>IF('表格编辑 '!I490="","",'表格编辑 '!I490)</f>
        <v/>
      </c>
      <c r="H490" s="123" t="str">
        <f>IF('表格编辑 '!J490="","",'表格编辑 '!J490)</f>
        <v>test_deadth_event(RECEIVER, ARG0, ARG1, ARG2, ARG3,ARG4)</v>
      </c>
      <c r="I490" s="123">
        <f>IF('表格编辑 '!K490="","",'表格编辑 '!K490)</f>
        <v>1</v>
      </c>
      <c r="J490" s="123">
        <f>IF('表格编辑 '!L490="","",'表格编辑 '!L490)</f>
        <v>1120</v>
      </c>
      <c r="K490" s="123">
        <f>IF('表格编辑 '!M490="","",'表格编辑 '!M490)</f>
        <v>1470</v>
      </c>
      <c r="L490" s="123" t="str">
        <f>IF('表格编辑 '!N490="","",'表格编辑 '!N490)</f>
        <v/>
      </c>
      <c r="M490" s="123" t="str">
        <f>IF('表格编辑 '!O490="","",'表格编辑 '!O490)</f>
        <v/>
      </c>
      <c r="N490" s="123" t="str">
        <f>IF('表格编辑 '!P490="","",'表格编辑 '!P490)</f>
        <v/>
      </c>
      <c r="O490" s="123" t="str">
        <f>IF('表格编辑 '!Q490="","",'表格编辑 '!Q490)</f>
        <v/>
      </c>
      <c r="P490" s="123" t="str">
        <f>IF('表格编辑 '!R490="","",'表格编辑 '!R490)</f>
        <v/>
      </c>
      <c r="Q490" s="123">
        <f>IF('表格编辑 '!S490="","",'表格编辑 '!S490)</f>
        <v>320</v>
      </c>
      <c r="R490" s="123" t="str">
        <f>IF('表格编辑 '!T490="","",'表格编辑 '!T490)</f>
        <v/>
      </c>
      <c r="S490" s="123" t="str">
        <f>IF('表格编辑 '!U490="","",'表格编辑 '!U490)</f>
        <v/>
      </c>
      <c r="T490" s="123" t="str">
        <f>IF('表格编辑 '!V490="","",'表格编辑 '!V490)</f>
        <v/>
      </c>
      <c r="U490" s="123" t="str">
        <f>IF('表格编辑 '!W490="","",'表格编辑 '!W490)</f>
        <v/>
      </c>
      <c r="V490" s="123" t="str">
        <f>IF('表格编辑 '!X490="","",'表格编辑 '!X490)</f>
        <v/>
      </c>
      <c r="W490" s="123" t="str">
        <f>IF('表格编辑 '!Y490="","",'表格编辑 '!Y490)</f>
        <v/>
      </c>
      <c r="X490" s="123" t="str">
        <f>IF('表格编辑 '!Z490="","",'表格编辑 '!Z490)</f>
        <v/>
      </c>
      <c r="Y490" s="123" t="str">
        <f>IF('表格编辑 '!AA490="","",'表格编辑 '!AA490)</f>
        <v/>
      </c>
      <c r="Z490" s="123" t="str">
        <f>IF('表格编辑 '!AB490="","",'表格编辑 '!AB490)</f>
        <v/>
      </c>
      <c r="AA490" s="123" t="str">
        <f>IF('表格编辑 '!AC490="","",'表格编辑 '!AC490)</f>
        <v/>
      </c>
      <c r="AB490" s="123" t="str">
        <f>IF('表格编辑 '!AD490="","",'表格编辑 '!AD490)</f>
        <v/>
      </c>
      <c r="AC490" s="123" t="str">
        <f>IF('表格编辑 '!AE490="","",'表格编辑 '!AE490)</f>
        <v/>
      </c>
      <c r="AD490" s="123">
        <f>IF('表格编辑 '!AF490="","",'表格编辑 '!AF490)</f>
        <v>140077</v>
      </c>
    </row>
    <row r="491" spans="1:30">
      <c r="A491" s="123">
        <f>IF('表格编辑 '!A491="","",'表格编辑 '!A491)</f>
        <v>40078</v>
      </c>
      <c r="B491" s="123">
        <f>IF('表格编辑 '!B491="","",'表格编辑 '!B491)</f>
        <v>50012</v>
      </c>
      <c r="C491" s="123">
        <f>IF('表格编辑 '!E491="","",'表格编辑 '!E491)</f>
        <v>49</v>
      </c>
      <c r="D491" s="123" t="str">
        <f>IF('表格编辑 '!F491="","",'表格编辑 '!F491)</f>
        <v>AI_born_event(RECEIVER, ARG0, ARG1, ARG2, ARG3,ARG4)</v>
      </c>
      <c r="E491" s="123" t="str">
        <f>IF('表格编辑 '!G491="","",'表格编辑 '!G491)</f>
        <v>AI_update_event(RECEIVER, ARG0, ARG1, ARG2, ARG3,ARG4)</v>
      </c>
      <c r="F491" s="123" t="str">
        <f>IF('表格编辑 '!H491="","",'表格编辑 '!H491)</f>
        <v/>
      </c>
      <c r="G491" s="123" t="str">
        <f>IF('表格编辑 '!I491="","",'表格编辑 '!I491)</f>
        <v/>
      </c>
      <c r="H491" s="123" t="str">
        <f>IF('表格编辑 '!J491="","",'表格编辑 '!J491)</f>
        <v>test_deadth_event(RECEIVER, ARG0, ARG1, ARG2, ARG3,ARG4)</v>
      </c>
      <c r="I491" s="123">
        <f>IF('表格编辑 '!K491="","",'表格编辑 '!K491)</f>
        <v>1</v>
      </c>
      <c r="J491" s="123">
        <f>IF('表格编辑 '!L491="","",'表格编辑 '!L491)</f>
        <v>2272</v>
      </c>
      <c r="K491" s="123">
        <f>IF('表格编辑 '!M491="","",'表格编辑 '!M491)</f>
        <v>1470</v>
      </c>
      <c r="L491" s="123" t="str">
        <f>IF('表格编辑 '!N491="","",'表格编辑 '!N491)</f>
        <v/>
      </c>
      <c r="M491" s="123" t="str">
        <f>IF('表格编辑 '!O491="","",'表格编辑 '!O491)</f>
        <v/>
      </c>
      <c r="N491" s="123" t="str">
        <f>IF('表格编辑 '!P491="","",'表格编辑 '!P491)</f>
        <v/>
      </c>
      <c r="O491" s="123" t="str">
        <f>IF('表格编辑 '!Q491="","",'表格编辑 '!Q491)</f>
        <v/>
      </c>
      <c r="P491" s="123" t="str">
        <f>IF('表格编辑 '!R491="","",'表格编辑 '!R491)</f>
        <v/>
      </c>
      <c r="Q491" s="123">
        <f>IF('表格编辑 '!S491="","",'表格编辑 '!S491)</f>
        <v>320</v>
      </c>
      <c r="R491" s="123" t="str">
        <f>IF('表格编辑 '!T491="","",'表格编辑 '!T491)</f>
        <v/>
      </c>
      <c r="S491" s="123" t="str">
        <f>IF('表格编辑 '!U491="","",'表格编辑 '!U491)</f>
        <v/>
      </c>
      <c r="T491" s="123" t="str">
        <f>IF('表格编辑 '!V491="","",'表格编辑 '!V491)</f>
        <v/>
      </c>
      <c r="U491" s="123" t="str">
        <f>IF('表格编辑 '!W491="","",'表格编辑 '!W491)</f>
        <v/>
      </c>
      <c r="V491" s="123" t="str">
        <f>IF('表格编辑 '!X491="","",'表格编辑 '!X491)</f>
        <v/>
      </c>
      <c r="W491" s="123" t="str">
        <f>IF('表格编辑 '!Y491="","",'表格编辑 '!Y491)</f>
        <v/>
      </c>
      <c r="X491" s="123" t="str">
        <f>IF('表格编辑 '!Z491="","",'表格编辑 '!Z491)</f>
        <v/>
      </c>
      <c r="Y491" s="123" t="str">
        <f>IF('表格编辑 '!AA491="","",'表格编辑 '!AA491)</f>
        <v/>
      </c>
      <c r="Z491" s="123" t="str">
        <f>IF('表格编辑 '!AB491="","",'表格编辑 '!AB491)</f>
        <v/>
      </c>
      <c r="AA491" s="123" t="str">
        <f>IF('表格编辑 '!AC491="","",'表格编辑 '!AC491)</f>
        <v/>
      </c>
      <c r="AB491" s="123" t="str">
        <f>IF('表格编辑 '!AD491="","",'表格编辑 '!AD491)</f>
        <v/>
      </c>
      <c r="AC491" s="123" t="str">
        <f>IF('表格编辑 '!AE491="","",'表格编辑 '!AE491)</f>
        <v/>
      </c>
      <c r="AD491" s="123">
        <f>IF('表格编辑 '!AF491="","",'表格编辑 '!AF491)</f>
        <v>140078</v>
      </c>
    </row>
    <row r="492" spans="1:30">
      <c r="A492" s="123">
        <f>IF('表格编辑 '!A492="","",'表格编辑 '!A492)</f>
        <v>40079</v>
      </c>
      <c r="B492" s="123">
        <f>IF('表格编辑 '!B492="","",'表格编辑 '!B492)</f>
        <v>50095</v>
      </c>
      <c r="C492" s="123">
        <f>IF('表格编辑 '!E492="","",'表格编辑 '!E492)</f>
        <v>49</v>
      </c>
      <c r="D492" s="123" t="str">
        <f>IF('表格编辑 '!F492="","",'表格编辑 '!F492)</f>
        <v>AI_born_event(RECEIVER, ARG0, ARG1, ARG2, ARG3,ARG4)</v>
      </c>
      <c r="E492" s="123" t="str">
        <f>IF('表格编辑 '!G492="","",'表格编辑 '!G492)</f>
        <v>AI_update_event(RECEIVER, ARG0, ARG1, ARG2, ARG3,ARG4)</v>
      </c>
      <c r="F492" s="123" t="str">
        <f>IF('表格编辑 '!H492="","",'表格编辑 '!H492)</f>
        <v/>
      </c>
      <c r="G492" s="123" t="str">
        <f>IF('表格编辑 '!I492="","",'表格编辑 '!I492)</f>
        <v/>
      </c>
      <c r="H492" s="123" t="str">
        <f>IF('表格编辑 '!J492="","",'表格编辑 '!J492)</f>
        <v>test_deadth_event(RECEIVER, ARG0, ARG1, ARG2, ARG3,ARG4)</v>
      </c>
      <c r="I492" s="123">
        <f>IF('表格编辑 '!K492="","",'表格编辑 '!K492)</f>
        <v>1</v>
      </c>
      <c r="J492" s="123">
        <f>IF('表格编辑 '!L492="","",'表格编辑 '!L492)</f>
        <v>1666</v>
      </c>
      <c r="K492" s="123">
        <f>IF('表格编辑 '!M492="","",'表格编辑 '!M492)</f>
        <v>1470</v>
      </c>
      <c r="L492" s="123" t="str">
        <f>IF('表格编辑 '!N492="","",'表格编辑 '!N492)</f>
        <v/>
      </c>
      <c r="M492" s="123" t="str">
        <f>IF('表格编辑 '!O492="","",'表格编辑 '!O492)</f>
        <v/>
      </c>
      <c r="N492" s="123" t="str">
        <f>IF('表格编辑 '!P492="","",'表格编辑 '!P492)</f>
        <v/>
      </c>
      <c r="O492" s="123" t="str">
        <f>IF('表格编辑 '!Q492="","",'表格编辑 '!Q492)</f>
        <v/>
      </c>
      <c r="P492" s="123" t="str">
        <f>IF('表格编辑 '!R492="","",'表格编辑 '!R492)</f>
        <v/>
      </c>
      <c r="Q492" s="123">
        <f>IF('表格编辑 '!S492="","",'表格编辑 '!S492)</f>
        <v>320</v>
      </c>
      <c r="R492" s="123" t="str">
        <f>IF('表格编辑 '!T492="","",'表格编辑 '!T492)</f>
        <v/>
      </c>
      <c r="S492" s="123" t="str">
        <f>IF('表格编辑 '!U492="","",'表格编辑 '!U492)</f>
        <v/>
      </c>
      <c r="T492" s="123" t="str">
        <f>IF('表格编辑 '!V492="","",'表格编辑 '!V492)</f>
        <v/>
      </c>
      <c r="U492" s="123" t="str">
        <f>IF('表格编辑 '!W492="","",'表格编辑 '!W492)</f>
        <v/>
      </c>
      <c r="V492" s="123" t="str">
        <f>IF('表格编辑 '!X492="","",'表格编辑 '!X492)</f>
        <v/>
      </c>
      <c r="W492" s="123" t="str">
        <f>IF('表格编辑 '!Y492="","",'表格编辑 '!Y492)</f>
        <v/>
      </c>
      <c r="X492" s="123" t="str">
        <f>IF('表格编辑 '!Z492="","",'表格编辑 '!Z492)</f>
        <v/>
      </c>
      <c r="Y492" s="123" t="str">
        <f>IF('表格编辑 '!AA492="","",'表格编辑 '!AA492)</f>
        <v/>
      </c>
      <c r="Z492" s="123" t="str">
        <f>IF('表格编辑 '!AB492="","",'表格编辑 '!AB492)</f>
        <v/>
      </c>
      <c r="AA492" s="123" t="str">
        <f>IF('表格编辑 '!AC492="","",'表格编辑 '!AC492)</f>
        <v/>
      </c>
      <c r="AB492" s="123" t="str">
        <f>IF('表格编辑 '!AD492="","",'表格编辑 '!AD492)</f>
        <v/>
      </c>
      <c r="AC492" s="123" t="str">
        <f>IF('表格编辑 '!AE492="","",'表格编辑 '!AE492)</f>
        <v/>
      </c>
      <c r="AD492" s="123">
        <f>IF('表格编辑 '!AF492="","",'表格编辑 '!AF492)</f>
        <v>140079</v>
      </c>
    </row>
    <row r="493" spans="1:30">
      <c r="A493" s="123">
        <f>IF('表格编辑 '!A493="","",'表格编辑 '!A493)</f>
        <v>40080</v>
      </c>
      <c r="B493" s="123">
        <f>IF('表格编辑 '!B493="","",'表格编辑 '!B493)</f>
        <v>50148</v>
      </c>
      <c r="C493" s="123">
        <f>IF('表格编辑 '!E493="","",'表格编辑 '!E493)</f>
        <v>49</v>
      </c>
      <c r="D493" s="123" t="str">
        <f>IF('表格编辑 '!F493="","",'表格编辑 '!F493)</f>
        <v>AI_born_event(RECEIVER, ARG0, ARG1, ARG2, ARG3,ARG4)</v>
      </c>
      <c r="E493" s="123" t="str">
        <f>IF('表格编辑 '!G493="","",'表格编辑 '!G493)</f>
        <v>AI_update_event(RECEIVER, ARG0, ARG1, ARG2, ARG3,ARG4)</v>
      </c>
      <c r="F493" s="123" t="str">
        <f>IF('表格编辑 '!H493="","",'表格编辑 '!H493)</f>
        <v/>
      </c>
      <c r="G493" s="123" t="str">
        <f>IF('表格编辑 '!I493="","",'表格编辑 '!I493)</f>
        <v/>
      </c>
      <c r="H493" s="123" t="str">
        <f>IF('表格编辑 '!J493="","",'表格编辑 '!J493)</f>
        <v>test_deadth_event(RECEIVER, ARG0, ARG1, ARG2, ARG3,ARG4)</v>
      </c>
      <c r="I493" s="123">
        <f>IF('表格编辑 '!K493="","",'表格编辑 '!K493)</f>
        <v>1</v>
      </c>
      <c r="J493" s="123">
        <f>IF('表格编辑 '!L493="","",'表格编辑 '!L493)</f>
        <v>1486</v>
      </c>
      <c r="K493" s="123">
        <f>IF('表格编辑 '!M493="","",'表格编辑 '!M493)</f>
        <v>1470</v>
      </c>
      <c r="L493" s="123" t="str">
        <f>IF('表格编辑 '!N493="","",'表格编辑 '!N493)</f>
        <v/>
      </c>
      <c r="M493" s="123" t="str">
        <f>IF('表格编辑 '!O493="","",'表格编辑 '!O493)</f>
        <v/>
      </c>
      <c r="N493" s="123" t="str">
        <f>IF('表格编辑 '!P493="","",'表格编辑 '!P493)</f>
        <v/>
      </c>
      <c r="O493" s="123" t="str">
        <f>IF('表格编辑 '!Q493="","",'表格编辑 '!Q493)</f>
        <v/>
      </c>
      <c r="P493" s="123" t="str">
        <f>IF('表格编辑 '!R493="","",'表格编辑 '!R493)</f>
        <v/>
      </c>
      <c r="Q493" s="123">
        <f>IF('表格编辑 '!S493="","",'表格编辑 '!S493)</f>
        <v>320</v>
      </c>
      <c r="R493" s="123" t="str">
        <f>IF('表格编辑 '!T493="","",'表格编辑 '!T493)</f>
        <v/>
      </c>
      <c r="S493" s="123" t="str">
        <f>IF('表格编辑 '!U493="","",'表格编辑 '!U493)</f>
        <v/>
      </c>
      <c r="T493" s="123" t="str">
        <f>IF('表格编辑 '!V493="","",'表格编辑 '!V493)</f>
        <v/>
      </c>
      <c r="U493" s="123" t="str">
        <f>IF('表格编辑 '!W493="","",'表格编辑 '!W493)</f>
        <v/>
      </c>
      <c r="V493" s="123" t="str">
        <f>IF('表格编辑 '!X493="","",'表格编辑 '!X493)</f>
        <v/>
      </c>
      <c r="W493" s="123" t="str">
        <f>IF('表格编辑 '!Y493="","",'表格编辑 '!Y493)</f>
        <v/>
      </c>
      <c r="X493" s="123" t="str">
        <f>IF('表格编辑 '!Z493="","",'表格编辑 '!Z493)</f>
        <v/>
      </c>
      <c r="Y493" s="123" t="str">
        <f>IF('表格编辑 '!AA493="","",'表格编辑 '!AA493)</f>
        <v/>
      </c>
      <c r="Z493" s="123" t="str">
        <f>IF('表格编辑 '!AB493="","",'表格编辑 '!AB493)</f>
        <v/>
      </c>
      <c r="AA493" s="123" t="str">
        <f>IF('表格编辑 '!AC493="","",'表格编辑 '!AC493)</f>
        <v/>
      </c>
      <c r="AB493" s="123" t="str">
        <f>IF('表格编辑 '!AD493="","",'表格编辑 '!AD493)</f>
        <v/>
      </c>
      <c r="AC493" s="123" t="str">
        <f>IF('表格编辑 '!AE493="","",'表格编辑 '!AE493)</f>
        <v/>
      </c>
      <c r="AD493" s="123">
        <f>IF('表格编辑 '!AF493="","",'表格编辑 '!AF493)</f>
        <v>140080</v>
      </c>
    </row>
    <row r="494" spans="1:30">
      <c r="A494" s="123">
        <f>IF('表格编辑 '!A494="","",'表格编辑 '!A494)</f>
        <v>40081</v>
      </c>
      <c r="B494" s="123">
        <f>IF('表格编辑 '!B494="","",'表格编辑 '!B494)</f>
        <v>50090</v>
      </c>
      <c r="C494" s="123">
        <f>IF('表格编辑 '!E494="","",'表格编辑 '!E494)</f>
        <v>49</v>
      </c>
      <c r="D494" s="123" t="str">
        <f>IF('表格编辑 '!F494="","",'表格编辑 '!F494)</f>
        <v>AI_born_event(RECEIVER, ARG0, ARG1, ARG2, ARG3,ARG4)</v>
      </c>
      <c r="E494" s="123" t="str">
        <f>IF('表格编辑 '!G494="","",'表格编辑 '!G494)</f>
        <v>AI_update_event(RECEIVER, ARG0, ARG1, ARG2, ARG3,ARG4)</v>
      </c>
      <c r="F494" s="123" t="str">
        <f>IF('表格编辑 '!H494="","",'表格编辑 '!H494)</f>
        <v/>
      </c>
      <c r="G494" s="123" t="str">
        <f>IF('表格编辑 '!I494="","",'表格编辑 '!I494)</f>
        <v/>
      </c>
      <c r="H494" s="123" t="str">
        <f>IF('表格编辑 '!J494="","",'表格编辑 '!J494)</f>
        <v>test_deadth_event(RECEIVER, ARG0, ARG1, ARG2, ARG3,ARG4)</v>
      </c>
      <c r="I494" s="123">
        <f>IF('表格编辑 '!K494="","",'表格编辑 '!K494)</f>
        <v>1</v>
      </c>
      <c r="J494" s="123">
        <f>IF('表格编辑 '!L494="","",'表格编辑 '!L494)</f>
        <v>2190</v>
      </c>
      <c r="K494" s="123">
        <f>IF('表格编辑 '!M494="","",'表格编辑 '!M494)</f>
        <v>1470</v>
      </c>
      <c r="L494" s="123" t="str">
        <f>IF('表格编辑 '!N494="","",'表格编辑 '!N494)</f>
        <v/>
      </c>
      <c r="M494" s="123" t="str">
        <f>IF('表格编辑 '!O494="","",'表格编辑 '!O494)</f>
        <v/>
      </c>
      <c r="N494" s="123" t="str">
        <f>IF('表格编辑 '!P494="","",'表格编辑 '!P494)</f>
        <v/>
      </c>
      <c r="O494" s="123" t="str">
        <f>IF('表格编辑 '!Q494="","",'表格编辑 '!Q494)</f>
        <v/>
      </c>
      <c r="P494" s="123" t="str">
        <f>IF('表格编辑 '!R494="","",'表格编辑 '!R494)</f>
        <v/>
      </c>
      <c r="Q494" s="123">
        <f>IF('表格编辑 '!S494="","",'表格编辑 '!S494)</f>
        <v>320</v>
      </c>
      <c r="R494" s="123" t="str">
        <f>IF('表格编辑 '!T494="","",'表格编辑 '!T494)</f>
        <v/>
      </c>
      <c r="S494" s="123" t="str">
        <f>IF('表格编辑 '!U494="","",'表格编辑 '!U494)</f>
        <v/>
      </c>
      <c r="T494" s="123" t="str">
        <f>IF('表格编辑 '!V494="","",'表格编辑 '!V494)</f>
        <v/>
      </c>
      <c r="U494" s="123" t="str">
        <f>IF('表格编辑 '!W494="","",'表格编辑 '!W494)</f>
        <v/>
      </c>
      <c r="V494" s="123" t="str">
        <f>IF('表格编辑 '!X494="","",'表格编辑 '!X494)</f>
        <v/>
      </c>
      <c r="W494" s="123" t="str">
        <f>IF('表格编辑 '!Y494="","",'表格编辑 '!Y494)</f>
        <v/>
      </c>
      <c r="X494" s="123" t="str">
        <f>IF('表格编辑 '!Z494="","",'表格编辑 '!Z494)</f>
        <v/>
      </c>
      <c r="Y494" s="123" t="str">
        <f>IF('表格编辑 '!AA494="","",'表格编辑 '!AA494)</f>
        <v/>
      </c>
      <c r="Z494" s="123" t="str">
        <f>IF('表格编辑 '!AB494="","",'表格编辑 '!AB494)</f>
        <v/>
      </c>
      <c r="AA494" s="123" t="str">
        <f>IF('表格编辑 '!AC494="","",'表格编辑 '!AC494)</f>
        <v/>
      </c>
      <c r="AB494" s="123" t="str">
        <f>IF('表格编辑 '!AD494="","",'表格编辑 '!AD494)</f>
        <v/>
      </c>
      <c r="AC494" s="123" t="str">
        <f>IF('表格编辑 '!AE494="","",'表格编辑 '!AE494)</f>
        <v/>
      </c>
      <c r="AD494" s="123">
        <f>IF('表格编辑 '!AF494="","",'表格编辑 '!AF494)</f>
        <v>140081</v>
      </c>
    </row>
    <row r="495" spans="1:30">
      <c r="A495" s="123">
        <f>IF('表格编辑 '!A495="","",'表格编辑 '!A495)</f>
        <v>40082</v>
      </c>
      <c r="B495" s="123">
        <f>IF('表格编辑 '!B495="","",'表格编辑 '!B495)</f>
        <v>50085</v>
      </c>
      <c r="C495" s="123">
        <f>IF('表格编辑 '!E495="","",'表格编辑 '!E495)</f>
        <v>49</v>
      </c>
      <c r="D495" s="123" t="str">
        <f>IF('表格编辑 '!F495="","",'表格编辑 '!F495)</f>
        <v>AI_born_event(RECEIVER, ARG0, ARG1, ARG2, ARG3,ARG4)</v>
      </c>
      <c r="E495" s="123" t="str">
        <f>IF('表格编辑 '!G495="","",'表格编辑 '!G495)</f>
        <v>AI_update_event(RECEIVER, ARG0, ARG1, ARG2, ARG3,ARG4)</v>
      </c>
      <c r="F495" s="123" t="str">
        <f>IF('表格编辑 '!H495="","",'表格编辑 '!H495)</f>
        <v/>
      </c>
      <c r="G495" s="123" t="str">
        <f>IF('表格编辑 '!I495="","",'表格编辑 '!I495)</f>
        <v/>
      </c>
      <c r="H495" s="123" t="str">
        <f>IF('表格编辑 '!J495="","",'表格编辑 '!J495)</f>
        <v>test_deadth_event(RECEIVER, ARG0, ARG1, ARG2, ARG3,ARG4)</v>
      </c>
      <c r="I495" s="123">
        <f>IF('表格编辑 '!K495="","",'表格编辑 '!K495)</f>
        <v>1</v>
      </c>
      <c r="J495" s="123">
        <f>IF('表格编辑 '!L495="","",'表格编辑 '!L495)</f>
        <v>3020</v>
      </c>
      <c r="K495" s="123">
        <f>IF('表格编辑 '!M495="","",'表格编辑 '!M495)</f>
        <v>1470</v>
      </c>
      <c r="L495" s="123" t="str">
        <f>IF('表格编辑 '!N495="","",'表格编辑 '!N495)</f>
        <v/>
      </c>
      <c r="M495" s="123" t="str">
        <f>IF('表格编辑 '!O495="","",'表格编辑 '!O495)</f>
        <v/>
      </c>
      <c r="N495" s="123" t="str">
        <f>IF('表格编辑 '!P495="","",'表格编辑 '!P495)</f>
        <v/>
      </c>
      <c r="O495" s="123" t="str">
        <f>IF('表格编辑 '!Q495="","",'表格编辑 '!Q495)</f>
        <v/>
      </c>
      <c r="P495" s="123" t="str">
        <f>IF('表格编辑 '!R495="","",'表格编辑 '!R495)</f>
        <v/>
      </c>
      <c r="Q495" s="123">
        <f>IF('表格编辑 '!S495="","",'表格编辑 '!S495)</f>
        <v>320</v>
      </c>
      <c r="R495" s="123" t="str">
        <f>IF('表格编辑 '!T495="","",'表格编辑 '!T495)</f>
        <v/>
      </c>
      <c r="S495" s="123" t="str">
        <f>IF('表格编辑 '!U495="","",'表格编辑 '!U495)</f>
        <v/>
      </c>
      <c r="T495" s="123" t="str">
        <f>IF('表格编辑 '!V495="","",'表格编辑 '!V495)</f>
        <v/>
      </c>
      <c r="U495" s="123" t="str">
        <f>IF('表格编辑 '!W495="","",'表格编辑 '!W495)</f>
        <v/>
      </c>
      <c r="V495" s="123" t="str">
        <f>IF('表格编辑 '!X495="","",'表格编辑 '!X495)</f>
        <v/>
      </c>
      <c r="W495" s="123" t="str">
        <f>IF('表格编辑 '!Y495="","",'表格编辑 '!Y495)</f>
        <v/>
      </c>
      <c r="X495" s="123" t="str">
        <f>IF('表格编辑 '!Z495="","",'表格编辑 '!Z495)</f>
        <v/>
      </c>
      <c r="Y495" s="123" t="str">
        <f>IF('表格编辑 '!AA495="","",'表格编辑 '!AA495)</f>
        <v/>
      </c>
      <c r="Z495" s="123" t="str">
        <f>IF('表格编辑 '!AB495="","",'表格编辑 '!AB495)</f>
        <v/>
      </c>
      <c r="AA495" s="123" t="str">
        <f>IF('表格编辑 '!AC495="","",'表格编辑 '!AC495)</f>
        <v/>
      </c>
      <c r="AB495" s="123" t="str">
        <f>IF('表格编辑 '!AD495="","",'表格编辑 '!AD495)</f>
        <v/>
      </c>
      <c r="AC495" s="123" t="str">
        <f>IF('表格编辑 '!AE495="","",'表格编辑 '!AE495)</f>
        <v/>
      </c>
      <c r="AD495" s="123">
        <f>IF('表格编辑 '!AF495="","",'表格编辑 '!AF495)</f>
        <v>140082</v>
      </c>
    </row>
    <row r="496" spans="1:30">
      <c r="A496" s="123">
        <f>IF('表格编辑 '!A496="","",'表格编辑 '!A496)</f>
        <v>40083</v>
      </c>
      <c r="B496" s="123">
        <f>IF('表格编辑 '!B496="","",'表格编辑 '!B496)</f>
        <v>50088</v>
      </c>
      <c r="C496" s="123">
        <f>IF('表格编辑 '!E496="","",'表格编辑 '!E496)</f>
        <v>49</v>
      </c>
      <c r="D496" s="123" t="str">
        <f>IF('表格编辑 '!F496="","",'表格编辑 '!F496)</f>
        <v>AI_born_event(RECEIVER, ARG0, ARG1, ARG2, ARG3,ARG4)</v>
      </c>
      <c r="E496" s="123" t="str">
        <f>IF('表格编辑 '!G496="","",'表格编辑 '!G496)</f>
        <v>AI_update_event(RECEIVER, ARG0, ARG1, ARG2, ARG3,ARG4)</v>
      </c>
      <c r="F496" s="123" t="str">
        <f>IF('表格编辑 '!H496="","",'表格编辑 '!H496)</f>
        <v/>
      </c>
      <c r="G496" s="123" t="str">
        <f>IF('表格编辑 '!I496="","",'表格编辑 '!I496)</f>
        <v/>
      </c>
      <c r="H496" s="123" t="str">
        <f>IF('表格编辑 '!J496="","",'表格编辑 '!J496)</f>
        <v>test_deadth_event(RECEIVER, ARG0, ARG1, ARG2, ARG3,ARG4)</v>
      </c>
      <c r="I496" s="123">
        <f>IF('表格编辑 '!K496="","",'表格编辑 '!K496)</f>
        <v>1</v>
      </c>
      <c r="J496" s="123">
        <f>IF('表格编辑 '!L496="","",'表格编辑 '!L496)</f>
        <v>2064</v>
      </c>
      <c r="K496" s="123">
        <f>IF('表格编辑 '!M496="","",'表格编辑 '!M496)</f>
        <v>1470</v>
      </c>
      <c r="L496" s="123" t="str">
        <f>IF('表格编辑 '!N496="","",'表格编辑 '!N496)</f>
        <v/>
      </c>
      <c r="M496" s="123" t="str">
        <f>IF('表格编辑 '!O496="","",'表格编辑 '!O496)</f>
        <v/>
      </c>
      <c r="N496" s="123" t="str">
        <f>IF('表格编辑 '!P496="","",'表格编辑 '!P496)</f>
        <v/>
      </c>
      <c r="O496" s="123" t="str">
        <f>IF('表格编辑 '!Q496="","",'表格编辑 '!Q496)</f>
        <v/>
      </c>
      <c r="P496" s="123" t="str">
        <f>IF('表格编辑 '!R496="","",'表格编辑 '!R496)</f>
        <v/>
      </c>
      <c r="Q496" s="123">
        <f>IF('表格编辑 '!S496="","",'表格编辑 '!S496)</f>
        <v>320</v>
      </c>
      <c r="R496" s="123" t="str">
        <f>IF('表格编辑 '!T496="","",'表格编辑 '!T496)</f>
        <v/>
      </c>
      <c r="S496" s="123" t="str">
        <f>IF('表格编辑 '!U496="","",'表格编辑 '!U496)</f>
        <v/>
      </c>
      <c r="T496" s="123" t="str">
        <f>IF('表格编辑 '!V496="","",'表格编辑 '!V496)</f>
        <v/>
      </c>
      <c r="U496" s="123" t="str">
        <f>IF('表格编辑 '!W496="","",'表格编辑 '!W496)</f>
        <v/>
      </c>
      <c r="V496" s="123" t="str">
        <f>IF('表格编辑 '!X496="","",'表格编辑 '!X496)</f>
        <v/>
      </c>
      <c r="W496" s="123" t="str">
        <f>IF('表格编辑 '!Y496="","",'表格编辑 '!Y496)</f>
        <v/>
      </c>
      <c r="X496" s="123" t="str">
        <f>IF('表格编辑 '!Z496="","",'表格编辑 '!Z496)</f>
        <v/>
      </c>
      <c r="Y496" s="123" t="str">
        <f>IF('表格编辑 '!AA496="","",'表格编辑 '!AA496)</f>
        <v/>
      </c>
      <c r="Z496" s="123" t="str">
        <f>IF('表格编辑 '!AB496="","",'表格编辑 '!AB496)</f>
        <v/>
      </c>
      <c r="AA496" s="123" t="str">
        <f>IF('表格编辑 '!AC496="","",'表格编辑 '!AC496)</f>
        <v/>
      </c>
      <c r="AB496" s="123" t="str">
        <f>IF('表格编辑 '!AD496="","",'表格编辑 '!AD496)</f>
        <v/>
      </c>
      <c r="AC496" s="123" t="str">
        <f>IF('表格编辑 '!AE496="","",'表格编辑 '!AE496)</f>
        <v/>
      </c>
      <c r="AD496" s="123">
        <f>IF('表格编辑 '!AF496="","",'表格编辑 '!AF496)</f>
        <v>140083</v>
      </c>
    </row>
    <row r="497" spans="1:30">
      <c r="A497" s="123">
        <f>IF('表格编辑 '!A497="","",'表格编辑 '!A497)</f>
        <v>40084</v>
      </c>
      <c r="B497" s="123">
        <f>IF('表格编辑 '!B497="","",'表格编辑 '!B497)</f>
        <v>50104</v>
      </c>
      <c r="C497" s="123">
        <f>IF('表格编辑 '!E497="","",'表格编辑 '!E497)</f>
        <v>49</v>
      </c>
      <c r="D497" s="123" t="str">
        <f>IF('表格编辑 '!F497="","",'表格编辑 '!F497)</f>
        <v>AI_born_event(RECEIVER, ARG0, ARG1, ARG2, ARG3,ARG4)</v>
      </c>
      <c r="E497" s="123" t="str">
        <f>IF('表格编辑 '!G497="","",'表格编辑 '!G497)</f>
        <v>AI_update_event(RECEIVER, ARG0, ARG1, ARG2, ARG3,ARG4)</v>
      </c>
      <c r="F497" s="123" t="str">
        <f>IF('表格编辑 '!H497="","",'表格编辑 '!H497)</f>
        <v/>
      </c>
      <c r="G497" s="123" t="str">
        <f>IF('表格编辑 '!I497="","",'表格编辑 '!I497)</f>
        <v/>
      </c>
      <c r="H497" s="123" t="str">
        <f>IF('表格编辑 '!J497="","",'表格编辑 '!J497)</f>
        <v>test_deadth_event(RECEIVER, ARG0, ARG1, ARG2, ARG3,ARG4)</v>
      </c>
      <c r="I497" s="123">
        <f>IF('表格编辑 '!K497="","",'表格编辑 '!K497)</f>
        <v>1</v>
      </c>
      <c r="J497" s="123">
        <f>IF('表格编辑 '!L497="","",'表格编辑 '!L497)</f>
        <v>2754</v>
      </c>
      <c r="K497" s="123">
        <f>IF('表格编辑 '!M497="","",'表格编辑 '!M497)</f>
        <v>1470</v>
      </c>
      <c r="L497" s="123" t="str">
        <f>IF('表格编辑 '!N497="","",'表格编辑 '!N497)</f>
        <v/>
      </c>
      <c r="M497" s="123" t="str">
        <f>IF('表格编辑 '!O497="","",'表格编辑 '!O497)</f>
        <v/>
      </c>
      <c r="N497" s="123" t="str">
        <f>IF('表格编辑 '!P497="","",'表格编辑 '!P497)</f>
        <v/>
      </c>
      <c r="O497" s="123" t="str">
        <f>IF('表格编辑 '!Q497="","",'表格编辑 '!Q497)</f>
        <v/>
      </c>
      <c r="P497" s="123" t="str">
        <f>IF('表格编辑 '!R497="","",'表格编辑 '!R497)</f>
        <v/>
      </c>
      <c r="Q497" s="123">
        <f>IF('表格编辑 '!S497="","",'表格编辑 '!S497)</f>
        <v>320</v>
      </c>
      <c r="R497" s="123" t="str">
        <f>IF('表格编辑 '!T497="","",'表格编辑 '!T497)</f>
        <v/>
      </c>
      <c r="S497" s="123" t="str">
        <f>IF('表格编辑 '!U497="","",'表格编辑 '!U497)</f>
        <v/>
      </c>
      <c r="T497" s="123" t="str">
        <f>IF('表格编辑 '!V497="","",'表格编辑 '!V497)</f>
        <v/>
      </c>
      <c r="U497" s="123" t="str">
        <f>IF('表格编辑 '!W497="","",'表格编辑 '!W497)</f>
        <v/>
      </c>
      <c r="V497" s="123" t="str">
        <f>IF('表格编辑 '!X497="","",'表格编辑 '!X497)</f>
        <v/>
      </c>
      <c r="W497" s="123" t="str">
        <f>IF('表格编辑 '!Y497="","",'表格编辑 '!Y497)</f>
        <v/>
      </c>
      <c r="X497" s="123" t="str">
        <f>IF('表格编辑 '!Z497="","",'表格编辑 '!Z497)</f>
        <v/>
      </c>
      <c r="Y497" s="123" t="str">
        <f>IF('表格编辑 '!AA497="","",'表格编辑 '!AA497)</f>
        <v/>
      </c>
      <c r="Z497" s="123" t="str">
        <f>IF('表格编辑 '!AB497="","",'表格编辑 '!AB497)</f>
        <v/>
      </c>
      <c r="AA497" s="123" t="str">
        <f>IF('表格编辑 '!AC497="","",'表格编辑 '!AC497)</f>
        <v/>
      </c>
      <c r="AB497" s="123" t="str">
        <f>IF('表格编辑 '!AD497="","",'表格编辑 '!AD497)</f>
        <v/>
      </c>
      <c r="AC497" s="123" t="str">
        <f>IF('表格编辑 '!AE497="","",'表格编辑 '!AE497)</f>
        <v/>
      </c>
      <c r="AD497" s="123">
        <f>IF('表格编辑 '!AF497="","",'表格编辑 '!AF497)</f>
        <v>140084</v>
      </c>
    </row>
    <row r="498" spans="1:30">
      <c r="A498" s="123">
        <f>IF('表格编辑 '!A498="","",'表格编辑 '!A498)</f>
        <v>40085</v>
      </c>
      <c r="B498" s="123">
        <f>IF('表格编辑 '!B498="","",'表格编辑 '!B498)</f>
        <v>50074</v>
      </c>
      <c r="C498" s="123">
        <f>IF('表格编辑 '!E498="","",'表格编辑 '!E498)</f>
        <v>49</v>
      </c>
      <c r="D498" s="123" t="str">
        <f>IF('表格编辑 '!F498="","",'表格编辑 '!F498)</f>
        <v>AI_born_event(RECEIVER, ARG0, ARG1, ARG2, ARG3,ARG4)</v>
      </c>
      <c r="E498" s="123" t="str">
        <f>IF('表格编辑 '!G498="","",'表格编辑 '!G498)</f>
        <v>AI_update_event(RECEIVER, ARG0, ARG1, ARG2, ARG3,ARG4)</v>
      </c>
      <c r="F498" s="123" t="str">
        <f>IF('表格编辑 '!H498="","",'表格编辑 '!H498)</f>
        <v/>
      </c>
      <c r="G498" s="123" t="str">
        <f>IF('表格编辑 '!I498="","",'表格编辑 '!I498)</f>
        <v/>
      </c>
      <c r="H498" s="123" t="str">
        <f>IF('表格编辑 '!J498="","",'表格编辑 '!J498)</f>
        <v>test_deadth_event(RECEIVER, ARG0, ARG1, ARG2, ARG3,ARG4)</v>
      </c>
      <c r="I498" s="123">
        <f>IF('表格编辑 '!K498="","",'表格编辑 '!K498)</f>
        <v>1</v>
      </c>
      <c r="J498" s="123">
        <f>IF('表格编辑 '!L498="","",'表格编辑 '!L498)</f>
        <v>1984</v>
      </c>
      <c r="K498" s="123">
        <f>IF('表格编辑 '!M498="","",'表格编辑 '!M498)</f>
        <v>1470</v>
      </c>
      <c r="L498" s="123" t="str">
        <f>IF('表格编辑 '!N498="","",'表格编辑 '!N498)</f>
        <v/>
      </c>
      <c r="M498" s="123" t="str">
        <f>IF('表格编辑 '!O498="","",'表格编辑 '!O498)</f>
        <v/>
      </c>
      <c r="N498" s="123" t="str">
        <f>IF('表格编辑 '!P498="","",'表格编辑 '!P498)</f>
        <v/>
      </c>
      <c r="O498" s="123" t="str">
        <f>IF('表格编辑 '!Q498="","",'表格编辑 '!Q498)</f>
        <v/>
      </c>
      <c r="P498" s="123" t="str">
        <f>IF('表格编辑 '!R498="","",'表格编辑 '!R498)</f>
        <v/>
      </c>
      <c r="Q498" s="123">
        <f>IF('表格编辑 '!S498="","",'表格编辑 '!S498)</f>
        <v>320</v>
      </c>
      <c r="R498" s="123" t="str">
        <f>IF('表格编辑 '!T498="","",'表格编辑 '!T498)</f>
        <v/>
      </c>
      <c r="S498" s="123" t="str">
        <f>IF('表格编辑 '!U498="","",'表格编辑 '!U498)</f>
        <v/>
      </c>
      <c r="T498" s="123" t="str">
        <f>IF('表格编辑 '!V498="","",'表格编辑 '!V498)</f>
        <v/>
      </c>
      <c r="U498" s="123" t="str">
        <f>IF('表格编辑 '!W498="","",'表格编辑 '!W498)</f>
        <v/>
      </c>
      <c r="V498" s="123" t="str">
        <f>IF('表格编辑 '!X498="","",'表格编辑 '!X498)</f>
        <v/>
      </c>
      <c r="W498" s="123" t="str">
        <f>IF('表格编辑 '!Y498="","",'表格编辑 '!Y498)</f>
        <v/>
      </c>
      <c r="X498" s="123" t="str">
        <f>IF('表格编辑 '!Z498="","",'表格编辑 '!Z498)</f>
        <v/>
      </c>
      <c r="Y498" s="123" t="str">
        <f>IF('表格编辑 '!AA498="","",'表格编辑 '!AA498)</f>
        <v/>
      </c>
      <c r="Z498" s="123" t="str">
        <f>IF('表格编辑 '!AB498="","",'表格编辑 '!AB498)</f>
        <v/>
      </c>
      <c r="AA498" s="123" t="str">
        <f>IF('表格编辑 '!AC498="","",'表格编辑 '!AC498)</f>
        <v/>
      </c>
      <c r="AB498" s="123" t="str">
        <f>IF('表格编辑 '!AD498="","",'表格编辑 '!AD498)</f>
        <v/>
      </c>
      <c r="AC498" s="123" t="str">
        <f>IF('表格编辑 '!AE498="","",'表格编辑 '!AE498)</f>
        <v/>
      </c>
      <c r="AD498" s="123">
        <f>IF('表格编辑 '!AF498="","",'表格编辑 '!AF498)</f>
        <v>140085</v>
      </c>
    </row>
    <row r="499" spans="1:30">
      <c r="A499" s="123">
        <f>IF('表格编辑 '!A499="","",'表格编辑 '!A499)</f>
        <v>40086</v>
      </c>
      <c r="B499" s="123">
        <f>IF('表格编辑 '!B499="","",'表格编辑 '!B499)</f>
        <v>50084</v>
      </c>
      <c r="C499" s="123">
        <f>IF('表格编辑 '!E499="","",'表格编辑 '!E499)</f>
        <v>49</v>
      </c>
      <c r="D499" s="123" t="str">
        <f>IF('表格编辑 '!F499="","",'表格编辑 '!F499)</f>
        <v>AI_born_event(RECEIVER, ARG0, ARG1, ARG2, ARG3,ARG4)</v>
      </c>
      <c r="E499" s="123" t="str">
        <f>IF('表格编辑 '!G499="","",'表格编辑 '!G499)</f>
        <v>AI_update_event(RECEIVER, ARG0, ARG1, ARG2, ARG3,ARG4)</v>
      </c>
      <c r="F499" s="123" t="str">
        <f>IF('表格编辑 '!H499="","",'表格编辑 '!H499)</f>
        <v/>
      </c>
      <c r="G499" s="123" t="str">
        <f>IF('表格编辑 '!I499="","",'表格编辑 '!I499)</f>
        <v/>
      </c>
      <c r="H499" s="123" t="str">
        <f>IF('表格编辑 '!J499="","",'表格编辑 '!J499)</f>
        <v>test_deadth_event(RECEIVER, ARG0, ARG1, ARG2, ARG3,ARG4)</v>
      </c>
      <c r="I499" s="123">
        <f>IF('表格编辑 '!K499="","",'表格编辑 '!K499)</f>
        <v>1</v>
      </c>
      <c r="J499" s="123">
        <f>IF('表格编辑 '!L499="","",'表格编辑 '!L499)</f>
        <v>2806</v>
      </c>
      <c r="K499" s="123">
        <f>IF('表格编辑 '!M499="","",'表格编辑 '!M499)</f>
        <v>1470</v>
      </c>
      <c r="L499" s="123" t="str">
        <f>IF('表格编辑 '!N499="","",'表格编辑 '!N499)</f>
        <v/>
      </c>
      <c r="M499" s="123" t="str">
        <f>IF('表格编辑 '!O499="","",'表格编辑 '!O499)</f>
        <v/>
      </c>
      <c r="N499" s="123" t="str">
        <f>IF('表格编辑 '!P499="","",'表格编辑 '!P499)</f>
        <v/>
      </c>
      <c r="O499" s="123" t="str">
        <f>IF('表格编辑 '!Q499="","",'表格编辑 '!Q499)</f>
        <v/>
      </c>
      <c r="P499" s="123" t="str">
        <f>IF('表格编辑 '!R499="","",'表格编辑 '!R499)</f>
        <v/>
      </c>
      <c r="Q499" s="123">
        <f>IF('表格编辑 '!S499="","",'表格编辑 '!S499)</f>
        <v>320</v>
      </c>
      <c r="R499" s="123" t="str">
        <f>IF('表格编辑 '!T499="","",'表格编辑 '!T499)</f>
        <v/>
      </c>
      <c r="S499" s="123" t="str">
        <f>IF('表格编辑 '!U499="","",'表格编辑 '!U499)</f>
        <v/>
      </c>
      <c r="T499" s="123" t="str">
        <f>IF('表格编辑 '!V499="","",'表格编辑 '!V499)</f>
        <v/>
      </c>
      <c r="U499" s="123" t="str">
        <f>IF('表格编辑 '!W499="","",'表格编辑 '!W499)</f>
        <v/>
      </c>
      <c r="V499" s="123" t="str">
        <f>IF('表格编辑 '!X499="","",'表格编辑 '!X499)</f>
        <v/>
      </c>
      <c r="W499" s="123" t="str">
        <f>IF('表格编辑 '!Y499="","",'表格编辑 '!Y499)</f>
        <v/>
      </c>
      <c r="X499" s="123" t="str">
        <f>IF('表格编辑 '!Z499="","",'表格编辑 '!Z499)</f>
        <v/>
      </c>
      <c r="Y499" s="123" t="str">
        <f>IF('表格编辑 '!AA499="","",'表格编辑 '!AA499)</f>
        <v/>
      </c>
      <c r="Z499" s="123" t="str">
        <f>IF('表格编辑 '!AB499="","",'表格编辑 '!AB499)</f>
        <v/>
      </c>
      <c r="AA499" s="123" t="str">
        <f>IF('表格编辑 '!AC499="","",'表格编辑 '!AC499)</f>
        <v/>
      </c>
      <c r="AB499" s="123" t="str">
        <f>IF('表格编辑 '!AD499="","",'表格编辑 '!AD499)</f>
        <v/>
      </c>
      <c r="AC499" s="123" t="str">
        <f>IF('表格编辑 '!AE499="","",'表格编辑 '!AE499)</f>
        <v/>
      </c>
      <c r="AD499" s="123">
        <f>IF('表格编辑 '!AF499="","",'表格编辑 '!AF499)</f>
        <v>140086</v>
      </c>
    </row>
    <row r="500" spans="1:30">
      <c r="A500" s="123">
        <f>IF('表格编辑 '!A500="","",'表格编辑 '!A500)</f>
        <v>40087</v>
      </c>
      <c r="B500" s="123">
        <f>IF('表格编辑 '!B500="","",'表格编辑 '!B500)</f>
        <v>50155</v>
      </c>
      <c r="C500" s="123">
        <f>IF('表格编辑 '!E500="","",'表格编辑 '!E500)</f>
        <v>49</v>
      </c>
      <c r="D500" s="123" t="str">
        <f>IF('表格编辑 '!F500="","",'表格编辑 '!F500)</f>
        <v>AI_born_event(RECEIVER, ARG0, ARG1, ARG2, ARG3,ARG4)</v>
      </c>
      <c r="E500" s="123" t="str">
        <f>IF('表格编辑 '!G500="","",'表格编辑 '!G500)</f>
        <v>AI_update_event(RECEIVER, ARG0, ARG1, ARG2, ARG3,ARG4)</v>
      </c>
      <c r="F500" s="123" t="str">
        <f>IF('表格编辑 '!H500="","",'表格编辑 '!H500)</f>
        <v/>
      </c>
      <c r="G500" s="123" t="str">
        <f>IF('表格编辑 '!I500="","",'表格编辑 '!I500)</f>
        <v/>
      </c>
      <c r="H500" s="123" t="str">
        <f>IF('表格编辑 '!J500="","",'表格编辑 '!J500)</f>
        <v>test_deadth_event(RECEIVER, ARG0, ARG1, ARG2, ARG3,ARG4)</v>
      </c>
      <c r="I500" s="123">
        <f>IF('表格编辑 '!K500="","",'表格编辑 '!K500)</f>
        <v>1</v>
      </c>
      <c r="J500" s="123">
        <f>IF('表格编辑 '!L500="","",'表格编辑 '!L500)</f>
        <v>1398</v>
      </c>
      <c r="K500" s="123">
        <f>IF('表格编辑 '!M500="","",'表格编辑 '!M500)</f>
        <v>1470</v>
      </c>
      <c r="L500" s="123" t="str">
        <f>IF('表格编辑 '!N500="","",'表格编辑 '!N500)</f>
        <v/>
      </c>
      <c r="M500" s="123" t="str">
        <f>IF('表格编辑 '!O500="","",'表格编辑 '!O500)</f>
        <v/>
      </c>
      <c r="N500" s="123" t="str">
        <f>IF('表格编辑 '!P500="","",'表格编辑 '!P500)</f>
        <v/>
      </c>
      <c r="O500" s="123" t="str">
        <f>IF('表格编辑 '!Q500="","",'表格编辑 '!Q500)</f>
        <v/>
      </c>
      <c r="P500" s="123" t="str">
        <f>IF('表格编辑 '!R500="","",'表格编辑 '!R500)</f>
        <v/>
      </c>
      <c r="Q500" s="123">
        <f>IF('表格编辑 '!S500="","",'表格编辑 '!S500)</f>
        <v>320</v>
      </c>
      <c r="R500" s="123" t="str">
        <f>IF('表格编辑 '!T500="","",'表格编辑 '!T500)</f>
        <v/>
      </c>
      <c r="S500" s="123" t="str">
        <f>IF('表格编辑 '!U500="","",'表格编辑 '!U500)</f>
        <v/>
      </c>
      <c r="T500" s="123" t="str">
        <f>IF('表格编辑 '!V500="","",'表格编辑 '!V500)</f>
        <v/>
      </c>
      <c r="U500" s="123" t="str">
        <f>IF('表格编辑 '!W500="","",'表格编辑 '!W500)</f>
        <v/>
      </c>
      <c r="V500" s="123" t="str">
        <f>IF('表格编辑 '!X500="","",'表格编辑 '!X500)</f>
        <v/>
      </c>
      <c r="W500" s="123" t="str">
        <f>IF('表格编辑 '!Y500="","",'表格编辑 '!Y500)</f>
        <v/>
      </c>
      <c r="X500" s="123" t="str">
        <f>IF('表格编辑 '!Z500="","",'表格编辑 '!Z500)</f>
        <v/>
      </c>
      <c r="Y500" s="123" t="str">
        <f>IF('表格编辑 '!AA500="","",'表格编辑 '!AA500)</f>
        <v/>
      </c>
      <c r="Z500" s="123" t="str">
        <f>IF('表格编辑 '!AB500="","",'表格编辑 '!AB500)</f>
        <v/>
      </c>
      <c r="AA500" s="123" t="str">
        <f>IF('表格编辑 '!AC500="","",'表格编辑 '!AC500)</f>
        <v/>
      </c>
      <c r="AB500" s="123" t="str">
        <f>IF('表格编辑 '!AD500="","",'表格编辑 '!AD500)</f>
        <v/>
      </c>
      <c r="AC500" s="123" t="str">
        <f>IF('表格编辑 '!AE500="","",'表格编辑 '!AE500)</f>
        <v/>
      </c>
      <c r="AD500" s="123">
        <f>IF('表格编辑 '!AF500="","",'表格编辑 '!AF500)</f>
        <v>140087</v>
      </c>
    </row>
    <row r="501" spans="1:30">
      <c r="A501" s="123">
        <f>IF('表格编辑 '!A501="","",'表格编辑 '!A501)</f>
        <v>40088</v>
      </c>
      <c r="B501" s="123">
        <f>IF('表格编辑 '!B501="","",'表格编辑 '!B501)</f>
        <v>50157</v>
      </c>
      <c r="C501" s="123">
        <f>IF('表格编辑 '!E501="","",'表格编辑 '!E501)</f>
        <v>49</v>
      </c>
      <c r="D501" s="123" t="str">
        <f>IF('表格编辑 '!F501="","",'表格编辑 '!F501)</f>
        <v>AI_born_event(RECEIVER, ARG0, ARG1, ARG2, ARG3,ARG4)</v>
      </c>
      <c r="E501" s="123" t="str">
        <f>IF('表格编辑 '!G501="","",'表格编辑 '!G501)</f>
        <v>AI_update_event(RECEIVER, ARG0, ARG1, ARG2, ARG3,ARG4)</v>
      </c>
      <c r="F501" s="123" t="str">
        <f>IF('表格编辑 '!H501="","",'表格编辑 '!H501)</f>
        <v/>
      </c>
      <c r="G501" s="123" t="str">
        <f>IF('表格编辑 '!I501="","",'表格编辑 '!I501)</f>
        <v/>
      </c>
      <c r="H501" s="123" t="str">
        <f>IF('表格编辑 '!J501="","",'表格编辑 '!J501)</f>
        <v>test_deadth_event(RECEIVER, ARG0, ARG1, ARG2, ARG3,ARG4)</v>
      </c>
      <c r="I501" s="123">
        <f>IF('表格编辑 '!K501="","",'表格编辑 '!K501)</f>
        <v>1</v>
      </c>
      <c r="J501" s="123">
        <f>IF('表格编辑 '!L501="","",'表格编辑 '!L501)</f>
        <v>930</v>
      </c>
      <c r="K501" s="123">
        <f>IF('表格编辑 '!M501="","",'表格编辑 '!M501)</f>
        <v>1470</v>
      </c>
      <c r="L501" s="123" t="str">
        <f>IF('表格编辑 '!N501="","",'表格编辑 '!N501)</f>
        <v/>
      </c>
      <c r="M501" s="123" t="str">
        <f>IF('表格编辑 '!O501="","",'表格编辑 '!O501)</f>
        <v/>
      </c>
      <c r="N501" s="123" t="str">
        <f>IF('表格编辑 '!P501="","",'表格编辑 '!P501)</f>
        <v/>
      </c>
      <c r="O501" s="123" t="str">
        <f>IF('表格编辑 '!Q501="","",'表格编辑 '!Q501)</f>
        <v/>
      </c>
      <c r="P501" s="123" t="str">
        <f>IF('表格编辑 '!R501="","",'表格编辑 '!R501)</f>
        <v/>
      </c>
      <c r="Q501" s="123">
        <f>IF('表格编辑 '!S501="","",'表格编辑 '!S501)</f>
        <v>320</v>
      </c>
      <c r="R501" s="123" t="str">
        <f>IF('表格编辑 '!T501="","",'表格编辑 '!T501)</f>
        <v/>
      </c>
      <c r="S501" s="123" t="str">
        <f>IF('表格编辑 '!U501="","",'表格编辑 '!U501)</f>
        <v/>
      </c>
      <c r="T501" s="123" t="str">
        <f>IF('表格编辑 '!V501="","",'表格编辑 '!V501)</f>
        <v/>
      </c>
      <c r="U501" s="123" t="str">
        <f>IF('表格编辑 '!W501="","",'表格编辑 '!W501)</f>
        <v/>
      </c>
      <c r="V501" s="123" t="str">
        <f>IF('表格编辑 '!X501="","",'表格编辑 '!X501)</f>
        <v/>
      </c>
      <c r="W501" s="123" t="str">
        <f>IF('表格编辑 '!Y501="","",'表格编辑 '!Y501)</f>
        <v/>
      </c>
      <c r="X501" s="123" t="str">
        <f>IF('表格编辑 '!Z501="","",'表格编辑 '!Z501)</f>
        <v/>
      </c>
      <c r="Y501" s="123" t="str">
        <f>IF('表格编辑 '!AA501="","",'表格编辑 '!AA501)</f>
        <v/>
      </c>
      <c r="Z501" s="123" t="str">
        <f>IF('表格编辑 '!AB501="","",'表格编辑 '!AB501)</f>
        <v/>
      </c>
      <c r="AA501" s="123" t="str">
        <f>IF('表格编辑 '!AC501="","",'表格编辑 '!AC501)</f>
        <v/>
      </c>
      <c r="AB501" s="123" t="str">
        <f>IF('表格编辑 '!AD501="","",'表格编辑 '!AD501)</f>
        <v/>
      </c>
      <c r="AC501" s="123" t="str">
        <f>IF('表格编辑 '!AE501="","",'表格编辑 '!AE501)</f>
        <v/>
      </c>
      <c r="AD501" s="123">
        <f>IF('表格编辑 '!AF501="","",'表格编辑 '!AF501)</f>
        <v>140088</v>
      </c>
    </row>
    <row r="502" spans="1:30">
      <c r="A502" s="123">
        <f>IF('表格编辑 '!A502="","",'表格编辑 '!A502)</f>
        <v>40089</v>
      </c>
      <c r="B502" s="123">
        <f>IF('表格编辑 '!B502="","",'表格编辑 '!B502)</f>
        <v>50076</v>
      </c>
      <c r="C502" s="123">
        <f>IF('表格编辑 '!E502="","",'表格编辑 '!E502)</f>
        <v>49</v>
      </c>
      <c r="D502" s="123" t="str">
        <f>IF('表格编辑 '!F502="","",'表格编辑 '!F502)</f>
        <v>AI_born_event(RECEIVER, ARG0, ARG1, ARG2, ARG3,ARG4)</v>
      </c>
      <c r="E502" s="123" t="str">
        <f>IF('表格编辑 '!G502="","",'表格编辑 '!G502)</f>
        <v>AI_update_event(RECEIVER, ARG0, ARG1, ARG2, ARG3,ARG4)</v>
      </c>
      <c r="F502" s="123" t="str">
        <f>IF('表格编辑 '!H502="","",'表格编辑 '!H502)</f>
        <v/>
      </c>
      <c r="G502" s="123" t="str">
        <f>IF('表格编辑 '!I502="","",'表格编辑 '!I502)</f>
        <v/>
      </c>
      <c r="H502" s="123" t="str">
        <f>IF('表格编辑 '!J502="","",'表格编辑 '!J502)</f>
        <v>test_deadth_event(RECEIVER, ARG0, ARG1, ARG2, ARG3,ARG4)</v>
      </c>
      <c r="I502" s="123">
        <f>IF('表格编辑 '!K502="","",'表格编辑 '!K502)</f>
        <v>1</v>
      </c>
      <c r="J502" s="123">
        <f>IF('表格编辑 '!L502="","",'表格编辑 '!L502)</f>
        <v>2180</v>
      </c>
      <c r="K502" s="123">
        <f>IF('表格编辑 '!M502="","",'表格编辑 '!M502)</f>
        <v>1470</v>
      </c>
      <c r="L502" s="123" t="str">
        <f>IF('表格编辑 '!N502="","",'表格编辑 '!N502)</f>
        <v/>
      </c>
      <c r="M502" s="123" t="str">
        <f>IF('表格编辑 '!O502="","",'表格编辑 '!O502)</f>
        <v/>
      </c>
      <c r="N502" s="123" t="str">
        <f>IF('表格编辑 '!P502="","",'表格编辑 '!P502)</f>
        <v/>
      </c>
      <c r="O502" s="123" t="str">
        <f>IF('表格编辑 '!Q502="","",'表格编辑 '!Q502)</f>
        <v/>
      </c>
      <c r="P502" s="123" t="str">
        <f>IF('表格编辑 '!R502="","",'表格编辑 '!R502)</f>
        <v/>
      </c>
      <c r="Q502" s="123">
        <f>IF('表格编辑 '!S502="","",'表格编辑 '!S502)</f>
        <v>320</v>
      </c>
      <c r="R502" s="123" t="str">
        <f>IF('表格编辑 '!T502="","",'表格编辑 '!T502)</f>
        <v/>
      </c>
      <c r="S502" s="123" t="str">
        <f>IF('表格编辑 '!U502="","",'表格编辑 '!U502)</f>
        <v/>
      </c>
      <c r="T502" s="123" t="str">
        <f>IF('表格编辑 '!V502="","",'表格编辑 '!V502)</f>
        <v/>
      </c>
      <c r="U502" s="123" t="str">
        <f>IF('表格编辑 '!W502="","",'表格编辑 '!W502)</f>
        <v/>
      </c>
      <c r="V502" s="123" t="str">
        <f>IF('表格编辑 '!X502="","",'表格编辑 '!X502)</f>
        <v/>
      </c>
      <c r="W502" s="123" t="str">
        <f>IF('表格编辑 '!Y502="","",'表格编辑 '!Y502)</f>
        <v/>
      </c>
      <c r="X502" s="123" t="str">
        <f>IF('表格编辑 '!Z502="","",'表格编辑 '!Z502)</f>
        <v/>
      </c>
      <c r="Y502" s="123" t="str">
        <f>IF('表格编辑 '!AA502="","",'表格编辑 '!AA502)</f>
        <v/>
      </c>
      <c r="Z502" s="123" t="str">
        <f>IF('表格编辑 '!AB502="","",'表格编辑 '!AB502)</f>
        <v/>
      </c>
      <c r="AA502" s="123" t="str">
        <f>IF('表格编辑 '!AC502="","",'表格编辑 '!AC502)</f>
        <v/>
      </c>
      <c r="AB502" s="123" t="str">
        <f>IF('表格编辑 '!AD502="","",'表格编辑 '!AD502)</f>
        <v/>
      </c>
      <c r="AC502" s="123" t="str">
        <f>IF('表格编辑 '!AE502="","",'表格编辑 '!AE502)</f>
        <v/>
      </c>
      <c r="AD502" s="123">
        <f>IF('表格编辑 '!AF502="","",'表格编辑 '!AF502)</f>
        <v>140089</v>
      </c>
    </row>
    <row r="503" spans="1:30">
      <c r="A503" s="123">
        <f>IF('表格编辑 '!A503="","",'表格编辑 '!A503)</f>
        <v>40090</v>
      </c>
      <c r="B503" s="123">
        <f>IF('表格编辑 '!B503="","",'表格编辑 '!B503)</f>
        <v>50060</v>
      </c>
      <c r="C503" s="123">
        <f>IF('表格编辑 '!E503="","",'表格编辑 '!E503)</f>
        <v>49</v>
      </c>
      <c r="D503" s="123" t="str">
        <f>IF('表格编辑 '!F503="","",'表格编辑 '!F503)</f>
        <v>AI_born_event(RECEIVER, ARG0, ARG1, ARG2, ARG3,ARG4)</v>
      </c>
      <c r="E503" s="123" t="str">
        <f>IF('表格编辑 '!G503="","",'表格编辑 '!G503)</f>
        <v>AI_update_event(RECEIVER, ARG0, ARG1, ARG2, ARG3,ARG4)</v>
      </c>
      <c r="F503" s="123" t="str">
        <f>IF('表格编辑 '!H503="","",'表格编辑 '!H503)</f>
        <v/>
      </c>
      <c r="G503" s="123" t="str">
        <f>IF('表格编辑 '!I503="","",'表格编辑 '!I503)</f>
        <v/>
      </c>
      <c r="H503" s="123" t="str">
        <f>IF('表格编辑 '!J503="","",'表格编辑 '!J503)</f>
        <v>test_deadth_event(RECEIVER, ARG0, ARG1, ARG2, ARG3,ARG4)</v>
      </c>
      <c r="I503" s="123">
        <f>IF('表格编辑 '!K503="","",'表格编辑 '!K503)</f>
        <v>1</v>
      </c>
      <c r="J503" s="123">
        <f>IF('表格编辑 '!L503="","",'表格编辑 '!L503)</f>
        <v>1070</v>
      </c>
      <c r="K503" s="123">
        <f>IF('表格编辑 '!M503="","",'表格编辑 '!M503)</f>
        <v>1470</v>
      </c>
      <c r="L503" s="123" t="str">
        <f>IF('表格编辑 '!N503="","",'表格编辑 '!N503)</f>
        <v/>
      </c>
      <c r="M503" s="123" t="str">
        <f>IF('表格编辑 '!O503="","",'表格编辑 '!O503)</f>
        <v/>
      </c>
      <c r="N503" s="123" t="str">
        <f>IF('表格编辑 '!P503="","",'表格编辑 '!P503)</f>
        <v/>
      </c>
      <c r="O503" s="123" t="str">
        <f>IF('表格编辑 '!Q503="","",'表格编辑 '!Q503)</f>
        <v/>
      </c>
      <c r="P503" s="123" t="str">
        <f>IF('表格编辑 '!R503="","",'表格编辑 '!R503)</f>
        <v/>
      </c>
      <c r="Q503" s="123">
        <f>IF('表格编辑 '!S503="","",'表格编辑 '!S503)</f>
        <v>320</v>
      </c>
      <c r="R503" s="123" t="str">
        <f>IF('表格编辑 '!T503="","",'表格编辑 '!T503)</f>
        <v/>
      </c>
      <c r="S503" s="123" t="str">
        <f>IF('表格编辑 '!U503="","",'表格编辑 '!U503)</f>
        <v/>
      </c>
      <c r="T503" s="123" t="str">
        <f>IF('表格编辑 '!V503="","",'表格编辑 '!V503)</f>
        <v/>
      </c>
      <c r="U503" s="123" t="str">
        <f>IF('表格编辑 '!W503="","",'表格编辑 '!W503)</f>
        <v/>
      </c>
      <c r="V503" s="123" t="str">
        <f>IF('表格编辑 '!X503="","",'表格编辑 '!X503)</f>
        <v/>
      </c>
      <c r="W503" s="123" t="str">
        <f>IF('表格编辑 '!Y503="","",'表格编辑 '!Y503)</f>
        <v/>
      </c>
      <c r="X503" s="123" t="str">
        <f>IF('表格编辑 '!Z503="","",'表格编辑 '!Z503)</f>
        <v/>
      </c>
      <c r="Y503" s="123" t="str">
        <f>IF('表格编辑 '!AA503="","",'表格编辑 '!AA503)</f>
        <v/>
      </c>
      <c r="Z503" s="123" t="str">
        <f>IF('表格编辑 '!AB503="","",'表格编辑 '!AB503)</f>
        <v/>
      </c>
      <c r="AA503" s="123" t="str">
        <f>IF('表格编辑 '!AC503="","",'表格编辑 '!AC503)</f>
        <v/>
      </c>
      <c r="AB503" s="123" t="str">
        <f>IF('表格编辑 '!AD503="","",'表格编辑 '!AD503)</f>
        <v/>
      </c>
      <c r="AC503" s="123" t="str">
        <f>IF('表格编辑 '!AE503="","",'表格编辑 '!AE503)</f>
        <v/>
      </c>
      <c r="AD503" s="123">
        <f>IF('表格编辑 '!AF503="","",'表格编辑 '!AF503)</f>
        <v>140090</v>
      </c>
    </row>
    <row r="504" spans="1:30">
      <c r="A504" s="123">
        <f>IF('表格编辑 '!A504="","",'表格编辑 '!A504)</f>
        <v>40091</v>
      </c>
      <c r="B504" s="123">
        <f>IF('表格编辑 '!B504="","",'表格编辑 '!B504)</f>
        <v>50026</v>
      </c>
      <c r="C504" s="123">
        <f>IF('表格编辑 '!E504="","",'表格编辑 '!E504)</f>
        <v>54</v>
      </c>
      <c r="D504" s="123" t="str">
        <f>IF('表格编辑 '!F504="","",'表格编辑 '!F504)</f>
        <v>AI_born_event(RECEIVER, ARG0, ARG1, ARG2, ARG3,ARG4)</v>
      </c>
      <c r="E504" s="123" t="str">
        <f>IF('表格编辑 '!G504="","",'表格编辑 '!G504)</f>
        <v>AI_update_event(RECEIVER, ARG0, ARG1, ARG2, ARG3,ARG4)</v>
      </c>
      <c r="F504" s="123" t="str">
        <f>IF('表格编辑 '!H504="","",'表格编辑 '!H504)</f>
        <v/>
      </c>
      <c r="G504" s="123" t="str">
        <f>IF('表格编辑 '!I504="","",'表格编辑 '!I504)</f>
        <v/>
      </c>
      <c r="H504" s="123" t="str">
        <f>IF('表格编辑 '!J504="","",'表格编辑 '!J504)</f>
        <v>test_deadth_event(RECEIVER, ARG0, ARG1, ARG2, ARG3,ARG4)</v>
      </c>
      <c r="I504" s="123">
        <f>IF('表格编辑 '!K504="","",'表格编辑 '!K504)</f>
        <v>1</v>
      </c>
      <c r="J504" s="123">
        <f>IF('表格编辑 '!L504="","",'表格编辑 '!L504)</f>
        <v>2514</v>
      </c>
      <c r="K504" s="123">
        <f>IF('表格编辑 '!M504="","",'表格编辑 '!M504)</f>
        <v>1620</v>
      </c>
      <c r="L504" s="123" t="str">
        <f>IF('表格编辑 '!N504="","",'表格编辑 '!N504)</f>
        <v/>
      </c>
      <c r="M504" s="123" t="str">
        <f>IF('表格编辑 '!O504="","",'表格编辑 '!O504)</f>
        <v/>
      </c>
      <c r="N504" s="123" t="str">
        <f>IF('表格编辑 '!P504="","",'表格编辑 '!P504)</f>
        <v/>
      </c>
      <c r="O504" s="123" t="str">
        <f>IF('表格编辑 '!Q504="","",'表格编辑 '!Q504)</f>
        <v/>
      </c>
      <c r="P504" s="123" t="str">
        <f>IF('表格编辑 '!R504="","",'表格编辑 '!R504)</f>
        <v/>
      </c>
      <c r="Q504" s="123">
        <f>IF('表格编辑 '!S504="","",'表格编辑 '!S504)</f>
        <v>320</v>
      </c>
      <c r="R504" s="123" t="str">
        <f>IF('表格编辑 '!T504="","",'表格编辑 '!T504)</f>
        <v/>
      </c>
      <c r="S504" s="123" t="str">
        <f>IF('表格编辑 '!U504="","",'表格编辑 '!U504)</f>
        <v/>
      </c>
      <c r="T504" s="123" t="str">
        <f>IF('表格编辑 '!V504="","",'表格编辑 '!V504)</f>
        <v/>
      </c>
      <c r="U504" s="123" t="str">
        <f>IF('表格编辑 '!W504="","",'表格编辑 '!W504)</f>
        <v/>
      </c>
      <c r="V504" s="123" t="str">
        <f>IF('表格编辑 '!X504="","",'表格编辑 '!X504)</f>
        <v/>
      </c>
      <c r="W504" s="123" t="str">
        <f>IF('表格编辑 '!Y504="","",'表格编辑 '!Y504)</f>
        <v/>
      </c>
      <c r="X504" s="123" t="str">
        <f>IF('表格编辑 '!Z504="","",'表格编辑 '!Z504)</f>
        <v/>
      </c>
      <c r="Y504" s="123" t="str">
        <f>IF('表格编辑 '!AA504="","",'表格编辑 '!AA504)</f>
        <v/>
      </c>
      <c r="Z504" s="123" t="str">
        <f>IF('表格编辑 '!AB504="","",'表格编辑 '!AB504)</f>
        <v/>
      </c>
      <c r="AA504" s="123" t="str">
        <f>IF('表格编辑 '!AC504="","",'表格编辑 '!AC504)</f>
        <v/>
      </c>
      <c r="AB504" s="123" t="str">
        <f>IF('表格编辑 '!AD504="","",'表格编辑 '!AD504)</f>
        <v/>
      </c>
      <c r="AC504" s="123" t="str">
        <f>IF('表格编辑 '!AE504="","",'表格编辑 '!AE504)</f>
        <v/>
      </c>
      <c r="AD504" s="123">
        <f>IF('表格编辑 '!AF504="","",'表格编辑 '!AF504)</f>
        <v>140091</v>
      </c>
    </row>
    <row r="505" spans="1:30">
      <c r="A505" s="123">
        <f>IF('表格编辑 '!A505="","",'表格编辑 '!A505)</f>
        <v>40092</v>
      </c>
      <c r="B505" s="123">
        <f>IF('表格编辑 '!B505="","",'表格编辑 '!B505)</f>
        <v>50092</v>
      </c>
      <c r="C505" s="123">
        <f>IF('表格编辑 '!E505="","",'表格编辑 '!E505)</f>
        <v>54</v>
      </c>
      <c r="D505" s="123" t="str">
        <f>IF('表格编辑 '!F505="","",'表格编辑 '!F505)</f>
        <v>AI_born_event(RECEIVER, ARG0, ARG1, ARG2, ARG3,ARG4)</v>
      </c>
      <c r="E505" s="123" t="str">
        <f>IF('表格编辑 '!G505="","",'表格编辑 '!G505)</f>
        <v>AI_update_event(RECEIVER, ARG0, ARG1, ARG2, ARG3,ARG4)</v>
      </c>
      <c r="F505" s="123" t="str">
        <f>IF('表格编辑 '!H505="","",'表格编辑 '!H505)</f>
        <v/>
      </c>
      <c r="G505" s="123" t="str">
        <f>IF('表格编辑 '!I505="","",'表格编辑 '!I505)</f>
        <v/>
      </c>
      <c r="H505" s="123" t="str">
        <f>IF('表格编辑 '!J505="","",'表格编辑 '!J505)</f>
        <v>test_deadth_event(RECEIVER, ARG0, ARG1, ARG2, ARG3,ARG4)</v>
      </c>
      <c r="I505" s="123">
        <f>IF('表格编辑 '!K505="","",'表格编辑 '!K505)</f>
        <v>1</v>
      </c>
      <c r="J505" s="123">
        <f>IF('表格编辑 '!L505="","",'表格编辑 '!L505)</f>
        <v>1330</v>
      </c>
      <c r="K505" s="123">
        <f>IF('表格编辑 '!M505="","",'表格编辑 '!M505)</f>
        <v>1620</v>
      </c>
      <c r="L505" s="123" t="str">
        <f>IF('表格编辑 '!N505="","",'表格编辑 '!N505)</f>
        <v/>
      </c>
      <c r="M505" s="123" t="str">
        <f>IF('表格编辑 '!O505="","",'表格编辑 '!O505)</f>
        <v/>
      </c>
      <c r="N505" s="123" t="str">
        <f>IF('表格编辑 '!P505="","",'表格编辑 '!P505)</f>
        <v/>
      </c>
      <c r="O505" s="123" t="str">
        <f>IF('表格编辑 '!Q505="","",'表格编辑 '!Q505)</f>
        <v/>
      </c>
      <c r="P505" s="123" t="str">
        <f>IF('表格编辑 '!R505="","",'表格编辑 '!R505)</f>
        <v/>
      </c>
      <c r="Q505" s="123">
        <f>IF('表格编辑 '!S505="","",'表格编辑 '!S505)</f>
        <v>320</v>
      </c>
      <c r="R505" s="123" t="str">
        <f>IF('表格编辑 '!T505="","",'表格编辑 '!T505)</f>
        <v/>
      </c>
      <c r="S505" s="123" t="str">
        <f>IF('表格编辑 '!U505="","",'表格编辑 '!U505)</f>
        <v/>
      </c>
      <c r="T505" s="123" t="str">
        <f>IF('表格编辑 '!V505="","",'表格编辑 '!V505)</f>
        <v/>
      </c>
      <c r="U505" s="123" t="str">
        <f>IF('表格编辑 '!W505="","",'表格编辑 '!W505)</f>
        <v/>
      </c>
      <c r="V505" s="123" t="str">
        <f>IF('表格编辑 '!X505="","",'表格编辑 '!X505)</f>
        <v/>
      </c>
      <c r="W505" s="123" t="str">
        <f>IF('表格编辑 '!Y505="","",'表格编辑 '!Y505)</f>
        <v/>
      </c>
      <c r="X505" s="123" t="str">
        <f>IF('表格编辑 '!Z505="","",'表格编辑 '!Z505)</f>
        <v/>
      </c>
      <c r="Y505" s="123" t="str">
        <f>IF('表格编辑 '!AA505="","",'表格编辑 '!AA505)</f>
        <v/>
      </c>
      <c r="Z505" s="123" t="str">
        <f>IF('表格编辑 '!AB505="","",'表格编辑 '!AB505)</f>
        <v/>
      </c>
      <c r="AA505" s="123" t="str">
        <f>IF('表格编辑 '!AC505="","",'表格编辑 '!AC505)</f>
        <v/>
      </c>
      <c r="AB505" s="123" t="str">
        <f>IF('表格编辑 '!AD505="","",'表格编辑 '!AD505)</f>
        <v/>
      </c>
      <c r="AC505" s="123" t="str">
        <f>IF('表格编辑 '!AE505="","",'表格编辑 '!AE505)</f>
        <v/>
      </c>
      <c r="AD505" s="123">
        <f>IF('表格编辑 '!AF505="","",'表格编辑 '!AF505)</f>
        <v>140092</v>
      </c>
    </row>
    <row r="506" spans="1:30">
      <c r="A506" s="123">
        <f>IF('表格编辑 '!A506="","",'表格编辑 '!A506)</f>
        <v>40093</v>
      </c>
      <c r="B506" s="123">
        <f>IF('表格编辑 '!B506="","",'表格编辑 '!B506)</f>
        <v>50012</v>
      </c>
      <c r="C506" s="123">
        <f>IF('表格编辑 '!E506="","",'表格编辑 '!E506)</f>
        <v>54</v>
      </c>
      <c r="D506" s="123" t="str">
        <f>IF('表格编辑 '!F506="","",'表格编辑 '!F506)</f>
        <v>AI_born_event(RECEIVER, ARG0, ARG1, ARG2, ARG3,ARG4)</v>
      </c>
      <c r="E506" s="123" t="str">
        <f>IF('表格编辑 '!G506="","",'表格编辑 '!G506)</f>
        <v>AI_update_event(RECEIVER, ARG0, ARG1, ARG2, ARG3,ARG4)</v>
      </c>
      <c r="F506" s="123" t="str">
        <f>IF('表格编辑 '!H506="","",'表格编辑 '!H506)</f>
        <v/>
      </c>
      <c r="G506" s="123" t="str">
        <f>IF('表格编辑 '!I506="","",'表格编辑 '!I506)</f>
        <v/>
      </c>
      <c r="H506" s="123" t="str">
        <f>IF('表格编辑 '!J506="","",'表格编辑 '!J506)</f>
        <v>test_deadth_event(RECEIVER, ARG0, ARG1, ARG2, ARG3,ARG4)</v>
      </c>
      <c r="I506" s="123">
        <f>IF('表格编辑 '!K506="","",'表格编辑 '!K506)</f>
        <v>1</v>
      </c>
      <c r="J506" s="123">
        <f>IF('表格编辑 '!L506="","",'表格编辑 '!L506)</f>
        <v>2612</v>
      </c>
      <c r="K506" s="123">
        <f>IF('表格编辑 '!M506="","",'表格编辑 '!M506)</f>
        <v>1620</v>
      </c>
      <c r="L506" s="123" t="str">
        <f>IF('表格编辑 '!N506="","",'表格编辑 '!N506)</f>
        <v/>
      </c>
      <c r="M506" s="123" t="str">
        <f>IF('表格编辑 '!O506="","",'表格编辑 '!O506)</f>
        <v/>
      </c>
      <c r="N506" s="123" t="str">
        <f>IF('表格编辑 '!P506="","",'表格编辑 '!P506)</f>
        <v/>
      </c>
      <c r="O506" s="123" t="str">
        <f>IF('表格编辑 '!Q506="","",'表格编辑 '!Q506)</f>
        <v/>
      </c>
      <c r="P506" s="123" t="str">
        <f>IF('表格编辑 '!R506="","",'表格编辑 '!R506)</f>
        <v/>
      </c>
      <c r="Q506" s="123">
        <f>IF('表格编辑 '!S506="","",'表格编辑 '!S506)</f>
        <v>320</v>
      </c>
      <c r="R506" s="123" t="str">
        <f>IF('表格编辑 '!T506="","",'表格编辑 '!T506)</f>
        <v/>
      </c>
      <c r="S506" s="123" t="str">
        <f>IF('表格编辑 '!U506="","",'表格编辑 '!U506)</f>
        <v/>
      </c>
      <c r="T506" s="123" t="str">
        <f>IF('表格编辑 '!V506="","",'表格编辑 '!V506)</f>
        <v/>
      </c>
      <c r="U506" s="123" t="str">
        <f>IF('表格编辑 '!W506="","",'表格编辑 '!W506)</f>
        <v/>
      </c>
      <c r="V506" s="123" t="str">
        <f>IF('表格编辑 '!X506="","",'表格编辑 '!X506)</f>
        <v/>
      </c>
      <c r="W506" s="123" t="str">
        <f>IF('表格编辑 '!Y506="","",'表格编辑 '!Y506)</f>
        <v/>
      </c>
      <c r="X506" s="123" t="str">
        <f>IF('表格编辑 '!Z506="","",'表格编辑 '!Z506)</f>
        <v/>
      </c>
      <c r="Y506" s="123" t="str">
        <f>IF('表格编辑 '!AA506="","",'表格编辑 '!AA506)</f>
        <v/>
      </c>
      <c r="Z506" s="123" t="str">
        <f>IF('表格编辑 '!AB506="","",'表格编辑 '!AB506)</f>
        <v/>
      </c>
      <c r="AA506" s="123" t="str">
        <f>IF('表格编辑 '!AC506="","",'表格编辑 '!AC506)</f>
        <v/>
      </c>
      <c r="AB506" s="123" t="str">
        <f>IF('表格编辑 '!AD506="","",'表格编辑 '!AD506)</f>
        <v/>
      </c>
      <c r="AC506" s="123" t="str">
        <f>IF('表格编辑 '!AE506="","",'表格编辑 '!AE506)</f>
        <v/>
      </c>
      <c r="AD506" s="123">
        <f>IF('表格编辑 '!AF506="","",'表格编辑 '!AF506)</f>
        <v>140093</v>
      </c>
    </row>
    <row r="507" spans="1:30">
      <c r="A507" s="123">
        <f>IF('表格编辑 '!A507="","",'表格编辑 '!A507)</f>
        <v>40094</v>
      </c>
      <c r="B507" s="123">
        <f>IF('表格编辑 '!B507="","",'表格编辑 '!B507)</f>
        <v>50095</v>
      </c>
      <c r="C507" s="123">
        <f>IF('表格编辑 '!E507="","",'表格编辑 '!E507)</f>
        <v>54</v>
      </c>
      <c r="D507" s="123" t="str">
        <f>IF('表格编辑 '!F507="","",'表格编辑 '!F507)</f>
        <v>AI_born_event(RECEIVER, ARG0, ARG1, ARG2, ARG3,ARG4)</v>
      </c>
      <c r="E507" s="123" t="str">
        <f>IF('表格编辑 '!G507="","",'表格编辑 '!G507)</f>
        <v>AI_update_event(RECEIVER, ARG0, ARG1, ARG2, ARG3,ARG4)</v>
      </c>
      <c r="F507" s="123" t="str">
        <f>IF('表格编辑 '!H507="","",'表格编辑 '!H507)</f>
        <v/>
      </c>
      <c r="G507" s="123" t="str">
        <f>IF('表格编辑 '!I507="","",'表格编辑 '!I507)</f>
        <v/>
      </c>
      <c r="H507" s="123" t="str">
        <f>IF('表格编辑 '!J507="","",'表格编辑 '!J507)</f>
        <v>test_deadth_event(RECEIVER, ARG0, ARG1, ARG2, ARG3,ARG4)</v>
      </c>
      <c r="I507" s="123">
        <f>IF('表格编辑 '!K507="","",'表格编辑 '!K507)</f>
        <v>1</v>
      </c>
      <c r="J507" s="123">
        <f>IF('表格编辑 '!L507="","",'表格编辑 '!L507)</f>
        <v>1936</v>
      </c>
      <c r="K507" s="123">
        <f>IF('表格编辑 '!M507="","",'表格编辑 '!M507)</f>
        <v>1620</v>
      </c>
      <c r="L507" s="123" t="str">
        <f>IF('表格编辑 '!N507="","",'表格编辑 '!N507)</f>
        <v/>
      </c>
      <c r="M507" s="123" t="str">
        <f>IF('表格编辑 '!O507="","",'表格编辑 '!O507)</f>
        <v/>
      </c>
      <c r="N507" s="123" t="str">
        <f>IF('表格编辑 '!P507="","",'表格编辑 '!P507)</f>
        <v/>
      </c>
      <c r="O507" s="123" t="str">
        <f>IF('表格编辑 '!Q507="","",'表格编辑 '!Q507)</f>
        <v/>
      </c>
      <c r="P507" s="123" t="str">
        <f>IF('表格编辑 '!R507="","",'表格编辑 '!R507)</f>
        <v/>
      </c>
      <c r="Q507" s="123">
        <f>IF('表格编辑 '!S507="","",'表格编辑 '!S507)</f>
        <v>320</v>
      </c>
      <c r="R507" s="123" t="str">
        <f>IF('表格编辑 '!T507="","",'表格编辑 '!T507)</f>
        <v/>
      </c>
      <c r="S507" s="123" t="str">
        <f>IF('表格编辑 '!U507="","",'表格编辑 '!U507)</f>
        <v/>
      </c>
      <c r="T507" s="123" t="str">
        <f>IF('表格编辑 '!V507="","",'表格编辑 '!V507)</f>
        <v/>
      </c>
      <c r="U507" s="123" t="str">
        <f>IF('表格编辑 '!W507="","",'表格编辑 '!W507)</f>
        <v/>
      </c>
      <c r="V507" s="123" t="str">
        <f>IF('表格编辑 '!X507="","",'表格编辑 '!X507)</f>
        <v/>
      </c>
      <c r="W507" s="123" t="str">
        <f>IF('表格编辑 '!Y507="","",'表格编辑 '!Y507)</f>
        <v/>
      </c>
      <c r="X507" s="123" t="str">
        <f>IF('表格编辑 '!Z507="","",'表格编辑 '!Z507)</f>
        <v/>
      </c>
      <c r="Y507" s="123" t="str">
        <f>IF('表格编辑 '!AA507="","",'表格编辑 '!AA507)</f>
        <v/>
      </c>
      <c r="Z507" s="123" t="str">
        <f>IF('表格编辑 '!AB507="","",'表格编辑 '!AB507)</f>
        <v/>
      </c>
      <c r="AA507" s="123" t="str">
        <f>IF('表格编辑 '!AC507="","",'表格编辑 '!AC507)</f>
        <v/>
      </c>
      <c r="AB507" s="123" t="str">
        <f>IF('表格编辑 '!AD507="","",'表格编辑 '!AD507)</f>
        <v/>
      </c>
      <c r="AC507" s="123" t="str">
        <f>IF('表格编辑 '!AE507="","",'表格编辑 '!AE507)</f>
        <v/>
      </c>
      <c r="AD507" s="123">
        <f>IF('表格编辑 '!AF507="","",'表格编辑 '!AF507)</f>
        <v>140094</v>
      </c>
    </row>
    <row r="508" spans="1:30">
      <c r="A508" s="123">
        <f>IF('表格编辑 '!A508="","",'表格编辑 '!A508)</f>
        <v>40095</v>
      </c>
      <c r="B508" s="123">
        <f>IF('表格编辑 '!B508="","",'表格编辑 '!B508)</f>
        <v>50148</v>
      </c>
      <c r="C508" s="123">
        <f>IF('表格编辑 '!E508="","",'表格编辑 '!E508)</f>
        <v>54</v>
      </c>
      <c r="D508" s="123" t="str">
        <f>IF('表格编辑 '!F508="","",'表格编辑 '!F508)</f>
        <v>AI_born_event(RECEIVER, ARG0, ARG1, ARG2, ARG3,ARG4)</v>
      </c>
      <c r="E508" s="123" t="str">
        <f>IF('表格编辑 '!G508="","",'表格编辑 '!G508)</f>
        <v>AI_update_event(RECEIVER, ARG0, ARG1, ARG2, ARG3,ARG4)</v>
      </c>
      <c r="F508" s="123" t="str">
        <f>IF('表格编辑 '!H508="","",'表格编辑 '!H508)</f>
        <v/>
      </c>
      <c r="G508" s="123" t="str">
        <f>IF('表格编辑 '!I508="","",'表格编辑 '!I508)</f>
        <v/>
      </c>
      <c r="H508" s="123" t="str">
        <f>IF('表格编辑 '!J508="","",'表格编辑 '!J508)</f>
        <v>test_deadth_event(RECEIVER, ARG0, ARG1, ARG2, ARG3,ARG4)</v>
      </c>
      <c r="I508" s="123">
        <f>IF('表格编辑 '!K508="","",'表格编辑 '!K508)</f>
        <v>1</v>
      </c>
      <c r="J508" s="123">
        <f>IF('表格编辑 '!L508="","",'表格编辑 '!L508)</f>
        <v>1776</v>
      </c>
      <c r="K508" s="123">
        <f>IF('表格编辑 '!M508="","",'表格编辑 '!M508)</f>
        <v>1620</v>
      </c>
      <c r="L508" s="123" t="str">
        <f>IF('表格编辑 '!N508="","",'表格编辑 '!N508)</f>
        <v/>
      </c>
      <c r="M508" s="123" t="str">
        <f>IF('表格编辑 '!O508="","",'表格编辑 '!O508)</f>
        <v/>
      </c>
      <c r="N508" s="123" t="str">
        <f>IF('表格编辑 '!P508="","",'表格编辑 '!P508)</f>
        <v/>
      </c>
      <c r="O508" s="123" t="str">
        <f>IF('表格编辑 '!Q508="","",'表格编辑 '!Q508)</f>
        <v/>
      </c>
      <c r="P508" s="123" t="str">
        <f>IF('表格编辑 '!R508="","",'表格编辑 '!R508)</f>
        <v/>
      </c>
      <c r="Q508" s="123">
        <f>IF('表格编辑 '!S508="","",'表格编辑 '!S508)</f>
        <v>320</v>
      </c>
      <c r="R508" s="123" t="str">
        <f>IF('表格编辑 '!T508="","",'表格编辑 '!T508)</f>
        <v/>
      </c>
      <c r="S508" s="123" t="str">
        <f>IF('表格编辑 '!U508="","",'表格编辑 '!U508)</f>
        <v/>
      </c>
      <c r="T508" s="123" t="str">
        <f>IF('表格编辑 '!V508="","",'表格编辑 '!V508)</f>
        <v/>
      </c>
      <c r="U508" s="123" t="str">
        <f>IF('表格编辑 '!W508="","",'表格编辑 '!W508)</f>
        <v/>
      </c>
      <c r="V508" s="123" t="str">
        <f>IF('表格编辑 '!X508="","",'表格编辑 '!X508)</f>
        <v/>
      </c>
      <c r="W508" s="123" t="str">
        <f>IF('表格编辑 '!Y508="","",'表格编辑 '!Y508)</f>
        <v/>
      </c>
      <c r="X508" s="123" t="str">
        <f>IF('表格编辑 '!Z508="","",'表格编辑 '!Z508)</f>
        <v/>
      </c>
      <c r="Y508" s="123" t="str">
        <f>IF('表格编辑 '!AA508="","",'表格编辑 '!AA508)</f>
        <v/>
      </c>
      <c r="Z508" s="123" t="str">
        <f>IF('表格编辑 '!AB508="","",'表格编辑 '!AB508)</f>
        <v/>
      </c>
      <c r="AA508" s="123" t="str">
        <f>IF('表格编辑 '!AC508="","",'表格编辑 '!AC508)</f>
        <v/>
      </c>
      <c r="AB508" s="123" t="str">
        <f>IF('表格编辑 '!AD508="","",'表格编辑 '!AD508)</f>
        <v/>
      </c>
      <c r="AC508" s="123" t="str">
        <f>IF('表格编辑 '!AE508="","",'表格编辑 '!AE508)</f>
        <v/>
      </c>
      <c r="AD508" s="123">
        <f>IF('表格编辑 '!AF508="","",'表格编辑 '!AF508)</f>
        <v>140095</v>
      </c>
    </row>
    <row r="509" spans="1:30">
      <c r="A509" s="123">
        <f>IF('表格编辑 '!A509="","",'表格编辑 '!A509)</f>
        <v>40096</v>
      </c>
      <c r="B509" s="123">
        <f>IF('表格编辑 '!B509="","",'表格编辑 '!B509)</f>
        <v>50090</v>
      </c>
      <c r="C509" s="123">
        <f>IF('表格编辑 '!E509="","",'表格编辑 '!E509)</f>
        <v>54</v>
      </c>
      <c r="D509" s="123" t="str">
        <f>IF('表格编辑 '!F509="","",'表格编辑 '!F509)</f>
        <v>AI_born_event(RECEIVER, ARG0, ARG1, ARG2, ARG3,ARG4)</v>
      </c>
      <c r="E509" s="123" t="str">
        <f>IF('表格编辑 '!G509="","",'表格编辑 '!G509)</f>
        <v>AI_update_event(RECEIVER, ARG0, ARG1, ARG2, ARG3,ARG4)</v>
      </c>
      <c r="F509" s="123" t="str">
        <f>IF('表格编辑 '!H509="","",'表格编辑 '!H509)</f>
        <v/>
      </c>
      <c r="G509" s="123" t="str">
        <f>IF('表格编辑 '!I509="","",'表格编辑 '!I509)</f>
        <v/>
      </c>
      <c r="H509" s="123" t="str">
        <f>IF('表格编辑 '!J509="","",'表格编辑 '!J509)</f>
        <v>test_deadth_event(RECEIVER, ARG0, ARG1, ARG2, ARG3,ARG4)</v>
      </c>
      <c r="I509" s="123">
        <f>IF('表格编辑 '!K509="","",'表格编辑 '!K509)</f>
        <v>1</v>
      </c>
      <c r="J509" s="123">
        <f>IF('表格编辑 '!L509="","",'表格编辑 '!L509)</f>
        <v>2518</v>
      </c>
      <c r="K509" s="123">
        <f>IF('表格编辑 '!M509="","",'表格编辑 '!M509)</f>
        <v>1620</v>
      </c>
      <c r="L509" s="123" t="str">
        <f>IF('表格编辑 '!N509="","",'表格编辑 '!N509)</f>
        <v/>
      </c>
      <c r="M509" s="123" t="str">
        <f>IF('表格编辑 '!O509="","",'表格编辑 '!O509)</f>
        <v/>
      </c>
      <c r="N509" s="123" t="str">
        <f>IF('表格编辑 '!P509="","",'表格编辑 '!P509)</f>
        <v/>
      </c>
      <c r="O509" s="123" t="str">
        <f>IF('表格编辑 '!Q509="","",'表格编辑 '!Q509)</f>
        <v/>
      </c>
      <c r="P509" s="123" t="str">
        <f>IF('表格编辑 '!R509="","",'表格编辑 '!R509)</f>
        <v/>
      </c>
      <c r="Q509" s="123">
        <f>IF('表格编辑 '!S509="","",'表格编辑 '!S509)</f>
        <v>320</v>
      </c>
      <c r="R509" s="123" t="str">
        <f>IF('表格编辑 '!T509="","",'表格编辑 '!T509)</f>
        <v/>
      </c>
      <c r="S509" s="123" t="str">
        <f>IF('表格编辑 '!U509="","",'表格编辑 '!U509)</f>
        <v/>
      </c>
      <c r="T509" s="123" t="str">
        <f>IF('表格编辑 '!V509="","",'表格编辑 '!V509)</f>
        <v/>
      </c>
      <c r="U509" s="123" t="str">
        <f>IF('表格编辑 '!W509="","",'表格编辑 '!W509)</f>
        <v/>
      </c>
      <c r="V509" s="123" t="str">
        <f>IF('表格编辑 '!X509="","",'表格编辑 '!X509)</f>
        <v/>
      </c>
      <c r="W509" s="123" t="str">
        <f>IF('表格编辑 '!Y509="","",'表格编辑 '!Y509)</f>
        <v/>
      </c>
      <c r="X509" s="123" t="str">
        <f>IF('表格编辑 '!Z509="","",'表格编辑 '!Z509)</f>
        <v/>
      </c>
      <c r="Y509" s="123" t="str">
        <f>IF('表格编辑 '!AA509="","",'表格编辑 '!AA509)</f>
        <v/>
      </c>
      <c r="Z509" s="123" t="str">
        <f>IF('表格编辑 '!AB509="","",'表格编辑 '!AB509)</f>
        <v/>
      </c>
      <c r="AA509" s="123" t="str">
        <f>IF('表格编辑 '!AC509="","",'表格编辑 '!AC509)</f>
        <v/>
      </c>
      <c r="AB509" s="123" t="str">
        <f>IF('表格编辑 '!AD509="","",'表格编辑 '!AD509)</f>
        <v/>
      </c>
      <c r="AC509" s="123" t="str">
        <f>IF('表格编辑 '!AE509="","",'表格编辑 '!AE509)</f>
        <v/>
      </c>
      <c r="AD509" s="123">
        <f>IF('表格编辑 '!AF509="","",'表格编辑 '!AF509)</f>
        <v>140096</v>
      </c>
    </row>
    <row r="510" spans="1:30">
      <c r="A510" s="123">
        <f>IF('表格编辑 '!A510="","",'表格编辑 '!A510)</f>
        <v>40097</v>
      </c>
      <c r="B510" s="123">
        <f>IF('表格编辑 '!B510="","",'表格编辑 '!B510)</f>
        <v>50085</v>
      </c>
      <c r="C510" s="123">
        <f>IF('表格编辑 '!E510="","",'表格编辑 '!E510)</f>
        <v>54</v>
      </c>
      <c r="D510" s="123" t="str">
        <f>IF('表格编辑 '!F510="","",'表格编辑 '!F510)</f>
        <v>AI_born_event(RECEIVER, ARG0, ARG1, ARG2, ARG3,ARG4)</v>
      </c>
      <c r="E510" s="123" t="str">
        <f>IF('表格编辑 '!G510="","",'表格编辑 '!G510)</f>
        <v>AI_update_event(RECEIVER, ARG0, ARG1, ARG2, ARG3,ARG4)</v>
      </c>
      <c r="F510" s="123" t="str">
        <f>IF('表格编辑 '!H510="","",'表格编辑 '!H510)</f>
        <v/>
      </c>
      <c r="G510" s="123" t="str">
        <f>IF('表格编辑 '!I510="","",'表格编辑 '!I510)</f>
        <v/>
      </c>
      <c r="H510" s="123" t="str">
        <f>IF('表格编辑 '!J510="","",'表格编辑 '!J510)</f>
        <v>test_deadth_event(RECEIVER, ARG0, ARG1, ARG2, ARG3,ARG4)</v>
      </c>
      <c r="I510" s="123">
        <f>IF('表格编辑 '!K510="","",'表格编辑 '!K510)</f>
        <v>1</v>
      </c>
      <c r="J510" s="123">
        <f>IF('表格编辑 '!L510="","",'表格编辑 '!L510)</f>
        <v>3456</v>
      </c>
      <c r="K510" s="123">
        <f>IF('表格编辑 '!M510="","",'表格编辑 '!M510)</f>
        <v>1620</v>
      </c>
      <c r="L510" s="123" t="str">
        <f>IF('表格编辑 '!N510="","",'表格编辑 '!N510)</f>
        <v/>
      </c>
      <c r="M510" s="123" t="str">
        <f>IF('表格编辑 '!O510="","",'表格编辑 '!O510)</f>
        <v/>
      </c>
      <c r="N510" s="123" t="str">
        <f>IF('表格编辑 '!P510="","",'表格编辑 '!P510)</f>
        <v/>
      </c>
      <c r="O510" s="123" t="str">
        <f>IF('表格编辑 '!Q510="","",'表格编辑 '!Q510)</f>
        <v/>
      </c>
      <c r="P510" s="123" t="str">
        <f>IF('表格编辑 '!R510="","",'表格编辑 '!R510)</f>
        <v/>
      </c>
      <c r="Q510" s="123">
        <f>IF('表格编辑 '!S510="","",'表格编辑 '!S510)</f>
        <v>320</v>
      </c>
      <c r="R510" s="123" t="str">
        <f>IF('表格编辑 '!T510="","",'表格编辑 '!T510)</f>
        <v/>
      </c>
      <c r="S510" s="123" t="str">
        <f>IF('表格编辑 '!U510="","",'表格编辑 '!U510)</f>
        <v/>
      </c>
      <c r="T510" s="123" t="str">
        <f>IF('表格编辑 '!V510="","",'表格编辑 '!V510)</f>
        <v/>
      </c>
      <c r="U510" s="123" t="str">
        <f>IF('表格编辑 '!W510="","",'表格编辑 '!W510)</f>
        <v/>
      </c>
      <c r="V510" s="123" t="str">
        <f>IF('表格编辑 '!X510="","",'表格编辑 '!X510)</f>
        <v/>
      </c>
      <c r="W510" s="123" t="str">
        <f>IF('表格编辑 '!Y510="","",'表格编辑 '!Y510)</f>
        <v/>
      </c>
      <c r="X510" s="123" t="str">
        <f>IF('表格编辑 '!Z510="","",'表格编辑 '!Z510)</f>
        <v/>
      </c>
      <c r="Y510" s="123" t="str">
        <f>IF('表格编辑 '!AA510="","",'表格编辑 '!AA510)</f>
        <v/>
      </c>
      <c r="Z510" s="123" t="str">
        <f>IF('表格编辑 '!AB510="","",'表格编辑 '!AB510)</f>
        <v/>
      </c>
      <c r="AA510" s="123" t="str">
        <f>IF('表格编辑 '!AC510="","",'表格编辑 '!AC510)</f>
        <v/>
      </c>
      <c r="AB510" s="123" t="str">
        <f>IF('表格编辑 '!AD510="","",'表格编辑 '!AD510)</f>
        <v/>
      </c>
      <c r="AC510" s="123" t="str">
        <f>IF('表格编辑 '!AE510="","",'表格编辑 '!AE510)</f>
        <v/>
      </c>
      <c r="AD510" s="123">
        <f>IF('表格编辑 '!AF510="","",'表格编辑 '!AF510)</f>
        <v>140097</v>
      </c>
    </row>
    <row r="511" spans="1:30">
      <c r="A511" s="123">
        <f>IF('表格编辑 '!A511="","",'表格编辑 '!A511)</f>
        <v>40098</v>
      </c>
      <c r="B511" s="123">
        <f>IF('表格编辑 '!B511="","",'表格编辑 '!B511)</f>
        <v>50088</v>
      </c>
      <c r="C511" s="123">
        <f>IF('表格编辑 '!E511="","",'表格编辑 '!E511)</f>
        <v>54</v>
      </c>
      <c r="D511" s="123" t="str">
        <f>IF('表格编辑 '!F511="","",'表格编辑 '!F511)</f>
        <v>AI_born_event(RECEIVER, ARG0, ARG1, ARG2, ARG3,ARG4)</v>
      </c>
      <c r="E511" s="123" t="str">
        <f>IF('表格编辑 '!G511="","",'表格编辑 '!G511)</f>
        <v>AI_update_event(RECEIVER, ARG0, ARG1, ARG2, ARG3,ARG4)</v>
      </c>
      <c r="F511" s="123" t="str">
        <f>IF('表格编辑 '!H511="","",'表格编辑 '!H511)</f>
        <v/>
      </c>
      <c r="G511" s="123" t="str">
        <f>IF('表格编辑 '!I511="","",'表格编辑 '!I511)</f>
        <v/>
      </c>
      <c r="H511" s="123" t="str">
        <f>IF('表格编辑 '!J511="","",'表格编辑 '!J511)</f>
        <v>test_deadth_event(RECEIVER, ARG0, ARG1, ARG2, ARG3,ARG4)</v>
      </c>
      <c r="I511" s="123">
        <f>IF('表格编辑 '!K511="","",'表格编辑 '!K511)</f>
        <v>1</v>
      </c>
      <c r="J511" s="123">
        <f>IF('表格编辑 '!L511="","",'表格编辑 '!L511)</f>
        <v>2356</v>
      </c>
      <c r="K511" s="123">
        <f>IF('表格编辑 '!M511="","",'表格编辑 '!M511)</f>
        <v>1620</v>
      </c>
      <c r="L511" s="123" t="str">
        <f>IF('表格编辑 '!N511="","",'表格编辑 '!N511)</f>
        <v/>
      </c>
      <c r="M511" s="123" t="str">
        <f>IF('表格编辑 '!O511="","",'表格编辑 '!O511)</f>
        <v/>
      </c>
      <c r="N511" s="123" t="str">
        <f>IF('表格编辑 '!P511="","",'表格编辑 '!P511)</f>
        <v/>
      </c>
      <c r="O511" s="123" t="str">
        <f>IF('表格编辑 '!Q511="","",'表格编辑 '!Q511)</f>
        <v/>
      </c>
      <c r="P511" s="123" t="str">
        <f>IF('表格编辑 '!R511="","",'表格编辑 '!R511)</f>
        <v/>
      </c>
      <c r="Q511" s="123">
        <f>IF('表格编辑 '!S511="","",'表格编辑 '!S511)</f>
        <v>320</v>
      </c>
      <c r="R511" s="123" t="str">
        <f>IF('表格编辑 '!T511="","",'表格编辑 '!T511)</f>
        <v/>
      </c>
      <c r="S511" s="123" t="str">
        <f>IF('表格编辑 '!U511="","",'表格编辑 '!U511)</f>
        <v/>
      </c>
      <c r="T511" s="123" t="str">
        <f>IF('表格编辑 '!V511="","",'表格编辑 '!V511)</f>
        <v/>
      </c>
      <c r="U511" s="123" t="str">
        <f>IF('表格编辑 '!W511="","",'表格编辑 '!W511)</f>
        <v/>
      </c>
      <c r="V511" s="123" t="str">
        <f>IF('表格编辑 '!X511="","",'表格编辑 '!X511)</f>
        <v/>
      </c>
      <c r="W511" s="123" t="str">
        <f>IF('表格编辑 '!Y511="","",'表格编辑 '!Y511)</f>
        <v/>
      </c>
      <c r="X511" s="123" t="str">
        <f>IF('表格编辑 '!Z511="","",'表格编辑 '!Z511)</f>
        <v/>
      </c>
      <c r="Y511" s="123" t="str">
        <f>IF('表格编辑 '!AA511="","",'表格编辑 '!AA511)</f>
        <v/>
      </c>
      <c r="Z511" s="123" t="str">
        <f>IF('表格编辑 '!AB511="","",'表格编辑 '!AB511)</f>
        <v/>
      </c>
      <c r="AA511" s="123" t="str">
        <f>IF('表格编辑 '!AC511="","",'表格编辑 '!AC511)</f>
        <v/>
      </c>
      <c r="AB511" s="123" t="str">
        <f>IF('表格编辑 '!AD511="","",'表格编辑 '!AD511)</f>
        <v/>
      </c>
      <c r="AC511" s="123" t="str">
        <f>IF('表格编辑 '!AE511="","",'表格编辑 '!AE511)</f>
        <v/>
      </c>
      <c r="AD511" s="123">
        <f>IF('表格编辑 '!AF511="","",'表格编辑 '!AF511)</f>
        <v>140098</v>
      </c>
    </row>
    <row r="512" spans="1:30">
      <c r="A512" s="123">
        <f>IF('表格编辑 '!A512="","",'表格编辑 '!A512)</f>
        <v>40099</v>
      </c>
      <c r="B512" s="123">
        <f>IF('表格编辑 '!B512="","",'表格编辑 '!B512)</f>
        <v>50104</v>
      </c>
      <c r="C512" s="123">
        <f>IF('表格编辑 '!E512="","",'表格编辑 '!E512)</f>
        <v>54</v>
      </c>
      <c r="D512" s="123" t="str">
        <f>IF('表格编辑 '!F512="","",'表格编辑 '!F512)</f>
        <v>AI_born_event(RECEIVER, ARG0, ARG1, ARG2, ARG3,ARG4)</v>
      </c>
      <c r="E512" s="123" t="str">
        <f>IF('表格编辑 '!G512="","",'表格编辑 '!G512)</f>
        <v>AI_update_event(RECEIVER, ARG0, ARG1, ARG2, ARG3,ARG4)</v>
      </c>
      <c r="F512" s="123" t="str">
        <f>IF('表格编辑 '!H512="","",'表格编辑 '!H512)</f>
        <v/>
      </c>
      <c r="G512" s="123" t="str">
        <f>IF('表格编辑 '!I512="","",'表格编辑 '!I512)</f>
        <v/>
      </c>
      <c r="H512" s="123" t="str">
        <f>IF('表格编辑 '!J512="","",'表格编辑 '!J512)</f>
        <v>test_deadth_event(RECEIVER, ARG0, ARG1, ARG2, ARG3,ARG4)</v>
      </c>
      <c r="I512" s="123">
        <f>IF('表格编辑 '!K512="","",'表格编辑 '!K512)</f>
        <v>1</v>
      </c>
      <c r="J512" s="123">
        <f>IF('表格编辑 '!L512="","",'表格编辑 '!L512)</f>
        <v>3196</v>
      </c>
      <c r="K512" s="123">
        <f>IF('表格编辑 '!M512="","",'表格编辑 '!M512)</f>
        <v>1620</v>
      </c>
      <c r="L512" s="123" t="str">
        <f>IF('表格编辑 '!N512="","",'表格编辑 '!N512)</f>
        <v/>
      </c>
      <c r="M512" s="123" t="str">
        <f>IF('表格编辑 '!O512="","",'表格编辑 '!O512)</f>
        <v/>
      </c>
      <c r="N512" s="123" t="str">
        <f>IF('表格编辑 '!P512="","",'表格编辑 '!P512)</f>
        <v/>
      </c>
      <c r="O512" s="123" t="str">
        <f>IF('表格编辑 '!Q512="","",'表格编辑 '!Q512)</f>
        <v/>
      </c>
      <c r="P512" s="123" t="str">
        <f>IF('表格编辑 '!R512="","",'表格编辑 '!R512)</f>
        <v/>
      </c>
      <c r="Q512" s="123">
        <f>IF('表格编辑 '!S512="","",'表格编辑 '!S512)</f>
        <v>320</v>
      </c>
      <c r="R512" s="123" t="str">
        <f>IF('表格编辑 '!T512="","",'表格编辑 '!T512)</f>
        <v/>
      </c>
      <c r="S512" s="123" t="str">
        <f>IF('表格编辑 '!U512="","",'表格编辑 '!U512)</f>
        <v/>
      </c>
      <c r="T512" s="123" t="str">
        <f>IF('表格编辑 '!V512="","",'表格编辑 '!V512)</f>
        <v/>
      </c>
      <c r="U512" s="123" t="str">
        <f>IF('表格编辑 '!W512="","",'表格编辑 '!W512)</f>
        <v/>
      </c>
      <c r="V512" s="123" t="str">
        <f>IF('表格编辑 '!X512="","",'表格编辑 '!X512)</f>
        <v/>
      </c>
      <c r="W512" s="123" t="str">
        <f>IF('表格编辑 '!Y512="","",'表格编辑 '!Y512)</f>
        <v/>
      </c>
      <c r="X512" s="123" t="str">
        <f>IF('表格编辑 '!Z512="","",'表格编辑 '!Z512)</f>
        <v/>
      </c>
      <c r="Y512" s="123" t="str">
        <f>IF('表格编辑 '!AA512="","",'表格编辑 '!AA512)</f>
        <v/>
      </c>
      <c r="Z512" s="123" t="str">
        <f>IF('表格编辑 '!AB512="","",'表格编辑 '!AB512)</f>
        <v/>
      </c>
      <c r="AA512" s="123" t="str">
        <f>IF('表格编辑 '!AC512="","",'表格编辑 '!AC512)</f>
        <v/>
      </c>
      <c r="AB512" s="123" t="str">
        <f>IF('表格编辑 '!AD512="","",'表格编辑 '!AD512)</f>
        <v/>
      </c>
      <c r="AC512" s="123" t="str">
        <f>IF('表格编辑 '!AE512="","",'表格编辑 '!AE512)</f>
        <v/>
      </c>
      <c r="AD512" s="123">
        <f>IF('表格编辑 '!AF512="","",'表格编辑 '!AF512)</f>
        <v>140099</v>
      </c>
    </row>
    <row r="513" spans="1:30">
      <c r="A513" s="123">
        <f>IF('表格编辑 '!A513="","",'表格编辑 '!A513)</f>
        <v>40100</v>
      </c>
      <c r="B513" s="123">
        <f>IF('表格编辑 '!B513="","",'表格编辑 '!B513)</f>
        <v>50074</v>
      </c>
      <c r="C513" s="123">
        <f>IF('表格编辑 '!E513="","",'表格编辑 '!E513)</f>
        <v>54</v>
      </c>
      <c r="D513" s="123" t="str">
        <f>IF('表格编辑 '!F513="","",'表格编辑 '!F513)</f>
        <v>AI_born_event(RECEIVER, ARG0, ARG1, ARG2, ARG3,ARG4)</v>
      </c>
      <c r="E513" s="123" t="str">
        <f>IF('表格编辑 '!G513="","",'表格编辑 '!G513)</f>
        <v>AI_update_event(RECEIVER, ARG0, ARG1, ARG2, ARG3,ARG4)</v>
      </c>
      <c r="F513" s="123" t="str">
        <f>IF('表格编辑 '!H513="","",'表格编辑 '!H513)</f>
        <v/>
      </c>
      <c r="G513" s="123" t="str">
        <f>IF('表格编辑 '!I513="","",'表格编辑 '!I513)</f>
        <v/>
      </c>
      <c r="H513" s="123" t="str">
        <f>IF('表格编辑 '!J513="","",'表格编辑 '!J513)</f>
        <v>test_deadth_event(RECEIVER, ARG0, ARG1, ARG2, ARG3,ARG4)</v>
      </c>
      <c r="I513" s="123">
        <f>IF('表格编辑 '!K513="","",'表格编辑 '!K513)</f>
        <v>1</v>
      </c>
      <c r="J513" s="123">
        <f>IF('表格编辑 '!L513="","",'表格编辑 '!L513)</f>
        <v>2322</v>
      </c>
      <c r="K513" s="123">
        <f>IF('表格编辑 '!M513="","",'表格编辑 '!M513)</f>
        <v>1620</v>
      </c>
      <c r="L513" s="123" t="str">
        <f>IF('表格编辑 '!N513="","",'表格编辑 '!N513)</f>
        <v/>
      </c>
      <c r="M513" s="123" t="str">
        <f>IF('表格编辑 '!O513="","",'表格编辑 '!O513)</f>
        <v/>
      </c>
      <c r="N513" s="123" t="str">
        <f>IF('表格编辑 '!P513="","",'表格编辑 '!P513)</f>
        <v/>
      </c>
      <c r="O513" s="123" t="str">
        <f>IF('表格编辑 '!Q513="","",'表格编辑 '!Q513)</f>
        <v/>
      </c>
      <c r="P513" s="123" t="str">
        <f>IF('表格编辑 '!R513="","",'表格编辑 '!R513)</f>
        <v/>
      </c>
      <c r="Q513" s="123">
        <f>IF('表格编辑 '!S513="","",'表格编辑 '!S513)</f>
        <v>320</v>
      </c>
      <c r="R513" s="123" t="str">
        <f>IF('表格编辑 '!T513="","",'表格编辑 '!T513)</f>
        <v/>
      </c>
      <c r="S513" s="123" t="str">
        <f>IF('表格编辑 '!U513="","",'表格编辑 '!U513)</f>
        <v/>
      </c>
      <c r="T513" s="123" t="str">
        <f>IF('表格编辑 '!V513="","",'表格编辑 '!V513)</f>
        <v/>
      </c>
      <c r="U513" s="123" t="str">
        <f>IF('表格编辑 '!W513="","",'表格编辑 '!W513)</f>
        <v/>
      </c>
      <c r="V513" s="123" t="str">
        <f>IF('表格编辑 '!X513="","",'表格编辑 '!X513)</f>
        <v/>
      </c>
      <c r="W513" s="123" t="str">
        <f>IF('表格编辑 '!Y513="","",'表格编辑 '!Y513)</f>
        <v/>
      </c>
      <c r="X513" s="123" t="str">
        <f>IF('表格编辑 '!Z513="","",'表格编辑 '!Z513)</f>
        <v/>
      </c>
      <c r="Y513" s="123" t="str">
        <f>IF('表格编辑 '!AA513="","",'表格编辑 '!AA513)</f>
        <v/>
      </c>
      <c r="Z513" s="123" t="str">
        <f>IF('表格编辑 '!AB513="","",'表格编辑 '!AB513)</f>
        <v/>
      </c>
      <c r="AA513" s="123" t="str">
        <f>IF('表格编辑 '!AC513="","",'表格编辑 '!AC513)</f>
        <v/>
      </c>
      <c r="AB513" s="123" t="str">
        <f>IF('表格编辑 '!AD513="","",'表格编辑 '!AD513)</f>
        <v/>
      </c>
      <c r="AC513" s="123" t="str">
        <f>IF('表格编辑 '!AE513="","",'表格编辑 '!AE513)</f>
        <v/>
      </c>
      <c r="AD513" s="123">
        <f>IF('表格编辑 '!AF513="","",'表格编辑 '!AF513)</f>
        <v>140100</v>
      </c>
    </row>
    <row r="514" spans="1:30">
      <c r="A514" s="123">
        <f>IF('表格编辑 '!A514="","",'表格编辑 '!A514)</f>
        <v>40101</v>
      </c>
      <c r="B514" s="123">
        <f>IF('表格编辑 '!B514="","",'表格编辑 '!B514)</f>
        <v>50084</v>
      </c>
      <c r="C514" s="123">
        <f>IF('表格编辑 '!E514="","",'表格编辑 '!E514)</f>
        <v>54</v>
      </c>
      <c r="D514" s="123" t="str">
        <f>IF('表格编辑 '!F514="","",'表格编辑 '!F514)</f>
        <v>AI_born_event(RECEIVER, ARG0, ARG1, ARG2, ARG3,ARG4)</v>
      </c>
      <c r="E514" s="123" t="str">
        <f>IF('表格编辑 '!G514="","",'表格编辑 '!G514)</f>
        <v>AI_update_event(RECEIVER, ARG0, ARG1, ARG2, ARG3,ARG4)</v>
      </c>
      <c r="F514" s="123" t="str">
        <f>IF('表格编辑 '!H514="","",'表格编辑 '!H514)</f>
        <v/>
      </c>
      <c r="G514" s="123" t="str">
        <f>IF('表格编辑 '!I514="","",'表格编辑 '!I514)</f>
        <v/>
      </c>
      <c r="H514" s="123" t="str">
        <f>IF('表格编辑 '!J514="","",'表格编辑 '!J514)</f>
        <v>test_deadth_event(RECEIVER, ARG0, ARG1, ARG2, ARG3,ARG4)</v>
      </c>
      <c r="I514" s="123">
        <f>IF('表格编辑 '!K514="","",'表格编辑 '!K514)</f>
        <v>1</v>
      </c>
      <c r="J514" s="123">
        <f>IF('表格编辑 '!L514="","",'表格编辑 '!L514)</f>
        <v>3194</v>
      </c>
      <c r="K514" s="123">
        <f>IF('表格编辑 '!M514="","",'表格编辑 '!M514)</f>
        <v>1620</v>
      </c>
      <c r="L514" s="123" t="str">
        <f>IF('表格编辑 '!N514="","",'表格编辑 '!N514)</f>
        <v/>
      </c>
      <c r="M514" s="123" t="str">
        <f>IF('表格编辑 '!O514="","",'表格编辑 '!O514)</f>
        <v/>
      </c>
      <c r="N514" s="123" t="str">
        <f>IF('表格编辑 '!P514="","",'表格编辑 '!P514)</f>
        <v/>
      </c>
      <c r="O514" s="123" t="str">
        <f>IF('表格编辑 '!Q514="","",'表格编辑 '!Q514)</f>
        <v/>
      </c>
      <c r="P514" s="123" t="str">
        <f>IF('表格编辑 '!R514="","",'表格编辑 '!R514)</f>
        <v/>
      </c>
      <c r="Q514" s="123">
        <f>IF('表格编辑 '!S514="","",'表格编辑 '!S514)</f>
        <v>320</v>
      </c>
      <c r="R514" s="123" t="str">
        <f>IF('表格编辑 '!T514="","",'表格编辑 '!T514)</f>
        <v/>
      </c>
      <c r="S514" s="123" t="str">
        <f>IF('表格编辑 '!U514="","",'表格编辑 '!U514)</f>
        <v/>
      </c>
      <c r="T514" s="123" t="str">
        <f>IF('表格编辑 '!V514="","",'表格编辑 '!V514)</f>
        <v/>
      </c>
      <c r="U514" s="123" t="str">
        <f>IF('表格编辑 '!W514="","",'表格编辑 '!W514)</f>
        <v/>
      </c>
      <c r="V514" s="123" t="str">
        <f>IF('表格编辑 '!X514="","",'表格编辑 '!X514)</f>
        <v/>
      </c>
      <c r="W514" s="123" t="str">
        <f>IF('表格编辑 '!Y514="","",'表格编辑 '!Y514)</f>
        <v/>
      </c>
      <c r="X514" s="123" t="str">
        <f>IF('表格编辑 '!Z514="","",'表格编辑 '!Z514)</f>
        <v/>
      </c>
      <c r="Y514" s="123" t="str">
        <f>IF('表格编辑 '!AA514="","",'表格编辑 '!AA514)</f>
        <v/>
      </c>
      <c r="Z514" s="123" t="str">
        <f>IF('表格编辑 '!AB514="","",'表格编辑 '!AB514)</f>
        <v/>
      </c>
      <c r="AA514" s="123" t="str">
        <f>IF('表格编辑 '!AC514="","",'表格编辑 '!AC514)</f>
        <v/>
      </c>
      <c r="AB514" s="123" t="str">
        <f>IF('表格编辑 '!AD514="","",'表格编辑 '!AD514)</f>
        <v/>
      </c>
      <c r="AC514" s="123" t="str">
        <f>IF('表格编辑 '!AE514="","",'表格编辑 '!AE514)</f>
        <v/>
      </c>
      <c r="AD514" s="123">
        <f>IF('表格编辑 '!AF514="","",'表格编辑 '!AF514)</f>
        <v>140101</v>
      </c>
    </row>
    <row r="515" spans="1:30">
      <c r="A515" s="123">
        <f>IF('表格编辑 '!A515="","",'表格编辑 '!A515)</f>
        <v>40102</v>
      </c>
      <c r="B515" s="123">
        <f>IF('表格编辑 '!B515="","",'表格编辑 '!B515)</f>
        <v>50155</v>
      </c>
      <c r="C515" s="123">
        <f>IF('表格编辑 '!E515="","",'表格编辑 '!E515)</f>
        <v>54</v>
      </c>
      <c r="D515" s="123" t="str">
        <f>IF('表格编辑 '!F515="","",'表格编辑 '!F515)</f>
        <v>AI_born_event(RECEIVER, ARG0, ARG1, ARG2, ARG3,ARG4)</v>
      </c>
      <c r="E515" s="123" t="str">
        <f>IF('表格编辑 '!G515="","",'表格编辑 '!G515)</f>
        <v>AI_update_event(RECEIVER, ARG0, ARG1, ARG2, ARG3,ARG4)</v>
      </c>
      <c r="F515" s="123" t="str">
        <f>IF('表格编辑 '!H515="","",'表格编辑 '!H515)</f>
        <v/>
      </c>
      <c r="G515" s="123" t="str">
        <f>IF('表格编辑 '!I515="","",'表格编辑 '!I515)</f>
        <v/>
      </c>
      <c r="H515" s="123" t="str">
        <f>IF('表格编辑 '!J515="","",'表格编辑 '!J515)</f>
        <v>test_deadth_event(RECEIVER, ARG0, ARG1, ARG2, ARG3,ARG4)</v>
      </c>
      <c r="I515" s="123">
        <f>IF('表格编辑 '!K515="","",'表格编辑 '!K515)</f>
        <v>1</v>
      </c>
      <c r="J515" s="123">
        <f>IF('表格编辑 '!L515="","",'表格编辑 '!L515)</f>
        <v>1636</v>
      </c>
      <c r="K515" s="123">
        <f>IF('表格编辑 '!M515="","",'表格编辑 '!M515)</f>
        <v>1620</v>
      </c>
      <c r="L515" s="123" t="str">
        <f>IF('表格编辑 '!N515="","",'表格编辑 '!N515)</f>
        <v/>
      </c>
      <c r="M515" s="123" t="str">
        <f>IF('表格编辑 '!O515="","",'表格编辑 '!O515)</f>
        <v/>
      </c>
      <c r="N515" s="123" t="str">
        <f>IF('表格编辑 '!P515="","",'表格编辑 '!P515)</f>
        <v/>
      </c>
      <c r="O515" s="123" t="str">
        <f>IF('表格编辑 '!Q515="","",'表格编辑 '!Q515)</f>
        <v/>
      </c>
      <c r="P515" s="123" t="str">
        <f>IF('表格编辑 '!R515="","",'表格编辑 '!R515)</f>
        <v/>
      </c>
      <c r="Q515" s="123">
        <f>IF('表格编辑 '!S515="","",'表格编辑 '!S515)</f>
        <v>320</v>
      </c>
      <c r="R515" s="123" t="str">
        <f>IF('表格编辑 '!T515="","",'表格编辑 '!T515)</f>
        <v/>
      </c>
      <c r="S515" s="123" t="str">
        <f>IF('表格编辑 '!U515="","",'表格编辑 '!U515)</f>
        <v/>
      </c>
      <c r="T515" s="123" t="str">
        <f>IF('表格编辑 '!V515="","",'表格编辑 '!V515)</f>
        <v/>
      </c>
      <c r="U515" s="123" t="str">
        <f>IF('表格编辑 '!W515="","",'表格编辑 '!W515)</f>
        <v/>
      </c>
      <c r="V515" s="123" t="str">
        <f>IF('表格编辑 '!X515="","",'表格编辑 '!X515)</f>
        <v/>
      </c>
      <c r="W515" s="123" t="str">
        <f>IF('表格编辑 '!Y515="","",'表格编辑 '!Y515)</f>
        <v/>
      </c>
      <c r="X515" s="123" t="str">
        <f>IF('表格编辑 '!Z515="","",'表格编辑 '!Z515)</f>
        <v/>
      </c>
      <c r="Y515" s="123" t="str">
        <f>IF('表格编辑 '!AA515="","",'表格编辑 '!AA515)</f>
        <v/>
      </c>
      <c r="Z515" s="123" t="str">
        <f>IF('表格编辑 '!AB515="","",'表格编辑 '!AB515)</f>
        <v/>
      </c>
      <c r="AA515" s="123" t="str">
        <f>IF('表格编辑 '!AC515="","",'表格编辑 '!AC515)</f>
        <v/>
      </c>
      <c r="AB515" s="123" t="str">
        <f>IF('表格编辑 '!AD515="","",'表格编辑 '!AD515)</f>
        <v/>
      </c>
      <c r="AC515" s="123" t="str">
        <f>IF('表格编辑 '!AE515="","",'表格编辑 '!AE515)</f>
        <v/>
      </c>
      <c r="AD515" s="123">
        <f>IF('表格编辑 '!AF515="","",'表格编辑 '!AF515)</f>
        <v>140102</v>
      </c>
    </row>
    <row r="516" spans="1:30">
      <c r="A516" s="123">
        <f>IF('表格编辑 '!A516="","",'表格编辑 '!A516)</f>
        <v>40103</v>
      </c>
      <c r="B516" s="123">
        <f>IF('表格编辑 '!B516="","",'表格编辑 '!B516)</f>
        <v>50157</v>
      </c>
      <c r="C516" s="123">
        <f>IF('表格编辑 '!E516="","",'表格编辑 '!E516)</f>
        <v>54</v>
      </c>
      <c r="D516" s="123" t="str">
        <f>IF('表格编辑 '!F516="","",'表格编辑 '!F516)</f>
        <v>AI_born_event(RECEIVER, ARG0, ARG1, ARG2, ARG3,ARG4)</v>
      </c>
      <c r="E516" s="123" t="str">
        <f>IF('表格编辑 '!G516="","",'表格编辑 '!G516)</f>
        <v>AI_update_event(RECEIVER, ARG0, ARG1, ARG2, ARG3,ARG4)</v>
      </c>
      <c r="F516" s="123" t="str">
        <f>IF('表格编辑 '!H516="","",'表格编辑 '!H516)</f>
        <v/>
      </c>
      <c r="G516" s="123" t="str">
        <f>IF('表格编辑 '!I516="","",'表格编辑 '!I516)</f>
        <v/>
      </c>
      <c r="H516" s="123" t="str">
        <f>IF('表格编辑 '!J516="","",'表格编辑 '!J516)</f>
        <v>test_deadth_event(RECEIVER, ARG0, ARG1, ARG2, ARG3,ARG4)</v>
      </c>
      <c r="I516" s="123">
        <f>IF('表格编辑 '!K516="","",'表格编辑 '!K516)</f>
        <v>1</v>
      </c>
      <c r="J516" s="123">
        <f>IF('表格编辑 '!L516="","",'表格编辑 '!L516)</f>
        <v>1126</v>
      </c>
      <c r="K516" s="123">
        <f>IF('表格编辑 '!M516="","",'表格编辑 '!M516)</f>
        <v>1620</v>
      </c>
      <c r="L516" s="123" t="str">
        <f>IF('表格编辑 '!N516="","",'表格编辑 '!N516)</f>
        <v/>
      </c>
      <c r="M516" s="123" t="str">
        <f>IF('表格编辑 '!O516="","",'表格编辑 '!O516)</f>
        <v/>
      </c>
      <c r="N516" s="123" t="str">
        <f>IF('表格编辑 '!P516="","",'表格编辑 '!P516)</f>
        <v/>
      </c>
      <c r="O516" s="123" t="str">
        <f>IF('表格编辑 '!Q516="","",'表格编辑 '!Q516)</f>
        <v/>
      </c>
      <c r="P516" s="123" t="str">
        <f>IF('表格编辑 '!R516="","",'表格编辑 '!R516)</f>
        <v/>
      </c>
      <c r="Q516" s="123">
        <f>IF('表格编辑 '!S516="","",'表格编辑 '!S516)</f>
        <v>320</v>
      </c>
      <c r="R516" s="123" t="str">
        <f>IF('表格编辑 '!T516="","",'表格编辑 '!T516)</f>
        <v/>
      </c>
      <c r="S516" s="123" t="str">
        <f>IF('表格编辑 '!U516="","",'表格编辑 '!U516)</f>
        <v/>
      </c>
      <c r="T516" s="123" t="str">
        <f>IF('表格编辑 '!V516="","",'表格编辑 '!V516)</f>
        <v/>
      </c>
      <c r="U516" s="123" t="str">
        <f>IF('表格编辑 '!W516="","",'表格编辑 '!W516)</f>
        <v/>
      </c>
      <c r="V516" s="123" t="str">
        <f>IF('表格编辑 '!X516="","",'表格编辑 '!X516)</f>
        <v/>
      </c>
      <c r="W516" s="123" t="str">
        <f>IF('表格编辑 '!Y516="","",'表格编辑 '!Y516)</f>
        <v/>
      </c>
      <c r="X516" s="123" t="str">
        <f>IF('表格编辑 '!Z516="","",'表格编辑 '!Z516)</f>
        <v/>
      </c>
      <c r="Y516" s="123" t="str">
        <f>IF('表格编辑 '!AA516="","",'表格编辑 '!AA516)</f>
        <v/>
      </c>
      <c r="Z516" s="123" t="str">
        <f>IF('表格编辑 '!AB516="","",'表格编辑 '!AB516)</f>
        <v/>
      </c>
      <c r="AA516" s="123" t="str">
        <f>IF('表格编辑 '!AC516="","",'表格编辑 '!AC516)</f>
        <v/>
      </c>
      <c r="AB516" s="123" t="str">
        <f>IF('表格编辑 '!AD516="","",'表格编辑 '!AD516)</f>
        <v/>
      </c>
      <c r="AC516" s="123" t="str">
        <f>IF('表格编辑 '!AE516="","",'表格编辑 '!AE516)</f>
        <v/>
      </c>
      <c r="AD516" s="123">
        <f>IF('表格编辑 '!AF516="","",'表格编辑 '!AF516)</f>
        <v>140103</v>
      </c>
    </row>
    <row r="517" spans="1:30">
      <c r="A517" s="123">
        <f>IF('表格编辑 '!A517="","",'表格编辑 '!A517)</f>
        <v>40104</v>
      </c>
      <c r="B517" s="123">
        <f>IF('表格编辑 '!B517="","",'表格编辑 '!B517)</f>
        <v>50076</v>
      </c>
      <c r="C517" s="123">
        <f>IF('表格编辑 '!E517="","",'表格编辑 '!E517)</f>
        <v>54</v>
      </c>
      <c r="D517" s="123" t="str">
        <f>IF('表格编辑 '!F517="","",'表格编辑 '!F517)</f>
        <v>AI_born_event(RECEIVER, ARG0, ARG1, ARG2, ARG3,ARG4)</v>
      </c>
      <c r="E517" s="123" t="str">
        <f>IF('表格编辑 '!G517="","",'表格编辑 '!G517)</f>
        <v>AI_update_event(RECEIVER, ARG0, ARG1, ARG2, ARG3,ARG4)</v>
      </c>
      <c r="F517" s="123" t="str">
        <f>IF('表格编辑 '!H517="","",'表格编辑 '!H517)</f>
        <v/>
      </c>
      <c r="G517" s="123" t="str">
        <f>IF('表格编辑 '!I517="","",'表格编辑 '!I517)</f>
        <v/>
      </c>
      <c r="H517" s="123" t="str">
        <f>IF('表格编辑 '!J517="","",'表格编辑 '!J517)</f>
        <v>test_deadth_event(RECEIVER, ARG0, ARG1, ARG2, ARG3,ARG4)</v>
      </c>
      <c r="I517" s="123">
        <f>IF('表格编辑 '!K517="","",'表格编辑 '!K517)</f>
        <v>1</v>
      </c>
      <c r="J517" s="123">
        <f>IF('表格编辑 '!L517="","",'表格编辑 '!L517)</f>
        <v>2510</v>
      </c>
      <c r="K517" s="123">
        <f>IF('表格编辑 '!M517="","",'表格编辑 '!M517)</f>
        <v>1620</v>
      </c>
      <c r="L517" s="123" t="str">
        <f>IF('表格编辑 '!N517="","",'表格编辑 '!N517)</f>
        <v/>
      </c>
      <c r="M517" s="123" t="str">
        <f>IF('表格编辑 '!O517="","",'表格编辑 '!O517)</f>
        <v/>
      </c>
      <c r="N517" s="123" t="str">
        <f>IF('表格编辑 '!P517="","",'表格编辑 '!P517)</f>
        <v/>
      </c>
      <c r="O517" s="123" t="str">
        <f>IF('表格编辑 '!Q517="","",'表格编辑 '!Q517)</f>
        <v/>
      </c>
      <c r="P517" s="123" t="str">
        <f>IF('表格编辑 '!R517="","",'表格编辑 '!R517)</f>
        <v/>
      </c>
      <c r="Q517" s="123">
        <f>IF('表格编辑 '!S517="","",'表格编辑 '!S517)</f>
        <v>320</v>
      </c>
      <c r="R517" s="123" t="str">
        <f>IF('表格编辑 '!T517="","",'表格编辑 '!T517)</f>
        <v/>
      </c>
      <c r="S517" s="123" t="str">
        <f>IF('表格编辑 '!U517="","",'表格编辑 '!U517)</f>
        <v/>
      </c>
      <c r="T517" s="123" t="str">
        <f>IF('表格编辑 '!V517="","",'表格编辑 '!V517)</f>
        <v/>
      </c>
      <c r="U517" s="123" t="str">
        <f>IF('表格编辑 '!W517="","",'表格编辑 '!W517)</f>
        <v/>
      </c>
      <c r="V517" s="123" t="str">
        <f>IF('表格编辑 '!X517="","",'表格编辑 '!X517)</f>
        <v/>
      </c>
      <c r="W517" s="123" t="str">
        <f>IF('表格编辑 '!Y517="","",'表格编辑 '!Y517)</f>
        <v/>
      </c>
      <c r="X517" s="123" t="str">
        <f>IF('表格编辑 '!Z517="","",'表格编辑 '!Z517)</f>
        <v/>
      </c>
      <c r="Y517" s="123" t="str">
        <f>IF('表格编辑 '!AA517="","",'表格编辑 '!AA517)</f>
        <v/>
      </c>
      <c r="Z517" s="123" t="str">
        <f>IF('表格编辑 '!AB517="","",'表格编辑 '!AB517)</f>
        <v/>
      </c>
      <c r="AA517" s="123" t="str">
        <f>IF('表格编辑 '!AC517="","",'表格编辑 '!AC517)</f>
        <v/>
      </c>
      <c r="AB517" s="123" t="str">
        <f>IF('表格编辑 '!AD517="","",'表格编辑 '!AD517)</f>
        <v/>
      </c>
      <c r="AC517" s="123" t="str">
        <f>IF('表格编辑 '!AE517="","",'表格编辑 '!AE517)</f>
        <v/>
      </c>
      <c r="AD517" s="123">
        <f>IF('表格编辑 '!AF517="","",'表格编辑 '!AF517)</f>
        <v>140104</v>
      </c>
    </row>
    <row r="518" spans="1:30">
      <c r="A518" s="123">
        <f>IF('表格编辑 '!A518="","",'表格编辑 '!A518)</f>
        <v>40105</v>
      </c>
      <c r="B518" s="123">
        <f>IF('表格编辑 '!B518="","",'表格编辑 '!B518)</f>
        <v>50060</v>
      </c>
      <c r="C518" s="123">
        <f>IF('表格编辑 '!E518="","",'表格编辑 '!E518)</f>
        <v>54</v>
      </c>
      <c r="D518" s="123" t="str">
        <f>IF('表格编辑 '!F518="","",'表格编辑 '!F518)</f>
        <v>AI_born_event(RECEIVER, ARG0, ARG1, ARG2, ARG3,ARG4)</v>
      </c>
      <c r="E518" s="123" t="str">
        <f>IF('表格编辑 '!G518="","",'表格编辑 '!G518)</f>
        <v>AI_update_event(RECEIVER, ARG0, ARG1, ARG2, ARG3,ARG4)</v>
      </c>
      <c r="F518" s="123" t="str">
        <f>IF('表格编辑 '!H518="","",'表格编辑 '!H518)</f>
        <v/>
      </c>
      <c r="G518" s="123" t="str">
        <f>IF('表格编辑 '!I518="","",'表格编辑 '!I518)</f>
        <v/>
      </c>
      <c r="H518" s="123" t="str">
        <f>IF('表格编辑 '!J518="","",'表格编辑 '!J518)</f>
        <v>test_deadth_event(RECEIVER, ARG0, ARG1, ARG2, ARG3,ARG4)</v>
      </c>
      <c r="I518" s="123">
        <f>IF('表格编辑 '!K518="","",'表格编辑 '!K518)</f>
        <v>1</v>
      </c>
      <c r="J518" s="123">
        <f>IF('表格编辑 '!L518="","",'表格编辑 '!L518)</f>
        <v>1294</v>
      </c>
      <c r="K518" s="123">
        <f>IF('表格编辑 '!M518="","",'表格编辑 '!M518)</f>
        <v>1620</v>
      </c>
      <c r="L518" s="123" t="str">
        <f>IF('表格编辑 '!N518="","",'表格编辑 '!N518)</f>
        <v/>
      </c>
      <c r="M518" s="123" t="str">
        <f>IF('表格编辑 '!O518="","",'表格编辑 '!O518)</f>
        <v/>
      </c>
      <c r="N518" s="123" t="str">
        <f>IF('表格编辑 '!P518="","",'表格编辑 '!P518)</f>
        <v/>
      </c>
      <c r="O518" s="123" t="str">
        <f>IF('表格编辑 '!Q518="","",'表格编辑 '!Q518)</f>
        <v/>
      </c>
      <c r="P518" s="123" t="str">
        <f>IF('表格编辑 '!R518="","",'表格编辑 '!R518)</f>
        <v/>
      </c>
      <c r="Q518" s="123">
        <f>IF('表格编辑 '!S518="","",'表格编辑 '!S518)</f>
        <v>320</v>
      </c>
      <c r="R518" s="123" t="str">
        <f>IF('表格编辑 '!T518="","",'表格编辑 '!T518)</f>
        <v/>
      </c>
      <c r="S518" s="123" t="str">
        <f>IF('表格编辑 '!U518="","",'表格编辑 '!U518)</f>
        <v/>
      </c>
      <c r="T518" s="123" t="str">
        <f>IF('表格编辑 '!V518="","",'表格编辑 '!V518)</f>
        <v/>
      </c>
      <c r="U518" s="123" t="str">
        <f>IF('表格编辑 '!W518="","",'表格编辑 '!W518)</f>
        <v/>
      </c>
      <c r="V518" s="123" t="str">
        <f>IF('表格编辑 '!X518="","",'表格编辑 '!X518)</f>
        <v/>
      </c>
      <c r="W518" s="123" t="str">
        <f>IF('表格编辑 '!Y518="","",'表格编辑 '!Y518)</f>
        <v/>
      </c>
      <c r="X518" s="123" t="str">
        <f>IF('表格编辑 '!Z518="","",'表格编辑 '!Z518)</f>
        <v/>
      </c>
      <c r="Y518" s="123" t="str">
        <f>IF('表格编辑 '!AA518="","",'表格编辑 '!AA518)</f>
        <v/>
      </c>
      <c r="Z518" s="123" t="str">
        <f>IF('表格编辑 '!AB518="","",'表格编辑 '!AB518)</f>
        <v/>
      </c>
      <c r="AA518" s="123" t="str">
        <f>IF('表格编辑 '!AC518="","",'表格编辑 '!AC518)</f>
        <v/>
      </c>
      <c r="AB518" s="123" t="str">
        <f>IF('表格编辑 '!AD518="","",'表格编辑 '!AD518)</f>
        <v/>
      </c>
      <c r="AC518" s="123" t="str">
        <f>IF('表格编辑 '!AE518="","",'表格编辑 '!AE518)</f>
        <v/>
      </c>
      <c r="AD518" s="123">
        <f>IF('表格编辑 '!AF518="","",'表格编辑 '!AF518)</f>
        <v>140105</v>
      </c>
    </row>
    <row r="519" spans="1:30">
      <c r="A519" s="123">
        <f>IF('表格编辑 '!A519="","",'表格编辑 '!A519)</f>
        <v>40106</v>
      </c>
      <c r="B519" s="123">
        <f>IF('表格编辑 '!B519="","",'表格编辑 '!B519)</f>
        <v>50026</v>
      </c>
      <c r="C519" s="123">
        <f>IF('表格编辑 '!E519="","",'表格编辑 '!E519)</f>
        <v>59</v>
      </c>
      <c r="D519" s="123" t="str">
        <f>IF('表格编辑 '!F519="","",'表格编辑 '!F519)</f>
        <v>AI_born_event(RECEIVER, ARG0, ARG1, ARG2, ARG3,ARG4)</v>
      </c>
      <c r="E519" s="123" t="str">
        <f>IF('表格编辑 '!G519="","",'表格编辑 '!G519)</f>
        <v>AI_update_event(RECEIVER, ARG0, ARG1, ARG2, ARG3,ARG4)</v>
      </c>
      <c r="F519" s="123" t="str">
        <f>IF('表格编辑 '!H519="","",'表格编辑 '!H519)</f>
        <v/>
      </c>
      <c r="G519" s="123" t="str">
        <f>IF('表格编辑 '!I519="","",'表格编辑 '!I519)</f>
        <v/>
      </c>
      <c r="H519" s="123" t="str">
        <f>IF('表格编辑 '!J519="","",'表格编辑 '!J519)</f>
        <v>test_deadth_event(RECEIVER, ARG0, ARG1, ARG2, ARG3,ARG4)</v>
      </c>
      <c r="I519" s="123">
        <f>IF('表格编辑 '!K519="","",'表格编辑 '!K519)</f>
        <v>1</v>
      </c>
      <c r="J519" s="123">
        <f>IF('表格编辑 '!L519="","",'表格编辑 '!L519)</f>
        <v>2600</v>
      </c>
      <c r="K519" s="123">
        <f>IF('表格编辑 '!M519="","",'表格编辑 '!M519)</f>
        <v>1770</v>
      </c>
      <c r="L519" s="123" t="str">
        <f>IF('表格编辑 '!N519="","",'表格编辑 '!N519)</f>
        <v/>
      </c>
      <c r="M519" s="123" t="str">
        <f>IF('表格编辑 '!O519="","",'表格编辑 '!O519)</f>
        <v/>
      </c>
      <c r="N519" s="123" t="str">
        <f>IF('表格编辑 '!P519="","",'表格编辑 '!P519)</f>
        <v/>
      </c>
      <c r="O519" s="123" t="str">
        <f>IF('表格编辑 '!Q519="","",'表格编辑 '!Q519)</f>
        <v/>
      </c>
      <c r="P519" s="123" t="str">
        <f>IF('表格编辑 '!R519="","",'表格编辑 '!R519)</f>
        <v/>
      </c>
      <c r="Q519" s="123">
        <f>IF('表格编辑 '!S519="","",'表格编辑 '!S519)</f>
        <v>320</v>
      </c>
      <c r="R519" s="123" t="str">
        <f>IF('表格编辑 '!T519="","",'表格编辑 '!T519)</f>
        <v/>
      </c>
      <c r="S519" s="123" t="str">
        <f>IF('表格编辑 '!U519="","",'表格编辑 '!U519)</f>
        <v/>
      </c>
      <c r="T519" s="123" t="str">
        <f>IF('表格编辑 '!V519="","",'表格编辑 '!V519)</f>
        <v/>
      </c>
      <c r="U519" s="123" t="str">
        <f>IF('表格编辑 '!W519="","",'表格编辑 '!W519)</f>
        <v/>
      </c>
      <c r="V519" s="123" t="str">
        <f>IF('表格编辑 '!X519="","",'表格编辑 '!X519)</f>
        <v/>
      </c>
      <c r="W519" s="123" t="str">
        <f>IF('表格编辑 '!Y519="","",'表格编辑 '!Y519)</f>
        <v/>
      </c>
      <c r="X519" s="123" t="str">
        <f>IF('表格编辑 '!Z519="","",'表格编辑 '!Z519)</f>
        <v/>
      </c>
      <c r="Y519" s="123" t="str">
        <f>IF('表格编辑 '!AA519="","",'表格编辑 '!AA519)</f>
        <v/>
      </c>
      <c r="Z519" s="123" t="str">
        <f>IF('表格编辑 '!AB519="","",'表格编辑 '!AB519)</f>
        <v/>
      </c>
      <c r="AA519" s="123" t="str">
        <f>IF('表格编辑 '!AC519="","",'表格编辑 '!AC519)</f>
        <v/>
      </c>
      <c r="AB519" s="123" t="str">
        <f>IF('表格编辑 '!AD519="","",'表格编辑 '!AD519)</f>
        <v/>
      </c>
      <c r="AC519" s="123" t="str">
        <f>IF('表格编辑 '!AE519="","",'表格编辑 '!AE519)</f>
        <v/>
      </c>
      <c r="AD519" s="123">
        <f>IF('表格编辑 '!AF519="","",'表格编辑 '!AF519)</f>
        <v>140106</v>
      </c>
    </row>
    <row r="520" spans="1:30">
      <c r="A520" s="123">
        <f>IF('表格编辑 '!A520="","",'表格编辑 '!A520)</f>
        <v>40107</v>
      </c>
      <c r="B520" s="123">
        <f>IF('表格编辑 '!B520="","",'表格编辑 '!B520)</f>
        <v>50092</v>
      </c>
      <c r="C520" s="123">
        <f>IF('表格编辑 '!E520="","",'表格编辑 '!E520)</f>
        <v>59</v>
      </c>
      <c r="D520" s="123" t="str">
        <f>IF('表格编辑 '!F520="","",'表格编辑 '!F520)</f>
        <v>AI_born_event(RECEIVER, ARG0, ARG1, ARG2, ARG3,ARG4)</v>
      </c>
      <c r="E520" s="123" t="str">
        <f>IF('表格编辑 '!G520="","",'表格编辑 '!G520)</f>
        <v>AI_update_event(RECEIVER, ARG0, ARG1, ARG2, ARG3,ARG4)</v>
      </c>
      <c r="F520" s="123" t="str">
        <f>IF('表格编辑 '!H520="","",'表格编辑 '!H520)</f>
        <v/>
      </c>
      <c r="G520" s="123" t="str">
        <f>IF('表格编辑 '!I520="","",'表格编辑 '!I520)</f>
        <v/>
      </c>
      <c r="H520" s="123" t="str">
        <f>IF('表格编辑 '!J520="","",'表格编辑 '!J520)</f>
        <v>test_deadth_event(RECEIVER, ARG0, ARG1, ARG2, ARG3,ARG4)</v>
      </c>
      <c r="I520" s="123">
        <f>IF('表格编辑 '!K520="","",'表格编辑 '!K520)</f>
        <v>1</v>
      </c>
      <c r="J520" s="123">
        <f>IF('表格编辑 '!L520="","",'表格编辑 '!L520)</f>
        <v>1318</v>
      </c>
      <c r="K520" s="123">
        <f>IF('表格编辑 '!M520="","",'表格编辑 '!M520)</f>
        <v>1770</v>
      </c>
      <c r="L520" s="123" t="str">
        <f>IF('表格编辑 '!N520="","",'表格编辑 '!N520)</f>
        <v/>
      </c>
      <c r="M520" s="123" t="str">
        <f>IF('表格编辑 '!O520="","",'表格编辑 '!O520)</f>
        <v/>
      </c>
      <c r="N520" s="123" t="str">
        <f>IF('表格编辑 '!P520="","",'表格编辑 '!P520)</f>
        <v/>
      </c>
      <c r="O520" s="123" t="str">
        <f>IF('表格编辑 '!Q520="","",'表格编辑 '!Q520)</f>
        <v/>
      </c>
      <c r="P520" s="123" t="str">
        <f>IF('表格编辑 '!R520="","",'表格编辑 '!R520)</f>
        <v/>
      </c>
      <c r="Q520" s="123">
        <f>IF('表格编辑 '!S520="","",'表格编辑 '!S520)</f>
        <v>320</v>
      </c>
      <c r="R520" s="123" t="str">
        <f>IF('表格编辑 '!T520="","",'表格编辑 '!T520)</f>
        <v/>
      </c>
      <c r="S520" s="123" t="str">
        <f>IF('表格编辑 '!U520="","",'表格编辑 '!U520)</f>
        <v/>
      </c>
      <c r="T520" s="123" t="str">
        <f>IF('表格编辑 '!V520="","",'表格编辑 '!V520)</f>
        <v/>
      </c>
      <c r="U520" s="123" t="str">
        <f>IF('表格编辑 '!W520="","",'表格编辑 '!W520)</f>
        <v/>
      </c>
      <c r="V520" s="123" t="str">
        <f>IF('表格编辑 '!X520="","",'表格编辑 '!X520)</f>
        <v/>
      </c>
      <c r="W520" s="123" t="str">
        <f>IF('表格编辑 '!Y520="","",'表格编辑 '!Y520)</f>
        <v/>
      </c>
      <c r="X520" s="123" t="str">
        <f>IF('表格编辑 '!Z520="","",'表格编辑 '!Z520)</f>
        <v/>
      </c>
      <c r="Y520" s="123" t="str">
        <f>IF('表格编辑 '!AA520="","",'表格编辑 '!AA520)</f>
        <v/>
      </c>
      <c r="Z520" s="123" t="str">
        <f>IF('表格编辑 '!AB520="","",'表格编辑 '!AB520)</f>
        <v/>
      </c>
      <c r="AA520" s="123" t="str">
        <f>IF('表格编辑 '!AC520="","",'表格编辑 '!AC520)</f>
        <v/>
      </c>
      <c r="AB520" s="123" t="str">
        <f>IF('表格编辑 '!AD520="","",'表格编辑 '!AD520)</f>
        <v/>
      </c>
      <c r="AC520" s="123" t="str">
        <f>IF('表格编辑 '!AE520="","",'表格编辑 '!AE520)</f>
        <v/>
      </c>
      <c r="AD520" s="123">
        <f>IF('表格编辑 '!AF520="","",'表格编辑 '!AF520)</f>
        <v>140107</v>
      </c>
    </row>
    <row r="521" spans="1:30">
      <c r="A521" s="123">
        <f>IF('表格编辑 '!A521="","",'表格编辑 '!A521)</f>
        <v>40108</v>
      </c>
      <c r="B521" s="123">
        <f>IF('表格编辑 '!B521="","",'表格编辑 '!B521)</f>
        <v>50012</v>
      </c>
      <c r="C521" s="123">
        <f>IF('表格编辑 '!E521="","",'表格编辑 '!E521)</f>
        <v>59</v>
      </c>
      <c r="D521" s="123" t="str">
        <f>IF('表格编辑 '!F521="","",'表格编辑 '!F521)</f>
        <v>AI_born_event(RECEIVER, ARG0, ARG1, ARG2, ARG3,ARG4)</v>
      </c>
      <c r="E521" s="123" t="str">
        <f>IF('表格编辑 '!G521="","",'表格编辑 '!G521)</f>
        <v>AI_update_event(RECEIVER, ARG0, ARG1, ARG2, ARG3,ARG4)</v>
      </c>
      <c r="F521" s="123" t="str">
        <f>IF('表格编辑 '!H521="","",'表格编辑 '!H521)</f>
        <v/>
      </c>
      <c r="G521" s="123" t="str">
        <f>IF('表格编辑 '!I521="","",'表格编辑 '!I521)</f>
        <v/>
      </c>
      <c r="H521" s="123" t="str">
        <f>IF('表格编辑 '!J521="","",'表格编辑 '!J521)</f>
        <v>test_deadth_event(RECEIVER, ARG0, ARG1, ARG2, ARG3,ARG4)</v>
      </c>
      <c r="I521" s="123">
        <f>IF('表格编辑 '!K521="","",'表格编辑 '!K521)</f>
        <v>1</v>
      </c>
      <c r="J521" s="123">
        <f>IF('表格编辑 '!L521="","",'表格编辑 '!L521)</f>
        <v>2658</v>
      </c>
      <c r="K521" s="123">
        <f>IF('表格编辑 '!M521="","",'表格编辑 '!M521)</f>
        <v>1770</v>
      </c>
      <c r="L521" s="123" t="str">
        <f>IF('表格编辑 '!N521="","",'表格编辑 '!N521)</f>
        <v/>
      </c>
      <c r="M521" s="123" t="str">
        <f>IF('表格编辑 '!O521="","",'表格编辑 '!O521)</f>
        <v/>
      </c>
      <c r="N521" s="123" t="str">
        <f>IF('表格编辑 '!P521="","",'表格编辑 '!P521)</f>
        <v/>
      </c>
      <c r="O521" s="123" t="str">
        <f>IF('表格编辑 '!Q521="","",'表格编辑 '!Q521)</f>
        <v/>
      </c>
      <c r="P521" s="123" t="str">
        <f>IF('表格编辑 '!R521="","",'表格编辑 '!R521)</f>
        <v/>
      </c>
      <c r="Q521" s="123">
        <f>IF('表格编辑 '!S521="","",'表格编辑 '!S521)</f>
        <v>320</v>
      </c>
      <c r="R521" s="123" t="str">
        <f>IF('表格编辑 '!T521="","",'表格编辑 '!T521)</f>
        <v/>
      </c>
      <c r="S521" s="123" t="str">
        <f>IF('表格编辑 '!U521="","",'表格编辑 '!U521)</f>
        <v/>
      </c>
      <c r="T521" s="123" t="str">
        <f>IF('表格编辑 '!V521="","",'表格编辑 '!V521)</f>
        <v/>
      </c>
      <c r="U521" s="123" t="str">
        <f>IF('表格编辑 '!W521="","",'表格编辑 '!W521)</f>
        <v/>
      </c>
      <c r="V521" s="123" t="str">
        <f>IF('表格编辑 '!X521="","",'表格编辑 '!X521)</f>
        <v/>
      </c>
      <c r="W521" s="123" t="str">
        <f>IF('表格编辑 '!Y521="","",'表格编辑 '!Y521)</f>
        <v/>
      </c>
      <c r="X521" s="123" t="str">
        <f>IF('表格编辑 '!Z521="","",'表格编辑 '!Z521)</f>
        <v/>
      </c>
      <c r="Y521" s="123" t="str">
        <f>IF('表格编辑 '!AA521="","",'表格编辑 '!AA521)</f>
        <v/>
      </c>
      <c r="Z521" s="123" t="str">
        <f>IF('表格编辑 '!AB521="","",'表格编辑 '!AB521)</f>
        <v/>
      </c>
      <c r="AA521" s="123" t="str">
        <f>IF('表格编辑 '!AC521="","",'表格编辑 '!AC521)</f>
        <v/>
      </c>
      <c r="AB521" s="123" t="str">
        <f>IF('表格编辑 '!AD521="","",'表格编辑 '!AD521)</f>
        <v/>
      </c>
      <c r="AC521" s="123" t="str">
        <f>IF('表格编辑 '!AE521="","",'表格编辑 '!AE521)</f>
        <v/>
      </c>
      <c r="AD521" s="123">
        <f>IF('表格编辑 '!AF521="","",'表格编辑 '!AF521)</f>
        <v>140108</v>
      </c>
    </row>
    <row r="522" spans="1:30">
      <c r="A522" s="123">
        <f>IF('表格编辑 '!A522="","",'表格编辑 '!A522)</f>
        <v>40109</v>
      </c>
      <c r="B522" s="123">
        <f>IF('表格编辑 '!B522="","",'表格编辑 '!B522)</f>
        <v>50095</v>
      </c>
      <c r="C522" s="123">
        <f>IF('表格编辑 '!E522="","",'表格编辑 '!E522)</f>
        <v>59</v>
      </c>
      <c r="D522" s="123" t="str">
        <f>IF('表格编辑 '!F522="","",'表格编辑 '!F522)</f>
        <v>AI_born_event(RECEIVER, ARG0, ARG1, ARG2, ARG3,ARG4)</v>
      </c>
      <c r="E522" s="123" t="str">
        <f>IF('表格编辑 '!G522="","",'表格编辑 '!G522)</f>
        <v>AI_update_event(RECEIVER, ARG0, ARG1, ARG2, ARG3,ARG4)</v>
      </c>
      <c r="F522" s="123" t="str">
        <f>IF('表格编辑 '!H522="","",'表格编辑 '!H522)</f>
        <v/>
      </c>
      <c r="G522" s="123" t="str">
        <f>IF('表格编辑 '!I522="","",'表格编辑 '!I522)</f>
        <v/>
      </c>
      <c r="H522" s="123" t="str">
        <f>IF('表格编辑 '!J522="","",'表格编辑 '!J522)</f>
        <v>test_deadth_event(RECEIVER, ARG0, ARG1, ARG2, ARG3,ARG4)</v>
      </c>
      <c r="I522" s="123">
        <f>IF('表格编辑 '!K522="","",'表格编辑 '!K522)</f>
        <v>1</v>
      </c>
      <c r="J522" s="123">
        <f>IF('表格编辑 '!L522="","",'表格编辑 '!L522)</f>
        <v>1974</v>
      </c>
      <c r="K522" s="123">
        <f>IF('表格编辑 '!M522="","",'表格编辑 '!M522)</f>
        <v>1770</v>
      </c>
      <c r="L522" s="123" t="str">
        <f>IF('表格编辑 '!N522="","",'表格编辑 '!N522)</f>
        <v/>
      </c>
      <c r="M522" s="123" t="str">
        <f>IF('表格编辑 '!O522="","",'表格编辑 '!O522)</f>
        <v/>
      </c>
      <c r="N522" s="123" t="str">
        <f>IF('表格编辑 '!P522="","",'表格编辑 '!P522)</f>
        <v/>
      </c>
      <c r="O522" s="123" t="str">
        <f>IF('表格编辑 '!Q522="","",'表格编辑 '!Q522)</f>
        <v/>
      </c>
      <c r="P522" s="123" t="str">
        <f>IF('表格编辑 '!R522="","",'表格编辑 '!R522)</f>
        <v/>
      </c>
      <c r="Q522" s="123">
        <f>IF('表格编辑 '!S522="","",'表格编辑 '!S522)</f>
        <v>320</v>
      </c>
      <c r="R522" s="123" t="str">
        <f>IF('表格编辑 '!T522="","",'表格编辑 '!T522)</f>
        <v/>
      </c>
      <c r="S522" s="123" t="str">
        <f>IF('表格编辑 '!U522="","",'表格编辑 '!U522)</f>
        <v/>
      </c>
      <c r="T522" s="123" t="str">
        <f>IF('表格编辑 '!V522="","",'表格编辑 '!V522)</f>
        <v/>
      </c>
      <c r="U522" s="123" t="str">
        <f>IF('表格编辑 '!W522="","",'表格编辑 '!W522)</f>
        <v/>
      </c>
      <c r="V522" s="123" t="str">
        <f>IF('表格编辑 '!X522="","",'表格编辑 '!X522)</f>
        <v/>
      </c>
      <c r="W522" s="123" t="str">
        <f>IF('表格编辑 '!Y522="","",'表格编辑 '!Y522)</f>
        <v/>
      </c>
      <c r="X522" s="123" t="str">
        <f>IF('表格编辑 '!Z522="","",'表格编辑 '!Z522)</f>
        <v/>
      </c>
      <c r="Y522" s="123" t="str">
        <f>IF('表格编辑 '!AA522="","",'表格编辑 '!AA522)</f>
        <v/>
      </c>
      <c r="Z522" s="123" t="str">
        <f>IF('表格编辑 '!AB522="","",'表格编辑 '!AB522)</f>
        <v/>
      </c>
      <c r="AA522" s="123" t="str">
        <f>IF('表格编辑 '!AC522="","",'表格编辑 '!AC522)</f>
        <v/>
      </c>
      <c r="AB522" s="123" t="str">
        <f>IF('表格编辑 '!AD522="","",'表格编辑 '!AD522)</f>
        <v/>
      </c>
      <c r="AC522" s="123" t="str">
        <f>IF('表格编辑 '!AE522="","",'表格编辑 '!AE522)</f>
        <v/>
      </c>
      <c r="AD522" s="123">
        <f>IF('表格编辑 '!AF522="","",'表格编辑 '!AF522)</f>
        <v>140109</v>
      </c>
    </row>
    <row r="523" spans="1:30">
      <c r="A523" s="123">
        <f>IF('表格编辑 '!A523="","",'表格编辑 '!A523)</f>
        <v>40110</v>
      </c>
      <c r="B523" s="123">
        <f>IF('表格编辑 '!B523="","",'表格编辑 '!B523)</f>
        <v>50148</v>
      </c>
      <c r="C523" s="123">
        <f>IF('表格编辑 '!E523="","",'表格编辑 '!E523)</f>
        <v>59</v>
      </c>
      <c r="D523" s="123" t="str">
        <f>IF('表格编辑 '!F523="","",'表格编辑 '!F523)</f>
        <v>AI_born_event(RECEIVER, ARG0, ARG1, ARG2, ARG3,ARG4)</v>
      </c>
      <c r="E523" s="123" t="str">
        <f>IF('表格编辑 '!G523="","",'表格编辑 '!G523)</f>
        <v>AI_update_event(RECEIVER, ARG0, ARG1, ARG2, ARG3,ARG4)</v>
      </c>
      <c r="F523" s="123" t="str">
        <f>IF('表格编辑 '!H523="","",'表格编辑 '!H523)</f>
        <v/>
      </c>
      <c r="G523" s="123" t="str">
        <f>IF('表格编辑 '!I523="","",'表格编辑 '!I523)</f>
        <v/>
      </c>
      <c r="H523" s="123" t="str">
        <f>IF('表格编辑 '!J523="","",'表格编辑 '!J523)</f>
        <v>test_deadth_event(RECEIVER, ARG0, ARG1, ARG2, ARG3,ARG4)</v>
      </c>
      <c r="I523" s="123">
        <f>IF('表格编辑 '!K523="","",'表格编辑 '!K523)</f>
        <v>1</v>
      </c>
      <c r="J523" s="123">
        <f>IF('表格编辑 '!L523="","",'表格编辑 '!L523)</f>
        <v>1770</v>
      </c>
      <c r="K523" s="123">
        <f>IF('表格编辑 '!M523="","",'表格编辑 '!M523)</f>
        <v>1770</v>
      </c>
      <c r="L523" s="123" t="str">
        <f>IF('表格编辑 '!N523="","",'表格编辑 '!N523)</f>
        <v/>
      </c>
      <c r="M523" s="123" t="str">
        <f>IF('表格编辑 '!O523="","",'表格编辑 '!O523)</f>
        <v/>
      </c>
      <c r="N523" s="123" t="str">
        <f>IF('表格编辑 '!P523="","",'表格编辑 '!P523)</f>
        <v/>
      </c>
      <c r="O523" s="123" t="str">
        <f>IF('表格编辑 '!Q523="","",'表格编辑 '!Q523)</f>
        <v/>
      </c>
      <c r="P523" s="123" t="str">
        <f>IF('表格编辑 '!R523="","",'表格编辑 '!R523)</f>
        <v/>
      </c>
      <c r="Q523" s="123">
        <f>IF('表格编辑 '!S523="","",'表格编辑 '!S523)</f>
        <v>320</v>
      </c>
      <c r="R523" s="123" t="str">
        <f>IF('表格编辑 '!T523="","",'表格编辑 '!T523)</f>
        <v/>
      </c>
      <c r="S523" s="123" t="str">
        <f>IF('表格编辑 '!U523="","",'表格编辑 '!U523)</f>
        <v/>
      </c>
      <c r="T523" s="123" t="str">
        <f>IF('表格编辑 '!V523="","",'表格编辑 '!V523)</f>
        <v/>
      </c>
      <c r="U523" s="123" t="str">
        <f>IF('表格编辑 '!W523="","",'表格编辑 '!W523)</f>
        <v/>
      </c>
      <c r="V523" s="123" t="str">
        <f>IF('表格编辑 '!X523="","",'表格编辑 '!X523)</f>
        <v/>
      </c>
      <c r="W523" s="123" t="str">
        <f>IF('表格编辑 '!Y523="","",'表格编辑 '!Y523)</f>
        <v/>
      </c>
      <c r="X523" s="123" t="str">
        <f>IF('表格编辑 '!Z523="","",'表格编辑 '!Z523)</f>
        <v/>
      </c>
      <c r="Y523" s="123" t="str">
        <f>IF('表格编辑 '!AA523="","",'表格编辑 '!AA523)</f>
        <v/>
      </c>
      <c r="Z523" s="123" t="str">
        <f>IF('表格编辑 '!AB523="","",'表格编辑 '!AB523)</f>
        <v/>
      </c>
      <c r="AA523" s="123" t="str">
        <f>IF('表格编辑 '!AC523="","",'表格编辑 '!AC523)</f>
        <v/>
      </c>
      <c r="AB523" s="123" t="str">
        <f>IF('表格编辑 '!AD523="","",'表格编辑 '!AD523)</f>
        <v/>
      </c>
      <c r="AC523" s="123" t="str">
        <f>IF('表格编辑 '!AE523="","",'表格编辑 '!AE523)</f>
        <v/>
      </c>
      <c r="AD523" s="123">
        <f>IF('表格编辑 '!AF523="","",'表格编辑 '!AF523)</f>
        <v>140110</v>
      </c>
    </row>
    <row r="524" spans="1:30">
      <c r="A524" s="123">
        <f>IF('表格编辑 '!A524="","",'表格编辑 '!A524)</f>
        <v>40111</v>
      </c>
      <c r="B524" s="123">
        <f>IF('表格编辑 '!B524="","",'表格编辑 '!B524)</f>
        <v>50090</v>
      </c>
      <c r="C524" s="123">
        <f>IF('表格编辑 '!E524="","",'表格编辑 '!E524)</f>
        <v>59</v>
      </c>
      <c r="D524" s="123" t="str">
        <f>IF('表格编辑 '!F524="","",'表格编辑 '!F524)</f>
        <v>AI_born_event(RECEIVER, ARG0, ARG1, ARG2, ARG3,ARG4)</v>
      </c>
      <c r="E524" s="123" t="str">
        <f>IF('表格编辑 '!G524="","",'表格编辑 '!G524)</f>
        <v>AI_update_event(RECEIVER, ARG0, ARG1, ARG2, ARG3,ARG4)</v>
      </c>
      <c r="F524" s="123" t="str">
        <f>IF('表格编辑 '!H524="","",'表格编辑 '!H524)</f>
        <v/>
      </c>
      <c r="G524" s="123" t="str">
        <f>IF('表格编辑 '!I524="","",'表格编辑 '!I524)</f>
        <v/>
      </c>
      <c r="H524" s="123" t="str">
        <f>IF('表格编辑 '!J524="","",'表格编辑 '!J524)</f>
        <v>test_deadth_event(RECEIVER, ARG0, ARG1, ARG2, ARG3,ARG4)</v>
      </c>
      <c r="I524" s="123">
        <f>IF('表格编辑 '!K524="","",'表格编辑 '!K524)</f>
        <v>1</v>
      </c>
      <c r="J524" s="123">
        <f>IF('表格编辑 '!L524="","",'表格编辑 '!L524)</f>
        <v>2564</v>
      </c>
      <c r="K524" s="123">
        <f>IF('表格编辑 '!M524="","",'表格编辑 '!M524)</f>
        <v>1770</v>
      </c>
      <c r="L524" s="123" t="str">
        <f>IF('表格编辑 '!N524="","",'表格编辑 '!N524)</f>
        <v/>
      </c>
      <c r="M524" s="123" t="str">
        <f>IF('表格编辑 '!O524="","",'表格编辑 '!O524)</f>
        <v/>
      </c>
      <c r="N524" s="123" t="str">
        <f>IF('表格编辑 '!P524="","",'表格编辑 '!P524)</f>
        <v/>
      </c>
      <c r="O524" s="123" t="str">
        <f>IF('表格编辑 '!Q524="","",'表格编辑 '!Q524)</f>
        <v/>
      </c>
      <c r="P524" s="123" t="str">
        <f>IF('表格编辑 '!R524="","",'表格编辑 '!R524)</f>
        <v/>
      </c>
      <c r="Q524" s="123">
        <f>IF('表格编辑 '!S524="","",'表格编辑 '!S524)</f>
        <v>320</v>
      </c>
      <c r="R524" s="123" t="str">
        <f>IF('表格编辑 '!T524="","",'表格编辑 '!T524)</f>
        <v/>
      </c>
      <c r="S524" s="123" t="str">
        <f>IF('表格编辑 '!U524="","",'表格编辑 '!U524)</f>
        <v/>
      </c>
      <c r="T524" s="123" t="str">
        <f>IF('表格编辑 '!V524="","",'表格编辑 '!V524)</f>
        <v/>
      </c>
      <c r="U524" s="123" t="str">
        <f>IF('表格编辑 '!W524="","",'表格编辑 '!W524)</f>
        <v/>
      </c>
      <c r="V524" s="123" t="str">
        <f>IF('表格编辑 '!X524="","",'表格编辑 '!X524)</f>
        <v/>
      </c>
      <c r="W524" s="123" t="str">
        <f>IF('表格编辑 '!Y524="","",'表格编辑 '!Y524)</f>
        <v/>
      </c>
      <c r="X524" s="123" t="str">
        <f>IF('表格编辑 '!Z524="","",'表格编辑 '!Z524)</f>
        <v/>
      </c>
      <c r="Y524" s="123" t="str">
        <f>IF('表格编辑 '!AA524="","",'表格编辑 '!AA524)</f>
        <v/>
      </c>
      <c r="Z524" s="123" t="str">
        <f>IF('表格编辑 '!AB524="","",'表格编辑 '!AB524)</f>
        <v/>
      </c>
      <c r="AA524" s="123" t="str">
        <f>IF('表格编辑 '!AC524="","",'表格编辑 '!AC524)</f>
        <v/>
      </c>
      <c r="AB524" s="123" t="str">
        <f>IF('表格编辑 '!AD524="","",'表格编辑 '!AD524)</f>
        <v/>
      </c>
      <c r="AC524" s="123" t="str">
        <f>IF('表格编辑 '!AE524="","",'表格编辑 '!AE524)</f>
        <v/>
      </c>
      <c r="AD524" s="123">
        <f>IF('表格编辑 '!AF524="","",'表格编辑 '!AF524)</f>
        <v>140111</v>
      </c>
    </row>
    <row r="525" spans="1:30">
      <c r="A525" s="123">
        <f>IF('表格编辑 '!A525="","",'表格编辑 '!A525)</f>
        <v>40112</v>
      </c>
      <c r="B525" s="123">
        <f>IF('表格编辑 '!B525="","",'表格编辑 '!B525)</f>
        <v>50085</v>
      </c>
      <c r="C525" s="123">
        <f>IF('表格编辑 '!E525="","",'表格编辑 '!E525)</f>
        <v>59</v>
      </c>
      <c r="D525" s="123" t="str">
        <f>IF('表格编辑 '!F525="","",'表格编辑 '!F525)</f>
        <v>AI_born_event(RECEIVER, ARG0, ARG1, ARG2, ARG3,ARG4)</v>
      </c>
      <c r="E525" s="123" t="str">
        <f>IF('表格编辑 '!G525="","",'表格编辑 '!G525)</f>
        <v>AI_update_event(RECEIVER, ARG0, ARG1, ARG2, ARG3,ARG4)</v>
      </c>
      <c r="F525" s="123" t="str">
        <f>IF('表格编辑 '!H525="","",'表格编辑 '!H525)</f>
        <v/>
      </c>
      <c r="G525" s="123" t="str">
        <f>IF('表格编辑 '!I525="","",'表格编辑 '!I525)</f>
        <v/>
      </c>
      <c r="H525" s="123" t="str">
        <f>IF('表格编辑 '!J525="","",'表格编辑 '!J525)</f>
        <v>test_deadth_event(RECEIVER, ARG0, ARG1, ARG2, ARG3,ARG4)</v>
      </c>
      <c r="I525" s="123">
        <f>IF('表格编辑 '!K525="","",'表格编辑 '!K525)</f>
        <v>1</v>
      </c>
      <c r="J525" s="123">
        <f>IF('表格编辑 '!L525="","",'表格编辑 '!L525)</f>
        <v>3606</v>
      </c>
      <c r="K525" s="123">
        <f>IF('表格编辑 '!M525="","",'表格编辑 '!M525)</f>
        <v>1770</v>
      </c>
      <c r="L525" s="123" t="str">
        <f>IF('表格编辑 '!N525="","",'表格编辑 '!N525)</f>
        <v/>
      </c>
      <c r="M525" s="123" t="str">
        <f>IF('表格编辑 '!O525="","",'表格编辑 '!O525)</f>
        <v/>
      </c>
      <c r="N525" s="123" t="str">
        <f>IF('表格编辑 '!P525="","",'表格编辑 '!P525)</f>
        <v/>
      </c>
      <c r="O525" s="123" t="str">
        <f>IF('表格编辑 '!Q525="","",'表格编辑 '!Q525)</f>
        <v/>
      </c>
      <c r="P525" s="123" t="str">
        <f>IF('表格编辑 '!R525="","",'表格编辑 '!R525)</f>
        <v/>
      </c>
      <c r="Q525" s="123">
        <f>IF('表格编辑 '!S525="","",'表格编辑 '!S525)</f>
        <v>320</v>
      </c>
      <c r="R525" s="123" t="str">
        <f>IF('表格编辑 '!T525="","",'表格编辑 '!T525)</f>
        <v/>
      </c>
      <c r="S525" s="123" t="str">
        <f>IF('表格编辑 '!U525="","",'表格编辑 '!U525)</f>
        <v/>
      </c>
      <c r="T525" s="123" t="str">
        <f>IF('表格编辑 '!V525="","",'表格编辑 '!V525)</f>
        <v/>
      </c>
      <c r="U525" s="123" t="str">
        <f>IF('表格编辑 '!W525="","",'表格编辑 '!W525)</f>
        <v/>
      </c>
      <c r="V525" s="123" t="str">
        <f>IF('表格编辑 '!X525="","",'表格编辑 '!X525)</f>
        <v/>
      </c>
      <c r="W525" s="123" t="str">
        <f>IF('表格编辑 '!Y525="","",'表格编辑 '!Y525)</f>
        <v/>
      </c>
      <c r="X525" s="123" t="str">
        <f>IF('表格编辑 '!Z525="","",'表格编辑 '!Z525)</f>
        <v/>
      </c>
      <c r="Y525" s="123" t="str">
        <f>IF('表格编辑 '!AA525="","",'表格编辑 '!AA525)</f>
        <v/>
      </c>
      <c r="Z525" s="123" t="str">
        <f>IF('表格编辑 '!AB525="","",'表格编辑 '!AB525)</f>
        <v/>
      </c>
      <c r="AA525" s="123" t="str">
        <f>IF('表格编辑 '!AC525="","",'表格编辑 '!AC525)</f>
        <v/>
      </c>
      <c r="AB525" s="123" t="str">
        <f>IF('表格编辑 '!AD525="","",'表格编辑 '!AD525)</f>
        <v/>
      </c>
      <c r="AC525" s="123" t="str">
        <f>IF('表格编辑 '!AE525="","",'表格编辑 '!AE525)</f>
        <v/>
      </c>
      <c r="AD525" s="123">
        <f>IF('表格编辑 '!AF525="","",'表格编辑 '!AF525)</f>
        <v>140112</v>
      </c>
    </row>
    <row r="526" spans="1:30">
      <c r="A526" s="123">
        <f>IF('表格编辑 '!A526="","",'表格编辑 '!A526)</f>
        <v>40113</v>
      </c>
      <c r="B526" s="123">
        <f>IF('表格编辑 '!B526="","",'表格编辑 '!B526)</f>
        <v>50088</v>
      </c>
      <c r="C526" s="123">
        <f>IF('表格编辑 '!E526="","",'表格编辑 '!E526)</f>
        <v>59</v>
      </c>
      <c r="D526" s="123" t="str">
        <f>IF('表格编辑 '!F526="","",'表格编辑 '!F526)</f>
        <v>AI_born_event(RECEIVER, ARG0, ARG1, ARG2, ARG3,ARG4)</v>
      </c>
      <c r="E526" s="123" t="str">
        <f>IF('表格编辑 '!G526="","",'表格编辑 '!G526)</f>
        <v>AI_update_event(RECEIVER, ARG0, ARG1, ARG2, ARG3,ARG4)</v>
      </c>
      <c r="F526" s="123" t="str">
        <f>IF('表格编辑 '!H526="","",'表格编辑 '!H526)</f>
        <v/>
      </c>
      <c r="G526" s="123" t="str">
        <f>IF('表格编辑 '!I526="","",'表格编辑 '!I526)</f>
        <v/>
      </c>
      <c r="H526" s="123" t="str">
        <f>IF('表格编辑 '!J526="","",'表格编辑 '!J526)</f>
        <v>test_deadth_event(RECEIVER, ARG0, ARG1, ARG2, ARG3,ARG4)</v>
      </c>
      <c r="I526" s="123">
        <f>IF('表格编辑 '!K526="","",'表格编辑 '!K526)</f>
        <v>1</v>
      </c>
      <c r="J526" s="123">
        <f>IF('表格编辑 '!L526="","",'表格编辑 '!L526)</f>
        <v>2432</v>
      </c>
      <c r="K526" s="123">
        <f>IF('表格编辑 '!M526="","",'表格编辑 '!M526)</f>
        <v>1770</v>
      </c>
      <c r="L526" s="123" t="str">
        <f>IF('表格编辑 '!N526="","",'表格编辑 '!N526)</f>
        <v/>
      </c>
      <c r="M526" s="123" t="str">
        <f>IF('表格编辑 '!O526="","",'表格编辑 '!O526)</f>
        <v/>
      </c>
      <c r="N526" s="123" t="str">
        <f>IF('表格编辑 '!P526="","",'表格编辑 '!P526)</f>
        <v/>
      </c>
      <c r="O526" s="123" t="str">
        <f>IF('表格编辑 '!Q526="","",'表格编辑 '!Q526)</f>
        <v/>
      </c>
      <c r="P526" s="123" t="str">
        <f>IF('表格编辑 '!R526="","",'表格编辑 '!R526)</f>
        <v/>
      </c>
      <c r="Q526" s="123">
        <f>IF('表格编辑 '!S526="","",'表格编辑 '!S526)</f>
        <v>320</v>
      </c>
      <c r="R526" s="123" t="str">
        <f>IF('表格编辑 '!T526="","",'表格编辑 '!T526)</f>
        <v/>
      </c>
      <c r="S526" s="123" t="str">
        <f>IF('表格编辑 '!U526="","",'表格编辑 '!U526)</f>
        <v/>
      </c>
      <c r="T526" s="123" t="str">
        <f>IF('表格编辑 '!V526="","",'表格编辑 '!V526)</f>
        <v/>
      </c>
      <c r="U526" s="123" t="str">
        <f>IF('表格编辑 '!W526="","",'表格编辑 '!W526)</f>
        <v/>
      </c>
      <c r="V526" s="123" t="str">
        <f>IF('表格编辑 '!X526="","",'表格编辑 '!X526)</f>
        <v/>
      </c>
      <c r="W526" s="123" t="str">
        <f>IF('表格编辑 '!Y526="","",'表格编辑 '!Y526)</f>
        <v/>
      </c>
      <c r="X526" s="123" t="str">
        <f>IF('表格编辑 '!Z526="","",'表格编辑 '!Z526)</f>
        <v/>
      </c>
      <c r="Y526" s="123" t="str">
        <f>IF('表格编辑 '!AA526="","",'表格编辑 '!AA526)</f>
        <v/>
      </c>
      <c r="Z526" s="123" t="str">
        <f>IF('表格编辑 '!AB526="","",'表格编辑 '!AB526)</f>
        <v/>
      </c>
      <c r="AA526" s="123" t="str">
        <f>IF('表格编辑 '!AC526="","",'表格编辑 '!AC526)</f>
        <v/>
      </c>
      <c r="AB526" s="123" t="str">
        <f>IF('表格编辑 '!AD526="","",'表格编辑 '!AD526)</f>
        <v/>
      </c>
      <c r="AC526" s="123" t="str">
        <f>IF('表格编辑 '!AE526="","",'表格编辑 '!AE526)</f>
        <v/>
      </c>
      <c r="AD526" s="123">
        <f>IF('表格编辑 '!AF526="","",'表格编辑 '!AF526)</f>
        <v>140113</v>
      </c>
    </row>
    <row r="527" spans="1:30">
      <c r="A527" s="123">
        <f>IF('表格编辑 '!A527="","",'表格编辑 '!A527)</f>
        <v>40114</v>
      </c>
      <c r="B527" s="123">
        <f>IF('表格编辑 '!B527="","",'表格编辑 '!B527)</f>
        <v>50104</v>
      </c>
      <c r="C527" s="123">
        <f>IF('表格编辑 '!E527="","",'表格编辑 '!E527)</f>
        <v>59</v>
      </c>
      <c r="D527" s="123" t="str">
        <f>IF('表格编辑 '!F527="","",'表格编辑 '!F527)</f>
        <v>AI_born_event(RECEIVER, ARG0, ARG1, ARG2, ARG3,ARG4)</v>
      </c>
      <c r="E527" s="123" t="str">
        <f>IF('表格编辑 '!G527="","",'表格编辑 '!G527)</f>
        <v>AI_update_event(RECEIVER, ARG0, ARG1, ARG2, ARG3,ARG4)</v>
      </c>
      <c r="F527" s="123" t="str">
        <f>IF('表格编辑 '!H527="","",'表格编辑 '!H527)</f>
        <v/>
      </c>
      <c r="G527" s="123" t="str">
        <f>IF('表格编辑 '!I527="","",'表格编辑 '!I527)</f>
        <v/>
      </c>
      <c r="H527" s="123" t="str">
        <f>IF('表格编辑 '!J527="","",'表格编辑 '!J527)</f>
        <v>test_deadth_event(RECEIVER, ARG0, ARG1, ARG2, ARG3,ARG4)</v>
      </c>
      <c r="I527" s="123">
        <f>IF('表格编辑 '!K527="","",'表格编辑 '!K527)</f>
        <v>1</v>
      </c>
      <c r="J527" s="123">
        <f>IF('表格编辑 '!L527="","",'表格编辑 '!L527)</f>
        <v>3304</v>
      </c>
      <c r="K527" s="123">
        <f>IF('表格编辑 '!M527="","",'表格编辑 '!M527)</f>
        <v>1770</v>
      </c>
      <c r="L527" s="123" t="str">
        <f>IF('表格编辑 '!N527="","",'表格编辑 '!N527)</f>
        <v/>
      </c>
      <c r="M527" s="123" t="str">
        <f>IF('表格编辑 '!O527="","",'表格编辑 '!O527)</f>
        <v/>
      </c>
      <c r="N527" s="123" t="str">
        <f>IF('表格编辑 '!P527="","",'表格编辑 '!P527)</f>
        <v/>
      </c>
      <c r="O527" s="123" t="str">
        <f>IF('表格编辑 '!Q527="","",'表格编辑 '!Q527)</f>
        <v/>
      </c>
      <c r="P527" s="123" t="str">
        <f>IF('表格编辑 '!R527="","",'表格编辑 '!R527)</f>
        <v/>
      </c>
      <c r="Q527" s="123">
        <f>IF('表格编辑 '!S527="","",'表格编辑 '!S527)</f>
        <v>320</v>
      </c>
      <c r="R527" s="123" t="str">
        <f>IF('表格编辑 '!T527="","",'表格编辑 '!T527)</f>
        <v/>
      </c>
      <c r="S527" s="123" t="str">
        <f>IF('表格编辑 '!U527="","",'表格编辑 '!U527)</f>
        <v/>
      </c>
      <c r="T527" s="123" t="str">
        <f>IF('表格编辑 '!V527="","",'表格编辑 '!V527)</f>
        <v/>
      </c>
      <c r="U527" s="123" t="str">
        <f>IF('表格编辑 '!W527="","",'表格编辑 '!W527)</f>
        <v/>
      </c>
      <c r="V527" s="123" t="str">
        <f>IF('表格编辑 '!X527="","",'表格编辑 '!X527)</f>
        <v/>
      </c>
      <c r="W527" s="123" t="str">
        <f>IF('表格编辑 '!Y527="","",'表格编辑 '!Y527)</f>
        <v/>
      </c>
      <c r="X527" s="123" t="str">
        <f>IF('表格编辑 '!Z527="","",'表格编辑 '!Z527)</f>
        <v/>
      </c>
      <c r="Y527" s="123" t="str">
        <f>IF('表格编辑 '!AA527="","",'表格编辑 '!AA527)</f>
        <v/>
      </c>
      <c r="Z527" s="123" t="str">
        <f>IF('表格编辑 '!AB527="","",'表格编辑 '!AB527)</f>
        <v/>
      </c>
      <c r="AA527" s="123" t="str">
        <f>IF('表格编辑 '!AC527="","",'表格编辑 '!AC527)</f>
        <v/>
      </c>
      <c r="AB527" s="123" t="str">
        <f>IF('表格编辑 '!AD527="","",'表格编辑 '!AD527)</f>
        <v/>
      </c>
      <c r="AC527" s="123" t="str">
        <f>IF('表格编辑 '!AE527="","",'表格编辑 '!AE527)</f>
        <v/>
      </c>
      <c r="AD527" s="123">
        <f>IF('表格编辑 '!AF527="","",'表格编辑 '!AF527)</f>
        <v>140114</v>
      </c>
    </row>
    <row r="528" spans="1:30">
      <c r="A528" s="123">
        <f>IF('表格编辑 '!A528="","",'表格编辑 '!A528)</f>
        <v>40115</v>
      </c>
      <c r="B528" s="123">
        <f>IF('表格编辑 '!B528="","",'表格编辑 '!B528)</f>
        <v>50074</v>
      </c>
      <c r="C528" s="123">
        <f>IF('表格编辑 '!E528="","",'表格编辑 '!E528)</f>
        <v>59</v>
      </c>
      <c r="D528" s="123" t="str">
        <f>IF('表格编辑 '!F528="","",'表格编辑 '!F528)</f>
        <v>AI_born_event(RECEIVER, ARG0, ARG1, ARG2, ARG3,ARG4)</v>
      </c>
      <c r="E528" s="123" t="str">
        <f>IF('表格编辑 '!G528="","",'表格编辑 '!G528)</f>
        <v>AI_update_event(RECEIVER, ARG0, ARG1, ARG2, ARG3,ARG4)</v>
      </c>
      <c r="F528" s="123" t="str">
        <f>IF('表格编辑 '!H528="","",'表格编辑 '!H528)</f>
        <v/>
      </c>
      <c r="G528" s="123" t="str">
        <f>IF('表格编辑 '!I528="","",'表格编辑 '!I528)</f>
        <v/>
      </c>
      <c r="H528" s="123" t="str">
        <f>IF('表格编辑 '!J528="","",'表格编辑 '!J528)</f>
        <v>test_deadth_event(RECEIVER, ARG0, ARG1, ARG2, ARG3,ARG4)</v>
      </c>
      <c r="I528" s="123">
        <f>IF('表格编辑 '!K528="","",'表格编辑 '!K528)</f>
        <v>1</v>
      </c>
      <c r="J528" s="123">
        <f>IF('表格编辑 '!L528="","",'表格编辑 '!L528)</f>
        <v>2372</v>
      </c>
      <c r="K528" s="123">
        <f>IF('表格编辑 '!M528="","",'表格编辑 '!M528)</f>
        <v>1770</v>
      </c>
      <c r="L528" s="123" t="str">
        <f>IF('表格编辑 '!N528="","",'表格编辑 '!N528)</f>
        <v/>
      </c>
      <c r="M528" s="123" t="str">
        <f>IF('表格编辑 '!O528="","",'表格编辑 '!O528)</f>
        <v/>
      </c>
      <c r="N528" s="123" t="str">
        <f>IF('表格编辑 '!P528="","",'表格编辑 '!P528)</f>
        <v/>
      </c>
      <c r="O528" s="123" t="str">
        <f>IF('表格编辑 '!Q528="","",'表格编辑 '!Q528)</f>
        <v/>
      </c>
      <c r="P528" s="123" t="str">
        <f>IF('表格编辑 '!R528="","",'表格编辑 '!R528)</f>
        <v/>
      </c>
      <c r="Q528" s="123">
        <f>IF('表格编辑 '!S528="","",'表格编辑 '!S528)</f>
        <v>320</v>
      </c>
      <c r="R528" s="123" t="str">
        <f>IF('表格编辑 '!T528="","",'表格编辑 '!T528)</f>
        <v/>
      </c>
      <c r="S528" s="123" t="str">
        <f>IF('表格编辑 '!U528="","",'表格编辑 '!U528)</f>
        <v/>
      </c>
      <c r="T528" s="123" t="str">
        <f>IF('表格编辑 '!V528="","",'表格编辑 '!V528)</f>
        <v/>
      </c>
      <c r="U528" s="123" t="str">
        <f>IF('表格编辑 '!W528="","",'表格编辑 '!W528)</f>
        <v/>
      </c>
      <c r="V528" s="123" t="str">
        <f>IF('表格编辑 '!X528="","",'表格编辑 '!X528)</f>
        <v/>
      </c>
      <c r="W528" s="123" t="str">
        <f>IF('表格编辑 '!Y528="","",'表格编辑 '!Y528)</f>
        <v/>
      </c>
      <c r="X528" s="123" t="str">
        <f>IF('表格编辑 '!Z528="","",'表格编辑 '!Z528)</f>
        <v/>
      </c>
      <c r="Y528" s="123" t="str">
        <f>IF('表格编辑 '!AA528="","",'表格编辑 '!AA528)</f>
        <v/>
      </c>
      <c r="Z528" s="123" t="str">
        <f>IF('表格编辑 '!AB528="","",'表格编辑 '!AB528)</f>
        <v/>
      </c>
      <c r="AA528" s="123" t="str">
        <f>IF('表格编辑 '!AC528="","",'表格编辑 '!AC528)</f>
        <v/>
      </c>
      <c r="AB528" s="123" t="str">
        <f>IF('表格编辑 '!AD528="","",'表格编辑 '!AD528)</f>
        <v/>
      </c>
      <c r="AC528" s="123" t="str">
        <f>IF('表格编辑 '!AE528="","",'表格编辑 '!AE528)</f>
        <v/>
      </c>
      <c r="AD528" s="123">
        <f>IF('表格编辑 '!AF528="","",'表格编辑 '!AF528)</f>
        <v>140115</v>
      </c>
    </row>
    <row r="529" spans="1:30">
      <c r="A529" s="123">
        <f>IF('表格编辑 '!A529="","",'表格编辑 '!A529)</f>
        <v>40116</v>
      </c>
      <c r="B529" s="123">
        <f>IF('表格编辑 '!B529="","",'表格编辑 '!B529)</f>
        <v>50084</v>
      </c>
      <c r="C529" s="123">
        <f>IF('表格编辑 '!E529="","",'表格编辑 '!E529)</f>
        <v>59</v>
      </c>
      <c r="D529" s="123" t="str">
        <f>IF('表格编辑 '!F529="","",'表格编辑 '!F529)</f>
        <v>AI_born_event(RECEIVER, ARG0, ARG1, ARG2, ARG3,ARG4)</v>
      </c>
      <c r="E529" s="123" t="str">
        <f>IF('表格编辑 '!G529="","",'表格编辑 '!G529)</f>
        <v>AI_update_event(RECEIVER, ARG0, ARG1, ARG2, ARG3,ARG4)</v>
      </c>
      <c r="F529" s="123" t="str">
        <f>IF('表格编辑 '!H529="","",'表格编辑 '!H529)</f>
        <v/>
      </c>
      <c r="G529" s="123" t="str">
        <f>IF('表格编辑 '!I529="","",'表格编辑 '!I529)</f>
        <v/>
      </c>
      <c r="H529" s="123" t="str">
        <f>IF('表格编辑 '!J529="","",'表格编辑 '!J529)</f>
        <v>test_deadth_event(RECEIVER, ARG0, ARG1, ARG2, ARG3,ARG4)</v>
      </c>
      <c r="I529" s="123">
        <f>IF('表格编辑 '!K529="","",'表格编辑 '!K529)</f>
        <v>1</v>
      </c>
      <c r="J529" s="123">
        <f>IF('表格编辑 '!L529="","",'表格编辑 '!L529)</f>
        <v>3296</v>
      </c>
      <c r="K529" s="123">
        <f>IF('表格编辑 '!M529="","",'表格编辑 '!M529)</f>
        <v>1770</v>
      </c>
      <c r="L529" s="123" t="str">
        <f>IF('表格编辑 '!N529="","",'表格编辑 '!N529)</f>
        <v/>
      </c>
      <c r="M529" s="123" t="str">
        <f>IF('表格编辑 '!O529="","",'表格编辑 '!O529)</f>
        <v/>
      </c>
      <c r="N529" s="123" t="str">
        <f>IF('表格编辑 '!P529="","",'表格编辑 '!P529)</f>
        <v/>
      </c>
      <c r="O529" s="123" t="str">
        <f>IF('表格编辑 '!Q529="","",'表格编辑 '!Q529)</f>
        <v/>
      </c>
      <c r="P529" s="123" t="str">
        <f>IF('表格编辑 '!R529="","",'表格编辑 '!R529)</f>
        <v/>
      </c>
      <c r="Q529" s="123">
        <f>IF('表格编辑 '!S529="","",'表格编辑 '!S529)</f>
        <v>320</v>
      </c>
      <c r="R529" s="123" t="str">
        <f>IF('表格编辑 '!T529="","",'表格编辑 '!T529)</f>
        <v/>
      </c>
      <c r="S529" s="123" t="str">
        <f>IF('表格编辑 '!U529="","",'表格编辑 '!U529)</f>
        <v/>
      </c>
      <c r="T529" s="123" t="str">
        <f>IF('表格编辑 '!V529="","",'表格编辑 '!V529)</f>
        <v/>
      </c>
      <c r="U529" s="123" t="str">
        <f>IF('表格编辑 '!W529="","",'表格编辑 '!W529)</f>
        <v/>
      </c>
      <c r="V529" s="123" t="str">
        <f>IF('表格编辑 '!X529="","",'表格编辑 '!X529)</f>
        <v/>
      </c>
      <c r="W529" s="123" t="str">
        <f>IF('表格编辑 '!Y529="","",'表格编辑 '!Y529)</f>
        <v/>
      </c>
      <c r="X529" s="123" t="str">
        <f>IF('表格编辑 '!Z529="","",'表格编辑 '!Z529)</f>
        <v/>
      </c>
      <c r="Y529" s="123" t="str">
        <f>IF('表格编辑 '!AA529="","",'表格编辑 '!AA529)</f>
        <v/>
      </c>
      <c r="Z529" s="123" t="str">
        <f>IF('表格编辑 '!AB529="","",'表格编辑 '!AB529)</f>
        <v/>
      </c>
      <c r="AA529" s="123" t="str">
        <f>IF('表格编辑 '!AC529="","",'表格编辑 '!AC529)</f>
        <v/>
      </c>
      <c r="AB529" s="123" t="str">
        <f>IF('表格编辑 '!AD529="","",'表格编辑 '!AD529)</f>
        <v/>
      </c>
      <c r="AC529" s="123" t="str">
        <f>IF('表格编辑 '!AE529="","",'表格编辑 '!AE529)</f>
        <v/>
      </c>
      <c r="AD529" s="123">
        <f>IF('表格编辑 '!AF529="","",'表格编辑 '!AF529)</f>
        <v>140116</v>
      </c>
    </row>
    <row r="530" spans="1:30">
      <c r="A530" s="123">
        <f>IF('表格编辑 '!A530="","",'表格编辑 '!A530)</f>
        <v>40117</v>
      </c>
      <c r="B530" s="123">
        <f>IF('表格编辑 '!B530="","",'表格编辑 '!B530)</f>
        <v>50155</v>
      </c>
      <c r="C530" s="123">
        <f>IF('表格编辑 '!E530="","",'表格编辑 '!E530)</f>
        <v>59</v>
      </c>
      <c r="D530" s="123" t="str">
        <f>IF('表格编辑 '!F530="","",'表格编辑 '!F530)</f>
        <v>AI_born_event(RECEIVER, ARG0, ARG1, ARG2, ARG3,ARG4)</v>
      </c>
      <c r="E530" s="123" t="str">
        <f>IF('表格编辑 '!G530="","",'表格编辑 '!G530)</f>
        <v>AI_update_event(RECEIVER, ARG0, ARG1, ARG2, ARG3,ARG4)</v>
      </c>
      <c r="F530" s="123" t="str">
        <f>IF('表格编辑 '!H530="","",'表格编辑 '!H530)</f>
        <v/>
      </c>
      <c r="G530" s="123" t="str">
        <f>IF('表格编辑 '!I530="","",'表格编辑 '!I530)</f>
        <v/>
      </c>
      <c r="H530" s="123" t="str">
        <f>IF('表格编辑 '!J530="","",'表格编辑 '!J530)</f>
        <v>test_deadth_event(RECEIVER, ARG0, ARG1, ARG2, ARG3,ARG4)</v>
      </c>
      <c r="I530" s="123">
        <f>IF('表格编辑 '!K530="","",'表格编辑 '!K530)</f>
        <v>1</v>
      </c>
      <c r="J530" s="123">
        <f>IF('表格编辑 '!L530="","",'表格编辑 '!L530)</f>
        <v>1642</v>
      </c>
      <c r="K530" s="123">
        <f>IF('表格编辑 '!M530="","",'表格编辑 '!M530)</f>
        <v>1770</v>
      </c>
      <c r="L530" s="123" t="str">
        <f>IF('表格编辑 '!N530="","",'表格编辑 '!N530)</f>
        <v/>
      </c>
      <c r="M530" s="123" t="str">
        <f>IF('表格编辑 '!O530="","",'表格编辑 '!O530)</f>
        <v/>
      </c>
      <c r="N530" s="123" t="str">
        <f>IF('表格编辑 '!P530="","",'表格编辑 '!P530)</f>
        <v/>
      </c>
      <c r="O530" s="123" t="str">
        <f>IF('表格编辑 '!Q530="","",'表格编辑 '!Q530)</f>
        <v/>
      </c>
      <c r="P530" s="123" t="str">
        <f>IF('表格编辑 '!R530="","",'表格编辑 '!R530)</f>
        <v/>
      </c>
      <c r="Q530" s="123">
        <f>IF('表格编辑 '!S530="","",'表格编辑 '!S530)</f>
        <v>320</v>
      </c>
      <c r="R530" s="123" t="str">
        <f>IF('表格编辑 '!T530="","",'表格编辑 '!T530)</f>
        <v/>
      </c>
      <c r="S530" s="123" t="str">
        <f>IF('表格编辑 '!U530="","",'表格编辑 '!U530)</f>
        <v/>
      </c>
      <c r="T530" s="123" t="str">
        <f>IF('表格编辑 '!V530="","",'表格编辑 '!V530)</f>
        <v/>
      </c>
      <c r="U530" s="123" t="str">
        <f>IF('表格编辑 '!W530="","",'表格编辑 '!W530)</f>
        <v/>
      </c>
      <c r="V530" s="123" t="str">
        <f>IF('表格编辑 '!X530="","",'表格编辑 '!X530)</f>
        <v/>
      </c>
      <c r="W530" s="123" t="str">
        <f>IF('表格编辑 '!Y530="","",'表格编辑 '!Y530)</f>
        <v/>
      </c>
      <c r="X530" s="123" t="str">
        <f>IF('表格编辑 '!Z530="","",'表格编辑 '!Z530)</f>
        <v/>
      </c>
      <c r="Y530" s="123" t="str">
        <f>IF('表格编辑 '!AA530="","",'表格编辑 '!AA530)</f>
        <v/>
      </c>
      <c r="Z530" s="123" t="str">
        <f>IF('表格编辑 '!AB530="","",'表格编辑 '!AB530)</f>
        <v/>
      </c>
      <c r="AA530" s="123" t="str">
        <f>IF('表格编辑 '!AC530="","",'表格编辑 '!AC530)</f>
        <v/>
      </c>
      <c r="AB530" s="123" t="str">
        <f>IF('表格编辑 '!AD530="","",'表格编辑 '!AD530)</f>
        <v/>
      </c>
      <c r="AC530" s="123" t="str">
        <f>IF('表格编辑 '!AE530="","",'表格编辑 '!AE530)</f>
        <v/>
      </c>
      <c r="AD530" s="123">
        <f>IF('表格编辑 '!AF530="","",'表格编辑 '!AF530)</f>
        <v>140117</v>
      </c>
    </row>
    <row r="531" spans="1:30">
      <c r="A531" s="123">
        <f>IF('表格编辑 '!A531="","",'表格编辑 '!A531)</f>
        <v>40118</v>
      </c>
      <c r="B531" s="123">
        <f>IF('表格编辑 '!B531="","",'表格编辑 '!B531)</f>
        <v>50157</v>
      </c>
      <c r="C531" s="123">
        <f>IF('表格编辑 '!E531="","",'表格编辑 '!E531)</f>
        <v>59</v>
      </c>
      <c r="D531" s="123" t="str">
        <f>IF('表格编辑 '!F531="","",'表格编辑 '!F531)</f>
        <v>AI_born_event(RECEIVER, ARG0, ARG1, ARG2, ARG3,ARG4)</v>
      </c>
      <c r="E531" s="123" t="str">
        <f>IF('表格编辑 '!G531="","",'表格编辑 '!G531)</f>
        <v>AI_update_event(RECEIVER, ARG0, ARG1, ARG2, ARG3,ARG4)</v>
      </c>
      <c r="F531" s="123" t="str">
        <f>IF('表格编辑 '!H531="","",'表格编辑 '!H531)</f>
        <v/>
      </c>
      <c r="G531" s="123" t="str">
        <f>IF('表格编辑 '!I531="","",'表格编辑 '!I531)</f>
        <v/>
      </c>
      <c r="H531" s="123" t="str">
        <f>IF('表格编辑 '!J531="","",'表格编辑 '!J531)</f>
        <v>test_deadth_event(RECEIVER, ARG0, ARG1, ARG2, ARG3,ARG4)</v>
      </c>
      <c r="I531" s="123">
        <f>IF('表格编辑 '!K531="","",'表格编辑 '!K531)</f>
        <v>1</v>
      </c>
      <c r="J531" s="123">
        <f>IF('表格编辑 '!L531="","",'表格编辑 '!L531)</f>
        <v>1090</v>
      </c>
      <c r="K531" s="123">
        <f>IF('表格编辑 '!M531="","",'表格编辑 '!M531)</f>
        <v>1770</v>
      </c>
      <c r="L531" s="123" t="str">
        <f>IF('表格编辑 '!N531="","",'表格编辑 '!N531)</f>
        <v/>
      </c>
      <c r="M531" s="123" t="str">
        <f>IF('表格编辑 '!O531="","",'表格编辑 '!O531)</f>
        <v/>
      </c>
      <c r="N531" s="123" t="str">
        <f>IF('表格编辑 '!P531="","",'表格编辑 '!P531)</f>
        <v/>
      </c>
      <c r="O531" s="123" t="str">
        <f>IF('表格编辑 '!Q531="","",'表格编辑 '!Q531)</f>
        <v/>
      </c>
      <c r="P531" s="123" t="str">
        <f>IF('表格编辑 '!R531="","",'表格编辑 '!R531)</f>
        <v/>
      </c>
      <c r="Q531" s="123">
        <f>IF('表格编辑 '!S531="","",'表格编辑 '!S531)</f>
        <v>320</v>
      </c>
      <c r="R531" s="123" t="str">
        <f>IF('表格编辑 '!T531="","",'表格编辑 '!T531)</f>
        <v/>
      </c>
      <c r="S531" s="123" t="str">
        <f>IF('表格编辑 '!U531="","",'表格编辑 '!U531)</f>
        <v/>
      </c>
      <c r="T531" s="123" t="str">
        <f>IF('表格编辑 '!V531="","",'表格编辑 '!V531)</f>
        <v/>
      </c>
      <c r="U531" s="123" t="str">
        <f>IF('表格编辑 '!W531="","",'表格编辑 '!W531)</f>
        <v/>
      </c>
      <c r="V531" s="123" t="str">
        <f>IF('表格编辑 '!X531="","",'表格编辑 '!X531)</f>
        <v/>
      </c>
      <c r="W531" s="123" t="str">
        <f>IF('表格编辑 '!Y531="","",'表格编辑 '!Y531)</f>
        <v/>
      </c>
      <c r="X531" s="123" t="str">
        <f>IF('表格编辑 '!Z531="","",'表格编辑 '!Z531)</f>
        <v/>
      </c>
      <c r="Y531" s="123" t="str">
        <f>IF('表格编辑 '!AA531="","",'表格编辑 '!AA531)</f>
        <v/>
      </c>
      <c r="Z531" s="123" t="str">
        <f>IF('表格编辑 '!AB531="","",'表格编辑 '!AB531)</f>
        <v/>
      </c>
      <c r="AA531" s="123" t="str">
        <f>IF('表格编辑 '!AC531="","",'表格编辑 '!AC531)</f>
        <v/>
      </c>
      <c r="AB531" s="123" t="str">
        <f>IF('表格编辑 '!AD531="","",'表格编辑 '!AD531)</f>
        <v/>
      </c>
      <c r="AC531" s="123" t="str">
        <f>IF('表格编辑 '!AE531="","",'表格编辑 '!AE531)</f>
        <v/>
      </c>
      <c r="AD531" s="123">
        <f>IF('表格编辑 '!AF531="","",'表格编辑 '!AF531)</f>
        <v>140118</v>
      </c>
    </row>
    <row r="532" spans="1:30">
      <c r="A532" s="123">
        <f>IF('表格编辑 '!A532="","",'表格编辑 '!A532)</f>
        <v>40119</v>
      </c>
      <c r="B532" s="123">
        <f>IF('表格编辑 '!B532="","",'表格编辑 '!B532)</f>
        <v>50076</v>
      </c>
      <c r="C532" s="123">
        <f>IF('表格编辑 '!E532="","",'表格编辑 '!E532)</f>
        <v>59</v>
      </c>
      <c r="D532" s="123" t="str">
        <f>IF('表格编辑 '!F532="","",'表格编辑 '!F532)</f>
        <v>AI_born_event(RECEIVER, ARG0, ARG1, ARG2, ARG3,ARG4)</v>
      </c>
      <c r="E532" s="123" t="str">
        <f>IF('表格编辑 '!G532="","",'表格编辑 '!G532)</f>
        <v>AI_update_event(RECEIVER, ARG0, ARG1, ARG2, ARG3,ARG4)</v>
      </c>
      <c r="F532" s="123" t="str">
        <f>IF('表格编辑 '!H532="","",'表格编辑 '!H532)</f>
        <v/>
      </c>
      <c r="G532" s="123" t="str">
        <f>IF('表格编辑 '!I532="","",'表格编辑 '!I532)</f>
        <v/>
      </c>
      <c r="H532" s="123" t="str">
        <f>IF('表格编辑 '!J532="","",'表格编辑 '!J532)</f>
        <v>test_deadth_event(RECEIVER, ARG0, ARG1, ARG2, ARG3,ARG4)</v>
      </c>
      <c r="I532" s="123">
        <f>IF('表格编辑 '!K532="","",'表格编辑 '!K532)</f>
        <v>1</v>
      </c>
      <c r="J532" s="123">
        <f>IF('表格编辑 '!L532="","",'表格编辑 '!L532)</f>
        <v>2610</v>
      </c>
      <c r="K532" s="123">
        <f>IF('表格编辑 '!M532="","",'表格编辑 '!M532)</f>
        <v>1770</v>
      </c>
      <c r="L532" s="123" t="str">
        <f>IF('表格编辑 '!N532="","",'表格编辑 '!N532)</f>
        <v/>
      </c>
      <c r="M532" s="123" t="str">
        <f>IF('表格编辑 '!O532="","",'表格编辑 '!O532)</f>
        <v/>
      </c>
      <c r="N532" s="123" t="str">
        <f>IF('表格编辑 '!P532="","",'表格编辑 '!P532)</f>
        <v/>
      </c>
      <c r="O532" s="123" t="str">
        <f>IF('表格编辑 '!Q532="","",'表格编辑 '!Q532)</f>
        <v/>
      </c>
      <c r="P532" s="123" t="str">
        <f>IF('表格编辑 '!R532="","",'表格编辑 '!R532)</f>
        <v/>
      </c>
      <c r="Q532" s="123">
        <f>IF('表格编辑 '!S532="","",'表格编辑 '!S532)</f>
        <v>320</v>
      </c>
      <c r="R532" s="123" t="str">
        <f>IF('表格编辑 '!T532="","",'表格编辑 '!T532)</f>
        <v/>
      </c>
      <c r="S532" s="123" t="str">
        <f>IF('表格编辑 '!U532="","",'表格编辑 '!U532)</f>
        <v/>
      </c>
      <c r="T532" s="123" t="str">
        <f>IF('表格编辑 '!V532="","",'表格编辑 '!V532)</f>
        <v/>
      </c>
      <c r="U532" s="123" t="str">
        <f>IF('表格编辑 '!W532="","",'表格编辑 '!W532)</f>
        <v/>
      </c>
      <c r="V532" s="123" t="str">
        <f>IF('表格编辑 '!X532="","",'表格编辑 '!X532)</f>
        <v/>
      </c>
      <c r="W532" s="123" t="str">
        <f>IF('表格编辑 '!Y532="","",'表格编辑 '!Y532)</f>
        <v/>
      </c>
      <c r="X532" s="123" t="str">
        <f>IF('表格编辑 '!Z532="","",'表格编辑 '!Z532)</f>
        <v/>
      </c>
      <c r="Y532" s="123" t="str">
        <f>IF('表格编辑 '!AA532="","",'表格编辑 '!AA532)</f>
        <v/>
      </c>
      <c r="Z532" s="123" t="str">
        <f>IF('表格编辑 '!AB532="","",'表格编辑 '!AB532)</f>
        <v/>
      </c>
      <c r="AA532" s="123" t="str">
        <f>IF('表格编辑 '!AC532="","",'表格编辑 '!AC532)</f>
        <v/>
      </c>
      <c r="AB532" s="123" t="str">
        <f>IF('表格编辑 '!AD532="","",'表格编辑 '!AD532)</f>
        <v/>
      </c>
      <c r="AC532" s="123" t="str">
        <f>IF('表格编辑 '!AE532="","",'表格编辑 '!AE532)</f>
        <v/>
      </c>
      <c r="AD532" s="123">
        <f>IF('表格编辑 '!AF532="","",'表格编辑 '!AF532)</f>
        <v>140119</v>
      </c>
    </row>
    <row r="533" spans="1:30">
      <c r="A533" s="123">
        <f>IF('表格编辑 '!A533="","",'表格编辑 '!A533)</f>
        <v>40120</v>
      </c>
      <c r="B533" s="123">
        <f>IF('表格编辑 '!B533="","",'表格编辑 '!B533)</f>
        <v>50060</v>
      </c>
      <c r="C533" s="123">
        <f>IF('表格编辑 '!E533="","",'表格编辑 '!E533)</f>
        <v>59</v>
      </c>
      <c r="D533" s="123" t="str">
        <f>IF('表格编辑 '!F533="","",'表格编辑 '!F533)</f>
        <v>AI_born_event(RECEIVER, ARG0, ARG1, ARG2, ARG3,ARG4)</v>
      </c>
      <c r="E533" s="123" t="str">
        <f>IF('表格编辑 '!G533="","",'表格编辑 '!G533)</f>
        <v>AI_update_event(RECEIVER, ARG0, ARG1, ARG2, ARG3,ARG4)</v>
      </c>
      <c r="F533" s="123" t="str">
        <f>IF('表格编辑 '!H533="","",'表格编辑 '!H533)</f>
        <v/>
      </c>
      <c r="G533" s="123" t="str">
        <f>IF('表格编辑 '!I533="","",'表格编辑 '!I533)</f>
        <v/>
      </c>
      <c r="H533" s="123" t="str">
        <f>IF('表格编辑 '!J533="","",'表格编辑 '!J533)</f>
        <v>test_deadth_event(RECEIVER, ARG0, ARG1, ARG2, ARG3,ARG4)</v>
      </c>
      <c r="I533" s="123">
        <f>IF('表格编辑 '!K533="","",'表格编辑 '!K533)</f>
        <v>1</v>
      </c>
      <c r="J533" s="123">
        <f>IF('表格编辑 '!L533="","",'表格编辑 '!L533)</f>
        <v>1288</v>
      </c>
      <c r="K533" s="123">
        <f>IF('表格编辑 '!M533="","",'表格编辑 '!M533)</f>
        <v>1770</v>
      </c>
      <c r="L533" s="123" t="str">
        <f>IF('表格编辑 '!N533="","",'表格编辑 '!N533)</f>
        <v/>
      </c>
      <c r="M533" s="123" t="str">
        <f>IF('表格编辑 '!O533="","",'表格编辑 '!O533)</f>
        <v/>
      </c>
      <c r="N533" s="123" t="str">
        <f>IF('表格编辑 '!P533="","",'表格编辑 '!P533)</f>
        <v/>
      </c>
      <c r="O533" s="123" t="str">
        <f>IF('表格编辑 '!Q533="","",'表格编辑 '!Q533)</f>
        <v/>
      </c>
      <c r="P533" s="123" t="str">
        <f>IF('表格编辑 '!R533="","",'表格编辑 '!R533)</f>
        <v/>
      </c>
      <c r="Q533" s="123">
        <f>IF('表格编辑 '!S533="","",'表格编辑 '!S533)</f>
        <v>320</v>
      </c>
      <c r="R533" s="123" t="str">
        <f>IF('表格编辑 '!T533="","",'表格编辑 '!T533)</f>
        <v/>
      </c>
      <c r="S533" s="123" t="str">
        <f>IF('表格编辑 '!U533="","",'表格编辑 '!U533)</f>
        <v/>
      </c>
      <c r="T533" s="123" t="str">
        <f>IF('表格编辑 '!V533="","",'表格编辑 '!V533)</f>
        <v/>
      </c>
      <c r="U533" s="123" t="str">
        <f>IF('表格编辑 '!W533="","",'表格编辑 '!W533)</f>
        <v/>
      </c>
      <c r="V533" s="123" t="str">
        <f>IF('表格编辑 '!X533="","",'表格编辑 '!X533)</f>
        <v/>
      </c>
      <c r="W533" s="123" t="str">
        <f>IF('表格编辑 '!Y533="","",'表格编辑 '!Y533)</f>
        <v/>
      </c>
      <c r="X533" s="123" t="str">
        <f>IF('表格编辑 '!Z533="","",'表格编辑 '!Z533)</f>
        <v/>
      </c>
      <c r="Y533" s="123" t="str">
        <f>IF('表格编辑 '!AA533="","",'表格编辑 '!AA533)</f>
        <v/>
      </c>
      <c r="Z533" s="123" t="str">
        <f>IF('表格编辑 '!AB533="","",'表格编辑 '!AB533)</f>
        <v/>
      </c>
      <c r="AA533" s="123" t="str">
        <f>IF('表格编辑 '!AC533="","",'表格编辑 '!AC533)</f>
        <v/>
      </c>
      <c r="AB533" s="123" t="str">
        <f>IF('表格编辑 '!AD533="","",'表格编辑 '!AD533)</f>
        <v/>
      </c>
      <c r="AC533" s="123" t="str">
        <f>IF('表格编辑 '!AE533="","",'表格编辑 '!AE533)</f>
        <v/>
      </c>
      <c r="AD533" s="123">
        <f>IF('表格编辑 '!AF533="","",'表格编辑 '!AF533)</f>
        <v>140120</v>
      </c>
    </row>
    <row r="534" spans="1:30">
      <c r="A534" s="123">
        <f>IF('表格编辑 '!A534="","",'表格编辑 '!A534)</f>
        <v>40121</v>
      </c>
      <c r="B534" s="123">
        <f>IF('表格编辑 '!B534="","",'表格编辑 '!B534)</f>
        <v>50026</v>
      </c>
      <c r="C534" s="123">
        <f>IF('表格编辑 '!E534="","",'表格编辑 '!E534)</f>
        <v>60</v>
      </c>
      <c r="D534" s="123" t="str">
        <f>IF('表格编辑 '!F534="","",'表格编辑 '!F534)</f>
        <v>AI_born_event(RECEIVER, ARG0, ARG1, ARG2, ARG3,ARG4)</v>
      </c>
      <c r="E534" s="123" t="str">
        <f>IF('表格编辑 '!G534="","",'表格编辑 '!G534)</f>
        <v>AI_update_event(RECEIVER, ARG0, ARG1, ARG2, ARG3,ARG4)</v>
      </c>
      <c r="F534" s="123" t="str">
        <f>IF('表格编辑 '!H534="","",'表格编辑 '!H534)</f>
        <v/>
      </c>
      <c r="G534" s="123" t="str">
        <f>IF('表格编辑 '!I534="","",'表格编辑 '!I534)</f>
        <v/>
      </c>
      <c r="H534" s="123" t="str">
        <f>IF('表格编辑 '!J534="","",'表格编辑 '!J534)</f>
        <v>test_deadth_event(RECEIVER, ARG0, ARG1, ARG2, ARG3,ARG4)</v>
      </c>
      <c r="I534" s="123">
        <f>IF('表格编辑 '!K534="","",'表格编辑 '!K534)</f>
        <v>1</v>
      </c>
      <c r="J534" s="123">
        <f>IF('表格编辑 '!L534="","",'表格编辑 '!L534)</f>
        <v>2958</v>
      </c>
      <c r="K534" s="123">
        <f>IF('表格编辑 '!M534="","",'表格编辑 '!M534)</f>
        <v>1800</v>
      </c>
      <c r="L534" s="123" t="str">
        <f>IF('表格编辑 '!N534="","",'表格编辑 '!N534)</f>
        <v/>
      </c>
      <c r="M534" s="123" t="str">
        <f>IF('表格编辑 '!O534="","",'表格编辑 '!O534)</f>
        <v/>
      </c>
      <c r="N534" s="123" t="str">
        <f>IF('表格编辑 '!P534="","",'表格编辑 '!P534)</f>
        <v/>
      </c>
      <c r="O534" s="123" t="str">
        <f>IF('表格编辑 '!Q534="","",'表格编辑 '!Q534)</f>
        <v/>
      </c>
      <c r="P534" s="123" t="str">
        <f>IF('表格编辑 '!R534="","",'表格编辑 '!R534)</f>
        <v/>
      </c>
      <c r="Q534" s="123">
        <f>IF('表格编辑 '!S534="","",'表格编辑 '!S534)</f>
        <v>320</v>
      </c>
      <c r="R534" s="123" t="str">
        <f>IF('表格编辑 '!T534="","",'表格编辑 '!T534)</f>
        <v/>
      </c>
      <c r="S534" s="123" t="str">
        <f>IF('表格编辑 '!U534="","",'表格编辑 '!U534)</f>
        <v/>
      </c>
      <c r="T534" s="123" t="str">
        <f>IF('表格编辑 '!V534="","",'表格编辑 '!V534)</f>
        <v/>
      </c>
      <c r="U534" s="123" t="str">
        <f>IF('表格编辑 '!W534="","",'表格编辑 '!W534)</f>
        <v/>
      </c>
      <c r="V534" s="123" t="str">
        <f>IF('表格编辑 '!X534="","",'表格编辑 '!X534)</f>
        <v/>
      </c>
      <c r="W534" s="123" t="str">
        <f>IF('表格编辑 '!Y534="","",'表格编辑 '!Y534)</f>
        <v/>
      </c>
      <c r="X534" s="123" t="str">
        <f>IF('表格编辑 '!Z534="","",'表格编辑 '!Z534)</f>
        <v/>
      </c>
      <c r="Y534" s="123" t="str">
        <f>IF('表格编辑 '!AA534="","",'表格编辑 '!AA534)</f>
        <v/>
      </c>
      <c r="Z534" s="123" t="str">
        <f>IF('表格编辑 '!AB534="","",'表格编辑 '!AB534)</f>
        <v/>
      </c>
      <c r="AA534" s="123" t="str">
        <f>IF('表格编辑 '!AC534="","",'表格编辑 '!AC534)</f>
        <v/>
      </c>
      <c r="AB534" s="123" t="str">
        <f>IF('表格编辑 '!AD534="","",'表格编辑 '!AD534)</f>
        <v/>
      </c>
      <c r="AC534" s="123" t="str">
        <f>IF('表格编辑 '!AE534="","",'表格编辑 '!AE534)</f>
        <v/>
      </c>
      <c r="AD534" s="123">
        <f>IF('表格编辑 '!AF534="","",'表格编辑 '!AF534)</f>
        <v>140121</v>
      </c>
    </row>
    <row r="535" spans="1:30">
      <c r="A535" s="123">
        <f>IF('表格编辑 '!A535="","",'表格编辑 '!A535)</f>
        <v>40122</v>
      </c>
      <c r="B535" s="123">
        <f>IF('表格编辑 '!B535="","",'表格编辑 '!B535)</f>
        <v>50092</v>
      </c>
      <c r="C535" s="123">
        <f>IF('表格编辑 '!E535="","",'表格编辑 '!E535)</f>
        <v>60</v>
      </c>
      <c r="D535" s="123" t="str">
        <f>IF('表格编辑 '!F535="","",'表格编辑 '!F535)</f>
        <v>AI_born_event(RECEIVER, ARG0, ARG1, ARG2, ARG3,ARG4)</v>
      </c>
      <c r="E535" s="123" t="str">
        <f>IF('表格编辑 '!G535="","",'表格编辑 '!G535)</f>
        <v>AI_update_event(RECEIVER, ARG0, ARG1, ARG2, ARG3,ARG4)</v>
      </c>
      <c r="F535" s="123" t="str">
        <f>IF('表格编辑 '!H535="","",'表格编辑 '!H535)</f>
        <v/>
      </c>
      <c r="G535" s="123" t="str">
        <f>IF('表格编辑 '!I535="","",'表格编辑 '!I535)</f>
        <v/>
      </c>
      <c r="H535" s="123" t="str">
        <f>IF('表格编辑 '!J535="","",'表格编辑 '!J535)</f>
        <v>test_deadth_event(RECEIVER, ARG0, ARG1, ARG2, ARG3,ARG4)</v>
      </c>
      <c r="I535" s="123">
        <f>IF('表格编辑 '!K535="","",'表格编辑 '!K535)</f>
        <v>1</v>
      </c>
      <c r="J535" s="123">
        <f>IF('表格编辑 '!L535="","",'表格编辑 '!L535)</f>
        <v>1618</v>
      </c>
      <c r="K535" s="123">
        <f>IF('表格编辑 '!M535="","",'表格编辑 '!M535)</f>
        <v>1800</v>
      </c>
      <c r="L535" s="123" t="str">
        <f>IF('表格编辑 '!N535="","",'表格编辑 '!N535)</f>
        <v/>
      </c>
      <c r="M535" s="123" t="str">
        <f>IF('表格编辑 '!O535="","",'表格编辑 '!O535)</f>
        <v/>
      </c>
      <c r="N535" s="123" t="str">
        <f>IF('表格编辑 '!P535="","",'表格编辑 '!P535)</f>
        <v/>
      </c>
      <c r="O535" s="123" t="str">
        <f>IF('表格编辑 '!Q535="","",'表格编辑 '!Q535)</f>
        <v/>
      </c>
      <c r="P535" s="123" t="str">
        <f>IF('表格编辑 '!R535="","",'表格编辑 '!R535)</f>
        <v/>
      </c>
      <c r="Q535" s="123">
        <f>IF('表格编辑 '!S535="","",'表格编辑 '!S535)</f>
        <v>320</v>
      </c>
      <c r="R535" s="123" t="str">
        <f>IF('表格编辑 '!T535="","",'表格编辑 '!T535)</f>
        <v/>
      </c>
      <c r="S535" s="123" t="str">
        <f>IF('表格编辑 '!U535="","",'表格编辑 '!U535)</f>
        <v/>
      </c>
      <c r="T535" s="123" t="str">
        <f>IF('表格编辑 '!V535="","",'表格编辑 '!V535)</f>
        <v/>
      </c>
      <c r="U535" s="123" t="str">
        <f>IF('表格编辑 '!W535="","",'表格编辑 '!W535)</f>
        <v/>
      </c>
      <c r="V535" s="123" t="str">
        <f>IF('表格编辑 '!X535="","",'表格编辑 '!X535)</f>
        <v/>
      </c>
      <c r="W535" s="123" t="str">
        <f>IF('表格编辑 '!Y535="","",'表格编辑 '!Y535)</f>
        <v/>
      </c>
      <c r="X535" s="123" t="str">
        <f>IF('表格编辑 '!Z535="","",'表格编辑 '!Z535)</f>
        <v/>
      </c>
      <c r="Y535" s="123" t="str">
        <f>IF('表格编辑 '!AA535="","",'表格编辑 '!AA535)</f>
        <v/>
      </c>
      <c r="Z535" s="123" t="str">
        <f>IF('表格编辑 '!AB535="","",'表格编辑 '!AB535)</f>
        <v/>
      </c>
      <c r="AA535" s="123" t="str">
        <f>IF('表格编辑 '!AC535="","",'表格编辑 '!AC535)</f>
        <v/>
      </c>
      <c r="AB535" s="123" t="str">
        <f>IF('表格编辑 '!AD535="","",'表格编辑 '!AD535)</f>
        <v/>
      </c>
      <c r="AC535" s="123" t="str">
        <f>IF('表格编辑 '!AE535="","",'表格编辑 '!AE535)</f>
        <v/>
      </c>
      <c r="AD535" s="123">
        <f>IF('表格编辑 '!AF535="","",'表格编辑 '!AF535)</f>
        <v>140122</v>
      </c>
    </row>
    <row r="536" spans="1:30">
      <c r="A536" s="123">
        <f>IF('表格编辑 '!A536="","",'表格编辑 '!A536)</f>
        <v>40123</v>
      </c>
      <c r="B536" s="123">
        <f>IF('表格编辑 '!B536="","",'表格编辑 '!B536)</f>
        <v>50012</v>
      </c>
      <c r="C536" s="123">
        <f>IF('表格编辑 '!E536="","",'表格编辑 '!E536)</f>
        <v>60</v>
      </c>
      <c r="D536" s="123" t="str">
        <f>IF('表格编辑 '!F536="","",'表格编辑 '!F536)</f>
        <v>AI_born_event(RECEIVER, ARG0, ARG1, ARG2, ARG3,ARG4)</v>
      </c>
      <c r="E536" s="123" t="str">
        <f>IF('表格编辑 '!G536="","",'表格编辑 '!G536)</f>
        <v>AI_update_event(RECEIVER, ARG0, ARG1, ARG2, ARG3,ARG4)</v>
      </c>
      <c r="F536" s="123" t="str">
        <f>IF('表格编辑 '!H536="","",'表格编辑 '!H536)</f>
        <v/>
      </c>
      <c r="G536" s="123" t="str">
        <f>IF('表格编辑 '!I536="","",'表格编辑 '!I536)</f>
        <v/>
      </c>
      <c r="H536" s="123" t="str">
        <f>IF('表格编辑 '!J536="","",'表格编辑 '!J536)</f>
        <v>test_deadth_event(RECEIVER, ARG0, ARG1, ARG2, ARG3,ARG4)</v>
      </c>
      <c r="I536" s="123">
        <f>IF('表格编辑 '!K536="","",'表格编辑 '!K536)</f>
        <v>1</v>
      </c>
      <c r="J536" s="123">
        <f>IF('表格编辑 '!L536="","",'表格编辑 '!L536)</f>
        <v>3086</v>
      </c>
      <c r="K536" s="123">
        <f>IF('表格编辑 '!M536="","",'表格编辑 '!M536)</f>
        <v>1800</v>
      </c>
      <c r="L536" s="123" t="str">
        <f>IF('表格编辑 '!N536="","",'表格编辑 '!N536)</f>
        <v/>
      </c>
      <c r="M536" s="123" t="str">
        <f>IF('表格编辑 '!O536="","",'表格编辑 '!O536)</f>
        <v/>
      </c>
      <c r="N536" s="123" t="str">
        <f>IF('表格编辑 '!P536="","",'表格编辑 '!P536)</f>
        <v/>
      </c>
      <c r="O536" s="123" t="str">
        <f>IF('表格编辑 '!Q536="","",'表格编辑 '!Q536)</f>
        <v/>
      </c>
      <c r="P536" s="123" t="str">
        <f>IF('表格编辑 '!R536="","",'表格编辑 '!R536)</f>
        <v/>
      </c>
      <c r="Q536" s="123">
        <f>IF('表格编辑 '!S536="","",'表格编辑 '!S536)</f>
        <v>320</v>
      </c>
      <c r="R536" s="123" t="str">
        <f>IF('表格编辑 '!T536="","",'表格编辑 '!T536)</f>
        <v/>
      </c>
      <c r="S536" s="123" t="str">
        <f>IF('表格编辑 '!U536="","",'表格编辑 '!U536)</f>
        <v/>
      </c>
      <c r="T536" s="123" t="str">
        <f>IF('表格编辑 '!V536="","",'表格编辑 '!V536)</f>
        <v/>
      </c>
      <c r="U536" s="123" t="str">
        <f>IF('表格编辑 '!W536="","",'表格编辑 '!W536)</f>
        <v/>
      </c>
      <c r="V536" s="123" t="str">
        <f>IF('表格编辑 '!X536="","",'表格编辑 '!X536)</f>
        <v/>
      </c>
      <c r="W536" s="123" t="str">
        <f>IF('表格编辑 '!Y536="","",'表格编辑 '!Y536)</f>
        <v/>
      </c>
      <c r="X536" s="123" t="str">
        <f>IF('表格编辑 '!Z536="","",'表格编辑 '!Z536)</f>
        <v/>
      </c>
      <c r="Y536" s="123" t="str">
        <f>IF('表格编辑 '!AA536="","",'表格编辑 '!AA536)</f>
        <v/>
      </c>
      <c r="Z536" s="123" t="str">
        <f>IF('表格编辑 '!AB536="","",'表格编辑 '!AB536)</f>
        <v/>
      </c>
      <c r="AA536" s="123" t="str">
        <f>IF('表格编辑 '!AC536="","",'表格编辑 '!AC536)</f>
        <v/>
      </c>
      <c r="AB536" s="123" t="str">
        <f>IF('表格编辑 '!AD536="","",'表格编辑 '!AD536)</f>
        <v/>
      </c>
      <c r="AC536" s="123" t="str">
        <f>IF('表格编辑 '!AE536="","",'表格编辑 '!AE536)</f>
        <v/>
      </c>
      <c r="AD536" s="123">
        <f>IF('表格编辑 '!AF536="","",'表格编辑 '!AF536)</f>
        <v>140123</v>
      </c>
    </row>
    <row r="537" spans="1:30">
      <c r="A537" s="123">
        <f>IF('表格编辑 '!A537="","",'表格编辑 '!A537)</f>
        <v>40124</v>
      </c>
      <c r="B537" s="123">
        <f>IF('表格编辑 '!B537="","",'表格编辑 '!B537)</f>
        <v>50095</v>
      </c>
      <c r="C537" s="123">
        <f>IF('表格编辑 '!E537="","",'表格编辑 '!E537)</f>
        <v>60</v>
      </c>
      <c r="D537" s="123" t="str">
        <f>IF('表格编辑 '!F537="","",'表格编辑 '!F537)</f>
        <v>AI_born_event(RECEIVER, ARG0, ARG1, ARG2, ARG3,ARG4)</v>
      </c>
      <c r="E537" s="123" t="str">
        <f>IF('表格编辑 '!G537="","",'表格编辑 '!G537)</f>
        <v>AI_update_event(RECEIVER, ARG0, ARG1, ARG2, ARG3,ARG4)</v>
      </c>
      <c r="F537" s="123" t="str">
        <f>IF('表格编辑 '!H537="","",'表格编辑 '!H537)</f>
        <v/>
      </c>
      <c r="G537" s="123" t="str">
        <f>IF('表格编辑 '!I537="","",'表格编辑 '!I537)</f>
        <v/>
      </c>
      <c r="H537" s="123" t="str">
        <f>IF('表格编辑 '!J537="","",'表格编辑 '!J537)</f>
        <v>test_deadth_event(RECEIVER, ARG0, ARG1, ARG2, ARG3,ARG4)</v>
      </c>
      <c r="I537" s="123">
        <f>IF('表格编辑 '!K537="","",'表格编辑 '!K537)</f>
        <v>1</v>
      </c>
      <c r="J537" s="123">
        <f>IF('表格编辑 '!L537="","",'表格编辑 '!L537)</f>
        <v>2304</v>
      </c>
      <c r="K537" s="123">
        <f>IF('表格编辑 '!M537="","",'表格编辑 '!M537)</f>
        <v>1800</v>
      </c>
      <c r="L537" s="123" t="str">
        <f>IF('表格编辑 '!N537="","",'表格编辑 '!N537)</f>
        <v/>
      </c>
      <c r="M537" s="123" t="str">
        <f>IF('表格编辑 '!O537="","",'表格编辑 '!O537)</f>
        <v/>
      </c>
      <c r="N537" s="123" t="str">
        <f>IF('表格编辑 '!P537="","",'表格编辑 '!P537)</f>
        <v/>
      </c>
      <c r="O537" s="123" t="str">
        <f>IF('表格编辑 '!Q537="","",'表格编辑 '!Q537)</f>
        <v/>
      </c>
      <c r="P537" s="123" t="str">
        <f>IF('表格编辑 '!R537="","",'表格编辑 '!R537)</f>
        <v/>
      </c>
      <c r="Q537" s="123">
        <f>IF('表格编辑 '!S537="","",'表格编辑 '!S537)</f>
        <v>320</v>
      </c>
      <c r="R537" s="123" t="str">
        <f>IF('表格编辑 '!T537="","",'表格编辑 '!T537)</f>
        <v/>
      </c>
      <c r="S537" s="123" t="str">
        <f>IF('表格编辑 '!U537="","",'表格编辑 '!U537)</f>
        <v/>
      </c>
      <c r="T537" s="123" t="str">
        <f>IF('表格编辑 '!V537="","",'表格编辑 '!V537)</f>
        <v/>
      </c>
      <c r="U537" s="123" t="str">
        <f>IF('表格编辑 '!W537="","",'表格编辑 '!W537)</f>
        <v/>
      </c>
      <c r="V537" s="123" t="str">
        <f>IF('表格编辑 '!X537="","",'表格编辑 '!X537)</f>
        <v/>
      </c>
      <c r="W537" s="123" t="str">
        <f>IF('表格编辑 '!Y537="","",'表格编辑 '!Y537)</f>
        <v/>
      </c>
      <c r="X537" s="123" t="str">
        <f>IF('表格编辑 '!Z537="","",'表格编辑 '!Z537)</f>
        <v/>
      </c>
      <c r="Y537" s="123" t="str">
        <f>IF('表格编辑 '!AA537="","",'表格编辑 '!AA537)</f>
        <v/>
      </c>
      <c r="Z537" s="123" t="str">
        <f>IF('表格编辑 '!AB537="","",'表格编辑 '!AB537)</f>
        <v/>
      </c>
      <c r="AA537" s="123" t="str">
        <f>IF('表格编辑 '!AC537="","",'表格编辑 '!AC537)</f>
        <v/>
      </c>
      <c r="AB537" s="123" t="str">
        <f>IF('表格编辑 '!AD537="","",'表格编辑 '!AD537)</f>
        <v/>
      </c>
      <c r="AC537" s="123" t="str">
        <f>IF('表格编辑 '!AE537="","",'表格编辑 '!AE537)</f>
        <v/>
      </c>
      <c r="AD537" s="123">
        <f>IF('表格编辑 '!AF537="","",'表格编辑 '!AF537)</f>
        <v>140124</v>
      </c>
    </row>
    <row r="538" spans="1:30">
      <c r="A538" s="123">
        <f>IF('表格编辑 '!A538="","",'表格编辑 '!A538)</f>
        <v>40125</v>
      </c>
      <c r="B538" s="123">
        <f>IF('表格编辑 '!B538="","",'表格编辑 '!B538)</f>
        <v>50148</v>
      </c>
      <c r="C538" s="123">
        <f>IF('表格编辑 '!E538="","",'表格编辑 '!E538)</f>
        <v>60</v>
      </c>
      <c r="D538" s="123" t="str">
        <f>IF('表格编辑 '!F538="","",'表格编辑 '!F538)</f>
        <v>AI_born_event(RECEIVER, ARG0, ARG1, ARG2, ARG3,ARG4)</v>
      </c>
      <c r="E538" s="123" t="str">
        <f>IF('表格编辑 '!G538="","",'表格编辑 '!G538)</f>
        <v>AI_update_event(RECEIVER, ARG0, ARG1, ARG2, ARG3,ARG4)</v>
      </c>
      <c r="F538" s="123" t="str">
        <f>IF('表格编辑 '!H538="","",'表格编辑 '!H538)</f>
        <v/>
      </c>
      <c r="G538" s="123" t="str">
        <f>IF('表格编辑 '!I538="","",'表格编辑 '!I538)</f>
        <v/>
      </c>
      <c r="H538" s="123" t="str">
        <f>IF('表格编辑 '!J538="","",'表格编辑 '!J538)</f>
        <v>test_deadth_event(RECEIVER, ARG0, ARG1, ARG2, ARG3,ARG4)</v>
      </c>
      <c r="I538" s="123">
        <f>IF('表格编辑 '!K538="","",'表格编辑 '!K538)</f>
        <v>1</v>
      </c>
      <c r="J538" s="123">
        <f>IF('表格编辑 '!L538="","",'表格编辑 '!L538)</f>
        <v>2106</v>
      </c>
      <c r="K538" s="123">
        <f>IF('表格编辑 '!M538="","",'表格编辑 '!M538)</f>
        <v>1800</v>
      </c>
      <c r="L538" s="123" t="str">
        <f>IF('表格编辑 '!N538="","",'表格编辑 '!N538)</f>
        <v/>
      </c>
      <c r="M538" s="123" t="str">
        <f>IF('表格编辑 '!O538="","",'表格编辑 '!O538)</f>
        <v/>
      </c>
      <c r="N538" s="123" t="str">
        <f>IF('表格编辑 '!P538="","",'表格编辑 '!P538)</f>
        <v/>
      </c>
      <c r="O538" s="123" t="str">
        <f>IF('表格编辑 '!Q538="","",'表格编辑 '!Q538)</f>
        <v/>
      </c>
      <c r="P538" s="123" t="str">
        <f>IF('表格编辑 '!R538="","",'表格编辑 '!R538)</f>
        <v/>
      </c>
      <c r="Q538" s="123">
        <f>IF('表格编辑 '!S538="","",'表格编辑 '!S538)</f>
        <v>320</v>
      </c>
      <c r="R538" s="123" t="str">
        <f>IF('表格编辑 '!T538="","",'表格编辑 '!T538)</f>
        <v/>
      </c>
      <c r="S538" s="123" t="str">
        <f>IF('表格编辑 '!U538="","",'表格编辑 '!U538)</f>
        <v/>
      </c>
      <c r="T538" s="123" t="str">
        <f>IF('表格编辑 '!V538="","",'表格编辑 '!V538)</f>
        <v/>
      </c>
      <c r="U538" s="123" t="str">
        <f>IF('表格编辑 '!W538="","",'表格编辑 '!W538)</f>
        <v/>
      </c>
      <c r="V538" s="123" t="str">
        <f>IF('表格编辑 '!X538="","",'表格编辑 '!X538)</f>
        <v/>
      </c>
      <c r="W538" s="123" t="str">
        <f>IF('表格编辑 '!Y538="","",'表格编辑 '!Y538)</f>
        <v/>
      </c>
      <c r="X538" s="123" t="str">
        <f>IF('表格编辑 '!Z538="","",'表格编辑 '!Z538)</f>
        <v/>
      </c>
      <c r="Y538" s="123" t="str">
        <f>IF('表格编辑 '!AA538="","",'表格编辑 '!AA538)</f>
        <v/>
      </c>
      <c r="Z538" s="123" t="str">
        <f>IF('表格编辑 '!AB538="","",'表格编辑 '!AB538)</f>
        <v/>
      </c>
      <c r="AA538" s="123" t="str">
        <f>IF('表格编辑 '!AC538="","",'表格编辑 '!AC538)</f>
        <v/>
      </c>
      <c r="AB538" s="123" t="str">
        <f>IF('表格编辑 '!AD538="","",'表格编辑 '!AD538)</f>
        <v/>
      </c>
      <c r="AC538" s="123" t="str">
        <f>IF('表格编辑 '!AE538="","",'表格编辑 '!AE538)</f>
        <v/>
      </c>
      <c r="AD538" s="123">
        <f>IF('表格编辑 '!AF538="","",'表格编辑 '!AF538)</f>
        <v>140125</v>
      </c>
    </row>
    <row r="539" spans="1:30">
      <c r="A539" s="123">
        <f>IF('表格编辑 '!A539="","",'表格编辑 '!A539)</f>
        <v>40126</v>
      </c>
      <c r="B539" s="123">
        <f>IF('表格编辑 '!B539="","",'表格编辑 '!B539)</f>
        <v>50090</v>
      </c>
      <c r="C539" s="123">
        <f>IF('表格编辑 '!E539="","",'表格编辑 '!E539)</f>
        <v>60</v>
      </c>
      <c r="D539" s="123" t="str">
        <f>IF('表格编辑 '!F539="","",'表格编辑 '!F539)</f>
        <v>AI_born_event(RECEIVER, ARG0, ARG1, ARG2, ARG3,ARG4)</v>
      </c>
      <c r="E539" s="123" t="str">
        <f>IF('表格编辑 '!G539="","",'表格编辑 '!G539)</f>
        <v>AI_update_event(RECEIVER, ARG0, ARG1, ARG2, ARG3,ARG4)</v>
      </c>
      <c r="F539" s="123" t="str">
        <f>IF('表格编辑 '!H539="","",'表格编辑 '!H539)</f>
        <v/>
      </c>
      <c r="G539" s="123" t="str">
        <f>IF('表格编辑 '!I539="","",'表格编辑 '!I539)</f>
        <v/>
      </c>
      <c r="H539" s="123" t="str">
        <f>IF('表格编辑 '!J539="","",'表格编辑 '!J539)</f>
        <v>test_deadth_event(RECEIVER, ARG0, ARG1, ARG2, ARG3,ARG4)</v>
      </c>
      <c r="I539" s="123">
        <f>IF('表格编辑 '!K539="","",'表格编辑 '!K539)</f>
        <v>1</v>
      </c>
      <c r="J539" s="123">
        <f>IF('表格编辑 '!L539="","",'表格编辑 '!L539)</f>
        <v>2984</v>
      </c>
      <c r="K539" s="123">
        <f>IF('表格编辑 '!M539="","",'表格编辑 '!M539)</f>
        <v>1800</v>
      </c>
      <c r="L539" s="123" t="str">
        <f>IF('表格编辑 '!N539="","",'表格编辑 '!N539)</f>
        <v/>
      </c>
      <c r="M539" s="123" t="str">
        <f>IF('表格编辑 '!O539="","",'表格编辑 '!O539)</f>
        <v/>
      </c>
      <c r="N539" s="123" t="str">
        <f>IF('表格编辑 '!P539="","",'表格编辑 '!P539)</f>
        <v/>
      </c>
      <c r="O539" s="123" t="str">
        <f>IF('表格编辑 '!Q539="","",'表格编辑 '!Q539)</f>
        <v/>
      </c>
      <c r="P539" s="123" t="str">
        <f>IF('表格编辑 '!R539="","",'表格编辑 '!R539)</f>
        <v/>
      </c>
      <c r="Q539" s="123">
        <f>IF('表格编辑 '!S539="","",'表格编辑 '!S539)</f>
        <v>320</v>
      </c>
      <c r="R539" s="123" t="str">
        <f>IF('表格编辑 '!T539="","",'表格编辑 '!T539)</f>
        <v/>
      </c>
      <c r="S539" s="123" t="str">
        <f>IF('表格编辑 '!U539="","",'表格编辑 '!U539)</f>
        <v/>
      </c>
      <c r="T539" s="123" t="str">
        <f>IF('表格编辑 '!V539="","",'表格编辑 '!V539)</f>
        <v/>
      </c>
      <c r="U539" s="123" t="str">
        <f>IF('表格编辑 '!W539="","",'表格编辑 '!W539)</f>
        <v/>
      </c>
      <c r="V539" s="123" t="str">
        <f>IF('表格编辑 '!X539="","",'表格编辑 '!X539)</f>
        <v/>
      </c>
      <c r="W539" s="123" t="str">
        <f>IF('表格编辑 '!Y539="","",'表格编辑 '!Y539)</f>
        <v/>
      </c>
      <c r="X539" s="123" t="str">
        <f>IF('表格编辑 '!Z539="","",'表格编辑 '!Z539)</f>
        <v/>
      </c>
      <c r="Y539" s="123" t="str">
        <f>IF('表格编辑 '!AA539="","",'表格编辑 '!AA539)</f>
        <v/>
      </c>
      <c r="Z539" s="123" t="str">
        <f>IF('表格编辑 '!AB539="","",'表格编辑 '!AB539)</f>
        <v/>
      </c>
      <c r="AA539" s="123" t="str">
        <f>IF('表格编辑 '!AC539="","",'表格编辑 '!AC539)</f>
        <v/>
      </c>
      <c r="AB539" s="123" t="str">
        <f>IF('表格编辑 '!AD539="","",'表格编辑 '!AD539)</f>
        <v/>
      </c>
      <c r="AC539" s="123" t="str">
        <f>IF('表格编辑 '!AE539="","",'表格编辑 '!AE539)</f>
        <v/>
      </c>
      <c r="AD539" s="123">
        <f>IF('表格编辑 '!AF539="","",'表格编辑 '!AF539)</f>
        <v>140126</v>
      </c>
    </row>
    <row r="540" spans="1:30">
      <c r="A540" s="123">
        <f>IF('表格编辑 '!A540="","",'表格编辑 '!A540)</f>
        <v>40127</v>
      </c>
      <c r="B540" s="123">
        <f>IF('表格编辑 '!B540="","",'表格编辑 '!B540)</f>
        <v>50085</v>
      </c>
      <c r="C540" s="123">
        <f>IF('表格编辑 '!E540="","",'表格编辑 '!E540)</f>
        <v>60</v>
      </c>
      <c r="D540" s="123" t="str">
        <f>IF('表格编辑 '!F540="","",'表格编辑 '!F540)</f>
        <v>AI_born_event(RECEIVER, ARG0, ARG1, ARG2, ARG3,ARG4)</v>
      </c>
      <c r="E540" s="123" t="str">
        <f>IF('表格编辑 '!G540="","",'表格编辑 '!G540)</f>
        <v>AI_update_event(RECEIVER, ARG0, ARG1, ARG2, ARG3,ARG4)</v>
      </c>
      <c r="F540" s="123" t="str">
        <f>IF('表格编辑 '!H540="","",'表格编辑 '!H540)</f>
        <v/>
      </c>
      <c r="G540" s="123" t="str">
        <f>IF('表格编辑 '!I540="","",'表格编辑 '!I540)</f>
        <v/>
      </c>
      <c r="H540" s="123" t="str">
        <f>IF('表格编辑 '!J540="","",'表格编辑 '!J540)</f>
        <v>test_deadth_event(RECEIVER, ARG0, ARG1, ARG2, ARG3,ARG4)</v>
      </c>
      <c r="I540" s="123">
        <f>IF('表格编辑 '!K540="","",'表格编辑 '!K540)</f>
        <v>1</v>
      </c>
      <c r="J540" s="123">
        <f>IF('表格编辑 '!L540="","",'表格编辑 '!L540)</f>
        <v>4002</v>
      </c>
      <c r="K540" s="123">
        <f>IF('表格编辑 '!M540="","",'表格编辑 '!M540)</f>
        <v>1800</v>
      </c>
      <c r="L540" s="123" t="str">
        <f>IF('表格编辑 '!N540="","",'表格编辑 '!N540)</f>
        <v/>
      </c>
      <c r="M540" s="123" t="str">
        <f>IF('表格编辑 '!O540="","",'表格编辑 '!O540)</f>
        <v/>
      </c>
      <c r="N540" s="123" t="str">
        <f>IF('表格编辑 '!P540="","",'表格编辑 '!P540)</f>
        <v/>
      </c>
      <c r="O540" s="123" t="str">
        <f>IF('表格编辑 '!Q540="","",'表格编辑 '!Q540)</f>
        <v/>
      </c>
      <c r="P540" s="123" t="str">
        <f>IF('表格编辑 '!R540="","",'表格编辑 '!R540)</f>
        <v/>
      </c>
      <c r="Q540" s="123">
        <f>IF('表格编辑 '!S540="","",'表格编辑 '!S540)</f>
        <v>320</v>
      </c>
      <c r="R540" s="123" t="str">
        <f>IF('表格编辑 '!T540="","",'表格编辑 '!T540)</f>
        <v/>
      </c>
      <c r="S540" s="123" t="str">
        <f>IF('表格编辑 '!U540="","",'表格编辑 '!U540)</f>
        <v/>
      </c>
      <c r="T540" s="123" t="str">
        <f>IF('表格编辑 '!V540="","",'表格编辑 '!V540)</f>
        <v/>
      </c>
      <c r="U540" s="123" t="str">
        <f>IF('表格编辑 '!W540="","",'表格编辑 '!W540)</f>
        <v/>
      </c>
      <c r="V540" s="123" t="str">
        <f>IF('表格编辑 '!X540="","",'表格编辑 '!X540)</f>
        <v/>
      </c>
      <c r="W540" s="123" t="str">
        <f>IF('表格编辑 '!Y540="","",'表格编辑 '!Y540)</f>
        <v/>
      </c>
      <c r="X540" s="123" t="str">
        <f>IF('表格编辑 '!Z540="","",'表格编辑 '!Z540)</f>
        <v/>
      </c>
      <c r="Y540" s="123" t="str">
        <f>IF('表格编辑 '!AA540="","",'表格编辑 '!AA540)</f>
        <v/>
      </c>
      <c r="Z540" s="123" t="str">
        <f>IF('表格编辑 '!AB540="","",'表格编辑 '!AB540)</f>
        <v/>
      </c>
      <c r="AA540" s="123" t="str">
        <f>IF('表格编辑 '!AC540="","",'表格编辑 '!AC540)</f>
        <v/>
      </c>
      <c r="AB540" s="123" t="str">
        <f>IF('表格编辑 '!AD540="","",'表格编辑 '!AD540)</f>
        <v/>
      </c>
      <c r="AC540" s="123" t="str">
        <f>IF('表格编辑 '!AE540="","",'表格编辑 '!AE540)</f>
        <v/>
      </c>
      <c r="AD540" s="123">
        <f>IF('表格编辑 '!AF540="","",'表格编辑 '!AF540)</f>
        <v>140127</v>
      </c>
    </row>
    <row r="541" spans="1:30">
      <c r="A541" s="123">
        <f>IF('表格编辑 '!A541="","",'表格编辑 '!A541)</f>
        <v>40128</v>
      </c>
      <c r="B541" s="123">
        <f>IF('表格编辑 '!B541="","",'表格编辑 '!B541)</f>
        <v>50088</v>
      </c>
      <c r="C541" s="123">
        <f>IF('表格编辑 '!E541="","",'表格编辑 '!E541)</f>
        <v>60</v>
      </c>
      <c r="D541" s="123" t="str">
        <f>IF('表格编辑 '!F541="","",'表格编辑 '!F541)</f>
        <v>AI_born_event(RECEIVER, ARG0, ARG1, ARG2, ARG3,ARG4)</v>
      </c>
      <c r="E541" s="123" t="str">
        <f>IF('表格编辑 '!G541="","",'表格编辑 '!G541)</f>
        <v>AI_update_event(RECEIVER, ARG0, ARG1, ARG2, ARG3,ARG4)</v>
      </c>
      <c r="F541" s="123" t="str">
        <f>IF('表格编辑 '!H541="","",'表格编辑 '!H541)</f>
        <v/>
      </c>
      <c r="G541" s="123" t="str">
        <f>IF('表格编辑 '!I541="","",'表格编辑 '!I541)</f>
        <v/>
      </c>
      <c r="H541" s="123" t="str">
        <f>IF('表格编辑 '!J541="","",'表格编辑 '!J541)</f>
        <v>test_deadth_event(RECEIVER, ARG0, ARG1, ARG2, ARG3,ARG4)</v>
      </c>
      <c r="I541" s="123">
        <f>IF('表格编辑 '!K541="","",'表格编辑 '!K541)</f>
        <v>1</v>
      </c>
      <c r="J541" s="123">
        <f>IF('表格编辑 '!L541="","",'表格编辑 '!L541)</f>
        <v>2790</v>
      </c>
      <c r="K541" s="123">
        <f>IF('表格编辑 '!M541="","",'表格编辑 '!M541)</f>
        <v>1800</v>
      </c>
      <c r="L541" s="123" t="str">
        <f>IF('表格编辑 '!N541="","",'表格编辑 '!N541)</f>
        <v/>
      </c>
      <c r="M541" s="123" t="str">
        <f>IF('表格编辑 '!O541="","",'表格编辑 '!O541)</f>
        <v/>
      </c>
      <c r="N541" s="123" t="str">
        <f>IF('表格编辑 '!P541="","",'表格编辑 '!P541)</f>
        <v/>
      </c>
      <c r="O541" s="123" t="str">
        <f>IF('表格编辑 '!Q541="","",'表格编辑 '!Q541)</f>
        <v/>
      </c>
      <c r="P541" s="123" t="str">
        <f>IF('表格编辑 '!R541="","",'表格编辑 '!R541)</f>
        <v/>
      </c>
      <c r="Q541" s="123">
        <f>IF('表格编辑 '!S541="","",'表格编辑 '!S541)</f>
        <v>320</v>
      </c>
      <c r="R541" s="123" t="str">
        <f>IF('表格编辑 '!T541="","",'表格编辑 '!T541)</f>
        <v/>
      </c>
      <c r="S541" s="123" t="str">
        <f>IF('表格编辑 '!U541="","",'表格编辑 '!U541)</f>
        <v/>
      </c>
      <c r="T541" s="123" t="str">
        <f>IF('表格编辑 '!V541="","",'表格编辑 '!V541)</f>
        <v/>
      </c>
      <c r="U541" s="123" t="str">
        <f>IF('表格编辑 '!W541="","",'表格编辑 '!W541)</f>
        <v/>
      </c>
      <c r="V541" s="123" t="str">
        <f>IF('表格编辑 '!X541="","",'表格编辑 '!X541)</f>
        <v/>
      </c>
      <c r="W541" s="123" t="str">
        <f>IF('表格编辑 '!Y541="","",'表格编辑 '!Y541)</f>
        <v/>
      </c>
      <c r="X541" s="123" t="str">
        <f>IF('表格编辑 '!Z541="","",'表格编辑 '!Z541)</f>
        <v/>
      </c>
      <c r="Y541" s="123" t="str">
        <f>IF('表格编辑 '!AA541="","",'表格编辑 '!AA541)</f>
        <v/>
      </c>
      <c r="Z541" s="123" t="str">
        <f>IF('表格编辑 '!AB541="","",'表格编辑 '!AB541)</f>
        <v/>
      </c>
      <c r="AA541" s="123" t="str">
        <f>IF('表格编辑 '!AC541="","",'表格编辑 '!AC541)</f>
        <v/>
      </c>
      <c r="AB541" s="123" t="str">
        <f>IF('表格编辑 '!AD541="","",'表格编辑 '!AD541)</f>
        <v/>
      </c>
      <c r="AC541" s="123" t="str">
        <f>IF('表格编辑 '!AE541="","",'表格编辑 '!AE541)</f>
        <v/>
      </c>
      <c r="AD541" s="123">
        <f>IF('表格编辑 '!AF541="","",'表格编辑 '!AF541)</f>
        <v>140128</v>
      </c>
    </row>
    <row r="542" spans="1:30">
      <c r="A542" s="123">
        <f>IF('表格编辑 '!A542="","",'表格编辑 '!A542)</f>
        <v>40129</v>
      </c>
      <c r="B542" s="123">
        <f>IF('表格编辑 '!B542="","",'表格编辑 '!B542)</f>
        <v>50104</v>
      </c>
      <c r="C542" s="123">
        <f>IF('表格编辑 '!E542="","",'表格编辑 '!E542)</f>
        <v>60</v>
      </c>
      <c r="D542" s="123" t="str">
        <f>IF('表格编辑 '!F542="","",'表格编辑 '!F542)</f>
        <v>AI_born_event(RECEIVER, ARG0, ARG1, ARG2, ARG3,ARG4)</v>
      </c>
      <c r="E542" s="123" t="str">
        <f>IF('表格编辑 '!G542="","",'表格编辑 '!G542)</f>
        <v>AI_update_event(RECEIVER, ARG0, ARG1, ARG2, ARG3,ARG4)</v>
      </c>
      <c r="F542" s="123" t="str">
        <f>IF('表格编辑 '!H542="","",'表格编辑 '!H542)</f>
        <v/>
      </c>
      <c r="G542" s="123" t="str">
        <f>IF('表格编辑 '!I542="","",'表格编辑 '!I542)</f>
        <v/>
      </c>
      <c r="H542" s="123" t="str">
        <f>IF('表格编辑 '!J542="","",'表格编辑 '!J542)</f>
        <v>test_deadth_event(RECEIVER, ARG0, ARG1, ARG2, ARG3,ARG4)</v>
      </c>
      <c r="I542" s="123">
        <f>IF('表格编辑 '!K542="","",'表格编辑 '!K542)</f>
        <v>1</v>
      </c>
      <c r="J542" s="123">
        <f>IF('表格编辑 '!L542="","",'表格编辑 '!L542)</f>
        <v>3686</v>
      </c>
      <c r="K542" s="123">
        <f>IF('表格编辑 '!M542="","",'表格编辑 '!M542)</f>
        <v>1800</v>
      </c>
      <c r="L542" s="123" t="str">
        <f>IF('表格编辑 '!N542="","",'表格编辑 '!N542)</f>
        <v/>
      </c>
      <c r="M542" s="123" t="str">
        <f>IF('表格编辑 '!O542="","",'表格编辑 '!O542)</f>
        <v/>
      </c>
      <c r="N542" s="123" t="str">
        <f>IF('表格编辑 '!P542="","",'表格编辑 '!P542)</f>
        <v/>
      </c>
      <c r="O542" s="123" t="str">
        <f>IF('表格编辑 '!Q542="","",'表格编辑 '!Q542)</f>
        <v/>
      </c>
      <c r="P542" s="123" t="str">
        <f>IF('表格编辑 '!R542="","",'表格编辑 '!R542)</f>
        <v/>
      </c>
      <c r="Q542" s="123">
        <f>IF('表格编辑 '!S542="","",'表格编辑 '!S542)</f>
        <v>320</v>
      </c>
      <c r="R542" s="123" t="str">
        <f>IF('表格编辑 '!T542="","",'表格编辑 '!T542)</f>
        <v/>
      </c>
      <c r="S542" s="123" t="str">
        <f>IF('表格编辑 '!U542="","",'表格编辑 '!U542)</f>
        <v/>
      </c>
      <c r="T542" s="123" t="str">
        <f>IF('表格编辑 '!V542="","",'表格编辑 '!V542)</f>
        <v/>
      </c>
      <c r="U542" s="123" t="str">
        <f>IF('表格编辑 '!W542="","",'表格编辑 '!W542)</f>
        <v/>
      </c>
      <c r="V542" s="123" t="str">
        <f>IF('表格编辑 '!X542="","",'表格编辑 '!X542)</f>
        <v/>
      </c>
      <c r="W542" s="123" t="str">
        <f>IF('表格编辑 '!Y542="","",'表格编辑 '!Y542)</f>
        <v/>
      </c>
      <c r="X542" s="123" t="str">
        <f>IF('表格编辑 '!Z542="","",'表格编辑 '!Z542)</f>
        <v/>
      </c>
      <c r="Y542" s="123" t="str">
        <f>IF('表格编辑 '!AA542="","",'表格编辑 '!AA542)</f>
        <v/>
      </c>
      <c r="Z542" s="123" t="str">
        <f>IF('表格编辑 '!AB542="","",'表格编辑 '!AB542)</f>
        <v/>
      </c>
      <c r="AA542" s="123" t="str">
        <f>IF('表格编辑 '!AC542="","",'表格编辑 '!AC542)</f>
        <v/>
      </c>
      <c r="AB542" s="123" t="str">
        <f>IF('表格编辑 '!AD542="","",'表格编辑 '!AD542)</f>
        <v/>
      </c>
      <c r="AC542" s="123" t="str">
        <f>IF('表格编辑 '!AE542="","",'表格编辑 '!AE542)</f>
        <v/>
      </c>
      <c r="AD542" s="123">
        <f>IF('表格编辑 '!AF542="","",'表格编辑 '!AF542)</f>
        <v>140129</v>
      </c>
    </row>
    <row r="543" spans="1:30">
      <c r="A543" s="123">
        <f>IF('表格编辑 '!A543="","",'表格编辑 '!A543)</f>
        <v>40130</v>
      </c>
      <c r="B543" s="123">
        <f>IF('表格编辑 '!B543="","",'表格编辑 '!B543)</f>
        <v>50074</v>
      </c>
      <c r="C543" s="123">
        <f>IF('表格编辑 '!E543="","",'表格编辑 '!E543)</f>
        <v>60</v>
      </c>
      <c r="D543" s="123" t="str">
        <f>IF('表格编辑 '!F543="","",'表格编辑 '!F543)</f>
        <v>AI_born_event(RECEIVER, ARG0, ARG1, ARG2, ARG3,ARG4)</v>
      </c>
      <c r="E543" s="123" t="str">
        <f>IF('表格编辑 '!G543="","",'表格编辑 '!G543)</f>
        <v>AI_update_event(RECEIVER, ARG0, ARG1, ARG2, ARG3,ARG4)</v>
      </c>
      <c r="F543" s="123" t="str">
        <f>IF('表格编辑 '!H543="","",'表格编辑 '!H543)</f>
        <v/>
      </c>
      <c r="G543" s="123" t="str">
        <f>IF('表格编辑 '!I543="","",'表格编辑 '!I543)</f>
        <v/>
      </c>
      <c r="H543" s="123" t="str">
        <f>IF('表格编辑 '!J543="","",'表格编辑 '!J543)</f>
        <v>test_deadth_event(RECEIVER, ARG0, ARG1, ARG2, ARG3,ARG4)</v>
      </c>
      <c r="I543" s="123">
        <f>IF('表格编辑 '!K543="","",'表格编辑 '!K543)</f>
        <v>1</v>
      </c>
      <c r="J543" s="123">
        <f>IF('表格编辑 '!L543="","",'表格编辑 '!L543)</f>
        <v>2716</v>
      </c>
      <c r="K543" s="123">
        <f>IF('表格编辑 '!M543="","",'表格编辑 '!M543)</f>
        <v>1800</v>
      </c>
      <c r="L543" s="123" t="str">
        <f>IF('表格编辑 '!N543="","",'表格编辑 '!N543)</f>
        <v/>
      </c>
      <c r="M543" s="123" t="str">
        <f>IF('表格编辑 '!O543="","",'表格编辑 '!O543)</f>
        <v/>
      </c>
      <c r="N543" s="123" t="str">
        <f>IF('表格编辑 '!P543="","",'表格编辑 '!P543)</f>
        <v/>
      </c>
      <c r="O543" s="123" t="str">
        <f>IF('表格编辑 '!Q543="","",'表格编辑 '!Q543)</f>
        <v/>
      </c>
      <c r="P543" s="123" t="str">
        <f>IF('表格编辑 '!R543="","",'表格编辑 '!R543)</f>
        <v/>
      </c>
      <c r="Q543" s="123">
        <f>IF('表格编辑 '!S543="","",'表格编辑 '!S543)</f>
        <v>320</v>
      </c>
      <c r="R543" s="123" t="str">
        <f>IF('表格编辑 '!T543="","",'表格编辑 '!T543)</f>
        <v/>
      </c>
      <c r="S543" s="123" t="str">
        <f>IF('表格编辑 '!U543="","",'表格编辑 '!U543)</f>
        <v/>
      </c>
      <c r="T543" s="123" t="str">
        <f>IF('表格编辑 '!V543="","",'表格编辑 '!V543)</f>
        <v/>
      </c>
      <c r="U543" s="123" t="str">
        <f>IF('表格编辑 '!W543="","",'表格编辑 '!W543)</f>
        <v/>
      </c>
      <c r="V543" s="123" t="str">
        <f>IF('表格编辑 '!X543="","",'表格编辑 '!X543)</f>
        <v/>
      </c>
      <c r="W543" s="123" t="str">
        <f>IF('表格编辑 '!Y543="","",'表格编辑 '!Y543)</f>
        <v/>
      </c>
      <c r="X543" s="123" t="str">
        <f>IF('表格编辑 '!Z543="","",'表格编辑 '!Z543)</f>
        <v/>
      </c>
      <c r="Y543" s="123" t="str">
        <f>IF('表格编辑 '!AA543="","",'表格编辑 '!AA543)</f>
        <v/>
      </c>
      <c r="Z543" s="123" t="str">
        <f>IF('表格编辑 '!AB543="","",'表格编辑 '!AB543)</f>
        <v/>
      </c>
      <c r="AA543" s="123" t="str">
        <f>IF('表格编辑 '!AC543="","",'表格编辑 '!AC543)</f>
        <v/>
      </c>
      <c r="AB543" s="123" t="str">
        <f>IF('表格编辑 '!AD543="","",'表格编辑 '!AD543)</f>
        <v/>
      </c>
      <c r="AC543" s="123" t="str">
        <f>IF('表格编辑 '!AE543="","",'表格编辑 '!AE543)</f>
        <v/>
      </c>
      <c r="AD543" s="123">
        <f>IF('表格编辑 '!AF543="","",'表格编辑 '!AF543)</f>
        <v>140130</v>
      </c>
    </row>
    <row r="544" spans="1:30">
      <c r="A544" s="123">
        <f>IF('表格编辑 '!A544="","",'表格编辑 '!A544)</f>
        <v>40131</v>
      </c>
      <c r="B544" s="123">
        <f>IF('表格编辑 '!B544="","",'表格编辑 '!B544)</f>
        <v>50084</v>
      </c>
      <c r="C544" s="123">
        <f>IF('表格编辑 '!E544="","",'表格编辑 '!E544)</f>
        <v>60</v>
      </c>
      <c r="D544" s="123" t="str">
        <f>IF('表格编辑 '!F544="","",'表格编辑 '!F544)</f>
        <v>AI_born_event(RECEIVER, ARG0, ARG1, ARG2, ARG3,ARG4)</v>
      </c>
      <c r="E544" s="123" t="str">
        <f>IF('表格编辑 '!G544="","",'表格编辑 '!G544)</f>
        <v>AI_update_event(RECEIVER, ARG0, ARG1, ARG2, ARG3,ARG4)</v>
      </c>
      <c r="F544" s="123" t="str">
        <f>IF('表格编辑 '!H544="","",'表格编辑 '!H544)</f>
        <v/>
      </c>
      <c r="G544" s="123" t="str">
        <f>IF('表格编辑 '!I544="","",'表格编辑 '!I544)</f>
        <v/>
      </c>
      <c r="H544" s="123" t="str">
        <f>IF('表格编辑 '!J544="","",'表格编辑 '!J544)</f>
        <v>test_deadth_event(RECEIVER, ARG0, ARG1, ARG2, ARG3,ARG4)</v>
      </c>
      <c r="I544" s="123">
        <f>IF('表格编辑 '!K544="","",'表格编辑 '!K544)</f>
        <v>1</v>
      </c>
      <c r="J544" s="123">
        <f>IF('表格编辑 '!L544="","",'表格编辑 '!L544)</f>
        <v>3744</v>
      </c>
      <c r="K544" s="123">
        <f>IF('表格编辑 '!M544="","",'表格编辑 '!M544)</f>
        <v>1800</v>
      </c>
      <c r="L544" s="123" t="str">
        <f>IF('表格编辑 '!N544="","",'表格编辑 '!N544)</f>
        <v/>
      </c>
      <c r="M544" s="123" t="str">
        <f>IF('表格编辑 '!O544="","",'表格编辑 '!O544)</f>
        <v/>
      </c>
      <c r="N544" s="123" t="str">
        <f>IF('表格编辑 '!P544="","",'表格编辑 '!P544)</f>
        <v/>
      </c>
      <c r="O544" s="123" t="str">
        <f>IF('表格编辑 '!Q544="","",'表格编辑 '!Q544)</f>
        <v/>
      </c>
      <c r="P544" s="123" t="str">
        <f>IF('表格编辑 '!R544="","",'表格编辑 '!R544)</f>
        <v/>
      </c>
      <c r="Q544" s="123">
        <f>IF('表格编辑 '!S544="","",'表格编辑 '!S544)</f>
        <v>320</v>
      </c>
      <c r="R544" s="123" t="str">
        <f>IF('表格编辑 '!T544="","",'表格编辑 '!T544)</f>
        <v/>
      </c>
      <c r="S544" s="123" t="str">
        <f>IF('表格编辑 '!U544="","",'表格编辑 '!U544)</f>
        <v/>
      </c>
      <c r="T544" s="123" t="str">
        <f>IF('表格编辑 '!V544="","",'表格编辑 '!V544)</f>
        <v/>
      </c>
      <c r="U544" s="123" t="str">
        <f>IF('表格编辑 '!W544="","",'表格编辑 '!W544)</f>
        <v/>
      </c>
      <c r="V544" s="123" t="str">
        <f>IF('表格编辑 '!X544="","",'表格编辑 '!X544)</f>
        <v/>
      </c>
      <c r="W544" s="123" t="str">
        <f>IF('表格编辑 '!Y544="","",'表格编辑 '!Y544)</f>
        <v/>
      </c>
      <c r="X544" s="123" t="str">
        <f>IF('表格编辑 '!Z544="","",'表格编辑 '!Z544)</f>
        <v/>
      </c>
      <c r="Y544" s="123" t="str">
        <f>IF('表格编辑 '!AA544="","",'表格编辑 '!AA544)</f>
        <v/>
      </c>
      <c r="Z544" s="123" t="str">
        <f>IF('表格编辑 '!AB544="","",'表格编辑 '!AB544)</f>
        <v/>
      </c>
      <c r="AA544" s="123" t="str">
        <f>IF('表格编辑 '!AC544="","",'表格编辑 '!AC544)</f>
        <v/>
      </c>
      <c r="AB544" s="123" t="str">
        <f>IF('表格编辑 '!AD544="","",'表格编辑 '!AD544)</f>
        <v/>
      </c>
      <c r="AC544" s="123" t="str">
        <f>IF('表格编辑 '!AE544="","",'表格编辑 '!AE544)</f>
        <v/>
      </c>
      <c r="AD544" s="123">
        <f>IF('表格编辑 '!AF544="","",'表格编辑 '!AF544)</f>
        <v>140131</v>
      </c>
    </row>
    <row r="545" spans="1:30">
      <c r="A545" s="123">
        <f>IF('表格编辑 '!A545="","",'表格编辑 '!A545)</f>
        <v>40132</v>
      </c>
      <c r="B545" s="123">
        <f>IF('表格编辑 '!B545="","",'表格编辑 '!B545)</f>
        <v>50155</v>
      </c>
      <c r="C545" s="123">
        <f>IF('表格编辑 '!E545="","",'表格编辑 '!E545)</f>
        <v>60</v>
      </c>
      <c r="D545" s="123" t="str">
        <f>IF('表格编辑 '!F545="","",'表格编辑 '!F545)</f>
        <v>AI_born_event(RECEIVER, ARG0, ARG1, ARG2, ARG3,ARG4)</v>
      </c>
      <c r="E545" s="123" t="str">
        <f>IF('表格编辑 '!G545="","",'表格编辑 '!G545)</f>
        <v>AI_update_event(RECEIVER, ARG0, ARG1, ARG2, ARG3,ARG4)</v>
      </c>
      <c r="F545" s="123" t="str">
        <f>IF('表格编辑 '!H545="","",'表格编辑 '!H545)</f>
        <v/>
      </c>
      <c r="G545" s="123" t="str">
        <f>IF('表格编辑 '!I545="","",'表格编辑 '!I545)</f>
        <v/>
      </c>
      <c r="H545" s="123" t="str">
        <f>IF('表格编辑 '!J545="","",'表格编辑 '!J545)</f>
        <v>test_deadth_event(RECEIVER, ARG0, ARG1, ARG2, ARG3,ARG4)</v>
      </c>
      <c r="I545" s="123">
        <f>IF('表格编辑 '!K545="","",'表格编辑 '!K545)</f>
        <v>1</v>
      </c>
      <c r="J545" s="123">
        <f>IF('表格编辑 '!L545="","",'表格编辑 '!L545)</f>
        <v>1954</v>
      </c>
      <c r="K545" s="123">
        <f>IF('表格编辑 '!M545="","",'表格编辑 '!M545)</f>
        <v>1800</v>
      </c>
      <c r="L545" s="123" t="str">
        <f>IF('表格编辑 '!N545="","",'表格编辑 '!N545)</f>
        <v/>
      </c>
      <c r="M545" s="123" t="str">
        <f>IF('表格编辑 '!O545="","",'表格编辑 '!O545)</f>
        <v/>
      </c>
      <c r="N545" s="123" t="str">
        <f>IF('表格编辑 '!P545="","",'表格编辑 '!P545)</f>
        <v/>
      </c>
      <c r="O545" s="123" t="str">
        <f>IF('表格编辑 '!Q545="","",'表格编辑 '!Q545)</f>
        <v/>
      </c>
      <c r="P545" s="123" t="str">
        <f>IF('表格编辑 '!R545="","",'表格编辑 '!R545)</f>
        <v/>
      </c>
      <c r="Q545" s="123">
        <f>IF('表格编辑 '!S545="","",'表格编辑 '!S545)</f>
        <v>320</v>
      </c>
      <c r="R545" s="123" t="str">
        <f>IF('表格编辑 '!T545="","",'表格编辑 '!T545)</f>
        <v/>
      </c>
      <c r="S545" s="123" t="str">
        <f>IF('表格编辑 '!U545="","",'表格编辑 '!U545)</f>
        <v/>
      </c>
      <c r="T545" s="123" t="str">
        <f>IF('表格编辑 '!V545="","",'表格编辑 '!V545)</f>
        <v/>
      </c>
      <c r="U545" s="123" t="str">
        <f>IF('表格编辑 '!W545="","",'表格编辑 '!W545)</f>
        <v/>
      </c>
      <c r="V545" s="123" t="str">
        <f>IF('表格编辑 '!X545="","",'表格编辑 '!X545)</f>
        <v/>
      </c>
      <c r="W545" s="123" t="str">
        <f>IF('表格编辑 '!Y545="","",'表格编辑 '!Y545)</f>
        <v/>
      </c>
      <c r="X545" s="123" t="str">
        <f>IF('表格编辑 '!Z545="","",'表格编辑 '!Z545)</f>
        <v/>
      </c>
      <c r="Y545" s="123" t="str">
        <f>IF('表格编辑 '!AA545="","",'表格编辑 '!AA545)</f>
        <v/>
      </c>
      <c r="Z545" s="123" t="str">
        <f>IF('表格编辑 '!AB545="","",'表格编辑 '!AB545)</f>
        <v/>
      </c>
      <c r="AA545" s="123" t="str">
        <f>IF('表格编辑 '!AC545="","",'表格编辑 '!AC545)</f>
        <v/>
      </c>
      <c r="AB545" s="123" t="str">
        <f>IF('表格编辑 '!AD545="","",'表格编辑 '!AD545)</f>
        <v/>
      </c>
      <c r="AC545" s="123" t="str">
        <f>IF('表格编辑 '!AE545="","",'表格编辑 '!AE545)</f>
        <v/>
      </c>
      <c r="AD545" s="123">
        <f>IF('表格编辑 '!AF545="","",'表格编辑 '!AF545)</f>
        <v>140132</v>
      </c>
    </row>
    <row r="546" spans="1:30">
      <c r="A546" s="123">
        <f>IF('表格编辑 '!A546="","",'表格编辑 '!A546)</f>
        <v>40133</v>
      </c>
      <c r="B546" s="123">
        <f>IF('表格编辑 '!B546="","",'表格编辑 '!B546)</f>
        <v>50157</v>
      </c>
      <c r="C546" s="123">
        <f>IF('表格编辑 '!E546="","",'表格编辑 '!E546)</f>
        <v>60</v>
      </c>
      <c r="D546" s="123" t="str">
        <f>IF('表格编辑 '!F546="","",'表格编辑 '!F546)</f>
        <v>AI_born_event(RECEIVER, ARG0, ARG1, ARG2, ARG3,ARG4)</v>
      </c>
      <c r="E546" s="123" t="str">
        <f>IF('表格编辑 '!G546="","",'表格编辑 '!G546)</f>
        <v>AI_update_event(RECEIVER, ARG0, ARG1, ARG2, ARG3,ARG4)</v>
      </c>
      <c r="F546" s="123" t="str">
        <f>IF('表格编辑 '!H546="","",'表格编辑 '!H546)</f>
        <v/>
      </c>
      <c r="G546" s="123" t="str">
        <f>IF('表格编辑 '!I546="","",'表格编辑 '!I546)</f>
        <v/>
      </c>
      <c r="H546" s="123" t="str">
        <f>IF('表格编辑 '!J546="","",'表格编辑 '!J546)</f>
        <v>test_deadth_event(RECEIVER, ARG0, ARG1, ARG2, ARG3,ARG4)</v>
      </c>
      <c r="I546" s="123">
        <f>IF('表格编辑 '!K546="","",'表格编辑 '!K546)</f>
        <v>1</v>
      </c>
      <c r="J546" s="123">
        <f>IF('表格编辑 '!L546="","",'表格编辑 '!L546)</f>
        <v>1400</v>
      </c>
      <c r="K546" s="123">
        <f>IF('表格编辑 '!M546="","",'表格编辑 '!M546)</f>
        <v>1800</v>
      </c>
      <c r="L546" s="123" t="str">
        <f>IF('表格编辑 '!N546="","",'表格编辑 '!N546)</f>
        <v/>
      </c>
      <c r="M546" s="123" t="str">
        <f>IF('表格编辑 '!O546="","",'表格编辑 '!O546)</f>
        <v/>
      </c>
      <c r="N546" s="123" t="str">
        <f>IF('表格编辑 '!P546="","",'表格编辑 '!P546)</f>
        <v/>
      </c>
      <c r="O546" s="123" t="str">
        <f>IF('表格编辑 '!Q546="","",'表格编辑 '!Q546)</f>
        <v/>
      </c>
      <c r="P546" s="123" t="str">
        <f>IF('表格编辑 '!R546="","",'表格编辑 '!R546)</f>
        <v/>
      </c>
      <c r="Q546" s="123">
        <f>IF('表格编辑 '!S546="","",'表格编辑 '!S546)</f>
        <v>320</v>
      </c>
      <c r="R546" s="123" t="str">
        <f>IF('表格编辑 '!T546="","",'表格编辑 '!T546)</f>
        <v/>
      </c>
      <c r="S546" s="123" t="str">
        <f>IF('表格编辑 '!U546="","",'表格编辑 '!U546)</f>
        <v/>
      </c>
      <c r="T546" s="123" t="str">
        <f>IF('表格编辑 '!V546="","",'表格编辑 '!V546)</f>
        <v/>
      </c>
      <c r="U546" s="123" t="str">
        <f>IF('表格编辑 '!W546="","",'表格编辑 '!W546)</f>
        <v/>
      </c>
      <c r="V546" s="123" t="str">
        <f>IF('表格编辑 '!X546="","",'表格编辑 '!X546)</f>
        <v/>
      </c>
      <c r="W546" s="123" t="str">
        <f>IF('表格编辑 '!Y546="","",'表格编辑 '!Y546)</f>
        <v/>
      </c>
      <c r="X546" s="123" t="str">
        <f>IF('表格编辑 '!Z546="","",'表格编辑 '!Z546)</f>
        <v/>
      </c>
      <c r="Y546" s="123" t="str">
        <f>IF('表格编辑 '!AA546="","",'表格编辑 '!AA546)</f>
        <v/>
      </c>
      <c r="Z546" s="123" t="str">
        <f>IF('表格编辑 '!AB546="","",'表格编辑 '!AB546)</f>
        <v/>
      </c>
      <c r="AA546" s="123" t="str">
        <f>IF('表格编辑 '!AC546="","",'表格编辑 '!AC546)</f>
        <v/>
      </c>
      <c r="AB546" s="123" t="str">
        <f>IF('表格编辑 '!AD546="","",'表格编辑 '!AD546)</f>
        <v/>
      </c>
      <c r="AC546" s="123" t="str">
        <f>IF('表格编辑 '!AE546="","",'表格编辑 '!AE546)</f>
        <v/>
      </c>
      <c r="AD546" s="123">
        <f>IF('表格编辑 '!AF546="","",'表格编辑 '!AF546)</f>
        <v>140133</v>
      </c>
    </row>
    <row r="547" spans="1:30">
      <c r="A547" s="123">
        <f>IF('表格编辑 '!A547="","",'表格编辑 '!A547)</f>
        <v>40134</v>
      </c>
      <c r="B547" s="123">
        <f>IF('表格编辑 '!B547="","",'表格编辑 '!B547)</f>
        <v>50076</v>
      </c>
      <c r="C547" s="123">
        <f>IF('表格编辑 '!E547="","",'表格编辑 '!E547)</f>
        <v>60</v>
      </c>
      <c r="D547" s="123" t="str">
        <f>IF('表格编辑 '!F547="","",'表格编辑 '!F547)</f>
        <v>AI_born_event(RECEIVER, ARG0, ARG1, ARG2, ARG3,ARG4)</v>
      </c>
      <c r="E547" s="123" t="str">
        <f>IF('表格编辑 '!G547="","",'表格编辑 '!G547)</f>
        <v>AI_update_event(RECEIVER, ARG0, ARG1, ARG2, ARG3,ARG4)</v>
      </c>
      <c r="F547" s="123" t="str">
        <f>IF('表格编辑 '!H547="","",'表格编辑 '!H547)</f>
        <v/>
      </c>
      <c r="G547" s="123" t="str">
        <f>IF('表格编辑 '!I547="","",'表格编辑 '!I547)</f>
        <v/>
      </c>
      <c r="H547" s="123" t="str">
        <f>IF('表格编辑 '!J547="","",'表格编辑 '!J547)</f>
        <v>test_deadth_event(RECEIVER, ARG0, ARG1, ARG2, ARG3,ARG4)</v>
      </c>
      <c r="I547" s="123">
        <f>IF('表格编辑 '!K547="","",'表格编辑 '!K547)</f>
        <v>1</v>
      </c>
      <c r="J547" s="123">
        <f>IF('表格编辑 '!L547="","",'表格编辑 '!L547)</f>
        <v>2986</v>
      </c>
      <c r="K547" s="123">
        <f>IF('表格编辑 '!M547="","",'表格编辑 '!M547)</f>
        <v>1800</v>
      </c>
      <c r="L547" s="123" t="str">
        <f>IF('表格编辑 '!N547="","",'表格编辑 '!N547)</f>
        <v/>
      </c>
      <c r="M547" s="123" t="str">
        <f>IF('表格编辑 '!O547="","",'表格编辑 '!O547)</f>
        <v/>
      </c>
      <c r="N547" s="123" t="str">
        <f>IF('表格编辑 '!P547="","",'表格编辑 '!P547)</f>
        <v/>
      </c>
      <c r="O547" s="123" t="str">
        <f>IF('表格编辑 '!Q547="","",'表格编辑 '!Q547)</f>
        <v/>
      </c>
      <c r="P547" s="123" t="str">
        <f>IF('表格编辑 '!R547="","",'表格编辑 '!R547)</f>
        <v/>
      </c>
      <c r="Q547" s="123">
        <f>IF('表格编辑 '!S547="","",'表格编辑 '!S547)</f>
        <v>320</v>
      </c>
      <c r="R547" s="123" t="str">
        <f>IF('表格编辑 '!T547="","",'表格编辑 '!T547)</f>
        <v/>
      </c>
      <c r="S547" s="123" t="str">
        <f>IF('表格编辑 '!U547="","",'表格编辑 '!U547)</f>
        <v/>
      </c>
      <c r="T547" s="123" t="str">
        <f>IF('表格编辑 '!V547="","",'表格编辑 '!V547)</f>
        <v/>
      </c>
      <c r="U547" s="123" t="str">
        <f>IF('表格编辑 '!W547="","",'表格编辑 '!W547)</f>
        <v/>
      </c>
      <c r="V547" s="123" t="str">
        <f>IF('表格编辑 '!X547="","",'表格编辑 '!X547)</f>
        <v/>
      </c>
      <c r="W547" s="123" t="str">
        <f>IF('表格编辑 '!Y547="","",'表格编辑 '!Y547)</f>
        <v/>
      </c>
      <c r="X547" s="123" t="str">
        <f>IF('表格编辑 '!Z547="","",'表格编辑 '!Z547)</f>
        <v/>
      </c>
      <c r="Y547" s="123" t="str">
        <f>IF('表格编辑 '!AA547="","",'表格编辑 '!AA547)</f>
        <v/>
      </c>
      <c r="Z547" s="123" t="str">
        <f>IF('表格编辑 '!AB547="","",'表格编辑 '!AB547)</f>
        <v/>
      </c>
      <c r="AA547" s="123" t="str">
        <f>IF('表格编辑 '!AC547="","",'表格编辑 '!AC547)</f>
        <v/>
      </c>
      <c r="AB547" s="123" t="str">
        <f>IF('表格编辑 '!AD547="","",'表格编辑 '!AD547)</f>
        <v/>
      </c>
      <c r="AC547" s="123" t="str">
        <f>IF('表格编辑 '!AE547="","",'表格编辑 '!AE547)</f>
        <v/>
      </c>
      <c r="AD547" s="123">
        <f>IF('表格编辑 '!AF547="","",'表格编辑 '!AF547)</f>
        <v>140134</v>
      </c>
    </row>
    <row r="548" spans="1:30">
      <c r="A548" s="123">
        <f>IF('表格编辑 '!A548="","",'表格编辑 '!A548)</f>
        <v>40135</v>
      </c>
      <c r="B548" s="123">
        <f>IF('表格编辑 '!B548="","",'表格编辑 '!B548)</f>
        <v>50060</v>
      </c>
      <c r="C548" s="123">
        <f>IF('表格编辑 '!E548="","",'表格编辑 '!E548)</f>
        <v>60</v>
      </c>
      <c r="D548" s="123" t="str">
        <f>IF('表格编辑 '!F548="","",'表格编辑 '!F548)</f>
        <v>AI_born_event(RECEIVER, ARG0, ARG1, ARG2, ARG3,ARG4)</v>
      </c>
      <c r="E548" s="123" t="str">
        <f>IF('表格编辑 '!G548="","",'表格编辑 '!G548)</f>
        <v>AI_update_event(RECEIVER, ARG0, ARG1, ARG2, ARG3,ARG4)</v>
      </c>
      <c r="F548" s="123" t="str">
        <f>IF('表格编辑 '!H548="","",'表格编辑 '!H548)</f>
        <v/>
      </c>
      <c r="G548" s="123" t="str">
        <f>IF('表格编辑 '!I548="","",'表格编辑 '!I548)</f>
        <v/>
      </c>
      <c r="H548" s="123" t="str">
        <f>IF('表格编辑 '!J548="","",'表格编辑 '!J548)</f>
        <v>test_deadth_event(RECEIVER, ARG0, ARG1, ARG2, ARG3,ARG4)</v>
      </c>
      <c r="I548" s="123">
        <f>IF('表格编辑 '!K548="","",'表格编辑 '!K548)</f>
        <v>1</v>
      </c>
      <c r="J548" s="123">
        <f>IF('表格编辑 '!L548="","",'表格编辑 '!L548)</f>
        <v>1564</v>
      </c>
      <c r="K548" s="123">
        <f>IF('表格编辑 '!M548="","",'表格编辑 '!M548)</f>
        <v>1800</v>
      </c>
      <c r="L548" s="123" t="str">
        <f>IF('表格编辑 '!N548="","",'表格编辑 '!N548)</f>
        <v/>
      </c>
      <c r="M548" s="123" t="str">
        <f>IF('表格编辑 '!O548="","",'表格编辑 '!O548)</f>
        <v/>
      </c>
      <c r="N548" s="123" t="str">
        <f>IF('表格编辑 '!P548="","",'表格编辑 '!P548)</f>
        <v/>
      </c>
      <c r="O548" s="123" t="str">
        <f>IF('表格编辑 '!Q548="","",'表格编辑 '!Q548)</f>
        <v/>
      </c>
      <c r="P548" s="123" t="str">
        <f>IF('表格编辑 '!R548="","",'表格编辑 '!R548)</f>
        <v/>
      </c>
      <c r="Q548" s="123">
        <f>IF('表格编辑 '!S548="","",'表格编辑 '!S548)</f>
        <v>320</v>
      </c>
      <c r="R548" s="123" t="str">
        <f>IF('表格编辑 '!T548="","",'表格编辑 '!T548)</f>
        <v/>
      </c>
      <c r="S548" s="123" t="str">
        <f>IF('表格编辑 '!U548="","",'表格编辑 '!U548)</f>
        <v/>
      </c>
      <c r="T548" s="123" t="str">
        <f>IF('表格编辑 '!V548="","",'表格编辑 '!V548)</f>
        <v/>
      </c>
      <c r="U548" s="123" t="str">
        <f>IF('表格编辑 '!W548="","",'表格编辑 '!W548)</f>
        <v/>
      </c>
      <c r="V548" s="123" t="str">
        <f>IF('表格编辑 '!X548="","",'表格编辑 '!X548)</f>
        <v/>
      </c>
      <c r="W548" s="123" t="str">
        <f>IF('表格编辑 '!Y548="","",'表格编辑 '!Y548)</f>
        <v/>
      </c>
      <c r="X548" s="123" t="str">
        <f>IF('表格编辑 '!Z548="","",'表格编辑 '!Z548)</f>
        <v/>
      </c>
      <c r="Y548" s="123" t="str">
        <f>IF('表格编辑 '!AA548="","",'表格编辑 '!AA548)</f>
        <v/>
      </c>
      <c r="Z548" s="123" t="str">
        <f>IF('表格编辑 '!AB548="","",'表格编辑 '!AB548)</f>
        <v/>
      </c>
      <c r="AA548" s="123" t="str">
        <f>IF('表格编辑 '!AC548="","",'表格编辑 '!AC548)</f>
        <v/>
      </c>
      <c r="AB548" s="123" t="str">
        <f>IF('表格编辑 '!AD548="","",'表格编辑 '!AD548)</f>
        <v/>
      </c>
      <c r="AC548" s="123" t="str">
        <f>IF('表格编辑 '!AE548="","",'表格编辑 '!AE548)</f>
        <v/>
      </c>
      <c r="AD548" s="123">
        <f>IF('表格编辑 '!AF548="","",'表格编辑 '!AF548)</f>
        <v>140135</v>
      </c>
    </row>
    <row r="549" spans="1:30">
      <c r="A549" s="123">
        <f>IF('表格编辑 '!A549="","",'表格编辑 '!A549)</f>
        <v>40136</v>
      </c>
      <c r="B549" s="123">
        <f>IF('表格编辑 '!B549="","",'表格编辑 '!B549)</f>
        <v>50000</v>
      </c>
      <c r="C549" s="123">
        <f>IF('表格编辑 '!E549="","",'表格编辑 '!E549)</f>
        <v>24</v>
      </c>
      <c r="D549" s="123" t="str">
        <f>IF('表格编辑 '!F549="","",'表格编辑 '!F549)</f>
        <v>AI_born_event(RECEIVER, ARG0, ARG1, ARG2, ARG3,ARG4)</v>
      </c>
      <c r="E549" s="123" t="str">
        <f>IF('表格编辑 '!G549="","",'表格编辑 '!G549)</f>
        <v>AI_update_event(RECEIVER, ARG0, ARG1, ARG2, ARG3,ARG4)</v>
      </c>
      <c r="F549" s="123" t="str">
        <f>IF('表格编辑 '!H549="","",'表格编辑 '!H549)</f>
        <v/>
      </c>
      <c r="G549" s="123" t="str">
        <f>IF('表格编辑 '!I549="","",'表格编辑 '!I549)</f>
        <v/>
      </c>
      <c r="H549" s="123" t="str">
        <f>IF('表格编辑 '!J549="","",'表格编辑 '!J549)</f>
        <v>test_deadth_event(RECEIVER, ARG0, ARG1, ARG2, ARG3,ARG4)</v>
      </c>
      <c r="I549" s="123">
        <f>IF('表格编辑 '!K549="","",'表格编辑 '!K549)</f>
        <v>1</v>
      </c>
      <c r="J549" s="123">
        <f>IF('表格编辑 '!L549="","",'表格编辑 '!L549)</f>
        <v>-40</v>
      </c>
      <c r="K549" s="123">
        <f>IF('表格编辑 '!M549="","",'表格编辑 '!M549)</f>
        <v>720</v>
      </c>
      <c r="L549" s="123" t="str">
        <f>IF('表格编辑 '!N549="","",'表格编辑 '!N549)</f>
        <v/>
      </c>
      <c r="M549" s="123" t="str">
        <f>IF('表格编辑 '!O549="","",'表格编辑 '!O549)</f>
        <v/>
      </c>
      <c r="N549" s="123" t="str">
        <f>IF('表格编辑 '!P549="","",'表格编辑 '!P549)</f>
        <v/>
      </c>
      <c r="O549" s="123" t="str">
        <f>IF('表格编辑 '!Q549="","",'表格编辑 '!Q549)</f>
        <v/>
      </c>
      <c r="P549" s="123" t="str">
        <f>IF('表格编辑 '!R549="","",'表格编辑 '!R549)</f>
        <v/>
      </c>
      <c r="Q549" s="123">
        <f>IF('表格编辑 '!S549="","",'表格编辑 '!S549)</f>
        <v>320</v>
      </c>
      <c r="R549" s="123" t="str">
        <f>IF('表格编辑 '!T549="","",'表格编辑 '!T549)</f>
        <v/>
      </c>
      <c r="S549" s="123" t="str">
        <f>IF('表格编辑 '!U549="","",'表格编辑 '!U549)</f>
        <v/>
      </c>
      <c r="T549" s="123" t="str">
        <f>IF('表格编辑 '!V549="","",'表格编辑 '!V549)</f>
        <v/>
      </c>
      <c r="U549" s="123" t="str">
        <f>IF('表格编辑 '!W549="","",'表格编辑 '!W549)</f>
        <v/>
      </c>
      <c r="V549" s="123" t="str">
        <f>IF('表格编辑 '!X549="","",'表格编辑 '!X549)</f>
        <v/>
      </c>
      <c r="W549" s="123" t="str">
        <f>IF('表格编辑 '!Y549="","",'表格编辑 '!Y549)</f>
        <v/>
      </c>
      <c r="X549" s="123" t="str">
        <f>IF('表格编辑 '!Z549="","",'表格编辑 '!Z549)</f>
        <v/>
      </c>
      <c r="Y549" s="123" t="str">
        <f>IF('表格编辑 '!AA549="","",'表格编辑 '!AA549)</f>
        <v/>
      </c>
      <c r="Z549" s="123" t="str">
        <f>IF('表格编辑 '!AB549="","",'表格编辑 '!AB549)</f>
        <v/>
      </c>
      <c r="AA549" s="123" t="str">
        <f>IF('表格编辑 '!AC549="","",'表格编辑 '!AC549)</f>
        <v/>
      </c>
      <c r="AB549" s="123" t="str">
        <f>IF('表格编辑 '!AD549="","",'表格编辑 '!AD549)</f>
        <v/>
      </c>
      <c r="AC549" s="123" t="str">
        <f>IF('表格编辑 '!AE549="","",'表格编辑 '!AE549)</f>
        <v/>
      </c>
      <c r="AD549" s="123">
        <f>IF('表格编辑 '!AF549="","",'表格编辑 '!AF549)</f>
        <v>140136</v>
      </c>
    </row>
    <row r="550" spans="1:30">
      <c r="A550" s="123">
        <f>IF('表格编辑 '!A550="","",'表格编辑 '!A550)</f>
        <v>40137</v>
      </c>
      <c r="B550" s="123">
        <f>IF('表格编辑 '!B550="","",'表格编辑 '!B550)</f>
        <v>50153</v>
      </c>
      <c r="C550" s="123">
        <f>IF('表格编辑 '!E550="","",'表格编辑 '!E550)</f>
        <v>24</v>
      </c>
      <c r="D550" s="123" t="str">
        <f>IF('表格编辑 '!F550="","",'表格编辑 '!F550)</f>
        <v>AI_born_event(RECEIVER, ARG0, ARG1, ARG2, ARG3,ARG4)</v>
      </c>
      <c r="E550" s="123" t="str">
        <f>IF('表格编辑 '!G550="","",'表格编辑 '!G550)</f>
        <v>AI_update_event(RECEIVER, ARG0, ARG1, ARG2, ARG3,ARG4)</v>
      </c>
      <c r="F550" s="123" t="str">
        <f>IF('表格编辑 '!H550="","",'表格编辑 '!H550)</f>
        <v/>
      </c>
      <c r="G550" s="123" t="str">
        <f>IF('表格编辑 '!I550="","",'表格编辑 '!I550)</f>
        <v/>
      </c>
      <c r="H550" s="123" t="str">
        <f>IF('表格编辑 '!J550="","",'表格编辑 '!J550)</f>
        <v>test_deadth_event(RECEIVER, ARG0, ARG1, ARG2, ARG3,ARG4)</v>
      </c>
      <c r="I550" s="123">
        <f>IF('表格编辑 '!K550="","",'表格编辑 '!K550)</f>
        <v>1</v>
      </c>
      <c r="J550" s="123">
        <f>IF('表格编辑 '!L550="","",'表格编辑 '!L550)</f>
        <v>86</v>
      </c>
      <c r="K550" s="123">
        <f>IF('表格编辑 '!M550="","",'表格编辑 '!M550)</f>
        <v>720</v>
      </c>
      <c r="L550" s="123" t="str">
        <f>IF('表格编辑 '!N550="","",'表格编辑 '!N550)</f>
        <v/>
      </c>
      <c r="M550" s="123" t="str">
        <f>IF('表格编辑 '!O550="","",'表格编辑 '!O550)</f>
        <v/>
      </c>
      <c r="N550" s="123" t="str">
        <f>IF('表格编辑 '!P550="","",'表格编辑 '!P550)</f>
        <v/>
      </c>
      <c r="O550" s="123" t="str">
        <f>IF('表格编辑 '!Q550="","",'表格编辑 '!Q550)</f>
        <v/>
      </c>
      <c r="P550" s="123" t="str">
        <f>IF('表格编辑 '!R550="","",'表格编辑 '!R550)</f>
        <v/>
      </c>
      <c r="Q550" s="123">
        <f>IF('表格编辑 '!S550="","",'表格编辑 '!S550)</f>
        <v>320</v>
      </c>
      <c r="R550" s="123" t="str">
        <f>IF('表格编辑 '!T550="","",'表格编辑 '!T550)</f>
        <v/>
      </c>
      <c r="S550" s="123" t="str">
        <f>IF('表格编辑 '!U550="","",'表格编辑 '!U550)</f>
        <v/>
      </c>
      <c r="T550" s="123" t="str">
        <f>IF('表格编辑 '!V550="","",'表格编辑 '!V550)</f>
        <v/>
      </c>
      <c r="U550" s="123" t="str">
        <f>IF('表格编辑 '!W550="","",'表格编辑 '!W550)</f>
        <v/>
      </c>
      <c r="V550" s="123" t="str">
        <f>IF('表格编辑 '!X550="","",'表格编辑 '!X550)</f>
        <v/>
      </c>
      <c r="W550" s="123" t="str">
        <f>IF('表格编辑 '!Y550="","",'表格编辑 '!Y550)</f>
        <v/>
      </c>
      <c r="X550" s="123" t="str">
        <f>IF('表格编辑 '!Z550="","",'表格编辑 '!Z550)</f>
        <v/>
      </c>
      <c r="Y550" s="123" t="str">
        <f>IF('表格编辑 '!AA550="","",'表格编辑 '!AA550)</f>
        <v/>
      </c>
      <c r="Z550" s="123" t="str">
        <f>IF('表格编辑 '!AB550="","",'表格编辑 '!AB550)</f>
        <v/>
      </c>
      <c r="AA550" s="123" t="str">
        <f>IF('表格编辑 '!AC550="","",'表格编辑 '!AC550)</f>
        <v/>
      </c>
      <c r="AB550" s="123" t="str">
        <f>IF('表格编辑 '!AD550="","",'表格编辑 '!AD550)</f>
        <v/>
      </c>
      <c r="AC550" s="123" t="str">
        <f>IF('表格编辑 '!AE550="","",'表格编辑 '!AE550)</f>
        <v/>
      </c>
      <c r="AD550" s="123">
        <f>IF('表格编辑 '!AF550="","",'表格编辑 '!AF550)</f>
        <v>140137</v>
      </c>
    </row>
    <row r="551" spans="1:30">
      <c r="A551" s="123">
        <f>IF('表格编辑 '!A551="","",'表格编辑 '!A551)</f>
        <v>40138</v>
      </c>
      <c r="B551" s="123">
        <f>IF('表格编辑 '!B551="","",'表格编辑 '!B551)</f>
        <v>50005</v>
      </c>
      <c r="C551" s="123">
        <f>IF('表格编辑 '!E551="","",'表格编辑 '!E551)</f>
        <v>24</v>
      </c>
      <c r="D551" s="123" t="str">
        <f>IF('表格编辑 '!F551="","",'表格编辑 '!F551)</f>
        <v>AI_born_event(RECEIVER, ARG0, ARG1, ARG2, ARG3,ARG4)</v>
      </c>
      <c r="E551" s="123" t="str">
        <f>IF('表格编辑 '!G551="","",'表格编辑 '!G551)</f>
        <v>AI_update_event(RECEIVER, ARG0, ARG1, ARG2, ARG3,ARG4)</v>
      </c>
      <c r="F551" s="123" t="str">
        <f>IF('表格编辑 '!H551="","",'表格编辑 '!H551)</f>
        <v/>
      </c>
      <c r="G551" s="123" t="str">
        <f>IF('表格编辑 '!I551="","",'表格编辑 '!I551)</f>
        <v/>
      </c>
      <c r="H551" s="123" t="str">
        <f>IF('表格编辑 '!J551="","",'表格编辑 '!J551)</f>
        <v>test_deadth_event(RECEIVER, ARG0, ARG1, ARG2, ARG3,ARG4)</v>
      </c>
      <c r="I551" s="123">
        <f>IF('表格编辑 '!K551="","",'表格编辑 '!K551)</f>
        <v>1</v>
      </c>
      <c r="J551" s="123">
        <f>IF('表格编辑 '!L551="","",'表格编辑 '!L551)</f>
        <v>152</v>
      </c>
      <c r="K551" s="123">
        <f>IF('表格编辑 '!M551="","",'表格编辑 '!M551)</f>
        <v>720</v>
      </c>
      <c r="L551" s="123" t="str">
        <f>IF('表格编辑 '!N551="","",'表格编辑 '!N551)</f>
        <v/>
      </c>
      <c r="M551" s="123" t="str">
        <f>IF('表格编辑 '!O551="","",'表格编辑 '!O551)</f>
        <v/>
      </c>
      <c r="N551" s="123" t="str">
        <f>IF('表格编辑 '!P551="","",'表格编辑 '!P551)</f>
        <v/>
      </c>
      <c r="O551" s="123" t="str">
        <f>IF('表格编辑 '!Q551="","",'表格编辑 '!Q551)</f>
        <v/>
      </c>
      <c r="P551" s="123" t="str">
        <f>IF('表格编辑 '!R551="","",'表格编辑 '!R551)</f>
        <v/>
      </c>
      <c r="Q551" s="123">
        <f>IF('表格编辑 '!S551="","",'表格编辑 '!S551)</f>
        <v>320</v>
      </c>
      <c r="R551" s="123" t="str">
        <f>IF('表格编辑 '!T551="","",'表格编辑 '!T551)</f>
        <v/>
      </c>
      <c r="S551" s="123" t="str">
        <f>IF('表格编辑 '!U551="","",'表格编辑 '!U551)</f>
        <v/>
      </c>
      <c r="T551" s="123" t="str">
        <f>IF('表格编辑 '!V551="","",'表格编辑 '!V551)</f>
        <v/>
      </c>
      <c r="U551" s="123" t="str">
        <f>IF('表格编辑 '!W551="","",'表格编辑 '!W551)</f>
        <v/>
      </c>
      <c r="V551" s="123" t="str">
        <f>IF('表格编辑 '!X551="","",'表格编辑 '!X551)</f>
        <v/>
      </c>
      <c r="W551" s="123" t="str">
        <f>IF('表格编辑 '!Y551="","",'表格编辑 '!Y551)</f>
        <v/>
      </c>
      <c r="X551" s="123" t="str">
        <f>IF('表格编辑 '!Z551="","",'表格编辑 '!Z551)</f>
        <v/>
      </c>
      <c r="Y551" s="123" t="str">
        <f>IF('表格编辑 '!AA551="","",'表格编辑 '!AA551)</f>
        <v/>
      </c>
      <c r="Z551" s="123" t="str">
        <f>IF('表格编辑 '!AB551="","",'表格编辑 '!AB551)</f>
        <v/>
      </c>
      <c r="AA551" s="123" t="str">
        <f>IF('表格编辑 '!AC551="","",'表格编辑 '!AC551)</f>
        <v/>
      </c>
      <c r="AB551" s="123" t="str">
        <f>IF('表格编辑 '!AD551="","",'表格编辑 '!AD551)</f>
        <v/>
      </c>
      <c r="AC551" s="123" t="str">
        <f>IF('表格编辑 '!AE551="","",'表格编辑 '!AE551)</f>
        <v/>
      </c>
      <c r="AD551" s="123">
        <f>IF('表格编辑 '!AF551="","",'表格编辑 '!AF551)</f>
        <v>140138</v>
      </c>
    </row>
    <row r="552" spans="1:30">
      <c r="A552" s="123">
        <f>IF('表格编辑 '!A552="","",'表格编辑 '!A552)</f>
        <v>40139</v>
      </c>
      <c r="B552" s="123">
        <f>IF('表格编辑 '!B552="","",'表格编辑 '!B552)</f>
        <v>50044</v>
      </c>
      <c r="C552" s="123">
        <f>IF('表格编辑 '!E552="","",'表格编辑 '!E552)</f>
        <v>24</v>
      </c>
      <c r="D552" s="123" t="str">
        <f>IF('表格编辑 '!F552="","",'表格编辑 '!F552)</f>
        <v>AI_born_event(RECEIVER, ARG0, ARG1, ARG2, ARG3,ARG4)</v>
      </c>
      <c r="E552" s="123" t="str">
        <f>IF('表格编辑 '!G552="","",'表格编辑 '!G552)</f>
        <v>AI_update_event(RECEIVER, ARG0, ARG1, ARG2, ARG3,ARG4)</v>
      </c>
      <c r="F552" s="123" t="str">
        <f>IF('表格编辑 '!H552="","",'表格编辑 '!H552)</f>
        <v/>
      </c>
      <c r="G552" s="123" t="str">
        <f>IF('表格编辑 '!I552="","",'表格编辑 '!I552)</f>
        <v/>
      </c>
      <c r="H552" s="123" t="str">
        <f>IF('表格编辑 '!J552="","",'表格编辑 '!J552)</f>
        <v>test_deadth_event(RECEIVER, ARG0, ARG1, ARG2, ARG3,ARG4)</v>
      </c>
      <c r="I552" s="123">
        <f>IF('表格编辑 '!K552="","",'表格编辑 '!K552)</f>
        <v>1</v>
      </c>
      <c r="J552" s="123">
        <f>IF('表格编辑 '!L552="","",'表格编辑 '!L552)</f>
        <v>154</v>
      </c>
      <c r="K552" s="123">
        <f>IF('表格编辑 '!M552="","",'表格编辑 '!M552)</f>
        <v>720</v>
      </c>
      <c r="L552" s="123" t="str">
        <f>IF('表格编辑 '!N552="","",'表格编辑 '!N552)</f>
        <v/>
      </c>
      <c r="M552" s="123" t="str">
        <f>IF('表格编辑 '!O552="","",'表格编辑 '!O552)</f>
        <v/>
      </c>
      <c r="N552" s="123" t="str">
        <f>IF('表格编辑 '!P552="","",'表格编辑 '!P552)</f>
        <v/>
      </c>
      <c r="O552" s="123" t="str">
        <f>IF('表格编辑 '!Q552="","",'表格编辑 '!Q552)</f>
        <v/>
      </c>
      <c r="P552" s="123" t="str">
        <f>IF('表格编辑 '!R552="","",'表格编辑 '!R552)</f>
        <v/>
      </c>
      <c r="Q552" s="123">
        <f>IF('表格编辑 '!S552="","",'表格编辑 '!S552)</f>
        <v>320</v>
      </c>
      <c r="R552" s="123" t="str">
        <f>IF('表格编辑 '!T552="","",'表格编辑 '!T552)</f>
        <v/>
      </c>
      <c r="S552" s="123" t="str">
        <f>IF('表格编辑 '!U552="","",'表格编辑 '!U552)</f>
        <v/>
      </c>
      <c r="T552" s="123" t="str">
        <f>IF('表格编辑 '!V552="","",'表格编辑 '!V552)</f>
        <v/>
      </c>
      <c r="U552" s="123" t="str">
        <f>IF('表格编辑 '!W552="","",'表格编辑 '!W552)</f>
        <v/>
      </c>
      <c r="V552" s="123" t="str">
        <f>IF('表格编辑 '!X552="","",'表格编辑 '!X552)</f>
        <v/>
      </c>
      <c r="W552" s="123" t="str">
        <f>IF('表格编辑 '!Y552="","",'表格编辑 '!Y552)</f>
        <v/>
      </c>
      <c r="X552" s="123" t="str">
        <f>IF('表格编辑 '!Z552="","",'表格编辑 '!Z552)</f>
        <v/>
      </c>
      <c r="Y552" s="123" t="str">
        <f>IF('表格编辑 '!AA552="","",'表格编辑 '!AA552)</f>
        <v/>
      </c>
      <c r="Z552" s="123" t="str">
        <f>IF('表格编辑 '!AB552="","",'表格编辑 '!AB552)</f>
        <v/>
      </c>
      <c r="AA552" s="123" t="str">
        <f>IF('表格编辑 '!AC552="","",'表格编辑 '!AC552)</f>
        <v/>
      </c>
      <c r="AB552" s="123" t="str">
        <f>IF('表格编辑 '!AD552="","",'表格编辑 '!AD552)</f>
        <v/>
      </c>
      <c r="AC552" s="123" t="str">
        <f>IF('表格编辑 '!AE552="","",'表格编辑 '!AE552)</f>
        <v/>
      </c>
      <c r="AD552" s="123">
        <f>IF('表格编辑 '!AF552="","",'表格编辑 '!AF552)</f>
        <v>140139</v>
      </c>
    </row>
    <row r="553" spans="1:30">
      <c r="A553" s="123">
        <f>IF('表格编辑 '!A553="","",'表格编辑 '!A553)</f>
        <v>40140</v>
      </c>
      <c r="B553" s="123">
        <f>IF('表格编辑 '!B553="","",'表格编辑 '!B553)</f>
        <v>50103</v>
      </c>
      <c r="C553" s="123">
        <f>IF('表格编辑 '!E553="","",'表格编辑 '!E553)</f>
        <v>24</v>
      </c>
      <c r="D553" s="123" t="str">
        <f>IF('表格编辑 '!F553="","",'表格编辑 '!F553)</f>
        <v>AI_born_event(RECEIVER, ARG0, ARG1, ARG2, ARG3,ARG4)</v>
      </c>
      <c r="E553" s="123" t="str">
        <f>IF('表格编辑 '!G553="","",'表格编辑 '!G553)</f>
        <v>AI_update_event(RECEIVER, ARG0, ARG1, ARG2, ARG3,ARG4)</v>
      </c>
      <c r="F553" s="123" t="str">
        <f>IF('表格编辑 '!H553="","",'表格编辑 '!H553)</f>
        <v/>
      </c>
      <c r="G553" s="123" t="str">
        <f>IF('表格编辑 '!I553="","",'表格编辑 '!I553)</f>
        <v/>
      </c>
      <c r="H553" s="123" t="str">
        <f>IF('表格编辑 '!J553="","",'表格编辑 '!J553)</f>
        <v>test_deadth_event(RECEIVER, ARG0, ARG1, ARG2, ARG3,ARG4)</v>
      </c>
      <c r="I553" s="123">
        <f>IF('表格编辑 '!K553="","",'表格编辑 '!K553)</f>
        <v>1</v>
      </c>
      <c r="J553" s="123">
        <f>IF('表格编辑 '!L553="","",'表格编辑 '!L553)</f>
        <v>-188</v>
      </c>
      <c r="K553" s="123">
        <f>IF('表格编辑 '!M553="","",'表格编辑 '!M553)</f>
        <v>720</v>
      </c>
      <c r="L553" s="123" t="str">
        <f>IF('表格编辑 '!N553="","",'表格编辑 '!N553)</f>
        <v/>
      </c>
      <c r="M553" s="123" t="str">
        <f>IF('表格编辑 '!O553="","",'表格编辑 '!O553)</f>
        <v/>
      </c>
      <c r="N553" s="123" t="str">
        <f>IF('表格编辑 '!P553="","",'表格编辑 '!P553)</f>
        <v/>
      </c>
      <c r="O553" s="123" t="str">
        <f>IF('表格编辑 '!Q553="","",'表格编辑 '!Q553)</f>
        <v/>
      </c>
      <c r="P553" s="123" t="str">
        <f>IF('表格编辑 '!R553="","",'表格编辑 '!R553)</f>
        <v/>
      </c>
      <c r="Q553" s="123">
        <f>IF('表格编辑 '!S553="","",'表格编辑 '!S553)</f>
        <v>320</v>
      </c>
      <c r="R553" s="123" t="str">
        <f>IF('表格编辑 '!T553="","",'表格编辑 '!T553)</f>
        <v/>
      </c>
      <c r="S553" s="123" t="str">
        <f>IF('表格编辑 '!U553="","",'表格编辑 '!U553)</f>
        <v/>
      </c>
      <c r="T553" s="123" t="str">
        <f>IF('表格编辑 '!V553="","",'表格编辑 '!V553)</f>
        <v/>
      </c>
      <c r="U553" s="123" t="str">
        <f>IF('表格编辑 '!W553="","",'表格编辑 '!W553)</f>
        <v/>
      </c>
      <c r="V553" s="123" t="str">
        <f>IF('表格编辑 '!X553="","",'表格编辑 '!X553)</f>
        <v/>
      </c>
      <c r="W553" s="123" t="str">
        <f>IF('表格编辑 '!Y553="","",'表格编辑 '!Y553)</f>
        <v/>
      </c>
      <c r="X553" s="123" t="str">
        <f>IF('表格编辑 '!Z553="","",'表格编辑 '!Z553)</f>
        <v/>
      </c>
      <c r="Y553" s="123" t="str">
        <f>IF('表格编辑 '!AA553="","",'表格编辑 '!AA553)</f>
        <v/>
      </c>
      <c r="Z553" s="123" t="str">
        <f>IF('表格编辑 '!AB553="","",'表格编辑 '!AB553)</f>
        <v/>
      </c>
      <c r="AA553" s="123" t="str">
        <f>IF('表格编辑 '!AC553="","",'表格编辑 '!AC553)</f>
        <v/>
      </c>
      <c r="AB553" s="123" t="str">
        <f>IF('表格编辑 '!AD553="","",'表格编辑 '!AD553)</f>
        <v/>
      </c>
      <c r="AC553" s="123" t="str">
        <f>IF('表格编辑 '!AE553="","",'表格编辑 '!AE553)</f>
        <v/>
      </c>
      <c r="AD553" s="123">
        <f>IF('表格编辑 '!AF553="","",'表格编辑 '!AF553)</f>
        <v>140140</v>
      </c>
    </row>
    <row r="554" spans="1:30">
      <c r="A554" s="123">
        <f>IF('表格编辑 '!A554="","",'表格编辑 '!A554)</f>
        <v>40141</v>
      </c>
      <c r="B554" s="123">
        <f>IF('表格编辑 '!B554="","",'表格编辑 '!B554)</f>
        <v>50057</v>
      </c>
      <c r="C554" s="123">
        <f>IF('表格编辑 '!E554="","",'表格编辑 '!E554)</f>
        <v>24</v>
      </c>
      <c r="D554" s="123" t="str">
        <f>IF('表格编辑 '!F554="","",'表格编辑 '!F554)</f>
        <v>AI_born_event(RECEIVER, ARG0, ARG1, ARG2, ARG3,ARG4)</v>
      </c>
      <c r="E554" s="123" t="str">
        <f>IF('表格编辑 '!G554="","",'表格编辑 '!G554)</f>
        <v>AI_update_event(RECEIVER, ARG0, ARG1, ARG2, ARG3,ARG4)</v>
      </c>
      <c r="F554" s="123" t="str">
        <f>IF('表格编辑 '!H554="","",'表格编辑 '!H554)</f>
        <v/>
      </c>
      <c r="G554" s="123" t="str">
        <f>IF('表格编辑 '!I554="","",'表格编辑 '!I554)</f>
        <v/>
      </c>
      <c r="H554" s="123" t="str">
        <f>IF('表格编辑 '!J554="","",'表格编辑 '!J554)</f>
        <v>test_deadth_event(RECEIVER, ARG0, ARG1, ARG2, ARG3,ARG4)</v>
      </c>
      <c r="I554" s="123">
        <f>IF('表格编辑 '!K554="","",'表格编辑 '!K554)</f>
        <v>1</v>
      </c>
      <c r="J554" s="123">
        <f>IF('表格编辑 '!L554="","",'表格编辑 '!L554)</f>
        <v>230</v>
      </c>
      <c r="K554" s="123">
        <f>IF('表格编辑 '!M554="","",'表格编辑 '!M554)</f>
        <v>720</v>
      </c>
      <c r="L554" s="123" t="str">
        <f>IF('表格编辑 '!N554="","",'表格编辑 '!N554)</f>
        <v/>
      </c>
      <c r="M554" s="123" t="str">
        <f>IF('表格编辑 '!O554="","",'表格编辑 '!O554)</f>
        <v/>
      </c>
      <c r="N554" s="123" t="str">
        <f>IF('表格编辑 '!P554="","",'表格编辑 '!P554)</f>
        <v/>
      </c>
      <c r="O554" s="123" t="str">
        <f>IF('表格编辑 '!Q554="","",'表格编辑 '!Q554)</f>
        <v/>
      </c>
      <c r="P554" s="123" t="str">
        <f>IF('表格编辑 '!R554="","",'表格编辑 '!R554)</f>
        <v/>
      </c>
      <c r="Q554" s="123">
        <f>IF('表格编辑 '!S554="","",'表格编辑 '!S554)</f>
        <v>320</v>
      </c>
      <c r="R554" s="123" t="str">
        <f>IF('表格编辑 '!T554="","",'表格编辑 '!T554)</f>
        <v/>
      </c>
      <c r="S554" s="123" t="str">
        <f>IF('表格编辑 '!U554="","",'表格编辑 '!U554)</f>
        <v/>
      </c>
      <c r="T554" s="123" t="str">
        <f>IF('表格编辑 '!V554="","",'表格编辑 '!V554)</f>
        <v/>
      </c>
      <c r="U554" s="123" t="str">
        <f>IF('表格编辑 '!W554="","",'表格编辑 '!W554)</f>
        <v/>
      </c>
      <c r="V554" s="123" t="str">
        <f>IF('表格编辑 '!X554="","",'表格编辑 '!X554)</f>
        <v/>
      </c>
      <c r="W554" s="123" t="str">
        <f>IF('表格编辑 '!Y554="","",'表格编辑 '!Y554)</f>
        <v/>
      </c>
      <c r="X554" s="123" t="str">
        <f>IF('表格编辑 '!Z554="","",'表格编辑 '!Z554)</f>
        <v/>
      </c>
      <c r="Y554" s="123" t="str">
        <f>IF('表格编辑 '!AA554="","",'表格编辑 '!AA554)</f>
        <v/>
      </c>
      <c r="Z554" s="123" t="str">
        <f>IF('表格编辑 '!AB554="","",'表格编辑 '!AB554)</f>
        <v/>
      </c>
      <c r="AA554" s="123" t="str">
        <f>IF('表格编辑 '!AC554="","",'表格编辑 '!AC554)</f>
        <v/>
      </c>
      <c r="AB554" s="123" t="str">
        <f>IF('表格编辑 '!AD554="","",'表格编辑 '!AD554)</f>
        <v/>
      </c>
      <c r="AC554" s="123" t="str">
        <f>IF('表格编辑 '!AE554="","",'表格编辑 '!AE554)</f>
        <v/>
      </c>
      <c r="AD554" s="123">
        <f>IF('表格编辑 '!AF554="","",'表格编辑 '!AF554)</f>
        <v>140141</v>
      </c>
    </row>
    <row r="555" spans="1:30">
      <c r="A555" s="123">
        <f>IF('表格编辑 '!A555="","",'表格编辑 '!A555)</f>
        <v>40142</v>
      </c>
      <c r="B555" s="123">
        <f>IF('表格编辑 '!B555="","",'表格编辑 '!B555)</f>
        <v>50086</v>
      </c>
      <c r="C555" s="123">
        <f>IF('表格编辑 '!E555="","",'表格编辑 '!E555)</f>
        <v>24</v>
      </c>
      <c r="D555" s="123" t="str">
        <f>IF('表格编辑 '!F555="","",'表格编辑 '!F555)</f>
        <v>AI_born_event(RECEIVER, ARG0, ARG1, ARG2, ARG3,ARG4)</v>
      </c>
      <c r="E555" s="123" t="str">
        <f>IF('表格编辑 '!G555="","",'表格编辑 '!G555)</f>
        <v>AI_update_event(RECEIVER, ARG0, ARG1, ARG2, ARG3,ARG4)</v>
      </c>
      <c r="F555" s="123" t="str">
        <f>IF('表格编辑 '!H555="","",'表格编辑 '!H555)</f>
        <v/>
      </c>
      <c r="G555" s="123" t="str">
        <f>IF('表格编辑 '!I555="","",'表格编辑 '!I555)</f>
        <v/>
      </c>
      <c r="H555" s="123" t="str">
        <f>IF('表格编辑 '!J555="","",'表格编辑 '!J555)</f>
        <v>test_deadth_event(RECEIVER, ARG0, ARG1, ARG2, ARG3,ARG4)</v>
      </c>
      <c r="I555" s="123">
        <f>IF('表格编辑 '!K555="","",'表格编辑 '!K555)</f>
        <v>1</v>
      </c>
      <c r="J555" s="123">
        <f>IF('表格编辑 '!L555="","",'表格编辑 '!L555)</f>
        <v>696</v>
      </c>
      <c r="K555" s="123">
        <f>IF('表格编辑 '!M555="","",'表格编辑 '!M555)</f>
        <v>720</v>
      </c>
      <c r="L555" s="123" t="str">
        <f>IF('表格编辑 '!N555="","",'表格编辑 '!N555)</f>
        <v/>
      </c>
      <c r="M555" s="123" t="str">
        <f>IF('表格编辑 '!O555="","",'表格编辑 '!O555)</f>
        <v/>
      </c>
      <c r="N555" s="123" t="str">
        <f>IF('表格编辑 '!P555="","",'表格编辑 '!P555)</f>
        <v/>
      </c>
      <c r="O555" s="123" t="str">
        <f>IF('表格编辑 '!Q555="","",'表格编辑 '!Q555)</f>
        <v/>
      </c>
      <c r="P555" s="123" t="str">
        <f>IF('表格编辑 '!R555="","",'表格编辑 '!R555)</f>
        <v/>
      </c>
      <c r="Q555" s="123">
        <f>IF('表格编辑 '!S555="","",'表格编辑 '!S555)</f>
        <v>320</v>
      </c>
      <c r="R555" s="123" t="str">
        <f>IF('表格编辑 '!T555="","",'表格编辑 '!T555)</f>
        <v/>
      </c>
      <c r="S555" s="123" t="str">
        <f>IF('表格编辑 '!U555="","",'表格编辑 '!U555)</f>
        <v/>
      </c>
      <c r="T555" s="123" t="str">
        <f>IF('表格编辑 '!V555="","",'表格编辑 '!V555)</f>
        <v/>
      </c>
      <c r="U555" s="123" t="str">
        <f>IF('表格编辑 '!W555="","",'表格编辑 '!W555)</f>
        <v/>
      </c>
      <c r="V555" s="123" t="str">
        <f>IF('表格编辑 '!X555="","",'表格编辑 '!X555)</f>
        <v/>
      </c>
      <c r="W555" s="123" t="str">
        <f>IF('表格编辑 '!Y555="","",'表格编辑 '!Y555)</f>
        <v/>
      </c>
      <c r="X555" s="123" t="str">
        <f>IF('表格编辑 '!Z555="","",'表格编辑 '!Z555)</f>
        <v/>
      </c>
      <c r="Y555" s="123" t="str">
        <f>IF('表格编辑 '!AA555="","",'表格编辑 '!AA555)</f>
        <v/>
      </c>
      <c r="Z555" s="123" t="str">
        <f>IF('表格编辑 '!AB555="","",'表格编辑 '!AB555)</f>
        <v/>
      </c>
      <c r="AA555" s="123" t="str">
        <f>IF('表格编辑 '!AC555="","",'表格编辑 '!AC555)</f>
        <v/>
      </c>
      <c r="AB555" s="123" t="str">
        <f>IF('表格编辑 '!AD555="","",'表格编辑 '!AD555)</f>
        <v/>
      </c>
      <c r="AC555" s="123" t="str">
        <f>IF('表格编辑 '!AE555="","",'表格编辑 '!AE555)</f>
        <v/>
      </c>
      <c r="AD555" s="123">
        <f>IF('表格编辑 '!AF555="","",'表格编辑 '!AF555)</f>
        <v>140142</v>
      </c>
    </row>
    <row r="556" spans="1:30">
      <c r="A556" s="123">
        <f>IF('表格编辑 '!A556="","",'表格编辑 '!A556)</f>
        <v>40143</v>
      </c>
      <c r="B556" s="123">
        <f>IF('表格编辑 '!B556="","",'表格编辑 '!B556)</f>
        <v>50094</v>
      </c>
      <c r="C556" s="123">
        <f>IF('表格编辑 '!E556="","",'表格编辑 '!E556)</f>
        <v>24</v>
      </c>
      <c r="D556" s="123" t="str">
        <f>IF('表格编辑 '!F556="","",'表格编辑 '!F556)</f>
        <v>AI_born_event(RECEIVER, ARG0, ARG1, ARG2, ARG3,ARG4)</v>
      </c>
      <c r="E556" s="123" t="str">
        <f>IF('表格编辑 '!G556="","",'表格编辑 '!G556)</f>
        <v>AI_update_event(RECEIVER, ARG0, ARG1, ARG2, ARG3,ARG4)</v>
      </c>
      <c r="F556" s="123" t="str">
        <f>IF('表格编辑 '!H556="","",'表格编辑 '!H556)</f>
        <v/>
      </c>
      <c r="G556" s="123" t="str">
        <f>IF('表格编辑 '!I556="","",'表格编辑 '!I556)</f>
        <v/>
      </c>
      <c r="H556" s="123" t="str">
        <f>IF('表格编辑 '!J556="","",'表格编辑 '!J556)</f>
        <v>test_deadth_event(RECEIVER, ARG0, ARG1, ARG2, ARG3,ARG4)</v>
      </c>
      <c r="I556" s="123">
        <f>IF('表格编辑 '!K556="","",'表格编辑 '!K556)</f>
        <v>1</v>
      </c>
      <c r="J556" s="123">
        <f>IF('表格编辑 '!L556="","",'表格编辑 '!L556)</f>
        <v>194</v>
      </c>
      <c r="K556" s="123">
        <f>IF('表格编辑 '!M556="","",'表格编辑 '!M556)</f>
        <v>720</v>
      </c>
      <c r="L556" s="123" t="str">
        <f>IF('表格编辑 '!N556="","",'表格编辑 '!N556)</f>
        <v/>
      </c>
      <c r="M556" s="123" t="str">
        <f>IF('表格编辑 '!O556="","",'表格编辑 '!O556)</f>
        <v/>
      </c>
      <c r="N556" s="123" t="str">
        <f>IF('表格编辑 '!P556="","",'表格编辑 '!P556)</f>
        <v/>
      </c>
      <c r="O556" s="123" t="str">
        <f>IF('表格编辑 '!Q556="","",'表格编辑 '!Q556)</f>
        <v/>
      </c>
      <c r="P556" s="123" t="str">
        <f>IF('表格编辑 '!R556="","",'表格编辑 '!R556)</f>
        <v/>
      </c>
      <c r="Q556" s="123">
        <f>IF('表格编辑 '!S556="","",'表格编辑 '!S556)</f>
        <v>320</v>
      </c>
      <c r="R556" s="123" t="str">
        <f>IF('表格编辑 '!T556="","",'表格编辑 '!T556)</f>
        <v/>
      </c>
      <c r="S556" s="123" t="str">
        <f>IF('表格编辑 '!U556="","",'表格编辑 '!U556)</f>
        <v/>
      </c>
      <c r="T556" s="123" t="str">
        <f>IF('表格编辑 '!V556="","",'表格编辑 '!V556)</f>
        <v/>
      </c>
      <c r="U556" s="123" t="str">
        <f>IF('表格编辑 '!W556="","",'表格编辑 '!W556)</f>
        <v/>
      </c>
      <c r="V556" s="123" t="str">
        <f>IF('表格编辑 '!X556="","",'表格编辑 '!X556)</f>
        <v/>
      </c>
      <c r="W556" s="123" t="str">
        <f>IF('表格编辑 '!Y556="","",'表格编辑 '!Y556)</f>
        <v/>
      </c>
      <c r="X556" s="123" t="str">
        <f>IF('表格编辑 '!Z556="","",'表格编辑 '!Z556)</f>
        <v/>
      </c>
      <c r="Y556" s="123" t="str">
        <f>IF('表格编辑 '!AA556="","",'表格编辑 '!AA556)</f>
        <v/>
      </c>
      <c r="Z556" s="123" t="str">
        <f>IF('表格编辑 '!AB556="","",'表格编辑 '!AB556)</f>
        <v/>
      </c>
      <c r="AA556" s="123" t="str">
        <f>IF('表格编辑 '!AC556="","",'表格编辑 '!AC556)</f>
        <v/>
      </c>
      <c r="AB556" s="123" t="str">
        <f>IF('表格编辑 '!AD556="","",'表格编辑 '!AD556)</f>
        <v/>
      </c>
      <c r="AC556" s="123" t="str">
        <f>IF('表格编辑 '!AE556="","",'表格编辑 '!AE556)</f>
        <v/>
      </c>
      <c r="AD556" s="123">
        <f>IF('表格编辑 '!AF556="","",'表格编辑 '!AF556)</f>
        <v>140143</v>
      </c>
    </row>
    <row r="557" spans="1:30">
      <c r="A557" s="123">
        <f>IF('表格编辑 '!A557="","",'表格编辑 '!A557)</f>
        <v>40144</v>
      </c>
      <c r="B557" s="123">
        <f>IF('表格编辑 '!B557="","",'表格编辑 '!B557)</f>
        <v>50132</v>
      </c>
      <c r="C557" s="123">
        <f>IF('表格编辑 '!E557="","",'表格编辑 '!E557)</f>
        <v>24</v>
      </c>
      <c r="D557" s="123" t="str">
        <f>IF('表格编辑 '!F557="","",'表格编辑 '!F557)</f>
        <v>AI_born_event(RECEIVER, ARG0, ARG1, ARG2, ARG3,ARG4)</v>
      </c>
      <c r="E557" s="123" t="str">
        <f>IF('表格编辑 '!G557="","",'表格编辑 '!G557)</f>
        <v>AI_update_event(RECEIVER, ARG0, ARG1, ARG2, ARG3,ARG4)</v>
      </c>
      <c r="F557" s="123" t="str">
        <f>IF('表格编辑 '!H557="","",'表格编辑 '!H557)</f>
        <v/>
      </c>
      <c r="G557" s="123" t="str">
        <f>IF('表格编辑 '!I557="","",'表格编辑 '!I557)</f>
        <v/>
      </c>
      <c r="H557" s="123" t="str">
        <f>IF('表格编辑 '!J557="","",'表格编辑 '!J557)</f>
        <v>test_deadth_event(RECEIVER, ARG0, ARG1, ARG2, ARG3,ARG4)</v>
      </c>
      <c r="I557" s="123">
        <f>IF('表格编辑 '!K557="","",'表格编辑 '!K557)</f>
        <v>1</v>
      </c>
      <c r="J557" s="123">
        <f>IF('表格编辑 '!L557="","",'表格编辑 '!L557)</f>
        <v>76</v>
      </c>
      <c r="K557" s="123">
        <f>IF('表格编辑 '!M557="","",'表格编辑 '!M557)</f>
        <v>720</v>
      </c>
      <c r="L557" s="123" t="str">
        <f>IF('表格编辑 '!N557="","",'表格编辑 '!N557)</f>
        <v/>
      </c>
      <c r="M557" s="123" t="str">
        <f>IF('表格编辑 '!O557="","",'表格编辑 '!O557)</f>
        <v/>
      </c>
      <c r="N557" s="123" t="str">
        <f>IF('表格编辑 '!P557="","",'表格编辑 '!P557)</f>
        <v/>
      </c>
      <c r="O557" s="123" t="str">
        <f>IF('表格编辑 '!Q557="","",'表格编辑 '!Q557)</f>
        <v/>
      </c>
      <c r="P557" s="123" t="str">
        <f>IF('表格编辑 '!R557="","",'表格编辑 '!R557)</f>
        <v/>
      </c>
      <c r="Q557" s="123">
        <f>IF('表格编辑 '!S557="","",'表格编辑 '!S557)</f>
        <v>320</v>
      </c>
      <c r="R557" s="123" t="str">
        <f>IF('表格编辑 '!T557="","",'表格编辑 '!T557)</f>
        <v/>
      </c>
      <c r="S557" s="123" t="str">
        <f>IF('表格编辑 '!U557="","",'表格编辑 '!U557)</f>
        <v/>
      </c>
      <c r="T557" s="123" t="str">
        <f>IF('表格编辑 '!V557="","",'表格编辑 '!V557)</f>
        <v/>
      </c>
      <c r="U557" s="123" t="str">
        <f>IF('表格编辑 '!W557="","",'表格编辑 '!W557)</f>
        <v/>
      </c>
      <c r="V557" s="123" t="str">
        <f>IF('表格编辑 '!X557="","",'表格编辑 '!X557)</f>
        <v/>
      </c>
      <c r="W557" s="123" t="str">
        <f>IF('表格编辑 '!Y557="","",'表格编辑 '!Y557)</f>
        <v/>
      </c>
      <c r="X557" s="123" t="str">
        <f>IF('表格编辑 '!Z557="","",'表格编辑 '!Z557)</f>
        <v/>
      </c>
      <c r="Y557" s="123" t="str">
        <f>IF('表格编辑 '!AA557="","",'表格编辑 '!AA557)</f>
        <v/>
      </c>
      <c r="Z557" s="123" t="str">
        <f>IF('表格编辑 '!AB557="","",'表格编辑 '!AB557)</f>
        <v/>
      </c>
      <c r="AA557" s="123" t="str">
        <f>IF('表格编辑 '!AC557="","",'表格编辑 '!AC557)</f>
        <v/>
      </c>
      <c r="AB557" s="123" t="str">
        <f>IF('表格编辑 '!AD557="","",'表格编辑 '!AD557)</f>
        <v/>
      </c>
      <c r="AC557" s="123" t="str">
        <f>IF('表格编辑 '!AE557="","",'表格编辑 '!AE557)</f>
        <v/>
      </c>
      <c r="AD557" s="123">
        <f>IF('表格编辑 '!AF557="","",'表格编辑 '!AF557)</f>
        <v>140144</v>
      </c>
    </row>
    <row r="558" spans="1:30">
      <c r="A558" s="123">
        <f>IF('表格编辑 '!A558="","",'表格编辑 '!A558)</f>
        <v>40145</v>
      </c>
      <c r="B558" s="123">
        <f>IF('表格编辑 '!B558="","",'表格编辑 '!B558)</f>
        <v>50150</v>
      </c>
      <c r="C558" s="123">
        <f>IF('表格编辑 '!E558="","",'表格编辑 '!E558)</f>
        <v>24</v>
      </c>
      <c r="D558" s="123" t="str">
        <f>IF('表格编辑 '!F558="","",'表格编辑 '!F558)</f>
        <v>AI_born_event(RECEIVER, ARG0, ARG1, ARG2, ARG3,ARG4)</v>
      </c>
      <c r="E558" s="123" t="str">
        <f>IF('表格编辑 '!G558="","",'表格编辑 '!G558)</f>
        <v>AI_update_event(RECEIVER, ARG0, ARG1, ARG2, ARG3,ARG4)</v>
      </c>
      <c r="F558" s="123" t="str">
        <f>IF('表格编辑 '!H558="","",'表格编辑 '!H558)</f>
        <v/>
      </c>
      <c r="G558" s="123" t="str">
        <f>IF('表格编辑 '!I558="","",'表格编辑 '!I558)</f>
        <v/>
      </c>
      <c r="H558" s="123" t="str">
        <f>IF('表格编辑 '!J558="","",'表格编辑 '!J558)</f>
        <v>test_deadth_event(RECEIVER, ARG0, ARG1, ARG2, ARG3,ARG4)</v>
      </c>
      <c r="I558" s="123">
        <f>IF('表格编辑 '!K558="","",'表格编辑 '!K558)</f>
        <v>1</v>
      </c>
      <c r="J558" s="123">
        <f>IF('表格编辑 '!L558="","",'表格编辑 '!L558)</f>
        <v>-366</v>
      </c>
      <c r="K558" s="123">
        <f>IF('表格编辑 '!M558="","",'表格编辑 '!M558)</f>
        <v>720</v>
      </c>
      <c r="L558" s="123" t="str">
        <f>IF('表格编辑 '!N558="","",'表格编辑 '!N558)</f>
        <v/>
      </c>
      <c r="M558" s="123" t="str">
        <f>IF('表格编辑 '!O558="","",'表格编辑 '!O558)</f>
        <v/>
      </c>
      <c r="N558" s="123" t="str">
        <f>IF('表格编辑 '!P558="","",'表格编辑 '!P558)</f>
        <v/>
      </c>
      <c r="O558" s="123" t="str">
        <f>IF('表格编辑 '!Q558="","",'表格编辑 '!Q558)</f>
        <v/>
      </c>
      <c r="P558" s="123" t="str">
        <f>IF('表格编辑 '!R558="","",'表格编辑 '!R558)</f>
        <v/>
      </c>
      <c r="Q558" s="123">
        <f>IF('表格编辑 '!S558="","",'表格编辑 '!S558)</f>
        <v>320</v>
      </c>
      <c r="R558" s="123" t="str">
        <f>IF('表格编辑 '!T558="","",'表格编辑 '!T558)</f>
        <v/>
      </c>
      <c r="S558" s="123" t="str">
        <f>IF('表格编辑 '!U558="","",'表格编辑 '!U558)</f>
        <v/>
      </c>
      <c r="T558" s="123" t="str">
        <f>IF('表格编辑 '!V558="","",'表格编辑 '!V558)</f>
        <v/>
      </c>
      <c r="U558" s="123" t="str">
        <f>IF('表格编辑 '!W558="","",'表格编辑 '!W558)</f>
        <v/>
      </c>
      <c r="V558" s="123" t="str">
        <f>IF('表格编辑 '!X558="","",'表格编辑 '!X558)</f>
        <v/>
      </c>
      <c r="W558" s="123" t="str">
        <f>IF('表格编辑 '!Y558="","",'表格编辑 '!Y558)</f>
        <v/>
      </c>
      <c r="X558" s="123" t="str">
        <f>IF('表格编辑 '!Z558="","",'表格编辑 '!Z558)</f>
        <v/>
      </c>
      <c r="Y558" s="123" t="str">
        <f>IF('表格编辑 '!AA558="","",'表格编辑 '!AA558)</f>
        <v/>
      </c>
      <c r="Z558" s="123" t="str">
        <f>IF('表格编辑 '!AB558="","",'表格编辑 '!AB558)</f>
        <v/>
      </c>
      <c r="AA558" s="123" t="str">
        <f>IF('表格编辑 '!AC558="","",'表格编辑 '!AC558)</f>
        <v/>
      </c>
      <c r="AB558" s="123" t="str">
        <f>IF('表格编辑 '!AD558="","",'表格编辑 '!AD558)</f>
        <v/>
      </c>
      <c r="AC558" s="123" t="str">
        <f>IF('表格编辑 '!AE558="","",'表格编辑 '!AE558)</f>
        <v/>
      </c>
      <c r="AD558" s="123">
        <f>IF('表格编辑 '!AF558="","",'表格编辑 '!AF558)</f>
        <v>140145</v>
      </c>
    </row>
    <row r="559" spans="1:30">
      <c r="A559" s="123">
        <f>IF('表格编辑 '!A559="","",'表格编辑 '!A559)</f>
        <v>40146</v>
      </c>
      <c r="B559" s="123">
        <f>IF('表格编辑 '!B559="","",'表格编辑 '!B559)</f>
        <v>50033</v>
      </c>
      <c r="C559" s="123">
        <f>IF('表格编辑 '!E559="","",'表格编辑 '!E559)</f>
        <v>24</v>
      </c>
      <c r="D559" s="123" t="str">
        <f>IF('表格编辑 '!F559="","",'表格编辑 '!F559)</f>
        <v>AI_born_event(RECEIVER, ARG0, ARG1, ARG2, ARG3,ARG4)</v>
      </c>
      <c r="E559" s="123" t="str">
        <f>IF('表格编辑 '!G559="","",'表格编辑 '!G559)</f>
        <v>AI_update_event(RECEIVER, ARG0, ARG1, ARG2, ARG3,ARG4)</v>
      </c>
      <c r="F559" s="123" t="str">
        <f>IF('表格编辑 '!H559="","",'表格编辑 '!H559)</f>
        <v/>
      </c>
      <c r="G559" s="123" t="str">
        <f>IF('表格编辑 '!I559="","",'表格编辑 '!I559)</f>
        <v/>
      </c>
      <c r="H559" s="123" t="str">
        <f>IF('表格编辑 '!J559="","",'表格编辑 '!J559)</f>
        <v>test_deadth_event(RECEIVER, ARG0, ARG1, ARG2, ARG3,ARG4)</v>
      </c>
      <c r="I559" s="123">
        <f>IF('表格编辑 '!K559="","",'表格编辑 '!K559)</f>
        <v>1</v>
      </c>
      <c r="J559" s="123">
        <f>IF('表格编辑 '!L559="","",'表格编辑 '!L559)</f>
        <v>-78</v>
      </c>
      <c r="K559" s="123">
        <f>IF('表格编辑 '!M559="","",'表格编辑 '!M559)</f>
        <v>720</v>
      </c>
      <c r="L559" s="123" t="str">
        <f>IF('表格编辑 '!N559="","",'表格编辑 '!N559)</f>
        <v/>
      </c>
      <c r="M559" s="123" t="str">
        <f>IF('表格编辑 '!O559="","",'表格编辑 '!O559)</f>
        <v/>
      </c>
      <c r="N559" s="123" t="str">
        <f>IF('表格编辑 '!P559="","",'表格编辑 '!P559)</f>
        <v/>
      </c>
      <c r="O559" s="123" t="str">
        <f>IF('表格编辑 '!Q559="","",'表格编辑 '!Q559)</f>
        <v/>
      </c>
      <c r="P559" s="123" t="str">
        <f>IF('表格编辑 '!R559="","",'表格编辑 '!R559)</f>
        <v/>
      </c>
      <c r="Q559" s="123">
        <f>IF('表格编辑 '!S559="","",'表格编辑 '!S559)</f>
        <v>320</v>
      </c>
      <c r="R559" s="123" t="str">
        <f>IF('表格编辑 '!T559="","",'表格编辑 '!T559)</f>
        <v/>
      </c>
      <c r="S559" s="123" t="str">
        <f>IF('表格编辑 '!U559="","",'表格编辑 '!U559)</f>
        <v/>
      </c>
      <c r="T559" s="123" t="str">
        <f>IF('表格编辑 '!V559="","",'表格编辑 '!V559)</f>
        <v/>
      </c>
      <c r="U559" s="123" t="str">
        <f>IF('表格编辑 '!W559="","",'表格编辑 '!W559)</f>
        <v/>
      </c>
      <c r="V559" s="123" t="str">
        <f>IF('表格编辑 '!X559="","",'表格编辑 '!X559)</f>
        <v/>
      </c>
      <c r="W559" s="123" t="str">
        <f>IF('表格编辑 '!Y559="","",'表格编辑 '!Y559)</f>
        <v/>
      </c>
      <c r="X559" s="123" t="str">
        <f>IF('表格编辑 '!Z559="","",'表格编辑 '!Z559)</f>
        <v/>
      </c>
      <c r="Y559" s="123" t="str">
        <f>IF('表格编辑 '!AA559="","",'表格编辑 '!AA559)</f>
        <v/>
      </c>
      <c r="Z559" s="123" t="str">
        <f>IF('表格编辑 '!AB559="","",'表格编辑 '!AB559)</f>
        <v/>
      </c>
      <c r="AA559" s="123" t="str">
        <f>IF('表格编辑 '!AC559="","",'表格编辑 '!AC559)</f>
        <v/>
      </c>
      <c r="AB559" s="123" t="str">
        <f>IF('表格编辑 '!AD559="","",'表格编辑 '!AD559)</f>
        <v/>
      </c>
      <c r="AC559" s="123" t="str">
        <f>IF('表格编辑 '!AE559="","",'表格编辑 '!AE559)</f>
        <v/>
      </c>
      <c r="AD559" s="123">
        <f>IF('表格编辑 '!AF559="","",'表格编辑 '!AF559)</f>
        <v>140146</v>
      </c>
    </row>
    <row r="560" spans="1:30">
      <c r="A560" s="123">
        <f>IF('表格编辑 '!A560="","",'表格编辑 '!A560)</f>
        <v>40147</v>
      </c>
      <c r="B560" s="123">
        <f>IF('表格编辑 '!B560="","",'表格编辑 '!B560)</f>
        <v>50155</v>
      </c>
      <c r="C560" s="123">
        <f>IF('表格编辑 '!E560="","",'表格编辑 '!E560)</f>
        <v>24</v>
      </c>
      <c r="D560" s="123" t="str">
        <f>IF('表格编辑 '!F560="","",'表格编辑 '!F560)</f>
        <v>AI_born_event(RECEIVER, ARG0, ARG1, ARG2, ARG3,ARG4)</v>
      </c>
      <c r="E560" s="123" t="str">
        <f>IF('表格编辑 '!G560="","",'表格编辑 '!G560)</f>
        <v>AI_update_event(RECEIVER, ARG0, ARG1, ARG2, ARG3,ARG4)</v>
      </c>
      <c r="F560" s="123" t="str">
        <f>IF('表格编辑 '!H560="","",'表格编辑 '!H560)</f>
        <v/>
      </c>
      <c r="G560" s="123" t="str">
        <f>IF('表格编辑 '!I560="","",'表格编辑 '!I560)</f>
        <v/>
      </c>
      <c r="H560" s="123" t="str">
        <f>IF('表格编辑 '!J560="","",'表格编辑 '!J560)</f>
        <v>test_deadth_event(RECEIVER, ARG0, ARG1, ARG2, ARG3,ARG4)</v>
      </c>
      <c r="I560" s="123">
        <f>IF('表格编辑 '!K560="","",'表格编辑 '!K560)</f>
        <v>1</v>
      </c>
      <c r="J560" s="123">
        <f>IF('表格编辑 '!L560="","",'表格编辑 '!L560)</f>
        <v>-10</v>
      </c>
      <c r="K560" s="123">
        <f>IF('表格编辑 '!M560="","",'表格编辑 '!M560)</f>
        <v>720</v>
      </c>
      <c r="L560" s="123" t="str">
        <f>IF('表格编辑 '!N560="","",'表格编辑 '!N560)</f>
        <v/>
      </c>
      <c r="M560" s="123" t="str">
        <f>IF('表格编辑 '!O560="","",'表格编辑 '!O560)</f>
        <v/>
      </c>
      <c r="N560" s="123" t="str">
        <f>IF('表格编辑 '!P560="","",'表格编辑 '!P560)</f>
        <v/>
      </c>
      <c r="O560" s="123" t="str">
        <f>IF('表格编辑 '!Q560="","",'表格编辑 '!Q560)</f>
        <v/>
      </c>
      <c r="P560" s="123" t="str">
        <f>IF('表格编辑 '!R560="","",'表格编辑 '!R560)</f>
        <v/>
      </c>
      <c r="Q560" s="123">
        <f>IF('表格编辑 '!S560="","",'表格编辑 '!S560)</f>
        <v>320</v>
      </c>
      <c r="R560" s="123" t="str">
        <f>IF('表格编辑 '!T560="","",'表格编辑 '!T560)</f>
        <v/>
      </c>
      <c r="S560" s="123" t="str">
        <f>IF('表格编辑 '!U560="","",'表格编辑 '!U560)</f>
        <v/>
      </c>
      <c r="T560" s="123" t="str">
        <f>IF('表格编辑 '!V560="","",'表格编辑 '!V560)</f>
        <v/>
      </c>
      <c r="U560" s="123" t="str">
        <f>IF('表格编辑 '!W560="","",'表格编辑 '!W560)</f>
        <v/>
      </c>
      <c r="V560" s="123" t="str">
        <f>IF('表格编辑 '!X560="","",'表格编辑 '!X560)</f>
        <v/>
      </c>
      <c r="W560" s="123" t="str">
        <f>IF('表格编辑 '!Y560="","",'表格编辑 '!Y560)</f>
        <v/>
      </c>
      <c r="X560" s="123" t="str">
        <f>IF('表格编辑 '!Z560="","",'表格编辑 '!Z560)</f>
        <v/>
      </c>
      <c r="Y560" s="123" t="str">
        <f>IF('表格编辑 '!AA560="","",'表格编辑 '!AA560)</f>
        <v/>
      </c>
      <c r="Z560" s="123" t="str">
        <f>IF('表格编辑 '!AB560="","",'表格编辑 '!AB560)</f>
        <v/>
      </c>
      <c r="AA560" s="123" t="str">
        <f>IF('表格编辑 '!AC560="","",'表格编辑 '!AC560)</f>
        <v/>
      </c>
      <c r="AB560" s="123" t="str">
        <f>IF('表格编辑 '!AD560="","",'表格编辑 '!AD560)</f>
        <v/>
      </c>
      <c r="AC560" s="123" t="str">
        <f>IF('表格编辑 '!AE560="","",'表格编辑 '!AE560)</f>
        <v/>
      </c>
      <c r="AD560" s="123">
        <f>IF('表格编辑 '!AF560="","",'表格编辑 '!AF560)</f>
        <v>140147</v>
      </c>
    </row>
    <row r="561" spans="1:30">
      <c r="A561" s="123">
        <f>IF('表格编辑 '!A561="","",'表格编辑 '!A561)</f>
        <v>40148</v>
      </c>
      <c r="B561" s="123">
        <f>IF('表格编辑 '!B561="","",'表格编辑 '!B561)</f>
        <v>50056</v>
      </c>
      <c r="C561" s="123">
        <f>IF('表格编辑 '!E561="","",'表格编辑 '!E561)</f>
        <v>24</v>
      </c>
      <c r="D561" s="123" t="str">
        <f>IF('表格编辑 '!F561="","",'表格编辑 '!F561)</f>
        <v>AI_born_event(RECEIVER, ARG0, ARG1, ARG2, ARG3,ARG4)</v>
      </c>
      <c r="E561" s="123" t="str">
        <f>IF('表格编辑 '!G561="","",'表格编辑 '!G561)</f>
        <v>AI_update_event(RECEIVER, ARG0, ARG1, ARG2, ARG3,ARG4)</v>
      </c>
      <c r="F561" s="123" t="str">
        <f>IF('表格编辑 '!H561="","",'表格编辑 '!H561)</f>
        <v/>
      </c>
      <c r="G561" s="123" t="str">
        <f>IF('表格编辑 '!I561="","",'表格编辑 '!I561)</f>
        <v/>
      </c>
      <c r="H561" s="123" t="str">
        <f>IF('表格编辑 '!J561="","",'表格编辑 '!J561)</f>
        <v>test_deadth_event(RECEIVER, ARG0, ARG1, ARG2, ARG3,ARG4)</v>
      </c>
      <c r="I561" s="123">
        <f>IF('表格编辑 '!K561="","",'表格编辑 '!K561)</f>
        <v>1</v>
      </c>
      <c r="J561" s="123">
        <f>IF('表格编辑 '!L561="","",'表格编辑 '!L561)</f>
        <v>156</v>
      </c>
      <c r="K561" s="123">
        <f>IF('表格编辑 '!M561="","",'表格编辑 '!M561)</f>
        <v>720</v>
      </c>
      <c r="L561" s="123" t="str">
        <f>IF('表格编辑 '!N561="","",'表格编辑 '!N561)</f>
        <v/>
      </c>
      <c r="M561" s="123" t="str">
        <f>IF('表格编辑 '!O561="","",'表格编辑 '!O561)</f>
        <v/>
      </c>
      <c r="N561" s="123" t="str">
        <f>IF('表格编辑 '!P561="","",'表格编辑 '!P561)</f>
        <v/>
      </c>
      <c r="O561" s="123" t="str">
        <f>IF('表格编辑 '!Q561="","",'表格编辑 '!Q561)</f>
        <v/>
      </c>
      <c r="P561" s="123" t="str">
        <f>IF('表格编辑 '!R561="","",'表格编辑 '!R561)</f>
        <v/>
      </c>
      <c r="Q561" s="123">
        <f>IF('表格编辑 '!S561="","",'表格编辑 '!S561)</f>
        <v>320</v>
      </c>
      <c r="R561" s="123" t="str">
        <f>IF('表格编辑 '!T561="","",'表格编辑 '!T561)</f>
        <v/>
      </c>
      <c r="S561" s="123" t="str">
        <f>IF('表格编辑 '!U561="","",'表格编辑 '!U561)</f>
        <v/>
      </c>
      <c r="T561" s="123" t="str">
        <f>IF('表格编辑 '!V561="","",'表格编辑 '!V561)</f>
        <v/>
      </c>
      <c r="U561" s="123" t="str">
        <f>IF('表格编辑 '!W561="","",'表格编辑 '!W561)</f>
        <v/>
      </c>
      <c r="V561" s="123" t="str">
        <f>IF('表格编辑 '!X561="","",'表格编辑 '!X561)</f>
        <v/>
      </c>
      <c r="W561" s="123" t="str">
        <f>IF('表格编辑 '!Y561="","",'表格编辑 '!Y561)</f>
        <v/>
      </c>
      <c r="X561" s="123" t="str">
        <f>IF('表格编辑 '!Z561="","",'表格编辑 '!Z561)</f>
        <v/>
      </c>
      <c r="Y561" s="123" t="str">
        <f>IF('表格编辑 '!AA561="","",'表格编辑 '!AA561)</f>
        <v/>
      </c>
      <c r="Z561" s="123" t="str">
        <f>IF('表格编辑 '!AB561="","",'表格编辑 '!AB561)</f>
        <v/>
      </c>
      <c r="AA561" s="123" t="str">
        <f>IF('表格编辑 '!AC561="","",'表格编辑 '!AC561)</f>
        <v/>
      </c>
      <c r="AB561" s="123" t="str">
        <f>IF('表格编辑 '!AD561="","",'表格编辑 '!AD561)</f>
        <v/>
      </c>
      <c r="AC561" s="123" t="str">
        <f>IF('表格编辑 '!AE561="","",'表格编辑 '!AE561)</f>
        <v/>
      </c>
      <c r="AD561" s="123">
        <f>IF('表格编辑 '!AF561="","",'表格编辑 '!AF561)</f>
        <v>140148</v>
      </c>
    </row>
    <row r="562" spans="1:30">
      <c r="A562" s="123">
        <f>IF('表格编辑 '!A562="","",'表格编辑 '!A562)</f>
        <v>40149</v>
      </c>
      <c r="B562" s="123">
        <f>IF('表格编辑 '!B562="","",'表格编辑 '!B562)</f>
        <v>50111</v>
      </c>
      <c r="C562" s="123">
        <f>IF('表格编辑 '!E562="","",'表格编辑 '!E562)</f>
        <v>24</v>
      </c>
      <c r="D562" s="123" t="str">
        <f>IF('表格编辑 '!F562="","",'表格编辑 '!F562)</f>
        <v>AI_born_event(RECEIVER, ARG0, ARG1, ARG2, ARG3,ARG4)</v>
      </c>
      <c r="E562" s="123" t="str">
        <f>IF('表格编辑 '!G562="","",'表格编辑 '!G562)</f>
        <v>AI_update_event(RECEIVER, ARG0, ARG1, ARG2, ARG3,ARG4)</v>
      </c>
      <c r="F562" s="123" t="str">
        <f>IF('表格编辑 '!H562="","",'表格编辑 '!H562)</f>
        <v/>
      </c>
      <c r="G562" s="123" t="str">
        <f>IF('表格编辑 '!I562="","",'表格编辑 '!I562)</f>
        <v/>
      </c>
      <c r="H562" s="123" t="str">
        <f>IF('表格编辑 '!J562="","",'表格编辑 '!J562)</f>
        <v>test_deadth_event(RECEIVER, ARG0, ARG1, ARG2, ARG3,ARG4)</v>
      </c>
      <c r="I562" s="123">
        <f>IF('表格编辑 '!K562="","",'表格编辑 '!K562)</f>
        <v>1</v>
      </c>
      <c r="J562" s="123">
        <f>IF('表格编辑 '!L562="","",'表格编辑 '!L562)</f>
        <v>188</v>
      </c>
      <c r="K562" s="123">
        <f>IF('表格编辑 '!M562="","",'表格编辑 '!M562)</f>
        <v>720</v>
      </c>
      <c r="L562" s="123" t="str">
        <f>IF('表格编辑 '!N562="","",'表格编辑 '!N562)</f>
        <v/>
      </c>
      <c r="M562" s="123" t="str">
        <f>IF('表格编辑 '!O562="","",'表格编辑 '!O562)</f>
        <v/>
      </c>
      <c r="N562" s="123" t="str">
        <f>IF('表格编辑 '!P562="","",'表格编辑 '!P562)</f>
        <v/>
      </c>
      <c r="O562" s="123" t="str">
        <f>IF('表格编辑 '!Q562="","",'表格编辑 '!Q562)</f>
        <v/>
      </c>
      <c r="P562" s="123" t="str">
        <f>IF('表格编辑 '!R562="","",'表格编辑 '!R562)</f>
        <v/>
      </c>
      <c r="Q562" s="123">
        <f>IF('表格编辑 '!S562="","",'表格编辑 '!S562)</f>
        <v>320</v>
      </c>
      <c r="R562" s="123" t="str">
        <f>IF('表格编辑 '!T562="","",'表格编辑 '!T562)</f>
        <v/>
      </c>
      <c r="S562" s="123" t="str">
        <f>IF('表格编辑 '!U562="","",'表格编辑 '!U562)</f>
        <v/>
      </c>
      <c r="T562" s="123" t="str">
        <f>IF('表格编辑 '!V562="","",'表格编辑 '!V562)</f>
        <v/>
      </c>
      <c r="U562" s="123" t="str">
        <f>IF('表格编辑 '!W562="","",'表格编辑 '!W562)</f>
        <v/>
      </c>
      <c r="V562" s="123" t="str">
        <f>IF('表格编辑 '!X562="","",'表格编辑 '!X562)</f>
        <v/>
      </c>
      <c r="W562" s="123" t="str">
        <f>IF('表格编辑 '!Y562="","",'表格编辑 '!Y562)</f>
        <v/>
      </c>
      <c r="X562" s="123" t="str">
        <f>IF('表格编辑 '!Z562="","",'表格编辑 '!Z562)</f>
        <v/>
      </c>
      <c r="Y562" s="123" t="str">
        <f>IF('表格编辑 '!AA562="","",'表格编辑 '!AA562)</f>
        <v/>
      </c>
      <c r="Z562" s="123" t="str">
        <f>IF('表格编辑 '!AB562="","",'表格编辑 '!AB562)</f>
        <v/>
      </c>
      <c r="AA562" s="123" t="str">
        <f>IF('表格编辑 '!AC562="","",'表格编辑 '!AC562)</f>
        <v/>
      </c>
      <c r="AB562" s="123" t="str">
        <f>IF('表格编辑 '!AD562="","",'表格编辑 '!AD562)</f>
        <v/>
      </c>
      <c r="AC562" s="123" t="str">
        <f>IF('表格编辑 '!AE562="","",'表格编辑 '!AE562)</f>
        <v/>
      </c>
      <c r="AD562" s="123">
        <f>IF('表格编辑 '!AF562="","",'表格编辑 '!AF562)</f>
        <v>140149</v>
      </c>
    </row>
    <row r="563" spans="1:30">
      <c r="A563" s="123">
        <f>IF('表格编辑 '!A563="","",'表格编辑 '!A563)</f>
        <v>40150</v>
      </c>
      <c r="B563" s="123">
        <f>IF('表格编辑 '!B563="","",'表格编辑 '!B563)</f>
        <v>50092</v>
      </c>
      <c r="C563" s="123">
        <f>IF('表格编辑 '!E563="","",'表格编辑 '!E563)</f>
        <v>24</v>
      </c>
      <c r="D563" s="123" t="str">
        <f>IF('表格编辑 '!F563="","",'表格编辑 '!F563)</f>
        <v>AI_born_event(RECEIVER, ARG0, ARG1, ARG2, ARG3,ARG4)</v>
      </c>
      <c r="E563" s="123" t="str">
        <f>IF('表格编辑 '!G563="","",'表格编辑 '!G563)</f>
        <v>AI_update_event(RECEIVER, ARG0, ARG1, ARG2, ARG3,ARG4)</v>
      </c>
      <c r="F563" s="123" t="str">
        <f>IF('表格编辑 '!H563="","",'表格编辑 '!H563)</f>
        <v/>
      </c>
      <c r="G563" s="123" t="str">
        <f>IF('表格编辑 '!I563="","",'表格编辑 '!I563)</f>
        <v/>
      </c>
      <c r="H563" s="123" t="str">
        <f>IF('表格编辑 '!J563="","",'表格编辑 '!J563)</f>
        <v>test_deadth_event(RECEIVER, ARG0, ARG1, ARG2, ARG3,ARG4)</v>
      </c>
      <c r="I563" s="123">
        <f>IF('表格编辑 '!K563="","",'表格编辑 '!K563)</f>
        <v>1</v>
      </c>
      <c r="J563" s="123">
        <f>IF('表格编辑 '!L563="","",'表格编辑 '!L563)</f>
        <v>-108</v>
      </c>
      <c r="K563" s="123">
        <f>IF('表格编辑 '!M563="","",'表格编辑 '!M563)</f>
        <v>720</v>
      </c>
      <c r="L563" s="123" t="str">
        <f>IF('表格编辑 '!N563="","",'表格编辑 '!N563)</f>
        <v/>
      </c>
      <c r="M563" s="123" t="str">
        <f>IF('表格编辑 '!O563="","",'表格编辑 '!O563)</f>
        <v/>
      </c>
      <c r="N563" s="123" t="str">
        <f>IF('表格编辑 '!P563="","",'表格编辑 '!P563)</f>
        <v/>
      </c>
      <c r="O563" s="123" t="str">
        <f>IF('表格编辑 '!Q563="","",'表格编辑 '!Q563)</f>
        <v/>
      </c>
      <c r="P563" s="123" t="str">
        <f>IF('表格编辑 '!R563="","",'表格编辑 '!R563)</f>
        <v/>
      </c>
      <c r="Q563" s="123">
        <f>IF('表格编辑 '!S563="","",'表格编辑 '!S563)</f>
        <v>320</v>
      </c>
      <c r="R563" s="123" t="str">
        <f>IF('表格编辑 '!T563="","",'表格编辑 '!T563)</f>
        <v/>
      </c>
      <c r="S563" s="123" t="str">
        <f>IF('表格编辑 '!U563="","",'表格编辑 '!U563)</f>
        <v/>
      </c>
      <c r="T563" s="123" t="str">
        <f>IF('表格编辑 '!V563="","",'表格编辑 '!V563)</f>
        <v/>
      </c>
      <c r="U563" s="123" t="str">
        <f>IF('表格编辑 '!W563="","",'表格编辑 '!W563)</f>
        <v/>
      </c>
      <c r="V563" s="123" t="str">
        <f>IF('表格编辑 '!X563="","",'表格编辑 '!X563)</f>
        <v/>
      </c>
      <c r="W563" s="123" t="str">
        <f>IF('表格编辑 '!Y563="","",'表格编辑 '!Y563)</f>
        <v/>
      </c>
      <c r="X563" s="123" t="str">
        <f>IF('表格编辑 '!Z563="","",'表格编辑 '!Z563)</f>
        <v/>
      </c>
      <c r="Y563" s="123" t="str">
        <f>IF('表格编辑 '!AA563="","",'表格编辑 '!AA563)</f>
        <v/>
      </c>
      <c r="Z563" s="123" t="str">
        <f>IF('表格编辑 '!AB563="","",'表格编辑 '!AB563)</f>
        <v/>
      </c>
      <c r="AA563" s="123" t="str">
        <f>IF('表格编辑 '!AC563="","",'表格编辑 '!AC563)</f>
        <v/>
      </c>
      <c r="AB563" s="123" t="str">
        <f>IF('表格编辑 '!AD563="","",'表格编辑 '!AD563)</f>
        <v/>
      </c>
      <c r="AC563" s="123" t="str">
        <f>IF('表格编辑 '!AE563="","",'表格编辑 '!AE563)</f>
        <v/>
      </c>
      <c r="AD563" s="123">
        <f>IF('表格编辑 '!AF563="","",'表格编辑 '!AF563)</f>
        <v>140150</v>
      </c>
    </row>
    <row r="564" spans="1:30">
      <c r="A564" s="123">
        <f>IF('表格编辑 '!A564="","",'表格编辑 '!A564)</f>
        <v>40151</v>
      </c>
      <c r="B564" s="123">
        <f>IF('表格编辑 '!B564="","",'表格编辑 '!B564)</f>
        <v>50000</v>
      </c>
      <c r="C564" s="123">
        <f>IF('表格编辑 '!E564="","",'表格编辑 '!E564)</f>
        <v>29</v>
      </c>
      <c r="D564" s="123" t="str">
        <f>IF('表格编辑 '!F564="","",'表格编辑 '!F564)</f>
        <v>AI_born_event(RECEIVER, ARG0, ARG1, ARG2, ARG3,ARG4)</v>
      </c>
      <c r="E564" s="123" t="str">
        <f>IF('表格编辑 '!G564="","",'表格编辑 '!G564)</f>
        <v>AI_update_event(RECEIVER, ARG0, ARG1, ARG2, ARG3,ARG4)</v>
      </c>
      <c r="F564" s="123" t="str">
        <f>IF('表格编辑 '!H564="","",'表格编辑 '!H564)</f>
        <v/>
      </c>
      <c r="G564" s="123" t="str">
        <f>IF('表格编辑 '!I564="","",'表格编辑 '!I564)</f>
        <v/>
      </c>
      <c r="H564" s="123" t="str">
        <f>IF('表格编辑 '!J564="","",'表格编辑 '!J564)</f>
        <v>test_deadth_event(RECEIVER, ARG0, ARG1, ARG2, ARG3,ARG4)</v>
      </c>
      <c r="I564" s="123">
        <f>IF('表格编辑 '!K564="","",'表格编辑 '!K564)</f>
        <v>1</v>
      </c>
      <c r="J564" s="123">
        <f>IF('表格编辑 '!L564="","",'表格编辑 '!L564)</f>
        <v>-88</v>
      </c>
      <c r="K564" s="123">
        <f>IF('表格编辑 '!M564="","",'表格编辑 '!M564)</f>
        <v>870</v>
      </c>
      <c r="L564" s="123" t="str">
        <f>IF('表格编辑 '!N564="","",'表格编辑 '!N564)</f>
        <v/>
      </c>
      <c r="M564" s="123" t="str">
        <f>IF('表格编辑 '!O564="","",'表格编辑 '!O564)</f>
        <v/>
      </c>
      <c r="N564" s="123" t="str">
        <f>IF('表格编辑 '!P564="","",'表格编辑 '!P564)</f>
        <v/>
      </c>
      <c r="O564" s="123" t="str">
        <f>IF('表格编辑 '!Q564="","",'表格编辑 '!Q564)</f>
        <v/>
      </c>
      <c r="P564" s="123" t="str">
        <f>IF('表格编辑 '!R564="","",'表格编辑 '!R564)</f>
        <v/>
      </c>
      <c r="Q564" s="123">
        <f>IF('表格编辑 '!S564="","",'表格编辑 '!S564)</f>
        <v>320</v>
      </c>
      <c r="R564" s="123" t="str">
        <f>IF('表格编辑 '!T564="","",'表格编辑 '!T564)</f>
        <v/>
      </c>
      <c r="S564" s="123" t="str">
        <f>IF('表格编辑 '!U564="","",'表格编辑 '!U564)</f>
        <v/>
      </c>
      <c r="T564" s="123" t="str">
        <f>IF('表格编辑 '!V564="","",'表格编辑 '!V564)</f>
        <v/>
      </c>
      <c r="U564" s="123" t="str">
        <f>IF('表格编辑 '!W564="","",'表格编辑 '!W564)</f>
        <v/>
      </c>
      <c r="V564" s="123" t="str">
        <f>IF('表格编辑 '!X564="","",'表格编辑 '!X564)</f>
        <v/>
      </c>
      <c r="W564" s="123" t="str">
        <f>IF('表格编辑 '!Y564="","",'表格编辑 '!Y564)</f>
        <v/>
      </c>
      <c r="X564" s="123" t="str">
        <f>IF('表格编辑 '!Z564="","",'表格编辑 '!Z564)</f>
        <v/>
      </c>
      <c r="Y564" s="123" t="str">
        <f>IF('表格编辑 '!AA564="","",'表格编辑 '!AA564)</f>
        <v/>
      </c>
      <c r="Z564" s="123" t="str">
        <f>IF('表格编辑 '!AB564="","",'表格编辑 '!AB564)</f>
        <v/>
      </c>
      <c r="AA564" s="123" t="str">
        <f>IF('表格编辑 '!AC564="","",'表格编辑 '!AC564)</f>
        <v/>
      </c>
      <c r="AB564" s="123" t="str">
        <f>IF('表格编辑 '!AD564="","",'表格编辑 '!AD564)</f>
        <v/>
      </c>
      <c r="AC564" s="123" t="str">
        <f>IF('表格编辑 '!AE564="","",'表格编辑 '!AE564)</f>
        <v/>
      </c>
      <c r="AD564" s="123">
        <f>IF('表格编辑 '!AF564="","",'表格编辑 '!AF564)</f>
        <v>140151</v>
      </c>
    </row>
    <row r="565" spans="1:30">
      <c r="A565" s="123">
        <f>IF('表格编辑 '!A565="","",'表格编辑 '!A565)</f>
        <v>40152</v>
      </c>
      <c r="B565" s="123">
        <f>IF('表格编辑 '!B565="","",'表格编辑 '!B565)</f>
        <v>50153</v>
      </c>
      <c r="C565" s="123">
        <f>IF('表格编辑 '!E565="","",'表格编辑 '!E565)</f>
        <v>29</v>
      </c>
      <c r="D565" s="123" t="str">
        <f>IF('表格编辑 '!F565="","",'表格编辑 '!F565)</f>
        <v>AI_born_event(RECEIVER, ARG0, ARG1, ARG2, ARG3,ARG4)</v>
      </c>
      <c r="E565" s="123" t="str">
        <f>IF('表格编辑 '!G565="","",'表格编辑 '!G565)</f>
        <v>AI_update_event(RECEIVER, ARG0, ARG1, ARG2, ARG3,ARG4)</v>
      </c>
      <c r="F565" s="123" t="str">
        <f>IF('表格编辑 '!H565="","",'表格编辑 '!H565)</f>
        <v/>
      </c>
      <c r="G565" s="123" t="str">
        <f>IF('表格编辑 '!I565="","",'表格编辑 '!I565)</f>
        <v/>
      </c>
      <c r="H565" s="123" t="str">
        <f>IF('表格编辑 '!J565="","",'表格编辑 '!J565)</f>
        <v>test_deadth_event(RECEIVER, ARG0, ARG1, ARG2, ARG3,ARG4)</v>
      </c>
      <c r="I565" s="123">
        <f>IF('表格编辑 '!K565="","",'表格编辑 '!K565)</f>
        <v>1</v>
      </c>
      <c r="J565" s="123">
        <f>IF('表格编辑 '!L565="","",'表格编辑 '!L565)</f>
        <v>80</v>
      </c>
      <c r="K565" s="123">
        <f>IF('表格编辑 '!M565="","",'表格编辑 '!M565)</f>
        <v>870</v>
      </c>
      <c r="L565" s="123" t="str">
        <f>IF('表格编辑 '!N565="","",'表格编辑 '!N565)</f>
        <v/>
      </c>
      <c r="M565" s="123" t="str">
        <f>IF('表格编辑 '!O565="","",'表格编辑 '!O565)</f>
        <v/>
      </c>
      <c r="N565" s="123" t="str">
        <f>IF('表格编辑 '!P565="","",'表格编辑 '!P565)</f>
        <v/>
      </c>
      <c r="O565" s="123" t="str">
        <f>IF('表格编辑 '!Q565="","",'表格编辑 '!Q565)</f>
        <v/>
      </c>
      <c r="P565" s="123" t="str">
        <f>IF('表格编辑 '!R565="","",'表格编辑 '!R565)</f>
        <v/>
      </c>
      <c r="Q565" s="123">
        <f>IF('表格编辑 '!S565="","",'表格编辑 '!S565)</f>
        <v>320</v>
      </c>
      <c r="R565" s="123" t="str">
        <f>IF('表格编辑 '!T565="","",'表格编辑 '!T565)</f>
        <v/>
      </c>
      <c r="S565" s="123" t="str">
        <f>IF('表格编辑 '!U565="","",'表格编辑 '!U565)</f>
        <v/>
      </c>
      <c r="T565" s="123" t="str">
        <f>IF('表格编辑 '!V565="","",'表格编辑 '!V565)</f>
        <v/>
      </c>
      <c r="U565" s="123" t="str">
        <f>IF('表格编辑 '!W565="","",'表格编辑 '!W565)</f>
        <v/>
      </c>
      <c r="V565" s="123" t="str">
        <f>IF('表格编辑 '!X565="","",'表格编辑 '!X565)</f>
        <v/>
      </c>
      <c r="W565" s="123" t="str">
        <f>IF('表格编辑 '!Y565="","",'表格编辑 '!Y565)</f>
        <v/>
      </c>
      <c r="X565" s="123" t="str">
        <f>IF('表格编辑 '!Z565="","",'表格编辑 '!Z565)</f>
        <v/>
      </c>
      <c r="Y565" s="123" t="str">
        <f>IF('表格编辑 '!AA565="","",'表格编辑 '!AA565)</f>
        <v/>
      </c>
      <c r="Z565" s="123" t="str">
        <f>IF('表格编辑 '!AB565="","",'表格编辑 '!AB565)</f>
        <v/>
      </c>
      <c r="AA565" s="123" t="str">
        <f>IF('表格编辑 '!AC565="","",'表格编辑 '!AC565)</f>
        <v/>
      </c>
      <c r="AB565" s="123" t="str">
        <f>IF('表格编辑 '!AD565="","",'表格编辑 '!AD565)</f>
        <v/>
      </c>
      <c r="AC565" s="123" t="str">
        <f>IF('表格编辑 '!AE565="","",'表格编辑 '!AE565)</f>
        <v/>
      </c>
      <c r="AD565" s="123">
        <f>IF('表格编辑 '!AF565="","",'表格编辑 '!AF565)</f>
        <v>140152</v>
      </c>
    </row>
    <row r="566" spans="1:30">
      <c r="A566" s="123">
        <f>IF('表格编辑 '!A566="","",'表格编辑 '!A566)</f>
        <v>40153</v>
      </c>
      <c r="B566" s="123">
        <f>IF('表格编辑 '!B566="","",'表格编辑 '!B566)</f>
        <v>50005</v>
      </c>
      <c r="C566" s="123">
        <f>IF('表格编辑 '!E566="","",'表格编辑 '!E566)</f>
        <v>29</v>
      </c>
      <c r="D566" s="123" t="str">
        <f>IF('表格编辑 '!F566="","",'表格编辑 '!F566)</f>
        <v>AI_born_event(RECEIVER, ARG0, ARG1, ARG2, ARG3,ARG4)</v>
      </c>
      <c r="E566" s="123" t="str">
        <f>IF('表格编辑 '!G566="","",'表格编辑 '!G566)</f>
        <v>AI_update_event(RECEIVER, ARG0, ARG1, ARG2, ARG3,ARG4)</v>
      </c>
      <c r="F566" s="123" t="str">
        <f>IF('表格编辑 '!H566="","",'表格编辑 '!H566)</f>
        <v/>
      </c>
      <c r="G566" s="123" t="str">
        <f>IF('表格编辑 '!I566="","",'表格编辑 '!I566)</f>
        <v/>
      </c>
      <c r="H566" s="123" t="str">
        <f>IF('表格编辑 '!J566="","",'表格编辑 '!J566)</f>
        <v>test_deadth_event(RECEIVER, ARG0, ARG1, ARG2, ARG3,ARG4)</v>
      </c>
      <c r="I566" s="123">
        <f>IF('表格编辑 '!K566="","",'表格编辑 '!K566)</f>
        <v>1</v>
      </c>
      <c r="J566" s="123">
        <f>IF('表格编辑 '!L566="","",'表格编辑 '!L566)</f>
        <v>178</v>
      </c>
      <c r="K566" s="123">
        <f>IF('表格编辑 '!M566="","",'表格编辑 '!M566)</f>
        <v>870</v>
      </c>
      <c r="L566" s="123" t="str">
        <f>IF('表格编辑 '!N566="","",'表格编辑 '!N566)</f>
        <v/>
      </c>
      <c r="M566" s="123" t="str">
        <f>IF('表格编辑 '!O566="","",'表格编辑 '!O566)</f>
        <v/>
      </c>
      <c r="N566" s="123" t="str">
        <f>IF('表格编辑 '!P566="","",'表格编辑 '!P566)</f>
        <v/>
      </c>
      <c r="O566" s="123" t="str">
        <f>IF('表格编辑 '!Q566="","",'表格编辑 '!Q566)</f>
        <v/>
      </c>
      <c r="P566" s="123" t="str">
        <f>IF('表格编辑 '!R566="","",'表格编辑 '!R566)</f>
        <v/>
      </c>
      <c r="Q566" s="123">
        <f>IF('表格编辑 '!S566="","",'表格编辑 '!S566)</f>
        <v>320</v>
      </c>
      <c r="R566" s="123" t="str">
        <f>IF('表格编辑 '!T566="","",'表格编辑 '!T566)</f>
        <v/>
      </c>
      <c r="S566" s="123" t="str">
        <f>IF('表格编辑 '!U566="","",'表格编辑 '!U566)</f>
        <v/>
      </c>
      <c r="T566" s="123" t="str">
        <f>IF('表格编辑 '!V566="","",'表格编辑 '!V566)</f>
        <v/>
      </c>
      <c r="U566" s="123" t="str">
        <f>IF('表格编辑 '!W566="","",'表格编辑 '!W566)</f>
        <v/>
      </c>
      <c r="V566" s="123" t="str">
        <f>IF('表格编辑 '!X566="","",'表格编辑 '!X566)</f>
        <v/>
      </c>
      <c r="W566" s="123" t="str">
        <f>IF('表格编辑 '!Y566="","",'表格编辑 '!Y566)</f>
        <v/>
      </c>
      <c r="X566" s="123" t="str">
        <f>IF('表格编辑 '!Z566="","",'表格编辑 '!Z566)</f>
        <v/>
      </c>
      <c r="Y566" s="123" t="str">
        <f>IF('表格编辑 '!AA566="","",'表格编辑 '!AA566)</f>
        <v/>
      </c>
      <c r="Z566" s="123" t="str">
        <f>IF('表格编辑 '!AB566="","",'表格编辑 '!AB566)</f>
        <v/>
      </c>
      <c r="AA566" s="123" t="str">
        <f>IF('表格编辑 '!AC566="","",'表格编辑 '!AC566)</f>
        <v/>
      </c>
      <c r="AB566" s="123" t="str">
        <f>IF('表格编辑 '!AD566="","",'表格编辑 '!AD566)</f>
        <v/>
      </c>
      <c r="AC566" s="123" t="str">
        <f>IF('表格编辑 '!AE566="","",'表格编辑 '!AE566)</f>
        <v/>
      </c>
      <c r="AD566" s="123">
        <f>IF('表格编辑 '!AF566="","",'表格编辑 '!AF566)</f>
        <v>140153</v>
      </c>
    </row>
    <row r="567" spans="1:30">
      <c r="A567" s="123">
        <f>IF('表格编辑 '!A567="","",'表格编辑 '!A567)</f>
        <v>40154</v>
      </c>
      <c r="B567" s="123">
        <f>IF('表格编辑 '!B567="","",'表格编辑 '!B567)</f>
        <v>50044</v>
      </c>
      <c r="C567" s="123">
        <f>IF('表格编辑 '!E567="","",'表格编辑 '!E567)</f>
        <v>29</v>
      </c>
      <c r="D567" s="123" t="str">
        <f>IF('表格编辑 '!F567="","",'表格编辑 '!F567)</f>
        <v>AI_born_event(RECEIVER, ARG0, ARG1, ARG2, ARG3,ARG4)</v>
      </c>
      <c r="E567" s="123" t="str">
        <f>IF('表格编辑 '!G567="","",'表格编辑 '!G567)</f>
        <v>AI_update_event(RECEIVER, ARG0, ARG1, ARG2, ARG3,ARG4)</v>
      </c>
      <c r="F567" s="123" t="str">
        <f>IF('表格编辑 '!H567="","",'表格编辑 '!H567)</f>
        <v/>
      </c>
      <c r="G567" s="123" t="str">
        <f>IF('表格编辑 '!I567="","",'表格编辑 '!I567)</f>
        <v/>
      </c>
      <c r="H567" s="123" t="str">
        <f>IF('表格编辑 '!J567="","",'表格编辑 '!J567)</f>
        <v>test_deadth_event(RECEIVER, ARG0, ARG1, ARG2, ARG3,ARG4)</v>
      </c>
      <c r="I567" s="123">
        <f>IF('表格编辑 '!K567="","",'表格编辑 '!K567)</f>
        <v>1</v>
      </c>
      <c r="J567" s="123">
        <f>IF('表格编辑 '!L567="","",'表格编辑 '!L567)</f>
        <v>178</v>
      </c>
      <c r="K567" s="123">
        <f>IF('表格编辑 '!M567="","",'表格编辑 '!M567)</f>
        <v>870</v>
      </c>
      <c r="L567" s="123" t="str">
        <f>IF('表格编辑 '!N567="","",'表格编辑 '!N567)</f>
        <v/>
      </c>
      <c r="M567" s="123" t="str">
        <f>IF('表格编辑 '!O567="","",'表格编辑 '!O567)</f>
        <v/>
      </c>
      <c r="N567" s="123" t="str">
        <f>IF('表格编辑 '!P567="","",'表格编辑 '!P567)</f>
        <v/>
      </c>
      <c r="O567" s="123" t="str">
        <f>IF('表格编辑 '!Q567="","",'表格编辑 '!Q567)</f>
        <v/>
      </c>
      <c r="P567" s="123" t="str">
        <f>IF('表格编辑 '!R567="","",'表格编辑 '!R567)</f>
        <v/>
      </c>
      <c r="Q567" s="123">
        <f>IF('表格编辑 '!S567="","",'表格编辑 '!S567)</f>
        <v>320</v>
      </c>
      <c r="R567" s="123" t="str">
        <f>IF('表格编辑 '!T567="","",'表格编辑 '!T567)</f>
        <v/>
      </c>
      <c r="S567" s="123" t="str">
        <f>IF('表格编辑 '!U567="","",'表格编辑 '!U567)</f>
        <v/>
      </c>
      <c r="T567" s="123" t="str">
        <f>IF('表格编辑 '!V567="","",'表格编辑 '!V567)</f>
        <v/>
      </c>
      <c r="U567" s="123" t="str">
        <f>IF('表格编辑 '!W567="","",'表格编辑 '!W567)</f>
        <v/>
      </c>
      <c r="V567" s="123" t="str">
        <f>IF('表格编辑 '!X567="","",'表格编辑 '!X567)</f>
        <v/>
      </c>
      <c r="W567" s="123" t="str">
        <f>IF('表格编辑 '!Y567="","",'表格编辑 '!Y567)</f>
        <v/>
      </c>
      <c r="X567" s="123" t="str">
        <f>IF('表格编辑 '!Z567="","",'表格编辑 '!Z567)</f>
        <v/>
      </c>
      <c r="Y567" s="123" t="str">
        <f>IF('表格编辑 '!AA567="","",'表格编辑 '!AA567)</f>
        <v/>
      </c>
      <c r="Z567" s="123" t="str">
        <f>IF('表格编辑 '!AB567="","",'表格编辑 '!AB567)</f>
        <v/>
      </c>
      <c r="AA567" s="123" t="str">
        <f>IF('表格编辑 '!AC567="","",'表格编辑 '!AC567)</f>
        <v/>
      </c>
      <c r="AB567" s="123" t="str">
        <f>IF('表格编辑 '!AD567="","",'表格编辑 '!AD567)</f>
        <v/>
      </c>
      <c r="AC567" s="123" t="str">
        <f>IF('表格编辑 '!AE567="","",'表格编辑 '!AE567)</f>
        <v/>
      </c>
      <c r="AD567" s="123">
        <f>IF('表格编辑 '!AF567="","",'表格编辑 '!AF567)</f>
        <v>140154</v>
      </c>
    </row>
    <row r="568" spans="1:30">
      <c r="A568" s="123">
        <f>IF('表格编辑 '!A568="","",'表格编辑 '!A568)</f>
        <v>40155</v>
      </c>
      <c r="B568" s="123">
        <f>IF('表格编辑 '!B568="","",'表格编辑 '!B568)</f>
        <v>50103</v>
      </c>
      <c r="C568" s="123">
        <f>IF('表格编辑 '!E568="","",'表格编辑 '!E568)</f>
        <v>29</v>
      </c>
      <c r="D568" s="123" t="str">
        <f>IF('表格编辑 '!F568="","",'表格编辑 '!F568)</f>
        <v>AI_born_event(RECEIVER, ARG0, ARG1, ARG2, ARG3,ARG4)</v>
      </c>
      <c r="E568" s="123" t="str">
        <f>IF('表格编辑 '!G568="","",'表格编辑 '!G568)</f>
        <v>AI_update_event(RECEIVER, ARG0, ARG1, ARG2, ARG3,ARG4)</v>
      </c>
      <c r="F568" s="123" t="str">
        <f>IF('表格编辑 '!H568="","",'表格编辑 '!H568)</f>
        <v/>
      </c>
      <c r="G568" s="123" t="str">
        <f>IF('表格编辑 '!I568="","",'表格编辑 '!I568)</f>
        <v/>
      </c>
      <c r="H568" s="123" t="str">
        <f>IF('表格编辑 '!J568="","",'表格编辑 '!J568)</f>
        <v>test_deadth_event(RECEIVER, ARG0, ARG1, ARG2, ARG3,ARG4)</v>
      </c>
      <c r="I568" s="123">
        <f>IF('表格编辑 '!K568="","",'表格编辑 '!K568)</f>
        <v>1</v>
      </c>
      <c r="J568" s="123">
        <f>IF('表格编辑 '!L568="","",'表格编辑 '!L568)</f>
        <v>-212</v>
      </c>
      <c r="K568" s="123">
        <f>IF('表格编辑 '!M568="","",'表格编辑 '!M568)</f>
        <v>870</v>
      </c>
      <c r="L568" s="123" t="str">
        <f>IF('表格编辑 '!N568="","",'表格编辑 '!N568)</f>
        <v/>
      </c>
      <c r="M568" s="123" t="str">
        <f>IF('表格编辑 '!O568="","",'表格编辑 '!O568)</f>
        <v/>
      </c>
      <c r="N568" s="123" t="str">
        <f>IF('表格编辑 '!P568="","",'表格编辑 '!P568)</f>
        <v/>
      </c>
      <c r="O568" s="123" t="str">
        <f>IF('表格编辑 '!Q568="","",'表格编辑 '!Q568)</f>
        <v/>
      </c>
      <c r="P568" s="123" t="str">
        <f>IF('表格编辑 '!R568="","",'表格编辑 '!R568)</f>
        <v/>
      </c>
      <c r="Q568" s="123">
        <f>IF('表格编辑 '!S568="","",'表格编辑 '!S568)</f>
        <v>320</v>
      </c>
      <c r="R568" s="123" t="str">
        <f>IF('表格编辑 '!T568="","",'表格编辑 '!T568)</f>
        <v/>
      </c>
      <c r="S568" s="123" t="str">
        <f>IF('表格编辑 '!U568="","",'表格编辑 '!U568)</f>
        <v/>
      </c>
      <c r="T568" s="123" t="str">
        <f>IF('表格编辑 '!V568="","",'表格编辑 '!V568)</f>
        <v/>
      </c>
      <c r="U568" s="123" t="str">
        <f>IF('表格编辑 '!W568="","",'表格编辑 '!W568)</f>
        <v/>
      </c>
      <c r="V568" s="123" t="str">
        <f>IF('表格编辑 '!X568="","",'表格编辑 '!X568)</f>
        <v/>
      </c>
      <c r="W568" s="123" t="str">
        <f>IF('表格编辑 '!Y568="","",'表格编辑 '!Y568)</f>
        <v/>
      </c>
      <c r="X568" s="123" t="str">
        <f>IF('表格编辑 '!Z568="","",'表格编辑 '!Z568)</f>
        <v/>
      </c>
      <c r="Y568" s="123" t="str">
        <f>IF('表格编辑 '!AA568="","",'表格编辑 '!AA568)</f>
        <v/>
      </c>
      <c r="Z568" s="123" t="str">
        <f>IF('表格编辑 '!AB568="","",'表格编辑 '!AB568)</f>
        <v/>
      </c>
      <c r="AA568" s="123" t="str">
        <f>IF('表格编辑 '!AC568="","",'表格编辑 '!AC568)</f>
        <v/>
      </c>
      <c r="AB568" s="123" t="str">
        <f>IF('表格编辑 '!AD568="","",'表格编辑 '!AD568)</f>
        <v/>
      </c>
      <c r="AC568" s="123" t="str">
        <f>IF('表格编辑 '!AE568="","",'表格编辑 '!AE568)</f>
        <v/>
      </c>
      <c r="AD568" s="123">
        <f>IF('表格编辑 '!AF568="","",'表格编辑 '!AF568)</f>
        <v>140155</v>
      </c>
    </row>
    <row r="569" spans="1:30">
      <c r="A569" s="123">
        <f>IF('表格编辑 '!A569="","",'表格编辑 '!A569)</f>
        <v>40156</v>
      </c>
      <c r="B569" s="123">
        <f>IF('表格编辑 '!B569="","",'表格编辑 '!B569)</f>
        <v>50057</v>
      </c>
      <c r="C569" s="123">
        <f>IF('表格编辑 '!E569="","",'表格编辑 '!E569)</f>
        <v>29</v>
      </c>
      <c r="D569" s="123" t="str">
        <f>IF('表格编辑 '!F569="","",'表格编辑 '!F569)</f>
        <v>AI_born_event(RECEIVER, ARG0, ARG1, ARG2, ARG3,ARG4)</v>
      </c>
      <c r="E569" s="123" t="str">
        <f>IF('表格编辑 '!G569="","",'表格编辑 '!G569)</f>
        <v>AI_update_event(RECEIVER, ARG0, ARG1, ARG2, ARG3,ARG4)</v>
      </c>
      <c r="F569" s="123" t="str">
        <f>IF('表格编辑 '!H569="","",'表格编辑 '!H569)</f>
        <v/>
      </c>
      <c r="G569" s="123" t="str">
        <f>IF('表格编辑 '!I569="","",'表格编辑 '!I569)</f>
        <v/>
      </c>
      <c r="H569" s="123" t="str">
        <f>IF('表格编辑 '!J569="","",'表格编辑 '!J569)</f>
        <v>test_deadth_event(RECEIVER, ARG0, ARG1, ARG2, ARG3,ARG4)</v>
      </c>
      <c r="I569" s="123">
        <f>IF('表格编辑 '!K569="","",'表格编辑 '!K569)</f>
        <v>1</v>
      </c>
      <c r="J569" s="123">
        <f>IF('表格编辑 '!L569="","",'表格编辑 '!L569)</f>
        <v>240</v>
      </c>
      <c r="K569" s="123">
        <f>IF('表格编辑 '!M569="","",'表格编辑 '!M569)</f>
        <v>870</v>
      </c>
      <c r="L569" s="123" t="str">
        <f>IF('表格编辑 '!N569="","",'表格编辑 '!N569)</f>
        <v/>
      </c>
      <c r="M569" s="123" t="str">
        <f>IF('表格编辑 '!O569="","",'表格编辑 '!O569)</f>
        <v/>
      </c>
      <c r="N569" s="123" t="str">
        <f>IF('表格编辑 '!P569="","",'表格编辑 '!P569)</f>
        <v/>
      </c>
      <c r="O569" s="123" t="str">
        <f>IF('表格编辑 '!Q569="","",'表格编辑 '!Q569)</f>
        <v/>
      </c>
      <c r="P569" s="123" t="str">
        <f>IF('表格编辑 '!R569="","",'表格编辑 '!R569)</f>
        <v/>
      </c>
      <c r="Q569" s="123">
        <f>IF('表格编辑 '!S569="","",'表格编辑 '!S569)</f>
        <v>320</v>
      </c>
      <c r="R569" s="123" t="str">
        <f>IF('表格编辑 '!T569="","",'表格编辑 '!T569)</f>
        <v/>
      </c>
      <c r="S569" s="123" t="str">
        <f>IF('表格编辑 '!U569="","",'表格编辑 '!U569)</f>
        <v/>
      </c>
      <c r="T569" s="123" t="str">
        <f>IF('表格编辑 '!V569="","",'表格编辑 '!V569)</f>
        <v/>
      </c>
      <c r="U569" s="123" t="str">
        <f>IF('表格编辑 '!W569="","",'表格编辑 '!W569)</f>
        <v/>
      </c>
      <c r="V569" s="123" t="str">
        <f>IF('表格编辑 '!X569="","",'表格编辑 '!X569)</f>
        <v/>
      </c>
      <c r="W569" s="123" t="str">
        <f>IF('表格编辑 '!Y569="","",'表格编辑 '!Y569)</f>
        <v/>
      </c>
      <c r="X569" s="123" t="str">
        <f>IF('表格编辑 '!Z569="","",'表格编辑 '!Z569)</f>
        <v/>
      </c>
      <c r="Y569" s="123" t="str">
        <f>IF('表格编辑 '!AA569="","",'表格编辑 '!AA569)</f>
        <v/>
      </c>
      <c r="Z569" s="123" t="str">
        <f>IF('表格编辑 '!AB569="","",'表格编辑 '!AB569)</f>
        <v/>
      </c>
      <c r="AA569" s="123" t="str">
        <f>IF('表格编辑 '!AC569="","",'表格编辑 '!AC569)</f>
        <v/>
      </c>
      <c r="AB569" s="123" t="str">
        <f>IF('表格编辑 '!AD569="","",'表格编辑 '!AD569)</f>
        <v/>
      </c>
      <c r="AC569" s="123" t="str">
        <f>IF('表格编辑 '!AE569="","",'表格编辑 '!AE569)</f>
        <v/>
      </c>
      <c r="AD569" s="123">
        <f>IF('表格编辑 '!AF569="","",'表格编辑 '!AF569)</f>
        <v>140156</v>
      </c>
    </row>
    <row r="570" spans="1:30">
      <c r="A570" s="123">
        <f>IF('表格编辑 '!A570="","",'表格编辑 '!A570)</f>
        <v>40157</v>
      </c>
      <c r="B570" s="123">
        <f>IF('表格编辑 '!B570="","",'表格编辑 '!B570)</f>
        <v>50086</v>
      </c>
      <c r="C570" s="123">
        <f>IF('表格编辑 '!E570="","",'表格编辑 '!E570)</f>
        <v>29</v>
      </c>
      <c r="D570" s="123" t="str">
        <f>IF('表格编辑 '!F570="","",'表格编辑 '!F570)</f>
        <v>AI_born_event(RECEIVER, ARG0, ARG1, ARG2, ARG3,ARG4)</v>
      </c>
      <c r="E570" s="123" t="str">
        <f>IF('表格编辑 '!G570="","",'表格编辑 '!G570)</f>
        <v>AI_update_event(RECEIVER, ARG0, ARG1, ARG2, ARG3,ARG4)</v>
      </c>
      <c r="F570" s="123" t="str">
        <f>IF('表格编辑 '!H570="","",'表格编辑 '!H570)</f>
        <v/>
      </c>
      <c r="G570" s="123" t="str">
        <f>IF('表格编辑 '!I570="","",'表格编辑 '!I570)</f>
        <v/>
      </c>
      <c r="H570" s="123" t="str">
        <f>IF('表格编辑 '!J570="","",'表格编辑 '!J570)</f>
        <v>test_deadth_event(RECEIVER, ARG0, ARG1, ARG2, ARG3,ARG4)</v>
      </c>
      <c r="I570" s="123">
        <f>IF('表格编辑 '!K570="","",'表格编辑 '!K570)</f>
        <v>1</v>
      </c>
      <c r="J570" s="123">
        <f>IF('表格编辑 '!L570="","",'表格编辑 '!L570)</f>
        <v>796</v>
      </c>
      <c r="K570" s="123">
        <f>IF('表格编辑 '!M570="","",'表格编辑 '!M570)</f>
        <v>870</v>
      </c>
      <c r="L570" s="123" t="str">
        <f>IF('表格编辑 '!N570="","",'表格编辑 '!N570)</f>
        <v/>
      </c>
      <c r="M570" s="123" t="str">
        <f>IF('表格编辑 '!O570="","",'表格编辑 '!O570)</f>
        <v/>
      </c>
      <c r="N570" s="123" t="str">
        <f>IF('表格编辑 '!P570="","",'表格编辑 '!P570)</f>
        <v/>
      </c>
      <c r="O570" s="123" t="str">
        <f>IF('表格编辑 '!Q570="","",'表格编辑 '!Q570)</f>
        <v/>
      </c>
      <c r="P570" s="123" t="str">
        <f>IF('表格编辑 '!R570="","",'表格编辑 '!R570)</f>
        <v/>
      </c>
      <c r="Q570" s="123">
        <f>IF('表格编辑 '!S570="","",'表格编辑 '!S570)</f>
        <v>320</v>
      </c>
      <c r="R570" s="123" t="str">
        <f>IF('表格编辑 '!T570="","",'表格编辑 '!T570)</f>
        <v/>
      </c>
      <c r="S570" s="123" t="str">
        <f>IF('表格编辑 '!U570="","",'表格编辑 '!U570)</f>
        <v/>
      </c>
      <c r="T570" s="123" t="str">
        <f>IF('表格编辑 '!V570="","",'表格编辑 '!V570)</f>
        <v/>
      </c>
      <c r="U570" s="123" t="str">
        <f>IF('表格编辑 '!W570="","",'表格编辑 '!W570)</f>
        <v/>
      </c>
      <c r="V570" s="123" t="str">
        <f>IF('表格编辑 '!X570="","",'表格编辑 '!X570)</f>
        <v/>
      </c>
      <c r="W570" s="123" t="str">
        <f>IF('表格编辑 '!Y570="","",'表格编辑 '!Y570)</f>
        <v/>
      </c>
      <c r="X570" s="123" t="str">
        <f>IF('表格编辑 '!Z570="","",'表格编辑 '!Z570)</f>
        <v/>
      </c>
      <c r="Y570" s="123" t="str">
        <f>IF('表格编辑 '!AA570="","",'表格编辑 '!AA570)</f>
        <v/>
      </c>
      <c r="Z570" s="123" t="str">
        <f>IF('表格编辑 '!AB570="","",'表格编辑 '!AB570)</f>
        <v/>
      </c>
      <c r="AA570" s="123" t="str">
        <f>IF('表格编辑 '!AC570="","",'表格编辑 '!AC570)</f>
        <v/>
      </c>
      <c r="AB570" s="123" t="str">
        <f>IF('表格编辑 '!AD570="","",'表格编辑 '!AD570)</f>
        <v/>
      </c>
      <c r="AC570" s="123" t="str">
        <f>IF('表格编辑 '!AE570="","",'表格编辑 '!AE570)</f>
        <v/>
      </c>
      <c r="AD570" s="123">
        <f>IF('表格编辑 '!AF570="","",'表格编辑 '!AF570)</f>
        <v>140157</v>
      </c>
    </row>
    <row r="571" spans="1:30">
      <c r="A571" s="123">
        <f>IF('表格编辑 '!A571="","",'表格编辑 '!A571)</f>
        <v>40158</v>
      </c>
      <c r="B571" s="123">
        <f>IF('表格编辑 '!B571="","",'表格编辑 '!B571)</f>
        <v>50094</v>
      </c>
      <c r="C571" s="123">
        <f>IF('表格编辑 '!E571="","",'表格编辑 '!E571)</f>
        <v>29</v>
      </c>
      <c r="D571" s="123" t="str">
        <f>IF('表格编辑 '!F571="","",'表格编辑 '!F571)</f>
        <v>AI_born_event(RECEIVER, ARG0, ARG1, ARG2, ARG3,ARG4)</v>
      </c>
      <c r="E571" s="123" t="str">
        <f>IF('表格编辑 '!G571="","",'表格编辑 '!G571)</f>
        <v>AI_update_event(RECEIVER, ARG0, ARG1, ARG2, ARG3,ARG4)</v>
      </c>
      <c r="F571" s="123" t="str">
        <f>IF('表格编辑 '!H571="","",'表格编辑 '!H571)</f>
        <v/>
      </c>
      <c r="G571" s="123" t="str">
        <f>IF('表格编辑 '!I571="","",'表格编辑 '!I571)</f>
        <v/>
      </c>
      <c r="H571" s="123" t="str">
        <f>IF('表格编辑 '!J571="","",'表格编辑 '!J571)</f>
        <v>test_deadth_event(RECEIVER, ARG0, ARG1, ARG2, ARG3,ARG4)</v>
      </c>
      <c r="I571" s="123">
        <f>IF('表格编辑 '!K571="","",'表格编辑 '!K571)</f>
        <v>1</v>
      </c>
      <c r="J571" s="123">
        <f>IF('表格编辑 '!L571="","",'表格编辑 '!L571)</f>
        <v>212</v>
      </c>
      <c r="K571" s="123">
        <f>IF('表格编辑 '!M571="","",'表格编辑 '!M571)</f>
        <v>870</v>
      </c>
      <c r="L571" s="123" t="str">
        <f>IF('表格编辑 '!N571="","",'表格编辑 '!N571)</f>
        <v/>
      </c>
      <c r="M571" s="123" t="str">
        <f>IF('表格编辑 '!O571="","",'表格编辑 '!O571)</f>
        <v/>
      </c>
      <c r="N571" s="123" t="str">
        <f>IF('表格编辑 '!P571="","",'表格编辑 '!P571)</f>
        <v/>
      </c>
      <c r="O571" s="123" t="str">
        <f>IF('表格编辑 '!Q571="","",'表格编辑 '!Q571)</f>
        <v/>
      </c>
      <c r="P571" s="123" t="str">
        <f>IF('表格编辑 '!R571="","",'表格编辑 '!R571)</f>
        <v/>
      </c>
      <c r="Q571" s="123">
        <f>IF('表格编辑 '!S571="","",'表格编辑 '!S571)</f>
        <v>320</v>
      </c>
      <c r="R571" s="123" t="str">
        <f>IF('表格编辑 '!T571="","",'表格编辑 '!T571)</f>
        <v/>
      </c>
      <c r="S571" s="123" t="str">
        <f>IF('表格编辑 '!U571="","",'表格编辑 '!U571)</f>
        <v/>
      </c>
      <c r="T571" s="123" t="str">
        <f>IF('表格编辑 '!V571="","",'表格编辑 '!V571)</f>
        <v/>
      </c>
      <c r="U571" s="123" t="str">
        <f>IF('表格编辑 '!W571="","",'表格编辑 '!W571)</f>
        <v/>
      </c>
      <c r="V571" s="123" t="str">
        <f>IF('表格编辑 '!X571="","",'表格编辑 '!X571)</f>
        <v/>
      </c>
      <c r="W571" s="123" t="str">
        <f>IF('表格编辑 '!Y571="","",'表格编辑 '!Y571)</f>
        <v/>
      </c>
      <c r="X571" s="123" t="str">
        <f>IF('表格编辑 '!Z571="","",'表格编辑 '!Z571)</f>
        <v/>
      </c>
      <c r="Y571" s="123" t="str">
        <f>IF('表格编辑 '!AA571="","",'表格编辑 '!AA571)</f>
        <v/>
      </c>
      <c r="Z571" s="123" t="str">
        <f>IF('表格编辑 '!AB571="","",'表格编辑 '!AB571)</f>
        <v/>
      </c>
      <c r="AA571" s="123" t="str">
        <f>IF('表格编辑 '!AC571="","",'表格编辑 '!AC571)</f>
        <v/>
      </c>
      <c r="AB571" s="123" t="str">
        <f>IF('表格编辑 '!AD571="","",'表格编辑 '!AD571)</f>
        <v/>
      </c>
      <c r="AC571" s="123" t="str">
        <f>IF('表格编辑 '!AE571="","",'表格编辑 '!AE571)</f>
        <v/>
      </c>
      <c r="AD571" s="123">
        <f>IF('表格编辑 '!AF571="","",'表格编辑 '!AF571)</f>
        <v>140158</v>
      </c>
    </row>
    <row r="572" spans="1:30">
      <c r="A572" s="123">
        <f>IF('表格编辑 '!A572="","",'表格编辑 '!A572)</f>
        <v>40159</v>
      </c>
      <c r="B572" s="123">
        <f>IF('表格编辑 '!B572="","",'表格编辑 '!B572)</f>
        <v>50132</v>
      </c>
      <c r="C572" s="123">
        <f>IF('表格编辑 '!E572="","",'表格编辑 '!E572)</f>
        <v>29</v>
      </c>
      <c r="D572" s="123" t="str">
        <f>IF('表格编辑 '!F572="","",'表格编辑 '!F572)</f>
        <v>AI_born_event(RECEIVER, ARG0, ARG1, ARG2, ARG3,ARG4)</v>
      </c>
      <c r="E572" s="123" t="str">
        <f>IF('表格编辑 '!G572="","",'表格编辑 '!G572)</f>
        <v>AI_update_event(RECEIVER, ARG0, ARG1, ARG2, ARG3,ARG4)</v>
      </c>
      <c r="F572" s="123" t="str">
        <f>IF('表格编辑 '!H572="","",'表格编辑 '!H572)</f>
        <v/>
      </c>
      <c r="G572" s="123" t="str">
        <f>IF('表格编辑 '!I572="","",'表格编辑 '!I572)</f>
        <v/>
      </c>
      <c r="H572" s="123" t="str">
        <f>IF('表格编辑 '!J572="","",'表格编辑 '!J572)</f>
        <v>test_deadth_event(RECEIVER, ARG0, ARG1, ARG2, ARG3,ARG4)</v>
      </c>
      <c r="I572" s="123">
        <f>IF('表格编辑 '!K572="","",'表格编辑 '!K572)</f>
        <v>1</v>
      </c>
      <c r="J572" s="123">
        <f>IF('表格编辑 '!L572="","",'表格编辑 '!L572)</f>
        <v>80</v>
      </c>
      <c r="K572" s="123">
        <f>IF('表格编辑 '!M572="","",'表格编辑 '!M572)</f>
        <v>870</v>
      </c>
      <c r="L572" s="123" t="str">
        <f>IF('表格编辑 '!N572="","",'表格编辑 '!N572)</f>
        <v/>
      </c>
      <c r="M572" s="123" t="str">
        <f>IF('表格编辑 '!O572="","",'表格编辑 '!O572)</f>
        <v/>
      </c>
      <c r="N572" s="123" t="str">
        <f>IF('表格编辑 '!P572="","",'表格编辑 '!P572)</f>
        <v/>
      </c>
      <c r="O572" s="123" t="str">
        <f>IF('表格编辑 '!Q572="","",'表格编辑 '!Q572)</f>
        <v/>
      </c>
      <c r="P572" s="123" t="str">
        <f>IF('表格编辑 '!R572="","",'表格编辑 '!R572)</f>
        <v/>
      </c>
      <c r="Q572" s="123">
        <f>IF('表格编辑 '!S572="","",'表格编辑 '!S572)</f>
        <v>320</v>
      </c>
      <c r="R572" s="123" t="str">
        <f>IF('表格编辑 '!T572="","",'表格编辑 '!T572)</f>
        <v/>
      </c>
      <c r="S572" s="123" t="str">
        <f>IF('表格编辑 '!U572="","",'表格编辑 '!U572)</f>
        <v/>
      </c>
      <c r="T572" s="123" t="str">
        <f>IF('表格编辑 '!V572="","",'表格编辑 '!V572)</f>
        <v/>
      </c>
      <c r="U572" s="123" t="str">
        <f>IF('表格编辑 '!W572="","",'表格编辑 '!W572)</f>
        <v/>
      </c>
      <c r="V572" s="123" t="str">
        <f>IF('表格编辑 '!X572="","",'表格编辑 '!X572)</f>
        <v/>
      </c>
      <c r="W572" s="123" t="str">
        <f>IF('表格编辑 '!Y572="","",'表格编辑 '!Y572)</f>
        <v/>
      </c>
      <c r="X572" s="123" t="str">
        <f>IF('表格编辑 '!Z572="","",'表格编辑 '!Z572)</f>
        <v/>
      </c>
      <c r="Y572" s="123" t="str">
        <f>IF('表格编辑 '!AA572="","",'表格编辑 '!AA572)</f>
        <v/>
      </c>
      <c r="Z572" s="123" t="str">
        <f>IF('表格编辑 '!AB572="","",'表格编辑 '!AB572)</f>
        <v/>
      </c>
      <c r="AA572" s="123" t="str">
        <f>IF('表格编辑 '!AC572="","",'表格编辑 '!AC572)</f>
        <v/>
      </c>
      <c r="AB572" s="123" t="str">
        <f>IF('表格编辑 '!AD572="","",'表格编辑 '!AD572)</f>
        <v/>
      </c>
      <c r="AC572" s="123" t="str">
        <f>IF('表格编辑 '!AE572="","",'表格编辑 '!AE572)</f>
        <v/>
      </c>
      <c r="AD572" s="123">
        <f>IF('表格编辑 '!AF572="","",'表格编辑 '!AF572)</f>
        <v>140159</v>
      </c>
    </row>
    <row r="573" spans="1:30">
      <c r="A573" s="123">
        <f>IF('表格编辑 '!A573="","",'表格编辑 '!A573)</f>
        <v>40160</v>
      </c>
      <c r="B573" s="123">
        <f>IF('表格编辑 '!B573="","",'表格编辑 '!B573)</f>
        <v>50150</v>
      </c>
      <c r="C573" s="123">
        <f>IF('表格编辑 '!E573="","",'表格编辑 '!E573)</f>
        <v>29</v>
      </c>
      <c r="D573" s="123" t="str">
        <f>IF('表格编辑 '!F573="","",'表格编辑 '!F573)</f>
        <v>AI_born_event(RECEIVER, ARG0, ARG1, ARG2, ARG3,ARG4)</v>
      </c>
      <c r="E573" s="123" t="str">
        <f>IF('表格编辑 '!G573="","",'表格编辑 '!G573)</f>
        <v>AI_update_event(RECEIVER, ARG0, ARG1, ARG2, ARG3,ARG4)</v>
      </c>
      <c r="F573" s="123" t="str">
        <f>IF('表格编辑 '!H573="","",'表格编辑 '!H573)</f>
        <v/>
      </c>
      <c r="G573" s="123" t="str">
        <f>IF('表格编辑 '!I573="","",'表格编辑 '!I573)</f>
        <v/>
      </c>
      <c r="H573" s="123" t="str">
        <f>IF('表格编辑 '!J573="","",'表格编辑 '!J573)</f>
        <v>test_deadth_event(RECEIVER, ARG0, ARG1, ARG2, ARG3,ARG4)</v>
      </c>
      <c r="I573" s="123">
        <f>IF('表格编辑 '!K573="","",'表格编辑 '!K573)</f>
        <v>1</v>
      </c>
      <c r="J573" s="123">
        <f>IF('表格编辑 '!L573="","",'表格编辑 '!L573)</f>
        <v>-430</v>
      </c>
      <c r="K573" s="123">
        <f>IF('表格编辑 '!M573="","",'表格编辑 '!M573)</f>
        <v>870</v>
      </c>
      <c r="L573" s="123" t="str">
        <f>IF('表格编辑 '!N573="","",'表格编辑 '!N573)</f>
        <v/>
      </c>
      <c r="M573" s="123" t="str">
        <f>IF('表格编辑 '!O573="","",'表格编辑 '!O573)</f>
        <v/>
      </c>
      <c r="N573" s="123" t="str">
        <f>IF('表格编辑 '!P573="","",'表格编辑 '!P573)</f>
        <v/>
      </c>
      <c r="O573" s="123" t="str">
        <f>IF('表格编辑 '!Q573="","",'表格编辑 '!Q573)</f>
        <v/>
      </c>
      <c r="P573" s="123" t="str">
        <f>IF('表格编辑 '!R573="","",'表格编辑 '!R573)</f>
        <v/>
      </c>
      <c r="Q573" s="123">
        <f>IF('表格编辑 '!S573="","",'表格编辑 '!S573)</f>
        <v>320</v>
      </c>
      <c r="R573" s="123" t="str">
        <f>IF('表格编辑 '!T573="","",'表格编辑 '!T573)</f>
        <v/>
      </c>
      <c r="S573" s="123" t="str">
        <f>IF('表格编辑 '!U573="","",'表格编辑 '!U573)</f>
        <v/>
      </c>
      <c r="T573" s="123" t="str">
        <f>IF('表格编辑 '!V573="","",'表格编辑 '!V573)</f>
        <v/>
      </c>
      <c r="U573" s="123" t="str">
        <f>IF('表格编辑 '!W573="","",'表格编辑 '!W573)</f>
        <v/>
      </c>
      <c r="V573" s="123" t="str">
        <f>IF('表格编辑 '!X573="","",'表格编辑 '!X573)</f>
        <v/>
      </c>
      <c r="W573" s="123" t="str">
        <f>IF('表格编辑 '!Y573="","",'表格编辑 '!Y573)</f>
        <v/>
      </c>
      <c r="X573" s="123" t="str">
        <f>IF('表格编辑 '!Z573="","",'表格编辑 '!Z573)</f>
        <v/>
      </c>
      <c r="Y573" s="123" t="str">
        <f>IF('表格编辑 '!AA573="","",'表格编辑 '!AA573)</f>
        <v/>
      </c>
      <c r="Z573" s="123" t="str">
        <f>IF('表格编辑 '!AB573="","",'表格编辑 '!AB573)</f>
        <v/>
      </c>
      <c r="AA573" s="123" t="str">
        <f>IF('表格编辑 '!AC573="","",'表格编辑 '!AC573)</f>
        <v/>
      </c>
      <c r="AB573" s="123" t="str">
        <f>IF('表格编辑 '!AD573="","",'表格编辑 '!AD573)</f>
        <v/>
      </c>
      <c r="AC573" s="123" t="str">
        <f>IF('表格编辑 '!AE573="","",'表格编辑 '!AE573)</f>
        <v/>
      </c>
      <c r="AD573" s="123">
        <f>IF('表格编辑 '!AF573="","",'表格编辑 '!AF573)</f>
        <v>140160</v>
      </c>
    </row>
    <row r="574" spans="1:30">
      <c r="A574" s="123">
        <f>IF('表格编辑 '!A574="","",'表格编辑 '!A574)</f>
        <v>40161</v>
      </c>
      <c r="B574" s="123">
        <f>IF('表格编辑 '!B574="","",'表格编辑 '!B574)</f>
        <v>50033</v>
      </c>
      <c r="C574" s="123">
        <f>IF('表格编辑 '!E574="","",'表格编辑 '!E574)</f>
        <v>29</v>
      </c>
      <c r="D574" s="123" t="str">
        <f>IF('表格编辑 '!F574="","",'表格编辑 '!F574)</f>
        <v>AI_born_event(RECEIVER, ARG0, ARG1, ARG2, ARG3,ARG4)</v>
      </c>
      <c r="E574" s="123" t="str">
        <f>IF('表格编辑 '!G574="","",'表格编辑 '!G574)</f>
        <v>AI_update_event(RECEIVER, ARG0, ARG1, ARG2, ARG3,ARG4)</v>
      </c>
      <c r="F574" s="123" t="str">
        <f>IF('表格编辑 '!H574="","",'表格编辑 '!H574)</f>
        <v/>
      </c>
      <c r="G574" s="123" t="str">
        <f>IF('表格编辑 '!I574="","",'表格编辑 '!I574)</f>
        <v/>
      </c>
      <c r="H574" s="123" t="str">
        <f>IF('表格编辑 '!J574="","",'表格编辑 '!J574)</f>
        <v>test_deadth_event(RECEIVER, ARG0, ARG1, ARG2, ARG3,ARG4)</v>
      </c>
      <c r="I574" s="123">
        <f>IF('表格编辑 '!K574="","",'表格编辑 '!K574)</f>
        <v>1</v>
      </c>
      <c r="J574" s="123">
        <f>IF('表格编辑 '!L574="","",'表格编辑 '!L574)</f>
        <v>-100</v>
      </c>
      <c r="K574" s="123">
        <f>IF('表格编辑 '!M574="","",'表格编辑 '!M574)</f>
        <v>870</v>
      </c>
      <c r="L574" s="123" t="str">
        <f>IF('表格编辑 '!N574="","",'表格编辑 '!N574)</f>
        <v/>
      </c>
      <c r="M574" s="123" t="str">
        <f>IF('表格编辑 '!O574="","",'表格编辑 '!O574)</f>
        <v/>
      </c>
      <c r="N574" s="123" t="str">
        <f>IF('表格编辑 '!P574="","",'表格编辑 '!P574)</f>
        <v/>
      </c>
      <c r="O574" s="123" t="str">
        <f>IF('表格编辑 '!Q574="","",'表格编辑 '!Q574)</f>
        <v/>
      </c>
      <c r="P574" s="123" t="str">
        <f>IF('表格编辑 '!R574="","",'表格编辑 '!R574)</f>
        <v/>
      </c>
      <c r="Q574" s="123">
        <f>IF('表格编辑 '!S574="","",'表格编辑 '!S574)</f>
        <v>320</v>
      </c>
      <c r="R574" s="123" t="str">
        <f>IF('表格编辑 '!T574="","",'表格编辑 '!T574)</f>
        <v/>
      </c>
      <c r="S574" s="123" t="str">
        <f>IF('表格编辑 '!U574="","",'表格编辑 '!U574)</f>
        <v/>
      </c>
      <c r="T574" s="123" t="str">
        <f>IF('表格编辑 '!V574="","",'表格编辑 '!V574)</f>
        <v/>
      </c>
      <c r="U574" s="123" t="str">
        <f>IF('表格编辑 '!W574="","",'表格编辑 '!W574)</f>
        <v/>
      </c>
      <c r="V574" s="123" t="str">
        <f>IF('表格编辑 '!X574="","",'表格编辑 '!X574)</f>
        <v/>
      </c>
      <c r="W574" s="123" t="str">
        <f>IF('表格编辑 '!Y574="","",'表格编辑 '!Y574)</f>
        <v/>
      </c>
      <c r="X574" s="123" t="str">
        <f>IF('表格编辑 '!Z574="","",'表格编辑 '!Z574)</f>
        <v/>
      </c>
      <c r="Y574" s="123" t="str">
        <f>IF('表格编辑 '!AA574="","",'表格编辑 '!AA574)</f>
        <v/>
      </c>
      <c r="Z574" s="123" t="str">
        <f>IF('表格编辑 '!AB574="","",'表格编辑 '!AB574)</f>
        <v/>
      </c>
      <c r="AA574" s="123" t="str">
        <f>IF('表格编辑 '!AC574="","",'表格编辑 '!AC574)</f>
        <v/>
      </c>
      <c r="AB574" s="123" t="str">
        <f>IF('表格编辑 '!AD574="","",'表格编辑 '!AD574)</f>
        <v/>
      </c>
      <c r="AC574" s="123" t="str">
        <f>IF('表格编辑 '!AE574="","",'表格编辑 '!AE574)</f>
        <v/>
      </c>
      <c r="AD574" s="123">
        <f>IF('表格编辑 '!AF574="","",'表格编辑 '!AF574)</f>
        <v>140161</v>
      </c>
    </row>
    <row r="575" spans="1:30">
      <c r="A575" s="123">
        <f>IF('表格编辑 '!A575="","",'表格编辑 '!A575)</f>
        <v>40162</v>
      </c>
      <c r="B575" s="123">
        <f>IF('表格编辑 '!B575="","",'表格编辑 '!B575)</f>
        <v>50155</v>
      </c>
      <c r="C575" s="123">
        <f>IF('表格编辑 '!E575="","",'表格编辑 '!E575)</f>
        <v>29</v>
      </c>
      <c r="D575" s="123" t="str">
        <f>IF('表格编辑 '!F575="","",'表格编辑 '!F575)</f>
        <v>AI_born_event(RECEIVER, ARG0, ARG1, ARG2, ARG3,ARG4)</v>
      </c>
      <c r="E575" s="123" t="str">
        <f>IF('表格编辑 '!G575="","",'表格编辑 '!G575)</f>
        <v>AI_update_event(RECEIVER, ARG0, ARG1, ARG2, ARG3,ARG4)</v>
      </c>
      <c r="F575" s="123" t="str">
        <f>IF('表格编辑 '!H575="","",'表格编辑 '!H575)</f>
        <v/>
      </c>
      <c r="G575" s="123" t="str">
        <f>IF('表格编辑 '!I575="","",'表格编辑 '!I575)</f>
        <v/>
      </c>
      <c r="H575" s="123" t="str">
        <f>IF('表格编辑 '!J575="","",'表格编辑 '!J575)</f>
        <v>test_deadth_event(RECEIVER, ARG0, ARG1, ARG2, ARG3,ARG4)</v>
      </c>
      <c r="I575" s="123">
        <f>IF('表格编辑 '!K575="","",'表格编辑 '!K575)</f>
        <v>1</v>
      </c>
      <c r="J575" s="123">
        <f>IF('表格编辑 '!L575="","",'表格编辑 '!L575)</f>
        <v>-16</v>
      </c>
      <c r="K575" s="123">
        <f>IF('表格编辑 '!M575="","",'表格编辑 '!M575)</f>
        <v>870</v>
      </c>
      <c r="L575" s="123" t="str">
        <f>IF('表格编辑 '!N575="","",'表格编辑 '!N575)</f>
        <v/>
      </c>
      <c r="M575" s="123" t="str">
        <f>IF('表格编辑 '!O575="","",'表格编辑 '!O575)</f>
        <v/>
      </c>
      <c r="N575" s="123" t="str">
        <f>IF('表格编辑 '!P575="","",'表格编辑 '!P575)</f>
        <v/>
      </c>
      <c r="O575" s="123" t="str">
        <f>IF('表格编辑 '!Q575="","",'表格编辑 '!Q575)</f>
        <v/>
      </c>
      <c r="P575" s="123" t="str">
        <f>IF('表格编辑 '!R575="","",'表格编辑 '!R575)</f>
        <v/>
      </c>
      <c r="Q575" s="123">
        <f>IF('表格编辑 '!S575="","",'表格编辑 '!S575)</f>
        <v>320</v>
      </c>
      <c r="R575" s="123" t="str">
        <f>IF('表格编辑 '!T575="","",'表格编辑 '!T575)</f>
        <v/>
      </c>
      <c r="S575" s="123" t="str">
        <f>IF('表格编辑 '!U575="","",'表格编辑 '!U575)</f>
        <v/>
      </c>
      <c r="T575" s="123" t="str">
        <f>IF('表格编辑 '!V575="","",'表格编辑 '!V575)</f>
        <v/>
      </c>
      <c r="U575" s="123" t="str">
        <f>IF('表格编辑 '!W575="","",'表格编辑 '!W575)</f>
        <v/>
      </c>
      <c r="V575" s="123" t="str">
        <f>IF('表格编辑 '!X575="","",'表格编辑 '!X575)</f>
        <v/>
      </c>
      <c r="W575" s="123" t="str">
        <f>IF('表格编辑 '!Y575="","",'表格编辑 '!Y575)</f>
        <v/>
      </c>
      <c r="X575" s="123" t="str">
        <f>IF('表格编辑 '!Z575="","",'表格编辑 '!Z575)</f>
        <v/>
      </c>
      <c r="Y575" s="123" t="str">
        <f>IF('表格编辑 '!AA575="","",'表格编辑 '!AA575)</f>
        <v/>
      </c>
      <c r="Z575" s="123" t="str">
        <f>IF('表格编辑 '!AB575="","",'表格编辑 '!AB575)</f>
        <v/>
      </c>
      <c r="AA575" s="123" t="str">
        <f>IF('表格编辑 '!AC575="","",'表格编辑 '!AC575)</f>
        <v/>
      </c>
      <c r="AB575" s="123" t="str">
        <f>IF('表格编辑 '!AD575="","",'表格编辑 '!AD575)</f>
        <v/>
      </c>
      <c r="AC575" s="123" t="str">
        <f>IF('表格编辑 '!AE575="","",'表格编辑 '!AE575)</f>
        <v/>
      </c>
      <c r="AD575" s="123">
        <f>IF('表格编辑 '!AF575="","",'表格编辑 '!AF575)</f>
        <v>140162</v>
      </c>
    </row>
    <row r="576" spans="1:30">
      <c r="A576" s="123">
        <f>IF('表格编辑 '!A576="","",'表格编辑 '!A576)</f>
        <v>40163</v>
      </c>
      <c r="B576" s="123">
        <f>IF('表格编辑 '!B576="","",'表格编辑 '!B576)</f>
        <v>50056</v>
      </c>
      <c r="C576" s="123">
        <f>IF('表格编辑 '!E576="","",'表格编辑 '!E576)</f>
        <v>29</v>
      </c>
      <c r="D576" s="123" t="str">
        <f>IF('表格编辑 '!F576="","",'表格编辑 '!F576)</f>
        <v>AI_born_event(RECEIVER, ARG0, ARG1, ARG2, ARG3,ARG4)</v>
      </c>
      <c r="E576" s="123" t="str">
        <f>IF('表格编辑 '!G576="","",'表格编辑 '!G576)</f>
        <v>AI_update_event(RECEIVER, ARG0, ARG1, ARG2, ARG3,ARG4)</v>
      </c>
      <c r="F576" s="123" t="str">
        <f>IF('表格编辑 '!H576="","",'表格编辑 '!H576)</f>
        <v/>
      </c>
      <c r="G576" s="123" t="str">
        <f>IF('表格编辑 '!I576="","",'表格编辑 '!I576)</f>
        <v/>
      </c>
      <c r="H576" s="123" t="str">
        <f>IF('表格编辑 '!J576="","",'表格编辑 '!J576)</f>
        <v>test_deadth_event(RECEIVER, ARG0, ARG1, ARG2, ARG3,ARG4)</v>
      </c>
      <c r="I576" s="123">
        <f>IF('表格编辑 '!K576="","",'表格编辑 '!K576)</f>
        <v>1</v>
      </c>
      <c r="J576" s="123">
        <f>IF('表格编辑 '!L576="","",'表格编辑 '!L576)</f>
        <v>176</v>
      </c>
      <c r="K576" s="123">
        <f>IF('表格编辑 '!M576="","",'表格编辑 '!M576)</f>
        <v>870</v>
      </c>
      <c r="L576" s="123" t="str">
        <f>IF('表格编辑 '!N576="","",'表格编辑 '!N576)</f>
        <v/>
      </c>
      <c r="M576" s="123" t="str">
        <f>IF('表格编辑 '!O576="","",'表格编辑 '!O576)</f>
        <v/>
      </c>
      <c r="N576" s="123" t="str">
        <f>IF('表格编辑 '!P576="","",'表格编辑 '!P576)</f>
        <v/>
      </c>
      <c r="O576" s="123" t="str">
        <f>IF('表格编辑 '!Q576="","",'表格编辑 '!Q576)</f>
        <v/>
      </c>
      <c r="P576" s="123" t="str">
        <f>IF('表格编辑 '!R576="","",'表格编辑 '!R576)</f>
        <v/>
      </c>
      <c r="Q576" s="123">
        <f>IF('表格编辑 '!S576="","",'表格编辑 '!S576)</f>
        <v>320</v>
      </c>
      <c r="R576" s="123" t="str">
        <f>IF('表格编辑 '!T576="","",'表格编辑 '!T576)</f>
        <v/>
      </c>
      <c r="S576" s="123" t="str">
        <f>IF('表格编辑 '!U576="","",'表格编辑 '!U576)</f>
        <v/>
      </c>
      <c r="T576" s="123" t="str">
        <f>IF('表格编辑 '!V576="","",'表格编辑 '!V576)</f>
        <v/>
      </c>
      <c r="U576" s="123" t="str">
        <f>IF('表格编辑 '!W576="","",'表格编辑 '!W576)</f>
        <v/>
      </c>
      <c r="V576" s="123" t="str">
        <f>IF('表格编辑 '!X576="","",'表格编辑 '!X576)</f>
        <v/>
      </c>
      <c r="W576" s="123" t="str">
        <f>IF('表格编辑 '!Y576="","",'表格编辑 '!Y576)</f>
        <v/>
      </c>
      <c r="X576" s="123" t="str">
        <f>IF('表格编辑 '!Z576="","",'表格编辑 '!Z576)</f>
        <v/>
      </c>
      <c r="Y576" s="123" t="str">
        <f>IF('表格编辑 '!AA576="","",'表格编辑 '!AA576)</f>
        <v/>
      </c>
      <c r="Z576" s="123" t="str">
        <f>IF('表格编辑 '!AB576="","",'表格编辑 '!AB576)</f>
        <v/>
      </c>
      <c r="AA576" s="123" t="str">
        <f>IF('表格编辑 '!AC576="","",'表格编辑 '!AC576)</f>
        <v/>
      </c>
      <c r="AB576" s="123" t="str">
        <f>IF('表格编辑 '!AD576="","",'表格编辑 '!AD576)</f>
        <v/>
      </c>
      <c r="AC576" s="123" t="str">
        <f>IF('表格编辑 '!AE576="","",'表格编辑 '!AE576)</f>
        <v/>
      </c>
      <c r="AD576" s="123">
        <f>IF('表格编辑 '!AF576="","",'表格编辑 '!AF576)</f>
        <v>140163</v>
      </c>
    </row>
    <row r="577" spans="1:30">
      <c r="A577" s="123">
        <f>IF('表格编辑 '!A577="","",'表格编辑 '!A577)</f>
        <v>40164</v>
      </c>
      <c r="B577" s="123">
        <f>IF('表格编辑 '!B577="","",'表格编辑 '!B577)</f>
        <v>50111</v>
      </c>
      <c r="C577" s="123">
        <f>IF('表格编辑 '!E577="","",'表格编辑 '!E577)</f>
        <v>29</v>
      </c>
      <c r="D577" s="123" t="str">
        <f>IF('表格编辑 '!F577="","",'表格编辑 '!F577)</f>
        <v>AI_born_event(RECEIVER, ARG0, ARG1, ARG2, ARG3,ARG4)</v>
      </c>
      <c r="E577" s="123" t="str">
        <f>IF('表格编辑 '!G577="","",'表格编辑 '!G577)</f>
        <v>AI_update_event(RECEIVER, ARG0, ARG1, ARG2, ARG3,ARG4)</v>
      </c>
      <c r="F577" s="123" t="str">
        <f>IF('表格编辑 '!H577="","",'表格编辑 '!H577)</f>
        <v/>
      </c>
      <c r="G577" s="123" t="str">
        <f>IF('表格编辑 '!I577="","",'表格编辑 '!I577)</f>
        <v/>
      </c>
      <c r="H577" s="123" t="str">
        <f>IF('表格编辑 '!J577="","",'表格编辑 '!J577)</f>
        <v>test_deadth_event(RECEIVER, ARG0, ARG1, ARG2, ARG3,ARG4)</v>
      </c>
      <c r="I577" s="123">
        <f>IF('表格编辑 '!K577="","",'表格编辑 '!K577)</f>
        <v>1</v>
      </c>
      <c r="J577" s="123">
        <f>IF('表格编辑 '!L577="","",'表格编辑 '!L577)</f>
        <v>162</v>
      </c>
      <c r="K577" s="123">
        <f>IF('表格编辑 '!M577="","",'表格编辑 '!M577)</f>
        <v>870</v>
      </c>
      <c r="L577" s="123" t="str">
        <f>IF('表格编辑 '!N577="","",'表格编辑 '!N577)</f>
        <v/>
      </c>
      <c r="M577" s="123" t="str">
        <f>IF('表格编辑 '!O577="","",'表格编辑 '!O577)</f>
        <v/>
      </c>
      <c r="N577" s="123" t="str">
        <f>IF('表格编辑 '!P577="","",'表格编辑 '!P577)</f>
        <v/>
      </c>
      <c r="O577" s="123" t="str">
        <f>IF('表格编辑 '!Q577="","",'表格编辑 '!Q577)</f>
        <v/>
      </c>
      <c r="P577" s="123" t="str">
        <f>IF('表格编辑 '!R577="","",'表格编辑 '!R577)</f>
        <v/>
      </c>
      <c r="Q577" s="123">
        <f>IF('表格编辑 '!S577="","",'表格编辑 '!S577)</f>
        <v>320</v>
      </c>
      <c r="R577" s="123" t="str">
        <f>IF('表格编辑 '!T577="","",'表格编辑 '!T577)</f>
        <v/>
      </c>
      <c r="S577" s="123" t="str">
        <f>IF('表格编辑 '!U577="","",'表格编辑 '!U577)</f>
        <v/>
      </c>
      <c r="T577" s="123" t="str">
        <f>IF('表格编辑 '!V577="","",'表格编辑 '!V577)</f>
        <v/>
      </c>
      <c r="U577" s="123" t="str">
        <f>IF('表格编辑 '!W577="","",'表格编辑 '!W577)</f>
        <v/>
      </c>
      <c r="V577" s="123" t="str">
        <f>IF('表格编辑 '!X577="","",'表格编辑 '!X577)</f>
        <v/>
      </c>
      <c r="W577" s="123" t="str">
        <f>IF('表格编辑 '!Y577="","",'表格编辑 '!Y577)</f>
        <v/>
      </c>
      <c r="X577" s="123" t="str">
        <f>IF('表格编辑 '!Z577="","",'表格编辑 '!Z577)</f>
        <v/>
      </c>
      <c r="Y577" s="123" t="str">
        <f>IF('表格编辑 '!AA577="","",'表格编辑 '!AA577)</f>
        <v/>
      </c>
      <c r="Z577" s="123" t="str">
        <f>IF('表格编辑 '!AB577="","",'表格编辑 '!AB577)</f>
        <v/>
      </c>
      <c r="AA577" s="123" t="str">
        <f>IF('表格编辑 '!AC577="","",'表格编辑 '!AC577)</f>
        <v/>
      </c>
      <c r="AB577" s="123" t="str">
        <f>IF('表格编辑 '!AD577="","",'表格编辑 '!AD577)</f>
        <v/>
      </c>
      <c r="AC577" s="123" t="str">
        <f>IF('表格编辑 '!AE577="","",'表格编辑 '!AE577)</f>
        <v/>
      </c>
      <c r="AD577" s="123">
        <f>IF('表格编辑 '!AF577="","",'表格编辑 '!AF577)</f>
        <v>140164</v>
      </c>
    </row>
    <row r="578" spans="1:30">
      <c r="A578" s="123">
        <f>IF('表格编辑 '!A578="","",'表格编辑 '!A578)</f>
        <v>40165</v>
      </c>
      <c r="B578" s="123">
        <f>IF('表格编辑 '!B578="","",'表格编辑 '!B578)</f>
        <v>50092</v>
      </c>
      <c r="C578" s="123">
        <f>IF('表格编辑 '!E578="","",'表格编辑 '!E578)</f>
        <v>29</v>
      </c>
      <c r="D578" s="123" t="str">
        <f>IF('表格编辑 '!F578="","",'表格编辑 '!F578)</f>
        <v>AI_born_event(RECEIVER, ARG0, ARG1, ARG2, ARG3,ARG4)</v>
      </c>
      <c r="E578" s="123" t="str">
        <f>IF('表格编辑 '!G578="","",'表格编辑 '!G578)</f>
        <v>AI_update_event(RECEIVER, ARG0, ARG1, ARG2, ARG3,ARG4)</v>
      </c>
      <c r="F578" s="123" t="str">
        <f>IF('表格编辑 '!H578="","",'表格编辑 '!H578)</f>
        <v/>
      </c>
      <c r="G578" s="123" t="str">
        <f>IF('表格编辑 '!I578="","",'表格编辑 '!I578)</f>
        <v/>
      </c>
      <c r="H578" s="123" t="str">
        <f>IF('表格编辑 '!J578="","",'表格编辑 '!J578)</f>
        <v>test_deadth_event(RECEIVER, ARG0, ARG1, ARG2, ARG3,ARG4)</v>
      </c>
      <c r="I578" s="123">
        <f>IF('表格编辑 '!K578="","",'表格编辑 '!K578)</f>
        <v>1</v>
      </c>
      <c r="J578" s="123">
        <f>IF('表格编辑 '!L578="","",'表格编辑 '!L578)</f>
        <v>-162</v>
      </c>
      <c r="K578" s="123">
        <f>IF('表格编辑 '!M578="","",'表格编辑 '!M578)</f>
        <v>870</v>
      </c>
      <c r="L578" s="123" t="str">
        <f>IF('表格编辑 '!N578="","",'表格编辑 '!N578)</f>
        <v/>
      </c>
      <c r="M578" s="123" t="str">
        <f>IF('表格编辑 '!O578="","",'表格编辑 '!O578)</f>
        <v/>
      </c>
      <c r="N578" s="123" t="str">
        <f>IF('表格编辑 '!P578="","",'表格编辑 '!P578)</f>
        <v/>
      </c>
      <c r="O578" s="123" t="str">
        <f>IF('表格编辑 '!Q578="","",'表格编辑 '!Q578)</f>
        <v/>
      </c>
      <c r="P578" s="123" t="str">
        <f>IF('表格编辑 '!R578="","",'表格编辑 '!R578)</f>
        <v/>
      </c>
      <c r="Q578" s="123">
        <f>IF('表格编辑 '!S578="","",'表格编辑 '!S578)</f>
        <v>320</v>
      </c>
      <c r="R578" s="123" t="str">
        <f>IF('表格编辑 '!T578="","",'表格编辑 '!T578)</f>
        <v/>
      </c>
      <c r="S578" s="123" t="str">
        <f>IF('表格编辑 '!U578="","",'表格编辑 '!U578)</f>
        <v/>
      </c>
      <c r="T578" s="123" t="str">
        <f>IF('表格编辑 '!V578="","",'表格编辑 '!V578)</f>
        <v/>
      </c>
      <c r="U578" s="123" t="str">
        <f>IF('表格编辑 '!W578="","",'表格编辑 '!W578)</f>
        <v/>
      </c>
      <c r="V578" s="123" t="str">
        <f>IF('表格编辑 '!X578="","",'表格编辑 '!X578)</f>
        <v/>
      </c>
      <c r="W578" s="123" t="str">
        <f>IF('表格编辑 '!Y578="","",'表格编辑 '!Y578)</f>
        <v/>
      </c>
      <c r="X578" s="123" t="str">
        <f>IF('表格编辑 '!Z578="","",'表格编辑 '!Z578)</f>
        <v/>
      </c>
      <c r="Y578" s="123" t="str">
        <f>IF('表格编辑 '!AA578="","",'表格编辑 '!AA578)</f>
        <v/>
      </c>
      <c r="Z578" s="123" t="str">
        <f>IF('表格编辑 '!AB578="","",'表格编辑 '!AB578)</f>
        <v/>
      </c>
      <c r="AA578" s="123" t="str">
        <f>IF('表格编辑 '!AC578="","",'表格编辑 '!AC578)</f>
        <v/>
      </c>
      <c r="AB578" s="123" t="str">
        <f>IF('表格编辑 '!AD578="","",'表格编辑 '!AD578)</f>
        <v/>
      </c>
      <c r="AC578" s="123" t="str">
        <f>IF('表格编辑 '!AE578="","",'表格编辑 '!AE578)</f>
        <v/>
      </c>
      <c r="AD578" s="123">
        <f>IF('表格编辑 '!AF578="","",'表格编辑 '!AF578)</f>
        <v>140165</v>
      </c>
    </row>
    <row r="579" spans="1:30">
      <c r="A579" s="123">
        <f>IF('表格编辑 '!A579="","",'表格编辑 '!A579)</f>
        <v>40166</v>
      </c>
      <c r="B579" s="123">
        <f>IF('表格编辑 '!B579="","",'表格编辑 '!B579)</f>
        <v>50000</v>
      </c>
      <c r="C579" s="123">
        <f>IF('表格编辑 '!E579="","",'表格编辑 '!E579)</f>
        <v>34</v>
      </c>
      <c r="D579" s="123" t="str">
        <f>IF('表格编辑 '!F579="","",'表格编辑 '!F579)</f>
        <v>AI_born_event(RECEIVER, ARG0, ARG1, ARG2, ARG3,ARG4)</v>
      </c>
      <c r="E579" s="123" t="str">
        <f>IF('表格编辑 '!G579="","",'表格编辑 '!G579)</f>
        <v>AI_update_event(RECEIVER, ARG0, ARG1, ARG2, ARG3,ARG4)</v>
      </c>
      <c r="F579" s="123" t="str">
        <f>IF('表格编辑 '!H579="","",'表格编辑 '!H579)</f>
        <v/>
      </c>
      <c r="G579" s="123" t="str">
        <f>IF('表格编辑 '!I579="","",'表格编辑 '!I579)</f>
        <v/>
      </c>
      <c r="H579" s="123" t="str">
        <f>IF('表格编辑 '!J579="","",'表格编辑 '!J579)</f>
        <v>test_deadth_event(RECEIVER, ARG0, ARG1, ARG2, ARG3,ARG4)</v>
      </c>
      <c r="I579" s="123">
        <f>IF('表格编辑 '!K579="","",'表格编辑 '!K579)</f>
        <v>1</v>
      </c>
      <c r="J579" s="123">
        <f>IF('表格编辑 '!L579="","",'表格编辑 '!L579)</f>
        <v>514</v>
      </c>
      <c r="K579" s="123">
        <f>IF('表格编辑 '!M579="","",'表格编辑 '!M579)</f>
        <v>1020</v>
      </c>
      <c r="L579" s="123" t="str">
        <f>IF('表格编辑 '!N579="","",'表格编辑 '!N579)</f>
        <v/>
      </c>
      <c r="M579" s="123" t="str">
        <f>IF('表格编辑 '!O579="","",'表格编辑 '!O579)</f>
        <v/>
      </c>
      <c r="N579" s="123" t="str">
        <f>IF('表格编辑 '!P579="","",'表格编辑 '!P579)</f>
        <v/>
      </c>
      <c r="O579" s="123" t="str">
        <f>IF('表格编辑 '!Q579="","",'表格编辑 '!Q579)</f>
        <v/>
      </c>
      <c r="P579" s="123" t="str">
        <f>IF('表格编辑 '!R579="","",'表格编辑 '!R579)</f>
        <v/>
      </c>
      <c r="Q579" s="123">
        <f>IF('表格编辑 '!S579="","",'表格编辑 '!S579)</f>
        <v>320</v>
      </c>
      <c r="R579" s="123" t="str">
        <f>IF('表格编辑 '!T579="","",'表格编辑 '!T579)</f>
        <v/>
      </c>
      <c r="S579" s="123" t="str">
        <f>IF('表格编辑 '!U579="","",'表格编辑 '!U579)</f>
        <v/>
      </c>
      <c r="T579" s="123" t="str">
        <f>IF('表格编辑 '!V579="","",'表格编辑 '!V579)</f>
        <v/>
      </c>
      <c r="U579" s="123" t="str">
        <f>IF('表格编辑 '!W579="","",'表格编辑 '!W579)</f>
        <v/>
      </c>
      <c r="V579" s="123" t="str">
        <f>IF('表格编辑 '!X579="","",'表格编辑 '!X579)</f>
        <v/>
      </c>
      <c r="W579" s="123" t="str">
        <f>IF('表格编辑 '!Y579="","",'表格编辑 '!Y579)</f>
        <v/>
      </c>
      <c r="X579" s="123" t="str">
        <f>IF('表格编辑 '!Z579="","",'表格编辑 '!Z579)</f>
        <v/>
      </c>
      <c r="Y579" s="123" t="str">
        <f>IF('表格编辑 '!AA579="","",'表格编辑 '!AA579)</f>
        <v/>
      </c>
      <c r="Z579" s="123" t="str">
        <f>IF('表格编辑 '!AB579="","",'表格编辑 '!AB579)</f>
        <v/>
      </c>
      <c r="AA579" s="123" t="str">
        <f>IF('表格编辑 '!AC579="","",'表格编辑 '!AC579)</f>
        <v/>
      </c>
      <c r="AB579" s="123" t="str">
        <f>IF('表格编辑 '!AD579="","",'表格编辑 '!AD579)</f>
        <v/>
      </c>
      <c r="AC579" s="123" t="str">
        <f>IF('表格编辑 '!AE579="","",'表格编辑 '!AE579)</f>
        <v/>
      </c>
      <c r="AD579" s="123">
        <f>IF('表格编辑 '!AF579="","",'表格编辑 '!AF579)</f>
        <v>140166</v>
      </c>
    </row>
    <row r="580" spans="1:30">
      <c r="A580" s="123">
        <f>IF('表格编辑 '!A580="","",'表格编辑 '!A580)</f>
        <v>40167</v>
      </c>
      <c r="B580" s="123">
        <f>IF('表格编辑 '!B580="","",'表格编辑 '!B580)</f>
        <v>50153</v>
      </c>
      <c r="C580" s="123">
        <f>IF('表格编辑 '!E580="","",'表格编辑 '!E580)</f>
        <v>34</v>
      </c>
      <c r="D580" s="123" t="str">
        <f>IF('表格编辑 '!F580="","",'表格编辑 '!F580)</f>
        <v>AI_born_event(RECEIVER, ARG0, ARG1, ARG2, ARG3,ARG4)</v>
      </c>
      <c r="E580" s="123" t="str">
        <f>IF('表格编辑 '!G580="","",'表格编辑 '!G580)</f>
        <v>AI_update_event(RECEIVER, ARG0, ARG1, ARG2, ARG3,ARG4)</v>
      </c>
      <c r="F580" s="123" t="str">
        <f>IF('表格编辑 '!H580="","",'表格编辑 '!H580)</f>
        <v/>
      </c>
      <c r="G580" s="123" t="str">
        <f>IF('表格编辑 '!I580="","",'表格编辑 '!I580)</f>
        <v/>
      </c>
      <c r="H580" s="123" t="str">
        <f>IF('表格编辑 '!J580="","",'表格编辑 '!J580)</f>
        <v>test_deadth_event(RECEIVER, ARG0, ARG1, ARG2, ARG3,ARG4)</v>
      </c>
      <c r="I580" s="123">
        <f>IF('表格编辑 '!K580="","",'表格编辑 '!K580)</f>
        <v>1</v>
      </c>
      <c r="J580" s="123">
        <f>IF('表格编辑 '!L580="","",'表格编辑 '!L580)</f>
        <v>862</v>
      </c>
      <c r="K580" s="123">
        <f>IF('表格编辑 '!M580="","",'表格编辑 '!M580)</f>
        <v>1020</v>
      </c>
      <c r="L580" s="123" t="str">
        <f>IF('表格编辑 '!N580="","",'表格编辑 '!N580)</f>
        <v/>
      </c>
      <c r="M580" s="123" t="str">
        <f>IF('表格编辑 '!O580="","",'表格编辑 '!O580)</f>
        <v/>
      </c>
      <c r="N580" s="123" t="str">
        <f>IF('表格编辑 '!P580="","",'表格编辑 '!P580)</f>
        <v/>
      </c>
      <c r="O580" s="123" t="str">
        <f>IF('表格编辑 '!Q580="","",'表格编辑 '!Q580)</f>
        <v/>
      </c>
      <c r="P580" s="123" t="str">
        <f>IF('表格编辑 '!R580="","",'表格编辑 '!R580)</f>
        <v/>
      </c>
      <c r="Q580" s="123">
        <f>IF('表格编辑 '!S580="","",'表格编辑 '!S580)</f>
        <v>320</v>
      </c>
      <c r="R580" s="123" t="str">
        <f>IF('表格编辑 '!T580="","",'表格编辑 '!T580)</f>
        <v/>
      </c>
      <c r="S580" s="123" t="str">
        <f>IF('表格编辑 '!U580="","",'表格编辑 '!U580)</f>
        <v/>
      </c>
      <c r="T580" s="123" t="str">
        <f>IF('表格编辑 '!V580="","",'表格编辑 '!V580)</f>
        <v/>
      </c>
      <c r="U580" s="123" t="str">
        <f>IF('表格编辑 '!W580="","",'表格编辑 '!W580)</f>
        <v/>
      </c>
      <c r="V580" s="123" t="str">
        <f>IF('表格编辑 '!X580="","",'表格编辑 '!X580)</f>
        <v/>
      </c>
      <c r="W580" s="123" t="str">
        <f>IF('表格编辑 '!Y580="","",'表格编辑 '!Y580)</f>
        <v/>
      </c>
      <c r="X580" s="123" t="str">
        <f>IF('表格编辑 '!Z580="","",'表格编辑 '!Z580)</f>
        <v/>
      </c>
      <c r="Y580" s="123" t="str">
        <f>IF('表格编辑 '!AA580="","",'表格编辑 '!AA580)</f>
        <v/>
      </c>
      <c r="Z580" s="123" t="str">
        <f>IF('表格编辑 '!AB580="","",'表格编辑 '!AB580)</f>
        <v/>
      </c>
      <c r="AA580" s="123" t="str">
        <f>IF('表格编辑 '!AC580="","",'表格编辑 '!AC580)</f>
        <v/>
      </c>
      <c r="AB580" s="123" t="str">
        <f>IF('表格编辑 '!AD580="","",'表格编辑 '!AD580)</f>
        <v/>
      </c>
      <c r="AC580" s="123" t="str">
        <f>IF('表格编辑 '!AE580="","",'表格编辑 '!AE580)</f>
        <v/>
      </c>
      <c r="AD580" s="123">
        <f>IF('表格编辑 '!AF580="","",'表格编辑 '!AF580)</f>
        <v>140167</v>
      </c>
    </row>
    <row r="581" spans="1:30">
      <c r="A581" s="123">
        <f>IF('表格编辑 '!A581="","",'表格编辑 '!A581)</f>
        <v>40168</v>
      </c>
      <c r="B581" s="123">
        <f>IF('表格编辑 '!B581="","",'表格编辑 '!B581)</f>
        <v>50005</v>
      </c>
      <c r="C581" s="123">
        <f>IF('表格编辑 '!E581="","",'表格编辑 '!E581)</f>
        <v>34</v>
      </c>
      <c r="D581" s="123" t="str">
        <f>IF('表格编辑 '!F581="","",'表格编辑 '!F581)</f>
        <v>AI_born_event(RECEIVER, ARG0, ARG1, ARG2, ARG3,ARG4)</v>
      </c>
      <c r="E581" s="123" t="str">
        <f>IF('表格编辑 '!G581="","",'表格编辑 '!G581)</f>
        <v>AI_update_event(RECEIVER, ARG0, ARG1, ARG2, ARG3,ARG4)</v>
      </c>
      <c r="F581" s="123" t="str">
        <f>IF('表格编辑 '!H581="","",'表格编辑 '!H581)</f>
        <v/>
      </c>
      <c r="G581" s="123" t="str">
        <f>IF('表格编辑 '!I581="","",'表格编辑 '!I581)</f>
        <v/>
      </c>
      <c r="H581" s="123" t="str">
        <f>IF('表格编辑 '!J581="","",'表格编辑 '!J581)</f>
        <v>test_deadth_event(RECEIVER, ARG0, ARG1, ARG2, ARG3,ARG4)</v>
      </c>
      <c r="I581" s="123">
        <f>IF('表格编辑 '!K581="","",'表格编辑 '!K581)</f>
        <v>1</v>
      </c>
      <c r="J581" s="123">
        <f>IF('表格编辑 '!L581="","",'表格编辑 '!L581)</f>
        <v>972</v>
      </c>
      <c r="K581" s="123">
        <f>IF('表格编辑 '!M581="","",'表格编辑 '!M581)</f>
        <v>1020</v>
      </c>
      <c r="L581" s="123" t="str">
        <f>IF('表格编辑 '!N581="","",'表格编辑 '!N581)</f>
        <v/>
      </c>
      <c r="M581" s="123" t="str">
        <f>IF('表格编辑 '!O581="","",'表格编辑 '!O581)</f>
        <v/>
      </c>
      <c r="N581" s="123" t="str">
        <f>IF('表格编辑 '!P581="","",'表格编辑 '!P581)</f>
        <v/>
      </c>
      <c r="O581" s="123" t="str">
        <f>IF('表格编辑 '!Q581="","",'表格编辑 '!Q581)</f>
        <v/>
      </c>
      <c r="P581" s="123" t="str">
        <f>IF('表格编辑 '!R581="","",'表格编辑 '!R581)</f>
        <v/>
      </c>
      <c r="Q581" s="123">
        <f>IF('表格编辑 '!S581="","",'表格编辑 '!S581)</f>
        <v>320</v>
      </c>
      <c r="R581" s="123" t="str">
        <f>IF('表格编辑 '!T581="","",'表格编辑 '!T581)</f>
        <v/>
      </c>
      <c r="S581" s="123" t="str">
        <f>IF('表格编辑 '!U581="","",'表格编辑 '!U581)</f>
        <v/>
      </c>
      <c r="T581" s="123" t="str">
        <f>IF('表格编辑 '!V581="","",'表格编辑 '!V581)</f>
        <v/>
      </c>
      <c r="U581" s="123" t="str">
        <f>IF('表格编辑 '!W581="","",'表格编辑 '!W581)</f>
        <v/>
      </c>
      <c r="V581" s="123" t="str">
        <f>IF('表格编辑 '!X581="","",'表格编辑 '!X581)</f>
        <v/>
      </c>
      <c r="W581" s="123" t="str">
        <f>IF('表格编辑 '!Y581="","",'表格编辑 '!Y581)</f>
        <v/>
      </c>
      <c r="X581" s="123" t="str">
        <f>IF('表格编辑 '!Z581="","",'表格编辑 '!Z581)</f>
        <v/>
      </c>
      <c r="Y581" s="123" t="str">
        <f>IF('表格编辑 '!AA581="","",'表格编辑 '!AA581)</f>
        <v/>
      </c>
      <c r="Z581" s="123" t="str">
        <f>IF('表格编辑 '!AB581="","",'表格编辑 '!AB581)</f>
        <v/>
      </c>
      <c r="AA581" s="123" t="str">
        <f>IF('表格编辑 '!AC581="","",'表格编辑 '!AC581)</f>
        <v/>
      </c>
      <c r="AB581" s="123" t="str">
        <f>IF('表格编辑 '!AD581="","",'表格编辑 '!AD581)</f>
        <v/>
      </c>
      <c r="AC581" s="123" t="str">
        <f>IF('表格编辑 '!AE581="","",'表格编辑 '!AE581)</f>
        <v/>
      </c>
      <c r="AD581" s="123">
        <f>IF('表格编辑 '!AF581="","",'表格编辑 '!AF581)</f>
        <v>140168</v>
      </c>
    </row>
    <row r="582" spans="1:30">
      <c r="A582" s="123">
        <f>IF('表格编辑 '!A582="","",'表格编辑 '!A582)</f>
        <v>40169</v>
      </c>
      <c r="B582" s="123">
        <f>IF('表格编辑 '!B582="","",'表格编辑 '!B582)</f>
        <v>50044</v>
      </c>
      <c r="C582" s="123">
        <f>IF('表格编辑 '!E582="","",'表格编辑 '!E582)</f>
        <v>34</v>
      </c>
      <c r="D582" s="123" t="str">
        <f>IF('表格编辑 '!F582="","",'表格编辑 '!F582)</f>
        <v>AI_born_event(RECEIVER, ARG0, ARG1, ARG2, ARG3,ARG4)</v>
      </c>
      <c r="E582" s="123" t="str">
        <f>IF('表格编辑 '!G582="","",'表格编辑 '!G582)</f>
        <v>AI_update_event(RECEIVER, ARG0, ARG1, ARG2, ARG3,ARG4)</v>
      </c>
      <c r="F582" s="123" t="str">
        <f>IF('表格编辑 '!H582="","",'表格编辑 '!H582)</f>
        <v/>
      </c>
      <c r="G582" s="123" t="str">
        <f>IF('表格编辑 '!I582="","",'表格编辑 '!I582)</f>
        <v/>
      </c>
      <c r="H582" s="123" t="str">
        <f>IF('表格编辑 '!J582="","",'表格编辑 '!J582)</f>
        <v>test_deadth_event(RECEIVER, ARG0, ARG1, ARG2, ARG3,ARG4)</v>
      </c>
      <c r="I582" s="123">
        <f>IF('表格编辑 '!K582="","",'表格编辑 '!K582)</f>
        <v>1</v>
      </c>
      <c r="J582" s="123">
        <f>IF('表格编辑 '!L582="","",'表格编辑 '!L582)</f>
        <v>884</v>
      </c>
      <c r="K582" s="123">
        <f>IF('表格编辑 '!M582="","",'表格编辑 '!M582)</f>
        <v>1020</v>
      </c>
      <c r="L582" s="123" t="str">
        <f>IF('表格编辑 '!N582="","",'表格编辑 '!N582)</f>
        <v/>
      </c>
      <c r="M582" s="123" t="str">
        <f>IF('表格编辑 '!O582="","",'表格编辑 '!O582)</f>
        <v/>
      </c>
      <c r="N582" s="123" t="str">
        <f>IF('表格编辑 '!P582="","",'表格编辑 '!P582)</f>
        <v/>
      </c>
      <c r="O582" s="123" t="str">
        <f>IF('表格编辑 '!Q582="","",'表格编辑 '!Q582)</f>
        <v/>
      </c>
      <c r="P582" s="123" t="str">
        <f>IF('表格编辑 '!R582="","",'表格编辑 '!R582)</f>
        <v/>
      </c>
      <c r="Q582" s="123">
        <f>IF('表格编辑 '!S582="","",'表格编辑 '!S582)</f>
        <v>320</v>
      </c>
      <c r="R582" s="123" t="str">
        <f>IF('表格编辑 '!T582="","",'表格编辑 '!T582)</f>
        <v/>
      </c>
      <c r="S582" s="123" t="str">
        <f>IF('表格编辑 '!U582="","",'表格编辑 '!U582)</f>
        <v/>
      </c>
      <c r="T582" s="123" t="str">
        <f>IF('表格编辑 '!V582="","",'表格编辑 '!V582)</f>
        <v/>
      </c>
      <c r="U582" s="123" t="str">
        <f>IF('表格编辑 '!W582="","",'表格编辑 '!W582)</f>
        <v/>
      </c>
      <c r="V582" s="123" t="str">
        <f>IF('表格编辑 '!X582="","",'表格编辑 '!X582)</f>
        <v/>
      </c>
      <c r="W582" s="123" t="str">
        <f>IF('表格编辑 '!Y582="","",'表格编辑 '!Y582)</f>
        <v/>
      </c>
      <c r="X582" s="123" t="str">
        <f>IF('表格编辑 '!Z582="","",'表格编辑 '!Z582)</f>
        <v/>
      </c>
      <c r="Y582" s="123" t="str">
        <f>IF('表格编辑 '!AA582="","",'表格编辑 '!AA582)</f>
        <v/>
      </c>
      <c r="Z582" s="123" t="str">
        <f>IF('表格编辑 '!AB582="","",'表格编辑 '!AB582)</f>
        <v/>
      </c>
      <c r="AA582" s="123" t="str">
        <f>IF('表格编辑 '!AC582="","",'表格编辑 '!AC582)</f>
        <v/>
      </c>
      <c r="AB582" s="123" t="str">
        <f>IF('表格编辑 '!AD582="","",'表格编辑 '!AD582)</f>
        <v/>
      </c>
      <c r="AC582" s="123" t="str">
        <f>IF('表格编辑 '!AE582="","",'表格编辑 '!AE582)</f>
        <v/>
      </c>
      <c r="AD582" s="123">
        <f>IF('表格编辑 '!AF582="","",'表格编辑 '!AF582)</f>
        <v>140169</v>
      </c>
    </row>
    <row r="583" spans="1:30">
      <c r="A583" s="123">
        <f>IF('表格编辑 '!A583="","",'表格编辑 '!A583)</f>
        <v>40170</v>
      </c>
      <c r="B583" s="123">
        <f>IF('表格编辑 '!B583="","",'表格编辑 '!B583)</f>
        <v>50103</v>
      </c>
      <c r="C583" s="123">
        <f>IF('表格编辑 '!E583="","",'表格编辑 '!E583)</f>
        <v>34</v>
      </c>
      <c r="D583" s="123" t="str">
        <f>IF('表格编辑 '!F583="","",'表格编辑 '!F583)</f>
        <v>AI_born_event(RECEIVER, ARG0, ARG1, ARG2, ARG3,ARG4)</v>
      </c>
      <c r="E583" s="123" t="str">
        <f>IF('表格编辑 '!G583="","",'表格编辑 '!G583)</f>
        <v>AI_update_event(RECEIVER, ARG0, ARG1, ARG2, ARG3,ARG4)</v>
      </c>
      <c r="F583" s="123" t="str">
        <f>IF('表格编辑 '!H583="","",'表格编辑 '!H583)</f>
        <v/>
      </c>
      <c r="G583" s="123" t="str">
        <f>IF('表格编辑 '!I583="","",'表格编辑 '!I583)</f>
        <v/>
      </c>
      <c r="H583" s="123" t="str">
        <f>IF('表格编辑 '!J583="","",'表格编辑 '!J583)</f>
        <v>test_deadth_event(RECEIVER, ARG0, ARG1, ARG2, ARG3,ARG4)</v>
      </c>
      <c r="I583" s="123">
        <f>IF('表格编辑 '!K583="","",'表格编辑 '!K583)</f>
        <v>1</v>
      </c>
      <c r="J583" s="123">
        <f>IF('表格编辑 '!L583="","",'表格编辑 '!L583)</f>
        <v>454</v>
      </c>
      <c r="K583" s="123">
        <f>IF('表格编辑 '!M583="","",'表格编辑 '!M583)</f>
        <v>1020</v>
      </c>
      <c r="L583" s="123" t="str">
        <f>IF('表格编辑 '!N583="","",'表格编辑 '!N583)</f>
        <v/>
      </c>
      <c r="M583" s="123" t="str">
        <f>IF('表格编辑 '!O583="","",'表格编辑 '!O583)</f>
        <v/>
      </c>
      <c r="N583" s="123" t="str">
        <f>IF('表格编辑 '!P583="","",'表格编辑 '!P583)</f>
        <v/>
      </c>
      <c r="O583" s="123" t="str">
        <f>IF('表格编辑 '!Q583="","",'表格编辑 '!Q583)</f>
        <v/>
      </c>
      <c r="P583" s="123" t="str">
        <f>IF('表格编辑 '!R583="","",'表格编辑 '!R583)</f>
        <v/>
      </c>
      <c r="Q583" s="123">
        <f>IF('表格编辑 '!S583="","",'表格编辑 '!S583)</f>
        <v>320</v>
      </c>
      <c r="R583" s="123" t="str">
        <f>IF('表格编辑 '!T583="","",'表格编辑 '!T583)</f>
        <v/>
      </c>
      <c r="S583" s="123" t="str">
        <f>IF('表格编辑 '!U583="","",'表格编辑 '!U583)</f>
        <v/>
      </c>
      <c r="T583" s="123" t="str">
        <f>IF('表格编辑 '!V583="","",'表格编辑 '!V583)</f>
        <v/>
      </c>
      <c r="U583" s="123" t="str">
        <f>IF('表格编辑 '!W583="","",'表格编辑 '!W583)</f>
        <v/>
      </c>
      <c r="V583" s="123" t="str">
        <f>IF('表格编辑 '!X583="","",'表格编辑 '!X583)</f>
        <v/>
      </c>
      <c r="W583" s="123" t="str">
        <f>IF('表格编辑 '!Y583="","",'表格编辑 '!Y583)</f>
        <v/>
      </c>
      <c r="X583" s="123" t="str">
        <f>IF('表格编辑 '!Z583="","",'表格编辑 '!Z583)</f>
        <v/>
      </c>
      <c r="Y583" s="123" t="str">
        <f>IF('表格编辑 '!AA583="","",'表格编辑 '!AA583)</f>
        <v/>
      </c>
      <c r="Z583" s="123" t="str">
        <f>IF('表格编辑 '!AB583="","",'表格编辑 '!AB583)</f>
        <v/>
      </c>
      <c r="AA583" s="123" t="str">
        <f>IF('表格编辑 '!AC583="","",'表格编辑 '!AC583)</f>
        <v/>
      </c>
      <c r="AB583" s="123" t="str">
        <f>IF('表格编辑 '!AD583="","",'表格编辑 '!AD583)</f>
        <v/>
      </c>
      <c r="AC583" s="123" t="str">
        <f>IF('表格编辑 '!AE583="","",'表格编辑 '!AE583)</f>
        <v/>
      </c>
      <c r="AD583" s="123">
        <f>IF('表格编辑 '!AF583="","",'表格编辑 '!AF583)</f>
        <v>140170</v>
      </c>
    </row>
    <row r="584" spans="1:30">
      <c r="A584" s="123">
        <f>IF('表格编辑 '!A584="","",'表格编辑 '!A584)</f>
        <v>40171</v>
      </c>
      <c r="B584" s="123">
        <f>IF('表格编辑 '!B584="","",'表格编辑 '!B584)</f>
        <v>50057</v>
      </c>
      <c r="C584" s="123">
        <f>IF('表格编辑 '!E584="","",'表格编辑 '!E584)</f>
        <v>34</v>
      </c>
      <c r="D584" s="123" t="str">
        <f>IF('表格编辑 '!F584="","",'表格编辑 '!F584)</f>
        <v>AI_born_event(RECEIVER, ARG0, ARG1, ARG2, ARG3,ARG4)</v>
      </c>
      <c r="E584" s="123" t="str">
        <f>IF('表格编辑 '!G584="","",'表格编辑 '!G584)</f>
        <v>AI_update_event(RECEIVER, ARG0, ARG1, ARG2, ARG3,ARG4)</v>
      </c>
      <c r="F584" s="123" t="str">
        <f>IF('表格编辑 '!H584="","",'表格编辑 '!H584)</f>
        <v/>
      </c>
      <c r="G584" s="123" t="str">
        <f>IF('表格编辑 '!I584="","",'表格编辑 '!I584)</f>
        <v/>
      </c>
      <c r="H584" s="123" t="str">
        <f>IF('表格编辑 '!J584="","",'表格编辑 '!J584)</f>
        <v>test_deadth_event(RECEIVER, ARG0, ARG1, ARG2, ARG3,ARG4)</v>
      </c>
      <c r="I584" s="123">
        <f>IF('表格编辑 '!K584="","",'表格编辑 '!K584)</f>
        <v>1</v>
      </c>
      <c r="J584" s="123">
        <f>IF('表格编辑 '!L584="","",'表格编辑 '!L584)</f>
        <v>1150</v>
      </c>
      <c r="K584" s="123">
        <f>IF('表格编辑 '!M584="","",'表格编辑 '!M584)</f>
        <v>1020</v>
      </c>
      <c r="L584" s="123" t="str">
        <f>IF('表格编辑 '!N584="","",'表格编辑 '!N584)</f>
        <v/>
      </c>
      <c r="M584" s="123" t="str">
        <f>IF('表格编辑 '!O584="","",'表格编辑 '!O584)</f>
        <v/>
      </c>
      <c r="N584" s="123" t="str">
        <f>IF('表格编辑 '!P584="","",'表格编辑 '!P584)</f>
        <v/>
      </c>
      <c r="O584" s="123" t="str">
        <f>IF('表格编辑 '!Q584="","",'表格编辑 '!Q584)</f>
        <v/>
      </c>
      <c r="P584" s="123" t="str">
        <f>IF('表格编辑 '!R584="","",'表格编辑 '!R584)</f>
        <v/>
      </c>
      <c r="Q584" s="123">
        <f>IF('表格编辑 '!S584="","",'表格编辑 '!S584)</f>
        <v>320</v>
      </c>
      <c r="R584" s="123" t="str">
        <f>IF('表格编辑 '!T584="","",'表格编辑 '!T584)</f>
        <v/>
      </c>
      <c r="S584" s="123" t="str">
        <f>IF('表格编辑 '!U584="","",'表格编辑 '!U584)</f>
        <v/>
      </c>
      <c r="T584" s="123" t="str">
        <f>IF('表格编辑 '!V584="","",'表格编辑 '!V584)</f>
        <v/>
      </c>
      <c r="U584" s="123" t="str">
        <f>IF('表格编辑 '!W584="","",'表格编辑 '!W584)</f>
        <v/>
      </c>
      <c r="V584" s="123" t="str">
        <f>IF('表格编辑 '!X584="","",'表格编辑 '!X584)</f>
        <v/>
      </c>
      <c r="W584" s="123" t="str">
        <f>IF('表格编辑 '!Y584="","",'表格编辑 '!Y584)</f>
        <v/>
      </c>
      <c r="X584" s="123" t="str">
        <f>IF('表格编辑 '!Z584="","",'表格编辑 '!Z584)</f>
        <v/>
      </c>
      <c r="Y584" s="123" t="str">
        <f>IF('表格编辑 '!AA584="","",'表格编辑 '!AA584)</f>
        <v/>
      </c>
      <c r="Z584" s="123" t="str">
        <f>IF('表格编辑 '!AB584="","",'表格编辑 '!AB584)</f>
        <v/>
      </c>
      <c r="AA584" s="123" t="str">
        <f>IF('表格编辑 '!AC584="","",'表格编辑 '!AC584)</f>
        <v/>
      </c>
      <c r="AB584" s="123" t="str">
        <f>IF('表格编辑 '!AD584="","",'表格编辑 '!AD584)</f>
        <v/>
      </c>
      <c r="AC584" s="123" t="str">
        <f>IF('表格编辑 '!AE584="","",'表格编辑 '!AE584)</f>
        <v/>
      </c>
      <c r="AD584" s="123">
        <f>IF('表格编辑 '!AF584="","",'表格编辑 '!AF584)</f>
        <v>140171</v>
      </c>
    </row>
    <row r="585" spans="1:30">
      <c r="A585" s="123">
        <f>IF('表格编辑 '!A585="","",'表格编辑 '!A585)</f>
        <v>40172</v>
      </c>
      <c r="B585" s="123">
        <f>IF('表格编辑 '!B585="","",'表格编辑 '!B585)</f>
        <v>50086</v>
      </c>
      <c r="C585" s="123">
        <f>IF('表格编辑 '!E585="","",'表格编辑 '!E585)</f>
        <v>34</v>
      </c>
      <c r="D585" s="123" t="str">
        <f>IF('表格编辑 '!F585="","",'表格编辑 '!F585)</f>
        <v>AI_born_event(RECEIVER, ARG0, ARG1, ARG2, ARG3,ARG4)</v>
      </c>
      <c r="E585" s="123" t="str">
        <f>IF('表格编辑 '!G585="","",'表格编辑 '!G585)</f>
        <v>AI_update_event(RECEIVER, ARG0, ARG1, ARG2, ARG3,ARG4)</v>
      </c>
      <c r="F585" s="123" t="str">
        <f>IF('表格编辑 '!H585="","",'表格编辑 '!H585)</f>
        <v/>
      </c>
      <c r="G585" s="123" t="str">
        <f>IF('表格编辑 '!I585="","",'表格编辑 '!I585)</f>
        <v/>
      </c>
      <c r="H585" s="123" t="str">
        <f>IF('表格编辑 '!J585="","",'表格编辑 '!J585)</f>
        <v>test_deadth_event(RECEIVER, ARG0, ARG1, ARG2, ARG3,ARG4)</v>
      </c>
      <c r="I585" s="123">
        <f>IF('表格编辑 '!K585="","",'表格编辑 '!K585)</f>
        <v>1</v>
      </c>
      <c r="J585" s="123">
        <f>IF('表格编辑 '!L585="","",'表格编辑 '!L585)</f>
        <v>1900</v>
      </c>
      <c r="K585" s="123">
        <f>IF('表格编辑 '!M585="","",'表格编辑 '!M585)</f>
        <v>1020</v>
      </c>
      <c r="L585" s="123" t="str">
        <f>IF('表格编辑 '!N585="","",'表格编辑 '!N585)</f>
        <v/>
      </c>
      <c r="M585" s="123" t="str">
        <f>IF('表格编辑 '!O585="","",'表格编辑 '!O585)</f>
        <v/>
      </c>
      <c r="N585" s="123" t="str">
        <f>IF('表格编辑 '!P585="","",'表格编辑 '!P585)</f>
        <v/>
      </c>
      <c r="O585" s="123" t="str">
        <f>IF('表格编辑 '!Q585="","",'表格编辑 '!Q585)</f>
        <v/>
      </c>
      <c r="P585" s="123" t="str">
        <f>IF('表格编辑 '!R585="","",'表格编辑 '!R585)</f>
        <v/>
      </c>
      <c r="Q585" s="123">
        <f>IF('表格编辑 '!S585="","",'表格编辑 '!S585)</f>
        <v>320</v>
      </c>
      <c r="R585" s="123" t="str">
        <f>IF('表格编辑 '!T585="","",'表格编辑 '!T585)</f>
        <v/>
      </c>
      <c r="S585" s="123" t="str">
        <f>IF('表格编辑 '!U585="","",'表格编辑 '!U585)</f>
        <v/>
      </c>
      <c r="T585" s="123" t="str">
        <f>IF('表格编辑 '!V585="","",'表格编辑 '!V585)</f>
        <v/>
      </c>
      <c r="U585" s="123" t="str">
        <f>IF('表格编辑 '!W585="","",'表格编辑 '!W585)</f>
        <v/>
      </c>
      <c r="V585" s="123" t="str">
        <f>IF('表格编辑 '!X585="","",'表格编辑 '!X585)</f>
        <v/>
      </c>
      <c r="W585" s="123" t="str">
        <f>IF('表格编辑 '!Y585="","",'表格编辑 '!Y585)</f>
        <v/>
      </c>
      <c r="X585" s="123" t="str">
        <f>IF('表格编辑 '!Z585="","",'表格编辑 '!Z585)</f>
        <v/>
      </c>
      <c r="Y585" s="123" t="str">
        <f>IF('表格编辑 '!AA585="","",'表格编辑 '!AA585)</f>
        <v/>
      </c>
      <c r="Z585" s="123" t="str">
        <f>IF('表格编辑 '!AB585="","",'表格编辑 '!AB585)</f>
        <v/>
      </c>
      <c r="AA585" s="123" t="str">
        <f>IF('表格编辑 '!AC585="","",'表格编辑 '!AC585)</f>
        <v/>
      </c>
      <c r="AB585" s="123" t="str">
        <f>IF('表格编辑 '!AD585="","",'表格编辑 '!AD585)</f>
        <v/>
      </c>
      <c r="AC585" s="123" t="str">
        <f>IF('表格编辑 '!AE585="","",'表格编辑 '!AE585)</f>
        <v/>
      </c>
      <c r="AD585" s="123">
        <f>IF('表格编辑 '!AF585="","",'表格编辑 '!AF585)</f>
        <v>140172</v>
      </c>
    </row>
    <row r="586" spans="1:30">
      <c r="A586" s="123">
        <f>IF('表格编辑 '!A586="","",'表格编辑 '!A586)</f>
        <v>40173</v>
      </c>
      <c r="B586" s="123">
        <f>IF('表格编辑 '!B586="","",'表格编辑 '!B586)</f>
        <v>50094</v>
      </c>
      <c r="C586" s="123">
        <f>IF('表格编辑 '!E586="","",'表格编辑 '!E586)</f>
        <v>34</v>
      </c>
      <c r="D586" s="123" t="str">
        <f>IF('表格编辑 '!F586="","",'表格编辑 '!F586)</f>
        <v>AI_born_event(RECEIVER, ARG0, ARG1, ARG2, ARG3,ARG4)</v>
      </c>
      <c r="E586" s="123" t="str">
        <f>IF('表格编辑 '!G586="","",'表格编辑 '!G586)</f>
        <v>AI_update_event(RECEIVER, ARG0, ARG1, ARG2, ARG3,ARG4)</v>
      </c>
      <c r="F586" s="123" t="str">
        <f>IF('表格编辑 '!H586="","",'表格编辑 '!H586)</f>
        <v/>
      </c>
      <c r="G586" s="123" t="str">
        <f>IF('表格编辑 '!I586="","",'表格编辑 '!I586)</f>
        <v/>
      </c>
      <c r="H586" s="123" t="str">
        <f>IF('表格编辑 '!J586="","",'表格编辑 '!J586)</f>
        <v>test_deadth_event(RECEIVER, ARG0, ARG1, ARG2, ARG3,ARG4)</v>
      </c>
      <c r="I586" s="123">
        <f>IF('表格编辑 '!K586="","",'表格编辑 '!K586)</f>
        <v>1</v>
      </c>
      <c r="J586" s="123">
        <f>IF('表格编辑 '!L586="","",'表格编辑 '!L586)</f>
        <v>1024</v>
      </c>
      <c r="K586" s="123">
        <f>IF('表格编辑 '!M586="","",'表格编辑 '!M586)</f>
        <v>1020</v>
      </c>
      <c r="L586" s="123" t="str">
        <f>IF('表格编辑 '!N586="","",'表格编辑 '!N586)</f>
        <v/>
      </c>
      <c r="M586" s="123" t="str">
        <f>IF('表格编辑 '!O586="","",'表格编辑 '!O586)</f>
        <v/>
      </c>
      <c r="N586" s="123" t="str">
        <f>IF('表格编辑 '!P586="","",'表格编辑 '!P586)</f>
        <v/>
      </c>
      <c r="O586" s="123" t="str">
        <f>IF('表格编辑 '!Q586="","",'表格编辑 '!Q586)</f>
        <v/>
      </c>
      <c r="P586" s="123" t="str">
        <f>IF('表格编辑 '!R586="","",'表格编辑 '!R586)</f>
        <v/>
      </c>
      <c r="Q586" s="123">
        <f>IF('表格编辑 '!S586="","",'表格编辑 '!S586)</f>
        <v>320</v>
      </c>
      <c r="R586" s="123" t="str">
        <f>IF('表格编辑 '!T586="","",'表格编辑 '!T586)</f>
        <v/>
      </c>
      <c r="S586" s="123" t="str">
        <f>IF('表格编辑 '!U586="","",'表格编辑 '!U586)</f>
        <v/>
      </c>
      <c r="T586" s="123" t="str">
        <f>IF('表格编辑 '!V586="","",'表格编辑 '!V586)</f>
        <v/>
      </c>
      <c r="U586" s="123" t="str">
        <f>IF('表格编辑 '!W586="","",'表格编辑 '!W586)</f>
        <v/>
      </c>
      <c r="V586" s="123" t="str">
        <f>IF('表格编辑 '!X586="","",'表格编辑 '!X586)</f>
        <v/>
      </c>
      <c r="W586" s="123" t="str">
        <f>IF('表格编辑 '!Y586="","",'表格编辑 '!Y586)</f>
        <v/>
      </c>
      <c r="X586" s="123" t="str">
        <f>IF('表格编辑 '!Z586="","",'表格编辑 '!Z586)</f>
        <v/>
      </c>
      <c r="Y586" s="123" t="str">
        <f>IF('表格编辑 '!AA586="","",'表格编辑 '!AA586)</f>
        <v/>
      </c>
      <c r="Z586" s="123" t="str">
        <f>IF('表格编辑 '!AB586="","",'表格编辑 '!AB586)</f>
        <v/>
      </c>
      <c r="AA586" s="123" t="str">
        <f>IF('表格编辑 '!AC586="","",'表格编辑 '!AC586)</f>
        <v/>
      </c>
      <c r="AB586" s="123" t="str">
        <f>IF('表格编辑 '!AD586="","",'表格编辑 '!AD586)</f>
        <v/>
      </c>
      <c r="AC586" s="123" t="str">
        <f>IF('表格编辑 '!AE586="","",'表格编辑 '!AE586)</f>
        <v/>
      </c>
      <c r="AD586" s="123">
        <f>IF('表格编辑 '!AF586="","",'表格编辑 '!AF586)</f>
        <v>140173</v>
      </c>
    </row>
    <row r="587" spans="1:30">
      <c r="A587" s="123">
        <f>IF('表格编辑 '!A587="","",'表格编辑 '!A587)</f>
        <v>40174</v>
      </c>
      <c r="B587" s="123">
        <f>IF('表格编辑 '!B587="","",'表格编辑 '!B587)</f>
        <v>50132</v>
      </c>
      <c r="C587" s="123">
        <f>IF('表格编辑 '!E587="","",'表格编辑 '!E587)</f>
        <v>34</v>
      </c>
      <c r="D587" s="123" t="str">
        <f>IF('表格编辑 '!F587="","",'表格编辑 '!F587)</f>
        <v>AI_born_event(RECEIVER, ARG0, ARG1, ARG2, ARG3,ARG4)</v>
      </c>
      <c r="E587" s="123" t="str">
        <f>IF('表格编辑 '!G587="","",'表格编辑 '!G587)</f>
        <v>AI_update_event(RECEIVER, ARG0, ARG1, ARG2, ARG3,ARG4)</v>
      </c>
      <c r="F587" s="123" t="str">
        <f>IF('表格编辑 '!H587="","",'表格编辑 '!H587)</f>
        <v/>
      </c>
      <c r="G587" s="123" t="str">
        <f>IF('表格编辑 '!I587="","",'表格编辑 '!I587)</f>
        <v/>
      </c>
      <c r="H587" s="123" t="str">
        <f>IF('表格编辑 '!J587="","",'表格编辑 '!J587)</f>
        <v>test_deadth_event(RECEIVER, ARG0, ARG1, ARG2, ARG3,ARG4)</v>
      </c>
      <c r="I587" s="123">
        <f>IF('表格编辑 '!K587="","",'表格编辑 '!K587)</f>
        <v>1</v>
      </c>
      <c r="J587" s="123">
        <f>IF('表格编辑 '!L587="","",'表格编辑 '!L587)</f>
        <v>768</v>
      </c>
      <c r="K587" s="123">
        <f>IF('表格编辑 '!M587="","",'表格编辑 '!M587)</f>
        <v>1020</v>
      </c>
      <c r="L587" s="123" t="str">
        <f>IF('表格编辑 '!N587="","",'表格编辑 '!N587)</f>
        <v/>
      </c>
      <c r="M587" s="123" t="str">
        <f>IF('表格编辑 '!O587="","",'表格编辑 '!O587)</f>
        <v/>
      </c>
      <c r="N587" s="123" t="str">
        <f>IF('表格编辑 '!P587="","",'表格编辑 '!P587)</f>
        <v/>
      </c>
      <c r="O587" s="123" t="str">
        <f>IF('表格编辑 '!Q587="","",'表格编辑 '!Q587)</f>
        <v/>
      </c>
      <c r="P587" s="123" t="str">
        <f>IF('表格编辑 '!R587="","",'表格编辑 '!R587)</f>
        <v/>
      </c>
      <c r="Q587" s="123">
        <f>IF('表格编辑 '!S587="","",'表格编辑 '!S587)</f>
        <v>320</v>
      </c>
      <c r="R587" s="123" t="str">
        <f>IF('表格编辑 '!T587="","",'表格编辑 '!T587)</f>
        <v/>
      </c>
      <c r="S587" s="123" t="str">
        <f>IF('表格编辑 '!U587="","",'表格编辑 '!U587)</f>
        <v/>
      </c>
      <c r="T587" s="123" t="str">
        <f>IF('表格编辑 '!V587="","",'表格编辑 '!V587)</f>
        <v/>
      </c>
      <c r="U587" s="123" t="str">
        <f>IF('表格编辑 '!W587="","",'表格编辑 '!W587)</f>
        <v/>
      </c>
      <c r="V587" s="123" t="str">
        <f>IF('表格编辑 '!X587="","",'表格编辑 '!X587)</f>
        <v/>
      </c>
      <c r="W587" s="123" t="str">
        <f>IF('表格编辑 '!Y587="","",'表格编辑 '!Y587)</f>
        <v/>
      </c>
      <c r="X587" s="123" t="str">
        <f>IF('表格编辑 '!Z587="","",'表格编辑 '!Z587)</f>
        <v/>
      </c>
      <c r="Y587" s="123" t="str">
        <f>IF('表格编辑 '!AA587="","",'表格编辑 '!AA587)</f>
        <v/>
      </c>
      <c r="Z587" s="123" t="str">
        <f>IF('表格编辑 '!AB587="","",'表格编辑 '!AB587)</f>
        <v/>
      </c>
      <c r="AA587" s="123" t="str">
        <f>IF('表格编辑 '!AC587="","",'表格编辑 '!AC587)</f>
        <v/>
      </c>
      <c r="AB587" s="123" t="str">
        <f>IF('表格编辑 '!AD587="","",'表格编辑 '!AD587)</f>
        <v/>
      </c>
      <c r="AC587" s="123" t="str">
        <f>IF('表格编辑 '!AE587="","",'表格编辑 '!AE587)</f>
        <v/>
      </c>
      <c r="AD587" s="123">
        <f>IF('表格编辑 '!AF587="","",'表格编辑 '!AF587)</f>
        <v>140174</v>
      </c>
    </row>
    <row r="588" spans="1:30">
      <c r="A588" s="123">
        <f>IF('表格编辑 '!A588="","",'表格编辑 '!A588)</f>
        <v>40175</v>
      </c>
      <c r="B588" s="123">
        <f>IF('表格编辑 '!B588="","",'表格编辑 '!B588)</f>
        <v>50150</v>
      </c>
      <c r="C588" s="123">
        <f>IF('表格编辑 '!E588="","",'表格编辑 '!E588)</f>
        <v>34</v>
      </c>
      <c r="D588" s="123" t="str">
        <f>IF('表格编辑 '!F588="","",'表格编辑 '!F588)</f>
        <v>AI_born_event(RECEIVER, ARG0, ARG1, ARG2, ARG3,ARG4)</v>
      </c>
      <c r="E588" s="123" t="str">
        <f>IF('表格编辑 '!G588="","",'表格编辑 '!G588)</f>
        <v>AI_update_event(RECEIVER, ARG0, ARG1, ARG2, ARG3,ARG4)</v>
      </c>
      <c r="F588" s="123" t="str">
        <f>IF('表格编辑 '!H588="","",'表格编辑 '!H588)</f>
        <v/>
      </c>
      <c r="G588" s="123" t="str">
        <f>IF('表格编辑 '!I588="","",'表格编辑 '!I588)</f>
        <v/>
      </c>
      <c r="H588" s="123" t="str">
        <f>IF('表格编辑 '!J588="","",'表格编辑 '!J588)</f>
        <v>test_deadth_event(RECEIVER, ARG0, ARG1, ARG2, ARG3,ARG4)</v>
      </c>
      <c r="I588" s="123">
        <f>IF('表格编辑 '!K588="","",'表格编辑 '!K588)</f>
        <v>1</v>
      </c>
      <c r="J588" s="123">
        <f>IF('表格编辑 '!L588="","",'表格编辑 '!L588)</f>
        <v>208</v>
      </c>
      <c r="K588" s="123">
        <f>IF('表格编辑 '!M588="","",'表格编辑 '!M588)</f>
        <v>1020</v>
      </c>
      <c r="L588" s="123" t="str">
        <f>IF('表格编辑 '!N588="","",'表格编辑 '!N588)</f>
        <v/>
      </c>
      <c r="M588" s="123" t="str">
        <f>IF('表格编辑 '!O588="","",'表格编辑 '!O588)</f>
        <v/>
      </c>
      <c r="N588" s="123" t="str">
        <f>IF('表格编辑 '!P588="","",'表格编辑 '!P588)</f>
        <v/>
      </c>
      <c r="O588" s="123" t="str">
        <f>IF('表格编辑 '!Q588="","",'表格编辑 '!Q588)</f>
        <v/>
      </c>
      <c r="P588" s="123" t="str">
        <f>IF('表格编辑 '!R588="","",'表格编辑 '!R588)</f>
        <v/>
      </c>
      <c r="Q588" s="123">
        <f>IF('表格编辑 '!S588="","",'表格编辑 '!S588)</f>
        <v>320</v>
      </c>
      <c r="R588" s="123" t="str">
        <f>IF('表格编辑 '!T588="","",'表格编辑 '!T588)</f>
        <v/>
      </c>
      <c r="S588" s="123" t="str">
        <f>IF('表格编辑 '!U588="","",'表格编辑 '!U588)</f>
        <v/>
      </c>
      <c r="T588" s="123" t="str">
        <f>IF('表格编辑 '!V588="","",'表格编辑 '!V588)</f>
        <v/>
      </c>
      <c r="U588" s="123" t="str">
        <f>IF('表格编辑 '!W588="","",'表格编辑 '!W588)</f>
        <v/>
      </c>
      <c r="V588" s="123" t="str">
        <f>IF('表格编辑 '!X588="","",'表格编辑 '!X588)</f>
        <v/>
      </c>
      <c r="W588" s="123" t="str">
        <f>IF('表格编辑 '!Y588="","",'表格编辑 '!Y588)</f>
        <v/>
      </c>
      <c r="X588" s="123" t="str">
        <f>IF('表格编辑 '!Z588="","",'表格编辑 '!Z588)</f>
        <v/>
      </c>
      <c r="Y588" s="123" t="str">
        <f>IF('表格编辑 '!AA588="","",'表格编辑 '!AA588)</f>
        <v/>
      </c>
      <c r="Z588" s="123" t="str">
        <f>IF('表格编辑 '!AB588="","",'表格编辑 '!AB588)</f>
        <v/>
      </c>
      <c r="AA588" s="123" t="str">
        <f>IF('表格编辑 '!AC588="","",'表格编辑 '!AC588)</f>
        <v/>
      </c>
      <c r="AB588" s="123" t="str">
        <f>IF('表格编辑 '!AD588="","",'表格编辑 '!AD588)</f>
        <v/>
      </c>
      <c r="AC588" s="123" t="str">
        <f>IF('表格编辑 '!AE588="","",'表格编辑 '!AE588)</f>
        <v/>
      </c>
      <c r="AD588" s="123">
        <f>IF('表格编辑 '!AF588="","",'表格编辑 '!AF588)</f>
        <v>140175</v>
      </c>
    </row>
    <row r="589" spans="1:30">
      <c r="A589" s="123">
        <f>IF('表格编辑 '!A589="","",'表格编辑 '!A589)</f>
        <v>40176</v>
      </c>
      <c r="B589" s="123">
        <f>IF('表格编辑 '!B589="","",'表格编辑 '!B589)</f>
        <v>50033</v>
      </c>
      <c r="C589" s="123">
        <f>IF('表格编辑 '!E589="","",'表格编辑 '!E589)</f>
        <v>34</v>
      </c>
      <c r="D589" s="123" t="str">
        <f>IF('表格编辑 '!F589="","",'表格编辑 '!F589)</f>
        <v>AI_born_event(RECEIVER, ARG0, ARG1, ARG2, ARG3,ARG4)</v>
      </c>
      <c r="E589" s="123" t="str">
        <f>IF('表格编辑 '!G589="","",'表格编辑 '!G589)</f>
        <v>AI_update_event(RECEIVER, ARG0, ARG1, ARG2, ARG3,ARG4)</v>
      </c>
      <c r="F589" s="123" t="str">
        <f>IF('表格编辑 '!H589="","",'表格编辑 '!H589)</f>
        <v/>
      </c>
      <c r="G589" s="123" t="str">
        <f>IF('表格编辑 '!I589="","",'表格编辑 '!I589)</f>
        <v/>
      </c>
      <c r="H589" s="123" t="str">
        <f>IF('表格编辑 '!J589="","",'表格编辑 '!J589)</f>
        <v>test_deadth_event(RECEIVER, ARG0, ARG1, ARG2, ARG3,ARG4)</v>
      </c>
      <c r="I589" s="123">
        <f>IF('表格编辑 '!K589="","",'表格编辑 '!K589)</f>
        <v>1</v>
      </c>
      <c r="J589" s="123">
        <f>IF('表格编辑 '!L589="","",'表格编辑 '!L589)</f>
        <v>566</v>
      </c>
      <c r="K589" s="123">
        <f>IF('表格编辑 '!M589="","",'表格编辑 '!M589)</f>
        <v>1020</v>
      </c>
      <c r="L589" s="123" t="str">
        <f>IF('表格编辑 '!N589="","",'表格编辑 '!N589)</f>
        <v/>
      </c>
      <c r="M589" s="123" t="str">
        <f>IF('表格编辑 '!O589="","",'表格编辑 '!O589)</f>
        <v/>
      </c>
      <c r="N589" s="123" t="str">
        <f>IF('表格编辑 '!P589="","",'表格编辑 '!P589)</f>
        <v/>
      </c>
      <c r="O589" s="123" t="str">
        <f>IF('表格编辑 '!Q589="","",'表格编辑 '!Q589)</f>
        <v/>
      </c>
      <c r="P589" s="123" t="str">
        <f>IF('表格编辑 '!R589="","",'表格编辑 '!R589)</f>
        <v/>
      </c>
      <c r="Q589" s="123">
        <f>IF('表格编辑 '!S589="","",'表格编辑 '!S589)</f>
        <v>320</v>
      </c>
      <c r="R589" s="123" t="str">
        <f>IF('表格编辑 '!T589="","",'表格编辑 '!T589)</f>
        <v/>
      </c>
      <c r="S589" s="123" t="str">
        <f>IF('表格编辑 '!U589="","",'表格编辑 '!U589)</f>
        <v/>
      </c>
      <c r="T589" s="123" t="str">
        <f>IF('表格编辑 '!V589="","",'表格编辑 '!V589)</f>
        <v/>
      </c>
      <c r="U589" s="123" t="str">
        <f>IF('表格编辑 '!W589="","",'表格编辑 '!W589)</f>
        <v/>
      </c>
      <c r="V589" s="123" t="str">
        <f>IF('表格编辑 '!X589="","",'表格编辑 '!X589)</f>
        <v/>
      </c>
      <c r="W589" s="123" t="str">
        <f>IF('表格编辑 '!Y589="","",'表格编辑 '!Y589)</f>
        <v/>
      </c>
      <c r="X589" s="123" t="str">
        <f>IF('表格编辑 '!Z589="","",'表格编辑 '!Z589)</f>
        <v/>
      </c>
      <c r="Y589" s="123" t="str">
        <f>IF('表格编辑 '!AA589="","",'表格编辑 '!AA589)</f>
        <v/>
      </c>
      <c r="Z589" s="123" t="str">
        <f>IF('表格编辑 '!AB589="","",'表格编辑 '!AB589)</f>
        <v/>
      </c>
      <c r="AA589" s="123" t="str">
        <f>IF('表格编辑 '!AC589="","",'表格编辑 '!AC589)</f>
        <v/>
      </c>
      <c r="AB589" s="123" t="str">
        <f>IF('表格编辑 '!AD589="","",'表格编辑 '!AD589)</f>
        <v/>
      </c>
      <c r="AC589" s="123" t="str">
        <f>IF('表格编辑 '!AE589="","",'表格编辑 '!AE589)</f>
        <v/>
      </c>
      <c r="AD589" s="123">
        <f>IF('表格编辑 '!AF589="","",'表格编辑 '!AF589)</f>
        <v>140176</v>
      </c>
    </row>
    <row r="590" spans="1:30">
      <c r="A590" s="123">
        <f>IF('表格编辑 '!A590="","",'表格编辑 '!A590)</f>
        <v>40177</v>
      </c>
      <c r="B590" s="123">
        <f>IF('表格编辑 '!B590="","",'表格编辑 '!B590)</f>
        <v>50155</v>
      </c>
      <c r="C590" s="123">
        <f>IF('表格编辑 '!E590="","",'表格编辑 '!E590)</f>
        <v>34</v>
      </c>
      <c r="D590" s="123" t="str">
        <f>IF('表格编辑 '!F590="","",'表格编辑 '!F590)</f>
        <v>AI_born_event(RECEIVER, ARG0, ARG1, ARG2, ARG3,ARG4)</v>
      </c>
      <c r="E590" s="123" t="str">
        <f>IF('表格编辑 '!G590="","",'表格编辑 '!G590)</f>
        <v>AI_update_event(RECEIVER, ARG0, ARG1, ARG2, ARG3,ARG4)</v>
      </c>
      <c r="F590" s="123" t="str">
        <f>IF('表格编辑 '!H590="","",'表格编辑 '!H590)</f>
        <v/>
      </c>
      <c r="G590" s="123" t="str">
        <f>IF('表格编辑 '!I590="","",'表格编辑 '!I590)</f>
        <v/>
      </c>
      <c r="H590" s="123" t="str">
        <f>IF('表格编辑 '!J590="","",'表格编辑 '!J590)</f>
        <v>test_deadth_event(RECEIVER, ARG0, ARG1, ARG2, ARG3,ARG4)</v>
      </c>
      <c r="I590" s="123">
        <f>IF('表格编辑 '!K590="","",'表格编辑 '!K590)</f>
        <v>1</v>
      </c>
      <c r="J590" s="123">
        <f>IF('表格编辑 '!L590="","",'表格编辑 '!L590)</f>
        <v>682</v>
      </c>
      <c r="K590" s="123">
        <f>IF('表格编辑 '!M590="","",'表格编辑 '!M590)</f>
        <v>1020</v>
      </c>
      <c r="L590" s="123" t="str">
        <f>IF('表格编辑 '!N590="","",'表格编辑 '!N590)</f>
        <v/>
      </c>
      <c r="M590" s="123" t="str">
        <f>IF('表格编辑 '!O590="","",'表格编辑 '!O590)</f>
        <v/>
      </c>
      <c r="N590" s="123" t="str">
        <f>IF('表格编辑 '!P590="","",'表格编辑 '!P590)</f>
        <v/>
      </c>
      <c r="O590" s="123" t="str">
        <f>IF('表格编辑 '!Q590="","",'表格编辑 '!Q590)</f>
        <v/>
      </c>
      <c r="P590" s="123" t="str">
        <f>IF('表格编辑 '!R590="","",'表格编辑 '!R590)</f>
        <v/>
      </c>
      <c r="Q590" s="123">
        <f>IF('表格编辑 '!S590="","",'表格编辑 '!S590)</f>
        <v>320</v>
      </c>
      <c r="R590" s="123" t="str">
        <f>IF('表格编辑 '!T590="","",'表格编辑 '!T590)</f>
        <v/>
      </c>
      <c r="S590" s="123" t="str">
        <f>IF('表格编辑 '!U590="","",'表格编辑 '!U590)</f>
        <v/>
      </c>
      <c r="T590" s="123" t="str">
        <f>IF('表格编辑 '!V590="","",'表格编辑 '!V590)</f>
        <v/>
      </c>
      <c r="U590" s="123" t="str">
        <f>IF('表格编辑 '!W590="","",'表格编辑 '!W590)</f>
        <v/>
      </c>
      <c r="V590" s="123" t="str">
        <f>IF('表格编辑 '!X590="","",'表格编辑 '!X590)</f>
        <v/>
      </c>
      <c r="W590" s="123" t="str">
        <f>IF('表格编辑 '!Y590="","",'表格编辑 '!Y590)</f>
        <v/>
      </c>
      <c r="X590" s="123" t="str">
        <f>IF('表格编辑 '!Z590="","",'表格编辑 '!Z590)</f>
        <v/>
      </c>
      <c r="Y590" s="123" t="str">
        <f>IF('表格编辑 '!AA590="","",'表格编辑 '!AA590)</f>
        <v/>
      </c>
      <c r="Z590" s="123" t="str">
        <f>IF('表格编辑 '!AB590="","",'表格编辑 '!AB590)</f>
        <v/>
      </c>
      <c r="AA590" s="123" t="str">
        <f>IF('表格编辑 '!AC590="","",'表格编辑 '!AC590)</f>
        <v/>
      </c>
      <c r="AB590" s="123" t="str">
        <f>IF('表格编辑 '!AD590="","",'表格编辑 '!AD590)</f>
        <v/>
      </c>
      <c r="AC590" s="123" t="str">
        <f>IF('表格编辑 '!AE590="","",'表格编辑 '!AE590)</f>
        <v/>
      </c>
      <c r="AD590" s="123">
        <f>IF('表格编辑 '!AF590="","",'表格编辑 '!AF590)</f>
        <v>140177</v>
      </c>
    </row>
    <row r="591" spans="1:30">
      <c r="A591" s="123">
        <f>IF('表格编辑 '!A591="","",'表格编辑 '!A591)</f>
        <v>40178</v>
      </c>
      <c r="B591" s="123">
        <f>IF('表格编辑 '!B591="","",'表格编辑 '!B591)</f>
        <v>50056</v>
      </c>
      <c r="C591" s="123">
        <f>IF('表格编辑 '!E591="","",'表格编辑 '!E591)</f>
        <v>34</v>
      </c>
      <c r="D591" s="123" t="str">
        <f>IF('表格编辑 '!F591="","",'表格编辑 '!F591)</f>
        <v>AI_born_event(RECEIVER, ARG0, ARG1, ARG2, ARG3,ARG4)</v>
      </c>
      <c r="E591" s="123" t="str">
        <f>IF('表格编辑 '!G591="","",'表格编辑 '!G591)</f>
        <v>AI_update_event(RECEIVER, ARG0, ARG1, ARG2, ARG3,ARG4)</v>
      </c>
      <c r="F591" s="123" t="str">
        <f>IF('表格编辑 '!H591="","",'表格编辑 '!H591)</f>
        <v/>
      </c>
      <c r="G591" s="123" t="str">
        <f>IF('表格编辑 '!I591="","",'表格编辑 '!I591)</f>
        <v/>
      </c>
      <c r="H591" s="123" t="str">
        <f>IF('表格编辑 '!J591="","",'表格编辑 '!J591)</f>
        <v>test_deadth_event(RECEIVER, ARG0, ARG1, ARG2, ARG3,ARG4)</v>
      </c>
      <c r="I591" s="123">
        <f>IF('表格编辑 '!K591="","",'表格编辑 '!K591)</f>
        <v>1</v>
      </c>
      <c r="J591" s="123">
        <f>IF('表格编辑 '!L591="","",'表格编辑 '!L591)</f>
        <v>926</v>
      </c>
      <c r="K591" s="123">
        <f>IF('表格编辑 '!M591="","",'表格编辑 '!M591)</f>
        <v>1020</v>
      </c>
      <c r="L591" s="123" t="str">
        <f>IF('表格编辑 '!N591="","",'表格编辑 '!N591)</f>
        <v/>
      </c>
      <c r="M591" s="123" t="str">
        <f>IF('表格编辑 '!O591="","",'表格编辑 '!O591)</f>
        <v/>
      </c>
      <c r="N591" s="123" t="str">
        <f>IF('表格编辑 '!P591="","",'表格编辑 '!P591)</f>
        <v/>
      </c>
      <c r="O591" s="123" t="str">
        <f>IF('表格编辑 '!Q591="","",'表格编辑 '!Q591)</f>
        <v/>
      </c>
      <c r="P591" s="123" t="str">
        <f>IF('表格编辑 '!R591="","",'表格编辑 '!R591)</f>
        <v/>
      </c>
      <c r="Q591" s="123">
        <f>IF('表格编辑 '!S591="","",'表格编辑 '!S591)</f>
        <v>320</v>
      </c>
      <c r="R591" s="123" t="str">
        <f>IF('表格编辑 '!T591="","",'表格编辑 '!T591)</f>
        <v/>
      </c>
      <c r="S591" s="123" t="str">
        <f>IF('表格编辑 '!U591="","",'表格编辑 '!U591)</f>
        <v/>
      </c>
      <c r="T591" s="123" t="str">
        <f>IF('表格编辑 '!V591="","",'表格编辑 '!V591)</f>
        <v/>
      </c>
      <c r="U591" s="123" t="str">
        <f>IF('表格编辑 '!W591="","",'表格编辑 '!W591)</f>
        <v/>
      </c>
      <c r="V591" s="123" t="str">
        <f>IF('表格编辑 '!X591="","",'表格编辑 '!X591)</f>
        <v/>
      </c>
      <c r="W591" s="123" t="str">
        <f>IF('表格编辑 '!Y591="","",'表格编辑 '!Y591)</f>
        <v/>
      </c>
      <c r="X591" s="123" t="str">
        <f>IF('表格编辑 '!Z591="","",'表格编辑 '!Z591)</f>
        <v/>
      </c>
      <c r="Y591" s="123" t="str">
        <f>IF('表格编辑 '!AA591="","",'表格编辑 '!AA591)</f>
        <v/>
      </c>
      <c r="Z591" s="123" t="str">
        <f>IF('表格编辑 '!AB591="","",'表格编辑 '!AB591)</f>
        <v/>
      </c>
      <c r="AA591" s="123" t="str">
        <f>IF('表格编辑 '!AC591="","",'表格编辑 '!AC591)</f>
        <v/>
      </c>
      <c r="AB591" s="123" t="str">
        <f>IF('表格编辑 '!AD591="","",'表格编辑 '!AD591)</f>
        <v/>
      </c>
      <c r="AC591" s="123" t="str">
        <f>IF('表格编辑 '!AE591="","",'表格编辑 '!AE591)</f>
        <v/>
      </c>
      <c r="AD591" s="123">
        <f>IF('表格编辑 '!AF591="","",'表格编辑 '!AF591)</f>
        <v>140178</v>
      </c>
    </row>
    <row r="592" spans="1:30">
      <c r="A592" s="123">
        <f>IF('表格编辑 '!A592="","",'表格编辑 '!A592)</f>
        <v>40179</v>
      </c>
      <c r="B592" s="123">
        <f>IF('表格编辑 '!B592="","",'表格编辑 '!B592)</f>
        <v>50111</v>
      </c>
      <c r="C592" s="123">
        <f>IF('表格编辑 '!E592="","",'表格编辑 '!E592)</f>
        <v>34</v>
      </c>
      <c r="D592" s="123" t="str">
        <f>IF('表格编辑 '!F592="","",'表格编辑 '!F592)</f>
        <v>AI_born_event(RECEIVER, ARG0, ARG1, ARG2, ARG3,ARG4)</v>
      </c>
      <c r="E592" s="123" t="str">
        <f>IF('表格编辑 '!G592="","",'表格编辑 '!G592)</f>
        <v>AI_update_event(RECEIVER, ARG0, ARG1, ARG2, ARG3,ARG4)</v>
      </c>
      <c r="F592" s="123" t="str">
        <f>IF('表格编辑 '!H592="","",'表格编辑 '!H592)</f>
        <v/>
      </c>
      <c r="G592" s="123" t="str">
        <f>IF('表格编辑 '!I592="","",'表格编辑 '!I592)</f>
        <v/>
      </c>
      <c r="H592" s="123" t="str">
        <f>IF('表格编辑 '!J592="","",'表格编辑 '!J592)</f>
        <v>test_deadth_event(RECEIVER, ARG0, ARG1, ARG2, ARG3,ARG4)</v>
      </c>
      <c r="I592" s="123">
        <f>IF('表格编辑 '!K592="","",'表格编辑 '!K592)</f>
        <v>1</v>
      </c>
      <c r="J592" s="123">
        <f>IF('表格编辑 '!L592="","",'表格编辑 '!L592)</f>
        <v>1018</v>
      </c>
      <c r="K592" s="123">
        <f>IF('表格编辑 '!M592="","",'表格编辑 '!M592)</f>
        <v>1020</v>
      </c>
      <c r="L592" s="123" t="str">
        <f>IF('表格编辑 '!N592="","",'表格编辑 '!N592)</f>
        <v/>
      </c>
      <c r="M592" s="123" t="str">
        <f>IF('表格编辑 '!O592="","",'表格编辑 '!O592)</f>
        <v/>
      </c>
      <c r="N592" s="123" t="str">
        <f>IF('表格编辑 '!P592="","",'表格编辑 '!P592)</f>
        <v/>
      </c>
      <c r="O592" s="123" t="str">
        <f>IF('表格编辑 '!Q592="","",'表格编辑 '!Q592)</f>
        <v/>
      </c>
      <c r="P592" s="123" t="str">
        <f>IF('表格编辑 '!R592="","",'表格编辑 '!R592)</f>
        <v/>
      </c>
      <c r="Q592" s="123">
        <f>IF('表格编辑 '!S592="","",'表格编辑 '!S592)</f>
        <v>320</v>
      </c>
      <c r="R592" s="123" t="str">
        <f>IF('表格编辑 '!T592="","",'表格编辑 '!T592)</f>
        <v/>
      </c>
      <c r="S592" s="123" t="str">
        <f>IF('表格编辑 '!U592="","",'表格编辑 '!U592)</f>
        <v/>
      </c>
      <c r="T592" s="123" t="str">
        <f>IF('表格编辑 '!V592="","",'表格编辑 '!V592)</f>
        <v/>
      </c>
      <c r="U592" s="123" t="str">
        <f>IF('表格编辑 '!W592="","",'表格编辑 '!W592)</f>
        <v/>
      </c>
      <c r="V592" s="123" t="str">
        <f>IF('表格编辑 '!X592="","",'表格编辑 '!X592)</f>
        <v/>
      </c>
      <c r="W592" s="123" t="str">
        <f>IF('表格编辑 '!Y592="","",'表格编辑 '!Y592)</f>
        <v/>
      </c>
      <c r="X592" s="123" t="str">
        <f>IF('表格编辑 '!Z592="","",'表格编辑 '!Z592)</f>
        <v/>
      </c>
      <c r="Y592" s="123" t="str">
        <f>IF('表格编辑 '!AA592="","",'表格编辑 '!AA592)</f>
        <v/>
      </c>
      <c r="Z592" s="123" t="str">
        <f>IF('表格编辑 '!AB592="","",'表格编辑 '!AB592)</f>
        <v/>
      </c>
      <c r="AA592" s="123" t="str">
        <f>IF('表格编辑 '!AC592="","",'表格编辑 '!AC592)</f>
        <v/>
      </c>
      <c r="AB592" s="123" t="str">
        <f>IF('表格编辑 '!AD592="","",'表格编辑 '!AD592)</f>
        <v/>
      </c>
      <c r="AC592" s="123" t="str">
        <f>IF('表格编辑 '!AE592="","",'表格编辑 '!AE592)</f>
        <v/>
      </c>
      <c r="AD592" s="123">
        <f>IF('表格编辑 '!AF592="","",'表格编辑 '!AF592)</f>
        <v>140179</v>
      </c>
    </row>
    <row r="593" spans="1:30">
      <c r="A593" s="123">
        <f>IF('表格编辑 '!A593="","",'表格编辑 '!A593)</f>
        <v>40180</v>
      </c>
      <c r="B593" s="123">
        <f>IF('表格编辑 '!B593="","",'表格编辑 '!B593)</f>
        <v>50092</v>
      </c>
      <c r="C593" s="123">
        <f>IF('表格编辑 '!E593="","",'表格编辑 '!E593)</f>
        <v>34</v>
      </c>
      <c r="D593" s="123" t="str">
        <f>IF('表格编辑 '!F593="","",'表格编辑 '!F593)</f>
        <v>AI_born_event(RECEIVER, ARG0, ARG1, ARG2, ARG3,ARG4)</v>
      </c>
      <c r="E593" s="123" t="str">
        <f>IF('表格编辑 '!G593="","",'表格编辑 '!G593)</f>
        <v>AI_update_event(RECEIVER, ARG0, ARG1, ARG2, ARG3,ARG4)</v>
      </c>
      <c r="F593" s="123" t="str">
        <f>IF('表格编辑 '!H593="","",'表格编辑 '!H593)</f>
        <v/>
      </c>
      <c r="G593" s="123" t="str">
        <f>IF('表格编辑 '!I593="","",'表格编辑 '!I593)</f>
        <v/>
      </c>
      <c r="H593" s="123" t="str">
        <f>IF('表格编辑 '!J593="","",'表格编辑 '!J593)</f>
        <v>test_deadth_event(RECEIVER, ARG0, ARG1, ARG2, ARG3,ARG4)</v>
      </c>
      <c r="I593" s="123">
        <f>IF('表格编辑 '!K593="","",'表格编辑 '!K593)</f>
        <v>1</v>
      </c>
      <c r="J593" s="123">
        <f>IF('表格编辑 '!L593="","",'表格编辑 '!L593)</f>
        <v>498</v>
      </c>
      <c r="K593" s="123">
        <f>IF('表格编辑 '!M593="","",'表格编辑 '!M593)</f>
        <v>1020</v>
      </c>
      <c r="L593" s="123" t="str">
        <f>IF('表格编辑 '!N593="","",'表格编辑 '!N593)</f>
        <v/>
      </c>
      <c r="M593" s="123" t="str">
        <f>IF('表格编辑 '!O593="","",'表格编辑 '!O593)</f>
        <v/>
      </c>
      <c r="N593" s="123" t="str">
        <f>IF('表格编辑 '!P593="","",'表格编辑 '!P593)</f>
        <v/>
      </c>
      <c r="O593" s="123" t="str">
        <f>IF('表格编辑 '!Q593="","",'表格编辑 '!Q593)</f>
        <v/>
      </c>
      <c r="P593" s="123" t="str">
        <f>IF('表格编辑 '!R593="","",'表格编辑 '!R593)</f>
        <v/>
      </c>
      <c r="Q593" s="123">
        <f>IF('表格编辑 '!S593="","",'表格编辑 '!S593)</f>
        <v>320</v>
      </c>
      <c r="R593" s="123" t="str">
        <f>IF('表格编辑 '!T593="","",'表格编辑 '!T593)</f>
        <v/>
      </c>
      <c r="S593" s="123" t="str">
        <f>IF('表格编辑 '!U593="","",'表格编辑 '!U593)</f>
        <v/>
      </c>
      <c r="T593" s="123" t="str">
        <f>IF('表格编辑 '!V593="","",'表格编辑 '!V593)</f>
        <v/>
      </c>
      <c r="U593" s="123" t="str">
        <f>IF('表格编辑 '!W593="","",'表格编辑 '!W593)</f>
        <v/>
      </c>
      <c r="V593" s="123" t="str">
        <f>IF('表格编辑 '!X593="","",'表格编辑 '!X593)</f>
        <v/>
      </c>
      <c r="W593" s="123" t="str">
        <f>IF('表格编辑 '!Y593="","",'表格编辑 '!Y593)</f>
        <v/>
      </c>
      <c r="X593" s="123" t="str">
        <f>IF('表格编辑 '!Z593="","",'表格编辑 '!Z593)</f>
        <v/>
      </c>
      <c r="Y593" s="123" t="str">
        <f>IF('表格编辑 '!AA593="","",'表格编辑 '!AA593)</f>
        <v/>
      </c>
      <c r="Z593" s="123" t="str">
        <f>IF('表格编辑 '!AB593="","",'表格编辑 '!AB593)</f>
        <v/>
      </c>
      <c r="AA593" s="123" t="str">
        <f>IF('表格编辑 '!AC593="","",'表格编辑 '!AC593)</f>
        <v/>
      </c>
      <c r="AB593" s="123" t="str">
        <f>IF('表格编辑 '!AD593="","",'表格编辑 '!AD593)</f>
        <v/>
      </c>
      <c r="AC593" s="123" t="str">
        <f>IF('表格编辑 '!AE593="","",'表格编辑 '!AE593)</f>
        <v/>
      </c>
      <c r="AD593" s="123">
        <f>IF('表格编辑 '!AF593="","",'表格编辑 '!AF593)</f>
        <v>140180</v>
      </c>
    </row>
    <row r="594" spans="1:30">
      <c r="A594" s="123">
        <f>IF('表格编辑 '!A594="","",'表格编辑 '!A594)</f>
        <v>40181</v>
      </c>
      <c r="B594" s="123">
        <f>IF('表格编辑 '!B594="","",'表格编辑 '!B594)</f>
        <v>50000</v>
      </c>
      <c r="C594" s="123">
        <f>IF('表格编辑 '!E594="","",'表格编辑 '!E594)</f>
        <v>39</v>
      </c>
      <c r="D594" s="123" t="str">
        <f>IF('表格编辑 '!F594="","",'表格编辑 '!F594)</f>
        <v>AI_born_event(RECEIVER, ARG0, ARG1, ARG2, ARG3,ARG4)</v>
      </c>
      <c r="E594" s="123" t="str">
        <f>IF('表格编辑 '!G594="","",'表格编辑 '!G594)</f>
        <v>AI_update_event(RECEIVER, ARG0, ARG1, ARG2, ARG3,ARG4)</v>
      </c>
      <c r="F594" s="123" t="str">
        <f>IF('表格编辑 '!H594="","",'表格编辑 '!H594)</f>
        <v/>
      </c>
      <c r="G594" s="123" t="str">
        <f>IF('表格编辑 '!I594="","",'表格编辑 '!I594)</f>
        <v/>
      </c>
      <c r="H594" s="123" t="str">
        <f>IF('表格编辑 '!J594="","",'表格编辑 '!J594)</f>
        <v>test_deadth_event(RECEIVER, ARG0, ARG1, ARG2, ARG3,ARG4)</v>
      </c>
      <c r="I594" s="123">
        <f>IF('表格编辑 '!K594="","",'表格编辑 '!K594)</f>
        <v>1</v>
      </c>
      <c r="J594" s="123">
        <f>IF('表格编辑 '!L594="","",'表格编辑 '!L594)</f>
        <v>508</v>
      </c>
      <c r="K594" s="123">
        <f>IF('表格编辑 '!M594="","",'表格编辑 '!M594)</f>
        <v>1170</v>
      </c>
      <c r="L594" s="123" t="str">
        <f>IF('表格编辑 '!N594="","",'表格编辑 '!N594)</f>
        <v/>
      </c>
      <c r="M594" s="123" t="str">
        <f>IF('表格编辑 '!O594="","",'表格编辑 '!O594)</f>
        <v/>
      </c>
      <c r="N594" s="123" t="str">
        <f>IF('表格编辑 '!P594="","",'表格编辑 '!P594)</f>
        <v/>
      </c>
      <c r="O594" s="123" t="str">
        <f>IF('表格编辑 '!Q594="","",'表格编辑 '!Q594)</f>
        <v/>
      </c>
      <c r="P594" s="123" t="str">
        <f>IF('表格编辑 '!R594="","",'表格编辑 '!R594)</f>
        <v/>
      </c>
      <c r="Q594" s="123">
        <f>IF('表格编辑 '!S594="","",'表格编辑 '!S594)</f>
        <v>320</v>
      </c>
      <c r="R594" s="123" t="str">
        <f>IF('表格编辑 '!T594="","",'表格编辑 '!T594)</f>
        <v/>
      </c>
      <c r="S594" s="123" t="str">
        <f>IF('表格编辑 '!U594="","",'表格编辑 '!U594)</f>
        <v/>
      </c>
      <c r="T594" s="123" t="str">
        <f>IF('表格编辑 '!V594="","",'表格编辑 '!V594)</f>
        <v/>
      </c>
      <c r="U594" s="123" t="str">
        <f>IF('表格编辑 '!W594="","",'表格编辑 '!W594)</f>
        <v/>
      </c>
      <c r="V594" s="123" t="str">
        <f>IF('表格编辑 '!X594="","",'表格编辑 '!X594)</f>
        <v/>
      </c>
      <c r="W594" s="123" t="str">
        <f>IF('表格编辑 '!Y594="","",'表格编辑 '!Y594)</f>
        <v/>
      </c>
      <c r="X594" s="123" t="str">
        <f>IF('表格编辑 '!Z594="","",'表格编辑 '!Z594)</f>
        <v/>
      </c>
      <c r="Y594" s="123" t="str">
        <f>IF('表格编辑 '!AA594="","",'表格编辑 '!AA594)</f>
        <v/>
      </c>
      <c r="Z594" s="123" t="str">
        <f>IF('表格编辑 '!AB594="","",'表格编辑 '!AB594)</f>
        <v/>
      </c>
      <c r="AA594" s="123" t="str">
        <f>IF('表格编辑 '!AC594="","",'表格编辑 '!AC594)</f>
        <v/>
      </c>
      <c r="AB594" s="123" t="str">
        <f>IF('表格编辑 '!AD594="","",'表格编辑 '!AD594)</f>
        <v/>
      </c>
      <c r="AC594" s="123" t="str">
        <f>IF('表格编辑 '!AE594="","",'表格编辑 '!AE594)</f>
        <v/>
      </c>
      <c r="AD594" s="123">
        <f>IF('表格编辑 '!AF594="","",'表格编辑 '!AF594)</f>
        <v>140181</v>
      </c>
    </row>
    <row r="595" spans="1:30">
      <c r="A595" s="123">
        <f>IF('表格编辑 '!A595="","",'表格编辑 '!A595)</f>
        <v>40182</v>
      </c>
      <c r="B595" s="123">
        <f>IF('表格编辑 '!B595="","",'表格编辑 '!B595)</f>
        <v>50153</v>
      </c>
      <c r="C595" s="123">
        <f>IF('表格编辑 '!E595="","",'表格编辑 '!E595)</f>
        <v>39</v>
      </c>
      <c r="D595" s="123" t="str">
        <f>IF('表格编辑 '!F595="","",'表格编辑 '!F595)</f>
        <v>AI_born_event(RECEIVER, ARG0, ARG1, ARG2, ARG3,ARG4)</v>
      </c>
      <c r="E595" s="123" t="str">
        <f>IF('表格编辑 '!G595="","",'表格编辑 '!G595)</f>
        <v>AI_update_event(RECEIVER, ARG0, ARG1, ARG2, ARG3,ARG4)</v>
      </c>
      <c r="F595" s="123" t="str">
        <f>IF('表格编辑 '!H595="","",'表格编辑 '!H595)</f>
        <v/>
      </c>
      <c r="G595" s="123" t="str">
        <f>IF('表格编辑 '!I595="","",'表格编辑 '!I595)</f>
        <v/>
      </c>
      <c r="H595" s="123" t="str">
        <f>IF('表格编辑 '!J595="","",'表格编辑 '!J595)</f>
        <v>test_deadth_event(RECEIVER, ARG0, ARG1, ARG2, ARG3,ARG4)</v>
      </c>
      <c r="I595" s="123">
        <f>IF('表格编辑 '!K595="","",'表格编辑 '!K595)</f>
        <v>1</v>
      </c>
      <c r="J595" s="123">
        <f>IF('表格编辑 '!L595="","",'表格编辑 '!L595)</f>
        <v>914</v>
      </c>
      <c r="K595" s="123">
        <f>IF('表格编辑 '!M595="","",'表格编辑 '!M595)</f>
        <v>1170</v>
      </c>
      <c r="L595" s="123" t="str">
        <f>IF('表格编辑 '!N595="","",'表格编辑 '!N595)</f>
        <v/>
      </c>
      <c r="M595" s="123" t="str">
        <f>IF('表格编辑 '!O595="","",'表格编辑 '!O595)</f>
        <v/>
      </c>
      <c r="N595" s="123" t="str">
        <f>IF('表格编辑 '!P595="","",'表格编辑 '!P595)</f>
        <v/>
      </c>
      <c r="O595" s="123" t="str">
        <f>IF('表格编辑 '!Q595="","",'表格编辑 '!Q595)</f>
        <v/>
      </c>
      <c r="P595" s="123" t="str">
        <f>IF('表格编辑 '!R595="","",'表格编辑 '!R595)</f>
        <v/>
      </c>
      <c r="Q595" s="123">
        <f>IF('表格编辑 '!S595="","",'表格编辑 '!S595)</f>
        <v>320</v>
      </c>
      <c r="R595" s="123" t="str">
        <f>IF('表格编辑 '!T595="","",'表格编辑 '!T595)</f>
        <v/>
      </c>
      <c r="S595" s="123" t="str">
        <f>IF('表格编辑 '!U595="","",'表格编辑 '!U595)</f>
        <v/>
      </c>
      <c r="T595" s="123" t="str">
        <f>IF('表格编辑 '!V595="","",'表格编辑 '!V595)</f>
        <v/>
      </c>
      <c r="U595" s="123" t="str">
        <f>IF('表格编辑 '!W595="","",'表格编辑 '!W595)</f>
        <v/>
      </c>
      <c r="V595" s="123" t="str">
        <f>IF('表格编辑 '!X595="","",'表格编辑 '!X595)</f>
        <v/>
      </c>
      <c r="W595" s="123" t="str">
        <f>IF('表格编辑 '!Y595="","",'表格编辑 '!Y595)</f>
        <v/>
      </c>
      <c r="X595" s="123" t="str">
        <f>IF('表格编辑 '!Z595="","",'表格编辑 '!Z595)</f>
        <v/>
      </c>
      <c r="Y595" s="123" t="str">
        <f>IF('表格编辑 '!AA595="","",'表格编辑 '!AA595)</f>
        <v/>
      </c>
      <c r="Z595" s="123" t="str">
        <f>IF('表格编辑 '!AB595="","",'表格编辑 '!AB595)</f>
        <v/>
      </c>
      <c r="AA595" s="123" t="str">
        <f>IF('表格编辑 '!AC595="","",'表格编辑 '!AC595)</f>
        <v/>
      </c>
      <c r="AB595" s="123" t="str">
        <f>IF('表格编辑 '!AD595="","",'表格编辑 '!AD595)</f>
        <v/>
      </c>
      <c r="AC595" s="123" t="str">
        <f>IF('表格编辑 '!AE595="","",'表格编辑 '!AE595)</f>
        <v/>
      </c>
      <c r="AD595" s="123">
        <f>IF('表格编辑 '!AF595="","",'表格编辑 '!AF595)</f>
        <v>140182</v>
      </c>
    </row>
    <row r="596" spans="1:30">
      <c r="A596" s="123">
        <f>IF('表格编辑 '!A596="","",'表格编辑 '!A596)</f>
        <v>40183</v>
      </c>
      <c r="B596" s="123">
        <f>IF('表格编辑 '!B596="","",'表格编辑 '!B596)</f>
        <v>50005</v>
      </c>
      <c r="C596" s="123">
        <f>IF('表格编辑 '!E596="","",'表格编辑 '!E596)</f>
        <v>39</v>
      </c>
      <c r="D596" s="123" t="str">
        <f>IF('表格编辑 '!F596="","",'表格编辑 '!F596)</f>
        <v>AI_born_event(RECEIVER, ARG0, ARG1, ARG2, ARG3,ARG4)</v>
      </c>
      <c r="E596" s="123" t="str">
        <f>IF('表格编辑 '!G596="","",'表格编辑 '!G596)</f>
        <v>AI_update_event(RECEIVER, ARG0, ARG1, ARG2, ARG3,ARG4)</v>
      </c>
      <c r="F596" s="123" t="str">
        <f>IF('表格编辑 '!H596="","",'表格编辑 '!H596)</f>
        <v/>
      </c>
      <c r="G596" s="123" t="str">
        <f>IF('表格编辑 '!I596="","",'表格编辑 '!I596)</f>
        <v/>
      </c>
      <c r="H596" s="123" t="str">
        <f>IF('表格编辑 '!J596="","",'表格编辑 '!J596)</f>
        <v>test_deadth_event(RECEIVER, ARG0, ARG1, ARG2, ARG3,ARG4)</v>
      </c>
      <c r="I596" s="123">
        <f>IF('表格编辑 '!K596="","",'表格编辑 '!K596)</f>
        <v>1</v>
      </c>
      <c r="J596" s="123">
        <f>IF('表格编辑 '!L596="","",'表格编辑 '!L596)</f>
        <v>1054</v>
      </c>
      <c r="K596" s="123">
        <f>IF('表格编辑 '!M596="","",'表格编辑 '!M596)</f>
        <v>1170</v>
      </c>
      <c r="L596" s="123" t="str">
        <f>IF('表格编辑 '!N596="","",'表格编辑 '!N596)</f>
        <v/>
      </c>
      <c r="M596" s="123" t="str">
        <f>IF('表格编辑 '!O596="","",'表格编辑 '!O596)</f>
        <v/>
      </c>
      <c r="N596" s="123" t="str">
        <f>IF('表格编辑 '!P596="","",'表格编辑 '!P596)</f>
        <v/>
      </c>
      <c r="O596" s="123" t="str">
        <f>IF('表格编辑 '!Q596="","",'表格编辑 '!Q596)</f>
        <v/>
      </c>
      <c r="P596" s="123" t="str">
        <f>IF('表格编辑 '!R596="","",'表格编辑 '!R596)</f>
        <v/>
      </c>
      <c r="Q596" s="123">
        <f>IF('表格编辑 '!S596="","",'表格编辑 '!S596)</f>
        <v>320</v>
      </c>
      <c r="R596" s="123" t="str">
        <f>IF('表格编辑 '!T596="","",'表格编辑 '!T596)</f>
        <v/>
      </c>
      <c r="S596" s="123" t="str">
        <f>IF('表格编辑 '!U596="","",'表格编辑 '!U596)</f>
        <v/>
      </c>
      <c r="T596" s="123" t="str">
        <f>IF('表格编辑 '!V596="","",'表格编辑 '!V596)</f>
        <v/>
      </c>
      <c r="U596" s="123" t="str">
        <f>IF('表格编辑 '!W596="","",'表格编辑 '!W596)</f>
        <v/>
      </c>
      <c r="V596" s="123" t="str">
        <f>IF('表格编辑 '!X596="","",'表格编辑 '!X596)</f>
        <v/>
      </c>
      <c r="W596" s="123" t="str">
        <f>IF('表格编辑 '!Y596="","",'表格编辑 '!Y596)</f>
        <v/>
      </c>
      <c r="X596" s="123" t="str">
        <f>IF('表格编辑 '!Z596="","",'表格编辑 '!Z596)</f>
        <v/>
      </c>
      <c r="Y596" s="123" t="str">
        <f>IF('表格编辑 '!AA596="","",'表格编辑 '!AA596)</f>
        <v/>
      </c>
      <c r="Z596" s="123" t="str">
        <f>IF('表格编辑 '!AB596="","",'表格编辑 '!AB596)</f>
        <v/>
      </c>
      <c r="AA596" s="123" t="str">
        <f>IF('表格编辑 '!AC596="","",'表格编辑 '!AC596)</f>
        <v/>
      </c>
      <c r="AB596" s="123" t="str">
        <f>IF('表格编辑 '!AD596="","",'表格编辑 '!AD596)</f>
        <v/>
      </c>
      <c r="AC596" s="123" t="str">
        <f>IF('表格编辑 '!AE596="","",'表格编辑 '!AE596)</f>
        <v/>
      </c>
      <c r="AD596" s="123">
        <f>IF('表格编辑 '!AF596="","",'表格编辑 '!AF596)</f>
        <v>140183</v>
      </c>
    </row>
    <row r="597" spans="1:30">
      <c r="A597" s="123">
        <f>IF('表格编辑 '!A597="","",'表格编辑 '!A597)</f>
        <v>40184</v>
      </c>
      <c r="B597" s="123">
        <f>IF('表格编辑 '!B597="","",'表格编辑 '!B597)</f>
        <v>50044</v>
      </c>
      <c r="C597" s="123">
        <f>IF('表格编辑 '!E597="","",'表格编辑 '!E597)</f>
        <v>39</v>
      </c>
      <c r="D597" s="123" t="str">
        <f>IF('表格编辑 '!F597="","",'表格编辑 '!F597)</f>
        <v>AI_born_event(RECEIVER, ARG0, ARG1, ARG2, ARG3,ARG4)</v>
      </c>
      <c r="E597" s="123" t="str">
        <f>IF('表格编辑 '!G597="","",'表格编辑 '!G597)</f>
        <v>AI_update_event(RECEIVER, ARG0, ARG1, ARG2, ARG3,ARG4)</v>
      </c>
      <c r="F597" s="123" t="str">
        <f>IF('表格编辑 '!H597="","",'表格编辑 '!H597)</f>
        <v/>
      </c>
      <c r="G597" s="123" t="str">
        <f>IF('表格编辑 '!I597="","",'表格编辑 '!I597)</f>
        <v/>
      </c>
      <c r="H597" s="123" t="str">
        <f>IF('表格编辑 '!J597="","",'表格编辑 '!J597)</f>
        <v>test_deadth_event(RECEIVER, ARG0, ARG1, ARG2, ARG3,ARG4)</v>
      </c>
      <c r="I597" s="123">
        <f>IF('表格编辑 '!K597="","",'表格编辑 '!K597)</f>
        <v>1</v>
      </c>
      <c r="J597" s="123">
        <f>IF('表格编辑 '!L597="","",'表格编辑 '!L597)</f>
        <v>922</v>
      </c>
      <c r="K597" s="123">
        <f>IF('表格编辑 '!M597="","",'表格编辑 '!M597)</f>
        <v>1170</v>
      </c>
      <c r="L597" s="123" t="str">
        <f>IF('表格编辑 '!N597="","",'表格编辑 '!N597)</f>
        <v/>
      </c>
      <c r="M597" s="123" t="str">
        <f>IF('表格编辑 '!O597="","",'表格编辑 '!O597)</f>
        <v/>
      </c>
      <c r="N597" s="123" t="str">
        <f>IF('表格编辑 '!P597="","",'表格编辑 '!P597)</f>
        <v/>
      </c>
      <c r="O597" s="123" t="str">
        <f>IF('表格编辑 '!Q597="","",'表格编辑 '!Q597)</f>
        <v/>
      </c>
      <c r="P597" s="123" t="str">
        <f>IF('表格编辑 '!R597="","",'表格编辑 '!R597)</f>
        <v/>
      </c>
      <c r="Q597" s="123">
        <f>IF('表格编辑 '!S597="","",'表格编辑 '!S597)</f>
        <v>320</v>
      </c>
      <c r="R597" s="123" t="str">
        <f>IF('表格编辑 '!T597="","",'表格编辑 '!T597)</f>
        <v/>
      </c>
      <c r="S597" s="123" t="str">
        <f>IF('表格编辑 '!U597="","",'表格编辑 '!U597)</f>
        <v/>
      </c>
      <c r="T597" s="123" t="str">
        <f>IF('表格编辑 '!V597="","",'表格编辑 '!V597)</f>
        <v/>
      </c>
      <c r="U597" s="123" t="str">
        <f>IF('表格编辑 '!W597="","",'表格编辑 '!W597)</f>
        <v/>
      </c>
      <c r="V597" s="123" t="str">
        <f>IF('表格编辑 '!X597="","",'表格编辑 '!X597)</f>
        <v/>
      </c>
      <c r="W597" s="123" t="str">
        <f>IF('表格编辑 '!Y597="","",'表格编辑 '!Y597)</f>
        <v/>
      </c>
      <c r="X597" s="123" t="str">
        <f>IF('表格编辑 '!Z597="","",'表格编辑 '!Z597)</f>
        <v/>
      </c>
      <c r="Y597" s="123" t="str">
        <f>IF('表格编辑 '!AA597="","",'表格编辑 '!AA597)</f>
        <v/>
      </c>
      <c r="Z597" s="123" t="str">
        <f>IF('表格编辑 '!AB597="","",'表格编辑 '!AB597)</f>
        <v/>
      </c>
      <c r="AA597" s="123" t="str">
        <f>IF('表格编辑 '!AC597="","",'表格编辑 '!AC597)</f>
        <v/>
      </c>
      <c r="AB597" s="123" t="str">
        <f>IF('表格编辑 '!AD597="","",'表格编辑 '!AD597)</f>
        <v/>
      </c>
      <c r="AC597" s="123" t="str">
        <f>IF('表格编辑 '!AE597="","",'表格编辑 '!AE597)</f>
        <v/>
      </c>
      <c r="AD597" s="123">
        <f>IF('表格编辑 '!AF597="","",'表格编辑 '!AF597)</f>
        <v>140184</v>
      </c>
    </row>
    <row r="598" spans="1:30">
      <c r="A598" s="123">
        <f>IF('表格编辑 '!A598="","",'表格编辑 '!A598)</f>
        <v>40185</v>
      </c>
      <c r="B598" s="123">
        <f>IF('表格编辑 '!B598="","",'表格编辑 '!B598)</f>
        <v>50103</v>
      </c>
      <c r="C598" s="123">
        <f>IF('表格编辑 '!E598="","",'表格编辑 '!E598)</f>
        <v>39</v>
      </c>
      <c r="D598" s="123" t="str">
        <f>IF('表格编辑 '!F598="","",'表格编辑 '!F598)</f>
        <v>AI_born_event(RECEIVER, ARG0, ARG1, ARG2, ARG3,ARG4)</v>
      </c>
      <c r="E598" s="123" t="str">
        <f>IF('表格编辑 '!G598="","",'表格编辑 '!G598)</f>
        <v>AI_update_event(RECEIVER, ARG0, ARG1, ARG2, ARG3,ARG4)</v>
      </c>
      <c r="F598" s="123" t="str">
        <f>IF('表格编辑 '!H598="","",'表格编辑 '!H598)</f>
        <v/>
      </c>
      <c r="G598" s="123" t="str">
        <f>IF('表格编辑 '!I598="","",'表格编辑 '!I598)</f>
        <v/>
      </c>
      <c r="H598" s="123" t="str">
        <f>IF('表格编辑 '!J598="","",'表格编辑 '!J598)</f>
        <v>test_deadth_event(RECEIVER, ARG0, ARG1, ARG2, ARG3,ARG4)</v>
      </c>
      <c r="I598" s="123">
        <f>IF('表格编辑 '!K598="","",'表格编辑 '!K598)</f>
        <v>1</v>
      </c>
      <c r="J598" s="123">
        <f>IF('表格编辑 '!L598="","",'表格编辑 '!L598)</f>
        <v>430</v>
      </c>
      <c r="K598" s="123">
        <f>IF('表格编辑 '!M598="","",'表格编辑 '!M598)</f>
        <v>1170</v>
      </c>
      <c r="L598" s="123" t="str">
        <f>IF('表格编辑 '!N598="","",'表格编辑 '!N598)</f>
        <v/>
      </c>
      <c r="M598" s="123" t="str">
        <f>IF('表格编辑 '!O598="","",'表格编辑 '!O598)</f>
        <v/>
      </c>
      <c r="N598" s="123" t="str">
        <f>IF('表格编辑 '!P598="","",'表格编辑 '!P598)</f>
        <v/>
      </c>
      <c r="O598" s="123" t="str">
        <f>IF('表格编辑 '!Q598="","",'表格编辑 '!Q598)</f>
        <v/>
      </c>
      <c r="P598" s="123" t="str">
        <f>IF('表格编辑 '!R598="","",'表格编辑 '!R598)</f>
        <v/>
      </c>
      <c r="Q598" s="123">
        <f>IF('表格编辑 '!S598="","",'表格编辑 '!S598)</f>
        <v>320</v>
      </c>
      <c r="R598" s="123" t="str">
        <f>IF('表格编辑 '!T598="","",'表格编辑 '!T598)</f>
        <v/>
      </c>
      <c r="S598" s="123" t="str">
        <f>IF('表格编辑 '!U598="","",'表格编辑 '!U598)</f>
        <v/>
      </c>
      <c r="T598" s="123" t="str">
        <f>IF('表格编辑 '!V598="","",'表格编辑 '!V598)</f>
        <v/>
      </c>
      <c r="U598" s="123" t="str">
        <f>IF('表格编辑 '!W598="","",'表格编辑 '!W598)</f>
        <v/>
      </c>
      <c r="V598" s="123" t="str">
        <f>IF('表格编辑 '!X598="","",'表格编辑 '!X598)</f>
        <v/>
      </c>
      <c r="W598" s="123" t="str">
        <f>IF('表格编辑 '!Y598="","",'表格编辑 '!Y598)</f>
        <v/>
      </c>
      <c r="X598" s="123" t="str">
        <f>IF('表格编辑 '!Z598="","",'表格编辑 '!Z598)</f>
        <v/>
      </c>
      <c r="Y598" s="123" t="str">
        <f>IF('表格编辑 '!AA598="","",'表格编辑 '!AA598)</f>
        <v/>
      </c>
      <c r="Z598" s="123" t="str">
        <f>IF('表格编辑 '!AB598="","",'表格编辑 '!AB598)</f>
        <v/>
      </c>
      <c r="AA598" s="123" t="str">
        <f>IF('表格编辑 '!AC598="","",'表格编辑 '!AC598)</f>
        <v/>
      </c>
      <c r="AB598" s="123" t="str">
        <f>IF('表格编辑 '!AD598="","",'表格编辑 '!AD598)</f>
        <v/>
      </c>
      <c r="AC598" s="123" t="str">
        <f>IF('表格编辑 '!AE598="","",'表格编辑 '!AE598)</f>
        <v/>
      </c>
      <c r="AD598" s="123">
        <f>IF('表格编辑 '!AF598="","",'表格编辑 '!AF598)</f>
        <v>140185</v>
      </c>
    </row>
    <row r="599" spans="1:30">
      <c r="A599" s="123">
        <f>IF('表格编辑 '!A599="","",'表格编辑 '!A599)</f>
        <v>40186</v>
      </c>
      <c r="B599" s="123">
        <f>IF('表格编辑 '!B599="","",'表格编辑 '!B599)</f>
        <v>50057</v>
      </c>
      <c r="C599" s="123">
        <f>IF('表格编辑 '!E599="","",'表格编辑 '!E599)</f>
        <v>39</v>
      </c>
      <c r="D599" s="123" t="str">
        <f>IF('表格编辑 '!F599="","",'表格编辑 '!F599)</f>
        <v>AI_born_event(RECEIVER, ARG0, ARG1, ARG2, ARG3,ARG4)</v>
      </c>
      <c r="E599" s="123" t="str">
        <f>IF('表格编辑 '!G599="","",'表格编辑 '!G599)</f>
        <v>AI_update_event(RECEIVER, ARG0, ARG1, ARG2, ARG3,ARG4)</v>
      </c>
      <c r="F599" s="123" t="str">
        <f>IF('表格编辑 '!H599="","",'表格编辑 '!H599)</f>
        <v/>
      </c>
      <c r="G599" s="123" t="str">
        <f>IF('表格编辑 '!I599="","",'表格编辑 '!I599)</f>
        <v/>
      </c>
      <c r="H599" s="123" t="str">
        <f>IF('表格编辑 '!J599="","",'表格编辑 '!J599)</f>
        <v>test_deadth_event(RECEIVER, ARG0, ARG1, ARG2, ARG3,ARG4)</v>
      </c>
      <c r="I599" s="123">
        <f>IF('表格编辑 '!K599="","",'表格编辑 '!K599)</f>
        <v>1</v>
      </c>
      <c r="J599" s="123">
        <f>IF('表格编辑 '!L599="","",'表格编辑 '!L599)</f>
        <v>1216</v>
      </c>
      <c r="K599" s="123">
        <f>IF('表格编辑 '!M599="","",'表格编辑 '!M599)</f>
        <v>1170</v>
      </c>
      <c r="L599" s="123" t="str">
        <f>IF('表格编辑 '!N599="","",'表格编辑 '!N599)</f>
        <v/>
      </c>
      <c r="M599" s="123" t="str">
        <f>IF('表格编辑 '!O599="","",'表格编辑 '!O599)</f>
        <v/>
      </c>
      <c r="N599" s="123" t="str">
        <f>IF('表格编辑 '!P599="","",'表格编辑 '!P599)</f>
        <v/>
      </c>
      <c r="O599" s="123" t="str">
        <f>IF('表格编辑 '!Q599="","",'表格编辑 '!Q599)</f>
        <v/>
      </c>
      <c r="P599" s="123" t="str">
        <f>IF('表格编辑 '!R599="","",'表格编辑 '!R599)</f>
        <v/>
      </c>
      <c r="Q599" s="123">
        <f>IF('表格编辑 '!S599="","",'表格编辑 '!S599)</f>
        <v>320</v>
      </c>
      <c r="R599" s="123" t="str">
        <f>IF('表格编辑 '!T599="","",'表格编辑 '!T599)</f>
        <v/>
      </c>
      <c r="S599" s="123" t="str">
        <f>IF('表格编辑 '!U599="","",'表格编辑 '!U599)</f>
        <v/>
      </c>
      <c r="T599" s="123" t="str">
        <f>IF('表格编辑 '!V599="","",'表格编辑 '!V599)</f>
        <v/>
      </c>
      <c r="U599" s="123" t="str">
        <f>IF('表格编辑 '!W599="","",'表格编辑 '!W599)</f>
        <v/>
      </c>
      <c r="V599" s="123" t="str">
        <f>IF('表格编辑 '!X599="","",'表格编辑 '!X599)</f>
        <v/>
      </c>
      <c r="W599" s="123" t="str">
        <f>IF('表格编辑 '!Y599="","",'表格编辑 '!Y599)</f>
        <v/>
      </c>
      <c r="X599" s="123" t="str">
        <f>IF('表格编辑 '!Z599="","",'表格编辑 '!Z599)</f>
        <v/>
      </c>
      <c r="Y599" s="123" t="str">
        <f>IF('表格编辑 '!AA599="","",'表格编辑 '!AA599)</f>
        <v/>
      </c>
      <c r="Z599" s="123" t="str">
        <f>IF('表格编辑 '!AB599="","",'表格编辑 '!AB599)</f>
        <v/>
      </c>
      <c r="AA599" s="123" t="str">
        <f>IF('表格编辑 '!AC599="","",'表格编辑 '!AC599)</f>
        <v/>
      </c>
      <c r="AB599" s="123" t="str">
        <f>IF('表格编辑 '!AD599="","",'表格编辑 '!AD599)</f>
        <v/>
      </c>
      <c r="AC599" s="123" t="str">
        <f>IF('表格编辑 '!AE599="","",'表格编辑 '!AE599)</f>
        <v/>
      </c>
      <c r="AD599" s="123">
        <f>IF('表格编辑 '!AF599="","",'表格编辑 '!AF599)</f>
        <v>140186</v>
      </c>
    </row>
    <row r="600" spans="1:30">
      <c r="A600" s="123">
        <f>IF('表格编辑 '!A600="","",'表格编辑 '!A600)</f>
        <v>40187</v>
      </c>
      <c r="B600" s="123">
        <f>IF('表格编辑 '!B600="","",'表格编辑 '!B600)</f>
        <v>50086</v>
      </c>
      <c r="C600" s="123">
        <f>IF('表格编辑 '!E600="","",'表格编辑 '!E600)</f>
        <v>39</v>
      </c>
      <c r="D600" s="123" t="str">
        <f>IF('表格编辑 '!F600="","",'表格编辑 '!F600)</f>
        <v>AI_born_event(RECEIVER, ARG0, ARG1, ARG2, ARG3,ARG4)</v>
      </c>
      <c r="E600" s="123" t="str">
        <f>IF('表格编辑 '!G600="","",'表格编辑 '!G600)</f>
        <v>AI_update_event(RECEIVER, ARG0, ARG1, ARG2, ARG3,ARG4)</v>
      </c>
      <c r="F600" s="123" t="str">
        <f>IF('表格编辑 '!H600="","",'表格编辑 '!H600)</f>
        <v/>
      </c>
      <c r="G600" s="123" t="str">
        <f>IF('表格编辑 '!I600="","",'表格编辑 '!I600)</f>
        <v/>
      </c>
      <c r="H600" s="123" t="str">
        <f>IF('表格编辑 '!J600="","",'表格编辑 '!J600)</f>
        <v>test_deadth_event(RECEIVER, ARG0, ARG1, ARG2, ARG3,ARG4)</v>
      </c>
      <c r="I600" s="123">
        <f>IF('表格编辑 '!K600="","",'表格编辑 '!K600)</f>
        <v>1</v>
      </c>
      <c r="J600" s="123">
        <f>IF('表格编辑 '!L600="","",'表格编辑 '!L600)</f>
        <v>2080</v>
      </c>
      <c r="K600" s="123">
        <f>IF('表格编辑 '!M600="","",'表格编辑 '!M600)</f>
        <v>1170</v>
      </c>
      <c r="L600" s="123" t="str">
        <f>IF('表格编辑 '!N600="","",'表格编辑 '!N600)</f>
        <v/>
      </c>
      <c r="M600" s="123" t="str">
        <f>IF('表格编辑 '!O600="","",'表格编辑 '!O600)</f>
        <v/>
      </c>
      <c r="N600" s="123" t="str">
        <f>IF('表格编辑 '!P600="","",'表格编辑 '!P600)</f>
        <v/>
      </c>
      <c r="O600" s="123" t="str">
        <f>IF('表格编辑 '!Q600="","",'表格编辑 '!Q600)</f>
        <v/>
      </c>
      <c r="P600" s="123" t="str">
        <f>IF('表格编辑 '!R600="","",'表格编辑 '!R600)</f>
        <v/>
      </c>
      <c r="Q600" s="123">
        <f>IF('表格编辑 '!S600="","",'表格编辑 '!S600)</f>
        <v>320</v>
      </c>
      <c r="R600" s="123" t="str">
        <f>IF('表格编辑 '!T600="","",'表格编辑 '!T600)</f>
        <v/>
      </c>
      <c r="S600" s="123" t="str">
        <f>IF('表格编辑 '!U600="","",'表格编辑 '!U600)</f>
        <v/>
      </c>
      <c r="T600" s="123" t="str">
        <f>IF('表格编辑 '!V600="","",'表格编辑 '!V600)</f>
        <v/>
      </c>
      <c r="U600" s="123" t="str">
        <f>IF('表格编辑 '!W600="","",'表格编辑 '!W600)</f>
        <v/>
      </c>
      <c r="V600" s="123" t="str">
        <f>IF('表格编辑 '!X600="","",'表格编辑 '!X600)</f>
        <v/>
      </c>
      <c r="W600" s="123" t="str">
        <f>IF('表格编辑 '!Y600="","",'表格编辑 '!Y600)</f>
        <v/>
      </c>
      <c r="X600" s="123" t="str">
        <f>IF('表格编辑 '!Z600="","",'表格编辑 '!Z600)</f>
        <v/>
      </c>
      <c r="Y600" s="123" t="str">
        <f>IF('表格编辑 '!AA600="","",'表格编辑 '!AA600)</f>
        <v/>
      </c>
      <c r="Z600" s="123" t="str">
        <f>IF('表格编辑 '!AB600="","",'表格编辑 '!AB600)</f>
        <v/>
      </c>
      <c r="AA600" s="123" t="str">
        <f>IF('表格编辑 '!AC600="","",'表格编辑 '!AC600)</f>
        <v/>
      </c>
      <c r="AB600" s="123" t="str">
        <f>IF('表格编辑 '!AD600="","",'表格编辑 '!AD600)</f>
        <v/>
      </c>
      <c r="AC600" s="123" t="str">
        <f>IF('表格编辑 '!AE600="","",'表格编辑 '!AE600)</f>
        <v/>
      </c>
      <c r="AD600" s="123">
        <f>IF('表格编辑 '!AF600="","",'表格编辑 '!AF600)</f>
        <v>140187</v>
      </c>
    </row>
    <row r="601" spans="1:30">
      <c r="A601" s="123">
        <f>IF('表格编辑 '!A601="","",'表格编辑 '!A601)</f>
        <v>40188</v>
      </c>
      <c r="B601" s="123">
        <f>IF('表格编辑 '!B601="","",'表格编辑 '!B601)</f>
        <v>50094</v>
      </c>
      <c r="C601" s="123">
        <f>IF('表格编辑 '!E601="","",'表格编辑 '!E601)</f>
        <v>39</v>
      </c>
      <c r="D601" s="123" t="str">
        <f>IF('表格编辑 '!F601="","",'表格编辑 '!F601)</f>
        <v>AI_born_event(RECEIVER, ARG0, ARG1, ARG2, ARG3,ARG4)</v>
      </c>
      <c r="E601" s="123" t="str">
        <f>IF('表格编辑 '!G601="","",'表格编辑 '!G601)</f>
        <v>AI_update_event(RECEIVER, ARG0, ARG1, ARG2, ARG3,ARG4)</v>
      </c>
      <c r="F601" s="123" t="str">
        <f>IF('表格编辑 '!H601="","",'表格编辑 '!H601)</f>
        <v/>
      </c>
      <c r="G601" s="123" t="str">
        <f>IF('表格编辑 '!I601="","",'表格编辑 '!I601)</f>
        <v/>
      </c>
      <c r="H601" s="123" t="str">
        <f>IF('表格编辑 '!J601="","",'表格编辑 '!J601)</f>
        <v>test_deadth_event(RECEIVER, ARG0, ARG1, ARG2, ARG3,ARG4)</v>
      </c>
      <c r="I601" s="123">
        <f>IF('表格编辑 '!K601="","",'表格编辑 '!K601)</f>
        <v>1</v>
      </c>
      <c r="J601" s="123">
        <f>IF('表格编辑 '!L601="","",'表格编辑 '!L601)</f>
        <v>1114</v>
      </c>
      <c r="K601" s="123">
        <f>IF('表格编辑 '!M601="","",'表格编辑 '!M601)</f>
        <v>1170</v>
      </c>
      <c r="L601" s="123" t="str">
        <f>IF('表格编辑 '!N601="","",'表格编辑 '!N601)</f>
        <v/>
      </c>
      <c r="M601" s="123" t="str">
        <f>IF('表格编辑 '!O601="","",'表格编辑 '!O601)</f>
        <v/>
      </c>
      <c r="N601" s="123" t="str">
        <f>IF('表格编辑 '!P601="","",'表格编辑 '!P601)</f>
        <v/>
      </c>
      <c r="O601" s="123" t="str">
        <f>IF('表格编辑 '!Q601="","",'表格编辑 '!Q601)</f>
        <v/>
      </c>
      <c r="P601" s="123" t="str">
        <f>IF('表格编辑 '!R601="","",'表格编辑 '!R601)</f>
        <v/>
      </c>
      <c r="Q601" s="123">
        <f>IF('表格编辑 '!S601="","",'表格编辑 '!S601)</f>
        <v>320</v>
      </c>
      <c r="R601" s="123" t="str">
        <f>IF('表格编辑 '!T601="","",'表格编辑 '!T601)</f>
        <v/>
      </c>
      <c r="S601" s="123" t="str">
        <f>IF('表格编辑 '!U601="","",'表格编辑 '!U601)</f>
        <v/>
      </c>
      <c r="T601" s="123" t="str">
        <f>IF('表格编辑 '!V601="","",'表格编辑 '!V601)</f>
        <v/>
      </c>
      <c r="U601" s="123" t="str">
        <f>IF('表格编辑 '!W601="","",'表格编辑 '!W601)</f>
        <v/>
      </c>
      <c r="V601" s="123" t="str">
        <f>IF('表格编辑 '!X601="","",'表格编辑 '!X601)</f>
        <v/>
      </c>
      <c r="W601" s="123" t="str">
        <f>IF('表格编辑 '!Y601="","",'表格编辑 '!Y601)</f>
        <v/>
      </c>
      <c r="X601" s="123" t="str">
        <f>IF('表格编辑 '!Z601="","",'表格编辑 '!Z601)</f>
        <v/>
      </c>
      <c r="Y601" s="123" t="str">
        <f>IF('表格编辑 '!AA601="","",'表格编辑 '!AA601)</f>
        <v/>
      </c>
      <c r="Z601" s="123" t="str">
        <f>IF('表格编辑 '!AB601="","",'表格编辑 '!AB601)</f>
        <v/>
      </c>
      <c r="AA601" s="123" t="str">
        <f>IF('表格编辑 '!AC601="","",'表格编辑 '!AC601)</f>
        <v/>
      </c>
      <c r="AB601" s="123" t="str">
        <f>IF('表格编辑 '!AD601="","",'表格编辑 '!AD601)</f>
        <v/>
      </c>
      <c r="AC601" s="123" t="str">
        <f>IF('表格编辑 '!AE601="","",'表格编辑 '!AE601)</f>
        <v/>
      </c>
      <c r="AD601" s="123">
        <f>IF('表格编辑 '!AF601="","",'表格编辑 '!AF601)</f>
        <v>140188</v>
      </c>
    </row>
    <row r="602" spans="1:30">
      <c r="A602" s="123">
        <f>IF('表格编辑 '!A602="","",'表格编辑 '!A602)</f>
        <v>40189</v>
      </c>
      <c r="B602" s="123">
        <f>IF('表格编辑 '!B602="","",'表格编辑 '!B602)</f>
        <v>50132</v>
      </c>
      <c r="C602" s="123">
        <f>IF('表格编辑 '!E602="","",'表格编辑 '!E602)</f>
        <v>39</v>
      </c>
      <c r="D602" s="123" t="str">
        <f>IF('表格编辑 '!F602="","",'表格编辑 '!F602)</f>
        <v>AI_born_event(RECEIVER, ARG0, ARG1, ARG2, ARG3,ARG4)</v>
      </c>
      <c r="E602" s="123" t="str">
        <f>IF('表格编辑 '!G602="","",'表格编辑 '!G602)</f>
        <v>AI_update_event(RECEIVER, ARG0, ARG1, ARG2, ARG3,ARG4)</v>
      </c>
      <c r="F602" s="123" t="str">
        <f>IF('表格编辑 '!H602="","",'表格编辑 '!H602)</f>
        <v/>
      </c>
      <c r="G602" s="123" t="str">
        <f>IF('表格编辑 '!I602="","",'表格编辑 '!I602)</f>
        <v/>
      </c>
      <c r="H602" s="123" t="str">
        <f>IF('表格编辑 '!J602="","",'表格编辑 '!J602)</f>
        <v>test_deadth_event(RECEIVER, ARG0, ARG1, ARG2, ARG3,ARG4)</v>
      </c>
      <c r="I602" s="123">
        <f>IF('表格编辑 '!K602="","",'表格编辑 '!K602)</f>
        <v>1</v>
      </c>
      <c r="J602" s="123">
        <f>IF('表格编辑 '!L602="","",'表格编辑 '!L602)</f>
        <v>762</v>
      </c>
      <c r="K602" s="123">
        <f>IF('表格编辑 '!M602="","",'表格编辑 '!M602)</f>
        <v>1170</v>
      </c>
      <c r="L602" s="123" t="str">
        <f>IF('表格编辑 '!N602="","",'表格编辑 '!N602)</f>
        <v/>
      </c>
      <c r="M602" s="123" t="str">
        <f>IF('表格编辑 '!O602="","",'表格编辑 '!O602)</f>
        <v/>
      </c>
      <c r="N602" s="123" t="str">
        <f>IF('表格编辑 '!P602="","",'表格编辑 '!P602)</f>
        <v/>
      </c>
      <c r="O602" s="123" t="str">
        <f>IF('表格编辑 '!Q602="","",'表格编辑 '!Q602)</f>
        <v/>
      </c>
      <c r="P602" s="123" t="str">
        <f>IF('表格编辑 '!R602="","",'表格编辑 '!R602)</f>
        <v/>
      </c>
      <c r="Q602" s="123">
        <f>IF('表格编辑 '!S602="","",'表格编辑 '!S602)</f>
        <v>320</v>
      </c>
      <c r="R602" s="123" t="str">
        <f>IF('表格编辑 '!T602="","",'表格编辑 '!T602)</f>
        <v/>
      </c>
      <c r="S602" s="123" t="str">
        <f>IF('表格编辑 '!U602="","",'表格编辑 '!U602)</f>
        <v/>
      </c>
      <c r="T602" s="123" t="str">
        <f>IF('表格编辑 '!V602="","",'表格编辑 '!V602)</f>
        <v/>
      </c>
      <c r="U602" s="123" t="str">
        <f>IF('表格编辑 '!W602="","",'表格编辑 '!W602)</f>
        <v/>
      </c>
      <c r="V602" s="123" t="str">
        <f>IF('表格编辑 '!X602="","",'表格编辑 '!X602)</f>
        <v/>
      </c>
      <c r="W602" s="123" t="str">
        <f>IF('表格编辑 '!Y602="","",'表格编辑 '!Y602)</f>
        <v/>
      </c>
      <c r="X602" s="123" t="str">
        <f>IF('表格编辑 '!Z602="","",'表格编辑 '!Z602)</f>
        <v/>
      </c>
      <c r="Y602" s="123" t="str">
        <f>IF('表格编辑 '!AA602="","",'表格编辑 '!AA602)</f>
        <v/>
      </c>
      <c r="Z602" s="123" t="str">
        <f>IF('表格编辑 '!AB602="","",'表格编辑 '!AB602)</f>
        <v/>
      </c>
      <c r="AA602" s="123" t="str">
        <f>IF('表格编辑 '!AC602="","",'表格编辑 '!AC602)</f>
        <v/>
      </c>
      <c r="AB602" s="123" t="str">
        <f>IF('表格编辑 '!AD602="","",'表格编辑 '!AD602)</f>
        <v/>
      </c>
      <c r="AC602" s="123" t="str">
        <f>IF('表格编辑 '!AE602="","",'表格编辑 '!AE602)</f>
        <v/>
      </c>
      <c r="AD602" s="123">
        <f>IF('表格编辑 '!AF602="","",'表格编辑 '!AF602)</f>
        <v>140189</v>
      </c>
    </row>
    <row r="603" spans="1:30">
      <c r="A603" s="123">
        <f>IF('表格编辑 '!A603="","",'表格编辑 '!A603)</f>
        <v>40190</v>
      </c>
      <c r="B603" s="123">
        <f>IF('表格编辑 '!B603="","",'表格编辑 '!B603)</f>
        <v>50150</v>
      </c>
      <c r="C603" s="123">
        <f>IF('表格编辑 '!E603="","",'表格编辑 '!E603)</f>
        <v>39</v>
      </c>
      <c r="D603" s="123" t="str">
        <f>IF('表格编辑 '!F603="","",'表格编辑 '!F603)</f>
        <v>AI_born_event(RECEIVER, ARG0, ARG1, ARG2, ARG3,ARG4)</v>
      </c>
      <c r="E603" s="123" t="str">
        <f>IF('表格编辑 '!G603="","",'表格编辑 '!G603)</f>
        <v>AI_update_event(RECEIVER, ARG0, ARG1, ARG2, ARG3,ARG4)</v>
      </c>
      <c r="F603" s="123" t="str">
        <f>IF('表格编辑 '!H603="","",'表格编辑 '!H603)</f>
        <v/>
      </c>
      <c r="G603" s="123" t="str">
        <f>IF('表格编辑 '!I603="","",'表格编辑 '!I603)</f>
        <v/>
      </c>
      <c r="H603" s="123" t="str">
        <f>IF('表格编辑 '!J603="","",'表格编辑 '!J603)</f>
        <v>test_deadth_event(RECEIVER, ARG0, ARG1, ARG2, ARG3,ARG4)</v>
      </c>
      <c r="I603" s="123">
        <f>IF('表格编辑 '!K603="","",'表格编辑 '!K603)</f>
        <v>1</v>
      </c>
      <c r="J603" s="123">
        <f>IF('表格编辑 '!L603="","",'表格编辑 '!L603)</f>
        <v>142</v>
      </c>
      <c r="K603" s="123">
        <f>IF('表格编辑 '!M603="","",'表格编辑 '!M603)</f>
        <v>1170</v>
      </c>
      <c r="L603" s="123" t="str">
        <f>IF('表格编辑 '!N603="","",'表格编辑 '!N603)</f>
        <v/>
      </c>
      <c r="M603" s="123" t="str">
        <f>IF('表格编辑 '!O603="","",'表格编辑 '!O603)</f>
        <v/>
      </c>
      <c r="N603" s="123" t="str">
        <f>IF('表格编辑 '!P603="","",'表格编辑 '!P603)</f>
        <v/>
      </c>
      <c r="O603" s="123" t="str">
        <f>IF('表格编辑 '!Q603="","",'表格编辑 '!Q603)</f>
        <v/>
      </c>
      <c r="P603" s="123" t="str">
        <f>IF('表格编辑 '!R603="","",'表格编辑 '!R603)</f>
        <v/>
      </c>
      <c r="Q603" s="123">
        <f>IF('表格编辑 '!S603="","",'表格编辑 '!S603)</f>
        <v>320</v>
      </c>
      <c r="R603" s="123" t="str">
        <f>IF('表格编辑 '!T603="","",'表格编辑 '!T603)</f>
        <v/>
      </c>
      <c r="S603" s="123" t="str">
        <f>IF('表格编辑 '!U603="","",'表格编辑 '!U603)</f>
        <v/>
      </c>
      <c r="T603" s="123" t="str">
        <f>IF('表格编辑 '!V603="","",'表格编辑 '!V603)</f>
        <v/>
      </c>
      <c r="U603" s="123" t="str">
        <f>IF('表格编辑 '!W603="","",'表格编辑 '!W603)</f>
        <v/>
      </c>
      <c r="V603" s="123" t="str">
        <f>IF('表格编辑 '!X603="","",'表格编辑 '!X603)</f>
        <v/>
      </c>
      <c r="W603" s="123" t="str">
        <f>IF('表格编辑 '!Y603="","",'表格编辑 '!Y603)</f>
        <v/>
      </c>
      <c r="X603" s="123" t="str">
        <f>IF('表格编辑 '!Z603="","",'表格编辑 '!Z603)</f>
        <v/>
      </c>
      <c r="Y603" s="123" t="str">
        <f>IF('表格编辑 '!AA603="","",'表格编辑 '!AA603)</f>
        <v/>
      </c>
      <c r="Z603" s="123" t="str">
        <f>IF('表格编辑 '!AB603="","",'表格编辑 '!AB603)</f>
        <v/>
      </c>
      <c r="AA603" s="123" t="str">
        <f>IF('表格编辑 '!AC603="","",'表格编辑 '!AC603)</f>
        <v/>
      </c>
      <c r="AB603" s="123" t="str">
        <f>IF('表格编辑 '!AD603="","",'表格编辑 '!AD603)</f>
        <v/>
      </c>
      <c r="AC603" s="123" t="str">
        <f>IF('表格编辑 '!AE603="","",'表格编辑 '!AE603)</f>
        <v/>
      </c>
      <c r="AD603" s="123">
        <f>IF('表格编辑 '!AF603="","",'表格编辑 '!AF603)</f>
        <v>140190</v>
      </c>
    </row>
    <row r="604" spans="1:30">
      <c r="A604" s="123">
        <f>IF('表格编辑 '!A604="","",'表格编辑 '!A604)</f>
        <v>40191</v>
      </c>
      <c r="B604" s="123">
        <f>IF('表格编辑 '!B604="","",'表格编辑 '!B604)</f>
        <v>50033</v>
      </c>
      <c r="C604" s="123">
        <f>IF('表格编辑 '!E604="","",'表格编辑 '!E604)</f>
        <v>39</v>
      </c>
      <c r="D604" s="123" t="str">
        <f>IF('表格编辑 '!F604="","",'表格编辑 '!F604)</f>
        <v>AI_born_event(RECEIVER, ARG0, ARG1, ARG2, ARG3,ARG4)</v>
      </c>
      <c r="E604" s="123" t="str">
        <f>IF('表格编辑 '!G604="","",'表格编辑 '!G604)</f>
        <v>AI_update_event(RECEIVER, ARG0, ARG1, ARG2, ARG3,ARG4)</v>
      </c>
      <c r="F604" s="123" t="str">
        <f>IF('表格编辑 '!H604="","",'表格编辑 '!H604)</f>
        <v/>
      </c>
      <c r="G604" s="123" t="str">
        <f>IF('表格编辑 '!I604="","",'表格编辑 '!I604)</f>
        <v/>
      </c>
      <c r="H604" s="123" t="str">
        <f>IF('表格编辑 '!J604="","",'表格编辑 '!J604)</f>
        <v>test_deadth_event(RECEIVER, ARG0, ARG1, ARG2, ARG3,ARG4)</v>
      </c>
      <c r="I604" s="123">
        <f>IF('表格编辑 '!K604="","",'表格编辑 '!K604)</f>
        <v>1</v>
      </c>
      <c r="J604" s="123">
        <f>IF('表格编辑 '!L604="","",'表格编辑 '!L604)</f>
        <v>566</v>
      </c>
      <c r="K604" s="123">
        <f>IF('表格编辑 '!M604="","",'表格编辑 '!M604)</f>
        <v>1170</v>
      </c>
      <c r="L604" s="123" t="str">
        <f>IF('表格编辑 '!N604="","",'表格编辑 '!N604)</f>
        <v/>
      </c>
      <c r="M604" s="123" t="str">
        <f>IF('表格编辑 '!O604="","",'表格编辑 '!O604)</f>
        <v/>
      </c>
      <c r="N604" s="123" t="str">
        <f>IF('表格编辑 '!P604="","",'表格编辑 '!P604)</f>
        <v/>
      </c>
      <c r="O604" s="123" t="str">
        <f>IF('表格编辑 '!Q604="","",'表格编辑 '!Q604)</f>
        <v/>
      </c>
      <c r="P604" s="123" t="str">
        <f>IF('表格编辑 '!R604="","",'表格编辑 '!R604)</f>
        <v/>
      </c>
      <c r="Q604" s="123">
        <f>IF('表格编辑 '!S604="","",'表格编辑 '!S604)</f>
        <v>320</v>
      </c>
      <c r="R604" s="123" t="str">
        <f>IF('表格编辑 '!T604="","",'表格编辑 '!T604)</f>
        <v/>
      </c>
      <c r="S604" s="123" t="str">
        <f>IF('表格编辑 '!U604="","",'表格编辑 '!U604)</f>
        <v/>
      </c>
      <c r="T604" s="123" t="str">
        <f>IF('表格编辑 '!V604="","",'表格编辑 '!V604)</f>
        <v/>
      </c>
      <c r="U604" s="123" t="str">
        <f>IF('表格编辑 '!W604="","",'表格编辑 '!W604)</f>
        <v/>
      </c>
      <c r="V604" s="123" t="str">
        <f>IF('表格编辑 '!X604="","",'表格编辑 '!X604)</f>
        <v/>
      </c>
      <c r="W604" s="123" t="str">
        <f>IF('表格编辑 '!Y604="","",'表格编辑 '!Y604)</f>
        <v/>
      </c>
      <c r="X604" s="123" t="str">
        <f>IF('表格编辑 '!Z604="","",'表格编辑 '!Z604)</f>
        <v/>
      </c>
      <c r="Y604" s="123" t="str">
        <f>IF('表格编辑 '!AA604="","",'表格编辑 '!AA604)</f>
        <v/>
      </c>
      <c r="Z604" s="123" t="str">
        <f>IF('表格编辑 '!AB604="","",'表格编辑 '!AB604)</f>
        <v/>
      </c>
      <c r="AA604" s="123" t="str">
        <f>IF('表格编辑 '!AC604="","",'表格编辑 '!AC604)</f>
        <v/>
      </c>
      <c r="AB604" s="123" t="str">
        <f>IF('表格编辑 '!AD604="","",'表格编辑 '!AD604)</f>
        <v/>
      </c>
      <c r="AC604" s="123" t="str">
        <f>IF('表格编辑 '!AE604="","",'表格编辑 '!AE604)</f>
        <v/>
      </c>
      <c r="AD604" s="123">
        <f>IF('表格编辑 '!AF604="","",'表格编辑 '!AF604)</f>
        <v>140191</v>
      </c>
    </row>
    <row r="605" spans="1:30">
      <c r="A605" s="123">
        <f>IF('表格编辑 '!A605="","",'表格编辑 '!A605)</f>
        <v>40192</v>
      </c>
      <c r="B605" s="123">
        <f>IF('表格编辑 '!B605="","",'表格编辑 '!B605)</f>
        <v>50155</v>
      </c>
      <c r="C605" s="123">
        <f>IF('表格编辑 '!E605="","",'表格编辑 '!E605)</f>
        <v>39</v>
      </c>
      <c r="D605" s="123" t="str">
        <f>IF('表格编辑 '!F605="","",'表格编辑 '!F605)</f>
        <v>AI_born_event(RECEIVER, ARG0, ARG1, ARG2, ARG3,ARG4)</v>
      </c>
      <c r="E605" s="123" t="str">
        <f>IF('表格编辑 '!G605="","",'表格编辑 '!G605)</f>
        <v>AI_update_event(RECEIVER, ARG0, ARG1, ARG2, ARG3,ARG4)</v>
      </c>
      <c r="F605" s="123" t="str">
        <f>IF('表格编辑 '!H605="","",'表格编辑 '!H605)</f>
        <v/>
      </c>
      <c r="G605" s="123" t="str">
        <f>IF('表格编辑 '!I605="","",'表格编辑 '!I605)</f>
        <v/>
      </c>
      <c r="H605" s="123" t="str">
        <f>IF('表格编辑 '!J605="","",'表格编辑 '!J605)</f>
        <v>test_deadth_event(RECEIVER, ARG0, ARG1, ARG2, ARG3,ARG4)</v>
      </c>
      <c r="I605" s="123">
        <f>IF('表格编辑 '!K605="","",'表格编辑 '!K605)</f>
        <v>1</v>
      </c>
      <c r="J605" s="123">
        <f>IF('表格编辑 '!L605="","",'表格编辑 '!L605)</f>
        <v>702</v>
      </c>
      <c r="K605" s="123">
        <f>IF('表格编辑 '!M605="","",'表格编辑 '!M605)</f>
        <v>1170</v>
      </c>
      <c r="L605" s="123" t="str">
        <f>IF('表格编辑 '!N605="","",'表格编辑 '!N605)</f>
        <v/>
      </c>
      <c r="M605" s="123" t="str">
        <f>IF('表格编辑 '!O605="","",'表格编辑 '!O605)</f>
        <v/>
      </c>
      <c r="N605" s="123" t="str">
        <f>IF('表格编辑 '!P605="","",'表格编辑 '!P605)</f>
        <v/>
      </c>
      <c r="O605" s="123" t="str">
        <f>IF('表格编辑 '!Q605="","",'表格编辑 '!Q605)</f>
        <v/>
      </c>
      <c r="P605" s="123" t="str">
        <f>IF('表格编辑 '!R605="","",'表格编辑 '!R605)</f>
        <v/>
      </c>
      <c r="Q605" s="123">
        <f>IF('表格编辑 '!S605="","",'表格编辑 '!S605)</f>
        <v>320</v>
      </c>
      <c r="R605" s="123" t="str">
        <f>IF('表格编辑 '!T605="","",'表格编辑 '!T605)</f>
        <v/>
      </c>
      <c r="S605" s="123" t="str">
        <f>IF('表格编辑 '!U605="","",'表格编辑 '!U605)</f>
        <v/>
      </c>
      <c r="T605" s="123" t="str">
        <f>IF('表格编辑 '!V605="","",'表格编辑 '!V605)</f>
        <v/>
      </c>
      <c r="U605" s="123" t="str">
        <f>IF('表格编辑 '!W605="","",'表格编辑 '!W605)</f>
        <v/>
      </c>
      <c r="V605" s="123" t="str">
        <f>IF('表格编辑 '!X605="","",'表格编辑 '!X605)</f>
        <v/>
      </c>
      <c r="W605" s="123" t="str">
        <f>IF('表格编辑 '!Y605="","",'表格编辑 '!Y605)</f>
        <v/>
      </c>
      <c r="X605" s="123" t="str">
        <f>IF('表格编辑 '!Z605="","",'表格编辑 '!Z605)</f>
        <v/>
      </c>
      <c r="Y605" s="123" t="str">
        <f>IF('表格编辑 '!AA605="","",'表格编辑 '!AA605)</f>
        <v/>
      </c>
      <c r="Z605" s="123" t="str">
        <f>IF('表格编辑 '!AB605="","",'表格编辑 '!AB605)</f>
        <v/>
      </c>
      <c r="AA605" s="123" t="str">
        <f>IF('表格编辑 '!AC605="","",'表格编辑 '!AC605)</f>
        <v/>
      </c>
      <c r="AB605" s="123" t="str">
        <f>IF('表格编辑 '!AD605="","",'表格编辑 '!AD605)</f>
        <v/>
      </c>
      <c r="AC605" s="123" t="str">
        <f>IF('表格编辑 '!AE605="","",'表格编辑 '!AE605)</f>
        <v/>
      </c>
      <c r="AD605" s="123">
        <f>IF('表格编辑 '!AF605="","",'表格编辑 '!AF605)</f>
        <v>140192</v>
      </c>
    </row>
    <row r="606" spans="1:30">
      <c r="A606" s="123">
        <f>IF('表格编辑 '!A606="","",'表格编辑 '!A606)</f>
        <v>40193</v>
      </c>
      <c r="B606" s="123">
        <f>IF('表格编辑 '!B606="","",'表格编辑 '!B606)</f>
        <v>50056</v>
      </c>
      <c r="C606" s="123">
        <f>IF('表格编辑 '!E606="","",'表格编辑 '!E606)</f>
        <v>39</v>
      </c>
      <c r="D606" s="123" t="str">
        <f>IF('表格编辑 '!F606="","",'表格编辑 '!F606)</f>
        <v>AI_born_event(RECEIVER, ARG0, ARG1, ARG2, ARG3,ARG4)</v>
      </c>
      <c r="E606" s="123" t="str">
        <f>IF('表格编辑 '!G606="","",'表格编辑 '!G606)</f>
        <v>AI_update_event(RECEIVER, ARG0, ARG1, ARG2, ARG3,ARG4)</v>
      </c>
      <c r="F606" s="123" t="str">
        <f>IF('表格编辑 '!H606="","",'表格编辑 '!H606)</f>
        <v/>
      </c>
      <c r="G606" s="123" t="str">
        <f>IF('表格编辑 '!I606="","",'表格编辑 '!I606)</f>
        <v/>
      </c>
      <c r="H606" s="123" t="str">
        <f>IF('表格编辑 '!J606="","",'表格编辑 '!J606)</f>
        <v>test_deadth_event(RECEIVER, ARG0, ARG1, ARG2, ARG3,ARG4)</v>
      </c>
      <c r="I606" s="123">
        <f>IF('表格编辑 '!K606="","",'表格编辑 '!K606)</f>
        <v>1</v>
      </c>
      <c r="J606" s="123">
        <f>IF('表格编辑 '!L606="","",'表格编辑 '!L606)</f>
        <v>972</v>
      </c>
      <c r="K606" s="123">
        <f>IF('表格编辑 '!M606="","",'表格编辑 '!M606)</f>
        <v>1170</v>
      </c>
      <c r="L606" s="123" t="str">
        <f>IF('表格编辑 '!N606="","",'表格编辑 '!N606)</f>
        <v/>
      </c>
      <c r="M606" s="123" t="str">
        <f>IF('表格编辑 '!O606="","",'表格编辑 '!O606)</f>
        <v/>
      </c>
      <c r="N606" s="123" t="str">
        <f>IF('表格编辑 '!P606="","",'表格编辑 '!P606)</f>
        <v/>
      </c>
      <c r="O606" s="123" t="str">
        <f>IF('表格编辑 '!Q606="","",'表格编辑 '!Q606)</f>
        <v/>
      </c>
      <c r="P606" s="123" t="str">
        <f>IF('表格编辑 '!R606="","",'表格编辑 '!R606)</f>
        <v/>
      </c>
      <c r="Q606" s="123">
        <f>IF('表格编辑 '!S606="","",'表格编辑 '!S606)</f>
        <v>320</v>
      </c>
      <c r="R606" s="123" t="str">
        <f>IF('表格编辑 '!T606="","",'表格编辑 '!T606)</f>
        <v/>
      </c>
      <c r="S606" s="123" t="str">
        <f>IF('表格编辑 '!U606="","",'表格编辑 '!U606)</f>
        <v/>
      </c>
      <c r="T606" s="123" t="str">
        <f>IF('表格编辑 '!V606="","",'表格编辑 '!V606)</f>
        <v/>
      </c>
      <c r="U606" s="123" t="str">
        <f>IF('表格编辑 '!W606="","",'表格编辑 '!W606)</f>
        <v/>
      </c>
      <c r="V606" s="123" t="str">
        <f>IF('表格编辑 '!X606="","",'表格编辑 '!X606)</f>
        <v/>
      </c>
      <c r="W606" s="123" t="str">
        <f>IF('表格编辑 '!Y606="","",'表格编辑 '!Y606)</f>
        <v/>
      </c>
      <c r="X606" s="123" t="str">
        <f>IF('表格编辑 '!Z606="","",'表格编辑 '!Z606)</f>
        <v/>
      </c>
      <c r="Y606" s="123" t="str">
        <f>IF('表格编辑 '!AA606="","",'表格编辑 '!AA606)</f>
        <v/>
      </c>
      <c r="Z606" s="123" t="str">
        <f>IF('表格编辑 '!AB606="","",'表格编辑 '!AB606)</f>
        <v/>
      </c>
      <c r="AA606" s="123" t="str">
        <f>IF('表格编辑 '!AC606="","",'表格编辑 '!AC606)</f>
        <v/>
      </c>
      <c r="AB606" s="123" t="str">
        <f>IF('表格编辑 '!AD606="","",'表格编辑 '!AD606)</f>
        <v/>
      </c>
      <c r="AC606" s="123" t="str">
        <f>IF('表格编辑 '!AE606="","",'表格编辑 '!AE606)</f>
        <v/>
      </c>
      <c r="AD606" s="123">
        <f>IF('表格编辑 '!AF606="","",'表格编辑 '!AF606)</f>
        <v>140193</v>
      </c>
    </row>
    <row r="607" spans="1:30">
      <c r="A607" s="123">
        <f>IF('表格编辑 '!A607="","",'表格编辑 '!A607)</f>
        <v>40194</v>
      </c>
      <c r="B607" s="123">
        <f>IF('表格编辑 '!B607="","",'表格编辑 '!B607)</f>
        <v>50111</v>
      </c>
      <c r="C607" s="123">
        <f>IF('表格编辑 '!E607="","",'表格编辑 '!E607)</f>
        <v>39</v>
      </c>
      <c r="D607" s="123" t="str">
        <f>IF('表格编辑 '!F607="","",'表格编辑 '!F607)</f>
        <v>AI_born_event(RECEIVER, ARG0, ARG1, ARG2, ARG3,ARG4)</v>
      </c>
      <c r="E607" s="123" t="str">
        <f>IF('表格编辑 '!G607="","",'表格编辑 '!G607)</f>
        <v>AI_update_event(RECEIVER, ARG0, ARG1, ARG2, ARG3,ARG4)</v>
      </c>
      <c r="F607" s="123" t="str">
        <f>IF('表格编辑 '!H607="","",'表格编辑 '!H607)</f>
        <v/>
      </c>
      <c r="G607" s="123" t="str">
        <f>IF('表格编辑 '!I607="","",'表格编辑 '!I607)</f>
        <v/>
      </c>
      <c r="H607" s="123" t="str">
        <f>IF('表格编辑 '!J607="","",'表格编辑 '!J607)</f>
        <v>test_deadth_event(RECEIVER, ARG0, ARG1, ARG2, ARG3,ARG4)</v>
      </c>
      <c r="I607" s="123">
        <f>IF('表格编辑 '!K607="","",'表格编辑 '!K607)</f>
        <v>1</v>
      </c>
      <c r="J607" s="123">
        <f>IF('表格编辑 '!L607="","",'表格编辑 '!L607)</f>
        <v>1040</v>
      </c>
      <c r="K607" s="123">
        <f>IF('表格编辑 '!M607="","",'表格编辑 '!M607)</f>
        <v>1170</v>
      </c>
      <c r="L607" s="123" t="str">
        <f>IF('表格编辑 '!N607="","",'表格编辑 '!N607)</f>
        <v/>
      </c>
      <c r="M607" s="123" t="str">
        <f>IF('表格编辑 '!O607="","",'表格编辑 '!O607)</f>
        <v/>
      </c>
      <c r="N607" s="123" t="str">
        <f>IF('表格编辑 '!P607="","",'表格编辑 '!P607)</f>
        <v/>
      </c>
      <c r="O607" s="123" t="str">
        <f>IF('表格编辑 '!Q607="","",'表格编辑 '!Q607)</f>
        <v/>
      </c>
      <c r="P607" s="123" t="str">
        <f>IF('表格编辑 '!R607="","",'表格编辑 '!R607)</f>
        <v/>
      </c>
      <c r="Q607" s="123">
        <f>IF('表格编辑 '!S607="","",'表格编辑 '!S607)</f>
        <v>320</v>
      </c>
      <c r="R607" s="123" t="str">
        <f>IF('表格编辑 '!T607="","",'表格编辑 '!T607)</f>
        <v/>
      </c>
      <c r="S607" s="123" t="str">
        <f>IF('表格编辑 '!U607="","",'表格编辑 '!U607)</f>
        <v/>
      </c>
      <c r="T607" s="123" t="str">
        <f>IF('表格编辑 '!V607="","",'表格编辑 '!V607)</f>
        <v/>
      </c>
      <c r="U607" s="123" t="str">
        <f>IF('表格编辑 '!W607="","",'表格编辑 '!W607)</f>
        <v/>
      </c>
      <c r="V607" s="123" t="str">
        <f>IF('表格编辑 '!X607="","",'表格编辑 '!X607)</f>
        <v/>
      </c>
      <c r="W607" s="123" t="str">
        <f>IF('表格编辑 '!Y607="","",'表格编辑 '!Y607)</f>
        <v/>
      </c>
      <c r="X607" s="123" t="str">
        <f>IF('表格编辑 '!Z607="","",'表格编辑 '!Z607)</f>
        <v/>
      </c>
      <c r="Y607" s="123" t="str">
        <f>IF('表格编辑 '!AA607="","",'表格编辑 '!AA607)</f>
        <v/>
      </c>
      <c r="Z607" s="123" t="str">
        <f>IF('表格编辑 '!AB607="","",'表格编辑 '!AB607)</f>
        <v/>
      </c>
      <c r="AA607" s="123" t="str">
        <f>IF('表格编辑 '!AC607="","",'表格编辑 '!AC607)</f>
        <v/>
      </c>
      <c r="AB607" s="123" t="str">
        <f>IF('表格编辑 '!AD607="","",'表格编辑 '!AD607)</f>
        <v/>
      </c>
      <c r="AC607" s="123" t="str">
        <f>IF('表格编辑 '!AE607="","",'表格编辑 '!AE607)</f>
        <v/>
      </c>
      <c r="AD607" s="123">
        <f>IF('表格编辑 '!AF607="","",'表格编辑 '!AF607)</f>
        <v>140194</v>
      </c>
    </row>
    <row r="608" spans="1:30">
      <c r="A608" s="123">
        <f>IF('表格编辑 '!A608="","",'表格编辑 '!A608)</f>
        <v>40195</v>
      </c>
      <c r="B608" s="123">
        <f>IF('表格编辑 '!B608="","",'表格编辑 '!B608)</f>
        <v>50092</v>
      </c>
      <c r="C608" s="123">
        <f>IF('表格编辑 '!E608="","",'表格编辑 '!E608)</f>
        <v>39</v>
      </c>
      <c r="D608" s="123" t="str">
        <f>IF('表格编辑 '!F608="","",'表格编辑 '!F608)</f>
        <v>AI_born_event(RECEIVER, ARG0, ARG1, ARG2, ARG3,ARG4)</v>
      </c>
      <c r="E608" s="123" t="str">
        <f>IF('表格编辑 '!G608="","",'表格编辑 '!G608)</f>
        <v>AI_update_event(RECEIVER, ARG0, ARG1, ARG2, ARG3,ARG4)</v>
      </c>
      <c r="F608" s="123" t="str">
        <f>IF('表格编辑 '!H608="","",'表格编辑 '!H608)</f>
        <v/>
      </c>
      <c r="G608" s="123" t="str">
        <f>IF('表格编辑 '!I608="","",'表格编辑 '!I608)</f>
        <v/>
      </c>
      <c r="H608" s="123" t="str">
        <f>IF('表格编辑 '!J608="","",'表格编辑 '!J608)</f>
        <v>test_deadth_event(RECEIVER, ARG0, ARG1, ARG2, ARG3,ARG4)</v>
      </c>
      <c r="I608" s="123">
        <f>IF('表格编辑 '!K608="","",'表格编辑 '!K608)</f>
        <v>1</v>
      </c>
      <c r="J608" s="123">
        <f>IF('表格编辑 '!L608="","",'表格编辑 '!L608)</f>
        <v>492</v>
      </c>
      <c r="K608" s="123">
        <f>IF('表格编辑 '!M608="","",'表格编辑 '!M608)</f>
        <v>1170</v>
      </c>
      <c r="L608" s="123" t="str">
        <f>IF('表格编辑 '!N608="","",'表格编辑 '!N608)</f>
        <v/>
      </c>
      <c r="M608" s="123" t="str">
        <f>IF('表格编辑 '!O608="","",'表格编辑 '!O608)</f>
        <v/>
      </c>
      <c r="N608" s="123" t="str">
        <f>IF('表格编辑 '!P608="","",'表格编辑 '!P608)</f>
        <v/>
      </c>
      <c r="O608" s="123" t="str">
        <f>IF('表格编辑 '!Q608="","",'表格编辑 '!Q608)</f>
        <v/>
      </c>
      <c r="P608" s="123" t="str">
        <f>IF('表格编辑 '!R608="","",'表格编辑 '!R608)</f>
        <v/>
      </c>
      <c r="Q608" s="123">
        <f>IF('表格编辑 '!S608="","",'表格编辑 '!S608)</f>
        <v>320</v>
      </c>
      <c r="R608" s="123" t="str">
        <f>IF('表格编辑 '!T608="","",'表格编辑 '!T608)</f>
        <v/>
      </c>
      <c r="S608" s="123" t="str">
        <f>IF('表格编辑 '!U608="","",'表格编辑 '!U608)</f>
        <v/>
      </c>
      <c r="T608" s="123" t="str">
        <f>IF('表格编辑 '!V608="","",'表格编辑 '!V608)</f>
        <v/>
      </c>
      <c r="U608" s="123" t="str">
        <f>IF('表格编辑 '!W608="","",'表格编辑 '!W608)</f>
        <v/>
      </c>
      <c r="V608" s="123" t="str">
        <f>IF('表格编辑 '!X608="","",'表格编辑 '!X608)</f>
        <v/>
      </c>
      <c r="W608" s="123" t="str">
        <f>IF('表格编辑 '!Y608="","",'表格编辑 '!Y608)</f>
        <v/>
      </c>
      <c r="X608" s="123" t="str">
        <f>IF('表格编辑 '!Z608="","",'表格编辑 '!Z608)</f>
        <v/>
      </c>
      <c r="Y608" s="123" t="str">
        <f>IF('表格编辑 '!AA608="","",'表格编辑 '!AA608)</f>
        <v/>
      </c>
      <c r="Z608" s="123" t="str">
        <f>IF('表格编辑 '!AB608="","",'表格编辑 '!AB608)</f>
        <v/>
      </c>
      <c r="AA608" s="123" t="str">
        <f>IF('表格编辑 '!AC608="","",'表格编辑 '!AC608)</f>
        <v/>
      </c>
      <c r="AB608" s="123" t="str">
        <f>IF('表格编辑 '!AD608="","",'表格编辑 '!AD608)</f>
        <v/>
      </c>
      <c r="AC608" s="123" t="str">
        <f>IF('表格编辑 '!AE608="","",'表格编辑 '!AE608)</f>
        <v/>
      </c>
      <c r="AD608" s="123">
        <f>IF('表格编辑 '!AF608="","",'表格编辑 '!AF608)</f>
        <v>140195</v>
      </c>
    </row>
    <row r="609" spans="1:30">
      <c r="A609" s="123">
        <f>IF('表格编辑 '!A609="","",'表格编辑 '!A609)</f>
        <v>40196</v>
      </c>
      <c r="B609" s="123">
        <f>IF('表格编辑 '!B609="","",'表格编辑 '!B609)</f>
        <v>50000</v>
      </c>
      <c r="C609" s="123">
        <f>IF('表格编辑 '!E609="","",'表格编辑 '!E609)</f>
        <v>44</v>
      </c>
      <c r="D609" s="123" t="str">
        <f>IF('表格编辑 '!F609="","",'表格编辑 '!F609)</f>
        <v>AI_born_event(RECEIVER, ARG0, ARG1, ARG2, ARG3,ARG4)</v>
      </c>
      <c r="E609" s="123" t="str">
        <f>IF('表格编辑 '!G609="","",'表格编辑 '!G609)</f>
        <v>AI_update_event(RECEIVER, ARG0, ARG1, ARG2, ARG3,ARG4)</v>
      </c>
      <c r="F609" s="123" t="str">
        <f>IF('表格编辑 '!H609="","",'表格编辑 '!H609)</f>
        <v/>
      </c>
      <c r="G609" s="123" t="str">
        <f>IF('表格编辑 '!I609="","",'表格编辑 '!I609)</f>
        <v/>
      </c>
      <c r="H609" s="123" t="str">
        <f>IF('表格编辑 '!J609="","",'表格编辑 '!J609)</f>
        <v>test_deadth_event(RECEIVER, ARG0, ARG1, ARG2, ARG3,ARG4)</v>
      </c>
      <c r="I609" s="123">
        <f>IF('表格编辑 '!K609="","",'表格编辑 '!K609)</f>
        <v>1</v>
      </c>
      <c r="J609" s="123">
        <f>IF('表格编辑 '!L609="","",'表格编辑 '!L609)</f>
        <v>1090</v>
      </c>
      <c r="K609" s="123">
        <f>IF('表格编辑 '!M609="","",'表格编辑 '!M609)</f>
        <v>1320</v>
      </c>
      <c r="L609" s="123" t="str">
        <f>IF('表格编辑 '!N609="","",'表格编辑 '!N609)</f>
        <v/>
      </c>
      <c r="M609" s="123" t="str">
        <f>IF('表格编辑 '!O609="","",'表格编辑 '!O609)</f>
        <v/>
      </c>
      <c r="N609" s="123" t="str">
        <f>IF('表格编辑 '!P609="","",'表格编辑 '!P609)</f>
        <v/>
      </c>
      <c r="O609" s="123" t="str">
        <f>IF('表格编辑 '!Q609="","",'表格编辑 '!Q609)</f>
        <v/>
      </c>
      <c r="P609" s="123" t="str">
        <f>IF('表格编辑 '!R609="","",'表格编辑 '!R609)</f>
        <v/>
      </c>
      <c r="Q609" s="123">
        <f>IF('表格编辑 '!S609="","",'表格编辑 '!S609)</f>
        <v>320</v>
      </c>
      <c r="R609" s="123" t="str">
        <f>IF('表格编辑 '!T609="","",'表格编辑 '!T609)</f>
        <v/>
      </c>
      <c r="S609" s="123" t="str">
        <f>IF('表格编辑 '!U609="","",'表格编辑 '!U609)</f>
        <v/>
      </c>
      <c r="T609" s="123" t="str">
        <f>IF('表格编辑 '!V609="","",'表格编辑 '!V609)</f>
        <v/>
      </c>
      <c r="U609" s="123" t="str">
        <f>IF('表格编辑 '!W609="","",'表格编辑 '!W609)</f>
        <v/>
      </c>
      <c r="V609" s="123" t="str">
        <f>IF('表格编辑 '!X609="","",'表格编辑 '!X609)</f>
        <v/>
      </c>
      <c r="W609" s="123" t="str">
        <f>IF('表格编辑 '!Y609="","",'表格编辑 '!Y609)</f>
        <v/>
      </c>
      <c r="X609" s="123" t="str">
        <f>IF('表格编辑 '!Z609="","",'表格编辑 '!Z609)</f>
        <v/>
      </c>
      <c r="Y609" s="123" t="str">
        <f>IF('表格编辑 '!AA609="","",'表格编辑 '!AA609)</f>
        <v/>
      </c>
      <c r="Z609" s="123" t="str">
        <f>IF('表格编辑 '!AB609="","",'表格编辑 '!AB609)</f>
        <v/>
      </c>
      <c r="AA609" s="123" t="str">
        <f>IF('表格编辑 '!AC609="","",'表格编辑 '!AC609)</f>
        <v/>
      </c>
      <c r="AB609" s="123" t="str">
        <f>IF('表格编辑 '!AD609="","",'表格编辑 '!AD609)</f>
        <v/>
      </c>
      <c r="AC609" s="123" t="str">
        <f>IF('表格编辑 '!AE609="","",'表格编辑 '!AE609)</f>
        <v/>
      </c>
      <c r="AD609" s="123">
        <f>IF('表格编辑 '!AF609="","",'表格编辑 '!AF609)</f>
        <v>140196</v>
      </c>
    </row>
    <row r="610" spans="1:30">
      <c r="A610" s="123">
        <f>IF('表格编辑 '!A610="","",'表格编辑 '!A610)</f>
        <v>40197</v>
      </c>
      <c r="B610" s="123">
        <f>IF('表格编辑 '!B610="","",'表格编辑 '!B610)</f>
        <v>50153</v>
      </c>
      <c r="C610" s="123">
        <f>IF('表格编辑 '!E610="","",'表格编辑 '!E610)</f>
        <v>44</v>
      </c>
      <c r="D610" s="123" t="str">
        <f>IF('表格编辑 '!F610="","",'表格编辑 '!F610)</f>
        <v>AI_born_event(RECEIVER, ARG0, ARG1, ARG2, ARG3,ARG4)</v>
      </c>
      <c r="E610" s="123" t="str">
        <f>IF('表格编辑 '!G610="","",'表格编辑 '!G610)</f>
        <v>AI_update_event(RECEIVER, ARG0, ARG1, ARG2, ARG3,ARG4)</v>
      </c>
      <c r="F610" s="123" t="str">
        <f>IF('表格编辑 '!H610="","",'表格编辑 '!H610)</f>
        <v/>
      </c>
      <c r="G610" s="123" t="str">
        <f>IF('表格编辑 '!I610="","",'表格编辑 '!I610)</f>
        <v/>
      </c>
      <c r="H610" s="123" t="str">
        <f>IF('表格编辑 '!J610="","",'表格编辑 '!J610)</f>
        <v>test_deadth_event(RECEIVER, ARG0, ARG1, ARG2, ARG3,ARG4)</v>
      </c>
      <c r="I610" s="123">
        <f>IF('表格编辑 '!K610="","",'表格编辑 '!K610)</f>
        <v>1</v>
      </c>
      <c r="J610" s="123">
        <f>IF('表格编辑 '!L610="","",'表格编辑 '!L610)</f>
        <v>1670</v>
      </c>
      <c r="K610" s="123">
        <f>IF('表格编辑 '!M610="","",'表格编辑 '!M610)</f>
        <v>1320</v>
      </c>
      <c r="L610" s="123" t="str">
        <f>IF('表格编辑 '!N610="","",'表格编辑 '!N610)</f>
        <v/>
      </c>
      <c r="M610" s="123" t="str">
        <f>IF('表格编辑 '!O610="","",'表格编辑 '!O610)</f>
        <v/>
      </c>
      <c r="N610" s="123" t="str">
        <f>IF('表格编辑 '!P610="","",'表格编辑 '!P610)</f>
        <v/>
      </c>
      <c r="O610" s="123" t="str">
        <f>IF('表格编辑 '!Q610="","",'表格编辑 '!Q610)</f>
        <v/>
      </c>
      <c r="P610" s="123" t="str">
        <f>IF('表格编辑 '!R610="","",'表格编辑 '!R610)</f>
        <v/>
      </c>
      <c r="Q610" s="123">
        <f>IF('表格编辑 '!S610="","",'表格编辑 '!S610)</f>
        <v>320</v>
      </c>
      <c r="R610" s="123" t="str">
        <f>IF('表格编辑 '!T610="","",'表格编辑 '!T610)</f>
        <v/>
      </c>
      <c r="S610" s="123" t="str">
        <f>IF('表格编辑 '!U610="","",'表格编辑 '!U610)</f>
        <v/>
      </c>
      <c r="T610" s="123" t="str">
        <f>IF('表格编辑 '!V610="","",'表格编辑 '!V610)</f>
        <v/>
      </c>
      <c r="U610" s="123" t="str">
        <f>IF('表格编辑 '!W610="","",'表格编辑 '!W610)</f>
        <v/>
      </c>
      <c r="V610" s="123" t="str">
        <f>IF('表格编辑 '!X610="","",'表格编辑 '!X610)</f>
        <v/>
      </c>
      <c r="W610" s="123" t="str">
        <f>IF('表格编辑 '!Y610="","",'表格编辑 '!Y610)</f>
        <v/>
      </c>
      <c r="X610" s="123" t="str">
        <f>IF('表格编辑 '!Z610="","",'表格编辑 '!Z610)</f>
        <v/>
      </c>
      <c r="Y610" s="123" t="str">
        <f>IF('表格编辑 '!AA610="","",'表格编辑 '!AA610)</f>
        <v/>
      </c>
      <c r="Z610" s="123" t="str">
        <f>IF('表格编辑 '!AB610="","",'表格编辑 '!AB610)</f>
        <v/>
      </c>
      <c r="AA610" s="123" t="str">
        <f>IF('表格编辑 '!AC610="","",'表格编辑 '!AC610)</f>
        <v/>
      </c>
      <c r="AB610" s="123" t="str">
        <f>IF('表格编辑 '!AD610="","",'表格编辑 '!AD610)</f>
        <v/>
      </c>
      <c r="AC610" s="123" t="str">
        <f>IF('表格编辑 '!AE610="","",'表格编辑 '!AE610)</f>
        <v/>
      </c>
      <c r="AD610" s="123">
        <f>IF('表格编辑 '!AF610="","",'表格编辑 '!AF610)</f>
        <v>140197</v>
      </c>
    </row>
    <row r="611" spans="1:30">
      <c r="A611" s="123">
        <f>IF('表格编辑 '!A611="","",'表格编辑 '!A611)</f>
        <v>40198</v>
      </c>
      <c r="B611" s="123">
        <f>IF('表格编辑 '!B611="","",'表格编辑 '!B611)</f>
        <v>50005</v>
      </c>
      <c r="C611" s="123">
        <f>IF('表格编辑 '!E611="","",'表格编辑 '!E611)</f>
        <v>44</v>
      </c>
      <c r="D611" s="123" t="str">
        <f>IF('表格编辑 '!F611="","",'表格编辑 '!F611)</f>
        <v>AI_born_event(RECEIVER, ARG0, ARG1, ARG2, ARG3,ARG4)</v>
      </c>
      <c r="E611" s="123" t="str">
        <f>IF('表格编辑 '!G611="","",'表格编辑 '!G611)</f>
        <v>AI_update_event(RECEIVER, ARG0, ARG1, ARG2, ARG3,ARG4)</v>
      </c>
      <c r="F611" s="123" t="str">
        <f>IF('表格编辑 '!H611="","",'表格编辑 '!H611)</f>
        <v/>
      </c>
      <c r="G611" s="123" t="str">
        <f>IF('表格编辑 '!I611="","",'表格编辑 '!I611)</f>
        <v/>
      </c>
      <c r="H611" s="123" t="str">
        <f>IF('表格编辑 '!J611="","",'表格编辑 '!J611)</f>
        <v>test_deadth_event(RECEIVER, ARG0, ARG1, ARG2, ARG3,ARG4)</v>
      </c>
      <c r="I611" s="123">
        <f>IF('表格编辑 '!K611="","",'表格编辑 '!K611)</f>
        <v>1</v>
      </c>
      <c r="J611" s="123">
        <f>IF('表格编辑 '!L611="","",'表格编辑 '!L611)</f>
        <v>1802</v>
      </c>
      <c r="K611" s="123">
        <f>IF('表格编辑 '!M611="","",'表格编辑 '!M611)</f>
        <v>1320</v>
      </c>
      <c r="L611" s="123" t="str">
        <f>IF('表格编辑 '!N611="","",'表格编辑 '!N611)</f>
        <v/>
      </c>
      <c r="M611" s="123" t="str">
        <f>IF('表格编辑 '!O611="","",'表格编辑 '!O611)</f>
        <v/>
      </c>
      <c r="N611" s="123" t="str">
        <f>IF('表格编辑 '!P611="","",'表格编辑 '!P611)</f>
        <v/>
      </c>
      <c r="O611" s="123" t="str">
        <f>IF('表格编辑 '!Q611="","",'表格编辑 '!Q611)</f>
        <v/>
      </c>
      <c r="P611" s="123" t="str">
        <f>IF('表格编辑 '!R611="","",'表格编辑 '!R611)</f>
        <v/>
      </c>
      <c r="Q611" s="123">
        <f>IF('表格编辑 '!S611="","",'表格编辑 '!S611)</f>
        <v>320</v>
      </c>
      <c r="R611" s="123" t="str">
        <f>IF('表格编辑 '!T611="","",'表格编辑 '!T611)</f>
        <v/>
      </c>
      <c r="S611" s="123" t="str">
        <f>IF('表格编辑 '!U611="","",'表格编辑 '!U611)</f>
        <v/>
      </c>
      <c r="T611" s="123" t="str">
        <f>IF('表格编辑 '!V611="","",'表格编辑 '!V611)</f>
        <v/>
      </c>
      <c r="U611" s="123" t="str">
        <f>IF('表格编辑 '!W611="","",'表格编辑 '!W611)</f>
        <v/>
      </c>
      <c r="V611" s="123" t="str">
        <f>IF('表格编辑 '!X611="","",'表格编辑 '!X611)</f>
        <v/>
      </c>
      <c r="W611" s="123" t="str">
        <f>IF('表格编辑 '!Y611="","",'表格编辑 '!Y611)</f>
        <v/>
      </c>
      <c r="X611" s="123" t="str">
        <f>IF('表格编辑 '!Z611="","",'表格编辑 '!Z611)</f>
        <v/>
      </c>
      <c r="Y611" s="123" t="str">
        <f>IF('表格编辑 '!AA611="","",'表格编辑 '!AA611)</f>
        <v/>
      </c>
      <c r="Z611" s="123" t="str">
        <f>IF('表格编辑 '!AB611="","",'表格编辑 '!AB611)</f>
        <v/>
      </c>
      <c r="AA611" s="123" t="str">
        <f>IF('表格编辑 '!AC611="","",'表格编辑 '!AC611)</f>
        <v/>
      </c>
      <c r="AB611" s="123" t="str">
        <f>IF('表格编辑 '!AD611="","",'表格编辑 '!AD611)</f>
        <v/>
      </c>
      <c r="AC611" s="123" t="str">
        <f>IF('表格编辑 '!AE611="","",'表格编辑 '!AE611)</f>
        <v/>
      </c>
      <c r="AD611" s="123">
        <f>IF('表格编辑 '!AF611="","",'表格编辑 '!AF611)</f>
        <v>140198</v>
      </c>
    </row>
    <row r="612" spans="1:30">
      <c r="A612" s="123">
        <f>IF('表格编辑 '!A612="","",'表格编辑 '!A612)</f>
        <v>40199</v>
      </c>
      <c r="B612" s="123">
        <f>IF('表格编辑 '!B612="","",'表格编辑 '!B612)</f>
        <v>50044</v>
      </c>
      <c r="C612" s="123">
        <f>IF('表格编辑 '!E612="","",'表格编辑 '!E612)</f>
        <v>44</v>
      </c>
      <c r="D612" s="123" t="str">
        <f>IF('表格编辑 '!F612="","",'表格编辑 '!F612)</f>
        <v>AI_born_event(RECEIVER, ARG0, ARG1, ARG2, ARG3,ARG4)</v>
      </c>
      <c r="E612" s="123" t="str">
        <f>IF('表格编辑 '!G612="","",'表格编辑 '!G612)</f>
        <v>AI_update_event(RECEIVER, ARG0, ARG1, ARG2, ARG3,ARG4)</v>
      </c>
      <c r="F612" s="123" t="str">
        <f>IF('表格编辑 '!H612="","",'表格编辑 '!H612)</f>
        <v/>
      </c>
      <c r="G612" s="123" t="str">
        <f>IF('表格编辑 '!I612="","",'表格编辑 '!I612)</f>
        <v/>
      </c>
      <c r="H612" s="123" t="str">
        <f>IF('表格编辑 '!J612="","",'表格编辑 '!J612)</f>
        <v>test_deadth_event(RECEIVER, ARG0, ARG1, ARG2, ARG3,ARG4)</v>
      </c>
      <c r="I612" s="123">
        <f>IF('表格编辑 '!K612="","",'表格编辑 '!K612)</f>
        <v>1</v>
      </c>
      <c r="J612" s="123">
        <f>IF('表格编辑 '!L612="","",'表格编辑 '!L612)</f>
        <v>1614</v>
      </c>
      <c r="K612" s="123">
        <f>IF('表格编辑 '!M612="","",'表格编辑 '!M612)</f>
        <v>1320</v>
      </c>
      <c r="L612" s="123" t="str">
        <f>IF('表格编辑 '!N612="","",'表格编辑 '!N612)</f>
        <v/>
      </c>
      <c r="M612" s="123" t="str">
        <f>IF('表格编辑 '!O612="","",'表格编辑 '!O612)</f>
        <v/>
      </c>
      <c r="N612" s="123" t="str">
        <f>IF('表格编辑 '!P612="","",'表格编辑 '!P612)</f>
        <v/>
      </c>
      <c r="O612" s="123" t="str">
        <f>IF('表格编辑 '!Q612="","",'表格编辑 '!Q612)</f>
        <v/>
      </c>
      <c r="P612" s="123" t="str">
        <f>IF('表格编辑 '!R612="","",'表格编辑 '!R612)</f>
        <v/>
      </c>
      <c r="Q612" s="123">
        <f>IF('表格编辑 '!S612="","",'表格编辑 '!S612)</f>
        <v>320</v>
      </c>
      <c r="R612" s="123" t="str">
        <f>IF('表格编辑 '!T612="","",'表格编辑 '!T612)</f>
        <v/>
      </c>
      <c r="S612" s="123" t="str">
        <f>IF('表格编辑 '!U612="","",'表格编辑 '!U612)</f>
        <v/>
      </c>
      <c r="T612" s="123" t="str">
        <f>IF('表格编辑 '!V612="","",'表格编辑 '!V612)</f>
        <v/>
      </c>
      <c r="U612" s="123" t="str">
        <f>IF('表格编辑 '!W612="","",'表格编辑 '!W612)</f>
        <v/>
      </c>
      <c r="V612" s="123" t="str">
        <f>IF('表格编辑 '!X612="","",'表格编辑 '!X612)</f>
        <v/>
      </c>
      <c r="W612" s="123" t="str">
        <f>IF('表格编辑 '!Y612="","",'表格编辑 '!Y612)</f>
        <v/>
      </c>
      <c r="X612" s="123" t="str">
        <f>IF('表格编辑 '!Z612="","",'表格编辑 '!Z612)</f>
        <v/>
      </c>
      <c r="Y612" s="123" t="str">
        <f>IF('表格编辑 '!AA612="","",'表格编辑 '!AA612)</f>
        <v/>
      </c>
      <c r="Z612" s="123" t="str">
        <f>IF('表格编辑 '!AB612="","",'表格编辑 '!AB612)</f>
        <v/>
      </c>
      <c r="AA612" s="123" t="str">
        <f>IF('表格编辑 '!AC612="","",'表格编辑 '!AC612)</f>
        <v/>
      </c>
      <c r="AB612" s="123" t="str">
        <f>IF('表格编辑 '!AD612="","",'表格编辑 '!AD612)</f>
        <v/>
      </c>
      <c r="AC612" s="123" t="str">
        <f>IF('表格编辑 '!AE612="","",'表格编辑 '!AE612)</f>
        <v/>
      </c>
      <c r="AD612" s="123">
        <f>IF('表格编辑 '!AF612="","",'表格编辑 '!AF612)</f>
        <v>140199</v>
      </c>
    </row>
    <row r="613" spans="1:30">
      <c r="A613" s="123">
        <f>IF('表格编辑 '!A613="","",'表格编辑 '!A613)</f>
        <v>40200</v>
      </c>
      <c r="B613" s="123">
        <f>IF('表格编辑 '!B613="","",'表格编辑 '!B613)</f>
        <v>50103</v>
      </c>
      <c r="C613" s="123">
        <f>IF('表格编辑 '!E613="","",'表格编辑 '!E613)</f>
        <v>44</v>
      </c>
      <c r="D613" s="123" t="str">
        <f>IF('表格编辑 '!F613="","",'表格编辑 '!F613)</f>
        <v>AI_born_event(RECEIVER, ARG0, ARG1, ARG2, ARG3,ARG4)</v>
      </c>
      <c r="E613" s="123" t="str">
        <f>IF('表格编辑 '!G613="","",'表格编辑 '!G613)</f>
        <v>AI_update_event(RECEIVER, ARG0, ARG1, ARG2, ARG3,ARG4)</v>
      </c>
      <c r="F613" s="123" t="str">
        <f>IF('表格编辑 '!H613="","",'表格编辑 '!H613)</f>
        <v/>
      </c>
      <c r="G613" s="123" t="str">
        <f>IF('表格编辑 '!I613="","",'表格编辑 '!I613)</f>
        <v/>
      </c>
      <c r="H613" s="123" t="str">
        <f>IF('表格编辑 '!J613="","",'表格编辑 '!J613)</f>
        <v>test_deadth_event(RECEIVER, ARG0, ARG1, ARG2, ARG3,ARG4)</v>
      </c>
      <c r="I613" s="123">
        <f>IF('表格编辑 '!K613="","",'表格编辑 '!K613)</f>
        <v>1</v>
      </c>
      <c r="J613" s="123">
        <f>IF('表格编辑 '!L613="","",'表格编辑 '!L613)</f>
        <v>1062</v>
      </c>
      <c r="K613" s="123">
        <f>IF('表格编辑 '!M613="","",'表格编辑 '!M613)</f>
        <v>1320</v>
      </c>
      <c r="L613" s="123" t="str">
        <f>IF('表格编辑 '!N613="","",'表格编辑 '!N613)</f>
        <v/>
      </c>
      <c r="M613" s="123" t="str">
        <f>IF('表格编辑 '!O613="","",'表格编辑 '!O613)</f>
        <v/>
      </c>
      <c r="N613" s="123" t="str">
        <f>IF('表格编辑 '!P613="","",'表格编辑 '!P613)</f>
        <v/>
      </c>
      <c r="O613" s="123" t="str">
        <f>IF('表格编辑 '!Q613="","",'表格编辑 '!Q613)</f>
        <v/>
      </c>
      <c r="P613" s="123" t="str">
        <f>IF('表格编辑 '!R613="","",'表格编辑 '!R613)</f>
        <v/>
      </c>
      <c r="Q613" s="123">
        <f>IF('表格编辑 '!S613="","",'表格编辑 '!S613)</f>
        <v>320</v>
      </c>
      <c r="R613" s="123" t="str">
        <f>IF('表格编辑 '!T613="","",'表格编辑 '!T613)</f>
        <v/>
      </c>
      <c r="S613" s="123" t="str">
        <f>IF('表格编辑 '!U613="","",'表格编辑 '!U613)</f>
        <v/>
      </c>
      <c r="T613" s="123" t="str">
        <f>IF('表格编辑 '!V613="","",'表格编辑 '!V613)</f>
        <v/>
      </c>
      <c r="U613" s="123" t="str">
        <f>IF('表格编辑 '!W613="","",'表格编辑 '!W613)</f>
        <v/>
      </c>
      <c r="V613" s="123" t="str">
        <f>IF('表格编辑 '!X613="","",'表格编辑 '!X613)</f>
        <v/>
      </c>
      <c r="W613" s="123" t="str">
        <f>IF('表格编辑 '!Y613="","",'表格编辑 '!Y613)</f>
        <v/>
      </c>
      <c r="X613" s="123" t="str">
        <f>IF('表格编辑 '!Z613="","",'表格编辑 '!Z613)</f>
        <v/>
      </c>
      <c r="Y613" s="123" t="str">
        <f>IF('表格编辑 '!AA613="","",'表格编辑 '!AA613)</f>
        <v/>
      </c>
      <c r="Z613" s="123" t="str">
        <f>IF('表格编辑 '!AB613="","",'表格编辑 '!AB613)</f>
        <v/>
      </c>
      <c r="AA613" s="123" t="str">
        <f>IF('表格编辑 '!AC613="","",'表格编辑 '!AC613)</f>
        <v/>
      </c>
      <c r="AB613" s="123" t="str">
        <f>IF('表格编辑 '!AD613="","",'表格编辑 '!AD613)</f>
        <v/>
      </c>
      <c r="AC613" s="123" t="str">
        <f>IF('表格编辑 '!AE613="","",'表格编辑 '!AE613)</f>
        <v/>
      </c>
      <c r="AD613" s="123">
        <f>IF('表格编辑 '!AF613="","",'表格编辑 '!AF613)</f>
        <v>140200</v>
      </c>
    </row>
    <row r="614" spans="1:30">
      <c r="A614" s="123">
        <f>IF('表格编辑 '!A614="","",'表格编辑 '!A614)</f>
        <v>40201</v>
      </c>
      <c r="B614" s="123">
        <f>IF('表格编辑 '!B614="","",'表格编辑 '!B614)</f>
        <v>50057</v>
      </c>
      <c r="C614" s="123">
        <f>IF('表格编辑 '!E614="","",'表格编辑 '!E614)</f>
        <v>44</v>
      </c>
      <c r="D614" s="123" t="str">
        <f>IF('表格编辑 '!F614="","",'表格编辑 '!F614)</f>
        <v>AI_born_event(RECEIVER, ARG0, ARG1, ARG2, ARG3,ARG4)</v>
      </c>
      <c r="E614" s="123" t="str">
        <f>IF('表格编辑 '!G614="","",'表格编辑 '!G614)</f>
        <v>AI_update_event(RECEIVER, ARG0, ARG1, ARG2, ARG3,ARG4)</v>
      </c>
      <c r="F614" s="123" t="str">
        <f>IF('表格编辑 '!H614="","",'表格编辑 '!H614)</f>
        <v/>
      </c>
      <c r="G614" s="123" t="str">
        <f>IF('表格编辑 '!I614="","",'表格编辑 '!I614)</f>
        <v/>
      </c>
      <c r="H614" s="123" t="str">
        <f>IF('表格编辑 '!J614="","",'表格编辑 '!J614)</f>
        <v>test_deadth_event(RECEIVER, ARG0, ARG1, ARG2, ARG3,ARG4)</v>
      </c>
      <c r="I614" s="123">
        <f>IF('表格编辑 '!K614="","",'表格编辑 '!K614)</f>
        <v>1</v>
      </c>
      <c r="J614" s="123">
        <f>IF('表格编辑 '!L614="","",'表格编辑 '!L614)</f>
        <v>2030</v>
      </c>
      <c r="K614" s="123">
        <f>IF('表格编辑 '!M614="","",'表格编辑 '!M614)</f>
        <v>1320</v>
      </c>
      <c r="L614" s="123" t="str">
        <f>IF('表格编辑 '!N614="","",'表格编辑 '!N614)</f>
        <v/>
      </c>
      <c r="M614" s="123" t="str">
        <f>IF('表格编辑 '!O614="","",'表格编辑 '!O614)</f>
        <v/>
      </c>
      <c r="N614" s="123" t="str">
        <f>IF('表格编辑 '!P614="","",'表格编辑 '!P614)</f>
        <v/>
      </c>
      <c r="O614" s="123" t="str">
        <f>IF('表格编辑 '!Q614="","",'表格编辑 '!Q614)</f>
        <v/>
      </c>
      <c r="P614" s="123" t="str">
        <f>IF('表格编辑 '!R614="","",'表格编辑 '!R614)</f>
        <v/>
      </c>
      <c r="Q614" s="123">
        <f>IF('表格编辑 '!S614="","",'表格编辑 '!S614)</f>
        <v>320</v>
      </c>
      <c r="R614" s="123" t="str">
        <f>IF('表格编辑 '!T614="","",'表格编辑 '!T614)</f>
        <v/>
      </c>
      <c r="S614" s="123" t="str">
        <f>IF('表格编辑 '!U614="","",'表格编辑 '!U614)</f>
        <v/>
      </c>
      <c r="T614" s="123" t="str">
        <f>IF('表格编辑 '!V614="","",'表格编辑 '!V614)</f>
        <v/>
      </c>
      <c r="U614" s="123" t="str">
        <f>IF('表格编辑 '!W614="","",'表格编辑 '!W614)</f>
        <v/>
      </c>
      <c r="V614" s="123" t="str">
        <f>IF('表格编辑 '!X614="","",'表格编辑 '!X614)</f>
        <v/>
      </c>
      <c r="W614" s="123" t="str">
        <f>IF('表格编辑 '!Y614="","",'表格编辑 '!Y614)</f>
        <v/>
      </c>
      <c r="X614" s="123" t="str">
        <f>IF('表格编辑 '!Z614="","",'表格编辑 '!Z614)</f>
        <v/>
      </c>
      <c r="Y614" s="123" t="str">
        <f>IF('表格编辑 '!AA614="","",'表格编辑 '!AA614)</f>
        <v/>
      </c>
      <c r="Z614" s="123" t="str">
        <f>IF('表格编辑 '!AB614="","",'表格编辑 '!AB614)</f>
        <v/>
      </c>
      <c r="AA614" s="123" t="str">
        <f>IF('表格编辑 '!AC614="","",'表格编辑 '!AC614)</f>
        <v/>
      </c>
      <c r="AB614" s="123" t="str">
        <f>IF('表格编辑 '!AD614="","",'表格编辑 '!AD614)</f>
        <v/>
      </c>
      <c r="AC614" s="123" t="str">
        <f>IF('表格编辑 '!AE614="","",'表格编辑 '!AE614)</f>
        <v/>
      </c>
      <c r="AD614" s="123">
        <f>IF('表格编辑 '!AF614="","",'表格编辑 '!AF614)</f>
        <v>140201</v>
      </c>
    </row>
    <row r="615" spans="1:30">
      <c r="A615" s="123">
        <f>IF('表格编辑 '!A615="","",'表格编辑 '!A615)</f>
        <v>40202</v>
      </c>
      <c r="B615" s="123">
        <f>IF('表格编辑 '!B615="","",'表格编辑 '!B615)</f>
        <v>50086</v>
      </c>
      <c r="C615" s="123">
        <f>IF('表格编辑 '!E615="","",'表格编辑 '!E615)</f>
        <v>44</v>
      </c>
      <c r="D615" s="123" t="str">
        <f>IF('表格编辑 '!F615="","",'表格编辑 '!F615)</f>
        <v>AI_born_event(RECEIVER, ARG0, ARG1, ARG2, ARG3,ARG4)</v>
      </c>
      <c r="E615" s="123" t="str">
        <f>IF('表格编辑 '!G615="","",'表格编辑 '!G615)</f>
        <v>AI_update_event(RECEIVER, ARG0, ARG1, ARG2, ARG3,ARG4)</v>
      </c>
      <c r="F615" s="123" t="str">
        <f>IF('表格编辑 '!H615="","",'表格编辑 '!H615)</f>
        <v/>
      </c>
      <c r="G615" s="123" t="str">
        <f>IF('表格编辑 '!I615="","",'表格编辑 '!I615)</f>
        <v/>
      </c>
      <c r="H615" s="123" t="str">
        <f>IF('表格编辑 '!J615="","",'表格编辑 '!J615)</f>
        <v>test_deadth_event(RECEIVER, ARG0, ARG1, ARG2, ARG3,ARG4)</v>
      </c>
      <c r="I615" s="123">
        <f>IF('表格编辑 '!K615="","",'表格编辑 '!K615)</f>
        <v>1</v>
      </c>
      <c r="J615" s="123">
        <f>IF('表格编辑 '!L615="","",'表格编辑 '!L615)</f>
        <v>3118</v>
      </c>
      <c r="K615" s="123">
        <f>IF('表格编辑 '!M615="","",'表格编辑 '!M615)</f>
        <v>1320</v>
      </c>
      <c r="L615" s="123" t="str">
        <f>IF('表格编辑 '!N615="","",'表格编辑 '!N615)</f>
        <v/>
      </c>
      <c r="M615" s="123" t="str">
        <f>IF('表格编辑 '!O615="","",'表格编辑 '!O615)</f>
        <v/>
      </c>
      <c r="N615" s="123" t="str">
        <f>IF('表格编辑 '!P615="","",'表格编辑 '!P615)</f>
        <v/>
      </c>
      <c r="O615" s="123" t="str">
        <f>IF('表格编辑 '!Q615="","",'表格编辑 '!Q615)</f>
        <v/>
      </c>
      <c r="P615" s="123" t="str">
        <f>IF('表格编辑 '!R615="","",'表格编辑 '!R615)</f>
        <v/>
      </c>
      <c r="Q615" s="123">
        <f>IF('表格编辑 '!S615="","",'表格编辑 '!S615)</f>
        <v>320</v>
      </c>
      <c r="R615" s="123" t="str">
        <f>IF('表格编辑 '!T615="","",'表格编辑 '!T615)</f>
        <v/>
      </c>
      <c r="S615" s="123" t="str">
        <f>IF('表格编辑 '!U615="","",'表格编辑 '!U615)</f>
        <v/>
      </c>
      <c r="T615" s="123" t="str">
        <f>IF('表格编辑 '!V615="","",'表格编辑 '!V615)</f>
        <v/>
      </c>
      <c r="U615" s="123" t="str">
        <f>IF('表格编辑 '!W615="","",'表格编辑 '!W615)</f>
        <v/>
      </c>
      <c r="V615" s="123" t="str">
        <f>IF('表格编辑 '!X615="","",'表格编辑 '!X615)</f>
        <v/>
      </c>
      <c r="W615" s="123" t="str">
        <f>IF('表格编辑 '!Y615="","",'表格编辑 '!Y615)</f>
        <v/>
      </c>
      <c r="X615" s="123" t="str">
        <f>IF('表格编辑 '!Z615="","",'表格编辑 '!Z615)</f>
        <v/>
      </c>
      <c r="Y615" s="123" t="str">
        <f>IF('表格编辑 '!AA615="","",'表格编辑 '!AA615)</f>
        <v/>
      </c>
      <c r="Z615" s="123" t="str">
        <f>IF('表格编辑 '!AB615="","",'表格编辑 '!AB615)</f>
        <v/>
      </c>
      <c r="AA615" s="123" t="str">
        <f>IF('表格编辑 '!AC615="","",'表格编辑 '!AC615)</f>
        <v/>
      </c>
      <c r="AB615" s="123" t="str">
        <f>IF('表格编辑 '!AD615="","",'表格编辑 '!AD615)</f>
        <v/>
      </c>
      <c r="AC615" s="123" t="str">
        <f>IF('表格编辑 '!AE615="","",'表格编辑 '!AE615)</f>
        <v/>
      </c>
      <c r="AD615" s="123">
        <f>IF('表格编辑 '!AF615="","",'表格编辑 '!AF615)</f>
        <v>140202</v>
      </c>
    </row>
    <row r="616" spans="1:30">
      <c r="A616" s="123">
        <f>IF('表格编辑 '!A616="","",'表格编辑 '!A616)</f>
        <v>40203</v>
      </c>
      <c r="B616" s="123">
        <f>IF('表格编辑 '!B616="","",'表格编辑 '!B616)</f>
        <v>50094</v>
      </c>
      <c r="C616" s="123">
        <f>IF('表格编辑 '!E616="","",'表格编辑 '!E616)</f>
        <v>44</v>
      </c>
      <c r="D616" s="123" t="str">
        <f>IF('表格编辑 '!F616="","",'表格编辑 '!F616)</f>
        <v>AI_born_event(RECEIVER, ARG0, ARG1, ARG2, ARG3,ARG4)</v>
      </c>
      <c r="E616" s="123" t="str">
        <f>IF('表格编辑 '!G616="","",'表格编辑 '!G616)</f>
        <v>AI_update_event(RECEIVER, ARG0, ARG1, ARG2, ARG3,ARG4)</v>
      </c>
      <c r="F616" s="123" t="str">
        <f>IF('表格编辑 '!H616="","",'表格编辑 '!H616)</f>
        <v/>
      </c>
      <c r="G616" s="123" t="str">
        <f>IF('表格编辑 '!I616="","",'表格编辑 '!I616)</f>
        <v/>
      </c>
      <c r="H616" s="123" t="str">
        <f>IF('表格编辑 '!J616="","",'表格编辑 '!J616)</f>
        <v>test_deadth_event(RECEIVER, ARG0, ARG1, ARG2, ARG3,ARG4)</v>
      </c>
      <c r="I616" s="123">
        <f>IF('表格编辑 '!K616="","",'表格编辑 '!K616)</f>
        <v>1</v>
      </c>
      <c r="J616" s="123">
        <f>IF('表格编辑 '!L616="","",'表格编辑 '!L616)</f>
        <v>1878</v>
      </c>
      <c r="K616" s="123">
        <f>IF('表格编辑 '!M616="","",'表格编辑 '!M616)</f>
        <v>1320</v>
      </c>
      <c r="L616" s="123" t="str">
        <f>IF('表格编辑 '!N616="","",'表格编辑 '!N616)</f>
        <v/>
      </c>
      <c r="M616" s="123" t="str">
        <f>IF('表格编辑 '!O616="","",'表格编辑 '!O616)</f>
        <v/>
      </c>
      <c r="N616" s="123" t="str">
        <f>IF('表格编辑 '!P616="","",'表格编辑 '!P616)</f>
        <v/>
      </c>
      <c r="O616" s="123" t="str">
        <f>IF('表格编辑 '!Q616="","",'表格编辑 '!Q616)</f>
        <v/>
      </c>
      <c r="P616" s="123" t="str">
        <f>IF('表格编辑 '!R616="","",'表格编辑 '!R616)</f>
        <v/>
      </c>
      <c r="Q616" s="123">
        <f>IF('表格编辑 '!S616="","",'表格编辑 '!S616)</f>
        <v>320</v>
      </c>
      <c r="R616" s="123" t="str">
        <f>IF('表格编辑 '!T616="","",'表格编辑 '!T616)</f>
        <v/>
      </c>
      <c r="S616" s="123" t="str">
        <f>IF('表格编辑 '!U616="","",'表格编辑 '!U616)</f>
        <v/>
      </c>
      <c r="T616" s="123" t="str">
        <f>IF('表格编辑 '!V616="","",'表格编辑 '!V616)</f>
        <v/>
      </c>
      <c r="U616" s="123" t="str">
        <f>IF('表格编辑 '!W616="","",'表格编辑 '!W616)</f>
        <v/>
      </c>
      <c r="V616" s="123" t="str">
        <f>IF('表格编辑 '!X616="","",'表格编辑 '!X616)</f>
        <v/>
      </c>
      <c r="W616" s="123" t="str">
        <f>IF('表格编辑 '!Y616="","",'表格编辑 '!Y616)</f>
        <v/>
      </c>
      <c r="X616" s="123" t="str">
        <f>IF('表格编辑 '!Z616="","",'表格编辑 '!Z616)</f>
        <v/>
      </c>
      <c r="Y616" s="123" t="str">
        <f>IF('表格编辑 '!AA616="","",'表格编辑 '!AA616)</f>
        <v/>
      </c>
      <c r="Z616" s="123" t="str">
        <f>IF('表格编辑 '!AB616="","",'表格编辑 '!AB616)</f>
        <v/>
      </c>
      <c r="AA616" s="123" t="str">
        <f>IF('表格编辑 '!AC616="","",'表格编辑 '!AC616)</f>
        <v/>
      </c>
      <c r="AB616" s="123" t="str">
        <f>IF('表格编辑 '!AD616="","",'表格编辑 '!AD616)</f>
        <v/>
      </c>
      <c r="AC616" s="123" t="str">
        <f>IF('表格编辑 '!AE616="","",'表格编辑 '!AE616)</f>
        <v/>
      </c>
      <c r="AD616" s="123">
        <f>IF('表格编辑 '!AF616="","",'表格编辑 '!AF616)</f>
        <v>140203</v>
      </c>
    </row>
    <row r="617" spans="1:30">
      <c r="A617" s="123">
        <f>IF('表格编辑 '!A617="","",'表格编辑 '!A617)</f>
        <v>40204</v>
      </c>
      <c r="B617" s="123">
        <f>IF('表格编辑 '!B617="","",'表格编辑 '!B617)</f>
        <v>50132</v>
      </c>
      <c r="C617" s="123">
        <f>IF('表格编辑 '!E617="","",'表格编辑 '!E617)</f>
        <v>44</v>
      </c>
      <c r="D617" s="123" t="str">
        <f>IF('表格编辑 '!F617="","",'表格编辑 '!F617)</f>
        <v>AI_born_event(RECEIVER, ARG0, ARG1, ARG2, ARG3,ARG4)</v>
      </c>
      <c r="E617" s="123" t="str">
        <f>IF('表格编辑 '!G617="","",'表格编辑 '!G617)</f>
        <v>AI_update_event(RECEIVER, ARG0, ARG1, ARG2, ARG3,ARG4)</v>
      </c>
      <c r="F617" s="123" t="str">
        <f>IF('表格编辑 '!H617="","",'表格编辑 '!H617)</f>
        <v/>
      </c>
      <c r="G617" s="123" t="str">
        <f>IF('表格编辑 '!I617="","",'表格编辑 '!I617)</f>
        <v/>
      </c>
      <c r="H617" s="123" t="str">
        <f>IF('表格编辑 '!J617="","",'表格编辑 '!J617)</f>
        <v>test_deadth_event(RECEIVER, ARG0, ARG1, ARG2, ARG3,ARG4)</v>
      </c>
      <c r="I617" s="123">
        <f>IF('表格编辑 '!K617="","",'表格编辑 '!K617)</f>
        <v>1</v>
      </c>
      <c r="J617" s="123">
        <f>IF('表格编辑 '!L617="","",'表格编辑 '!L617)</f>
        <v>1426</v>
      </c>
      <c r="K617" s="123">
        <f>IF('表格编辑 '!M617="","",'表格编辑 '!M617)</f>
        <v>1320</v>
      </c>
      <c r="L617" s="123" t="str">
        <f>IF('表格编辑 '!N617="","",'表格编辑 '!N617)</f>
        <v/>
      </c>
      <c r="M617" s="123" t="str">
        <f>IF('表格编辑 '!O617="","",'表格编辑 '!O617)</f>
        <v/>
      </c>
      <c r="N617" s="123" t="str">
        <f>IF('表格编辑 '!P617="","",'表格编辑 '!P617)</f>
        <v/>
      </c>
      <c r="O617" s="123" t="str">
        <f>IF('表格编辑 '!Q617="","",'表格编辑 '!Q617)</f>
        <v/>
      </c>
      <c r="P617" s="123" t="str">
        <f>IF('表格编辑 '!R617="","",'表格编辑 '!R617)</f>
        <v/>
      </c>
      <c r="Q617" s="123">
        <f>IF('表格编辑 '!S617="","",'表格编辑 '!S617)</f>
        <v>320</v>
      </c>
      <c r="R617" s="123" t="str">
        <f>IF('表格编辑 '!T617="","",'表格编辑 '!T617)</f>
        <v/>
      </c>
      <c r="S617" s="123" t="str">
        <f>IF('表格编辑 '!U617="","",'表格编辑 '!U617)</f>
        <v/>
      </c>
      <c r="T617" s="123" t="str">
        <f>IF('表格编辑 '!V617="","",'表格编辑 '!V617)</f>
        <v/>
      </c>
      <c r="U617" s="123" t="str">
        <f>IF('表格编辑 '!W617="","",'表格编辑 '!W617)</f>
        <v/>
      </c>
      <c r="V617" s="123" t="str">
        <f>IF('表格编辑 '!X617="","",'表格编辑 '!X617)</f>
        <v/>
      </c>
      <c r="W617" s="123" t="str">
        <f>IF('表格编辑 '!Y617="","",'表格编辑 '!Y617)</f>
        <v/>
      </c>
      <c r="X617" s="123" t="str">
        <f>IF('表格编辑 '!Z617="","",'表格编辑 '!Z617)</f>
        <v/>
      </c>
      <c r="Y617" s="123" t="str">
        <f>IF('表格编辑 '!AA617="","",'表格编辑 '!AA617)</f>
        <v/>
      </c>
      <c r="Z617" s="123" t="str">
        <f>IF('表格编辑 '!AB617="","",'表格编辑 '!AB617)</f>
        <v/>
      </c>
      <c r="AA617" s="123" t="str">
        <f>IF('表格编辑 '!AC617="","",'表格编辑 '!AC617)</f>
        <v/>
      </c>
      <c r="AB617" s="123" t="str">
        <f>IF('表格编辑 '!AD617="","",'表格编辑 '!AD617)</f>
        <v/>
      </c>
      <c r="AC617" s="123" t="str">
        <f>IF('表格编辑 '!AE617="","",'表格编辑 '!AE617)</f>
        <v/>
      </c>
      <c r="AD617" s="123">
        <f>IF('表格编辑 '!AF617="","",'表格编辑 '!AF617)</f>
        <v>140204</v>
      </c>
    </row>
    <row r="618" spans="1:30">
      <c r="A618" s="123">
        <f>IF('表格编辑 '!A618="","",'表格编辑 '!A618)</f>
        <v>40205</v>
      </c>
      <c r="B618" s="123">
        <f>IF('表格编辑 '!B618="","",'表格编辑 '!B618)</f>
        <v>50150</v>
      </c>
      <c r="C618" s="123">
        <f>IF('表格编辑 '!E618="","",'表格编辑 '!E618)</f>
        <v>44</v>
      </c>
      <c r="D618" s="123" t="str">
        <f>IF('表格编辑 '!F618="","",'表格编辑 '!F618)</f>
        <v>AI_born_event(RECEIVER, ARG0, ARG1, ARG2, ARG3,ARG4)</v>
      </c>
      <c r="E618" s="123" t="str">
        <f>IF('表格编辑 '!G618="","",'表格编辑 '!G618)</f>
        <v>AI_update_event(RECEIVER, ARG0, ARG1, ARG2, ARG3,ARG4)</v>
      </c>
      <c r="F618" s="123" t="str">
        <f>IF('表格编辑 '!H618="","",'表格编辑 '!H618)</f>
        <v/>
      </c>
      <c r="G618" s="123" t="str">
        <f>IF('表格编辑 '!I618="","",'表格编辑 '!I618)</f>
        <v/>
      </c>
      <c r="H618" s="123" t="str">
        <f>IF('表格编辑 '!J618="","",'表格编辑 '!J618)</f>
        <v>test_deadth_event(RECEIVER, ARG0, ARG1, ARG2, ARG3,ARG4)</v>
      </c>
      <c r="I618" s="123">
        <f>IF('表格编辑 '!K618="","",'表格编辑 '!K618)</f>
        <v>1</v>
      </c>
      <c r="J618" s="123">
        <f>IF('表格编辑 '!L618="","",'表格编辑 '!L618)</f>
        <v>754</v>
      </c>
      <c r="K618" s="123">
        <f>IF('表格编辑 '!M618="","",'表格编辑 '!M618)</f>
        <v>1320</v>
      </c>
      <c r="L618" s="123" t="str">
        <f>IF('表格编辑 '!N618="","",'表格编辑 '!N618)</f>
        <v/>
      </c>
      <c r="M618" s="123" t="str">
        <f>IF('表格编辑 '!O618="","",'表格编辑 '!O618)</f>
        <v/>
      </c>
      <c r="N618" s="123" t="str">
        <f>IF('表格编辑 '!P618="","",'表格编辑 '!P618)</f>
        <v/>
      </c>
      <c r="O618" s="123" t="str">
        <f>IF('表格编辑 '!Q618="","",'表格编辑 '!Q618)</f>
        <v/>
      </c>
      <c r="P618" s="123" t="str">
        <f>IF('表格编辑 '!R618="","",'表格编辑 '!R618)</f>
        <v/>
      </c>
      <c r="Q618" s="123">
        <f>IF('表格编辑 '!S618="","",'表格编辑 '!S618)</f>
        <v>320</v>
      </c>
      <c r="R618" s="123" t="str">
        <f>IF('表格编辑 '!T618="","",'表格编辑 '!T618)</f>
        <v/>
      </c>
      <c r="S618" s="123" t="str">
        <f>IF('表格编辑 '!U618="","",'表格编辑 '!U618)</f>
        <v/>
      </c>
      <c r="T618" s="123" t="str">
        <f>IF('表格编辑 '!V618="","",'表格编辑 '!V618)</f>
        <v/>
      </c>
      <c r="U618" s="123" t="str">
        <f>IF('表格编辑 '!W618="","",'表格编辑 '!W618)</f>
        <v/>
      </c>
      <c r="V618" s="123" t="str">
        <f>IF('表格编辑 '!X618="","",'表格编辑 '!X618)</f>
        <v/>
      </c>
      <c r="W618" s="123" t="str">
        <f>IF('表格编辑 '!Y618="","",'表格编辑 '!Y618)</f>
        <v/>
      </c>
      <c r="X618" s="123" t="str">
        <f>IF('表格编辑 '!Z618="","",'表格编辑 '!Z618)</f>
        <v/>
      </c>
      <c r="Y618" s="123" t="str">
        <f>IF('表格编辑 '!AA618="","",'表格编辑 '!AA618)</f>
        <v/>
      </c>
      <c r="Z618" s="123" t="str">
        <f>IF('表格编辑 '!AB618="","",'表格编辑 '!AB618)</f>
        <v/>
      </c>
      <c r="AA618" s="123" t="str">
        <f>IF('表格编辑 '!AC618="","",'表格编辑 '!AC618)</f>
        <v/>
      </c>
      <c r="AB618" s="123" t="str">
        <f>IF('表格编辑 '!AD618="","",'表格编辑 '!AD618)</f>
        <v/>
      </c>
      <c r="AC618" s="123" t="str">
        <f>IF('表格编辑 '!AE618="","",'表格编辑 '!AE618)</f>
        <v/>
      </c>
      <c r="AD618" s="123">
        <f>IF('表格编辑 '!AF618="","",'表格编辑 '!AF618)</f>
        <v>140205</v>
      </c>
    </row>
    <row r="619" spans="1:30">
      <c r="A619" s="123">
        <f>IF('表格编辑 '!A619="","",'表格编辑 '!A619)</f>
        <v>40206</v>
      </c>
      <c r="B619" s="123">
        <f>IF('表格编辑 '!B619="","",'表格编辑 '!B619)</f>
        <v>50033</v>
      </c>
      <c r="C619" s="123">
        <f>IF('表格编辑 '!E619="","",'表格编辑 '!E619)</f>
        <v>44</v>
      </c>
      <c r="D619" s="123" t="str">
        <f>IF('表格编辑 '!F619="","",'表格编辑 '!F619)</f>
        <v>AI_born_event(RECEIVER, ARG0, ARG1, ARG2, ARG3,ARG4)</v>
      </c>
      <c r="E619" s="123" t="str">
        <f>IF('表格编辑 '!G619="","",'表格编辑 '!G619)</f>
        <v>AI_update_event(RECEIVER, ARG0, ARG1, ARG2, ARG3,ARG4)</v>
      </c>
      <c r="F619" s="123" t="str">
        <f>IF('表格编辑 '!H619="","",'表格编辑 '!H619)</f>
        <v/>
      </c>
      <c r="G619" s="123" t="str">
        <f>IF('表格编辑 '!I619="","",'表格编辑 '!I619)</f>
        <v/>
      </c>
      <c r="H619" s="123" t="str">
        <f>IF('表格编辑 '!J619="","",'表格编辑 '!J619)</f>
        <v>test_deadth_event(RECEIVER, ARG0, ARG1, ARG2, ARG3,ARG4)</v>
      </c>
      <c r="I619" s="123">
        <f>IF('表格编辑 '!K619="","",'表格编辑 '!K619)</f>
        <v>1</v>
      </c>
      <c r="J619" s="123">
        <f>IF('表格编辑 '!L619="","",'表格编辑 '!L619)</f>
        <v>1218</v>
      </c>
      <c r="K619" s="123">
        <f>IF('表格编辑 '!M619="","",'表格编辑 '!M619)</f>
        <v>1320</v>
      </c>
      <c r="L619" s="123" t="str">
        <f>IF('表格编辑 '!N619="","",'表格编辑 '!N619)</f>
        <v/>
      </c>
      <c r="M619" s="123" t="str">
        <f>IF('表格编辑 '!O619="","",'表格编辑 '!O619)</f>
        <v/>
      </c>
      <c r="N619" s="123" t="str">
        <f>IF('表格编辑 '!P619="","",'表格编辑 '!P619)</f>
        <v/>
      </c>
      <c r="O619" s="123" t="str">
        <f>IF('表格编辑 '!Q619="","",'表格编辑 '!Q619)</f>
        <v/>
      </c>
      <c r="P619" s="123" t="str">
        <f>IF('表格编辑 '!R619="","",'表格编辑 '!R619)</f>
        <v/>
      </c>
      <c r="Q619" s="123">
        <f>IF('表格编辑 '!S619="","",'表格编辑 '!S619)</f>
        <v>320</v>
      </c>
      <c r="R619" s="123" t="str">
        <f>IF('表格编辑 '!T619="","",'表格编辑 '!T619)</f>
        <v/>
      </c>
      <c r="S619" s="123" t="str">
        <f>IF('表格编辑 '!U619="","",'表格编辑 '!U619)</f>
        <v/>
      </c>
      <c r="T619" s="123" t="str">
        <f>IF('表格编辑 '!V619="","",'表格编辑 '!V619)</f>
        <v/>
      </c>
      <c r="U619" s="123" t="str">
        <f>IF('表格编辑 '!W619="","",'表格编辑 '!W619)</f>
        <v/>
      </c>
      <c r="V619" s="123" t="str">
        <f>IF('表格编辑 '!X619="","",'表格编辑 '!X619)</f>
        <v/>
      </c>
      <c r="W619" s="123" t="str">
        <f>IF('表格编辑 '!Y619="","",'表格编辑 '!Y619)</f>
        <v/>
      </c>
      <c r="X619" s="123" t="str">
        <f>IF('表格编辑 '!Z619="","",'表格编辑 '!Z619)</f>
        <v/>
      </c>
      <c r="Y619" s="123" t="str">
        <f>IF('表格编辑 '!AA619="","",'表格编辑 '!AA619)</f>
        <v/>
      </c>
      <c r="Z619" s="123" t="str">
        <f>IF('表格编辑 '!AB619="","",'表格编辑 '!AB619)</f>
        <v/>
      </c>
      <c r="AA619" s="123" t="str">
        <f>IF('表格编辑 '!AC619="","",'表格编辑 '!AC619)</f>
        <v/>
      </c>
      <c r="AB619" s="123" t="str">
        <f>IF('表格编辑 '!AD619="","",'表格编辑 '!AD619)</f>
        <v/>
      </c>
      <c r="AC619" s="123" t="str">
        <f>IF('表格编辑 '!AE619="","",'表格编辑 '!AE619)</f>
        <v/>
      </c>
      <c r="AD619" s="123">
        <f>IF('表格编辑 '!AF619="","",'表格编辑 '!AF619)</f>
        <v>140206</v>
      </c>
    </row>
    <row r="620" spans="1:30">
      <c r="A620" s="123">
        <f>IF('表格编辑 '!A620="","",'表格编辑 '!A620)</f>
        <v>40207</v>
      </c>
      <c r="B620" s="123">
        <f>IF('表格编辑 '!B620="","",'表格编辑 '!B620)</f>
        <v>50155</v>
      </c>
      <c r="C620" s="123">
        <f>IF('表格编辑 '!E620="","",'表格编辑 '!E620)</f>
        <v>44</v>
      </c>
      <c r="D620" s="123" t="str">
        <f>IF('表格编辑 '!F620="","",'表格编辑 '!F620)</f>
        <v>AI_born_event(RECEIVER, ARG0, ARG1, ARG2, ARG3,ARG4)</v>
      </c>
      <c r="E620" s="123" t="str">
        <f>IF('表格编辑 '!G620="","",'表格编辑 '!G620)</f>
        <v>AI_update_event(RECEIVER, ARG0, ARG1, ARG2, ARG3,ARG4)</v>
      </c>
      <c r="F620" s="123" t="str">
        <f>IF('表格编辑 '!H620="","",'表格编辑 '!H620)</f>
        <v/>
      </c>
      <c r="G620" s="123" t="str">
        <f>IF('表格编辑 '!I620="","",'表格编辑 '!I620)</f>
        <v/>
      </c>
      <c r="H620" s="123" t="str">
        <f>IF('表格编辑 '!J620="","",'表格编辑 '!J620)</f>
        <v>test_deadth_event(RECEIVER, ARG0, ARG1, ARG2, ARG3,ARG4)</v>
      </c>
      <c r="I620" s="123">
        <f>IF('表格编辑 '!K620="","",'表格编辑 '!K620)</f>
        <v>1</v>
      </c>
      <c r="J620" s="123">
        <f>IF('表格编辑 '!L620="","",'表格编辑 '!L620)</f>
        <v>1390</v>
      </c>
      <c r="K620" s="123">
        <f>IF('表格编辑 '!M620="","",'表格编辑 '!M620)</f>
        <v>1320</v>
      </c>
      <c r="L620" s="123" t="str">
        <f>IF('表格编辑 '!N620="","",'表格编辑 '!N620)</f>
        <v/>
      </c>
      <c r="M620" s="123" t="str">
        <f>IF('表格编辑 '!O620="","",'表格编辑 '!O620)</f>
        <v/>
      </c>
      <c r="N620" s="123" t="str">
        <f>IF('表格编辑 '!P620="","",'表格编辑 '!P620)</f>
        <v/>
      </c>
      <c r="O620" s="123" t="str">
        <f>IF('表格编辑 '!Q620="","",'表格编辑 '!Q620)</f>
        <v/>
      </c>
      <c r="P620" s="123" t="str">
        <f>IF('表格编辑 '!R620="","",'表格编辑 '!R620)</f>
        <v/>
      </c>
      <c r="Q620" s="123">
        <f>IF('表格编辑 '!S620="","",'表格编辑 '!S620)</f>
        <v>320</v>
      </c>
      <c r="R620" s="123" t="str">
        <f>IF('表格编辑 '!T620="","",'表格编辑 '!T620)</f>
        <v/>
      </c>
      <c r="S620" s="123" t="str">
        <f>IF('表格编辑 '!U620="","",'表格编辑 '!U620)</f>
        <v/>
      </c>
      <c r="T620" s="123" t="str">
        <f>IF('表格编辑 '!V620="","",'表格编辑 '!V620)</f>
        <v/>
      </c>
      <c r="U620" s="123" t="str">
        <f>IF('表格编辑 '!W620="","",'表格编辑 '!W620)</f>
        <v/>
      </c>
      <c r="V620" s="123" t="str">
        <f>IF('表格编辑 '!X620="","",'表格编辑 '!X620)</f>
        <v/>
      </c>
      <c r="W620" s="123" t="str">
        <f>IF('表格编辑 '!Y620="","",'表格编辑 '!Y620)</f>
        <v/>
      </c>
      <c r="X620" s="123" t="str">
        <f>IF('表格编辑 '!Z620="","",'表格编辑 '!Z620)</f>
        <v/>
      </c>
      <c r="Y620" s="123" t="str">
        <f>IF('表格编辑 '!AA620="","",'表格编辑 '!AA620)</f>
        <v/>
      </c>
      <c r="Z620" s="123" t="str">
        <f>IF('表格编辑 '!AB620="","",'表格编辑 '!AB620)</f>
        <v/>
      </c>
      <c r="AA620" s="123" t="str">
        <f>IF('表格编辑 '!AC620="","",'表格编辑 '!AC620)</f>
        <v/>
      </c>
      <c r="AB620" s="123" t="str">
        <f>IF('表格编辑 '!AD620="","",'表格编辑 '!AD620)</f>
        <v/>
      </c>
      <c r="AC620" s="123" t="str">
        <f>IF('表格编辑 '!AE620="","",'表格编辑 '!AE620)</f>
        <v/>
      </c>
      <c r="AD620" s="123">
        <f>IF('表格编辑 '!AF620="","",'表格编辑 '!AF620)</f>
        <v>140207</v>
      </c>
    </row>
    <row r="621" spans="1:30">
      <c r="A621" s="123">
        <f>IF('表格编辑 '!A621="","",'表格编辑 '!A621)</f>
        <v>40208</v>
      </c>
      <c r="B621" s="123">
        <f>IF('表格编辑 '!B621="","",'表格编辑 '!B621)</f>
        <v>50056</v>
      </c>
      <c r="C621" s="123">
        <f>IF('表格编辑 '!E621="","",'表格编辑 '!E621)</f>
        <v>44</v>
      </c>
      <c r="D621" s="123" t="str">
        <f>IF('表格编辑 '!F621="","",'表格编辑 '!F621)</f>
        <v>AI_born_event(RECEIVER, ARG0, ARG1, ARG2, ARG3,ARG4)</v>
      </c>
      <c r="E621" s="123" t="str">
        <f>IF('表格编辑 '!G621="","",'表格编辑 '!G621)</f>
        <v>AI_update_event(RECEIVER, ARG0, ARG1, ARG2, ARG3,ARG4)</v>
      </c>
      <c r="F621" s="123" t="str">
        <f>IF('表格编辑 '!H621="","",'表格编辑 '!H621)</f>
        <v/>
      </c>
      <c r="G621" s="123" t="str">
        <f>IF('表格编辑 '!I621="","",'表格编辑 '!I621)</f>
        <v/>
      </c>
      <c r="H621" s="123" t="str">
        <f>IF('表格编辑 '!J621="","",'表格编辑 '!J621)</f>
        <v>test_deadth_event(RECEIVER, ARG0, ARG1, ARG2, ARG3,ARG4)</v>
      </c>
      <c r="I621" s="123">
        <f>IF('表格编辑 '!K621="","",'表格编辑 '!K621)</f>
        <v>1</v>
      </c>
      <c r="J621" s="123">
        <f>IF('表格编辑 '!L621="","",'表格编辑 '!L621)</f>
        <v>1718</v>
      </c>
      <c r="K621" s="123">
        <f>IF('表格编辑 '!M621="","",'表格编辑 '!M621)</f>
        <v>1320</v>
      </c>
      <c r="L621" s="123" t="str">
        <f>IF('表格编辑 '!N621="","",'表格编辑 '!N621)</f>
        <v/>
      </c>
      <c r="M621" s="123" t="str">
        <f>IF('表格编辑 '!O621="","",'表格编辑 '!O621)</f>
        <v/>
      </c>
      <c r="N621" s="123" t="str">
        <f>IF('表格编辑 '!P621="","",'表格编辑 '!P621)</f>
        <v/>
      </c>
      <c r="O621" s="123" t="str">
        <f>IF('表格编辑 '!Q621="","",'表格编辑 '!Q621)</f>
        <v/>
      </c>
      <c r="P621" s="123" t="str">
        <f>IF('表格编辑 '!R621="","",'表格编辑 '!R621)</f>
        <v/>
      </c>
      <c r="Q621" s="123">
        <f>IF('表格编辑 '!S621="","",'表格编辑 '!S621)</f>
        <v>320</v>
      </c>
      <c r="R621" s="123" t="str">
        <f>IF('表格编辑 '!T621="","",'表格编辑 '!T621)</f>
        <v/>
      </c>
      <c r="S621" s="123" t="str">
        <f>IF('表格编辑 '!U621="","",'表格编辑 '!U621)</f>
        <v/>
      </c>
      <c r="T621" s="123" t="str">
        <f>IF('表格编辑 '!V621="","",'表格编辑 '!V621)</f>
        <v/>
      </c>
      <c r="U621" s="123" t="str">
        <f>IF('表格编辑 '!W621="","",'表格编辑 '!W621)</f>
        <v/>
      </c>
      <c r="V621" s="123" t="str">
        <f>IF('表格编辑 '!X621="","",'表格编辑 '!X621)</f>
        <v/>
      </c>
      <c r="W621" s="123" t="str">
        <f>IF('表格编辑 '!Y621="","",'表格编辑 '!Y621)</f>
        <v/>
      </c>
      <c r="X621" s="123" t="str">
        <f>IF('表格编辑 '!Z621="","",'表格编辑 '!Z621)</f>
        <v/>
      </c>
      <c r="Y621" s="123" t="str">
        <f>IF('表格编辑 '!AA621="","",'表格编辑 '!AA621)</f>
        <v/>
      </c>
      <c r="Z621" s="123" t="str">
        <f>IF('表格编辑 '!AB621="","",'表格编辑 '!AB621)</f>
        <v/>
      </c>
      <c r="AA621" s="123" t="str">
        <f>IF('表格编辑 '!AC621="","",'表格编辑 '!AC621)</f>
        <v/>
      </c>
      <c r="AB621" s="123" t="str">
        <f>IF('表格编辑 '!AD621="","",'表格编辑 '!AD621)</f>
        <v/>
      </c>
      <c r="AC621" s="123" t="str">
        <f>IF('表格编辑 '!AE621="","",'表格编辑 '!AE621)</f>
        <v/>
      </c>
      <c r="AD621" s="123">
        <f>IF('表格编辑 '!AF621="","",'表格编辑 '!AF621)</f>
        <v>140208</v>
      </c>
    </row>
    <row r="622" spans="1:30">
      <c r="A622" s="123">
        <f>IF('表格编辑 '!A622="","",'表格编辑 '!A622)</f>
        <v>40209</v>
      </c>
      <c r="B622" s="123">
        <f>IF('表格编辑 '!B622="","",'表格编辑 '!B622)</f>
        <v>50111</v>
      </c>
      <c r="C622" s="123">
        <f>IF('表格编辑 '!E622="","",'表格编辑 '!E622)</f>
        <v>44</v>
      </c>
      <c r="D622" s="123" t="str">
        <f>IF('表格编辑 '!F622="","",'表格编辑 '!F622)</f>
        <v>AI_born_event(RECEIVER, ARG0, ARG1, ARG2, ARG3,ARG4)</v>
      </c>
      <c r="E622" s="123" t="str">
        <f>IF('表格编辑 '!G622="","",'表格编辑 '!G622)</f>
        <v>AI_update_event(RECEIVER, ARG0, ARG1, ARG2, ARG3,ARG4)</v>
      </c>
      <c r="F622" s="123" t="str">
        <f>IF('表格编辑 '!H622="","",'表格编辑 '!H622)</f>
        <v/>
      </c>
      <c r="G622" s="123" t="str">
        <f>IF('表格编辑 '!I622="","",'表格编辑 '!I622)</f>
        <v/>
      </c>
      <c r="H622" s="123" t="str">
        <f>IF('表格编辑 '!J622="","",'表格编辑 '!J622)</f>
        <v>test_deadth_event(RECEIVER, ARG0, ARG1, ARG2, ARG3,ARG4)</v>
      </c>
      <c r="I622" s="123">
        <f>IF('表格编辑 '!K622="","",'表格编辑 '!K622)</f>
        <v>1</v>
      </c>
      <c r="J622" s="123">
        <f>IF('表格编辑 '!L622="","",'表格编辑 '!L622)</f>
        <v>1838</v>
      </c>
      <c r="K622" s="123">
        <f>IF('表格编辑 '!M622="","",'表格编辑 '!M622)</f>
        <v>1320</v>
      </c>
      <c r="L622" s="123" t="str">
        <f>IF('表格编辑 '!N622="","",'表格编辑 '!N622)</f>
        <v/>
      </c>
      <c r="M622" s="123" t="str">
        <f>IF('表格编辑 '!O622="","",'表格编辑 '!O622)</f>
        <v/>
      </c>
      <c r="N622" s="123" t="str">
        <f>IF('表格编辑 '!P622="","",'表格编辑 '!P622)</f>
        <v/>
      </c>
      <c r="O622" s="123" t="str">
        <f>IF('表格编辑 '!Q622="","",'表格编辑 '!Q622)</f>
        <v/>
      </c>
      <c r="P622" s="123" t="str">
        <f>IF('表格编辑 '!R622="","",'表格编辑 '!R622)</f>
        <v/>
      </c>
      <c r="Q622" s="123">
        <f>IF('表格编辑 '!S622="","",'表格编辑 '!S622)</f>
        <v>320</v>
      </c>
      <c r="R622" s="123" t="str">
        <f>IF('表格编辑 '!T622="","",'表格编辑 '!T622)</f>
        <v/>
      </c>
      <c r="S622" s="123" t="str">
        <f>IF('表格编辑 '!U622="","",'表格编辑 '!U622)</f>
        <v/>
      </c>
      <c r="T622" s="123" t="str">
        <f>IF('表格编辑 '!V622="","",'表格编辑 '!V622)</f>
        <v/>
      </c>
      <c r="U622" s="123" t="str">
        <f>IF('表格编辑 '!W622="","",'表格编辑 '!W622)</f>
        <v/>
      </c>
      <c r="V622" s="123" t="str">
        <f>IF('表格编辑 '!X622="","",'表格编辑 '!X622)</f>
        <v/>
      </c>
      <c r="W622" s="123" t="str">
        <f>IF('表格编辑 '!Y622="","",'表格编辑 '!Y622)</f>
        <v/>
      </c>
      <c r="X622" s="123" t="str">
        <f>IF('表格编辑 '!Z622="","",'表格编辑 '!Z622)</f>
        <v/>
      </c>
      <c r="Y622" s="123" t="str">
        <f>IF('表格编辑 '!AA622="","",'表格编辑 '!AA622)</f>
        <v/>
      </c>
      <c r="Z622" s="123" t="str">
        <f>IF('表格编辑 '!AB622="","",'表格编辑 '!AB622)</f>
        <v/>
      </c>
      <c r="AA622" s="123" t="str">
        <f>IF('表格编辑 '!AC622="","",'表格编辑 '!AC622)</f>
        <v/>
      </c>
      <c r="AB622" s="123" t="str">
        <f>IF('表格编辑 '!AD622="","",'表格编辑 '!AD622)</f>
        <v/>
      </c>
      <c r="AC622" s="123" t="str">
        <f>IF('表格编辑 '!AE622="","",'表格编辑 '!AE622)</f>
        <v/>
      </c>
      <c r="AD622" s="123">
        <f>IF('表格编辑 '!AF622="","",'表格编辑 '!AF622)</f>
        <v>140209</v>
      </c>
    </row>
    <row r="623" spans="1:30">
      <c r="A623" s="123">
        <f>IF('表格编辑 '!A623="","",'表格编辑 '!A623)</f>
        <v>40210</v>
      </c>
      <c r="B623" s="123">
        <f>IF('表格编辑 '!B623="","",'表格编辑 '!B623)</f>
        <v>50092</v>
      </c>
      <c r="C623" s="123">
        <f>IF('表格编辑 '!E623="","",'表格编辑 '!E623)</f>
        <v>44</v>
      </c>
      <c r="D623" s="123" t="str">
        <f>IF('表格编辑 '!F623="","",'表格编辑 '!F623)</f>
        <v>AI_born_event(RECEIVER, ARG0, ARG1, ARG2, ARG3,ARG4)</v>
      </c>
      <c r="E623" s="123" t="str">
        <f>IF('表格编辑 '!G623="","",'表格编辑 '!G623)</f>
        <v>AI_update_event(RECEIVER, ARG0, ARG1, ARG2, ARG3,ARG4)</v>
      </c>
      <c r="F623" s="123" t="str">
        <f>IF('表格编辑 '!H623="","",'表格编辑 '!H623)</f>
        <v/>
      </c>
      <c r="G623" s="123" t="str">
        <f>IF('表格编辑 '!I623="","",'表格编辑 '!I623)</f>
        <v/>
      </c>
      <c r="H623" s="123" t="str">
        <f>IF('表格编辑 '!J623="","",'表格编辑 '!J623)</f>
        <v>test_deadth_event(RECEIVER, ARG0, ARG1, ARG2, ARG3,ARG4)</v>
      </c>
      <c r="I623" s="123">
        <f>IF('表格编辑 '!K623="","",'表格编辑 '!K623)</f>
        <v>1</v>
      </c>
      <c r="J623" s="123">
        <f>IF('表格编辑 '!L623="","",'表格编辑 '!L623)</f>
        <v>1130</v>
      </c>
      <c r="K623" s="123">
        <f>IF('表格编辑 '!M623="","",'表格编辑 '!M623)</f>
        <v>1320</v>
      </c>
      <c r="L623" s="123" t="str">
        <f>IF('表格编辑 '!N623="","",'表格编辑 '!N623)</f>
        <v/>
      </c>
      <c r="M623" s="123" t="str">
        <f>IF('表格编辑 '!O623="","",'表格编辑 '!O623)</f>
        <v/>
      </c>
      <c r="N623" s="123" t="str">
        <f>IF('表格编辑 '!P623="","",'表格编辑 '!P623)</f>
        <v/>
      </c>
      <c r="O623" s="123" t="str">
        <f>IF('表格编辑 '!Q623="","",'表格编辑 '!Q623)</f>
        <v/>
      </c>
      <c r="P623" s="123" t="str">
        <f>IF('表格编辑 '!R623="","",'表格编辑 '!R623)</f>
        <v/>
      </c>
      <c r="Q623" s="123">
        <f>IF('表格编辑 '!S623="","",'表格编辑 '!S623)</f>
        <v>320</v>
      </c>
      <c r="R623" s="123" t="str">
        <f>IF('表格编辑 '!T623="","",'表格编辑 '!T623)</f>
        <v/>
      </c>
      <c r="S623" s="123" t="str">
        <f>IF('表格编辑 '!U623="","",'表格编辑 '!U623)</f>
        <v/>
      </c>
      <c r="T623" s="123" t="str">
        <f>IF('表格编辑 '!V623="","",'表格编辑 '!V623)</f>
        <v/>
      </c>
      <c r="U623" s="123" t="str">
        <f>IF('表格编辑 '!W623="","",'表格编辑 '!W623)</f>
        <v/>
      </c>
      <c r="V623" s="123" t="str">
        <f>IF('表格编辑 '!X623="","",'表格编辑 '!X623)</f>
        <v/>
      </c>
      <c r="W623" s="123" t="str">
        <f>IF('表格编辑 '!Y623="","",'表格编辑 '!Y623)</f>
        <v/>
      </c>
      <c r="X623" s="123" t="str">
        <f>IF('表格编辑 '!Z623="","",'表格编辑 '!Z623)</f>
        <v/>
      </c>
      <c r="Y623" s="123" t="str">
        <f>IF('表格编辑 '!AA623="","",'表格编辑 '!AA623)</f>
        <v/>
      </c>
      <c r="Z623" s="123" t="str">
        <f>IF('表格编辑 '!AB623="","",'表格编辑 '!AB623)</f>
        <v/>
      </c>
      <c r="AA623" s="123" t="str">
        <f>IF('表格编辑 '!AC623="","",'表格编辑 '!AC623)</f>
        <v/>
      </c>
      <c r="AB623" s="123" t="str">
        <f>IF('表格编辑 '!AD623="","",'表格编辑 '!AD623)</f>
        <v/>
      </c>
      <c r="AC623" s="123" t="str">
        <f>IF('表格编辑 '!AE623="","",'表格编辑 '!AE623)</f>
        <v/>
      </c>
      <c r="AD623" s="123">
        <f>IF('表格编辑 '!AF623="","",'表格编辑 '!AF623)</f>
        <v>140210</v>
      </c>
    </row>
    <row r="624" spans="1:30">
      <c r="A624" s="123">
        <f>IF('表格编辑 '!A624="","",'表格编辑 '!A624)</f>
        <v>40211</v>
      </c>
      <c r="B624" s="123">
        <f>IF('表格编辑 '!B624="","",'表格编辑 '!B624)</f>
        <v>50000</v>
      </c>
      <c r="C624" s="123">
        <f>IF('表格编辑 '!E624="","",'表格编辑 '!E624)</f>
        <v>49</v>
      </c>
      <c r="D624" s="123" t="str">
        <f>IF('表格编辑 '!F624="","",'表格编辑 '!F624)</f>
        <v>AI_born_event(RECEIVER, ARG0, ARG1, ARG2, ARG3,ARG4)</v>
      </c>
      <c r="E624" s="123" t="str">
        <f>IF('表格编辑 '!G624="","",'表格编辑 '!G624)</f>
        <v>AI_update_event(RECEIVER, ARG0, ARG1, ARG2, ARG3,ARG4)</v>
      </c>
      <c r="F624" s="123" t="str">
        <f>IF('表格编辑 '!H624="","",'表格编辑 '!H624)</f>
        <v/>
      </c>
      <c r="G624" s="123" t="str">
        <f>IF('表格编辑 '!I624="","",'表格编辑 '!I624)</f>
        <v/>
      </c>
      <c r="H624" s="123" t="str">
        <f>IF('表格编辑 '!J624="","",'表格编辑 '!J624)</f>
        <v>test_deadth_event(RECEIVER, ARG0, ARG1, ARG2, ARG3,ARG4)</v>
      </c>
      <c r="I624" s="123">
        <f>IF('表格编辑 '!K624="","",'表格编辑 '!K624)</f>
        <v>1</v>
      </c>
      <c r="J624" s="123">
        <f>IF('表格编辑 '!L624="","",'表格编辑 '!L624)</f>
        <v>1094</v>
      </c>
      <c r="K624" s="123">
        <f>IF('表格编辑 '!M624="","",'表格编辑 '!M624)</f>
        <v>1470</v>
      </c>
      <c r="L624" s="123" t="str">
        <f>IF('表格编辑 '!N624="","",'表格编辑 '!N624)</f>
        <v/>
      </c>
      <c r="M624" s="123" t="str">
        <f>IF('表格编辑 '!O624="","",'表格编辑 '!O624)</f>
        <v/>
      </c>
      <c r="N624" s="123" t="str">
        <f>IF('表格编辑 '!P624="","",'表格编辑 '!P624)</f>
        <v/>
      </c>
      <c r="O624" s="123" t="str">
        <f>IF('表格编辑 '!Q624="","",'表格编辑 '!Q624)</f>
        <v/>
      </c>
      <c r="P624" s="123" t="str">
        <f>IF('表格编辑 '!R624="","",'表格编辑 '!R624)</f>
        <v/>
      </c>
      <c r="Q624" s="123">
        <f>IF('表格编辑 '!S624="","",'表格编辑 '!S624)</f>
        <v>320</v>
      </c>
      <c r="R624" s="123" t="str">
        <f>IF('表格编辑 '!T624="","",'表格编辑 '!T624)</f>
        <v/>
      </c>
      <c r="S624" s="123" t="str">
        <f>IF('表格编辑 '!U624="","",'表格编辑 '!U624)</f>
        <v/>
      </c>
      <c r="T624" s="123" t="str">
        <f>IF('表格编辑 '!V624="","",'表格编辑 '!V624)</f>
        <v/>
      </c>
      <c r="U624" s="123" t="str">
        <f>IF('表格编辑 '!W624="","",'表格编辑 '!W624)</f>
        <v/>
      </c>
      <c r="V624" s="123" t="str">
        <f>IF('表格编辑 '!X624="","",'表格编辑 '!X624)</f>
        <v/>
      </c>
      <c r="W624" s="123" t="str">
        <f>IF('表格编辑 '!Y624="","",'表格编辑 '!Y624)</f>
        <v/>
      </c>
      <c r="X624" s="123" t="str">
        <f>IF('表格编辑 '!Z624="","",'表格编辑 '!Z624)</f>
        <v/>
      </c>
      <c r="Y624" s="123" t="str">
        <f>IF('表格编辑 '!AA624="","",'表格编辑 '!AA624)</f>
        <v/>
      </c>
      <c r="Z624" s="123" t="str">
        <f>IF('表格编辑 '!AB624="","",'表格编辑 '!AB624)</f>
        <v/>
      </c>
      <c r="AA624" s="123" t="str">
        <f>IF('表格编辑 '!AC624="","",'表格编辑 '!AC624)</f>
        <v/>
      </c>
      <c r="AB624" s="123" t="str">
        <f>IF('表格编辑 '!AD624="","",'表格编辑 '!AD624)</f>
        <v/>
      </c>
      <c r="AC624" s="123" t="str">
        <f>IF('表格编辑 '!AE624="","",'表格编辑 '!AE624)</f>
        <v/>
      </c>
      <c r="AD624" s="123">
        <f>IF('表格编辑 '!AF624="","",'表格编辑 '!AF624)</f>
        <v>140211</v>
      </c>
    </row>
    <row r="625" spans="1:30">
      <c r="A625" s="123">
        <f>IF('表格编辑 '!A625="","",'表格编辑 '!A625)</f>
        <v>40212</v>
      </c>
      <c r="B625" s="123">
        <f>IF('表格编辑 '!B625="","",'表格编辑 '!B625)</f>
        <v>50153</v>
      </c>
      <c r="C625" s="123">
        <f>IF('表格编辑 '!E625="","",'表格编辑 '!E625)</f>
        <v>49</v>
      </c>
      <c r="D625" s="123" t="str">
        <f>IF('表格编辑 '!F625="","",'表格编辑 '!F625)</f>
        <v>AI_born_event(RECEIVER, ARG0, ARG1, ARG2, ARG3,ARG4)</v>
      </c>
      <c r="E625" s="123" t="str">
        <f>IF('表格编辑 '!G625="","",'表格编辑 '!G625)</f>
        <v>AI_update_event(RECEIVER, ARG0, ARG1, ARG2, ARG3,ARG4)</v>
      </c>
      <c r="F625" s="123" t="str">
        <f>IF('表格编辑 '!H625="","",'表格编辑 '!H625)</f>
        <v/>
      </c>
      <c r="G625" s="123" t="str">
        <f>IF('表格编辑 '!I625="","",'表格编辑 '!I625)</f>
        <v/>
      </c>
      <c r="H625" s="123" t="str">
        <f>IF('表格编辑 '!J625="","",'表格编辑 '!J625)</f>
        <v>test_deadth_event(RECEIVER, ARG0, ARG1, ARG2, ARG3,ARG4)</v>
      </c>
      <c r="I625" s="123">
        <f>IF('表格编辑 '!K625="","",'表格编辑 '!K625)</f>
        <v>1</v>
      </c>
      <c r="J625" s="123">
        <f>IF('表格编辑 '!L625="","",'表格编辑 '!L625)</f>
        <v>1682</v>
      </c>
      <c r="K625" s="123">
        <f>IF('表格编辑 '!M625="","",'表格编辑 '!M625)</f>
        <v>1470</v>
      </c>
      <c r="L625" s="123" t="str">
        <f>IF('表格编辑 '!N625="","",'表格编辑 '!N625)</f>
        <v/>
      </c>
      <c r="M625" s="123" t="str">
        <f>IF('表格编辑 '!O625="","",'表格编辑 '!O625)</f>
        <v/>
      </c>
      <c r="N625" s="123" t="str">
        <f>IF('表格编辑 '!P625="","",'表格编辑 '!P625)</f>
        <v/>
      </c>
      <c r="O625" s="123" t="str">
        <f>IF('表格编辑 '!Q625="","",'表格编辑 '!Q625)</f>
        <v/>
      </c>
      <c r="P625" s="123" t="str">
        <f>IF('表格编辑 '!R625="","",'表格编辑 '!R625)</f>
        <v/>
      </c>
      <c r="Q625" s="123">
        <f>IF('表格编辑 '!S625="","",'表格编辑 '!S625)</f>
        <v>320</v>
      </c>
      <c r="R625" s="123" t="str">
        <f>IF('表格编辑 '!T625="","",'表格编辑 '!T625)</f>
        <v/>
      </c>
      <c r="S625" s="123" t="str">
        <f>IF('表格编辑 '!U625="","",'表格编辑 '!U625)</f>
        <v/>
      </c>
      <c r="T625" s="123" t="str">
        <f>IF('表格编辑 '!V625="","",'表格编辑 '!V625)</f>
        <v/>
      </c>
      <c r="U625" s="123" t="str">
        <f>IF('表格编辑 '!W625="","",'表格编辑 '!W625)</f>
        <v/>
      </c>
      <c r="V625" s="123" t="str">
        <f>IF('表格编辑 '!X625="","",'表格编辑 '!X625)</f>
        <v/>
      </c>
      <c r="W625" s="123" t="str">
        <f>IF('表格编辑 '!Y625="","",'表格编辑 '!Y625)</f>
        <v/>
      </c>
      <c r="X625" s="123" t="str">
        <f>IF('表格编辑 '!Z625="","",'表格编辑 '!Z625)</f>
        <v/>
      </c>
      <c r="Y625" s="123" t="str">
        <f>IF('表格编辑 '!AA625="","",'表格编辑 '!AA625)</f>
        <v/>
      </c>
      <c r="Z625" s="123" t="str">
        <f>IF('表格编辑 '!AB625="","",'表格编辑 '!AB625)</f>
        <v/>
      </c>
      <c r="AA625" s="123" t="str">
        <f>IF('表格编辑 '!AC625="","",'表格编辑 '!AC625)</f>
        <v/>
      </c>
      <c r="AB625" s="123" t="str">
        <f>IF('表格编辑 '!AD625="","",'表格编辑 '!AD625)</f>
        <v/>
      </c>
      <c r="AC625" s="123" t="str">
        <f>IF('表格编辑 '!AE625="","",'表格编辑 '!AE625)</f>
        <v/>
      </c>
      <c r="AD625" s="123">
        <f>IF('表格编辑 '!AF625="","",'表格编辑 '!AF625)</f>
        <v>140212</v>
      </c>
    </row>
    <row r="626" spans="1:30">
      <c r="A626" s="123">
        <f>IF('表格编辑 '!A626="","",'表格编辑 '!A626)</f>
        <v>40213</v>
      </c>
      <c r="B626" s="123">
        <f>IF('表格编辑 '!B626="","",'表格编辑 '!B626)</f>
        <v>50005</v>
      </c>
      <c r="C626" s="123">
        <f>IF('表格编辑 '!E626="","",'表格编辑 '!E626)</f>
        <v>49</v>
      </c>
      <c r="D626" s="123" t="str">
        <f>IF('表格编辑 '!F626="","",'表格编辑 '!F626)</f>
        <v>AI_born_event(RECEIVER, ARG0, ARG1, ARG2, ARG3,ARG4)</v>
      </c>
      <c r="E626" s="123" t="str">
        <f>IF('表格编辑 '!G626="","",'表格编辑 '!G626)</f>
        <v>AI_update_event(RECEIVER, ARG0, ARG1, ARG2, ARG3,ARG4)</v>
      </c>
      <c r="F626" s="123" t="str">
        <f>IF('表格编辑 '!H626="","",'表格编辑 '!H626)</f>
        <v/>
      </c>
      <c r="G626" s="123" t="str">
        <f>IF('表格编辑 '!I626="","",'表格编辑 '!I626)</f>
        <v/>
      </c>
      <c r="H626" s="123" t="str">
        <f>IF('表格编辑 '!J626="","",'表格编辑 '!J626)</f>
        <v>test_deadth_event(RECEIVER, ARG0, ARG1, ARG2, ARG3,ARG4)</v>
      </c>
      <c r="I626" s="123">
        <f>IF('表格编辑 '!K626="","",'表格编辑 '!K626)</f>
        <v>1</v>
      </c>
      <c r="J626" s="123">
        <f>IF('表格编辑 '!L626="","",'表格编辑 '!L626)</f>
        <v>1838</v>
      </c>
      <c r="K626" s="123">
        <f>IF('表格编辑 '!M626="","",'表格编辑 '!M626)</f>
        <v>1470</v>
      </c>
      <c r="L626" s="123" t="str">
        <f>IF('表格编辑 '!N626="","",'表格编辑 '!N626)</f>
        <v/>
      </c>
      <c r="M626" s="123" t="str">
        <f>IF('表格编辑 '!O626="","",'表格编辑 '!O626)</f>
        <v/>
      </c>
      <c r="N626" s="123" t="str">
        <f>IF('表格编辑 '!P626="","",'表格编辑 '!P626)</f>
        <v/>
      </c>
      <c r="O626" s="123" t="str">
        <f>IF('表格编辑 '!Q626="","",'表格编辑 '!Q626)</f>
        <v/>
      </c>
      <c r="P626" s="123" t="str">
        <f>IF('表格编辑 '!R626="","",'表格编辑 '!R626)</f>
        <v/>
      </c>
      <c r="Q626" s="123">
        <f>IF('表格编辑 '!S626="","",'表格编辑 '!S626)</f>
        <v>320</v>
      </c>
      <c r="R626" s="123" t="str">
        <f>IF('表格编辑 '!T626="","",'表格编辑 '!T626)</f>
        <v/>
      </c>
      <c r="S626" s="123" t="str">
        <f>IF('表格编辑 '!U626="","",'表格编辑 '!U626)</f>
        <v/>
      </c>
      <c r="T626" s="123" t="str">
        <f>IF('表格编辑 '!V626="","",'表格编辑 '!V626)</f>
        <v/>
      </c>
      <c r="U626" s="123" t="str">
        <f>IF('表格编辑 '!W626="","",'表格编辑 '!W626)</f>
        <v/>
      </c>
      <c r="V626" s="123" t="str">
        <f>IF('表格编辑 '!X626="","",'表格编辑 '!X626)</f>
        <v/>
      </c>
      <c r="W626" s="123" t="str">
        <f>IF('表格编辑 '!Y626="","",'表格编辑 '!Y626)</f>
        <v/>
      </c>
      <c r="X626" s="123" t="str">
        <f>IF('表格编辑 '!Z626="","",'表格编辑 '!Z626)</f>
        <v/>
      </c>
      <c r="Y626" s="123" t="str">
        <f>IF('表格编辑 '!AA626="","",'表格编辑 '!AA626)</f>
        <v/>
      </c>
      <c r="Z626" s="123" t="str">
        <f>IF('表格编辑 '!AB626="","",'表格编辑 '!AB626)</f>
        <v/>
      </c>
      <c r="AA626" s="123" t="str">
        <f>IF('表格编辑 '!AC626="","",'表格编辑 '!AC626)</f>
        <v/>
      </c>
      <c r="AB626" s="123" t="str">
        <f>IF('表格编辑 '!AD626="","",'表格编辑 '!AD626)</f>
        <v/>
      </c>
      <c r="AC626" s="123" t="str">
        <f>IF('表格编辑 '!AE626="","",'表格编辑 '!AE626)</f>
        <v/>
      </c>
      <c r="AD626" s="123">
        <f>IF('表格编辑 '!AF626="","",'表格编辑 '!AF626)</f>
        <v>140213</v>
      </c>
    </row>
    <row r="627" spans="1:30">
      <c r="A627" s="123">
        <f>IF('表格编辑 '!A627="","",'表格编辑 '!A627)</f>
        <v>40214</v>
      </c>
      <c r="B627" s="123">
        <f>IF('表格编辑 '!B627="","",'表格编辑 '!B627)</f>
        <v>50044</v>
      </c>
      <c r="C627" s="123">
        <f>IF('表格编辑 '!E627="","",'表格编辑 '!E627)</f>
        <v>49</v>
      </c>
      <c r="D627" s="123" t="str">
        <f>IF('表格编辑 '!F627="","",'表格编辑 '!F627)</f>
        <v>AI_born_event(RECEIVER, ARG0, ARG1, ARG2, ARG3,ARG4)</v>
      </c>
      <c r="E627" s="123" t="str">
        <f>IF('表格编辑 '!G627="","",'表格编辑 '!G627)</f>
        <v>AI_update_event(RECEIVER, ARG0, ARG1, ARG2, ARG3,ARG4)</v>
      </c>
      <c r="F627" s="123" t="str">
        <f>IF('表格编辑 '!H627="","",'表格编辑 '!H627)</f>
        <v/>
      </c>
      <c r="G627" s="123" t="str">
        <f>IF('表格编辑 '!I627="","",'表格编辑 '!I627)</f>
        <v/>
      </c>
      <c r="H627" s="123" t="str">
        <f>IF('表格编辑 '!J627="","",'表格编辑 '!J627)</f>
        <v>test_deadth_event(RECEIVER, ARG0, ARG1, ARG2, ARG3,ARG4)</v>
      </c>
      <c r="I627" s="123">
        <f>IF('表格编辑 '!K627="","",'表格编辑 '!K627)</f>
        <v>1</v>
      </c>
      <c r="J627" s="123">
        <f>IF('表格编辑 '!L627="","",'表格编辑 '!L627)</f>
        <v>1674</v>
      </c>
      <c r="K627" s="123">
        <f>IF('表格编辑 '!M627="","",'表格编辑 '!M627)</f>
        <v>1470</v>
      </c>
      <c r="L627" s="123" t="str">
        <f>IF('表格编辑 '!N627="","",'表格编辑 '!N627)</f>
        <v/>
      </c>
      <c r="M627" s="123" t="str">
        <f>IF('表格编辑 '!O627="","",'表格编辑 '!O627)</f>
        <v/>
      </c>
      <c r="N627" s="123" t="str">
        <f>IF('表格编辑 '!P627="","",'表格编辑 '!P627)</f>
        <v/>
      </c>
      <c r="O627" s="123" t="str">
        <f>IF('表格编辑 '!Q627="","",'表格编辑 '!Q627)</f>
        <v/>
      </c>
      <c r="P627" s="123" t="str">
        <f>IF('表格编辑 '!R627="","",'表格编辑 '!R627)</f>
        <v/>
      </c>
      <c r="Q627" s="123">
        <f>IF('表格编辑 '!S627="","",'表格编辑 '!S627)</f>
        <v>320</v>
      </c>
      <c r="R627" s="123" t="str">
        <f>IF('表格编辑 '!T627="","",'表格编辑 '!T627)</f>
        <v/>
      </c>
      <c r="S627" s="123" t="str">
        <f>IF('表格编辑 '!U627="","",'表格编辑 '!U627)</f>
        <v/>
      </c>
      <c r="T627" s="123" t="str">
        <f>IF('表格编辑 '!V627="","",'表格编辑 '!V627)</f>
        <v/>
      </c>
      <c r="U627" s="123" t="str">
        <f>IF('表格编辑 '!W627="","",'表格编辑 '!W627)</f>
        <v/>
      </c>
      <c r="V627" s="123" t="str">
        <f>IF('表格编辑 '!X627="","",'表格编辑 '!X627)</f>
        <v/>
      </c>
      <c r="W627" s="123" t="str">
        <f>IF('表格编辑 '!Y627="","",'表格编辑 '!Y627)</f>
        <v/>
      </c>
      <c r="X627" s="123" t="str">
        <f>IF('表格编辑 '!Z627="","",'表格编辑 '!Z627)</f>
        <v/>
      </c>
      <c r="Y627" s="123" t="str">
        <f>IF('表格编辑 '!AA627="","",'表格编辑 '!AA627)</f>
        <v/>
      </c>
      <c r="Z627" s="123" t="str">
        <f>IF('表格编辑 '!AB627="","",'表格编辑 '!AB627)</f>
        <v/>
      </c>
      <c r="AA627" s="123" t="str">
        <f>IF('表格编辑 '!AC627="","",'表格编辑 '!AC627)</f>
        <v/>
      </c>
      <c r="AB627" s="123" t="str">
        <f>IF('表格编辑 '!AD627="","",'表格编辑 '!AD627)</f>
        <v/>
      </c>
      <c r="AC627" s="123" t="str">
        <f>IF('表格编辑 '!AE627="","",'表格编辑 '!AE627)</f>
        <v/>
      </c>
      <c r="AD627" s="123">
        <f>IF('表格编辑 '!AF627="","",'表格编辑 '!AF627)</f>
        <v>140214</v>
      </c>
    </row>
    <row r="628" spans="1:30">
      <c r="A628" s="123">
        <f>IF('表格编辑 '!A628="","",'表格编辑 '!A628)</f>
        <v>40215</v>
      </c>
      <c r="B628" s="123">
        <f>IF('表格编辑 '!B628="","",'表格编辑 '!B628)</f>
        <v>50103</v>
      </c>
      <c r="C628" s="123">
        <f>IF('表格编辑 '!E628="","",'表格编辑 '!E628)</f>
        <v>49</v>
      </c>
      <c r="D628" s="123" t="str">
        <f>IF('表格编辑 '!F628="","",'表格编辑 '!F628)</f>
        <v>AI_born_event(RECEIVER, ARG0, ARG1, ARG2, ARG3,ARG4)</v>
      </c>
      <c r="E628" s="123" t="str">
        <f>IF('表格编辑 '!G628="","",'表格编辑 '!G628)</f>
        <v>AI_update_event(RECEIVER, ARG0, ARG1, ARG2, ARG3,ARG4)</v>
      </c>
      <c r="F628" s="123" t="str">
        <f>IF('表格编辑 '!H628="","",'表格编辑 '!H628)</f>
        <v/>
      </c>
      <c r="G628" s="123" t="str">
        <f>IF('表格编辑 '!I628="","",'表格编辑 '!I628)</f>
        <v/>
      </c>
      <c r="H628" s="123" t="str">
        <f>IF('表格编辑 '!J628="","",'表格编辑 '!J628)</f>
        <v>test_deadth_event(RECEIVER, ARG0, ARG1, ARG2, ARG3,ARG4)</v>
      </c>
      <c r="I628" s="123">
        <f>IF('表格编辑 '!K628="","",'表格编辑 '!K628)</f>
        <v>1</v>
      </c>
      <c r="J628" s="123">
        <f>IF('表格编辑 '!L628="","",'表格编辑 '!L628)</f>
        <v>1038</v>
      </c>
      <c r="K628" s="123">
        <f>IF('表格编辑 '!M628="","",'表格编辑 '!M628)</f>
        <v>1470</v>
      </c>
      <c r="L628" s="123" t="str">
        <f>IF('表格编辑 '!N628="","",'表格编辑 '!N628)</f>
        <v/>
      </c>
      <c r="M628" s="123" t="str">
        <f>IF('表格编辑 '!O628="","",'表格编辑 '!O628)</f>
        <v/>
      </c>
      <c r="N628" s="123" t="str">
        <f>IF('表格编辑 '!P628="","",'表格编辑 '!P628)</f>
        <v/>
      </c>
      <c r="O628" s="123" t="str">
        <f>IF('表格编辑 '!Q628="","",'表格编辑 '!Q628)</f>
        <v/>
      </c>
      <c r="P628" s="123" t="str">
        <f>IF('表格编辑 '!R628="","",'表格编辑 '!R628)</f>
        <v/>
      </c>
      <c r="Q628" s="123">
        <f>IF('表格编辑 '!S628="","",'表格编辑 '!S628)</f>
        <v>320</v>
      </c>
      <c r="R628" s="123" t="str">
        <f>IF('表格编辑 '!T628="","",'表格编辑 '!T628)</f>
        <v/>
      </c>
      <c r="S628" s="123" t="str">
        <f>IF('表格编辑 '!U628="","",'表格编辑 '!U628)</f>
        <v/>
      </c>
      <c r="T628" s="123" t="str">
        <f>IF('表格编辑 '!V628="","",'表格编辑 '!V628)</f>
        <v/>
      </c>
      <c r="U628" s="123" t="str">
        <f>IF('表格编辑 '!W628="","",'表格编辑 '!W628)</f>
        <v/>
      </c>
      <c r="V628" s="123" t="str">
        <f>IF('表格编辑 '!X628="","",'表格编辑 '!X628)</f>
        <v/>
      </c>
      <c r="W628" s="123" t="str">
        <f>IF('表格编辑 '!Y628="","",'表格编辑 '!Y628)</f>
        <v/>
      </c>
      <c r="X628" s="123" t="str">
        <f>IF('表格编辑 '!Z628="","",'表格编辑 '!Z628)</f>
        <v/>
      </c>
      <c r="Y628" s="123" t="str">
        <f>IF('表格编辑 '!AA628="","",'表格编辑 '!AA628)</f>
        <v/>
      </c>
      <c r="Z628" s="123" t="str">
        <f>IF('表格编辑 '!AB628="","",'表格编辑 '!AB628)</f>
        <v/>
      </c>
      <c r="AA628" s="123" t="str">
        <f>IF('表格编辑 '!AC628="","",'表格编辑 '!AC628)</f>
        <v/>
      </c>
      <c r="AB628" s="123" t="str">
        <f>IF('表格编辑 '!AD628="","",'表格编辑 '!AD628)</f>
        <v/>
      </c>
      <c r="AC628" s="123" t="str">
        <f>IF('表格编辑 '!AE628="","",'表格编辑 '!AE628)</f>
        <v/>
      </c>
      <c r="AD628" s="123">
        <f>IF('表格编辑 '!AF628="","",'表格编辑 '!AF628)</f>
        <v>140215</v>
      </c>
    </row>
    <row r="629" spans="1:30">
      <c r="A629" s="123">
        <f>IF('表格编辑 '!A629="","",'表格编辑 '!A629)</f>
        <v>40216</v>
      </c>
      <c r="B629" s="123">
        <f>IF('表格编辑 '!B629="","",'表格编辑 '!B629)</f>
        <v>50057</v>
      </c>
      <c r="C629" s="123">
        <f>IF('表格编辑 '!E629="","",'表格编辑 '!E629)</f>
        <v>49</v>
      </c>
      <c r="D629" s="123" t="str">
        <f>IF('表格编辑 '!F629="","",'表格编辑 '!F629)</f>
        <v>AI_born_event(RECEIVER, ARG0, ARG1, ARG2, ARG3,ARG4)</v>
      </c>
      <c r="E629" s="123" t="str">
        <f>IF('表格编辑 '!G629="","",'表格编辑 '!G629)</f>
        <v>AI_update_event(RECEIVER, ARG0, ARG1, ARG2, ARG3,ARG4)</v>
      </c>
      <c r="F629" s="123" t="str">
        <f>IF('表格编辑 '!H629="","",'表格编辑 '!H629)</f>
        <v/>
      </c>
      <c r="G629" s="123" t="str">
        <f>IF('表格编辑 '!I629="","",'表格编辑 '!I629)</f>
        <v/>
      </c>
      <c r="H629" s="123" t="str">
        <f>IF('表格编辑 '!J629="","",'表格编辑 '!J629)</f>
        <v>test_deadth_event(RECEIVER, ARG0, ARG1, ARG2, ARG3,ARG4)</v>
      </c>
      <c r="I629" s="123">
        <f>IF('表格编辑 '!K629="","",'表格编辑 '!K629)</f>
        <v>1</v>
      </c>
      <c r="J629" s="123">
        <f>IF('表格编辑 '!L629="","",'表格编辑 '!L629)</f>
        <v>2084</v>
      </c>
      <c r="K629" s="123">
        <f>IF('表格编辑 '!M629="","",'表格编辑 '!M629)</f>
        <v>1470</v>
      </c>
      <c r="L629" s="123" t="str">
        <f>IF('表格编辑 '!N629="","",'表格编辑 '!N629)</f>
        <v/>
      </c>
      <c r="M629" s="123" t="str">
        <f>IF('表格编辑 '!O629="","",'表格编辑 '!O629)</f>
        <v/>
      </c>
      <c r="N629" s="123" t="str">
        <f>IF('表格编辑 '!P629="","",'表格编辑 '!P629)</f>
        <v/>
      </c>
      <c r="O629" s="123" t="str">
        <f>IF('表格编辑 '!Q629="","",'表格编辑 '!Q629)</f>
        <v/>
      </c>
      <c r="P629" s="123" t="str">
        <f>IF('表格编辑 '!R629="","",'表格编辑 '!R629)</f>
        <v/>
      </c>
      <c r="Q629" s="123">
        <f>IF('表格编辑 '!S629="","",'表格编辑 '!S629)</f>
        <v>320</v>
      </c>
      <c r="R629" s="123" t="str">
        <f>IF('表格编辑 '!T629="","",'表格编辑 '!T629)</f>
        <v/>
      </c>
      <c r="S629" s="123" t="str">
        <f>IF('表格编辑 '!U629="","",'表格编辑 '!U629)</f>
        <v/>
      </c>
      <c r="T629" s="123" t="str">
        <f>IF('表格编辑 '!V629="","",'表格编辑 '!V629)</f>
        <v/>
      </c>
      <c r="U629" s="123" t="str">
        <f>IF('表格编辑 '!W629="","",'表格编辑 '!W629)</f>
        <v/>
      </c>
      <c r="V629" s="123" t="str">
        <f>IF('表格编辑 '!X629="","",'表格编辑 '!X629)</f>
        <v/>
      </c>
      <c r="W629" s="123" t="str">
        <f>IF('表格编辑 '!Y629="","",'表格编辑 '!Y629)</f>
        <v/>
      </c>
      <c r="X629" s="123" t="str">
        <f>IF('表格编辑 '!Z629="","",'表格编辑 '!Z629)</f>
        <v/>
      </c>
      <c r="Y629" s="123" t="str">
        <f>IF('表格编辑 '!AA629="","",'表格编辑 '!AA629)</f>
        <v/>
      </c>
      <c r="Z629" s="123" t="str">
        <f>IF('表格编辑 '!AB629="","",'表格编辑 '!AB629)</f>
        <v/>
      </c>
      <c r="AA629" s="123" t="str">
        <f>IF('表格编辑 '!AC629="","",'表格编辑 '!AC629)</f>
        <v/>
      </c>
      <c r="AB629" s="123" t="str">
        <f>IF('表格编辑 '!AD629="","",'表格编辑 '!AD629)</f>
        <v/>
      </c>
      <c r="AC629" s="123" t="str">
        <f>IF('表格编辑 '!AE629="","",'表格编辑 '!AE629)</f>
        <v/>
      </c>
      <c r="AD629" s="123">
        <f>IF('表格编辑 '!AF629="","",'表格编辑 '!AF629)</f>
        <v>140216</v>
      </c>
    </row>
    <row r="630" spans="1:30">
      <c r="A630" s="123">
        <f>IF('表格编辑 '!A630="","",'表格编辑 '!A630)</f>
        <v>40217</v>
      </c>
      <c r="B630" s="123">
        <f>IF('表格编辑 '!B630="","",'表格编辑 '!B630)</f>
        <v>50086</v>
      </c>
      <c r="C630" s="123">
        <f>IF('表格编辑 '!E630="","",'表格编辑 '!E630)</f>
        <v>49</v>
      </c>
      <c r="D630" s="123" t="str">
        <f>IF('表格编辑 '!F630="","",'表格编辑 '!F630)</f>
        <v>AI_born_event(RECEIVER, ARG0, ARG1, ARG2, ARG3,ARG4)</v>
      </c>
      <c r="E630" s="123" t="str">
        <f>IF('表格编辑 '!G630="","",'表格编辑 '!G630)</f>
        <v>AI_update_event(RECEIVER, ARG0, ARG1, ARG2, ARG3,ARG4)</v>
      </c>
      <c r="F630" s="123" t="str">
        <f>IF('表格编辑 '!H630="","",'表格编辑 '!H630)</f>
        <v/>
      </c>
      <c r="G630" s="123" t="str">
        <f>IF('表格编辑 '!I630="","",'表格编辑 '!I630)</f>
        <v/>
      </c>
      <c r="H630" s="123" t="str">
        <f>IF('表格编辑 '!J630="","",'表格编辑 '!J630)</f>
        <v>test_deadth_event(RECEIVER, ARG0, ARG1, ARG2, ARG3,ARG4)</v>
      </c>
      <c r="I630" s="123">
        <f>IF('表格编辑 '!K630="","",'表格编辑 '!K630)</f>
        <v>1</v>
      </c>
      <c r="J630" s="123">
        <f>IF('表格编辑 '!L630="","",'表格编辑 '!L630)</f>
        <v>3298</v>
      </c>
      <c r="K630" s="123">
        <f>IF('表格编辑 '!M630="","",'表格编辑 '!M630)</f>
        <v>1470</v>
      </c>
      <c r="L630" s="123" t="str">
        <f>IF('表格编辑 '!N630="","",'表格编辑 '!N630)</f>
        <v/>
      </c>
      <c r="M630" s="123" t="str">
        <f>IF('表格编辑 '!O630="","",'表格编辑 '!O630)</f>
        <v/>
      </c>
      <c r="N630" s="123" t="str">
        <f>IF('表格编辑 '!P630="","",'表格编辑 '!P630)</f>
        <v/>
      </c>
      <c r="O630" s="123" t="str">
        <f>IF('表格编辑 '!Q630="","",'表格编辑 '!Q630)</f>
        <v/>
      </c>
      <c r="P630" s="123" t="str">
        <f>IF('表格编辑 '!R630="","",'表格编辑 '!R630)</f>
        <v/>
      </c>
      <c r="Q630" s="123">
        <f>IF('表格编辑 '!S630="","",'表格编辑 '!S630)</f>
        <v>320</v>
      </c>
      <c r="R630" s="123" t="str">
        <f>IF('表格编辑 '!T630="","",'表格编辑 '!T630)</f>
        <v/>
      </c>
      <c r="S630" s="123" t="str">
        <f>IF('表格编辑 '!U630="","",'表格编辑 '!U630)</f>
        <v/>
      </c>
      <c r="T630" s="123" t="str">
        <f>IF('表格编辑 '!V630="","",'表格编辑 '!V630)</f>
        <v/>
      </c>
      <c r="U630" s="123" t="str">
        <f>IF('表格编辑 '!W630="","",'表格编辑 '!W630)</f>
        <v/>
      </c>
      <c r="V630" s="123" t="str">
        <f>IF('表格编辑 '!X630="","",'表格编辑 '!X630)</f>
        <v/>
      </c>
      <c r="W630" s="123" t="str">
        <f>IF('表格编辑 '!Y630="","",'表格编辑 '!Y630)</f>
        <v/>
      </c>
      <c r="X630" s="123" t="str">
        <f>IF('表格编辑 '!Z630="","",'表格编辑 '!Z630)</f>
        <v/>
      </c>
      <c r="Y630" s="123" t="str">
        <f>IF('表格编辑 '!AA630="","",'表格编辑 '!AA630)</f>
        <v/>
      </c>
      <c r="Z630" s="123" t="str">
        <f>IF('表格编辑 '!AB630="","",'表格编辑 '!AB630)</f>
        <v/>
      </c>
      <c r="AA630" s="123" t="str">
        <f>IF('表格编辑 '!AC630="","",'表格编辑 '!AC630)</f>
        <v/>
      </c>
      <c r="AB630" s="123" t="str">
        <f>IF('表格编辑 '!AD630="","",'表格编辑 '!AD630)</f>
        <v/>
      </c>
      <c r="AC630" s="123" t="str">
        <f>IF('表格编辑 '!AE630="","",'表格编辑 '!AE630)</f>
        <v/>
      </c>
      <c r="AD630" s="123">
        <f>IF('表格编辑 '!AF630="","",'表格编辑 '!AF630)</f>
        <v>140217</v>
      </c>
    </row>
    <row r="631" spans="1:30">
      <c r="A631" s="123">
        <f>IF('表格编辑 '!A631="","",'表格编辑 '!A631)</f>
        <v>40218</v>
      </c>
      <c r="B631" s="123">
        <f>IF('表格编辑 '!B631="","",'表格编辑 '!B631)</f>
        <v>50094</v>
      </c>
      <c r="C631" s="123">
        <f>IF('表格编辑 '!E631="","",'表格编辑 '!E631)</f>
        <v>49</v>
      </c>
      <c r="D631" s="123" t="str">
        <f>IF('表格编辑 '!F631="","",'表格编辑 '!F631)</f>
        <v>AI_born_event(RECEIVER, ARG0, ARG1, ARG2, ARG3,ARG4)</v>
      </c>
      <c r="E631" s="123" t="str">
        <f>IF('表格编辑 '!G631="","",'表格编辑 '!G631)</f>
        <v>AI_update_event(RECEIVER, ARG0, ARG1, ARG2, ARG3,ARG4)</v>
      </c>
      <c r="F631" s="123" t="str">
        <f>IF('表格编辑 '!H631="","",'表格编辑 '!H631)</f>
        <v/>
      </c>
      <c r="G631" s="123" t="str">
        <f>IF('表格编辑 '!I631="","",'表格编辑 '!I631)</f>
        <v/>
      </c>
      <c r="H631" s="123" t="str">
        <f>IF('表格编辑 '!J631="","",'表格编辑 '!J631)</f>
        <v>test_deadth_event(RECEIVER, ARG0, ARG1, ARG2, ARG3,ARG4)</v>
      </c>
      <c r="I631" s="123">
        <f>IF('表格编辑 '!K631="","",'表格编辑 '!K631)</f>
        <v>1</v>
      </c>
      <c r="J631" s="123">
        <f>IF('表格编辑 '!L631="","",'表格编辑 '!L631)</f>
        <v>1928</v>
      </c>
      <c r="K631" s="123">
        <f>IF('表格编辑 '!M631="","",'表格编辑 '!M631)</f>
        <v>1470</v>
      </c>
      <c r="L631" s="123" t="str">
        <f>IF('表格编辑 '!N631="","",'表格编辑 '!N631)</f>
        <v/>
      </c>
      <c r="M631" s="123" t="str">
        <f>IF('表格编辑 '!O631="","",'表格编辑 '!O631)</f>
        <v/>
      </c>
      <c r="N631" s="123" t="str">
        <f>IF('表格编辑 '!P631="","",'表格编辑 '!P631)</f>
        <v/>
      </c>
      <c r="O631" s="123" t="str">
        <f>IF('表格编辑 '!Q631="","",'表格编辑 '!Q631)</f>
        <v/>
      </c>
      <c r="P631" s="123" t="str">
        <f>IF('表格编辑 '!R631="","",'表格编辑 '!R631)</f>
        <v/>
      </c>
      <c r="Q631" s="123">
        <f>IF('表格编辑 '!S631="","",'表格编辑 '!S631)</f>
        <v>320</v>
      </c>
      <c r="R631" s="123" t="str">
        <f>IF('表格编辑 '!T631="","",'表格编辑 '!T631)</f>
        <v/>
      </c>
      <c r="S631" s="123" t="str">
        <f>IF('表格编辑 '!U631="","",'表格编辑 '!U631)</f>
        <v/>
      </c>
      <c r="T631" s="123" t="str">
        <f>IF('表格编辑 '!V631="","",'表格编辑 '!V631)</f>
        <v/>
      </c>
      <c r="U631" s="123" t="str">
        <f>IF('表格编辑 '!W631="","",'表格编辑 '!W631)</f>
        <v/>
      </c>
      <c r="V631" s="123" t="str">
        <f>IF('表格编辑 '!X631="","",'表格编辑 '!X631)</f>
        <v/>
      </c>
      <c r="W631" s="123" t="str">
        <f>IF('表格编辑 '!Y631="","",'表格编辑 '!Y631)</f>
        <v/>
      </c>
      <c r="X631" s="123" t="str">
        <f>IF('表格编辑 '!Z631="","",'表格编辑 '!Z631)</f>
        <v/>
      </c>
      <c r="Y631" s="123" t="str">
        <f>IF('表格编辑 '!AA631="","",'表格编辑 '!AA631)</f>
        <v/>
      </c>
      <c r="Z631" s="123" t="str">
        <f>IF('表格编辑 '!AB631="","",'表格编辑 '!AB631)</f>
        <v/>
      </c>
      <c r="AA631" s="123" t="str">
        <f>IF('表格编辑 '!AC631="","",'表格编辑 '!AC631)</f>
        <v/>
      </c>
      <c r="AB631" s="123" t="str">
        <f>IF('表格编辑 '!AD631="","",'表格编辑 '!AD631)</f>
        <v/>
      </c>
      <c r="AC631" s="123" t="str">
        <f>IF('表格编辑 '!AE631="","",'表格编辑 '!AE631)</f>
        <v/>
      </c>
      <c r="AD631" s="123">
        <f>IF('表格编辑 '!AF631="","",'表格编辑 '!AF631)</f>
        <v>140218</v>
      </c>
    </row>
    <row r="632" spans="1:30">
      <c r="A632" s="123">
        <f>IF('表格编辑 '!A632="","",'表格编辑 '!A632)</f>
        <v>40219</v>
      </c>
      <c r="B632" s="123">
        <f>IF('表格编辑 '!B632="","",'表格编辑 '!B632)</f>
        <v>50132</v>
      </c>
      <c r="C632" s="123">
        <f>IF('表格编辑 '!E632="","",'表格编辑 '!E632)</f>
        <v>49</v>
      </c>
      <c r="D632" s="123" t="str">
        <f>IF('表格编辑 '!F632="","",'表格编辑 '!F632)</f>
        <v>AI_born_event(RECEIVER, ARG0, ARG1, ARG2, ARG3,ARG4)</v>
      </c>
      <c r="E632" s="123" t="str">
        <f>IF('表格编辑 '!G632="","",'表格编辑 '!G632)</f>
        <v>AI_update_event(RECEIVER, ARG0, ARG1, ARG2, ARG3,ARG4)</v>
      </c>
      <c r="F632" s="123" t="str">
        <f>IF('表格编辑 '!H632="","",'表格编辑 '!H632)</f>
        <v/>
      </c>
      <c r="G632" s="123" t="str">
        <f>IF('表格编辑 '!I632="","",'表格编辑 '!I632)</f>
        <v/>
      </c>
      <c r="H632" s="123" t="str">
        <f>IF('表格编辑 '!J632="","",'表格编辑 '!J632)</f>
        <v>test_deadth_event(RECEIVER, ARG0, ARG1, ARG2, ARG3,ARG4)</v>
      </c>
      <c r="I632" s="123">
        <f>IF('表格编辑 '!K632="","",'表格编辑 '!K632)</f>
        <v>1</v>
      </c>
      <c r="J632" s="123">
        <f>IF('表格编辑 '!L632="","",'表格编辑 '!L632)</f>
        <v>1466</v>
      </c>
      <c r="K632" s="123">
        <f>IF('表格编辑 '!M632="","",'表格编辑 '!M632)</f>
        <v>1470</v>
      </c>
      <c r="L632" s="123" t="str">
        <f>IF('表格编辑 '!N632="","",'表格编辑 '!N632)</f>
        <v/>
      </c>
      <c r="M632" s="123" t="str">
        <f>IF('表格编辑 '!O632="","",'表格编辑 '!O632)</f>
        <v/>
      </c>
      <c r="N632" s="123" t="str">
        <f>IF('表格编辑 '!P632="","",'表格编辑 '!P632)</f>
        <v/>
      </c>
      <c r="O632" s="123" t="str">
        <f>IF('表格编辑 '!Q632="","",'表格编辑 '!Q632)</f>
        <v/>
      </c>
      <c r="P632" s="123" t="str">
        <f>IF('表格编辑 '!R632="","",'表格编辑 '!R632)</f>
        <v/>
      </c>
      <c r="Q632" s="123">
        <f>IF('表格编辑 '!S632="","",'表格编辑 '!S632)</f>
        <v>320</v>
      </c>
      <c r="R632" s="123" t="str">
        <f>IF('表格编辑 '!T632="","",'表格编辑 '!T632)</f>
        <v/>
      </c>
      <c r="S632" s="123" t="str">
        <f>IF('表格编辑 '!U632="","",'表格编辑 '!U632)</f>
        <v/>
      </c>
      <c r="T632" s="123" t="str">
        <f>IF('表格编辑 '!V632="","",'表格编辑 '!V632)</f>
        <v/>
      </c>
      <c r="U632" s="123" t="str">
        <f>IF('表格编辑 '!W632="","",'表格编辑 '!W632)</f>
        <v/>
      </c>
      <c r="V632" s="123" t="str">
        <f>IF('表格编辑 '!X632="","",'表格编辑 '!X632)</f>
        <v/>
      </c>
      <c r="W632" s="123" t="str">
        <f>IF('表格编辑 '!Y632="","",'表格编辑 '!Y632)</f>
        <v/>
      </c>
      <c r="X632" s="123" t="str">
        <f>IF('表格编辑 '!Z632="","",'表格编辑 '!Z632)</f>
        <v/>
      </c>
      <c r="Y632" s="123" t="str">
        <f>IF('表格编辑 '!AA632="","",'表格编辑 '!AA632)</f>
        <v/>
      </c>
      <c r="Z632" s="123" t="str">
        <f>IF('表格编辑 '!AB632="","",'表格编辑 '!AB632)</f>
        <v/>
      </c>
      <c r="AA632" s="123" t="str">
        <f>IF('表格编辑 '!AC632="","",'表格编辑 '!AC632)</f>
        <v/>
      </c>
      <c r="AB632" s="123" t="str">
        <f>IF('表格编辑 '!AD632="","",'表格编辑 '!AD632)</f>
        <v/>
      </c>
      <c r="AC632" s="123" t="str">
        <f>IF('表格编辑 '!AE632="","",'表格编辑 '!AE632)</f>
        <v/>
      </c>
      <c r="AD632" s="123">
        <f>IF('表格编辑 '!AF632="","",'表格编辑 '!AF632)</f>
        <v>140219</v>
      </c>
    </row>
    <row r="633" spans="1:30">
      <c r="A633" s="123">
        <f>IF('表格编辑 '!A633="","",'表格编辑 '!A633)</f>
        <v>40220</v>
      </c>
      <c r="B633" s="123">
        <f>IF('表格编辑 '!B633="","",'表格编辑 '!B633)</f>
        <v>50150</v>
      </c>
      <c r="C633" s="123">
        <f>IF('表格编辑 '!E633="","",'表格编辑 '!E633)</f>
        <v>49</v>
      </c>
      <c r="D633" s="123" t="str">
        <f>IF('表格编辑 '!F633="","",'表格编辑 '!F633)</f>
        <v>AI_born_event(RECEIVER, ARG0, ARG1, ARG2, ARG3,ARG4)</v>
      </c>
      <c r="E633" s="123" t="str">
        <f>IF('表格编辑 '!G633="","",'表格编辑 '!G633)</f>
        <v>AI_update_event(RECEIVER, ARG0, ARG1, ARG2, ARG3,ARG4)</v>
      </c>
      <c r="F633" s="123" t="str">
        <f>IF('表格编辑 '!H633="","",'表格编辑 '!H633)</f>
        <v/>
      </c>
      <c r="G633" s="123" t="str">
        <f>IF('表格编辑 '!I633="","",'表格编辑 '!I633)</f>
        <v/>
      </c>
      <c r="H633" s="123" t="str">
        <f>IF('表格编辑 '!J633="","",'表格编辑 '!J633)</f>
        <v>test_deadth_event(RECEIVER, ARG0, ARG1, ARG2, ARG3,ARG4)</v>
      </c>
      <c r="I633" s="123">
        <f>IF('表格编辑 '!K633="","",'表格编辑 '!K633)</f>
        <v>1</v>
      </c>
      <c r="J633" s="123">
        <f>IF('表格编辑 '!L633="","",'表格编辑 '!L633)</f>
        <v>694</v>
      </c>
      <c r="K633" s="123">
        <f>IF('表格编辑 '!M633="","",'表格编辑 '!M633)</f>
        <v>1470</v>
      </c>
      <c r="L633" s="123" t="str">
        <f>IF('表格编辑 '!N633="","",'表格编辑 '!N633)</f>
        <v/>
      </c>
      <c r="M633" s="123" t="str">
        <f>IF('表格编辑 '!O633="","",'表格编辑 '!O633)</f>
        <v/>
      </c>
      <c r="N633" s="123" t="str">
        <f>IF('表格编辑 '!P633="","",'表格编辑 '!P633)</f>
        <v/>
      </c>
      <c r="O633" s="123" t="str">
        <f>IF('表格编辑 '!Q633="","",'表格编辑 '!Q633)</f>
        <v/>
      </c>
      <c r="P633" s="123" t="str">
        <f>IF('表格编辑 '!R633="","",'表格编辑 '!R633)</f>
        <v/>
      </c>
      <c r="Q633" s="123">
        <f>IF('表格编辑 '!S633="","",'表格编辑 '!S633)</f>
        <v>320</v>
      </c>
      <c r="R633" s="123" t="str">
        <f>IF('表格编辑 '!T633="","",'表格编辑 '!T633)</f>
        <v/>
      </c>
      <c r="S633" s="123" t="str">
        <f>IF('表格编辑 '!U633="","",'表格编辑 '!U633)</f>
        <v/>
      </c>
      <c r="T633" s="123" t="str">
        <f>IF('表格编辑 '!V633="","",'表格编辑 '!V633)</f>
        <v/>
      </c>
      <c r="U633" s="123" t="str">
        <f>IF('表格编辑 '!W633="","",'表格编辑 '!W633)</f>
        <v/>
      </c>
      <c r="V633" s="123" t="str">
        <f>IF('表格编辑 '!X633="","",'表格编辑 '!X633)</f>
        <v/>
      </c>
      <c r="W633" s="123" t="str">
        <f>IF('表格编辑 '!Y633="","",'表格编辑 '!Y633)</f>
        <v/>
      </c>
      <c r="X633" s="123" t="str">
        <f>IF('表格编辑 '!Z633="","",'表格编辑 '!Z633)</f>
        <v/>
      </c>
      <c r="Y633" s="123" t="str">
        <f>IF('表格编辑 '!AA633="","",'表格编辑 '!AA633)</f>
        <v/>
      </c>
      <c r="Z633" s="123" t="str">
        <f>IF('表格编辑 '!AB633="","",'表格编辑 '!AB633)</f>
        <v/>
      </c>
      <c r="AA633" s="123" t="str">
        <f>IF('表格编辑 '!AC633="","",'表格编辑 '!AC633)</f>
        <v/>
      </c>
      <c r="AB633" s="123" t="str">
        <f>IF('表格编辑 '!AD633="","",'表格编辑 '!AD633)</f>
        <v/>
      </c>
      <c r="AC633" s="123" t="str">
        <f>IF('表格编辑 '!AE633="","",'表格编辑 '!AE633)</f>
        <v/>
      </c>
      <c r="AD633" s="123">
        <f>IF('表格编辑 '!AF633="","",'表格编辑 '!AF633)</f>
        <v>140220</v>
      </c>
    </row>
    <row r="634" spans="1:30">
      <c r="A634" s="123">
        <f>IF('表格编辑 '!A634="","",'表格编辑 '!A634)</f>
        <v>40221</v>
      </c>
      <c r="B634" s="123">
        <f>IF('表格编辑 '!B634="","",'表格编辑 '!B634)</f>
        <v>50033</v>
      </c>
      <c r="C634" s="123">
        <f>IF('表格编辑 '!E634="","",'表格编辑 '!E634)</f>
        <v>49</v>
      </c>
      <c r="D634" s="123" t="str">
        <f>IF('表格编辑 '!F634="","",'表格编辑 '!F634)</f>
        <v>AI_born_event(RECEIVER, ARG0, ARG1, ARG2, ARG3,ARG4)</v>
      </c>
      <c r="E634" s="123" t="str">
        <f>IF('表格编辑 '!G634="","",'表格编辑 '!G634)</f>
        <v>AI_update_event(RECEIVER, ARG0, ARG1, ARG2, ARG3,ARG4)</v>
      </c>
      <c r="F634" s="123" t="str">
        <f>IF('表格编辑 '!H634="","",'表格编辑 '!H634)</f>
        <v/>
      </c>
      <c r="G634" s="123" t="str">
        <f>IF('表格编辑 '!I634="","",'表格编辑 '!I634)</f>
        <v/>
      </c>
      <c r="H634" s="123" t="str">
        <f>IF('表格编辑 '!J634="","",'表格编辑 '!J634)</f>
        <v>test_deadth_event(RECEIVER, ARG0, ARG1, ARG2, ARG3,ARG4)</v>
      </c>
      <c r="I634" s="123">
        <f>IF('表格编辑 '!K634="","",'表格编辑 '!K634)</f>
        <v>1</v>
      </c>
      <c r="J634" s="123">
        <f>IF('表格编辑 '!L634="","",'表格编辑 '!L634)</f>
        <v>1210</v>
      </c>
      <c r="K634" s="123">
        <f>IF('表格编辑 '!M634="","",'表格编辑 '!M634)</f>
        <v>1470</v>
      </c>
      <c r="L634" s="123" t="str">
        <f>IF('表格编辑 '!N634="","",'表格编辑 '!N634)</f>
        <v/>
      </c>
      <c r="M634" s="123" t="str">
        <f>IF('表格编辑 '!O634="","",'表格编辑 '!O634)</f>
        <v/>
      </c>
      <c r="N634" s="123" t="str">
        <f>IF('表格编辑 '!P634="","",'表格编辑 '!P634)</f>
        <v/>
      </c>
      <c r="O634" s="123" t="str">
        <f>IF('表格编辑 '!Q634="","",'表格编辑 '!Q634)</f>
        <v/>
      </c>
      <c r="P634" s="123" t="str">
        <f>IF('表格编辑 '!R634="","",'表格编辑 '!R634)</f>
        <v/>
      </c>
      <c r="Q634" s="123">
        <f>IF('表格编辑 '!S634="","",'表格编辑 '!S634)</f>
        <v>320</v>
      </c>
      <c r="R634" s="123" t="str">
        <f>IF('表格编辑 '!T634="","",'表格编辑 '!T634)</f>
        <v/>
      </c>
      <c r="S634" s="123" t="str">
        <f>IF('表格编辑 '!U634="","",'表格编辑 '!U634)</f>
        <v/>
      </c>
      <c r="T634" s="123" t="str">
        <f>IF('表格编辑 '!V634="","",'表格编辑 '!V634)</f>
        <v/>
      </c>
      <c r="U634" s="123" t="str">
        <f>IF('表格编辑 '!W634="","",'表格编辑 '!W634)</f>
        <v/>
      </c>
      <c r="V634" s="123" t="str">
        <f>IF('表格编辑 '!X634="","",'表格编辑 '!X634)</f>
        <v/>
      </c>
      <c r="W634" s="123" t="str">
        <f>IF('表格编辑 '!Y634="","",'表格编辑 '!Y634)</f>
        <v/>
      </c>
      <c r="X634" s="123" t="str">
        <f>IF('表格编辑 '!Z634="","",'表格编辑 '!Z634)</f>
        <v/>
      </c>
      <c r="Y634" s="123" t="str">
        <f>IF('表格编辑 '!AA634="","",'表格编辑 '!AA634)</f>
        <v/>
      </c>
      <c r="Z634" s="123" t="str">
        <f>IF('表格编辑 '!AB634="","",'表格编辑 '!AB634)</f>
        <v/>
      </c>
      <c r="AA634" s="123" t="str">
        <f>IF('表格编辑 '!AC634="","",'表格编辑 '!AC634)</f>
        <v/>
      </c>
      <c r="AB634" s="123" t="str">
        <f>IF('表格编辑 '!AD634="","",'表格编辑 '!AD634)</f>
        <v/>
      </c>
      <c r="AC634" s="123" t="str">
        <f>IF('表格编辑 '!AE634="","",'表格编辑 '!AE634)</f>
        <v/>
      </c>
      <c r="AD634" s="123">
        <f>IF('表格编辑 '!AF634="","",'表格编辑 '!AF634)</f>
        <v>140221</v>
      </c>
    </row>
    <row r="635" spans="1:30">
      <c r="A635" s="123">
        <f>IF('表格编辑 '!A635="","",'表格编辑 '!A635)</f>
        <v>40222</v>
      </c>
      <c r="B635" s="123">
        <f>IF('表格编辑 '!B635="","",'表格编辑 '!B635)</f>
        <v>50155</v>
      </c>
      <c r="C635" s="123">
        <f>IF('表格编辑 '!E635="","",'表格编辑 '!E635)</f>
        <v>49</v>
      </c>
      <c r="D635" s="123" t="str">
        <f>IF('表格编辑 '!F635="","",'表格编辑 '!F635)</f>
        <v>AI_born_event(RECEIVER, ARG0, ARG1, ARG2, ARG3,ARG4)</v>
      </c>
      <c r="E635" s="123" t="str">
        <f>IF('表格编辑 '!G635="","",'表格编辑 '!G635)</f>
        <v>AI_update_event(RECEIVER, ARG0, ARG1, ARG2, ARG3,ARG4)</v>
      </c>
      <c r="F635" s="123" t="str">
        <f>IF('表格编辑 '!H635="","",'表格编辑 '!H635)</f>
        <v/>
      </c>
      <c r="G635" s="123" t="str">
        <f>IF('表格编辑 '!I635="","",'表格编辑 '!I635)</f>
        <v/>
      </c>
      <c r="H635" s="123" t="str">
        <f>IF('表格编辑 '!J635="","",'表格编辑 '!J635)</f>
        <v>test_deadth_event(RECEIVER, ARG0, ARG1, ARG2, ARG3,ARG4)</v>
      </c>
      <c r="I635" s="123">
        <f>IF('表格编辑 '!K635="","",'表格编辑 '!K635)</f>
        <v>1</v>
      </c>
      <c r="J635" s="123">
        <f>IF('表格编辑 '!L635="","",'表格编辑 '!L635)</f>
        <v>1398</v>
      </c>
      <c r="K635" s="123">
        <f>IF('表格编辑 '!M635="","",'表格编辑 '!M635)</f>
        <v>1470</v>
      </c>
      <c r="L635" s="123" t="str">
        <f>IF('表格编辑 '!N635="","",'表格编辑 '!N635)</f>
        <v/>
      </c>
      <c r="M635" s="123" t="str">
        <f>IF('表格编辑 '!O635="","",'表格编辑 '!O635)</f>
        <v/>
      </c>
      <c r="N635" s="123" t="str">
        <f>IF('表格编辑 '!P635="","",'表格编辑 '!P635)</f>
        <v/>
      </c>
      <c r="O635" s="123" t="str">
        <f>IF('表格编辑 '!Q635="","",'表格编辑 '!Q635)</f>
        <v/>
      </c>
      <c r="P635" s="123" t="str">
        <f>IF('表格编辑 '!R635="","",'表格编辑 '!R635)</f>
        <v/>
      </c>
      <c r="Q635" s="123">
        <f>IF('表格编辑 '!S635="","",'表格编辑 '!S635)</f>
        <v>320</v>
      </c>
      <c r="R635" s="123" t="str">
        <f>IF('表格编辑 '!T635="","",'表格编辑 '!T635)</f>
        <v/>
      </c>
      <c r="S635" s="123" t="str">
        <f>IF('表格编辑 '!U635="","",'表格编辑 '!U635)</f>
        <v/>
      </c>
      <c r="T635" s="123" t="str">
        <f>IF('表格编辑 '!V635="","",'表格编辑 '!V635)</f>
        <v/>
      </c>
      <c r="U635" s="123" t="str">
        <f>IF('表格编辑 '!W635="","",'表格编辑 '!W635)</f>
        <v/>
      </c>
      <c r="V635" s="123" t="str">
        <f>IF('表格编辑 '!X635="","",'表格编辑 '!X635)</f>
        <v/>
      </c>
      <c r="W635" s="123" t="str">
        <f>IF('表格编辑 '!Y635="","",'表格编辑 '!Y635)</f>
        <v/>
      </c>
      <c r="X635" s="123" t="str">
        <f>IF('表格编辑 '!Z635="","",'表格编辑 '!Z635)</f>
        <v/>
      </c>
      <c r="Y635" s="123" t="str">
        <f>IF('表格编辑 '!AA635="","",'表格编辑 '!AA635)</f>
        <v/>
      </c>
      <c r="Z635" s="123" t="str">
        <f>IF('表格编辑 '!AB635="","",'表格编辑 '!AB635)</f>
        <v/>
      </c>
      <c r="AA635" s="123" t="str">
        <f>IF('表格编辑 '!AC635="","",'表格编辑 '!AC635)</f>
        <v/>
      </c>
      <c r="AB635" s="123" t="str">
        <f>IF('表格编辑 '!AD635="","",'表格编辑 '!AD635)</f>
        <v/>
      </c>
      <c r="AC635" s="123" t="str">
        <f>IF('表格编辑 '!AE635="","",'表格编辑 '!AE635)</f>
        <v/>
      </c>
      <c r="AD635" s="123">
        <f>IF('表格编辑 '!AF635="","",'表格编辑 '!AF635)</f>
        <v>140222</v>
      </c>
    </row>
    <row r="636" spans="1:30">
      <c r="A636" s="123">
        <f>IF('表格编辑 '!A636="","",'表格编辑 '!A636)</f>
        <v>40223</v>
      </c>
      <c r="B636" s="123">
        <f>IF('表格编辑 '!B636="","",'表格编辑 '!B636)</f>
        <v>50056</v>
      </c>
      <c r="C636" s="123">
        <f>IF('表格编辑 '!E636="","",'表格编辑 '!E636)</f>
        <v>49</v>
      </c>
      <c r="D636" s="123" t="str">
        <f>IF('表格编辑 '!F636="","",'表格编辑 '!F636)</f>
        <v>AI_born_event(RECEIVER, ARG0, ARG1, ARG2, ARG3,ARG4)</v>
      </c>
      <c r="E636" s="123" t="str">
        <f>IF('表格编辑 '!G636="","",'表格编辑 '!G636)</f>
        <v>AI_update_event(RECEIVER, ARG0, ARG1, ARG2, ARG3,ARG4)</v>
      </c>
      <c r="F636" s="123" t="str">
        <f>IF('表格编辑 '!H636="","",'表格编辑 '!H636)</f>
        <v/>
      </c>
      <c r="G636" s="123" t="str">
        <f>IF('表格编辑 '!I636="","",'表格编辑 '!I636)</f>
        <v/>
      </c>
      <c r="H636" s="123" t="str">
        <f>IF('表格编辑 '!J636="","",'表格编辑 '!J636)</f>
        <v>test_deadth_event(RECEIVER, ARG0, ARG1, ARG2, ARG3,ARG4)</v>
      </c>
      <c r="I636" s="123">
        <f>IF('表格编辑 '!K636="","",'表格编辑 '!K636)</f>
        <v>1</v>
      </c>
      <c r="J636" s="123">
        <f>IF('表格编辑 '!L636="","",'表格编辑 '!L636)</f>
        <v>1776</v>
      </c>
      <c r="K636" s="123">
        <f>IF('表格编辑 '!M636="","",'表格编辑 '!M636)</f>
        <v>1470</v>
      </c>
      <c r="L636" s="123" t="str">
        <f>IF('表格编辑 '!N636="","",'表格编辑 '!N636)</f>
        <v/>
      </c>
      <c r="M636" s="123" t="str">
        <f>IF('表格编辑 '!O636="","",'表格编辑 '!O636)</f>
        <v/>
      </c>
      <c r="N636" s="123" t="str">
        <f>IF('表格编辑 '!P636="","",'表格编辑 '!P636)</f>
        <v/>
      </c>
      <c r="O636" s="123" t="str">
        <f>IF('表格编辑 '!Q636="","",'表格编辑 '!Q636)</f>
        <v/>
      </c>
      <c r="P636" s="123" t="str">
        <f>IF('表格编辑 '!R636="","",'表格编辑 '!R636)</f>
        <v/>
      </c>
      <c r="Q636" s="123">
        <f>IF('表格编辑 '!S636="","",'表格编辑 '!S636)</f>
        <v>320</v>
      </c>
      <c r="R636" s="123" t="str">
        <f>IF('表格编辑 '!T636="","",'表格编辑 '!T636)</f>
        <v/>
      </c>
      <c r="S636" s="123" t="str">
        <f>IF('表格编辑 '!U636="","",'表格编辑 '!U636)</f>
        <v/>
      </c>
      <c r="T636" s="123" t="str">
        <f>IF('表格编辑 '!V636="","",'表格编辑 '!V636)</f>
        <v/>
      </c>
      <c r="U636" s="123" t="str">
        <f>IF('表格编辑 '!W636="","",'表格编辑 '!W636)</f>
        <v/>
      </c>
      <c r="V636" s="123" t="str">
        <f>IF('表格编辑 '!X636="","",'表格编辑 '!X636)</f>
        <v/>
      </c>
      <c r="W636" s="123" t="str">
        <f>IF('表格编辑 '!Y636="","",'表格编辑 '!Y636)</f>
        <v/>
      </c>
      <c r="X636" s="123" t="str">
        <f>IF('表格编辑 '!Z636="","",'表格编辑 '!Z636)</f>
        <v/>
      </c>
      <c r="Y636" s="123" t="str">
        <f>IF('表格编辑 '!AA636="","",'表格编辑 '!AA636)</f>
        <v/>
      </c>
      <c r="Z636" s="123" t="str">
        <f>IF('表格编辑 '!AB636="","",'表格编辑 '!AB636)</f>
        <v/>
      </c>
      <c r="AA636" s="123" t="str">
        <f>IF('表格编辑 '!AC636="","",'表格编辑 '!AC636)</f>
        <v/>
      </c>
      <c r="AB636" s="123" t="str">
        <f>IF('表格编辑 '!AD636="","",'表格编辑 '!AD636)</f>
        <v/>
      </c>
      <c r="AC636" s="123" t="str">
        <f>IF('表格编辑 '!AE636="","",'表格编辑 '!AE636)</f>
        <v/>
      </c>
      <c r="AD636" s="123">
        <f>IF('表格编辑 '!AF636="","",'表格编辑 '!AF636)</f>
        <v>140223</v>
      </c>
    </row>
    <row r="637" spans="1:30">
      <c r="A637" s="123">
        <f>IF('表格编辑 '!A637="","",'表格编辑 '!A637)</f>
        <v>40224</v>
      </c>
      <c r="B637" s="123">
        <f>IF('表格编辑 '!B637="","",'表格编辑 '!B637)</f>
        <v>50111</v>
      </c>
      <c r="C637" s="123">
        <f>IF('表格编辑 '!E637="","",'表格编辑 '!E637)</f>
        <v>49</v>
      </c>
      <c r="D637" s="123" t="str">
        <f>IF('表格编辑 '!F637="","",'表格编辑 '!F637)</f>
        <v>AI_born_event(RECEIVER, ARG0, ARG1, ARG2, ARG3,ARG4)</v>
      </c>
      <c r="E637" s="123" t="str">
        <f>IF('表格编辑 '!G637="","",'表格编辑 '!G637)</f>
        <v>AI_update_event(RECEIVER, ARG0, ARG1, ARG2, ARG3,ARG4)</v>
      </c>
      <c r="F637" s="123" t="str">
        <f>IF('表格编辑 '!H637="","",'表格编辑 '!H637)</f>
        <v/>
      </c>
      <c r="G637" s="123" t="str">
        <f>IF('表格编辑 '!I637="","",'表格编辑 '!I637)</f>
        <v/>
      </c>
      <c r="H637" s="123" t="str">
        <f>IF('表格编辑 '!J637="","",'表格编辑 '!J637)</f>
        <v>test_deadth_event(RECEIVER, ARG0, ARG1, ARG2, ARG3,ARG4)</v>
      </c>
      <c r="I637" s="123">
        <f>IF('表格编辑 '!K637="","",'表格编辑 '!K637)</f>
        <v>1</v>
      </c>
      <c r="J637" s="123">
        <f>IF('表格编辑 '!L637="","",'表格编辑 '!L637)</f>
        <v>1908</v>
      </c>
      <c r="K637" s="123">
        <f>IF('表格编辑 '!M637="","",'表格编辑 '!M637)</f>
        <v>1470</v>
      </c>
      <c r="L637" s="123" t="str">
        <f>IF('表格编辑 '!N637="","",'表格编辑 '!N637)</f>
        <v/>
      </c>
      <c r="M637" s="123" t="str">
        <f>IF('表格编辑 '!O637="","",'表格编辑 '!O637)</f>
        <v/>
      </c>
      <c r="N637" s="123" t="str">
        <f>IF('表格编辑 '!P637="","",'表格编辑 '!P637)</f>
        <v/>
      </c>
      <c r="O637" s="123" t="str">
        <f>IF('表格编辑 '!Q637="","",'表格编辑 '!Q637)</f>
        <v/>
      </c>
      <c r="P637" s="123" t="str">
        <f>IF('表格编辑 '!R637="","",'表格编辑 '!R637)</f>
        <v/>
      </c>
      <c r="Q637" s="123">
        <f>IF('表格编辑 '!S637="","",'表格编辑 '!S637)</f>
        <v>320</v>
      </c>
      <c r="R637" s="123" t="str">
        <f>IF('表格编辑 '!T637="","",'表格编辑 '!T637)</f>
        <v/>
      </c>
      <c r="S637" s="123" t="str">
        <f>IF('表格编辑 '!U637="","",'表格编辑 '!U637)</f>
        <v/>
      </c>
      <c r="T637" s="123" t="str">
        <f>IF('表格编辑 '!V637="","",'表格编辑 '!V637)</f>
        <v/>
      </c>
      <c r="U637" s="123" t="str">
        <f>IF('表格编辑 '!W637="","",'表格编辑 '!W637)</f>
        <v/>
      </c>
      <c r="V637" s="123" t="str">
        <f>IF('表格编辑 '!X637="","",'表格编辑 '!X637)</f>
        <v/>
      </c>
      <c r="W637" s="123" t="str">
        <f>IF('表格编辑 '!Y637="","",'表格编辑 '!Y637)</f>
        <v/>
      </c>
      <c r="X637" s="123" t="str">
        <f>IF('表格编辑 '!Z637="","",'表格编辑 '!Z637)</f>
        <v/>
      </c>
      <c r="Y637" s="123" t="str">
        <f>IF('表格编辑 '!AA637="","",'表格编辑 '!AA637)</f>
        <v/>
      </c>
      <c r="Z637" s="123" t="str">
        <f>IF('表格编辑 '!AB637="","",'表格编辑 '!AB637)</f>
        <v/>
      </c>
      <c r="AA637" s="123" t="str">
        <f>IF('表格编辑 '!AC637="","",'表格编辑 '!AC637)</f>
        <v/>
      </c>
      <c r="AB637" s="123" t="str">
        <f>IF('表格编辑 '!AD637="","",'表格编辑 '!AD637)</f>
        <v/>
      </c>
      <c r="AC637" s="123" t="str">
        <f>IF('表格编辑 '!AE637="","",'表格编辑 '!AE637)</f>
        <v/>
      </c>
      <c r="AD637" s="123">
        <f>IF('表格编辑 '!AF637="","",'表格编辑 '!AF637)</f>
        <v>140224</v>
      </c>
    </row>
    <row r="638" spans="1:30">
      <c r="A638" s="123">
        <f>IF('表格编辑 '!A638="","",'表格编辑 '!A638)</f>
        <v>40225</v>
      </c>
      <c r="B638" s="123">
        <f>IF('表格编辑 '!B638="","",'表格编辑 '!B638)</f>
        <v>50092</v>
      </c>
      <c r="C638" s="123">
        <f>IF('表格编辑 '!E638="","",'表格编辑 '!E638)</f>
        <v>49</v>
      </c>
      <c r="D638" s="123" t="str">
        <f>IF('表格编辑 '!F638="","",'表格编辑 '!F638)</f>
        <v>AI_born_event(RECEIVER, ARG0, ARG1, ARG2, ARG3,ARG4)</v>
      </c>
      <c r="E638" s="123" t="str">
        <f>IF('表格编辑 '!G638="","",'表格编辑 '!G638)</f>
        <v>AI_update_event(RECEIVER, ARG0, ARG1, ARG2, ARG3,ARG4)</v>
      </c>
      <c r="F638" s="123" t="str">
        <f>IF('表格编辑 '!H638="","",'表格编辑 '!H638)</f>
        <v/>
      </c>
      <c r="G638" s="123" t="str">
        <f>IF('表格编辑 '!I638="","",'表格编辑 '!I638)</f>
        <v/>
      </c>
      <c r="H638" s="123" t="str">
        <f>IF('表格编辑 '!J638="","",'表格编辑 '!J638)</f>
        <v>test_deadth_event(RECEIVER, ARG0, ARG1, ARG2, ARG3,ARG4)</v>
      </c>
      <c r="I638" s="123">
        <f>IF('表格编辑 '!K638="","",'表格编辑 '!K638)</f>
        <v>1</v>
      </c>
      <c r="J638" s="123">
        <f>IF('表格编辑 '!L638="","",'表格编辑 '!L638)</f>
        <v>1120</v>
      </c>
      <c r="K638" s="123">
        <f>IF('表格编辑 '!M638="","",'表格编辑 '!M638)</f>
        <v>1470</v>
      </c>
      <c r="L638" s="123" t="str">
        <f>IF('表格编辑 '!N638="","",'表格编辑 '!N638)</f>
        <v/>
      </c>
      <c r="M638" s="123" t="str">
        <f>IF('表格编辑 '!O638="","",'表格编辑 '!O638)</f>
        <v/>
      </c>
      <c r="N638" s="123" t="str">
        <f>IF('表格编辑 '!P638="","",'表格编辑 '!P638)</f>
        <v/>
      </c>
      <c r="O638" s="123" t="str">
        <f>IF('表格编辑 '!Q638="","",'表格编辑 '!Q638)</f>
        <v/>
      </c>
      <c r="P638" s="123" t="str">
        <f>IF('表格编辑 '!R638="","",'表格编辑 '!R638)</f>
        <v/>
      </c>
      <c r="Q638" s="123">
        <f>IF('表格编辑 '!S638="","",'表格编辑 '!S638)</f>
        <v>320</v>
      </c>
      <c r="R638" s="123" t="str">
        <f>IF('表格编辑 '!T638="","",'表格编辑 '!T638)</f>
        <v/>
      </c>
      <c r="S638" s="123" t="str">
        <f>IF('表格编辑 '!U638="","",'表格编辑 '!U638)</f>
        <v/>
      </c>
      <c r="T638" s="123" t="str">
        <f>IF('表格编辑 '!V638="","",'表格编辑 '!V638)</f>
        <v/>
      </c>
      <c r="U638" s="123" t="str">
        <f>IF('表格编辑 '!W638="","",'表格编辑 '!W638)</f>
        <v/>
      </c>
      <c r="V638" s="123" t="str">
        <f>IF('表格编辑 '!X638="","",'表格编辑 '!X638)</f>
        <v/>
      </c>
      <c r="W638" s="123" t="str">
        <f>IF('表格编辑 '!Y638="","",'表格编辑 '!Y638)</f>
        <v/>
      </c>
      <c r="X638" s="123" t="str">
        <f>IF('表格编辑 '!Z638="","",'表格编辑 '!Z638)</f>
        <v/>
      </c>
      <c r="Y638" s="123" t="str">
        <f>IF('表格编辑 '!AA638="","",'表格编辑 '!AA638)</f>
        <v/>
      </c>
      <c r="Z638" s="123" t="str">
        <f>IF('表格编辑 '!AB638="","",'表格编辑 '!AB638)</f>
        <v/>
      </c>
      <c r="AA638" s="123" t="str">
        <f>IF('表格编辑 '!AC638="","",'表格编辑 '!AC638)</f>
        <v/>
      </c>
      <c r="AB638" s="123" t="str">
        <f>IF('表格编辑 '!AD638="","",'表格编辑 '!AD638)</f>
        <v/>
      </c>
      <c r="AC638" s="123" t="str">
        <f>IF('表格编辑 '!AE638="","",'表格编辑 '!AE638)</f>
        <v/>
      </c>
      <c r="AD638" s="123">
        <f>IF('表格编辑 '!AF638="","",'表格编辑 '!AF638)</f>
        <v>140225</v>
      </c>
    </row>
    <row r="639" spans="1:30">
      <c r="A639" s="123">
        <f>IF('表格编辑 '!A639="","",'表格编辑 '!A639)</f>
        <v>40226</v>
      </c>
      <c r="B639" s="123">
        <f>IF('表格编辑 '!B639="","",'表格编辑 '!B639)</f>
        <v>50000</v>
      </c>
      <c r="C639" s="123">
        <f>IF('表格编辑 '!E639="","",'表格编辑 '!E639)</f>
        <v>54</v>
      </c>
      <c r="D639" s="123" t="str">
        <f>IF('表格编辑 '!F639="","",'表格编辑 '!F639)</f>
        <v>AI_born_event(RECEIVER, ARG0, ARG1, ARG2, ARG3,ARG4)</v>
      </c>
      <c r="E639" s="123" t="str">
        <f>IF('表格编辑 '!G639="","",'表格编辑 '!G639)</f>
        <v>AI_update_event(RECEIVER, ARG0, ARG1, ARG2, ARG3,ARG4)</v>
      </c>
      <c r="F639" s="123" t="str">
        <f>IF('表格编辑 '!H639="","",'表格编辑 '!H639)</f>
        <v/>
      </c>
      <c r="G639" s="123" t="str">
        <f>IF('表格编辑 '!I639="","",'表格编辑 '!I639)</f>
        <v/>
      </c>
      <c r="H639" s="123" t="str">
        <f>IF('表格编辑 '!J639="","",'表格编辑 '!J639)</f>
        <v>test_deadth_event(RECEIVER, ARG0, ARG1, ARG2, ARG3,ARG4)</v>
      </c>
      <c r="I639" s="123">
        <f>IF('表格编辑 '!K639="","",'表格编辑 '!K639)</f>
        <v>1</v>
      </c>
      <c r="J639" s="123">
        <f>IF('表格编辑 '!L639="","",'表格编辑 '!L639)</f>
        <v>1274</v>
      </c>
      <c r="K639" s="123">
        <f>IF('表格编辑 '!M639="","",'表格编辑 '!M639)</f>
        <v>1620</v>
      </c>
      <c r="L639" s="123" t="str">
        <f>IF('表格编辑 '!N639="","",'表格编辑 '!N639)</f>
        <v/>
      </c>
      <c r="M639" s="123" t="str">
        <f>IF('表格编辑 '!O639="","",'表格编辑 '!O639)</f>
        <v/>
      </c>
      <c r="N639" s="123" t="str">
        <f>IF('表格编辑 '!P639="","",'表格编辑 '!P639)</f>
        <v/>
      </c>
      <c r="O639" s="123" t="str">
        <f>IF('表格编辑 '!Q639="","",'表格编辑 '!Q639)</f>
        <v/>
      </c>
      <c r="P639" s="123" t="str">
        <f>IF('表格编辑 '!R639="","",'表格编辑 '!R639)</f>
        <v/>
      </c>
      <c r="Q639" s="123">
        <f>IF('表格编辑 '!S639="","",'表格编辑 '!S639)</f>
        <v>320</v>
      </c>
      <c r="R639" s="123" t="str">
        <f>IF('表格编辑 '!T639="","",'表格编辑 '!T639)</f>
        <v/>
      </c>
      <c r="S639" s="123" t="str">
        <f>IF('表格编辑 '!U639="","",'表格编辑 '!U639)</f>
        <v/>
      </c>
      <c r="T639" s="123" t="str">
        <f>IF('表格编辑 '!V639="","",'表格编辑 '!V639)</f>
        <v/>
      </c>
      <c r="U639" s="123" t="str">
        <f>IF('表格编辑 '!W639="","",'表格编辑 '!W639)</f>
        <v/>
      </c>
      <c r="V639" s="123" t="str">
        <f>IF('表格编辑 '!X639="","",'表格编辑 '!X639)</f>
        <v/>
      </c>
      <c r="W639" s="123" t="str">
        <f>IF('表格编辑 '!Y639="","",'表格编辑 '!Y639)</f>
        <v/>
      </c>
      <c r="X639" s="123" t="str">
        <f>IF('表格编辑 '!Z639="","",'表格编辑 '!Z639)</f>
        <v/>
      </c>
      <c r="Y639" s="123" t="str">
        <f>IF('表格编辑 '!AA639="","",'表格编辑 '!AA639)</f>
        <v/>
      </c>
      <c r="Z639" s="123" t="str">
        <f>IF('表格编辑 '!AB639="","",'表格编辑 '!AB639)</f>
        <v/>
      </c>
      <c r="AA639" s="123" t="str">
        <f>IF('表格编辑 '!AC639="","",'表格编辑 '!AC639)</f>
        <v/>
      </c>
      <c r="AB639" s="123" t="str">
        <f>IF('表格编辑 '!AD639="","",'表格编辑 '!AD639)</f>
        <v/>
      </c>
      <c r="AC639" s="123" t="str">
        <f>IF('表格编辑 '!AE639="","",'表格编辑 '!AE639)</f>
        <v/>
      </c>
      <c r="AD639" s="123">
        <f>IF('表格编辑 '!AF639="","",'表格编辑 '!AF639)</f>
        <v>140226</v>
      </c>
    </row>
    <row r="640" spans="1:30">
      <c r="A640" s="123">
        <f>IF('表格编辑 '!A640="","",'表格编辑 '!A640)</f>
        <v>40227</v>
      </c>
      <c r="B640" s="123">
        <f>IF('表格编辑 '!B640="","",'表格编辑 '!B640)</f>
        <v>50153</v>
      </c>
      <c r="C640" s="123">
        <f>IF('表格编辑 '!E640="","",'表格编辑 '!E640)</f>
        <v>54</v>
      </c>
      <c r="D640" s="123" t="str">
        <f>IF('表格编辑 '!F640="","",'表格编辑 '!F640)</f>
        <v>AI_born_event(RECEIVER, ARG0, ARG1, ARG2, ARG3,ARG4)</v>
      </c>
      <c r="E640" s="123" t="str">
        <f>IF('表格编辑 '!G640="","",'表格编辑 '!G640)</f>
        <v>AI_update_event(RECEIVER, ARG0, ARG1, ARG2, ARG3,ARG4)</v>
      </c>
      <c r="F640" s="123" t="str">
        <f>IF('表格编辑 '!H640="","",'表格编辑 '!H640)</f>
        <v/>
      </c>
      <c r="G640" s="123" t="str">
        <f>IF('表格编辑 '!I640="","",'表格编辑 '!I640)</f>
        <v/>
      </c>
      <c r="H640" s="123" t="str">
        <f>IF('表格编辑 '!J640="","",'表格编辑 '!J640)</f>
        <v>test_deadth_event(RECEIVER, ARG0, ARG1, ARG2, ARG3,ARG4)</v>
      </c>
      <c r="I640" s="123">
        <f>IF('表格编辑 '!K640="","",'表格编辑 '!K640)</f>
        <v>1</v>
      </c>
      <c r="J640" s="123">
        <f>IF('表格编辑 '!L640="","",'表格编辑 '!L640)</f>
        <v>1994</v>
      </c>
      <c r="K640" s="123">
        <f>IF('表格编辑 '!M640="","",'表格编辑 '!M640)</f>
        <v>1620</v>
      </c>
      <c r="L640" s="123" t="str">
        <f>IF('表格编辑 '!N640="","",'表格编辑 '!N640)</f>
        <v/>
      </c>
      <c r="M640" s="123" t="str">
        <f>IF('表格编辑 '!O640="","",'表格编辑 '!O640)</f>
        <v/>
      </c>
      <c r="N640" s="123" t="str">
        <f>IF('表格编辑 '!P640="","",'表格编辑 '!P640)</f>
        <v/>
      </c>
      <c r="O640" s="123" t="str">
        <f>IF('表格编辑 '!Q640="","",'表格编辑 '!Q640)</f>
        <v/>
      </c>
      <c r="P640" s="123" t="str">
        <f>IF('表格编辑 '!R640="","",'表格编辑 '!R640)</f>
        <v/>
      </c>
      <c r="Q640" s="123">
        <f>IF('表格编辑 '!S640="","",'表格编辑 '!S640)</f>
        <v>320</v>
      </c>
      <c r="R640" s="123" t="str">
        <f>IF('表格编辑 '!T640="","",'表格编辑 '!T640)</f>
        <v/>
      </c>
      <c r="S640" s="123" t="str">
        <f>IF('表格编辑 '!U640="","",'表格编辑 '!U640)</f>
        <v/>
      </c>
      <c r="T640" s="123" t="str">
        <f>IF('表格编辑 '!V640="","",'表格编辑 '!V640)</f>
        <v/>
      </c>
      <c r="U640" s="123" t="str">
        <f>IF('表格编辑 '!W640="","",'表格编辑 '!W640)</f>
        <v/>
      </c>
      <c r="V640" s="123" t="str">
        <f>IF('表格编辑 '!X640="","",'表格编辑 '!X640)</f>
        <v/>
      </c>
      <c r="W640" s="123" t="str">
        <f>IF('表格编辑 '!Y640="","",'表格编辑 '!Y640)</f>
        <v/>
      </c>
      <c r="X640" s="123" t="str">
        <f>IF('表格编辑 '!Z640="","",'表格编辑 '!Z640)</f>
        <v/>
      </c>
      <c r="Y640" s="123" t="str">
        <f>IF('表格编辑 '!AA640="","",'表格编辑 '!AA640)</f>
        <v/>
      </c>
      <c r="Z640" s="123" t="str">
        <f>IF('表格编辑 '!AB640="","",'表格编辑 '!AB640)</f>
        <v/>
      </c>
      <c r="AA640" s="123" t="str">
        <f>IF('表格编辑 '!AC640="","",'表格编辑 '!AC640)</f>
        <v/>
      </c>
      <c r="AB640" s="123" t="str">
        <f>IF('表格编辑 '!AD640="","",'表格编辑 '!AD640)</f>
        <v/>
      </c>
      <c r="AC640" s="123" t="str">
        <f>IF('表格编辑 '!AE640="","",'表格编辑 '!AE640)</f>
        <v/>
      </c>
      <c r="AD640" s="123">
        <f>IF('表格编辑 '!AF640="","",'表格编辑 '!AF640)</f>
        <v>140227</v>
      </c>
    </row>
    <row r="641" spans="1:30">
      <c r="A641" s="123">
        <f>IF('表格编辑 '!A641="","",'表格编辑 '!A641)</f>
        <v>40228</v>
      </c>
      <c r="B641" s="123">
        <f>IF('表格编辑 '!B641="","",'表格编辑 '!B641)</f>
        <v>50005</v>
      </c>
      <c r="C641" s="123">
        <f>IF('表格编辑 '!E641="","",'表格编辑 '!E641)</f>
        <v>54</v>
      </c>
      <c r="D641" s="123" t="str">
        <f>IF('表格编辑 '!F641="","",'表格编辑 '!F641)</f>
        <v>AI_born_event(RECEIVER, ARG0, ARG1, ARG2, ARG3,ARG4)</v>
      </c>
      <c r="E641" s="123" t="str">
        <f>IF('表格编辑 '!G641="","",'表格编辑 '!G641)</f>
        <v>AI_update_event(RECEIVER, ARG0, ARG1, ARG2, ARG3,ARG4)</v>
      </c>
      <c r="F641" s="123" t="str">
        <f>IF('表格编辑 '!H641="","",'表格编辑 '!H641)</f>
        <v/>
      </c>
      <c r="G641" s="123" t="str">
        <f>IF('表格编辑 '!I641="","",'表格编辑 '!I641)</f>
        <v/>
      </c>
      <c r="H641" s="123" t="str">
        <f>IF('表格编辑 '!J641="","",'表格编辑 '!J641)</f>
        <v>test_deadth_event(RECEIVER, ARG0, ARG1, ARG2, ARG3,ARG4)</v>
      </c>
      <c r="I641" s="123">
        <f>IF('表格编辑 '!K641="","",'表格编辑 '!K641)</f>
        <v>1</v>
      </c>
      <c r="J641" s="123">
        <f>IF('表格编辑 '!L641="","",'表格编辑 '!L641)</f>
        <v>2160</v>
      </c>
      <c r="K641" s="123">
        <f>IF('表格编辑 '!M641="","",'表格编辑 '!M641)</f>
        <v>1620</v>
      </c>
      <c r="L641" s="123" t="str">
        <f>IF('表格编辑 '!N641="","",'表格编辑 '!N641)</f>
        <v/>
      </c>
      <c r="M641" s="123" t="str">
        <f>IF('表格编辑 '!O641="","",'表格编辑 '!O641)</f>
        <v/>
      </c>
      <c r="N641" s="123" t="str">
        <f>IF('表格编辑 '!P641="","",'表格编辑 '!P641)</f>
        <v/>
      </c>
      <c r="O641" s="123" t="str">
        <f>IF('表格编辑 '!Q641="","",'表格编辑 '!Q641)</f>
        <v/>
      </c>
      <c r="P641" s="123" t="str">
        <f>IF('表格编辑 '!R641="","",'表格编辑 '!R641)</f>
        <v/>
      </c>
      <c r="Q641" s="123">
        <f>IF('表格编辑 '!S641="","",'表格编辑 '!S641)</f>
        <v>320</v>
      </c>
      <c r="R641" s="123" t="str">
        <f>IF('表格编辑 '!T641="","",'表格编辑 '!T641)</f>
        <v/>
      </c>
      <c r="S641" s="123" t="str">
        <f>IF('表格编辑 '!U641="","",'表格编辑 '!U641)</f>
        <v/>
      </c>
      <c r="T641" s="123" t="str">
        <f>IF('表格编辑 '!V641="","",'表格编辑 '!V641)</f>
        <v/>
      </c>
      <c r="U641" s="123" t="str">
        <f>IF('表格编辑 '!W641="","",'表格编辑 '!W641)</f>
        <v/>
      </c>
      <c r="V641" s="123" t="str">
        <f>IF('表格编辑 '!X641="","",'表格编辑 '!X641)</f>
        <v/>
      </c>
      <c r="W641" s="123" t="str">
        <f>IF('表格编辑 '!Y641="","",'表格编辑 '!Y641)</f>
        <v/>
      </c>
      <c r="X641" s="123" t="str">
        <f>IF('表格编辑 '!Z641="","",'表格编辑 '!Z641)</f>
        <v/>
      </c>
      <c r="Y641" s="123" t="str">
        <f>IF('表格编辑 '!AA641="","",'表格编辑 '!AA641)</f>
        <v/>
      </c>
      <c r="Z641" s="123" t="str">
        <f>IF('表格编辑 '!AB641="","",'表格编辑 '!AB641)</f>
        <v/>
      </c>
      <c r="AA641" s="123" t="str">
        <f>IF('表格编辑 '!AC641="","",'表格编辑 '!AC641)</f>
        <v/>
      </c>
      <c r="AB641" s="123" t="str">
        <f>IF('表格编辑 '!AD641="","",'表格编辑 '!AD641)</f>
        <v/>
      </c>
      <c r="AC641" s="123" t="str">
        <f>IF('表格编辑 '!AE641="","",'表格编辑 '!AE641)</f>
        <v/>
      </c>
      <c r="AD641" s="123">
        <f>IF('表格编辑 '!AF641="","",'表格编辑 '!AF641)</f>
        <v>140228</v>
      </c>
    </row>
    <row r="642" spans="1:30">
      <c r="A642" s="123">
        <f>IF('表格编辑 '!A642="","",'表格编辑 '!A642)</f>
        <v>40229</v>
      </c>
      <c r="B642" s="123">
        <f>IF('表格编辑 '!B642="","",'表格编辑 '!B642)</f>
        <v>50044</v>
      </c>
      <c r="C642" s="123">
        <f>IF('表格编辑 '!E642="","",'表格编辑 '!E642)</f>
        <v>54</v>
      </c>
      <c r="D642" s="123" t="str">
        <f>IF('表格编辑 '!F642="","",'表格编辑 '!F642)</f>
        <v>AI_born_event(RECEIVER, ARG0, ARG1, ARG2, ARG3,ARG4)</v>
      </c>
      <c r="E642" s="123" t="str">
        <f>IF('表格编辑 '!G642="","",'表格编辑 '!G642)</f>
        <v>AI_update_event(RECEIVER, ARG0, ARG1, ARG2, ARG3,ARG4)</v>
      </c>
      <c r="F642" s="123" t="str">
        <f>IF('表格编辑 '!H642="","",'表格编辑 '!H642)</f>
        <v/>
      </c>
      <c r="G642" s="123" t="str">
        <f>IF('表格编辑 '!I642="","",'表格编辑 '!I642)</f>
        <v/>
      </c>
      <c r="H642" s="123" t="str">
        <f>IF('表格编辑 '!J642="","",'表格编辑 '!J642)</f>
        <v>test_deadth_event(RECEIVER, ARG0, ARG1, ARG2, ARG3,ARG4)</v>
      </c>
      <c r="I642" s="123">
        <f>IF('表格编辑 '!K642="","",'表格编辑 '!K642)</f>
        <v>1</v>
      </c>
      <c r="J642" s="123">
        <f>IF('表格编辑 '!L642="","",'表格编辑 '!L642)</f>
        <v>1912</v>
      </c>
      <c r="K642" s="123">
        <f>IF('表格编辑 '!M642="","",'表格编辑 '!M642)</f>
        <v>1620</v>
      </c>
      <c r="L642" s="123" t="str">
        <f>IF('表格编辑 '!N642="","",'表格编辑 '!N642)</f>
        <v/>
      </c>
      <c r="M642" s="123" t="str">
        <f>IF('表格编辑 '!O642="","",'表格编辑 '!O642)</f>
        <v/>
      </c>
      <c r="N642" s="123" t="str">
        <f>IF('表格编辑 '!P642="","",'表格编辑 '!P642)</f>
        <v/>
      </c>
      <c r="O642" s="123" t="str">
        <f>IF('表格编辑 '!Q642="","",'表格编辑 '!Q642)</f>
        <v/>
      </c>
      <c r="P642" s="123" t="str">
        <f>IF('表格编辑 '!R642="","",'表格编辑 '!R642)</f>
        <v/>
      </c>
      <c r="Q642" s="123">
        <f>IF('表格编辑 '!S642="","",'表格编辑 '!S642)</f>
        <v>320</v>
      </c>
      <c r="R642" s="123" t="str">
        <f>IF('表格编辑 '!T642="","",'表格编辑 '!T642)</f>
        <v/>
      </c>
      <c r="S642" s="123" t="str">
        <f>IF('表格编辑 '!U642="","",'表格编辑 '!U642)</f>
        <v/>
      </c>
      <c r="T642" s="123" t="str">
        <f>IF('表格编辑 '!V642="","",'表格编辑 '!V642)</f>
        <v/>
      </c>
      <c r="U642" s="123" t="str">
        <f>IF('表格编辑 '!W642="","",'表格编辑 '!W642)</f>
        <v/>
      </c>
      <c r="V642" s="123" t="str">
        <f>IF('表格编辑 '!X642="","",'表格编辑 '!X642)</f>
        <v/>
      </c>
      <c r="W642" s="123" t="str">
        <f>IF('表格编辑 '!Y642="","",'表格编辑 '!Y642)</f>
        <v/>
      </c>
      <c r="X642" s="123" t="str">
        <f>IF('表格编辑 '!Z642="","",'表格编辑 '!Z642)</f>
        <v/>
      </c>
      <c r="Y642" s="123" t="str">
        <f>IF('表格编辑 '!AA642="","",'表格编辑 '!AA642)</f>
        <v/>
      </c>
      <c r="Z642" s="123" t="str">
        <f>IF('表格编辑 '!AB642="","",'表格编辑 '!AB642)</f>
        <v/>
      </c>
      <c r="AA642" s="123" t="str">
        <f>IF('表格编辑 '!AC642="","",'表格编辑 '!AC642)</f>
        <v/>
      </c>
      <c r="AB642" s="123" t="str">
        <f>IF('表格编辑 '!AD642="","",'表格编辑 '!AD642)</f>
        <v/>
      </c>
      <c r="AC642" s="123" t="str">
        <f>IF('表格编辑 '!AE642="","",'表格编辑 '!AE642)</f>
        <v/>
      </c>
      <c r="AD642" s="123">
        <f>IF('表格编辑 '!AF642="","",'表格编辑 '!AF642)</f>
        <v>140229</v>
      </c>
    </row>
    <row r="643" spans="1:30">
      <c r="A643" s="123">
        <f>IF('表格编辑 '!A643="","",'表格编辑 '!A643)</f>
        <v>40230</v>
      </c>
      <c r="B643" s="123">
        <f>IF('表格编辑 '!B643="","",'表格编辑 '!B643)</f>
        <v>50103</v>
      </c>
      <c r="C643" s="123">
        <f>IF('表格编辑 '!E643="","",'表格编辑 '!E643)</f>
        <v>54</v>
      </c>
      <c r="D643" s="123" t="str">
        <f>IF('表格编辑 '!F643="","",'表格编辑 '!F643)</f>
        <v>AI_born_event(RECEIVER, ARG0, ARG1, ARG2, ARG3,ARG4)</v>
      </c>
      <c r="E643" s="123" t="str">
        <f>IF('表格编辑 '!G643="","",'表格编辑 '!G643)</f>
        <v>AI_update_event(RECEIVER, ARG0, ARG1, ARG2, ARG3,ARG4)</v>
      </c>
      <c r="F643" s="123" t="str">
        <f>IF('表格编辑 '!H643="","",'表格编辑 '!H643)</f>
        <v/>
      </c>
      <c r="G643" s="123" t="str">
        <f>IF('表格编辑 '!I643="","",'表格编辑 '!I643)</f>
        <v/>
      </c>
      <c r="H643" s="123" t="str">
        <f>IF('表格编辑 '!J643="","",'表格编辑 '!J643)</f>
        <v>test_deadth_event(RECEIVER, ARG0, ARG1, ARG2, ARG3,ARG4)</v>
      </c>
      <c r="I643" s="123">
        <f>IF('表格编辑 '!K643="","",'表格编辑 '!K643)</f>
        <v>1</v>
      </c>
      <c r="J643" s="123">
        <f>IF('表格编辑 '!L643="","",'表格编辑 '!L643)</f>
        <v>1230</v>
      </c>
      <c r="K643" s="123">
        <f>IF('表格编辑 '!M643="","",'表格编辑 '!M643)</f>
        <v>1620</v>
      </c>
      <c r="L643" s="123" t="str">
        <f>IF('表格编辑 '!N643="","",'表格编辑 '!N643)</f>
        <v/>
      </c>
      <c r="M643" s="123" t="str">
        <f>IF('表格编辑 '!O643="","",'表格编辑 '!O643)</f>
        <v/>
      </c>
      <c r="N643" s="123" t="str">
        <f>IF('表格编辑 '!P643="","",'表格编辑 '!P643)</f>
        <v/>
      </c>
      <c r="O643" s="123" t="str">
        <f>IF('表格编辑 '!Q643="","",'表格编辑 '!Q643)</f>
        <v/>
      </c>
      <c r="P643" s="123" t="str">
        <f>IF('表格编辑 '!R643="","",'表格编辑 '!R643)</f>
        <v/>
      </c>
      <c r="Q643" s="123">
        <f>IF('表格编辑 '!S643="","",'表格编辑 '!S643)</f>
        <v>320</v>
      </c>
      <c r="R643" s="123" t="str">
        <f>IF('表格编辑 '!T643="","",'表格编辑 '!T643)</f>
        <v/>
      </c>
      <c r="S643" s="123" t="str">
        <f>IF('表格编辑 '!U643="","",'表格编辑 '!U643)</f>
        <v/>
      </c>
      <c r="T643" s="123" t="str">
        <f>IF('表格编辑 '!V643="","",'表格编辑 '!V643)</f>
        <v/>
      </c>
      <c r="U643" s="123" t="str">
        <f>IF('表格编辑 '!W643="","",'表格编辑 '!W643)</f>
        <v/>
      </c>
      <c r="V643" s="123" t="str">
        <f>IF('表格编辑 '!X643="","",'表格编辑 '!X643)</f>
        <v/>
      </c>
      <c r="W643" s="123" t="str">
        <f>IF('表格编辑 '!Y643="","",'表格编辑 '!Y643)</f>
        <v/>
      </c>
      <c r="X643" s="123" t="str">
        <f>IF('表格编辑 '!Z643="","",'表格编辑 '!Z643)</f>
        <v/>
      </c>
      <c r="Y643" s="123" t="str">
        <f>IF('表格编辑 '!AA643="","",'表格编辑 '!AA643)</f>
        <v/>
      </c>
      <c r="Z643" s="123" t="str">
        <f>IF('表格编辑 '!AB643="","",'表格编辑 '!AB643)</f>
        <v/>
      </c>
      <c r="AA643" s="123" t="str">
        <f>IF('表格编辑 '!AC643="","",'表格编辑 '!AC643)</f>
        <v/>
      </c>
      <c r="AB643" s="123" t="str">
        <f>IF('表格编辑 '!AD643="","",'表格编辑 '!AD643)</f>
        <v/>
      </c>
      <c r="AC643" s="123" t="str">
        <f>IF('表格编辑 '!AE643="","",'表格编辑 '!AE643)</f>
        <v/>
      </c>
      <c r="AD643" s="123">
        <f>IF('表格编辑 '!AF643="","",'表格编辑 '!AF643)</f>
        <v>140230</v>
      </c>
    </row>
    <row r="644" spans="1:30">
      <c r="A644" s="123">
        <f>IF('表格编辑 '!A644="","",'表格编辑 '!A644)</f>
        <v>40231</v>
      </c>
      <c r="B644" s="123">
        <f>IF('表格编辑 '!B644="","",'表格编辑 '!B644)</f>
        <v>50057</v>
      </c>
      <c r="C644" s="123">
        <f>IF('表格编辑 '!E644="","",'表格编辑 '!E644)</f>
        <v>54</v>
      </c>
      <c r="D644" s="123" t="str">
        <f>IF('表格编辑 '!F644="","",'表格编辑 '!F644)</f>
        <v>AI_born_event(RECEIVER, ARG0, ARG1, ARG2, ARG3,ARG4)</v>
      </c>
      <c r="E644" s="123" t="str">
        <f>IF('表格编辑 '!G644="","",'表格编辑 '!G644)</f>
        <v>AI_update_event(RECEIVER, ARG0, ARG1, ARG2, ARG3,ARG4)</v>
      </c>
      <c r="F644" s="123" t="str">
        <f>IF('表格编辑 '!H644="","",'表格编辑 '!H644)</f>
        <v/>
      </c>
      <c r="G644" s="123" t="str">
        <f>IF('表格编辑 '!I644="","",'表格编辑 '!I644)</f>
        <v/>
      </c>
      <c r="H644" s="123" t="str">
        <f>IF('表格编辑 '!J644="","",'表格编辑 '!J644)</f>
        <v>test_deadth_event(RECEIVER, ARG0, ARG1, ARG2, ARG3,ARG4)</v>
      </c>
      <c r="I644" s="123">
        <f>IF('表格编辑 '!K644="","",'表格编辑 '!K644)</f>
        <v>1</v>
      </c>
      <c r="J644" s="123">
        <f>IF('表格编辑 '!L644="","",'表格编辑 '!L644)</f>
        <v>2406</v>
      </c>
      <c r="K644" s="123">
        <f>IF('表格编辑 '!M644="","",'表格编辑 '!M644)</f>
        <v>1620</v>
      </c>
      <c r="L644" s="123" t="str">
        <f>IF('表格编辑 '!N644="","",'表格编辑 '!N644)</f>
        <v/>
      </c>
      <c r="M644" s="123" t="str">
        <f>IF('表格编辑 '!O644="","",'表格编辑 '!O644)</f>
        <v/>
      </c>
      <c r="N644" s="123" t="str">
        <f>IF('表格编辑 '!P644="","",'表格编辑 '!P644)</f>
        <v/>
      </c>
      <c r="O644" s="123" t="str">
        <f>IF('表格编辑 '!Q644="","",'表格编辑 '!Q644)</f>
        <v/>
      </c>
      <c r="P644" s="123" t="str">
        <f>IF('表格编辑 '!R644="","",'表格编辑 '!R644)</f>
        <v/>
      </c>
      <c r="Q644" s="123">
        <f>IF('表格编辑 '!S644="","",'表格编辑 '!S644)</f>
        <v>320</v>
      </c>
      <c r="R644" s="123" t="str">
        <f>IF('表格编辑 '!T644="","",'表格编辑 '!T644)</f>
        <v/>
      </c>
      <c r="S644" s="123" t="str">
        <f>IF('表格编辑 '!U644="","",'表格编辑 '!U644)</f>
        <v/>
      </c>
      <c r="T644" s="123" t="str">
        <f>IF('表格编辑 '!V644="","",'表格编辑 '!V644)</f>
        <v/>
      </c>
      <c r="U644" s="123" t="str">
        <f>IF('表格编辑 '!W644="","",'表格编辑 '!W644)</f>
        <v/>
      </c>
      <c r="V644" s="123" t="str">
        <f>IF('表格编辑 '!X644="","",'表格编辑 '!X644)</f>
        <v/>
      </c>
      <c r="W644" s="123" t="str">
        <f>IF('表格编辑 '!Y644="","",'表格编辑 '!Y644)</f>
        <v/>
      </c>
      <c r="X644" s="123" t="str">
        <f>IF('表格编辑 '!Z644="","",'表格编辑 '!Z644)</f>
        <v/>
      </c>
      <c r="Y644" s="123" t="str">
        <f>IF('表格编辑 '!AA644="","",'表格编辑 '!AA644)</f>
        <v/>
      </c>
      <c r="Z644" s="123" t="str">
        <f>IF('表格编辑 '!AB644="","",'表格编辑 '!AB644)</f>
        <v/>
      </c>
      <c r="AA644" s="123" t="str">
        <f>IF('表格编辑 '!AC644="","",'表格编辑 '!AC644)</f>
        <v/>
      </c>
      <c r="AB644" s="123" t="str">
        <f>IF('表格编辑 '!AD644="","",'表格编辑 '!AD644)</f>
        <v/>
      </c>
      <c r="AC644" s="123" t="str">
        <f>IF('表格编辑 '!AE644="","",'表格编辑 '!AE644)</f>
        <v/>
      </c>
      <c r="AD644" s="123">
        <f>IF('表格编辑 '!AF644="","",'表格编辑 '!AF644)</f>
        <v>140231</v>
      </c>
    </row>
    <row r="645" spans="1:30">
      <c r="A645" s="123">
        <f>IF('表格编辑 '!A645="","",'表格编辑 '!A645)</f>
        <v>40232</v>
      </c>
      <c r="B645" s="123">
        <f>IF('表格编辑 '!B645="","",'表格编辑 '!B645)</f>
        <v>50086</v>
      </c>
      <c r="C645" s="123">
        <f>IF('表格编辑 '!E645="","",'表格编辑 '!E645)</f>
        <v>54</v>
      </c>
      <c r="D645" s="123" t="str">
        <f>IF('表格编辑 '!F645="","",'表格编辑 '!F645)</f>
        <v>AI_born_event(RECEIVER, ARG0, ARG1, ARG2, ARG3,ARG4)</v>
      </c>
      <c r="E645" s="123" t="str">
        <f>IF('表格编辑 '!G645="","",'表格编辑 '!G645)</f>
        <v>AI_update_event(RECEIVER, ARG0, ARG1, ARG2, ARG3,ARG4)</v>
      </c>
      <c r="F645" s="123" t="str">
        <f>IF('表格编辑 '!H645="","",'表格编辑 '!H645)</f>
        <v/>
      </c>
      <c r="G645" s="123" t="str">
        <f>IF('表格编辑 '!I645="","",'表格编辑 '!I645)</f>
        <v/>
      </c>
      <c r="H645" s="123" t="str">
        <f>IF('表格编辑 '!J645="","",'表格编辑 '!J645)</f>
        <v>test_deadth_event(RECEIVER, ARG0, ARG1, ARG2, ARG3,ARG4)</v>
      </c>
      <c r="I645" s="123">
        <f>IF('表格编辑 '!K645="","",'表格编辑 '!K645)</f>
        <v>1</v>
      </c>
      <c r="J645" s="123">
        <f>IF('表格编辑 '!L645="","",'表格编辑 '!L645)</f>
        <v>3758</v>
      </c>
      <c r="K645" s="123">
        <f>IF('表格编辑 '!M645="","",'表格编辑 '!M645)</f>
        <v>1620</v>
      </c>
      <c r="L645" s="123" t="str">
        <f>IF('表格编辑 '!N645="","",'表格编辑 '!N645)</f>
        <v/>
      </c>
      <c r="M645" s="123" t="str">
        <f>IF('表格编辑 '!O645="","",'表格编辑 '!O645)</f>
        <v/>
      </c>
      <c r="N645" s="123" t="str">
        <f>IF('表格编辑 '!P645="","",'表格编辑 '!P645)</f>
        <v/>
      </c>
      <c r="O645" s="123" t="str">
        <f>IF('表格编辑 '!Q645="","",'表格编辑 '!Q645)</f>
        <v/>
      </c>
      <c r="P645" s="123" t="str">
        <f>IF('表格编辑 '!R645="","",'表格编辑 '!R645)</f>
        <v/>
      </c>
      <c r="Q645" s="123">
        <f>IF('表格编辑 '!S645="","",'表格编辑 '!S645)</f>
        <v>320</v>
      </c>
      <c r="R645" s="123" t="str">
        <f>IF('表格编辑 '!T645="","",'表格编辑 '!T645)</f>
        <v/>
      </c>
      <c r="S645" s="123" t="str">
        <f>IF('表格编辑 '!U645="","",'表格编辑 '!U645)</f>
        <v/>
      </c>
      <c r="T645" s="123" t="str">
        <f>IF('表格编辑 '!V645="","",'表格编辑 '!V645)</f>
        <v/>
      </c>
      <c r="U645" s="123" t="str">
        <f>IF('表格编辑 '!W645="","",'表格编辑 '!W645)</f>
        <v/>
      </c>
      <c r="V645" s="123" t="str">
        <f>IF('表格编辑 '!X645="","",'表格编辑 '!X645)</f>
        <v/>
      </c>
      <c r="W645" s="123" t="str">
        <f>IF('表格编辑 '!Y645="","",'表格编辑 '!Y645)</f>
        <v/>
      </c>
      <c r="X645" s="123" t="str">
        <f>IF('表格编辑 '!Z645="","",'表格编辑 '!Z645)</f>
        <v/>
      </c>
      <c r="Y645" s="123" t="str">
        <f>IF('表格编辑 '!AA645="","",'表格编辑 '!AA645)</f>
        <v/>
      </c>
      <c r="Z645" s="123" t="str">
        <f>IF('表格编辑 '!AB645="","",'表格编辑 '!AB645)</f>
        <v/>
      </c>
      <c r="AA645" s="123" t="str">
        <f>IF('表格编辑 '!AC645="","",'表格编辑 '!AC645)</f>
        <v/>
      </c>
      <c r="AB645" s="123" t="str">
        <f>IF('表格编辑 '!AD645="","",'表格编辑 '!AD645)</f>
        <v/>
      </c>
      <c r="AC645" s="123" t="str">
        <f>IF('表格编辑 '!AE645="","",'表格编辑 '!AE645)</f>
        <v/>
      </c>
      <c r="AD645" s="123">
        <f>IF('表格编辑 '!AF645="","",'表格编辑 '!AF645)</f>
        <v>140232</v>
      </c>
    </row>
    <row r="646" spans="1:30">
      <c r="A646" s="123">
        <f>IF('表格编辑 '!A646="","",'表格编辑 '!A646)</f>
        <v>40233</v>
      </c>
      <c r="B646" s="123">
        <f>IF('表格编辑 '!B646="","",'表格编辑 '!B646)</f>
        <v>50094</v>
      </c>
      <c r="C646" s="123">
        <f>IF('表格编辑 '!E646="","",'表格编辑 '!E646)</f>
        <v>54</v>
      </c>
      <c r="D646" s="123" t="str">
        <f>IF('表格编辑 '!F646="","",'表格编辑 '!F646)</f>
        <v>AI_born_event(RECEIVER, ARG0, ARG1, ARG2, ARG3,ARG4)</v>
      </c>
      <c r="E646" s="123" t="str">
        <f>IF('表格编辑 '!G646="","",'表格编辑 '!G646)</f>
        <v>AI_update_event(RECEIVER, ARG0, ARG1, ARG2, ARG3,ARG4)</v>
      </c>
      <c r="F646" s="123" t="str">
        <f>IF('表格编辑 '!H646="","",'表格编辑 '!H646)</f>
        <v/>
      </c>
      <c r="G646" s="123" t="str">
        <f>IF('表格编辑 '!I646="","",'表格编辑 '!I646)</f>
        <v/>
      </c>
      <c r="H646" s="123" t="str">
        <f>IF('表格编辑 '!J646="","",'表格编辑 '!J646)</f>
        <v>test_deadth_event(RECEIVER, ARG0, ARG1, ARG2, ARG3,ARG4)</v>
      </c>
      <c r="I646" s="123">
        <f>IF('表格编辑 '!K646="","",'表格编辑 '!K646)</f>
        <v>1</v>
      </c>
      <c r="J646" s="123">
        <f>IF('表格编辑 '!L646="","",'表格编辑 '!L646)</f>
        <v>2260</v>
      </c>
      <c r="K646" s="123">
        <f>IF('表格编辑 '!M646="","",'表格编辑 '!M646)</f>
        <v>1620</v>
      </c>
      <c r="L646" s="123" t="str">
        <f>IF('表格编辑 '!N646="","",'表格编辑 '!N646)</f>
        <v/>
      </c>
      <c r="M646" s="123" t="str">
        <f>IF('表格编辑 '!O646="","",'表格编辑 '!O646)</f>
        <v/>
      </c>
      <c r="N646" s="123" t="str">
        <f>IF('表格编辑 '!P646="","",'表格编辑 '!P646)</f>
        <v/>
      </c>
      <c r="O646" s="123" t="str">
        <f>IF('表格编辑 '!Q646="","",'表格编辑 '!Q646)</f>
        <v/>
      </c>
      <c r="P646" s="123" t="str">
        <f>IF('表格编辑 '!R646="","",'表格编辑 '!R646)</f>
        <v/>
      </c>
      <c r="Q646" s="123">
        <f>IF('表格编辑 '!S646="","",'表格编辑 '!S646)</f>
        <v>320</v>
      </c>
      <c r="R646" s="123" t="str">
        <f>IF('表格编辑 '!T646="","",'表格编辑 '!T646)</f>
        <v/>
      </c>
      <c r="S646" s="123" t="str">
        <f>IF('表格编辑 '!U646="","",'表格编辑 '!U646)</f>
        <v/>
      </c>
      <c r="T646" s="123" t="str">
        <f>IF('表格编辑 '!V646="","",'表格编辑 '!V646)</f>
        <v/>
      </c>
      <c r="U646" s="123" t="str">
        <f>IF('表格编辑 '!W646="","",'表格编辑 '!W646)</f>
        <v/>
      </c>
      <c r="V646" s="123" t="str">
        <f>IF('表格编辑 '!X646="","",'表格编辑 '!X646)</f>
        <v/>
      </c>
      <c r="W646" s="123" t="str">
        <f>IF('表格编辑 '!Y646="","",'表格编辑 '!Y646)</f>
        <v/>
      </c>
      <c r="X646" s="123" t="str">
        <f>IF('表格编辑 '!Z646="","",'表格编辑 '!Z646)</f>
        <v/>
      </c>
      <c r="Y646" s="123" t="str">
        <f>IF('表格编辑 '!AA646="","",'表格编辑 '!AA646)</f>
        <v/>
      </c>
      <c r="Z646" s="123" t="str">
        <f>IF('表格编辑 '!AB646="","",'表格编辑 '!AB646)</f>
        <v/>
      </c>
      <c r="AA646" s="123" t="str">
        <f>IF('表格编辑 '!AC646="","",'表格编辑 '!AC646)</f>
        <v/>
      </c>
      <c r="AB646" s="123" t="str">
        <f>IF('表格编辑 '!AD646="","",'表格编辑 '!AD646)</f>
        <v/>
      </c>
      <c r="AC646" s="123" t="str">
        <f>IF('表格编辑 '!AE646="","",'表格编辑 '!AE646)</f>
        <v/>
      </c>
      <c r="AD646" s="123">
        <f>IF('表格编辑 '!AF646="","",'表格编辑 '!AF646)</f>
        <v>140233</v>
      </c>
    </row>
    <row r="647" spans="1:30">
      <c r="A647" s="123">
        <f>IF('表格编辑 '!A647="","",'表格编辑 '!A647)</f>
        <v>40234</v>
      </c>
      <c r="B647" s="123">
        <f>IF('表格编辑 '!B647="","",'表格编辑 '!B647)</f>
        <v>50132</v>
      </c>
      <c r="C647" s="123">
        <f>IF('表格编辑 '!E647="","",'表格编辑 '!E647)</f>
        <v>54</v>
      </c>
      <c r="D647" s="123" t="str">
        <f>IF('表格编辑 '!F647="","",'表格编辑 '!F647)</f>
        <v>AI_born_event(RECEIVER, ARG0, ARG1, ARG2, ARG3,ARG4)</v>
      </c>
      <c r="E647" s="123" t="str">
        <f>IF('表格编辑 '!G647="","",'表格编辑 '!G647)</f>
        <v>AI_update_event(RECEIVER, ARG0, ARG1, ARG2, ARG3,ARG4)</v>
      </c>
      <c r="F647" s="123" t="str">
        <f>IF('表格编辑 '!H647="","",'表格编辑 '!H647)</f>
        <v/>
      </c>
      <c r="G647" s="123" t="str">
        <f>IF('表格编辑 '!I647="","",'表格编辑 '!I647)</f>
        <v/>
      </c>
      <c r="H647" s="123" t="str">
        <f>IF('表格编辑 '!J647="","",'表格编辑 '!J647)</f>
        <v>test_deadth_event(RECEIVER, ARG0, ARG1, ARG2, ARG3,ARG4)</v>
      </c>
      <c r="I647" s="123">
        <f>IF('表格编辑 '!K647="","",'表格编辑 '!K647)</f>
        <v>1</v>
      </c>
      <c r="J647" s="123">
        <f>IF('表格编辑 '!L647="","",'表格编辑 '!L647)</f>
        <v>1682</v>
      </c>
      <c r="K647" s="123">
        <f>IF('表格编辑 '!M647="","",'表格编辑 '!M647)</f>
        <v>1620</v>
      </c>
      <c r="L647" s="123" t="str">
        <f>IF('表格编辑 '!N647="","",'表格编辑 '!N647)</f>
        <v/>
      </c>
      <c r="M647" s="123" t="str">
        <f>IF('表格编辑 '!O647="","",'表格编辑 '!O647)</f>
        <v/>
      </c>
      <c r="N647" s="123" t="str">
        <f>IF('表格编辑 '!P647="","",'表格编辑 '!P647)</f>
        <v/>
      </c>
      <c r="O647" s="123" t="str">
        <f>IF('表格编辑 '!Q647="","",'表格编辑 '!Q647)</f>
        <v/>
      </c>
      <c r="P647" s="123" t="str">
        <f>IF('表格编辑 '!R647="","",'表格编辑 '!R647)</f>
        <v/>
      </c>
      <c r="Q647" s="123">
        <f>IF('表格编辑 '!S647="","",'表格编辑 '!S647)</f>
        <v>320</v>
      </c>
      <c r="R647" s="123" t="str">
        <f>IF('表格编辑 '!T647="","",'表格编辑 '!T647)</f>
        <v/>
      </c>
      <c r="S647" s="123" t="str">
        <f>IF('表格编辑 '!U647="","",'表格编辑 '!U647)</f>
        <v/>
      </c>
      <c r="T647" s="123" t="str">
        <f>IF('表格编辑 '!V647="","",'表格编辑 '!V647)</f>
        <v/>
      </c>
      <c r="U647" s="123" t="str">
        <f>IF('表格编辑 '!W647="","",'表格编辑 '!W647)</f>
        <v/>
      </c>
      <c r="V647" s="123" t="str">
        <f>IF('表格编辑 '!X647="","",'表格编辑 '!X647)</f>
        <v/>
      </c>
      <c r="W647" s="123" t="str">
        <f>IF('表格编辑 '!Y647="","",'表格编辑 '!Y647)</f>
        <v/>
      </c>
      <c r="X647" s="123" t="str">
        <f>IF('表格编辑 '!Z647="","",'表格编辑 '!Z647)</f>
        <v/>
      </c>
      <c r="Y647" s="123" t="str">
        <f>IF('表格编辑 '!AA647="","",'表格编辑 '!AA647)</f>
        <v/>
      </c>
      <c r="Z647" s="123" t="str">
        <f>IF('表格编辑 '!AB647="","",'表格编辑 '!AB647)</f>
        <v/>
      </c>
      <c r="AA647" s="123" t="str">
        <f>IF('表格编辑 '!AC647="","",'表格编辑 '!AC647)</f>
        <v/>
      </c>
      <c r="AB647" s="123" t="str">
        <f>IF('表格编辑 '!AD647="","",'表格编辑 '!AD647)</f>
        <v/>
      </c>
      <c r="AC647" s="123" t="str">
        <f>IF('表格编辑 '!AE647="","",'表格编辑 '!AE647)</f>
        <v/>
      </c>
      <c r="AD647" s="123">
        <f>IF('表格编辑 '!AF647="","",'表格编辑 '!AF647)</f>
        <v>140234</v>
      </c>
    </row>
    <row r="648" spans="1:30">
      <c r="A648" s="123">
        <f>IF('表格编辑 '!A648="","",'表格编辑 '!A648)</f>
        <v>40235</v>
      </c>
      <c r="B648" s="123">
        <f>IF('表格编辑 '!B648="","",'表格编辑 '!B648)</f>
        <v>50150</v>
      </c>
      <c r="C648" s="123">
        <f>IF('表格编辑 '!E648="","",'表格编辑 '!E648)</f>
        <v>54</v>
      </c>
      <c r="D648" s="123" t="str">
        <f>IF('表格编辑 '!F648="","",'表格编辑 '!F648)</f>
        <v>AI_born_event(RECEIVER, ARG0, ARG1, ARG2, ARG3,ARG4)</v>
      </c>
      <c r="E648" s="123" t="str">
        <f>IF('表格编辑 '!G648="","",'表格编辑 '!G648)</f>
        <v>AI_update_event(RECEIVER, ARG0, ARG1, ARG2, ARG3,ARG4)</v>
      </c>
      <c r="F648" s="123" t="str">
        <f>IF('表格编辑 '!H648="","",'表格编辑 '!H648)</f>
        <v/>
      </c>
      <c r="G648" s="123" t="str">
        <f>IF('表格编辑 '!I648="","",'表格编辑 '!I648)</f>
        <v/>
      </c>
      <c r="H648" s="123" t="str">
        <f>IF('表格编辑 '!J648="","",'表格编辑 '!J648)</f>
        <v>test_deadth_event(RECEIVER, ARG0, ARG1, ARG2, ARG3,ARG4)</v>
      </c>
      <c r="I648" s="123">
        <f>IF('表格编辑 '!K648="","",'表格编辑 '!K648)</f>
        <v>1</v>
      </c>
      <c r="J648" s="123">
        <f>IF('表格编辑 '!L648="","",'表格编辑 '!L648)</f>
        <v>860</v>
      </c>
      <c r="K648" s="123">
        <f>IF('表格编辑 '!M648="","",'表格编辑 '!M648)</f>
        <v>1620</v>
      </c>
      <c r="L648" s="123" t="str">
        <f>IF('表格编辑 '!N648="","",'表格编辑 '!N648)</f>
        <v/>
      </c>
      <c r="M648" s="123" t="str">
        <f>IF('表格编辑 '!O648="","",'表格编辑 '!O648)</f>
        <v/>
      </c>
      <c r="N648" s="123" t="str">
        <f>IF('表格编辑 '!P648="","",'表格编辑 '!P648)</f>
        <v/>
      </c>
      <c r="O648" s="123" t="str">
        <f>IF('表格编辑 '!Q648="","",'表格编辑 '!Q648)</f>
        <v/>
      </c>
      <c r="P648" s="123" t="str">
        <f>IF('表格编辑 '!R648="","",'表格编辑 '!R648)</f>
        <v/>
      </c>
      <c r="Q648" s="123">
        <f>IF('表格编辑 '!S648="","",'表格编辑 '!S648)</f>
        <v>320</v>
      </c>
      <c r="R648" s="123" t="str">
        <f>IF('表格编辑 '!T648="","",'表格编辑 '!T648)</f>
        <v/>
      </c>
      <c r="S648" s="123" t="str">
        <f>IF('表格编辑 '!U648="","",'表格编辑 '!U648)</f>
        <v/>
      </c>
      <c r="T648" s="123" t="str">
        <f>IF('表格编辑 '!V648="","",'表格编辑 '!V648)</f>
        <v/>
      </c>
      <c r="U648" s="123" t="str">
        <f>IF('表格编辑 '!W648="","",'表格编辑 '!W648)</f>
        <v/>
      </c>
      <c r="V648" s="123" t="str">
        <f>IF('表格编辑 '!X648="","",'表格编辑 '!X648)</f>
        <v/>
      </c>
      <c r="W648" s="123" t="str">
        <f>IF('表格编辑 '!Y648="","",'表格编辑 '!Y648)</f>
        <v/>
      </c>
      <c r="X648" s="123" t="str">
        <f>IF('表格编辑 '!Z648="","",'表格编辑 '!Z648)</f>
        <v/>
      </c>
      <c r="Y648" s="123" t="str">
        <f>IF('表格编辑 '!AA648="","",'表格编辑 '!AA648)</f>
        <v/>
      </c>
      <c r="Z648" s="123" t="str">
        <f>IF('表格编辑 '!AB648="","",'表格编辑 '!AB648)</f>
        <v/>
      </c>
      <c r="AA648" s="123" t="str">
        <f>IF('表格编辑 '!AC648="","",'表格编辑 '!AC648)</f>
        <v/>
      </c>
      <c r="AB648" s="123" t="str">
        <f>IF('表格编辑 '!AD648="","",'表格编辑 '!AD648)</f>
        <v/>
      </c>
      <c r="AC648" s="123" t="str">
        <f>IF('表格编辑 '!AE648="","",'表格编辑 '!AE648)</f>
        <v/>
      </c>
      <c r="AD648" s="123">
        <f>IF('表格编辑 '!AF648="","",'表格编辑 '!AF648)</f>
        <v>140235</v>
      </c>
    </row>
    <row r="649" spans="1:30">
      <c r="A649" s="123">
        <f>IF('表格编辑 '!A649="","",'表格编辑 '!A649)</f>
        <v>40236</v>
      </c>
      <c r="B649" s="123">
        <f>IF('表格编辑 '!B649="","",'表格编辑 '!B649)</f>
        <v>50033</v>
      </c>
      <c r="C649" s="123">
        <f>IF('表格编辑 '!E649="","",'表格编辑 '!E649)</f>
        <v>54</v>
      </c>
      <c r="D649" s="123" t="str">
        <f>IF('表格编辑 '!F649="","",'表格编辑 '!F649)</f>
        <v>AI_born_event(RECEIVER, ARG0, ARG1, ARG2, ARG3,ARG4)</v>
      </c>
      <c r="E649" s="123" t="str">
        <f>IF('表格编辑 '!G649="","",'表格编辑 '!G649)</f>
        <v>AI_update_event(RECEIVER, ARG0, ARG1, ARG2, ARG3,ARG4)</v>
      </c>
      <c r="F649" s="123" t="str">
        <f>IF('表格编辑 '!H649="","",'表格编辑 '!H649)</f>
        <v/>
      </c>
      <c r="G649" s="123" t="str">
        <f>IF('表格编辑 '!I649="","",'表格编辑 '!I649)</f>
        <v/>
      </c>
      <c r="H649" s="123" t="str">
        <f>IF('表格编辑 '!J649="","",'表格编辑 '!J649)</f>
        <v>test_deadth_event(RECEIVER, ARG0, ARG1, ARG2, ARG3,ARG4)</v>
      </c>
      <c r="I649" s="123">
        <f>IF('表格编辑 '!K649="","",'表格编辑 '!K649)</f>
        <v>1</v>
      </c>
      <c r="J649" s="123">
        <f>IF('表格编辑 '!L649="","",'表格编辑 '!L649)</f>
        <v>1438</v>
      </c>
      <c r="K649" s="123">
        <f>IF('表格编辑 '!M649="","",'表格编辑 '!M649)</f>
        <v>1620</v>
      </c>
      <c r="L649" s="123" t="str">
        <f>IF('表格编辑 '!N649="","",'表格编辑 '!N649)</f>
        <v/>
      </c>
      <c r="M649" s="123" t="str">
        <f>IF('表格编辑 '!O649="","",'表格编辑 '!O649)</f>
        <v/>
      </c>
      <c r="N649" s="123" t="str">
        <f>IF('表格编辑 '!P649="","",'表格编辑 '!P649)</f>
        <v/>
      </c>
      <c r="O649" s="123" t="str">
        <f>IF('表格编辑 '!Q649="","",'表格编辑 '!Q649)</f>
        <v/>
      </c>
      <c r="P649" s="123" t="str">
        <f>IF('表格编辑 '!R649="","",'表格编辑 '!R649)</f>
        <v/>
      </c>
      <c r="Q649" s="123">
        <f>IF('表格编辑 '!S649="","",'表格编辑 '!S649)</f>
        <v>320</v>
      </c>
      <c r="R649" s="123" t="str">
        <f>IF('表格编辑 '!T649="","",'表格编辑 '!T649)</f>
        <v/>
      </c>
      <c r="S649" s="123" t="str">
        <f>IF('表格编辑 '!U649="","",'表格编辑 '!U649)</f>
        <v/>
      </c>
      <c r="T649" s="123" t="str">
        <f>IF('表格编辑 '!V649="","",'表格编辑 '!V649)</f>
        <v/>
      </c>
      <c r="U649" s="123" t="str">
        <f>IF('表格编辑 '!W649="","",'表格编辑 '!W649)</f>
        <v/>
      </c>
      <c r="V649" s="123" t="str">
        <f>IF('表格编辑 '!X649="","",'表格编辑 '!X649)</f>
        <v/>
      </c>
      <c r="W649" s="123" t="str">
        <f>IF('表格编辑 '!Y649="","",'表格编辑 '!Y649)</f>
        <v/>
      </c>
      <c r="X649" s="123" t="str">
        <f>IF('表格编辑 '!Z649="","",'表格编辑 '!Z649)</f>
        <v/>
      </c>
      <c r="Y649" s="123" t="str">
        <f>IF('表格编辑 '!AA649="","",'表格编辑 '!AA649)</f>
        <v/>
      </c>
      <c r="Z649" s="123" t="str">
        <f>IF('表格编辑 '!AB649="","",'表格编辑 '!AB649)</f>
        <v/>
      </c>
      <c r="AA649" s="123" t="str">
        <f>IF('表格编辑 '!AC649="","",'表格编辑 '!AC649)</f>
        <v/>
      </c>
      <c r="AB649" s="123" t="str">
        <f>IF('表格编辑 '!AD649="","",'表格编辑 '!AD649)</f>
        <v/>
      </c>
      <c r="AC649" s="123" t="str">
        <f>IF('表格编辑 '!AE649="","",'表格编辑 '!AE649)</f>
        <v/>
      </c>
      <c r="AD649" s="123">
        <f>IF('表格编辑 '!AF649="","",'表格编辑 '!AF649)</f>
        <v>140236</v>
      </c>
    </row>
    <row r="650" spans="1:30">
      <c r="A650" s="123">
        <f>IF('表格编辑 '!A650="","",'表格编辑 '!A650)</f>
        <v>40237</v>
      </c>
      <c r="B650" s="123">
        <f>IF('表格编辑 '!B650="","",'表格编辑 '!B650)</f>
        <v>50155</v>
      </c>
      <c r="C650" s="123">
        <f>IF('表格编辑 '!E650="","",'表格编辑 '!E650)</f>
        <v>54</v>
      </c>
      <c r="D650" s="123" t="str">
        <f>IF('表格编辑 '!F650="","",'表格编辑 '!F650)</f>
        <v>AI_born_event(RECEIVER, ARG0, ARG1, ARG2, ARG3,ARG4)</v>
      </c>
      <c r="E650" s="123" t="str">
        <f>IF('表格编辑 '!G650="","",'表格编辑 '!G650)</f>
        <v>AI_update_event(RECEIVER, ARG0, ARG1, ARG2, ARG3,ARG4)</v>
      </c>
      <c r="F650" s="123" t="str">
        <f>IF('表格编辑 '!H650="","",'表格编辑 '!H650)</f>
        <v/>
      </c>
      <c r="G650" s="123" t="str">
        <f>IF('表格编辑 '!I650="","",'表格编辑 '!I650)</f>
        <v/>
      </c>
      <c r="H650" s="123" t="str">
        <f>IF('表格编辑 '!J650="","",'表格编辑 '!J650)</f>
        <v>test_deadth_event(RECEIVER, ARG0, ARG1, ARG2, ARG3,ARG4)</v>
      </c>
      <c r="I650" s="123">
        <f>IF('表格编辑 '!K650="","",'表格编辑 '!K650)</f>
        <v>1</v>
      </c>
      <c r="J650" s="123">
        <f>IF('表格编辑 '!L650="","",'表格编辑 '!L650)</f>
        <v>1636</v>
      </c>
      <c r="K650" s="123">
        <f>IF('表格编辑 '!M650="","",'表格编辑 '!M650)</f>
        <v>1620</v>
      </c>
      <c r="L650" s="123" t="str">
        <f>IF('表格编辑 '!N650="","",'表格编辑 '!N650)</f>
        <v/>
      </c>
      <c r="M650" s="123" t="str">
        <f>IF('表格编辑 '!O650="","",'表格编辑 '!O650)</f>
        <v/>
      </c>
      <c r="N650" s="123" t="str">
        <f>IF('表格编辑 '!P650="","",'表格编辑 '!P650)</f>
        <v/>
      </c>
      <c r="O650" s="123" t="str">
        <f>IF('表格编辑 '!Q650="","",'表格编辑 '!Q650)</f>
        <v/>
      </c>
      <c r="P650" s="123" t="str">
        <f>IF('表格编辑 '!R650="","",'表格编辑 '!R650)</f>
        <v/>
      </c>
      <c r="Q650" s="123">
        <f>IF('表格编辑 '!S650="","",'表格编辑 '!S650)</f>
        <v>320</v>
      </c>
      <c r="R650" s="123" t="str">
        <f>IF('表格编辑 '!T650="","",'表格编辑 '!T650)</f>
        <v/>
      </c>
      <c r="S650" s="123" t="str">
        <f>IF('表格编辑 '!U650="","",'表格编辑 '!U650)</f>
        <v/>
      </c>
      <c r="T650" s="123" t="str">
        <f>IF('表格编辑 '!V650="","",'表格编辑 '!V650)</f>
        <v/>
      </c>
      <c r="U650" s="123" t="str">
        <f>IF('表格编辑 '!W650="","",'表格编辑 '!W650)</f>
        <v/>
      </c>
      <c r="V650" s="123" t="str">
        <f>IF('表格编辑 '!X650="","",'表格编辑 '!X650)</f>
        <v/>
      </c>
      <c r="W650" s="123" t="str">
        <f>IF('表格编辑 '!Y650="","",'表格编辑 '!Y650)</f>
        <v/>
      </c>
      <c r="X650" s="123" t="str">
        <f>IF('表格编辑 '!Z650="","",'表格编辑 '!Z650)</f>
        <v/>
      </c>
      <c r="Y650" s="123" t="str">
        <f>IF('表格编辑 '!AA650="","",'表格编辑 '!AA650)</f>
        <v/>
      </c>
      <c r="Z650" s="123" t="str">
        <f>IF('表格编辑 '!AB650="","",'表格编辑 '!AB650)</f>
        <v/>
      </c>
      <c r="AA650" s="123" t="str">
        <f>IF('表格编辑 '!AC650="","",'表格编辑 '!AC650)</f>
        <v/>
      </c>
      <c r="AB650" s="123" t="str">
        <f>IF('表格编辑 '!AD650="","",'表格编辑 '!AD650)</f>
        <v/>
      </c>
      <c r="AC650" s="123" t="str">
        <f>IF('表格编辑 '!AE650="","",'表格编辑 '!AE650)</f>
        <v/>
      </c>
      <c r="AD650" s="123">
        <f>IF('表格编辑 '!AF650="","",'表格编辑 '!AF650)</f>
        <v>140237</v>
      </c>
    </row>
    <row r="651" spans="1:30">
      <c r="A651" s="123">
        <f>IF('表格编辑 '!A651="","",'表格编辑 '!A651)</f>
        <v>40238</v>
      </c>
      <c r="B651" s="123">
        <f>IF('表格编辑 '!B651="","",'表格编辑 '!B651)</f>
        <v>50056</v>
      </c>
      <c r="C651" s="123">
        <f>IF('表格编辑 '!E651="","",'表格编辑 '!E651)</f>
        <v>54</v>
      </c>
      <c r="D651" s="123" t="str">
        <f>IF('表格编辑 '!F651="","",'表格编辑 '!F651)</f>
        <v>AI_born_event(RECEIVER, ARG0, ARG1, ARG2, ARG3,ARG4)</v>
      </c>
      <c r="E651" s="123" t="str">
        <f>IF('表格编辑 '!G651="","",'表格编辑 '!G651)</f>
        <v>AI_update_event(RECEIVER, ARG0, ARG1, ARG2, ARG3,ARG4)</v>
      </c>
      <c r="F651" s="123" t="str">
        <f>IF('表格编辑 '!H651="","",'表格编辑 '!H651)</f>
        <v/>
      </c>
      <c r="G651" s="123" t="str">
        <f>IF('表格编辑 '!I651="","",'表格编辑 '!I651)</f>
        <v/>
      </c>
      <c r="H651" s="123" t="str">
        <f>IF('表格编辑 '!J651="","",'表格编辑 '!J651)</f>
        <v>test_deadth_event(RECEIVER, ARG0, ARG1, ARG2, ARG3,ARG4)</v>
      </c>
      <c r="I651" s="123">
        <f>IF('表格编辑 '!K651="","",'表格编辑 '!K651)</f>
        <v>1</v>
      </c>
      <c r="J651" s="123">
        <f>IF('表格编辑 '!L651="","",'表格编辑 '!L651)</f>
        <v>2024</v>
      </c>
      <c r="K651" s="123">
        <f>IF('表格编辑 '!M651="","",'表格编辑 '!M651)</f>
        <v>1620</v>
      </c>
      <c r="L651" s="123" t="str">
        <f>IF('表格编辑 '!N651="","",'表格编辑 '!N651)</f>
        <v/>
      </c>
      <c r="M651" s="123" t="str">
        <f>IF('表格编辑 '!O651="","",'表格编辑 '!O651)</f>
        <v/>
      </c>
      <c r="N651" s="123" t="str">
        <f>IF('表格编辑 '!P651="","",'表格编辑 '!P651)</f>
        <v/>
      </c>
      <c r="O651" s="123" t="str">
        <f>IF('表格编辑 '!Q651="","",'表格编辑 '!Q651)</f>
        <v/>
      </c>
      <c r="P651" s="123" t="str">
        <f>IF('表格编辑 '!R651="","",'表格编辑 '!R651)</f>
        <v/>
      </c>
      <c r="Q651" s="123">
        <f>IF('表格编辑 '!S651="","",'表格编辑 '!S651)</f>
        <v>320</v>
      </c>
      <c r="R651" s="123" t="str">
        <f>IF('表格编辑 '!T651="","",'表格编辑 '!T651)</f>
        <v/>
      </c>
      <c r="S651" s="123" t="str">
        <f>IF('表格编辑 '!U651="","",'表格编辑 '!U651)</f>
        <v/>
      </c>
      <c r="T651" s="123" t="str">
        <f>IF('表格编辑 '!V651="","",'表格编辑 '!V651)</f>
        <v/>
      </c>
      <c r="U651" s="123" t="str">
        <f>IF('表格编辑 '!W651="","",'表格编辑 '!W651)</f>
        <v/>
      </c>
      <c r="V651" s="123" t="str">
        <f>IF('表格编辑 '!X651="","",'表格编辑 '!X651)</f>
        <v/>
      </c>
      <c r="W651" s="123" t="str">
        <f>IF('表格编辑 '!Y651="","",'表格编辑 '!Y651)</f>
        <v/>
      </c>
      <c r="X651" s="123" t="str">
        <f>IF('表格编辑 '!Z651="","",'表格编辑 '!Z651)</f>
        <v/>
      </c>
      <c r="Y651" s="123" t="str">
        <f>IF('表格编辑 '!AA651="","",'表格编辑 '!AA651)</f>
        <v/>
      </c>
      <c r="Z651" s="123" t="str">
        <f>IF('表格编辑 '!AB651="","",'表格编辑 '!AB651)</f>
        <v/>
      </c>
      <c r="AA651" s="123" t="str">
        <f>IF('表格编辑 '!AC651="","",'表格编辑 '!AC651)</f>
        <v/>
      </c>
      <c r="AB651" s="123" t="str">
        <f>IF('表格编辑 '!AD651="","",'表格编辑 '!AD651)</f>
        <v/>
      </c>
      <c r="AC651" s="123" t="str">
        <f>IF('表格编辑 '!AE651="","",'表格编辑 '!AE651)</f>
        <v/>
      </c>
      <c r="AD651" s="123">
        <f>IF('表格编辑 '!AF651="","",'表格编辑 '!AF651)</f>
        <v>140238</v>
      </c>
    </row>
    <row r="652" spans="1:30">
      <c r="A652" s="123">
        <f>IF('表格编辑 '!A652="","",'表格编辑 '!A652)</f>
        <v>40239</v>
      </c>
      <c r="B652" s="123">
        <f>IF('表格编辑 '!B652="","",'表格编辑 '!B652)</f>
        <v>50111</v>
      </c>
      <c r="C652" s="123">
        <f>IF('表格编辑 '!E652="","",'表格编辑 '!E652)</f>
        <v>54</v>
      </c>
      <c r="D652" s="123" t="str">
        <f>IF('表格编辑 '!F652="","",'表格编辑 '!F652)</f>
        <v>AI_born_event(RECEIVER, ARG0, ARG1, ARG2, ARG3,ARG4)</v>
      </c>
      <c r="E652" s="123" t="str">
        <f>IF('表格编辑 '!G652="","",'表格编辑 '!G652)</f>
        <v>AI_update_event(RECEIVER, ARG0, ARG1, ARG2, ARG3,ARG4)</v>
      </c>
      <c r="F652" s="123" t="str">
        <f>IF('表格编辑 '!H652="","",'表格编辑 '!H652)</f>
        <v/>
      </c>
      <c r="G652" s="123" t="str">
        <f>IF('表格编辑 '!I652="","",'表格编辑 '!I652)</f>
        <v/>
      </c>
      <c r="H652" s="123" t="str">
        <f>IF('表格编辑 '!J652="","",'表格编辑 '!J652)</f>
        <v>test_deadth_event(RECEIVER, ARG0, ARG1, ARG2, ARG3,ARG4)</v>
      </c>
      <c r="I652" s="123">
        <f>IF('表格编辑 '!K652="","",'表格编辑 '!K652)</f>
        <v>1</v>
      </c>
      <c r="J652" s="123">
        <f>IF('表格编辑 '!L652="","",'表格编辑 '!L652)</f>
        <v>2178</v>
      </c>
      <c r="K652" s="123">
        <f>IF('表格编辑 '!M652="","",'表格编辑 '!M652)</f>
        <v>1620</v>
      </c>
      <c r="L652" s="123" t="str">
        <f>IF('表格编辑 '!N652="","",'表格编辑 '!N652)</f>
        <v/>
      </c>
      <c r="M652" s="123" t="str">
        <f>IF('表格编辑 '!O652="","",'表格编辑 '!O652)</f>
        <v/>
      </c>
      <c r="N652" s="123" t="str">
        <f>IF('表格编辑 '!P652="","",'表格编辑 '!P652)</f>
        <v/>
      </c>
      <c r="O652" s="123" t="str">
        <f>IF('表格编辑 '!Q652="","",'表格编辑 '!Q652)</f>
        <v/>
      </c>
      <c r="P652" s="123" t="str">
        <f>IF('表格编辑 '!R652="","",'表格编辑 '!R652)</f>
        <v/>
      </c>
      <c r="Q652" s="123">
        <f>IF('表格编辑 '!S652="","",'表格编辑 '!S652)</f>
        <v>320</v>
      </c>
      <c r="R652" s="123" t="str">
        <f>IF('表格编辑 '!T652="","",'表格编辑 '!T652)</f>
        <v/>
      </c>
      <c r="S652" s="123" t="str">
        <f>IF('表格编辑 '!U652="","",'表格编辑 '!U652)</f>
        <v/>
      </c>
      <c r="T652" s="123" t="str">
        <f>IF('表格编辑 '!V652="","",'表格编辑 '!V652)</f>
        <v/>
      </c>
      <c r="U652" s="123" t="str">
        <f>IF('表格编辑 '!W652="","",'表格编辑 '!W652)</f>
        <v/>
      </c>
      <c r="V652" s="123" t="str">
        <f>IF('表格编辑 '!X652="","",'表格编辑 '!X652)</f>
        <v/>
      </c>
      <c r="W652" s="123" t="str">
        <f>IF('表格编辑 '!Y652="","",'表格编辑 '!Y652)</f>
        <v/>
      </c>
      <c r="X652" s="123" t="str">
        <f>IF('表格编辑 '!Z652="","",'表格编辑 '!Z652)</f>
        <v/>
      </c>
      <c r="Y652" s="123" t="str">
        <f>IF('表格编辑 '!AA652="","",'表格编辑 '!AA652)</f>
        <v/>
      </c>
      <c r="Z652" s="123" t="str">
        <f>IF('表格编辑 '!AB652="","",'表格编辑 '!AB652)</f>
        <v/>
      </c>
      <c r="AA652" s="123" t="str">
        <f>IF('表格编辑 '!AC652="","",'表格编辑 '!AC652)</f>
        <v/>
      </c>
      <c r="AB652" s="123" t="str">
        <f>IF('表格编辑 '!AD652="","",'表格编辑 '!AD652)</f>
        <v/>
      </c>
      <c r="AC652" s="123" t="str">
        <f>IF('表格编辑 '!AE652="","",'表格编辑 '!AE652)</f>
        <v/>
      </c>
      <c r="AD652" s="123">
        <f>IF('表格编辑 '!AF652="","",'表格编辑 '!AF652)</f>
        <v>140239</v>
      </c>
    </row>
    <row r="653" spans="1:30">
      <c r="A653" s="123">
        <f>IF('表格编辑 '!A653="","",'表格编辑 '!A653)</f>
        <v>40240</v>
      </c>
      <c r="B653" s="123">
        <f>IF('表格编辑 '!B653="","",'表格编辑 '!B653)</f>
        <v>50092</v>
      </c>
      <c r="C653" s="123">
        <f>IF('表格编辑 '!E653="","",'表格编辑 '!E653)</f>
        <v>54</v>
      </c>
      <c r="D653" s="123" t="str">
        <f>IF('表格编辑 '!F653="","",'表格编辑 '!F653)</f>
        <v>AI_born_event(RECEIVER, ARG0, ARG1, ARG2, ARG3,ARG4)</v>
      </c>
      <c r="E653" s="123" t="str">
        <f>IF('表格编辑 '!G653="","",'表格编辑 '!G653)</f>
        <v>AI_update_event(RECEIVER, ARG0, ARG1, ARG2, ARG3,ARG4)</v>
      </c>
      <c r="F653" s="123" t="str">
        <f>IF('表格编辑 '!H653="","",'表格编辑 '!H653)</f>
        <v/>
      </c>
      <c r="G653" s="123" t="str">
        <f>IF('表格编辑 '!I653="","",'表格编辑 '!I653)</f>
        <v/>
      </c>
      <c r="H653" s="123" t="str">
        <f>IF('表格编辑 '!J653="","",'表格编辑 '!J653)</f>
        <v>test_deadth_event(RECEIVER, ARG0, ARG1, ARG2, ARG3,ARG4)</v>
      </c>
      <c r="I653" s="123">
        <f>IF('表格编辑 '!K653="","",'表格编辑 '!K653)</f>
        <v>1</v>
      </c>
      <c r="J653" s="123">
        <f>IF('表格编辑 '!L653="","",'表格编辑 '!L653)</f>
        <v>1330</v>
      </c>
      <c r="K653" s="123">
        <f>IF('表格编辑 '!M653="","",'表格编辑 '!M653)</f>
        <v>1620</v>
      </c>
      <c r="L653" s="123" t="str">
        <f>IF('表格编辑 '!N653="","",'表格编辑 '!N653)</f>
        <v/>
      </c>
      <c r="M653" s="123" t="str">
        <f>IF('表格编辑 '!O653="","",'表格编辑 '!O653)</f>
        <v/>
      </c>
      <c r="N653" s="123" t="str">
        <f>IF('表格编辑 '!P653="","",'表格编辑 '!P653)</f>
        <v/>
      </c>
      <c r="O653" s="123" t="str">
        <f>IF('表格编辑 '!Q653="","",'表格编辑 '!Q653)</f>
        <v/>
      </c>
      <c r="P653" s="123" t="str">
        <f>IF('表格编辑 '!R653="","",'表格编辑 '!R653)</f>
        <v/>
      </c>
      <c r="Q653" s="123">
        <f>IF('表格编辑 '!S653="","",'表格编辑 '!S653)</f>
        <v>320</v>
      </c>
      <c r="R653" s="123" t="str">
        <f>IF('表格编辑 '!T653="","",'表格编辑 '!T653)</f>
        <v/>
      </c>
      <c r="S653" s="123" t="str">
        <f>IF('表格编辑 '!U653="","",'表格编辑 '!U653)</f>
        <v/>
      </c>
      <c r="T653" s="123" t="str">
        <f>IF('表格编辑 '!V653="","",'表格编辑 '!V653)</f>
        <v/>
      </c>
      <c r="U653" s="123" t="str">
        <f>IF('表格编辑 '!W653="","",'表格编辑 '!W653)</f>
        <v/>
      </c>
      <c r="V653" s="123" t="str">
        <f>IF('表格编辑 '!X653="","",'表格编辑 '!X653)</f>
        <v/>
      </c>
      <c r="W653" s="123" t="str">
        <f>IF('表格编辑 '!Y653="","",'表格编辑 '!Y653)</f>
        <v/>
      </c>
      <c r="X653" s="123" t="str">
        <f>IF('表格编辑 '!Z653="","",'表格编辑 '!Z653)</f>
        <v/>
      </c>
      <c r="Y653" s="123" t="str">
        <f>IF('表格编辑 '!AA653="","",'表格编辑 '!AA653)</f>
        <v/>
      </c>
      <c r="Z653" s="123" t="str">
        <f>IF('表格编辑 '!AB653="","",'表格编辑 '!AB653)</f>
        <v/>
      </c>
      <c r="AA653" s="123" t="str">
        <f>IF('表格编辑 '!AC653="","",'表格编辑 '!AC653)</f>
        <v/>
      </c>
      <c r="AB653" s="123" t="str">
        <f>IF('表格编辑 '!AD653="","",'表格编辑 '!AD653)</f>
        <v/>
      </c>
      <c r="AC653" s="123" t="str">
        <f>IF('表格编辑 '!AE653="","",'表格编辑 '!AE653)</f>
        <v/>
      </c>
      <c r="AD653" s="123">
        <f>IF('表格编辑 '!AF653="","",'表格编辑 '!AF653)</f>
        <v>140240</v>
      </c>
    </row>
    <row r="654" spans="1:30">
      <c r="A654" s="123">
        <f>IF('表格编辑 '!A654="","",'表格编辑 '!A654)</f>
        <v>40241</v>
      </c>
      <c r="B654" s="123">
        <f>IF('表格编辑 '!B654="","",'表格编辑 '!B654)</f>
        <v>50000</v>
      </c>
      <c r="C654" s="123">
        <f>IF('表格编辑 '!E654="","",'表格编辑 '!E654)</f>
        <v>59</v>
      </c>
      <c r="D654" s="123" t="str">
        <f>IF('表格编辑 '!F654="","",'表格编辑 '!F654)</f>
        <v>AI_born_event(RECEIVER, ARG0, ARG1, ARG2, ARG3,ARG4)</v>
      </c>
      <c r="E654" s="123" t="str">
        <f>IF('表格编辑 '!G654="","",'表格编辑 '!G654)</f>
        <v>AI_update_event(RECEIVER, ARG0, ARG1, ARG2, ARG3,ARG4)</v>
      </c>
      <c r="F654" s="123" t="str">
        <f>IF('表格编辑 '!H654="","",'表格编辑 '!H654)</f>
        <v/>
      </c>
      <c r="G654" s="123" t="str">
        <f>IF('表格编辑 '!I654="","",'表格编辑 '!I654)</f>
        <v/>
      </c>
      <c r="H654" s="123" t="str">
        <f>IF('表格编辑 '!J654="","",'表格编辑 '!J654)</f>
        <v>test_deadth_event(RECEIVER, ARG0, ARG1, ARG2, ARG3,ARG4)</v>
      </c>
      <c r="I654" s="123">
        <f>IF('表格编辑 '!K654="","",'表格编辑 '!K654)</f>
        <v>1</v>
      </c>
      <c r="J654" s="123">
        <f>IF('表格编辑 '!L654="","",'表格编辑 '!L654)</f>
        <v>1282</v>
      </c>
      <c r="K654" s="123">
        <f>IF('表格编辑 '!M654="","",'表格编辑 '!M654)</f>
        <v>1770</v>
      </c>
      <c r="L654" s="123" t="str">
        <f>IF('表格编辑 '!N654="","",'表格编辑 '!N654)</f>
        <v/>
      </c>
      <c r="M654" s="123" t="str">
        <f>IF('表格编辑 '!O654="","",'表格编辑 '!O654)</f>
        <v/>
      </c>
      <c r="N654" s="123" t="str">
        <f>IF('表格编辑 '!P654="","",'表格编辑 '!P654)</f>
        <v/>
      </c>
      <c r="O654" s="123" t="str">
        <f>IF('表格编辑 '!Q654="","",'表格编辑 '!Q654)</f>
        <v/>
      </c>
      <c r="P654" s="123" t="str">
        <f>IF('表格编辑 '!R654="","",'表格编辑 '!R654)</f>
        <v/>
      </c>
      <c r="Q654" s="123">
        <f>IF('表格编辑 '!S654="","",'表格编辑 '!S654)</f>
        <v>320</v>
      </c>
      <c r="R654" s="123" t="str">
        <f>IF('表格编辑 '!T654="","",'表格编辑 '!T654)</f>
        <v/>
      </c>
      <c r="S654" s="123" t="str">
        <f>IF('表格编辑 '!U654="","",'表格编辑 '!U654)</f>
        <v/>
      </c>
      <c r="T654" s="123" t="str">
        <f>IF('表格编辑 '!V654="","",'表格编辑 '!V654)</f>
        <v/>
      </c>
      <c r="U654" s="123" t="str">
        <f>IF('表格编辑 '!W654="","",'表格编辑 '!W654)</f>
        <v/>
      </c>
      <c r="V654" s="123" t="str">
        <f>IF('表格编辑 '!X654="","",'表格编辑 '!X654)</f>
        <v/>
      </c>
      <c r="W654" s="123" t="str">
        <f>IF('表格编辑 '!Y654="","",'表格编辑 '!Y654)</f>
        <v/>
      </c>
      <c r="X654" s="123" t="str">
        <f>IF('表格编辑 '!Z654="","",'表格编辑 '!Z654)</f>
        <v/>
      </c>
      <c r="Y654" s="123" t="str">
        <f>IF('表格编辑 '!AA654="","",'表格编辑 '!AA654)</f>
        <v/>
      </c>
      <c r="Z654" s="123" t="str">
        <f>IF('表格编辑 '!AB654="","",'表格编辑 '!AB654)</f>
        <v/>
      </c>
      <c r="AA654" s="123" t="str">
        <f>IF('表格编辑 '!AC654="","",'表格编辑 '!AC654)</f>
        <v/>
      </c>
      <c r="AB654" s="123" t="str">
        <f>IF('表格编辑 '!AD654="","",'表格编辑 '!AD654)</f>
        <v/>
      </c>
      <c r="AC654" s="123" t="str">
        <f>IF('表格编辑 '!AE654="","",'表格编辑 '!AE654)</f>
        <v/>
      </c>
      <c r="AD654" s="123">
        <f>IF('表格编辑 '!AF654="","",'表格编辑 '!AF654)</f>
        <v>140241</v>
      </c>
    </row>
    <row r="655" spans="1:30">
      <c r="A655" s="123">
        <f>IF('表格编辑 '!A655="","",'表格编辑 '!A655)</f>
        <v>40242</v>
      </c>
      <c r="B655" s="123">
        <f>IF('表格编辑 '!B655="","",'表格编辑 '!B655)</f>
        <v>50153</v>
      </c>
      <c r="C655" s="123">
        <f>IF('表格编辑 '!E655="","",'表格编辑 '!E655)</f>
        <v>59</v>
      </c>
      <c r="D655" s="123" t="str">
        <f>IF('表格编辑 '!F655="","",'表格编辑 '!F655)</f>
        <v>AI_born_event(RECEIVER, ARG0, ARG1, ARG2, ARG3,ARG4)</v>
      </c>
      <c r="E655" s="123" t="str">
        <f>IF('表格编辑 '!G655="","",'表格编辑 '!G655)</f>
        <v>AI_update_event(RECEIVER, ARG0, ARG1, ARG2, ARG3,ARG4)</v>
      </c>
      <c r="F655" s="123" t="str">
        <f>IF('表格编辑 '!H655="","",'表格编辑 '!H655)</f>
        <v/>
      </c>
      <c r="G655" s="123" t="str">
        <f>IF('表格编辑 '!I655="","",'表格编辑 '!I655)</f>
        <v/>
      </c>
      <c r="H655" s="123" t="str">
        <f>IF('表格编辑 '!J655="","",'表格编辑 '!J655)</f>
        <v>test_deadth_event(RECEIVER, ARG0, ARG1, ARG2, ARG3,ARG4)</v>
      </c>
      <c r="I655" s="123">
        <f>IF('表格编辑 '!K655="","",'表格编辑 '!K655)</f>
        <v>1</v>
      </c>
      <c r="J655" s="123">
        <f>IF('表格编辑 '!L655="","",'表格编辑 '!L655)</f>
        <v>2022</v>
      </c>
      <c r="K655" s="123">
        <f>IF('表格编辑 '!M655="","",'表格编辑 '!M655)</f>
        <v>1770</v>
      </c>
      <c r="L655" s="123" t="str">
        <f>IF('表格编辑 '!N655="","",'表格编辑 '!N655)</f>
        <v/>
      </c>
      <c r="M655" s="123" t="str">
        <f>IF('表格编辑 '!O655="","",'表格编辑 '!O655)</f>
        <v/>
      </c>
      <c r="N655" s="123" t="str">
        <f>IF('表格编辑 '!P655="","",'表格编辑 '!P655)</f>
        <v/>
      </c>
      <c r="O655" s="123" t="str">
        <f>IF('表格编辑 '!Q655="","",'表格编辑 '!Q655)</f>
        <v/>
      </c>
      <c r="P655" s="123" t="str">
        <f>IF('表格编辑 '!R655="","",'表格编辑 '!R655)</f>
        <v/>
      </c>
      <c r="Q655" s="123">
        <f>IF('表格编辑 '!S655="","",'表格编辑 '!S655)</f>
        <v>320</v>
      </c>
      <c r="R655" s="123" t="str">
        <f>IF('表格编辑 '!T655="","",'表格编辑 '!T655)</f>
        <v/>
      </c>
      <c r="S655" s="123" t="str">
        <f>IF('表格编辑 '!U655="","",'表格编辑 '!U655)</f>
        <v/>
      </c>
      <c r="T655" s="123" t="str">
        <f>IF('表格编辑 '!V655="","",'表格编辑 '!V655)</f>
        <v/>
      </c>
      <c r="U655" s="123" t="str">
        <f>IF('表格编辑 '!W655="","",'表格编辑 '!W655)</f>
        <v/>
      </c>
      <c r="V655" s="123" t="str">
        <f>IF('表格编辑 '!X655="","",'表格编辑 '!X655)</f>
        <v/>
      </c>
      <c r="W655" s="123" t="str">
        <f>IF('表格编辑 '!Y655="","",'表格编辑 '!Y655)</f>
        <v/>
      </c>
      <c r="X655" s="123" t="str">
        <f>IF('表格编辑 '!Z655="","",'表格编辑 '!Z655)</f>
        <v/>
      </c>
      <c r="Y655" s="123" t="str">
        <f>IF('表格编辑 '!AA655="","",'表格编辑 '!AA655)</f>
        <v/>
      </c>
      <c r="Z655" s="123" t="str">
        <f>IF('表格编辑 '!AB655="","",'表格编辑 '!AB655)</f>
        <v/>
      </c>
      <c r="AA655" s="123" t="str">
        <f>IF('表格编辑 '!AC655="","",'表格编辑 '!AC655)</f>
        <v/>
      </c>
      <c r="AB655" s="123" t="str">
        <f>IF('表格编辑 '!AD655="","",'表格编辑 '!AD655)</f>
        <v/>
      </c>
      <c r="AC655" s="123" t="str">
        <f>IF('表格编辑 '!AE655="","",'表格编辑 '!AE655)</f>
        <v/>
      </c>
      <c r="AD655" s="123">
        <f>IF('表格编辑 '!AF655="","",'表格编辑 '!AF655)</f>
        <v>140242</v>
      </c>
    </row>
    <row r="656" spans="1:30">
      <c r="A656" s="123">
        <f>IF('表格编辑 '!A656="","",'表格编辑 '!A656)</f>
        <v>40243</v>
      </c>
      <c r="B656" s="123">
        <f>IF('表格编辑 '!B656="","",'表格编辑 '!B656)</f>
        <v>50005</v>
      </c>
      <c r="C656" s="123">
        <f>IF('表格编辑 '!E656="","",'表格编辑 '!E656)</f>
        <v>59</v>
      </c>
      <c r="D656" s="123" t="str">
        <f>IF('表格编辑 '!F656="","",'表格编辑 '!F656)</f>
        <v>AI_born_event(RECEIVER, ARG0, ARG1, ARG2, ARG3,ARG4)</v>
      </c>
      <c r="E656" s="123" t="str">
        <f>IF('表格编辑 '!G656="","",'表格编辑 '!G656)</f>
        <v>AI_update_event(RECEIVER, ARG0, ARG1, ARG2, ARG3,ARG4)</v>
      </c>
      <c r="F656" s="123" t="str">
        <f>IF('表格编辑 '!H656="","",'表格编辑 '!H656)</f>
        <v/>
      </c>
      <c r="G656" s="123" t="str">
        <f>IF('表格编辑 '!I656="","",'表格编辑 '!I656)</f>
        <v/>
      </c>
      <c r="H656" s="123" t="str">
        <f>IF('表格编辑 '!J656="","",'表格编辑 '!J656)</f>
        <v>test_deadth_event(RECEIVER, ARG0, ARG1, ARG2, ARG3,ARG4)</v>
      </c>
      <c r="I656" s="123">
        <f>IF('表格编辑 '!K656="","",'表格编辑 '!K656)</f>
        <v>1</v>
      </c>
      <c r="J656" s="123">
        <f>IF('表格编辑 '!L656="","",'表格编辑 '!L656)</f>
        <v>2182</v>
      </c>
      <c r="K656" s="123">
        <f>IF('表格编辑 '!M656="","",'表格编辑 '!M656)</f>
        <v>1770</v>
      </c>
      <c r="L656" s="123" t="str">
        <f>IF('表格编辑 '!N656="","",'表格编辑 '!N656)</f>
        <v/>
      </c>
      <c r="M656" s="123" t="str">
        <f>IF('表格编辑 '!O656="","",'表格编辑 '!O656)</f>
        <v/>
      </c>
      <c r="N656" s="123" t="str">
        <f>IF('表格编辑 '!P656="","",'表格编辑 '!P656)</f>
        <v/>
      </c>
      <c r="O656" s="123" t="str">
        <f>IF('表格编辑 '!Q656="","",'表格编辑 '!Q656)</f>
        <v/>
      </c>
      <c r="P656" s="123" t="str">
        <f>IF('表格编辑 '!R656="","",'表格编辑 '!R656)</f>
        <v/>
      </c>
      <c r="Q656" s="123">
        <f>IF('表格编辑 '!S656="","",'表格编辑 '!S656)</f>
        <v>320</v>
      </c>
      <c r="R656" s="123" t="str">
        <f>IF('表格编辑 '!T656="","",'表格编辑 '!T656)</f>
        <v/>
      </c>
      <c r="S656" s="123" t="str">
        <f>IF('表格编辑 '!U656="","",'表格编辑 '!U656)</f>
        <v/>
      </c>
      <c r="T656" s="123" t="str">
        <f>IF('表格编辑 '!V656="","",'表格编辑 '!V656)</f>
        <v/>
      </c>
      <c r="U656" s="123" t="str">
        <f>IF('表格编辑 '!W656="","",'表格编辑 '!W656)</f>
        <v/>
      </c>
      <c r="V656" s="123" t="str">
        <f>IF('表格编辑 '!X656="","",'表格编辑 '!X656)</f>
        <v/>
      </c>
      <c r="W656" s="123" t="str">
        <f>IF('表格编辑 '!Y656="","",'表格编辑 '!Y656)</f>
        <v/>
      </c>
      <c r="X656" s="123" t="str">
        <f>IF('表格编辑 '!Z656="","",'表格编辑 '!Z656)</f>
        <v/>
      </c>
      <c r="Y656" s="123" t="str">
        <f>IF('表格编辑 '!AA656="","",'表格编辑 '!AA656)</f>
        <v/>
      </c>
      <c r="Z656" s="123" t="str">
        <f>IF('表格编辑 '!AB656="","",'表格编辑 '!AB656)</f>
        <v/>
      </c>
      <c r="AA656" s="123" t="str">
        <f>IF('表格编辑 '!AC656="","",'表格编辑 '!AC656)</f>
        <v/>
      </c>
      <c r="AB656" s="123" t="str">
        <f>IF('表格编辑 '!AD656="","",'表格编辑 '!AD656)</f>
        <v/>
      </c>
      <c r="AC656" s="123" t="str">
        <f>IF('表格编辑 '!AE656="","",'表格编辑 '!AE656)</f>
        <v/>
      </c>
      <c r="AD656" s="123">
        <f>IF('表格编辑 '!AF656="","",'表格编辑 '!AF656)</f>
        <v>140243</v>
      </c>
    </row>
    <row r="657" spans="1:30">
      <c r="A657" s="123">
        <f>IF('表格编辑 '!A657="","",'表格编辑 '!A657)</f>
        <v>40244</v>
      </c>
      <c r="B657" s="123">
        <f>IF('表格编辑 '!B657="","",'表格编辑 '!B657)</f>
        <v>50044</v>
      </c>
      <c r="C657" s="123">
        <f>IF('表格编辑 '!E657="","",'表格编辑 '!E657)</f>
        <v>59</v>
      </c>
      <c r="D657" s="123" t="str">
        <f>IF('表格编辑 '!F657="","",'表格编辑 '!F657)</f>
        <v>AI_born_event(RECEIVER, ARG0, ARG1, ARG2, ARG3,ARG4)</v>
      </c>
      <c r="E657" s="123" t="str">
        <f>IF('表格编辑 '!G657="","",'表格编辑 '!G657)</f>
        <v>AI_update_event(RECEIVER, ARG0, ARG1, ARG2, ARG3,ARG4)</v>
      </c>
      <c r="F657" s="123" t="str">
        <f>IF('表格编辑 '!H657="","",'表格编辑 '!H657)</f>
        <v/>
      </c>
      <c r="G657" s="123" t="str">
        <f>IF('表格编辑 '!I657="","",'表格编辑 '!I657)</f>
        <v/>
      </c>
      <c r="H657" s="123" t="str">
        <f>IF('表格编辑 '!J657="","",'表格编辑 '!J657)</f>
        <v>test_deadth_event(RECEIVER, ARG0, ARG1, ARG2, ARG3,ARG4)</v>
      </c>
      <c r="I657" s="123">
        <f>IF('表格编辑 '!K657="","",'表格编辑 '!K657)</f>
        <v>1</v>
      </c>
      <c r="J657" s="123">
        <f>IF('表格编辑 '!L657="","",'表格编辑 '!L657)</f>
        <v>1940</v>
      </c>
      <c r="K657" s="123">
        <f>IF('表格编辑 '!M657="","",'表格编辑 '!M657)</f>
        <v>1770</v>
      </c>
      <c r="L657" s="123" t="str">
        <f>IF('表格编辑 '!N657="","",'表格编辑 '!N657)</f>
        <v/>
      </c>
      <c r="M657" s="123" t="str">
        <f>IF('表格编辑 '!O657="","",'表格编辑 '!O657)</f>
        <v/>
      </c>
      <c r="N657" s="123" t="str">
        <f>IF('表格编辑 '!P657="","",'表格编辑 '!P657)</f>
        <v/>
      </c>
      <c r="O657" s="123" t="str">
        <f>IF('表格编辑 '!Q657="","",'表格编辑 '!Q657)</f>
        <v/>
      </c>
      <c r="P657" s="123" t="str">
        <f>IF('表格编辑 '!R657="","",'表格编辑 '!R657)</f>
        <v/>
      </c>
      <c r="Q657" s="123">
        <f>IF('表格编辑 '!S657="","",'表格编辑 '!S657)</f>
        <v>320</v>
      </c>
      <c r="R657" s="123" t="str">
        <f>IF('表格编辑 '!T657="","",'表格编辑 '!T657)</f>
        <v/>
      </c>
      <c r="S657" s="123" t="str">
        <f>IF('表格编辑 '!U657="","",'表格编辑 '!U657)</f>
        <v/>
      </c>
      <c r="T657" s="123" t="str">
        <f>IF('表格编辑 '!V657="","",'表格编辑 '!V657)</f>
        <v/>
      </c>
      <c r="U657" s="123" t="str">
        <f>IF('表格编辑 '!W657="","",'表格编辑 '!W657)</f>
        <v/>
      </c>
      <c r="V657" s="123" t="str">
        <f>IF('表格编辑 '!X657="","",'表格编辑 '!X657)</f>
        <v/>
      </c>
      <c r="W657" s="123" t="str">
        <f>IF('表格编辑 '!Y657="","",'表格编辑 '!Y657)</f>
        <v/>
      </c>
      <c r="X657" s="123" t="str">
        <f>IF('表格编辑 '!Z657="","",'表格编辑 '!Z657)</f>
        <v/>
      </c>
      <c r="Y657" s="123" t="str">
        <f>IF('表格编辑 '!AA657="","",'表格编辑 '!AA657)</f>
        <v/>
      </c>
      <c r="Z657" s="123" t="str">
        <f>IF('表格编辑 '!AB657="","",'表格编辑 '!AB657)</f>
        <v/>
      </c>
      <c r="AA657" s="123" t="str">
        <f>IF('表格编辑 '!AC657="","",'表格编辑 '!AC657)</f>
        <v/>
      </c>
      <c r="AB657" s="123" t="str">
        <f>IF('表格编辑 '!AD657="","",'表格编辑 '!AD657)</f>
        <v/>
      </c>
      <c r="AC657" s="123" t="str">
        <f>IF('表格编辑 '!AE657="","",'表格编辑 '!AE657)</f>
        <v/>
      </c>
      <c r="AD657" s="123">
        <f>IF('表格编辑 '!AF657="","",'表格编辑 '!AF657)</f>
        <v>140244</v>
      </c>
    </row>
    <row r="658" spans="1:30">
      <c r="A658" s="123">
        <f>IF('表格编辑 '!A658="","",'表格编辑 '!A658)</f>
        <v>40245</v>
      </c>
      <c r="B658" s="123">
        <f>IF('表格编辑 '!B658="","",'表格编辑 '!B658)</f>
        <v>50103</v>
      </c>
      <c r="C658" s="123">
        <f>IF('表格编辑 '!E658="","",'表格编辑 '!E658)</f>
        <v>59</v>
      </c>
      <c r="D658" s="123" t="str">
        <f>IF('表格编辑 '!F658="","",'表格编辑 '!F658)</f>
        <v>AI_born_event(RECEIVER, ARG0, ARG1, ARG2, ARG3,ARG4)</v>
      </c>
      <c r="E658" s="123" t="str">
        <f>IF('表格编辑 '!G658="","",'表格编辑 '!G658)</f>
        <v>AI_update_event(RECEIVER, ARG0, ARG1, ARG2, ARG3,ARG4)</v>
      </c>
      <c r="F658" s="123" t="str">
        <f>IF('表格编辑 '!H658="","",'表格编辑 '!H658)</f>
        <v/>
      </c>
      <c r="G658" s="123" t="str">
        <f>IF('表格编辑 '!I658="","",'表格编辑 '!I658)</f>
        <v/>
      </c>
      <c r="H658" s="123" t="str">
        <f>IF('表格编辑 '!J658="","",'表格编辑 '!J658)</f>
        <v>test_deadth_event(RECEIVER, ARG0, ARG1, ARG2, ARG3,ARG4)</v>
      </c>
      <c r="I658" s="123">
        <f>IF('表格编辑 '!K658="","",'表格编辑 '!K658)</f>
        <v>1</v>
      </c>
      <c r="J658" s="123">
        <f>IF('表格编辑 '!L658="","",'表格编辑 '!L658)</f>
        <v>1208</v>
      </c>
      <c r="K658" s="123">
        <f>IF('表格编辑 '!M658="","",'表格编辑 '!M658)</f>
        <v>1770</v>
      </c>
      <c r="L658" s="123" t="str">
        <f>IF('表格编辑 '!N658="","",'表格编辑 '!N658)</f>
        <v/>
      </c>
      <c r="M658" s="123" t="str">
        <f>IF('表格编辑 '!O658="","",'表格编辑 '!O658)</f>
        <v/>
      </c>
      <c r="N658" s="123" t="str">
        <f>IF('表格编辑 '!P658="","",'表格编辑 '!P658)</f>
        <v/>
      </c>
      <c r="O658" s="123" t="str">
        <f>IF('表格编辑 '!Q658="","",'表格编辑 '!Q658)</f>
        <v/>
      </c>
      <c r="P658" s="123" t="str">
        <f>IF('表格编辑 '!R658="","",'表格编辑 '!R658)</f>
        <v/>
      </c>
      <c r="Q658" s="123">
        <f>IF('表格编辑 '!S658="","",'表格编辑 '!S658)</f>
        <v>320</v>
      </c>
      <c r="R658" s="123" t="str">
        <f>IF('表格编辑 '!T658="","",'表格编辑 '!T658)</f>
        <v/>
      </c>
      <c r="S658" s="123" t="str">
        <f>IF('表格编辑 '!U658="","",'表格编辑 '!U658)</f>
        <v/>
      </c>
      <c r="T658" s="123" t="str">
        <f>IF('表格编辑 '!V658="","",'表格编辑 '!V658)</f>
        <v/>
      </c>
      <c r="U658" s="123" t="str">
        <f>IF('表格编辑 '!W658="","",'表格编辑 '!W658)</f>
        <v/>
      </c>
      <c r="V658" s="123" t="str">
        <f>IF('表格编辑 '!X658="","",'表格编辑 '!X658)</f>
        <v/>
      </c>
      <c r="W658" s="123" t="str">
        <f>IF('表格编辑 '!Y658="","",'表格编辑 '!Y658)</f>
        <v/>
      </c>
      <c r="X658" s="123" t="str">
        <f>IF('表格编辑 '!Z658="","",'表格编辑 '!Z658)</f>
        <v/>
      </c>
      <c r="Y658" s="123" t="str">
        <f>IF('表格编辑 '!AA658="","",'表格编辑 '!AA658)</f>
        <v/>
      </c>
      <c r="Z658" s="123" t="str">
        <f>IF('表格编辑 '!AB658="","",'表格编辑 '!AB658)</f>
        <v/>
      </c>
      <c r="AA658" s="123" t="str">
        <f>IF('表格编辑 '!AC658="","",'表格编辑 '!AC658)</f>
        <v/>
      </c>
      <c r="AB658" s="123" t="str">
        <f>IF('表格编辑 '!AD658="","",'表格编辑 '!AD658)</f>
        <v/>
      </c>
      <c r="AC658" s="123" t="str">
        <f>IF('表格编辑 '!AE658="","",'表格编辑 '!AE658)</f>
        <v/>
      </c>
      <c r="AD658" s="123">
        <f>IF('表格编辑 '!AF658="","",'表格编辑 '!AF658)</f>
        <v>140245</v>
      </c>
    </row>
    <row r="659" spans="1:30">
      <c r="A659" s="123">
        <f>IF('表格编辑 '!A659="","",'表格编辑 '!A659)</f>
        <v>40246</v>
      </c>
      <c r="B659" s="123">
        <f>IF('表格编辑 '!B659="","",'表格编辑 '!B659)</f>
        <v>50057</v>
      </c>
      <c r="C659" s="123">
        <f>IF('表格编辑 '!E659="","",'表格编辑 '!E659)</f>
        <v>59</v>
      </c>
      <c r="D659" s="123" t="str">
        <f>IF('表格编辑 '!F659="","",'表格编辑 '!F659)</f>
        <v>AI_born_event(RECEIVER, ARG0, ARG1, ARG2, ARG3,ARG4)</v>
      </c>
      <c r="E659" s="123" t="str">
        <f>IF('表格编辑 '!G659="","",'表格编辑 '!G659)</f>
        <v>AI_update_event(RECEIVER, ARG0, ARG1, ARG2, ARG3,ARG4)</v>
      </c>
      <c r="F659" s="123" t="str">
        <f>IF('表格编辑 '!H659="","",'表格编辑 '!H659)</f>
        <v/>
      </c>
      <c r="G659" s="123" t="str">
        <f>IF('表格编辑 '!I659="","",'表格编辑 '!I659)</f>
        <v/>
      </c>
      <c r="H659" s="123" t="str">
        <f>IF('表格编辑 '!J659="","",'表格编辑 '!J659)</f>
        <v>test_deadth_event(RECEIVER, ARG0, ARG1, ARG2, ARG3,ARG4)</v>
      </c>
      <c r="I659" s="123">
        <f>IF('表格编辑 '!K659="","",'表格编辑 '!K659)</f>
        <v>1</v>
      </c>
      <c r="J659" s="123">
        <f>IF('表格编辑 '!L659="","",'表格编辑 '!L659)</f>
        <v>2500</v>
      </c>
      <c r="K659" s="123">
        <f>IF('表格编辑 '!M659="","",'表格编辑 '!M659)</f>
        <v>1770</v>
      </c>
      <c r="L659" s="123" t="str">
        <f>IF('表格编辑 '!N659="","",'表格编辑 '!N659)</f>
        <v/>
      </c>
      <c r="M659" s="123" t="str">
        <f>IF('表格编辑 '!O659="","",'表格编辑 '!O659)</f>
        <v/>
      </c>
      <c r="N659" s="123" t="str">
        <f>IF('表格编辑 '!P659="","",'表格编辑 '!P659)</f>
        <v/>
      </c>
      <c r="O659" s="123" t="str">
        <f>IF('表格编辑 '!Q659="","",'表格编辑 '!Q659)</f>
        <v/>
      </c>
      <c r="P659" s="123" t="str">
        <f>IF('表格编辑 '!R659="","",'表格编辑 '!R659)</f>
        <v/>
      </c>
      <c r="Q659" s="123">
        <f>IF('表格编辑 '!S659="","",'表格编辑 '!S659)</f>
        <v>320</v>
      </c>
      <c r="R659" s="123" t="str">
        <f>IF('表格编辑 '!T659="","",'表格编辑 '!T659)</f>
        <v/>
      </c>
      <c r="S659" s="123" t="str">
        <f>IF('表格编辑 '!U659="","",'表格编辑 '!U659)</f>
        <v/>
      </c>
      <c r="T659" s="123" t="str">
        <f>IF('表格编辑 '!V659="","",'表格编辑 '!V659)</f>
        <v/>
      </c>
      <c r="U659" s="123" t="str">
        <f>IF('表格编辑 '!W659="","",'表格编辑 '!W659)</f>
        <v/>
      </c>
      <c r="V659" s="123" t="str">
        <f>IF('表格编辑 '!X659="","",'表格编辑 '!X659)</f>
        <v/>
      </c>
      <c r="W659" s="123" t="str">
        <f>IF('表格编辑 '!Y659="","",'表格编辑 '!Y659)</f>
        <v/>
      </c>
      <c r="X659" s="123" t="str">
        <f>IF('表格编辑 '!Z659="","",'表格编辑 '!Z659)</f>
        <v/>
      </c>
      <c r="Y659" s="123" t="str">
        <f>IF('表格编辑 '!AA659="","",'表格编辑 '!AA659)</f>
        <v/>
      </c>
      <c r="Z659" s="123" t="str">
        <f>IF('表格编辑 '!AB659="","",'表格编辑 '!AB659)</f>
        <v/>
      </c>
      <c r="AA659" s="123" t="str">
        <f>IF('表格编辑 '!AC659="","",'表格编辑 '!AC659)</f>
        <v/>
      </c>
      <c r="AB659" s="123" t="str">
        <f>IF('表格编辑 '!AD659="","",'表格编辑 '!AD659)</f>
        <v/>
      </c>
      <c r="AC659" s="123" t="str">
        <f>IF('表格编辑 '!AE659="","",'表格编辑 '!AE659)</f>
        <v/>
      </c>
      <c r="AD659" s="123">
        <f>IF('表格编辑 '!AF659="","",'表格编辑 '!AF659)</f>
        <v>140246</v>
      </c>
    </row>
    <row r="660" spans="1:30">
      <c r="A660" s="123">
        <f>IF('表格编辑 '!A660="","",'表格编辑 '!A660)</f>
        <v>40247</v>
      </c>
      <c r="B660" s="123">
        <f>IF('表格编辑 '!B660="","",'表格编辑 '!B660)</f>
        <v>50086</v>
      </c>
      <c r="C660" s="123">
        <f>IF('表格编辑 '!E660="","",'表格编辑 '!E660)</f>
        <v>59</v>
      </c>
      <c r="D660" s="123" t="str">
        <f>IF('表格编辑 '!F660="","",'表格编辑 '!F660)</f>
        <v>AI_born_event(RECEIVER, ARG0, ARG1, ARG2, ARG3,ARG4)</v>
      </c>
      <c r="E660" s="123" t="str">
        <f>IF('表格编辑 '!G660="","",'表格编辑 '!G660)</f>
        <v>AI_update_event(RECEIVER, ARG0, ARG1, ARG2, ARG3,ARG4)</v>
      </c>
      <c r="F660" s="123" t="str">
        <f>IF('表格编辑 '!H660="","",'表格编辑 '!H660)</f>
        <v/>
      </c>
      <c r="G660" s="123" t="str">
        <f>IF('表格编辑 '!I660="","",'表格编辑 '!I660)</f>
        <v/>
      </c>
      <c r="H660" s="123" t="str">
        <f>IF('表格编辑 '!J660="","",'表格编辑 '!J660)</f>
        <v>test_deadth_event(RECEIVER, ARG0, ARG1, ARG2, ARG3,ARG4)</v>
      </c>
      <c r="I660" s="123">
        <f>IF('表格编辑 '!K660="","",'表格编辑 '!K660)</f>
        <v>1</v>
      </c>
      <c r="J660" s="123">
        <f>IF('表格编辑 '!L660="","",'表格编辑 '!L660)</f>
        <v>3908</v>
      </c>
      <c r="K660" s="123">
        <f>IF('表格编辑 '!M660="","",'表格编辑 '!M660)</f>
        <v>1770</v>
      </c>
      <c r="L660" s="123" t="str">
        <f>IF('表格编辑 '!N660="","",'表格编辑 '!N660)</f>
        <v/>
      </c>
      <c r="M660" s="123" t="str">
        <f>IF('表格编辑 '!O660="","",'表格编辑 '!O660)</f>
        <v/>
      </c>
      <c r="N660" s="123" t="str">
        <f>IF('表格编辑 '!P660="","",'表格编辑 '!P660)</f>
        <v/>
      </c>
      <c r="O660" s="123" t="str">
        <f>IF('表格编辑 '!Q660="","",'表格编辑 '!Q660)</f>
        <v/>
      </c>
      <c r="P660" s="123" t="str">
        <f>IF('表格编辑 '!R660="","",'表格编辑 '!R660)</f>
        <v/>
      </c>
      <c r="Q660" s="123">
        <f>IF('表格编辑 '!S660="","",'表格编辑 '!S660)</f>
        <v>320</v>
      </c>
      <c r="R660" s="123" t="str">
        <f>IF('表格编辑 '!T660="","",'表格编辑 '!T660)</f>
        <v/>
      </c>
      <c r="S660" s="123" t="str">
        <f>IF('表格编辑 '!U660="","",'表格编辑 '!U660)</f>
        <v/>
      </c>
      <c r="T660" s="123" t="str">
        <f>IF('表格编辑 '!V660="","",'表格编辑 '!V660)</f>
        <v/>
      </c>
      <c r="U660" s="123" t="str">
        <f>IF('表格编辑 '!W660="","",'表格编辑 '!W660)</f>
        <v/>
      </c>
      <c r="V660" s="123" t="str">
        <f>IF('表格编辑 '!X660="","",'表格编辑 '!X660)</f>
        <v/>
      </c>
      <c r="W660" s="123" t="str">
        <f>IF('表格编辑 '!Y660="","",'表格编辑 '!Y660)</f>
        <v/>
      </c>
      <c r="X660" s="123" t="str">
        <f>IF('表格编辑 '!Z660="","",'表格编辑 '!Z660)</f>
        <v/>
      </c>
      <c r="Y660" s="123" t="str">
        <f>IF('表格编辑 '!AA660="","",'表格编辑 '!AA660)</f>
        <v/>
      </c>
      <c r="Z660" s="123" t="str">
        <f>IF('表格编辑 '!AB660="","",'表格编辑 '!AB660)</f>
        <v/>
      </c>
      <c r="AA660" s="123" t="str">
        <f>IF('表格编辑 '!AC660="","",'表格编辑 '!AC660)</f>
        <v/>
      </c>
      <c r="AB660" s="123" t="str">
        <f>IF('表格编辑 '!AD660="","",'表格编辑 '!AD660)</f>
        <v/>
      </c>
      <c r="AC660" s="123" t="str">
        <f>IF('表格编辑 '!AE660="","",'表格编辑 '!AE660)</f>
        <v/>
      </c>
      <c r="AD660" s="123">
        <f>IF('表格编辑 '!AF660="","",'表格编辑 '!AF660)</f>
        <v>140247</v>
      </c>
    </row>
    <row r="661" spans="1:30">
      <c r="A661" s="123">
        <f>IF('表格编辑 '!A661="","",'表格编辑 '!A661)</f>
        <v>40248</v>
      </c>
      <c r="B661" s="123">
        <f>IF('表格编辑 '!B661="","",'表格编辑 '!B661)</f>
        <v>50094</v>
      </c>
      <c r="C661" s="123">
        <f>IF('表格编辑 '!E661="","",'表格编辑 '!E661)</f>
        <v>59</v>
      </c>
      <c r="D661" s="123" t="str">
        <f>IF('表格编辑 '!F661="","",'表格编辑 '!F661)</f>
        <v>AI_born_event(RECEIVER, ARG0, ARG1, ARG2, ARG3,ARG4)</v>
      </c>
      <c r="E661" s="123" t="str">
        <f>IF('表格编辑 '!G661="","",'表格编辑 '!G661)</f>
        <v>AI_update_event(RECEIVER, ARG0, ARG1, ARG2, ARG3,ARG4)</v>
      </c>
      <c r="F661" s="123" t="str">
        <f>IF('表格编辑 '!H661="","",'表格编辑 '!H661)</f>
        <v/>
      </c>
      <c r="G661" s="123" t="str">
        <f>IF('表格编辑 '!I661="","",'表格编辑 '!I661)</f>
        <v/>
      </c>
      <c r="H661" s="123" t="str">
        <f>IF('表格编辑 '!J661="","",'表格编辑 '!J661)</f>
        <v>test_deadth_event(RECEIVER, ARG0, ARG1, ARG2, ARG3,ARG4)</v>
      </c>
      <c r="I661" s="123">
        <f>IF('表格编辑 '!K661="","",'表格编辑 '!K661)</f>
        <v>1</v>
      </c>
      <c r="J661" s="123">
        <f>IF('表格编辑 '!L661="","",'表格编辑 '!L661)</f>
        <v>2298</v>
      </c>
      <c r="K661" s="123">
        <f>IF('表格编辑 '!M661="","",'表格编辑 '!M661)</f>
        <v>1770</v>
      </c>
      <c r="L661" s="123" t="str">
        <f>IF('表格编辑 '!N661="","",'表格编辑 '!N661)</f>
        <v/>
      </c>
      <c r="M661" s="123" t="str">
        <f>IF('表格编辑 '!O661="","",'表格编辑 '!O661)</f>
        <v/>
      </c>
      <c r="N661" s="123" t="str">
        <f>IF('表格编辑 '!P661="","",'表格编辑 '!P661)</f>
        <v/>
      </c>
      <c r="O661" s="123" t="str">
        <f>IF('表格编辑 '!Q661="","",'表格编辑 '!Q661)</f>
        <v/>
      </c>
      <c r="P661" s="123" t="str">
        <f>IF('表格编辑 '!R661="","",'表格编辑 '!R661)</f>
        <v/>
      </c>
      <c r="Q661" s="123">
        <f>IF('表格编辑 '!S661="","",'表格编辑 '!S661)</f>
        <v>320</v>
      </c>
      <c r="R661" s="123" t="str">
        <f>IF('表格编辑 '!T661="","",'表格编辑 '!T661)</f>
        <v/>
      </c>
      <c r="S661" s="123" t="str">
        <f>IF('表格编辑 '!U661="","",'表格编辑 '!U661)</f>
        <v/>
      </c>
      <c r="T661" s="123" t="str">
        <f>IF('表格编辑 '!V661="","",'表格编辑 '!V661)</f>
        <v/>
      </c>
      <c r="U661" s="123" t="str">
        <f>IF('表格编辑 '!W661="","",'表格编辑 '!W661)</f>
        <v/>
      </c>
      <c r="V661" s="123" t="str">
        <f>IF('表格编辑 '!X661="","",'表格编辑 '!X661)</f>
        <v/>
      </c>
      <c r="W661" s="123" t="str">
        <f>IF('表格编辑 '!Y661="","",'表格编辑 '!Y661)</f>
        <v/>
      </c>
      <c r="X661" s="123" t="str">
        <f>IF('表格编辑 '!Z661="","",'表格编辑 '!Z661)</f>
        <v/>
      </c>
      <c r="Y661" s="123" t="str">
        <f>IF('表格编辑 '!AA661="","",'表格编辑 '!AA661)</f>
        <v/>
      </c>
      <c r="Z661" s="123" t="str">
        <f>IF('表格编辑 '!AB661="","",'表格编辑 '!AB661)</f>
        <v/>
      </c>
      <c r="AA661" s="123" t="str">
        <f>IF('表格编辑 '!AC661="","",'表格编辑 '!AC661)</f>
        <v/>
      </c>
      <c r="AB661" s="123" t="str">
        <f>IF('表格编辑 '!AD661="","",'表格编辑 '!AD661)</f>
        <v/>
      </c>
      <c r="AC661" s="123" t="str">
        <f>IF('表格编辑 '!AE661="","",'表格编辑 '!AE661)</f>
        <v/>
      </c>
      <c r="AD661" s="123">
        <f>IF('表格编辑 '!AF661="","",'表格编辑 '!AF661)</f>
        <v>140248</v>
      </c>
    </row>
    <row r="662" spans="1:30">
      <c r="A662" s="123">
        <f>IF('表格编辑 '!A662="","",'表格编辑 '!A662)</f>
        <v>40249</v>
      </c>
      <c r="B662" s="123">
        <f>IF('表格编辑 '!B662="","",'表格编辑 '!B662)</f>
        <v>50132</v>
      </c>
      <c r="C662" s="123">
        <f>IF('表格编辑 '!E662="","",'表格编辑 '!E662)</f>
        <v>59</v>
      </c>
      <c r="D662" s="123" t="str">
        <f>IF('表格编辑 '!F662="","",'表格编辑 '!F662)</f>
        <v>AI_born_event(RECEIVER, ARG0, ARG1, ARG2, ARG3,ARG4)</v>
      </c>
      <c r="E662" s="123" t="str">
        <f>IF('表格编辑 '!G662="","",'表格编辑 '!G662)</f>
        <v>AI_update_event(RECEIVER, ARG0, ARG1, ARG2, ARG3,ARG4)</v>
      </c>
      <c r="F662" s="123" t="str">
        <f>IF('表格编辑 '!H662="","",'表格编辑 '!H662)</f>
        <v/>
      </c>
      <c r="G662" s="123" t="str">
        <f>IF('表格编辑 '!I662="","",'表格编辑 '!I662)</f>
        <v/>
      </c>
      <c r="H662" s="123" t="str">
        <f>IF('表格编辑 '!J662="","",'表格编辑 '!J662)</f>
        <v>test_deadth_event(RECEIVER, ARG0, ARG1, ARG2, ARG3,ARG4)</v>
      </c>
      <c r="I662" s="123">
        <f>IF('表格编辑 '!K662="","",'表格编辑 '!K662)</f>
        <v>1</v>
      </c>
      <c r="J662" s="123">
        <f>IF('表格编辑 '!L662="","",'表格编辑 '!L662)</f>
        <v>1716</v>
      </c>
      <c r="K662" s="123">
        <f>IF('表格编辑 '!M662="","",'表格编辑 '!M662)</f>
        <v>1770</v>
      </c>
      <c r="L662" s="123" t="str">
        <f>IF('表格编辑 '!N662="","",'表格编辑 '!N662)</f>
        <v/>
      </c>
      <c r="M662" s="123" t="str">
        <f>IF('表格编辑 '!O662="","",'表格编辑 '!O662)</f>
        <v/>
      </c>
      <c r="N662" s="123" t="str">
        <f>IF('表格编辑 '!P662="","",'表格编辑 '!P662)</f>
        <v/>
      </c>
      <c r="O662" s="123" t="str">
        <f>IF('表格编辑 '!Q662="","",'表格编辑 '!Q662)</f>
        <v/>
      </c>
      <c r="P662" s="123" t="str">
        <f>IF('表格编辑 '!R662="","",'表格编辑 '!R662)</f>
        <v/>
      </c>
      <c r="Q662" s="123">
        <f>IF('表格编辑 '!S662="","",'表格编辑 '!S662)</f>
        <v>320</v>
      </c>
      <c r="R662" s="123" t="str">
        <f>IF('表格编辑 '!T662="","",'表格编辑 '!T662)</f>
        <v/>
      </c>
      <c r="S662" s="123" t="str">
        <f>IF('表格编辑 '!U662="","",'表格编辑 '!U662)</f>
        <v/>
      </c>
      <c r="T662" s="123" t="str">
        <f>IF('表格编辑 '!V662="","",'表格编辑 '!V662)</f>
        <v/>
      </c>
      <c r="U662" s="123" t="str">
        <f>IF('表格编辑 '!W662="","",'表格编辑 '!W662)</f>
        <v/>
      </c>
      <c r="V662" s="123" t="str">
        <f>IF('表格编辑 '!X662="","",'表格编辑 '!X662)</f>
        <v/>
      </c>
      <c r="W662" s="123" t="str">
        <f>IF('表格编辑 '!Y662="","",'表格编辑 '!Y662)</f>
        <v/>
      </c>
      <c r="X662" s="123" t="str">
        <f>IF('表格编辑 '!Z662="","",'表格编辑 '!Z662)</f>
        <v/>
      </c>
      <c r="Y662" s="123" t="str">
        <f>IF('表格编辑 '!AA662="","",'表格编辑 '!AA662)</f>
        <v/>
      </c>
      <c r="Z662" s="123" t="str">
        <f>IF('表格编辑 '!AB662="","",'表格编辑 '!AB662)</f>
        <v/>
      </c>
      <c r="AA662" s="123" t="str">
        <f>IF('表格编辑 '!AC662="","",'表格编辑 '!AC662)</f>
        <v/>
      </c>
      <c r="AB662" s="123" t="str">
        <f>IF('表格编辑 '!AD662="","",'表格编辑 '!AD662)</f>
        <v/>
      </c>
      <c r="AC662" s="123" t="str">
        <f>IF('表格编辑 '!AE662="","",'表格编辑 '!AE662)</f>
        <v/>
      </c>
      <c r="AD662" s="123">
        <f>IF('表格编辑 '!AF662="","",'表格编辑 '!AF662)</f>
        <v>140249</v>
      </c>
    </row>
    <row r="663" spans="1:30">
      <c r="A663" s="123">
        <f>IF('表格编辑 '!A663="","",'表格编辑 '!A663)</f>
        <v>40250</v>
      </c>
      <c r="B663" s="123">
        <f>IF('表格编辑 '!B663="","",'表格编辑 '!B663)</f>
        <v>50150</v>
      </c>
      <c r="C663" s="123">
        <f>IF('表格编辑 '!E663="","",'表格编辑 '!E663)</f>
        <v>59</v>
      </c>
      <c r="D663" s="123" t="str">
        <f>IF('表格编辑 '!F663="","",'表格编辑 '!F663)</f>
        <v>AI_born_event(RECEIVER, ARG0, ARG1, ARG2, ARG3,ARG4)</v>
      </c>
      <c r="E663" s="123" t="str">
        <f>IF('表格编辑 '!G663="","",'表格编辑 '!G663)</f>
        <v>AI_update_event(RECEIVER, ARG0, ARG1, ARG2, ARG3,ARG4)</v>
      </c>
      <c r="F663" s="123" t="str">
        <f>IF('表格编辑 '!H663="","",'表格编辑 '!H663)</f>
        <v/>
      </c>
      <c r="G663" s="123" t="str">
        <f>IF('表格编辑 '!I663="","",'表格编辑 '!I663)</f>
        <v/>
      </c>
      <c r="H663" s="123" t="str">
        <f>IF('表格编辑 '!J663="","",'表格编辑 '!J663)</f>
        <v>test_deadth_event(RECEIVER, ARG0, ARG1, ARG2, ARG3,ARG4)</v>
      </c>
      <c r="I663" s="123">
        <f>IF('表格编辑 '!K663="","",'表格编辑 '!K663)</f>
        <v>1</v>
      </c>
      <c r="J663" s="123">
        <f>IF('表格编辑 '!L663="","",'表格编辑 '!L663)</f>
        <v>816</v>
      </c>
      <c r="K663" s="123">
        <f>IF('表格编辑 '!M663="","",'表格编辑 '!M663)</f>
        <v>1770</v>
      </c>
      <c r="L663" s="123" t="str">
        <f>IF('表格编辑 '!N663="","",'表格编辑 '!N663)</f>
        <v/>
      </c>
      <c r="M663" s="123" t="str">
        <f>IF('表格编辑 '!O663="","",'表格编辑 '!O663)</f>
        <v/>
      </c>
      <c r="N663" s="123" t="str">
        <f>IF('表格编辑 '!P663="","",'表格编辑 '!P663)</f>
        <v/>
      </c>
      <c r="O663" s="123" t="str">
        <f>IF('表格编辑 '!Q663="","",'表格编辑 '!Q663)</f>
        <v/>
      </c>
      <c r="P663" s="123" t="str">
        <f>IF('表格编辑 '!R663="","",'表格编辑 '!R663)</f>
        <v/>
      </c>
      <c r="Q663" s="123">
        <f>IF('表格编辑 '!S663="","",'表格编辑 '!S663)</f>
        <v>320</v>
      </c>
      <c r="R663" s="123" t="str">
        <f>IF('表格编辑 '!T663="","",'表格编辑 '!T663)</f>
        <v/>
      </c>
      <c r="S663" s="123" t="str">
        <f>IF('表格编辑 '!U663="","",'表格编辑 '!U663)</f>
        <v/>
      </c>
      <c r="T663" s="123" t="str">
        <f>IF('表格编辑 '!V663="","",'表格编辑 '!V663)</f>
        <v/>
      </c>
      <c r="U663" s="123" t="str">
        <f>IF('表格编辑 '!W663="","",'表格编辑 '!W663)</f>
        <v/>
      </c>
      <c r="V663" s="123" t="str">
        <f>IF('表格编辑 '!X663="","",'表格编辑 '!X663)</f>
        <v/>
      </c>
      <c r="W663" s="123" t="str">
        <f>IF('表格编辑 '!Y663="","",'表格编辑 '!Y663)</f>
        <v/>
      </c>
      <c r="X663" s="123" t="str">
        <f>IF('表格编辑 '!Z663="","",'表格编辑 '!Z663)</f>
        <v/>
      </c>
      <c r="Y663" s="123" t="str">
        <f>IF('表格编辑 '!AA663="","",'表格编辑 '!AA663)</f>
        <v/>
      </c>
      <c r="Z663" s="123" t="str">
        <f>IF('表格编辑 '!AB663="","",'表格编辑 '!AB663)</f>
        <v/>
      </c>
      <c r="AA663" s="123" t="str">
        <f>IF('表格编辑 '!AC663="","",'表格编辑 '!AC663)</f>
        <v/>
      </c>
      <c r="AB663" s="123" t="str">
        <f>IF('表格编辑 '!AD663="","",'表格编辑 '!AD663)</f>
        <v/>
      </c>
      <c r="AC663" s="123" t="str">
        <f>IF('表格编辑 '!AE663="","",'表格编辑 '!AE663)</f>
        <v/>
      </c>
      <c r="AD663" s="123">
        <f>IF('表格编辑 '!AF663="","",'表格编辑 '!AF663)</f>
        <v>140250</v>
      </c>
    </row>
    <row r="664" spans="1:30">
      <c r="A664" s="123">
        <f>IF('表格编辑 '!A664="","",'表格编辑 '!A664)</f>
        <v>40251</v>
      </c>
      <c r="B664" s="123">
        <f>IF('表格编辑 '!B664="","",'表格编辑 '!B664)</f>
        <v>50033</v>
      </c>
      <c r="C664" s="123">
        <f>IF('表格编辑 '!E664="","",'表格编辑 '!E664)</f>
        <v>59</v>
      </c>
      <c r="D664" s="123" t="str">
        <f>IF('表格编辑 '!F664="","",'表格编辑 '!F664)</f>
        <v>AI_born_event(RECEIVER, ARG0, ARG1, ARG2, ARG3,ARG4)</v>
      </c>
      <c r="E664" s="123" t="str">
        <f>IF('表格编辑 '!G664="","",'表格编辑 '!G664)</f>
        <v>AI_update_event(RECEIVER, ARG0, ARG1, ARG2, ARG3,ARG4)</v>
      </c>
      <c r="F664" s="123" t="str">
        <f>IF('表格编辑 '!H664="","",'表格编辑 '!H664)</f>
        <v/>
      </c>
      <c r="G664" s="123" t="str">
        <f>IF('表格编辑 '!I664="","",'表格编辑 '!I664)</f>
        <v/>
      </c>
      <c r="H664" s="123" t="str">
        <f>IF('表格编辑 '!J664="","",'表格编辑 '!J664)</f>
        <v>test_deadth_event(RECEIVER, ARG0, ARG1, ARG2, ARG3,ARG4)</v>
      </c>
      <c r="I664" s="123">
        <f>IF('表格编辑 '!K664="","",'表格编辑 '!K664)</f>
        <v>1</v>
      </c>
      <c r="J664" s="123">
        <f>IF('表格编辑 '!L664="","",'表格编辑 '!L664)</f>
        <v>1412</v>
      </c>
      <c r="K664" s="123">
        <f>IF('表格编辑 '!M664="","",'表格编辑 '!M664)</f>
        <v>1770</v>
      </c>
      <c r="L664" s="123" t="str">
        <f>IF('表格编辑 '!N664="","",'表格编辑 '!N664)</f>
        <v/>
      </c>
      <c r="M664" s="123" t="str">
        <f>IF('表格编辑 '!O664="","",'表格编辑 '!O664)</f>
        <v/>
      </c>
      <c r="N664" s="123" t="str">
        <f>IF('表格编辑 '!P664="","",'表格编辑 '!P664)</f>
        <v/>
      </c>
      <c r="O664" s="123" t="str">
        <f>IF('表格编辑 '!Q664="","",'表格编辑 '!Q664)</f>
        <v/>
      </c>
      <c r="P664" s="123" t="str">
        <f>IF('表格编辑 '!R664="","",'表格编辑 '!R664)</f>
        <v/>
      </c>
      <c r="Q664" s="123">
        <f>IF('表格编辑 '!S664="","",'表格编辑 '!S664)</f>
        <v>320</v>
      </c>
      <c r="R664" s="123" t="str">
        <f>IF('表格编辑 '!T664="","",'表格编辑 '!T664)</f>
        <v/>
      </c>
      <c r="S664" s="123" t="str">
        <f>IF('表格编辑 '!U664="","",'表格编辑 '!U664)</f>
        <v/>
      </c>
      <c r="T664" s="123" t="str">
        <f>IF('表格编辑 '!V664="","",'表格编辑 '!V664)</f>
        <v/>
      </c>
      <c r="U664" s="123" t="str">
        <f>IF('表格编辑 '!W664="","",'表格编辑 '!W664)</f>
        <v/>
      </c>
      <c r="V664" s="123" t="str">
        <f>IF('表格编辑 '!X664="","",'表格编辑 '!X664)</f>
        <v/>
      </c>
      <c r="W664" s="123" t="str">
        <f>IF('表格编辑 '!Y664="","",'表格编辑 '!Y664)</f>
        <v/>
      </c>
      <c r="X664" s="123" t="str">
        <f>IF('表格编辑 '!Z664="","",'表格编辑 '!Z664)</f>
        <v/>
      </c>
      <c r="Y664" s="123" t="str">
        <f>IF('表格编辑 '!AA664="","",'表格编辑 '!AA664)</f>
        <v/>
      </c>
      <c r="Z664" s="123" t="str">
        <f>IF('表格编辑 '!AB664="","",'表格编辑 '!AB664)</f>
        <v/>
      </c>
      <c r="AA664" s="123" t="str">
        <f>IF('表格编辑 '!AC664="","",'表格编辑 '!AC664)</f>
        <v/>
      </c>
      <c r="AB664" s="123" t="str">
        <f>IF('表格编辑 '!AD664="","",'表格编辑 '!AD664)</f>
        <v/>
      </c>
      <c r="AC664" s="123" t="str">
        <f>IF('表格编辑 '!AE664="","",'表格编辑 '!AE664)</f>
        <v/>
      </c>
      <c r="AD664" s="123">
        <f>IF('表格编辑 '!AF664="","",'表格编辑 '!AF664)</f>
        <v>140251</v>
      </c>
    </row>
    <row r="665" spans="1:30">
      <c r="A665" s="123">
        <f>IF('表格编辑 '!A665="","",'表格编辑 '!A665)</f>
        <v>40252</v>
      </c>
      <c r="B665" s="123">
        <f>IF('表格编辑 '!B665="","",'表格编辑 '!B665)</f>
        <v>50155</v>
      </c>
      <c r="C665" s="123">
        <f>IF('表格编辑 '!E665="","",'表格编辑 '!E665)</f>
        <v>59</v>
      </c>
      <c r="D665" s="123" t="str">
        <f>IF('表格编辑 '!F665="","",'表格编辑 '!F665)</f>
        <v>AI_born_event(RECEIVER, ARG0, ARG1, ARG2, ARG3,ARG4)</v>
      </c>
      <c r="E665" s="123" t="str">
        <f>IF('表格编辑 '!G665="","",'表格编辑 '!G665)</f>
        <v>AI_update_event(RECEIVER, ARG0, ARG1, ARG2, ARG3,ARG4)</v>
      </c>
      <c r="F665" s="123" t="str">
        <f>IF('表格编辑 '!H665="","",'表格编辑 '!H665)</f>
        <v/>
      </c>
      <c r="G665" s="123" t="str">
        <f>IF('表格编辑 '!I665="","",'表格编辑 '!I665)</f>
        <v/>
      </c>
      <c r="H665" s="123" t="str">
        <f>IF('表格编辑 '!J665="","",'表格编辑 '!J665)</f>
        <v>test_deadth_event(RECEIVER, ARG0, ARG1, ARG2, ARG3,ARG4)</v>
      </c>
      <c r="I665" s="123">
        <f>IF('表格编辑 '!K665="","",'表格编辑 '!K665)</f>
        <v>1</v>
      </c>
      <c r="J665" s="123">
        <f>IF('表格编辑 '!L665="","",'表格编辑 '!L665)</f>
        <v>1642</v>
      </c>
      <c r="K665" s="123">
        <f>IF('表格编辑 '!M665="","",'表格编辑 '!M665)</f>
        <v>1770</v>
      </c>
      <c r="L665" s="123" t="str">
        <f>IF('表格编辑 '!N665="","",'表格编辑 '!N665)</f>
        <v/>
      </c>
      <c r="M665" s="123" t="str">
        <f>IF('表格编辑 '!O665="","",'表格编辑 '!O665)</f>
        <v/>
      </c>
      <c r="N665" s="123" t="str">
        <f>IF('表格编辑 '!P665="","",'表格编辑 '!P665)</f>
        <v/>
      </c>
      <c r="O665" s="123" t="str">
        <f>IF('表格编辑 '!Q665="","",'表格编辑 '!Q665)</f>
        <v/>
      </c>
      <c r="P665" s="123" t="str">
        <f>IF('表格编辑 '!R665="","",'表格编辑 '!R665)</f>
        <v/>
      </c>
      <c r="Q665" s="123">
        <f>IF('表格编辑 '!S665="","",'表格编辑 '!S665)</f>
        <v>320</v>
      </c>
      <c r="R665" s="123" t="str">
        <f>IF('表格编辑 '!T665="","",'表格编辑 '!T665)</f>
        <v/>
      </c>
      <c r="S665" s="123" t="str">
        <f>IF('表格编辑 '!U665="","",'表格编辑 '!U665)</f>
        <v/>
      </c>
      <c r="T665" s="123" t="str">
        <f>IF('表格编辑 '!V665="","",'表格编辑 '!V665)</f>
        <v/>
      </c>
      <c r="U665" s="123" t="str">
        <f>IF('表格编辑 '!W665="","",'表格编辑 '!W665)</f>
        <v/>
      </c>
      <c r="V665" s="123" t="str">
        <f>IF('表格编辑 '!X665="","",'表格编辑 '!X665)</f>
        <v/>
      </c>
      <c r="W665" s="123" t="str">
        <f>IF('表格编辑 '!Y665="","",'表格编辑 '!Y665)</f>
        <v/>
      </c>
      <c r="X665" s="123" t="str">
        <f>IF('表格编辑 '!Z665="","",'表格编辑 '!Z665)</f>
        <v/>
      </c>
      <c r="Y665" s="123" t="str">
        <f>IF('表格编辑 '!AA665="","",'表格编辑 '!AA665)</f>
        <v/>
      </c>
      <c r="Z665" s="123" t="str">
        <f>IF('表格编辑 '!AB665="","",'表格编辑 '!AB665)</f>
        <v/>
      </c>
      <c r="AA665" s="123" t="str">
        <f>IF('表格编辑 '!AC665="","",'表格编辑 '!AC665)</f>
        <v/>
      </c>
      <c r="AB665" s="123" t="str">
        <f>IF('表格编辑 '!AD665="","",'表格编辑 '!AD665)</f>
        <v/>
      </c>
      <c r="AC665" s="123" t="str">
        <f>IF('表格编辑 '!AE665="","",'表格编辑 '!AE665)</f>
        <v/>
      </c>
      <c r="AD665" s="123">
        <f>IF('表格编辑 '!AF665="","",'表格编辑 '!AF665)</f>
        <v>140252</v>
      </c>
    </row>
    <row r="666" spans="1:30">
      <c r="A666" s="123">
        <f>IF('表格编辑 '!A666="","",'表格编辑 '!A666)</f>
        <v>40253</v>
      </c>
      <c r="B666" s="123">
        <f>IF('表格编辑 '!B666="","",'表格编辑 '!B666)</f>
        <v>50056</v>
      </c>
      <c r="C666" s="123">
        <f>IF('表格编辑 '!E666="","",'表格编辑 '!E666)</f>
        <v>59</v>
      </c>
      <c r="D666" s="123" t="str">
        <f>IF('表格编辑 '!F666="","",'表格编辑 '!F666)</f>
        <v>AI_born_event(RECEIVER, ARG0, ARG1, ARG2, ARG3,ARG4)</v>
      </c>
      <c r="E666" s="123" t="str">
        <f>IF('表格编辑 '!G666="","",'表格编辑 '!G666)</f>
        <v>AI_update_event(RECEIVER, ARG0, ARG1, ARG2, ARG3,ARG4)</v>
      </c>
      <c r="F666" s="123" t="str">
        <f>IF('表格编辑 '!H666="","",'表格编辑 '!H666)</f>
        <v/>
      </c>
      <c r="G666" s="123" t="str">
        <f>IF('表格编辑 '!I666="","",'表格编辑 '!I666)</f>
        <v/>
      </c>
      <c r="H666" s="123" t="str">
        <f>IF('表格编辑 '!J666="","",'表格编辑 '!J666)</f>
        <v>test_deadth_event(RECEIVER, ARG0, ARG1, ARG2, ARG3,ARG4)</v>
      </c>
      <c r="I666" s="123">
        <f>IF('表格编辑 '!K666="","",'表格编辑 '!K666)</f>
        <v>1</v>
      </c>
      <c r="J666" s="123">
        <f>IF('表格编辑 '!L666="","",'表格编辑 '!L666)</f>
        <v>2082</v>
      </c>
      <c r="K666" s="123">
        <f>IF('表格编辑 '!M666="","",'表格编辑 '!M666)</f>
        <v>1770</v>
      </c>
      <c r="L666" s="123" t="str">
        <f>IF('表格编辑 '!N666="","",'表格编辑 '!N666)</f>
        <v/>
      </c>
      <c r="M666" s="123" t="str">
        <f>IF('表格编辑 '!O666="","",'表格编辑 '!O666)</f>
        <v/>
      </c>
      <c r="N666" s="123" t="str">
        <f>IF('表格编辑 '!P666="","",'表格编辑 '!P666)</f>
        <v/>
      </c>
      <c r="O666" s="123" t="str">
        <f>IF('表格编辑 '!Q666="","",'表格编辑 '!Q666)</f>
        <v/>
      </c>
      <c r="P666" s="123" t="str">
        <f>IF('表格编辑 '!R666="","",'表格编辑 '!R666)</f>
        <v/>
      </c>
      <c r="Q666" s="123">
        <f>IF('表格编辑 '!S666="","",'表格编辑 '!S666)</f>
        <v>320</v>
      </c>
      <c r="R666" s="123" t="str">
        <f>IF('表格编辑 '!T666="","",'表格编辑 '!T666)</f>
        <v/>
      </c>
      <c r="S666" s="123" t="str">
        <f>IF('表格编辑 '!U666="","",'表格编辑 '!U666)</f>
        <v/>
      </c>
      <c r="T666" s="123" t="str">
        <f>IF('表格编辑 '!V666="","",'表格编辑 '!V666)</f>
        <v/>
      </c>
      <c r="U666" s="123" t="str">
        <f>IF('表格编辑 '!W666="","",'表格编辑 '!W666)</f>
        <v/>
      </c>
      <c r="V666" s="123" t="str">
        <f>IF('表格编辑 '!X666="","",'表格编辑 '!X666)</f>
        <v/>
      </c>
      <c r="W666" s="123" t="str">
        <f>IF('表格编辑 '!Y666="","",'表格编辑 '!Y666)</f>
        <v/>
      </c>
      <c r="X666" s="123" t="str">
        <f>IF('表格编辑 '!Z666="","",'表格编辑 '!Z666)</f>
        <v/>
      </c>
      <c r="Y666" s="123" t="str">
        <f>IF('表格编辑 '!AA666="","",'表格编辑 '!AA666)</f>
        <v/>
      </c>
      <c r="Z666" s="123" t="str">
        <f>IF('表格编辑 '!AB666="","",'表格编辑 '!AB666)</f>
        <v/>
      </c>
      <c r="AA666" s="123" t="str">
        <f>IF('表格编辑 '!AC666="","",'表格编辑 '!AC666)</f>
        <v/>
      </c>
      <c r="AB666" s="123" t="str">
        <f>IF('表格编辑 '!AD666="","",'表格编辑 '!AD666)</f>
        <v/>
      </c>
      <c r="AC666" s="123" t="str">
        <f>IF('表格编辑 '!AE666="","",'表格编辑 '!AE666)</f>
        <v/>
      </c>
      <c r="AD666" s="123">
        <f>IF('表格编辑 '!AF666="","",'表格编辑 '!AF666)</f>
        <v>140253</v>
      </c>
    </row>
    <row r="667" spans="1:30">
      <c r="A667" s="123">
        <f>IF('表格编辑 '!A667="","",'表格编辑 '!A667)</f>
        <v>40254</v>
      </c>
      <c r="B667" s="123">
        <f>IF('表格编辑 '!B667="","",'表格编辑 '!B667)</f>
        <v>50111</v>
      </c>
      <c r="C667" s="123">
        <f>IF('表格编辑 '!E667="","",'表格编辑 '!E667)</f>
        <v>59</v>
      </c>
      <c r="D667" s="123" t="str">
        <f>IF('表格编辑 '!F667="","",'表格编辑 '!F667)</f>
        <v>AI_born_event(RECEIVER, ARG0, ARG1, ARG2, ARG3,ARG4)</v>
      </c>
      <c r="E667" s="123" t="str">
        <f>IF('表格编辑 '!G667="","",'表格编辑 '!G667)</f>
        <v>AI_update_event(RECEIVER, ARG0, ARG1, ARG2, ARG3,ARG4)</v>
      </c>
      <c r="F667" s="123" t="str">
        <f>IF('表格编辑 '!H667="","",'表格编辑 '!H667)</f>
        <v/>
      </c>
      <c r="G667" s="123" t="str">
        <f>IF('表格编辑 '!I667="","",'表格编辑 '!I667)</f>
        <v/>
      </c>
      <c r="H667" s="123" t="str">
        <f>IF('表格编辑 '!J667="","",'表格编辑 '!J667)</f>
        <v>test_deadth_event(RECEIVER, ARG0, ARG1, ARG2, ARG3,ARG4)</v>
      </c>
      <c r="I667" s="123">
        <f>IF('表格编辑 '!K667="","",'表格编辑 '!K667)</f>
        <v>1</v>
      </c>
      <c r="J667" s="123">
        <f>IF('表格编辑 '!L667="","",'表格编辑 '!L667)</f>
        <v>2248</v>
      </c>
      <c r="K667" s="123">
        <f>IF('表格编辑 '!M667="","",'表格编辑 '!M667)</f>
        <v>1770</v>
      </c>
      <c r="L667" s="123" t="str">
        <f>IF('表格编辑 '!N667="","",'表格编辑 '!N667)</f>
        <v/>
      </c>
      <c r="M667" s="123" t="str">
        <f>IF('表格编辑 '!O667="","",'表格编辑 '!O667)</f>
        <v/>
      </c>
      <c r="N667" s="123" t="str">
        <f>IF('表格编辑 '!P667="","",'表格编辑 '!P667)</f>
        <v/>
      </c>
      <c r="O667" s="123" t="str">
        <f>IF('表格编辑 '!Q667="","",'表格编辑 '!Q667)</f>
        <v/>
      </c>
      <c r="P667" s="123" t="str">
        <f>IF('表格编辑 '!R667="","",'表格编辑 '!R667)</f>
        <v/>
      </c>
      <c r="Q667" s="123">
        <f>IF('表格编辑 '!S667="","",'表格编辑 '!S667)</f>
        <v>320</v>
      </c>
      <c r="R667" s="123" t="str">
        <f>IF('表格编辑 '!T667="","",'表格编辑 '!T667)</f>
        <v/>
      </c>
      <c r="S667" s="123" t="str">
        <f>IF('表格编辑 '!U667="","",'表格编辑 '!U667)</f>
        <v/>
      </c>
      <c r="T667" s="123" t="str">
        <f>IF('表格编辑 '!V667="","",'表格编辑 '!V667)</f>
        <v/>
      </c>
      <c r="U667" s="123" t="str">
        <f>IF('表格编辑 '!W667="","",'表格编辑 '!W667)</f>
        <v/>
      </c>
      <c r="V667" s="123" t="str">
        <f>IF('表格编辑 '!X667="","",'表格编辑 '!X667)</f>
        <v/>
      </c>
      <c r="W667" s="123" t="str">
        <f>IF('表格编辑 '!Y667="","",'表格编辑 '!Y667)</f>
        <v/>
      </c>
      <c r="X667" s="123" t="str">
        <f>IF('表格编辑 '!Z667="","",'表格编辑 '!Z667)</f>
        <v/>
      </c>
      <c r="Y667" s="123" t="str">
        <f>IF('表格编辑 '!AA667="","",'表格编辑 '!AA667)</f>
        <v/>
      </c>
      <c r="Z667" s="123" t="str">
        <f>IF('表格编辑 '!AB667="","",'表格编辑 '!AB667)</f>
        <v/>
      </c>
      <c r="AA667" s="123" t="str">
        <f>IF('表格编辑 '!AC667="","",'表格编辑 '!AC667)</f>
        <v/>
      </c>
      <c r="AB667" s="123" t="str">
        <f>IF('表格编辑 '!AD667="","",'表格编辑 '!AD667)</f>
        <v/>
      </c>
      <c r="AC667" s="123" t="str">
        <f>IF('表格编辑 '!AE667="","",'表格编辑 '!AE667)</f>
        <v/>
      </c>
      <c r="AD667" s="123">
        <f>IF('表格编辑 '!AF667="","",'表格编辑 '!AF667)</f>
        <v>140254</v>
      </c>
    </row>
    <row r="668" spans="1:30">
      <c r="A668" s="123">
        <f>IF('表格编辑 '!A668="","",'表格编辑 '!A668)</f>
        <v>40255</v>
      </c>
      <c r="B668" s="123">
        <f>IF('表格编辑 '!B668="","",'表格编辑 '!B668)</f>
        <v>50092</v>
      </c>
      <c r="C668" s="123">
        <f>IF('表格编辑 '!E668="","",'表格编辑 '!E668)</f>
        <v>59</v>
      </c>
      <c r="D668" s="123" t="str">
        <f>IF('表格编辑 '!F668="","",'表格编辑 '!F668)</f>
        <v>AI_born_event(RECEIVER, ARG0, ARG1, ARG2, ARG3,ARG4)</v>
      </c>
      <c r="E668" s="123" t="str">
        <f>IF('表格编辑 '!G668="","",'表格编辑 '!G668)</f>
        <v>AI_update_event(RECEIVER, ARG0, ARG1, ARG2, ARG3,ARG4)</v>
      </c>
      <c r="F668" s="123" t="str">
        <f>IF('表格编辑 '!H668="","",'表格编辑 '!H668)</f>
        <v/>
      </c>
      <c r="G668" s="123" t="str">
        <f>IF('表格编辑 '!I668="","",'表格编辑 '!I668)</f>
        <v/>
      </c>
      <c r="H668" s="123" t="str">
        <f>IF('表格编辑 '!J668="","",'表格编辑 '!J668)</f>
        <v>test_deadth_event(RECEIVER, ARG0, ARG1, ARG2, ARG3,ARG4)</v>
      </c>
      <c r="I668" s="123">
        <f>IF('表格编辑 '!K668="","",'表格编辑 '!K668)</f>
        <v>1</v>
      </c>
      <c r="J668" s="123">
        <f>IF('表格编辑 '!L668="","",'表格编辑 '!L668)</f>
        <v>1318</v>
      </c>
      <c r="K668" s="123">
        <f>IF('表格编辑 '!M668="","",'表格编辑 '!M668)</f>
        <v>1770</v>
      </c>
      <c r="L668" s="123" t="str">
        <f>IF('表格编辑 '!N668="","",'表格编辑 '!N668)</f>
        <v/>
      </c>
      <c r="M668" s="123" t="str">
        <f>IF('表格编辑 '!O668="","",'表格编辑 '!O668)</f>
        <v/>
      </c>
      <c r="N668" s="123" t="str">
        <f>IF('表格编辑 '!P668="","",'表格编辑 '!P668)</f>
        <v/>
      </c>
      <c r="O668" s="123" t="str">
        <f>IF('表格编辑 '!Q668="","",'表格编辑 '!Q668)</f>
        <v/>
      </c>
      <c r="P668" s="123" t="str">
        <f>IF('表格编辑 '!R668="","",'表格编辑 '!R668)</f>
        <v/>
      </c>
      <c r="Q668" s="123">
        <f>IF('表格编辑 '!S668="","",'表格编辑 '!S668)</f>
        <v>320</v>
      </c>
      <c r="R668" s="123" t="str">
        <f>IF('表格编辑 '!T668="","",'表格编辑 '!T668)</f>
        <v/>
      </c>
      <c r="S668" s="123" t="str">
        <f>IF('表格编辑 '!U668="","",'表格编辑 '!U668)</f>
        <v/>
      </c>
      <c r="T668" s="123" t="str">
        <f>IF('表格编辑 '!V668="","",'表格编辑 '!V668)</f>
        <v/>
      </c>
      <c r="U668" s="123" t="str">
        <f>IF('表格编辑 '!W668="","",'表格编辑 '!W668)</f>
        <v/>
      </c>
      <c r="V668" s="123" t="str">
        <f>IF('表格编辑 '!X668="","",'表格编辑 '!X668)</f>
        <v/>
      </c>
      <c r="W668" s="123" t="str">
        <f>IF('表格编辑 '!Y668="","",'表格编辑 '!Y668)</f>
        <v/>
      </c>
      <c r="X668" s="123" t="str">
        <f>IF('表格编辑 '!Z668="","",'表格编辑 '!Z668)</f>
        <v/>
      </c>
      <c r="Y668" s="123" t="str">
        <f>IF('表格编辑 '!AA668="","",'表格编辑 '!AA668)</f>
        <v/>
      </c>
      <c r="Z668" s="123" t="str">
        <f>IF('表格编辑 '!AB668="","",'表格编辑 '!AB668)</f>
        <v/>
      </c>
      <c r="AA668" s="123" t="str">
        <f>IF('表格编辑 '!AC668="","",'表格编辑 '!AC668)</f>
        <v/>
      </c>
      <c r="AB668" s="123" t="str">
        <f>IF('表格编辑 '!AD668="","",'表格编辑 '!AD668)</f>
        <v/>
      </c>
      <c r="AC668" s="123" t="str">
        <f>IF('表格编辑 '!AE668="","",'表格编辑 '!AE668)</f>
        <v/>
      </c>
      <c r="AD668" s="123">
        <f>IF('表格编辑 '!AF668="","",'表格编辑 '!AF668)</f>
        <v>140255</v>
      </c>
    </row>
    <row r="669" spans="1:30">
      <c r="A669" s="123">
        <f>IF('表格编辑 '!A669="","",'表格编辑 '!A669)</f>
        <v>40256</v>
      </c>
      <c r="B669" s="123">
        <f>IF('表格编辑 '!B669="","",'表格编辑 '!B669)</f>
        <v>50000</v>
      </c>
      <c r="C669" s="123">
        <f>IF('表格编辑 '!E669="","",'表格编辑 '!E669)</f>
        <v>60</v>
      </c>
      <c r="D669" s="123" t="str">
        <f>IF('表格编辑 '!F669="","",'表格编辑 '!F669)</f>
        <v>AI_born_event(RECEIVER, ARG0, ARG1, ARG2, ARG3,ARG4)</v>
      </c>
      <c r="E669" s="123" t="str">
        <f>IF('表格编辑 '!G669="","",'表格编辑 '!G669)</f>
        <v>AI_update_event(RECEIVER, ARG0, ARG1, ARG2, ARG3,ARG4)</v>
      </c>
      <c r="F669" s="123" t="str">
        <f>IF('表格编辑 '!H669="","",'表格编辑 '!H669)</f>
        <v/>
      </c>
      <c r="G669" s="123" t="str">
        <f>IF('表格编辑 '!I669="","",'表格编辑 '!I669)</f>
        <v/>
      </c>
      <c r="H669" s="123" t="str">
        <f>IF('表格编辑 '!J669="","",'表格编辑 '!J669)</f>
        <v>test_deadth_event(RECEIVER, ARG0, ARG1, ARG2, ARG3,ARG4)</v>
      </c>
      <c r="I669" s="123">
        <f>IF('表格编辑 '!K669="","",'表格编辑 '!K669)</f>
        <v>1</v>
      </c>
      <c r="J669" s="123">
        <f>IF('表格编辑 '!L669="","",'表格编辑 '!L669)</f>
        <v>1544</v>
      </c>
      <c r="K669" s="123">
        <f>IF('表格编辑 '!M669="","",'表格编辑 '!M669)</f>
        <v>1800</v>
      </c>
      <c r="L669" s="123" t="str">
        <f>IF('表格编辑 '!N669="","",'表格编辑 '!N669)</f>
        <v/>
      </c>
      <c r="M669" s="123" t="str">
        <f>IF('表格编辑 '!O669="","",'表格编辑 '!O669)</f>
        <v/>
      </c>
      <c r="N669" s="123" t="str">
        <f>IF('表格编辑 '!P669="","",'表格编辑 '!P669)</f>
        <v/>
      </c>
      <c r="O669" s="123" t="str">
        <f>IF('表格编辑 '!Q669="","",'表格编辑 '!Q669)</f>
        <v/>
      </c>
      <c r="P669" s="123" t="str">
        <f>IF('表格编辑 '!R669="","",'表格编辑 '!R669)</f>
        <v/>
      </c>
      <c r="Q669" s="123">
        <f>IF('表格编辑 '!S669="","",'表格编辑 '!S669)</f>
        <v>320</v>
      </c>
      <c r="R669" s="123" t="str">
        <f>IF('表格编辑 '!T669="","",'表格编辑 '!T669)</f>
        <v/>
      </c>
      <c r="S669" s="123" t="str">
        <f>IF('表格编辑 '!U669="","",'表格编辑 '!U669)</f>
        <v/>
      </c>
      <c r="T669" s="123" t="str">
        <f>IF('表格编辑 '!V669="","",'表格编辑 '!V669)</f>
        <v/>
      </c>
      <c r="U669" s="123" t="str">
        <f>IF('表格编辑 '!W669="","",'表格编辑 '!W669)</f>
        <v/>
      </c>
      <c r="V669" s="123" t="str">
        <f>IF('表格编辑 '!X669="","",'表格编辑 '!X669)</f>
        <v/>
      </c>
      <c r="W669" s="123" t="str">
        <f>IF('表格编辑 '!Y669="","",'表格编辑 '!Y669)</f>
        <v/>
      </c>
      <c r="X669" s="123" t="str">
        <f>IF('表格编辑 '!Z669="","",'表格编辑 '!Z669)</f>
        <v/>
      </c>
      <c r="Y669" s="123" t="str">
        <f>IF('表格编辑 '!AA669="","",'表格编辑 '!AA669)</f>
        <v/>
      </c>
      <c r="Z669" s="123" t="str">
        <f>IF('表格编辑 '!AB669="","",'表格编辑 '!AB669)</f>
        <v/>
      </c>
      <c r="AA669" s="123" t="str">
        <f>IF('表格编辑 '!AC669="","",'表格编辑 '!AC669)</f>
        <v/>
      </c>
      <c r="AB669" s="123" t="str">
        <f>IF('表格编辑 '!AD669="","",'表格编辑 '!AD669)</f>
        <v/>
      </c>
      <c r="AC669" s="123" t="str">
        <f>IF('表格编辑 '!AE669="","",'表格编辑 '!AE669)</f>
        <v/>
      </c>
      <c r="AD669" s="123">
        <f>IF('表格编辑 '!AF669="","",'表格编辑 '!AF669)</f>
        <v>140256</v>
      </c>
    </row>
    <row r="670" spans="1:30">
      <c r="A670" s="123">
        <f>IF('表格编辑 '!A670="","",'表格编辑 '!A670)</f>
        <v>40257</v>
      </c>
      <c r="B670" s="123">
        <f>IF('表格编辑 '!B670="","",'表格编辑 '!B670)</f>
        <v>50153</v>
      </c>
      <c r="C670" s="123">
        <f>IF('表格编辑 '!E670="","",'表格编辑 '!E670)</f>
        <v>60</v>
      </c>
      <c r="D670" s="123" t="str">
        <f>IF('表格编辑 '!F670="","",'表格编辑 '!F670)</f>
        <v>AI_born_event(RECEIVER, ARG0, ARG1, ARG2, ARG3,ARG4)</v>
      </c>
      <c r="E670" s="123" t="str">
        <f>IF('表格编辑 '!G670="","",'表格编辑 '!G670)</f>
        <v>AI_update_event(RECEIVER, ARG0, ARG1, ARG2, ARG3,ARG4)</v>
      </c>
      <c r="F670" s="123" t="str">
        <f>IF('表格编辑 '!H670="","",'表格编辑 '!H670)</f>
        <v/>
      </c>
      <c r="G670" s="123" t="str">
        <f>IF('表格编辑 '!I670="","",'表格编辑 '!I670)</f>
        <v/>
      </c>
      <c r="H670" s="123" t="str">
        <f>IF('表格编辑 '!J670="","",'表格编辑 '!J670)</f>
        <v>test_deadth_event(RECEIVER, ARG0, ARG1, ARG2, ARG3,ARG4)</v>
      </c>
      <c r="I670" s="123">
        <f>IF('表格编辑 '!K670="","",'表格编辑 '!K670)</f>
        <v>1</v>
      </c>
      <c r="J670" s="123">
        <f>IF('表格编辑 '!L670="","",'表格编辑 '!L670)</f>
        <v>2342</v>
      </c>
      <c r="K670" s="123">
        <f>IF('表格编辑 '!M670="","",'表格编辑 '!M670)</f>
        <v>1800</v>
      </c>
      <c r="L670" s="123" t="str">
        <f>IF('表格编辑 '!N670="","",'表格编辑 '!N670)</f>
        <v/>
      </c>
      <c r="M670" s="123" t="str">
        <f>IF('表格编辑 '!O670="","",'表格编辑 '!O670)</f>
        <v/>
      </c>
      <c r="N670" s="123" t="str">
        <f>IF('表格编辑 '!P670="","",'表格编辑 '!P670)</f>
        <v/>
      </c>
      <c r="O670" s="123" t="str">
        <f>IF('表格编辑 '!Q670="","",'表格编辑 '!Q670)</f>
        <v/>
      </c>
      <c r="P670" s="123" t="str">
        <f>IF('表格编辑 '!R670="","",'表格编辑 '!R670)</f>
        <v/>
      </c>
      <c r="Q670" s="123">
        <f>IF('表格编辑 '!S670="","",'表格编辑 '!S670)</f>
        <v>320</v>
      </c>
      <c r="R670" s="123" t="str">
        <f>IF('表格编辑 '!T670="","",'表格编辑 '!T670)</f>
        <v/>
      </c>
      <c r="S670" s="123" t="str">
        <f>IF('表格编辑 '!U670="","",'表格编辑 '!U670)</f>
        <v/>
      </c>
      <c r="T670" s="123" t="str">
        <f>IF('表格编辑 '!V670="","",'表格编辑 '!V670)</f>
        <v/>
      </c>
      <c r="U670" s="123" t="str">
        <f>IF('表格编辑 '!W670="","",'表格编辑 '!W670)</f>
        <v/>
      </c>
      <c r="V670" s="123" t="str">
        <f>IF('表格编辑 '!X670="","",'表格编辑 '!X670)</f>
        <v/>
      </c>
      <c r="W670" s="123" t="str">
        <f>IF('表格编辑 '!Y670="","",'表格编辑 '!Y670)</f>
        <v/>
      </c>
      <c r="X670" s="123" t="str">
        <f>IF('表格编辑 '!Z670="","",'表格编辑 '!Z670)</f>
        <v/>
      </c>
      <c r="Y670" s="123" t="str">
        <f>IF('表格编辑 '!AA670="","",'表格编辑 '!AA670)</f>
        <v/>
      </c>
      <c r="Z670" s="123" t="str">
        <f>IF('表格编辑 '!AB670="","",'表格编辑 '!AB670)</f>
        <v/>
      </c>
      <c r="AA670" s="123" t="str">
        <f>IF('表格编辑 '!AC670="","",'表格编辑 '!AC670)</f>
        <v/>
      </c>
      <c r="AB670" s="123" t="str">
        <f>IF('表格编辑 '!AD670="","",'表格编辑 '!AD670)</f>
        <v/>
      </c>
      <c r="AC670" s="123" t="str">
        <f>IF('表格编辑 '!AE670="","",'表格编辑 '!AE670)</f>
        <v/>
      </c>
      <c r="AD670" s="123">
        <f>IF('表格编辑 '!AF670="","",'表格编辑 '!AF670)</f>
        <v>140257</v>
      </c>
    </row>
    <row r="671" spans="1:30">
      <c r="A671" s="123">
        <f>IF('表格编辑 '!A671="","",'表格编辑 '!A671)</f>
        <v>40258</v>
      </c>
      <c r="B671" s="123">
        <f>IF('表格编辑 '!B671="","",'表格编辑 '!B671)</f>
        <v>50005</v>
      </c>
      <c r="C671" s="123">
        <f>IF('表格编辑 '!E671="","",'表格编辑 '!E671)</f>
        <v>60</v>
      </c>
      <c r="D671" s="123" t="str">
        <f>IF('表格编辑 '!F671="","",'表格编辑 '!F671)</f>
        <v>AI_born_event(RECEIVER, ARG0, ARG1, ARG2, ARG3,ARG4)</v>
      </c>
      <c r="E671" s="123" t="str">
        <f>IF('表格编辑 '!G671="","",'表格编辑 '!G671)</f>
        <v>AI_update_event(RECEIVER, ARG0, ARG1, ARG2, ARG3,ARG4)</v>
      </c>
      <c r="F671" s="123" t="str">
        <f>IF('表格编辑 '!H671="","",'表格编辑 '!H671)</f>
        <v/>
      </c>
      <c r="G671" s="123" t="str">
        <f>IF('表格编辑 '!I671="","",'表格编辑 '!I671)</f>
        <v/>
      </c>
      <c r="H671" s="123" t="str">
        <f>IF('表格编辑 '!J671="","",'表格编辑 '!J671)</f>
        <v>test_deadth_event(RECEIVER, ARG0, ARG1, ARG2, ARG3,ARG4)</v>
      </c>
      <c r="I671" s="123">
        <f>IF('表格编辑 '!K671="","",'表格编辑 '!K671)</f>
        <v>1</v>
      </c>
      <c r="J671" s="123">
        <f>IF('表格编辑 '!L671="","",'表格编辑 '!L671)</f>
        <v>2536</v>
      </c>
      <c r="K671" s="123">
        <f>IF('表格编辑 '!M671="","",'表格编辑 '!M671)</f>
        <v>1800</v>
      </c>
      <c r="L671" s="123" t="str">
        <f>IF('表格编辑 '!N671="","",'表格编辑 '!N671)</f>
        <v/>
      </c>
      <c r="M671" s="123" t="str">
        <f>IF('表格编辑 '!O671="","",'表格编辑 '!O671)</f>
        <v/>
      </c>
      <c r="N671" s="123" t="str">
        <f>IF('表格编辑 '!P671="","",'表格编辑 '!P671)</f>
        <v/>
      </c>
      <c r="O671" s="123" t="str">
        <f>IF('表格编辑 '!Q671="","",'表格编辑 '!Q671)</f>
        <v/>
      </c>
      <c r="P671" s="123" t="str">
        <f>IF('表格编辑 '!R671="","",'表格编辑 '!R671)</f>
        <v/>
      </c>
      <c r="Q671" s="123">
        <f>IF('表格编辑 '!S671="","",'表格编辑 '!S671)</f>
        <v>320</v>
      </c>
      <c r="R671" s="123" t="str">
        <f>IF('表格编辑 '!T671="","",'表格编辑 '!T671)</f>
        <v/>
      </c>
      <c r="S671" s="123" t="str">
        <f>IF('表格编辑 '!U671="","",'表格编辑 '!U671)</f>
        <v/>
      </c>
      <c r="T671" s="123" t="str">
        <f>IF('表格编辑 '!V671="","",'表格编辑 '!V671)</f>
        <v/>
      </c>
      <c r="U671" s="123" t="str">
        <f>IF('表格编辑 '!W671="","",'表格编辑 '!W671)</f>
        <v/>
      </c>
      <c r="V671" s="123" t="str">
        <f>IF('表格编辑 '!X671="","",'表格编辑 '!X671)</f>
        <v/>
      </c>
      <c r="W671" s="123" t="str">
        <f>IF('表格编辑 '!Y671="","",'表格编辑 '!Y671)</f>
        <v/>
      </c>
      <c r="X671" s="123" t="str">
        <f>IF('表格编辑 '!Z671="","",'表格编辑 '!Z671)</f>
        <v/>
      </c>
      <c r="Y671" s="123" t="str">
        <f>IF('表格编辑 '!AA671="","",'表格编辑 '!AA671)</f>
        <v/>
      </c>
      <c r="Z671" s="123" t="str">
        <f>IF('表格编辑 '!AB671="","",'表格编辑 '!AB671)</f>
        <v/>
      </c>
      <c r="AA671" s="123" t="str">
        <f>IF('表格编辑 '!AC671="","",'表格编辑 '!AC671)</f>
        <v/>
      </c>
      <c r="AB671" s="123" t="str">
        <f>IF('表格编辑 '!AD671="","",'表格编辑 '!AD671)</f>
        <v/>
      </c>
      <c r="AC671" s="123" t="str">
        <f>IF('表格编辑 '!AE671="","",'表格编辑 '!AE671)</f>
        <v/>
      </c>
      <c r="AD671" s="123">
        <f>IF('表格编辑 '!AF671="","",'表格编辑 '!AF671)</f>
        <v>140258</v>
      </c>
    </row>
    <row r="672" spans="1:30">
      <c r="A672" s="123">
        <f>IF('表格编辑 '!A672="","",'表格编辑 '!A672)</f>
        <v>40259</v>
      </c>
      <c r="B672" s="123">
        <f>IF('表格编辑 '!B672="","",'表格编辑 '!B672)</f>
        <v>50044</v>
      </c>
      <c r="C672" s="123">
        <f>IF('表格编辑 '!E672="","",'表格编辑 '!E672)</f>
        <v>60</v>
      </c>
      <c r="D672" s="123" t="str">
        <f>IF('表格编辑 '!F672="","",'表格编辑 '!F672)</f>
        <v>AI_born_event(RECEIVER, ARG0, ARG1, ARG2, ARG3,ARG4)</v>
      </c>
      <c r="E672" s="123" t="str">
        <f>IF('表格编辑 '!G672="","",'表格编辑 '!G672)</f>
        <v>AI_update_event(RECEIVER, ARG0, ARG1, ARG2, ARG3,ARG4)</v>
      </c>
      <c r="F672" s="123" t="str">
        <f>IF('表格编辑 '!H672="","",'表格编辑 '!H672)</f>
        <v/>
      </c>
      <c r="G672" s="123" t="str">
        <f>IF('表格编辑 '!I672="","",'表格编辑 '!I672)</f>
        <v/>
      </c>
      <c r="H672" s="123" t="str">
        <f>IF('表格编辑 '!J672="","",'表格编辑 '!J672)</f>
        <v>test_deadth_event(RECEIVER, ARG0, ARG1, ARG2, ARG3,ARG4)</v>
      </c>
      <c r="I672" s="123">
        <f>IF('表格编辑 '!K672="","",'表格编辑 '!K672)</f>
        <v>1</v>
      </c>
      <c r="J672" s="123">
        <f>IF('表格编辑 '!L672="","",'表格编辑 '!L672)</f>
        <v>2274</v>
      </c>
      <c r="K672" s="123">
        <f>IF('表格编辑 '!M672="","",'表格编辑 '!M672)</f>
        <v>1800</v>
      </c>
      <c r="L672" s="123" t="str">
        <f>IF('表格编辑 '!N672="","",'表格编辑 '!N672)</f>
        <v/>
      </c>
      <c r="M672" s="123" t="str">
        <f>IF('表格编辑 '!O672="","",'表格编辑 '!O672)</f>
        <v/>
      </c>
      <c r="N672" s="123" t="str">
        <f>IF('表格编辑 '!P672="","",'表格编辑 '!P672)</f>
        <v/>
      </c>
      <c r="O672" s="123" t="str">
        <f>IF('表格编辑 '!Q672="","",'表格编辑 '!Q672)</f>
        <v/>
      </c>
      <c r="P672" s="123" t="str">
        <f>IF('表格编辑 '!R672="","",'表格编辑 '!R672)</f>
        <v/>
      </c>
      <c r="Q672" s="123">
        <f>IF('表格编辑 '!S672="","",'表格编辑 '!S672)</f>
        <v>320</v>
      </c>
      <c r="R672" s="123" t="str">
        <f>IF('表格编辑 '!T672="","",'表格编辑 '!T672)</f>
        <v/>
      </c>
      <c r="S672" s="123" t="str">
        <f>IF('表格编辑 '!U672="","",'表格编辑 '!U672)</f>
        <v/>
      </c>
      <c r="T672" s="123" t="str">
        <f>IF('表格编辑 '!V672="","",'表格编辑 '!V672)</f>
        <v/>
      </c>
      <c r="U672" s="123" t="str">
        <f>IF('表格编辑 '!W672="","",'表格编辑 '!W672)</f>
        <v/>
      </c>
      <c r="V672" s="123" t="str">
        <f>IF('表格编辑 '!X672="","",'表格编辑 '!X672)</f>
        <v/>
      </c>
      <c r="W672" s="123" t="str">
        <f>IF('表格编辑 '!Y672="","",'表格编辑 '!Y672)</f>
        <v/>
      </c>
      <c r="X672" s="123" t="str">
        <f>IF('表格编辑 '!Z672="","",'表格编辑 '!Z672)</f>
        <v/>
      </c>
      <c r="Y672" s="123" t="str">
        <f>IF('表格编辑 '!AA672="","",'表格编辑 '!AA672)</f>
        <v/>
      </c>
      <c r="Z672" s="123" t="str">
        <f>IF('表格编辑 '!AB672="","",'表格编辑 '!AB672)</f>
        <v/>
      </c>
      <c r="AA672" s="123" t="str">
        <f>IF('表格编辑 '!AC672="","",'表格编辑 '!AC672)</f>
        <v/>
      </c>
      <c r="AB672" s="123" t="str">
        <f>IF('表格编辑 '!AD672="","",'表格编辑 '!AD672)</f>
        <v/>
      </c>
      <c r="AC672" s="123" t="str">
        <f>IF('表格编辑 '!AE672="","",'表格编辑 '!AE672)</f>
        <v/>
      </c>
      <c r="AD672" s="123">
        <f>IF('表格编辑 '!AF672="","",'表格编辑 '!AF672)</f>
        <v>140259</v>
      </c>
    </row>
    <row r="673" spans="1:30">
      <c r="A673" s="123">
        <f>IF('表格编辑 '!A673="","",'表格编辑 '!A673)</f>
        <v>40260</v>
      </c>
      <c r="B673" s="123">
        <f>IF('表格编辑 '!B673="","",'表格编辑 '!B673)</f>
        <v>50103</v>
      </c>
      <c r="C673" s="123">
        <f>IF('表格编辑 '!E673="","",'表格编辑 '!E673)</f>
        <v>60</v>
      </c>
      <c r="D673" s="123" t="str">
        <f>IF('表格编辑 '!F673="","",'表格编辑 '!F673)</f>
        <v>AI_born_event(RECEIVER, ARG0, ARG1, ARG2, ARG3,ARG4)</v>
      </c>
      <c r="E673" s="123" t="str">
        <f>IF('表格编辑 '!G673="","",'表格编辑 '!G673)</f>
        <v>AI_update_event(RECEIVER, ARG0, ARG1, ARG2, ARG3,ARG4)</v>
      </c>
      <c r="F673" s="123" t="str">
        <f>IF('表格编辑 '!H673="","",'表格编辑 '!H673)</f>
        <v/>
      </c>
      <c r="G673" s="123" t="str">
        <f>IF('表格编辑 '!I673="","",'表格编辑 '!I673)</f>
        <v/>
      </c>
      <c r="H673" s="123" t="str">
        <f>IF('表格编辑 '!J673="","",'表格编辑 '!J673)</f>
        <v>test_deadth_event(RECEIVER, ARG0, ARG1, ARG2, ARG3,ARG4)</v>
      </c>
      <c r="I673" s="123">
        <f>IF('表格编辑 '!K673="","",'表格编辑 '!K673)</f>
        <v>1</v>
      </c>
      <c r="J673" s="123">
        <f>IF('表格编辑 '!L673="","",'表格编辑 '!L673)</f>
        <v>1518</v>
      </c>
      <c r="K673" s="123">
        <f>IF('表格编辑 '!M673="","",'表格编辑 '!M673)</f>
        <v>1800</v>
      </c>
      <c r="L673" s="123" t="str">
        <f>IF('表格编辑 '!N673="","",'表格编辑 '!N673)</f>
        <v/>
      </c>
      <c r="M673" s="123" t="str">
        <f>IF('表格编辑 '!O673="","",'表格编辑 '!O673)</f>
        <v/>
      </c>
      <c r="N673" s="123" t="str">
        <f>IF('表格编辑 '!P673="","",'表格编辑 '!P673)</f>
        <v/>
      </c>
      <c r="O673" s="123" t="str">
        <f>IF('表格编辑 '!Q673="","",'表格编辑 '!Q673)</f>
        <v/>
      </c>
      <c r="P673" s="123" t="str">
        <f>IF('表格编辑 '!R673="","",'表格编辑 '!R673)</f>
        <v/>
      </c>
      <c r="Q673" s="123">
        <f>IF('表格编辑 '!S673="","",'表格编辑 '!S673)</f>
        <v>320</v>
      </c>
      <c r="R673" s="123" t="str">
        <f>IF('表格编辑 '!T673="","",'表格编辑 '!T673)</f>
        <v/>
      </c>
      <c r="S673" s="123" t="str">
        <f>IF('表格编辑 '!U673="","",'表格编辑 '!U673)</f>
        <v/>
      </c>
      <c r="T673" s="123" t="str">
        <f>IF('表格编辑 '!V673="","",'表格编辑 '!V673)</f>
        <v/>
      </c>
      <c r="U673" s="123" t="str">
        <f>IF('表格编辑 '!W673="","",'表格编辑 '!W673)</f>
        <v/>
      </c>
      <c r="V673" s="123" t="str">
        <f>IF('表格编辑 '!X673="","",'表格编辑 '!X673)</f>
        <v/>
      </c>
      <c r="W673" s="123" t="str">
        <f>IF('表格编辑 '!Y673="","",'表格编辑 '!Y673)</f>
        <v/>
      </c>
      <c r="X673" s="123" t="str">
        <f>IF('表格编辑 '!Z673="","",'表格编辑 '!Z673)</f>
        <v/>
      </c>
      <c r="Y673" s="123" t="str">
        <f>IF('表格编辑 '!AA673="","",'表格编辑 '!AA673)</f>
        <v/>
      </c>
      <c r="Z673" s="123" t="str">
        <f>IF('表格编辑 '!AB673="","",'表格编辑 '!AB673)</f>
        <v/>
      </c>
      <c r="AA673" s="123" t="str">
        <f>IF('表格编辑 '!AC673="","",'表格编辑 '!AC673)</f>
        <v/>
      </c>
      <c r="AB673" s="123" t="str">
        <f>IF('表格编辑 '!AD673="","",'表格编辑 '!AD673)</f>
        <v/>
      </c>
      <c r="AC673" s="123" t="str">
        <f>IF('表格编辑 '!AE673="","",'表格编辑 '!AE673)</f>
        <v/>
      </c>
      <c r="AD673" s="123">
        <f>IF('表格编辑 '!AF673="","",'表格编辑 '!AF673)</f>
        <v>140260</v>
      </c>
    </row>
    <row r="674" spans="1:30">
      <c r="A674" s="123">
        <f>IF('表格编辑 '!A674="","",'表格编辑 '!A674)</f>
        <v>40261</v>
      </c>
      <c r="B674" s="123">
        <f>IF('表格编辑 '!B674="","",'表格编辑 '!B674)</f>
        <v>50057</v>
      </c>
      <c r="C674" s="123">
        <f>IF('表格编辑 '!E674="","",'表格编辑 '!E674)</f>
        <v>60</v>
      </c>
      <c r="D674" s="123" t="str">
        <f>IF('表格编辑 '!F674="","",'表格编辑 '!F674)</f>
        <v>AI_born_event(RECEIVER, ARG0, ARG1, ARG2, ARG3,ARG4)</v>
      </c>
      <c r="E674" s="123" t="str">
        <f>IF('表格编辑 '!G674="","",'表格编辑 '!G674)</f>
        <v>AI_update_event(RECEIVER, ARG0, ARG1, ARG2, ARG3,ARG4)</v>
      </c>
      <c r="F674" s="123" t="str">
        <f>IF('表格编辑 '!H674="","",'表格编辑 '!H674)</f>
        <v/>
      </c>
      <c r="G674" s="123" t="str">
        <f>IF('表格编辑 '!I674="","",'表格编辑 '!I674)</f>
        <v/>
      </c>
      <c r="H674" s="123" t="str">
        <f>IF('表格编辑 '!J674="","",'表格编辑 '!J674)</f>
        <v>test_deadth_event(RECEIVER, ARG0, ARG1, ARG2, ARG3,ARG4)</v>
      </c>
      <c r="I674" s="123">
        <f>IF('表格编辑 '!K674="","",'表格编辑 '!K674)</f>
        <v>1</v>
      </c>
      <c r="J674" s="123">
        <f>IF('表格编辑 '!L674="","",'表格编辑 '!L674)</f>
        <v>2866</v>
      </c>
      <c r="K674" s="123">
        <f>IF('表格编辑 '!M674="","",'表格编辑 '!M674)</f>
        <v>1800</v>
      </c>
      <c r="L674" s="123" t="str">
        <f>IF('表格编辑 '!N674="","",'表格编辑 '!N674)</f>
        <v/>
      </c>
      <c r="M674" s="123" t="str">
        <f>IF('表格编辑 '!O674="","",'表格编辑 '!O674)</f>
        <v/>
      </c>
      <c r="N674" s="123" t="str">
        <f>IF('表格编辑 '!P674="","",'表格编辑 '!P674)</f>
        <v/>
      </c>
      <c r="O674" s="123" t="str">
        <f>IF('表格编辑 '!Q674="","",'表格编辑 '!Q674)</f>
        <v/>
      </c>
      <c r="P674" s="123" t="str">
        <f>IF('表格编辑 '!R674="","",'表格编辑 '!R674)</f>
        <v/>
      </c>
      <c r="Q674" s="123">
        <f>IF('表格编辑 '!S674="","",'表格编辑 '!S674)</f>
        <v>320</v>
      </c>
      <c r="R674" s="123" t="str">
        <f>IF('表格编辑 '!T674="","",'表格编辑 '!T674)</f>
        <v/>
      </c>
      <c r="S674" s="123" t="str">
        <f>IF('表格编辑 '!U674="","",'表格编辑 '!U674)</f>
        <v/>
      </c>
      <c r="T674" s="123" t="str">
        <f>IF('表格编辑 '!V674="","",'表格编辑 '!V674)</f>
        <v/>
      </c>
      <c r="U674" s="123" t="str">
        <f>IF('表格编辑 '!W674="","",'表格编辑 '!W674)</f>
        <v/>
      </c>
      <c r="V674" s="123" t="str">
        <f>IF('表格编辑 '!X674="","",'表格编辑 '!X674)</f>
        <v/>
      </c>
      <c r="W674" s="123" t="str">
        <f>IF('表格编辑 '!Y674="","",'表格编辑 '!Y674)</f>
        <v/>
      </c>
      <c r="X674" s="123" t="str">
        <f>IF('表格编辑 '!Z674="","",'表格编辑 '!Z674)</f>
        <v/>
      </c>
      <c r="Y674" s="123" t="str">
        <f>IF('表格编辑 '!AA674="","",'表格编辑 '!AA674)</f>
        <v/>
      </c>
      <c r="Z674" s="123" t="str">
        <f>IF('表格编辑 '!AB674="","",'表格编辑 '!AB674)</f>
        <v/>
      </c>
      <c r="AA674" s="123" t="str">
        <f>IF('表格编辑 '!AC674="","",'表格编辑 '!AC674)</f>
        <v/>
      </c>
      <c r="AB674" s="123" t="str">
        <f>IF('表格编辑 '!AD674="","",'表格编辑 '!AD674)</f>
        <v/>
      </c>
      <c r="AC674" s="123" t="str">
        <f>IF('表格编辑 '!AE674="","",'表格编辑 '!AE674)</f>
        <v/>
      </c>
      <c r="AD674" s="123">
        <f>IF('表格编辑 '!AF674="","",'表格编辑 '!AF674)</f>
        <v>140261</v>
      </c>
    </row>
    <row r="675" spans="1:30">
      <c r="A675" s="123">
        <f>IF('表格编辑 '!A675="","",'表格编辑 '!A675)</f>
        <v>40262</v>
      </c>
      <c r="B675" s="123">
        <f>IF('表格编辑 '!B675="","",'表格编辑 '!B675)</f>
        <v>50086</v>
      </c>
      <c r="C675" s="123">
        <f>IF('表格编辑 '!E675="","",'表格编辑 '!E675)</f>
        <v>60</v>
      </c>
      <c r="D675" s="123" t="str">
        <f>IF('表格编辑 '!F675="","",'表格编辑 '!F675)</f>
        <v>AI_born_event(RECEIVER, ARG0, ARG1, ARG2, ARG3,ARG4)</v>
      </c>
      <c r="E675" s="123" t="str">
        <f>IF('表格编辑 '!G675="","",'表格编辑 '!G675)</f>
        <v>AI_update_event(RECEIVER, ARG0, ARG1, ARG2, ARG3,ARG4)</v>
      </c>
      <c r="F675" s="123" t="str">
        <f>IF('表格编辑 '!H675="","",'表格编辑 '!H675)</f>
        <v/>
      </c>
      <c r="G675" s="123" t="str">
        <f>IF('表格编辑 '!I675="","",'表格编辑 '!I675)</f>
        <v/>
      </c>
      <c r="H675" s="123" t="str">
        <f>IF('表格编辑 '!J675="","",'表格编辑 '!J675)</f>
        <v>test_deadth_event(RECEIVER, ARG0, ARG1, ARG2, ARG3,ARG4)</v>
      </c>
      <c r="I675" s="123">
        <f>IF('表格编辑 '!K675="","",'表格编辑 '!K675)</f>
        <v>1</v>
      </c>
      <c r="J675" s="123">
        <f>IF('表格编辑 '!L675="","",'表格编辑 '!L675)</f>
        <v>4382</v>
      </c>
      <c r="K675" s="123">
        <f>IF('表格编辑 '!M675="","",'表格编辑 '!M675)</f>
        <v>1800</v>
      </c>
      <c r="L675" s="123" t="str">
        <f>IF('表格编辑 '!N675="","",'表格编辑 '!N675)</f>
        <v/>
      </c>
      <c r="M675" s="123" t="str">
        <f>IF('表格编辑 '!O675="","",'表格编辑 '!O675)</f>
        <v/>
      </c>
      <c r="N675" s="123" t="str">
        <f>IF('表格编辑 '!P675="","",'表格编辑 '!P675)</f>
        <v/>
      </c>
      <c r="O675" s="123" t="str">
        <f>IF('表格编辑 '!Q675="","",'表格编辑 '!Q675)</f>
        <v/>
      </c>
      <c r="P675" s="123" t="str">
        <f>IF('表格编辑 '!R675="","",'表格编辑 '!R675)</f>
        <v/>
      </c>
      <c r="Q675" s="123">
        <f>IF('表格编辑 '!S675="","",'表格编辑 '!S675)</f>
        <v>320</v>
      </c>
      <c r="R675" s="123" t="str">
        <f>IF('表格编辑 '!T675="","",'表格编辑 '!T675)</f>
        <v/>
      </c>
      <c r="S675" s="123" t="str">
        <f>IF('表格编辑 '!U675="","",'表格编辑 '!U675)</f>
        <v/>
      </c>
      <c r="T675" s="123" t="str">
        <f>IF('表格编辑 '!V675="","",'表格编辑 '!V675)</f>
        <v/>
      </c>
      <c r="U675" s="123" t="str">
        <f>IF('表格编辑 '!W675="","",'表格编辑 '!W675)</f>
        <v/>
      </c>
      <c r="V675" s="123" t="str">
        <f>IF('表格编辑 '!X675="","",'表格编辑 '!X675)</f>
        <v/>
      </c>
      <c r="W675" s="123" t="str">
        <f>IF('表格编辑 '!Y675="","",'表格编辑 '!Y675)</f>
        <v/>
      </c>
      <c r="X675" s="123" t="str">
        <f>IF('表格编辑 '!Z675="","",'表格编辑 '!Z675)</f>
        <v/>
      </c>
      <c r="Y675" s="123" t="str">
        <f>IF('表格编辑 '!AA675="","",'表格编辑 '!AA675)</f>
        <v/>
      </c>
      <c r="Z675" s="123" t="str">
        <f>IF('表格编辑 '!AB675="","",'表格编辑 '!AB675)</f>
        <v/>
      </c>
      <c r="AA675" s="123" t="str">
        <f>IF('表格编辑 '!AC675="","",'表格编辑 '!AC675)</f>
        <v/>
      </c>
      <c r="AB675" s="123" t="str">
        <f>IF('表格编辑 '!AD675="","",'表格编辑 '!AD675)</f>
        <v/>
      </c>
      <c r="AC675" s="123" t="str">
        <f>IF('表格编辑 '!AE675="","",'表格编辑 '!AE675)</f>
        <v/>
      </c>
      <c r="AD675" s="123">
        <f>IF('表格编辑 '!AF675="","",'表格编辑 '!AF675)</f>
        <v>140262</v>
      </c>
    </row>
    <row r="676" spans="1:30">
      <c r="A676" s="123">
        <f>IF('表格编辑 '!A676="","",'表格编辑 '!A676)</f>
        <v>40263</v>
      </c>
      <c r="B676" s="123">
        <f>IF('表格编辑 '!B676="","",'表格编辑 '!B676)</f>
        <v>50094</v>
      </c>
      <c r="C676" s="123">
        <f>IF('表格编辑 '!E676="","",'表格编辑 '!E676)</f>
        <v>60</v>
      </c>
      <c r="D676" s="123" t="str">
        <f>IF('表格编辑 '!F676="","",'表格编辑 '!F676)</f>
        <v>AI_born_event(RECEIVER, ARG0, ARG1, ARG2, ARG3,ARG4)</v>
      </c>
      <c r="E676" s="123" t="str">
        <f>IF('表格编辑 '!G676="","",'表格编辑 '!G676)</f>
        <v>AI_update_event(RECEIVER, ARG0, ARG1, ARG2, ARG3,ARG4)</v>
      </c>
      <c r="F676" s="123" t="str">
        <f>IF('表格编辑 '!H676="","",'表格编辑 '!H676)</f>
        <v/>
      </c>
      <c r="G676" s="123" t="str">
        <f>IF('表格编辑 '!I676="","",'表格编辑 '!I676)</f>
        <v/>
      </c>
      <c r="H676" s="123" t="str">
        <f>IF('表格编辑 '!J676="","",'表格编辑 '!J676)</f>
        <v>test_deadth_event(RECEIVER, ARG0, ARG1, ARG2, ARG3,ARG4)</v>
      </c>
      <c r="I676" s="123">
        <f>IF('表格编辑 '!K676="","",'表格编辑 '!K676)</f>
        <v>1</v>
      </c>
      <c r="J676" s="123">
        <f>IF('表格编辑 '!L676="","",'表格编辑 '!L676)</f>
        <v>2632</v>
      </c>
      <c r="K676" s="123">
        <f>IF('表格编辑 '!M676="","",'表格编辑 '!M676)</f>
        <v>1800</v>
      </c>
      <c r="L676" s="123" t="str">
        <f>IF('表格编辑 '!N676="","",'表格编辑 '!N676)</f>
        <v/>
      </c>
      <c r="M676" s="123" t="str">
        <f>IF('表格编辑 '!O676="","",'表格编辑 '!O676)</f>
        <v/>
      </c>
      <c r="N676" s="123" t="str">
        <f>IF('表格编辑 '!P676="","",'表格编辑 '!P676)</f>
        <v/>
      </c>
      <c r="O676" s="123" t="str">
        <f>IF('表格编辑 '!Q676="","",'表格编辑 '!Q676)</f>
        <v/>
      </c>
      <c r="P676" s="123" t="str">
        <f>IF('表格编辑 '!R676="","",'表格编辑 '!R676)</f>
        <v/>
      </c>
      <c r="Q676" s="123">
        <f>IF('表格编辑 '!S676="","",'表格编辑 '!S676)</f>
        <v>320</v>
      </c>
      <c r="R676" s="123" t="str">
        <f>IF('表格编辑 '!T676="","",'表格编辑 '!T676)</f>
        <v/>
      </c>
      <c r="S676" s="123" t="str">
        <f>IF('表格编辑 '!U676="","",'表格编辑 '!U676)</f>
        <v/>
      </c>
      <c r="T676" s="123" t="str">
        <f>IF('表格编辑 '!V676="","",'表格编辑 '!V676)</f>
        <v/>
      </c>
      <c r="U676" s="123" t="str">
        <f>IF('表格编辑 '!W676="","",'表格编辑 '!W676)</f>
        <v/>
      </c>
      <c r="V676" s="123" t="str">
        <f>IF('表格编辑 '!X676="","",'表格编辑 '!X676)</f>
        <v/>
      </c>
      <c r="W676" s="123" t="str">
        <f>IF('表格编辑 '!Y676="","",'表格编辑 '!Y676)</f>
        <v/>
      </c>
      <c r="X676" s="123" t="str">
        <f>IF('表格编辑 '!Z676="","",'表格编辑 '!Z676)</f>
        <v/>
      </c>
      <c r="Y676" s="123" t="str">
        <f>IF('表格编辑 '!AA676="","",'表格编辑 '!AA676)</f>
        <v/>
      </c>
      <c r="Z676" s="123" t="str">
        <f>IF('表格编辑 '!AB676="","",'表格编辑 '!AB676)</f>
        <v/>
      </c>
      <c r="AA676" s="123" t="str">
        <f>IF('表格编辑 '!AC676="","",'表格编辑 '!AC676)</f>
        <v/>
      </c>
      <c r="AB676" s="123" t="str">
        <f>IF('表格编辑 '!AD676="","",'表格编辑 '!AD676)</f>
        <v/>
      </c>
      <c r="AC676" s="123" t="str">
        <f>IF('表格编辑 '!AE676="","",'表格编辑 '!AE676)</f>
        <v/>
      </c>
      <c r="AD676" s="123">
        <f>IF('表格编辑 '!AF676="","",'表格编辑 '!AF676)</f>
        <v>140263</v>
      </c>
    </row>
    <row r="677" spans="1:30">
      <c r="A677" s="123">
        <f>IF('表格编辑 '!A677="","",'表格编辑 '!A677)</f>
        <v>40264</v>
      </c>
      <c r="B677" s="123">
        <f>IF('表格编辑 '!B677="","",'表格编辑 '!B677)</f>
        <v>50132</v>
      </c>
      <c r="C677" s="123">
        <f>IF('表格编辑 '!E677="","",'表格编辑 '!E677)</f>
        <v>60</v>
      </c>
      <c r="D677" s="123" t="str">
        <f>IF('表格编辑 '!F677="","",'表格编辑 '!F677)</f>
        <v>AI_born_event(RECEIVER, ARG0, ARG1, ARG2, ARG3,ARG4)</v>
      </c>
      <c r="E677" s="123" t="str">
        <f>IF('表格编辑 '!G677="","",'表格编辑 '!G677)</f>
        <v>AI_update_event(RECEIVER, ARG0, ARG1, ARG2, ARG3,ARG4)</v>
      </c>
      <c r="F677" s="123" t="str">
        <f>IF('表格编辑 '!H677="","",'表格编辑 '!H677)</f>
        <v/>
      </c>
      <c r="G677" s="123" t="str">
        <f>IF('表格编辑 '!I677="","",'表格编辑 '!I677)</f>
        <v/>
      </c>
      <c r="H677" s="123" t="str">
        <f>IF('表格编辑 '!J677="","",'表格编辑 '!J677)</f>
        <v>test_deadth_event(RECEIVER, ARG0, ARG1, ARG2, ARG3,ARG4)</v>
      </c>
      <c r="I677" s="123">
        <f>IF('表格编辑 '!K677="","",'表格编辑 '!K677)</f>
        <v>1</v>
      </c>
      <c r="J677" s="123">
        <f>IF('表格编辑 '!L677="","",'表格编辑 '!L677)</f>
        <v>1984</v>
      </c>
      <c r="K677" s="123">
        <f>IF('表格编辑 '!M677="","",'表格编辑 '!M677)</f>
        <v>1800</v>
      </c>
      <c r="L677" s="123" t="str">
        <f>IF('表格编辑 '!N677="","",'表格编辑 '!N677)</f>
        <v/>
      </c>
      <c r="M677" s="123" t="str">
        <f>IF('表格编辑 '!O677="","",'表格编辑 '!O677)</f>
        <v/>
      </c>
      <c r="N677" s="123" t="str">
        <f>IF('表格编辑 '!P677="","",'表格编辑 '!P677)</f>
        <v/>
      </c>
      <c r="O677" s="123" t="str">
        <f>IF('表格编辑 '!Q677="","",'表格编辑 '!Q677)</f>
        <v/>
      </c>
      <c r="P677" s="123" t="str">
        <f>IF('表格编辑 '!R677="","",'表格编辑 '!R677)</f>
        <v/>
      </c>
      <c r="Q677" s="123">
        <f>IF('表格编辑 '!S677="","",'表格编辑 '!S677)</f>
        <v>320</v>
      </c>
      <c r="R677" s="123" t="str">
        <f>IF('表格编辑 '!T677="","",'表格编辑 '!T677)</f>
        <v/>
      </c>
      <c r="S677" s="123" t="str">
        <f>IF('表格编辑 '!U677="","",'表格编辑 '!U677)</f>
        <v/>
      </c>
      <c r="T677" s="123" t="str">
        <f>IF('表格编辑 '!V677="","",'表格编辑 '!V677)</f>
        <v/>
      </c>
      <c r="U677" s="123" t="str">
        <f>IF('表格编辑 '!W677="","",'表格编辑 '!W677)</f>
        <v/>
      </c>
      <c r="V677" s="123" t="str">
        <f>IF('表格编辑 '!X677="","",'表格编辑 '!X677)</f>
        <v/>
      </c>
      <c r="W677" s="123" t="str">
        <f>IF('表格编辑 '!Y677="","",'表格编辑 '!Y677)</f>
        <v/>
      </c>
      <c r="X677" s="123" t="str">
        <f>IF('表格编辑 '!Z677="","",'表格编辑 '!Z677)</f>
        <v/>
      </c>
      <c r="Y677" s="123" t="str">
        <f>IF('表格编辑 '!AA677="","",'表格编辑 '!AA677)</f>
        <v/>
      </c>
      <c r="Z677" s="123" t="str">
        <f>IF('表格编辑 '!AB677="","",'表格编辑 '!AB677)</f>
        <v/>
      </c>
      <c r="AA677" s="123" t="str">
        <f>IF('表格编辑 '!AC677="","",'表格编辑 '!AC677)</f>
        <v/>
      </c>
      <c r="AB677" s="123" t="str">
        <f>IF('表格编辑 '!AD677="","",'表格编辑 '!AD677)</f>
        <v/>
      </c>
      <c r="AC677" s="123" t="str">
        <f>IF('表格编辑 '!AE677="","",'表格编辑 '!AE677)</f>
        <v/>
      </c>
      <c r="AD677" s="123">
        <f>IF('表格编辑 '!AF677="","",'表格编辑 '!AF677)</f>
        <v>140264</v>
      </c>
    </row>
    <row r="678" spans="1:30">
      <c r="A678" s="123">
        <f>IF('表格编辑 '!A678="","",'表格编辑 '!A678)</f>
        <v>40265</v>
      </c>
      <c r="B678" s="123">
        <f>IF('表格编辑 '!B678="","",'表格编辑 '!B678)</f>
        <v>50150</v>
      </c>
      <c r="C678" s="123">
        <f>IF('表格编辑 '!E678="","",'表格编辑 '!E678)</f>
        <v>60</v>
      </c>
      <c r="D678" s="123" t="str">
        <f>IF('表格编辑 '!F678="","",'表格编辑 '!F678)</f>
        <v>AI_born_event(RECEIVER, ARG0, ARG1, ARG2, ARG3,ARG4)</v>
      </c>
      <c r="E678" s="123" t="str">
        <f>IF('表格编辑 '!G678="","",'表格编辑 '!G678)</f>
        <v>AI_update_event(RECEIVER, ARG0, ARG1, ARG2, ARG3,ARG4)</v>
      </c>
      <c r="F678" s="123" t="str">
        <f>IF('表格编辑 '!H678="","",'表格编辑 '!H678)</f>
        <v/>
      </c>
      <c r="G678" s="123" t="str">
        <f>IF('表格编辑 '!I678="","",'表格编辑 '!I678)</f>
        <v/>
      </c>
      <c r="H678" s="123" t="str">
        <f>IF('表格编辑 '!J678="","",'表格编辑 '!J678)</f>
        <v>test_deadth_event(RECEIVER, ARG0, ARG1, ARG2, ARG3,ARG4)</v>
      </c>
      <c r="I678" s="123">
        <f>IF('表格编辑 '!K678="","",'表格编辑 '!K678)</f>
        <v>1</v>
      </c>
      <c r="J678" s="123">
        <f>IF('表格编辑 '!L678="","",'表格编辑 '!L678)</f>
        <v>1112</v>
      </c>
      <c r="K678" s="123">
        <f>IF('表格编辑 '!M678="","",'表格编辑 '!M678)</f>
        <v>1800</v>
      </c>
      <c r="L678" s="123" t="str">
        <f>IF('表格编辑 '!N678="","",'表格编辑 '!N678)</f>
        <v/>
      </c>
      <c r="M678" s="123" t="str">
        <f>IF('表格编辑 '!O678="","",'表格编辑 '!O678)</f>
        <v/>
      </c>
      <c r="N678" s="123" t="str">
        <f>IF('表格编辑 '!P678="","",'表格编辑 '!P678)</f>
        <v/>
      </c>
      <c r="O678" s="123" t="str">
        <f>IF('表格编辑 '!Q678="","",'表格编辑 '!Q678)</f>
        <v/>
      </c>
      <c r="P678" s="123" t="str">
        <f>IF('表格编辑 '!R678="","",'表格编辑 '!R678)</f>
        <v/>
      </c>
      <c r="Q678" s="123">
        <f>IF('表格编辑 '!S678="","",'表格编辑 '!S678)</f>
        <v>320</v>
      </c>
      <c r="R678" s="123" t="str">
        <f>IF('表格编辑 '!T678="","",'表格编辑 '!T678)</f>
        <v/>
      </c>
      <c r="S678" s="123" t="str">
        <f>IF('表格编辑 '!U678="","",'表格编辑 '!U678)</f>
        <v/>
      </c>
      <c r="T678" s="123" t="str">
        <f>IF('表格编辑 '!V678="","",'表格编辑 '!V678)</f>
        <v/>
      </c>
      <c r="U678" s="123" t="str">
        <f>IF('表格编辑 '!W678="","",'表格编辑 '!W678)</f>
        <v/>
      </c>
      <c r="V678" s="123" t="str">
        <f>IF('表格编辑 '!X678="","",'表格编辑 '!X678)</f>
        <v/>
      </c>
      <c r="W678" s="123" t="str">
        <f>IF('表格编辑 '!Y678="","",'表格编辑 '!Y678)</f>
        <v/>
      </c>
      <c r="X678" s="123" t="str">
        <f>IF('表格编辑 '!Z678="","",'表格编辑 '!Z678)</f>
        <v/>
      </c>
      <c r="Y678" s="123" t="str">
        <f>IF('表格编辑 '!AA678="","",'表格编辑 '!AA678)</f>
        <v/>
      </c>
      <c r="Z678" s="123" t="str">
        <f>IF('表格编辑 '!AB678="","",'表格编辑 '!AB678)</f>
        <v/>
      </c>
      <c r="AA678" s="123" t="str">
        <f>IF('表格编辑 '!AC678="","",'表格编辑 '!AC678)</f>
        <v/>
      </c>
      <c r="AB678" s="123" t="str">
        <f>IF('表格编辑 '!AD678="","",'表格编辑 '!AD678)</f>
        <v/>
      </c>
      <c r="AC678" s="123" t="str">
        <f>IF('表格编辑 '!AE678="","",'表格编辑 '!AE678)</f>
        <v/>
      </c>
      <c r="AD678" s="123">
        <f>IF('表格编辑 '!AF678="","",'表格编辑 '!AF678)</f>
        <v>140265</v>
      </c>
    </row>
    <row r="679" spans="1:30">
      <c r="A679" s="123">
        <f>IF('表格编辑 '!A679="","",'表格编辑 '!A679)</f>
        <v>40266</v>
      </c>
      <c r="B679" s="123">
        <f>IF('表格编辑 '!B679="","",'表格编辑 '!B679)</f>
        <v>50033</v>
      </c>
      <c r="C679" s="123">
        <f>IF('表格编辑 '!E679="","",'表格编辑 '!E679)</f>
        <v>60</v>
      </c>
      <c r="D679" s="123" t="str">
        <f>IF('表格编辑 '!F679="","",'表格编辑 '!F679)</f>
        <v>AI_born_event(RECEIVER, ARG0, ARG1, ARG2, ARG3,ARG4)</v>
      </c>
      <c r="E679" s="123" t="str">
        <f>IF('表格编辑 '!G679="","",'表格编辑 '!G679)</f>
        <v>AI_update_event(RECEIVER, ARG0, ARG1, ARG2, ARG3,ARG4)</v>
      </c>
      <c r="F679" s="123" t="str">
        <f>IF('表格编辑 '!H679="","",'表格编辑 '!H679)</f>
        <v/>
      </c>
      <c r="G679" s="123" t="str">
        <f>IF('表格编辑 '!I679="","",'表格编辑 '!I679)</f>
        <v/>
      </c>
      <c r="H679" s="123" t="str">
        <f>IF('表格编辑 '!J679="","",'表格编辑 '!J679)</f>
        <v>test_deadth_event(RECEIVER, ARG0, ARG1, ARG2, ARG3,ARG4)</v>
      </c>
      <c r="I679" s="123">
        <f>IF('表格编辑 '!K679="","",'表格编辑 '!K679)</f>
        <v>1</v>
      </c>
      <c r="J679" s="123">
        <f>IF('表格编辑 '!L679="","",'表格编辑 '!L679)</f>
        <v>1744</v>
      </c>
      <c r="K679" s="123">
        <f>IF('表格编辑 '!M679="","",'表格编辑 '!M679)</f>
        <v>1800</v>
      </c>
      <c r="L679" s="123" t="str">
        <f>IF('表格编辑 '!N679="","",'表格编辑 '!N679)</f>
        <v/>
      </c>
      <c r="M679" s="123" t="str">
        <f>IF('表格编辑 '!O679="","",'表格编辑 '!O679)</f>
        <v/>
      </c>
      <c r="N679" s="123" t="str">
        <f>IF('表格编辑 '!P679="","",'表格编辑 '!P679)</f>
        <v/>
      </c>
      <c r="O679" s="123" t="str">
        <f>IF('表格编辑 '!Q679="","",'表格编辑 '!Q679)</f>
        <v/>
      </c>
      <c r="P679" s="123" t="str">
        <f>IF('表格编辑 '!R679="","",'表格编辑 '!R679)</f>
        <v/>
      </c>
      <c r="Q679" s="123">
        <f>IF('表格编辑 '!S679="","",'表格编辑 '!S679)</f>
        <v>320</v>
      </c>
      <c r="R679" s="123" t="str">
        <f>IF('表格编辑 '!T679="","",'表格编辑 '!T679)</f>
        <v/>
      </c>
      <c r="S679" s="123" t="str">
        <f>IF('表格编辑 '!U679="","",'表格编辑 '!U679)</f>
        <v/>
      </c>
      <c r="T679" s="123" t="str">
        <f>IF('表格编辑 '!V679="","",'表格编辑 '!V679)</f>
        <v/>
      </c>
      <c r="U679" s="123" t="str">
        <f>IF('表格编辑 '!W679="","",'表格编辑 '!W679)</f>
        <v/>
      </c>
      <c r="V679" s="123" t="str">
        <f>IF('表格编辑 '!X679="","",'表格编辑 '!X679)</f>
        <v/>
      </c>
      <c r="W679" s="123" t="str">
        <f>IF('表格编辑 '!Y679="","",'表格编辑 '!Y679)</f>
        <v/>
      </c>
      <c r="X679" s="123" t="str">
        <f>IF('表格编辑 '!Z679="","",'表格编辑 '!Z679)</f>
        <v/>
      </c>
      <c r="Y679" s="123" t="str">
        <f>IF('表格编辑 '!AA679="","",'表格编辑 '!AA679)</f>
        <v/>
      </c>
      <c r="Z679" s="123" t="str">
        <f>IF('表格编辑 '!AB679="","",'表格编辑 '!AB679)</f>
        <v/>
      </c>
      <c r="AA679" s="123" t="str">
        <f>IF('表格编辑 '!AC679="","",'表格编辑 '!AC679)</f>
        <v/>
      </c>
      <c r="AB679" s="123" t="str">
        <f>IF('表格编辑 '!AD679="","",'表格编辑 '!AD679)</f>
        <v/>
      </c>
      <c r="AC679" s="123" t="str">
        <f>IF('表格编辑 '!AE679="","",'表格编辑 '!AE679)</f>
        <v/>
      </c>
      <c r="AD679" s="123">
        <f>IF('表格编辑 '!AF679="","",'表格编辑 '!AF679)</f>
        <v>140266</v>
      </c>
    </row>
    <row r="680" spans="1:30">
      <c r="A680" s="123">
        <f>IF('表格编辑 '!A680="","",'表格编辑 '!A680)</f>
        <v>40267</v>
      </c>
      <c r="B680" s="123">
        <f>IF('表格编辑 '!B680="","",'表格编辑 '!B680)</f>
        <v>50155</v>
      </c>
      <c r="C680" s="123">
        <f>IF('表格编辑 '!E680="","",'表格编辑 '!E680)</f>
        <v>60</v>
      </c>
      <c r="D680" s="123" t="str">
        <f>IF('表格编辑 '!F680="","",'表格编辑 '!F680)</f>
        <v>AI_born_event(RECEIVER, ARG0, ARG1, ARG2, ARG3,ARG4)</v>
      </c>
      <c r="E680" s="123" t="str">
        <f>IF('表格编辑 '!G680="","",'表格编辑 '!G680)</f>
        <v>AI_update_event(RECEIVER, ARG0, ARG1, ARG2, ARG3,ARG4)</v>
      </c>
      <c r="F680" s="123" t="str">
        <f>IF('表格编辑 '!H680="","",'表格编辑 '!H680)</f>
        <v/>
      </c>
      <c r="G680" s="123" t="str">
        <f>IF('表格编辑 '!I680="","",'表格编辑 '!I680)</f>
        <v/>
      </c>
      <c r="H680" s="123" t="str">
        <f>IF('表格编辑 '!J680="","",'表格编辑 '!J680)</f>
        <v>test_deadth_event(RECEIVER, ARG0, ARG1, ARG2, ARG3,ARG4)</v>
      </c>
      <c r="I680" s="123">
        <f>IF('表格编辑 '!K680="","",'表格编辑 '!K680)</f>
        <v>1</v>
      </c>
      <c r="J680" s="123">
        <f>IF('表格编辑 '!L680="","",'表格编辑 '!L680)</f>
        <v>1954</v>
      </c>
      <c r="K680" s="123">
        <f>IF('表格编辑 '!M680="","",'表格编辑 '!M680)</f>
        <v>1800</v>
      </c>
      <c r="L680" s="123" t="str">
        <f>IF('表格编辑 '!N680="","",'表格编辑 '!N680)</f>
        <v/>
      </c>
      <c r="M680" s="123" t="str">
        <f>IF('表格编辑 '!O680="","",'表格编辑 '!O680)</f>
        <v/>
      </c>
      <c r="N680" s="123" t="str">
        <f>IF('表格编辑 '!P680="","",'表格编辑 '!P680)</f>
        <v/>
      </c>
      <c r="O680" s="123" t="str">
        <f>IF('表格编辑 '!Q680="","",'表格编辑 '!Q680)</f>
        <v/>
      </c>
      <c r="P680" s="123" t="str">
        <f>IF('表格编辑 '!R680="","",'表格编辑 '!R680)</f>
        <v/>
      </c>
      <c r="Q680" s="123">
        <f>IF('表格编辑 '!S680="","",'表格编辑 '!S680)</f>
        <v>320</v>
      </c>
      <c r="R680" s="123" t="str">
        <f>IF('表格编辑 '!T680="","",'表格编辑 '!T680)</f>
        <v/>
      </c>
      <c r="S680" s="123" t="str">
        <f>IF('表格编辑 '!U680="","",'表格编辑 '!U680)</f>
        <v/>
      </c>
      <c r="T680" s="123" t="str">
        <f>IF('表格编辑 '!V680="","",'表格编辑 '!V680)</f>
        <v/>
      </c>
      <c r="U680" s="123" t="str">
        <f>IF('表格编辑 '!W680="","",'表格编辑 '!W680)</f>
        <v/>
      </c>
      <c r="V680" s="123" t="str">
        <f>IF('表格编辑 '!X680="","",'表格编辑 '!X680)</f>
        <v/>
      </c>
      <c r="W680" s="123" t="str">
        <f>IF('表格编辑 '!Y680="","",'表格编辑 '!Y680)</f>
        <v/>
      </c>
      <c r="X680" s="123" t="str">
        <f>IF('表格编辑 '!Z680="","",'表格编辑 '!Z680)</f>
        <v/>
      </c>
      <c r="Y680" s="123" t="str">
        <f>IF('表格编辑 '!AA680="","",'表格编辑 '!AA680)</f>
        <v/>
      </c>
      <c r="Z680" s="123" t="str">
        <f>IF('表格编辑 '!AB680="","",'表格编辑 '!AB680)</f>
        <v/>
      </c>
      <c r="AA680" s="123" t="str">
        <f>IF('表格编辑 '!AC680="","",'表格编辑 '!AC680)</f>
        <v/>
      </c>
      <c r="AB680" s="123" t="str">
        <f>IF('表格编辑 '!AD680="","",'表格编辑 '!AD680)</f>
        <v/>
      </c>
      <c r="AC680" s="123" t="str">
        <f>IF('表格编辑 '!AE680="","",'表格编辑 '!AE680)</f>
        <v/>
      </c>
      <c r="AD680" s="123">
        <f>IF('表格编辑 '!AF680="","",'表格编辑 '!AF680)</f>
        <v>140267</v>
      </c>
    </row>
    <row r="681" spans="1:30">
      <c r="A681" s="123">
        <f>IF('表格编辑 '!A681="","",'表格编辑 '!A681)</f>
        <v>40268</v>
      </c>
      <c r="B681" s="123">
        <f>IF('表格编辑 '!B681="","",'表格编辑 '!B681)</f>
        <v>50056</v>
      </c>
      <c r="C681" s="123">
        <f>IF('表格编辑 '!E681="","",'表格编辑 '!E681)</f>
        <v>60</v>
      </c>
      <c r="D681" s="123" t="str">
        <f>IF('表格编辑 '!F681="","",'表格编辑 '!F681)</f>
        <v>AI_born_event(RECEIVER, ARG0, ARG1, ARG2, ARG3,ARG4)</v>
      </c>
      <c r="E681" s="123" t="str">
        <f>IF('表格编辑 '!G681="","",'表格编辑 '!G681)</f>
        <v>AI_update_event(RECEIVER, ARG0, ARG1, ARG2, ARG3,ARG4)</v>
      </c>
      <c r="F681" s="123" t="str">
        <f>IF('表格编辑 '!H681="","",'表格编辑 '!H681)</f>
        <v/>
      </c>
      <c r="G681" s="123" t="str">
        <f>IF('表格编辑 '!I681="","",'表格编辑 '!I681)</f>
        <v/>
      </c>
      <c r="H681" s="123" t="str">
        <f>IF('表格编辑 '!J681="","",'表格编辑 '!J681)</f>
        <v>test_deadth_event(RECEIVER, ARG0, ARG1, ARG2, ARG3,ARG4)</v>
      </c>
      <c r="I681" s="123">
        <f>IF('表格编辑 '!K681="","",'表格编辑 '!K681)</f>
        <v>1</v>
      </c>
      <c r="J681" s="123">
        <f>IF('表格编辑 '!L681="","",'表格编辑 '!L681)</f>
        <v>2410</v>
      </c>
      <c r="K681" s="123">
        <f>IF('表格编辑 '!M681="","",'表格编辑 '!M681)</f>
        <v>1800</v>
      </c>
      <c r="L681" s="123" t="str">
        <f>IF('表格编辑 '!N681="","",'表格编辑 '!N681)</f>
        <v/>
      </c>
      <c r="M681" s="123" t="str">
        <f>IF('表格编辑 '!O681="","",'表格编辑 '!O681)</f>
        <v/>
      </c>
      <c r="N681" s="123" t="str">
        <f>IF('表格编辑 '!P681="","",'表格编辑 '!P681)</f>
        <v/>
      </c>
      <c r="O681" s="123" t="str">
        <f>IF('表格编辑 '!Q681="","",'表格编辑 '!Q681)</f>
        <v/>
      </c>
      <c r="P681" s="123" t="str">
        <f>IF('表格编辑 '!R681="","",'表格编辑 '!R681)</f>
        <v/>
      </c>
      <c r="Q681" s="123">
        <f>IF('表格编辑 '!S681="","",'表格编辑 '!S681)</f>
        <v>320</v>
      </c>
      <c r="R681" s="123" t="str">
        <f>IF('表格编辑 '!T681="","",'表格编辑 '!T681)</f>
        <v/>
      </c>
      <c r="S681" s="123" t="str">
        <f>IF('表格编辑 '!U681="","",'表格编辑 '!U681)</f>
        <v/>
      </c>
      <c r="T681" s="123" t="str">
        <f>IF('表格编辑 '!V681="","",'表格编辑 '!V681)</f>
        <v/>
      </c>
      <c r="U681" s="123" t="str">
        <f>IF('表格编辑 '!W681="","",'表格编辑 '!W681)</f>
        <v/>
      </c>
      <c r="V681" s="123" t="str">
        <f>IF('表格编辑 '!X681="","",'表格编辑 '!X681)</f>
        <v/>
      </c>
      <c r="W681" s="123" t="str">
        <f>IF('表格编辑 '!Y681="","",'表格编辑 '!Y681)</f>
        <v/>
      </c>
      <c r="X681" s="123" t="str">
        <f>IF('表格编辑 '!Z681="","",'表格编辑 '!Z681)</f>
        <v/>
      </c>
      <c r="Y681" s="123" t="str">
        <f>IF('表格编辑 '!AA681="","",'表格编辑 '!AA681)</f>
        <v/>
      </c>
      <c r="Z681" s="123" t="str">
        <f>IF('表格编辑 '!AB681="","",'表格编辑 '!AB681)</f>
        <v/>
      </c>
      <c r="AA681" s="123" t="str">
        <f>IF('表格编辑 '!AC681="","",'表格编辑 '!AC681)</f>
        <v/>
      </c>
      <c r="AB681" s="123" t="str">
        <f>IF('表格编辑 '!AD681="","",'表格编辑 '!AD681)</f>
        <v/>
      </c>
      <c r="AC681" s="123" t="str">
        <f>IF('表格编辑 '!AE681="","",'表格编辑 '!AE681)</f>
        <v/>
      </c>
      <c r="AD681" s="123">
        <f>IF('表格编辑 '!AF681="","",'表格编辑 '!AF681)</f>
        <v>140268</v>
      </c>
    </row>
    <row r="682" spans="1:30">
      <c r="A682" s="123">
        <f>IF('表格编辑 '!A682="","",'表格编辑 '!A682)</f>
        <v>40269</v>
      </c>
      <c r="B682" s="123">
        <f>IF('表格编辑 '!B682="","",'表格编辑 '!B682)</f>
        <v>50111</v>
      </c>
      <c r="C682" s="123">
        <f>IF('表格编辑 '!E682="","",'表格编辑 '!E682)</f>
        <v>60</v>
      </c>
      <c r="D682" s="123" t="str">
        <f>IF('表格编辑 '!F682="","",'表格编辑 '!F682)</f>
        <v>AI_born_event(RECEIVER, ARG0, ARG1, ARG2, ARG3,ARG4)</v>
      </c>
      <c r="E682" s="123" t="str">
        <f>IF('表格编辑 '!G682="","",'表格编辑 '!G682)</f>
        <v>AI_update_event(RECEIVER, ARG0, ARG1, ARG2, ARG3,ARG4)</v>
      </c>
      <c r="F682" s="123" t="str">
        <f>IF('表格编辑 '!H682="","",'表格编辑 '!H682)</f>
        <v/>
      </c>
      <c r="G682" s="123" t="str">
        <f>IF('表格编辑 '!I682="","",'表格编辑 '!I682)</f>
        <v/>
      </c>
      <c r="H682" s="123" t="str">
        <f>IF('表格编辑 '!J682="","",'表格编辑 '!J682)</f>
        <v>test_deadth_event(RECEIVER, ARG0, ARG1, ARG2, ARG3,ARG4)</v>
      </c>
      <c r="I682" s="123">
        <f>IF('表格编辑 '!K682="","",'表格编辑 '!K682)</f>
        <v>1</v>
      </c>
      <c r="J682" s="123">
        <f>IF('表格编辑 '!L682="","",'表格编辑 '!L682)</f>
        <v>2606</v>
      </c>
      <c r="K682" s="123">
        <f>IF('表格编辑 '!M682="","",'表格编辑 '!M682)</f>
        <v>1800</v>
      </c>
      <c r="L682" s="123" t="str">
        <f>IF('表格编辑 '!N682="","",'表格编辑 '!N682)</f>
        <v/>
      </c>
      <c r="M682" s="123" t="str">
        <f>IF('表格编辑 '!O682="","",'表格编辑 '!O682)</f>
        <v/>
      </c>
      <c r="N682" s="123" t="str">
        <f>IF('表格编辑 '!P682="","",'表格编辑 '!P682)</f>
        <v/>
      </c>
      <c r="O682" s="123" t="str">
        <f>IF('表格编辑 '!Q682="","",'表格编辑 '!Q682)</f>
        <v/>
      </c>
      <c r="P682" s="123" t="str">
        <f>IF('表格编辑 '!R682="","",'表格编辑 '!R682)</f>
        <v/>
      </c>
      <c r="Q682" s="123">
        <f>IF('表格编辑 '!S682="","",'表格编辑 '!S682)</f>
        <v>320</v>
      </c>
      <c r="R682" s="123" t="str">
        <f>IF('表格编辑 '!T682="","",'表格编辑 '!T682)</f>
        <v/>
      </c>
      <c r="S682" s="123" t="str">
        <f>IF('表格编辑 '!U682="","",'表格编辑 '!U682)</f>
        <v/>
      </c>
      <c r="T682" s="123" t="str">
        <f>IF('表格编辑 '!V682="","",'表格编辑 '!V682)</f>
        <v/>
      </c>
      <c r="U682" s="123" t="str">
        <f>IF('表格编辑 '!W682="","",'表格编辑 '!W682)</f>
        <v/>
      </c>
      <c r="V682" s="123" t="str">
        <f>IF('表格编辑 '!X682="","",'表格编辑 '!X682)</f>
        <v/>
      </c>
      <c r="W682" s="123" t="str">
        <f>IF('表格编辑 '!Y682="","",'表格编辑 '!Y682)</f>
        <v/>
      </c>
      <c r="X682" s="123" t="str">
        <f>IF('表格编辑 '!Z682="","",'表格编辑 '!Z682)</f>
        <v/>
      </c>
      <c r="Y682" s="123" t="str">
        <f>IF('表格编辑 '!AA682="","",'表格编辑 '!AA682)</f>
        <v/>
      </c>
      <c r="Z682" s="123" t="str">
        <f>IF('表格编辑 '!AB682="","",'表格编辑 '!AB682)</f>
        <v/>
      </c>
      <c r="AA682" s="123" t="str">
        <f>IF('表格编辑 '!AC682="","",'表格编辑 '!AC682)</f>
        <v/>
      </c>
      <c r="AB682" s="123" t="str">
        <f>IF('表格编辑 '!AD682="","",'表格编辑 '!AD682)</f>
        <v/>
      </c>
      <c r="AC682" s="123" t="str">
        <f>IF('表格编辑 '!AE682="","",'表格编辑 '!AE682)</f>
        <v/>
      </c>
      <c r="AD682" s="123">
        <f>IF('表格编辑 '!AF682="","",'表格编辑 '!AF682)</f>
        <v>140269</v>
      </c>
    </row>
    <row r="683" spans="1:30">
      <c r="A683" s="123">
        <f>IF('表格编辑 '!A683="","",'表格编辑 '!A683)</f>
        <v>40270</v>
      </c>
      <c r="B683" s="123">
        <f>IF('表格编辑 '!B683="","",'表格编辑 '!B683)</f>
        <v>50092</v>
      </c>
      <c r="C683" s="123">
        <f>IF('表格编辑 '!E683="","",'表格编辑 '!E683)</f>
        <v>60</v>
      </c>
      <c r="D683" s="123" t="str">
        <f>IF('表格编辑 '!F683="","",'表格编辑 '!F683)</f>
        <v>AI_born_event(RECEIVER, ARG0, ARG1, ARG2, ARG3,ARG4)</v>
      </c>
      <c r="E683" s="123" t="str">
        <f>IF('表格编辑 '!G683="","",'表格编辑 '!G683)</f>
        <v>AI_update_event(RECEIVER, ARG0, ARG1, ARG2, ARG3,ARG4)</v>
      </c>
      <c r="F683" s="123" t="str">
        <f>IF('表格编辑 '!H683="","",'表格编辑 '!H683)</f>
        <v/>
      </c>
      <c r="G683" s="123" t="str">
        <f>IF('表格编辑 '!I683="","",'表格编辑 '!I683)</f>
        <v/>
      </c>
      <c r="H683" s="123" t="str">
        <f>IF('表格编辑 '!J683="","",'表格编辑 '!J683)</f>
        <v>test_deadth_event(RECEIVER, ARG0, ARG1, ARG2, ARG3,ARG4)</v>
      </c>
      <c r="I683" s="123">
        <f>IF('表格编辑 '!K683="","",'表格编辑 '!K683)</f>
        <v>1</v>
      </c>
      <c r="J683" s="123">
        <f>IF('表格编辑 '!L683="","",'表格编辑 '!L683)</f>
        <v>1618</v>
      </c>
      <c r="K683" s="123">
        <f>IF('表格编辑 '!M683="","",'表格编辑 '!M683)</f>
        <v>1800</v>
      </c>
      <c r="L683" s="123" t="str">
        <f>IF('表格编辑 '!N683="","",'表格编辑 '!N683)</f>
        <v/>
      </c>
      <c r="M683" s="123" t="str">
        <f>IF('表格编辑 '!O683="","",'表格编辑 '!O683)</f>
        <v/>
      </c>
      <c r="N683" s="123" t="str">
        <f>IF('表格编辑 '!P683="","",'表格编辑 '!P683)</f>
        <v/>
      </c>
      <c r="O683" s="123" t="str">
        <f>IF('表格编辑 '!Q683="","",'表格编辑 '!Q683)</f>
        <v/>
      </c>
      <c r="P683" s="123" t="str">
        <f>IF('表格编辑 '!R683="","",'表格编辑 '!R683)</f>
        <v/>
      </c>
      <c r="Q683" s="123">
        <f>IF('表格编辑 '!S683="","",'表格编辑 '!S683)</f>
        <v>320</v>
      </c>
      <c r="R683" s="123" t="str">
        <f>IF('表格编辑 '!T683="","",'表格编辑 '!T683)</f>
        <v/>
      </c>
      <c r="S683" s="123" t="str">
        <f>IF('表格编辑 '!U683="","",'表格编辑 '!U683)</f>
        <v/>
      </c>
      <c r="T683" s="123" t="str">
        <f>IF('表格编辑 '!V683="","",'表格编辑 '!V683)</f>
        <v/>
      </c>
      <c r="U683" s="123" t="str">
        <f>IF('表格编辑 '!W683="","",'表格编辑 '!W683)</f>
        <v/>
      </c>
      <c r="V683" s="123" t="str">
        <f>IF('表格编辑 '!X683="","",'表格编辑 '!X683)</f>
        <v/>
      </c>
      <c r="W683" s="123" t="str">
        <f>IF('表格编辑 '!Y683="","",'表格编辑 '!Y683)</f>
        <v/>
      </c>
      <c r="X683" s="123" t="str">
        <f>IF('表格编辑 '!Z683="","",'表格编辑 '!Z683)</f>
        <v/>
      </c>
      <c r="Y683" s="123" t="str">
        <f>IF('表格编辑 '!AA683="","",'表格编辑 '!AA683)</f>
        <v/>
      </c>
      <c r="Z683" s="123" t="str">
        <f>IF('表格编辑 '!AB683="","",'表格编辑 '!AB683)</f>
        <v/>
      </c>
      <c r="AA683" s="123" t="str">
        <f>IF('表格编辑 '!AC683="","",'表格编辑 '!AC683)</f>
        <v/>
      </c>
      <c r="AB683" s="123" t="str">
        <f>IF('表格编辑 '!AD683="","",'表格编辑 '!AD683)</f>
        <v/>
      </c>
      <c r="AC683" s="123" t="str">
        <f>IF('表格编辑 '!AE683="","",'表格编辑 '!AE683)</f>
        <v/>
      </c>
      <c r="AD683" s="123">
        <f>IF('表格编辑 '!AF683="","",'表格编辑 '!AF683)</f>
        <v>140270</v>
      </c>
    </row>
    <row r="684" spans="1:30">
      <c r="A684" s="123">
        <f>IF('表格编辑 '!A684="","",'表格编辑 '!A684)</f>
        <v>40271</v>
      </c>
      <c r="B684" s="123">
        <f>IF('表格编辑 '!B684="","",'表格编辑 '!B684)</f>
        <v>50063</v>
      </c>
      <c r="C684" s="123">
        <f>IF('表格编辑 '!E684="","",'表格编辑 '!E684)</f>
        <v>24</v>
      </c>
      <c r="D684" s="123" t="str">
        <f>IF('表格编辑 '!F684="","",'表格编辑 '!F684)</f>
        <v>AI_born_event(RECEIVER, ARG0, ARG1, ARG2, ARG3,ARG4)</v>
      </c>
      <c r="E684" s="123" t="str">
        <f>IF('表格编辑 '!G684="","",'表格编辑 '!G684)</f>
        <v>AI_update_event(RECEIVER, ARG0, ARG1, ARG2, ARG3,ARG4)</v>
      </c>
      <c r="F684" s="123" t="str">
        <f>IF('表格编辑 '!H684="","",'表格编辑 '!H684)</f>
        <v/>
      </c>
      <c r="G684" s="123" t="str">
        <f>IF('表格编辑 '!I684="","",'表格编辑 '!I684)</f>
        <v/>
      </c>
      <c r="H684" s="123" t="str">
        <f>IF('表格编辑 '!J684="","",'表格编辑 '!J684)</f>
        <v>test_deadth_event(RECEIVER, ARG0, ARG1, ARG2, ARG3,ARG4)</v>
      </c>
      <c r="I684" s="123">
        <f>IF('表格编辑 '!K684="","",'表格编辑 '!K684)</f>
        <v>1</v>
      </c>
      <c r="J684" s="123">
        <f>IF('表格编辑 '!L684="","",'表格编辑 '!L684)</f>
        <v>554</v>
      </c>
      <c r="K684" s="123">
        <f>IF('表格编辑 '!M684="","",'表格编辑 '!M684)</f>
        <v>720</v>
      </c>
      <c r="L684" s="123" t="str">
        <f>IF('表格编辑 '!N684="","",'表格编辑 '!N684)</f>
        <v/>
      </c>
      <c r="M684" s="123" t="str">
        <f>IF('表格编辑 '!O684="","",'表格编辑 '!O684)</f>
        <v/>
      </c>
      <c r="N684" s="123" t="str">
        <f>IF('表格编辑 '!P684="","",'表格编辑 '!P684)</f>
        <v/>
      </c>
      <c r="O684" s="123" t="str">
        <f>IF('表格编辑 '!Q684="","",'表格编辑 '!Q684)</f>
        <v/>
      </c>
      <c r="P684" s="123" t="str">
        <f>IF('表格编辑 '!R684="","",'表格编辑 '!R684)</f>
        <v/>
      </c>
      <c r="Q684" s="123">
        <f>IF('表格编辑 '!S684="","",'表格编辑 '!S684)</f>
        <v>320</v>
      </c>
      <c r="R684" s="123" t="str">
        <f>IF('表格编辑 '!T684="","",'表格编辑 '!T684)</f>
        <v/>
      </c>
      <c r="S684" s="123" t="str">
        <f>IF('表格编辑 '!U684="","",'表格编辑 '!U684)</f>
        <v/>
      </c>
      <c r="T684" s="123" t="str">
        <f>IF('表格编辑 '!V684="","",'表格编辑 '!V684)</f>
        <v/>
      </c>
      <c r="U684" s="123" t="str">
        <f>IF('表格编辑 '!W684="","",'表格编辑 '!W684)</f>
        <v/>
      </c>
      <c r="V684" s="123" t="str">
        <f>IF('表格编辑 '!X684="","",'表格编辑 '!X684)</f>
        <v/>
      </c>
      <c r="W684" s="123" t="str">
        <f>IF('表格编辑 '!Y684="","",'表格编辑 '!Y684)</f>
        <v/>
      </c>
      <c r="X684" s="123" t="str">
        <f>IF('表格编辑 '!Z684="","",'表格编辑 '!Z684)</f>
        <v/>
      </c>
      <c r="Y684" s="123" t="str">
        <f>IF('表格编辑 '!AA684="","",'表格编辑 '!AA684)</f>
        <v/>
      </c>
      <c r="Z684" s="123" t="str">
        <f>IF('表格编辑 '!AB684="","",'表格编辑 '!AB684)</f>
        <v/>
      </c>
      <c r="AA684" s="123" t="str">
        <f>IF('表格编辑 '!AC684="","",'表格编辑 '!AC684)</f>
        <v/>
      </c>
      <c r="AB684" s="123" t="str">
        <f>IF('表格编辑 '!AD684="","",'表格编辑 '!AD684)</f>
        <v/>
      </c>
      <c r="AC684" s="123" t="str">
        <f>IF('表格编辑 '!AE684="","",'表格编辑 '!AE684)</f>
        <v/>
      </c>
      <c r="AD684" s="123">
        <f>IF('表格编辑 '!AF684="","",'表格编辑 '!AF684)</f>
        <v>140271</v>
      </c>
    </row>
    <row r="685" spans="1:30">
      <c r="A685" s="123">
        <f>IF('表格编辑 '!A685="","",'表格编辑 '!A685)</f>
        <v>40272</v>
      </c>
      <c r="B685" s="123">
        <f>IF('表格编辑 '!B685="","",'表格编辑 '!B685)</f>
        <v>50153</v>
      </c>
      <c r="C685" s="123">
        <f>IF('表格编辑 '!E685="","",'表格编辑 '!E685)</f>
        <v>24</v>
      </c>
      <c r="D685" s="123" t="str">
        <f>IF('表格编辑 '!F685="","",'表格编辑 '!F685)</f>
        <v>AI_born_event(RECEIVER, ARG0, ARG1, ARG2, ARG3,ARG4)</v>
      </c>
      <c r="E685" s="123" t="str">
        <f>IF('表格编辑 '!G685="","",'表格编辑 '!G685)</f>
        <v>AI_update_event(RECEIVER, ARG0, ARG1, ARG2, ARG3,ARG4)</v>
      </c>
      <c r="F685" s="123" t="str">
        <f>IF('表格编辑 '!H685="","",'表格编辑 '!H685)</f>
        <v/>
      </c>
      <c r="G685" s="123" t="str">
        <f>IF('表格编辑 '!I685="","",'表格编辑 '!I685)</f>
        <v/>
      </c>
      <c r="H685" s="123" t="str">
        <f>IF('表格编辑 '!J685="","",'表格编辑 '!J685)</f>
        <v>test_deadth_event(RECEIVER, ARG0, ARG1, ARG2, ARG3,ARG4)</v>
      </c>
      <c r="I685" s="123">
        <f>IF('表格编辑 '!K685="","",'表格编辑 '!K685)</f>
        <v>1</v>
      </c>
      <c r="J685" s="123">
        <f>IF('表格编辑 '!L685="","",'表格编辑 '!L685)</f>
        <v>86</v>
      </c>
      <c r="K685" s="123">
        <f>IF('表格编辑 '!M685="","",'表格编辑 '!M685)</f>
        <v>720</v>
      </c>
      <c r="L685" s="123" t="str">
        <f>IF('表格编辑 '!N685="","",'表格编辑 '!N685)</f>
        <v/>
      </c>
      <c r="M685" s="123" t="str">
        <f>IF('表格编辑 '!O685="","",'表格编辑 '!O685)</f>
        <v/>
      </c>
      <c r="N685" s="123" t="str">
        <f>IF('表格编辑 '!P685="","",'表格编辑 '!P685)</f>
        <v/>
      </c>
      <c r="O685" s="123" t="str">
        <f>IF('表格编辑 '!Q685="","",'表格编辑 '!Q685)</f>
        <v/>
      </c>
      <c r="P685" s="123" t="str">
        <f>IF('表格编辑 '!R685="","",'表格编辑 '!R685)</f>
        <v/>
      </c>
      <c r="Q685" s="123">
        <f>IF('表格编辑 '!S685="","",'表格编辑 '!S685)</f>
        <v>320</v>
      </c>
      <c r="R685" s="123" t="str">
        <f>IF('表格编辑 '!T685="","",'表格编辑 '!T685)</f>
        <v/>
      </c>
      <c r="S685" s="123" t="str">
        <f>IF('表格编辑 '!U685="","",'表格编辑 '!U685)</f>
        <v/>
      </c>
      <c r="T685" s="123" t="str">
        <f>IF('表格编辑 '!V685="","",'表格编辑 '!V685)</f>
        <v/>
      </c>
      <c r="U685" s="123" t="str">
        <f>IF('表格编辑 '!W685="","",'表格编辑 '!W685)</f>
        <v/>
      </c>
      <c r="V685" s="123" t="str">
        <f>IF('表格编辑 '!X685="","",'表格编辑 '!X685)</f>
        <v/>
      </c>
      <c r="W685" s="123" t="str">
        <f>IF('表格编辑 '!Y685="","",'表格编辑 '!Y685)</f>
        <v/>
      </c>
      <c r="X685" s="123" t="str">
        <f>IF('表格编辑 '!Z685="","",'表格编辑 '!Z685)</f>
        <v/>
      </c>
      <c r="Y685" s="123" t="str">
        <f>IF('表格编辑 '!AA685="","",'表格编辑 '!AA685)</f>
        <v/>
      </c>
      <c r="Z685" s="123" t="str">
        <f>IF('表格编辑 '!AB685="","",'表格编辑 '!AB685)</f>
        <v/>
      </c>
      <c r="AA685" s="123" t="str">
        <f>IF('表格编辑 '!AC685="","",'表格编辑 '!AC685)</f>
        <v/>
      </c>
      <c r="AB685" s="123" t="str">
        <f>IF('表格编辑 '!AD685="","",'表格编辑 '!AD685)</f>
        <v/>
      </c>
      <c r="AC685" s="123" t="str">
        <f>IF('表格编辑 '!AE685="","",'表格编辑 '!AE685)</f>
        <v/>
      </c>
      <c r="AD685" s="123">
        <f>IF('表格编辑 '!AF685="","",'表格编辑 '!AF685)</f>
        <v>140272</v>
      </c>
    </row>
    <row r="686" spans="1:30">
      <c r="A686" s="123">
        <f>IF('表格编辑 '!A686="","",'表格编辑 '!A686)</f>
        <v>40273</v>
      </c>
      <c r="B686" s="123">
        <f>IF('表格编辑 '!B686="","",'表格编辑 '!B686)</f>
        <v>50129</v>
      </c>
      <c r="C686" s="123">
        <f>IF('表格编辑 '!E686="","",'表格编辑 '!E686)</f>
        <v>24</v>
      </c>
      <c r="D686" s="123" t="str">
        <f>IF('表格编辑 '!F686="","",'表格编辑 '!F686)</f>
        <v>AI_born_event(RECEIVER, ARG0, ARG1, ARG2, ARG3,ARG4)</v>
      </c>
      <c r="E686" s="123" t="str">
        <f>IF('表格编辑 '!G686="","",'表格编辑 '!G686)</f>
        <v>AI_update_event(RECEIVER, ARG0, ARG1, ARG2, ARG3,ARG4)</v>
      </c>
      <c r="F686" s="123" t="str">
        <f>IF('表格编辑 '!H686="","",'表格编辑 '!H686)</f>
        <v/>
      </c>
      <c r="G686" s="123" t="str">
        <f>IF('表格编辑 '!I686="","",'表格编辑 '!I686)</f>
        <v/>
      </c>
      <c r="H686" s="123" t="str">
        <f>IF('表格编辑 '!J686="","",'表格编辑 '!J686)</f>
        <v>test_deadth_event(RECEIVER, ARG0, ARG1, ARG2, ARG3,ARG4)</v>
      </c>
      <c r="I686" s="123">
        <f>IF('表格编辑 '!K686="","",'表格编辑 '!K686)</f>
        <v>1</v>
      </c>
      <c r="J686" s="123">
        <f>IF('表格编辑 '!L686="","",'表格编辑 '!L686)</f>
        <v>152</v>
      </c>
      <c r="K686" s="123">
        <f>IF('表格编辑 '!M686="","",'表格编辑 '!M686)</f>
        <v>720</v>
      </c>
      <c r="L686" s="123" t="str">
        <f>IF('表格编辑 '!N686="","",'表格编辑 '!N686)</f>
        <v/>
      </c>
      <c r="M686" s="123" t="str">
        <f>IF('表格编辑 '!O686="","",'表格编辑 '!O686)</f>
        <v/>
      </c>
      <c r="N686" s="123" t="str">
        <f>IF('表格编辑 '!P686="","",'表格编辑 '!P686)</f>
        <v/>
      </c>
      <c r="O686" s="123" t="str">
        <f>IF('表格编辑 '!Q686="","",'表格编辑 '!Q686)</f>
        <v/>
      </c>
      <c r="P686" s="123" t="str">
        <f>IF('表格编辑 '!R686="","",'表格编辑 '!R686)</f>
        <v/>
      </c>
      <c r="Q686" s="123">
        <f>IF('表格编辑 '!S686="","",'表格编辑 '!S686)</f>
        <v>320</v>
      </c>
      <c r="R686" s="123" t="str">
        <f>IF('表格编辑 '!T686="","",'表格编辑 '!T686)</f>
        <v/>
      </c>
      <c r="S686" s="123" t="str">
        <f>IF('表格编辑 '!U686="","",'表格编辑 '!U686)</f>
        <v/>
      </c>
      <c r="T686" s="123" t="str">
        <f>IF('表格编辑 '!V686="","",'表格编辑 '!V686)</f>
        <v/>
      </c>
      <c r="U686" s="123" t="str">
        <f>IF('表格编辑 '!W686="","",'表格编辑 '!W686)</f>
        <v/>
      </c>
      <c r="V686" s="123" t="str">
        <f>IF('表格编辑 '!X686="","",'表格编辑 '!X686)</f>
        <v/>
      </c>
      <c r="W686" s="123" t="str">
        <f>IF('表格编辑 '!Y686="","",'表格编辑 '!Y686)</f>
        <v/>
      </c>
      <c r="X686" s="123" t="str">
        <f>IF('表格编辑 '!Z686="","",'表格编辑 '!Z686)</f>
        <v/>
      </c>
      <c r="Y686" s="123" t="str">
        <f>IF('表格编辑 '!AA686="","",'表格编辑 '!AA686)</f>
        <v/>
      </c>
      <c r="Z686" s="123" t="str">
        <f>IF('表格编辑 '!AB686="","",'表格编辑 '!AB686)</f>
        <v/>
      </c>
      <c r="AA686" s="123" t="str">
        <f>IF('表格编辑 '!AC686="","",'表格编辑 '!AC686)</f>
        <v/>
      </c>
      <c r="AB686" s="123" t="str">
        <f>IF('表格编辑 '!AD686="","",'表格编辑 '!AD686)</f>
        <v/>
      </c>
      <c r="AC686" s="123" t="str">
        <f>IF('表格编辑 '!AE686="","",'表格编辑 '!AE686)</f>
        <v/>
      </c>
      <c r="AD686" s="123">
        <f>IF('表格编辑 '!AF686="","",'表格编辑 '!AF686)</f>
        <v>140273</v>
      </c>
    </row>
    <row r="687" spans="1:30">
      <c r="A687" s="123">
        <f>IF('表格编辑 '!A687="","",'表格编辑 '!A687)</f>
        <v>40274</v>
      </c>
      <c r="B687" s="123">
        <f>IF('表格编辑 '!B687="","",'表格编辑 '!B687)</f>
        <v>50131</v>
      </c>
      <c r="C687" s="123">
        <f>IF('表格编辑 '!E687="","",'表格编辑 '!E687)</f>
        <v>24</v>
      </c>
      <c r="D687" s="123" t="str">
        <f>IF('表格编辑 '!F687="","",'表格编辑 '!F687)</f>
        <v>AI_born_event(RECEIVER, ARG0, ARG1, ARG2, ARG3,ARG4)</v>
      </c>
      <c r="E687" s="123" t="str">
        <f>IF('表格编辑 '!G687="","",'表格编辑 '!G687)</f>
        <v>AI_update_event(RECEIVER, ARG0, ARG1, ARG2, ARG3,ARG4)</v>
      </c>
      <c r="F687" s="123" t="str">
        <f>IF('表格编辑 '!H687="","",'表格编辑 '!H687)</f>
        <v/>
      </c>
      <c r="G687" s="123" t="str">
        <f>IF('表格编辑 '!I687="","",'表格编辑 '!I687)</f>
        <v/>
      </c>
      <c r="H687" s="123" t="str">
        <f>IF('表格编辑 '!J687="","",'表格编辑 '!J687)</f>
        <v>test_deadth_event(RECEIVER, ARG0, ARG1, ARG2, ARG3,ARG4)</v>
      </c>
      <c r="I687" s="123">
        <f>IF('表格编辑 '!K687="","",'表格编辑 '!K687)</f>
        <v>1</v>
      </c>
      <c r="J687" s="123">
        <f>IF('表格编辑 '!L687="","",'表格编辑 '!L687)</f>
        <v>74</v>
      </c>
      <c r="K687" s="123">
        <f>IF('表格编辑 '!M687="","",'表格编辑 '!M687)</f>
        <v>720</v>
      </c>
      <c r="L687" s="123" t="str">
        <f>IF('表格编辑 '!N687="","",'表格编辑 '!N687)</f>
        <v/>
      </c>
      <c r="M687" s="123" t="str">
        <f>IF('表格编辑 '!O687="","",'表格编辑 '!O687)</f>
        <v/>
      </c>
      <c r="N687" s="123" t="str">
        <f>IF('表格编辑 '!P687="","",'表格编辑 '!P687)</f>
        <v/>
      </c>
      <c r="O687" s="123" t="str">
        <f>IF('表格编辑 '!Q687="","",'表格编辑 '!Q687)</f>
        <v/>
      </c>
      <c r="P687" s="123" t="str">
        <f>IF('表格编辑 '!R687="","",'表格编辑 '!R687)</f>
        <v/>
      </c>
      <c r="Q687" s="123">
        <f>IF('表格编辑 '!S687="","",'表格编辑 '!S687)</f>
        <v>320</v>
      </c>
      <c r="R687" s="123" t="str">
        <f>IF('表格编辑 '!T687="","",'表格编辑 '!T687)</f>
        <v/>
      </c>
      <c r="S687" s="123" t="str">
        <f>IF('表格编辑 '!U687="","",'表格编辑 '!U687)</f>
        <v/>
      </c>
      <c r="T687" s="123" t="str">
        <f>IF('表格编辑 '!V687="","",'表格编辑 '!V687)</f>
        <v/>
      </c>
      <c r="U687" s="123" t="str">
        <f>IF('表格编辑 '!W687="","",'表格编辑 '!W687)</f>
        <v/>
      </c>
      <c r="V687" s="123" t="str">
        <f>IF('表格编辑 '!X687="","",'表格编辑 '!X687)</f>
        <v/>
      </c>
      <c r="W687" s="123" t="str">
        <f>IF('表格编辑 '!Y687="","",'表格编辑 '!Y687)</f>
        <v/>
      </c>
      <c r="X687" s="123" t="str">
        <f>IF('表格编辑 '!Z687="","",'表格编辑 '!Z687)</f>
        <v/>
      </c>
      <c r="Y687" s="123" t="str">
        <f>IF('表格编辑 '!AA687="","",'表格编辑 '!AA687)</f>
        <v/>
      </c>
      <c r="Z687" s="123" t="str">
        <f>IF('表格编辑 '!AB687="","",'表格编辑 '!AB687)</f>
        <v/>
      </c>
      <c r="AA687" s="123" t="str">
        <f>IF('表格编辑 '!AC687="","",'表格编辑 '!AC687)</f>
        <v/>
      </c>
      <c r="AB687" s="123" t="str">
        <f>IF('表格编辑 '!AD687="","",'表格编辑 '!AD687)</f>
        <v/>
      </c>
      <c r="AC687" s="123" t="str">
        <f>IF('表格编辑 '!AE687="","",'表格编辑 '!AE687)</f>
        <v/>
      </c>
      <c r="AD687" s="123">
        <f>IF('表格编辑 '!AF687="","",'表格编辑 '!AF687)</f>
        <v>140274</v>
      </c>
    </row>
    <row r="688" spans="1:30">
      <c r="A688" s="123">
        <f>IF('表格编辑 '!A688="","",'表格编辑 '!A688)</f>
        <v>40275</v>
      </c>
      <c r="B688" s="123">
        <f>IF('表格编辑 '!B688="","",'表格编辑 '!B688)</f>
        <v>50037</v>
      </c>
      <c r="C688" s="123">
        <f>IF('表格编辑 '!E688="","",'表格编辑 '!E688)</f>
        <v>24</v>
      </c>
      <c r="D688" s="123" t="str">
        <f>IF('表格编辑 '!F688="","",'表格编辑 '!F688)</f>
        <v>AI_born_event(RECEIVER, ARG0, ARG1, ARG2, ARG3,ARG4)</v>
      </c>
      <c r="E688" s="123" t="str">
        <f>IF('表格编辑 '!G688="","",'表格编辑 '!G688)</f>
        <v>AI_update_event(RECEIVER, ARG0, ARG1, ARG2, ARG3,ARG4)</v>
      </c>
      <c r="F688" s="123" t="str">
        <f>IF('表格编辑 '!H688="","",'表格编辑 '!H688)</f>
        <v/>
      </c>
      <c r="G688" s="123" t="str">
        <f>IF('表格编辑 '!I688="","",'表格编辑 '!I688)</f>
        <v/>
      </c>
      <c r="H688" s="123" t="str">
        <f>IF('表格编辑 '!J688="","",'表格编辑 '!J688)</f>
        <v>test_deadth_event(RECEIVER, ARG0, ARG1, ARG2, ARG3,ARG4)</v>
      </c>
      <c r="I688" s="123">
        <f>IF('表格编辑 '!K688="","",'表格编辑 '!K688)</f>
        <v>1</v>
      </c>
      <c r="J688" s="123">
        <f>IF('表格编辑 '!L688="","",'表格编辑 '!L688)</f>
        <v>280</v>
      </c>
      <c r="K688" s="123">
        <f>IF('表格编辑 '!M688="","",'表格编辑 '!M688)</f>
        <v>720</v>
      </c>
      <c r="L688" s="123" t="str">
        <f>IF('表格编辑 '!N688="","",'表格编辑 '!N688)</f>
        <v/>
      </c>
      <c r="M688" s="123" t="str">
        <f>IF('表格编辑 '!O688="","",'表格编辑 '!O688)</f>
        <v/>
      </c>
      <c r="N688" s="123" t="str">
        <f>IF('表格编辑 '!P688="","",'表格编辑 '!P688)</f>
        <v/>
      </c>
      <c r="O688" s="123" t="str">
        <f>IF('表格编辑 '!Q688="","",'表格编辑 '!Q688)</f>
        <v/>
      </c>
      <c r="P688" s="123" t="str">
        <f>IF('表格编辑 '!R688="","",'表格编辑 '!R688)</f>
        <v/>
      </c>
      <c r="Q688" s="123">
        <f>IF('表格编辑 '!S688="","",'表格编辑 '!S688)</f>
        <v>320</v>
      </c>
      <c r="R688" s="123" t="str">
        <f>IF('表格编辑 '!T688="","",'表格编辑 '!T688)</f>
        <v/>
      </c>
      <c r="S688" s="123" t="str">
        <f>IF('表格编辑 '!U688="","",'表格编辑 '!U688)</f>
        <v/>
      </c>
      <c r="T688" s="123" t="str">
        <f>IF('表格编辑 '!V688="","",'表格编辑 '!V688)</f>
        <v/>
      </c>
      <c r="U688" s="123" t="str">
        <f>IF('表格编辑 '!W688="","",'表格编辑 '!W688)</f>
        <v/>
      </c>
      <c r="V688" s="123" t="str">
        <f>IF('表格编辑 '!X688="","",'表格编辑 '!X688)</f>
        <v/>
      </c>
      <c r="W688" s="123" t="str">
        <f>IF('表格编辑 '!Y688="","",'表格编辑 '!Y688)</f>
        <v/>
      </c>
      <c r="X688" s="123" t="str">
        <f>IF('表格编辑 '!Z688="","",'表格编辑 '!Z688)</f>
        <v/>
      </c>
      <c r="Y688" s="123" t="str">
        <f>IF('表格编辑 '!AA688="","",'表格编辑 '!AA688)</f>
        <v/>
      </c>
      <c r="Z688" s="123" t="str">
        <f>IF('表格编辑 '!AB688="","",'表格编辑 '!AB688)</f>
        <v/>
      </c>
      <c r="AA688" s="123" t="str">
        <f>IF('表格编辑 '!AC688="","",'表格编辑 '!AC688)</f>
        <v/>
      </c>
      <c r="AB688" s="123" t="str">
        <f>IF('表格编辑 '!AD688="","",'表格编辑 '!AD688)</f>
        <v/>
      </c>
      <c r="AC688" s="123" t="str">
        <f>IF('表格编辑 '!AE688="","",'表格编辑 '!AE688)</f>
        <v/>
      </c>
      <c r="AD688" s="123">
        <f>IF('表格编辑 '!AF688="","",'表格编辑 '!AF688)</f>
        <v>140275</v>
      </c>
    </row>
    <row r="689" spans="1:30">
      <c r="A689" s="123">
        <f>IF('表格编辑 '!A689="","",'表格编辑 '!A689)</f>
        <v>40276</v>
      </c>
      <c r="B689" s="123">
        <f>IF('表格编辑 '!B689="","",'表格编辑 '!B689)</f>
        <v>50138</v>
      </c>
      <c r="C689" s="123">
        <f>IF('表格编辑 '!E689="","",'表格编辑 '!E689)</f>
        <v>24</v>
      </c>
      <c r="D689" s="123" t="str">
        <f>IF('表格编辑 '!F689="","",'表格编辑 '!F689)</f>
        <v>AI_born_event(RECEIVER, ARG0, ARG1, ARG2, ARG3,ARG4)</v>
      </c>
      <c r="E689" s="123" t="str">
        <f>IF('表格编辑 '!G689="","",'表格编辑 '!G689)</f>
        <v>AI_update_event(RECEIVER, ARG0, ARG1, ARG2, ARG3,ARG4)</v>
      </c>
      <c r="F689" s="123" t="str">
        <f>IF('表格编辑 '!H689="","",'表格编辑 '!H689)</f>
        <v/>
      </c>
      <c r="G689" s="123" t="str">
        <f>IF('表格编辑 '!I689="","",'表格编辑 '!I689)</f>
        <v/>
      </c>
      <c r="H689" s="123" t="str">
        <f>IF('表格编辑 '!J689="","",'表格编辑 '!J689)</f>
        <v>test_deadth_event(RECEIVER, ARG0, ARG1, ARG2, ARG3,ARG4)</v>
      </c>
      <c r="I689" s="123">
        <f>IF('表格编辑 '!K689="","",'表格编辑 '!K689)</f>
        <v>1</v>
      </c>
      <c r="J689" s="123">
        <f>IF('表格编辑 '!L689="","",'表格编辑 '!L689)</f>
        <v>-226</v>
      </c>
      <c r="K689" s="123">
        <f>IF('表格编辑 '!M689="","",'表格编辑 '!M689)</f>
        <v>720</v>
      </c>
      <c r="L689" s="123" t="str">
        <f>IF('表格编辑 '!N689="","",'表格编辑 '!N689)</f>
        <v/>
      </c>
      <c r="M689" s="123" t="str">
        <f>IF('表格编辑 '!O689="","",'表格编辑 '!O689)</f>
        <v/>
      </c>
      <c r="N689" s="123" t="str">
        <f>IF('表格编辑 '!P689="","",'表格编辑 '!P689)</f>
        <v/>
      </c>
      <c r="O689" s="123" t="str">
        <f>IF('表格编辑 '!Q689="","",'表格编辑 '!Q689)</f>
        <v/>
      </c>
      <c r="P689" s="123" t="str">
        <f>IF('表格编辑 '!R689="","",'表格编辑 '!R689)</f>
        <v/>
      </c>
      <c r="Q689" s="123">
        <f>IF('表格编辑 '!S689="","",'表格编辑 '!S689)</f>
        <v>320</v>
      </c>
      <c r="R689" s="123" t="str">
        <f>IF('表格编辑 '!T689="","",'表格编辑 '!T689)</f>
        <v/>
      </c>
      <c r="S689" s="123" t="str">
        <f>IF('表格编辑 '!U689="","",'表格编辑 '!U689)</f>
        <v/>
      </c>
      <c r="T689" s="123" t="str">
        <f>IF('表格编辑 '!V689="","",'表格编辑 '!V689)</f>
        <v/>
      </c>
      <c r="U689" s="123" t="str">
        <f>IF('表格编辑 '!W689="","",'表格编辑 '!W689)</f>
        <v/>
      </c>
      <c r="V689" s="123" t="str">
        <f>IF('表格编辑 '!X689="","",'表格编辑 '!X689)</f>
        <v/>
      </c>
      <c r="W689" s="123" t="str">
        <f>IF('表格编辑 '!Y689="","",'表格编辑 '!Y689)</f>
        <v/>
      </c>
      <c r="X689" s="123" t="str">
        <f>IF('表格编辑 '!Z689="","",'表格编辑 '!Z689)</f>
        <v/>
      </c>
      <c r="Y689" s="123" t="str">
        <f>IF('表格编辑 '!AA689="","",'表格编辑 '!AA689)</f>
        <v/>
      </c>
      <c r="Z689" s="123" t="str">
        <f>IF('表格编辑 '!AB689="","",'表格编辑 '!AB689)</f>
        <v/>
      </c>
      <c r="AA689" s="123" t="str">
        <f>IF('表格编辑 '!AC689="","",'表格编辑 '!AC689)</f>
        <v/>
      </c>
      <c r="AB689" s="123" t="str">
        <f>IF('表格编辑 '!AD689="","",'表格编辑 '!AD689)</f>
        <v/>
      </c>
      <c r="AC689" s="123" t="str">
        <f>IF('表格编辑 '!AE689="","",'表格编辑 '!AE689)</f>
        <v/>
      </c>
      <c r="AD689" s="123">
        <f>IF('表格编辑 '!AF689="","",'表格编辑 '!AF689)</f>
        <v>140276</v>
      </c>
    </row>
    <row r="690" spans="1:30">
      <c r="A690" s="123">
        <f>IF('表格编辑 '!A690="","",'表格编辑 '!A690)</f>
        <v>40277</v>
      </c>
      <c r="B690" s="123">
        <f>IF('表格编辑 '!B690="","",'表格编辑 '!B690)</f>
        <v>50038</v>
      </c>
      <c r="C690" s="123">
        <f>IF('表格编辑 '!E690="","",'表格编辑 '!E690)</f>
        <v>24</v>
      </c>
      <c r="D690" s="123" t="str">
        <f>IF('表格编辑 '!F690="","",'表格编辑 '!F690)</f>
        <v>AI_born_event(RECEIVER, ARG0, ARG1, ARG2, ARG3,ARG4)</v>
      </c>
      <c r="E690" s="123" t="str">
        <f>IF('表格编辑 '!G690="","",'表格编辑 '!G690)</f>
        <v>AI_update_event(RECEIVER, ARG0, ARG1, ARG2, ARG3,ARG4)</v>
      </c>
      <c r="F690" s="123" t="str">
        <f>IF('表格编辑 '!H690="","",'表格编辑 '!H690)</f>
        <v/>
      </c>
      <c r="G690" s="123" t="str">
        <f>IF('表格编辑 '!I690="","",'表格编辑 '!I690)</f>
        <v/>
      </c>
      <c r="H690" s="123" t="str">
        <f>IF('表格编辑 '!J690="","",'表格编辑 '!J690)</f>
        <v>test_deadth_event(RECEIVER, ARG0, ARG1, ARG2, ARG3,ARG4)</v>
      </c>
      <c r="I690" s="123">
        <f>IF('表格编辑 '!K690="","",'表格编辑 '!K690)</f>
        <v>1</v>
      </c>
      <c r="J690" s="123">
        <f>IF('表格编辑 '!L690="","",'表格编辑 '!L690)</f>
        <v>420</v>
      </c>
      <c r="K690" s="123">
        <f>IF('表格编辑 '!M690="","",'表格编辑 '!M690)</f>
        <v>720</v>
      </c>
      <c r="L690" s="123" t="str">
        <f>IF('表格编辑 '!N690="","",'表格编辑 '!N690)</f>
        <v/>
      </c>
      <c r="M690" s="123" t="str">
        <f>IF('表格编辑 '!O690="","",'表格编辑 '!O690)</f>
        <v/>
      </c>
      <c r="N690" s="123" t="str">
        <f>IF('表格编辑 '!P690="","",'表格编辑 '!P690)</f>
        <v/>
      </c>
      <c r="O690" s="123" t="str">
        <f>IF('表格编辑 '!Q690="","",'表格编辑 '!Q690)</f>
        <v/>
      </c>
      <c r="P690" s="123" t="str">
        <f>IF('表格编辑 '!R690="","",'表格编辑 '!R690)</f>
        <v/>
      </c>
      <c r="Q690" s="123">
        <f>IF('表格编辑 '!S690="","",'表格编辑 '!S690)</f>
        <v>320</v>
      </c>
      <c r="R690" s="123" t="str">
        <f>IF('表格编辑 '!T690="","",'表格编辑 '!T690)</f>
        <v/>
      </c>
      <c r="S690" s="123" t="str">
        <f>IF('表格编辑 '!U690="","",'表格编辑 '!U690)</f>
        <v/>
      </c>
      <c r="T690" s="123" t="str">
        <f>IF('表格编辑 '!V690="","",'表格编辑 '!V690)</f>
        <v/>
      </c>
      <c r="U690" s="123" t="str">
        <f>IF('表格编辑 '!W690="","",'表格编辑 '!W690)</f>
        <v/>
      </c>
      <c r="V690" s="123" t="str">
        <f>IF('表格编辑 '!X690="","",'表格编辑 '!X690)</f>
        <v/>
      </c>
      <c r="W690" s="123" t="str">
        <f>IF('表格编辑 '!Y690="","",'表格编辑 '!Y690)</f>
        <v/>
      </c>
      <c r="X690" s="123" t="str">
        <f>IF('表格编辑 '!Z690="","",'表格编辑 '!Z690)</f>
        <v/>
      </c>
      <c r="Y690" s="123" t="str">
        <f>IF('表格编辑 '!AA690="","",'表格编辑 '!AA690)</f>
        <v/>
      </c>
      <c r="Z690" s="123" t="str">
        <f>IF('表格编辑 '!AB690="","",'表格编辑 '!AB690)</f>
        <v/>
      </c>
      <c r="AA690" s="123" t="str">
        <f>IF('表格编辑 '!AC690="","",'表格编辑 '!AC690)</f>
        <v/>
      </c>
      <c r="AB690" s="123" t="str">
        <f>IF('表格编辑 '!AD690="","",'表格编辑 '!AD690)</f>
        <v/>
      </c>
      <c r="AC690" s="123" t="str">
        <f>IF('表格编辑 '!AE690="","",'表格编辑 '!AE690)</f>
        <v/>
      </c>
      <c r="AD690" s="123">
        <f>IF('表格编辑 '!AF690="","",'表格编辑 '!AF690)</f>
        <v>140277</v>
      </c>
    </row>
    <row r="691" spans="1:30">
      <c r="A691" s="123">
        <f>IF('表格编辑 '!A691="","",'表格编辑 '!A691)</f>
        <v>40278</v>
      </c>
      <c r="B691" s="123">
        <f>IF('表格编辑 '!B691="","",'表格编辑 '!B691)</f>
        <v>50019</v>
      </c>
      <c r="C691" s="123">
        <f>IF('表格编辑 '!E691="","",'表格编辑 '!E691)</f>
        <v>24</v>
      </c>
      <c r="D691" s="123" t="str">
        <f>IF('表格编辑 '!F691="","",'表格编辑 '!F691)</f>
        <v>AI_born_event(RECEIVER, ARG0, ARG1, ARG2, ARG3,ARG4)</v>
      </c>
      <c r="E691" s="123" t="str">
        <f>IF('表格编辑 '!G691="","",'表格编辑 '!G691)</f>
        <v>AI_update_event(RECEIVER, ARG0, ARG1, ARG2, ARG3,ARG4)</v>
      </c>
      <c r="F691" s="123" t="str">
        <f>IF('表格编辑 '!H691="","",'表格编辑 '!H691)</f>
        <v/>
      </c>
      <c r="G691" s="123" t="str">
        <f>IF('表格编辑 '!I691="","",'表格编辑 '!I691)</f>
        <v/>
      </c>
      <c r="H691" s="123" t="str">
        <f>IF('表格编辑 '!J691="","",'表格编辑 '!J691)</f>
        <v>test_deadth_event(RECEIVER, ARG0, ARG1, ARG2, ARG3,ARG4)</v>
      </c>
      <c r="I691" s="123">
        <f>IF('表格编辑 '!K691="","",'表格编辑 '!K691)</f>
        <v>1</v>
      </c>
      <c r="J691" s="123">
        <f>IF('表格编辑 '!L691="","",'表格编辑 '!L691)</f>
        <v>408</v>
      </c>
      <c r="K691" s="123">
        <f>IF('表格编辑 '!M691="","",'表格编辑 '!M691)</f>
        <v>720</v>
      </c>
      <c r="L691" s="123" t="str">
        <f>IF('表格编辑 '!N691="","",'表格编辑 '!N691)</f>
        <v/>
      </c>
      <c r="M691" s="123" t="str">
        <f>IF('表格编辑 '!O691="","",'表格编辑 '!O691)</f>
        <v/>
      </c>
      <c r="N691" s="123" t="str">
        <f>IF('表格编辑 '!P691="","",'表格编辑 '!P691)</f>
        <v/>
      </c>
      <c r="O691" s="123" t="str">
        <f>IF('表格编辑 '!Q691="","",'表格编辑 '!Q691)</f>
        <v/>
      </c>
      <c r="P691" s="123" t="str">
        <f>IF('表格编辑 '!R691="","",'表格编辑 '!R691)</f>
        <v/>
      </c>
      <c r="Q691" s="123">
        <f>IF('表格编辑 '!S691="","",'表格编辑 '!S691)</f>
        <v>320</v>
      </c>
      <c r="R691" s="123" t="str">
        <f>IF('表格编辑 '!T691="","",'表格编辑 '!T691)</f>
        <v/>
      </c>
      <c r="S691" s="123" t="str">
        <f>IF('表格编辑 '!U691="","",'表格编辑 '!U691)</f>
        <v/>
      </c>
      <c r="T691" s="123" t="str">
        <f>IF('表格编辑 '!V691="","",'表格编辑 '!V691)</f>
        <v/>
      </c>
      <c r="U691" s="123" t="str">
        <f>IF('表格编辑 '!W691="","",'表格编辑 '!W691)</f>
        <v/>
      </c>
      <c r="V691" s="123" t="str">
        <f>IF('表格编辑 '!X691="","",'表格编辑 '!X691)</f>
        <v/>
      </c>
      <c r="W691" s="123" t="str">
        <f>IF('表格编辑 '!Y691="","",'表格编辑 '!Y691)</f>
        <v/>
      </c>
      <c r="X691" s="123" t="str">
        <f>IF('表格编辑 '!Z691="","",'表格编辑 '!Z691)</f>
        <v/>
      </c>
      <c r="Y691" s="123" t="str">
        <f>IF('表格编辑 '!AA691="","",'表格编辑 '!AA691)</f>
        <v/>
      </c>
      <c r="Z691" s="123" t="str">
        <f>IF('表格编辑 '!AB691="","",'表格编辑 '!AB691)</f>
        <v/>
      </c>
      <c r="AA691" s="123" t="str">
        <f>IF('表格编辑 '!AC691="","",'表格编辑 '!AC691)</f>
        <v/>
      </c>
      <c r="AB691" s="123" t="str">
        <f>IF('表格编辑 '!AD691="","",'表格编辑 '!AD691)</f>
        <v/>
      </c>
      <c r="AC691" s="123" t="str">
        <f>IF('表格编辑 '!AE691="","",'表格编辑 '!AE691)</f>
        <v/>
      </c>
      <c r="AD691" s="123">
        <f>IF('表格编辑 '!AF691="","",'表格编辑 '!AF691)</f>
        <v>140278</v>
      </c>
    </row>
    <row r="692" spans="1:30">
      <c r="A692" s="123">
        <f>IF('表格编辑 '!A692="","",'表格编辑 '!A692)</f>
        <v>40279</v>
      </c>
      <c r="B692" s="123">
        <f>IF('表格编辑 '!B692="","",'表格编辑 '!B692)</f>
        <v>50023</v>
      </c>
      <c r="C692" s="123">
        <f>IF('表格编辑 '!E692="","",'表格编辑 '!E692)</f>
        <v>24</v>
      </c>
      <c r="D692" s="123" t="str">
        <f>IF('表格编辑 '!F692="","",'表格编辑 '!F692)</f>
        <v>AI_born_event(RECEIVER, ARG0, ARG1, ARG2, ARG3,ARG4)</v>
      </c>
      <c r="E692" s="123" t="str">
        <f>IF('表格编辑 '!G692="","",'表格编辑 '!G692)</f>
        <v>AI_update_event(RECEIVER, ARG0, ARG1, ARG2, ARG3,ARG4)</v>
      </c>
      <c r="F692" s="123" t="str">
        <f>IF('表格编辑 '!H692="","",'表格编辑 '!H692)</f>
        <v/>
      </c>
      <c r="G692" s="123" t="str">
        <f>IF('表格编辑 '!I692="","",'表格编辑 '!I692)</f>
        <v/>
      </c>
      <c r="H692" s="123" t="str">
        <f>IF('表格编辑 '!J692="","",'表格编辑 '!J692)</f>
        <v>test_deadth_event(RECEIVER, ARG0, ARG1, ARG2, ARG3,ARG4)</v>
      </c>
      <c r="I692" s="123">
        <f>IF('表格编辑 '!K692="","",'表格编辑 '!K692)</f>
        <v>1</v>
      </c>
      <c r="J692" s="123">
        <f>IF('表格编辑 '!L692="","",'表格编辑 '!L692)</f>
        <v>432</v>
      </c>
      <c r="K692" s="123">
        <f>IF('表格编辑 '!M692="","",'表格编辑 '!M692)</f>
        <v>720</v>
      </c>
      <c r="L692" s="123" t="str">
        <f>IF('表格编辑 '!N692="","",'表格编辑 '!N692)</f>
        <v/>
      </c>
      <c r="M692" s="123" t="str">
        <f>IF('表格编辑 '!O692="","",'表格编辑 '!O692)</f>
        <v/>
      </c>
      <c r="N692" s="123" t="str">
        <f>IF('表格编辑 '!P692="","",'表格编辑 '!P692)</f>
        <v/>
      </c>
      <c r="O692" s="123" t="str">
        <f>IF('表格编辑 '!Q692="","",'表格编辑 '!Q692)</f>
        <v/>
      </c>
      <c r="P692" s="123" t="str">
        <f>IF('表格编辑 '!R692="","",'表格编辑 '!R692)</f>
        <v/>
      </c>
      <c r="Q692" s="123">
        <f>IF('表格编辑 '!S692="","",'表格编辑 '!S692)</f>
        <v>320</v>
      </c>
      <c r="R692" s="123" t="str">
        <f>IF('表格编辑 '!T692="","",'表格编辑 '!T692)</f>
        <v/>
      </c>
      <c r="S692" s="123" t="str">
        <f>IF('表格编辑 '!U692="","",'表格编辑 '!U692)</f>
        <v/>
      </c>
      <c r="T692" s="123" t="str">
        <f>IF('表格编辑 '!V692="","",'表格编辑 '!V692)</f>
        <v/>
      </c>
      <c r="U692" s="123" t="str">
        <f>IF('表格编辑 '!W692="","",'表格编辑 '!W692)</f>
        <v/>
      </c>
      <c r="V692" s="123" t="str">
        <f>IF('表格编辑 '!X692="","",'表格编辑 '!X692)</f>
        <v/>
      </c>
      <c r="W692" s="123" t="str">
        <f>IF('表格编辑 '!Y692="","",'表格编辑 '!Y692)</f>
        <v/>
      </c>
      <c r="X692" s="123" t="str">
        <f>IF('表格编辑 '!Z692="","",'表格编辑 '!Z692)</f>
        <v/>
      </c>
      <c r="Y692" s="123" t="str">
        <f>IF('表格编辑 '!AA692="","",'表格编辑 '!AA692)</f>
        <v/>
      </c>
      <c r="Z692" s="123" t="str">
        <f>IF('表格编辑 '!AB692="","",'表格编辑 '!AB692)</f>
        <v/>
      </c>
      <c r="AA692" s="123" t="str">
        <f>IF('表格编辑 '!AC692="","",'表格编辑 '!AC692)</f>
        <v/>
      </c>
      <c r="AB692" s="123" t="str">
        <f>IF('表格编辑 '!AD692="","",'表格编辑 '!AD692)</f>
        <v/>
      </c>
      <c r="AC692" s="123" t="str">
        <f>IF('表格编辑 '!AE692="","",'表格编辑 '!AE692)</f>
        <v/>
      </c>
      <c r="AD692" s="123">
        <f>IF('表格编辑 '!AF692="","",'表格编辑 '!AF692)</f>
        <v>140279</v>
      </c>
    </row>
    <row r="693" spans="1:30">
      <c r="A693" s="123">
        <f>IF('表格编辑 '!A693="","",'表格编辑 '!A693)</f>
        <v>40280</v>
      </c>
      <c r="B693" s="123">
        <f>IF('表格编辑 '!B693="","",'表格编辑 '!B693)</f>
        <v>50069</v>
      </c>
      <c r="C693" s="123">
        <f>IF('表格编辑 '!E693="","",'表格编辑 '!E693)</f>
        <v>24</v>
      </c>
      <c r="D693" s="123" t="str">
        <f>IF('表格编辑 '!F693="","",'表格编辑 '!F693)</f>
        <v>AI_born_event(RECEIVER, ARG0, ARG1, ARG2, ARG3,ARG4)</v>
      </c>
      <c r="E693" s="123" t="str">
        <f>IF('表格编辑 '!G693="","",'表格编辑 '!G693)</f>
        <v>AI_update_event(RECEIVER, ARG0, ARG1, ARG2, ARG3,ARG4)</v>
      </c>
      <c r="F693" s="123" t="str">
        <f>IF('表格编辑 '!H693="","",'表格编辑 '!H693)</f>
        <v/>
      </c>
      <c r="G693" s="123" t="str">
        <f>IF('表格编辑 '!I693="","",'表格编辑 '!I693)</f>
        <v/>
      </c>
      <c r="H693" s="123" t="str">
        <f>IF('表格编辑 '!J693="","",'表格编辑 '!J693)</f>
        <v>test_deadth_event(RECEIVER, ARG0, ARG1, ARG2, ARG3,ARG4)</v>
      </c>
      <c r="I693" s="123">
        <f>IF('表格编辑 '!K693="","",'表格编辑 '!K693)</f>
        <v>1</v>
      </c>
      <c r="J693" s="123">
        <f>IF('表格编辑 '!L693="","",'表格编辑 '!L693)</f>
        <v>-120</v>
      </c>
      <c r="K693" s="123">
        <f>IF('表格编辑 '!M693="","",'表格编辑 '!M693)</f>
        <v>720</v>
      </c>
      <c r="L693" s="123" t="str">
        <f>IF('表格编辑 '!N693="","",'表格编辑 '!N693)</f>
        <v/>
      </c>
      <c r="M693" s="123" t="str">
        <f>IF('表格编辑 '!O693="","",'表格编辑 '!O693)</f>
        <v/>
      </c>
      <c r="N693" s="123" t="str">
        <f>IF('表格编辑 '!P693="","",'表格编辑 '!P693)</f>
        <v/>
      </c>
      <c r="O693" s="123" t="str">
        <f>IF('表格编辑 '!Q693="","",'表格编辑 '!Q693)</f>
        <v/>
      </c>
      <c r="P693" s="123" t="str">
        <f>IF('表格编辑 '!R693="","",'表格编辑 '!R693)</f>
        <v/>
      </c>
      <c r="Q693" s="123">
        <f>IF('表格编辑 '!S693="","",'表格编辑 '!S693)</f>
        <v>320</v>
      </c>
      <c r="R693" s="123" t="str">
        <f>IF('表格编辑 '!T693="","",'表格编辑 '!T693)</f>
        <v/>
      </c>
      <c r="S693" s="123" t="str">
        <f>IF('表格编辑 '!U693="","",'表格编辑 '!U693)</f>
        <v/>
      </c>
      <c r="T693" s="123" t="str">
        <f>IF('表格编辑 '!V693="","",'表格编辑 '!V693)</f>
        <v/>
      </c>
      <c r="U693" s="123" t="str">
        <f>IF('表格编辑 '!W693="","",'表格编辑 '!W693)</f>
        <v/>
      </c>
      <c r="V693" s="123" t="str">
        <f>IF('表格编辑 '!X693="","",'表格编辑 '!X693)</f>
        <v/>
      </c>
      <c r="W693" s="123" t="str">
        <f>IF('表格编辑 '!Y693="","",'表格编辑 '!Y693)</f>
        <v/>
      </c>
      <c r="X693" s="123" t="str">
        <f>IF('表格编辑 '!Z693="","",'表格编辑 '!Z693)</f>
        <v/>
      </c>
      <c r="Y693" s="123" t="str">
        <f>IF('表格编辑 '!AA693="","",'表格编辑 '!AA693)</f>
        <v/>
      </c>
      <c r="Z693" s="123" t="str">
        <f>IF('表格编辑 '!AB693="","",'表格编辑 '!AB693)</f>
        <v/>
      </c>
      <c r="AA693" s="123" t="str">
        <f>IF('表格编辑 '!AC693="","",'表格编辑 '!AC693)</f>
        <v/>
      </c>
      <c r="AB693" s="123" t="str">
        <f>IF('表格编辑 '!AD693="","",'表格编辑 '!AD693)</f>
        <v/>
      </c>
      <c r="AC693" s="123" t="str">
        <f>IF('表格编辑 '!AE693="","",'表格编辑 '!AE693)</f>
        <v/>
      </c>
      <c r="AD693" s="123">
        <f>IF('表格编辑 '!AF693="","",'表格编辑 '!AF693)</f>
        <v>140280</v>
      </c>
    </row>
    <row r="694" spans="1:30">
      <c r="A694" s="123">
        <f>IF('表格编辑 '!A694="","",'表格编辑 '!A694)</f>
        <v>40281</v>
      </c>
      <c r="B694" s="123">
        <f>IF('表格编辑 '!B694="","",'表格编辑 '!B694)</f>
        <v>50138</v>
      </c>
      <c r="C694" s="123">
        <f>IF('表格编辑 '!E694="","",'表格编辑 '!E694)</f>
        <v>24</v>
      </c>
      <c r="D694" s="123" t="str">
        <f>IF('表格编辑 '!F694="","",'表格编辑 '!F694)</f>
        <v>AI_born_event(RECEIVER, ARG0, ARG1, ARG2, ARG3,ARG4)</v>
      </c>
      <c r="E694" s="123" t="str">
        <f>IF('表格编辑 '!G694="","",'表格编辑 '!G694)</f>
        <v>AI_update_event(RECEIVER, ARG0, ARG1, ARG2, ARG3,ARG4)</v>
      </c>
      <c r="F694" s="123" t="str">
        <f>IF('表格编辑 '!H694="","",'表格编辑 '!H694)</f>
        <v/>
      </c>
      <c r="G694" s="123" t="str">
        <f>IF('表格编辑 '!I694="","",'表格编辑 '!I694)</f>
        <v/>
      </c>
      <c r="H694" s="123" t="str">
        <f>IF('表格编辑 '!J694="","",'表格编辑 '!J694)</f>
        <v>test_deadth_event(RECEIVER, ARG0, ARG1, ARG2, ARG3,ARG4)</v>
      </c>
      <c r="I694" s="123">
        <f>IF('表格编辑 '!K694="","",'表格编辑 '!K694)</f>
        <v>1</v>
      </c>
      <c r="J694" s="123">
        <f>IF('表格编辑 '!L694="","",'表格编辑 '!L694)</f>
        <v>-226</v>
      </c>
      <c r="K694" s="123">
        <f>IF('表格编辑 '!M694="","",'表格编辑 '!M694)</f>
        <v>720</v>
      </c>
      <c r="L694" s="123" t="str">
        <f>IF('表格编辑 '!N694="","",'表格编辑 '!N694)</f>
        <v/>
      </c>
      <c r="M694" s="123" t="str">
        <f>IF('表格编辑 '!O694="","",'表格编辑 '!O694)</f>
        <v/>
      </c>
      <c r="N694" s="123" t="str">
        <f>IF('表格编辑 '!P694="","",'表格编辑 '!P694)</f>
        <v/>
      </c>
      <c r="O694" s="123" t="str">
        <f>IF('表格编辑 '!Q694="","",'表格编辑 '!Q694)</f>
        <v/>
      </c>
      <c r="P694" s="123" t="str">
        <f>IF('表格编辑 '!R694="","",'表格编辑 '!R694)</f>
        <v/>
      </c>
      <c r="Q694" s="123">
        <f>IF('表格编辑 '!S694="","",'表格编辑 '!S694)</f>
        <v>320</v>
      </c>
      <c r="R694" s="123" t="str">
        <f>IF('表格编辑 '!T694="","",'表格编辑 '!T694)</f>
        <v/>
      </c>
      <c r="S694" s="123" t="str">
        <f>IF('表格编辑 '!U694="","",'表格编辑 '!U694)</f>
        <v/>
      </c>
      <c r="T694" s="123" t="str">
        <f>IF('表格编辑 '!V694="","",'表格编辑 '!V694)</f>
        <v/>
      </c>
      <c r="U694" s="123" t="str">
        <f>IF('表格编辑 '!W694="","",'表格编辑 '!W694)</f>
        <v/>
      </c>
      <c r="V694" s="123" t="str">
        <f>IF('表格编辑 '!X694="","",'表格编辑 '!X694)</f>
        <v/>
      </c>
      <c r="W694" s="123" t="str">
        <f>IF('表格编辑 '!Y694="","",'表格编辑 '!Y694)</f>
        <v/>
      </c>
      <c r="X694" s="123" t="str">
        <f>IF('表格编辑 '!Z694="","",'表格编辑 '!Z694)</f>
        <v/>
      </c>
      <c r="Y694" s="123" t="str">
        <f>IF('表格编辑 '!AA694="","",'表格编辑 '!AA694)</f>
        <v/>
      </c>
      <c r="Z694" s="123" t="str">
        <f>IF('表格编辑 '!AB694="","",'表格编辑 '!AB694)</f>
        <v/>
      </c>
      <c r="AA694" s="123" t="str">
        <f>IF('表格编辑 '!AC694="","",'表格编辑 '!AC694)</f>
        <v/>
      </c>
      <c r="AB694" s="123" t="str">
        <f>IF('表格编辑 '!AD694="","",'表格编辑 '!AD694)</f>
        <v/>
      </c>
      <c r="AC694" s="123" t="str">
        <f>IF('表格编辑 '!AE694="","",'表格编辑 '!AE694)</f>
        <v/>
      </c>
      <c r="AD694" s="123">
        <f>IF('表格编辑 '!AF694="","",'表格编辑 '!AF694)</f>
        <v>140281</v>
      </c>
    </row>
    <row r="695" spans="1:30">
      <c r="A695" s="123">
        <f>IF('表格编辑 '!A695="","",'表格编辑 '!A695)</f>
        <v>40282</v>
      </c>
      <c r="B695" s="123">
        <f>IF('表格编辑 '!B695="","",'表格编辑 '!B695)</f>
        <v>50021</v>
      </c>
      <c r="C695" s="123">
        <f>IF('表格编辑 '!E695="","",'表格编辑 '!E695)</f>
        <v>24</v>
      </c>
      <c r="D695" s="123" t="str">
        <f>IF('表格编辑 '!F695="","",'表格编辑 '!F695)</f>
        <v>AI_born_event(RECEIVER, ARG0, ARG1, ARG2, ARG3,ARG4)</v>
      </c>
      <c r="E695" s="123" t="str">
        <f>IF('表格编辑 '!G695="","",'表格编辑 '!G695)</f>
        <v>AI_update_event(RECEIVER, ARG0, ARG1, ARG2, ARG3,ARG4)</v>
      </c>
      <c r="F695" s="123" t="str">
        <f>IF('表格编辑 '!H695="","",'表格编辑 '!H695)</f>
        <v/>
      </c>
      <c r="G695" s="123" t="str">
        <f>IF('表格编辑 '!I695="","",'表格编辑 '!I695)</f>
        <v/>
      </c>
      <c r="H695" s="123" t="str">
        <f>IF('表格编辑 '!J695="","",'表格编辑 '!J695)</f>
        <v>test_deadth_event(RECEIVER, ARG0, ARG1, ARG2, ARG3,ARG4)</v>
      </c>
      <c r="I695" s="123">
        <f>IF('表格编辑 '!K695="","",'表格编辑 '!K695)</f>
        <v>1</v>
      </c>
      <c r="J695" s="123">
        <f>IF('表格编辑 '!L695="","",'表格编辑 '!L695)</f>
        <v>80</v>
      </c>
      <c r="K695" s="123">
        <f>IF('表格编辑 '!M695="","",'表格编辑 '!M695)</f>
        <v>720</v>
      </c>
      <c r="L695" s="123" t="str">
        <f>IF('表格编辑 '!N695="","",'表格编辑 '!N695)</f>
        <v/>
      </c>
      <c r="M695" s="123" t="str">
        <f>IF('表格编辑 '!O695="","",'表格编辑 '!O695)</f>
        <v/>
      </c>
      <c r="N695" s="123" t="str">
        <f>IF('表格编辑 '!P695="","",'表格编辑 '!P695)</f>
        <v/>
      </c>
      <c r="O695" s="123" t="str">
        <f>IF('表格编辑 '!Q695="","",'表格编辑 '!Q695)</f>
        <v/>
      </c>
      <c r="P695" s="123" t="str">
        <f>IF('表格编辑 '!R695="","",'表格编辑 '!R695)</f>
        <v/>
      </c>
      <c r="Q695" s="123">
        <f>IF('表格编辑 '!S695="","",'表格编辑 '!S695)</f>
        <v>320</v>
      </c>
      <c r="R695" s="123" t="str">
        <f>IF('表格编辑 '!T695="","",'表格编辑 '!T695)</f>
        <v/>
      </c>
      <c r="S695" s="123" t="str">
        <f>IF('表格编辑 '!U695="","",'表格编辑 '!U695)</f>
        <v/>
      </c>
      <c r="T695" s="123" t="str">
        <f>IF('表格编辑 '!V695="","",'表格编辑 '!V695)</f>
        <v/>
      </c>
      <c r="U695" s="123" t="str">
        <f>IF('表格编辑 '!W695="","",'表格编辑 '!W695)</f>
        <v/>
      </c>
      <c r="V695" s="123" t="str">
        <f>IF('表格编辑 '!X695="","",'表格编辑 '!X695)</f>
        <v/>
      </c>
      <c r="W695" s="123" t="str">
        <f>IF('表格编辑 '!Y695="","",'表格编辑 '!Y695)</f>
        <v/>
      </c>
      <c r="X695" s="123" t="str">
        <f>IF('表格编辑 '!Z695="","",'表格编辑 '!Z695)</f>
        <v/>
      </c>
      <c r="Y695" s="123" t="str">
        <f>IF('表格编辑 '!AA695="","",'表格编辑 '!AA695)</f>
        <v/>
      </c>
      <c r="Z695" s="123" t="str">
        <f>IF('表格编辑 '!AB695="","",'表格编辑 '!AB695)</f>
        <v/>
      </c>
      <c r="AA695" s="123" t="str">
        <f>IF('表格编辑 '!AC695="","",'表格编辑 '!AC695)</f>
        <v/>
      </c>
      <c r="AB695" s="123" t="str">
        <f>IF('表格编辑 '!AD695="","",'表格编辑 '!AD695)</f>
        <v/>
      </c>
      <c r="AC695" s="123" t="str">
        <f>IF('表格编辑 '!AE695="","",'表格编辑 '!AE695)</f>
        <v/>
      </c>
      <c r="AD695" s="123">
        <f>IF('表格编辑 '!AF695="","",'表格编辑 '!AF695)</f>
        <v>140282</v>
      </c>
    </row>
    <row r="696" spans="1:30">
      <c r="A696" s="123">
        <f>IF('表格编辑 '!A696="","",'表格编辑 '!A696)</f>
        <v>40283</v>
      </c>
      <c r="B696" s="123">
        <f>IF('表格编辑 '!B696="","",'表格编辑 '!B696)</f>
        <v>50134</v>
      </c>
      <c r="C696" s="123">
        <f>IF('表格编辑 '!E696="","",'表格编辑 '!E696)</f>
        <v>24</v>
      </c>
      <c r="D696" s="123" t="str">
        <f>IF('表格编辑 '!F696="","",'表格编辑 '!F696)</f>
        <v>AI_born_event(RECEIVER, ARG0, ARG1, ARG2, ARG3,ARG4)</v>
      </c>
      <c r="E696" s="123" t="str">
        <f>IF('表格编辑 '!G696="","",'表格编辑 '!G696)</f>
        <v>AI_update_event(RECEIVER, ARG0, ARG1, ARG2, ARG3,ARG4)</v>
      </c>
      <c r="F696" s="123" t="str">
        <f>IF('表格编辑 '!H696="","",'表格编辑 '!H696)</f>
        <v/>
      </c>
      <c r="G696" s="123" t="str">
        <f>IF('表格编辑 '!I696="","",'表格编辑 '!I696)</f>
        <v/>
      </c>
      <c r="H696" s="123" t="str">
        <f>IF('表格编辑 '!J696="","",'表格编辑 '!J696)</f>
        <v>test_deadth_event(RECEIVER, ARG0, ARG1, ARG2, ARG3,ARG4)</v>
      </c>
      <c r="I696" s="123">
        <f>IF('表格编辑 '!K696="","",'表格编辑 '!K696)</f>
        <v>1</v>
      </c>
      <c r="J696" s="123">
        <f>IF('表格编辑 '!L696="","",'表格编辑 '!L696)</f>
        <v>178</v>
      </c>
      <c r="K696" s="123">
        <f>IF('表格编辑 '!M696="","",'表格编辑 '!M696)</f>
        <v>720</v>
      </c>
      <c r="L696" s="123" t="str">
        <f>IF('表格编辑 '!N696="","",'表格编辑 '!N696)</f>
        <v/>
      </c>
      <c r="M696" s="123" t="str">
        <f>IF('表格编辑 '!O696="","",'表格编辑 '!O696)</f>
        <v/>
      </c>
      <c r="N696" s="123" t="str">
        <f>IF('表格编辑 '!P696="","",'表格编辑 '!P696)</f>
        <v/>
      </c>
      <c r="O696" s="123" t="str">
        <f>IF('表格编辑 '!Q696="","",'表格编辑 '!Q696)</f>
        <v/>
      </c>
      <c r="P696" s="123" t="str">
        <f>IF('表格编辑 '!R696="","",'表格编辑 '!R696)</f>
        <v/>
      </c>
      <c r="Q696" s="123">
        <f>IF('表格编辑 '!S696="","",'表格编辑 '!S696)</f>
        <v>320</v>
      </c>
      <c r="R696" s="123" t="str">
        <f>IF('表格编辑 '!T696="","",'表格编辑 '!T696)</f>
        <v/>
      </c>
      <c r="S696" s="123" t="str">
        <f>IF('表格编辑 '!U696="","",'表格编辑 '!U696)</f>
        <v/>
      </c>
      <c r="T696" s="123" t="str">
        <f>IF('表格编辑 '!V696="","",'表格编辑 '!V696)</f>
        <v/>
      </c>
      <c r="U696" s="123" t="str">
        <f>IF('表格编辑 '!W696="","",'表格编辑 '!W696)</f>
        <v/>
      </c>
      <c r="V696" s="123" t="str">
        <f>IF('表格编辑 '!X696="","",'表格编辑 '!X696)</f>
        <v/>
      </c>
      <c r="W696" s="123" t="str">
        <f>IF('表格编辑 '!Y696="","",'表格编辑 '!Y696)</f>
        <v/>
      </c>
      <c r="X696" s="123" t="str">
        <f>IF('表格编辑 '!Z696="","",'表格编辑 '!Z696)</f>
        <v/>
      </c>
      <c r="Y696" s="123" t="str">
        <f>IF('表格编辑 '!AA696="","",'表格编辑 '!AA696)</f>
        <v/>
      </c>
      <c r="Z696" s="123" t="str">
        <f>IF('表格编辑 '!AB696="","",'表格编辑 '!AB696)</f>
        <v/>
      </c>
      <c r="AA696" s="123" t="str">
        <f>IF('表格编辑 '!AC696="","",'表格编辑 '!AC696)</f>
        <v/>
      </c>
      <c r="AB696" s="123" t="str">
        <f>IF('表格编辑 '!AD696="","",'表格编辑 '!AD696)</f>
        <v/>
      </c>
      <c r="AC696" s="123" t="str">
        <f>IF('表格编辑 '!AE696="","",'表格编辑 '!AE696)</f>
        <v/>
      </c>
      <c r="AD696" s="123">
        <f>IF('表格编辑 '!AF696="","",'表格编辑 '!AF696)</f>
        <v>140283</v>
      </c>
    </row>
    <row r="697" spans="1:30">
      <c r="A697" s="123">
        <f>IF('表格编辑 '!A697="","",'表格编辑 '!A697)</f>
        <v>40284</v>
      </c>
      <c r="B697" s="123">
        <f>IF('表格编辑 '!B697="","",'表格编辑 '!B697)</f>
        <v>50041</v>
      </c>
      <c r="C697" s="123">
        <f>IF('表格编辑 '!E697="","",'表格编辑 '!E697)</f>
        <v>24</v>
      </c>
      <c r="D697" s="123" t="str">
        <f>IF('表格编辑 '!F697="","",'表格编辑 '!F697)</f>
        <v>AI_born_event(RECEIVER, ARG0, ARG1, ARG2, ARG3,ARG4)</v>
      </c>
      <c r="E697" s="123" t="str">
        <f>IF('表格编辑 '!G697="","",'表格编辑 '!G697)</f>
        <v>AI_update_event(RECEIVER, ARG0, ARG1, ARG2, ARG3,ARG4)</v>
      </c>
      <c r="F697" s="123" t="str">
        <f>IF('表格编辑 '!H697="","",'表格编辑 '!H697)</f>
        <v/>
      </c>
      <c r="G697" s="123" t="str">
        <f>IF('表格编辑 '!I697="","",'表格编辑 '!I697)</f>
        <v/>
      </c>
      <c r="H697" s="123" t="str">
        <f>IF('表格编辑 '!J697="","",'表格编辑 '!J697)</f>
        <v>test_deadth_event(RECEIVER, ARG0, ARG1, ARG2, ARG3,ARG4)</v>
      </c>
      <c r="I697" s="123">
        <f>IF('表格编辑 '!K697="","",'表格编辑 '!K697)</f>
        <v>1</v>
      </c>
      <c r="J697" s="123">
        <f>IF('表格编辑 '!L697="","",'表格编辑 '!L697)</f>
        <v>294</v>
      </c>
      <c r="K697" s="123">
        <f>IF('表格编辑 '!M697="","",'表格编辑 '!M697)</f>
        <v>720</v>
      </c>
      <c r="L697" s="123" t="str">
        <f>IF('表格编辑 '!N697="","",'表格编辑 '!N697)</f>
        <v/>
      </c>
      <c r="M697" s="123" t="str">
        <f>IF('表格编辑 '!O697="","",'表格编辑 '!O697)</f>
        <v/>
      </c>
      <c r="N697" s="123" t="str">
        <f>IF('表格编辑 '!P697="","",'表格编辑 '!P697)</f>
        <v/>
      </c>
      <c r="O697" s="123" t="str">
        <f>IF('表格编辑 '!Q697="","",'表格编辑 '!Q697)</f>
        <v/>
      </c>
      <c r="P697" s="123" t="str">
        <f>IF('表格编辑 '!R697="","",'表格编辑 '!R697)</f>
        <v/>
      </c>
      <c r="Q697" s="123">
        <f>IF('表格编辑 '!S697="","",'表格编辑 '!S697)</f>
        <v>320</v>
      </c>
      <c r="R697" s="123" t="str">
        <f>IF('表格编辑 '!T697="","",'表格编辑 '!T697)</f>
        <v/>
      </c>
      <c r="S697" s="123" t="str">
        <f>IF('表格编辑 '!U697="","",'表格编辑 '!U697)</f>
        <v/>
      </c>
      <c r="T697" s="123" t="str">
        <f>IF('表格编辑 '!V697="","",'表格编辑 '!V697)</f>
        <v/>
      </c>
      <c r="U697" s="123" t="str">
        <f>IF('表格编辑 '!W697="","",'表格编辑 '!W697)</f>
        <v/>
      </c>
      <c r="V697" s="123" t="str">
        <f>IF('表格编辑 '!X697="","",'表格编辑 '!X697)</f>
        <v/>
      </c>
      <c r="W697" s="123" t="str">
        <f>IF('表格编辑 '!Y697="","",'表格编辑 '!Y697)</f>
        <v/>
      </c>
      <c r="X697" s="123" t="str">
        <f>IF('表格编辑 '!Z697="","",'表格编辑 '!Z697)</f>
        <v/>
      </c>
      <c r="Y697" s="123" t="str">
        <f>IF('表格编辑 '!AA697="","",'表格编辑 '!AA697)</f>
        <v/>
      </c>
      <c r="Z697" s="123" t="str">
        <f>IF('表格编辑 '!AB697="","",'表格编辑 '!AB697)</f>
        <v/>
      </c>
      <c r="AA697" s="123" t="str">
        <f>IF('表格编辑 '!AC697="","",'表格编辑 '!AC697)</f>
        <v/>
      </c>
      <c r="AB697" s="123" t="str">
        <f>IF('表格编辑 '!AD697="","",'表格编辑 '!AD697)</f>
        <v/>
      </c>
      <c r="AC697" s="123" t="str">
        <f>IF('表格编辑 '!AE697="","",'表格编辑 '!AE697)</f>
        <v/>
      </c>
      <c r="AD697" s="123">
        <f>IF('表格编辑 '!AF697="","",'表格编辑 '!AF697)</f>
        <v>140284</v>
      </c>
    </row>
    <row r="698" spans="1:30">
      <c r="A698" s="123">
        <f>IF('表格编辑 '!A698="","",'表格编辑 '!A698)</f>
        <v>40285</v>
      </c>
      <c r="B698" s="123">
        <f>IF('表格编辑 '!B698="","",'表格编辑 '!B698)</f>
        <v>50154</v>
      </c>
      <c r="C698" s="123">
        <f>IF('表格编辑 '!E698="","",'表格编辑 '!E698)</f>
        <v>24</v>
      </c>
      <c r="D698" s="123" t="str">
        <f>IF('表格编辑 '!F698="","",'表格编辑 '!F698)</f>
        <v>AI_born_event(RECEIVER, ARG0, ARG1, ARG2, ARG3,ARG4)</v>
      </c>
      <c r="E698" s="123" t="str">
        <f>IF('表格编辑 '!G698="","",'表格编辑 '!G698)</f>
        <v>AI_update_event(RECEIVER, ARG0, ARG1, ARG2, ARG3,ARG4)</v>
      </c>
      <c r="F698" s="123" t="str">
        <f>IF('表格编辑 '!H698="","",'表格编辑 '!H698)</f>
        <v/>
      </c>
      <c r="G698" s="123" t="str">
        <f>IF('表格编辑 '!I698="","",'表格编辑 '!I698)</f>
        <v/>
      </c>
      <c r="H698" s="123" t="str">
        <f>IF('表格编辑 '!J698="","",'表格编辑 '!J698)</f>
        <v>test_deadth_event(RECEIVER, ARG0, ARG1, ARG2, ARG3,ARG4)</v>
      </c>
      <c r="I698" s="123">
        <f>IF('表格编辑 '!K698="","",'表格编辑 '!K698)</f>
        <v>1</v>
      </c>
      <c r="J698" s="123">
        <f>IF('表格编辑 '!L698="","",'表格编辑 '!L698)</f>
        <v>240</v>
      </c>
      <c r="K698" s="123">
        <f>IF('表格编辑 '!M698="","",'表格编辑 '!M698)</f>
        <v>720</v>
      </c>
      <c r="L698" s="123" t="str">
        <f>IF('表格编辑 '!N698="","",'表格编辑 '!N698)</f>
        <v/>
      </c>
      <c r="M698" s="123" t="str">
        <f>IF('表格编辑 '!O698="","",'表格编辑 '!O698)</f>
        <v/>
      </c>
      <c r="N698" s="123" t="str">
        <f>IF('表格编辑 '!P698="","",'表格编辑 '!P698)</f>
        <v/>
      </c>
      <c r="O698" s="123" t="str">
        <f>IF('表格编辑 '!Q698="","",'表格编辑 '!Q698)</f>
        <v/>
      </c>
      <c r="P698" s="123" t="str">
        <f>IF('表格编辑 '!R698="","",'表格编辑 '!R698)</f>
        <v/>
      </c>
      <c r="Q698" s="123">
        <f>IF('表格编辑 '!S698="","",'表格编辑 '!S698)</f>
        <v>320</v>
      </c>
      <c r="R698" s="123" t="str">
        <f>IF('表格编辑 '!T698="","",'表格编辑 '!T698)</f>
        <v/>
      </c>
      <c r="S698" s="123" t="str">
        <f>IF('表格编辑 '!U698="","",'表格编辑 '!U698)</f>
        <v/>
      </c>
      <c r="T698" s="123" t="str">
        <f>IF('表格编辑 '!V698="","",'表格编辑 '!V698)</f>
        <v/>
      </c>
      <c r="U698" s="123" t="str">
        <f>IF('表格编辑 '!W698="","",'表格编辑 '!W698)</f>
        <v/>
      </c>
      <c r="V698" s="123" t="str">
        <f>IF('表格编辑 '!X698="","",'表格编辑 '!X698)</f>
        <v/>
      </c>
      <c r="W698" s="123" t="str">
        <f>IF('表格编辑 '!Y698="","",'表格编辑 '!Y698)</f>
        <v/>
      </c>
      <c r="X698" s="123" t="str">
        <f>IF('表格编辑 '!Z698="","",'表格编辑 '!Z698)</f>
        <v/>
      </c>
      <c r="Y698" s="123" t="str">
        <f>IF('表格编辑 '!AA698="","",'表格编辑 '!AA698)</f>
        <v/>
      </c>
      <c r="Z698" s="123" t="str">
        <f>IF('表格编辑 '!AB698="","",'表格编辑 '!AB698)</f>
        <v/>
      </c>
      <c r="AA698" s="123" t="str">
        <f>IF('表格编辑 '!AC698="","",'表格编辑 '!AC698)</f>
        <v/>
      </c>
      <c r="AB698" s="123" t="str">
        <f>IF('表格编辑 '!AD698="","",'表格编辑 '!AD698)</f>
        <v/>
      </c>
      <c r="AC698" s="123" t="str">
        <f>IF('表格编辑 '!AE698="","",'表格编辑 '!AE698)</f>
        <v/>
      </c>
      <c r="AD698" s="123">
        <f>IF('表格编辑 '!AF698="","",'表格编辑 '!AF698)</f>
        <v>140285</v>
      </c>
    </row>
    <row r="699" spans="1:30">
      <c r="A699" s="123">
        <f>IF('表格编辑 '!A699="","",'表格编辑 '!A699)</f>
        <v>40286</v>
      </c>
      <c r="B699" s="123">
        <f>IF('表格编辑 '!B699="","",'表格编辑 '!B699)</f>
        <v>50063</v>
      </c>
      <c r="C699" s="123">
        <f>IF('表格编辑 '!E699="","",'表格编辑 '!E699)</f>
        <v>29</v>
      </c>
      <c r="D699" s="123" t="str">
        <f>IF('表格编辑 '!F699="","",'表格编辑 '!F699)</f>
        <v>AI_born_event(RECEIVER, ARG0, ARG1, ARG2, ARG3,ARG4)</v>
      </c>
      <c r="E699" s="123" t="str">
        <f>IF('表格编辑 '!G699="","",'表格编辑 '!G699)</f>
        <v>AI_update_event(RECEIVER, ARG0, ARG1, ARG2, ARG3,ARG4)</v>
      </c>
      <c r="F699" s="123" t="str">
        <f>IF('表格编辑 '!H699="","",'表格编辑 '!H699)</f>
        <v/>
      </c>
      <c r="G699" s="123" t="str">
        <f>IF('表格编辑 '!I699="","",'表格编辑 '!I699)</f>
        <v/>
      </c>
      <c r="H699" s="123" t="str">
        <f>IF('表格编辑 '!J699="","",'表格编辑 '!J699)</f>
        <v>test_deadth_event(RECEIVER, ARG0, ARG1, ARG2, ARG3,ARG4)</v>
      </c>
      <c r="I699" s="123">
        <f>IF('表格编辑 '!K699="","",'表格编辑 '!K699)</f>
        <v>1</v>
      </c>
      <c r="J699" s="123">
        <f>IF('表格编辑 '!L699="","",'表格编辑 '!L699)</f>
        <v>640</v>
      </c>
      <c r="K699" s="123">
        <f>IF('表格编辑 '!M699="","",'表格编辑 '!M699)</f>
        <v>870</v>
      </c>
      <c r="L699" s="123" t="str">
        <f>IF('表格编辑 '!N699="","",'表格编辑 '!N699)</f>
        <v/>
      </c>
      <c r="M699" s="123" t="str">
        <f>IF('表格编辑 '!O699="","",'表格编辑 '!O699)</f>
        <v/>
      </c>
      <c r="N699" s="123" t="str">
        <f>IF('表格编辑 '!P699="","",'表格编辑 '!P699)</f>
        <v/>
      </c>
      <c r="O699" s="123" t="str">
        <f>IF('表格编辑 '!Q699="","",'表格编辑 '!Q699)</f>
        <v/>
      </c>
      <c r="P699" s="123" t="str">
        <f>IF('表格编辑 '!R699="","",'表格编辑 '!R699)</f>
        <v/>
      </c>
      <c r="Q699" s="123">
        <f>IF('表格编辑 '!S699="","",'表格编辑 '!S699)</f>
        <v>320</v>
      </c>
      <c r="R699" s="123" t="str">
        <f>IF('表格编辑 '!T699="","",'表格编辑 '!T699)</f>
        <v/>
      </c>
      <c r="S699" s="123" t="str">
        <f>IF('表格编辑 '!U699="","",'表格编辑 '!U699)</f>
        <v/>
      </c>
      <c r="T699" s="123" t="str">
        <f>IF('表格编辑 '!V699="","",'表格编辑 '!V699)</f>
        <v/>
      </c>
      <c r="U699" s="123" t="str">
        <f>IF('表格编辑 '!W699="","",'表格编辑 '!W699)</f>
        <v/>
      </c>
      <c r="V699" s="123" t="str">
        <f>IF('表格编辑 '!X699="","",'表格编辑 '!X699)</f>
        <v/>
      </c>
      <c r="W699" s="123" t="str">
        <f>IF('表格编辑 '!Y699="","",'表格编辑 '!Y699)</f>
        <v/>
      </c>
      <c r="X699" s="123" t="str">
        <f>IF('表格编辑 '!Z699="","",'表格编辑 '!Z699)</f>
        <v/>
      </c>
      <c r="Y699" s="123" t="str">
        <f>IF('表格编辑 '!AA699="","",'表格编辑 '!AA699)</f>
        <v/>
      </c>
      <c r="Z699" s="123" t="str">
        <f>IF('表格编辑 '!AB699="","",'表格编辑 '!AB699)</f>
        <v/>
      </c>
      <c r="AA699" s="123" t="str">
        <f>IF('表格编辑 '!AC699="","",'表格编辑 '!AC699)</f>
        <v/>
      </c>
      <c r="AB699" s="123" t="str">
        <f>IF('表格编辑 '!AD699="","",'表格编辑 '!AD699)</f>
        <v/>
      </c>
      <c r="AC699" s="123" t="str">
        <f>IF('表格编辑 '!AE699="","",'表格编辑 '!AE699)</f>
        <v/>
      </c>
      <c r="AD699" s="123">
        <f>IF('表格编辑 '!AF699="","",'表格编辑 '!AF699)</f>
        <v>140286</v>
      </c>
    </row>
    <row r="700" spans="1:30">
      <c r="A700" s="123">
        <f>IF('表格编辑 '!A700="","",'表格编辑 '!A700)</f>
        <v>40287</v>
      </c>
      <c r="B700" s="123">
        <f>IF('表格编辑 '!B700="","",'表格编辑 '!B700)</f>
        <v>50153</v>
      </c>
      <c r="C700" s="123">
        <f>IF('表格编辑 '!E700="","",'表格编辑 '!E700)</f>
        <v>29</v>
      </c>
      <c r="D700" s="123" t="str">
        <f>IF('表格编辑 '!F700="","",'表格编辑 '!F700)</f>
        <v>AI_born_event(RECEIVER, ARG0, ARG1, ARG2, ARG3,ARG4)</v>
      </c>
      <c r="E700" s="123" t="str">
        <f>IF('表格编辑 '!G700="","",'表格编辑 '!G700)</f>
        <v>AI_update_event(RECEIVER, ARG0, ARG1, ARG2, ARG3,ARG4)</v>
      </c>
      <c r="F700" s="123" t="str">
        <f>IF('表格编辑 '!H700="","",'表格编辑 '!H700)</f>
        <v/>
      </c>
      <c r="G700" s="123" t="str">
        <f>IF('表格编辑 '!I700="","",'表格编辑 '!I700)</f>
        <v/>
      </c>
      <c r="H700" s="123" t="str">
        <f>IF('表格编辑 '!J700="","",'表格编辑 '!J700)</f>
        <v>test_deadth_event(RECEIVER, ARG0, ARG1, ARG2, ARG3,ARG4)</v>
      </c>
      <c r="I700" s="123">
        <f>IF('表格编辑 '!K700="","",'表格编辑 '!K700)</f>
        <v>1</v>
      </c>
      <c r="J700" s="123">
        <f>IF('表格编辑 '!L700="","",'表格编辑 '!L700)</f>
        <v>80</v>
      </c>
      <c r="K700" s="123">
        <f>IF('表格编辑 '!M700="","",'表格编辑 '!M700)</f>
        <v>870</v>
      </c>
      <c r="L700" s="123" t="str">
        <f>IF('表格编辑 '!N700="","",'表格编辑 '!N700)</f>
        <v/>
      </c>
      <c r="M700" s="123" t="str">
        <f>IF('表格编辑 '!O700="","",'表格编辑 '!O700)</f>
        <v/>
      </c>
      <c r="N700" s="123" t="str">
        <f>IF('表格编辑 '!P700="","",'表格编辑 '!P700)</f>
        <v/>
      </c>
      <c r="O700" s="123" t="str">
        <f>IF('表格编辑 '!Q700="","",'表格编辑 '!Q700)</f>
        <v/>
      </c>
      <c r="P700" s="123" t="str">
        <f>IF('表格编辑 '!R700="","",'表格编辑 '!R700)</f>
        <v/>
      </c>
      <c r="Q700" s="123">
        <f>IF('表格编辑 '!S700="","",'表格编辑 '!S700)</f>
        <v>320</v>
      </c>
      <c r="R700" s="123" t="str">
        <f>IF('表格编辑 '!T700="","",'表格编辑 '!T700)</f>
        <v/>
      </c>
      <c r="S700" s="123" t="str">
        <f>IF('表格编辑 '!U700="","",'表格编辑 '!U700)</f>
        <v/>
      </c>
      <c r="T700" s="123" t="str">
        <f>IF('表格编辑 '!V700="","",'表格编辑 '!V700)</f>
        <v/>
      </c>
      <c r="U700" s="123" t="str">
        <f>IF('表格编辑 '!W700="","",'表格编辑 '!W700)</f>
        <v/>
      </c>
      <c r="V700" s="123" t="str">
        <f>IF('表格编辑 '!X700="","",'表格编辑 '!X700)</f>
        <v/>
      </c>
      <c r="W700" s="123" t="str">
        <f>IF('表格编辑 '!Y700="","",'表格编辑 '!Y700)</f>
        <v/>
      </c>
      <c r="X700" s="123" t="str">
        <f>IF('表格编辑 '!Z700="","",'表格编辑 '!Z700)</f>
        <v/>
      </c>
      <c r="Y700" s="123" t="str">
        <f>IF('表格编辑 '!AA700="","",'表格编辑 '!AA700)</f>
        <v/>
      </c>
      <c r="Z700" s="123" t="str">
        <f>IF('表格编辑 '!AB700="","",'表格编辑 '!AB700)</f>
        <v/>
      </c>
      <c r="AA700" s="123" t="str">
        <f>IF('表格编辑 '!AC700="","",'表格编辑 '!AC700)</f>
        <v/>
      </c>
      <c r="AB700" s="123" t="str">
        <f>IF('表格编辑 '!AD700="","",'表格编辑 '!AD700)</f>
        <v/>
      </c>
      <c r="AC700" s="123" t="str">
        <f>IF('表格编辑 '!AE700="","",'表格编辑 '!AE700)</f>
        <v/>
      </c>
      <c r="AD700" s="123">
        <f>IF('表格编辑 '!AF700="","",'表格编辑 '!AF700)</f>
        <v>140287</v>
      </c>
    </row>
    <row r="701" spans="1:30">
      <c r="A701" s="123">
        <f>IF('表格编辑 '!A701="","",'表格编辑 '!A701)</f>
        <v>40288</v>
      </c>
      <c r="B701" s="123">
        <f>IF('表格编辑 '!B701="","",'表格编辑 '!B701)</f>
        <v>50129</v>
      </c>
      <c r="C701" s="123">
        <f>IF('表格编辑 '!E701="","",'表格编辑 '!E701)</f>
        <v>29</v>
      </c>
      <c r="D701" s="123" t="str">
        <f>IF('表格编辑 '!F701="","",'表格编辑 '!F701)</f>
        <v>AI_born_event(RECEIVER, ARG0, ARG1, ARG2, ARG3,ARG4)</v>
      </c>
      <c r="E701" s="123" t="str">
        <f>IF('表格编辑 '!G701="","",'表格编辑 '!G701)</f>
        <v>AI_update_event(RECEIVER, ARG0, ARG1, ARG2, ARG3,ARG4)</v>
      </c>
      <c r="F701" s="123" t="str">
        <f>IF('表格编辑 '!H701="","",'表格编辑 '!H701)</f>
        <v/>
      </c>
      <c r="G701" s="123" t="str">
        <f>IF('表格编辑 '!I701="","",'表格编辑 '!I701)</f>
        <v/>
      </c>
      <c r="H701" s="123" t="str">
        <f>IF('表格编辑 '!J701="","",'表格编辑 '!J701)</f>
        <v>test_deadth_event(RECEIVER, ARG0, ARG1, ARG2, ARG3,ARG4)</v>
      </c>
      <c r="I701" s="123">
        <f>IF('表格编辑 '!K701="","",'表格编辑 '!K701)</f>
        <v>1</v>
      </c>
      <c r="J701" s="123">
        <f>IF('表格编辑 '!L701="","",'表格编辑 '!L701)</f>
        <v>162</v>
      </c>
      <c r="K701" s="123">
        <f>IF('表格编辑 '!M701="","",'表格编辑 '!M701)</f>
        <v>870</v>
      </c>
      <c r="L701" s="123" t="str">
        <f>IF('表格编辑 '!N701="","",'表格编辑 '!N701)</f>
        <v/>
      </c>
      <c r="M701" s="123" t="str">
        <f>IF('表格编辑 '!O701="","",'表格编辑 '!O701)</f>
        <v/>
      </c>
      <c r="N701" s="123" t="str">
        <f>IF('表格编辑 '!P701="","",'表格编辑 '!P701)</f>
        <v/>
      </c>
      <c r="O701" s="123" t="str">
        <f>IF('表格编辑 '!Q701="","",'表格编辑 '!Q701)</f>
        <v/>
      </c>
      <c r="P701" s="123" t="str">
        <f>IF('表格编辑 '!R701="","",'表格编辑 '!R701)</f>
        <v/>
      </c>
      <c r="Q701" s="123">
        <f>IF('表格编辑 '!S701="","",'表格编辑 '!S701)</f>
        <v>320</v>
      </c>
      <c r="R701" s="123" t="str">
        <f>IF('表格编辑 '!T701="","",'表格编辑 '!T701)</f>
        <v/>
      </c>
      <c r="S701" s="123" t="str">
        <f>IF('表格编辑 '!U701="","",'表格编辑 '!U701)</f>
        <v/>
      </c>
      <c r="T701" s="123" t="str">
        <f>IF('表格编辑 '!V701="","",'表格编辑 '!V701)</f>
        <v/>
      </c>
      <c r="U701" s="123" t="str">
        <f>IF('表格编辑 '!W701="","",'表格编辑 '!W701)</f>
        <v/>
      </c>
      <c r="V701" s="123" t="str">
        <f>IF('表格编辑 '!X701="","",'表格编辑 '!X701)</f>
        <v/>
      </c>
      <c r="W701" s="123" t="str">
        <f>IF('表格编辑 '!Y701="","",'表格编辑 '!Y701)</f>
        <v/>
      </c>
      <c r="X701" s="123" t="str">
        <f>IF('表格编辑 '!Z701="","",'表格编辑 '!Z701)</f>
        <v/>
      </c>
      <c r="Y701" s="123" t="str">
        <f>IF('表格编辑 '!AA701="","",'表格编辑 '!AA701)</f>
        <v/>
      </c>
      <c r="Z701" s="123" t="str">
        <f>IF('表格编辑 '!AB701="","",'表格编辑 '!AB701)</f>
        <v/>
      </c>
      <c r="AA701" s="123" t="str">
        <f>IF('表格编辑 '!AC701="","",'表格编辑 '!AC701)</f>
        <v/>
      </c>
      <c r="AB701" s="123" t="str">
        <f>IF('表格编辑 '!AD701="","",'表格编辑 '!AD701)</f>
        <v/>
      </c>
      <c r="AC701" s="123" t="str">
        <f>IF('表格编辑 '!AE701="","",'表格编辑 '!AE701)</f>
        <v/>
      </c>
      <c r="AD701" s="123">
        <f>IF('表格编辑 '!AF701="","",'表格编辑 '!AF701)</f>
        <v>140288</v>
      </c>
    </row>
    <row r="702" spans="1:30">
      <c r="A702" s="123">
        <f>IF('表格编辑 '!A702="","",'表格编辑 '!A702)</f>
        <v>40289</v>
      </c>
      <c r="B702" s="123">
        <f>IF('表格编辑 '!B702="","",'表格编辑 '!B702)</f>
        <v>50131</v>
      </c>
      <c r="C702" s="123">
        <f>IF('表格编辑 '!E702="","",'表格编辑 '!E702)</f>
        <v>29</v>
      </c>
      <c r="D702" s="123" t="str">
        <f>IF('表格编辑 '!F702="","",'表格编辑 '!F702)</f>
        <v>AI_born_event(RECEIVER, ARG0, ARG1, ARG2, ARG3,ARG4)</v>
      </c>
      <c r="E702" s="123" t="str">
        <f>IF('表格编辑 '!G702="","",'表格编辑 '!G702)</f>
        <v>AI_update_event(RECEIVER, ARG0, ARG1, ARG2, ARG3,ARG4)</v>
      </c>
      <c r="F702" s="123" t="str">
        <f>IF('表格编辑 '!H702="","",'表格编辑 '!H702)</f>
        <v/>
      </c>
      <c r="G702" s="123" t="str">
        <f>IF('表格编辑 '!I702="","",'表格编辑 '!I702)</f>
        <v/>
      </c>
      <c r="H702" s="123" t="str">
        <f>IF('表格编辑 '!J702="","",'表格编辑 '!J702)</f>
        <v>test_deadth_event(RECEIVER, ARG0, ARG1, ARG2, ARG3,ARG4)</v>
      </c>
      <c r="I702" s="123">
        <f>IF('表格编辑 '!K702="","",'表格编辑 '!K702)</f>
        <v>1</v>
      </c>
      <c r="J702" s="123">
        <f>IF('表格编辑 '!L702="","",'表格编辑 '!L702)</f>
        <v>68</v>
      </c>
      <c r="K702" s="123">
        <f>IF('表格编辑 '!M702="","",'表格编辑 '!M702)</f>
        <v>870</v>
      </c>
      <c r="L702" s="123" t="str">
        <f>IF('表格编辑 '!N702="","",'表格编辑 '!N702)</f>
        <v/>
      </c>
      <c r="M702" s="123" t="str">
        <f>IF('表格编辑 '!O702="","",'表格编辑 '!O702)</f>
        <v/>
      </c>
      <c r="N702" s="123" t="str">
        <f>IF('表格编辑 '!P702="","",'表格编辑 '!P702)</f>
        <v/>
      </c>
      <c r="O702" s="123" t="str">
        <f>IF('表格编辑 '!Q702="","",'表格编辑 '!Q702)</f>
        <v/>
      </c>
      <c r="P702" s="123" t="str">
        <f>IF('表格编辑 '!R702="","",'表格编辑 '!R702)</f>
        <v/>
      </c>
      <c r="Q702" s="123">
        <f>IF('表格编辑 '!S702="","",'表格编辑 '!S702)</f>
        <v>320</v>
      </c>
      <c r="R702" s="123" t="str">
        <f>IF('表格编辑 '!T702="","",'表格编辑 '!T702)</f>
        <v/>
      </c>
      <c r="S702" s="123" t="str">
        <f>IF('表格编辑 '!U702="","",'表格编辑 '!U702)</f>
        <v/>
      </c>
      <c r="T702" s="123" t="str">
        <f>IF('表格编辑 '!V702="","",'表格编辑 '!V702)</f>
        <v/>
      </c>
      <c r="U702" s="123" t="str">
        <f>IF('表格编辑 '!W702="","",'表格编辑 '!W702)</f>
        <v/>
      </c>
      <c r="V702" s="123" t="str">
        <f>IF('表格编辑 '!X702="","",'表格编辑 '!X702)</f>
        <v/>
      </c>
      <c r="W702" s="123" t="str">
        <f>IF('表格编辑 '!Y702="","",'表格编辑 '!Y702)</f>
        <v/>
      </c>
      <c r="X702" s="123" t="str">
        <f>IF('表格编辑 '!Z702="","",'表格编辑 '!Z702)</f>
        <v/>
      </c>
      <c r="Y702" s="123" t="str">
        <f>IF('表格编辑 '!AA702="","",'表格编辑 '!AA702)</f>
        <v/>
      </c>
      <c r="Z702" s="123" t="str">
        <f>IF('表格编辑 '!AB702="","",'表格编辑 '!AB702)</f>
        <v/>
      </c>
      <c r="AA702" s="123" t="str">
        <f>IF('表格编辑 '!AC702="","",'表格编辑 '!AC702)</f>
        <v/>
      </c>
      <c r="AB702" s="123" t="str">
        <f>IF('表格编辑 '!AD702="","",'表格编辑 '!AD702)</f>
        <v/>
      </c>
      <c r="AC702" s="123" t="str">
        <f>IF('表格编辑 '!AE702="","",'表格编辑 '!AE702)</f>
        <v/>
      </c>
      <c r="AD702" s="123">
        <f>IF('表格编辑 '!AF702="","",'表格编辑 '!AF702)</f>
        <v>140289</v>
      </c>
    </row>
    <row r="703" spans="1:30">
      <c r="A703" s="123">
        <f>IF('表格编辑 '!A703="","",'表格编辑 '!A703)</f>
        <v>40290</v>
      </c>
      <c r="B703" s="123">
        <f>IF('表格编辑 '!B703="","",'表格编辑 '!B703)</f>
        <v>50037</v>
      </c>
      <c r="C703" s="123">
        <f>IF('表格编辑 '!E703="","",'表格编辑 '!E703)</f>
        <v>29</v>
      </c>
      <c r="D703" s="123" t="str">
        <f>IF('表格编辑 '!F703="","",'表格编辑 '!F703)</f>
        <v>AI_born_event(RECEIVER, ARG0, ARG1, ARG2, ARG3,ARG4)</v>
      </c>
      <c r="E703" s="123" t="str">
        <f>IF('表格编辑 '!G703="","",'表格编辑 '!G703)</f>
        <v>AI_update_event(RECEIVER, ARG0, ARG1, ARG2, ARG3,ARG4)</v>
      </c>
      <c r="F703" s="123" t="str">
        <f>IF('表格编辑 '!H703="","",'表格编辑 '!H703)</f>
        <v/>
      </c>
      <c r="G703" s="123" t="str">
        <f>IF('表格编辑 '!I703="","",'表格编辑 '!I703)</f>
        <v/>
      </c>
      <c r="H703" s="123" t="str">
        <f>IF('表格编辑 '!J703="","",'表格编辑 '!J703)</f>
        <v>test_deadth_event(RECEIVER, ARG0, ARG1, ARG2, ARG3,ARG4)</v>
      </c>
      <c r="I703" s="123">
        <f>IF('表格编辑 '!K703="","",'表格编辑 '!K703)</f>
        <v>1</v>
      </c>
      <c r="J703" s="123">
        <f>IF('表格编辑 '!L703="","",'表格编辑 '!L703)</f>
        <v>290</v>
      </c>
      <c r="K703" s="123">
        <f>IF('表格编辑 '!M703="","",'表格编辑 '!M703)</f>
        <v>870</v>
      </c>
      <c r="L703" s="123" t="str">
        <f>IF('表格编辑 '!N703="","",'表格编辑 '!N703)</f>
        <v/>
      </c>
      <c r="M703" s="123" t="str">
        <f>IF('表格编辑 '!O703="","",'表格编辑 '!O703)</f>
        <v/>
      </c>
      <c r="N703" s="123" t="str">
        <f>IF('表格编辑 '!P703="","",'表格编辑 '!P703)</f>
        <v/>
      </c>
      <c r="O703" s="123" t="str">
        <f>IF('表格编辑 '!Q703="","",'表格编辑 '!Q703)</f>
        <v/>
      </c>
      <c r="P703" s="123" t="str">
        <f>IF('表格编辑 '!R703="","",'表格编辑 '!R703)</f>
        <v/>
      </c>
      <c r="Q703" s="123">
        <f>IF('表格编辑 '!S703="","",'表格编辑 '!S703)</f>
        <v>320</v>
      </c>
      <c r="R703" s="123" t="str">
        <f>IF('表格编辑 '!T703="","",'表格编辑 '!T703)</f>
        <v/>
      </c>
      <c r="S703" s="123" t="str">
        <f>IF('表格编辑 '!U703="","",'表格编辑 '!U703)</f>
        <v/>
      </c>
      <c r="T703" s="123" t="str">
        <f>IF('表格编辑 '!V703="","",'表格编辑 '!V703)</f>
        <v/>
      </c>
      <c r="U703" s="123" t="str">
        <f>IF('表格编辑 '!W703="","",'表格编辑 '!W703)</f>
        <v/>
      </c>
      <c r="V703" s="123" t="str">
        <f>IF('表格编辑 '!X703="","",'表格编辑 '!X703)</f>
        <v/>
      </c>
      <c r="W703" s="123" t="str">
        <f>IF('表格编辑 '!Y703="","",'表格编辑 '!Y703)</f>
        <v/>
      </c>
      <c r="X703" s="123" t="str">
        <f>IF('表格编辑 '!Z703="","",'表格编辑 '!Z703)</f>
        <v/>
      </c>
      <c r="Y703" s="123" t="str">
        <f>IF('表格编辑 '!AA703="","",'表格编辑 '!AA703)</f>
        <v/>
      </c>
      <c r="Z703" s="123" t="str">
        <f>IF('表格编辑 '!AB703="","",'表格编辑 '!AB703)</f>
        <v/>
      </c>
      <c r="AA703" s="123" t="str">
        <f>IF('表格编辑 '!AC703="","",'表格编辑 '!AC703)</f>
        <v/>
      </c>
      <c r="AB703" s="123" t="str">
        <f>IF('表格编辑 '!AD703="","",'表格编辑 '!AD703)</f>
        <v/>
      </c>
      <c r="AC703" s="123" t="str">
        <f>IF('表格编辑 '!AE703="","",'表格编辑 '!AE703)</f>
        <v/>
      </c>
      <c r="AD703" s="123">
        <f>IF('表格编辑 '!AF703="","",'表格编辑 '!AF703)</f>
        <v>140290</v>
      </c>
    </row>
    <row r="704" spans="1:30">
      <c r="A704" s="123">
        <f>IF('表格编辑 '!A704="","",'表格编辑 '!A704)</f>
        <v>40291</v>
      </c>
      <c r="B704" s="123">
        <f>IF('表格编辑 '!B704="","",'表格编辑 '!B704)</f>
        <v>50138</v>
      </c>
      <c r="C704" s="123">
        <f>IF('表格编辑 '!E704="","",'表格编辑 '!E704)</f>
        <v>29</v>
      </c>
      <c r="D704" s="123" t="str">
        <f>IF('表格编辑 '!F704="","",'表格编辑 '!F704)</f>
        <v>AI_born_event(RECEIVER, ARG0, ARG1, ARG2, ARG3,ARG4)</v>
      </c>
      <c r="E704" s="123" t="str">
        <f>IF('表格编辑 '!G704="","",'表格编辑 '!G704)</f>
        <v>AI_update_event(RECEIVER, ARG0, ARG1, ARG2, ARG3,ARG4)</v>
      </c>
      <c r="F704" s="123" t="str">
        <f>IF('表格编辑 '!H704="","",'表格编辑 '!H704)</f>
        <v/>
      </c>
      <c r="G704" s="123" t="str">
        <f>IF('表格编辑 '!I704="","",'表格编辑 '!I704)</f>
        <v/>
      </c>
      <c r="H704" s="123" t="str">
        <f>IF('表格编辑 '!J704="","",'表格编辑 '!J704)</f>
        <v>test_deadth_event(RECEIVER, ARG0, ARG1, ARG2, ARG3,ARG4)</v>
      </c>
      <c r="I704" s="123">
        <f>IF('表格编辑 '!K704="","",'表格编辑 '!K704)</f>
        <v>1</v>
      </c>
      <c r="J704" s="123">
        <f>IF('表格编辑 '!L704="","",'表格编辑 '!L704)</f>
        <v>-294</v>
      </c>
      <c r="K704" s="123">
        <f>IF('表格编辑 '!M704="","",'表格编辑 '!M704)</f>
        <v>870</v>
      </c>
      <c r="L704" s="123" t="str">
        <f>IF('表格编辑 '!N704="","",'表格编辑 '!N704)</f>
        <v/>
      </c>
      <c r="M704" s="123" t="str">
        <f>IF('表格编辑 '!O704="","",'表格编辑 '!O704)</f>
        <v/>
      </c>
      <c r="N704" s="123" t="str">
        <f>IF('表格编辑 '!P704="","",'表格编辑 '!P704)</f>
        <v/>
      </c>
      <c r="O704" s="123" t="str">
        <f>IF('表格编辑 '!Q704="","",'表格编辑 '!Q704)</f>
        <v/>
      </c>
      <c r="P704" s="123" t="str">
        <f>IF('表格编辑 '!R704="","",'表格编辑 '!R704)</f>
        <v/>
      </c>
      <c r="Q704" s="123">
        <f>IF('表格编辑 '!S704="","",'表格编辑 '!S704)</f>
        <v>320</v>
      </c>
      <c r="R704" s="123" t="str">
        <f>IF('表格编辑 '!T704="","",'表格编辑 '!T704)</f>
        <v/>
      </c>
      <c r="S704" s="123" t="str">
        <f>IF('表格编辑 '!U704="","",'表格编辑 '!U704)</f>
        <v/>
      </c>
      <c r="T704" s="123" t="str">
        <f>IF('表格编辑 '!V704="","",'表格编辑 '!V704)</f>
        <v/>
      </c>
      <c r="U704" s="123" t="str">
        <f>IF('表格编辑 '!W704="","",'表格编辑 '!W704)</f>
        <v/>
      </c>
      <c r="V704" s="123" t="str">
        <f>IF('表格编辑 '!X704="","",'表格编辑 '!X704)</f>
        <v/>
      </c>
      <c r="W704" s="123" t="str">
        <f>IF('表格编辑 '!Y704="","",'表格编辑 '!Y704)</f>
        <v/>
      </c>
      <c r="X704" s="123" t="str">
        <f>IF('表格编辑 '!Z704="","",'表格编辑 '!Z704)</f>
        <v/>
      </c>
      <c r="Y704" s="123" t="str">
        <f>IF('表格编辑 '!AA704="","",'表格编辑 '!AA704)</f>
        <v/>
      </c>
      <c r="Z704" s="123" t="str">
        <f>IF('表格编辑 '!AB704="","",'表格编辑 '!AB704)</f>
        <v/>
      </c>
      <c r="AA704" s="123" t="str">
        <f>IF('表格编辑 '!AC704="","",'表格编辑 '!AC704)</f>
        <v/>
      </c>
      <c r="AB704" s="123" t="str">
        <f>IF('表格编辑 '!AD704="","",'表格编辑 '!AD704)</f>
        <v/>
      </c>
      <c r="AC704" s="123" t="str">
        <f>IF('表格编辑 '!AE704="","",'表格编辑 '!AE704)</f>
        <v/>
      </c>
      <c r="AD704" s="123">
        <f>IF('表格编辑 '!AF704="","",'表格编辑 '!AF704)</f>
        <v>140291</v>
      </c>
    </row>
    <row r="705" spans="1:30">
      <c r="A705" s="123">
        <f>IF('表格编辑 '!A705="","",'表格编辑 '!A705)</f>
        <v>40292</v>
      </c>
      <c r="B705" s="123">
        <f>IF('表格编辑 '!B705="","",'表格编辑 '!B705)</f>
        <v>50038</v>
      </c>
      <c r="C705" s="123">
        <f>IF('表格编辑 '!E705="","",'表格编辑 '!E705)</f>
        <v>29</v>
      </c>
      <c r="D705" s="123" t="str">
        <f>IF('表格编辑 '!F705="","",'表格编辑 '!F705)</f>
        <v>AI_born_event(RECEIVER, ARG0, ARG1, ARG2, ARG3,ARG4)</v>
      </c>
      <c r="E705" s="123" t="str">
        <f>IF('表格编辑 '!G705="","",'表格编辑 '!G705)</f>
        <v>AI_update_event(RECEIVER, ARG0, ARG1, ARG2, ARG3,ARG4)</v>
      </c>
      <c r="F705" s="123" t="str">
        <f>IF('表格编辑 '!H705="","",'表格编辑 '!H705)</f>
        <v/>
      </c>
      <c r="G705" s="123" t="str">
        <f>IF('表格编辑 '!I705="","",'表格编辑 '!I705)</f>
        <v/>
      </c>
      <c r="H705" s="123" t="str">
        <f>IF('表格编辑 '!J705="","",'表格编辑 '!J705)</f>
        <v>test_deadth_event(RECEIVER, ARG0, ARG1, ARG2, ARG3,ARG4)</v>
      </c>
      <c r="I705" s="123">
        <f>IF('表格编辑 '!K705="","",'表格编辑 '!K705)</f>
        <v>1</v>
      </c>
      <c r="J705" s="123">
        <f>IF('表格编辑 '!L705="","",'表格编辑 '!L705)</f>
        <v>478</v>
      </c>
      <c r="K705" s="123">
        <f>IF('表格编辑 '!M705="","",'表格编辑 '!M705)</f>
        <v>870</v>
      </c>
      <c r="L705" s="123" t="str">
        <f>IF('表格编辑 '!N705="","",'表格编辑 '!N705)</f>
        <v/>
      </c>
      <c r="M705" s="123" t="str">
        <f>IF('表格编辑 '!O705="","",'表格编辑 '!O705)</f>
        <v/>
      </c>
      <c r="N705" s="123" t="str">
        <f>IF('表格编辑 '!P705="","",'表格编辑 '!P705)</f>
        <v/>
      </c>
      <c r="O705" s="123" t="str">
        <f>IF('表格编辑 '!Q705="","",'表格编辑 '!Q705)</f>
        <v/>
      </c>
      <c r="P705" s="123" t="str">
        <f>IF('表格编辑 '!R705="","",'表格编辑 '!R705)</f>
        <v/>
      </c>
      <c r="Q705" s="123">
        <f>IF('表格编辑 '!S705="","",'表格编辑 '!S705)</f>
        <v>320</v>
      </c>
      <c r="R705" s="123" t="str">
        <f>IF('表格编辑 '!T705="","",'表格编辑 '!T705)</f>
        <v/>
      </c>
      <c r="S705" s="123" t="str">
        <f>IF('表格编辑 '!U705="","",'表格编辑 '!U705)</f>
        <v/>
      </c>
      <c r="T705" s="123" t="str">
        <f>IF('表格编辑 '!V705="","",'表格编辑 '!V705)</f>
        <v/>
      </c>
      <c r="U705" s="123" t="str">
        <f>IF('表格编辑 '!W705="","",'表格编辑 '!W705)</f>
        <v/>
      </c>
      <c r="V705" s="123" t="str">
        <f>IF('表格编辑 '!X705="","",'表格编辑 '!X705)</f>
        <v/>
      </c>
      <c r="W705" s="123" t="str">
        <f>IF('表格编辑 '!Y705="","",'表格编辑 '!Y705)</f>
        <v/>
      </c>
      <c r="X705" s="123" t="str">
        <f>IF('表格编辑 '!Z705="","",'表格编辑 '!Z705)</f>
        <v/>
      </c>
      <c r="Y705" s="123" t="str">
        <f>IF('表格编辑 '!AA705="","",'表格编辑 '!AA705)</f>
        <v/>
      </c>
      <c r="Z705" s="123" t="str">
        <f>IF('表格编辑 '!AB705="","",'表格编辑 '!AB705)</f>
        <v/>
      </c>
      <c r="AA705" s="123" t="str">
        <f>IF('表格编辑 '!AC705="","",'表格编辑 '!AC705)</f>
        <v/>
      </c>
      <c r="AB705" s="123" t="str">
        <f>IF('表格编辑 '!AD705="","",'表格编辑 '!AD705)</f>
        <v/>
      </c>
      <c r="AC705" s="123" t="str">
        <f>IF('表格编辑 '!AE705="","",'表格编辑 '!AE705)</f>
        <v/>
      </c>
      <c r="AD705" s="123">
        <f>IF('表格编辑 '!AF705="","",'表格编辑 '!AF705)</f>
        <v>140292</v>
      </c>
    </row>
    <row r="706" spans="1:30">
      <c r="A706" s="123">
        <f>IF('表格编辑 '!A706="","",'表格编辑 '!A706)</f>
        <v>40293</v>
      </c>
      <c r="B706" s="123">
        <f>IF('表格编辑 '!B706="","",'表格编辑 '!B706)</f>
        <v>50019</v>
      </c>
      <c r="C706" s="123">
        <f>IF('表格编辑 '!E706="","",'表格编辑 '!E706)</f>
        <v>29</v>
      </c>
      <c r="D706" s="123" t="str">
        <f>IF('表格编辑 '!F706="","",'表格编辑 '!F706)</f>
        <v>AI_born_event(RECEIVER, ARG0, ARG1, ARG2, ARG3,ARG4)</v>
      </c>
      <c r="E706" s="123" t="str">
        <f>IF('表格编辑 '!G706="","",'表格编辑 '!G706)</f>
        <v>AI_update_event(RECEIVER, ARG0, ARG1, ARG2, ARG3,ARG4)</v>
      </c>
      <c r="F706" s="123" t="str">
        <f>IF('表格编辑 '!H706="","",'表格编辑 '!H706)</f>
        <v/>
      </c>
      <c r="G706" s="123" t="str">
        <f>IF('表格编辑 '!I706="","",'表格编辑 '!I706)</f>
        <v/>
      </c>
      <c r="H706" s="123" t="str">
        <f>IF('表格编辑 '!J706="","",'表格编辑 '!J706)</f>
        <v>test_deadth_event(RECEIVER, ARG0, ARG1, ARG2, ARG3,ARG4)</v>
      </c>
      <c r="I706" s="123">
        <f>IF('表格编辑 '!K706="","",'表格编辑 '!K706)</f>
        <v>1</v>
      </c>
      <c r="J706" s="123">
        <f>IF('表格编辑 '!L706="","",'表格编辑 '!L706)</f>
        <v>468</v>
      </c>
      <c r="K706" s="123">
        <f>IF('表格编辑 '!M706="","",'表格编辑 '!M706)</f>
        <v>870</v>
      </c>
      <c r="L706" s="123" t="str">
        <f>IF('表格编辑 '!N706="","",'表格编辑 '!N706)</f>
        <v/>
      </c>
      <c r="M706" s="123" t="str">
        <f>IF('表格编辑 '!O706="","",'表格编辑 '!O706)</f>
        <v/>
      </c>
      <c r="N706" s="123" t="str">
        <f>IF('表格编辑 '!P706="","",'表格编辑 '!P706)</f>
        <v/>
      </c>
      <c r="O706" s="123" t="str">
        <f>IF('表格编辑 '!Q706="","",'表格编辑 '!Q706)</f>
        <v/>
      </c>
      <c r="P706" s="123" t="str">
        <f>IF('表格编辑 '!R706="","",'表格编辑 '!R706)</f>
        <v/>
      </c>
      <c r="Q706" s="123">
        <f>IF('表格编辑 '!S706="","",'表格编辑 '!S706)</f>
        <v>320</v>
      </c>
      <c r="R706" s="123" t="str">
        <f>IF('表格编辑 '!T706="","",'表格编辑 '!T706)</f>
        <v/>
      </c>
      <c r="S706" s="123" t="str">
        <f>IF('表格编辑 '!U706="","",'表格编辑 '!U706)</f>
        <v/>
      </c>
      <c r="T706" s="123" t="str">
        <f>IF('表格编辑 '!V706="","",'表格编辑 '!V706)</f>
        <v/>
      </c>
      <c r="U706" s="123" t="str">
        <f>IF('表格编辑 '!W706="","",'表格编辑 '!W706)</f>
        <v/>
      </c>
      <c r="V706" s="123" t="str">
        <f>IF('表格编辑 '!X706="","",'表格编辑 '!X706)</f>
        <v/>
      </c>
      <c r="W706" s="123" t="str">
        <f>IF('表格编辑 '!Y706="","",'表格编辑 '!Y706)</f>
        <v/>
      </c>
      <c r="X706" s="123" t="str">
        <f>IF('表格编辑 '!Z706="","",'表格编辑 '!Z706)</f>
        <v/>
      </c>
      <c r="Y706" s="123" t="str">
        <f>IF('表格编辑 '!AA706="","",'表格编辑 '!AA706)</f>
        <v/>
      </c>
      <c r="Z706" s="123" t="str">
        <f>IF('表格编辑 '!AB706="","",'表格编辑 '!AB706)</f>
        <v/>
      </c>
      <c r="AA706" s="123" t="str">
        <f>IF('表格编辑 '!AC706="","",'表格编辑 '!AC706)</f>
        <v/>
      </c>
      <c r="AB706" s="123" t="str">
        <f>IF('表格编辑 '!AD706="","",'表格编辑 '!AD706)</f>
        <v/>
      </c>
      <c r="AC706" s="123" t="str">
        <f>IF('表格编辑 '!AE706="","",'表格编辑 '!AE706)</f>
        <v/>
      </c>
      <c r="AD706" s="123">
        <f>IF('表格编辑 '!AF706="","",'表格编辑 '!AF706)</f>
        <v>140293</v>
      </c>
    </row>
    <row r="707" spans="1:30">
      <c r="A707" s="123">
        <f>IF('表格编辑 '!A707="","",'表格编辑 '!A707)</f>
        <v>40294</v>
      </c>
      <c r="B707" s="123">
        <f>IF('表格编辑 '!B707="","",'表格编辑 '!B707)</f>
        <v>50023</v>
      </c>
      <c r="C707" s="123">
        <f>IF('表格编辑 '!E707="","",'表格编辑 '!E707)</f>
        <v>29</v>
      </c>
      <c r="D707" s="123" t="str">
        <f>IF('表格编辑 '!F707="","",'表格编辑 '!F707)</f>
        <v>AI_born_event(RECEIVER, ARG0, ARG1, ARG2, ARG3,ARG4)</v>
      </c>
      <c r="E707" s="123" t="str">
        <f>IF('表格编辑 '!G707="","",'表格编辑 '!G707)</f>
        <v>AI_update_event(RECEIVER, ARG0, ARG1, ARG2, ARG3,ARG4)</v>
      </c>
      <c r="F707" s="123" t="str">
        <f>IF('表格编辑 '!H707="","",'表格编辑 '!H707)</f>
        <v/>
      </c>
      <c r="G707" s="123" t="str">
        <f>IF('表格编辑 '!I707="","",'表格编辑 '!I707)</f>
        <v/>
      </c>
      <c r="H707" s="123" t="str">
        <f>IF('表格编辑 '!J707="","",'表格编辑 '!J707)</f>
        <v>test_deadth_event(RECEIVER, ARG0, ARG1, ARG2, ARG3,ARG4)</v>
      </c>
      <c r="I707" s="123">
        <f>IF('表格编辑 '!K707="","",'表格编辑 '!K707)</f>
        <v>1</v>
      </c>
      <c r="J707" s="123">
        <f>IF('表格编辑 '!L707="","",'表格编辑 '!L707)</f>
        <v>488</v>
      </c>
      <c r="K707" s="123">
        <f>IF('表格编辑 '!M707="","",'表格编辑 '!M707)</f>
        <v>870</v>
      </c>
      <c r="L707" s="123" t="str">
        <f>IF('表格编辑 '!N707="","",'表格编辑 '!N707)</f>
        <v/>
      </c>
      <c r="M707" s="123" t="str">
        <f>IF('表格编辑 '!O707="","",'表格编辑 '!O707)</f>
        <v/>
      </c>
      <c r="N707" s="123" t="str">
        <f>IF('表格编辑 '!P707="","",'表格编辑 '!P707)</f>
        <v/>
      </c>
      <c r="O707" s="123" t="str">
        <f>IF('表格编辑 '!Q707="","",'表格编辑 '!Q707)</f>
        <v/>
      </c>
      <c r="P707" s="123" t="str">
        <f>IF('表格编辑 '!R707="","",'表格编辑 '!R707)</f>
        <v/>
      </c>
      <c r="Q707" s="123">
        <f>IF('表格编辑 '!S707="","",'表格编辑 '!S707)</f>
        <v>320</v>
      </c>
      <c r="R707" s="123" t="str">
        <f>IF('表格编辑 '!T707="","",'表格编辑 '!T707)</f>
        <v/>
      </c>
      <c r="S707" s="123" t="str">
        <f>IF('表格编辑 '!U707="","",'表格编辑 '!U707)</f>
        <v/>
      </c>
      <c r="T707" s="123" t="str">
        <f>IF('表格编辑 '!V707="","",'表格编辑 '!V707)</f>
        <v/>
      </c>
      <c r="U707" s="123" t="str">
        <f>IF('表格编辑 '!W707="","",'表格编辑 '!W707)</f>
        <v/>
      </c>
      <c r="V707" s="123" t="str">
        <f>IF('表格编辑 '!X707="","",'表格编辑 '!X707)</f>
        <v/>
      </c>
      <c r="W707" s="123" t="str">
        <f>IF('表格编辑 '!Y707="","",'表格编辑 '!Y707)</f>
        <v/>
      </c>
      <c r="X707" s="123" t="str">
        <f>IF('表格编辑 '!Z707="","",'表格编辑 '!Z707)</f>
        <v/>
      </c>
      <c r="Y707" s="123" t="str">
        <f>IF('表格编辑 '!AA707="","",'表格编辑 '!AA707)</f>
        <v/>
      </c>
      <c r="Z707" s="123" t="str">
        <f>IF('表格编辑 '!AB707="","",'表格编辑 '!AB707)</f>
        <v/>
      </c>
      <c r="AA707" s="123" t="str">
        <f>IF('表格编辑 '!AC707="","",'表格编辑 '!AC707)</f>
        <v/>
      </c>
      <c r="AB707" s="123" t="str">
        <f>IF('表格编辑 '!AD707="","",'表格编辑 '!AD707)</f>
        <v/>
      </c>
      <c r="AC707" s="123" t="str">
        <f>IF('表格编辑 '!AE707="","",'表格编辑 '!AE707)</f>
        <v/>
      </c>
      <c r="AD707" s="123">
        <f>IF('表格编辑 '!AF707="","",'表格编辑 '!AF707)</f>
        <v>140294</v>
      </c>
    </row>
    <row r="708" spans="1:30">
      <c r="A708" s="123">
        <f>IF('表格编辑 '!A708="","",'表格编辑 '!A708)</f>
        <v>40295</v>
      </c>
      <c r="B708" s="123">
        <f>IF('表格编辑 '!B708="","",'表格编辑 '!B708)</f>
        <v>50069</v>
      </c>
      <c r="C708" s="123">
        <f>IF('表格编辑 '!E708="","",'表格编辑 '!E708)</f>
        <v>29</v>
      </c>
      <c r="D708" s="123" t="str">
        <f>IF('表格编辑 '!F708="","",'表格编辑 '!F708)</f>
        <v>AI_born_event(RECEIVER, ARG0, ARG1, ARG2, ARG3,ARG4)</v>
      </c>
      <c r="E708" s="123" t="str">
        <f>IF('表格编辑 '!G708="","",'表格编辑 '!G708)</f>
        <v>AI_update_event(RECEIVER, ARG0, ARG1, ARG2, ARG3,ARG4)</v>
      </c>
      <c r="F708" s="123" t="str">
        <f>IF('表格编辑 '!H708="","",'表格编辑 '!H708)</f>
        <v/>
      </c>
      <c r="G708" s="123" t="str">
        <f>IF('表格编辑 '!I708="","",'表格编辑 '!I708)</f>
        <v/>
      </c>
      <c r="H708" s="123" t="str">
        <f>IF('表格编辑 '!J708="","",'表格编辑 '!J708)</f>
        <v>test_deadth_event(RECEIVER, ARG0, ARG1, ARG2, ARG3,ARG4)</v>
      </c>
      <c r="I708" s="123">
        <f>IF('表格编辑 '!K708="","",'表格编辑 '!K708)</f>
        <v>1</v>
      </c>
      <c r="J708" s="123">
        <f>IF('表格编辑 '!L708="","",'表格编辑 '!L708)</f>
        <v>-160</v>
      </c>
      <c r="K708" s="123">
        <f>IF('表格编辑 '!M708="","",'表格编辑 '!M708)</f>
        <v>870</v>
      </c>
      <c r="L708" s="123" t="str">
        <f>IF('表格编辑 '!N708="","",'表格编辑 '!N708)</f>
        <v/>
      </c>
      <c r="M708" s="123" t="str">
        <f>IF('表格编辑 '!O708="","",'表格编辑 '!O708)</f>
        <v/>
      </c>
      <c r="N708" s="123" t="str">
        <f>IF('表格编辑 '!P708="","",'表格编辑 '!P708)</f>
        <v/>
      </c>
      <c r="O708" s="123" t="str">
        <f>IF('表格编辑 '!Q708="","",'表格编辑 '!Q708)</f>
        <v/>
      </c>
      <c r="P708" s="123" t="str">
        <f>IF('表格编辑 '!R708="","",'表格编辑 '!R708)</f>
        <v/>
      </c>
      <c r="Q708" s="123">
        <f>IF('表格编辑 '!S708="","",'表格编辑 '!S708)</f>
        <v>320</v>
      </c>
      <c r="R708" s="123" t="str">
        <f>IF('表格编辑 '!T708="","",'表格编辑 '!T708)</f>
        <v/>
      </c>
      <c r="S708" s="123" t="str">
        <f>IF('表格编辑 '!U708="","",'表格编辑 '!U708)</f>
        <v/>
      </c>
      <c r="T708" s="123" t="str">
        <f>IF('表格编辑 '!V708="","",'表格编辑 '!V708)</f>
        <v/>
      </c>
      <c r="U708" s="123" t="str">
        <f>IF('表格编辑 '!W708="","",'表格编辑 '!W708)</f>
        <v/>
      </c>
      <c r="V708" s="123" t="str">
        <f>IF('表格编辑 '!X708="","",'表格编辑 '!X708)</f>
        <v/>
      </c>
      <c r="W708" s="123" t="str">
        <f>IF('表格编辑 '!Y708="","",'表格编辑 '!Y708)</f>
        <v/>
      </c>
      <c r="X708" s="123" t="str">
        <f>IF('表格编辑 '!Z708="","",'表格编辑 '!Z708)</f>
        <v/>
      </c>
      <c r="Y708" s="123" t="str">
        <f>IF('表格编辑 '!AA708="","",'表格编辑 '!AA708)</f>
        <v/>
      </c>
      <c r="Z708" s="123" t="str">
        <f>IF('表格编辑 '!AB708="","",'表格编辑 '!AB708)</f>
        <v/>
      </c>
      <c r="AA708" s="123" t="str">
        <f>IF('表格编辑 '!AC708="","",'表格编辑 '!AC708)</f>
        <v/>
      </c>
      <c r="AB708" s="123" t="str">
        <f>IF('表格编辑 '!AD708="","",'表格编辑 '!AD708)</f>
        <v/>
      </c>
      <c r="AC708" s="123" t="str">
        <f>IF('表格编辑 '!AE708="","",'表格编辑 '!AE708)</f>
        <v/>
      </c>
      <c r="AD708" s="123">
        <f>IF('表格编辑 '!AF708="","",'表格编辑 '!AF708)</f>
        <v>140295</v>
      </c>
    </row>
    <row r="709" spans="1:30">
      <c r="A709" s="123">
        <f>IF('表格编辑 '!A709="","",'表格编辑 '!A709)</f>
        <v>40296</v>
      </c>
      <c r="B709" s="123">
        <f>IF('表格编辑 '!B709="","",'表格编辑 '!B709)</f>
        <v>50138</v>
      </c>
      <c r="C709" s="123">
        <f>IF('表格编辑 '!E709="","",'表格编辑 '!E709)</f>
        <v>29</v>
      </c>
      <c r="D709" s="123" t="str">
        <f>IF('表格编辑 '!F709="","",'表格编辑 '!F709)</f>
        <v>AI_born_event(RECEIVER, ARG0, ARG1, ARG2, ARG3,ARG4)</v>
      </c>
      <c r="E709" s="123" t="str">
        <f>IF('表格编辑 '!G709="","",'表格编辑 '!G709)</f>
        <v>AI_update_event(RECEIVER, ARG0, ARG1, ARG2, ARG3,ARG4)</v>
      </c>
      <c r="F709" s="123" t="str">
        <f>IF('表格编辑 '!H709="","",'表格编辑 '!H709)</f>
        <v/>
      </c>
      <c r="G709" s="123" t="str">
        <f>IF('表格编辑 '!I709="","",'表格编辑 '!I709)</f>
        <v/>
      </c>
      <c r="H709" s="123" t="str">
        <f>IF('表格编辑 '!J709="","",'表格编辑 '!J709)</f>
        <v>test_deadth_event(RECEIVER, ARG0, ARG1, ARG2, ARG3,ARG4)</v>
      </c>
      <c r="I709" s="123">
        <f>IF('表格编辑 '!K709="","",'表格编辑 '!K709)</f>
        <v>1</v>
      </c>
      <c r="J709" s="123">
        <f>IF('表格编辑 '!L709="","",'表格编辑 '!L709)</f>
        <v>-294</v>
      </c>
      <c r="K709" s="123">
        <f>IF('表格编辑 '!M709="","",'表格编辑 '!M709)</f>
        <v>870</v>
      </c>
      <c r="L709" s="123" t="str">
        <f>IF('表格编辑 '!N709="","",'表格编辑 '!N709)</f>
        <v/>
      </c>
      <c r="M709" s="123" t="str">
        <f>IF('表格编辑 '!O709="","",'表格编辑 '!O709)</f>
        <v/>
      </c>
      <c r="N709" s="123" t="str">
        <f>IF('表格编辑 '!P709="","",'表格编辑 '!P709)</f>
        <v/>
      </c>
      <c r="O709" s="123" t="str">
        <f>IF('表格编辑 '!Q709="","",'表格编辑 '!Q709)</f>
        <v/>
      </c>
      <c r="P709" s="123" t="str">
        <f>IF('表格编辑 '!R709="","",'表格编辑 '!R709)</f>
        <v/>
      </c>
      <c r="Q709" s="123">
        <f>IF('表格编辑 '!S709="","",'表格编辑 '!S709)</f>
        <v>320</v>
      </c>
      <c r="R709" s="123" t="str">
        <f>IF('表格编辑 '!T709="","",'表格编辑 '!T709)</f>
        <v/>
      </c>
      <c r="S709" s="123" t="str">
        <f>IF('表格编辑 '!U709="","",'表格编辑 '!U709)</f>
        <v/>
      </c>
      <c r="T709" s="123" t="str">
        <f>IF('表格编辑 '!V709="","",'表格编辑 '!V709)</f>
        <v/>
      </c>
      <c r="U709" s="123" t="str">
        <f>IF('表格编辑 '!W709="","",'表格编辑 '!W709)</f>
        <v/>
      </c>
      <c r="V709" s="123" t="str">
        <f>IF('表格编辑 '!X709="","",'表格编辑 '!X709)</f>
        <v/>
      </c>
      <c r="W709" s="123" t="str">
        <f>IF('表格编辑 '!Y709="","",'表格编辑 '!Y709)</f>
        <v/>
      </c>
      <c r="X709" s="123" t="str">
        <f>IF('表格编辑 '!Z709="","",'表格编辑 '!Z709)</f>
        <v/>
      </c>
      <c r="Y709" s="123" t="str">
        <f>IF('表格编辑 '!AA709="","",'表格编辑 '!AA709)</f>
        <v/>
      </c>
      <c r="Z709" s="123" t="str">
        <f>IF('表格编辑 '!AB709="","",'表格编辑 '!AB709)</f>
        <v/>
      </c>
      <c r="AA709" s="123" t="str">
        <f>IF('表格编辑 '!AC709="","",'表格编辑 '!AC709)</f>
        <v/>
      </c>
      <c r="AB709" s="123" t="str">
        <f>IF('表格编辑 '!AD709="","",'表格编辑 '!AD709)</f>
        <v/>
      </c>
      <c r="AC709" s="123" t="str">
        <f>IF('表格编辑 '!AE709="","",'表格编辑 '!AE709)</f>
        <v/>
      </c>
      <c r="AD709" s="123">
        <f>IF('表格编辑 '!AF709="","",'表格编辑 '!AF709)</f>
        <v>140296</v>
      </c>
    </row>
    <row r="710" spans="1:30">
      <c r="A710" s="123">
        <f>IF('表格编辑 '!A710="","",'表格编辑 '!A710)</f>
        <v>40297</v>
      </c>
      <c r="B710" s="123">
        <f>IF('表格编辑 '!B710="","",'表格编辑 '!B710)</f>
        <v>50021</v>
      </c>
      <c r="C710" s="123">
        <f>IF('表格编辑 '!E710="","",'表格编辑 '!E710)</f>
        <v>29</v>
      </c>
      <c r="D710" s="123" t="str">
        <f>IF('表格编辑 '!F710="","",'表格编辑 '!F710)</f>
        <v>AI_born_event(RECEIVER, ARG0, ARG1, ARG2, ARG3,ARG4)</v>
      </c>
      <c r="E710" s="123" t="str">
        <f>IF('表格编辑 '!G710="","",'表格编辑 '!G710)</f>
        <v>AI_update_event(RECEIVER, ARG0, ARG1, ARG2, ARG3,ARG4)</v>
      </c>
      <c r="F710" s="123" t="str">
        <f>IF('表格编辑 '!H710="","",'表格编辑 '!H710)</f>
        <v/>
      </c>
      <c r="G710" s="123" t="str">
        <f>IF('表格编辑 '!I710="","",'表格编辑 '!I710)</f>
        <v/>
      </c>
      <c r="H710" s="123" t="str">
        <f>IF('表格编辑 '!J710="","",'表格编辑 '!J710)</f>
        <v>test_deadth_event(RECEIVER, ARG0, ARG1, ARG2, ARG3,ARG4)</v>
      </c>
      <c r="I710" s="123">
        <f>IF('表格编辑 '!K710="","",'表格编辑 '!K710)</f>
        <v>1</v>
      </c>
      <c r="J710" s="123">
        <f>IF('表格编辑 '!L710="","",'表格编辑 '!L710)</f>
        <v>70</v>
      </c>
      <c r="K710" s="123">
        <f>IF('表格编辑 '!M710="","",'表格编辑 '!M710)</f>
        <v>870</v>
      </c>
      <c r="L710" s="123" t="str">
        <f>IF('表格编辑 '!N710="","",'表格编辑 '!N710)</f>
        <v/>
      </c>
      <c r="M710" s="123" t="str">
        <f>IF('表格编辑 '!O710="","",'表格编辑 '!O710)</f>
        <v/>
      </c>
      <c r="N710" s="123" t="str">
        <f>IF('表格编辑 '!P710="","",'表格编辑 '!P710)</f>
        <v/>
      </c>
      <c r="O710" s="123" t="str">
        <f>IF('表格编辑 '!Q710="","",'表格编辑 '!Q710)</f>
        <v/>
      </c>
      <c r="P710" s="123" t="str">
        <f>IF('表格编辑 '!R710="","",'表格编辑 '!R710)</f>
        <v/>
      </c>
      <c r="Q710" s="123">
        <f>IF('表格编辑 '!S710="","",'表格编辑 '!S710)</f>
        <v>320</v>
      </c>
      <c r="R710" s="123" t="str">
        <f>IF('表格编辑 '!T710="","",'表格编辑 '!T710)</f>
        <v/>
      </c>
      <c r="S710" s="123" t="str">
        <f>IF('表格编辑 '!U710="","",'表格编辑 '!U710)</f>
        <v/>
      </c>
      <c r="T710" s="123" t="str">
        <f>IF('表格编辑 '!V710="","",'表格编辑 '!V710)</f>
        <v/>
      </c>
      <c r="U710" s="123" t="str">
        <f>IF('表格编辑 '!W710="","",'表格编辑 '!W710)</f>
        <v/>
      </c>
      <c r="V710" s="123" t="str">
        <f>IF('表格编辑 '!X710="","",'表格编辑 '!X710)</f>
        <v/>
      </c>
      <c r="W710" s="123" t="str">
        <f>IF('表格编辑 '!Y710="","",'表格编辑 '!Y710)</f>
        <v/>
      </c>
      <c r="X710" s="123" t="str">
        <f>IF('表格编辑 '!Z710="","",'表格编辑 '!Z710)</f>
        <v/>
      </c>
      <c r="Y710" s="123" t="str">
        <f>IF('表格编辑 '!AA710="","",'表格编辑 '!AA710)</f>
        <v/>
      </c>
      <c r="Z710" s="123" t="str">
        <f>IF('表格编辑 '!AB710="","",'表格编辑 '!AB710)</f>
        <v/>
      </c>
      <c r="AA710" s="123" t="str">
        <f>IF('表格编辑 '!AC710="","",'表格编辑 '!AC710)</f>
        <v/>
      </c>
      <c r="AB710" s="123" t="str">
        <f>IF('表格编辑 '!AD710="","",'表格编辑 '!AD710)</f>
        <v/>
      </c>
      <c r="AC710" s="123" t="str">
        <f>IF('表格编辑 '!AE710="","",'表格编辑 '!AE710)</f>
        <v/>
      </c>
      <c r="AD710" s="123">
        <f>IF('表格编辑 '!AF710="","",'表格编辑 '!AF710)</f>
        <v>140297</v>
      </c>
    </row>
    <row r="711" spans="1:30">
      <c r="A711" s="123">
        <f>IF('表格编辑 '!A711="","",'表格编辑 '!A711)</f>
        <v>40298</v>
      </c>
      <c r="B711" s="123">
        <f>IF('表格编辑 '!B711="","",'表格编辑 '!B711)</f>
        <v>50134</v>
      </c>
      <c r="C711" s="123">
        <f>IF('表格编辑 '!E711="","",'表格编辑 '!E711)</f>
        <v>29</v>
      </c>
      <c r="D711" s="123" t="str">
        <f>IF('表格编辑 '!F711="","",'表格编辑 '!F711)</f>
        <v>AI_born_event(RECEIVER, ARG0, ARG1, ARG2, ARG3,ARG4)</v>
      </c>
      <c r="E711" s="123" t="str">
        <f>IF('表格编辑 '!G711="","",'表格编辑 '!G711)</f>
        <v>AI_update_event(RECEIVER, ARG0, ARG1, ARG2, ARG3,ARG4)</v>
      </c>
      <c r="F711" s="123" t="str">
        <f>IF('表格编辑 '!H711="","",'表格编辑 '!H711)</f>
        <v/>
      </c>
      <c r="G711" s="123" t="str">
        <f>IF('表格编辑 '!I711="","",'表格编辑 '!I711)</f>
        <v/>
      </c>
      <c r="H711" s="123" t="str">
        <f>IF('表格编辑 '!J711="","",'表格编辑 '!J711)</f>
        <v>test_deadth_event(RECEIVER, ARG0, ARG1, ARG2, ARG3,ARG4)</v>
      </c>
      <c r="I711" s="123">
        <f>IF('表格编辑 '!K711="","",'表格编辑 '!K711)</f>
        <v>1</v>
      </c>
      <c r="J711" s="123">
        <f>IF('表格编辑 '!L711="","",'表格编辑 '!L711)</f>
        <v>156</v>
      </c>
      <c r="K711" s="123">
        <f>IF('表格编辑 '!M711="","",'表格编辑 '!M711)</f>
        <v>870</v>
      </c>
      <c r="L711" s="123" t="str">
        <f>IF('表格编辑 '!N711="","",'表格编辑 '!N711)</f>
        <v/>
      </c>
      <c r="M711" s="123" t="str">
        <f>IF('表格编辑 '!O711="","",'表格编辑 '!O711)</f>
        <v/>
      </c>
      <c r="N711" s="123" t="str">
        <f>IF('表格编辑 '!P711="","",'表格编辑 '!P711)</f>
        <v/>
      </c>
      <c r="O711" s="123" t="str">
        <f>IF('表格编辑 '!Q711="","",'表格编辑 '!Q711)</f>
        <v/>
      </c>
      <c r="P711" s="123" t="str">
        <f>IF('表格编辑 '!R711="","",'表格编辑 '!R711)</f>
        <v/>
      </c>
      <c r="Q711" s="123">
        <f>IF('表格编辑 '!S711="","",'表格编辑 '!S711)</f>
        <v>320</v>
      </c>
      <c r="R711" s="123" t="str">
        <f>IF('表格编辑 '!T711="","",'表格编辑 '!T711)</f>
        <v/>
      </c>
      <c r="S711" s="123" t="str">
        <f>IF('表格编辑 '!U711="","",'表格编辑 '!U711)</f>
        <v/>
      </c>
      <c r="T711" s="123" t="str">
        <f>IF('表格编辑 '!V711="","",'表格编辑 '!V711)</f>
        <v/>
      </c>
      <c r="U711" s="123" t="str">
        <f>IF('表格编辑 '!W711="","",'表格编辑 '!W711)</f>
        <v/>
      </c>
      <c r="V711" s="123" t="str">
        <f>IF('表格编辑 '!X711="","",'表格编辑 '!X711)</f>
        <v/>
      </c>
      <c r="W711" s="123" t="str">
        <f>IF('表格编辑 '!Y711="","",'表格编辑 '!Y711)</f>
        <v/>
      </c>
      <c r="X711" s="123" t="str">
        <f>IF('表格编辑 '!Z711="","",'表格编辑 '!Z711)</f>
        <v/>
      </c>
      <c r="Y711" s="123" t="str">
        <f>IF('表格编辑 '!AA711="","",'表格编辑 '!AA711)</f>
        <v/>
      </c>
      <c r="Z711" s="123" t="str">
        <f>IF('表格编辑 '!AB711="","",'表格编辑 '!AB711)</f>
        <v/>
      </c>
      <c r="AA711" s="123" t="str">
        <f>IF('表格编辑 '!AC711="","",'表格编辑 '!AC711)</f>
        <v/>
      </c>
      <c r="AB711" s="123" t="str">
        <f>IF('表格编辑 '!AD711="","",'表格编辑 '!AD711)</f>
        <v/>
      </c>
      <c r="AC711" s="123" t="str">
        <f>IF('表格编辑 '!AE711="","",'表格编辑 '!AE711)</f>
        <v/>
      </c>
      <c r="AD711" s="123">
        <f>IF('表格编辑 '!AF711="","",'表格编辑 '!AF711)</f>
        <v>140298</v>
      </c>
    </row>
    <row r="712" spans="1:30">
      <c r="A712" s="123">
        <f>IF('表格编辑 '!A712="","",'表格编辑 '!A712)</f>
        <v>40299</v>
      </c>
      <c r="B712" s="123">
        <f>IF('表格编辑 '!B712="","",'表格编辑 '!B712)</f>
        <v>50041</v>
      </c>
      <c r="C712" s="123">
        <f>IF('表格编辑 '!E712="","",'表格编辑 '!E712)</f>
        <v>29</v>
      </c>
      <c r="D712" s="123" t="str">
        <f>IF('表格编辑 '!F712="","",'表格编辑 '!F712)</f>
        <v>AI_born_event(RECEIVER, ARG0, ARG1, ARG2, ARG3,ARG4)</v>
      </c>
      <c r="E712" s="123" t="str">
        <f>IF('表格编辑 '!G712="","",'表格编辑 '!G712)</f>
        <v>AI_update_event(RECEIVER, ARG0, ARG1, ARG2, ARG3,ARG4)</v>
      </c>
      <c r="F712" s="123" t="str">
        <f>IF('表格编辑 '!H712="","",'表格编辑 '!H712)</f>
        <v/>
      </c>
      <c r="G712" s="123" t="str">
        <f>IF('表格编辑 '!I712="","",'表格编辑 '!I712)</f>
        <v/>
      </c>
      <c r="H712" s="123" t="str">
        <f>IF('表格编辑 '!J712="","",'表格编辑 '!J712)</f>
        <v>test_deadth_event(RECEIVER, ARG0, ARG1, ARG2, ARG3,ARG4)</v>
      </c>
      <c r="I712" s="123">
        <f>IF('表格编辑 '!K712="","",'表格编辑 '!K712)</f>
        <v>1</v>
      </c>
      <c r="J712" s="123">
        <f>IF('表格编辑 '!L712="","",'表格编辑 '!L712)</f>
        <v>326</v>
      </c>
      <c r="K712" s="123">
        <f>IF('表格编辑 '!M712="","",'表格编辑 '!M712)</f>
        <v>870</v>
      </c>
      <c r="L712" s="123" t="str">
        <f>IF('表格编辑 '!N712="","",'表格编辑 '!N712)</f>
        <v/>
      </c>
      <c r="M712" s="123" t="str">
        <f>IF('表格编辑 '!O712="","",'表格编辑 '!O712)</f>
        <v/>
      </c>
      <c r="N712" s="123" t="str">
        <f>IF('表格编辑 '!P712="","",'表格编辑 '!P712)</f>
        <v/>
      </c>
      <c r="O712" s="123" t="str">
        <f>IF('表格编辑 '!Q712="","",'表格编辑 '!Q712)</f>
        <v/>
      </c>
      <c r="P712" s="123" t="str">
        <f>IF('表格编辑 '!R712="","",'表格编辑 '!R712)</f>
        <v/>
      </c>
      <c r="Q712" s="123">
        <f>IF('表格编辑 '!S712="","",'表格编辑 '!S712)</f>
        <v>320</v>
      </c>
      <c r="R712" s="123" t="str">
        <f>IF('表格编辑 '!T712="","",'表格编辑 '!T712)</f>
        <v/>
      </c>
      <c r="S712" s="123" t="str">
        <f>IF('表格编辑 '!U712="","",'表格编辑 '!U712)</f>
        <v/>
      </c>
      <c r="T712" s="123" t="str">
        <f>IF('表格编辑 '!V712="","",'表格编辑 '!V712)</f>
        <v/>
      </c>
      <c r="U712" s="123" t="str">
        <f>IF('表格编辑 '!W712="","",'表格编辑 '!W712)</f>
        <v/>
      </c>
      <c r="V712" s="123" t="str">
        <f>IF('表格编辑 '!X712="","",'表格编辑 '!X712)</f>
        <v/>
      </c>
      <c r="W712" s="123" t="str">
        <f>IF('表格编辑 '!Y712="","",'表格编辑 '!Y712)</f>
        <v/>
      </c>
      <c r="X712" s="123" t="str">
        <f>IF('表格编辑 '!Z712="","",'表格编辑 '!Z712)</f>
        <v/>
      </c>
      <c r="Y712" s="123" t="str">
        <f>IF('表格编辑 '!AA712="","",'表格编辑 '!AA712)</f>
        <v/>
      </c>
      <c r="Z712" s="123" t="str">
        <f>IF('表格编辑 '!AB712="","",'表格编辑 '!AB712)</f>
        <v/>
      </c>
      <c r="AA712" s="123" t="str">
        <f>IF('表格编辑 '!AC712="","",'表格编辑 '!AC712)</f>
        <v/>
      </c>
      <c r="AB712" s="123" t="str">
        <f>IF('表格编辑 '!AD712="","",'表格编辑 '!AD712)</f>
        <v/>
      </c>
      <c r="AC712" s="123" t="str">
        <f>IF('表格编辑 '!AE712="","",'表格编辑 '!AE712)</f>
        <v/>
      </c>
      <c r="AD712" s="123">
        <f>IF('表格编辑 '!AF712="","",'表格编辑 '!AF712)</f>
        <v>140299</v>
      </c>
    </row>
    <row r="713" spans="1:30">
      <c r="A713" s="123">
        <f>IF('表格编辑 '!A713="","",'表格编辑 '!A713)</f>
        <v>40300</v>
      </c>
      <c r="B713" s="123">
        <f>IF('表格编辑 '!B713="","",'表格编辑 '!B713)</f>
        <v>50154</v>
      </c>
      <c r="C713" s="123">
        <f>IF('表格编辑 '!E713="","",'表格编辑 '!E713)</f>
        <v>29</v>
      </c>
      <c r="D713" s="123" t="str">
        <f>IF('表格编辑 '!F713="","",'表格编辑 '!F713)</f>
        <v>AI_born_event(RECEIVER, ARG0, ARG1, ARG2, ARG3,ARG4)</v>
      </c>
      <c r="E713" s="123" t="str">
        <f>IF('表格编辑 '!G713="","",'表格编辑 '!G713)</f>
        <v>AI_update_event(RECEIVER, ARG0, ARG1, ARG2, ARG3,ARG4)</v>
      </c>
      <c r="F713" s="123" t="str">
        <f>IF('表格编辑 '!H713="","",'表格编辑 '!H713)</f>
        <v/>
      </c>
      <c r="G713" s="123" t="str">
        <f>IF('表格编辑 '!I713="","",'表格编辑 '!I713)</f>
        <v/>
      </c>
      <c r="H713" s="123" t="str">
        <f>IF('表格编辑 '!J713="","",'表格编辑 '!J713)</f>
        <v>test_deadth_event(RECEIVER, ARG0, ARG1, ARG2, ARG3,ARG4)</v>
      </c>
      <c r="I713" s="123">
        <f>IF('表格编辑 '!K713="","",'表格编辑 '!K713)</f>
        <v>1</v>
      </c>
      <c r="J713" s="123">
        <f>IF('表格编辑 '!L713="","",'表格编辑 '!L713)</f>
        <v>248</v>
      </c>
      <c r="K713" s="123">
        <f>IF('表格编辑 '!M713="","",'表格编辑 '!M713)</f>
        <v>870</v>
      </c>
      <c r="L713" s="123" t="str">
        <f>IF('表格编辑 '!N713="","",'表格编辑 '!N713)</f>
        <v/>
      </c>
      <c r="M713" s="123" t="str">
        <f>IF('表格编辑 '!O713="","",'表格编辑 '!O713)</f>
        <v/>
      </c>
      <c r="N713" s="123" t="str">
        <f>IF('表格编辑 '!P713="","",'表格编辑 '!P713)</f>
        <v/>
      </c>
      <c r="O713" s="123" t="str">
        <f>IF('表格编辑 '!Q713="","",'表格编辑 '!Q713)</f>
        <v/>
      </c>
      <c r="P713" s="123" t="str">
        <f>IF('表格编辑 '!R713="","",'表格编辑 '!R713)</f>
        <v/>
      </c>
      <c r="Q713" s="123">
        <f>IF('表格编辑 '!S713="","",'表格编辑 '!S713)</f>
        <v>320</v>
      </c>
      <c r="R713" s="123" t="str">
        <f>IF('表格编辑 '!T713="","",'表格编辑 '!T713)</f>
        <v/>
      </c>
      <c r="S713" s="123" t="str">
        <f>IF('表格编辑 '!U713="","",'表格编辑 '!U713)</f>
        <v/>
      </c>
      <c r="T713" s="123" t="str">
        <f>IF('表格编辑 '!V713="","",'表格编辑 '!V713)</f>
        <v/>
      </c>
      <c r="U713" s="123" t="str">
        <f>IF('表格编辑 '!W713="","",'表格编辑 '!W713)</f>
        <v/>
      </c>
      <c r="V713" s="123" t="str">
        <f>IF('表格编辑 '!X713="","",'表格编辑 '!X713)</f>
        <v/>
      </c>
      <c r="W713" s="123" t="str">
        <f>IF('表格编辑 '!Y713="","",'表格编辑 '!Y713)</f>
        <v/>
      </c>
      <c r="X713" s="123" t="str">
        <f>IF('表格编辑 '!Z713="","",'表格编辑 '!Z713)</f>
        <v/>
      </c>
      <c r="Y713" s="123" t="str">
        <f>IF('表格编辑 '!AA713="","",'表格编辑 '!AA713)</f>
        <v/>
      </c>
      <c r="Z713" s="123" t="str">
        <f>IF('表格编辑 '!AB713="","",'表格编辑 '!AB713)</f>
        <v/>
      </c>
      <c r="AA713" s="123" t="str">
        <f>IF('表格编辑 '!AC713="","",'表格编辑 '!AC713)</f>
        <v/>
      </c>
      <c r="AB713" s="123" t="str">
        <f>IF('表格编辑 '!AD713="","",'表格编辑 '!AD713)</f>
        <v/>
      </c>
      <c r="AC713" s="123" t="str">
        <f>IF('表格编辑 '!AE713="","",'表格编辑 '!AE713)</f>
        <v/>
      </c>
      <c r="AD713" s="123">
        <f>IF('表格编辑 '!AF713="","",'表格编辑 '!AF713)</f>
        <v>140300</v>
      </c>
    </row>
    <row r="714" spans="1:30">
      <c r="A714" s="123">
        <f>IF('表格编辑 '!A714="","",'表格编辑 '!A714)</f>
        <v>40301</v>
      </c>
      <c r="B714" s="123">
        <f>IF('表格编辑 '!B714="","",'表格编辑 '!B714)</f>
        <v>50063</v>
      </c>
      <c r="C714" s="123">
        <f>IF('表格编辑 '!E714="","",'表格编辑 '!E714)</f>
        <v>34</v>
      </c>
      <c r="D714" s="123" t="str">
        <f>IF('表格编辑 '!F714="","",'表格编辑 '!F714)</f>
        <v>AI_born_event(RECEIVER, ARG0, ARG1, ARG2, ARG3,ARG4)</v>
      </c>
      <c r="E714" s="123" t="str">
        <f>IF('表格编辑 '!G714="","",'表格编辑 '!G714)</f>
        <v>AI_update_event(RECEIVER, ARG0, ARG1, ARG2, ARG3,ARG4)</v>
      </c>
      <c r="F714" s="123" t="str">
        <f>IF('表格编辑 '!H714="","",'表格编辑 '!H714)</f>
        <v/>
      </c>
      <c r="G714" s="123" t="str">
        <f>IF('表格编辑 '!I714="","",'表格编辑 '!I714)</f>
        <v/>
      </c>
      <c r="H714" s="123" t="str">
        <f>IF('表格编辑 '!J714="","",'表格编辑 '!J714)</f>
        <v>test_deadth_event(RECEIVER, ARG0, ARG1, ARG2, ARG3,ARG4)</v>
      </c>
      <c r="I714" s="123">
        <f>IF('表格编辑 '!K714="","",'表格编辑 '!K714)</f>
        <v>1</v>
      </c>
      <c r="J714" s="123">
        <f>IF('表格编辑 '!L714="","",'表格编辑 '!L714)</f>
        <v>1688</v>
      </c>
      <c r="K714" s="123">
        <f>IF('表格编辑 '!M714="","",'表格编辑 '!M714)</f>
        <v>1020</v>
      </c>
      <c r="L714" s="123" t="str">
        <f>IF('表格编辑 '!N714="","",'表格编辑 '!N714)</f>
        <v/>
      </c>
      <c r="M714" s="123" t="str">
        <f>IF('表格编辑 '!O714="","",'表格编辑 '!O714)</f>
        <v/>
      </c>
      <c r="N714" s="123" t="str">
        <f>IF('表格编辑 '!P714="","",'表格编辑 '!P714)</f>
        <v/>
      </c>
      <c r="O714" s="123" t="str">
        <f>IF('表格编辑 '!Q714="","",'表格编辑 '!Q714)</f>
        <v/>
      </c>
      <c r="P714" s="123" t="str">
        <f>IF('表格编辑 '!R714="","",'表格编辑 '!R714)</f>
        <v/>
      </c>
      <c r="Q714" s="123">
        <f>IF('表格编辑 '!S714="","",'表格编辑 '!S714)</f>
        <v>320</v>
      </c>
      <c r="R714" s="123" t="str">
        <f>IF('表格编辑 '!T714="","",'表格编辑 '!T714)</f>
        <v/>
      </c>
      <c r="S714" s="123" t="str">
        <f>IF('表格编辑 '!U714="","",'表格编辑 '!U714)</f>
        <v/>
      </c>
      <c r="T714" s="123" t="str">
        <f>IF('表格编辑 '!V714="","",'表格编辑 '!V714)</f>
        <v/>
      </c>
      <c r="U714" s="123" t="str">
        <f>IF('表格编辑 '!W714="","",'表格编辑 '!W714)</f>
        <v/>
      </c>
      <c r="V714" s="123" t="str">
        <f>IF('表格编辑 '!X714="","",'表格编辑 '!X714)</f>
        <v/>
      </c>
      <c r="W714" s="123" t="str">
        <f>IF('表格编辑 '!Y714="","",'表格编辑 '!Y714)</f>
        <v/>
      </c>
      <c r="X714" s="123" t="str">
        <f>IF('表格编辑 '!Z714="","",'表格编辑 '!Z714)</f>
        <v/>
      </c>
      <c r="Y714" s="123" t="str">
        <f>IF('表格编辑 '!AA714="","",'表格编辑 '!AA714)</f>
        <v/>
      </c>
      <c r="Z714" s="123" t="str">
        <f>IF('表格编辑 '!AB714="","",'表格编辑 '!AB714)</f>
        <v/>
      </c>
      <c r="AA714" s="123" t="str">
        <f>IF('表格编辑 '!AC714="","",'表格编辑 '!AC714)</f>
        <v/>
      </c>
      <c r="AB714" s="123" t="str">
        <f>IF('表格编辑 '!AD714="","",'表格编辑 '!AD714)</f>
        <v/>
      </c>
      <c r="AC714" s="123" t="str">
        <f>IF('表格编辑 '!AE714="","",'表格编辑 '!AE714)</f>
        <v/>
      </c>
      <c r="AD714" s="123">
        <f>IF('表格编辑 '!AF714="","",'表格编辑 '!AF714)</f>
        <v>140301</v>
      </c>
    </row>
    <row r="715" spans="1:30">
      <c r="A715" s="123">
        <f>IF('表格编辑 '!A715="","",'表格编辑 '!A715)</f>
        <v>40302</v>
      </c>
      <c r="B715" s="123">
        <f>IF('表格编辑 '!B715="","",'表格编辑 '!B715)</f>
        <v>50153</v>
      </c>
      <c r="C715" s="123">
        <f>IF('表格编辑 '!E715="","",'表格编辑 '!E715)</f>
        <v>34</v>
      </c>
      <c r="D715" s="123" t="str">
        <f>IF('表格编辑 '!F715="","",'表格编辑 '!F715)</f>
        <v>AI_born_event(RECEIVER, ARG0, ARG1, ARG2, ARG3,ARG4)</v>
      </c>
      <c r="E715" s="123" t="str">
        <f>IF('表格编辑 '!G715="","",'表格编辑 '!G715)</f>
        <v>AI_update_event(RECEIVER, ARG0, ARG1, ARG2, ARG3,ARG4)</v>
      </c>
      <c r="F715" s="123" t="str">
        <f>IF('表格编辑 '!H715="","",'表格编辑 '!H715)</f>
        <v/>
      </c>
      <c r="G715" s="123" t="str">
        <f>IF('表格编辑 '!I715="","",'表格编辑 '!I715)</f>
        <v/>
      </c>
      <c r="H715" s="123" t="str">
        <f>IF('表格编辑 '!J715="","",'表格编辑 '!J715)</f>
        <v>test_deadth_event(RECEIVER, ARG0, ARG1, ARG2, ARG3,ARG4)</v>
      </c>
      <c r="I715" s="123">
        <f>IF('表格编辑 '!K715="","",'表格编辑 '!K715)</f>
        <v>1</v>
      </c>
      <c r="J715" s="123">
        <f>IF('表格编辑 '!L715="","",'表格编辑 '!L715)</f>
        <v>862</v>
      </c>
      <c r="K715" s="123">
        <f>IF('表格编辑 '!M715="","",'表格编辑 '!M715)</f>
        <v>1020</v>
      </c>
      <c r="L715" s="123" t="str">
        <f>IF('表格编辑 '!N715="","",'表格编辑 '!N715)</f>
        <v/>
      </c>
      <c r="M715" s="123" t="str">
        <f>IF('表格编辑 '!O715="","",'表格编辑 '!O715)</f>
        <v/>
      </c>
      <c r="N715" s="123" t="str">
        <f>IF('表格编辑 '!P715="","",'表格编辑 '!P715)</f>
        <v/>
      </c>
      <c r="O715" s="123" t="str">
        <f>IF('表格编辑 '!Q715="","",'表格编辑 '!Q715)</f>
        <v/>
      </c>
      <c r="P715" s="123" t="str">
        <f>IF('表格编辑 '!R715="","",'表格编辑 '!R715)</f>
        <v/>
      </c>
      <c r="Q715" s="123">
        <f>IF('表格编辑 '!S715="","",'表格编辑 '!S715)</f>
        <v>320</v>
      </c>
      <c r="R715" s="123" t="str">
        <f>IF('表格编辑 '!T715="","",'表格编辑 '!T715)</f>
        <v/>
      </c>
      <c r="S715" s="123" t="str">
        <f>IF('表格编辑 '!U715="","",'表格编辑 '!U715)</f>
        <v/>
      </c>
      <c r="T715" s="123" t="str">
        <f>IF('表格编辑 '!V715="","",'表格编辑 '!V715)</f>
        <v/>
      </c>
      <c r="U715" s="123" t="str">
        <f>IF('表格编辑 '!W715="","",'表格编辑 '!W715)</f>
        <v/>
      </c>
      <c r="V715" s="123" t="str">
        <f>IF('表格编辑 '!X715="","",'表格编辑 '!X715)</f>
        <v/>
      </c>
      <c r="W715" s="123" t="str">
        <f>IF('表格编辑 '!Y715="","",'表格编辑 '!Y715)</f>
        <v/>
      </c>
      <c r="X715" s="123" t="str">
        <f>IF('表格编辑 '!Z715="","",'表格编辑 '!Z715)</f>
        <v/>
      </c>
      <c r="Y715" s="123" t="str">
        <f>IF('表格编辑 '!AA715="","",'表格编辑 '!AA715)</f>
        <v/>
      </c>
      <c r="Z715" s="123" t="str">
        <f>IF('表格编辑 '!AB715="","",'表格编辑 '!AB715)</f>
        <v/>
      </c>
      <c r="AA715" s="123" t="str">
        <f>IF('表格编辑 '!AC715="","",'表格编辑 '!AC715)</f>
        <v/>
      </c>
      <c r="AB715" s="123" t="str">
        <f>IF('表格编辑 '!AD715="","",'表格编辑 '!AD715)</f>
        <v/>
      </c>
      <c r="AC715" s="123" t="str">
        <f>IF('表格编辑 '!AE715="","",'表格编辑 '!AE715)</f>
        <v/>
      </c>
      <c r="AD715" s="123">
        <f>IF('表格编辑 '!AF715="","",'表格编辑 '!AF715)</f>
        <v>140302</v>
      </c>
    </row>
    <row r="716" spans="1:30">
      <c r="A716" s="123">
        <f>IF('表格编辑 '!A716="","",'表格编辑 '!A716)</f>
        <v>40303</v>
      </c>
      <c r="B716" s="123">
        <f>IF('表格编辑 '!B716="","",'表格编辑 '!B716)</f>
        <v>50129</v>
      </c>
      <c r="C716" s="123">
        <f>IF('表格编辑 '!E716="","",'表格编辑 '!E716)</f>
        <v>34</v>
      </c>
      <c r="D716" s="123" t="str">
        <f>IF('表格编辑 '!F716="","",'表格编辑 '!F716)</f>
        <v>AI_born_event(RECEIVER, ARG0, ARG1, ARG2, ARG3,ARG4)</v>
      </c>
      <c r="E716" s="123" t="str">
        <f>IF('表格编辑 '!G716="","",'表格编辑 '!G716)</f>
        <v>AI_update_event(RECEIVER, ARG0, ARG1, ARG2, ARG3,ARG4)</v>
      </c>
      <c r="F716" s="123" t="str">
        <f>IF('表格编辑 '!H716="","",'表格编辑 '!H716)</f>
        <v/>
      </c>
      <c r="G716" s="123" t="str">
        <f>IF('表格编辑 '!I716="","",'表格编辑 '!I716)</f>
        <v/>
      </c>
      <c r="H716" s="123" t="str">
        <f>IF('表格编辑 '!J716="","",'表格编辑 '!J716)</f>
        <v>test_deadth_event(RECEIVER, ARG0, ARG1, ARG2, ARG3,ARG4)</v>
      </c>
      <c r="I716" s="123">
        <f>IF('表格编辑 '!K716="","",'表格编辑 '!K716)</f>
        <v>1</v>
      </c>
      <c r="J716" s="123">
        <f>IF('表格编辑 '!L716="","",'表格编辑 '!L716)</f>
        <v>846</v>
      </c>
      <c r="K716" s="123">
        <f>IF('表格编辑 '!M716="","",'表格编辑 '!M716)</f>
        <v>1020</v>
      </c>
      <c r="L716" s="123" t="str">
        <f>IF('表格编辑 '!N716="","",'表格编辑 '!N716)</f>
        <v/>
      </c>
      <c r="M716" s="123" t="str">
        <f>IF('表格编辑 '!O716="","",'表格编辑 '!O716)</f>
        <v/>
      </c>
      <c r="N716" s="123" t="str">
        <f>IF('表格编辑 '!P716="","",'表格编辑 '!P716)</f>
        <v/>
      </c>
      <c r="O716" s="123" t="str">
        <f>IF('表格编辑 '!Q716="","",'表格编辑 '!Q716)</f>
        <v/>
      </c>
      <c r="P716" s="123" t="str">
        <f>IF('表格编辑 '!R716="","",'表格编辑 '!R716)</f>
        <v/>
      </c>
      <c r="Q716" s="123">
        <f>IF('表格编辑 '!S716="","",'表格编辑 '!S716)</f>
        <v>320</v>
      </c>
      <c r="R716" s="123" t="str">
        <f>IF('表格编辑 '!T716="","",'表格编辑 '!T716)</f>
        <v/>
      </c>
      <c r="S716" s="123" t="str">
        <f>IF('表格编辑 '!U716="","",'表格编辑 '!U716)</f>
        <v/>
      </c>
      <c r="T716" s="123" t="str">
        <f>IF('表格编辑 '!V716="","",'表格编辑 '!V716)</f>
        <v/>
      </c>
      <c r="U716" s="123" t="str">
        <f>IF('表格编辑 '!W716="","",'表格编辑 '!W716)</f>
        <v/>
      </c>
      <c r="V716" s="123" t="str">
        <f>IF('表格编辑 '!X716="","",'表格编辑 '!X716)</f>
        <v/>
      </c>
      <c r="W716" s="123" t="str">
        <f>IF('表格编辑 '!Y716="","",'表格编辑 '!Y716)</f>
        <v/>
      </c>
      <c r="X716" s="123" t="str">
        <f>IF('表格编辑 '!Z716="","",'表格编辑 '!Z716)</f>
        <v/>
      </c>
      <c r="Y716" s="123" t="str">
        <f>IF('表格编辑 '!AA716="","",'表格编辑 '!AA716)</f>
        <v/>
      </c>
      <c r="Z716" s="123" t="str">
        <f>IF('表格编辑 '!AB716="","",'表格编辑 '!AB716)</f>
        <v/>
      </c>
      <c r="AA716" s="123" t="str">
        <f>IF('表格编辑 '!AC716="","",'表格编辑 '!AC716)</f>
        <v/>
      </c>
      <c r="AB716" s="123" t="str">
        <f>IF('表格编辑 '!AD716="","",'表格编辑 '!AD716)</f>
        <v/>
      </c>
      <c r="AC716" s="123" t="str">
        <f>IF('表格编辑 '!AE716="","",'表格编辑 '!AE716)</f>
        <v/>
      </c>
      <c r="AD716" s="123">
        <f>IF('表格编辑 '!AF716="","",'表格编辑 '!AF716)</f>
        <v>140303</v>
      </c>
    </row>
    <row r="717" spans="1:30">
      <c r="A717" s="123">
        <f>IF('表格编辑 '!A717="","",'表格编辑 '!A717)</f>
        <v>40304</v>
      </c>
      <c r="B717" s="123">
        <f>IF('表格编辑 '!B717="","",'表格编辑 '!B717)</f>
        <v>50131</v>
      </c>
      <c r="C717" s="123">
        <f>IF('表格编辑 '!E717="","",'表格编辑 '!E717)</f>
        <v>34</v>
      </c>
      <c r="D717" s="123" t="str">
        <f>IF('表格编辑 '!F717="","",'表格编辑 '!F717)</f>
        <v>AI_born_event(RECEIVER, ARG0, ARG1, ARG2, ARG3,ARG4)</v>
      </c>
      <c r="E717" s="123" t="str">
        <f>IF('表格编辑 '!G717="","",'表格编辑 '!G717)</f>
        <v>AI_update_event(RECEIVER, ARG0, ARG1, ARG2, ARG3,ARG4)</v>
      </c>
      <c r="F717" s="123" t="str">
        <f>IF('表格编辑 '!H717="","",'表格编辑 '!H717)</f>
        <v/>
      </c>
      <c r="G717" s="123" t="str">
        <f>IF('表格编辑 '!I717="","",'表格编辑 '!I717)</f>
        <v/>
      </c>
      <c r="H717" s="123" t="str">
        <f>IF('表格编辑 '!J717="","",'表格编辑 '!J717)</f>
        <v>test_deadth_event(RECEIVER, ARG0, ARG1, ARG2, ARG3,ARG4)</v>
      </c>
      <c r="I717" s="123">
        <f>IF('表格编辑 '!K717="","",'表格编辑 '!K717)</f>
        <v>1</v>
      </c>
      <c r="J717" s="123">
        <f>IF('表格编辑 '!L717="","",'表格编辑 '!L717)</f>
        <v>776</v>
      </c>
      <c r="K717" s="123">
        <f>IF('表格编辑 '!M717="","",'表格编辑 '!M717)</f>
        <v>1020</v>
      </c>
      <c r="L717" s="123" t="str">
        <f>IF('表格编辑 '!N717="","",'表格编辑 '!N717)</f>
        <v/>
      </c>
      <c r="M717" s="123" t="str">
        <f>IF('表格编辑 '!O717="","",'表格编辑 '!O717)</f>
        <v/>
      </c>
      <c r="N717" s="123" t="str">
        <f>IF('表格编辑 '!P717="","",'表格编辑 '!P717)</f>
        <v/>
      </c>
      <c r="O717" s="123" t="str">
        <f>IF('表格编辑 '!Q717="","",'表格编辑 '!Q717)</f>
        <v/>
      </c>
      <c r="P717" s="123" t="str">
        <f>IF('表格编辑 '!R717="","",'表格编辑 '!R717)</f>
        <v/>
      </c>
      <c r="Q717" s="123">
        <f>IF('表格编辑 '!S717="","",'表格编辑 '!S717)</f>
        <v>320</v>
      </c>
      <c r="R717" s="123" t="str">
        <f>IF('表格编辑 '!T717="","",'表格编辑 '!T717)</f>
        <v/>
      </c>
      <c r="S717" s="123" t="str">
        <f>IF('表格编辑 '!U717="","",'表格编辑 '!U717)</f>
        <v/>
      </c>
      <c r="T717" s="123" t="str">
        <f>IF('表格编辑 '!V717="","",'表格编辑 '!V717)</f>
        <v/>
      </c>
      <c r="U717" s="123" t="str">
        <f>IF('表格编辑 '!W717="","",'表格编辑 '!W717)</f>
        <v/>
      </c>
      <c r="V717" s="123" t="str">
        <f>IF('表格编辑 '!X717="","",'表格编辑 '!X717)</f>
        <v/>
      </c>
      <c r="W717" s="123" t="str">
        <f>IF('表格编辑 '!Y717="","",'表格编辑 '!Y717)</f>
        <v/>
      </c>
      <c r="X717" s="123" t="str">
        <f>IF('表格编辑 '!Z717="","",'表格编辑 '!Z717)</f>
        <v/>
      </c>
      <c r="Y717" s="123" t="str">
        <f>IF('表格编辑 '!AA717="","",'表格编辑 '!AA717)</f>
        <v/>
      </c>
      <c r="Z717" s="123" t="str">
        <f>IF('表格编辑 '!AB717="","",'表格编辑 '!AB717)</f>
        <v/>
      </c>
      <c r="AA717" s="123" t="str">
        <f>IF('表格编辑 '!AC717="","",'表格编辑 '!AC717)</f>
        <v/>
      </c>
      <c r="AB717" s="123" t="str">
        <f>IF('表格编辑 '!AD717="","",'表格编辑 '!AD717)</f>
        <v/>
      </c>
      <c r="AC717" s="123" t="str">
        <f>IF('表格编辑 '!AE717="","",'表格编辑 '!AE717)</f>
        <v/>
      </c>
      <c r="AD717" s="123">
        <f>IF('表格编辑 '!AF717="","",'表格编辑 '!AF717)</f>
        <v>140304</v>
      </c>
    </row>
    <row r="718" spans="1:30">
      <c r="A718" s="123">
        <f>IF('表格编辑 '!A718="","",'表格编辑 '!A718)</f>
        <v>40305</v>
      </c>
      <c r="B718" s="123">
        <f>IF('表格编辑 '!B718="","",'表格编辑 '!B718)</f>
        <v>50037</v>
      </c>
      <c r="C718" s="123">
        <f>IF('表格编辑 '!E718="","",'表格编辑 '!E718)</f>
        <v>34</v>
      </c>
      <c r="D718" s="123" t="str">
        <f>IF('表格编辑 '!F718="","",'表格编辑 '!F718)</f>
        <v>AI_born_event(RECEIVER, ARG0, ARG1, ARG2, ARG3,ARG4)</v>
      </c>
      <c r="E718" s="123" t="str">
        <f>IF('表格编辑 '!G718="","",'表格编辑 '!G718)</f>
        <v>AI_update_event(RECEIVER, ARG0, ARG1, ARG2, ARG3,ARG4)</v>
      </c>
      <c r="F718" s="123" t="str">
        <f>IF('表格编辑 '!H718="","",'表格编辑 '!H718)</f>
        <v/>
      </c>
      <c r="G718" s="123" t="str">
        <f>IF('表格编辑 '!I718="","",'表格编辑 '!I718)</f>
        <v/>
      </c>
      <c r="H718" s="123" t="str">
        <f>IF('表格编辑 '!J718="","",'表格编辑 '!J718)</f>
        <v>test_deadth_event(RECEIVER, ARG0, ARG1, ARG2, ARG3,ARG4)</v>
      </c>
      <c r="I718" s="123">
        <f>IF('表格编辑 '!K718="","",'表格编辑 '!K718)</f>
        <v>1</v>
      </c>
      <c r="J718" s="123">
        <f>IF('表格编辑 '!L718="","",'表格编辑 '!L718)</f>
        <v>1038</v>
      </c>
      <c r="K718" s="123">
        <f>IF('表格编辑 '!M718="","",'表格编辑 '!M718)</f>
        <v>1020</v>
      </c>
      <c r="L718" s="123" t="str">
        <f>IF('表格编辑 '!N718="","",'表格编辑 '!N718)</f>
        <v/>
      </c>
      <c r="M718" s="123" t="str">
        <f>IF('表格编辑 '!O718="","",'表格编辑 '!O718)</f>
        <v/>
      </c>
      <c r="N718" s="123" t="str">
        <f>IF('表格编辑 '!P718="","",'表格编辑 '!P718)</f>
        <v/>
      </c>
      <c r="O718" s="123" t="str">
        <f>IF('表格编辑 '!Q718="","",'表格编辑 '!Q718)</f>
        <v/>
      </c>
      <c r="P718" s="123" t="str">
        <f>IF('表格编辑 '!R718="","",'表格编辑 '!R718)</f>
        <v/>
      </c>
      <c r="Q718" s="123">
        <f>IF('表格编辑 '!S718="","",'表格编辑 '!S718)</f>
        <v>320</v>
      </c>
      <c r="R718" s="123" t="str">
        <f>IF('表格编辑 '!T718="","",'表格编辑 '!T718)</f>
        <v/>
      </c>
      <c r="S718" s="123" t="str">
        <f>IF('表格编辑 '!U718="","",'表格编辑 '!U718)</f>
        <v/>
      </c>
      <c r="T718" s="123" t="str">
        <f>IF('表格编辑 '!V718="","",'表格编辑 '!V718)</f>
        <v/>
      </c>
      <c r="U718" s="123" t="str">
        <f>IF('表格编辑 '!W718="","",'表格编辑 '!W718)</f>
        <v/>
      </c>
      <c r="V718" s="123" t="str">
        <f>IF('表格编辑 '!X718="","",'表格编辑 '!X718)</f>
        <v/>
      </c>
      <c r="W718" s="123" t="str">
        <f>IF('表格编辑 '!Y718="","",'表格编辑 '!Y718)</f>
        <v/>
      </c>
      <c r="X718" s="123" t="str">
        <f>IF('表格编辑 '!Z718="","",'表格编辑 '!Z718)</f>
        <v/>
      </c>
      <c r="Y718" s="123" t="str">
        <f>IF('表格编辑 '!AA718="","",'表格编辑 '!AA718)</f>
        <v/>
      </c>
      <c r="Z718" s="123" t="str">
        <f>IF('表格编辑 '!AB718="","",'表格编辑 '!AB718)</f>
        <v/>
      </c>
      <c r="AA718" s="123" t="str">
        <f>IF('表格编辑 '!AC718="","",'表格编辑 '!AC718)</f>
        <v/>
      </c>
      <c r="AB718" s="123" t="str">
        <f>IF('表格编辑 '!AD718="","",'表格编辑 '!AD718)</f>
        <v/>
      </c>
      <c r="AC718" s="123" t="str">
        <f>IF('表格编辑 '!AE718="","",'表格编辑 '!AE718)</f>
        <v/>
      </c>
      <c r="AD718" s="123">
        <f>IF('表格编辑 '!AF718="","",'表格编辑 '!AF718)</f>
        <v>140305</v>
      </c>
    </row>
    <row r="719" spans="1:30">
      <c r="A719" s="123">
        <f>IF('表格编辑 '!A719="","",'表格编辑 '!A719)</f>
        <v>40306</v>
      </c>
      <c r="B719" s="123">
        <f>IF('表格编辑 '!B719="","",'表格编辑 '!B719)</f>
        <v>50138</v>
      </c>
      <c r="C719" s="123">
        <f>IF('表格编辑 '!E719="","",'表格编辑 '!E719)</f>
        <v>34</v>
      </c>
      <c r="D719" s="123" t="str">
        <f>IF('表格编辑 '!F719="","",'表格编辑 '!F719)</f>
        <v>AI_born_event(RECEIVER, ARG0, ARG1, ARG2, ARG3,ARG4)</v>
      </c>
      <c r="E719" s="123" t="str">
        <f>IF('表格编辑 '!G719="","",'表格编辑 '!G719)</f>
        <v>AI_update_event(RECEIVER, ARG0, ARG1, ARG2, ARG3,ARG4)</v>
      </c>
      <c r="F719" s="123" t="str">
        <f>IF('表格编辑 '!H719="","",'表格编辑 '!H719)</f>
        <v/>
      </c>
      <c r="G719" s="123" t="str">
        <f>IF('表格编辑 '!I719="","",'表格编辑 '!I719)</f>
        <v/>
      </c>
      <c r="H719" s="123" t="str">
        <f>IF('表格编辑 '!J719="","",'表格编辑 '!J719)</f>
        <v>test_deadth_event(RECEIVER, ARG0, ARG1, ARG2, ARG3,ARG4)</v>
      </c>
      <c r="I719" s="123">
        <f>IF('表格编辑 '!K719="","",'表格编辑 '!K719)</f>
        <v>1</v>
      </c>
      <c r="J719" s="123">
        <f>IF('表格编辑 '!L719="","",'表格编辑 '!L719)</f>
        <v>408</v>
      </c>
      <c r="K719" s="123">
        <f>IF('表格编辑 '!M719="","",'表格编辑 '!M719)</f>
        <v>1020</v>
      </c>
      <c r="L719" s="123" t="str">
        <f>IF('表格编辑 '!N719="","",'表格编辑 '!N719)</f>
        <v/>
      </c>
      <c r="M719" s="123" t="str">
        <f>IF('表格编辑 '!O719="","",'表格编辑 '!O719)</f>
        <v/>
      </c>
      <c r="N719" s="123" t="str">
        <f>IF('表格编辑 '!P719="","",'表格编辑 '!P719)</f>
        <v/>
      </c>
      <c r="O719" s="123" t="str">
        <f>IF('表格编辑 '!Q719="","",'表格编辑 '!Q719)</f>
        <v/>
      </c>
      <c r="P719" s="123" t="str">
        <f>IF('表格编辑 '!R719="","",'表格编辑 '!R719)</f>
        <v/>
      </c>
      <c r="Q719" s="123">
        <f>IF('表格编辑 '!S719="","",'表格编辑 '!S719)</f>
        <v>320</v>
      </c>
      <c r="R719" s="123" t="str">
        <f>IF('表格编辑 '!T719="","",'表格编辑 '!T719)</f>
        <v/>
      </c>
      <c r="S719" s="123" t="str">
        <f>IF('表格编辑 '!U719="","",'表格编辑 '!U719)</f>
        <v/>
      </c>
      <c r="T719" s="123" t="str">
        <f>IF('表格编辑 '!V719="","",'表格编辑 '!V719)</f>
        <v/>
      </c>
      <c r="U719" s="123" t="str">
        <f>IF('表格编辑 '!W719="","",'表格编辑 '!W719)</f>
        <v/>
      </c>
      <c r="V719" s="123" t="str">
        <f>IF('表格编辑 '!X719="","",'表格编辑 '!X719)</f>
        <v/>
      </c>
      <c r="W719" s="123" t="str">
        <f>IF('表格编辑 '!Y719="","",'表格编辑 '!Y719)</f>
        <v/>
      </c>
      <c r="X719" s="123" t="str">
        <f>IF('表格编辑 '!Z719="","",'表格编辑 '!Z719)</f>
        <v/>
      </c>
      <c r="Y719" s="123" t="str">
        <f>IF('表格编辑 '!AA719="","",'表格编辑 '!AA719)</f>
        <v/>
      </c>
      <c r="Z719" s="123" t="str">
        <f>IF('表格编辑 '!AB719="","",'表格编辑 '!AB719)</f>
        <v/>
      </c>
      <c r="AA719" s="123" t="str">
        <f>IF('表格编辑 '!AC719="","",'表格编辑 '!AC719)</f>
        <v/>
      </c>
      <c r="AB719" s="123" t="str">
        <f>IF('表格编辑 '!AD719="","",'表格编辑 '!AD719)</f>
        <v/>
      </c>
      <c r="AC719" s="123" t="str">
        <f>IF('表格编辑 '!AE719="","",'表格编辑 '!AE719)</f>
        <v/>
      </c>
      <c r="AD719" s="123">
        <f>IF('表格编辑 '!AF719="","",'表格编辑 '!AF719)</f>
        <v>140306</v>
      </c>
    </row>
    <row r="720" spans="1:30">
      <c r="A720" s="123">
        <f>IF('表格编辑 '!A720="","",'表格编辑 '!A720)</f>
        <v>40307</v>
      </c>
      <c r="B720" s="123">
        <f>IF('表格编辑 '!B720="","",'表格编辑 '!B720)</f>
        <v>50038</v>
      </c>
      <c r="C720" s="123">
        <f>IF('表格编辑 '!E720="","",'表格编辑 '!E720)</f>
        <v>34</v>
      </c>
      <c r="D720" s="123" t="str">
        <f>IF('表格编辑 '!F720="","",'表格编辑 '!F720)</f>
        <v>AI_born_event(RECEIVER, ARG0, ARG1, ARG2, ARG3,ARG4)</v>
      </c>
      <c r="E720" s="123" t="str">
        <f>IF('表格编辑 '!G720="","",'表格编辑 '!G720)</f>
        <v>AI_update_event(RECEIVER, ARG0, ARG1, ARG2, ARG3,ARG4)</v>
      </c>
      <c r="F720" s="123" t="str">
        <f>IF('表格编辑 '!H720="","",'表格编辑 '!H720)</f>
        <v/>
      </c>
      <c r="G720" s="123" t="str">
        <f>IF('表格编辑 '!I720="","",'表格编辑 '!I720)</f>
        <v/>
      </c>
      <c r="H720" s="123" t="str">
        <f>IF('表格编辑 '!J720="","",'表格编辑 '!J720)</f>
        <v>test_deadth_event(RECEIVER, ARG0, ARG1, ARG2, ARG3,ARG4)</v>
      </c>
      <c r="I720" s="123">
        <f>IF('表格编辑 '!K720="","",'表格编辑 '!K720)</f>
        <v>1</v>
      </c>
      <c r="J720" s="123">
        <f>IF('表格编辑 '!L720="","",'表格编辑 '!L720)</f>
        <v>1432</v>
      </c>
      <c r="K720" s="123">
        <f>IF('表格编辑 '!M720="","",'表格编辑 '!M720)</f>
        <v>1020</v>
      </c>
      <c r="L720" s="123" t="str">
        <f>IF('表格编辑 '!N720="","",'表格编辑 '!N720)</f>
        <v/>
      </c>
      <c r="M720" s="123" t="str">
        <f>IF('表格编辑 '!O720="","",'表格编辑 '!O720)</f>
        <v/>
      </c>
      <c r="N720" s="123" t="str">
        <f>IF('表格编辑 '!P720="","",'表格编辑 '!P720)</f>
        <v/>
      </c>
      <c r="O720" s="123" t="str">
        <f>IF('表格编辑 '!Q720="","",'表格编辑 '!Q720)</f>
        <v/>
      </c>
      <c r="P720" s="123" t="str">
        <f>IF('表格编辑 '!R720="","",'表格编辑 '!R720)</f>
        <v/>
      </c>
      <c r="Q720" s="123">
        <f>IF('表格编辑 '!S720="","",'表格编辑 '!S720)</f>
        <v>320</v>
      </c>
      <c r="R720" s="123" t="str">
        <f>IF('表格编辑 '!T720="","",'表格编辑 '!T720)</f>
        <v/>
      </c>
      <c r="S720" s="123" t="str">
        <f>IF('表格编辑 '!U720="","",'表格编辑 '!U720)</f>
        <v/>
      </c>
      <c r="T720" s="123" t="str">
        <f>IF('表格编辑 '!V720="","",'表格编辑 '!V720)</f>
        <v/>
      </c>
      <c r="U720" s="123" t="str">
        <f>IF('表格编辑 '!W720="","",'表格编辑 '!W720)</f>
        <v/>
      </c>
      <c r="V720" s="123" t="str">
        <f>IF('表格编辑 '!X720="","",'表格编辑 '!X720)</f>
        <v/>
      </c>
      <c r="W720" s="123" t="str">
        <f>IF('表格编辑 '!Y720="","",'表格编辑 '!Y720)</f>
        <v/>
      </c>
      <c r="X720" s="123" t="str">
        <f>IF('表格编辑 '!Z720="","",'表格编辑 '!Z720)</f>
        <v/>
      </c>
      <c r="Y720" s="123" t="str">
        <f>IF('表格编辑 '!AA720="","",'表格编辑 '!AA720)</f>
        <v/>
      </c>
      <c r="Z720" s="123" t="str">
        <f>IF('表格编辑 '!AB720="","",'表格编辑 '!AB720)</f>
        <v/>
      </c>
      <c r="AA720" s="123" t="str">
        <f>IF('表格编辑 '!AC720="","",'表格编辑 '!AC720)</f>
        <v/>
      </c>
      <c r="AB720" s="123" t="str">
        <f>IF('表格编辑 '!AD720="","",'表格编辑 '!AD720)</f>
        <v/>
      </c>
      <c r="AC720" s="123" t="str">
        <f>IF('表格编辑 '!AE720="","",'表格编辑 '!AE720)</f>
        <v/>
      </c>
      <c r="AD720" s="123">
        <f>IF('表格编辑 '!AF720="","",'表格编辑 '!AF720)</f>
        <v>140307</v>
      </c>
    </row>
    <row r="721" spans="1:30">
      <c r="A721" s="123">
        <f>IF('表格编辑 '!A721="","",'表格编辑 '!A721)</f>
        <v>40308</v>
      </c>
      <c r="B721" s="123">
        <f>IF('表格编辑 '!B721="","",'表格编辑 '!B721)</f>
        <v>50019</v>
      </c>
      <c r="C721" s="123">
        <f>IF('表格编辑 '!E721="","",'表格编辑 '!E721)</f>
        <v>34</v>
      </c>
      <c r="D721" s="123" t="str">
        <f>IF('表格编辑 '!F721="","",'表格编辑 '!F721)</f>
        <v>AI_born_event(RECEIVER, ARG0, ARG1, ARG2, ARG3,ARG4)</v>
      </c>
      <c r="E721" s="123" t="str">
        <f>IF('表格编辑 '!G721="","",'表格编辑 '!G721)</f>
        <v>AI_update_event(RECEIVER, ARG0, ARG1, ARG2, ARG3,ARG4)</v>
      </c>
      <c r="F721" s="123" t="str">
        <f>IF('表格编辑 '!H721="","",'表格编辑 '!H721)</f>
        <v/>
      </c>
      <c r="G721" s="123" t="str">
        <f>IF('表格编辑 '!I721="","",'表格编辑 '!I721)</f>
        <v/>
      </c>
      <c r="H721" s="123" t="str">
        <f>IF('表格编辑 '!J721="","",'表格编辑 '!J721)</f>
        <v>test_deadth_event(RECEIVER, ARG0, ARG1, ARG2, ARG3,ARG4)</v>
      </c>
      <c r="I721" s="123">
        <f>IF('表格编辑 '!K721="","",'表格编辑 '!K721)</f>
        <v>1</v>
      </c>
      <c r="J721" s="123">
        <f>IF('表格编辑 '!L721="","",'表格编辑 '!L721)</f>
        <v>1380</v>
      </c>
      <c r="K721" s="123">
        <f>IF('表格编辑 '!M721="","",'表格编辑 '!M721)</f>
        <v>1020</v>
      </c>
      <c r="L721" s="123" t="str">
        <f>IF('表格编辑 '!N721="","",'表格编辑 '!N721)</f>
        <v/>
      </c>
      <c r="M721" s="123" t="str">
        <f>IF('表格编辑 '!O721="","",'表格编辑 '!O721)</f>
        <v/>
      </c>
      <c r="N721" s="123" t="str">
        <f>IF('表格编辑 '!P721="","",'表格编辑 '!P721)</f>
        <v/>
      </c>
      <c r="O721" s="123" t="str">
        <f>IF('表格编辑 '!Q721="","",'表格编辑 '!Q721)</f>
        <v/>
      </c>
      <c r="P721" s="123" t="str">
        <f>IF('表格编辑 '!R721="","",'表格编辑 '!R721)</f>
        <v/>
      </c>
      <c r="Q721" s="123">
        <f>IF('表格编辑 '!S721="","",'表格编辑 '!S721)</f>
        <v>320</v>
      </c>
      <c r="R721" s="123" t="str">
        <f>IF('表格编辑 '!T721="","",'表格编辑 '!T721)</f>
        <v/>
      </c>
      <c r="S721" s="123" t="str">
        <f>IF('表格编辑 '!U721="","",'表格编辑 '!U721)</f>
        <v/>
      </c>
      <c r="T721" s="123" t="str">
        <f>IF('表格编辑 '!V721="","",'表格编辑 '!V721)</f>
        <v/>
      </c>
      <c r="U721" s="123" t="str">
        <f>IF('表格编辑 '!W721="","",'表格编辑 '!W721)</f>
        <v/>
      </c>
      <c r="V721" s="123" t="str">
        <f>IF('表格编辑 '!X721="","",'表格编辑 '!X721)</f>
        <v/>
      </c>
      <c r="W721" s="123" t="str">
        <f>IF('表格编辑 '!Y721="","",'表格编辑 '!Y721)</f>
        <v/>
      </c>
      <c r="X721" s="123" t="str">
        <f>IF('表格编辑 '!Z721="","",'表格编辑 '!Z721)</f>
        <v/>
      </c>
      <c r="Y721" s="123" t="str">
        <f>IF('表格编辑 '!AA721="","",'表格编辑 '!AA721)</f>
        <v/>
      </c>
      <c r="Z721" s="123" t="str">
        <f>IF('表格编辑 '!AB721="","",'表格编辑 '!AB721)</f>
        <v/>
      </c>
      <c r="AA721" s="123" t="str">
        <f>IF('表格编辑 '!AC721="","",'表格编辑 '!AC721)</f>
        <v/>
      </c>
      <c r="AB721" s="123" t="str">
        <f>IF('表格编辑 '!AD721="","",'表格编辑 '!AD721)</f>
        <v/>
      </c>
      <c r="AC721" s="123" t="str">
        <f>IF('表格编辑 '!AE721="","",'表格编辑 '!AE721)</f>
        <v/>
      </c>
      <c r="AD721" s="123">
        <f>IF('表格编辑 '!AF721="","",'表格编辑 '!AF721)</f>
        <v>140308</v>
      </c>
    </row>
    <row r="722" spans="1:30">
      <c r="A722" s="123">
        <f>IF('表格编辑 '!A722="","",'表格编辑 '!A722)</f>
        <v>40309</v>
      </c>
      <c r="B722" s="123">
        <f>IF('表格编辑 '!B722="","",'表格编辑 '!B722)</f>
        <v>50023</v>
      </c>
      <c r="C722" s="123">
        <f>IF('表格编辑 '!E722="","",'表格编辑 '!E722)</f>
        <v>34</v>
      </c>
      <c r="D722" s="123" t="str">
        <f>IF('表格编辑 '!F722="","",'表格编辑 '!F722)</f>
        <v>AI_born_event(RECEIVER, ARG0, ARG1, ARG2, ARG3,ARG4)</v>
      </c>
      <c r="E722" s="123" t="str">
        <f>IF('表格编辑 '!G722="","",'表格编辑 '!G722)</f>
        <v>AI_update_event(RECEIVER, ARG0, ARG1, ARG2, ARG3,ARG4)</v>
      </c>
      <c r="F722" s="123" t="str">
        <f>IF('表格编辑 '!H722="","",'表格编辑 '!H722)</f>
        <v/>
      </c>
      <c r="G722" s="123" t="str">
        <f>IF('表格编辑 '!I722="","",'表格编辑 '!I722)</f>
        <v/>
      </c>
      <c r="H722" s="123" t="str">
        <f>IF('表格编辑 '!J722="","",'表格编辑 '!J722)</f>
        <v>test_deadth_event(RECEIVER, ARG0, ARG1, ARG2, ARG3,ARG4)</v>
      </c>
      <c r="I722" s="123">
        <f>IF('表格编辑 '!K722="","",'表格编辑 '!K722)</f>
        <v>1</v>
      </c>
      <c r="J722" s="123">
        <f>IF('表格编辑 '!L722="","",'表格编辑 '!L722)</f>
        <v>1514</v>
      </c>
      <c r="K722" s="123">
        <f>IF('表格编辑 '!M722="","",'表格编辑 '!M722)</f>
        <v>1020</v>
      </c>
      <c r="L722" s="123" t="str">
        <f>IF('表格编辑 '!N722="","",'表格编辑 '!N722)</f>
        <v/>
      </c>
      <c r="M722" s="123" t="str">
        <f>IF('表格编辑 '!O722="","",'表格编辑 '!O722)</f>
        <v/>
      </c>
      <c r="N722" s="123" t="str">
        <f>IF('表格编辑 '!P722="","",'表格编辑 '!P722)</f>
        <v/>
      </c>
      <c r="O722" s="123" t="str">
        <f>IF('表格编辑 '!Q722="","",'表格编辑 '!Q722)</f>
        <v/>
      </c>
      <c r="P722" s="123" t="str">
        <f>IF('表格编辑 '!R722="","",'表格编辑 '!R722)</f>
        <v/>
      </c>
      <c r="Q722" s="123">
        <f>IF('表格编辑 '!S722="","",'表格编辑 '!S722)</f>
        <v>320</v>
      </c>
      <c r="R722" s="123" t="str">
        <f>IF('表格编辑 '!T722="","",'表格编辑 '!T722)</f>
        <v/>
      </c>
      <c r="S722" s="123" t="str">
        <f>IF('表格编辑 '!U722="","",'表格编辑 '!U722)</f>
        <v/>
      </c>
      <c r="T722" s="123" t="str">
        <f>IF('表格编辑 '!V722="","",'表格编辑 '!V722)</f>
        <v/>
      </c>
      <c r="U722" s="123" t="str">
        <f>IF('表格编辑 '!W722="","",'表格编辑 '!W722)</f>
        <v/>
      </c>
      <c r="V722" s="123" t="str">
        <f>IF('表格编辑 '!X722="","",'表格编辑 '!X722)</f>
        <v/>
      </c>
      <c r="W722" s="123" t="str">
        <f>IF('表格编辑 '!Y722="","",'表格编辑 '!Y722)</f>
        <v/>
      </c>
      <c r="X722" s="123" t="str">
        <f>IF('表格编辑 '!Z722="","",'表格编辑 '!Z722)</f>
        <v/>
      </c>
      <c r="Y722" s="123" t="str">
        <f>IF('表格编辑 '!AA722="","",'表格编辑 '!AA722)</f>
        <v/>
      </c>
      <c r="Z722" s="123" t="str">
        <f>IF('表格编辑 '!AB722="","",'表格编辑 '!AB722)</f>
        <v/>
      </c>
      <c r="AA722" s="123" t="str">
        <f>IF('表格编辑 '!AC722="","",'表格编辑 '!AC722)</f>
        <v/>
      </c>
      <c r="AB722" s="123" t="str">
        <f>IF('表格编辑 '!AD722="","",'表格编辑 '!AD722)</f>
        <v/>
      </c>
      <c r="AC722" s="123" t="str">
        <f>IF('表格编辑 '!AE722="","",'表格编辑 '!AE722)</f>
        <v/>
      </c>
      <c r="AD722" s="123">
        <f>IF('表格编辑 '!AF722="","",'表格编辑 '!AF722)</f>
        <v>140309</v>
      </c>
    </row>
    <row r="723" spans="1:30">
      <c r="A723" s="123">
        <f>IF('表格编辑 '!A723="","",'表格编辑 '!A723)</f>
        <v>40310</v>
      </c>
      <c r="B723" s="123">
        <f>IF('表格编辑 '!B723="","",'表格编辑 '!B723)</f>
        <v>50069</v>
      </c>
      <c r="C723" s="123">
        <f>IF('表格编辑 '!E723="","",'表格编辑 '!E723)</f>
        <v>34</v>
      </c>
      <c r="D723" s="123" t="str">
        <f>IF('表格编辑 '!F723="","",'表格编辑 '!F723)</f>
        <v>AI_born_event(RECEIVER, ARG0, ARG1, ARG2, ARG3,ARG4)</v>
      </c>
      <c r="E723" s="123" t="str">
        <f>IF('表格编辑 '!G723="","",'表格编辑 '!G723)</f>
        <v>AI_update_event(RECEIVER, ARG0, ARG1, ARG2, ARG3,ARG4)</v>
      </c>
      <c r="F723" s="123" t="str">
        <f>IF('表格编辑 '!H723="","",'表格编辑 '!H723)</f>
        <v/>
      </c>
      <c r="G723" s="123" t="str">
        <f>IF('表格编辑 '!I723="","",'表格编辑 '!I723)</f>
        <v/>
      </c>
      <c r="H723" s="123" t="str">
        <f>IF('表格编辑 '!J723="","",'表格编辑 '!J723)</f>
        <v>test_deadth_event(RECEIVER, ARG0, ARG1, ARG2, ARG3,ARG4)</v>
      </c>
      <c r="I723" s="123">
        <f>IF('表格编辑 '!K723="","",'表格编辑 '!K723)</f>
        <v>1</v>
      </c>
      <c r="J723" s="123">
        <f>IF('表格编辑 '!L723="","",'表格编辑 '!L723)</f>
        <v>458</v>
      </c>
      <c r="K723" s="123">
        <f>IF('表格编辑 '!M723="","",'表格编辑 '!M723)</f>
        <v>1020</v>
      </c>
      <c r="L723" s="123" t="str">
        <f>IF('表格编辑 '!N723="","",'表格编辑 '!N723)</f>
        <v/>
      </c>
      <c r="M723" s="123" t="str">
        <f>IF('表格编辑 '!O723="","",'表格编辑 '!O723)</f>
        <v/>
      </c>
      <c r="N723" s="123" t="str">
        <f>IF('表格编辑 '!P723="","",'表格编辑 '!P723)</f>
        <v/>
      </c>
      <c r="O723" s="123" t="str">
        <f>IF('表格编辑 '!Q723="","",'表格编辑 '!Q723)</f>
        <v/>
      </c>
      <c r="P723" s="123" t="str">
        <f>IF('表格编辑 '!R723="","",'表格编辑 '!R723)</f>
        <v/>
      </c>
      <c r="Q723" s="123">
        <f>IF('表格编辑 '!S723="","",'表格编辑 '!S723)</f>
        <v>320</v>
      </c>
      <c r="R723" s="123" t="str">
        <f>IF('表格编辑 '!T723="","",'表格编辑 '!T723)</f>
        <v/>
      </c>
      <c r="S723" s="123" t="str">
        <f>IF('表格编辑 '!U723="","",'表格编辑 '!U723)</f>
        <v/>
      </c>
      <c r="T723" s="123" t="str">
        <f>IF('表格编辑 '!V723="","",'表格编辑 '!V723)</f>
        <v/>
      </c>
      <c r="U723" s="123" t="str">
        <f>IF('表格编辑 '!W723="","",'表格编辑 '!W723)</f>
        <v/>
      </c>
      <c r="V723" s="123" t="str">
        <f>IF('表格编辑 '!X723="","",'表格编辑 '!X723)</f>
        <v/>
      </c>
      <c r="W723" s="123" t="str">
        <f>IF('表格编辑 '!Y723="","",'表格编辑 '!Y723)</f>
        <v/>
      </c>
      <c r="X723" s="123" t="str">
        <f>IF('表格编辑 '!Z723="","",'表格编辑 '!Z723)</f>
        <v/>
      </c>
      <c r="Y723" s="123" t="str">
        <f>IF('表格编辑 '!AA723="","",'表格编辑 '!AA723)</f>
        <v/>
      </c>
      <c r="Z723" s="123" t="str">
        <f>IF('表格编辑 '!AB723="","",'表格编辑 '!AB723)</f>
        <v/>
      </c>
      <c r="AA723" s="123" t="str">
        <f>IF('表格编辑 '!AC723="","",'表格编辑 '!AC723)</f>
        <v/>
      </c>
      <c r="AB723" s="123" t="str">
        <f>IF('表格编辑 '!AD723="","",'表格编辑 '!AD723)</f>
        <v/>
      </c>
      <c r="AC723" s="123" t="str">
        <f>IF('表格编辑 '!AE723="","",'表格编辑 '!AE723)</f>
        <v/>
      </c>
      <c r="AD723" s="123">
        <f>IF('表格编辑 '!AF723="","",'表格编辑 '!AF723)</f>
        <v>140310</v>
      </c>
    </row>
    <row r="724" spans="1:30">
      <c r="A724" s="123">
        <f>IF('表格编辑 '!A724="","",'表格编辑 '!A724)</f>
        <v>40311</v>
      </c>
      <c r="B724" s="123">
        <f>IF('表格编辑 '!B724="","",'表格编辑 '!B724)</f>
        <v>50138</v>
      </c>
      <c r="C724" s="123">
        <f>IF('表格编辑 '!E724="","",'表格编辑 '!E724)</f>
        <v>34</v>
      </c>
      <c r="D724" s="123" t="str">
        <f>IF('表格编辑 '!F724="","",'表格编辑 '!F724)</f>
        <v>AI_born_event(RECEIVER, ARG0, ARG1, ARG2, ARG3,ARG4)</v>
      </c>
      <c r="E724" s="123" t="str">
        <f>IF('表格编辑 '!G724="","",'表格编辑 '!G724)</f>
        <v>AI_update_event(RECEIVER, ARG0, ARG1, ARG2, ARG3,ARG4)</v>
      </c>
      <c r="F724" s="123" t="str">
        <f>IF('表格编辑 '!H724="","",'表格编辑 '!H724)</f>
        <v/>
      </c>
      <c r="G724" s="123" t="str">
        <f>IF('表格编辑 '!I724="","",'表格编辑 '!I724)</f>
        <v/>
      </c>
      <c r="H724" s="123" t="str">
        <f>IF('表格编辑 '!J724="","",'表格编辑 '!J724)</f>
        <v>test_deadth_event(RECEIVER, ARG0, ARG1, ARG2, ARG3,ARG4)</v>
      </c>
      <c r="I724" s="123">
        <f>IF('表格编辑 '!K724="","",'表格编辑 '!K724)</f>
        <v>1</v>
      </c>
      <c r="J724" s="123">
        <f>IF('表格编辑 '!L724="","",'表格编辑 '!L724)</f>
        <v>408</v>
      </c>
      <c r="K724" s="123">
        <f>IF('表格编辑 '!M724="","",'表格编辑 '!M724)</f>
        <v>1020</v>
      </c>
      <c r="L724" s="123" t="str">
        <f>IF('表格编辑 '!N724="","",'表格编辑 '!N724)</f>
        <v/>
      </c>
      <c r="M724" s="123" t="str">
        <f>IF('表格编辑 '!O724="","",'表格编辑 '!O724)</f>
        <v/>
      </c>
      <c r="N724" s="123" t="str">
        <f>IF('表格编辑 '!P724="","",'表格编辑 '!P724)</f>
        <v/>
      </c>
      <c r="O724" s="123" t="str">
        <f>IF('表格编辑 '!Q724="","",'表格编辑 '!Q724)</f>
        <v/>
      </c>
      <c r="P724" s="123" t="str">
        <f>IF('表格编辑 '!R724="","",'表格编辑 '!R724)</f>
        <v/>
      </c>
      <c r="Q724" s="123">
        <f>IF('表格编辑 '!S724="","",'表格编辑 '!S724)</f>
        <v>320</v>
      </c>
      <c r="R724" s="123" t="str">
        <f>IF('表格编辑 '!T724="","",'表格编辑 '!T724)</f>
        <v/>
      </c>
      <c r="S724" s="123" t="str">
        <f>IF('表格编辑 '!U724="","",'表格编辑 '!U724)</f>
        <v/>
      </c>
      <c r="T724" s="123" t="str">
        <f>IF('表格编辑 '!V724="","",'表格编辑 '!V724)</f>
        <v/>
      </c>
      <c r="U724" s="123" t="str">
        <f>IF('表格编辑 '!W724="","",'表格编辑 '!W724)</f>
        <v/>
      </c>
      <c r="V724" s="123" t="str">
        <f>IF('表格编辑 '!X724="","",'表格编辑 '!X724)</f>
        <v/>
      </c>
      <c r="W724" s="123" t="str">
        <f>IF('表格编辑 '!Y724="","",'表格编辑 '!Y724)</f>
        <v/>
      </c>
      <c r="X724" s="123" t="str">
        <f>IF('表格编辑 '!Z724="","",'表格编辑 '!Z724)</f>
        <v/>
      </c>
      <c r="Y724" s="123" t="str">
        <f>IF('表格编辑 '!AA724="","",'表格编辑 '!AA724)</f>
        <v/>
      </c>
      <c r="Z724" s="123" t="str">
        <f>IF('表格编辑 '!AB724="","",'表格编辑 '!AB724)</f>
        <v/>
      </c>
      <c r="AA724" s="123" t="str">
        <f>IF('表格编辑 '!AC724="","",'表格编辑 '!AC724)</f>
        <v/>
      </c>
      <c r="AB724" s="123" t="str">
        <f>IF('表格编辑 '!AD724="","",'表格编辑 '!AD724)</f>
        <v/>
      </c>
      <c r="AC724" s="123" t="str">
        <f>IF('表格编辑 '!AE724="","",'表格编辑 '!AE724)</f>
        <v/>
      </c>
      <c r="AD724" s="123">
        <f>IF('表格编辑 '!AF724="","",'表格编辑 '!AF724)</f>
        <v>140311</v>
      </c>
    </row>
    <row r="725" spans="1:30">
      <c r="A725" s="123">
        <f>IF('表格编辑 '!A725="","",'表格编辑 '!A725)</f>
        <v>40312</v>
      </c>
      <c r="B725" s="123">
        <f>IF('表格编辑 '!B725="","",'表格编辑 '!B725)</f>
        <v>50021</v>
      </c>
      <c r="C725" s="123">
        <f>IF('表格编辑 '!E725="","",'表格编辑 '!E725)</f>
        <v>34</v>
      </c>
      <c r="D725" s="123" t="str">
        <f>IF('表格编辑 '!F725="","",'表格编辑 '!F725)</f>
        <v>AI_born_event(RECEIVER, ARG0, ARG1, ARG2, ARG3,ARG4)</v>
      </c>
      <c r="E725" s="123" t="str">
        <f>IF('表格编辑 '!G725="","",'表格编辑 '!G725)</f>
        <v>AI_update_event(RECEIVER, ARG0, ARG1, ARG2, ARG3,ARG4)</v>
      </c>
      <c r="F725" s="123" t="str">
        <f>IF('表格编辑 '!H725="","",'表格编辑 '!H725)</f>
        <v/>
      </c>
      <c r="G725" s="123" t="str">
        <f>IF('表格编辑 '!I725="","",'表格编辑 '!I725)</f>
        <v/>
      </c>
      <c r="H725" s="123" t="str">
        <f>IF('表格编辑 '!J725="","",'表格编辑 '!J725)</f>
        <v>test_deadth_event(RECEIVER, ARG0, ARG1, ARG2, ARG3,ARG4)</v>
      </c>
      <c r="I725" s="123">
        <f>IF('表格编辑 '!K725="","",'表格编辑 '!K725)</f>
        <v>1</v>
      </c>
      <c r="J725" s="123">
        <f>IF('表格编辑 '!L725="","",'表格编辑 '!L725)</f>
        <v>930</v>
      </c>
      <c r="K725" s="123">
        <f>IF('表格编辑 '!M725="","",'表格编辑 '!M725)</f>
        <v>1020</v>
      </c>
      <c r="L725" s="123" t="str">
        <f>IF('表格编辑 '!N725="","",'表格编辑 '!N725)</f>
        <v/>
      </c>
      <c r="M725" s="123" t="str">
        <f>IF('表格编辑 '!O725="","",'表格编辑 '!O725)</f>
        <v/>
      </c>
      <c r="N725" s="123" t="str">
        <f>IF('表格编辑 '!P725="","",'表格编辑 '!P725)</f>
        <v/>
      </c>
      <c r="O725" s="123" t="str">
        <f>IF('表格编辑 '!Q725="","",'表格编辑 '!Q725)</f>
        <v/>
      </c>
      <c r="P725" s="123" t="str">
        <f>IF('表格编辑 '!R725="","",'表格编辑 '!R725)</f>
        <v/>
      </c>
      <c r="Q725" s="123">
        <f>IF('表格编辑 '!S725="","",'表格编辑 '!S725)</f>
        <v>320</v>
      </c>
      <c r="R725" s="123" t="str">
        <f>IF('表格编辑 '!T725="","",'表格编辑 '!T725)</f>
        <v/>
      </c>
      <c r="S725" s="123" t="str">
        <f>IF('表格编辑 '!U725="","",'表格编辑 '!U725)</f>
        <v/>
      </c>
      <c r="T725" s="123" t="str">
        <f>IF('表格编辑 '!V725="","",'表格编辑 '!V725)</f>
        <v/>
      </c>
      <c r="U725" s="123" t="str">
        <f>IF('表格编辑 '!W725="","",'表格编辑 '!W725)</f>
        <v/>
      </c>
      <c r="V725" s="123" t="str">
        <f>IF('表格编辑 '!X725="","",'表格编辑 '!X725)</f>
        <v/>
      </c>
      <c r="W725" s="123" t="str">
        <f>IF('表格编辑 '!Y725="","",'表格编辑 '!Y725)</f>
        <v/>
      </c>
      <c r="X725" s="123" t="str">
        <f>IF('表格编辑 '!Z725="","",'表格编辑 '!Z725)</f>
        <v/>
      </c>
      <c r="Y725" s="123" t="str">
        <f>IF('表格编辑 '!AA725="","",'表格编辑 '!AA725)</f>
        <v/>
      </c>
      <c r="Z725" s="123" t="str">
        <f>IF('表格编辑 '!AB725="","",'表格编辑 '!AB725)</f>
        <v/>
      </c>
      <c r="AA725" s="123" t="str">
        <f>IF('表格编辑 '!AC725="","",'表格编辑 '!AC725)</f>
        <v/>
      </c>
      <c r="AB725" s="123" t="str">
        <f>IF('表格编辑 '!AD725="","",'表格编辑 '!AD725)</f>
        <v/>
      </c>
      <c r="AC725" s="123" t="str">
        <f>IF('表格编辑 '!AE725="","",'表格编辑 '!AE725)</f>
        <v/>
      </c>
      <c r="AD725" s="123">
        <f>IF('表格编辑 '!AF725="","",'表格编辑 '!AF725)</f>
        <v>140312</v>
      </c>
    </row>
    <row r="726" spans="1:30">
      <c r="A726" s="123">
        <f>IF('表格编辑 '!A726="","",'表格编辑 '!A726)</f>
        <v>40313</v>
      </c>
      <c r="B726" s="123">
        <f>IF('表格编辑 '!B726="","",'表格编辑 '!B726)</f>
        <v>50134</v>
      </c>
      <c r="C726" s="123">
        <f>IF('表格编辑 '!E726="","",'表格编辑 '!E726)</f>
        <v>34</v>
      </c>
      <c r="D726" s="123" t="str">
        <f>IF('表格编辑 '!F726="","",'表格编辑 '!F726)</f>
        <v>AI_born_event(RECEIVER, ARG0, ARG1, ARG2, ARG3,ARG4)</v>
      </c>
      <c r="E726" s="123" t="str">
        <f>IF('表格编辑 '!G726="","",'表格编辑 '!G726)</f>
        <v>AI_update_event(RECEIVER, ARG0, ARG1, ARG2, ARG3,ARG4)</v>
      </c>
      <c r="F726" s="123" t="str">
        <f>IF('表格编辑 '!H726="","",'表格编辑 '!H726)</f>
        <v/>
      </c>
      <c r="G726" s="123" t="str">
        <f>IF('表格编辑 '!I726="","",'表格编辑 '!I726)</f>
        <v/>
      </c>
      <c r="H726" s="123" t="str">
        <f>IF('表格编辑 '!J726="","",'表格编辑 '!J726)</f>
        <v>test_deadth_event(RECEIVER, ARG0, ARG1, ARG2, ARG3,ARG4)</v>
      </c>
      <c r="I726" s="123">
        <f>IF('表格编辑 '!K726="","",'表格编辑 '!K726)</f>
        <v>1</v>
      </c>
      <c r="J726" s="123">
        <f>IF('表格编辑 '!L726="","",'表格编辑 '!L726)</f>
        <v>936</v>
      </c>
      <c r="K726" s="123">
        <f>IF('表格编辑 '!M726="","",'表格编辑 '!M726)</f>
        <v>1020</v>
      </c>
      <c r="L726" s="123" t="str">
        <f>IF('表格编辑 '!N726="","",'表格编辑 '!N726)</f>
        <v/>
      </c>
      <c r="M726" s="123" t="str">
        <f>IF('表格编辑 '!O726="","",'表格编辑 '!O726)</f>
        <v/>
      </c>
      <c r="N726" s="123" t="str">
        <f>IF('表格编辑 '!P726="","",'表格编辑 '!P726)</f>
        <v/>
      </c>
      <c r="O726" s="123" t="str">
        <f>IF('表格编辑 '!Q726="","",'表格编辑 '!Q726)</f>
        <v/>
      </c>
      <c r="P726" s="123" t="str">
        <f>IF('表格编辑 '!R726="","",'表格编辑 '!R726)</f>
        <v/>
      </c>
      <c r="Q726" s="123">
        <f>IF('表格编辑 '!S726="","",'表格编辑 '!S726)</f>
        <v>320</v>
      </c>
      <c r="R726" s="123" t="str">
        <f>IF('表格编辑 '!T726="","",'表格编辑 '!T726)</f>
        <v/>
      </c>
      <c r="S726" s="123" t="str">
        <f>IF('表格编辑 '!U726="","",'表格编辑 '!U726)</f>
        <v/>
      </c>
      <c r="T726" s="123" t="str">
        <f>IF('表格编辑 '!V726="","",'表格编辑 '!V726)</f>
        <v/>
      </c>
      <c r="U726" s="123" t="str">
        <f>IF('表格编辑 '!W726="","",'表格编辑 '!W726)</f>
        <v/>
      </c>
      <c r="V726" s="123" t="str">
        <f>IF('表格编辑 '!X726="","",'表格编辑 '!X726)</f>
        <v/>
      </c>
      <c r="W726" s="123" t="str">
        <f>IF('表格编辑 '!Y726="","",'表格编辑 '!Y726)</f>
        <v/>
      </c>
      <c r="X726" s="123" t="str">
        <f>IF('表格编辑 '!Z726="","",'表格编辑 '!Z726)</f>
        <v/>
      </c>
      <c r="Y726" s="123" t="str">
        <f>IF('表格编辑 '!AA726="","",'表格编辑 '!AA726)</f>
        <v/>
      </c>
      <c r="Z726" s="123" t="str">
        <f>IF('表格编辑 '!AB726="","",'表格编辑 '!AB726)</f>
        <v/>
      </c>
      <c r="AA726" s="123" t="str">
        <f>IF('表格编辑 '!AC726="","",'表格编辑 '!AC726)</f>
        <v/>
      </c>
      <c r="AB726" s="123" t="str">
        <f>IF('表格编辑 '!AD726="","",'表格编辑 '!AD726)</f>
        <v/>
      </c>
      <c r="AC726" s="123" t="str">
        <f>IF('表格编辑 '!AE726="","",'表格编辑 '!AE726)</f>
        <v/>
      </c>
      <c r="AD726" s="123">
        <f>IF('表格编辑 '!AF726="","",'表格编辑 '!AF726)</f>
        <v>140313</v>
      </c>
    </row>
    <row r="727" spans="1:30">
      <c r="A727" s="123">
        <f>IF('表格编辑 '!A727="","",'表格编辑 '!A727)</f>
        <v>40314</v>
      </c>
      <c r="B727" s="123">
        <f>IF('表格编辑 '!B727="","",'表格编辑 '!B727)</f>
        <v>50041</v>
      </c>
      <c r="C727" s="123">
        <f>IF('表格编辑 '!E727="","",'表格编辑 '!E727)</f>
        <v>34</v>
      </c>
      <c r="D727" s="123" t="str">
        <f>IF('表格编辑 '!F727="","",'表格编辑 '!F727)</f>
        <v>AI_born_event(RECEIVER, ARG0, ARG1, ARG2, ARG3,ARG4)</v>
      </c>
      <c r="E727" s="123" t="str">
        <f>IF('表格编辑 '!G727="","",'表格编辑 '!G727)</f>
        <v>AI_update_event(RECEIVER, ARG0, ARG1, ARG2, ARG3,ARG4)</v>
      </c>
      <c r="F727" s="123" t="str">
        <f>IF('表格编辑 '!H727="","",'表格编辑 '!H727)</f>
        <v/>
      </c>
      <c r="G727" s="123" t="str">
        <f>IF('表格编辑 '!I727="","",'表格编辑 '!I727)</f>
        <v/>
      </c>
      <c r="H727" s="123" t="str">
        <f>IF('表格编辑 '!J727="","",'表格编辑 '!J727)</f>
        <v>test_deadth_event(RECEIVER, ARG0, ARG1, ARG2, ARG3,ARG4)</v>
      </c>
      <c r="I727" s="123">
        <f>IF('表格编辑 '!K727="","",'表格编辑 '!K727)</f>
        <v>1</v>
      </c>
      <c r="J727" s="123">
        <f>IF('表格编辑 '!L727="","",'表格编辑 '!L727)</f>
        <v>1212</v>
      </c>
      <c r="K727" s="123">
        <f>IF('表格编辑 '!M727="","",'表格编辑 '!M727)</f>
        <v>1020</v>
      </c>
      <c r="L727" s="123" t="str">
        <f>IF('表格编辑 '!N727="","",'表格编辑 '!N727)</f>
        <v/>
      </c>
      <c r="M727" s="123" t="str">
        <f>IF('表格编辑 '!O727="","",'表格编辑 '!O727)</f>
        <v/>
      </c>
      <c r="N727" s="123" t="str">
        <f>IF('表格编辑 '!P727="","",'表格编辑 '!P727)</f>
        <v/>
      </c>
      <c r="O727" s="123" t="str">
        <f>IF('表格编辑 '!Q727="","",'表格编辑 '!Q727)</f>
        <v/>
      </c>
      <c r="P727" s="123" t="str">
        <f>IF('表格编辑 '!R727="","",'表格编辑 '!R727)</f>
        <v/>
      </c>
      <c r="Q727" s="123">
        <f>IF('表格编辑 '!S727="","",'表格编辑 '!S727)</f>
        <v>320</v>
      </c>
      <c r="R727" s="123" t="str">
        <f>IF('表格编辑 '!T727="","",'表格编辑 '!T727)</f>
        <v/>
      </c>
      <c r="S727" s="123" t="str">
        <f>IF('表格编辑 '!U727="","",'表格编辑 '!U727)</f>
        <v/>
      </c>
      <c r="T727" s="123" t="str">
        <f>IF('表格编辑 '!V727="","",'表格编辑 '!V727)</f>
        <v/>
      </c>
      <c r="U727" s="123" t="str">
        <f>IF('表格编辑 '!W727="","",'表格编辑 '!W727)</f>
        <v/>
      </c>
      <c r="V727" s="123" t="str">
        <f>IF('表格编辑 '!X727="","",'表格编辑 '!X727)</f>
        <v/>
      </c>
      <c r="W727" s="123" t="str">
        <f>IF('表格编辑 '!Y727="","",'表格编辑 '!Y727)</f>
        <v/>
      </c>
      <c r="X727" s="123" t="str">
        <f>IF('表格编辑 '!Z727="","",'表格编辑 '!Z727)</f>
        <v/>
      </c>
      <c r="Y727" s="123" t="str">
        <f>IF('表格编辑 '!AA727="","",'表格编辑 '!AA727)</f>
        <v/>
      </c>
      <c r="Z727" s="123" t="str">
        <f>IF('表格编辑 '!AB727="","",'表格编辑 '!AB727)</f>
        <v/>
      </c>
      <c r="AA727" s="123" t="str">
        <f>IF('表格编辑 '!AC727="","",'表格编辑 '!AC727)</f>
        <v/>
      </c>
      <c r="AB727" s="123" t="str">
        <f>IF('表格编辑 '!AD727="","",'表格编辑 '!AD727)</f>
        <v/>
      </c>
      <c r="AC727" s="123" t="str">
        <f>IF('表格编辑 '!AE727="","",'表格编辑 '!AE727)</f>
        <v/>
      </c>
      <c r="AD727" s="123">
        <f>IF('表格编辑 '!AF727="","",'表格编辑 '!AF727)</f>
        <v>140314</v>
      </c>
    </row>
    <row r="728" spans="1:30">
      <c r="A728" s="123">
        <f>IF('表格编辑 '!A728="","",'表格编辑 '!A728)</f>
        <v>40315</v>
      </c>
      <c r="B728" s="123">
        <f>IF('表格编辑 '!B728="","",'表格编辑 '!B728)</f>
        <v>50154</v>
      </c>
      <c r="C728" s="123">
        <f>IF('表格编辑 '!E728="","",'表格编辑 '!E728)</f>
        <v>34</v>
      </c>
      <c r="D728" s="123" t="str">
        <f>IF('表格编辑 '!F728="","",'表格编辑 '!F728)</f>
        <v>AI_born_event(RECEIVER, ARG0, ARG1, ARG2, ARG3,ARG4)</v>
      </c>
      <c r="E728" s="123" t="str">
        <f>IF('表格编辑 '!G728="","",'表格编辑 '!G728)</f>
        <v>AI_update_event(RECEIVER, ARG0, ARG1, ARG2, ARG3,ARG4)</v>
      </c>
      <c r="F728" s="123" t="str">
        <f>IF('表格编辑 '!H728="","",'表格编辑 '!H728)</f>
        <v/>
      </c>
      <c r="G728" s="123" t="str">
        <f>IF('表格编辑 '!I728="","",'表格编辑 '!I728)</f>
        <v/>
      </c>
      <c r="H728" s="123" t="str">
        <f>IF('表格编辑 '!J728="","",'表格编辑 '!J728)</f>
        <v>test_deadth_event(RECEIVER, ARG0, ARG1, ARG2, ARG3,ARG4)</v>
      </c>
      <c r="I728" s="123">
        <f>IF('表格编辑 '!K728="","",'表格编辑 '!K728)</f>
        <v>1</v>
      </c>
      <c r="J728" s="123">
        <f>IF('表格编辑 '!L728="","",'表格编辑 '!L728)</f>
        <v>1084</v>
      </c>
      <c r="K728" s="123">
        <f>IF('表格编辑 '!M728="","",'表格编辑 '!M728)</f>
        <v>1020</v>
      </c>
      <c r="L728" s="123" t="str">
        <f>IF('表格编辑 '!N728="","",'表格编辑 '!N728)</f>
        <v/>
      </c>
      <c r="M728" s="123" t="str">
        <f>IF('表格编辑 '!O728="","",'表格编辑 '!O728)</f>
        <v/>
      </c>
      <c r="N728" s="123" t="str">
        <f>IF('表格编辑 '!P728="","",'表格编辑 '!P728)</f>
        <v/>
      </c>
      <c r="O728" s="123" t="str">
        <f>IF('表格编辑 '!Q728="","",'表格编辑 '!Q728)</f>
        <v/>
      </c>
      <c r="P728" s="123" t="str">
        <f>IF('表格编辑 '!R728="","",'表格编辑 '!R728)</f>
        <v/>
      </c>
      <c r="Q728" s="123">
        <f>IF('表格编辑 '!S728="","",'表格编辑 '!S728)</f>
        <v>320</v>
      </c>
      <c r="R728" s="123" t="str">
        <f>IF('表格编辑 '!T728="","",'表格编辑 '!T728)</f>
        <v/>
      </c>
      <c r="S728" s="123" t="str">
        <f>IF('表格编辑 '!U728="","",'表格编辑 '!U728)</f>
        <v/>
      </c>
      <c r="T728" s="123" t="str">
        <f>IF('表格编辑 '!V728="","",'表格编辑 '!V728)</f>
        <v/>
      </c>
      <c r="U728" s="123" t="str">
        <f>IF('表格编辑 '!W728="","",'表格编辑 '!W728)</f>
        <v/>
      </c>
      <c r="V728" s="123" t="str">
        <f>IF('表格编辑 '!X728="","",'表格编辑 '!X728)</f>
        <v/>
      </c>
      <c r="W728" s="123" t="str">
        <f>IF('表格编辑 '!Y728="","",'表格编辑 '!Y728)</f>
        <v/>
      </c>
      <c r="X728" s="123" t="str">
        <f>IF('表格编辑 '!Z728="","",'表格编辑 '!Z728)</f>
        <v/>
      </c>
      <c r="Y728" s="123" t="str">
        <f>IF('表格编辑 '!AA728="","",'表格编辑 '!AA728)</f>
        <v/>
      </c>
      <c r="Z728" s="123" t="str">
        <f>IF('表格编辑 '!AB728="","",'表格编辑 '!AB728)</f>
        <v/>
      </c>
      <c r="AA728" s="123" t="str">
        <f>IF('表格编辑 '!AC728="","",'表格编辑 '!AC728)</f>
        <v/>
      </c>
      <c r="AB728" s="123" t="str">
        <f>IF('表格编辑 '!AD728="","",'表格编辑 '!AD728)</f>
        <v/>
      </c>
      <c r="AC728" s="123" t="str">
        <f>IF('表格编辑 '!AE728="","",'表格编辑 '!AE728)</f>
        <v/>
      </c>
      <c r="AD728" s="123">
        <f>IF('表格编辑 '!AF728="","",'表格编辑 '!AF728)</f>
        <v>140315</v>
      </c>
    </row>
    <row r="729" spans="1:30">
      <c r="A729" s="123">
        <f>IF('表格编辑 '!A729="","",'表格编辑 '!A729)</f>
        <v>40316</v>
      </c>
      <c r="B729" s="123">
        <f>IF('表格编辑 '!B729="","",'表格编辑 '!B729)</f>
        <v>50063</v>
      </c>
      <c r="C729" s="123">
        <f>IF('表格编辑 '!E729="","",'表格编辑 '!E729)</f>
        <v>39</v>
      </c>
      <c r="D729" s="123" t="str">
        <f>IF('表格编辑 '!F729="","",'表格编辑 '!F729)</f>
        <v>AI_born_event(RECEIVER, ARG0, ARG1, ARG2, ARG3,ARG4)</v>
      </c>
      <c r="E729" s="123" t="str">
        <f>IF('表格编辑 '!G729="","",'表格编辑 '!G729)</f>
        <v>AI_update_event(RECEIVER, ARG0, ARG1, ARG2, ARG3,ARG4)</v>
      </c>
      <c r="F729" s="123" t="str">
        <f>IF('表格编辑 '!H729="","",'表格编辑 '!H729)</f>
        <v/>
      </c>
      <c r="G729" s="123" t="str">
        <f>IF('表格编辑 '!I729="","",'表格编辑 '!I729)</f>
        <v/>
      </c>
      <c r="H729" s="123" t="str">
        <f>IF('表格编辑 '!J729="","",'表格编辑 '!J729)</f>
        <v>test_deadth_event(RECEIVER, ARG0, ARG1, ARG2, ARG3,ARG4)</v>
      </c>
      <c r="I729" s="123">
        <f>IF('表格编辑 '!K729="","",'表格编辑 '!K729)</f>
        <v>1</v>
      </c>
      <c r="J729" s="123">
        <f>IF('表格编辑 '!L729="","",'表格编辑 '!L729)</f>
        <v>1832</v>
      </c>
      <c r="K729" s="123">
        <f>IF('表格编辑 '!M729="","",'表格编辑 '!M729)</f>
        <v>1170</v>
      </c>
      <c r="L729" s="123" t="str">
        <f>IF('表格编辑 '!N729="","",'表格编辑 '!N729)</f>
        <v/>
      </c>
      <c r="M729" s="123" t="str">
        <f>IF('表格编辑 '!O729="","",'表格编辑 '!O729)</f>
        <v/>
      </c>
      <c r="N729" s="123" t="str">
        <f>IF('表格编辑 '!P729="","",'表格编辑 '!P729)</f>
        <v/>
      </c>
      <c r="O729" s="123" t="str">
        <f>IF('表格编辑 '!Q729="","",'表格编辑 '!Q729)</f>
        <v/>
      </c>
      <c r="P729" s="123" t="str">
        <f>IF('表格编辑 '!R729="","",'表格编辑 '!R729)</f>
        <v/>
      </c>
      <c r="Q729" s="123">
        <f>IF('表格编辑 '!S729="","",'表格编辑 '!S729)</f>
        <v>320</v>
      </c>
      <c r="R729" s="123" t="str">
        <f>IF('表格编辑 '!T729="","",'表格编辑 '!T729)</f>
        <v/>
      </c>
      <c r="S729" s="123" t="str">
        <f>IF('表格编辑 '!U729="","",'表格编辑 '!U729)</f>
        <v/>
      </c>
      <c r="T729" s="123" t="str">
        <f>IF('表格编辑 '!V729="","",'表格编辑 '!V729)</f>
        <v/>
      </c>
      <c r="U729" s="123" t="str">
        <f>IF('表格编辑 '!W729="","",'表格编辑 '!W729)</f>
        <v/>
      </c>
      <c r="V729" s="123" t="str">
        <f>IF('表格编辑 '!X729="","",'表格编辑 '!X729)</f>
        <v/>
      </c>
      <c r="W729" s="123" t="str">
        <f>IF('表格编辑 '!Y729="","",'表格编辑 '!Y729)</f>
        <v/>
      </c>
      <c r="X729" s="123" t="str">
        <f>IF('表格编辑 '!Z729="","",'表格编辑 '!Z729)</f>
        <v/>
      </c>
      <c r="Y729" s="123" t="str">
        <f>IF('表格编辑 '!AA729="","",'表格编辑 '!AA729)</f>
        <v/>
      </c>
      <c r="Z729" s="123" t="str">
        <f>IF('表格编辑 '!AB729="","",'表格编辑 '!AB729)</f>
        <v/>
      </c>
      <c r="AA729" s="123" t="str">
        <f>IF('表格编辑 '!AC729="","",'表格编辑 '!AC729)</f>
        <v/>
      </c>
      <c r="AB729" s="123" t="str">
        <f>IF('表格编辑 '!AD729="","",'表格编辑 '!AD729)</f>
        <v/>
      </c>
      <c r="AC729" s="123" t="str">
        <f>IF('表格编辑 '!AE729="","",'表格编辑 '!AE729)</f>
        <v/>
      </c>
      <c r="AD729" s="123">
        <f>IF('表格编辑 '!AF729="","",'表格编辑 '!AF729)</f>
        <v>140316</v>
      </c>
    </row>
    <row r="730" spans="1:30">
      <c r="A730" s="123">
        <f>IF('表格编辑 '!A730="","",'表格编辑 '!A730)</f>
        <v>40317</v>
      </c>
      <c r="B730" s="123">
        <f>IF('表格编辑 '!B730="","",'表格编辑 '!B730)</f>
        <v>50153</v>
      </c>
      <c r="C730" s="123">
        <f>IF('表格编辑 '!E730="","",'表格编辑 '!E730)</f>
        <v>39</v>
      </c>
      <c r="D730" s="123" t="str">
        <f>IF('表格编辑 '!F730="","",'表格编辑 '!F730)</f>
        <v>AI_born_event(RECEIVER, ARG0, ARG1, ARG2, ARG3,ARG4)</v>
      </c>
      <c r="E730" s="123" t="str">
        <f>IF('表格编辑 '!G730="","",'表格编辑 '!G730)</f>
        <v>AI_update_event(RECEIVER, ARG0, ARG1, ARG2, ARG3,ARG4)</v>
      </c>
      <c r="F730" s="123" t="str">
        <f>IF('表格编辑 '!H730="","",'表格编辑 '!H730)</f>
        <v/>
      </c>
      <c r="G730" s="123" t="str">
        <f>IF('表格编辑 '!I730="","",'表格编辑 '!I730)</f>
        <v/>
      </c>
      <c r="H730" s="123" t="str">
        <f>IF('表格编辑 '!J730="","",'表格编辑 '!J730)</f>
        <v>test_deadth_event(RECEIVER, ARG0, ARG1, ARG2, ARG3,ARG4)</v>
      </c>
      <c r="I730" s="123">
        <f>IF('表格编辑 '!K730="","",'表格编辑 '!K730)</f>
        <v>1</v>
      </c>
      <c r="J730" s="123">
        <f>IF('表格编辑 '!L730="","",'表格编辑 '!L730)</f>
        <v>914</v>
      </c>
      <c r="K730" s="123">
        <f>IF('表格编辑 '!M730="","",'表格编辑 '!M730)</f>
        <v>1170</v>
      </c>
      <c r="L730" s="123" t="str">
        <f>IF('表格编辑 '!N730="","",'表格编辑 '!N730)</f>
        <v/>
      </c>
      <c r="M730" s="123" t="str">
        <f>IF('表格编辑 '!O730="","",'表格编辑 '!O730)</f>
        <v/>
      </c>
      <c r="N730" s="123" t="str">
        <f>IF('表格编辑 '!P730="","",'表格编辑 '!P730)</f>
        <v/>
      </c>
      <c r="O730" s="123" t="str">
        <f>IF('表格编辑 '!Q730="","",'表格编辑 '!Q730)</f>
        <v/>
      </c>
      <c r="P730" s="123" t="str">
        <f>IF('表格编辑 '!R730="","",'表格编辑 '!R730)</f>
        <v/>
      </c>
      <c r="Q730" s="123">
        <f>IF('表格编辑 '!S730="","",'表格编辑 '!S730)</f>
        <v>320</v>
      </c>
      <c r="R730" s="123" t="str">
        <f>IF('表格编辑 '!T730="","",'表格编辑 '!T730)</f>
        <v/>
      </c>
      <c r="S730" s="123" t="str">
        <f>IF('表格编辑 '!U730="","",'表格编辑 '!U730)</f>
        <v/>
      </c>
      <c r="T730" s="123" t="str">
        <f>IF('表格编辑 '!V730="","",'表格编辑 '!V730)</f>
        <v/>
      </c>
      <c r="U730" s="123" t="str">
        <f>IF('表格编辑 '!W730="","",'表格编辑 '!W730)</f>
        <v/>
      </c>
      <c r="V730" s="123" t="str">
        <f>IF('表格编辑 '!X730="","",'表格编辑 '!X730)</f>
        <v/>
      </c>
      <c r="W730" s="123" t="str">
        <f>IF('表格编辑 '!Y730="","",'表格编辑 '!Y730)</f>
        <v/>
      </c>
      <c r="X730" s="123" t="str">
        <f>IF('表格编辑 '!Z730="","",'表格编辑 '!Z730)</f>
        <v/>
      </c>
      <c r="Y730" s="123" t="str">
        <f>IF('表格编辑 '!AA730="","",'表格编辑 '!AA730)</f>
        <v/>
      </c>
      <c r="Z730" s="123" t="str">
        <f>IF('表格编辑 '!AB730="","",'表格编辑 '!AB730)</f>
        <v/>
      </c>
      <c r="AA730" s="123" t="str">
        <f>IF('表格编辑 '!AC730="","",'表格编辑 '!AC730)</f>
        <v/>
      </c>
      <c r="AB730" s="123" t="str">
        <f>IF('表格编辑 '!AD730="","",'表格编辑 '!AD730)</f>
        <v/>
      </c>
      <c r="AC730" s="123" t="str">
        <f>IF('表格编辑 '!AE730="","",'表格编辑 '!AE730)</f>
        <v/>
      </c>
      <c r="AD730" s="123">
        <f>IF('表格编辑 '!AF730="","",'表格编辑 '!AF730)</f>
        <v>140317</v>
      </c>
    </row>
    <row r="731" spans="1:30">
      <c r="A731" s="123">
        <f>IF('表格编辑 '!A731="","",'表格编辑 '!A731)</f>
        <v>40318</v>
      </c>
      <c r="B731" s="123">
        <f>IF('表格编辑 '!B731="","",'表格编辑 '!B731)</f>
        <v>50129</v>
      </c>
      <c r="C731" s="123">
        <f>IF('表格编辑 '!E731="","",'表格编辑 '!E731)</f>
        <v>39</v>
      </c>
      <c r="D731" s="123" t="str">
        <f>IF('表格编辑 '!F731="","",'表格编辑 '!F731)</f>
        <v>AI_born_event(RECEIVER, ARG0, ARG1, ARG2, ARG3,ARG4)</v>
      </c>
      <c r="E731" s="123" t="str">
        <f>IF('表格编辑 '!G731="","",'表格编辑 '!G731)</f>
        <v>AI_update_event(RECEIVER, ARG0, ARG1, ARG2, ARG3,ARG4)</v>
      </c>
      <c r="F731" s="123" t="str">
        <f>IF('表格编辑 '!H731="","",'表格编辑 '!H731)</f>
        <v/>
      </c>
      <c r="G731" s="123" t="str">
        <f>IF('表格编辑 '!I731="","",'表格编辑 '!I731)</f>
        <v/>
      </c>
      <c r="H731" s="123" t="str">
        <f>IF('表格编辑 '!J731="","",'表格编辑 '!J731)</f>
        <v>test_deadth_event(RECEIVER, ARG0, ARG1, ARG2, ARG3,ARG4)</v>
      </c>
      <c r="I731" s="123">
        <f>IF('表格编辑 '!K731="","",'表格编辑 '!K731)</f>
        <v>1</v>
      </c>
      <c r="J731" s="123">
        <f>IF('表格编辑 '!L731="","",'表格编辑 '!L731)</f>
        <v>886</v>
      </c>
      <c r="K731" s="123">
        <f>IF('表格编辑 '!M731="","",'表格编辑 '!M731)</f>
        <v>1170</v>
      </c>
      <c r="L731" s="123" t="str">
        <f>IF('表格编辑 '!N731="","",'表格编辑 '!N731)</f>
        <v/>
      </c>
      <c r="M731" s="123" t="str">
        <f>IF('表格编辑 '!O731="","",'表格编辑 '!O731)</f>
        <v/>
      </c>
      <c r="N731" s="123" t="str">
        <f>IF('表格编辑 '!P731="","",'表格编辑 '!P731)</f>
        <v/>
      </c>
      <c r="O731" s="123" t="str">
        <f>IF('表格编辑 '!Q731="","",'表格编辑 '!Q731)</f>
        <v/>
      </c>
      <c r="P731" s="123" t="str">
        <f>IF('表格编辑 '!R731="","",'表格编辑 '!R731)</f>
        <v/>
      </c>
      <c r="Q731" s="123">
        <f>IF('表格编辑 '!S731="","",'表格编辑 '!S731)</f>
        <v>320</v>
      </c>
      <c r="R731" s="123" t="str">
        <f>IF('表格编辑 '!T731="","",'表格编辑 '!T731)</f>
        <v/>
      </c>
      <c r="S731" s="123" t="str">
        <f>IF('表格编辑 '!U731="","",'表格编辑 '!U731)</f>
        <v/>
      </c>
      <c r="T731" s="123" t="str">
        <f>IF('表格编辑 '!V731="","",'表格编辑 '!V731)</f>
        <v/>
      </c>
      <c r="U731" s="123" t="str">
        <f>IF('表格编辑 '!W731="","",'表格编辑 '!W731)</f>
        <v/>
      </c>
      <c r="V731" s="123" t="str">
        <f>IF('表格编辑 '!X731="","",'表格编辑 '!X731)</f>
        <v/>
      </c>
      <c r="W731" s="123" t="str">
        <f>IF('表格编辑 '!Y731="","",'表格编辑 '!Y731)</f>
        <v/>
      </c>
      <c r="X731" s="123" t="str">
        <f>IF('表格编辑 '!Z731="","",'表格编辑 '!Z731)</f>
        <v/>
      </c>
      <c r="Y731" s="123" t="str">
        <f>IF('表格编辑 '!AA731="","",'表格编辑 '!AA731)</f>
        <v/>
      </c>
      <c r="Z731" s="123" t="str">
        <f>IF('表格编辑 '!AB731="","",'表格编辑 '!AB731)</f>
        <v/>
      </c>
      <c r="AA731" s="123" t="str">
        <f>IF('表格编辑 '!AC731="","",'表格编辑 '!AC731)</f>
        <v/>
      </c>
      <c r="AB731" s="123" t="str">
        <f>IF('表格编辑 '!AD731="","",'表格编辑 '!AD731)</f>
        <v/>
      </c>
      <c r="AC731" s="123" t="str">
        <f>IF('表格编辑 '!AE731="","",'表格编辑 '!AE731)</f>
        <v/>
      </c>
      <c r="AD731" s="123">
        <f>IF('表格编辑 '!AF731="","",'表格编辑 '!AF731)</f>
        <v>140318</v>
      </c>
    </row>
    <row r="732" spans="1:30">
      <c r="A732" s="123">
        <f>IF('表格编辑 '!A732="","",'表格编辑 '!A732)</f>
        <v>40319</v>
      </c>
      <c r="B732" s="123">
        <f>IF('表格编辑 '!B732="","",'表格编辑 '!B732)</f>
        <v>50131</v>
      </c>
      <c r="C732" s="123">
        <f>IF('表格编辑 '!E732="","",'表格编辑 '!E732)</f>
        <v>39</v>
      </c>
      <c r="D732" s="123" t="str">
        <f>IF('表格编辑 '!F732="","",'表格编辑 '!F732)</f>
        <v>AI_born_event(RECEIVER, ARG0, ARG1, ARG2, ARG3,ARG4)</v>
      </c>
      <c r="E732" s="123" t="str">
        <f>IF('表格编辑 '!G732="","",'表格编辑 '!G732)</f>
        <v>AI_update_event(RECEIVER, ARG0, ARG1, ARG2, ARG3,ARG4)</v>
      </c>
      <c r="F732" s="123" t="str">
        <f>IF('表格编辑 '!H732="","",'表格编辑 '!H732)</f>
        <v/>
      </c>
      <c r="G732" s="123" t="str">
        <f>IF('表格编辑 '!I732="","",'表格编辑 '!I732)</f>
        <v/>
      </c>
      <c r="H732" s="123" t="str">
        <f>IF('表格编辑 '!J732="","",'表格编辑 '!J732)</f>
        <v>test_deadth_event(RECEIVER, ARG0, ARG1, ARG2, ARG3,ARG4)</v>
      </c>
      <c r="I732" s="123">
        <f>IF('表格编辑 '!K732="","",'表格编辑 '!K732)</f>
        <v>1</v>
      </c>
      <c r="J732" s="123">
        <f>IF('表格编辑 '!L732="","",'表格编辑 '!L732)</f>
        <v>782</v>
      </c>
      <c r="K732" s="123">
        <f>IF('表格编辑 '!M732="","",'表格编辑 '!M732)</f>
        <v>1170</v>
      </c>
      <c r="L732" s="123" t="str">
        <f>IF('表格编辑 '!N732="","",'表格编辑 '!N732)</f>
        <v/>
      </c>
      <c r="M732" s="123" t="str">
        <f>IF('表格编辑 '!O732="","",'表格编辑 '!O732)</f>
        <v/>
      </c>
      <c r="N732" s="123" t="str">
        <f>IF('表格编辑 '!P732="","",'表格编辑 '!P732)</f>
        <v/>
      </c>
      <c r="O732" s="123" t="str">
        <f>IF('表格编辑 '!Q732="","",'表格编辑 '!Q732)</f>
        <v/>
      </c>
      <c r="P732" s="123" t="str">
        <f>IF('表格编辑 '!R732="","",'表格编辑 '!R732)</f>
        <v/>
      </c>
      <c r="Q732" s="123">
        <f>IF('表格编辑 '!S732="","",'表格编辑 '!S732)</f>
        <v>320</v>
      </c>
      <c r="R732" s="123" t="str">
        <f>IF('表格编辑 '!T732="","",'表格编辑 '!T732)</f>
        <v/>
      </c>
      <c r="S732" s="123" t="str">
        <f>IF('表格编辑 '!U732="","",'表格编辑 '!U732)</f>
        <v/>
      </c>
      <c r="T732" s="123" t="str">
        <f>IF('表格编辑 '!V732="","",'表格编辑 '!V732)</f>
        <v/>
      </c>
      <c r="U732" s="123" t="str">
        <f>IF('表格编辑 '!W732="","",'表格编辑 '!W732)</f>
        <v/>
      </c>
      <c r="V732" s="123" t="str">
        <f>IF('表格编辑 '!X732="","",'表格编辑 '!X732)</f>
        <v/>
      </c>
      <c r="W732" s="123" t="str">
        <f>IF('表格编辑 '!Y732="","",'表格编辑 '!Y732)</f>
        <v/>
      </c>
      <c r="X732" s="123" t="str">
        <f>IF('表格编辑 '!Z732="","",'表格编辑 '!Z732)</f>
        <v/>
      </c>
      <c r="Y732" s="123" t="str">
        <f>IF('表格编辑 '!AA732="","",'表格编辑 '!AA732)</f>
        <v/>
      </c>
      <c r="Z732" s="123" t="str">
        <f>IF('表格编辑 '!AB732="","",'表格编辑 '!AB732)</f>
        <v/>
      </c>
      <c r="AA732" s="123" t="str">
        <f>IF('表格编辑 '!AC732="","",'表格编辑 '!AC732)</f>
        <v/>
      </c>
      <c r="AB732" s="123" t="str">
        <f>IF('表格编辑 '!AD732="","",'表格编辑 '!AD732)</f>
        <v/>
      </c>
      <c r="AC732" s="123" t="str">
        <f>IF('表格编辑 '!AE732="","",'表格编辑 '!AE732)</f>
        <v/>
      </c>
      <c r="AD732" s="123">
        <f>IF('表格编辑 '!AF732="","",'表格编辑 '!AF732)</f>
        <v>140319</v>
      </c>
    </row>
    <row r="733" spans="1:30">
      <c r="A733" s="123">
        <f>IF('表格编辑 '!A733="","",'表格编辑 '!A733)</f>
        <v>40320</v>
      </c>
      <c r="B733" s="123">
        <f>IF('表格编辑 '!B733="","",'表格编辑 '!B733)</f>
        <v>50037</v>
      </c>
      <c r="C733" s="123">
        <f>IF('表格编辑 '!E733="","",'表格编辑 '!E733)</f>
        <v>39</v>
      </c>
      <c r="D733" s="123" t="str">
        <f>IF('表格编辑 '!F733="","",'表格编辑 '!F733)</f>
        <v>AI_born_event(RECEIVER, ARG0, ARG1, ARG2, ARG3,ARG4)</v>
      </c>
      <c r="E733" s="123" t="str">
        <f>IF('表格编辑 '!G733="","",'表格编辑 '!G733)</f>
        <v>AI_update_event(RECEIVER, ARG0, ARG1, ARG2, ARG3,ARG4)</v>
      </c>
      <c r="F733" s="123" t="str">
        <f>IF('表格编辑 '!H733="","",'表格编辑 '!H733)</f>
        <v/>
      </c>
      <c r="G733" s="123" t="str">
        <f>IF('表格编辑 '!I733="","",'表格编辑 '!I733)</f>
        <v/>
      </c>
      <c r="H733" s="123" t="str">
        <f>IF('表格编辑 '!J733="","",'表格编辑 '!J733)</f>
        <v>test_deadth_event(RECEIVER, ARG0, ARG1, ARG2, ARG3,ARG4)</v>
      </c>
      <c r="I733" s="123">
        <f>IF('表格编辑 '!K733="","",'表格编辑 '!K733)</f>
        <v>1</v>
      </c>
      <c r="J733" s="123">
        <f>IF('表格编辑 '!L733="","",'表格编辑 '!L733)</f>
        <v>1094</v>
      </c>
      <c r="K733" s="123">
        <f>IF('表格编辑 '!M733="","",'表格编辑 '!M733)</f>
        <v>1170</v>
      </c>
      <c r="L733" s="123" t="str">
        <f>IF('表格编辑 '!N733="","",'表格编辑 '!N733)</f>
        <v/>
      </c>
      <c r="M733" s="123" t="str">
        <f>IF('表格编辑 '!O733="","",'表格编辑 '!O733)</f>
        <v/>
      </c>
      <c r="N733" s="123" t="str">
        <f>IF('表格编辑 '!P733="","",'表格编辑 '!P733)</f>
        <v/>
      </c>
      <c r="O733" s="123" t="str">
        <f>IF('表格编辑 '!Q733="","",'表格编辑 '!Q733)</f>
        <v/>
      </c>
      <c r="P733" s="123" t="str">
        <f>IF('表格编辑 '!R733="","",'表格编辑 '!R733)</f>
        <v/>
      </c>
      <c r="Q733" s="123">
        <f>IF('表格编辑 '!S733="","",'表格编辑 '!S733)</f>
        <v>320</v>
      </c>
      <c r="R733" s="123" t="str">
        <f>IF('表格编辑 '!T733="","",'表格编辑 '!T733)</f>
        <v/>
      </c>
      <c r="S733" s="123" t="str">
        <f>IF('表格编辑 '!U733="","",'表格编辑 '!U733)</f>
        <v/>
      </c>
      <c r="T733" s="123" t="str">
        <f>IF('表格编辑 '!V733="","",'表格编辑 '!V733)</f>
        <v/>
      </c>
      <c r="U733" s="123" t="str">
        <f>IF('表格编辑 '!W733="","",'表格编辑 '!W733)</f>
        <v/>
      </c>
      <c r="V733" s="123" t="str">
        <f>IF('表格编辑 '!X733="","",'表格编辑 '!X733)</f>
        <v/>
      </c>
      <c r="W733" s="123" t="str">
        <f>IF('表格编辑 '!Y733="","",'表格编辑 '!Y733)</f>
        <v/>
      </c>
      <c r="X733" s="123" t="str">
        <f>IF('表格编辑 '!Z733="","",'表格编辑 '!Z733)</f>
        <v/>
      </c>
      <c r="Y733" s="123" t="str">
        <f>IF('表格编辑 '!AA733="","",'表格编辑 '!AA733)</f>
        <v/>
      </c>
      <c r="Z733" s="123" t="str">
        <f>IF('表格编辑 '!AB733="","",'表格编辑 '!AB733)</f>
        <v/>
      </c>
      <c r="AA733" s="123" t="str">
        <f>IF('表格编辑 '!AC733="","",'表格编辑 '!AC733)</f>
        <v/>
      </c>
      <c r="AB733" s="123" t="str">
        <f>IF('表格编辑 '!AD733="","",'表格编辑 '!AD733)</f>
        <v/>
      </c>
      <c r="AC733" s="123" t="str">
        <f>IF('表格编辑 '!AE733="","",'表格编辑 '!AE733)</f>
        <v/>
      </c>
      <c r="AD733" s="123">
        <f>IF('表格编辑 '!AF733="","",'表格编辑 '!AF733)</f>
        <v>140320</v>
      </c>
    </row>
    <row r="734" spans="1:30">
      <c r="A734" s="123">
        <f>IF('表格编辑 '!A734="","",'表格编辑 '!A734)</f>
        <v>40321</v>
      </c>
      <c r="B734" s="123">
        <f>IF('表格编辑 '!B734="","",'表格编辑 '!B734)</f>
        <v>50138</v>
      </c>
      <c r="C734" s="123">
        <f>IF('表格编辑 '!E734="","",'表格编辑 '!E734)</f>
        <v>39</v>
      </c>
      <c r="D734" s="123" t="str">
        <f>IF('表格编辑 '!F734="","",'表格编辑 '!F734)</f>
        <v>AI_born_event(RECEIVER, ARG0, ARG1, ARG2, ARG3,ARG4)</v>
      </c>
      <c r="E734" s="123" t="str">
        <f>IF('表格编辑 '!G734="","",'表格编辑 '!G734)</f>
        <v>AI_update_event(RECEIVER, ARG0, ARG1, ARG2, ARG3,ARG4)</v>
      </c>
      <c r="F734" s="123" t="str">
        <f>IF('表格编辑 '!H734="","",'表格编辑 '!H734)</f>
        <v/>
      </c>
      <c r="G734" s="123" t="str">
        <f>IF('表格编辑 '!I734="","",'表格编辑 '!I734)</f>
        <v/>
      </c>
      <c r="H734" s="123" t="str">
        <f>IF('表格编辑 '!J734="","",'表格编辑 '!J734)</f>
        <v>test_deadth_event(RECEIVER, ARG0, ARG1, ARG2, ARG3,ARG4)</v>
      </c>
      <c r="I734" s="123">
        <f>IF('表格编辑 '!K734="","",'表格编辑 '!K734)</f>
        <v>1</v>
      </c>
      <c r="J734" s="123">
        <f>IF('表格编辑 '!L734="","",'表格编辑 '!L734)</f>
        <v>358</v>
      </c>
      <c r="K734" s="123">
        <f>IF('表格编辑 '!M734="","",'表格编辑 '!M734)</f>
        <v>1170</v>
      </c>
      <c r="L734" s="123" t="str">
        <f>IF('表格编辑 '!N734="","",'表格编辑 '!N734)</f>
        <v/>
      </c>
      <c r="M734" s="123" t="str">
        <f>IF('表格编辑 '!O734="","",'表格编辑 '!O734)</f>
        <v/>
      </c>
      <c r="N734" s="123" t="str">
        <f>IF('表格编辑 '!P734="","",'表格编辑 '!P734)</f>
        <v/>
      </c>
      <c r="O734" s="123" t="str">
        <f>IF('表格编辑 '!Q734="","",'表格编辑 '!Q734)</f>
        <v/>
      </c>
      <c r="P734" s="123" t="str">
        <f>IF('表格编辑 '!R734="","",'表格编辑 '!R734)</f>
        <v/>
      </c>
      <c r="Q734" s="123">
        <f>IF('表格编辑 '!S734="","",'表格编辑 '!S734)</f>
        <v>320</v>
      </c>
      <c r="R734" s="123" t="str">
        <f>IF('表格编辑 '!T734="","",'表格编辑 '!T734)</f>
        <v/>
      </c>
      <c r="S734" s="123" t="str">
        <f>IF('表格编辑 '!U734="","",'表格编辑 '!U734)</f>
        <v/>
      </c>
      <c r="T734" s="123" t="str">
        <f>IF('表格编辑 '!V734="","",'表格编辑 '!V734)</f>
        <v/>
      </c>
      <c r="U734" s="123" t="str">
        <f>IF('表格编辑 '!W734="","",'表格编辑 '!W734)</f>
        <v/>
      </c>
      <c r="V734" s="123" t="str">
        <f>IF('表格编辑 '!X734="","",'表格编辑 '!X734)</f>
        <v/>
      </c>
      <c r="W734" s="123" t="str">
        <f>IF('表格编辑 '!Y734="","",'表格编辑 '!Y734)</f>
        <v/>
      </c>
      <c r="X734" s="123" t="str">
        <f>IF('表格编辑 '!Z734="","",'表格编辑 '!Z734)</f>
        <v/>
      </c>
      <c r="Y734" s="123" t="str">
        <f>IF('表格编辑 '!AA734="","",'表格编辑 '!AA734)</f>
        <v/>
      </c>
      <c r="Z734" s="123" t="str">
        <f>IF('表格编辑 '!AB734="","",'表格编辑 '!AB734)</f>
        <v/>
      </c>
      <c r="AA734" s="123" t="str">
        <f>IF('表格编辑 '!AC734="","",'表格编辑 '!AC734)</f>
        <v/>
      </c>
      <c r="AB734" s="123" t="str">
        <f>IF('表格编辑 '!AD734="","",'表格编辑 '!AD734)</f>
        <v/>
      </c>
      <c r="AC734" s="123" t="str">
        <f>IF('表格编辑 '!AE734="","",'表格编辑 '!AE734)</f>
        <v/>
      </c>
      <c r="AD734" s="123">
        <f>IF('表格编辑 '!AF734="","",'表格编辑 '!AF734)</f>
        <v>140321</v>
      </c>
    </row>
    <row r="735" spans="1:30">
      <c r="A735" s="123">
        <f>IF('表格编辑 '!A735="","",'表格编辑 '!A735)</f>
        <v>40322</v>
      </c>
      <c r="B735" s="123">
        <f>IF('表格编辑 '!B735="","",'表格编辑 '!B735)</f>
        <v>50038</v>
      </c>
      <c r="C735" s="123">
        <f>IF('表格编辑 '!E735="","",'表格编辑 '!E735)</f>
        <v>39</v>
      </c>
      <c r="D735" s="123" t="str">
        <f>IF('表格编辑 '!F735="","",'表格编辑 '!F735)</f>
        <v>AI_born_event(RECEIVER, ARG0, ARG1, ARG2, ARG3,ARG4)</v>
      </c>
      <c r="E735" s="123" t="str">
        <f>IF('表格编辑 '!G735="","",'表格编辑 '!G735)</f>
        <v>AI_update_event(RECEIVER, ARG0, ARG1, ARG2, ARG3,ARG4)</v>
      </c>
      <c r="F735" s="123" t="str">
        <f>IF('表格编辑 '!H735="","",'表格编辑 '!H735)</f>
        <v/>
      </c>
      <c r="G735" s="123" t="str">
        <f>IF('表格编辑 '!I735="","",'表格编辑 '!I735)</f>
        <v/>
      </c>
      <c r="H735" s="123" t="str">
        <f>IF('表格编辑 '!J735="","",'表格编辑 '!J735)</f>
        <v>test_deadth_event(RECEIVER, ARG0, ARG1, ARG2, ARG3,ARG4)</v>
      </c>
      <c r="I735" s="123">
        <f>IF('表格编辑 '!K735="","",'表格编辑 '!K735)</f>
        <v>1</v>
      </c>
      <c r="J735" s="123">
        <f>IF('表格编辑 '!L735="","",'表格编辑 '!L735)</f>
        <v>1514</v>
      </c>
      <c r="K735" s="123">
        <f>IF('表格编辑 '!M735="","",'表格编辑 '!M735)</f>
        <v>1170</v>
      </c>
      <c r="L735" s="123" t="str">
        <f>IF('表格编辑 '!N735="","",'表格编辑 '!N735)</f>
        <v/>
      </c>
      <c r="M735" s="123" t="str">
        <f>IF('表格编辑 '!O735="","",'表格编辑 '!O735)</f>
        <v/>
      </c>
      <c r="N735" s="123" t="str">
        <f>IF('表格编辑 '!P735="","",'表格编辑 '!P735)</f>
        <v/>
      </c>
      <c r="O735" s="123" t="str">
        <f>IF('表格编辑 '!Q735="","",'表格编辑 '!Q735)</f>
        <v/>
      </c>
      <c r="P735" s="123" t="str">
        <f>IF('表格编辑 '!R735="","",'表格编辑 '!R735)</f>
        <v/>
      </c>
      <c r="Q735" s="123">
        <f>IF('表格编辑 '!S735="","",'表格编辑 '!S735)</f>
        <v>320</v>
      </c>
      <c r="R735" s="123" t="str">
        <f>IF('表格编辑 '!T735="","",'表格编辑 '!T735)</f>
        <v/>
      </c>
      <c r="S735" s="123" t="str">
        <f>IF('表格编辑 '!U735="","",'表格编辑 '!U735)</f>
        <v/>
      </c>
      <c r="T735" s="123" t="str">
        <f>IF('表格编辑 '!V735="","",'表格编辑 '!V735)</f>
        <v/>
      </c>
      <c r="U735" s="123" t="str">
        <f>IF('表格编辑 '!W735="","",'表格编辑 '!W735)</f>
        <v/>
      </c>
      <c r="V735" s="123" t="str">
        <f>IF('表格编辑 '!X735="","",'表格编辑 '!X735)</f>
        <v/>
      </c>
      <c r="W735" s="123" t="str">
        <f>IF('表格编辑 '!Y735="","",'表格编辑 '!Y735)</f>
        <v/>
      </c>
      <c r="X735" s="123" t="str">
        <f>IF('表格编辑 '!Z735="","",'表格编辑 '!Z735)</f>
        <v/>
      </c>
      <c r="Y735" s="123" t="str">
        <f>IF('表格编辑 '!AA735="","",'表格编辑 '!AA735)</f>
        <v/>
      </c>
      <c r="Z735" s="123" t="str">
        <f>IF('表格编辑 '!AB735="","",'表格编辑 '!AB735)</f>
        <v/>
      </c>
      <c r="AA735" s="123" t="str">
        <f>IF('表格编辑 '!AC735="","",'表格编辑 '!AC735)</f>
        <v/>
      </c>
      <c r="AB735" s="123" t="str">
        <f>IF('表格编辑 '!AD735="","",'表格编辑 '!AD735)</f>
        <v/>
      </c>
      <c r="AC735" s="123" t="str">
        <f>IF('表格编辑 '!AE735="","",'表格编辑 '!AE735)</f>
        <v/>
      </c>
      <c r="AD735" s="123">
        <f>IF('表格编辑 '!AF735="","",'表格编辑 '!AF735)</f>
        <v>140322</v>
      </c>
    </row>
    <row r="736" spans="1:30">
      <c r="A736" s="123">
        <f>IF('表格编辑 '!A736="","",'表格编辑 '!A736)</f>
        <v>40323</v>
      </c>
      <c r="B736" s="123">
        <f>IF('表格编辑 '!B736="","",'表格编辑 '!B736)</f>
        <v>50019</v>
      </c>
      <c r="C736" s="123">
        <f>IF('表格编辑 '!E736="","",'表格编辑 '!E736)</f>
        <v>39</v>
      </c>
      <c r="D736" s="123" t="str">
        <f>IF('表格编辑 '!F736="","",'表格编辑 '!F736)</f>
        <v>AI_born_event(RECEIVER, ARG0, ARG1, ARG2, ARG3,ARG4)</v>
      </c>
      <c r="E736" s="123" t="str">
        <f>IF('表格编辑 '!G736="","",'表格编辑 '!G736)</f>
        <v>AI_update_event(RECEIVER, ARG0, ARG1, ARG2, ARG3,ARG4)</v>
      </c>
      <c r="F736" s="123" t="str">
        <f>IF('表格编辑 '!H736="","",'表格编辑 '!H736)</f>
        <v/>
      </c>
      <c r="G736" s="123" t="str">
        <f>IF('表格编辑 '!I736="","",'表格编辑 '!I736)</f>
        <v/>
      </c>
      <c r="H736" s="123" t="str">
        <f>IF('表格编辑 '!J736="","",'表格编辑 '!J736)</f>
        <v>test_deadth_event(RECEIVER, ARG0, ARG1, ARG2, ARG3,ARG4)</v>
      </c>
      <c r="I736" s="123">
        <f>IF('表格编辑 '!K736="","",'表格编辑 '!K736)</f>
        <v>1</v>
      </c>
      <c r="J736" s="123">
        <f>IF('表格编辑 '!L736="","",'表格编辑 '!L736)</f>
        <v>1510</v>
      </c>
      <c r="K736" s="123">
        <f>IF('表格编辑 '!M736="","",'表格编辑 '!M736)</f>
        <v>1170</v>
      </c>
      <c r="L736" s="123" t="str">
        <f>IF('表格编辑 '!N736="","",'表格编辑 '!N736)</f>
        <v/>
      </c>
      <c r="M736" s="123" t="str">
        <f>IF('表格编辑 '!O736="","",'表格编辑 '!O736)</f>
        <v/>
      </c>
      <c r="N736" s="123" t="str">
        <f>IF('表格编辑 '!P736="","",'表格编辑 '!P736)</f>
        <v/>
      </c>
      <c r="O736" s="123" t="str">
        <f>IF('表格编辑 '!Q736="","",'表格编辑 '!Q736)</f>
        <v/>
      </c>
      <c r="P736" s="123" t="str">
        <f>IF('表格编辑 '!R736="","",'表格编辑 '!R736)</f>
        <v/>
      </c>
      <c r="Q736" s="123">
        <f>IF('表格编辑 '!S736="","",'表格编辑 '!S736)</f>
        <v>320</v>
      </c>
      <c r="R736" s="123" t="str">
        <f>IF('表格编辑 '!T736="","",'表格编辑 '!T736)</f>
        <v/>
      </c>
      <c r="S736" s="123" t="str">
        <f>IF('表格编辑 '!U736="","",'表格编辑 '!U736)</f>
        <v/>
      </c>
      <c r="T736" s="123" t="str">
        <f>IF('表格编辑 '!V736="","",'表格编辑 '!V736)</f>
        <v/>
      </c>
      <c r="U736" s="123" t="str">
        <f>IF('表格编辑 '!W736="","",'表格编辑 '!W736)</f>
        <v/>
      </c>
      <c r="V736" s="123" t="str">
        <f>IF('表格编辑 '!X736="","",'表格编辑 '!X736)</f>
        <v/>
      </c>
      <c r="W736" s="123" t="str">
        <f>IF('表格编辑 '!Y736="","",'表格编辑 '!Y736)</f>
        <v/>
      </c>
      <c r="X736" s="123" t="str">
        <f>IF('表格编辑 '!Z736="","",'表格编辑 '!Z736)</f>
        <v/>
      </c>
      <c r="Y736" s="123" t="str">
        <f>IF('表格编辑 '!AA736="","",'表格编辑 '!AA736)</f>
        <v/>
      </c>
      <c r="Z736" s="123" t="str">
        <f>IF('表格编辑 '!AB736="","",'表格编辑 '!AB736)</f>
        <v/>
      </c>
      <c r="AA736" s="123" t="str">
        <f>IF('表格编辑 '!AC736="","",'表格编辑 '!AC736)</f>
        <v/>
      </c>
      <c r="AB736" s="123" t="str">
        <f>IF('表格编辑 '!AD736="","",'表格编辑 '!AD736)</f>
        <v/>
      </c>
      <c r="AC736" s="123" t="str">
        <f>IF('表格编辑 '!AE736="","",'表格编辑 '!AE736)</f>
        <v/>
      </c>
      <c r="AD736" s="123">
        <f>IF('表格编辑 '!AF736="","",'表格编辑 '!AF736)</f>
        <v>140323</v>
      </c>
    </row>
    <row r="737" spans="1:30">
      <c r="A737" s="123">
        <f>IF('表格编辑 '!A737="","",'表格编辑 '!A737)</f>
        <v>40324</v>
      </c>
      <c r="B737" s="123">
        <f>IF('表格编辑 '!B737="","",'表格编辑 '!B737)</f>
        <v>50023</v>
      </c>
      <c r="C737" s="123">
        <f>IF('表格编辑 '!E737="","",'表格编辑 '!E737)</f>
        <v>39</v>
      </c>
      <c r="D737" s="123" t="str">
        <f>IF('表格编辑 '!F737="","",'表格编辑 '!F737)</f>
        <v>AI_born_event(RECEIVER, ARG0, ARG1, ARG2, ARG3,ARG4)</v>
      </c>
      <c r="E737" s="123" t="str">
        <f>IF('表格编辑 '!G737="","",'表格编辑 '!G737)</f>
        <v>AI_update_event(RECEIVER, ARG0, ARG1, ARG2, ARG3,ARG4)</v>
      </c>
      <c r="F737" s="123" t="str">
        <f>IF('表格编辑 '!H737="","",'表格编辑 '!H737)</f>
        <v/>
      </c>
      <c r="G737" s="123" t="str">
        <f>IF('表格编辑 '!I737="","",'表格编辑 '!I737)</f>
        <v/>
      </c>
      <c r="H737" s="123" t="str">
        <f>IF('表格编辑 '!J737="","",'表格编辑 '!J737)</f>
        <v>test_deadth_event(RECEIVER, ARG0, ARG1, ARG2, ARG3,ARG4)</v>
      </c>
      <c r="I737" s="123">
        <f>IF('表格编辑 '!K737="","",'表格编辑 '!K737)</f>
        <v>1</v>
      </c>
      <c r="J737" s="123">
        <f>IF('表格编辑 '!L737="","",'表格编辑 '!L737)</f>
        <v>1592</v>
      </c>
      <c r="K737" s="123">
        <f>IF('表格编辑 '!M737="","",'表格编辑 '!M737)</f>
        <v>1170</v>
      </c>
      <c r="L737" s="123" t="str">
        <f>IF('表格编辑 '!N737="","",'表格编辑 '!N737)</f>
        <v/>
      </c>
      <c r="M737" s="123" t="str">
        <f>IF('表格编辑 '!O737="","",'表格编辑 '!O737)</f>
        <v/>
      </c>
      <c r="N737" s="123" t="str">
        <f>IF('表格编辑 '!P737="","",'表格编辑 '!P737)</f>
        <v/>
      </c>
      <c r="O737" s="123" t="str">
        <f>IF('表格编辑 '!Q737="","",'表格编辑 '!Q737)</f>
        <v/>
      </c>
      <c r="P737" s="123" t="str">
        <f>IF('表格编辑 '!R737="","",'表格编辑 '!R737)</f>
        <v/>
      </c>
      <c r="Q737" s="123">
        <f>IF('表格编辑 '!S737="","",'表格编辑 '!S737)</f>
        <v>320</v>
      </c>
      <c r="R737" s="123" t="str">
        <f>IF('表格编辑 '!T737="","",'表格编辑 '!T737)</f>
        <v/>
      </c>
      <c r="S737" s="123" t="str">
        <f>IF('表格编辑 '!U737="","",'表格编辑 '!U737)</f>
        <v/>
      </c>
      <c r="T737" s="123" t="str">
        <f>IF('表格编辑 '!V737="","",'表格编辑 '!V737)</f>
        <v/>
      </c>
      <c r="U737" s="123" t="str">
        <f>IF('表格编辑 '!W737="","",'表格编辑 '!W737)</f>
        <v/>
      </c>
      <c r="V737" s="123" t="str">
        <f>IF('表格编辑 '!X737="","",'表格编辑 '!X737)</f>
        <v/>
      </c>
      <c r="W737" s="123" t="str">
        <f>IF('表格编辑 '!Y737="","",'表格编辑 '!Y737)</f>
        <v/>
      </c>
      <c r="X737" s="123" t="str">
        <f>IF('表格编辑 '!Z737="","",'表格编辑 '!Z737)</f>
        <v/>
      </c>
      <c r="Y737" s="123" t="str">
        <f>IF('表格编辑 '!AA737="","",'表格编辑 '!AA737)</f>
        <v/>
      </c>
      <c r="Z737" s="123" t="str">
        <f>IF('表格编辑 '!AB737="","",'表格编辑 '!AB737)</f>
        <v/>
      </c>
      <c r="AA737" s="123" t="str">
        <f>IF('表格编辑 '!AC737="","",'表格编辑 '!AC737)</f>
        <v/>
      </c>
      <c r="AB737" s="123" t="str">
        <f>IF('表格编辑 '!AD737="","",'表格编辑 '!AD737)</f>
        <v/>
      </c>
      <c r="AC737" s="123" t="str">
        <f>IF('表格编辑 '!AE737="","",'表格编辑 '!AE737)</f>
        <v/>
      </c>
      <c r="AD737" s="123">
        <f>IF('表格编辑 '!AF737="","",'表格编辑 '!AF737)</f>
        <v>140324</v>
      </c>
    </row>
    <row r="738" spans="1:30">
      <c r="A738" s="123">
        <f>IF('表格编辑 '!A738="","",'表格编辑 '!A738)</f>
        <v>40325</v>
      </c>
      <c r="B738" s="123">
        <f>IF('表格编辑 '!B738="","",'表格编辑 '!B738)</f>
        <v>50069</v>
      </c>
      <c r="C738" s="123">
        <f>IF('表格编辑 '!E738="","",'表格编辑 '!E738)</f>
        <v>39</v>
      </c>
      <c r="D738" s="123" t="str">
        <f>IF('表格编辑 '!F738="","",'表格编辑 '!F738)</f>
        <v>AI_born_event(RECEIVER, ARG0, ARG1, ARG2, ARG3,ARG4)</v>
      </c>
      <c r="E738" s="123" t="str">
        <f>IF('表格编辑 '!G738="","",'表格编辑 '!G738)</f>
        <v>AI_update_event(RECEIVER, ARG0, ARG1, ARG2, ARG3,ARG4)</v>
      </c>
      <c r="F738" s="123" t="str">
        <f>IF('表格编辑 '!H738="","",'表格编辑 '!H738)</f>
        <v/>
      </c>
      <c r="G738" s="123" t="str">
        <f>IF('表格编辑 '!I738="","",'表格编辑 '!I738)</f>
        <v/>
      </c>
      <c r="H738" s="123" t="str">
        <f>IF('表格编辑 '!J738="","",'表格编辑 '!J738)</f>
        <v>test_deadth_event(RECEIVER, ARG0, ARG1, ARG2, ARG3,ARG4)</v>
      </c>
      <c r="I738" s="123">
        <f>IF('表格编辑 '!K738="","",'表格编辑 '!K738)</f>
        <v>1</v>
      </c>
      <c r="J738" s="123">
        <f>IF('表格编辑 '!L738="","",'表格编辑 '!L738)</f>
        <v>436</v>
      </c>
      <c r="K738" s="123">
        <f>IF('表格编辑 '!M738="","",'表格编辑 '!M738)</f>
        <v>1170</v>
      </c>
      <c r="L738" s="123" t="str">
        <f>IF('表格编辑 '!N738="","",'表格编辑 '!N738)</f>
        <v/>
      </c>
      <c r="M738" s="123" t="str">
        <f>IF('表格编辑 '!O738="","",'表格编辑 '!O738)</f>
        <v/>
      </c>
      <c r="N738" s="123" t="str">
        <f>IF('表格编辑 '!P738="","",'表格编辑 '!P738)</f>
        <v/>
      </c>
      <c r="O738" s="123" t="str">
        <f>IF('表格编辑 '!Q738="","",'表格编辑 '!Q738)</f>
        <v/>
      </c>
      <c r="P738" s="123" t="str">
        <f>IF('表格编辑 '!R738="","",'表格编辑 '!R738)</f>
        <v/>
      </c>
      <c r="Q738" s="123">
        <f>IF('表格编辑 '!S738="","",'表格编辑 '!S738)</f>
        <v>320</v>
      </c>
      <c r="R738" s="123" t="str">
        <f>IF('表格编辑 '!T738="","",'表格编辑 '!T738)</f>
        <v/>
      </c>
      <c r="S738" s="123" t="str">
        <f>IF('表格编辑 '!U738="","",'表格编辑 '!U738)</f>
        <v/>
      </c>
      <c r="T738" s="123" t="str">
        <f>IF('表格编辑 '!V738="","",'表格编辑 '!V738)</f>
        <v/>
      </c>
      <c r="U738" s="123" t="str">
        <f>IF('表格编辑 '!W738="","",'表格编辑 '!W738)</f>
        <v/>
      </c>
      <c r="V738" s="123" t="str">
        <f>IF('表格编辑 '!X738="","",'表格编辑 '!X738)</f>
        <v/>
      </c>
      <c r="W738" s="123" t="str">
        <f>IF('表格编辑 '!Y738="","",'表格编辑 '!Y738)</f>
        <v/>
      </c>
      <c r="X738" s="123" t="str">
        <f>IF('表格编辑 '!Z738="","",'表格编辑 '!Z738)</f>
        <v/>
      </c>
      <c r="Y738" s="123" t="str">
        <f>IF('表格编辑 '!AA738="","",'表格编辑 '!AA738)</f>
        <v/>
      </c>
      <c r="Z738" s="123" t="str">
        <f>IF('表格编辑 '!AB738="","",'表格编辑 '!AB738)</f>
        <v/>
      </c>
      <c r="AA738" s="123" t="str">
        <f>IF('表格编辑 '!AC738="","",'表格编辑 '!AC738)</f>
        <v/>
      </c>
      <c r="AB738" s="123" t="str">
        <f>IF('表格编辑 '!AD738="","",'表格编辑 '!AD738)</f>
        <v/>
      </c>
      <c r="AC738" s="123" t="str">
        <f>IF('表格编辑 '!AE738="","",'表格编辑 '!AE738)</f>
        <v/>
      </c>
      <c r="AD738" s="123">
        <f>IF('表格编辑 '!AF738="","",'表格编辑 '!AF738)</f>
        <v>140325</v>
      </c>
    </row>
    <row r="739" spans="1:30">
      <c r="A739" s="123">
        <f>IF('表格编辑 '!A739="","",'表格编辑 '!A739)</f>
        <v>40326</v>
      </c>
      <c r="B739" s="123">
        <f>IF('表格编辑 '!B739="","",'表格编辑 '!B739)</f>
        <v>50138</v>
      </c>
      <c r="C739" s="123">
        <f>IF('表格编辑 '!E739="","",'表格编辑 '!E739)</f>
        <v>39</v>
      </c>
      <c r="D739" s="123" t="str">
        <f>IF('表格编辑 '!F739="","",'表格编辑 '!F739)</f>
        <v>AI_born_event(RECEIVER, ARG0, ARG1, ARG2, ARG3,ARG4)</v>
      </c>
      <c r="E739" s="123" t="str">
        <f>IF('表格编辑 '!G739="","",'表格编辑 '!G739)</f>
        <v>AI_update_event(RECEIVER, ARG0, ARG1, ARG2, ARG3,ARG4)</v>
      </c>
      <c r="F739" s="123" t="str">
        <f>IF('表格编辑 '!H739="","",'表格编辑 '!H739)</f>
        <v/>
      </c>
      <c r="G739" s="123" t="str">
        <f>IF('表格编辑 '!I739="","",'表格编辑 '!I739)</f>
        <v/>
      </c>
      <c r="H739" s="123" t="str">
        <f>IF('表格编辑 '!J739="","",'表格编辑 '!J739)</f>
        <v>test_deadth_event(RECEIVER, ARG0, ARG1, ARG2, ARG3,ARG4)</v>
      </c>
      <c r="I739" s="123">
        <f>IF('表格编辑 '!K739="","",'表格编辑 '!K739)</f>
        <v>1</v>
      </c>
      <c r="J739" s="123">
        <f>IF('表格编辑 '!L739="","",'表格编辑 '!L739)</f>
        <v>358</v>
      </c>
      <c r="K739" s="123">
        <f>IF('表格编辑 '!M739="","",'表格编辑 '!M739)</f>
        <v>1170</v>
      </c>
      <c r="L739" s="123" t="str">
        <f>IF('表格编辑 '!N739="","",'表格编辑 '!N739)</f>
        <v/>
      </c>
      <c r="M739" s="123" t="str">
        <f>IF('表格编辑 '!O739="","",'表格编辑 '!O739)</f>
        <v/>
      </c>
      <c r="N739" s="123" t="str">
        <f>IF('表格编辑 '!P739="","",'表格编辑 '!P739)</f>
        <v/>
      </c>
      <c r="O739" s="123" t="str">
        <f>IF('表格编辑 '!Q739="","",'表格编辑 '!Q739)</f>
        <v/>
      </c>
      <c r="P739" s="123" t="str">
        <f>IF('表格编辑 '!R739="","",'表格编辑 '!R739)</f>
        <v/>
      </c>
      <c r="Q739" s="123">
        <f>IF('表格编辑 '!S739="","",'表格编辑 '!S739)</f>
        <v>320</v>
      </c>
      <c r="R739" s="123" t="str">
        <f>IF('表格编辑 '!T739="","",'表格编辑 '!T739)</f>
        <v/>
      </c>
      <c r="S739" s="123" t="str">
        <f>IF('表格编辑 '!U739="","",'表格编辑 '!U739)</f>
        <v/>
      </c>
      <c r="T739" s="123" t="str">
        <f>IF('表格编辑 '!V739="","",'表格编辑 '!V739)</f>
        <v/>
      </c>
      <c r="U739" s="123" t="str">
        <f>IF('表格编辑 '!W739="","",'表格编辑 '!W739)</f>
        <v/>
      </c>
      <c r="V739" s="123" t="str">
        <f>IF('表格编辑 '!X739="","",'表格编辑 '!X739)</f>
        <v/>
      </c>
      <c r="W739" s="123" t="str">
        <f>IF('表格编辑 '!Y739="","",'表格编辑 '!Y739)</f>
        <v/>
      </c>
      <c r="X739" s="123" t="str">
        <f>IF('表格编辑 '!Z739="","",'表格编辑 '!Z739)</f>
        <v/>
      </c>
      <c r="Y739" s="123" t="str">
        <f>IF('表格编辑 '!AA739="","",'表格编辑 '!AA739)</f>
        <v/>
      </c>
      <c r="Z739" s="123" t="str">
        <f>IF('表格编辑 '!AB739="","",'表格编辑 '!AB739)</f>
        <v/>
      </c>
      <c r="AA739" s="123" t="str">
        <f>IF('表格编辑 '!AC739="","",'表格编辑 '!AC739)</f>
        <v/>
      </c>
      <c r="AB739" s="123" t="str">
        <f>IF('表格编辑 '!AD739="","",'表格编辑 '!AD739)</f>
        <v/>
      </c>
      <c r="AC739" s="123" t="str">
        <f>IF('表格编辑 '!AE739="","",'表格编辑 '!AE739)</f>
        <v/>
      </c>
      <c r="AD739" s="123">
        <f>IF('表格编辑 '!AF739="","",'表格编辑 '!AF739)</f>
        <v>140326</v>
      </c>
    </row>
    <row r="740" spans="1:30">
      <c r="A740" s="123">
        <f>IF('表格编辑 '!A740="","",'表格编辑 '!A740)</f>
        <v>40327</v>
      </c>
      <c r="B740" s="123">
        <f>IF('表格编辑 '!B740="","",'表格编辑 '!B740)</f>
        <v>50021</v>
      </c>
      <c r="C740" s="123">
        <f>IF('表格编辑 '!E740="","",'表格编辑 '!E740)</f>
        <v>39</v>
      </c>
      <c r="D740" s="123" t="str">
        <f>IF('表格编辑 '!F740="","",'表格编辑 '!F740)</f>
        <v>AI_born_event(RECEIVER, ARG0, ARG1, ARG2, ARG3,ARG4)</v>
      </c>
      <c r="E740" s="123" t="str">
        <f>IF('表格编辑 '!G740="","",'表格编辑 '!G740)</f>
        <v>AI_update_event(RECEIVER, ARG0, ARG1, ARG2, ARG3,ARG4)</v>
      </c>
      <c r="F740" s="123" t="str">
        <f>IF('表格编辑 '!H740="","",'表格编辑 '!H740)</f>
        <v/>
      </c>
      <c r="G740" s="123" t="str">
        <f>IF('表格编辑 '!I740="","",'表格编辑 '!I740)</f>
        <v/>
      </c>
      <c r="H740" s="123" t="str">
        <f>IF('表格编辑 '!J740="","",'表格编辑 '!J740)</f>
        <v>test_deadth_event(RECEIVER, ARG0, ARG1, ARG2, ARG3,ARG4)</v>
      </c>
      <c r="I740" s="123">
        <f>IF('表格编辑 '!K740="","",'表格编辑 '!K740)</f>
        <v>1</v>
      </c>
      <c r="J740" s="123">
        <f>IF('表格编辑 '!L740="","",'表格编辑 '!L740)</f>
        <v>942</v>
      </c>
      <c r="K740" s="123">
        <f>IF('表格编辑 '!M740="","",'表格编辑 '!M740)</f>
        <v>1170</v>
      </c>
      <c r="L740" s="123" t="str">
        <f>IF('表格编辑 '!N740="","",'表格编辑 '!N740)</f>
        <v/>
      </c>
      <c r="M740" s="123" t="str">
        <f>IF('表格编辑 '!O740="","",'表格编辑 '!O740)</f>
        <v/>
      </c>
      <c r="N740" s="123" t="str">
        <f>IF('表格编辑 '!P740="","",'表格编辑 '!P740)</f>
        <v/>
      </c>
      <c r="O740" s="123" t="str">
        <f>IF('表格编辑 '!Q740="","",'表格编辑 '!Q740)</f>
        <v/>
      </c>
      <c r="P740" s="123" t="str">
        <f>IF('表格编辑 '!R740="","",'表格编辑 '!R740)</f>
        <v/>
      </c>
      <c r="Q740" s="123">
        <f>IF('表格编辑 '!S740="","",'表格编辑 '!S740)</f>
        <v>320</v>
      </c>
      <c r="R740" s="123" t="str">
        <f>IF('表格编辑 '!T740="","",'表格编辑 '!T740)</f>
        <v/>
      </c>
      <c r="S740" s="123" t="str">
        <f>IF('表格编辑 '!U740="","",'表格编辑 '!U740)</f>
        <v/>
      </c>
      <c r="T740" s="123" t="str">
        <f>IF('表格编辑 '!V740="","",'表格编辑 '!V740)</f>
        <v/>
      </c>
      <c r="U740" s="123" t="str">
        <f>IF('表格编辑 '!W740="","",'表格编辑 '!W740)</f>
        <v/>
      </c>
      <c r="V740" s="123" t="str">
        <f>IF('表格编辑 '!X740="","",'表格编辑 '!X740)</f>
        <v/>
      </c>
      <c r="W740" s="123" t="str">
        <f>IF('表格编辑 '!Y740="","",'表格编辑 '!Y740)</f>
        <v/>
      </c>
      <c r="X740" s="123" t="str">
        <f>IF('表格编辑 '!Z740="","",'表格编辑 '!Z740)</f>
        <v/>
      </c>
      <c r="Y740" s="123" t="str">
        <f>IF('表格编辑 '!AA740="","",'表格编辑 '!AA740)</f>
        <v/>
      </c>
      <c r="Z740" s="123" t="str">
        <f>IF('表格编辑 '!AB740="","",'表格编辑 '!AB740)</f>
        <v/>
      </c>
      <c r="AA740" s="123" t="str">
        <f>IF('表格编辑 '!AC740="","",'表格编辑 '!AC740)</f>
        <v/>
      </c>
      <c r="AB740" s="123" t="str">
        <f>IF('表格编辑 '!AD740="","",'表格编辑 '!AD740)</f>
        <v/>
      </c>
      <c r="AC740" s="123" t="str">
        <f>IF('表格编辑 '!AE740="","",'表格编辑 '!AE740)</f>
        <v/>
      </c>
      <c r="AD740" s="123">
        <f>IF('表格编辑 '!AF740="","",'表格编辑 '!AF740)</f>
        <v>140327</v>
      </c>
    </row>
    <row r="741" spans="1:30">
      <c r="A741" s="123">
        <f>IF('表格编辑 '!A741="","",'表格编辑 '!A741)</f>
        <v>40328</v>
      </c>
      <c r="B741" s="123">
        <f>IF('表格编辑 '!B741="","",'表格编辑 '!B741)</f>
        <v>50134</v>
      </c>
      <c r="C741" s="123">
        <f>IF('表格编辑 '!E741="","",'表格编辑 '!E741)</f>
        <v>39</v>
      </c>
      <c r="D741" s="123" t="str">
        <f>IF('表格编辑 '!F741="","",'表格编辑 '!F741)</f>
        <v>AI_born_event(RECEIVER, ARG0, ARG1, ARG2, ARG3,ARG4)</v>
      </c>
      <c r="E741" s="123" t="str">
        <f>IF('表格编辑 '!G741="","",'表格编辑 '!G741)</f>
        <v>AI_update_event(RECEIVER, ARG0, ARG1, ARG2, ARG3,ARG4)</v>
      </c>
      <c r="F741" s="123" t="str">
        <f>IF('表格编辑 '!H741="","",'表格编辑 '!H741)</f>
        <v/>
      </c>
      <c r="G741" s="123" t="str">
        <f>IF('表格编辑 '!I741="","",'表格编辑 '!I741)</f>
        <v/>
      </c>
      <c r="H741" s="123" t="str">
        <f>IF('表格编辑 '!J741="","",'表格编辑 '!J741)</f>
        <v>test_deadth_event(RECEIVER, ARG0, ARG1, ARG2, ARG3,ARG4)</v>
      </c>
      <c r="I741" s="123">
        <f>IF('表格编辑 '!K741="","",'表格编辑 '!K741)</f>
        <v>1</v>
      </c>
      <c r="J741" s="123">
        <f>IF('表格编辑 '!L741="","",'表格编辑 '!L741)</f>
        <v>964</v>
      </c>
      <c r="K741" s="123">
        <f>IF('表格编辑 '!M741="","",'表格编辑 '!M741)</f>
        <v>1170</v>
      </c>
      <c r="L741" s="123" t="str">
        <f>IF('表格编辑 '!N741="","",'表格编辑 '!N741)</f>
        <v/>
      </c>
      <c r="M741" s="123" t="str">
        <f>IF('表格编辑 '!O741="","",'表格编辑 '!O741)</f>
        <v/>
      </c>
      <c r="N741" s="123" t="str">
        <f>IF('表格编辑 '!P741="","",'表格编辑 '!P741)</f>
        <v/>
      </c>
      <c r="O741" s="123" t="str">
        <f>IF('表格编辑 '!Q741="","",'表格编辑 '!Q741)</f>
        <v/>
      </c>
      <c r="P741" s="123" t="str">
        <f>IF('表格编辑 '!R741="","",'表格编辑 '!R741)</f>
        <v/>
      </c>
      <c r="Q741" s="123">
        <f>IF('表格编辑 '!S741="","",'表格编辑 '!S741)</f>
        <v>320</v>
      </c>
      <c r="R741" s="123" t="str">
        <f>IF('表格编辑 '!T741="","",'表格编辑 '!T741)</f>
        <v/>
      </c>
      <c r="S741" s="123" t="str">
        <f>IF('表格编辑 '!U741="","",'表格编辑 '!U741)</f>
        <v/>
      </c>
      <c r="T741" s="123" t="str">
        <f>IF('表格编辑 '!V741="","",'表格编辑 '!V741)</f>
        <v/>
      </c>
      <c r="U741" s="123" t="str">
        <f>IF('表格编辑 '!W741="","",'表格编辑 '!W741)</f>
        <v/>
      </c>
      <c r="V741" s="123" t="str">
        <f>IF('表格编辑 '!X741="","",'表格编辑 '!X741)</f>
        <v/>
      </c>
      <c r="W741" s="123" t="str">
        <f>IF('表格编辑 '!Y741="","",'表格编辑 '!Y741)</f>
        <v/>
      </c>
      <c r="X741" s="123" t="str">
        <f>IF('表格编辑 '!Z741="","",'表格编辑 '!Z741)</f>
        <v/>
      </c>
      <c r="Y741" s="123" t="str">
        <f>IF('表格编辑 '!AA741="","",'表格编辑 '!AA741)</f>
        <v/>
      </c>
      <c r="Z741" s="123" t="str">
        <f>IF('表格编辑 '!AB741="","",'表格编辑 '!AB741)</f>
        <v/>
      </c>
      <c r="AA741" s="123" t="str">
        <f>IF('表格编辑 '!AC741="","",'表格编辑 '!AC741)</f>
        <v/>
      </c>
      <c r="AB741" s="123" t="str">
        <f>IF('表格编辑 '!AD741="","",'表格编辑 '!AD741)</f>
        <v/>
      </c>
      <c r="AC741" s="123" t="str">
        <f>IF('表格编辑 '!AE741="","",'表格编辑 '!AE741)</f>
        <v/>
      </c>
      <c r="AD741" s="123">
        <f>IF('表格编辑 '!AF741="","",'表格编辑 '!AF741)</f>
        <v>140328</v>
      </c>
    </row>
    <row r="742" spans="1:30">
      <c r="A742" s="123">
        <f>IF('表格编辑 '!A742="","",'表格编辑 '!A742)</f>
        <v>40329</v>
      </c>
      <c r="B742" s="123">
        <f>IF('表格编辑 '!B742="","",'表格编辑 '!B742)</f>
        <v>50041</v>
      </c>
      <c r="C742" s="123">
        <f>IF('表格编辑 '!E742="","",'表格编辑 '!E742)</f>
        <v>39</v>
      </c>
      <c r="D742" s="123" t="str">
        <f>IF('表格编辑 '!F742="","",'表格编辑 '!F742)</f>
        <v>AI_born_event(RECEIVER, ARG0, ARG1, ARG2, ARG3,ARG4)</v>
      </c>
      <c r="E742" s="123" t="str">
        <f>IF('表格编辑 '!G742="","",'表格编辑 '!G742)</f>
        <v>AI_update_event(RECEIVER, ARG0, ARG1, ARG2, ARG3,ARG4)</v>
      </c>
      <c r="F742" s="123" t="str">
        <f>IF('表格编辑 '!H742="","",'表格编辑 '!H742)</f>
        <v/>
      </c>
      <c r="G742" s="123" t="str">
        <f>IF('表格编辑 '!I742="","",'表格编辑 '!I742)</f>
        <v/>
      </c>
      <c r="H742" s="123" t="str">
        <f>IF('表格编辑 '!J742="","",'表格编辑 '!J742)</f>
        <v>test_deadth_event(RECEIVER, ARG0, ARG1, ARG2, ARG3,ARG4)</v>
      </c>
      <c r="I742" s="123">
        <f>IF('表格编辑 '!K742="","",'表格编辑 '!K742)</f>
        <v>1</v>
      </c>
      <c r="J742" s="123">
        <f>IF('表格编辑 '!L742="","",'表格编辑 '!L742)</f>
        <v>1312</v>
      </c>
      <c r="K742" s="123">
        <f>IF('表格编辑 '!M742="","",'表格编辑 '!M742)</f>
        <v>1170</v>
      </c>
      <c r="L742" s="123" t="str">
        <f>IF('表格编辑 '!N742="","",'表格编辑 '!N742)</f>
        <v/>
      </c>
      <c r="M742" s="123" t="str">
        <f>IF('表格编辑 '!O742="","",'表格编辑 '!O742)</f>
        <v/>
      </c>
      <c r="N742" s="123" t="str">
        <f>IF('表格编辑 '!P742="","",'表格编辑 '!P742)</f>
        <v/>
      </c>
      <c r="O742" s="123" t="str">
        <f>IF('表格编辑 '!Q742="","",'表格编辑 '!Q742)</f>
        <v/>
      </c>
      <c r="P742" s="123" t="str">
        <f>IF('表格编辑 '!R742="","",'表格编辑 '!R742)</f>
        <v/>
      </c>
      <c r="Q742" s="123">
        <f>IF('表格编辑 '!S742="","",'表格编辑 '!S742)</f>
        <v>320</v>
      </c>
      <c r="R742" s="123" t="str">
        <f>IF('表格编辑 '!T742="","",'表格编辑 '!T742)</f>
        <v/>
      </c>
      <c r="S742" s="123" t="str">
        <f>IF('表格编辑 '!U742="","",'表格编辑 '!U742)</f>
        <v/>
      </c>
      <c r="T742" s="123" t="str">
        <f>IF('表格编辑 '!V742="","",'表格编辑 '!V742)</f>
        <v/>
      </c>
      <c r="U742" s="123" t="str">
        <f>IF('表格编辑 '!W742="","",'表格编辑 '!W742)</f>
        <v/>
      </c>
      <c r="V742" s="123" t="str">
        <f>IF('表格编辑 '!X742="","",'表格编辑 '!X742)</f>
        <v/>
      </c>
      <c r="W742" s="123" t="str">
        <f>IF('表格编辑 '!Y742="","",'表格编辑 '!Y742)</f>
        <v/>
      </c>
      <c r="X742" s="123" t="str">
        <f>IF('表格编辑 '!Z742="","",'表格编辑 '!Z742)</f>
        <v/>
      </c>
      <c r="Y742" s="123" t="str">
        <f>IF('表格编辑 '!AA742="","",'表格编辑 '!AA742)</f>
        <v/>
      </c>
      <c r="Z742" s="123" t="str">
        <f>IF('表格编辑 '!AB742="","",'表格编辑 '!AB742)</f>
        <v/>
      </c>
      <c r="AA742" s="123" t="str">
        <f>IF('表格编辑 '!AC742="","",'表格编辑 '!AC742)</f>
        <v/>
      </c>
      <c r="AB742" s="123" t="str">
        <f>IF('表格编辑 '!AD742="","",'表格编辑 '!AD742)</f>
        <v/>
      </c>
      <c r="AC742" s="123" t="str">
        <f>IF('表格编辑 '!AE742="","",'表格编辑 '!AE742)</f>
        <v/>
      </c>
      <c r="AD742" s="123">
        <f>IF('表格编辑 '!AF742="","",'表格编辑 '!AF742)</f>
        <v>140329</v>
      </c>
    </row>
    <row r="743" spans="1:30">
      <c r="A743" s="123">
        <f>IF('表格编辑 '!A743="","",'表格编辑 '!A743)</f>
        <v>40330</v>
      </c>
      <c r="B743" s="123">
        <f>IF('表格编辑 '!B743="","",'表格编辑 '!B743)</f>
        <v>50154</v>
      </c>
      <c r="C743" s="123">
        <f>IF('表格编辑 '!E743="","",'表格编辑 '!E743)</f>
        <v>39</v>
      </c>
      <c r="D743" s="123" t="str">
        <f>IF('表格编辑 '!F743="","",'表格编辑 '!F743)</f>
        <v>AI_born_event(RECEIVER, ARG0, ARG1, ARG2, ARG3,ARG4)</v>
      </c>
      <c r="E743" s="123" t="str">
        <f>IF('表格编辑 '!G743="","",'表格编辑 '!G743)</f>
        <v>AI_update_event(RECEIVER, ARG0, ARG1, ARG2, ARG3,ARG4)</v>
      </c>
      <c r="F743" s="123" t="str">
        <f>IF('表格编辑 '!H743="","",'表格编辑 '!H743)</f>
        <v/>
      </c>
      <c r="G743" s="123" t="str">
        <f>IF('表格编辑 '!I743="","",'表格编辑 '!I743)</f>
        <v/>
      </c>
      <c r="H743" s="123" t="str">
        <f>IF('表格编辑 '!J743="","",'表格编辑 '!J743)</f>
        <v>test_deadth_event(RECEIVER, ARG0, ARG1, ARG2, ARG3,ARG4)</v>
      </c>
      <c r="I743" s="123">
        <f>IF('表格编辑 '!K743="","",'表格编辑 '!K743)</f>
        <v>1</v>
      </c>
      <c r="J743" s="123">
        <f>IF('表格编辑 '!L743="","",'表格编辑 '!L743)</f>
        <v>1142</v>
      </c>
      <c r="K743" s="123">
        <f>IF('表格编辑 '!M743="","",'表格编辑 '!M743)</f>
        <v>1170</v>
      </c>
      <c r="L743" s="123" t="str">
        <f>IF('表格编辑 '!N743="","",'表格编辑 '!N743)</f>
        <v/>
      </c>
      <c r="M743" s="123" t="str">
        <f>IF('表格编辑 '!O743="","",'表格编辑 '!O743)</f>
        <v/>
      </c>
      <c r="N743" s="123" t="str">
        <f>IF('表格编辑 '!P743="","",'表格编辑 '!P743)</f>
        <v/>
      </c>
      <c r="O743" s="123" t="str">
        <f>IF('表格编辑 '!Q743="","",'表格编辑 '!Q743)</f>
        <v/>
      </c>
      <c r="P743" s="123" t="str">
        <f>IF('表格编辑 '!R743="","",'表格编辑 '!R743)</f>
        <v/>
      </c>
      <c r="Q743" s="123">
        <f>IF('表格编辑 '!S743="","",'表格编辑 '!S743)</f>
        <v>320</v>
      </c>
      <c r="R743" s="123" t="str">
        <f>IF('表格编辑 '!T743="","",'表格编辑 '!T743)</f>
        <v/>
      </c>
      <c r="S743" s="123" t="str">
        <f>IF('表格编辑 '!U743="","",'表格编辑 '!U743)</f>
        <v/>
      </c>
      <c r="T743" s="123" t="str">
        <f>IF('表格编辑 '!V743="","",'表格编辑 '!V743)</f>
        <v/>
      </c>
      <c r="U743" s="123" t="str">
        <f>IF('表格编辑 '!W743="","",'表格编辑 '!W743)</f>
        <v/>
      </c>
      <c r="V743" s="123" t="str">
        <f>IF('表格编辑 '!X743="","",'表格编辑 '!X743)</f>
        <v/>
      </c>
      <c r="W743" s="123" t="str">
        <f>IF('表格编辑 '!Y743="","",'表格编辑 '!Y743)</f>
        <v/>
      </c>
      <c r="X743" s="123" t="str">
        <f>IF('表格编辑 '!Z743="","",'表格编辑 '!Z743)</f>
        <v/>
      </c>
      <c r="Y743" s="123" t="str">
        <f>IF('表格编辑 '!AA743="","",'表格编辑 '!AA743)</f>
        <v/>
      </c>
      <c r="Z743" s="123" t="str">
        <f>IF('表格编辑 '!AB743="","",'表格编辑 '!AB743)</f>
        <v/>
      </c>
      <c r="AA743" s="123" t="str">
        <f>IF('表格编辑 '!AC743="","",'表格编辑 '!AC743)</f>
        <v/>
      </c>
      <c r="AB743" s="123" t="str">
        <f>IF('表格编辑 '!AD743="","",'表格编辑 '!AD743)</f>
        <v/>
      </c>
      <c r="AC743" s="123" t="str">
        <f>IF('表格编辑 '!AE743="","",'表格编辑 '!AE743)</f>
        <v/>
      </c>
      <c r="AD743" s="123">
        <f>IF('表格编辑 '!AF743="","",'表格编辑 '!AF743)</f>
        <v>140330</v>
      </c>
    </row>
    <row r="744" spans="1:30">
      <c r="A744" s="123">
        <f>IF('表格编辑 '!A744="","",'表格编辑 '!A744)</f>
        <v>40331</v>
      </c>
      <c r="B744" s="123">
        <f>IF('表格编辑 '!B744="","",'表格编辑 '!B744)</f>
        <v>50063</v>
      </c>
      <c r="C744" s="123">
        <f>IF('表格编辑 '!E744="","",'表格编辑 '!E744)</f>
        <v>44</v>
      </c>
      <c r="D744" s="123" t="str">
        <f>IF('表格编辑 '!F744="","",'表格编辑 '!F744)</f>
        <v>AI_born_event(RECEIVER, ARG0, ARG1, ARG2, ARG3,ARG4)</v>
      </c>
      <c r="E744" s="123" t="str">
        <f>IF('表格编辑 '!G744="","",'表格编辑 '!G744)</f>
        <v>AI_update_event(RECEIVER, ARG0, ARG1, ARG2, ARG3,ARG4)</v>
      </c>
      <c r="F744" s="123" t="str">
        <f>IF('表格编辑 '!H744="","",'表格编辑 '!H744)</f>
        <v/>
      </c>
      <c r="G744" s="123" t="str">
        <f>IF('表格编辑 '!I744="","",'表格编辑 '!I744)</f>
        <v/>
      </c>
      <c r="H744" s="123" t="str">
        <f>IF('表格编辑 '!J744="","",'表格编辑 '!J744)</f>
        <v>test_deadth_event(RECEIVER, ARG0, ARG1, ARG2, ARG3,ARG4)</v>
      </c>
      <c r="I744" s="123">
        <f>IF('表格编辑 '!K744="","",'表格编辑 '!K744)</f>
        <v>1</v>
      </c>
      <c r="J744" s="123">
        <f>IF('表格编辑 '!L744="","",'表格编辑 '!L744)</f>
        <v>2810</v>
      </c>
      <c r="K744" s="123">
        <f>IF('表格编辑 '!M744="","",'表格编辑 '!M744)</f>
        <v>1320</v>
      </c>
      <c r="L744" s="123" t="str">
        <f>IF('表格编辑 '!N744="","",'表格编辑 '!N744)</f>
        <v/>
      </c>
      <c r="M744" s="123" t="str">
        <f>IF('表格编辑 '!O744="","",'表格编辑 '!O744)</f>
        <v/>
      </c>
      <c r="N744" s="123" t="str">
        <f>IF('表格编辑 '!P744="","",'表格编辑 '!P744)</f>
        <v/>
      </c>
      <c r="O744" s="123" t="str">
        <f>IF('表格编辑 '!Q744="","",'表格编辑 '!Q744)</f>
        <v/>
      </c>
      <c r="P744" s="123" t="str">
        <f>IF('表格编辑 '!R744="","",'表格编辑 '!R744)</f>
        <v/>
      </c>
      <c r="Q744" s="123">
        <f>IF('表格编辑 '!S744="","",'表格编辑 '!S744)</f>
        <v>320</v>
      </c>
      <c r="R744" s="123" t="str">
        <f>IF('表格编辑 '!T744="","",'表格编辑 '!T744)</f>
        <v/>
      </c>
      <c r="S744" s="123" t="str">
        <f>IF('表格编辑 '!U744="","",'表格编辑 '!U744)</f>
        <v/>
      </c>
      <c r="T744" s="123" t="str">
        <f>IF('表格编辑 '!V744="","",'表格编辑 '!V744)</f>
        <v/>
      </c>
      <c r="U744" s="123" t="str">
        <f>IF('表格编辑 '!W744="","",'表格编辑 '!W744)</f>
        <v/>
      </c>
      <c r="V744" s="123" t="str">
        <f>IF('表格编辑 '!X744="","",'表格编辑 '!X744)</f>
        <v/>
      </c>
      <c r="W744" s="123" t="str">
        <f>IF('表格编辑 '!Y744="","",'表格编辑 '!Y744)</f>
        <v/>
      </c>
      <c r="X744" s="123" t="str">
        <f>IF('表格编辑 '!Z744="","",'表格编辑 '!Z744)</f>
        <v/>
      </c>
      <c r="Y744" s="123" t="str">
        <f>IF('表格编辑 '!AA744="","",'表格编辑 '!AA744)</f>
        <v/>
      </c>
      <c r="Z744" s="123" t="str">
        <f>IF('表格编辑 '!AB744="","",'表格编辑 '!AB744)</f>
        <v/>
      </c>
      <c r="AA744" s="123" t="str">
        <f>IF('表格编辑 '!AC744="","",'表格编辑 '!AC744)</f>
        <v/>
      </c>
      <c r="AB744" s="123" t="str">
        <f>IF('表格编辑 '!AD744="","",'表格编辑 '!AD744)</f>
        <v/>
      </c>
      <c r="AC744" s="123" t="str">
        <f>IF('表格编辑 '!AE744="","",'表格编辑 '!AE744)</f>
        <v/>
      </c>
      <c r="AD744" s="123">
        <f>IF('表格编辑 '!AF744="","",'表格编辑 '!AF744)</f>
        <v>140331</v>
      </c>
    </row>
    <row r="745" spans="1:30">
      <c r="A745" s="123">
        <f>IF('表格编辑 '!A745="","",'表格编辑 '!A745)</f>
        <v>40332</v>
      </c>
      <c r="B745" s="123">
        <f>IF('表格编辑 '!B745="","",'表格编辑 '!B745)</f>
        <v>50153</v>
      </c>
      <c r="C745" s="123">
        <f>IF('表格编辑 '!E745="","",'表格编辑 '!E745)</f>
        <v>44</v>
      </c>
      <c r="D745" s="123" t="str">
        <f>IF('表格编辑 '!F745="","",'表格编辑 '!F745)</f>
        <v>AI_born_event(RECEIVER, ARG0, ARG1, ARG2, ARG3,ARG4)</v>
      </c>
      <c r="E745" s="123" t="str">
        <f>IF('表格编辑 '!G745="","",'表格编辑 '!G745)</f>
        <v>AI_update_event(RECEIVER, ARG0, ARG1, ARG2, ARG3,ARG4)</v>
      </c>
      <c r="F745" s="123" t="str">
        <f>IF('表格编辑 '!H745="","",'表格编辑 '!H745)</f>
        <v/>
      </c>
      <c r="G745" s="123" t="str">
        <f>IF('表格编辑 '!I745="","",'表格编辑 '!I745)</f>
        <v/>
      </c>
      <c r="H745" s="123" t="str">
        <f>IF('表格编辑 '!J745="","",'表格编辑 '!J745)</f>
        <v>test_deadth_event(RECEIVER, ARG0, ARG1, ARG2, ARG3,ARG4)</v>
      </c>
      <c r="I745" s="123">
        <f>IF('表格编辑 '!K745="","",'表格编辑 '!K745)</f>
        <v>1</v>
      </c>
      <c r="J745" s="123">
        <f>IF('表格编辑 '!L745="","",'表格编辑 '!L745)</f>
        <v>1670</v>
      </c>
      <c r="K745" s="123">
        <f>IF('表格编辑 '!M745="","",'表格编辑 '!M745)</f>
        <v>1320</v>
      </c>
      <c r="L745" s="123" t="str">
        <f>IF('表格编辑 '!N745="","",'表格编辑 '!N745)</f>
        <v/>
      </c>
      <c r="M745" s="123" t="str">
        <f>IF('表格编辑 '!O745="","",'表格编辑 '!O745)</f>
        <v/>
      </c>
      <c r="N745" s="123" t="str">
        <f>IF('表格编辑 '!P745="","",'表格编辑 '!P745)</f>
        <v/>
      </c>
      <c r="O745" s="123" t="str">
        <f>IF('表格编辑 '!Q745="","",'表格编辑 '!Q745)</f>
        <v/>
      </c>
      <c r="P745" s="123" t="str">
        <f>IF('表格编辑 '!R745="","",'表格编辑 '!R745)</f>
        <v/>
      </c>
      <c r="Q745" s="123">
        <f>IF('表格编辑 '!S745="","",'表格编辑 '!S745)</f>
        <v>320</v>
      </c>
      <c r="R745" s="123" t="str">
        <f>IF('表格编辑 '!T745="","",'表格编辑 '!T745)</f>
        <v/>
      </c>
      <c r="S745" s="123" t="str">
        <f>IF('表格编辑 '!U745="","",'表格编辑 '!U745)</f>
        <v/>
      </c>
      <c r="T745" s="123" t="str">
        <f>IF('表格编辑 '!V745="","",'表格编辑 '!V745)</f>
        <v/>
      </c>
      <c r="U745" s="123" t="str">
        <f>IF('表格编辑 '!W745="","",'表格编辑 '!W745)</f>
        <v/>
      </c>
      <c r="V745" s="123" t="str">
        <f>IF('表格编辑 '!X745="","",'表格编辑 '!X745)</f>
        <v/>
      </c>
      <c r="W745" s="123" t="str">
        <f>IF('表格编辑 '!Y745="","",'表格编辑 '!Y745)</f>
        <v/>
      </c>
      <c r="X745" s="123" t="str">
        <f>IF('表格编辑 '!Z745="","",'表格编辑 '!Z745)</f>
        <v/>
      </c>
      <c r="Y745" s="123" t="str">
        <f>IF('表格编辑 '!AA745="","",'表格编辑 '!AA745)</f>
        <v/>
      </c>
      <c r="Z745" s="123" t="str">
        <f>IF('表格编辑 '!AB745="","",'表格编辑 '!AB745)</f>
        <v/>
      </c>
      <c r="AA745" s="123" t="str">
        <f>IF('表格编辑 '!AC745="","",'表格编辑 '!AC745)</f>
        <v/>
      </c>
      <c r="AB745" s="123" t="str">
        <f>IF('表格编辑 '!AD745="","",'表格编辑 '!AD745)</f>
        <v/>
      </c>
      <c r="AC745" s="123" t="str">
        <f>IF('表格编辑 '!AE745="","",'表格编辑 '!AE745)</f>
        <v/>
      </c>
      <c r="AD745" s="123">
        <f>IF('表格编辑 '!AF745="","",'表格编辑 '!AF745)</f>
        <v>140332</v>
      </c>
    </row>
    <row r="746" spans="1:30">
      <c r="A746" s="123">
        <f>IF('表格编辑 '!A746="","",'表格编辑 '!A746)</f>
        <v>40333</v>
      </c>
      <c r="B746" s="123">
        <f>IF('表格编辑 '!B746="","",'表格编辑 '!B746)</f>
        <v>50129</v>
      </c>
      <c r="C746" s="123">
        <f>IF('表格编辑 '!E746="","",'表格编辑 '!E746)</f>
        <v>44</v>
      </c>
      <c r="D746" s="123" t="str">
        <f>IF('表格编辑 '!F746="","",'表格编辑 '!F746)</f>
        <v>AI_born_event(RECEIVER, ARG0, ARG1, ARG2, ARG3,ARG4)</v>
      </c>
      <c r="E746" s="123" t="str">
        <f>IF('表格编辑 '!G746="","",'表格编辑 '!G746)</f>
        <v>AI_update_event(RECEIVER, ARG0, ARG1, ARG2, ARG3,ARG4)</v>
      </c>
      <c r="F746" s="123" t="str">
        <f>IF('表格编辑 '!H746="","",'表格编辑 '!H746)</f>
        <v/>
      </c>
      <c r="G746" s="123" t="str">
        <f>IF('表格编辑 '!I746="","",'表格编辑 '!I746)</f>
        <v/>
      </c>
      <c r="H746" s="123" t="str">
        <f>IF('表格编辑 '!J746="","",'表格编辑 '!J746)</f>
        <v>test_deadth_event(RECEIVER, ARG0, ARG1, ARG2, ARG3,ARG4)</v>
      </c>
      <c r="I746" s="123">
        <f>IF('表格编辑 '!K746="","",'表格编辑 '!K746)</f>
        <v>1</v>
      </c>
      <c r="J746" s="123">
        <f>IF('表格编辑 '!L746="","",'表格编辑 '!L746)</f>
        <v>1546</v>
      </c>
      <c r="K746" s="123">
        <f>IF('表格编辑 '!M746="","",'表格编辑 '!M746)</f>
        <v>1320</v>
      </c>
      <c r="L746" s="123" t="str">
        <f>IF('表格编辑 '!N746="","",'表格编辑 '!N746)</f>
        <v/>
      </c>
      <c r="M746" s="123" t="str">
        <f>IF('表格编辑 '!O746="","",'表格编辑 '!O746)</f>
        <v/>
      </c>
      <c r="N746" s="123" t="str">
        <f>IF('表格编辑 '!P746="","",'表格编辑 '!P746)</f>
        <v/>
      </c>
      <c r="O746" s="123" t="str">
        <f>IF('表格编辑 '!Q746="","",'表格编辑 '!Q746)</f>
        <v/>
      </c>
      <c r="P746" s="123" t="str">
        <f>IF('表格编辑 '!R746="","",'表格编辑 '!R746)</f>
        <v/>
      </c>
      <c r="Q746" s="123">
        <f>IF('表格编辑 '!S746="","",'表格编辑 '!S746)</f>
        <v>320</v>
      </c>
      <c r="R746" s="123" t="str">
        <f>IF('表格编辑 '!T746="","",'表格编辑 '!T746)</f>
        <v/>
      </c>
      <c r="S746" s="123" t="str">
        <f>IF('表格编辑 '!U746="","",'表格编辑 '!U746)</f>
        <v/>
      </c>
      <c r="T746" s="123" t="str">
        <f>IF('表格编辑 '!V746="","",'表格编辑 '!V746)</f>
        <v/>
      </c>
      <c r="U746" s="123" t="str">
        <f>IF('表格编辑 '!W746="","",'表格编辑 '!W746)</f>
        <v/>
      </c>
      <c r="V746" s="123" t="str">
        <f>IF('表格编辑 '!X746="","",'表格编辑 '!X746)</f>
        <v/>
      </c>
      <c r="W746" s="123" t="str">
        <f>IF('表格编辑 '!Y746="","",'表格编辑 '!Y746)</f>
        <v/>
      </c>
      <c r="X746" s="123" t="str">
        <f>IF('表格编辑 '!Z746="","",'表格编辑 '!Z746)</f>
        <v/>
      </c>
      <c r="Y746" s="123" t="str">
        <f>IF('表格编辑 '!AA746="","",'表格编辑 '!AA746)</f>
        <v/>
      </c>
      <c r="Z746" s="123" t="str">
        <f>IF('表格编辑 '!AB746="","",'表格编辑 '!AB746)</f>
        <v/>
      </c>
      <c r="AA746" s="123" t="str">
        <f>IF('表格编辑 '!AC746="","",'表格编辑 '!AC746)</f>
        <v/>
      </c>
      <c r="AB746" s="123" t="str">
        <f>IF('表格编辑 '!AD746="","",'表格编辑 '!AD746)</f>
        <v/>
      </c>
      <c r="AC746" s="123" t="str">
        <f>IF('表格编辑 '!AE746="","",'表格编辑 '!AE746)</f>
        <v/>
      </c>
      <c r="AD746" s="123">
        <f>IF('表格编辑 '!AF746="","",'表格编辑 '!AF746)</f>
        <v>140333</v>
      </c>
    </row>
    <row r="747" spans="1:30">
      <c r="A747" s="123">
        <f>IF('表格编辑 '!A747="","",'表格编辑 '!A747)</f>
        <v>40334</v>
      </c>
      <c r="B747" s="123">
        <f>IF('表格编辑 '!B747="","",'表格编辑 '!B747)</f>
        <v>50131</v>
      </c>
      <c r="C747" s="123">
        <f>IF('表格编辑 '!E747="","",'表格编辑 '!E747)</f>
        <v>44</v>
      </c>
      <c r="D747" s="123" t="str">
        <f>IF('表格编辑 '!F747="","",'表格编辑 '!F747)</f>
        <v>AI_born_event(RECEIVER, ARG0, ARG1, ARG2, ARG3,ARG4)</v>
      </c>
      <c r="E747" s="123" t="str">
        <f>IF('表格编辑 '!G747="","",'表格编辑 '!G747)</f>
        <v>AI_update_event(RECEIVER, ARG0, ARG1, ARG2, ARG3,ARG4)</v>
      </c>
      <c r="F747" s="123" t="str">
        <f>IF('表格编辑 '!H747="","",'表格编辑 '!H747)</f>
        <v/>
      </c>
      <c r="G747" s="123" t="str">
        <f>IF('表格编辑 '!I747="","",'表格编辑 '!I747)</f>
        <v/>
      </c>
      <c r="H747" s="123" t="str">
        <f>IF('表格编辑 '!J747="","",'表格编辑 '!J747)</f>
        <v>test_deadth_event(RECEIVER, ARG0, ARG1, ARG2, ARG3,ARG4)</v>
      </c>
      <c r="I747" s="123">
        <f>IF('表格编辑 '!K747="","",'表格编辑 '!K747)</f>
        <v>1</v>
      </c>
      <c r="J747" s="123">
        <f>IF('表格编辑 '!L747="","",'表格编辑 '!L747)</f>
        <v>1478</v>
      </c>
      <c r="K747" s="123">
        <f>IF('表格编辑 '!M747="","",'表格编辑 '!M747)</f>
        <v>1320</v>
      </c>
      <c r="L747" s="123" t="str">
        <f>IF('表格编辑 '!N747="","",'表格编辑 '!N747)</f>
        <v/>
      </c>
      <c r="M747" s="123" t="str">
        <f>IF('表格编辑 '!O747="","",'表格编辑 '!O747)</f>
        <v/>
      </c>
      <c r="N747" s="123" t="str">
        <f>IF('表格编辑 '!P747="","",'表格编辑 '!P747)</f>
        <v/>
      </c>
      <c r="O747" s="123" t="str">
        <f>IF('表格编辑 '!Q747="","",'表格编辑 '!Q747)</f>
        <v/>
      </c>
      <c r="P747" s="123" t="str">
        <f>IF('表格编辑 '!R747="","",'表格编辑 '!R747)</f>
        <v/>
      </c>
      <c r="Q747" s="123">
        <f>IF('表格编辑 '!S747="","",'表格编辑 '!S747)</f>
        <v>320</v>
      </c>
      <c r="R747" s="123" t="str">
        <f>IF('表格编辑 '!T747="","",'表格编辑 '!T747)</f>
        <v/>
      </c>
      <c r="S747" s="123" t="str">
        <f>IF('表格编辑 '!U747="","",'表格编辑 '!U747)</f>
        <v/>
      </c>
      <c r="T747" s="123" t="str">
        <f>IF('表格编辑 '!V747="","",'表格编辑 '!V747)</f>
        <v/>
      </c>
      <c r="U747" s="123" t="str">
        <f>IF('表格编辑 '!W747="","",'表格编辑 '!W747)</f>
        <v/>
      </c>
      <c r="V747" s="123" t="str">
        <f>IF('表格编辑 '!X747="","",'表格编辑 '!X747)</f>
        <v/>
      </c>
      <c r="W747" s="123" t="str">
        <f>IF('表格编辑 '!Y747="","",'表格编辑 '!Y747)</f>
        <v/>
      </c>
      <c r="X747" s="123" t="str">
        <f>IF('表格编辑 '!Z747="","",'表格编辑 '!Z747)</f>
        <v/>
      </c>
      <c r="Y747" s="123" t="str">
        <f>IF('表格编辑 '!AA747="","",'表格编辑 '!AA747)</f>
        <v/>
      </c>
      <c r="Z747" s="123" t="str">
        <f>IF('表格编辑 '!AB747="","",'表格编辑 '!AB747)</f>
        <v/>
      </c>
      <c r="AA747" s="123" t="str">
        <f>IF('表格编辑 '!AC747="","",'表格编辑 '!AC747)</f>
        <v/>
      </c>
      <c r="AB747" s="123" t="str">
        <f>IF('表格编辑 '!AD747="","",'表格编辑 '!AD747)</f>
        <v/>
      </c>
      <c r="AC747" s="123" t="str">
        <f>IF('表格编辑 '!AE747="","",'表格编辑 '!AE747)</f>
        <v/>
      </c>
      <c r="AD747" s="123">
        <f>IF('表格编辑 '!AF747="","",'表格编辑 '!AF747)</f>
        <v>140334</v>
      </c>
    </row>
    <row r="748" spans="1:30">
      <c r="A748" s="123">
        <f>IF('表格编辑 '!A748="","",'表格编辑 '!A748)</f>
        <v>40335</v>
      </c>
      <c r="B748" s="123">
        <f>IF('表格编辑 '!B748="","",'表格编辑 '!B748)</f>
        <v>50037</v>
      </c>
      <c r="C748" s="123">
        <f>IF('表格编辑 '!E748="","",'表格编辑 '!E748)</f>
        <v>44</v>
      </c>
      <c r="D748" s="123" t="str">
        <f>IF('表格编辑 '!F748="","",'表格编辑 '!F748)</f>
        <v>AI_born_event(RECEIVER, ARG0, ARG1, ARG2, ARG3,ARG4)</v>
      </c>
      <c r="E748" s="123" t="str">
        <f>IF('表格编辑 '!G748="","",'表格编辑 '!G748)</f>
        <v>AI_update_event(RECEIVER, ARG0, ARG1, ARG2, ARG3,ARG4)</v>
      </c>
      <c r="F748" s="123" t="str">
        <f>IF('表格编辑 '!H748="","",'表格编辑 '!H748)</f>
        <v/>
      </c>
      <c r="G748" s="123" t="str">
        <f>IF('表格编辑 '!I748="","",'表格编辑 '!I748)</f>
        <v/>
      </c>
      <c r="H748" s="123" t="str">
        <f>IF('表格编辑 '!J748="","",'表格编辑 '!J748)</f>
        <v>test_deadth_event(RECEIVER, ARG0, ARG1, ARG2, ARG3,ARG4)</v>
      </c>
      <c r="I748" s="123">
        <f>IF('表格编辑 '!K748="","",'表格编辑 '!K748)</f>
        <v>1</v>
      </c>
      <c r="J748" s="123">
        <f>IF('表格编辑 '!L748="","",'表格编辑 '!L748)</f>
        <v>1826</v>
      </c>
      <c r="K748" s="123">
        <f>IF('表格编辑 '!M748="","",'表格编辑 '!M748)</f>
        <v>1320</v>
      </c>
      <c r="L748" s="123" t="str">
        <f>IF('表格编辑 '!N748="","",'表格编辑 '!N748)</f>
        <v/>
      </c>
      <c r="M748" s="123" t="str">
        <f>IF('表格编辑 '!O748="","",'表格编辑 '!O748)</f>
        <v/>
      </c>
      <c r="N748" s="123" t="str">
        <f>IF('表格编辑 '!P748="","",'表格编辑 '!P748)</f>
        <v/>
      </c>
      <c r="O748" s="123" t="str">
        <f>IF('表格编辑 '!Q748="","",'表格编辑 '!Q748)</f>
        <v/>
      </c>
      <c r="P748" s="123" t="str">
        <f>IF('表格编辑 '!R748="","",'表格编辑 '!R748)</f>
        <v/>
      </c>
      <c r="Q748" s="123">
        <f>IF('表格编辑 '!S748="","",'表格编辑 '!S748)</f>
        <v>320</v>
      </c>
      <c r="R748" s="123" t="str">
        <f>IF('表格编辑 '!T748="","",'表格编辑 '!T748)</f>
        <v/>
      </c>
      <c r="S748" s="123" t="str">
        <f>IF('表格编辑 '!U748="","",'表格编辑 '!U748)</f>
        <v/>
      </c>
      <c r="T748" s="123" t="str">
        <f>IF('表格编辑 '!V748="","",'表格编辑 '!V748)</f>
        <v/>
      </c>
      <c r="U748" s="123" t="str">
        <f>IF('表格编辑 '!W748="","",'表格编辑 '!W748)</f>
        <v/>
      </c>
      <c r="V748" s="123" t="str">
        <f>IF('表格编辑 '!X748="","",'表格编辑 '!X748)</f>
        <v/>
      </c>
      <c r="W748" s="123" t="str">
        <f>IF('表格编辑 '!Y748="","",'表格编辑 '!Y748)</f>
        <v/>
      </c>
      <c r="X748" s="123" t="str">
        <f>IF('表格编辑 '!Z748="","",'表格编辑 '!Z748)</f>
        <v/>
      </c>
      <c r="Y748" s="123" t="str">
        <f>IF('表格编辑 '!AA748="","",'表格编辑 '!AA748)</f>
        <v/>
      </c>
      <c r="Z748" s="123" t="str">
        <f>IF('表格编辑 '!AB748="","",'表格编辑 '!AB748)</f>
        <v/>
      </c>
      <c r="AA748" s="123" t="str">
        <f>IF('表格编辑 '!AC748="","",'表格编辑 '!AC748)</f>
        <v/>
      </c>
      <c r="AB748" s="123" t="str">
        <f>IF('表格编辑 '!AD748="","",'表格编辑 '!AD748)</f>
        <v/>
      </c>
      <c r="AC748" s="123" t="str">
        <f>IF('表格编辑 '!AE748="","",'表格编辑 '!AE748)</f>
        <v/>
      </c>
      <c r="AD748" s="123">
        <f>IF('表格编辑 '!AF748="","",'表格编辑 '!AF748)</f>
        <v>140335</v>
      </c>
    </row>
    <row r="749" spans="1:30">
      <c r="A749" s="123">
        <f>IF('表格编辑 '!A749="","",'表格编辑 '!A749)</f>
        <v>40336</v>
      </c>
      <c r="B749" s="123">
        <f>IF('表格编辑 '!B749="","",'表格编辑 '!B749)</f>
        <v>50138</v>
      </c>
      <c r="C749" s="123">
        <f>IF('表格编辑 '!E749="","",'表格编辑 '!E749)</f>
        <v>44</v>
      </c>
      <c r="D749" s="123" t="str">
        <f>IF('表格编辑 '!F749="","",'表格编辑 '!F749)</f>
        <v>AI_born_event(RECEIVER, ARG0, ARG1, ARG2, ARG3,ARG4)</v>
      </c>
      <c r="E749" s="123" t="str">
        <f>IF('表格编辑 '!G749="","",'表格编辑 '!G749)</f>
        <v>AI_update_event(RECEIVER, ARG0, ARG1, ARG2, ARG3,ARG4)</v>
      </c>
      <c r="F749" s="123" t="str">
        <f>IF('表格编辑 '!H749="","",'表格编辑 '!H749)</f>
        <v/>
      </c>
      <c r="G749" s="123" t="str">
        <f>IF('表格编辑 '!I749="","",'表格编辑 '!I749)</f>
        <v/>
      </c>
      <c r="H749" s="123" t="str">
        <f>IF('表格编辑 '!J749="","",'表格编辑 '!J749)</f>
        <v>test_deadth_event(RECEIVER, ARG0, ARG1, ARG2, ARG3,ARG4)</v>
      </c>
      <c r="I749" s="123">
        <f>IF('表格编辑 '!K749="","",'表格编辑 '!K749)</f>
        <v>1</v>
      </c>
      <c r="J749" s="123">
        <f>IF('表格编辑 '!L749="","",'表格编辑 '!L749)</f>
        <v>1018</v>
      </c>
      <c r="K749" s="123">
        <f>IF('表格编辑 '!M749="","",'表格编辑 '!M749)</f>
        <v>1320</v>
      </c>
      <c r="L749" s="123" t="str">
        <f>IF('表格编辑 '!N749="","",'表格编辑 '!N749)</f>
        <v/>
      </c>
      <c r="M749" s="123" t="str">
        <f>IF('表格编辑 '!O749="","",'表格编辑 '!O749)</f>
        <v/>
      </c>
      <c r="N749" s="123" t="str">
        <f>IF('表格编辑 '!P749="","",'表格编辑 '!P749)</f>
        <v/>
      </c>
      <c r="O749" s="123" t="str">
        <f>IF('表格编辑 '!Q749="","",'表格编辑 '!Q749)</f>
        <v/>
      </c>
      <c r="P749" s="123" t="str">
        <f>IF('表格编辑 '!R749="","",'表格编辑 '!R749)</f>
        <v/>
      </c>
      <c r="Q749" s="123">
        <f>IF('表格编辑 '!S749="","",'表格编辑 '!S749)</f>
        <v>320</v>
      </c>
      <c r="R749" s="123" t="str">
        <f>IF('表格编辑 '!T749="","",'表格编辑 '!T749)</f>
        <v/>
      </c>
      <c r="S749" s="123" t="str">
        <f>IF('表格编辑 '!U749="","",'表格编辑 '!U749)</f>
        <v/>
      </c>
      <c r="T749" s="123" t="str">
        <f>IF('表格编辑 '!V749="","",'表格编辑 '!V749)</f>
        <v/>
      </c>
      <c r="U749" s="123" t="str">
        <f>IF('表格编辑 '!W749="","",'表格编辑 '!W749)</f>
        <v/>
      </c>
      <c r="V749" s="123" t="str">
        <f>IF('表格编辑 '!X749="","",'表格编辑 '!X749)</f>
        <v/>
      </c>
      <c r="W749" s="123" t="str">
        <f>IF('表格编辑 '!Y749="","",'表格编辑 '!Y749)</f>
        <v/>
      </c>
      <c r="X749" s="123" t="str">
        <f>IF('表格编辑 '!Z749="","",'表格编辑 '!Z749)</f>
        <v/>
      </c>
      <c r="Y749" s="123" t="str">
        <f>IF('表格编辑 '!AA749="","",'表格编辑 '!AA749)</f>
        <v/>
      </c>
      <c r="Z749" s="123" t="str">
        <f>IF('表格编辑 '!AB749="","",'表格编辑 '!AB749)</f>
        <v/>
      </c>
      <c r="AA749" s="123" t="str">
        <f>IF('表格编辑 '!AC749="","",'表格编辑 '!AC749)</f>
        <v/>
      </c>
      <c r="AB749" s="123" t="str">
        <f>IF('表格编辑 '!AD749="","",'表格编辑 '!AD749)</f>
        <v/>
      </c>
      <c r="AC749" s="123" t="str">
        <f>IF('表格编辑 '!AE749="","",'表格编辑 '!AE749)</f>
        <v/>
      </c>
      <c r="AD749" s="123">
        <f>IF('表格编辑 '!AF749="","",'表格编辑 '!AF749)</f>
        <v>140336</v>
      </c>
    </row>
    <row r="750" spans="1:30">
      <c r="A750" s="123">
        <f>IF('表格编辑 '!A750="","",'表格编辑 '!A750)</f>
        <v>40337</v>
      </c>
      <c r="B750" s="123">
        <f>IF('表格编辑 '!B750="","",'表格编辑 '!B750)</f>
        <v>50038</v>
      </c>
      <c r="C750" s="123">
        <f>IF('表格编辑 '!E750="","",'表格编辑 '!E750)</f>
        <v>44</v>
      </c>
      <c r="D750" s="123" t="str">
        <f>IF('表格编辑 '!F750="","",'表格编辑 '!F750)</f>
        <v>AI_born_event(RECEIVER, ARG0, ARG1, ARG2, ARG3,ARG4)</v>
      </c>
      <c r="E750" s="123" t="str">
        <f>IF('表格编辑 '!G750="","",'表格编辑 '!G750)</f>
        <v>AI_update_event(RECEIVER, ARG0, ARG1, ARG2, ARG3,ARG4)</v>
      </c>
      <c r="F750" s="123" t="str">
        <f>IF('表格编辑 '!H750="","",'表格编辑 '!H750)</f>
        <v/>
      </c>
      <c r="G750" s="123" t="str">
        <f>IF('表格编辑 '!I750="","",'表格编辑 '!I750)</f>
        <v/>
      </c>
      <c r="H750" s="123" t="str">
        <f>IF('表格编辑 '!J750="","",'表格编辑 '!J750)</f>
        <v>test_deadth_event(RECEIVER, ARG0, ARG1, ARG2, ARG3,ARG4)</v>
      </c>
      <c r="I750" s="123">
        <f>IF('表格编辑 '!K750="","",'表格编辑 '!K750)</f>
        <v>1</v>
      </c>
      <c r="J750" s="123">
        <f>IF('表格编辑 '!L750="","",'表格编辑 '!L750)</f>
        <v>2410</v>
      </c>
      <c r="K750" s="123">
        <f>IF('表格编辑 '!M750="","",'表格编辑 '!M750)</f>
        <v>1320</v>
      </c>
      <c r="L750" s="123" t="str">
        <f>IF('表格编辑 '!N750="","",'表格编辑 '!N750)</f>
        <v/>
      </c>
      <c r="M750" s="123" t="str">
        <f>IF('表格编辑 '!O750="","",'表格编辑 '!O750)</f>
        <v/>
      </c>
      <c r="N750" s="123" t="str">
        <f>IF('表格编辑 '!P750="","",'表格编辑 '!P750)</f>
        <v/>
      </c>
      <c r="O750" s="123" t="str">
        <f>IF('表格编辑 '!Q750="","",'表格编辑 '!Q750)</f>
        <v/>
      </c>
      <c r="P750" s="123" t="str">
        <f>IF('表格编辑 '!R750="","",'表格编辑 '!R750)</f>
        <v/>
      </c>
      <c r="Q750" s="123">
        <f>IF('表格编辑 '!S750="","",'表格编辑 '!S750)</f>
        <v>320</v>
      </c>
      <c r="R750" s="123" t="str">
        <f>IF('表格编辑 '!T750="","",'表格编辑 '!T750)</f>
        <v/>
      </c>
      <c r="S750" s="123" t="str">
        <f>IF('表格编辑 '!U750="","",'表格编辑 '!U750)</f>
        <v/>
      </c>
      <c r="T750" s="123" t="str">
        <f>IF('表格编辑 '!V750="","",'表格编辑 '!V750)</f>
        <v/>
      </c>
      <c r="U750" s="123" t="str">
        <f>IF('表格编辑 '!W750="","",'表格编辑 '!W750)</f>
        <v/>
      </c>
      <c r="V750" s="123" t="str">
        <f>IF('表格编辑 '!X750="","",'表格编辑 '!X750)</f>
        <v/>
      </c>
      <c r="W750" s="123" t="str">
        <f>IF('表格编辑 '!Y750="","",'表格编辑 '!Y750)</f>
        <v/>
      </c>
      <c r="X750" s="123" t="str">
        <f>IF('表格编辑 '!Z750="","",'表格编辑 '!Z750)</f>
        <v/>
      </c>
      <c r="Y750" s="123" t="str">
        <f>IF('表格编辑 '!AA750="","",'表格编辑 '!AA750)</f>
        <v/>
      </c>
      <c r="Z750" s="123" t="str">
        <f>IF('表格编辑 '!AB750="","",'表格编辑 '!AB750)</f>
        <v/>
      </c>
      <c r="AA750" s="123" t="str">
        <f>IF('表格编辑 '!AC750="","",'表格编辑 '!AC750)</f>
        <v/>
      </c>
      <c r="AB750" s="123" t="str">
        <f>IF('表格编辑 '!AD750="","",'表格编辑 '!AD750)</f>
        <v/>
      </c>
      <c r="AC750" s="123" t="str">
        <f>IF('表格编辑 '!AE750="","",'表格编辑 '!AE750)</f>
        <v/>
      </c>
      <c r="AD750" s="123">
        <f>IF('表格编辑 '!AF750="","",'表格编辑 '!AF750)</f>
        <v>140337</v>
      </c>
    </row>
    <row r="751" spans="1:30">
      <c r="A751" s="123">
        <f>IF('表格编辑 '!A751="","",'表格编辑 '!A751)</f>
        <v>40338</v>
      </c>
      <c r="B751" s="123">
        <f>IF('表格编辑 '!B751="","",'表格编辑 '!B751)</f>
        <v>50019</v>
      </c>
      <c r="C751" s="123">
        <f>IF('表格编辑 '!E751="","",'表格编辑 '!E751)</f>
        <v>44</v>
      </c>
      <c r="D751" s="123" t="str">
        <f>IF('表格编辑 '!F751="","",'表格编辑 '!F751)</f>
        <v>AI_born_event(RECEIVER, ARG0, ARG1, ARG2, ARG3,ARG4)</v>
      </c>
      <c r="E751" s="123" t="str">
        <f>IF('表格编辑 '!G751="","",'表格编辑 '!G751)</f>
        <v>AI_update_event(RECEIVER, ARG0, ARG1, ARG2, ARG3,ARG4)</v>
      </c>
      <c r="F751" s="123" t="str">
        <f>IF('表格编辑 '!H751="","",'表格编辑 '!H751)</f>
        <v/>
      </c>
      <c r="G751" s="123" t="str">
        <f>IF('表格编辑 '!I751="","",'表格编辑 '!I751)</f>
        <v/>
      </c>
      <c r="H751" s="123" t="str">
        <f>IF('表格编辑 '!J751="","",'表格编辑 '!J751)</f>
        <v>test_deadth_event(RECEIVER, ARG0, ARG1, ARG2, ARG3,ARG4)</v>
      </c>
      <c r="I751" s="123">
        <f>IF('表格编辑 '!K751="","",'表格编辑 '!K751)</f>
        <v>1</v>
      </c>
      <c r="J751" s="123">
        <f>IF('表格编辑 '!L751="","",'表格编辑 '!L751)</f>
        <v>2362</v>
      </c>
      <c r="K751" s="123">
        <f>IF('表格编辑 '!M751="","",'表格编辑 '!M751)</f>
        <v>1320</v>
      </c>
      <c r="L751" s="123" t="str">
        <f>IF('表格编辑 '!N751="","",'表格编辑 '!N751)</f>
        <v/>
      </c>
      <c r="M751" s="123" t="str">
        <f>IF('表格编辑 '!O751="","",'表格编辑 '!O751)</f>
        <v/>
      </c>
      <c r="N751" s="123" t="str">
        <f>IF('表格编辑 '!P751="","",'表格编辑 '!P751)</f>
        <v/>
      </c>
      <c r="O751" s="123" t="str">
        <f>IF('表格编辑 '!Q751="","",'表格编辑 '!Q751)</f>
        <v/>
      </c>
      <c r="P751" s="123" t="str">
        <f>IF('表格编辑 '!R751="","",'表格编辑 '!R751)</f>
        <v/>
      </c>
      <c r="Q751" s="123">
        <f>IF('表格编辑 '!S751="","",'表格编辑 '!S751)</f>
        <v>320</v>
      </c>
      <c r="R751" s="123" t="str">
        <f>IF('表格编辑 '!T751="","",'表格编辑 '!T751)</f>
        <v/>
      </c>
      <c r="S751" s="123" t="str">
        <f>IF('表格编辑 '!U751="","",'表格编辑 '!U751)</f>
        <v/>
      </c>
      <c r="T751" s="123" t="str">
        <f>IF('表格编辑 '!V751="","",'表格编辑 '!V751)</f>
        <v/>
      </c>
      <c r="U751" s="123" t="str">
        <f>IF('表格编辑 '!W751="","",'表格编辑 '!W751)</f>
        <v/>
      </c>
      <c r="V751" s="123" t="str">
        <f>IF('表格编辑 '!X751="","",'表格编辑 '!X751)</f>
        <v/>
      </c>
      <c r="W751" s="123" t="str">
        <f>IF('表格编辑 '!Y751="","",'表格编辑 '!Y751)</f>
        <v/>
      </c>
      <c r="X751" s="123" t="str">
        <f>IF('表格编辑 '!Z751="","",'表格编辑 '!Z751)</f>
        <v/>
      </c>
      <c r="Y751" s="123" t="str">
        <f>IF('表格编辑 '!AA751="","",'表格编辑 '!AA751)</f>
        <v/>
      </c>
      <c r="Z751" s="123" t="str">
        <f>IF('表格编辑 '!AB751="","",'表格编辑 '!AB751)</f>
        <v/>
      </c>
      <c r="AA751" s="123" t="str">
        <f>IF('表格编辑 '!AC751="","",'表格编辑 '!AC751)</f>
        <v/>
      </c>
      <c r="AB751" s="123" t="str">
        <f>IF('表格编辑 '!AD751="","",'表格编辑 '!AD751)</f>
        <v/>
      </c>
      <c r="AC751" s="123" t="str">
        <f>IF('表格编辑 '!AE751="","",'表格编辑 '!AE751)</f>
        <v/>
      </c>
      <c r="AD751" s="123">
        <f>IF('表格编辑 '!AF751="","",'表格编辑 '!AF751)</f>
        <v>140338</v>
      </c>
    </row>
    <row r="752" spans="1:30">
      <c r="A752" s="123">
        <f>IF('表格编辑 '!A752="","",'表格编辑 '!A752)</f>
        <v>40339</v>
      </c>
      <c r="B752" s="123">
        <f>IF('表格编辑 '!B752="","",'表格编辑 '!B752)</f>
        <v>50023</v>
      </c>
      <c r="C752" s="123">
        <f>IF('表格编辑 '!E752="","",'表格编辑 '!E752)</f>
        <v>44</v>
      </c>
      <c r="D752" s="123" t="str">
        <f>IF('表格编辑 '!F752="","",'表格编辑 '!F752)</f>
        <v>AI_born_event(RECEIVER, ARG0, ARG1, ARG2, ARG3,ARG4)</v>
      </c>
      <c r="E752" s="123" t="str">
        <f>IF('表格编辑 '!G752="","",'表格编辑 '!G752)</f>
        <v>AI_update_event(RECEIVER, ARG0, ARG1, ARG2, ARG3,ARG4)</v>
      </c>
      <c r="F752" s="123" t="str">
        <f>IF('表格编辑 '!H752="","",'表格编辑 '!H752)</f>
        <v/>
      </c>
      <c r="G752" s="123" t="str">
        <f>IF('表格编辑 '!I752="","",'表格编辑 '!I752)</f>
        <v/>
      </c>
      <c r="H752" s="123" t="str">
        <f>IF('表格编辑 '!J752="","",'表格编辑 '!J752)</f>
        <v>test_deadth_event(RECEIVER, ARG0, ARG1, ARG2, ARG3,ARG4)</v>
      </c>
      <c r="I752" s="123">
        <f>IF('表格编辑 '!K752="","",'表格编辑 '!K752)</f>
        <v>1</v>
      </c>
      <c r="J752" s="123">
        <f>IF('表格编辑 '!L752="","",'表格编辑 '!L752)</f>
        <v>2550</v>
      </c>
      <c r="K752" s="123">
        <f>IF('表格编辑 '!M752="","",'表格编辑 '!M752)</f>
        <v>1320</v>
      </c>
      <c r="L752" s="123" t="str">
        <f>IF('表格编辑 '!N752="","",'表格编辑 '!N752)</f>
        <v/>
      </c>
      <c r="M752" s="123" t="str">
        <f>IF('表格编辑 '!O752="","",'表格编辑 '!O752)</f>
        <v/>
      </c>
      <c r="N752" s="123" t="str">
        <f>IF('表格编辑 '!P752="","",'表格编辑 '!P752)</f>
        <v/>
      </c>
      <c r="O752" s="123" t="str">
        <f>IF('表格编辑 '!Q752="","",'表格编辑 '!Q752)</f>
        <v/>
      </c>
      <c r="P752" s="123" t="str">
        <f>IF('表格编辑 '!R752="","",'表格编辑 '!R752)</f>
        <v/>
      </c>
      <c r="Q752" s="123">
        <f>IF('表格编辑 '!S752="","",'表格编辑 '!S752)</f>
        <v>320</v>
      </c>
      <c r="R752" s="123" t="str">
        <f>IF('表格编辑 '!T752="","",'表格编辑 '!T752)</f>
        <v/>
      </c>
      <c r="S752" s="123" t="str">
        <f>IF('表格编辑 '!U752="","",'表格编辑 '!U752)</f>
        <v/>
      </c>
      <c r="T752" s="123" t="str">
        <f>IF('表格编辑 '!V752="","",'表格编辑 '!V752)</f>
        <v/>
      </c>
      <c r="U752" s="123" t="str">
        <f>IF('表格编辑 '!W752="","",'表格编辑 '!W752)</f>
        <v/>
      </c>
      <c r="V752" s="123" t="str">
        <f>IF('表格编辑 '!X752="","",'表格编辑 '!X752)</f>
        <v/>
      </c>
      <c r="W752" s="123" t="str">
        <f>IF('表格编辑 '!Y752="","",'表格编辑 '!Y752)</f>
        <v/>
      </c>
      <c r="X752" s="123" t="str">
        <f>IF('表格编辑 '!Z752="","",'表格编辑 '!Z752)</f>
        <v/>
      </c>
      <c r="Y752" s="123" t="str">
        <f>IF('表格编辑 '!AA752="","",'表格编辑 '!AA752)</f>
        <v/>
      </c>
      <c r="Z752" s="123" t="str">
        <f>IF('表格编辑 '!AB752="","",'表格编辑 '!AB752)</f>
        <v/>
      </c>
      <c r="AA752" s="123" t="str">
        <f>IF('表格编辑 '!AC752="","",'表格编辑 '!AC752)</f>
        <v/>
      </c>
      <c r="AB752" s="123" t="str">
        <f>IF('表格编辑 '!AD752="","",'表格编辑 '!AD752)</f>
        <v/>
      </c>
      <c r="AC752" s="123" t="str">
        <f>IF('表格编辑 '!AE752="","",'表格编辑 '!AE752)</f>
        <v/>
      </c>
      <c r="AD752" s="123">
        <f>IF('表格编辑 '!AF752="","",'表格编辑 '!AF752)</f>
        <v>140339</v>
      </c>
    </row>
    <row r="753" spans="1:30">
      <c r="A753" s="123">
        <f>IF('表格编辑 '!A753="","",'表格编辑 '!A753)</f>
        <v>40340</v>
      </c>
      <c r="B753" s="123">
        <f>IF('表格编辑 '!B753="","",'表格编辑 '!B753)</f>
        <v>50069</v>
      </c>
      <c r="C753" s="123">
        <f>IF('表格编辑 '!E753="","",'表格编辑 '!E753)</f>
        <v>44</v>
      </c>
      <c r="D753" s="123" t="str">
        <f>IF('表格编辑 '!F753="","",'表格编辑 '!F753)</f>
        <v>AI_born_event(RECEIVER, ARG0, ARG1, ARG2, ARG3,ARG4)</v>
      </c>
      <c r="E753" s="123" t="str">
        <f>IF('表格编辑 '!G753="","",'表格编辑 '!G753)</f>
        <v>AI_update_event(RECEIVER, ARG0, ARG1, ARG2, ARG3,ARG4)</v>
      </c>
      <c r="F753" s="123" t="str">
        <f>IF('表格编辑 '!H753="","",'表格编辑 '!H753)</f>
        <v/>
      </c>
      <c r="G753" s="123" t="str">
        <f>IF('表格编辑 '!I753="","",'表格编辑 '!I753)</f>
        <v/>
      </c>
      <c r="H753" s="123" t="str">
        <f>IF('表格编辑 '!J753="","",'表格编辑 '!J753)</f>
        <v>test_deadth_event(RECEIVER, ARG0, ARG1, ARG2, ARG3,ARG4)</v>
      </c>
      <c r="I753" s="123">
        <f>IF('表格编辑 '!K753="","",'表格编辑 '!K753)</f>
        <v>1</v>
      </c>
      <c r="J753" s="123">
        <f>IF('表格编辑 '!L753="","",'表格编辑 '!L753)</f>
        <v>1046</v>
      </c>
      <c r="K753" s="123">
        <f>IF('表格编辑 '!M753="","",'表格编辑 '!M753)</f>
        <v>1320</v>
      </c>
      <c r="L753" s="123" t="str">
        <f>IF('表格编辑 '!N753="","",'表格编辑 '!N753)</f>
        <v/>
      </c>
      <c r="M753" s="123" t="str">
        <f>IF('表格编辑 '!O753="","",'表格编辑 '!O753)</f>
        <v/>
      </c>
      <c r="N753" s="123" t="str">
        <f>IF('表格编辑 '!P753="","",'表格编辑 '!P753)</f>
        <v/>
      </c>
      <c r="O753" s="123" t="str">
        <f>IF('表格编辑 '!Q753="","",'表格编辑 '!Q753)</f>
        <v/>
      </c>
      <c r="P753" s="123" t="str">
        <f>IF('表格编辑 '!R753="","",'表格编辑 '!R753)</f>
        <v/>
      </c>
      <c r="Q753" s="123">
        <f>IF('表格编辑 '!S753="","",'表格编辑 '!S753)</f>
        <v>320</v>
      </c>
      <c r="R753" s="123" t="str">
        <f>IF('表格编辑 '!T753="","",'表格编辑 '!T753)</f>
        <v/>
      </c>
      <c r="S753" s="123" t="str">
        <f>IF('表格编辑 '!U753="","",'表格编辑 '!U753)</f>
        <v/>
      </c>
      <c r="T753" s="123" t="str">
        <f>IF('表格编辑 '!V753="","",'表格编辑 '!V753)</f>
        <v/>
      </c>
      <c r="U753" s="123" t="str">
        <f>IF('表格编辑 '!W753="","",'表格编辑 '!W753)</f>
        <v/>
      </c>
      <c r="V753" s="123" t="str">
        <f>IF('表格编辑 '!X753="","",'表格编辑 '!X753)</f>
        <v/>
      </c>
      <c r="W753" s="123" t="str">
        <f>IF('表格编辑 '!Y753="","",'表格编辑 '!Y753)</f>
        <v/>
      </c>
      <c r="X753" s="123" t="str">
        <f>IF('表格编辑 '!Z753="","",'表格编辑 '!Z753)</f>
        <v/>
      </c>
      <c r="Y753" s="123" t="str">
        <f>IF('表格编辑 '!AA753="","",'表格编辑 '!AA753)</f>
        <v/>
      </c>
      <c r="Z753" s="123" t="str">
        <f>IF('表格编辑 '!AB753="","",'表格编辑 '!AB753)</f>
        <v/>
      </c>
      <c r="AA753" s="123" t="str">
        <f>IF('表格编辑 '!AC753="","",'表格编辑 '!AC753)</f>
        <v/>
      </c>
      <c r="AB753" s="123" t="str">
        <f>IF('表格编辑 '!AD753="","",'表格编辑 '!AD753)</f>
        <v/>
      </c>
      <c r="AC753" s="123" t="str">
        <f>IF('表格编辑 '!AE753="","",'表格编辑 '!AE753)</f>
        <v/>
      </c>
      <c r="AD753" s="123">
        <f>IF('表格编辑 '!AF753="","",'表格编辑 '!AF753)</f>
        <v>140340</v>
      </c>
    </row>
    <row r="754" spans="1:30">
      <c r="A754" s="123">
        <f>IF('表格编辑 '!A754="","",'表格编辑 '!A754)</f>
        <v>40341</v>
      </c>
      <c r="B754" s="123">
        <f>IF('表格编辑 '!B754="","",'表格编辑 '!B754)</f>
        <v>50138</v>
      </c>
      <c r="C754" s="123">
        <f>IF('表格编辑 '!E754="","",'表格编辑 '!E754)</f>
        <v>44</v>
      </c>
      <c r="D754" s="123" t="str">
        <f>IF('表格编辑 '!F754="","",'表格编辑 '!F754)</f>
        <v>AI_born_event(RECEIVER, ARG0, ARG1, ARG2, ARG3,ARG4)</v>
      </c>
      <c r="E754" s="123" t="str">
        <f>IF('表格编辑 '!G754="","",'表格编辑 '!G754)</f>
        <v>AI_update_event(RECEIVER, ARG0, ARG1, ARG2, ARG3,ARG4)</v>
      </c>
      <c r="F754" s="123" t="str">
        <f>IF('表格编辑 '!H754="","",'表格编辑 '!H754)</f>
        <v/>
      </c>
      <c r="G754" s="123" t="str">
        <f>IF('表格编辑 '!I754="","",'表格编辑 '!I754)</f>
        <v/>
      </c>
      <c r="H754" s="123" t="str">
        <f>IF('表格编辑 '!J754="","",'表格编辑 '!J754)</f>
        <v>test_deadth_event(RECEIVER, ARG0, ARG1, ARG2, ARG3,ARG4)</v>
      </c>
      <c r="I754" s="123">
        <f>IF('表格编辑 '!K754="","",'表格编辑 '!K754)</f>
        <v>1</v>
      </c>
      <c r="J754" s="123">
        <f>IF('表格编辑 '!L754="","",'表格编辑 '!L754)</f>
        <v>1018</v>
      </c>
      <c r="K754" s="123">
        <f>IF('表格编辑 '!M754="","",'表格编辑 '!M754)</f>
        <v>1320</v>
      </c>
      <c r="L754" s="123" t="str">
        <f>IF('表格编辑 '!N754="","",'表格编辑 '!N754)</f>
        <v/>
      </c>
      <c r="M754" s="123" t="str">
        <f>IF('表格编辑 '!O754="","",'表格编辑 '!O754)</f>
        <v/>
      </c>
      <c r="N754" s="123" t="str">
        <f>IF('表格编辑 '!P754="","",'表格编辑 '!P754)</f>
        <v/>
      </c>
      <c r="O754" s="123" t="str">
        <f>IF('表格编辑 '!Q754="","",'表格编辑 '!Q754)</f>
        <v/>
      </c>
      <c r="P754" s="123" t="str">
        <f>IF('表格编辑 '!R754="","",'表格编辑 '!R754)</f>
        <v/>
      </c>
      <c r="Q754" s="123">
        <f>IF('表格编辑 '!S754="","",'表格编辑 '!S754)</f>
        <v>320</v>
      </c>
      <c r="R754" s="123" t="str">
        <f>IF('表格编辑 '!T754="","",'表格编辑 '!T754)</f>
        <v/>
      </c>
      <c r="S754" s="123" t="str">
        <f>IF('表格编辑 '!U754="","",'表格编辑 '!U754)</f>
        <v/>
      </c>
      <c r="T754" s="123" t="str">
        <f>IF('表格编辑 '!V754="","",'表格编辑 '!V754)</f>
        <v/>
      </c>
      <c r="U754" s="123" t="str">
        <f>IF('表格编辑 '!W754="","",'表格编辑 '!W754)</f>
        <v/>
      </c>
      <c r="V754" s="123" t="str">
        <f>IF('表格编辑 '!X754="","",'表格编辑 '!X754)</f>
        <v/>
      </c>
      <c r="W754" s="123" t="str">
        <f>IF('表格编辑 '!Y754="","",'表格编辑 '!Y754)</f>
        <v/>
      </c>
      <c r="X754" s="123" t="str">
        <f>IF('表格编辑 '!Z754="","",'表格编辑 '!Z754)</f>
        <v/>
      </c>
      <c r="Y754" s="123" t="str">
        <f>IF('表格编辑 '!AA754="","",'表格编辑 '!AA754)</f>
        <v/>
      </c>
      <c r="Z754" s="123" t="str">
        <f>IF('表格编辑 '!AB754="","",'表格编辑 '!AB754)</f>
        <v/>
      </c>
      <c r="AA754" s="123" t="str">
        <f>IF('表格编辑 '!AC754="","",'表格编辑 '!AC754)</f>
        <v/>
      </c>
      <c r="AB754" s="123" t="str">
        <f>IF('表格编辑 '!AD754="","",'表格编辑 '!AD754)</f>
        <v/>
      </c>
      <c r="AC754" s="123" t="str">
        <f>IF('表格编辑 '!AE754="","",'表格编辑 '!AE754)</f>
        <v/>
      </c>
      <c r="AD754" s="123">
        <f>IF('表格编辑 '!AF754="","",'表格编辑 '!AF754)</f>
        <v>140341</v>
      </c>
    </row>
    <row r="755" spans="1:30">
      <c r="A755" s="123">
        <f>IF('表格编辑 '!A755="","",'表格编辑 '!A755)</f>
        <v>40342</v>
      </c>
      <c r="B755" s="123">
        <f>IF('表格编辑 '!B755="","",'表格编辑 '!B755)</f>
        <v>50021</v>
      </c>
      <c r="C755" s="123">
        <f>IF('表格编辑 '!E755="","",'表格编辑 '!E755)</f>
        <v>44</v>
      </c>
      <c r="D755" s="123" t="str">
        <f>IF('表格编辑 '!F755="","",'表格编辑 '!F755)</f>
        <v>AI_born_event(RECEIVER, ARG0, ARG1, ARG2, ARG3,ARG4)</v>
      </c>
      <c r="E755" s="123" t="str">
        <f>IF('表格编辑 '!G755="","",'表格编辑 '!G755)</f>
        <v>AI_update_event(RECEIVER, ARG0, ARG1, ARG2, ARG3,ARG4)</v>
      </c>
      <c r="F755" s="123" t="str">
        <f>IF('表格编辑 '!H755="","",'表格编辑 '!H755)</f>
        <v/>
      </c>
      <c r="G755" s="123" t="str">
        <f>IF('表格编辑 '!I755="","",'表格编辑 '!I755)</f>
        <v/>
      </c>
      <c r="H755" s="123" t="str">
        <f>IF('表格编辑 '!J755="","",'表格编辑 '!J755)</f>
        <v>test_deadth_event(RECEIVER, ARG0, ARG1, ARG2, ARG3,ARG4)</v>
      </c>
      <c r="I755" s="123">
        <f>IF('表格编辑 '!K755="","",'表格编辑 '!K755)</f>
        <v>1</v>
      </c>
      <c r="J755" s="123">
        <f>IF('表格编辑 '!L755="","",'表格编辑 '!L755)</f>
        <v>1754</v>
      </c>
      <c r="K755" s="123">
        <f>IF('表格编辑 '!M755="","",'表格编辑 '!M755)</f>
        <v>1320</v>
      </c>
      <c r="L755" s="123" t="str">
        <f>IF('表格编辑 '!N755="","",'表格编辑 '!N755)</f>
        <v/>
      </c>
      <c r="M755" s="123" t="str">
        <f>IF('表格编辑 '!O755="","",'表格编辑 '!O755)</f>
        <v/>
      </c>
      <c r="N755" s="123" t="str">
        <f>IF('表格编辑 '!P755="","",'表格编辑 '!P755)</f>
        <v/>
      </c>
      <c r="O755" s="123" t="str">
        <f>IF('表格编辑 '!Q755="","",'表格编辑 '!Q755)</f>
        <v/>
      </c>
      <c r="P755" s="123" t="str">
        <f>IF('表格编辑 '!R755="","",'表格编辑 '!R755)</f>
        <v/>
      </c>
      <c r="Q755" s="123">
        <f>IF('表格编辑 '!S755="","",'表格编辑 '!S755)</f>
        <v>320</v>
      </c>
      <c r="R755" s="123" t="str">
        <f>IF('表格编辑 '!T755="","",'表格编辑 '!T755)</f>
        <v/>
      </c>
      <c r="S755" s="123" t="str">
        <f>IF('表格编辑 '!U755="","",'表格编辑 '!U755)</f>
        <v/>
      </c>
      <c r="T755" s="123" t="str">
        <f>IF('表格编辑 '!V755="","",'表格编辑 '!V755)</f>
        <v/>
      </c>
      <c r="U755" s="123" t="str">
        <f>IF('表格编辑 '!W755="","",'表格编辑 '!W755)</f>
        <v/>
      </c>
      <c r="V755" s="123" t="str">
        <f>IF('表格编辑 '!X755="","",'表格编辑 '!X755)</f>
        <v/>
      </c>
      <c r="W755" s="123" t="str">
        <f>IF('表格编辑 '!Y755="","",'表格编辑 '!Y755)</f>
        <v/>
      </c>
      <c r="X755" s="123" t="str">
        <f>IF('表格编辑 '!Z755="","",'表格编辑 '!Z755)</f>
        <v/>
      </c>
      <c r="Y755" s="123" t="str">
        <f>IF('表格编辑 '!AA755="","",'表格编辑 '!AA755)</f>
        <v/>
      </c>
      <c r="Z755" s="123" t="str">
        <f>IF('表格编辑 '!AB755="","",'表格编辑 '!AB755)</f>
        <v/>
      </c>
      <c r="AA755" s="123" t="str">
        <f>IF('表格编辑 '!AC755="","",'表格编辑 '!AC755)</f>
        <v/>
      </c>
      <c r="AB755" s="123" t="str">
        <f>IF('表格编辑 '!AD755="","",'表格编辑 '!AD755)</f>
        <v/>
      </c>
      <c r="AC755" s="123" t="str">
        <f>IF('表格编辑 '!AE755="","",'表格编辑 '!AE755)</f>
        <v/>
      </c>
      <c r="AD755" s="123">
        <f>IF('表格编辑 '!AF755="","",'表格编辑 '!AF755)</f>
        <v>140342</v>
      </c>
    </row>
    <row r="756" spans="1:30">
      <c r="A756" s="123">
        <f>IF('表格编辑 '!A756="","",'表格编辑 '!A756)</f>
        <v>40343</v>
      </c>
      <c r="B756" s="123">
        <f>IF('表格编辑 '!B756="","",'表格编辑 '!B756)</f>
        <v>50134</v>
      </c>
      <c r="C756" s="123">
        <f>IF('表格编辑 '!E756="","",'表格编辑 '!E756)</f>
        <v>44</v>
      </c>
      <c r="D756" s="123" t="str">
        <f>IF('表格编辑 '!F756="","",'表格编辑 '!F756)</f>
        <v>AI_born_event(RECEIVER, ARG0, ARG1, ARG2, ARG3,ARG4)</v>
      </c>
      <c r="E756" s="123" t="str">
        <f>IF('表格编辑 '!G756="","",'表格编辑 '!G756)</f>
        <v>AI_update_event(RECEIVER, ARG0, ARG1, ARG2, ARG3,ARG4)</v>
      </c>
      <c r="F756" s="123" t="str">
        <f>IF('表格编辑 '!H756="","",'表格编辑 '!H756)</f>
        <v/>
      </c>
      <c r="G756" s="123" t="str">
        <f>IF('表格编辑 '!I756="","",'表格编辑 '!I756)</f>
        <v/>
      </c>
      <c r="H756" s="123" t="str">
        <f>IF('表格编辑 '!J756="","",'表格编辑 '!J756)</f>
        <v>test_deadth_event(RECEIVER, ARG0, ARG1, ARG2, ARG3,ARG4)</v>
      </c>
      <c r="I756" s="123">
        <f>IF('表格编辑 '!K756="","",'表格编辑 '!K756)</f>
        <v>1</v>
      </c>
      <c r="J756" s="123">
        <f>IF('表格编辑 '!L756="","",'表格编辑 '!L756)</f>
        <v>1722</v>
      </c>
      <c r="K756" s="123">
        <f>IF('表格编辑 '!M756="","",'表格编辑 '!M756)</f>
        <v>1320</v>
      </c>
      <c r="L756" s="123" t="str">
        <f>IF('表格编辑 '!N756="","",'表格编辑 '!N756)</f>
        <v/>
      </c>
      <c r="M756" s="123" t="str">
        <f>IF('表格编辑 '!O756="","",'表格编辑 '!O756)</f>
        <v/>
      </c>
      <c r="N756" s="123" t="str">
        <f>IF('表格编辑 '!P756="","",'表格编辑 '!P756)</f>
        <v/>
      </c>
      <c r="O756" s="123" t="str">
        <f>IF('表格编辑 '!Q756="","",'表格编辑 '!Q756)</f>
        <v/>
      </c>
      <c r="P756" s="123" t="str">
        <f>IF('表格编辑 '!R756="","",'表格编辑 '!R756)</f>
        <v/>
      </c>
      <c r="Q756" s="123">
        <f>IF('表格编辑 '!S756="","",'表格编辑 '!S756)</f>
        <v>320</v>
      </c>
      <c r="R756" s="123" t="str">
        <f>IF('表格编辑 '!T756="","",'表格编辑 '!T756)</f>
        <v/>
      </c>
      <c r="S756" s="123" t="str">
        <f>IF('表格编辑 '!U756="","",'表格编辑 '!U756)</f>
        <v/>
      </c>
      <c r="T756" s="123" t="str">
        <f>IF('表格编辑 '!V756="","",'表格编辑 '!V756)</f>
        <v/>
      </c>
      <c r="U756" s="123" t="str">
        <f>IF('表格编辑 '!W756="","",'表格编辑 '!W756)</f>
        <v/>
      </c>
      <c r="V756" s="123" t="str">
        <f>IF('表格编辑 '!X756="","",'表格编辑 '!X756)</f>
        <v/>
      </c>
      <c r="W756" s="123" t="str">
        <f>IF('表格编辑 '!Y756="","",'表格编辑 '!Y756)</f>
        <v/>
      </c>
      <c r="X756" s="123" t="str">
        <f>IF('表格编辑 '!Z756="","",'表格编辑 '!Z756)</f>
        <v/>
      </c>
      <c r="Y756" s="123" t="str">
        <f>IF('表格编辑 '!AA756="","",'表格编辑 '!AA756)</f>
        <v/>
      </c>
      <c r="Z756" s="123" t="str">
        <f>IF('表格编辑 '!AB756="","",'表格编辑 '!AB756)</f>
        <v/>
      </c>
      <c r="AA756" s="123" t="str">
        <f>IF('表格编辑 '!AC756="","",'表格编辑 '!AC756)</f>
        <v/>
      </c>
      <c r="AB756" s="123" t="str">
        <f>IF('表格编辑 '!AD756="","",'表格编辑 '!AD756)</f>
        <v/>
      </c>
      <c r="AC756" s="123" t="str">
        <f>IF('表格编辑 '!AE756="","",'表格编辑 '!AE756)</f>
        <v/>
      </c>
      <c r="AD756" s="123">
        <f>IF('表格编辑 '!AF756="","",'表格编辑 '!AF756)</f>
        <v>140343</v>
      </c>
    </row>
    <row r="757" spans="1:30">
      <c r="A757" s="123">
        <f>IF('表格编辑 '!A757="","",'表格编辑 '!A757)</f>
        <v>40344</v>
      </c>
      <c r="B757" s="123">
        <f>IF('表格编辑 '!B757="","",'表格编辑 '!B757)</f>
        <v>50041</v>
      </c>
      <c r="C757" s="123">
        <f>IF('表格编辑 '!E757="","",'表格编辑 '!E757)</f>
        <v>44</v>
      </c>
      <c r="D757" s="123" t="str">
        <f>IF('表格编辑 '!F757="","",'表格编辑 '!F757)</f>
        <v>AI_born_event(RECEIVER, ARG0, ARG1, ARG2, ARG3,ARG4)</v>
      </c>
      <c r="E757" s="123" t="str">
        <f>IF('表格编辑 '!G757="","",'表格编辑 '!G757)</f>
        <v>AI_update_event(RECEIVER, ARG0, ARG1, ARG2, ARG3,ARG4)</v>
      </c>
      <c r="F757" s="123" t="str">
        <f>IF('表格编辑 '!H757="","",'表格编辑 '!H757)</f>
        <v/>
      </c>
      <c r="G757" s="123" t="str">
        <f>IF('表格编辑 '!I757="","",'表格编辑 '!I757)</f>
        <v/>
      </c>
      <c r="H757" s="123" t="str">
        <f>IF('表格编辑 '!J757="","",'表格编辑 '!J757)</f>
        <v>test_deadth_event(RECEIVER, ARG0, ARG1, ARG2, ARG3,ARG4)</v>
      </c>
      <c r="I757" s="123">
        <f>IF('表格编辑 '!K757="","",'表格编辑 '!K757)</f>
        <v>1</v>
      </c>
      <c r="J757" s="123">
        <f>IF('表格编辑 '!L757="","",'表格编辑 '!L757)</f>
        <v>2142</v>
      </c>
      <c r="K757" s="123">
        <f>IF('表格编辑 '!M757="","",'表格编辑 '!M757)</f>
        <v>1320</v>
      </c>
      <c r="L757" s="123" t="str">
        <f>IF('表格编辑 '!N757="","",'表格编辑 '!N757)</f>
        <v/>
      </c>
      <c r="M757" s="123" t="str">
        <f>IF('表格编辑 '!O757="","",'表格编辑 '!O757)</f>
        <v/>
      </c>
      <c r="N757" s="123" t="str">
        <f>IF('表格编辑 '!P757="","",'表格编辑 '!P757)</f>
        <v/>
      </c>
      <c r="O757" s="123" t="str">
        <f>IF('表格编辑 '!Q757="","",'表格编辑 '!Q757)</f>
        <v/>
      </c>
      <c r="P757" s="123" t="str">
        <f>IF('表格编辑 '!R757="","",'表格编辑 '!R757)</f>
        <v/>
      </c>
      <c r="Q757" s="123">
        <f>IF('表格编辑 '!S757="","",'表格编辑 '!S757)</f>
        <v>320</v>
      </c>
      <c r="R757" s="123" t="str">
        <f>IF('表格编辑 '!T757="","",'表格编辑 '!T757)</f>
        <v/>
      </c>
      <c r="S757" s="123" t="str">
        <f>IF('表格编辑 '!U757="","",'表格编辑 '!U757)</f>
        <v/>
      </c>
      <c r="T757" s="123" t="str">
        <f>IF('表格编辑 '!V757="","",'表格编辑 '!V757)</f>
        <v/>
      </c>
      <c r="U757" s="123" t="str">
        <f>IF('表格编辑 '!W757="","",'表格编辑 '!W757)</f>
        <v/>
      </c>
      <c r="V757" s="123" t="str">
        <f>IF('表格编辑 '!X757="","",'表格编辑 '!X757)</f>
        <v/>
      </c>
      <c r="W757" s="123" t="str">
        <f>IF('表格编辑 '!Y757="","",'表格编辑 '!Y757)</f>
        <v/>
      </c>
      <c r="X757" s="123" t="str">
        <f>IF('表格编辑 '!Z757="","",'表格编辑 '!Z757)</f>
        <v/>
      </c>
      <c r="Y757" s="123" t="str">
        <f>IF('表格编辑 '!AA757="","",'表格编辑 '!AA757)</f>
        <v/>
      </c>
      <c r="Z757" s="123" t="str">
        <f>IF('表格编辑 '!AB757="","",'表格编辑 '!AB757)</f>
        <v/>
      </c>
      <c r="AA757" s="123" t="str">
        <f>IF('表格编辑 '!AC757="","",'表格编辑 '!AC757)</f>
        <v/>
      </c>
      <c r="AB757" s="123" t="str">
        <f>IF('表格编辑 '!AD757="","",'表格编辑 '!AD757)</f>
        <v/>
      </c>
      <c r="AC757" s="123" t="str">
        <f>IF('表格编辑 '!AE757="","",'表格编辑 '!AE757)</f>
        <v/>
      </c>
      <c r="AD757" s="123">
        <f>IF('表格编辑 '!AF757="","",'表格编辑 '!AF757)</f>
        <v>140344</v>
      </c>
    </row>
    <row r="758" spans="1:30">
      <c r="A758" s="123">
        <f>IF('表格编辑 '!A758="","",'表格编辑 '!A758)</f>
        <v>40345</v>
      </c>
      <c r="B758" s="123">
        <f>IF('表格编辑 '!B758="","",'表格编辑 '!B758)</f>
        <v>50154</v>
      </c>
      <c r="C758" s="123">
        <f>IF('表格编辑 '!E758="","",'表格编辑 '!E758)</f>
        <v>44</v>
      </c>
      <c r="D758" s="123" t="str">
        <f>IF('表格编辑 '!F758="","",'表格编辑 '!F758)</f>
        <v>AI_born_event(RECEIVER, ARG0, ARG1, ARG2, ARG3,ARG4)</v>
      </c>
      <c r="E758" s="123" t="str">
        <f>IF('表格编辑 '!G758="","",'表格编辑 '!G758)</f>
        <v>AI_update_event(RECEIVER, ARG0, ARG1, ARG2, ARG3,ARG4)</v>
      </c>
      <c r="F758" s="123" t="str">
        <f>IF('表格编辑 '!H758="","",'表格编辑 '!H758)</f>
        <v/>
      </c>
      <c r="G758" s="123" t="str">
        <f>IF('表格编辑 '!I758="","",'表格编辑 '!I758)</f>
        <v/>
      </c>
      <c r="H758" s="123" t="str">
        <f>IF('表格编辑 '!J758="","",'表格编辑 '!J758)</f>
        <v>test_deadth_event(RECEIVER, ARG0, ARG1, ARG2, ARG3,ARG4)</v>
      </c>
      <c r="I758" s="123">
        <f>IF('表格编辑 '!K758="","",'表格编辑 '!K758)</f>
        <v>1</v>
      </c>
      <c r="J758" s="123">
        <f>IF('表格编辑 '!L758="","",'表格编辑 '!L758)</f>
        <v>1930</v>
      </c>
      <c r="K758" s="123">
        <f>IF('表格编辑 '!M758="","",'表格编辑 '!M758)</f>
        <v>1320</v>
      </c>
      <c r="L758" s="123" t="str">
        <f>IF('表格编辑 '!N758="","",'表格编辑 '!N758)</f>
        <v/>
      </c>
      <c r="M758" s="123" t="str">
        <f>IF('表格编辑 '!O758="","",'表格编辑 '!O758)</f>
        <v/>
      </c>
      <c r="N758" s="123" t="str">
        <f>IF('表格编辑 '!P758="","",'表格编辑 '!P758)</f>
        <v/>
      </c>
      <c r="O758" s="123" t="str">
        <f>IF('表格编辑 '!Q758="","",'表格编辑 '!Q758)</f>
        <v/>
      </c>
      <c r="P758" s="123" t="str">
        <f>IF('表格编辑 '!R758="","",'表格编辑 '!R758)</f>
        <v/>
      </c>
      <c r="Q758" s="123">
        <f>IF('表格编辑 '!S758="","",'表格编辑 '!S758)</f>
        <v>320</v>
      </c>
      <c r="R758" s="123" t="str">
        <f>IF('表格编辑 '!T758="","",'表格编辑 '!T758)</f>
        <v/>
      </c>
      <c r="S758" s="123" t="str">
        <f>IF('表格编辑 '!U758="","",'表格编辑 '!U758)</f>
        <v/>
      </c>
      <c r="T758" s="123" t="str">
        <f>IF('表格编辑 '!V758="","",'表格编辑 '!V758)</f>
        <v/>
      </c>
      <c r="U758" s="123" t="str">
        <f>IF('表格编辑 '!W758="","",'表格编辑 '!W758)</f>
        <v/>
      </c>
      <c r="V758" s="123" t="str">
        <f>IF('表格编辑 '!X758="","",'表格编辑 '!X758)</f>
        <v/>
      </c>
      <c r="W758" s="123" t="str">
        <f>IF('表格编辑 '!Y758="","",'表格编辑 '!Y758)</f>
        <v/>
      </c>
      <c r="X758" s="123" t="str">
        <f>IF('表格编辑 '!Z758="","",'表格编辑 '!Z758)</f>
        <v/>
      </c>
      <c r="Y758" s="123" t="str">
        <f>IF('表格编辑 '!AA758="","",'表格编辑 '!AA758)</f>
        <v/>
      </c>
      <c r="Z758" s="123" t="str">
        <f>IF('表格编辑 '!AB758="","",'表格编辑 '!AB758)</f>
        <v/>
      </c>
      <c r="AA758" s="123" t="str">
        <f>IF('表格编辑 '!AC758="","",'表格编辑 '!AC758)</f>
        <v/>
      </c>
      <c r="AB758" s="123" t="str">
        <f>IF('表格编辑 '!AD758="","",'表格编辑 '!AD758)</f>
        <v/>
      </c>
      <c r="AC758" s="123" t="str">
        <f>IF('表格编辑 '!AE758="","",'表格编辑 '!AE758)</f>
        <v/>
      </c>
      <c r="AD758" s="123">
        <f>IF('表格编辑 '!AF758="","",'表格编辑 '!AF758)</f>
        <v>140345</v>
      </c>
    </row>
    <row r="759" spans="1:30">
      <c r="A759" s="123">
        <f>IF('表格编辑 '!A759="","",'表格编辑 '!A759)</f>
        <v>40346</v>
      </c>
      <c r="B759" s="123">
        <f>IF('表格编辑 '!B759="","",'表格编辑 '!B759)</f>
        <v>50063</v>
      </c>
      <c r="C759" s="123">
        <f>IF('表格编辑 '!E759="","",'表格编辑 '!E759)</f>
        <v>49</v>
      </c>
      <c r="D759" s="123" t="str">
        <f>IF('表格编辑 '!F759="","",'表格编辑 '!F759)</f>
        <v>AI_born_event(RECEIVER, ARG0, ARG1, ARG2, ARG3,ARG4)</v>
      </c>
      <c r="E759" s="123" t="str">
        <f>IF('表格编辑 '!G759="","",'表格编辑 '!G759)</f>
        <v>AI_update_event(RECEIVER, ARG0, ARG1, ARG2, ARG3,ARG4)</v>
      </c>
      <c r="F759" s="123" t="str">
        <f>IF('表格编辑 '!H759="","",'表格编辑 '!H759)</f>
        <v/>
      </c>
      <c r="G759" s="123" t="str">
        <f>IF('表格编辑 '!I759="","",'表格编辑 '!I759)</f>
        <v/>
      </c>
      <c r="H759" s="123" t="str">
        <f>IF('表格编辑 '!J759="","",'表格编辑 '!J759)</f>
        <v>test_deadth_event(RECEIVER, ARG0, ARG1, ARG2, ARG3,ARG4)</v>
      </c>
      <c r="I759" s="123">
        <f>IF('表格编辑 '!K759="","",'表格编辑 '!K759)</f>
        <v>1</v>
      </c>
      <c r="J759" s="123">
        <f>IF('表格编辑 '!L759="","",'表格编辑 '!L759)</f>
        <v>2972</v>
      </c>
      <c r="K759" s="123">
        <f>IF('表格编辑 '!M759="","",'表格编辑 '!M759)</f>
        <v>1470</v>
      </c>
      <c r="L759" s="123" t="str">
        <f>IF('表格编辑 '!N759="","",'表格编辑 '!N759)</f>
        <v/>
      </c>
      <c r="M759" s="123" t="str">
        <f>IF('表格编辑 '!O759="","",'表格编辑 '!O759)</f>
        <v/>
      </c>
      <c r="N759" s="123" t="str">
        <f>IF('表格编辑 '!P759="","",'表格编辑 '!P759)</f>
        <v/>
      </c>
      <c r="O759" s="123" t="str">
        <f>IF('表格编辑 '!Q759="","",'表格编辑 '!Q759)</f>
        <v/>
      </c>
      <c r="P759" s="123" t="str">
        <f>IF('表格编辑 '!R759="","",'表格编辑 '!R759)</f>
        <v/>
      </c>
      <c r="Q759" s="123">
        <f>IF('表格编辑 '!S759="","",'表格编辑 '!S759)</f>
        <v>320</v>
      </c>
      <c r="R759" s="123" t="str">
        <f>IF('表格编辑 '!T759="","",'表格编辑 '!T759)</f>
        <v/>
      </c>
      <c r="S759" s="123" t="str">
        <f>IF('表格编辑 '!U759="","",'表格编辑 '!U759)</f>
        <v/>
      </c>
      <c r="T759" s="123" t="str">
        <f>IF('表格编辑 '!V759="","",'表格编辑 '!V759)</f>
        <v/>
      </c>
      <c r="U759" s="123" t="str">
        <f>IF('表格编辑 '!W759="","",'表格编辑 '!W759)</f>
        <v/>
      </c>
      <c r="V759" s="123" t="str">
        <f>IF('表格编辑 '!X759="","",'表格编辑 '!X759)</f>
        <v/>
      </c>
      <c r="W759" s="123" t="str">
        <f>IF('表格编辑 '!Y759="","",'表格编辑 '!Y759)</f>
        <v/>
      </c>
      <c r="X759" s="123" t="str">
        <f>IF('表格编辑 '!Z759="","",'表格编辑 '!Z759)</f>
        <v/>
      </c>
      <c r="Y759" s="123" t="str">
        <f>IF('表格编辑 '!AA759="","",'表格编辑 '!AA759)</f>
        <v/>
      </c>
      <c r="Z759" s="123" t="str">
        <f>IF('表格编辑 '!AB759="","",'表格编辑 '!AB759)</f>
        <v/>
      </c>
      <c r="AA759" s="123" t="str">
        <f>IF('表格编辑 '!AC759="","",'表格编辑 '!AC759)</f>
        <v/>
      </c>
      <c r="AB759" s="123" t="str">
        <f>IF('表格编辑 '!AD759="","",'表格编辑 '!AD759)</f>
        <v/>
      </c>
      <c r="AC759" s="123" t="str">
        <f>IF('表格编辑 '!AE759="","",'表格编辑 '!AE759)</f>
        <v/>
      </c>
      <c r="AD759" s="123">
        <f>IF('表格编辑 '!AF759="","",'表格编辑 '!AF759)</f>
        <v>140346</v>
      </c>
    </row>
    <row r="760" spans="1:30">
      <c r="A760" s="123">
        <f>IF('表格编辑 '!A760="","",'表格编辑 '!A760)</f>
        <v>40347</v>
      </c>
      <c r="B760" s="123">
        <f>IF('表格编辑 '!B760="","",'表格编辑 '!B760)</f>
        <v>50153</v>
      </c>
      <c r="C760" s="123">
        <f>IF('表格编辑 '!E760="","",'表格编辑 '!E760)</f>
        <v>49</v>
      </c>
      <c r="D760" s="123" t="str">
        <f>IF('表格编辑 '!F760="","",'表格编辑 '!F760)</f>
        <v>AI_born_event(RECEIVER, ARG0, ARG1, ARG2, ARG3,ARG4)</v>
      </c>
      <c r="E760" s="123" t="str">
        <f>IF('表格编辑 '!G760="","",'表格编辑 '!G760)</f>
        <v>AI_update_event(RECEIVER, ARG0, ARG1, ARG2, ARG3,ARG4)</v>
      </c>
      <c r="F760" s="123" t="str">
        <f>IF('表格编辑 '!H760="","",'表格编辑 '!H760)</f>
        <v/>
      </c>
      <c r="G760" s="123" t="str">
        <f>IF('表格编辑 '!I760="","",'表格编辑 '!I760)</f>
        <v/>
      </c>
      <c r="H760" s="123" t="str">
        <f>IF('表格编辑 '!J760="","",'表格编辑 '!J760)</f>
        <v>test_deadth_event(RECEIVER, ARG0, ARG1, ARG2, ARG3,ARG4)</v>
      </c>
      <c r="I760" s="123">
        <f>IF('表格编辑 '!K760="","",'表格编辑 '!K760)</f>
        <v>1</v>
      </c>
      <c r="J760" s="123">
        <f>IF('表格编辑 '!L760="","",'表格编辑 '!L760)</f>
        <v>1682</v>
      </c>
      <c r="K760" s="123">
        <f>IF('表格编辑 '!M760="","",'表格编辑 '!M760)</f>
        <v>1470</v>
      </c>
      <c r="L760" s="123" t="str">
        <f>IF('表格编辑 '!N760="","",'表格编辑 '!N760)</f>
        <v/>
      </c>
      <c r="M760" s="123" t="str">
        <f>IF('表格编辑 '!O760="","",'表格编辑 '!O760)</f>
        <v/>
      </c>
      <c r="N760" s="123" t="str">
        <f>IF('表格编辑 '!P760="","",'表格编辑 '!P760)</f>
        <v/>
      </c>
      <c r="O760" s="123" t="str">
        <f>IF('表格编辑 '!Q760="","",'表格编辑 '!Q760)</f>
        <v/>
      </c>
      <c r="P760" s="123" t="str">
        <f>IF('表格编辑 '!R760="","",'表格编辑 '!R760)</f>
        <v/>
      </c>
      <c r="Q760" s="123">
        <f>IF('表格编辑 '!S760="","",'表格编辑 '!S760)</f>
        <v>320</v>
      </c>
      <c r="R760" s="123" t="str">
        <f>IF('表格编辑 '!T760="","",'表格编辑 '!T760)</f>
        <v/>
      </c>
      <c r="S760" s="123" t="str">
        <f>IF('表格编辑 '!U760="","",'表格编辑 '!U760)</f>
        <v/>
      </c>
      <c r="T760" s="123" t="str">
        <f>IF('表格编辑 '!V760="","",'表格编辑 '!V760)</f>
        <v/>
      </c>
      <c r="U760" s="123" t="str">
        <f>IF('表格编辑 '!W760="","",'表格编辑 '!W760)</f>
        <v/>
      </c>
      <c r="V760" s="123" t="str">
        <f>IF('表格编辑 '!X760="","",'表格编辑 '!X760)</f>
        <v/>
      </c>
      <c r="W760" s="123" t="str">
        <f>IF('表格编辑 '!Y760="","",'表格编辑 '!Y760)</f>
        <v/>
      </c>
      <c r="X760" s="123" t="str">
        <f>IF('表格编辑 '!Z760="","",'表格编辑 '!Z760)</f>
        <v/>
      </c>
      <c r="Y760" s="123" t="str">
        <f>IF('表格编辑 '!AA760="","",'表格编辑 '!AA760)</f>
        <v/>
      </c>
      <c r="Z760" s="123" t="str">
        <f>IF('表格编辑 '!AB760="","",'表格编辑 '!AB760)</f>
        <v/>
      </c>
      <c r="AA760" s="123" t="str">
        <f>IF('表格编辑 '!AC760="","",'表格编辑 '!AC760)</f>
        <v/>
      </c>
      <c r="AB760" s="123" t="str">
        <f>IF('表格编辑 '!AD760="","",'表格编辑 '!AD760)</f>
        <v/>
      </c>
      <c r="AC760" s="123" t="str">
        <f>IF('表格编辑 '!AE760="","",'表格编辑 '!AE760)</f>
        <v/>
      </c>
      <c r="AD760" s="123">
        <f>IF('表格编辑 '!AF760="","",'表格编辑 '!AF760)</f>
        <v>140347</v>
      </c>
    </row>
    <row r="761" spans="1:30">
      <c r="A761" s="123">
        <f>IF('表格编辑 '!A761="","",'表格编辑 '!A761)</f>
        <v>40348</v>
      </c>
      <c r="B761" s="123">
        <f>IF('表格编辑 '!B761="","",'表格编辑 '!B761)</f>
        <v>50129</v>
      </c>
      <c r="C761" s="123">
        <f>IF('表格编辑 '!E761="","",'表格编辑 '!E761)</f>
        <v>49</v>
      </c>
      <c r="D761" s="123" t="str">
        <f>IF('表格编辑 '!F761="","",'表格编辑 '!F761)</f>
        <v>AI_born_event(RECEIVER, ARG0, ARG1, ARG2, ARG3,ARG4)</v>
      </c>
      <c r="E761" s="123" t="str">
        <f>IF('表格编辑 '!G761="","",'表格编辑 '!G761)</f>
        <v>AI_update_event(RECEIVER, ARG0, ARG1, ARG2, ARG3,ARG4)</v>
      </c>
      <c r="F761" s="123" t="str">
        <f>IF('表格编辑 '!H761="","",'表格编辑 '!H761)</f>
        <v/>
      </c>
      <c r="G761" s="123" t="str">
        <f>IF('表格编辑 '!I761="","",'表格编辑 '!I761)</f>
        <v/>
      </c>
      <c r="H761" s="123" t="str">
        <f>IF('表格编辑 '!J761="","",'表格编辑 '!J761)</f>
        <v>test_deadth_event(RECEIVER, ARG0, ARG1, ARG2, ARG3,ARG4)</v>
      </c>
      <c r="I761" s="123">
        <f>IF('表格编辑 '!K761="","",'表格编辑 '!K761)</f>
        <v>1</v>
      </c>
      <c r="J761" s="123">
        <f>IF('表格编辑 '!L761="","",'表格编辑 '!L761)</f>
        <v>1598</v>
      </c>
      <c r="K761" s="123">
        <f>IF('表格编辑 '!M761="","",'表格编辑 '!M761)</f>
        <v>1470</v>
      </c>
      <c r="L761" s="123" t="str">
        <f>IF('表格编辑 '!N761="","",'表格编辑 '!N761)</f>
        <v/>
      </c>
      <c r="M761" s="123" t="str">
        <f>IF('表格编辑 '!O761="","",'表格编辑 '!O761)</f>
        <v/>
      </c>
      <c r="N761" s="123" t="str">
        <f>IF('表格编辑 '!P761="","",'表格编辑 '!P761)</f>
        <v/>
      </c>
      <c r="O761" s="123" t="str">
        <f>IF('表格编辑 '!Q761="","",'表格编辑 '!Q761)</f>
        <v/>
      </c>
      <c r="P761" s="123" t="str">
        <f>IF('表格编辑 '!R761="","",'表格编辑 '!R761)</f>
        <v/>
      </c>
      <c r="Q761" s="123">
        <f>IF('表格编辑 '!S761="","",'表格编辑 '!S761)</f>
        <v>320</v>
      </c>
      <c r="R761" s="123" t="str">
        <f>IF('表格编辑 '!T761="","",'表格编辑 '!T761)</f>
        <v/>
      </c>
      <c r="S761" s="123" t="str">
        <f>IF('表格编辑 '!U761="","",'表格编辑 '!U761)</f>
        <v/>
      </c>
      <c r="T761" s="123" t="str">
        <f>IF('表格编辑 '!V761="","",'表格编辑 '!V761)</f>
        <v/>
      </c>
      <c r="U761" s="123" t="str">
        <f>IF('表格编辑 '!W761="","",'表格编辑 '!W761)</f>
        <v/>
      </c>
      <c r="V761" s="123" t="str">
        <f>IF('表格编辑 '!X761="","",'表格编辑 '!X761)</f>
        <v/>
      </c>
      <c r="W761" s="123" t="str">
        <f>IF('表格编辑 '!Y761="","",'表格编辑 '!Y761)</f>
        <v/>
      </c>
      <c r="X761" s="123" t="str">
        <f>IF('表格编辑 '!Z761="","",'表格编辑 '!Z761)</f>
        <v/>
      </c>
      <c r="Y761" s="123" t="str">
        <f>IF('表格编辑 '!AA761="","",'表格编辑 '!AA761)</f>
        <v/>
      </c>
      <c r="Z761" s="123" t="str">
        <f>IF('表格编辑 '!AB761="","",'表格编辑 '!AB761)</f>
        <v/>
      </c>
      <c r="AA761" s="123" t="str">
        <f>IF('表格编辑 '!AC761="","",'表格编辑 '!AC761)</f>
        <v/>
      </c>
      <c r="AB761" s="123" t="str">
        <f>IF('表格编辑 '!AD761="","",'表格编辑 '!AD761)</f>
        <v/>
      </c>
      <c r="AC761" s="123" t="str">
        <f>IF('表格编辑 '!AE761="","",'表格编辑 '!AE761)</f>
        <v/>
      </c>
      <c r="AD761" s="123">
        <f>IF('表格编辑 '!AF761="","",'表格编辑 '!AF761)</f>
        <v>140348</v>
      </c>
    </row>
    <row r="762" spans="1:30">
      <c r="A762" s="123">
        <f>IF('表格编辑 '!A762="","",'表格编辑 '!A762)</f>
        <v>40349</v>
      </c>
      <c r="B762" s="123">
        <f>IF('表格编辑 '!B762="","",'表格编辑 '!B762)</f>
        <v>50131</v>
      </c>
      <c r="C762" s="123">
        <f>IF('表格编辑 '!E762="","",'表格编辑 '!E762)</f>
        <v>49</v>
      </c>
      <c r="D762" s="123" t="str">
        <f>IF('表格编辑 '!F762="","",'表格编辑 '!F762)</f>
        <v>AI_born_event(RECEIVER, ARG0, ARG1, ARG2, ARG3,ARG4)</v>
      </c>
      <c r="E762" s="123" t="str">
        <f>IF('表格编辑 '!G762="","",'表格编辑 '!G762)</f>
        <v>AI_update_event(RECEIVER, ARG0, ARG1, ARG2, ARG3,ARG4)</v>
      </c>
      <c r="F762" s="123" t="str">
        <f>IF('表格编辑 '!H762="","",'表格编辑 '!H762)</f>
        <v/>
      </c>
      <c r="G762" s="123" t="str">
        <f>IF('表格编辑 '!I762="","",'表格编辑 '!I762)</f>
        <v/>
      </c>
      <c r="H762" s="123" t="str">
        <f>IF('表格编辑 '!J762="","",'表格编辑 '!J762)</f>
        <v>test_deadth_event(RECEIVER, ARG0, ARG1, ARG2, ARG3,ARG4)</v>
      </c>
      <c r="I762" s="123">
        <f>IF('表格编辑 '!K762="","",'表格编辑 '!K762)</f>
        <v>1</v>
      </c>
      <c r="J762" s="123">
        <f>IF('表格编辑 '!L762="","",'表格编辑 '!L762)</f>
        <v>1518</v>
      </c>
      <c r="K762" s="123">
        <f>IF('表格编辑 '!M762="","",'表格编辑 '!M762)</f>
        <v>1470</v>
      </c>
      <c r="L762" s="123" t="str">
        <f>IF('表格编辑 '!N762="","",'表格编辑 '!N762)</f>
        <v/>
      </c>
      <c r="M762" s="123" t="str">
        <f>IF('表格编辑 '!O762="","",'表格编辑 '!O762)</f>
        <v/>
      </c>
      <c r="N762" s="123" t="str">
        <f>IF('表格编辑 '!P762="","",'表格编辑 '!P762)</f>
        <v/>
      </c>
      <c r="O762" s="123" t="str">
        <f>IF('表格编辑 '!Q762="","",'表格编辑 '!Q762)</f>
        <v/>
      </c>
      <c r="P762" s="123" t="str">
        <f>IF('表格编辑 '!R762="","",'表格编辑 '!R762)</f>
        <v/>
      </c>
      <c r="Q762" s="123">
        <f>IF('表格编辑 '!S762="","",'表格编辑 '!S762)</f>
        <v>320</v>
      </c>
      <c r="R762" s="123" t="str">
        <f>IF('表格编辑 '!T762="","",'表格编辑 '!T762)</f>
        <v/>
      </c>
      <c r="S762" s="123" t="str">
        <f>IF('表格编辑 '!U762="","",'表格编辑 '!U762)</f>
        <v/>
      </c>
      <c r="T762" s="123" t="str">
        <f>IF('表格编辑 '!V762="","",'表格编辑 '!V762)</f>
        <v/>
      </c>
      <c r="U762" s="123" t="str">
        <f>IF('表格编辑 '!W762="","",'表格编辑 '!W762)</f>
        <v/>
      </c>
      <c r="V762" s="123" t="str">
        <f>IF('表格编辑 '!X762="","",'表格编辑 '!X762)</f>
        <v/>
      </c>
      <c r="W762" s="123" t="str">
        <f>IF('表格编辑 '!Y762="","",'表格编辑 '!Y762)</f>
        <v/>
      </c>
      <c r="X762" s="123" t="str">
        <f>IF('表格编辑 '!Z762="","",'表格编辑 '!Z762)</f>
        <v/>
      </c>
      <c r="Y762" s="123" t="str">
        <f>IF('表格编辑 '!AA762="","",'表格编辑 '!AA762)</f>
        <v/>
      </c>
      <c r="Z762" s="123" t="str">
        <f>IF('表格编辑 '!AB762="","",'表格编辑 '!AB762)</f>
        <v/>
      </c>
      <c r="AA762" s="123" t="str">
        <f>IF('表格编辑 '!AC762="","",'表格编辑 '!AC762)</f>
        <v/>
      </c>
      <c r="AB762" s="123" t="str">
        <f>IF('表格编辑 '!AD762="","",'表格编辑 '!AD762)</f>
        <v/>
      </c>
      <c r="AC762" s="123" t="str">
        <f>IF('表格编辑 '!AE762="","",'表格编辑 '!AE762)</f>
        <v/>
      </c>
      <c r="AD762" s="123">
        <f>IF('表格编辑 '!AF762="","",'表格编辑 '!AF762)</f>
        <v>140349</v>
      </c>
    </row>
    <row r="763" spans="1:30">
      <c r="A763" s="123">
        <f>IF('表格编辑 '!A763="","",'表格编辑 '!A763)</f>
        <v>40350</v>
      </c>
      <c r="B763" s="123">
        <f>IF('表格编辑 '!B763="","",'表格编辑 '!B763)</f>
        <v>50037</v>
      </c>
      <c r="C763" s="123">
        <f>IF('表格编辑 '!E763="","",'表格编辑 '!E763)</f>
        <v>49</v>
      </c>
      <c r="D763" s="123" t="str">
        <f>IF('表格编辑 '!F763="","",'表格编辑 '!F763)</f>
        <v>AI_born_event(RECEIVER, ARG0, ARG1, ARG2, ARG3,ARG4)</v>
      </c>
      <c r="E763" s="123" t="str">
        <f>IF('表格编辑 '!G763="","",'表格编辑 '!G763)</f>
        <v>AI_update_event(RECEIVER, ARG0, ARG1, ARG2, ARG3,ARG4)</v>
      </c>
      <c r="F763" s="123" t="str">
        <f>IF('表格编辑 '!H763="","",'表格编辑 '!H763)</f>
        <v/>
      </c>
      <c r="G763" s="123" t="str">
        <f>IF('表格编辑 '!I763="","",'表格编辑 '!I763)</f>
        <v/>
      </c>
      <c r="H763" s="123" t="str">
        <f>IF('表格编辑 '!J763="","",'表格编辑 '!J763)</f>
        <v>test_deadth_event(RECEIVER, ARG0, ARG1, ARG2, ARG3,ARG4)</v>
      </c>
      <c r="I763" s="123">
        <f>IF('表格编辑 '!K763="","",'表格编辑 '!K763)</f>
        <v>1</v>
      </c>
      <c r="J763" s="123">
        <f>IF('表格编辑 '!L763="","",'表格编辑 '!L763)</f>
        <v>1880</v>
      </c>
      <c r="K763" s="123">
        <f>IF('表格编辑 '!M763="","",'表格编辑 '!M763)</f>
        <v>1470</v>
      </c>
      <c r="L763" s="123" t="str">
        <f>IF('表格编辑 '!N763="","",'表格编辑 '!N763)</f>
        <v/>
      </c>
      <c r="M763" s="123" t="str">
        <f>IF('表格编辑 '!O763="","",'表格编辑 '!O763)</f>
        <v/>
      </c>
      <c r="N763" s="123" t="str">
        <f>IF('表格编辑 '!P763="","",'表格编辑 '!P763)</f>
        <v/>
      </c>
      <c r="O763" s="123" t="str">
        <f>IF('表格编辑 '!Q763="","",'表格编辑 '!Q763)</f>
        <v/>
      </c>
      <c r="P763" s="123" t="str">
        <f>IF('表格编辑 '!R763="","",'表格编辑 '!R763)</f>
        <v/>
      </c>
      <c r="Q763" s="123">
        <f>IF('表格编辑 '!S763="","",'表格编辑 '!S763)</f>
        <v>320</v>
      </c>
      <c r="R763" s="123" t="str">
        <f>IF('表格编辑 '!T763="","",'表格编辑 '!T763)</f>
        <v/>
      </c>
      <c r="S763" s="123" t="str">
        <f>IF('表格编辑 '!U763="","",'表格编辑 '!U763)</f>
        <v/>
      </c>
      <c r="T763" s="123" t="str">
        <f>IF('表格编辑 '!V763="","",'表格编辑 '!V763)</f>
        <v/>
      </c>
      <c r="U763" s="123" t="str">
        <f>IF('表格编辑 '!W763="","",'表格编辑 '!W763)</f>
        <v/>
      </c>
      <c r="V763" s="123" t="str">
        <f>IF('表格编辑 '!X763="","",'表格编辑 '!X763)</f>
        <v/>
      </c>
      <c r="W763" s="123" t="str">
        <f>IF('表格编辑 '!Y763="","",'表格编辑 '!Y763)</f>
        <v/>
      </c>
      <c r="X763" s="123" t="str">
        <f>IF('表格编辑 '!Z763="","",'表格编辑 '!Z763)</f>
        <v/>
      </c>
      <c r="Y763" s="123" t="str">
        <f>IF('表格编辑 '!AA763="","",'表格编辑 '!AA763)</f>
        <v/>
      </c>
      <c r="Z763" s="123" t="str">
        <f>IF('表格编辑 '!AB763="","",'表格编辑 '!AB763)</f>
        <v/>
      </c>
      <c r="AA763" s="123" t="str">
        <f>IF('表格编辑 '!AC763="","",'表格编辑 '!AC763)</f>
        <v/>
      </c>
      <c r="AB763" s="123" t="str">
        <f>IF('表格编辑 '!AD763="","",'表格编辑 '!AD763)</f>
        <v/>
      </c>
      <c r="AC763" s="123" t="str">
        <f>IF('表格编辑 '!AE763="","",'表格编辑 '!AE763)</f>
        <v/>
      </c>
      <c r="AD763" s="123">
        <f>IF('表格编辑 '!AF763="","",'表格编辑 '!AF763)</f>
        <v>140350</v>
      </c>
    </row>
    <row r="764" spans="1:30">
      <c r="A764" s="123">
        <f>IF('表格编辑 '!A764="","",'表格编辑 '!A764)</f>
        <v>40351</v>
      </c>
      <c r="B764" s="123">
        <f>IF('表格编辑 '!B764="","",'表格编辑 '!B764)</f>
        <v>50138</v>
      </c>
      <c r="C764" s="123">
        <f>IF('表格编辑 '!E764="","",'表格编辑 '!E764)</f>
        <v>49</v>
      </c>
      <c r="D764" s="123" t="str">
        <f>IF('表格编辑 '!F764="","",'表格编辑 '!F764)</f>
        <v>AI_born_event(RECEIVER, ARG0, ARG1, ARG2, ARG3,ARG4)</v>
      </c>
      <c r="E764" s="123" t="str">
        <f>IF('表格编辑 '!G764="","",'表格编辑 '!G764)</f>
        <v>AI_update_event(RECEIVER, ARG0, ARG1, ARG2, ARG3,ARG4)</v>
      </c>
      <c r="F764" s="123" t="str">
        <f>IF('表格编辑 '!H764="","",'表格编辑 '!H764)</f>
        <v/>
      </c>
      <c r="G764" s="123" t="str">
        <f>IF('表格编辑 '!I764="","",'表格编辑 '!I764)</f>
        <v/>
      </c>
      <c r="H764" s="123" t="str">
        <f>IF('表格编辑 '!J764="","",'表格编辑 '!J764)</f>
        <v>test_deadth_event(RECEIVER, ARG0, ARG1, ARG2, ARG3,ARG4)</v>
      </c>
      <c r="I764" s="123">
        <f>IF('表格编辑 '!K764="","",'表格编辑 '!K764)</f>
        <v>1</v>
      </c>
      <c r="J764" s="123">
        <f>IF('表格编辑 '!L764="","",'表格编辑 '!L764)</f>
        <v>984</v>
      </c>
      <c r="K764" s="123">
        <f>IF('表格编辑 '!M764="","",'表格编辑 '!M764)</f>
        <v>1470</v>
      </c>
      <c r="L764" s="123" t="str">
        <f>IF('表格编辑 '!N764="","",'表格编辑 '!N764)</f>
        <v/>
      </c>
      <c r="M764" s="123" t="str">
        <f>IF('表格编辑 '!O764="","",'表格编辑 '!O764)</f>
        <v/>
      </c>
      <c r="N764" s="123" t="str">
        <f>IF('表格编辑 '!P764="","",'表格编辑 '!P764)</f>
        <v/>
      </c>
      <c r="O764" s="123" t="str">
        <f>IF('表格编辑 '!Q764="","",'表格编辑 '!Q764)</f>
        <v/>
      </c>
      <c r="P764" s="123" t="str">
        <f>IF('表格编辑 '!R764="","",'表格编辑 '!R764)</f>
        <v/>
      </c>
      <c r="Q764" s="123">
        <f>IF('表格编辑 '!S764="","",'表格编辑 '!S764)</f>
        <v>320</v>
      </c>
      <c r="R764" s="123" t="str">
        <f>IF('表格编辑 '!T764="","",'表格编辑 '!T764)</f>
        <v/>
      </c>
      <c r="S764" s="123" t="str">
        <f>IF('表格编辑 '!U764="","",'表格编辑 '!U764)</f>
        <v/>
      </c>
      <c r="T764" s="123" t="str">
        <f>IF('表格编辑 '!V764="","",'表格编辑 '!V764)</f>
        <v/>
      </c>
      <c r="U764" s="123" t="str">
        <f>IF('表格编辑 '!W764="","",'表格编辑 '!W764)</f>
        <v/>
      </c>
      <c r="V764" s="123" t="str">
        <f>IF('表格编辑 '!X764="","",'表格编辑 '!X764)</f>
        <v/>
      </c>
      <c r="W764" s="123" t="str">
        <f>IF('表格编辑 '!Y764="","",'表格编辑 '!Y764)</f>
        <v/>
      </c>
      <c r="X764" s="123" t="str">
        <f>IF('表格编辑 '!Z764="","",'表格编辑 '!Z764)</f>
        <v/>
      </c>
      <c r="Y764" s="123" t="str">
        <f>IF('表格编辑 '!AA764="","",'表格编辑 '!AA764)</f>
        <v/>
      </c>
      <c r="Z764" s="123" t="str">
        <f>IF('表格编辑 '!AB764="","",'表格编辑 '!AB764)</f>
        <v/>
      </c>
      <c r="AA764" s="123" t="str">
        <f>IF('表格编辑 '!AC764="","",'表格编辑 '!AC764)</f>
        <v/>
      </c>
      <c r="AB764" s="123" t="str">
        <f>IF('表格编辑 '!AD764="","",'表格编辑 '!AD764)</f>
        <v/>
      </c>
      <c r="AC764" s="123" t="str">
        <f>IF('表格编辑 '!AE764="","",'表格编辑 '!AE764)</f>
        <v/>
      </c>
      <c r="AD764" s="123">
        <f>IF('表格编辑 '!AF764="","",'表格编辑 '!AF764)</f>
        <v>140351</v>
      </c>
    </row>
    <row r="765" spans="1:30">
      <c r="A765" s="123">
        <f>IF('表格编辑 '!A765="","",'表格编辑 '!A765)</f>
        <v>40352</v>
      </c>
      <c r="B765" s="123">
        <f>IF('表格编辑 '!B765="","",'表格编辑 '!B765)</f>
        <v>50038</v>
      </c>
      <c r="C765" s="123">
        <f>IF('表格编辑 '!E765="","",'表格编辑 '!E765)</f>
        <v>49</v>
      </c>
      <c r="D765" s="123" t="str">
        <f>IF('表格编辑 '!F765="","",'表格编辑 '!F765)</f>
        <v>AI_born_event(RECEIVER, ARG0, ARG1, ARG2, ARG3,ARG4)</v>
      </c>
      <c r="E765" s="123" t="str">
        <f>IF('表格编辑 '!G765="","",'表格编辑 '!G765)</f>
        <v>AI_update_event(RECEIVER, ARG0, ARG1, ARG2, ARG3,ARG4)</v>
      </c>
      <c r="F765" s="123" t="str">
        <f>IF('表格编辑 '!H765="","",'表格编辑 '!H765)</f>
        <v/>
      </c>
      <c r="G765" s="123" t="str">
        <f>IF('表格编辑 '!I765="","",'表格编辑 '!I765)</f>
        <v/>
      </c>
      <c r="H765" s="123" t="str">
        <f>IF('表格编辑 '!J765="","",'表格编辑 '!J765)</f>
        <v>test_deadth_event(RECEIVER, ARG0, ARG1, ARG2, ARG3,ARG4)</v>
      </c>
      <c r="I765" s="123">
        <f>IF('表格编辑 '!K765="","",'表格编辑 '!K765)</f>
        <v>1</v>
      </c>
      <c r="J765" s="123">
        <f>IF('表格编辑 '!L765="","",'表格编辑 '!L765)</f>
        <v>2530</v>
      </c>
      <c r="K765" s="123">
        <f>IF('表格编辑 '!M765="","",'表格编辑 '!M765)</f>
        <v>1470</v>
      </c>
      <c r="L765" s="123" t="str">
        <f>IF('表格编辑 '!N765="","",'表格编辑 '!N765)</f>
        <v/>
      </c>
      <c r="M765" s="123" t="str">
        <f>IF('表格编辑 '!O765="","",'表格编辑 '!O765)</f>
        <v/>
      </c>
      <c r="N765" s="123" t="str">
        <f>IF('表格编辑 '!P765="","",'表格编辑 '!P765)</f>
        <v/>
      </c>
      <c r="O765" s="123" t="str">
        <f>IF('表格编辑 '!Q765="","",'表格编辑 '!Q765)</f>
        <v/>
      </c>
      <c r="P765" s="123" t="str">
        <f>IF('表格编辑 '!R765="","",'表格编辑 '!R765)</f>
        <v/>
      </c>
      <c r="Q765" s="123">
        <f>IF('表格编辑 '!S765="","",'表格编辑 '!S765)</f>
        <v>320</v>
      </c>
      <c r="R765" s="123" t="str">
        <f>IF('表格编辑 '!T765="","",'表格编辑 '!T765)</f>
        <v/>
      </c>
      <c r="S765" s="123" t="str">
        <f>IF('表格编辑 '!U765="","",'表格编辑 '!U765)</f>
        <v/>
      </c>
      <c r="T765" s="123" t="str">
        <f>IF('表格编辑 '!V765="","",'表格编辑 '!V765)</f>
        <v/>
      </c>
      <c r="U765" s="123" t="str">
        <f>IF('表格编辑 '!W765="","",'表格编辑 '!W765)</f>
        <v/>
      </c>
      <c r="V765" s="123" t="str">
        <f>IF('表格编辑 '!X765="","",'表格编辑 '!X765)</f>
        <v/>
      </c>
      <c r="W765" s="123" t="str">
        <f>IF('表格编辑 '!Y765="","",'表格编辑 '!Y765)</f>
        <v/>
      </c>
      <c r="X765" s="123" t="str">
        <f>IF('表格编辑 '!Z765="","",'表格编辑 '!Z765)</f>
        <v/>
      </c>
      <c r="Y765" s="123" t="str">
        <f>IF('表格编辑 '!AA765="","",'表格编辑 '!AA765)</f>
        <v/>
      </c>
      <c r="Z765" s="123" t="str">
        <f>IF('表格编辑 '!AB765="","",'表格编辑 '!AB765)</f>
        <v/>
      </c>
      <c r="AA765" s="123" t="str">
        <f>IF('表格编辑 '!AC765="","",'表格编辑 '!AC765)</f>
        <v/>
      </c>
      <c r="AB765" s="123" t="str">
        <f>IF('表格编辑 '!AD765="","",'表格编辑 '!AD765)</f>
        <v/>
      </c>
      <c r="AC765" s="123" t="str">
        <f>IF('表格编辑 '!AE765="","",'表格编辑 '!AE765)</f>
        <v/>
      </c>
      <c r="AD765" s="123">
        <f>IF('表格编辑 '!AF765="","",'表格编辑 '!AF765)</f>
        <v>140352</v>
      </c>
    </row>
    <row r="766" spans="1:30">
      <c r="A766" s="123">
        <f>IF('表格编辑 '!A766="","",'表格编辑 '!A766)</f>
        <v>40353</v>
      </c>
      <c r="B766" s="123">
        <f>IF('表格编辑 '!B766="","",'表格编辑 '!B766)</f>
        <v>50019</v>
      </c>
      <c r="C766" s="123">
        <f>IF('表格编辑 '!E766="","",'表格编辑 '!E766)</f>
        <v>49</v>
      </c>
      <c r="D766" s="123" t="str">
        <f>IF('表格编辑 '!F766="","",'表格编辑 '!F766)</f>
        <v>AI_born_event(RECEIVER, ARG0, ARG1, ARG2, ARG3,ARG4)</v>
      </c>
      <c r="E766" s="123" t="str">
        <f>IF('表格编辑 '!G766="","",'表格编辑 '!G766)</f>
        <v>AI_update_event(RECEIVER, ARG0, ARG1, ARG2, ARG3,ARG4)</v>
      </c>
      <c r="F766" s="123" t="str">
        <f>IF('表格编辑 '!H766="","",'表格编辑 '!H766)</f>
        <v/>
      </c>
      <c r="G766" s="123" t="str">
        <f>IF('表格编辑 '!I766="","",'表格编辑 '!I766)</f>
        <v/>
      </c>
      <c r="H766" s="123" t="str">
        <f>IF('表格编辑 '!J766="","",'表格编辑 '!J766)</f>
        <v>test_deadth_event(RECEIVER, ARG0, ARG1, ARG2, ARG3,ARG4)</v>
      </c>
      <c r="I766" s="123">
        <f>IF('表格编辑 '!K766="","",'表格编辑 '!K766)</f>
        <v>1</v>
      </c>
      <c r="J766" s="123">
        <f>IF('表格编辑 '!L766="","",'表格编辑 '!L766)</f>
        <v>2444</v>
      </c>
      <c r="K766" s="123">
        <f>IF('表格编辑 '!M766="","",'表格编辑 '!M766)</f>
        <v>1470</v>
      </c>
      <c r="L766" s="123" t="str">
        <f>IF('表格编辑 '!N766="","",'表格编辑 '!N766)</f>
        <v/>
      </c>
      <c r="M766" s="123" t="str">
        <f>IF('表格编辑 '!O766="","",'表格编辑 '!O766)</f>
        <v/>
      </c>
      <c r="N766" s="123" t="str">
        <f>IF('表格编辑 '!P766="","",'表格编辑 '!P766)</f>
        <v/>
      </c>
      <c r="O766" s="123" t="str">
        <f>IF('表格编辑 '!Q766="","",'表格编辑 '!Q766)</f>
        <v/>
      </c>
      <c r="P766" s="123" t="str">
        <f>IF('表格编辑 '!R766="","",'表格编辑 '!R766)</f>
        <v/>
      </c>
      <c r="Q766" s="123">
        <f>IF('表格编辑 '!S766="","",'表格编辑 '!S766)</f>
        <v>320</v>
      </c>
      <c r="R766" s="123" t="str">
        <f>IF('表格编辑 '!T766="","",'表格编辑 '!T766)</f>
        <v/>
      </c>
      <c r="S766" s="123" t="str">
        <f>IF('表格编辑 '!U766="","",'表格编辑 '!U766)</f>
        <v/>
      </c>
      <c r="T766" s="123" t="str">
        <f>IF('表格编辑 '!V766="","",'表格编辑 '!V766)</f>
        <v/>
      </c>
      <c r="U766" s="123" t="str">
        <f>IF('表格编辑 '!W766="","",'表格编辑 '!W766)</f>
        <v/>
      </c>
      <c r="V766" s="123" t="str">
        <f>IF('表格编辑 '!X766="","",'表格编辑 '!X766)</f>
        <v/>
      </c>
      <c r="W766" s="123" t="str">
        <f>IF('表格编辑 '!Y766="","",'表格编辑 '!Y766)</f>
        <v/>
      </c>
      <c r="X766" s="123" t="str">
        <f>IF('表格编辑 '!Z766="","",'表格编辑 '!Z766)</f>
        <v/>
      </c>
      <c r="Y766" s="123" t="str">
        <f>IF('表格编辑 '!AA766="","",'表格编辑 '!AA766)</f>
        <v/>
      </c>
      <c r="Z766" s="123" t="str">
        <f>IF('表格编辑 '!AB766="","",'表格编辑 '!AB766)</f>
        <v/>
      </c>
      <c r="AA766" s="123" t="str">
        <f>IF('表格编辑 '!AC766="","",'表格编辑 '!AC766)</f>
        <v/>
      </c>
      <c r="AB766" s="123" t="str">
        <f>IF('表格编辑 '!AD766="","",'表格编辑 '!AD766)</f>
        <v/>
      </c>
      <c r="AC766" s="123" t="str">
        <f>IF('表格编辑 '!AE766="","",'表格编辑 '!AE766)</f>
        <v/>
      </c>
      <c r="AD766" s="123">
        <f>IF('表格编辑 '!AF766="","",'表格编辑 '!AF766)</f>
        <v>140353</v>
      </c>
    </row>
    <row r="767" spans="1:30">
      <c r="A767" s="123">
        <f>IF('表格编辑 '!A767="","",'表格编辑 '!A767)</f>
        <v>40354</v>
      </c>
      <c r="B767" s="123">
        <f>IF('表格编辑 '!B767="","",'表格编辑 '!B767)</f>
        <v>50023</v>
      </c>
      <c r="C767" s="123">
        <f>IF('表格编辑 '!E767="","",'表格编辑 '!E767)</f>
        <v>49</v>
      </c>
      <c r="D767" s="123" t="str">
        <f>IF('表格编辑 '!F767="","",'表格编辑 '!F767)</f>
        <v>AI_born_event(RECEIVER, ARG0, ARG1, ARG2, ARG3,ARG4)</v>
      </c>
      <c r="E767" s="123" t="str">
        <f>IF('表格编辑 '!G767="","",'表格编辑 '!G767)</f>
        <v>AI_update_event(RECEIVER, ARG0, ARG1, ARG2, ARG3,ARG4)</v>
      </c>
      <c r="F767" s="123" t="str">
        <f>IF('表格编辑 '!H767="","",'表格编辑 '!H767)</f>
        <v/>
      </c>
      <c r="G767" s="123" t="str">
        <f>IF('表格编辑 '!I767="","",'表格编辑 '!I767)</f>
        <v/>
      </c>
      <c r="H767" s="123" t="str">
        <f>IF('表格编辑 '!J767="","",'表格编辑 '!J767)</f>
        <v>test_deadth_event(RECEIVER, ARG0, ARG1, ARG2, ARG3,ARG4)</v>
      </c>
      <c r="I767" s="123">
        <f>IF('表格编辑 '!K767="","",'表格编辑 '!K767)</f>
        <v>1</v>
      </c>
      <c r="J767" s="123">
        <f>IF('表格编辑 '!L767="","",'表格编辑 '!L767)</f>
        <v>2692</v>
      </c>
      <c r="K767" s="123">
        <f>IF('表格编辑 '!M767="","",'表格编辑 '!M767)</f>
        <v>1470</v>
      </c>
      <c r="L767" s="123" t="str">
        <f>IF('表格编辑 '!N767="","",'表格编辑 '!N767)</f>
        <v/>
      </c>
      <c r="M767" s="123" t="str">
        <f>IF('表格编辑 '!O767="","",'表格编辑 '!O767)</f>
        <v/>
      </c>
      <c r="N767" s="123" t="str">
        <f>IF('表格编辑 '!P767="","",'表格编辑 '!P767)</f>
        <v/>
      </c>
      <c r="O767" s="123" t="str">
        <f>IF('表格编辑 '!Q767="","",'表格编辑 '!Q767)</f>
        <v/>
      </c>
      <c r="P767" s="123" t="str">
        <f>IF('表格编辑 '!R767="","",'表格编辑 '!R767)</f>
        <v/>
      </c>
      <c r="Q767" s="123">
        <f>IF('表格编辑 '!S767="","",'表格编辑 '!S767)</f>
        <v>320</v>
      </c>
      <c r="R767" s="123" t="str">
        <f>IF('表格编辑 '!T767="","",'表格编辑 '!T767)</f>
        <v/>
      </c>
      <c r="S767" s="123" t="str">
        <f>IF('表格编辑 '!U767="","",'表格编辑 '!U767)</f>
        <v/>
      </c>
      <c r="T767" s="123" t="str">
        <f>IF('表格编辑 '!V767="","",'表格编辑 '!V767)</f>
        <v/>
      </c>
      <c r="U767" s="123" t="str">
        <f>IF('表格编辑 '!W767="","",'表格编辑 '!W767)</f>
        <v/>
      </c>
      <c r="V767" s="123" t="str">
        <f>IF('表格编辑 '!X767="","",'表格编辑 '!X767)</f>
        <v/>
      </c>
      <c r="W767" s="123" t="str">
        <f>IF('表格编辑 '!Y767="","",'表格编辑 '!Y767)</f>
        <v/>
      </c>
      <c r="X767" s="123" t="str">
        <f>IF('表格编辑 '!Z767="","",'表格编辑 '!Z767)</f>
        <v/>
      </c>
      <c r="Y767" s="123" t="str">
        <f>IF('表格编辑 '!AA767="","",'表格编辑 '!AA767)</f>
        <v/>
      </c>
      <c r="Z767" s="123" t="str">
        <f>IF('表格编辑 '!AB767="","",'表格编辑 '!AB767)</f>
        <v/>
      </c>
      <c r="AA767" s="123" t="str">
        <f>IF('表格编辑 '!AC767="","",'表格编辑 '!AC767)</f>
        <v/>
      </c>
      <c r="AB767" s="123" t="str">
        <f>IF('表格编辑 '!AD767="","",'表格编辑 '!AD767)</f>
        <v/>
      </c>
      <c r="AC767" s="123" t="str">
        <f>IF('表格编辑 '!AE767="","",'表格编辑 '!AE767)</f>
        <v/>
      </c>
      <c r="AD767" s="123">
        <f>IF('表格编辑 '!AF767="","",'表格编辑 '!AF767)</f>
        <v>140354</v>
      </c>
    </row>
    <row r="768" spans="1:30">
      <c r="A768" s="123">
        <f>IF('表格编辑 '!A768="","",'表格编辑 '!A768)</f>
        <v>40355</v>
      </c>
      <c r="B768" s="123">
        <f>IF('表格编辑 '!B768="","",'表格编辑 '!B768)</f>
        <v>50069</v>
      </c>
      <c r="C768" s="123">
        <f>IF('表格编辑 '!E768="","",'表格编辑 '!E768)</f>
        <v>49</v>
      </c>
      <c r="D768" s="123" t="str">
        <f>IF('表格编辑 '!F768="","",'表格编辑 '!F768)</f>
        <v>AI_born_event(RECEIVER, ARG0, ARG1, ARG2, ARG3,ARG4)</v>
      </c>
      <c r="E768" s="123" t="str">
        <f>IF('表格编辑 '!G768="","",'表格编辑 '!G768)</f>
        <v>AI_update_event(RECEIVER, ARG0, ARG1, ARG2, ARG3,ARG4)</v>
      </c>
      <c r="F768" s="123" t="str">
        <f>IF('表格编辑 '!H768="","",'表格编辑 '!H768)</f>
        <v/>
      </c>
      <c r="G768" s="123" t="str">
        <f>IF('表格编辑 '!I768="","",'表格编辑 '!I768)</f>
        <v/>
      </c>
      <c r="H768" s="123" t="str">
        <f>IF('表格编辑 '!J768="","",'表格编辑 '!J768)</f>
        <v>test_deadth_event(RECEIVER, ARG0, ARG1, ARG2, ARG3,ARG4)</v>
      </c>
      <c r="I768" s="123">
        <f>IF('表格编辑 '!K768="","",'表格编辑 '!K768)</f>
        <v>1</v>
      </c>
      <c r="J768" s="123">
        <f>IF('表格编辑 '!L768="","",'表格编辑 '!L768)</f>
        <v>1040</v>
      </c>
      <c r="K768" s="123">
        <f>IF('表格编辑 '!M768="","",'表格编辑 '!M768)</f>
        <v>1470</v>
      </c>
      <c r="L768" s="123" t="str">
        <f>IF('表格编辑 '!N768="","",'表格编辑 '!N768)</f>
        <v/>
      </c>
      <c r="M768" s="123" t="str">
        <f>IF('表格编辑 '!O768="","",'表格编辑 '!O768)</f>
        <v/>
      </c>
      <c r="N768" s="123" t="str">
        <f>IF('表格编辑 '!P768="","",'表格编辑 '!P768)</f>
        <v/>
      </c>
      <c r="O768" s="123" t="str">
        <f>IF('表格编辑 '!Q768="","",'表格编辑 '!Q768)</f>
        <v/>
      </c>
      <c r="P768" s="123" t="str">
        <f>IF('表格编辑 '!R768="","",'表格编辑 '!R768)</f>
        <v/>
      </c>
      <c r="Q768" s="123">
        <f>IF('表格编辑 '!S768="","",'表格编辑 '!S768)</f>
        <v>320</v>
      </c>
      <c r="R768" s="123" t="str">
        <f>IF('表格编辑 '!T768="","",'表格编辑 '!T768)</f>
        <v/>
      </c>
      <c r="S768" s="123" t="str">
        <f>IF('表格编辑 '!U768="","",'表格编辑 '!U768)</f>
        <v/>
      </c>
      <c r="T768" s="123" t="str">
        <f>IF('表格编辑 '!V768="","",'表格编辑 '!V768)</f>
        <v/>
      </c>
      <c r="U768" s="123" t="str">
        <f>IF('表格编辑 '!W768="","",'表格编辑 '!W768)</f>
        <v/>
      </c>
      <c r="V768" s="123" t="str">
        <f>IF('表格编辑 '!X768="","",'表格编辑 '!X768)</f>
        <v/>
      </c>
      <c r="W768" s="123" t="str">
        <f>IF('表格编辑 '!Y768="","",'表格编辑 '!Y768)</f>
        <v/>
      </c>
      <c r="X768" s="123" t="str">
        <f>IF('表格编辑 '!Z768="","",'表格编辑 '!Z768)</f>
        <v/>
      </c>
      <c r="Y768" s="123" t="str">
        <f>IF('表格编辑 '!AA768="","",'表格编辑 '!AA768)</f>
        <v/>
      </c>
      <c r="Z768" s="123" t="str">
        <f>IF('表格编辑 '!AB768="","",'表格编辑 '!AB768)</f>
        <v/>
      </c>
      <c r="AA768" s="123" t="str">
        <f>IF('表格编辑 '!AC768="","",'表格编辑 '!AC768)</f>
        <v/>
      </c>
      <c r="AB768" s="123" t="str">
        <f>IF('表格编辑 '!AD768="","",'表格编辑 '!AD768)</f>
        <v/>
      </c>
      <c r="AC768" s="123" t="str">
        <f>IF('表格编辑 '!AE768="","",'表格编辑 '!AE768)</f>
        <v/>
      </c>
      <c r="AD768" s="123">
        <f>IF('表格编辑 '!AF768="","",'表格编辑 '!AF768)</f>
        <v>140355</v>
      </c>
    </row>
    <row r="769" spans="1:30">
      <c r="A769" s="123">
        <f>IF('表格编辑 '!A769="","",'表格编辑 '!A769)</f>
        <v>40356</v>
      </c>
      <c r="B769" s="123">
        <f>IF('表格编辑 '!B769="","",'表格编辑 '!B769)</f>
        <v>50138</v>
      </c>
      <c r="C769" s="123">
        <f>IF('表格编辑 '!E769="","",'表格编辑 '!E769)</f>
        <v>49</v>
      </c>
      <c r="D769" s="123" t="str">
        <f>IF('表格编辑 '!F769="","",'表格编辑 '!F769)</f>
        <v>AI_born_event(RECEIVER, ARG0, ARG1, ARG2, ARG3,ARG4)</v>
      </c>
      <c r="E769" s="123" t="str">
        <f>IF('表格编辑 '!G769="","",'表格编辑 '!G769)</f>
        <v>AI_update_event(RECEIVER, ARG0, ARG1, ARG2, ARG3,ARG4)</v>
      </c>
      <c r="F769" s="123" t="str">
        <f>IF('表格编辑 '!H769="","",'表格编辑 '!H769)</f>
        <v/>
      </c>
      <c r="G769" s="123" t="str">
        <f>IF('表格编辑 '!I769="","",'表格编辑 '!I769)</f>
        <v/>
      </c>
      <c r="H769" s="123" t="str">
        <f>IF('表格编辑 '!J769="","",'表格编辑 '!J769)</f>
        <v>test_deadth_event(RECEIVER, ARG0, ARG1, ARG2, ARG3,ARG4)</v>
      </c>
      <c r="I769" s="123">
        <f>IF('表格编辑 '!K769="","",'表格编辑 '!K769)</f>
        <v>1</v>
      </c>
      <c r="J769" s="123">
        <f>IF('表格编辑 '!L769="","",'表格编辑 '!L769)</f>
        <v>984</v>
      </c>
      <c r="K769" s="123">
        <f>IF('表格编辑 '!M769="","",'表格编辑 '!M769)</f>
        <v>1470</v>
      </c>
      <c r="L769" s="123" t="str">
        <f>IF('表格编辑 '!N769="","",'表格编辑 '!N769)</f>
        <v/>
      </c>
      <c r="M769" s="123" t="str">
        <f>IF('表格编辑 '!O769="","",'表格编辑 '!O769)</f>
        <v/>
      </c>
      <c r="N769" s="123" t="str">
        <f>IF('表格编辑 '!P769="","",'表格编辑 '!P769)</f>
        <v/>
      </c>
      <c r="O769" s="123" t="str">
        <f>IF('表格编辑 '!Q769="","",'表格编辑 '!Q769)</f>
        <v/>
      </c>
      <c r="P769" s="123" t="str">
        <f>IF('表格编辑 '!R769="","",'表格编辑 '!R769)</f>
        <v/>
      </c>
      <c r="Q769" s="123">
        <f>IF('表格编辑 '!S769="","",'表格编辑 '!S769)</f>
        <v>320</v>
      </c>
      <c r="R769" s="123" t="str">
        <f>IF('表格编辑 '!T769="","",'表格编辑 '!T769)</f>
        <v/>
      </c>
      <c r="S769" s="123" t="str">
        <f>IF('表格编辑 '!U769="","",'表格编辑 '!U769)</f>
        <v/>
      </c>
      <c r="T769" s="123" t="str">
        <f>IF('表格编辑 '!V769="","",'表格编辑 '!V769)</f>
        <v/>
      </c>
      <c r="U769" s="123" t="str">
        <f>IF('表格编辑 '!W769="","",'表格编辑 '!W769)</f>
        <v/>
      </c>
      <c r="V769" s="123" t="str">
        <f>IF('表格编辑 '!X769="","",'表格编辑 '!X769)</f>
        <v/>
      </c>
      <c r="W769" s="123" t="str">
        <f>IF('表格编辑 '!Y769="","",'表格编辑 '!Y769)</f>
        <v/>
      </c>
      <c r="X769" s="123" t="str">
        <f>IF('表格编辑 '!Z769="","",'表格编辑 '!Z769)</f>
        <v/>
      </c>
      <c r="Y769" s="123" t="str">
        <f>IF('表格编辑 '!AA769="","",'表格编辑 '!AA769)</f>
        <v/>
      </c>
      <c r="Z769" s="123" t="str">
        <f>IF('表格编辑 '!AB769="","",'表格编辑 '!AB769)</f>
        <v/>
      </c>
      <c r="AA769" s="123" t="str">
        <f>IF('表格编辑 '!AC769="","",'表格编辑 '!AC769)</f>
        <v/>
      </c>
      <c r="AB769" s="123" t="str">
        <f>IF('表格编辑 '!AD769="","",'表格编辑 '!AD769)</f>
        <v/>
      </c>
      <c r="AC769" s="123" t="str">
        <f>IF('表格编辑 '!AE769="","",'表格编辑 '!AE769)</f>
        <v/>
      </c>
      <c r="AD769" s="123">
        <f>IF('表格编辑 '!AF769="","",'表格编辑 '!AF769)</f>
        <v>140356</v>
      </c>
    </row>
    <row r="770" spans="1:30">
      <c r="A770" s="123">
        <f>IF('表格编辑 '!A770="","",'表格编辑 '!A770)</f>
        <v>40357</v>
      </c>
      <c r="B770" s="123">
        <f>IF('表格编辑 '!B770="","",'表格编辑 '!B770)</f>
        <v>50021</v>
      </c>
      <c r="C770" s="123">
        <f>IF('表格编辑 '!E770="","",'表格编辑 '!E770)</f>
        <v>49</v>
      </c>
      <c r="D770" s="123" t="str">
        <f>IF('表格编辑 '!F770="","",'表格编辑 '!F770)</f>
        <v>AI_born_event(RECEIVER, ARG0, ARG1, ARG2, ARG3,ARG4)</v>
      </c>
      <c r="E770" s="123" t="str">
        <f>IF('表格编辑 '!G770="","",'表格编辑 '!G770)</f>
        <v>AI_update_event(RECEIVER, ARG0, ARG1, ARG2, ARG3,ARG4)</v>
      </c>
      <c r="F770" s="123" t="str">
        <f>IF('表格编辑 '!H770="","",'表格编辑 '!H770)</f>
        <v/>
      </c>
      <c r="G770" s="123" t="str">
        <f>IF('表格编辑 '!I770="","",'表格编辑 '!I770)</f>
        <v/>
      </c>
      <c r="H770" s="123" t="str">
        <f>IF('表格编辑 '!J770="","",'表格编辑 '!J770)</f>
        <v>test_deadth_event(RECEIVER, ARG0, ARG1, ARG2, ARG3,ARG4)</v>
      </c>
      <c r="I770" s="123">
        <f>IF('表格编辑 '!K770="","",'表格编辑 '!K770)</f>
        <v>1</v>
      </c>
      <c r="J770" s="123">
        <f>IF('表格编辑 '!L770="","",'表格编辑 '!L770)</f>
        <v>1798</v>
      </c>
      <c r="K770" s="123">
        <f>IF('表格编辑 '!M770="","",'表格编辑 '!M770)</f>
        <v>1470</v>
      </c>
      <c r="L770" s="123" t="str">
        <f>IF('表格编辑 '!N770="","",'表格编辑 '!N770)</f>
        <v/>
      </c>
      <c r="M770" s="123" t="str">
        <f>IF('表格编辑 '!O770="","",'表格编辑 '!O770)</f>
        <v/>
      </c>
      <c r="N770" s="123" t="str">
        <f>IF('表格编辑 '!P770="","",'表格编辑 '!P770)</f>
        <v/>
      </c>
      <c r="O770" s="123" t="str">
        <f>IF('表格编辑 '!Q770="","",'表格编辑 '!Q770)</f>
        <v/>
      </c>
      <c r="P770" s="123" t="str">
        <f>IF('表格编辑 '!R770="","",'表格编辑 '!R770)</f>
        <v/>
      </c>
      <c r="Q770" s="123">
        <f>IF('表格编辑 '!S770="","",'表格编辑 '!S770)</f>
        <v>320</v>
      </c>
      <c r="R770" s="123" t="str">
        <f>IF('表格编辑 '!T770="","",'表格编辑 '!T770)</f>
        <v/>
      </c>
      <c r="S770" s="123" t="str">
        <f>IF('表格编辑 '!U770="","",'表格编辑 '!U770)</f>
        <v/>
      </c>
      <c r="T770" s="123" t="str">
        <f>IF('表格编辑 '!V770="","",'表格编辑 '!V770)</f>
        <v/>
      </c>
      <c r="U770" s="123" t="str">
        <f>IF('表格编辑 '!W770="","",'表格编辑 '!W770)</f>
        <v/>
      </c>
      <c r="V770" s="123" t="str">
        <f>IF('表格编辑 '!X770="","",'表格编辑 '!X770)</f>
        <v/>
      </c>
      <c r="W770" s="123" t="str">
        <f>IF('表格编辑 '!Y770="","",'表格编辑 '!Y770)</f>
        <v/>
      </c>
      <c r="X770" s="123" t="str">
        <f>IF('表格编辑 '!Z770="","",'表格编辑 '!Z770)</f>
        <v/>
      </c>
      <c r="Y770" s="123" t="str">
        <f>IF('表格编辑 '!AA770="","",'表格编辑 '!AA770)</f>
        <v/>
      </c>
      <c r="Z770" s="123" t="str">
        <f>IF('表格编辑 '!AB770="","",'表格编辑 '!AB770)</f>
        <v/>
      </c>
      <c r="AA770" s="123" t="str">
        <f>IF('表格编辑 '!AC770="","",'表格编辑 '!AC770)</f>
        <v/>
      </c>
      <c r="AB770" s="123" t="str">
        <f>IF('表格编辑 '!AD770="","",'表格编辑 '!AD770)</f>
        <v/>
      </c>
      <c r="AC770" s="123" t="str">
        <f>IF('表格编辑 '!AE770="","",'表格编辑 '!AE770)</f>
        <v/>
      </c>
      <c r="AD770" s="123">
        <f>IF('表格编辑 '!AF770="","",'表格编辑 '!AF770)</f>
        <v>140357</v>
      </c>
    </row>
    <row r="771" spans="1:30">
      <c r="A771" s="123">
        <f>IF('表格编辑 '!A771="","",'表格编辑 '!A771)</f>
        <v>40358</v>
      </c>
      <c r="B771" s="123">
        <f>IF('表格编辑 '!B771="","",'表格编辑 '!B771)</f>
        <v>50134</v>
      </c>
      <c r="C771" s="123">
        <f>IF('表格编辑 '!E771="","",'表格编辑 '!E771)</f>
        <v>49</v>
      </c>
      <c r="D771" s="123" t="str">
        <f>IF('表格编辑 '!F771="","",'表格编辑 '!F771)</f>
        <v>AI_born_event(RECEIVER, ARG0, ARG1, ARG2, ARG3,ARG4)</v>
      </c>
      <c r="E771" s="123" t="str">
        <f>IF('表格编辑 '!G771="","",'表格编辑 '!G771)</f>
        <v>AI_update_event(RECEIVER, ARG0, ARG1, ARG2, ARG3,ARG4)</v>
      </c>
      <c r="F771" s="123" t="str">
        <f>IF('表格编辑 '!H771="","",'表格编辑 '!H771)</f>
        <v/>
      </c>
      <c r="G771" s="123" t="str">
        <f>IF('表格编辑 '!I771="","",'表格编辑 '!I771)</f>
        <v/>
      </c>
      <c r="H771" s="123" t="str">
        <f>IF('表格编辑 '!J771="","",'表格编辑 '!J771)</f>
        <v>test_deadth_event(RECEIVER, ARG0, ARG1, ARG2, ARG3,ARG4)</v>
      </c>
      <c r="I771" s="123">
        <f>IF('表格编辑 '!K771="","",'表格编辑 '!K771)</f>
        <v>1</v>
      </c>
      <c r="J771" s="123">
        <f>IF('表格编辑 '!L771="","",'表格编辑 '!L771)</f>
        <v>1754</v>
      </c>
      <c r="K771" s="123">
        <f>IF('表格编辑 '!M771="","",'表格编辑 '!M771)</f>
        <v>1470</v>
      </c>
      <c r="L771" s="123" t="str">
        <f>IF('表格编辑 '!N771="","",'表格编辑 '!N771)</f>
        <v/>
      </c>
      <c r="M771" s="123" t="str">
        <f>IF('表格编辑 '!O771="","",'表格编辑 '!O771)</f>
        <v/>
      </c>
      <c r="N771" s="123" t="str">
        <f>IF('表格编辑 '!P771="","",'表格编辑 '!P771)</f>
        <v/>
      </c>
      <c r="O771" s="123" t="str">
        <f>IF('表格编辑 '!Q771="","",'表格编辑 '!Q771)</f>
        <v/>
      </c>
      <c r="P771" s="123" t="str">
        <f>IF('表格编辑 '!R771="","",'表格编辑 '!R771)</f>
        <v/>
      </c>
      <c r="Q771" s="123">
        <f>IF('表格编辑 '!S771="","",'表格编辑 '!S771)</f>
        <v>320</v>
      </c>
      <c r="R771" s="123" t="str">
        <f>IF('表格编辑 '!T771="","",'表格编辑 '!T771)</f>
        <v/>
      </c>
      <c r="S771" s="123" t="str">
        <f>IF('表格编辑 '!U771="","",'表格编辑 '!U771)</f>
        <v/>
      </c>
      <c r="T771" s="123" t="str">
        <f>IF('表格编辑 '!V771="","",'表格编辑 '!V771)</f>
        <v/>
      </c>
      <c r="U771" s="123" t="str">
        <f>IF('表格编辑 '!W771="","",'表格编辑 '!W771)</f>
        <v/>
      </c>
      <c r="V771" s="123" t="str">
        <f>IF('表格编辑 '!X771="","",'表格编辑 '!X771)</f>
        <v/>
      </c>
      <c r="W771" s="123" t="str">
        <f>IF('表格编辑 '!Y771="","",'表格编辑 '!Y771)</f>
        <v/>
      </c>
      <c r="X771" s="123" t="str">
        <f>IF('表格编辑 '!Z771="","",'表格编辑 '!Z771)</f>
        <v/>
      </c>
      <c r="Y771" s="123" t="str">
        <f>IF('表格编辑 '!AA771="","",'表格编辑 '!AA771)</f>
        <v/>
      </c>
      <c r="Z771" s="123" t="str">
        <f>IF('表格编辑 '!AB771="","",'表格编辑 '!AB771)</f>
        <v/>
      </c>
      <c r="AA771" s="123" t="str">
        <f>IF('表格编辑 '!AC771="","",'表格编辑 '!AC771)</f>
        <v/>
      </c>
      <c r="AB771" s="123" t="str">
        <f>IF('表格编辑 '!AD771="","",'表格编辑 '!AD771)</f>
        <v/>
      </c>
      <c r="AC771" s="123" t="str">
        <f>IF('表格编辑 '!AE771="","",'表格编辑 '!AE771)</f>
        <v/>
      </c>
      <c r="AD771" s="123">
        <f>IF('表格编辑 '!AF771="","",'表格编辑 '!AF771)</f>
        <v>140358</v>
      </c>
    </row>
    <row r="772" spans="1:30">
      <c r="A772" s="123">
        <f>IF('表格编辑 '!A772="","",'表格编辑 '!A772)</f>
        <v>40359</v>
      </c>
      <c r="B772" s="123">
        <f>IF('表格编辑 '!B772="","",'表格编辑 '!B772)</f>
        <v>50041</v>
      </c>
      <c r="C772" s="123">
        <f>IF('表格编辑 '!E772="","",'表格编辑 '!E772)</f>
        <v>49</v>
      </c>
      <c r="D772" s="123" t="str">
        <f>IF('表格编辑 '!F772="","",'表格编辑 '!F772)</f>
        <v>AI_born_event(RECEIVER, ARG0, ARG1, ARG2, ARG3,ARG4)</v>
      </c>
      <c r="E772" s="123" t="str">
        <f>IF('表格编辑 '!G772="","",'表格编辑 '!G772)</f>
        <v>AI_update_event(RECEIVER, ARG0, ARG1, ARG2, ARG3,ARG4)</v>
      </c>
      <c r="F772" s="123" t="str">
        <f>IF('表格编辑 '!H772="","",'表格编辑 '!H772)</f>
        <v/>
      </c>
      <c r="G772" s="123" t="str">
        <f>IF('表格编辑 '!I772="","",'表格编辑 '!I772)</f>
        <v/>
      </c>
      <c r="H772" s="123" t="str">
        <f>IF('表格编辑 '!J772="","",'表格编辑 '!J772)</f>
        <v>test_deadth_event(RECEIVER, ARG0, ARG1, ARG2, ARG3,ARG4)</v>
      </c>
      <c r="I772" s="123">
        <f>IF('表格编辑 '!K772="","",'表格编辑 '!K772)</f>
        <v>1</v>
      </c>
      <c r="J772" s="123">
        <f>IF('表格编辑 '!L772="","",'表格编辑 '!L772)</f>
        <v>2196</v>
      </c>
      <c r="K772" s="123">
        <f>IF('表格编辑 '!M772="","",'表格编辑 '!M772)</f>
        <v>1470</v>
      </c>
      <c r="L772" s="123" t="str">
        <f>IF('表格编辑 '!N772="","",'表格编辑 '!N772)</f>
        <v/>
      </c>
      <c r="M772" s="123" t="str">
        <f>IF('表格编辑 '!O772="","",'表格编辑 '!O772)</f>
        <v/>
      </c>
      <c r="N772" s="123" t="str">
        <f>IF('表格编辑 '!P772="","",'表格编辑 '!P772)</f>
        <v/>
      </c>
      <c r="O772" s="123" t="str">
        <f>IF('表格编辑 '!Q772="","",'表格编辑 '!Q772)</f>
        <v/>
      </c>
      <c r="P772" s="123" t="str">
        <f>IF('表格编辑 '!R772="","",'表格编辑 '!R772)</f>
        <v/>
      </c>
      <c r="Q772" s="123">
        <f>IF('表格编辑 '!S772="","",'表格编辑 '!S772)</f>
        <v>320</v>
      </c>
      <c r="R772" s="123" t="str">
        <f>IF('表格编辑 '!T772="","",'表格编辑 '!T772)</f>
        <v/>
      </c>
      <c r="S772" s="123" t="str">
        <f>IF('表格编辑 '!U772="","",'表格编辑 '!U772)</f>
        <v/>
      </c>
      <c r="T772" s="123" t="str">
        <f>IF('表格编辑 '!V772="","",'表格编辑 '!V772)</f>
        <v/>
      </c>
      <c r="U772" s="123" t="str">
        <f>IF('表格编辑 '!W772="","",'表格编辑 '!W772)</f>
        <v/>
      </c>
      <c r="V772" s="123" t="str">
        <f>IF('表格编辑 '!X772="","",'表格编辑 '!X772)</f>
        <v/>
      </c>
      <c r="W772" s="123" t="str">
        <f>IF('表格编辑 '!Y772="","",'表格编辑 '!Y772)</f>
        <v/>
      </c>
      <c r="X772" s="123" t="str">
        <f>IF('表格编辑 '!Z772="","",'表格编辑 '!Z772)</f>
        <v/>
      </c>
      <c r="Y772" s="123" t="str">
        <f>IF('表格编辑 '!AA772="","",'表格编辑 '!AA772)</f>
        <v/>
      </c>
      <c r="Z772" s="123" t="str">
        <f>IF('表格编辑 '!AB772="","",'表格编辑 '!AB772)</f>
        <v/>
      </c>
      <c r="AA772" s="123" t="str">
        <f>IF('表格编辑 '!AC772="","",'表格编辑 '!AC772)</f>
        <v/>
      </c>
      <c r="AB772" s="123" t="str">
        <f>IF('表格编辑 '!AD772="","",'表格编辑 '!AD772)</f>
        <v/>
      </c>
      <c r="AC772" s="123" t="str">
        <f>IF('表格编辑 '!AE772="","",'表格编辑 '!AE772)</f>
        <v/>
      </c>
      <c r="AD772" s="123">
        <f>IF('表格编辑 '!AF772="","",'表格编辑 '!AF772)</f>
        <v>140359</v>
      </c>
    </row>
    <row r="773" spans="1:30">
      <c r="A773" s="123">
        <f>IF('表格编辑 '!A773="","",'表格编辑 '!A773)</f>
        <v>40360</v>
      </c>
      <c r="B773" s="123">
        <f>IF('表格编辑 '!B773="","",'表格编辑 '!B773)</f>
        <v>50154</v>
      </c>
      <c r="C773" s="123">
        <f>IF('表格编辑 '!E773="","",'表格编辑 '!E773)</f>
        <v>49</v>
      </c>
      <c r="D773" s="123" t="str">
        <f>IF('表格编辑 '!F773="","",'表格编辑 '!F773)</f>
        <v>AI_born_event(RECEIVER, ARG0, ARG1, ARG2, ARG3,ARG4)</v>
      </c>
      <c r="E773" s="123" t="str">
        <f>IF('表格编辑 '!G773="","",'表格编辑 '!G773)</f>
        <v>AI_update_event(RECEIVER, ARG0, ARG1, ARG2, ARG3,ARG4)</v>
      </c>
      <c r="F773" s="123" t="str">
        <f>IF('表格编辑 '!H773="","",'表格编辑 '!H773)</f>
        <v/>
      </c>
      <c r="G773" s="123" t="str">
        <f>IF('表格编辑 '!I773="","",'表格编辑 '!I773)</f>
        <v/>
      </c>
      <c r="H773" s="123" t="str">
        <f>IF('表格编辑 '!J773="","",'表格编辑 '!J773)</f>
        <v>test_deadth_event(RECEIVER, ARG0, ARG1, ARG2, ARG3,ARG4)</v>
      </c>
      <c r="I773" s="123">
        <f>IF('表格编辑 '!K773="","",'表格编辑 '!K773)</f>
        <v>1</v>
      </c>
      <c r="J773" s="123">
        <f>IF('表格编辑 '!L773="","",'表格编辑 '!L773)</f>
        <v>2002</v>
      </c>
      <c r="K773" s="123">
        <f>IF('表格编辑 '!M773="","",'表格编辑 '!M773)</f>
        <v>1470</v>
      </c>
      <c r="L773" s="123" t="str">
        <f>IF('表格编辑 '!N773="","",'表格编辑 '!N773)</f>
        <v/>
      </c>
      <c r="M773" s="123" t="str">
        <f>IF('表格编辑 '!O773="","",'表格编辑 '!O773)</f>
        <v/>
      </c>
      <c r="N773" s="123" t="str">
        <f>IF('表格编辑 '!P773="","",'表格编辑 '!P773)</f>
        <v/>
      </c>
      <c r="O773" s="123" t="str">
        <f>IF('表格编辑 '!Q773="","",'表格编辑 '!Q773)</f>
        <v/>
      </c>
      <c r="P773" s="123" t="str">
        <f>IF('表格编辑 '!R773="","",'表格编辑 '!R773)</f>
        <v/>
      </c>
      <c r="Q773" s="123">
        <f>IF('表格编辑 '!S773="","",'表格编辑 '!S773)</f>
        <v>320</v>
      </c>
      <c r="R773" s="123" t="str">
        <f>IF('表格编辑 '!T773="","",'表格编辑 '!T773)</f>
        <v/>
      </c>
      <c r="S773" s="123" t="str">
        <f>IF('表格编辑 '!U773="","",'表格编辑 '!U773)</f>
        <v/>
      </c>
      <c r="T773" s="123" t="str">
        <f>IF('表格编辑 '!V773="","",'表格编辑 '!V773)</f>
        <v/>
      </c>
      <c r="U773" s="123" t="str">
        <f>IF('表格编辑 '!W773="","",'表格编辑 '!W773)</f>
        <v/>
      </c>
      <c r="V773" s="123" t="str">
        <f>IF('表格编辑 '!X773="","",'表格编辑 '!X773)</f>
        <v/>
      </c>
      <c r="W773" s="123" t="str">
        <f>IF('表格编辑 '!Y773="","",'表格编辑 '!Y773)</f>
        <v/>
      </c>
      <c r="X773" s="123" t="str">
        <f>IF('表格编辑 '!Z773="","",'表格编辑 '!Z773)</f>
        <v/>
      </c>
      <c r="Y773" s="123" t="str">
        <f>IF('表格编辑 '!AA773="","",'表格编辑 '!AA773)</f>
        <v/>
      </c>
      <c r="Z773" s="123" t="str">
        <f>IF('表格编辑 '!AB773="","",'表格编辑 '!AB773)</f>
        <v/>
      </c>
      <c r="AA773" s="123" t="str">
        <f>IF('表格编辑 '!AC773="","",'表格编辑 '!AC773)</f>
        <v/>
      </c>
      <c r="AB773" s="123" t="str">
        <f>IF('表格编辑 '!AD773="","",'表格编辑 '!AD773)</f>
        <v/>
      </c>
      <c r="AC773" s="123" t="str">
        <f>IF('表格编辑 '!AE773="","",'表格编辑 '!AE773)</f>
        <v/>
      </c>
      <c r="AD773" s="123">
        <f>IF('表格编辑 '!AF773="","",'表格编辑 '!AF773)</f>
        <v>140360</v>
      </c>
    </row>
    <row r="774" spans="1:30">
      <c r="A774" s="123">
        <f>IF('表格编辑 '!A774="","",'表格编辑 '!A774)</f>
        <v>40361</v>
      </c>
      <c r="B774" s="123">
        <f>IF('表格编辑 '!B774="","",'表格编辑 '!B774)</f>
        <v>50063</v>
      </c>
      <c r="C774" s="123">
        <f>IF('表格编辑 '!E774="","",'表格编辑 '!E774)</f>
        <v>54</v>
      </c>
      <c r="D774" s="123" t="str">
        <f>IF('表格编辑 '!F774="","",'表格编辑 '!F774)</f>
        <v>AI_born_event(RECEIVER, ARG0, ARG1, ARG2, ARG3,ARG4)</v>
      </c>
      <c r="E774" s="123" t="str">
        <f>IF('表格编辑 '!G774="","",'表格编辑 '!G774)</f>
        <v>AI_update_event(RECEIVER, ARG0, ARG1, ARG2, ARG3,ARG4)</v>
      </c>
      <c r="F774" s="123" t="str">
        <f>IF('表格编辑 '!H774="","",'表格编辑 '!H774)</f>
        <v/>
      </c>
      <c r="G774" s="123" t="str">
        <f>IF('表格编辑 '!I774="","",'表格编辑 '!I774)</f>
        <v/>
      </c>
      <c r="H774" s="123" t="str">
        <f>IF('表格编辑 '!J774="","",'表格编辑 '!J774)</f>
        <v>test_deadth_event(RECEIVER, ARG0, ARG1, ARG2, ARG3,ARG4)</v>
      </c>
      <c r="I774" s="123">
        <f>IF('表格编辑 '!K774="","",'表格编辑 '!K774)</f>
        <v>1</v>
      </c>
      <c r="J774" s="123">
        <f>IF('表格编辑 '!L774="","",'表格编辑 '!L774)</f>
        <v>3396</v>
      </c>
      <c r="K774" s="123">
        <f>IF('表格编辑 '!M774="","",'表格编辑 '!M774)</f>
        <v>1620</v>
      </c>
      <c r="L774" s="123" t="str">
        <f>IF('表格编辑 '!N774="","",'表格编辑 '!N774)</f>
        <v/>
      </c>
      <c r="M774" s="123" t="str">
        <f>IF('表格编辑 '!O774="","",'表格编辑 '!O774)</f>
        <v/>
      </c>
      <c r="N774" s="123" t="str">
        <f>IF('表格编辑 '!P774="","",'表格编辑 '!P774)</f>
        <v/>
      </c>
      <c r="O774" s="123" t="str">
        <f>IF('表格编辑 '!Q774="","",'表格编辑 '!Q774)</f>
        <v/>
      </c>
      <c r="P774" s="123" t="str">
        <f>IF('表格编辑 '!R774="","",'表格编辑 '!R774)</f>
        <v/>
      </c>
      <c r="Q774" s="123">
        <f>IF('表格编辑 '!S774="","",'表格编辑 '!S774)</f>
        <v>320</v>
      </c>
      <c r="R774" s="123" t="str">
        <f>IF('表格编辑 '!T774="","",'表格编辑 '!T774)</f>
        <v/>
      </c>
      <c r="S774" s="123" t="str">
        <f>IF('表格编辑 '!U774="","",'表格编辑 '!U774)</f>
        <v/>
      </c>
      <c r="T774" s="123" t="str">
        <f>IF('表格编辑 '!V774="","",'表格编辑 '!V774)</f>
        <v/>
      </c>
      <c r="U774" s="123" t="str">
        <f>IF('表格编辑 '!W774="","",'表格编辑 '!W774)</f>
        <v/>
      </c>
      <c r="V774" s="123" t="str">
        <f>IF('表格编辑 '!X774="","",'表格编辑 '!X774)</f>
        <v/>
      </c>
      <c r="W774" s="123" t="str">
        <f>IF('表格编辑 '!Y774="","",'表格编辑 '!Y774)</f>
        <v/>
      </c>
      <c r="X774" s="123" t="str">
        <f>IF('表格编辑 '!Z774="","",'表格编辑 '!Z774)</f>
        <v/>
      </c>
      <c r="Y774" s="123" t="str">
        <f>IF('表格编辑 '!AA774="","",'表格编辑 '!AA774)</f>
        <v/>
      </c>
      <c r="Z774" s="123" t="str">
        <f>IF('表格编辑 '!AB774="","",'表格编辑 '!AB774)</f>
        <v/>
      </c>
      <c r="AA774" s="123" t="str">
        <f>IF('表格编辑 '!AC774="","",'表格编辑 '!AC774)</f>
        <v/>
      </c>
      <c r="AB774" s="123" t="str">
        <f>IF('表格编辑 '!AD774="","",'表格编辑 '!AD774)</f>
        <v/>
      </c>
      <c r="AC774" s="123" t="str">
        <f>IF('表格编辑 '!AE774="","",'表格编辑 '!AE774)</f>
        <v/>
      </c>
      <c r="AD774" s="123">
        <f>IF('表格编辑 '!AF774="","",'表格编辑 '!AF774)</f>
        <v>140361</v>
      </c>
    </row>
    <row r="775" spans="1:30">
      <c r="A775" s="123">
        <f>IF('表格编辑 '!A775="","",'表格编辑 '!A775)</f>
        <v>40362</v>
      </c>
      <c r="B775" s="123">
        <f>IF('表格编辑 '!B775="","",'表格编辑 '!B775)</f>
        <v>50153</v>
      </c>
      <c r="C775" s="123">
        <f>IF('表格编辑 '!E775="","",'表格编辑 '!E775)</f>
        <v>54</v>
      </c>
      <c r="D775" s="123" t="str">
        <f>IF('表格编辑 '!F775="","",'表格编辑 '!F775)</f>
        <v>AI_born_event(RECEIVER, ARG0, ARG1, ARG2, ARG3,ARG4)</v>
      </c>
      <c r="E775" s="123" t="str">
        <f>IF('表格编辑 '!G775="","",'表格编辑 '!G775)</f>
        <v>AI_update_event(RECEIVER, ARG0, ARG1, ARG2, ARG3,ARG4)</v>
      </c>
      <c r="F775" s="123" t="str">
        <f>IF('表格编辑 '!H775="","",'表格编辑 '!H775)</f>
        <v/>
      </c>
      <c r="G775" s="123" t="str">
        <f>IF('表格编辑 '!I775="","",'表格编辑 '!I775)</f>
        <v/>
      </c>
      <c r="H775" s="123" t="str">
        <f>IF('表格编辑 '!J775="","",'表格编辑 '!J775)</f>
        <v>test_deadth_event(RECEIVER, ARG0, ARG1, ARG2, ARG3,ARG4)</v>
      </c>
      <c r="I775" s="123">
        <f>IF('表格编辑 '!K775="","",'表格编辑 '!K775)</f>
        <v>1</v>
      </c>
      <c r="J775" s="123">
        <f>IF('表格编辑 '!L775="","",'表格编辑 '!L775)</f>
        <v>1994</v>
      </c>
      <c r="K775" s="123">
        <f>IF('表格编辑 '!M775="","",'表格编辑 '!M775)</f>
        <v>1620</v>
      </c>
      <c r="L775" s="123" t="str">
        <f>IF('表格编辑 '!N775="","",'表格编辑 '!N775)</f>
        <v/>
      </c>
      <c r="M775" s="123" t="str">
        <f>IF('表格编辑 '!O775="","",'表格编辑 '!O775)</f>
        <v/>
      </c>
      <c r="N775" s="123" t="str">
        <f>IF('表格编辑 '!P775="","",'表格编辑 '!P775)</f>
        <v/>
      </c>
      <c r="O775" s="123" t="str">
        <f>IF('表格编辑 '!Q775="","",'表格编辑 '!Q775)</f>
        <v/>
      </c>
      <c r="P775" s="123" t="str">
        <f>IF('表格编辑 '!R775="","",'表格编辑 '!R775)</f>
        <v/>
      </c>
      <c r="Q775" s="123">
        <f>IF('表格编辑 '!S775="","",'表格编辑 '!S775)</f>
        <v>320</v>
      </c>
      <c r="R775" s="123" t="str">
        <f>IF('表格编辑 '!T775="","",'表格编辑 '!T775)</f>
        <v/>
      </c>
      <c r="S775" s="123" t="str">
        <f>IF('表格编辑 '!U775="","",'表格编辑 '!U775)</f>
        <v/>
      </c>
      <c r="T775" s="123" t="str">
        <f>IF('表格编辑 '!V775="","",'表格编辑 '!V775)</f>
        <v/>
      </c>
      <c r="U775" s="123" t="str">
        <f>IF('表格编辑 '!W775="","",'表格编辑 '!W775)</f>
        <v/>
      </c>
      <c r="V775" s="123" t="str">
        <f>IF('表格编辑 '!X775="","",'表格编辑 '!X775)</f>
        <v/>
      </c>
      <c r="W775" s="123" t="str">
        <f>IF('表格编辑 '!Y775="","",'表格编辑 '!Y775)</f>
        <v/>
      </c>
      <c r="X775" s="123" t="str">
        <f>IF('表格编辑 '!Z775="","",'表格编辑 '!Z775)</f>
        <v/>
      </c>
      <c r="Y775" s="123" t="str">
        <f>IF('表格编辑 '!AA775="","",'表格编辑 '!AA775)</f>
        <v/>
      </c>
      <c r="Z775" s="123" t="str">
        <f>IF('表格编辑 '!AB775="","",'表格编辑 '!AB775)</f>
        <v/>
      </c>
      <c r="AA775" s="123" t="str">
        <f>IF('表格编辑 '!AC775="","",'表格编辑 '!AC775)</f>
        <v/>
      </c>
      <c r="AB775" s="123" t="str">
        <f>IF('表格编辑 '!AD775="","",'表格编辑 '!AD775)</f>
        <v/>
      </c>
      <c r="AC775" s="123" t="str">
        <f>IF('表格编辑 '!AE775="","",'表格编辑 '!AE775)</f>
        <v/>
      </c>
      <c r="AD775" s="123">
        <f>IF('表格编辑 '!AF775="","",'表格编辑 '!AF775)</f>
        <v>140362</v>
      </c>
    </row>
    <row r="776" spans="1:30">
      <c r="A776" s="123">
        <f>IF('表格编辑 '!A776="","",'表格编辑 '!A776)</f>
        <v>40363</v>
      </c>
      <c r="B776" s="123">
        <f>IF('表格编辑 '!B776="","",'表格编辑 '!B776)</f>
        <v>50129</v>
      </c>
      <c r="C776" s="123">
        <f>IF('表格编辑 '!E776="","",'表格编辑 '!E776)</f>
        <v>54</v>
      </c>
      <c r="D776" s="123" t="str">
        <f>IF('表格编辑 '!F776="","",'表格编辑 '!F776)</f>
        <v>AI_born_event(RECEIVER, ARG0, ARG1, ARG2, ARG3,ARG4)</v>
      </c>
      <c r="E776" s="123" t="str">
        <f>IF('表格编辑 '!G776="","",'表格编辑 '!G776)</f>
        <v>AI_update_event(RECEIVER, ARG0, ARG1, ARG2, ARG3,ARG4)</v>
      </c>
      <c r="F776" s="123" t="str">
        <f>IF('表格编辑 '!H776="","",'表格编辑 '!H776)</f>
        <v/>
      </c>
      <c r="G776" s="123" t="str">
        <f>IF('表格编辑 '!I776="","",'表格编辑 '!I776)</f>
        <v/>
      </c>
      <c r="H776" s="123" t="str">
        <f>IF('表格编辑 '!J776="","",'表格编辑 '!J776)</f>
        <v>test_deadth_event(RECEIVER, ARG0, ARG1, ARG2, ARG3,ARG4)</v>
      </c>
      <c r="I776" s="123">
        <f>IF('表格编辑 '!K776="","",'表格编辑 '!K776)</f>
        <v>1</v>
      </c>
      <c r="J776" s="123">
        <f>IF('表格编辑 '!L776="","",'表格编辑 '!L776)</f>
        <v>1828</v>
      </c>
      <c r="K776" s="123">
        <f>IF('表格编辑 '!M776="","",'表格编辑 '!M776)</f>
        <v>1620</v>
      </c>
      <c r="L776" s="123" t="str">
        <f>IF('表格编辑 '!N776="","",'表格编辑 '!N776)</f>
        <v/>
      </c>
      <c r="M776" s="123" t="str">
        <f>IF('表格编辑 '!O776="","",'表格编辑 '!O776)</f>
        <v/>
      </c>
      <c r="N776" s="123" t="str">
        <f>IF('表格编辑 '!P776="","",'表格编辑 '!P776)</f>
        <v/>
      </c>
      <c r="O776" s="123" t="str">
        <f>IF('表格编辑 '!Q776="","",'表格编辑 '!Q776)</f>
        <v/>
      </c>
      <c r="P776" s="123" t="str">
        <f>IF('表格编辑 '!R776="","",'表格编辑 '!R776)</f>
        <v/>
      </c>
      <c r="Q776" s="123">
        <f>IF('表格编辑 '!S776="","",'表格编辑 '!S776)</f>
        <v>320</v>
      </c>
      <c r="R776" s="123" t="str">
        <f>IF('表格编辑 '!T776="","",'表格编辑 '!T776)</f>
        <v/>
      </c>
      <c r="S776" s="123" t="str">
        <f>IF('表格编辑 '!U776="","",'表格编辑 '!U776)</f>
        <v/>
      </c>
      <c r="T776" s="123" t="str">
        <f>IF('表格编辑 '!V776="","",'表格编辑 '!V776)</f>
        <v/>
      </c>
      <c r="U776" s="123" t="str">
        <f>IF('表格编辑 '!W776="","",'表格编辑 '!W776)</f>
        <v/>
      </c>
      <c r="V776" s="123" t="str">
        <f>IF('表格编辑 '!X776="","",'表格编辑 '!X776)</f>
        <v/>
      </c>
      <c r="W776" s="123" t="str">
        <f>IF('表格编辑 '!Y776="","",'表格编辑 '!Y776)</f>
        <v/>
      </c>
      <c r="X776" s="123" t="str">
        <f>IF('表格编辑 '!Z776="","",'表格编辑 '!Z776)</f>
        <v/>
      </c>
      <c r="Y776" s="123" t="str">
        <f>IF('表格编辑 '!AA776="","",'表格编辑 '!AA776)</f>
        <v/>
      </c>
      <c r="Z776" s="123" t="str">
        <f>IF('表格编辑 '!AB776="","",'表格编辑 '!AB776)</f>
        <v/>
      </c>
      <c r="AA776" s="123" t="str">
        <f>IF('表格编辑 '!AC776="","",'表格编辑 '!AC776)</f>
        <v/>
      </c>
      <c r="AB776" s="123" t="str">
        <f>IF('表格编辑 '!AD776="","",'表格编辑 '!AD776)</f>
        <v/>
      </c>
      <c r="AC776" s="123" t="str">
        <f>IF('表格编辑 '!AE776="","",'表格编辑 '!AE776)</f>
        <v/>
      </c>
      <c r="AD776" s="123">
        <f>IF('表格编辑 '!AF776="","",'表格编辑 '!AF776)</f>
        <v>140363</v>
      </c>
    </row>
    <row r="777" spans="1:30">
      <c r="A777" s="123">
        <f>IF('表格编辑 '!A777="","",'表格编辑 '!A777)</f>
        <v>40364</v>
      </c>
      <c r="B777" s="123">
        <f>IF('表格编辑 '!B777="","",'表格编辑 '!B777)</f>
        <v>50131</v>
      </c>
      <c r="C777" s="123">
        <f>IF('表格编辑 '!E777="","",'表格编辑 '!E777)</f>
        <v>54</v>
      </c>
      <c r="D777" s="123" t="str">
        <f>IF('表格编辑 '!F777="","",'表格编辑 '!F777)</f>
        <v>AI_born_event(RECEIVER, ARG0, ARG1, ARG2, ARG3,ARG4)</v>
      </c>
      <c r="E777" s="123" t="str">
        <f>IF('表格编辑 '!G777="","",'表格编辑 '!G777)</f>
        <v>AI_update_event(RECEIVER, ARG0, ARG1, ARG2, ARG3,ARG4)</v>
      </c>
      <c r="F777" s="123" t="str">
        <f>IF('表格编辑 '!H777="","",'表格编辑 '!H777)</f>
        <v/>
      </c>
      <c r="G777" s="123" t="str">
        <f>IF('表格编辑 '!I777="","",'表格编辑 '!I777)</f>
        <v/>
      </c>
      <c r="H777" s="123" t="str">
        <f>IF('表格编辑 '!J777="","",'表格编辑 '!J777)</f>
        <v>test_deadth_event(RECEIVER, ARG0, ARG1, ARG2, ARG3,ARG4)</v>
      </c>
      <c r="I777" s="123">
        <f>IF('表格编辑 '!K777="","",'表格编辑 '!K777)</f>
        <v>1</v>
      </c>
      <c r="J777" s="123">
        <f>IF('表格编辑 '!L777="","",'表格编辑 '!L777)</f>
        <v>1748</v>
      </c>
      <c r="K777" s="123">
        <f>IF('表格编辑 '!M777="","",'表格编辑 '!M777)</f>
        <v>1620</v>
      </c>
      <c r="L777" s="123" t="str">
        <f>IF('表格编辑 '!N777="","",'表格编辑 '!N777)</f>
        <v/>
      </c>
      <c r="M777" s="123" t="str">
        <f>IF('表格编辑 '!O777="","",'表格编辑 '!O777)</f>
        <v/>
      </c>
      <c r="N777" s="123" t="str">
        <f>IF('表格编辑 '!P777="","",'表格编辑 '!P777)</f>
        <v/>
      </c>
      <c r="O777" s="123" t="str">
        <f>IF('表格编辑 '!Q777="","",'表格编辑 '!Q777)</f>
        <v/>
      </c>
      <c r="P777" s="123" t="str">
        <f>IF('表格编辑 '!R777="","",'表格编辑 '!R777)</f>
        <v/>
      </c>
      <c r="Q777" s="123">
        <f>IF('表格编辑 '!S777="","",'表格编辑 '!S777)</f>
        <v>320</v>
      </c>
      <c r="R777" s="123" t="str">
        <f>IF('表格编辑 '!T777="","",'表格编辑 '!T777)</f>
        <v/>
      </c>
      <c r="S777" s="123" t="str">
        <f>IF('表格编辑 '!U777="","",'表格编辑 '!U777)</f>
        <v/>
      </c>
      <c r="T777" s="123" t="str">
        <f>IF('表格编辑 '!V777="","",'表格编辑 '!V777)</f>
        <v/>
      </c>
      <c r="U777" s="123" t="str">
        <f>IF('表格编辑 '!W777="","",'表格编辑 '!W777)</f>
        <v/>
      </c>
      <c r="V777" s="123" t="str">
        <f>IF('表格编辑 '!X777="","",'表格编辑 '!X777)</f>
        <v/>
      </c>
      <c r="W777" s="123" t="str">
        <f>IF('表格编辑 '!Y777="","",'表格编辑 '!Y777)</f>
        <v/>
      </c>
      <c r="X777" s="123" t="str">
        <f>IF('表格编辑 '!Z777="","",'表格编辑 '!Z777)</f>
        <v/>
      </c>
      <c r="Y777" s="123" t="str">
        <f>IF('表格编辑 '!AA777="","",'表格编辑 '!AA777)</f>
        <v/>
      </c>
      <c r="Z777" s="123" t="str">
        <f>IF('表格编辑 '!AB777="","",'表格编辑 '!AB777)</f>
        <v/>
      </c>
      <c r="AA777" s="123" t="str">
        <f>IF('表格编辑 '!AC777="","",'表格编辑 '!AC777)</f>
        <v/>
      </c>
      <c r="AB777" s="123" t="str">
        <f>IF('表格编辑 '!AD777="","",'表格编辑 '!AD777)</f>
        <v/>
      </c>
      <c r="AC777" s="123" t="str">
        <f>IF('表格编辑 '!AE777="","",'表格编辑 '!AE777)</f>
        <v/>
      </c>
      <c r="AD777" s="123">
        <f>IF('表格编辑 '!AF777="","",'表格编辑 '!AF777)</f>
        <v>140364</v>
      </c>
    </row>
    <row r="778" spans="1:30">
      <c r="A778" s="123">
        <f>IF('表格编辑 '!A778="","",'表格编辑 '!A778)</f>
        <v>40365</v>
      </c>
      <c r="B778" s="123">
        <f>IF('表格编辑 '!B778="","",'表格编辑 '!B778)</f>
        <v>50037</v>
      </c>
      <c r="C778" s="123">
        <f>IF('表格编辑 '!E778="","",'表格编辑 '!E778)</f>
        <v>54</v>
      </c>
      <c r="D778" s="123" t="str">
        <f>IF('表格编辑 '!F778="","",'表格编辑 '!F778)</f>
        <v>AI_born_event(RECEIVER, ARG0, ARG1, ARG2, ARG3,ARG4)</v>
      </c>
      <c r="E778" s="123" t="str">
        <f>IF('表格编辑 '!G778="","",'表格编辑 '!G778)</f>
        <v>AI_update_event(RECEIVER, ARG0, ARG1, ARG2, ARG3,ARG4)</v>
      </c>
      <c r="F778" s="123" t="str">
        <f>IF('表格编辑 '!H778="","",'表格编辑 '!H778)</f>
        <v/>
      </c>
      <c r="G778" s="123" t="str">
        <f>IF('表格编辑 '!I778="","",'表格编辑 '!I778)</f>
        <v/>
      </c>
      <c r="H778" s="123" t="str">
        <f>IF('表格编辑 '!J778="","",'表格编辑 '!J778)</f>
        <v>test_deadth_event(RECEIVER, ARG0, ARG1, ARG2, ARG3,ARG4)</v>
      </c>
      <c r="I778" s="123">
        <f>IF('表格编辑 '!K778="","",'表格编辑 '!K778)</f>
        <v>1</v>
      </c>
      <c r="J778" s="123">
        <f>IF('表格编辑 '!L778="","",'表格编辑 '!L778)</f>
        <v>2166</v>
      </c>
      <c r="K778" s="123">
        <f>IF('表格编辑 '!M778="","",'表格编辑 '!M778)</f>
        <v>1620</v>
      </c>
      <c r="L778" s="123" t="str">
        <f>IF('表格编辑 '!N778="","",'表格编辑 '!N778)</f>
        <v/>
      </c>
      <c r="M778" s="123" t="str">
        <f>IF('表格编辑 '!O778="","",'表格编辑 '!O778)</f>
        <v/>
      </c>
      <c r="N778" s="123" t="str">
        <f>IF('表格编辑 '!P778="","",'表格编辑 '!P778)</f>
        <v/>
      </c>
      <c r="O778" s="123" t="str">
        <f>IF('表格编辑 '!Q778="","",'表格编辑 '!Q778)</f>
        <v/>
      </c>
      <c r="P778" s="123" t="str">
        <f>IF('表格编辑 '!R778="","",'表格编辑 '!R778)</f>
        <v/>
      </c>
      <c r="Q778" s="123">
        <f>IF('表格编辑 '!S778="","",'表格编辑 '!S778)</f>
        <v>320</v>
      </c>
      <c r="R778" s="123" t="str">
        <f>IF('表格编辑 '!T778="","",'表格编辑 '!T778)</f>
        <v/>
      </c>
      <c r="S778" s="123" t="str">
        <f>IF('表格编辑 '!U778="","",'表格编辑 '!U778)</f>
        <v/>
      </c>
      <c r="T778" s="123" t="str">
        <f>IF('表格编辑 '!V778="","",'表格编辑 '!V778)</f>
        <v/>
      </c>
      <c r="U778" s="123" t="str">
        <f>IF('表格编辑 '!W778="","",'表格编辑 '!W778)</f>
        <v/>
      </c>
      <c r="V778" s="123" t="str">
        <f>IF('表格编辑 '!X778="","",'表格编辑 '!X778)</f>
        <v/>
      </c>
      <c r="W778" s="123" t="str">
        <f>IF('表格编辑 '!Y778="","",'表格编辑 '!Y778)</f>
        <v/>
      </c>
      <c r="X778" s="123" t="str">
        <f>IF('表格编辑 '!Z778="","",'表格编辑 '!Z778)</f>
        <v/>
      </c>
      <c r="Y778" s="123" t="str">
        <f>IF('表格编辑 '!AA778="","",'表格编辑 '!AA778)</f>
        <v/>
      </c>
      <c r="Z778" s="123" t="str">
        <f>IF('表格编辑 '!AB778="","",'表格编辑 '!AB778)</f>
        <v/>
      </c>
      <c r="AA778" s="123" t="str">
        <f>IF('表格编辑 '!AC778="","",'表格编辑 '!AC778)</f>
        <v/>
      </c>
      <c r="AB778" s="123" t="str">
        <f>IF('表格编辑 '!AD778="","",'表格编辑 '!AD778)</f>
        <v/>
      </c>
      <c r="AC778" s="123" t="str">
        <f>IF('表格编辑 '!AE778="","",'表格编辑 '!AE778)</f>
        <v/>
      </c>
      <c r="AD778" s="123">
        <f>IF('表格编辑 '!AF778="","",'表格编辑 '!AF778)</f>
        <v>140365</v>
      </c>
    </row>
    <row r="779" spans="1:30">
      <c r="A779" s="123">
        <f>IF('表格编辑 '!A779="","",'表格编辑 '!A779)</f>
        <v>40366</v>
      </c>
      <c r="B779" s="123">
        <f>IF('表格编辑 '!B779="","",'表格编辑 '!B779)</f>
        <v>50138</v>
      </c>
      <c r="C779" s="123">
        <f>IF('表格编辑 '!E779="","",'表格编辑 '!E779)</f>
        <v>54</v>
      </c>
      <c r="D779" s="123" t="str">
        <f>IF('表格编辑 '!F779="","",'表格编辑 '!F779)</f>
        <v>AI_born_event(RECEIVER, ARG0, ARG1, ARG2, ARG3,ARG4)</v>
      </c>
      <c r="E779" s="123" t="str">
        <f>IF('表格编辑 '!G779="","",'表格编辑 '!G779)</f>
        <v>AI_update_event(RECEIVER, ARG0, ARG1, ARG2, ARG3,ARG4)</v>
      </c>
      <c r="F779" s="123" t="str">
        <f>IF('表格编辑 '!H779="","",'表格编辑 '!H779)</f>
        <v/>
      </c>
      <c r="G779" s="123" t="str">
        <f>IF('表格编辑 '!I779="","",'表格编辑 '!I779)</f>
        <v/>
      </c>
      <c r="H779" s="123" t="str">
        <f>IF('表格编辑 '!J779="","",'表格编辑 '!J779)</f>
        <v>test_deadth_event(RECEIVER, ARG0, ARG1, ARG2, ARG3,ARG4)</v>
      </c>
      <c r="I779" s="123">
        <f>IF('表格编辑 '!K779="","",'表格编辑 '!K779)</f>
        <v>1</v>
      </c>
      <c r="J779" s="123">
        <f>IF('表格编辑 '!L779="","",'表格编辑 '!L779)</f>
        <v>1180</v>
      </c>
      <c r="K779" s="123">
        <f>IF('表格编辑 '!M779="","",'表格编辑 '!M779)</f>
        <v>1620</v>
      </c>
      <c r="L779" s="123" t="str">
        <f>IF('表格编辑 '!N779="","",'表格编辑 '!N779)</f>
        <v/>
      </c>
      <c r="M779" s="123" t="str">
        <f>IF('表格编辑 '!O779="","",'表格编辑 '!O779)</f>
        <v/>
      </c>
      <c r="N779" s="123" t="str">
        <f>IF('表格编辑 '!P779="","",'表格编辑 '!P779)</f>
        <v/>
      </c>
      <c r="O779" s="123" t="str">
        <f>IF('表格编辑 '!Q779="","",'表格编辑 '!Q779)</f>
        <v/>
      </c>
      <c r="P779" s="123" t="str">
        <f>IF('表格编辑 '!R779="","",'表格编辑 '!R779)</f>
        <v/>
      </c>
      <c r="Q779" s="123">
        <f>IF('表格编辑 '!S779="","",'表格编辑 '!S779)</f>
        <v>320</v>
      </c>
      <c r="R779" s="123" t="str">
        <f>IF('表格编辑 '!T779="","",'表格编辑 '!T779)</f>
        <v/>
      </c>
      <c r="S779" s="123" t="str">
        <f>IF('表格编辑 '!U779="","",'表格编辑 '!U779)</f>
        <v/>
      </c>
      <c r="T779" s="123" t="str">
        <f>IF('表格编辑 '!V779="","",'表格编辑 '!V779)</f>
        <v/>
      </c>
      <c r="U779" s="123" t="str">
        <f>IF('表格编辑 '!W779="","",'表格编辑 '!W779)</f>
        <v/>
      </c>
      <c r="V779" s="123" t="str">
        <f>IF('表格编辑 '!X779="","",'表格编辑 '!X779)</f>
        <v/>
      </c>
      <c r="W779" s="123" t="str">
        <f>IF('表格编辑 '!Y779="","",'表格编辑 '!Y779)</f>
        <v/>
      </c>
      <c r="X779" s="123" t="str">
        <f>IF('表格编辑 '!Z779="","",'表格编辑 '!Z779)</f>
        <v/>
      </c>
      <c r="Y779" s="123" t="str">
        <f>IF('表格编辑 '!AA779="","",'表格编辑 '!AA779)</f>
        <v/>
      </c>
      <c r="Z779" s="123" t="str">
        <f>IF('表格编辑 '!AB779="","",'表格编辑 '!AB779)</f>
        <v/>
      </c>
      <c r="AA779" s="123" t="str">
        <f>IF('表格编辑 '!AC779="","",'表格编辑 '!AC779)</f>
        <v/>
      </c>
      <c r="AB779" s="123" t="str">
        <f>IF('表格编辑 '!AD779="","",'表格编辑 '!AD779)</f>
        <v/>
      </c>
      <c r="AC779" s="123" t="str">
        <f>IF('表格编辑 '!AE779="","",'表格编辑 '!AE779)</f>
        <v/>
      </c>
      <c r="AD779" s="123">
        <f>IF('表格编辑 '!AF779="","",'表格编辑 '!AF779)</f>
        <v>140366</v>
      </c>
    </row>
    <row r="780" spans="1:30">
      <c r="A780" s="123">
        <f>IF('表格编辑 '!A780="","",'表格编辑 '!A780)</f>
        <v>40367</v>
      </c>
      <c r="B780" s="123">
        <f>IF('表格编辑 '!B780="","",'表格编辑 '!B780)</f>
        <v>50038</v>
      </c>
      <c r="C780" s="123">
        <f>IF('表格编辑 '!E780="","",'表格编辑 '!E780)</f>
        <v>54</v>
      </c>
      <c r="D780" s="123" t="str">
        <f>IF('表格编辑 '!F780="","",'表格编辑 '!F780)</f>
        <v>AI_born_event(RECEIVER, ARG0, ARG1, ARG2, ARG3,ARG4)</v>
      </c>
      <c r="E780" s="123" t="str">
        <f>IF('表格编辑 '!G780="","",'表格编辑 '!G780)</f>
        <v>AI_update_event(RECEIVER, ARG0, ARG1, ARG2, ARG3,ARG4)</v>
      </c>
      <c r="F780" s="123" t="str">
        <f>IF('表格编辑 '!H780="","",'表格编辑 '!H780)</f>
        <v/>
      </c>
      <c r="G780" s="123" t="str">
        <f>IF('表格编辑 '!I780="","",'表格编辑 '!I780)</f>
        <v/>
      </c>
      <c r="H780" s="123" t="str">
        <f>IF('表格编辑 '!J780="","",'表格编辑 '!J780)</f>
        <v>test_deadth_event(RECEIVER, ARG0, ARG1, ARG2, ARG3,ARG4)</v>
      </c>
      <c r="I780" s="123">
        <f>IF('表格编辑 '!K780="","",'表格编辑 '!K780)</f>
        <v>1</v>
      </c>
      <c r="J780" s="123">
        <f>IF('表格编辑 '!L780="","",'表格编辑 '!L780)</f>
        <v>2876</v>
      </c>
      <c r="K780" s="123">
        <f>IF('表格编辑 '!M780="","",'表格编辑 '!M780)</f>
        <v>1620</v>
      </c>
      <c r="L780" s="123" t="str">
        <f>IF('表格编辑 '!N780="","",'表格编辑 '!N780)</f>
        <v/>
      </c>
      <c r="M780" s="123" t="str">
        <f>IF('表格编辑 '!O780="","",'表格编辑 '!O780)</f>
        <v/>
      </c>
      <c r="N780" s="123" t="str">
        <f>IF('表格编辑 '!P780="","",'表格编辑 '!P780)</f>
        <v/>
      </c>
      <c r="O780" s="123" t="str">
        <f>IF('表格编辑 '!Q780="","",'表格编辑 '!Q780)</f>
        <v/>
      </c>
      <c r="P780" s="123" t="str">
        <f>IF('表格编辑 '!R780="","",'表格编辑 '!R780)</f>
        <v/>
      </c>
      <c r="Q780" s="123">
        <f>IF('表格编辑 '!S780="","",'表格编辑 '!S780)</f>
        <v>320</v>
      </c>
      <c r="R780" s="123" t="str">
        <f>IF('表格编辑 '!T780="","",'表格编辑 '!T780)</f>
        <v/>
      </c>
      <c r="S780" s="123" t="str">
        <f>IF('表格编辑 '!U780="","",'表格编辑 '!U780)</f>
        <v/>
      </c>
      <c r="T780" s="123" t="str">
        <f>IF('表格编辑 '!V780="","",'表格编辑 '!V780)</f>
        <v/>
      </c>
      <c r="U780" s="123" t="str">
        <f>IF('表格编辑 '!W780="","",'表格编辑 '!W780)</f>
        <v/>
      </c>
      <c r="V780" s="123" t="str">
        <f>IF('表格编辑 '!X780="","",'表格编辑 '!X780)</f>
        <v/>
      </c>
      <c r="W780" s="123" t="str">
        <f>IF('表格编辑 '!Y780="","",'表格编辑 '!Y780)</f>
        <v/>
      </c>
      <c r="X780" s="123" t="str">
        <f>IF('表格编辑 '!Z780="","",'表格编辑 '!Z780)</f>
        <v/>
      </c>
      <c r="Y780" s="123" t="str">
        <f>IF('表格编辑 '!AA780="","",'表格编辑 '!AA780)</f>
        <v/>
      </c>
      <c r="Z780" s="123" t="str">
        <f>IF('表格编辑 '!AB780="","",'表格编辑 '!AB780)</f>
        <v/>
      </c>
      <c r="AA780" s="123" t="str">
        <f>IF('表格编辑 '!AC780="","",'表格编辑 '!AC780)</f>
        <v/>
      </c>
      <c r="AB780" s="123" t="str">
        <f>IF('表格编辑 '!AD780="","",'表格编辑 '!AD780)</f>
        <v/>
      </c>
      <c r="AC780" s="123" t="str">
        <f>IF('表格编辑 '!AE780="","",'表格编辑 '!AE780)</f>
        <v/>
      </c>
      <c r="AD780" s="123">
        <f>IF('表格编辑 '!AF780="","",'表格编辑 '!AF780)</f>
        <v>140367</v>
      </c>
    </row>
    <row r="781" spans="1:30">
      <c r="A781" s="123">
        <f>IF('表格编辑 '!A781="","",'表格编辑 '!A781)</f>
        <v>40368</v>
      </c>
      <c r="B781" s="123">
        <f>IF('表格编辑 '!B781="","",'表格编辑 '!B781)</f>
        <v>50019</v>
      </c>
      <c r="C781" s="123">
        <f>IF('表格编辑 '!E781="","",'表格编辑 '!E781)</f>
        <v>54</v>
      </c>
      <c r="D781" s="123" t="str">
        <f>IF('表格编辑 '!F781="","",'表格编辑 '!F781)</f>
        <v>AI_born_event(RECEIVER, ARG0, ARG1, ARG2, ARG3,ARG4)</v>
      </c>
      <c r="E781" s="123" t="str">
        <f>IF('表格编辑 '!G781="","",'表格编辑 '!G781)</f>
        <v>AI_update_event(RECEIVER, ARG0, ARG1, ARG2, ARG3,ARG4)</v>
      </c>
      <c r="F781" s="123" t="str">
        <f>IF('表格编辑 '!H781="","",'表格编辑 '!H781)</f>
        <v/>
      </c>
      <c r="G781" s="123" t="str">
        <f>IF('表格编辑 '!I781="","",'表格编辑 '!I781)</f>
        <v/>
      </c>
      <c r="H781" s="123" t="str">
        <f>IF('表格编辑 '!J781="","",'表格编辑 '!J781)</f>
        <v>test_deadth_event(RECEIVER, ARG0, ARG1, ARG2, ARG3,ARG4)</v>
      </c>
      <c r="I781" s="123">
        <f>IF('表格编辑 '!K781="","",'表格编辑 '!K781)</f>
        <v>1</v>
      </c>
      <c r="J781" s="123">
        <f>IF('表格编辑 '!L781="","",'表格编辑 '!L781)</f>
        <v>2840</v>
      </c>
      <c r="K781" s="123">
        <f>IF('表格编辑 '!M781="","",'表格编辑 '!M781)</f>
        <v>1620</v>
      </c>
      <c r="L781" s="123" t="str">
        <f>IF('表格编辑 '!N781="","",'表格编辑 '!N781)</f>
        <v/>
      </c>
      <c r="M781" s="123" t="str">
        <f>IF('表格编辑 '!O781="","",'表格编辑 '!O781)</f>
        <v/>
      </c>
      <c r="N781" s="123" t="str">
        <f>IF('表格编辑 '!P781="","",'表格编辑 '!P781)</f>
        <v/>
      </c>
      <c r="O781" s="123" t="str">
        <f>IF('表格编辑 '!Q781="","",'表格编辑 '!Q781)</f>
        <v/>
      </c>
      <c r="P781" s="123" t="str">
        <f>IF('表格编辑 '!R781="","",'表格编辑 '!R781)</f>
        <v/>
      </c>
      <c r="Q781" s="123">
        <f>IF('表格编辑 '!S781="","",'表格编辑 '!S781)</f>
        <v>320</v>
      </c>
      <c r="R781" s="123" t="str">
        <f>IF('表格编辑 '!T781="","",'表格编辑 '!T781)</f>
        <v/>
      </c>
      <c r="S781" s="123" t="str">
        <f>IF('表格编辑 '!U781="","",'表格编辑 '!U781)</f>
        <v/>
      </c>
      <c r="T781" s="123" t="str">
        <f>IF('表格编辑 '!V781="","",'表格编辑 '!V781)</f>
        <v/>
      </c>
      <c r="U781" s="123" t="str">
        <f>IF('表格编辑 '!W781="","",'表格编辑 '!W781)</f>
        <v/>
      </c>
      <c r="V781" s="123" t="str">
        <f>IF('表格编辑 '!X781="","",'表格编辑 '!X781)</f>
        <v/>
      </c>
      <c r="W781" s="123" t="str">
        <f>IF('表格编辑 '!Y781="","",'表格编辑 '!Y781)</f>
        <v/>
      </c>
      <c r="X781" s="123" t="str">
        <f>IF('表格编辑 '!Z781="","",'表格编辑 '!Z781)</f>
        <v/>
      </c>
      <c r="Y781" s="123" t="str">
        <f>IF('表格编辑 '!AA781="","",'表格编辑 '!AA781)</f>
        <v/>
      </c>
      <c r="Z781" s="123" t="str">
        <f>IF('表格编辑 '!AB781="","",'表格编辑 '!AB781)</f>
        <v/>
      </c>
      <c r="AA781" s="123" t="str">
        <f>IF('表格编辑 '!AC781="","",'表格编辑 '!AC781)</f>
        <v/>
      </c>
      <c r="AB781" s="123" t="str">
        <f>IF('表格编辑 '!AD781="","",'表格编辑 '!AD781)</f>
        <v/>
      </c>
      <c r="AC781" s="123" t="str">
        <f>IF('表格编辑 '!AE781="","",'表格编辑 '!AE781)</f>
        <v/>
      </c>
      <c r="AD781" s="123">
        <f>IF('表格编辑 '!AF781="","",'表格编辑 '!AF781)</f>
        <v>140368</v>
      </c>
    </row>
    <row r="782" spans="1:30">
      <c r="A782" s="123">
        <f>IF('表格编辑 '!A782="","",'表格编辑 '!A782)</f>
        <v>40369</v>
      </c>
      <c r="B782" s="123">
        <f>IF('表格编辑 '!B782="","",'表格编辑 '!B782)</f>
        <v>50023</v>
      </c>
      <c r="C782" s="123">
        <f>IF('表格编辑 '!E782="","",'表格编辑 '!E782)</f>
        <v>54</v>
      </c>
      <c r="D782" s="123" t="str">
        <f>IF('表格编辑 '!F782="","",'表格编辑 '!F782)</f>
        <v>AI_born_event(RECEIVER, ARG0, ARG1, ARG2, ARG3,ARG4)</v>
      </c>
      <c r="E782" s="123" t="str">
        <f>IF('表格编辑 '!G782="","",'表格编辑 '!G782)</f>
        <v>AI_update_event(RECEIVER, ARG0, ARG1, ARG2, ARG3,ARG4)</v>
      </c>
      <c r="F782" s="123" t="str">
        <f>IF('表格编辑 '!H782="","",'表格编辑 '!H782)</f>
        <v/>
      </c>
      <c r="G782" s="123" t="str">
        <f>IF('表格编辑 '!I782="","",'表格编辑 '!I782)</f>
        <v/>
      </c>
      <c r="H782" s="123" t="str">
        <f>IF('表格编辑 '!J782="","",'表格编辑 '!J782)</f>
        <v>test_deadth_event(RECEIVER, ARG0, ARG1, ARG2, ARG3,ARG4)</v>
      </c>
      <c r="I782" s="123">
        <f>IF('表格编辑 '!K782="","",'表格编辑 '!K782)</f>
        <v>1</v>
      </c>
      <c r="J782" s="123">
        <f>IF('表格编辑 '!L782="","",'表格编辑 '!L782)</f>
        <v>3042</v>
      </c>
      <c r="K782" s="123">
        <f>IF('表格编辑 '!M782="","",'表格编辑 '!M782)</f>
        <v>1620</v>
      </c>
      <c r="L782" s="123" t="str">
        <f>IF('表格编辑 '!N782="","",'表格编辑 '!N782)</f>
        <v/>
      </c>
      <c r="M782" s="123" t="str">
        <f>IF('表格编辑 '!O782="","",'表格编辑 '!O782)</f>
        <v/>
      </c>
      <c r="N782" s="123" t="str">
        <f>IF('表格编辑 '!P782="","",'表格编辑 '!P782)</f>
        <v/>
      </c>
      <c r="O782" s="123" t="str">
        <f>IF('表格编辑 '!Q782="","",'表格编辑 '!Q782)</f>
        <v/>
      </c>
      <c r="P782" s="123" t="str">
        <f>IF('表格编辑 '!R782="","",'表格编辑 '!R782)</f>
        <v/>
      </c>
      <c r="Q782" s="123">
        <f>IF('表格编辑 '!S782="","",'表格编辑 '!S782)</f>
        <v>320</v>
      </c>
      <c r="R782" s="123" t="str">
        <f>IF('表格编辑 '!T782="","",'表格编辑 '!T782)</f>
        <v/>
      </c>
      <c r="S782" s="123" t="str">
        <f>IF('表格编辑 '!U782="","",'表格编辑 '!U782)</f>
        <v/>
      </c>
      <c r="T782" s="123" t="str">
        <f>IF('表格编辑 '!V782="","",'表格编辑 '!V782)</f>
        <v/>
      </c>
      <c r="U782" s="123" t="str">
        <f>IF('表格编辑 '!W782="","",'表格编辑 '!W782)</f>
        <v/>
      </c>
      <c r="V782" s="123" t="str">
        <f>IF('表格编辑 '!X782="","",'表格编辑 '!X782)</f>
        <v/>
      </c>
      <c r="W782" s="123" t="str">
        <f>IF('表格编辑 '!Y782="","",'表格编辑 '!Y782)</f>
        <v/>
      </c>
      <c r="X782" s="123" t="str">
        <f>IF('表格编辑 '!Z782="","",'表格编辑 '!Z782)</f>
        <v/>
      </c>
      <c r="Y782" s="123" t="str">
        <f>IF('表格编辑 '!AA782="","",'表格编辑 '!AA782)</f>
        <v/>
      </c>
      <c r="Z782" s="123" t="str">
        <f>IF('表格编辑 '!AB782="","",'表格编辑 '!AB782)</f>
        <v/>
      </c>
      <c r="AA782" s="123" t="str">
        <f>IF('表格编辑 '!AC782="","",'表格编辑 '!AC782)</f>
        <v/>
      </c>
      <c r="AB782" s="123" t="str">
        <f>IF('表格编辑 '!AD782="","",'表格编辑 '!AD782)</f>
        <v/>
      </c>
      <c r="AC782" s="123" t="str">
        <f>IF('表格编辑 '!AE782="","",'表格编辑 '!AE782)</f>
        <v/>
      </c>
      <c r="AD782" s="123">
        <f>IF('表格编辑 '!AF782="","",'表格编辑 '!AF782)</f>
        <v>140369</v>
      </c>
    </row>
    <row r="783" spans="1:30">
      <c r="A783" s="123">
        <f>IF('表格编辑 '!A783="","",'表格编辑 '!A783)</f>
        <v>40370</v>
      </c>
      <c r="B783" s="123">
        <f>IF('表格编辑 '!B783="","",'表格编辑 '!B783)</f>
        <v>50069</v>
      </c>
      <c r="C783" s="123">
        <f>IF('表格编辑 '!E783="","",'表格编辑 '!E783)</f>
        <v>54</v>
      </c>
      <c r="D783" s="123" t="str">
        <f>IF('表格编辑 '!F783="","",'表格编辑 '!F783)</f>
        <v>AI_born_event(RECEIVER, ARG0, ARG1, ARG2, ARG3,ARG4)</v>
      </c>
      <c r="E783" s="123" t="str">
        <f>IF('表格编辑 '!G783="","",'表格编辑 '!G783)</f>
        <v>AI_update_event(RECEIVER, ARG0, ARG1, ARG2, ARG3,ARG4)</v>
      </c>
      <c r="F783" s="123" t="str">
        <f>IF('表格编辑 '!H783="","",'表格编辑 '!H783)</f>
        <v/>
      </c>
      <c r="G783" s="123" t="str">
        <f>IF('表格编辑 '!I783="","",'表格编辑 '!I783)</f>
        <v/>
      </c>
      <c r="H783" s="123" t="str">
        <f>IF('表格编辑 '!J783="","",'表格编辑 '!J783)</f>
        <v>test_deadth_event(RECEIVER, ARG0, ARG1, ARG2, ARG3,ARG4)</v>
      </c>
      <c r="I783" s="123">
        <f>IF('表格编辑 '!K783="","",'表格编辑 '!K783)</f>
        <v>1</v>
      </c>
      <c r="J783" s="123">
        <f>IF('表格编辑 '!L783="","",'表格编辑 '!L783)</f>
        <v>1224</v>
      </c>
      <c r="K783" s="123">
        <f>IF('表格编辑 '!M783="","",'表格编辑 '!M783)</f>
        <v>1620</v>
      </c>
      <c r="L783" s="123" t="str">
        <f>IF('表格编辑 '!N783="","",'表格编辑 '!N783)</f>
        <v/>
      </c>
      <c r="M783" s="123" t="str">
        <f>IF('表格编辑 '!O783="","",'表格编辑 '!O783)</f>
        <v/>
      </c>
      <c r="N783" s="123" t="str">
        <f>IF('表格编辑 '!P783="","",'表格编辑 '!P783)</f>
        <v/>
      </c>
      <c r="O783" s="123" t="str">
        <f>IF('表格编辑 '!Q783="","",'表格编辑 '!Q783)</f>
        <v/>
      </c>
      <c r="P783" s="123" t="str">
        <f>IF('表格编辑 '!R783="","",'表格编辑 '!R783)</f>
        <v/>
      </c>
      <c r="Q783" s="123">
        <f>IF('表格编辑 '!S783="","",'表格编辑 '!S783)</f>
        <v>320</v>
      </c>
      <c r="R783" s="123" t="str">
        <f>IF('表格编辑 '!T783="","",'表格编辑 '!T783)</f>
        <v/>
      </c>
      <c r="S783" s="123" t="str">
        <f>IF('表格编辑 '!U783="","",'表格编辑 '!U783)</f>
        <v/>
      </c>
      <c r="T783" s="123" t="str">
        <f>IF('表格编辑 '!V783="","",'表格编辑 '!V783)</f>
        <v/>
      </c>
      <c r="U783" s="123" t="str">
        <f>IF('表格编辑 '!W783="","",'表格编辑 '!W783)</f>
        <v/>
      </c>
      <c r="V783" s="123" t="str">
        <f>IF('表格编辑 '!X783="","",'表格编辑 '!X783)</f>
        <v/>
      </c>
      <c r="W783" s="123" t="str">
        <f>IF('表格编辑 '!Y783="","",'表格编辑 '!Y783)</f>
        <v/>
      </c>
      <c r="X783" s="123" t="str">
        <f>IF('表格编辑 '!Z783="","",'表格编辑 '!Z783)</f>
        <v/>
      </c>
      <c r="Y783" s="123" t="str">
        <f>IF('表格编辑 '!AA783="","",'表格编辑 '!AA783)</f>
        <v/>
      </c>
      <c r="Z783" s="123" t="str">
        <f>IF('表格编辑 '!AB783="","",'表格编辑 '!AB783)</f>
        <v/>
      </c>
      <c r="AA783" s="123" t="str">
        <f>IF('表格编辑 '!AC783="","",'表格编辑 '!AC783)</f>
        <v/>
      </c>
      <c r="AB783" s="123" t="str">
        <f>IF('表格编辑 '!AD783="","",'表格编辑 '!AD783)</f>
        <v/>
      </c>
      <c r="AC783" s="123" t="str">
        <f>IF('表格编辑 '!AE783="","",'表格编辑 '!AE783)</f>
        <v/>
      </c>
      <c r="AD783" s="123">
        <f>IF('表格编辑 '!AF783="","",'表格编辑 '!AF783)</f>
        <v>140370</v>
      </c>
    </row>
    <row r="784" spans="1:30">
      <c r="A784" s="123">
        <f>IF('表格编辑 '!A784="","",'表格编辑 '!A784)</f>
        <v>40371</v>
      </c>
      <c r="B784" s="123">
        <f>IF('表格编辑 '!B784="","",'表格编辑 '!B784)</f>
        <v>50138</v>
      </c>
      <c r="C784" s="123">
        <f>IF('表格编辑 '!E784="","",'表格编辑 '!E784)</f>
        <v>54</v>
      </c>
      <c r="D784" s="123" t="str">
        <f>IF('表格编辑 '!F784="","",'表格编辑 '!F784)</f>
        <v>AI_born_event(RECEIVER, ARG0, ARG1, ARG2, ARG3,ARG4)</v>
      </c>
      <c r="E784" s="123" t="str">
        <f>IF('表格编辑 '!G784="","",'表格编辑 '!G784)</f>
        <v>AI_update_event(RECEIVER, ARG0, ARG1, ARG2, ARG3,ARG4)</v>
      </c>
      <c r="F784" s="123" t="str">
        <f>IF('表格编辑 '!H784="","",'表格编辑 '!H784)</f>
        <v/>
      </c>
      <c r="G784" s="123" t="str">
        <f>IF('表格编辑 '!I784="","",'表格编辑 '!I784)</f>
        <v/>
      </c>
      <c r="H784" s="123" t="str">
        <f>IF('表格编辑 '!J784="","",'表格编辑 '!J784)</f>
        <v>test_deadth_event(RECEIVER, ARG0, ARG1, ARG2, ARG3,ARG4)</v>
      </c>
      <c r="I784" s="123">
        <f>IF('表格编辑 '!K784="","",'表格编辑 '!K784)</f>
        <v>1</v>
      </c>
      <c r="J784" s="123">
        <f>IF('表格编辑 '!L784="","",'表格编辑 '!L784)</f>
        <v>1180</v>
      </c>
      <c r="K784" s="123">
        <f>IF('表格编辑 '!M784="","",'表格编辑 '!M784)</f>
        <v>1620</v>
      </c>
      <c r="L784" s="123" t="str">
        <f>IF('表格编辑 '!N784="","",'表格编辑 '!N784)</f>
        <v/>
      </c>
      <c r="M784" s="123" t="str">
        <f>IF('表格编辑 '!O784="","",'表格编辑 '!O784)</f>
        <v/>
      </c>
      <c r="N784" s="123" t="str">
        <f>IF('表格编辑 '!P784="","",'表格编辑 '!P784)</f>
        <v/>
      </c>
      <c r="O784" s="123" t="str">
        <f>IF('表格编辑 '!Q784="","",'表格编辑 '!Q784)</f>
        <v/>
      </c>
      <c r="P784" s="123" t="str">
        <f>IF('表格编辑 '!R784="","",'表格编辑 '!R784)</f>
        <v/>
      </c>
      <c r="Q784" s="123">
        <f>IF('表格编辑 '!S784="","",'表格编辑 '!S784)</f>
        <v>320</v>
      </c>
      <c r="R784" s="123" t="str">
        <f>IF('表格编辑 '!T784="","",'表格编辑 '!T784)</f>
        <v/>
      </c>
      <c r="S784" s="123" t="str">
        <f>IF('表格编辑 '!U784="","",'表格编辑 '!U784)</f>
        <v/>
      </c>
      <c r="T784" s="123" t="str">
        <f>IF('表格编辑 '!V784="","",'表格编辑 '!V784)</f>
        <v/>
      </c>
      <c r="U784" s="123" t="str">
        <f>IF('表格编辑 '!W784="","",'表格编辑 '!W784)</f>
        <v/>
      </c>
      <c r="V784" s="123" t="str">
        <f>IF('表格编辑 '!X784="","",'表格编辑 '!X784)</f>
        <v/>
      </c>
      <c r="W784" s="123" t="str">
        <f>IF('表格编辑 '!Y784="","",'表格编辑 '!Y784)</f>
        <v/>
      </c>
      <c r="X784" s="123" t="str">
        <f>IF('表格编辑 '!Z784="","",'表格编辑 '!Z784)</f>
        <v/>
      </c>
      <c r="Y784" s="123" t="str">
        <f>IF('表格编辑 '!AA784="","",'表格编辑 '!AA784)</f>
        <v/>
      </c>
      <c r="Z784" s="123" t="str">
        <f>IF('表格编辑 '!AB784="","",'表格编辑 '!AB784)</f>
        <v/>
      </c>
      <c r="AA784" s="123" t="str">
        <f>IF('表格编辑 '!AC784="","",'表格编辑 '!AC784)</f>
        <v/>
      </c>
      <c r="AB784" s="123" t="str">
        <f>IF('表格编辑 '!AD784="","",'表格编辑 '!AD784)</f>
        <v/>
      </c>
      <c r="AC784" s="123" t="str">
        <f>IF('表格编辑 '!AE784="","",'表格编辑 '!AE784)</f>
        <v/>
      </c>
      <c r="AD784" s="123">
        <f>IF('表格编辑 '!AF784="","",'表格编辑 '!AF784)</f>
        <v>140371</v>
      </c>
    </row>
    <row r="785" spans="1:30">
      <c r="A785" s="123">
        <f>IF('表格编辑 '!A785="","",'表格编辑 '!A785)</f>
        <v>40372</v>
      </c>
      <c r="B785" s="123">
        <f>IF('表格编辑 '!B785="","",'表格编辑 '!B785)</f>
        <v>50021</v>
      </c>
      <c r="C785" s="123">
        <f>IF('表格编辑 '!E785="","",'表格编辑 '!E785)</f>
        <v>54</v>
      </c>
      <c r="D785" s="123" t="str">
        <f>IF('表格编辑 '!F785="","",'表格编辑 '!F785)</f>
        <v>AI_born_event(RECEIVER, ARG0, ARG1, ARG2, ARG3,ARG4)</v>
      </c>
      <c r="E785" s="123" t="str">
        <f>IF('表格编辑 '!G785="","",'表格编辑 '!G785)</f>
        <v>AI_update_event(RECEIVER, ARG0, ARG1, ARG2, ARG3,ARG4)</v>
      </c>
      <c r="F785" s="123" t="str">
        <f>IF('表格编辑 '!H785="","",'表格编辑 '!H785)</f>
        <v/>
      </c>
      <c r="G785" s="123" t="str">
        <f>IF('表格编辑 '!I785="","",'表格编辑 '!I785)</f>
        <v/>
      </c>
      <c r="H785" s="123" t="str">
        <f>IF('表格编辑 '!J785="","",'表格编辑 '!J785)</f>
        <v>test_deadth_event(RECEIVER, ARG0, ARG1, ARG2, ARG3,ARG4)</v>
      </c>
      <c r="I785" s="123">
        <f>IF('表格编辑 '!K785="","",'表格编辑 '!K785)</f>
        <v>1</v>
      </c>
      <c r="J785" s="123">
        <f>IF('表格编辑 '!L785="","",'表格编辑 '!L785)</f>
        <v>2082</v>
      </c>
      <c r="K785" s="123">
        <f>IF('表格编辑 '!M785="","",'表格编辑 '!M785)</f>
        <v>1620</v>
      </c>
      <c r="L785" s="123" t="str">
        <f>IF('表格编辑 '!N785="","",'表格编辑 '!N785)</f>
        <v/>
      </c>
      <c r="M785" s="123" t="str">
        <f>IF('表格编辑 '!O785="","",'表格编辑 '!O785)</f>
        <v/>
      </c>
      <c r="N785" s="123" t="str">
        <f>IF('表格编辑 '!P785="","",'表格编辑 '!P785)</f>
        <v/>
      </c>
      <c r="O785" s="123" t="str">
        <f>IF('表格编辑 '!Q785="","",'表格编辑 '!Q785)</f>
        <v/>
      </c>
      <c r="P785" s="123" t="str">
        <f>IF('表格编辑 '!R785="","",'表格编辑 '!R785)</f>
        <v/>
      </c>
      <c r="Q785" s="123">
        <f>IF('表格编辑 '!S785="","",'表格编辑 '!S785)</f>
        <v>320</v>
      </c>
      <c r="R785" s="123" t="str">
        <f>IF('表格编辑 '!T785="","",'表格编辑 '!T785)</f>
        <v/>
      </c>
      <c r="S785" s="123" t="str">
        <f>IF('表格编辑 '!U785="","",'表格编辑 '!U785)</f>
        <v/>
      </c>
      <c r="T785" s="123" t="str">
        <f>IF('表格编辑 '!V785="","",'表格编辑 '!V785)</f>
        <v/>
      </c>
      <c r="U785" s="123" t="str">
        <f>IF('表格编辑 '!W785="","",'表格编辑 '!W785)</f>
        <v/>
      </c>
      <c r="V785" s="123" t="str">
        <f>IF('表格编辑 '!X785="","",'表格编辑 '!X785)</f>
        <v/>
      </c>
      <c r="W785" s="123" t="str">
        <f>IF('表格编辑 '!Y785="","",'表格编辑 '!Y785)</f>
        <v/>
      </c>
      <c r="X785" s="123" t="str">
        <f>IF('表格编辑 '!Z785="","",'表格编辑 '!Z785)</f>
        <v/>
      </c>
      <c r="Y785" s="123" t="str">
        <f>IF('表格编辑 '!AA785="","",'表格编辑 '!AA785)</f>
        <v/>
      </c>
      <c r="Z785" s="123" t="str">
        <f>IF('表格编辑 '!AB785="","",'表格编辑 '!AB785)</f>
        <v/>
      </c>
      <c r="AA785" s="123" t="str">
        <f>IF('表格编辑 '!AC785="","",'表格编辑 '!AC785)</f>
        <v/>
      </c>
      <c r="AB785" s="123" t="str">
        <f>IF('表格编辑 '!AD785="","",'表格编辑 '!AD785)</f>
        <v/>
      </c>
      <c r="AC785" s="123" t="str">
        <f>IF('表格编辑 '!AE785="","",'表格编辑 '!AE785)</f>
        <v/>
      </c>
      <c r="AD785" s="123">
        <f>IF('表格编辑 '!AF785="","",'表格编辑 '!AF785)</f>
        <v>140372</v>
      </c>
    </row>
    <row r="786" spans="1:30">
      <c r="A786" s="123">
        <f>IF('表格编辑 '!A786="","",'表格编辑 '!A786)</f>
        <v>40373</v>
      </c>
      <c r="B786" s="123">
        <f>IF('表格编辑 '!B786="","",'表格编辑 '!B786)</f>
        <v>50134</v>
      </c>
      <c r="C786" s="123">
        <f>IF('表格编辑 '!E786="","",'表格编辑 '!E786)</f>
        <v>54</v>
      </c>
      <c r="D786" s="123" t="str">
        <f>IF('表格编辑 '!F786="","",'表格编辑 '!F786)</f>
        <v>AI_born_event(RECEIVER, ARG0, ARG1, ARG2, ARG3,ARG4)</v>
      </c>
      <c r="E786" s="123" t="str">
        <f>IF('表格编辑 '!G786="","",'表格编辑 '!G786)</f>
        <v>AI_update_event(RECEIVER, ARG0, ARG1, ARG2, ARG3,ARG4)</v>
      </c>
      <c r="F786" s="123" t="str">
        <f>IF('表格编辑 '!H786="","",'表格编辑 '!H786)</f>
        <v/>
      </c>
      <c r="G786" s="123" t="str">
        <f>IF('表格编辑 '!I786="","",'表格编辑 '!I786)</f>
        <v/>
      </c>
      <c r="H786" s="123" t="str">
        <f>IF('表格编辑 '!J786="","",'表格编辑 '!J786)</f>
        <v>test_deadth_event(RECEIVER, ARG0, ARG1, ARG2, ARG3,ARG4)</v>
      </c>
      <c r="I786" s="123">
        <f>IF('表格编辑 '!K786="","",'表格编辑 '!K786)</f>
        <v>1</v>
      </c>
      <c r="J786" s="123">
        <f>IF('表格编辑 '!L786="","",'表格编辑 '!L786)</f>
        <v>2044</v>
      </c>
      <c r="K786" s="123">
        <f>IF('表格编辑 '!M786="","",'表格编辑 '!M786)</f>
        <v>1620</v>
      </c>
      <c r="L786" s="123" t="str">
        <f>IF('表格编辑 '!N786="","",'表格编辑 '!N786)</f>
        <v/>
      </c>
      <c r="M786" s="123" t="str">
        <f>IF('表格编辑 '!O786="","",'表格编辑 '!O786)</f>
        <v/>
      </c>
      <c r="N786" s="123" t="str">
        <f>IF('表格编辑 '!P786="","",'表格编辑 '!P786)</f>
        <v/>
      </c>
      <c r="O786" s="123" t="str">
        <f>IF('表格编辑 '!Q786="","",'表格编辑 '!Q786)</f>
        <v/>
      </c>
      <c r="P786" s="123" t="str">
        <f>IF('表格编辑 '!R786="","",'表格编辑 '!R786)</f>
        <v/>
      </c>
      <c r="Q786" s="123">
        <f>IF('表格编辑 '!S786="","",'表格编辑 '!S786)</f>
        <v>320</v>
      </c>
      <c r="R786" s="123" t="str">
        <f>IF('表格编辑 '!T786="","",'表格编辑 '!T786)</f>
        <v/>
      </c>
      <c r="S786" s="123" t="str">
        <f>IF('表格编辑 '!U786="","",'表格编辑 '!U786)</f>
        <v/>
      </c>
      <c r="T786" s="123" t="str">
        <f>IF('表格编辑 '!V786="","",'表格编辑 '!V786)</f>
        <v/>
      </c>
      <c r="U786" s="123" t="str">
        <f>IF('表格编辑 '!W786="","",'表格编辑 '!W786)</f>
        <v/>
      </c>
      <c r="V786" s="123" t="str">
        <f>IF('表格编辑 '!X786="","",'表格编辑 '!X786)</f>
        <v/>
      </c>
      <c r="W786" s="123" t="str">
        <f>IF('表格编辑 '!Y786="","",'表格编辑 '!Y786)</f>
        <v/>
      </c>
      <c r="X786" s="123" t="str">
        <f>IF('表格编辑 '!Z786="","",'表格编辑 '!Z786)</f>
        <v/>
      </c>
      <c r="Y786" s="123" t="str">
        <f>IF('表格编辑 '!AA786="","",'表格编辑 '!AA786)</f>
        <v/>
      </c>
      <c r="Z786" s="123" t="str">
        <f>IF('表格编辑 '!AB786="","",'表格编辑 '!AB786)</f>
        <v/>
      </c>
      <c r="AA786" s="123" t="str">
        <f>IF('表格编辑 '!AC786="","",'表格编辑 '!AC786)</f>
        <v/>
      </c>
      <c r="AB786" s="123" t="str">
        <f>IF('表格编辑 '!AD786="","",'表格编辑 '!AD786)</f>
        <v/>
      </c>
      <c r="AC786" s="123" t="str">
        <f>IF('表格编辑 '!AE786="","",'表格编辑 '!AE786)</f>
        <v/>
      </c>
      <c r="AD786" s="123">
        <f>IF('表格编辑 '!AF786="","",'表格编辑 '!AF786)</f>
        <v>140373</v>
      </c>
    </row>
    <row r="787" spans="1:30">
      <c r="A787" s="123">
        <f>IF('表格编辑 '!A787="","",'表格编辑 '!A787)</f>
        <v>40374</v>
      </c>
      <c r="B787" s="123">
        <f>IF('表格编辑 '!B787="","",'表格编辑 '!B787)</f>
        <v>50041</v>
      </c>
      <c r="C787" s="123">
        <f>IF('表格编辑 '!E787="","",'表格编辑 '!E787)</f>
        <v>54</v>
      </c>
      <c r="D787" s="123" t="str">
        <f>IF('表格编辑 '!F787="","",'表格编辑 '!F787)</f>
        <v>AI_born_event(RECEIVER, ARG0, ARG1, ARG2, ARG3,ARG4)</v>
      </c>
      <c r="E787" s="123" t="str">
        <f>IF('表格编辑 '!G787="","",'表格编辑 '!G787)</f>
        <v>AI_update_event(RECEIVER, ARG0, ARG1, ARG2, ARG3,ARG4)</v>
      </c>
      <c r="F787" s="123" t="str">
        <f>IF('表格编辑 '!H787="","",'表格编辑 '!H787)</f>
        <v/>
      </c>
      <c r="G787" s="123" t="str">
        <f>IF('表格编辑 '!I787="","",'表格编辑 '!I787)</f>
        <v/>
      </c>
      <c r="H787" s="123" t="str">
        <f>IF('表格编辑 '!J787="","",'表格编辑 '!J787)</f>
        <v>test_deadth_event(RECEIVER, ARG0, ARG1, ARG2, ARG3,ARG4)</v>
      </c>
      <c r="I787" s="123">
        <f>IF('表格编辑 '!K787="","",'表格编辑 '!K787)</f>
        <v>1</v>
      </c>
      <c r="J787" s="123">
        <f>IF('表格编辑 '!L787="","",'表格编辑 '!L787)</f>
        <v>2560</v>
      </c>
      <c r="K787" s="123">
        <f>IF('表格编辑 '!M787="","",'表格编辑 '!M787)</f>
        <v>1620</v>
      </c>
      <c r="L787" s="123" t="str">
        <f>IF('表格编辑 '!N787="","",'表格编辑 '!N787)</f>
        <v/>
      </c>
      <c r="M787" s="123" t="str">
        <f>IF('表格编辑 '!O787="","",'表格编辑 '!O787)</f>
        <v/>
      </c>
      <c r="N787" s="123" t="str">
        <f>IF('表格编辑 '!P787="","",'表格编辑 '!P787)</f>
        <v/>
      </c>
      <c r="O787" s="123" t="str">
        <f>IF('表格编辑 '!Q787="","",'表格编辑 '!Q787)</f>
        <v/>
      </c>
      <c r="P787" s="123" t="str">
        <f>IF('表格编辑 '!R787="","",'表格编辑 '!R787)</f>
        <v/>
      </c>
      <c r="Q787" s="123">
        <f>IF('表格编辑 '!S787="","",'表格编辑 '!S787)</f>
        <v>320</v>
      </c>
      <c r="R787" s="123" t="str">
        <f>IF('表格编辑 '!T787="","",'表格编辑 '!T787)</f>
        <v/>
      </c>
      <c r="S787" s="123" t="str">
        <f>IF('表格编辑 '!U787="","",'表格编辑 '!U787)</f>
        <v/>
      </c>
      <c r="T787" s="123" t="str">
        <f>IF('表格编辑 '!V787="","",'表格编辑 '!V787)</f>
        <v/>
      </c>
      <c r="U787" s="123" t="str">
        <f>IF('表格编辑 '!W787="","",'表格编辑 '!W787)</f>
        <v/>
      </c>
      <c r="V787" s="123" t="str">
        <f>IF('表格编辑 '!X787="","",'表格编辑 '!X787)</f>
        <v/>
      </c>
      <c r="W787" s="123" t="str">
        <f>IF('表格编辑 '!Y787="","",'表格编辑 '!Y787)</f>
        <v/>
      </c>
      <c r="X787" s="123" t="str">
        <f>IF('表格编辑 '!Z787="","",'表格编辑 '!Z787)</f>
        <v/>
      </c>
      <c r="Y787" s="123" t="str">
        <f>IF('表格编辑 '!AA787="","",'表格编辑 '!AA787)</f>
        <v/>
      </c>
      <c r="Z787" s="123" t="str">
        <f>IF('表格编辑 '!AB787="","",'表格编辑 '!AB787)</f>
        <v/>
      </c>
      <c r="AA787" s="123" t="str">
        <f>IF('表格编辑 '!AC787="","",'表格编辑 '!AC787)</f>
        <v/>
      </c>
      <c r="AB787" s="123" t="str">
        <f>IF('表格编辑 '!AD787="","",'表格编辑 '!AD787)</f>
        <v/>
      </c>
      <c r="AC787" s="123" t="str">
        <f>IF('表格编辑 '!AE787="","",'表格编辑 '!AE787)</f>
        <v/>
      </c>
      <c r="AD787" s="123">
        <f>IF('表格编辑 '!AF787="","",'表格编辑 '!AF787)</f>
        <v>140374</v>
      </c>
    </row>
    <row r="788" spans="1:30">
      <c r="A788" s="123">
        <f>IF('表格编辑 '!A788="","",'表格编辑 '!A788)</f>
        <v>40375</v>
      </c>
      <c r="B788" s="123">
        <f>IF('表格编辑 '!B788="","",'表格编辑 '!B788)</f>
        <v>50154</v>
      </c>
      <c r="C788" s="123">
        <f>IF('表格编辑 '!E788="","",'表格编辑 '!E788)</f>
        <v>54</v>
      </c>
      <c r="D788" s="123" t="str">
        <f>IF('表格编辑 '!F788="","",'表格编辑 '!F788)</f>
        <v>AI_born_event(RECEIVER, ARG0, ARG1, ARG2, ARG3,ARG4)</v>
      </c>
      <c r="E788" s="123" t="str">
        <f>IF('表格编辑 '!G788="","",'表格编辑 '!G788)</f>
        <v>AI_update_event(RECEIVER, ARG0, ARG1, ARG2, ARG3,ARG4)</v>
      </c>
      <c r="F788" s="123" t="str">
        <f>IF('表格编辑 '!H788="","",'表格编辑 '!H788)</f>
        <v/>
      </c>
      <c r="G788" s="123" t="str">
        <f>IF('表格编辑 '!I788="","",'表格编辑 '!I788)</f>
        <v/>
      </c>
      <c r="H788" s="123" t="str">
        <f>IF('表格编辑 '!J788="","",'表格编辑 '!J788)</f>
        <v>test_deadth_event(RECEIVER, ARG0, ARG1, ARG2, ARG3,ARG4)</v>
      </c>
      <c r="I788" s="123">
        <f>IF('表格编辑 '!K788="","",'表格编辑 '!K788)</f>
        <v>1</v>
      </c>
      <c r="J788" s="123">
        <f>IF('表格编辑 '!L788="","",'表格编辑 '!L788)</f>
        <v>2304</v>
      </c>
      <c r="K788" s="123">
        <f>IF('表格编辑 '!M788="","",'表格编辑 '!M788)</f>
        <v>1620</v>
      </c>
      <c r="L788" s="123" t="str">
        <f>IF('表格编辑 '!N788="","",'表格编辑 '!N788)</f>
        <v/>
      </c>
      <c r="M788" s="123" t="str">
        <f>IF('表格编辑 '!O788="","",'表格编辑 '!O788)</f>
        <v/>
      </c>
      <c r="N788" s="123" t="str">
        <f>IF('表格编辑 '!P788="","",'表格编辑 '!P788)</f>
        <v/>
      </c>
      <c r="O788" s="123" t="str">
        <f>IF('表格编辑 '!Q788="","",'表格编辑 '!Q788)</f>
        <v/>
      </c>
      <c r="P788" s="123" t="str">
        <f>IF('表格编辑 '!R788="","",'表格编辑 '!R788)</f>
        <v/>
      </c>
      <c r="Q788" s="123">
        <f>IF('表格编辑 '!S788="","",'表格编辑 '!S788)</f>
        <v>320</v>
      </c>
      <c r="R788" s="123" t="str">
        <f>IF('表格编辑 '!T788="","",'表格编辑 '!T788)</f>
        <v/>
      </c>
      <c r="S788" s="123" t="str">
        <f>IF('表格编辑 '!U788="","",'表格编辑 '!U788)</f>
        <v/>
      </c>
      <c r="T788" s="123" t="str">
        <f>IF('表格编辑 '!V788="","",'表格编辑 '!V788)</f>
        <v/>
      </c>
      <c r="U788" s="123" t="str">
        <f>IF('表格编辑 '!W788="","",'表格编辑 '!W788)</f>
        <v/>
      </c>
      <c r="V788" s="123" t="str">
        <f>IF('表格编辑 '!X788="","",'表格编辑 '!X788)</f>
        <v/>
      </c>
      <c r="W788" s="123" t="str">
        <f>IF('表格编辑 '!Y788="","",'表格编辑 '!Y788)</f>
        <v/>
      </c>
      <c r="X788" s="123" t="str">
        <f>IF('表格编辑 '!Z788="","",'表格编辑 '!Z788)</f>
        <v/>
      </c>
      <c r="Y788" s="123" t="str">
        <f>IF('表格编辑 '!AA788="","",'表格编辑 '!AA788)</f>
        <v/>
      </c>
      <c r="Z788" s="123" t="str">
        <f>IF('表格编辑 '!AB788="","",'表格编辑 '!AB788)</f>
        <v/>
      </c>
      <c r="AA788" s="123" t="str">
        <f>IF('表格编辑 '!AC788="","",'表格编辑 '!AC788)</f>
        <v/>
      </c>
      <c r="AB788" s="123" t="str">
        <f>IF('表格编辑 '!AD788="","",'表格编辑 '!AD788)</f>
        <v/>
      </c>
      <c r="AC788" s="123" t="str">
        <f>IF('表格编辑 '!AE788="","",'表格编辑 '!AE788)</f>
        <v/>
      </c>
      <c r="AD788" s="123">
        <f>IF('表格编辑 '!AF788="","",'表格编辑 '!AF788)</f>
        <v>140375</v>
      </c>
    </row>
    <row r="789" spans="1:30">
      <c r="A789" s="123">
        <f>IF('表格编辑 '!A789="","",'表格编辑 '!A789)</f>
        <v>40376</v>
      </c>
      <c r="B789" s="123">
        <f>IF('表格编辑 '!B789="","",'表格编辑 '!B789)</f>
        <v>50063</v>
      </c>
      <c r="C789" s="123">
        <f>IF('表格编辑 '!E789="","",'表格编辑 '!E789)</f>
        <v>59</v>
      </c>
      <c r="D789" s="123" t="str">
        <f>IF('表格编辑 '!F789="","",'表格编辑 '!F789)</f>
        <v>AI_born_event(RECEIVER, ARG0, ARG1, ARG2, ARG3,ARG4)</v>
      </c>
      <c r="E789" s="123" t="str">
        <f>IF('表格编辑 '!G789="","",'表格编辑 '!G789)</f>
        <v>AI_update_event(RECEIVER, ARG0, ARG1, ARG2, ARG3,ARG4)</v>
      </c>
      <c r="F789" s="123" t="str">
        <f>IF('表格编辑 '!H789="","",'表格编辑 '!H789)</f>
        <v/>
      </c>
      <c r="G789" s="123" t="str">
        <f>IF('表格编辑 '!I789="","",'表格编辑 '!I789)</f>
        <v/>
      </c>
      <c r="H789" s="123" t="str">
        <f>IF('表格编辑 '!J789="","",'表格编辑 '!J789)</f>
        <v>test_deadth_event(RECEIVER, ARG0, ARG1, ARG2, ARG3,ARG4)</v>
      </c>
      <c r="I789" s="123">
        <f>IF('表格编辑 '!K789="","",'表格编辑 '!K789)</f>
        <v>1</v>
      </c>
      <c r="J789" s="123">
        <f>IF('表格编辑 '!L789="","",'表格编辑 '!L789)</f>
        <v>3550</v>
      </c>
      <c r="K789" s="123">
        <f>IF('表格编辑 '!M789="","",'表格编辑 '!M789)</f>
        <v>1770</v>
      </c>
      <c r="L789" s="123" t="str">
        <f>IF('表格编辑 '!N789="","",'表格编辑 '!N789)</f>
        <v/>
      </c>
      <c r="M789" s="123" t="str">
        <f>IF('表格编辑 '!O789="","",'表格编辑 '!O789)</f>
        <v/>
      </c>
      <c r="N789" s="123" t="str">
        <f>IF('表格编辑 '!P789="","",'表格编辑 '!P789)</f>
        <v/>
      </c>
      <c r="O789" s="123" t="str">
        <f>IF('表格编辑 '!Q789="","",'表格编辑 '!Q789)</f>
        <v/>
      </c>
      <c r="P789" s="123" t="str">
        <f>IF('表格编辑 '!R789="","",'表格编辑 '!R789)</f>
        <v/>
      </c>
      <c r="Q789" s="123">
        <f>IF('表格编辑 '!S789="","",'表格编辑 '!S789)</f>
        <v>320</v>
      </c>
      <c r="R789" s="123" t="str">
        <f>IF('表格编辑 '!T789="","",'表格编辑 '!T789)</f>
        <v/>
      </c>
      <c r="S789" s="123" t="str">
        <f>IF('表格编辑 '!U789="","",'表格编辑 '!U789)</f>
        <v/>
      </c>
      <c r="T789" s="123" t="str">
        <f>IF('表格编辑 '!V789="","",'表格编辑 '!V789)</f>
        <v/>
      </c>
      <c r="U789" s="123" t="str">
        <f>IF('表格编辑 '!W789="","",'表格编辑 '!W789)</f>
        <v/>
      </c>
      <c r="V789" s="123" t="str">
        <f>IF('表格编辑 '!X789="","",'表格编辑 '!X789)</f>
        <v/>
      </c>
      <c r="W789" s="123" t="str">
        <f>IF('表格编辑 '!Y789="","",'表格编辑 '!Y789)</f>
        <v/>
      </c>
      <c r="X789" s="123" t="str">
        <f>IF('表格编辑 '!Z789="","",'表格编辑 '!Z789)</f>
        <v/>
      </c>
      <c r="Y789" s="123" t="str">
        <f>IF('表格编辑 '!AA789="","",'表格编辑 '!AA789)</f>
        <v/>
      </c>
      <c r="Z789" s="123" t="str">
        <f>IF('表格编辑 '!AB789="","",'表格编辑 '!AB789)</f>
        <v/>
      </c>
      <c r="AA789" s="123" t="str">
        <f>IF('表格编辑 '!AC789="","",'表格编辑 '!AC789)</f>
        <v/>
      </c>
      <c r="AB789" s="123" t="str">
        <f>IF('表格编辑 '!AD789="","",'表格编辑 '!AD789)</f>
        <v/>
      </c>
      <c r="AC789" s="123" t="str">
        <f>IF('表格编辑 '!AE789="","",'表格编辑 '!AE789)</f>
        <v/>
      </c>
      <c r="AD789" s="123">
        <f>IF('表格编辑 '!AF789="","",'表格编辑 '!AF789)</f>
        <v>140376</v>
      </c>
    </row>
    <row r="790" spans="1:30">
      <c r="A790" s="123">
        <f>IF('表格编辑 '!A790="","",'表格编辑 '!A790)</f>
        <v>40377</v>
      </c>
      <c r="B790" s="123">
        <f>IF('表格编辑 '!B790="","",'表格编辑 '!B790)</f>
        <v>50153</v>
      </c>
      <c r="C790" s="123">
        <f>IF('表格编辑 '!E790="","",'表格编辑 '!E790)</f>
        <v>59</v>
      </c>
      <c r="D790" s="123" t="str">
        <f>IF('表格编辑 '!F790="","",'表格编辑 '!F790)</f>
        <v>AI_born_event(RECEIVER, ARG0, ARG1, ARG2, ARG3,ARG4)</v>
      </c>
      <c r="E790" s="123" t="str">
        <f>IF('表格编辑 '!G790="","",'表格编辑 '!G790)</f>
        <v>AI_update_event(RECEIVER, ARG0, ARG1, ARG2, ARG3,ARG4)</v>
      </c>
      <c r="F790" s="123" t="str">
        <f>IF('表格编辑 '!H790="","",'表格编辑 '!H790)</f>
        <v/>
      </c>
      <c r="G790" s="123" t="str">
        <f>IF('表格编辑 '!I790="","",'表格编辑 '!I790)</f>
        <v/>
      </c>
      <c r="H790" s="123" t="str">
        <f>IF('表格编辑 '!J790="","",'表格编辑 '!J790)</f>
        <v>test_deadth_event(RECEIVER, ARG0, ARG1, ARG2, ARG3,ARG4)</v>
      </c>
      <c r="I790" s="123">
        <f>IF('表格编辑 '!K790="","",'表格编辑 '!K790)</f>
        <v>1</v>
      </c>
      <c r="J790" s="123">
        <f>IF('表格编辑 '!L790="","",'表格编辑 '!L790)</f>
        <v>2022</v>
      </c>
      <c r="K790" s="123">
        <f>IF('表格编辑 '!M790="","",'表格编辑 '!M790)</f>
        <v>1770</v>
      </c>
      <c r="L790" s="123" t="str">
        <f>IF('表格编辑 '!N790="","",'表格编辑 '!N790)</f>
        <v/>
      </c>
      <c r="M790" s="123" t="str">
        <f>IF('表格编辑 '!O790="","",'表格编辑 '!O790)</f>
        <v/>
      </c>
      <c r="N790" s="123" t="str">
        <f>IF('表格编辑 '!P790="","",'表格编辑 '!P790)</f>
        <v/>
      </c>
      <c r="O790" s="123" t="str">
        <f>IF('表格编辑 '!Q790="","",'表格编辑 '!Q790)</f>
        <v/>
      </c>
      <c r="P790" s="123" t="str">
        <f>IF('表格编辑 '!R790="","",'表格编辑 '!R790)</f>
        <v/>
      </c>
      <c r="Q790" s="123">
        <f>IF('表格编辑 '!S790="","",'表格编辑 '!S790)</f>
        <v>320</v>
      </c>
      <c r="R790" s="123" t="str">
        <f>IF('表格编辑 '!T790="","",'表格编辑 '!T790)</f>
        <v/>
      </c>
      <c r="S790" s="123" t="str">
        <f>IF('表格编辑 '!U790="","",'表格编辑 '!U790)</f>
        <v/>
      </c>
      <c r="T790" s="123" t="str">
        <f>IF('表格编辑 '!V790="","",'表格编辑 '!V790)</f>
        <v/>
      </c>
      <c r="U790" s="123" t="str">
        <f>IF('表格编辑 '!W790="","",'表格编辑 '!W790)</f>
        <v/>
      </c>
      <c r="V790" s="123" t="str">
        <f>IF('表格编辑 '!X790="","",'表格编辑 '!X790)</f>
        <v/>
      </c>
      <c r="W790" s="123" t="str">
        <f>IF('表格编辑 '!Y790="","",'表格编辑 '!Y790)</f>
        <v/>
      </c>
      <c r="X790" s="123" t="str">
        <f>IF('表格编辑 '!Z790="","",'表格编辑 '!Z790)</f>
        <v/>
      </c>
      <c r="Y790" s="123" t="str">
        <f>IF('表格编辑 '!AA790="","",'表格编辑 '!AA790)</f>
        <v/>
      </c>
      <c r="Z790" s="123" t="str">
        <f>IF('表格编辑 '!AB790="","",'表格编辑 '!AB790)</f>
        <v/>
      </c>
      <c r="AA790" s="123" t="str">
        <f>IF('表格编辑 '!AC790="","",'表格编辑 '!AC790)</f>
        <v/>
      </c>
      <c r="AB790" s="123" t="str">
        <f>IF('表格编辑 '!AD790="","",'表格编辑 '!AD790)</f>
        <v/>
      </c>
      <c r="AC790" s="123" t="str">
        <f>IF('表格编辑 '!AE790="","",'表格编辑 '!AE790)</f>
        <v/>
      </c>
      <c r="AD790" s="123">
        <f>IF('表格编辑 '!AF790="","",'表格编辑 '!AF790)</f>
        <v>140377</v>
      </c>
    </row>
    <row r="791" spans="1:30">
      <c r="A791" s="123">
        <f>IF('表格编辑 '!A791="","",'表格编辑 '!A791)</f>
        <v>40378</v>
      </c>
      <c r="B791" s="123">
        <f>IF('表格编辑 '!B791="","",'表格编辑 '!B791)</f>
        <v>50129</v>
      </c>
      <c r="C791" s="123">
        <f>IF('表格编辑 '!E791="","",'表格编辑 '!E791)</f>
        <v>59</v>
      </c>
      <c r="D791" s="123" t="str">
        <f>IF('表格编辑 '!F791="","",'表格编辑 '!F791)</f>
        <v>AI_born_event(RECEIVER, ARG0, ARG1, ARG2, ARG3,ARG4)</v>
      </c>
      <c r="E791" s="123" t="str">
        <f>IF('表格编辑 '!G791="","",'表格编辑 '!G791)</f>
        <v>AI_update_event(RECEIVER, ARG0, ARG1, ARG2, ARG3,ARG4)</v>
      </c>
      <c r="F791" s="123" t="str">
        <f>IF('表格编辑 '!H791="","",'表格编辑 '!H791)</f>
        <v/>
      </c>
      <c r="G791" s="123" t="str">
        <f>IF('表格编辑 '!I791="","",'表格编辑 '!I791)</f>
        <v/>
      </c>
      <c r="H791" s="123" t="str">
        <f>IF('表格编辑 '!J791="","",'表格编辑 '!J791)</f>
        <v>test_deadth_event(RECEIVER, ARG0, ARG1, ARG2, ARG3,ARG4)</v>
      </c>
      <c r="I791" s="123">
        <f>IF('表格编辑 '!K791="","",'表格编辑 '!K791)</f>
        <v>1</v>
      </c>
      <c r="J791" s="123">
        <f>IF('表格编辑 '!L791="","",'表格编辑 '!L791)</f>
        <v>1866</v>
      </c>
      <c r="K791" s="123">
        <f>IF('表格编辑 '!M791="","",'表格编辑 '!M791)</f>
        <v>1770</v>
      </c>
      <c r="L791" s="123" t="str">
        <f>IF('表格编辑 '!N791="","",'表格编辑 '!N791)</f>
        <v/>
      </c>
      <c r="M791" s="123" t="str">
        <f>IF('表格编辑 '!O791="","",'表格编辑 '!O791)</f>
        <v/>
      </c>
      <c r="N791" s="123" t="str">
        <f>IF('表格编辑 '!P791="","",'表格编辑 '!P791)</f>
        <v/>
      </c>
      <c r="O791" s="123" t="str">
        <f>IF('表格编辑 '!Q791="","",'表格编辑 '!Q791)</f>
        <v/>
      </c>
      <c r="P791" s="123" t="str">
        <f>IF('表格编辑 '!R791="","",'表格编辑 '!R791)</f>
        <v/>
      </c>
      <c r="Q791" s="123">
        <f>IF('表格编辑 '!S791="","",'表格编辑 '!S791)</f>
        <v>320</v>
      </c>
      <c r="R791" s="123" t="str">
        <f>IF('表格编辑 '!T791="","",'表格编辑 '!T791)</f>
        <v/>
      </c>
      <c r="S791" s="123" t="str">
        <f>IF('表格编辑 '!U791="","",'表格编辑 '!U791)</f>
        <v/>
      </c>
      <c r="T791" s="123" t="str">
        <f>IF('表格编辑 '!V791="","",'表格编辑 '!V791)</f>
        <v/>
      </c>
      <c r="U791" s="123" t="str">
        <f>IF('表格编辑 '!W791="","",'表格编辑 '!W791)</f>
        <v/>
      </c>
      <c r="V791" s="123" t="str">
        <f>IF('表格编辑 '!X791="","",'表格编辑 '!X791)</f>
        <v/>
      </c>
      <c r="W791" s="123" t="str">
        <f>IF('表格编辑 '!Y791="","",'表格编辑 '!Y791)</f>
        <v/>
      </c>
      <c r="X791" s="123" t="str">
        <f>IF('表格编辑 '!Z791="","",'表格编辑 '!Z791)</f>
        <v/>
      </c>
      <c r="Y791" s="123" t="str">
        <f>IF('表格编辑 '!AA791="","",'表格编辑 '!AA791)</f>
        <v/>
      </c>
      <c r="Z791" s="123" t="str">
        <f>IF('表格编辑 '!AB791="","",'表格编辑 '!AB791)</f>
        <v/>
      </c>
      <c r="AA791" s="123" t="str">
        <f>IF('表格编辑 '!AC791="","",'表格编辑 '!AC791)</f>
        <v/>
      </c>
      <c r="AB791" s="123" t="str">
        <f>IF('表格编辑 '!AD791="","",'表格编辑 '!AD791)</f>
        <v/>
      </c>
      <c r="AC791" s="123" t="str">
        <f>IF('表格编辑 '!AE791="","",'表格编辑 '!AE791)</f>
        <v/>
      </c>
      <c r="AD791" s="123">
        <f>IF('表格编辑 '!AF791="","",'表格编辑 '!AF791)</f>
        <v>140378</v>
      </c>
    </row>
    <row r="792" spans="1:30">
      <c r="A792" s="123">
        <f>IF('表格编辑 '!A792="","",'表格编辑 '!A792)</f>
        <v>40379</v>
      </c>
      <c r="B792" s="123">
        <f>IF('表格编辑 '!B792="","",'表格编辑 '!B792)</f>
        <v>50131</v>
      </c>
      <c r="C792" s="123">
        <f>IF('表格编辑 '!E792="","",'表格编辑 '!E792)</f>
        <v>59</v>
      </c>
      <c r="D792" s="123" t="str">
        <f>IF('表格编辑 '!F792="","",'表格编辑 '!F792)</f>
        <v>AI_born_event(RECEIVER, ARG0, ARG1, ARG2, ARG3,ARG4)</v>
      </c>
      <c r="E792" s="123" t="str">
        <f>IF('表格编辑 '!G792="","",'表格编辑 '!G792)</f>
        <v>AI_update_event(RECEIVER, ARG0, ARG1, ARG2, ARG3,ARG4)</v>
      </c>
      <c r="F792" s="123" t="str">
        <f>IF('表格编辑 '!H792="","",'表格编辑 '!H792)</f>
        <v/>
      </c>
      <c r="G792" s="123" t="str">
        <f>IF('表格编辑 '!I792="","",'表格编辑 '!I792)</f>
        <v/>
      </c>
      <c r="H792" s="123" t="str">
        <f>IF('表格编辑 '!J792="","",'表格编辑 '!J792)</f>
        <v>test_deadth_event(RECEIVER, ARG0, ARG1, ARG2, ARG3,ARG4)</v>
      </c>
      <c r="I792" s="123">
        <f>IF('表格编辑 '!K792="","",'表格编辑 '!K792)</f>
        <v>1</v>
      </c>
      <c r="J792" s="123">
        <f>IF('表格编辑 '!L792="","",'表格编辑 '!L792)</f>
        <v>1770</v>
      </c>
      <c r="K792" s="123">
        <f>IF('表格编辑 '!M792="","",'表格编辑 '!M792)</f>
        <v>1770</v>
      </c>
      <c r="L792" s="123" t="str">
        <f>IF('表格编辑 '!N792="","",'表格编辑 '!N792)</f>
        <v/>
      </c>
      <c r="M792" s="123" t="str">
        <f>IF('表格编辑 '!O792="","",'表格编辑 '!O792)</f>
        <v/>
      </c>
      <c r="N792" s="123" t="str">
        <f>IF('表格编辑 '!P792="","",'表格编辑 '!P792)</f>
        <v/>
      </c>
      <c r="O792" s="123" t="str">
        <f>IF('表格编辑 '!Q792="","",'表格编辑 '!Q792)</f>
        <v/>
      </c>
      <c r="P792" s="123" t="str">
        <f>IF('表格编辑 '!R792="","",'表格编辑 '!R792)</f>
        <v/>
      </c>
      <c r="Q792" s="123">
        <f>IF('表格编辑 '!S792="","",'表格编辑 '!S792)</f>
        <v>320</v>
      </c>
      <c r="R792" s="123" t="str">
        <f>IF('表格编辑 '!T792="","",'表格编辑 '!T792)</f>
        <v/>
      </c>
      <c r="S792" s="123" t="str">
        <f>IF('表格编辑 '!U792="","",'表格编辑 '!U792)</f>
        <v/>
      </c>
      <c r="T792" s="123" t="str">
        <f>IF('表格编辑 '!V792="","",'表格编辑 '!V792)</f>
        <v/>
      </c>
      <c r="U792" s="123" t="str">
        <f>IF('表格编辑 '!W792="","",'表格编辑 '!W792)</f>
        <v/>
      </c>
      <c r="V792" s="123" t="str">
        <f>IF('表格编辑 '!X792="","",'表格编辑 '!X792)</f>
        <v/>
      </c>
      <c r="W792" s="123" t="str">
        <f>IF('表格编辑 '!Y792="","",'表格编辑 '!Y792)</f>
        <v/>
      </c>
      <c r="X792" s="123" t="str">
        <f>IF('表格编辑 '!Z792="","",'表格编辑 '!Z792)</f>
        <v/>
      </c>
      <c r="Y792" s="123" t="str">
        <f>IF('表格编辑 '!AA792="","",'表格编辑 '!AA792)</f>
        <v/>
      </c>
      <c r="Z792" s="123" t="str">
        <f>IF('表格编辑 '!AB792="","",'表格编辑 '!AB792)</f>
        <v/>
      </c>
      <c r="AA792" s="123" t="str">
        <f>IF('表格编辑 '!AC792="","",'表格编辑 '!AC792)</f>
        <v/>
      </c>
      <c r="AB792" s="123" t="str">
        <f>IF('表格编辑 '!AD792="","",'表格编辑 '!AD792)</f>
        <v/>
      </c>
      <c r="AC792" s="123" t="str">
        <f>IF('表格编辑 '!AE792="","",'表格编辑 '!AE792)</f>
        <v/>
      </c>
      <c r="AD792" s="123">
        <f>IF('表格编辑 '!AF792="","",'表格编辑 '!AF792)</f>
        <v>140379</v>
      </c>
    </row>
    <row r="793" spans="1:30">
      <c r="A793" s="123">
        <f>IF('表格编辑 '!A793="","",'表格编辑 '!A793)</f>
        <v>40380</v>
      </c>
      <c r="B793" s="123">
        <f>IF('表格编辑 '!B793="","",'表格编辑 '!B793)</f>
        <v>50037</v>
      </c>
      <c r="C793" s="123">
        <f>IF('表格编辑 '!E793="","",'表格编辑 '!E793)</f>
        <v>59</v>
      </c>
      <c r="D793" s="123" t="str">
        <f>IF('表格编辑 '!F793="","",'表格编辑 '!F793)</f>
        <v>AI_born_event(RECEIVER, ARG0, ARG1, ARG2, ARG3,ARG4)</v>
      </c>
      <c r="E793" s="123" t="str">
        <f>IF('表格编辑 '!G793="","",'表格编辑 '!G793)</f>
        <v>AI_update_event(RECEIVER, ARG0, ARG1, ARG2, ARG3,ARG4)</v>
      </c>
      <c r="F793" s="123" t="str">
        <f>IF('表格编辑 '!H793="","",'表格编辑 '!H793)</f>
        <v/>
      </c>
      <c r="G793" s="123" t="str">
        <f>IF('表格编辑 '!I793="","",'表格编辑 '!I793)</f>
        <v/>
      </c>
      <c r="H793" s="123" t="str">
        <f>IF('表格编辑 '!J793="","",'表格编辑 '!J793)</f>
        <v>test_deadth_event(RECEIVER, ARG0, ARG1, ARG2, ARG3,ARG4)</v>
      </c>
      <c r="I793" s="123">
        <f>IF('表格编辑 '!K793="","",'表格编辑 '!K793)</f>
        <v>1</v>
      </c>
      <c r="J793" s="123">
        <f>IF('表格编辑 '!L793="","",'表格编辑 '!L793)</f>
        <v>2234</v>
      </c>
      <c r="K793" s="123">
        <f>IF('表格编辑 '!M793="","",'表格编辑 '!M793)</f>
        <v>1770</v>
      </c>
      <c r="L793" s="123" t="str">
        <f>IF('表格编辑 '!N793="","",'表格编辑 '!N793)</f>
        <v/>
      </c>
      <c r="M793" s="123" t="str">
        <f>IF('表格编辑 '!O793="","",'表格编辑 '!O793)</f>
        <v/>
      </c>
      <c r="N793" s="123" t="str">
        <f>IF('表格编辑 '!P793="","",'表格编辑 '!P793)</f>
        <v/>
      </c>
      <c r="O793" s="123" t="str">
        <f>IF('表格编辑 '!Q793="","",'表格编辑 '!Q793)</f>
        <v/>
      </c>
      <c r="P793" s="123" t="str">
        <f>IF('表格编辑 '!R793="","",'表格编辑 '!R793)</f>
        <v/>
      </c>
      <c r="Q793" s="123">
        <f>IF('表格编辑 '!S793="","",'表格编辑 '!S793)</f>
        <v>320</v>
      </c>
      <c r="R793" s="123" t="str">
        <f>IF('表格编辑 '!T793="","",'表格编辑 '!T793)</f>
        <v/>
      </c>
      <c r="S793" s="123" t="str">
        <f>IF('表格编辑 '!U793="","",'表格编辑 '!U793)</f>
        <v/>
      </c>
      <c r="T793" s="123" t="str">
        <f>IF('表格编辑 '!V793="","",'表格编辑 '!V793)</f>
        <v/>
      </c>
      <c r="U793" s="123" t="str">
        <f>IF('表格编辑 '!W793="","",'表格编辑 '!W793)</f>
        <v/>
      </c>
      <c r="V793" s="123" t="str">
        <f>IF('表格编辑 '!X793="","",'表格编辑 '!X793)</f>
        <v/>
      </c>
      <c r="W793" s="123" t="str">
        <f>IF('表格编辑 '!Y793="","",'表格编辑 '!Y793)</f>
        <v/>
      </c>
      <c r="X793" s="123" t="str">
        <f>IF('表格编辑 '!Z793="","",'表格编辑 '!Z793)</f>
        <v/>
      </c>
      <c r="Y793" s="123" t="str">
        <f>IF('表格编辑 '!AA793="","",'表格编辑 '!AA793)</f>
        <v/>
      </c>
      <c r="Z793" s="123" t="str">
        <f>IF('表格编辑 '!AB793="","",'表格编辑 '!AB793)</f>
        <v/>
      </c>
      <c r="AA793" s="123" t="str">
        <f>IF('表格编辑 '!AC793="","",'表格编辑 '!AC793)</f>
        <v/>
      </c>
      <c r="AB793" s="123" t="str">
        <f>IF('表格编辑 '!AD793="","",'表格编辑 '!AD793)</f>
        <v/>
      </c>
      <c r="AC793" s="123" t="str">
        <f>IF('表格编辑 '!AE793="","",'表格编辑 '!AE793)</f>
        <v/>
      </c>
      <c r="AD793" s="123">
        <f>IF('表格编辑 '!AF793="","",'表格编辑 '!AF793)</f>
        <v>140380</v>
      </c>
    </row>
    <row r="794" spans="1:30">
      <c r="A794" s="123">
        <f>IF('表格编辑 '!A794="","",'表格编辑 '!A794)</f>
        <v>40381</v>
      </c>
      <c r="B794" s="123">
        <f>IF('表格编辑 '!B794="","",'表格编辑 '!B794)</f>
        <v>50138</v>
      </c>
      <c r="C794" s="123">
        <f>IF('表格编辑 '!E794="","",'表格编辑 '!E794)</f>
        <v>59</v>
      </c>
      <c r="D794" s="123" t="str">
        <f>IF('表格编辑 '!F794="","",'表格编辑 '!F794)</f>
        <v>AI_born_event(RECEIVER, ARG0, ARG1, ARG2, ARG3,ARG4)</v>
      </c>
      <c r="E794" s="123" t="str">
        <f>IF('表格编辑 '!G794="","",'表格编辑 '!G794)</f>
        <v>AI_update_event(RECEIVER, ARG0, ARG1, ARG2, ARG3,ARG4)</v>
      </c>
      <c r="F794" s="123" t="str">
        <f>IF('表格编辑 '!H794="","",'表格编辑 '!H794)</f>
        <v/>
      </c>
      <c r="G794" s="123" t="str">
        <f>IF('表格编辑 '!I794="","",'表格编辑 '!I794)</f>
        <v/>
      </c>
      <c r="H794" s="123" t="str">
        <f>IF('表格编辑 '!J794="","",'表格编辑 '!J794)</f>
        <v>test_deadth_event(RECEIVER, ARG0, ARG1, ARG2, ARG3,ARG4)</v>
      </c>
      <c r="I794" s="123">
        <f>IF('表格编辑 '!K794="","",'表格编辑 '!K794)</f>
        <v>1</v>
      </c>
      <c r="J794" s="123">
        <f>IF('表格编辑 '!L794="","",'表格编辑 '!L794)</f>
        <v>1178</v>
      </c>
      <c r="K794" s="123">
        <f>IF('表格编辑 '!M794="","",'表格编辑 '!M794)</f>
        <v>1770</v>
      </c>
      <c r="L794" s="123" t="str">
        <f>IF('表格编辑 '!N794="","",'表格编辑 '!N794)</f>
        <v/>
      </c>
      <c r="M794" s="123" t="str">
        <f>IF('表格编辑 '!O794="","",'表格编辑 '!O794)</f>
        <v/>
      </c>
      <c r="N794" s="123" t="str">
        <f>IF('表格编辑 '!P794="","",'表格编辑 '!P794)</f>
        <v/>
      </c>
      <c r="O794" s="123" t="str">
        <f>IF('表格编辑 '!Q794="","",'表格编辑 '!Q794)</f>
        <v/>
      </c>
      <c r="P794" s="123" t="str">
        <f>IF('表格编辑 '!R794="","",'表格编辑 '!R794)</f>
        <v/>
      </c>
      <c r="Q794" s="123">
        <f>IF('表格编辑 '!S794="","",'表格编辑 '!S794)</f>
        <v>320</v>
      </c>
      <c r="R794" s="123" t="str">
        <f>IF('表格编辑 '!T794="","",'表格编辑 '!T794)</f>
        <v/>
      </c>
      <c r="S794" s="123" t="str">
        <f>IF('表格编辑 '!U794="","",'表格编辑 '!U794)</f>
        <v/>
      </c>
      <c r="T794" s="123" t="str">
        <f>IF('表格编辑 '!V794="","",'表格编辑 '!V794)</f>
        <v/>
      </c>
      <c r="U794" s="123" t="str">
        <f>IF('表格编辑 '!W794="","",'表格编辑 '!W794)</f>
        <v/>
      </c>
      <c r="V794" s="123" t="str">
        <f>IF('表格编辑 '!X794="","",'表格编辑 '!X794)</f>
        <v/>
      </c>
      <c r="W794" s="123" t="str">
        <f>IF('表格编辑 '!Y794="","",'表格编辑 '!Y794)</f>
        <v/>
      </c>
      <c r="X794" s="123" t="str">
        <f>IF('表格编辑 '!Z794="","",'表格编辑 '!Z794)</f>
        <v/>
      </c>
      <c r="Y794" s="123" t="str">
        <f>IF('表格编辑 '!AA794="","",'表格编辑 '!AA794)</f>
        <v/>
      </c>
      <c r="Z794" s="123" t="str">
        <f>IF('表格编辑 '!AB794="","",'表格编辑 '!AB794)</f>
        <v/>
      </c>
      <c r="AA794" s="123" t="str">
        <f>IF('表格编辑 '!AC794="","",'表格编辑 '!AC794)</f>
        <v/>
      </c>
      <c r="AB794" s="123" t="str">
        <f>IF('表格编辑 '!AD794="","",'表格编辑 '!AD794)</f>
        <v/>
      </c>
      <c r="AC794" s="123" t="str">
        <f>IF('表格编辑 '!AE794="","",'表格编辑 '!AE794)</f>
        <v/>
      </c>
      <c r="AD794" s="123">
        <f>IF('表格编辑 '!AF794="","",'表格编辑 '!AF794)</f>
        <v>140381</v>
      </c>
    </row>
    <row r="795" spans="1:30">
      <c r="A795" s="123">
        <f>IF('表格编辑 '!A795="","",'表格编辑 '!A795)</f>
        <v>40382</v>
      </c>
      <c r="B795" s="123">
        <f>IF('表格编辑 '!B795="","",'表格编辑 '!B795)</f>
        <v>50038</v>
      </c>
      <c r="C795" s="123">
        <f>IF('表格编辑 '!E795="","",'表格编辑 '!E795)</f>
        <v>59</v>
      </c>
      <c r="D795" s="123" t="str">
        <f>IF('表格编辑 '!F795="","",'表格编辑 '!F795)</f>
        <v>AI_born_event(RECEIVER, ARG0, ARG1, ARG2, ARG3,ARG4)</v>
      </c>
      <c r="E795" s="123" t="str">
        <f>IF('表格编辑 '!G795="","",'表格编辑 '!G795)</f>
        <v>AI_update_event(RECEIVER, ARG0, ARG1, ARG2, ARG3,ARG4)</v>
      </c>
      <c r="F795" s="123" t="str">
        <f>IF('表格编辑 '!H795="","",'表格编辑 '!H795)</f>
        <v/>
      </c>
      <c r="G795" s="123" t="str">
        <f>IF('表格编辑 '!I795="","",'表格编辑 '!I795)</f>
        <v/>
      </c>
      <c r="H795" s="123" t="str">
        <f>IF('表格编辑 '!J795="","",'表格编辑 '!J795)</f>
        <v>test_deadth_event(RECEIVER, ARG0, ARG1, ARG2, ARG3,ARG4)</v>
      </c>
      <c r="I795" s="123">
        <f>IF('表格编辑 '!K795="","",'表格编辑 '!K795)</f>
        <v>1</v>
      </c>
      <c r="J795" s="123">
        <f>IF('表格编辑 '!L795="","",'表格编辑 '!L795)</f>
        <v>2996</v>
      </c>
      <c r="K795" s="123">
        <f>IF('表格编辑 '!M795="","",'表格编辑 '!M795)</f>
        <v>1770</v>
      </c>
      <c r="L795" s="123" t="str">
        <f>IF('表格编辑 '!N795="","",'表格编辑 '!N795)</f>
        <v/>
      </c>
      <c r="M795" s="123" t="str">
        <f>IF('表格编辑 '!O795="","",'表格编辑 '!O795)</f>
        <v/>
      </c>
      <c r="N795" s="123" t="str">
        <f>IF('表格编辑 '!P795="","",'表格编辑 '!P795)</f>
        <v/>
      </c>
      <c r="O795" s="123" t="str">
        <f>IF('表格编辑 '!Q795="","",'表格编辑 '!Q795)</f>
        <v/>
      </c>
      <c r="P795" s="123" t="str">
        <f>IF('表格编辑 '!R795="","",'表格编辑 '!R795)</f>
        <v/>
      </c>
      <c r="Q795" s="123">
        <f>IF('表格编辑 '!S795="","",'表格编辑 '!S795)</f>
        <v>320</v>
      </c>
      <c r="R795" s="123" t="str">
        <f>IF('表格编辑 '!T795="","",'表格编辑 '!T795)</f>
        <v/>
      </c>
      <c r="S795" s="123" t="str">
        <f>IF('表格编辑 '!U795="","",'表格编辑 '!U795)</f>
        <v/>
      </c>
      <c r="T795" s="123" t="str">
        <f>IF('表格编辑 '!V795="","",'表格编辑 '!V795)</f>
        <v/>
      </c>
      <c r="U795" s="123" t="str">
        <f>IF('表格编辑 '!W795="","",'表格编辑 '!W795)</f>
        <v/>
      </c>
      <c r="V795" s="123" t="str">
        <f>IF('表格编辑 '!X795="","",'表格编辑 '!X795)</f>
        <v/>
      </c>
      <c r="W795" s="123" t="str">
        <f>IF('表格编辑 '!Y795="","",'表格编辑 '!Y795)</f>
        <v/>
      </c>
      <c r="X795" s="123" t="str">
        <f>IF('表格编辑 '!Z795="","",'表格编辑 '!Z795)</f>
        <v/>
      </c>
      <c r="Y795" s="123" t="str">
        <f>IF('表格编辑 '!AA795="","",'表格编辑 '!AA795)</f>
        <v/>
      </c>
      <c r="Z795" s="123" t="str">
        <f>IF('表格编辑 '!AB795="","",'表格编辑 '!AB795)</f>
        <v/>
      </c>
      <c r="AA795" s="123" t="str">
        <f>IF('表格编辑 '!AC795="","",'表格编辑 '!AC795)</f>
        <v/>
      </c>
      <c r="AB795" s="123" t="str">
        <f>IF('表格编辑 '!AD795="","",'表格编辑 '!AD795)</f>
        <v/>
      </c>
      <c r="AC795" s="123" t="str">
        <f>IF('表格编辑 '!AE795="","",'表格编辑 '!AE795)</f>
        <v/>
      </c>
      <c r="AD795" s="123">
        <f>IF('表格编辑 '!AF795="","",'表格编辑 '!AF795)</f>
        <v>140382</v>
      </c>
    </row>
    <row r="796" spans="1:30">
      <c r="A796" s="123">
        <f>IF('表格编辑 '!A796="","",'表格编辑 '!A796)</f>
        <v>40383</v>
      </c>
      <c r="B796" s="123">
        <f>IF('表格编辑 '!B796="","",'表格编辑 '!B796)</f>
        <v>50019</v>
      </c>
      <c r="C796" s="123">
        <f>IF('表格编辑 '!E796="","",'表格编辑 '!E796)</f>
        <v>59</v>
      </c>
      <c r="D796" s="123" t="str">
        <f>IF('表格编辑 '!F796="","",'表格编辑 '!F796)</f>
        <v>AI_born_event(RECEIVER, ARG0, ARG1, ARG2, ARG3,ARG4)</v>
      </c>
      <c r="E796" s="123" t="str">
        <f>IF('表格编辑 '!G796="","",'表格编辑 '!G796)</f>
        <v>AI_update_event(RECEIVER, ARG0, ARG1, ARG2, ARG3,ARG4)</v>
      </c>
      <c r="F796" s="123" t="str">
        <f>IF('表格编辑 '!H796="","",'表格编辑 '!H796)</f>
        <v/>
      </c>
      <c r="G796" s="123" t="str">
        <f>IF('表格编辑 '!I796="","",'表格编辑 '!I796)</f>
        <v/>
      </c>
      <c r="H796" s="123" t="str">
        <f>IF('表格编辑 '!J796="","",'表格编辑 '!J796)</f>
        <v>test_deadth_event(RECEIVER, ARG0, ARG1, ARG2, ARG3,ARG4)</v>
      </c>
      <c r="I796" s="123">
        <f>IF('表格编辑 '!K796="","",'表格编辑 '!K796)</f>
        <v>1</v>
      </c>
      <c r="J796" s="123">
        <f>IF('表格编辑 '!L796="","",'表格编辑 '!L796)</f>
        <v>2924</v>
      </c>
      <c r="K796" s="123">
        <f>IF('表格编辑 '!M796="","",'表格编辑 '!M796)</f>
        <v>1770</v>
      </c>
      <c r="L796" s="123" t="str">
        <f>IF('表格编辑 '!N796="","",'表格编辑 '!N796)</f>
        <v/>
      </c>
      <c r="M796" s="123" t="str">
        <f>IF('表格编辑 '!O796="","",'表格编辑 '!O796)</f>
        <v/>
      </c>
      <c r="N796" s="123" t="str">
        <f>IF('表格编辑 '!P796="","",'表格编辑 '!P796)</f>
        <v/>
      </c>
      <c r="O796" s="123" t="str">
        <f>IF('表格编辑 '!Q796="","",'表格编辑 '!Q796)</f>
        <v/>
      </c>
      <c r="P796" s="123" t="str">
        <f>IF('表格编辑 '!R796="","",'表格编辑 '!R796)</f>
        <v/>
      </c>
      <c r="Q796" s="123">
        <f>IF('表格编辑 '!S796="","",'表格编辑 '!S796)</f>
        <v>320</v>
      </c>
      <c r="R796" s="123" t="str">
        <f>IF('表格编辑 '!T796="","",'表格编辑 '!T796)</f>
        <v/>
      </c>
      <c r="S796" s="123" t="str">
        <f>IF('表格编辑 '!U796="","",'表格编辑 '!U796)</f>
        <v/>
      </c>
      <c r="T796" s="123" t="str">
        <f>IF('表格编辑 '!V796="","",'表格编辑 '!V796)</f>
        <v/>
      </c>
      <c r="U796" s="123" t="str">
        <f>IF('表格编辑 '!W796="","",'表格编辑 '!W796)</f>
        <v/>
      </c>
      <c r="V796" s="123" t="str">
        <f>IF('表格编辑 '!X796="","",'表格编辑 '!X796)</f>
        <v/>
      </c>
      <c r="W796" s="123" t="str">
        <f>IF('表格编辑 '!Y796="","",'表格编辑 '!Y796)</f>
        <v/>
      </c>
      <c r="X796" s="123" t="str">
        <f>IF('表格编辑 '!Z796="","",'表格编辑 '!Z796)</f>
        <v/>
      </c>
      <c r="Y796" s="123" t="str">
        <f>IF('表格编辑 '!AA796="","",'表格编辑 '!AA796)</f>
        <v/>
      </c>
      <c r="Z796" s="123" t="str">
        <f>IF('表格编辑 '!AB796="","",'表格编辑 '!AB796)</f>
        <v/>
      </c>
      <c r="AA796" s="123" t="str">
        <f>IF('表格编辑 '!AC796="","",'表格编辑 '!AC796)</f>
        <v/>
      </c>
      <c r="AB796" s="123" t="str">
        <f>IF('表格编辑 '!AD796="","",'表格编辑 '!AD796)</f>
        <v/>
      </c>
      <c r="AC796" s="123" t="str">
        <f>IF('表格编辑 '!AE796="","",'表格编辑 '!AE796)</f>
        <v/>
      </c>
      <c r="AD796" s="123">
        <f>IF('表格编辑 '!AF796="","",'表格编辑 '!AF796)</f>
        <v>140383</v>
      </c>
    </row>
    <row r="797" spans="1:30">
      <c r="A797" s="123">
        <f>IF('表格编辑 '!A797="","",'表格编辑 '!A797)</f>
        <v>40384</v>
      </c>
      <c r="B797" s="123">
        <f>IF('表格编辑 '!B797="","",'表格编辑 '!B797)</f>
        <v>50023</v>
      </c>
      <c r="C797" s="123">
        <f>IF('表格编辑 '!E797="","",'表格编辑 '!E797)</f>
        <v>59</v>
      </c>
      <c r="D797" s="123" t="str">
        <f>IF('表格编辑 '!F797="","",'表格编辑 '!F797)</f>
        <v>AI_born_event(RECEIVER, ARG0, ARG1, ARG2, ARG3,ARG4)</v>
      </c>
      <c r="E797" s="123" t="str">
        <f>IF('表格编辑 '!G797="","",'表格编辑 '!G797)</f>
        <v>AI_update_event(RECEIVER, ARG0, ARG1, ARG2, ARG3,ARG4)</v>
      </c>
      <c r="F797" s="123" t="str">
        <f>IF('表格编辑 '!H797="","",'表格编辑 '!H797)</f>
        <v/>
      </c>
      <c r="G797" s="123" t="str">
        <f>IF('表格编辑 '!I797="","",'表格编辑 '!I797)</f>
        <v/>
      </c>
      <c r="H797" s="123" t="str">
        <f>IF('表格编辑 '!J797="","",'表格编辑 '!J797)</f>
        <v>test_deadth_event(RECEIVER, ARG0, ARG1, ARG2, ARG3,ARG4)</v>
      </c>
      <c r="I797" s="123">
        <f>IF('表格编辑 '!K797="","",'表格编辑 '!K797)</f>
        <v>1</v>
      </c>
      <c r="J797" s="123">
        <f>IF('表格编辑 '!L797="","",'表格编辑 '!L797)</f>
        <v>3184</v>
      </c>
      <c r="K797" s="123">
        <f>IF('表格编辑 '!M797="","",'表格编辑 '!M797)</f>
        <v>1770</v>
      </c>
      <c r="L797" s="123" t="str">
        <f>IF('表格编辑 '!N797="","",'表格编辑 '!N797)</f>
        <v/>
      </c>
      <c r="M797" s="123" t="str">
        <f>IF('表格编辑 '!O797="","",'表格编辑 '!O797)</f>
        <v/>
      </c>
      <c r="N797" s="123" t="str">
        <f>IF('表格编辑 '!P797="","",'表格编辑 '!P797)</f>
        <v/>
      </c>
      <c r="O797" s="123" t="str">
        <f>IF('表格编辑 '!Q797="","",'表格编辑 '!Q797)</f>
        <v/>
      </c>
      <c r="P797" s="123" t="str">
        <f>IF('表格编辑 '!R797="","",'表格编辑 '!R797)</f>
        <v/>
      </c>
      <c r="Q797" s="123">
        <f>IF('表格编辑 '!S797="","",'表格编辑 '!S797)</f>
        <v>320</v>
      </c>
      <c r="R797" s="123" t="str">
        <f>IF('表格编辑 '!T797="","",'表格编辑 '!T797)</f>
        <v/>
      </c>
      <c r="S797" s="123" t="str">
        <f>IF('表格编辑 '!U797="","",'表格编辑 '!U797)</f>
        <v/>
      </c>
      <c r="T797" s="123" t="str">
        <f>IF('表格编辑 '!V797="","",'表格编辑 '!V797)</f>
        <v/>
      </c>
      <c r="U797" s="123" t="str">
        <f>IF('表格编辑 '!W797="","",'表格编辑 '!W797)</f>
        <v/>
      </c>
      <c r="V797" s="123" t="str">
        <f>IF('表格编辑 '!X797="","",'表格编辑 '!X797)</f>
        <v/>
      </c>
      <c r="W797" s="123" t="str">
        <f>IF('表格编辑 '!Y797="","",'表格编辑 '!Y797)</f>
        <v/>
      </c>
      <c r="X797" s="123" t="str">
        <f>IF('表格编辑 '!Z797="","",'表格编辑 '!Z797)</f>
        <v/>
      </c>
      <c r="Y797" s="123" t="str">
        <f>IF('表格编辑 '!AA797="","",'表格编辑 '!AA797)</f>
        <v/>
      </c>
      <c r="Z797" s="123" t="str">
        <f>IF('表格编辑 '!AB797="","",'表格编辑 '!AB797)</f>
        <v/>
      </c>
      <c r="AA797" s="123" t="str">
        <f>IF('表格编辑 '!AC797="","",'表格编辑 '!AC797)</f>
        <v/>
      </c>
      <c r="AB797" s="123" t="str">
        <f>IF('表格编辑 '!AD797="","",'表格编辑 '!AD797)</f>
        <v/>
      </c>
      <c r="AC797" s="123" t="str">
        <f>IF('表格编辑 '!AE797="","",'表格编辑 '!AE797)</f>
        <v/>
      </c>
      <c r="AD797" s="123">
        <f>IF('表格编辑 '!AF797="","",'表格编辑 '!AF797)</f>
        <v>140384</v>
      </c>
    </row>
    <row r="798" spans="1:30">
      <c r="A798" s="123">
        <f>IF('表格编辑 '!A798="","",'表格编辑 '!A798)</f>
        <v>40385</v>
      </c>
      <c r="B798" s="123">
        <f>IF('表格编辑 '!B798="","",'表格编辑 '!B798)</f>
        <v>50069</v>
      </c>
      <c r="C798" s="123">
        <f>IF('表格编辑 '!E798="","",'表格编辑 '!E798)</f>
        <v>59</v>
      </c>
      <c r="D798" s="123" t="str">
        <f>IF('表格编辑 '!F798="","",'表格编辑 '!F798)</f>
        <v>AI_born_event(RECEIVER, ARG0, ARG1, ARG2, ARG3,ARG4)</v>
      </c>
      <c r="E798" s="123" t="str">
        <f>IF('表格编辑 '!G798="","",'表格编辑 '!G798)</f>
        <v>AI_update_event(RECEIVER, ARG0, ARG1, ARG2, ARG3,ARG4)</v>
      </c>
      <c r="F798" s="123" t="str">
        <f>IF('表格编辑 '!H798="","",'表格编辑 '!H798)</f>
        <v/>
      </c>
      <c r="G798" s="123" t="str">
        <f>IF('表格编辑 '!I798="","",'表格编辑 '!I798)</f>
        <v/>
      </c>
      <c r="H798" s="123" t="str">
        <f>IF('表格编辑 '!J798="","",'表格编辑 '!J798)</f>
        <v>test_deadth_event(RECEIVER, ARG0, ARG1, ARG2, ARG3,ARG4)</v>
      </c>
      <c r="I798" s="123">
        <f>IF('表格编辑 '!K798="","",'表格编辑 '!K798)</f>
        <v>1</v>
      </c>
      <c r="J798" s="123">
        <f>IF('表格编辑 '!L798="","",'表格编辑 '!L798)</f>
        <v>1210</v>
      </c>
      <c r="K798" s="123">
        <f>IF('表格编辑 '!M798="","",'表格编辑 '!M798)</f>
        <v>1770</v>
      </c>
      <c r="L798" s="123" t="str">
        <f>IF('表格编辑 '!N798="","",'表格编辑 '!N798)</f>
        <v/>
      </c>
      <c r="M798" s="123" t="str">
        <f>IF('表格编辑 '!O798="","",'表格编辑 '!O798)</f>
        <v/>
      </c>
      <c r="N798" s="123" t="str">
        <f>IF('表格编辑 '!P798="","",'表格编辑 '!P798)</f>
        <v/>
      </c>
      <c r="O798" s="123" t="str">
        <f>IF('表格编辑 '!Q798="","",'表格编辑 '!Q798)</f>
        <v/>
      </c>
      <c r="P798" s="123" t="str">
        <f>IF('表格编辑 '!R798="","",'表格编辑 '!R798)</f>
        <v/>
      </c>
      <c r="Q798" s="123">
        <f>IF('表格编辑 '!S798="","",'表格编辑 '!S798)</f>
        <v>320</v>
      </c>
      <c r="R798" s="123" t="str">
        <f>IF('表格编辑 '!T798="","",'表格编辑 '!T798)</f>
        <v/>
      </c>
      <c r="S798" s="123" t="str">
        <f>IF('表格编辑 '!U798="","",'表格编辑 '!U798)</f>
        <v/>
      </c>
      <c r="T798" s="123" t="str">
        <f>IF('表格编辑 '!V798="","",'表格编辑 '!V798)</f>
        <v/>
      </c>
      <c r="U798" s="123" t="str">
        <f>IF('表格编辑 '!W798="","",'表格编辑 '!W798)</f>
        <v/>
      </c>
      <c r="V798" s="123" t="str">
        <f>IF('表格编辑 '!X798="","",'表格编辑 '!X798)</f>
        <v/>
      </c>
      <c r="W798" s="123" t="str">
        <f>IF('表格编辑 '!Y798="","",'表格编辑 '!Y798)</f>
        <v/>
      </c>
      <c r="X798" s="123" t="str">
        <f>IF('表格编辑 '!Z798="","",'表格编辑 '!Z798)</f>
        <v/>
      </c>
      <c r="Y798" s="123" t="str">
        <f>IF('表格编辑 '!AA798="","",'表格编辑 '!AA798)</f>
        <v/>
      </c>
      <c r="Z798" s="123" t="str">
        <f>IF('表格编辑 '!AB798="","",'表格编辑 '!AB798)</f>
        <v/>
      </c>
      <c r="AA798" s="123" t="str">
        <f>IF('表格编辑 '!AC798="","",'表格编辑 '!AC798)</f>
        <v/>
      </c>
      <c r="AB798" s="123" t="str">
        <f>IF('表格编辑 '!AD798="","",'表格编辑 '!AD798)</f>
        <v/>
      </c>
      <c r="AC798" s="123" t="str">
        <f>IF('表格编辑 '!AE798="","",'表格编辑 '!AE798)</f>
        <v/>
      </c>
      <c r="AD798" s="123">
        <f>IF('表格编辑 '!AF798="","",'表格编辑 '!AF798)</f>
        <v>140385</v>
      </c>
    </row>
    <row r="799" spans="1:30">
      <c r="A799" s="123">
        <f>IF('表格编辑 '!A799="","",'表格编辑 '!A799)</f>
        <v>40386</v>
      </c>
      <c r="B799" s="123">
        <f>IF('表格编辑 '!B799="","",'表格编辑 '!B799)</f>
        <v>50138</v>
      </c>
      <c r="C799" s="123">
        <f>IF('表格编辑 '!E799="","",'表格编辑 '!E799)</f>
        <v>59</v>
      </c>
      <c r="D799" s="123" t="str">
        <f>IF('表格编辑 '!F799="","",'表格编辑 '!F799)</f>
        <v>AI_born_event(RECEIVER, ARG0, ARG1, ARG2, ARG3,ARG4)</v>
      </c>
      <c r="E799" s="123" t="str">
        <f>IF('表格编辑 '!G799="","",'表格编辑 '!G799)</f>
        <v>AI_update_event(RECEIVER, ARG0, ARG1, ARG2, ARG3,ARG4)</v>
      </c>
      <c r="F799" s="123" t="str">
        <f>IF('表格编辑 '!H799="","",'表格编辑 '!H799)</f>
        <v/>
      </c>
      <c r="G799" s="123" t="str">
        <f>IF('表格编辑 '!I799="","",'表格编辑 '!I799)</f>
        <v/>
      </c>
      <c r="H799" s="123" t="str">
        <f>IF('表格编辑 '!J799="","",'表格编辑 '!J799)</f>
        <v>test_deadth_event(RECEIVER, ARG0, ARG1, ARG2, ARG3,ARG4)</v>
      </c>
      <c r="I799" s="123">
        <f>IF('表格编辑 '!K799="","",'表格编辑 '!K799)</f>
        <v>1</v>
      </c>
      <c r="J799" s="123">
        <f>IF('表格编辑 '!L799="","",'表格编辑 '!L799)</f>
        <v>1178</v>
      </c>
      <c r="K799" s="123">
        <f>IF('表格编辑 '!M799="","",'表格编辑 '!M799)</f>
        <v>1770</v>
      </c>
      <c r="L799" s="123" t="str">
        <f>IF('表格编辑 '!N799="","",'表格编辑 '!N799)</f>
        <v/>
      </c>
      <c r="M799" s="123" t="str">
        <f>IF('表格编辑 '!O799="","",'表格编辑 '!O799)</f>
        <v/>
      </c>
      <c r="N799" s="123" t="str">
        <f>IF('表格编辑 '!P799="","",'表格编辑 '!P799)</f>
        <v/>
      </c>
      <c r="O799" s="123" t="str">
        <f>IF('表格编辑 '!Q799="","",'表格编辑 '!Q799)</f>
        <v/>
      </c>
      <c r="P799" s="123" t="str">
        <f>IF('表格编辑 '!R799="","",'表格编辑 '!R799)</f>
        <v/>
      </c>
      <c r="Q799" s="123">
        <f>IF('表格编辑 '!S799="","",'表格编辑 '!S799)</f>
        <v>320</v>
      </c>
      <c r="R799" s="123" t="str">
        <f>IF('表格编辑 '!T799="","",'表格编辑 '!T799)</f>
        <v/>
      </c>
      <c r="S799" s="123" t="str">
        <f>IF('表格编辑 '!U799="","",'表格编辑 '!U799)</f>
        <v/>
      </c>
      <c r="T799" s="123" t="str">
        <f>IF('表格编辑 '!V799="","",'表格编辑 '!V799)</f>
        <v/>
      </c>
      <c r="U799" s="123" t="str">
        <f>IF('表格编辑 '!W799="","",'表格编辑 '!W799)</f>
        <v/>
      </c>
      <c r="V799" s="123" t="str">
        <f>IF('表格编辑 '!X799="","",'表格编辑 '!X799)</f>
        <v/>
      </c>
      <c r="W799" s="123" t="str">
        <f>IF('表格编辑 '!Y799="","",'表格编辑 '!Y799)</f>
        <v/>
      </c>
      <c r="X799" s="123" t="str">
        <f>IF('表格编辑 '!Z799="","",'表格编辑 '!Z799)</f>
        <v/>
      </c>
      <c r="Y799" s="123" t="str">
        <f>IF('表格编辑 '!AA799="","",'表格编辑 '!AA799)</f>
        <v/>
      </c>
      <c r="Z799" s="123" t="str">
        <f>IF('表格编辑 '!AB799="","",'表格编辑 '!AB799)</f>
        <v/>
      </c>
      <c r="AA799" s="123" t="str">
        <f>IF('表格编辑 '!AC799="","",'表格编辑 '!AC799)</f>
        <v/>
      </c>
      <c r="AB799" s="123" t="str">
        <f>IF('表格编辑 '!AD799="","",'表格编辑 '!AD799)</f>
        <v/>
      </c>
      <c r="AC799" s="123" t="str">
        <f>IF('表格编辑 '!AE799="","",'表格编辑 '!AE799)</f>
        <v/>
      </c>
      <c r="AD799" s="123">
        <f>IF('表格编辑 '!AF799="","",'表格编辑 '!AF799)</f>
        <v>140386</v>
      </c>
    </row>
    <row r="800" spans="1:30">
      <c r="A800" s="123">
        <f>IF('表格编辑 '!A800="","",'表格编辑 '!A800)</f>
        <v>40387</v>
      </c>
      <c r="B800" s="123">
        <f>IF('表格编辑 '!B800="","",'表格编辑 '!B800)</f>
        <v>50021</v>
      </c>
      <c r="C800" s="123">
        <f>IF('表格编辑 '!E800="","",'表格编辑 '!E800)</f>
        <v>59</v>
      </c>
      <c r="D800" s="123" t="str">
        <f>IF('表格编辑 '!F800="","",'表格编辑 '!F800)</f>
        <v>AI_born_event(RECEIVER, ARG0, ARG1, ARG2, ARG3,ARG4)</v>
      </c>
      <c r="E800" s="123" t="str">
        <f>IF('表格编辑 '!G800="","",'表格编辑 '!G800)</f>
        <v>AI_update_event(RECEIVER, ARG0, ARG1, ARG2, ARG3,ARG4)</v>
      </c>
      <c r="F800" s="123" t="str">
        <f>IF('表格编辑 '!H800="","",'表格编辑 '!H800)</f>
        <v/>
      </c>
      <c r="G800" s="123" t="str">
        <f>IF('表格编辑 '!I800="","",'表格编辑 '!I800)</f>
        <v/>
      </c>
      <c r="H800" s="123" t="str">
        <f>IF('表格编辑 '!J800="","",'表格编辑 '!J800)</f>
        <v>test_deadth_event(RECEIVER, ARG0, ARG1, ARG2, ARG3,ARG4)</v>
      </c>
      <c r="I800" s="123">
        <f>IF('表格编辑 '!K800="","",'表格编辑 '!K800)</f>
        <v>1</v>
      </c>
      <c r="J800" s="123">
        <f>IF('表格编辑 '!L800="","",'表格编辑 '!L800)</f>
        <v>2142</v>
      </c>
      <c r="K800" s="123">
        <f>IF('表格编辑 '!M800="","",'表格编辑 '!M800)</f>
        <v>1770</v>
      </c>
      <c r="L800" s="123" t="str">
        <f>IF('表格编辑 '!N800="","",'表格编辑 '!N800)</f>
        <v/>
      </c>
      <c r="M800" s="123" t="str">
        <f>IF('表格编辑 '!O800="","",'表格编辑 '!O800)</f>
        <v/>
      </c>
      <c r="N800" s="123" t="str">
        <f>IF('表格编辑 '!P800="","",'表格编辑 '!P800)</f>
        <v/>
      </c>
      <c r="O800" s="123" t="str">
        <f>IF('表格编辑 '!Q800="","",'表格编辑 '!Q800)</f>
        <v/>
      </c>
      <c r="P800" s="123" t="str">
        <f>IF('表格编辑 '!R800="","",'表格编辑 '!R800)</f>
        <v/>
      </c>
      <c r="Q800" s="123">
        <f>IF('表格编辑 '!S800="","",'表格编辑 '!S800)</f>
        <v>320</v>
      </c>
      <c r="R800" s="123" t="str">
        <f>IF('表格编辑 '!T800="","",'表格编辑 '!T800)</f>
        <v/>
      </c>
      <c r="S800" s="123" t="str">
        <f>IF('表格编辑 '!U800="","",'表格编辑 '!U800)</f>
        <v/>
      </c>
      <c r="T800" s="123" t="str">
        <f>IF('表格编辑 '!V800="","",'表格编辑 '!V800)</f>
        <v/>
      </c>
      <c r="U800" s="123" t="str">
        <f>IF('表格编辑 '!W800="","",'表格编辑 '!W800)</f>
        <v/>
      </c>
      <c r="V800" s="123" t="str">
        <f>IF('表格编辑 '!X800="","",'表格编辑 '!X800)</f>
        <v/>
      </c>
      <c r="W800" s="123" t="str">
        <f>IF('表格编辑 '!Y800="","",'表格编辑 '!Y800)</f>
        <v/>
      </c>
      <c r="X800" s="123" t="str">
        <f>IF('表格编辑 '!Z800="","",'表格编辑 '!Z800)</f>
        <v/>
      </c>
      <c r="Y800" s="123" t="str">
        <f>IF('表格编辑 '!AA800="","",'表格编辑 '!AA800)</f>
        <v/>
      </c>
      <c r="Z800" s="123" t="str">
        <f>IF('表格编辑 '!AB800="","",'表格编辑 '!AB800)</f>
        <v/>
      </c>
      <c r="AA800" s="123" t="str">
        <f>IF('表格编辑 '!AC800="","",'表格编辑 '!AC800)</f>
        <v/>
      </c>
      <c r="AB800" s="123" t="str">
        <f>IF('表格编辑 '!AD800="","",'表格编辑 '!AD800)</f>
        <v/>
      </c>
      <c r="AC800" s="123" t="str">
        <f>IF('表格编辑 '!AE800="","",'表格编辑 '!AE800)</f>
        <v/>
      </c>
      <c r="AD800" s="123">
        <f>IF('表格编辑 '!AF800="","",'表格编辑 '!AF800)</f>
        <v>140387</v>
      </c>
    </row>
    <row r="801" spans="1:30">
      <c r="A801" s="123">
        <f>IF('表格编辑 '!A801="","",'表格编辑 '!A801)</f>
        <v>40388</v>
      </c>
      <c r="B801" s="123">
        <f>IF('表格编辑 '!B801="","",'表格编辑 '!B801)</f>
        <v>50134</v>
      </c>
      <c r="C801" s="123">
        <f>IF('表格编辑 '!E801="","",'表格编辑 '!E801)</f>
        <v>59</v>
      </c>
      <c r="D801" s="123" t="str">
        <f>IF('表格编辑 '!F801="","",'表格编辑 '!F801)</f>
        <v>AI_born_event(RECEIVER, ARG0, ARG1, ARG2, ARG3,ARG4)</v>
      </c>
      <c r="E801" s="123" t="str">
        <f>IF('表格编辑 '!G801="","",'表格编辑 '!G801)</f>
        <v>AI_update_event(RECEIVER, ARG0, ARG1, ARG2, ARG3,ARG4)</v>
      </c>
      <c r="F801" s="123" t="str">
        <f>IF('表格编辑 '!H801="","",'表格编辑 '!H801)</f>
        <v/>
      </c>
      <c r="G801" s="123" t="str">
        <f>IF('表格编辑 '!I801="","",'表格编辑 '!I801)</f>
        <v/>
      </c>
      <c r="H801" s="123" t="str">
        <f>IF('表格编辑 '!J801="","",'表格编辑 '!J801)</f>
        <v>test_deadth_event(RECEIVER, ARG0, ARG1, ARG2, ARG3,ARG4)</v>
      </c>
      <c r="I801" s="123">
        <f>IF('表格编辑 '!K801="","",'表格编辑 '!K801)</f>
        <v>1</v>
      </c>
      <c r="J801" s="123">
        <f>IF('表格编辑 '!L801="","",'表格编辑 '!L801)</f>
        <v>2102</v>
      </c>
      <c r="K801" s="123">
        <f>IF('表格编辑 '!M801="","",'表格编辑 '!M801)</f>
        <v>1770</v>
      </c>
      <c r="L801" s="123" t="str">
        <f>IF('表格编辑 '!N801="","",'表格编辑 '!N801)</f>
        <v/>
      </c>
      <c r="M801" s="123" t="str">
        <f>IF('表格编辑 '!O801="","",'表格编辑 '!O801)</f>
        <v/>
      </c>
      <c r="N801" s="123" t="str">
        <f>IF('表格编辑 '!P801="","",'表格编辑 '!P801)</f>
        <v/>
      </c>
      <c r="O801" s="123" t="str">
        <f>IF('表格编辑 '!Q801="","",'表格编辑 '!Q801)</f>
        <v/>
      </c>
      <c r="P801" s="123" t="str">
        <f>IF('表格编辑 '!R801="","",'表格编辑 '!R801)</f>
        <v/>
      </c>
      <c r="Q801" s="123">
        <f>IF('表格编辑 '!S801="","",'表格编辑 '!S801)</f>
        <v>320</v>
      </c>
      <c r="R801" s="123" t="str">
        <f>IF('表格编辑 '!T801="","",'表格编辑 '!T801)</f>
        <v/>
      </c>
      <c r="S801" s="123" t="str">
        <f>IF('表格编辑 '!U801="","",'表格编辑 '!U801)</f>
        <v/>
      </c>
      <c r="T801" s="123" t="str">
        <f>IF('表格编辑 '!V801="","",'表格编辑 '!V801)</f>
        <v/>
      </c>
      <c r="U801" s="123" t="str">
        <f>IF('表格编辑 '!W801="","",'表格编辑 '!W801)</f>
        <v/>
      </c>
      <c r="V801" s="123" t="str">
        <f>IF('表格编辑 '!X801="","",'表格编辑 '!X801)</f>
        <v/>
      </c>
      <c r="W801" s="123" t="str">
        <f>IF('表格编辑 '!Y801="","",'表格编辑 '!Y801)</f>
        <v/>
      </c>
      <c r="X801" s="123" t="str">
        <f>IF('表格编辑 '!Z801="","",'表格编辑 '!Z801)</f>
        <v/>
      </c>
      <c r="Y801" s="123" t="str">
        <f>IF('表格编辑 '!AA801="","",'表格编辑 '!AA801)</f>
        <v/>
      </c>
      <c r="Z801" s="123" t="str">
        <f>IF('表格编辑 '!AB801="","",'表格编辑 '!AB801)</f>
        <v/>
      </c>
      <c r="AA801" s="123" t="str">
        <f>IF('表格编辑 '!AC801="","",'表格编辑 '!AC801)</f>
        <v/>
      </c>
      <c r="AB801" s="123" t="str">
        <f>IF('表格编辑 '!AD801="","",'表格编辑 '!AD801)</f>
        <v/>
      </c>
      <c r="AC801" s="123" t="str">
        <f>IF('表格编辑 '!AE801="","",'表格编辑 '!AE801)</f>
        <v/>
      </c>
      <c r="AD801" s="123">
        <f>IF('表格编辑 '!AF801="","",'表格编辑 '!AF801)</f>
        <v>140388</v>
      </c>
    </row>
    <row r="802" spans="1:30">
      <c r="A802" s="123">
        <f>IF('表格编辑 '!A802="","",'表格编辑 '!A802)</f>
        <v>40389</v>
      </c>
      <c r="B802" s="123">
        <f>IF('表格编辑 '!B802="","",'表格编辑 '!B802)</f>
        <v>50041</v>
      </c>
      <c r="C802" s="123">
        <f>IF('表格编辑 '!E802="","",'表格编辑 '!E802)</f>
        <v>59</v>
      </c>
      <c r="D802" s="123" t="str">
        <f>IF('表格编辑 '!F802="","",'表格编辑 '!F802)</f>
        <v>AI_born_event(RECEIVER, ARG0, ARG1, ARG2, ARG3,ARG4)</v>
      </c>
      <c r="E802" s="123" t="str">
        <f>IF('表格编辑 '!G802="","",'表格编辑 '!G802)</f>
        <v>AI_update_event(RECEIVER, ARG0, ARG1, ARG2, ARG3,ARG4)</v>
      </c>
      <c r="F802" s="123" t="str">
        <f>IF('表格编辑 '!H802="","",'表格编辑 '!H802)</f>
        <v/>
      </c>
      <c r="G802" s="123" t="str">
        <f>IF('表格编辑 '!I802="","",'表格编辑 '!I802)</f>
        <v/>
      </c>
      <c r="H802" s="123" t="str">
        <f>IF('表格编辑 '!J802="","",'表格编辑 '!J802)</f>
        <v>test_deadth_event(RECEIVER, ARG0, ARG1, ARG2, ARG3,ARG4)</v>
      </c>
      <c r="I802" s="123">
        <f>IF('表格编辑 '!K802="","",'表格编辑 '!K802)</f>
        <v>1</v>
      </c>
      <c r="J802" s="123">
        <f>IF('表格编辑 '!L802="","",'表格编辑 '!L802)</f>
        <v>2628</v>
      </c>
      <c r="K802" s="123">
        <f>IF('表格编辑 '!M802="","",'表格编辑 '!M802)</f>
        <v>1770</v>
      </c>
      <c r="L802" s="123" t="str">
        <f>IF('表格编辑 '!N802="","",'表格编辑 '!N802)</f>
        <v/>
      </c>
      <c r="M802" s="123" t="str">
        <f>IF('表格编辑 '!O802="","",'表格编辑 '!O802)</f>
        <v/>
      </c>
      <c r="N802" s="123" t="str">
        <f>IF('表格编辑 '!P802="","",'表格编辑 '!P802)</f>
        <v/>
      </c>
      <c r="O802" s="123" t="str">
        <f>IF('表格编辑 '!Q802="","",'表格编辑 '!Q802)</f>
        <v/>
      </c>
      <c r="P802" s="123" t="str">
        <f>IF('表格编辑 '!R802="","",'表格编辑 '!R802)</f>
        <v/>
      </c>
      <c r="Q802" s="123">
        <f>IF('表格编辑 '!S802="","",'表格编辑 '!S802)</f>
        <v>320</v>
      </c>
      <c r="R802" s="123" t="str">
        <f>IF('表格编辑 '!T802="","",'表格编辑 '!T802)</f>
        <v/>
      </c>
      <c r="S802" s="123" t="str">
        <f>IF('表格编辑 '!U802="","",'表格编辑 '!U802)</f>
        <v/>
      </c>
      <c r="T802" s="123" t="str">
        <f>IF('表格编辑 '!V802="","",'表格编辑 '!V802)</f>
        <v/>
      </c>
      <c r="U802" s="123" t="str">
        <f>IF('表格编辑 '!W802="","",'表格编辑 '!W802)</f>
        <v/>
      </c>
      <c r="V802" s="123" t="str">
        <f>IF('表格编辑 '!X802="","",'表格编辑 '!X802)</f>
        <v/>
      </c>
      <c r="W802" s="123" t="str">
        <f>IF('表格编辑 '!Y802="","",'表格编辑 '!Y802)</f>
        <v/>
      </c>
      <c r="X802" s="123" t="str">
        <f>IF('表格编辑 '!Z802="","",'表格编辑 '!Z802)</f>
        <v/>
      </c>
      <c r="Y802" s="123" t="str">
        <f>IF('表格编辑 '!AA802="","",'表格编辑 '!AA802)</f>
        <v/>
      </c>
      <c r="Z802" s="123" t="str">
        <f>IF('表格编辑 '!AB802="","",'表格编辑 '!AB802)</f>
        <v/>
      </c>
      <c r="AA802" s="123" t="str">
        <f>IF('表格编辑 '!AC802="","",'表格编辑 '!AC802)</f>
        <v/>
      </c>
      <c r="AB802" s="123" t="str">
        <f>IF('表格编辑 '!AD802="","",'表格编辑 '!AD802)</f>
        <v/>
      </c>
      <c r="AC802" s="123" t="str">
        <f>IF('表格编辑 '!AE802="","",'表格编辑 '!AE802)</f>
        <v/>
      </c>
      <c r="AD802" s="123">
        <f>IF('表格编辑 '!AF802="","",'表格编辑 '!AF802)</f>
        <v>140389</v>
      </c>
    </row>
    <row r="803" spans="1:30">
      <c r="A803" s="123">
        <f>IF('表格编辑 '!A803="","",'表格编辑 '!A803)</f>
        <v>40390</v>
      </c>
      <c r="B803" s="123">
        <f>IF('表格编辑 '!B803="","",'表格编辑 '!B803)</f>
        <v>50154</v>
      </c>
      <c r="C803" s="123">
        <f>IF('表格编辑 '!E803="","",'表格编辑 '!E803)</f>
        <v>59</v>
      </c>
      <c r="D803" s="123" t="str">
        <f>IF('表格编辑 '!F803="","",'表格编辑 '!F803)</f>
        <v>AI_born_event(RECEIVER, ARG0, ARG1, ARG2, ARG3,ARG4)</v>
      </c>
      <c r="E803" s="123" t="str">
        <f>IF('表格编辑 '!G803="","",'表格编辑 '!G803)</f>
        <v>AI_update_event(RECEIVER, ARG0, ARG1, ARG2, ARG3,ARG4)</v>
      </c>
      <c r="F803" s="123" t="str">
        <f>IF('表格编辑 '!H803="","",'表格编辑 '!H803)</f>
        <v/>
      </c>
      <c r="G803" s="123" t="str">
        <f>IF('表格编辑 '!I803="","",'表格编辑 '!I803)</f>
        <v/>
      </c>
      <c r="H803" s="123" t="str">
        <f>IF('表格编辑 '!J803="","",'表格编辑 '!J803)</f>
        <v>test_deadth_event(RECEIVER, ARG0, ARG1, ARG2, ARG3,ARG4)</v>
      </c>
      <c r="I803" s="123">
        <f>IF('表格编辑 '!K803="","",'表格编辑 '!K803)</f>
        <v>1</v>
      </c>
      <c r="J803" s="123">
        <f>IF('表格编辑 '!L803="","",'表格编辑 '!L803)</f>
        <v>2372</v>
      </c>
      <c r="K803" s="123">
        <f>IF('表格编辑 '!M803="","",'表格编辑 '!M803)</f>
        <v>1770</v>
      </c>
      <c r="L803" s="123" t="str">
        <f>IF('表格编辑 '!N803="","",'表格编辑 '!N803)</f>
        <v/>
      </c>
      <c r="M803" s="123" t="str">
        <f>IF('表格编辑 '!O803="","",'表格编辑 '!O803)</f>
        <v/>
      </c>
      <c r="N803" s="123" t="str">
        <f>IF('表格编辑 '!P803="","",'表格编辑 '!P803)</f>
        <v/>
      </c>
      <c r="O803" s="123" t="str">
        <f>IF('表格编辑 '!Q803="","",'表格编辑 '!Q803)</f>
        <v/>
      </c>
      <c r="P803" s="123" t="str">
        <f>IF('表格编辑 '!R803="","",'表格编辑 '!R803)</f>
        <v/>
      </c>
      <c r="Q803" s="123">
        <f>IF('表格编辑 '!S803="","",'表格编辑 '!S803)</f>
        <v>320</v>
      </c>
      <c r="R803" s="123" t="str">
        <f>IF('表格编辑 '!T803="","",'表格编辑 '!T803)</f>
        <v/>
      </c>
      <c r="S803" s="123" t="str">
        <f>IF('表格编辑 '!U803="","",'表格编辑 '!U803)</f>
        <v/>
      </c>
      <c r="T803" s="123" t="str">
        <f>IF('表格编辑 '!V803="","",'表格编辑 '!V803)</f>
        <v/>
      </c>
      <c r="U803" s="123" t="str">
        <f>IF('表格编辑 '!W803="","",'表格编辑 '!W803)</f>
        <v/>
      </c>
      <c r="V803" s="123" t="str">
        <f>IF('表格编辑 '!X803="","",'表格编辑 '!X803)</f>
        <v/>
      </c>
      <c r="W803" s="123" t="str">
        <f>IF('表格编辑 '!Y803="","",'表格编辑 '!Y803)</f>
        <v/>
      </c>
      <c r="X803" s="123" t="str">
        <f>IF('表格编辑 '!Z803="","",'表格编辑 '!Z803)</f>
        <v/>
      </c>
      <c r="Y803" s="123" t="str">
        <f>IF('表格编辑 '!AA803="","",'表格编辑 '!AA803)</f>
        <v/>
      </c>
      <c r="Z803" s="123" t="str">
        <f>IF('表格编辑 '!AB803="","",'表格编辑 '!AB803)</f>
        <v/>
      </c>
      <c r="AA803" s="123" t="str">
        <f>IF('表格编辑 '!AC803="","",'表格编辑 '!AC803)</f>
        <v/>
      </c>
      <c r="AB803" s="123" t="str">
        <f>IF('表格编辑 '!AD803="","",'表格编辑 '!AD803)</f>
        <v/>
      </c>
      <c r="AC803" s="123" t="str">
        <f>IF('表格编辑 '!AE803="","",'表格编辑 '!AE803)</f>
        <v/>
      </c>
      <c r="AD803" s="123">
        <f>IF('表格编辑 '!AF803="","",'表格编辑 '!AF803)</f>
        <v>140390</v>
      </c>
    </row>
    <row r="804" spans="1:30">
      <c r="A804" s="123">
        <f>IF('表格编辑 '!A804="","",'表格编辑 '!A804)</f>
        <v>40391</v>
      </c>
      <c r="B804" s="123">
        <f>IF('表格编辑 '!B804="","",'表格编辑 '!B804)</f>
        <v>50063</v>
      </c>
      <c r="C804" s="123">
        <f>IF('表格编辑 '!E804="","",'表格编辑 '!E804)</f>
        <v>60</v>
      </c>
      <c r="D804" s="123" t="str">
        <f>IF('表格编辑 '!F804="","",'表格编辑 '!F804)</f>
        <v>AI_born_event(RECEIVER, ARG0, ARG1, ARG2, ARG3,ARG4)</v>
      </c>
      <c r="E804" s="123" t="str">
        <f>IF('表格编辑 '!G804="","",'表格编辑 '!G804)</f>
        <v>AI_update_event(RECEIVER, ARG0, ARG1, ARG2, ARG3,ARG4)</v>
      </c>
      <c r="F804" s="123" t="str">
        <f>IF('表格编辑 '!H804="","",'表格编辑 '!H804)</f>
        <v/>
      </c>
      <c r="G804" s="123" t="str">
        <f>IF('表格编辑 '!I804="","",'表格编辑 '!I804)</f>
        <v/>
      </c>
      <c r="H804" s="123" t="str">
        <f>IF('表格编辑 '!J804="","",'表格编辑 '!J804)</f>
        <v>test_deadth_event(RECEIVER, ARG0, ARG1, ARG2, ARG3,ARG4)</v>
      </c>
      <c r="I804" s="123">
        <f>IF('表格编辑 '!K804="","",'表格编辑 '!K804)</f>
        <v>1</v>
      </c>
      <c r="J804" s="123">
        <f>IF('表格编辑 '!L804="","",'表格编辑 '!L804)</f>
        <v>3906</v>
      </c>
      <c r="K804" s="123">
        <f>IF('表格编辑 '!M804="","",'表格编辑 '!M804)</f>
        <v>1800</v>
      </c>
      <c r="L804" s="123" t="str">
        <f>IF('表格编辑 '!N804="","",'表格编辑 '!N804)</f>
        <v/>
      </c>
      <c r="M804" s="123" t="str">
        <f>IF('表格编辑 '!O804="","",'表格编辑 '!O804)</f>
        <v/>
      </c>
      <c r="N804" s="123" t="str">
        <f>IF('表格编辑 '!P804="","",'表格编辑 '!P804)</f>
        <v/>
      </c>
      <c r="O804" s="123" t="str">
        <f>IF('表格编辑 '!Q804="","",'表格编辑 '!Q804)</f>
        <v/>
      </c>
      <c r="P804" s="123" t="str">
        <f>IF('表格编辑 '!R804="","",'表格编辑 '!R804)</f>
        <v/>
      </c>
      <c r="Q804" s="123">
        <f>IF('表格编辑 '!S804="","",'表格编辑 '!S804)</f>
        <v>320</v>
      </c>
      <c r="R804" s="123" t="str">
        <f>IF('表格编辑 '!T804="","",'表格编辑 '!T804)</f>
        <v/>
      </c>
      <c r="S804" s="123" t="str">
        <f>IF('表格编辑 '!U804="","",'表格编辑 '!U804)</f>
        <v/>
      </c>
      <c r="T804" s="123" t="str">
        <f>IF('表格编辑 '!V804="","",'表格编辑 '!V804)</f>
        <v/>
      </c>
      <c r="U804" s="123" t="str">
        <f>IF('表格编辑 '!W804="","",'表格编辑 '!W804)</f>
        <v/>
      </c>
      <c r="V804" s="123" t="str">
        <f>IF('表格编辑 '!X804="","",'表格编辑 '!X804)</f>
        <v/>
      </c>
      <c r="W804" s="123" t="str">
        <f>IF('表格编辑 '!Y804="","",'表格编辑 '!Y804)</f>
        <v/>
      </c>
      <c r="X804" s="123" t="str">
        <f>IF('表格编辑 '!Z804="","",'表格编辑 '!Z804)</f>
        <v/>
      </c>
      <c r="Y804" s="123" t="str">
        <f>IF('表格编辑 '!AA804="","",'表格编辑 '!AA804)</f>
        <v/>
      </c>
      <c r="Z804" s="123" t="str">
        <f>IF('表格编辑 '!AB804="","",'表格编辑 '!AB804)</f>
        <v/>
      </c>
      <c r="AA804" s="123" t="str">
        <f>IF('表格编辑 '!AC804="","",'表格编辑 '!AC804)</f>
        <v/>
      </c>
      <c r="AB804" s="123" t="str">
        <f>IF('表格编辑 '!AD804="","",'表格编辑 '!AD804)</f>
        <v/>
      </c>
      <c r="AC804" s="123" t="str">
        <f>IF('表格编辑 '!AE804="","",'表格编辑 '!AE804)</f>
        <v/>
      </c>
      <c r="AD804" s="123">
        <f>IF('表格编辑 '!AF804="","",'表格编辑 '!AF804)</f>
        <v>140391</v>
      </c>
    </row>
    <row r="805" spans="1:30">
      <c r="A805" s="123">
        <f>IF('表格编辑 '!A805="","",'表格编辑 '!A805)</f>
        <v>40392</v>
      </c>
      <c r="B805" s="123">
        <f>IF('表格编辑 '!B805="","",'表格编辑 '!B805)</f>
        <v>50153</v>
      </c>
      <c r="C805" s="123">
        <f>IF('表格编辑 '!E805="","",'表格编辑 '!E805)</f>
        <v>60</v>
      </c>
      <c r="D805" s="123" t="str">
        <f>IF('表格编辑 '!F805="","",'表格编辑 '!F805)</f>
        <v>AI_born_event(RECEIVER, ARG0, ARG1, ARG2, ARG3,ARG4)</v>
      </c>
      <c r="E805" s="123" t="str">
        <f>IF('表格编辑 '!G805="","",'表格编辑 '!G805)</f>
        <v>AI_update_event(RECEIVER, ARG0, ARG1, ARG2, ARG3,ARG4)</v>
      </c>
      <c r="F805" s="123" t="str">
        <f>IF('表格编辑 '!H805="","",'表格编辑 '!H805)</f>
        <v/>
      </c>
      <c r="G805" s="123" t="str">
        <f>IF('表格编辑 '!I805="","",'表格编辑 '!I805)</f>
        <v/>
      </c>
      <c r="H805" s="123" t="str">
        <f>IF('表格编辑 '!J805="","",'表格编辑 '!J805)</f>
        <v>test_deadth_event(RECEIVER, ARG0, ARG1, ARG2, ARG3,ARG4)</v>
      </c>
      <c r="I805" s="123">
        <f>IF('表格编辑 '!K805="","",'表格编辑 '!K805)</f>
        <v>1</v>
      </c>
      <c r="J805" s="123">
        <f>IF('表格编辑 '!L805="","",'表格编辑 '!L805)</f>
        <v>2342</v>
      </c>
      <c r="K805" s="123">
        <f>IF('表格编辑 '!M805="","",'表格编辑 '!M805)</f>
        <v>1800</v>
      </c>
      <c r="L805" s="123" t="str">
        <f>IF('表格编辑 '!N805="","",'表格编辑 '!N805)</f>
        <v/>
      </c>
      <c r="M805" s="123" t="str">
        <f>IF('表格编辑 '!O805="","",'表格编辑 '!O805)</f>
        <v/>
      </c>
      <c r="N805" s="123" t="str">
        <f>IF('表格编辑 '!P805="","",'表格编辑 '!P805)</f>
        <v/>
      </c>
      <c r="O805" s="123" t="str">
        <f>IF('表格编辑 '!Q805="","",'表格编辑 '!Q805)</f>
        <v/>
      </c>
      <c r="P805" s="123" t="str">
        <f>IF('表格编辑 '!R805="","",'表格编辑 '!R805)</f>
        <v/>
      </c>
      <c r="Q805" s="123">
        <f>IF('表格编辑 '!S805="","",'表格编辑 '!S805)</f>
        <v>320</v>
      </c>
      <c r="R805" s="123" t="str">
        <f>IF('表格编辑 '!T805="","",'表格编辑 '!T805)</f>
        <v/>
      </c>
      <c r="S805" s="123" t="str">
        <f>IF('表格编辑 '!U805="","",'表格编辑 '!U805)</f>
        <v/>
      </c>
      <c r="T805" s="123" t="str">
        <f>IF('表格编辑 '!V805="","",'表格编辑 '!V805)</f>
        <v/>
      </c>
      <c r="U805" s="123" t="str">
        <f>IF('表格编辑 '!W805="","",'表格编辑 '!W805)</f>
        <v/>
      </c>
      <c r="V805" s="123" t="str">
        <f>IF('表格编辑 '!X805="","",'表格编辑 '!X805)</f>
        <v/>
      </c>
      <c r="W805" s="123" t="str">
        <f>IF('表格编辑 '!Y805="","",'表格编辑 '!Y805)</f>
        <v/>
      </c>
      <c r="X805" s="123" t="str">
        <f>IF('表格编辑 '!Z805="","",'表格编辑 '!Z805)</f>
        <v/>
      </c>
      <c r="Y805" s="123" t="str">
        <f>IF('表格编辑 '!AA805="","",'表格编辑 '!AA805)</f>
        <v/>
      </c>
      <c r="Z805" s="123" t="str">
        <f>IF('表格编辑 '!AB805="","",'表格编辑 '!AB805)</f>
        <v/>
      </c>
      <c r="AA805" s="123" t="str">
        <f>IF('表格编辑 '!AC805="","",'表格编辑 '!AC805)</f>
        <v/>
      </c>
      <c r="AB805" s="123" t="str">
        <f>IF('表格编辑 '!AD805="","",'表格编辑 '!AD805)</f>
        <v/>
      </c>
      <c r="AC805" s="123" t="str">
        <f>IF('表格编辑 '!AE805="","",'表格编辑 '!AE805)</f>
        <v/>
      </c>
      <c r="AD805" s="123">
        <f>IF('表格编辑 '!AF805="","",'表格编辑 '!AF805)</f>
        <v>140392</v>
      </c>
    </row>
    <row r="806" spans="1:30">
      <c r="A806" s="123">
        <f>IF('表格编辑 '!A806="","",'表格编辑 '!A806)</f>
        <v>40393</v>
      </c>
      <c r="B806" s="123">
        <f>IF('表格编辑 '!B806="","",'表格编辑 '!B806)</f>
        <v>50129</v>
      </c>
      <c r="C806" s="123">
        <f>IF('表格编辑 '!E806="","",'表格编辑 '!E806)</f>
        <v>60</v>
      </c>
      <c r="D806" s="123" t="str">
        <f>IF('表格编辑 '!F806="","",'表格编辑 '!F806)</f>
        <v>AI_born_event(RECEIVER, ARG0, ARG1, ARG2, ARG3,ARG4)</v>
      </c>
      <c r="E806" s="123" t="str">
        <f>IF('表格编辑 '!G806="","",'表格编辑 '!G806)</f>
        <v>AI_update_event(RECEIVER, ARG0, ARG1, ARG2, ARG3,ARG4)</v>
      </c>
      <c r="F806" s="123" t="str">
        <f>IF('表格编辑 '!H806="","",'表格编辑 '!H806)</f>
        <v/>
      </c>
      <c r="G806" s="123" t="str">
        <f>IF('表格编辑 '!I806="","",'表格编辑 '!I806)</f>
        <v/>
      </c>
      <c r="H806" s="123" t="str">
        <f>IF('表格编辑 '!J806="","",'表格编辑 '!J806)</f>
        <v>test_deadth_event(RECEIVER, ARG0, ARG1, ARG2, ARG3,ARG4)</v>
      </c>
      <c r="I806" s="123">
        <f>IF('表格编辑 '!K806="","",'表格编辑 '!K806)</f>
        <v>1</v>
      </c>
      <c r="J806" s="123">
        <f>IF('表格编辑 '!L806="","",'表格编辑 '!L806)</f>
        <v>2152</v>
      </c>
      <c r="K806" s="123">
        <f>IF('表格编辑 '!M806="","",'表格编辑 '!M806)</f>
        <v>1800</v>
      </c>
      <c r="L806" s="123" t="str">
        <f>IF('表格编辑 '!N806="","",'表格编辑 '!N806)</f>
        <v/>
      </c>
      <c r="M806" s="123" t="str">
        <f>IF('表格编辑 '!O806="","",'表格编辑 '!O806)</f>
        <v/>
      </c>
      <c r="N806" s="123" t="str">
        <f>IF('表格编辑 '!P806="","",'表格编辑 '!P806)</f>
        <v/>
      </c>
      <c r="O806" s="123" t="str">
        <f>IF('表格编辑 '!Q806="","",'表格编辑 '!Q806)</f>
        <v/>
      </c>
      <c r="P806" s="123" t="str">
        <f>IF('表格编辑 '!R806="","",'表格编辑 '!R806)</f>
        <v/>
      </c>
      <c r="Q806" s="123">
        <f>IF('表格编辑 '!S806="","",'表格编辑 '!S806)</f>
        <v>320</v>
      </c>
      <c r="R806" s="123" t="str">
        <f>IF('表格编辑 '!T806="","",'表格编辑 '!T806)</f>
        <v/>
      </c>
      <c r="S806" s="123" t="str">
        <f>IF('表格编辑 '!U806="","",'表格编辑 '!U806)</f>
        <v/>
      </c>
      <c r="T806" s="123" t="str">
        <f>IF('表格编辑 '!V806="","",'表格编辑 '!V806)</f>
        <v/>
      </c>
      <c r="U806" s="123" t="str">
        <f>IF('表格编辑 '!W806="","",'表格编辑 '!W806)</f>
        <v/>
      </c>
      <c r="V806" s="123" t="str">
        <f>IF('表格编辑 '!X806="","",'表格编辑 '!X806)</f>
        <v/>
      </c>
      <c r="W806" s="123" t="str">
        <f>IF('表格编辑 '!Y806="","",'表格编辑 '!Y806)</f>
        <v/>
      </c>
      <c r="X806" s="123" t="str">
        <f>IF('表格编辑 '!Z806="","",'表格编辑 '!Z806)</f>
        <v/>
      </c>
      <c r="Y806" s="123" t="str">
        <f>IF('表格编辑 '!AA806="","",'表格编辑 '!AA806)</f>
        <v/>
      </c>
      <c r="Z806" s="123" t="str">
        <f>IF('表格编辑 '!AB806="","",'表格编辑 '!AB806)</f>
        <v/>
      </c>
      <c r="AA806" s="123" t="str">
        <f>IF('表格编辑 '!AC806="","",'表格编辑 '!AC806)</f>
        <v/>
      </c>
      <c r="AB806" s="123" t="str">
        <f>IF('表格编辑 '!AD806="","",'表格编辑 '!AD806)</f>
        <v/>
      </c>
      <c r="AC806" s="123" t="str">
        <f>IF('表格编辑 '!AE806="","",'表格编辑 '!AE806)</f>
        <v/>
      </c>
      <c r="AD806" s="123">
        <f>IF('表格编辑 '!AF806="","",'表格编辑 '!AF806)</f>
        <v>140393</v>
      </c>
    </row>
    <row r="807" spans="1:30">
      <c r="A807" s="123">
        <f>IF('表格编辑 '!A807="","",'表格编辑 '!A807)</f>
        <v>40394</v>
      </c>
      <c r="B807" s="123">
        <f>IF('表格编辑 '!B807="","",'表格编辑 '!B807)</f>
        <v>50131</v>
      </c>
      <c r="C807" s="123">
        <f>IF('表格编辑 '!E807="","",'表格编辑 '!E807)</f>
        <v>60</v>
      </c>
      <c r="D807" s="123" t="str">
        <f>IF('表格编辑 '!F807="","",'表格编辑 '!F807)</f>
        <v>AI_born_event(RECEIVER, ARG0, ARG1, ARG2, ARG3,ARG4)</v>
      </c>
      <c r="E807" s="123" t="str">
        <f>IF('表格编辑 '!G807="","",'表格编辑 '!G807)</f>
        <v>AI_update_event(RECEIVER, ARG0, ARG1, ARG2, ARG3,ARG4)</v>
      </c>
      <c r="F807" s="123" t="str">
        <f>IF('表格编辑 '!H807="","",'表格编辑 '!H807)</f>
        <v/>
      </c>
      <c r="G807" s="123" t="str">
        <f>IF('表格编辑 '!I807="","",'表格编辑 '!I807)</f>
        <v/>
      </c>
      <c r="H807" s="123" t="str">
        <f>IF('表格编辑 '!J807="","",'表格编辑 '!J807)</f>
        <v>test_deadth_event(RECEIVER, ARG0, ARG1, ARG2, ARG3,ARG4)</v>
      </c>
      <c r="I807" s="123">
        <f>IF('表格编辑 '!K807="","",'表格编辑 '!K807)</f>
        <v>1</v>
      </c>
      <c r="J807" s="123">
        <f>IF('表格编辑 '!L807="","",'表格编辑 '!L807)</f>
        <v>2098</v>
      </c>
      <c r="K807" s="123">
        <f>IF('表格编辑 '!M807="","",'表格编辑 '!M807)</f>
        <v>1800</v>
      </c>
      <c r="L807" s="123" t="str">
        <f>IF('表格编辑 '!N807="","",'表格编辑 '!N807)</f>
        <v/>
      </c>
      <c r="M807" s="123" t="str">
        <f>IF('表格编辑 '!O807="","",'表格编辑 '!O807)</f>
        <v/>
      </c>
      <c r="N807" s="123" t="str">
        <f>IF('表格编辑 '!P807="","",'表格编辑 '!P807)</f>
        <v/>
      </c>
      <c r="O807" s="123" t="str">
        <f>IF('表格编辑 '!Q807="","",'表格编辑 '!Q807)</f>
        <v/>
      </c>
      <c r="P807" s="123" t="str">
        <f>IF('表格编辑 '!R807="","",'表格编辑 '!R807)</f>
        <v/>
      </c>
      <c r="Q807" s="123">
        <f>IF('表格编辑 '!S807="","",'表格编辑 '!S807)</f>
        <v>320</v>
      </c>
      <c r="R807" s="123" t="str">
        <f>IF('表格编辑 '!T807="","",'表格编辑 '!T807)</f>
        <v/>
      </c>
      <c r="S807" s="123" t="str">
        <f>IF('表格编辑 '!U807="","",'表格编辑 '!U807)</f>
        <v/>
      </c>
      <c r="T807" s="123" t="str">
        <f>IF('表格编辑 '!V807="","",'表格编辑 '!V807)</f>
        <v/>
      </c>
      <c r="U807" s="123" t="str">
        <f>IF('表格编辑 '!W807="","",'表格编辑 '!W807)</f>
        <v/>
      </c>
      <c r="V807" s="123" t="str">
        <f>IF('表格编辑 '!X807="","",'表格编辑 '!X807)</f>
        <v/>
      </c>
      <c r="W807" s="123" t="str">
        <f>IF('表格编辑 '!Y807="","",'表格编辑 '!Y807)</f>
        <v/>
      </c>
      <c r="X807" s="123" t="str">
        <f>IF('表格编辑 '!Z807="","",'表格编辑 '!Z807)</f>
        <v/>
      </c>
      <c r="Y807" s="123" t="str">
        <f>IF('表格编辑 '!AA807="","",'表格编辑 '!AA807)</f>
        <v/>
      </c>
      <c r="Z807" s="123" t="str">
        <f>IF('表格编辑 '!AB807="","",'表格编辑 '!AB807)</f>
        <v/>
      </c>
      <c r="AA807" s="123" t="str">
        <f>IF('表格编辑 '!AC807="","",'表格编辑 '!AC807)</f>
        <v/>
      </c>
      <c r="AB807" s="123" t="str">
        <f>IF('表格编辑 '!AD807="","",'表格编辑 '!AD807)</f>
        <v/>
      </c>
      <c r="AC807" s="123" t="str">
        <f>IF('表格编辑 '!AE807="","",'表格编辑 '!AE807)</f>
        <v/>
      </c>
      <c r="AD807" s="123">
        <f>IF('表格编辑 '!AF807="","",'表格编辑 '!AF807)</f>
        <v>140394</v>
      </c>
    </row>
    <row r="808" spans="1:30">
      <c r="A808" s="123">
        <f>IF('表格编辑 '!A808="","",'表格编辑 '!A808)</f>
        <v>40395</v>
      </c>
      <c r="B808" s="123">
        <f>IF('表格编辑 '!B808="","",'表格编辑 '!B808)</f>
        <v>50037</v>
      </c>
      <c r="C808" s="123">
        <f>IF('表格编辑 '!E808="","",'表格编辑 '!E808)</f>
        <v>60</v>
      </c>
      <c r="D808" s="123" t="str">
        <f>IF('表格编辑 '!F808="","",'表格编辑 '!F808)</f>
        <v>AI_born_event(RECEIVER, ARG0, ARG1, ARG2, ARG3,ARG4)</v>
      </c>
      <c r="E808" s="123" t="str">
        <f>IF('表格编辑 '!G808="","",'表格编辑 '!G808)</f>
        <v>AI_update_event(RECEIVER, ARG0, ARG1, ARG2, ARG3,ARG4)</v>
      </c>
      <c r="F808" s="123" t="str">
        <f>IF('表格编辑 '!H808="","",'表格编辑 '!H808)</f>
        <v/>
      </c>
      <c r="G808" s="123" t="str">
        <f>IF('表格编辑 '!I808="","",'表格编辑 '!I808)</f>
        <v/>
      </c>
      <c r="H808" s="123" t="str">
        <f>IF('表格编辑 '!J808="","",'表格编辑 '!J808)</f>
        <v>test_deadth_event(RECEIVER, ARG0, ARG1, ARG2, ARG3,ARG4)</v>
      </c>
      <c r="I808" s="123">
        <f>IF('表格编辑 '!K808="","",'表格编辑 '!K808)</f>
        <v>1</v>
      </c>
      <c r="J808" s="123">
        <f>IF('表格编辑 '!L808="","",'表格编辑 '!L808)</f>
        <v>2546</v>
      </c>
      <c r="K808" s="123">
        <f>IF('表格编辑 '!M808="","",'表格编辑 '!M808)</f>
        <v>1800</v>
      </c>
      <c r="L808" s="123" t="str">
        <f>IF('表格编辑 '!N808="","",'表格编辑 '!N808)</f>
        <v/>
      </c>
      <c r="M808" s="123" t="str">
        <f>IF('表格编辑 '!O808="","",'表格编辑 '!O808)</f>
        <v/>
      </c>
      <c r="N808" s="123" t="str">
        <f>IF('表格编辑 '!P808="","",'表格编辑 '!P808)</f>
        <v/>
      </c>
      <c r="O808" s="123" t="str">
        <f>IF('表格编辑 '!Q808="","",'表格编辑 '!Q808)</f>
        <v/>
      </c>
      <c r="P808" s="123" t="str">
        <f>IF('表格编辑 '!R808="","",'表格编辑 '!R808)</f>
        <v/>
      </c>
      <c r="Q808" s="123">
        <f>IF('表格编辑 '!S808="","",'表格编辑 '!S808)</f>
        <v>320</v>
      </c>
      <c r="R808" s="123" t="str">
        <f>IF('表格编辑 '!T808="","",'表格编辑 '!T808)</f>
        <v/>
      </c>
      <c r="S808" s="123" t="str">
        <f>IF('表格编辑 '!U808="","",'表格编辑 '!U808)</f>
        <v/>
      </c>
      <c r="T808" s="123" t="str">
        <f>IF('表格编辑 '!V808="","",'表格编辑 '!V808)</f>
        <v/>
      </c>
      <c r="U808" s="123" t="str">
        <f>IF('表格编辑 '!W808="","",'表格编辑 '!W808)</f>
        <v/>
      </c>
      <c r="V808" s="123" t="str">
        <f>IF('表格编辑 '!X808="","",'表格编辑 '!X808)</f>
        <v/>
      </c>
      <c r="W808" s="123" t="str">
        <f>IF('表格编辑 '!Y808="","",'表格编辑 '!Y808)</f>
        <v/>
      </c>
      <c r="X808" s="123" t="str">
        <f>IF('表格编辑 '!Z808="","",'表格编辑 '!Z808)</f>
        <v/>
      </c>
      <c r="Y808" s="123" t="str">
        <f>IF('表格编辑 '!AA808="","",'表格编辑 '!AA808)</f>
        <v/>
      </c>
      <c r="Z808" s="123" t="str">
        <f>IF('表格编辑 '!AB808="","",'表格编辑 '!AB808)</f>
        <v/>
      </c>
      <c r="AA808" s="123" t="str">
        <f>IF('表格编辑 '!AC808="","",'表格编辑 '!AC808)</f>
        <v/>
      </c>
      <c r="AB808" s="123" t="str">
        <f>IF('表格编辑 '!AD808="","",'表格编辑 '!AD808)</f>
        <v/>
      </c>
      <c r="AC808" s="123" t="str">
        <f>IF('表格编辑 '!AE808="","",'表格编辑 '!AE808)</f>
        <v/>
      </c>
      <c r="AD808" s="123">
        <f>IF('表格编辑 '!AF808="","",'表格编辑 '!AF808)</f>
        <v>140395</v>
      </c>
    </row>
    <row r="809" spans="1:30">
      <c r="A809" s="123">
        <f>IF('表格编辑 '!A809="","",'表格编辑 '!A809)</f>
        <v>40396</v>
      </c>
      <c r="B809" s="123">
        <f>IF('表格编辑 '!B809="","",'表格编辑 '!B809)</f>
        <v>50138</v>
      </c>
      <c r="C809" s="123">
        <f>IF('表格编辑 '!E809="","",'表格编辑 '!E809)</f>
        <v>60</v>
      </c>
      <c r="D809" s="123" t="str">
        <f>IF('表格编辑 '!F809="","",'表格编辑 '!F809)</f>
        <v>AI_born_event(RECEIVER, ARG0, ARG1, ARG2, ARG3,ARG4)</v>
      </c>
      <c r="E809" s="123" t="str">
        <f>IF('表格编辑 '!G809="","",'表格编辑 '!G809)</f>
        <v>AI_update_event(RECEIVER, ARG0, ARG1, ARG2, ARG3,ARG4)</v>
      </c>
      <c r="F809" s="123" t="str">
        <f>IF('表格编辑 '!H809="","",'表格编辑 '!H809)</f>
        <v/>
      </c>
      <c r="G809" s="123" t="str">
        <f>IF('表格编辑 '!I809="","",'表格编辑 '!I809)</f>
        <v/>
      </c>
      <c r="H809" s="123" t="str">
        <f>IF('表格编辑 '!J809="","",'表格编辑 '!J809)</f>
        <v>test_deadth_event(RECEIVER, ARG0, ARG1, ARG2, ARG3,ARG4)</v>
      </c>
      <c r="I809" s="123">
        <f>IF('表格编辑 '!K809="","",'表格编辑 '!K809)</f>
        <v>1</v>
      </c>
      <c r="J809" s="123">
        <f>IF('表格编辑 '!L809="","",'表格编辑 '!L809)</f>
        <v>1456</v>
      </c>
      <c r="K809" s="123">
        <f>IF('表格编辑 '!M809="","",'表格编辑 '!M809)</f>
        <v>1800</v>
      </c>
      <c r="L809" s="123" t="str">
        <f>IF('表格编辑 '!N809="","",'表格编辑 '!N809)</f>
        <v/>
      </c>
      <c r="M809" s="123" t="str">
        <f>IF('表格编辑 '!O809="","",'表格编辑 '!O809)</f>
        <v/>
      </c>
      <c r="N809" s="123" t="str">
        <f>IF('表格编辑 '!P809="","",'表格编辑 '!P809)</f>
        <v/>
      </c>
      <c r="O809" s="123" t="str">
        <f>IF('表格编辑 '!Q809="","",'表格编辑 '!Q809)</f>
        <v/>
      </c>
      <c r="P809" s="123" t="str">
        <f>IF('表格编辑 '!R809="","",'表格编辑 '!R809)</f>
        <v/>
      </c>
      <c r="Q809" s="123">
        <f>IF('表格编辑 '!S809="","",'表格编辑 '!S809)</f>
        <v>320</v>
      </c>
      <c r="R809" s="123" t="str">
        <f>IF('表格编辑 '!T809="","",'表格编辑 '!T809)</f>
        <v/>
      </c>
      <c r="S809" s="123" t="str">
        <f>IF('表格编辑 '!U809="","",'表格编辑 '!U809)</f>
        <v/>
      </c>
      <c r="T809" s="123" t="str">
        <f>IF('表格编辑 '!V809="","",'表格编辑 '!V809)</f>
        <v/>
      </c>
      <c r="U809" s="123" t="str">
        <f>IF('表格编辑 '!W809="","",'表格编辑 '!W809)</f>
        <v/>
      </c>
      <c r="V809" s="123" t="str">
        <f>IF('表格编辑 '!X809="","",'表格编辑 '!X809)</f>
        <v/>
      </c>
      <c r="W809" s="123" t="str">
        <f>IF('表格编辑 '!Y809="","",'表格编辑 '!Y809)</f>
        <v/>
      </c>
      <c r="X809" s="123" t="str">
        <f>IF('表格编辑 '!Z809="","",'表格编辑 '!Z809)</f>
        <v/>
      </c>
      <c r="Y809" s="123" t="str">
        <f>IF('表格编辑 '!AA809="","",'表格编辑 '!AA809)</f>
        <v/>
      </c>
      <c r="Z809" s="123" t="str">
        <f>IF('表格编辑 '!AB809="","",'表格编辑 '!AB809)</f>
        <v/>
      </c>
      <c r="AA809" s="123" t="str">
        <f>IF('表格编辑 '!AC809="","",'表格编辑 '!AC809)</f>
        <v/>
      </c>
      <c r="AB809" s="123" t="str">
        <f>IF('表格编辑 '!AD809="","",'表格编辑 '!AD809)</f>
        <v/>
      </c>
      <c r="AC809" s="123" t="str">
        <f>IF('表格编辑 '!AE809="","",'表格编辑 '!AE809)</f>
        <v/>
      </c>
      <c r="AD809" s="123">
        <f>IF('表格编辑 '!AF809="","",'表格编辑 '!AF809)</f>
        <v>140396</v>
      </c>
    </row>
    <row r="810" spans="1:30">
      <c r="A810" s="123">
        <f>IF('表格编辑 '!A810="","",'表格编辑 '!A810)</f>
        <v>40397</v>
      </c>
      <c r="B810" s="123">
        <f>IF('表格编辑 '!B810="","",'表格编辑 '!B810)</f>
        <v>50038</v>
      </c>
      <c r="C810" s="123">
        <f>IF('表格编辑 '!E810="","",'表格编辑 '!E810)</f>
        <v>60</v>
      </c>
      <c r="D810" s="123" t="str">
        <f>IF('表格编辑 '!F810="","",'表格编辑 '!F810)</f>
        <v>AI_born_event(RECEIVER, ARG0, ARG1, ARG2, ARG3,ARG4)</v>
      </c>
      <c r="E810" s="123" t="str">
        <f>IF('表格编辑 '!G810="","",'表格编辑 '!G810)</f>
        <v>AI_update_event(RECEIVER, ARG0, ARG1, ARG2, ARG3,ARG4)</v>
      </c>
      <c r="F810" s="123" t="str">
        <f>IF('表格编辑 '!H810="","",'表格编辑 '!H810)</f>
        <v/>
      </c>
      <c r="G810" s="123" t="str">
        <f>IF('表格编辑 '!I810="","",'表格编辑 '!I810)</f>
        <v/>
      </c>
      <c r="H810" s="123" t="str">
        <f>IF('表格编辑 '!J810="","",'表格编辑 '!J810)</f>
        <v>test_deadth_event(RECEIVER, ARG0, ARG1, ARG2, ARG3,ARG4)</v>
      </c>
      <c r="I810" s="123">
        <f>IF('表格编辑 '!K810="","",'表格编辑 '!K810)</f>
        <v>1</v>
      </c>
      <c r="J810" s="123">
        <f>IF('表格编辑 '!L810="","",'表格编辑 '!L810)</f>
        <v>3364</v>
      </c>
      <c r="K810" s="123">
        <f>IF('表格编辑 '!M810="","",'表格编辑 '!M810)</f>
        <v>1800</v>
      </c>
      <c r="L810" s="123" t="str">
        <f>IF('表格编辑 '!N810="","",'表格编辑 '!N810)</f>
        <v/>
      </c>
      <c r="M810" s="123" t="str">
        <f>IF('表格编辑 '!O810="","",'表格编辑 '!O810)</f>
        <v/>
      </c>
      <c r="N810" s="123" t="str">
        <f>IF('表格编辑 '!P810="","",'表格编辑 '!P810)</f>
        <v/>
      </c>
      <c r="O810" s="123" t="str">
        <f>IF('表格编辑 '!Q810="","",'表格编辑 '!Q810)</f>
        <v/>
      </c>
      <c r="P810" s="123" t="str">
        <f>IF('表格编辑 '!R810="","",'表格编辑 '!R810)</f>
        <v/>
      </c>
      <c r="Q810" s="123">
        <f>IF('表格编辑 '!S810="","",'表格编辑 '!S810)</f>
        <v>320</v>
      </c>
      <c r="R810" s="123" t="str">
        <f>IF('表格编辑 '!T810="","",'表格编辑 '!T810)</f>
        <v/>
      </c>
      <c r="S810" s="123" t="str">
        <f>IF('表格编辑 '!U810="","",'表格编辑 '!U810)</f>
        <v/>
      </c>
      <c r="T810" s="123" t="str">
        <f>IF('表格编辑 '!V810="","",'表格编辑 '!V810)</f>
        <v/>
      </c>
      <c r="U810" s="123" t="str">
        <f>IF('表格编辑 '!W810="","",'表格编辑 '!W810)</f>
        <v/>
      </c>
      <c r="V810" s="123" t="str">
        <f>IF('表格编辑 '!X810="","",'表格编辑 '!X810)</f>
        <v/>
      </c>
      <c r="W810" s="123" t="str">
        <f>IF('表格编辑 '!Y810="","",'表格编辑 '!Y810)</f>
        <v/>
      </c>
      <c r="X810" s="123" t="str">
        <f>IF('表格编辑 '!Z810="","",'表格编辑 '!Z810)</f>
        <v/>
      </c>
      <c r="Y810" s="123" t="str">
        <f>IF('表格编辑 '!AA810="","",'表格编辑 '!AA810)</f>
        <v/>
      </c>
      <c r="Z810" s="123" t="str">
        <f>IF('表格编辑 '!AB810="","",'表格编辑 '!AB810)</f>
        <v/>
      </c>
      <c r="AA810" s="123" t="str">
        <f>IF('表格编辑 '!AC810="","",'表格编辑 '!AC810)</f>
        <v/>
      </c>
      <c r="AB810" s="123" t="str">
        <f>IF('表格编辑 '!AD810="","",'表格编辑 '!AD810)</f>
        <v/>
      </c>
      <c r="AC810" s="123" t="str">
        <f>IF('表格编辑 '!AE810="","",'表格编辑 '!AE810)</f>
        <v/>
      </c>
      <c r="AD810" s="123">
        <f>IF('表格编辑 '!AF810="","",'表格编辑 '!AF810)</f>
        <v>140397</v>
      </c>
    </row>
    <row r="811" spans="1:30">
      <c r="A811" s="123">
        <f>IF('表格编辑 '!A811="","",'表格编辑 '!A811)</f>
        <v>40398</v>
      </c>
      <c r="B811" s="123">
        <f>IF('表格编辑 '!B811="","",'表格编辑 '!B811)</f>
        <v>50019</v>
      </c>
      <c r="C811" s="123">
        <f>IF('表格编辑 '!E811="","",'表格编辑 '!E811)</f>
        <v>60</v>
      </c>
      <c r="D811" s="123" t="str">
        <f>IF('表格编辑 '!F811="","",'表格编辑 '!F811)</f>
        <v>AI_born_event(RECEIVER, ARG0, ARG1, ARG2, ARG3,ARG4)</v>
      </c>
      <c r="E811" s="123" t="str">
        <f>IF('表格编辑 '!G811="","",'表格编辑 '!G811)</f>
        <v>AI_update_event(RECEIVER, ARG0, ARG1, ARG2, ARG3,ARG4)</v>
      </c>
      <c r="F811" s="123" t="str">
        <f>IF('表格编辑 '!H811="","",'表格编辑 '!H811)</f>
        <v/>
      </c>
      <c r="G811" s="123" t="str">
        <f>IF('表格编辑 '!I811="","",'表格编辑 '!I811)</f>
        <v/>
      </c>
      <c r="H811" s="123" t="str">
        <f>IF('表格编辑 '!J811="","",'表格编辑 '!J811)</f>
        <v>test_deadth_event(RECEIVER, ARG0, ARG1, ARG2, ARG3,ARG4)</v>
      </c>
      <c r="I811" s="123">
        <f>IF('表格编辑 '!K811="","",'表格编辑 '!K811)</f>
        <v>1</v>
      </c>
      <c r="J811" s="123">
        <f>IF('表格编辑 '!L811="","",'表格编辑 '!L811)</f>
        <v>3318</v>
      </c>
      <c r="K811" s="123">
        <f>IF('表格编辑 '!M811="","",'表格编辑 '!M811)</f>
        <v>1800</v>
      </c>
      <c r="L811" s="123" t="str">
        <f>IF('表格编辑 '!N811="","",'表格编辑 '!N811)</f>
        <v/>
      </c>
      <c r="M811" s="123" t="str">
        <f>IF('表格编辑 '!O811="","",'表格编辑 '!O811)</f>
        <v/>
      </c>
      <c r="N811" s="123" t="str">
        <f>IF('表格编辑 '!P811="","",'表格编辑 '!P811)</f>
        <v/>
      </c>
      <c r="O811" s="123" t="str">
        <f>IF('表格编辑 '!Q811="","",'表格编辑 '!Q811)</f>
        <v/>
      </c>
      <c r="P811" s="123" t="str">
        <f>IF('表格编辑 '!R811="","",'表格编辑 '!R811)</f>
        <v/>
      </c>
      <c r="Q811" s="123">
        <f>IF('表格编辑 '!S811="","",'表格编辑 '!S811)</f>
        <v>320</v>
      </c>
      <c r="R811" s="123" t="str">
        <f>IF('表格编辑 '!T811="","",'表格编辑 '!T811)</f>
        <v/>
      </c>
      <c r="S811" s="123" t="str">
        <f>IF('表格编辑 '!U811="","",'表格编辑 '!U811)</f>
        <v/>
      </c>
      <c r="T811" s="123" t="str">
        <f>IF('表格编辑 '!V811="","",'表格编辑 '!V811)</f>
        <v/>
      </c>
      <c r="U811" s="123" t="str">
        <f>IF('表格编辑 '!W811="","",'表格编辑 '!W811)</f>
        <v/>
      </c>
      <c r="V811" s="123" t="str">
        <f>IF('表格编辑 '!X811="","",'表格编辑 '!X811)</f>
        <v/>
      </c>
      <c r="W811" s="123" t="str">
        <f>IF('表格编辑 '!Y811="","",'表格编辑 '!Y811)</f>
        <v/>
      </c>
      <c r="X811" s="123" t="str">
        <f>IF('表格编辑 '!Z811="","",'表格编辑 '!Z811)</f>
        <v/>
      </c>
      <c r="Y811" s="123" t="str">
        <f>IF('表格编辑 '!AA811="","",'表格编辑 '!AA811)</f>
        <v/>
      </c>
      <c r="Z811" s="123" t="str">
        <f>IF('表格编辑 '!AB811="","",'表格编辑 '!AB811)</f>
        <v/>
      </c>
      <c r="AA811" s="123" t="str">
        <f>IF('表格编辑 '!AC811="","",'表格编辑 '!AC811)</f>
        <v/>
      </c>
      <c r="AB811" s="123" t="str">
        <f>IF('表格编辑 '!AD811="","",'表格编辑 '!AD811)</f>
        <v/>
      </c>
      <c r="AC811" s="123" t="str">
        <f>IF('表格编辑 '!AE811="","",'表格编辑 '!AE811)</f>
        <v/>
      </c>
      <c r="AD811" s="123">
        <f>IF('表格编辑 '!AF811="","",'表格编辑 '!AF811)</f>
        <v>140398</v>
      </c>
    </row>
    <row r="812" spans="1:30">
      <c r="A812" s="123">
        <f>IF('表格编辑 '!A812="","",'表格编辑 '!A812)</f>
        <v>40399</v>
      </c>
      <c r="B812" s="123">
        <f>IF('表格编辑 '!B812="","",'表格编辑 '!B812)</f>
        <v>50023</v>
      </c>
      <c r="C812" s="123">
        <f>IF('表格编辑 '!E812="","",'表格编辑 '!E812)</f>
        <v>60</v>
      </c>
      <c r="D812" s="123" t="str">
        <f>IF('表格编辑 '!F812="","",'表格编辑 '!F812)</f>
        <v>AI_born_event(RECEIVER, ARG0, ARG1, ARG2, ARG3,ARG4)</v>
      </c>
      <c r="E812" s="123" t="str">
        <f>IF('表格编辑 '!G812="","",'表格编辑 '!G812)</f>
        <v>AI_update_event(RECEIVER, ARG0, ARG1, ARG2, ARG3,ARG4)</v>
      </c>
      <c r="F812" s="123" t="str">
        <f>IF('表格编辑 '!H812="","",'表格编辑 '!H812)</f>
        <v/>
      </c>
      <c r="G812" s="123" t="str">
        <f>IF('表格编辑 '!I812="","",'表格编辑 '!I812)</f>
        <v/>
      </c>
      <c r="H812" s="123" t="str">
        <f>IF('表格编辑 '!J812="","",'表格编辑 '!J812)</f>
        <v>test_deadth_event(RECEIVER, ARG0, ARG1, ARG2, ARG3,ARG4)</v>
      </c>
      <c r="I812" s="123">
        <f>IF('表格编辑 '!K812="","",'表格编辑 '!K812)</f>
        <v>1</v>
      </c>
      <c r="J812" s="123">
        <f>IF('表格编辑 '!L812="","",'表格编辑 '!L812)</f>
        <v>3600</v>
      </c>
      <c r="K812" s="123">
        <f>IF('表格编辑 '!M812="","",'表格编辑 '!M812)</f>
        <v>1800</v>
      </c>
      <c r="L812" s="123" t="str">
        <f>IF('表格编辑 '!N812="","",'表格编辑 '!N812)</f>
        <v/>
      </c>
      <c r="M812" s="123" t="str">
        <f>IF('表格编辑 '!O812="","",'表格编辑 '!O812)</f>
        <v/>
      </c>
      <c r="N812" s="123" t="str">
        <f>IF('表格编辑 '!P812="","",'表格编辑 '!P812)</f>
        <v/>
      </c>
      <c r="O812" s="123" t="str">
        <f>IF('表格编辑 '!Q812="","",'表格编辑 '!Q812)</f>
        <v/>
      </c>
      <c r="P812" s="123" t="str">
        <f>IF('表格编辑 '!R812="","",'表格编辑 '!R812)</f>
        <v/>
      </c>
      <c r="Q812" s="123">
        <f>IF('表格编辑 '!S812="","",'表格编辑 '!S812)</f>
        <v>320</v>
      </c>
      <c r="R812" s="123" t="str">
        <f>IF('表格编辑 '!T812="","",'表格编辑 '!T812)</f>
        <v/>
      </c>
      <c r="S812" s="123" t="str">
        <f>IF('表格编辑 '!U812="","",'表格编辑 '!U812)</f>
        <v/>
      </c>
      <c r="T812" s="123" t="str">
        <f>IF('表格编辑 '!V812="","",'表格编辑 '!V812)</f>
        <v/>
      </c>
      <c r="U812" s="123" t="str">
        <f>IF('表格编辑 '!W812="","",'表格编辑 '!W812)</f>
        <v/>
      </c>
      <c r="V812" s="123" t="str">
        <f>IF('表格编辑 '!X812="","",'表格编辑 '!X812)</f>
        <v/>
      </c>
      <c r="W812" s="123" t="str">
        <f>IF('表格编辑 '!Y812="","",'表格编辑 '!Y812)</f>
        <v/>
      </c>
      <c r="X812" s="123" t="str">
        <f>IF('表格编辑 '!Z812="","",'表格编辑 '!Z812)</f>
        <v/>
      </c>
      <c r="Y812" s="123" t="str">
        <f>IF('表格编辑 '!AA812="","",'表格编辑 '!AA812)</f>
        <v/>
      </c>
      <c r="Z812" s="123" t="str">
        <f>IF('表格编辑 '!AB812="","",'表格编辑 '!AB812)</f>
        <v/>
      </c>
      <c r="AA812" s="123" t="str">
        <f>IF('表格编辑 '!AC812="","",'表格编辑 '!AC812)</f>
        <v/>
      </c>
      <c r="AB812" s="123" t="str">
        <f>IF('表格编辑 '!AD812="","",'表格编辑 '!AD812)</f>
        <v/>
      </c>
      <c r="AC812" s="123" t="str">
        <f>IF('表格编辑 '!AE812="","",'表格编辑 '!AE812)</f>
        <v/>
      </c>
      <c r="AD812" s="123">
        <f>IF('表格编辑 '!AF812="","",'表格编辑 '!AF812)</f>
        <v>140399</v>
      </c>
    </row>
    <row r="813" spans="1:30">
      <c r="A813" s="123">
        <f>IF('表格编辑 '!A813="","",'表格编辑 '!A813)</f>
        <v>40400</v>
      </c>
      <c r="B813" s="123">
        <f>IF('表格编辑 '!B813="","",'表格编辑 '!B813)</f>
        <v>50069</v>
      </c>
      <c r="C813" s="123">
        <f>IF('表格编辑 '!E813="","",'表格编辑 '!E813)</f>
        <v>60</v>
      </c>
      <c r="D813" s="123" t="str">
        <f>IF('表格编辑 '!F813="","",'表格编辑 '!F813)</f>
        <v>AI_born_event(RECEIVER, ARG0, ARG1, ARG2, ARG3,ARG4)</v>
      </c>
      <c r="E813" s="123" t="str">
        <f>IF('表格编辑 '!G813="","",'表格编辑 '!G813)</f>
        <v>AI_update_event(RECEIVER, ARG0, ARG1, ARG2, ARG3,ARG4)</v>
      </c>
      <c r="F813" s="123" t="str">
        <f>IF('表格编辑 '!H813="","",'表格编辑 '!H813)</f>
        <v/>
      </c>
      <c r="G813" s="123" t="str">
        <f>IF('表格编辑 '!I813="","",'表格编辑 '!I813)</f>
        <v/>
      </c>
      <c r="H813" s="123" t="str">
        <f>IF('表格编辑 '!J813="","",'表格编辑 '!J813)</f>
        <v>test_deadth_event(RECEIVER, ARG0, ARG1, ARG2, ARG3,ARG4)</v>
      </c>
      <c r="I813" s="123">
        <f>IF('表格编辑 '!K813="","",'表格编辑 '!K813)</f>
        <v>1</v>
      </c>
      <c r="J813" s="123">
        <f>IF('表格编辑 '!L813="","",'表格编辑 '!L813)</f>
        <v>1500</v>
      </c>
      <c r="K813" s="123">
        <f>IF('表格编辑 '!M813="","",'表格编辑 '!M813)</f>
        <v>1800</v>
      </c>
      <c r="L813" s="123" t="str">
        <f>IF('表格编辑 '!N813="","",'表格编辑 '!N813)</f>
        <v/>
      </c>
      <c r="M813" s="123" t="str">
        <f>IF('表格编辑 '!O813="","",'表格编辑 '!O813)</f>
        <v/>
      </c>
      <c r="N813" s="123" t="str">
        <f>IF('表格编辑 '!P813="","",'表格编辑 '!P813)</f>
        <v/>
      </c>
      <c r="O813" s="123" t="str">
        <f>IF('表格编辑 '!Q813="","",'表格编辑 '!Q813)</f>
        <v/>
      </c>
      <c r="P813" s="123" t="str">
        <f>IF('表格编辑 '!R813="","",'表格编辑 '!R813)</f>
        <v/>
      </c>
      <c r="Q813" s="123">
        <f>IF('表格编辑 '!S813="","",'表格编辑 '!S813)</f>
        <v>320</v>
      </c>
      <c r="R813" s="123" t="str">
        <f>IF('表格编辑 '!T813="","",'表格编辑 '!T813)</f>
        <v/>
      </c>
      <c r="S813" s="123" t="str">
        <f>IF('表格编辑 '!U813="","",'表格编辑 '!U813)</f>
        <v/>
      </c>
      <c r="T813" s="123" t="str">
        <f>IF('表格编辑 '!V813="","",'表格编辑 '!V813)</f>
        <v/>
      </c>
      <c r="U813" s="123" t="str">
        <f>IF('表格编辑 '!W813="","",'表格编辑 '!W813)</f>
        <v/>
      </c>
      <c r="V813" s="123" t="str">
        <f>IF('表格编辑 '!X813="","",'表格编辑 '!X813)</f>
        <v/>
      </c>
      <c r="W813" s="123" t="str">
        <f>IF('表格编辑 '!Y813="","",'表格编辑 '!Y813)</f>
        <v/>
      </c>
      <c r="X813" s="123" t="str">
        <f>IF('表格编辑 '!Z813="","",'表格编辑 '!Z813)</f>
        <v/>
      </c>
      <c r="Y813" s="123" t="str">
        <f>IF('表格编辑 '!AA813="","",'表格编辑 '!AA813)</f>
        <v/>
      </c>
      <c r="Z813" s="123" t="str">
        <f>IF('表格编辑 '!AB813="","",'表格编辑 '!AB813)</f>
        <v/>
      </c>
      <c r="AA813" s="123" t="str">
        <f>IF('表格编辑 '!AC813="","",'表格编辑 '!AC813)</f>
        <v/>
      </c>
      <c r="AB813" s="123" t="str">
        <f>IF('表格编辑 '!AD813="","",'表格编辑 '!AD813)</f>
        <v/>
      </c>
      <c r="AC813" s="123" t="str">
        <f>IF('表格编辑 '!AE813="","",'表格编辑 '!AE813)</f>
        <v/>
      </c>
      <c r="AD813" s="123">
        <f>IF('表格编辑 '!AF813="","",'表格编辑 '!AF813)</f>
        <v>140400</v>
      </c>
    </row>
    <row r="814" spans="1:30">
      <c r="A814" s="123">
        <f>IF('表格编辑 '!A814="","",'表格编辑 '!A814)</f>
        <v>40401</v>
      </c>
      <c r="B814" s="123">
        <f>IF('表格编辑 '!B814="","",'表格编辑 '!B814)</f>
        <v>50138</v>
      </c>
      <c r="C814" s="123">
        <f>IF('表格编辑 '!E814="","",'表格编辑 '!E814)</f>
        <v>60</v>
      </c>
      <c r="D814" s="123" t="str">
        <f>IF('表格编辑 '!F814="","",'表格编辑 '!F814)</f>
        <v>AI_born_event(RECEIVER, ARG0, ARG1, ARG2, ARG3,ARG4)</v>
      </c>
      <c r="E814" s="123" t="str">
        <f>IF('表格编辑 '!G814="","",'表格编辑 '!G814)</f>
        <v>AI_update_event(RECEIVER, ARG0, ARG1, ARG2, ARG3,ARG4)</v>
      </c>
      <c r="F814" s="123" t="str">
        <f>IF('表格编辑 '!H814="","",'表格编辑 '!H814)</f>
        <v/>
      </c>
      <c r="G814" s="123" t="str">
        <f>IF('表格编辑 '!I814="","",'表格编辑 '!I814)</f>
        <v/>
      </c>
      <c r="H814" s="123" t="str">
        <f>IF('表格编辑 '!J814="","",'表格编辑 '!J814)</f>
        <v>test_deadth_event(RECEIVER, ARG0, ARG1, ARG2, ARG3,ARG4)</v>
      </c>
      <c r="I814" s="123">
        <f>IF('表格编辑 '!K814="","",'表格编辑 '!K814)</f>
        <v>1</v>
      </c>
      <c r="J814" s="123">
        <f>IF('表格编辑 '!L814="","",'表格编辑 '!L814)</f>
        <v>1456</v>
      </c>
      <c r="K814" s="123">
        <f>IF('表格编辑 '!M814="","",'表格编辑 '!M814)</f>
        <v>1800</v>
      </c>
      <c r="L814" s="123" t="str">
        <f>IF('表格编辑 '!N814="","",'表格编辑 '!N814)</f>
        <v/>
      </c>
      <c r="M814" s="123" t="str">
        <f>IF('表格编辑 '!O814="","",'表格编辑 '!O814)</f>
        <v/>
      </c>
      <c r="N814" s="123" t="str">
        <f>IF('表格编辑 '!P814="","",'表格编辑 '!P814)</f>
        <v/>
      </c>
      <c r="O814" s="123" t="str">
        <f>IF('表格编辑 '!Q814="","",'表格编辑 '!Q814)</f>
        <v/>
      </c>
      <c r="P814" s="123" t="str">
        <f>IF('表格编辑 '!R814="","",'表格编辑 '!R814)</f>
        <v/>
      </c>
      <c r="Q814" s="123">
        <f>IF('表格编辑 '!S814="","",'表格编辑 '!S814)</f>
        <v>320</v>
      </c>
      <c r="R814" s="123" t="str">
        <f>IF('表格编辑 '!T814="","",'表格编辑 '!T814)</f>
        <v/>
      </c>
      <c r="S814" s="123" t="str">
        <f>IF('表格编辑 '!U814="","",'表格编辑 '!U814)</f>
        <v/>
      </c>
      <c r="T814" s="123" t="str">
        <f>IF('表格编辑 '!V814="","",'表格编辑 '!V814)</f>
        <v/>
      </c>
      <c r="U814" s="123" t="str">
        <f>IF('表格编辑 '!W814="","",'表格编辑 '!W814)</f>
        <v/>
      </c>
      <c r="V814" s="123" t="str">
        <f>IF('表格编辑 '!X814="","",'表格编辑 '!X814)</f>
        <v/>
      </c>
      <c r="W814" s="123" t="str">
        <f>IF('表格编辑 '!Y814="","",'表格编辑 '!Y814)</f>
        <v/>
      </c>
      <c r="X814" s="123" t="str">
        <f>IF('表格编辑 '!Z814="","",'表格编辑 '!Z814)</f>
        <v/>
      </c>
      <c r="Y814" s="123" t="str">
        <f>IF('表格编辑 '!AA814="","",'表格编辑 '!AA814)</f>
        <v/>
      </c>
      <c r="Z814" s="123" t="str">
        <f>IF('表格编辑 '!AB814="","",'表格编辑 '!AB814)</f>
        <v/>
      </c>
      <c r="AA814" s="123" t="str">
        <f>IF('表格编辑 '!AC814="","",'表格编辑 '!AC814)</f>
        <v/>
      </c>
      <c r="AB814" s="123" t="str">
        <f>IF('表格编辑 '!AD814="","",'表格编辑 '!AD814)</f>
        <v/>
      </c>
      <c r="AC814" s="123" t="str">
        <f>IF('表格编辑 '!AE814="","",'表格编辑 '!AE814)</f>
        <v/>
      </c>
      <c r="AD814" s="123">
        <f>IF('表格编辑 '!AF814="","",'表格编辑 '!AF814)</f>
        <v>140401</v>
      </c>
    </row>
    <row r="815" spans="1:30">
      <c r="A815" s="123">
        <f>IF('表格编辑 '!A815="","",'表格编辑 '!A815)</f>
        <v>40402</v>
      </c>
      <c r="B815" s="123">
        <f>IF('表格编辑 '!B815="","",'表格编辑 '!B815)</f>
        <v>50021</v>
      </c>
      <c r="C815" s="123">
        <f>IF('表格编辑 '!E815="","",'表格编辑 '!E815)</f>
        <v>60</v>
      </c>
      <c r="D815" s="123" t="str">
        <f>IF('表格编辑 '!F815="","",'表格编辑 '!F815)</f>
        <v>AI_born_event(RECEIVER, ARG0, ARG1, ARG2, ARG3,ARG4)</v>
      </c>
      <c r="E815" s="123" t="str">
        <f>IF('表格编辑 '!G815="","",'表格编辑 '!G815)</f>
        <v>AI_update_event(RECEIVER, ARG0, ARG1, ARG2, ARG3,ARG4)</v>
      </c>
      <c r="F815" s="123" t="str">
        <f>IF('表格编辑 '!H815="","",'表格编辑 '!H815)</f>
        <v/>
      </c>
      <c r="G815" s="123" t="str">
        <f>IF('表格编辑 '!I815="","",'表格编辑 '!I815)</f>
        <v/>
      </c>
      <c r="H815" s="123" t="str">
        <f>IF('表格编辑 '!J815="","",'表格编辑 '!J815)</f>
        <v>test_deadth_event(RECEIVER, ARG0, ARG1, ARG2, ARG3,ARG4)</v>
      </c>
      <c r="I815" s="123">
        <f>IF('表格编辑 '!K815="","",'表格编辑 '!K815)</f>
        <v>1</v>
      </c>
      <c r="J815" s="123">
        <f>IF('表格编辑 '!L815="","",'表格编辑 '!L815)</f>
        <v>2464</v>
      </c>
      <c r="K815" s="123">
        <f>IF('表格编辑 '!M815="","",'表格编辑 '!M815)</f>
        <v>1800</v>
      </c>
      <c r="L815" s="123" t="str">
        <f>IF('表格编辑 '!N815="","",'表格编辑 '!N815)</f>
        <v/>
      </c>
      <c r="M815" s="123" t="str">
        <f>IF('表格编辑 '!O815="","",'表格编辑 '!O815)</f>
        <v/>
      </c>
      <c r="N815" s="123" t="str">
        <f>IF('表格编辑 '!P815="","",'表格编辑 '!P815)</f>
        <v/>
      </c>
      <c r="O815" s="123" t="str">
        <f>IF('表格编辑 '!Q815="","",'表格编辑 '!Q815)</f>
        <v/>
      </c>
      <c r="P815" s="123" t="str">
        <f>IF('表格编辑 '!R815="","",'表格编辑 '!R815)</f>
        <v/>
      </c>
      <c r="Q815" s="123">
        <f>IF('表格编辑 '!S815="","",'表格编辑 '!S815)</f>
        <v>320</v>
      </c>
      <c r="R815" s="123" t="str">
        <f>IF('表格编辑 '!T815="","",'表格编辑 '!T815)</f>
        <v/>
      </c>
      <c r="S815" s="123" t="str">
        <f>IF('表格编辑 '!U815="","",'表格编辑 '!U815)</f>
        <v/>
      </c>
      <c r="T815" s="123" t="str">
        <f>IF('表格编辑 '!V815="","",'表格编辑 '!V815)</f>
        <v/>
      </c>
      <c r="U815" s="123" t="str">
        <f>IF('表格编辑 '!W815="","",'表格编辑 '!W815)</f>
        <v/>
      </c>
      <c r="V815" s="123" t="str">
        <f>IF('表格编辑 '!X815="","",'表格编辑 '!X815)</f>
        <v/>
      </c>
      <c r="W815" s="123" t="str">
        <f>IF('表格编辑 '!Y815="","",'表格编辑 '!Y815)</f>
        <v/>
      </c>
      <c r="X815" s="123" t="str">
        <f>IF('表格编辑 '!Z815="","",'表格编辑 '!Z815)</f>
        <v/>
      </c>
      <c r="Y815" s="123" t="str">
        <f>IF('表格编辑 '!AA815="","",'表格编辑 '!AA815)</f>
        <v/>
      </c>
      <c r="Z815" s="123" t="str">
        <f>IF('表格编辑 '!AB815="","",'表格编辑 '!AB815)</f>
        <v/>
      </c>
      <c r="AA815" s="123" t="str">
        <f>IF('表格编辑 '!AC815="","",'表格编辑 '!AC815)</f>
        <v/>
      </c>
      <c r="AB815" s="123" t="str">
        <f>IF('表格编辑 '!AD815="","",'表格编辑 '!AD815)</f>
        <v/>
      </c>
      <c r="AC815" s="123" t="str">
        <f>IF('表格编辑 '!AE815="","",'表格编辑 '!AE815)</f>
        <v/>
      </c>
      <c r="AD815" s="123">
        <f>IF('表格编辑 '!AF815="","",'表格编辑 '!AF815)</f>
        <v>140402</v>
      </c>
    </row>
    <row r="816" spans="1:30">
      <c r="A816" s="123">
        <f>IF('表格编辑 '!A816="","",'表格编辑 '!A816)</f>
        <v>40403</v>
      </c>
      <c r="B816" s="123">
        <f>IF('表格编辑 '!B816="","",'表格编辑 '!B816)</f>
        <v>50134</v>
      </c>
      <c r="C816" s="123">
        <f>IF('表格编辑 '!E816="","",'表格编辑 '!E816)</f>
        <v>60</v>
      </c>
      <c r="D816" s="123" t="str">
        <f>IF('表格编辑 '!F816="","",'表格编辑 '!F816)</f>
        <v>AI_born_event(RECEIVER, ARG0, ARG1, ARG2, ARG3,ARG4)</v>
      </c>
      <c r="E816" s="123" t="str">
        <f>IF('表格编辑 '!G816="","",'表格编辑 '!G816)</f>
        <v>AI_update_event(RECEIVER, ARG0, ARG1, ARG2, ARG3,ARG4)</v>
      </c>
      <c r="F816" s="123" t="str">
        <f>IF('表格编辑 '!H816="","",'表格编辑 '!H816)</f>
        <v/>
      </c>
      <c r="G816" s="123" t="str">
        <f>IF('表格编辑 '!I816="","",'表格编辑 '!I816)</f>
        <v/>
      </c>
      <c r="H816" s="123" t="str">
        <f>IF('表格编辑 '!J816="","",'表格编辑 '!J816)</f>
        <v>test_deadth_event(RECEIVER, ARG0, ARG1, ARG2, ARG3,ARG4)</v>
      </c>
      <c r="I816" s="123">
        <f>IF('表格编辑 '!K816="","",'表格编辑 '!K816)</f>
        <v>1</v>
      </c>
      <c r="J816" s="123">
        <f>IF('表格编辑 '!L816="","",'表格编辑 '!L816)</f>
        <v>2406</v>
      </c>
      <c r="K816" s="123">
        <f>IF('表格编辑 '!M816="","",'表格编辑 '!M816)</f>
        <v>1800</v>
      </c>
      <c r="L816" s="123" t="str">
        <f>IF('表格编辑 '!N816="","",'表格编辑 '!N816)</f>
        <v/>
      </c>
      <c r="M816" s="123" t="str">
        <f>IF('表格编辑 '!O816="","",'表格编辑 '!O816)</f>
        <v/>
      </c>
      <c r="N816" s="123" t="str">
        <f>IF('表格编辑 '!P816="","",'表格编辑 '!P816)</f>
        <v/>
      </c>
      <c r="O816" s="123" t="str">
        <f>IF('表格编辑 '!Q816="","",'表格编辑 '!Q816)</f>
        <v/>
      </c>
      <c r="P816" s="123" t="str">
        <f>IF('表格编辑 '!R816="","",'表格编辑 '!R816)</f>
        <v/>
      </c>
      <c r="Q816" s="123">
        <f>IF('表格编辑 '!S816="","",'表格编辑 '!S816)</f>
        <v>320</v>
      </c>
      <c r="R816" s="123" t="str">
        <f>IF('表格编辑 '!T816="","",'表格编辑 '!T816)</f>
        <v/>
      </c>
      <c r="S816" s="123" t="str">
        <f>IF('表格编辑 '!U816="","",'表格编辑 '!U816)</f>
        <v/>
      </c>
      <c r="T816" s="123" t="str">
        <f>IF('表格编辑 '!V816="","",'表格编辑 '!V816)</f>
        <v/>
      </c>
      <c r="U816" s="123" t="str">
        <f>IF('表格编辑 '!W816="","",'表格编辑 '!W816)</f>
        <v/>
      </c>
      <c r="V816" s="123" t="str">
        <f>IF('表格编辑 '!X816="","",'表格编辑 '!X816)</f>
        <v/>
      </c>
      <c r="W816" s="123" t="str">
        <f>IF('表格编辑 '!Y816="","",'表格编辑 '!Y816)</f>
        <v/>
      </c>
      <c r="X816" s="123" t="str">
        <f>IF('表格编辑 '!Z816="","",'表格编辑 '!Z816)</f>
        <v/>
      </c>
      <c r="Y816" s="123" t="str">
        <f>IF('表格编辑 '!AA816="","",'表格编辑 '!AA816)</f>
        <v/>
      </c>
      <c r="Z816" s="123" t="str">
        <f>IF('表格编辑 '!AB816="","",'表格编辑 '!AB816)</f>
        <v/>
      </c>
      <c r="AA816" s="123" t="str">
        <f>IF('表格编辑 '!AC816="","",'表格编辑 '!AC816)</f>
        <v/>
      </c>
      <c r="AB816" s="123" t="str">
        <f>IF('表格编辑 '!AD816="","",'表格编辑 '!AD816)</f>
        <v/>
      </c>
      <c r="AC816" s="123" t="str">
        <f>IF('表格编辑 '!AE816="","",'表格编辑 '!AE816)</f>
        <v/>
      </c>
      <c r="AD816" s="123">
        <f>IF('表格编辑 '!AF816="","",'表格编辑 '!AF816)</f>
        <v>140403</v>
      </c>
    </row>
    <row r="817" spans="1:30">
      <c r="A817" s="123">
        <f>IF('表格编辑 '!A817="","",'表格编辑 '!A817)</f>
        <v>40404</v>
      </c>
      <c r="B817" s="123">
        <f>IF('表格编辑 '!B817="","",'表格编辑 '!B817)</f>
        <v>50041</v>
      </c>
      <c r="C817" s="123">
        <f>IF('表格编辑 '!E817="","",'表格编辑 '!E817)</f>
        <v>60</v>
      </c>
      <c r="D817" s="123" t="str">
        <f>IF('表格编辑 '!F817="","",'表格编辑 '!F817)</f>
        <v>AI_born_event(RECEIVER, ARG0, ARG1, ARG2, ARG3,ARG4)</v>
      </c>
      <c r="E817" s="123" t="str">
        <f>IF('表格编辑 '!G817="","",'表格编辑 '!G817)</f>
        <v>AI_update_event(RECEIVER, ARG0, ARG1, ARG2, ARG3,ARG4)</v>
      </c>
      <c r="F817" s="123" t="str">
        <f>IF('表格编辑 '!H817="","",'表格编辑 '!H817)</f>
        <v/>
      </c>
      <c r="G817" s="123" t="str">
        <f>IF('表格编辑 '!I817="","",'表格编辑 '!I817)</f>
        <v/>
      </c>
      <c r="H817" s="123" t="str">
        <f>IF('表格编辑 '!J817="","",'表格编辑 '!J817)</f>
        <v>test_deadth_event(RECEIVER, ARG0, ARG1, ARG2, ARG3,ARG4)</v>
      </c>
      <c r="I817" s="123">
        <f>IF('表格编辑 '!K817="","",'表格编辑 '!K817)</f>
        <v>1</v>
      </c>
      <c r="J817" s="123">
        <f>IF('表格编辑 '!L817="","",'表格编辑 '!L817)</f>
        <v>3024</v>
      </c>
      <c r="K817" s="123">
        <f>IF('表格编辑 '!M817="","",'表格编辑 '!M817)</f>
        <v>1800</v>
      </c>
      <c r="L817" s="123" t="str">
        <f>IF('表格编辑 '!N817="","",'表格编辑 '!N817)</f>
        <v/>
      </c>
      <c r="M817" s="123" t="str">
        <f>IF('表格编辑 '!O817="","",'表格编辑 '!O817)</f>
        <v/>
      </c>
      <c r="N817" s="123" t="str">
        <f>IF('表格编辑 '!P817="","",'表格编辑 '!P817)</f>
        <v/>
      </c>
      <c r="O817" s="123" t="str">
        <f>IF('表格编辑 '!Q817="","",'表格编辑 '!Q817)</f>
        <v/>
      </c>
      <c r="P817" s="123" t="str">
        <f>IF('表格编辑 '!R817="","",'表格编辑 '!R817)</f>
        <v/>
      </c>
      <c r="Q817" s="123">
        <f>IF('表格编辑 '!S817="","",'表格编辑 '!S817)</f>
        <v>320</v>
      </c>
      <c r="R817" s="123" t="str">
        <f>IF('表格编辑 '!T817="","",'表格编辑 '!T817)</f>
        <v/>
      </c>
      <c r="S817" s="123" t="str">
        <f>IF('表格编辑 '!U817="","",'表格编辑 '!U817)</f>
        <v/>
      </c>
      <c r="T817" s="123" t="str">
        <f>IF('表格编辑 '!V817="","",'表格编辑 '!V817)</f>
        <v/>
      </c>
      <c r="U817" s="123" t="str">
        <f>IF('表格编辑 '!W817="","",'表格编辑 '!W817)</f>
        <v/>
      </c>
      <c r="V817" s="123" t="str">
        <f>IF('表格编辑 '!X817="","",'表格编辑 '!X817)</f>
        <v/>
      </c>
      <c r="W817" s="123" t="str">
        <f>IF('表格编辑 '!Y817="","",'表格编辑 '!Y817)</f>
        <v/>
      </c>
      <c r="X817" s="123" t="str">
        <f>IF('表格编辑 '!Z817="","",'表格编辑 '!Z817)</f>
        <v/>
      </c>
      <c r="Y817" s="123" t="str">
        <f>IF('表格编辑 '!AA817="","",'表格编辑 '!AA817)</f>
        <v/>
      </c>
      <c r="Z817" s="123" t="str">
        <f>IF('表格编辑 '!AB817="","",'表格编辑 '!AB817)</f>
        <v/>
      </c>
      <c r="AA817" s="123" t="str">
        <f>IF('表格编辑 '!AC817="","",'表格编辑 '!AC817)</f>
        <v/>
      </c>
      <c r="AB817" s="123" t="str">
        <f>IF('表格编辑 '!AD817="","",'表格编辑 '!AD817)</f>
        <v/>
      </c>
      <c r="AC817" s="123" t="str">
        <f>IF('表格编辑 '!AE817="","",'表格编辑 '!AE817)</f>
        <v/>
      </c>
      <c r="AD817" s="123">
        <f>IF('表格编辑 '!AF817="","",'表格编辑 '!AF817)</f>
        <v>140404</v>
      </c>
    </row>
    <row r="818" spans="1:30">
      <c r="A818" s="123">
        <f>IF('表格编辑 '!A818="","",'表格编辑 '!A818)</f>
        <v>40405</v>
      </c>
      <c r="B818" s="123">
        <f>IF('表格编辑 '!B818="","",'表格编辑 '!B818)</f>
        <v>50154</v>
      </c>
      <c r="C818" s="123">
        <f>IF('表格编辑 '!E818="","",'表格编辑 '!E818)</f>
        <v>60</v>
      </c>
      <c r="D818" s="123" t="str">
        <f>IF('表格编辑 '!F818="","",'表格编辑 '!F818)</f>
        <v>AI_born_event(RECEIVER, ARG0, ARG1, ARG2, ARG3,ARG4)</v>
      </c>
      <c r="E818" s="123" t="str">
        <f>IF('表格编辑 '!G818="","",'表格编辑 '!G818)</f>
        <v>AI_update_event(RECEIVER, ARG0, ARG1, ARG2, ARG3,ARG4)</v>
      </c>
      <c r="F818" s="123" t="str">
        <f>IF('表格编辑 '!H818="","",'表格编辑 '!H818)</f>
        <v/>
      </c>
      <c r="G818" s="123" t="str">
        <f>IF('表格编辑 '!I818="","",'表格编辑 '!I818)</f>
        <v/>
      </c>
      <c r="H818" s="123" t="str">
        <f>IF('表格编辑 '!J818="","",'表格编辑 '!J818)</f>
        <v>test_deadth_event(RECEIVER, ARG0, ARG1, ARG2, ARG3,ARG4)</v>
      </c>
      <c r="I818" s="123">
        <f>IF('表格编辑 '!K818="","",'表格编辑 '!K818)</f>
        <v>1</v>
      </c>
      <c r="J818" s="123">
        <f>IF('表格编辑 '!L818="","",'表格编辑 '!L818)</f>
        <v>2722</v>
      </c>
      <c r="K818" s="123">
        <f>IF('表格编辑 '!M818="","",'表格编辑 '!M818)</f>
        <v>1800</v>
      </c>
      <c r="L818" s="123" t="str">
        <f>IF('表格编辑 '!N818="","",'表格编辑 '!N818)</f>
        <v/>
      </c>
      <c r="M818" s="123" t="str">
        <f>IF('表格编辑 '!O818="","",'表格编辑 '!O818)</f>
        <v/>
      </c>
      <c r="N818" s="123" t="str">
        <f>IF('表格编辑 '!P818="","",'表格编辑 '!P818)</f>
        <v/>
      </c>
      <c r="O818" s="123" t="str">
        <f>IF('表格编辑 '!Q818="","",'表格编辑 '!Q818)</f>
        <v/>
      </c>
      <c r="P818" s="123" t="str">
        <f>IF('表格编辑 '!R818="","",'表格编辑 '!R818)</f>
        <v/>
      </c>
      <c r="Q818" s="123">
        <f>IF('表格编辑 '!S818="","",'表格编辑 '!S818)</f>
        <v>320</v>
      </c>
      <c r="R818" s="123" t="str">
        <f>IF('表格编辑 '!T818="","",'表格编辑 '!T818)</f>
        <v/>
      </c>
      <c r="S818" s="123" t="str">
        <f>IF('表格编辑 '!U818="","",'表格编辑 '!U818)</f>
        <v/>
      </c>
      <c r="T818" s="123" t="str">
        <f>IF('表格编辑 '!V818="","",'表格编辑 '!V818)</f>
        <v/>
      </c>
      <c r="U818" s="123" t="str">
        <f>IF('表格编辑 '!W818="","",'表格编辑 '!W818)</f>
        <v/>
      </c>
      <c r="V818" s="123" t="str">
        <f>IF('表格编辑 '!X818="","",'表格编辑 '!X818)</f>
        <v/>
      </c>
      <c r="W818" s="123" t="str">
        <f>IF('表格编辑 '!Y818="","",'表格编辑 '!Y818)</f>
        <v/>
      </c>
      <c r="X818" s="123" t="str">
        <f>IF('表格编辑 '!Z818="","",'表格编辑 '!Z818)</f>
        <v/>
      </c>
      <c r="Y818" s="123" t="str">
        <f>IF('表格编辑 '!AA818="","",'表格编辑 '!AA818)</f>
        <v/>
      </c>
      <c r="Z818" s="123" t="str">
        <f>IF('表格编辑 '!AB818="","",'表格编辑 '!AB818)</f>
        <v/>
      </c>
      <c r="AA818" s="123" t="str">
        <f>IF('表格编辑 '!AC818="","",'表格编辑 '!AC818)</f>
        <v/>
      </c>
      <c r="AB818" s="123" t="str">
        <f>IF('表格编辑 '!AD818="","",'表格编辑 '!AD818)</f>
        <v/>
      </c>
      <c r="AC818" s="123" t="str">
        <f>IF('表格编辑 '!AE818="","",'表格编辑 '!AE818)</f>
        <v/>
      </c>
      <c r="AD818" s="123">
        <f>IF('表格编辑 '!AF818="","",'表格编辑 '!AF818)</f>
        <v>140405</v>
      </c>
    </row>
    <row r="819" spans="1:30">
      <c r="A819" s="123">
        <f>IF('表格编辑 '!A819="","",'表格编辑 '!A819)</f>
        <v>40406</v>
      </c>
      <c r="B819" s="123">
        <f>IF('表格编辑 '!B819="","",'表格编辑 '!B819)</f>
        <v>50127</v>
      </c>
      <c r="C819" s="123">
        <f>IF('表格编辑 '!E819="","",'表格编辑 '!E819)</f>
        <v>24</v>
      </c>
      <c r="D819" s="123" t="str">
        <f>IF('表格编辑 '!F819="","",'表格编辑 '!F819)</f>
        <v>AI_born_event(RECEIVER, ARG0, ARG1, ARG2, ARG3,ARG4)</v>
      </c>
      <c r="E819" s="123" t="str">
        <f>IF('表格编辑 '!G819="","",'表格编辑 '!G819)</f>
        <v>AI_update_event(RECEIVER, ARG0, ARG1, ARG2, ARG3,ARG4)</v>
      </c>
      <c r="F819" s="123" t="str">
        <f>IF('表格编辑 '!H819="","",'表格编辑 '!H819)</f>
        <v/>
      </c>
      <c r="G819" s="123" t="str">
        <f>IF('表格编辑 '!I819="","",'表格编辑 '!I819)</f>
        <v/>
      </c>
      <c r="H819" s="123" t="str">
        <f>IF('表格编辑 '!J819="","",'表格编辑 '!J819)</f>
        <v>test_deadth_event(RECEIVER, ARG0, ARG1, ARG2, ARG3,ARG4)</v>
      </c>
      <c r="I819" s="123">
        <f>IF('表格编辑 '!K819="","",'表格编辑 '!K819)</f>
        <v>1</v>
      </c>
      <c r="J819" s="123">
        <f>IF('表格编辑 '!L819="","",'表格编辑 '!L819)</f>
        <v>-222</v>
      </c>
      <c r="K819" s="123">
        <f>IF('表格编辑 '!M819="","",'表格编辑 '!M819)</f>
        <v>720</v>
      </c>
      <c r="L819" s="123" t="str">
        <f>IF('表格编辑 '!N819="","",'表格编辑 '!N819)</f>
        <v/>
      </c>
      <c r="M819" s="123" t="str">
        <f>IF('表格编辑 '!O819="","",'表格编辑 '!O819)</f>
        <v/>
      </c>
      <c r="N819" s="123" t="str">
        <f>IF('表格编辑 '!P819="","",'表格编辑 '!P819)</f>
        <v/>
      </c>
      <c r="O819" s="123" t="str">
        <f>IF('表格编辑 '!Q819="","",'表格编辑 '!Q819)</f>
        <v/>
      </c>
      <c r="P819" s="123" t="str">
        <f>IF('表格编辑 '!R819="","",'表格编辑 '!R819)</f>
        <v/>
      </c>
      <c r="Q819" s="123">
        <f>IF('表格编辑 '!S819="","",'表格编辑 '!S819)</f>
        <v>320</v>
      </c>
      <c r="R819" s="123" t="str">
        <f>IF('表格编辑 '!T819="","",'表格编辑 '!T819)</f>
        <v/>
      </c>
      <c r="S819" s="123" t="str">
        <f>IF('表格编辑 '!U819="","",'表格编辑 '!U819)</f>
        <v/>
      </c>
      <c r="T819" s="123" t="str">
        <f>IF('表格编辑 '!V819="","",'表格编辑 '!V819)</f>
        <v/>
      </c>
      <c r="U819" s="123" t="str">
        <f>IF('表格编辑 '!W819="","",'表格编辑 '!W819)</f>
        <v/>
      </c>
      <c r="V819" s="123" t="str">
        <f>IF('表格编辑 '!X819="","",'表格编辑 '!X819)</f>
        <v/>
      </c>
      <c r="W819" s="123" t="str">
        <f>IF('表格编辑 '!Y819="","",'表格编辑 '!Y819)</f>
        <v/>
      </c>
      <c r="X819" s="123" t="str">
        <f>IF('表格编辑 '!Z819="","",'表格编辑 '!Z819)</f>
        <v/>
      </c>
      <c r="Y819" s="123" t="str">
        <f>IF('表格编辑 '!AA819="","",'表格编辑 '!AA819)</f>
        <v/>
      </c>
      <c r="Z819" s="123" t="str">
        <f>IF('表格编辑 '!AB819="","",'表格编辑 '!AB819)</f>
        <v/>
      </c>
      <c r="AA819" s="123" t="str">
        <f>IF('表格编辑 '!AC819="","",'表格编辑 '!AC819)</f>
        <v/>
      </c>
      <c r="AB819" s="123" t="str">
        <f>IF('表格编辑 '!AD819="","",'表格编辑 '!AD819)</f>
        <v/>
      </c>
      <c r="AC819" s="123" t="str">
        <f>IF('表格编辑 '!AE819="","",'表格编辑 '!AE819)</f>
        <v/>
      </c>
      <c r="AD819" s="123">
        <f>IF('表格编辑 '!AF819="","",'表格编辑 '!AF819)</f>
        <v>140406</v>
      </c>
    </row>
    <row r="820" spans="1:30">
      <c r="A820" s="123">
        <f>IF('表格编辑 '!A820="","",'表格编辑 '!A820)</f>
        <v>40407</v>
      </c>
      <c r="B820" s="123">
        <f>IF('表格编辑 '!B820="","",'表格编辑 '!B820)</f>
        <v>50003</v>
      </c>
      <c r="C820" s="123">
        <f>IF('表格编辑 '!E820="","",'表格编辑 '!E820)</f>
        <v>24</v>
      </c>
      <c r="D820" s="123" t="str">
        <f>IF('表格编辑 '!F820="","",'表格编辑 '!F820)</f>
        <v>AI_born_event(RECEIVER, ARG0, ARG1, ARG2, ARG3,ARG4)</v>
      </c>
      <c r="E820" s="123" t="str">
        <f>IF('表格编辑 '!G820="","",'表格编辑 '!G820)</f>
        <v>AI_update_event(RECEIVER, ARG0, ARG1, ARG2, ARG3,ARG4)</v>
      </c>
      <c r="F820" s="123" t="str">
        <f>IF('表格编辑 '!H820="","",'表格编辑 '!H820)</f>
        <v/>
      </c>
      <c r="G820" s="123" t="str">
        <f>IF('表格编辑 '!I820="","",'表格编辑 '!I820)</f>
        <v/>
      </c>
      <c r="H820" s="123" t="str">
        <f>IF('表格编辑 '!J820="","",'表格编辑 '!J820)</f>
        <v>test_deadth_event(RECEIVER, ARG0, ARG1, ARG2, ARG3,ARG4)</v>
      </c>
      <c r="I820" s="123">
        <f>IF('表格编辑 '!K820="","",'表格编辑 '!K820)</f>
        <v>1</v>
      </c>
      <c r="J820" s="123">
        <f>IF('表格编辑 '!L820="","",'表格编辑 '!L820)</f>
        <v>428</v>
      </c>
      <c r="K820" s="123">
        <f>IF('表格编辑 '!M820="","",'表格编辑 '!M820)</f>
        <v>720</v>
      </c>
      <c r="L820" s="123" t="str">
        <f>IF('表格编辑 '!N820="","",'表格编辑 '!N820)</f>
        <v/>
      </c>
      <c r="M820" s="123" t="str">
        <f>IF('表格编辑 '!O820="","",'表格编辑 '!O820)</f>
        <v/>
      </c>
      <c r="N820" s="123" t="str">
        <f>IF('表格编辑 '!P820="","",'表格编辑 '!P820)</f>
        <v/>
      </c>
      <c r="O820" s="123" t="str">
        <f>IF('表格编辑 '!Q820="","",'表格编辑 '!Q820)</f>
        <v/>
      </c>
      <c r="P820" s="123" t="str">
        <f>IF('表格编辑 '!R820="","",'表格编辑 '!R820)</f>
        <v/>
      </c>
      <c r="Q820" s="123">
        <f>IF('表格编辑 '!S820="","",'表格编辑 '!S820)</f>
        <v>320</v>
      </c>
      <c r="R820" s="123" t="str">
        <f>IF('表格编辑 '!T820="","",'表格编辑 '!T820)</f>
        <v/>
      </c>
      <c r="S820" s="123" t="str">
        <f>IF('表格编辑 '!U820="","",'表格编辑 '!U820)</f>
        <v/>
      </c>
      <c r="T820" s="123" t="str">
        <f>IF('表格编辑 '!V820="","",'表格编辑 '!V820)</f>
        <v/>
      </c>
      <c r="U820" s="123" t="str">
        <f>IF('表格编辑 '!W820="","",'表格编辑 '!W820)</f>
        <v/>
      </c>
      <c r="V820" s="123" t="str">
        <f>IF('表格编辑 '!X820="","",'表格编辑 '!X820)</f>
        <v/>
      </c>
      <c r="W820" s="123" t="str">
        <f>IF('表格编辑 '!Y820="","",'表格编辑 '!Y820)</f>
        <v/>
      </c>
      <c r="X820" s="123" t="str">
        <f>IF('表格编辑 '!Z820="","",'表格编辑 '!Z820)</f>
        <v/>
      </c>
      <c r="Y820" s="123" t="str">
        <f>IF('表格编辑 '!AA820="","",'表格编辑 '!AA820)</f>
        <v/>
      </c>
      <c r="Z820" s="123" t="str">
        <f>IF('表格编辑 '!AB820="","",'表格编辑 '!AB820)</f>
        <v/>
      </c>
      <c r="AA820" s="123" t="str">
        <f>IF('表格编辑 '!AC820="","",'表格编辑 '!AC820)</f>
        <v/>
      </c>
      <c r="AB820" s="123" t="str">
        <f>IF('表格编辑 '!AD820="","",'表格编辑 '!AD820)</f>
        <v/>
      </c>
      <c r="AC820" s="123" t="str">
        <f>IF('表格编辑 '!AE820="","",'表格编辑 '!AE820)</f>
        <v/>
      </c>
      <c r="AD820" s="123">
        <f>IF('表格编辑 '!AF820="","",'表格编辑 '!AF820)</f>
        <v>140407</v>
      </c>
    </row>
    <row r="821" spans="1:30">
      <c r="A821" s="123">
        <f>IF('表格编辑 '!A821="","",'表格编辑 '!A821)</f>
        <v>40408</v>
      </c>
      <c r="B821" s="123">
        <f>IF('表格编辑 '!B821="","",'表格编辑 '!B821)</f>
        <v>50002</v>
      </c>
      <c r="C821" s="123">
        <f>IF('表格编辑 '!E821="","",'表格编辑 '!E821)</f>
        <v>24</v>
      </c>
      <c r="D821" s="123" t="str">
        <f>IF('表格编辑 '!F821="","",'表格编辑 '!F821)</f>
        <v>AI_born_event(RECEIVER, ARG0, ARG1, ARG2, ARG3,ARG4)</v>
      </c>
      <c r="E821" s="123" t="str">
        <f>IF('表格编辑 '!G821="","",'表格编辑 '!G821)</f>
        <v>AI_update_event(RECEIVER, ARG0, ARG1, ARG2, ARG3,ARG4)</v>
      </c>
      <c r="F821" s="123" t="str">
        <f>IF('表格编辑 '!H821="","",'表格编辑 '!H821)</f>
        <v/>
      </c>
      <c r="G821" s="123" t="str">
        <f>IF('表格编辑 '!I821="","",'表格编辑 '!I821)</f>
        <v/>
      </c>
      <c r="H821" s="123" t="str">
        <f>IF('表格编辑 '!J821="","",'表格编辑 '!J821)</f>
        <v>test_deadth_event(RECEIVER, ARG0, ARG1, ARG2, ARG3,ARG4)</v>
      </c>
      <c r="I821" s="123">
        <f>IF('表格编辑 '!K821="","",'表格编辑 '!K821)</f>
        <v>1</v>
      </c>
      <c r="J821" s="123">
        <f>IF('表格编辑 '!L821="","",'表格编辑 '!L821)</f>
        <v>-192</v>
      </c>
      <c r="K821" s="123">
        <f>IF('表格编辑 '!M821="","",'表格编辑 '!M821)</f>
        <v>720</v>
      </c>
      <c r="L821" s="123" t="str">
        <f>IF('表格编辑 '!N821="","",'表格编辑 '!N821)</f>
        <v/>
      </c>
      <c r="M821" s="123" t="str">
        <f>IF('表格编辑 '!O821="","",'表格编辑 '!O821)</f>
        <v/>
      </c>
      <c r="N821" s="123" t="str">
        <f>IF('表格编辑 '!P821="","",'表格编辑 '!P821)</f>
        <v/>
      </c>
      <c r="O821" s="123" t="str">
        <f>IF('表格编辑 '!Q821="","",'表格编辑 '!Q821)</f>
        <v/>
      </c>
      <c r="P821" s="123" t="str">
        <f>IF('表格编辑 '!R821="","",'表格编辑 '!R821)</f>
        <v/>
      </c>
      <c r="Q821" s="123">
        <f>IF('表格编辑 '!S821="","",'表格编辑 '!S821)</f>
        <v>320</v>
      </c>
      <c r="R821" s="123" t="str">
        <f>IF('表格编辑 '!T821="","",'表格编辑 '!T821)</f>
        <v/>
      </c>
      <c r="S821" s="123" t="str">
        <f>IF('表格编辑 '!U821="","",'表格编辑 '!U821)</f>
        <v/>
      </c>
      <c r="T821" s="123" t="str">
        <f>IF('表格编辑 '!V821="","",'表格编辑 '!V821)</f>
        <v/>
      </c>
      <c r="U821" s="123" t="str">
        <f>IF('表格编辑 '!W821="","",'表格编辑 '!W821)</f>
        <v/>
      </c>
      <c r="V821" s="123" t="str">
        <f>IF('表格编辑 '!X821="","",'表格编辑 '!X821)</f>
        <v/>
      </c>
      <c r="W821" s="123" t="str">
        <f>IF('表格编辑 '!Y821="","",'表格编辑 '!Y821)</f>
        <v/>
      </c>
      <c r="X821" s="123" t="str">
        <f>IF('表格编辑 '!Z821="","",'表格编辑 '!Z821)</f>
        <v/>
      </c>
      <c r="Y821" s="123" t="str">
        <f>IF('表格编辑 '!AA821="","",'表格编辑 '!AA821)</f>
        <v/>
      </c>
      <c r="Z821" s="123" t="str">
        <f>IF('表格编辑 '!AB821="","",'表格编辑 '!AB821)</f>
        <v/>
      </c>
      <c r="AA821" s="123" t="str">
        <f>IF('表格编辑 '!AC821="","",'表格编辑 '!AC821)</f>
        <v/>
      </c>
      <c r="AB821" s="123" t="str">
        <f>IF('表格编辑 '!AD821="","",'表格编辑 '!AD821)</f>
        <v/>
      </c>
      <c r="AC821" s="123" t="str">
        <f>IF('表格编辑 '!AE821="","",'表格编辑 '!AE821)</f>
        <v/>
      </c>
      <c r="AD821" s="123">
        <f>IF('表格编辑 '!AF821="","",'表格编辑 '!AF821)</f>
        <v>140408</v>
      </c>
    </row>
    <row r="822" spans="1:30">
      <c r="A822" s="123">
        <f>IF('表格编辑 '!A822="","",'表格编辑 '!A822)</f>
        <v>40409</v>
      </c>
      <c r="B822" s="123">
        <f>IF('表格编辑 '!B822="","",'表格编辑 '!B822)</f>
        <v>50052</v>
      </c>
      <c r="C822" s="123">
        <f>IF('表格编辑 '!E822="","",'表格编辑 '!E822)</f>
        <v>24</v>
      </c>
      <c r="D822" s="123" t="str">
        <f>IF('表格编辑 '!F822="","",'表格编辑 '!F822)</f>
        <v>AI_born_event(RECEIVER, ARG0, ARG1, ARG2, ARG3,ARG4)</v>
      </c>
      <c r="E822" s="123" t="str">
        <f>IF('表格编辑 '!G822="","",'表格编辑 '!G822)</f>
        <v>AI_update_event(RECEIVER, ARG0, ARG1, ARG2, ARG3,ARG4)</v>
      </c>
      <c r="F822" s="123" t="str">
        <f>IF('表格编辑 '!H822="","",'表格编辑 '!H822)</f>
        <v/>
      </c>
      <c r="G822" s="123" t="str">
        <f>IF('表格编辑 '!I822="","",'表格编辑 '!I822)</f>
        <v/>
      </c>
      <c r="H822" s="123" t="str">
        <f>IF('表格编辑 '!J822="","",'表格编辑 '!J822)</f>
        <v>test_deadth_event(RECEIVER, ARG0, ARG1, ARG2, ARG3,ARG4)</v>
      </c>
      <c r="I822" s="123">
        <f>IF('表格编辑 '!K822="","",'表格编辑 '!K822)</f>
        <v>1</v>
      </c>
      <c r="J822" s="123">
        <f>IF('表格编辑 '!L822="","",'表格编辑 '!L822)</f>
        <v>318</v>
      </c>
      <c r="K822" s="123">
        <f>IF('表格编辑 '!M822="","",'表格编辑 '!M822)</f>
        <v>720</v>
      </c>
      <c r="L822" s="123" t="str">
        <f>IF('表格编辑 '!N822="","",'表格编辑 '!N822)</f>
        <v/>
      </c>
      <c r="M822" s="123" t="str">
        <f>IF('表格编辑 '!O822="","",'表格编辑 '!O822)</f>
        <v/>
      </c>
      <c r="N822" s="123" t="str">
        <f>IF('表格编辑 '!P822="","",'表格编辑 '!P822)</f>
        <v/>
      </c>
      <c r="O822" s="123" t="str">
        <f>IF('表格编辑 '!Q822="","",'表格编辑 '!Q822)</f>
        <v/>
      </c>
      <c r="P822" s="123" t="str">
        <f>IF('表格编辑 '!R822="","",'表格编辑 '!R822)</f>
        <v/>
      </c>
      <c r="Q822" s="123">
        <f>IF('表格编辑 '!S822="","",'表格编辑 '!S822)</f>
        <v>320</v>
      </c>
      <c r="R822" s="123" t="str">
        <f>IF('表格编辑 '!T822="","",'表格编辑 '!T822)</f>
        <v/>
      </c>
      <c r="S822" s="123" t="str">
        <f>IF('表格编辑 '!U822="","",'表格编辑 '!U822)</f>
        <v/>
      </c>
      <c r="T822" s="123" t="str">
        <f>IF('表格编辑 '!V822="","",'表格编辑 '!V822)</f>
        <v/>
      </c>
      <c r="U822" s="123" t="str">
        <f>IF('表格编辑 '!W822="","",'表格编辑 '!W822)</f>
        <v/>
      </c>
      <c r="V822" s="123" t="str">
        <f>IF('表格编辑 '!X822="","",'表格编辑 '!X822)</f>
        <v/>
      </c>
      <c r="W822" s="123" t="str">
        <f>IF('表格编辑 '!Y822="","",'表格编辑 '!Y822)</f>
        <v/>
      </c>
      <c r="X822" s="123" t="str">
        <f>IF('表格编辑 '!Z822="","",'表格编辑 '!Z822)</f>
        <v/>
      </c>
      <c r="Y822" s="123" t="str">
        <f>IF('表格编辑 '!AA822="","",'表格编辑 '!AA822)</f>
        <v/>
      </c>
      <c r="Z822" s="123" t="str">
        <f>IF('表格编辑 '!AB822="","",'表格编辑 '!AB822)</f>
        <v/>
      </c>
      <c r="AA822" s="123" t="str">
        <f>IF('表格编辑 '!AC822="","",'表格编辑 '!AC822)</f>
        <v/>
      </c>
      <c r="AB822" s="123" t="str">
        <f>IF('表格编辑 '!AD822="","",'表格编辑 '!AD822)</f>
        <v/>
      </c>
      <c r="AC822" s="123" t="str">
        <f>IF('表格编辑 '!AE822="","",'表格编辑 '!AE822)</f>
        <v/>
      </c>
      <c r="AD822" s="123">
        <f>IF('表格编辑 '!AF822="","",'表格编辑 '!AF822)</f>
        <v>140409</v>
      </c>
    </row>
    <row r="823" spans="1:30">
      <c r="A823" s="123">
        <f>IF('表格编辑 '!A823="","",'表格编辑 '!A823)</f>
        <v>40410</v>
      </c>
      <c r="B823" s="123">
        <f>IF('表格编辑 '!B823="","",'表格编辑 '!B823)</f>
        <v>50040</v>
      </c>
      <c r="C823" s="123">
        <f>IF('表格编辑 '!E823="","",'表格编辑 '!E823)</f>
        <v>24</v>
      </c>
      <c r="D823" s="123" t="str">
        <f>IF('表格编辑 '!F823="","",'表格编辑 '!F823)</f>
        <v>AI_born_event(RECEIVER, ARG0, ARG1, ARG2, ARG3,ARG4)</v>
      </c>
      <c r="E823" s="123" t="str">
        <f>IF('表格编辑 '!G823="","",'表格编辑 '!G823)</f>
        <v>AI_update_event(RECEIVER, ARG0, ARG1, ARG2, ARG3,ARG4)</v>
      </c>
      <c r="F823" s="123" t="str">
        <f>IF('表格编辑 '!H823="","",'表格编辑 '!H823)</f>
        <v/>
      </c>
      <c r="G823" s="123" t="str">
        <f>IF('表格编辑 '!I823="","",'表格编辑 '!I823)</f>
        <v/>
      </c>
      <c r="H823" s="123" t="str">
        <f>IF('表格编辑 '!J823="","",'表格编辑 '!J823)</f>
        <v>test_deadth_event(RECEIVER, ARG0, ARG1, ARG2, ARG3,ARG4)</v>
      </c>
      <c r="I823" s="123">
        <f>IF('表格编辑 '!K823="","",'表格编辑 '!K823)</f>
        <v>1</v>
      </c>
      <c r="J823" s="123">
        <f>IF('表格编辑 '!L823="","",'表格编辑 '!L823)</f>
        <v>614</v>
      </c>
      <c r="K823" s="123">
        <f>IF('表格编辑 '!M823="","",'表格编辑 '!M823)</f>
        <v>720</v>
      </c>
      <c r="L823" s="123" t="str">
        <f>IF('表格编辑 '!N823="","",'表格编辑 '!N823)</f>
        <v/>
      </c>
      <c r="M823" s="123" t="str">
        <f>IF('表格编辑 '!O823="","",'表格编辑 '!O823)</f>
        <v/>
      </c>
      <c r="N823" s="123" t="str">
        <f>IF('表格编辑 '!P823="","",'表格编辑 '!P823)</f>
        <v/>
      </c>
      <c r="O823" s="123" t="str">
        <f>IF('表格编辑 '!Q823="","",'表格编辑 '!Q823)</f>
        <v/>
      </c>
      <c r="P823" s="123" t="str">
        <f>IF('表格编辑 '!R823="","",'表格编辑 '!R823)</f>
        <v/>
      </c>
      <c r="Q823" s="123">
        <f>IF('表格编辑 '!S823="","",'表格编辑 '!S823)</f>
        <v>320</v>
      </c>
      <c r="R823" s="123" t="str">
        <f>IF('表格编辑 '!T823="","",'表格编辑 '!T823)</f>
        <v/>
      </c>
      <c r="S823" s="123" t="str">
        <f>IF('表格编辑 '!U823="","",'表格编辑 '!U823)</f>
        <v/>
      </c>
      <c r="T823" s="123" t="str">
        <f>IF('表格编辑 '!V823="","",'表格编辑 '!V823)</f>
        <v/>
      </c>
      <c r="U823" s="123" t="str">
        <f>IF('表格编辑 '!W823="","",'表格编辑 '!W823)</f>
        <v/>
      </c>
      <c r="V823" s="123" t="str">
        <f>IF('表格编辑 '!X823="","",'表格编辑 '!X823)</f>
        <v/>
      </c>
      <c r="W823" s="123" t="str">
        <f>IF('表格编辑 '!Y823="","",'表格编辑 '!Y823)</f>
        <v/>
      </c>
      <c r="X823" s="123" t="str">
        <f>IF('表格编辑 '!Z823="","",'表格编辑 '!Z823)</f>
        <v/>
      </c>
      <c r="Y823" s="123" t="str">
        <f>IF('表格编辑 '!AA823="","",'表格编辑 '!AA823)</f>
        <v/>
      </c>
      <c r="Z823" s="123" t="str">
        <f>IF('表格编辑 '!AB823="","",'表格编辑 '!AB823)</f>
        <v/>
      </c>
      <c r="AA823" s="123" t="str">
        <f>IF('表格编辑 '!AC823="","",'表格编辑 '!AC823)</f>
        <v/>
      </c>
      <c r="AB823" s="123" t="str">
        <f>IF('表格编辑 '!AD823="","",'表格编辑 '!AD823)</f>
        <v/>
      </c>
      <c r="AC823" s="123" t="str">
        <f>IF('表格编辑 '!AE823="","",'表格编辑 '!AE823)</f>
        <v/>
      </c>
      <c r="AD823" s="123">
        <f>IF('表格编辑 '!AF823="","",'表格编辑 '!AF823)</f>
        <v>140410</v>
      </c>
    </row>
    <row r="824" spans="1:30">
      <c r="A824" s="123">
        <f>IF('表格编辑 '!A824="","",'表格编辑 '!A824)</f>
        <v>40411</v>
      </c>
      <c r="B824" s="123">
        <f>IF('表格编辑 '!B824="","",'表格编辑 '!B824)</f>
        <v>50038</v>
      </c>
      <c r="C824" s="123">
        <f>IF('表格编辑 '!E824="","",'表格编辑 '!E824)</f>
        <v>24</v>
      </c>
      <c r="D824" s="123" t="str">
        <f>IF('表格编辑 '!F824="","",'表格编辑 '!F824)</f>
        <v>AI_born_event(RECEIVER, ARG0, ARG1, ARG2, ARG3,ARG4)</v>
      </c>
      <c r="E824" s="123" t="str">
        <f>IF('表格编辑 '!G824="","",'表格编辑 '!G824)</f>
        <v>AI_update_event(RECEIVER, ARG0, ARG1, ARG2, ARG3,ARG4)</v>
      </c>
      <c r="F824" s="123" t="str">
        <f>IF('表格编辑 '!H824="","",'表格编辑 '!H824)</f>
        <v/>
      </c>
      <c r="G824" s="123" t="str">
        <f>IF('表格编辑 '!I824="","",'表格编辑 '!I824)</f>
        <v/>
      </c>
      <c r="H824" s="123" t="str">
        <f>IF('表格编辑 '!J824="","",'表格编辑 '!J824)</f>
        <v>test_deadth_event(RECEIVER, ARG0, ARG1, ARG2, ARG3,ARG4)</v>
      </c>
      <c r="I824" s="123">
        <f>IF('表格编辑 '!K824="","",'表格编辑 '!K824)</f>
        <v>1</v>
      </c>
      <c r="J824" s="123">
        <f>IF('表格编辑 '!L824="","",'表格编辑 '!L824)</f>
        <v>420</v>
      </c>
      <c r="K824" s="123">
        <f>IF('表格编辑 '!M824="","",'表格编辑 '!M824)</f>
        <v>720</v>
      </c>
      <c r="L824" s="123" t="str">
        <f>IF('表格编辑 '!N824="","",'表格编辑 '!N824)</f>
        <v/>
      </c>
      <c r="M824" s="123" t="str">
        <f>IF('表格编辑 '!O824="","",'表格编辑 '!O824)</f>
        <v/>
      </c>
      <c r="N824" s="123" t="str">
        <f>IF('表格编辑 '!P824="","",'表格编辑 '!P824)</f>
        <v/>
      </c>
      <c r="O824" s="123" t="str">
        <f>IF('表格编辑 '!Q824="","",'表格编辑 '!Q824)</f>
        <v/>
      </c>
      <c r="P824" s="123" t="str">
        <f>IF('表格编辑 '!R824="","",'表格编辑 '!R824)</f>
        <v/>
      </c>
      <c r="Q824" s="123">
        <f>IF('表格编辑 '!S824="","",'表格编辑 '!S824)</f>
        <v>320</v>
      </c>
      <c r="R824" s="123" t="str">
        <f>IF('表格编辑 '!T824="","",'表格编辑 '!T824)</f>
        <v/>
      </c>
      <c r="S824" s="123" t="str">
        <f>IF('表格编辑 '!U824="","",'表格编辑 '!U824)</f>
        <v/>
      </c>
      <c r="T824" s="123" t="str">
        <f>IF('表格编辑 '!V824="","",'表格编辑 '!V824)</f>
        <v/>
      </c>
      <c r="U824" s="123" t="str">
        <f>IF('表格编辑 '!W824="","",'表格编辑 '!W824)</f>
        <v/>
      </c>
      <c r="V824" s="123" t="str">
        <f>IF('表格编辑 '!X824="","",'表格编辑 '!X824)</f>
        <v/>
      </c>
      <c r="W824" s="123" t="str">
        <f>IF('表格编辑 '!Y824="","",'表格编辑 '!Y824)</f>
        <v/>
      </c>
      <c r="X824" s="123" t="str">
        <f>IF('表格编辑 '!Z824="","",'表格编辑 '!Z824)</f>
        <v/>
      </c>
      <c r="Y824" s="123" t="str">
        <f>IF('表格编辑 '!AA824="","",'表格编辑 '!AA824)</f>
        <v/>
      </c>
      <c r="Z824" s="123" t="str">
        <f>IF('表格编辑 '!AB824="","",'表格编辑 '!AB824)</f>
        <v/>
      </c>
      <c r="AA824" s="123" t="str">
        <f>IF('表格编辑 '!AC824="","",'表格编辑 '!AC824)</f>
        <v/>
      </c>
      <c r="AB824" s="123" t="str">
        <f>IF('表格编辑 '!AD824="","",'表格编辑 '!AD824)</f>
        <v/>
      </c>
      <c r="AC824" s="123" t="str">
        <f>IF('表格编辑 '!AE824="","",'表格编辑 '!AE824)</f>
        <v/>
      </c>
      <c r="AD824" s="123">
        <f>IF('表格编辑 '!AF824="","",'表格编辑 '!AF824)</f>
        <v>140411</v>
      </c>
    </row>
    <row r="825" spans="1:30">
      <c r="A825" s="123">
        <f>IF('表格编辑 '!A825="","",'表格编辑 '!A825)</f>
        <v>40412</v>
      </c>
      <c r="B825" s="123">
        <f>IF('表格编辑 '!B825="","",'表格编辑 '!B825)</f>
        <v>50093</v>
      </c>
      <c r="C825" s="123">
        <f>IF('表格编辑 '!E825="","",'表格编辑 '!E825)</f>
        <v>24</v>
      </c>
      <c r="D825" s="123" t="str">
        <f>IF('表格编辑 '!F825="","",'表格编辑 '!F825)</f>
        <v>AI_born_event(RECEIVER, ARG0, ARG1, ARG2, ARG3,ARG4)</v>
      </c>
      <c r="E825" s="123" t="str">
        <f>IF('表格编辑 '!G825="","",'表格编辑 '!G825)</f>
        <v>AI_update_event(RECEIVER, ARG0, ARG1, ARG2, ARG3,ARG4)</v>
      </c>
      <c r="F825" s="123" t="str">
        <f>IF('表格编辑 '!H825="","",'表格编辑 '!H825)</f>
        <v/>
      </c>
      <c r="G825" s="123" t="str">
        <f>IF('表格编辑 '!I825="","",'表格编辑 '!I825)</f>
        <v/>
      </c>
      <c r="H825" s="123" t="str">
        <f>IF('表格编辑 '!J825="","",'表格编辑 '!J825)</f>
        <v>test_deadth_event(RECEIVER, ARG0, ARG1, ARG2, ARG3,ARG4)</v>
      </c>
      <c r="I825" s="123">
        <f>IF('表格编辑 '!K825="","",'表格编辑 '!K825)</f>
        <v>1</v>
      </c>
      <c r="J825" s="123">
        <f>IF('表格编辑 '!L825="","",'表格编辑 '!L825)</f>
        <v>268</v>
      </c>
      <c r="K825" s="123">
        <f>IF('表格编辑 '!M825="","",'表格编辑 '!M825)</f>
        <v>720</v>
      </c>
      <c r="L825" s="123" t="str">
        <f>IF('表格编辑 '!N825="","",'表格编辑 '!N825)</f>
        <v/>
      </c>
      <c r="M825" s="123" t="str">
        <f>IF('表格编辑 '!O825="","",'表格编辑 '!O825)</f>
        <v/>
      </c>
      <c r="N825" s="123" t="str">
        <f>IF('表格编辑 '!P825="","",'表格编辑 '!P825)</f>
        <v/>
      </c>
      <c r="O825" s="123" t="str">
        <f>IF('表格编辑 '!Q825="","",'表格编辑 '!Q825)</f>
        <v/>
      </c>
      <c r="P825" s="123" t="str">
        <f>IF('表格编辑 '!R825="","",'表格编辑 '!R825)</f>
        <v/>
      </c>
      <c r="Q825" s="123">
        <f>IF('表格编辑 '!S825="","",'表格编辑 '!S825)</f>
        <v>320</v>
      </c>
      <c r="R825" s="123" t="str">
        <f>IF('表格编辑 '!T825="","",'表格编辑 '!T825)</f>
        <v/>
      </c>
      <c r="S825" s="123" t="str">
        <f>IF('表格编辑 '!U825="","",'表格编辑 '!U825)</f>
        <v/>
      </c>
      <c r="T825" s="123" t="str">
        <f>IF('表格编辑 '!V825="","",'表格编辑 '!V825)</f>
        <v/>
      </c>
      <c r="U825" s="123" t="str">
        <f>IF('表格编辑 '!W825="","",'表格编辑 '!W825)</f>
        <v/>
      </c>
      <c r="V825" s="123" t="str">
        <f>IF('表格编辑 '!X825="","",'表格编辑 '!X825)</f>
        <v/>
      </c>
      <c r="W825" s="123" t="str">
        <f>IF('表格编辑 '!Y825="","",'表格编辑 '!Y825)</f>
        <v/>
      </c>
      <c r="X825" s="123" t="str">
        <f>IF('表格编辑 '!Z825="","",'表格编辑 '!Z825)</f>
        <v/>
      </c>
      <c r="Y825" s="123" t="str">
        <f>IF('表格编辑 '!AA825="","",'表格编辑 '!AA825)</f>
        <v/>
      </c>
      <c r="Z825" s="123" t="str">
        <f>IF('表格编辑 '!AB825="","",'表格编辑 '!AB825)</f>
        <v/>
      </c>
      <c r="AA825" s="123" t="str">
        <f>IF('表格编辑 '!AC825="","",'表格编辑 '!AC825)</f>
        <v/>
      </c>
      <c r="AB825" s="123" t="str">
        <f>IF('表格编辑 '!AD825="","",'表格编辑 '!AD825)</f>
        <v/>
      </c>
      <c r="AC825" s="123" t="str">
        <f>IF('表格编辑 '!AE825="","",'表格编辑 '!AE825)</f>
        <v/>
      </c>
      <c r="AD825" s="123">
        <f>IF('表格编辑 '!AF825="","",'表格编辑 '!AF825)</f>
        <v>140412</v>
      </c>
    </row>
    <row r="826" spans="1:30">
      <c r="A826" s="123">
        <f>IF('表格编辑 '!A826="","",'表格编辑 '!A826)</f>
        <v>40413</v>
      </c>
      <c r="B826" s="123">
        <f>IF('表格编辑 '!B826="","",'表格编辑 '!B826)</f>
        <v>50120</v>
      </c>
      <c r="C826" s="123">
        <f>IF('表格编辑 '!E826="","",'表格编辑 '!E826)</f>
        <v>24</v>
      </c>
      <c r="D826" s="123" t="str">
        <f>IF('表格编辑 '!F826="","",'表格编辑 '!F826)</f>
        <v>AI_born_event(RECEIVER, ARG0, ARG1, ARG2, ARG3,ARG4)</v>
      </c>
      <c r="E826" s="123" t="str">
        <f>IF('表格编辑 '!G826="","",'表格编辑 '!G826)</f>
        <v>AI_update_event(RECEIVER, ARG0, ARG1, ARG2, ARG3,ARG4)</v>
      </c>
      <c r="F826" s="123" t="str">
        <f>IF('表格编辑 '!H826="","",'表格编辑 '!H826)</f>
        <v/>
      </c>
      <c r="G826" s="123" t="str">
        <f>IF('表格编辑 '!I826="","",'表格编辑 '!I826)</f>
        <v/>
      </c>
      <c r="H826" s="123" t="str">
        <f>IF('表格编辑 '!J826="","",'表格编辑 '!J826)</f>
        <v>test_deadth_event(RECEIVER, ARG0, ARG1, ARG2, ARG3,ARG4)</v>
      </c>
      <c r="I826" s="123">
        <f>IF('表格编辑 '!K826="","",'表格编辑 '!K826)</f>
        <v>1</v>
      </c>
      <c r="J826" s="123">
        <f>IF('表格编辑 '!L826="","",'表格编辑 '!L826)</f>
        <v>310</v>
      </c>
      <c r="K826" s="123">
        <f>IF('表格编辑 '!M826="","",'表格编辑 '!M826)</f>
        <v>720</v>
      </c>
      <c r="L826" s="123" t="str">
        <f>IF('表格编辑 '!N826="","",'表格编辑 '!N826)</f>
        <v/>
      </c>
      <c r="M826" s="123" t="str">
        <f>IF('表格编辑 '!O826="","",'表格编辑 '!O826)</f>
        <v/>
      </c>
      <c r="N826" s="123" t="str">
        <f>IF('表格编辑 '!P826="","",'表格编辑 '!P826)</f>
        <v/>
      </c>
      <c r="O826" s="123" t="str">
        <f>IF('表格编辑 '!Q826="","",'表格编辑 '!Q826)</f>
        <v/>
      </c>
      <c r="P826" s="123" t="str">
        <f>IF('表格编辑 '!R826="","",'表格编辑 '!R826)</f>
        <v/>
      </c>
      <c r="Q826" s="123">
        <f>IF('表格编辑 '!S826="","",'表格编辑 '!S826)</f>
        <v>320</v>
      </c>
      <c r="R826" s="123" t="str">
        <f>IF('表格编辑 '!T826="","",'表格编辑 '!T826)</f>
        <v/>
      </c>
      <c r="S826" s="123" t="str">
        <f>IF('表格编辑 '!U826="","",'表格编辑 '!U826)</f>
        <v/>
      </c>
      <c r="T826" s="123" t="str">
        <f>IF('表格编辑 '!V826="","",'表格编辑 '!V826)</f>
        <v/>
      </c>
      <c r="U826" s="123" t="str">
        <f>IF('表格编辑 '!W826="","",'表格编辑 '!W826)</f>
        <v/>
      </c>
      <c r="V826" s="123" t="str">
        <f>IF('表格编辑 '!X826="","",'表格编辑 '!X826)</f>
        <v/>
      </c>
      <c r="W826" s="123" t="str">
        <f>IF('表格编辑 '!Y826="","",'表格编辑 '!Y826)</f>
        <v/>
      </c>
      <c r="X826" s="123" t="str">
        <f>IF('表格编辑 '!Z826="","",'表格编辑 '!Z826)</f>
        <v/>
      </c>
      <c r="Y826" s="123" t="str">
        <f>IF('表格编辑 '!AA826="","",'表格编辑 '!AA826)</f>
        <v/>
      </c>
      <c r="Z826" s="123" t="str">
        <f>IF('表格编辑 '!AB826="","",'表格编辑 '!AB826)</f>
        <v/>
      </c>
      <c r="AA826" s="123" t="str">
        <f>IF('表格编辑 '!AC826="","",'表格编辑 '!AC826)</f>
        <v/>
      </c>
      <c r="AB826" s="123" t="str">
        <f>IF('表格编辑 '!AD826="","",'表格编辑 '!AD826)</f>
        <v/>
      </c>
      <c r="AC826" s="123" t="str">
        <f>IF('表格编辑 '!AE826="","",'表格编辑 '!AE826)</f>
        <v/>
      </c>
      <c r="AD826" s="123">
        <f>IF('表格编辑 '!AF826="","",'表格编辑 '!AF826)</f>
        <v>140413</v>
      </c>
    </row>
    <row r="827" spans="1:30">
      <c r="A827" s="123">
        <f>IF('表格编辑 '!A827="","",'表格编辑 '!A827)</f>
        <v>40414</v>
      </c>
      <c r="B827" s="123">
        <f>IF('表格编辑 '!B827="","",'表格编辑 '!B827)</f>
        <v>50062</v>
      </c>
      <c r="C827" s="123">
        <f>IF('表格编辑 '!E827="","",'表格编辑 '!E827)</f>
        <v>24</v>
      </c>
      <c r="D827" s="123" t="str">
        <f>IF('表格编辑 '!F827="","",'表格编辑 '!F827)</f>
        <v>AI_born_event(RECEIVER, ARG0, ARG1, ARG2, ARG3,ARG4)</v>
      </c>
      <c r="E827" s="123" t="str">
        <f>IF('表格编辑 '!G827="","",'表格编辑 '!G827)</f>
        <v>AI_update_event(RECEIVER, ARG0, ARG1, ARG2, ARG3,ARG4)</v>
      </c>
      <c r="F827" s="123" t="str">
        <f>IF('表格编辑 '!H827="","",'表格编辑 '!H827)</f>
        <v/>
      </c>
      <c r="G827" s="123" t="str">
        <f>IF('表格编辑 '!I827="","",'表格编辑 '!I827)</f>
        <v/>
      </c>
      <c r="H827" s="123" t="str">
        <f>IF('表格编辑 '!J827="","",'表格编辑 '!J827)</f>
        <v>test_deadth_event(RECEIVER, ARG0, ARG1, ARG2, ARG3,ARG4)</v>
      </c>
      <c r="I827" s="123">
        <f>IF('表格编辑 '!K827="","",'表格编辑 '!K827)</f>
        <v>1</v>
      </c>
      <c r="J827" s="123">
        <f>IF('表格编辑 '!L827="","",'表格编辑 '!L827)</f>
        <v>-132</v>
      </c>
      <c r="K827" s="123">
        <f>IF('表格编辑 '!M827="","",'表格编辑 '!M827)</f>
        <v>720</v>
      </c>
      <c r="L827" s="123" t="str">
        <f>IF('表格编辑 '!N827="","",'表格编辑 '!N827)</f>
        <v/>
      </c>
      <c r="M827" s="123" t="str">
        <f>IF('表格编辑 '!O827="","",'表格编辑 '!O827)</f>
        <v/>
      </c>
      <c r="N827" s="123" t="str">
        <f>IF('表格编辑 '!P827="","",'表格编辑 '!P827)</f>
        <v/>
      </c>
      <c r="O827" s="123" t="str">
        <f>IF('表格编辑 '!Q827="","",'表格编辑 '!Q827)</f>
        <v/>
      </c>
      <c r="P827" s="123" t="str">
        <f>IF('表格编辑 '!R827="","",'表格编辑 '!R827)</f>
        <v/>
      </c>
      <c r="Q827" s="123">
        <f>IF('表格编辑 '!S827="","",'表格编辑 '!S827)</f>
        <v>320</v>
      </c>
      <c r="R827" s="123" t="str">
        <f>IF('表格编辑 '!T827="","",'表格编辑 '!T827)</f>
        <v/>
      </c>
      <c r="S827" s="123" t="str">
        <f>IF('表格编辑 '!U827="","",'表格编辑 '!U827)</f>
        <v/>
      </c>
      <c r="T827" s="123" t="str">
        <f>IF('表格编辑 '!V827="","",'表格编辑 '!V827)</f>
        <v/>
      </c>
      <c r="U827" s="123" t="str">
        <f>IF('表格编辑 '!W827="","",'表格编辑 '!W827)</f>
        <v/>
      </c>
      <c r="V827" s="123" t="str">
        <f>IF('表格编辑 '!X827="","",'表格编辑 '!X827)</f>
        <v/>
      </c>
      <c r="W827" s="123" t="str">
        <f>IF('表格编辑 '!Y827="","",'表格编辑 '!Y827)</f>
        <v/>
      </c>
      <c r="X827" s="123" t="str">
        <f>IF('表格编辑 '!Z827="","",'表格编辑 '!Z827)</f>
        <v/>
      </c>
      <c r="Y827" s="123" t="str">
        <f>IF('表格编辑 '!AA827="","",'表格编辑 '!AA827)</f>
        <v/>
      </c>
      <c r="Z827" s="123" t="str">
        <f>IF('表格编辑 '!AB827="","",'表格编辑 '!AB827)</f>
        <v/>
      </c>
      <c r="AA827" s="123" t="str">
        <f>IF('表格编辑 '!AC827="","",'表格编辑 '!AC827)</f>
        <v/>
      </c>
      <c r="AB827" s="123" t="str">
        <f>IF('表格编辑 '!AD827="","",'表格编辑 '!AD827)</f>
        <v/>
      </c>
      <c r="AC827" s="123" t="str">
        <f>IF('表格编辑 '!AE827="","",'表格编辑 '!AE827)</f>
        <v/>
      </c>
      <c r="AD827" s="123">
        <f>IF('表格编辑 '!AF827="","",'表格编辑 '!AF827)</f>
        <v>140414</v>
      </c>
    </row>
    <row r="828" spans="1:30">
      <c r="A828" s="123">
        <f>IF('表格编辑 '!A828="","",'表格编辑 '!A828)</f>
        <v>40415</v>
      </c>
      <c r="B828" s="123">
        <f>IF('表格编辑 '!B828="","",'表格编辑 '!B828)</f>
        <v>50039</v>
      </c>
      <c r="C828" s="123">
        <f>IF('表格编辑 '!E828="","",'表格编辑 '!E828)</f>
        <v>24</v>
      </c>
      <c r="D828" s="123" t="str">
        <f>IF('表格编辑 '!F828="","",'表格编辑 '!F828)</f>
        <v>AI_born_event(RECEIVER, ARG0, ARG1, ARG2, ARG3,ARG4)</v>
      </c>
      <c r="E828" s="123" t="str">
        <f>IF('表格编辑 '!G828="","",'表格编辑 '!G828)</f>
        <v>AI_update_event(RECEIVER, ARG0, ARG1, ARG2, ARG3,ARG4)</v>
      </c>
      <c r="F828" s="123" t="str">
        <f>IF('表格编辑 '!H828="","",'表格编辑 '!H828)</f>
        <v/>
      </c>
      <c r="G828" s="123" t="str">
        <f>IF('表格编辑 '!I828="","",'表格编辑 '!I828)</f>
        <v/>
      </c>
      <c r="H828" s="123" t="str">
        <f>IF('表格编辑 '!J828="","",'表格编辑 '!J828)</f>
        <v>test_deadth_event(RECEIVER, ARG0, ARG1, ARG2, ARG3,ARG4)</v>
      </c>
      <c r="I828" s="123">
        <f>IF('表格编辑 '!K828="","",'表格编辑 '!K828)</f>
        <v>1</v>
      </c>
      <c r="J828" s="123">
        <f>IF('表格编辑 '!L828="","",'表格编辑 '!L828)</f>
        <v>116</v>
      </c>
      <c r="K828" s="123">
        <f>IF('表格编辑 '!M828="","",'表格编辑 '!M828)</f>
        <v>720</v>
      </c>
      <c r="L828" s="123" t="str">
        <f>IF('表格编辑 '!N828="","",'表格编辑 '!N828)</f>
        <v/>
      </c>
      <c r="M828" s="123" t="str">
        <f>IF('表格编辑 '!O828="","",'表格编辑 '!O828)</f>
        <v/>
      </c>
      <c r="N828" s="123" t="str">
        <f>IF('表格编辑 '!P828="","",'表格编辑 '!P828)</f>
        <v/>
      </c>
      <c r="O828" s="123" t="str">
        <f>IF('表格编辑 '!Q828="","",'表格编辑 '!Q828)</f>
        <v/>
      </c>
      <c r="P828" s="123" t="str">
        <f>IF('表格编辑 '!R828="","",'表格编辑 '!R828)</f>
        <v/>
      </c>
      <c r="Q828" s="123">
        <f>IF('表格编辑 '!S828="","",'表格编辑 '!S828)</f>
        <v>320</v>
      </c>
      <c r="R828" s="123" t="str">
        <f>IF('表格编辑 '!T828="","",'表格编辑 '!T828)</f>
        <v/>
      </c>
      <c r="S828" s="123" t="str">
        <f>IF('表格编辑 '!U828="","",'表格编辑 '!U828)</f>
        <v/>
      </c>
      <c r="T828" s="123" t="str">
        <f>IF('表格编辑 '!V828="","",'表格编辑 '!V828)</f>
        <v/>
      </c>
      <c r="U828" s="123" t="str">
        <f>IF('表格编辑 '!W828="","",'表格编辑 '!W828)</f>
        <v/>
      </c>
      <c r="V828" s="123" t="str">
        <f>IF('表格编辑 '!X828="","",'表格编辑 '!X828)</f>
        <v/>
      </c>
      <c r="W828" s="123" t="str">
        <f>IF('表格编辑 '!Y828="","",'表格编辑 '!Y828)</f>
        <v/>
      </c>
      <c r="X828" s="123" t="str">
        <f>IF('表格编辑 '!Z828="","",'表格编辑 '!Z828)</f>
        <v/>
      </c>
      <c r="Y828" s="123" t="str">
        <f>IF('表格编辑 '!AA828="","",'表格编辑 '!AA828)</f>
        <v/>
      </c>
      <c r="Z828" s="123" t="str">
        <f>IF('表格编辑 '!AB828="","",'表格编辑 '!AB828)</f>
        <v/>
      </c>
      <c r="AA828" s="123" t="str">
        <f>IF('表格编辑 '!AC828="","",'表格编辑 '!AC828)</f>
        <v/>
      </c>
      <c r="AB828" s="123" t="str">
        <f>IF('表格编辑 '!AD828="","",'表格编辑 '!AD828)</f>
        <v/>
      </c>
      <c r="AC828" s="123" t="str">
        <f>IF('表格编辑 '!AE828="","",'表格编辑 '!AE828)</f>
        <v/>
      </c>
      <c r="AD828" s="123">
        <f>IF('表格编辑 '!AF828="","",'表格编辑 '!AF828)</f>
        <v>140415</v>
      </c>
    </row>
    <row r="829" spans="1:30">
      <c r="A829" s="123">
        <f>IF('表格编辑 '!A829="","",'表格编辑 '!A829)</f>
        <v>40416</v>
      </c>
      <c r="B829" s="123">
        <f>IF('表格编辑 '!B829="","",'表格编辑 '!B829)</f>
        <v>50016</v>
      </c>
      <c r="C829" s="123">
        <f>IF('表格编辑 '!E829="","",'表格编辑 '!E829)</f>
        <v>24</v>
      </c>
      <c r="D829" s="123" t="str">
        <f>IF('表格编辑 '!F829="","",'表格编辑 '!F829)</f>
        <v>AI_born_event(RECEIVER, ARG0, ARG1, ARG2, ARG3,ARG4)</v>
      </c>
      <c r="E829" s="123" t="str">
        <f>IF('表格编辑 '!G829="","",'表格编辑 '!G829)</f>
        <v>AI_update_event(RECEIVER, ARG0, ARG1, ARG2, ARG3,ARG4)</v>
      </c>
      <c r="F829" s="123" t="str">
        <f>IF('表格编辑 '!H829="","",'表格编辑 '!H829)</f>
        <v/>
      </c>
      <c r="G829" s="123" t="str">
        <f>IF('表格编辑 '!I829="","",'表格编辑 '!I829)</f>
        <v/>
      </c>
      <c r="H829" s="123" t="str">
        <f>IF('表格编辑 '!J829="","",'表格编辑 '!J829)</f>
        <v>test_deadth_event(RECEIVER, ARG0, ARG1, ARG2, ARG3,ARG4)</v>
      </c>
      <c r="I829" s="123">
        <f>IF('表格编辑 '!K829="","",'表格编辑 '!K829)</f>
        <v>1</v>
      </c>
      <c r="J829" s="123">
        <f>IF('表格编辑 '!L829="","",'表格编辑 '!L829)</f>
        <v>458</v>
      </c>
      <c r="K829" s="123">
        <f>IF('表格编辑 '!M829="","",'表格编辑 '!M829)</f>
        <v>720</v>
      </c>
      <c r="L829" s="123" t="str">
        <f>IF('表格编辑 '!N829="","",'表格编辑 '!N829)</f>
        <v/>
      </c>
      <c r="M829" s="123" t="str">
        <f>IF('表格编辑 '!O829="","",'表格编辑 '!O829)</f>
        <v/>
      </c>
      <c r="N829" s="123" t="str">
        <f>IF('表格编辑 '!P829="","",'表格编辑 '!P829)</f>
        <v/>
      </c>
      <c r="O829" s="123" t="str">
        <f>IF('表格编辑 '!Q829="","",'表格编辑 '!Q829)</f>
        <v/>
      </c>
      <c r="P829" s="123" t="str">
        <f>IF('表格编辑 '!R829="","",'表格编辑 '!R829)</f>
        <v/>
      </c>
      <c r="Q829" s="123">
        <f>IF('表格编辑 '!S829="","",'表格编辑 '!S829)</f>
        <v>320</v>
      </c>
      <c r="R829" s="123" t="str">
        <f>IF('表格编辑 '!T829="","",'表格编辑 '!T829)</f>
        <v/>
      </c>
      <c r="S829" s="123" t="str">
        <f>IF('表格编辑 '!U829="","",'表格编辑 '!U829)</f>
        <v/>
      </c>
      <c r="T829" s="123" t="str">
        <f>IF('表格编辑 '!V829="","",'表格编辑 '!V829)</f>
        <v/>
      </c>
      <c r="U829" s="123" t="str">
        <f>IF('表格编辑 '!W829="","",'表格编辑 '!W829)</f>
        <v/>
      </c>
      <c r="V829" s="123" t="str">
        <f>IF('表格编辑 '!X829="","",'表格编辑 '!X829)</f>
        <v/>
      </c>
      <c r="W829" s="123" t="str">
        <f>IF('表格编辑 '!Y829="","",'表格编辑 '!Y829)</f>
        <v/>
      </c>
      <c r="X829" s="123" t="str">
        <f>IF('表格编辑 '!Z829="","",'表格编辑 '!Z829)</f>
        <v/>
      </c>
      <c r="Y829" s="123" t="str">
        <f>IF('表格编辑 '!AA829="","",'表格编辑 '!AA829)</f>
        <v/>
      </c>
      <c r="Z829" s="123" t="str">
        <f>IF('表格编辑 '!AB829="","",'表格编辑 '!AB829)</f>
        <v/>
      </c>
      <c r="AA829" s="123" t="str">
        <f>IF('表格编辑 '!AC829="","",'表格编辑 '!AC829)</f>
        <v/>
      </c>
      <c r="AB829" s="123" t="str">
        <f>IF('表格编辑 '!AD829="","",'表格编辑 '!AD829)</f>
        <v/>
      </c>
      <c r="AC829" s="123" t="str">
        <f>IF('表格编辑 '!AE829="","",'表格编辑 '!AE829)</f>
        <v/>
      </c>
      <c r="AD829" s="123">
        <f>IF('表格编辑 '!AF829="","",'表格编辑 '!AF829)</f>
        <v>140416</v>
      </c>
    </row>
    <row r="830" spans="1:30">
      <c r="A830" s="123">
        <f>IF('表格编辑 '!A830="","",'表格编辑 '!A830)</f>
        <v>40417</v>
      </c>
      <c r="B830" s="123">
        <f>IF('表格编辑 '!B830="","",'表格编辑 '!B830)</f>
        <v>50114</v>
      </c>
      <c r="C830" s="123">
        <f>IF('表格编辑 '!E830="","",'表格编辑 '!E830)</f>
        <v>24</v>
      </c>
      <c r="D830" s="123" t="str">
        <f>IF('表格编辑 '!F830="","",'表格编辑 '!F830)</f>
        <v>AI_born_event(RECEIVER, ARG0, ARG1, ARG2, ARG3,ARG4)</v>
      </c>
      <c r="E830" s="123" t="str">
        <f>IF('表格编辑 '!G830="","",'表格编辑 '!G830)</f>
        <v>AI_update_event(RECEIVER, ARG0, ARG1, ARG2, ARG3,ARG4)</v>
      </c>
      <c r="F830" s="123" t="str">
        <f>IF('表格编辑 '!H830="","",'表格编辑 '!H830)</f>
        <v/>
      </c>
      <c r="G830" s="123" t="str">
        <f>IF('表格编辑 '!I830="","",'表格编辑 '!I830)</f>
        <v/>
      </c>
      <c r="H830" s="123" t="str">
        <f>IF('表格编辑 '!J830="","",'表格编辑 '!J830)</f>
        <v>test_deadth_event(RECEIVER, ARG0, ARG1, ARG2, ARG3,ARG4)</v>
      </c>
      <c r="I830" s="123">
        <f>IF('表格编辑 '!K830="","",'表格编辑 '!K830)</f>
        <v>1</v>
      </c>
      <c r="J830" s="123">
        <f>IF('表格编辑 '!L830="","",'表格编辑 '!L830)</f>
        <v>-88</v>
      </c>
      <c r="K830" s="123">
        <f>IF('表格编辑 '!M830="","",'表格编辑 '!M830)</f>
        <v>720</v>
      </c>
      <c r="L830" s="123" t="str">
        <f>IF('表格编辑 '!N830="","",'表格编辑 '!N830)</f>
        <v/>
      </c>
      <c r="M830" s="123" t="str">
        <f>IF('表格编辑 '!O830="","",'表格编辑 '!O830)</f>
        <v/>
      </c>
      <c r="N830" s="123" t="str">
        <f>IF('表格编辑 '!P830="","",'表格编辑 '!P830)</f>
        <v/>
      </c>
      <c r="O830" s="123" t="str">
        <f>IF('表格编辑 '!Q830="","",'表格编辑 '!Q830)</f>
        <v/>
      </c>
      <c r="P830" s="123" t="str">
        <f>IF('表格编辑 '!R830="","",'表格编辑 '!R830)</f>
        <v/>
      </c>
      <c r="Q830" s="123">
        <f>IF('表格编辑 '!S830="","",'表格编辑 '!S830)</f>
        <v>320</v>
      </c>
      <c r="R830" s="123" t="str">
        <f>IF('表格编辑 '!T830="","",'表格编辑 '!T830)</f>
        <v/>
      </c>
      <c r="S830" s="123" t="str">
        <f>IF('表格编辑 '!U830="","",'表格编辑 '!U830)</f>
        <v/>
      </c>
      <c r="T830" s="123" t="str">
        <f>IF('表格编辑 '!V830="","",'表格编辑 '!V830)</f>
        <v/>
      </c>
      <c r="U830" s="123" t="str">
        <f>IF('表格编辑 '!W830="","",'表格编辑 '!W830)</f>
        <v/>
      </c>
      <c r="V830" s="123" t="str">
        <f>IF('表格编辑 '!X830="","",'表格编辑 '!X830)</f>
        <v/>
      </c>
      <c r="W830" s="123" t="str">
        <f>IF('表格编辑 '!Y830="","",'表格编辑 '!Y830)</f>
        <v/>
      </c>
      <c r="X830" s="123" t="str">
        <f>IF('表格编辑 '!Z830="","",'表格编辑 '!Z830)</f>
        <v/>
      </c>
      <c r="Y830" s="123" t="str">
        <f>IF('表格编辑 '!AA830="","",'表格编辑 '!AA830)</f>
        <v/>
      </c>
      <c r="Z830" s="123" t="str">
        <f>IF('表格编辑 '!AB830="","",'表格编辑 '!AB830)</f>
        <v/>
      </c>
      <c r="AA830" s="123" t="str">
        <f>IF('表格编辑 '!AC830="","",'表格编辑 '!AC830)</f>
        <v/>
      </c>
      <c r="AB830" s="123" t="str">
        <f>IF('表格编辑 '!AD830="","",'表格编辑 '!AD830)</f>
        <v/>
      </c>
      <c r="AC830" s="123" t="str">
        <f>IF('表格编辑 '!AE830="","",'表格编辑 '!AE830)</f>
        <v/>
      </c>
      <c r="AD830" s="123">
        <f>IF('表格编辑 '!AF830="","",'表格编辑 '!AF830)</f>
        <v>140417</v>
      </c>
    </row>
    <row r="831" spans="1:30">
      <c r="A831" s="123">
        <f>IF('表格编辑 '!A831="","",'表格编辑 '!A831)</f>
        <v>40418</v>
      </c>
      <c r="B831" s="123">
        <f>IF('表格编辑 '!B831="","",'表格编辑 '!B831)</f>
        <v>50015</v>
      </c>
      <c r="C831" s="123">
        <f>IF('表格编辑 '!E831="","",'表格编辑 '!E831)</f>
        <v>24</v>
      </c>
      <c r="D831" s="123" t="str">
        <f>IF('表格编辑 '!F831="","",'表格编辑 '!F831)</f>
        <v>AI_born_event(RECEIVER, ARG0, ARG1, ARG2, ARG3,ARG4)</v>
      </c>
      <c r="E831" s="123" t="str">
        <f>IF('表格编辑 '!G831="","",'表格编辑 '!G831)</f>
        <v>AI_update_event(RECEIVER, ARG0, ARG1, ARG2, ARG3,ARG4)</v>
      </c>
      <c r="F831" s="123" t="str">
        <f>IF('表格编辑 '!H831="","",'表格编辑 '!H831)</f>
        <v/>
      </c>
      <c r="G831" s="123" t="str">
        <f>IF('表格编辑 '!I831="","",'表格编辑 '!I831)</f>
        <v/>
      </c>
      <c r="H831" s="123" t="str">
        <f>IF('表格编辑 '!J831="","",'表格编辑 '!J831)</f>
        <v>test_deadth_event(RECEIVER, ARG0, ARG1, ARG2, ARG3,ARG4)</v>
      </c>
      <c r="I831" s="123">
        <f>IF('表格编辑 '!K831="","",'表格编辑 '!K831)</f>
        <v>1</v>
      </c>
      <c r="J831" s="123">
        <f>IF('表格编辑 '!L831="","",'表格编辑 '!L831)</f>
        <v>696</v>
      </c>
      <c r="K831" s="123">
        <f>IF('表格编辑 '!M831="","",'表格编辑 '!M831)</f>
        <v>720</v>
      </c>
      <c r="L831" s="123" t="str">
        <f>IF('表格编辑 '!N831="","",'表格编辑 '!N831)</f>
        <v/>
      </c>
      <c r="M831" s="123" t="str">
        <f>IF('表格编辑 '!O831="","",'表格编辑 '!O831)</f>
        <v/>
      </c>
      <c r="N831" s="123" t="str">
        <f>IF('表格编辑 '!P831="","",'表格编辑 '!P831)</f>
        <v/>
      </c>
      <c r="O831" s="123" t="str">
        <f>IF('表格编辑 '!Q831="","",'表格编辑 '!Q831)</f>
        <v/>
      </c>
      <c r="P831" s="123" t="str">
        <f>IF('表格编辑 '!R831="","",'表格编辑 '!R831)</f>
        <v/>
      </c>
      <c r="Q831" s="123">
        <f>IF('表格编辑 '!S831="","",'表格编辑 '!S831)</f>
        <v>320</v>
      </c>
      <c r="R831" s="123" t="str">
        <f>IF('表格编辑 '!T831="","",'表格编辑 '!T831)</f>
        <v/>
      </c>
      <c r="S831" s="123" t="str">
        <f>IF('表格编辑 '!U831="","",'表格编辑 '!U831)</f>
        <v/>
      </c>
      <c r="T831" s="123" t="str">
        <f>IF('表格编辑 '!V831="","",'表格编辑 '!V831)</f>
        <v/>
      </c>
      <c r="U831" s="123" t="str">
        <f>IF('表格编辑 '!W831="","",'表格编辑 '!W831)</f>
        <v/>
      </c>
      <c r="V831" s="123" t="str">
        <f>IF('表格编辑 '!X831="","",'表格编辑 '!X831)</f>
        <v/>
      </c>
      <c r="W831" s="123" t="str">
        <f>IF('表格编辑 '!Y831="","",'表格编辑 '!Y831)</f>
        <v/>
      </c>
      <c r="X831" s="123" t="str">
        <f>IF('表格编辑 '!Z831="","",'表格编辑 '!Z831)</f>
        <v/>
      </c>
      <c r="Y831" s="123" t="str">
        <f>IF('表格编辑 '!AA831="","",'表格编辑 '!AA831)</f>
        <v/>
      </c>
      <c r="Z831" s="123" t="str">
        <f>IF('表格编辑 '!AB831="","",'表格编辑 '!AB831)</f>
        <v/>
      </c>
      <c r="AA831" s="123" t="str">
        <f>IF('表格编辑 '!AC831="","",'表格编辑 '!AC831)</f>
        <v/>
      </c>
      <c r="AB831" s="123" t="str">
        <f>IF('表格编辑 '!AD831="","",'表格编辑 '!AD831)</f>
        <v/>
      </c>
      <c r="AC831" s="123" t="str">
        <f>IF('表格编辑 '!AE831="","",'表格编辑 '!AE831)</f>
        <v/>
      </c>
      <c r="AD831" s="123">
        <f>IF('表格编辑 '!AF831="","",'表格编辑 '!AF831)</f>
        <v>140418</v>
      </c>
    </row>
    <row r="832" spans="1:30">
      <c r="A832" s="123">
        <f>IF('表格编辑 '!A832="","",'表格编辑 '!A832)</f>
        <v>40419</v>
      </c>
      <c r="B832" s="123">
        <f>IF('表格编辑 '!B832="","",'表格编辑 '!B832)</f>
        <v>50096</v>
      </c>
      <c r="C832" s="123">
        <f>IF('表格编辑 '!E832="","",'表格编辑 '!E832)</f>
        <v>24</v>
      </c>
      <c r="D832" s="123" t="str">
        <f>IF('表格编辑 '!F832="","",'表格编辑 '!F832)</f>
        <v>AI_born_event(RECEIVER, ARG0, ARG1, ARG2, ARG3,ARG4)</v>
      </c>
      <c r="E832" s="123" t="str">
        <f>IF('表格编辑 '!G832="","",'表格编辑 '!G832)</f>
        <v>AI_update_event(RECEIVER, ARG0, ARG1, ARG2, ARG3,ARG4)</v>
      </c>
      <c r="F832" s="123" t="str">
        <f>IF('表格编辑 '!H832="","",'表格编辑 '!H832)</f>
        <v/>
      </c>
      <c r="G832" s="123" t="str">
        <f>IF('表格编辑 '!I832="","",'表格编辑 '!I832)</f>
        <v/>
      </c>
      <c r="H832" s="123" t="str">
        <f>IF('表格编辑 '!J832="","",'表格编辑 '!J832)</f>
        <v>test_deadth_event(RECEIVER, ARG0, ARG1, ARG2, ARG3,ARG4)</v>
      </c>
      <c r="I832" s="123">
        <f>IF('表格编辑 '!K832="","",'表格编辑 '!K832)</f>
        <v>1</v>
      </c>
      <c r="J832" s="123">
        <f>IF('表格编辑 '!L832="","",'表格编辑 '!L832)</f>
        <v>220</v>
      </c>
      <c r="K832" s="123">
        <f>IF('表格编辑 '!M832="","",'表格编辑 '!M832)</f>
        <v>720</v>
      </c>
      <c r="L832" s="123" t="str">
        <f>IF('表格编辑 '!N832="","",'表格编辑 '!N832)</f>
        <v/>
      </c>
      <c r="M832" s="123" t="str">
        <f>IF('表格编辑 '!O832="","",'表格编辑 '!O832)</f>
        <v/>
      </c>
      <c r="N832" s="123" t="str">
        <f>IF('表格编辑 '!P832="","",'表格编辑 '!P832)</f>
        <v/>
      </c>
      <c r="O832" s="123" t="str">
        <f>IF('表格编辑 '!Q832="","",'表格编辑 '!Q832)</f>
        <v/>
      </c>
      <c r="P832" s="123" t="str">
        <f>IF('表格编辑 '!R832="","",'表格编辑 '!R832)</f>
        <v/>
      </c>
      <c r="Q832" s="123">
        <f>IF('表格编辑 '!S832="","",'表格编辑 '!S832)</f>
        <v>320</v>
      </c>
      <c r="R832" s="123" t="str">
        <f>IF('表格编辑 '!T832="","",'表格编辑 '!T832)</f>
        <v/>
      </c>
      <c r="S832" s="123" t="str">
        <f>IF('表格编辑 '!U832="","",'表格编辑 '!U832)</f>
        <v/>
      </c>
      <c r="T832" s="123" t="str">
        <f>IF('表格编辑 '!V832="","",'表格编辑 '!V832)</f>
        <v/>
      </c>
      <c r="U832" s="123" t="str">
        <f>IF('表格编辑 '!W832="","",'表格编辑 '!W832)</f>
        <v/>
      </c>
      <c r="V832" s="123" t="str">
        <f>IF('表格编辑 '!X832="","",'表格编辑 '!X832)</f>
        <v/>
      </c>
      <c r="W832" s="123" t="str">
        <f>IF('表格编辑 '!Y832="","",'表格编辑 '!Y832)</f>
        <v/>
      </c>
      <c r="X832" s="123" t="str">
        <f>IF('表格编辑 '!Z832="","",'表格编辑 '!Z832)</f>
        <v/>
      </c>
      <c r="Y832" s="123" t="str">
        <f>IF('表格编辑 '!AA832="","",'表格编辑 '!AA832)</f>
        <v/>
      </c>
      <c r="Z832" s="123" t="str">
        <f>IF('表格编辑 '!AB832="","",'表格编辑 '!AB832)</f>
        <v/>
      </c>
      <c r="AA832" s="123" t="str">
        <f>IF('表格编辑 '!AC832="","",'表格编辑 '!AC832)</f>
        <v/>
      </c>
      <c r="AB832" s="123" t="str">
        <f>IF('表格编辑 '!AD832="","",'表格编辑 '!AD832)</f>
        <v/>
      </c>
      <c r="AC832" s="123" t="str">
        <f>IF('表格编辑 '!AE832="","",'表格编辑 '!AE832)</f>
        <v/>
      </c>
      <c r="AD832" s="123">
        <f>IF('表格编辑 '!AF832="","",'表格编辑 '!AF832)</f>
        <v>140419</v>
      </c>
    </row>
    <row r="833" spans="1:30">
      <c r="A833" s="123">
        <f>IF('表格编辑 '!A833="","",'表格编辑 '!A833)</f>
        <v>40420</v>
      </c>
      <c r="B833" s="123">
        <f>IF('表格编辑 '!B833="","",'表格编辑 '!B833)</f>
        <v>50087</v>
      </c>
      <c r="C833" s="123">
        <f>IF('表格编辑 '!E833="","",'表格编辑 '!E833)</f>
        <v>24</v>
      </c>
      <c r="D833" s="123" t="str">
        <f>IF('表格编辑 '!F833="","",'表格编辑 '!F833)</f>
        <v>AI_born_event(RECEIVER, ARG0, ARG1, ARG2, ARG3,ARG4)</v>
      </c>
      <c r="E833" s="123" t="str">
        <f>IF('表格编辑 '!G833="","",'表格编辑 '!G833)</f>
        <v>AI_update_event(RECEIVER, ARG0, ARG1, ARG2, ARG3,ARG4)</v>
      </c>
      <c r="F833" s="123" t="str">
        <f>IF('表格编辑 '!H833="","",'表格编辑 '!H833)</f>
        <v/>
      </c>
      <c r="G833" s="123" t="str">
        <f>IF('表格编辑 '!I833="","",'表格编辑 '!I833)</f>
        <v/>
      </c>
      <c r="H833" s="123" t="str">
        <f>IF('表格编辑 '!J833="","",'表格编辑 '!J833)</f>
        <v>test_deadth_event(RECEIVER, ARG0, ARG1, ARG2, ARG3,ARG4)</v>
      </c>
      <c r="I833" s="123">
        <f>IF('表格编辑 '!K833="","",'表格编辑 '!K833)</f>
        <v>1</v>
      </c>
      <c r="J833" s="123">
        <f>IF('表格编辑 '!L833="","",'表格编辑 '!L833)</f>
        <v>208</v>
      </c>
      <c r="K833" s="123">
        <f>IF('表格编辑 '!M833="","",'表格编辑 '!M833)</f>
        <v>720</v>
      </c>
      <c r="L833" s="123" t="str">
        <f>IF('表格编辑 '!N833="","",'表格编辑 '!N833)</f>
        <v/>
      </c>
      <c r="M833" s="123" t="str">
        <f>IF('表格编辑 '!O833="","",'表格编辑 '!O833)</f>
        <v/>
      </c>
      <c r="N833" s="123" t="str">
        <f>IF('表格编辑 '!P833="","",'表格编辑 '!P833)</f>
        <v/>
      </c>
      <c r="O833" s="123" t="str">
        <f>IF('表格编辑 '!Q833="","",'表格编辑 '!Q833)</f>
        <v/>
      </c>
      <c r="P833" s="123" t="str">
        <f>IF('表格编辑 '!R833="","",'表格编辑 '!R833)</f>
        <v/>
      </c>
      <c r="Q833" s="123">
        <f>IF('表格编辑 '!S833="","",'表格编辑 '!S833)</f>
        <v>320</v>
      </c>
      <c r="R833" s="123" t="str">
        <f>IF('表格编辑 '!T833="","",'表格编辑 '!T833)</f>
        <v/>
      </c>
      <c r="S833" s="123" t="str">
        <f>IF('表格编辑 '!U833="","",'表格编辑 '!U833)</f>
        <v/>
      </c>
      <c r="T833" s="123" t="str">
        <f>IF('表格编辑 '!V833="","",'表格编辑 '!V833)</f>
        <v/>
      </c>
      <c r="U833" s="123" t="str">
        <f>IF('表格编辑 '!W833="","",'表格编辑 '!W833)</f>
        <v/>
      </c>
      <c r="V833" s="123" t="str">
        <f>IF('表格编辑 '!X833="","",'表格编辑 '!X833)</f>
        <v/>
      </c>
      <c r="W833" s="123" t="str">
        <f>IF('表格编辑 '!Y833="","",'表格编辑 '!Y833)</f>
        <v/>
      </c>
      <c r="X833" s="123" t="str">
        <f>IF('表格编辑 '!Z833="","",'表格编辑 '!Z833)</f>
        <v/>
      </c>
      <c r="Y833" s="123" t="str">
        <f>IF('表格编辑 '!AA833="","",'表格编辑 '!AA833)</f>
        <v/>
      </c>
      <c r="Z833" s="123" t="str">
        <f>IF('表格编辑 '!AB833="","",'表格编辑 '!AB833)</f>
        <v/>
      </c>
      <c r="AA833" s="123" t="str">
        <f>IF('表格编辑 '!AC833="","",'表格编辑 '!AC833)</f>
        <v/>
      </c>
      <c r="AB833" s="123" t="str">
        <f>IF('表格编辑 '!AD833="","",'表格编辑 '!AD833)</f>
        <v/>
      </c>
      <c r="AC833" s="123" t="str">
        <f>IF('表格编辑 '!AE833="","",'表格编辑 '!AE833)</f>
        <v/>
      </c>
      <c r="AD833" s="123">
        <f>IF('表格编辑 '!AF833="","",'表格编辑 '!AF833)</f>
        <v>140420</v>
      </c>
    </row>
    <row r="834" spans="1:30">
      <c r="A834" s="123">
        <f>IF('表格编辑 '!A834="","",'表格编辑 '!A834)</f>
        <v>40421</v>
      </c>
      <c r="B834" s="123">
        <f>IF('表格编辑 '!B834="","",'表格编辑 '!B834)</f>
        <v>50127</v>
      </c>
      <c r="C834" s="123">
        <f>IF('表格编辑 '!E834="","",'表格编辑 '!E834)</f>
        <v>29</v>
      </c>
      <c r="D834" s="123" t="str">
        <f>IF('表格编辑 '!F834="","",'表格编辑 '!F834)</f>
        <v>AI_born_event(RECEIVER, ARG0, ARG1, ARG2, ARG3,ARG4)</v>
      </c>
      <c r="E834" s="123" t="str">
        <f>IF('表格编辑 '!G834="","",'表格编辑 '!G834)</f>
        <v>AI_update_event(RECEIVER, ARG0, ARG1, ARG2, ARG3,ARG4)</v>
      </c>
      <c r="F834" s="123" t="str">
        <f>IF('表格编辑 '!H834="","",'表格编辑 '!H834)</f>
        <v/>
      </c>
      <c r="G834" s="123" t="str">
        <f>IF('表格编辑 '!I834="","",'表格编辑 '!I834)</f>
        <v/>
      </c>
      <c r="H834" s="123" t="str">
        <f>IF('表格编辑 '!J834="","",'表格编辑 '!J834)</f>
        <v>test_deadth_event(RECEIVER, ARG0, ARG1, ARG2, ARG3,ARG4)</v>
      </c>
      <c r="I834" s="123">
        <f>IF('表格编辑 '!K834="","",'表格编辑 '!K834)</f>
        <v>1</v>
      </c>
      <c r="J834" s="123">
        <f>IF('表格编辑 '!L834="","",'表格编辑 '!L834)</f>
        <v>-274</v>
      </c>
      <c r="K834" s="123">
        <f>IF('表格编辑 '!M834="","",'表格编辑 '!M834)</f>
        <v>870</v>
      </c>
      <c r="L834" s="123" t="str">
        <f>IF('表格编辑 '!N834="","",'表格编辑 '!N834)</f>
        <v/>
      </c>
      <c r="M834" s="123" t="str">
        <f>IF('表格编辑 '!O834="","",'表格编辑 '!O834)</f>
        <v/>
      </c>
      <c r="N834" s="123" t="str">
        <f>IF('表格编辑 '!P834="","",'表格编辑 '!P834)</f>
        <v/>
      </c>
      <c r="O834" s="123" t="str">
        <f>IF('表格编辑 '!Q834="","",'表格编辑 '!Q834)</f>
        <v/>
      </c>
      <c r="P834" s="123" t="str">
        <f>IF('表格编辑 '!R834="","",'表格编辑 '!R834)</f>
        <v/>
      </c>
      <c r="Q834" s="123">
        <f>IF('表格编辑 '!S834="","",'表格编辑 '!S834)</f>
        <v>320</v>
      </c>
      <c r="R834" s="123" t="str">
        <f>IF('表格编辑 '!T834="","",'表格编辑 '!T834)</f>
        <v/>
      </c>
      <c r="S834" s="123" t="str">
        <f>IF('表格编辑 '!U834="","",'表格编辑 '!U834)</f>
        <v/>
      </c>
      <c r="T834" s="123" t="str">
        <f>IF('表格编辑 '!V834="","",'表格编辑 '!V834)</f>
        <v/>
      </c>
      <c r="U834" s="123" t="str">
        <f>IF('表格编辑 '!W834="","",'表格编辑 '!W834)</f>
        <v/>
      </c>
      <c r="V834" s="123" t="str">
        <f>IF('表格编辑 '!X834="","",'表格编辑 '!X834)</f>
        <v/>
      </c>
      <c r="W834" s="123" t="str">
        <f>IF('表格编辑 '!Y834="","",'表格编辑 '!Y834)</f>
        <v/>
      </c>
      <c r="X834" s="123" t="str">
        <f>IF('表格编辑 '!Z834="","",'表格编辑 '!Z834)</f>
        <v/>
      </c>
      <c r="Y834" s="123" t="str">
        <f>IF('表格编辑 '!AA834="","",'表格编辑 '!AA834)</f>
        <v/>
      </c>
      <c r="Z834" s="123" t="str">
        <f>IF('表格编辑 '!AB834="","",'表格编辑 '!AB834)</f>
        <v/>
      </c>
      <c r="AA834" s="123" t="str">
        <f>IF('表格编辑 '!AC834="","",'表格编辑 '!AC834)</f>
        <v/>
      </c>
      <c r="AB834" s="123" t="str">
        <f>IF('表格编辑 '!AD834="","",'表格编辑 '!AD834)</f>
        <v/>
      </c>
      <c r="AC834" s="123" t="str">
        <f>IF('表格编辑 '!AE834="","",'表格编辑 '!AE834)</f>
        <v/>
      </c>
      <c r="AD834" s="123">
        <f>IF('表格编辑 '!AF834="","",'表格编辑 '!AF834)</f>
        <v>140421</v>
      </c>
    </row>
    <row r="835" spans="1:30">
      <c r="A835" s="123">
        <f>IF('表格编辑 '!A835="","",'表格编辑 '!A835)</f>
        <v>40422</v>
      </c>
      <c r="B835" s="123">
        <f>IF('表格编辑 '!B835="","",'表格编辑 '!B835)</f>
        <v>50003</v>
      </c>
      <c r="C835" s="123">
        <f>IF('表格编辑 '!E835="","",'表格编辑 '!E835)</f>
        <v>29</v>
      </c>
      <c r="D835" s="123" t="str">
        <f>IF('表格编辑 '!F835="","",'表格编辑 '!F835)</f>
        <v>AI_born_event(RECEIVER, ARG0, ARG1, ARG2, ARG3,ARG4)</v>
      </c>
      <c r="E835" s="123" t="str">
        <f>IF('表格编辑 '!G835="","",'表格编辑 '!G835)</f>
        <v>AI_update_event(RECEIVER, ARG0, ARG1, ARG2, ARG3,ARG4)</v>
      </c>
      <c r="F835" s="123" t="str">
        <f>IF('表格编辑 '!H835="","",'表格编辑 '!H835)</f>
        <v/>
      </c>
      <c r="G835" s="123" t="str">
        <f>IF('表格编辑 '!I835="","",'表格编辑 '!I835)</f>
        <v/>
      </c>
      <c r="H835" s="123" t="str">
        <f>IF('表格编辑 '!J835="","",'表格编辑 '!J835)</f>
        <v>test_deadth_event(RECEIVER, ARG0, ARG1, ARG2, ARG3,ARG4)</v>
      </c>
      <c r="I835" s="123">
        <f>IF('表格编辑 '!K835="","",'表格编辑 '!K835)</f>
        <v>1</v>
      </c>
      <c r="J835" s="123">
        <f>IF('表格编辑 '!L835="","",'表格编辑 '!L835)</f>
        <v>466</v>
      </c>
      <c r="K835" s="123">
        <f>IF('表格编辑 '!M835="","",'表格编辑 '!M835)</f>
        <v>870</v>
      </c>
      <c r="L835" s="123" t="str">
        <f>IF('表格编辑 '!N835="","",'表格编辑 '!N835)</f>
        <v/>
      </c>
      <c r="M835" s="123" t="str">
        <f>IF('表格编辑 '!O835="","",'表格编辑 '!O835)</f>
        <v/>
      </c>
      <c r="N835" s="123" t="str">
        <f>IF('表格编辑 '!P835="","",'表格编辑 '!P835)</f>
        <v/>
      </c>
      <c r="O835" s="123" t="str">
        <f>IF('表格编辑 '!Q835="","",'表格编辑 '!Q835)</f>
        <v/>
      </c>
      <c r="P835" s="123" t="str">
        <f>IF('表格编辑 '!R835="","",'表格编辑 '!R835)</f>
        <v/>
      </c>
      <c r="Q835" s="123">
        <f>IF('表格编辑 '!S835="","",'表格编辑 '!S835)</f>
        <v>320</v>
      </c>
      <c r="R835" s="123" t="str">
        <f>IF('表格编辑 '!T835="","",'表格编辑 '!T835)</f>
        <v/>
      </c>
      <c r="S835" s="123" t="str">
        <f>IF('表格编辑 '!U835="","",'表格编辑 '!U835)</f>
        <v/>
      </c>
      <c r="T835" s="123" t="str">
        <f>IF('表格编辑 '!V835="","",'表格编辑 '!V835)</f>
        <v/>
      </c>
      <c r="U835" s="123" t="str">
        <f>IF('表格编辑 '!W835="","",'表格编辑 '!W835)</f>
        <v/>
      </c>
      <c r="V835" s="123" t="str">
        <f>IF('表格编辑 '!X835="","",'表格编辑 '!X835)</f>
        <v/>
      </c>
      <c r="W835" s="123" t="str">
        <f>IF('表格编辑 '!Y835="","",'表格编辑 '!Y835)</f>
        <v/>
      </c>
      <c r="X835" s="123" t="str">
        <f>IF('表格编辑 '!Z835="","",'表格编辑 '!Z835)</f>
        <v/>
      </c>
      <c r="Y835" s="123" t="str">
        <f>IF('表格编辑 '!AA835="","",'表格编辑 '!AA835)</f>
        <v/>
      </c>
      <c r="Z835" s="123" t="str">
        <f>IF('表格编辑 '!AB835="","",'表格编辑 '!AB835)</f>
        <v/>
      </c>
      <c r="AA835" s="123" t="str">
        <f>IF('表格编辑 '!AC835="","",'表格编辑 '!AC835)</f>
        <v/>
      </c>
      <c r="AB835" s="123" t="str">
        <f>IF('表格编辑 '!AD835="","",'表格编辑 '!AD835)</f>
        <v/>
      </c>
      <c r="AC835" s="123" t="str">
        <f>IF('表格编辑 '!AE835="","",'表格编辑 '!AE835)</f>
        <v/>
      </c>
      <c r="AD835" s="123">
        <f>IF('表格编辑 '!AF835="","",'表格编辑 '!AF835)</f>
        <v>140422</v>
      </c>
    </row>
    <row r="836" spans="1:30">
      <c r="A836" s="123">
        <f>IF('表格编辑 '!A836="","",'表格编辑 '!A836)</f>
        <v>40423</v>
      </c>
      <c r="B836" s="123">
        <f>IF('表格编辑 '!B836="","",'表格编辑 '!B836)</f>
        <v>50002</v>
      </c>
      <c r="C836" s="123">
        <f>IF('表格编辑 '!E836="","",'表格编辑 '!E836)</f>
        <v>29</v>
      </c>
      <c r="D836" s="123" t="str">
        <f>IF('表格编辑 '!F836="","",'表格编辑 '!F836)</f>
        <v>AI_born_event(RECEIVER, ARG0, ARG1, ARG2, ARG3,ARG4)</v>
      </c>
      <c r="E836" s="123" t="str">
        <f>IF('表格编辑 '!G836="","",'表格编辑 '!G836)</f>
        <v>AI_update_event(RECEIVER, ARG0, ARG1, ARG2, ARG3,ARG4)</v>
      </c>
      <c r="F836" s="123" t="str">
        <f>IF('表格编辑 '!H836="","",'表格编辑 '!H836)</f>
        <v/>
      </c>
      <c r="G836" s="123" t="str">
        <f>IF('表格编辑 '!I836="","",'表格编辑 '!I836)</f>
        <v/>
      </c>
      <c r="H836" s="123" t="str">
        <f>IF('表格编辑 '!J836="","",'表格编辑 '!J836)</f>
        <v>test_deadth_event(RECEIVER, ARG0, ARG1, ARG2, ARG3,ARG4)</v>
      </c>
      <c r="I836" s="123">
        <f>IF('表格编辑 '!K836="","",'表格编辑 '!K836)</f>
        <v>1</v>
      </c>
      <c r="J836" s="123">
        <f>IF('表格编辑 '!L836="","",'表格编辑 '!L836)</f>
        <v>-266</v>
      </c>
      <c r="K836" s="123">
        <f>IF('表格编辑 '!M836="","",'表格编辑 '!M836)</f>
        <v>870</v>
      </c>
      <c r="L836" s="123" t="str">
        <f>IF('表格编辑 '!N836="","",'表格编辑 '!N836)</f>
        <v/>
      </c>
      <c r="M836" s="123" t="str">
        <f>IF('表格编辑 '!O836="","",'表格编辑 '!O836)</f>
        <v/>
      </c>
      <c r="N836" s="123" t="str">
        <f>IF('表格编辑 '!P836="","",'表格编辑 '!P836)</f>
        <v/>
      </c>
      <c r="O836" s="123" t="str">
        <f>IF('表格编辑 '!Q836="","",'表格编辑 '!Q836)</f>
        <v/>
      </c>
      <c r="P836" s="123" t="str">
        <f>IF('表格编辑 '!R836="","",'表格编辑 '!R836)</f>
        <v/>
      </c>
      <c r="Q836" s="123">
        <f>IF('表格编辑 '!S836="","",'表格编辑 '!S836)</f>
        <v>320</v>
      </c>
      <c r="R836" s="123" t="str">
        <f>IF('表格编辑 '!T836="","",'表格编辑 '!T836)</f>
        <v/>
      </c>
      <c r="S836" s="123" t="str">
        <f>IF('表格编辑 '!U836="","",'表格编辑 '!U836)</f>
        <v/>
      </c>
      <c r="T836" s="123" t="str">
        <f>IF('表格编辑 '!V836="","",'表格编辑 '!V836)</f>
        <v/>
      </c>
      <c r="U836" s="123" t="str">
        <f>IF('表格编辑 '!W836="","",'表格编辑 '!W836)</f>
        <v/>
      </c>
      <c r="V836" s="123" t="str">
        <f>IF('表格编辑 '!X836="","",'表格编辑 '!X836)</f>
        <v/>
      </c>
      <c r="W836" s="123" t="str">
        <f>IF('表格编辑 '!Y836="","",'表格编辑 '!Y836)</f>
        <v/>
      </c>
      <c r="X836" s="123" t="str">
        <f>IF('表格编辑 '!Z836="","",'表格编辑 '!Z836)</f>
        <v/>
      </c>
      <c r="Y836" s="123" t="str">
        <f>IF('表格编辑 '!AA836="","",'表格编辑 '!AA836)</f>
        <v/>
      </c>
      <c r="Z836" s="123" t="str">
        <f>IF('表格编辑 '!AB836="","",'表格编辑 '!AB836)</f>
        <v/>
      </c>
      <c r="AA836" s="123" t="str">
        <f>IF('表格编辑 '!AC836="","",'表格编辑 '!AC836)</f>
        <v/>
      </c>
      <c r="AB836" s="123" t="str">
        <f>IF('表格编辑 '!AD836="","",'表格编辑 '!AD836)</f>
        <v/>
      </c>
      <c r="AC836" s="123" t="str">
        <f>IF('表格编辑 '!AE836="","",'表格编辑 '!AE836)</f>
        <v/>
      </c>
      <c r="AD836" s="123">
        <f>IF('表格编辑 '!AF836="","",'表格编辑 '!AF836)</f>
        <v>140423</v>
      </c>
    </row>
    <row r="837" spans="1:30">
      <c r="A837" s="123">
        <f>IF('表格编辑 '!A837="","",'表格编辑 '!A837)</f>
        <v>40424</v>
      </c>
      <c r="B837" s="123">
        <f>IF('表格编辑 '!B837="","",'表格编辑 '!B837)</f>
        <v>50052</v>
      </c>
      <c r="C837" s="123">
        <f>IF('表格编辑 '!E837="","",'表格编辑 '!E837)</f>
        <v>29</v>
      </c>
      <c r="D837" s="123" t="str">
        <f>IF('表格编辑 '!F837="","",'表格编辑 '!F837)</f>
        <v>AI_born_event(RECEIVER, ARG0, ARG1, ARG2, ARG3,ARG4)</v>
      </c>
      <c r="E837" s="123" t="str">
        <f>IF('表格编辑 '!G837="","",'表格编辑 '!G837)</f>
        <v>AI_update_event(RECEIVER, ARG0, ARG1, ARG2, ARG3,ARG4)</v>
      </c>
      <c r="F837" s="123" t="str">
        <f>IF('表格编辑 '!H837="","",'表格编辑 '!H837)</f>
        <v/>
      </c>
      <c r="G837" s="123" t="str">
        <f>IF('表格编辑 '!I837="","",'表格编辑 '!I837)</f>
        <v/>
      </c>
      <c r="H837" s="123" t="str">
        <f>IF('表格编辑 '!J837="","",'表格编辑 '!J837)</f>
        <v>test_deadth_event(RECEIVER, ARG0, ARG1, ARG2, ARG3,ARG4)</v>
      </c>
      <c r="I837" s="123">
        <f>IF('表格编辑 '!K837="","",'表格编辑 '!K837)</f>
        <v>1</v>
      </c>
      <c r="J837" s="123">
        <f>IF('表格编辑 '!L837="","",'表格编辑 '!L837)</f>
        <v>340</v>
      </c>
      <c r="K837" s="123">
        <f>IF('表格编辑 '!M837="","",'表格编辑 '!M837)</f>
        <v>870</v>
      </c>
      <c r="L837" s="123" t="str">
        <f>IF('表格编辑 '!N837="","",'表格编辑 '!N837)</f>
        <v/>
      </c>
      <c r="M837" s="123" t="str">
        <f>IF('表格编辑 '!O837="","",'表格编辑 '!O837)</f>
        <v/>
      </c>
      <c r="N837" s="123" t="str">
        <f>IF('表格编辑 '!P837="","",'表格编辑 '!P837)</f>
        <v/>
      </c>
      <c r="O837" s="123" t="str">
        <f>IF('表格编辑 '!Q837="","",'表格编辑 '!Q837)</f>
        <v/>
      </c>
      <c r="P837" s="123" t="str">
        <f>IF('表格编辑 '!R837="","",'表格编辑 '!R837)</f>
        <v/>
      </c>
      <c r="Q837" s="123">
        <f>IF('表格编辑 '!S837="","",'表格编辑 '!S837)</f>
        <v>320</v>
      </c>
      <c r="R837" s="123" t="str">
        <f>IF('表格编辑 '!T837="","",'表格编辑 '!T837)</f>
        <v/>
      </c>
      <c r="S837" s="123" t="str">
        <f>IF('表格编辑 '!U837="","",'表格编辑 '!U837)</f>
        <v/>
      </c>
      <c r="T837" s="123" t="str">
        <f>IF('表格编辑 '!V837="","",'表格编辑 '!V837)</f>
        <v/>
      </c>
      <c r="U837" s="123" t="str">
        <f>IF('表格编辑 '!W837="","",'表格编辑 '!W837)</f>
        <v/>
      </c>
      <c r="V837" s="123" t="str">
        <f>IF('表格编辑 '!X837="","",'表格编辑 '!X837)</f>
        <v/>
      </c>
      <c r="W837" s="123" t="str">
        <f>IF('表格编辑 '!Y837="","",'表格编辑 '!Y837)</f>
        <v/>
      </c>
      <c r="X837" s="123" t="str">
        <f>IF('表格编辑 '!Z837="","",'表格编辑 '!Z837)</f>
        <v/>
      </c>
      <c r="Y837" s="123" t="str">
        <f>IF('表格编辑 '!AA837="","",'表格编辑 '!AA837)</f>
        <v/>
      </c>
      <c r="Z837" s="123" t="str">
        <f>IF('表格编辑 '!AB837="","",'表格编辑 '!AB837)</f>
        <v/>
      </c>
      <c r="AA837" s="123" t="str">
        <f>IF('表格编辑 '!AC837="","",'表格编辑 '!AC837)</f>
        <v/>
      </c>
      <c r="AB837" s="123" t="str">
        <f>IF('表格编辑 '!AD837="","",'表格编辑 '!AD837)</f>
        <v/>
      </c>
      <c r="AC837" s="123" t="str">
        <f>IF('表格编辑 '!AE837="","",'表格编辑 '!AE837)</f>
        <v/>
      </c>
      <c r="AD837" s="123">
        <f>IF('表格编辑 '!AF837="","",'表格编辑 '!AF837)</f>
        <v>140424</v>
      </c>
    </row>
    <row r="838" spans="1:30">
      <c r="A838" s="123">
        <f>IF('表格编辑 '!A838="","",'表格编辑 '!A838)</f>
        <v>40425</v>
      </c>
      <c r="B838" s="123">
        <f>IF('表格编辑 '!B838="","",'表格编辑 '!B838)</f>
        <v>50040</v>
      </c>
      <c r="C838" s="123">
        <f>IF('表格编辑 '!E838="","",'表格编辑 '!E838)</f>
        <v>29</v>
      </c>
      <c r="D838" s="123" t="str">
        <f>IF('表格编辑 '!F838="","",'表格编辑 '!F838)</f>
        <v>AI_born_event(RECEIVER, ARG0, ARG1, ARG2, ARG3,ARG4)</v>
      </c>
      <c r="E838" s="123" t="str">
        <f>IF('表格编辑 '!G838="","",'表格编辑 '!G838)</f>
        <v>AI_update_event(RECEIVER, ARG0, ARG1, ARG2, ARG3,ARG4)</v>
      </c>
      <c r="F838" s="123" t="str">
        <f>IF('表格编辑 '!H838="","",'表格编辑 '!H838)</f>
        <v/>
      </c>
      <c r="G838" s="123" t="str">
        <f>IF('表格编辑 '!I838="","",'表格编辑 '!I838)</f>
        <v/>
      </c>
      <c r="H838" s="123" t="str">
        <f>IF('表格编辑 '!J838="","",'表格编辑 '!J838)</f>
        <v>test_deadth_event(RECEIVER, ARG0, ARG1, ARG2, ARG3,ARG4)</v>
      </c>
      <c r="I838" s="123">
        <f>IF('表格编辑 '!K838="","",'表格编辑 '!K838)</f>
        <v>1</v>
      </c>
      <c r="J838" s="123">
        <f>IF('表格编辑 '!L838="","",'表格编辑 '!L838)</f>
        <v>688</v>
      </c>
      <c r="K838" s="123">
        <f>IF('表格编辑 '!M838="","",'表格编辑 '!M838)</f>
        <v>870</v>
      </c>
      <c r="L838" s="123" t="str">
        <f>IF('表格编辑 '!N838="","",'表格编辑 '!N838)</f>
        <v/>
      </c>
      <c r="M838" s="123" t="str">
        <f>IF('表格编辑 '!O838="","",'表格编辑 '!O838)</f>
        <v/>
      </c>
      <c r="N838" s="123" t="str">
        <f>IF('表格编辑 '!P838="","",'表格编辑 '!P838)</f>
        <v/>
      </c>
      <c r="O838" s="123" t="str">
        <f>IF('表格编辑 '!Q838="","",'表格编辑 '!Q838)</f>
        <v/>
      </c>
      <c r="P838" s="123" t="str">
        <f>IF('表格编辑 '!R838="","",'表格编辑 '!R838)</f>
        <v/>
      </c>
      <c r="Q838" s="123">
        <f>IF('表格编辑 '!S838="","",'表格编辑 '!S838)</f>
        <v>320</v>
      </c>
      <c r="R838" s="123" t="str">
        <f>IF('表格编辑 '!T838="","",'表格编辑 '!T838)</f>
        <v/>
      </c>
      <c r="S838" s="123" t="str">
        <f>IF('表格编辑 '!U838="","",'表格编辑 '!U838)</f>
        <v/>
      </c>
      <c r="T838" s="123" t="str">
        <f>IF('表格编辑 '!V838="","",'表格编辑 '!V838)</f>
        <v/>
      </c>
      <c r="U838" s="123" t="str">
        <f>IF('表格编辑 '!W838="","",'表格编辑 '!W838)</f>
        <v/>
      </c>
      <c r="V838" s="123" t="str">
        <f>IF('表格编辑 '!X838="","",'表格编辑 '!X838)</f>
        <v/>
      </c>
      <c r="W838" s="123" t="str">
        <f>IF('表格编辑 '!Y838="","",'表格编辑 '!Y838)</f>
        <v/>
      </c>
      <c r="X838" s="123" t="str">
        <f>IF('表格编辑 '!Z838="","",'表格编辑 '!Z838)</f>
        <v/>
      </c>
      <c r="Y838" s="123" t="str">
        <f>IF('表格编辑 '!AA838="","",'表格编辑 '!AA838)</f>
        <v/>
      </c>
      <c r="Z838" s="123" t="str">
        <f>IF('表格编辑 '!AB838="","",'表格编辑 '!AB838)</f>
        <v/>
      </c>
      <c r="AA838" s="123" t="str">
        <f>IF('表格编辑 '!AC838="","",'表格编辑 '!AC838)</f>
        <v/>
      </c>
      <c r="AB838" s="123" t="str">
        <f>IF('表格编辑 '!AD838="","",'表格编辑 '!AD838)</f>
        <v/>
      </c>
      <c r="AC838" s="123" t="str">
        <f>IF('表格编辑 '!AE838="","",'表格编辑 '!AE838)</f>
        <v/>
      </c>
      <c r="AD838" s="123">
        <f>IF('表格编辑 '!AF838="","",'表格编辑 '!AF838)</f>
        <v>140425</v>
      </c>
    </row>
    <row r="839" spans="1:30">
      <c r="A839" s="123">
        <f>IF('表格编辑 '!A839="","",'表格编辑 '!A839)</f>
        <v>40426</v>
      </c>
      <c r="B839" s="123">
        <f>IF('表格编辑 '!B839="","",'表格编辑 '!B839)</f>
        <v>50038</v>
      </c>
      <c r="C839" s="123">
        <f>IF('表格编辑 '!E839="","",'表格编辑 '!E839)</f>
        <v>29</v>
      </c>
      <c r="D839" s="123" t="str">
        <f>IF('表格编辑 '!F839="","",'表格编辑 '!F839)</f>
        <v>AI_born_event(RECEIVER, ARG0, ARG1, ARG2, ARG3,ARG4)</v>
      </c>
      <c r="E839" s="123" t="str">
        <f>IF('表格编辑 '!G839="","",'表格编辑 '!G839)</f>
        <v>AI_update_event(RECEIVER, ARG0, ARG1, ARG2, ARG3,ARG4)</v>
      </c>
      <c r="F839" s="123" t="str">
        <f>IF('表格编辑 '!H839="","",'表格编辑 '!H839)</f>
        <v/>
      </c>
      <c r="G839" s="123" t="str">
        <f>IF('表格编辑 '!I839="","",'表格编辑 '!I839)</f>
        <v/>
      </c>
      <c r="H839" s="123" t="str">
        <f>IF('表格编辑 '!J839="","",'表格编辑 '!J839)</f>
        <v>test_deadth_event(RECEIVER, ARG0, ARG1, ARG2, ARG3,ARG4)</v>
      </c>
      <c r="I839" s="123">
        <f>IF('表格编辑 '!K839="","",'表格编辑 '!K839)</f>
        <v>1</v>
      </c>
      <c r="J839" s="123">
        <f>IF('表格编辑 '!L839="","",'表格编辑 '!L839)</f>
        <v>478</v>
      </c>
      <c r="K839" s="123">
        <f>IF('表格编辑 '!M839="","",'表格编辑 '!M839)</f>
        <v>870</v>
      </c>
      <c r="L839" s="123" t="str">
        <f>IF('表格编辑 '!N839="","",'表格编辑 '!N839)</f>
        <v/>
      </c>
      <c r="M839" s="123" t="str">
        <f>IF('表格编辑 '!O839="","",'表格编辑 '!O839)</f>
        <v/>
      </c>
      <c r="N839" s="123" t="str">
        <f>IF('表格编辑 '!P839="","",'表格编辑 '!P839)</f>
        <v/>
      </c>
      <c r="O839" s="123" t="str">
        <f>IF('表格编辑 '!Q839="","",'表格编辑 '!Q839)</f>
        <v/>
      </c>
      <c r="P839" s="123" t="str">
        <f>IF('表格编辑 '!R839="","",'表格编辑 '!R839)</f>
        <v/>
      </c>
      <c r="Q839" s="123">
        <f>IF('表格编辑 '!S839="","",'表格编辑 '!S839)</f>
        <v>320</v>
      </c>
      <c r="R839" s="123" t="str">
        <f>IF('表格编辑 '!T839="","",'表格编辑 '!T839)</f>
        <v/>
      </c>
      <c r="S839" s="123" t="str">
        <f>IF('表格编辑 '!U839="","",'表格编辑 '!U839)</f>
        <v/>
      </c>
      <c r="T839" s="123" t="str">
        <f>IF('表格编辑 '!V839="","",'表格编辑 '!V839)</f>
        <v/>
      </c>
      <c r="U839" s="123" t="str">
        <f>IF('表格编辑 '!W839="","",'表格编辑 '!W839)</f>
        <v/>
      </c>
      <c r="V839" s="123" t="str">
        <f>IF('表格编辑 '!X839="","",'表格编辑 '!X839)</f>
        <v/>
      </c>
      <c r="W839" s="123" t="str">
        <f>IF('表格编辑 '!Y839="","",'表格编辑 '!Y839)</f>
        <v/>
      </c>
      <c r="X839" s="123" t="str">
        <f>IF('表格编辑 '!Z839="","",'表格编辑 '!Z839)</f>
        <v/>
      </c>
      <c r="Y839" s="123" t="str">
        <f>IF('表格编辑 '!AA839="","",'表格编辑 '!AA839)</f>
        <v/>
      </c>
      <c r="Z839" s="123" t="str">
        <f>IF('表格编辑 '!AB839="","",'表格编辑 '!AB839)</f>
        <v/>
      </c>
      <c r="AA839" s="123" t="str">
        <f>IF('表格编辑 '!AC839="","",'表格编辑 '!AC839)</f>
        <v/>
      </c>
      <c r="AB839" s="123" t="str">
        <f>IF('表格编辑 '!AD839="","",'表格编辑 '!AD839)</f>
        <v/>
      </c>
      <c r="AC839" s="123" t="str">
        <f>IF('表格编辑 '!AE839="","",'表格编辑 '!AE839)</f>
        <v/>
      </c>
      <c r="AD839" s="123">
        <f>IF('表格编辑 '!AF839="","",'表格编辑 '!AF839)</f>
        <v>140426</v>
      </c>
    </row>
    <row r="840" spans="1:30">
      <c r="A840" s="123">
        <f>IF('表格编辑 '!A840="","",'表格编辑 '!A840)</f>
        <v>40427</v>
      </c>
      <c r="B840" s="123">
        <f>IF('表格编辑 '!B840="","",'表格编辑 '!B840)</f>
        <v>50093</v>
      </c>
      <c r="C840" s="123">
        <f>IF('表格编辑 '!E840="","",'表格编辑 '!E840)</f>
        <v>29</v>
      </c>
      <c r="D840" s="123" t="str">
        <f>IF('表格编辑 '!F840="","",'表格编辑 '!F840)</f>
        <v>AI_born_event(RECEIVER, ARG0, ARG1, ARG2, ARG3,ARG4)</v>
      </c>
      <c r="E840" s="123" t="str">
        <f>IF('表格编辑 '!G840="","",'表格编辑 '!G840)</f>
        <v>AI_update_event(RECEIVER, ARG0, ARG1, ARG2, ARG3,ARG4)</v>
      </c>
      <c r="F840" s="123" t="str">
        <f>IF('表格编辑 '!H840="","",'表格编辑 '!H840)</f>
        <v/>
      </c>
      <c r="G840" s="123" t="str">
        <f>IF('表格编辑 '!I840="","",'表格编辑 '!I840)</f>
        <v/>
      </c>
      <c r="H840" s="123" t="str">
        <f>IF('表格编辑 '!J840="","",'表格编辑 '!J840)</f>
        <v>test_deadth_event(RECEIVER, ARG0, ARG1, ARG2, ARG3,ARG4)</v>
      </c>
      <c r="I840" s="123">
        <f>IF('表格编辑 '!K840="","",'表格编辑 '!K840)</f>
        <v>1</v>
      </c>
      <c r="J840" s="123">
        <f>IF('表格编辑 '!L840="","",'表格编辑 '!L840)</f>
        <v>296</v>
      </c>
      <c r="K840" s="123">
        <f>IF('表格编辑 '!M840="","",'表格编辑 '!M840)</f>
        <v>870</v>
      </c>
      <c r="L840" s="123" t="str">
        <f>IF('表格编辑 '!N840="","",'表格编辑 '!N840)</f>
        <v/>
      </c>
      <c r="M840" s="123" t="str">
        <f>IF('表格编辑 '!O840="","",'表格编辑 '!O840)</f>
        <v/>
      </c>
      <c r="N840" s="123" t="str">
        <f>IF('表格编辑 '!P840="","",'表格编辑 '!P840)</f>
        <v/>
      </c>
      <c r="O840" s="123" t="str">
        <f>IF('表格编辑 '!Q840="","",'表格编辑 '!Q840)</f>
        <v/>
      </c>
      <c r="P840" s="123" t="str">
        <f>IF('表格编辑 '!R840="","",'表格编辑 '!R840)</f>
        <v/>
      </c>
      <c r="Q840" s="123">
        <f>IF('表格编辑 '!S840="","",'表格编辑 '!S840)</f>
        <v>320</v>
      </c>
      <c r="R840" s="123" t="str">
        <f>IF('表格编辑 '!T840="","",'表格编辑 '!T840)</f>
        <v/>
      </c>
      <c r="S840" s="123" t="str">
        <f>IF('表格编辑 '!U840="","",'表格编辑 '!U840)</f>
        <v/>
      </c>
      <c r="T840" s="123" t="str">
        <f>IF('表格编辑 '!V840="","",'表格编辑 '!V840)</f>
        <v/>
      </c>
      <c r="U840" s="123" t="str">
        <f>IF('表格编辑 '!W840="","",'表格编辑 '!W840)</f>
        <v/>
      </c>
      <c r="V840" s="123" t="str">
        <f>IF('表格编辑 '!X840="","",'表格编辑 '!X840)</f>
        <v/>
      </c>
      <c r="W840" s="123" t="str">
        <f>IF('表格编辑 '!Y840="","",'表格编辑 '!Y840)</f>
        <v/>
      </c>
      <c r="X840" s="123" t="str">
        <f>IF('表格编辑 '!Z840="","",'表格编辑 '!Z840)</f>
        <v/>
      </c>
      <c r="Y840" s="123" t="str">
        <f>IF('表格编辑 '!AA840="","",'表格编辑 '!AA840)</f>
        <v/>
      </c>
      <c r="Z840" s="123" t="str">
        <f>IF('表格编辑 '!AB840="","",'表格编辑 '!AB840)</f>
        <v/>
      </c>
      <c r="AA840" s="123" t="str">
        <f>IF('表格编辑 '!AC840="","",'表格编辑 '!AC840)</f>
        <v/>
      </c>
      <c r="AB840" s="123" t="str">
        <f>IF('表格编辑 '!AD840="","",'表格编辑 '!AD840)</f>
        <v/>
      </c>
      <c r="AC840" s="123" t="str">
        <f>IF('表格编辑 '!AE840="","",'表格编辑 '!AE840)</f>
        <v/>
      </c>
      <c r="AD840" s="123">
        <f>IF('表格编辑 '!AF840="","",'表格编辑 '!AF840)</f>
        <v>140427</v>
      </c>
    </row>
    <row r="841" spans="1:30">
      <c r="A841" s="123">
        <f>IF('表格编辑 '!A841="","",'表格编辑 '!A841)</f>
        <v>40428</v>
      </c>
      <c r="B841" s="123">
        <f>IF('表格编辑 '!B841="","",'表格编辑 '!B841)</f>
        <v>50120</v>
      </c>
      <c r="C841" s="123">
        <f>IF('表格编辑 '!E841="","",'表格编辑 '!E841)</f>
        <v>29</v>
      </c>
      <c r="D841" s="123" t="str">
        <f>IF('表格编辑 '!F841="","",'表格编辑 '!F841)</f>
        <v>AI_born_event(RECEIVER, ARG0, ARG1, ARG2, ARG3,ARG4)</v>
      </c>
      <c r="E841" s="123" t="str">
        <f>IF('表格编辑 '!G841="","",'表格编辑 '!G841)</f>
        <v>AI_update_event(RECEIVER, ARG0, ARG1, ARG2, ARG3,ARG4)</v>
      </c>
      <c r="F841" s="123" t="str">
        <f>IF('表格编辑 '!H841="","",'表格编辑 '!H841)</f>
        <v/>
      </c>
      <c r="G841" s="123" t="str">
        <f>IF('表格编辑 '!I841="","",'表格编辑 '!I841)</f>
        <v/>
      </c>
      <c r="H841" s="123" t="str">
        <f>IF('表格编辑 '!J841="","",'表格编辑 '!J841)</f>
        <v>test_deadth_event(RECEIVER, ARG0, ARG1, ARG2, ARG3,ARG4)</v>
      </c>
      <c r="I841" s="123">
        <f>IF('表格编辑 '!K841="","",'表格编辑 '!K841)</f>
        <v>1</v>
      </c>
      <c r="J841" s="123">
        <f>IF('表格编辑 '!L841="","",'表格编辑 '!L841)</f>
        <v>322</v>
      </c>
      <c r="K841" s="123">
        <f>IF('表格编辑 '!M841="","",'表格编辑 '!M841)</f>
        <v>870</v>
      </c>
      <c r="L841" s="123" t="str">
        <f>IF('表格编辑 '!N841="","",'表格编辑 '!N841)</f>
        <v/>
      </c>
      <c r="M841" s="123" t="str">
        <f>IF('表格编辑 '!O841="","",'表格编辑 '!O841)</f>
        <v/>
      </c>
      <c r="N841" s="123" t="str">
        <f>IF('表格编辑 '!P841="","",'表格编辑 '!P841)</f>
        <v/>
      </c>
      <c r="O841" s="123" t="str">
        <f>IF('表格编辑 '!Q841="","",'表格编辑 '!Q841)</f>
        <v/>
      </c>
      <c r="P841" s="123" t="str">
        <f>IF('表格编辑 '!R841="","",'表格编辑 '!R841)</f>
        <v/>
      </c>
      <c r="Q841" s="123">
        <f>IF('表格编辑 '!S841="","",'表格编辑 '!S841)</f>
        <v>320</v>
      </c>
      <c r="R841" s="123" t="str">
        <f>IF('表格编辑 '!T841="","",'表格编辑 '!T841)</f>
        <v/>
      </c>
      <c r="S841" s="123" t="str">
        <f>IF('表格编辑 '!U841="","",'表格编辑 '!U841)</f>
        <v/>
      </c>
      <c r="T841" s="123" t="str">
        <f>IF('表格编辑 '!V841="","",'表格编辑 '!V841)</f>
        <v/>
      </c>
      <c r="U841" s="123" t="str">
        <f>IF('表格编辑 '!W841="","",'表格编辑 '!W841)</f>
        <v/>
      </c>
      <c r="V841" s="123" t="str">
        <f>IF('表格编辑 '!X841="","",'表格编辑 '!X841)</f>
        <v/>
      </c>
      <c r="W841" s="123" t="str">
        <f>IF('表格编辑 '!Y841="","",'表格编辑 '!Y841)</f>
        <v/>
      </c>
      <c r="X841" s="123" t="str">
        <f>IF('表格编辑 '!Z841="","",'表格编辑 '!Z841)</f>
        <v/>
      </c>
      <c r="Y841" s="123" t="str">
        <f>IF('表格编辑 '!AA841="","",'表格编辑 '!AA841)</f>
        <v/>
      </c>
      <c r="Z841" s="123" t="str">
        <f>IF('表格编辑 '!AB841="","",'表格编辑 '!AB841)</f>
        <v/>
      </c>
      <c r="AA841" s="123" t="str">
        <f>IF('表格编辑 '!AC841="","",'表格编辑 '!AC841)</f>
        <v/>
      </c>
      <c r="AB841" s="123" t="str">
        <f>IF('表格编辑 '!AD841="","",'表格编辑 '!AD841)</f>
        <v/>
      </c>
      <c r="AC841" s="123" t="str">
        <f>IF('表格编辑 '!AE841="","",'表格编辑 '!AE841)</f>
        <v/>
      </c>
      <c r="AD841" s="123">
        <f>IF('表格编辑 '!AF841="","",'表格编辑 '!AF841)</f>
        <v>140428</v>
      </c>
    </row>
    <row r="842" spans="1:30">
      <c r="A842" s="123">
        <f>IF('表格编辑 '!A842="","",'表格编辑 '!A842)</f>
        <v>40429</v>
      </c>
      <c r="B842" s="123">
        <f>IF('表格编辑 '!B842="","",'表格编辑 '!B842)</f>
        <v>50062</v>
      </c>
      <c r="C842" s="123">
        <f>IF('表格编辑 '!E842="","",'表格编辑 '!E842)</f>
        <v>29</v>
      </c>
      <c r="D842" s="123" t="str">
        <f>IF('表格编辑 '!F842="","",'表格编辑 '!F842)</f>
        <v>AI_born_event(RECEIVER, ARG0, ARG1, ARG2, ARG3,ARG4)</v>
      </c>
      <c r="E842" s="123" t="str">
        <f>IF('表格编辑 '!G842="","",'表格编辑 '!G842)</f>
        <v>AI_update_event(RECEIVER, ARG0, ARG1, ARG2, ARG3,ARG4)</v>
      </c>
      <c r="F842" s="123" t="str">
        <f>IF('表格编辑 '!H842="","",'表格编辑 '!H842)</f>
        <v/>
      </c>
      <c r="G842" s="123" t="str">
        <f>IF('表格编辑 '!I842="","",'表格编辑 '!I842)</f>
        <v/>
      </c>
      <c r="H842" s="123" t="str">
        <f>IF('表格编辑 '!J842="","",'表格编辑 '!J842)</f>
        <v>test_deadth_event(RECEIVER, ARG0, ARG1, ARG2, ARG3,ARG4)</v>
      </c>
      <c r="I842" s="123">
        <f>IF('表格编辑 '!K842="","",'表格编辑 '!K842)</f>
        <v>1</v>
      </c>
      <c r="J842" s="123">
        <f>IF('表格编辑 '!L842="","",'表格编辑 '!L842)</f>
        <v>-166</v>
      </c>
      <c r="K842" s="123">
        <f>IF('表格编辑 '!M842="","",'表格编辑 '!M842)</f>
        <v>870</v>
      </c>
      <c r="L842" s="123" t="str">
        <f>IF('表格编辑 '!N842="","",'表格编辑 '!N842)</f>
        <v/>
      </c>
      <c r="M842" s="123" t="str">
        <f>IF('表格编辑 '!O842="","",'表格编辑 '!O842)</f>
        <v/>
      </c>
      <c r="N842" s="123" t="str">
        <f>IF('表格编辑 '!P842="","",'表格编辑 '!P842)</f>
        <v/>
      </c>
      <c r="O842" s="123" t="str">
        <f>IF('表格编辑 '!Q842="","",'表格编辑 '!Q842)</f>
        <v/>
      </c>
      <c r="P842" s="123" t="str">
        <f>IF('表格编辑 '!R842="","",'表格编辑 '!R842)</f>
        <v/>
      </c>
      <c r="Q842" s="123">
        <f>IF('表格编辑 '!S842="","",'表格编辑 '!S842)</f>
        <v>320</v>
      </c>
      <c r="R842" s="123" t="str">
        <f>IF('表格编辑 '!T842="","",'表格编辑 '!T842)</f>
        <v/>
      </c>
      <c r="S842" s="123" t="str">
        <f>IF('表格编辑 '!U842="","",'表格编辑 '!U842)</f>
        <v/>
      </c>
      <c r="T842" s="123" t="str">
        <f>IF('表格编辑 '!V842="","",'表格编辑 '!V842)</f>
        <v/>
      </c>
      <c r="U842" s="123" t="str">
        <f>IF('表格编辑 '!W842="","",'表格编辑 '!W842)</f>
        <v/>
      </c>
      <c r="V842" s="123" t="str">
        <f>IF('表格编辑 '!X842="","",'表格编辑 '!X842)</f>
        <v/>
      </c>
      <c r="W842" s="123" t="str">
        <f>IF('表格编辑 '!Y842="","",'表格编辑 '!Y842)</f>
        <v/>
      </c>
      <c r="X842" s="123" t="str">
        <f>IF('表格编辑 '!Z842="","",'表格编辑 '!Z842)</f>
        <v/>
      </c>
      <c r="Y842" s="123" t="str">
        <f>IF('表格编辑 '!AA842="","",'表格编辑 '!AA842)</f>
        <v/>
      </c>
      <c r="Z842" s="123" t="str">
        <f>IF('表格编辑 '!AB842="","",'表格编辑 '!AB842)</f>
        <v/>
      </c>
      <c r="AA842" s="123" t="str">
        <f>IF('表格编辑 '!AC842="","",'表格编辑 '!AC842)</f>
        <v/>
      </c>
      <c r="AB842" s="123" t="str">
        <f>IF('表格编辑 '!AD842="","",'表格编辑 '!AD842)</f>
        <v/>
      </c>
      <c r="AC842" s="123" t="str">
        <f>IF('表格编辑 '!AE842="","",'表格编辑 '!AE842)</f>
        <v/>
      </c>
      <c r="AD842" s="123">
        <f>IF('表格编辑 '!AF842="","",'表格编辑 '!AF842)</f>
        <v>140429</v>
      </c>
    </row>
    <row r="843" spans="1:30">
      <c r="A843" s="123">
        <f>IF('表格编辑 '!A843="","",'表格编辑 '!A843)</f>
        <v>40430</v>
      </c>
      <c r="B843" s="123">
        <f>IF('表格编辑 '!B843="","",'表格编辑 '!B843)</f>
        <v>50039</v>
      </c>
      <c r="C843" s="123">
        <f>IF('表格编辑 '!E843="","",'表格编辑 '!E843)</f>
        <v>29</v>
      </c>
      <c r="D843" s="123" t="str">
        <f>IF('表格编辑 '!F843="","",'表格编辑 '!F843)</f>
        <v>AI_born_event(RECEIVER, ARG0, ARG1, ARG2, ARG3,ARG4)</v>
      </c>
      <c r="E843" s="123" t="str">
        <f>IF('表格编辑 '!G843="","",'表格编辑 '!G843)</f>
        <v>AI_update_event(RECEIVER, ARG0, ARG1, ARG2, ARG3,ARG4)</v>
      </c>
      <c r="F843" s="123" t="str">
        <f>IF('表格编辑 '!H843="","",'表格编辑 '!H843)</f>
        <v/>
      </c>
      <c r="G843" s="123" t="str">
        <f>IF('表格编辑 '!I843="","",'表格编辑 '!I843)</f>
        <v/>
      </c>
      <c r="H843" s="123" t="str">
        <f>IF('表格编辑 '!J843="","",'表格编辑 '!J843)</f>
        <v>test_deadth_event(RECEIVER, ARG0, ARG1, ARG2, ARG3,ARG4)</v>
      </c>
      <c r="I843" s="123">
        <f>IF('表格编辑 '!K843="","",'表格编辑 '!K843)</f>
        <v>1</v>
      </c>
      <c r="J843" s="123">
        <f>IF('表格编辑 '!L843="","",'表格编辑 '!L843)</f>
        <v>106</v>
      </c>
      <c r="K843" s="123">
        <f>IF('表格编辑 '!M843="","",'表格编辑 '!M843)</f>
        <v>870</v>
      </c>
      <c r="L843" s="123" t="str">
        <f>IF('表格编辑 '!N843="","",'表格编辑 '!N843)</f>
        <v/>
      </c>
      <c r="M843" s="123" t="str">
        <f>IF('表格编辑 '!O843="","",'表格编辑 '!O843)</f>
        <v/>
      </c>
      <c r="N843" s="123" t="str">
        <f>IF('表格编辑 '!P843="","",'表格编辑 '!P843)</f>
        <v/>
      </c>
      <c r="O843" s="123" t="str">
        <f>IF('表格编辑 '!Q843="","",'表格编辑 '!Q843)</f>
        <v/>
      </c>
      <c r="P843" s="123" t="str">
        <f>IF('表格编辑 '!R843="","",'表格编辑 '!R843)</f>
        <v/>
      </c>
      <c r="Q843" s="123">
        <f>IF('表格编辑 '!S843="","",'表格编辑 '!S843)</f>
        <v>320</v>
      </c>
      <c r="R843" s="123" t="str">
        <f>IF('表格编辑 '!T843="","",'表格编辑 '!T843)</f>
        <v/>
      </c>
      <c r="S843" s="123" t="str">
        <f>IF('表格编辑 '!U843="","",'表格编辑 '!U843)</f>
        <v/>
      </c>
      <c r="T843" s="123" t="str">
        <f>IF('表格编辑 '!V843="","",'表格编辑 '!V843)</f>
        <v/>
      </c>
      <c r="U843" s="123" t="str">
        <f>IF('表格编辑 '!W843="","",'表格编辑 '!W843)</f>
        <v/>
      </c>
      <c r="V843" s="123" t="str">
        <f>IF('表格编辑 '!X843="","",'表格编辑 '!X843)</f>
        <v/>
      </c>
      <c r="W843" s="123" t="str">
        <f>IF('表格编辑 '!Y843="","",'表格编辑 '!Y843)</f>
        <v/>
      </c>
      <c r="X843" s="123" t="str">
        <f>IF('表格编辑 '!Z843="","",'表格编辑 '!Z843)</f>
        <v/>
      </c>
      <c r="Y843" s="123" t="str">
        <f>IF('表格编辑 '!AA843="","",'表格编辑 '!AA843)</f>
        <v/>
      </c>
      <c r="Z843" s="123" t="str">
        <f>IF('表格编辑 '!AB843="","",'表格编辑 '!AB843)</f>
        <v/>
      </c>
      <c r="AA843" s="123" t="str">
        <f>IF('表格编辑 '!AC843="","",'表格编辑 '!AC843)</f>
        <v/>
      </c>
      <c r="AB843" s="123" t="str">
        <f>IF('表格编辑 '!AD843="","",'表格编辑 '!AD843)</f>
        <v/>
      </c>
      <c r="AC843" s="123" t="str">
        <f>IF('表格编辑 '!AE843="","",'表格编辑 '!AE843)</f>
        <v/>
      </c>
      <c r="AD843" s="123">
        <f>IF('表格编辑 '!AF843="","",'表格编辑 '!AF843)</f>
        <v>140430</v>
      </c>
    </row>
    <row r="844" spans="1:30">
      <c r="A844" s="123">
        <f>IF('表格编辑 '!A844="","",'表格编辑 '!A844)</f>
        <v>40431</v>
      </c>
      <c r="B844" s="123">
        <f>IF('表格编辑 '!B844="","",'表格编辑 '!B844)</f>
        <v>50016</v>
      </c>
      <c r="C844" s="123">
        <f>IF('表格编辑 '!E844="","",'表格编辑 '!E844)</f>
        <v>29</v>
      </c>
      <c r="D844" s="123" t="str">
        <f>IF('表格编辑 '!F844="","",'表格编辑 '!F844)</f>
        <v>AI_born_event(RECEIVER, ARG0, ARG1, ARG2, ARG3,ARG4)</v>
      </c>
      <c r="E844" s="123" t="str">
        <f>IF('表格编辑 '!G844="","",'表格编辑 '!G844)</f>
        <v>AI_update_event(RECEIVER, ARG0, ARG1, ARG2, ARG3,ARG4)</v>
      </c>
      <c r="F844" s="123" t="str">
        <f>IF('表格编辑 '!H844="","",'表格编辑 '!H844)</f>
        <v/>
      </c>
      <c r="G844" s="123" t="str">
        <f>IF('表格编辑 '!I844="","",'表格编辑 '!I844)</f>
        <v/>
      </c>
      <c r="H844" s="123" t="str">
        <f>IF('表格编辑 '!J844="","",'表格编辑 '!J844)</f>
        <v>test_deadth_event(RECEIVER, ARG0, ARG1, ARG2, ARG3,ARG4)</v>
      </c>
      <c r="I844" s="123">
        <f>IF('表格编辑 '!K844="","",'表格编辑 '!K844)</f>
        <v>1</v>
      </c>
      <c r="J844" s="123">
        <f>IF('表格编辑 '!L844="","",'表格编辑 '!L844)</f>
        <v>486</v>
      </c>
      <c r="K844" s="123">
        <f>IF('表格编辑 '!M844="","",'表格编辑 '!M844)</f>
        <v>870</v>
      </c>
      <c r="L844" s="123" t="str">
        <f>IF('表格编辑 '!N844="","",'表格编辑 '!N844)</f>
        <v/>
      </c>
      <c r="M844" s="123" t="str">
        <f>IF('表格编辑 '!O844="","",'表格编辑 '!O844)</f>
        <v/>
      </c>
      <c r="N844" s="123" t="str">
        <f>IF('表格编辑 '!P844="","",'表格编辑 '!P844)</f>
        <v/>
      </c>
      <c r="O844" s="123" t="str">
        <f>IF('表格编辑 '!Q844="","",'表格编辑 '!Q844)</f>
        <v/>
      </c>
      <c r="P844" s="123" t="str">
        <f>IF('表格编辑 '!R844="","",'表格编辑 '!R844)</f>
        <v/>
      </c>
      <c r="Q844" s="123">
        <f>IF('表格编辑 '!S844="","",'表格编辑 '!S844)</f>
        <v>320</v>
      </c>
      <c r="R844" s="123" t="str">
        <f>IF('表格编辑 '!T844="","",'表格编辑 '!T844)</f>
        <v/>
      </c>
      <c r="S844" s="123" t="str">
        <f>IF('表格编辑 '!U844="","",'表格编辑 '!U844)</f>
        <v/>
      </c>
      <c r="T844" s="123" t="str">
        <f>IF('表格编辑 '!V844="","",'表格编辑 '!V844)</f>
        <v/>
      </c>
      <c r="U844" s="123" t="str">
        <f>IF('表格编辑 '!W844="","",'表格编辑 '!W844)</f>
        <v/>
      </c>
      <c r="V844" s="123" t="str">
        <f>IF('表格编辑 '!X844="","",'表格编辑 '!X844)</f>
        <v/>
      </c>
      <c r="W844" s="123" t="str">
        <f>IF('表格编辑 '!Y844="","",'表格编辑 '!Y844)</f>
        <v/>
      </c>
      <c r="X844" s="123" t="str">
        <f>IF('表格编辑 '!Z844="","",'表格编辑 '!Z844)</f>
        <v/>
      </c>
      <c r="Y844" s="123" t="str">
        <f>IF('表格编辑 '!AA844="","",'表格编辑 '!AA844)</f>
        <v/>
      </c>
      <c r="Z844" s="123" t="str">
        <f>IF('表格编辑 '!AB844="","",'表格编辑 '!AB844)</f>
        <v/>
      </c>
      <c r="AA844" s="123" t="str">
        <f>IF('表格编辑 '!AC844="","",'表格编辑 '!AC844)</f>
        <v/>
      </c>
      <c r="AB844" s="123" t="str">
        <f>IF('表格编辑 '!AD844="","",'表格编辑 '!AD844)</f>
        <v/>
      </c>
      <c r="AC844" s="123" t="str">
        <f>IF('表格编辑 '!AE844="","",'表格编辑 '!AE844)</f>
        <v/>
      </c>
      <c r="AD844" s="123">
        <f>IF('表格编辑 '!AF844="","",'表格编辑 '!AF844)</f>
        <v>140431</v>
      </c>
    </row>
    <row r="845" spans="1:30">
      <c r="A845" s="123">
        <f>IF('表格编辑 '!A845="","",'表格编辑 '!A845)</f>
        <v>40432</v>
      </c>
      <c r="B845" s="123">
        <f>IF('表格编辑 '!B845="","",'表格编辑 '!B845)</f>
        <v>50114</v>
      </c>
      <c r="C845" s="123">
        <f>IF('表格编辑 '!E845="","",'表格编辑 '!E845)</f>
        <v>29</v>
      </c>
      <c r="D845" s="123" t="str">
        <f>IF('表格编辑 '!F845="","",'表格编辑 '!F845)</f>
        <v>AI_born_event(RECEIVER, ARG0, ARG1, ARG2, ARG3,ARG4)</v>
      </c>
      <c r="E845" s="123" t="str">
        <f>IF('表格编辑 '!G845="","",'表格编辑 '!G845)</f>
        <v>AI_update_event(RECEIVER, ARG0, ARG1, ARG2, ARG3,ARG4)</v>
      </c>
      <c r="F845" s="123" t="str">
        <f>IF('表格编辑 '!H845="","",'表格编辑 '!H845)</f>
        <v/>
      </c>
      <c r="G845" s="123" t="str">
        <f>IF('表格编辑 '!I845="","",'表格编辑 '!I845)</f>
        <v/>
      </c>
      <c r="H845" s="123" t="str">
        <f>IF('表格编辑 '!J845="","",'表格编辑 '!J845)</f>
        <v>test_deadth_event(RECEIVER, ARG0, ARG1, ARG2, ARG3,ARG4)</v>
      </c>
      <c r="I845" s="123">
        <f>IF('表格编辑 '!K845="","",'表格编辑 '!K845)</f>
        <v>1</v>
      </c>
      <c r="J845" s="123">
        <f>IF('表格编辑 '!L845="","",'表格编辑 '!L845)</f>
        <v>-154</v>
      </c>
      <c r="K845" s="123">
        <f>IF('表格编辑 '!M845="","",'表格编辑 '!M845)</f>
        <v>870</v>
      </c>
      <c r="L845" s="123" t="str">
        <f>IF('表格编辑 '!N845="","",'表格编辑 '!N845)</f>
        <v/>
      </c>
      <c r="M845" s="123" t="str">
        <f>IF('表格编辑 '!O845="","",'表格编辑 '!O845)</f>
        <v/>
      </c>
      <c r="N845" s="123" t="str">
        <f>IF('表格编辑 '!P845="","",'表格编辑 '!P845)</f>
        <v/>
      </c>
      <c r="O845" s="123" t="str">
        <f>IF('表格编辑 '!Q845="","",'表格编辑 '!Q845)</f>
        <v/>
      </c>
      <c r="P845" s="123" t="str">
        <f>IF('表格编辑 '!R845="","",'表格编辑 '!R845)</f>
        <v/>
      </c>
      <c r="Q845" s="123">
        <f>IF('表格编辑 '!S845="","",'表格编辑 '!S845)</f>
        <v>320</v>
      </c>
      <c r="R845" s="123" t="str">
        <f>IF('表格编辑 '!T845="","",'表格编辑 '!T845)</f>
        <v/>
      </c>
      <c r="S845" s="123" t="str">
        <f>IF('表格编辑 '!U845="","",'表格编辑 '!U845)</f>
        <v/>
      </c>
      <c r="T845" s="123" t="str">
        <f>IF('表格编辑 '!V845="","",'表格编辑 '!V845)</f>
        <v/>
      </c>
      <c r="U845" s="123" t="str">
        <f>IF('表格编辑 '!W845="","",'表格编辑 '!W845)</f>
        <v/>
      </c>
      <c r="V845" s="123" t="str">
        <f>IF('表格编辑 '!X845="","",'表格编辑 '!X845)</f>
        <v/>
      </c>
      <c r="W845" s="123" t="str">
        <f>IF('表格编辑 '!Y845="","",'表格编辑 '!Y845)</f>
        <v/>
      </c>
      <c r="X845" s="123" t="str">
        <f>IF('表格编辑 '!Z845="","",'表格编辑 '!Z845)</f>
        <v/>
      </c>
      <c r="Y845" s="123" t="str">
        <f>IF('表格编辑 '!AA845="","",'表格编辑 '!AA845)</f>
        <v/>
      </c>
      <c r="Z845" s="123" t="str">
        <f>IF('表格编辑 '!AB845="","",'表格编辑 '!AB845)</f>
        <v/>
      </c>
      <c r="AA845" s="123" t="str">
        <f>IF('表格编辑 '!AC845="","",'表格编辑 '!AC845)</f>
        <v/>
      </c>
      <c r="AB845" s="123" t="str">
        <f>IF('表格编辑 '!AD845="","",'表格编辑 '!AD845)</f>
        <v/>
      </c>
      <c r="AC845" s="123" t="str">
        <f>IF('表格编辑 '!AE845="","",'表格编辑 '!AE845)</f>
        <v/>
      </c>
      <c r="AD845" s="123">
        <f>IF('表格编辑 '!AF845="","",'表格编辑 '!AF845)</f>
        <v>140432</v>
      </c>
    </row>
    <row r="846" spans="1:30">
      <c r="A846" s="123">
        <f>IF('表格编辑 '!A846="","",'表格编辑 '!A846)</f>
        <v>40433</v>
      </c>
      <c r="B846" s="123">
        <f>IF('表格编辑 '!B846="","",'表格编辑 '!B846)</f>
        <v>50015</v>
      </c>
      <c r="C846" s="123">
        <f>IF('表格编辑 '!E846="","",'表格编辑 '!E846)</f>
        <v>29</v>
      </c>
      <c r="D846" s="123" t="str">
        <f>IF('表格编辑 '!F846="","",'表格编辑 '!F846)</f>
        <v>AI_born_event(RECEIVER, ARG0, ARG1, ARG2, ARG3,ARG4)</v>
      </c>
      <c r="E846" s="123" t="str">
        <f>IF('表格编辑 '!G846="","",'表格编辑 '!G846)</f>
        <v>AI_update_event(RECEIVER, ARG0, ARG1, ARG2, ARG3,ARG4)</v>
      </c>
      <c r="F846" s="123" t="str">
        <f>IF('表格编辑 '!H846="","",'表格编辑 '!H846)</f>
        <v/>
      </c>
      <c r="G846" s="123" t="str">
        <f>IF('表格编辑 '!I846="","",'表格编辑 '!I846)</f>
        <v/>
      </c>
      <c r="H846" s="123" t="str">
        <f>IF('表格编辑 '!J846="","",'表格编辑 '!J846)</f>
        <v>test_deadth_event(RECEIVER, ARG0, ARG1, ARG2, ARG3,ARG4)</v>
      </c>
      <c r="I846" s="123">
        <f>IF('表格编辑 '!K846="","",'表格编辑 '!K846)</f>
        <v>1</v>
      </c>
      <c r="J846" s="123">
        <f>IF('表格编辑 '!L846="","",'表格编辑 '!L846)</f>
        <v>788</v>
      </c>
      <c r="K846" s="123">
        <f>IF('表格编辑 '!M846="","",'表格编辑 '!M846)</f>
        <v>870</v>
      </c>
      <c r="L846" s="123" t="str">
        <f>IF('表格编辑 '!N846="","",'表格编辑 '!N846)</f>
        <v/>
      </c>
      <c r="M846" s="123" t="str">
        <f>IF('表格编辑 '!O846="","",'表格编辑 '!O846)</f>
        <v/>
      </c>
      <c r="N846" s="123" t="str">
        <f>IF('表格编辑 '!P846="","",'表格编辑 '!P846)</f>
        <v/>
      </c>
      <c r="O846" s="123" t="str">
        <f>IF('表格编辑 '!Q846="","",'表格编辑 '!Q846)</f>
        <v/>
      </c>
      <c r="P846" s="123" t="str">
        <f>IF('表格编辑 '!R846="","",'表格编辑 '!R846)</f>
        <v/>
      </c>
      <c r="Q846" s="123">
        <f>IF('表格编辑 '!S846="","",'表格编辑 '!S846)</f>
        <v>320</v>
      </c>
      <c r="R846" s="123" t="str">
        <f>IF('表格编辑 '!T846="","",'表格编辑 '!T846)</f>
        <v/>
      </c>
      <c r="S846" s="123" t="str">
        <f>IF('表格编辑 '!U846="","",'表格编辑 '!U846)</f>
        <v/>
      </c>
      <c r="T846" s="123" t="str">
        <f>IF('表格编辑 '!V846="","",'表格编辑 '!V846)</f>
        <v/>
      </c>
      <c r="U846" s="123" t="str">
        <f>IF('表格编辑 '!W846="","",'表格编辑 '!W846)</f>
        <v/>
      </c>
      <c r="V846" s="123" t="str">
        <f>IF('表格编辑 '!X846="","",'表格编辑 '!X846)</f>
        <v/>
      </c>
      <c r="W846" s="123" t="str">
        <f>IF('表格编辑 '!Y846="","",'表格编辑 '!Y846)</f>
        <v/>
      </c>
      <c r="X846" s="123" t="str">
        <f>IF('表格编辑 '!Z846="","",'表格编辑 '!Z846)</f>
        <v/>
      </c>
      <c r="Y846" s="123" t="str">
        <f>IF('表格编辑 '!AA846="","",'表格编辑 '!AA846)</f>
        <v/>
      </c>
      <c r="Z846" s="123" t="str">
        <f>IF('表格编辑 '!AB846="","",'表格编辑 '!AB846)</f>
        <v/>
      </c>
      <c r="AA846" s="123" t="str">
        <f>IF('表格编辑 '!AC846="","",'表格编辑 '!AC846)</f>
        <v/>
      </c>
      <c r="AB846" s="123" t="str">
        <f>IF('表格编辑 '!AD846="","",'表格编辑 '!AD846)</f>
        <v/>
      </c>
      <c r="AC846" s="123" t="str">
        <f>IF('表格编辑 '!AE846="","",'表格编辑 '!AE846)</f>
        <v/>
      </c>
      <c r="AD846" s="123">
        <f>IF('表格编辑 '!AF846="","",'表格编辑 '!AF846)</f>
        <v>140433</v>
      </c>
    </row>
    <row r="847" spans="1:30">
      <c r="A847" s="123">
        <f>IF('表格编辑 '!A847="","",'表格编辑 '!A847)</f>
        <v>40434</v>
      </c>
      <c r="B847" s="123">
        <f>IF('表格编辑 '!B847="","",'表格编辑 '!B847)</f>
        <v>50096</v>
      </c>
      <c r="C847" s="123">
        <f>IF('表格编辑 '!E847="","",'表格编辑 '!E847)</f>
        <v>29</v>
      </c>
      <c r="D847" s="123" t="str">
        <f>IF('表格编辑 '!F847="","",'表格编辑 '!F847)</f>
        <v>AI_born_event(RECEIVER, ARG0, ARG1, ARG2, ARG3,ARG4)</v>
      </c>
      <c r="E847" s="123" t="str">
        <f>IF('表格编辑 '!G847="","",'表格编辑 '!G847)</f>
        <v>AI_update_event(RECEIVER, ARG0, ARG1, ARG2, ARG3,ARG4)</v>
      </c>
      <c r="F847" s="123" t="str">
        <f>IF('表格编辑 '!H847="","",'表格编辑 '!H847)</f>
        <v/>
      </c>
      <c r="G847" s="123" t="str">
        <f>IF('表格编辑 '!I847="","",'表格编辑 '!I847)</f>
        <v/>
      </c>
      <c r="H847" s="123" t="str">
        <f>IF('表格编辑 '!J847="","",'表格编辑 '!J847)</f>
        <v>test_deadth_event(RECEIVER, ARG0, ARG1, ARG2, ARG3,ARG4)</v>
      </c>
      <c r="I847" s="123">
        <f>IF('表格编辑 '!K847="","",'表格编辑 '!K847)</f>
        <v>1</v>
      </c>
      <c r="J847" s="123">
        <f>IF('表格编辑 '!L847="","",'表格编辑 '!L847)</f>
        <v>230</v>
      </c>
      <c r="K847" s="123">
        <f>IF('表格编辑 '!M847="","",'表格编辑 '!M847)</f>
        <v>870</v>
      </c>
      <c r="L847" s="123" t="str">
        <f>IF('表格编辑 '!N847="","",'表格编辑 '!N847)</f>
        <v/>
      </c>
      <c r="M847" s="123" t="str">
        <f>IF('表格编辑 '!O847="","",'表格编辑 '!O847)</f>
        <v/>
      </c>
      <c r="N847" s="123" t="str">
        <f>IF('表格编辑 '!P847="","",'表格编辑 '!P847)</f>
        <v/>
      </c>
      <c r="O847" s="123" t="str">
        <f>IF('表格编辑 '!Q847="","",'表格编辑 '!Q847)</f>
        <v/>
      </c>
      <c r="P847" s="123" t="str">
        <f>IF('表格编辑 '!R847="","",'表格编辑 '!R847)</f>
        <v/>
      </c>
      <c r="Q847" s="123">
        <f>IF('表格编辑 '!S847="","",'表格编辑 '!S847)</f>
        <v>320</v>
      </c>
      <c r="R847" s="123" t="str">
        <f>IF('表格编辑 '!T847="","",'表格编辑 '!T847)</f>
        <v/>
      </c>
      <c r="S847" s="123" t="str">
        <f>IF('表格编辑 '!U847="","",'表格编辑 '!U847)</f>
        <v/>
      </c>
      <c r="T847" s="123" t="str">
        <f>IF('表格编辑 '!V847="","",'表格编辑 '!V847)</f>
        <v/>
      </c>
      <c r="U847" s="123" t="str">
        <f>IF('表格编辑 '!W847="","",'表格编辑 '!W847)</f>
        <v/>
      </c>
      <c r="V847" s="123" t="str">
        <f>IF('表格编辑 '!X847="","",'表格编辑 '!X847)</f>
        <v/>
      </c>
      <c r="W847" s="123" t="str">
        <f>IF('表格编辑 '!Y847="","",'表格编辑 '!Y847)</f>
        <v/>
      </c>
      <c r="X847" s="123" t="str">
        <f>IF('表格编辑 '!Z847="","",'表格编辑 '!Z847)</f>
        <v/>
      </c>
      <c r="Y847" s="123" t="str">
        <f>IF('表格编辑 '!AA847="","",'表格编辑 '!AA847)</f>
        <v/>
      </c>
      <c r="Z847" s="123" t="str">
        <f>IF('表格编辑 '!AB847="","",'表格编辑 '!AB847)</f>
        <v/>
      </c>
      <c r="AA847" s="123" t="str">
        <f>IF('表格编辑 '!AC847="","",'表格编辑 '!AC847)</f>
        <v/>
      </c>
      <c r="AB847" s="123" t="str">
        <f>IF('表格编辑 '!AD847="","",'表格编辑 '!AD847)</f>
        <v/>
      </c>
      <c r="AC847" s="123" t="str">
        <f>IF('表格编辑 '!AE847="","",'表格编辑 '!AE847)</f>
        <v/>
      </c>
      <c r="AD847" s="123">
        <f>IF('表格编辑 '!AF847="","",'表格编辑 '!AF847)</f>
        <v>140434</v>
      </c>
    </row>
    <row r="848" spans="1:30">
      <c r="A848" s="123">
        <f>IF('表格编辑 '!A848="","",'表格编辑 '!A848)</f>
        <v>40435</v>
      </c>
      <c r="B848" s="123">
        <f>IF('表格编辑 '!B848="","",'表格编辑 '!B848)</f>
        <v>50087</v>
      </c>
      <c r="C848" s="123">
        <f>IF('表格编辑 '!E848="","",'表格编辑 '!E848)</f>
        <v>29</v>
      </c>
      <c r="D848" s="123" t="str">
        <f>IF('表格编辑 '!F848="","",'表格编辑 '!F848)</f>
        <v>AI_born_event(RECEIVER, ARG0, ARG1, ARG2, ARG3,ARG4)</v>
      </c>
      <c r="E848" s="123" t="str">
        <f>IF('表格编辑 '!G848="","",'表格编辑 '!G848)</f>
        <v>AI_update_event(RECEIVER, ARG0, ARG1, ARG2, ARG3,ARG4)</v>
      </c>
      <c r="F848" s="123" t="str">
        <f>IF('表格编辑 '!H848="","",'表格编辑 '!H848)</f>
        <v/>
      </c>
      <c r="G848" s="123" t="str">
        <f>IF('表格编辑 '!I848="","",'表格编辑 '!I848)</f>
        <v/>
      </c>
      <c r="H848" s="123" t="str">
        <f>IF('表格编辑 '!J848="","",'表格编辑 '!J848)</f>
        <v>test_deadth_event(RECEIVER, ARG0, ARG1, ARG2, ARG3,ARG4)</v>
      </c>
      <c r="I848" s="123">
        <f>IF('表格编辑 '!K848="","",'表格编辑 '!K848)</f>
        <v>1</v>
      </c>
      <c r="J848" s="123">
        <f>IF('表格编辑 '!L848="","",'表格编辑 '!L848)</f>
        <v>216</v>
      </c>
      <c r="K848" s="123">
        <f>IF('表格编辑 '!M848="","",'表格编辑 '!M848)</f>
        <v>870</v>
      </c>
      <c r="L848" s="123" t="str">
        <f>IF('表格编辑 '!N848="","",'表格编辑 '!N848)</f>
        <v/>
      </c>
      <c r="M848" s="123" t="str">
        <f>IF('表格编辑 '!O848="","",'表格编辑 '!O848)</f>
        <v/>
      </c>
      <c r="N848" s="123" t="str">
        <f>IF('表格编辑 '!P848="","",'表格编辑 '!P848)</f>
        <v/>
      </c>
      <c r="O848" s="123" t="str">
        <f>IF('表格编辑 '!Q848="","",'表格编辑 '!Q848)</f>
        <v/>
      </c>
      <c r="P848" s="123" t="str">
        <f>IF('表格编辑 '!R848="","",'表格编辑 '!R848)</f>
        <v/>
      </c>
      <c r="Q848" s="123">
        <f>IF('表格编辑 '!S848="","",'表格编辑 '!S848)</f>
        <v>320</v>
      </c>
      <c r="R848" s="123" t="str">
        <f>IF('表格编辑 '!T848="","",'表格编辑 '!T848)</f>
        <v/>
      </c>
      <c r="S848" s="123" t="str">
        <f>IF('表格编辑 '!U848="","",'表格编辑 '!U848)</f>
        <v/>
      </c>
      <c r="T848" s="123" t="str">
        <f>IF('表格编辑 '!V848="","",'表格编辑 '!V848)</f>
        <v/>
      </c>
      <c r="U848" s="123" t="str">
        <f>IF('表格编辑 '!W848="","",'表格编辑 '!W848)</f>
        <v/>
      </c>
      <c r="V848" s="123" t="str">
        <f>IF('表格编辑 '!X848="","",'表格编辑 '!X848)</f>
        <v/>
      </c>
      <c r="W848" s="123" t="str">
        <f>IF('表格编辑 '!Y848="","",'表格编辑 '!Y848)</f>
        <v/>
      </c>
      <c r="X848" s="123" t="str">
        <f>IF('表格编辑 '!Z848="","",'表格编辑 '!Z848)</f>
        <v/>
      </c>
      <c r="Y848" s="123" t="str">
        <f>IF('表格编辑 '!AA848="","",'表格编辑 '!AA848)</f>
        <v/>
      </c>
      <c r="Z848" s="123" t="str">
        <f>IF('表格编辑 '!AB848="","",'表格编辑 '!AB848)</f>
        <v/>
      </c>
      <c r="AA848" s="123" t="str">
        <f>IF('表格编辑 '!AC848="","",'表格编辑 '!AC848)</f>
        <v/>
      </c>
      <c r="AB848" s="123" t="str">
        <f>IF('表格编辑 '!AD848="","",'表格编辑 '!AD848)</f>
        <v/>
      </c>
      <c r="AC848" s="123" t="str">
        <f>IF('表格编辑 '!AE848="","",'表格编辑 '!AE848)</f>
        <v/>
      </c>
      <c r="AD848" s="123">
        <f>IF('表格编辑 '!AF848="","",'表格编辑 '!AF848)</f>
        <v>140435</v>
      </c>
    </row>
    <row r="849" spans="1:30">
      <c r="A849" s="123">
        <f>IF('表格编辑 '!A849="","",'表格编辑 '!A849)</f>
        <v>40436</v>
      </c>
      <c r="B849" s="123">
        <f>IF('表格编辑 '!B849="","",'表格编辑 '!B849)</f>
        <v>50127</v>
      </c>
      <c r="C849" s="123">
        <f>IF('表格编辑 '!E849="","",'表格编辑 '!E849)</f>
        <v>34</v>
      </c>
      <c r="D849" s="123" t="str">
        <f>IF('表格编辑 '!F849="","",'表格编辑 '!F849)</f>
        <v>AI_born_event(RECEIVER, ARG0, ARG1, ARG2, ARG3,ARG4)</v>
      </c>
      <c r="E849" s="123" t="str">
        <f>IF('表格编辑 '!G849="","",'表格编辑 '!G849)</f>
        <v>AI_update_event(RECEIVER, ARG0, ARG1, ARG2, ARG3,ARG4)</v>
      </c>
      <c r="F849" s="123" t="str">
        <f>IF('表格编辑 '!H849="","",'表格编辑 '!H849)</f>
        <v/>
      </c>
      <c r="G849" s="123" t="str">
        <f>IF('表格编辑 '!I849="","",'表格编辑 '!I849)</f>
        <v/>
      </c>
      <c r="H849" s="123" t="str">
        <f>IF('表格编辑 '!J849="","",'表格编辑 '!J849)</f>
        <v>test_deadth_event(RECEIVER, ARG0, ARG1, ARG2, ARG3,ARG4)</v>
      </c>
      <c r="I849" s="123">
        <f>IF('表格编辑 '!K849="","",'表格编辑 '!K849)</f>
        <v>1</v>
      </c>
      <c r="J849" s="123">
        <f>IF('表格编辑 '!L849="","",'表格编辑 '!L849)</f>
        <v>334</v>
      </c>
      <c r="K849" s="123">
        <f>IF('表格编辑 '!M849="","",'表格编辑 '!M849)</f>
        <v>1020</v>
      </c>
      <c r="L849" s="123" t="str">
        <f>IF('表格编辑 '!N849="","",'表格编辑 '!N849)</f>
        <v/>
      </c>
      <c r="M849" s="123" t="str">
        <f>IF('表格编辑 '!O849="","",'表格编辑 '!O849)</f>
        <v/>
      </c>
      <c r="N849" s="123" t="str">
        <f>IF('表格编辑 '!P849="","",'表格编辑 '!P849)</f>
        <v/>
      </c>
      <c r="O849" s="123" t="str">
        <f>IF('表格编辑 '!Q849="","",'表格编辑 '!Q849)</f>
        <v/>
      </c>
      <c r="P849" s="123" t="str">
        <f>IF('表格编辑 '!R849="","",'表格编辑 '!R849)</f>
        <v/>
      </c>
      <c r="Q849" s="123">
        <f>IF('表格编辑 '!S849="","",'表格编辑 '!S849)</f>
        <v>320</v>
      </c>
      <c r="R849" s="123" t="str">
        <f>IF('表格编辑 '!T849="","",'表格编辑 '!T849)</f>
        <v/>
      </c>
      <c r="S849" s="123" t="str">
        <f>IF('表格编辑 '!U849="","",'表格编辑 '!U849)</f>
        <v/>
      </c>
      <c r="T849" s="123" t="str">
        <f>IF('表格编辑 '!V849="","",'表格编辑 '!V849)</f>
        <v/>
      </c>
      <c r="U849" s="123" t="str">
        <f>IF('表格编辑 '!W849="","",'表格编辑 '!W849)</f>
        <v/>
      </c>
      <c r="V849" s="123" t="str">
        <f>IF('表格编辑 '!X849="","",'表格编辑 '!X849)</f>
        <v/>
      </c>
      <c r="W849" s="123" t="str">
        <f>IF('表格编辑 '!Y849="","",'表格编辑 '!Y849)</f>
        <v/>
      </c>
      <c r="X849" s="123" t="str">
        <f>IF('表格编辑 '!Z849="","",'表格编辑 '!Z849)</f>
        <v/>
      </c>
      <c r="Y849" s="123" t="str">
        <f>IF('表格编辑 '!AA849="","",'表格编辑 '!AA849)</f>
        <v/>
      </c>
      <c r="Z849" s="123" t="str">
        <f>IF('表格编辑 '!AB849="","",'表格编辑 '!AB849)</f>
        <v/>
      </c>
      <c r="AA849" s="123" t="str">
        <f>IF('表格编辑 '!AC849="","",'表格编辑 '!AC849)</f>
        <v/>
      </c>
      <c r="AB849" s="123" t="str">
        <f>IF('表格编辑 '!AD849="","",'表格编辑 '!AD849)</f>
        <v/>
      </c>
      <c r="AC849" s="123" t="str">
        <f>IF('表格编辑 '!AE849="","",'表格编辑 '!AE849)</f>
        <v/>
      </c>
      <c r="AD849" s="123">
        <f>IF('表格编辑 '!AF849="","",'表格编辑 '!AF849)</f>
        <v>140436</v>
      </c>
    </row>
    <row r="850" spans="1:30">
      <c r="A850" s="123">
        <f>IF('表格编辑 '!A850="","",'表格编辑 '!A850)</f>
        <v>40437</v>
      </c>
      <c r="B850" s="123">
        <f>IF('表格编辑 '!B850="","",'表格编辑 '!B850)</f>
        <v>50003</v>
      </c>
      <c r="C850" s="123">
        <f>IF('表格编辑 '!E850="","",'表格编辑 '!E850)</f>
        <v>34</v>
      </c>
      <c r="D850" s="123" t="str">
        <f>IF('表格编辑 '!F850="","",'表格编辑 '!F850)</f>
        <v>AI_born_event(RECEIVER, ARG0, ARG1, ARG2, ARG3,ARG4)</v>
      </c>
      <c r="E850" s="123" t="str">
        <f>IF('表格编辑 '!G850="","",'表格编辑 '!G850)</f>
        <v>AI_update_event(RECEIVER, ARG0, ARG1, ARG2, ARG3,ARG4)</v>
      </c>
      <c r="F850" s="123" t="str">
        <f>IF('表格编辑 '!H850="","",'表格编辑 '!H850)</f>
        <v/>
      </c>
      <c r="G850" s="123" t="str">
        <f>IF('表格编辑 '!I850="","",'表格编辑 '!I850)</f>
        <v/>
      </c>
      <c r="H850" s="123" t="str">
        <f>IF('表格编辑 '!J850="","",'表格编辑 '!J850)</f>
        <v>test_deadth_event(RECEIVER, ARG0, ARG1, ARG2, ARG3,ARG4)</v>
      </c>
      <c r="I850" s="123">
        <f>IF('表格编辑 '!K850="","",'表格编辑 '!K850)</f>
        <v>1</v>
      </c>
      <c r="J850" s="123">
        <f>IF('表格编辑 '!L850="","",'表格编辑 '!L850)</f>
        <v>1400</v>
      </c>
      <c r="K850" s="123">
        <f>IF('表格编辑 '!M850="","",'表格编辑 '!M850)</f>
        <v>1020</v>
      </c>
      <c r="L850" s="123" t="str">
        <f>IF('表格编辑 '!N850="","",'表格编辑 '!N850)</f>
        <v/>
      </c>
      <c r="M850" s="123" t="str">
        <f>IF('表格编辑 '!O850="","",'表格编辑 '!O850)</f>
        <v/>
      </c>
      <c r="N850" s="123" t="str">
        <f>IF('表格编辑 '!P850="","",'表格编辑 '!P850)</f>
        <v/>
      </c>
      <c r="O850" s="123" t="str">
        <f>IF('表格编辑 '!Q850="","",'表格编辑 '!Q850)</f>
        <v/>
      </c>
      <c r="P850" s="123" t="str">
        <f>IF('表格编辑 '!R850="","",'表格编辑 '!R850)</f>
        <v/>
      </c>
      <c r="Q850" s="123">
        <f>IF('表格编辑 '!S850="","",'表格编辑 '!S850)</f>
        <v>320</v>
      </c>
      <c r="R850" s="123" t="str">
        <f>IF('表格编辑 '!T850="","",'表格编辑 '!T850)</f>
        <v/>
      </c>
      <c r="S850" s="123" t="str">
        <f>IF('表格编辑 '!U850="","",'表格编辑 '!U850)</f>
        <v/>
      </c>
      <c r="T850" s="123" t="str">
        <f>IF('表格编辑 '!V850="","",'表格编辑 '!V850)</f>
        <v/>
      </c>
      <c r="U850" s="123" t="str">
        <f>IF('表格编辑 '!W850="","",'表格编辑 '!W850)</f>
        <v/>
      </c>
      <c r="V850" s="123" t="str">
        <f>IF('表格编辑 '!X850="","",'表格编辑 '!X850)</f>
        <v/>
      </c>
      <c r="W850" s="123" t="str">
        <f>IF('表格编辑 '!Y850="","",'表格编辑 '!Y850)</f>
        <v/>
      </c>
      <c r="X850" s="123" t="str">
        <f>IF('表格编辑 '!Z850="","",'表格编辑 '!Z850)</f>
        <v/>
      </c>
      <c r="Y850" s="123" t="str">
        <f>IF('表格编辑 '!AA850="","",'表格编辑 '!AA850)</f>
        <v/>
      </c>
      <c r="Z850" s="123" t="str">
        <f>IF('表格编辑 '!AB850="","",'表格编辑 '!AB850)</f>
        <v/>
      </c>
      <c r="AA850" s="123" t="str">
        <f>IF('表格编辑 '!AC850="","",'表格编辑 '!AC850)</f>
        <v/>
      </c>
      <c r="AB850" s="123" t="str">
        <f>IF('表格编辑 '!AD850="","",'表格编辑 '!AD850)</f>
        <v/>
      </c>
      <c r="AC850" s="123" t="str">
        <f>IF('表格编辑 '!AE850="","",'表格编辑 '!AE850)</f>
        <v/>
      </c>
      <c r="AD850" s="123">
        <f>IF('表格编辑 '!AF850="","",'表格编辑 '!AF850)</f>
        <v>140437</v>
      </c>
    </row>
    <row r="851" spans="1:30">
      <c r="A851" s="123">
        <f>IF('表格编辑 '!A851="","",'表格编辑 '!A851)</f>
        <v>40438</v>
      </c>
      <c r="B851" s="123">
        <f>IF('表格编辑 '!B851="","",'表格编辑 '!B851)</f>
        <v>50002</v>
      </c>
      <c r="C851" s="123">
        <f>IF('表格编辑 '!E851="","",'表格编辑 '!E851)</f>
        <v>34</v>
      </c>
      <c r="D851" s="123" t="str">
        <f>IF('表格编辑 '!F851="","",'表格编辑 '!F851)</f>
        <v>AI_born_event(RECEIVER, ARG0, ARG1, ARG2, ARG3,ARG4)</v>
      </c>
      <c r="E851" s="123" t="str">
        <f>IF('表格编辑 '!G851="","",'表格编辑 '!G851)</f>
        <v>AI_update_event(RECEIVER, ARG0, ARG1, ARG2, ARG3,ARG4)</v>
      </c>
      <c r="F851" s="123" t="str">
        <f>IF('表格编辑 '!H851="","",'表格编辑 '!H851)</f>
        <v/>
      </c>
      <c r="G851" s="123" t="str">
        <f>IF('表格编辑 '!I851="","",'表格编辑 '!I851)</f>
        <v/>
      </c>
      <c r="H851" s="123" t="str">
        <f>IF('表格编辑 '!J851="","",'表格编辑 '!J851)</f>
        <v>test_deadth_event(RECEIVER, ARG0, ARG1, ARG2, ARG3,ARG4)</v>
      </c>
      <c r="I851" s="123">
        <f>IF('表格编辑 '!K851="","",'表格编辑 '!K851)</f>
        <v>1</v>
      </c>
      <c r="J851" s="123">
        <f>IF('表格编辑 '!L851="","",'表格编辑 '!L851)</f>
        <v>282</v>
      </c>
      <c r="K851" s="123">
        <f>IF('表格编辑 '!M851="","",'表格编辑 '!M851)</f>
        <v>1020</v>
      </c>
      <c r="L851" s="123" t="str">
        <f>IF('表格编辑 '!N851="","",'表格编辑 '!N851)</f>
        <v/>
      </c>
      <c r="M851" s="123" t="str">
        <f>IF('表格编辑 '!O851="","",'表格编辑 '!O851)</f>
        <v/>
      </c>
      <c r="N851" s="123" t="str">
        <f>IF('表格编辑 '!P851="","",'表格编辑 '!P851)</f>
        <v/>
      </c>
      <c r="O851" s="123" t="str">
        <f>IF('表格编辑 '!Q851="","",'表格编辑 '!Q851)</f>
        <v/>
      </c>
      <c r="P851" s="123" t="str">
        <f>IF('表格编辑 '!R851="","",'表格编辑 '!R851)</f>
        <v/>
      </c>
      <c r="Q851" s="123">
        <f>IF('表格编辑 '!S851="","",'表格编辑 '!S851)</f>
        <v>320</v>
      </c>
      <c r="R851" s="123" t="str">
        <f>IF('表格编辑 '!T851="","",'表格编辑 '!T851)</f>
        <v/>
      </c>
      <c r="S851" s="123" t="str">
        <f>IF('表格编辑 '!U851="","",'表格编辑 '!U851)</f>
        <v/>
      </c>
      <c r="T851" s="123" t="str">
        <f>IF('表格编辑 '!V851="","",'表格编辑 '!V851)</f>
        <v/>
      </c>
      <c r="U851" s="123" t="str">
        <f>IF('表格编辑 '!W851="","",'表格编辑 '!W851)</f>
        <v/>
      </c>
      <c r="V851" s="123" t="str">
        <f>IF('表格编辑 '!X851="","",'表格编辑 '!X851)</f>
        <v/>
      </c>
      <c r="W851" s="123" t="str">
        <f>IF('表格编辑 '!Y851="","",'表格编辑 '!Y851)</f>
        <v/>
      </c>
      <c r="X851" s="123" t="str">
        <f>IF('表格编辑 '!Z851="","",'表格编辑 '!Z851)</f>
        <v/>
      </c>
      <c r="Y851" s="123" t="str">
        <f>IF('表格编辑 '!AA851="","",'表格编辑 '!AA851)</f>
        <v/>
      </c>
      <c r="Z851" s="123" t="str">
        <f>IF('表格编辑 '!AB851="","",'表格编辑 '!AB851)</f>
        <v/>
      </c>
      <c r="AA851" s="123" t="str">
        <f>IF('表格编辑 '!AC851="","",'表格编辑 '!AC851)</f>
        <v/>
      </c>
      <c r="AB851" s="123" t="str">
        <f>IF('表格编辑 '!AD851="","",'表格编辑 '!AD851)</f>
        <v/>
      </c>
      <c r="AC851" s="123" t="str">
        <f>IF('表格编辑 '!AE851="","",'表格编辑 '!AE851)</f>
        <v/>
      </c>
      <c r="AD851" s="123">
        <f>IF('表格编辑 '!AF851="","",'表格编辑 '!AF851)</f>
        <v>140438</v>
      </c>
    </row>
    <row r="852" spans="1:30">
      <c r="A852" s="123">
        <f>IF('表格编辑 '!A852="","",'表格编辑 '!A852)</f>
        <v>40439</v>
      </c>
      <c r="B852" s="123">
        <f>IF('表格编辑 '!B852="","",'表格编辑 '!B852)</f>
        <v>50052</v>
      </c>
      <c r="C852" s="123">
        <f>IF('表格编辑 '!E852="","",'表格编辑 '!E852)</f>
        <v>34</v>
      </c>
      <c r="D852" s="123" t="str">
        <f>IF('表格编辑 '!F852="","",'表格编辑 '!F852)</f>
        <v>AI_born_event(RECEIVER, ARG0, ARG1, ARG2, ARG3,ARG4)</v>
      </c>
      <c r="E852" s="123" t="str">
        <f>IF('表格编辑 '!G852="","",'表格编辑 '!G852)</f>
        <v>AI_update_event(RECEIVER, ARG0, ARG1, ARG2, ARG3,ARG4)</v>
      </c>
      <c r="F852" s="123" t="str">
        <f>IF('表格编辑 '!H852="","",'表格编辑 '!H852)</f>
        <v/>
      </c>
      <c r="G852" s="123" t="str">
        <f>IF('表格编辑 '!I852="","",'表格编辑 '!I852)</f>
        <v/>
      </c>
      <c r="H852" s="123" t="str">
        <f>IF('表格编辑 '!J852="","",'表格编辑 '!J852)</f>
        <v>test_deadth_event(RECEIVER, ARG0, ARG1, ARG2, ARG3,ARG4)</v>
      </c>
      <c r="I852" s="123">
        <f>IF('表格编辑 '!K852="","",'表格编辑 '!K852)</f>
        <v>1</v>
      </c>
      <c r="J852" s="123">
        <f>IF('表格编辑 '!L852="","",'表格编辑 '!L852)</f>
        <v>1252</v>
      </c>
      <c r="K852" s="123">
        <f>IF('表格编辑 '!M852="","",'表格编辑 '!M852)</f>
        <v>1020</v>
      </c>
      <c r="L852" s="123" t="str">
        <f>IF('表格编辑 '!N852="","",'表格编辑 '!N852)</f>
        <v/>
      </c>
      <c r="M852" s="123" t="str">
        <f>IF('表格编辑 '!O852="","",'表格编辑 '!O852)</f>
        <v/>
      </c>
      <c r="N852" s="123" t="str">
        <f>IF('表格编辑 '!P852="","",'表格编辑 '!P852)</f>
        <v/>
      </c>
      <c r="O852" s="123" t="str">
        <f>IF('表格编辑 '!Q852="","",'表格编辑 '!Q852)</f>
        <v/>
      </c>
      <c r="P852" s="123" t="str">
        <f>IF('表格编辑 '!R852="","",'表格编辑 '!R852)</f>
        <v/>
      </c>
      <c r="Q852" s="123">
        <f>IF('表格编辑 '!S852="","",'表格编辑 '!S852)</f>
        <v>320</v>
      </c>
      <c r="R852" s="123" t="str">
        <f>IF('表格编辑 '!T852="","",'表格编辑 '!T852)</f>
        <v/>
      </c>
      <c r="S852" s="123" t="str">
        <f>IF('表格编辑 '!U852="","",'表格编辑 '!U852)</f>
        <v/>
      </c>
      <c r="T852" s="123" t="str">
        <f>IF('表格编辑 '!V852="","",'表格编辑 '!V852)</f>
        <v/>
      </c>
      <c r="U852" s="123" t="str">
        <f>IF('表格编辑 '!W852="","",'表格编辑 '!W852)</f>
        <v/>
      </c>
      <c r="V852" s="123" t="str">
        <f>IF('表格编辑 '!X852="","",'表格编辑 '!X852)</f>
        <v/>
      </c>
      <c r="W852" s="123" t="str">
        <f>IF('表格编辑 '!Y852="","",'表格编辑 '!Y852)</f>
        <v/>
      </c>
      <c r="X852" s="123" t="str">
        <f>IF('表格编辑 '!Z852="","",'表格编辑 '!Z852)</f>
        <v/>
      </c>
      <c r="Y852" s="123" t="str">
        <f>IF('表格编辑 '!AA852="","",'表格编辑 '!AA852)</f>
        <v/>
      </c>
      <c r="Z852" s="123" t="str">
        <f>IF('表格编辑 '!AB852="","",'表格编辑 '!AB852)</f>
        <v/>
      </c>
      <c r="AA852" s="123" t="str">
        <f>IF('表格编辑 '!AC852="","",'表格编辑 '!AC852)</f>
        <v/>
      </c>
      <c r="AB852" s="123" t="str">
        <f>IF('表格编辑 '!AD852="","",'表格编辑 '!AD852)</f>
        <v/>
      </c>
      <c r="AC852" s="123" t="str">
        <f>IF('表格编辑 '!AE852="","",'表格编辑 '!AE852)</f>
        <v/>
      </c>
      <c r="AD852" s="123">
        <f>IF('表格编辑 '!AF852="","",'表格编辑 '!AF852)</f>
        <v>140439</v>
      </c>
    </row>
    <row r="853" spans="1:30">
      <c r="A853" s="123">
        <f>IF('表格编辑 '!A853="","",'表格编辑 '!A853)</f>
        <v>40440</v>
      </c>
      <c r="B853" s="123">
        <f>IF('表格编辑 '!B853="","",'表格编辑 '!B853)</f>
        <v>50040</v>
      </c>
      <c r="C853" s="123">
        <f>IF('表格编辑 '!E853="","",'表格编辑 '!E853)</f>
        <v>34</v>
      </c>
      <c r="D853" s="123" t="str">
        <f>IF('表格编辑 '!F853="","",'表格编辑 '!F853)</f>
        <v>AI_born_event(RECEIVER, ARG0, ARG1, ARG2, ARG3,ARG4)</v>
      </c>
      <c r="E853" s="123" t="str">
        <f>IF('表格编辑 '!G853="","",'表格编辑 '!G853)</f>
        <v>AI_update_event(RECEIVER, ARG0, ARG1, ARG2, ARG3,ARG4)</v>
      </c>
      <c r="F853" s="123" t="str">
        <f>IF('表格编辑 '!H853="","",'表格编辑 '!H853)</f>
        <v/>
      </c>
      <c r="G853" s="123" t="str">
        <f>IF('表格编辑 '!I853="","",'表格编辑 '!I853)</f>
        <v/>
      </c>
      <c r="H853" s="123" t="str">
        <f>IF('表格编辑 '!J853="","",'表格编辑 '!J853)</f>
        <v>test_deadth_event(RECEIVER, ARG0, ARG1, ARG2, ARG3,ARG4)</v>
      </c>
      <c r="I853" s="123">
        <f>IF('表格编辑 '!K853="","",'表格编辑 '!K853)</f>
        <v>1</v>
      </c>
      <c r="J853" s="123">
        <f>IF('表格编辑 '!L853="","",'表格编辑 '!L853)</f>
        <v>1780</v>
      </c>
      <c r="K853" s="123">
        <f>IF('表格编辑 '!M853="","",'表格编辑 '!M853)</f>
        <v>1020</v>
      </c>
      <c r="L853" s="123" t="str">
        <f>IF('表格编辑 '!N853="","",'表格编辑 '!N853)</f>
        <v/>
      </c>
      <c r="M853" s="123" t="str">
        <f>IF('表格编辑 '!O853="","",'表格编辑 '!O853)</f>
        <v/>
      </c>
      <c r="N853" s="123" t="str">
        <f>IF('表格编辑 '!P853="","",'表格编辑 '!P853)</f>
        <v/>
      </c>
      <c r="O853" s="123" t="str">
        <f>IF('表格编辑 '!Q853="","",'表格编辑 '!Q853)</f>
        <v/>
      </c>
      <c r="P853" s="123" t="str">
        <f>IF('表格编辑 '!R853="","",'表格编辑 '!R853)</f>
        <v/>
      </c>
      <c r="Q853" s="123">
        <f>IF('表格编辑 '!S853="","",'表格编辑 '!S853)</f>
        <v>320</v>
      </c>
      <c r="R853" s="123" t="str">
        <f>IF('表格编辑 '!T853="","",'表格编辑 '!T853)</f>
        <v/>
      </c>
      <c r="S853" s="123" t="str">
        <f>IF('表格编辑 '!U853="","",'表格编辑 '!U853)</f>
        <v/>
      </c>
      <c r="T853" s="123" t="str">
        <f>IF('表格编辑 '!V853="","",'表格编辑 '!V853)</f>
        <v/>
      </c>
      <c r="U853" s="123" t="str">
        <f>IF('表格编辑 '!W853="","",'表格编辑 '!W853)</f>
        <v/>
      </c>
      <c r="V853" s="123" t="str">
        <f>IF('表格编辑 '!X853="","",'表格编辑 '!X853)</f>
        <v/>
      </c>
      <c r="W853" s="123" t="str">
        <f>IF('表格编辑 '!Y853="","",'表格编辑 '!Y853)</f>
        <v/>
      </c>
      <c r="X853" s="123" t="str">
        <f>IF('表格编辑 '!Z853="","",'表格编辑 '!Z853)</f>
        <v/>
      </c>
      <c r="Y853" s="123" t="str">
        <f>IF('表格编辑 '!AA853="","",'表格编辑 '!AA853)</f>
        <v/>
      </c>
      <c r="Z853" s="123" t="str">
        <f>IF('表格编辑 '!AB853="","",'表格编辑 '!AB853)</f>
        <v/>
      </c>
      <c r="AA853" s="123" t="str">
        <f>IF('表格编辑 '!AC853="","",'表格编辑 '!AC853)</f>
        <v/>
      </c>
      <c r="AB853" s="123" t="str">
        <f>IF('表格编辑 '!AD853="","",'表格编辑 '!AD853)</f>
        <v/>
      </c>
      <c r="AC853" s="123" t="str">
        <f>IF('表格编辑 '!AE853="","",'表格编辑 '!AE853)</f>
        <v/>
      </c>
      <c r="AD853" s="123">
        <f>IF('表格编辑 '!AF853="","",'表格编辑 '!AF853)</f>
        <v>140440</v>
      </c>
    </row>
    <row r="854" spans="1:30">
      <c r="A854" s="123">
        <f>IF('表格编辑 '!A854="","",'表格编辑 '!A854)</f>
        <v>40441</v>
      </c>
      <c r="B854" s="123">
        <f>IF('表格编辑 '!B854="","",'表格编辑 '!B854)</f>
        <v>50038</v>
      </c>
      <c r="C854" s="123">
        <f>IF('表格编辑 '!E854="","",'表格编辑 '!E854)</f>
        <v>34</v>
      </c>
      <c r="D854" s="123" t="str">
        <f>IF('表格编辑 '!F854="","",'表格编辑 '!F854)</f>
        <v>AI_born_event(RECEIVER, ARG0, ARG1, ARG2, ARG3,ARG4)</v>
      </c>
      <c r="E854" s="123" t="str">
        <f>IF('表格编辑 '!G854="","",'表格编辑 '!G854)</f>
        <v>AI_update_event(RECEIVER, ARG0, ARG1, ARG2, ARG3,ARG4)</v>
      </c>
      <c r="F854" s="123" t="str">
        <f>IF('表格编辑 '!H854="","",'表格编辑 '!H854)</f>
        <v/>
      </c>
      <c r="G854" s="123" t="str">
        <f>IF('表格编辑 '!I854="","",'表格编辑 '!I854)</f>
        <v/>
      </c>
      <c r="H854" s="123" t="str">
        <f>IF('表格编辑 '!J854="","",'表格编辑 '!J854)</f>
        <v>test_deadth_event(RECEIVER, ARG0, ARG1, ARG2, ARG3,ARG4)</v>
      </c>
      <c r="I854" s="123">
        <f>IF('表格编辑 '!K854="","",'表格编辑 '!K854)</f>
        <v>1</v>
      </c>
      <c r="J854" s="123">
        <f>IF('表格编辑 '!L854="","",'表格编辑 '!L854)</f>
        <v>1432</v>
      </c>
      <c r="K854" s="123">
        <f>IF('表格编辑 '!M854="","",'表格编辑 '!M854)</f>
        <v>1020</v>
      </c>
      <c r="L854" s="123" t="str">
        <f>IF('表格编辑 '!N854="","",'表格编辑 '!N854)</f>
        <v/>
      </c>
      <c r="M854" s="123" t="str">
        <f>IF('表格编辑 '!O854="","",'表格编辑 '!O854)</f>
        <v/>
      </c>
      <c r="N854" s="123" t="str">
        <f>IF('表格编辑 '!P854="","",'表格编辑 '!P854)</f>
        <v/>
      </c>
      <c r="O854" s="123" t="str">
        <f>IF('表格编辑 '!Q854="","",'表格编辑 '!Q854)</f>
        <v/>
      </c>
      <c r="P854" s="123" t="str">
        <f>IF('表格编辑 '!R854="","",'表格编辑 '!R854)</f>
        <v/>
      </c>
      <c r="Q854" s="123">
        <f>IF('表格编辑 '!S854="","",'表格编辑 '!S854)</f>
        <v>320</v>
      </c>
      <c r="R854" s="123" t="str">
        <f>IF('表格编辑 '!T854="","",'表格编辑 '!T854)</f>
        <v/>
      </c>
      <c r="S854" s="123" t="str">
        <f>IF('表格编辑 '!U854="","",'表格编辑 '!U854)</f>
        <v/>
      </c>
      <c r="T854" s="123" t="str">
        <f>IF('表格编辑 '!V854="","",'表格编辑 '!V854)</f>
        <v/>
      </c>
      <c r="U854" s="123" t="str">
        <f>IF('表格编辑 '!W854="","",'表格编辑 '!W854)</f>
        <v/>
      </c>
      <c r="V854" s="123" t="str">
        <f>IF('表格编辑 '!X854="","",'表格编辑 '!X854)</f>
        <v/>
      </c>
      <c r="W854" s="123" t="str">
        <f>IF('表格编辑 '!Y854="","",'表格编辑 '!Y854)</f>
        <v/>
      </c>
      <c r="X854" s="123" t="str">
        <f>IF('表格编辑 '!Z854="","",'表格编辑 '!Z854)</f>
        <v/>
      </c>
      <c r="Y854" s="123" t="str">
        <f>IF('表格编辑 '!AA854="","",'表格编辑 '!AA854)</f>
        <v/>
      </c>
      <c r="Z854" s="123" t="str">
        <f>IF('表格编辑 '!AB854="","",'表格编辑 '!AB854)</f>
        <v/>
      </c>
      <c r="AA854" s="123" t="str">
        <f>IF('表格编辑 '!AC854="","",'表格编辑 '!AC854)</f>
        <v/>
      </c>
      <c r="AB854" s="123" t="str">
        <f>IF('表格编辑 '!AD854="","",'表格编辑 '!AD854)</f>
        <v/>
      </c>
      <c r="AC854" s="123" t="str">
        <f>IF('表格编辑 '!AE854="","",'表格编辑 '!AE854)</f>
        <v/>
      </c>
      <c r="AD854" s="123">
        <f>IF('表格编辑 '!AF854="","",'表格编辑 '!AF854)</f>
        <v>140441</v>
      </c>
    </row>
    <row r="855" spans="1:30">
      <c r="A855" s="123">
        <f>IF('表格编辑 '!A855="","",'表格编辑 '!A855)</f>
        <v>40442</v>
      </c>
      <c r="B855" s="123">
        <f>IF('表格编辑 '!B855="","",'表格编辑 '!B855)</f>
        <v>50093</v>
      </c>
      <c r="C855" s="123">
        <f>IF('表格编辑 '!E855="","",'表格编辑 '!E855)</f>
        <v>34</v>
      </c>
      <c r="D855" s="123" t="str">
        <f>IF('表格编辑 '!F855="","",'表格编辑 '!F855)</f>
        <v>AI_born_event(RECEIVER, ARG0, ARG1, ARG2, ARG3,ARG4)</v>
      </c>
      <c r="E855" s="123" t="str">
        <f>IF('表格编辑 '!G855="","",'表格编辑 '!G855)</f>
        <v>AI_update_event(RECEIVER, ARG0, ARG1, ARG2, ARG3,ARG4)</v>
      </c>
      <c r="F855" s="123" t="str">
        <f>IF('表格编辑 '!H855="","",'表格编辑 '!H855)</f>
        <v/>
      </c>
      <c r="G855" s="123" t="str">
        <f>IF('表格编辑 '!I855="","",'表格编辑 '!I855)</f>
        <v/>
      </c>
      <c r="H855" s="123" t="str">
        <f>IF('表格编辑 '!J855="","",'表格编辑 '!J855)</f>
        <v>test_deadth_event(RECEIVER, ARG0, ARG1, ARG2, ARG3,ARG4)</v>
      </c>
      <c r="I855" s="123">
        <f>IF('表格编辑 '!K855="","",'表格编辑 '!K855)</f>
        <v>1</v>
      </c>
      <c r="J855" s="123">
        <f>IF('表格编辑 '!L855="","",'表格编辑 '!L855)</f>
        <v>1180</v>
      </c>
      <c r="K855" s="123">
        <f>IF('表格编辑 '!M855="","",'表格编辑 '!M855)</f>
        <v>1020</v>
      </c>
      <c r="L855" s="123" t="str">
        <f>IF('表格编辑 '!N855="","",'表格编辑 '!N855)</f>
        <v/>
      </c>
      <c r="M855" s="123" t="str">
        <f>IF('表格编辑 '!O855="","",'表格编辑 '!O855)</f>
        <v/>
      </c>
      <c r="N855" s="123" t="str">
        <f>IF('表格编辑 '!P855="","",'表格编辑 '!P855)</f>
        <v/>
      </c>
      <c r="O855" s="123" t="str">
        <f>IF('表格编辑 '!Q855="","",'表格编辑 '!Q855)</f>
        <v/>
      </c>
      <c r="P855" s="123" t="str">
        <f>IF('表格编辑 '!R855="","",'表格编辑 '!R855)</f>
        <v/>
      </c>
      <c r="Q855" s="123">
        <f>IF('表格编辑 '!S855="","",'表格编辑 '!S855)</f>
        <v>320</v>
      </c>
      <c r="R855" s="123" t="str">
        <f>IF('表格编辑 '!T855="","",'表格编辑 '!T855)</f>
        <v/>
      </c>
      <c r="S855" s="123" t="str">
        <f>IF('表格编辑 '!U855="","",'表格编辑 '!U855)</f>
        <v/>
      </c>
      <c r="T855" s="123" t="str">
        <f>IF('表格编辑 '!V855="","",'表格编辑 '!V855)</f>
        <v/>
      </c>
      <c r="U855" s="123" t="str">
        <f>IF('表格编辑 '!W855="","",'表格编辑 '!W855)</f>
        <v/>
      </c>
      <c r="V855" s="123" t="str">
        <f>IF('表格编辑 '!X855="","",'表格编辑 '!X855)</f>
        <v/>
      </c>
      <c r="W855" s="123" t="str">
        <f>IF('表格编辑 '!Y855="","",'表格编辑 '!Y855)</f>
        <v/>
      </c>
      <c r="X855" s="123" t="str">
        <f>IF('表格编辑 '!Z855="","",'表格编辑 '!Z855)</f>
        <v/>
      </c>
      <c r="Y855" s="123" t="str">
        <f>IF('表格编辑 '!AA855="","",'表格编辑 '!AA855)</f>
        <v/>
      </c>
      <c r="Z855" s="123" t="str">
        <f>IF('表格编辑 '!AB855="","",'表格编辑 '!AB855)</f>
        <v/>
      </c>
      <c r="AA855" s="123" t="str">
        <f>IF('表格编辑 '!AC855="","",'表格编辑 '!AC855)</f>
        <v/>
      </c>
      <c r="AB855" s="123" t="str">
        <f>IF('表格编辑 '!AD855="","",'表格编辑 '!AD855)</f>
        <v/>
      </c>
      <c r="AC855" s="123" t="str">
        <f>IF('表格编辑 '!AE855="","",'表格编辑 '!AE855)</f>
        <v/>
      </c>
      <c r="AD855" s="123">
        <f>IF('表格编辑 '!AF855="","",'表格编辑 '!AF855)</f>
        <v>140442</v>
      </c>
    </row>
    <row r="856" spans="1:30">
      <c r="A856" s="123">
        <f>IF('表格编辑 '!A856="","",'表格编辑 '!A856)</f>
        <v>40443</v>
      </c>
      <c r="B856" s="123">
        <f>IF('表格编辑 '!B856="","",'表格编辑 '!B856)</f>
        <v>50120</v>
      </c>
      <c r="C856" s="123">
        <f>IF('表格编辑 '!E856="","",'表格编辑 '!E856)</f>
        <v>34</v>
      </c>
      <c r="D856" s="123" t="str">
        <f>IF('表格编辑 '!F856="","",'表格编辑 '!F856)</f>
        <v>AI_born_event(RECEIVER, ARG0, ARG1, ARG2, ARG3,ARG4)</v>
      </c>
      <c r="E856" s="123" t="str">
        <f>IF('表格编辑 '!G856="","",'表格编辑 '!G856)</f>
        <v>AI_update_event(RECEIVER, ARG0, ARG1, ARG2, ARG3,ARG4)</v>
      </c>
      <c r="F856" s="123" t="str">
        <f>IF('表格编辑 '!H856="","",'表格编辑 '!H856)</f>
        <v/>
      </c>
      <c r="G856" s="123" t="str">
        <f>IF('表格编辑 '!I856="","",'表格编辑 '!I856)</f>
        <v/>
      </c>
      <c r="H856" s="123" t="str">
        <f>IF('表格编辑 '!J856="","",'表格编辑 '!J856)</f>
        <v>test_deadth_event(RECEIVER, ARG0, ARG1, ARG2, ARG3,ARG4)</v>
      </c>
      <c r="I856" s="123">
        <f>IF('表格编辑 '!K856="","",'表格编辑 '!K856)</f>
        <v>1</v>
      </c>
      <c r="J856" s="123">
        <f>IF('表格编辑 '!L856="","",'表格编辑 '!L856)</f>
        <v>1126</v>
      </c>
      <c r="K856" s="123">
        <f>IF('表格编辑 '!M856="","",'表格编辑 '!M856)</f>
        <v>1020</v>
      </c>
      <c r="L856" s="123" t="str">
        <f>IF('表格编辑 '!N856="","",'表格编辑 '!N856)</f>
        <v/>
      </c>
      <c r="M856" s="123" t="str">
        <f>IF('表格编辑 '!O856="","",'表格编辑 '!O856)</f>
        <v/>
      </c>
      <c r="N856" s="123" t="str">
        <f>IF('表格编辑 '!P856="","",'表格编辑 '!P856)</f>
        <v/>
      </c>
      <c r="O856" s="123" t="str">
        <f>IF('表格编辑 '!Q856="","",'表格编辑 '!Q856)</f>
        <v/>
      </c>
      <c r="P856" s="123" t="str">
        <f>IF('表格编辑 '!R856="","",'表格编辑 '!R856)</f>
        <v/>
      </c>
      <c r="Q856" s="123">
        <f>IF('表格编辑 '!S856="","",'表格编辑 '!S856)</f>
        <v>320</v>
      </c>
      <c r="R856" s="123" t="str">
        <f>IF('表格编辑 '!T856="","",'表格编辑 '!T856)</f>
        <v/>
      </c>
      <c r="S856" s="123" t="str">
        <f>IF('表格编辑 '!U856="","",'表格编辑 '!U856)</f>
        <v/>
      </c>
      <c r="T856" s="123" t="str">
        <f>IF('表格编辑 '!V856="","",'表格编辑 '!V856)</f>
        <v/>
      </c>
      <c r="U856" s="123" t="str">
        <f>IF('表格编辑 '!W856="","",'表格编辑 '!W856)</f>
        <v/>
      </c>
      <c r="V856" s="123" t="str">
        <f>IF('表格编辑 '!X856="","",'表格编辑 '!X856)</f>
        <v/>
      </c>
      <c r="W856" s="123" t="str">
        <f>IF('表格编辑 '!Y856="","",'表格编辑 '!Y856)</f>
        <v/>
      </c>
      <c r="X856" s="123" t="str">
        <f>IF('表格编辑 '!Z856="","",'表格编辑 '!Z856)</f>
        <v/>
      </c>
      <c r="Y856" s="123" t="str">
        <f>IF('表格编辑 '!AA856="","",'表格编辑 '!AA856)</f>
        <v/>
      </c>
      <c r="Z856" s="123" t="str">
        <f>IF('表格编辑 '!AB856="","",'表格编辑 '!AB856)</f>
        <v/>
      </c>
      <c r="AA856" s="123" t="str">
        <f>IF('表格编辑 '!AC856="","",'表格编辑 '!AC856)</f>
        <v/>
      </c>
      <c r="AB856" s="123" t="str">
        <f>IF('表格编辑 '!AD856="","",'表格编辑 '!AD856)</f>
        <v/>
      </c>
      <c r="AC856" s="123" t="str">
        <f>IF('表格编辑 '!AE856="","",'表格编辑 '!AE856)</f>
        <v/>
      </c>
      <c r="AD856" s="123">
        <f>IF('表格编辑 '!AF856="","",'表格编辑 '!AF856)</f>
        <v>140443</v>
      </c>
    </row>
    <row r="857" spans="1:30">
      <c r="A857" s="123">
        <f>IF('表格编辑 '!A857="","",'表格编辑 '!A857)</f>
        <v>40444</v>
      </c>
      <c r="B857" s="123">
        <f>IF('表格编辑 '!B857="","",'表格编辑 '!B857)</f>
        <v>50062</v>
      </c>
      <c r="C857" s="123">
        <f>IF('表格编辑 '!E857="","",'表格编辑 '!E857)</f>
        <v>34</v>
      </c>
      <c r="D857" s="123" t="str">
        <f>IF('表格编辑 '!F857="","",'表格编辑 '!F857)</f>
        <v>AI_born_event(RECEIVER, ARG0, ARG1, ARG2, ARG3,ARG4)</v>
      </c>
      <c r="E857" s="123" t="str">
        <f>IF('表格编辑 '!G857="","",'表格编辑 '!G857)</f>
        <v>AI_update_event(RECEIVER, ARG0, ARG1, ARG2, ARG3,ARG4)</v>
      </c>
      <c r="F857" s="123" t="str">
        <f>IF('表格编辑 '!H857="","",'表格编辑 '!H857)</f>
        <v/>
      </c>
      <c r="G857" s="123" t="str">
        <f>IF('表格编辑 '!I857="","",'表格编辑 '!I857)</f>
        <v/>
      </c>
      <c r="H857" s="123" t="str">
        <f>IF('表格编辑 '!J857="","",'表格编辑 '!J857)</f>
        <v>test_deadth_event(RECEIVER, ARG0, ARG1, ARG2, ARG3,ARG4)</v>
      </c>
      <c r="I857" s="123">
        <f>IF('表格编辑 '!K857="","",'表格编辑 '!K857)</f>
        <v>1</v>
      </c>
      <c r="J857" s="123">
        <f>IF('表格编辑 '!L857="","",'表格编辑 '!L857)</f>
        <v>448</v>
      </c>
      <c r="K857" s="123">
        <f>IF('表格编辑 '!M857="","",'表格编辑 '!M857)</f>
        <v>1020</v>
      </c>
      <c r="L857" s="123" t="str">
        <f>IF('表格编辑 '!N857="","",'表格编辑 '!N857)</f>
        <v/>
      </c>
      <c r="M857" s="123" t="str">
        <f>IF('表格编辑 '!O857="","",'表格编辑 '!O857)</f>
        <v/>
      </c>
      <c r="N857" s="123" t="str">
        <f>IF('表格编辑 '!P857="","",'表格编辑 '!P857)</f>
        <v/>
      </c>
      <c r="O857" s="123" t="str">
        <f>IF('表格编辑 '!Q857="","",'表格编辑 '!Q857)</f>
        <v/>
      </c>
      <c r="P857" s="123" t="str">
        <f>IF('表格编辑 '!R857="","",'表格编辑 '!R857)</f>
        <v/>
      </c>
      <c r="Q857" s="123">
        <f>IF('表格编辑 '!S857="","",'表格编辑 '!S857)</f>
        <v>320</v>
      </c>
      <c r="R857" s="123" t="str">
        <f>IF('表格编辑 '!T857="","",'表格编辑 '!T857)</f>
        <v/>
      </c>
      <c r="S857" s="123" t="str">
        <f>IF('表格编辑 '!U857="","",'表格编辑 '!U857)</f>
        <v/>
      </c>
      <c r="T857" s="123" t="str">
        <f>IF('表格编辑 '!V857="","",'表格编辑 '!V857)</f>
        <v/>
      </c>
      <c r="U857" s="123" t="str">
        <f>IF('表格编辑 '!W857="","",'表格编辑 '!W857)</f>
        <v/>
      </c>
      <c r="V857" s="123" t="str">
        <f>IF('表格编辑 '!X857="","",'表格编辑 '!X857)</f>
        <v/>
      </c>
      <c r="W857" s="123" t="str">
        <f>IF('表格编辑 '!Y857="","",'表格编辑 '!Y857)</f>
        <v/>
      </c>
      <c r="X857" s="123" t="str">
        <f>IF('表格编辑 '!Z857="","",'表格编辑 '!Z857)</f>
        <v/>
      </c>
      <c r="Y857" s="123" t="str">
        <f>IF('表格编辑 '!AA857="","",'表格编辑 '!AA857)</f>
        <v/>
      </c>
      <c r="Z857" s="123" t="str">
        <f>IF('表格编辑 '!AB857="","",'表格编辑 '!AB857)</f>
        <v/>
      </c>
      <c r="AA857" s="123" t="str">
        <f>IF('表格编辑 '!AC857="","",'表格编辑 '!AC857)</f>
        <v/>
      </c>
      <c r="AB857" s="123" t="str">
        <f>IF('表格编辑 '!AD857="","",'表格编辑 '!AD857)</f>
        <v/>
      </c>
      <c r="AC857" s="123" t="str">
        <f>IF('表格编辑 '!AE857="","",'表格编辑 '!AE857)</f>
        <v/>
      </c>
      <c r="AD857" s="123">
        <f>IF('表格编辑 '!AF857="","",'表格编辑 '!AF857)</f>
        <v>140444</v>
      </c>
    </row>
    <row r="858" spans="1:30">
      <c r="A858" s="123">
        <f>IF('表格编辑 '!A858="","",'表格编辑 '!A858)</f>
        <v>40445</v>
      </c>
      <c r="B858" s="123">
        <f>IF('表格编辑 '!B858="","",'表格编辑 '!B858)</f>
        <v>50039</v>
      </c>
      <c r="C858" s="123">
        <f>IF('表格编辑 '!E858="","",'表格编辑 '!E858)</f>
        <v>34</v>
      </c>
      <c r="D858" s="123" t="str">
        <f>IF('表格编辑 '!F858="","",'表格编辑 '!F858)</f>
        <v>AI_born_event(RECEIVER, ARG0, ARG1, ARG2, ARG3,ARG4)</v>
      </c>
      <c r="E858" s="123" t="str">
        <f>IF('表格编辑 '!G858="","",'表格编辑 '!G858)</f>
        <v>AI_update_event(RECEIVER, ARG0, ARG1, ARG2, ARG3,ARG4)</v>
      </c>
      <c r="F858" s="123" t="str">
        <f>IF('表格编辑 '!H858="","",'表格编辑 '!H858)</f>
        <v/>
      </c>
      <c r="G858" s="123" t="str">
        <f>IF('表格编辑 '!I858="","",'表格编辑 '!I858)</f>
        <v/>
      </c>
      <c r="H858" s="123" t="str">
        <f>IF('表格编辑 '!J858="","",'表格编辑 '!J858)</f>
        <v>test_deadth_event(RECEIVER, ARG0, ARG1, ARG2, ARG3,ARG4)</v>
      </c>
      <c r="I858" s="123">
        <f>IF('表格编辑 '!K858="","",'表格编辑 '!K858)</f>
        <v>1</v>
      </c>
      <c r="J858" s="123">
        <f>IF('表格编辑 '!L858="","",'表格编辑 '!L858)</f>
        <v>974</v>
      </c>
      <c r="K858" s="123">
        <f>IF('表格编辑 '!M858="","",'表格编辑 '!M858)</f>
        <v>1020</v>
      </c>
      <c r="L858" s="123" t="str">
        <f>IF('表格编辑 '!N858="","",'表格编辑 '!N858)</f>
        <v/>
      </c>
      <c r="M858" s="123" t="str">
        <f>IF('表格编辑 '!O858="","",'表格编辑 '!O858)</f>
        <v/>
      </c>
      <c r="N858" s="123" t="str">
        <f>IF('表格编辑 '!P858="","",'表格编辑 '!P858)</f>
        <v/>
      </c>
      <c r="O858" s="123" t="str">
        <f>IF('表格编辑 '!Q858="","",'表格编辑 '!Q858)</f>
        <v/>
      </c>
      <c r="P858" s="123" t="str">
        <f>IF('表格编辑 '!R858="","",'表格编辑 '!R858)</f>
        <v/>
      </c>
      <c r="Q858" s="123">
        <f>IF('表格编辑 '!S858="","",'表格编辑 '!S858)</f>
        <v>320</v>
      </c>
      <c r="R858" s="123" t="str">
        <f>IF('表格编辑 '!T858="","",'表格编辑 '!T858)</f>
        <v/>
      </c>
      <c r="S858" s="123" t="str">
        <f>IF('表格编辑 '!U858="","",'表格编辑 '!U858)</f>
        <v/>
      </c>
      <c r="T858" s="123" t="str">
        <f>IF('表格编辑 '!V858="","",'表格编辑 '!V858)</f>
        <v/>
      </c>
      <c r="U858" s="123" t="str">
        <f>IF('表格编辑 '!W858="","",'表格编辑 '!W858)</f>
        <v/>
      </c>
      <c r="V858" s="123" t="str">
        <f>IF('表格编辑 '!X858="","",'表格编辑 '!X858)</f>
        <v/>
      </c>
      <c r="W858" s="123" t="str">
        <f>IF('表格编辑 '!Y858="","",'表格编辑 '!Y858)</f>
        <v/>
      </c>
      <c r="X858" s="123" t="str">
        <f>IF('表格编辑 '!Z858="","",'表格编辑 '!Z858)</f>
        <v/>
      </c>
      <c r="Y858" s="123" t="str">
        <f>IF('表格编辑 '!AA858="","",'表格编辑 '!AA858)</f>
        <v/>
      </c>
      <c r="Z858" s="123" t="str">
        <f>IF('表格编辑 '!AB858="","",'表格编辑 '!AB858)</f>
        <v/>
      </c>
      <c r="AA858" s="123" t="str">
        <f>IF('表格编辑 '!AC858="","",'表格编辑 '!AC858)</f>
        <v/>
      </c>
      <c r="AB858" s="123" t="str">
        <f>IF('表格编辑 '!AD858="","",'表格编辑 '!AD858)</f>
        <v/>
      </c>
      <c r="AC858" s="123" t="str">
        <f>IF('表格编辑 '!AE858="","",'表格编辑 '!AE858)</f>
        <v/>
      </c>
      <c r="AD858" s="123">
        <f>IF('表格编辑 '!AF858="","",'表格编辑 '!AF858)</f>
        <v>140445</v>
      </c>
    </row>
    <row r="859" spans="1:30">
      <c r="A859" s="123">
        <f>IF('表格编辑 '!A859="","",'表格编辑 '!A859)</f>
        <v>40446</v>
      </c>
      <c r="B859" s="123">
        <f>IF('表格编辑 '!B859="","",'表格编辑 '!B859)</f>
        <v>50016</v>
      </c>
      <c r="C859" s="123">
        <f>IF('表格编辑 '!E859="","",'表格编辑 '!E859)</f>
        <v>34</v>
      </c>
      <c r="D859" s="123" t="str">
        <f>IF('表格编辑 '!F859="","",'表格编辑 '!F859)</f>
        <v>AI_born_event(RECEIVER, ARG0, ARG1, ARG2, ARG3,ARG4)</v>
      </c>
      <c r="E859" s="123" t="str">
        <f>IF('表格编辑 '!G859="","",'表格编辑 '!G859)</f>
        <v>AI_update_event(RECEIVER, ARG0, ARG1, ARG2, ARG3,ARG4)</v>
      </c>
      <c r="F859" s="123" t="str">
        <f>IF('表格编辑 '!H859="","",'表格编辑 '!H859)</f>
        <v/>
      </c>
      <c r="G859" s="123" t="str">
        <f>IF('表格编辑 '!I859="","",'表格编辑 '!I859)</f>
        <v/>
      </c>
      <c r="H859" s="123" t="str">
        <f>IF('表格编辑 '!J859="","",'表格编辑 '!J859)</f>
        <v>test_deadth_event(RECEIVER, ARG0, ARG1, ARG2, ARG3,ARG4)</v>
      </c>
      <c r="I859" s="123">
        <f>IF('表格编辑 '!K859="","",'表格编辑 '!K859)</f>
        <v>1</v>
      </c>
      <c r="J859" s="123">
        <f>IF('表格编辑 '!L859="","",'表格编辑 '!L859)</f>
        <v>1448</v>
      </c>
      <c r="K859" s="123">
        <f>IF('表格编辑 '!M859="","",'表格编辑 '!M859)</f>
        <v>1020</v>
      </c>
      <c r="L859" s="123" t="str">
        <f>IF('表格编辑 '!N859="","",'表格编辑 '!N859)</f>
        <v/>
      </c>
      <c r="M859" s="123" t="str">
        <f>IF('表格编辑 '!O859="","",'表格编辑 '!O859)</f>
        <v/>
      </c>
      <c r="N859" s="123" t="str">
        <f>IF('表格编辑 '!P859="","",'表格编辑 '!P859)</f>
        <v/>
      </c>
      <c r="O859" s="123" t="str">
        <f>IF('表格编辑 '!Q859="","",'表格编辑 '!Q859)</f>
        <v/>
      </c>
      <c r="P859" s="123" t="str">
        <f>IF('表格编辑 '!R859="","",'表格编辑 '!R859)</f>
        <v/>
      </c>
      <c r="Q859" s="123">
        <f>IF('表格编辑 '!S859="","",'表格编辑 '!S859)</f>
        <v>320</v>
      </c>
      <c r="R859" s="123" t="str">
        <f>IF('表格编辑 '!T859="","",'表格编辑 '!T859)</f>
        <v/>
      </c>
      <c r="S859" s="123" t="str">
        <f>IF('表格编辑 '!U859="","",'表格编辑 '!U859)</f>
        <v/>
      </c>
      <c r="T859" s="123" t="str">
        <f>IF('表格编辑 '!V859="","",'表格编辑 '!V859)</f>
        <v/>
      </c>
      <c r="U859" s="123" t="str">
        <f>IF('表格编辑 '!W859="","",'表格编辑 '!W859)</f>
        <v/>
      </c>
      <c r="V859" s="123" t="str">
        <f>IF('表格编辑 '!X859="","",'表格编辑 '!X859)</f>
        <v/>
      </c>
      <c r="W859" s="123" t="str">
        <f>IF('表格编辑 '!Y859="","",'表格编辑 '!Y859)</f>
        <v/>
      </c>
      <c r="X859" s="123" t="str">
        <f>IF('表格编辑 '!Z859="","",'表格编辑 '!Z859)</f>
        <v/>
      </c>
      <c r="Y859" s="123" t="str">
        <f>IF('表格编辑 '!AA859="","",'表格编辑 '!AA859)</f>
        <v/>
      </c>
      <c r="Z859" s="123" t="str">
        <f>IF('表格编辑 '!AB859="","",'表格编辑 '!AB859)</f>
        <v/>
      </c>
      <c r="AA859" s="123" t="str">
        <f>IF('表格编辑 '!AC859="","",'表格编辑 '!AC859)</f>
        <v/>
      </c>
      <c r="AB859" s="123" t="str">
        <f>IF('表格编辑 '!AD859="","",'表格编辑 '!AD859)</f>
        <v/>
      </c>
      <c r="AC859" s="123" t="str">
        <f>IF('表格编辑 '!AE859="","",'表格编辑 '!AE859)</f>
        <v/>
      </c>
      <c r="AD859" s="123">
        <f>IF('表格编辑 '!AF859="","",'表格编辑 '!AF859)</f>
        <v>140446</v>
      </c>
    </row>
    <row r="860" spans="1:30">
      <c r="A860" s="123">
        <f>IF('表格编辑 '!A860="","",'表格编辑 '!A860)</f>
        <v>40447</v>
      </c>
      <c r="B860" s="123">
        <f>IF('表格编辑 '!B860="","",'表格编辑 '!B860)</f>
        <v>50114</v>
      </c>
      <c r="C860" s="123">
        <f>IF('表格编辑 '!E860="","",'表格编辑 '!E860)</f>
        <v>34</v>
      </c>
      <c r="D860" s="123" t="str">
        <f>IF('表格编辑 '!F860="","",'表格编辑 '!F860)</f>
        <v>AI_born_event(RECEIVER, ARG0, ARG1, ARG2, ARG3,ARG4)</v>
      </c>
      <c r="E860" s="123" t="str">
        <f>IF('表格编辑 '!G860="","",'表格编辑 '!G860)</f>
        <v>AI_update_event(RECEIVER, ARG0, ARG1, ARG2, ARG3,ARG4)</v>
      </c>
      <c r="F860" s="123" t="str">
        <f>IF('表格编辑 '!H860="","",'表格编辑 '!H860)</f>
        <v/>
      </c>
      <c r="G860" s="123" t="str">
        <f>IF('表格编辑 '!I860="","",'表格编辑 '!I860)</f>
        <v/>
      </c>
      <c r="H860" s="123" t="str">
        <f>IF('表格编辑 '!J860="","",'表格编辑 '!J860)</f>
        <v>test_deadth_event(RECEIVER, ARG0, ARG1, ARG2, ARG3,ARG4)</v>
      </c>
      <c r="I860" s="123">
        <f>IF('表格编辑 '!K860="","",'表格编辑 '!K860)</f>
        <v>1</v>
      </c>
      <c r="J860" s="123">
        <f>IF('表格编辑 '!L860="","",'表格编辑 '!L860)</f>
        <v>440</v>
      </c>
      <c r="K860" s="123">
        <f>IF('表格编辑 '!M860="","",'表格编辑 '!M860)</f>
        <v>1020</v>
      </c>
      <c r="L860" s="123" t="str">
        <f>IF('表格编辑 '!N860="","",'表格编辑 '!N860)</f>
        <v/>
      </c>
      <c r="M860" s="123" t="str">
        <f>IF('表格编辑 '!O860="","",'表格编辑 '!O860)</f>
        <v/>
      </c>
      <c r="N860" s="123" t="str">
        <f>IF('表格编辑 '!P860="","",'表格编辑 '!P860)</f>
        <v/>
      </c>
      <c r="O860" s="123" t="str">
        <f>IF('表格编辑 '!Q860="","",'表格编辑 '!Q860)</f>
        <v/>
      </c>
      <c r="P860" s="123" t="str">
        <f>IF('表格编辑 '!R860="","",'表格编辑 '!R860)</f>
        <v/>
      </c>
      <c r="Q860" s="123">
        <f>IF('表格编辑 '!S860="","",'表格编辑 '!S860)</f>
        <v>320</v>
      </c>
      <c r="R860" s="123" t="str">
        <f>IF('表格编辑 '!T860="","",'表格编辑 '!T860)</f>
        <v/>
      </c>
      <c r="S860" s="123" t="str">
        <f>IF('表格编辑 '!U860="","",'表格编辑 '!U860)</f>
        <v/>
      </c>
      <c r="T860" s="123" t="str">
        <f>IF('表格编辑 '!V860="","",'表格编辑 '!V860)</f>
        <v/>
      </c>
      <c r="U860" s="123" t="str">
        <f>IF('表格编辑 '!W860="","",'表格编辑 '!W860)</f>
        <v/>
      </c>
      <c r="V860" s="123" t="str">
        <f>IF('表格编辑 '!X860="","",'表格编辑 '!X860)</f>
        <v/>
      </c>
      <c r="W860" s="123" t="str">
        <f>IF('表格编辑 '!Y860="","",'表格编辑 '!Y860)</f>
        <v/>
      </c>
      <c r="X860" s="123" t="str">
        <f>IF('表格编辑 '!Z860="","",'表格编辑 '!Z860)</f>
        <v/>
      </c>
      <c r="Y860" s="123" t="str">
        <f>IF('表格编辑 '!AA860="","",'表格编辑 '!AA860)</f>
        <v/>
      </c>
      <c r="Z860" s="123" t="str">
        <f>IF('表格编辑 '!AB860="","",'表格编辑 '!AB860)</f>
        <v/>
      </c>
      <c r="AA860" s="123" t="str">
        <f>IF('表格编辑 '!AC860="","",'表格编辑 '!AC860)</f>
        <v/>
      </c>
      <c r="AB860" s="123" t="str">
        <f>IF('表格编辑 '!AD860="","",'表格编辑 '!AD860)</f>
        <v/>
      </c>
      <c r="AC860" s="123" t="str">
        <f>IF('表格编辑 '!AE860="","",'表格编辑 '!AE860)</f>
        <v/>
      </c>
      <c r="AD860" s="123">
        <f>IF('表格编辑 '!AF860="","",'表格编辑 '!AF860)</f>
        <v>140447</v>
      </c>
    </row>
    <row r="861" spans="1:30">
      <c r="A861" s="123">
        <f>IF('表格编辑 '!A861="","",'表格编辑 '!A861)</f>
        <v>40448</v>
      </c>
      <c r="B861" s="123">
        <f>IF('表格编辑 '!B861="","",'表格编辑 '!B861)</f>
        <v>50015</v>
      </c>
      <c r="C861" s="123">
        <f>IF('表格编辑 '!E861="","",'表格编辑 '!E861)</f>
        <v>34</v>
      </c>
      <c r="D861" s="123" t="str">
        <f>IF('表格编辑 '!F861="","",'表格编辑 '!F861)</f>
        <v>AI_born_event(RECEIVER, ARG0, ARG1, ARG2, ARG3,ARG4)</v>
      </c>
      <c r="E861" s="123" t="str">
        <f>IF('表格编辑 '!G861="","",'表格编辑 '!G861)</f>
        <v>AI_update_event(RECEIVER, ARG0, ARG1, ARG2, ARG3,ARG4)</v>
      </c>
      <c r="F861" s="123" t="str">
        <f>IF('表格编辑 '!H861="","",'表格编辑 '!H861)</f>
        <v/>
      </c>
      <c r="G861" s="123" t="str">
        <f>IF('表格编辑 '!I861="","",'表格编辑 '!I861)</f>
        <v/>
      </c>
      <c r="H861" s="123" t="str">
        <f>IF('表格编辑 '!J861="","",'表格编辑 '!J861)</f>
        <v>test_deadth_event(RECEIVER, ARG0, ARG1, ARG2, ARG3,ARG4)</v>
      </c>
      <c r="I861" s="123">
        <f>IF('表格编辑 '!K861="","",'表格编辑 '!K861)</f>
        <v>1</v>
      </c>
      <c r="J861" s="123">
        <f>IF('表格编辑 '!L861="","",'表格编辑 '!L861)</f>
        <v>1824</v>
      </c>
      <c r="K861" s="123">
        <f>IF('表格编辑 '!M861="","",'表格编辑 '!M861)</f>
        <v>1020</v>
      </c>
      <c r="L861" s="123" t="str">
        <f>IF('表格编辑 '!N861="","",'表格编辑 '!N861)</f>
        <v/>
      </c>
      <c r="M861" s="123" t="str">
        <f>IF('表格编辑 '!O861="","",'表格编辑 '!O861)</f>
        <v/>
      </c>
      <c r="N861" s="123" t="str">
        <f>IF('表格编辑 '!P861="","",'表格编辑 '!P861)</f>
        <v/>
      </c>
      <c r="O861" s="123" t="str">
        <f>IF('表格编辑 '!Q861="","",'表格编辑 '!Q861)</f>
        <v/>
      </c>
      <c r="P861" s="123" t="str">
        <f>IF('表格编辑 '!R861="","",'表格编辑 '!R861)</f>
        <v/>
      </c>
      <c r="Q861" s="123">
        <f>IF('表格编辑 '!S861="","",'表格编辑 '!S861)</f>
        <v>320</v>
      </c>
      <c r="R861" s="123" t="str">
        <f>IF('表格编辑 '!T861="","",'表格编辑 '!T861)</f>
        <v/>
      </c>
      <c r="S861" s="123" t="str">
        <f>IF('表格编辑 '!U861="","",'表格编辑 '!U861)</f>
        <v/>
      </c>
      <c r="T861" s="123" t="str">
        <f>IF('表格编辑 '!V861="","",'表格编辑 '!V861)</f>
        <v/>
      </c>
      <c r="U861" s="123" t="str">
        <f>IF('表格编辑 '!W861="","",'表格编辑 '!W861)</f>
        <v/>
      </c>
      <c r="V861" s="123" t="str">
        <f>IF('表格编辑 '!X861="","",'表格编辑 '!X861)</f>
        <v/>
      </c>
      <c r="W861" s="123" t="str">
        <f>IF('表格编辑 '!Y861="","",'表格编辑 '!Y861)</f>
        <v/>
      </c>
      <c r="X861" s="123" t="str">
        <f>IF('表格编辑 '!Z861="","",'表格编辑 '!Z861)</f>
        <v/>
      </c>
      <c r="Y861" s="123" t="str">
        <f>IF('表格编辑 '!AA861="","",'表格编辑 '!AA861)</f>
        <v/>
      </c>
      <c r="Z861" s="123" t="str">
        <f>IF('表格编辑 '!AB861="","",'表格编辑 '!AB861)</f>
        <v/>
      </c>
      <c r="AA861" s="123" t="str">
        <f>IF('表格编辑 '!AC861="","",'表格编辑 '!AC861)</f>
        <v/>
      </c>
      <c r="AB861" s="123" t="str">
        <f>IF('表格编辑 '!AD861="","",'表格编辑 '!AD861)</f>
        <v/>
      </c>
      <c r="AC861" s="123" t="str">
        <f>IF('表格编辑 '!AE861="","",'表格编辑 '!AE861)</f>
        <v/>
      </c>
      <c r="AD861" s="123">
        <f>IF('表格编辑 '!AF861="","",'表格编辑 '!AF861)</f>
        <v>140448</v>
      </c>
    </row>
    <row r="862" spans="1:30">
      <c r="A862" s="123">
        <f>IF('表格编辑 '!A862="","",'表格编辑 '!A862)</f>
        <v>40449</v>
      </c>
      <c r="B862" s="123">
        <f>IF('表格编辑 '!B862="","",'表格编辑 '!B862)</f>
        <v>50096</v>
      </c>
      <c r="C862" s="123">
        <f>IF('表格编辑 '!E862="","",'表格编辑 '!E862)</f>
        <v>34</v>
      </c>
      <c r="D862" s="123" t="str">
        <f>IF('表格编辑 '!F862="","",'表格编辑 '!F862)</f>
        <v>AI_born_event(RECEIVER, ARG0, ARG1, ARG2, ARG3,ARG4)</v>
      </c>
      <c r="E862" s="123" t="str">
        <f>IF('表格编辑 '!G862="","",'表格编辑 '!G862)</f>
        <v>AI_update_event(RECEIVER, ARG0, ARG1, ARG2, ARG3,ARG4)</v>
      </c>
      <c r="F862" s="123" t="str">
        <f>IF('表格编辑 '!H862="","",'表格编辑 '!H862)</f>
        <v/>
      </c>
      <c r="G862" s="123" t="str">
        <f>IF('表格编辑 '!I862="","",'表格编辑 '!I862)</f>
        <v/>
      </c>
      <c r="H862" s="123" t="str">
        <f>IF('表格编辑 '!J862="","",'表格编辑 '!J862)</f>
        <v>test_deadth_event(RECEIVER, ARG0, ARG1, ARG2, ARG3,ARG4)</v>
      </c>
      <c r="I862" s="123">
        <f>IF('表格编辑 '!K862="","",'表格编辑 '!K862)</f>
        <v>1</v>
      </c>
      <c r="J862" s="123">
        <f>IF('表格编辑 '!L862="","",'表格编辑 '!L862)</f>
        <v>1234</v>
      </c>
      <c r="K862" s="123">
        <f>IF('表格编辑 '!M862="","",'表格编辑 '!M862)</f>
        <v>1020</v>
      </c>
      <c r="L862" s="123" t="str">
        <f>IF('表格编辑 '!N862="","",'表格编辑 '!N862)</f>
        <v/>
      </c>
      <c r="M862" s="123" t="str">
        <f>IF('表格编辑 '!O862="","",'表格编辑 '!O862)</f>
        <v/>
      </c>
      <c r="N862" s="123" t="str">
        <f>IF('表格编辑 '!P862="","",'表格编辑 '!P862)</f>
        <v/>
      </c>
      <c r="O862" s="123" t="str">
        <f>IF('表格编辑 '!Q862="","",'表格编辑 '!Q862)</f>
        <v/>
      </c>
      <c r="P862" s="123" t="str">
        <f>IF('表格编辑 '!R862="","",'表格编辑 '!R862)</f>
        <v/>
      </c>
      <c r="Q862" s="123">
        <f>IF('表格编辑 '!S862="","",'表格编辑 '!S862)</f>
        <v>320</v>
      </c>
      <c r="R862" s="123" t="str">
        <f>IF('表格编辑 '!T862="","",'表格编辑 '!T862)</f>
        <v/>
      </c>
      <c r="S862" s="123" t="str">
        <f>IF('表格编辑 '!U862="","",'表格编辑 '!U862)</f>
        <v/>
      </c>
      <c r="T862" s="123" t="str">
        <f>IF('表格编辑 '!V862="","",'表格编辑 '!V862)</f>
        <v/>
      </c>
      <c r="U862" s="123" t="str">
        <f>IF('表格编辑 '!W862="","",'表格编辑 '!W862)</f>
        <v/>
      </c>
      <c r="V862" s="123" t="str">
        <f>IF('表格编辑 '!X862="","",'表格编辑 '!X862)</f>
        <v/>
      </c>
      <c r="W862" s="123" t="str">
        <f>IF('表格编辑 '!Y862="","",'表格编辑 '!Y862)</f>
        <v/>
      </c>
      <c r="X862" s="123" t="str">
        <f>IF('表格编辑 '!Z862="","",'表格编辑 '!Z862)</f>
        <v/>
      </c>
      <c r="Y862" s="123" t="str">
        <f>IF('表格编辑 '!AA862="","",'表格编辑 '!AA862)</f>
        <v/>
      </c>
      <c r="Z862" s="123" t="str">
        <f>IF('表格编辑 '!AB862="","",'表格编辑 '!AB862)</f>
        <v/>
      </c>
      <c r="AA862" s="123" t="str">
        <f>IF('表格编辑 '!AC862="","",'表格编辑 '!AC862)</f>
        <v/>
      </c>
      <c r="AB862" s="123" t="str">
        <f>IF('表格编辑 '!AD862="","",'表格编辑 '!AD862)</f>
        <v/>
      </c>
      <c r="AC862" s="123" t="str">
        <f>IF('表格编辑 '!AE862="","",'表格编辑 '!AE862)</f>
        <v/>
      </c>
      <c r="AD862" s="123">
        <f>IF('表格编辑 '!AF862="","",'表格编辑 '!AF862)</f>
        <v>140449</v>
      </c>
    </row>
    <row r="863" spans="1:30">
      <c r="A863" s="123">
        <f>IF('表格编辑 '!A863="","",'表格编辑 '!A863)</f>
        <v>40450</v>
      </c>
      <c r="B863" s="123">
        <f>IF('表格编辑 '!B863="","",'表格编辑 '!B863)</f>
        <v>50087</v>
      </c>
      <c r="C863" s="123">
        <f>IF('表格编辑 '!E863="","",'表格编辑 '!E863)</f>
        <v>34</v>
      </c>
      <c r="D863" s="123" t="str">
        <f>IF('表格编辑 '!F863="","",'表格编辑 '!F863)</f>
        <v>AI_born_event(RECEIVER, ARG0, ARG1, ARG2, ARG3,ARG4)</v>
      </c>
      <c r="E863" s="123" t="str">
        <f>IF('表格编辑 '!G863="","",'表格编辑 '!G863)</f>
        <v>AI_update_event(RECEIVER, ARG0, ARG1, ARG2, ARG3,ARG4)</v>
      </c>
      <c r="F863" s="123" t="str">
        <f>IF('表格编辑 '!H863="","",'表格编辑 '!H863)</f>
        <v/>
      </c>
      <c r="G863" s="123" t="str">
        <f>IF('表格编辑 '!I863="","",'表格编辑 '!I863)</f>
        <v/>
      </c>
      <c r="H863" s="123" t="str">
        <f>IF('表格编辑 '!J863="","",'表格编辑 '!J863)</f>
        <v>test_deadth_event(RECEIVER, ARG0, ARG1, ARG2, ARG3,ARG4)</v>
      </c>
      <c r="I863" s="123">
        <f>IF('表格编辑 '!K863="","",'表格编辑 '!K863)</f>
        <v>1</v>
      </c>
      <c r="J863" s="123">
        <f>IF('表格编辑 '!L863="","",'表格编辑 '!L863)</f>
        <v>1150</v>
      </c>
      <c r="K863" s="123">
        <f>IF('表格编辑 '!M863="","",'表格编辑 '!M863)</f>
        <v>1020</v>
      </c>
      <c r="L863" s="123" t="str">
        <f>IF('表格编辑 '!N863="","",'表格编辑 '!N863)</f>
        <v/>
      </c>
      <c r="M863" s="123" t="str">
        <f>IF('表格编辑 '!O863="","",'表格编辑 '!O863)</f>
        <v/>
      </c>
      <c r="N863" s="123" t="str">
        <f>IF('表格编辑 '!P863="","",'表格编辑 '!P863)</f>
        <v/>
      </c>
      <c r="O863" s="123" t="str">
        <f>IF('表格编辑 '!Q863="","",'表格编辑 '!Q863)</f>
        <v/>
      </c>
      <c r="P863" s="123" t="str">
        <f>IF('表格编辑 '!R863="","",'表格编辑 '!R863)</f>
        <v/>
      </c>
      <c r="Q863" s="123">
        <f>IF('表格编辑 '!S863="","",'表格编辑 '!S863)</f>
        <v>320</v>
      </c>
      <c r="R863" s="123" t="str">
        <f>IF('表格编辑 '!T863="","",'表格编辑 '!T863)</f>
        <v/>
      </c>
      <c r="S863" s="123" t="str">
        <f>IF('表格编辑 '!U863="","",'表格编辑 '!U863)</f>
        <v/>
      </c>
      <c r="T863" s="123" t="str">
        <f>IF('表格编辑 '!V863="","",'表格编辑 '!V863)</f>
        <v/>
      </c>
      <c r="U863" s="123" t="str">
        <f>IF('表格编辑 '!W863="","",'表格编辑 '!W863)</f>
        <v/>
      </c>
      <c r="V863" s="123" t="str">
        <f>IF('表格编辑 '!X863="","",'表格编辑 '!X863)</f>
        <v/>
      </c>
      <c r="W863" s="123" t="str">
        <f>IF('表格编辑 '!Y863="","",'表格编辑 '!Y863)</f>
        <v/>
      </c>
      <c r="X863" s="123" t="str">
        <f>IF('表格编辑 '!Z863="","",'表格编辑 '!Z863)</f>
        <v/>
      </c>
      <c r="Y863" s="123" t="str">
        <f>IF('表格编辑 '!AA863="","",'表格编辑 '!AA863)</f>
        <v/>
      </c>
      <c r="Z863" s="123" t="str">
        <f>IF('表格编辑 '!AB863="","",'表格编辑 '!AB863)</f>
        <v/>
      </c>
      <c r="AA863" s="123" t="str">
        <f>IF('表格编辑 '!AC863="","",'表格编辑 '!AC863)</f>
        <v/>
      </c>
      <c r="AB863" s="123" t="str">
        <f>IF('表格编辑 '!AD863="","",'表格编辑 '!AD863)</f>
        <v/>
      </c>
      <c r="AC863" s="123" t="str">
        <f>IF('表格编辑 '!AE863="","",'表格编辑 '!AE863)</f>
        <v/>
      </c>
      <c r="AD863" s="123">
        <f>IF('表格编辑 '!AF863="","",'表格编辑 '!AF863)</f>
        <v>140450</v>
      </c>
    </row>
    <row r="864" spans="1:30">
      <c r="A864" s="123">
        <f>IF('表格编辑 '!A864="","",'表格编辑 '!A864)</f>
        <v>40451</v>
      </c>
      <c r="B864" s="123">
        <f>IF('表格编辑 '!B864="","",'表格编辑 '!B864)</f>
        <v>50127</v>
      </c>
      <c r="C864" s="123">
        <f>IF('表格编辑 '!E864="","",'表格编辑 '!E864)</f>
        <v>39</v>
      </c>
      <c r="D864" s="123" t="str">
        <f>IF('表格编辑 '!F864="","",'表格编辑 '!F864)</f>
        <v>AI_born_event(RECEIVER, ARG0, ARG1, ARG2, ARG3,ARG4)</v>
      </c>
      <c r="E864" s="123" t="str">
        <f>IF('表格编辑 '!G864="","",'表格编辑 '!G864)</f>
        <v>AI_update_event(RECEIVER, ARG0, ARG1, ARG2, ARG3,ARG4)</v>
      </c>
      <c r="F864" s="123" t="str">
        <f>IF('表格编辑 '!H864="","",'表格编辑 '!H864)</f>
        <v/>
      </c>
      <c r="G864" s="123" t="str">
        <f>IF('表格编辑 '!I864="","",'表格编辑 '!I864)</f>
        <v/>
      </c>
      <c r="H864" s="123" t="str">
        <f>IF('表格编辑 '!J864="","",'表格编辑 '!J864)</f>
        <v>test_deadth_event(RECEIVER, ARG0, ARG1, ARG2, ARG3,ARG4)</v>
      </c>
      <c r="I864" s="123">
        <f>IF('表格编辑 '!K864="","",'表格编辑 '!K864)</f>
        <v>1</v>
      </c>
      <c r="J864" s="123">
        <f>IF('表格编辑 '!L864="","",'表格编辑 '!L864)</f>
        <v>296</v>
      </c>
      <c r="K864" s="123">
        <f>IF('表格编辑 '!M864="","",'表格编辑 '!M864)</f>
        <v>1170</v>
      </c>
      <c r="L864" s="123" t="str">
        <f>IF('表格编辑 '!N864="","",'表格编辑 '!N864)</f>
        <v/>
      </c>
      <c r="M864" s="123" t="str">
        <f>IF('表格编辑 '!O864="","",'表格编辑 '!O864)</f>
        <v/>
      </c>
      <c r="N864" s="123" t="str">
        <f>IF('表格编辑 '!P864="","",'表格编辑 '!P864)</f>
        <v/>
      </c>
      <c r="O864" s="123" t="str">
        <f>IF('表格编辑 '!Q864="","",'表格编辑 '!Q864)</f>
        <v/>
      </c>
      <c r="P864" s="123" t="str">
        <f>IF('表格编辑 '!R864="","",'表格编辑 '!R864)</f>
        <v/>
      </c>
      <c r="Q864" s="123">
        <f>IF('表格编辑 '!S864="","",'表格编辑 '!S864)</f>
        <v>320</v>
      </c>
      <c r="R864" s="123" t="str">
        <f>IF('表格编辑 '!T864="","",'表格编辑 '!T864)</f>
        <v/>
      </c>
      <c r="S864" s="123" t="str">
        <f>IF('表格编辑 '!U864="","",'表格编辑 '!U864)</f>
        <v/>
      </c>
      <c r="T864" s="123" t="str">
        <f>IF('表格编辑 '!V864="","",'表格编辑 '!V864)</f>
        <v/>
      </c>
      <c r="U864" s="123" t="str">
        <f>IF('表格编辑 '!W864="","",'表格编辑 '!W864)</f>
        <v/>
      </c>
      <c r="V864" s="123" t="str">
        <f>IF('表格编辑 '!X864="","",'表格编辑 '!X864)</f>
        <v/>
      </c>
      <c r="W864" s="123" t="str">
        <f>IF('表格编辑 '!Y864="","",'表格编辑 '!Y864)</f>
        <v/>
      </c>
      <c r="X864" s="123" t="str">
        <f>IF('表格编辑 '!Z864="","",'表格编辑 '!Z864)</f>
        <v/>
      </c>
      <c r="Y864" s="123" t="str">
        <f>IF('表格编辑 '!AA864="","",'表格编辑 '!AA864)</f>
        <v/>
      </c>
      <c r="Z864" s="123" t="str">
        <f>IF('表格编辑 '!AB864="","",'表格编辑 '!AB864)</f>
        <v/>
      </c>
      <c r="AA864" s="123" t="str">
        <f>IF('表格编辑 '!AC864="","",'表格编辑 '!AC864)</f>
        <v/>
      </c>
      <c r="AB864" s="123" t="str">
        <f>IF('表格编辑 '!AD864="","",'表格编辑 '!AD864)</f>
        <v/>
      </c>
      <c r="AC864" s="123" t="str">
        <f>IF('表格编辑 '!AE864="","",'表格编辑 '!AE864)</f>
        <v/>
      </c>
      <c r="AD864" s="123">
        <f>IF('表格编辑 '!AF864="","",'表格编辑 '!AF864)</f>
        <v>140451</v>
      </c>
    </row>
    <row r="865" spans="1:30">
      <c r="A865" s="123">
        <f>IF('表格编辑 '!A865="","",'表格编辑 '!A865)</f>
        <v>40452</v>
      </c>
      <c r="B865" s="123">
        <f>IF('表格编辑 '!B865="","",'表格编辑 '!B865)</f>
        <v>50003</v>
      </c>
      <c r="C865" s="123">
        <f>IF('表格编辑 '!E865="","",'表格编辑 '!E865)</f>
        <v>39</v>
      </c>
      <c r="D865" s="123" t="str">
        <f>IF('表格编辑 '!F865="","",'表格编辑 '!F865)</f>
        <v>AI_born_event(RECEIVER, ARG0, ARG1, ARG2, ARG3,ARG4)</v>
      </c>
      <c r="E865" s="123" t="str">
        <f>IF('表格编辑 '!G865="","",'表格编辑 '!G865)</f>
        <v>AI_update_event(RECEIVER, ARG0, ARG1, ARG2, ARG3,ARG4)</v>
      </c>
      <c r="F865" s="123" t="str">
        <f>IF('表格编辑 '!H865="","",'表格编辑 '!H865)</f>
        <v/>
      </c>
      <c r="G865" s="123" t="str">
        <f>IF('表格编辑 '!I865="","",'表格编辑 '!I865)</f>
        <v/>
      </c>
      <c r="H865" s="123" t="str">
        <f>IF('表格编辑 '!J865="","",'表格编辑 '!J865)</f>
        <v>test_deadth_event(RECEIVER, ARG0, ARG1, ARG2, ARG3,ARG4)</v>
      </c>
      <c r="I865" s="123">
        <f>IF('表格编辑 '!K865="","",'表格编辑 '!K865)</f>
        <v>1</v>
      </c>
      <c r="J865" s="123">
        <f>IF('表格编辑 '!L865="","",'表格编辑 '!L865)</f>
        <v>1526</v>
      </c>
      <c r="K865" s="123">
        <f>IF('表格编辑 '!M865="","",'表格编辑 '!M865)</f>
        <v>1170</v>
      </c>
      <c r="L865" s="123" t="str">
        <f>IF('表格编辑 '!N865="","",'表格编辑 '!N865)</f>
        <v/>
      </c>
      <c r="M865" s="123" t="str">
        <f>IF('表格编辑 '!O865="","",'表格编辑 '!O865)</f>
        <v/>
      </c>
      <c r="N865" s="123" t="str">
        <f>IF('表格编辑 '!P865="","",'表格编辑 '!P865)</f>
        <v/>
      </c>
      <c r="O865" s="123" t="str">
        <f>IF('表格编辑 '!Q865="","",'表格编辑 '!Q865)</f>
        <v/>
      </c>
      <c r="P865" s="123" t="str">
        <f>IF('表格编辑 '!R865="","",'表格编辑 '!R865)</f>
        <v/>
      </c>
      <c r="Q865" s="123">
        <f>IF('表格编辑 '!S865="","",'表格编辑 '!S865)</f>
        <v>320</v>
      </c>
      <c r="R865" s="123" t="str">
        <f>IF('表格编辑 '!T865="","",'表格编辑 '!T865)</f>
        <v/>
      </c>
      <c r="S865" s="123" t="str">
        <f>IF('表格编辑 '!U865="","",'表格编辑 '!U865)</f>
        <v/>
      </c>
      <c r="T865" s="123" t="str">
        <f>IF('表格编辑 '!V865="","",'表格编辑 '!V865)</f>
        <v/>
      </c>
      <c r="U865" s="123" t="str">
        <f>IF('表格编辑 '!W865="","",'表格编辑 '!W865)</f>
        <v/>
      </c>
      <c r="V865" s="123" t="str">
        <f>IF('表格编辑 '!X865="","",'表格编辑 '!X865)</f>
        <v/>
      </c>
      <c r="W865" s="123" t="str">
        <f>IF('表格编辑 '!Y865="","",'表格编辑 '!Y865)</f>
        <v/>
      </c>
      <c r="X865" s="123" t="str">
        <f>IF('表格编辑 '!Z865="","",'表格编辑 '!Z865)</f>
        <v/>
      </c>
      <c r="Y865" s="123" t="str">
        <f>IF('表格编辑 '!AA865="","",'表格编辑 '!AA865)</f>
        <v/>
      </c>
      <c r="Z865" s="123" t="str">
        <f>IF('表格编辑 '!AB865="","",'表格编辑 '!AB865)</f>
        <v/>
      </c>
      <c r="AA865" s="123" t="str">
        <f>IF('表格编辑 '!AC865="","",'表格编辑 '!AC865)</f>
        <v/>
      </c>
      <c r="AB865" s="123" t="str">
        <f>IF('表格编辑 '!AD865="","",'表格编辑 '!AD865)</f>
        <v/>
      </c>
      <c r="AC865" s="123" t="str">
        <f>IF('表格编辑 '!AE865="","",'表格编辑 '!AE865)</f>
        <v/>
      </c>
      <c r="AD865" s="123">
        <f>IF('表格编辑 '!AF865="","",'表格编辑 '!AF865)</f>
        <v>140452</v>
      </c>
    </row>
    <row r="866" spans="1:30">
      <c r="A866" s="123">
        <f>IF('表格编辑 '!A866="","",'表格编辑 '!A866)</f>
        <v>40453</v>
      </c>
      <c r="B866" s="123">
        <f>IF('表格编辑 '!B866="","",'表格编辑 '!B866)</f>
        <v>50002</v>
      </c>
      <c r="C866" s="123">
        <f>IF('表格编辑 '!E866="","",'表格编辑 '!E866)</f>
        <v>39</v>
      </c>
      <c r="D866" s="123" t="str">
        <f>IF('表格编辑 '!F866="","",'表格编辑 '!F866)</f>
        <v>AI_born_event(RECEIVER, ARG0, ARG1, ARG2, ARG3,ARG4)</v>
      </c>
      <c r="E866" s="123" t="str">
        <f>IF('表格编辑 '!G866="","",'表格编辑 '!G866)</f>
        <v>AI_update_event(RECEIVER, ARG0, ARG1, ARG2, ARG3,ARG4)</v>
      </c>
      <c r="F866" s="123" t="str">
        <f>IF('表格编辑 '!H866="","",'表格编辑 '!H866)</f>
        <v/>
      </c>
      <c r="G866" s="123" t="str">
        <f>IF('表格编辑 '!I866="","",'表格编辑 '!I866)</f>
        <v/>
      </c>
      <c r="H866" s="123" t="str">
        <f>IF('表格编辑 '!J866="","",'表格编辑 '!J866)</f>
        <v>test_deadth_event(RECEIVER, ARG0, ARG1, ARG2, ARG3,ARG4)</v>
      </c>
      <c r="I866" s="123">
        <f>IF('表格编辑 '!K866="","",'表格编辑 '!K866)</f>
        <v>1</v>
      </c>
      <c r="J866" s="123">
        <f>IF('表格编辑 '!L866="","",'表格编辑 '!L866)</f>
        <v>248</v>
      </c>
      <c r="K866" s="123">
        <f>IF('表格编辑 '!M866="","",'表格编辑 '!M866)</f>
        <v>1170</v>
      </c>
      <c r="L866" s="123" t="str">
        <f>IF('表格编辑 '!N866="","",'表格编辑 '!N866)</f>
        <v/>
      </c>
      <c r="M866" s="123" t="str">
        <f>IF('表格编辑 '!O866="","",'表格编辑 '!O866)</f>
        <v/>
      </c>
      <c r="N866" s="123" t="str">
        <f>IF('表格编辑 '!P866="","",'表格编辑 '!P866)</f>
        <v/>
      </c>
      <c r="O866" s="123" t="str">
        <f>IF('表格编辑 '!Q866="","",'表格编辑 '!Q866)</f>
        <v/>
      </c>
      <c r="P866" s="123" t="str">
        <f>IF('表格编辑 '!R866="","",'表格编辑 '!R866)</f>
        <v/>
      </c>
      <c r="Q866" s="123">
        <f>IF('表格编辑 '!S866="","",'表格编辑 '!S866)</f>
        <v>320</v>
      </c>
      <c r="R866" s="123" t="str">
        <f>IF('表格编辑 '!T866="","",'表格编辑 '!T866)</f>
        <v/>
      </c>
      <c r="S866" s="123" t="str">
        <f>IF('表格编辑 '!U866="","",'表格编辑 '!U866)</f>
        <v/>
      </c>
      <c r="T866" s="123" t="str">
        <f>IF('表格编辑 '!V866="","",'表格编辑 '!V866)</f>
        <v/>
      </c>
      <c r="U866" s="123" t="str">
        <f>IF('表格编辑 '!W866="","",'表格编辑 '!W866)</f>
        <v/>
      </c>
      <c r="V866" s="123" t="str">
        <f>IF('表格编辑 '!X866="","",'表格编辑 '!X866)</f>
        <v/>
      </c>
      <c r="W866" s="123" t="str">
        <f>IF('表格编辑 '!Y866="","",'表格编辑 '!Y866)</f>
        <v/>
      </c>
      <c r="X866" s="123" t="str">
        <f>IF('表格编辑 '!Z866="","",'表格编辑 '!Z866)</f>
        <v/>
      </c>
      <c r="Y866" s="123" t="str">
        <f>IF('表格编辑 '!AA866="","",'表格编辑 '!AA866)</f>
        <v/>
      </c>
      <c r="Z866" s="123" t="str">
        <f>IF('表格编辑 '!AB866="","",'表格编辑 '!AB866)</f>
        <v/>
      </c>
      <c r="AA866" s="123" t="str">
        <f>IF('表格编辑 '!AC866="","",'表格编辑 '!AC866)</f>
        <v/>
      </c>
      <c r="AB866" s="123" t="str">
        <f>IF('表格编辑 '!AD866="","",'表格编辑 '!AD866)</f>
        <v/>
      </c>
      <c r="AC866" s="123" t="str">
        <f>IF('表格编辑 '!AE866="","",'表格编辑 '!AE866)</f>
        <v/>
      </c>
      <c r="AD866" s="123">
        <f>IF('表格编辑 '!AF866="","",'表格编辑 '!AF866)</f>
        <v>140453</v>
      </c>
    </row>
    <row r="867" spans="1:30">
      <c r="A867" s="123">
        <f>IF('表格编辑 '!A867="","",'表格编辑 '!A867)</f>
        <v>40454</v>
      </c>
      <c r="B867" s="123">
        <f>IF('表格编辑 '!B867="","",'表格编辑 '!B867)</f>
        <v>50052</v>
      </c>
      <c r="C867" s="123">
        <f>IF('表格编辑 '!E867="","",'表格编辑 '!E867)</f>
        <v>39</v>
      </c>
      <c r="D867" s="123" t="str">
        <f>IF('表格编辑 '!F867="","",'表格编辑 '!F867)</f>
        <v>AI_born_event(RECEIVER, ARG0, ARG1, ARG2, ARG3,ARG4)</v>
      </c>
      <c r="E867" s="123" t="str">
        <f>IF('表格编辑 '!G867="","",'表格编辑 '!G867)</f>
        <v>AI_update_event(RECEIVER, ARG0, ARG1, ARG2, ARG3,ARG4)</v>
      </c>
      <c r="F867" s="123" t="str">
        <f>IF('表格编辑 '!H867="","",'表格编辑 '!H867)</f>
        <v/>
      </c>
      <c r="G867" s="123" t="str">
        <f>IF('表格编辑 '!I867="","",'表格编辑 '!I867)</f>
        <v/>
      </c>
      <c r="H867" s="123" t="str">
        <f>IF('表格编辑 '!J867="","",'表格编辑 '!J867)</f>
        <v>test_deadth_event(RECEIVER, ARG0, ARG1, ARG2, ARG3,ARG4)</v>
      </c>
      <c r="I867" s="123">
        <f>IF('表格编辑 '!K867="","",'表格编辑 '!K867)</f>
        <v>1</v>
      </c>
      <c r="J867" s="123">
        <f>IF('表格编辑 '!L867="","",'表格编辑 '!L867)</f>
        <v>1374</v>
      </c>
      <c r="K867" s="123">
        <f>IF('表格编辑 '!M867="","",'表格编辑 '!M867)</f>
        <v>1170</v>
      </c>
      <c r="L867" s="123" t="str">
        <f>IF('表格编辑 '!N867="","",'表格编辑 '!N867)</f>
        <v/>
      </c>
      <c r="M867" s="123" t="str">
        <f>IF('表格编辑 '!O867="","",'表格编辑 '!O867)</f>
        <v/>
      </c>
      <c r="N867" s="123" t="str">
        <f>IF('表格编辑 '!P867="","",'表格编辑 '!P867)</f>
        <v/>
      </c>
      <c r="O867" s="123" t="str">
        <f>IF('表格编辑 '!Q867="","",'表格编辑 '!Q867)</f>
        <v/>
      </c>
      <c r="P867" s="123" t="str">
        <f>IF('表格编辑 '!R867="","",'表格编辑 '!R867)</f>
        <v/>
      </c>
      <c r="Q867" s="123">
        <f>IF('表格编辑 '!S867="","",'表格编辑 '!S867)</f>
        <v>320</v>
      </c>
      <c r="R867" s="123" t="str">
        <f>IF('表格编辑 '!T867="","",'表格编辑 '!T867)</f>
        <v/>
      </c>
      <c r="S867" s="123" t="str">
        <f>IF('表格编辑 '!U867="","",'表格编辑 '!U867)</f>
        <v/>
      </c>
      <c r="T867" s="123" t="str">
        <f>IF('表格编辑 '!V867="","",'表格编辑 '!V867)</f>
        <v/>
      </c>
      <c r="U867" s="123" t="str">
        <f>IF('表格编辑 '!W867="","",'表格编辑 '!W867)</f>
        <v/>
      </c>
      <c r="V867" s="123" t="str">
        <f>IF('表格编辑 '!X867="","",'表格编辑 '!X867)</f>
        <v/>
      </c>
      <c r="W867" s="123" t="str">
        <f>IF('表格编辑 '!Y867="","",'表格编辑 '!Y867)</f>
        <v/>
      </c>
      <c r="X867" s="123" t="str">
        <f>IF('表格编辑 '!Z867="","",'表格编辑 '!Z867)</f>
        <v/>
      </c>
      <c r="Y867" s="123" t="str">
        <f>IF('表格编辑 '!AA867="","",'表格编辑 '!AA867)</f>
        <v/>
      </c>
      <c r="Z867" s="123" t="str">
        <f>IF('表格编辑 '!AB867="","",'表格编辑 '!AB867)</f>
        <v/>
      </c>
      <c r="AA867" s="123" t="str">
        <f>IF('表格编辑 '!AC867="","",'表格编辑 '!AC867)</f>
        <v/>
      </c>
      <c r="AB867" s="123" t="str">
        <f>IF('表格编辑 '!AD867="","",'表格编辑 '!AD867)</f>
        <v/>
      </c>
      <c r="AC867" s="123" t="str">
        <f>IF('表格编辑 '!AE867="","",'表格编辑 '!AE867)</f>
        <v/>
      </c>
      <c r="AD867" s="123">
        <f>IF('表格编辑 '!AF867="","",'表格编辑 '!AF867)</f>
        <v>140454</v>
      </c>
    </row>
    <row r="868" spans="1:30">
      <c r="A868" s="123">
        <f>IF('表格编辑 '!A868="","",'表格编辑 '!A868)</f>
        <v>40455</v>
      </c>
      <c r="B868" s="123">
        <f>IF('表格编辑 '!B868="","",'表格编辑 '!B868)</f>
        <v>50040</v>
      </c>
      <c r="C868" s="123">
        <f>IF('表格编辑 '!E868="","",'表格编辑 '!E868)</f>
        <v>39</v>
      </c>
      <c r="D868" s="123" t="str">
        <f>IF('表格编辑 '!F868="","",'表格编辑 '!F868)</f>
        <v>AI_born_event(RECEIVER, ARG0, ARG1, ARG2, ARG3,ARG4)</v>
      </c>
      <c r="E868" s="123" t="str">
        <f>IF('表格编辑 '!G868="","",'表格编辑 '!G868)</f>
        <v>AI_update_event(RECEIVER, ARG0, ARG1, ARG2, ARG3,ARG4)</v>
      </c>
      <c r="F868" s="123" t="str">
        <f>IF('表格编辑 '!H868="","",'表格编辑 '!H868)</f>
        <v/>
      </c>
      <c r="G868" s="123" t="str">
        <f>IF('表格编辑 '!I868="","",'表格编辑 '!I868)</f>
        <v/>
      </c>
      <c r="H868" s="123" t="str">
        <f>IF('表格编辑 '!J868="","",'表格编辑 '!J868)</f>
        <v>test_deadth_event(RECEIVER, ARG0, ARG1, ARG2, ARG3,ARG4)</v>
      </c>
      <c r="I868" s="123">
        <f>IF('表格编辑 '!K868="","",'表格编辑 '!K868)</f>
        <v>1</v>
      </c>
      <c r="J868" s="123">
        <f>IF('表格编辑 '!L868="","",'表格编辑 '!L868)</f>
        <v>1968</v>
      </c>
      <c r="K868" s="123">
        <f>IF('表格编辑 '!M868="","",'表格编辑 '!M868)</f>
        <v>1170</v>
      </c>
      <c r="L868" s="123" t="str">
        <f>IF('表格编辑 '!N868="","",'表格编辑 '!N868)</f>
        <v/>
      </c>
      <c r="M868" s="123" t="str">
        <f>IF('表格编辑 '!O868="","",'表格编辑 '!O868)</f>
        <v/>
      </c>
      <c r="N868" s="123" t="str">
        <f>IF('表格编辑 '!P868="","",'表格编辑 '!P868)</f>
        <v/>
      </c>
      <c r="O868" s="123" t="str">
        <f>IF('表格编辑 '!Q868="","",'表格编辑 '!Q868)</f>
        <v/>
      </c>
      <c r="P868" s="123" t="str">
        <f>IF('表格编辑 '!R868="","",'表格编辑 '!R868)</f>
        <v/>
      </c>
      <c r="Q868" s="123">
        <f>IF('表格编辑 '!S868="","",'表格编辑 '!S868)</f>
        <v>320</v>
      </c>
      <c r="R868" s="123" t="str">
        <f>IF('表格编辑 '!T868="","",'表格编辑 '!T868)</f>
        <v/>
      </c>
      <c r="S868" s="123" t="str">
        <f>IF('表格编辑 '!U868="","",'表格编辑 '!U868)</f>
        <v/>
      </c>
      <c r="T868" s="123" t="str">
        <f>IF('表格编辑 '!V868="","",'表格编辑 '!V868)</f>
        <v/>
      </c>
      <c r="U868" s="123" t="str">
        <f>IF('表格编辑 '!W868="","",'表格编辑 '!W868)</f>
        <v/>
      </c>
      <c r="V868" s="123" t="str">
        <f>IF('表格编辑 '!X868="","",'表格编辑 '!X868)</f>
        <v/>
      </c>
      <c r="W868" s="123" t="str">
        <f>IF('表格编辑 '!Y868="","",'表格编辑 '!Y868)</f>
        <v/>
      </c>
      <c r="X868" s="123" t="str">
        <f>IF('表格编辑 '!Z868="","",'表格编辑 '!Z868)</f>
        <v/>
      </c>
      <c r="Y868" s="123" t="str">
        <f>IF('表格编辑 '!AA868="","",'表格编辑 '!AA868)</f>
        <v/>
      </c>
      <c r="Z868" s="123" t="str">
        <f>IF('表格编辑 '!AB868="","",'表格编辑 '!AB868)</f>
        <v/>
      </c>
      <c r="AA868" s="123" t="str">
        <f>IF('表格编辑 '!AC868="","",'表格编辑 '!AC868)</f>
        <v/>
      </c>
      <c r="AB868" s="123" t="str">
        <f>IF('表格编辑 '!AD868="","",'表格编辑 '!AD868)</f>
        <v/>
      </c>
      <c r="AC868" s="123" t="str">
        <f>IF('表格编辑 '!AE868="","",'表格编辑 '!AE868)</f>
        <v/>
      </c>
      <c r="AD868" s="123">
        <f>IF('表格编辑 '!AF868="","",'表格编辑 '!AF868)</f>
        <v>140455</v>
      </c>
    </row>
    <row r="869" spans="1:30">
      <c r="A869" s="123">
        <f>IF('表格编辑 '!A869="","",'表格编辑 '!A869)</f>
        <v>40456</v>
      </c>
      <c r="B869" s="123">
        <f>IF('表格编辑 '!B869="","",'表格编辑 '!B869)</f>
        <v>50038</v>
      </c>
      <c r="C869" s="123">
        <f>IF('表格编辑 '!E869="","",'表格编辑 '!E869)</f>
        <v>39</v>
      </c>
      <c r="D869" s="123" t="str">
        <f>IF('表格编辑 '!F869="","",'表格编辑 '!F869)</f>
        <v>AI_born_event(RECEIVER, ARG0, ARG1, ARG2, ARG3,ARG4)</v>
      </c>
      <c r="E869" s="123" t="str">
        <f>IF('表格编辑 '!G869="","",'表格编辑 '!G869)</f>
        <v>AI_update_event(RECEIVER, ARG0, ARG1, ARG2, ARG3,ARG4)</v>
      </c>
      <c r="F869" s="123" t="str">
        <f>IF('表格编辑 '!H869="","",'表格编辑 '!H869)</f>
        <v/>
      </c>
      <c r="G869" s="123" t="str">
        <f>IF('表格编辑 '!I869="","",'表格编辑 '!I869)</f>
        <v/>
      </c>
      <c r="H869" s="123" t="str">
        <f>IF('表格编辑 '!J869="","",'表格编辑 '!J869)</f>
        <v>test_deadth_event(RECEIVER, ARG0, ARG1, ARG2, ARG3,ARG4)</v>
      </c>
      <c r="I869" s="123">
        <f>IF('表格编辑 '!K869="","",'表格编辑 '!K869)</f>
        <v>1</v>
      </c>
      <c r="J869" s="123">
        <f>IF('表格编辑 '!L869="","",'表格编辑 '!L869)</f>
        <v>1514</v>
      </c>
      <c r="K869" s="123">
        <f>IF('表格编辑 '!M869="","",'表格编辑 '!M869)</f>
        <v>1170</v>
      </c>
      <c r="L869" s="123" t="str">
        <f>IF('表格编辑 '!N869="","",'表格编辑 '!N869)</f>
        <v/>
      </c>
      <c r="M869" s="123" t="str">
        <f>IF('表格编辑 '!O869="","",'表格编辑 '!O869)</f>
        <v/>
      </c>
      <c r="N869" s="123" t="str">
        <f>IF('表格编辑 '!P869="","",'表格编辑 '!P869)</f>
        <v/>
      </c>
      <c r="O869" s="123" t="str">
        <f>IF('表格编辑 '!Q869="","",'表格编辑 '!Q869)</f>
        <v/>
      </c>
      <c r="P869" s="123" t="str">
        <f>IF('表格编辑 '!R869="","",'表格编辑 '!R869)</f>
        <v/>
      </c>
      <c r="Q869" s="123">
        <f>IF('表格编辑 '!S869="","",'表格编辑 '!S869)</f>
        <v>320</v>
      </c>
      <c r="R869" s="123" t="str">
        <f>IF('表格编辑 '!T869="","",'表格编辑 '!T869)</f>
        <v/>
      </c>
      <c r="S869" s="123" t="str">
        <f>IF('表格编辑 '!U869="","",'表格编辑 '!U869)</f>
        <v/>
      </c>
      <c r="T869" s="123" t="str">
        <f>IF('表格编辑 '!V869="","",'表格编辑 '!V869)</f>
        <v/>
      </c>
      <c r="U869" s="123" t="str">
        <f>IF('表格编辑 '!W869="","",'表格编辑 '!W869)</f>
        <v/>
      </c>
      <c r="V869" s="123" t="str">
        <f>IF('表格编辑 '!X869="","",'表格编辑 '!X869)</f>
        <v/>
      </c>
      <c r="W869" s="123" t="str">
        <f>IF('表格编辑 '!Y869="","",'表格编辑 '!Y869)</f>
        <v/>
      </c>
      <c r="X869" s="123" t="str">
        <f>IF('表格编辑 '!Z869="","",'表格编辑 '!Z869)</f>
        <v/>
      </c>
      <c r="Y869" s="123" t="str">
        <f>IF('表格编辑 '!AA869="","",'表格编辑 '!AA869)</f>
        <v/>
      </c>
      <c r="Z869" s="123" t="str">
        <f>IF('表格编辑 '!AB869="","",'表格编辑 '!AB869)</f>
        <v/>
      </c>
      <c r="AA869" s="123" t="str">
        <f>IF('表格编辑 '!AC869="","",'表格编辑 '!AC869)</f>
        <v/>
      </c>
      <c r="AB869" s="123" t="str">
        <f>IF('表格编辑 '!AD869="","",'表格编辑 '!AD869)</f>
        <v/>
      </c>
      <c r="AC869" s="123" t="str">
        <f>IF('表格编辑 '!AE869="","",'表格编辑 '!AE869)</f>
        <v/>
      </c>
      <c r="AD869" s="123">
        <f>IF('表格编辑 '!AF869="","",'表格编辑 '!AF869)</f>
        <v>140456</v>
      </c>
    </row>
    <row r="870" spans="1:30">
      <c r="A870" s="123">
        <f>IF('表格编辑 '!A870="","",'表格编辑 '!A870)</f>
        <v>40457</v>
      </c>
      <c r="B870" s="123">
        <f>IF('表格编辑 '!B870="","",'表格编辑 '!B870)</f>
        <v>50093</v>
      </c>
      <c r="C870" s="123">
        <f>IF('表格编辑 '!E870="","",'表格编辑 '!E870)</f>
        <v>39</v>
      </c>
      <c r="D870" s="123" t="str">
        <f>IF('表格编辑 '!F870="","",'表格编辑 '!F870)</f>
        <v>AI_born_event(RECEIVER, ARG0, ARG1, ARG2, ARG3,ARG4)</v>
      </c>
      <c r="E870" s="123" t="str">
        <f>IF('表格编辑 '!G870="","",'表格编辑 '!G870)</f>
        <v>AI_update_event(RECEIVER, ARG0, ARG1, ARG2, ARG3,ARG4)</v>
      </c>
      <c r="F870" s="123" t="str">
        <f>IF('表格编辑 '!H870="","",'表格编辑 '!H870)</f>
        <v/>
      </c>
      <c r="G870" s="123" t="str">
        <f>IF('表格编辑 '!I870="","",'表格编辑 '!I870)</f>
        <v/>
      </c>
      <c r="H870" s="123" t="str">
        <f>IF('表格编辑 '!J870="","",'表格编辑 '!J870)</f>
        <v>test_deadth_event(RECEIVER, ARG0, ARG1, ARG2, ARG3,ARG4)</v>
      </c>
      <c r="I870" s="123">
        <f>IF('表格编辑 '!K870="","",'表格编辑 '!K870)</f>
        <v>1</v>
      </c>
      <c r="J870" s="123">
        <f>IF('表格编辑 '!L870="","",'表格编辑 '!L870)</f>
        <v>1278</v>
      </c>
      <c r="K870" s="123">
        <f>IF('表格编辑 '!M870="","",'表格编辑 '!M870)</f>
        <v>1170</v>
      </c>
      <c r="L870" s="123" t="str">
        <f>IF('表格编辑 '!N870="","",'表格编辑 '!N870)</f>
        <v/>
      </c>
      <c r="M870" s="123" t="str">
        <f>IF('表格编辑 '!O870="","",'表格编辑 '!O870)</f>
        <v/>
      </c>
      <c r="N870" s="123" t="str">
        <f>IF('表格编辑 '!P870="","",'表格编辑 '!P870)</f>
        <v/>
      </c>
      <c r="O870" s="123" t="str">
        <f>IF('表格编辑 '!Q870="","",'表格编辑 '!Q870)</f>
        <v/>
      </c>
      <c r="P870" s="123" t="str">
        <f>IF('表格编辑 '!R870="","",'表格编辑 '!R870)</f>
        <v/>
      </c>
      <c r="Q870" s="123">
        <f>IF('表格编辑 '!S870="","",'表格编辑 '!S870)</f>
        <v>320</v>
      </c>
      <c r="R870" s="123" t="str">
        <f>IF('表格编辑 '!T870="","",'表格编辑 '!T870)</f>
        <v/>
      </c>
      <c r="S870" s="123" t="str">
        <f>IF('表格编辑 '!U870="","",'表格编辑 '!U870)</f>
        <v/>
      </c>
      <c r="T870" s="123" t="str">
        <f>IF('表格编辑 '!V870="","",'表格编辑 '!V870)</f>
        <v/>
      </c>
      <c r="U870" s="123" t="str">
        <f>IF('表格编辑 '!W870="","",'表格编辑 '!W870)</f>
        <v/>
      </c>
      <c r="V870" s="123" t="str">
        <f>IF('表格编辑 '!X870="","",'表格编辑 '!X870)</f>
        <v/>
      </c>
      <c r="W870" s="123" t="str">
        <f>IF('表格编辑 '!Y870="","",'表格编辑 '!Y870)</f>
        <v/>
      </c>
      <c r="X870" s="123" t="str">
        <f>IF('表格编辑 '!Z870="","",'表格编辑 '!Z870)</f>
        <v/>
      </c>
      <c r="Y870" s="123" t="str">
        <f>IF('表格编辑 '!AA870="","",'表格编辑 '!AA870)</f>
        <v/>
      </c>
      <c r="Z870" s="123" t="str">
        <f>IF('表格编辑 '!AB870="","",'表格编辑 '!AB870)</f>
        <v/>
      </c>
      <c r="AA870" s="123" t="str">
        <f>IF('表格编辑 '!AC870="","",'表格编辑 '!AC870)</f>
        <v/>
      </c>
      <c r="AB870" s="123" t="str">
        <f>IF('表格编辑 '!AD870="","",'表格编辑 '!AD870)</f>
        <v/>
      </c>
      <c r="AC870" s="123" t="str">
        <f>IF('表格编辑 '!AE870="","",'表格编辑 '!AE870)</f>
        <v/>
      </c>
      <c r="AD870" s="123">
        <f>IF('表格编辑 '!AF870="","",'表格编辑 '!AF870)</f>
        <v>140457</v>
      </c>
    </row>
    <row r="871" spans="1:30">
      <c r="A871" s="123">
        <f>IF('表格编辑 '!A871="","",'表格编辑 '!A871)</f>
        <v>40458</v>
      </c>
      <c r="B871" s="123">
        <f>IF('表格编辑 '!B871="","",'表格编辑 '!B871)</f>
        <v>50120</v>
      </c>
      <c r="C871" s="123">
        <f>IF('表格编辑 '!E871="","",'表格编辑 '!E871)</f>
        <v>39</v>
      </c>
      <c r="D871" s="123" t="str">
        <f>IF('表格编辑 '!F871="","",'表格编辑 '!F871)</f>
        <v>AI_born_event(RECEIVER, ARG0, ARG1, ARG2, ARG3,ARG4)</v>
      </c>
      <c r="E871" s="123" t="str">
        <f>IF('表格编辑 '!G871="","",'表格编辑 '!G871)</f>
        <v>AI_update_event(RECEIVER, ARG0, ARG1, ARG2, ARG3,ARG4)</v>
      </c>
      <c r="F871" s="123" t="str">
        <f>IF('表格编辑 '!H871="","",'表格编辑 '!H871)</f>
        <v/>
      </c>
      <c r="G871" s="123" t="str">
        <f>IF('表格编辑 '!I871="","",'表格编辑 '!I871)</f>
        <v/>
      </c>
      <c r="H871" s="123" t="str">
        <f>IF('表格编辑 '!J871="","",'表格编辑 '!J871)</f>
        <v>test_deadth_event(RECEIVER, ARG0, ARG1, ARG2, ARG3,ARG4)</v>
      </c>
      <c r="I871" s="123">
        <f>IF('表格编辑 '!K871="","",'表格编辑 '!K871)</f>
        <v>1</v>
      </c>
      <c r="J871" s="123">
        <f>IF('表格编辑 '!L871="","",'表格编辑 '!L871)</f>
        <v>1182</v>
      </c>
      <c r="K871" s="123">
        <f>IF('表格编辑 '!M871="","",'表格编辑 '!M871)</f>
        <v>1170</v>
      </c>
      <c r="L871" s="123" t="str">
        <f>IF('表格编辑 '!N871="","",'表格编辑 '!N871)</f>
        <v/>
      </c>
      <c r="M871" s="123" t="str">
        <f>IF('表格编辑 '!O871="","",'表格编辑 '!O871)</f>
        <v/>
      </c>
      <c r="N871" s="123" t="str">
        <f>IF('表格编辑 '!P871="","",'表格编辑 '!P871)</f>
        <v/>
      </c>
      <c r="O871" s="123" t="str">
        <f>IF('表格编辑 '!Q871="","",'表格编辑 '!Q871)</f>
        <v/>
      </c>
      <c r="P871" s="123" t="str">
        <f>IF('表格编辑 '!R871="","",'表格编辑 '!R871)</f>
        <v/>
      </c>
      <c r="Q871" s="123">
        <f>IF('表格编辑 '!S871="","",'表格编辑 '!S871)</f>
        <v>320</v>
      </c>
      <c r="R871" s="123" t="str">
        <f>IF('表格编辑 '!T871="","",'表格编辑 '!T871)</f>
        <v/>
      </c>
      <c r="S871" s="123" t="str">
        <f>IF('表格编辑 '!U871="","",'表格编辑 '!U871)</f>
        <v/>
      </c>
      <c r="T871" s="123" t="str">
        <f>IF('表格编辑 '!V871="","",'表格编辑 '!V871)</f>
        <v/>
      </c>
      <c r="U871" s="123" t="str">
        <f>IF('表格编辑 '!W871="","",'表格编辑 '!W871)</f>
        <v/>
      </c>
      <c r="V871" s="123" t="str">
        <f>IF('表格编辑 '!X871="","",'表格编辑 '!X871)</f>
        <v/>
      </c>
      <c r="W871" s="123" t="str">
        <f>IF('表格编辑 '!Y871="","",'表格编辑 '!Y871)</f>
        <v/>
      </c>
      <c r="X871" s="123" t="str">
        <f>IF('表格编辑 '!Z871="","",'表格编辑 '!Z871)</f>
        <v/>
      </c>
      <c r="Y871" s="123" t="str">
        <f>IF('表格编辑 '!AA871="","",'表格编辑 '!AA871)</f>
        <v/>
      </c>
      <c r="Z871" s="123" t="str">
        <f>IF('表格编辑 '!AB871="","",'表格编辑 '!AB871)</f>
        <v/>
      </c>
      <c r="AA871" s="123" t="str">
        <f>IF('表格编辑 '!AC871="","",'表格编辑 '!AC871)</f>
        <v/>
      </c>
      <c r="AB871" s="123" t="str">
        <f>IF('表格编辑 '!AD871="","",'表格编辑 '!AD871)</f>
        <v/>
      </c>
      <c r="AC871" s="123" t="str">
        <f>IF('表格编辑 '!AE871="","",'表格编辑 '!AE871)</f>
        <v/>
      </c>
      <c r="AD871" s="123">
        <f>IF('表格编辑 '!AF871="","",'表格编辑 '!AF871)</f>
        <v>140458</v>
      </c>
    </row>
    <row r="872" spans="1:30">
      <c r="A872" s="123">
        <f>IF('表格编辑 '!A872="","",'表格编辑 '!A872)</f>
        <v>40459</v>
      </c>
      <c r="B872" s="123">
        <f>IF('表格编辑 '!B872="","",'表格编辑 '!B872)</f>
        <v>50062</v>
      </c>
      <c r="C872" s="123">
        <f>IF('表格编辑 '!E872="","",'表格编辑 '!E872)</f>
        <v>39</v>
      </c>
      <c r="D872" s="123" t="str">
        <f>IF('表格编辑 '!F872="","",'表格编辑 '!F872)</f>
        <v>AI_born_event(RECEIVER, ARG0, ARG1, ARG2, ARG3,ARG4)</v>
      </c>
      <c r="E872" s="123" t="str">
        <f>IF('表格编辑 '!G872="","",'表格编辑 '!G872)</f>
        <v>AI_update_event(RECEIVER, ARG0, ARG1, ARG2, ARG3,ARG4)</v>
      </c>
      <c r="F872" s="123" t="str">
        <f>IF('表格编辑 '!H872="","",'表格编辑 '!H872)</f>
        <v/>
      </c>
      <c r="G872" s="123" t="str">
        <f>IF('表格编辑 '!I872="","",'表格编辑 '!I872)</f>
        <v/>
      </c>
      <c r="H872" s="123" t="str">
        <f>IF('表格编辑 '!J872="","",'表格编辑 '!J872)</f>
        <v>test_deadth_event(RECEIVER, ARG0, ARG1, ARG2, ARG3,ARG4)</v>
      </c>
      <c r="I872" s="123">
        <f>IF('表格编辑 '!K872="","",'表格编辑 '!K872)</f>
        <v>1</v>
      </c>
      <c r="J872" s="123">
        <f>IF('表格编辑 '!L872="","",'表格编辑 '!L872)</f>
        <v>422</v>
      </c>
      <c r="K872" s="123">
        <f>IF('表格编辑 '!M872="","",'表格编辑 '!M872)</f>
        <v>1170</v>
      </c>
      <c r="L872" s="123" t="str">
        <f>IF('表格编辑 '!N872="","",'表格编辑 '!N872)</f>
        <v/>
      </c>
      <c r="M872" s="123" t="str">
        <f>IF('表格编辑 '!O872="","",'表格编辑 '!O872)</f>
        <v/>
      </c>
      <c r="N872" s="123" t="str">
        <f>IF('表格编辑 '!P872="","",'表格编辑 '!P872)</f>
        <v/>
      </c>
      <c r="O872" s="123" t="str">
        <f>IF('表格编辑 '!Q872="","",'表格编辑 '!Q872)</f>
        <v/>
      </c>
      <c r="P872" s="123" t="str">
        <f>IF('表格编辑 '!R872="","",'表格编辑 '!R872)</f>
        <v/>
      </c>
      <c r="Q872" s="123">
        <f>IF('表格编辑 '!S872="","",'表格编辑 '!S872)</f>
        <v>320</v>
      </c>
      <c r="R872" s="123" t="str">
        <f>IF('表格编辑 '!T872="","",'表格编辑 '!T872)</f>
        <v/>
      </c>
      <c r="S872" s="123" t="str">
        <f>IF('表格编辑 '!U872="","",'表格编辑 '!U872)</f>
        <v/>
      </c>
      <c r="T872" s="123" t="str">
        <f>IF('表格编辑 '!V872="","",'表格编辑 '!V872)</f>
        <v/>
      </c>
      <c r="U872" s="123" t="str">
        <f>IF('表格编辑 '!W872="","",'表格编辑 '!W872)</f>
        <v/>
      </c>
      <c r="V872" s="123" t="str">
        <f>IF('表格编辑 '!X872="","",'表格编辑 '!X872)</f>
        <v/>
      </c>
      <c r="W872" s="123" t="str">
        <f>IF('表格编辑 '!Y872="","",'表格编辑 '!Y872)</f>
        <v/>
      </c>
      <c r="X872" s="123" t="str">
        <f>IF('表格编辑 '!Z872="","",'表格编辑 '!Z872)</f>
        <v/>
      </c>
      <c r="Y872" s="123" t="str">
        <f>IF('表格编辑 '!AA872="","",'表格编辑 '!AA872)</f>
        <v/>
      </c>
      <c r="Z872" s="123" t="str">
        <f>IF('表格编辑 '!AB872="","",'表格编辑 '!AB872)</f>
        <v/>
      </c>
      <c r="AA872" s="123" t="str">
        <f>IF('表格编辑 '!AC872="","",'表格编辑 '!AC872)</f>
        <v/>
      </c>
      <c r="AB872" s="123" t="str">
        <f>IF('表格编辑 '!AD872="","",'表格编辑 '!AD872)</f>
        <v/>
      </c>
      <c r="AC872" s="123" t="str">
        <f>IF('表格编辑 '!AE872="","",'表格编辑 '!AE872)</f>
        <v/>
      </c>
      <c r="AD872" s="123">
        <f>IF('表格编辑 '!AF872="","",'表格编辑 '!AF872)</f>
        <v>140459</v>
      </c>
    </row>
    <row r="873" spans="1:30">
      <c r="A873" s="123">
        <f>IF('表格编辑 '!A873="","",'表格编辑 '!A873)</f>
        <v>40460</v>
      </c>
      <c r="B873" s="123">
        <f>IF('表格编辑 '!B873="","",'表格编辑 '!B873)</f>
        <v>50039</v>
      </c>
      <c r="C873" s="123">
        <f>IF('表格编辑 '!E873="","",'表格编辑 '!E873)</f>
        <v>39</v>
      </c>
      <c r="D873" s="123" t="str">
        <f>IF('表格编辑 '!F873="","",'表格编辑 '!F873)</f>
        <v>AI_born_event(RECEIVER, ARG0, ARG1, ARG2, ARG3,ARG4)</v>
      </c>
      <c r="E873" s="123" t="str">
        <f>IF('表格编辑 '!G873="","",'表格编辑 '!G873)</f>
        <v>AI_update_event(RECEIVER, ARG0, ARG1, ARG2, ARG3,ARG4)</v>
      </c>
      <c r="F873" s="123" t="str">
        <f>IF('表格编辑 '!H873="","",'表格编辑 '!H873)</f>
        <v/>
      </c>
      <c r="G873" s="123" t="str">
        <f>IF('表格编辑 '!I873="","",'表格编辑 '!I873)</f>
        <v/>
      </c>
      <c r="H873" s="123" t="str">
        <f>IF('表格编辑 '!J873="","",'表格编辑 '!J873)</f>
        <v>test_deadth_event(RECEIVER, ARG0, ARG1, ARG2, ARG3,ARG4)</v>
      </c>
      <c r="I873" s="123">
        <f>IF('表格编辑 '!K873="","",'表格编辑 '!K873)</f>
        <v>1</v>
      </c>
      <c r="J873" s="123">
        <f>IF('表格编辑 '!L873="","",'表格编辑 '!L873)</f>
        <v>1002</v>
      </c>
      <c r="K873" s="123">
        <f>IF('表格编辑 '!M873="","",'表格编辑 '!M873)</f>
        <v>1170</v>
      </c>
      <c r="L873" s="123" t="str">
        <f>IF('表格编辑 '!N873="","",'表格编辑 '!N873)</f>
        <v/>
      </c>
      <c r="M873" s="123" t="str">
        <f>IF('表格编辑 '!O873="","",'表格编辑 '!O873)</f>
        <v/>
      </c>
      <c r="N873" s="123" t="str">
        <f>IF('表格编辑 '!P873="","",'表格编辑 '!P873)</f>
        <v/>
      </c>
      <c r="O873" s="123" t="str">
        <f>IF('表格编辑 '!Q873="","",'表格编辑 '!Q873)</f>
        <v/>
      </c>
      <c r="P873" s="123" t="str">
        <f>IF('表格编辑 '!R873="","",'表格编辑 '!R873)</f>
        <v/>
      </c>
      <c r="Q873" s="123">
        <f>IF('表格编辑 '!S873="","",'表格编辑 '!S873)</f>
        <v>320</v>
      </c>
      <c r="R873" s="123" t="str">
        <f>IF('表格编辑 '!T873="","",'表格编辑 '!T873)</f>
        <v/>
      </c>
      <c r="S873" s="123" t="str">
        <f>IF('表格编辑 '!U873="","",'表格编辑 '!U873)</f>
        <v/>
      </c>
      <c r="T873" s="123" t="str">
        <f>IF('表格编辑 '!V873="","",'表格编辑 '!V873)</f>
        <v/>
      </c>
      <c r="U873" s="123" t="str">
        <f>IF('表格编辑 '!W873="","",'表格编辑 '!W873)</f>
        <v/>
      </c>
      <c r="V873" s="123" t="str">
        <f>IF('表格编辑 '!X873="","",'表格编辑 '!X873)</f>
        <v/>
      </c>
      <c r="W873" s="123" t="str">
        <f>IF('表格编辑 '!Y873="","",'表格编辑 '!Y873)</f>
        <v/>
      </c>
      <c r="X873" s="123" t="str">
        <f>IF('表格编辑 '!Z873="","",'表格编辑 '!Z873)</f>
        <v/>
      </c>
      <c r="Y873" s="123" t="str">
        <f>IF('表格编辑 '!AA873="","",'表格编辑 '!AA873)</f>
        <v/>
      </c>
      <c r="Z873" s="123" t="str">
        <f>IF('表格编辑 '!AB873="","",'表格编辑 '!AB873)</f>
        <v/>
      </c>
      <c r="AA873" s="123" t="str">
        <f>IF('表格编辑 '!AC873="","",'表格编辑 '!AC873)</f>
        <v/>
      </c>
      <c r="AB873" s="123" t="str">
        <f>IF('表格编辑 '!AD873="","",'表格编辑 '!AD873)</f>
        <v/>
      </c>
      <c r="AC873" s="123" t="str">
        <f>IF('表格编辑 '!AE873="","",'表格编辑 '!AE873)</f>
        <v/>
      </c>
      <c r="AD873" s="123">
        <f>IF('表格编辑 '!AF873="","",'表格编辑 '!AF873)</f>
        <v>140460</v>
      </c>
    </row>
    <row r="874" spans="1:30">
      <c r="A874" s="123">
        <f>IF('表格编辑 '!A874="","",'表格编辑 '!A874)</f>
        <v>40461</v>
      </c>
      <c r="B874" s="123">
        <f>IF('表格编辑 '!B874="","",'表格编辑 '!B874)</f>
        <v>50016</v>
      </c>
      <c r="C874" s="123">
        <f>IF('表格编辑 '!E874="","",'表格编辑 '!E874)</f>
        <v>39</v>
      </c>
      <c r="D874" s="123" t="str">
        <f>IF('表格编辑 '!F874="","",'表格编辑 '!F874)</f>
        <v>AI_born_event(RECEIVER, ARG0, ARG1, ARG2, ARG3,ARG4)</v>
      </c>
      <c r="E874" s="123" t="str">
        <f>IF('表格编辑 '!G874="","",'表格编辑 '!G874)</f>
        <v>AI_update_event(RECEIVER, ARG0, ARG1, ARG2, ARG3,ARG4)</v>
      </c>
      <c r="F874" s="123" t="str">
        <f>IF('表格编辑 '!H874="","",'表格编辑 '!H874)</f>
        <v/>
      </c>
      <c r="G874" s="123" t="str">
        <f>IF('表格编辑 '!I874="","",'表格编辑 '!I874)</f>
        <v/>
      </c>
      <c r="H874" s="123" t="str">
        <f>IF('表格编辑 '!J874="","",'表格编辑 '!J874)</f>
        <v>test_deadth_event(RECEIVER, ARG0, ARG1, ARG2, ARG3,ARG4)</v>
      </c>
      <c r="I874" s="123">
        <f>IF('表格编辑 '!K874="","",'表格编辑 '!K874)</f>
        <v>1</v>
      </c>
      <c r="J874" s="123">
        <f>IF('表格编辑 '!L874="","",'表格编辑 '!L874)</f>
        <v>1602</v>
      </c>
      <c r="K874" s="123">
        <f>IF('表格编辑 '!M874="","",'表格编辑 '!M874)</f>
        <v>1170</v>
      </c>
      <c r="L874" s="123" t="str">
        <f>IF('表格编辑 '!N874="","",'表格编辑 '!N874)</f>
        <v/>
      </c>
      <c r="M874" s="123" t="str">
        <f>IF('表格编辑 '!O874="","",'表格编辑 '!O874)</f>
        <v/>
      </c>
      <c r="N874" s="123" t="str">
        <f>IF('表格编辑 '!P874="","",'表格编辑 '!P874)</f>
        <v/>
      </c>
      <c r="O874" s="123" t="str">
        <f>IF('表格编辑 '!Q874="","",'表格编辑 '!Q874)</f>
        <v/>
      </c>
      <c r="P874" s="123" t="str">
        <f>IF('表格编辑 '!R874="","",'表格编辑 '!R874)</f>
        <v/>
      </c>
      <c r="Q874" s="123">
        <f>IF('表格编辑 '!S874="","",'表格编辑 '!S874)</f>
        <v>320</v>
      </c>
      <c r="R874" s="123" t="str">
        <f>IF('表格编辑 '!T874="","",'表格编辑 '!T874)</f>
        <v/>
      </c>
      <c r="S874" s="123" t="str">
        <f>IF('表格编辑 '!U874="","",'表格编辑 '!U874)</f>
        <v/>
      </c>
      <c r="T874" s="123" t="str">
        <f>IF('表格编辑 '!V874="","",'表格编辑 '!V874)</f>
        <v/>
      </c>
      <c r="U874" s="123" t="str">
        <f>IF('表格编辑 '!W874="","",'表格编辑 '!W874)</f>
        <v/>
      </c>
      <c r="V874" s="123" t="str">
        <f>IF('表格编辑 '!X874="","",'表格编辑 '!X874)</f>
        <v/>
      </c>
      <c r="W874" s="123" t="str">
        <f>IF('表格编辑 '!Y874="","",'表格编辑 '!Y874)</f>
        <v/>
      </c>
      <c r="X874" s="123" t="str">
        <f>IF('表格编辑 '!Z874="","",'表格编辑 '!Z874)</f>
        <v/>
      </c>
      <c r="Y874" s="123" t="str">
        <f>IF('表格编辑 '!AA874="","",'表格编辑 '!AA874)</f>
        <v/>
      </c>
      <c r="Z874" s="123" t="str">
        <f>IF('表格编辑 '!AB874="","",'表格编辑 '!AB874)</f>
        <v/>
      </c>
      <c r="AA874" s="123" t="str">
        <f>IF('表格编辑 '!AC874="","",'表格编辑 '!AC874)</f>
        <v/>
      </c>
      <c r="AB874" s="123" t="str">
        <f>IF('表格编辑 '!AD874="","",'表格编辑 '!AD874)</f>
        <v/>
      </c>
      <c r="AC874" s="123" t="str">
        <f>IF('表格编辑 '!AE874="","",'表格编辑 '!AE874)</f>
        <v/>
      </c>
      <c r="AD874" s="123">
        <f>IF('表格编辑 '!AF874="","",'表格编辑 '!AF874)</f>
        <v>140461</v>
      </c>
    </row>
    <row r="875" spans="1:30">
      <c r="A875" s="123">
        <f>IF('表格编辑 '!A875="","",'表格编辑 '!A875)</f>
        <v>40462</v>
      </c>
      <c r="B875" s="123">
        <f>IF('表格编辑 '!B875="","",'表格编辑 '!B875)</f>
        <v>50114</v>
      </c>
      <c r="C875" s="123">
        <f>IF('表格编辑 '!E875="","",'表格编辑 '!E875)</f>
        <v>39</v>
      </c>
      <c r="D875" s="123" t="str">
        <f>IF('表格编辑 '!F875="","",'表格编辑 '!F875)</f>
        <v>AI_born_event(RECEIVER, ARG0, ARG1, ARG2, ARG3,ARG4)</v>
      </c>
      <c r="E875" s="123" t="str">
        <f>IF('表格编辑 '!G875="","",'表格编辑 '!G875)</f>
        <v>AI_update_event(RECEIVER, ARG0, ARG1, ARG2, ARG3,ARG4)</v>
      </c>
      <c r="F875" s="123" t="str">
        <f>IF('表格编辑 '!H875="","",'表格编辑 '!H875)</f>
        <v/>
      </c>
      <c r="G875" s="123" t="str">
        <f>IF('表格编辑 '!I875="","",'表格编辑 '!I875)</f>
        <v/>
      </c>
      <c r="H875" s="123" t="str">
        <f>IF('表格编辑 '!J875="","",'表格编辑 '!J875)</f>
        <v>test_deadth_event(RECEIVER, ARG0, ARG1, ARG2, ARG3,ARG4)</v>
      </c>
      <c r="I875" s="123">
        <f>IF('表格编辑 '!K875="","",'表格编辑 '!K875)</f>
        <v>1</v>
      </c>
      <c r="J875" s="123">
        <f>IF('表格编辑 '!L875="","",'表格编辑 '!L875)</f>
        <v>430</v>
      </c>
      <c r="K875" s="123">
        <f>IF('表格编辑 '!M875="","",'表格编辑 '!M875)</f>
        <v>1170</v>
      </c>
      <c r="L875" s="123" t="str">
        <f>IF('表格编辑 '!N875="","",'表格编辑 '!N875)</f>
        <v/>
      </c>
      <c r="M875" s="123" t="str">
        <f>IF('表格编辑 '!O875="","",'表格编辑 '!O875)</f>
        <v/>
      </c>
      <c r="N875" s="123" t="str">
        <f>IF('表格编辑 '!P875="","",'表格编辑 '!P875)</f>
        <v/>
      </c>
      <c r="O875" s="123" t="str">
        <f>IF('表格编辑 '!Q875="","",'表格编辑 '!Q875)</f>
        <v/>
      </c>
      <c r="P875" s="123" t="str">
        <f>IF('表格编辑 '!R875="","",'表格编辑 '!R875)</f>
        <v/>
      </c>
      <c r="Q875" s="123">
        <f>IF('表格编辑 '!S875="","",'表格编辑 '!S875)</f>
        <v>320</v>
      </c>
      <c r="R875" s="123" t="str">
        <f>IF('表格编辑 '!T875="","",'表格编辑 '!T875)</f>
        <v/>
      </c>
      <c r="S875" s="123" t="str">
        <f>IF('表格编辑 '!U875="","",'表格编辑 '!U875)</f>
        <v/>
      </c>
      <c r="T875" s="123" t="str">
        <f>IF('表格编辑 '!V875="","",'表格编辑 '!V875)</f>
        <v/>
      </c>
      <c r="U875" s="123" t="str">
        <f>IF('表格编辑 '!W875="","",'表格编辑 '!W875)</f>
        <v/>
      </c>
      <c r="V875" s="123" t="str">
        <f>IF('表格编辑 '!X875="","",'表格编辑 '!X875)</f>
        <v/>
      </c>
      <c r="W875" s="123" t="str">
        <f>IF('表格编辑 '!Y875="","",'表格编辑 '!Y875)</f>
        <v/>
      </c>
      <c r="X875" s="123" t="str">
        <f>IF('表格编辑 '!Z875="","",'表格编辑 '!Z875)</f>
        <v/>
      </c>
      <c r="Y875" s="123" t="str">
        <f>IF('表格编辑 '!AA875="","",'表格编辑 '!AA875)</f>
        <v/>
      </c>
      <c r="Z875" s="123" t="str">
        <f>IF('表格编辑 '!AB875="","",'表格编辑 '!AB875)</f>
        <v/>
      </c>
      <c r="AA875" s="123" t="str">
        <f>IF('表格编辑 '!AC875="","",'表格编辑 '!AC875)</f>
        <v/>
      </c>
      <c r="AB875" s="123" t="str">
        <f>IF('表格编辑 '!AD875="","",'表格编辑 '!AD875)</f>
        <v/>
      </c>
      <c r="AC875" s="123" t="str">
        <f>IF('表格编辑 '!AE875="","",'表格编辑 '!AE875)</f>
        <v/>
      </c>
      <c r="AD875" s="123">
        <f>IF('表格编辑 '!AF875="","",'表格编辑 '!AF875)</f>
        <v>140462</v>
      </c>
    </row>
    <row r="876" spans="1:30">
      <c r="A876" s="123">
        <f>IF('表格编辑 '!A876="","",'表格编辑 '!A876)</f>
        <v>40463</v>
      </c>
      <c r="B876" s="123">
        <f>IF('表格编辑 '!B876="","",'表格编辑 '!B876)</f>
        <v>50015</v>
      </c>
      <c r="C876" s="123">
        <f>IF('表格编辑 '!E876="","",'表格编辑 '!E876)</f>
        <v>39</v>
      </c>
      <c r="D876" s="123" t="str">
        <f>IF('表格编辑 '!F876="","",'表格编辑 '!F876)</f>
        <v>AI_born_event(RECEIVER, ARG0, ARG1, ARG2, ARG3,ARG4)</v>
      </c>
      <c r="E876" s="123" t="str">
        <f>IF('表格编辑 '!G876="","",'表格编辑 '!G876)</f>
        <v>AI_update_event(RECEIVER, ARG0, ARG1, ARG2, ARG3,ARG4)</v>
      </c>
      <c r="F876" s="123" t="str">
        <f>IF('表格编辑 '!H876="","",'表格编辑 '!H876)</f>
        <v/>
      </c>
      <c r="G876" s="123" t="str">
        <f>IF('表格编辑 '!I876="","",'表格编辑 '!I876)</f>
        <v/>
      </c>
      <c r="H876" s="123" t="str">
        <f>IF('表格编辑 '!J876="","",'表格编辑 '!J876)</f>
        <v>test_deadth_event(RECEIVER, ARG0, ARG1, ARG2, ARG3,ARG4)</v>
      </c>
      <c r="I876" s="123">
        <f>IF('表格编辑 '!K876="","",'表格编辑 '!K876)</f>
        <v>1</v>
      </c>
      <c r="J876" s="123">
        <f>IF('表格编辑 '!L876="","",'表格编辑 '!L876)</f>
        <v>1958</v>
      </c>
      <c r="K876" s="123">
        <f>IF('表格编辑 '!M876="","",'表格编辑 '!M876)</f>
        <v>1170</v>
      </c>
      <c r="L876" s="123" t="str">
        <f>IF('表格编辑 '!N876="","",'表格编辑 '!N876)</f>
        <v/>
      </c>
      <c r="M876" s="123" t="str">
        <f>IF('表格编辑 '!O876="","",'表格编辑 '!O876)</f>
        <v/>
      </c>
      <c r="N876" s="123" t="str">
        <f>IF('表格编辑 '!P876="","",'表格编辑 '!P876)</f>
        <v/>
      </c>
      <c r="O876" s="123" t="str">
        <f>IF('表格编辑 '!Q876="","",'表格编辑 '!Q876)</f>
        <v/>
      </c>
      <c r="P876" s="123" t="str">
        <f>IF('表格编辑 '!R876="","",'表格编辑 '!R876)</f>
        <v/>
      </c>
      <c r="Q876" s="123">
        <f>IF('表格编辑 '!S876="","",'表格编辑 '!S876)</f>
        <v>320</v>
      </c>
      <c r="R876" s="123" t="str">
        <f>IF('表格编辑 '!T876="","",'表格编辑 '!T876)</f>
        <v/>
      </c>
      <c r="S876" s="123" t="str">
        <f>IF('表格编辑 '!U876="","",'表格编辑 '!U876)</f>
        <v/>
      </c>
      <c r="T876" s="123" t="str">
        <f>IF('表格编辑 '!V876="","",'表格编辑 '!V876)</f>
        <v/>
      </c>
      <c r="U876" s="123" t="str">
        <f>IF('表格编辑 '!W876="","",'表格编辑 '!W876)</f>
        <v/>
      </c>
      <c r="V876" s="123" t="str">
        <f>IF('表格编辑 '!X876="","",'表格编辑 '!X876)</f>
        <v/>
      </c>
      <c r="W876" s="123" t="str">
        <f>IF('表格编辑 '!Y876="","",'表格编辑 '!Y876)</f>
        <v/>
      </c>
      <c r="X876" s="123" t="str">
        <f>IF('表格编辑 '!Z876="","",'表格编辑 '!Z876)</f>
        <v/>
      </c>
      <c r="Y876" s="123" t="str">
        <f>IF('表格编辑 '!AA876="","",'表格编辑 '!AA876)</f>
        <v/>
      </c>
      <c r="Z876" s="123" t="str">
        <f>IF('表格编辑 '!AB876="","",'表格编辑 '!AB876)</f>
        <v/>
      </c>
      <c r="AA876" s="123" t="str">
        <f>IF('表格编辑 '!AC876="","",'表格编辑 '!AC876)</f>
        <v/>
      </c>
      <c r="AB876" s="123" t="str">
        <f>IF('表格编辑 '!AD876="","",'表格编辑 '!AD876)</f>
        <v/>
      </c>
      <c r="AC876" s="123" t="str">
        <f>IF('表格编辑 '!AE876="","",'表格编辑 '!AE876)</f>
        <v/>
      </c>
      <c r="AD876" s="123">
        <f>IF('表格编辑 '!AF876="","",'表格编辑 '!AF876)</f>
        <v>140463</v>
      </c>
    </row>
    <row r="877" spans="1:30">
      <c r="A877" s="123">
        <f>IF('表格编辑 '!A877="","",'表格编辑 '!A877)</f>
        <v>40464</v>
      </c>
      <c r="B877" s="123">
        <f>IF('表格编辑 '!B877="","",'表格编辑 '!B877)</f>
        <v>50096</v>
      </c>
      <c r="C877" s="123">
        <f>IF('表格编辑 '!E877="","",'表格编辑 '!E877)</f>
        <v>39</v>
      </c>
      <c r="D877" s="123" t="str">
        <f>IF('表格编辑 '!F877="","",'表格编辑 '!F877)</f>
        <v>AI_born_event(RECEIVER, ARG0, ARG1, ARG2, ARG3,ARG4)</v>
      </c>
      <c r="E877" s="123" t="str">
        <f>IF('表格编辑 '!G877="","",'表格编辑 '!G877)</f>
        <v>AI_update_event(RECEIVER, ARG0, ARG1, ARG2, ARG3,ARG4)</v>
      </c>
      <c r="F877" s="123" t="str">
        <f>IF('表格编辑 '!H877="","",'表格编辑 '!H877)</f>
        <v/>
      </c>
      <c r="G877" s="123" t="str">
        <f>IF('表格编辑 '!I877="","",'表格编辑 '!I877)</f>
        <v/>
      </c>
      <c r="H877" s="123" t="str">
        <f>IF('表格编辑 '!J877="","",'表格编辑 '!J877)</f>
        <v>test_deadth_event(RECEIVER, ARG0, ARG1, ARG2, ARG3,ARG4)</v>
      </c>
      <c r="I877" s="123">
        <f>IF('表格编辑 '!K877="","",'表格编辑 '!K877)</f>
        <v>1</v>
      </c>
      <c r="J877" s="123">
        <f>IF('表格编辑 '!L877="","",'表格编辑 '!L877)</f>
        <v>1322</v>
      </c>
      <c r="K877" s="123">
        <f>IF('表格编辑 '!M877="","",'表格编辑 '!M877)</f>
        <v>1170</v>
      </c>
      <c r="L877" s="123" t="str">
        <f>IF('表格编辑 '!N877="","",'表格编辑 '!N877)</f>
        <v/>
      </c>
      <c r="M877" s="123" t="str">
        <f>IF('表格编辑 '!O877="","",'表格编辑 '!O877)</f>
        <v/>
      </c>
      <c r="N877" s="123" t="str">
        <f>IF('表格编辑 '!P877="","",'表格编辑 '!P877)</f>
        <v/>
      </c>
      <c r="O877" s="123" t="str">
        <f>IF('表格编辑 '!Q877="","",'表格编辑 '!Q877)</f>
        <v/>
      </c>
      <c r="P877" s="123" t="str">
        <f>IF('表格编辑 '!R877="","",'表格编辑 '!R877)</f>
        <v/>
      </c>
      <c r="Q877" s="123">
        <f>IF('表格编辑 '!S877="","",'表格编辑 '!S877)</f>
        <v>320</v>
      </c>
      <c r="R877" s="123" t="str">
        <f>IF('表格编辑 '!T877="","",'表格编辑 '!T877)</f>
        <v/>
      </c>
      <c r="S877" s="123" t="str">
        <f>IF('表格编辑 '!U877="","",'表格编辑 '!U877)</f>
        <v/>
      </c>
      <c r="T877" s="123" t="str">
        <f>IF('表格编辑 '!V877="","",'表格编辑 '!V877)</f>
        <v/>
      </c>
      <c r="U877" s="123" t="str">
        <f>IF('表格编辑 '!W877="","",'表格编辑 '!W877)</f>
        <v/>
      </c>
      <c r="V877" s="123" t="str">
        <f>IF('表格编辑 '!X877="","",'表格编辑 '!X877)</f>
        <v/>
      </c>
      <c r="W877" s="123" t="str">
        <f>IF('表格编辑 '!Y877="","",'表格编辑 '!Y877)</f>
        <v/>
      </c>
      <c r="X877" s="123" t="str">
        <f>IF('表格编辑 '!Z877="","",'表格编辑 '!Z877)</f>
        <v/>
      </c>
      <c r="Y877" s="123" t="str">
        <f>IF('表格编辑 '!AA877="","",'表格编辑 '!AA877)</f>
        <v/>
      </c>
      <c r="Z877" s="123" t="str">
        <f>IF('表格编辑 '!AB877="","",'表格编辑 '!AB877)</f>
        <v/>
      </c>
      <c r="AA877" s="123" t="str">
        <f>IF('表格编辑 '!AC877="","",'表格编辑 '!AC877)</f>
        <v/>
      </c>
      <c r="AB877" s="123" t="str">
        <f>IF('表格编辑 '!AD877="","",'表格编辑 '!AD877)</f>
        <v/>
      </c>
      <c r="AC877" s="123" t="str">
        <f>IF('表格编辑 '!AE877="","",'表格编辑 '!AE877)</f>
        <v/>
      </c>
      <c r="AD877" s="123">
        <f>IF('表格编辑 '!AF877="","",'表格编辑 '!AF877)</f>
        <v>140464</v>
      </c>
    </row>
    <row r="878" spans="1:30">
      <c r="A878" s="123">
        <f>IF('表格编辑 '!A878="","",'表格编辑 '!A878)</f>
        <v>40465</v>
      </c>
      <c r="B878" s="123">
        <f>IF('表格编辑 '!B878="","",'表格编辑 '!B878)</f>
        <v>50087</v>
      </c>
      <c r="C878" s="123">
        <f>IF('表格编辑 '!E878="","",'表格编辑 '!E878)</f>
        <v>39</v>
      </c>
      <c r="D878" s="123" t="str">
        <f>IF('表格编辑 '!F878="","",'表格编辑 '!F878)</f>
        <v>AI_born_event(RECEIVER, ARG0, ARG1, ARG2, ARG3,ARG4)</v>
      </c>
      <c r="E878" s="123" t="str">
        <f>IF('表格编辑 '!G878="","",'表格编辑 '!G878)</f>
        <v>AI_update_event(RECEIVER, ARG0, ARG1, ARG2, ARG3,ARG4)</v>
      </c>
      <c r="F878" s="123" t="str">
        <f>IF('表格编辑 '!H878="","",'表格编辑 '!H878)</f>
        <v/>
      </c>
      <c r="G878" s="123" t="str">
        <f>IF('表格编辑 '!I878="","",'表格编辑 '!I878)</f>
        <v/>
      </c>
      <c r="H878" s="123" t="str">
        <f>IF('表格编辑 '!J878="","",'表格编辑 '!J878)</f>
        <v>test_deadth_event(RECEIVER, ARG0, ARG1, ARG2, ARG3,ARG4)</v>
      </c>
      <c r="I878" s="123">
        <f>IF('表格编辑 '!K878="","",'表格编辑 '!K878)</f>
        <v>1</v>
      </c>
      <c r="J878" s="123">
        <f>IF('表格编辑 '!L878="","",'表格编辑 '!L878)</f>
        <v>1210</v>
      </c>
      <c r="K878" s="123">
        <f>IF('表格编辑 '!M878="","",'表格编辑 '!M878)</f>
        <v>1170</v>
      </c>
      <c r="L878" s="123" t="str">
        <f>IF('表格编辑 '!N878="","",'表格编辑 '!N878)</f>
        <v/>
      </c>
      <c r="M878" s="123" t="str">
        <f>IF('表格编辑 '!O878="","",'表格编辑 '!O878)</f>
        <v/>
      </c>
      <c r="N878" s="123" t="str">
        <f>IF('表格编辑 '!P878="","",'表格编辑 '!P878)</f>
        <v/>
      </c>
      <c r="O878" s="123" t="str">
        <f>IF('表格编辑 '!Q878="","",'表格编辑 '!Q878)</f>
        <v/>
      </c>
      <c r="P878" s="123" t="str">
        <f>IF('表格编辑 '!R878="","",'表格编辑 '!R878)</f>
        <v/>
      </c>
      <c r="Q878" s="123">
        <f>IF('表格编辑 '!S878="","",'表格编辑 '!S878)</f>
        <v>320</v>
      </c>
      <c r="R878" s="123" t="str">
        <f>IF('表格编辑 '!T878="","",'表格编辑 '!T878)</f>
        <v/>
      </c>
      <c r="S878" s="123" t="str">
        <f>IF('表格编辑 '!U878="","",'表格编辑 '!U878)</f>
        <v/>
      </c>
      <c r="T878" s="123" t="str">
        <f>IF('表格编辑 '!V878="","",'表格编辑 '!V878)</f>
        <v/>
      </c>
      <c r="U878" s="123" t="str">
        <f>IF('表格编辑 '!W878="","",'表格编辑 '!W878)</f>
        <v/>
      </c>
      <c r="V878" s="123" t="str">
        <f>IF('表格编辑 '!X878="","",'表格编辑 '!X878)</f>
        <v/>
      </c>
      <c r="W878" s="123" t="str">
        <f>IF('表格编辑 '!Y878="","",'表格编辑 '!Y878)</f>
        <v/>
      </c>
      <c r="X878" s="123" t="str">
        <f>IF('表格编辑 '!Z878="","",'表格编辑 '!Z878)</f>
        <v/>
      </c>
      <c r="Y878" s="123" t="str">
        <f>IF('表格编辑 '!AA878="","",'表格编辑 '!AA878)</f>
        <v/>
      </c>
      <c r="Z878" s="123" t="str">
        <f>IF('表格编辑 '!AB878="","",'表格编辑 '!AB878)</f>
        <v/>
      </c>
      <c r="AA878" s="123" t="str">
        <f>IF('表格编辑 '!AC878="","",'表格编辑 '!AC878)</f>
        <v/>
      </c>
      <c r="AB878" s="123" t="str">
        <f>IF('表格编辑 '!AD878="","",'表格编辑 '!AD878)</f>
        <v/>
      </c>
      <c r="AC878" s="123" t="str">
        <f>IF('表格编辑 '!AE878="","",'表格编辑 '!AE878)</f>
        <v/>
      </c>
      <c r="AD878" s="123">
        <f>IF('表格编辑 '!AF878="","",'表格编辑 '!AF878)</f>
        <v>140465</v>
      </c>
    </row>
    <row r="879" spans="1:30">
      <c r="A879" s="123">
        <f>IF('表格编辑 '!A879="","",'表格编辑 '!A879)</f>
        <v>40466</v>
      </c>
      <c r="B879" s="123">
        <f>IF('表格编辑 '!B879="","",'表格编辑 '!B879)</f>
        <v>50127</v>
      </c>
      <c r="C879" s="123">
        <f>IF('表格编辑 '!E879="","",'表格编辑 '!E879)</f>
        <v>44</v>
      </c>
      <c r="D879" s="123" t="str">
        <f>IF('表格编辑 '!F879="","",'表格编辑 '!F879)</f>
        <v>AI_born_event(RECEIVER, ARG0, ARG1, ARG2, ARG3,ARG4)</v>
      </c>
      <c r="E879" s="123" t="str">
        <f>IF('表格编辑 '!G879="","",'表格编辑 '!G879)</f>
        <v>AI_update_event(RECEIVER, ARG0, ARG1, ARG2, ARG3,ARG4)</v>
      </c>
      <c r="F879" s="123" t="str">
        <f>IF('表格编辑 '!H879="","",'表格编辑 '!H879)</f>
        <v/>
      </c>
      <c r="G879" s="123" t="str">
        <f>IF('表格编辑 '!I879="","",'表格编辑 '!I879)</f>
        <v/>
      </c>
      <c r="H879" s="123" t="str">
        <f>IF('表格编辑 '!J879="","",'表格编辑 '!J879)</f>
        <v>test_deadth_event(RECEIVER, ARG0, ARG1, ARG2, ARG3,ARG4)</v>
      </c>
      <c r="I879" s="123">
        <f>IF('表格编辑 '!K879="","",'表格编辑 '!K879)</f>
        <v>1</v>
      </c>
      <c r="J879" s="123">
        <f>IF('表格编辑 '!L879="","",'表格编辑 '!L879)</f>
        <v>894</v>
      </c>
      <c r="K879" s="123">
        <f>IF('表格编辑 '!M879="","",'表格编辑 '!M879)</f>
        <v>1320</v>
      </c>
      <c r="L879" s="123" t="str">
        <f>IF('表格编辑 '!N879="","",'表格编辑 '!N879)</f>
        <v/>
      </c>
      <c r="M879" s="123" t="str">
        <f>IF('表格编辑 '!O879="","",'表格编辑 '!O879)</f>
        <v/>
      </c>
      <c r="N879" s="123" t="str">
        <f>IF('表格编辑 '!P879="","",'表格编辑 '!P879)</f>
        <v/>
      </c>
      <c r="O879" s="123" t="str">
        <f>IF('表格编辑 '!Q879="","",'表格编辑 '!Q879)</f>
        <v/>
      </c>
      <c r="P879" s="123" t="str">
        <f>IF('表格编辑 '!R879="","",'表格编辑 '!R879)</f>
        <v/>
      </c>
      <c r="Q879" s="123">
        <f>IF('表格编辑 '!S879="","",'表格编辑 '!S879)</f>
        <v>320</v>
      </c>
      <c r="R879" s="123" t="str">
        <f>IF('表格编辑 '!T879="","",'表格编辑 '!T879)</f>
        <v/>
      </c>
      <c r="S879" s="123" t="str">
        <f>IF('表格编辑 '!U879="","",'表格编辑 '!U879)</f>
        <v/>
      </c>
      <c r="T879" s="123" t="str">
        <f>IF('表格编辑 '!V879="","",'表格编辑 '!V879)</f>
        <v/>
      </c>
      <c r="U879" s="123" t="str">
        <f>IF('表格编辑 '!W879="","",'表格编辑 '!W879)</f>
        <v/>
      </c>
      <c r="V879" s="123" t="str">
        <f>IF('表格编辑 '!X879="","",'表格编辑 '!X879)</f>
        <v/>
      </c>
      <c r="W879" s="123" t="str">
        <f>IF('表格编辑 '!Y879="","",'表格编辑 '!Y879)</f>
        <v/>
      </c>
      <c r="X879" s="123" t="str">
        <f>IF('表格编辑 '!Z879="","",'表格编辑 '!Z879)</f>
        <v/>
      </c>
      <c r="Y879" s="123" t="str">
        <f>IF('表格编辑 '!AA879="","",'表格编辑 '!AA879)</f>
        <v/>
      </c>
      <c r="Z879" s="123" t="str">
        <f>IF('表格编辑 '!AB879="","",'表格编辑 '!AB879)</f>
        <v/>
      </c>
      <c r="AA879" s="123" t="str">
        <f>IF('表格编辑 '!AC879="","",'表格编辑 '!AC879)</f>
        <v/>
      </c>
      <c r="AB879" s="123" t="str">
        <f>IF('表格编辑 '!AD879="","",'表格编辑 '!AD879)</f>
        <v/>
      </c>
      <c r="AC879" s="123" t="str">
        <f>IF('表格编辑 '!AE879="","",'表格编辑 '!AE879)</f>
        <v/>
      </c>
      <c r="AD879" s="123">
        <f>IF('表格编辑 '!AF879="","",'表格编辑 '!AF879)</f>
        <v>140466</v>
      </c>
    </row>
    <row r="880" spans="1:30">
      <c r="A880" s="123">
        <f>IF('表格编辑 '!A880="","",'表格编辑 '!A880)</f>
        <v>40467</v>
      </c>
      <c r="B880" s="123">
        <f>IF('表格编辑 '!B880="","",'表格编辑 '!B880)</f>
        <v>50003</v>
      </c>
      <c r="C880" s="123">
        <f>IF('表格编辑 '!E880="","",'表格编辑 '!E880)</f>
        <v>44</v>
      </c>
      <c r="D880" s="123" t="str">
        <f>IF('表格编辑 '!F880="","",'表格编辑 '!F880)</f>
        <v>AI_born_event(RECEIVER, ARG0, ARG1, ARG2, ARG3,ARG4)</v>
      </c>
      <c r="E880" s="123" t="str">
        <f>IF('表格编辑 '!G880="","",'表格编辑 '!G880)</f>
        <v>AI_update_event(RECEIVER, ARG0, ARG1, ARG2, ARG3,ARG4)</v>
      </c>
      <c r="F880" s="123" t="str">
        <f>IF('表格编辑 '!H880="","",'表格编辑 '!H880)</f>
        <v/>
      </c>
      <c r="G880" s="123" t="str">
        <f>IF('表格编辑 '!I880="","",'表格编辑 '!I880)</f>
        <v/>
      </c>
      <c r="H880" s="123" t="str">
        <f>IF('表格编辑 '!J880="","",'表格编辑 '!J880)</f>
        <v>test_deadth_event(RECEIVER, ARG0, ARG1, ARG2, ARG3,ARG4)</v>
      </c>
      <c r="I880" s="123">
        <f>IF('表格编辑 '!K880="","",'表格编辑 '!K880)</f>
        <v>1</v>
      </c>
      <c r="J880" s="123">
        <f>IF('表格编辑 '!L880="","",'表格编辑 '!L880)</f>
        <v>2430</v>
      </c>
      <c r="K880" s="123">
        <f>IF('表格编辑 '!M880="","",'表格编辑 '!M880)</f>
        <v>1320</v>
      </c>
      <c r="L880" s="123" t="str">
        <f>IF('表格编辑 '!N880="","",'表格编辑 '!N880)</f>
        <v/>
      </c>
      <c r="M880" s="123" t="str">
        <f>IF('表格编辑 '!O880="","",'表格编辑 '!O880)</f>
        <v/>
      </c>
      <c r="N880" s="123" t="str">
        <f>IF('表格编辑 '!P880="","",'表格编辑 '!P880)</f>
        <v/>
      </c>
      <c r="O880" s="123" t="str">
        <f>IF('表格编辑 '!Q880="","",'表格编辑 '!Q880)</f>
        <v/>
      </c>
      <c r="P880" s="123" t="str">
        <f>IF('表格编辑 '!R880="","",'表格编辑 '!R880)</f>
        <v/>
      </c>
      <c r="Q880" s="123">
        <f>IF('表格编辑 '!S880="","",'表格编辑 '!S880)</f>
        <v>320</v>
      </c>
      <c r="R880" s="123" t="str">
        <f>IF('表格编辑 '!T880="","",'表格编辑 '!T880)</f>
        <v/>
      </c>
      <c r="S880" s="123" t="str">
        <f>IF('表格编辑 '!U880="","",'表格编辑 '!U880)</f>
        <v/>
      </c>
      <c r="T880" s="123" t="str">
        <f>IF('表格编辑 '!V880="","",'表格编辑 '!V880)</f>
        <v/>
      </c>
      <c r="U880" s="123" t="str">
        <f>IF('表格编辑 '!W880="","",'表格编辑 '!W880)</f>
        <v/>
      </c>
      <c r="V880" s="123" t="str">
        <f>IF('表格编辑 '!X880="","",'表格编辑 '!X880)</f>
        <v/>
      </c>
      <c r="W880" s="123" t="str">
        <f>IF('表格编辑 '!Y880="","",'表格编辑 '!Y880)</f>
        <v/>
      </c>
      <c r="X880" s="123" t="str">
        <f>IF('表格编辑 '!Z880="","",'表格编辑 '!Z880)</f>
        <v/>
      </c>
      <c r="Y880" s="123" t="str">
        <f>IF('表格编辑 '!AA880="","",'表格编辑 '!AA880)</f>
        <v/>
      </c>
      <c r="Z880" s="123" t="str">
        <f>IF('表格编辑 '!AB880="","",'表格编辑 '!AB880)</f>
        <v/>
      </c>
      <c r="AA880" s="123" t="str">
        <f>IF('表格编辑 '!AC880="","",'表格编辑 '!AC880)</f>
        <v/>
      </c>
      <c r="AB880" s="123" t="str">
        <f>IF('表格编辑 '!AD880="","",'表格编辑 '!AD880)</f>
        <v/>
      </c>
      <c r="AC880" s="123" t="str">
        <f>IF('表格编辑 '!AE880="","",'表格编辑 '!AE880)</f>
        <v/>
      </c>
      <c r="AD880" s="123">
        <f>IF('表格编辑 '!AF880="","",'表格编辑 '!AF880)</f>
        <v>140467</v>
      </c>
    </row>
    <row r="881" spans="1:30">
      <c r="A881" s="123">
        <f>IF('表格编辑 '!A881="","",'表格编辑 '!A881)</f>
        <v>40468</v>
      </c>
      <c r="B881" s="123">
        <f>IF('表格编辑 '!B881="","",'表格编辑 '!B881)</f>
        <v>50002</v>
      </c>
      <c r="C881" s="123">
        <f>IF('表格编辑 '!E881="","",'表格编辑 '!E881)</f>
        <v>44</v>
      </c>
      <c r="D881" s="123" t="str">
        <f>IF('表格编辑 '!F881="","",'表格编辑 '!F881)</f>
        <v>AI_born_event(RECEIVER, ARG0, ARG1, ARG2, ARG3,ARG4)</v>
      </c>
      <c r="E881" s="123" t="str">
        <f>IF('表格编辑 '!G881="","",'表格编辑 '!G881)</f>
        <v>AI_update_event(RECEIVER, ARG0, ARG1, ARG2, ARG3,ARG4)</v>
      </c>
      <c r="F881" s="123" t="str">
        <f>IF('表格编辑 '!H881="","",'表格编辑 '!H881)</f>
        <v/>
      </c>
      <c r="G881" s="123" t="str">
        <f>IF('表格编辑 '!I881="","",'表格编辑 '!I881)</f>
        <v/>
      </c>
      <c r="H881" s="123" t="str">
        <f>IF('表格编辑 '!J881="","",'表格编辑 '!J881)</f>
        <v>test_deadth_event(RECEIVER, ARG0, ARG1, ARG2, ARG3,ARG4)</v>
      </c>
      <c r="I881" s="123">
        <f>IF('表格编辑 '!K881="","",'表格编辑 '!K881)</f>
        <v>1</v>
      </c>
      <c r="J881" s="123">
        <f>IF('表格编辑 '!L881="","",'表格编辑 '!L881)</f>
        <v>790</v>
      </c>
      <c r="K881" s="123">
        <f>IF('表格编辑 '!M881="","",'表格编辑 '!M881)</f>
        <v>1320</v>
      </c>
      <c r="L881" s="123" t="str">
        <f>IF('表格编辑 '!N881="","",'表格编辑 '!N881)</f>
        <v/>
      </c>
      <c r="M881" s="123" t="str">
        <f>IF('表格编辑 '!O881="","",'表格编辑 '!O881)</f>
        <v/>
      </c>
      <c r="N881" s="123" t="str">
        <f>IF('表格编辑 '!P881="","",'表格编辑 '!P881)</f>
        <v/>
      </c>
      <c r="O881" s="123" t="str">
        <f>IF('表格编辑 '!Q881="","",'表格编辑 '!Q881)</f>
        <v/>
      </c>
      <c r="P881" s="123" t="str">
        <f>IF('表格编辑 '!R881="","",'表格编辑 '!R881)</f>
        <v/>
      </c>
      <c r="Q881" s="123">
        <f>IF('表格编辑 '!S881="","",'表格编辑 '!S881)</f>
        <v>320</v>
      </c>
      <c r="R881" s="123" t="str">
        <f>IF('表格编辑 '!T881="","",'表格编辑 '!T881)</f>
        <v/>
      </c>
      <c r="S881" s="123" t="str">
        <f>IF('表格编辑 '!U881="","",'表格编辑 '!U881)</f>
        <v/>
      </c>
      <c r="T881" s="123" t="str">
        <f>IF('表格编辑 '!V881="","",'表格编辑 '!V881)</f>
        <v/>
      </c>
      <c r="U881" s="123" t="str">
        <f>IF('表格编辑 '!W881="","",'表格编辑 '!W881)</f>
        <v/>
      </c>
      <c r="V881" s="123" t="str">
        <f>IF('表格编辑 '!X881="","",'表格编辑 '!X881)</f>
        <v/>
      </c>
      <c r="W881" s="123" t="str">
        <f>IF('表格编辑 '!Y881="","",'表格编辑 '!Y881)</f>
        <v/>
      </c>
      <c r="X881" s="123" t="str">
        <f>IF('表格编辑 '!Z881="","",'表格编辑 '!Z881)</f>
        <v/>
      </c>
      <c r="Y881" s="123" t="str">
        <f>IF('表格编辑 '!AA881="","",'表格编辑 '!AA881)</f>
        <v/>
      </c>
      <c r="Z881" s="123" t="str">
        <f>IF('表格编辑 '!AB881="","",'表格编辑 '!AB881)</f>
        <v/>
      </c>
      <c r="AA881" s="123" t="str">
        <f>IF('表格编辑 '!AC881="","",'表格编辑 '!AC881)</f>
        <v/>
      </c>
      <c r="AB881" s="123" t="str">
        <f>IF('表格编辑 '!AD881="","",'表格编辑 '!AD881)</f>
        <v/>
      </c>
      <c r="AC881" s="123" t="str">
        <f>IF('表格编辑 '!AE881="","",'表格编辑 '!AE881)</f>
        <v/>
      </c>
      <c r="AD881" s="123">
        <f>IF('表格编辑 '!AF881="","",'表格编辑 '!AF881)</f>
        <v>140468</v>
      </c>
    </row>
    <row r="882" spans="1:30">
      <c r="A882" s="123">
        <f>IF('表格编辑 '!A882="","",'表格编辑 '!A882)</f>
        <v>40469</v>
      </c>
      <c r="B882" s="123">
        <f>IF('表格编辑 '!B882="","",'表格编辑 '!B882)</f>
        <v>50052</v>
      </c>
      <c r="C882" s="123">
        <f>IF('表格编辑 '!E882="","",'表格编辑 '!E882)</f>
        <v>44</v>
      </c>
      <c r="D882" s="123" t="str">
        <f>IF('表格编辑 '!F882="","",'表格编辑 '!F882)</f>
        <v>AI_born_event(RECEIVER, ARG0, ARG1, ARG2, ARG3,ARG4)</v>
      </c>
      <c r="E882" s="123" t="str">
        <f>IF('表格编辑 '!G882="","",'表格编辑 '!G882)</f>
        <v>AI_update_event(RECEIVER, ARG0, ARG1, ARG2, ARG3,ARG4)</v>
      </c>
      <c r="F882" s="123" t="str">
        <f>IF('表格编辑 '!H882="","",'表格编辑 '!H882)</f>
        <v/>
      </c>
      <c r="G882" s="123" t="str">
        <f>IF('表格编辑 '!I882="","",'表格编辑 '!I882)</f>
        <v/>
      </c>
      <c r="H882" s="123" t="str">
        <f>IF('表格编辑 '!J882="","",'表格编辑 '!J882)</f>
        <v>test_deadth_event(RECEIVER, ARG0, ARG1, ARG2, ARG3,ARG4)</v>
      </c>
      <c r="I882" s="123">
        <f>IF('表格编辑 '!K882="","",'表格编辑 '!K882)</f>
        <v>1</v>
      </c>
      <c r="J882" s="123">
        <f>IF('表格编辑 '!L882="","",'表格编辑 '!L882)</f>
        <v>2238</v>
      </c>
      <c r="K882" s="123">
        <f>IF('表格编辑 '!M882="","",'表格编辑 '!M882)</f>
        <v>1320</v>
      </c>
      <c r="L882" s="123" t="str">
        <f>IF('表格编辑 '!N882="","",'表格编辑 '!N882)</f>
        <v/>
      </c>
      <c r="M882" s="123" t="str">
        <f>IF('表格编辑 '!O882="","",'表格编辑 '!O882)</f>
        <v/>
      </c>
      <c r="N882" s="123" t="str">
        <f>IF('表格编辑 '!P882="","",'表格编辑 '!P882)</f>
        <v/>
      </c>
      <c r="O882" s="123" t="str">
        <f>IF('表格编辑 '!Q882="","",'表格编辑 '!Q882)</f>
        <v/>
      </c>
      <c r="P882" s="123" t="str">
        <f>IF('表格编辑 '!R882="","",'表格编辑 '!R882)</f>
        <v/>
      </c>
      <c r="Q882" s="123">
        <f>IF('表格编辑 '!S882="","",'表格编辑 '!S882)</f>
        <v>320</v>
      </c>
      <c r="R882" s="123" t="str">
        <f>IF('表格编辑 '!T882="","",'表格编辑 '!T882)</f>
        <v/>
      </c>
      <c r="S882" s="123" t="str">
        <f>IF('表格编辑 '!U882="","",'表格编辑 '!U882)</f>
        <v/>
      </c>
      <c r="T882" s="123" t="str">
        <f>IF('表格编辑 '!V882="","",'表格编辑 '!V882)</f>
        <v/>
      </c>
      <c r="U882" s="123" t="str">
        <f>IF('表格编辑 '!W882="","",'表格编辑 '!W882)</f>
        <v/>
      </c>
      <c r="V882" s="123" t="str">
        <f>IF('表格编辑 '!X882="","",'表格编辑 '!X882)</f>
        <v/>
      </c>
      <c r="W882" s="123" t="str">
        <f>IF('表格编辑 '!Y882="","",'表格编辑 '!Y882)</f>
        <v/>
      </c>
      <c r="X882" s="123" t="str">
        <f>IF('表格编辑 '!Z882="","",'表格编辑 '!Z882)</f>
        <v/>
      </c>
      <c r="Y882" s="123" t="str">
        <f>IF('表格编辑 '!AA882="","",'表格编辑 '!AA882)</f>
        <v/>
      </c>
      <c r="Z882" s="123" t="str">
        <f>IF('表格编辑 '!AB882="","",'表格编辑 '!AB882)</f>
        <v/>
      </c>
      <c r="AA882" s="123" t="str">
        <f>IF('表格编辑 '!AC882="","",'表格编辑 '!AC882)</f>
        <v/>
      </c>
      <c r="AB882" s="123" t="str">
        <f>IF('表格编辑 '!AD882="","",'表格编辑 '!AD882)</f>
        <v/>
      </c>
      <c r="AC882" s="123" t="str">
        <f>IF('表格编辑 '!AE882="","",'表格编辑 '!AE882)</f>
        <v/>
      </c>
      <c r="AD882" s="123">
        <f>IF('表格编辑 '!AF882="","",'表格编辑 '!AF882)</f>
        <v>140469</v>
      </c>
    </row>
    <row r="883" spans="1:30">
      <c r="A883" s="123">
        <f>IF('表格编辑 '!A883="","",'表格编辑 '!A883)</f>
        <v>40470</v>
      </c>
      <c r="B883" s="123">
        <f>IF('表格编辑 '!B883="","",'表格编辑 '!B883)</f>
        <v>50040</v>
      </c>
      <c r="C883" s="123">
        <f>IF('表格编辑 '!E883="","",'表格编辑 '!E883)</f>
        <v>44</v>
      </c>
      <c r="D883" s="123" t="str">
        <f>IF('表格编辑 '!F883="","",'表格编辑 '!F883)</f>
        <v>AI_born_event(RECEIVER, ARG0, ARG1, ARG2, ARG3,ARG4)</v>
      </c>
      <c r="E883" s="123" t="str">
        <f>IF('表格编辑 '!G883="","",'表格编辑 '!G883)</f>
        <v>AI_update_event(RECEIVER, ARG0, ARG1, ARG2, ARG3,ARG4)</v>
      </c>
      <c r="F883" s="123" t="str">
        <f>IF('表格编辑 '!H883="","",'表格编辑 '!H883)</f>
        <v/>
      </c>
      <c r="G883" s="123" t="str">
        <f>IF('表格编辑 '!I883="","",'表格编辑 '!I883)</f>
        <v/>
      </c>
      <c r="H883" s="123" t="str">
        <f>IF('表格编辑 '!J883="","",'表格编辑 '!J883)</f>
        <v>test_deadth_event(RECEIVER, ARG0, ARG1, ARG2, ARG3,ARG4)</v>
      </c>
      <c r="I883" s="123">
        <f>IF('表格编辑 '!K883="","",'表格编辑 '!K883)</f>
        <v>1</v>
      </c>
      <c r="J883" s="123">
        <f>IF('表格编辑 '!L883="","",'表格编辑 '!L883)</f>
        <v>2978</v>
      </c>
      <c r="K883" s="123">
        <f>IF('表格编辑 '!M883="","",'表格编辑 '!M883)</f>
        <v>1320</v>
      </c>
      <c r="L883" s="123" t="str">
        <f>IF('表格编辑 '!N883="","",'表格编辑 '!N883)</f>
        <v/>
      </c>
      <c r="M883" s="123" t="str">
        <f>IF('表格编辑 '!O883="","",'表格编辑 '!O883)</f>
        <v/>
      </c>
      <c r="N883" s="123" t="str">
        <f>IF('表格编辑 '!P883="","",'表格编辑 '!P883)</f>
        <v/>
      </c>
      <c r="O883" s="123" t="str">
        <f>IF('表格编辑 '!Q883="","",'表格编辑 '!Q883)</f>
        <v/>
      </c>
      <c r="P883" s="123" t="str">
        <f>IF('表格编辑 '!R883="","",'表格编辑 '!R883)</f>
        <v/>
      </c>
      <c r="Q883" s="123">
        <f>IF('表格编辑 '!S883="","",'表格编辑 '!S883)</f>
        <v>320</v>
      </c>
      <c r="R883" s="123" t="str">
        <f>IF('表格编辑 '!T883="","",'表格编辑 '!T883)</f>
        <v/>
      </c>
      <c r="S883" s="123" t="str">
        <f>IF('表格编辑 '!U883="","",'表格编辑 '!U883)</f>
        <v/>
      </c>
      <c r="T883" s="123" t="str">
        <f>IF('表格编辑 '!V883="","",'表格编辑 '!V883)</f>
        <v/>
      </c>
      <c r="U883" s="123" t="str">
        <f>IF('表格编辑 '!W883="","",'表格编辑 '!W883)</f>
        <v/>
      </c>
      <c r="V883" s="123" t="str">
        <f>IF('表格编辑 '!X883="","",'表格编辑 '!X883)</f>
        <v/>
      </c>
      <c r="W883" s="123" t="str">
        <f>IF('表格编辑 '!Y883="","",'表格编辑 '!Y883)</f>
        <v/>
      </c>
      <c r="X883" s="123" t="str">
        <f>IF('表格编辑 '!Z883="","",'表格编辑 '!Z883)</f>
        <v/>
      </c>
      <c r="Y883" s="123" t="str">
        <f>IF('表格编辑 '!AA883="","",'表格编辑 '!AA883)</f>
        <v/>
      </c>
      <c r="Z883" s="123" t="str">
        <f>IF('表格编辑 '!AB883="","",'表格编辑 '!AB883)</f>
        <v/>
      </c>
      <c r="AA883" s="123" t="str">
        <f>IF('表格编辑 '!AC883="","",'表格编辑 '!AC883)</f>
        <v/>
      </c>
      <c r="AB883" s="123" t="str">
        <f>IF('表格编辑 '!AD883="","",'表格编辑 '!AD883)</f>
        <v/>
      </c>
      <c r="AC883" s="123" t="str">
        <f>IF('表格编辑 '!AE883="","",'表格编辑 '!AE883)</f>
        <v/>
      </c>
      <c r="AD883" s="123">
        <f>IF('表格编辑 '!AF883="","",'表格编辑 '!AF883)</f>
        <v>140470</v>
      </c>
    </row>
    <row r="884" spans="1:30">
      <c r="A884" s="123">
        <f>IF('表格编辑 '!A884="","",'表格编辑 '!A884)</f>
        <v>40471</v>
      </c>
      <c r="B884" s="123">
        <f>IF('表格编辑 '!B884="","",'表格编辑 '!B884)</f>
        <v>50038</v>
      </c>
      <c r="C884" s="123">
        <f>IF('表格编辑 '!E884="","",'表格编辑 '!E884)</f>
        <v>44</v>
      </c>
      <c r="D884" s="123" t="str">
        <f>IF('表格编辑 '!F884="","",'表格编辑 '!F884)</f>
        <v>AI_born_event(RECEIVER, ARG0, ARG1, ARG2, ARG3,ARG4)</v>
      </c>
      <c r="E884" s="123" t="str">
        <f>IF('表格编辑 '!G884="","",'表格编辑 '!G884)</f>
        <v>AI_update_event(RECEIVER, ARG0, ARG1, ARG2, ARG3,ARG4)</v>
      </c>
      <c r="F884" s="123" t="str">
        <f>IF('表格编辑 '!H884="","",'表格编辑 '!H884)</f>
        <v/>
      </c>
      <c r="G884" s="123" t="str">
        <f>IF('表格编辑 '!I884="","",'表格编辑 '!I884)</f>
        <v/>
      </c>
      <c r="H884" s="123" t="str">
        <f>IF('表格编辑 '!J884="","",'表格编辑 '!J884)</f>
        <v>test_deadth_event(RECEIVER, ARG0, ARG1, ARG2, ARG3,ARG4)</v>
      </c>
      <c r="I884" s="123">
        <f>IF('表格编辑 '!K884="","",'表格编辑 '!K884)</f>
        <v>1</v>
      </c>
      <c r="J884" s="123">
        <f>IF('表格编辑 '!L884="","",'表格编辑 '!L884)</f>
        <v>2410</v>
      </c>
      <c r="K884" s="123">
        <f>IF('表格编辑 '!M884="","",'表格编辑 '!M884)</f>
        <v>1320</v>
      </c>
      <c r="L884" s="123" t="str">
        <f>IF('表格编辑 '!N884="","",'表格编辑 '!N884)</f>
        <v/>
      </c>
      <c r="M884" s="123" t="str">
        <f>IF('表格编辑 '!O884="","",'表格编辑 '!O884)</f>
        <v/>
      </c>
      <c r="N884" s="123" t="str">
        <f>IF('表格编辑 '!P884="","",'表格编辑 '!P884)</f>
        <v/>
      </c>
      <c r="O884" s="123" t="str">
        <f>IF('表格编辑 '!Q884="","",'表格编辑 '!Q884)</f>
        <v/>
      </c>
      <c r="P884" s="123" t="str">
        <f>IF('表格编辑 '!R884="","",'表格编辑 '!R884)</f>
        <v/>
      </c>
      <c r="Q884" s="123">
        <f>IF('表格编辑 '!S884="","",'表格编辑 '!S884)</f>
        <v>320</v>
      </c>
      <c r="R884" s="123" t="str">
        <f>IF('表格编辑 '!T884="","",'表格编辑 '!T884)</f>
        <v/>
      </c>
      <c r="S884" s="123" t="str">
        <f>IF('表格编辑 '!U884="","",'表格编辑 '!U884)</f>
        <v/>
      </c>
      <c r="T884" s="123" t="str">
        <f>IF('表格编辑 '!V884="","",'表格编辑 '!V884)</f>
        <v/>
      </c>
      <c r="U884" s="123" t="str">
        <f>IF('表格编辑 '!W884="","",'表格编辑 '!W884)</f>
        <v/>
      </c>
      <c r="V884" s="123" t="str">
        <f>IF('表格编辑 '!X884="","",'表格编辑 '!X884)</f>
        <v/>
      </c>
      <c r="W884" s="123" t="str">
        <f>IF('表格编辑 '!Y884="","",'表格编辑 '!Y884)</f>
        <v/>
      </c>
      <c r="X884" s="123" t="str">
        <f>IF('表格编辑 '!Z884="","",'表格编辑 '!Z884)</f>
        <v/>
      </c>
      <c r="Y884" s="123" t="str">
        <f>IF('表格编辑 '!AA884="","",'表格编辑 '!AA884)</f>
        <v/>
      </c>
      <c r="Z884" s="123" t="str">
        <f>IF('表格编辑 '!AB884="","",'表格编辑 '!AB884)</f>
        <v/>
      </c>
      <c r="AA884" s="123" t="str">
        <f>IF('表格编辑 '!AC884="","",'表格编辑 '!AC884)</f>
        <v/>
      </c>
      <c r="AB884" s="123" t="str">
        <f>IF('表格编辑 '!AD884="","",'表格编辑 '!AD884)</f>
        <v/>
      </c>
      <c r="AC884" s="123" t="str">
        <f>IF('表格编辑 '!AE884="","",'表格编辑 '!AE884)</f>
        <v/>
      </c>
      <c r="AD884" s="123">
        <f>IF('表格编辑 '!AF884="","",'表格编辑 '!AF884)</f>
        <v>140471</v>
      </c>
    </row>
    <row r="885" spans="1:30">
      <c r="A885" s="123">
        <f>IF('表格编辑 '!A885="","",'表格编辑 '!A885)</f>
        <v>40472</v>
      </c>
      <c r="B885" s="123">
        <f>IF('表格编辑 '!B885="","",'表格编辑 '!B885)</f>
        <v>50093</v>
      </c>
      <c r="C885" s="123">
        <f>IF('表格编辑 '!E885="","",'表格编辑 '!E885)</f>
        <v>44</v>
      </c>
      <c r="D885" s="123" t="str">
        <f>IF('表格编辑 '!F885="","",'表格编辑 '!F885)</f>
        <v>AI_born_event(RECEIVER, ARG0, ARG1, ARG2, ARG3,ARG4)</v>
      </c>
      <c r="E885" s="123" t="str">
        <f>IF('表格编辑 '!G885="","",'表格编辑 '!G885)</f>
        <v>AI_update_event(RECEIVER, ARG0, ARG1, ARG2, ARG3,ARG4)</v>
      </c>
      <c r="F885" s="123" t="str">
        <f>IF('表格编辑 '!H885="","",'表格编辑 '!H885)</f>
        <v/>
      </c>
      <c r="G885" s="123" t="str">
        <f>IF('表格编辑 '!I885="","",'表格编辑 '!I885)</f>
        <v/>
      </c>
      <c r="H885" s="123" t="str">
        <f>IF('表格编辑 '!J885="","",'表格编辑 '!J885)</f>
        <v>test_deadth_event(RECEIVER, ARG0, ARG1, ARG2, ARG3,ARG4)</v>
      </c>
      <c r="I885" s="123">
        <f>IF('表格编辑 '!K885="","",'表格编辑 '!K885)</f>
        <v>1</v>
      </c>
      <c r="J885" s="123">
        <f>IF('表格编辑 '!L885="","",'表格编辑 '!L885)</f>
        <v>2106</v>
      </c>
      <c r="K885" s="123">
        <f>IF('表格编辑 '!M885="","",'表格编辑 '!M885)</f>
        <v>1320</v>
      </c>
      <c r="L885" s="123" t="str">
        <f>IF('表格编辑 '!N885="","",'表格编辑 '!N885)</f>
        <v/>
      </c>
      <c r="M885" s="123" t="str">
        <f>IF('表格编辑 '!O885="","",'表格编辑 '!O885)</f>
        <v/>
      </c>
      <c r="N885" s="123" t="str">
        <f>IF('表格编辑 '!P885="","",'表格编辑 '!P885)</f>
        <v/>
      </c>
      <c r="O885" s="123" t="str">
        <f>IF('表格编辑 '!Q885="","",'表格编辑 '!Q885)</f>
        <v/>
      </c>
      <c r="P885" s="123" t="str">
        <f>IF('表格编辑 '!R885="","",'表格编辑 '!R885)</f>
        <v/>
      </c>
      <c r="Q885" s="123">
        <f>IF('表格编辑 '!S885="","",'表格编辑 '!S885)</f>
        <v>320</v>
      </c>
      <c r="R885" s="123" t="str">
        <f>IF('表格编辑 '!T885="","",'表格编辑 '!T885)</f>
        <v/>
      </c>
      <c r="S885" s="123" t="str">
        <f>IF('表格编辑 '!U885="","",'表格编辑 '!U885)</f>
        <v/>
      </c>
      <c r="T885" s="123" t="str">
        <f>IF('表格编辑 '!V885="","",'表格编辑 '!V885)</f>
        <v/>
      </c>
      <c r="U885" s="123" t="str">
        <f>IF('表格编辑 '!W885="","",'表格编辑 '!W885)</f>
        <v/>
      </c>
      <c r="V885" s="123" t="str">
        <f>IF('表格编辑 '!X885="","",'表格编辑 '!X885)</f>
        <v/>
      </c>
      <c r="W885" s="123" t="str">
        <f>IF('表格编辑 '!Y885="","",'表格编辑 '!Y885)</f>
        <v/>
      </c>
      <c r="X885" s="123" t="str">
        <f>IF('表格编辑 '!Z885="","",'表格编辑 '!Z885)</f>
        <v/>
      </c>
      <c r="Y885" s="123" t="str">
        <f>IF('表格编辑 '!AA885="","",'表格编辑 '!AA885)</f>
        <v/>
      </c>
      <c r="Z885" s="123" t="str">
        <f>IF('表格编辑 '!AB885="","",'表格编辑 '!AB885)</f>
        <v/>
      </c>
      <c r="AA885" s="123" t="str">
        <f>IF('表格编辑 '!AC885="","",'表格编辑 '!AC885)</f>
        <v/>
      </c>
      <c r="AB885" s="123" t="str">
        <f>IF('表格编辑 '!AD885="","",'表格编辑 '!AD885)</f>
        <v/>
      </c>
      <c r="AC885" s="123" t="str">
        <f>IF('表格编辑 '!AE885="","",'表格编辑 '!AE885)</f>
        <v/>
      </c>
      <c r="AD885" s="123">
        <f>IF('表格编辑 '!AF885="","",'表格编辑 '!AF885)</f>
        <v>140472</v>
      </c>
    </row>
    <row r="886" spans="1:30">
      <c r="A886" s="123">
        <f>IF('表格编辑 '!A886="","",'表格编辑 '!A886)</f>
        <v>40473</v>
      </c>
      <c r="B886" s="123">
        <f>IF('表格编辑 '!B886="","",'表格编辑 '!B886)</f>
        <v>50120</v>
      </c>
      <c r="C886" s="123">
        <f>IF('表格编辑 '!E886="","",'表格编辑 '!E886)</f>
        <v>44</v>
      </c>
      <c r="D886" s="123" t="str">
        <f>IF('表格编辑 '!F886="","",'表格编辑 '!F886)</f>
        <v>AI_born_event(RECEIVER, ARG0, ARG1, ARG2, ARG3,ARG4)</v>
      </c>
      <c r="E886" s="123" t="str">
        <f>IF('表格编辑 '!G886="","",'表格编辑 '!G886)</f>
        <v>AI_update_event(RECEIVER, ARG0, ARG1, ARG2, ARG3,ARG4)</v>
      </c>
      <c r="F886" s="123" t="str">
        <f>IF('表格编辑 '!H886="","",'表格编辑 '!H886)</f>
        <v/>
      </c>
      <c r="G886" s="123" t="str">
        <f>IF('表格编辑 '!I886="","",'表格编辑 '!I886)</f>
        <v/>
      </c>
      <c r="H886" s="123" t="str">
        <f>IF('表格编辑 '!J886="","",'表格编辑 '!J886)</f>
        <v>test_deadth_event(RECEIVER, ARG0, ARG1, ARG2, ARG3,ARG4)</v>
      </c>
      <c r="I886" s="123">
        <f>IF('表格编辑 '!K886="","",'表格编辑 '!K886)</f>
        <v>1</v>
      </c>
      <c r="J886" s="123">
        <f>IF('表格编辑 '!L886="","",'表格编辑 '!L886)</f>
        <v>1958</v>
      </c>
      <c r="K886" s="123">
        <f>IF('表格编辑 '!M886="","",'表格编辑 '!M886)</f>
        <v>1320</v>
      </c>
      <c r="L886" s="123" t="str">
        <f>IF('表格编辑 '!N886="","",'表格编辑 '!N886)</f>
        <v/>
      </c>
      <c r="M886" s="123" t="str">
        <f>IF('表格编辑 '!O886="","",'表格编辑 '!O886)</f>
        <v/>
      </c>
      <c r="N886" s="123" t="str">
        <f>IF('表格编辑 '!P886="","",'表格编辑 '!P886)</f>
        <v/>
      </c>
      <c r="O886" s="123" t="str">
        <f>IF('表格编辑 '!Q886="","",'表格编辑 '!Q886)</f>
        <v/>
      </c>
      <c r="P886" s="123" t="str">
        <f>IF('表格编辑 '!R886="","",'表格编辑 '!R886)</f>
        <v/>
      </c>
      <c r="Q886" s="123">
        <f>IF('表格编辑 '!S886="","",'表格编辑 '!S886)</f>
        <v>320</v>
      </c>
      <c r="R886" s="123" t="str">
        <f>IF('表格编辑 '!T886="","",'表格编辑 '!T886)</f>
        <v/>
      </c>
      <c r="S886" s="123" t="str">
        <f>IF('表格编辑 '!U886="","",'表格编辑 '!U886)</f>
        <v/>
      </c>
      <c r="T886" s="123" t="str">
        <f>IF('表格编辑 '!V886="","",'表格编辑 '!V886)</f>
        <v/>
      </c>
      <c r="U886" s="123" t="str">
        <f>IF('表格编辑 '!W886="","",'表格编辑 '!W886)</f>
        <v/>
      </c>
      <c r="V886" s="123" t="str">
        <f>IF('表格编辑 '!X886="","",'表格编辑 '!X886)</f>
        <v/>
      </c>
      <c r="W886" s="123" t="str">
        <f>IF('表格编辑 '!Y886="","",'表格编辑 '!Y886)</f>
        <v/>
      </c>
      <c r="X886" s="123" t="str">
        <f>IF('表格编辑 '!Z886="","",'表格编辑 '!Z886)</f>
        <v/>
      </c>
      <c r="Y886" s="123" t="str">
        <f>IF('表格编辑 '!AA886="","",'表格编辑 '!AA886)</f>
        <v/>
      </c>
      <c r="Z886" s="123" t="str">
        <f>IF('表格编辑 '!AB886="","",'表格编辑 '!AB886)</f>
        <v/>
      </c>
      <c r="AA886" s="123" t="str">
        <f>IF('表格编辑 '!AC886="","",'表格编辑 '!AC886)</f>
        <v/>
      </c>
      <c r="AB886" s="123" t="str">
        <f>IF('表格编辑 '!AD886="","",'表格编辑 '!AD886)</f>
        <v/>
      </c>
      <c r="AC886" s="123" t="str">
        <f>IF('表格编辑 '!AE886="","",'表格编辑 '!AE886)</f>
        <v/>
      </c>
      <c r="AD886" s="123">
        <f>IF('表格编辑 '!AF886="","",'表格编辑 '!AF886)</f>
        <v>140473</v>
      </c>
    </row>
    <row r="887" spans="1:30">
      <c r="A887" s="123">
        <f>IF('表格编辑 '!A887="","",'表格编辑 '!A887)</f>
        <v>40474</v>
      </c>
      <c r="B887" s="123">
        <f>IF('表格编辑 '!B887="","",'表格编辑 '!B887)</f>
        <v>50062</v>
      </c>
      <c r="C887" s="123">
        <f>IF('表格编辑 '!E887="","",'表格编辑 '!E887)</f>
        <v>44</v>
      </c>
      <c r="D887" s="123" t="str">
        <f>IF('表格编辑 '!F887="","",'表格编辑 '!F887)</f>
        <v>AI_born_event(RECEIVER, ARG0, ARG1, ARG2, ARG3,ARG4)</v>
      </c>
      <c r="E887" s="123" t="str">
        <f>IF('表格编辑 '!G887="","",'表格编辑 '!G887)</f>
        <v>AI_update_event(RECEIVER, ARG0, ARG1, ARG2, ARG3,ARG4)</v>
      </c>
      <c r="F887" s="123" t="str">
        <f>IF('表格编辑 '!H887="","",'表格编辑 '!H887)</f>
        <v/>
      </c>
      <c r="G887" s="123" t="str">
        <f>IF('表格编辑 '!I887="","",'表格编辑 '!I887)</f>
        <v/>
      </c>
      <c r="H887" s="123" t="str">
        <f>IF('表格编辑 '!J887="","",'表格编辑 '!J887)</f>
        <v>test_deadth_event(RECEIVER, ARG0, ARG1, ARG2, ARG3,ARG4)</v>
      </c>
      <c r="I887" s="123">
        <f>IF('表格编辑 '!K887="","",'表格编辑 '!K887)</f>
        <v>1</v>
      </c>
      <c r="J887" s="123">
        <f>IF('表格编辑 '!L887="","",'表格编辑 '!L887)</f>
        <v>1038</v>
      </c>
      <c r="K887" s="123">
        <f>IF('表格编辑 '!M887="","",'表格编辑 '!M887)</f>
        <v>1320</v>
      </c>
      <c r="L887" s="123" t="str">
        <f>IF('表格编辑 '!N887="","",'表格编辑 '!N887)</f>
        <v/>
      </c>
      <c r="M887" s="123" t="str">
        <f>IF('表格编辑 '!O887="","",'表格编辑 '!O887)</f>
        <v/>
      </c>
      <c r="N887" s="123" t="str">
        <f>IF('表格编辑 '!P887="","",'表格编辑 '!P887)</f>
        <v/>
      </c>
      <c r="O887" s="123" t="str">
        <f>IF('表格编辑 '!Q887="","",'表格编辑 '!Q887)</f>
        <v/>
      </c>
      <c r="P887" s="123" t="str">
        <f>IF('表格编辑 '!R887="","",'表格编辑 '!R887)</f>
        <v/>
      </c>
      <c r="Q887" s="123">
        <f>IF('表格编辑 '!S887="","",'表格编辑 '!S887)</f>
        <v>320</v>
      </c>
      <c r="R887" s="123" t="str">
        <f>IF('表格编辑 '!T887="","",'表格编辑 '!T887)</f>
        <v/>
      </c>
      <c r="S887" s="123" t="str">
        <f>IF('表格编辑 '!U887="","",'表格编辑 '!U887)</f>
        <v/>
      </c>
      <c r="T887" s="123" t="str">
        <f>IF('表格编辑 '!V887="","",'表格编辑 '!V887)</f>
        <v/>
      </c>
      <c r="U887" s="123" t="str">
        <f>IF('表格编辑 '!W887="","",'表格编辑 '!W887)</f>
        <v/>
      </c>
      <c r="V887" s="123" t="str">
        <f>IF('表格编辑 '!X887="","",'表格编辑 '!X887)</f>
        <v/>
      </c>
      <c r="W887" s="123" t="str">
        <f>IF('表格编辑 '!Y887="","",'表格编辑 '!Y887)</f>
        <v/>
      </c>
      <c r="X887" s="123" t="str">
        <f>IF('表格编辑 '!Z887="","",'表格编辑 '!Z887)</f>
        <v/>
      </c>
      <c r="Y887" s="123" t="str">
        <f>IF('表格编辑 '!AA887="","",'表格编辑 '!AA887)</f>
        <v/>
      </c>
      <c r="Z887" s="123" t="str">
        <f>IF('表格编辑 '!AB887="","",'表格编辑 '!AB887)</f>
        <v/>
      </c>
      <c r="AA887" s="123" t="str">
        <f>IF('表格编辑 '!AC887="","",'表格编辑 '!AC887)</f>
        <v/>
      </c>
      <c r="AB887" s="123" t="str">
        <f>IF('表格编辑 '!AD887="","",'表格编辑 '!AD887)</f>
        <v/>
      </c>
      <c r="AC887" s="123" t="str">
        <f>IF('表格编辑 '!AE887="","",'表格编辑 '!AE887)</f>
        <v/>
      </c>
      <c r="AD887" s="123">
        <f>IF('表格编辑 '!AF887="","",'表格编辑 '!AF887)</f>
        <v>140474</v>
      </c>
    </row>
    <row r="888" spans="1:30">
      <c r="A888" s="123">
        <f>IF('表格编辑 '!A888="","",'表格编辑 '!A888)</f>
        <v>40475</v>
      </c>
      <c r="B888" s="123">
        <f>IF('表格编辑 '!B888="","",'表格编辑 '!B888)</f>
        <v>50039</v>
      </c>
      <c r="C888" s="123">
        <f>IF('表格编辑 '!E888="","",'表格编辑 '!E888)</f>
        <v>44</v>
      </c>
      <c r="D888" s="123" t="str">
        <f>IF('表格编辑 '!F888="","",'表格编辑 '!F888)</f>
        <v>AI_born_event(RECEIVER, ARG0, ARG1, ARG2, ARG3,ARG4)</v>
      </c>
      <c r="E888" s="123" t="str">
        <f>IF('表格编辑 '!G888="","",'表格编辑 '!G888)</f>
        <v>AI_update_event(RECEIVER, ARG0, ARG1, ARG2, ARG3,ARG4)</v>
      </c>
      <c r="F888" s="123" t="str">
        <f>IF('表格编辑 '!H888="","",'表格编辑 '!H888)</f>
        <v/>
      </c>
      <c r="G888" s="123" t="str">
        <f>IF('表格编辑 '!I888="","",'表格编辑 '!I888)</f>
        <v/>
      </c>
      <c r="H888" s="123" t="str">
        <f>IF('表格编辑 '!J888="","",'表格编辑 '!J888)</f>
        <v>test_deadth_event(RECEIVER, ARG0, ARG1, ARG2, ARG3,ARG4)</v>
      </c>
      <c r="I888" s="123">
        <f>IF('表格编辑 '!K888="","",'表格编辑 '!K888)</f>
        <v>1</v>
      </c>
      <c r="J888" s="123">
        <f>IF('表格编辑 '!L888="","",'表格编辑 '!L888)</f>
        <v>1790</v>
      </c>
      <c r="K888" s="123">
        <f>IF('表格编辑 '!M888="","",'表格编辑 '!M888)</f>
        <v>1320</v>
      </c>
      <c r="L888" s="123" t="str">
        <f>IF('表格编辑 '!N888="","",'表格编辑 '!N888)</f>
        <v/>
      </c>
      <c r="M888" s="123" t="str">
        <f>IF('表格编辑 '!O888="","",'表格编辑 '!O888)</f>
        <v/>
      </c>
      <c r="N888" s="123" t="str">
        <f>IF('表格编辑 '!P888="","",'表格编辑 '!P888)</f>
        <v/>
      </c>
      <c r="O888" s="123" t="str">
        <f>IF('表格编辑 '!Q888="","",'表格编辑 '!Q888)</f>
        <v/>
      </c>
      <c r="P888" s="123" t="str">
        <f>IF('表格编辑 '!R888="","",'表格编辑 '!R888)</f>
        <v/>
      </c>
      <c r="Q888" s="123">
        <f>IF('表格编辑 '!S888="","",'表格编辑 '!S888)</f>
        <v>320</v>
      </c>
      <c r="R888" s="123" t="str">
        <f>IF('表格编辑 '!T888="","",'表格编辑 '!T888)</f>
        <v/>
      </c>
      <c r="S888" s="123" t="str">
        <f>IF('表格编辑 '!U888="","",'表格编辑 '!U888)</f>
        <v/>
      </c>
      <c r="T888" s="123" t="str">
        <f>IF('表格编辑 '!V888="","",'表格编辑 '!V888)</f>
        <v/>
      </c>
      <c r="U888" s="123" t="str">
        <f>IF('表格编辑 '!W888="","",'表格编辑 '!W888)</f>
        <v/>
      </c>
      <c r="V888" s="123" t="str">
        <f>IF('表格编辑 '!X888="","",'表格编辑 '!X888)</f>
        <v/>
      </c>
      <c r="W888" s="123" t="str">
        <f>IF('表格编辑 '!Y888="","",'表格编辑 '!Y888)</f>
        <v/>
      </c>
      <c r="X888" s="123" t="str">
        <f>IF('表格编辑 '!Z888="","",'表格编辑 '!Z888)</f>
        <v/>
      </c>
      <c r="Y888" s="123" t="str">
        <f>IF('表格编辑 '!AA888="","",'表格编辑 '!AA888)</f>
        <v/>
      </c>
      <c r="Z888" s="123" t="str">
        <f>IF('表格编辑 '!AB888="","",'表格编辑 '!AB888)</f>
        <v/>
      </c>
      <c r="AA888" s="123" t="str">
        <f>IF('表格编辑 '!AC888="","",'表格编辑 '!AC888)</f>
        <v/>
      </c>
      <c r="AB888" s="123" t="str">
        <f>IF('表格编辑 '!AD888="","",'表格编辑 '!AD888)</f>
        <v/>
      </c>
      <c r="AC888" s="123" t="str">
        <f>IF('表格编辑 '!AE888="","",'表格编辑 '!AE888)</f>
        <v/>
      </c>
      <c r="AD888" s="123">
        <f>IF('表格编辑 '!AF888="","",'表格编辑 '!AF888)</f>
        <v>140475</v>
      </c>
    </row>
    <row r="889" spans="1:30">
      <c r="A889" s="123">
        <f>IF('表格编辑 '!A889="","",'表格编辑 '!A889)</f>
        <v>40476</v>
      </c>
      <c r="B889" s="123">
        <f>IF('表格编辑 '!B889="","",'表格编辑 '!B889)</f>
        <v>50016</v>
      </c>
      <c r="C889" s="123">
        <f>IF('表格编辑 '!E889="","",'表格编辑 '!E889)</f>
        <v>44</v>
      </c>
      <c r="D889" s="123" t="str">
        <f>IF('表格编辑 '!F889="","",'表格编辑 '!F889)</f>
        <v>AI_born_event(RECEIVER, ARG0, ARG1, ARG2, ARG3,ARG4)</v>
      </c>
      <c r="E889" s="123" t="str">
        <f>IF('表格编辑 '!G889="","",'表格编辑 '!G889)</f>
        <v>AI_update_event(RECEIVER, ARG0, ARG1, ARG2, ARG3,ARG4)</v>
      </c>
      <c r="F889" s="123" t="str">
        <f>IF('表格编辑 '!H889="","",'表格编辑 '!H889)</f>
        <v/>
      </c>
      <c r="G889" s="123" t="str">
        <f>IF('表格编辑 '!I889="","",'表格编辑 '!I889)</f>
        <v/>
      </c>
      <c r="H889" s="123" t="str">
        <f>IF('表格编辑 '!J889="","",'表格编辑 '!J889)</f>
        <v>test_deadth_event(RECEIVER, ARG0, ARG1, ARG2, ARG3,ARG4)</v>
      </c>
      <c r="I889" s="123">
        <f>IF('表格编辑 '!K889="","",'表格编辑 '!K889)</f>
        <v>1</v>
      </c>
      <c r="J889" s="123">
        <f>IF('表格编辑 '!L889="","",'表格编辑 '!L889)</f>
        <v>2506</v>
      </c>
      <c r="K889" s="123">
        <f>IF('表格编辑 '!M889="","",'表格编辑 '!M889)</f>
        <v>1320</v>
      </c>
      <c r="L889" s="123" t="str">
        <f>IF('表格编辑 '!N889="","",'表格编辑 '!N889)</f>
        <v/>
      </c>
      <c r="M889" s="123" t="str">
        <f>IF('表格编辑 '!O889="","",'表格编辑 '!O889)</f>
        <v/>
      </c>
      <c r="N889" s="123" t="str">
        <f>IF('表格编辑 '!P889="","",'表格编辑 '!P889)</f>
        <v/>
      </c>
      <c r="O889" s="123" t="str">
        <f>IF('表格编辑 '!Q889="","",'表格编辑 '!Q889)</f>
        <v/>
      </c>
      <c r="P889" s="123" t="str">
        <f>IF('表格编辑 '!R889="","",'表格编辑 '!R889)</f>
        <v/>
      </c>
      <c r="Q889" s="123">
        <f>IF('表格编辑 '!S889="","",'表格编辑 '!S889)</f>
        <v>320</v>
      </c>
      <c r="R889" s="123" t="str">
        <f>IF('表格编辑 '!T889="","",'表格编辑 '!T889)</f>
        <v/>
      </c>
      <c r="S889" s="123" t="str">
        <f>IF('表格编辑 '!U889="","",'表格编辑 '!U889)</f>
        <v/>
      </c>
      <c r="T889" s="123" t="str">
        <f>IF('表格编辑 '!V889="","",'表格编辑 '!V889)</f>
        <v/>
      </c>
      <c r="U889" s="123" t="str">
        <f>IF('表格编辑 '!W889="","",'表格编辑 '!W889)</f>
        <v/>
      </c>
      <c r="V889" s="123" t="str">
        <f>IF('表格编辑 '!X889="","",'表格编辑 '!X889)</f>
        <v/>
      </c>
      <c r="W889" s="123" t="str">
        <f>IF('表格编辑 '!Y889="","",'表格编辑 '!Y889)</f>
        <v/>
      </c>
      <c r="X889" s="123" t="str">
        <f>IF('表格编辑 '!Z889="","",'表格编辑 '!Z889)</f>
        <v/>
      </c>
      <c r="Y889" s="123" t="str">
        <f>IF('表格编辑 '!AA889="","",'表格编辑 '!AA889)</f>
        <v/>
      </c>
      <c r="Z889" s="123" t="str">
        <f>IF('表格编辑 '!AB889="","",'表格编辑 '!AB889)</f>
        <v/>
      </c>
      <c r="AA889" s="123" t="str">
        <f>IF('表格编辑 '!AC889="","",'表格编辑 '!AC889)</f>
        <v/>
      </c>
      <c r="AB889" s="123" t="str">
        <f>IF('表格编辑 '!AD889="","",'表格编辑 '!AD889)</f>
        <v/>
      </c>
      <c r="AC889" s="123" t="str">
        <f>IF('表格编辑 '!AE889="","",'表格编辑 '!AE889)</f>
        <v/>
      </c>
      <c r="AD889" s="123">
        <f>IF('表格编辑 '!AF889="","",'表格编辑 '!AF889)</f>
        <v>140476</v>
      </c>
    </row>
    <row r="890" spans="1:30">
      <c r="A890" s="123">
        <f>IF('表格编辑 '!A890="","",'表格编辑 '!A890)</f>
        <v>40477</v>
      </c>
      <c r="B890" s="123">
        <f>IF('表格编辑 '!B890="","",'表格编辑 '!B890)</f>
        <v>50114</v>
      </c>
      <c r="C890" s="123">
        <f>IF('表格编辑 '!E890="","",'表格编辑 '!E890)</f>
        <v>44</v>
      </c>
      <c r="D890" s="123" t="str">
        <f>IF('表格编辑 '!F890="","",'表格编辑 '!F890)</f>
        <v>AI_born_event(RECEIVER, ARG0, ARG1, ARG2, ARG3,ARG4)</v>
      </c>
      <c r="E890" s="123" t="str">
        <f>IF('表格编辑 '!G890="","",'表格编辑 '!G890)</f>
        <v>AI_update_event(RECEIVER, ARG0, ARG1, ARG2, ARG3,ARG4)</v>
      </c>
      <c r="F890" s="123" t="str">
        <f>IF('表格编辑 '!H890="","",'表格编辑 '!H890)</f>
        <v/>
      </c>
      <c r="G890" s="123" t="str">
        <f>IF('表格编辑 '!I890="","",'表格编辑 '!I890)</f>
        <v/>
      </c>
      <c r="H890" s="123" t="str">
        <f>IF('表格编辑 '!J890="","",'表格编辑 '!J890)</f>
        <v>test_deadth_event(RECEIVER, ARG0, ARG1, ARG2, ARG3,ARG4)</v>
      </c>
      <c r="I890" s="123">
        <f>IF('表格编辑 '!K890="","",'表格编辑 '!K890)</f>
        <v>1</v>
      </c>
      <c r="J890" s="123">
        <f>IF('表格编辑 '!L890="","",'表格编辑 '!L890)</f>
        <v>1014</v>
      </c>
      <c r="K890" s="123">
        <f>IF('表格编辑 '!M890="","",'表格编辑 '!M890)</f>
        <v>1320</v>
      </c>
      <c r="L890" s="123" t="str">
        <f>IF('表格编辑 '!N890="","",'表格编辑 '!N890)</f>
        <v/>
      </c>
      <c r="M890" s="123" t="str">
        <f>IF('表格编辑 '!O890="","",'表格编辑 '!O890)</f>
        <v/>
      </c>
      <c r="N890" s="123" t="str">
        <f>IF('表格编辑 '!P890="","",'表格编辑 '!P890)</f>
        <v/>
      </c>
      <c r="O890" s="123" t="str">
        <f>IF('表格编辑 '!Q890="","",'表格编辑 '!Q890)</f>
        <v/>
      </c>
      <c r="P890" s="123" t="str">
        <f>IF('表格编辑 '!R890="","",'表格编辑 '!R890)</f>
        <v/>
      </c>
      <c r="Q890" s="123">
        <f>IF('表格编辑 '!S890="","",'表格编辑 '!S890)</f>
        <v>320</v>
      </c>
      <c r="R890" s="123" t="str">
        <f>IF('表格编辑 '!T890="","",'表格编辑 '!T890)</f>
        <v/>
      </c>
      <c r="S890" s="123" t="str">
        <f>IF('表格编辑 '!U890="","",'表格编辑 '!U890)</f>
        <v/>
      </c>
      <c r="T890" s="123" t="str">
        <f>IF('表格编辑 '!V890="","",'表格编辑 '!V890)</f>
        <v/>
      </c>
      <c r="U890" s="123" t="str">
        <f>IF('表格编辑 '!W890="","",'表格编辑 '!W890)</f>
        <v/>
      </c>
      <c r="V890" s="123" t="str">
        <f>IF('表格编辑 '!X890="","",'表格编辑 '!X890)</f>
        <v/>
      </c>
      <c r="W890" s="123" t="str">
        <f>IF('表格编辑 '!Y890="","",'表格编辑 '!Y890)</f>
        <v/>
      </c>
      <c r="X890" s="123" t="str">
        <f>IF('表格编辑 '!Z890="","",'表格编辑 '!Z890)</f>
        <v/>
      </c>
      <c r="Y890" s="123" t="str">
        <f>IF('表格编辑 '!AA890="","",'表格编辑 '!AA890)</f>
        <v/>
      </c>
      <c r="Z890" s="123" t="str">
        <f>IF('表格编辑 '!AB890="","",'表格编辑 '!AB890)</f>
        <v/>
      </c>
      <c r="AA890" s="123" t="str">
        <f>IF('表格编辑 '!AC890="","",'表格编辑 '!AC890)</f>
        <v/>
      </c>
      <c r="AB890" s="123" t="str">
        <f>IF('表格编辑 '!AD890="","",'表格编辑 '!AD890)</f>
        <v/>
      </c>
      <c r="AC890" s="123" t="str">
        <f>IF('表格编辑 '!AE890="","",'表格编辑 '!AE890)</f>
        <v/>
      </c>
      <c r="AD890" s="123">
        <f>IF('表格编辑 '!AF890="","",'表格编辑 '!AF890)</f>
        <v>140477</v>
      </c>
    </row>
    <row r="891" spans="1:30">
      <c r="A891" s="123">
        <f>IF('表格编辑 '!A891="","",'表格编辑 '!A891)</f>
        <v>40478</v>
      </c>
      <c r="B891" s="123">
        <f>IF('表格编辑 '!B891="","",'表格编辑 '!B891)</f>
        <v>50015</v>
      </c>
      <c r="C891" s="123">
        <f>IF('表格编辑 '!E891="","",'表格编辑 '!E891)</f>
        <v>44</v>
      </c>
      <c r="D891" s="123" t="str">
        <f>IF('表格编辑 '!F891="","",'表格编辑 '!F891)</f>
        <v>AI_born_event(RECEIVER, ARG0, ARG1, ARG2, ARG3,ARG4)</v>
      </c>
      <c r="E891" s="123" t="str">
        <f>IF('表格编辑 '!G891="","",'表格编辑 '!G891)</f>
        <v>AI_update_event(RECEIVER, ARG0, ARG1, ARG2, ARG3,ARG4)</v>
      </c>
      <c r="F891" s="123" t="str">
        <f>IF('表格编辑 '!H891="","",'表格编辑 '!H891)</f>
        <v/>
      </c>
      <c r="G891" s="123" t="str">
        <f>IF('表格编辑 '!I891="","",'表格编辑 '!I891)</f>
        <v/>
      </c>
      <c r="H891" s="123" t="str">
        <f>IF('表格编辑 '!J891="","",'表格编辑 '!J891)</f>
        <v>test_deadth_event(RECEIVER, ARG0, ARG1, ARG2, ARG3,ARG4)</v>
      </c>
      <c r="I891" s="123">
        <f>IF('表格编辑 '!K891="","",'表格编辑 '!K891)</f>
        <v>1</v>
      </c>
      <c r="J891" s="123">
        <f>IF('表格编辑 '!L891="","",'表格编辑 '!L891)</f>
        <v>2910</v>
      </c>
      <c r="K891" s="123">
        <f>IF('表格编辑 '!M891="","",'表格编辑 '!M891)</f>
        <v>1320</v>
      </c>
      <c r="L891" s="123" t="str">
        <f>IF('表格编辑 '!N891="","",'表格编辑 '!N891)</f>
        <v/>
      </c>
      <c r="M891" s="123" t="str">
        <f>IF('表格编辑 '!O891="","",'表格编辑 '!O891)</f>
        <v/>
      </c>
      <c r="N891" s="123" t="str">
        <f>IF('表格编辑 '!P891="","",'表格编辑 '!P891)</f>
        <v/>
      </c>
      <c r="O891" s="123" t="str">
        <f>IF('表格编辑 '!Q891="","",'表格编辑 '!Q891)</f>
        <v/>
      </c>
      <c r="P891" s="123" t="str">
        <f>IF('表格编辑 '!R891="","",'表格编辑 '!R891)</f>
        <v/>
      </c>
      <c r="Q891" s="123">
        <f>IF('表格编辑 '!S891="","",'表格编辑 '!S891)</f>
        <v>320</v>
      </c>
      <c r="R891" s="123" t="str">
        <f>IF('表格编辑 '!T891="","",'表格编辑 '!T891)</f>
        <v/>
      </c>
      <c r="S891" s="123" t="str">
        <f>IF('表格编辑 '!U891="","",'表格编辑 '!U891)</f>
        <v/>
      </c>
      <c r="T891" s="123" t="str">
        <f>IF('表格编辑 '!V891="","",'表格编辑 '!V891)</f>
        <v/>
      </c>
      <c r="U891" s="123" t="str">
        <f>IF('表格编辑 '!W891="","",'表格编辑 '!W891)</f>
        <v/>
      </c>
      <c r="V891" s="123" t="str">
        <f>IF('表格编辑 '!X891="","",'表格编辑 '!X891)</f>
        <v/>
      </c>
      <c r="W891" s="123" t="str">
        <f>IF('表格编辑 '!Y891="","",'表格编辑 '!Y891)</f>
        <v/>
      </c>
      <c r="X891" s="123" t="str">
        <f>IF('表格编辑 '!Z891="","",'表格编辑 '!Z891)</f>
        <v/>
      </c>
      <c r="Y891" s="123" t="str">
        <f>IF('表格编辑 '!AA891="","",'表格编辑 '!AA891)</f>
        <v/>
      </c>
      <c r="Z891" s="123" t="str">
        <f>IF('表格编辑 '!AB891="","",'表格编辑 '!AB891)</f>
        <v/>
      </c>
      <c r="AA891" s="123" t="str">
        <f>IF('表格编辑 '!AC891="","",'表格编辑 '!AC891)</f>
        <v/>
      </c>
      <c r="AB891" s="123" t="str">
        <f>IF('表格编辑 '!AD891="","",'表格编辑 '!AD891)</f>
        <v/>
      </c>
      <c r="AC891" s="123" t="str">
        <f>IF('表格编辑 '!AE891="","",'表格编辑 '!AE891)</f>
        <v/>
      </c>
      <c r="AD891" s="123">
        <f>IF('表格编辑 '!AF891="","",'表格编辑 '!AF891)</f>
        <v>140478</v>
      </c>
    </row>
    <row r="892" spans="1:30">
      <c r="A892" s="123">
        <f>IF('表格编辑 '!A892="","",'表格编辑 '!A892)</f>
        <v>40479</v>
      </c>
      <c r="B892" s="123">
        <f>IF('表格编辑 '!B892="","",'表格编辑 '!B892)</f>
        <v>50096</v>
      </c>
      <c r="C892" s="123">
        <f>IF('表格编辑 '!E892="","",'表格编辑 '!E892)</f>
        <v>44</v>
      </c>
      <c r="D892" s="123" t="str">
        <f>IF('表格编辑 '!F892="","",'表格编辑 '!F892)</f>
        <v>AI_born_event(RECEIVER, ARG0, ARG1, ARG2, ARG3,ARG4)</v>
      </c>
      <c r="E892" s="123" t="str">
        <f>IF('表格编辑 '!G892="","",'表格编辑 '!G892)</f>
        <v>AI_update_event(RECEIVER, ARG0, ARG1, ARG2, ARG3,ARG4)</v>
      </c>
      <c r="F892" s="123" t="str">
        <f>IF('表格编辑 '!H892="","",'表格编辑 '!H892)</f>
        <v/>
      </c>
      <c r="G892" s="123" t="str">
        <f>IF('表格编辑 '!I892="","",'表格编辑 '!I892)</f>
        <v/>
      </c>
      <c r="H892" s="123" t="str">
        <f>IF('表格编辑 '!J892="","",'表格编辑 '!J892)</f>
        <v>test_deadth_event(RECEIVER, ARG0, ARG1, ARG2, ARG3,ARG4)</v>
      </c>
      <c r="I892" s="123">
        <f>IF('表格编辑 '!K892="","",'表格编辑 '!K892)</f>
        <v>1</v>
      </c>
      <c r="J892" s="123">
        <f>IF('表格编辑 '!L892="","",'表格编辑 '!L892)</f>
        <v>2258</v>
      </c>
      <c r="K892" s="123">
        <f>IF('表格编辑 '!M892="","",'表格编辑 '!M892)</f>
        <v>1320</v>
      </c>
      <c r="L892" s="123" t="str">
        <f>IF('表格编辑 '!N892="","",'表格编辑 '!N892)</f>
        <v/>
      </c>
      <c r="M892" s="123" t="str">
        <f>IF('表格编辑 '!O892="","",'表格编辑 '!O892)</f>
        <v/>
      </c>
      <c r="N892" s="123" t="str">
        <f>IF('表格编辑 '!P892="","",'表格编辑 '!P892)</f>
        <v/>
      </c>
      <c r="O892" s="123" t="str">
        <f>IF('表格编辑 '!Q892="","",'表格编辑 '!Q892)</f>
        <v/>
      </c>
      <c r="P892" s="123" t="str">
        <f>IF('表格编辑 '!R892="","",'表格编辑 '!R892)</f>
        <v/>
      </c>
      <c r="Q892" s="123">
        <f>IF('表格编辑 '!S892="","",'表格编辑 '!S892)</f>
        <v>320</v>
      </c>
      <c r="R892" s="123" t="str">
        <f>IF('表格编辑 '!T892="","",'表格编辑 '!T892)</f>
        <v/>
      </c>
      <c r="S892" s="123" t="str">
        <f>IF('表格编辑 '!U892="","",'表格编辑 '!U892)</f>
        <v/>
      </c>
      <c r="T892" s="123" t="str">
        <f>IF('表格编辑 '!V892="","",'表格编辑 '!V892)</f>
        <v/>
      </c>
      <c r="U892" s="123" t="str">
        <f>IF('表格编辑 '!W892="","",'表格编辑 '!W892)</f>
        <v/>
      </c>
      <c r="V892" s="123" t="str">
        <f>IF('表格编辑 '!X892="","",'表格编辑 '!X892)</f>
        <v/>
      </c>
      <c r="W892" s="123" t="str">
        <f>IF('表格编辑 '!Y892="","",'表格编辑 '!Y892)</f>
        <v/>
      </c>
      <c r="X892" s="123" t="str">
        <f>IF('表格编辑 '!Z892="","",'表格编辑 '!Z892)</f>
        <v/>
      </c>
      <c r="Y892" s="123" t="str">
        <f>IF('表格编辑 '!AA892="","",'表格编辑 '!AA892)</f>
        <v/>
      </c>
      <c r="Z892" s="123" t="str">
        <f>IF('表格编辑 '!AB892="","",'表格编辑 '!AB892)</f>
        <v/>
      </c>
      <c r="AA892" s="123" t="str">
        <f>IF('表格编辑 '!AC892="","",'表格编辑 '!AC892)</f>
        <v/>
      </c>
      <c r="AB892" s="123" t="str">
        <f>IF('表格编辑 '!AD892="","",'表格编辑 '!AD892)</f>
        <v/>
      </c>
      <c r="AC892" s="123" t="str">
        <f>IF('表格编辑 '!AE892="","",'表格编辑 '!AE892)</f>
        <v/>
      </c>
      <c r="AD892" s="123">
        <f>IF('表格编辑 '!AF892="","",'表格编辑 '!AF892)</f>
        <v>140479</v>
      </c>
    </row>
    <row r="893" spans="1:30">
      <c r="A893" s="123">
        <f>IF('表格编辑 '!A893="","",'表格编辑 '!A893)</f>
        <v>40480</v>
      </c>
      <c r="B893" s="123">
        <f>IF('表格编辑 '!B893="","",'表格编辑 '!B893)</f>
        <v>50087</v>
      </c>
      <c r="C893" s="123">
        <f>IF('表格编辑 '!E893="","",'表格编辑 '!E893)</f>
        <v>44</v>
      </c>
      <c r="D893" s="123" t="str">
        <f>IF('表格编辑 '!F893="","",'表格编辑 '!F893)</f>
        <v>AI_born_event(RECEIVER, ARG0, ARG1, ARG2, ARG3,ARG4)</v>
      </c>
      <c r="E893" s="123" t="str">
        <f>IF('表格编辑 '!G893="","",'表格编辑 '!G893)</f>
        <v>AI_update_event(RECEIVER, ARG0, ARG1, ARG2, ARG3,ARG4)</v>
      </c>
      <c r="F893" s="123" t="str">
        <f>IF('表格编辑 '!H893="","",'表格编辑 '!H893)</f>
        <v/>
      </c>
      <c r="G893" s="123" t="str">
        <f>IF('表格编辑 '!I893="","",'表格编辑 '!I893)</f>
        <v/>
      </c>
      <c r="H893" s="123" t="str">
        <f>IF('表格编辑 '!J893="","",'表格编辑 '!J893)</f>
        <v>test_deadth_event(RECEIVER, ARG0, ARG1, ARG2, ARG3,ARG4)</v>
      </c>
      <c r="I893" s="123">
        <f>IF('表格编辑 '!K893="","",'表格编辑 '!K893)</f>
        <v>1</v>
      </c>
      <c r="J893" s="123">
        <f>IF('表格编辑 '!L893="","",'表格编辑 '!L893)</f>
        <v>2094</v>
      </c>
      <c r="K893" s="123">
        <f>IF('表格编辑 '!M893="","",'表格编辑 '!M893)</f>
        <v>1320</v>
      </c>
      <c r="L893" s="123" t="str">
        <f>IF('表格编辑 '!N893="","",'表格编辑 '!N893)</f>
        <v/>
      </c>
      <c r="M893" s="123" t="str">
        <f>IF('表格编辑 '!O893="","",'表格编辑 '!O893)</f>
        <v/>
      </c>
      <c r="N893" s="123" t="str">
        <f>IF('表格编辑 '!P893="","",'表格编辑 '!P893)</f>
        <v/>
      </c>
      <c r="O893" s="123" t="str">
        <f>IF('表格编辑 '!Q893="","",'表格编辑 '!Q893)</f>
        <v/>
      </c>
      <c r="P893" s="123" t="str">
        <f>IF('表格编辑 '!R893="","",'表格编辑 '!R893)</f>
        <v/>
      </c>
      <c r="Q893" s="123">
        <f>IF('表格编辑 '!S893="","",'表格编辑 '!S893)</f>
        <v>320</v>
      </c>
      <c r="R893" s="123" t="str">
        <f>IF('表格编辑 '!T893="","",'表格编辑 '!T893)</f>
        <v/>
      </c>
      <c r="S893" s="123" t="str">
        <f>IF('表格编辑 '!U893="","",'表格编辑 '!U893)</f>
        <v/>
      </c>
      <c r="T893" s="123" t="str">
        <f>IF('表格编辑 '!V893="","",'表格编辑 '!V893)</f>
        <v/>
      </c>
      <c r="U893" s="123" t="str">
        <f>IF('表格编辑 '!W893="","",'表格编辑 '!W893)</f>
        <v/>
      </c>
      <c r="V893" s="123" t="str">
        <f>IF('表格编辑 '!X893="","",'表格编辑 '!X893)</f>
        <v/>
      </c>
      <c r="W893" s="123" t="str">
        <f>IF('表格编辑 '!Y893="","",'表格编辑 '!Y893)</f>
        <v/>
      </c>
      <c r="X893" s="123" t="str">
        <f>IF('表格编辑 '!Z893="","",'表格编辑 '!Z893)</f>
        <v/>
      </c>
      <c r="Y893" s="123" t="str">
        <f>IF('表格编辑 '!AA893="","",'表格编辑 '!AA893)</f>
        <v/>
      </c>
      <c r="Z893" s="123" t="str">
        <f>IF('表格编辑 '!AB893="","",'表格编辑 '!AB893)</f>
        <v/>
      </c>
      <c r="AA893" s="123" t="str">
        <f>IF('表格编辑 '!AC893="","",'表格编辑 '!AC893)</f>
        <v/>
      </c>
      <c r="AB893" s="123" t="str">
        <f>IF('表格编辑 '!AD893="","",'表格编辑 '!AD893)</f>
        <v/>
      </c>
      <c r="AC893" s="123" t="str">
        <f>IF('表格编辑 '!AE893="","",'表格编辑 '!AE893)</f>
        <v/>
      </c>
      <c r="AD893" s="123">
        <f>IF('表格编辑 '!AF893="","",'表格编辑 '!AF893)</f>
        <v>140480</v>
      </c>
    </row>
    <row r="894" spans="1:30">
      <c r="A894" s="123">
        <f>IF('表格编辑 '!A894="","",'表格编辑 '!A894)</f>
        <v>40481</v>
      </c>
      <c r="B894" s="123">
        <f>IF('表格编辑 '!B894="","",'表格编辑 '!B894)</f>
        <v>50127</v>
      </c>
      <c r="C894" s="123">
        <f>IF('表格编辑 '!E894="","",'表格编辑 '!E894)</f>
        <v>49</v>
      </c>
      <c r="D894" s="123" t="str">
        <f>IF('表格编辑 '!F894="","",'表格编辑 '!F894)</f>
        <v>AI_born_event(RECEIVER, ARG0, ARG1, ARG2, ARG3,ARG4)</v>
      </c>
      <c r="E894" s="123" t="str">
        <f>IF('表格编辑 '!G894="","",'表格编辑 '!G894)</f>
        <v>AI_update_event(RECEIVER, ARG0, ARG1, ARG2, ARG3,ARG4)</v>
      </c>
      <c r="F894" s="123" t="str">
        <f>IF('表格编辑 '!H894="","",'表格编辑 '!H894)</f>
        <v/>
      </c>
      <c r="G894" s="123" t="str">
        <f>IF('表格编辑 '!I894="","",'表格编辑 '!I894)</f>
        <v/>
      </c>
      <c r="H894" s="123" t="str">
        <f>IF('表格编辑 '!J894="","",'表格编辑 '!J894)</f>
        <v>test_deadth_event(RECEIVER, ARG0, ARG1, ARG2, ARG3,ARG4)</v>
      </c>
      <c r="I894" s="123">
        <f>IF('表格编辑 '!K894="","",'表格编辑 '!K894)</f>
        <v>1</v>
      </c>
      <c r="J894" s="123">
        <f>IF('表格编辑 '!L894="","",'表格编辑 '!L894)</f>
        <v>860</v>
      </c>
      <c r="K894" s="123">
        <f>IF('表格编辑 '!M894="","",'表格编辑 '!M894)</f>
        <v>1470</v>
      </c>
      <c r="L894" s="123" t="str">
        <f>IF('表格编辑 '!N894="","",'表格编辑 '!N894)</f>
        <v/>
      </c>
      <c r="M894" s="123" t="str">
        <f>IF('表格编辑 '!O894="","",'表格编辑 '!O894)</f>
        <v/>
      </c>
      <c r="N894" s="123" t="str">
        <f>IF('表格编辑 '!P894="","",'表格编辑 '!P894)</f>
        <v/>
      </c>
      <c r="O894" s="123" t="str">
        <f>IF('表格编辑 '!Q894="","",'表格编辑 '!Q894)</f>
        <v/>
      </c>
      <c r="P894" s="123" t="str">
        <f>IF('表格编辑 '!R894="","",'表格编辑 '!R894)</f>
        <v/>
      </c>
      <c r="Q894" s="123">
        <f>IF('表格编辑 '!S894="","",'表格编辑 '!S894)</f>
        <v>320</v>
      </c>
      <c r="R894" s="123" t="str">
        <f>IF('表格编辑 '!T894="","",'表格编辑 '!T894)</f>
        <v/>
      </c>
      <c r="S894" s="123" t="str">
        <f>IF('表格编辑 '!U894="","",'表格编辑 '!U894)</f>
        <v/>
      </c>
      <c r="T894" s="123" t="str">
        <f>IF('表格编辑 '!V894="","",'表格编辑 '!V894)</f>
        <v/>
      </c>
      <c r="U894" s="123" t="str">
        <f>IF('表格编辑 '!W894="","",'表格编辑 '!W894)</f>
        <v/>
      </c>
      <c r="V894" s="123" t="str">
        <f>IF('表格编辑 '!X894="","",'表格编辑 '!X894)</f>
        <v/>
      </c>
      <c r="W894" s="123" t="str">
        <f>IF('表格编辑 '!Y894="","",'表格编辑 '!Y894)</f>
        <v/>
      </c>
      <c r="X894" s="123" t="str">
        <f>IF('表格编辑 '!Z894="","",'表格编辑 '!Z894)</f>
        <v/>
      </c>
      <c r="Y894" s="123" t="str">
        <f>IF('表格编辑 '!AA894="","",'表格编辑 '!AA894)</f>
        <v/>
      </c>
      <c r="Z894" s="123" t="str">
        <f>IF('表格编辑 '!AB894="","",'表格编辑 '!AB894)</f>
        <v/>
      </c>
      <c r="AA894" s="123" t="str">
        <f>IF('表格编辑 '!AC894="","",'表格编辑 '!AC894)</f>
        <v/>
      </c>
      <c r="AB894" s="123" t="str">
        <f>IF('表格编辑 '!AD894="","",'表格编辑 '!AD894)</f>
        <v/>
      </c>
      <c r="AC894" s="123" t="str">
        <f>IF('表格编辑 '!AE894="","",'表格编辑 '!AE894)</f>
        <v/>
      </c>
      <c r="AD894" s="123">
        <f>IF('表格编辑 '!AF894="","",'表格编辑 '!AF894)</f>
        <v>140481</v>
      </c>
    </row>
    <row r="895" spans="1:30">
      <c r="A895" s="123">
        <f>IF('表格编辑 '!A895="","",'表格编辑 '!A895)</f>
        <v>40482</v>
      </c>
      <c r="B895" s="123">
        <f>IF('表格编辑 '!B895="","",'表格编辑 '!B895)</f>
        <v>50003</v>
      </c>
      <c r="C895" s="123">
        <f>IF('表格编辑 '!E895="","",'表格编辑 '!E895)</f>
        <v>49</v>
      </c>
      <c r="D895" s="123" t="str">
        <f>IF('表格编辑 '!F895="","",'表格编辑 '!F895)</f>
        <v>AI_born_event(RECEIVER, ARG0, ARG1, ARG2, ARG3,ARG4)</v>
      </c>
      <c r="E895" s="123" t="str">
        <f>IF('表格编辑 '!G895="","",'表格编辑 '!G895)</f>
        <v>AI_update_event(RECEIVER, ARG0, ARG1, ARG2, ARG3,ARG4)</v>
      </c>
      <c r="F895" s="123" t="str">
        <f>IF('表格编辑 '!H895="","",'表格编辑 '!H895)</f>
        <v/>
      </c>
      <c r="G895" s="123" t="str">
        <f>IF('表格编辑 '!I895="","",'表格编辑 '!I895)</f>
        <v/>
      </c>
      <c r="H895" s="123" t="str">
        <f>IF('表格编辑 '!J895="","",'表格编辑 '!J895)</f>
        <v>test_deadth_event(RECEIVER, ARG0, ARG1, ARG2, ARG3,ARG4)</v>
      </c>
      <c r="I895" s="123">
        <f>IF('表格编辑 '!K895="","",'表格编辑 '!K895)</f>
        <v>1</v>
      </c>
      <c r="J895" s="123">
        <f>IF('表格编辑 '!L895="","",'表格编辑 '!L895)</f>
        <v>2542</v>
      </c>
      <c r="K895" s="123">
        <f>IF('表格编辑 '!M895="","",'表格编辑 '!M895)</f>
        <v>1470</v>
      </c>
      <c r="L895" s="123" t="str">
        <f>IF('表格编辑 '!N895="","",'表格编辑 '!N895)</f>
        <v/>
      </c>
      <c r="M895" s="123" t="str">
        <f>IF('表格编辑 '!O895="","",'表格编辑 '!O895)</f>
        <v/>
      </c>
      <c r="N895" s="123" t="str">
        <f>IF('表格编辑 '!P895="","",'表格编辑 '!P895)</f>
        <v/>
      </c>
      <c r="O895" s="123" t="str">
        <f>IF('表格编辑 '!Q895="","",'表格编辑 '!Q895)</f>
        <v/>
      </c>
      <c r="P895" s="123" t="str">
        <f>IF('表格编辑 '!R895="","",'表格编辑 '!R895)</f>
        <v/>
      </c>
      <c r="Q895" s="123">
        <f>IF('表格编辑 '!S895="","",'表格编辑 '!S895)</f>
        <v>320</v>
      </c>
      <c r="R895" s="123" t="str">
        <f>IF('表格编辑 '!T895="","",'表格编辑 '!T895)</f>
        <v/>
      </c>
      <c r="S895" s="123" t="str">
        <f>IF('表格编辑 '!U895="","",'表格编辑 '!U895)</f>
        <v/>
      </c>
      <c r="T895" s="123" t="str">
        <f>IF('表格编辑 '!V895="","",'表格编辑 '!V895)</f>
        <v/>
      </c>
      <c r="U895" s="123" t="str">
        <f>IF('表格编辑 '!W895="","",'表格编辑 '!W895)</f>
        <v/>
      </c>
      <c r="V895" s="123" t="str">
        <f>IF('表格编辑 '!X895="","",'表格编辑 '!X895)</f>
        <v/>
      </c>
      <c r="W895" s="123" t="str">
        <f>IF('表格编辑 '!Y895="","",'表格编辑 '!Y895)</f>
        <v/>
      </c>
      <c r="X895" s="123" t="str">
        <f>IF('表格编辑 '!Z895="","",'表格编辑 '!Z895)</f>
        <v/>
      </c>
      <c r="Y895" s="123" t="str">
        <f>IF('表格编辑 '!AA895="","",'表格编辑 '!AA895)</f>
        <v/>
      </c>
      <c r="Z895" s="123" t="str">
        <f>IF('表格编辑 '!AB895="","",'表格编辑 '!AB895)</f>
        <v/>
      </c>
      <c r="AA895" s="123" t="str">
        <f>IF('表格编辑 '!AC895="","",'表格编辑 '!AC895)</f>
        <v/>
      </c>
      <c r="AB895" s="123" t="str">
        <f>IF('表格编辑 '!AD895="","",'表格编辑 '!AD895)</f>
        <v/>
      </c>
      <c r="AC895" s="123" t="str">
        <f>IF('表格编辑 '!AE895="","",'表格编辑 '!AE895)</f>
        <v/>
      </c>
      <c r="AD895" s="123">
        <f>IF('表格编辑 '!AF895="","",'表格编辑 '!AF895)</f>
        <v>140482</v>
      </c>
    </row>
    <row r="896" spans="1:30">
      <c r="A896" s="123">
        <f>IF('表格编辑 '!A896="","",'表格编辑 '!A896)</f>
        <v>40483</v>
      </c>
      <c r="B896" s="123">
        <f>IF('表格编辑 '!B896="","",'表格编辑 '!B896)</f>
        <v>50002</v>
      </c>
      <c r="C896" s="123">
        <f>IF('表格编辑 '!E896="","",'表格编辑 '!E896)</f>
        <v>49</v>
      </c>
      <c r="D896" s="123" t="str">
        <f>IF('表格编辑 '!F896="","",'表格编辑 '!F896)</f>
        <v>AI_born_event(RECEIVER, ARG0, ARG1, ARG2, ARG3,ARG4)</v>
      </c>
      <c r="E896" s="123" t="str">
        <f>IF('表格编辑 '!G896="","",'表格编辑 '!G896)</f>
        <v>AI_update_event(RECEIVER, ARG0, ARG1, ARG2, ARG3,ARG4)</v>
      </c>
      <c r="F896" s="123" t="str">
        <f>IF('表格编辑 '!H896="","",'表格编辑 '!H896)</f>
        <v/>
      </c>
      <c r="G896" s="123" t="str">
        <f>IF('表格编辑 '!I896="","",'表格编辑 '!I896)</f>
        <v/>
      </c>
      <c r="H896" s="123" t="str">
        <f>IF('表格编辑 '!J896="","",'表格编辑 '!J896)</f>
        <v>test_deadth_event(RECEIVER, ARG0, ARG1, ARG2, ARG3,ARG4)</v>
      </c>
      <c r="I896" s="123">
        <f>IF('表格编辑 '!K896="","",'表格编辑 '!K896)</f>
        <v>1</v>
      </c>
      <c r="J896" s="123">
        <f>IF('表格编辑 '!L896="","",'表格编辑 '!L896)</f>
        <v>742</v>
      </c>
      <c r="K896" s="123">
        <f>IF('表格编辑 '!M896="","",'表格编辑 '!M896)</f>
        <v>1470</v>
      </c>
      <c r="L896" s="123" t="str">
        <f>IF('表格编辑 '!N896="","",'表格编辑 '!N896)</f>
        <v/>
      </c>
      <c r="M896" s="123" t="str">
        <f>IF('表格编辑 '!O896="","",'表格编辑 '!O896)</f>
        <v/>
      </c>
      <c r="N896" s="123" t="str">
        <f>IF('表格编辑 '!P896="","",'表格编辑 '!P896)</f>
        <v/>
      </c>
      <c r="O896" s="123" t="str">
        <f>IF('表格编辑 '!Q896="","",'表格编辑 '!Q896)</f>
        <v/>
      </c>
      <c r="P896" s="123" t="str">
        <f>IF('表格编辑 '!R896="","",'表格编辑 '!R896)</f>
        <v/>
      </c>
      <c r="Q896" s="123">
        <f>IF('表格编辑 '!S896="","",'表格编辑 '!S896)</f>
        <v>320</v>
      </c>
      <c r="R896" s="123" t="str">
        <f>IF('表格编辑 '!T896="","",'表格编辑 '!T896)</f>
        <v/>
      </c>
      <c r="S896" s="123" t="str">
        <f>IF('表格编辑 '!U896="","",'表格编辑 '!U896)</f>
        <v/>
      </c>
      <c r="T896" s="123" t="str">
        <f>IF('表格编辑 '!V896="","",'表格编辑 '!V896)</f>
        <v/>
      </c>
      <c r="U896" s="123" t="str">
        <f>IF('表格编辑 '!W896="","",'表格编辑 '!W896)</f>
        <v/>
      </c>
      <c r="V896" s="123" t="str">
        <f>IF('表格编辑 '!X896="","",'表格编辑 '!X896)</f>
        <v/>
      </c>
      <c r="W896" s="123" t="str">
        <f>IF('表格编辑 '!Y896="","",'表格编辑 '!Y896)</f>
        <v/>
      </c>
      <c r="X896" s="123" t="str">
        <f>IF('表格编辑 '!Z896="","",'表格编辑 '!Z896)</f>
        <v/>
      </c>
      <c r="Y896" s="123" t="str">
        <f>IF('表格编辑 '!AA896="","",'表格编辑 '!AA896)</f>
        <v/>
      </c>
      <c r="Z896" s="123" t="str">
        <f>IF('表格编辑 '!AB896="","",'表格编辑 '!AB896)</f>
        <v/>
      </c>
      <c r="AA896" s="123" t="str">
        <f>IF('表格编辑 '!AC896="","",'表格编辑 '!AC896)</f>
        <v/>
      </c>
      <c r="AB896" s="123" t="str">
        <f>IF('表格编辑 '!AD896="","",'表格编辑 '!AD896)</f>
        <v/>
      </c>
      <c r="AC896" s="123" t="str">
        <f>IF('表格编辑 '!AE896="","",'表格编辑 '!AE896)</f>
        <v/>
      </c>
      <c r="AD896" s="123">
        <f>IF('表格编辑 '!AF896="","",'表格编辑 '!AF896)</f>
        <v>140483</v>
      </c>
    </row>
    <row r="897" spans="1:30">
      <c r="A897" s="123">
        <f>IF('表格编辑 '!A897="","",'表格编辑 '!A897)</f>
        <v>40484</v>
      </c>
      <c r="B897" s="123">
        <f>IF('表格编辑 '!B897="","",'表格编辑 '!B897)</f>
        <v>50052</v>
      </c>
      <c r="C897" s="123">
        <f>IF('表格编辑 '!E897="","",'表格编辑 '!E897)</f>
        <v>49</v>
      </c>
      <c r="D897" s="123" t="str">
        <f>IF('表格编辑 '!F897="","",'表格编辑 '!F897)</f>
        <v>AI_born_event(RECEIVER, ARG0, ARG1, ARG2, ARG3,ARG4)</v>
      </c>
      <c r="E897" s="123" t="str">
        <f>IF('表格编辑 '!G897="","",'表格编辑 '!G897)</f>
        <v>AI_update_event(RECEIVER, ARG0, ARG1, ARG2, ARG3,ARG4)</v>
      </c>
      <c r="F897" s="123" t="str">
        <f>IF('表格编辑 '!H897="","",'表格编辑 '!H897)</f>
        <v/>
      </c>
      <c r="G897" s="123" t="str">
        <f>IF('表格编辑 '!I897="","",'表格编辑 '!I897)</f>
        <v/>
      </c>
      <c r="H897" s="123" t="str">
        <f>IF('表格编辑 '!J897="","",'表格编辑 '!J897)</f>
        <v>test_deadth_event(RECEIVER, ARG0, ARG1, ARG2, ARG3,ARG4)</v>
      </c>
      <c r="I897" s="123">
        <f>IF('表格编辑 '!K897="","",'表格编辑 '!K897)</f>
        <v>1</v>
      </c>
      <c r="J897" s="123">
        <f>IF('表格编辑 '!L897="","",'表格编辑 '!L897)</f>
        <v>2310</v>
      </c>
      <c r="K897" s="123">
        <f>IF('表格编辑 '!M897="","",'表格编辑 '!M897)</f>
        <v>1470</v>
      </c>
      <c r="L897" s="123" t="str">
        <f>IF('表格编辑 '!N897="","",'表格编辑 '!N897)</f>
        <v/>
      </c>
      <c r="M897" s="123" t="str">
        <f>IF('表格编辑 '!O897="","",'表格编辑 '!O897)</f>
        <v/>
      </c>
      <c r="N897" s="123" t="str">
        <f>IF('表格编辑 '!P897="","",'表格编辑 '!P897)</f>
        <v/>
      </c>
      <c r="O897" s="123" t="str">
        <f>IF('表格编辑 '!Q897="","",'表格编辑 '!Q897)</f>
        <v/>
      </c>
      <c r="P897" s="123" t="str">
        <f>IF('表格编辑 '!R897="","",'表格编辑 '!R897)</f>
        <v/>
      </c>
      <c r="Q897" s="123">
        <f>IF('表格编辑 '!S897="","",'表格编辑 '!S897)</f>
        <v>320</v>
      </c>
      <c r="R897" s="123" t="str">
        <f>IF('表格编辑 '!T897="","",'表格编辑 '!T897)</f>
        <v/>
      </c>
      <c r="S897" s="123" t="str">
        <f>IF('表格编辑 '!U897="","",'表格编辑 '!U897)</f>
        <v/>
      </c>
      <c r="T897" s="123" t="str">
        <f>IF('表格编辑 '!V897="","",'表格编辑 '!V897)</f>
        <v/>
      </c>
      <c r="U897" s="123" t="str">
        <f>IF('表格编辑 '!W897="","",'表格编辑 '!W897)</f>
        <v/>
      </c>
      <c r="V897" s="123" t="str">
        <f>IF('表格编辑 '!X897="","",'表格编辑 '!X897)</f>
        <v/>
      </c>
      <c r="W897" s="123" t="str">
        <f>IF('表格编辑 '!Y897="","",'表格编辑 '!Y897)</f>
        <v/>
      </c>
      <c r="X897" s="123" t="str">
        <f>IF('表格编辑 '!Z897="","",'表格编辑 '!Z897)</f>
        <v/>
      </c>
      <c r="Y897" s="123" t="str">
        <f>IF('表格编辑 '!AA897="","",'表格编辑 '!AA897)</f>
        <v/>
      </c>
      <c r="Z897" s="123" t="str">
        <f>IF('表格编辑 '!AB897="","",'表格编辑 '!AB897)</f>
        <v/>
      </c>
      <c r="AA897" s="123" t="str">
        <f>IF('表格编辑 '!AC897="","",'表格编辑 '!AC897)</f>
        <v/>
      </c>
      <c r="AB897" s="123" t="str">
        <f>IF('表格编辑 '!AD897="","",'表格编辑 '!AD897)</f>
        <v/>
      </c>
      <c r="AC897" s="123" t="str">
        <f>IF('表格编辑 '!AE897="","",'表格编辑 '!AE897)</f>
        <v/>
      </c>
      <c r="AD897" s="123">
        <f>IF('表格编辑 '!AF897="","",'表格编辑 '!AF897)</f>
        <v>140484</v>
      </c>
    </row>
    <row r="898" spans="1:30">
      <c r="A898" s="123">
        <f>IF('表格编辑 '!A898="","",'表格编辑 '!A898)</f>
        <v>40485</v>
      </c>
      <c r="B898" s="123">
        <f>IF('表格编辑 '!B898="","",'表格编辑 '!B898)</f>
        <v>50040</v>
      </c>
      <c r="C898" s="123">
        <f>IF('表格编辑 '!E898="","",'表格编辑 '!E898)</f>
        <v>49</v>
      </c>
      <c r="D898" s="123" t="str">
        <f>IF('表格编辑 '!F898="","",'表格编辑 '!F898)</f>
        <v>AI_born_event(RECEIVER, ARG0, ARG1, ARG2, ARG3,ARG4)</v>
      </c>
      <c r="E898" s="123" t="str">
        <f>IF('表格编辑 '!G898="","",'表格编辑 '!G898)</f>
        <v>AI_update_event(RECEIVER, ARG0, ARG1, ARG2, ARG3,ARG4)</v>
      </c>
      <c r="F898" s="123" t="str">
        <f>IF('表格编辑 '!H898="","",'表格编辑 '!H898)</f>
        <v/>
      </c>
      <c r="G898" s="123" t="str">
        <f>IF('表格编辑 '!I898="","",'表格编辑 '!I898)</f>
        <v/>
      </c>
      <c r="H898" s="123" t="str">
        <f>IF('表格编辑 '!J898="","",'表格编辑 '!J898)</f>
        <v>test_deadth_event(RECEIVER, ARG0, ARG1, ARG2, ARG3,ARG4)</v>
      </c>
      <c r="I898" s="123">
        <f>IF('表格编辑 '!K898="","",'表格编辑 '!K898)</f>
        <v>1</v>
      </c>
      <c r="J898" s="123">
        <f>IF('表格编辑 '!L898="","",'表格编辑 '!L898)</f>
        <v>3124</v>
      </c>
      <c r="K898" s="123">
        <f>IF('表格编辑 '!M898="","",'表格编辑 '!M898)</f>
        <v>1470</v>
      </c>
      <c r="L898" s="123" t="str">
        <f>IF('表格编辑 '!N898="","",'表格编辑 '!N898)</f>
        <v/>
      </c>
      <c r="M898" s="123" t="str">
        <f>IF('表格编辑 '!O898="","",'表格编辑 '!O898)</f>
        <v/>
      </c>
      <c r="N898" s="123" t="str">
        <f>IF('表格编辑 '!P898="","",'表格编辑 '!P898)</f>
        <v/>
      </c>
      <c r="O898" s="123" t="str">
        <f>IF('表格编辑 '!Q898="","",'表格编辑 '!Q898)</f>
        <v/>
      </c>
      <c r="P898" s="123" t="str">
        <f>IF('表格编辑 '!R898="","",'表格编辑 '!R898)</f>
        <v/>
      </c>
      <c r="Q898" s="123">
        <f>IF('表格编辑 '!S898="","",'表格编辑 '!S898)</f>
        <v>320</v>
      </c>
      <c r="R898" s="123" t="str">
        <f>IF('表格编辑 '!T898="","",'表格编辑 '!T898)</f>
        <v/>
      </c>
      <c r="S898" s="123" t="str">
        <f>IF('表格编辑 '!U898="","",'表格编辑 '!U898)</f>
        <v/>
      </c>
      <c r="T898" s="123" t="str">
        <f>IF('表格编辑 '!V898="","",'表格编辑 '!V898)</f>
        <v/>
      </c>
      <c r="U898" s="123" t="str">
        <f>IF('表格编辑 '!W898="","",'表格编辑 '!W898)</f>
        <v/>
      </c>
      <c r="V898" s="123" t="str">
        <f>IF('表格编辑 '!X898="","",'表格编辑 '!X898)</f>
        <v/>
      </c>
      <c r="W898" s="123" t="str">
        <f>IF('表格编辑 '!Y898="","",'表格编辑 '!Y898)</f>
        <v/>
      </c>
      <c r="X898" s="123" t="str">
        <f>IF('表格编辑 '!Z898="","",'表格编辑 '!Z898)</f>
        <v/>
      </c>
      <c r="Y898" s="123" t="str">
        <f>IF('表格编辑 '!AA898="","",'表格编辑 '!AA898)</f>
        <v/>
      </c>
      <c r="Z898" s="123" t="str">
        <f>IF('表格编辑 '!AB898="","",'表格编辑 '!AB898)</f>
        <v/>
      </c>
      <c r="AA898" s="123" t="str">
        <f>IF('表格编辑 '!AC898="","",'表格编辑 '!AC898)</f>
        <v/>
      </c>
      <c r="AB898" s="123" t="str">
        <f>IF('表格编辑 '!AD898="","",'表格编辑 '!AD898)</f>
        <v/>
      </c>
      <c r="AC898" s="123" t="str">
        <f>IF('表格编辑 '!AE898="","",'表格编辑 '!AE898)</f>
        <v/>
      </c>
      <c r="AD898" s="123">
        <f>IF('表格编辑 '!AF898="","",'表格编辑 '!AF898)</f>
        <v>140485</v>
      </c>
    </row>
    <row r="899" spans="1:30">
      <c r="A899" s="123">
        <f>IF('表格编辑 '!A899="","",'表格编辑 '!A899)</f>
        <v>40486</v>
      </c>
      <c r="B899" s="123">
        <f>IF('表格编辑 '!B899="","",'表格编辑 '!B899)</f>
        <v>50038</v>
      </c>
      <c r="C899" s="123">
        <f>IF('表格编辑 '!E899="","",'表格编辑 '!E899)</f>
        <v>49</v>
      </c>
      <c r="D899" s="123" t="str">
        <f>IF('表格编辑 '!F899="","",'表格编辑 '!F899)</f>
        <v>AI_born_event(RECEIVER, ARG0, ARG1, ARG2, ARG3,ARG4)</v>
      </c>
      <c r="E899" s="123" t="str">
        <f>IF('表格编辑 '!G899="","",'表格编辑 '!G899)</f>
        <v>AI_update_event(RECEIVER, ARG0, ARG1, ARG2, ARG3,ARG4)</v>
      </c>
      <c r="F899" s="123" t="str">
        <f>IF('表格编辑 '!H899="","",'表格编辑 '!H899)</f>
        <v/>
      </c>
      <c r="G899" s="123" t="str">
        <f>IF('表格编辑 '!I899="","",'表格编辑 '!I899)</f>
        <v/>
      </c>
      <c r="H899" s="123" t="str">
        <f>IF('表格编辑 '!J899="","",'表格编辑 '!J899)</f>
        <v>test_deadth_event(RECEIVER, ARG0, ARG1, ARG2, ARG3,ARG4)</v>
      </c>
      <c r="I899" s="123">
        <f>IF('表格编辑 '!K899="","",'表格编辑 '!K899)</f>
        <v>1</v>
      </c>
      <c r="J899" s="123">
        <f>IF('表格编辑 '!L899="","",'表格编辑 '!L899)</f>
        <v>2530</v>
      </c>
      <c r="K899" s="123">
        <f>IF('表格编辑 '!M899="","",'表格编辑 '!M899)</f>
        <v>1470</v>
      </c>
      <c r="L899" s="123" t="str">
        <f>IF('表格编辑 '!N899="","",'表格编辑 '!N899)</f>
        <v/>
      </c>
      <c r="M899" s="123" t="str">
        <f>IF('表格编辑 '!O899="","",'表格编辑 '!O899)</f>
        <v/>
      </c>
      <c r="N899" s="123" t="str">
        <f>IF('表格编辑 '!P899="","",'表格编辑 '!P899)</f>
        <v/>
      </c>
      <c r="O899" s="123" t="str">
        <f>IF('表格编辑 '!Q899="","",'表格编辑 '!Q899)</f>
        <v/>
      </c>
      <c r="P899" s="123" t="str">
        <f>IF('表格编辑 '!R899="","",'表格编辑 '!R899)</f>
        <v/>
      </c>
      <c r="Q899" s="123">
        <f>IF('表格编辑 '!S899="","",'表格编辑 '!S899)</f>
        <v>320</v>
      </c>
      <c r="R899" s="123" t="str">
        <f>IF('表格编辑 '!T899="","",'表格编辑 '!T899)</f>
        <v/>
      </c>
      <c r="S899" s="123" t="str">
        <f>IF('表格编辑 '!U899="","",'表格编辑 '!U899)</f>
        <v/>
      </c>
      <c r="T899" s="123" t="str">
        <f>IF('表格编辑 '!V899="","",'表格编辑 '!V899)</f>
        <v/>
      </c>
      <c r="U899" s="123" t="str">
        <f>IF('表格编辑 '!W899="","",'表格编辑 '!W899)</f>
        <v/>
      </c>
      <c r="V899" s="123" t="str">
        <f>IF('表格编辑 '!X899="","",'表格编辑 '!X899)</f>
        <v/>
      </c>
      <c r="W899" s="123" t="str">
        <f>IF('表格编辑 '!Y899="","",'表格编辑 '!Y899)</f>
        <v/>
      </c>
      <c r="X899" s="123" t="str">
        <f>IF('表格编辑 '!Z899="","",'表格编辑 '!Z899)</f>
        <v/>
      </c>
      <c r="Y899" s="123" t="str">
        <f>IF('表格编辑 '!AA899="","",'表格编辑 '!AA899)</f>
        <v/>
      </c>
      <c r="Z899" s="123" t="str">
        <f>IF('表格编辑 '!AB899="","",'表格编辑 '!AB899)</f>
        <v/>
      </c>
      <c r="AA899" s="123" t="str">
        <f>IF('表格编辑 '!AC899="","",'表格编辑 '!AC899)</f>
        <v/>
      </c>
      <c r="AB899" s="123" t="str">
        <f>IF('表格编辑 '!AD899="","",'表格编辑 '!AD899)</f>
        <v/>
      </c>
      <c r="AC899" s="123" t="str">
        <f>IF('表格编辑 '!AE899="","",'表格编辑 '!AE899)</f>
        <v/>
      </c>
      <c r="AD899" s="123">
        <f>IF('表格编辑 '!AF899="","",'表格编辑 '!AF899)</f>
        <v>140486</v>
      </c>
    </row>
    <row r="900" spans="1:30">
      <c r="A900" s="123">
        <f>IF('表格编辑 '!A900="","",'表格编辑 '!A900)</f>
        <v>40487</v>
      </c>
      <c r="B900" s="123">
        <f>IF('表格编辑 '!B900="","",'表格编辑 '!B900)</f>
        <v>50093</v>
      </c>
      <c r="C900" s="123">
        <f>IF('表格编辑 '!E900="","",'表格编辑 '!E900)</f>
        <v>49</v>
      </c>
      <c r="D900" s="123" t="str">
        <f>IF('表格编辑 '!F900="","",'表格编辑 '!F900)</f>
        <v>AI_born_event(RECEIVER, ARG0, ARG1, ARG2, ARG3,ARG4)</v>
      </c>
      <c r="E900" s="123" t="str">
        <f>IF('表格编辑 '!G900="","",'表格编辑 '!G900)</f>
        <v>AI_update_event(RECEIVER, ARG0, ARG1, ARG2, ARG3,ARG4)</v>
      </c>
      <c r="F900" s="123" t="str">
        <f>IF('表格编辑 '!H900="","",'表格编辑 '!H900)</f>
        <v/>
      </c>
      <c r="G900" s="123" t="str">
        <f>IF('表格编辑 '!I900="","",'表格编辑 '!I900)</f>
        <v/>
      </c>
      <c r="H900" s="123" t="str">
        <f>IF('表格编辑 '!J900="","",'表格编辑 '!J900)</f>
        <v>test_deadth_event(RECEIVER, ARG0, ARG1, ARG2, ARG3,ARG4)</v>
      </c>
      <c r="I900" s="123">
        <f>IF('表格编辑 '!K900="","",'表格编辑 '!K900)</f>
        <v>1</v>
      </c>
      <c r="J900" s="123">
        <f>IF('表格编辑 '!L900="","",'表格编辑 '!L900)</f>
        <v>2166</v>
      </c>
      <c r="K900" s="123">
        <f>IF('表格编辑 '!M900="","",'表格编辑 '!M900)</f>
        <v>1470</v>
      </c>
      <c r="L900" s="123" t="str">
        <f>IF('表格编辑 '!N900="","",'表格编辑 '!N900)</f>
        <v/>
      </c>
      <c r="M900" s="123" t="str">
        <f>IF('表格编辑 '!O900="","",'表格编辑 '!O900)</f>
        <v/>
      </c>
      <c r="N900" s="123" t="str">
        <f>IF('表格编辑 '!P900="","",'表格编辑 '!P900)</f>
        <v/>
      </c>
      <c r="O900" s="123" t="str">
        <f>IF('表格编辑 '!Q900="","",'表格编辑 '!Q900)</f>
        <v/>
      </c>
      <c r="P900" s="123" t="str">
        <f>IF('表格编辑 '!R900="","",'表格编辑 '!R900)</f>
        <v/>
      </c>
      <c r="Q900" s="123">
        <f>IF('表格编辑 '!S900="","",'表格编辑 '!S900)</f>
        <v>320</v>
      </c>
      <c r="R900" s="123" t="str">
        <f>IF('表格编辑 '!T900="","",'表格编辑 '!T900)</f>
        <v/>
      </c>
      <c r="S900" s="123" t="str">
        <f>IF('表格编辑 '!U900="","",'表格编辑 '!U900)</f>
        <v/>
      </c>
      <c r="T900" s="123" t="str">
        <f>IF('表格编辑 '!V900="","",'表格编辑 '!V900)</f>
        <v/>
      </c>
      <c r="U900" s="123" t="str">
        <f>IF('表格编辑 '!W900="","",'表格编辑 '!W900)</f>
        <v/>
      </c>
      <c r="V900" s="123" t="str">
        <f>IF('表格编辑 '!X900="","",'表格编辑 '!X900)</f>
        <v/>
      </c>
      <c r="W900" s="123" t="str">
        <f>IF('表格编辑 '!Y900="","",'表格编辑 '!Y900)</f>
        <v/>
      </c>
      <c r="X900" s="123" t="str">
        <f>IF('表格编辑 '!Z900="","",'表格编辑 '!Z900)</f>
        <v/>
      </c>
      <c r="Y900" s="123" t="str">
        <f>IF('表格编辑 '!AA900="","",'表格编辑 '!AA900)</f>
        <v/>
      </c>
      <c r="Z900" s="123" t="str">
        <f>IF('表格编辑 '!AB900="","",'表格编辑 '!AB900)</f>
        <v/>
      </c>
      <c r="AA900" s="123" t="str">
        <f>IF('表格编辑 '!AC900="","",'表格编辑 '!AC900)</f>
        <v/>
      </c>
      <c r="AB900" s="123" t="str">
        <f>IF('表格编辑 '!AD900="","",'表格编辑 '!AD900)</f>
        <v/>
      </c>
      <c r="AC900" s="123" t="str">
        <f>IF('表格编辑 '!AE900="","",'表格编辑 '!AE900)</f>
        <v/>
      </c>
      <c r="AD900" s="123">
        <f>IF('表格编辑 '!AF900="","",'表格编辑 '!AF900)</f>
        <v>140487</v>
      </c>
    </row>
    <row r="901" spans="1:30">
      <c r="A901" s="123">
        <f>IF('表格编辑 '!A901="","",'表格编辑 '!A901)</f>
        <v>40488</v>
      </c>
      <c r="B901" s="123">
        <f>IF('表格编辑 '!B901="","",'表格编辑 '!B901)</f>
        <v>50120</v>
      </c>
      <c r="C901" s="123">
        <f>IF('表格编辑 '!E901="","",'表格编辑 '!E901)</f>
        <v>49</v>
      </c>
      <c r="D901" s="123" t="str">
        <f>IF('表格编辑 '!F901="","",'表格编辑 '!F901)</f>
        <v>AI_born_event(RECEIVER, ARG0, ARG1, ARG2, ARG3,ARG4)</v>
      </c>
      <c r="E901" s="123" t="str">
        <f>IF('表格编辑 '!G901="","",'表格编辑 '!G901)</f>
        <v>AI_update_event(RECEIVER, ARG0, ARG1, ARG2, ARG3,ARG4)</v>
      </c>
      <c r="F901" s="123" t="str">
        <f>IF('表格编辑 '!H901="","",'表格编辑 '!H901)</f>
        <v/>
      </c>
      <c r="G901" s="123" t="str">
        <f>IF('表格编辑 '!I901="","",'表格编辑 '!I901)</f>
        <v/>
      </c>
      <c r="H901" s="123" t="str">
        <f>IF('表格编辑 '!J901="","",'表格编辑 '!J901)</f>
        <v>test_deadth_event(RECEIVER, ARG0, ARG1, ARG2, ARG3,ARG4)</v>
      </c>
      <c r="I901" s="123">
        <f>IF('表格编辑 '!K901="","",'表格编辑 '!K901)</f>
        <v>1</v>
      </c>
      <c r="J901" s="123">
        <f>IF('表格编辑 '!L901="","",'表格编辑 '!L901)</f>
        <v>2016</v>
      </c>
      <c r="K901" s="123">
        <f>IF('表格编辑 '!M901="","",'表格编辑 '!M901)</f>
        <v>1470</v>
      </c>
      <c r="L901" s="123" t="str">
        <f>IF('表格编辑 '!N901="","",'表格编辑 '!N901)</f>
        <v/>
      </c>
      <c r="M901" s="123" t="str">
        <f>IF('表格编辑 '!O901="","",'表格编辑 '!O901)</f>
        <v/>
      </c>
      <c r="N901" s="123" t="str">
        <f>IF('表格编辑 '!P901="","",'表格编辑 '!P901)</f>
        <v/>
      </c>
      <c r="O901" s="123" t="str">
        <f>IF('表格编辑 '!Q901="","",'表格编辑 '!Q901)</f>
        <v/>
      </c>
      <c r="P901" s="123" t="str">
        <f>IF('表格编辑 '!R901="","",'表格编辑 '!R901)</f>
        <v/>
      </c>
      <c r="Q901" s="123">
        <f>IF('表格编辑 '!S901="","",'表格编辑 '!S901)</f>
        <v>320</v>
      </c>
      <c r="R901" s="123" t="str">
        <f>IF('表格编辑 '!T901="","",'表格编辑 '!T901)</f>
        <v/>
      </c>
      <c r="S901" s="123" t="str">
        <f>IF('表格编辑 '!U901="","",'表格编辑 '!U901)</f>
        <v/>
      </c>
      <c r="T901" s="123" t="str">
        <f>IF('表格编辑 '!V901="","",'表格编辑 '!V901)</f>
        <v/>
      </c>
      <c r="U901" s="123" t="str">
        <f>IF('表格编辑 '!W901="","",'表格编辑 '!W901)</f>
        <v/>
      </c>
      <c r="V901" s="123" t="str">
        <f>IF('表格编辑 '!X901="","",'表格编辑 '!X901)</f>
        <v/>
      </c>
      <c r="W901" s="123" t="str">
        <f>IF('表格编辑 '!Y901="","",'表格编辑 '!Y901)</f>
        <v/>
      </c>
      <c r="X901" s="123" t="str">
        <f>IF('表格编辑 '!Z901="","",'表格编辑 '!Z901)</f>
        <v/>
      </c>
      <c r="Y901" s="123" t="str">
        <f>IF('表格编辑 '!AA901="","",'表格编辑 '!AA901)</f>
        <v/>
      </c>
      <c r="Z901" s="123" t="str">
        <f>IF('表格编辑 '!AB901="","",'表格编辑 '!AB901)</f>
        <v/>
      </c>
      <c r="AA901" s="123" t="str">
        <f>IF('表格编辑 '!AC901="","",'表格编辑 '!AC901)</f>
        <v/>
      </c>
      <c r="AB901" s="123" t="str">
        <f>IF('表格编辑 '!AD901="","",'表格编辑 '!AD901)</f>
        <v/>
      </c>
      <c r="AC901" s="123" t="str">
        <f>IF('表格编辑 '!AE901="","",'表格编辑 '!AE901)</f>
        <v/>
      </c>
      <c r="AD901" s="123">
        <f>IF('表格编辑 '!AF901="","",'表格编辑 '!AF901)</f>
        <v>140488</v>
      </c>
    </row>
    <row r="902" spans="1:30">
      <c r="A902" s="123">
        <f>IF('表格编辑 '!A902="","",'表格编辑 '!A902)</f>
        <v>40489</v>
      </c>
      <c r="B902" s="123">
        <f>IF('表格编辑 '!B902="","",'表格编辑 '!B902)</f>
        <v>50062</v>
      </c>
      <c r="C902" s="123">
        <f>IF('表格编辑 '!E902="","",'表格编辑 '!E902)</f>
        <v>49</v>
      </c>
      <c r="D902" s="123" t="str">
        <f>IF('表格编辑 '!F902="","",'表格编辑 '!F902)</f>
        <v>AI_born_event(RECEIVER, ARG0, ARG1, ARG2, ARG3,ARG4)</v>
      </c>
      <c r="E902" s="123" t="str">
        <f>IF('表格编辑 '!G902="","",'表格编辑 '!G902)</f>
        <v>AI_update_event(RECEIVER, ARG0, ARG1, ARG2, ARG3,ARG4)</v>
      </c>
      <c r="F902" s="123" t="str">
        <f>IF('表格编辑 '!H902="","",'表格编辑 '!H902)</f>
        <v/>
      </c>
      <c r="G902" s="123" t="str">
        <f>IF('表格编辑 '!I902="","",'表格编辑 '!I902)</f>
        <v/>
      </c>
      <c r="H902" s="123" t="str">
        <f>IF('表格编辑 '!J902="","",'表格编辑 '!J902)</f>
        <v>test_deadth_event(RECEIVER, ARG0, ARG1, ARG2, ARG3,ARG4)</v>
      </c>
      <c r="I902" s="123">
        <f>IF('表格编辑 '!K902="","",'表格编辑 '!K902)</f>
        <v>1</v>
      </c>
      <c r="J902" s="123">
        <f>IF('表格编辑 '!L902="","",'表格编辑 '!L902)</f>
        <v>1000</v>
      </c>
      <c r="K902" s="123">
        <f>IF('表格编辑 '!M902="","",'表格编辑 '!M902)</f>
        <v>1470</v>
      </c>
      <c r="L902" s="123" t="str">
        <f>IF('表格编辑 '!N902="","",'表格编辑 '!N902)</f>
        <v/>
      </c>
      <c r="M902" s="123" t="str">
        <f>IF('表格编辑 '!O902="","",'表格编辑 '!O902)</f>
        <v/>
      </c>
      <c r="N902" s="123" t="str">
        <f>IF('表格编辑 '!P902="","",'表格编辑 '!P902)</f>
        <v/>
      </c>
      <c r="O902" s="123" t="str">
        <f>IF('表格编辑 '!Q902="","",'表格编辑 '!Q902)</f>
        <v/>
      </c>
      <c r="P902" s="123" t="str">
        <f>IF('表格编辑 '!R902="","",'表格编辑 '!R902)</f>
        <v/>
      </c>
      <c r="Q902" s="123">
        <f>IF('表格编辑 '!S902="","",'表格编辑 '!S902)</f>
        <v>320</v>
      </c>
      <c r="R902" s="123" t="str">
        <f>IF('表格编辑 '!T902="","",'表格编辑 '!T902)</f>
        <v/>
      </c>
      <c r="S902" s="123" t="str">
        <f>IF('表格编辑 '!U902="","",'表格编辑 '!U902)</f>
        <v/>
      </c>
      <c r="T902" s="123" t="str">
        <f>IF('表格编辑 '!V902="","",'表格编辑 '!V902)</f>
        <v/>
      </c>
      <c r="U902" s="123" t="str">
        <f>IF('表格编辑 '!W902="","",'表格编辑 '!W902)</f>
        <v/>
      </c>
      <c r="V902" s="123" t="str">
        <f>IF('表格编辑 '!X902="","",'表格编辑 '!X902)</f>
        <v/>
      </c>
      <c r="W902" s="123" t="str">
        <f>IF('表格编辑 '!Y902="","",'表格编辑 '!Y902)</f>
        <v/>
      </c>
      <c r="X902" s="123" t="str">
        <f>IF('表格编辑 '!Z902="","",'表格编辑 '!Z902)</f>
        <v/>
      </c>
      <c r="Y902" s="123" t="str">
        <f>IF('表格编辑 '!AA902="","",'表格编辑 '!AA902)</f>
        <v/>
      </c>
      <c r="Z902" s="123" t="str">
        <f>IF('表格编辑 '!AB902="","",'表格编辑 '!AB902)</f>
        <v/>
      </c>
      <c r="AA902" s="123" t="str">
        <f>IF('表格编辑 '!AC902="","",'表格编辑 '!AC902)</f>
        <v/>
      </c>
      <c r="AB902" s="123" t="str">
        <f>IF('表格编辑 '!AD902="","",'表格编辑 '!AD902)</f>
        <v/>
      </c>
      <c r="AC902" s="123" t="str">
        <f>IF('表格编辑 '!AE902="","",'表格编辑 '!AE902)</f>
        <v/>
      </c>
      <c r="AD902" s="123">
        <f>IF('表格编辑 '!AF902="","",'表格编辑 '!AF902)</f>
        <v>140489</v>
      </c>
    </row>
    <row r="903" spans="1:30">
      <c r="A903" s="123">
        <f>IF('表格编辑 '!A903="","",'表格编辑 '!A903)</f>
        <v>40490</v>
      </c>
      <c r="B903" s="123">
        <f>IF('表格编辑 '!B903="","",'表格编辑 '!B903)</f>
        <v>50039</v>
      </c>
      <c r="C903" s="123">
        <f>IF('表格编辑 '!E903="","",'表格编辑 '!E903)</f>
        <v>49</v>
      </c>
      <c r="D903" s="123" t="str">
        <f>IF('表格编辑 '!F903="","",'表格编辑 '!F903)</f>
        <v>AI_born_event(RECEIVER, ARG0, ARG1, ARG2, ARG3,ARG4)</v>
      </c>
      <c r="E903" s="123" t="str">
        <f>IF('表格编辑 '!G903="","",'表格编辑 '!G903)</f>
        <v>AI_update_event(RECEIVER, ARG0, ARG1, ARG2, ARG3,ARG4)</v>
      </c>
      <c r="F903" s="123" t="str">
        <f>IF('表格编辑 '!H903="","",'表格编辑 '!H903)</f>
        <v/>
      </c>
      <c r="G903" s="123" t="str">
        <f>IF('表格编辑 '!I903="","",'表格编辑 '!I903)</f>
        <v/>
      </c>
      <c r="H903" s="123" t="str">
        <f>IF('表格编辑 '!J903="","",'表格编辑 '!J903)</f>
        <v>test_deadth_event(RECEIVER, ARG0, ARG1, ARG2, ARG3,ARG4)</v>
      </c>
      <c r="I903" s="123">
        <f>IF('表格编辑 '!K903="","",'表格编辑 '!K903)</f>
        <v>1</v>
      </c>
      <c r="J903" s="123">
        <f>IF('表格编辑 '!L903="","",'表格编辑 '!L903)</f>
        <v>1826</v>
      </c>
      <c r="K903" s="123">
        <f>IF('表格编辑 '!M903="","",'表格编辑 '!M903)</f>
        <v>1470</v>
      </c>
      <c r="L903" s="123" t="str">
        <f>IF('表格编辑 '!N903="","",'表格编辑 '!N903)</f>
        <v/>
      </c>
      <c r="M903" s="123" t="str">
        <f>IF('表格编辑 '!O903="","",'表格编辑 '!O903)</f>
        <v/>
      </c>
      <c r="N903" s="123" t="str">
        <f>IF('表格编辑 '!P903="","",'表格编辑 '!P903)</f>
        <v/>
      </c>
      <c r="O903" s="123" t="str">
        <f>IF('表格编辑 '!Q903="","",'表格编辑 '!Q903)</f>
        <v/>
      </c>
      <c r="P903" s="123" t="str">
        <f>IF('表格编辑 '!R903="","",'表格编辑 '!R903)</f>
        <v/>
      </c>
      <c r="Q903" s="123">
        <f>IF('表格编辑 '!S903="","",'表格编辑 '!S903)</f>
        <v>320</v>
      </c>
      <c r="R903" s="123" t="str">
        <f>IF('表格编辑 '!T903="","",'表格编辑 '!T903)</f>
        <v/>
      </c>
      <c r="S903" s="123" t="str">
        <f>IF('表格编辑 '!U903="","",'表格编辑 '!U903)</f>
        <v/>
      </c>
      <c r="T903" s="123" t="str">
        <f>IF('表格编辑 '!V903="","",'表格编辑 '!V903)</f>
        <v/>
      </c>
      <c r="U903" s="123" t="str">
        <f>IF('表格编辑 '!W903="","",'表格编辑 '!W903)</f>
        <v/>
      </c>
      <c r="V903" s="123" t="str">
        <f>IF('表格编辑 '!X903="","",'表格编辑 '!X903)</f>
        <v/>
      </c>
      <c r="W903" s="123" t="str">
        <f>IF('表格编辑 '!Y903="","",'表格编辑 '!Y903)</f>
        <v/>
      </c>
      <c r="X903" s="123" t="str">
        <f>IF('表格编辑 '!Z903="","",'表格编辑 '!Z903)</f>
        <v/>
      </c>
      <c r="Y903" s="123" t="str">
        <f>IF('表格编辑 '!AA903="","",'表格编辑 '!AA903)</f>
        <v/>
      </c>
      <c r="Z903" s="123" t="str">
        <f>IF('表格编辑 '!AB903="","",'表格编辑 '!AB903)</f>
        <v/>
      </c>
      <c r="AA903" s="123" t="str">
        <f>IF('表格编辑 '!AC903="","",'表格编辑 '!AC903)</f>
        <v/>
      </c>
      <c r="AB903" s="123" t="str">
        <f>IF('表格编辑 '!AD903="","",'表格编辑 '!AD903)</f>
        <v/>
      </c>
      <c r="AC903" s="123" t="str">
        <f>IF('表格编辑 '!AE903="","",'表格编辑 '!AE903)</f>
        <v/>
      </c>
      <c r="AD903" s="123">
        <f>IF('表格编辑 '!AF903="","",'表格编辑 '!AF903)</f>
        <v>140490</v>
      </c>
    </row>
    <row r="904" spans="1:30">
      <c r="A904" s="123">
        <f>IF('表格编辑 '!A904="","",'表格编辑 '!A904)</f>
        <v>40491</v>
      </c>
      <c r="B904" s="123">
        <f>IF('表格编辑 '!B904="","",'表格编辑 '!B904)</f>
        <v>50016</v>
      </c>
      <c r="C904" s="123">
        <f>IF('表格编辑 '!E904="","",'表格编辑 '!E904)</f>
        <v>49</v>
      </c>
      <c r="D904" s="123" t="str">
        <f>IF('表格编辑 '!F904="","",'表格编辑 '!F904)</f>
        <v>AI_born_event(RECEIVER, ARG0, ARG1, ARG2, ARG3,ARG4)</v>
      </c>
      <c r="E904" s="123" t="str">
        <f>IF('表格编辑 '!G904="","",'表格编辑 '!G904)</f>
        <v>AI_update_event(RECEIVER, ARG0, ARG1, ARG2, ARG3,ARG4)</v>
      </c>
      <c r="F904" s="123" t="str">
        <f>IF('表格编辑 '!H904="","",'表格编辑 '!H904)</f>
        <v/>
      </c>
      <c r="G904" s="123" t="str">
        <f>IF('表格编辑 '!I904="","",'表格编辑 '!I904)</f>
        <v/>
      </c>
      <c r="H904" s="123" t="str">
        <f>IF('表格编辑 '!J904="","",'表格编辑 '!J904)</f>
        <v>test_deadth_event(RECEIVER, ARG0, ARG1, ARG2, ARG3,ARG4)</v>
      </c>
      <c r="I904" s="123">
        <f>IF('表格编辑 '!K904="","",'表格编辑 '!K904)</f>
        <v>1</v>
      </c>
      <c r="J904" s="123">
        <f>IF('表格编辑 '!L904="","",'表格编辑 '!L904)</f>
        <v>2610</v>
      </c>
      <c r="K904" s="123">
        <f>IF('表格编辑 '!M904="","",'表格编辑 '!M904)</f>
        <v>1470</v>
      </c>
      <c r="L904" s="123" t="str">
        <f>IF('表格编辑 '!N904="","",'表格编辑 '!N904)</f>
        <v/>
      </c>
      <c r="M904" s="123" t="str">
        <f>IF('表格编辑 '!O904="","",'表格编辑 '!O904)</f>
        <v/>
      </c>
      <c r="N904" s="123" t="str">
        <f>IF('表格编辑 '!P904="","",'表格编辑 '!P904)</f>
        <v/>
      </c>
      <c r="O904" s="123" t="str">
        <f>IF('表格编辑 '!Q904="","",'表格编辑 '!Q904)</f>
        <v/>
      </c>
      <c r="P904" s="123" t="str">
        <f>IF('表格编辑 '!R904="","",'表格编辑 '!R904)</f>
        <v/>
      </c>
      <c r="Q904" s="123">
        <f>IF('表格编辑 '!S904="","",'表格编辑 '!S904)</f>
        <v>320</v>
      </c>
      <c r="R904" s="123" t="str">
        <f>IF('表格编辑 '!T904="","",'表格编辑 '!T904)</f>
        <v/>
      </c>
      <c r="S904" s="123" t="str">
        <f>IF('表格编辑 '!U904="","",'表格编辑 '!U904)</f>
        <v/>
      </c>
      <c r="T904" s="123" t="str">
        <f>IF('表格编辑 '!V904="","",'表格编辑 '!V904)</f>
        <v/>
      </c>
      <c r="U904" s="123" t="str">
        <f>IF('表格编辑 '!W904="","",'表格编辑 '!W904)</f>
        <v/>
      </c>
      <c r="V904" s="123" t="str">
        <f>IF('表格编辑 '!X904="","",'表格编辑 '!X904)</f>
        <v/>
      </c>
      <c r="W904" s="123" t="str">
        <f>IF('表格编辑 '!Y904="","",'表格编辑 '!Y904)</f>
        <v/>
      </c>
      <c r="X904" s="123" t="str">
        <f>IF('表格编辑 '!Z904="","",'表格编辑 '!Z904)</f>
        <v/>
      </c>
      <c r="Y904" s="123" t="str">
        <f>IF('表格编辑 '!AA904="","",'表格编辑 '!AA904)</f>
        <v/>
      </c>
      <c r="Z904" s="123" t="str">
        <f>IF('表格编辑 '!AB904="","",'表格编辑 '!AB904)</f>
        <v/>
      </c>
      <c r="AA904" s="123" t="str">
        <f>IF('表格编辑 '!AC904="","",'表格编辑 '!AC904)</f>
        <v/>
      </c>
      <c r="AB904" s="123" t="str">
        <f>IF('表格编辑 '!AD904="","",'表格编辑 '!AD904)</f>
        <v/>
      </c>
      <c r="AC904" s="123" t="str">
        <f>IF('表格编辑 '!AE904="","",'表格编辑 '!AE904)</f>
        <v/>
      </c>
      <c r="AD904" s="123">
        <f>IF('表格编辑 '!AF904="","",'表格编辑 '!AF904)</f>
        <v>140491</v>
      </c>
    </row>
    <row r="905" spans="1:30">
      <c r="A905" s="123">
        <f>IF('表格编辑 '!A905="","",'表格编辑 '!A905)</f>
        <v>40492</v>
      </c>
      <c r="B905" s="123">
        <f>IF('表格编辑 '!B905="","",'表格编辑 '!B905)</f>
        <v>50114</v>
      </c>
      <c r="C905" s="123">
        <f>IF('表格编辑 '!E905="","",'表格编辑 '!E905)</f>
        <v>49</v>
      </c>
      <c r="D905" s="123" t="str">
        <f>IF('表格编辑 '!F905="","",'表格编辑 '!F905)</f>
        <v>AI_born_event(RECEIVER, ARG0, ARG1, ARG2, ARG3,ARG4)</v>
      </c>
      <c r="E905" s="123" t="str">
        <f>IF('表格编辑 '!G905="","",'表格编辑 '!G905)</f>
        <v>AI_update_event(RECEIVER, ARG0, ARG1, ARG2, ARG3,ARG4)</v>
      </c>
      <c r="F905" s="123" t="str">
        <f>IF('表格编辑 '!H905="","",'表格编辑 '!H905)</f>
        <v/>
      </c>
      <c r="G905" s="123" t="str">
        <f>IF('表格编辑 '!I905="","",'表格编辑 '!I905)</f>
        <v/>
      </c>
      <c r="H905" s="123" t="str">
        <f>IF('表格编辑 '!J905="","",'表格编辑 '!J905)</f>
        <v>test_deadth_event(RECEIVER, ARG0, ARG1, ARG2, ARG3,ARG4)</v>
      </c>
      <c r="I905" s="123">
        <f>IF('表格编辑 '!K905="","",'表格编辑 '!K905)</f>
        <v>1</v>
      </c>
      <c r="J905" s="123">
        <f>IF('表格编辑 '!L905="","",'表格编辑 '!L905)</f>
        <v>1014</v>
      </c>
      <c r="K905" s="123">
        <f>IF('表格编辑 '!M905="","",'表格编辑 '!M905)</f>
        <v>1470</v>
      </c>
      <c r="L905" s="123" t="str">
        <f>IF('表格编辑 '!N905="","",'表格编辑 '!N905)</f>
        <v/>
      </c>
      <c r="M905" s="123" t="str">
        <f>IF('表格编辑 '!O905="","",'表格编辑 '!O905)</f>
        <v/>
      </c>
      <c r="N905" s="123" t="str">
        <f>IF('表格编辑 '!P905="","",'表格编辑 '!P905)</f>
        <v/>
      </c>
      <c r="O905" s="123" t="str">
        <f>IF('表格编辑 '!Q905="","",'表格编辑 '!Q905)</f>
        <v/>
      </c>
      <c r="P905" s="123" t="str">
        <f>IF('表格编辑 '!R905="","",'表格编辑 '!R905)</f>
        <v/>
      </c>
      <c r="Q905" s="123">
        <f>IF('表格编辑 '!S905="","",'表格编辑 '!S905)</f>
        <v>320</v>
      </c>
      <c r="R905" s="123" t="str">
        <f>IF('表格编辑 '!T905="","",'表格编辑 '!T905)</f>
        <v/>
      </c>
      <c r="S905" s="123" t="str">
        <f>IF('表格编辑 '!U905="","",'表格编辑 '!U905)</f>
        <v/>
      </c>
      <c r="T905" s="123" t="str">
        <f>IF('表格编辑 '!V905="","",'表格编辑 '!V905)</f>
        <v/>
      </c>
      <c r="U905" s="123" t="str">
        <f>IF('表格编辑 '!W905="","",'表格编辑 '!W905)</f>
        <v/>
      </c>
      <c r="V905" s="123" t="str">
        <f>IF('表格编辑 '!X905="","",'表格编辑 '!X905)</f>
        <v/>
      </c>
      <c r="W905" s="123" t="str">
        <f>IF('表格编辑 '!Y905="","",'表格编辑 '!Y905)</f>
        <v/>
      </c>
      <c r="X905" s="123" t="str">
        <f>IF('表格编辑 '!Z905="","",'表格编辑 '!Z905)</f>
        <v/>
      </c>
      <c r="Y905" s="123" t="str">
        <f>IF('表格编辑 '!AA905="","",'表格编辑 '!AA905)</f>
        <v/>
      </c>
      <c r="Z905" s="123" t="str">
        <f>IF('表格编辑 '!AB905="","",'表格编辑 '!AB905)</f>
        <v/>
      </c>
      <c r="AA905" s="123" t="str">
        <f>IF('表格编辑 '!AC905="","",'表格编辑 '!AC905)</f>
        <v/>
      </c>
      <c r="AB905" s="123" t="str">
        <f>IF('表格编辑 '!AD905="","",'表格编辑 '!AD905)</f>
        <v/>
      </c>
      <c r="AC905" s="123" t="str">
        <f>IF('表格编辑 '!AE905="","",'表格编辑 '!AE905)</f>
        <v/>
      </c>
      <c r="AD905" s="123">
        <f>IF('表格编辑 '!AF905="","",'表格编辑 '!AF905)</f>
        <v>140492</v>
      </c>
    </row>
    <row r="906" spans="1:30">
      <c r="A906" s="123">
        <f>IF('表格编辑 '!A906="","",'表格编辑 '!A906)</f>
        <v>40493</v>
      </c>
      <c r="B906" s="123">
        <f>IF('表格编辑 '!B906="","",'表格编辑 '!B906)</f>
        <v>50015</v>
      </c>
      <c r="C906" s="123">
        <f>IF('表格编辑 '!E906="","",'表格编辑 '!E906)</f>
        <v>49</v>
      </c>
      <c r="D906" s="123" t="str">
        <f>IF('表格编辑 '!F906="","",'表格编辑 '!F906)</f>
        <v>AI_born_event(RECEIVER, ARG0, ARG1, ARG2, ARG3,ARG4)</v>
      </c>
      <c r="E906" s="123" t="str">
        <f>IF('表格编辑 '!G906="","",'表格编辑 '!G906)</f>
        <v>AI_update_event(RECEIVER, ARG0, ARG1, ARG2, ARG3,ARG4)</v>
      </c>
      <c r="F906" s="123" t="str">
        <f>IF('表格编辑 '!H906="","",'表格编辑 '!H906)</f>
        <v/>
      </c>
      <c r="G906" s="123" t="str">
        <f>IF('表格编辑 '!I906="","",'表格编辑 '!I906)</f>
        <v/>
      </c>
      <c r="H906" s="123" t="str">
        <f>IF('表格编辑 '!J906="","",'表格编辑 '!J906)</f>
        <v>test_deadth_event(RECEIVER, ARG0, ARG1, ARG2, ARG3,ARG4)</v>
      </c>
      <c r="I906" s="123">
        <f>IF('表格编辑 '!K906="","",'表格编辑 '!K906)</f>
        <v>1</v>
      </c>
      <c r="J906" s="123">
        <f>IF('表格编辑 '!L906="","",'表格编辑 '!L906)</f>
        <v>3088</v>
      </c>
      <c r="K906" s="123">
        <f>IF('表格编辑 '!M906="","",'表格编辑 '!M906)</f>
        <v>1470</v>
      </c>
      <c r="L906" s="123" t="str">
        <f>IF('表格编辑 '!N906="","",'表格编辑 '!N906)</f>
        <v/>
      </c>
      <c r="M906" s="123" t="str">
        <f>IF('表格编辑 '!O906="","",'表格编辑 '!O906)</f>
        <v/>
      </c>
      <c r="N906" s="123" t="str">
        <f>IF('表格编辑 '!P906="","",'表格编辑 '!P906)</f>
        <v/>
      </c>
      <c r="O906" s="123" t="str">
        <f>IF('表格编辑 '!Q906="","",'表格编辑 '!Q906)</f>
        <v/>
      </c>
      <c r="P906" s="123" t="str">
        <f>IF('表格编辑 '!R906="","",'表格编辑 '!R906)</f>
        <v/>
      </c>
      <c r="Q906" s="123">
        <f>IF('表格编辑 '!S906="","",'表格编辑 '!S906)</f>
        <v>320</v>
      </c>
      <c r="R906" s="123" t="str">
        <f>IF('表格编辑 '!T906="","",'表格编辑 '!T906)</f>
        <v/>
      </c>
      <c r="S906" s="123" t="str">
        <f>IF('表格编辑 '!U906="","",'表格编辑 '!U906)</f>
        <v/>
      </c>
      <c r="T906" s="123" t="str">
        <f>IF('表格编辑 '!V906="","",'表格编辑 '!V906)</f>
        <v/>
      </c>
      <c r="U906" s="123" t="str">
        <f>IF('表格编辑 '!W906="","",'表格编辑 '!W906)</f>
        <v/>
      </c>
      <c r="V906" s="123" t="str">
        <f>IF('表格编辑 '!X906="","",'表格编辑 '!X906)</f>
        <v/>
      </c>
      <c r="W906" s="123" t="str">
        <f>IF('表格编辑 '!Y906="","",'表格编辑 '!Y906)</f>
        <v/>
      </c>
      <c r="X906" s="123" t="str">
        <f>IF('表格编辑 '!Z906="","",'表格编辑 '!Z906)</f>
        <v/>
      </c>
      <c r="Y906" s="123" t="str">
        <f>IF('表格编辑 '!AA906="","",'表格编辑 '!AA906)</f>
        <v/>
      </c>
      <c r="Z906" s="123" t="str">
        <f>IF('表格编辑 '!AB906="","",'表格编辑 '!AB906)</f>
        <v/>
      </c>
      <c r="AA906" s="123" t="str">
        <f>IF('表格编辑 '!AC906="","",'表格编辑 '!AC906)</f>
        <v/>
      </c>
      <c r="AB906" s="123" t="str">
        <f>IF('表格编辑 '!AD906="","",'表格编辑 '!AD906)</f>
        <v/>
      </c>
      <c r="AC906" s="123" t="str">
        <f>IF('表格编辑 '!AE906="","",'表格编辑 '!AE906)</f>
        <v/>
      </c>
      <c r="AD906" s="123">
        <f>IF('表格编辑 '!AF906="","",'表格编辑 '!AF906)</f>
        <v>140493</v>
      </c>
    </row>
    <row r="907" spans="1:30">
      <c r="A907" s="123">
        <f>IF('表格编辑 '!A907="","",'表格编辑 '!A907)</f>
        <v>40494</v>
      </c>
      <c r="B907" s="123">
        <f>IF('表格编辑 '!B907="","",'表格编辑 '!B907)</f>
        <v>50096</v>
      </c>
      <c r="C907" s="123">
        <f>IF('表格编辑 '!E907="","",'表格编辑 '!E907)</f>
        <v>49</v>
      </c>
      <c r="D907" s="123" t="str">
        <f>IF('表格编辑 '!F907="","",'表格编辑 '!F907)</f>
        <v>AI_born_event(RECEIVER, ARG0, ARG1, ARG2, ARG3,ARG4)</v>
      </c>
      <c r="E907" s="123" t="str">
        <f>IF('表格编辑 '!G907="","",'表格编辑 '!G907)</f>
        <v>AI_update_event(RECEIVER, ARG0, ARG1, ARG2, ARG3,ARG4)</v>
      </c>
      <c r="F907" s="123" t="str">
        <f>IF('表格编辑 '!H907="","",'表格编辑 '!H907)</f>
        <v/>
      </c>
      <c r="G907" s="123" t="str">
        <f>IF('表格编辑 '!I907="","",'表格编辑 '!I907)</f>
        <v/>
      </c>
      <c r="H907" s="123" t="str">
        <f>IF('表格编辑 '!J907="","",'表格编辑 '!J907)</f>
        <v>test_deadth_event(RECEIVER, ARG0, ARG1, ARG2, ARG3,ARG4)</v>
      </c>
      <c r="I907" s="123">
        <f>IF('表格编辑 '!K907="","",'表格编辑 '!K907)</f>
        <v>1</v>
      </c>
      <c r="J907" s="123">
        <f>IF('表格编辑 '!L907="","",'表格编辑 '!L907)</f>
        <v>2338</v>
      </c>
      <c r="K907" s="123">
        <f>IF('表格编辑 '!M907="","",'表格编辑 '!M907)</f>
        <v>1470</v>
      </c>
      <c r="L907" s="123" t="str">
        <f>IF('表格编辑 '!N907="","",'表格编辑 '!N907)</f>
        <v/>
      </c>
      <c r="M907" s="123" t="str">
        <f>IF('表格编辑 '!O907="","",'表格编辑 '!O907)</f>
        <v/>
      </c>
      <c r="N907" s="123" t="str">
        <f>IF('表格编辑 '!P907="","",'表格编辑 '!P907)</f>
        <v/>
      </c>
      <c r="O907" s="123" t="str">
        <f>IF('表格编辑 '!Q907="","",'表格编辑 '!Q907)</f>
        <v/>
      </c>
      <c r="P907" s="123" t="str">
        <f>IF('表格编辑 '!R907="","",'表格编辑 '!R907)</f>
        <v/>
      </c>
      <c r="Q907" s="123">
        <f>IF('表格编辑 '!S907="","",'表格编辑 '!S907)</f>
        <v>320</v>
      </c>
      <c r="R907" s="123" t="str">
        <f>IF('表格编辑 '!T907="","",'表格编辑 '!T907)</f>
        <v/>
      </c>
      <c r="S907" s="123" t="str">
        <f>IF('表格编辑 '!U907="","",'表格编辑 '!U907)</f>
        <v/>
      </c>
      <c r="T907" s="123" t="str">
        <f>IF('表格编辑 '!V907="","",'表格编辑 '!V907)</f>
        <v/>
      </c>
      <c r="U907" s="123" t="str">
        <f>IF('表格编辑 '!W907="","",'表格编辑 '!W907)</f>
        <v/>
      </c>
      <c r="V907" s="123" t="str">
        <f>IF('表格编辑 '!X907="","",'表格编辑 '!X907)</f>
        <v/>
      </c>
      <c r="W907" s="123" t="str">
        <f>IF('表格编辑 '!Y907="","",'表格编辑 '!Y907)</f>
        <v/>
      </c>
      <c r="X907" s="123" t="str">
        <f>IF('表格编辑 '!Z907="","",'表格编辑 '!Z907)</f>
        <v/>
      </c>
      <c r="Y907" s="123" t="str">
        <f>IF('表格编辑 '!AA907="","",'表格编辑 '!AA907)</f>
        <v/>
      </c>
      <c r="Z907" s="123" t="str">
        <f>IF('表格编辑 '!AB907="","",'表格编辑 '!AB907)</f>
        <v/>
      </c>
      <c r="AA907" s="123" t="str">
        <f>IF('表格编辑 '!AC907="","",'表格编辑 '!AC907)</f>
        <v/>
      </c>
      <c r="AB907" s="123" t="str">
        <f>IF('表格编辑 '!AD907="","",'表格编辑 '!AD907)</f>
        <v/>
      </c>
      <c r="AC907" s="123" t="str">
        <f>IF('表格编辑 '!AE907="","",'表格编辑 '!AE907)</f>
        <v/>
      </c>
      <c r="AD907" s="123">
        <f>IF('表格编辑 '!AF907="","",'表格编辑 '!AF907)</f>
        <v>140494</v>
      </c>
    </row>
    <row r="908" spans="1:30">
      <c r="A908" s="123">
        <f>IF('表格编辑 '!A908="","",'表格编辑 '!A908)</f>
        <v>40495</v>
      </c>
      <c r="B908" s="123">
        <f>IF('表格编辑 '!B908="","",'表格编辑 '!B908)</f>
        <v>50087</v>
      </c>
      <c r="C908" s="123">
        <f>IF('表格编辑 '!E908="","",'表格编辑 '!E908)</f>
        <v>49</v>
      </c>
      <c r="D908" s="123" t="str">
        <f>IF('表格编辑 '!F908="","",'表格编辑 '!F908)</f>
        <v>AI_born_event(RECEIVER, ARG0, ARG1, ARG2, ARG3,ARG4)</v>
      </c>
      <c r="E908" s="123" t="str">
        <f>IF('表格编辑 '!G908="","",'表格编辑 '!G908)</f>
        <v>AI_update_event(RECEIVER, ARG0, ARG1, ARG2, ARG3,ARG4)</v>
      </c>
      <c r="F908" s="123" t="str">
        <f>IF('表格编辑 '!H908="","",'表格编辑 '!H908)</f>
        <v/>
      </c>
      <c r="G908" s="123" t="str">
        <f>IF('表格编辑 '!I908="","",'表格编辑 '!I908)</f>
        <v/>
      </c>
      <c r="H908" s="123" t="str">
        <f>IF('表格编辑 '!J908="","",'表格编辑 '!J908)</f>
        <v>test_deadth_event(RECEIVER, ARG0, ARG1, ARG2, ARG3,ARG4)</v>
      </c>
      <c r="I908" s="123">
        <f>IF('表格编辑 '!K908="","",'表格编辑 '!K908)</f>
        <v>1</v>
      </c>
      <c r="J908" s="123">
        <f>IF('表格编辑 '!L908="","",'表格编辑 '!L908)</f>
        <v>2154</v>
      </c>
      <c r="K908" s="123">
        <f>IF('表格编辑 '!M908="","",'表格编辑 '!M908)</f>
        <v>1470</v>
      </c>
      <c r="L908" s="123" t="str">
        <f>IF('表格编辑 '!N908="","",'表格编辑 '!N908)</f>
        <v/>
      </c>
      <c r="M908" s="123" t="str">
        <f>IF('表格编辑 '!O908="","",'表格编辑 '!O908)</f>
        <v/>
      </c>
      <c r="N908" s="123" t="str">
        <f>IF('表格编辑 '!P908="","",'表格编辑 '!P908)</f>
        <v/>
      </c>
      <c r="O908" s="123" t="str">
        <f>IF('表格编辑 '!Q908="","",'表格编辑 '!Q908)</f>
        <v/>
      </c>
      <c r="P908" s="123" t="str">
        <f>IF('表格编辑 '!R908="","",'表格编辑 '!R908)</f>
        <v/>
      </c>
      <c r="Q908" s="123">
        <f>IF('表格编辑 '!S908="","",'表格编辑 '!S908)</f>
        <v>320</v>
      </c>
      <c r="R908" s="123" t="str">
        <f>IF('表格编辑 '!T908="","",'表格编辑 '!T908)</f>
        <v/>
      </c>
      <c r="S908" s="123" t="str">
        <f>IF('表格编辑 '!U908="","",'表格编辑 '!U908)</f>
        <v/>
      </c>
      <c r="T908" s="123" t="str">
        <f>IF('表格编辑 '!V908="","",'表格编辑 '!V908)</f>
        <v/>
      </c>
      <c r="U908" s="123" t="str">
        <f>IF('表格编辑 '!W908="","",'表格编辑 '!W908)</f>
        <v/>
      </c>
      <c r="V908" s="123" t="str">
        <f>IF('表格编辑 '!X908="","",'表格编辑 '!X908)</f>
        <v/>
      </c>
      <c r="W908" s="123" t="str">
        <f>IF('表格编辑 '!Y908="","",'表格编辑 '!Y908)</f>
        <v/>
      </c>
      <c r="X908" s="123" t="str">
        <f>IF('表格编辑 '!Z908="","",'表格编辑 '!Z908)</f>
        <v/>
      </c>
      <c r="Y908" s="123" t="str">
        <f>IF('表格编辑 '!AA908="","",'表格编辑 '!AA908)</f>
        <v/>
      </c>
      <c r="Z908" s="123" t="str">
        <f>IF('表格编辑 '!AB908="","",'表格编辑 '!AB908)</f>
        <v/>
      </c>
      <c r="AA908" s="123" t="str">
        <f>IF('表格编辑 '!AC908="","",'表格编辑 '!AC908)</f>
        <v/>
      </c>
      <c r="AB908" s="123" t="str">
        <f>IF('表格编辑 '!AD908="","",'表格编辑 '!AD908)</f>
        <v/>
      </c>
      <c r="AC908" s="123" t="str">
        <f>IF('表格编辑 '!AE908="","",'表格编辑 '!AE908)</f>
        <v/>
      </c>
      <c r="AD908" s="123">
        <f>IF('表格编辑 '!AF908="","",'表格编辑 '!AF908)</f>
        <v>140495</v>
      </c>
    </row>
    <row r="909" spans="1:30">
      <c r="A909" s="123">
        <f>IF('表格编辑 '!A909="","",'表格编辑 '!A909)</f>
        <v>40496</v>
      </c>
      <c r="B909" s="123">
        <f>IF('表格编辑 '!B909="","",'表格编辑 '!B909)</f>
        <v>50127</v>
      </c>
      <c r="C909" s="123">
        <f>IF('表格编辑 '!E909="","",'表格编辑 '!E909)</f>
        <v>54</v>
      </c>
      <c r="D909" s="123" t="str">
        <f>IF('表格编辑 '!F909="","",'表格编辑 '!F909)</f>
        <v>AI_born_event(RECEIVER, ARG0, ARG1, ARG2, ARG3,ARG4)</v>
      </c>
      <c r="E909" s="123" t="str">
        <f>IF('表格编辑 '!G909="","",'表格编辑 '!G909)</f>
        <v>AI_update_event(RECEIVER, ARG0, ARG1, ARG2, ARG3,ARG4)</v>
      </c>
      <c r="F909" s="123" t="str">
        <f>IF('表格编辑 '!H909="","",'表格编辑 '!H909)</f>
        <v/>
      </c>
      <c r="G909" s="123" t="str">
        <f>IF('表格编辑 '!I909="","",'表格编辑 '!I909)</f>
        <v/>
      </c>
      <c r="H909" s="123" t="str">
        <f>IF('表格编辑 '!J909="","",'表格编辑 '!J909)</f>
        <v>test_deadth_event(RECEIVER, ARG0, ARG1, ARG2, ARG3,ARG4)</v>
      </c>
      <c r="I909" s="123">
        <f>IF('表格编辑 '!K909="","",'表格编辑 '!K909)</f>
        <v>1</v>
      </c>
      <c r="J909" s="123">
        <f>IF('表格编辑 '!L909="","",'表格编辑 '!L909)</f>
        <v>1038</v>
      </c>
      <c r="K909" s="123">
        <f>IF('表格编辑 '!M909="","",'表格编辑 '!M909)</f>
        <v>1620</v>
      </c>
      <c r="L909" s="123" t="str">
        <f>IF('表格编辑 '!N909="","",'表格编辑 '!N909)</f>
        <v/>
      </c>
      <c r="M909" s="123" t="str">
        <f>IF('表格编辑 '!O909="","",'表格编辑 '!O909)</f>
        <v/>
      </c>
      <c r="N909" s="123" t="str">
        <f>IF('表格编辑 '!P909="","",'表格编辑 '!P909)</f>
        <v/>
      </c>
      <c r="O909" s="123" t="str">
        <f>IF('表格编辑 '!Q909="","",'表格编辑 '!Q909)</f>
        <v/>
      </c>
      <c r="P909" s="123" t="str">
        <f>IF('表格编辑 '!R909="","",'表格编辑 '!R909)</f>
        <v/>
      </c>
      <c r="Q909" s="123">
        <f>IF('表格编辑 '!S909="","",'表格编辑 '!S909)</f>
        <v>320</v>
      </c>
      <c r="R909" s="123" t="str">
        <f>IF('表格编辑 '!T909="","",'表格编辑 '!T909)</f>
        <v/>
      </c>
      <c r="S909" s="123" t="str">
        <f>IF('表格编辑 '!U909="","",'表格编辑 '!U909)</f>
        <v/>
      </c>
      <c r="T909" s="123" t="str">
        <f>IF('表格编辑 '!V909="","",'表格编辑 '!V909)</f>
        <v/>
      </c>
      <c r="U909" s="123" t="str">
        <f>IF('表格编辑 '!W909="","",'表格编辑 '!W909)</f>
        <v/>
      </c>
      <c r="V909" s="123" t="str">
        <f>IF('表格编辑 '!X909="","",'表格编辑 '!X909)</f>
        <v/>
      </c>
      <c r="W909" s="123" t="str">
        <f>IF('表格编辑 '!Y909="","",'表格编辑 '!Y909)</f>
        <v/>
      </c>
      <c r="X909" s="123" t="str">
        <f>IF('表格编辑 '!Z909="","",'表格编辑 '!Z909)</f>
        <v/>
      </c>
      <c r="Y909" s="123" t="str">
        <f>IF('表格编辑 '!AA909="","",'表格编辑 '!AA909)</f>
        <v/>
      </c>
      <c r="Z909" s="123" t="str">
        <f>IF('表格编辑 '!AB909="","",'表格编辑 '!AB909)</f>
        <v/>
      </c>
      <c r="AA909" s="123" t="str">
        <f>IF('表格编辑 '!AC909="","",'表格编辑 '!AC909)</f>
        <v/>
      </c>
      <c r="AB909" s="123" t="str">
        <f>IF('表格编辑 '!AD909="","",'表格编辑 '!AD909)</f>
        <v/>
      </c>
      <c r="AC909" s="123" t="str">
        <f>IF('表格编辑 '!AE909="","",'表格编辑 '!AE909)</f>
        <v/>
      </c>
      <c r="AD909" s="123">
        <f>IF('表格编辑 '!AF909="","",'表格编辑 '!AF909)</f>
        <v>140496</v>
      </c>
    </row>
    <row r="910" spans="1:30">
      <c r="A910" s="123">
        <f>IF('表格编辑 '!A910="","",'表格编辑 '!A910)</f>
        <v>40497</v>
      </c>
      <c r="B910" s="123">
        <f>IF('表格编辑 '!B910="","",'表格编辑 '!B910)</f>
        <v>50003</v>
      </c>
      <c r="C910" s="123">
        <f>IF('表格编辑 '!E910="","",'表格编辑 '!E910)</f>
        <v>54</v>
      </c>
      <c r="D910" s="123" t="str">
        <f>IF('表格编辑 '!F910="","",'表格编辑 '!F910)</f>
        <v>AI_born_event(RECEIVER, ARG0, ARG1, ARG2, ARG3,ARG4)</v>
      </c>
      <c r="E910" s="123" t="str">
        <f>IF('表格编辑 '!G910="","",'表格编辑 '!G910)</f>
        <v>AI_update_event(RECEIVER, ARG0, ARG1, ARG2, ARG3,ARG4)</v>
      </c>
      <c r="F910" s="123" t="str">
        <f>IF('表格编辑 '!H910="","",'表格编辑 '!H910)</f>
        <v/>
      </c>
      <c r="G910" s="123" t="str">
        <f>IF('表格编辑 '!I910="","",'表格编辑 '!I910)</f>
        <v/>
      </c>
      <c r="H910" s="123" t="str">
        <f>IF('表格编辑 '!J910="","",'表格编辑 '!J910)</f>
        <v>test_deadth_event(RECEIVER, ARG0, ARG1, ARG2, ARG3,ARG4)</v>
      </c>
      <c r="I910" s="123">
        <f>IF('表格编辑 '!K910="","",'表格编辑 '!K910)</f>
        <v>1</v>
      </c>
      <c r="J910" s="123">
        <f>IF('表格编辑 '!L910="","",'表格编辑 '!L910)</f>
        <v>2940</v>
      </c>
      <c r="K910" s="123">
        <f>IF('表格编辑 '!M910="","",'表格编辑 '!M910)</f>
        <v>1620</v>
      </c>
      <c r="L910" s="123" t="str">
        <f>IF('表格编辑 '!N910="","",'表格编辑 '!N910)</f>
        <v/>
      </c>
      <c r="M910" s="123" t="str">
        <f>IF('表格编辑 '!O910="","",'表格编辑 '!O910)</f>
        <v/>
      </c>
      <c r="N910" s="123" t="str">
        <f>IF('表格编辑 '!P910="","",'表格编辑 '!P910)</f>
        <v/>
      </c>
      <c r="O910" s="123" t="str">
        <f>IF('表格编辑 '!Q910="","",'表格编辑 '!Q910)</f>
        <v/>
      </c>
      <c r="P910" s="123" t="str">
        <f>IF('表格编辑 '!R910="","",'表格编辑 '!R910)</f>
        <v/>
      </c>
      <c r="Q910" s="123">
        <f>IF('表格编辑 '!S910="","",'表格编辑 '!S910)</f>
        <v>320</v>
      </c>
      <c r="R910" s="123" t="str">
        <f>IF('表格编辑 '!T910="","",'表格编辑 '!T910)</f>
        <v/>
      </c>
      <c r="S910" s="123" t="str">
        <f>IF('表格编辑 '!U910="","",'表格编辑 '!U910)</f>
        <v/>
      </c>
      <c r="T910" s="123" t="str">
        <f>IF('表格编辑 '!V910="","",'表格编辑 '!V910)</f>
        <v/>
      </c>
      <c r="U910" s="123" t="str">
        <f>IF('表格编辑 '!W910="","",'表格编辑 '!W910)</f>
        <v/>
      </c>
      <c r="V910" s="123" t="str">
        <f>IF('表格编辑 '!X910="","",'表格编辑 '!X910)</f>
        <v/>
      </c>
      <c r="W910" s="123" t="str">
        <f>IF('表格编辑 '!Y910="","",'表格编辑 '!Y910)</f>
        <v/>
      </c>
      <c r="X910" s="123" t="str">
        <f>IF('表格编辑 '!Z910="","",'表格编辑 '!Z910)</f>
        <v/>
      </c>
      <c r="Y910" s="123" t="str">
        <f>IF('表格编辑 '!AA910="","",'表格编辑 '!AA910)</f>
        <v/>
      </c>
      <c r="Z910" s="123" t="str">
        <f>IF('表格编辑 '!AB910="","",'表格编辑 '!AB910)</f>
        <v/>
      </c>
      <c r="AA910" s="123" t="str">
        <f>IF('表格编辑 '!AC910="","",'表格编辑 '!AC910)</f>
        <v/>
      </c>
      <c r="AB910" s="123" t="str">
        <f>IF('表格编辑 '!AD910="","",'表格编辑 '!AD910)</f>
        <v/>
      </c>
      <c r="AC910" s="123" t="str">
        <f>IF('表格编辑 '!AE910="","",'表格编辑 '!AE910)</f>
        <v/>
      </c>
      <c r="AD910" s="123">
        <f>IF('表格编辑 '!AF910="","",'表格编辑 '!AF910)</f>
        <v>140497</v>
      </c>
    </row>
    <row r="911" spans="1:30">
      <c r="A911" s="123">
        <f>IF('表格编辑 '!A911="","",'表格编辑 '!A911)</f>
        <v>40498</v>
      </c>
      <c r="B911" s="123">
        <f>IF('表格编辑 '!B911="","",'表格编辑 '!B911)</f>
        <v>50002</v>
      </c>
      <c r="C911" s="123">
        <f>IF('表格编辑 '!E911="","",'表格编辑 '!E911)</f>
        <v>54</v>
      </c>
      <c r="D911" s="123" t="str">
        <f>IF('表格编辑 '!F911="","",'表格编辑 '!F911)</f>
        <v>AI_born_event(RECEIVER, ARG0, ARG1, ARG2, ARG3,ARG4)</v>
      </c>
      <c r="E911" s="123" t="str">
        <f>IF('表格编辑 '!G911="","",'表格编辑 '!G911)</f>
        <v>AI_update_event(RECEIVER, ARG0, ARG1, ARG2, ARG3,ARG4)</v>
      </c>
      <c r="F911" s="123" t="str">
        <f>IF('表格编辑 '!H911="","",'表格编辑 '!H911)</f>
        <v/>
      </c>
      <c r="G911" s="123" t="str">
        <f>IF('表格编辑 '!I911="","",'表格编辑 '!I911)</f>
        <v/>
      </c>
      <c r="H911" s="123" t="str">
        <f>IF('表格编辑 '!J911="","",'表格编辑 '!J911)</f>
        <v>test_deadth_event(RECEIVER, ARG0, ARG1, ARG2, ARG3,ARG4)</v>
      </c>
      <c r="I911" s="123">
        <f>IF('表格编辑 '!K911="","",'表格编辑 '!K911)</f>
        <v>1</v>
      </c>
      <c r="J911" s="123">
        <f>IF('表格编辑 '!L911="","",'表格编辑 '!L911)</f>
        <v>922</v>
      </c>
      <c r="K911" s="123">
        <f>IF('表格编辑 '!M911="","",'表格编辑 '!M911)</f>
        <v>1620</v>
      </c>
      <c r="L911" s="123" t="str">
        <f>IF('表格编辑 '!N911="","",'表格编辑 '!N911)</f>
        <v/>
      </c>
      <c r="M911" s="123" t="str">
        <f>IF('表格编辑 '!O911="","",'表格编辑 '!O911)</f>
        <v/>
      </c>
      <c r="N911" s="123" t="str">
        <f>IF('表格编辑 '!P911="","",'表格编辑 '!P911)</f>
        <v/>
      </c>
      <c r="O911" s="123" t="str">
        <f>IF('表格编辑 '!Q911="","",'表格编辑 '!Q911)</f>
        <v/>
      </c>
      <c r="P911" s="123" t="str">
        <f>IF('表格编辑 '!R911="","",'表格编辑 '!R911)</f>
        <v/>
      </c>
      <c r="Q911" s="123">
        <f>IF('表格编辑 '!S911="","",'表格编辑 '!S911)</f>
        <v>320</v>
      </c>
      <c r="R911" s="123" t="str">
        <f>IF('表格编辑 '!T911="","",'表格编辑 '!T911)</f>
        <v/>
      </c>
      <c r="S911" s="123" t="str">
        <f>IF('表格编辑 '!U911="","",'表格编辑 '!U911)</f>
        <v/>
      </c>
      <c r="T911" s="123" t="str">
        <f>IF('表格编辑 '!V911="","",'表格编辑 '!V911)</f>
        <v/>
      </c>
      <c r="U911" s="123" t="str">
        <f>IF('表格编辑 '!W911="","",'表格编辑 '!W911)</f>
        <v/>
      </c>
      <c r="V911" s="123" t="str">
        <f>IF('表格编辑 '!X911="","",'表格编辑 '!X911)</f>
        <v/>
      </c>
      <c r="W911" s="123" t="str">
        <f>IF('表格编辑 '!Y911="","",'表格编辑 '!Y911)</f>
        <v/>
      </c>
      <c r="X911" s="123" t="str">
        <f>IF('表格编辑 '!Z911="","",'表格编辑 '!Z911)</f>
        <v/>
      </c>
      <c r="Y911" s="123" t="str">
        <f>IF('表格编辑 '!AA911="","",'表格编辑 '!AA911)</f>
        <v/>
      </c>
      <c r="Z911" s="123" t="str">
        <f>IF('表格编辑 '!AB911="","",'表格编辑 '!AB911)</f>
        <v/>
      </c>
      <c r="AA911" s="123" t="str">
        <f>IF('表格编辑 '!AC911="","",'表格编辑 '!AC911)</f>
        <v/>
      </c>
      <c r="AB911" s="123" t="str">
        <f>IF('表格编辑 '!AD911="","",'表格编辑 '!AD911)</f>
        <v/>
      </c>
      <c r="AC911" s="123" t="str">
        <f>IF('表格编辑 '!AE911="","",'表格编辑 '!AE911)</f>
        <v/>
      </c>
      <c r="AD911" s="123">
        <f>IF('表格编辑 '!AF911="","",'表格编辑 '!AF911)</f>
        <v>140498</v>
      </c>
    </row>
    <row r="912" spans="1:30">
      <c r="A912" s="123">
        <f>IF('表格编辑 '!A912="","",'表格编辑 '!A912)</f>
        <v>40499</v>
      </c>
      <c r="B912" s="123">
        <f>IF('表格编辑 '!B912="","",'表格编辑 '!B912)</f>
        <v>50052</v>
      </c>
      <c r="C912" s="123">
        <f>IF('表格编辑 '!E912="","",'表格编辑 '!E912)</f>
        <v>54</v>
      </c>
      <c r="D912" s="123" t="str">
        <f>IF('表格编辑 '!F912="","",'表格编辑 '!F912)</f>
        <v>AI_born_event(RECEIVER, ARG0, ARG1, ARG2, ARG3,ARG4)</v>
      </c>
      <c r="E912" s="123" t="str">
        <f>IF('表格编辑 '!G912="","",'表格编辑 '!G912)</f>
        <v>AI_update_event(RECEIVER, ARG0, ARG1, ARG2, ARG3,ARG4)</v>
      </c>
      <c r="F912" s="123" t="str">
        <f>IF('表格编辑 '!H912="","",'表格编辑 '!H912)</f>
        <v/>
      </c>
      <c r="G912" s="123" t="str">
        <f>IF('表格编辑 '!I912="","",'表格编辑 '!I912)</f>
        <v/>
      </c>
      <c r="H912" s="123" t="str">
        <f>IF('表格编辑 '!J912="","",'表格编辑 '!J912)</f>
        <v>test_deadth_event(RECEIVER, ARG0, ARG1, ARG2, ARG3,ARG4)</v>
      </c>
      <c r="I912" s="123">
        <f>IF('表格编辑 '!K912="","",'表格编辑 '!K912)</f>
        <v>1</v>
      </c>
      <c r="J912" s="123">
        <f>IF('表格编辑 '!L912="","",'表格编辑 '!L912)</f>
        <v>2686</v>
      </c>
      <c r="K912" s="123">
        <f>IF('表格编辑 '!M912="","",'表格编辑 '!M912)</f>
        <v>1620</v>
      </c>
      <c r="L912" s="123" t="str">
        <f>IF('表格编辑 '!N912="","",'表格编辑 '!N912)</f>
        <v/>
      </c>
      <c r="M912" s="123" t="str">
        <f>IF('表格编辑 '!O912="","",'表格编辑 '!O912)</f>
        <v/>
      </c>
      <c r="N912" s="123" t="str">
        <f>IF('表格编辑 '!P912="","",'表格编辑 '!P912)</f>
        <v/>
      </c>
      <c r="O912" s="123" t="str">
        <f>IF('表格编辑 '!Q912="","",'表格编辑 '!Q912)</f>
        <v/>
      </c>
      <c r="P912" s="123" t="str">
        <f>IF('表格编辑 '!R912="","",'表格编辑 '!R912)</f>
        <v/>
      </c>
      <c r="Q912" s="123">
        <f>IF('表格编辑 '!S912="","",'表格编辑 '!S912)</f>
        <v>320</v>
      </c>
      <c r="R912" s="123" t="str">
        <f>IF('表格编辑 '!T912="","",'表格编辑 '!T912)</f>
        <v/>
      </c>
      <c r="S912" s="123" t="str">
        <f>IF('表格编辑 '!U912="","",'表格编辑 '!U912)</f>
        <v/>
      </c>
      <c r="T912" s="123" t="str">
        <f>IF('表格编辑 '!V912="","",'表格编辑 '!V912)</f>
        <v/>
      </c>
      <c r="U912" s="123" t="str">
        <f>IF('表格编辑 '!W912="","",'表格编辑 '!W912)</f>
        <v/>
      </c>
      <c r="V912" s="123" t="str">
        <f>IF('表格编辑 '!X912="","",'表格编辑 '!X912)</f>
        <v/>
      </c>
      <c r="W912" s="123" t="str">
        <f>IF('表格编辑 '!Y912="","",'表格编辑 '!Y912)</f>
        <v/>
      </c>
      <c r="X912" s="123" t="str">
        <f>IF('表格编辑 '!Z912="","",'表格编辑 '!Z912)</f>
        <v/>
      </c>
      <c r="Y912" s="123" t="str">
        <f>IF('表格编辑 '!AA912="","",'表格编辑 '!AA912)</f>
        <v/>
      </c>
      <c r="Z912" s="123" t="str">
        <f>IF('表格编辑 '!AB912="","",'表格编辑 '!AB912)</f>
        <v/>
      </c>
      <c r="AA912" s="123" t="str">
        <f>IF('表格编辑 '!AC912="","",'表格编辑 '!AC912)</f>
        <v/>
      </c>
      <c r="AB912" s="123" t="str">
        <f>IF('表格编辑 '!AD912="","",'表格编辑 '!AD912)</f>
        <v/>
      </c>
      <c r="AC912" s="123" t="str">
        <f>IF('表格编辑 '!AE912="","",'表格编辑 '!AE912)</f>
        <v/>
      </c>
      <c r="AD912" s="123">
        <f>IF('表格编辑 '!AF912="","",'表格编辑 '!AF912)</f>
        <v>140499</v>
      </c>
    </row>
    <row r="913" spans="1:30">
      <c r="A913" s="123">
        <f>IF('表格编辑 '!A913="","",'表格编辑 '!A913)</f>
        <v>40500</v>
      </c>
      <c r="B913" s="123">
        <f>IF('表格编辑 '!B913="","",'表格编辑 '!B913)</f>
        <v>50040</v>
      </c>
      <c r="C913" s="123">
        <f>IF('表格编辑 '!E913="","",'表格编辑 '!E913)</f>
        <v>54</v>
      </c>
      <c r="D913" s="123" t="str">
        <f>IF('表格编辑 '!F913="","",'表格编辑 '!F913)</f>
        <v>AI_born_event(RECEIVER, ARG0, ARG1, ARG2, ARG3,ARG4)</v>
      </c>
      <c r="E913" s="123" t="str">
        <f>IF('表格编辑 '!G913="","",'表格编辑 '!G913)</f>
        <v>AI_update_event(RECEIVER, ARG0, ARG1, ARG2, ARG3,ARG4)</v>
      </c>
      <c r="F913" s="123" t="str">
        <f>IF('表格编辑 '!H913="","",'表格编辑 '!H913)</f>
        <v/>
      </c>
      <c r="G913" s="123" t="str">
        <f>IF('表格编辑 '!I913="","",'表格编辑 '!I913)</f>
        <v/>
      </c>
      <c r="H913" s="123" t="str">
        <f>IF('表格编辑 '!J913="","",'表格编辑 '!J913)</f>
        <v>test_deadth_event(RECEIVER, ARG0, ARG1, ARG2, ARG3,ARG4)</v>
      </c>
      <c r="I913" s="123">
        <f>IF('表格编辑 '!K913="","",'表格编辑 '!K913)</f>
        <v>1</v>
      </c>
      <c r="J913" s="123">
        <f>IF('表格编辑 '!L913="","",'表格编辑 '!L913)</f>
        <v>3616</v>
      </c>
      <c r="K913" s="123">
        <f>IF('表格编辑 '!M913="","",'表格编辑 '!M913)</f>
        <v>1620</v>
      </c>
      <c r="L913" s="123" t="str">
        <f>IF('表格编辑 '!N913="","",'表格编辑 '!N913)</f>
        <v/>
      </c>
      <c r="M913" s="123" t="str">
        <f>IF('表格编辑 '!O913="","",'表格编辑 '!O913)</f>
        <v/>
      </c>
      <c r="N913" s="123" t="str">
        <f>IF('表格编辑 '!P913="","",'表格编辑 '!P913)</f>
        <v/>
      </c>
      <c r="O913" s="123" t="str">
        <f>IF('表格编辑 '!Q913="","",'表格编辑 '!Q913)</f>
        <v/>
      </c>
      <c r="P913" s="123" t="str">
        <f>IF('表格编辑 '!R913="","",'表格编辑 '!R913)</f>
        <v/>
      </c>
      <c r="Q913" s="123">
        <f>IF('表格编辑 '!S913="","",'表格编辑 '!S913)</f>
        <v>320</v>
      </c>
      <c r="R913" s="123" t="str">
        <f>IF('表格编辑 '!T913="","",'表格编辑 '!T913)</f>
        <v/>
      </c>
      <c r="S913" s="123" t="str">
        <f>IF('表格编辑 '!U913="","",'表格编辑 '!U913)</f>
        <v/>
      </c>
      <c r="T913" s="123" t="str">
        <f>IF('表格编辑 '!V913="","",'表格编辑 '!V913)</f>
        <v/>
      </c>
      <c r="U913" s="123" t="str">
        <f>IF('表格编辑 '!W913="","",'表格编辑 '!W913)</f>
        <v/>
      </c>
      <c r="V913" s="123" t="str">
        <f>IF('表格编辑 '!X913="","",'表格编辑 '!X913)</f>
        <v/>
      </c>
      <c r="W913" s="123" t="str">
        <f>IF('表格编辑 '!Y913="","",'表格编辑 '!Y913)</f>
        <v/>
      </c>
      <c r="X913" s="123" t="str">
        <f>IF('表格编辑 '!Z913="","",'表格编辑 '!Z913)</f>
        <v/>
      </c>
      <c r="Y913" s="123" t="str">
        <f>IF('表格编辑 '!AA913="","",'表格编辑 '!AA913)</f>
        <v/>
      </c>
      <c r="Z913" s="123" t="str">
        <f>IF('表格编辑 '!AB913="","",'表格编辑 '!AB913)</f>
        <v/>
      </c>
      <c r="AA913" s="123" t="str">
        <f>IF('表格编辑 '!AC913="","",'表格编辑 '!AC913)</f>
        <v/>
      </c>
      <c r="AB913" s="123" t="str">
        <f>IF('表格编辑 '!AD913="","",'表格编辑 '!AD913)</f>
        <v/>
      </c>
      <c r="AC913" s="123" t="str">
        <f>IF('表格编辑 '!AE913="","",'表格编辑 '!AE913)</f>
        <v/>
      </c>
      <c r="AD913" s="123">
        <f>IF('表格编辑 '!AF913="","",'表格编辑 '!AF913)</f>
        <v>140500</v>
      </c>
    </row>
    <row r="914" spans="1:30">
      <c r="A914" s="123">
        <f>IF('表格编辑 '!A914="","",'表格编辑 '!A914)</f>
        <v>40501</v>
      </c>
      <c r="B914" s="123">
        <f>IF('表格编辑 '!B914="","",'表格编辑 '!B914)</f>
        <v>50038</v>
      </c>
      <c r="C914" s="123">
        <f>IF('表格编辑 '!E914="","",'表格编辑 '!E914)</f>
        <v>54</v>
      </c>
      <c r="D914" s="123" t="str">
        <f>IF('表格编辑 '!F914="","",'表格编辑 '!F914)</f>
        <v>AI_born_event(RECEIVER, ARG0, ARG1, ARG2, ARG3,ARG4)</v>
      </c>
      <c r="E914" s="123" t="str">
        <f>IF('表格编辑 '!G914="","",'表格编辑 '!G914)</f>
        <v>AI_update_event(RECEIVER, ARG0, ARG1, ARG2, ARG3,ARG4)</v>
      </c>
      <c r="F914" s="123" t="str">
        <f>IF('表格编辑 '!H914="","",'表格编辑 '!H914)</f>
        <v/>
      </c>
      <c r="G914" s="123" t="str">
        <f>IF('表格编辑 '!I914="","",'表格编辑 '!I914)</f>
        <v/>
      </c>
      <c r="H914" s="123" t="str">
        <f>IF('表格编辑 '!J914="","",'表格编辑 '!J914)</f>
        <v>test_deadth_event(RECEIVER, ARG0, ARG1, ARG2, ARG3,ARG4)</v>
      </c>
      <c r="I914" s="123">
        <f>IF('表格编辑 '!K914="","",'表格编辑 '!K914)</f>
        <v>1</v>
      </c>
      <c r="J914" s="123">
        <f>IF('表格编辑 '!L914="","",'表格编辑 '!L914)</f>
        <v>2876</v>
      </c>
      <c r="K914" s="123">
        <f>IF('表格编辑 '!M914="","",'表格编辑 '!M914)</f>
        <v>1620</v>
      </c>
      <c r="L914" s="123" t="str">
        <f>IF('表格编辑 '!N914="","",'表格编辑 '!N914)</f>
        <v/>
      </c>
      <c r="M914" s="123" t="str">
        <f>IF('表格编辑 '!O914="","",'表格编辑 '!O914)</f>
        <v/>
      </c>
      <c r="N914" s="123" t="str">
        <f>IF('表格编辑 '!P914="","",'表格编辑 '!P914)</f>
        <v/>
      </c>
      <c r="O914" s="123" t="str">
        <f>IF('表格编辑 '!Q914="","",'表格编辑 '!Q914)</f>
        <v/>
      </c>
      <c r="P914" s="123" t="str">
        <f>IF('表格编辑 '!R914="","",'表格编辑 '!R914)</f>
        <v/>
      </c>
      <c r="Q914" s="123">
        <f>IF('表格编辑 '!S914="","",'表格编辑 '!S914)</f>
        <v>320</v>
      </c>
      <c r="R914" s="123" t="str">
        <f>IF('表格编辑 '!T914="","",'表格编辑 '!T914)</f>
        <v/>
      </c>
      <c r="S914" s="123" t="str">
        <f>IF('表格编辑 '!U914="","",'表格编辑 '!U914)</f>
        <v/>
      </c>
      <c r="T914" s="123" t="str">
        <f>IF('表格编辑 '!V914="","",'表格编辑 '!V914)</f>
        <v/>
      </c>
      <c r="U914" s="123" t="str">
        <f>IF('表格编辑 '!W914="","",'表格编辑 '!W914)</f>
        <v/>
      </c>
      <c r="V914" s="123" t="str">
        <f>IF('表格编辑 '!X914="","",'表格编辑 '!X914)</f>
        <v/>
      </c>
      <c r="W914" s="123" t="str">
        <f>IF('表格编辑 '!Y914="","",'表格编辑 '!Y914)</f>
        <v/>
      </c>
      <c r="X914" s="123" t="str">
        <f>IF('表格编辑 '!Z914="","",'表格编辑 '!Z914)</f>
        <v/>
      </c>
      <c r="Y914" s="123" t="str">
        <f>IF('表格编辑 '!AA914="","",'表格编辑 '!AA914)</f>
        <v/>
      </c>
      <c r="Z914" s="123" t="str">
        <f>IF('表格编辑 '!AB914="","",'表格编辑 '!AB914)</f>
        <v/>
      </c>
      <c r="AA914" s="123" t="str">
        <f>IF('表格编辑 '!AC914="","",'表格编辑 '!AC914)</f>
        <v/>
      </c>
      <c r="AB914" s="123" t="str">
        <f>IF('表格编辑 '!AD914="","",'表格编辑 '!AD914)</f>
        <v/>
      </c>
      <c r="AC914" s="123" t="str">
        <f>IF('表格编辑 '!AE914="","",'表格编辑 '!AE914)</f>
        <v/>
      </c>
      <c r="AD914" s="123">
        <f>IF('表格编辑 '!AF914="","",'表格编辑 '!AF914)</f>
        <v>140501</v>
      </c>
    </row>
    <row r="915" spans="1:30">
      <c r="A915" s="123">
        <f>IF('表格编辑 '!A915="","",'表格编辑 '!A915)</f>
        <v>40502</v>
      </c>
      <c r="B915" s="123">
        <f>IF('表格编辑 '!B915="","",'表格编辑 '!B915)</f>
        <v>50093</v>
      </c>
      <c r="C915" s="123">
        <f>IF('表格编辑 '!E915="","",'表格编辑 '!E915)</f>
        <v>54</v>
      </c>
      <c r="D915" s="123" t="str">
        <f>IF('表格编辑 '!F915="","",'表格编辑 '!F915)</f>
        <v>AI_born_event(RECEIVER, ARG0, ARG1, ARG2, ARG3,ARG4)</v>
      </c>
      <c r="E915" s="123" t="str">
        <f>IF('表格编辑 '!G915="","",'表格编辑 '!G915)</f>
        <v>AI_update_event(RECEIVER, ARG0, ARG1, ARG2, ARG3,ARG4)</v>
      </c>
      <c r="F915" s="123" t="str">
        <f>IF('表格编辑 '!H915="","",'表格编辑 '!H915)</f>
        <v/>
      </c>
      <c r="G915" s="123" t="str">
        <f>IF('表格编辑 '!I915="","",'表格编辑 '!I915)</f>
        <v/>
      </c>
      <c r="H915" s="123" t="str">
        <f>IF('表格编辑 '!J915="","",'表格编辑 '!J915)</f>
        <v>test_deadth_event(RECEIVER, ARG0, ARG1, ARG2, ARG3,ARG4)</v>
      </c>
      <c r="I915" s="123">
        <f>IF('表格编辑 '!K915="","",'表格编辑 '!K915)</f>
        <v>1</v>
      </c>
      <c r="J915" s="123">
        <f>IF('表格编辑 '!L915="","",'表格编辑 '!L915)</f>
        <v>2528</v>
      </c>
      <c r="K915" s="123">
        <f>IF('表格编辑 '!M915="","",'表格编辑 '!M915)</f>
        <v>1620</v>
      </c>
      <c r="L915" s="123" t="str">
        <f>IF('表格编辑 '!N915="","",'表格编辑 '!N915)</f>
        <v/>
      </c>
      <c r="M915" s="123" t="str">
        <f>IF('表格编辑 '!O915="","",'表格编辑 '!O915)</f>
        <v/>
      </c>
      <c r="N915" s="123" t="str">
        <f>IF('表格编辑 '!P915="","",'表格编辑 '!P915)</f>
        <v/>
      </c>
      <c r="O915" s="123" t="str">
        <f>IF('表格编辑 '!Q915="","",'表格编辑 '!Q915)</f>
        <v/>
      </c>
      <c r="P915" s="123" t="str">
        <f>IF('表格编辑 '!R915="","",'表格编辑 '!R915)</f>
        <v/>
      </c>
      <c r="Q915" s="123">
        <f>IF('表格编辑 '!S915="","",'表格编辑 '!S915)</f>
        <v>320</v>
      </c>
      <c r="R915" s="123" t="str">
        <f>IF('表格编辑 '!T915="","",'表格编辑 '!T915)</f>
        <v/>
      </c>
      <c r="S915" s="123" t="str">
        <f>IF('表格编辑 '!U915="","",'表格编辑 '!U915)</f>
        <v/>
      </c>
      <c r="T915" s="123" t="str">
        <f>IF('表格编辑 '!V915="","",'表格编辑 '!V915)</f>
        <v/>
      </c>
      <c r="U915" s="123" t="str">
        <f>IF('表格编辑 '!W915="","",'表格编辑 '!W915)</f>
        <v/>
      </c>
      <c r="V915" s="123" t="str">
        <f>IF('表格编辑 '!X915="","",'表格编辑 '!X915)</f>
        <v/>
      </c>
      <c r="W915" s="123" t="str">
        <f>IF('表格编辑 '!Y915="","",'表格编辑 '!Y915)</f>
        <v/>
      </c>
      <c r="X915" s="123" t="str">
        <f>IF('表格编辑 '!Z915="","",'表格编辑 '!Z915)</f>
        <v/>
      </c>
      <c r="Y915" s="123" t="str">
        <f>IF('表格编辑 '!AA915="","",'表格编辑 '!AA915)</f>
        <v/>
      </c>
      <c r="Z915" s="123" t="str">
        <f>IF('表格编辑 '!AB915="","",'表格编辑 '!AB915)</f>
        <v/>
      </c>
      <c r="AA915" s="123" t="str">
        <f>IF('表格编辑 '!AC915="","",'表格编辑 '!AC915)</f>
        <v/>
      </c>
      <c r="AB915" s="123" t="str">
        <f>IF('表格编辑 '!AD915="","",'表格编辑 '!AD915)</f>
        <v/>
      </c>
      <c r="AC915" s="123" t="str">
        <f>IF('表格编辑 '!AE915="","",'表格编辑 '!AE915)</f>
        <v/>
      </c>
      <c r="AD915" s="123">
        <f>IF('表格编辑 '!AF915="","",'表格编辑 '!AF915)</f>
        <v>140502</v>
      </c>
    </row>
    <row r="916" spans="1:30">
      <c r="A916" s="123">
        <f>IF('表格编辑 '!A916="","",'表格编辑 '!A916)</f>
        <v>40503</v>
      </c>
      <c r="B916" s="123">
        <f>IF('表格编辑 '!B916="","",'表格编辑 '!B916)</f>
        <v>50120</v>
      </c>
      <c r="C916" s="123">
        <f>IF('表格编辑 '!E916="","",'表格编辑 '!E916)</f>
        <v>54</v>
      </c>
      <c r="D916" s="123" t="str">
        <f>IF('表格编辑 '!F916="","",'表格编辑 '!F916)</f>
        <v>AI_born_event(RECEIVER, ARG0, ARG1, ARG2, ARG3,ARG4)</v>
      </c>
      <c r="E916" s="123" t="str">
        <f>IF('表格编辑 '!G916="","",'表格编辑 '!G916)</f>
        <v>AI_update_event(RECEIVER, ARG0, ARG1, ARG2, ARG3,ARG4)</v>
      </c>
      <c r="F916" s="123" t="str">
        <f>IF('表格编辑 '!H916="","",'表格编辑 '!H916)</f>
        <v/>
      </c>
      <c r="G916" s="123" t="str">
        <f>IF('表格编辑 '!I916="","",'表格编辑 '!I916)</f>
        <v/>
      </c>
      <c r="H916" s="123" t="str">
        <f>IF('表格编辑 '!J916="","",'表格编辑 '!J916)</f>
        <v>test_deadth_event(RECEIVER, ARG0, ARG1, ARG2, ARG3,ARG4)</v>
      </c>
      <c r="I916" s="123">
        <f>IF('表格编辑 '!K916="","",'表格编辑 '!K916)</f>
        <v>1</v>
      </c>
      <c r="J916" s="123">
        <f>IF('表格编辑 '!L916="","",'表格编辑 '!L916)</f>
        <v>2348</v>
      </c>
      <c r="K916" s="123">
        <f>IF('表格编辑 '!M916="","",'表格编辑 '!M916)</f>
        <v>1620</v>
      </c>
      <c r="L916" s="123" t="str">
        <f>IF('表格编辑 '!N916="","",'表格编辑 '!N916)</f>
        <v/>
      </c>
      <c r="M916" s="123" t="str">
        <f>IF('表格编辑 '!O916="","",'表格编辑 '!O916)</f>
        <v/>
      </c>
      <c r="N916" s="123" t="str">
        <f>IF('表格编辑 '!P916="","",'表格编辑 '!P916)</f>
        <v/>
      </c>
      <c r="O916" s="123" t="str">
        <f>IF('表格编辑 '!Q916="","",'表格编辑 '!Q916)</f>
        <v/>
      </c>
      <c r="P916" s="123" t="str">
        <f>IF('表格编辑 '!R916="","",'表格编辑 '!R916)</f>
        <v/>
      </c>
      <c r="Q916" s="123">
        <f>IF('表格编辑 '!S916="","",'表格编辑 '!S916)</f>
        <v>320</v>
      </c>
      <c r="R916" s="123" t="str">
        <f>IF('表格编辑 '!T916="","",'表格编辑 '!T916)</f>
        <v/>
      </c>
      <c r="S916" s="123" t="str">
        <f>IF('表格编辑 '!U916="","",'表格编辑 '!U916)</f>
        <v/>
      </c>
      <c r="T916" s="123" t="str">
        <f>IF('表格编辑 '!V916="","",'表格编辑 '!V916)</f>
        <v/>
      </c>
      <c r="U916" s="123" t="str">
        <f>IF('表格编辑 '!W916="","",'表格编辑 '!W916)</f>
        <v/>
      </c>
      <c r="V916" s="123" t="str">
        <f>IF('表格编辑 '!X916="","",'表格编辑 '!X916)</f>
        <v/>
      </c>
      <c r="W916" s="123" t="str">
        <f>IF('表格编辑 '!Y916="","",'表格编辑 '!Y916)</f>
        <v/>
      </c>
      <c r="X916" s="123" t="str">
        <f>IF('表格编辑 '!Z916="","",'表格编辑 '!Z916)</f>
        <v/>
      </c>
      <c r="Y916" s="123" t="str">
        <f>IF('表格编辑 '!AA916="","",'表格编辑 '!AA916)</f>
        <v/>
      </c>
      <c r="Z916" s="123" t="str">
        <f>IF('表格编辑 '!AB916="","",'表格编辑 '!AB916)</f>
        <v/>
      </c>
      <c r="AA916" s="123" t="str">
        <f>IF('表格编辑 '!AC916="","",'表格编辑 '!AC916)</f>
        <v/>
      </c>
      <c r="AB916" s="123" t="str">
        <f>IF('表格编辑 '!AD916="","",'表格编辑 '!AD916)</f>
        <v/>
      </c>
      <c r="AC916" s="123" t="str">
        <f>IF('表格编辑 '!AE916="","",'表格编辑 '!AE916)</f>
        <v/>
      </c>
      <c r="AD916" s="123">
        <f>IF('表格编辑 '!AF916="","",'表格编辑 '!AF916)</f>
        <v>140503</v>
      </c>
    </row>
    <row r="917" spans="1:30">
      <c r="A917" s="123">
        <f>IF('表格编辑 '!A917="","",'表格编辑 '!A917)</f>
        <v>40504</v>
      </c>
      <c r="B917" s="123">
        <f>IF('表格编辑 '!B917="","",'表格编辑 '!B917)</f>
        <v>50062</v>
      </c>
      <c r="C917" s="123">
        <f>IF('表格编辑 '!E917="","",'表格编辑 '!E917)</f>
        <v>54</v>
      </c>
      <c r="D917" s="123" t="str">
        <f>IF('表格编辑 '!F917="","",'表格编辑 '!F917)</f>
        <v>AI_born_event(RECEIVER, ARG0, ARG1, ARG2, ARG3,ARG4)</v>
      </c>
      <c r="E917" s="123" t="str">
        <f>IF('表格编辑 '!G917="","",'表格编辑 '!G917)</f>
        <v>AI_update_event(RECEIVER, ARG0, ARG1, ARG2, ARG3,ARG4)</v>
      </c>
      <c r="F917" s="123" t="str">
        <f>IF('表格编辑 '!H917="","",'表格编辑 '!H917)</f>
        <v/>
      </c>
      <c r="G917" s="123" t="str">
        <f>IF('表格编辑 '!I917="","",'表格编辑 '!I917)</f>
        <v/>
      </c>
      <c r="H917" s="123" t="str">
        <f>IF('表格编辑 '!J917="","",'表格编辑 '!J917)</f>
        <v>test_deadth_event(RECEIVER, ARG0, ARG1, ARG2, ARG3,ARG4)</v>
      </c>
      <c r="I917" s="123">
        <f>IF('表格编辑 '!K917="","",'表格编辑 '!K917)</f>
        <v>1</v>
      </c>
      <c r="J917" s="123">
        <f>IF('表格编辑 '!L917="","",'表格编辑 '!L917)</f>
        <v>1212</v>
      </c>
      <c r="K917" s="123">
        <f>IF('表格编辑 '!M917="","",'表格编辑 '!M917)</f>
        <v>1620</v>
      </c>
      <c r="L917" s="123" t="str">
        <f>IF('表格编辑 '!N917="","",'表格编辑 '!N917)</f>
        <v/>
      </c>
      <c r="M917" s="123" t="str">
        <f>IF('表格编辑 '!O917="","",'表格编辑 '!O917)</f>
        <v/>
      </c>
      <c r="N917" s="123" t="str">
        <f>IF('表格编辑 '!P917="","",'表格编辑 '!P917)</f>
        <v/>
      </c>
      <c r="O917" s="123" t="str">
        <f>IF('表格编辑 '!Q917="","",'表格编辑 '!Q917)</f>
        <v/>
      </c>
      <c r="P917" s="123" t="str">
        <f>IF('表格编辑 '!R917="","",'表格编辑 '!R917)</f>
        <v/>
      </c>
      <c r="Q917" s="123">
        <f>IF('表格编辑 '!S917="","",'表格编辑 '!S917)</f>
        <v>320</v>
      </c>
      <c r="R917" s="123" t="str">
        <f>IF('表格编辑 '!T917="","",'表格编辑 '!T917)</f>
        <v/>
      </c>
      <c r="S917" s="123" t="str">
        <f>IF('表格编辑 '!U917="","",'表格编辑 '!U917)</f>
        <v/>
      </c>
      <c r="T917" s="123" t="str">
        <f>IF('表格编辑 '!V917="","",'表格编辑 '!V917)</f>
        <v/>
      </c>
      <c r="U917" s="123" t="str">
        <f>IF('表格编辑 '!W917="","",'表格编辑 '!W917)</f>
        <v/>
      </c>
      <c r="V917" s="123" t="str">
        <f>IF('表格编辑 '!X917="","",'表格编辑 '!X917)</f>
        <v/>
      </c>
      <c r="W917" s="123" t="str">
        <f>IF('表格编辑 '!Y917="","",'表格编辑 '!Y917)</f>
        <v/>
      </c>
      <c r="X917" s="123" t="str">
        <f>IF('表格编辑 '!Z917="","",'表格编辑 '!Z917)</f>
        <v/>
      </c>
      <c r="Y917" s="123" t="str">
        <f>IF('表格编辑 '!AA917="","",'表格编辑 '!AA917)</f>
        <v/>
      </c>
      <c r="Z917" s="123" t="str">
        <f>IF('表格编辑 '!AB917="","",'表格编辑 '!AB917)</f>
        <v/>
      </c>
      <c r="AA917" s="123" t="str">
        <f>IF('表格编辑 '!AC917="","",'表格编辑 '!AC917)</f>
        <v/>
      </c>
      <c r="AB917" s="123" t="str">
        <f>IF('表格编辑 '!AD917="","",'表格编辑 '!AD917)</f>
        <v/>
      </c>
      <c r="AC917" s="123" t="str">
        <f>IF('表格编辑 '!AE917="","",'表格编辑 '!AE917)</f>
        <v/>
      </c>
      <c r="AD917" s="123">
        <f>IF('表格编辑 '!AF917="","",'表格编辑 '!AF917)</f>
        <v>140504</v>
      </c>
    </row>
    <row r="918" spans="1:30">
      <c r="A918" s="123">
        <f>IF('表格编辑 '!A918="","",'表格编辑 '!A918)</f>
        <v>40505</v>
      </c>
      <c r="B918" s="123">
        <f>IF('表格编辑 '!B918="","",'表格编辑 '!B918)</f>
        <v>50039</v>
      </c>
      <c r="C918" s="123">
        <f>IF('表格编辑 '!E918="","",'表格编辑 '!E918)</f>
        <v>54</v>
      </c>
      <c r="D918" s="123" t="str">
        <f>IF('表格编辑 '!F918="","",'表格编辑 '!F918)</f>
        <v>AI_born_event(RECEIVER, ARG0, ARG1, ARG2, ARG3,ARG4)</v>
      </c>
      <c r="E918" s="123" t="str">
        <f>IF('表格编辑 '!G918="","",'表格编辑 '!G918)</f>
        <v>AI_update_event(RECEIVER, ARG0, ARG1, ARG2, ARG3,ARG4)</v>
      </c>
      <c r="F918" s="123" t="str">
        <f>IF('表格编辑 '!H918="","",'表格编辑 '!H918)</f>
        <v/>
      </c>
      <c r="G918" s="123" t="str">
        <f>IF('表格编辑 '!I918="","",'表格编辑 '!I918)</f>
        <v/>
      </c>
      <c r="H918" s="123" t="str">
        <f>IF('表格编辑 '!J918="","",'表格编辑 '!J918)</f>
        <v>test_deadth_event(RECEIVER, ARG0, ARG1, ARG2, ARG3,ARG4)</v>
      </c>
      <c r="I918" s="123">
        <f>IF('表格编辑 '!K918="","",'表格编辑 '!K918)</f>
        <v>1</v>
      </c>
      <c r="J918" s="123">
        <f>IF('表格编辑 '!L918="","",'表格编辑 '!L918)</f>
        <v>2110</v>
      </c>
      <c r="K918" s="123">
        <f>IF('表格编辑 '!M918="","",'表格编辑 '!M918)</f>
        <v>1620</v>
      </c>
      <c r="L918" s="123" t="str">
        <f>IF('表格编辑 '!N918="","",'表格编辑 '!N918)</f>
        <v/>
      </c>
      <c r="M918" s="123" t="str">
        <f>IF('表格编辑 '!O918="","",'表格编辑 '!O918)</f>
        <v/>
      </c>
      <c r="N918" s="123" t="str">
        <f>IF('表格编辑 '!P918="","",'表格编辑 '!P918)</f>
        <v/>
      </c>
      <c r="O918" s="123" t="str">
        <f>IF('表格编辑 '!Q918="","",'表格编辑 '!Q918)</f>
        <v/>
      </c>
      <c r="P918" s="123" t="str">
        <f>IF('表格编辑 '!R918="","",'表格编辑 '!R918)</f>
        <v/>
      </c>
      <c r="Q918" s="123">
        <f>IF('表格编辑 '!S918="","",'表格编辑 '!S918)</f>
        <v>320</v>
      </c>
      <c r="R918" s="123" t="str">
        <f>IF('表格编辑 '!T918="","",'表格编辑 '!T918)</f>
        <v/>
      </c>
      <c r="S918" s="123" t="str">
        <f>IF('表格编辑 '!U918="","",'表格编辑 '!U918)</f>
        <v/>
      </c>
      <c r="T918" s="123" t="str">
        <f>IF('表格编辑 '!V918="","",'表格编辑 '!V918)</f>
        <v/>
      </c>
      <c r="U918" s="123" t="str">
        <f>IF('表格编辑 '!W918="","",'表格编辑 '!W918)</f>
        <v/>
      </c>
      <c r="V918" s="123" t="str">
        <f>IF('表格编辑 '!X918="","",'表格编辑 '!X918)</f>
        <v/>
      </c>
      <c r="W918" s="123" t="str">
        <f>IF('表格编辑 '!Y918="","",'表格编辑 '!Y918)</f>
        <v/>
      </c>
      <c r="X918" s="123" t="str">
        <f>IF('表格编辑 '!Z918="","",'表格编辑 '!Z918)</f>
        <v/>
      </c>
      <c r="Y918" s="123" t="str">
        <f>IF('表格编辑 '!AA918="","",'表格编辑 '!AA918)</f>
        <v/>
      </c>
      <c r="Z918" s="123" t="str">
        <f>IF('表格编辑 '!AB918="","",'表格编辑 '!AB918)</f>
        <v/>
      </c>
      <c r="AA918" s="123" t="str">
        <f>IF('表格编辑 '!AC918="","",'表格编辑 '!AC918)</f>
        <v/>
      </c>
      <c r="AB918" s="123" t="str">
        <f>IF('表格编辑 '!AD918="","",'表格编辑 '!AD918)</f>
        <v/>
      </c>
      <c r="AC918" s="123" t="str">
        <f>IF('表格编辑 '!AE918="","",'表格编辑 '!AE918)</f>
        <v/>
      </c>
      <c r="AD918" s="123">
        <f>IF('表格编辑 '!AF918="","",'表格编辑 '!AF918)</f>
        <v>140505</v>
      </c>
    </row>
    <row r="919" spans="1:30">
      <c r="A919" s="123">
        <f>IF('表格编辑 '!A919="","",'表格编辑 '!A919)</f>
        <v>40506</v>
      </c>
      <c r="B919" s="123">
        <f>IF('表格编辑 '!B919="","",'表格编辑 '!B919)</f>
        <v>50016</v>
      </c>
      <c r="C919" s="123">
        <f>IF('表格编辑 '!E919="","",'表格编辑 '!E919)</f>
        <v>54</v>
      </c>
      <c r="D919" s="123" t="str">
        <f>IF('表格编辑 '!F919="","",'表格编辑 '!F919)</f>
        <v>AI_born_event(RECEIVER, ARG0, ARG1, ARG2, ARG3,ARG4)</v>
      </c>
      <c r="E919" s="123" t="str">
        <f>IF('表格编辑 '!G919="","",'表格编辑 '!G919)</f>
        <v>AI_update_event(RECEIVER, ARG0, ARG1, ARG2, ARG3,ARG4)</v>
      </c>
      <c r="F919" s="123" t="str">
        <f>IF('表格编辑 '!H919="","",'表格编辑 '!H919)</f>
        <v/>
      </c>
      <c r="G919" s="123" t="str">
        <f>IF('表格编辑 '!I919="","",'表格编辑 '!I919)</f>
        <v/>
      </c>
      <c r="H919" s="123" t="str">
        <f>IF('表格编辑 '!J919="","",'表格编辑 '!J919)</f>
        <v>test_deadth_event(RECEIVER, ARG0, ARG1, ARG2, ARG3,ARG4)</v>
      </c>
      <c r="I919" s="123">
        <f>IF('表格编辑 '!K919="","",'表格编辑 '!K919)</f>
        <v>1</v>
      </c>
      <c r="J919" s="123">
        <f>IF('表格编辑 '!L919="","",'表格编辑 '!L919)</f>
        <v>3030</v>
      </c>
      <c r="K919" s="123">
        <f>IF('表格编辑 '!M919="","",'表格编辑 '!M919)</f>
        <v>1620</v>
      </c>
      <c r="L919" s="123" t="str">
        <f>IF('表格编辑 '!N919="","",'表格编辑 '!N919)</f>
        <v/>
      </c>
      <c r="M919" s="123" t="str">
        <f>IF('表格编辑 '!O919="","",'表格编辑 '!O919)</f>
        <v/>
      </c>
      <c r="N919" s="123" t="str">
        <f>IF('表格编辑 '!P919="","",'表格编辑 '!P919)</f>
        <v/>
      </c>
      <c r="O919" s="123" t="str">
        <f>IF('表格编辑 '!Q919="","",'表格编辑 '!Q919)</f>
        <v/>
      </c>
      <c r="P919" s="123" t="str">
        <f>IF('表格编辑 '!R919="","",'表格编辑 '!R919)</f>
        <v/>
      </c>
      <c r="Q919" s="123">
        <f>IF('表格编辑 '!S919="","",'表格编辑 '!S919)</f>
        <v>320</v>
      </c>
      <c r="R919" s="123" t="str">
        <f>IF('表格编辑 '!T919="","",'表格编辑 '!T919)</f>
        <v/>
      </c>
      <c r="S919" s="123" t="str">
        <f>IF('表格编辑 '!U919="","",'表格编辑 '!U919)</f>
        <v/>
      </c>
      <c r="T919" s="123" t="str">
        <f>IF('表格编辑 '!V919="","",'表格编辑 '!V919)</f>
        <v/>
      </c>
      <c r="U919" s="123" t="str">
        <f>IF('表格编辑 '!W919="","",'表格编辑 '!W919)</f>
        <v/>
      </c>
      <c r="V919" s="123" t="str">
        <f>IF('表格编辑 '!X919="","",'表格编辑 '!X919)</f>
        <v/>
      </c>
      <c r="W919" s="123" t="str">
        <f>IF('表格编辑 '!Y919="","",'表格编辑 '!Y919)</f>
        <v/>
      </c>
      <c r="X919" s="123" t="str">
        <f>IF('表格编辑 '!Z919="","",'表格编辑 '!Z919)</f>
        <v/>
      </c>
      <c r="Y919" s="123" t="str">
        <f>IF('表格编辑 '!AA919="","",'表格编辑 '!AA919)</f>
        <v/>
      </c>
      <c r="Z919" s="123" t="str">
        <f>IF('表格编辑 '!AB919="","",'表格编辑 '!AB919)</f>
        <v/>
      </c>
      <c r="AA919" s="123" t="str">
        <f>IF('表格编辑 '!AC919="","",'表格编辑 '!AC919)</f>
        <v/>
      </c>
      <c r="AB919" s="123" t="str">
        <f>IF('表格编辑 '!AD919="","",'表格编辑 '!AD919)</f>
        <v/>
      </c>
      <c r="AC919" s="123" t="str">
        <f>IF('表格编辑 '!AE919="","",'表格编辑 '!AE919)</f>
        <v/>
      </c>
      <c r="AD919" s="123">
        <f>IF('表格编辑 '!AF919="","",'表格编辑 '!AF919)</f>
        <v>140506</v>
      </c>
    </row>
    <row r="920" spans="1:30">
      <c r="A920" s="123">
        <f>IF('表格编辑 '!A920="","",'表格编辑 '!A920)</f>
        <v>40507</v>
      </c>
      <c r="B920" s="123">
        <f>IF('表格编辑 '!B920="","",'表格编辑 '!B920)</f>
        <v>50114</v>
      </c>
      <c r="C920" s="123">
        <f>IF('表格编辑 '!E920="","",'表格编辑 '!E920)</f>
        <v>54</v>
      </c>
      <c r="D920" s="123" t="str">
        <f>IF('表格编辑 '!F920="","",'表格编辑 '!F920)</f>
        <v>AI_born_event(RECEIVER, ARG0, ARG1, ARG2, ARG3,ARG4)</v>
      </c>
      <c r="E920" s="123" t="str">
        <f>IF('表格编辑 '!G920="","",'表格编辑 '!G920)</f>
        <v>AI_update_event(RECEIVER, ARG0, ARG1, ARG2, ARG3,ARG4)</v>
      </c>
      <c r="F920" s="123" t="str">
        <f>IF('表格编辑 '!H920="","",'表格编辑 '!H920)</f>
        <v/>
      </c>
      <c r="G920" s="123" t="str">
        <f>IF('表格编辑 '!I920="","",'表格编辑 '!I920)</f>
        <v/>
      </c>
      <c r="H920" s="123" t="str">
        <f>IF('表格编辑 '!J920="","",'表格编辑 '!J920)</f>
        <v>test_deadth_event(RECEIVER, ARG0, ARG1, ARG2, ARG3,ARG4)</v>
      </c>
      <c r="I920" s="123">
        <f>IF('表格编辑 '!K920="","",'表格编辑 '!K920)</f>
        <v>1</v>
      </c>
      <c r="J920" s="123">
        <f>IF('表格编辑 '!L920="","",'表格编辑 '!L920)</f>
        <v>1172</v>
      </c>
      <c r="K920" s="123">
        <f>IF('表格编辑 '!M920="","",'表格编辑 '!M920)</f>
        <v>1620</v>
      </c>
      <c r="L920" s="123" t="str">
        <f>IF('表格编辑 '!N920="","",'表格编辑 '!N920)</f>
        <v/>
      </c>
      <c r="M920" s="123" t="str">
        <f>IF('表格编辑 '!O920="","",'表格编辑 '!O920)</f>
        <v/>
      </c>
      <c r="N920" s="123" t="str">
        <f>IF('表格编辑 '!P920="","",'表格编辑 '!P920)</f>
        <v/>
      </c>
      <c r="O920" s="123" t="str">
        <f>IF('表格编辑 '!Q920="","",'表格编辑 '!Q920)</f>
        <v/>
      </c>
      <c r="P920" s="123" t="str">
        <f>IF('表格编辑 '!R920="","",'表格编辑 '!R920)</f>
        <v/>
      </c>
      <c r="Q920" s="123">
        <f>IF('表格编辑 '!S920="","",'表格编辑 '!S920)</f>
        <v>320</v>
      </c>
      <c r="R920" s="123" t="str">
        <f>IF('表格编辑 '!T920="","",'表格编辑 '!T920)</f>
        <v/>
      </c>
      <c r="S920" s="123" t="str">
        <f>IF('表格编辑 '!U920="","",'表格编辑 '!U920)</f>
        <v/>
      </c>
      <c r="T920" s="123" t="str">
        <f>IF('表格编辑 '!V920="","",'表格编辑 '!V920)</f>
        <v/>
      </c>
      <c r="U920" s="123" t="str">
        <f>IF('表格编辑 '!W920="","",'表格编辑 '!W920)</f>
        <v/>
      </c>
      <c r="V920" s="123" t="str">
        <f>IF('表格编辑 '!X920="","",'表格编辑 '!X920)</f>
        <v/>
      </c>
      <c r="W920" s="123" t="str">
        <f>IF('表格编辑 '!Y920="","",'表格编辑 '!Y920)</f>
        <v/>
      </c>
      <c r="X920" s="123" t="str">
        <f>IF('表格编辑 '!Z920="","",'表格编辑 '!Z920)</f>
        <v/>
      </c>
      <c r="Y920" s="123" t="str">
        <f>IF('表格编辑 '!AA920="","",'表格编辑 '!AA920)</f>
        <v/>
      </c>
      <c r="Z920" s="123" t="str">
        <f>IF('表格编辑 '!AB920="","",'表格编辑 '!AB920)</f>
        <v/>
      </c>
      <c r="AA920" s="123" t="str">
        <f>IF('表格编辑 '!AC920="","",'表格编辑 '!AC920)</f>
        <v/>
      </c>
      <c r="AB920" s="123" t="str">
        <f>IF('表格编辑 '!AD920="","",'表格编辑 '!AD920)</f>
        <v/>
      </c>
      <c r="AC920" s="123" t="str">
        <f>IF('表格编辑 '!AE920="","",'表格编辑 '!AE920)</f>
        <v/>
      </c>
      <c r="AD920" s="123">
        <f>IF('表格编辑 '!AF920="","",'表格编辑 '!AF920)</f>
        <v>140507</v>
      </c>
    </row>
    <row r="921" spans="1:30">
      <c r="A921" s="123">
        <f>IF('表格编辑 '!A921="","",'表格编辑 '!A921)</f>
        <v>40508</v>
      </c>
      <c r="B921" s="123">
        <f>IF('表格编辑 '!B921="","",'表格编辑 '!B921)</f>
        <v>50015</v>
      </c>
      <c r="C921" s="123">
        <f>IF('表格编辑 '!E921="","",'表格编辑 '!E921)</f>
        <v>54</v>
      </c>
      <c r="D921" s="123" t="str">
        <f>IF('表格编辑 '!F921="","",'表格编辑 '!F921)</f>
        <v>AI_born_event(RECEIVER, ARG0, ARG1, ARG2, ARG3,ARG4)</v>
      </c>
      <c r="E921" s="123" t="str">
        <f>IF('表格编辑 '!G921="","",'表格编辑 '!G921)</f>
        <v>AI_update_event(RECEIVER, ARG0, ARG1, ARG2, ARG3,ARG4)</v>
      </c>
      <c r="F921" s="123" t="str">
        <f>IF('表格编辑 '!H921="","",'表格编辑 '!H921)</f>
        <v/>
      </c>
      <c r="G921" s="123" t="str">
        <f>IF('表格编辑 '!I921="","",'表格编辑 '!I921)</f>
        <v/>
      </c>
      <c r="H921" s="123" t="str">
        <f>IF('表格编辑 '!J921="","",'表格编辑 '!J921)</f>
        <v>test_deadth_event(RECEIVER, ARG0, ARG1, ARG2, ARG3,ARG4)</v>
      </c>
      <c r="I921" s="123">
        <f>IF('表格编辑 '!K921="","",'表格编辑 '!K921)</f>
        <v>1</v>
      </c>
      <c r="J921" s="123">
        <f>IF('表格编辑 '!L921="","",'表格编辑 '!L921)</f>
        <v>3480</v>
      </c>
      <c r="K921" s="123">
        <f>IF('表格编辑 '!M921="","",'表格编辑 '!M921)</f>
        <v>1620</v>
      </c>
      <c r="L921" s="123" t="str">
        <f>IF('表格编辑 '!N921="","",'表格编辑 '!N921)</f>
        <v/>
      </c>
      <c r="M921" s="123" t="str">
        <f>IF('表格编辑 '!O921="","",'表格编辑 '!O921)</f>
        <v/>
      </c>
      <c r="N921" s="123" t="str">
        <f>IF('表格编辑 '!P921="","",'表格编辑 '!P921)</f>
        <v/>
      </c>
      <c r="O921" s="123" t="str">
        <f>IF('表格编辑 '!Q921="","",'表格编辑 '!Q921)</f>
        <v/>
      </c>
      <c r="P921" s="123" t="str">
        <f>IF('表格编辑 '!R921="","",'表格编辑 '!R921)</f>
        <v/>
      </c>
      <c r="Q921" s="123">
        <f>IF('表格编辑 '!S921="","",'表格编辑 '!S921)</f>
        <v>320</v>
      </c>
      <c r="R921" s="123" t="str">
        <f>IF('表格编辑 '!T921="","",'表格编辑 '!T921)</f>
        <v/>
      </c>
      <c r="S921" s="123" t="str">
        <f>IF('表格编辑 '!U921="","",'表格编辑 '!U921)</f>
        <v/>
      </c>
      <c r="T921" s="123" t="str">
        <f>IF('表格编辑 '!V921="","",'表格编辑 '!V921)</f>
        <v/>
      </c>
      <c r="U921" s="123" t="str">
        <f>IF('表格编辑 '!W921="","",'表格编辑 '!W921)</f>
        <v/>
      </c>
      <c r="V921" s="123" t="str">
        <f>IF('表格编辑 '!X921="","",'表格编辑 '!X921)</f>
        <v/>
      </c>
      <c r="W921" s="123" t="str">
        <f>IF('表格编辑 '!Y921="","",'表格编辑 '!Y921)</f>
        <v/>
      </c>
      <c r="X921" s="123" t="str">
        <f>IF('表格编辑 '!Z921="","",'表格编辑 '!Z921)</f>
        <v/>
      </c>
      <c r="Y921" s="123" t="str">
        <f>IF('表格编辑 '!AA921="","",'表格编辑 '!AA921)</f>
        <v/>
      </c>
      <c r="Z921" s="123" t="str">
        <f>IF('表格编辑 '!AB921="","",'表格编辑 '!AB921)</f>
        <v/>
      </c>
      <c r="AA921" s="123" t="str">
        <f>IF('表格编辑 '!AC921="","",'表格编辑 '!AC921)</f>
        <v/>
      </c>
      <c r="AB921" s="123" t="str">
        <f>IF('表格编辑 '!AD921="","",'表格编辑 '!AD921)</f>
        <v/>
      </c>
      <c r="AC921" s="123" t="str">
        <f>IF('表格编辑 '!AE921="","",'表格编辑 '!AE921)</f>
        <v/>
      </c>
      <c r="AD921" s="123">
        <f>IF('表格编辑 '!AF921="","",'表格编辑 '!AF921)</f>
        <v>140508</v>
      </c>
    </row>
    <row r="922" spans="1:30">
      <c r="A922" s="123">
        <f>IF('表格编辑 '!A922="","",'表格编辑 '!A922)</f>
        <v>40509</v>
      </c>
      <c r="B922" s="123">
        <f>IF('表格编辑 '!B922="","",'表格编辑 '!B922)</f>
        <v>50096</v>
      </c>
      <c r="C922" s="123">
        <f>IF('表格编辑 '!E922="","",'表格编辑 '!E922)</f>
        <v>54</v>
      </c>
      <c r="D922" s="123" t="str">
        <f>IF('表格编辑 '!F922="","",'表格编辑 '!F922)</f>
        <v>AI_born_event(RECEIVER, ARG0, ARG1, ARG2, ARG3,ARG4)</v>
      </c>
      <c r="E922" s="123" t="str">
        <f>IF('表格编辑 '!G922="","",'表格编辑 '!G922)</f>
        <v>AI_update_event(RECEIVER, ARG0, ARG1, ARG2, ARG3,ARG4)</v>
      </c>
      <c r="F922" s="123" t="str">
        <f>IF('表格编辑 '!H922="","",'表格编辑 '!H922)</f>
        <v/>
      </c>
      <c r="G922" s="123" t="str">
        <f>IF('表格编辑 '!I922="","",'表格编辑 '!I922)</f>
        <v/>
      </c>
      <c r="H922" s="123" t="str">
        <f>IF('表格编辑 '!J922="","",'表格编辑 '!J922)</f>
        <v>test_deadth_event(RECEIVER, ARG0, ARG1, ARG2, ARG3,ARG4)</v>
      </c>
      <c r="I922" s="123">
        <f>IF('表格编辑 '!K922="","",'表格编辑 '!K922)</f>
        <v>1</v>
      </c>
      <c r="J922" s="123">
        <f>IF('表格编辑 '!L922="","",'表格编辑 '!L922)</f>
        <v>2698</v>
      </c>
      <c r="K922" s="123">
        <f>IF('表格编辑 '!M922="","",'表格编辑 '!M922)</f>
        <v>1620</v>
      </c>
      <c r="L922" s="123" t="str">
        <f>IF('表格编辑 '!N922="","",'表格编辑 '!N922)</f>
        <v/>
      </c>
      <c r="M922" s="123" t="str">
        <f>IF('表格编辑 '!O922="","",'表格编辑 '!O922)</f>
        <v/>
      </c>
      <c r="N922" s="123" t="str">
        <f>IF('表格编辑 '!P922="","",'表格编辑 '!P922)</f>
        <v/>
      </c>
      <c r="O922" s="123" t="str">
        <f>IF('表格编辑 '!Q922="","",'表格编辑 '!Q922)</f>
        <v/>
      </c>
      <c r="P922" s="123" t="str">
        <f>IF('表格编辑 '!R922="","",'表格编辑 '!R922)</f>
        <v/>
      </c>
      <c r="Q922" s="123">
        <f>IF('表格编辑 '!S922="","",'表格编辑 '!S922)</f>
        <v>320</v>
      </c>
      <c r="R922" s="123" t="str">
        <f>IF('表格编辑 '!T922="","",'表格编辑 '!T922)</f>
        <v/>
      </c>
      <c r="S922" s="123" t="str">
        <f>IF('表格编辑 '!U922="","",'表格编辑 '!U922)</f>
        <v/>
      </c>
      <c r="T922" s="123" t="str">
        <f>IF('表格编辑 '!V922="","",'表格编辑 '!V922)</f>
        <v/>
      </c>
      <c r="U922" s="123" t="str">
        <f>IF('表格编辑 '!W922="","",'表格编辑 '!W922)</f>
        <v/>
      </c>
      <c r="V922" s="123" t="str">
        <f>IF('表格编辑 '!X922="","",'表格编辑 '!X922)</f>
        <v/>
      </c>
      <c r="W922" s="123" t="str">
        <f>IF('表格编辑 '!Y922="","",'表格编辑 '!Y922)</f>
        <v/>
      </c>
      <c r="X922" s="123" t="str">
        <f>IF('表格编辑 '!Z922="","",'表格编辑 '!Z922)</f>
        <v/>
      </c>
      <c r="Y922" s="123" t="str">
        <f>IF('表格编辑 '!AA922="","",'表格编辑 '!AA922)</f>
        <v/>
      </c>
      <c r="Z922" s="123" t="str">
        <f>IF('表格编辑 '!AB922="","",'表格编辑 '!AB922)</f>
        <v/>
      </c>
      <c r="AA922" s="123" t="str">
        <f>IF('表格编辑 '!AC922="","",'表格编辑 '!AC922)</f>
        <v/>
      </c>
      <c r="AB922" s="123" t="str">
        <f>IF('表格编辑 '!AD922="","",'表格编辑 '!AD922)</f>
        <v/>
      </c>
      <c r="AC922" s="123" t="str">
        <f>IF('表格编辑 '!AE922="","",'表格编辑 '!AE922)</f>
        <v/>
      </c>
      <c r="AD922" s="123">
        <f>IF('表格编辑 '!AF922="","",'表格编辑 '!AF922)</f>
        <v>140509</v>
      </c>
    </row>
    <row r="923" spans="1:30">
      <c r="A923" s="123">
        <f>IF('表格编辑 '!A923="","",'表格编辑 '!A923)</f>
        <v>40510</v>
      </c>
      <c r="B923" s="123">
        <f>IF('表格编辑 '!B923="","",'表格编辑 '!B923)</f>
        <v>50087</v>
      </c>
      <c r="C923" s="123">
        <f>IF('表格编辑 '!E923="","",'表格编辑 '!E923)</f>
        <v>54</v>
      </c>
      <c r="D923" s="123" t="str">
        <f>IF('表格编辑 '!F923="","",'表格编辑 '!F923)</f>
        <v>AI_born_event(RECEIVER, ARG0, ARG1, ARG2, ARG3,ARG4)</v>
      </c>
      <c r="E923" s="123" t="str">
        <f>IF('表格编辑 '!G923="","",'表格编辑 '!G923)</f>
        <v>AI_update_event(RECEIVER, ARG0, ARG1, ARG2, ARG3,ARG4)</v>
      </c>
      <c r="F923" s="123" t="str">
        <f>IF('表格编辑 '!H923="","",'表格编辑 '!H923)</f>
        <v/>
      </c>
      <c r="G923" s="123" t="str">
        <f>IF('表格编辑 '!I923="","",'表格编辑 '!I923)</f>
        <v/>
      </c>
      <c r="H923" s="123" t="str">
        <f>IF('表格编辑 '!J923="","",'表格编辑 '!J923)</f>
        <v>test_deadth_event(RECEIVER, ARG0, ARG1, ARG2, ARG3,ARG4)</v>
      </c>
      <c r="I923" s="123">
        <f>IF('表格编辑 '!K923="","",'表格编辑 '!K923)</f>
        <v>1</v>
      </c>
      <c r="J923" s="123">
        <f>IF('表格编辑 '!L923="","",'表格编辑 '!L923)</f>
        <v>2510</v>
      </c>
      <c r="K923" s="123">
        <f>IF('表格编辑 '!M923="","",'表格编辑 '!M923)</f>
        <v>1620</v>
      </c>
      <c r="L923" s="123" t="str">
        <f>IF('表格编辑 '!N923="","",'表格编辑 '!N923)</f>
        <v/>
      </c>
      <c r="M923" s="123" t="str">
        <f>IF('表格编辑 '!O923="","",'表格编辑 '!O923)</f>
        <v/>
      </c>
      <c r="N923" s="123" t="str">
        <f>IF('表格编辑 '!P923="","",'表格编辑 '!P923)</f>
        <v/>
      </c>
      <c r="O923" s="123" t="str">
        <f>IF('表格编辑 '!Q923="","",'表格编辑 '!Q923)</f>
        <v/>
      </c>
      <c r="P923" s="123" t="str">
        <f>IF('表格编辑 '!R923="","",'表格编辑 '!R923)</f>
        <v/>
      </c>
      <c r="Q923" s="123">
        <f>IF('表格编辑 '!S923="","",'表格编辑 '!S923)</f>
        <v>320</v>
      </c>
      <c r="R923" s="123" t="str">
        <f>IF('表格编辑 '!T923="","",'表格编辑 '!T923)</f>
        <v/>
      </c>
      <c r="S923" s="123" t="str">
        <f>IF('表格编辑 '!U923="","",'表格编辑 '!U923)</f>
        <v/>
      </c>
      <c r="T923" s="123" t="str">
        <f>IF('表格编辑 '!V923="","",'表格编辑 '!V923)</f>
        <v/>
      </c>
      <c r="U923" s="123" t="str">
        <f>IF('表格编辑 '!W923="","",'表格编辑 '!W923)</f>
        <v/>
      </c>
      <c r="V923" s="123" t="str">
        <f>IF('表格编辑 '!X923="","",'表格编辑 '!X923)</f>
        <v/>
      </c>
      <c r="W923" s="123" t="str">
        <f>IF('表格编辑 '!Y923="","",'表格编辑 '!Y923)</f>
        <v/>
      </c>
      <c r="X923" s="123" t="str">
        <f>IF('表格编辑 '!Z923="","",'表格编辑 '!Z923)</f>
        <v/>
      </c>
      <c r="Y923" s="123" t="str">
        <f>IF('表格编辑 '!AA923="","",'表格编辑 '!AA923)</f>
        <v/>
      </c>
      <c r="Z923" s="123" t="str">
        <f>IF('表格编辑 '!AB923="","",'表格编辑 '!AB923)</f>
        <v/>
      </c>
      <c r="AA923" s="123" t="str">
        <f>IF('表格编辑 '!AC923="","",'表格编辑 '!AC923)</f>
        <v/>
      </c>
      <c r="AB923" s="123" t="str">
        <f>IF('表格编辑 '!AD923="","",'表格编辑 '!AD923)</f>
        <v/>
      </c>
      <c r="AC923" s="123" t="str">
        <f>IF('表格编辑 '!AE923="","",'表格编辑 '!AE923)</f>
        <v/>
      </c>
      <c r="AD923" s="123">
        <f>IF('表格编辑 '!AF923="","",'表格编辑 '!AF923)</f>
        <v>140510</v>
      </c>
    </row>
    <row r="924" spans="1:30">
      <c r="A924" s="123">
        <f>IF('表格编辑 '!A924="","",'表格编辑 '!A924)</f>
        <v>40511</v>
      </c>
      <c r="B924" s="123">
        <f>IF('表格编辑 '!B924="","",'表格编辑 '!B924)</f>
        <v>50127</v>
      </c>
      <c r="C924" s="123">
        <f>IF('表格编辑 '!E924="","",'表格编辑 '!E924)</f>
        <v>59</v>
      </c>
      <c r="D924" s="123" t="str">
        <f>IF('表格编辑 '!F924="","",'表格编辑 '!F924)</f>
        <v>AI_born_event(RECEIVER, ARG0, ARG1, ARG2, ARG3,ARG4)</v>
      </c>
      <c r="E924" s="123" t="str">
        <f>IF('表格编辑 '!G924="","",'表格编辑 '!G924)</f>
        <v>AI_update_event(RECEIVER, ARG0, ARG1, ARG2, ARG3,ARG4)</v>
      </c>
      <c r="F924" s="123" t="str">
        <f>IF('表格编辑 '!H924="","",'表格编辑 '!H924)</f>
        <v/>
      </c>
      <c r="G924" s="123" t="str">
        <f>IF('表格编辑 '!I924="","",'表格编辑 '!I924)</f>
        <v/>
      </c>
      <c r="H924" s="123" t="str">
        <f>IF('表格编辑 '!J924="","",'表格编辑 '!J924)</f>
        <v>test_deadth_event(RECEIVER, ARG0, ARG1, ARG2, ARG3,ARG4)</v>
      </c>
      <c r="I924" s="123">
        <f>IF('表格编辑 '!K924="","",'表格编辑 '!K924)</f>
        <v>1</v>
      </c>
      <c r="J924" s="123">
        <f>IF('表格编辑 '!L924="","",'表格编辑 '!L924)</f>
        <v>998</v>
      </c>
      <c r="K924" s="123">
        <f>IF('表格编辑 '!M924="","",'表格编辑 '!M924)</f>
        <v>1770</v>
      </c>
      <c r="L924" s="123" t="str">
        <f>IF('表格编辑 '!N924="","",'表格编辑 '!N924)</f>
        <v/>
      </c>
      <c r="M924" s="123" t="str">
        <f>IF('表格编辑 '!O924="","",'表格编辑 '!O924)</f>
        <v/>
      </c>
      <c r="N924" s="123" t="str">
        <f>IF('表格编辑 '!P924="","",'表格编辑 '!P924)</f>
        <v/>
      </c>
      <c r="O924" s="123" t="str">
        <f>IF('表格编辑 '!Q924="","",'表格编辑 '!Q924)</f>
        <v/>
      </c>
      <c r="P924" s="123" t="str">
        <f>IF('表格编辑 '!R924="","",'表格编辑 '!R924)</f>
        <v/>
      </c>
      <c r="Q924" s="123">
        <f>IF('表格编辑 '!S924="","",'表格编辑 '!S924)</f>
        <v>320</v>
      </c>
      <c r="R924" s="123" t="str">
        <f>IF('表格编辑 '!T924="","",'表格编辑 '!T924)</f>
        <v/>
      </c>
      <c r="S924" s="123" t="str">
        <f>IF('表格编辑 '!U924="","",'表格编辑 '!U924)</f>
        <v/>
      </c>
      <c r="T924" s="123" t="str">
        <f>IF('表格编辑 '!V924="","",'表格编辑 '!V924)</f>
        <v/>
      </c>
      <c r="U924" s="123" t="str">
        <f>IF('表格编辑 '!W924="","",'表格编辑 '!W924)</f>
        <v/>
      </c>
      <c r="V924" s="123" t="str">
        <f>IF('表格编辑 '!X924="","",'表格编辑 '!X924)</f>
        <v/>
      </c>
      <c r="W924" s="123" t="str">
        <f>IF('表格编辑 '!Y924="","",'表格编辑 '!Y924)</f>
        <v/>
      </c>
      <c r="X924" s="123" t="str">
        <f>IF('表格编辑 '!Z924="","",'表格编辑 '!Z924)</f>
        <v/>
      </c>
      <c r="Y924" s="123" t="str">
        <f>IF('表格编辑 '!AA924="","",'表格编辑 '!AA924)</f>
        <v/>
      </c>
      <c r="Z924" s="123" t="str">
        <f>IF('表格编辑 '!AB924="","",'表格编辑 '!AB924)</f>
        <v/>
      </c>
      <c r="AA924" s="123" t="str">
        <f>IF('表格编辑 '!AC924="","",'表格编辑 '!AC924)</f>
        <v/>
      </c>
      <c r="AB924" s="123" t="str">
        <f>IF('表格编辑 '!AD924="","",'表格编辑 '!AD924)</f>
        <v/>
      </c>
      <c r="AC924" s="123" t="str">
        <f>IF('表格编辑 '!AE924="","",'表格编辑 '!AE924)</f>
        <v/>
      </c>
      <c r="AD924" s="123">
        <f>IF('表格编辑 '!AF924="","",'表格编辑 '!AF924)</f>
        <v>140511</v>
      </c>
    </row>
    <row r="925" spans="1:30">
      <c r="A925" s="123">
        <f>IF('表格编辑 '!A925="","",'表格编辑 '!A925)</f>
        <v>40512</v>
      </c>
      <c r="B925" s="123">
        <f>IF('表格编辑 '!B925="","",'表格编辑 '!B925)</f>
        <v>50003</v>
      </c>
      <c r="C925" s="123">
        <f>IF('表格编辑 '!E925="","",'表格编辑 '!E925)</f>
        <v>59</v>
      </c>
      <c r="D925" s="123" t="str">
        <f>IF('表格编辑 '!F925="","",'表格编辑 '!F925)</f>
        <v>AI_born_event(RECEIVER, ARG0, ARG1, ARG2, ARG3,ARG4)</v>
      </c>
      <c r="E925" s="123" t="str">
        <f>IF('表格编辑 '!G925="","",'表格编辑 '!G925)</f>
        <v>AI_update_event(RECEIVER, ARG0, ARG1, ARG2, ARG3,ARG4)</v>
      </c>
      <c r="F925" s="123" t="str">
        <f>IF('表格编辑 '!H925="","",'表格编辑 '!H925)</f>
        <v/>
      </c>
      <c r="G925" s="123" t="str">
        <f>IF('表格编辑 '!I925="","",'表格编辑 '!I925)</f>
        <v/>
      </c>
      <c r="H925" s="123" t="str">
        <f>IF('表格编辑 '!J925="","",'表格编辑 '!J925)</f>
        <v>test_deadth_event(RECEIVER, ARG0, ARG1, ARG2, ARG3,ARG4)</v>
      </c>
      <c r="I925" s="123">
        <f>IF('表格编辑 '!K925="","",'表格编辑 '!K925)</f>
        <v>1</v>
      </c>
      <c r="J925" s="123">
        <f>IF('表格编辑 '!L925="","",'表格编辑 '!L925)</f>
        <v>3036</v>
      </c>
      <c r="K925" s="123">
        <f>IF('表格编辑 '!M925="","",'表格编辑 '!M925)</f>
        <v>1770</v>
      </c>
      <c r="L925" s="123" t="str">
        <f>IF('表格编辑 '!N925="","",'表格编辑 '!N925)</f>
        <v/>
      </c>
      <c r="M925" s="123" t="str">
        <f>IF('表格编辑 '!O925="","",'表格编辑 '!O925)</f>
        <v/>
      </c>
      <c r="N925" s="123" t="str">
        <f>IF('表格编辑 '!P925="","",'表格编辑 '!P925)</f>
        <v/>
      </c>
      <c r="O925" s="123" t="str">
        <f>IF('表格编辑 '!Q925="","",'表格编辑 '!Q925)</f>
        <v/>
      </c>
      <c r="P925" s="123" t="str">
        <f>IF('表格编辑 '!R925="","",'表格编辑 '!R925)</f>
        <v/>
      </c>
      <c r="Q925" s="123">
        <f>IF('表格编辑 '!S925="","",'表格编辑 '!S925)</f>
        <v>320</v>
      </c>
      <c r="R925" s="123" t="str">
        <f>IF('表格编辑 '!T925="","",'表格编辑 '!T925)</f>
        <v/>
      </c>
      <c r="S925" s="123" t="str">
        <f>IF('表格编辑 '!U925="","",'表格编辑 '!U925)</f>
        <v/>
      </c>
      <c r="T925" s="123" t="str">
        <f>IF('表格编辑 '!V925="","",'表格编辑 '!V925)</f>
        <v/>
      </c>
      <c r="U925" s="123" t="str">
        <f>IF('表格编辑 '!W925="","",'表格编辑 '!W925)</f>
        <v/>
      </c>
      <c r="V925" s="123" t="str">
        <f>IF('表格编辑 '!X925="","",'表格编辑 '!X925)</f>
        <v/>
      </c>
      <c r="W925" s="123" t="str">
        <f>IF('表格编辑 '!Y925="","",'表格编辑 '!Y925)</f>
        <v/>
      </c>
      <c r="X925" s="123" t="str">
        <f>IF('表格编辑 '!Z925="","",'表格编辑 '!Z925)</f>
        <v/>
      </c>
      <c r="Y925" s="123" t="str">
        <f>IF('表格编辑 '!AA925="","",'表格编辑 '!AA925)</f>
        <v/>
      </c>
      <c r="Z925" s="123" t="str">
        <f>IF('表格编辑 '!AB925="","",'表格编辑 '!AB925)</f>
        <v/>
      </c>
      <c r="AA925" s="123" t="str">
        <f>IF('表格编辑 '!AC925="","",'表格编辑 '!AC925)</f>
        <v/>
      </c>
      <c r="AB925" s="123" t="str">
        <f>IF('表格编辑 '!AD925="","",'表格编辑 '!AD925)</f>
        <v/>
      </c>
      <c r="AC925" s="123" t="str">
        <f>IF('表格编辑 '!AE925="","",'表格编辑 '!AE925)</f>
        <v/>
      </c>
      <c r="AD925" s="123">
        <f>IF('表格编辑 '!AF925="","",'表格编辑 '!AF925)</f>
        <v>140512</v>
      </c>
    </row>
    <row r="926" spans="1:30">
      <c r="A926" s="123">
        <f>IF('表格编辑 '!A926="","",'表格编辑 '!A926)</f>
        <v>40513</v>
      </c>
      <c r="B926" s="123">
        <f>IF('表格编辑 '!B926="","",'表格编辑 '!B926)</f>
        <v>50002</v>
      </c>
      <c r="C926" s="123">
        <f>IF('表格编辑 '!E926="","",'表格编辑 '!E926)</f>
        <v>59</v>
      </c>
      <c r="D926" s="123" t="str">
        <f>IF('表格编辑 '!F926="","",'表格编辑 '!F926)</f>
        <v>AI_born_event(RECEIVER, ARG0, ARG1, ARG2, ARG3,ARG4)</v>
      </c>
      <c r="E926" s="123" t="str">
        <f>IF('表格编辑 '!G926="","",'表格编辑 '!G926)</f>
        <v>AI_update_event(RECEIVER, ARG0, ARG1, ARG2, ARG3,ARG4)</v>
      </c>
      <c r="F926" s="123" t="str">
        <f>IF('表格编辑 '!H926="","",'表格编辑 '!H926)</f>
        <v/>
      </c>
      <c r="G926" s="123" t="str">
        <f>IF('表格编辑 '!I926="","",'表格编辑 '!I926)</f>
        <v/>
      </c>
      <c r="H926" s="123" t="str">
        <f>IF('表格编辑 '!J926="","",'表格编辑 '!J926)</f>
        <v>test_deadth_event(RECEIVER, ARG0, ARG1, ARG2, ARG3,ARG4)</v>
      </c>
      <c r="I926" s="123">
        <f>IF('表格编辑 '!K926="","",'表格编辑 '!K926)</f>
        <v>1</v>
      </c>
      <c r="J926" s="123">
        <f>IF('表格编辑 '!L926="","",'表格编辑 '!L926)</f>
        <v>874</v>
      </c>
      <c r="K926" s="123">
        <f>IF('表格编辑 '!M926="","",'表格编辑 '!M926)</f>
        <v>1770</v>
      </c>
      <c r="L926" s="123" t="str">
        <f>IF('表格编辑 '!N926="","",'表格编辑 '!N926)</f>
        <v/>
      </c>
      <c r="M926" s="123" t="str">
        <f>IF('表格编辑 '!O926="","",'表格编辑 '!O926)</f>
        <v/>
      </c>
      <c r="N926" s="123" t="str">
        <f>IF('表格编辑 '!P926="","",'表格编辑 '!P926)</f>
        <v/>
      </c>
      <c r="O926" s="123" t="str">
        <f>IF('表格编辑 '!Q926="","",'表格编辑 '!Q926)</f>
        <v/>
      </c>
      <c r="P926" s="123" t="str">
        <f>IF('表格编辑 '!R926="","",'表格编辑 '!R926)</f>
        <v/>
      </c>
      <c r="Q926" s="123">
        <f>IF('表格编辑 '!S926="","",'表格编辑 '!S926)</f>
        <v>320</v>
      </c>
      <c r="R926" s="123" t="str">
        <f>IF('表格编辑 '!T926="","",'表格编辑 '!T926)</f>
        <v/>
      </c>
      <c r="S926" s="123" t="str">
        <f>IF('表格编辑 '!U926="","",'表格编辑 '!U926)</f>
        <v/>
      </c>
      <c r="T926" s="123" t="str">
        <f>IF('表格编辑 '!V926="","",'表格编辑 '!V926)</f>
        <v/>
      </c>
      <c r="U926" s="123" t="str">
        <f>IF('表格编辑 '!W926="","",'表格编辑 '!W926)</f>
        <v/>
      </c>
      <c r="V926" s="123" t="str">
        <f>IF('表格编辑 '!X926="","",'表格编辑 '!X926)</f>
        <v/>
      </c>
      <c r="W926" s="123" t="str">
        <f>IF('表格编辑 '!Y926="","",'表格编辑 '!Y926)</f>
        <v/>
      </c>
      <c r="X926" s="123" t="str">
        <f>IF('表格编辑 '!Z926="","",'表格编辑 '!Z926)</f>
        <v/>
      </c>
      <c r="Y926" s="123" t="str">
        <f>IF('表格编辑 '!AA926="","",'表格编辑 '!AA926)</f>
        <v/>
      </c>
      <c r="Z926" s="123" t="str">
        <f>IF('表格编辑 '!AB926="","",'表格编辑 '!AB926)</f>
        <v/>
      </c>
      <c r="AA926" s="123" t="str">
        <f>IF('表格编辑 '!AC926="","",'表格编辑 '!AC926)</f>
        <v/>
      </c>
      <c r="AB926" s="123" t="str">
        <f>IF('表格编辑 '!AD926="","",'表格编辑 '!AD926)</f>
        <v/>
      </c>
      <c r="AC926" s="123" t="str">
        <f>IF('表格编辑 '!AE926="","",'表格编辑 '!AE926)</f>
        <v/>
      </c>
      <c r="AD926" s="123">
        <f>IF('表格编辑 '!AF926="","",'表格编辑 '!AF926)</f>
        <v>140513</v>
      </c>
    </row>
    <row r="927" spans="1:30">
      <c r="A927" s="123">
        <f>IF('表格编辑 '!A927="","",'表格编辑 '!A927)</f>
        <v>40514</v>
      </c>
      <c r="B927" s="123">
        <f>IF('表格编辑 '!B927="","",'表格编辑 '!B927)</f>
        <v>50052</v>
      </c>
      <c r="C927" s="123">
        <f>IF('表格编辑 '!E927="","",'表格编辑 '!E927)</f>
        <v>59</v>
      </c>
      <c r="D927" s="123" t="str">
        <f>IF('表格编辑 '!F927="","",'表格编辑 '!F927)</f>
        <v>AI_born_event(RECEIVER, ARG0, ARG1, ARG2, ARG3,ARG4)</v>
      </c>
      <c r="E927" s="123" t="str">
        <f>IF('表格编辑 '!G927="","",'表格编辑 '!G927)</f>
        <v>AI_update_event(RECEIVER, ARG0, ARG1, ARG2, ARG3,ARG4)</v>
      </c>
      <c r="F927" s="123" t="str">
        <f>IF('表格编辑 '!H927="","",'表格编辑 '!H927)</f>
        <v/>
      </c>
      <c r="G927" s="123" t="str">
        <f>IF('表格编辑 '!I927="","",'表格编辑 '!I927)</f>
        <v/>
      </c>
      <c r="H927" s="123" t="str">
        <f>IF('表格编辑 '!J927="","",'表格编辑 '!J927)</f>
        <v>test_deadth_event(RECEIVER, ARG0, ARG1, ARG2, ARG3,ARG4)</v>
      </c>
      <c r="I927" s="123">
        <f>IF('表格编辑 '!K927="","",'表格编辑 '!K927)</f>
        <v>1</v>
      </c>
      <c r="J927" s="123">
        <f>IF('表格编辑 '!L927="","",'表格编辑 '!L927)</f>
        <v>2776</v>
      </c>
      <c r="K927" s="123">
        <f>IF('表格编辑 '!M927="","",'表格编辑 '!M927)</f>
        <v>1770</v>
      </c>
      <c r="L927" s="123" t="str">
        <f>IF('表格编辑 '!N927="","",'表格编辑 '!N927)</f>
        <v/>
      </c>
      <c r="M927" s="123" t="str">
        <f>IF('表格编辑 '!O927="","",'表格编辑 '!O927)</f>
        <v/>
      </c>
      <c r="N927" s="123" t="str">
        <f>IF('表格编辑 '!P927="","",'表格编辑 '!P927)</f>
        <v/>
      </c>
      <c r="O927" s="123" t="str">
        <f>IF('表格编辑 '!Q927="","",'表格编辑 '!Q927)</f>
        <v/>
      </c>
      <c r="P927" s="123" t="str">
        <f>IF('表格编辑 '!R927="","",'表格编辑 '!R927)</f>
        <v/>
      </c>
      <c r="Q927" s="123">
        <f>IF('表格编辑 '!S927="","",'表格编辑 '!S927)</f>
        <v>320</v>
      </c>
      <c r="R927" s="123" t="str">
        <f>IF('表格编辑 '!T927="","",'表格编辑 '!T927)</f>
        <v/>
      </c>
      <c r="S927" s="123" t="str">
        <f>IF('表格编辑 '!U927="","",'表格编辑 '!U927)</f>
        <v/>
      </c>
      <c r="T927" s="123" t="str">
        <f>IF('表格编辑 '!V927="","",'表格编辑 '!V927)</f>
        <v/>
      </c>
      <c r="U927" s="123" t="str">
        <f>IF('表格编辑 '!W927="","",'表格编辑 '!W927)</f>
        <v/>
      </c>
      <c r="V927" s="123" t="str">
        <f>IF('表格编辑 '!X927="","",'表格编辑 '!X927)</f>
        <v/>
      </c>
      <c r="W927" s="123" t="str">
        <f>IF('表格编辑 '!Y927="","",'表格编辑 '!Y927)</f>
        <v/>
      </c>
      <c r="X927" s="123" t="str">
        <f>IF('表格编辑 '!Z927="","",'表格编辑 '!Z927)</f>
        <v/>
      </c>
      <c r="Y927" s="123" t="str">
        <f>IF('表格编辑 '!AA927="","",'表格编辑 '!AA927)</f>
        <v/>
      </c>
      <c r="Z927" s="123" t="str">
        <f>IF('表格编辑 '!AB927="","",'表格编辑 '!AB927)</f>
        <v/>
      </c>
      <c r="AA927" s="123" t="str">
        <f>IF('表格编辑 '!AC927="","",'表格编辑 '!AC927)</f>
        <v/>
      </c>
      <c r="AB927" s="123" t="str">
        <f>IF('表格编辑 '!AD927="","",'表格编辑 '!AD927)</f>
        <v/>
      </c>
      <c r="AC927" s="123" t="str">
        <f>IF('表格编辑 '!AE927="","",'表格编辑 '!AE927)</f>
        <v/>
      </c>
      <c r="AD927" s="123">
        <f>IF('表格编辑 '!AF927="","",'表格编辑 '!AF927)</f>
        <v>140514</v>
      </c>
    </row>
    <row r="928" spans="1:30">
      <c r="A928" s="123">
        <f>IF('表格编辑 '!A928="","",'表格编辑 '!A928)</f>
        <v>40515</v>
      </c>
      <c r="B928" s="123">
        <f>IF('表格编辑 '!B928="","",'表格编辑 '!B928)</f>
        <v>50040</v>
      </c>
      <c r="C928" s="123">
        <f>IF('表格编辑 '!E928="","",'表格编辑 '!E928)</f>
        <v>59</v>
      </c>
      <c r="D928" s="123" t="str">
        <f>IF('表格编辑 '!F928="","",'表格编辑 '!F928)</f>
        <v>AI_born_event(RECEIVER, ARG0, ARG1, ARG2, ARG3,ARG4)</v>
      </c>
      <c r="E928" s="123" t="str">
        <f>IF('表格编辑 '!G928="","",'表格编辑 '!G928)</f>
        <v>AI_update_event(RECEIVER, ARG0, ARG1, ARG2, ARG3,ARG4)</v>
      </c>
      <c r="F928" s="123" t="str">
        <f>IF('表格编辑 '!H928="","",'表格编辑 '!H928)</f>
        <v/>
      </c>
      <c r="G928" s="123" t="str">
        <f>IF('表格编辑 '!I928="","",'表格编辑 '!I928)</f>
        <v/>
      </c>
      <c r="H928" s="123" t="str">
        <f>IF('表格编辑 '!J928="","",'表格编辑 '!J928)</f>
        <v>test_deadth_event(RECEIVER, ARG0, ARG1, ARG2, ARG3,ARG4)</v>
      </c>
      <c r="I928" s="123">
        <f>IF('表格编辑 '!K928="","",'表格编辑 '!K928)</f>
        <v>1</v>
      </c>
      <c r="J928" s="123">
        <f>IF('表格编辑 '!L928="","",'表格编辑 '!L928)</f>
        <v>3746</v>
      </c>
      <c r="K928" s="123">
        <f>IF('表格编辑 '!M928="","",'表格编辑 '!M928)</f>
        <v>1770</v>
      </c>
      <c r="L928" s="123" t="str">
        <f>IF('表格编辑 '!N928="","",'表格编辑 '!N928)</f>
        <v/>
      </c>
      <c r="M928" s="123" t="str">
        <f>IF('表格编辑 '!O928="","",'表格编辑 '!O928)</f>
        <v/>
      </c>
      <c r="N928" s="123" t="str">
        <f>IF('表格编辑 '!P928="","",'表格编辑 '!P928)</f>
        <v/>
      </c>
      <c r="O928" s="123" t="str">
        <f>IF('表格编辑 '!Q928="","",'表格编辑 '!Q928)</f>
        <v/>
      </c>
      <c r="P928" s="123" t="str">
        <f>IF('表格编辑 '!R928="","",'表格编辑 '!R928)</f>
        <v/>
      </c>
      <c r="Q928" s="123">
        <f>IF('表格编辑 '!S928="","",'表格编辑 '!S928)</f>
        <v>320</v>
      </c>
      <c r="R928" s="123" t="str">
        <f>IF('表格编辑 '!T928="","",'表格编辑 '!T928)</f>
        <v/>
      </c>
      <c r="S928" s="123" t="str">
        <f>IF('表格编辑 '!U928="","",'表格编辑 '!U928)</f>
        <v/>
      </c>
      <c r="T928" s="123" t="str">
        <f>IF('表格编辑 '!V928="","",'表格编辑 '!V928)</f>
        <v/>
      </c>
      <c r="U928" s="123" t="str">
        <f>IF('表格编辑 '!W928="","",'表格编辑 '!W928)</f>
        <v/>
      </c>
      <c r="V928" s="123" t="str">
        <f>IF('表格编辑 '!X928="","",'表格编辑 '!X928)</f>
        <v/>
      </c>
      <c r="W928" s="123" t="str">
        <f>IF('表格编辑 '!Y928="","",'表格编辑 '!Y928)</f>
        <v/>
      </c>
      <c r="X928" s="123" t="str">
        <f>IF('表格编辑 '!Z928="","",'表格编辑 '!Z928)</f>
        <v/>
      </c>
      <c r="Y928" s="123" t="str">
        <f>IF('表格编辑 '!AA928="","",'表格编辑 '!AA928)</f>
        <v/>
      </c>
      <c r="Z928" s="123" t="str">
        <f>IF('表格编辑 '!AB928="","",'表格编辑 '!AB928)</f>
        <v/>
      </c>
      <c r="AA928" s="123" t="str">
        <f>IF('表格编辑 '!AC928="","",'表格编辑 '!AC928)</f>
        <v/>
      </c>
      <c r="AB928" s="123" t="str">
        <f>IF('表格编辑 '!AD928="","",'表格编辑 '!AD928)</f>
        <v/>
      </c>
      <c r="AC928" s="123" t="str">
        <f>IF('表格编辑 '!AE928="","",'表格编辑 '!AE928)</f>
        <v/>
      </c>
      <c r="AD928" s="123">
        <f>IF('表格编辑 '!AF928="","",'表格编辑 '!AF928)</f>
        <v>140515</v>
      </c>
    </row>
    <row r="929" spans="1:30">
      <c r="A929" s="123">
        <f>IF('表格编辑 '!A929="","",'表格编辑 '!A929)</f>
        <v>40516</v>
      </c>
      <c r="B929" s="123">
        <f>IF('表格编辑 '!B929="","",'表格编辑 '!B929)</f>
        <v>50038</v>
      </c>
      <c r="C929" s="123">
        <f>IF('表格编辑 '!E929="","",'表格编辑 '!E929)</f>
        <v>59</v>
      </c>
      <c r="D929" s="123" t="str">
        <f>IF('表格编辑 '!F929="","",'表格编辑 '!F929)</f>
        <v>AI_born_event(RECEIVER, ARG0, ARG1, ARG2, ARG3,ARG4)</v>
      </c>
      <c r="E929" s="123" t="str">
        <f>IF('表格编辑 '!G929="","",'表格编辑 '!G929)</f>
        <v>AI_update_event(RECEIVER, ARG0, ARG1, ARG2, ARG3,ARG4)</v>
      </c>
      <c r="F929" s="123" t="str">
        <f>IF('表格编辑 '!H929="","",'表格编辑 '!H929)</f>
        <v/>
      </c>
      <c r="G929" s="123" t="str">
        <f>IF('表格编辑 '!I929="","",'表格编辑 '!I929)</f>
        <v/>
      </c>
      <c r="H929" s="123" t="str">
        <f>IF('表格编辑 '!J929="","",'表格编辑 '!J929)</f>
        <v>test_deadth_event(RECEIVER, ARG0, ARG1, ARG2, ARG3,ARG4)</v>
      </c>
      <c r="I929" s="123">
        <f>IF('表格编辑 '!K929="","",'表格编辑 '!K929)</f>
        <v>1</v>
      </c>
      <c r="J929" s="123">
        <f>IF('表格编辑 '!L929="","",'表格编辑 '!L929)</f>
        <v>2996</v>
      </c>
      <c r="K929" s="123">
        <f>IF('表格编辑 '!M929="","",'表格编辑 '!M929)</f>
        <v>1770</v>
      </c>
      <c r="L929" s="123" t="str">
        <f>IF('表格编辑 '!N929="","",'表格编辑 '!N929)</f>
        <v/>
      </c>
      <c r="M929" s="123" t="str">
        <f>IF('表格编辑 '!O929="","",'表格编辑 '!O929)</f>
        <v/>
      </c>
      <c r="N929" s="123" t="str">
        <f>IF('表格编辑 '!P929="","",'表格编辑 '!P929)</f>
        <v/>
      </c>
      <c r="O929" s="123" t="str">
        <f>IF('表格编辑 '!Q929="","",'表格编辑 '!Q929)</f>
        <v/>
      </c>
      <c r="P929" s="123" t="str">
        <f>IF('表格编辑 '!R929="","",'表格编辑 '!R929)</f>
        <v/>
      </c>
      <c r="Q929" s="123">
        <f>IF('表格编辑 '!S929="","",'表格编辑 '!S929)</f>
        <v>320</v>
      </c>
      <c r="R929" s="123" t="str">
        <f>IF('表格编辑 '!T929="","",'表格编辑 '!T929)</f>
        <v/>
      </c>
      <c r="S929" s="123" t="str">
        <f>IF('表格编辑 '!U929="","",'表格编辑 '!U929)</f>
        <v/>
      </c>
      <c r="T929" s="123" t="str">
        <f>IF('表格编辑 '!V929="","",'表格编辑 '!V929)</f>
        <v/>
      </c>
      <c r="U929" s="123" t="str">
        <f>IF('表格编辑 '!W929="","",'表格编辑 '!W929)</f>
        <v/>
      </c>
      <c r="V929" s="123" t="str">
        <f>IF('表格编辑 '!X929="","",'表格编辑 '!X929)</f>
        <v/>
      </c>
      <c r="W929" s="123" t="str">
        <f>IF('表格编辑 '!Y929="","",'表格编辑 '!Y929)</f>
        <v/>
      </c>
      <c r="X929" s="123" t="str">
        <f>IF('表格编辑 '!Z929="","",'表格编辑 '!Z929)</f>
        <v/>
      </c>
      <c r="Y929" s="123" t="str">
        <f>IF('表格编辑 '!AA929="","",'表格编辑 '!AA929)</f>
        <v/>
      </c>
      <c r="Z929" s="123" t="str">
        <f>IF('表格编辑 '!AB929="","",'表格编辑 '!AB929)</f>
        <v/>
      </c>
      <c r="AA929" s="123" t="str">
        <f>IF('表格编辑 '!AC929="","",'表格编辑 '!AC929)</f>
        <v/>
      </c>
      <c r="AB929" s="123" t="str">
        <f>IF('表格编辑 '!AD929="","",'表格编辑 '!AD929)</f>
        <v/>
      </c>
      <c r="AC929" s="123" t="str">
        <f>IF('表格编辑 '!AE929="","",'表格编辑 '!AE929)</f>
        <v/>
      </c>
      <c r="AD929" s="123">
        <f>IF('表格编辑 '!AF929="","",'表格编辑 '!AF929)</f>
        <v>140516</v>
      </c>
    </row>
    <row r="930" spans="1:30">
      <c r="A930" s="123">
        <f>IF('表格编辑 '!A930="","",'表格编辑 '!A930)</f>
        <v>40517</v>
      </c>
      <c r="B930" s="123">
        <f>IF('表格编辑 '!B930="","",'表格编辑 '!B930)</f>
        <v>50093</v>
      </c>
      <c r="C930" s="123">
        <f>IF('表格编辑 '!E930="","",'表格编辑 '!E930)</f>
        <v>59</v>
      </c>
      <c r="D930" s="123" t="str">
        <f>IF('表格编辑 '!F930="","",'表格编辑 '!F930)</f>
        <v>AI_born_event(RECEIVER, ARG0, ARG1, ARG2, ARG3,ARG4)</v>
      </c>
      <c r="E930" s="123" t="str">
        <f>IF('表格编辑 '!G930="","",'表格编辑 '!G930)</f>
        <v>AI_update_event(RECEIVER, ARG0, ARG1, ARG2, ARG3,ARG4)</v>
      </c>
      <c r="F930" s="123" t="str">
        <f>IF('表格编辑 '!H930="","",'表格编辑 '!H930)</f>
        <v/>
      </c>
      <c r="G930" s="123" t="str">
        <f>IF('表格编辑 '!I930="","",'表格编辑 '!I930)</f>
        <v/>
      </c>
      <c r="H930" s="123" t="str">
        <f>IF('表格编辑 '!J930="","",'表格编辑 '!J930)</f>
        <v>test_deadth_event(RECEIVER, ARG0, ARG1, ARG2, ARG3,ARG4)</v>
      </c>
      <c r="I930" s="123">
        <f>IF('表格编辑 '!K930="","",'表格编辑 '!K930)</f>
        <v>1</v>
      </c>
      <c r="J930" s="123">
        <f>IF('表格编辑 '!L930="","",'表格编辑 '!L930)</f>
        <v>2588</v>
      </c>
      <c r="K930" s="123">
        <f>IF('表格编辑 '!M930="","",'表格编辑 '!M930)</f>
        <v>1770</v>
      </c>
      <c r="L930" s="123" t="str">
        <f>IF('表格编辑 '!N930="","",'表格编辑 '!N930)</f>
        <v/>
      </c>
      <c r="M930" s="123" t="str">
        <f>IF('表格编辑 '!O930="","",'表格编辑 '!O930)</f>
        <v/>
      </c>
      <c r="N930" s="123" t="str">
        <f>IF('表格编辑 '!P930="","",'表格编辑 '!P930)</f>
        <v/>
      </c>
      <c r="O930" s="123" t="str">
        <f>IF('表格编辑 '!Q930="","",'表格编辑 '!Q930)</f>
        <v/>
      </c>
      <c r="P930" s="123" t="str">
        <f>IF('表格编辑 '!R930="","",'表格编辑 '!R930)</f>
        <v/>
      </c>
      <c r="Q930" s="123">
        <f>IF('表格编辑 '!S930="","",'表格编辑 '!S930)</f>
        <v>320</v>
      </c>
      <c r="R930" s="123" t="str">
        <f>IF('表格编辑 '!T930="","",'表格编辑 '!T930)</f>
        <v/>
      </c>
      <c r="S930" s="123" t="str">
        <f>IF('表格编辑 '!U930="","",'表格编辑 '!U930)</f>
        <v/>
      </c>
      <c r="T930" s="123" t="str">
        <f>IF('表格编辑 '!V930="","",'表格编辑 '!V930)</f>
        <v/>
      </c>
      <c r="U930" s="123" t="str">
        <f>IF('表格编辑 '!W930="","",'表格编辑 '!W930)</f>
        <v/>
      </c>
      <c r="V930" s="123" t="str">
        <f>IF('表格编辑 '!X930="","",'表格编辑 '!X930)</f>
        <v/>
      </c>
      <c r="W930" s="123" t="str">
        <f>IF('表格编辑 '!Y930="","",'表格编辑 '!Y930)</f>
        <v/>
      </c>
      <c r="X930" s="123" t="str">
        <f>IF('表格编辑 '!Z930="","",'表格编辑 '!Z930)</f>
        <v/>
      </c>
      <c r="Y930" s="123" t="str">
        <f>IF('表格编辑 '!AA930="","",'表格编辑 '!AA930)</f>
        <v/>
      </c>
      <c r="Z930" s="123" t="str">
        <f>IF('表格编辑 '!AB930="","",'表格编辑 '!AB930)</f>
        <v/>
      </c>
      <c r="AA930" s="123" t="str">
        <f>IF('表格编辑 '!AC930="","",'表格编辑 '!AC930)</f>
        <v/>
      </c>
      <c r="AB930" s="123" t="str">
        <f>IF('表格编辑 '!AD930="","",'表格编辑 '!AD930)</f>
        <v/>
      </c>
      <c r="AC930" s="123" t="str">
        <f>IF('表格编辑 '!AE930="","",'表格编辑 '!AE930)</f>
        <v/>
      </c>
      <c r="AD930" s="123">
        <f>IF('表格编辑 '!AF930="","",'表格编辑 '!AF930)</f>
        <v>140517</v>
      </c>
    </row>
    <row r="931" spans="1:30">
      <c r="A931" s="123">
        <f>IF('表格编辑 '!A931="","",'表格编辑 '!A931)</f>
        <v>40518</v>
      </c>
      <c r="B931" s="123">
        <f>IF('表格编辑 '!B931="","",'表格编辑 '!B931)</f>
        <v>50120</v>
      </c>
      <c r="C931" s="123">
        <f>IF('表格编辑 '!E931="","",'表格编辑 '!E931)</f>
        <v>59</v>
      </c>
      <c r="D931" s="123" t="str">
        <f>IF('表格编辑 '!F931="","",'表格编辑 '!F931)</f>
        <v>AI_born_event(RECEIVER, ARG0, ARG1, ARG2, ARG3,ARG4)</v>
      </c>
      <c r="E931" s="123" t="str">
        <f>IF('表格编辑 '!G931="","",'表格编辑 '!G931)</f>
        <v>AI_update_event(RECEIVER, ARG0, ARG1, ARG2, ARG3,ARG4)</v>
      </c>
      <c r="F931" s="123" t="str">
        <f>IF('表格编辑 '!H931="","",'表格编辑 '!H931)</f>
        <v/>
      </c>
      <c r="G931" s="123" t="str">
        <f>IF('表格编辑 '!I931="","",'表格编辑 '!I931)</f>
        <v/>
      </c>
      <c r="H931" s="123" t="str">
        <f>IF('表格编辑 '!J931="","",'表格编辑 '!J931)</f>
        <v>test_deadth_event(RECEIVER, ARG0, ARG1, ARG2, ARG3,ARG4)</v>
      </c>
      <c r="I931" s="123">
        <f>IF('表格编辑 '!K931="","",'表格编辑 '!K931)</f>
        <v>1</v>
      </c>
      <c r="J931" s="123">
        <f>IF('表格编辑 '!L931="","",'表格编辑 '!L931)</f>
        <v>2420</v>
      </c>
      <c r="K931" s="123">
        <f>IF('表格编辑 '!M931="","",'表格编辑 '!M931)</f>
        <v>1770</v>
      </c>
      <c r="L931" s="123" t="str">
        <f>IF('表格编辑 '!N931="","",'表格编辑 '!N931)</f>
        <v/>
      </c>
      <c r="M931" s="123" t="str">
        <f>IF('表格编辑 '!O931="","",'表格编辑 '!O931)</f>
        <v/>
      </c>
      <c r="N931" s="123" t="str">
        <f>IF('表格编辑 '!P931="","",'表格编辑 '!P931)</f>
        <v/>
      </c>
      <c r="O931" s="123" t="str">
        <f>IF('表格编辑 '!Q931="","",'表格编辑 '!Q931)</f>
        <v/>
      </c>
      <c r="P931" s="123" t="str">
        <f>IF('表格编辑 '!R931="","",'表格编辑 '!R931)</f>
        <v/>
      </c>
      <c r="Q931" s="123">
        <f>IF('表格编辑 '!S931="","",'表格编辑 '!S931)</f>
        <v>320</v>
      </c>
      <c r="R931" s="123" t="str">
        <f>IF('表格编辑 '!T931="","",'表格编辑 '!T931)</f>
        <v/>
      </c>
      <c r="S931" s="123" t="str">
        <f>IF('表格编辑 '!U931="","",'表格编辑 '!U931)</f>
        <v/>
      </c>
      <c r="T931" s="123" t="str">
        <f>IF('表格编辑 '!V931="","",'表格编辑 '!V931)</f>
        <v/>
      </c>
      <c r="U931" s="123" t="str">
        <f>IF('表格编辑 '!W931="","",'表格编辑 '!W931)</f>
        <v/>
      </c>
      <c r="V931" s="123" t="str">
        <f>IF('表格编辑 '!X931="","",'表格编辑 '!X931)</f>
        <v/>
      </c>
      <c r="W931" s="123" t="str">
        <f>IF('表格编辑 '!Y931="","",'表格编辑 '!Y931)</f>
        <v/>
      </c>
      <c r="X931" s="123" t="str">
        <f>IF('表格编辑 '!Z931="","",'表格编辑 '!Z931)</f>
        <v/>
      </c>
      <c r="Y931" s="123" t="str">
        <f>IF('表格编辑 '!AA931="","",'表格编辑 '!AA931)</f>
        <v/>
      </c>
      <c r="Z931" s="123" t="str">
        <f>IF('表格编辑 '!AB931="","",'表格编辑 '!AB931)</f>
        <v/>
      </c>
      <c r="AA931" s="123" t="str">
        <f>IF('表格编辑 '!AC931="","",'表格编辑 '!AC931)</f>
        <v/>
      </c>
      <c r="AB931" s="123" t="str">
        <f>IF('表格编辑 '!AD931="","",'表格编辑 '!AD931)</f>
        <v/>
      </c>
      <c r="AC931" s="123" t="str">
        <f>IF('表格编辑 '!AE931="","",'表格编辑 '!AE931)</f>
        <v/>
      </c>
      <c r="AD931" s="123">
        <f>IF('表格编辑 '!AF931="","",'表格编辑 '!AF931)</f>
        <v>140518</v>
      </c>
    </row>
    <row r="932" spans="1:30">
      <c r="A932" s="123">
        <f>IF('表格编辑 '!A932="","",'表格编辑 '!A932)</f>
        <v>40519</v>
      </c>
      <c r="B932" s="123">
        <f>IF('表格编辑 '!B932="","",'表格编辑 '!B932)</f>
        <v>50062</v>
      </c>
      <c r="C932" s="123">
        <f>IF('表格编辑 '!E932="","",'表格编辑 '!E932)</f>
        <v>59</v>
      </c>
      <c r="D932" s="123" t="str">
        <f>IF('表格编辑 '!F932="","",'表格编辑 '!F932)</f>
        <v>AI_born_event(RECEIVER, ARG0, ARG1, ARG2, ARG3,ARG4)</v>
      </c>
      <c r="E932" s="123" t="str">
        <f>IF('表格编辑 '!G932="","",'表格编辑 '!G932)</f>
        <v>AI_update_event(RECEIVER, ARG0, ARG1, ARG2, ARG3,ARG4)</v>
      </c>
      <c r="F932" s="123" t="str">
        <f>IF('表格编辑 '!H932="","",'表格编辑 '!H932)</f>
        <v/>
      </c>
      <c r="G932" s="123" t="str">
        <f>IF('表格编辑 '!I932="","",'表格编辑 '!I932)</f>
        <v/>
      </c>
      <c r="H932" s="123" t="str">
        <f>IF('表格编辑 '!J932="","",'表格编辑 '!J932)</f>
        <v>test_deadth_event(RECEIVER, ARG0, ARG1, ARG2, ARG3,ARG4)</v>
      </c>
      <c r="I932" s="123">
        <f>IF('表格编辑 '!K932="","",'表格编辑 '!K932)</f>
        <v>1</v>
      </c>
      <c r="J932" s="123">
        <f>IF('表格编辑 '!L932="","",'表格编辑 '!L932)</f>
        <v>1182</v>
      </c>
      <c r="K932" s="123">
        <f>IF('表格编辑 '!M932="","",'表格编辑 '!M932)</f>
        <v>1770</v>
      </c>
      <c r="L932" s="123" t="str">
        <f>IF('表格编辑 '!N932="","",'表格编辑 '!N932)</f>
        <v/>
      </c>
      <c r="M932" s="123" t="str">
        <f>IF('表格编辑 '!O932="","",'表格编辑 '!O932)</f>
        <v/>
      </c>
      <c r="N932" s="123" t="str">
        <f>IF('表格编辑 '!P932="","",'表格编辑 '!P932)</f>
        <v/>
      </c>
      <c r="O932" s="123" t="str">
        <f>IF('表格编辑 '!Q932="","",'表格编辑 '!Q932)</f>
        <v/>
      </c>
      <c r="P932" s="123" t="str">
        <f>IF('表格编辑 '!R932="","",'表格编辑 '!R932)</f>
        <v/>
      </c>
      <c r="Q932" s="123">
        <f>IF('表格编辑 '!S932="","",'表格编辑 '!S932)</f>
        <v>320</v>
      </c>
      <c r="R932" s="123" t="str">
        <f>IF('表格编辑 '!T932="","",'表格编辑 '!T932)</f>
        <v/>
      </c>
      <c r="S932" s="123" t="str">
        <f>IF('表格编辑 '!U932="","",'表格编辑 '!U932)</f>
        <v/>
      </c>
      <c r="T932" s="123" t="str">
        <f>IF('表格编辑 '!V932="","",'表格编辑 '!V932)</f>
        <v/>
      </c>
      <c r="U932" s="123" t="str">
        <f>IF('表格编辑 '!W932="","",'表格编辑 '!W932)</f>
        <v/>
      </c>
      <c r="V932" s="123" t="str">
        <f>IF('表格编辑 '!X932="","",'表格编辑 '!X932)</f>
        <v/>
      </c>
      <c r="W932" s="123" t="str">
        <f>IF('表格编辑 '!Y932="","",'表格编辑 '!Y932)</f>
        <v/>
      </c>
      <c r="X932" s="123" t="str">
        <f>IF('表格编辑 '!Z932="","",'表格编辑 '!Z932)</f>
        <v/>
      </c>
      <c r="Y932" s="123" t="str">
        <f>IF('表格编辑 '!AA932="","",'表格编辑 '!AA932)</f>
        <v/>
      </c>
      <c r="Z932" s="123" t="str">
        <f>IF('表格编辑 '!AB932="","",'表格编辑 '!AB932)</f>
        <v/>
      </c>
      <c r="AA932" s="123" t="str">
        <f>IF('表格编辑 '!AC932="","",'表格编辑 '!AC932)</f>
        <v/>
      </c>
      <c r="AB932" s="123" t="str">
        <f>IF('表格编辑 '!AD932="","",'表格编辑 '!AD932)</f>
        <v/>
      </c>
      <c r="AC932" s="123" t="str">
        <f>IF('表格编辑 '!AE932="","",'表格编辑 '!AE932)</f>
        <v/>
      </c>
      <c r="AD932" s="123">
        <f>IF('表格编辑 '!AF932="","",'表格编辑 '!AF932)</f>
        <v>140519</v>
      </c>
    </row>
    <row r="933" spans="1:30">
      <c r="A933" s="123">
        <f>IF('表格编辑 '!A933="","",'表格编辑 '!A933)</f>
        <v>40520</v>
      </c>
      <c r="B933" s="123">
        <f>IF('表格编辑 '!B933="","",'表格编辑 '!B933)</f>
        <v>50039</v>
      </c>
      <c r="C933" s="123">
        <f>IF('表格编辑 '!E933="","",'表格编辑 '!E933)</f>
        <v>59</v>
      </c>
      <c r="D933" s="123" t="str">
        <f>IF('表格编辑 '!F933="","",'表格编辑 '!F933)</f>
        <v>AI_born_event(RECEIVER, ARG0, ARG1, ARG2, ARG3,ARG4)</v>
      </c>
      <c r="E933" s="123" t="str">
        <f>IF('表格编辑 '!G933="","",'表格编辑 '!G933)</f>
        <v>AI_update_event(RECEIVER, ARG0, ARG1, ARG2, ARG3,ARG4)</v>
      </c>
      <c r="F933" s="123" t="str">
        <f>IF('表格编辑 '!H933="","",'表格编辑 '!H933)</f>
        <v/>
      </c>
      <c r="G933" s="123" t="str">
        <f>IF('表格编辑 '!I933="","",'表格编辑 '!I933)</f>
        <v/>
      </c>
      <c r="H933" s="123" t="str">
        <f>IF('表格编辑 '!J933="","",'表格编辑 '!J933)</f>
        <v>test_deadth_event(RECEIVER, ARG0, ARG1, ARG2, ARG3,ARG4)</v>
      </c>
      <c r="I933" s="123">
        <f>IF('表格编辑 '!K933="","",'表格编辑 '!K933)</f>
        <v>1</v>
      </c>
      <c r="J933" s="123">
        <f>IF('表格编辑 '!L933="","",'表格编辑 '!L933)</f>
        <v>2184</v>
      </c>
      <c r="K933" s="123">
        <f>IF('表格编辑 '!M933="","",'表格编辑 '!M933)</f>
        <v>1770</v>
      </c>
      <c r="L933" s="123" t="str">
        <f>IF('表格编辑 '!N933="","",'表格编辑 '!N933)</f>
        <v/>
      </c>
      <c r="M933" s="123" t="str">
        <f>IF('表格编辑 '!O933="","",'表格编辑 '!O933)</f>
        <v/>
      </c>
      <c r="N933" s="123" t="str">
        <f>IF('表格编辑 '!P933="","",'表格编辑 '!P933)</f>
        <v/>
      </c>
      <c r="O933" s="123" t="str">
        <f>IF('表格编辑 '!Q933="","",'表格编辑 '!Q933)</f>
        <v/>
      </c>
      <c r="P933" s="123" t="str">
        <f>IF('表格编辑 '!R933="","",'表格编辑 '!R933)</f>
        <v/>
      </c>
      <c r="Q933" s="123">
        <f>IF('表格编辑 '!S933="","",'表格编辑 '!S933)</f>
        <v>320</v>
      </c>
      <c r="R933" s="123" t="str">
        <f>IF('表格编辑 '!T933="","",'表格编辑 '!T933)</f>
        <v/>
      </c>
      <c r="S933" s="123" t="str">
        <f>IF('表格编辑 '!U933="","",'表格编辑 '!U933)</f>
        <v/>
      </c>
      <c r="T933" s="123" t="str">
        <f>IF('表格编辑 '!V933="","",'表格编辑 '!V933)</f>
        <v/>
      </c>
      <c r="U933" s="123" t="str">
        <f>IF('表格编辑 '!W933="","",'表格编辑 '!W933)</f>
        <v/>
      </c>
      <c r="V933" s="123" t="str">
        <f>IF('表格编辑 '!X933="","",'表格编辑 '!X933)</f>
        <v/>
      </c>
      <c r="W933" s="123" t="str">
        <f>IF('表格编辑 '!Y933="","",'表格编辑 '!Y933)</f>
        <v/>
      </c>
      <c r="X933" s="123" t="str">
        <f>IF('表格编辑 '!Z933="","",'表格编辑 '!Z933)</f>
        <v/>
      </c>
      <c r="Y933" s="123" t="str">
        <f>IF('表格编辑 '!AA933="","",'表格编辑 '!AA933)</f>
        <v/>
      </c>
      <c r="Z933" s="123" t="str">
        <f>IF('表格编辑 '!AB933="","",'表格编辑 '!AB933)</f>
        <v/>
      </c>
      <c r="AA933" s="123" t="str">
        <f>IF('表格编辑 '!AC933="","",'表格编辑 '!AC933)</f>
        <v/>
      </c>
      <c r="AB933" s="123" t="str">
        <f>IF('表格编辑 '!AD933="","",'表格编辑 '!AD933)</f>
        <v/>
      </c>
      <c r="AC933" s="123" t="str">
        <f>IF('表格编辑 '!AE933="","",'表格编辑 '!AE933)</f>
        <v/>
      </c>
      <c r="AD933" s="123">
        <f>IF('表格编辑 '!AF933="","",'表格编辑 '!AF933)</f>
        <v>140520</v>
      </c>
    </row>
    <row r="934" spans="1:30">
      <c r="A934" s="123">
        <f>IF('表格编辑 '!A934="","",'表格编辑 '!A934)</f>
        <v>40521</v>
      </c>
      <c r="B934" s="123">
        <f>IF('表格编辑 '!B934="","",'表格编辑 '!B934)</f>
        <v>50016</v>
      </c>
      <c r="C934" s="123">
        <f>IF('表格编辑 '!E934="","",'表格编辑 '!E934)</f>
        <v>59</v>
      </c>
      <c r="D934" s="123" t="str">
        <f>IF('表格编辑 '!F934="","",'表格编辑 '!F934)</f>
        <v>AI_born_event(RECEIVER, ARG0, ARG1, ARG2, ARG3,ARG4)</v>
      </c>
      <c r="E934" s="123" t="str">
        <f>IF('表格编辑 '!G934="","",'表格编辑 '!G934)</f>
        <v>AI_update_event(RECEIVER, ARG0, ARG1, ARG2, ARG3,ARG4)</v>
      </c>
      <c r="F934" s="123" t="str">
        <f>IF('表格编辑 '!H934="","",'表格编辑 '!H934)</f>
        <v/>
      </c>
      <c r="G934" s="123" t="str">
        <f>IF('表格编辑 '!I934="","",'表格编辑 '!I934)</f>
        <v/>
      </c>
      <c r="H934" s="123" t="str">
        <f>IF('表格编辑 '!J934="","",'表格编辑 '!J934)</f>
        <v>test_deadth_event(RECEIVER, ARG0, ARG1, ARG2, ARG3,ARG4)</v>
      </c>
      <c r="I934" s="123">
        <f>IF('表格编辑 '!K934="","",'表格编辑 '!K934)</f>
        <v>1</v>
      </c>
      <c r="J934" s="123">
        <f>IF('表格编辑 '!L934="","",'表格编辑 '!L934)</f>
        <v>3136</v>
      </c>
      <c r="K934" s="123">
        <f>IF('表格编辑 '!M934="","",'表格编辑 '!M934)</f>
        <v>1770</v>
      </c>
      <c r="L934" s="123" t="str">
        <f>IF('表格编辑 '!N934="","",'表格编辑 '!N934)</f>
        <v/>
      </c>
      <c r="M934" s="123" t="str">
        <f>IF('表格编辑 '!O934="","",'表格编辑 '!O934)</f>
        <v/>
      </c>
      <c r="N934" s="123" t="str">
        <f>IF('表格编辑 '!P934="","",'表格编辑 '!P934)</f>
        <v/>
      </c>
      <c r="O934" s="123" t="str">
        <f>IF('表格编辑 '!Q934="","",'表格编辑 '!Q934)</f>
        <v/>
      </c>
      <c r="P934" s="123" t="str">
        <f>IF('表格编辑 '!R934="","",'表格编辑 '!R934)</f>
        <v/>
      </c>
      <c r="Q934" s="123">
        <f>IF('表格编辑 '!S934="","",'表格编辑 '!S934)</f>
        <v>320</v>
      </c>
      <c r="R934" s="123" t="str">
        <f>IF('表格编辑 '!T934="","",'表格编辑 '!T934)</f>
        <v/>
      </c>
      <c r="S934" s="123" t="str">
        <f>IF('表格编辑 '!U934="","",'表格编辑 '!U934)</f>
        <v/>
      </c>
      <c r="T934" s="123" t="str">
        <f>IF('表格编辑 '!V934="","",'表格编辑 '!V934)</f>
        <v/>
      </c>
      <c r="U934" s="123" t="str">
        <f>IF('表格编辑 '!W934="","",'表格编辑 '!W934)</f>
        <v/>
      </c>
      <c r="V934" s="123" t="str">
        <f>IF('表格编辑 '!X934="","",'表格编辑 '!X934)</f>
        <v/>
      </c>
      <c r="W934" s="123" t="str">
        <f>IF('表格编辑 '!Y934="","",'表格编辑 '!Y934)</f>
        <v/>
      </c>
      <c r="X934" s="123" t="str">
        <f>IF('表格编辑 '!Z934="","",'表格编辑 '!Z934)</f>
        <v/>
      </c>
      <c r="Y934" s="123" t="str">
        <f>IF('表格编辑 '!AA934="","",'表格编辑 '!AA934)</f>
        <v/>
      </c>
      <c r="Z934" s="123" t="str">
        <f>IF('表格编辑 '!AB934="","",'表格编辑 '!AB934)</f>
        <v/>
      </c>
      <c r="AA934" s="123" t="str">
        <f>IF('表格编辑 '!AC934="","",'表格编辑 '!AC934)</f>
        <v/>
      </c>
      <c r="AB934" s="123" t="str">
        <f>IF('表格编辑 '!AD934="","",'表格编辑 '!AD934)</f>
        <v/>
      </c>
      <c r="AC934" s="123" t="str">
        <f>IF('表格编辑 '!AE934="","",'表格编辑 '!AE934)</f>
        <v/>
      </c>
      <c r="AD934" s="123">
        <f>IF('表格编辑 '!AF934="","",'表格编辑 '!AF934)</f>
        <v>140521</v>
      </c>
    </row>
    <row r="935" spans="1:30">
      <c r="A935" s="123">
        <f>IF('表格编辑 '!A935="","",'表格编辑 '!A935)</f>
        <v>40522</v>
      </c>
      <c r="B935" s="123">
        <f>IF('表格编辑 '!B935="","",'表格编辑 '!B935)</f>
        <v>50114</v>
      </c>
      <c r="C935" s="123">
        <f>IF('表格编辑 '!E935="","",'表格编辑 '!E935)</f>
        <v>59</v>
      </c>
      <c r="D935" s="123" t="str">
        <f>IF('表格编辑 '!F935="","",'表格编辑 '!F935)</f>
        <v>AI_born_event(RECEIVER, ARG0, ARG1, ARG2, ARG3,ARG4)</v>
      </c>
      <c r="E935" s="123" t="str">
        <f>IF('表格编辑 '!G935="","",'表格编辑 '!G935)</f>
        <v>AI_update_event(RECEIVER, ARG0, ARG1, ARG2, ARG3,ARG4)</v>
      </c>
      <c r="F935" s="123" t="str">
        <f>IF('表格编辑 '!H935="","",'表格编辑 '!H935)</f>
        <v/>
      </c>
      <c r="G935" s="123" t="str">
        <f>IF('表格编辑 '!I935="","",'表格编辑 '!I935)</f>
        <v/>
      </c>
      <c r="H935" s="123" t="str">
        <f>IF('表格编辑 '!J935="","",'表格编辑 '!J935)</f>
        <v>test_deadth_event(RECEIVER, ARG0, ARG1, ARG2, ARG3,ARG4)</v>
      </c>
      <c r="I935" s="123">
        <f>IF('表格编辑 '!K935="","",'表格编辑 '!K935)</f>
        <v>1</v>
      </c>
      <c r="J935" s="123">
        <f>IF('表格编辑 '!L935="","",'表格编辑 '!L935)</f>
        <v>1172</v>
      </c>
      <c r="K935" s="123">
        <f>IF('表格编辑 '!M935="","",'表格编辑 '!M935)</f>
        <v>1770</v>
      </c>
      <c r="L935" s="123" t="str">
        <f>IF('表格编辑 '!N935="","",'表格编辑 '!N935)</f>
        <v/>
      </c>
      <c r="M935" s="123" t="str">
        <f>IF('表格编辑 '!O935="","",'表格编辑 '!O935)</f>
        <v/>
      </c>
      <c r="N935" s="123" t="str">
        <f>IF('表格编辑 '!P935="","",'表格编辑 '!P935)</f>
        <v/>
      </c>
      <c r="O935" s="123" t="str">
        <f>IF('表格编辑 '!Q935="","",'表格编辑 '!Q935)</f>
        <v/>
      </c>
      <c r="P935" s="123" t="str">
        <f>IF('表格编辑 '!R935="","",'表格编辑 '!R935)</f>
        <v/>
      </c>
      <c r="Q935" s="123">
        <f>IF('表格编辑 '!S935="","",'表格编辑 '!S935)</f>
        <v>320</v>
      </c>
      <c r="R935" s="123" t="str">
        <f>IF('表格编辑 '!T935="","",'表格编辑 '!T935)</f>
        <v/>
      </c>
      <c r="S935" s="123" t="str">
        <f>IF('表格编辑 '!U935="","",'表格编辑 '!U935)</f>
        <v/>
      </c>
      <c r="T935" s="123" t="str">
        <f>IF('表格编辑 '!V935="","",'表格编辑 '!V935)</f>
        <v/>
      </c>
      <c r="U935" s="123" t="str">
        <f>IF('表格编辑 '!W935="","",'表格编辑 '!W935)</f>
        <v/>
      </c>
      <c r="V935" s="123" t="str">
        <f>IF('表格编辑 '!X935="","",'表格编辑 '!X935)</f>
        <v/>
      </c>
      <c r="W935" s="123" t="str">
        <f>IF('表格编辑 '!Y935="","",'表格编辑 '!Y935)</f>
        <v/>
      </c>
      <c r="X935" s="123" t="str">
        <f>IF('表格编辑 '!Z935="","",'表格编辑 '!Z935)</f>
        <v/>
      </c>
      <c r="Y935" s="123" t="str">
        <f>IF('表格编辑 '!AA935="","",'表格编辑 '!AA935)</f>
        <v/>
      </c>
      <c r="Z935" s="123" t="str">
        <f>IF('表格编辑 '!AB935="","",'表格编辑 '!AB935)</f>
        <v/>
      </c>
      <c r="AA935" s="123" t="str">
        <f>IF('表格编辑 '!AC935="","",'表格编辑 '!AC935)</f>
        <v/>
      </c>
      <c r="AB935" s="123" t="str">
        <f>IF('表格编辑 '!AD935="","",'表格编辑 '!AD935)</f>
        <v/>
      </c>
      <c r="AC935" s="123" t="str">
        <f>IF('表格编辑 '!AE935="","",'表格编辑 '!AE935)</f>
        <v/>
      </c>
      <c r="AD935" s="123">
        <f>IF('表格编辑 '!AF935="","",'表格编辑 '!AF935)</f>
        <v>140522</v>
      </c>
    </row>
    <row r="936" spans="1:30">
      <c r="A936" s="123">
        <f>IF('表格编辑 '!A936="","",'表格编辑 '!A936)</f>
        <v>40523</v>
      </c>
      <c r="B936" s="123">
        <f>IF('表格编辑 '!B936="","",'表格编辑 '!B936)</f>
        <v>50015</v>
      </c>
      <c r="C936" s="123">
        <f>IF('表格编辑 '!E936="","",'表格编辑 '!E936)</f>
        <v>59</v>
      </c>
      <c r="D936" s="123" t="str">
        <f>IF('表格编辑 '!F936="","",'表格编辑 '!F936)</f>
        <v>AI_born_event(RECEIVER, ARG0, ARG1, ARG2, ARG3,ARG4)</v>
      </c>
      <c r="E936" s="123" t="str">
        <f>IF('表格编辑 '!G936="","",'表格编辑 '!G936)</f>
        <v>AI_update_event(RECEIVER, ARG0, ARG1, ARG2, ARG3,ARG4)</v>
      </c>
      <c r="F936" s="123" t="str">
        <f>IF('表格编辑 '!H936="","",'表格编辑 '!H936)</f>
        <v/>
      </c>
      <c r="G936" s="123" t="str">
        <f>IF('表格编辑 '!I936="","",'表格编辑 '!I936)</f>
        <v/>
      </c>
      <c r="H936" s="123" t="str">
        <f>IF('表格编辑 '!J936="","",'表格编辑 '!J936)</f>
        <v>test_deadth_event(RECEIVER, ARG0, ARG1, ARG2, ARG3,ARG4)</v>
      </c>
      <c r="I936" s="123">
        <f>IF('表格编辑 '!K936="","",'表格编辑 '!K936)</f>
        <v>1</v>
      </c>
      <c r="J936" s="123">
        <f>IF('表格编辑 '!L936="","",'表格编辑 '!L936)</f>
        <v>3654</v>
      </c>
      <c r="K936" s="123">
        <f>IF('表格编辑 '!M936="","",'表格编辑 '!M936)</f>
        <v>1770</v>
      </c>
      <c r="L936" s="123" t="str">
        <f>IF('表格编辑 '!N936="","",'表格编辑 '!N936)</f>
        <v/>
      </c>
      <c r="M936" s="123" t="str">
        <f>IF('表格编辑 '!O936="","",'表格编辑 '!O936)</f>
        <v/>
      </c>
      <c r="N936" s="123" t="str">
        <f>IF('表格编辑 '!P936="","",'表格编辑 '!P936)</f>
        <v/>
      </c>
      <c r="O936" s="123" t="str">
        <f>IF('表格编辑 '!Q936="","",'表格编辑 '!Q936)</f>
        <v/>
      </c>
      <c r="P936" s="123" t="str">
        <f>IF('表格编辑 '!R936="","",'表格编辑 '!R936)</f>
        <v/>
      </c>
      <c r="Q936" s="123">
        <f>IF('表格编辑 '!S936="","",'表格编辑 '!S936)</f>
        <v>320</v>
      </c>
      <c r="R936" s="123" t="str">
        <f>IF('表格编辑 '!T936="","",'表格编辑 '!T936)</f>
        <v/>
      </c>
      <c r="S936" s="123" t="str">
        <f>IF('表格编辑 '!U936="","",'表格编辑 '!U936)</f>
        <v/>
      </c>
      <c r="T936" s="123" t="str">
        <f>IF('表格编辑 '!V936="","",'表格编辑 '!V936)</f>
        <v/>
      </c>
      <c r="U936" s="123" t="str">
        <f>IF('表格编辑 '!W936="","",'表格编辑 '!W936)</f>
        <v/>
      </c>
      <c r="V936" s="123" t="str">
        <f>IF('表格编辑 '!X936="","",'表格编辑 '!X936)</f>
        <v/>
      </c>
      <c r="W936" s="123" t="str">
        <f>IF('表格编辑 '!Y936="","",'表格编辑 '!Y936)</f>
        <v/>
      </c>
      <c r="X936" s="123" t="str">
        <f>IF('表格编辑 '!Z936="","",'表格编辑 '!Z936)</f>
        <v/>
      </c>
      <c r="Y936" s="123" t="str">
        <f>IF('表格编辑 '!AA936="","",'表格编辑 '!AA936)</f>
        <v/>
      </c>
      <c r="Z936" s="123" t="str">
        <f>IF('表格编辑 '!AB936="","",'表格编辑 '!AB936)</f>
        <v/>
      </c>
      <c r="AA936" s="123" t="str">
        <f>IF('表格编辑 '!AC936="","",'表格编辑 '!AC936)</f>
        <v/>
      </c>
      <c r="AB936" s="123" t="str">
        <f>IF('表格编辑 '!AD936="","",'表格编辑 '!AD936)</f>
        <v/>
      </c>
      <c r="AC936" s="123" t="str">
        <f>IF('表格编辑 '!AE936="","",'表格编辑 '!AE936)</f>
        <v/>
      </c>
      <c r="AD936" s="123">
        <f>IF('表格编辑 '!AF936="","",'表格编辑 '!AF936)</f>
        <v>140523</v>
      </c>
    </row>
    <row r="937" spans="1:30">
      <c r="A937" s="123">
        <f>IF('表格编辑 '!A937="","",'表格编辑 '!A937)</f>
        <v>40524</v>
      </c>
      <c r="B937" s="123">
        <f>IF('表格编辑 '!B937="","",'表格编辑 '!B937)</f>
        <v>50096</v>
      </c>
      <c r="C937" s="123">
        <f>IF('表格编辑 '!E937="","",'表格编辑 '!E937)</f>
        <v>59</v>
      </c>
      <c r="D937" s="123" t="str">
        <f>IF('表格编辑 '!F937="","",'表格编辑 '!F937)</f>
        <v>AI_born_event(RECEIVER, ARG0, ARG1, ARG2, ARG3,ARG4)</v>
      </c>
      <c r="E937" s="123" t="str">
        <f>IF('表格编辑 '!G937="","",'表格编辑 '!G937)</f>
        <v>AI_update_event(RECEIVER, ARG0, ARG1, ARG2, ARG3,ARG4)</v>
      </c>
      <c r="F937" s="123" t="str">
        <f>IF('表格编辑 '!H937="","",'表格编辑 '!H937)</f>
        <v/>
      </c>
      <c r="G937" s="123" t="str">
        <f>IF('表格编辑 '!I937="","",'表格编辑 '!I937)</f>
        <v/>
      </c>
      <c r="H937" s="123" t="str">
        <f>IF('表格编辑 '!J937="","",'表格编辑 '!J937)</f>
        <v>test_deadth_event(RECEIVER, ARG0, ARG1, ARG2, ARG3,ARG4)</v>
      </c>
      <c r="I937" s="123">
        <f>IF('表格编辑 '!K937="","",'表格编辑 '!K937)</f>
        <v>1</v>
      </c>
      <c r="J937" s="123">
        <f>IF('表格编辑 '!L937="","",'表格编辑 '!L937)</f>
        <v>2778</v>
      </c>
      <c r="K937" s="123">
        <f>IF('表格编辑 '!M937="","",'表格编辑 '!M937)</f>
        <v>1770</v>
      </c>
      <c r="L937" s="123" t="str">
        <f>IF('表格编辑 '!N937="","",'表格编辑 '!N937)</f>
        <v/>
      </c>
      <c r="M937" s="123" t="str">
        <f>IF('表格编辑 '!O937="","",'表格编辑 '!O937)</f>
        <v/>
      </c>
      <c r="N937" s="123" t="str">
        <f>IF('表格编辑 '!P937="","",'表格编辑 '!P937)</f>
        <v/>
      </c>
      <c r="O937" s="123" t="str">
        <f>IF('表格编辑 '!Q937="","",'表格编辑 '!Q937)</f>
        <v/>
      </c>
      <c r="P937" s="123" t="str">
        <f>IF('表格编辑 '!R937="","",'表格编辑 '!R937)</f>
        <v/>
      </c>
      <c r="Q937" s="123">
        <f>IF('表格编辑 '!S937="","",'表格编辑 '!S937)</f>
        <v>320</v>
      </c>
      <c r="R937" s="123" t="str">
        <f>IF('表格编辑 '!T937="","",'表格编辑 '!T937)</f>
        <v/>
      </c>
      <c r="S937" s="123" t="str">
        <f>IF('表格编辑 '!U937="","",'表格编辑 '!U937)</f>
        <v/>
      </c>
      <c r="T937" s="123" t="str">
        <f>IF('表格编辑 '!V937="","",'表格编辑 '!V937)</f>
        <v/>
      </c>
      <c r="U937" s="123" t="str">
        <f>IF('表格编辑 '!W937="","",'表格编辑 '!W937)</f>
        <v/>
      </c>
      <c r="V937" s="123" t="str">
        <f>IF('表格编辑 '!X937="","",'表格编辑 '!X937)</f>
        <v/>
      </c>
      <c r="W937" s="123" t="str">
        <f>IF('表格编辑 '!Y937="","",'表格编辑 '!Y937)</f>
        <v/>
      </c>
      <c r="X937" s="123" t="str">
        <f>IF('表格编辑 '!Z937="","",'表格编辑 '!Z937)</f>
        <v/>
      </c>
      <c r="Y937" s="123" t="str">
        <f>IF('表格编辑 '!AA937="","",'表格编辑 '!AA937)</f>
        <v/>
      </c>
      <c r="Z937" s="123" t="str">
        <f>IF('表格编辑 '!AB937="","",'表格编辑 '!AB937)</f>
        <v/>
      </c>
      <c r="AA937" s="123" t="str">
        <f>IF('表格编辑 '!AC937="","",'表格编辑 '!AC937)</f>
        <v/>
      </c>
      <c r="AB937" s="123" t="str">
        <f>IF('表格编辑 '!AD937="","",'表格编辑 '!AD937)</f>
        <v/>
      </c>
      <c r="AC937" s="123" t="str">
        <f>IF('表格编辑 '!AE937="","",'表格编辑 '!AE937)</f>
        <v/>
      </c>
      <c r="AD937" s="123">
        <f>IF('表格编辑 '!AF937="","",'表格编辑 '!AF937)</f>
        <v>140524</v>
      </c>
    </row>
    <row r="938" spans="1:30">
      <c r="A938" s="123">
        <f>IF('表格编辑 '!A938="","",'表格编辑 '!A938)</f>
        <v>40525</v>
      </c>
      <c r="B938" s="123">
        <f>IF('表格编辑 '!B938="","",'表格编辑 '!B938)</f>
        <v>50087</v>
      </c>
      <c r="C938" s="123">
        <f>IF('表格编辑 '!E938="","",'表格编辑 '!E938)</f>
        <v>59</v>
      </c>
      <c r="D938" s="123" t="str">
        <f>IF('表格编辑 '!F938="","",'表格编辑 '!F938)</f>
        <v>AI_born_event(RECEIVER, ARG0, ARG1, ARG2, ARG3,ARG4)</v>
      </c>
      <c r="E938" s="123" t="str">
        <f>IF('表格编辑 '!G938="","",'表格编辑 '!G938)</f>
        <v>AI_update_event(RECEIVER, ARG0, ARG1, ARG2, ARG3,ARG4)</v>
      </c>
      <c r="F938" s="123" t="str">
        <f>IF('表格编辑 '!H938="","",'表格编辑 '!H938)</f>
        <v/>
      </c>
      <c r="G938" s="123" t="str">
        <f>IF('表格编辑 '!I938="","",'表格编辑 '!I938)</f>
        <v/>
      </c>
      <c r="H938" s="123" t="str">
        <f>IF('表格编辑 '!J938="","",'表格编辑 '!J938)</f>
        <v>test_deadth_event(RECEIVER, ARG0, ARG1, ARG2, ARG3,ARG4)</v>
      </c>
      <c r="I938" s="123">
        <f>IF('表格编辑 '!K938="","",'表格编辑 '!K938)</f>
        <v>1</v>
      </c>
      <c r="J938" s="123">
        <f>IF('表格编辑 '!L938="","",'表格编辑 '!L938)</f>
        <v>2570</v>
      </c>
      <c r="K938" s="123">
        <f>IF('表格编辑 '!M938="","",'表格编辑 '!M938)</f>
        <v>1770</v>
      </c>
      <c r="L938" s="123" t="str">
        <f>IF('表格编辑 '!N938="","",'表格编辑 '!N938)</f>
        <v/>
      </c>
      <c r="M938" s="123" t="str">
        <f>IF('表格编辑 '!O938="","",'表格编辑 '!O938)</f>
        <v/>
      </c>
      <c r="N938" s="123" t="str">
        <f>IF('表格编辑 '!P938="","",'表格编辑 '!P938)</f>
        <v/>
      </c>
      <c r="O938" s="123" t="str">
        <f>IF('表格编辑 '!Q938="","",'表格编辑 '!Q938)</f>
        <v/>
      </c>
      <c r="P938" s="123" t="str">
        <f>IF('表格编辑 '!R938="","",'表格编辑 '!R938)</f>
        <v/>
      </c>
      <c r="Q938" s="123">
        <f>IF('表格编辑 '!S938="","",'表格编辑 '!S938)</f>
        <v>320</v>
      </c>
      <c r="R938" s="123" t="str">
        <f>IF('表格编辑 '!T938="","",'表格编辑 '!T938)</f>
        <v/>
      </c>
      <c r="S938" s="123" t="str">
        <f>IF('表格编辑 '!U938="","",'表格编辑 '!U938)</f>
        <v/>
      </c>
      <c r="T938" s="123" t="str">
        <f>IF('表格编辑 '!V938="","",'表格编辑 '!V938)</f>
        <v/>
      </c>
      <c r="U938" s="123" t="str">
        <f>IF('表格编辑 '!W938="","",'表格编辑 '!W938)</f>
        <v/>
      </c>
      <c r="V938" s="123" t="str">
        <f>IF('表格编辑 '!X938="","",'表格编辑 '!X938)</f>
        <v/>
      </c>
      <c r="W938" s="123" t="str">
        <f>IF('表格编辑 '!Y938="","",'表格编辑 '!Y938)</f>
        <v/>
      </c>
      <c r="X938" s="123" t="str">
        <f>IF('表格编辑 '!Z938="","",'表格编辑 '!Z938)</f>
        <v/>
      </c>
      <c r="Y938" s="123" t="str">
        <f>IF('表格编辑 '!AA938="","",'表格编辑 '!AA938)</f>
        <v/>
      </c>
      <c r="Z938" s="123" t="str">
        <f>IF('表格编辑 '!AB938="","",'表格编辑 '!AB938)</f>
        <v/>
      </c>
      <c r="AA938" s="123" t="str">
        <f>IF('表格编辑 '!AC938="","",'表格编辑 '!AC938)</f>
        <v/>
      </c>
      <c r="AB938" s="123" t="str">
        <f>IF('表格编辑 '!AD938="","",'表格编辑 '!AD938)</f>
        <v/>
      </c>
      <c r="AC938" s="123" t="str">
        <f>IF('表格编辑 '!AE938="","",'表格编辑 '!AE938)</f>
        <v/>
      </c>
      <c r="AD938" s="123">
        <f>IF('表格编辑 '!AF938="","",'表格编辑 '!AF938)</f>
        <v>140525</v>
      </c>
    </row>
    <row r="939" spans="1:30">
      <c r="A939" s="123">
        <f>IF('表格编辑 '!A939="","",'表格编辑 '!A939)</f>
        <v>40526</v>
      </c>
      <c r="B939" s="123">
        <f>IF('表格编辑 '!B939="","",'表格编辑 '!B939)</f>
        <v>50127</v>
      </c>
      <c r="C939" s="123">
        <f>IF('表格编辑 '!E939="","",'表格编辑 '!E939)</f>
        <v>60</v>
      </c>
      <c r="D939" s="123" t="str">
        <f>IF('表格编辑 '!F939="","",'表格编辑 '!F939)</f>
        <v>AI_born_event(RECEIVER, ARG0, ARG1, ARG2, ARG3,ARG4)</v>
      </c>
      <c r="E939" s="123" t="str">
        <f>IF('表格编辑 '!G939="","",'表格编辑 '!G939)</f>
        <v>AI_update_event(RECEIVER, ARG0, ARG1, ARG2, ARG3,ARG4)</v>
      </c>
      <c r="F939" s="123" t="str">
        <f>IF('表格编辑 '!H939="","",'表格编辑 '!H939)</f>
        <v/>
      </c>
      <c r="G939" s="123" t="str">
        <f>IF('表格编辑 '!I939="","",'表格编辑 '!I939)</f>
        <v/>
      </c>
      <c r="H939" s="123" t="str">
        <f>IF('表格编辑 '!J939="","",'表格编辑 '!J939)</f>
        <v>test_deadth_event(RECEIVER, ARG0, ARG1, ARG2, ARG3,ARG4)</v>
      </c>
      <c r="I939" s="123">
        <f>IF('表格编辑 '!K939="","",'表格编辑 '!K939)</f>
        <v>1</v>
      </c>
      <c r="J939" s="123">
        <f>IF('表格编辑 '!L939="","",'表格编辑 '!L939)</f>
        <v>1298</v>
      </c>
      <c r="K939" s="123">
        <f>IF('表格编辑 '!M939="","",'表格编辑 '!M939)</f>
        <v>1800</v>
      </c>
      <c r="L939" s="123" t="str">
        <f>IF('表格编辑 '!N939="","",'表格编辑 '!N939)</f>
        <v/>
      </c>
      <c r="M939" s="123" t="str">
        <f>IF('表格编辑 '!O939="","",'表格编辑 '!O939)</f>
        <v/>
      </c>
      <c r="N939" s="123" t="str">
        <f>IF('表格编辑 '!P939="","",'表格编辑 '!P939)</f>
        <v/>
      </c>
      <c r="O939" s="123" t="str">
        <f>IF('表格编辑 '!Q939="","",'表格编辑 '!Q939)</f>
        <v/>
      </c>
      <c r="P939" s="123" t="str">
        <f>IF('表格编辑 '!R939="","",'表格编辑 '!R939)</f>
        <v/>
      </c>
      <c r="Q939" s="123">
        <f>IF('表格编辑 '!S939="","",'表格编辑 '!S939)</f>
        <v>320</v>
      </c>
      <c r="R939" s="123" t="str">
        <f>IF('表格编辑 '!T939="","",'表格编辑 '!T939)</f>
        <v/>
      </c>
      <c r="S939" s="123" t="str">
        <f>IF('表格编辑 '!U939="","",'表格编辑 '!U939)</f>
        <v/>
      </c>
      <c r="T939" s="123" t="str">
        <f>IF('表格编辑 '!V939="","",'表格编辑 '!V939)</f>
        <v/>
      </c>
      <c r="U939" s="123" t="str">
        <f>IF('表格编辑 '!W939="","",'表格编辑 '!W939)</f>
        <v/>
      </c>
      <c r="V939" s="123" t="str">
        <f>IF('表格编辑 '!X939="","",'表格编辑 '!X939)</f>
        <v/>
      </c>
      <c r="W939" s="123" t="str">
        <f>IF('表格编辑 '!Y939="","",'表格编辑 '!Y939)</f>
        <v/>
      </c>
      <c r="X939" s="123" t="str">
        <f>IF('表格编辑 '!Z939="","",'表格编辑 '!Z939)</f>
        <v/>
      </c>
      <c r="Y939" s="123" t="str">
        <f>IF('表格编辑 '!AA939="","",'表格编辑 '!AA939)</f>
        <v/>
      </c>
      <c r="Z939" s="123" t="str">
        <f>IF('表格编辑 '!AB939="","",'表格编辑 '!AB939)</f>
        <v/>
      </c>
      <c r="AA939" s="123" t="str">
        <f>IF('表格编辑 '!AC939="","",'表格编辑 '!AC939)</f>
        <v/>
      </c>
      <c r="AB939" s="123" t="str">
        <f>IF('表格编辑 '!AD939="","",'表格编辑 '!AD939)</f>
        <v/>
      </c>
      <c r="AC939" s="123" t="str">
        <f>IF('表格编辑 '!AE939="","",'表格编辑 '!AE939)</f>
        <v/>
      </c>
      <c r="AD939" s="123">
        <f>IF('表格编辑 '!AF939="","",'表格编辑 '!AF939)</f>
        <v>140526</v>
      </c>
    </row>
    <row r="940" spans="1:30">
      <c r="A940" s="123">
        <f>IF('表格编辑 '!A940="","",'表格编辑 '!A940)</f>
        <v>40527</v>
      </c>
      <c r="B940" s="123">
        <f>IF('表格编辑 '!B940="","",'表格编辑 '!B940)</f>
        <v>50003</v>
      </c>
      <c r="C940" s="123">
        <f>IF('表格编辑 '!E940="","",'表格编辑 '!E940)</f>
        <v>60</v>
      </c>
      <c r="D940" s="123" t="str">
        <f>IF('表格编辑 '!F940="","",'表格编辑 '!F940)</f>
        <v>AI_born_event(RECEIVER, ARG0, ARG1, ARG2, ARG3,ARG4)</v>
      </c>
      <c r="E940" s="123" t="str">
        <f>IF('表格编辑 '!G940="","",'表格编辑 '!G940)</f>
        <v>AI_update_event(RECEIVER, ARG0, ARG1, ARG2, ARG3,ARG4)</v>
      </c>
      <c r="F940" s="123" t="str">
        <f>IF('表格编辑 '!H940="","",'表格编辑 '!H940)</f>
        <v/>
      </c>
      <c r="G940" s="123" t="str">
        <f>IF('表格编辑 '!I940="","",'表格编辑 '!I940)</f>
        <v/>
      </c>
      <c r="H940" s="123" t="str">
        <f>IF('表格编辑 '!J940="","",'表格编辑 '!J940)</f>
        <v>test_deadth_event(RECEIVER, ARG0, ARG1, ARG2, ARG3,ARG4)</v>
      </c>
      <c r="I940" s="123">
        <f>IF('表格编辑 '!K940="","",'表格编辑 '!K940)</f>
        <v>1</v>
      </c>
      <c r="J940" s="123">
        <f>IF('表格编辑 '!L940="","",'表格编辑 '!L940)</f>
        <v>3424</v>
      </c>
      <c r="K940" s="123">
        <f>IF('表格编辑 '!M940="","",'表格编辑 '!M940)</f>
        <v>1800</v>
      </c>
      <c r="L940" s="123" t="str">
        <f>IF('表格编辑 '!N940="","",'表格编辑 '!N940)</f>
        <v/>
      </c>
      <c r="M940" s="123" t="str">
        <f>IF('表格编辑 '!O940="","",'表格编辑 '!O940)</f>
        <v/>
      </c>
      <c r="N940" s="123" t="str">
        <f>IF('表格编辑 '!P940="","",'表格编辑 '!P940)</f>
        <v/>
      </c>
      <c r="O940" s="123" t="str">
        <f>IF('表格编辑 '!Q940="","",'表格编辑 '!Q940)</f>
        <v/>
      </c>
      <c r="P940" s="123" t="str">
        <f>IF('表格编辑 '!R940="","",'表格编辑 '!R940)</f>
        <v/>
      </c>
      <c r="Q940" s="123">
        <f>IF('表格编辑 '!S940="","",'表格编辑 '!S940)</f>
        <v>320</v>
      </c>
      <c r="R940" s="123" t="str">
        <f>IF('表格编辑 '!T940="","",'表格编辑 '!T940)</f>
        <v/>
      </c>
      <c r="S940" s="123" t="str">
        <f>IF('表格编辑 '!U940="","",'表格编辑 '!U940)</f>
        <v/>
      </c>
      <c r="T940" s="123" t="str">
        <f>IF('表格编辑 '!V940="","",'表格编辑 '!V940)</f>
        <v/>
      </c>
      <c r="U940" s="123" t="str">
        <f>IF('表格编辑 '!W940="","",'表格编辑 '!W940)</f>
        <v/>
      </c>
      <c r="V940" s="123" t="str">
        <f>IF('表格编辑 '!X940="","",'表格编辑 '!X940)</f>
        <v/>
      </c>
      <c r="W940" s="123" t="str">
        <f>IF('表格编辑 '!Y940="","",'表格编辑 '!Y940)</f>
        <v/>
      </c>
      <c r="X940" s="123" t="str">
        <f>IF('表格编辑 '!Z940="","",'表格编辑 '!Z940)</f>
        <v/>
      </c>
      <c r="Y940" s="123" t="str">
        <f>IF('表格编辑 '!AA940="","",'表格编辑 '!AA940)</f>
        <v/>
      </c>
      <c r="Z940" s="123" t="str">
        <f>IF('表格编辑 '!AB940="","",'表格编辑 '!AB940)</f>
        <v/>
      </c>
      <c r="AA940" s="123" t="str">
        <f>IF('表格编辑 '!AC940="","",'表格编辑 '!AC940)</f>
        <v/>
      </c>
      <c r="AB940" s="123" t="str">
        <f>IF('表格编辑 '!AD940="","",'表格编辑 '!AD940)</f>
        <v/>
      </c>
      <c r="AC940" s="123" t="str">
        <f>IF('表格编辑 '!AE940="","",'表格编辑 '!AE940)</f>
        <v/>
      </c>
      <c r="AD940" s="123">
        <f>IF('表格编辑 '!AF940="","",'表格编辑 '!AF940)</f>
        <v>140527</v>
      </c>
    </row>
    <row r="941" spans="1:30">
      <c r="A941" s="123">
        <f>IF('表格编辑 '!A941="","",'表格编辑 '!A941)</f>
        <v>40528</v>
      </c>
      <c r="B941" s="123">
        <f>IF('表格编辑 '!B941="","",'表格编辑 '!B941)</f>
        <v>50002</v>
      </c>
      <c r="C941" s="123">
        <f>IF('表格编辑 '!E941="","",'表格编辑 '!E941)</f>
        <v>60</v>
      </c>
      <c r="D941" s="123" t="str">
        <f>IF('表格编辑 '!F941="","",'表格编辑 '!F941)</f>
        <v>AI_born_event(RECEIVER, ARG0, ARG1, ARG2, ARG3,ARG4)</v>
      </c>
      <c r="E941" s="123" t="str">
        <f>IF('表格编辑 '!G941="","",'表格编辑 '!G941)</f>
        <v>AI_update_event(RECEIVER, ARG0, ARG1, ARG2, ARG3,ARG4)</v>
      </c>
      <c r="F941" s="123" t="str">
        <f>IF('表格编辑 '!H941="","",'表格编辑 '!H941)</f>
        <v/>
      </c>
      <c r="G941" s="123" t="str">
        <f>IF('表格编辑 '!I941="","",'表格编辑 '!I941)</f>
        <v/>
      </c>
      <c r="H941" s="123" t="str">
        <f>IF('表格编辑 '!J941="","",'表格编辑 '!J941)</f>
        <v>test_deadth_event(RECEIVER, ARG0, ARG1, ARG2, ARG3,ARG4)</v>
      </c>
      <c r="I941" s="123">
        <f>IF('表格编辑 '!K941="","",'表格编辑 '!K941)</f>
        <v>1</v>
      </c>
      <c r="J941" s="123">
        <f>IF('表格编辑 '!L941="","",'表格编辑 '!L941)</f>
        <v>1150</v>
      </c>
      <c r="K941" s="123">
        <f>IF('表格编辑 '!M941="","",'表格编辑 '!M941)</f>
        <v>1800</v>
      </c>
      <c r="L941" s="123" t="str">
        <f>IF('表格编辑 '!N941="","",'表格编辑 '!N941)</f>
        <v/>
      </c>
      <c r="M941" s="123" t="str">
        <f>IF('表格编辑 '!O941="","",'表格编辑 '!O941)</f>
        <v/>
      </c>
      <c r="N941" s="123" t="str">
        <f>IF('表格编辑 '!P941="","",'表格编辑 '!P941)</f>
        <v/>
      </c>
      <c r="O941" s="123" t="str">
        <f>IF('表格编辑 '!Q941="","",'表格编辑 '!Q941)</f>
        <v/>
      </c>
      <c r="P941" s="123" t="str">
        <f>IF('表格编辑 '!R941="","",'表格编辑 '!R941)</f>
        <v/>
      </c>
      <c r="Q941" s="123">
        <f>IF('表格编辑 '!S941="","",'表格编辑 '!S941)</f>
        <v>320</v>
      </c>
      <c r="R941" s="123" t="str">
        <f>IF('表格编辑 '!T941="","",'表格编辑 '!T941)</f>
        <v/>
      </c>
      <c r="S941" s="123" t="str">
        <f>IF('表格编辑 '!U941="","",'表格编辑 '!U941)</f>
        <v/>
      </c>
      <c r="T941" s="123" t="str">
        <f>IF('表格编辑 '!V941="","",'表格编辑 '!V941)</f>
        <v/>
      </c>
      <c r="U941" s="123" t="str">
        <f>IF('表格编辑 '!W941="","",'表格编辑 '!W941)</f>
        <v/>
      </c>
      <c r="V941" s="123" t="str">
        <f>IF('表格编辑 '!X941="","",'表格编辑 '!X941)</f>
        <v/>
      </c>
      <c r="W941" s="123" t="str">
        <f>IF('表格编辑 '!Y941="","",'表格编辑 '!Y941)</f>
        <v/>
      </c>
      <c r="X941" s="123" t="str">
        <f>IF('表格编辑 '!Z941="","",'表格编辑 '!Z941)</f>
        <v/>
      </c>
      <c r="Y941" s="123" t="str">
        <f>IF('表格编辑 '!AA941="","",'表格编辑 '!AA941)</f>
        <v/>
      </c>
      <c r="Z941" s="123" t="str">
        <f>IF('表格编辑 '!AB941="","",'表格编辑 '!AB941)</f>
        <v/>
      </c>
      <c r="AA941" s="123" t="str">
        <f>IF('表格编辑 '!AC941="","",'表格编辑 '!AC941)</f>
        <v/>
      </c>
      <c r="AB941" s="123" t="str">
        <f>IF('表格编辑 '!AD941="","",'表格编辑 '!AD941)</f>
        <v/>
      </c>
      <c r="AC941" s="123" t="str">
        <f>IF('表格编辑 '!AE941="","",'表格编辑 '!AE941)</f>
        <v/>
      </c>
      <c r="AD941" s="123">
        <f>IF('表格编辑 '!AF941="","",'表格编辑 '!AF941)</f>
        <v>140528</v>
      </c>
    </row>
    <row r="942" spans="1:30">
      <c r="A942" s="123">
        <f>IF('表格编辑 '!A942="","",'表格编辑 '!A942)</f>
        <v>40529</v>
      </c>
      <c r="B942" s="123">
        <f>IF('表格编辑 '!B942="","",'表格编辑 '!B942)</f>
        <v>50052</v>
      </c>
      <c r="C942" s="123">
        <f>IF('表格编辑 '!E942="","",'表格编辑 '!E942)</f>
        <v>60</v>
      </c>
      <c r="D942" s="123" t="str">
        <f>IF('表格编辑 '!F942="","",'表格编辑 '!F942)</f>
        <v>AI_born_event(RECEIVER, ARG0, ARG1, ARG2, ARG3,ARG4)</v>
      </c>
      <c r="E942" s="123" t="str">
        <f>IF('表格编辑 '!G942="","",'表格编辑 '!G942)</f>
        <v>AI_update_event(RECEIVER, ARG0, ARG1, ARG2, ARG3,ARG4)</v>
      </c>
      <c r="F942" s="123" t="str">
        <f>IF('表格编辑 '!H942="","",'表格编辑 '!H942)</f>
        <v/>
      </c>
      <c r="G942" s="123" t="str">
        <f>IF('表格编辑 '!I942="","",'表格编辑 '!I942)</f>
        <v/>
      </c>
      <c r="H942" s="123" t="str">
        <f>IF('表格编辑 '!J942="","",'表格编辑 '!J942)</f>
        <v>test_deadth_event(RECEIVER, ARG0, ARG1, ARG2, ARG3,ARG4)</v>
      </c>
      <c r="I942" s="123">
        <f>IF('表格编辑 '!K942="","",'表格编辑 '!K942)</f>
        <v>1</v>
      </c>
      <c r="J942" s="123">
        <f>IF('表格编辑 '!L942="","",'表格编辑 '!L942)</f>
        <v>3124</v>
      </c>
      <c r="K942" s="123">
        <f>IF('表格编辑 '!M942="","",'表格编辑 '!M942)</f>
        <v>1800</v>
      </c>
      <c r="L942" s="123" t="str">
        <f>IF('表格编辑 '!N942="","",'表格编辑 '!N942)</f>
        <v/>
      </c>
      <c r="M942" s="123" t="str">
        <f>IF('表格编辑 '!O942="","",'表格编辑 '!O942)</f>
        <v/>
      </c>
      <c r="N942" s="123" t="str">
        <f>IF('表格编辑 '!P942="","",'表格编辑 '!P942)</f>
        <v/>
      </c>
      <c r="O942" s="123" t="str">
        <f>IF('表格编辑 '!Q942="","",'表格编辑 '!Q942)</f>
        <v/>
      </c>
      <c r="P942" s="123" t="str">
        <f>IF('表格编辑 '!R942="","",'表格编辑 '!R942)</f>
        <v/>
      </c>
      <c r="Q942" s="123">
        <f>IF('表格编辑 '!S942="","",'表格编辑 '!S942)</f>
        <v>320</v>
      </c>
      <c r="R942" s="123" t="str">
        <f>IF('表格编辑 '!T942="","",'表格编辑 '!T942)</f>
        <v/>
      </c>
      <c r="S942" s="123" t="str">
        <f>IF('表格编辑 '!U942="","",'表格编辑 '!U942)</f>
        <v/>
      </c>
      <c r="T942" s="123" t="str">
        <f>IF('表格编辑 '!V942="","",'表格编辑 '!V942)</f>
        <v/>
      </c>
      <c r="U942" s="123" t="str">
        <f>IF('表格编辑 '!W942="","",'表格编辑 '!W942)</f>
        <v/>
      </c>
      <c r="V942" s="123" t="str">
        <f>IF('表格编辑 '!X942="","",'表格编辑 '!X942)</f>
        <v/>
      </c>
      <c r="W942" s="123" t="str">
        <f>IF('表格编辑 '!Y942="","",'表格编辑 '!Y942)</f>
        <v/>
      </c>
      <c r="X942" s="123" t="str">
        <f>IF('表格编辑 '!Z942="","",'表格编辑 '!Z942)</f>
        <v/>
      </c>
      <c r="Y942" s="123" t="str">
        <f>IF('表格编辑 '!AA942="","",'表格编辑 '!AA942)</f>
        <v/>
      </c>
      <c r="Z942" s="123" t="str">
        <f>IF('表格编辑 '!AB942="","",'表格编辑 '!AB942)</f>
        <v/>
      </c>
      <c r="AA942" s="123" t="str">
        <f>IF('表格编辑 '!AC942="","",'表格编辑 '!AC942)</f>
        <v/>
      </c>
      <c r="AB942" s="123" t="str">
        <f>IF('表格编辑 '!AD942="","",'表格编辑 '!AD942)</f>
        <v/>
      </c>
      <c r="AC942" s="123" t="str">
        <f>IF('表格编辑 '!AE942="","",'表格编辑 '!AE942)</f>
        <v/>
      </c>
      <c r="AD942" s="123">
        <f>IF('表格编辑 '!AF942="","",'表格编辑 '!AF942)</f>
        <v>140529</v>
      </c>
    </row>
    <row r="943" spans="1:30">
      <c r="A943" s="123">
        <f>IF('表格编辑 '!A943="","",'表格编辑 '!A943)</f>
        <v>40530</v>
      </c>
      <c r="B943" s="123">
        <f>IF('表格编辑 '!B943="","",'表格编辑 '!B943)</f>
        <v>50040</v>
      </c>
      <c r="C943" s="123">
        <f>IF('表格编辑 '!E943="","",'表格编辑 '!E943)</f>
        <v>60</v>
      </c>
      <c r="D943" s="123" t="str">
        <f>IF('表格编辑 '!F943="","",'表格编辑 '!F943)</f>
        <v>AI_born_event(RECEIVER, ARG0, ARG1, ARG2, ARG3,ARG4)</v>
      </c>
      <c r="E943" s="123" t="str">
        <f>IF('表格编辑 '!G943="","",'表格编辑 '!G943)</f>
        <v>AI_update_event(RECEIVER, ARG0, ARG1, ARG2, ARG3,ARG4)</v>
      </c>
      <c r="F943" s="123" t="str">
        <f>IF('表格编辑 '!H943="","",'表格编辑 '!H943)</f>
        <v/>
      </c>
      <c r="G943" s="123" t="str">
        <f>IF('表格编辑 '!I943="","",'表格编辑 '!I943)</f>
        <v/>
      </c>
      <c r="H943" s="123" t="str">
        <f>IF('表格编辑 '!J943="","",'表格编辑 '!J943)</f>
        <v>test_deadth_event(RECEIVER, ARG0, ARG1, ARG2, ARG3,ARG4)</v>
      </c>
      <c r="I943" s="123">
        <f>IF('表格编辑 '!K943="","",'表格编辑 '!K943)</f>
        <v>1</v>
      </c>
      <c r="J943" s="123">
        <f>IF('表格编辑 '!L943="","",'表格编辑 '!L943)</f>
        <v>4212</v>
      </c>
      <c r="K943" s="123">
        <f>IF('表格编辑 '!M943="","",'表格编辑 '!M943)</f>
        <v>1800</v>
      </c>
      <c r="L943" s="123" t="str">
        <f>IF('表格编辑 '!N943="","",'表格编辑 '!N943)</f>
        <v/>
      </c>
      <c r="M943" s="123" t="str">
        <f>IF('表格编辑 '!O943="","",'表格编辑 '!O943)</f>
        <v/>
      </c>
      <c r="N943" s="123" t="str">
        <f>IF('表格编辑 '!P943="","",'表格编辑 '!P943)</f>
        <v/>
      </c>
      <c r="O943" s="123" t="str">
        <f>IF('表格编辑 '!Q943="","",'表格编辑 '!Q943)</f>
        <v/>
      </c>
      <c r="P943" s="123" t="str">
        <f>IF('表格编辑 '!R943="","",'表格编辑 '!R943)</f>
        <v/>
      </c>
      <c r="Q943" s="123">
        <f>IF('表格编辑 '!S943="","",'表格编辑 '!S943)</f>
        <v>320</v>
      </c>
      <c r="R943" s="123" t="str">
        <f>IF('表格编辑 '!T943="","",'表格编辑 '!T943)</f>
        <v/>
      </c>
      <c r="S943" s="123" t="str">
        <f>IF('表格编辑 '!U943="","",'表格编辑 '!U943)</f>
        <v/>
      </c>
      <c r="T943" s="123" t="str">
        <f>IF('表格编辑 '!V943="","",'表格编辑 '!V943)</f>
        <v/>
      </c>
      <c r="U943" s="123" t="str">
        <f>IF('表格编辑 '!W943="","",'表格编辑 '!W943)</f>
        <v/>
      </c>
      <c r="V943" s="123" t="str">
        <f>IF('表格编辑 '!X943="","",'表格编辑 '!X943)</f>
        <v/>
      </c>
      <c r="W943" s="123" t="str">
        <f>IF('表格编辑 '!Y943="","",'表格编辑 '!Y943)</f>
        <v/>
      </c>
      <c r="X943" s="123" t="str">
        <f>IF('表格编辑 '!Z943="","",'表格编辑 '!Z943)</f>
        <v/>
      </c>
      <c r="Y943" s="123" t="str">
        <f>IF('表格编辑 '!AA943="","",'表格编辑 '!AA943)</f>
        <v/>
      </c>
      <c r="Z943" s="123" t="str">
        <f>IF('表格编辑 '!AB943="","",'表格编辑 '!AB943)</f>
        <v/>
      </c>
      <c r="AA943" s="123" t="str">
        <f>IF('表格编辑 '!AC943="","",'表格编辑 '!AC943)</f>
        <v/>
      </c>
      <c r="AB943" s="123" t="str">
        <f>IF('表格编辑 '!AD943="","",'表格编辑 '!AD943)</f>
        <v/>
      </c>
      <c r="AC943" s="123" t="str">
        <f>IF('表格编辑 '!AE943="","",'表格编辑 '!AE943)</f>
        <v/>
      </c>
      <c r="AD943" s="123">
        <f>IF('表格编辑 '!AF943="","",'表格编辑 '!AF943)</f>
        <v>140530</v>
      </c>
    </row>
    <row r="944" spans="1:30">
      <c r="A944" s="123">
        <f>IF('表格编辑 '!A944="","",'表格编辑 '!A944)</f>
        <v>40531</v>
      </c>
      <c r="B944" s="123">
        <f>IF('表格编辑 '!B944="","",'表格编辑 '!B944)</f>
        <v>50038</v>
      </c>
      <c r="C944" s="123">
        <f>IF('表格编辑 '!E944="","",'表格编辑 '!E944)</f>
        <v>60</v>
      </c>
      <c r="D944" s="123" t="str">
        <f>IF('表格编辑 '!F944="","",'表格编辑 '!F944)</f>
        <v>AI_born_event(RECEIVER, ARG0, ARG1, ARG2, ARG3,ARG4)</v>
      </c>
      <c r="E944" s="123" t="str">
        <f>IF('表格编辑 '!G944="","",'表格编辑 '!G944)</f>
        <v>AI_update_event(RECEIVER, ARG0, ARG1, ARG2, ARG3,ARG4)</v>
      </c>
      <c r="F944" s="123" t="str">
        <f>IF('表格编辑 '!H944="","",'表格编辑 '!H944)</f>
        <v/>
      </c>
      <c r="G944" s="123" t="str">
        <f>IF('表格编辑 '!I944="","",'表格编辑 '!I944)</f>
        <v/>
      </c>
      <c r="H944" s="123" t="str">
        <f>IF('表格编辑 '!J944="","",'表格编辑 '!J944)</f>
        <v>test_deadth_event(RECEIVER, ARG0, ARG1, ARG2, ARG3,ARG4)</v>
      </c>
      <c r="I944" s="123">
        <f>IF('表格编辑 '!K944="","",'表格编辑 '!K944)</f>
        <v>1</v>
      </c>
      <c r="J944" s="123">
        <f>IF('表格编辑 '!L944="","",'表格编辑 '!L944)</f>
        <v>3364</v>
      </c>
      <c r="K944" s="123">
        <f>IF('表格编辑 '!M944="","",'表格编辑 '!M944)</f>
        <v>1800</v>
      </c>
      <c r="L944" s="123" t="str">
        <f>IF('表格编辑 '!N944="","",'表格编辑 '!N944)</f>
        <v/>
      </c>
      <c r="M944" s="123" t="str">
        <f>IF('表格编辑 '!O944="","",'表格编辑 '!O944)</f>
        <v/>
      </c>
      <c r="N944" s="123" t="str">
        <f>IF('表格编辑 '!P944="","",'表格编辑 '!P944)</f>
        <v/>
      </c>
      <c r="O944" s="123" t="str">
        <f>IF('表格编辑 '!Q944="","",'表格编辑 '!Q944)</f>
        <v/>
      </c>
      <c r="P944" s="123" t="str">
        <f>IF('表格编辑 '!R944="","",'表格编辑 '!R944)</f>
        <v/>
      </c>
      <c r="Q944" s="123">
        <f>IF('表格编辑 '!S944="","",'表格编辑 '!S944)</f>
        <v>320</v>
      </c>
      <c r="R944" s="123" t="str">
        <f>IF('表格编辑 '!T944="","",'表格编辑 '!T944)</f>
        <v/>
      </c>
      <c r="S944" s="123" t="str">
        <f>IF('表格编辑 '!U944="","",'表格编辑 '!U944)</f>
        <v/>
      </c>
      <c r="T944" s="123" t="str">
        <f>IF('表格编辑 '!V944="","",'表格编辑 '!V944)</f>
        <v/>
      </c>
      <c r="U944" s="123" t="str">
        <f>IF('表格编辑 '!W944="","",'表格编辑 '!W944)</f>
        <v/>
      </c>
      <c r="V944" s="123" t="str">
        <f>IF('表格编辑 '!X944="","",'表格编辑 '!X944)</f>
        <v/>
      </c>
      <c r="W944" s="123" t="str">
        <f>IF('表格编辑 '!Y944="","",'表格编辑 '!Y944)</f>
        <v/>
      </c>
      <c r="X944" s="123" t="str">
        <f>IF('表格编辑 '!Z944="","",'表格编辑 '!Z944)</f>
        <v/>
      </c>
      <c r="Y944" s="123" t="str">
        <f>IF('表格编辑 '!AA944="","",'表格编辑 '!AA944)</f>
        <v/>
      </c>
      <c r="Z944" s="123" t="str">
        <f>IF('表格编辑 '!AB944="","",'表格编辑 '!AB944)</f>
        <v/>
      </c>
      <c r="AA944" s="123" t="str">
        <f>IF('表格编辑 '!AC944="","",'表格编辑 '!AC944)</f>
        <v/>
      </c>
      <c r="AB944" s="123" t="str">
        <f>IF('表格编辑 '!AD944="","",'表格编辑 '!AD944)</f>
        <v/>
      </c>
      <c r="AC944" s="123" t="str">
        <f>IF('表格编辑 '!AE944="","",'表格编辑 '!AE944)</f>
        <v/>
      </c>
      <c r="AD944" s="123">
        <f>IF('表格编辑 '!AF944="","",'表格编辑 '!AF944)</f>
        <v>140531</v>
      </c>
    </row>
    <row r="945" spans="1:30">
      <c r="A945" s="123">
        <f>IF('表格编辑 '!A945="","",'表格编辑 '!A945)</f>
        <v>40532</v>
      </c>
      <c r="B945" s="123">
        <f>IF('表格编辑 '!B945="","",'表格编辑 '!B945)</f>
        <v>50093</v>
      </c>
      <c r="C945" s="123">
        <f>IF('表格编辑 '!E945="","",'表格编辑 '!E945)</f>
        <v>60</v>
      </c>
      <c r="D945" s="123" t="str">
        <f>IF('表格编辑 '!F945="","",'表格编辑 '!F945)</f>
        <v>AI_born_event(RECEIVER, ARG0, ARG1, ARG2, ARG3,ARG4)</v>
      </c>
      <c r="E945" s="123" t="str">
        <f>IF('表格编辑 '!G945="","",'表格编辑 '!G945)</f>
        <v>AI_update_event(RECEIVER, ARG0, ARG1, ARG2, ARG3,ARG4)</v>
      </c>
      <c r="F945" s="123" t="str">
        <f>IF('表格编辑 '!H945="","",'表格编辑 '!H945)</f>
        <v/>
      </c>
      <c r="G945" s="123" t="str">
        <f>IF('表格编辑 '!I945="","",'表格编辑 '!I945)</f>
        <v/>
      </c>
      <c r="H945" s="123" t="str">
        <f>IF('表格编辑 '!J945="","",'表格编辑 '!J945)</f>
        <v>test_deadth_event(RECEIVER, ARG0, ARG1, ARG2, ARG3,ARG4)</v>
      </c>
      <c r="I945" s="123">
        <f>IF('表格编辑 '!K945="","",'表格编辑 '!K945)</f>
        <v>1</v>
      </c>
      <c r="J945" s="123">
        <f>IF('表格编辑 '!L945="","",'表格编辑 '!L945)</f>
        <v>2976</v>
      </c>
      <c r="K945" s="123">
        <f>IF('表格编辑 '!M945="","",'表格编辑 '!M945)</f>
        <v>1800</v>
      </c>
      <c r="L945" s="123" t="str">
        <f>IF('表格编辑 '!N945="","",'表格编辑 '!N945)</f>
        <v/>
      </c>
      <c r="M945" s="123" t="str">
        <f>IF('表格编辑 '!O945="","",'表格编辑 '!O945)</f>
        <v/>
      </c>
      <c r="N945" s="123" t="str">
        <f>IF('表格编辑 '!P945="","",'表格编辑 '!P945)</f>
        <v/>
      </c>
      <c r="O945" s="123" t="str">
        <f>IF('表格编辑 '!Q945="","",'表格编辑 '!Q945)</f>
        <v/>
      </c>
      <c r="P945" s="123" t="str">
        <f>IF('表格编辑 '!R945="","",'表格编辑 '!R945)</f>
        <v/>
      </c>
      <c r="Q945" s="123">
        <f>IF('表格编辑 '!S945="","",'表格编辑 '!S945)</f>
        <v>320</v>
      </c>
      <c r="R945" s="123" t="str">
        <f>IF('表格编辑 '!T945="","",'表格编辑 '!T945)</f>
        <v/>
      </c>
      <c r="S945" s="123" t="str">
        <f>IF('表格编辑 '!U945="","",'表格编辑 '!U945)</f>
        <v/>
      </c>
      <c r="T945" s="123" t="str">
        <f>IF('表格编辑 '!V945="","",'表格编辑 '!V945)</f>
        <v/>
      </c>
      <c r="U945" s="123" t="str">
        <f>IF('表格编辑 '!W945="","",'表格编辑 '!W945)</f>
        <v/>
      </c>
      <c r="V945" s="123" t="str">
        <f>IF('表格编辑 '!X945="","",'表格编辑 '!X945)</f>
        <v/>
      </c>
      <c r="W945" s="123" t="str">
        <f>IF('表格编辑 '!Y945="","",'表格编辑 '!Y945)</f>
        <v/>
      </c>
      <c r="X945" s="123" t="str">
        <f>IF('表格编辑 '!Z945="","",'表格编辑 '!Z945)</f>
        <v/>
      </c>
      <c r="Y945" s="123" t="str">
        <f>IF('表格编辑 '!AA945="","",'表格编辑 '!AA945)</f>
        <v/>
      </c>
      <c r="Z945" s="123" t="str">
        <f>IF('表格编辑 '!AB945="","",'表格编辑 '!AB945)</f>
        <v/>
      </c>
      <c r="AA945" s="123" t="str">
        <f>IF('表格编辑 '!AC945="","",'表格编辑 '!AC945)</f>
        <v/>
      </c>
      <c r="AB945" s="123" t="str">
        <f>IF('表格编辑 '!AD945="","",'表格编辑 '!AD945)</f>
        <v/>
      </c>
      <c r="AC945" s="123" t="str">
        <f>IF('表格编辑 '!AE945="","",'表格编辑 '!AE945)</f>
        <v/>
      </c>
      <c r="AD945" s="123">
        <f>IF('表格编辑 '!AF945="","",'表格编辑 '!AF945)</f>
        <v>140532</v>
      </c>
    </row>
    <row r="946" spans="1:30">
      <c r="A946" s="123">
        <f>IF('表格编辑 '!A946="","",'表格编辑 '!A946)</f>
        <v>40533</v>
      </c>
      <c r="B946" s="123">
        <f>IF('表格编辑 '!B946="","",'表格编辑 '!B946)</f>
        <v>50120</v>
      </c>
      <c r="C946" s="123">
        <f>IF('表格编辑 '!E946="","",'表格编辑 '!E946)</f>
        <v>60</v>
      </c>
      <c r="D946" s="123" t="str">
        <f>IF('表格编辑 '!F946="","",'表格编辑 '!F946)</f>
        <v>AI_born_event(RECEIVER, ARG0, ARG1, ARG2, ARG3,ARG4)</v>
      </c>
      <c r="E946" s="123" t="str">
        <f>IF('表格编辑 '!G946="","",'表格编辑 '!G946)</f>
        <v>AI_update_event(RECEIVER, ARG0, ARG1, ARG2, ARG3,ARG4)</v>
      </c>
      <c r="F946" s="123" t="str">
        <f>IF('表格编辑 '!H946="","",'表格编辑 '!H946)</f>
        <v/>
      </c>
      <c r="G946" s="123" t="str">
        <f>IF('表格编辑 '!I946="","",'表格编辑 '!I946)</f>
        <v/>
      </c>
      <c r="H946" s="123" t="str">
        <f>IF('表格编辑 '!J946="","",'表格编辑 '!J946)</f>
        <v>test_deadth_event(RECEIVER, ARG0, ARG1, ARG2, ARG3,ARG4)</v>
      </c>
      <c r="I946" s="123">
        <f>IF('表格编辑 '!K946="","",'表格编辑 '!K946)</f>
        <v>1</v>
      </c>
      <c r="J946" s="123">
        <f>IF('表格编辑 '!L946="","",'表格编辑 '!L946)</f>
        <v>2712</v>
      </c>
      <c r="K946" s="123">
        <f>IF('表格编辑 '!M946="","",'表格编辑 '!M946)</f>
        <v>1800</v>
      </c>
      <c r="L946" s="123" t="str">
        <f>IF('表格编辑 '!N946="","",'表格编辑 '!N946)</f>
        <v/>
      </c>
      <c r="M946" s="123" t="str">
        <f>IF('表格编辑 '!O946="","",'表格编辑 '!O946)</f>
        <v/>
      </c>
      <c r="N946" s="123" t="str">
        <f>IF('表格编辑 '!P946="","",'表格编辑 '!P946)</f>
        <v/>
      </c>
      <c r="O946" s="123" t="str">
        <f>IF('表格编辑 '!Q946="","",'表格编辑 '!Q946)</f>
        <v/>
      </c>
      <c r="P946" s="123" t="str">
        <f>IF('表格编辑 '!R946="","",'表格编辑 '!R946)</f>
        <v/>
      </c>
      <c r="Q946" s="123">
        <f>IF('表格编辑 '!S946="","",'表格编辑 '!S946)</f>
        <v>320</v>
      </c>
      <c r="R946" s="123" t="str">
        <f>IF('表格编辑 '!T946="","",'表格编辑 '!T946)</f>
        <v/>
      </c>
      <c r="S946" s="123" t="str">
        <f>IF('表格编辑 '!U946="","",'表格编辑 '!U946)</f>
        <v/>
      </c>
      <c r="T946" s="123" t="str">
        <f>IF('表格编辑 '!V946="","",'表格编辑 '!V946)</f>
        <v/>
      </c>
      <c r="U946" s="123" t="str">
        <f>IF('表格编辑 '!W946="","",'表格编辑 '!W946)</f>
        <v/>
      </c>
      <c r="V946" s="123" t="str">
        <f>IF('表格编辑 '!X946="","",'表格编辑 '!X946)</f>
        <v/>
      </c>
      <c r="W946" s="123" t="str">
        <f>IF('表格编辑 '!Y946="","",'表格编辑 '!Y946)</f>
        <v/>
      </c>
      <c r="X946" s="123" t="str">
        <f>IF('表格编辑 '!Z946="","",'表格编辑 '!Z946)</f>
        <v/>
      </c>
      <c r="Y946" s="123" t="str">
        <f>IF('表格编辑 '!AA946="","",'表格编辑 '!AA946)</f>
        <v/>
      </c>
      <c r="Z946" s="123" t="str">
        <f>IF('表格编辑 '!AB946="","",'表格编辑 '!AB946)</f>
        <v/>
      </c>
      <c r="AA946" s="123" t="str">
        <f>IF('表格编辑 '!AC946="","",'表格编辑 '!AC946)</f>
        <v/>
      </c>
      <c r="AB946" s="123" t="str">
        <f>IF('表格编辑 '!AD946="","",'表格编辑 '!AD946)</f>
        <v/>
      </c>
      <c r="AC946" s="123" t="str">
        <f>IF('表格编辑 '!AE946="","",'表格编辑 '!AE946)</f>
        <v/>
      </c>
      <c r="AD946" s="123">
        <f>IF('表格编辑 '!AF946="","",'表格编辑 '!AF946)</f>
        <v>140533</v>
      </c>
    </row>
    <row r="947" spans="1:30">
      <c r="A947" s="123">
        <f>IF('表格编辑 '!A947="","",'表格编辑 '!A947)</f>
        <v>40534</v>
      </c>
      <c r="B947" s="123">
        <f>IF('表格编辑 '!B947="","",'表格编辑 '!B947)</f>
        <v>50062</v>
      </c>
      <c r="C947" s="123">
        <f>IF('表格编辑 '!E947="","",'表格编辑 '!E947)</f>
        <v>60</v>
      </c>
      <c r="D947" s="123" t="str">
        <f>IF('表格编辑 '!F947="","",'表格编辑 '!F947)</f>
        <v>AI_born_event(RECEIVER, ARG0, ARG1, ARG2, ARG3,ARG4)</v>
      </c>
      <c r="E947" s="123" t="str">
        <f>IF('表格编辑 '!G947="","",'表格编辑 '!G947)</f>
        <v>AI_update_event(RECEIVER, ARG0, ARG1, ARG2, ARG3,ARG4)</v>
      </c>
      <c r="F947" s="123" t="str">
        <f>IF('表格编辑 '!H947="","",'表格编辑 '!H947)</f>
        <v/>
      </c>
      <c r="G947" s="123" t="str">
        <f>IF('表格编辑 '!I947="","",'表格编辑 '!I947)</f>
        <v/>
      </c>
      <c r="H947" s="123" t="str">
        <f>IF('表格编辑 '!J947="","",'表格编辑 '!J947)</f>
        <v>test_deadth_event(RECEIVER, ARG0, ARG1, ARG2, ARG3,ARG4)</v>
      </c>
      <c r="I947" s="123">
        <f>IF('表格编辑 '!K947="","",'表格编辑 '!K947)</f>
        <v>1</v>
      </c>
      <c r="J947" s="123">
        <f>IF('表格编辑 '!L947="","",'表格编辑 '!L947)</f>
        <v>1484</v>
      </c>
      <c r="K947" s="123">
        <f>IF('表格编辑 '!M947="","",'表格编辑 '!M947)</f>
        <v>1800</v>
      </c>
      <c r="L947" s="123" t="str">
        <f>IF('表格编辑 '!N947="","",'表格编辑 '!N947)</f>
        <v/>
      </c>
      <c r="M947" s="123" t="str">
        <f>IF('表格编辑 '!O947="","",'表格编辑 '!O947)</f>
        <v/>
      </c>
      <c r="N947" s="123" t="str">
        <f>IF('表格编辑 '!P947="","",'表格编辑 '!P947)</f>
        <v/>
      </c>
      <c r="O947" s="123" t="str">
        <f>IF('表格编辑 '!Q947="","",'表格编辑 '!Q947)</f>
        <v/>
      </c>
      <c r="P947" s="123" t="str">
        <f>IF('表格编辑 '!R947="","",'表格编辑 '!R947)</f>
        <v/>
      </c>
      <c r="Q947" s="123">
        <f>IF('表格编辑 '!S947="","",'表格编辑 '!S947)</f>
        <v>320</v>
      </c>
      <c r="R947" s="123" t="str">
        <f>IF('表格编辑 '!T947="","",'表格编辑 '!T947)</f>
        <v/>
      </c>
      <c r="S947" s="123" t="str">
        <f>IF('表格编辑 '!U947="","",'表格编辑 '!U947)</f>
        <v/>
      </c>
      <c r="T947" s="123" t="str">
        <f>IF('表格编辑 '!V947="","",'表格编辑 '!V947)</f>
        <v/>
      </c>
      <c r="U947" s="123" t="str">
        <f>IF('表格编辑 '!W947="","",'表格编辑 '!W947)</f>
        <v/>
      </c>
      <c r="V947" s="123" t="str">
        <f>IF('表格编辑 '!X947="","",'表格编辑 '!X947)</f>
        <v/>
      </c>
      <c r="W947" s="123" t="str">
        <f>IF('表格编辑 '!Y947="","",'表格编辑 '!Y947)</f>
        <v/>
      </c>
      <c r="X947" s="123" t="str">
        <f>IF('表格编辑 '!Z947="","",'表格编辑 '!Z947)</f>
        <v/>
      </c>
      <c r="Y947" s="123" t="str">
        <f>IF('表格编辑 '!AA947="","",'表格编辑 '!AA947)</f>
        <v/>
      </c>
      <c r="Z947" s="123" t="str">
        <f>IF('表格编辑 '!AB947="","",'表格编辑 '!AB947)</f>
        <v/>
      </c>
      <c r="AA947" s="123" t="str">
        <f>IF('表格编辑 '!AC947="","",'表格编辑 '!AC947)</f>
        <v/>
      </c>
      <c r="AB947" s="123" t="str">
        <f>IF('表格编辑 '!AD947="","",'表格编辑 '!AD947)</f>
        <v/>
      </c>
      <c r="AC947" s="123" t="str">
        <f>IF('表格编辑 '!AE947="","",'表格编辑 '!AE947)</f>
        <v/>
      </c>
      <c r="AD947" s="123">
        <f>IF('表格编辑 '!AF947="","",'表格编辑 '!AF947)</f>
        <v>140534</v>
      </c>
    </row>
    <row r="948" spans="1:30">
      <c r="A948" s="123">
        <f>IF('表格编辑 '!A948="","",'表格编辑 '!A948)</f>
        <v>40535</v>
      </c>
      <c r="B948" s="123">
        <f>IF('表格编辑 '!B948="","",'表格编辑 '!B948)</f>
        <v>50039</v>
      </c>
      <c r="C948" s="123">
        <f>IF('表格编辑 '!E948="","",'表格编辑 '!E948)</f>
        <v>60</v>
      </c>
      <c r="D948" s="123" t="str">
        <f>IF('表格编辑 '!F948="","",'表格编辑 '!F948)</f>
        <v>AI_born_event(RECEIVER, ARG0, ARG1, ARG2, ARG3,ARG4)</v>
      </c>
      <c r="E948" s="123" t="str">
        <f>IF('表格编辑 '!G948="","",'表格编辑 '!G948)</f>
        <v>AI_update_event(RECEIVER, ARG0, ARG1, ARG2, ARG3,ARG4)</v>
      </c>
      <c r="F948" s="123" t="str">
        <f>IF('表格编辑 '!H948="","",'表格编辑 '!H948)</f>
        <v/>
      </c>
      <c r="G948" s="123" t="str">
        <f>IF('表格编辑 '!I948="","",'表格编辑 '!I948)</f>
        <v/>
      </c>
      <c r="H948" s="123" t="str">
        <f>IF('表格编辑 '!J948="","",'表格编辑 '!J948)</f>
        <v>test_deadth_event(RECEIVER, ARG0, ARG1, ARG2, ARG3,ARG4)</v>
      </c>
      <c r="I948" s="123">
        <f>IF('表格编辑 '!K948="","",'表格编辑 '!K948)</f>
        <v>1</v>
      </c>
      <c r="J948" s="123">
        <f>IF('表格编辑 '!L948="","",'表格编辑 '!L948)</f>
        <v>2538</v>
      </c>
      <c r="K948" s="123">
        <f>IF('表格编辑 '!M948="","",'表格编辑 '!M948)</f>
        <v>1800</v>
      </c>
      <c r="L948" s="123" t="str">
        <f>IF('表格编辑 '!N948="","",'表格编辑 '!N948)</f>
        <v/>
      </c>
      <c r="M948" s="123" t="str">
        <f>IF('表格编辑 '!O948="","",'表格编辑 '!O948)</f>
        <v/>
      </c>
      <c r="N948" s="123" t="str">
        <f>IF('表格编辑 '!P948="","",'表格编辑 '!P948)</f>
        <v/>
      </c>
      <c r="O948" s="123" t="str">
        <f>IF('表格编辑 '!Q948="","",'表格编辑 '!Q948)</f>
        <v/>
      </c>
      <c r="P948" s="123" t="str">
        <f>IF('表格编辑 '!R948="","",'表格编辑 '!R948)</f>
        <v/>
      </c>
      <c r="Q948" s="123">
        <f>IF('表格编辑 '!S948="","",'表格编辑 '!S948)</f>
        <v>320</v>
      </c>
      <c r="R948" s="123" t="str">
        <f>IF('表格编辑 '!T948="","",'表格编辑 '!T948)</f>
        <v/>
      </c>
      <c r="S948" s="123" t="str">
        <f>IF('表格编辑 '!U948="","",'表格编辑 '!U948)</f>
        <v/>
      </c>
      <c r="T948" s="123" t="str">
        <f>IF('表格编辑 '!V948="","",'表格编辑 '!V948)</f>
        <v/>
      </c>
      <c r="U948" s="123" t="str">
        <f>IF('表格编辑 '!W948="","",'表格编辑 '!W948)</f>
        <v/>
      </c>
      <c r="V948" s="123" t="str">
        <f>IF('表格编辑 '!X948="","",'表格编辑 '!X948)</f>
        <v/>
      </c>
      <c r="W948" s="123" t="str">
        <f>IF('表格编辑 '!Y948="","",'表格编辑 '!Y948)</f>
        <v/>
      </c>
      <c r="X948" s="123" t="str">
        <f>IF('表格编辑 '!Z948="","",'表格编辑 '!Z948)</f>
        <v/>
      </c>
      <c r="Y948" s="123" t="str">
        <f>IF('表格编辑 '!AA948="","",'表格编辑 '!AA948)</f>
        <v/>
      </c>
      <c r="Z948" s="123" t="str">
        <f>IF('表格编辑 '!AB948="","",'表格编辑 '!AB948)</f>
        <v/>
      </c>
      <c r="AA948" s="123" t="str">
        <f>IF('表格编辑 '!AC948="","",'表格编辑 '!AC948)</f>
        <v/>
      </c>
      <c r="AB948" s="123" t="str">
        <f>IF('表格编辑 '!AD948="","",'表格编辑 '!AD948)</f>
        <v/>
      </c>
      <c r="AC948" s="123" t="str">
        <f>IF('表格编辑 '!AE948="","",'表格编辑 '!AE948)</f>
        <v/>
      </c>
      <c r="AD948" s="123">
        <f>IF('表格编辑 '!AF948="","",'表格编辑 '!AF948)</f>
        <v>140535</v>
      </c>
    </row>
    <row r="949" spans="1:30">
      <c r="A949" s="123">
        <f>IF('表格编辑 '!A949="","",'表格编辑 '!A949)</f>
        <v>40536</v>
      </c>
      <c r="B949" s="123">
        <f>IF('表格编辑 '!B949="","",'表格编辑 '!B949)</f>
        <v>50016</v>
      </c>
      <c r="C949" s="123">
        <f>IF('表格编辑 '!E949="","",'表格编辑 '!E949)</f>
        <v>60</v>
      </c>
      <c r="D949" s="123" t="str">
        <f>IF('表格编辑 '!F949="","",'表格编辑 '!F949)</f>
        <v>AI_born_event(RECEIVER, ARG0, ARG1, ARG2, ARG3,ARG4)</v>
      </c>
      <c r="E949" s="123" t="str">
        <f>IF('表格编辑 '!G949="","",'表格编辑 '!G949)</f>
        <v>AI_update_event(RECEIVER, ARG0, ARG1, ARG2, ARG3,ARG4)</v>
      </c>
      <c r="F949" s="123" t="str">
        <f>IF('表格编辑 '!H949="","",'表格编辑 '!H949)</f>
        <v/>
      </c>
      <c r="G949" s="123" t="str">
        <f>IF('表格编辑 '!I949="","",'表格编辑 '!I949)</f>
        <v/>
      </c>
      <c r="H949" s="123" t="str">
        <f>IF('表格编辑 '!J949="","",'表格编辑 '!J949)</f>
        <v>test_deadth_event(RECEIVER, ARG0, ARG1, ARG2, ARG3,ARG4)</v>
      </c>
      <c r="I949" s="123">
        <f>IF('表格编辑 '!K949="","",'表格编辑 '!K949)</f>
        <v>1</v>
      </c>
      <c r="J949" s="123">
        <f>IF('表格编辑 '!L949="","",'表格编辑 '!L949)</f>
        <v>3500</v>
      </c>
      <c r="K949" s="123">
        <f>IF('表格编辑 '!M949="","",'表格编辑 '!M949)</f>
        <v>1800</v>
      </c>
      <c r="L949" s="123" t="str">
        <f>IF('表格编辑 '!N949="","",'表格编辑 '!N949)</f>
        <v/>
      </c>
      <c r="M949" s="123" t="str">
        <f>IF('表格编辑 '!O949="","",'表格编辑 '!O949)</f>
        <v/>
      </c>
      <c r="N949" s="123" t="str">
        <f>IF('表格编辑 '!P949="","",'表格编辑 '!P949)</f>
        <v/>
      </c>
      <c r="O949" s="123" t="str">
        <f>IF('表格编辑 '!Q949="","",'表格编辑 '!Q949)</f>
        <v/>
      </c>
      <c r="P949" s="123" t="str">
        <f>IF('表格编辑 '!R949="","",'表格编辑 '!R949)</f>
        <v/>
      </c>
      <c r="Q949" s="123">
        <f>IF('表格编辑 '!S949="","",'表格编辑 '!S949)</f>
        <v>320</v>
      </c>
      <c r="R949" s="123" t="str">
        <f>IF('表格编辑 '!T949="","",'表格编辑 '!T949)</f>
        <v/>
      </c>
      <c r="S949" s="123" t="str">
        <f>IF('表格编辑 '!U949="","",'表格编辑 '!U949)</f>
        <v/>
      </c>
      <c r="T949" s="123" t="str">
        <f>IF('表格编辑 '!V949="","",'表格编辑 '!V949)</f>
        <v/>
      </c>
      <c r="U949" s="123" t="str">
        <f>IF('表格编辑 '!W949="","",'表格编辑 '!W949)</f>
        <v/>
      </c>
      <c r="V949" s="123" t="str">
        <f>IF('表格编辑 '!X949="","",'表格编辑 '!X949)</f>
        <v/>
      </c>
      <c r="W949" s="123" t="str">
        <f>IF('表格编辑 '!Y949="","",'表格编辑 '!Y949)</f>
        <v/>
      </c>
      <c r="X949" s="123" t="str">
        <f>IF('表格编辑 '!Z949="","",'表格编辑 '!Z949)</f>
        <v/>
      </c>
      <c r="Y949" s="123" t="str">
        <f>IF('表格编辑 '!AA949="","",'表格编辑 '!AA949)</f>
        <v/>
      </c>
      <c r="Z949" s="123" t="str">
        <f>IF('表格编辑 '!AB949="","",'表格编辑 '!AB949)</f>
        <v/>
      </c>
      <c r="AA949" s="123" t="str">
        <f>IF('表格编辑 '!AC949="","",'表格编辑 '!AC949)</f>
        <v/>
      </c>
      <c r="AB949" s="123" t="str">
        <f>IF('表格编辑 '!AD949="","",'表格编辑 '!AD949)</f>
        <v/>
      </c>
      <c r="AC949" s="123" t="str">
        <f>IF('表格编辑 '!AE949="","",'表格编辑 '!AE949)</f>
        <v/>
      </c>
      <c r="AD949" s="123">
        <f>IF('表格编辑 '!AF949="","",'表格编辑 '!AF949)</f>
        <v>140536</v>
      </c>
    </row>
    <row r="950" spans="1:30">
      <c r="A950" s="123">
        <f>IF('表格编辑 '!A950="","",'表格编辑 '!A950)</f>
        <v>40537</v>
      </c>
      <c r="B950" s="123">
        <f>IF('表格编辑 '!B950="","",'表格编辑 '!B950)</f>
        <v>50114</v>
      </c>
      <c r="C950" s="123">
        <f>IF('表格编辑 '!E950="","",'表格编辑 '!E950)</f>
        <v>60</v>
      </c>
      <c r="D950" s="123" t="str">
        <f>IF('表格编辑 '!F950="","",'表格编辑 '!F950)</f>
        <v>AI_born_event(RECEIVER, ARG0, ARG1, ARG2, ARG3,ARG4)</v>
      </c>
      <c r="E950" s="123" t="str">
        <f>IF('表格编辑 '!G950="","",'表格编辑 '!G950)</f>
        <v>AI_update_event(RECEIVER, ARG0, ARG1, ARG2, ARG3,ARG4)</v>
      </c>
      <c r="F950" s="123" t="str">
        <f>IF('表格编辑 '!H950="","",'表格编辑 '!H950)</f>
        <v/>
      </c>
      <c r="G950" s="123" t="str">
        <f>IF('表格编辑 '!I950="","",'表格编辑 '!I950)</f>
        <v/>
      </c>
      <c r="H950" s="123" t="str">
        <f>IF('表格编辑 '!J950="","",'表格编辑 '!J950)</f>
        <v>test_deadth_event(RECEIVER, ARG0, ARG1, ARG2, ARG3,ARG4)</v>
      </c>
      <c r="I950" s="123">
        <f>IF('表格编辑 '!K950="","",'表格编辑 '!K950)</f>
        <v>1</v>
      </c>
      <c r="J950" s="123">
        <f>IF('表格编辑 '!L950="","",'表格编辑 '!L950)</f>
        <v>1446</v>
      </c>
      <c r="K950" s="123">
        <f>IF('表格编辑 '!M950="","",'表格编辑 '!M950)</f>
        <v>1800</v>
      </c>
      <c r="L950" s="123" t="str">
        <f>IF('表格编辑 '!N950="","",'表格编辑 '!N950)</f>
        <v/>
      </c>
      <c r="M950" s="123" t="str">
        <f>IF('表格编辑 '!O950="","",'表格编辑 '!O950)</f>
        <v/>
      </c>
      <c r="N950" s="123" t="str">
        <f>IF('表格编辑 '!P950="","",'表格编辑 '!P950)</f>
        <v/>
      </c>
      <c r="O950" s="123" t="str">
        <f>IF('表格编辑 '!Q950="","",'表格编辑 '!Q950)</f>
        <v/>
      </c>
      <c r="P950" s="123" t="str">
        <f>IF('表格编辑 '!R950="","",'表格编辑 '!R950)</f>
        <v/>
      </c>
      <c r="Q950" s="123">
        <f>IF('表格编辑 '!S950="","",'表格编辑 '!S950)</f>
        <v>320</v>
      </c>
      <c r="R950" s="123" t="str">
        <f>IF('表格编辑 '!T950="","",'表格编辑 '!T950)</f>
        <v/>
      </c>
      <c r="S950" s="123" t="str">
        <f>IF('表格编辑 '!U950="","",'表格编辑 '!U950)</f>
        <v/>
      </c>
      <c r="T950" s="123" t="str">
        <f>IF('表格编辑 '!V950="","",'表格编辑 '!V950)</f>
        <v/>
      </c>
      <c r="U950" s="123" t="str">
        <f>IF('表格编辑 '!W950="","",'表格编辑 '!W950)</f>
        <v/>
      </c>
      <c r="V950" s="123" t="str">
        <f>IF('表格编辑 '!X950="","",'表格编辑 '!X950)</f>
        <v/>
      </c>
      <c r="W950" s="123" t="str">
        <f>IF('表格编辑 '!Y950="","",'表格编辑 '!Y950)</f>
        <v/>
      </c>
      <c r="X950" s="123" t="str">
        <f>IF('表格编辑 '!Z950="","",'表格编辑 '!Z950)</f>
        <v/>
      </c>
      <c r="Y950" s="123" t="str">
        <f>IF('表格编辑 '!AA950="","",'表格编辑 '!AA950)</f>
        <v/>
      </c>
      <c r="Z950" s="123" t="str">
        <f>IF('表格编辑 '!AB950="","",'表格编辑 '!AB950)</f>
        <v/>
      </c>
      <c r="AA950" s="123" t="str">
        <f>IF('表格编辑 '!AC950="","",'表格编辑 '!AC950)</f>
        <v/>
      </c>
      <c r="AB950" s="123" t="str">
        <f>IF('表格编辑 '!AD950="","",'表格编辑 '!AD950)</f>
        <v/>
      </c>
      <c r="AC950" s="123" t="str">
        <f>IF('表格编辑 '!AE950="","",'表格编辑 '!AE950)</f>
        <v/>
      </c>
      <c r="AD950" s="123">
        <f>IF('表格编辑 '!AF950="","",'表格编辑 '!AF950)</f>
        <v>140537</v>
      </c>
    </row>
    <row r="951" spans="1:30">
      <c r="A951" s="123">
        <f>IF('表格编辑 '!A951="","",'表格编辑 '!A951)</f>
        <v>40538</v>
      </c>
      <c r="B951" s="123">
        <f>IF('表格编辑 '!B951="","",'表格编辑 '!B951)</f>
        <v>50015</v>
      </c>
      <c r="C951" s="123">
        <f>IF('表格编辑 '!E951="","",'表格编辑 '!E951)</f>
        <v>60</v>
      </c>
      <c r="D951" s="123" t="str">
        <f>IF('表格编辑 '!F951="","",'表格编辑 '!F951)</f>
        <v>AI_born_event(RECEIVER, ARG0, ARG1, ARG2, ARG3,ARG4)</v>
      </c>
      <c r="E951" s="123" t="str">
        <f>IF('表格编辑 '!G951="","",'表格编辑 '!G951)</f>
        <v>AI_update_event(RECEIVER, ARG0, ARG1, ARG2, ARG3,ARG4)</v>
      </c>
      <c r="F951" s="123" t="str">
        <f>IF('表格编辑 '!H951="","",'表格编辑 '!H951)</f>
        <v/>
      </c>
      <c r="G951" s="123" t="str">
        <f>IF('表格编辑 '!I951="","",'表格编辑 '!I951)</f>
        <v/>
      </c>
      <c r="H951" s="123" t="str">
        <f>IF('表格编辑 '!J951="","",'表格编辑 '!J951)</f>
        <v>test_deadth_event(RECEIVER, ARG0, ARG1, ARG2, ARG3,ARG4)</v>
      </c>
      <c r="I951" s="123">
        <f>IF('表格编辑 '!K951="","",'表格编辑 '!K951)</f>
        <v>1</v>
      </c>
      <c r="J951" s="123">
        <f>IF('表格编辑 '!L951="","",'表格编辑 '!L951)</f>
        <v>4038</v>
      </c>
      <c r="K951" s="123">
        <f>IF('表格编辑 '!M951="","",'表格编辑 '!M951)</f>
        <v>1800</v>
      </c>
      <c r="L951" s="123" t="str">
        <f>IF('表格编辑 '!N951="","",'表格编辑 '!N951)</f>
        <v/>
      </c>
      <c r="M951" s="123" t="str">
        <f>IF('表格编辑 '!O951="","",'表格编辑 '!O951)</f>
        <v/>
      </c>
      <c r="N951" s="123" t="str">
        <f>IF('表格编辑 '!P951="","",'表格编辑 '!P951)</f>
        <v/>
      </c>
      <c r="O951" s="123" t="str">
        <f>IF('表格编辑 '!Q951="","",'表格编辑 '!Q951)</f>
        <v/>
      </c>
      <c r="P951" s="123" t="str">
        <f>IF('表格编辑 '!R951="","",'表格编辑 '!R951)</f>
        <v/>
      </c>
      <c r="Q951" s="123">
        <f>IF('表格编辑 '!S951="","",'表格编辑 '!S951)</f>
        <v>320</v>
      </c>
      <c r="R951" s="123" t="str">
        <f>IF('表格编辑 '!T951="","",'表格编辑 '!T951)</f>
        <v/>
      </c>
      <c r="S951" s="123" t="str">
        <f>IF('表格编辑 '!U951="","",'表格编辑 '!U951)</f>
        <v/>
      </c>
      <c r="T951" s="123" t="str">
        <f>IF('表格编辑 '!V951="","",'表格编辑 '!V951)</f>
        <v/>
      </c>
      <c r="U951" s="123" t="str">
        <f>IF('表格编辑 '!W951="","",'表格编辑 '!W951)</f>
        <v/>
      </c>
      <c r="V951" s="123" t="str">
        <f>IF('表格编辑 '!X951="","",'表格编辑 '!X951)</f>
        <v/>
      </c>
      <c r="W951" s="123" t="str">
        <f>IF('表格编辑 '!Y951="","",'表格编辑 '!Y951)</f>
        <v/>
      </c>
      <c r="X951" s="123" t="str">
        <f>IF('表格编辑 '!Z951="","",'表格编辑 '!Z951)</f>
        <v/>
      </c>
      <c r="Y951" s="123" t="str">
        <f>IF('表格编辑 '!AA951="","",'表格编辑 '!AA951)</f>
        <v/>
      </c>
      <c r="Z951" s="123" t="str">
        <f>IF('表格编辑 '!AB951="","",'表格编辑 '!AB951)</f>
        <v/>
      </c>
      <c r="AA951" s="123" t="str">
        <f>IF('表格编辑 '!AC951="","",'表格编辑 '!AC951)</f>
        <v/>
      </c>
      <c r="AB951" s="123" t="str">
        <f>IF('表格编辑 '!AD951="","",'表格编辑 '!AD951)</f>
        <v/>
      </c>
      <c r="AC951" s="123" t="str">
        <f>IF('表格编辑 '!AE951="","",'表格编辑 '!AE951)</f>
        <v/>
      </c>
      <c r="AD951" s="123">
        <f>IF('表格编辑 '!AF951="","",'表格编辑 '!AF951)</f>
        <v>140538</v>
      </c>
    </row>
    <row r="952" spans="1:30">
      <c r="A952" s="123">
        <f>IF('表格编辑 '!A952="","",'表格编辑 '!A952)</f>
        <v>40539</v>
      </c>
      <c r="B952" s="123">
        <f>IF('表格编辑 '!B952="","",'表格编辑 '!B952)</f>
        <v>50096</v>
      </c>
      <c r="C952" s="123">
        <f>IF('表格编辑 '!E952="","",'表格编辑 '!E952)</f>
        <v>60</v>
      </c>
      <c r="D952" s="123" t="str">
        <f>IF('表格编辑 '!F952="","",'表格编辑 '!F952)</f>
        <v>AI_born_event(RECEIVER, ARG0, ARG1, ARG2, ARG3,ARG4)</v>
      </c>
      <c r="E952" s="123" t="str">
        <f>IF('表格编辑 '!G952="","",'表格编辑 '!G952)</f>
        <v>AI_update_event(RECEIVER, ARG0, ARG1, ARG2, ARG3,ARG4)</v>
      </c>
      <c r="F952" s="123" t="str">
        <f>IF('表格编辑 '!H952="","",'表格编辑 '!H952)</f>
        <v/>
      </c>
      <c r="G952" s="123" t="str">
        <f>IF('表格编辑 '!I952="","",'表格编辑 '!I952)</f>
        <v/>
      </c>
      <c r="H952" s="123" t="str">
        <f>IF('表格编辑 '!J952="","",'表格编辑 '!J952)</f>
        <v>test_deadth_event(RECEIVER, ARG0, ARG1, ARG2, ARG3,ARG4)</v>
      </c>
      <c r="I952" s="123">
        <f>IF('表格编辑 '!K952="","",'表格编辑 '!K952)</f>
        <v>1</v>
      </c>
      <c r="J952" s="123">
        <f>IF('表格编辑 '!L952="","",'表格编辑 '!L952)</f>
        <v>3214</v>
      </c>
      <c r="K952" s="123">
        <f>IF('表格编辑 '!M952="","",'表格编辑 '!M952)</f>
        <v>1800</v>
      </c>
      <c r="L952" s="123" t="str">
        <f>IF('表格编辑 '!N952="","",'表格编辑 '!N952)</f>
        <v/>
      </c>
      <c r="M952" s="123" t="str">
        <f>IF('表格编辑 '!O952="","",'表格编辑 '!O952)</f>
        <v/>
      </c>
      <c r="N952" s="123" t="str">
        <f>IF('表格编辑 '!P952="","",'表格编辑 '!P952)</f>
        <v/>
      </c>
      <c r="O952" s="123" t="str">
        <f>IF('表格编辑 '!Q952="","",'表格编辑 '!Q952)</f>
        <v/>
      </c>
      <c r="P952" s="123" t="str">
        <f>IF('表格编辑 '!R952="","",'表格编辑 '!R952)</f>
        <v/>
      </c>
      <c r="Q952" s="123">
        <f>IF('表格编辑 '!S952="","",'表格编辑 '!S952)</f>
        <v>320</v>
      </c>
      <c r="R952" s="123" t="str">
        <f>IF('表格编辑 '!T952="","",'表格编辑 '!T952)</f>
        <v/>
      </c>
      <c r="S952" s="123" t="str">
        <f>IF('表格编辑 '!U952="","",'表格编辑 '!U952)</f>
        <v/>
      </c>
      <c r="T952" s="123" t="str">
        <f>IF('表格编辑 '!V952="","",'表格编辑 '!V952)</f>
        <v/>
      </c>
      <c r="U952" s="123" t="str">
        <f>IF('表格编辑 '!W952="","",'表格编辑 '!W952)</f>
        <v/>
      </c>
      <c r="V952" s="123" t="str">
        <f>IF('表格编辑 '!X952="","",'表格编辑 '!X952)</f>
        <v/>
      </c>
      <c r="W952" s="123" t="str">
        <f>IF('表格编辑 '!Y952="","",'表格编辑 '!Y952)</f>
        <v/>
      </c>
      <c r="X952" s="123" t="str">
        <f>IF('表格编辑 '!Z952="","",'表格编辑 '!Z952)</f>
        <v/>
      </c>
      <c r="Y952" s="123" t="str">
        <f>IF('表格编辑 '!AA952="","",'表格编辑 '!AA952)</f>
        <v/>
      </c>
      <c r="Z952" s="123" t="str">
        <f>IF('表格编辑 '!AB952="","",'表格编辑 '!AB952)</f>
        <v/>
      </c>
      <c r="AA952" s="123" t="str">
        <f>IF('表格编辑 '!AC952="","",'表格编辑 '!AC952)</f>
        <v/>
      </c>
      <c r="AB952" s="123" t="str">
        <f>IF('表格编辑 '!AD952="","",'表格编辑 '!AD952)</f>
        <v/>
      </c>
      <c r="AC952" s="123" t="str">
        <f>IF('表格编辑 '!AE952="","",'表格编辑 '!AE952)</f>
        <v/>
      </c>
      <c r="AD952" s="123">
        <f>IF('表格编辑 '!AF952="","",'表格编辑 '!AF952)</f>
        <v>140539</v>
      </c>
    </row>
    <row r="953" spans="1:30">
      <c r="A953" s="123">
        <f>IF('表格编辑 '!A953="","",'表格编辑 '!A953)</f>
        <v>40540</v>
      </c>
      <c r="B953" s="123">
        <f>IF('表格编辑 '!B953="","",'表格编辑 '!B953)</f>
        <v>50087</v>
      </c>
      <c r="C953" s="123">
        <f>IF('表格编辑 '!E953="","",'表格编辑 '!E953)</f>
        <v>60</v>
      </c>
      <c r="D953" s="123" t="str">
        <f>IF('表格编辑 '!F953="","",'表格编辑 '!F953)</f>
        <v>AI_born_event(RECEIVER, ARG0, ARG1, ARG2, ARG3,ARG4)</v>
      </c>
      <c r="E953" s="123" t="str">
        <f>IF('表格编辑 '!G953="","",'表格编辑 '!G953)</f>
        <v>AI_update_event(RECEIVER, ARG0, ARG1, ARG2, ARG3,ARG4)</v>
      </c>
      <c r="F953" s="123" t="str">
        <f>IF('表格编辑 '!H953="","",'表格编辑 '!H953)</f>
        <v/>
      </c>
      <c r="G953" s="123" t="str">
        <f>IF('表格编辑 '!I953="","",'表格编辑 '!I953)</f>
        <v/>
      </c>
      <c r="H953" s="123" t="str">
        <f>IF('表格编辑 '!J953="","",'表格编辑 '!J953)</f>
        <v>test_deadth_event(RECEIVER, ARG0, ARG1, ARG2, ARG3,ARG4)</v>
      </c>
      <c r="I953" s="123">
        <f>IF('表格编辑 '!K953="","",'表格编辑 '!K953)</f>
        <v>1</v>
      </c>
      <c r="J953" s="123">
        <f>IF('表格编辑 '!L953="","",'表格编辑 '!L953)</f>
        <v>2982</v>
      </c>
      <c r="K953" s="123">
        <f>IF('表格编辑 '!M953="","",'表格编辑 '!M953)</f>
        <v>1800</v>
      </c>
      <c r="L953" s="123" t="str">
        <f>IF('表格编辑 '!N953="","",'表格编辑 '!N953)</f>
        <v/>
      </c>
      <c r="M953" s="123" t="str">
        <f>IF('表格编辑 '!O953="","",'表格编辑 '!O953)</f>
        <v/>
      </c>
      <c r="N953" s="123" t="str">
        <f>IF('表格编辑 '!P953="","",'表格编辑 '!P953)</f>
        <v/>
      </c>
      <c r="O953" s="123" t="str">
        <f>IF('表格编辑 '!Q953="","",'表格编辑 '!Q953)</f>
        <v/>
      </c>
      <c r="P953" s="123" t="str">
        <f>IF('表格编辑 '!R953="","",'表格编辑 '!R953)</f>
        <v/>
      </c>
      <c r="Q953" s="123">
        <f>IF('表格编辑 '!S953="","",'表格编辑 '!S953)</f>
        <v>320</v>
      </c>
      <c r="R953" s="123" t="str">
        <f>IF('表格编辑 '!T953="","",'表格编辑 '!T953)</f>
        <v/>
      </c>
      <c r="S953" s="123" t="str">
        <f>IF('表格编辑 '!U953="","",'表格编辑 '!U953)</f>
        <v/>
      </c>
      <c r="T953" s="123" t="str">
        <f>IF('表格编辑 '!V953="","",'表格编辑 '!V953)</f>
        <v/>
      </c>
      <c r="U953" s="123" t="str">
        <f>IF('表格编辑 '!W953="","",'表格编辑 '!W953)</f>
        <v/>
      </c>
      <c r="V953" s="123" t="str">
        <f>IF('表格编辑 '!X953="","",'表格编辑 '!X953)</f>
        <v/>
      </c>
      <c r="W953" s="123" t="str">
        <f>IF('表格编辑 '!Y953="","",'表格编辑 '!Y953)</f>
        <v/>
      </c>
      <c r="X953" s="123" t="str">
        <f>IF('表格编辑 '!Z953="","",'表格编辑 '!Z953)</f>
        <v/>
      </c>
      <c r="Y953" s="123" t="str">
        <f>IF('表格编辑 '!AA953="","",'表格编辑 '!AA953)</f>
        <v/>
      </c>
      <c r="Z953" s="123" t="str">
        <f>IF('表格编辑 '!AB953="","",'表格编辑 '!AB953)</f>
        <v/>
      </c>
      <c r="AA953" s="123" t="str">
        <f>IF('表格编辑 '!AC953="","",'表格编辑 '!AC953)</f>
        <v/>
      </c>
      <c r="AB953" s="123" t="str">
        <f>IF('表格编辑 '!AD953="","",'表格编辑 '!AD953)</f>
        <v/>
      </c>
      <c r="AC953" s="123" t="str">
        <f>IF('表格编辑 '!AE953="","",'表格编辑 '!AE953)</f>
        <v/>
      </c>
      <c r="AD953" s="123">
        <f>IF('表格编辑 '!AF953="","",'表格编辑 '!AF953)</f>
        <v>140540</v>
      </c>
    </row>
    <row r="954" spans="1:30">
      <c r="A954" s="123">
        <f>IF('表格编辑 '!A954="","",'表格编辑 '!A954)</f>
        <v>40541</v>
      </c>
      <c r="B954" s="123">
        <f>IF('表格编辑 '!B954="","",'表格编辑 '!B954)</f>
        <v>50022</v>
      </c>
      <c r="C954" s="123">
        <f>IF('表格编辑 '!E954="","",'表格编辑 '!E954)</f>
        <v>24</v>
      </c>
      <c r="D954" s="123" t="str">
        <f>IF('表格编辑 '!F954="","",'表格编辑 '!F954)</f>
        <v>AI_born_event(RECEIVER, ARG0, ARG1, ARG2, ARG3,ARG4)</v>
      </c>
      <c r="E954" s="123" t="str">
        <f>IF('表格编辑 '!G954="","",'表格编辑 '!G954)</f>
        <v>AI_update_event(RECEIVER, ARG0, ARG1, ARG2, ARG3,ARG4)</v>
      </c>
      <c r="F954" s="123" t="str">
        <f>IF('表格编辑 '!H954="","",'表格编辑 '!H954)</f>
        <v/>
      </c>
      <c r="G954" s="123" t="str">
        <f>IF('表格编辑 '!I954="","",'表格编辑 '!I954)</f>
        <v/>
      </c>
      <c r="H954" s="123" t="str">
        <f>IF('表格编辑 '!J954="","",'表格编辑 '!J954)</f>
        <v>test_deadth_event(RECEIVER, ARG0, ARG1, ARG2, ARG3,ARG4)</v>
      </c>
      <c r="I954" s="123">
        <f>IF('表格编辑 '!K954="","",'表格编辑 '!K954)</f>
        <v>1</v>
      </c>
      <c r="J954" s="123">
        <f>IF('表格编辑 '!L954="","",'表格编辑 '!L954)</f>
        <v>258</v>
      </c>
      <c r="K954" s="123">
        <f>IF('表格编辑 '!M954="","",'表格编辑 '!M954)</f>
        <v>720</v>
      </c>
      <c r="L954" s="123" t="str">
        <f>IF('表格编辑 '!N954="","",'表格编辑 '!N954)</f>
        <v/>
      </c>
      <c r="M954" s="123" t="str">
        <f>IF('表格编辑 '!O954="","",'表格编辑 '!O954)</f>
        <v/>
      </c>
      <c r="N954" s="123" t="str">
        <f>IF('表格编辑 '!P954="","",'表格编辑 '!P954)</f>
        <v/>
      </c>
      <c r="O954" s="123" t="str">
        <f>IF('表格编辑 '!Q954="","",'表格编辑 '!Q954)</f>
        <v/>
      </c>
      <c r="P954" s="123" t="str">
        <f>IF('表格编辑 '!R954="","",'表格编辑 '!R954)</f>
        <v/>
      </c>
      <c r="Q954" s="123">
        <f>IF('表格编辑 '!S954="","",'表格编辑 '!S954)</f>
        <v>320</v>
      </c>
      <c r="R954" s="123" t="str">
        <f>IF('表格编辑 '!T954="","",'表格编辑 '!T954)</f>
        <v/>
      </c>
      <c r="S954" s="123" t="str">
        <f>IF('表格编辑 '!U954="","",'表格编辑 '!U954)</f>
        <v/>
      </c>
      <c r="T954" s="123" t="str">
        <f>IF('表格编辑 '!V954="","",'表格编辑 '!V954)</f>
        <v/>
      </c>
      <c r="U954" s="123" t="str">
        <f>IF('表格编辑 '!W954="","",'表格编辑 '!W954)</f>
        <v/>
      </c>
      <c r="V954" s="123" t="str">
        <f>IF('表格编辑 '!X954="","",'表格编辑 '!X954)</f>
        <v/>
      </c>
      <c r="W954" s="123" t="str">
        <f>IF('表格编辑 '!Y954="","",'表格编辑 '!Y954)</f>
        <v/>
      </c>
      <c r="X954" s="123" t="str">
        <f>IF('表格编辑 '!Z954="","",'表格编辑 '!Z954)</f>
        <v/>
      </c>
      <c r="Y954" s="123" t="str">
        <f>IF('表格编辑 '!AA954="","",'表格编辑 '!AA954)</f>
        <v/>
      </c>
      <c r="Z954" s="123" t="str">
        <f>IF('表格编辑 '!AB954="","",'表格编辑 '!AB954)</f>
        <v/>
      </c>
      <c r="AA954" s="123" t="str">
        <f>IF('表格编辑 '!AC954="","",'表格编辑 '!AC954)</f>
        <v/>
      </c>
      <c r="AB954" s="123" t="str">
        <f>IF('表格编辑 '!AD954="","",'表格编辑 '!AD954)</f>
        <v/>
      </c>
      <c r="AC954" s="123" t="str">
        <f>IF('表格编辑 '!AE954="","",'表格编辑 '!AE954)</f>
        <v/>
      </c>
      <c r="AD954" s="123">
        <f>IF('表格编辑 '!AF954="","",'表格编辑 '!AF954)</f>
        <v>140541</v>
      </c>
    </row>
    <row r="955" spans="1:30">
      <c r="A955" s="123">
        <f>IF('表格编辑 '!A955="","",'表格编辑 '!A955)</f>
        <v>40542</v>
      </c>
      <c r="B955" s="123">
        <f>IF('表格编辑 '!B955="","",'表格编辑 '!B955)</f>
        <v>50103</v>
      </c>
      <c r="C955" s="123">
        <f>IF('表格编辑 '!E955="","",'表格编辑 '!E955)</f>
        <v>24</v>
      </c>
      <c r="D955" s="123" t="str">
        <f>IF('表格编辑 '!F955="","",'表格编辑 '!F955)</f>
        <v>AI_born_event(RECEIVER, ARG0, ARG1, ARG2, ARG3,ARG4)</v>
      </c>
      <c r="E955" s="123" t="str">
        <f>IF('表格编辑 '!G955="","",'表格编辑 '!G955)</f>
        <v>AI_update_event(RECEIVER, ARG0, ARG1, ARG2, ARG3,ARG4)</v>
      </c>
      <c r="F955" s="123" t="str">
        <f>IF('表格编辑 '!H955="","",'表格编辑 '!H955)</f>
        <v/>
      </c>
      <c r="G955" s="123" t="str">
        <f>IF('表格编辑 '!I955="","",'表格编辑 '!I955)</f>
        <v/>
      </c>
      <c r="H955" s="123" t="str">
        <f>IF('表格编辑 '!J955="","",'表格编辑 '!J955)</f>
        <v>test_deadth_event(RECEIVER, ARG0, ARG1, ARG2, ARG3,ARG4)</v>
      </c>
      <c r="I955" s="123">
        <f>IF('表格编辑 '!K955="","",'表格编辑 '!K955)</f>
        <v>1</v>
      </c>
      <c r="J955" s="123">
        <f>IF('表格编辑 '!L955="","",'表格编辑 '!L955)</f>
        <v>-188</v>
      </c>
      <c r="K955" s="123">
        <f>IF('表格编辑 '!M955="","",'表格编辑 '!M955)</f>
        <v>720</v>
      </c>
      <c r="L955" s="123" t="str">
        <f>IF('表格编辑 '!N955="","",'表格编辑 '!N955)</f>
        <v/>
      </c>
      <c r="M955" s="123" t="str">
        <f>IF('表格编辑 '!O955="","",'表格编辑 '!O955)</f>
        <v/>
      </c>
      <c r="N955" s="123" t="str">
        <f>IF('表格编辑 '!P955="","",'表格编辑 '!P955)</f>
        <v/>
      </c>
      <c r="O955" s="123" t="str">
        <f>IF('表格编辑 '!Q955="","",'表格编辑 '!Q955)</f>
        <v/>
      </c>
      <c r="P955" s="123" t="str">
        <f>IF('表格编辑 '!R955="","",'表格编辑 '!R955)</f>
        <v/>
      </c>
      <c r="Q955" s="123">
        <f>IF('表格编辑 '!S955="","",'表格编辑 '!S955)</f>
        <v>320</v>
      </c>
      <c r="R955" s="123" t="str">
        <f>IF('表格编辑 '!T955="","",'表格编辑 '!T955)</f>
        <v/>
      </c>
      <c r="S955" s="123" t="str">
        <f>IF('表格编辑 '!U955="","",'表格编辑 '!U955)</f>
        <v/>
      </c>
      <c r="T955" s="123" t="str">
        <f>IF('表格编辑 '!V955="","",'表格编辑 '!V955)</f>
        <v/>
      </c>
      <c r="U955" s="123" t="str">
        <f>IF('表格编辑 '!W955="","",'表格编辑 '!W955)</f>
        <v/>
      </c>
      <c r="V955" s="123" t="str">
        <f>IF('表格编辑 '!X955="","",'表格编辑 '!X955)</f>
        <v/>
      </c>
      <c r="W955" s="123" t="str">
        <f>IF('表格编辑 '!Y955="","",'表格编辑 '!Y955)</f>
        <v/>
      </c>
      <c r="X955" s="123" t="str">
        <f>IF('表格编辑 '!Z955="","",'表格编辑 '!Z955)</f>
        <v/>
      </c>
      <c r="Y955" s="123" t="str">
        <f>IF('表格编辑 '!AA955="","",'表格编辑 '!AA955)</f>
        <v/>
      </c>
      <c r="Z955" s="123" t="str">
        <f>IF('表格编辑 '!AB955="","",'表格编辑 '!AB955)</f>
        <v/>
      </c>
      <c r="AA955" s="123" t="str">
        <f>IF('表格编辑 '!AC955="","",'表格编辑 '!AC955)</f>
        <v/>
      </c>
      <c r="AB955" s="123" t="str">
        <f>IF('表格编辑 '!AD955="","",'表格编辑 '!AD955)</f>
        <v/>
      </c>
      <c r="AC955" s="123" t="str">
        <f>IF('表格编辑 '!AE955="","",'表格编辑 '!AE955)</f>
        <v/>
      </c>
      <c r="AD955" s="123">
        <f>IF('表格编辑 '!AF955="","",'表格编辑 '!AF955)</f>
        <v>140542</v>
      </c>
    </row>
    <row r="956" spans="1:30">
      <c r="A956" s="123">
        <f>IF('表格编辑 '!A956="","",'表格编辑 '!A956)</f>
        <v>40543</v>
      </c>
      <c r="B956" s="123">
        <f>IF('表格编辑 '!B956="","",'表格编辑 '!B956)</f>
        <v>50016</v>
      </c>
      <c r="C956" s="123">
        <f>IF('表格编辑 '!E956="","",'表格编辑 '!E956)</f>
        <v>24</v>
      </c>
      <c r="D956" s="123" t="str">
        <f>IF('表格编辑 '!F956="","",'表格编辑 '!F956)</f>
        <v>AI_born_event(RECEIVER, ARG0, ARG1, ARG2, ARG3,ARG4)</v>
      </c>
      <c r="E956" s="123" t="str">
        <f>IF('表格编辑 '!G956="","",'表格编辑 '!G956)</f>
        <v>AI_update_event(RECEIVER, ARG0, ARG1, ARG2, ARG3,ARG4)</v>
      </c>
      <c r="F956" s="123" t="str">
        <f>IF('表格编辑 '!H956="","",'表格编辑 '!H956)</f>
        <v/>
      </c>
      <c r="G956" s="123" t="str">
        <f>IF('表格编辑 '!I956="","",'表格编辑 '!I956)</f>
        <v/>
      </c>
      <c r="H956" s="123" t="str">
        <f>IF('表格编辑 '!J956="","",'表格编辑 '!J956)</f>
        <v>test_deadth_event(RECEIVER, ARG0, ARG1, ARG2, ARG3,ARG4)</v>
      </c>
      <c r="I956" s="123">
        <f>IF('表格编辑 '!K956="","",'表格编辑 '!K956)</f>
        <v>1</v>
      </c>
      <c r="J956" s="123">
        <f>IF('表格编辑 '!L956="","",'表格编辑 '!L956)</f>
        <v>458</v>
      </c>
      <c r="K956" s="123">
        <f>IF('表格编辑 '!M956="","",'表格编辑 '!M956)</f>
        <v>720</v>
      </c>
      <c r="L956" s="123" t="str">
        <f>IF('表格编辑 '!N956="","",'表格编辑 '!N956)</f>
        <v/>
      </c>
      <c r="M956" s="123" t="str">
        <f>IF('表格编辑 '!O956="","",'表格编辑 '!O956)</f>
        <v/>
      </c>
      <c r="N956" s="123" t="str">
        <f>IF('表格编辑 '!P956="","",'表格编辑 '!P956)</f>
        <v/>
      </c>
      <c r="O956" s="123" t="str">
        <f>IF('表格编辑 '!Q956="","",'表格编辑 '!Q956)</f>
        <v/>
      </c>
      <c r="P956" s="123" t="str">
        <f>IF('表格编辑 '!R956="","",'表格编辑 '!R956)</f>
        <v/>
      </c>
      <c r="Q956" s="123">
        <f>IF('表格编辑 '!S956="","",'表格编辑 '!S956)</f>
        <v>320</v>
      </c>
      <c r="R956" s="123" t="str">
        <f>IF('表格编辑 '!T956="","",'表格编辑 '!T956)</f>
        <v/>
      </c>
      <c r="S956" s="123" t="str">
        <f>IF('表格编辑 '!U956="","",'表格编辑 '!U956)</f>
        <v/>
      </c>
      <c r="T956" s="123" t="str">
        <f>IF('表格编辑 '!V956="","",'表格编辑 '!V956)</f>
        <v/>
      </c>
      <c r="U956" s="123" t="str">
        <f>IF('表格编辑 '!W956="","",'表格编辑 '!W956)</f>
        <v/>
      </c>
      <c r="V956" s="123" t="str">
        <f>IF('表格编辑 '!X956="","",'表格编辑 '!X956)</f>
        <v/>
      </c>
      <c r="W956" s="123" t="str">
        <f>IF('表格编辑 '!Y956="","",'表格编辑 '!Y956)</f>
        <v/>
      </c>
      <c r="X956" s="123" t="str">
        <f>IF('表格编辑 '!Z956="","",'表格编辑 '!Z956)</f>
        <v/>
      </c>
      <c r="Y956" s="123" t="str">
        <f>IF('表格编辑 '!AA956="","",'表格编辑 '!AA956)</f>
        <v/>
      </c>
      <c r="Z956" s="123" t="str">
        <f>IF('表格编辑 '!AB956="","",'表格编辑 '!AB956)</f>
        <v/>
      </c>
      <c r="AA956" s="123" t="str">
        <f>IF('表格编辑 '!AC956="","",'表格编辑 '!AC956)</f>
        <v/>
      </c>
      <c r="AB956" s="123" t="str">
        <f>IF('表格编辑 '!AD956="","",'表格编辑 '!AD956)</f>
        <v/>
      </c>
      <c r="AC956" s="123" t="str">
        <f>IF('表格编辑 '!AE956="","",'表格编辑 '!AE956)</f>
        <v/>
      </c>
      <c r="AD956" s="123">
        <f>IF('表格编辑 '!AF956="","",'表格编辑 '!AF956)</f>
        <v>140543</v>
      </c>
    </row>
    <row r="957" spans="1:30">
      <c r="A957" s="123">
        <f>IF('表格编辑 '!A957="","",'表格编辑 '!A957)</f>
        <v>40544</v>
      </c>
      <c r="B957" s="123">
        <f>IF('表格编辑 '!B957="","",'表格编辑 '!B957)</f>
        <v>50133</v>
      </c>
      <c r="C957" s="123">
        <f>IF('表格编辑 '!E957="","",'表格编辑 '!E957)</f>
        <v>24</v>
      </c>
      <c r="D957" s="123" t="str">
        <f>IF('表格编辑 '!F957="","",'表格编辑 '!F957)</f>
        <v>AI_born_event(RECEIVER, ARG0, ARG1, ARG2, ARG3,ARG4)</v>
      </c>
      <c r="E957" s="123" t="str">
        <f>IF('表格编辑 '!G957="","",'表格编辑 '!G957)</f>
        <v>AI_update_event(RECEIVER, ARG0, ARG1, ARG2, ARG3,ARG4)</v>
      </c>
      <c r="F957" s="123" t="str">
        <f>IF('表格编辑 '!H957="","",'表格编辑 '!H957)</f>
        <v/>
      </c>
      <c r="G957" s="123" t="str">
        <f>IF('表格编辑 '!I957="","",'表格编辑 '!I957)</f>
        <v/>
      </c>
      <c r="H957" s="123" t="str">
        <f>IF('表格编辑 '!J957="","",'表格编辑 '!J957)</f>
        <v>test_deadth_event(RECEIVER, ARG0, ARG1, ARG2, ARG3,ARG4)</v>
      </c>
      <c r="I957" s="123">
        <f>IF('表格编辑 '!K957="","",'表格编辑 '!K957)</f>
        <v>1</v>
      </c>
      <c r="J957" s="123">
        <f>IF('表格编辑 '!L957="","",'表格编辑 '!L957)</f>
        <v>-198</v>
      </c>
      <c r="K957" s="123">
        <f>IF('表格编辑 '!M957="","",'表格编辑 '!M957)</f>
        <v>720</v>
      </c>
      <c r="L957" s="123" t="str">
        <f>IF('表格编辑 '!N957="","",'表格编辑 '!N957)</f>
        <v/>
      </c>
      <c r="M957" s="123" t="str">
        <f>IF('表格编辑 '!O957="","",'表格编辑 '!O957)</f>
        <v/>
      </c>
      <c r="N957" s="123" t="str">
        <f>IF('表格编辑 '!P957="","",'表格编辑 '!P957)</f>
        <v/>
      </c>
      <c r="O957" s="123" t="str">
        <f>IF('表格编辑 '!Q957="","",'表格编辑 '!Q957)</f>
        <v/>
      </c>
      <c r="P957" s="123" t="str">
        <f>IF('表格编辑 '!R957="","",'表格编辑 '!R957)</f>
        <v/>
      </c>
      <c r="Q957" s="123">
        <f>IF('表格编辑 '!S957="","",'表格编辑 '!S957)</f>
        <v>320</v>
      </c>
      <c r="R957" s="123" t="str">
        <f>IF('表格编辑 '!T957="","",'表格编辑 '!T957)</f>
        <v/>
      </c>
      <c r="S957" s="123" t="str">
        <f>IF('表格编辑 '!U957="","",'表格编辑 '!U957)</f>
        <v/>
      </c>
      <c r="T957" s="123" t="str">
        <f>IF('表格编辑 '!V957="","",'表格编辑 '!V957)</f>
        <v/>
      </c>
      <c r="U957" s="123" t="str">
        <f>IF('表格编辑 '!W957="","",'表格编辑 '!W957)</f>
        <v/>
      </c>
      <c r="V957" s="123" t="str">
        <f>IF('表格编辑 '!X957="","",'表格编辑 '!X957)</f>
        <v/>
      </c>
      <c r="W957" s="123" t="str">
        <f>IF('表格编辑 '!Y957="","",'表格编辑 '!Y957)</f>
        <v/>
      </c>
      <c r="X957" s="123" t="str">
        <f>IF('表格编辑 '!Z957="","",'表格编辑 '!Z957)</f>
        <v/>
      </c>
      <c r="Y957" s="123" t="str">
        <f>IF('表格编辑 '!AA957="","",'表格编辑 '!AA957)</f>
        <v/>
      </c>
      <c r="Z957" s="123" t="str">
        <f>IF('表格编辑 '!AB957="","",'表格编辑 '!AB957)</f>
        <v/>
      </c>
      <c r="AA957" s="123" t="str">
        <f>IF('表格编辑 '!AC957="","",'表格编辑 '!AC957)</f>
        <v/>
      </c>
      <c r="AB957" s="123" t="str">
        <f>IF('表格编辑 '!AD957="","",'表格编辑 '!AD957)</f>
        <v/>
      </c>
      <c r="AC957" s="123" t="str">
        <f>IF('表格编辑 '!AE957="","",'表格编辑 '!AE957)</f>
        <v/>
      </c>
      <c r="AD957" s="123">
        <f>IF('表格编辑 '!AF957="","",'表格编辑 '!AF957)</f>
        <v>140544</v>
      </c>
    </row>
    <row r="958" spans="1:30">
      <c r="A958" s="123">
        <f>IF('表格编辑 '!A958="","",'表格编辑 '!A958)</f>
        <v>40545</v>
      </c>
      <c r="B958" s="123">
        <f>IF('表格编辑 '!B958="","",'表格编辑 '!B958)</f>
        <v>50058</v>
      </c>
      <c r="C958" s="123">
        <f>IF('表格编辑 '!E958="","",'表格编辑 '!E958)</f>
        <v>24</v>
      </c>
      <c r="D958" s="123" t="str">
        <f>IF('表格编辑 '!F958="","",'表格编辑 '!F958)</f>
        <v>AI_born_event(RECEIVER, ARG0, ARG1, ARG2, ARG3,ARG4)</v>
      </c>
      <c r="E958" s="123" t="str">
        <f>IF('表格编辑 '!G958="","",'表格编辑 '!G958)</f>
        <v>AI_update_event(RECEIVER, ARG0, ARG1, ARG2, ARG3,ARG4)</v>
      </c>
      <c r="F958" s="123" t="str">
        <f>IF('表格编辑 '!H958="","",'表格编辑 '!H958)</f>
        <v/>
      </c>
      <c r="G958" s="123" t="str">
        <f>IF('表格编辑 '!I958="","",'表格编辑 '!I958)</f>
        <v/>
      </c>
      <c r="H958" s="123" t="str">
        <f>IF('表格编辑 '!J958="","",'表格编辑 '!J958)</f>
        <v>test_deadth_event(RECEIVER, ARG0, ARG1, ARG2, ARG3,ARG4)</v>
      </c>
      <c r="I958" s="123">
        <f>IF('表格编辑 '!K958="","",'表格编辑 '!K958)</f>
        <v>1</v>
      </c>
      <c r="J958" s="123">
        <f>IF('表格编辑 '!L958="","",'表格编辑 '!L958)</f>
        <v>328</v>
      </c>
      <c r="K958" s="123">
        <f>IF('表格编辑 '!M958="","",'表格编辑 '!M958)</f>
        <v>720</v>
      </c>
      <c r="L958" s="123" t="str">
        <f>IF('表格编辑 '!N958="","",'表格编辑 '!N958)</f>
        <v/>
      </c>
      <c r="M958" s="123" t="str">
        <f>IF('表格编辑 '!O958="","",'表格编辑 '!O958)</f>
        <v/>
      </c>
      <c r="N958" s="123" t="str">
        <f>IF('表格编辑 '!P958="","",'表格编辑 '!P958)</f>
        <v/>
      </c>
      <c r="O958" s="123" t="str">
        <f>IF('表格编辑 '!Q958="","",'表格编辑 '!Q958)</f>
        <v/>
      </c>
      <c r="P958" s="123" t="str">
        <f>IF('表格编辑 '!R958="","",'表格编辑 '!R958)</f>
        <v/>
      </c>
      <c r="Q958" s="123">
        <f>IF('表格编辑 '!S958="","",'表格编辑 '!S958)</f>
        <v>320</v>
      </c>
      <c r="R958" s="123" t="str">
        <f>IF('表格编辑 '!T958="","",'表格编辑 '!T958)</f>
        <v/>
      </c>
      <c r="S958" s="123" t="str">
        <f>IF('表格编辑 '!U958="","",'表格编辑 '!U958)</f>
        <v/>
      </c>
      <c r="T958" s="123" t="str">
        <f>IF('表格编辑 '!V958="","",'表格编辑 '!V958)</f>
        <v/>
      </c>
      <c r="U958" s="123" t="str">
        <f>IF('表格编辑 '!W958="","",'表格编辑 '!W958)</f>
        <v/>
      </c>
      <c r="V958" s="123" t="str">
        <f>IF('表格编辑 '!X958="","",'表格编辑 '!X958)</f>
        <v/>
      </c>
      <c r="W958" s="123" t="str">
        <f>IF('表格编辑 '!Y958="","",'表格编辑 '!Y958)</f>
        <v/>
      </c>
      <c r="X958" s="123" t="str">
        <f>IF('表格编辑 '!Z958="","",'表格编辑 '!Z958)</f>
        <v/>
      </c>
      <c r="Y958" s="123" t="str">
        <f>IF('表格编辑 '!AA958="","",'表格编辑 '!AA958)</f>
        <v/>
      </c>
      <c r="Z958" s="123" t="str">
        <f>IF('表格编辑 '!AB958="","",'表格编辑 '!AB958)</f>
        <v/>
      </c>
      <c r="AA958" s="123" t="str">
        <f>IF('表格编辑 '!AC958="","",'表格编辑 '!AC958)</f>
        <v/>
      </c>
      <c r="AB958" s="123" t="str">
        <f>IF('表格编辑 '!AD958="","",'表格编辑 '!AD958)</f>
        <v/>
      </c>
      <c r="AC958" s="123" t="str">
        <f>IF('表格编辑 '!AE958="","",'表格编辑 '!AE958)</f>
        <v/>
      </c>
      <c r="AD958" s="123">
        <f>IF('表格编辑 '!AF958="","",'表格编辑 '!AF958)</f>
        <v>140545</v>
      </c>
    </row>
    <row r="959" spans="1:30">
      <c r="A959" s="123">
        <f>IF('表格编辑 '!A959="","",'表格编辑 '!A959)</f>
        <v>40546</v>
      </c>
      <c r="B959" s="123">
        <f>IF('表格编辑 '!B959="","",'表格编辑 '!B959)</f>
        <v>50111</v>
      </c>
      <c r="C959" s="123">
        <f>IF('表格编辑 '!E959="","",'表格编辑 '!E959)</f>
        <v>24</v>
      </c>
      <c r="D959" s="123" t="str">
        <f>IF('表格编辑 '!F959="","",'表格编辑 '!F959)</f>
        <v>AI_born_event(RECEIVER, ARG0, ARG1, ARG2, ARG3,ARG4)</v>
      </c>
      <c r="E959" s="123" t="str">
        <f>IF('表格编辑 '!G959="","",'表格编辑 '!G959)</f>
        <v>AI_update_event(RECEIVER, ARG0, ARG1, ARG2, ARG3,ARG4)</v>
      </c>
      <c r="F959" s="123" t="str">
        <f>IF('表格编辑 '!H959="","",'表格编辑 '!H959)</f>
        <v/>
      </c>
      <c r="G959" s="123" t="str">
        <f>IF('表格编辑 '!I959="","",'表格编辑 '!I959)</f>
        <v/>
      </c>
      <c r="H959" s="123" t="str">
        <f>IF('表格编辑 '!J959="","",'表格编辑 '!J959)</f>
        <v>test_deadth_event(RECEIVER, ARG0, ARG1, ARG2, ARG3,ARG4)</v>
      </c>
      <c r="I959" s="123">
        <f>IF('表格编辑 '!K959="","",'表格编辑 '!K959)</f>
        <v>1</v>
      </c>
      <c r="J959" s="123">
        <f>IF('表格编辑 '!L959="","",'表格编辑 '!L959)</f>
        <v>188</v>
      </c>
      <c r="K959" s="123">
        <f>IF('表格编辑 '!M959="","",'表格编辑 '!M959)</f>
        <v>720</v>
      </c>
      <c r="L959" s="123" t="str">
        <f>IF('表格编辑 '!N959="","",'表格编辑 '!N959)</f>
        <v/>
      </c>
      <c r="M959" s="123" t="str">
        <f>IF('表格编辑 '!O959="","",'表格编辑 '!O959)</f>
        <v/>
      </c>
      <c r="N959" s="123" t="str">
        <f>IF('表格编辑 '!P959="","",'表格编辑 '!P959)</f>
        <v/>
      </c>
      <c r="O959" s="123" t="str">
        <f>IF('表格编辑 '!Q959="","",'表格编辑 '!Q959)</f>
        <v/>
      </c>
      <c r="P959" s="123" t="str">
        <f>IF('表格编辑 '!R959="","",'表格编辑 '!R959)</f>
        <v/>
      </c>
      <c r="Q959" s="123">
        <f>IF('表格编辑 '!S959="","",'表格编辑 '!S959)</f>
        <v>320</v>
      </c>
      <c r="R959" s="123" t="str">
        <f>IF('表格编辑 '!T959="","",'表格编辑 '!T959)</f>
        <v/>
      </c>
      <c r="S959" s="123" t="str">
        <f>IF('表格编辑 '!U959="","",'表格编辑 '!U959)</f>
        <v/>
      </c>
      <c r="T959" s="123" t="str">
        <f>IF('表格编辑 '!V959="","",'表格编辑 '!V959)</f>
        <v/>
      </c>
      <c r="U959" s="123" t="str">
        <f>IF('表格编辑 '!W959="","",'表格编辑 '!W959)</f>
        <v/>
      </c>
      <c r="V959" s="123" t="str">
        <f>IF('表格编辑 '!X959="","",'表格编辑 '!X959)</f>
        <v/>
      </c>
      <c r="W959" s="123" t="str">
        <f>IF('表格编辑 '!Y959="","",'表格编辑 '!Y959)</f>
        <v/>
      </c>
      <c r="X959" s="123" t="str">
        <f>IF('表格编辑 '!Z959="","",'表格编辑 '!Z959)</f>
        <v/>
      </c>
      <c r="Y959" s="123" t="str">
        <f>IF('表格编辑 '!AA959="","",'表格编辑 '!AA959)</f>
        <v/>
      </c>
      <c r="Z959" s="123" t="str">
        <f>IF('表格编辑 '!AB959="","",'表格编辑 '!AB959)</f>
        <v/>
      </c>
      <c r="AA959" s="123" t="str">
        <f>IF('表格编辑 '!AC959="","",'表格编辑 '!AC959)</f>
        <v/>
      </c>
      <c r="AB959" s="123" t="str">
        <f>IF('表格编辑 '!AD959="","",'表格编辑 '!AD959)</f>
        <v/>
      </c>
      <c r="AC959" s="123" t="str">
        <f>IF('表格编辑 '!AE959="","",'表格编辑 '!AE959)</f>
        <v/>
      </c>
      <c r="AD959" s="123">
        <f>IF('表格编辑 '!AF959="","",'表格编辑 '!AF959)</f>
        <v>140546</v>
      </c>
    </row>
    <row r="960" spans="1:30">
      <c r="A960" s="123">
        <f>IF('表格编辑 '!A960="","",'表格编辑 '!A960)</f>
        <v>40547</v>
      </c>
      <c r="B960" s="123">
        <f>IF('表格编辑 '!B960="","",'表格编辑 '!B960)</f>
        <v>50014</v>
      </c>
      <c r="C960" s="123">
        <f>IF('表格编辑 '!E960="","",'表格编辑 '!E960)</f>
        <v>24</v>
      </c>
      <c r="D960" s="123" t="str">
        <f>IF('表格编辑 '!F960="","",'表格编辑 '!F960)</f>
        <v>AI_born_event(RECEIVER, ARG0, ARG1, ARG2, ARG3,ARG4)</v>
      </c>
      <c r="E960" s="123" t="str">
        <f>IF('表格编辑 '!G960="","",'表格编辑 '!G960)</f>
        <v>AI_update_event(RECEIVER, ARG0, ARG1, ARG2, ARG3,ARG4)</v>
      </c>
      <c r="F960" s="123" t="str">
        <f>IF('表格编辑 '!H960="","",'表格编辑 '!H960)</f>
        <v/>
      </c>
      <c r="G960" s="123" t="str">
        <f>IF('表格编辑 '!I960="","",'表格编辑 '!I960)</f>
        <v/>
      </c>
      <c r="H960" s="123" t="str">
        <f>IF('表格编辑 '!J960="","",'表格编辑 '!J960)</f>
        <v>test_deadth_event(RECEIVER, ARG0, ARG1, ARG2, ARG3,ARG4)</v>
      </c>
      <c r="I960" s="123">
        <f>IF('表格编辑 '!K960="","",'表格编辑 '!K960)</f>
        <v>1</v>
      </c>
      <c r="J960" s="123">
        <f>IF('表格编辑 '!L960="","",'表格编辑 '!L960)</f>
        <v>450</v>
      </c>
      <c r="K960" s="123">
        <f>IF('表格编辑 '!M960="","",'表格编辑 '!M960)</f>
        <v>720</v>
      </c>
      <c r="L960" s="123" t="str">
        <f>IF('表格编辑 '!N960="","",'表格编辑 '!N960)</f>
        <v/>
      </c>
      <c r="M960" s="123" t="str">
        <f>IF('表格编辑 '!O960="","",'表格编辑 '!O960)</f>
        <v/>
      </c>
      <c r="N960" s="123" t="str">
        <f>IF('表格编辑 '!P960="","",'表格编辑 '!P960)</f>
        <v/>
      </c>
      <c r="O960" s="123" t="str">
        <f>IF('表格编辑 '!Q960="","",'表格编辑 '!Q960)</f>
        <v/>
      </c>
      <c r="P960" s="123" t="str">
        <f>IF('表格编辑 '!R960="","",'表格编辑 '!R960)</f>
        <v/>
      </c>
      <c r="Q960" s="123">
        <f>IF('表格编辑 '!S960="","",'表格编辑 '!S960)</f>
        <v>320</v>
      </c>
      <c r="R960" s="123" t="str">
        <f>IF('表格编辑 '!T960="","",'表格编辑 '!T960)</f>
        <v/>
      </c>
      <c r="S960" s="123" t="str">
        <f>IF('表格编辑 '!U960="","",'表格编辑 '!U960)</f>
        <v/>
      </c>
      <c r="T960" s="123" t="str">
        <f>IF('表格编辑 '!V960="","",'表格编辑 '!V960)</f>
        <v/>
      </c>
      <c r="U960" s="123" t="str">
        <f>IF('表格编辑 '!W960="","",'表格编辑 '!W960)</f>
        <v/>
      </c>
      <c r="V960" s="123" t="str">
        <f>IF('表格编辑 '!X960="","",'表格编辑 '!X960)</f>
        <v/>
      </c>
      <c r="W960" s="123" t="str">
        <f>IF('表格编辑 '!Y960="","",'表格编辑 '!Y960)</f>
        <v/>
      </c>
      <c r="X960" s="123" t="str">
        <f>IF('表格编辑 '!Z960="","",'表格编辑 '!Z960)</f>
        <v/>
      </c>
      <c r="Y960" s="123" t="str">
        <f>IF('表格编辑 '!AA960="","",'表格编辑 '!AA960)</f>
        <v/>
      </c>
      <c r="Z960" s="123" t="str">
        <f>IF('表格编辑 '!AB960="","",'表格编辑 '!AB960)</f>
        <v/>
      </c>
      <c r="AA960" s="123" t="str">
        <f>IF('表格编辑 '!AC960="","",'表格编辑 '!AC960)</f>
        <v/>
      </c>
      <c r="AB960" s="123" t="str">
        <f>IF('表格编辑 '!AD960="","",'表格编辑 '!AD960)</f>
        <v/>
      </c>
      <c r="AC960" s="123" t="str">
        <f>IF('表格编辑 '!AE960="","",'表格编辑 '!AE960)</f>
        <v/>
      </c>
      <c r="AD960" s="123">
        <f>IF('表格编辑 '!AF960="","",'表格编辑 '!AF960)</f>
        <v>140547</v>
      </c>
    </row>
    <row r="961" spans="1:30">
      <c r="A961" s="123">
        <f>IF('表格编辑 '!A961="","",'表格编辑 '!A961)</f>
        <v>40548</v>
      </c>
      <c r="B961" s="123">
        <f>IF('表格编辑 '!B961="","",'表格编辑 '!B961)</f>
        <v>50023</v>
      </c>
      <c r="C961" s="123">
        <f>IF('表格编辑 '!E961="","",'表格编辑 '!E961)</f>
        <v>24</v>
      </c>
      <c r="D961" s="123" t="str">
        <f>IF('表格编辑 '!F961="","",'表格编辑 '!F961)</f>
        <v>AI_born_event(RECEIVER, ARG0, ARG1, ARG2, ARG3,ARG4)</v>
      </c>
      <c r="E961" s="123" t="str">
        <f>IF('表格编辑 '!G961="","",'表格编辑 '!G961)</f>
        <v>AI_update_event(RECEIVER, ARG0, ARG1, ARG2, ARG3,ARG4)</v>
      </c>
      <c r="F961" s="123" t="str">
        <f>IF('表格编辑 '!H961="","",'表格编辑 '!H961)</f>
        <v/>
      </c>
      <c r="G961" s="123" t="str">
        <f>IF('表格编辑 '!I961="","",'表格编辑 '!I961)</f>
        <v/>
      </c>
      <c r="H961" s="123" t="str">
        <f>IF('表格编辑 '!J961="","",'表格编辑 '!J961)</f>
        <v>test_deadth_event(RECEIVER, ARG0, ARG1, ARG2, ARG3,ARG4)</v>
      </c>
      <c r="I961" s="123">
        <f>IF('表格编辑 '!K961="","",'表格编辑 '!K961)</f>
        <v>1</v>
      </c>
      <c r="J961" s="123">
        <f>IF('表格编辑 '!L961="","",'表格编辑 '!L961)</f>
        <v>432</v>
      </c>
      <c r="K961" s="123">
        <f>IF('表格编辑 '!M961="","",'表格编辑 '!M961)</f>
        <v>720</v>
      </c>
      <c r="L961" s="123" t="str">
        <f>IF('表格编辑 '!N961="","",'表格编辑 '!N961)</f>
        <v/>
      </c>
      <c r="M961" s="123" t="str">
        <f>IF('表格编辑 '!O961="","",'表格编辑 '!O961)</f>
        <v/>
      </c>
      <c r="N961" s="123" t="str">
        <f>IF('表格编辑 '!P961="","",'表格编辑 '!P961)</f>
        <v/>
      </c>
      <c r="O961" s="123" t="str">
        <f>IF('表格编辑 '!Q961="","",'表格编辑 '!Q961)</f>
        <v/>
      </c>
      <c r="P961" s="123" t="str">
        <f>IF('表格编辑 '!R961="","",'表格编辑 '!R961)</f>
        <v/>
      </c>
      <c r="Q961" s="123">
        <f>IF('表格编辑 '!S961="","",'表格编辑 '!S961)</f>
        <v>320</v>
      </c>
      <c r="R961" s="123" t="str">
        <f>IF('表格编辑 '!T961="","",'表格编辑 '!T961)</f>
        <v/>
      </c>
      <c r="S961" s="123" t="str">
        <f>IF('表格编辑 '!U961="","",'表格编辑 '!U961)</f>
        <v/>
      </c>
      <c r="T961" s="123" t="str">
        <f>IF('表格编辑 '!V961="","",'表格编辑 '!V961)</f>
        <v/>
      </c>
      <c r="U961" s="123" t="str">
        <f>IF('表格编辑 '!W961="","",'表格编辑 '!W961)</f>
        <v/>
      </c>
      <c r="V961" s="123" t="str">
        <f>IF('表格编辑 '!X961="","",'表格编辑 '!X961)</f>
        <v/>
      </c>
      <c r="W961" s="123" t="str">
        <f>IF('表格编辑 '!Y961="","",'表格编辑 '!Y961)</f>
        <v/>
      </c>
      <c r="X961" s="123" t="str">
        <f>IF('表格编辑 '!Z961="","",'表格编辑 '!Z961)</f>
        <v/>
      </c>
      <c r="Y961" s="123" t="str">
        <f>IF('表格编辑 '!AA961="","",'表格编辑 '!AA961)</f>
        <v/>
      </c>
      <c r="Z961" s="123" t="str">
        <f>IF('表格编辑 '!AB961="","",'表格编辑 '!AB961)</f>
        <v/>
      </c>
      <c r="AA961" s="123" t="str">
        <f>IF('表格编辑 '!AC961="","",'表格编辑 '!AC961)</f>
        <v/>
      </c>
      <c r="AB961" s="123" t="str">
        <f>IF('表格编辑 '!AD961="","",'表格编辑 '!AD961)</f>
        <v/>
      </c>
      <c r="AC961" s="123" t="str">
        <f>IF('表格编辑 '!AE961="","",'表格编辑 '!AE961)</f>
        <v/>
      </c>
      <c r="AD961" s="123">
        <f>IF('表格编辑 '!AF961="","",'表格编辑 '!AF961)</f>
        <v>140548</v>
      </c>
    </row>
    <row r="962" spans="1:30">
      <c r="A962" s="123">
        <f>IF('表格编辑 '!A962="","",'表格编辑 '!A962)</f>
        <v>40549</v>
      </c>
      <c r="B962" s="123">
        <f>IF('表格编辑 '!B962="","",'表格编辑 '!B962)</f>
        <v>50015</v>
      </c>
      <c r="C962" s="123">
        <f>IF('表格编辑 '!E962="","",'表格编辑 '!E962)</f>
        <v>24</v>
      </c>
      <c r="D962" s="123" t="str">
        <f>IF('表格编辑 '!F962="","",'表格编辑 '!F962)</f>
        <v>AI_born_event(RECEIVER, ARG0, ARG1, ARG2, ARG3,ARG4)</v>
      </c>
      <c r="E962" s="123" t="str">
        <f>IF('表格编辑 '!G962="","",'表格编辑 '!G962)</f>
        <v>AI_update_event(RECEIVER, ARG0, ARG1, ARG2, ARG3,ARG4)</v>
      </c>
      <c r="F962" s="123" t="str">
        <f>IF('表格编辑 '!H962="","",'表格编辑 '!H962)</f>
        <v/>
      </c>
      <c r="G962" s="123" t="str">
        <f>IF('表格编辑 '!I962="","",'表格编辑 '!I962)</f>
        <v/>
      </c>
      <c r="H962" s="123" t="str">
        <f>IF('表格编辑 '!J962="","",'表格编辑 '!J962)</f>
        <v>test_deadth_event(RECEIVER, ARG0, ARG1, ARG2, ARG3,ARG4)</v>
      </c>
      <c r="I962" s="123">
        <f>IF('表格编辑 '!K962="","",'表格编辑 '!K962)</f>
        <v>1</v>
      </c>
      <c r="J962" s="123">
        <f>IF('表格编辑 '!L962="","",'表格编辑 '!L962)</f>
        <v>696</v>
      </c>
      <c r="K962" s="123">
        <f>IF('表格编辑 '!M962="","",'表格编辑 '!M962)</f>
        <v>720</v>
      </c>
      <c r="L962" s="123" t="str">
        <f>IF('表格编辑 '!N962="","",'表格编辑 '!N962)</f>
        <v/>
      </c>
      <c r="M962" s="123" t="str">
        <f>IF('表格编辑 '!O962="","",'表格编辑 '!O962)</f>
        <v/>
      </c>
      <c r="N962" s="123" t="str">
        <f>IF('表格编辑 '!P962="","",'表格编辑 '!P962)</f>
        <v/>
      </c>
      <c r="O962" s="123" t="str">
        <f>IF('表格编辑 '!Q962="","",'表格编辑 '!Q962)</f>
        <v/>
      </c>
      <c r="P962" s="123" t="str">
        <f>IF('表格编辑 '!R962="","",'表格编辑 '!R962)</f>
        <v/>
      </c>
      <c r="Q962" s="123">
        <f>IF('表格编辑 '!S962="","",'表格编辑 '!S962)</f>
        <v>320</v>
      </c>
      <c r="R962" s="123" t="str">
        <f>IF('表格编辑 '!T962="","",'表格编辑 '!T962)</f>
        <v/>
      </c>
      <c r="S962" s="123" t="str">
        <f>IF('表格编辑 '!U962="","",'表格编辑 '!U962)</f>
        <v/>
      </c>
      <c r="T962" s="123" t="str">
        <f>IF('表格编辑 '!V962="","",'表格编辑 '!V962)</f>
        <v/>
      </c>
      <c r="U962" s="123" t="str">
        <f>IF('表格编辑 '!W962="","",'表格编辑 '!W962)</f>
        <v/>
      </c>
      <c r="V962" s="123" t="str">
        <f>IF('表格编辑 '!X962="","",'表格编辑 '!X962)</f>
        <v/>
      </c>
      <c r="W962" s="123" t="str">
        <f>IF('表格编辑 '!Y962="","",'表格编辑 '!Y962)</f>
        <v/>
      </c>
      <c r="X962" s="123" t="str">
        <f>IF('表格编辑 '!Z962="","",'表格编辑 '!Z962)</f>
        <v/>
      </c>
      <c r="Y962" s="123" t="str">
        <f>IF('表格编辑 '!AA962="","",'表格编辑 '!AA962)</f>
        <v/>
      </c>
      <c r="Z962" s="123" t="str">
        <f>IF('表格编辑 '!AB962="","",'表格编辑 '!AB962)</f>
        <v/>
      </c>
      <c r="AA962" s="123" t="str">
        <f>IF('表格编辑 '!AC962="","",'表格编辑 '!AC962)</f>
        <v/>
      </c>
      <c r="AB962" s="123" t="str">
        <f>IF('表格编辑 '!AD962="","",'表格编辑 '!AD962)</f>
        <v/>
      </c>
      <c r="AC962" s="123" t="str">
        <f>IF('表格编辑 '!AE962="","",'表格编辑 '!AE962)</f>
        <v/>
      </c>
      <c r="AD962" s="123">
        <f>IF('表格编辑 '!AF962="","",'表格编辑 '!AF962)</f>
        <v>140549</v>
      </c>
    </row>
    <row r="963" spans="1:30">
      <c r="A963" s="123">
        <f>IF('表格编辑 '!A963="","",'表格编辑 '!A963)</f>
        <v>40550</v>
      </c>
      <c r="B963" s="123">
        <f>IF('表格编辑 '!B963="","",'表格编辑 '!B963)</f>
        <v>50115</v>
      </c>
      <c r="C963" s="123">
        <f>IF('表格编辑 '!E963="","",'表格编辑 '!E963)</f>
        <v>24</v>
      </c>
      <c r="D963" s="123" t="str">
        <f>IF('表格编辑 '!F963="","",'表格编辑 '!F963)</f>
        <v>AI_born_event(RECEIVER, ARG0, ARG1, ARG2, ARG3,ARG4)</v>
      </c>
      <c r="E963" s="123" t="str">
        <f>IF('表格编辑 '!G963="","",'表格编辑 '!G963)</f>
        <v>AI_update_event(RECEIVER, ARG0, ARG1, ARG2, ARG3,ARG4)</v>
      </c>
      <c r="F963" s="123" t="str">
        <f>IF('表格编辑 '!H963="","",'表格编辑 '!H963)</f>
        <v/>
      </c>
      <c r="G963" s="123" t="str">
        <f>IF('表格编辑 '!I963="","",'表格编辑 '!I963)</f>
        <v/>
      </c>
      <c r="H963" s="123" t="str">
        <f>IF('表格编辑 '!J963="","",'表格编辑 '!J963)</f>
        <v>test_deadth_event(RECEIVER, ARG0, ARG1, ARG2, ARG3,ARG4)</v>
      </c>
      <c r="I963" s="123">
        <f>IF('表格编辑 '!K963="","",'表格编辑 '!K963)</f>
        <v>1</v>
      </c>
      <c r="J963" s="123">
        <f>IF('表格编辑 '!L963="","",'表格编辑 '!L963)</f>
        <v>138</v>
      </c>
      <c r="K963" s="123">
        <f>IF('表格编辑 '!M963="","",'表格编辑 '!M963)</f>
        <v>720</v>
      </c>
      <c r="L963" s="123" t="str">
        <f>IF('表格编辑 '!N963="","",'表格编辑 '!N963)</f>
        <v/>
      </c>
      <c r="M963" s="123" t="str">
        <f>IF('表格编辑 '!O963="","",'表格编辑 '!O963)</f>
        <v/>
      </c>
      <c r="N963" s="123" t="str">
        <f>IF('表格编辑 '!P963="","",'表格编辑 '!P963)</f>
        <v/>
      </c>
      <c r="O963" s="123" t="str">
        <f>IF('表格编辑 '!Q963="","",'表格编辑 '!Q963)</f>
        <v/>
      </c>
      <c r="P963" s="123" t="str">
        <f>IF('表格编辑 '!R963="","",'表格编辑 '!R963)</f>
        <v/>
      </c>
      <c r="Q963" s="123">
        <f>IF('表格编辑 '!S963="","",'表格编辑 '!S963)</f>
        <v>320</v>
      </c>
      <c r="R963" s="123" t="str">
        <f>IF('表格编辑 '!T963="","",'表格编辑 '!T963)</f>
        <v/>
      </c>
      <c r="S963" s="123" t="str">
        <f>IF('表格编辑 '!U963="","",'表格编辑 '!U963)</f>
        <v/>
      </c>
      <c r="T963" s="123" t="str">
        <f>IF('表格编辑 '!V963="","",'表格编辑 '!V963)</f>
        <v/>
      </c>
      <c r="U963" s="123" t="str">
        <f>IF('表格编辑 '!W963="","",'表格编辑 '!W963)</f>
        <v/>
      </c>
      <c r="V963" s="123" t="str">
        <f>IF('表格编辑 '!X963="","",'表格编辑 '!X963)</f>
        <v/>
      </c>
      <c r="W963" s="123" t="str">
        <f>IF('表格编辑 '!Y963="","",'表格编辑 '!Y963)</f>
        <v/>
      </c>
      <c r="X963" s="123" t="str">
        <f>IF('表格编辑 '!Z963="","",'表格编辑 '!Z963)</f>
        <v/>
      </c>
      <c r="Y963" s="123" t="str">
        <f>IF('表格编辑 '!AA963="","",'表格编辑 '!AA963)</f>
        <v/>
      </c>
      <c r="Z963" s="123" t="str">
        <f>IF('表格编辑 '!AB963="","",'表格编辑 '!AB963)</f>
        <v/>
      </c>
      <c r="AA963" s="123" t="str">
        <f>IF('表格编辑 '!AC963="","",'表格编辑 '!AC963)</f>
        <v/>
      </c>
      <c r="AB963" s="123" t="str">
        <f>IF('表格编辑 '!AD963="","",'表格编辑 '!AD963)</f>
        <v/>
      </c>
      <c r="AC963" s="123" t="str">
        <f>IF('表格编辑 '!AE963="","",'表格编辑 '!AE963)</f>
        <v/>
      </c>
      <c r="AD963" s="123">
        <f>IF('表格编辑 '!AF963="","",'表格编辑 '!AF963)</f>
        <v>140550</v>
      </c>
    </row>
    <row r="964" spans="1:30">
      <c r="A964" s="123">
        <f>IF('表格编辑 '!A964="","",'表格编辑 '!A964)</f>
        <v>40551</v>
      </c>
      <c r="B964" s="123">
        <f>IF('表格编辑 '!B964="","",'表格编辑 '!B964)</f>
        <v>50152</v>
      </c>
      <c r="C964" s="123">
        <f>IF('表格编辑 '!E964="","",'表格编辑 '!E964)</f>
        <v>24</v>
      </c>
      <c r="D964" s="123" t="str">
        <f>IF('表格编辑 '!F964="","",'表格编辑 '!F964)</f>
        <v>AI_born_event(RECEIVER, ARG0, ARG1, ARG2, ARG3,ARG4)</v>
      </c>
      <c r="E964" s="123" t="str">
        <f>IF('表格编辑 '!G964="","",'表格编辑 '!G964)</f>
        <v>AI_update_event(RECEIVER, ARG0, ARG1, ARG2, ARG3,ARG4)</v>
      </c>
      <c r="F964" s="123" t="str">
        <f>IF('表格编辑 '!H964="","",'表格编辑 '!H964)</f>
        <v/>
      </c>
      <c r="G964" s="123" t="str">
        <f>IF('表格编辑 '!I964="","",'表格编辑 '!I964)</f>
        <v/>
      </c>
      <c r="H964" s="123" t="str">
        <f>IF('表格编辑 '!J964="","",'表格编辑 '!J964)</f>
        <v>test_deadth_event(RECEIVER, ARG0, ARG1, ARG2, ARG3,ARG4)</v>
      </c>
      <c r="I964" s="123">
        <f>IF('表格编辑 '!K964="","",'表格编辑 '!K964)</f>
        <v>1</v>
      </c>
      <c r="J964" s="123">
        <f>IF('表格编辑 '!L964="","",'表格编辑 '!L964)</f>
        <v>100</v>
      </c>
      <c r="K964" s="123">
        <f>IF('表格编辑 '!M964="","",'表格编辑 '!M964)</f>
        <v>720</v>
      </c>
      <c r="L964" s="123" t="str">
        <f>IF('表格编辑 '!N964="","",'表格编辑 '!N964)</f>
        <v/>
      </c>
      <c r="M964" s="123" t="str">
        <f>IF('表格编辑 '!O964="","",'表格编辑 '!O964)</f>
        <v/>
      </c>
      <c r="N964" s="123" t="str">
        <f>IF('表格编辑 '!P964="","",'表格编辑 '!P964)</f>
        <v/>
      </c>
      <c r="O964" s="123" t="str">
        <f>IF('表格编辑 '!Q964="","",'表格编辑 '!Q964)</f>
        <v/>
      </c>
      <c r="P964" s="123" t="str">
        <f>IF('表格编辑 '!R964="","",'表格编辑 '!R964)</f>
        <v/>
      </c>
      <c r="Q964" s="123">
        <f>IF('表格编辑 '!S964="","",'表格编辑 '!S964)</f>
        <v>320</v>
      </c>
      <c r="R964" s="123" t="str">
        <f>IF('表格编辑 '!T964="","",'表格编辑 '!T964)</f>
        <v/>
      </c>
      <c r="S964" s="123" t="str">
        <f>IF('表格编辑 '!U964="","",'表格编辑 '!U964)</f>
        <v/>
      </c>
      <c r="T964" s="123" t="str">
        <f>IF('表格编辑 '!V964="","",'表格编辑 '!V964)</f>
        <v/>
      </c>
      <c r="U964" s="123" t="str">
        <f>IF('表格编辑 '!W964="","",'表格编辑 '!W964)</f>
        <v/>
      </c>
      <c r="V964" s="123" t="str">
        <f>IF('表格编辑 '!X964="","",'表格编辑 '!X964)</f>
        <v/>
      </c>
      <c r="W964" s="123" t="str">
        <f>IF('表格编辑 '!Y964="","",'表格编辑 '!Y964)</f>
        <v/>
      </c>
      <c r="X964" s="123" t="str">
        <f>IF('表格编辑 '!Z964="","",'表格编辑 '!Z964)</f>
        <v/>
      </c>
      <c r="Y964" s="123" t="str">
        <f>IF('表格编辑 '!AA964="","",'表格编辑 '!AA964)</f>
        <v/>
      </c>
      <c r="Z964" s="123" t="str">
        <f>IF('表格编辑 '!AB964="","",'表格编辑 '!AB964)</f>
        <v/>
      </c>
      <c r="AA964" s="123" t="str">
        <f>IF('表格编辑 '!AC964="","",'表格编辑 '!AC964)</f>
        <v/>
      </c>
      <c r="AB964" s="123" t="str">
        <f>IF('表格编辑 '!AD964="","",'表格编辑 '!AD964)</f>
        <v/>
      </c>
      <c r="AC964" s="123" t="str">
        <f>IF('表格编辑 '!AE964="","",'表格编辑 '!AE964)</f>
        <v/>
      </c>
      <c r="AD964" s="123">
        <f>IF('表格编辑 '!AF964="","",'表格编辑 '!AF964)</f>
        <v>140551</v>
      </c>
    </row>
    <row r="965" spans="1:30">
      <c r="A965" s="123">
        <f>IF('表格编辑 '!A965="","",'表格编辑 '!A965)</f>
        <v>40552</v>
      </c>
      <c r="B965" s="123">
        <f>IF('表格编辑 '!B965="","",'表格编辑 '!B965)</f>
        <v>50158</v>
      </c>
      <c r="C965" s="123">
        <f>IF('表格编辑 '!E965="","",'表格编辑 '!E965)</f>
        <v>24</v>
      </c>
      <c r="D965" s="123" t="str">
        <f>IF('表格编辑 '!F965="","",'表格编辑 '!F965)</f>
        <v>AI_born_event(RECEIVER, ARG0, ARG1, ARG2, ARG3,ARG4)</v>
      </c>
      <c r="E965" s="123" t="str">
        <f>IF('表格编辑 '!G965="","",'表格编辑 '!G965)</f>
        <v>AI_update_event(RECEIVER, ARG0, ARG1, ARG2, ARG3,ARG4)</v>
      </c>
      <c r="F965" s="123" t="str">
        <f>IF('表格编辑 '!H965="","",'表格编辑 '!H965)</f>
        <v/>
      </c>
      <c r="G965" s="123" t="str">
        <f>IF('表格编辑 '!I965="","",'表格编辑 '!I965)</f>
        <v/>
      </c>
      <c r="H965" s="123" t="str">
        <f>IF('表格编辑 '!J965="","",'表格编辑 '!J965)</f>
        <v>test_deadth_event(RECEIVER, ARG0, ARG1, ARG2, ARG3,ARG4)</v>
      </c>
      <c r="I965" s="123">
        <f>IF('表格编辑 '!K965="","",'表格编辑 '!K965)</f>
        <v>1</v>
      </c>
      <c r="J965" s="123">
        <f>IF('表格编辑 '!L965="","",'表格编辑 '!L965)</f>
        <v>460</v>
      </c>
      <c r="K965" s="123">
        <f>IF('表格编辑 '!M965="","",'表格编辑 '!M965)</f>
        <v>720</v>
      </c>
      <c r="L965" s="123" t="str">
        <f>IF('表格编辑 '!N965="","",'表格编辑 '!N965)</f>
        <v/>
      </c>
      <c r="M965" s="123" t="str">
        <f>IF('表格编辑 '!O965="","",'表格编辑 '!O965)</f>
        <v/>
      </c>
      <c r="N965" s="123" t="str">
        <f>IF('表格编辑 '!P965="","",'表格编辑 '!P965)</f>
        <v/>
      </c>
      <c r="O965" s="123" t="str">
        <f>IF('表格编辑 '!Q965="","",'表格编辑 '!Q965)</f>
        <v/>
      </c>
      <c r="P965" s="123" t="str">
        <f>IF('表格编辑 '!R965="","",'表格编辑 '!R965)</f>
        <v/>
      </c>
      <c r="Q965" s="123">
        <f>IF('表格编辑 '!S965="","",'表格编辑 '!S965)</f>
        <v>320</v>
      </c>
      <c r="R965" s="123" t="str">
        <f>IF('表格编辑 '!T965="","",'表格编辑 '!T965)</f>
        <v/>
      </c>
      <c r="S965" s="123" t="str">
        <f>IF('表格编辑 '!U965="","",'表格编辑 '!U965)</f>
        <v/>
      </c>
      <c r="T965" s="123" t="str">
        <f>IF('表格编辑 '!V965="","",'表格编辑 '!V965)</f>
        <v/>
      </c>
      <c r="U965" s="123" t="str">
        <f>IF('表格编辑 '!W965="","",'表格编辑 '!W965)</f>
        <v/>
      </c>
      <c r="V965" s="123" t="str">
        <f>IF('表格编辑 '!X965="","",'表格编辑 '!X965)</f>
        <v/>
      </c>
      <c r="W965" s="123" t="str">
        <f>IF('表格编辑 '!Y965="","",'表格编辑 '!Y965)</f>
        <v/>
      </c>
      <c r="X965" s="123" t="str">
        <f>IF('表格编辑 '!Z965="","",'表格编辑 '!Z965)</f>
        <v/>
      </c>
      <c r="Y965" s="123" t="str">
        <f>IF('表格编辑 '!AA965="","",'表格编辑 '!AA965)</f>
        <v/>
      </c>
      <c r="Z965" s="123" t="str">
        <f>IF('表格编辑 '!AB965="","",'表格编辑 '!AB965)</f>
        <v/>
      </c>
      <c r="AA965" s="123" t="str">
        <f>IF('表格编辑 '!AC965="","",'表格编辑 '!AC965)</f>
        <v/>
      </c>
      <c r="AB965" s="123" t="str">
        <f>IF('表格编辑 '!AD965="","",'表格编辑 '!AD965)</f>
        <v/>
      </c>
      <c r="AC965" s="123" t="str">
        <f>IF('表格编辑 '!AE965="","",'表格编辑 '!AE965)</f>
        <v/>
      </c>
      <c r="AD965" s="123">
        <f>IF('表格编辑 '!AF965="","",'表格编辑 '!AF965)</f>
        <v>140552</v>
      </c>
    </row>
    <row r="966" spans="1:30">
      <c r="A966" s="123">
        <f>IF('表格编辑 '!A966="","",'表格编辑 '!A966)</f>
        <v>40553</v>
      </c>
      <c r="B966" s="123">
        <f>IF('表格编辑 '!B966="","",'表格编辑 '!B966)</f>
        <v>50003</v>
      </c>
      <c r="C966" s="123">
        <f>IF('表格编辑 '!E966="","",'表格编辑 '!E966)</f>
        <v>24</v>
      </c>
      <c r="D966" s="123" t="str">
        <f>IF('表格编辑 '!F966="","",'表格编辑 '!F966)</f>
        <v>AI_born_event(RECEIVER, ARG0, ARG1, ARG2, ARG3,ARG4)</v>
      </c>
      <c r="E966" s="123" t="str">
        <f>IF('表格编辑 '!G966="","",'表格编辑 '!G966)</f>
        <v>AI_update_event(RECEIVER, ARG0, ARG1, ARG2, ARG3,ARG4)</v>
      </c>
      <c r="F966" s="123" t="str">
        <f>IF('表格编辑 '!H966="","",'表格编辑 '!H966)</f>
        <v/>
      </c>
      <c r="G966" s="123" t="str">
        <f>IF('表格编辑 '!I966="","",'表格编辑 '!I966)</f>
        <v/>
      </c>
      <c r="H966" s="123" t="str">
        <f>IF('表格编辑 '!J966="","",'表格编辑 '!J966)</f>
        <v>test_deadth_event(RECEIVER, ARG0, ARG1, ARG2, ARG3,ARG4)</v>
      </c>
      <c r="I966" s="123">
        <f>IF('表格编辑 '!K966="","",'表格编辑 '!K966)</f>
        <v>1</v>
      </c>
      <c r="J966" s="123">
        <f>IF('表格编辑 '!L966="","",'表格编辑 '!L966)</f>
        <v>428</v>
      </c>
      <c r="K966" s="123">
        <f>IF('表格编辑 '!M966="","",'表格编辑 '!M966)</f>
        <v>720</v>
      </c>
      <c r="L966" s="123" t="str">
        <f>IF('表格编辑 '!N966="","",'表格编辑 '!N966)</f>
        <v/>
      </c>
      <c r="M966" s="123" t="str">
        <f>IF('表格编辑 '!O966="","",'表格编辑 '!O966)</f>
        <v/>
      </c>
      <c r="N966" s="123" t="str">
        <f>IF('表格编辑 '!P966="","",'表格编辑 '!P966)</f>
        <v/>
      </c>
      <c r="O966" s="123" t="str">
        <f>IF('表格编辑 '!Q966="","",'表格编辑 '!Q966)</f>
        <v/>
      </c>
      <c r="P966" s="123" t="str">
        <f>IF('表格编辑 '!R966="","",'表格编辑 '!R966)</f>
        <v/>
      </c>
      <c r="Q966" s="123">
        <f>IF('表格编辑 '!S966="","",'表格编辑 '!S966)</f>
        <v>320</v>
      </c>
      <c r="R966" s="123" t="str">
        <f>IF('表格编辑 '!T966="","",'表格编辑 '!T966)</f>
        <v/>
      </c>
      <c r="S966" s="123" t="str">
        <f>IF('表格编辑 '!U966="","",'表格编辑 '!U966)</f>
        <v/>
      </c>
      <c r="T966" s="123" t="str">
        <f>IF('表格编辑 '!V966="","",'表格编辑 '!V966)</f>
        <v/>
      </c>
      <c r="U966" s="123" t="str">
        <f>IF('表格编辑 '!W966="","",'表格编辑 '!W966)</f>
        <v/>
      </c>
      <c r="V966" s="123" t="str">
        <f>IF('表格编辑 '!X966="","",'表格编辑 '!X966)</f>
        <v/>
      </c>
      <c r="W966" s="123" t="str">
        <f>IF('表格编辑 '!Y966="","",'表格编辑 '!Y966)</f>
        <v/>
      </c>
      <c r="X966" s="123" t="str">
        <f>IF('表格编辑 '!Z966="","",'表格编辑 '!Z966)</f>
        <v/>
      </c>
      <c r="Y966" s="123" t="str">
        <f>IF('表格编辑 '!AA966="","",'表格编辑 '!AA966)</f>
        <v/>
      </c>
      <c r="Z966" s="123" t="str">
        <f>IF('表格编辑 '!AB966="","",'表格编辑 '!AB966)</f>
        <v/>
      </c>
      <c r="AA966" s="123" t="str">
        <f>IF('表格编辑 '!AC966="","",'表格编辑 '!AC966)</f>
        <v/>
      </c>
      <c r="AB966" s="123" t="str">
        <f>IF('表格编辑 '!AD966="","",'表格编辑 '!AD966)</f>
        <v/>
      </c>
      <c r="AC966" s="123" t="str">
        <f>IF('表格编辑 '!AE966="","",'表格编辑 '!AE966)</f>
        <v/>
      </c>
      <c r="AD966" s="123">
        <f>IF('表格编辑 '!AF966="","",'表格编辑 '!AF966)</f>
        <v>140553</v>
      </c>
    </row>
    <row r="967" spans="1:30">
      <c r="A967" s="123">
        <f>IF('表格编辑 '!A967="","",'表格编辑 '!A967)</f>
        <v>40554</v>
      </c>
      <c r="B967" s="123">
        <f>IF('表格编辑 '!B967="","",'表格编辑 '!B967)</f>
        <v>50119</v>
      </c>
      <c r="C967" s="123">
        <f>IF('表格编辑 '!E967="","",'表格编辑 '!E967)</f>
        <v>24</v>
      </c>
      <c r="D967" s="123" t="str">
        <f>IF('表格编辑 '!F967="","",'表格编辑 '!F967)</f>
        <v>AI_born_event(RECEIVER, ARG0, ARG1, ARG2, ARG3,ARG4)</v>
      </c>
      <c r="E967" s="123" t="str">
        <f>IF('表格编辑 '!G967="","",'表格编辑 '!G967)</f>
        <v>AI_update_event(RECEIVER, ARG0, ARG1, ARG2, ARG3,ARG4)</v>
      </c>
      <c r="F967" s="123" t="str">
        <f>IF('表格编辑 '!H967="","",'表格编辑 '!H967)</f>
        <v/>
      </c>
      <c r="G967" s="123" t="str">
        <f>IF('表格编辑 '!I967="","",'表格编辑 '!I967)</f>
        <v/>
      </c>
      <c r="H967" s="123" t="str">
        <f>IF('表格编辑 '!J967="","",'表格编辑 '!J967)</f>
        <v>test_deadth_event(RECEIVER, ARG0, ARG1, ARG2, ARG3,ARG4)</v>
      </c>
      <c r="I967" s="123">
        <f>IF('表格编辑 '!K967="","",'表格编辑 '!K967)</f>
        <v>1</v>
      </c>
      <c r="J967" s="123">
        <f>IF('表格编辑 '!L967="","",'表格编辑 '!L967)</f>
        <v>358</v>
      </c>
      <c r="K967" s="123">
        <f>IF('表格编辑 '!M967="","",'表格编辑 '!M967)</f>
        <v>720</v>
      </c>
      <c r="L967" s="123" t="str">
        <f>IF('表格编辑 '!N967="","",'表格编辑 '!N967)</f>
        <v/>
      </c>
      <c r="M967" s="123" t="str">
        <f>IF('表格编辑 '!O967="","",'表格编辑 '!O967)</f>
        <v/>
      </c>
      <c r="N967" s="123" t="str">
        <f>IF('表格编辑 '!P967="","",'表格编辑 '!P967)</f>
        <v/>
      </c>
      <c r="O967" s="123" t="str">
        <f>IF('表格编辑 '!Q967="","",'表格编辑 '!Q967)</f>
        <v/>
      </c>
      <c r="P967" s="123" t="str">
        <f>IF('表格编辑 '!R967="","",'表格编辑 '!R967)</f>
        <v/>
      </c>
      <c r="Q967" s="123">
        <f>IF('表格编辑 '!S967="","",'表格编辑 '!S967)</f>
        <v>320</v>
      </c>
      <c r="R967" s="123" t="str">
        <f>IF('表格编辑 '!T967="","",'表格编辑 '!T967)</f>
        <v/>
      </c>
      <c r="S967" s="123" t="str">
        <f>IF('表格编辑 '!U967="","",'表格编辑 '!U967)</f>
        <v/>
      </c>
      <c r="T967" s="123" t="str">
        <f>IF('表格编辑 '!V967="","",'表格编辑 '!V967)</f>
        <v/>
      </c>
      <c r="U967" s="123" t="str">
        <f>IF('表格编辑 '!W967="","",'表格编辑 '!W967)</f>
        <v/>
      </c>
      <c r="V967" s="123" t="str">
        <f>IF('表格编辑 '!X967="","",'表格编辑 '!X967)</f>
        <v/>
      </c>
      <c r="W967" s="123" t="str">
        <f>IF('表格编辑 '!Y967="","",'表格编辑 '!Y967)</f>
        <v/>
      </c>
      <c r="X967" s="123" t="str">
        <f>IF('表格编辑 '!Z967="","",'表格编辑 '!Z967)</f>
        <v/>
      </c>
      <c r="Y967" s="123" t="str">
        <f>IF('表格编辑 '!AA967="","",'表格编辑 '!AA967)</f>
        <v/>
      </c>
      <c r="Z967" s="123" t="str">
        <f>IF('表格编辑 '!AB967="","",'表格编辑 '!AB967)</f>
        <v/>
      </c>
      <c r="AA967" s="123" t="str">
        <f>IF('表格编辑 '!AC967="","",'表格编辑 '!AC967)</f>
        <v/>
      </c>
      <c r="AB967" s="123" t="str">
        <f>IF('表格编辑 '!AD967="","",'表格编辑 '!AD967)</f>
        <v/>
      </c>
      <c r="AC967" s="123" t="str">
        <f>IF('表格编辑 '!AE967="","",'表格编辑 '!AE967)</f>
        <v/>
      </c>
      <c r="AD967" s="123">
        <f>IF('表格编辑 '!AF967="","",'表格编辑 '!AF967)</f>
        <v>140554</v>
      </c>
    </row>
    <row r="968" spans="1:30">
      <c r="A968" s="123">
        <f>IF('表格编辑 '!A968="","",'表格编辑 '!A968)</f>
        <v>40555</v>
      </c>
      <c r="B968" s="123">
        <f>IF('表格编辑 '!B968="","",'表格编辑 '!B968)</f>
        <v>50121</v>
      </c>
      <c r="C968" s="123">
        <f>IF('表格编辑 '!E968="","",'表格编辑 '!E968)</f>
        <v>24</v>
      </c>
      <c r="D968" s="123" t="str">
        <f>IF('表格编辑 '!F968="","",'表格编辑 '!F968)</f>
        <v>AI_born_event(RECEIVER, ARG0, ARG1, ARG2, ARG3,ARG4)</v>
      </c>
      <c r="E968" s="123" t="str">
        <f>IF('表格编辑 '!G968="","",'表格编辑 '!G968)</f>
        <v>AI_update_event(RECEIVER, ARG0, ARG1, ARG2, ARG3,ARG4)</v>
      </c>
      <c r="F968" s="123" t="str">
        <f>IF('表格编辑 '!H968="","",'表格编辑 '!H968)</f>
        <v/>
      </c>
      <c r="G968" s="123" t="str">
        <f>IF('表格编辑 '!I968="","",'表格编辑 '!I968)</f>
        <v/>
      </c>
      <c r="H968" s="123" t="str">
        <f>IF('表格编辑 '!J968="","",'表格编辑 '!J968)</f>
        <v>test_deadth_event(RECEIVER, ARG0, ARG1, ARG2, ARG3,ARG4)</v>
      </c>
      <c r="I968" s="123">
        <f>IF('表格编辑 '!K968="","",'表格编辑 '!K968)</f>
        <v>1</v>
      </c>
      <c r="J968" s="123">
        <f>IF('表格编辑 '!L968="","",'表格编辑 '!L968)</f>
        <v>190</v>
      </c>
      <c r="K968" s="123">
        <f>IF('表格编辑 '!M968="","",'表格编辑 '!M968)</f>
        <v>720</v>
      </c>
      <c r="L968" s="123" t="str">
        <f>IF('表格编辑 '!N968="","",'表格编辑 '!N968)</f>
        <v/>
      </c>
      <c r="M968" s="123" t="str">
        <f>IF('表格编辑 '!O968="","",'表格编辑 '!O968)</f>
        <v/>
      </c>
      <c r="N968" s="123" t="str">
        <f>IF('表格编辑 '!P968="","",'表格编辑 '!P968)</f>
        <v/>
      </c>
      <c r="O968" s="123" t="str">
        <f>IF('表格编辑 '!Q968="","",'表格编辑 '!Q968)</f>
        <v/>
      </c>
      <c r="P968" s="123" t="str">
        <f>IF('表格编辑 '!R968="","",'表格编辑 '!R968)</f>
        <v/>
      </c>
      <c r="Q968" s="123">
        <f>IF('表格编辑 '!S968="","",'表格编辑 '!S968)</f>
        <v>320</v>
      </c>
      <c r="R968" s="123" t="str">
        <f>IF('表格编辑 '!T968="","",'表格编辑 '!T968)</f>
        <v/>
      </c>
      <c r="S968" s="123" t="str">
        <f>IF('表格编辑 '!U968="","",'表格编辑 '!U968)</f>
        <v/>
      </c>
      <c r="T968" s="123" t="str">
        <f>IF('表格编辑 '!V968="","",'表格编辑 '!V968)</f>
        <v/>
      </c>
      <c r="U968" s="123" t="str">
        <f>IF('表格编辑 '!W968="","",'表格编辑 '!W968)</f>
        <v/>
      </c>
      <c r="V968" s="123" t="str">
        <f>IF('表格编辑 '!X968="","",'表格编辑 '!X968)</f>
        <v/>
      </c>
      <c r="W968" s="123" t="str">
        <f>IF('表格编辑 '!Y968="","",'表格编辑 '!Y968)</f>
        <v/>
      </c>
      <c r="X968" s="123" t="str">
        <f>IF('表格编辑 '!Z968="","",'表格编辑 '!Z968)</f>
        <v/>
      </c>
      <c r="Y968" s="123" t="str">
        <f>IF('表格编辑 '!AA968="","",'表格编辑 '!AA968)</f>
        <v/>
      </c>
      <c r="Z968" s="123" t="str">
        <f>IF('表格编辑 '!AB968="","",'表格编辑 '!AB968)</f>
        <v/>
      </c>
      <c r="AA968" s="123" t="str">
        <f>IF('表格编辑 '!AC968="","",'表格编辑 '!AC968)</f>
        <v/>
      </c>
      <c r="AB968" s="123" t="str">
        <f>IF('表格编辑 '!AD968="","",'表格编辑 '!AD968)</f>
        <v/>
      </c>
      <c r="AC968" s="123" t="str">
        <f>IF('表格编辑 '!AE968="","",'表格编辑 '!AE968)</f>
        <v/>
      </c>
      <c r="AD968" s="123">
        <f>IF('表格编辑 '!AF968="","",'表格编辑 '!AF968)</f>
        <v>140555</v>
      </c>
    </row>
    <row r="969" spans="1:30">
      <c r="A969" s="123">
        <f>IF('表格编辑 '!A969="","",'表格编辑 '!A969)</f>
        <v>40556</v>
      </c>
      <c r="B969" s="123">
        <f>IF('表格编辑 '!B969="","",'表格编辑 '!B969)</f>
        <v>50022</v>
      </c>
      <c r="C969" s="123">
        <f>IF('表格编辑 '!E969="","",'表格编辑 '!E969)</f>
        <v>29</v>
      </c>
      <c r="D969" s="123" t="str">
        <f>IF('表格编辑 '!F969="","",'表格编辑 '!F969)</f>
        <v>AI_born_event(RECEIVER, ARG0, ARG1, ARG2, ARG3,ARG4)</v>
      </c>
      <c r="E969" s="123" t="str">
        <f>IF('表格编辑 '!G969="","",'表格编辑 '!G969)</f>
        <v>AI_update_event(RECEIVER, ARG0, ARG1, ARG2, ARG3,ARG4)</v>
      </c>
      <c r="F969" s="123" t="str">
        <f>IF('表格编辑 '!H969="","",'表格编辑 '!H969)</f>
        <v/>
      </c>
      <c r="G969" s="123" t="str">
        <f>IF('表格编辑 '!I969="","",'表格编辑 '!I969)</f>
        <v/>
      </c>
      <c r="H969" s="123" t="str">
        <f>IF('表格编辑 '!J969="","",'表格编辑 '!J969)</f>
        <v>test_deadth_event(RECEIVER, ARG0, ARG1, ARG2, ARG3,ARG4)</v>
      </c>
      <c r="I969" s="123">
        <f>IF('表格编辑 '!K969="","",'表格编辑 '!K969)</f>
        <v>1</v>
      </c>
      <c r="J969" s="123">
        <f>IF('表格编辑 '!L969="","",'表格编辑 '!L969)</f>
        <v>304</v>
      </c>
      <c r="K969" s="123">
        <f>IF('表格编辑 '!M969="","",'表格编辑 '!M969)</f>
        <v>870</v>
      </c>
      <c r="L969" s="123" t="str">
        <f>IF('表格编辑 '!N969="","",'表格编辑 '!N969)</f>
        <v/>
      </c>
      <c r="M969" s="123" t="str">
        <f>IF('表格编辑 '!O969="","",'表格编辑 '!O969)</f>
        <v/>
      </c>
      <c r="N969" s="123" t="str">
        <f>IF('表格编辑 '!P969="","",'表格编辑 '!P969)</f>
        <v/>
      </c>
      <c r="O969" s="123" t="str">
        <f>IF('表格编辑 '!Q969="","",'表格编辑 '!Q969)</f>
        <v/>
      </c>
      <c r="P969" s="123" t="str">
        <f>IF('表格编辑 '!R969="","",'表格编辑 '!R969)</f>
        <v/>
      </c>
      <c r="Q969" s="123">
        <f>IF('表格编辑 '!S969="","",'表格编辑 '!S969)</f>
        <v>320</v>
      </c>
      <c r="R969" s="123" t="str">
        <f>IF('表格编辑 '!T969="","",'表格编辑 '!T969)</f>
        <v/>
      </c>
      <c r="S969" s="123" t="str">
        <f>IF('表格编辑 '!U969="","",'表格编辑 '!U969)</f>
        <v/>
      </c>
      <c r="T969" s="123" t="str">
        <f>IF('表格编辑 '!V969="","",'表格编辑 '!V969)</f>
        <v/>
      </c>
      <c r="U969" s="123" t="str">
        <f>IF('表格编辑 '!W969="","",'表格编辑 '!W969)</f>
        <v/>
      </c>
      <c r="V969" s="123" t="str">
        <f>IF('表格编辑 '!X969="","",'表格编辑 '!X969)</f>
        <v/>
      </c>
      <c r="W969" s="123" t="str">
        <f>IF('表格编辑 '!Y969="","",'表格编辑 '!Y969)</f>
        <v/>
      </c>
      <c r="X969" s="123" t="str">
        <f>IF('表格编辑 '!Z969="","",'表格编辑 '!Z969)</f>
        <v/>
      </c>
      <c r="Y969" s="123" t="str">
        <f>IF('表格编辑 '!AA969="","",'表格编辑 '!AA969)</f>
        <v/>
      </c>
      <c r="Z969" s="123" t="str">
        <f>IF('表格编辑 '!AB969="","",'表格编辑 '!AB969)</f>
        <v/>
      </c>
      <c r="AA969" s="123" t="str">
        <f>IF('表格编辑 '!AC969="","",'表格编辑 '!AC969)</f>
        <v/>
      </c>
      <c r="AB969" s="123" t="str">
        <f>IF('表格编辑 '!AD969="","",'表格编辑 '!AD969)</f>
        <v/>
      </c>
      <c r="AC969" s="123" t="str">
        <f>IF('表格编辑 '!AE969="","",'表格编辑 '!AE969)</f>
        <v/>
      </c>
      <c r="AD969" s="123">
        <f>IF('表格编辑 '!AF969="","",'表格编辑 '!AF969)</f>
        <v>140556</v>
      </c>
    </row>
    <row r="970" spans="1:30">
      <c r="A970" s="123">
        <f>IF('表格编辑 '!A970="","",'表格编辑 '!A970)</f>
        <v>40557</v>
      </c>
      <c r="B970" s="123">
        <f>IF('表格编辑 '!B970="","",'表格编辑 '!B970)</f>
        <v>50103</v>
      </c>
      <c r="C970" s="123">
        <f>IF('表格编辑 '!E970="","",'表格编辑 '!E970)</f>
        <v>29</v>
      </c>
      <c r="D970" s="123" t="str">
        <f>IF('表格编辑 '!F970="","",'表格编辑 '!F970)</f>
        <v>AI_born_event(RECEIVER, ARG0, ARG1, ARG2, ARG3,ARG4)</v>
      </c>
      <c r="E970" s="123" t="str">
        <f>IF('表格编辑 '!G970="","",'表格编辑 '!G970)</f>
        <v>AI_update_event(RECEIVER, ARG0, ARG1, ARG2, ARG3,ARG4)</v>
      </c>
      <c r="F970" s="123" t="str">
        <f>IF('表格编辑 '!H970="","",'表格编辑 '!H970)</f>
        <v/>
      </c>
      <c r="G970" s="123" t="str">
        <f>IF('表格编辑 '!I970="","",'表格编辑 '!I970)</f>
        <v/>
      </c>
      <c r="H970" s="123" t="str">
        <f>IF('表格编辑 '!J970="","",'表格编辑 '!J970)</f>
        <v>test_deadth_event(RECEIVER, ARG0, ARG1, ARG2, ARG3,ARG4)</v>
      </c>
      <c r="I970" s="123">
        <f>IF('表格编辑 '!K970="","",'表格编辑 '!K970)</f>
        <v>1</v>
      </c>
      <c r="J970" s="123">
        <f>IF('表格编辑 '!L970="","",'表格编辑 '!L970)</f>
        <v>-212</v>
      </c>
      <c r="K970" s="123">
        <f>IF('表格编辑 '!M970="","",'表格编辑 '!M970)</f>
        <v>870</v>
      </c>
      <c r="L970" s="123" t="str">
        <f>IF('表格编辑 '!N970="","",'表格编辑 '!N970)</f>
        <v/>
      </c>
      <c r="M970" s="123" t="str">
        <f>IF('表格编辑 '!O970="","",'表格编辑 '!O970)</f>
        <v/>
      </c>
      <c r="N970" s="123" t="str">
        <f>IF('表格编辑 '!P970="","",'表格编辑 '!P970)</f>
        <v/>
      </c>
      <c r="O970" s="123" t="str">
        <f>IF('表格编辑 '!Q970="","",'表格编辑 '!Q970)</f>
        <v/>
      </c>
      <c r="P970" s="123" t="str">
        <f>IF('表格编辑 '!R970="","",'表格编辑 '!R970)</f>
        <v/>
      </c>
      <c r="Q970" s="123">
        <f>IF('表格编辑 '!S970="","",'表格编辑 '!S970)</f>
        <v>320</v>
      </c>
      <c r="R970" s="123" t="str">
        <f>IF('表格编辑 '!T970="","",'表格编辑 '!T970)</f>
        <v/>
      </c>
      <c r="S970" s="123" t="str">
        <f>IF('表格编辑 '!U970="","",'表格编辑 '!U970)</f>
        <v/>
      </c>
      <c r="T970" s="123" t="str">
        <f>IF('表格编辑 '!V970="","",'表格编辑 '!V970)</f>
        <v/>
      </c>
      <c r="U970" s="123" t="str">
        <f>IF('表格编辑 '!W970="","",'表格编辑 '!W970)</f>
        <v/>
      </c>
      <c r="V970" s="123" t="str">
        <f>IF('表格编辑 '!X970="","",'表格编辑 '!X970)</f>
        <v/>
      </c>
      <c r="W970" s="123" t="str">
        <f>IF('表格编辑 '!Y970="","",'表格编辑 '!Y970)</f>
        <v/>
      </c>
      <c r="X970" s="123" t="str">
        <f>IF('表格编辑 '!Z970="","",'表格编辑 '!Z970)</f>
        <v/>
      </c>
      <c r="Y970" s="123" t="str">
        <f>IF('表格编辑 '!AA970="","",'表格编辑 '!AA970)</f>
        <v/>
      </c>
      <c r="Z970" s="123" t="str">
        <f>IF('表格编辑 '!AB970="","",'表格编辑 '!AB970)</f>
        <v/>
      </c>
      <c r="AA970" s="123" t="str">
        <f>IF('表格编辑 '!AC970="","",'表格编辑 '!AC970)</f>
        <v/>
      </c>
      <c r="AB970" s="123" t="str">
        <f>IF('表格编辑 '!AD970="","",'表格编辑 '!AD970)</f>
        <v/>
      </c>
      <c r="AC970" s="123" t="str">
        <f>IF('表格编辑 '!AE970="","",'表格编辑 '!AE970)</f>
        <v/>
      </c>
      <c r="AD970" s="123">
        <f>IF('表格编辑 '!AF970="","",'表格编辑 '!AF970)</f>
        <v>140557</v>
      </c>
    </row>
    <row r="971" spans="1:30">
      <c r="A971" s="123">
        <f>IF('表格编辑 '!A971="","",'表格编辑 '!A971)</f>
        <v>40558</v>
      </c>
      <c r="B971" s="123">
        <f>IF('表格编辑 '!B971="","",'表格编辑 '!B971)</f>
        <v>50016</v>
      </c>
      <c r="C971" s="123">
        <f>IF('表格编辑 '!E971="","",'表格编辑 '!E971)</f>
        <v>29</v>
      </c>
      <c r="D971" s="123" t="str">
        <f>IF('表格编辑 '!F971="","",'表格编辑 '!F971)</f>
        <v>AI_born_event(RECEIVER, ARG0, ARG1, ARG2, ARG3,ARG4)</v>
      </c>
      <c r="E971" s="123" t="str">
        <f>IF('表格编辑 '!G971="","",'表格编辑 '!G971)</f>
        <v>AI_update_event(RECEIVER, ARG0, ARG1, ARG2, ARG3,ARG4)</v>
      </c>
      <c r="F971" s="123" t="str">
        <f>IF('表格编辑 '!H971="","",'表格编辑 '!H971)</f>
        <v/>
      </c>
      <c r="G971" s="123" t="str">
        <f>IF('表格编辑 '!I971="","",'表格编辑 '!I971)</f>
        <v/>
      </c>
      <c r="H971" s="123" t="str">
        <f>IF('表格编辑 '!J971="","",'表格编辑 '!J971)</f>
        <v>test_deadth_event(RECEIVER, ARG0, ARG1, ARG2, ARG3,ARG4)</v>
      </c>
      <c r="I971" s="123">
        <f>IF('表格编辑 '!K971="","",'表格编辑 '!K971)</f>
        <v>1</v>
      </c>
      <c r="J971" s="123">
        <f>IF('表格编辑 '!L971="","",'表格编辑 '!L971)</f>
        <v>486</v>
      </c>
      <c r="K971" s="123">
        <f>IF('表格编辑 '!M971="","",'表格编辑 '!M971)</f>
        <v>870</v>
      </c>
      <c r="L971" s="123" t="str">
        <f>IF('表格编辑 '!N971="","",'表格编辑 '!N971)</f>
        <v/>
      </c>
      <c r="M971" s="123" t="str">
        <f>IF('表格编辑 '!O971="","",'表格编辑 '!O971)</f>
        <v/>
      </c>
      <c r="N971" s="123" t="str">
        <f>IF('表格编辑 '!P971="","",'表格编辑 '!P971)</f>
        <v/>
      </c>
      <c r="O971" s="123" t="str">
        <f>IF('表格编辑 '!Q971="","",'表格编辑 '!Q971)</f>
        <v/>
      </c>
      <c r="P971" s="123" t="str">
        <f>IF('表格编辑 '!R971="","",'表格编辑 '!R971)</f>
        <v/>
      </c>
      <c r="Q971" s="123">
        <f>IF('表格编辑 '!S971="","",'表格编辑 '!S971)</f>
        <v>320</v>
      </c>
      <c r="R971" s="123" t="str">
        <f>IF('表格编辑 '!T971="","",'表格编辑 '!T971)</f>
        <v/>
      </c>
      <c r="S971" s="123" t="str">
        <f>IF('表格编辑 '!U971="","",'表格编辑 '!U971)</f>
        <v/>
      </c>
      <c r="T971" s="123" t="str">
        <f>IF('表格编辑 '!V971="","",'表格编辑 '!V971)</f>
        <v/>
      </c>
      <c r="U971" s="123" t="str">
        <f>IF('表格编辑 '!W971="","",'表格编辑 '!W971)</f>
        <v/>
      </c>
      <c r="V971" s="123" t="str">
        <f>IF('表格编辑 '!X971="","",'表格编辑 '!X971)</f>
        <v/>
      </c>
      <c r="W971" s="123" t="str">
        <f>IF('表格编辑 '!Y971="","",'表格编辑 '!Y971)</f>
        <v/>
      </c>
      <c r="X971" s="123" t="str">
        <f>IF('表格编辑 '!Z971="","",'表格编辑 '!Z971)</f>
        <v/>
      </c>
      <c r="Y971" s="123" t="str">
        <f>IF('表格编辑 '!AA971="","",'表格编辑 '!AA971)</f>
        <v/>
      </c>
      <c r="Z971" s="123" t="str">
        <f>IF('表格编辑 '!AB971="","",'表格编辑 '!AB971)</f>
        <v/>
      </c>
      <c r="AA971" s="123" t="str">
        <f>IF('表格编辑 '!AC971="","",'表格编辑 '!AC971)</f>
        <v/>
      </c>
      <c r="AB971" s="123" t="str">
        <f>IF('表格编辑 '!AD971="","",'表格编辑 '!AD971)</f>
        <v/>
      </c>
      <c r="AC971" s="123" t="str">
        <f>IF('表格编辑 '!AE971="","",'表格编辑 '!AE971)</f>
        <v/>
      </c>
      <c r="AD971" s="123">
        <f>IF('表格编辑 '!AF971="","",'表格编辑 '!AF971)</f>
        <v>140558</v>
      </c>
    </row>
    <row r="972" spans="1:30">
      <c r="A972" s="123">
        <f>IF('表格编辑 '!A972="","",'表格编辑 '!A972)</f>
        <v>40559</v>
      </c>
      <c r="B972" s="123">
        <f>IF('表格编辑 '!B972="","",'表格编辑 '!B972)</f>
        <v>50133</v>
      </c>
      <c r="C972" s="123">
        <f>IF('表格编辑 '!E972="","",'表格编辑 '!E972)</f>
        <v>29</v>
      </c>
      <c r="D972" s="123" t="str">
        <f>IF('表格编辑 '!F972="","",'表格编辑 '!F972)</f>
        <v>AI_born_event(RECEIVER, ARG0, ARG1, ARG2, ARG3,ARG4)</v>
      </c>
      <c r="E972" s="123" t="str">
        <f>IF('表格编辑 '!G972="","",'表格编辑 '!G972)</f>
        <v>AI_update_event(RECEIVER, ARG0, ARG1, ARG2, ARG3,ARG4)</v>
      </c>
      <c r="F972" s="123" t="str">
        <f>IF('表格编辑 '!H972="","",'表格编辑 '!H972)</f>
        <v/>
      </c>
      <c r="G972" s="123" t="str">
        <f>IF('表格编辑 '!I972="","",'表格编辑 '!I972)</f>
        <v/>
      </c>
      <c r="H972" s="123" t="str">
        <f>IF('表格编辑 '!J972="","",'表格编辑 '!J972)</f>
        <v>test_deadth_event(RECEIVER, ARG0, ARG1, ARG2, ARG3,ARG4)</v>
      </c>
      <c r="I972" s="123">
        <f>IF('表格编辑 '!K972="","",'表格编辑 '!K972)</f>
        <v>1</v>
      </c>
      <c r="J972" s="123">
        <f>IF('表格编辑 '!L972="","",'表格编辑 '!L972)</f>
        <v>-254</v>
      </c>
      <c r="K972" s="123">
        <f>IF('表格编辑 '!M972="","",'表格编辑 '!M972)</f>
        <v>870</v>
      </c>
      <c r="L972" s="123" t="str">
        <f>IF('表格编辑 '!N972="","",'表格编辑 '!N972)</f>
        <v/>
      </c>
      <c r="M972" s="123" t="str">
        <f>IF('表格编辑 '!O972="","",'表格编辑 '!O972)</f>
        <v/>
      </c>
      <c r="N972" s="123" t="str">
        <f>IF('表格编辑 '!P972="","",'表格编辑 '!P972)</f>
        <v/>
      </c>
      <c r="O972" s="123" t="str">
        <f>IF('表格编辑 '!Q972="","",'表格编辑 '!Q972)</f>
        <v/>
      </c>
      <c r="P972" s="123" t="str">
        <f>IF('表格编辑 '!R972="","",'表格编辑 '!R972)</f>
        <v/>
      </c>
      <c r="Q972" s="123">
        <f>IF('表格编辑 '!S972="","",'表格编辑 '!S972)</f>
        <v>320</v>
      </c>
      <c r="R972" s="123" t="str">
        <f>IF('表格编辑 '!T972="","",'表格编辑 '!T972)</f>
        <v/>
      </c>
      <c r="S972" s="123" t="str">
        <f>IF('表格编辑 '!U972="","",'表格编辑 '!U972)</f>
        <v/>
      </c>
      <c r="T972" s="123" t="str">
        <f>IF('表格编辑 '!V972="","",'表格编辑 '!V972)</f>
        <v/>
      </c>
      <c r="U972" s="123" t="str">
        <f>IF('表格编辑 '!W972="","",'表格编辑 '!W972)</f>
        <v/>
      </c>
      <c r="V972" s="123" t="str">
        <f>IF('表格编辑 '!X972="","",'表格编辑 '!X972)</f>
        <v/>
      </c>
      <c r="W972" s="123" t="str">
        <f>IF('表格编辑 '!Y972="","",'表格编辑 '!Y972)</f>
        <v/>
      </c>
      <c r="X972" s="123" t="str">
        <f>IF('表格编辑 '!Z972="","",'表格编辑 '!Z972)</f>
        <v/>
      </c>
      <c r="Y972" s="123" t="str">
        <f>IF('表格编辑 '!AA972="","",'表格编辑 '!AA972)</f>
        <v/>
      </c>
      <c r="Z972" s="123" t="str">
        <f>IF('表格编辑 '!AB972="","",'表格编辑 '!AB972)</f>
        <v/>
      </c>
      <c r="AA972" s="123" t="str">
        <f>IF('表格编辑 '!AC972="","",'表格编辑 '!AC972)</f>
        <v/>
      </c>
      <c r="AB972" s="123" t="str">
        <f>IF('表格编辑 '!AD972="","",'表格编辑 '!AD972)</f>
        <v/>
      </c>
      <c r="AC972" s="123" t="str">
        <f>IF('表格编辑 '!AE972="","",'表格编辑 '!AE972)</f>
        <v/>
      </c>
      <c r="AD972" s="123">
        <f>IF('表格编辑 '!AF972="","",'表格编辑 '!AF972)</f>
        <v>140559</v>
      </c>
    </row>
    <row r="973" spans="1:30">
      <c r="A973" s="123">
        <f>IF('表格编辑 '!A973="","",'表格编辑 '!A973)</f>
        <v>40560</v>
      </c>
      <c r="B973" s="123">
        <f>IF('表格编辑 '!B973="","",'表格编辑 '!B973)</f>
        <v>50058</v>
      </c>
      <c r="C973" s="123">
        <f>IF('表格编辑 '!E973="","",'表格编辑 '!E973)</f>
        <v>29</v>
      </c>
      <c r="D973" s="123" t="str">
        <f>IF('表格编辑 '!F973="","",'表格编辑 '!F973)</f>
        <v>AI_born_event(RECEIVER, ARG0, ARG1, ARG2, ARG3,ARG4)</v>
      </c>
      <c r="E973" s="123" t="str">
        <f>IF('表格编辑 '!G973="","",'表格编辑 '!G973)</f>
        <v>AI_update_event(RECEIVER, ARG0, ARG1, ARG2, ARG3,ARG4)</v>
      </c>
      <c r="F973" s="123" t="str">
        <f>IF('表格编辑 '!H973="","",'表格编辑 '!H973)</f>
        <v/>
      </c>
      <c r="G973" s="123" t="str">
        <f>IF('表格编辑 '!I973="","",'表格编辑 '!I973)</f>
        <v/>
      </c>
      <c r="H973" s="123" t="str">
        <f>IF('表格编辑 '!J973="","",'表格编辑 '!J973)</f>
        <v>test_deadth_event(RECEIVER, ARG0, ARG1, ARG2, ARG3,ARG4)</v>
      </c>
      <c r="I973" s="123">
        <f>IF('表格编辑 '!K973="","",'表格编辑 '!K973)</f>
        <v>1</v>
      </c>
      <c r="J973" s="123">
        <f>IF('表格编辑 '!L973="","",'表格编辑 '!L973)</f>
        <v>372</v>
      </c>
      <c r="K973" s="123">
        <f>IF('表格编辑 '!M973="","",'表格编辑 '!M973)</f>
        <v>870</v>
      </c>
      <c r="L973" s="123" t="str">
        <f>IF('表格编辑 '!N973="","",'表格编辑 '!N973)</f>
        <v/>
      </c>
      <c r="M973" s="123" t="str">
        <f>IF('表格编辑 '!O973="","",'表格编辑 '!O973)</f>
        <v/>
      </c>
      <c r="N973" s="123" t="str">
        <f>IF('表格编辑 '!P973="","",'表格编辑 '!P973)</f>
        <v/>
      </c>
      <c r="O973" s="123" t="str">
        <f>IF('表格编辑 '!Q973="","",'表格编辑 '!Q973)</f>
        <v/>
      </c>
      <c r="P973" s="123" t="str">
        <f>IF('表格编辑 '!R973="","",'表格编辑 '!R973)</f>
        <v/>
      </c>
      <c r="Q973" s="123">
        <f>IF('表格编辑 '!S973="","",'表格编辑 '!S973)</f>
        <v>320</v>
      </c>
      <c r="R973" s="123" t="str">
        <f>IF('表格编辑 '!T973="","",'表格编辑 '!T973)</f>
        <v/>
      </c>
      <c r="S973" s="123" t="str">
        <f>IF('表格编辑 '!U973="","",'表格编辑 '!U973)</f>
        <v/>
      </c>
      <c r="T973" s="123" t="str">
        <f>IF('表格编辑 '!V973="","",'表格编辑 '!V973)</f>
        <v/>
      </c>
      <c r="U973" s="123" t="str">
        <f>IF('表格编辑 '!W973="","",'表格编辑 '!W973)</f>
        <v/>
      </c>
      <c r="V973" s="123" t="str">
        <f>IF('表格编辑 '!X973="","",'表格编辑 '!X973)</f>
        <v/>
      </c>
      <c r="W973" s="123" t="str">
        <f>IF('表格编辑 '!Y973="","",'表格编辑 '!Y973)</f>
        <v/>
      </c>
      <c r="X973" s="123" t="str">
        <f>IF('表格编辑 '!Z973="","",'表格编辑 '!Z973)</f>
        <v/>
      </c>
      <c r="Y973" s="123" t="str">
        <f>IF('表格编辑 '!AA973="","",'表格编辑 '!AA973)</f>
        <v/>
      </c>
      <c r="Z973" s="123" t="str">
        <f>IF('表格编辑 '!AB973="","",'表格编辑 '!AB973)</f>
        <v/>
      </c>
      <c r="AA973" s="123" t="str">
        <f>IF('表格编辑 '!AC973="","",'表格编辑 '!AC973)</f>
        <v/>
      </c>
      <c r="AB973" s="123" t="str">
        <f>IF('表格编辑 '!AD973="","",'表格编辑 '!AD973)</f>
        <v/>
      </c>
      <c r="AC973" s="123" t="str">
        <f>IF('表格编辑 '!AE973="","",'表格编辑 '!AE973)</f>
        <v/>
      </c>
      <c r="AD973" s="123">
        <f>IF('表格编辑 '!AF973="","",'表格编辑 '!AF973)</f>
        <v>140560</v>
      </c>
    </row>
    <row r="974" spans="1:30">
      <c r="A974" s="123">
        <f>IF('表格编辑 '!A974="","",'表格编辑 '!A974)</f>
        <v>40561</v>
      </c>
      <c r="B974" s="123">
        <f>IF('表格编辑 '!B974="","",'表格编辑 '!B974)</f>
        <v>50111</v>
      </c>
      <c r="C974" s="123">
        <f>IF('表格编辑 '!E974="","",'表格编辑 '!E974)</f>
        <v>29</v>
      </c>
      <c r="D974" s="123" t="str">
        <f>IF('表格编辑 '!F974="","",'表格编辑 '!F974)</f>
        <v>AI_born_event(RECEIVER, ARG0, ARG1, ARG2, ARG3,ARG4)</v>
      </c>
      <c r="E974" s="123" t="str">
        <f>IF('表格编辑 '!G974="","",'表格编辑 '!G974)</f>
        <v>AI_update_event(RECEIVER, ARG0, ARG1, ARG2, ARG3,ARG4)</v>
      </c>
      <c r="F974" s="123" t="str">
        <f>IF('表格编辑 '!H974="","",'表格编辑 '!H974)</f>
        <v/>
      </c>
      <c r="G974" s="123" t="str">
        <f>IF('表格编辑 '!I974="","",'表格编辑 '!I974)</f>
        <v/>
      </c>
      <c r="H974" s="123" t="str">
        <f>IF('表格编辑 '!J974="","",'表格编辑 '!J974)</f>
        <v>test_deadth_event(RECEIVER, ARG0, ARG1, ARG2, ARG3,ARG4)</v>
      </c>
      <c r="I974" s="123">
        <f>IF('表格编辑 '!K974="","",'表格编辑 '!K974)</f>
        <v>1</v>
      </c>
      <c r="J974" s="123">
        <f>IF('表格编辑 '!L974="","",'表格编辑 '!L974)</f>
        <v>162</v>
      </c>
      <c r="K974" s="123">
        <f>IF('表格编辑 '!M974="","",'表格编辑 '!M974)</f>
        <v>870</v>
      </c>
      <c r="L974" s="123" t="str">
        <f>IF('表格编辑 '!N974="","",'表格编辑 '!N974)</f>
        <v/>
      </c>
      <c r="M974" s="123" t="str">
        <f>IF('表格编辑 '!O974="","",'表格编辑 '!O974)</f>
        <v/>
      </c>
      <c r="N974" s="123" t="str">
        <f>IF('表格编辑 '!P974="","",'表格编辑 '!P974)</f>
        <v/>
      </c>
      <c r="O974" s="123" t="str">
        <f>IF('表格编辑 '!Q974="","",'表格编辑 '!Q974)</f>
        <v/>
      </c>
      <c r="P974" s="123" t="str">
        <f>IF('表格编辑 '!R974="","",'表格编辑 '!R974)</f>
        <v/>
      </c>
      <c r="Q974" s="123">
        <f>IF('表格编辑 '!S974="","",'表格编辑 '!S974)</f>
        <v>320</v>
      </c>
      <c r="R974" s="123" t="str">
        <f>IF('表格编辑 '!T974="","",'表格编辑 '!T974)</f>
        <v/>
      </c>
      <c r="S974" s="123" t="str">
        <f>IF('表格编辑 '!U974="","",'表格编辑 '!U974)</f>
        <v/>
      </c>
      <c r="T974" s="123" t="str">
        <f>IF('表格编辑 '!V974="","",'表格编辑 '!V974)</f>
        <v/>
      </c>
      <c r="U974" s="123" t="str">
        <f>IF('表格编辑 '!W974="","",'表格编辑 '!W974)</f>
        <v/>
      </c>
      <c r="V974" s="123" t="str">
        <f>IF('表格编辑 '!X974="","",'表格编辑 '!X974)</f>
        <v/>
      </c>
      <c r="W974" s="123" t="str">
        <f>IF('表格编辑 '!Y974="","",'表格编辑 '!Y974)</f>
        <v/>
      </c>
      <c r="X974" s="123" t="str">
        <f>IF('表格编辑 '!Z974="","",'表格编辑 '!Z974)</f>
        <v/>
      </c>
      <c r="Y974" s="123" t="str">
        <f>IF('表格编辑 '!AA974="","",'表格编辑 '!AA974)</f>
        <v/>
      </c>
      <c r="Z974" s="123" t="str">
        <f>IF('表格编辑 '!AB974="","",'表格编辑 '!AB974)</f>
        <v/>
      </c>
      <c r="AA974" s="123" t="str">
        <f>IF('表格编辑 '!AC974="","",'表格编辑 '!AC974)</f>
        <v/>
      </c>
      <c r="AB974" s="123" t="str">
        <f>IF('表格编辑 '!AD974="","",'表格编辑 '!AD974)</f>
        <v/>
      </c>
      <c r="AC974" s="123" t="str">
        <f>IF('表格编辑 '!AE974="","",'表格编辑 '!AE974)</f>
        <v/>
      </c>
      <c r="AD974" s="123">
        <f>IF('表格编辑 '!AF974="","",'表格编辑 '!AF974)</f>
        <v>140561</v>
      </c>
    </row>
    <row r="975" spans="1:30">
      <c r="A975" s="123">
        <f>IF('表格编辑 '!A975="","",'表格编辑 '!A975)</f>
        <v>40562</v>
      </c>
      <c r="B975" s="123">
        <f>IF('表格编辑 '!B975="","",'表格编辑 '!B975)</f>
        <v>50014</v>
      </c>
      <c r="C975" s="123">
        <f>IF('表格编辑 '!E975="","",'表格编辑 '!E975)</f>
        <v>29</v>
      </c>
      <c r="D975" s="123" t="str">
        <f>IF('表格编辑 '!F975="","",'表格编辑 '!F975)</f>
        <v>AI_born_event(RECEIVER, ARG0, ARG1, ARG2, ARG3,ARG4)</v>
      </c>
      <c r="E975" s="123" t="str">
        <f>IF('表格编辑 '!G975="","",'表格编辑 '!G975)</f>
        <v>AI_update_event(RECEIVER, ARG0, ARG1, ARG2, ARG3,ARG4)</v>
      </c>
      <c r="F975" s="123" t="str">
        <f>IF('表格编辑 '!H975="","",'表格编辑 '!H975)</f>
        <v/>
      </c>
      <c r="G975" s="123" t="str">
        <f>IF('表格编辑 '!I975="","",'表格编辑 '!I975)</f>
        <v/>
      </c>
      <c r="H975" s="123" t="str">
        <f>IF('表格编辑 '!J975="","",'表格编辑 '!J975)</f>
        <v>test_deadth_event(RECEIVER, ARG0, ARG1, ARG2, ARG3,ARG4)</v>
      </c>
      <c r="I975" s="123">
        <f>IF('表格编辑 '!K975="","",'表格编辑 '!K975)</f>
        <v>1</v>
      </c>
      <c r="J975" s="123">
        <f>IF('表格编辑 '!L975="","",'表格编辑 '!L975)</f>
        <v>512</v>
      </c>
      <c r="K975" s="123">
        <f>IF('表格编辑 '!M975="","",'表格编辑 '!M975)</f>
        <v>870</v>
      </c>
      <c r="L975" s="123" t="str">
        <f>IF('表格编辑 '!N975="","",'表格编辑 '!N975)</f>
        <v/>
      </c>
      <c r="M975" s="123" t="str">
        <f>IF('表格编辑 '!O975="","",'表格编辑 '!O975)</f>
        <v/>
      </c>
      <c r="N975" s="123" t="str">
        <f>IF('表格编辑 '!P975="","",'表格编辑 '!P975)</f>
        <v/>
      </c>
      <c r="O975" s="123" t="str">
        <f>IF('表格编辑 '!Q975="","",'表格编辑 '!Q975)</f>
        <v/>
      </c>
      <c r="P975" s="123" t="str">
        <f>IF('表格编辑 '!R975="","",'表格编辑 '!R975)</f>
        <v/>
      </c>
      <c r="Q975" s="123">
        <f>IF('表格编辑 '!S975="","",'表格编辑 '!S975)</f>
        <v>320</v>
      </c>
      <c r="R975" s="123" t="str">
        <f>IF('表格编辑 '!T975="","",'表格编辑 '!T975)</f>
        <v/>
      </c>
      <c r="S975" s="123" t="str">
        <f>IF('表格编辑 '!U975="","",'表格编辑 '!U975)</f>
        <v/>
      </c>
      <c r="T975" s="123" t="str">
        <f>IF('表格编辑 '!V975="","",'表格编辑 '!V975)</f>
        <v/>
      </c>
      <c r="U975" s="123" t="str">
        <f>IF('表格编辑 '!W975="","",'表格编辑 '!W975)</f>
        <v/>
      </c>
      <c r="V975" s="123" t="str">
        <f>IF('表格编辑 '!X975="","",'表格编辑 '!X975)</f>
        <v/>
      </c>
      <c r="W975" s="123" t="str">
        <f>IF('表格编辑 '!Y975="","",'表格编辑 '!Y975)</f>
        <v/>
      </c>
      <c r="X975" s="123" t="str">
        <f>IF('表格编辑 '!Z975="","",'表格编辑 '!Z975)</f>
        <v/>
      </c>
      <c r="Y975" s="123" t="str">
        <f>IF('表格编辑 '!AA975="","",'表格编辑 '!AA975)</f>
        <v/>
      </c>
      <c r="Z975" s="123" t="str">
        <f>IF('表格编辑 '!AB975="","",'表格编辑 '!AB975)</f>
        <v/>
      </c>
      <c r="AA975" s="123" t="str">
        <f>IF('表格编辑 '!AC975="","",'表格编辑 '!AC975)</f>
        <v/>
      </c>
      <c r="AB975" s="123" t="str">
        <f>IF('表格编辑 '!AD975="","",'表格编辑 '!AD975)</f>
        <v/>
      </c>
      <c r="AC975" s="123" t="str">
        <f>IF('表格编辑 '!AE975="","",'表格编辑 '!AE975)</f>
        <v/>
      </c>
      <c r="AD975" s="123">
        <f>IF('表格编辑 '!AF975="","",'表格编辑 '!AF975)</f>
        <v>140562</v>
      </c>
    </row>
    <row r="976" spans="1:30">
      <c r="A976" s="123">
        <f>IF('表格编辑 '!A976="","",'表格编辑 '!A976)</f>
        <v>40563</v>
      </c>
      <c r="B976" s="123">
        <f>IF('表格编辑 '!B976="","",'表格编辑 '!B976)</f>
        <v>50023</v>
      </c>
      <c r="C976" s="123">
        <f>IF('表格编辑 '!E976="","",'表格编辑 '!E976)</f>
        <v>29</v>
      </c>
      <c r="D976" s="123" t="str">
        <f>IF('表格编辑 '!F976="","",'表格编辑 '!F976)</f>
        <v>AI_born_event(RECEIVER, ARG0, ARG1, ARG2, ARG3,ARG4)</v>
      </c>
      <c r="E976" s="123" t="str">
        <f>IF('表格编辑 '!G976="","",'表格编辑 '!G976)</f>
        <v>AI_update_event(RECEIVER, ARG0, ARG1, ARG2, ARG3,ARG4)</v>
      </c>
      <c r="F976" s="123" t="str">
        <f>IF('表格编辑 '!H976="","",'表格编辑 '!H976)</f>
        <v/>
      </c>
      <c r="G976" s="123" t="str">
        <f>IF('表格编辑 '!I976="","",'表格编辑 '!I976)</f>
        <v/>
      </c>
      <c r="H976" s="123" t="str">
        <f>IF('表格编辑 '!J976="","",'表格编辑 '!J976)</f>
        <v>test_deadth_event(RECEIVER, ARG0, ARG1, ARG2, ARG3,ARG4)</v>
      </c>
      <c r="I976" s="123">
        <f>IF('表格编辑 '!K976="","",'表格编辑 '!K976)</f>
        <v>1</v>
      </c>
      <c r="J976" s="123">
        <f>IF('表格编辑 '!L976="","",'表格编辑 '!L976)</f>
        <v>488</v>
      </c>
      <c r="K976" s="123">
        <f>IF('表格编辑 '!M976="","",'表格编辑 '!M976)</f>
        <v>870</v>
      </c>
      <c r="L976" s="123" t="str">
        <f>IF('表格编辑 '!N976="","",'表格编辑 '!N976)</f>
        <v/>
      </c>
      <c r="M976" s="123" t="str">
        <f>IF('表格编辑 '!O976="","",'表格编辑 '!O976)</f>
        <v/>
      </c>
      <c r="N976" s="123" t="str">
        <f>IF('表格编辑 '!P976="","",'表格编辑 '!P976)</f>
        <v/>
      </c>
      <c r="O976" s="123" t="str">
        <f>IF('表格编辑 '!Q976="","",'表格编辑 '!Q976)</f>
        <v/>
      </c>
      <c r="P976" s="123" t="str">
        <f>IF('表格编辑 '!R976="","",'表格编辑 '!R976)</f>
        <v/>
      </c>
      <c r="Q976" s="123">
        <f>IF('表格编辑 '!S976="","",'表格编辑 '!S976)</f>
        <v>320</v>
      </c>
      <c r="R976" s="123" t="str">
        <f>IF('表格编辑 '!T976="","",'表格编辑 '!T976)</f>
        <v/>
      </c>
      <c r="S976" s="123" t="str">
        <f>IF('表格编辑 '!U976="","",'表格编辑 '!U976)</f>
        <v/>
      </c>
      <c r="T976" s="123" t="str">
        <f>IF('表格编辑 '!V976="","",'表格编辑 '!V976)</f>
        <v/>
      </c>
      <c r="U976" s="123" t="str">
        <f>IF('表格编辑 '!W976="","",'表格编辑 '!W976)</f>
        <v/>
      </c>
      <c r="V976" s="123" t="str">
        <f>IF('表格编辑 '!X976="","",'表格编辑 '!X976)</f>
        <v/>
      </c>
      <c r="W976" s="123" t="str">
        <f>IF('表格编辑 '!Y976="","",'表格编辑 '!Y976)</f>
        <v/>
      </c>
      <c r="X976" s="123" t="str">
        <f>IF('表格编辑 '!Z976="","",'表格编辑 '!Z976)</f>
        <v/>
      </c>
      <c r="Y976" s="123" t="str">
        <f>IF('表格编辑 '!AA976="","",'表格编辑 '!AA976)</f>
        <v/>
      </c>
      <c r="Z976" s="123" t="str">
        <f>IF('表格编辑 '!AB976="","",'表格编辑 '!AB976)</f>
        <v/>
      </c>
      <c r="AA976" s="123" t="str">
        <f>IF('表格编辑 '!AC976="","",'表格编辑 '!AC976)</f>
        <v/>
      </c>
      <c r="AB976" s="123" t="str">
        <f>IF('表格编辑 '!AD976="","",'表格编辑 '!AD976)</f>
        <v/>
      </c>
      <c r="AC976" s="123" t="str">
        <f>IF('表格编辑 '!AE976="","",'表格编辑 '!AE976)</f>
        <v/>
      </c>
      <c r="AD976" s="123">
        <f>IF('表格编辑 '!AF976="","",'表格编辑 '!AF976)</f>
        <v>140563</v>
      </c>
    </row>
    <row r="977" spans="1:30">
      <c r="A977" s="123">
        <f>IF('表格编辑 '!A977="","",'表格编辑 '!A977)</f>
        <v>40564</v>
      </c>
      <c r="B977" s="123">
        <f>IF('表格编辑 '!B977="","",'表格编辑 '!B977)</f>
        <v>50015</v>
      </c>
      <c r="C977" s="123">
        <f>IF('表格编辑 '!E977="","",'表格编辑 '!E977)</f>
        <v>29</v>
      </c>
      <c r="D977" s="123" t="str">
        <f>IF('表格编辑 '!F977="","",'表格编辑 '!F977)</f>
        <v>AI_born_event(RECEIVER, ARG0, ARG1, ARG2, ARG3,ARG4)</v>
      </c>
      <c r="E977" s="123" t="str">
        <f>IF('表格编辑 '!G977="","",'表格编辑 '!G977)</f>
        <v>AI_update_event(RECEIVER, ARG0, ARG1, ARG2, ARG3,ARG4)</v>
      </c>
      <c r="F977" s="123" t="str">
        <f>IF('表格编辑 '!H977="","",'表格编辑 '!H977)</f>
        <v/>
      </c>
      <c r="G977" s="123" t="str">
        <f>IF('表格编辑 '!I977="","",'表格编辑 '!I977)</f>
        <v/>
      </c>
      <c r="H977" s="123" t="str">
        <f>IF('表格编辑 '!J977="","",'表格编辑 '!J977)</f>
        <v>test_deadth_event(RECEIVER, ARG0, ARG1, ARG2, ARG3,ARG4)</v>
      </c>
      <c r="I977" s="123">
        <f>IF('表格编辑 '!K977="","",'表格编辑 '!K977)</f>
        <v>1</v>
      </c>
      <c r="J977" s="123">
        <f>IF('表格编辑 '!L977="","",'表格编辑 '!L977)</f>
        <v>788</v>
      </c>
      <c r="K977" s="123">
        <f>IF('表格编辑 '!M977="","",'表格编辑 '!M977)</f>
        <v>870</v>
      </c>
      <c r="L977" s="123" t="str">
        <f>IF('表格编辑 '!N977="","",'表格编辑 '!N977)</f>
        <v/>
      </c>
      <c r="M977" s="123" t="str">
        <f>IF('表格编辑 '!O977="","",'表格编辑 '!O977)</f>
        <v/>
      </c>
      <c r="N977" s="123" t="str">
        <f>IF('表格编辑 '!P977="","",'表格编辑 '!P977)</f>
        <v/>
      </c>
      <c r="O977" s="123" t="str">
        <f>IF('表格编辑 '!Q977="","",'表格编辑 '!Q977)</f>
        <v/>
      </c>
      <c r="P977" s="123" t="str">
        <f>IF('表格编辑 '!R977="","",'表格编辑 '!R977)</f>
        <v/>
      </c>
      <c r="Q977" s="123">
        <f>IF('表格编辑 '!S977="","",'表格编辑 '!S977)</f>
        <v>320</v>
      </c>
      <c r="R977" s="123" t="str">
        <f>IF('表格编辑 '!T977="","",'表格编辑 '!T977)</f>
        <v/>
      </c>
      <c r="S977" s="123" t="str">
        <f>IF('表格编辑 '!U977="","",'表格编辑 '!U977)</f>
        <v/>
      </c>
      <c r="T977" s="123" t="str">
        <f>IF('表格编辑 '!V977="","",'表格编辑 '!V977)</f>
        <v/>
      </c>
      <c r="U977" s="123" t="str">
        <f>IF('表格编辑 '!W977="","",'表格编辑 '!W977)</f>
        <v/>
      </c>
      <c r="V977" s="123" t="str">
        <f>IF('表格编辑 '!X977="","",'表格编辑 '!X977)</f>
        <v/>
      </c>
      <c r="W977" s="123" t="str">
        <f>IF('表格编辑 '!Y977="","",'表格编辑 '!Y977)</f>
        <v/>
      </c>
      <c r="X977" s="123" t="str">
        <f>IF('表格编辑 '!Z977="","",'表格编辑 '!Z977)</f>
        <v/>
      </c>
      <c r="Y977" s="123" t="str">
        <f>IF('表格编辑 '!AA977="","",'表格编辑 '!AA977)</f>
        <v/>
      </c>
      <c r="Z977" s="123" t="str">
        <f>IF('表格编辑 '!AB977="","",'表格编辑 '!AB977)</f>
        <v/>
      </c>
      <c r="AA977" s="123" t="str">
        <f>IF('表格编辑 '!AC977="","",'表格编辑 '!AC977)</f>
        <v/>
      </c>
      <c r="AB977" s="123" t="str">
        <f>IF('表格编辑 '!AD977="","",'表格编辑 '!AD977)</f>
        <v/>
      </c>
      <c r="AC977" s="123" t="str">
        <f>IF('表格编辑 '!AE977="","",'表格编辑 '!AE977)</f>
        <v/>
      </c>
      <c r="AD977" s="123">
        <f>IF('表格编辑 '!AF977="","",'表格编辑 '!AF977)</f>
        <v>140564</v>
      </c>
    </row>
    <row r="978" spans="1:30">
      <c r="A978" s="123">
        <f>IF('表格编辑 '!A978="","",'表格编辑 '!A978)</f>
        <v>40565</v>
      </c>
      <c r="B978" s="123">
        <f>IF('表格编辑 '!B978="","",'表格编辑 '!B978)</f>
        <v>50115</v>
      </c>
      <c r="C978" s="123">
        <f>IF('表格编辑 '!E978="","",'表格编辑 '!E978)</f>
        <v>29</v>
      </c>
      <c r="D978" s="123" t="str">
        <f>IF('表格编辑 '!F978="","",'表格编辑 '!F978)</f>
        <v>AI_born_event(RECEIVER, ARG0, ARG1, ARG2, ARG3,ARG4)</v>
      </c>
      <c r="E978" s="123" t="str">
        <f>IF('表格编辑 '!G978="","",'表格编辑 '!G978)</f>
        <v>AI_update_event(RECEIVER, ARG0, ARG1, ARG2, ARG3,ARG4)</v>
      </c>
      <c r="F978" s="123" t="str">
        <f>IF('表格编辑 '!H978="","",'表格编辑 '!H978)</f>
        <v/>
      </c>
      <c r="G978" s="123" t="str">
        <f>IF('表格编辑 '!I978="","",'表格编辑 '!I978)</f>
        <v/>
      </c>
      <c r="H978" s="123" t="str">
        <f>IF('表格编辑 '!J978="","",'表格编辑 '!J978)</f>
        <v>test_deadth_event(RECEIVER, ARG0, ARG1, ARG2, ARG3,ARG4)</v>
      </c>
      <c r="I978" s="123">
        <f>IF('表格编辑 '!K978="","",'表格编辑 '!K978)</f>
        <v>1</v>
      </c>
      <c r="J978" s="123">
        <f>IF('表格编辑 '!L978="","",'表格编辑 '!L978)</f>
        <v>122</v>
      </c>
      <c r="K978" s="123">
        <f>IF('表格编辑 '!M978="","",'表格编辑 '!M978)</f>
        <v>870</v>
      </c>
      <c r="L978" s="123" t="str">
        <f>IF('表格编辑 '!N978="","",'表格编辑 '!N978)</f>
        <v/>
      </c>
      <c r="M978" s="123" t="str">
        <f>IF('表格编辑 '!O978="","",'表格编辑 '!O978)</f>
        <v/>
      </c>
      <c r="N978" s="123" t="str">
        <f>IF('表格编辑 '!P978="","",'表格编辑 '!P978)</f>
        <v/>
      </c>
      <c r="O978" s="123" t="str">
        <f>IF('表格编辑 '!Q978="","",'表格编辑 '!Q978)</f>
        <v/>
      </c>
      <c r="P978" s="123" t="str">
        <f>IF('表格编辑 '!R978="","",'表格编辑 '!R978)</f>
        <v/>
      </c>
      <c r="Q978" s="123">
        <f>IF('表格编辑 '!S978="","",'表格编辑 '!S978)</f>
        <v>320</v>
      </c>
      <c r="R978" s="123" t="str">
        <f>IF('表格编辑 '!T978="","",'表格编辑 '!T978)</f>
        <v/>
      </c>
      <c r="S978" s="123" t="str">
        <f>IF('表格编辑 '!U978="","",'表格编辑 '!U978)</f>
        <v/>
      </c>
      <c r="T978" s="123" t="str">
        <f>IF('表格编辑 '!V978="","",'表格编辑 '!V978)</f>
        <v/>
      </c>
      <c r="U978" s="123" t="str">
        <f>IF('表格编辑 '!W978="","",'表格编辑 '!W978)</f>
        <v/>
      </c>
      <c r="V978" s="123" t="str">
        <f>IF('表格编辑 '!X978="","",'表格编辑 '!X978)</f>
        <v/>
      </c>
      <c r="W978" s="123" t="str">
        <f>IF('表格编辑 '!Y978="","",'表格编辑 '!Y978)</f>
        <v/>
      </c>
      <c r="X978" s="123" t="str">
        <f>IF('表格编辑 '!Z978="","",'表格编辑 '!Z978)</f>
        <v/>
      </c>
      <c r="Y978" s="123" t="str">
        <f>IF('表格编辑 '!AA978="","",'表格编辑 '!AA978)</f>
        <v/>
      </c>
      <c r="Z978" s="123" t="str">
        <f>IF('表格编辑 '!AB978="","",'表格编辑 '!AB978)</f>
        <v/>
      </c>
      <c r="AA978" s="123" t="str">
        <f>IF('表格编辑 '!AC978="","",'表格编辑 '!AC978)</f>
        <v/>
      </c>
      <c r="AB978" s="123" t="str">
        <f>IF('表格编辑 '!AD978="","",'表格编辑 '!AD978)</f>
        <v/>
      </c>
      <c r="AC978" s="123" t="str">
        <f>IF('表格编辑 '!AE978="","",'表格编辑 '!AE978)</f>
        <v/>
      </c>
      <c r="AD978" s="123">
        <f>IF('表格编辑 '!AF978="","",'表格编辑 '!AF978)</f>
        <v>140565</v>
      </c>
    </row>
    <row r="979" spans="1:30">
      <c r="A979" s="123">
        <f>IF('表格编辑 '!A979="","",'表格编辑 '!A979)</f>
        <v>40566</v>
      </c>
      <c r="B979" s="123">
        <f>IF('表格编辑 '!B979="","",'表格编辑 '!B979)</f>
        <v>50152</v>
      </c>
      <c r="C979" s="123">
        <f>IF('表格编辑 '!E979="","",'表格编辑 '!E979)</f>
        <v>29</v>
      </c>
      <c r="D979" s="123" t="str">
        <f>IF('表格编辑 '!F979="","",'表格编辑 '!F979)</f>
        <v>AI_born_event(RECEIVER, ARG0, ARG1, ARG2, ARG3,ARG4)</v>
      </c>
      <c r="E979" s="123" t="str">
        <f>IF('表格编辑 '!G979="","",'表格编辑 '!G979)</f>
        <v>AI_update_event(RECEIVER, ARG0, ARG1, ARG2, ARG3,ARG4)</v>
      </c>
      <c r="F979" s="123" t="str">
        <f>IF('表格编辑 '!H979="","",'表格编辑 '!H979)</f>
        <v/>
      </c>
      <c r="G979" s="123" t="str">
        <f>IF('表格编辑 '!I979="","",'表格编辑 '!I979)</f>
        <v/>
      </c>
      <c r="H979" s="123" t="str">
        <f>IF('表格编辑 '!J979="","",'表格编辑 '!J979)</f>
        <v>test_deadth_event(RECEIVER, ARG0, ARG1, ARG2, ARG3,ARG4)</v>
      </c>
      <c r="I979" s="123">
        <f>IF('表格编辑 '!K979="","",'表格编辑 '!K979)</f>
        <v>1</v>
      </c>
      <c r="J979" s="123">
        <f>IF('表格编辑 '!L979="","",'表格编辑 '!L979)</f>
        <v>88</v>
      </c>
      <c r="K979" s="123">
        <f>IF('表格编辑 '!M979="","",'表格编辑 '!M979)</f>
        <v>870</v>
      </c>
      <c r="L979" s="123" t="str">
        <f>IF('表格编辑 '!N979="","",'表格编辑 '!N979)</f>
        <v/>
      </c>
      <c r="M979" s="123" t="str">
        <f>IF('表格编辑 '!O979="","",'表格编辑 '!O979)</f>
        <v/>
      </c>
      <c r="N979" s="123" t="str">
        <f>IF('表格编辑 '!P979="","",'表格编辑 '!P979)</f>
        <v/>
      </c>
      <c r="O979" s="123" t="str">
        <f>IF('表格编辑 '!Q979="","",'表格编辑 '!Q979)</f>
        <v/>
      </c>
      <c r="P979" s="123" t="str">
        <f>IF('表格编辑 '!R979="","",'表格编辑 '!R979)</f>
        <v/>
      </c>
      <c r="Q979" s="123">
        <f>IF('表格编辑 '!S979="","",'表格编辑 '!S979)</f>
        <v>320</v>
      </c>
      <c r="R979" s="123" t="str">
        <f>IF('表格编辑 '!T979="","",'表格编辑 '!T979)</f>
        <v/>
      </c>
      <c r="S979" s="123" t="str">
        <f>IF('表格编辑 '!U979="","",'表格编辑 '!U979)</f>
        <v/>
      </c>
      <c r="T979" s="123" t="str">
        <f>IF('表格编辑 '!V979="","",'表格编辑 '!V979)</f>
        <v/>
      </c>
      <c r="U979" s="123" t="str">
        <f>IF('表格编辑 '!W979="","",'表格编辑 '!W979)</f>
        <v/>
      </c>
      <c r="V979" s="123" t="str">
        <f>IF('表格编辑 '!X979="","",'表格编辑 '!X979)</f>
        <v/>
      </c>
      <c r="W979" s="123" t="str">
        <f>IF('表格编辑 '!Y979="","",'表格编辑 '!Y979)</f>
        <v/>
      </c>
      <c r="X979" s="123" t="str">
        <f>IF('表格编辑 '!Z979="","",'表格编辑 '!Z979)</f>
        <v/>
      </c>
      <c r="Y979" s="123" t="str">
        <f>IF('表格编辑 '!AA979="","",'表格编辑 '!AA979)</f>
        <v/>
      </c>
      <c r="Z979" s="123" t="str">
        <f>IF('表格编辑 '!AB979="","",'表格编辑 '!AB979)</f>
        <v/>
      </c>
      <c r="AA979" s="123" t="str">
        <f>IF('表格编辑 '!AC979="","",'表格编辑 '!AC979)</f>
        <v/>
      </c>
      <c r="AB979" s="123" t="str">
        <f>IF('表格编辑 '!AD979="","",'表格编辑 '!AD979)</f>
        <v/>
      </c>
      <c r="AC979" s="123" t="str">
        <f>IF('表格编辑 '!AE979="","",'表格编辑 '!AE979)</f>
        <v/>
      </c>
      <c r="AD979" s="123">
        <f>IF('表格编辑 '!AF979="","",'表格编辑 '!AF979)</f>
        <v>140566</v>
      </c>
    </row>
    <row r="980" spans="1:30">
      <c r="A980" s="123">
        <f>IF('表格编辑 '!A980="","",'表格编辑 '!A980)</f>
        <v>40567</v>
      </c>
      <c r="B980" s="123">
        <f>IF('表格编辑 '!B980="","",'表格编辑 '!B980)</f>
        <v>50158</v>
      </c>
      <c r="C980" s="123">
        <f>IF('表格编辑 '!E980="","",'表格编辑 '!E980)</f>
        <v>29</v>
      </c>
      <c r="D980" s="123" t="str">
        <f>IF('表格编辑 '!F980="","",'表格编辑 '!F980)</f>
        <v>AI_born_event(RECEIVER, ARG0, ARG1, ARG2, ARG3,ARG4)</v>
      </c>
      <c r="E980" s="123" t="str">
        <f>IF('表格编辑 '!G980="","",'表格编辑 '!G980)</f>
        <v>AI_update_event(RECEIVER, ARG0, ARG1, ARG2, ARG3,ARG4)</v>
      </c>
      <c r="F980" s="123" t="str">
        <f>IF('表格编辑 '!H980="","",'表格编辑 '!H980)</f>
        <v/>
      </c>
      <c r="G980" s="123" t="str">
        <f>IF('表格编辑 '!I980="","",'表格编辑 '!I980)</f>
        <v/>
      </c>
      <c r="H980" s="123" t="str">
        <f>IF('表格编辑 '!J980="","",'表格编辑 '!J980)</f>
        <v>test_deadth_event(RECEIVER, ARG0, ARG1, ARG2, ARG3,ARG4)</v>
      </c>
      <c r="I980" s="123">
        <f>IF('表格编辑 '!K980="","",'表格编辑 '!K980)</f>
        <v>1</v>
      </c>
      <c r="J980" s="123">
        <f>IF('表格编辑 '!L980="","",'表格编辑 '!L980)</f>
        <v>542</v>
      </c>
      <c r="K980" s="123">
        <f>IF('表格编辑 '!M980="","",'表格编辑 '!M980)</f>
        <v>870</v>
      </c>
      <c r="L980" s="123" t="str">
        <f>IF('表格编辑 '!N980="","",'表格编辑 '!N980)</f>
        <v/>
      </c>
      <c r="M980" s="123" t="str">
        <f>IF('表格编辑 '!O980="","",'表格编辑 '!O980)</f>
        <v/>
      </c>
      <c r="N980" s="123" t="str">
        <f>IF('表格编辑 '!P980="","",'表格编辑 '!P980)</f>
        <v/>
      </c>
      <c r="O980" s="123" t="str">
        <f>IF('表格编辑 '!Q980="","",'表格编辑 '!Q980)</f>
        <v/>
      </c>
      <c r="P980" s="123" t="str">
        <f>IF('表格编辑 '!R980="","",'表格编辑 '!R980)</f>
        <v/>
      </c>
      <c r="Q980" s="123">
        <f>IF('表格编辑 '!S980="","",'表格编辑 '!S980)</f>
        <v>320</v>
      </c>
      <c r="R980" s="123" t="str">
        <f>IF('表格编辑 '!T980="","",'表格编辑 '!T980)</f>
        <v/>
      </c>
      <c r="S980" s="123" t="str">
        <f>IF('表格编辑 '!U980="","",'表格编辑 '!U980)</f>
        <v/>
      </c>
      <c r="T980" s="123" t="str">
        <f>IF('表格编辑 '!V980="","",'表格编辑 '!V980)</f>
        <v/>
      </c>
      <c r="U980" s="123" t="str">
        <f>IF('表格编辑 '!W980="","",'表格编辑 '!W980)</f>
        <v/>
      </c>
      <c r="V980" s="123" t="str">
        <f>IF('表格编辑 '!X980="","",'表格编辑 '!X980)</f>
        <v/>
      </c>
      <c r="W980" s="123" t="str">
        <f>IF('表格编辑 '!Y980="","",'表格编辑 '!Y980)</f>
        <v/>
      </c>
      <c r="X980" s="123" t="str">
        <f>IF('表格编辑 '!Z980="","",'表格编辑 '!Z980)</f>
        <v/>
      </c>
      <c r="Y980" s="123" t="str">
        <f>IF('表格编辑 '!AA980="","",'表格编辑 '!AA980)</f>
        <v/>
      </c>
      <c r="Z980" s="123" t="str">
        <f>IF('表格编辑 '!AB980="","",'表格编辑 '!AB980)</f>
        <v/>
      </c>
      <c r="AA980" s="123" t="str">
        <f>IF('表格编辑 '!AC980="","",'表格编辑 '!AC980)</f>
        <v/>
      </c>
      <c r="AB980" s="123" t="str">
        <f>IF('表格编辑 '!AD980="","",'表格编辑 '!AD980)</f>
        <v/>
      </c>
      <c r="AC980" s="123" t="str">
        <f>IF('表格编辑 '!AE980="","",'表格编辑 '!AE980)</f>
        <v/>
      </c>
      <c r="AD980" s="123">
        <f>IF('表格编辑 '!AF980="","",'表格编辑 '!AF980)</f>
        <v>140567</v>
      </c>
    </row>
    <row r="981" spans="1:30">
      <c r="A981" s="123">
        <f>IF('表格编辑 '!A981="","",'表格编辑 '!A981)</f>
        <v>40568</v>
      </c>
      <c r="B981" s="123">
        <f>IF('表格编辑 '!B981="","",'表格编辑 '!B981)</f>
        <v>50003</v>
      </c>
      <c r="C981" s="123">
        <f>IF('表格编辑 '!E981="","",'表格编辑 '!E981)</f>
        <v>29</v>
      </c>
      <c r="D981" s="123" t="str">
        <f>IF('表格编辑 '!F981="","",'表格编辑 '!F981)</f>
        <v>AI_born_event(RECEIVER, ARG0, ARG1, ARG2, ARG3,ARG4)</v>
      </c>
      <c r="E981" s="123" t="str">
        <f>IF('表格编辑 '!G981="","",'表格编辑 '!G981)</f>
        <v>AI_update_event(RECEIVER, ARG0, ARG1, ARG2, ARG3,ARG4)</v>
      </c>
      <c r="F981" s="123" t="str">
        <f>IF('表格编辑 '!H981="","",'表格编辑 '!H981)</f>
        <v/>
      </c>
      <c r="G981" s="123" t="str">
        <f>IF('表格编辑 '!I981="","",'表格编辑 '!I981)</f>
        <v/>
      </c>
      <c r="H981" s="123" t="str">
        <f>IF('表格编辑 '!J981="","",'表格编辑 '!J981)</f>
        <v>test_deadth_event(RECEIVER, ARG0, ARG1, ARG2, ARG3,ARG4)</v>
      </c>
      <c r="I981" s="123">
        <f>IF('表格编辑 '!K981="","",'表格编辑 '!K981)</f>
        <v>1</v>
      </c>
      <c r="J981" s="123">
        <f>IF('表格编辑 '!L981="","",'表格编辑 '!L981)</f>
        <v>466</v>
      </c>
      <c r="K981" s="123">
        <f>IF('表格编辑 '!M981="","",'表格编辑 '!M981)</f>
        <v>870</v>
      </c>
      <c r="L981" s="123" t="str">
        <f>IF('表格编辑 '!N981="","",'表格编辑 '!N981)</f>
        <v/>
      </c>
      <c r="M981" s="123" t="str">
        <f>IF('表格编辑 '!O981="","",'表格编辑 '!O981)</f>
        <v/>
      </c>
      <c r="N981" s="123" t="str">
        <f>IF('表格编辑 '!P981="","",'表格编辑 '!P981)</f>
        <v/>
      </c>
      <c r="O981" s="123" t="str">
        <f>IF('表格编辑 '!Q981="","",'表格编辑 '!Q981)</f>
        <v/>
      </c>
      <c r="P981" s="123" t="str">
        <f>IF('表格编辑 '!R981="","",'表格编辑 '!R981)</f>
        <v/>
      </c>
      <c r="Q981" s="123">
        <f>IF('表格编辑 '!S981="","",'表格编辑 '!S981)</f>
        <v>320</v>
      </c>
      <c r="R981" s="123" t="str">
        <f>IF('表格编辑 '!T981="","",'表格编辑 '!T981)</f>
        <v/>
      </c>
      <c r="S981" s="123" t="str">
        <f>IF('表格编辑 '!U981="","",'表格编辑 '!U981)</f>
        <v/>
      </c>
      <c r="T981" s="123" t="str">
        <f>IF('表格编辑 '!V981="","",'表格编辑 '!V981)</f>
        <v/>
      </c>
      <c r="U981" s="123" t="str">
        <f>IF('表格编辑 '!W981="","",'表格编辑 '!W981)</f>
        <v/>
      </c>
      <c r="V981" s="123" t="str">
        <f>IF('表格编辑 '!X981="","",'表格编辑 '!X981)</f>
        <v/>
      </c>
      <c r="W981" s="123" t="str">
        <f>IF('表格编辑 '!Y981="","",'表格编辑 '!Y981)</f>
        <v/>
      </c>
      <c r="X981" s="123" t="str">
        <f>IF('表格编辑 '!Z981="","",'表格编辑 '!Z981)</f>
        <v/>
      </c>
      <c r="Y981" s="123" t="str">
        <f>IF('表格编辑 '!AA981="","",'表格编辑 '!AA981)</f>
        <v/>
      </c>
      <c r="Z981" s="123" t="str">
        <f>IF('表格编辑 '!AB981="","",'表格编辑 '!AB981)</f>
        <v/>
      </c>
      <c r="AA981" s="123" t="str">
        <f>IF('表格编辑 '!AC981="","",'表格编辑 '!AC981)</f>
        <v/>
      </c>
      <c r="AB981" s="123" t="str">
        <f>IF('表格编辑 '!AD981="","",'表格编辑 '!AD981)</f>
        <v/>
      </c>
      <c r="AC981" s="123" t="str">
        <f>IF('表格编辑 '!AE981="","",'表格编辑 '!AE981)</f>
        <v/>
      </c>
      <c r="AD981" s="123">
        <f>IF('表格编辑 '!AF981="","",'表格编辑 '!AF981)</f>
        <v>140568</v>
      </c>
    </row>
    <row r="982" spans="1:30">
      <c r="A982" s="123">
        <f>IF('表格编辑 '!A982="","",'表格编辑 '!A982)</f>
        <v>40569</v>
      </c>
      <c r="B982" s="123">
        <f>IF('表格编辑 '!B982="","",'表格编辑 '!B982)</f>
        <v>50119</v>
      </c>
      <c r="C982" s="123">
        <f>IF('表格编辑 '!E982="","",'表格编辑 '!E982)</f>
        <v>29</v>
      </c>
      <c r="D982" s="123" t="str">
        <f>IF('表格编辑 '!F982="","",'表格编辑 '!F982)</f>
        <v>AI_born_event(RECEIVER, ARG0, ARG1, ARG2, ARG3,ARG4)</v>
      </c>
      <c r="E982" s="123" t="str">
        <f>IF('表格编辑 '!G982="","",'表格编辑 '!G982)</f>
        <v>AI_update_event(RECEIVER, ARG0, ARG1, ARG2, ARG3,ARG4)</v>
      </c>
      <c r="F982" s="123" t="str">
        <f>IF('表格编辑 '!H982="","",'表格编辑 '!H982)</f>
        <v/>
      </c>
      <c r="G982" s="123" t="str">
        <f>IF('表格编辑 '!I982="","",'表格编辑 '!I982)</f>
        <v/>
      </c>
      <c r="H982" s="123" t="str">
        <f>IF('表格编辑 '!J982="","",'表格编辑 '!J982)</f>
        <v>test_deadth_event(RECEIVER, ARG0, ARG1, ARG2, ARG3,ARG4)</v>
      </c>
      <c r="I982" s="123">
        <f>IF('表格编辑 '!K982="","",'表格编辑 '!K982)</f>
        <v>1</v>
      </c>
      <c r="J982" s="123">
        <f>IF('表格编辑 '!L982="","",'表格编辑 '!L982)</f>
        <v>406</v>
      </c>
      <c r="K982" s="123">
        <f>IF('表格编辑 '!M982="","",'表格编辑 '!M982)</f>
        <v>870</v>
      </c>
      <c r="L982" s="123" t="str">
        <f>IF('表格编辑 '!N982="","",'表格编辑 '!N982)</f>
        <v/>
      </c>
      <c r="M982" s="123" t="str">
        <f>IF('表格编辑 '!O982="","",'表格编辑 '!O982)</f>
        <v/>
      </c>
      <c r="N982" s="123" t="str">
        <f>IF('表格编辑 '!P982="","",'表格编辑 '!P982)</f>
        <v/>
      </c>
      <c r="O982" s="123" t="str">
        <f>IF('表格编辑 '!Q982="","",'表格编辑 '!Q982)</f>
        <v/>
      </c>
      <c r="P982" s="123" t="str">
        <f>IF('表格编辑 '!R982="","",'表格编辑 '!R982)</f>
        <v/>
      </c>
      <c r="Q982" s="123">
        <f>IF('表格编辑 '!S982="","",'表格编辑 '!S982)</f>
        <v>320</v>
      </c>
      <c r="R982" s="123" t="str">
        <f>IF('表格编辑 '!T982="","",'表格编辑 '!T982)</f>
        <v/>
      </c>
      <c r="S982" s="123" t="str">
        <f>IF('表格编辑 '!U982="","",'表格编辑 '!U982)</f>
        <v/>
      </c>
      <c r="T982" s="123" t="str">
        <f>IF('表格编辑 '!V982="","",'表格编辑 '!V982)</f>
        <v/>
      </c>
      <c r="U982" s="123" t="str">
        <f>IF('表格编辑 '!W982="","",'表格编辑 '!W982)</f>
        <v/>
      </c>
      <c r="V982" s="123" t="str">
        <f>IF('表格编辑 '!X982="","",'表格编辑 '!X982)</f>
        <v/>
      </c>
      <c r="W982" s="123" t="str">
        <f>IF('表格编辑 '!Y982="","",'表格编辑 '!Y982)</f>
        <v/>
      </c>
      <c r="X982" s="123" t="str">
        <f>IF('表格编辑 '!Z982="","",'表格编辑 '!Z982)</f>
        <v/>
      </c>
      <c r="Y982" s="123" t="str">
        <f>IF('表格编辑 '!AA982="","",'表格编辑 '!AA982)</f>
        <v/>
      </c>
      <c r="Z982" s="123" t="str">
        <f>IF('表格编辑 '!AB982="","",'表格编辑 '!AB982)</f>
        <v/>
      </c>
      <c r="AA982" s="123" t="str">
        <f>IF('表格编辑 '!AC982="","",'表格编辑 '!AC982)</f>
        <v/>
      </c>
      <c r="AB982" s="123" t="str">
        <f>IF('表格编辑 '!AD982="","",'表格编辑 '!AD982)</f>
        <v/>
      </c>
      <c r="AC982" s="123" t="str">
        <f>IF('表格编辑 '!AE982="","",'表格编辑 '!AE982)</f>
        <v/>
      </c>
      <c r="AD982" s="123">
        <f>IF('表格编辑 '!AF982="","",'表格编辑 '!AF982)</f>
        <v>140569</v>
      </c>
    </row>
    <row r="983" spans="1:30">
      <c r="A983" s="123">
        <f>IF('表格编辑 '!A983="","",'表格编辑 '!A983)</f>
        <v>40570</v>
      </c>
      <c r="B983" s="123">
        <f>IF('表格编辑 '!B983="","",'表格编辑 '!B983)</f>
        <v>50121</v>
      </c>
      <c r="C983" s="123">
        <f>IF('表格编辑 '!E983="","",'表格编辑 '!E983)</f>
        <v>29</v>
      </c>
      <c r="D983" s="123" t="str">
        <f>IF('表格编辑 '!F983="","",'表格编辑 '!F983)</f>
        <v>AI_born_event(RECEIVER, ARG0, ARG1, ARG2, ARG3,ARG4)</v>
      </c>
      <c r="E983" s="123" t="str">
        <f>IF('表格编辑 '!G983="","",'表格编辑 '!G983)</f>
        <v>AI_update_event(RECEIVER, ARG0, ARG1, ARG2, ARG3,ARG4)</v>
      </c>
      <c r="F983" s="123" t="str">
        <f>IF('表格编辑 '!H983="","",'表格编辑 '!H983)</f>
        <v/>
      </c>
      <c r="G983" s="123" t="str">
        <f>IF('表格编辑 '!I983="","",'表格编辑 '!I983)</f>
        <v/>
      </c>
      <c r="H983" s="123" t="str">
        <f>IF('表格编辑 '!J983="","",'表格编辑 '!J983)</f>
        <v>test_deadth_event(RECEIVER, ARG0, ARG1, ARG2, ARG3,ARG4)</v>
      </c>
      <c r="I983" s="123">
        <f>IF('表格编辑 '!K983="","",'表格编辑 '!K983)</f>
        <v>1</v>
      </c>
      <c r="J983" s="123">
        <f>IF('表格编辑 '!L983="","",'表格编辑 '!L983)</f>
        <v>186</v>
      </c>
      <c r="K983" s="123">
        <f>IF('表格编辑 '!M983="","",'表格编辑 '!M983)</f>
        <v>870</v>
      </c>
      <c r="L983" s="123" t="str">
        <f>IF('表格编辑 '!N983="","",'表格编辑 '!N983)</f>
        <v/>
      </c>
      <c r="M983" s="123" t="str">
        <f>IF('表格编辑 '!O983="","",'表格编辑 '!O983)</f>
        <v/>
      </c>
      <c r="N983" s="123" t="str">
        <f>IF('表格编辑 '!P983="","",'表格编辑 '!P983)</f>
        <v/>
      </c>
      <c r="O983" s="123" t="str">
        <f>IF('表格编辑 '!Q983="","",'表格编辑 '!Q983)</f>
        <v/>
      </c>
      <c r="P983" s="123" t="str">
        <f>IF('表格编辑 '!R983="","",'表格编辑 '!R983)</f>
        <v/>
      </c>
      <c r="Q983" s="123">
        <f>IF('表格编辑 '!S983="","",'表格编辑 '!S983)</f>
        <v>320</v>
      </c>
      <c r="R983" s="123" t="str">
        <f>IF('表格编辑 '!T983="","",'表格编辑 '!T983)</f>
        <v/>
      </c>
      <c r="S983" s="123" t="str">
        <f>IF('表格编辑 '!U983="","",'表格编辑 '!U983)</f>
        <v/>
      </c>
      <c r="T983" s="123" t="str">
        <f>IF('表格编辑 '!V983="","",'表格编辑 '!V983)</f>
        <v/>
      </c>
      <c r="U983" s="123" t="str">
        <f>IF('表格编辑 '!W983="","",'表格编辑 '!W983)</f>
        <v/>
      </c>
      <c r="V983" s="123" t="str">
        <f>IF('表格编辑 '!X983="","",'表格编辑 '!X983)</f>
        <v/>
      </c>
      <c r="W983" s="123" t="str">
        <f>IF('表格编辑 '!Y983="","",'表格编辑 '!Y983)</f>
        <v/>
      </c>
      <c r="X983" s="123" t="str">
        <f>IF('表格编辑 '!Z983="","",'表格编辑 '!Z983)</f>
        <v/>
      </c>
      <c r="Y983" s="123" t="str">
        <f>IF('表格编辑 '!AA983="","",'表格编辑 '!AA983)</f>
        <v/>
      </c>
      <c r="Z983" s="123" t="str">
        <f>IF('表格编辑 '!AB983="","",'表格编辑 '!AB983)</f>
        <v/>
      </c>
      <c r="AA983" s="123" t="str">
        <f>IF('表格编辑 '!AC983="","",'表格编辑 '!AC983)</f>
        <v/>
      </c>
      <c r="AB983" s="123" t="str">
        <f>IF('表格编辑 '!AD983="","",'表格编辑 '!AD983)</f>
        <v/>
      </c>
      <c r="AC983" s="123" t="str">
        <f>IF('表格编辑 '!AE983="","",'表格编辑 '!AE983)</f>
        <v/>
      </c>
      <c r="AD983" s="123">
        <f>IF('表格编辑 '!AF983="","",'表格编辑 '!AF983)</f>
        <v>140570</v>
      </c>
    </row>
    <row r="984" spans="1:30">
      <c r="A984" s="123">
        <f>IF('表格编辑 '!A984="","",'表格编辑 '!A984)</f>
        <v>40571</v>
      </c>
      <c r="B984" s="123">
        <f>IF('表格编辑 '!B984="","",'表格编辑 '!B984)</f>
        <v>50022</v>
      </c>
      <c r="C984" s="123">
        <f>IF('表格编辑 '!E984="","",'表格编辑 '!E984)</f>
        <v>34</v>
      </c>
      <c r="D984" s="123" t="str">
        <f>IF('表格编辑 '!F984="","",'表格编辑 '!F984)</f>
        <v>AI_born_event(RECEIVER, ARG0, ARG1, ARG2, ARG3,ARG4)</v>
      </c>
      <c r="E984" s="123" t="str">
        <f>IF('表格编辑 '!G984="","",'表格编辑 '!G984)</f>
        <v>AI_update_event(RECEIVER, ARG0, ARG1, ARG2, ARG3,ARG4)</v>
      </c>
      <c r="F984" s="123" t="str">
        <f>IF('表格编辑 '!H984="","",'表格编辑 '!H984)</f>
        <v/>
      </c>
      <c r="G984" s="123" t="str">
        <f>IF('表格编辑 '!I984="","",'表格编辑 '!I984)</f>
        <v/>
      </c>
      <c r="H984" s="123" t="str">
        <f>IF('表格编辑 '!J984="","",'表格编辑 '!J984)</f>
        <v>test_deadth_event(RECEIVER, ARG0, ARG1, ARG2, ARG3,ARG4)</v>
      </c>
      <c r="I984" s="123">
        <f>IF('表格编辑 '!K984="","",'表格编辑 '!K984)</f>
        <v>1</v>
      </c>
      <c r="J984" s="123">
        <f>IF('表格编辑 '!L984="","",'表格编辑 '!L984)</f>
        <v>1162</v>
      </c>
      <c r="K984" s="123">
        <f>IF('表格编辑 '!M984="","",'表格编辑 '!M984)</f>
        <v>1020</v>
      </c>
      <c r="L984" s="123" t="str">
        <f>IF('表格编辑 '!N984="","",'表格编辑 '!N984)</f>
        <v/>
      </c>
      <c r="M984" s="123" t="str">
        <f>IF('表格编辑 '!O984="","",'表格编辑 '!O984)</f>
        <v/>
      </c>
      <c r="N984" s="123" t="str">
        <f>IF('表格编辑 '!P984="","",'表格编辑 '!P984)</f>
        <v/>
      </c>
      <c r="O984" s="123" t="str">
        <f>IF('表格编辑 '!Q984="","",'表格编辑 '!Q984)</f>
        <v/>
      </c>
      <c r="P984" s="123" t="str">
        <f>IF('表格编辑 '!R984="","",'表格编辑 '!R984)</f>
        <v/>
      </c>
      <c r="Q984" s="123">
        <f>IF('表格编辑 '!S984="","",'表格编辑 '!S984)</f>
        <v>320</v>
      </c>
      <c r="R984" s="123" t="str">
        <f>IF('表格编辑 '!T984="","",'表格编辑 '!T984)</f>
        <v/>
      </c>
      <c r="S984" s="123" t="str">
        <f>IF('表格编辑 '!U984="","",'表格编辑 '!U984)</f>
        <v/>
      </c>
      <c r="T984" s="123" t="str">
        <f>IF('表格编辑 '!V984="","",'表格编辑 '!V984)</f>
        <v/>
      </c>
      <c r="U984" s="123" t="str">
        <f>IF('表格编辑 '!W984="","",'表格编辑 '!W984)</f>
        <v/>
      </c>
      <c r="V984" s="123" t="str">
        <f>IF('表格编辑 '!X984="","",'表格编辑 '!X984)</f>
        <v/>
      </c>
      <c r="W984" s="123" t="str">
        <f>IF('表格编辑 '!Y984="","",'表格编辑 '!Y984)</f>
        <v/>
      </c>
      <c r="X984" s="123" t="str">
        <f>IF('表格编辑 '!Z984="","",'表格编辑 '!Z984)</f>
        <v/>
      </c>
      <c r="Y984" s="123" t="str">
        <f>IF('表格编辑 '!AA984="","",'表格编辑 '!AA984)</f>
        <v/>
      </c>
      <c r="Z984" s="123" t="str">
        <f>IF('表格编辑 '!AB984="","",'表格编辑 '!AB984)</f>
        <v/>
      </c>
      <c r="AA984" s="123" t="str">
        <f>IF('表格编辑 '!AC984="","",'表格编辑 '!AC984)</f>
        <v/>
      </c>
      <c r="AB984" s="123" t="str">
        <f>IF('表格编辑 '!AD984="","",'表格编辑 '!AD984)</f>
        <v/>
      </c>
      <c r="AC984" s="123" t="str">
        <f>IF('表格编辑 '!AE984="","",'表格编辑 '!AE984)</f>
        <v/>
      </c>
      <c r="AD984" s="123">
        <f>IF('表格编辑 '!AF984="","",'表格编辑 '!AF984)</f>
        <v>140571</v>
      </c>
    </row>
    <row r="985" spans="1:30">
      <c r="A985" s="123">
        <f>IF('表格编辑 '!A985="","",'表格编辑 '!A985)</f>
        <v>40572</v>
      </c>
      <c r="B985" s="123">
        <f>IF('表格编辑 '!B985="","",'表格编辑 '!B985)</f>
        <v>50103</v>
      </c>
      <c r="C985" s="123">
        <f>IF('表格编辑 '!E985="","",'表格编辑 '!E985)</f>
        <v>34</v>
      </c>
      <c r="D985" s="123" t="str">
        <f>IF('表格编辑 '!F985="","",'表格编辑 '!F985)</f>
        <v>AI_born_event(RECEIVER, ARG0, ARG1, ARG2, ARG3,ARG4)</v>
      </c>
      <c r="E985" s="123" t="str">
        <f>IF('表格编辑 '!G985="","",'表格编辑 '!G985)</f>
        <v>AI_update_event(RECEIVER, ARG0, ARG1, ARG2, ARG3,ARG4)</v>
      </c>
      <c r="F985" s="123" t="str">
        <f>IF('表格编辑 '!H985="","",'表格编辑 '!H985)</f>
        <v/>
      </c>
      <c r="G985" s="123" t="str">
        <f>IF('表格编辑 '!I985="","",'表格编辑 '!I985)</f>
        <v/>
      </c>
      <c r="H985" s="123" t="str">
        <f>IF('表格编辑 '!J985="","",'表格编辑 '!J985)</f>
        <v>test_deadth_event(RECEIVER, ARG0, ARG1, ARG2, ARG3,ARG4)</v>
      </c>
      <c r="I985" s="123">
        <f>IF('表格编辑 '!K985="","",'表格编辑 '!K985)</f>
        <v>1</v>
      </c>
      <c r="J985" s="123">
        <f>IF('表格编辑 '!L985="","",'表格编辑 '!L985)</f>
        <v>454</v>
      </c>
      <c r="K985" s="123">
        <f>IF('表格编辑 '!M985="","",'表格编辑 '!M985)</f>
        <v>1020</v>
      </c>
      <c r="L985" s="123" t="str">
        <f>IF('表格编辑 '!N985="","",'表格编辑 '!N985)</f>
        <v/>
      </c>
      <c r="M985" s="123" t="str">
        <f>IF('表格编辑 '!O985="","",'表格编辑 '!O985)</f>
        <v/>
      </c>
      <c r="N985" s="123" t="str">
        <f>IF('表格编辑 '!P985="","",'表格编辑 '!P985)</f>
        <v/>
      </c>
      <c r="O985" s="123" t="str">
        <f>IF('表格编辑 '!Q985="","",'表格编辑 '!Q985)</f>
        <v/>
      </c>
      <c r="P985" s="123" t="str">
        <f>IF('表格编辑 '!R985="","",'表格编辑 '!R985)</f>
        <v/>
      </c>
      <c r="Q985" s="123">
        <f>IF('表格编辑 '!S985="","",'表格编辑 '!S985)</f>
        <v>320</v>
      </c>
      <c r="R985" s="123" t="str">
        <f>IF('表格编辑 '!T985="","",'表格编辑 '!T985)</f>
        <v/>
      </c>
      <c r="S985" s="123" t="str">
        <f>IF('表格编辑 '!U985="","",'表格编辑 '!U985)</f>
        <v/>
      </c>
      <c r="T985" s="123" t="str">
        <f>IF('表格编辑 '!V985="","",'表格编辑 '!V985)</f>
        <v/>
      </c>
      <c r="U985" s="123" t="str">
        <f>IF('表格编辑 '!W985="","",'表格编辑 '!W985)</f>
        <v/>
      </c>
      <c r="V985" s="123" t="str">
        <f>IF('表格编辑 '!X985="","",'表格编辑 '!X985)</f>
        <v/>
      </c>
      <c r="W985" s="123" t="str">
        <f>IF('表格编辑 '!Y985="","",'表格编辑 '!Y985)</f>
        <v/>
      </c>
      <c r="X985" s="123" t="str">
        <f>IF('表格编辑 '!Z985="","",'表格编辑 '!Z985)</f>
        <v/>
      </c>
      <c r="Y985" s="123" t="str">
        <f>IF('表格编辑 '!AA985="","",'表格编辑 '!AA985)</f>
        <v/>
      </c>
      <c r="Z985" s="123" t="str">
        <f>IF('表格编辑 '!AB985="","",'表格编辑 '!AB985)</f>
        <v/>
      </c>
      <c r="AA985" s="123" t="str">
        <f>IF('表格编辑 '!AC985="","",'表格编辑 '!AC985)</f>
        <v/>
      </c>
      <c r="AB985" s="123" t="str">
        <f>IF('表格编辑 '!AD985="","",'表格编辑 '!AD985)</f>
        <v/>
      </c>
      <c r="AC985" s="123" t="str">
        <f>IF('表格编辑 '!AE985="","",'表格编辑 '!AE985)</f>
        <v/>
      </c>
      <c r="AD985" s="123">
        <f>IF('表格编辑 '!AF985="","",'表格编辑 '!AF985)</f>
        <v>140572</v>
      </c>
    </row>
    <row r="986" spans="1:30">
      <c r="A986" s="123">
        <f>IF('表格编辑 '!A986="","",'表格编辑 '!A986)</f>
        <v>40573</v>
      </c>
      <c r="B986" s="123">
        <f>IF('表格编辑 '!B986="","",'表格编辑 '!B986)</f>
        <v>50016</v>
      </c>
      <c r="C986" s="123">
        <f>IF('表格编辑 '!E986="","",'表格编辑 '!E986)</f>
        <v>34</v>
      </c>
      <c r="D986" s="123" t="str">
        <f>IF('表格编辑 '!F986="","",'表格编辑 '!F986)</f>
        <v>AI_born_event(RECEIVER, ARG0, ARG1, ARG2, ARG3,ARG4)</v>
      </c>
      <c r="E986" s="123" t="str">
        <f>IF('表格编辑 '!G986="","",'表格编辑 '!G986)</f>
        <v>AI_update_event(RECEIVER, ARG0, ARG1, ARG2, ARG3,ARG4)</v>
      </c>
      <c r="F986" s="123" t="str">
        <f>IF('表格编辑 '!H986="","",'表格编辑 '!H986)</f>
        <v/>
      </c>
      <c r="G986" s="123" t="str">
        <f>IF('表格编辑 '!I986="","",'表格编辑 '!I986)</f>
        <v/>
      </c>
      <c r="H986" s="123" t="str">
        <f>IF('表格编辑 '!J986="","",'表格编辑 '!J986)</f>
        <v>test_deadth_event(RECEIVER, ARG0, ARG1, ARG2, ARG3,ARG4)</v>
      </c>
      <c r="I986" s="123">
        <f>IF('表格编辑 '!K986="","",'表格编辑 '!K986)</f>
        <v>1</v>
      </c>
      <c r="J986" s="123">
        <f>IF('表格编辑 '!L986="","",'表格编辑 '!L986)</f>
        <v>1448</v>
      </c>
      <c r="K986" s="123">
        <f>IF('表格编辑 '!M986="","",'表格编辑 '!M986)</f>
        <v>1020</v>
      </c>
      <c r="L986" s="123" t="str">
        <f>IF('表格编辑 '!N986="","",'表格编辑 '!N986)</f>
        <v/>
      </c>
      <c r="M986" s="123" t="str">
        <f>IF('表格编辑 '!O986="","",'表格编辑 '!O986)</f>
        <v/>
      </c>
      <c r="N986" s="123" t="str">
        <f>IF('表格编辑 '!P986="","",'表格编辑 '!P986)</f>
        <v/>
      </c>
      <c r="O986" s="123" t="str">
        <f>IF('表格编辑 '!Q986="","",'表格编辑 '!Q986)</f>
        <v/>
      </c>
      <c r="P986" s="123" t="str">
        <f>IF('表格编辑 '!R986="","",'表格编辑 '!R986)</f>
        <v/>
      </c>
      <c r="Q986" s="123">
        <f>IF('表格编辑 '!S986="","",'表格编辑 '!S986)</f>
        <v>320</v>
      </c>
      <c r="R986" s="123" t="str">
        <f>IF('表格编辑 '!T986="","",'表格编辑 '!T986)</f>
        <v/>
      </c>
      <c r="S986" s="123" t="str">
        <f>IF('表格编辑 '!U986="","",'表格编辑 '!U986)</f>
        <v/>
      </c>
      <c r="T986" s="123" t="str">
        <f>IF('表格编辑 '!V986="","",'表格编辑 '!V986)</f>
        <v/>
      </c>
      <c r="U986" s="123" t="str">
        <f>IF('表格编辑 '!W986="","",'表格编辑 '!W986)</f>
        <v/>
      </c>
      <c r="V986" s="123" t="str">
        <f>IF('表格编辑 '!X986="","",'表格编辑 '!X986)</f>
        <v/>
      </c>
      <c r="W986" s="123" t="str">
        <f>IF('表格编辑 '!Y986="","",'表格编辑 '!Y986)</f>
        <v/>
      </c>
      <c r="X986" s="123" t="str">
        <f>IF('表格编辑 '!Z986="","",'表格编辑 '!Z986)</f>
        <v/>
      </c>
      <c r="Y986" s="123" t="str">
        <f>IF('表格编辑 '!AA986="","",'表格编辑 '!AA986)</f>
        <v/>
      </c>
      <c r="Z986" s="123" t="str">
        <f>IF('表格编辑 '!AB986="","",'表格编辑 '!AB986)</f>
        <v/>
      </c>
      <c r="AA986" s="123" t="str">
        <f>IF('表格编辑 '!AC986="","",'表格编辑 '!AC986)</f>
        <v/>
      </c>
      <c r="AB986" s="123" t="str">
        <f>IF('表格编辑 '!AD986="","",'表格编辑 '!AD986)</f>
        <v/>
      </c>
      <c r="AC986" s="123" t="str">
        <f>IF('表格编辑 '!AE986="","",'表格编辑 '!AE986)</f>
        <v/>
      </c>
      <c r="AD986" s="123">
        <f>IF('表格编辑 '!AF986="","",'表格编辑 '!AF986)</f>
        <v>140573</v>
      </c>
    </row>
    <row r="987" spans="1:30">
      <c r="A987" s="123">
        <f>IF('表格编辑 '!A987="","",'表格编辑 '!A987)</f>
        <v>40574</v>
      </c>
      <c r="B987" s="123">
        <f>IF('表格编辑 '!B987="","",'表格编辑 '!B987)</f>
        <v>50133</v>
      </c>
      <c r="C987" s="123">
        <f>IF('表格编辑 '!E987="","",'表格编辑 '!E987)</f>
        <v>34</v>
      </c>
      <c r="D987" s="123" t="str">
        <f>IF('表格编辑 '!F987="","",'表格编辑 '!F987)</f>
        <v>AI_born_event(RECEIVER, ARG0, ARG1, ARG2, ARG3,ARG4)</v>
      </c>
      <c r="E987" s="123" t="str">
        <f>IF('表格编辑 '!G987="","",'表格编辑 '!G987)</f>
        <v>AI_update_event(RECEIVER, ARG0, ARG1, ARG2, ARG3,ARG4)</v>
      </c>
      <c r="F987" s="123" t="str">
        <f>IF('表格编辑 '!H987="","",'表格编辑 '!H987)</f>
        <v/>
      </c>
      <c r="G987" s="123" t="str">
        <f>IF('表格编辑 '!I987="","",'表格编辑 '!I987)</f>
        <v/>
      </c>
      <c r="H987" s="123" t="str">
        <f>IF('表格编辑 '!J987="","",'表格编辑 '!J987)</f>
        <v>test_deadth_event(RECEIVER, ARG0, ARG1, ARG2, ARG3,ARG4)</v>
      </c>
      <c r="I987" s="123">
        <f>IF('表格编辑 '!K987="","",'表格编辑 '!K987)</f>
        <v>1</v>
      </c>
      <c r="J987" s="123">
        <f>IF('表格编辑 '!L987="","",'表格编辑 '!L987)</f>
        <v>420</v>
      </c>
      <c r="K987" s="123">
        <f>IF('表格编辑 '!M987="","",'表格编辑 '!M987)</f>
        <v>1020</v>
      </c>
      <c r="L987" s="123" t="str">
        <f>IF('表格编辑 '!N987="","",'表格编辑 '!N987)</f>
        <v/>
      </c>
      <c r="M987" s="123" t="str">
        <f>IF('表格编辑 '!O987="","",'表格编辑 '!O987)</f>
        <v/>
      </c>
      <c r="N987" s="123" t="str">
        <f>IF('表格编辑 '!P987="","",'表格编辑 '!P987)</f>
        <v/>
      </c>
      <c r="O987" s="123" t="str">
        <f>IF('表格编辑 '!Q987="","",'表格编辑 '!Q987)</f>
        <v/>
      </c>
      <c r="P987" s="123" t="str">
        <f>IF('表格编辑 '!R987="","",'表格编辑 '!R987)</f>
        <v/>
      </c>
      <c r="Q987" s="123">
        <f>IF('表格编辑 '!S987="","",'表格编辑 '!S987)</f>
        <v>320</v>
      </c>
      <c r="R987" s="123" t="str">
        <f>IF('表格编辑 '!T987="","",'表格编辑 '!T987)</f>
        <v/>
      </c>
      <c r="S987" s="123" t="str">
        <f>IF('表格编辑 '!U987="","",'表格编辑 '!U987)</f>
        <v/>
      </c>
      <c r="T987" s="123" t="str">
        <f>IF('表格编辑 '!V987="","",'表格编辑 '!V987)</f>
        <v/>
      </c>
      <c r="U987" s="123" t="str">
        <f>IF('表格编辑 '!W987="","",'表格编辑 '!W987)</f>
        <v/>
      </c>
      <c r="V987" s="123" t="str">
        <f>IF('表格编辑 '!X987="","",'表格编辑 '!X987)</f>
        <v/>
      </c>
      <c r="W987" s="123" t="str">
        <f>IF('表格编辑 '!Y987="","",'表格编辑 '!Y987)</f>
        <v/>
      </c>
      <c r="X987" s="123" t="str">
        <f>IF('表格编辑 '!Z987="","",'表格编辑 '!Z987)</f>
        <v/>
      </c>
      <c r="Y987" s="123" t="str">
        <f>IF('表格编辑 '!AA987="","",'表格编辑 '!AA987)</f>
        <v/>
      </c>
      <c r="Z987" s="123" t="str">
        <f>IF('表格编辑 '!AB987="","",'表格编辑 '!AB987)</f>
        <v/>
      </c>
      <c r="AA987" s="123" t="str">
        <f>IF('表格编辑 '!AC987="","",'表格编辑 '!AC987)</f>
        <v/>
      </c>
      <c r="AB987" s="123" t="str">
        <f>IF('表格编辑 '!AD987="","",'表格编辑 '!AD987)</f>
        <v/>
      </c>
      <c r="AC987" s="123" t="str">
        <f>IF('表格编辑 '!AE987="","",'表格编辑 '!AE987)</f>
        <v/>
      </c>
      <c r="AD987" s="123">
        <f>IF('表格编辑 '!AF987="","",'表格编辑 '!AF987)</f>
        <v>140574</v>
      </c>
    </row>
    <row r="988" spans="1:30">
      <c r="A988" s="123">
        <f>IF('表格编辑 '!A988="","",'表格编辑 '!A988)</f>
        <v>40575</v>
      </c>
      <c r="B988" s="123">
        <f>IF('表格编辑 '!B988="","",'表格编辑 '!B988)</f>
        <v>50058</v>
      </c>
      <c r="C988" s="123">
        <f>IF('表格编辑 '!E988="","",'表格编辑 '!E988)</f>
        <v>34</v>
      </c>
      <c r="D988" s="123" t="str">
        <f>IF('表格编辑 '!F988="","",'表格编辑 '!F988)</f>
        <v>AI_born_event(RECEIVER, ARG0, ARG1, ARG2, ARG3,ARG4)</v>
      </c>
      <c r="E988" s="123" t="str">
        <f>IF('表格编辑 '!G988="","",'表格编辑 '!G988)</f>
        <v>AI_update_event(RECEIVER, ARG0, ARG1, ARG2, ARG3,ARG4)</v>
      </c>
      <c r="F988" s="123" t="str">
        <f>IF('表格编辑 '!H988="","",'表格编辑 '!H988)</f>
        <v/>
      </c>
      <c r="G988" s="123" t="str">
        <f>IF('表格编辑 '!I988="","",'表格编辑 '!I988)</f>
        <v/>
      </c>
      <c r="H988" s="123" t="str">
        <f>IF('表格编辑 '!J988="","",'表格编辑 '!J988)</f>
        <v>test_deadth_event(RECEIVER, ARG0, ARG1, ARG2, ARG3,ARG4)</v>
      </c>
      <c r="I988" s="123">
        <f>IF('表格编辑 '!K988="","",'表格编辑 '!K988)</f>
        <v>1</v>
      </c>
      <c r="J988" s="123">
        <f>IF('表格编辑 '!L988="","",'表格编辑 '!L988)</f>
        <v>1302</v>
      </c>
      <c r="K988" s="123">
        <f>IF('表格编辑 '!M988="","",'表格编辑 '!M988)</f>
        <v>1020</v>
      </c>
      <c r="L988" s="123" t="str">
        <f>IF('表格编辑 '!N988="","",'表格编辑 '!N988)</f>
        <v/>
      </c>
      <c r="M988" s="123" t="str">
        <f>IF('表格编辑 '!O988="","",'表格编辑 '!O988)</f>
        <v/>
      </c>
      <c r="N988" s="123" t="str">
        <f>IF('表格编辑 '!P988="","",'表格编辑 '!P988)</f>
        <v/>
      </c>
      <c r="O988" s="123" t="str">
        <f>IF('表格编辑 '!Q988="","",'表格编辑 '!Q988)</f>
        <v/>
      </c>
      <c r="P988" s="123" t="str">
        <f>IF('表格编辑 '!R988="","",'表格编辑 '!R988)</f>
        <v/>
      </c>
      <c r="Q988" s="123">
        <f>IF('表格编辑 '!S988="","",'表格编辑 '!S988)</f>
        <v>320</v>
      </c>
      <c r="R988" s="123" t="str">
        <f>IF('表格编辑 '!T988="","",'表格编辑 '!T988)</f>
        <v/>
      </c>
      <c r="S988" s="123" t="str">
        <f>IF('表格编辑 '!U988="","",'表格编辑 '!U988)</f>
        <v/>
      </c>
      <c r="T988" s="123" t="str">
        <f>IF('表格编辑 '!V988="","",'表格编辑 '!V988)</f>
        <v/>
      </c>
      <c r="U988" s="123" t="str">
        <f>IF('表格编辑 '!W988="","",'表格编辑 '!W988)</f>
        <v/>
      </c>
      <c r="V988" s="123" t="str">
        <f>IF('表格编辑 '!X988="","",'表格编辑 '!X988)</f>
        <v/>
      </c>
      <c r="W988" s="123" t="str">
        <f>IF('表格编辑 '!Y988="","",'表格编辑 '!Y988)</f>
        <v/>
      </c>
      <c r="X988" s="123" t="str">
        <f>IF('表格编辑 '!Z988="","",'表格编辑 '!Z988)</f>
        <v/>
      </c>
      <c r="Y988" s="123" t="str">
        <f>IF('表格编辑 '!AA988="","",'表格编辑 '!AA988)</f>
        <v/>
      </c>
      <c r="Z988" s="123" t="str">
        <f>IF('表格编辑 '!AB988="","",'表格编辑 '!AB988)</f>
        <v/>
      </c>
      <c r="AA988" s="123" t="str">
        <f>IF('表格编辑 '!AC988="","",'表格编辑 '!AC988)</f>
        <v/>
      </c>
      <c r="AB988" s="123" t="str">
        <f>IF('表格编辑 '!AD988="","",'表格编辑 '!AD988)</f>
        <v/>
      </c>
      <c r="AC988" s="123" t="str">
        <f>IF('表格编辑 '!AE988="","",'表格编辑 '!AE988)</f>
        <v/>
      </c>
      <c r="AD988" s="123">
        <f>IF('表格编辑 '!AF988="","",'表格编辑 '!AF988)</f>
        <v>140575</v>
      </c>
    </row>
    <row r="989" spans="1:30">
      <c r="A989" s="123">
        <f>IF('表格编辑 '!A989="","",'表格编辑 '!A989)</f>
        <v>40576</v>
      </c>
      <c r="B989" s="123">
        <f>IF('表格编辑 '!B989="","",'表格编辑 '!B989)</f>
        <v>50111</v>
      </c>
      <c r="C989" s="123">
        <f>IF('表格编辑 '!E989="","",'表格编辑 '!E989)</f>
        <v>34</v>
      </c>
      <c r="D989" s="123" t="str">
        <f>IF('表格编辑 '!F989="","",'表格编辑 '!F989)</f>
        <v>AI_born_event(RECEIVER, ARG0, ARG1, ARG2, ARG3,ARG4)</v>
      </c>
      <c r="E989" s="123" t="str">
        <f>IF('表格编辑 '!G989="","",'表格编辑 '!G989)</f>
        <v>AI_update_event(RECEIVER, ARG0, ARG1, ARG2, ARG3,ARG4)</v>
      </c>
      <c r="F989" s="123" t="str">
        <f>IF('表格编辑 '!H989="","",'表格编辑 '!H989)</f>
        <v/>
      </c>
      <c r="G989" s="123" t="str">
        <f>IF('表格编辑 '!I989="","",'表格编辑 '!I989)</f>
        <v/>
      </c>
      <c r="H989" s="123" t="str">
        <f>IF('表格编辑 '!J989="","",'表格编辑 '!J989)</f>
        <v>test_deadth_event(RECEIVER, ARG0, ARG1, ARG2, ARG3,ARG4)</v>
      </c>
      <c r="I989" s="123">
        <f>IF('表格编辑 '!K989="","",'表格编辑 '!K989)</f>
        <v>1</v>
      </c>
      <c r="J989" s="123">
        <f>IF('表格编辑 '!L989="","",'表格编辑 '!L989)</f>
        <v>1018</v>
      </c>
      <c r="K989" s="123">
        <f>IF('表格编辑 '!M989="","",'表格编辑 '!M989)</f>
        <v>1020</v>
      </c>
      <c r="L989" s="123" t="str">
        <f>IF('表格编辑 '!N989="","",'表格编辑 '!N989)</f>
        <v/>
      </c>
      <c r="M989" s="123" t="str">
        <f>IF('表格编辑 '!O989="","",'表格编辑 '!O989)</f>
        <v/>
      </c>
      <c r="N989" s="123" t="str">
        <f>IF('表格编辑 '!P989="","",'表格编辑 '!P989)</f>
        <v/>
      </c>
      <c r="O989" s="123" t="str">
        <f>IF('表格编辑 '!Q989="","",'表格编辑 '!Q989)</f>
        <v/>
      </c>
      <c r="P989" s="123" t="str">
        <f>IF('表格编辑 '!R989="","",'表格编辑 '!R989)</f>
        <v/>
      </c>
      <c r="Q989" s="123">
        <f>IF('表格编辑 '!S989="","",'表格编辑 '!S989)</f>
        <v>320</v>
      </c>
      <c r="R989" s="123" t="str">
        <f>IF('表格编辑 '!T989="","",'表格编辑 '!T989)</f>
        <v/>
      </c>
      <c r="S989" s="123" t="str">
        <f>IF('表格编辑 '!U989="","",'表格编辑 '!U989)</f>
        <v/>
      </c>
      <c r="T989" s="123" t="str">
        <f>IF('表格编辑 '!V989="","",'表格编辑 '!V989)</f>
        <v/>
      </c>
      <c r="U989" s="123" t="str">
        <f>IF('表格编辑 '!W989="","",'表格编辑 '!W989)</f>
        <v/>
      </c>
      <c r="V989" s="123" t="str">
        <f>IF('表格编辑 '!X989="","",'表格编辑 '!X989)</f>
        <v/>
      </c>
      <c r="W989" s="123" t="str">
        <f>IF('表格编辑 '!Y989="","",'表格编辑 '!Y989)</f>
        <v/>
      </c>
      <c r="X989" s="123" t="str">
        <f>IF('表格编辑 '!Z989="","",'表格编辑 '!Z989)</f>
        <v/>
      </c>
      <c r="Y989" s="123" t="str">
        <f>IF('表格编辑 '!AA989="","",'表格编辑 '!AA989)</f>
        <v/>
      </c>
      <c r="Z989" s="123" t="str">
        <f>IF('表格编辑 '!AB989="","",'表格编辑 '!AB989)</f>
        <v/>
      </c>
      <c r="AA989" s="123" t="str">
        <f>IF('表格编辑 '!AC989="","",'表格编辑 '!AC989)</f>
        <v/>
      </c>
      <c r="AB989" s="123" t="str">
        <f>IF('表格编辑 '!AD989="","",'表格编辑 '!AD989)</f>
        <v/>
      </c>
      <c r="AC989" s="123" t="str">
        <f>IF('表格编辑 '!AE989="","",'表格编辑 '!AE989)</f>
        <v/>
      </c>
      <c r="AD989" s="123">
        <f>IF('表格编辑 '!AF989="","",'表格编辑 '!AF989)</f>
        <v>140576</v>
      </c>
    </row>
    <row r="990" spans="1:30">
      <c r="A990" s="123">
        <f>IF('表格编辑 '!A990="","",'表格编辑 '!A990)</f>
        <v>40577</v>
      </c>
      <c r="B990" s="123">
        <f>IF('表格编辑 '!B990="","",'表格编辑 '!B990)</f>
        <v>50014</v>
      </c>
      <c r="C990" s="123">
        <f>IF('表格编辑 '!E990="","",'表格编辑 '!E990)</f>
        <v>34</v>
      </c>
      <c r="D990" s="123" t="str">
        <f>IF('表格编辑 '!F990="","",'表格编辑 '!F990)</f>
        <v>AI_born_event(RECEIVER, ARG0, ARG1, ARG2, ARG3,ARG4)</v>
      </c>
      <c r="E990" s="123" t="str">
        <f>IF('表格编辑 '!G990="","",'表格编辑 '!G990)</f>
        <v>AI_update_event(RECEIVER, ARG0, ARG1, ARG2, ARG3,ARG4)</v>
      </c>
      <c r="F990" s="123" t="str">
        <f>IF('表格编辑 '!H990="","",'表格编辑 '!H990)</f>
        <v/>
      </c>
      <c r="G990" s="123" t="str">
        <f>IF('表格编辑 '!I990="","",'表格编辑 '!I990)</f>
        <v/>
      </c>
      <c r="H990" s="123" t="str">
        <f>IF('表格编辑 '!J990="","",'表格编辑 '!J990)</f>
        <v>test_deadth_event(RECEIVER, ARG0, ARG1, ARG2, ARG3,ARG4)</v>
      </c>
      <c r="I990" s="123">
        <f>IF('表格编辑 '!K990="","",'表格编辑 '!K990)</f>
        <v>1</v>
      </c>
      <c r="J990" s="123">
        <f>IF('表格编辑 '!L990="","",'表格编辑 '!L990)</f>
        <v>1390</v>
      </c>
      <c r="K990" s="123">
        <f>IF('表格编辑 '!M990="","",'表格编辑 '!M990)</f>
        <v>1020</v>
      </c>
      <c r="L990" s="123" t="str">
        <f>IF('表格编辑 '!N990="","",'表格编辑 '!N990)</f>
        <v/>
      </c>
      <c r="M990" s="123" t="str">
        <f>IF('表格编辑 '!O990="","",'表格编辑 '!O990)</f>
        <v/>
      </c>
      <c r="N990" s="123" t="str">
        <f>IF('表格编辑 '!P990="","",'表格编辑 '!P990)</f>
        <v/>
      </c>
      <c r="O990" s="123" t="str">
        <f>IF('表格编辑 '!Q990="","",'表格编辑 '!Q990)</f>
        <v/>
      </c>
      <c r="P990" s="123" t="str">
        <f>IF('表格编辑 '!R990="","",'表格编辑 '!R990)</f>
        <v/>
      </c>
      <c r="Q990" s="123">
        <f>IF('表格编辑 '!S990="","",'表格编辑 '!S990)</f>
        <v>320</v>
      </c>
      <c r="R990" s="123" t="str">
        <f>IF('表格编辑 '!T990="","",'表格编辑 '!T990)</f>
        <v/>
      </c>
      <c r="S990" s="123" t="str">
        <f>IF('表格编辑 '!U990="","",'表格编辑 '!U990)</f>
        <v/>
      </c>
      <c r="T990" s="123" t="str">
        <f>IF('表格编辑 '!V990="","",'表格编辑 '!V990)</f>
        <v/>
      </c>
      <c r="U990" s="123" t="str">
        <f>IF('表格编辑 '!W990="","",'表格编辑 '!W990)</f>
        <v/>
      </c>
      <c r="V990" s="123" t="str">
        <f>IF('表格编辑 '!X990="","",'表格编辑 '!X990)</f>
        <v/>
      </c>
      <c r="W990" s="123" t="str">
        <f>IF('表格编辑 '!Y990="","",'表格编辑 '!Y990)</f>
        <v/>
      </c>
      <c r="X990" s="123" t="str">
        <f>IF('表格编辑 '!Z990="","",'表格编辑 '!Z990)</f>
        <v/>
      </c>
      <c r="Y990" s="123" t="str">
        <f>IF('表格编辑 '!AA990="","",'表格编辑 '!AA990)</f>
        <v/>
      </c>
      <c r="Z990" s="123" t="str">
        <f>IF('表格编辑 '!AB990="","",'表格编辑 '!AB990)</f>
        <v/>
      </c>
      <c r="AA990" s="123" t="str">
        <f>IF('表格编辑 '!AC990="","",'表格编辑 '!AC990)</f>
        <v/>
      </c>
      <c r="AB990" s="123" t="str">
        <f>IF('表格编辑 '!AD990="","",'表格编辑 '!AD990)</f>
        <v/>
      </c>
      <c r="AC990" s="123" t="str">
        <f>IF('表格编辑 '!AE990="","",'表格编辑 '!AE990)</f>
        <v/>
      </c>
      <c r="AD990" s="123">
        <f>IF('表格编辑 '!AF990="","",'表格编辑 '!AF990)</f>
        <v>140577</v>
      </c>
    </row>
    <row r="991" spans="1:30">
      <c r="A991" s="123">
        <f>IF('表格编辑 '!A991="","",'表格编辑 '!A991)</f>
        <v>40578</v>
      </c>
      <c r="B991" s="123">
        <f>IF('表格编辑 '!B991="","",'表格编辑 '!B991)</f>
        <v>50023</v>
      </c>
      <c r="C991" s="123">
        <f>IF('表格编辑 '!E991="","",'表格编辑 '!E991)</f>
        <v>34</v>
      </c>
      <c r="D991" s="123" t="str">
        <f>IF('表格编辑 '!F991="","",'表格编辑 '!F991)</f>
        <v>AI_born_event(RECEIVER, ARG0, ARG1, ARG2, ARG3,ARG4)</v>
      </c>
      <c r="E991" s="123" t="str">
        <f>IF('表格编辑 '!G991="","",'表格编辑 '!G991)</f>
        <v>AI_update_event(RECEIVER, ARG0, ARG1, ARG2, ARG3,ARG4)</v>
      </c>
      <c r="F991" s="123" t="str">
        <f>IF('表格编辑 '!H991="","",'表格编辑 '!H991)</f>
        <v/>
      </c>
      <c r="G991" s="123" t="str">
        <f>IF('表格编辑 '!I991="","",'表格编辑 '!I991)</f>
        <v/>
      </c>
      <c r="H991" s="123" t="str">
        <f>IF('表格编辑 '!J991="","",'表格编辑 '!J991)</f>
        <v>test_deadth_event(RECEIVER, ARG0, ARG1, ARG2, ARG3,ARG4)</v>
      </c>
      <c r="I991" s="123">
        <f>IF('表格编辑 '!K991="","",'表格编辑 '!K991)</f>
        <v>1</v>
      </c>
      <c r="J991" s="123">
        <f>IF('表格编辑 '!L991="","",'表格编辑 '!L991)</f>
        <v>1514</v>
      </c>
      <c r="K991" s="123">
        <f>IF('表格编辑 '!M991="","",'表格编辑 '!M991)</f>
        <v>1020</v>
      </c>
      <c r="L991" s="123" t="str">
        <f>IF('表格编辑 '!N991="","",'表格编辑 '!N991)</f>
        <v/>
      </c>
      <c r="M991" s="123" t="str">
        <f>IF('表格编辑 '!O991="","",'表格编辑 '!O991)</f>
        <v/>
      </c>
      <c r="N991" s="123" t="str">
        <f>IF('表格编辑 '!P991="","",'表格编辑 '!P991)</f>
        <v/>
      </c>
      <c r="O991" s="123" t="str">
        <f>IF('表格编辑 '!Q991="","",'表格编辑 '!Q991)</f>
        <v/>
      </c>
      <c r="P991" s="123" t="str">
        <f>IF('表格编辑 '!R991="","",'表格编辑 '!R991)</f>
        <v/>
      </c>
      <c r="Q991" s="123">
        <f>IF('表格编辑 '!S991="","",'表格编辑 '!S991)</f>
        <v>320</v>
      </c>
      <c r="R991" s="123" t="str">
        <f>IF('表格编辑 '!T991="","",'表格编辑 '!T991)</f>
        <v/>
      </c>
      <c r="S991" s="123" t="str">
        <f>IF('表格编辑 '!U991="","",'表格编辑 '!U991)</f>
        <v/>
      </c>
      <c r="T991" s="123" t="str">
        <f>IF('表格编辑 '!V991="","",'表格编辑 '!V991)</f>
        <v/>
      </c>
      <c r="U991" s="123" t="str">
        <f>IF('表格编辑 '!W991="","",'表格编辑 '!W991)</f>
        <v/>
      </c>
      <c r="V991" s="123" t="str">
        <f>IF('表格编辑 '!X991="","",'表格编辑 '!X991)</f>
        <v/>
      </c>
      <c r="W991" s="123" t="str">
        <f>IF('表格编辑 '!Y991="","",'表格编辑 '!Y991)</f>
        <v/>
      </c>
      <c r="X991" s="123" t="str">
        <f>IF('表格编辑 '!Z991="","",'表格编辑 '!Z991)</f>
        <v/>
      </c>
      <c r="Y991" s="123" t="str">
        <f>IF('表格编辑 '!AA991="","",'表格编辑 '!AA991)</f>
        <v/>
      </c>
      <c r="Z991" s="123" t="str">
        <f>IF('表格编辑 '!AB991="","",'表格编辑 '!AB991)</f>
        <v/>
      </c>
      <c r="AA991" s="123" t="str">
        <f>IF('表格编辑 '!AC991="","",'表格编辑 '!AC991)</f>
        <v/>
      </c>
      <c r="AB991" s="123" t="str">
        <f>IF('表格编辑 '!AD991="","",'表格编辑 '!AD991)</f>
        <v/>
      </c>
      <c r="AC991" s="123" t="str">
        <f>IF('表格编辑 '!AE991="","",'表格编辑 '!AE991)</f>
        <v/>
      </c>
      <c r="AD991" s="123">
        <f>IF('表格编辑 '!AF991="","",'表格编辑 '!AF991)</f>
        <v>140578</v>
      </c>
    </row>
    <row r="992" spans="1:30">
      <c r="A992" s="123">
        <f>IF('表格编辑 '!A992="","",'表格编辑 '!A992)</f>
        <v>40579</v>
      </c>
      <c r="B992" s="123">
        <f>IF('表格编辑 '!B992="","",'表格编辑 '!B992)</f>
        <v>50015</v>
      </c>
      <c r="C992" s="123">
        <f>IF('表格编辑 '!E992="","",'表格编辑 '!E992)</f>
        <v>34</v>
      </c>
      <c r="D992" s="123" t="str">
        <f>IF('表格编辑 '!F992="","",'表格编辑 '!F992)</f>
        <v>AI_born_event(RECEIVER, ARG0, ARG1, ARG2, ARG3,ARG4)</v>
      </c>
      <c r="E992" s="123" t="str">
        <f>IF('表格编辑 '!G992="","",'表格编辑 '!G992)</f>
        <v>AI_update_event(RECEIVER, ARG0, ARG1, ARG2, ARG3,ARG4)</v>
      </c>
      <c r="F992" s="123" t="str">
        <f>IF('表格编辑 '!H992="","",'表格编辑 '!H992)</f>
        <v/>
      </c>
      <c r="G992" s="123" t="str">
        <f>IF('表格编辑 '!I992="","",'表格编辑 '!I992)</f>
        <v/>
      </c>
      <c r="H992" s="123" t="str">
        <f>IF('表格编辑 '!J992="","",'表格编辑 '!J992)</f>
        <v>test_deadth_event(RECEIVER, ARG0, ARG1, ARG2, ARG3,ARG4)</v>
      </c>
      <c r="I992" s="123">
        <f>IF('表格编辑 '!K992="","",'表格编辑 '!K992)</f>
        <v>1</v>
      </c>
      <c r="J992" s="123">
        <f>IF('表格编辑 '!L992="","",'表格编辑 '!L992)</f>
        <v>1824</v>
      </c>
      <c r="K992" s="123">
        <f>IF('表格编辑 '!M992="","",'表格编辑 '!M992)</f>
        <v>1020</v>
      </c>
      <c r="L992" s="123" t="str">
        <f>IF('表格编辑 '!N992="","",'表格编辑 '!N992)</f>
        <v/>
      </c>
      <c r="M992" s="123" t="str">
        <f>IF('表格编辑 '!O992="","",'表格编辑 '!O992)</f>
        <v/>
      </c>
      <c r="N992" s="123" t="str">
        <f>IF('表格编辑 '!P992="","",'表格编辑 '!P992)</f>
        <v/>
      </c>
      <c r="O992" s="123" t="str">
        <f>IF('表格编辑 '!Q992="","",'表格编辑 '!Q992)</f>
        <v/>
      </c>
      <c r="P992" s="123" t="str">
        <f>IF('表格编辑 '!R992="","",'表格编辑 '!R992)</f>
        <v/>
      </c>
      <c r="Q992" s="123">
        <f>IF('表格编辑 '!S992="","",'表格编辑 '!S992)</f>
        <v>320</v>
      </c>
      <c r="R992" s="123" t="str">
        <f>IF('表格编辑 '!T992="","",'表格编辑 '!T992)</f>
        <v/>
      </c>
      <c r="S992" s="123" t="str">
        <f>IF('表格编辑 '!U992="","",'表格编辑 '!U992)</f>
        <v/>
      </c>
      <c r="T992" s="123" t="str">
        <f>IF('表格编辑 '!V992="","",'表格编辑 '!V992)</f>
        <v/>
      </c>
      <c r="U992" s="123" t="str">
        <f>IF('表格编辑 '!W992="","",'表格编辑 '!W992)</f>
        <v/>
      </c>
      <c r="V992" s="123" t="str">
        <f>IF('表格编辑 '!X992="","",'表格编辑 '!X992)</f>
        <v/>
      </c>
      <c r="W992" s="123" t="str">
        <f>IF('表格编辑 '!Y992="","",'表格编辑 '!Y992)</f>
        <v/>
      </c>
      <c r="X992" s="123" t="str">
        <f>IF('表格编辑 '!Z992="","",'表格编辑 '!Z992)</f>
        <v/>
      </c>
      <c r="Y992" s="123" t="str">
        <f>IF('表格编辑 '!AA992="","",'表格编辑 '!AA992)</f>
        <v/>
      </c>
      <c r="Z992" s="123" t="str">
        <f>IF('表格编辑 '!AB992="","",'表格编辑 '!AB992)</f>
        <v/>
      </c>
      <c r="AA992" s="123" t="str">
        <f>IF('表格编辑 '!AC992="","",'表格编辑 '!AC992)</f>
        <v/>
      </c>
      <c r="AB992" s="123" t="str">
        <f>IF('表格编辑 '!AD992="","",'表格编辑 '!AD992)</f>
        <v/>
      </c>
      <c r="AC992" s="123" t="str">
        <f>IF('表格编辑 '!AE992="","",'表格编辑 '!AE992)</f>
        <v/>
      </c>
      <c r="AD992" s="123">
        <f>IF('表格编辑 '!AF992="","",'表格编辑 '!AF992)</f>
        <v>140579</v>
      </c>
    </row>
    <row r="993" spans="1:30">
      <c r="A993" s="123">
        <f>IF('表格编辑 '!A993="","",'表格编辑 '!A993)</f>
        <v>40580</v>
      </c>
      <c r="B993" s="123">
        <f>IF('表格编辑 '!B993="","",'表格编辑 '!B993)</f>
        <v>50115</v>
      </c>
      <c r="C993" s="123">
        <f>IF('表格编辑 '!E993="","",'表格编辑 '!E993)</f>
        <v>34</v>
      </c>
      <c r="D993" s="123" t="str">
        <f>IF('表格编辑 '!F993="","",'表格编辑 '!F993)</f>
        <v>AI_born_event(RECEIVER, ARG0, ARG1, ARG2, ARG3,ARG4)</v>
      </c>
      <c r="E993" s="123" t="str">
        <f>IF('表格编辑 '!G993="","",'表格编辑 '!G993)</f>
        <v>AI_update_event(RECEIVER, ARG0, ARG1, ARG2, ARG3,ARG4)</v>
      </c>
      <c r="F993" s="123" t="str">
        <f>IF('表格编辑 '!H993="","",'表格编辑 '!H993)</f>
        <v/>
      </c>
      <c r="G993" s="123" t="str">
        <f>IF('表格编辑 '!I993="","",'表格编辑 '!I993)</f>
        <v/>
      </c>
      <c r="H993" s="123" t="str">
        <f>IF('表格编辑 '!J993="","",'表格编辑 '!J993)</f>
        <v>test_deadth_event(RECEIVER, ARG0, ARG1, ARG2, ARG3,ARG4)</v>
      </c>
      <c r="I993" s="123">
        <f>IF('表格编辑 '!K993="","",'表格编辑 '!K993)</f>
        <v>1</v>
      </c>
      <c r="J993" s="123">
        <f>IF('表格编辑 '!L993="","",'表格编辑 '!L993)</f>
        <v>862</v>
      </c>
      <c r="K993" s="123">
        <f>IF('表格编辑 '!M993="","",'表格编辑 '!M993)</f>
        <v>1020</v>
      </c>
      <c r="L993" s="123" t="str">
        <f>IF('表格编辑 '!N993="","",'表格编辑 '!N993)</f>
        <v/>
      </c>
      <c r="M993" s="123" t="str">
        <f>IF('表格编辑 '!O993="","",'表格编辑 '!O993)</f>
        <v/>
      </c>
      <c r="N993" s="123" t="str">
        <f>IF('表格编辑 '!P993="","",'表格编辑 '!P993)</f>
        <v/>
      </c>
      <c r="O993" s="123" t="str">
        <f>IF('表格编辑 '!Q993="","",'表格编辑 '!Q993)</f>
        <v/>
      </c>
      <c r="P993" s="123" t="str">
        <f>IF('表格编辑 '!R993="","",'表格编辑 '!R993)</f>
        <v/>
      </c>
      <c r="Q993" s="123">
        <f>IF('表格编辑 '!S993="","",'表格编辑 '!S993)</f>
        <v>320</v>
      </c>
      <c r="R993" s="123" t="str">
        <f>IF('表格编辑 '!T993="","",'表格编辑 '!T993)</f>
        <v/>
      </c>
      <c r="S993" s="123" t="str">
        <f>IF('表格编辑 '!U993="","",'表格编辑 '!U993)</f>
        <v/>
      </c>
      <c r="T993" s="123" t="str">
        <f>IF('表格编辑 '!V993="","",'表格编辑 '!V993)</f>
        <v/>
      </c>
      <c r="U993" s="123" t="str">
        <f>IF('表格编辑 '!W993="","",'表格编辑 '!W993)</f>
        <v/>
      </c>
      <c r="V993" s="123" t="str">
        <f>IF('表格编辑 '!X993="","",'表格编辑 '!X993)</f>
        <v/>
      </c>
      <c r="W993" s="123" t="str">
        <f>IF('表格编辑 '!Y993="","",'表格编辑 '!Y993)</f>
        <v/>
      </c>
      <c r="X993" s="123" t="str">
        <f>IF('表格编辑 '!Z993="","",'表格编辑 '!Z993)</f>
        <v/>
      </c>
      <c r="Y993" s="123" t="str">
        <f>IF('表格编辑 '!AA993="","",'表格编辑 '!AA993)</f>
        <v/>
      </c>
      <c r="Z993" s="123" t="str">
        <f>IF('表格编辑 '!AB993="","",'表格编辑 '!AB993)</f>
        <v/>
      </c>
      <c r="AA993" s="123" t="str">
        <f>IF('表格编辑 '!AC993="","",'表格编辑 '!AC993)</f>
        <v/>
      </c>
      <c r="AB993" s="123" t="str">
        <f>IF('表格编辑 '!AD993="","",'表格编辑 '!AD993)</f>
        <v/>
      </c>
      <c r="AC993" s="123" t="str">
        <f>IF('表格编辑 '!AE993="","",'表格编辑 '!AE993)</f>
        <v/>
      </c>
      <c r="AD993" s="123">
        <f>IF('表格编辑 '!AF993="","",'表格编辑 '!AF993)</f>
        <v>140580</v>
      </c>
    </row>
    <row r="994" spans="1:30">
      <c r="A994" s="123">
        <f>IF('表格编辑 '!A994="","",'表格编辑 '!A994)</f>
        <v>40581</v>
      </c>
      <c r="B994" s="123">
        <f>IF('表格编辑 '!B994="","",'表格编辑 '!B994)</f>
        <v>50152</v>
      </c>
      <c r="C994" s="123">
        <f>IF('表格编辑 '!E994="","",'表格编辑 '!E994)</f>
        <v>34</v>
      </c>
      <c r="D994" s="123" t="str">
        <f>IF('表格编辑 '!F994="","",'表格编辑 '!F994)</f>
        <v>AI_born_event(RECEIVER, ARG0, ARG1, ARG2, ARG3,ARG4)</v>
      </c>
      <c r="E994" s="123" t="str">
        <f>IF('表格编辑 '!G994="","",'表格编辑 '!G994)</f>
        <v>AI_update_event(RECEIVER, ARG0, ARG1, ARG2, ARG3,ARG4)</v>
      </c>
      <c r="F994" s="123" t="str">
        <f>IF('表格编辑 '!H994="","",'表格编辑 '!H994)</f>
        <v/>
      </c>
      <c r="G994" s="123" t="str">
        <f>IF('表格编辑 '!I994="","",'表格编辑 '!I994)</f>
        <v/>
      </c>
      <c r="H994" s="123" t="str">
        <f>IF('表格编辑 '!J994="","",'表格编辑 '!J994)</f>
        <v>test_deadth_event(RECEIVER, ARG0, ARG1, ARG2, ARG3,ARG4)</v>
      </c>
      <c r="I994" s="123">
        <f>IF('表格编辑 '!K994="","",'表格编辑 '!K994)</f>
        <v>1</v>
      </c>
      <c r="J994" s="123">
        <f>IF('表格编辑 '!L994="","",'表格编辑 '!L994)</f>
        <v>872</v>
      </c>
      <c r="K994" s="123">
        <f>IF('表格编辑 '!M994="","",'表格编辑 '!M994)</f>
        <v>1020</v>
      </c>
      <c r="L994" s="123" t="str">
        <f>IF('表格编辑 '!N994="","",'表格编辑 '!N994)</f>
        <v/>
      </c>
      <c r="M994" s="123" t="str">
        <f>IF('表格编辑 '!O994="","",'表格编辑 '!O994)</f>
        <v/>
      </c>
      <c r="N994" s="123" t="str">
        <f>IF('表格编辑 '!P994="","",'表格编辑 '!P994)</f>
        <v/>
      </c>
      <c r="O994" s="123" t="str">
        <f>IF('表格编辑 '!Q994="","",'表格编辑 '!Q994)</f>
        <v/>
      </c>
      <c r="P994" s="123" t="str">
        <f>IF('表格编辑 '!R994="","",'表格编辑 '!R994)</f>
        <v/>
      </c>
      <c r="Q994" s="123">
        <f>IF('表格编辑 '!S994="","",'表格编辑 '!S994)</f>
        <v>320</v>
      </c>
      <c r="R994" s="123" t="str">
        <f>IF('表格编辑 '!T994="","",'表格编辑 '!T994)</f>
        <v/>
      </c>
      <c r="S994" s="123" t="str">
        <f>IF('表格编辑 '!U994="","",'表格编辑 '!U994)</f>
        <v/>
      </c>
      <c r="T994" s="123" t="str">
        <f>IF('表格编辑 '!V994="","",'表格编辑 '!V994)</f>
        <v/>
      </c>
      <c r="U994" s="123" t="str">
        <f>IF('表格编辑 '!W994="","",'表格编辑 '!W994)</f>
        <v/>
      </c>
      <c r="V994" s="123" t="str">
        <f>IF('表格编辑 '!X994="","",'表格编辑 '!X994)</f>
        <v/>
      </c>
      <c r="W994" s="123" t="str">
        <f>IF('表格编辑 '!Y994="","",'表格编辑 '!Y994)</f>
        <v/>
      </c>
      <c r="X994" s="123" t="str">
        <f>IF('表格编辑 '!Z994="","",'表格编辑 '!Z994)</f>
        <v/>
      </c>
      <c r="Y994" s="123" t="str">
        <f>IF('表格编辑 '!AA994="","",'表格编辑 '!AA994)</f>
        <v/>
      </c>
      <c r="Z994" s="123" t="str">
        <f>IF('表格编辑 '!AB994="","",'表格编辑 '!AB994)</f>
        <v/>
      </c>
      <c r="AA994" s="123" t="str">
        <f>IF('表格编辑 '!AC994="","",'表格编辑 '!AC994)</f>
        <v/>
      </c>
      <c r="AB994" s="123" t="str">
        <f>IF('表格编辑 '!AD994="","",'表格编辑 '!AD994)</f>
        <v/>
      </c>
      <c r="AC994" s="123" t="str">
        <f>IF('表格编辑 '!AE994="","",'表格编辑 '!AE994)</f>
        <v/>
      </c>
      <c r="AD994" s="123">
        <f>IF('表格编辑 '!AF994="","",'表格编辑 '!AF994)</f>
        <v>140581</v>
      </c>
    </row>
    <row r="995" spans="1:30">
      <c r="A995" s="123">
        <f>IF('表格编辑 '!A995="","",'表格编辑 '!A995)</f>
        <v>40582</v>
      </c>
      <c r="B995" s="123">
        <f>IF('表格编辑 '!B995="","",'表格编辑 '!B995)</f>
        <v>50158</v>
      </c>
      <c r="C995" s="123">
        <f>IF('表格编辑 '!E995="","",'表格编辑 '!E995)</f>
        <v>34</v>
      </c>
      <c r="D995" s="123" t="str">
        <f>IF('表格编辑 '!F995="","",'表格编辑 '!F995)</f>
        <v>AI_born_event(RECEIVER, ARG0, ARG1, ARG2, ARG3,ARG4)</v>
      </c>
      <c r="E995" s="123" t="str">
        <f>IF('表格编辑 '!G995="","",'表格编辑 '!G995)</f>
        <v>AI_update_event(RECEIVER, ARG0, ARG1, ARG2, ARG3,ARG4)</v>
      </c>
      <c r="F995" s="123" t="str">
        <f>IF('表格编辑 '!H995="","",'表格编辑 '!H995)</f>
        <v/>
      </c>
      <c r="G995" s="123" t="str">
        <f>IF('表格编辑 '!I995="","",'表格编辑 '!I995)</f>
        <v/>
      </c>
      <c r="H995" s="123" t="str">
        <f>IF('表格编辑 '!J995="","",'表格编辑 '!J995)</f>
        <v>test_deadth_event(RECEIVER, ARG0, ARG1, ARG2, ARG3,ARG4)</v>
      </c>
      <c r="I995" s="123">
        <f>IF('表格编辑 '!K995="","",'表格编辑 '!K995)</f>
        <v>1</v>
      </c>
      <c r="J995" s="123">
        <f>IF('表格编辑 '!L995="","",'表格编辑 '!L995)</f>
        <v>1534</v>
      </c>
      <c r="K995" s="123">
        <f>IF('表格编辑 '!M995="","",'表格编辑 '!M995)</f>
        <v>1020</v>
      </c>
      <c r="L995" s="123" t="str">
        <f>IF('表格编辑 '!N995="","",'表格编辑 '!N995)</f>
        <v/>
      </c>
      <c r="M995" s="123" t="str">
        <f>IF('表格编辑 '!O995="","",'表格编辑 '!O995)</f>
        <v/>
      </c>
      <c r="N995" s="123" t="str">
        <f>IF('表格编辑 '!P995="","",'表格编辑 '!P995)</f>
        <v/>
      </c>
      <c r="O995" s="123" t="str">
        <f>IF('表格编辑 '!Q995="","",'表格编辑 '!Q995)</f>
        <v/>
      </c>
      <c r="P995" s="123" t="str">
        <f>IF('表格编辑 '!R995="","",'表格编辑 '!R995)</f>
        <v/>
      </c>
      <c r="Q995" s="123">
        <f>IF('表格编辑 '!S995="","",'表格编辑 '!S995)</f>
        <v>320</v>
      </c>
      <c r="R995" s="123" t="str">
        <f>IF('表格编辑 '!T995="","",'表格编辑 '!T995)</f>
        <v/>
      </c>
      <c r="S995" s="123" t="str">
        <f>IF('表格编辑 '!U995="","",'表格编辑 '!U995)</f>
        <v/>
      </c>
      <c r="T995" s="123" t="str">
        <f>IF('表格编辑 '!V995="","",'表格编辑 '!V995)</f>
        <v/>
      </c>
      <c r="U995" s="123" t="str">
        <f>IF('表格编辑 '!W995="","",'表格编辑 '!W995)</f>
        <v/>
      </c>
      <c r="V995" s="123" t="str">
        <f>IF('表格编辑 '!X995="","",'表格编辑 '!X995)</f>
        <v/>
      </c>
      <c r="W995" s="123" t="str">
        <f>IF('表格编辑 '!Y995="","",'表格编辑 '!Y995)</f>
        <v/>
      </c>
      <c r="X995" s="123" t="str">
        <f>IF('表格编辑 '!Z995="","",'表格编辑 '!Z995)</f>
        <v/>
      </c>
      <c r="Y995" s="123" t="str">
        <f>IF('表格编辑 '!AA995="","",'表格编辑 '!AA995)</f>
        <v/>
      </c>
      <c r="Z995" s="123" t="str">
        <f>IF('表格编辑 '!AB995="","",'表格编辑 '!AB995)</f>
        <v/>
      </c>
      <c r="AA995" s="123" t="str">
        <f>IF('表格编辑 '!AC995="","",'表格编辑 '!AC995)</f>
        <v/>
      </c>
      <c r="AB995" s="123" t="str">
        <f>IF('表格编辑 '!AD995="","",'表格编辑 '!AD995)</f>
        <v/>
      </c>
      <c r="AC995" s="123" t="str">
        <f>IF('表格编辑 '!AE995="","",'表格编辑 '!AE995)</f>
        <v/>
      </c>
      <c r="AD995" s="123">
        <f>IF('表格编辑 '!AF995="","",'表格编辑 '!AF995)</f>
        <v>140582</v>
      </c>
    </row>
    <row r="996" spans="1:30">
      <c r="A996" s="123">
        <f>IF('表格编辑 '!A996="","",'表格编辑 '!A996)</f>
        <v>40583</v>
      </c>
      <c r="B996" s="123">
        <f>IF('表格编辑 '!B996="","",'表格编辑 '!B996)</f>
        <v>50003</v>
      </c>
      <c r="C996" s="123">
        <f>IF('表格编辑 '!E996="","",'表格编辑 '!E996)</f>
        <v>34</v>
      </c>
      <c r="D996" s="123" t="str">
        <f>IF('表格编辑 '!F996="","",'表格编辑 '!F996)</f>
        <v>AI_born_event(RECEIVER, ARG0, ARG1, ARG2, ARG3,ARG4)</v>
      </c>
      <c r="E996" s="123" t="str">
        <f>IF('表格编辑 '!G996="","",'表格编辑 '!G996)</f>
        <v>AI_update_event(RECEIVER, ARG0, ARG1, ARG2, ARG3,ARG4)</v>
      </c>
      <c r="F996" s="123" t="str">
        <f>IF('表格编辑 '!H996="","",'表格编辑 '!H996)</f>
        <v/>
      </c>
      <c r="G996" s="123" t="str">
        <f>IF('表格编辑 '!I996="","",'表格编辑 '!I996)</f>
        <v/>
      </c>
      <c r="H996" s="123" t="str">
        <f>IF('表格编辑 '!J996="","",'表格编辑 '!J996)</f>
        <v>test_deadth_event(RECEIVER, ARG0, ARG1, ARG2, ARG3,ARG4)</v>
      </c>
      <c r="I996" s="123">
        <f>IF('表格编辑 '!K996="","",'表格编辑 '!K996)</f>
        <v>1</v>
      </c>
      <c r="J996" s="123">
        <f>IF('表格编辑 '!L996="","",'表格编辑 '!L996)</f>
        <v>1400</v>
      </c>
      <c r="K996" s="123">
        <f>IF('表格编辑 '!M996="","",'表格编辑 '!M996)</f>
        <v>1020</v>
      </c>
      <c r="L996" s="123" t="str">
        <f>IF('表格编辑 '!N996="","",'表格编辑 '!N996)</f>
        <v/>
      </c>
      <c r="M996" s="123" t="str">
        <f>IF('表格编辑 '!O996="","",'表格编辑 '!O996)</f>
        <v/>
      </c>
      <c r="N996" s="123" t="str">
        <f>IF('表格编辑 '!P996="","",'表格编辑 '!P996)</f>
        <v/>
      </c>
      <c r="O996" s="123" t="str">
        <f>IF('表格编辑 '!Q996="","",'表格编辑 '!Q996)</f>
        <v/>
      </c>
      <c r="P996" s="123" t="str">
        <f>IF('表格编辑 '!R996="","",'表格编辑 '!R996)</f>
        <v/>
      </c>
      <c r="Q996" s="123">
        <f>IF('表格编辑 '!S996="","",'表格编辑 '!S996)</f>
        <v>320</v>
      </c>
      <c r="R996" s="123" t="str">
        <f>IF('表格编辑 '!T996="","",'表格编辑 '!T996)</f>
        <v/>
      </c>
      <c r="S996" s="123" t="str">
        <f>IF('表格编辑 '!U996="","",'表格编辑 '!U996)</f>
        <v/>
      </c>
      <c r="T996" s="123" t="str">
        <f>IF('表格编辑 '!V996="","",'表格编辑 '!V996)</f>
        <v/>
      </c>
      <c r="U996" s="123" t="str">
        <f>IF('表格编辑 '!W996="","",'表格编辑 '!W996)</f>
        <v/>
      </c>
      <c r="V996" s="123" t="str">
        <f>IF('表格编辑 '!X996="","",'表格编辑 '!X996)</f>
        <v/>
      </c>
      <c r="W996" s="123" t="str">
        <f>IF('表格编辑 '!Y996="","",'表格编辑 '!Y996)</f>
        <v/>
      </c>
      <c r="X996" s="123" t="str">
        <f>IF('表格编辑 '!Z996="","",'表格编辑 '!Z996)</f>
        <v/>
      </c>
      <c r="Y996" s="123" t="str">
        <f>IF('表格编辑 '!AA996="","",'表格编辑 '!AA996)</f>
        <v/>
      </c>
      <c r="Z996" s="123" t="str">
        <f>IF('表格编辑 '!AB996="","",'表格编辑 '!AB996)</f>
        <v/>
      </c>
      <c r="AA996" s="123" t="str">
        <f>IF('表格编辑 '!AC996="","",'表格编辑 '!AC996)</f>
        <v/>
      </c>
      <c r="AB996" s="123" t="str">
        <f>IF('表格编辑 '!AD996="","",'表格编辑 '!AD996)</f>
        <v/>
      </c>
      <c r="AC996" s="123" t="str">
        <f>IF('表格编辑 '!AE996="","",'表格编辑 '!AE996)</f>
        <v/>
      </c>
      <c r="AD996" s="123">
        <f>IF('表格编辑 '!AF996="","",'表格编辑 '!AF996)</f>
        <v>140583</v>
      </c>
    </row>
    <row r="997" spans="1:30">
      <c r="A997" s="123">
        <f>IF('表格编辑 '!A997="","",'表格编辑 '!A997)</f>
        <v>40584</v>
      </c>
      <c r="B997" s="123">
        <f>IF('表格编辑 '!B997="","",'表格编辑 '!B997)</f>
        <v>50119</v>
      </c>
      <c r="C997" s="123">
        <f>IF('表格编辑 '!E997="","",'表格编辑 '!E997)</f>
        <v>34</v>
      </c>
      <c r="D997" s="123" t="str">
        <f>IF('表格编辑 '!F997="","",'表格编辑 '!F997)</f>
        <v>AI_born_event(RECEIVER, ARG0, ARG1, ARG2, ARG3,ARG4)</v>
      </c>
      <c r="E997" s="123" t="str">
        <f>IF('表格编辑 '!G997="","",'表格编辑 '!G997)</f>
        <v>AI_update_event(RECEIVER, ARG0, ARG1, ARG2, ARG3,ARG4)</v>
      </c>
      <c r="F997" s="123" t="str">
        <f>IF('表格编辑 '!H997="","",'表格编辑 '!H997)</f>
        <v/>
      </c>
      <c r="G997" s="123" t="str">
        <f>IF('表格编辑 '!I997="","",'表格编辑 '!I997)</f>
        <v/>
      </c>
      <c r="H997" s="123" t="str">
        <f>IF('表格编辑 '!J997="","",'表格编辑 '!J997)</f>
        <v>test_deadth_event(RECEIVER, ARG0, ARG1, ARG2, ARG3,ARG4)</v>
      </c>
      <c r="I997" s="123">
        <f>IF('表格编辑 '!K997="","",'表格编辑 '!K997)</f>
        <v>1</v>
      </c>
      <c r="J997" s="123">
        <f>IF('表格编辑 '!L997="","",'表格编辑 '!L997)</f>
        <v>1202</v>
      </c>
      <c r="K997" s="123">
        <f>IF('表格编辑 '!M997="","",'表格编辑 '!M997)</f>
        <v>1020</v>
      </c>
      <c r="L997" s="123" t="str">
        <f>IF('表格编辑 '!N997="","",'表格编辑 '!N997)</f>
        <v/>
      </c>
      <c r="M997" s="123" t="str">
        <f>IF('表格编辑 '!O997="","",'表格编辑 '!O997)</f>
        <v/>
      </c>
      <c r="N997" s="123" t="str">
        <f>IF('表格编辑 '!P997="","",'表格编辑 '!P997)</f>
        <v/>
      </c>
      <c r="O997" s="123" t="str">
        <f>IF('表格编辑 '!Q997="","",'表格编辑 '!Q997)</f>
        <v/>
      </c>
      <c r="P997" s="123" t="str">
        <f>IF('表格编辑 '!R997="","",'表格编辑 '!R997)</f>
        <v/>
      </c>
      <c r="Q997" s="123">
        <f>IF('表格编辑 '!S997="","",'表格编辑 '!S997)</f>
        <v>320</v>
      </c>
      <c r="R997" s="123" t="str">
        <f>IF('表格编辑 '!T997="","",'表格编辑 '!T997)</f>
        <v/>
      </c>
      <c r="S997" s="123" t="str">
        <f>IF('表格编辑 '!U997="","",'表格编辑 '!U997)</f>
        <v/>
      </c>
      <c r="T997" s="123" t="str">
        <f>IF('表格编辑 '!V997="","",'表格编辑 '!V997)</f>
        <v/>
      </c>
      <c r="U997" s="123" t="str">
        <f>IF('表格编辑 '!W997="","",'表格编辑 '!W997)</f>
        <v/>
      </c>
      <c r="V997" s="123" t="str">
        <f>IF('表格编辑 '!X997="","",'表格编辑 '!X997)</f>
        <v/>
      </c>
      <c r="W997" s="123" t="str">
        <f>IF('表格编辑 '!Y997="","",'表格编辑 '!Y997)</f>
        <v/>
      </c>
      <c r="X997" s="123" t="str">
        <f>IF('表格编辑 '!Z997="","",'表格编辑 '!Z997)</f>
        <v/>
      </c>
      <c r="Y997" s="123" t="str">
        <f>IF('表格编辑 '!AA997="","",'表格编辑 '!AA997)</f>
        <v/>
      </c>
      <c r="Z997" s="123" t="str">
        <f>IF('表格编辑 '!AB997="","",'表格编辑 '!AB997)</f>
        <v/>
      </c>
      <c r="AA997" s="123" t="str">
        <f>IF('表格编辑 '!AC997="","",'表格编辑 '!AC997)</f>
        <v/>
      </c>
      <c r="AB997" s="123" t="str">
        <f>IF('表格编辑 '!AD997="","",'表格编辑 '!AD997)</f>
        <v/>
      </c>
      <c r="AC997" s="123" t="str">
        <f>IF('表格编辑 '!AE997="","",'表格编辑 '!AE997)</f>
        <v/>
      </c>
      <c r="AD997" s="123">
        <f>IF('表格编辑 '!AF997="","",'表格编辑 '!AF997)</f>
        <v>140584</v>
      </c>
    </row>
    <row r="998" spans="1:30">
      <c r="A998" s="123">
        <f>IF('表格编辑 '!A998="","",'表格编辑 '!A998)</f>
        <v>40585</v>
      </c>
      <c r="B998" s="123">
        <f>IF('表格编辑 '!B998="","",'表格编辑 '!B998)</f>
        <v>50121</v>
      </c>
      <c r="C998" s="123">
        <f>IF('表格编辑 '!E998="","",'表格编辑 '!E998)</f>
        <v>34</v>
      </c>
      <c r="D998" s="123" t="str">
        <f>IF('表格编辑 '!F998="","",'表格编辑 '!F998)</f>
        <v>AI_born_event(RECEIVER, ARG0, ARG1, ARG2, ARG3,ARG4)</v>
      </c>
      <c r="E998" s="123" t="str">
        <f>IF('表格编辑 '!G998="","",'表格编辑 '!G998)</f>
        <v>AI_update_event(RECEIVER, ARG0, ARG1, ARG2, ARG3,ARG4)</v>
      </c>
      <c r="F998" s="123" t="str">
        <f>IF('表格编辑 '!H998="","",'表格编辑 '!H998)</f>
        <v/>
      </c>
      <c r="G998" s="123" t="str">
        <f>IF('表格编辑 '!I998="","",'表格编辑 '!I998)</f>
        <v/>
      </c>
      <c r="H998" s="123" t="str">
        <f>IF('表格编辑 '!J998="","",'表格编辑 '!J998)</f>
        <v>test_deadth_event(RECEIVER, ARG0, ARG1, ARG2, ARG3,ARG4)</v>
      </c>
      <c r="I998" s="123">
        <f>IF('表格编辑 '!K998="","",'表格编辑 '!K998)</f>
        <v>1</v>
      </c>
      <c r="J998" s="123">
        <f>IF('表格编辑 '!L998="","",'表格编辑 '!L998)</f>
        <v>938</v>
      </c>
      <c r="K998" s="123">
        <f>IF('表格编辑 '!M998="","",'表格编辑 '!M998)</f>
        <v>1020</v>
      </c>
      <c r="L998" s="123" t="str">
        <f>IF('表格编辑 '!N998="","",'表格编辑 '!N998)</f>
        <v/>
      </c>
      <c r="M998" s="123" t="str">
        <f>IF('表格编辑 '!O998="","",'表格编辑 '!O998)</f>
        <v/>
      </c>
      <c r="N998" s="123" t="str">
        <f>IF('表格编辑 '!P998="","",'表格编辑 '!P998)</f>
        <v/>
      </c>
      <c r="O998" s="123" t="str">
        <f>IF('表格编辑 '!Q998="","",'表格编辑 '!Q998)</f>
        <v/>
      </c>
      <c r="P998" s="123" t="str">
        <f>IF('表格编辑 '!R998="","",'表格编辑 '!R998)</f>
        <v/>
      </c>
      <c r="Q998" s="123">
        <f>IF('表格编辑 '!S998="","",'表格编辑 '!S998)</f>
        <v>320</v>
      </c>
      <c r="R998" s="123" t="str">
        <f>IF('表格编辑 '!T998="","",'表格编辑 '!T998)</f>
        <v/>
      </c>
      <c r="S998" s="123" t="str">
        <f>IF('表格编辑 '!U998="","",'表格编辑 '!U998)</f>
        <v/>
      </c>
      <c r="T998" s="123" t="str">
        <f>IF('表格编辑 '!V998="","",'表格编辑 '!V998)</f>
        <v/>
      </c>
      <c r="U998" s="123" t="str">
        <f>IF('表格编辑 '!W998="","",'表格编辑 '!W998)</f>
        <v/>
      </c>
      <c r="V998" s="123" t="str">
        <f>IF('表格编辑 '!X998="","",'表格编辑 '!X998)</f>
        <v/>
      </c>
      <c r="W998" s="123" t="str">
        <f>IF('表格编辑 '!Y998="","",'表格编辑 '!Y998)</f>
        <v/>
      </c>
      <c r="X998" s="123" t="str">
        <f>IF('表格编辑 '!Z998="","",'表格编辑 '!Z998)</f>
        <v/>
      </c>
      <c r="Y998" s="123" t="str">
        <f>IF('表格编辑 '!AA998="","",'表格编辑 '!AA998)</f>
        <v/>
      </c>
      <c r="Z998" s="123" t="str">
        <f>IF('表格编辑 '!AB998="","",'表格编辑 '!AB998)</f>
        <v/>
      </c>
      <c r="AA998" s="123" t="str">
        <f>IF('表格编辑 '!AC998="","",'表格编辑 '!AC998)</f>
        <v/>
      </c>
      <c r="AB998" s="123" t="str">
        <f>IF('表格编辑 '!AD998="","",'表格编辑 '!AD998)</f>
        <v/>
      </c>
      <c r="AC998" s="123" t="str">
        <f>IF('表格编辑 '!AE998="","",'表格编辑 '!AE998)</f>
        <v/>
      </c>
      <c r="AD998" s="123">
        <f>IF('表格编辑 '!AF998="","",'表格编辑 '!AF998)</f>
        <v>140585</v>
      </c>
    </row>
    <row r="999" spans="1:30">
      <c r="A999" s="123">
        <f>IF('表格编辑 '!A999="","",'表格编辑 '!A999)</f>
        <v>40586</v>
      </c>
      <c r="B999" s="123">
        <f>IF('表格编辑 '!B999="","",'表格编辑 '!B999)</f>
        <v>50022</v>
      </c>
      <c r="C999" s="123">
        <f>IF('表格编辑 '!E999="","",'表格编辑 '!E999)</f>
        <v>39</v>
      </c>
      <c r="D999" s="123" t="str">
        <f>IF('表格编辑 '!F999="","",'表格编辑 '!F999)</f>
        <v>AI_born_event(RECEIVER, ARG0, ARG1, ARG2, ARG3,ARG4)</v>
      </c>
      <c r="E999" s="123" t="str">
        <f>IF('表格编辑 '!G999="","",'表格编辑 '!G999)</f>
        <v>AI_update_event(RECEIVER, ARG0, ARG1, ARG2, ARG3,ARG4)</v>
      </c>
      <c r="F999" s="123" t="str">
        <f>IF('表格编辑 '!H999="","",'表格编辑 '!H999)</f>
        <v/>
      </c>
      <c r="G999" s="123" t="str">
        <f>IF('表格编辑 '!I999="","",'表格编辑 '!I999)</f>
        <v/>
      </c>
      <c r="H999" s="123" t="str">
        <f>IF('表格编辑 '!J999="","",'表格编辑 '!J999)</f>
        <v>test_deadth_event(RECEIVER, ARG0, ARG1, ARG2, ARG3,ARG4)</v>
      </c>
      <c r="I999" s="123">
        <f>IF('表格编辑 '!K999="","",'表格编辑 '!K999)</f>
        <v>1</v>
      </c>
      <c r="J999" s="123">
        <f>IF('表格编辑 '!L999="","",'表格编辑 '!L999)</f>
        <v>1280</v>
      </c>
      <c r="K999" s="123">
        <f>IF('表格编辑 '!M999="","",'表格编辑 '!M999)</f>
        <v>1170</v>
      </c>
      <c r="L999" s="123" t="str">
        <f>IF('表格编辑 '!N999="","",'表格编辑 '!N999)</f>
        <v/>
      </c>
      <c r="M999" s="123" t="str">
        <f>IF('表格编辑 '!O999="","",'表格编辑 '!O999)</f>
        <v/>
      </c>
      <c r="N999" s="123" t="str">
        <f>IF('表格编辑 '!P999="","",'表格编辑 '!P999)</f>
        <v/>
      </c>
      <c r="O999" s="123" t="str">
        <f>IF('表格编辑 '!Q999="","",'表格编辑 '!Q999)</f>
        <v/>
      </c>
      <c r="P999" s="123" t="str">
        <f>IF('表格编辑 '!R999="","",'表格编辑 '!R999)</f>
        <v/>
      </c>
      <c r="Q999" s="123">
        <f>IF('表格编辑 '!S999="","",'表格编辑 '!S999)</f>
        <v>320</v>
      </c>
      <c r="R999" s="123" t="str">
        <f>IF('表格编辑 '!T999="","",'表格编辑 '!T999)</f>
        <v/>
      </c>
      <c r="S999" s="123" t="str">
        <f>IF('表格编辑 '!U999="","",'表格编辑 '!U999)</f>
        <v/>
      </c>
      <c r="T999" s="123" t="str">
        <f>IF('表格编辑 '!V999="","",'表格编辑 '!V999)</f>
        <v/>
      </c>
      <c r="U999" s="123" t="str">
        <f>IF('表格编辑 '!W999="","",'表格编辑 '!W999)</f>
        <v/>
      </c>
      <c r="V999" s="123" t="str">
        <f>IF('表格编辑 '!X999="","",'表格编辑 '!X999)</f>
        <v/>
      </c>
      <c r="W999" s="123" t="str">
        <f>IF('表格编辑 '!Y999="","",'表格编辑 '!Y999)</f>
        <v/>
      </c>
      <c r="X999" s="123" t="str">
        <f>IF('表格编辑 '!Z999="","",'表格编辑 '!Z999)</f>
        <v/>
      </c>
      <c r="Y999" s="123" t="str">
        <f>IF('表格编辑 '!AA999="","",'表格编辑 '!AA999)</f>
        <v/>
      </c>
      <c r="Z999" s="123" t="str">
        <f>IF('表格编辑 '!AB999="","",'表格编辑 '!AB999)</f>
        <v/>
      </c>
      <c r="AA999" s="123" t="str">
        <f>IF('表格编辑 '!AC999="","",'表格编辑 '!AC999)</f>
        <v/>
      </c>
      <c r="AB999" s="123" t="str">
        <f>IF('表格编辑 '!AD999="","",'表格编辑 '!AD999)</f>
        <v/>
      </c>
      <c r="AC999" s="123" t="str">
        <f>IF('表格编辑 '!AE999="","",'表格编辑 '!AE999)</f>
        <v/>
      </c>
      <c r="AD999" s="123">
        <f>IF('表格编辑 '!AF999="","",'表格编辑 '!AF999)</f>
        <v>140586</v>
      </c>
    </row>
    <row r="1000" spans="1:30">
      <c r="A1000" s="123">
        <f>IF('表格编辑 '!A1000="","",'表格编辑 '!A1000)</f>
        <v>40587</v>
      </c>
      <c r="B1000" s="123">
        <f>IF('表格编辑 '!B1000="","",'表格编辑 '!B1000)</f>
        <v>50103</v>
      </c>
      <c r="C1000" s="123">
        <f>IF('表格编辑 '!E1000="","",'表格编辑 '!E1000)</f>
        <v>39</v>
      </c>
      <c r="D1000" s="123" t="str">
        <f>IF('表格编辑 '!F1000="","",'表格编辑 '!F1000)</f>
        <v>AI_born_event(RECEIVER, ARG0, ARG1, ARG2, ARG3,ARG4)</v>
      </c>
      <c r="E1000" s="123" t="str">
        <f>IF('表格编辑 '!G1000="","",'表格编辑 '!G1000)</f>
        <v>AI_update_event(RECEIVER, ARG0, ARG1, ARG2, ARG3,ARG4)</v>
      </c>
      <c r="F1000" s="123" t="str">
        <f>IF('表格编辑 '!H1000="","",'表格编辑 '!H1000)</f>
        <v/>
      </c>
      <c r="G1000" s="123" t="str">
        <f>IF('表格编辑 '!I1000="","",'表格编辑 '!I1000)</f>
        <v/>
      </c>
      <c r="H1000" s="123" t="str">
        <f>IF('表格编辑 '!J1000="","",'表格编辑 '!J1000)</f>
        <v>test_deadth_event(RECEIVER, ARG0, ARG1, ARG2, ARG3,ARG4)</v>
      </c>
      <c r="I1000" s="123">
        <f>IF('表格编辑 '!K1000="","",'表格编辑 '!K1000)</f>
        <v>1</v>
      </c>
      <c r="J1000" s="123">
        <f>IF('表格编辑 '!L1000="","",'表格编辑 '!L1000)</f>
        <v>430</v>
      </c>
      <c r="K1000" s="123">
        <f>IF('表格编辑 '!M1000="","",'表格编辑 '!M1000)</f>
        <v>1170</v>
      </c>
      <c r="L1000" s="123" t="str">
        <f>IF('表格编辑 '!N1000="","",'表格编辑 '!N1000)</f>
        <v/>
      </c>
      <c r="M1000" s="123" t="str">
        <f>IF('表格编辑 '!O1000="","",'表格编辑 '!O1000)</f>
        <v/>
      </c>
      <c r="N1000" s="123" t="str">
        <f>IF('表格编辑 '!P1000="","",'表格编辑 '!P1000)</f>
        <v/>
      </c>
      <c r="O1000" s="123" t="str">
        <f>IF('表格编辑 '!Q1000="","",'表格编辑 '!Q1000)</f>
        <v/>
      </c>
      <c r="P1000" s="123" t="str">
        <f>IF('表格编辑 '!R1000="","",'表格编辑 '!R1000)</f>
        <v/>
      </c>
      <c r="Q1000" s="123">
        <f>IF('表格编辑 '!S1000="","",'表格编辑 '!S1000)</f>
        <v>320</v>
      </c>
      <c r="R1000" s="123" t="str">
        <f>IF('表格编辑 '!T1000="","",'表格编辑 '!T1000)</f>
        <v/>
      </c>
      <c r="S1000" s="123" t="str">
        <f>IF('表格编辑 '!U1000="","",'表格编辑 '!U1000)</f>
        <v/>
      </c>
      <c r="T1000" s="123" t="str">
        <f>IF('表格编辑 '!V1000="","",'表格编辑 '!V1000)</f>
        <v/>
      </c>
      <c r="U1000" s="123" t="str">
        <f>IF('表格编辑 '!W1000="","",'表格编辑 '!W1000)</f>
        <v/>
      </c>
      <c r="V1000" s="123" t="str">
        <f>IF('表格编辑 '!X1000="","",'表格编辑 '!X1000)</f>
        <v/>
      </c>
      <c r="W1000" s="123" t="str">
        <f>IF('表格编辑 '!Y1000="","",'表格编辑 '!Y1000)</f>
        <v/>
      </c>
      <c r="X1000" s="123" t="str">
        <f>IF('表格编辑 '!Z1000="","",'表格编辑 '!Z1000)</f>
        <v/>
      </c>
      <c r="Y1000" s="123" t="str">
        <f>IF('表格编辑 '!AA1000="","",'表格编辑 '!AA1000)</f>
        <v/>
      </c>
      <c r="Z1000" s="123" t="str">
        <f>IF('表格编辑 '!AB1000="","",'表格编辑 '!AB1000)</f>
        <v/>
      </c>
      <c r="AA1000" s="123" t="str">
        <f>IF('表格编辑 '!AC1000="","",'表格编辑 '!AC1000)</f>
        <v/>
      </c>
      <c r="AB1000" s="123" t="str">
        <f>IF('表格编辑 '!AD1000="","",'表格编辑 '!AD1000)</f>
        <v/>
      </c>
      <c r="AC1000" s="123" t="str">
        <f>IF('表格编辑 '!AE1000="","",'表格编辑 '!AE1000)</f>
        <v/>
      </c>
      <c r="AD1000" s="123">
        <f>IF('表格编辑 '!AF1000="","",'表格编辑 '!AF1000)</f>
        <v>140587</v>
      </c>
    </row>
    <row r="1001" spans="1:30">
      <c r="A1001" s="123">
        <f>IF('表格编辑 '!A1001="","",'表格编辑 '!A1001)</f>
        <v>40588</v>
      </c>
      <c r="B1001" s="123">
        <f>IF('表格编辑 '!B1001="","",'表格编辑 '!B1001)</f>
        <v>50016</v>
      </c>
      <c r="C1001" s="123">
        <f>IF('表格编辑 '!E1001="","",'表格编辑 '!E1001)</f>
        <v>39</v>
      </c>
      <c r="D1001" s="123" t="str">
        <f>IF('表格编辑 '!F1001="","",'表格编辑 '!F1001)</f>
        <v>AI_born_event(RECEIVER, ARG0, ARG1, ARG2, ARG3,ARG4)</v>
      </c>
      <c r="E1001" s="123" t="str">
        <f>IF('表格编辑 '!G1001="","",'表格编辑 '!G1001)</f>
        <v>AI_update_event(RECEIVER, ARG0, ARG1, ARG2, ARG3,ARG4)</v>
      </c>
      <c r="F1001" s="123" t="str">
        <f>IF('表格编辑 '!H1001="","",'表格编辑 '!H1001)</f>
        <v/>
      </c>
      <c r="G1001" s="123" t="str">
        <f>IF('表格编辑 '!I1001="","",'表格编辑 '!I1001)</f>
        <v/>
      </c>
      <c r="H1001" s="123" t="str">
        <f>IF('表格编辑 '!J1001="","",'表格编辑 '!J1001)</f>
        <v>test_deadth_event(RECEIVER, ARG0, ARG1, ARG2, ARG3,ARG4)</v>
      </c>
      <c r="I1001" s="123">
        <f>IF('表格编辑 '!K1001="","",'表格编辑 '!K1001)</f>
        <v>1</v>
      </c>
      <c r="J1001" s="123">
        <f>IF('表格编辑 '!L1001="","",'表格编辑 '!L1001)</f>
        <v>1602</v>
      </c>
      <c r="K1001" s="123">
        <f>IF('表格编辑 '!M1001="","",'表格编辑 '!M1001)</f>
        <v>1170</v>
      </c>
      <c r="L1001" s="123" t="str">
        <f>IF('表格编辑 '!N1001="","",'表格编辑 '!N1001)</f>
        <v/>
      </c>
      <c r="M1001" s="123" t="str">
        <f>IF('表格编辑 '!O1001="","",'表格编辑 '!O1001)</f>
        <v/>
      </c>
      <c r="N1001" s="123" t="str">
        <f>IF('表格编辑 '!P1001="","",'表格编辑 '!P1001)</f>
        <v/>
      </c>
      <c r="O1001" s="123" t="str">
        <f>IF('表格编辑 '!Q1001="","",'表格编辑 '!Q1001)</f>
        <v/>
      </c>
      <c r="P1001" s="123" t="str">
        <f>IF('表格编辑 '!R1001="","",'表格编辑 '!R1001)</f>
        <v/>
      </c>
      <c r="Q1001" s="123">
        <f>IF('表格编辑 '!S1001="","",'表格编辑 '!S1001)</f>
        <v>320</v>
      </c>
      <c r="R1001" s="123" t="str">
        <f>IF('表格编辑 '!T1001="","",'表格编辑 '!T1001)</f>
        <v/>
      </c>
      <c r="S1001" s="123" t="str">
        <f>IF('表格编辑 '!U1001="","",'表格编辑 '!U1001)</f>
        <v/>
      </c>
      <c r="T1001" s="123" t="str">
        <f>IF('表格编辑 '!V1001="","",'表格编辑 '!V1001)</f>
        <v/>
      </c>
      <c r="U1001" s="123" t="str">
        <f>IF('表格编辑 '!W1001="","",'表格编辑 '!W1001)</f>
        <v/>
      </c>
      <c r="V1001" s="123" t="str">
        <f>IF('表格编辑 '!X1001="","",'表格编辑 '!X1001)</f>
        <v/>
      </c>
      <c r="W1001" s="123" t="str">
        <f>IF('表格编辑 '!Y1001="","",'表格编辑 '!Y1001)</f>
        <v/>
      </c>
      <c r="X1001" s="123" t="str">
        <f>IF('表格编辑 '!Z1001="","",'表格编辑 '!Z1001)</f>
        <v/>
      </c>
      <c r="Y1001" s="123" t="str">
        <f>IF('表格编辑 '!AA1001="","",'表格编辑 '!AA1001)</f>
        <v/>
      </c>
      <c r="Z1001" s="123" t="str">
        <f>IF('表格编辑 '!AB1001="","",'表格编辑 '!AB1001)</f>
        <v/>
      </c>
      <c r="AA1001" s="123" t="str">
        <f>IF('表格编辑 '!AC1001="","",'表格编辑 '!AC1001)</f>
        <v/>
      </c>
      <c r="AB1001" s="123" t="str">
        <f>IF('表格编辑 '!AD1001="","",'表格编辑 '!AD1001)</f>
        <v/>
      </c>
      <c r="AC1001" s="123" t="str">
        <f>IF('表格编辑 '!AE1001="","",'表格编辑 '!AE1001)</f>
        <v/>
      </c>
      <c r="AD1001" s="123">
        <f>IF('表格编辑 '!AF1001="","",'表格编辑 '!AF1001)</f>
        <v>140588</v>
      </c>
    </row>
    <row r="1002" spans="1:30">
      <c r="A1002" s="123">
        <f>IF('表格编辑 '!A1002="","",'表格编辑 '!A1002)</f>
        <v>40589</v>
      </c>
      <c r="B1002" s="123">
        <f>IF('表格编辑 '!B1002="","",'表格编辑 '!B1002)</f>
        <v>50133</v>
      </c>
      <c r="C1002" s="123">
        <f>IF('表格编辑 '!E1002="","",'表格编辑 '!E1002)</f>
        <v>39</v>
      </c>
      <c r="D1002" s="123" t="str">
        <f>IF('表格编辑 '!F1002="","",'表格编辑 '!F1002)</f>
        <v>AI_born_event(RECEIVER, ARG0, ARG1, ARG2, ARG3,ARG4)</v>
      </c>
      <c r="E1002" s="123" t="str">
        <f>IF('表格编辑 '!G1002="","",'表格编辑 '!G1002)</f>
        <v>AI_update_event(RECEIVER, ARG0, ARG1, ARG2, ARG3,ARG4)</v>
      </c>
      <c r="F1002" s="123" t="str">
        <f>IF('表格编辑 '!H1002="","",'表格编辑 '!H1002)</f>
        <v/>
      </c>
      <c r="G1002" s="123" t="str">
        <f>IF('表格编辑 '!I1002="","",'表格编辑 '!I1002)</f>
        <v/>
      </c>
      <c r="H1002" s="123" t="str">
        <f>IF('表格编辑 '!J1002="","",'表格编辑 '!J1002)</f>
        <v>test_deadth_event(RECEIVER, ARG0, ARG1, ARG2, ARG3,ARG4)</v>
      </c>
      <c r="I1002" s="123">
        <f>IF('表格编辑 '!K1002="","",'表格编辑 '!K1002)</f>
        <v>1</v>
      </c>
      <c r="J1002" s="123">
        <f>IF('表格编辑 '!L1002="","",'表格编辑 '!L1002)</f>
        <v>386</v>
      </c>
      <c r="K1002" s="123">
        <f>IF('表格编辑 '!M1002="","",'表格编辑 '!M1002)</f>
        <v>1170</v>
      </c>
      <c r="L1002" s="123" t="str">
        <f>IF('表格编辑 '!N1002="","",'表格编辑 '!N1002)</f>
        <v/>
      </c>
      <c r="M1002" s="123" t="str">
        <f>IF('表格编辑 '!O1002="","",'表格编辑 '!O1002)</f>
        <v/>
      </c>
      <c r="N1002" s="123" t="str">
        <f>IF('表格编辑 '!P1002="","",'表格编辑 '!P1002)</f>
        <v/>
      </c>
      <c r="O1002" s="123" t="str">
        <f>IF('表格编辑 '!Q1002="","",'表格编辑 '!Q1002)</f>
        <v/>
      </c>
      <c r="P1002" s="123" t="str">
        <f>IF('表格编辑 '!R1002="","",'表格编辑 '!R1002)</f>
        <v/>
      </c>
      <c r="Q1002" s="123">
        <f>IF('表格编辑 '!S1002="","",'表格编辑 '!S1002)</f>
        <v>320</v>
      </c>
      <c r="R1002" s="123" t="str">
        <f>IF('表格编辑 '!T1002="","",'表格编辑 '!T1002)</f>
        <v/>
      </c>
      <c r="S1002" s="123" t="str">
        <f>IF('表格编辑 '!U1002="","",'表格编辑 '!U1002)</f>
        <v/>
      </c>
      <c r="T1002" s="123" t="str">
        <f>IF('表格编辑 '!V1002="","",'表格编辑 '!V1002)</f>
        <v/>
      </c>
      <c r="U1002" s="123" t="str">
        <f>IF('表格编辑 '!W1002="","",'表格编辑 '!W1002)</f>
        <v/>
      </c>
      <c r="V1002" s="123" t="str">
        <f>IF('表格编辑 '!X1002="","",'表格编辑 '!X1002)</f>
        <v/>
      </c>
      <c r="W1002" s="123" t="str">
        <f>IF('表格编辑 '!Y1002="","",'表格编辑 '!Y1002)</f>
        <v/>
      </c>
      <c r="X1002" s="123" t="str">
        <f>IF('表格编辑 '!Z1002="","",'表格编辑 '!Z1002)</f>
        <v/>
      </c>
      <c r="Y1002" s="123" t="str">
        <f>IF('表格编辑 '!AA1002="","",'表格编辑 '!AA1002)</f>
        <v/>
      </c>
      <c r="Z1002" s="123" t="str">
        <f>IF('表格编辑 '!AB1002="","",'表格编辑 '!AB1002)</f>
        <v/>
      </c>
      <c r="AA1002" s="123" t="str">
        <f>IF('表格编辑 '!AC1002="","",'表格编辑 '!AC1002)</f>
        <v/>
      </c>
      <c r="AB1002" s="123" t="str">
        <f>IF('表格编辑 '!AD1002="","",'表格编辑 '!AD1002)</f>
        <v/>
      </c>
      <c r="AC1002" s="123" t="str">
        <f>IF('表格编辑 '!AE1002="","",'表格编辑 '!AE1002)</f>
        <v/>
      </c>
      <c r="AD1002" s="123">
        <f>IF('表格编辑 '!AF1002="","",'表格编辑 '!AF1002)</f>
        <v>140589</v>
      </c>
    </row>
    <row r="1003" spans="1:30">
      <c r="A1003" s="123">
        <f>IF('表格编辑 '!A1003="","",'表格编辑 '!A1003)</f>
        <v>40590</v>
      </c>
      <c r="B1003" s="123">
        <f>IF('表格编辑 '!B1003="","",'表格编辑 '!B1003)</f>
        <v>50058</v>
      </c>
      <c r="C1003" s="123">
        <f>IF('表格编辑 '!E1003="","",'表格编辑 '!E1003)</f>
        <v>39</v>
      </c>
      <c r="D1003" s="123" t="str">
        <f>IF('表格编辑 '!F1003="","",'表格编辑 '!F1003)</f>
        <v>AI_born_event(RECEIVER, ARG0, ARG1, ARG2, ARG3,ARG4)</v>
      </c>
      <c r="E1003" s="123" t="str">
        <f>IF('表格编辑 '!G1003="","",'表格编辑 '!G1003)</f>
        <v>AI_update_event(RECEIVER, ARG0, ARG1, ARG2, ARG3,ARG4)</v>
      </c>
      <c r="F1003" s="123" t="str">
        <f>IF('表格编辑 '!H1003="","",'表格编辑 '!H1003)</f>
        <v/>
      </c>
      <c r="G1003" s="123" t="str">
        <f>IF('表格编辑 '!I1003="","",'表格编辑 '!I1003)</f>
        <v/>
      </c>
      <c r="H1003" s="123" t="str">
        <f>IF('表格编辑 '!J1003="","",'表格编辑 '!J1003)</f>
        <v>test_deadth_event(RECEIVER, ARG0, ARG1, ARG2, ARG3,ARG4)</v>
      </c>
      <c r="I1003" s="123">
        <f>IF('表格编辑 '!K1003="","",'表格编辑 '!K1003)</f>
        <v>1</v>
      </c>
      <c r="J1003" s="123">
        <f>IF('表格编辑 '!L1003="","",'表格编辑 '!L1003)</f>
        <v>1370</v>
      </c>
      <c r="K1003" s="123">
        <f>IF('表格编辑 '!M1003="","",'表格编辑 '!M1003)</f>
        <v>1170</v>
      </c>
      <c r="L1003" s="123" t="str">
        <f>IF('表格编辑 '!N1003="","",'表格编辑 '!N1003)</f>
        <v/>
      </c>
      <c r="M1003" s="123" t="str">
        <f>IF('表格编辑 '!O1003="","",'表格编辑 '!O1003)</f>
        <v/>
      </c>
      <c r="N1003" s="123" t="str">
        <f>IF('表格编辑 '!P1003="","",'表格编辑 '!P1003)</f>
        <v/>
      </c>
      <c r="O1003" s="123" t="str">
        <f>IF('表格编辑 '!Q1003="","",'表格编辑 '!Q1003)</f>
        <v/>
      </c>
      <c r="P1003" s="123" t="str">
        <f>IF('表格编辑 '!R1003="","",'表格编辑 '!R1003)</f>
        <v/>
      </c>
      <c r="Q1003" s="123">
        <f>IF('表格编辑 '!S1003="","",'表格编辑 '!S1003)</f>
        <v>320</v>
      </c>
      <c r="R1003" s="123" t="str">
        <f>IF('表格编辑 '!T1003="","",'表格编辑 '!T1003)</f>
        <v/>
      </c>
      <c r="S1003" s="123" t="str">
        <f>IF('表格编辑 '!U1003="","",'表格编辑 '!U1003)</f>
        <v/>
      </c>
      <c r="T1003" s="123" t="str">
        <f>IF('表格编辑 '!V1003="","",'表格编辑 '!V1003)</f>
        <v/>
      </c>
      <c r="U1003" s="123" t="str">
        <f>IF('表格编辑 '!W1003="","",'表格编辑 '!W1003)</f>
        <v/>
      </c>
      <c r="V1003" s="123" t="str">
        <f>IF('表格编辑 '!X1003="","",'表格编辑 '!X1003)</f>
        <v/>
      </c>
      <c r="W1003" s="123" t="str">
        <f>IF('表格编辑 '!Y1003="","",'表格编辑 '!Y1003)</f>
        <v/>
      </c>
      <c r="X1003" s="123" t="str">
        <f>IF('表格编辑 '!Z1003="","",'表格编辑 '!Z1003)</f>
        <v/>
      </c>
      <c r="Y1003" s="123" t="str">
        <f>IF('表格编辑 '!AA1003="","",'表格编辑 '!AA1003)</f>
        <v/>
      </c>
      <c r="Z1003" s="123" t="str">
        <f>IF('表格编辑 '!AB1003="","",'表格编辑 '!AB1003)</f>
        <v/>
      </c>
      <c r="AA1003" s="123" t="str">
        <f>IF('表格编辑 '!AC1003="","",'表格编辑 '!AC1003)</f>
        <v/>
      </c>
      <c r="AB1003" s="123" t="str">
        <f>IF('表格编辑 '!AD1003="","",'表格编辑 '!AD1003)</f>
        <v/>
      </c>
      <c r="AC1003" s="123" t="str">
        <f>IF('表格编辑 '!AE1003="","",'表格编辑 '!AE1003)</f>
        <v/>
      </c>
      <c r="AD1003" s="123">
        <f>IF('表格编辑 '!AF1003="","",'表格编辑 '!AF1003)</f>
        <v>140590</v>
      </c>
    </row>
    <row r="1004" spans="1:30">
      <c r="A1004" s="123">
        <f>IF('表格编辑 '!A1004="","",'表格编辑 '!A1004)</f>
        <v>40591</v>
      </c>
      <c r="B1004" s="123">
        <f>IF('表格编辑 '!B1004="","",'表格编辑 '!B1004)</f>
        <v>50111</v>
      </c>
      <c r="C1004" s="123">
        <f>IF('表格编辑 '!E1004="","",'表格编辑 '!E1004)</f>
        <v>39</v>
      </c>
      <c r="D1004" s="123" t="str">
        <f>IF('表格编辑 '!F1004="","",'表格编辑 '!F1004)</f>
        <v>AI_born_event(RECEIVER, ARG0, ARG1, ARG2, ARG3,ARG4)</v>
      </c>
      <c r="E1004" s="123" t="str">
        <f>IF('表格编辑 '!G1004="","",'表格编辑 '!G1004)</f>
        <v>AI_update_event(RECEIVER, ARG0, ARG1, ARG2, ARG3,ARG4)</v>
      </c>
      <c r="F1004" s="123" t="str">
        <f>IF('表格编辑 '!H1004="","",'表格编辑 '!H1004)</f>
        <v/>
      </c>
      <c r="G1004" s="123" t="str">
        <f>IF('表格编辑 '!I1004="","",'表格编辑 '!I1004)</f>
        <v/>
      </c>
      <c r="H1004" s="123" t="str">
        <f>IF('表格编辑 '!J1004="","",'表格编辑 '!J1004)</f>
        <v>test_deadth_event(RECEIVER, ARG0, ARG1, ARG2, ARG3,ARG4)</v>
      </c>
      <c r="I1004" s="123">
        <f>IF('表格编辑 '!K1004="","",'表格编辑 '!K1004)</f>
        <v>1</v>
      </c>
      <c r="J1004" s="123">
        <f>IF('表格编辑 '!L1004="","",'表格编辑 '!L1004)</f>
        <v>1040</v>
      </c>
      <c r="K1004" s="123">
        <f>IF('表格编辑 '!M1004="","",'表格编辑 '!M1004)</f>
        <v>1170</v>
      </c>
      <c r="L1004" s="123" t="str">
        <f>IF('表格编辑 '!N1004="","",'表格编辑 '!N1004)</f>
        <v/>
      </c>
      <c r="M1004" s="123" t="str">
        <f>IF('表格编辑 '!O1004="","",'表格编辑 '!O1004)</f>
        <v/>
      </c>
      <c r="N1004" s="123" t="str">
        <f>IF('表格编辑 '!P1004="","",'表格编辑 '!P1004)</f>
        <v/>
      </c>
      <c r="O1004" s="123" t="str">
        <f>IF('表格编辑 '!Q1004="","",'表格编辑 '!Q1004)</f>
        <v/>
      </c>
      <c r="P1004" s="123" t="str">
        <f>IF('表格编辑 '!R1004="","",'表格编辑 '!R1004)</f>
        <v/>
      </c>
      <c r="Q1004" s="123">
        <f>IF('表格编辑 '!S1004="","",'表格编辑 '!S1004)</f>
        <v>320</v>
      </c>
      <c r="R1004" s="123" t="str">
        <f>IF('表格编辑 '!T1004="","",'表格编辑 '!T1004)</f>
        <v/>
      </c>
      <c r="S1004" s="123" t="str">
        <f>IF('表格编辑 '!U1004="","",'表格编辑 '!U1004)</f>
        <v/>
      </c>
      <c r="T1004" s="123" t="str">
        <f>IF('表格编辑 '!V1004="","",'表格编辑 '!V1004)</f>
        <v/>
      </c>
      <c r="U1004" s="123" t="str">
        <f>IF('表格编辑 '!W1004="","",'表格编辑 '!W1004)</f>
        <v/>
      </c>
      <c r="V1004" s="123" t="str">
        <f>IF('表格编辑 '!X1004="","",'表格编辑 '!X1004)</f>
        <v/>
      </c>
      <c r="W1004" s="123" t="str">
        <f>IF('表格编辑 '!Y1004="","",'表格编辑 '!Y1004)</f>
        <v/>
      </c>
      <c r="X1004" s="123" t="str">
        <f>IF('表格编辑 '!Z1004="","",'表格编辑 '!Z1004)</f>
        <v/>
      </c>
      <c r="Y1004" s="123" t="str">
        <f>IF('表格编辑 '!AA1004="","",'表格编辑 '!AA1004)</f>
        <v/>
      </c>
      <c r="Z1004" s="123" t="str">
        <f>IF('表格编辑 '!AB1004="","",'表格编辑 '!AB1004)</f>
        <v/>
      </c>
      <c r="AA1004" s="123" t="str">
        <f>IF('表格编辑 '!AC1004="","",'表格编辑 '!AC1004)</f>
        <v/>
      </c>
      <c r="AB1004" s="123" t="str">
        <f>IF('表格编辑 '!AD1004="","",'表格编辑 '!AD1004)</f>
        <v/>
      </c>
      <c r="AC1004" s="123" t="str">
        <f>IF('表格编辑 '!AE1004="","",'表格编辑 '!AE1004)</f>
        <v/>
      </c>
      <c r="AD1004" s="123">
        <f>IF('表格编辑 '!AF1004="","",'表格编辑 '!AF1004)</f>
        <v>140591</v>
      </c>
    </row>
    <row r="1005" spans="1:30">
      <c r="A1005" s="123">
        <f>IF('表格编辑 '!A1005="","",'表格编辑 '!A1005)</f>
        <v>40592</v>
      </c>
      <c r="B1005" s="123">
        <f>IF('表格编辑 '!B1005="","",'表格编辑 '!B1005)</f>
        <v>50014</v>
      </c>
      <c r="C1005" s="123">
        <f>IF('表格编辑 '!E1005="","",'表格编辑 '!E1005)</f>
        <v>39</v>
      </c>
      <c r="D1005" s="123" t="str">
        <f>IF('表格编辑 '!F1005="","",'表格编辑 '!F1005)</f>
        <v>AI_born_event(RECEIVER, ARG0, ARG1, ARG2, ARG3,ARG4)</v>
      </c>
      <c r="E1005" s="123" t="str">
        <f>IF('表格编辑 '!G1005="","",'表格编辑 '!G1005)</f>
        <v>AI_update_event(RECEIVER, ARG0, ARG1, ARG2, ARG3,ARG4)</v>
      </c>
      <c r="F1005" s="123" t="str">
        <f>IF('表格编辑 '!H1005="","",'表格编辑 '!H1005)</f>
        <v/>
      </c>
      <c r="G1005" s="123" t="str">
        <f>IF('表格编辑 '!I1005="","",'表格编辑 '!I1005)</f>
        <v/>
      </c>
      <c r="H1005" s="123" t="str">
        <f>IF('表格编辑 '!J1005="","",'表格编辑 '!J1005)</f>
        <v>test_deadth_event(RECEIVER, ARG0, ARG1, ARG2, ARG3,ARG4)</v>
      </c>
      <c r="I1005" s="123">
        <f>IF('表格编辑 '!K1005="","",'表格编辑 '!K1005)</f>
        <v>1</v>
      </c>
      <c r="J1005" s="123">
        <f>IF('表格编辑 '!L1005="","",'表格编辑 '!L1005)</f>
        <v>1482</v>
      </c>
      <c r="K1005" s="123">
        <f>IF('表格编辑 '!M1005="","",'表格编辑 '!M1005)</f>
        <v>1170</v>
      </c>
      <c r="L1005" s="123" t="str">
        <f>IF('表格编辑 '!N1005="","",'表格编辑 '!N1005)</f>
        <v/>
      </c>
      <c r="M1005" s="123" t="str">
        <f>IF('表格编辑 '!O1005="","",'表格编辑 '!O1005)</f>
        <v/>
      </c>
      <c r="N1005" s="123" t="str">
        <f>IF('表格编辑 '!P1005="","",'表格编辑 '!P1005)</f>
        <v/>
      </c>
      <c r="O1005" s="123" t="str">
        <f>IF('表格编辑 '!Q1005="","",'表格编辑 '!Q1005)</f>
        <v/>
      </c>
      <c r="P1005" s="123" t="str">
        <f>IF('表格编辑 '!R1005="","",'表格编辑 '!R1005)</f>
        <v/>
      </c>
      <c r="Q1005" s="123">
        <f>IF('表格编辑 '!S1005="","",'表格编辑 '!S1005)</f>
        <v>320</v>
      </c>
      <c r="R1005" s="123" t="str">
        <f>IF('表格编辑 '!T1005="","",'表格编辑 '!T1005)</f>
        <v/>
      </c>
      <c r="S1005" s="123" t="str">
        <f>IF('表格编辑 '!U1005="","",'表格编辑 '!U1005)</f>
        <v/>
      </c>
      <c r="T1005" s="123" t="str">
        <f>IF('表格编辑 '!V1005="","",'表格编辑 '!V1005)</f>
        <v/>
      </c>
      <c r="U1005" s="123" t="str">
        <f>IF('表格编辑 '!W1005="","",'表格编辑 '!W1005)</f>
        <v/>
      </c>
      <c r="V1005" s="123" t="str">
        <f>IF('表格编辑 '!X1005="","",'表格编辑 '!X1005)</f>
        <v/>
      </c>
      <c r="W1005" s="123" t="str">
        <f>IF('表格编辑 '!Y1005="","",'表格编辑 '!Y1005)</f>
        <v/>
      </c>
      <c r="X1005" s="123" t="str">
        <f>IF('表格编辑 '!Z1005="","",'表格编辑 '!Z1005)</f>
        <v/>
      </c>
      <c r="Y1005" s="123" t="str">
        <f>IF('表格编辑 '!AA1005="","",'表格编辑 '!AA1005)</f>
        <v/>
      </c>
      <c r="Z1005" s="123" t="str">
        <f>IF('表格编辑 '!AB1005="","",'表格编辑 '!AB1005)</f>
        <v/>
      </c>
      <c r="AA1005" s="123" t="str">
        <f>IF('表格编辑 '!AC1005="","",'表格编辑 '!AC1005)</f>
        <v/>
      </c>
      <c r="AB1005" s="123" t="str">
        <f>IF('表格编辑 '!AD1005="","",'表格编辑 '!AD1005)</f>
        <v/>
      </c>
      <c r="AC1005" s="123" t="str">
        <f>IF('表格编辑 '!AE1005="","",'表格编辑 '!AE1005)</f>
        <v/>
      </c>
      <c r="AD1005" s="123">
        <f>IF('表格编辑 '!AF1005="","",'表格编辑 '!AF1005)</f>
        <v>140592</v>
      </c>
    </row>
    <row r="1006" spans="1:30">
      <c r="A1006" s="123">
        <f>IF('表格编辑 '!A1006="","",'表格编辑 '!A1006)</f>
        <v>40593</v>
      </c>
      <c r="B1006" s="123">
        <f>IF('表格编辑 '!B1006="","",'表格编辑 '!B1006)</f>
        <v>50023</v>
      </c>
      <c r="C1006" s="123">
        <f>IF('表格编辑 '!E1006="","",'表格编辑 '!E1006)</f>
        <v>39</v>
      </c>
      <c r="D1006" s="123" t="str">
        <f>IF('表格编辑 '!F1006="","",'表格编辑 '!F1006)</f>
        <v>AI_born_event(RECEIVER, ARG0, ARG1, ARG2, ARG3,ARG4)</v>
      </c>
      <c r="E1006" s="123" t="str">
        <f>IF('表格编辑 '!G1006="","",'表格编辑 '!G1006)</f>
        <v>AI_update_event(RECEIVER, ARG0, ARG1, ARG2, ARG3,ARG4)</v>
      </c>
      <c r="F1006" s="123" t="str">
        <f>IF('表格编辑 '!H1006="","",'表格编辑 '!H1006)</f>
        <v/>
      </c>
      <c r="G1006" s="123" t="str">
        <f>IF('表格编辑 '!I1006="","",'表格编辑 '!I1006)</f>
        <v/>
      </c>
      <c r="H1006" s="123" t="str">
        <f>IF('表格编辑 '!J1006="","",'表格编辑 '!J1006)</f>
        <v>test_deadth_event(RECEIVER, ARG0, ARG1, ARG2, ARG3,ARG4)</v>
      </c>
      <c r="I1006" s="123">
        <f>IF('表格编辑 '!K1006="","",'表格编辑 '!K1006)</f>
        <v>1</v>
      </c>
      <c r="J1006" s="123">
        <f>IF('表格编辑 '!L1006="","",'表格编辑 '!L1006)</f>
        <v>1592</v>
      </c>
      <c r="K1006" s="123">
        <f>IF('表格编辑 '!M1006="","",'表格编辑 '!M1006)</f>
        <v>1170</v>
      </c>
      <c r="L1006" s="123" t="str">
        <f>IF('表格编辑 '!N1006="","",'表格编辑 '!N1006)</f>
        <v/>
      </c>
      <c r="M1006" s="123" t="str">
        <f>IF('表格编辑 '!O1006="","",'表格编辑 '!O1006)</f>
        <v/>
      </c>
      <c r="N1006" s="123" t="str">
        <f>IF('表格编辑 '!P1006="","",'表格编辑 '!P1006)</f>
        <v/>
      </c>
      <c r="O1006" s="123" t="str">
        <f>IF('表格编辑 '!Q1006="","",'表格编辑 '!Q1006)</f>
        <v/>
      </c>
      <c r="P1006" s="123" t="str">
        <f>IF('表格编辑 '!R1006="","",'表格编辑 '!R1006)</f>
        <v/>
      </c>
      <c r="Q1006" s="123">
        <f>IF('表格编辑 '!S1006="","",'表格编辑 '!S1006)</f>
        <v>320</v>
      </c>
      <c r="R1006" s="123" t="str">
        <f>IF('表格编辑 '!T1006="","",'表格编辑 '!T1006)</f>
        <v/>
      </c>
      <c r="S1006" s="123" t="str">
        <f>IF('表格编辑 '!U1006="","",'表格编辑 '!U1006)</f>
        <v/>
      </c>
      <c r="T1006" s="123" t="str">
        <f>IF('表格编辑 '!V1006="","",'表格编辑 '!V1006)</f>
        <v/>
      </c>
      <c r="U1006" s="123" t="str">
        <f>IF('表格编辑 '!W1006="","",'表格编辑 '!W1006)</f>
        <v/>
      </c>
      <c r="V1006" s="123" t="str">
        <f>IF('表格编辑 '!X1006="","",'表格编辑 '!X1006)</f>
        <v/>
      </c>
      <c r="W1006" s="123" t="str">
        <f>IF('表格编辑 '!Y1006="","",'表格编辑 '!Y1006)</f>
        <v/>
      </c>
      <c r="X1006" s="123" t="str">
        <f>IF('表格编辑 '!Z1006="","",'表格编辑 '!Z1006)</f>
        <v/>
      </c>
      <c r="Y1006" s="123" t="str">
        <f>IF('表格编辑 '!AA1006="","",'表格编辑 '!AA1006)</f>
        <v/>
      </c>
      <c r="Z1006" s="123" t="str">
        <f>IF('表格编辑 '!AB1006="","",'表格编辑 '!AB1006)</f>
        <v/>
      </c>
      <c r="AA1006" s="123" t="str">
        <f>IF('表格编辑 '!AC1006="","",'表格编辑 '!AC1006)</f>
        <v/>
      </c>
      <c r="AB1006" s="123" t="str">
        <f>IF('表格编辑 '!AD1006="","",'表格编辑 '!AD1006)</f>
        <v/>
      </c>
      <c r="AC1006" s="123" t="str">
        <f>IF('表格编辑 '!AE1006="","",'表格编辑 '!AE1006)</f>
        <v/>
      </c>
      <c r="AD1006" s="123">
        <f>IF('表格编辑 '!AF1006="","",'表格编辑 '!AF1006)</f>
        <v>140593</v>
      </c>
    </row>
    <row r="1007" spans="1:30">
      <c r="A1007" s="123">
        <f>IF('表格编辑 '!A1007="","",'表格编辑 '!A1007)</f>
        <v>40594</v>
      </c>
      <c r="B1007" s="123">
        <f>IF('表格编辑 '!B1007="","",'表格编辑 '!B1007)</f>
        <v>50015</v>
      </c>
      <c r="C1007" s="123">
        <f>IF('表格编辑 '!E1007="","",'表格编辑 '!E1007)</f>
        <v>39</v>
      </c>
      <c r="D1007" s="123" t="str">
        <f>IF('表格编辑 '!F1007="","",'表格编辑 '!F1007)</f>
        <v>AI_born_event(RECEIVER, ARG0, ARG1, ARG2, ARG3,ARG4)</v>
      </c>
      <c r="E1007" s="123" t="str">
        <f>IF('表格编辑 '!G1007="","",'表格编辑 '!G1007)</f>
        <v>AI_update_event(RECEIVER, ARG0, ARG1, ARG2, ARG3,ARG4)</v>
      </c>
      <c r="F1007" s="123" t="str">
        <f>IF('表格编辑 '!H1007="","",'表格编辑 '!H1007)</f>
        <v/>
      </c>
      <c r="G1007" s="123" t="str">
        <f>IF('表格编辑 '!I1007="","",'表格编辑 '!I1007)</f>
        <v/>
      </c>
      <c r="H1007" s="123" t="str">
        <f>IF('表格编辑 '!J1007="","",'表格编辑 '!J1007)</f>
        <v>test_deadth_event(RECEIVER, ARG0, ARG1, ARG2, ARG3,ARG4)</v>
      </c>
      <c r="I1007" s="123">
        <f>IF('表格编辑 '!K1007="","",'表格编辑 '!K1007)</f>
        <v>1</v>
      </c>
      <c r="J1007" s="123">
        <f>IF('表格编辑 '!L1007="","",'表格编辑 '!L1007)</f>
        <v>1958</v>
      </c>
      <c r="K1007" s="123">
        <f>IF('表格编辑 '!M1007="","",'表格编辑 '!M1007)</f>
        <v>1170</v>
      </c>
      <c r="L1007" s="123" t="str">
        <f>IF('表格编辑 '!N1007="","",'表格编辑 '!N1007)</f>
        <v/>
      </c>
      <c r="M1007" s="123" t="str">
        <f>IF('表格编辑 '!O1007="","",'表格编辑 '!O1007)</f>
        <v/>
      </c>
      <c r="N1007" s="123" t="str">
        <f>IF('表格编辑 '!P1007="","",'表格编辑 '!P1007)</f>
        <v/>
      </c>
      <c r="O1007" s="123" t="str">
        <f>IF('表格编辑 '!Q1007="","",'表格编辑 '!Q1007)</f>
        <v/>
      </c>
      <c r="P1007" s="123" t="str">
        <f>IF('表格编辑 '!R1007="","",'表格编辑 '!R1007)</f>
        <v/>
      </c>
      <c r="Q1007" s="123">
        <f>IF('表格编辑 '!S1007="","",'表格编辑 '!S1007)</f>
        <v>320</v>
      </c>
      <c r="R1007" s="123" t="str">
        <f>IF('表格编辑 '!T1007="","",'表格编辑 '!T1007)</f>
        <v/>
      </c>
      <c r="S1007" s="123" t="str">
        <f>IF('表格编辑 '!U1007="","",'表格编辑 '!U1007)</f>
        <v/>
      </c>
      <c r="T1007" s="123" t="str">
        <f>IF('表格编辑 '!V1007="","",'表格编辑 '!V1007)</f>
        <v/>
      </c>
      <c r="U1007" s="123" t="str">
        <f>IF('表格编辑 '!W1007="","",'表格编辑 '!W1007)</f>
        <v/>
      </c>
      <c r="V1007" s="123" t="str">
        <f>IF('表格编辑 '!X1007="","",'表格编辑 '!X1007)</f>
        <v/>
      </c>
      <c r="W1007" s="123" t="str">
        <f>IF('表格编辑 '!Y1007="","",'表格编辑 '!Y1007)</f>
        <v/>
      </c>
      <c r="X1007" s="123" t="str">
        <f>IF('表格编辑 '!Z1007="","",'表格编辑 '!Z1007)</f>
        <v/>
      </c>
      <c r="Y1007" s="123" t="str">
        <f>IF('表格编辑 '!AA1007="","",'表格编辑 '!AA1007)</f>
        <v/>
      </c>
      <c r="Z1007" s="123" t="str">
        <f>IF('表格编辑 '!AB1007="","",'表格编辑 '!AB1007)</f>
        <v/>
      </c>
      <c r="AA1007" s="123" t="str">
        <f>IF('表格编辑 '!AC1007="","",'表格编辑 '!AC1007)</f>
        <v/>
      </c>
      <c r="AB1007" s="123" t="str">
        <f>IF('表格编辑 '!AD1007="","",'表格编辑 '!AD1007)</f>
        <v/>
      </c>
      <c r="AC1007" s="123" t="str">
        <f>IF('表格编辑 '!AE1007="","",'表格编辑 '!AE1007)</f>
        <v/>
      </c>
      <c r="AD1007" s="123">
        <f>IF('表格编辑 '!AF1007="","",'表格编辑 '!AF1007)</f>
        <v>140594</v>
      </c>
    </row>
    <row r="1008" spans="1:30">
      <c r="A1008" s="123">
        <f>IF('表格编辑 '!A1008="","",'表格编辑 '!A1008)</f>
        <v>40595</v>
      </c>
      <c r="B1008" s="123">
        <f>IF('表格编辑 '!B1008="","",'表格编辑 '!B1008)</f>
        <v>50115</v>
      </c>
      <c r="C1008" s="123">
        <f>IF('表格编辑 '!E1008="","",'表格编辑 '!E1008)</f>
        <v>39</v>
      </c>
      <c r="D1008" s="123" t="str">
        <f>IF('表格编辑 '!F1008="","",'表格编辑 '!F1008)</f>
        <v>AI_born_event(RECEIVER, ARG0, ARG1, ARG2, ARG3,ARG4)</v>
      </c>
      <c r="E1008" s="123" t="str">
        <f>IF('表格编辑 '!G1008="","",'表格编辑 '!G1008)</f>
        <v>AI_update_event(RECEIVER, ARG0, ARG1, ARG2, ARG3,ARG4)</v>
      </c>
      <c r="F1008" s="123" t="str">
        <f>IF('表格编辑 '!H1008="","",'表格编辑 '!H1008)</f>
        <v/>
      </c>
      <c r="G1008" s="123" t="str">
        <f>IF('表格编辑 '!I1008="","",'表格编辑 '!I1008)</f>
        <v/>
      </c>
      <c r="H1008" s="123" t="str">
        <f>IF('表格编辑 '!J1008="","",'表格编辑 '!J1008)</f>
        <v>test_deadth_event(RECEIVER, ARG0, ARG1, ARG2, ARG3,ARG4)</v>
      </c>
      <c r="I1008" s="123">
        <f>IF('表格编辑 '!K1008="","",'表格编辑 '!K1008)</f>
        <v>1</v>
      </c>
      <c r="J1008" s="123">
        <f>IF('表格编辑 '!L1008="","",'表格编辑 '!L1008)</f>
        <v>902</v>
      </c>
      <c r="K1008" s="123">
        <f>IF('表格编辑 '!M1008="","",'表格编辑 '!M1008)</f>
        <v>1170</v>
      </c>
      <c r="L1008" s="123" t="str">
        <f>IF('表格编辑 '!N1008="","",'表格编辑 '!N1008)</f>
        <v/>
      </c>
      <c r="M1008" s="123" t="str">
        <f>IF('表格编辑 '!O1008="","",'表格编辑 '!O1008)</f>
        <v/>
      </c>
      <c r="N1008" s="123" t="str">
        <f>IF('表格编辑 '!P1008="","",'表格编辑 '!P1008)</f>
        <v/>
      </c>
      <c r="O1008" s="123" t="str">
        <f>IF('表格编辑 '!Q1008="","",'表格编辑 '!Q1008)</f>
        <v/>
      </c>
      <c r="P1008" s="123" t="str">
        <f>IF('表格编辑 '!R1008="","",'表格编辑 '!R1008)</f>
        <v/>
      </c>
      <c r="Q1008" s="123">
        <f>IF('表格编辑 '!S1008="","",'表格编辑 '!S1008)</f>
        <v>320</v>
      </c>
      <c r="R1008" s="123" t="str">
        <f>IF('表格编辑 '!T1008="","",'表格编辑 '!T1008)</f>
        <v/>
      </c>
      <c r="S1008" s="123" t="str">
        <f>IF('表格编辑 '!U1008="","",'表格编辑 '!U1008)</f>
        <v/>
      </c>
      <c r="T1008" s="123" t="str">
        <f>IF('表格编辑 '!V1008="","",'表格编辑 '!V1008)</f>
        <v/>
      </c>
      <c r="U1008" s="123" t="str">
        <f>IF('表格编辑 '!W1008="","",'表格编辑 '!W1008)</f>
        <v/>
      </c>
      <c r="V1008" s="123" t="str">
        <f>IF('表格编辑 '!X1008="","",'表格编辑 '!X1008)</f>
        <v/>
      </c>
      <c r="W1008" s="123" t="str">
        <f>IF('表格编辑 '!Y1008="","",'表格编辑 '!Y1008)</f>
        <v/>
      </c>
      <c r="X1008" s="123" t="str">
        <f>IF('表格编辑 '!Z1008="","",'表格编辑 '!Z1008)</f>
        <v/>
      </c>
      <c r="Y1008" s="123" t="str">
        <f>IF('表格编辑 '!AA1008="","",'表格编辑 '!AA1008)</f>
        <v/>
      </c>
      <c r="Z1008" s="123" t="str">
        <f>IF('表格编辑 '!AB1008="","",'表格编辑 '!AB1008)</f>
        <v/>
      </c>
      <c r="AA1008" s="123" t="str">
        <f>IF('表格编辑 '!AC1008="","",'表格编辑 '!AC1008)</f>
        <v/>
      </c>
      <c r="AB1008" s="123" t="str">
        <f>IF('表格编辑 '!AD1008="","",'表格编辑 '!AD1008)</f>
        <v/>
      </c>
      <c r="AC1008" s="123" t="str">
        <f>IF('表格编辑 '!AE1008="","",'表格编辑 '!AE1008)</f>
        <v/>
      </c>
      <c r="AD1008" s="123">
        <f>IF('表格编辑 '!AF1008="","",'表格编辑 '!AF1008)</f>
        <v>140595</v>
      </c>
    </row>
    <row r="1009" spans="1:30">
      <c r="A1009" s="123">
        <f>IF('表格编辑 '!A1009="","",'表格编辑 '!A1009)</f>
        <v>40596</v>
      </c>
      <c r="B1009" s="123">
        <f>IF('表格编辑 '!B1009="","",'表格编辑 '!B1009)</f>
        <v>50152</v>
      </c>
      <c r="C1009" s="123">
        <f>IF('表格编辑 '!E1009="","",'表格编辑 '!E1009)</f>
        <v>39</v>
      </c>
      <c r="D1009" s="123" t="str">
        <f>IF('表格编辑 '!F1009="","",'表格编辑 '!F1009)</f>
        <v>AI_born_event(RECEIVER, ARG0, ARG1, ARG2, ARG3,ARG4)</v>
      </c>
      <c r="E1009" s="123" t="str">
        <f>IF('表格编辑 '!G1009="","",'表格编辑 '!G1009)</f>
        <v>AI_update_event(RECEIVER, ARG0, ARG1, ARG2, ARG3,ARG4)</v>
      </c>
      <c r="F1009" s="123" t="str">
        <f>IF('表格编辑 '!H1009="","",'表格编辑 '!H1009)</f>
        <v/>
      </c>
      <c r="G1009" s="123" t="str">
        <f>IF('表格编辑 '!I1009="","",'表格编辑 '!I1009)</f>
        <v/>
      </c>
      <c r="H1009" s="123" t="str">
        <f>IF('表格编辑 '!J1009="","",'表格编辑 '!J1009)</f>
        <v>test_deadth_event(RECEIVER, ARG0, ARG1, ARG2, ARG3,ARG4)</v>
      </c>
      <c r="I1009" s="123">
        <f>IF('表格编辑 '!K1009="","",'表格编辑 '!K1009)</f>
        <v>1</v>
      </c>
      <c r="J1009" s="123">
        <f>IF('表格编辑 '!L1009="","",'表格编辑 '!L1009)</f>
        <v>914</v>
      </c>
      <c r="K1009" s="123">
        <f>IF('表格编辑 '!M1009="","",'表格编辑 '!M1009)</f>
        <v>1170</v>
      </c>
      <c r="L1009" s="123" t="str">
        <f>IF('表格编辑 '!N1009="","",'表格编辑 '!N1009)</f>
        <v/>
      </c>
      <c r="M1009" s="123" t="str">
        <f>IF('表格编辑 '!O1009="","",'表格编辑 '!O1009)</f>
        <v/>
      </c>
      <c r="N1009" s="123" t="str">
        <f>IF('表格编辑 '!P1009="","",'表格编辑 '!P1009)</f>
        <v/>
      </c>
      <c r="O1009" s="123" t="str">
        <f>IF('表格编辑 '!Q1009="","",'表格编辑 '!Q1009)</f>
        <v/>
      </c>
      <c r="P1009" s="123" t="str">
        <f>IF('表格编辑 '!R1009="","",'表格编辑 '!R1009)</f>
        <v/>
      </c>
      <c r="Q1009" s="123">
        <f>IF('表格编辑 '!S1009="","",'表格编辑 '!S1009)</f>
        <v>320</v>
      </c>
      <c r="R1009" s="123" t="str">
        <f>IF('表格编辑 '!T1009="","",'表格编辑 '!T1009)</f>
        <v/>
      </c>
      <c r="S1009" s="123" t="str">
        <f>IF('表格编辑 '!U1009="","",'表格编辑 '!U1009)</f>
        <v/>
      </c>
      <c r="T1009" s="123" t="str">
        <f>IF('表格编辑 '!V1009="","",'表格编辑 '!V1009)</f>
        <v/>
      </c>
      <c r="U1009" s="123" t="str">
        <f>IF('表格编辑 '!W1009="","",'表格编辑 '!W1009)</f>
        <v/>
      </c>
      <c r="V1009" s="123" t="str">
        <f>IF('表格编辑 '!X1009="","",'表格编辑 '!X1009)</f>
        <v/>
      </c>
      <c r="W1009" s="123" t="str">
        <f>IF('表格编辑 '!Y1009="","",'表格编辑 '!Y1009)</f>
        <v/>
      </c>
      <c r="X1009" s="123" t="str">
        <f>IF('表格编辑 '!Z1009="","",'表格编辑 '!Z1009)</f>
        <v/>
      </c>
      <c r="Y1009" s="123" t="str">
        <f>IF('表格编辑 '!AA1009="","",'表格编辑 '!AA1009)</f>
        <v/>
      </c>
      <c r="Z1009" s="123" t="str">
        <f>IF('表格编辑 '!AB1009="","",'表格编辑 '!AB1009)</f>
        <v/>
      </c>
      <c r="AA1009" s="123" t="str">
        <f>IF('表格编辑 '!AC1009="","",'表格编辑 '!AC1009)</f>
        <v/>
      </c>
      <c r="AB1009" s="123" t="str">
        <f>IF('表格编辑 '!AD1009="","",'表格编辑 '!AD1009)</f>
        <v/>
      </c>
      <c r="AC1009" s="123" t="str">
        <f>IF('表格编辑 '!AE1009="","",'表格编辑 '!AE1009)</f>
        <v/>
      </c>
      <c r="AD1009" s="123">
        <f>IF('表格编辑 '!AF1009="","",'表格编辑 '!AF1009)</f>
        <v>140596</v>
      </c>
    </row>
    <row r="1010" spans="1:30">
      <c r="A1010" s="123">
        <f>IF('表格编辑 '!A1010="","",'表格编辑 '!A1010)</f>
        <v>40597</v>
      </c>
      <c r="B1010" s="123">
        <f>IF('表格编辑 '!B1010="","",'表格编辑 '!B1010)</f>
        <v>50158</v>
      </c>
      <c r="C1010" s="123">
        <f>IF('表格编辑 '!E1010="","",'表格编辑 '!E1010)</f>
        <v>39</v>
      </c>
      <c r="D1010" s="123" t="str">
        <f>IF('表格编辑 '!F1010="","",'表格编辑 '!F1010)</f>
        <v>AI_born_event(RECEIVER, ARG0, ARG1, ARG2, ARG3,ARG4)</v>
      </c>
      <c r="E1010" s="123" t="str">
        <f>IF('表格编辑 '!G1010="","",'表格编辑 '!G1010)</f>
        <v>AI_update_event(RECEIVER, ARG0, ARG1, ARG2, ARG3,ARG4)</v>
      </c>
      <c r="F1010" s="123" t="str">
        <f>IF('表格编辑 '!H1010="","",'表格编辑 '!H1010)</f>
        <v/>
      </c>
      <c r="G1010" s="123" t="str">
        <f>IF('表格编辑 '!I1010="","",'表格编辑 '!I1010)</f>
        <v/>
      </c>
      <c r="H1010" s="123" t="str">
        <f>IF('表格编辑 '!J1010="","",'表格编辑 '!J1010)</f>
        <v>test_deadth_event(RECEIVER, ARG0, ARG1, ARG2, ARG3,ARG4)</v>
      </c>
      <c r="I1010" s="123">
        <f>IF('表格编辑 '!K1010="","",'表格编辑 '!K1010)</f>
        <v>1</v>
      </c>
      <c r="J1010" s="123">
        <f>IF('表格编辑 '!L1010="","",'表格编辑 '!L1010)</f>
        <v>1684</v>
      </c>
      <c r="K1010" s="123">
        <f>IF('表格编辑 '!M1010="","",'表格编辑 '!M1010)</f>
        <v>1170</v>
      </c>
      <c r="L1010" s="123" t="str">
        <f>IF('表格编辑 '!N1010="","",'表格编辑 '!N1010)</f>
        <v/>
      </c>
      <c r="M1010" s="123" t="str">
        <f>IF('表格编辑 '!O1010="","",'表格编辑 '!O1010)</f>
        <v/>
      </c>
      <c r="N1010" s="123" t="str">
        <f>IF('表格编辑 '!P1010="","",'表格编辑 '!P1010)</f>
        <v/>
      </c>
      <c r="O1010" s="123" t="str">
        <f>IF('表格编辑 '!Q1010="","",'表格编辑 '!Q1010)</f>
        <v/>
      </c>
      <c r="P1010" s="123" t="str">
        <f>IF('表格编辑 '!R1010="","",'表格编辑 '!R1010)</f>
        <v/>
      </c>
      <c r="Q1010" s="123">
        <f>IF('表格编辑 '!S1010="","",'表格编辑 '!S1010)</f>
        <v>320</v>
      </c>
      <c r="R1010" s="123" t="str">
        <f>IF('表格编辑 '!T1010="","",'表格编辑 '!T1010)</f>
        <v/>
      </c>
      <c r="S1010" s="123" t="str">
        <f>IF('表格编辑 '!U1010="","",'表格编辑 '!U1010)</f>
        <v/>
      </c>
      <c r="T1010" s="123" t="str">
        <f>IF('表格编辑 '!V1010="","",'表格编辑 '!V1010)</f>
        <v/>
      </c>
      <c r="U1010" s="123" t="str">
        <f>IF('表格编辑 '!W1010="","",'表格编辑 '!W1010)</f>
        <v/>
      </c>
      <c r="V1010" s="123" t="str">
        <f>IF('表格编辑 '!X1010="","",'表格编辑 '!X1010)</f>
        <v/>
      </c>
      <c r="W1010" s="123" t="str">
        <f>IF('表格编辑 '!Y1010="","",'表格编辑 '!Y1010)</f>
        <v/>
      </c>
      <c r="X1010" s="123" t="str">
        <f>IF('表格编辑 '!Z1010="","",'表格编辑 '!Z1010)</f>
        <v/>
      </c>
      <c r="Y1010" s="123" t="str">
        <f>IF('表格编辑 '!AA1010="","",'表格编辑 '!AA1010)</f>
        <v/>
      </c>
      <c r="Z1010" s="123" t="str">
        <f>IF('表格编辑 '!AB1010="","",'表格编辑 '!AB1010)</f>
        <v/>
      </c>
      <c r="AA1010" s="123" t="str">
        <f>IF('表格编辑 '!AC1010="","",'表格编辑 '!AC1010)</f>
        <v/>
      </c>
      <c r="AB1010" s="123" t="str">
        <f>IF('表格编辑 '!AD1010="","",'表格编辑 '!AD1010)</f>
        <v/>
      </c>
      <c r="AC1010" s="123" t="str">
        <f>IF('表格编辑 '!AE1010="","",'表格编辑 '!AE1010)</f>
        <v/>
      </c>
      <c r="AD1010" s="123">
        <f>IF('表格编辑 '!AF1010="","",'表格编辑 '!AF1010)</f>
        <v>140597</v>
      </c>
    </row>
    <row r="1011" spans="1:30">
      <c r="A1011" s="123">
        <f>IF('表格编辑 '!A1011="","",'表格编辑 '!A1011)</f>
        <v>40598</v>
      </c>
      <c r="B1011" s="123">
        <f>IF('表格编辑 '!B1011="","",'表格编辑 '!B1011)</f>
        <v>50003</v>
      </c>
      <c r="C1011" s="123">
        <f>IF('表格编辑 '!E1011="","",'表格编辑 '!E1011)</f>
        <v>39</v>
      </c>
      <c r="D1011" s="123" t="str">
        <f>IF('表格编辑 '!F1011="","",'表格编辑 '!F1011)</f>
        <v>AI_born_event(RECEIVER, ARG0, ARG1, ARG2, ARG3,ARG4)</v>
      </c>
      <c r="E1011" s="123" t="str">
        <f>IF('表格编辑 '!G1011="","",'表格编辑 '!G1011)</f>
        <v>AI_update_event(RECEIVER, ARG0, ARG1, ARG2, ARG3,ARG4)</v>
      </c>
      <c r="F1011" s="123" t="str">
        <f>IF('表格编辑 '!H1011="","",'表格编辑 '!H1011)</f>
        <v/>
      </c>
      <c r="G1011" s="123" t="str">
        <f>IF('表格编辑 '!I1011="","",'表格编辑 '!I1011)</f>
        <v/>
      </c>
      <c r="H1011" s="123" t="str">
        <f>IF('表格编辑 '!J1011="","",'表格编辑 '!J1011)</f>
        <v>test_deadth_event(RECEIVER, ARG0, ARG1, ARG2, ARG3,ARG4)</v>
      </c>
      <c r="I1011" s="123">
        <f>IF('表格编辑 '!K1011="","",'表格编辑 '!K1011)</f>
        <v>1</v>
      </c>
      <c r="J1011" s="123">
        <f>IF('表格编辑 '!L1011="","",'表格编辑 '!L1011)</f>
        <v>1526</v>
      </c>
      <c r="K1011" s="123">
        <f>IF('表格编辑 '!M1011="","",'表格编辑 '!M1011)</f>
        <v>1170</v>
      </c>
      <c r="L1011" s="123" t="str">
        <f>IF('表格编辑 '!N1011="","",'表格编辑 '!N1011)</f>
        <v/>
      </c>
      <c r="M1011" s="123" t="str">
        <f>IF('表格编辑 '!O1011="","",'表格编辑 '!O1011)</f>
        <v/>
      </c>
      <c r="N1011" s="123" t="str">
        <f>IF('表格编辑 '!P1011="","",'表格编辑 '!P1011)</f>
        <v/>
      </c>
      <c r="O1011" s="123" t="str">
        <f>IF('表格编辑 '!Q1011="","",'表格编辑 '!Q1011)</f>
        <v/>
      </c>
      <c r="P1011" s="123" t="str">
        <f>IF('表格编辑 '!R1011="","",'表格编辑 '!R1011)</f>
        <v/>
      </c>
      <c r="Q1011" s="123">
        <f>IF('表格编辑 '!S1011="","",'表格编辑 '!S1011)</f>
        <v>320</v>
      </c>
      <c r="R1011" s="123" t="str">
        <f>IF('表格编辑 '!T1011="","",'表格编辑 '!T1011)</f>
        <v/>
      </c>
      <c r="S1011" s="123" t="str">
        <f>IF('表格编辑 '!U1011="","",'表格编辑 '!U1011)</f>
        <v/>
      </c>
      <c r="T1011" s="123" t="str">
        <f>IF('表格编辑 '!V1011="","",'表格编辑 '!V1011)</f>
        <v/>
      </c>
      <c r="U1011" s="123" t="str">
        <f>IF('表格编辑 '!W1011="","",'表格编辑 '!W1011)</f>
        <v/>
      </c>
      <c r="V1011" s="123" t="str">
        <f>IF('表格编辑 '!X1011="","",'表格编辑 '!X1011)</f>
        <v/>
      </c>
      <c r="W1011" s="123" t="str">
        <f>IF('表格编辑 '!Y1011="","",'表格编辑 '!Y1011)</f>
        <v/>
      </c>
      <c r="X1011" s="123" t="str">
        <f>IF('表格编辑 '!Z1011="","",'表格编辑 '!Z1011)</f>
        <v/>
      </c>
      <c r="Y1011" s="123" t="str">
        <f>IF('表格编辑 '!AA1011="","",'表格编辑 '!AA1011)</f>
        <v/>
      </c>
      <c r="Z1011" s="123" t="str">
        <f>IF('表格编辑 '!AB1011="","",'表格编辑 '!AB1011)</f>
        <v/>
      </c>
      <c r="AA1011" s="123" t="str">
        <f>IF('表格编辑 '!AC1011="","",'表格编辑 '!AC1011)</f>
        <v/>
      </c>
      <c r="AB1011" s="123" t="str">
        <f>IF('表格编辑 '!AD1011="","",'表格编辑 '!AD1011)</f>
        <v/>
      </c>
      <c r="AC1011" s="123" t="str">
        <f>IF('表格编辑 '!AE1011="","",'表格编辑 '!AE1011)</f>
        <v/>
      </c>
      <c r="AD1011" s="123">
        <f>IF('表格编辑 '!AF1011="","",'表格编辑 '!AF1011)</f>
        <v>140598</v>
      </c>
    </row>
    <row r="1012" spans="1:30">
      <c r="A1012" s="123">
        <f>IF('表格编辑 '!A1012="","",'表格编辑 '!A1012)</f>
        <v>40599</v>
      </c>
      <c r="B1012" s="123">
        <f>IF('表格编辑 '!B1012="","",'表格编辑 '!B1012)</f>
        <v>50119</v>
      </c>
      <c r="C1012" s="123">
        <f>IF('表格编辑 '!E1012="","",'表格编辑 '!E1012)</f>
        <v>39</v>
      </c>
      <c r="D1012" s="123" t="str">
        <f>IF('表格编辑 '!F1012="","",'表格编辑 '!F1012)</f>
        <v>AI_born_event(RECEIVER, ARG0, ARG1, ARG2, ARG3,ARG4)</v>
      </c>
      <c r="E1012" s="123" t="str">
        <f>IF('表格编辑 '!G1012="","",'表格编辑 '!G1012)</f>
        <v>AI_update_event(RECEIVER, ARG0, ARG1, ARG2, ARG3,ARG4)</v>
      </c>
      <c r="F1012" s="123" t="str">
        <f>IF('表格编辑 '!H1012="","",'表格编辑 '!H1012)</f>
        <v/>
      </c>
      <c r="G1012" s="123" t="str">
        <f>IF('表格编辑 '!I1012="","",'表格编辑 '!I1012)</f>
        <v/>
      </c>
      <c r="H1012" s="123" t="str">
        <f>IF('表格编辑 '!J1012="","",'表格编辑 '!J1012)</f>
        <v>test_deadth_event(RECEIVER, ARG0, ARG1, ARG2, ARG3,ARG4)</v>
      </c>
      <c r="I1012" s="123">
        <f>IF('表格编辑 '!K1012="","",'表格编辑 '!K1012)</f>
        <v>1</v>
      </c>
      <c r="J1012" s="123">
        <f>IF('表格编辑 '!L1012="","",'表格编辑 '!L1012)</f>
        <v>1298</v>
      </c>
      <c r="K1012" s="123">
        <f>IF('表格编辑 '!M1012="","",'表格编辑 '!M1012)</f>
        <v>1170</v>
      </c>
      <c r="L1012" s="123" t="str">
        <f>IF('表格编辑 '!N1012="","",'表格编辑 '!N1012)</f>
        <v/>
      </c>
      <c r="M1012" s="123" t="str">
        <f>IF('表格编辑 '!O1012="","",'表格编辑 '!O1012)</f>
        <v/>
      </c>
      <c r="N1012" s="123" t="str">
        <f>IF('表格编辑 '!P1012="","",'表格编辑 '!P1012)</f>
        <v/>
      </c>
      <c r="O1012" s="123" t="str">
        <f>IF('表格编辑 '!Q1012="","",'表格编辑 '!Q1012)</f>
        <v/>
      </c>
      <c r="P1012" s="123" t="str">
        <f>IF('表格编辑 '!R1012="","",'表格编辑 '!R1012)</f>
        <v/>
      </c>
      <c r="Q1012" s="123">
        <f>IF('表格编辑 '!S1012="","",'表格编辑 '!S1012)</f>
        <v>320</v>
      </c>
      <c r="R1012" s="123" t="str">
        <f>IF('表格编辑 '!T1012="","",'表格编辑 '!T1012)</f>
        <v/>
      </c>
      <c r="S1012" s="123" t="str">
        <f>IF('表格编辑 '!U1012="","",'表格编辑 '!U1012)</f>
        <v/>
      </c>
      <c r="T1012" s="123" t="str">
        <f>IF('表格编辑 '!V1012="","",'表格编辑 '!V1012)</f>
        <v/>
      </c>
      <c r="U1012" s="123" t="str">
        <f>IF('表格编辑 '!W1012="","",'表格编辑 '!W1012)</f>
        <v/>
      </c>
      <c r="V1012" s="123" t="str">
        <f>IF('表格编辑 '!X1012="","",'表格编辑 '!X1012)</f>
        <v/>
      </c>
      <c r="W1012" s="123" t="str">
        <f>IF('表格编辑 '!Y1012="","",'表格编辑 '!Y1012)</f>
        <v/>
      </c>
      <c r="X1012" s="123" t="str">
        <f>IF('表格编辑 '!Z1012="","",'表格编辑 '!Z1012)</f>
        <v/>
      </c>
      <c r="Y1012" s="123" t="str">
        <f>IF('表格编辑 '!AA1012="","",'表格编辑 '!AA1012)</f>
        <v/>
      </c>
      <c r="Z1012" s="123" t="str">
        <f>IF('表格编辑 '!AB1012="","",'表格编辑 '!AB1012)</f>
        <v/>
      </c>
      <c r="AA1012" s="123" t="str">
        <f>IF('表格编辑 '!AC1012="","",'表格编辑 '!AC1012)</f>
        <v/>
      </c>
      <c r="AB1012" s="123" t="str">
        <f>IF('表格编辑 '!AD1012="","",'表格编辑 '!AD1012)</f>
        <v/>
      </c>
      <c r="AC1012" s="123" t="str">
        <f>IF('表格编辑 '!AE1012="","",'表格编辑 '!AE1012)</f>
        <v/>
      </c>
      <c r="AD1012" s="123">
        <f>IF('表格编辑 '!AF1012="","",'表格编辑 '!AF1012)</f>
        <v>140599</v>
      </c>
    </row>
    <row r="1013" spans="1:30">
      <c r="A1013" s="123">
        <f>IF('表格编辑 '!A1013="","",'表格编辑 '!A1013)</f>
        <v>40600</v>
      </c>
      <c r="B1013" s="123">
        <f>IF('表格编辑 '!B1013="","",'表格编辑 '!B1013)</f>
        <v>50121</v>
      </c>
      <c r="C1013" s="123">
        <f>IF('表格编辑 '!E1013="","",'表格编辑 '!E1013)</f>
        <v>39</v>
      </c>
      <c r="D1013" s="123" t="str">
        <f>IF('表格编辑 '!F1013="","",'表格编辑 '!F1013)</f>
        <v>AI_born_event(RECEIVER, ARG0, ARG1, ARG2, ARG3,ARG4)</v>
      </c>
      <c r="E1013" s="123" t="str">
        <f>IF('表格编辑 '!G1013="","",'表格编辑 '!G1013)</f>
        <v>AI_update_event(RECEIVER, ARG0, ARG1, ARG2, ARG3,ARG4)</v>
      </c>
      <c r="F1013" s="123" t="str">
        <f>IF('表格编辑 '!H1013="","",'表格编辑 '!H1013)</f>
        <v/>
      </c>
      <c r="G1013" s="123" t="str">
        <f>IF('表格编辑 '!I1013="","",'表格编辑 '!I1013)</f>
        <v/>
      </c>
      <c r="H1013" s="123" t="str">
        <f>IF('表格编辑 '!J1013="","",'表格编辑 '!J1013)</f>
        <v>test_deadth_event(RECEIVER, ARG0, ARG1, ARG2, ARG3,ARG4)</v>
      </c>
      <c r="I1013" s="123">
        <f>IF('表格编辑 '!K1013="","",'表格编辑 '!K1013)</f>
        <v>1</v>
      </c>
      <c r="J1013" s="123">
        <f>IF('表格编辑 '!L1013="","",'表格编辑 '!L1013)</f>
        <v>984</v>
      </c>
      <c r="K1013" s="123">
        <f>IF('表格编辑 '!M1013="","",'表格编辑 '!M1013)</f>
        <v>1170</v>
      </c>
      <c r="L1013" s="123" t="str">
        <f>IF('表格编辑 '!N1013="","",'表格编辑 '!N1013)</f>
        <v/>
      </c>
      <c r="M1013" s="123" t="str">
        <f>IF('表格编辑 '!O1013="","",'表格编辑 '!O1013)</f>
        <v/>
      </c>
      <c r="N1013" s="123" t="str">
        <f>IF('表格编辑 '!P1013="","",'表格编辑 '!P1013)</f>
        <v/>
      </c>
      <c r="O1013" s="123" t="str">
        <f>IF('表格编辑 '!Q1013="","",'表格编辑 '!Q1013)</f>
        <v/>
      </c>
      <c r="P1013" s="123" t="str">
        <f>IF('表格编辑 '!R1013="","",'表格编辑 '!R1013)</f>
        <v/>
      </c>
      <c r="Q1013" s="123">
        <f>IF('表格编辑 '!S1013="","",'表格编辑 '!S1013)</f>
        <v>320</v>
      </c>
      <c r="R1013" s="123" t="str">
        <f>IF('表格编辑 '!T1013="","",'表格编辑 '!T1013)</f>
        <v/>
      </c>
      <c r="S1013" s="123" t="str">
        <f>IF('表格编辑 '!U1013="","",'表格编辑 '!U1013)</f>
        <v/>
      </c>
      <c r="T1013" s="123" t="str">
        <f>IF('表格编辑 '!V1013="","",'表格编辑 '!V1013)</f>
        <v/>
      </c>
      <c r="U1013" s="123" t="str">
        <f>IF('表格编辑 '!W1013="","",'表格编辑 '!W1013)</f>
        <v/>
      </c>
      <c r="V1013" s="123" t="str">
        <f>IF('表格编辑 '!X1013="","",'表格编辑 '!X1013)</f>
        <v/>
      </c>
      <c r="W1013" s="123" t="str">
        <f>IF('表格编辑 '!Y1013="","",'表格编辑 '!Y1013)</f>
        <v/>
      </c>
      <c r="X1013" s="123" t="str">
        <f>IF('表格编辑 '!Z1013="","",'表格编辑 '!Z1013)</f>
        <v/>
      </c>
      <c r="Y1013" s="123" t="str">
        <f>IF('表格编辑 '!AA1013="","",'表格编辑 '!AA1013)</f>
        <v/>
      </c>
      <c r="Z1013" s="123" t="str">
        <f>IF('表格编辑 '!AB1013="","",'表格编辑 '!AB1013)</f>
        <v/>
      </c>
      <c r="AA1013" s="123" t="str">
        <f>IF('表格编辑 '!AC1013="","",'表格编辑 '!AC1013)</f>
        <v/>
      </c>
      <c r="AB1013" s="123" t="str">
        <f>IF('表格编辑 '!AD1013="","",'表格编辑 '!AD1013)</f>
        <v/>
      </c>
      <c r="AC1013" s="123" t="str">
        <f>IF('表格编辑 '!AE1013="","",'表格编辑 '!AE1013)</f>
        <v/>
      </c>
      <c r="AD1013" s="123">
        <f>IF('表格编辑 '!AF1013="","",'表格编辑 '!AF1013)</f>
        <v>140600</v>
      </c>
    </row>
    <row r="1014" spans="1:30">
      <c r="A1014" s="123">
        <f>IF('表格编辑 '!A1014="","",'表格编辑 '!A1014)</f>
        <v>40601</v>
      </c>
      <c r="B1014" s="123">
        <f>IF('表格编辑 '!B1014="","",'表格编辑 '!B1014)</f>
        <v>50022</v>
      </c>
      <c r="C1014" s="123">
        <f>IF('表格编辑 '!E1014="","",'表格编辑 '!E1014)</f>
        <v>44</v>
      </c>
      <c r="D1014" s="123" t="str">
        <f>IF('表格编辑 '!F1014="","",'表格编辑 '!F1014)</f>
        <v>AI_born_event(RECEIVER, ARG0, ARG1, ARG2, ARG3,ARG4)</v>
      </c>
      <c r="E1014" s="123" t="str">
        <f>IF('表格编辑 '!G1014="","",'表格编辑 '!G1014)</f>
        <v>AI_update_event(RECEIVER, ARG0, ARG1, ARG2, ARG3,ARG4)</v>
      </c>
      <c r="F1014" s="123" t="str">
        <f>IF('表格编辑 '!H1014="","",'表格编辑 '!H1014)</f>
        <v/>
      </c>
      <c r="G1014" s="123" t="str">
        <f>IF('表格编辑 '!I1014="","",'表格编辑 '!I1014)</f>
        <v/>
      </c>
      <c r="H1014" s="123" t="str">
        <f>IF('表格编辑 '!J1014="","",'表格编辑 '!J1014)</f>
        <v>test_deadth_event(RECEIVER, ARG0, ARG1, ARG2, ARG3,ARG4)</v>
      </c>
      <c r="I1014" s="123">
        <f>IF('表格编辑 '!K1014="","",'表格编辑 '!K1014)</f>
        <v>1</v>
      </c>
      <c r="J1014" s="123">
        <f>IF('表格编辑 '!L1014="","",'表格编辑 '!L1014)</f>
        <v>2094</v>
      </c>
      <c r="K1014" s="123">
        <f>IF('表格编辑 '!M1014="","",'表格编辑 '!M1014)</f>
        <v>1320</v>
      </c>
      <c r="L1014" s="123" t="str">
        <f>IF('表格编辑 '!N1014="","",'表格编辑 '!N1014)</f>
        <v/>
      </c>
      <c r="M1014" s="123" t="str">
        <f>IF('表格编辑 '!O1014="","",'表格编辑 '!O1014)</f>
        <v/>
      </c>
      <c r="N1014" s="123" t="str">
        <f>IF('表格编辑 '!P1014="","",'表格编辑 '!P1014)</f>
        <v/>
      </c>
      <c r="O1014" s="123" t="str">
        <f>IF('表格编辑 '!Q1014="","",'表格编辑 '!Q1014)</f>
        <v/>
      </c>
      <c r="P1014" s="123" t="str">
        <f>IF('表格编辑 '!R1014="","",'表格编辑 '!R1014)</f>
        <v/>
      </c>
      <c r="Q1014" s="123">
        <f>IF('表格编辑 '!S1014="","",'表格编辑 '!S1014)</f>
        <v>320</v>
      </c>
      <c r="R1014" s="123" t="str">
        <f>IF('表格编辑 '!T1014="","",'表格编辑 '!T1014)</f>
        <v/>
      </c>
      <c r="S1014" s="123" t="str">
        <f>IF('表格编辑 '!U1014="","",'表格编辑 '!U1014)</f>
        <v/>
      </c>
      <c r="T1014" s="123" t="str">
        <f>IF('表格编辑 '!V1014="","",'表格编辑 '!V1014)</f>
        <v/>
      </c>
      <c r="U1014" s="123" t="str">
        <f>IF('表格编辑 '!W1014="","",'表格编辑 '!W1014)</f>
        <v/>
      </c>
      <c r="V1014" s="123" t="str">
        <f>IF('表格编辑 '!X1014="","",'表格编辑 '!X1014)</f>
        <v/>
      </c>
      <c r="W1014" s="123" t="str">
        <f>IF('表格编辑 '!Y1014="","",'表格编辑 '!Y1014)</f>
        <v/>
      </c>
      <c r="X1014" s="123" t="str">
        <f>IF('表格编辑 '!Z1014="","",'表格编辑 '!Z1014)</f>
        <v/>
      </c>
      <c r="Y1014" s="123" t="str">
        <f>IF('表格编辑 '!AA1014="","",'表格编辑 '!AA1014)</f>
        <v/>
      </c>
      <c r="Z1014" s="123" t="str">
        <f>IF('表格编辑 '!AB1014="","",'表格编辑 '!AB1014)</f>
        <v/>
      </c>
      <c r="AA1014" s="123" t="str">
        <f>IF('表格编辑 '!AC1014="","",'表格编辑 '!AC1014)</f>
        <v/>
      </c>
      <c r="AB1014" s="123" t="str">
        <f>IF('表格编辑 '!AD1014="","",'表格编辑 '!AD1014)</f>
        <v/>
      </c>
      <c r="AC1014" s="123" t="str">
        <f>IF('表格编辑 '!AE1014="","",'表格编辑 '!AE1014)</f>
        <v/>
      </c>
      <c r="AD1014" s="123">
        <f>IF('表格编辑 '!AF1014="","",'表格编辑 '!AF1014)</f>
        <v>140601</v>
      </c>
    </row>
    <row r="1015" spans="1:30">
      <c r="A1015" s="123">
        <f>IF('表格编辑 '!A1015="","",'表格编辑 '!A1015)</f>
        <v>40602</v>
      </c>
      <c r="B1015" s="123">
        <f>IF('表格编辑 '!B1015="","",'表格编辑 '!B1015)</f>
        <v>50103</v>
      </c>
      <c r="C1015" s="123">
        <f>IF('表格编辑 '!E1015="","",'表格编辑 '!E1015)</f>
        <v>44</v>
      </c>
      <c r="D1015" s="123" t="str">
        <f>IF('表格编辑 '!F1015="","",'表格编辑 '!F1015)</f>
        <v>AI_born_event(RECEIVER, ARG0, ARG1, ARG2, ARG3,ARG4)</v>
      </c>
      <c r="E1015" s="123" t="str">
        <f>IF('表格编辑 '!G1015="","",'表格编辑 '!G1015)</f>
        <v>AI_update_event(RECEIVER, ARG0, ARG1, ARG2, ARG3,ARG4)</v>
      </c>
      <c r="F1015" s="123" t="str">
        <f>IF('表格编辑 '!H1015="","",'表格编辑 '!H1015)</f>
        <v/>
      </c>
      <c r="G1015" s="123" t="str">
        <f>IF('表格编辑 '!I1015="","",'表格编辑 '!I1015)</f>
        <v/>
      </c>
      <c r="H1015" s="123" t="str">
        <f>IF('表格编辑 '!J1015="","",'表格编辑 '!J1015)</f>
        <v>test_deadth_event(RECEIVER, ARG0, ARG1, ARG2, ARG3,ARG4)</v>
      </c>
      <c r="I1015" s="123">
        <f>IF('表格编辑 '!K1015="","",'表格编辑 '!K1015)</f>
        <v>1</v>
      </c>
      <c r="J1015" s="123">
        <f>IF('表格编辑 '!L1015="","",'表格编辑 '!L1015)</f>
        <v>1062</v>
      </c>
      <c r="K1015" s="123">
        <f>IF('表格编辑 '!M1015="","",'表格编辑 '!M1015)</f>
        <v>1320</v>
      </c>
      <c r="L1015" s="123" t="str">
        <f>IF('表格编辑 '!N1015="","",'表格编辑 '!N1015)</f>
        <v/>
      </c>
      <c r="M1015" s="123" t="str">
        <f>IF('表格编辑 '!O1015="","",'表格编辑 '!O1015)</f>
        <v/>
      </c>
      <c r="N1015" s="123" t="str">
        <f>IF('表格编辑 '!P1015="","",'表格编辑 '!P1015)</f>
        <v/>
      </c>
      <c r="O1015" s="123" t="str">
        <f>IF('表格编辑 '!Q1015="","",'表格编辑 '!Q1015)</f>
        <v/>
      </c>
      <c r="P1015" s="123" t="str">
        <f>IF('表格编辑 '!R1015="","",'表格编辑 '!R1015)</f>
        <v/>
      </c>
      <c r="Q1015" s="123">
        <f>IF('表格编辑 '!S1015="","",'表格编辑 '!S1015)</f>
        <v>320</v>
      </c>
      <c r="R1015" s="123" t="str">
        <f>IF('表格编辑 '!T1015="","",'表格编辑 '!T1015)</f>
        <v/>
      </c>
      <c r="S1015" s="123" t="str">
        <f>IF('表格编辑 '!U1015="","",'表格编辑 '!U1015)</f>
        <v/>
      </c>
      <c r="T1015" s="123" t="str">
        <f>IF('表格编辑 '!V1015="","",'表格编辑 '!V1015)</f>
        <v/>
      </c>
      <c r="U1015" s="123" t="str">
        <f>IF('表格编辑 '!W1015="","",'表格编辑 '!W1015)</f>
        <v/>
      </c>
      <c r="V1015" s="123" t="str">
        <f>IF('表格编辑 '!X1015="","",'表格编辑 '!X1015)</f>
        <v/>
      </c>
      <c r="W1015" s="123" t="str">
        <f>IF('表格编辑 '!Y1015="","",'表格编辑 '!Y1015)</f>
        <v/>
      </c>
      <c r="X1015" s="123" t="str">
        <f>IF('表格编辑 '!Z1015="","",'表格编辑 '!Z1015)</f>
        <v/>
      </c>
      <c r="Y1015" s="123" t="str">
        <f>IF('表格编辑 '!AA1015="","",'表格编辑 '!AA1015)</f>
        <v/>
      </c>
      <c r="Z1015" s="123" t="str">
        <f>IF('表格编辑 '!AB1015="","",'表格编辑 '!AB1015)</f>
        <v/>
      </c>
      <c r="AA1015" s="123" t="str">
        <f>IF('表格编辑 '!AC1015="","",'表格编辑 '!AC1015)</f>
        <v/>
      </c>
      <c r="AB1015" s="123" t="str">
        <f>IF('表格编辑 '!AD1015="","",'表格编辑 '!AD1015)</f>
        <v/>
      </c>
      <c r="AC1015" s="123" t="str">
        <f>IF('表格编辑 '!AE1015="","",'表格编辑 '!AE1015)</f>
        <v/>
      </c>
      <c r="AD1015" s="123">
        <f>IF('表格编辑 '!AF1015="","",'表格编辑 '!AF1015)</f>
        <v>140602</v>
      </c>
    </row>
    <row r="1016" spans="1:30">
      <c r="A1016" s="123">
        <f>IF('表格编辑 '!A1016="","",'表格编辑 '!A1016)</f>
        <v>40603</v>
      </c>
      <c r="B1016" s="123">
        <f>IF('表格编辑 '!B1016="","",'表格编辑 '!B1016)</f>
        <v>50016</v>
      </c>
      <c r="C1016" s="123">
        <f>IF('表格编辑 '!E1016="","",'表格编辑 '!E1016)</f>
        <v>44</v>
      </c>
      <c r="D1016" s="123" t="str">
        <f>IF('表格编辑 '!F1016="","",'表格编辑 '!F1016)</f>
        <v>AI_born_event(RECEIVER, ARG0, ARG1, ARG2, ARG3,ARG4)</v>
      </c>
      <c r="E1016" s="123" t="str">
        <f>IF('表格编辑 '!G1016="","",'表格编辑 '!G1016)</f>
        <v>AI_update_event(RECEIVER, ARG0, ARG1, ARG2, ARG3,ARG4)</v>
      </c>
      <c r="F1016" s="123" t="str">
        <f>IF('表格编辑 '!H1016="","",'表格编辑 '!H1016)</f>
        <v/>
      </c>
      <c r="G1016" s="123" t="str">
        <f>IF('表格编辑 '!I1016="","",'表格编辑 '!I1016)</f>
        <v/>
      </c>
      <c r="H1016" s="123" t="str">
        <f>IF('表格编辑 '!J1016="","",'表格编辑 '!J1016)</f>
        <v>test_deadth_event(RECEIVER, ARG0, ARG1, ARG2, ARG3,ARG4)</v>
      </c>
      <c r="I1016" s="123">
        <f>IF('表格编辑 '!K1016="","",'表格编辑 '!K1016)</f>
        <v>1</v>
      </c>
      <c r="J1016" s="123">
        <f>IF('表格编辑 '!L1016="","",'表格编辑 '!L1016)</f>
        <v>2506</v>
      </c>
      <c r="K1016" s="123">
        <f>IF('表格编辑 '!M1016="","",'表格编辑 '!M1016)</f>
        <v>1320</v>
      </c>
      <c r="L1016" s="123" t="str">
        <f>IF('表格编辑 '!N1016="","",'表格编辑 '!N1016)</f>
        <v/>
      </c>
      <c r="M1016" s="123" t="str">
        <f>IF('表格编辑 '!O1016="","",'表格编辑 '!O1016)</f>
        <v/>
      </c>
      <c r="N1016" s="123" t="str">
        <f>IF('表格编辑 '!P1016="","",'表格编辑 '!P1016)</f>
        <v/>
      </c>
      <c r="O1016" s="123" t="str">
        <f>IF('表格编辑 '!Q1016="","",'表格编辑 '!Q1016)</f>
        <v/>
      </c>
      <c r="P1016" s="123" t="str">
        <f>IF('表格编辑 '!R1016="","",'表格编辑 '!R1016)</f>
        <v/>
      </c>
      <c r="Q1016" s="123">
        <f>IF('表格编辑 '!S1016="","",'表格编辑 '!S1016)</f>
        <v>320</v>
      </c>
      <c r="R1016" s="123" t="str">
        <f>IF('表格编辑 '!T1016="","",'表格编辑 '!T1016)</f>
        <v/>
      </c>
      <c r="S1016" s="123" t="str">
        <f>IF('表格编辑 '!U1016="","",'表格编辑 '!U1016)</f>
        <v/>
      </c>
      <c r="T1016" s="123" t="str">
        <f>IF('表格编辑 '!V1016="","",'表格编辑 '!V1016)</f>
        <v/>
      </c>
      <c r="U1016" s="123" t="str">
        <f>IF('表格编辑 '!W1016="","",'表格编辑 '!W1016)</f>
        <v/>
      </c>
      <c r="V1016" s="123" t="str">
        <f>IF('表格编辑 '!X1016="","",'表格编辑 '!X1016)</f>
        <v/>
      </c>
      <c r="W1016" s="123" t="str">
        <f>IF('表格编辑 '!Y1016="","",'表格编辑 '!Y1016)</f>
        <v/>
      </c>
      <c r="X1016" s="123" t="str">
        <f>IF('表格编辑 '!Z1016="","",'表格编辑 '!Z1016)</f>
        <v/>
      </c>
      <c r="Y1016" s="123" t="str">
        <f>IF('表格编辑 '!AA1016="","",'表格编辑 '!AA1016)</f>
        <v/>
      </c>
      <c r="Z1016" s="123" t="str">
        <f>IF('表格编辑 '!AB1016="","",'表格编辑 '!AB1016)</f>
        <v/>
      </c>
      <c r="AA1016" s="123" t="str">
        <f>IF('表格编辑 '!AC1016="","",'表格编辑 '!AC1016)</f>
        <v/>
      </c>
      <c r="AB1016" s="123" t="str">
        <f>IF('表格编辑 '!AD1016="","",'表格编辑 '!AD1016)</f>
        <v/>
      </c>
      <c r="AC1016" s="123" t="str">
        <f>IF('表格编辑 '!AE1016="","",'表格编辑 '!AE1016)</f>
        <v/>
      </c>
      <c r="AD1016" s="123">
        <f>IF('表格编辑 '!AF1016="","",'表格编辑 '!AF1016)</f>
        <v>140603</v>
      </c>
    </row>
    <row r="1017" spans="1:30">
      <c r="A1017" s="123">
        <f>IF('表格编辑 '!A1017="","",'表格编辑 '!A1017)</f>
        <v>40604</v>
      </c>
      <c r="B1017" s="123">
        <f>IF('表格编辑 '!B1017="","",'表格编辑 '!B1017)</f>
        <v>50133</v>
      </c>
      <c r="C1017" s="123">
        <f>IF('表格编辑 '!E1017="","",'表格编辑 '!E1017)</f>
        <v>44</v>
      </c>
      <c r="D1017" s="123" t="str">
        <f>IF('表格编辑 '!F1017="","",'表格编辑 '!F1017)</f>
        <v>AI_born_event(RECEIVER, ARG0, ARG1, ARG2, ARG3,ARG4)</v>
      </c>
      <c r="E1017" s="123" t="str">
        <f>IF('表格编辑 '!G1017="","",'表格编辑 '!G1017)</f>
        <v>AI_update_event(RECEIVER, ARG0, ARG1, ARG2, ARG3,ARG4)</v>
      </c>
      <c r="F1017" s="123" t="str">
        <f>IF('表格编辑 '!H1017="","",'表格编辑 '!H1017)</f>
        <v/>
      </c>
      <c r="G1017" s="123" t="str">
        <f>IF('表格编辑 '!I1017="","",'表格编辑 '!I1017)</f>
        <v/>
      </c>
      <c r="H1017" s="123" t="str">
        <f>IF('表格编辑 '!J1017="","",'表格编辑 '!J1017)</f>
        <v>test_deadth_event(RECEIVER, ARG0, ARG1, ARG2, ARG3,ARG4)</v>
      </c>
      <c r="I1017" s="123">
        <f>IF('表格编辑 '!K1017="","",'表格编辑 '!K1017)</f>
        <v>1</v>
      </c>
      <c r="J1017" s="123">
        <f>IF('表格编辑 '!L1017="","",'表格编辑 '!L1017)</f>
        <v>1034</v>
      </c>
      <c r="K1017" s="123">
        <f>IF('表格编辑 '!M1017="","",'表格编辑 '!M1017)</f>
        <v>1320</v>
      </c>
      <c r="L1017" s="123" t="str">
        <f>IF('表格编辑 '!N1017="","",'表格编辑 '!N1017)</f>
        <v/>
      </c>
      <c r="M1017" s="123" t="str">
        <f>IF('表格编辑 '!O1017="","",'表格编辑 '!O1017)</f>
        <v/>
      </c>
      <c r="N1017" s="123" t="str">
        <f>IF('表格编辑 '!P1017="","",'表格编辑 '!P1017)</f>
        <v/>
      </c>
      <c r="O1017" s="123" t="str">
        <f>IF('表格编辑 '!Q1017="","",'表格编辑 '!Q1017)</f>
        <v/>
      </c>
      <c r="P1017" s="123" t="str">
        <f>IF('表格编辑 '!R1017="","",'表格编辑 '!R1017)</f>
        <v/>
      </c>
      <c r="Q1017" s="123">
        <f>IF('表格编辑 '!S1017="","",'表格编辑 '!S1017)</f>
        <v>320</v>
      </c>
      <c r="R1017" s="123" t="str">
        <f>IF('表格编辑 '!T1017="","",'表格编辑 '!T1017)</f>
        <v/>
      </c>
      <c r="S1017" s="123" t="str">
        <f>IF('表格编辑 '!U1017="","",'表格编辑 '!U1017)</f>
        <v/>
      </c>
      <c r="T1017" s="123" t="str">
        <f>IF('表格编辑 '!V1017="","",'表格编辑 '!V1017)</f>
        <v/>
      </c>
      <c r="U1017" s="123" t="str">
        <f>IF('表格编辑 '!W1017="","",'表格编辑 '!W1017)</f>
        <v/>
      </c>
      <c r="V1017" s="123" t="str">
        <f>IF('表格编辑 '!X1017="","",'表格编辑 '!X1017)</f>
        <v/>
      </c>
      <c r="W1017" s="123" t="str">
        <f>IF('表格编辑 '!Y1017="","",'表格编辑 '!Y1017)</f>
        <v/>
      </c>
      <c r="X1017" s="123" t="str">
        <f>IF('表格编辑 '!Z1017="","",'表格编辑 '!Z1017)</f>
        <v/>
      </c>
      <c r="Y1017" s="123" t="str">
        <f>IF('表格编辑 '!AA1017="","",'表格编辑 '!AA1017)</f>
        <v/>
      </c>
      <c r="Z1017" s="123" t="str">
        <f>IF('表格编辑 '!AB1017="","",'表格编辑 '!AB1017)</f>
        <v/>
      </c>
      <c r="AA1017" s="123" t="str">
        <f>IF('表格编辑 '!AC1017="","",'表格编辑 '!AC1017)</f>
        <v/>
      </c>
      <c r="AB1017" s="123" t="str">
        <f>IF('表格编辑 '!AD1017="","",'表格编辑 '!AD1017)</f>
        <v/>
      </c>
      <c r="AC1017" s="123" t="str">
        <f>IF('表格编辑 '!AE1017="","",'表格编辑 '!AE1017)</f>
        <v/>
      </c>
      <c r="AD1017" s="123">
        <f>IF('表格编辑 '!AF1017="","",'表格编辑 '!AF1017)</f>
        <v>140604</v>
      </c>
    </row>
    <row r="1018" spans="1:30">
      <c r="A1018" s="123">
        <f>IF('表格编辑 '!A1018="","",'表格编辑 '!A1018)</f>
        <v>40605</v>
      </c>
      <c r="B1018" s="123">
        <f>IF('表格编辑 '!B1018="","",'表格编辑 '!B1018)</f>
        <v>50058</v>
      </c>
      <c r="C1018" s="123">
        <f>IF('表格编辑 '!E1018="","",'表格编辑 '!E1018)</f>
        <v>44</v>
      </c>
      <c r="D1018" s="123" t="str">
        <f>IF('表格编辑 '!F1018="","",'表格编辑 '!F1018)</f>
        <v>AI_born_event(RECEIVER, ARG0, ARG1, ARG2, ARG3,ARG4)</v>
      </c>
      <c r="E1018" s="123" t="str">
        <f>IF('表格编辑 '!G1018="","",'表格编辑 '!G1018)</f>
        <v>AI_update_event(RECEIVER, ARG0, ARG1, ARG2, ARG3,ARG4)</v>
      </c>
      <c r="F1018" s="123" t="str">
        <f>IF('表格编辑 '!H1018="","",'表格编辑 '!H1018)</f>
        <v/>
      </c>
      <c r="G1018" s="123" t="str">
        <f>IF('表格编辑 '!I1018="","",'表格编辑 '!I1018)</f>
        <v/>
      </c>
      <c r="H1018" s="123" t="str">
        <f>IF('表格编辑 '!J1018="","",'表格编辑 '!J1018)</f>
        <v>test_deadth_event(RECEIVER, ARG0, ARG1, ARG2, ARG3,ARG4)</v>
      </c>
      <c r="I1018" s="123">
        <f>IF('表格编辑 '!K1018="","",'表格编辑 '!K1018)</f>
        <v>1</v>
      </c>
      <c r="J1018" s="123">
        <f>IF('表格编辑 '!L1018="","",'表格编辑 '!L1018)</f>
        <v>2250</v>
      </c>
      <c r="K1018" s="123">
        <f>IF('表格编辑 '!M1018="","",'表格编辑 '!M1018)</f>
        <v>1320</v>
      </c>
      <c r="L1018" s="123" t="str">
        <f>IF('表格编辑 '!N1018="","",'表格编辑 '!N1018)</f>
        <v/>
      </c>
      <c r="M1018" s="123" t="str">
        <f>IF('表格编辑 '!O1018="","",'表格编辑 '!O1018)</f>
        <v/>
      </c>
      <c r="N1018" s="123" t="str">
        <f>IF('表格编辑 '!P1018="","",'表格编辑 '!P1018)</f>
        <v/>
      </c>
      <c r="O1018" s="123" t="str">
        <f>IF('表格编辑 '!Q1018="","",'表格编辑 '!Q1018)</f>
        <v/>
      </c>
      <c r="P1018" s="123" t="str">
        <f>IF('表格编辑 '!R1018="","",'表格编辑 '!R1018)</f>
        <v/>
      </c>
      <c r="Q1018" s="123">
        <f>IF('表格编辑 '!S1018="","",'表格编辑 '!S1018)</f>
        <v>320</v>
      </c>
      <c r="R1018" s="123" t="str">
        <f>IF('表格编辑 '!T1018="","",'表格编辑 '!T1018)</f>
        <v/>
      </c>
      <c r="S1018" s="123" t="str">
        <f>IF('表格编辑 '!U1018="","",'表格编辑 '!U1018)</f>
        <v/>
      </c>
      <c r="T1018" s="123" t="str">
        <f>IF('表格编辑 '!V1018="","",'表格编辑 '!V1018)</f>
        <v/>
      </c>
      <c r="U1018" s="123" t="str">
        <f>IF('表格编辑 '!W1018="","",'表格编辑 '!W1018)</f>
        <v/>
      </c>
      <c r="V1018" s="123" t="str">
        <f>IF('表格编辑 '!X1018="","",'表格编辑 '!X1018)</f>
        <v/>
      </c>
      <c r="W1018" s="123" t="str">
        <f>IF('表格编辑 '!Y1018="","",'表格编辑 '!Y1018)</f>
        <v/>
      </c>
      <c r="X1018" s="123" t="str">
        <f>IF('表格编辑 '!Z1018="","",'表格编辑 '!Z1018)</f>
        <v/>
      </c>
      <c r="Y1018" s="123" t="str">
        <f>IF('表格编辑 '!AA1018="","",'表格编辑 '!AA1018)</f>
        <v/>
      </c>
      <c r="Z1018" s="123" t="str">
        <f>IF('表格编辑 '!AB1018="","",'表格编辑 '!AB1018)</f>
        <v/>
      </c>
      <c r="AA1018" s="123" t="str">
        <f>IF('表格编辑 '!AC1018="","",'表格编辑 '!AC1018)</f>
        <v/>
      </c>
      <c r="AB1018" s="123" t="str">
        <f>IF('表格编辑 '!AD1018="","",'表格编辑 '!AD1018)</f>
        <v/>
      </c>
      <c r="AC1018" s="123" t="str">
        <f>IF('表格编辑 '!AE1018="","",'表格编辑 '!AE1018)</f>
        <v/>
      </c>
      <c r="AD1018" s="123">
        <f>IF('表格编辑 '!AF1018="","",'表格编辑 '!AF1018)</f>
        <v>140605</v>
      </c>
    </row>
    <row r="1019" spans="1:30">
      <c r="A1019" s="123">
        <f>IF('表格编辑 '!A1019="","",'表格编辑 '!A1019)</f>
        <v>40606</v>
      </c>
      <c r="B1019" s="123">
        <f>IF('表格编辑 '!B1019="","",'表格编辑 '!B1019)</f>
        <v>50111</v>
      </c>
      <c r="C1019" s="123">
        <f>IF('表格编辑 '!E1019="","",'表格编辑 '!E1019)</f>
        <v>44</v>
      </c>
      <c r="D1019" s="123" t="str">
        <f>IF('表格编辑 '!F1019="","",'表格编辑 '!F1019)</f>
        <v>AI_born_event(RECEIVER, ARG0, ARG1, ARG2, ARG3,ARG4)</v>
      </c>
      <c r="E1019" s="123" t="str">
        <f>IF('表格编辑 '!G1019="","",'表格编辑 '!G1019)</f>
        <v>AI_update_event(RECEIVER, ARG0, ARG1, ARG2, ARG3,ARG4)</v>
      </c>
      <c r="F1019" s="123" t="str">
        <f>IF('表格编辑 '!H1019="","",'表格编辑 '!H1019)</f>
        <v/>
      </c>
      <c r="G1019" s="123" t="str">
        <f>IF('表格编辑 '!I1019="","",'表格编辑 '!I1019)</f>
        <v/>
      </c>
      <c r="H1019" s="123" t="str">
        <f>IF('表格编辑 '!J1019="","",'表格编辑 '!J1019)</f>
        <v>test_deadth_event(RECEIVER, ARG0, ARG1, ARG2, ARG3,ARG4)</v>
      </c>
      <c r="I1019" s="123">
        <f>IF('表格编辑 '!K1019="","",'表格编辑 '!K1019)</f>
        <v>1</v>
      </c>
      <c r="J1019" s="123">
        <f>IF('表格编辑 '!L1019="","",'表格编辑 '!L1019)</f>
        <v>1838</v>
      </c>
      <c r="K1019" s="123">
        <f>IF('表格编辑 '!M1019="","",'表格编辑 '!M1019)</f>
        <v>1320</v>
      </c>
      <c r="L1019" s="123" t="str">
        <f>IF('表格编辑 '!N1019="","",'表格编辑 '!N1019)</f>
        <v/>
      </c>
      <c r="M1019" s="123" t="str">
        <f>IF('表格编辑 '!O1019="","",'表格编辑 '!O1019)</f>
        <v/>
      </c>
      <c r="N1019" s="123" t="str">
        <f>IF('表格编辑 '!P1019="","",'表格编辑 '!P1019)</f>
        <v/>
      </c>
      <c r="O1019" s="123" t="str">
        <f>IF('表格编辑 '!Q1019="","",'表格编辑 '!Q1019)</f>
        <v/>
      </c>
      <c r="P1019" s="123" t="str">
        <f>IF('表格编辑 '!R1019="","",'表格编辑 '!R1019)</f>
        <v/>
      </c>
      <c r="Q1019" s="123">
        <f>IF('表格编辑 '!S1019="","",'表格编辑 '!S1019)</f>
        <v>320</v>
      </c>
      <c r="R1019" s="123" t="str">
        <f>IF('表格编辑 '!T1019="","",'表格编辑 '!T1019)</f>
        <v/>
      </c>
      <c r="S1019" s="123" t="str">
        <f>IF('表格编辑 '!U1019="","",'表格编辑 '!U1019)</f>
        <v/>
      </c>
      <c r="T1019" s="123" t="str">
        <f>IF('表格编辑 '!V1019="","",'表格编辑 '!V1019)</f>
        <v/>
      </c>
      <c r="U1019" s="123" t="str">
        <f>IF('表格编辑 '!W1019="","",'表格编辑 '!W1019)</f>
        <v/>
      </c>
      <c r="V1019" s="123" t="str">
        <f>IF('表格编辑 '!X1019="","",'表格编辑 '!X1019)</f>
        <v/>
      </c>
      <c r="W1019" s="123" t="str">
        <f>IF('表格编辑 '!Y1019="","",'表格编辑 '!Y1019)</f>
        <v/>
      </c>
      <c r="X1019" s="123" t="str">
        <f>IF('表格编辑 '!Z1019="","",'表格编辑 '!Z1019)</f>
        <v/>
      </c>
      <c r="Y1019" s="123" t="str">
        <f>IF('表格编辑 '!AA1019="","",'表格编辑 '!AA1019)</f>
        <v/>
      </c>
      <c r="Z1019" s="123" t="str">
        <f>IF('表格编辑 '!AB1019="","",'表格编辑 '!AB1019)</f>
        <v/>
      </c>
      <c r="AA1019" s="123" t="str">
        <f>IF('表格编辑 '!AC1019="","",'表格编辑 '!AC1019)</f>
        <v/>
      </c>
      <c r="AB1019" s="123" t="str">
        <f>IF('表格编辑 '!AD1019="","",'表格编辑 '!AD1019)</f>
        <v/>
      </c>
      <c r="AC1019" s="123" t="str">
        <f>IF('表格编辑 '!AE1019="","",'表格编辑 '!AE1019)</f>
        <v/>
      </c>
      <c r="AD1019" s="123">
        <f>IF('表格编辑 '!AF1019="","",'表格编辑 '!AF1019)</f>
        <v>140606</v>
      </c>
    </row>
    <row r="1020" spans="1:30">
      <c r="A1020" s="123">
        <f>IF('表格编辑 '!A1020="","",'表格编辑 '!A1020)</f>
        <v>40607</v>
      </c>
      <c r="B1020" s="123">
        <f>IF('表格编辑 '!B1020="","",'表格编辑 '!B1020)</f>
        <v>50014</v>
      </c>
      <c r="C1020" s="123">
        <f>IF('表格编辑 '!E1020="","",'表格编辑 '!E1020)</f>
        <v>44</v>
      </c>
      <c r="D1020" s="123" t="str">
        <f>IF('表格编辑 '!F1020="","",'表格编辑 '!F1020)</f>
        <v>AI_born_event(RECEIVER, ARG0, ARG1, ARG2, ARG3,ARG4)</v>
      </c>
      <c r="E1020" s="123" t="str">
        <f>IF('表格编辑 '!G1020="","",'表格编辑 '!G1020)</f>
        <v>AI_update_event(RECEIVER, ARG0, ARG1, ARG2, ARG3,ARG4)</v>
      </c>
      <c r="F1020" s="123" t="str">
        <f>IF('表格编辑 '!H1020="","",'表格编辑 '!H1020)</f>
        <v/>
      </c>
      <c r="G1020" s="123" t="str">
        <f>IF('表格编辑 '!I1020="","",'表格编辑 '!I1020)</f>
        <v/>
      </c>
      <c r="H1020" s="123" t="str">
        <f>IF('表格编辑 '!J1020="","",'表格编辑 '!J1020)</f>
        <v>test_deadth_event(RECEIVER, ARG0, ARG1, ARG2, ARG3,ARG4)</v>
      </c>
      <c r="I1020" s="123">
        <f>IF('表格编辑 '!K1020="","",'表格编辑 '!K1020)</f>
        <v>1</v>
      </c>
      <c r="J1020" s="123">
        <f>IF('表格编辑 '!L1020="","",'表格编辑 '!L1020)</f>
        <v>2298</v>
      </c>
      <c r="K1020" s="123">
        <f>IF('表格编辑 '!M1020="","",'表格编辑 '!M1020)</f>
        <v>1320</v>
      </c>
      <c r="L1020" s="123" t="str">
        <f>IF('表格编辑 '!N1020="","",'表格编辑 '!N1020)</f>
        <v/>
      </c>
      <c r="M1020" s="123" t="str">
        <f>IF('表格编辑 '!O1020="","",'表格编辑 '!O1020)</f>
        <v/>
      </c>
      <c r="N1020" s="123" t="str">
        <f>IF('表格编辑 '!P1020="","",'表格编辑 '!P1020)</f>
        <v/>
      </c>
      <c r="O1020" s="123" t="str">
        <f>IF('表格编辑 '!Q1020="","",'表格编辑 '!Q1020)</f>
        <v/>
      </c>
      <c r="P1020" s="123" t="str">
        <f>IF('表格编辑 '!R1020="","",'表格编辑 '!R1020)</f>
        <v/>
      </c>
      <c r="Q1020" s="123">
        <f>IF('表格编辑 '!S1020="","",'表格编辑 '!S1020)</f>
        <v>320</v>
      </c>
      <c r="R1020" s="123" t="str">
        <f>IF('表格编辑 '!T1020="","",'表格编辑 '!T1020)</f>
        <v/>
      </c>
      <c r="S1020" s="123" t="str">
        <f>IF('表格编辑 '!U1020="","",'表格编辑 '!U1020)</f>
        <v/>
      </c>
      <c r="T1020" s="123" t="str">
        <f>IF('表格编辑 '!V1020="","",'表格编辑 '!V1020)</f>
        <v/>
      </c>
      <c r="U1020" s="123" t="str">
        <f>IF('表格编辑 '!W1020="","",'表格编辑 '!W1020)</f>
        <v/>
      </c>
      <c r="V1020" s="123" t="str">
        <f>IF('表格编辑 '!X1020="","",'表格编辑 '!X1020)</f>
        <v/>
      </c>
      <c r="W1020" s="123" t="str">
        <f>IF('表格编辑 '!Y1020="","",'表格编辑 '!Y1020)</f>
        <v/>
      </c>
      <c r="X1020" s="123" t="str">
        <f>IF('表格编辑 '!Z1020="","",'表格编辑 '!Z1020)</f>
        <v/>
      </c>
      <c r="Y1020" s="123" t="str">
        <f>IF('表格编辑 '!AA1020="","",'表格编辑 '!AA1020)</f>
        <v/>
      </c>
      <c r="Z1020" s="123" t="str">
        <f>IF('表格编辑 '!AB1020="","",'表格编辑 '!AB1020)</f>
        <v/>
      </c>
      <c r="AA1020" s="123" t="str">
        <f>IF('表格编辑 '!AC1020="","",'表格编辑 '!AC1020)</f>
        <v/>
      </c>
      <c r="AB1020" s="123" t="str">
        <f>IF('表格编辑 '!AD1020="","",'表格编辑 '!AD1020)</f>
        <v/>
      </c>
      <c r="AC1020" s="123" t="str">
        <f>IF('表格编辑 '!AE1020="","",'表格编辑 '!AE1020)</f>
        <v/>
      </c>
      <c r="AD1020" s="123">
        <f>IF('表格编辑 '!AF1020="","",'表格编辑 '!AF1020)</f>
        <v>140607</v>
      </c>
    </row>
    <row r="1021" spans="1:30">
      <c r="A1021" s="123">
        <f>IF('表格编辑 '!A1021="","",'表格编辑 '!A1021)</f>
        <v>40608</v>
      </c>
      <c r="B1021" s="123">
        <f>IF('表格编辑 '!B1021="","",'表格编辑 '!B1021)</f>
        <v>50023</v>
      </c>
      <c r="C1021" s="123">
        <f>IF('表格编辑 '!E1021="","",'表格编辑 '!E1021)</f>
        <v>44</v>
      </c>
      <c r="D1021" s="123" t="str">
        <f>IF('表格编辑 '!F1021="","",'表格编辑 '!F1021)</f>
        <v>AI_born_event(RECEIVER, ARG0, ARG1, ARG2, ARG3,ARG4)</v>
      </c>
      <c r="E1021" s="123" t="str">
        <f>IF('表格编辑 '!G1021="","",'表格编辑 '!G1021)</f>
        <v>AI_update_event(RECEIVER, ARG0, ARG1, ARG2, ARG3,ARG4)</v>
      </c>
      <c r="F1021" s="123" t="str">
        <f>IF('表格编辑 '!H1021="","",'表格编辑 '!H1021)</f>
        <v/>
      </c>
      <c r="G1021" s="123" t="str">
        <f>IF('表格编辑 '!I1021="","",'表格编辑 '!I1021)</f>
        <v/>
      </c>
      <c r="H1021" s="123" t="str">
        <f>IF('表格编辑 '!J1021="","",'表格编辑 '!J1021)</f>
        <v>test_deadth_event(RECEIVER, ARG0, ARG1, ARG2, ARG3,ARG4)</v>
      </c>
      <c r="I1021" s="123">
        <f>IF('表格编辑 '!K1021="","",'表格编辑 '!K1021)</f>
        <v>1</v>
      </c>
      <c r="J1021" s="123">
        <f>IF('表格编辑 '!L1021="","",'表格编辑 '!L1021)</f>
        <v>2550</v>
      </c>
      <c r="K1021" s="123">
        <f>IF('表格编辑 '!M1021="","",'表格编辑 '!M1021)</f>
        <v>1320</v>
      </c>
      <c r="L1021" s="123" t="str">
        <f>IF('表格编辑 '!N1021="","",'表格编辑 '!N1021)</f>
        <v/>
      </c>
      <c r="M1021" s="123" t="str">
        <f>IF('表格编辑 '!O1021="","",'表格编辑 '!O1021)</f>
        <v/>
      </c>
      <c r="N1021" s="123" t="str">
        <f>IF('表格编辑 '!P1021="","",'表格编辑 '!P1021)</f>
        <v/>
      </c>
      <c r="O1021" s="123" t="str">
        <f>IF('表格编辑 '!Q1021="","",'表格编辑 '!Q1021)</f>
        <v/>
      </c>
      <c r="P1021" s="123" t="str">
        <f>IF('表格编辑 '!R1021="","",'表格编辑 '!R1021)</f>
        <v/>
      </c>
      <c r="Q1021" s="123">
        <f>IF('表格编辑 '!S1021="","",'表格编辑 '!S1021)</f>
        <v>320</v>
      </c>
      <c r="R1021" s="123" t="str">
        <f>IF('表格编辑 '!T1021="","",'表格编辑 '!T1021)</f>
        <v/>
      </c>
      <c r="S1021" s="123" t="str">
        <f>IF('表格编辑 '!U1021="","",'表格编辑 '!U1021)</f>
        <v/>
      </c>
      <c r="T1021" s="123" t="str">
        <f>IF('表格编辑 '!V1021="","",'表格编辑 '!V1021)</f>
        <v/>
      </c>
      <c r="U1021" s="123" t="str">
        <f>IF('表格编辑 '!W1021="","",'表格编辑 '!W1021)</f>
        <v/>
      </c>
      <c r="V1021" s="123" t="str">
        <f>IF('表格编辑 '!X1021="","",'表格编辑 '!X1021)</f>
        <v/>
      </c>
      <c r="W1021" s="123" t="str">
        <f>IF('表格编辑 '!Y1021="","",'表格编辑 '!Y1021)</f>
        <v/>
      </c>
      <c r="X1021" s="123" t="str">
        <f>IF('表格编辑 '!Z1021="","",'表格编辑 '!Z1021)</f>
        <v/>
      </c>
      <c r="Y1021" s="123" t="str">
        <f>IF('表格编辑 '!AA1021="","",'表格编辑 '!AA1021)</f>
        <v/>
      </c>
      <c r="Z1021" s="123" t="str">
        <f>IF('表格编辑 '!AB1021="","",'表格编辑 '!AB1021)</f>
        <v/>
      </c>
      <c r="AA1021" s="123" t="str">
        <f>IF('表格编辑 '!AC1021="","",'表格编辑 '!AC1021)</f>
        <v/>
      </c>
      <c r="AB1021" s="123" t="str">
        <f>IF('表格编辑 '!AD1021="","",'表格编辑 '!AD1021)</f>
        <v/>
      </c>
      <c r="AC1021" s="123" t="str">
        <f>IF('表格编辑 '!AE1021="","",'表格编辑 '!AE1021)</f>
        <v/>
      </c>
      <c r="AD1021" s="123">
        <f>IF('表格编辑 '!AF1021="","",'表格编辑 '!AF1021)</f>
        <v>140608</v>
      </c>
    </row>
    <row r="1022" spans="1:30">
      <c r="A1022" s="123">
        <f>IF('表格编辑 '!A1022="","",'表格编辑 '!A1022)</f>
        <v>40609</v>
      </c>
      <c r="B1022" s="123">
        <f>IF('表格编辑 '!B1022="","",'表格编辑 '!B1022)</f>
        <v>50015</v>
      </c>
      <c r="C1022" s="123">
        <f>IF('表格编辑 '!E1022="","",'表格编辑 '!E1022)</f>
        <v>44</v>
      </c>
      <c r="D1022" s="123" t="str">
        <f>IF('表格编辑 '!F1022="","",'表格编辑 '!F1022)</f>
        <v>AI_born_event(RECEIVER, ARG0, ARG1, ARG2, ARG3,ARG4)</v>
      </c>
      <c r="E1022" s="123" t="str">
        <f>IF('表格编辑 '!G1022="","",'表格编辑 '!G1022)</f>
        <v>AI_update_event(RECEIVER, ARG0, ARG1, ARG2, ARG3,ARG4)</v>
      </c>
      <c r="F1022" s="123" t="str">
        <f>IF('表格编辑 '!H1022="","",'表格编辑 '!H1022)</f>
        <v/>
      </c>
      <c r="G1022" s="123" t="str">
        <f>IF('表格编辑 '!I1022="","",'表格编辑 '!I1022)</f>
        <v/>
      </c>
      <c r="H1022" s="123" t="str">
        <f>IF('表格编辑 '!J1022="","",'表格编辑 '!J1022)</f>
        <v>test_deadth_event(RECEIVER, ARG0, ARG1, ARG2, ARG3,ARG4)</v>
      </c>
      <c r="I1022" s="123">
        <f>IF('表格编辑 '!K1022="","",'表格编辑 '!K1022)</f>
        <v>1</v>
      </c>
      <c r="J1022" s="123">
        <f>IF('表格编辑 '!L1022="","",'表格编辑 '!L1022)</f>
        <v>2910</v>
      </c>
      <c r="K1022" s="123">
        <f>IF('表格编辑 '!M1022="","",'表格编辑 '!M1022)</f>
        <v>1320</v>
      </c>
      <c r="L1022" s="123" t="str">
        <f>IF('表格编辑 '!N1022="","",'表格编辑 '!N1022)</f>
        <v/>
      </c>
      <c r="M1022" s="123" t="str">
        <f>IF('表格编辑 '!O1022="","",'表格编辑 '!O1022)</f>
        <v/>
      </c>
      <c r="N1022" s="123" t="str">
        <f>IF('表格编辑 '!P1022="","",'表格编辑 '!P1022)</f>
        <v/>
      </c>
      <c r="O1022" s="123" t="str">
        <f>IF('表格编辑 '!Q1022="","",'表格编辑 '!Q1022)</f>
        <v/>
      </c>
      <c r="P1022" s="123" t="str">
        <f>IF('表格编辑 '!R1022="","",'表格编辑 '!R1022)</f>
        <v/>
      </c>
      <c r="Q1022" s="123">
        <f>IF('表格编辑 '!S1022="","",'表格编辑 '!S1022)</f>
        <v>320</v>
      </c>
      <c r="R1022" s="123" t="str">
        <f>IF('表格编辑 '!T1022="","",'表格编辑 '!T1022)</f>
        <v/>
      </c>
      <c r="S1022" s="123" t="str">
        <f>IF('表格编辑 '!U1022="","",'表格编辑 '!U1022)</f>
        <v/>
      </c>
      <c r="T1022" s="123" t="str">
        <f>IF('表格编辑 '!V1022="","",'表格编辑 '!V1022)</f>
        <v/>
      </c>
      <c r="U1022" s="123" t="str">
        <f>IF('表格编辑 '!W1022="","",'表格编辑 '!W1022)</f>
        <v/>
      </c>
      <c r="V1022" s="123" t="str">
        <f>IF('表格编辑 '!X1022="","",'表格编辑 '!X1022)</f>
        <v/>
      </c>
      <c r="W1022" s="123" t="str">
        <f>IF('表格编辑 '!Y1022="","",'表格编辑 '!Y1022)</f>
        <v/>
      </c>
      <c r="X1022" s="123" t="str">
        <f>IF('表格编辑 '!Z1022="","",'表格编辑 '!Z1022)</f>
        <v/>
      </c>
      <c r="Y1022" s="123" t="str">
        <f>IF('表格编辑 '!AA1022="","",'表格编辑 '!AA1022)</f>
        <v/>
      </c>
      <c r="Z1022" s="123" t="str">
        <f>IF('表格编辑 '!AB1022="","",'表格编辑 '!AB1022)</f>
        <v/>
      </c>
      <c r="AA1022" s="123" t="str">
        <f>IF('表格编辑 '!AC1022="","",'表格编辑 '!AC1022)</f>
        <v/>
      </c>
      <c r="AB1022" s="123" t="str">
        <f>IF('表格编辑 '!AD1022="","",'表格编辑 '!AD1022)</f>
        <v/>
      </c>
      <c r="AC1022" s="123" t="str">
        <f>IF('表格编辑 '!AE1022="","",'表格编辑 '!AE1022)</f>
        <v/>
      </c>
      <c r="AD1022" s="123">
        <f>IF('表格编辑 '!AF1022="","",'表格编辑 '!AF1022)</f>
        <v>140609</v>
      </c>
    </row>
    <row r="1023" spans="1:30">
      <c r="A1023" s="123">
        <f>IF('表格编辑 '!A1023="","",'表格编辑 '!A1023)</f>
        <v>40610</v>
      </c>
      <c r="B1023" s="123">
        <f>IF('表格编辑 '!B1023="","",'表格编辑 '!B1023)</f>
        <v>50115</v>
      </c>
      <c r="C1023" s="123">
        <f>IF('表格编辑 '!E1023="","",'表格编辑 '!E1023)</f>
        <v>44</v>
      </c>
      <c r="D1023" s="123" t="str">
        <f>IF('表格编辑 '!F1023="","",'表格编辑 '!F1023)</f>
        <v>AI_born_event(RECEIVER, ARG0, ARG1, ARG2, ARG3,ARG4)</v>
      </c>
      <c r="E1023" s="123" t="str">
        <f>IF('表格编辑 '!G1023="","",'表格编辑 '!G1023)</f>
        <v>AI_update_event(RECEIVER, ARG0, ARG1, ARG2, ARG3,ARG4)</v>
      </c>
      <c r="F1023" s="123" t="str">
        <f>IF('表格编辑 '!H1023="","",'表格编辑 '!H1023)</f>
        <v/>
      </c>
      <c r="G1023" s="123" t="str">
        <f>IF('表格编辑 '!I1023="","",'表格编辑 '!I1023)</f>
        <v/>
      </c>
      <c r="H1023" s="123" t="str">
        <f>IF('表格编辑 '!J1023="","",'表格编辑 '!J1023)</f>
        <v>test_deadth_event(RECEIVER, ARG0, ARG1, ARG2, ARG3,ARG4)</v>
      </c>
      <c r="I1023" s="123">
        <f>IF('表格编辑 '!K1023="","",'表格编辑 '!K1023)</f>
        <v>1</v>
      </c>
      <c r="J1023" s="123">
        <f>IF('表格编辑 '!L1023="","",'表格编辑 '!L1023)</f>
        <v>1618</v>
      </c>
      <c r="K1023" s="123">
        <f>IF('表格编辑 '!M1023="","",'表格编辑 '!M1023)</f>
        <v>1320</v>
      </c>
      <c r="L1023" s="123" t="str">
        <f>IF('表格编辑 '!N1023="","",'表格编辑 '!N1023)</f>
        <v/>
      </c>
      <c r="M1023" s="123" t="str">
        <f>IF('表格编辑 '!O1023="","",'表格编辑 '!O1023)</f>
        <v/>
      </c>
      <c r="N1023" s="123" t="str">
        <f>IF('表格编辑 '!P1023="","",'表格编辑 '!P1023)</f>
        <v/>
      </c>
      <c r="O1023" s="123" t="str">
        <f>IF('表格编辑 '!Q1023="","",'表格编辑 '!Q1023)</f>
        <v/>
      </c>
      <c r="P1023" s="123" t="str">
        <f>IF('表格编辑 '!R1023="","",'表格编辑 '!R1023)</f>
        <v/>
      </c>
      <c r="Q1023" s="123">
        <f>IF('表格编辑 '!S1023="","",'表格编辑 '!S1023)</f>
        <v>320</v>
      </c>
      <c r="R1023" s="123" t="str">
        <f>IF('表格编辑 '!T1023="","",'表格编辑 '!T1023)</f>
        <v/>
      </c>
      <c r="S1023" s="123" t="str">
        <f>IF('表格编辑 '!U1023="","",'表格编辑 '!U1023)</f>
        <v/>
      </c>
      <c r="T1023" s="123" t="str">
        <f>IF('表格编辑 '!V1023="","",'表格编辑 '!V1023)</f>
        <v/>
      </c>
      <c r="U1023" s="123" t="str">
        <f>IF('表格编辑 '!W1023="","",'表格编辑 '!W1023)</f>
        <v/>
      </c>
      <c r="V1023" s="123" t="str">
        <f>IF('表格编辑 '!X1023="","",'表格编辑 '!X1023)</f>
        <v/>
      </c>
      <c r="W1023" s="123" t="str">
        <f>IF('表格编辑 '!Y1023="","",'表格编辑 '!Y1023)</f>
        <v/>
      </c>
      <c r="X1023" s="123" t="str">
        <f>IF('表格编辑 '!Z1023="","",'表格编辑 '!Z1023)</f>
        <v/>
      </c>
      <c r="Y1023" s="123" t="str">
        <f>IF('表格编辑 '!AA1023="","",'表格编辑 '!AA1023)</f>
        <v/>
      </c>
      <c r="Z1023" s="123" t="str">
        <f>IF('表格编辑 '!AB1023="","",'表格编辑 '!AB1023)</f>
        <v/>
      </c>
      <c r="AA1023" s="123" t="str">
        <f>IF('表格编辑 '!AC1023="","",'表格编辑 '!AC1023)</f>
        <v/>
      </c>
      <c r="AB1023" s="123" t="str">
        <f>IF('表格编辑 '!AD1023="","",'表格编辑 '!AD1023)</f>
        <v/>
      </c>
      <c r="AC1023" s="123" t="str">
        <f>IF('表格编辑 '!AE1023="","",'表格编辑 '!AE1023)</f>
        <v/>
      </c>
      <c r="AD1023" s="123">
        <f>IF('表格编辑 '!AF1023="","",'表格编辑 '!AF1023)</f>
        <v>140610</v>
      </c>
    </row>
    <row r="1024" spans="1:30">
      <c r="A1024" s="123">
        <f>IF('表格编辑 '!A1024="","",'表格编辑 '!A1024)</f>
        <v>40611</v>
      </c>
      <c r="B1024" s="123">
        <f>IF('表格编辑 '!B1024="","",'表格编辑 '!B1024)</f>
        <v>50152</v>
      </c>
      <c r="C1024" s="123">
        <f>IF('表格编辑 '!E1024="","",'表格编辑 '!E1024)</f>
        <v>44</v>
      </c>
      <c r="D1024" s="123" t="str">
        <f>IF('表格编辑 '!F1024="","",'表格编辑 '!F1024)</f>
        <v>AI_born_event(RECEIVER, ARG0, ARG1, ARG2, ARG3,ARG4)</v>
      </c>
      <c r="E1024" s="123" t="str">
        <f>IF('表格编辑 '!G1024="","",'表格编辑 '!G1024)</f>
        <v>AI_update_event(RECEIVER, ARG0, ARG1, ARG2, ARG3,ARG4)</v>
      </c>
      <c r="F1024" s="123" t="str">
        <f>IF('表格编辑 '!H1024="","",'表格编辑 '!H1024)</f>
        <v/>
      </c>
      <c r="G1024" s="123" t="str">
        <f>IF('表格编辑 '!I1024="","",'表格编辑 '!I1024)</f>
        <v/>
      </c>
      <c r="H1024" s="123" t="str">
        <f>IF('表格编辑 '!J1024="","",'表格编辑 '!J1024)</f>
        <v>test_deadth_event(RECEIVER, ARG0, ARG1, ARG2, ARG3,ARG4)</v>
      </c>
      <c r="I1024" s="123">
        <f>IF('表格编辑 '!K1024="","",'表格编辑 '!K1024)</f>
        <v>1</v>
      </c>
      <c r="J1024" s="123">
        <f>IF('表格编辑 '!L1024="","",'表格编辑 '!L1024)</f>
        <v>1658</v>
      </c>
      <c r="K1024" s="123">
        <f>IF('表格编辑 '!M1024="","",'表格编辑 '!M1024)</f>
        <v>1320</v>
      </c>
      <c r="L1024" s="123" t="str">
        <f>IF('表格编辑 '!N1024="","",'表格编辑 '!N1024)</f>
        <v/>
      </c>
      <c r="M1024" s="123" t="str">
        <f>IF('表格编辑 '!O1024="","",'表格编辑 '!O1024)</f>
        <v/>
      </c>
      <c r="N1024" s="123" t="str">
        <f>IF('表格编辑 '!P1024="","",'表格编辑 '!P1024)</f>
        <v/>
      </c>
      <c r="O1024" s="123" t="str">
        <f>IF('表格编辑 '!Q1024="","",'表格编辑 '!Q1024)</f>
        <v/>
      </c>
      <c r="P1024" s="123" t="str">
        <f>IF('表格编辑 '!R1024="","",'表格编辑 '!R1024)</f>
        <v/>
      </c>
      <c r="Q1024" s="123">
        <f>IF('表格编辑 '!S1024="","",'表格编辑 '!S1024)</f>
        <v>320</v>
      </c>
      <c r="R1024" s="123" t="str">
        <f>IF('表格编辑 '!T1024="","",'表格编辑 '!T1024)</f>
        <v/>
      </c>
      <c r="S1024" s="123" t="str">
        <f>IF('表格编辑 '!U1024="","",'表格编辑 '!U1024)</f>
        <v/>
      </c>
      <c r="T1024" s="123" t="str">
        <f>IF('表格编辑 '!V1024="","",'表格编辑 '!V1024)</f>
        <v/>
      </c>
      <c r="U1024" s="123" t="str">
        <f>IF('表格编辑 '!W1024="","",'表格编辑 '!W1024)</f>
        <v/>
      </c>
      <c r="V1024" s="123" t="str">
        <f>IF('表格编辑 '!X1024="","",'表格编辑 '!X1024)</f>
        <v/>
      </c>
      <c r="W1024" s="123" t="str">
        <f>IF('表格编辑 '!Y1024="","",'表格编辑 '!Y1024)</f>
        <v/>
      </c>
      <c r="X1024" s="123" t="str">
        <f>IF('表格编辑 '!Z1024="","",'表格编辑 '!Z1024)</f>
        <v/>
      </c>
      <c r="Y1024" s="123" t="str">
        <f>IF('表格编辑 '!AA1024="","",'表格编辑 '!AA1024)</f>
        <v/>
      </c>
      <c r="Z1024" s="123" t="str">
        <f>IF('表格编辑 '!AB1024="","",'表格编辑 '!AB1024)</f>
        <v/>
      </c>
      <c r="AA1024" s="123" t="str">
        <f>IF('表格编辑 '!AC1024="","",'表格编辑 '!AC1024)</f>
        <v/>
      </c>
      <c r="AB1024" s="123" t="str">
        <f>IF('表格编辑 '!AD1024="","",'表格编辑 '!AD1024)</f>
        <v/>
      </c>
      <c r="AC1024" s="123" t="str">
        <f>IF('表格编辑 '!AE1024="","",'表格编辑 '!AE1024)</f>
        <v/>
      </c>
      <c r="AD1024" s="123">
        <f>IF('表格编辑 '!AF1024="","",'表格编辑 '!AF1024)</f>
        <v>140611</v>
      </c>
    </row>
    <row r="1025" spans="1:30">
      <c r="A1025" s="123">
        <f>IF('表格编辑 '!A1025="","",'表格编辑 '!A1025)</f>
        <v>40612</v>
      </c>
      <c r="B1025" s="123">
        <f>IF('表格编辑 '!B1025="","",'表格编辑 '!B1025)</f>
        <v>50158</v>
      </c>
      <c r="C1025" s="123">
        <f>IF('表格编辑 '!E1025="","",'表格编辑 '!E1025)</f>
        <v>44</v>
      </c>
      <c r="D1025" s="123" t="str">
        <f>IF('表格编辑 '!F1025="","",'表格编辑 '!F1025)</f>
        <v>AI_born_event(RECEIVER, ARG0, ARG1, ARG2, ARG3,ARG4)</v>
      </c>
      <c r="E1025" s="123" t="str">
        <f>IF('表格编辑 '!G1025="","",'表格编辑 '!G1025)</f>
        <v>AI_update_event(RECEIVER, ARG0, ARG1, ARG2, ARG3,ARG4)</v>
      </c>
      <c r="F1025" s="123" t="str">
        <f>IF('表格编辑 '!H1025="","",'表格编辑 '!H1025)</f>
        <v/>
      </c>
      <c r="G1025" s="123" t="str">
        <f>IF('表格编辑 '!I1025="","",'表格编辑 '!I1025)</f>
        <v/>
      </c>
      <c r="H1025" s="123" t="str">
        <f>IF('表格编辑 '!J1025="","",'表格编辑 '!J1025)</f>
        <v>test_deadth_event(RECEIVER, ARG0, ARG1, ARG2, ARG3,ARG4)</v>
      </c>
      <c r="I1025" s="123">
        <f>IF('表格编辑 '!K1025="","",'表格编辑 '!K1025)</f>
        <v>1</v>
      </c>
      <c r="J1025" s="123">
        <f>IF('表格编辑 '!L1025="","",'表格编辑 '!L1025)</f>
        <v>2602</v>
      </c>
      <c r="K1025" s="123">
        <f>IF('表格编辑 '!M1025="","",'表格编辑 '!M1025)</f>
        <v>1320</v>
      </c>
      <c r="L1025" s="123" t="str">
        <f>IF('表格编辑 '!N1025="","",'表格编辑 '!N1025)</f>
        <v/>
      </c>
      <c r="M1025" s="123" t="str">
        <f>IF('表格编辑 '!O1025="","",'表格编辑 '!O1025)</f>
        <v/>
      </c>
      <c r="N1025" s="123" t="str">
        <f>IF('表格编辑 '!P1025="","",'表格编辑 '!P1025)</f>
        <v/>
      </c>
      <c r="O1025" s="123" t="str">
        <f>IF('表格编辑 '!Q1025="","",'表格编辑 '!Q1025)</f>
        <v/>
      </c>
      <c r="P1025" s="123" t="str">
        <f>IF('表格编辑 '!R1025="","",'表格编辑 '!R1025)</f>
        <v/>
      </c>
      <c r="Q1025" s="123">
        <f>IF('表格编辑 '!S1025="","",'表格编辑 '!S1025)</f>
        <v>320</v>
      </c>
      <c r="R1025" s="123" t="str">
        <f>IF('表格编辑 '!T1025="","",'表格编辑 '!T1025)</f>
        <v/>
      </c>
      <c r="S1025" s="123" t="str">
        <f>IF('表格编辑 '!U1025="","",'表格编辑 '!U1025)</f>
        <v/>
      </c>
      <c r="T1025" s="123" t="str">
        <f>IF('表格编辑 '!V1025="","",'表格编辑 '!V1025)</f>
        <v/>
      </c>
      <c r="U1025" s="123" t="str">
        <f>IF('表格编辑 '!W1025="","",'表格编辑 '!W1025)</f>
        <v/>
      </c>
      <c r="V1025" s="123" t="str">
        <f>IF('表格编辑 '!X1025="","",'表格编辑 '!X1025)</f>
        <v/>
      </c>
      <c r="W1025" s="123" t="str">
        <f>IF('表格编辑 '!Y1025="","",'表格编辑 '!Y1025)</f>
        <v/>
      </c>
      <c r="X1025" s="123" t="str">
        <f>IF('表格编辑 '!Z1025="","",'表格编辑 '!Z1025)</f>
        <v/>
      </c>
      <c r="Y1025" s="123" t="str">
        <f>IF('表格编辑 '!AA1025="","",'表格编辑 '!AA1025)</f>
        <v/>
      </c>
      <c r="Z1025" s="123" t="str">
        <f>IF('表格编辑 '!AB1025="","",'表格编辑 '!AB1025)</f>
        <v/>
      </c>
      <c r="AA1025" s="123" t="str">
        <f>IF('表格编辑 '!AC1025="","",'表格编辑 '!AC1025)</f>
        <v/>
      </c>
      <c r="AB1025" s="123" t="str">
        <f>IF('表格编辑 '!AD1025="","",'表格编辑 '!AD1025)</f>
        <v/>
      </c>
      <c r="AC1025" s="123" t="str">
        <f>IF('表格编辑 '!AE1025="","",'表格编辑 '!AE1025)</f>
        <v/>
      </c>
      <c r="AD1025" s="123">
        <f>IF('表格编辑 '!AF1025="","",'表格编辑 '!AF1025)</f>
        <v>140612</v>
      </c>
    </row>
    <row r="1026" spans="1:30">
      <c r="A1026" s="123">
        <f>IF('表格编辑 '!A1026="","",'表格编辑 '!A1026)</f>
        <v>40613</v>
      </c>
      <c r="B1026" s="123">
        <f>IF('表格编辑 '!B1026="","",'表格编辑 '!B1026)</f>
        <v>50003</v>
      </c>
      <c r="C1026" s="123">
        <f>IF('表格编辑 '!E1026="","",'表格编辑 '!E1026)</f>
        <v>44</v>
      </c>
      <c r="D1026" s="123" t="str">
        <f>IF('表格编辑 '!F1026="","",'表格编辑 '!F1026)</f>
        <v>AI_born_event(RECEIVER, ARG0, ARG1, ARG2, ARG3,ARG4)</v>
      </c>
      <c r="E1026" s="123" t="str">
        <f>IF('表格编辑 '!G1026="","",'表格编辑 '!G1026)</f>
        <v>AI_update_event(RECEIVER, ARG0, ARG1, ARG2, ARG3,ARG4)</v>
      </c>
      <c r="F1026" s="123" t="str">
        <f>IF('表格编辑 '!H1026="","",'表格编辑 '!H1026)</f>
        <v/>
      </c>
      <c r="G1026" s="123" t="str">
        <f>IF('表格编辑 '!I1026="","",'表格编辑 '!I1026)</f>
        <v/>
      </c>
      <c r="H1026" s="123" t="str">
        <f>IF('表格编辑 '!J1026="","",'表格编辑 '!J1026)</f>
        <v>test_deadth_event(RECEIVER, ARG0, ARG1, ARG2, ARG3,ARG4)</v>
      </c>
      <c r="I1026" s="123">
        <f>IF('表格编辑 '!K1026="","",'表格编辑 '!K1026)</f>
        <v>1</v>
      </c>
      <c r="J1026" s="123">
        <f>IF('表格编辑 '!L1026="","",'表格编辑 '!L1026)</f>
        <v>2430</v>
      </c>
      <c r="K1026" s="123">
        <f>IF('表格编辑 '!M1026="","",'表格编辑 '!M1026)</f>
        <v>1320</v>
      </c>
      <c r="L1026" s="123" t="str">
        <f>IF('表格编辑 '!N1026="","",'表格编辑 '!N1026)</f>
        <v/>
      </c>
      <c r="M1026" s="123" t="str">
        <f>IF('表格编辑 '!O1026="","",'表格编辑 '!O1026)</f>
        <v/>
      </c>
      <c r="N1026" s="123" t="str">
        <f>IF('表格编辑 '!P1026="","",'表格编辑 '!P1026)</f>
        <v/>
      </c>
      <c r="O1026" s="123" t="str">
        <f>IF('表格编辑 '!Q1026="","",'表格编辑 '!Q1026)</f>
        <v/>
      </c>
      <c r="P1026" s="123" t="str">
        <f>IF('表格编辑 '!R1026="","",'表格编辑 '!R1026)</f>
        <v/>
      </c>
      <c r="Q1026" s="123">
        <f>IF('表格编辑 '!S1026="","",'表格编辑 '!S1026)</f>
        <v>320</v>
      </c>
      <c r="R1026" s="123" t="str">
        <f>IF('表格编辑 '!T1026="","",'表格编辑 '!T1026)</f>
        <v/>
      </c>
      <c r="S1026" s="123" t="str">
        <f>IF('表格编辑 '!U1026="","",'表格编辑 '!U1026)</f>
        <v/>
      </c>
      <c r="T1026" s="123" t="str">
        <f>IF('表格编辑 '!V1026="","",'表格编辑 '!V1026)</f>
        <v/>
      </c>
      <c r="U1026" s="123" t="str">
        <f>IF('表格编辑 '!W1026="","",'表格编辑 '!W1026)</f>
        <v/>
      </c>
      <c r="V1026" s="123" t="str">
        <f>IF('表格编辑 '!X1026="","",'表格编辑 '!X1026)</f>
        <v/>
      </c>
      <c r="W1026" s="123" t="str">
        <f>IF('表格编辑 '!Y1026="","",'表格编辑 '!Y1026)</f>
        <v/>
      </c>
      <c r="X1026" s="123" t="str">
        <f>IF('表格编辑 '!Z1026="","",'表格编辑 '!Z1026)</f>
        <v/>
      </c>
      <c r="Y1026" s="123" t="str">
        <f>IF('表格编辑 '!AA1026="","",'表格编辑 '!AA1026)</f>
        <v/>
      </c>
      <c r="Z1026" s="123" t="str">
        <f>IF('表格编辑 '!AB1026="","",'表格编辑 '!AB1026)</f>
        <v/>
      </c>
      <c r="AA1026" s="123" t="str">
        <f>IF('表格编辑 '!AC1026="","",'表格编辑 '!AC1026)</f>
        <v/>
      </c>
      <c r="AB1026" s="123" t="str">
        <f>IF('表格编辑 '!AD1026="","",'表格编辑 '!AD1026)</f>
        <v/>
      </c>
      <c r="AC1026" s="123" t="str">
        <f>IF('表格编辑 '!AE1026="","",'表格编辑 '!AE1026)</f>
        <v/>
      </c>
      <c r="AD1026" s="123">
        <f>IF('表格编辑 '!AF1026="","",'表格编辑 '!AF1026)</f>
        <v>140613</v>
      </c>
    </row>
    <row r="1027" spans="1:30">
      <c r="A1027" s="123">
        <f>IF('表格编辑 '!A1027="","",'表格编辑 '!A1027)</f>
        <v>40614</v>
      </c>
      <c r="B1027" s="123">
        <f>IF('表格编辑 '!B1027="","",'表格编辑 '!B1027)</f>
        <v>50119</v>
      </c>
      <c r="C1027" s="123">
        <f>IF('表格编辑 '!E1027="","",'表格编辑 '!E1027)</f>
        <v>44</v>
      </c>
      <c r="D1027" s="123" t="str">
        <f>IF('表格编辑 '!F1027="","",'表格编辑 '!F1027)</f>
        <v>AI_born_event(RECEIVER, ARG0, ARG1, ARG2, ARG3,ARG4)</v>
      </c>
      <c r="E1027" s="123" t="str">
        <f>IF('表格编辑 '!G1027="","",'表格编辑 '!G1027)</f>
        <v>AI_update_event(RECEIVER, ARG0, ARG1, ARG2, ARG3,ARG4)</v>
      </c>
      <c r="F1027" s="123" t="str">
        <f>IF('表格编辑 '!H1027="","",'表格编辑 '!H1027)</f>
        <v/>
      </c>
      <c r="G1027" s="123" t="str">
        <f>IF('表格编辑 '!I1027="","",'表格编辑 '!I1027)</f>
        <v/>
      </c>
      <c r="H1027" s="123" t="str">
        <f>IF('表格编辑 '!J1027="","",'表格编辑 '!J1027)</f>
        <v>test_deadth_event(RECEIVER, ARG0, ARG1, ARG2, ARG3,ARG4)</v>
      </c>
      <c r="I1027" s="123">
        <f>IF('表格编辑 '!K1027="","",'表格编辑 '!K1027)</f>
        <v>1</v>
      </c>
      <c r="J1027" s="123">
        <f>IF('表格编辑 '!L1027="","",'表格编辑 '!L1027)</f>
        <v>2094</v>
      </c>
      <c r="K1027" s="123">
        <f>IF('表格编辑 '!M1027="","",'表格编辑 '!M1027)</f>
        <v>1320</v>
      </c>
      <c r="L1027" s="123" t="str">
        <f>IF('表格编辑 '!N1027="","",'表格编辑 '!N1027)</f>
        <v/>
      </c>
      <c r="M1027" s="123" t="str">
        <f>IF('表格编辑 '!O1027="","",'表格编辑 '!O1027)</f>
        <v/>
      </c>
      <c r="N1027" s="123" t="str">
        <f>IF('表格编辑 '!P1027="","",'表格编辑 '!P1027)</f>
        <v/>
      </c>
      <c r="O1027" s="123" t="str">
        <f>IF('表格编辑 '!Q1027="","",'表格编辑 '!Q1027)</f>
        <v/>
      </c>
      <c r="P1027" s="123" t="str">
        <f>IF('表格编辑 '!R1027="","",'表格编辑 '!R1027)</f>
        <v/>
      </c>
      <c r="Q1027" s="123">
        <f>IF('表格编辑 '!S1027="","",'表格编辑 '!S1027)</f>
        <v>320</v>
      </c>
      <c r="R1027" s="123" t="str">
        <f>IF('表格编辑 '!T1027="","",'表格编辑 '!T1027)</f>
        <v/>
      </c>
      <c r="S1027" s="123" t="str">
        <f>IF('表格编辑 '!U1027="","",'表格编辑 '!U1027)</f>
        <v/>
      </c>
      <c r="T1027" s="123" t="str">
        <f>IF('表格编辑 '!V1027="","",'表格编辑 '!V1027)</f>
        <v/>
      </c>
      <c r="U1027" s="123" t="str">
        <f>IF('表格编辑 '!W1027="","",'表格编辑 '!W1027)</f>
        <v/>
      </c>
      <c r="V1027" s="123" t="str">
        <f>IF('表格编辑 '!X1027="","",'表格编辑 '!X1027)</f>
        <v/>
      </c>
      <c r="W1027" s="123" t="str">
        <f>IF('表格编辑 '!Y1027="","",'表格编辑 '!Y1027)</f>
        <v/>
      </c>
      <c r="X1027" s="123" t="str">
        <f>IF('表格编辑 '!Z1027="","",'表格编辑 '!Z1027)</f>
        <v/>
      </c>
      <c r="Y1027" s="123" t="str">
        <f>IF('表格编辑 '!AA1027="","",'表格编辑 '!AA1027)</f>
        <v/>
      </c>
      <c r="Z1027" s="123" t="str">
        <f>IF('表格编辑 '!AB1027="","",'表格编辑 '!AB1027)</f>
        <v/>
      </c>
      <c r="AA1027" s="123" t="str">
        <f>IF('表格编辑 '!AC1027="","",'表格编辑 '!AC1027)</f>
        <v/>
      </c>
      <c r="AB1027" s="123" t="str">
        <f>IF('表格编辑 '!AD1027="","",'表格编辑 '!AD1027)</f>
        <v/>
      </c>
      <c r="AC1027" s="123" t="str">
        <f>IF('表格编辑 '!AE1027="","",'表格编辑 '!AE1027)</f>
        <v/>
      </c>
      <c r="AD1027" s="123">
        <f>IF('表格编辑 '!AF1027="","",'表格编辑 '!AF1027)</f>
        <v>140614</v>
      </c>
    </row>
    <row r="1028" spans="1:30">
      <c r="A1028" s="123">
        <f>IF('表格编辑 '!A1028="","",'表格编辑 '!A1028)</f>
        <v>40615</v>
      </c>
      <c r="B1028" s="123">
        <f>IF('表格编辑 '!B1028="","",'表格编辑 '!B1028)</f>
        <v>50121</v>
      </c>
      <c r="C1028" s="123">
        <f>IF('表格编辑 '!E1028="","",'表格编辑 '!E1028)</f>
        <v>44</v>
      </c>
      <c r="D1028" s="123" t="str">
        <f>IF('表格编辑 '!F1028="","",'表格编辑 '!F1028)</f>
        <v>AI_born_event(RECEIVER, ARG0, ARG1, ARG2, ARG3,ARG4)</v>
      </c>
      <c r="E1028" s="123" t="str">
        <f>IF('表格编辑 '!G1028="","",'表格编辑 '!G1028)</f>
        <v>AI_update_event(RECEIVER, ARG0, ARG1, ARG2, ARG3,ARG4)</v>
      </c>
      <c r="F1028" s="123" t="str">
        <f>IF('表格编辑 '!H1028="","",'表格编辑 '!H1028)</f>
        <v/>
      </c>
      <c r="G1028" s="123" t="str">
        <f>IF('表格编辑 '!I1028="","",'表格编辑 '!I1028)</f>
        <v/>
      </c>
      <c r="H1028" s="123" t="str">
        <f>IF('表格编辑 '!J1028="","",'表格编辑 '!J1028)</f>
        <v>test_deadth_event(RECEIVER, ARG0, ARG1, ARG2, ARG3,ARG4)</v>
      </c>
      <c r="I1028" s="123">
        <f>IF('表格编辑 '!K1028="","",'表格编辑 '!K1028)</f>
        <v>1</v>
      </c>
      <c r="J1028" s="123">
        <f>IF('表格编辑 '!L1028="","",'表格编辑 '!L1028)</f>
        <v>1706</v>
      </c>
      <c r="K1028" s="123">
        <f>IF('表格编辑 '!M1028="","",'表格编辑 '!M1028)</f>
        <v>1320</v>
      </c>
      <c r="L1028" s="123" t="str">
        <f>IF('表格编辑 '!N1028="","",'表格编辑 '!N1028)</f>
        <v/>
      </c>
      <c r="M1028" s="123" t="str">
        <f>IF('表格编辑 '!O1028="","",'表格编辑 '!O1028)</f>
        <v/>
      </c>
      <c r="N1028" s="123" t="str">
        <f>IF('表格编辑 '!P1028="","",'表格编辑 '!P1028)</f>
        <v/>
      </c>
      <c r="O1028" s="123" t="str">
        <f>IF('表格编辑 '!Q1028="","",'表格编辑 '!Q1028)</f>
        <v/>
      </c>
      <c r="P1028" s="123" t="str">
        <f>IF('表格编辑 '!R1028="","",'表格编辑 '!R1028)</f>
        <v/>
      </c>
      <c r="Q1028" s="123">
        <f>IF('表格编辑 '!S1028="","",'表格编辑 '!S1028)</f>
        <v>320</v>
      </c>
      <c r="R1028" s="123" t="str">
        <f>IF('表格编辑 '!T1028="","",'表格编辑 '!T1028)</f>
        <v/>
      </c>
      <c r="S1028" s="123" t="str">
        <f>IF('表格编辑 '!U1028="","",'表格编辑 '!U1028)</f>
        <v/>
      </c>
      <c r="T1028" s="123" t="str">
        <f>IF('表格编辑 '!V1028="","",'表格编辑 '!V1028)</f>
        <v/>
      </c>
      <c r="U1028" s="123" t="str">
        <f>IF('表格编辑 '!W1028="","",'表格编辑 '!W1028)</f>
        <v/>
      </c>
      <c r="V1028" s="123" t="str">
        <f>IF('表格编辑 '!X1028="","",'表格编辑 '!X1028)</f>
        <v/>
      </c>
      <c r="W1028" s="123" t="str">
        <f>IF('表格编辑 '!Y1028="","",'表格编辑 '!Y1028)</f>
        <v/>
      </c>
      <c r="X1028" s="123" t="str">
        <f>IF('表格编辑 '!Z1028="","",'表格编辑 '!Z1028)</f>
        <v/>
      </c>
      <c r="Y1028" s="123" t="str">
        <f>IF('表格编辑 '!AA1028="","",'表格编辑 '!AA1028)</f>
        <v/>
      </c>
      <c r="Z1028" s="123" t="str">
        <f>IF('表格编辑 '!AB1028="","",'表格编辑 '!AB1028)</f>
        <v/>
      </c>
      <c r="AA1028" s="123" t="str">
        <f>IF('表格编辑 '!AC1028="","",'表格编辑 '!AC1028)</f>
        <v/>
      </c>
      <c r="AB1028" s="123" t="str">
        <f>IF('表格编辑 '!AD1028="","",'表格编辑 '!AD1028)</f>
        <v/>
      </c>
      <c r="AC1028" s="123" t="str">
        <f>IF('表格编辑 '!AE1028="","",'表格编辑 '!AE1028)</f>
        <v/>
      </c>
      <c r="AD1028" s="123">
        <f>IF('表格编辑 '!AF1028="","",'表格编辑 '!AF1028)</f>
        <v>140615</v>
      </c>
    </row>
    <row r="1029" spans="1:30">
      <c r="A1029" s="123">
        <f>IF('表格编辑 '!A1029="","",'表格编辑 '!A1029)</f>
        <v>40616</v>
      </c>
      <c r="B1029" s="123">
        <f>IF('表格编辑 '!B1029="","",'表格编辑 '!B1029)</f>
        <v>50022</v>
      </c>
      <c r="C1029" s="123">
        <f>IF('表格编辑 '!E1029="","",'表格编辑 '!E1029)</f>
        <v>49</v>
      </c>
      <c r="D1029" s="123" t="str">
        <f>IF('表格编辑 '!F1029="","",'表格编辑 '!F1029)</f>
        <v>AI_born_event(RECEIVER, ARG0, ARG1, ARG2, ARG3,ARG4)</v>
      </c>
      <c r="E1029" s="123" t="str">
        <f>IF('表格编辑 '!G1029="","",'表格编辑 '!G1029)</f>
        <v>AI_update_event(RECEIVER, ARG0, ARG1, ARG2, ARG3,ARG4)</v>
      </c>
      <c r="F1029" s="123" t="str">
        <f>IF('表格编辑 '!H1029="","",'表格编辑 '!H1029)</f>
        <v/>
      </c>
      <c r="G1029" s="123" t="str">
        <f>IF('表格编辑 '!I1029="","",'表格编辑 '!I1029)</f>
        <v/>
      </c>
      <c r="H1029" s="123" t="str">
        <f>IF('表格编辑 '!J1029="","",'表格编辑 '!J1029)</f>
        <v>test_deadth_event(RECEIVER, ARG0, ARG1, ARG2, ARG3,ARG4)</v>
      </c>
      <c r="I1029" s="123">
        <f>IF('表格编辑 '!K1029="","",'表格编辑 '!K1029)</f>
        <v>1</v>
      </c>
      <c r="J1029" s="123">
        <f>IF('表格编辑 '!L1029="","",'表格编辑 '!L1029)</f>
        <v>2148</v>
      </c>
      <c r="K1029" s="123">
        <f>IF('表格编辑 '!M1029="","",'表格编辑 '!M1029)</f>
        <v>1470</v>
      </c>
      <c r="L1029" s="123" t="str">
        <f>IF('表格编辑 '!N1029="","",'表格编辑 '!N1029)</f>
        <v/>
      </c>
      <c r="M1029" s="123" t="str">
        <f>IF('表格编辑 '!O1029="","",'表格编辑 '!O1029)</f>
        <v/>
      </c>
      <c r="N1029" s="123" t="str">
        <f>IF('表格编辑 '!P1029="","",'表格编辑 '!P1029)</f>
        <v/>
      </c>
      <c r="O1029" s="123" t="str">
        <f>IF('表格编辑 '!Q1029="","",'表格编辑 '!Q1029)</f>
        <v/>
      </c>
      <c r="P1029" s="123" t="str">
        <f>IF('表格编辑 '!R1029="","",'表格编辑 '!R1029)</f>
        <v/>
      </c>
      <c r="Q1029" s="123">
        <f>IF('表格编辑 '!S1029="","",'表格编辑 '!S1029)</f>
        <v>320</v>
      </c>
      <c r="R1029" s="123" t="str">
        <f>IF('表格编辑 '!T1029="","",'表格编辑 '!T1029)</f>
        <v/>
      </c>
      <c r="S1029" s="123" t="str">
        <f>IF('表格编辑 '!U1029="","",'表格编辑 '!U1029)</f>
        <v/>
      </c>
      <c r="T1029" s="123" t="str">
        <f>IF('表格编辑 '!V1029="","",'表格编辑 '!V1029)</f>
        <v/>
      </c>
      <c r="U1029" s="123" t="str">
        <f>IF('表格编辑 '!W1029="","",'表格编辑 '!W1029)</f>
        <v/>
      </c>
      <c r="V1029" s="123" t="str">
        <f>IF('表格编辑 '!X1029="","",'表格编辑 '!X1029)</f>
        <v/>
      </c>
      <c r="W1029" s="123" t="str">
        <f>IF('表格编辑 '!Y1029="","",'表格编辑 '!Y1029)</f>
        <v/>
      </c>
      <c r="X1029" s="123" t="str">
        <f>IF('表格编辑 '!Z1029="","",'表格编辑 '!Z1029)</f>
        <v/>
      </c>
      <c r="Y1029" s="123" t="str">
        <f>IF('表格编辑 '!AA1029="","",'表格编辑 '!AA1029)</f>
        <v/>
      </c>
      <c r="Z1029" s="123" t="str">
        <f>IF('表格编辑 '!AB1029="","",'表格编辑 '!AB1029)</f>
        <v/>
      </c>
      <c r="AA1029" s="123" t="str">
        <f>IF('表格编辑 '!AC1029="","",'表格编辑 '!AC1029)</f>
        <v/>
      </c>
      <c r="AB1029" s="123" t="str">
        <f>IF('表格编辑 '!AD1029="","",'表格编辑 '!AD1029)</f>
        <v/>
      </c>
      <c r="AC1029" s="123" t="str">
        <f>IF('表格编辑 '!AE1029="","",'表格编辑 '!AE1029)</f>
        <v/>
      </c>
      <c r="AD1029" s="123">
        <f>IF('表格编辑 '!AF1029="","",'表格编辑 '!AF1029)</f>
        <v>140616</v>
      </c>
    </row>
    <row r="1030" spans="1:30">
      <c r="A1030" s="123">
        <f>IF('表格编辑 '!A1030="","",'表格编辑 '!A1030)</f>
        <v>40617</v>
      </c>
      <c r="B1030" s="123">
        <f>IF('表格编辑 '!B1030="","",'表格编辑 '!B1030)</f>
        <v>50103</v>
      </c>
      <c r="C1030" s="123">
        <f>IF('表格编辑 '!E1030="","",'表格编辑 '!E1030)</f>
        <v>49</v>
      </c>
      <c r="D1030" s="123" t="str">
        <f>IF('表格编辑 '!F1030="","",'表格编辑 '!F1030)</f>
        <v>AI_born_event(RECEIVER, ARG0, ARG1, ARG2, ARG3,ARG4)</v>
      </c>
      <c r="E1030" s="123" t="str">
        <f>IF('表格编辑 '!G1030="","",'表格编辑 '!G1030)</f>
        <v>AI_update_event(RECEIVER, ARG0, ARG1, ARG2, ARG3,ARG4)</v>
      </c>
      <c r="F1030" s="123" t="str">
        <f>IF('表格编辑 '!H1030="","",'表格编辑 '!H1030)</f>
        <v/>
      </c>
      <c r="G1030" s="123" t="str">
        <f>IF('表格编辑 '!I1030="","",'表格编辑 '!I1030)</f>
        <v/>
      </c>
      <c r="H1030" s="123" t="str">
        <f>IF('表格编辑 '!J1030="","",'表格编辑 '!J1030)</f>
        <v>test_deadth_event(RECEIVER, ARG0, ARG1, ARG2, ARG3,ARG4)</v>
      </c>
      <c r="I1030" s="123">
        <f>IF('表格编辑 '!K1030="","",'表格编辑 '!K1030)</f>
        <v>1</v>
      </c>
      <c r="J1030" s="123">
        <f>IF('表格编辑 '!L1030="","",'表格编辑 '!L1030)</f>
        <v>1038</v>
      </c>
      <c r="K1030" s="123">
        <f>IF('表格编辑 '!M1030="","",'表格编辑 '!M1030)</f>
        <v>1470</v>
      </c>
      <c r="L1030" s="123" t="str">
        <f>IF('表格编辑 '!N1030="","",'表格编辑 '!N1030)</f>
        <v/>
      </c>
      <c r="M1030" s="123" t="str">
        <f>IF('表格编辑 '!O1030="","",'表格编辑 '!O1030)</f>
        <v/>
      </c>
      <c r="N1030" s="123" t="str">
        <f>IF('表格编辑 '!P1030="","",'表格编辑 '!P1030)</f>
        <v/>
      </c>
      <c r="O1030" s="123" t="str">
        <f>IF('表格编辑 '!Q1030="","",'表格编辑 '!Q1030)</f>
        <v/>
      </c>
      <c r="P1030" s="123" t="str">
        <f>IF('表格编辑 '!R1030="","",'表格编辑 '!R1030)</f>
        <v/>
      </c>
      <c r="Q1030" s="123">
        <f>IF('表格编辑 '!S1030="","",'表格编辑 '!S1030)</f>
        <v>320</v>
      </c>
      <c r="R1030" s="123" t="str">
        <f>IF('表格编辑 '!T1030="","",'表格编辑 '!T1030)</f>
        <v/>
      </c>
      <c r="S1030" s="123" t="str">
        <f>IF('表格编辑 '!U1030="","",'表格编辑 '!U1030)</f>
        <v/>
      </c>
      <c r="T1030" s="123" t="str">
        <f>IF('表格编辑 '!V1030="","",'表格编辑 '!V1030)</f>
        <v/>
      </c>
      <c r="U1030" s="123" t="str">
        <f>IF('表格编辑 '!W1030="","",'表格编辑 '!W1030)</f>
        <v/>
      </c>
      <c r="V1030" s="123" t="str">
        <f>IF('表格编辑 '!X1030="","",'表格编辑 '!X1030)</f>
        <v/>
      </c>
      <c r="W1030" s="123" t="str">
        <f>IF('表格编辑 '!Y1030="","",'表格编辑 '!Y1030)</f>
        <v/>
      </c>
      <c r="X1030" s="123" t="str">
        <f>IF('表格编辑 '!Z1030="","",'表格编辑 '!Z1030)</f>
        <v/>
      </c>
      <c r="Y1030" s="123" t="str">
        <f>IF('表格编辑 '!AA1030="","",'表格编辑 '!AA1030)</f>
        <v/>
      </c>
      <c r="Z1030" s="123" t="str">
        <f>IF('表格编辑 '!AB1030="","",'表格编辑 '!AB1030)</f>
        <v/>
      </c>
      <c r="AA1030" s="123" t="str">
        <f>IF('表格编辑 '!AC1030="","",'表格编辑 '!AC1030)</f>
        <v/>
      </c>
      <c r="AB1030" s="123" t="str">
        <f>IF('表格编辑 '!AD1030="","",'表格编辑 '!AD1030)</f>
        <v/>
      </c>
      <c r="AC1030" s="123" t="str">
        <f>IF('表格编辑 '!AE1030="","",'表格编辑 '!AE1030)</f>
        <v/>
      </c>
      <c r="AD1030" s="123">
        <f>IF('表格编辑 '!AF1030="","",'表格编辑 '!AF1030)</f>
        <v>140617</v>
      </c>
    </row>
    <row r="1031" spans="1:30">
      <c r="A1031" s="123">
        <f>IF('表格编辑 '!A1031="","",'表格编辑 '!A1031)</f>
        <v>40618</v>
      </c>
      <c r="B1031" s="123">
        <f>IF('表格编辑 '!B1031="","",'表格编辑 '!B1031)</f>
        <v>50016</v>
      </c>
      <c r="C1031" s="123">
        <f>IF('表格编辑 '!E1031="","",'表格编辑 '!E1031)</f>
        <v>49</v>
      </c>
      <c r="D1031" s="123" t="str">
        <f>IF('表格编辑 '!F1031="","",'表格编辑 '!F1031)</f>
        <v>AI_born_event(RECEIVER, ARG0, ARG1, ARG2, ARG3,ARG4)</v>
      </c>
      <c r="E1031" s="123" t="str">
        <f>IF('表格编辑 '!G1031="","",'表格编辑 '!G1031)</f>
        <v>AI_update_event(RECEIVER, ARG0, ARG1, ARG2, ARG3,ARG4)</v>
      </c>
      <c r="F1031" s="123" t="str">
        <f>IF('表格编辑 '!H1031="","",'表格编辑 '!H1031)</f>
        <v/>
      </c>
      <c r="G1031" s="123" t="str">
        <f>IF('表格编辑 '!I1031="","",'表格编辑 '!I1031)</f>
        <v/>
      </c>
      <c r="H1031" s="123" t="str">
        <f>IF('表格编辑 '!J1031="","",'表格编辑 '!J1031)</f>
        <v>test_deadth_event(RECEIVER, ARG0, ARG1, ARG2, ARG3,ARG4)</v>
      </c>
      <c r="I1031" s="123">
        <f>IF('表格编辑 '!K1031="","",'表格编辑 '!K1031)</f>
        <v>1</v>
      </c>
      <c r="J1031" s="123">
        <f>IF('表格编辑 '!L1031="","",'表格编辑 '!L1031)</f>
        <v>2610</v>
      </c>
      <c r="K1031" s="123">
        <f>IF('表格编辑 '!M1031="","",'表格编辑 '!M1031)</f>
        <v>1470</v>
      </c>
      <c r="L1031" s="123" t="str">
        <f>IF('表格编辑 '!N1031="","",'表格编辑 '!N1031)</f>
        <v/>
      </c>
      <c r="M1031" s="123" t="str">
        <f>IF('表格编辑 '!O1031="","",'表格编辑 '!O1031)</f>
        <v/>
      </c>
      <c r="N1031" s="123" t="str">
        <f>IF('表格编辑 '!P1031="","",'表格编辑 '!P1031)</f>
        <v/>
      </c>
      <c r="O1031" s="123" t="str">
        <f>IF('表格编辑 '!Q1031="","",'表格编辑 '!Q1031)</f>
        <v/>
      </c>
      <c r="P1031" s="123" t="str">
        <f>IF('表格编辑 '!R1031="","",'表格编辑 '!R1031)</f>
        <v/>
      </c>
      <c r="Q1031" s="123">
        <f>IF('表格编辑 '!S1031="","",'表格编辑 '!S1031)</f>
        <v>320</v>
      </c>
      <c r="R1031" s="123" t="str">
        <f>IF('表格编辑 '!T1031="","",'表格编辑 '!T1031)</f>
        <v/>
      </c>
      <c r="S1031" s="123" t="str">
        <f>IF('表格编辑 '!U1031="","",'表格编辑 '!U1031)</f>
        <v/>
      </c>
      <c r="T1031" s="123" t="str">
        <f>IF('表格编辑 '!V1031="","",'表格编辑 '!V1031)</f>
        <v/>
      </c>
      <c r="U1031" s="123" t="str">
        <f>IF('表格编辑 '!W1031="","",'表格编辑 '!W1031)</f>
        <v/>
      </c>
      <c r="V1031" s="123" t="str">
        <f>IF('表格编辑 '!X1031="","",'表格编辑 '!X1031)</f>
        <v/>
      </c>
      <c r="W1031" s="123" t="str">
        <f>IF('表格编辑 '!Y1031="","",'表格编辑 '!Y1031)</f>
        <v/>
      </c>
      <c r="X1031" s="123" t="str">
        <f>IF('表格编辑 '!Z1031="","",'表格编辑 '!Z1031)</f>
        <v/>
      </c>
      <c r="Y1031" s="123" t="str">
        <f>IF('表格编辑 '!AA1031="","",'表格编辑 '!AA1031)</f>
        <v/>
      </c>
      <c r="Z1031" s="123" t="str">
        <f>IF('表格编辑 '!AB1031="","",'表格编辑 '!AB1031)</f>
        <v/>
      </c>
      <c r="AA1031" s="123" t="str">
        <f>IF('表格编辑 '!AC1031="","",'表格编辑 '!AC1031)</f>
        <v/>
      </c>
      <c r="AB1031" s="123" t="str">
        <f>IF('表格编辑 '!AD1031="","",'表格编辑 '!AD1031)</f>
        <v/>
      </c>
      <c r="AC1031" s="123" t="str">
        <f>IF('表格编辑 '!AE1031="","",'表格编辑 '!AE1031)</f>
        <v/>
      </c>
      <c r="AD1031" s="123">
        <f>IF('表格编辑 '!AF1031="","",'表格编辑 '!AF1031)</f>
        <v>140618</v>
      </c>
    </row>
    <row r="1032" spans="1:30">
      <c r="A1032" s="123">
        <f>IF('表格编辑 '!A1032="","",'表格编辑 '!A1032)</f>
        <v>40619</v>
      </c>
      <c r="B1032" s="123">
        <f>IF('表格编辑 '!B1032="","",'表格编辑 '!B1032)</f>
        <v>50133</v>
      </c>
      <c r="C1032" s="123">
        <f>IF('表格编辑 '!E1032="","",'表格编辑 '!E1032)</f>
        <v>49</v>
      </c>
      <c r="D1032" s="123" t="str">
        <f>IF('表格编辑 '!F1032="","",'表格编辑 '!F1032)</f>
        <v>AI_born_event(RECEIVER, ARG0, ARG1, ARG2, ARG3,ARG4)</v>
      </c>
      <c r="E1032" s="123" t="str">
        <f>IF('表格编辑 '!G1032="","",'表格编辑 '!G1032)</f>
        <v>AI_update_event(RECEIVER, ARG0, ARG1, ARG2, ARG3,ARG4)</v>
      </c>
      <c r="F1032" s="123" t="str">
        <f>IF('表格编辑 '!H1032="","",'表格编辑 '!H1032)</f>
        <v/>
      </c>
      <c r="G1032" s="123" t="str">
        <f>IF('表格编辑 '!I1032="","",'表格编辑 '!I1032)</f>
        <v/>
      </c>
      <c r="H1032" s="123" t="str">
        <f>IF('表格编辑 '!J1032="","",'表格编辑 '!J1032)</f>
        <v>test_deadth_event(RECEIVER, ARG0, ARG1, ARG2, ARG3,ARG4)</v>
      </c>
      <c r="I1032" s="123">
        <f>IF('表格编辑 '!K1032="","",'表格编辑 '!K1032)</f>
        <v>1</v>
      </c>
      <c r="J1032" s="123">
        <f>IF('表格编辑 '!L1032="","",'表格编辑 '!L1032)</f>
        <v>990</v>
      </c>
      <c r="K1032" s="123">
        <f>IF('表格编辑 '!M1032="","",'表格编辑 '!M1032)</f>
        <v>1470</v>
      </c>
      <c r="L1032" s="123" t="str">
        <f>IF('表格编辑 '!N1032="","",'表格编辑 '!N1032)</f>
        <v/>
      </c>
      <c r="M1032" s="123" t="str">
        <f>IF('表格编辑 '!O1032="","",'表格编辑 '!O1032)</f>
        <v/>
      </c>
      <c r="N1032" s="123" t="str">
        <f>IF('表格编辑 '!P1032="","",'表格编辑 '!P1032)</f>
        <v/>
      </c>
      <c r="O1032" s="123" t="str">
        <f>IF('表格编辑 '!Q1032="","",'表格编辑 '!Q1032)</f>
        <v/>
      </c>
      <c r="P1032" s="123" t="str">
        <f>IF('表格编辑 '!R1032="","",'表格编辑 '!R1032)</f>
        <v/>
      </c>
      <c r="Q1032" s="123">
        <f>IF('表格编辑 '!S1032="","",'表格编辑 '!S1032)</f>
        <v>320</v>
      </c>
      <c r="R1032" s="123" t="str">
        <f>IF('表格编辑 '!T1032="","",'表格编辑 '!T1032)</f>
        <v/>
      </c>
      <c r="S1032" s="123" t="str">
        <f>IF('表格编辑 '!U1032="","",'表格编辑 '!U1032)</f>
        <v/>
      </c>
      <c r="T1032" s="123" t="str">
        <f>IF('表格编辑 '!V1032="","",'表格编辑 '!V1032)</f>
        <v/>
      </c>
      <c r="U1032" s="123" t="str">
        <f>IF('表格编辑 '!W1032="","",'表格编辑 '!W1032)</f>
        <v/>
      </c>
      <c r="V1032" s="123" t="str">
        <f>IF('表格编辑 '!X1032="","",'表格编辑 '!X1032)</f>
        <v/>
      </c>
      <c r="W1032" s="123" t="str">
        <f>IF('表格编辑 '!Y1032="","",'表格编辑 '!Y1032)</f>
        <v/>
      </c>
      <c r="X1032" s="123" t="str">
        <f>IF('表格编辑 '!Z1032="","",'表格编辑 '!Z1032)</f>
        <v/>
      </c>
      <c r="Y1032" s="123" t="str">
        <f>IF('表格编辑 '!AA1032="","",'表格编辑 '!AA1032)</f>
        <v/>
      </c>
      <c r="Z1032" s="123" t="str">
        <f>IF('表格编辑 '!AB1032="","",'表格编辑 '!AB1032)</f>
        <v/>
      </c>
      <c r="AA1032" s="123" t="str">
        <f>IF('表格编辑 '!AC1032="","",'表格编辑 '!AC1032)</f>
        <v/>
      </c>
      <c r="AB1032" s="123" t="str">
        <f>IF('表格编辑 '!AD1032="","",'表格编辑 '!AD1032)</f>
        <v/>
      </c>
      <c r="AC1032" s="123" t="str">
        <f>IF('表格编辑 '!AE1032="","",'表格编辑 '!AE1032)</f>
        <v/>
      </c>
      <c r="AD1032" s="123">
        <f>IF('表格编辑 '!AF1032="","",'表格编辑 '!AF1032)</f>
        <v>140619</v>
      </c>
    </row>
    <row r="1033" spans="1:30">
      <c r="A1033" s="123">
        <f>IF('表格编辑 '!A1033="","",'表格编辑 '!A1033)</f>
        <v>40620</v>
      </c>
      <c r="B1033" s="123">
        <f>IF('表格编辑 '!B1033="","",'表格编辑 '!B1033)</f>
        <v>50058</v>
      </c>
      <c r="C1033" s="123">
        <f>IF('表格编辑 '!E1033="","",'表格编辑 '!E1033)</f>
        <v>49</v>
      </c>
      <c r="D1033" s="123" t="str">
        <f>IF('表格编辑 '!F1033="","",'表格编辑 '!F1033)</f>
        <v>AI_born_event(RECEIVER, ARG0, ARG1, ARG2, ARG3,ARG4)</v>
      </c>
      <c r="E1033" s="123" t="str">
        <f>IF('表格编辑 '!G1033="","",'表格编辑 '!G1033)</f>
        <v>AI_update_event(RECEIVER, ARG0, ARG1, ARG2, ARG3,ARG4)</v>
      </c>
      <c r="F1033" s="123" t="str">
        <f>IF('表格编辑 '!H1033="","",'表格编辑 '!H1033)</f>
        <v/>
      </c>
      <c r="G1033" s="123" t="str">
        <f>IF('表格编辑 '!I1033="","",'表格编辑 '!I1033)</f>
        <v/>
      </c>
      <c r="H1033" s="123" t="str">
        <f>IF('表格编辑 '!J1033="","",'表格编辑 '!J1033)</f>
        <v>test_deadth_event(RECEIVER, ARG0, ARG1, ARG2, ARG3,ARG4)</v>
      </c>
      <c r="I1033" s="123">
        <f>IF('表格编辑 '!K1033="","",'表格编辑 '!K1033)</f>
        <v>1</v>
      </c>
      <c r="J1033" s="123">
        <f>IF('表格编辑 '!L1033="","",'表格编辑 '!L1033)</f>
        <v>2356</v>
      </c>
      <c r="K1033" s="123">
        <f>IF('表格编辑 '!M1033="","",'表格编辑 '!M1033)</f>
        <v>1470</v>
      </c>
      <c r="L1033" s="123" t="str">
        <f>IF('表格编辑 '!N1033="","",'表格编辑 '!N1033)</f>
        <v/>
      </c>
      <c r="M1033" s="123" t="str">
        <f>IF('表格编辑 '!O1033="","",'表格编辑 '!O1033)</f>
        <v/>
      </c>
      <c r="N1033" s="123" t="str">
        <f>IF('表格编辑 '!P1033="","",'表格编辑 '!P1033)</f>
        <v/>
      </c>
      <c r="O1033" s="123" t="str">
        <f>IF('表格编辑 '!Q1033="","",'表格编辑 '!Q1033)</f>
        <v/>
      </c>
      <c r="P1033" s="123" t="str">
        <f>IF('表格编辑 '!R1033="","",'表格编辑 '!R1033)</f>
        <v/>
      </c>
      <c r="Q1033" s="123">
        <f>IF('表格编辑 '!S1033="","",'表格编辑 '!S1033)</f>
        <v>320</v>
      </c>
      <c r="R1033" s="123" t="str">
        <f>IF('表格编辑 '!T1033="","",'表格编辑 '!T1033)</f>
        <v/>
      </c>
      <c r="S1033" s="123" t="str">
        <f>IF('表格编辑 '!U1033="","",'表格编辑 '!U1033)</f>
        <v/>
      </c>
      <c r="T1033" s="123" t="str">
        <f>IF('表格编辑 '!V1033="","",'表格编辑 '!V1033)</f>
        <v/>
      </c>
      <c r="U1033" s="123" t="str">
        <f>IF('表格编辑 '!W1033="","",'表格编辑 '!W1033)</f>
        <v/>
      </c>
      <c r="V1033" s="123" t="str">
        <f>IF('表格编辑 '!X1033="","",'表格编辑 '!X1033)</f>
        <v/>
      </c>
      <c r="W1033" s="123" t="str">
        <f>IF('表格编辑 '!Y1033="","",'表格编辑 '!Y1033)</f>
        <v/>
      </c>
      <c r="X1033" s="123" t="str">
        <f>IF('表格编辑 '!Z1033="","",'表格编辑 '!Z1033)</f>
        <v/>
      </c>
      <c r="Y1033" s="123" t="str">
        <f>IF('表格编辑 '!AA1033="","",'表格编辑 '!AA1033)</f>
        <v/>
      </c>
      <c r="Z1033" s="123" t="str">
        <f>IF('表格编辑 '!AB1033="","",'表格编辑 '!AB1033)</f>
        <v/>
      </c>
      <c r="AA1033" s="123" t="str">
        <f>IF('表格编辑 '!AC1033="","",'表格编辑 '!AC1033)</f>
        <v/>
      </c>
      <c r="AB1033" s="123" t="str">
        <f>IF('表格编辑 '!AD1033="","",'表格编辑 '!AD1033)</f>
        <v/>
      </c>
      <c r="AC1033" s="123" t="str">
        <f>IF('表格编辑 '!AE1033="","",'表格编辑 '!AE1033)</f>
        <v/>
      </c>
      <c r="AD1033" s="123">
        <f>IF('表格编辑 '!AF1033="","",'表格编辑 '!AF1033)</f>
        <v>140620</v>
      </c>
    </row>
    <row r="1034" spans="1:30">
      <c r="A1034" s="123">
        <f>IF('表格编辑 '!A1034="","",'表格编辑 '!A1034)</f>
        <v>40621</v>
      </c>
      <c r="B1034" s="123">
        <f>IF('表格编辑 '!B1034="","",'表格编辑 '!B1034)</f>
        <v>50111</v>
      </c>
      <c r="C1034" s="123">
        <f>IF('表格编辑 '!E1034="","",'表格编辑 '!E1034)</f>
        <v>49</v>
      </c>
      <c r="D1034" s="123" t="str">
        <f>IF('表格编辑 '!F1034="","",'表格编辑 '!F1034)</f>
        <v>AI_born_event(RECEIVER, ARG0, ARG1, ARG2, ARG3,ARG4)</v>
      </c>
      <c r="E1034" s="123" t="str">
        <f>IF('表格编辑 '!G1034="","",'表格编辑 '!G1034)</f>
        <v>AI_update_event(RECEIVER, ARG0, ARG1, ARG2, ARG3,ARG4)</v>
      </c>
      <c r="F1034" s="123" t="str">
        <f>IF('表格编辑 '!H1034="","",'表格编辑 '!H1034)</f>
        <v/>
      </c>
      <c r="G1034" s="123" t="str">
        <f>IF('表格编辑 '!I1034="","",'表格编辑 '!I1034)</f>
        <v/>
      </c>
      <c r="H1034" s="123" t="str">
        <f>IF('表格编辑 '!J1034="","",'表格编辑 '!J1034)</f>
        <v>test_deadth_event(RECEIVER, ARG0, ARG1, ARG2, ARG3,ARG4)</v>
      </c>
      <c r="I1034" s="123">
        <f>IF('表格编辑 '!K1034="","",'表格编辑 '!K1034)</f>
        <v>1</v>
      </c>
      <c r="J1034" s="123">
        <f>IF('表格编辑 '!L1034="","",'表格编辑 '!L1034)</f>
        <v>1908</v>
      </c>
      <c r="K1034" s="123">
        <f>IF('表格编辑 '!M1034="","",'表格编辑 '!M1034)</f>
        <v>1470</v>
      </c>
      <c r="L1034" s="123" t="str">
        <f>IF('表格编辑 '!N1034="","",'表格编辑 '!N1034)</f>
        <v/>
      </c>
      <c r="M1034" s="123" t="str">
        <f>IF('表格编辑 '!O1034="","",'表格编辑 '!O1034)</f>
        <v/>
      </c>
      <c r="N1034" s="123" t="str">
        <f>IF('表格编辑 '!P1034="","",'表格编辑 '!P1034)</f>
        <v/>
      </c>
      <c r="O1034" s="123" t="str">
        <f>IF('表格编辑 '!Q1034="","",'表格编辑 '!Q1034)</f>
        <v/>
      </c>
      <c r="P1034" s="123" t="str">
        <f>IF('表格编辑 '!R1034="","",'表格编辑 '!R1034)</f>
        <v/>
      </c>
      <c r="Q1034" s="123">
        <f>IF('表格编辑 '!S1034="","",'表格编辑 '!S1034)</f>
        <v>320</v>
      </c>
      <c r="R1034" s="123" t="str">
        <f>IF('表格编辑 '!T1034="","",'表格编辑 '!T1034)</f>
        <v/>
      </c>
      <c r="S1034" s="123" t="str">
        <f>IF('表格编辑 '!U1034="","",'表格编辑 '!U1034)</f>
        <v/>
      </c>
      <c r="T1034" s="123" t="str">
        <f>IF('表格编辑 '!V1034="","",'表格编辑 '!V1034)</f>
        <v/>
      </c>
      <c r="U1034" s="123" t="str">
        <f>IF('表格编辑 '!W1034="","",'表格编辑 '!W1034)</f>
        <v/>
      </c>
      <c r="V1034" s="123" t="str">
        <f>IF('表格编辑 '!X1034="","",'表格编辑 '!X1034)</f>
        <v/>
      </c>
      <c r="W1034" s="123" t="str">
        <f>IF('表格编辑 '!Y1034="","",'表格编辑 '!Y1034)</f>
        <v/>
      </c>
      <c r="X1034" s="123" t="str">
        <f>IF('表格编辑 '!Z1034="","",'表格编辑 '!Z1034)</f>
        <v/>
      </c>
      <c r="Y1034" s="123" t="str">
        <f>IF('表格编辑 '!AA1034="","",'表格编辑 '!AA1034)</f>
        <v/>
      </c>
      <c r="Z1034" s="123" t="str">
        <f>IF('表格编辑 '!AB1034="","",'表格编辑 '!AB1034)</f>
        <v/>
      </c>
      <c r="AA1034" s="123" t="str">
        <f>IF('表格编辑 '!AC1034="","",'表格编辑 '!AC1034)</f>
        <v/>
      </c>
      <c r="AB1034" s="123" t="str">
        <f>IF('表格编辑 '!AD1034="","",'表格编辑 '!AD1034)</f>
        <v/>
      </c>
      <c r="AC1034" s="123" t="str">
        <f>IF('表格编辑 '!AE1034="","",'表格编辑 '!AE1034)</f>
        <v/>
      </c>
      <c r="AD1034" s="123">
        <f>IF('表格编辑 '!AF1034="","",'表格编辑 '!AF1034)</f>
        <v>140621</v>
      </c>
    </row>
    <row r="1035" spans="1:30">
      <c r="A1035" s="123">
        <f>IF('表格编辑 '!A1035="","",'表格编辑 '!A1035)</f>
        <v>40622</v>
      </c>
      <c r="B1035" s="123">
        <f>IF('表格编辑 '!B1035="","",'表格编辑 '!B1035)</f>
        <v>50014</v>
      </c>
      <c r="C1035" s="123">
        <f>IF('表格编辑 '!E1035="","",'表格编辑 '!E1035)</f>
        <v>49</v>
      </c>
      <c r="D1035" s="123" t="str">
        <f>IF('表格编辑 '!F1035="","",'表格编辑 '!F1035)</f>
        <v>AI_born_event(RECEIVER, ARG0, ARG1, ARG2, ARG3,ARG4)</v>
      </c>
      <c r="E1035" s="123" t="str">
        <f>IF('表格编辑 '!G1035="","",'表格编辑 '!G1035)</f>
        <v>AI_update_event(RECEIVER, ARG0, ARG1, ARG2, ARG3,ARG4)</v>
      </c>
      <c r="F1035" s="123" t="str">
        <f>IF('表格编辑 '!H1035="","",'表格编辑 '!H1035)</f>
        <v/>
      </c>
      <c r="G1035" s="123" t="str">
        <f>IF('表格编辑 '!I1035="","",'表格编辑 '!I1035)</f>
        <v/>
      </c>
      <c r="H1035" s="123" t="str">
        <f>IF('表格编辑 '!J1035="","",'表格编辑 '!J1035)</f>
        <v>test_deadth_event(RECEIVER, ARG0, ARG1, ARG2, ARG3,ARG4)</v>
      </c>
      <c r="I1035" s="123">
        <f>IF('表格编辑 '!K1035="","",'表格编辑 '!K1035)</f>
        <v>1</v>
      </c>
      <c r="J1035" s="123">
        <f>IF('表格编辑 '!L1035="","",'表格编辑 '!L1035)</f>
        <v>2394</v>
      </c>
      <c r="K1035" s="123">
        <f>IF('表格编辑 '!M1035="","",'表格编辑 '!M1035)</f>
        <v>1470</v>
      </c>
      <c r="L1035" s="123" t="str">
        <f>IF('表格编辑 '!N1035="","",'表格编辑 '!N1035)</f>
        <v/>
      </c>
      <c r="M1035" s="123" t="str">
        <f>IF('表格编辑 '!O1035="","",'表格编辑 '!O1035)</f>
        <v/>
      </c>
      <c r="N1035" s="123" t="str">
        <f>IF('表格编辑 '!P1035="","",'表格编辑 '!P1035)</f>
        <v/>
      </c>
      <c r="O1035" s="123" t="str">
        <f>IF('表格编辑 '!Q1035="","",'表格编辑 '!Q1035)</f>
        <v/>
      </c>
      <c r="P1035" s="123" t="str">
        <f>IF('表格编辑 '!R1035="","",'表格编辑 '!R1035)</f>
        <v/>
      </c>
      <c r="Q1035" s="123">
        <f>IF('表格编辑 '!S1035="","",'表格编辑 '!S1035)</f>
        <v>320</v>
      </c>
      <c r="R1035" s="123" t="str">
        <f>IF('表格编辑 '!T1035="","",'表格编辑 '!T1035)</f>
        <v/>
      </c>
      <c r="S1035" s="123" t="str">
        <f>IF('表格编辑 '!U1035="","",'表格编辑 '!U1035)</f>
        <v/>
      </c>
      <c r="T1035" s="123" t="str">
        <f>IF('表格编辑 '!V1035="","",'表格编辑 '!V1035)</f>
        <v/>
      </c>
      <c r="U1035" s="123" t="str">
        <f>IF('表格编辑 '!W1035="","",'表格编辑 '!W1035)</f>
        <v/>
      </c>
      <c r="V1035" s="123" t="str">
        <f>IF('表格编辑 '!X1035="","",'表格编辑 '!X1035)</f>
        <v/>
      </c>
      <c r="W1035" s="123" t="str">
        <f>IF('表格编辑 '!Y1035="","",'表格编辑 '!Y1035)</f>
        <v/>
      </c>
      <c r="X1035" s="123" t="str">
        <f>IF('表格编辑 '!Z1035="","",'表格编辑 '!Z1035)</f>
        <v/>
      </c>
      <c r="Y1035" s="123" t="str">
        <f>IF('表格编辑 '!AA1035="","",'表格编辑 '!AA1035)</f>
        <v/>
      </c>
      <c r="Z1035" s="123" t="str">
        <f>IF('表格编辑 '!AB1035="","",'表格编辑 '!AB1035)</f>
        <v/>
      </c>
      <c r="AA1035" s="123" t="str">
        <f>IF('表格编辑 '!AC1035="","",'表格编辑 '!AC1035)</f>
        <v/>
      </c>
      <c r="AB1035" s="123" t="str">
        <f>IF('表格编辑 '!AD1035="","",'表格编辑 '!AD1035)</f>
        <v/>
      </c>
      <c r="AC1035" s="123" t="str">
        <f>IF('表格编辑 '!AE1035="","",'表格编辑 '!AE1035)</f>
        <v/>
      </c>
      <c r="AD1035" s="123">
        <f>IF('表格编辑 '!AF1035="","",'表格编辑 '!AF1035)</f>
        <v>140622</v>
      </c>
    </row>
    <row r="1036" spans="1:30">
      <c r="A1036" s="123">
        <f>IF('表格编辑 '!A1036="","",'表格编辑 '!A1036)</f>
        <v>40623</v>
      </c>
      <c r="B1036" s="123">
        <f>IF('表格编辑 '!B1036="","",'表格编辑 '!B1036)</f>
        <v>50023</v>
      </c>
      <c r="C1036" s="123">
        <f>IF('表格编辑 '!E1036="","",'表格编辑 '!E1036)</f>
        <v>49</v>
      </c>
      <c r="D1036" s="123" t="str">
        <f>IF('表格编辑 '!F1036="","",'表格编辑 '!F1036)</f>
        <v>AI_born_event(RECEIVER, ARG0, ARG1, ARG2, ARG3,ARG4)</v>
      </c>
      <c r="E1036" s="123" t="str">
        <f>IF('表格编辑 '!G1036="","",'表格编辑 '!G1036)</f>
        <v>AI_update_event(RECEIVER, ARG0, ARG1, ARG2, ARG3,ARG4)</v>
      </c>
      <c r="F1036" s="123" t="str">
        <f>IF('表格编辑 '!H1036="","",'表格编辑 '!H1036)</f>
        <v/>
      </c>
      <c r="G1036" s="123" t="str">
        <f>IF('表格编辑 '!I1036="","",'表格编辑 '!I1036)</f>
        <v/>
      </c>
      <c r="H1036" s="123" t="str">
        <f>IF('表格编辑 '!J1036="","",'表格编辑 '!J1036)</f>
        <v>test_deadth_event(RECEIVER, ARG0, ARG1, ARG2, ARG3,ARG4)</v>
      </c>
      <c r="I1036" s="123">
        <f>IF('表格编辑 '!K1036="","",'表格编辑 '!K1036)</f>
        <v>1</v>
      </c>
      <c r="J1036" s="123">
        <f>IF('表格编辑 '!L1036="","",'表格编辑 '!L1036)</f>
        <v>2692</v>
      </c>
      <c r="K1036" s="123">
        <f>IF('表格编辑 '!M1036="","",'表格编辑 '!M1036)</f>
        <v>1470</v>
      </c>
      <c r="L1036" s="123" t="str">
        <f>IF('表格编辑 '!N1036="","",'表格编辑 '!N1036)</f>
        <v/>
      </c>
      <c r="M1036" s="123" t="str">
        <f>IF('表格编辑 '!O1036="","",'表格编辑 '!O1036)</f>
        <v/>
      </c>
      <c r="N1036" s="123" t="str">
        <f>IF('表格编辑 '!P1036="","",'表格编辑 '!P1036)</f>
        <v/>
      </c>
      <c r="O1036" s="123" t="str">
        <f>IF('表格编辑 '!Q1036="","",'表格编辑 '!Q1036)</f>
        <v/>
      </c>
      <c r="P1036" s="123" t="str">
        <f>IF('表格编辑 '!R1036="","",'表格编辑 '!R1036)</f>
        <v/>
      </c>
      <c r="Q1036" s="123">
        <f>IF('表格编辑 '!S1036="","",'表格编辑 '!S1036)</f>
        <v>320</v>
      </c>
      <c r="R1036" s="123" t="str">
        <f>IF('表格编辑 '!T1036="","",'表格编辑 '!T1036)</f>
        <v/>
      </c>
      <c r="S1036" s="123" t="str">
        <f>IF('表格编辑 '!U1036="","",'表格编辑 '!U1036)</f>
        <v/>
      </c>
      <c r="T1036" s="123" t="str">
        <f>IF('表格编辑 '!V1036="","",'表格编辑 '!V1036)</f>
        <v/>
      </c>
      <c r="U1036" s="123" t="str">
        <f>IF('表格编辑 '!W1036="","",'表格编辑 '!W1036)</f>
        <v/>
      </c>
      <c r="V1036" s="123" t="str">
        <f>IF('表格编辑 '!X1036="","",'表格编辑 '!X1036)</f>
        <v/>
      </c>
      <c r="W1036" s="123" t="str">
        <f>IF('表格编辑 '!Y1036="","",'表格编辑 '!Y1036)</f>
        <v/>
      </c>
      <c r="X1036" s="123" t="str">
        <f>IF('表格编辑 '!Z1036="","",'表格编辑 '!Z1036)</f>
        <v/>
      </c>
      <c r="Y1036" s="123" t="str">
        <f>IF('表格编辑 '!AA1036="","",'表格编辑 '!AA1036)</f>
        <v/>
      </c>
      <c r="Z1036" s="123" t="str">
        <f>IF('表格编辑 '!AB1036="","",'表格编辑 '!AB1036)</f>
        <v/>
      </c>
      <c r="AA1036" s="123" t="str">
        <f>IF('表格编辑 '!AC1036="","",'表格编辑 '!AC1036)</f>
        <v/>
      </c>
      <c r="AB1036" s="123" t="str">
        <f>IF('表格编辑 '!AD1036="","",'表格编辑 '!AD1036)</f>
        <v/>
      </c>
      <c r="AC1036" s="123" t="str">
        <f>IF('表格编辑 '!AE1036="","",'表格编辑 '!AE1036)</f>
        <v/>
      </c>
      <c r="AD1036" s="123">
        <f>IF('表格编辑 '!AF1036="","",'表格编辑 '!AF1036)</f>
        <v>140623</v>
      </c>
    </row>
    <row r="1037" spans="1:30">
      <c r="A1037" s="123">
        <f>IF('表格编辑 '!A1037="","",'表格编辑 '!A1037)</f>
        <v>40624</v>
      </c>
      <c r="B1037" s="123">
        <f>IF('表格编辑 '!B1037="","",'表格编辑 '!B1037)</f>
        <v>50015</v>
      </c>
      <c r="C1037" s="123">
        <f>IF('表格编辑 '!E1037="","",'表格编辑 '!E1037)</f>
        <v>49</v>
      </c>
      <c r="D1037" s="123" t="str">
        <f>IF('表格编辑 '!F1037="","",'表格编辑 '!F1037)</f>
        <v>AI_born_event(RECEIVER, ARG0, ARG1, ARG2, ARG3,ARG4)</v>
      </c>
      <c r="E1037" s="123" t="str">
        <f>IF('表格编辑 '!G1037="","",'表格编辑 '!G1037)</f>
        <v>AI_update_event(RECEIVER, ARG0, ARG1, ARG2, ARG3,ARG4)</v>
      </c>
      <c r="F1037" s="123" t="str">
        <f>IF('表格编辑 '!H1037="","",'表格编辑 '!H1037)</f>
        <v/>
      </c>
      <c r="G1037" s="123" t="str">
        <f>IF('表格编辑 '!I1037="","",'表格编辑 '!I1037)</f>
        <v/>
      </c>
      <c r="H1037" s="123" t="str">
        <f>IF('表格编辑 '!J1037="","",'表格编辑 '!J1037)</f>
        <v>test_deadth_event(RECEIVER, ARG0, ARG1, ARG2, ARG3,ARG4)</v>
      </c>
      <c r="I1037" s="123">
        <f>IF('表格编辑 '!K1037="","",'表格编辑 '!K1037)</f>
        <v>1</v>
      </c>
      <c r="J1037" s="123">
        <f>IF('表格编辑 '!L1037="","",'表格编辑 '!L1037)</f>
        <v>3088</v>
      </c>
      <c r="K1037" s="123">
        <f>IF('表格编辑 '!M1037="","",'表格编辑 '!M1037)</f>
        <v>1470</v>
      </c>
      <c r="L1037" s="123" t="str">
        <f>IF('表格编辑 '!N1037="","",'表格编辑 '!N1037)</f>
        <v/>
      </c>
      <c r="M1037" s="123" t="str">
        <f>IF('表格编辑 '!O1037="","",'表格编辑 '!O1037)</f>
        <v/>
      </c>
      <c r="N1037" s="123" t="str">
        <f>IF('表格编辑 '!P1037="","",'表格编辑 '!P1037)</f>
        <v/>
      </c>
      <c r="O1037" s="123" t="str">
        <f>IF('表格编辑 '!Q1037="","",'表格编辑 '!Q1037)</f>
        <v/>
      </c>
      <c r="P1037" s="123" t="str">
        <f>IF('表格编辑 '!R1037="","",'表格编辑 '!R1037)</f>
        <v/>
      </c>
      <c r="Q1037" s="123">
        <f>IF('表格编辑 '!S1037="","",'表格编辑 '!S1037)</f>
        <v>320</v>
      </c>
      <c r="R1037" s="123" t="str">
        <f>IF('表格编辑 '!T1037="","",'表格编辑 '!T1037)</f>
        <v/>
      </c>
      <c r="S1037" s="123" t="str">
        <f>IF('表格编辑 '!U1037="","",'表格编辑 '!U1037)</f>
        <v/>
      </c>
      <c r="T1037" s="123" t="str">
        <f>IF('表格编辑 '!V1037="","",'表格编辑 '!V1037)</f>
        <v/>
      </c>
      <c r="U1037" s="123" t="str">
        <f>IF('表格编辑 '!W1037="","",'表格编辑 '!W1037)</f>
        <v/>
      </c>
      <c r="V1037" s="123" t="str">
        <f>IF('表格编辑 '!X1037="","",'表格编辑 '!X1037)</f>
        <v/>
      </c>
      <c r="W1037" s="123" t="str">
        <f>IF('表格编辑 '!Y1037="","",'表格编辑 '!Y1037)</f>
        <v/>
      </c>
      <c r="X1037" s="123" t="str">
        <f>IF('表格编辑 '!Z1037="","",'表格编辑 '!Z1037)</f>
        <v/>
      </c>
      <c r="Y1037" s="123" t="str">
        <f>IF('表格编辑 '!AA1037="","",'表格编辑 '!AA1037)</f>
        <v/>
      </c>
      <c r="Z1037" s="123" t="str">
        <f>IF('表格编辑 '!AB1037="","",'表格编辑 '!AB1037)</f>
        <v/>
      </c>
      <c r="AA1037" s="123" t="str">
        <f>IF('表格编辑 '!AC1037="","",'表格编辑 '!AC1037)</f>
        <v/>
      </c>
      <c r="AB1037" s="123" t="str">
        <f>IF('表格编辑 '!AD1037="","",'表格编辑 '!AD1037)</f>
        <v/>
      </c>
      <c r="AC1037" s="123" t="str">
        <f>IF('表格编辑 '!AE1037="","",'表格编辑 '!AE1037)</f>
        <v/>
      </c>
      <c r="AD1037" s="123">
        <f>IF('表格编辑 '!AF1037="","",'表格编辑 '!AF1037)</f>
        <v>140624</v>
      </c>
    </row>
    <row r="1038" spans="1:30">
      <c r="A1038" s="123">
        <f>IF('表格编辑 '!A1038="","",'表格编辑 '!A1038)</f>
        <v>40625</v>
      </c>
      <c r="B1038" s="123">
        <f>IF('表格编辑 '!B1038="","",'表格编辑 '!B1038)</f>
        <v>50115</v>
      </c>
      <c r="C1038" s="123">
        <f>IF('表格编辑 '!E1038="","",'表格编辑 '!E1038)</f>
        <v>49</v>
      </c>
      <c r="D1038" s="123" t="str">
        <f>IF('表格编辑 '!F1038="","",'表格编辑 '!F1038)</f>
        <v>AI_born_event(RECEIVER, ARG0, ARG1, ARG2, ARG3,ARG4)</v>
      </c>
      <c r="E1038" s="123" t="str">
        <f>IF('表格编辑 '!G1038="","",'表格编辑 '!G1038)</f>
        <v>AI_update_event(RECEIVER, ARG0, ARG1, ARG2, ARG3,ARG4)</v>
      </c>
      <c r="F1038" s="123" t="str">
        <f>IF('表格编辑 '!H1038="","",'表格编辑 '!H1038)</f>
        <v/>
      </c>
      <c r="G1038" s="123" t="str">
        <f>IF('表格编辑 '!I1038="","",'表格编辑 '!I1038)</f>
        <v/>
      </c>
      <c r="H1038" s="123" t="str">
        <f>IF('表格编辑 '!J1038="","",'表格编辑 '!J1038)</f>
        <v>test_deadth_event(RECEIVER, ARG0, ARG1, ARG2, ARG3,ARG4)</v>
      </c>
      <c r="I1038" s="123">
        <f>IF('表格编辑 '!K1038="","",'表格编辑 '!K1038)</f>
        <v>1</v>
      </c>
      <c r="J1038" s="123">
        <f>IF('表格编辑 '!L1038="","",'表格编辑 '!L1038)</f>
        <v>1628</v>
      </c>
      <c r="K1038" s="123">
        <f>IF('表格编辑 '!M1038="","",'表格编辑 '!M1038)</f>
        <v>1470</v>
      </c>
      <c r="L1038" s="123" t="str">
        <f>IF('表格编辑 '!N1038="","",'表格编辑 '!N1038)</f>
        <v/>
      </c>
      <c r="M1038" s="123" t="str">
        <f>IF('表格编辑 '!O1038="","",'表格编辑 '!O1038)</f>
        <v/>
      </c>
      <c r="N1038" s="123" t="str">
        <f>IF('表格编辑 '!P1038="","",'表格编辑 '!P1038)</f>
        <v/>
      </c>
      <c r="O1038" s="123" t="str">
        <f>IF('表格编辑 '!Q1038="","",'表格编辑 '!Q1038)</f>
        <v/>
      </c>
      <c r="P1038" s="123" t="str">
        <f>IF('表格编辑 '!R1038="","",'表格编辑 '!R1038)</f>
        <v/>
      </c>
      <c r="Q1038" s="123">
        <f>IF('表格编辑 '!S1038="","",'表格编辑 '!S1038)</f>
        <v>320</v>
      </c>
      <c r="R1038" s="123" t="str">
        <f>IF('表格编辑 '!T1038="","",'表格编辑 '!T1038)</f>
        <v/>
      </c>
      <c r="S1038" s="123" t="str">
        <f>IF('表格编辑 '!U1038="","",'表格编辑 '!U1038)</f>
        <v/>
      </c>
      <c r="T1038" s="123" t="str">
        <f>IF('表格编辑 '!V1038="","",'表格编辑 '!V1038)</f>
        <v/>
      </c>
      <c r="U1038" s="123" t="str">
        <f>IF('表格编辑 '!W1038="","",'表格编辑 '!W1038)</f>
        <v/>
      </c>
      <c r="V1038" s="123" t="str">
        <f>IF('表格编辑 '!X1038="","",'表格编辑 '!X1038)</f>
        <v/>
      </c>
      <c r="W1038" s="123" t="str">
        <f>IF('表格编辑 '!Y1038="","",'表格编辑 '!Y1038)</f>
        <v/>
      </c>
      <c r="X1038" s="123" t="str">
        <f>IF('表格编辑 '!Z1038="","",'表格编辑 '!Z1038)</f>
        <v/>
      </c>
      <c r="Y1038" s="123" t="str">
        <f>IF('表格编辑 '!AA1038="","",'表格编辑 '!AA1038)</f>
        <v/>
      </c>
      <c r="Z1038" s="123" t="str">
        <f>IF('表格编辑 '!AB1038="","",'表格编辑 '!AB1038)</f>
        <v/>
      </c>
      <c r="AA1038" s="123" t="str">
        <f>IF('表格编辑 '!AC1038="","",'表格编辑 '!AC1038)</f>
        <v/>
      </c>
      <c r="AB1038" s="123" t="str">
        <f>IF('表格编辑 '!AD1038="","",'表格编辑 '!AD1038)</f>
        <v/>
      </c>
      <c r="AC1038" s="123" t="str">
        <f>IF('表格编辑 '!AE1038="","",'表格编辑 '!AE1038)</f>
        <v/>
      </c>
      <c r="AD1038" s="123">
        <f>IF('表格编辑 '!AF1038="","",'表格编辑 '!AF1038)</f>
        <v>140625</v>
      </c>
    </row>
    <row r="1039" spans="1:30">
      <c r="A1039" s="123">
        <f>IF('表格编辑 '!A1039="","",'表格编辑 '!A1039)</f>
        <v>40626</v>
      </c>
      <c r="B1039" s="123">
        <f>IF('表格编辑 '!B1039="","",'表格编辑 '!B1039)</f>
        <v>50152</v>
      </c>
      <c r="C1039" s="123">
        <f>IF('表格编辑 '!E1039="","",'表格编辑 '!E1039)</f>
        <v>49</v>
      </c>
      <c r="D1039" s="123" t="str">
        <f>IF('表格编辑 '!F1039="","",'表格编辑 '!F1039)</f>
        <v>AI_born_event(RECEIVER, ARG0, ARG1, ARG2, ARG3,ARG4)</v>
      </c>
      <c r="E1039" s="123" t="str">
        <f>IF('表格编辑 '!G1039="","",'表格编辑 '!G1039)</f>
        <v>AI_update_event(RECEIVER, ARG0, ARG1, ARG2, ARG3,ARG4)</v>
      </c>
      <c r="F1039" s="123" t="str">
        <f>IF('表格编辑 '!H1039="","",'表格编辑 '!H1039)</f>
        <v/>
      </c>
      <c r="G1039" s="123" t="str">
        <f>IF('表格编辑 '!I1039="","",'表格编辑 '!I1039)</f>
        <v/>
      </c>
      <c r="H1039" s="123" t="str">
        <f>IF('表格编辑 '!J1039="","",'表格编辑 '!J1039)</f>
        <v>test_deadth_event(RECEIVER, ARG0, ARG1, ARG2, ARG3,ARG4)</v>
      </c>
      <c r="I1039" s="123">
        <f>IF('表格编辑 '!K1039="","",'表格编辑 '!K1039)</f>
        <v>1</v>
      </c>
      <c r="J1039" s="123">
        <f>IF('表格编辑 '!L1039="","",'表格编辑 '!L1039)</f>
        <v>1686</v>
      </c>
      <c r="K1039" s="123">
        <f>IF('表格编辑 '!M1039="","",'表格编辑 '!M1039)</f>
        <v>1470</v>
      </c>
      <c r="L1039" s="123" t="str">
        <f>IF('表格编辑 '!N1039="","",'表格编辑 '!N1039)</f>
        <v/>
      </c>
      <c r="M1039" s="123" t="str">
        <f>IF('表格编辑 '!O1039="","",'表格编辑 '!O1039)</f>
        <v/>
      </c>
      <c r="N1039" s="123" t="str">
        <f>IF('表格编辑 '!P1039="","",'表格编辑 '!P1039)</f>
        <v/>
      </c>
      <c r="O1039" s="123" t="str">
        <f>IF('表格编辑 '!Q1039="","",'表格编辑 '!Q1039)</f>
        <v/>
      </c>
      <c r="P1039" s="123" t="str">
        <f>IF('表格编辑 '!R1039="","",'表格编辑 '!R1039)</f>
        <v/>
      </c>
      <c r="Q1039" s="123">
        <f>IF('表格编辑 '!S1039="","",'表格编辑 '!S1039)</f>
        <v>320</v>
      </c>
      <c r="R1039" s="123" t="str">
        <f>IF('表格编辑 '!T1039="","",'表格编辑 '!T1039)</f>
        <v/>
      </c>
      <c r="S1039" s="123" t="str">
        <f>IF('表格编辑 '!U1039="","",'表格编辑 '!U1039)</f>
        <v/>
      </c>
      <c r="T1039" s="123" t="str">
        <f>IF('表格编辑 '!V1039="","",'表格编辑 '!V1039)</f>
        <v/>
      </c>
      <c r="U1039" s="123" t="str">
        <f>IF('表格编辑 '!W1039="","",'表格编辑 '!W1039)</f>
        <v/>
      </c>
      <c r="V1039" s="123" t="str">
        <f>IF('表格编辑 '!X1039="","",'表格编辑 '!X1039)</f>
        <v/>
      </c>
      <c r="W1039" s="123" t="str">
        <f>IF('表格编辑 '!Y1039="","",'表格编辑 '!Y1039)</f>
        <v/>
      </c>
      <c r="X1039" s="123" t="str">
        <f>IF('表格编辑 '!Z1039="","",'表格编辑 '!Z1039)</f>
        <v/>
      </c>
      <c r="Y1039" s="123" t="str">
        <f>IF('表格编辑 '!AA1039="","",'表格编辑 '!AA1039)</f>
        <v/>
      </c>
      <c r="Z1039" s="123" t="str">
        <f>IF('表格编辑 '!AB1039="","",'表格编辑 '!AB1039)</f>
        <v/>
      </c>
      <c r="AA1039" s="123" t="str">
        <f>IF('表格编辑 '!AC1039="","",'表格编辑 '!AC1039)</f>
        <v/>
      </c>
      <c r="AB1039" s="123" t="str">
        <f>IF('表格编辑 '!AD1039="","",'表格编辑 '!AD1039)</f>
        <v/>
      </c>
      <c r="AC1039" s="123" t="str">
        <f>IF('表格编辑 '!AE1039="","",'表格编辑 '!AE1039)</f>
        <v/>
      </c>
      <c r="AD1039" s="123">
        <f>IF('表格编辑 '!AF1039="","",'表格编辑 '!AF1039)</f>
        <v>140626</v>
      </c>
    </row>
    <row r="1040" spans="1:30">
      <c r="A1040" s="123">
        <f>IF('表格编辑 '!A1040="","",'表格编辑 '!A1040)</f>
        <v>40627</v>
      </c>
      <c r="B1040" s="123">
        <f>IF('表格编辑 '!B1040="","",'表格编辑 '!B1040)</f>
        <v>50158</v>
      </c>
      <c r="C1040" s="123">
        <f>IF('表格编辑 '!E1040="","",'表格编辑 '!E1040)</f>
        <v>49</v>
      </c>
      <c r="D1040" s="123" t="str">
        <f>IF('表格编辑 '!F1040="","",'表格编辑 '!F1040)</f>
        <v>AI_born_event(RECEIVER, ARG0, ARG1, ARG2, ARG3,ARG4)</v>
      </c>
      <c r="E1040" s="123" t="str">
        <f>IF('表格编辑 '!G1040="","",'表格编辑 '!G1040)</f>
        <v>AI_update_event(RECEIVER, ARG0, ARG1, ARG2, ARG3,ARG4)</v>
      </c>
      <c r="F1040" s="123" t="str">
        <f>IF('表格编辑 '!H1040="","",'表格编辑 '!H1040)</f>
        <v/>
      </c>
      <c r="G1040" s="123" t="str">
        <f>IF('表格编辑 '!I1040="","",'表格编辑 '!I1040)</f>
        <v/>
      </c>
      <c r="H1040" s="123" t="str">
        <f>IF('表格编辑 '!J1040="","",'表格编辑 '!J1040)</f>
        <v>test_deadth_event(RECEIVER, ARG0, ARG1, ARG2, ARG3,ARG4)</v>
      </c>
      <c r="I1040" s="123">
        <f>IF('表格编辑 '!K1040="","",'表格编辑 '!K1040)</f>
        <v>1</v>
      </c>
      <c r="J1040" s="123">
        <f>IF('表格编辑 '!L1040="","",'表格编辑 '!L1040)</f>
        <v>2742</v>
      </c>
      <c r="K1040" s="123">
        <f>IF('表格编辑 '!M1040="","",'表格编辑 '!M1040)</f>
        <v>1470</v>
      </c>
      <c r="L1040" s="123" t="str">
        <f>IF('表格编辑 '!N1040="","",'表格编辑 '!N1040)</f>
        <v/>
      </c>
      <c r="M1040" s="123" t="str">
        <f>IF('表格编辑 '!O1040="","",'表格编辑 '!O1040)</f>
        <v/>
      </c>
      <c r="N1040" s="123" t="str">
        <f>IF('表格编辑 '!P1040="","",'表格编辑 '!P1040)</f>
        <v/>
      </c>
      <c r="O1040" s="123" t="str">
        <f>IF('表格编辑 '!Q1040="","",'表格编辑 '!Q1040)</f>
        <v/>
      </c>
      <c r="P1040" s="123" t="str">
        <f>IF('表格编辑 '!R1040="","",'表格编辑 '!R1040)</f>
        <v/>
      </c>
      <c r="Q1040" s="123">
        <f>IF('表格编辑 '!S1040="","",'表格编辑 '!S1040)</f>
        <v>320</v>
      </c>
      <c r="R1040" s="123" t="str">
        <f>IF('表格编辑 '!T1040="","",'表格编辑 '!T1040)</f>
        <v/>
      </c>
      <c r="S1040" s="123" t="str">
        <f>IF('表格编辑 '!U1040="","",'表格编辑 '!U1040)</f>
        <v/>
      </c>
      <c r="T1040" s="123" t="str">
        <f>IF('表格编辑 '!V1040="","",'表格编辑 '!V1040)</f>
        <v/>
      </c>
      <c r="U1040" s="123" t="str">
        <f>IF('表格编辑 '!W1040="","",'表格编辑 '!W1040)</f>
        <v/>
      </c>
      <c r="V1040" s="123" t="str">
        <f>IF('表格编辑 '!X1040="","",'表格编辑 '!X1040)</f>
        <v/>
      </c>
      <c r="W1040" s="123" t="str">
        <f>IF('表格编辑 '!Y1040="","",'表格编辑 '!Y1040)</f>
        <v/>
      </c>
      <c r="X1040" s="123" t="str">
        <f>IF('表格编辑 '!Z1040="","",'表格编辑 '!Z1040)</f>
        <v/>
      </c>
      <c r="Y1040" s="123" t="str">
        <f>IF('表格编辑 '!AA1040="","",'表格编辑 '!AA1040)</f>
        <v/>
      </c>
      <c r="Z1040" s="123" t="str">
        <f>IF('表格编辑 '!AB1040="","",'表格编辑 '!AB1040)</f>
        <v/>
      </c>
      <c r="AA1040" s="123" t="str">
        <f>IF('表格编辑 '!AC1040="","",'表格编辑 '!AC1040)</f>
        <v/>
      </c>
      <c r="AB1040" s="123" t="str">
        <f>IF('表格编辑 '!AD1040="","",'表格编辑 '!AD1040)</f>
        <v/>
      </c>
      <c r="AC1040" s="123" t="str">
        <f>IF('表格编辑 '!AE1040="","",'表格编辑 '!AE1040)</f>
        <v/>
      </c>
      <c r="AD1040" s="123">
        <f>IF('表格编辑 '!AF1040="","",'表格编辑 '!AF1040)</f>
        <v>140627</v>
      </c>
    </row>
    <row r="1041" spans="1:30">
      <c r="A1041" s="123">
        <f>IF('表格编辑 '!A1041="","",'表格编辑 '!A1041)</f>
        <v>40628</v>
      </c>
      <c r="B1041" s="123">
        <f>IF('表格编辑 '!B1041="","",'表格编辑 '!B1041)</f>
        <v>50003</v>
      </c>
      <c r="C1041" s="123">
        <f>IF('表格编辑 '!E1041="","",'表格编辑 '!E1041)</f>
        <v>49</v>
      </c>
      <c r="D1041" s="123" t="str">
        <f>IF('表格编辑 '!F1041="","",'表格编辑 '!F1041)</f>
        <v>AI_born_event(RECEIVER, ARG0, ARG1, ARG2, ARG3,ARG4)</v>
      </c>
      <c r="E1041" s="123" t="str">
        <f>IF('表格编辑 '!G1041="","",'表格编辑 '!G1041)</f>
        <v>AI_update_event(RECEIVER, ARG0, ARG1, ARG2, ARG3,ARG4)</v>
      </c>
      <c r="F1041" s="123" t="str">
        <f>IF('表格编辑 '!H1041="","",'表格编辑 '!H1041)</f>
        <v/>
      </c>
      <c r="G1041" s="123" t="str">
        <f>IF('表格编辑 '!I1041="","",'表格编辑 '!I1041)</f>
        <v/>
      </c>
      <c r="H1041" s="123" t="str">
        <f>IF('表格编辑 '!J1041="","",'表格编辑 '!J1041)</f>
        <v>test_deadth_event(RECEIVER, ARG0, ARG1, ARG2, ARG3,ARG4)</v>
      </c>
      <c r="I1041" s="123">
        <f>IF('表格编辑 '!K1041="","",'表格编辑 '!K1041)</f>
        <v>1</v>
      </c>
      <c r="J1041" s="123">
        <f>IF('表格编辑 '!L1041="","",'表格编辑 '!L1041)</f>
        <v>2542</v>
      </c>
      <c r="K1041" s="123">
        <f>IF('表格编辑 '!M1041="","",'表格编辑 '!M1041)</f>
        <v>1470</v>
      </c>
      <c r="L1041" s="123" t="str">
        <f>IF('表格编辑 '!N1041="","",'表格编辑 '!N1041)</f>
        <v/>
      </c>
      <c r="M1041" s="123" t="str">
        <f>IF('表格编辑 '!O1041="","",'表格编辑 '!O1041)</f>
        <v/>
      </c>
      <c r="N1041" s="123" t="str">
        <f>IF('表格编辑 '!P1041="","",'表格编辑 '!P1041)</f>
        <v/>
      </c>
      <c r="O1041" s="123" t="str">
        <f>IF('表格编辑 '!Q1041="","",'表格编辑 '!Q1041)</f>
        <v/>
      </c>
      <c r="P1041" s="123" t="str">
        <f>IF('表格编辑 '!R1041="","",'表格编辑 '!R1041)</f>
        <v/>
      </c>
      <c r="Q1041" s="123">
        <f>IF('表格编辑 '!S1041="","",'表格编辑 '!S1041)</f>
        <v>320</v>
      </c>
      <c r="R1041" s="123" t="str">
        <f>IF('表格编辑 '!T1041="","",'表格编辑 '!T1041)</f>
        <v/>
      </c>
      <c r="S1041" s="123" t="str">
        <f>IF('表格编辑 '!U1041="","",'表格编辑 '!U1041)</f>
        <v/>
      </c>
      <c r="T1041" s="123" t="str">
        <f>IF('表格编辑 '!V1041="","",'表格编辑 '!V1041)</f>
        <v/>
      </c>
      <c r="U1041" s="123" t="str">
        <f>IF('表格编辑 '!W1041="","",'表格编辑 '!W1041)</f>
        <v/>
      </c>
      <c r="V1041" s="123" t="str">
        <f>IF('表格编辑 '!X1041="","",'表格编辑 '!X1041)</f>
        <v/>
      </c>
      <c r="W1041" s="123" t="str">
        <f>IF('表格编辑 '!Y1041="","",'表格编辑 '!Y1041)</f>
        <v/>
      </c>
      <c r="X1041" s="123" t="str">
        <f>IF('表格编辑 '!Z1041="","",'表格编辑 '!Z1041)</f>
        <v/>
      </c>
      <c r="Y1041" s="123" t="str">
        <f>IF('表格编辑 '!AA1041="","",'表格编辑 '!AA1041)</f>
        <v/>
      </c>
      <c r="Z1041" s="123" t="str">
        <f>IF('表格编辑 '!AB1041="","",'表格编辑 '!AB1041)</f>
        <v/>
      </c>
      <c r="AA1041" s="123" t="str">
        <f>IF('表格编辑 '!AC1041="","",'表格编辑 '!AC1041)</f>
        <v/>
      </c>
      <c r="AB1041" s="123" t="str">
        <f>IF('表格编辑 '!AD1041="","",'表格编辑 '!AD1041)</f>
        <v/>
      </c>
      <c r="AC1041" s="123" t="str">
        <f>IF('表格编辑 '!AE1041="","",'表格编辑 '!AE1041)</f>
        <v/>
      </c>
      <c r="AD1041" s="123">
        <f>IF('表格编辑 '!AF1041="","",'表格编辑 '!AF1041)</f>
        <v>140628</v>
      </c>
    </row>
    <row r="1042" spans="1:30">
      <c r="A1042" s="123">
        <f>IF('表格编辑 '!A1042="","",'表格编辑 '!A1042)</f>
        <v>40629</v>
      </c>
      <c r="B1042" s="123">
        <f>IF('表格编辑 '!B1042="","",'表格编辑 '!B1042)</f>
        <v>50119</v>
      </c>
      <c r="C1042" s="123">
        <f>IF('表格编辑 '!E1042="","",'表格编辑 '!E1042)</f>
        <v>49</v>
      </c>
      <c r="D1042" s="123" t="str">
        <f>IF('表格编辑 '!F1042="","",'表格编辑 '!F1042)</f>
        <v>AI_born_event(RECEIVER, ARG0, ARG1, ARG2, ARG3,ARG4)</v>
      </c>
      <c r="E1042" s="123" t="str">
        <f>IF('表格编辑 '!G1042="","",'表格编辑 '!G1042)</f>
        <v>AI_update_event(RECEIVER, ARG0, ARG1, ARG2, ARG3,ARG4)</v>
      </c>
      <c r="F1042" s="123" t="str">
        <f>IF('表格编辑 '!H1042="","",'表格编辑 '!H1042)</f>
        <v/>
      </c>
      <c r="G1042" s="123" t="str">
        <f>IF('表格编辑 '!I1042="","",'表格编辑 '!I1042)</f>
        <v/>
      </c>
      <c r="H1042" s="123" t="str">
        <f>IF('表格编辑 '!J1042="","",'表格编辑 '!J1042)</f>
        <v>test_deadth_event(RECEIVER, ARG0, ARG1, ARG2, ARG3,ARG4)</v>
      </c>
      <c r="I1042" s="123">
        <f>IF('表格编辑 '!K1042="","",'表格编辑 '!K1042)</f>
        <v>1</v>
      </c>
      <c r="J1042" s="123">
        <f>IF('表格编辑 '!L1042="","",'表格编辑 '!L1042)</f>
        <v>2186</v>
      </c>
      <c r="K1042" s="123">
        <f>IF('表格编辑 '!M1042="","",'表格编辑 '!M1042)</f>
        <v>1470</v>
      </c>
      <c r="L1042" s="123" t="str">
        <f>IF('表格编辑 '!N1042="","",'表格编辑 '!N1042)</f>
        <v/>
      </c>
      <c r="M1042" s="123" t="str">
        <f>IF('表格编辑 '!O1042="","",'表格编辑 '!O1042)</f>
        <v/>
      </c>
      <c r="N1042" s="123" t="str">
        <f>IF('表格编辑 '!P1042="","",'表格编辑 '!P1042)</f>
        <v/>
      </c>
      <c r="O1042" s="123" t="str">
        <f>IF('表格编辑 '!Q1042="","",'表格编辑 '!Q1042)</f>
        <v/>
      </c>
      <c r="P1042" s="123" t="str">
        <f>IF('表格编辑 '!R1042="","",'表格编辑 '!R1042)</f>
        <v/>
      </c>
      <c r="Q1042" s="123">
        <f>IF('表格编辑 '!S1042="","",'表格编辑 '!S1042)</f>
        <v>320</v>
      </c>
      <c r="R1042" s="123" t="str">
        <f>IF('表格编辑 '!T1042="","",'表格编辑 '!T1042)</f>
        <v/>
      </c>
      <c r="S1042" s="123" t="str">
        <f>IF('表格编辑 '!U1042="","",'表格编辑 '!U1042)</f>
        <v/>
      </c>
      <c r="T1042" s="123" t="str">
        <f>IF('表格编辑 '!V1042="","",'表格编辑 '!V1042)</f>
        <v/>
      </c>
      <c r="U1042" s="123" t="str">
        <f>IF('表格编辑 '!W1042="","",'表格编辑 '!W1042)</f>
        <v/>
      </c>
      <c r="V1042" s="123" t="str">
        <f>IF('表格编辑 '!X1042="","",'表格编辑 '!X1042)</f>
        <v/>
      </c>
      <c r="W1042" s="123" t="str">
        <f>IF('表格编辑 '!Y1042="","",'表格编辑 '!Y1042)</f>
        <v/>
      </c>
      <c r="X1042" s="123" t="str">
        <f>IF('表格编辑 '!Z1042="","",'表格编辑 '!Z1042)</f>
        <v/>
      </c>
      <c r="Y1042" s="123" t="str">
        <f>IF('表格编辑 '!AA1042="","",'表格编辑 '!AA1042)</f>
        <v/>
      </c>
      <c r="Z1042" s="123" t="str">
        <f>IF('表格编辑 '!AB1042="","",'表格编辑 '!AB1042)</f>
        <v/>
      </c>
      <c r="AA1042" s="123" t="str">
        <f>IF('表格编辑 '!AC1042="","",'表格编辑 '!AC1042)</f>
        <v/>
      </c>
      <c r="AB1042" s="123" t="str">
        <f>IF('表格编辑 '!AD1042="","",'表格编辑 '!AD1042)</f>
        <v/>
      </c>
      <c r="AC1042" s="123" t="str">
        <f>IF('表格编辑 '!AE1042="","",'表格编辑 '!AE1042)</f>
        <v/>
      </c>
      <c r="AD1042" s="123">
        <f>IF('表格编辑 '!AF1042="","",'表格编辑 '!AF1042)</f>
        <v>140629</v>
      </c>
    </row>
    <row r="1043" spans="1:30">
      <c r="A1043" s="123">
        <f>IF('表格编辑 '!A1043="","",'表格编辑 '!A1043)</f>
        <v>40630</v>
      </c>
      <c r="B1043" s="123">
        <f>IF('表格编辑 '!B1043="","",'表格编辑 '!B1043)</f>
        <v>50121</v>
      </c>
      <c r="C1043" s="123">
        <f>IF('表格编辑 '!E1043="","",'表格编辑 '!E1043)</f>
        <v>49</v>
      </c>
      <c r="D1043" s="123" t="str">
        <f>IF('表格编辑 '!F1043="","",'表格编辑 '!F1043)</f>
        <v>AI_born_event(RECEIVER, ARG0, ARG1, ARG2, ARG3,ARG4)</v>
      </c>
      <c r="E1043" s="123" t="str">
        <f>IF('表格编辑 '!G1043="","",'表格编辑 '!G1043)</f>
        <v>AI_update_event(RECEIVER, ARG0, ARG1, ARG2, ARG3,ARG4)</v>
      </c>
      <c r="F1043" s="123" t="str">
        <f>IF('表格编辑 '!H1043="","",'表格编辑 '!H1043)</f>
        <v/>
      </c>
      <c r="G1043" s="123" t="str">
        <f>IF('表格编辑 '!I1043="","",'表格编辑 '!I1043)</f>
        <v/>
      </c>
      <c r="H1043" s="123" t="str">
        <f>IF('表格编辑 '!J1043="","",'表格编辑 '!J1043)</f>
        <v>test_deadth_event(RECEIVER, ARG0, ARG1, ARG2, ARG3,ARG4)</v>
      </c>
      <c r="I1043" s="123">
        <f>IF('表格编辑 '!K1043="","",'表格编辑 '!K1043)</f>
        <v>1</v>
      </c>
      <c r="J1043" s="123">
        <f>IF('表格编辑 '!L1043="","",'表格编辑 '!L1043)</f>
        <v>1740</v>
      </c>
      <c r="K1043" s="123">
        <f>IF('表格编辑 '!M1043="","",'表格编辑 '!M1043)</f>
        <v>1470</v>
      </c>
      <c r="L1043" s="123" t="str">
        <f>IF('表格编辑 '!N1043="","",'表格编辑 '!N1043)</f>
        <v/>
      </c>
      <c r="M1043" s="123" t="str">
        <f>IF('表格编辑 '!O1043="","",'表格编辑 '!O1043)</f>
        <v/>
      </c>
      <c r="N1043" s="123" t="str">
        <f>IF('表格编辑 '!P1043="","",'表格编辑 '!P1043)</f>
        <v/>
      </c>
      <c r="O1043" s="123" t="str">
        <f>IF('表格编辑 '!Q1043="","",'表格编辑 '!Q1043)</f>
        <v/>
      </c>
      <c r="P1043" s="123" t="str">
        <f>IF('表格编辑 '!R1043="","",'表格编辑 '!R1043)</f>
        <v/>
      </c>
      <c r="Q1043" s="123">
        <f>IF('表格编辑 '!S1043="","",'表格编辑 '!S1043)</f>
        <v>320</v>
      </c>
      <c r="R1043" s="123" t="str">
        <f>IF('表格编辑 '!T1043="","",'表格编辑 '!T1043)</f>
        <v/>
      </c>
      <c r="S1043" s="123" t="str">
        <f>IF('表格编辑 '!U1043="","",'表格编辑 '!U1043)</f>
        <v/>
      </c>
      <c r="T1043" s="123" t="str">
        <f>IF('表格编辑 '!V1043="","",'表格编辑 '!V1043)</f>
        <v/>
      </c>
      <c r="U1043" s="123" t="str">
        <f>IF('表格编辑 '!W1043="","",'表格编辑 '!W1043)</f>
        <v/>
      </c>
      <c r="V1043" s="123" t="str">
        <f>IF('表格编辑 '!X1043="","",'表格编辑 '!X1043)</f>
        <v/>
      </c>
      <c r="W1043" s="123" t="str">
        <f>IF('表格编辑 '!Y1043="","",'表格编辑 '!Y1043)</f>
        <v/>
      </c>
      <c r="X1043" s="123" t="str">
        <f>IF('表格编辑 '!Z1043="","",'表格编辑 '!Z1043)</f>
        <v/>
      </c>
      <c r="Y1043" s="123" t="str">
        <f>IF('表格编辑 '!AA1043="","",'表格编辑 '!AA1043)</f>
        <v/>
      </c>
      <c r="Z1043" s="123" t="str">
        <f>IF('表格编辑 '!AB1043="","",'表格编辑 '!AB1043)</f>
        <v/>
      </c>
      <c r="AA1043" s="123" t="str">
        <f>IF('表格编辑 '!AC1043="","",'表格编辑 '!AC1043)</f>
        <v/>
      </c>
      <c r="AB1043" s="123" t="str">
        <f>IF('表格编辑 '!AD1043="","",'表格编辑 '!AD1043)</f>
        <v/>
      </c>
      <c r="AC1043" s="123" t="str">
        <f>IF('表格编辑 '!AE1043="","",'表格编辑 '!AE1043)</f>
        <v/>
      </c>
      <c r="AD1043" s="123">
        <f>IF('表格编辑 '!AF1043="","",'表格编辑 '!AF1043)</f>
        <v>140630</v>
      </c>
    </row>
    <row r="1044" spans="1:30">
      <c r="A1044" s="123">
        <f>IF('表格编辑 '!A1044="","",'表格编辑 '!A1044)</f>
        <v>40631</v>
      </c>
      <c r="B1044" s="123">
        <f>IF('表格编辑 '!B1044="","",'表格编辑 '!B1044)</f>
        <v>50022</v>
      </c>
      <c r="C1044" s="123">
        <f>IF('表格编辑 '!E1044="","",'表格编辑 '!E1044)</f>
        <v>54</v>
      </c>
      <c r="D1044" s="123" t="str">
        <f>IF('表格编辑 '!F1044="","",'表格编辑 '!F1044)</f>
        <v>AI_born_event(RECEIVER, ARG0, ARG1, ARG2, ARG3,ARG4)</v>
      </c>
      <c r="E1044" s="123" t="str">
        <f>IF('表格编辑 '!G1044="","",'表格编辑 '!G1044)</f>
        <v>AI_update_event(RECEIVER, ARG0, ARG1, ARG2, ARG3,ARG4)</v>
      </c>
      <c r="F1044" s="123" t="str">
        <f>IF('表格编辑 '!H1044="","",'表格编辑 '!H1044)</f>
        <v/>
      </c>
      <c r="G1044" s="123" t="str">
        <f>IF('表格编辑 '!I1044="","",'表格编辑 '!I1044)</f>
        <v/>
      </c>
      <c r="H1044" s="123" t="str">
        <f>IF('表格编辑 '!J1044="","",'表格编辑 '!J1044)</f>
        <v>test_deadth_event(RECEIVER, ARG0, ARG1, ARG2, ARG3,ARG4)</v>
      </c>
      <c r="I1044" s="123">
        <f>IF('表格编辑 '!K1044="","",'表格编辑 '!K1044)</f>
        <v>1</v>
      </c>
      <c r="J1044" s="123">
        <f>IF('表格编辑 '!L1044="","",'表格编辑 '!L1044)</f>
        <v>2514</v>
      </c>
      <c r="K1044" s="123">
        <f>IF('表格编辑 '!M1044="","",'表格编辑 '!M1044)</f>
        <v>1620</v>
      </c>
      <c r="L1044" s="123" t="str">
        <f>IF('表格编辑 '!N1044="","",'表格编辑 '!N1044)</f>
        <v/>
      </c>
      <c r="M1044" s="123" t="str">
        <f>IF('表格编辑 '!O1044="","",'表格编辑 '!O1044)</f>
        <v/>
      </c>
      <c r="N1044" s="123" t="str">
        <f>IF('表格编辑 '!P1044="","",'表格编辑 '!P1044)</f>
        <v/>
      </c>
      <c r="O1044" s="123" t="str">
        <f>IF('表格编辑 '!Q1044="","",'表格编辑 '!Q1044)</f>
        <v/>
      </c>
      <c r="P1044" s="123" t="str">
        <f>IF('表格编辑 '!R1044="","",'表格编辑 '!R1044)</f>
        <v/>
      </c>
      <c r="Q1044" s="123">
        <f>IF('表格编辑 '!S1044="","",'表格编辑 '!S1044)</f>
        <v>320</v>
      </c>
      <c r="R1044" s="123" t="str">
        <f>IF('表格编辑 '!T1044="","",'表格编辑 '!T1044)</f>
        <v/>
      </c>
      <c r="S1044" s="123" t="str">
        <f>IF('表格编辑 '!U1044="","",'表格编辑 '!U1044)</f>
        <v/>
      </c>
      <c r="T1044" s="123" t="str">
        <f>IF('表格编辑 '!V1044="","",'表格编辑 '!V1044)</f>
        <v/>
      </c>
      <c r="U1044" s="123" t="str">
        <f>IF('表格编辑 '!W1044="","",'表格编辑 '!W1044)</f>
        <v/>
      </c>
      <c r="V1044" s="123" t="str">
        <f>IF('表格编辑 '!X1044="","",'表格编辑 '!X1044)</f>
        <v/>
      </c>
      <c r="W1044" s="123" t="str">
        <f>IF('表格编辑 '!Y1044="","",'表格编辑 '!Y1044)</f>
        <v/>
      </c>
      <c r="X1044" s="123" t="str">
        <f>IF('表格编辑 '!Z1044="","",'表格编辑 '!Z1044)</f>
        <v/>
      </c>
      <c r="Y1044" s="123" t="str">
        <f>IF('表格编辑 '!AA1044="","",'表格编辑 '!AA1044)</f>
        <v/>
      </c>
      <c r="Z1044" s="123" t="str">
        <f>IF('表格编辑 '!AB1044="","",'表格编辑 '!AB1044)</f>
        <v/>
      </c>
      <c r="AA1044" s="123" t="str">
        <f>IF('表格编辑 '!AC1044="","",'表格编辑 '!AC1044)</f>
        <v/>
      </c>
      <c r="AB1044" s="123" t="str">
        <f>IF('表格编辑 '!AD1044="","",'表格编辑 '!AD1044)</f>
        <v/>
      </c>
      <c r="AC1044" s="123" t="str">
        <f>IF('表格编辑 '!AE1044="","",'表格编辑 '!AE1044)</f>
        <v/>
      </c>
      <c r="AD1044" s="123">
        <f>IF('表格编辑 '!AF1044="","",'表格编辑 '!AF1044)</f>
        <v>140631</v>
      </c>
    </row>
    <row r="1045" spans="1:30">
      <c r="A1045" s="123">
        <f>IF('表格编辑 '!A1045="","",'表格编辑 '!A1045)</f>
        <v>40632</v>
      </c>
      <c r="B1045" s="123">
        <f>IF('表格编辑 '!B1045="","",'表格编辑 '!B1045)</f>
        <v>50103</v>
      </c>
      <c r="C1045" s="123">
        <f>IF('表格编辑 '!E1045="","",'表格编辑 '!E1045)</f>
        <v>54</v>
      </c>
      <c r="D1045" s="123" t="str">
        <f>IF('表格编辑 '!F1045="","",'表格编辑 '!F1045)</f>
        <v>AI_born_event(RECEIVER, ARG0, ARG1, ARG2, ARG3,ARG4)</v>
      </c>
      <c r="E1045" s="123" t="str">
        <f>IF('表格编辑 '!G1045="","",'表格编辑 '!G1045)</f>
        <v>AI_update_event(RECEIVER, ARG0, ARG1, ARG2, ARG3,ARG4)</v>
      </c>
      <c r="F1045" s="123" t="str">
        <f>IF('表格编辑 '!H1045="","",'表格编辑 '!H1045)</f>
        <v/>
      </c>
      <c r="G1045" s="123" t="str">
        <f>IF('表格编辑 '!I1045="","",'表格编辑 '!I1045)</f>
        <v/>
      </c>
      <c r="H1045" s="123" t="str">
        <f>IF('表格编辑 '!J1045="","",'表格编辑 '!J1045)</f>
        <v>test_deadth_event(RECEIVER, ARG0, ARG1, ARG2, ARG3,ARG4)</v>
      </c>
      <c r="I1045" s="123">
        <f>IF('表格编辑 '!K1045="","",'表格编辑 '!K1045)</f>
        <v>1</v>
      </c>
      <c r="J1045" s="123">
        <f>IF('表格编辑 '!L1045="","",'表格编辑 '!L1045)</f>
        <v>1230</v>
      </c>
      <c r="K1045" s="123">
        <f>IF('表格编辑 '!M1045="","",'表格编辑 '!M1045)</f>
        <v>1620</v>
      </c>
      <c r="L1045" s="123" t="str">
        <f>IF('表格编辑 '!N1045="","",'表格编辑 '!N1045)</f>
        <v/>
      </c>
      <c r="M1045" s="123" t="str">
        <f>IF('表格编辑 '!O1045="","",'表格编辑 '!O1045)</f>
        <v/>
      </c>
      <c r="N1045" s="123" t="str">
        <f>IF('表格编辑 '!P1045="","",'表格编辑 '!P1045)</f>
        <v/>
      </c>
      <c r="O1045" s="123" t="str">
        <f>IF('表格编辑 '!Q1045="","",'表格编辑 '!Q1045)</f>
        <v/>
      </c>
      <c r="P1045" s="123" t="str">
        <f>IF('表格编辑 '!R1045="","",'表格编辑 '!R1045)</f>
        <v/>
      </c>
      <c r="Q1045" s="123">
        <f>IF('表格编辑 '!S1045="","",'表格编辑 '!S1045)</f>
        <v>320</v>
      </c>
      <c r="R1045" s="123" t="str">
        <f>IF('表格编辑 '!T1045="","",'表格编辑 '!T1045)</f>
        <v/>
      </c>
      <c r="S1045" s="123" t="str">
        <f>IF('表格编辑 '!U1045="","",'表格编辑 '!U1045)</f>
        <v/>
      </c>
      <c r="T1045" s="123" t="str">
        <f>IF('表格编辑 '!V1045="","",'表格编辑 '!V1045)</f>
        <v/>
      </c>
      <c r="U1045" s="123" t="str">
        <f>IF('表格编辑 '!W1045="","",'表格编辑 '!W1045)</f>
        <v/>
      </c>
      <c r="V1045" s="123" t="str">
        <f>IF('表格编辑 '!X1045="","",'表格编辑 '!X1045)</f>
        <v/>
      </c>
      <c r="W1045" s="123" t="str">
        <f>IF('表格编辑 '!Y1045="","",'表格编辑 '!Y1045)</f>
        <v/>
      </c>
      <c r="X1045" s="123" t="str">
        <f>IF('表格编辑 '!Z1045="","",'表格编辑 '!Z1045)</f>
        <v/>
      </c>
      <c r="Y1045" s="123" t="str">
        <f>IF('表格编辑 '!AA1045="","",'表格编辑 '!AA1045)</f>
        <v/>
      </c>
      <c r="Z1045" s="123" t="str">
        <f>IF('表格编辑 '!AB1045="","",'表格编辑 '!AB1045)</f>
        <v/>
      </c>
      <c r="AA1045" s="123" t="str">
        <f>IF('表格编辑 '!AC1045="","",'表格编辑 '!AC1045)</f>
        <v/>
      </c>
      <c r="AB1045" s="123" t="str">
        <f>IF('表格编辑 '!AD1045="","",'表格编辑 '!AD1045)</f>
        <v/>
      </c>
      <c r="AC1045" s="123" t="str">
        <f>IF('表格编辑 '!AE1045="","",'表格编辑 '!AE1045)</f>
        <v/>
      </c>
      <c r="AD1045" s="123">
        <f>IF('表格编辑 '!AF1045="","",'表格编辑 '!AF1045)</f>
        <v>140632</v>
      </c>
    </row>
    <row r="1046" spans="1:30">
      <c r="A1046" s="123">
        <f>IF('表格编辑 '!A1046="","",'表格编辑 '!A1046)</f>
        <v>40633</v>
      </c>
      <c r="B1046" s="123">
        <f>IF('表格编辑 '!B1046="","",'表格编辑 '!B1046)</f>
        <v>50016</v>
      </c>
      <c r="C1046" s="123">
        <f>IF('表格编辑 '!E1046="","",'表格编辑 '!E1046)</f>
        <v>54</v>
      </c>
      <c r="D1046" s="123" t="str">
        <f>IF('表格编辑 '!F1046="","",'表格编辑 '!F1046)</f>
        <v>AI_born_event(RECEIVER, ARG0, ARG1, ARG2, ARG3,ARG4)</v>
      </c>
      <c r="E1046" s="123" t="str">
        <f>IF('表格编辑 '!G1046="","",'表格编辑 '!G1046)</f>
        <v>AI_update_event(RECEIVER, ARG0, ARG1, ARG2, ARG3,ARG4)</v>
      </c>
      <c r="F1046" s="123" t="str">
        <f>IF('表格编辑 '!H1046="","",'表格编辑 '!H1046)</f>
        <v/>
      </c>
      <c r="G1046" s="123" t="str">
        <f>IF('表格编辑 '!I1046="","",'表格编辑 '!I1046)</f>
        <v/>
      </c>
      <c r="H1046" s="123" t="str">
        <f>IF('表格编辑 '!J1046="","",'表格编辑 '!J1046)</f>
        <v>test_deadth_event(RECEIVER, ARG0, ARG1, ARG2, ARG3,ARG4)</v>
      </c>
      <c r="I1046" s="123">
        <f>IF('表格编辑 '!K1046="","",'表格编辑 '!K1046)</f>
        <v>1</v>
      </c>
      <c r="J1046" s="123">
        <f>IF('表格编辑 '!L1046="","",'表格编辑 '!L1046)</f>
        <v>3030</v>
      </c>
      <c r="K1046" s="123">
        <f>IF('表格编辑 '!M1046="","",'表格编辑 '!M1046)</f>
        <v>1620</v>
      </c>
      <c r="L1046" s="123" t="str">
        <f>IF('表格编辑 '!N1046="","",'表格编辑 '!N1046)</f>
        <v/>
      </c>
      <c r="M1046" s="123" t="str">
        <f>IF('表格编辑 '!O1046="","",'表格编辑 '!O1046)</f>
        <v/>
      </c>
      <c r="N1046" s="123" t="str">
        <f>IF('表格编辑 '!P1046="","",'表格编辑 '!P1046)</f>
        <v/>
      </c>
      <c r="O1046" s="123" t="str">
        <f>IF('表格编辑 '!Q1046="","",'表格编辑 '!Q1046)</f>
        <v/>
      </c>
      <c r="P1046" s="123" t="str">
        <f>IF('表格编辑 '!R1046="","",'表格编辑 '!R1046)</f>
        <v/>
      </c>
      <c r="Q1046" s="123">
        <f>IF('表格编辑 '!S1046="","",'表格编辑 '!S1046)</f>
        <v>320</v>
      </c>
      <c r="R1046" s="123" t="str">
        <f>IF('表格编辑 '!T1046="","",'表格编辑 '!T1046)</f>
        <v/>
      </c>
      <c r="S1046" s="123" t="str">
        <f>IF('表格编辑 '!U1046="","",'表格编辑 '!U1046)</f>
        <v/>
      </c>
      <c r="T1046" s="123" t="str">
        <f>IF('表格编辑 '!V1046="","",'表格编辑 '!V1046)</f>
        <v/>
      </c>
      <c r="U1046" s="123" t="str">
        <f>IF('表格编辑 '!W1046="","",'表格编辑 '!W1046)</f>
        <v/>
      </c>
      <c r="V1046" s="123" t="str">
        <f>IF('表格编辑 '!X1046="","",'表格编辑 '!X1046)</f>
        <v/>
      </c>
      <c r="W1046" s="123" t="str">
        <f>IF('表格编辑 '!Y1046="","",'表格编辑 '!Y1046)</f>
        <v/>
      </c>
      <c r="X1046" s="123" t="str">
        <f>IF('表格编辑 '!Z1046="","",'表格编辑 '!Z1046)</f>
        <v/>
      </c>
      <c r="Y1046" s="123" t="str">
        <f>IF('表格编辑 '!AA1046="","",'表格编辑 '!AA1046)</f>
        <v/>
      </c>
      <c r="Z1046" s="123" t="str">
        <f>IF('表格编辑 '!AB1046="","",'表格编辑 '!AB1046)</f>
        <v/>
      </c>
      <c r="AA1046" s="123" t="str">
        <f>IF('表格编辑 '!AC1046="","",'表格编辑 '!AC1046)</f>
        <v/>
      </c>
      <c r="AB1046" s="123" t="str">
        <f>IF('表格编辑 '!AD1046="","",'表格编辑 '!AD1046)</f>
        <v/>
      </c>
      <c r="AC1046" s="123" t="str">
        <f>IF('表格编辑 '!AE1046="","",'表格编辑 '!AE1046)</f>
        <v/>
      </c>
      <c r="AD1046" s="123">
        <f>IF('表格编辑 '!AF1046="","",'表格编辑 '!AF1046)</f>
        <v>140633</v>
      </c>
    </row>
    <row r="1047" spans="1:30">
      <c r="A1047" s="123">
        <f>IF('表格编辑 '!A1047="","",'表格编辑 '!A1047)</f>
        <v>40634</v>
      </c>
      <c r="B1047" s="123">
        <f>IF('表格编辑 '!B1047="","",'表格编辑 '!B1047)</f>
        <v>50133</v>
      </c>
      <c r="C1047" s="123">
        <f>IF('表格编辑 '!E1047="","",'表格编辑 '!E1047)</f>
        <v>54</v>
      </c>
      <c r="D1047" s="123" t="str">
        <f>IF('表格编辑 '!F1047="","",'表格编辑 '!F1047)</f>
        <v>AI_born_event(RECEIVER, ARG0, ARG1, ARG2, ARG3,ARG4)</v>
      </c>
      <c r="E1047" s="123" t="str">
        <f>IF('表格编辑 '!G1047="","",'表格编辑 '!G1047)</f>
        <v>AI_update_event(RECEIVER, ARG0, ARG1, ARG2, ARG3,ARG4)</v>
      </c>
      <c r="F1047" s="123" t="str">
        <f>IF('表格编辑 '!H1047="","",'表格编辑 '!H1047)</f>
        <v/>
      </c>
      <c r="G1047" s="123" t="str">
        <f>IF('表格编辑 '!I1047="","",'表格编辑 '!I1047)</f>
        <v/>
      </c>
      <c r="H1047" s="123" t="str">
        <f>IF('表格编辑 '!J1047="","",'表格编辑 '!J1047)</f>
        <v>test_deadth_event(RECEIVER, ARG0, ARG1, ARG2, ARG3,ARG4)</v>
      </c>
      <c r="I1047" s="123">
        <f>IF('表格编辑 '!K1047="","",'表格编辑 '!K1047)</f>
        <v>1</v>
      </c>
      <c r="J1047" s="123">
        <f>IF('表格编辑 '!L1047="","",'表格编辑 '!L1047)</f>
        <v>1200</v>
      </c>
      <c r="K1047" s="123">
        <f>IF('表格编辑 '!M1047="","",'表格编辑 '!M1047)</f>
        <v>1620</v>
      </c>
      <c r="L1047" s="123" t="str">
        <f>IF('表格编辑 '!N1047="","",'表格编辑 '!N1047)</f>
        <v/>
      </c>
      <c r="M1047" s="123" t="str">
        <f>IF('表格编辑 '!O1047="","",'表格编辑 '!O1047)</f>
        <v/>
      </c>
      <c r="N1047" s="123" t="str">
        <f>IF('表格编辑 '!P1047="","",'表格编辑 '!P1047)</f>
        <v/>
      </c>
      <c r="O1047" s="123" t="str">
        <f>IF('表格编辑 '!Q1047="","",'表格编辑 '!Q1047)</f>
        <v/>
      </c>
      <c r="P1047" s="123" t="str">
        <f>IF('表格编辑 '!R1047="","",'表格编辑 '!R1047)</f>
        <v/>
      </c>
      <c r="Q1047" s="123">
        <f>IF('表格编辑 '!S1047="","",'表格编辑 '!S1047)</f>
        <v>320</v>
      </c>
      <c r="R1047" s="123" t="str">
        <f>IF('表格编辑 '!T1047="","",'表格编辑 '!T1047)</f>
        <v/>
      </c>
      <c r="S1047" s="123" t="str">
        <f>IF('表格编辑 '!U1047="","",'表格编辑 '!U1047)</f>
        <v/>
      </c>
      <c r="T1047" s="123" t="str">
        <f>IF('表格编辑 '!V1047="","",'表格编辑 '!V1047)</f>
        <v/>
      </c>
      <c r="U1047" s="123" t="str">
        <f>IF('表格编辑 '!W1047="","",'表格编辑 '!W1047)</f>
        <v/>
      </c>
      <c r="V1047" s="123" t="str">
        <f>IF('表格编辑 '!X1047="","",'表格编辑 '!X1047)</f>
        <v/>
      </c>
      <c r="W1047" s="123" t="str">
        <f>IF('表格编辑 '!Y1047="","",'表格编辑 '!Y1047)</f>
        <v/>
      </c>
      <c r="X1047" s="123" t="str">
        <f>IF('表格编辑 '!Z1047="","",'表格编辑 '!Z1047)</f>
        <v/>
      </c>
      <c r="Y1047" s="123" t="str">
        <f>IF('表格编辑 '!AA1047="","",'表格编辑 '!AA1047)</f>
        <v/>
      </c>
      <c r="Z1047" s="123" t="str">
        <f>IF('表格编辑 '!AB1047="","",'表格编辑 '!AB1047)</f>
        <v/>
      </c>
      <c r="AA1047" s="123" t="str">
        <f>IF('表格编辑 '!AC1047="","",'表格编辑 '!AC1047)</f>
        <v/>
      </c>
      <c r="AB1047" s="123" t="str">
        <f>IF('表格编辑 '!AD1047="","",'表格编辑 '!AD1047)</f>
        <v/>
      </c>
      <c r="AC1047" s="123" t="str">
        <f>IF('表格编辑 '!AE1047="","",'表格编辑 '!AE1047)</f>
        <v/>
      </c>
      <c r="AD1047" s="123">
        <f>IF('表格编辑 '!AF1047="","",'表格编辑 '!AF1047)</f>
        <v>140634</v>
      </c>
    </row>
    <row r="1048" spans="1:30">
      <c r="A1048" s="123">
        <f>IF('表格编辑 '!A1048="","",'表格编辑 '!A1048)</f>
        <v>40635</v>
      </c>
      <c r="B1048" s="123">
        <f>IF('表格编辑 '!B1048="","",'表格编辑 '!B1048)</f>
        <v>50058</v>
      </c>
      <c r="C1048" s="123">
        <f>IF('表格编辑 '!E1048="","",'表格编辑 '!E1048)</f>
        <v>54</v>
      </c>
      <c r="D1048" s="123" t="str">
        <f>IF('表格编辑 '!F1048="","",'表格编辑 '!F1048)</f>
        <v>AI_born_event(RECEIVER, ARG0, ARG1, ARG2, ARG3,ARG4)</v>
      </c>
      <c r="E1048" s="123" t="str">
        <f>IF('表格编辑 '!G1048="","",'表格编辑 '!G1048)</f>
        <v>AI_update_event(RECEIVER, ARG0, ARG1, ARG2, ARG3,ARG4)</v>
      </c>
      <c r="F1048" s="123" t="str">
        <f>IF('表格编辑 '!H1048="","",'表格编辑 '!H1048)</f>
        <v/>
      </c>
      <c r="G1048" s="123" t="str">
        <f>IF('表格编辑 '!I1048="","",'表格编辑 '!I1048)</f>
        <v/>
      </c>
      <c r="H1048" s="123" t="str">
        <f>IF('表格编辑 '!J1048="","",'表格编辑 '!J1048)</f>
        <v>test_deadth_event(RECEIVER, ARG0, ARG1, ARG2, ARG3,ARG4)</v>
      </c>
      <c r="I1048" s="123">
        <f>IF('表格编辑 '!K1048="","",'表格编辑 '!K1048)</f>
        <v>1</v>
      </c>
      <c r="J1048" s="123">
        <f>IF('表格编辑 '!L1048="","",'表格编辑 '!L1048)</f>
        <v>2686</v>
      </c>
      <c r="K1048" s="123">
        <f>IF('表格编辑 '!M1048="","",'表格编辑 '!M1048)</f>
        <v>1620</v>
      </c>
      <c r="L1048" s="123" t="str">
        <f>IF('表格编辑 '!N1048="","",'表格编辑 '!N1048)</f>
        <v/>
      </c>
      <c r="M1048" s="123" t="str">
        <f>IF('表格编辑 '!O1048="","",'表格编辑 '!O1048)</f>
        <v/>
      </c>
      <c r="N1048" s="123" t="str">
        <f>IF('表格编辑 '!P1048="","",'表格编辑 '!P1048)</f>
        <v/>
      </c>
      <c r="O1048" s="123" t="str">
        <f>IF('表格编辑 '!Q1048="","",'表格编辑 '!Q1048)</f>
        <v/>
      </c>
      <c r="P1048" s="123" t="str">
        <f>IF('表格编辑 '!R1048="","",'表格编辑 '!R1048)</f>
        <v/>
      </c>
      <c r="Q1048" s="123">
        <f>IF('表格编辑 '!S1048="","",'表格编辑 '!S1048)</f>
        <v>320</v>
      </c>
      <c r="R1048" s="123" t="str">
        <f>IF('表格编辑 '!T1048="","",'表格编辑 '!T1048)</f>
        <v/>
      </c>
      <c r="S1048" s="123" t="str">
        <f>IF('表格编辑 '!U1048="","",'表格编辑 '!U1048)</f>
        <v/>
      </c>
      <c r="T1048" s="123" t="str">
        <f>IF('表格编辑 '!V1048="","",'表格编辑 '!V1048)</f>
        <v/>
      </c>
      <c r="U1048" s="123" t="str">
        <f>IF('表格编辑 '!W1048="","",'表格编辑 '!W1048)</f>
        <v/>
      </c>
      <c r="V1048" s="123" t="str">
        <f>IF('表格编辑 '!X1048="","",'表格编辑 '!X1048)</f>
        <v/>
      </c>
      <c r="W1048" s="123" t="str">
        <f>IF('表格编辑 '!Y1048="","",'表格编辑 '!Y1048)</f>
        <v/>
      </c>
      <c r="X1048" s="123" t="str">
        <f>IF('表格编辑 '!Z1048="","",'表格编辑 '!Z1048)</f>
        <v/>
      </c>
      <c r="Y1048" s="123" t="str">
        <f>IF('表格编辑 '!AA1048="","",'表格编辑 '!AA1048)</f>
        <v/>
      </c>
      <c r="Z1048" s="123" t="str">
        <f>IF('表格编辑 '!AB1048="","",'表格编辑 '!AB1048)</f>
        <v/>
      </c>
      <c r="AA1048" s="123" t="str">
        <f>IF('表格编辑 '!AC1048="","",'表格编辑 '!AC1048)</f>
        <v/>
      </c>
      <c r="AB1048" s="123" t="str">
        <f>IF('表格编辑 '!AD1048="","",'表格编辑 '!AD1048)</f>
        <v/>
      </c>
      <c r="AC1048" s="123" t="str">
        <f>IF('表格编辑 '!AE1048="","",'表格编辑 '!AE1048)</f>
        <v/>
      </c>
      <c r="AD1048" s="123">
        <f>IF('表格编辑 '!AF1048="","",'表格编辑 '!AF1048)</f>
        <v>140635</v>
      </c>
    </row>
    <row r="1049" spans="1:30">
      <c r="A1049" s="123">
        <f>IF('表格编辑 '!A1049="","",'表格编辑 '!A1049)</f>
        <v>40636</v>
      </c>
      <c r="B1049" s="123">
        <f>IF('表格编辑 '!B1049="","",'表格编辑 '!B1049)</f>
        <v>50111</v>
      </c>
      <c r="C1049" s="123">
        <f>IF('表格编辑 '!E1049="","",'表格编辑 '!E1049)</f>
        <v>54</v>
      </c>
      <c r="D1049" s="123" t="str">
        <f>IF('表格编辑 '!F1049="","",'表格编辑 '!F1049)</f>
        <v>AI_born_event(RECEIVER, ARG0, ARG1, ARG2, ARG3,ARG4)</v>
      </c>
      <c r="E1049" s="123" t="str">
        <f>IF('表格编辑 '!G1049="","",'表格编辑 '!G1049)</f>
        <v>AI_update_event(RECEIVER, ARG0, ARG1, ARG2, ARG3,ARG4)</v>
      </c>
      <c r="F1049" s="123" t="str">
        <f>IF('表格编辑 '!H1049="","",'表格编辑 '!H1049)</f>
        <v/>
      </c>
      <c r="G1049" s="123" t="str">
        <f>IF('表格编辑 '!I1049="","",'表格编辑 '!I1049)</f>
        <v/>
      </c>
      <c r="H1049" s="123" t="str">
        <f>IF('表格编辑 '!J1049="","",'表格编辑 '!J1049)</f>
        <v>test_deadth_event(RECEIVER, ARG0, ARG1, ARG2, ARG3,ARG4)</v>
      </c>
      <c r="I1049" s="123">
        <f>IF('表格编辑 '!K1049="","",'表格编辑 '!K1049)</f>
        <v>1</v>
      </c>
      <c r="J1049" s="123">
        <f>IF('表格编辑 '!L1049="","",'表格编辑 '!L1049)</f>
        <v>2178</v>
      </c>
      <c r="K1049" s="123">
        <f>IF('表格编辑 '!M1049="","",'表格编辑 '!M1049)</f>
        <v>1620</v>
      </c>
      <c r="L1049" s="123" t="str">
        <f>IF('表格编辑 '!N1049="","",'表格编辑 '!N1049)</f>
        <v/>
      </c>
      <c r="M1049" s="123" t="str">
        <f>IF('表格编辑 '!O1049="","",'表格编辑 '!O1049)</f>
        <v/>
      </c>
      <c r="N1049" s="123" t="str">
        <f>IF('表格编辑 '!P1049="","",'表格编辑 '!P1049)</f>
        <v/>
      </c>
      <c r="O1049" s="123" t="str">
        <f>IF('表格编辑 '!Q1049="","",'表格编辑 '!Q1049)</f>
        <v/>
      </c>
      <c r="P1049" s="123" t="str">
        <f>IF('表格编辑 '!R1049="","",'表格编辑 '!R1049)</f>
        <v/>
      </c>
      <c r="Q1049" s="123">
        <f>IF('表格编辑 '!S1049="","",'表格编辑 '!S1049)</f>
        <v>320</v>
      </c>
      <c r="R1049" s="123" t="str">
        <f>IF('表格编辑 '!T1049="","",'表格编辑 '!T1049)</f>
        <v/>
      </c>
      <c r="S1049" s="123" t="str">
        <f>IF('表格编辑 '!U1049="","",'表格编辑 '!U1049)</f>
        <v/>
      </c>
      <c r="T1049" s="123" t="str">
        <f>IF('表格编辑 '!V1049="","",'表格编辑 '!V1049)</f>
        <v/>
      </c>
      <c r="U1049" s="123" t="str">
        <f>IF('表格编辑 '!W1049="","",'表格编辑 '!W1049)</f>
        <v/>
      </c>
      <c r="V1049" s="123" t="str">
        <f>IF('表格编辑 '!X1049="","",'表格编辑 '!X1049)</f>
        <v/>
      </c>
      <c r="W1049" s="123" t="str">
        <f>IF('表格编辑 '!Y1049="","",'表格编辑 '!Y1049)</f>
        <v/>
      </c>
      <c r="X1049" s="123" t="str">
        <f>IF('表格编辑 '!Z1049="","",'表格编辑 '!Z1049)</f>
        <v/>
      </c>
      <c r="Y1049" s="123" t="str">
        <f>IF('表格编辑 '!AA1049="","",'表格编辑 '!AA1049)</f>
        <v/>
      </c>
      <c r="Z1049" s="123" t="str">
        <f>IF('表格编辑 '!AB1049="","",'表格编辑 '!AB1049)</f>
        <v/>
      </c>
      <c r="AA1049" s="123" t="str">
        <f>IF('表格编辑 '!AC1049="","",'表格编辑 '!AC1049)</f>
        <v/>
      </c>
      <c r="AB1049" s="123" t="str">
        <f>IF('表格编辑 '!AD1049="","",'表格编辑 '!AD1049)</f>
        <v/>
      </c>
      <c r="AC1049" s="123" t="str">
        <f>IF('表格编辑 '!AE1049="","",'表格编辑 '!AE1049)</f>
        <v/>
      </c>
      <c r="AD1049" s="123">
        <f>IF('表格编辑 '!AF1049="","",'表格编辑 '!AF1049)</f>
        <v>140636</v>
      </c>
    </row>
    <row r="1050" spans="1:30">
      <c r="A1050" s="123">
        <f>IF('表格编辑 '!A1050="","",'表格编辑 '!A1050)</f>
        <v>40637</v>
      </c>
      <c r="B1050" s="123">
        <f>IF('表格编辑 '!B1050="","",'表格编辑 '!B1050)</f>
        <v>50014</v>
      </c>
      <c r="C1050" s="123">
        <f>IF('表格编辑 '!E1050="","",'表格编辑 '!E1050)</f>
        <v>54</v>
      </c>
      <c r="D1050" s="123" t="str">
        <f>IF('表格编辑 '!F1050="","",'表格编辑 '!F1050)</f>
        <v>AI_born_event(RECEIVER, ARG0, ARG1, ARG2, ARG3,ARG4)</v>
      </c>
      <c r="E1050" s="123" t="str">
        <f>IF('表格编辑 '!G1050="","",'表格编辑 '!G1050)</f>
        <v>AI_update_event(RECEIVER, ARG0, ARG1, ARG2, ARG3,ARG4)</v>
      </c>
      <c r="F1050" s="123" t="str">
        <f>IF('表格编辑 '!H1050="","",'表格编辑 '!H1050)</f>
        <v/>
      </c>
      <c r="G1050" s="123" t="str">
        <f>IF('表格编辑 '!I1050="","",'表格编辑 '!I1050)</f>
        <v/>
      </c>
      <c r="H1050" s="123" t="str">
        <f>IF('表格编辑 '!J1050="","",'表格编辑 '!J1050)</f>
        <v>test_deadth_event(RECEIVER, ARG0, ARG1, ARG2, ARG3,ARG4)</v>
      </c>
      <c r="I1050" s="123">
        <f>IF('表格编辑 '!K1050="","",'表格编辑 '!K1050)</f>
        <v>1</v>
      </c>
      <c r="J1050" s="123">
        <f>IF('表格编辑 '!L1050="","",'表格编辑 '!L1050)</f>
        <v>2734</v>
      </c>
      <c r="K1050" s="123">
        <f>IF('表格编辑 '!M1050="","",'表格编辑 '!M1050)</f>
        <v>1620</v>
      </c>
      <c r="L1050" s="123" t="str">
        <f>IF('表格编辑 '!N1050="","",'表格编辑 '!N1050)</f>
        <v/>
      </c>
      <c r="M1050" s="123" t="str">
        <f>IF('表格编辑 '!O1050="","",'表格编辑 '!O1050)</f>
        <v/>
      </c>
      <c r="N1050" s="123" t="str">
        <f>IF('表格编辑 '!P1050="","",'表格编辑 '!P1050)</f>
        <v/>
      </c>
      <c r="O1050" s="123" t="str">
        <f>IF('表格编辑 '!Q1050="","",'表格编辑 '!Q1050)</f>
        <v/>
      </c>
      <c r="P1050" s="123" t="str">
        <f>IF('表格编辑 '!R1050="","",'表格编辑 '!R1050)</f>
        <v/>
      </c>
      <c r="Q1050" s="123">
        <f>IF('表格编辑 '!S1050="","",'表格编辑 '!S1050)</f>
        <v>320</v>
      </c>
      <c r="R1050" s="123" t="str">
        <f>IF('表格编辑 '!T1050="","",'表格编辑 '!T1050)</f>
        <v/>
      </c>
      <c r="S1050" s="123" t="str">
        <f>IF('表格编辑 '!U1050="","",'表格编辑 '!U1050)</f>
        <v/>
      </c>
      <c r="T1050" s="123" t="str">
        <f>IF('表格编辑 '!V1050="","",'表格编辑 '!V1050)</f>
        <v/>
      </c>
      <c r="U1050" s="123" t="str">
        <f>IF('表格编辑 '!W1050="","",'表格编辑 '!W1050)</f>
        <v/>
      </c>
      <c r="V1050" s="123" t="str">
        <f>IF('表格编辑 '!X1050="","",'表格编辑 '!X1050)</f>
        <v/>
      </c>
      <c r="W1050" s="123" t="str">
        <f>IF('表格编辑 '!Y1050="","",'表格编辑 '!Y1050)</f>
        <v/>
      </c>
      <c r="X1050" s="123" t="str">
        <f>IF('表格编辑 '!Z1050="","",'表格编辑 '!Z1050)</f>
        <v/>
      </c>
      <c r="Y1050" s="123" t="str">
        <f>IF('表格编辑 '!AA1050="","",'表格编辑 '!AA1050)</f>
        <v/>
      </c>
      <c r="Z1050" s="123" t="str">
        <f>IF('表格编辑 '!AB1050="","",'表格编辑 '!AB1050)</f>
        <v/>
      </c>
      <c r="AA1050" s="123" t="str">
        <f>IF('表格编辑 '!AC1050="","",'表格编辑 '!AC1050)</f>
        <v/>
      </c>
      <c r="AB1050" s="123" t="str">
        <f>IF('表格编辑 '!AD1050="","",'表格编辑 '!AD1050)</f>
        <v/>
      </c>
      <c r="AC1050" s="123" t="str">
        <f>IF('表格编辑 '!AE1050="","",'表格编辑 '!AE1050)</f>
        <v/>
      </c>
      <c r="AD1050" s="123">
        <f>IF('表格编辑 '!AF1050="","",'表格编辑 '!AF1050)</f>
        <v>140637</v>
      </c>
    </row>
    <row r="1051" spans="1:30">
      <c r="A1051" s="123">
        <f>IF('表格编辑 '!A1051="","",'表格编辑 '!A1051)</f>
        <v>40638</v>
      </c>
      <c r="B1051" s="123">
        <f>IF('表格编辑 '!B1051="","",'表格编辑 '!B1051)</f>
        <v>50023</v>
      </c>
      <c r="C1051" s="123">
        <f>IF('表格编辑 '!E1051="","",'表格编辑 '!E1051)</f>
        <v>54</v>
      </c>
      <c r="D1051" s="123" t="str">
        <f>IF('表格编辑 '!F1051="","",'表格编辑 '!F1051)</f>
        <v>AI_born_event(RECEIVER, ARG0, ARG1, ARG2, ARG3,ARG4)</v>
      </c>
      <c r="E1051" s="123" t="str">
        <f>IF('表格编辑 '!G1051="","",'表格编辑 '!G1051)</f>
        <v>AI_update_event(RECEIVER, ARG0, ARG1, ARG2, ARG3,ARG4)</v>
      </c>
      <c r="F1051" s="123" t="str">
        <f>IF('表格编辑 '!H1051="","",'表格编辑 '!H1051)</f>
        <v/>
      </c>
      <c r="G1051" s="123" t="str">
        <f>IF('表格编辑 '!I1051="","",'表格编辑 '!I1051)</f>
        <v/>
      </c>
      <c r="H1051" s="123" t="str">
        <f>IF('表格编辑 '!J1051="","",'表格编辑 '!J1051)</f>
        <v>test_deadth_event(RECEIVER, ARG0, ARG1, ARG2, ARG3,ARG4)</v>
      </c>
      <c r="I1051" s="123">
        <f>IF('表格编辑 '!K1051="","",'表格编辑 '!K1051)</f>
        <v>1</v>
      </c>
      <c r="J1051" s="123">
        <f>IF('表格编辑 '!L1051="","",'表格编辑 '!L1051)</f>
        <v>3042</v>
      </c>
      <c r="K1051" s="123">
        <f>IF('表格编辑 '!M1051="","",'表格编辑 '!M1051)</f>
        <v>1620</v>
      </c>
      <c r="L1051" s="123" t="str">
        <f>IF('表格编辑 '!N1051="","",'表格编辑 '!N1051)</f>
        <v/>
      </c>
      <c r="M1051" s="123" t="str">
        <f>IF('表格编辑 '!O1051="","",'表格编辑 '!O1051)</f>
        <v/>
      </c>
      <c r="N1051" s="123" t="str">
        <f>IF('表格编辑 '!P1051="","",'表格编辑 '!P1051)</f>
        <v/>
      </c>
      <c r="O1051" s="123" t="str">
        <f>IF('表格编辑 '!Q1051="","",'表格编辑 '!Q1051)</f>
        <v/>
      </c>
      <c r="P1051" s="123" t="str">
        <f>IF('表格编辑 '!R1051="","",'表格编辑 '!R1051)</f>
        <v/>
      </c>
      <c r="Q1051" s="123">
        <f>IF('表格编辑 '!S1051="","",'表格编辑 '!S1051)</f>
        <v>320</v>
      </c>
      <c r="R1051" s="123" t="str">
        <f>IF('表格编辑 '!T1051="","",'表格编辑 '!T1051)</f>
        <v/>
      </c>
      <c r="S1051" s="123" t="str">
        <f>IF('表格编辑 '!U1051="","",'表格编辑 '!U1051)</f>
        <v/>
      </c>
      <c r="T1051" s="123" t="str">
        <f>IF('表格编辑 '!V1051="","",'表格编辑 '!V1051)</f>
        <v/>
      </c>
      <c r="U1051" s="123" t="str">
        <f>IF('表格编辑 '!W1051="","",'表格编辑 '!W1051)</f>
        <v/>
      </c>
      <c r="V1051" s="123" t="str">
        <f>IF('表格编辑 '!X1051="","",'表格编辑 '!X1051)</f>
        <v/>
      </c>
      <c r="W1051" s="123" t="str">
        <f>IF('表格编辑 '!Y1051="","",'表格编辑 '!Y1051)</f>
        <v/>
      </c>
      <c r="X1051" s="123" t="str">
        <f>IF('表格编辑 '!Z1051="","",'表格编辑 '!Z1051)</f>
        <v/>
      </c>
      <c r="Y1051" s="123" t="str">
        <f>IF('表格编辑 '!AA1051="","",'表格编辑 '!AA1051)</f>
        <v/>
      </c>
      <c r="Z1051" s="123" t="str">
        <f>IF('表格编辑 '!AB1051="","",'表格编辑 '!AB1051)</f>
        <v/>
      </c>
      <c r="AA1051" s="123" t="str">
        <f>IF('表格编辑 '!AC1051="","",'表格编辑 '!AC1051)</f>
        <v/>
      </c>
      <c r="AB1051" s="123" t="str">
        <f>IF('表格编辑 '!AD1051="","",'表格编辑 '!AD1051)</f>
        <v/>
      </c>
      <c r="AC1051" s="123" t="str">
        <f>IF('表格编辑 '!AE1051="","",'表格编辑 '!AE1051)</f>
        <v/>
      </c>
      <c r="AD1051" s="123">
        <f>IF('表格编辑 '!AF1051="","",'表格编辑 '!AF1051)</f>
        <v>140638</v>
      </c>
    </row>
    <row r="1052" spans="1:30">
      <c r="A1052" s="123">
        <f>IF('表格编辑 '!A1052="","",'表格编辑 '!A1052)</f>
        <v>40639</v>
      </c>
      <c r="B1052" s="123">
        <f>IF('表格编辑 '!B1052="","",'表格编辑 '!B1052)</f>
        <v>50015</v>
      </c>
      <c r="C1052" s="123">
        <f>IF('表格编辑 '!E1052="","",'表格编辑 '!E1052)</f>
        <v>54</v>
      </c>
      <c r="D1052" s="123" t="str">
        <f>IF('表格编辑 '!F1052="","",'表格编辑 '!F1052)</f>
        <v>AI_born_event(RECEIVER, ARG0, ARG1, ARG2, ARG3,ARG4)</v>
      </c>
      <c r="E1052" s="123" t="str">
        <f>IF('表格编辑 '!G1052="","",'表格编辑 '!G1052)</f>
        <v>AI_update_event(RECEIVER, ARG0, ARG1, ARG2, ARG3,ARG4)</v>
      </c>
      <c r="F1052" s="123" t="str">
        <f>IF('表格编辑 '!H1052="","",'表格编辑 '!H1052)</f>
        <v/>
      </c>
      <c r="G1052" s="123" t="str">
        <f>IF('表格编辑 '!I1052="","",'表格编辑 '!I1052)</f>
        <v/>
      </c>
      <c r="H1052" s="123" t="str">
        <f>IF('表格编辑 '!J1052="","",'表格编辑 '!J1052)</f>
        <v>test_deadth_event(RECEIVER, ARG0, ARG1, ARG2, ARG3,ARG4)</v>
      </c>
      <c r="I1052" s="123">
        <f>IF('表格编辑 '!K1052="","",'表格编辑 '!K1052)</f>
        <v>1</v>
      </c>
      <c r="J1052" s="123">
        <f>IF('表格编辑 '!L1052="","",'表格编辑 '!L1052)</f>
        <v>3480</v>
      </c>
      <c r="K1052" s="123">
        <f>IF('表格编辑 '!M1052="","",'表格编辑 '!M1052)</f>
        <v>1620</v>
      </c>
      <c r="L1052" s="123" t="str">
        <f>IF('表格编辑 '!N1052="","",'表格编辑 '!N1052)</f>
        <v/>
      </c>
      <c r="M1052" s="123" t="str">
        <f>IF('表格编辑 '!O1052="","",'表格编辑 '!O1052)</f>
        <v/>
      </c>
      <c r="N1052" s="123" t="str">
        <f>IF('表格编辑 '!P1052="","",'表格编辑 '!P1052)</f>
        <v/>
      </c>
      <c r="O1052" s="123" t="str">
        <f>IF('表格编辑 '!Q1052="","",'表格编辑 '!Q1052)</f>
        <v/>
      </c>
      <c r="P1052" s="123" t="str">
        <f>IF('表格编辑 '!R1052="","",'表格编辑 '!R1052)</f>
        <v/>
      </c>
      <c r="Q1052" s="123">
        <f>IF('表格编辑 '!S1052="","",'表格编辑 '!S1052)</f>
        <v>320</v>
      </c>
      <c r="R1052" s="123" t="str">
        <f>IF('表格编辑 '!T1052="","",'表格编辑 '!T1052)</f>
        <v/>
      </c>
      <c r="S1052" s="123" t="str">
        <f>IF('表格编辑 '!U1052="","",'表格编辑 '!U1052)</f>
        <v/>
      </c>
      <c r="T1052" s="123" t="str">
        <f>IF('表格编辑 '!V1052="","",'表格编辑 '!V1052)</f>
        <v/>
      </c>
      <c r="U1052" s="123" t="str">
        <f>IF('表格编辑 '!W1052="","",'表格编辑 '!W1052)</f>
        <v/>
      </c>
      <c r="V1052" s="123" t="str">
        <f>IF('表格编辑 '!X1052="","",'表格编辑 '!X1052)</f>
        <v/>
      </c>
      <c r="W1052" s="123" t="str">
        <f>IF('表格编辑 '!Y1052="","",'表格编辑 '!Y1052)</f>
        <v/>
      </c>
      <c r="X1052" s="123" t="str">
        <f>IF('表格编辑 '!Z1052="","",'表格编辑 '!Z1052)</f>
        <v/>
      </c>
      <c r="Y1052" s="123" t="str">
        <f>IF('表格编辑 '!AA1052="","",'表格编辑 '!AA1052)</f>
        <v/>
      </c>
      <c r="Z1052" s="123" t="str">
        <f>IF('表格编辑 '!AB1052="","",'表格编辑 '!AB1052)</f>
        <v/>
      </c>
      <c r="AA1052" s="123" t="str">
        <f>IF('表格编辑 '!AC1052="","",'表格编辑 '!AC1052)</f>
        <v/>
      </c>
      <c r="AB1052" s="123" t="str">
        <f>IF('表格编辑 '!AD1052="","",'表格编辑 '!AD1052)</f>
        <v/>
      </c>
      <c r="AC1052" s="123" t="str">
        <f>IF('表格编辑 '!AE1052="","",'表格编辑 '!AE1052)</f>
        <v/>
      </c>
      <c r="AD1052" s="123">
        <f>IF('表格编辑 '!AF1052="","",'表格编辑 '!AF1052)</f>
        <v>140639</v>
      </c>
    </row>
    <row r="1053" spans="1:30">
      <c r="A1053" s="123">
        <f>IF('表格编辑 '!A1053="","",'表格编辑 '!A1053)</f>
        <v>40640</v>
      </c>
      <c r="B1053" s="123">
        <f>IF('表格编辑 '!B1053="","",'表格编辑 '!B1053)</f>
        <v>50115</v>
      </c>
      <c r="C1053" s="123">
        <f>IF('表格编辑 '!E1053="","",'表格编辑 '!E1053)</f>
        <v>54</v>
      </c>
      <c r="D1053" s="123" t="str">
        <f>IF('表格编辑 '!F1053="","",'表格编辑 '!F1053)</f>
        <v>AI_born_event(RECEIVER, ARG0, ARG1, ARG2, ARG3,ARG4)</v>
      </c>
      <c r="E1053" s="123" t="str">
        <f>IF('表格编辑 '!G1053="","",'表格编辑 '!G1053)</f>
        <v>AI_update_event(RECEIVER, ARG0, ARG1, ARG2, ARG3,ARG4)</v>
      </c>
      <c r="F1053" s="123" t="str">
        <f>IF('表格编辑 '!H1053="","",'表格编辑 '!H1053)</f>
        <v/>
      </c>
      <c r="G1053" s="123" t="str">
        <f>IF('表格编辑 '!I1053="","",'表格编辑 '!I1053)</f>
        <v/>
      </c>
      <c r="H1053" s="123" t="str">
        <f>IF('表格编辑 '!J1053="","",'表格编辑 '!J1053)</f>
        <v>test_deadth_event(RECEIVER, ARG0, ARG1, ARG2, ARG3,ARG4)</v>
      </c>
      <c r="I1053" s="123">
        <f>IF('表格编辑 '!K1053="","",'表格编辑 '!K1053)</f>
        <v>1</v>
      </c>
      <c r="J1053" s="123">
        <f>IF('表格编辑 '!L1053="","",'表格编辑 '!L1053)</f>
        <v>1934</v>
      </c>
      <c r="K1053" s="123">
        <f>IF('表格编辑 '!M1053="","",'表格编辑 '!M1053)</f>
        <v>1620</v>
      </c>
      <c r="L1053" s="123" t="str">
        <f>IF('表格编辑 '!N1053="","",'表格编辑 '!N1053)</f>
        <v/>
      </c>
      <c r="M1053" s="123" t="str">
        <f>IF('表格编辑 '!O1053="","",'表格编辑 '!O1053)</f>
        <v/>
      </c>
      <c r="N1053" s="123" t="str">
        <f>IF('表格编辑 '!P1053="","",'表格编辑 '!P1053)</f>
        <v/>
      </c>
      <c r="O1053" s="123" t="str">
        <f>IF('表格编辑 '!Q1053="","",'表格编辑 '!Q1053)</f>
        <v/>
      </c>
      <c r="P1053" s="123" t="str">
        <f>IF('表格编辑 '!R1053="","",'表格编辑 '!R1053)</f>
        <v/>
      </c>
      <c r="Q1053" s="123">
        <f>IF('表格编辑 '!S1053="","",'表格编辑 '!S1053)</f>
        <v>320</v>
      </c>
      <c r="R1053" s="123" t="str">
        <f>IF('表格编辑 '!T1053="","",'表格编辑 '!T1053)</f>
        <v/>
      </c>
      <c r="S1053" s="123" t="str">
        <f>IF('表格编辑 '!U1053="","",'表格编辑 '!U1053)</f>
        <v/>
      </c>
      <c r="T1053" s="123" t="str">
        <f>IF('表格编辑 '!V1053="","",'表格编辑 '!V1053)</f>
        <v/>
      </c>
      <c r="U1053" s="123" t="str">
        <f>IF('表格编辑 '!W1053="","",'表格编辑 '!W1053)</f>
        <v/>
      </c>
      <c r="V1053" s="123" t="str">
        <f>IF('表格编辑 '!X1053="","",'表格编辑 '!X1053)</f>
        <v/>
      </c>
      <c r="W1053" s="123" t="str">
        <f>IF('表格编辑 '!Y1053="","",'表格编辑 '!Y1053)</f>
        <v/>
      </c>
      <c r="X1053" s="123" t="str">
        <f>IF('表格编辑 '!Z1053="","",'表格编辑 '!Z1053)</f>
        <v/>
      </c>
      <c r="Y1053" s="123" t="str">
        <f>IF('表格编辑 '!AA1053="","",'表格编辑 '!AA1053)</f>
        <v/>
      </c>
      <c r="Z1053" s="123" t="str">
        <f>IF('表格编辑 '!AB1053="","",'表格编辑 '!AB1053)</f>
        <v/>
      </c>
      <c r="AA1053" s="123" t="str">
        <f>IF('表格编辑 '!AC1053="","",'表格编辑 '!AC1053)</f>
        <v/>
      </c>
      <c r="AB1053" s="123" t="str">
        <f>IF('表格编辑 '!AD1053="","",'表格编辑 '!AD1053)</f>
        <v/>
      </c>
      <c r="AC1053" s="123" t="str">
        <f>IF('表格编辑 '!AE1053="","",'表格编辑 '!AE1053)</f>
        <v/>
      </c>
      <c r="AD1053" s="123">
        <f>IF('表格编辑 '!AF1053="","",'表格编辑 '!AF1053)</f>
        <v>140640</v>
      </c>
    </row>
    <row r="1054" spans="1:30">
      <c r="A1054" s="123">
        <f>IF('表格编辑 '!A1054="","",'表格编辑 '!A1054)</f>
        <v>40641</v>
      </c>
      <c r="B1054" s="123">
        <f>IF('表格编辑 '!B1054="","",'表格编辑 '!B1054)</f>
        <v>50152</v>
      </c>
      <c r="C1054" s="123">
        <f>IF('表格编辑 '!E1054="","",'表格编辑 '!E1054)</f>
        <v>54</v>
      </c>
      <c r="D1054" s="123" t="str">
        <f>IF('表格编辑 '!F1054="","",'表格编辑 '!F1054)</f>
        <v>AI_born_event(RECEIVER, ARG0, ARG1, ARG2, ARG3,ARG4)</v>
      </c>
      <c r="E1054" s="123" t="str">
        <f>IF('表格编辑 '!G1054="","",'表格编辑 '!G1054)</f>
        <v>AI_update_event(RECEIVER, ARG0, ARG1, ARG2, ARG3,ARG4)</v>
      </c>
      <c r="F1054" s="123" t="str">
        <f>IF('表格编辑 '!H1054="","",'表格编辑 '!H1054)</f>
        <v/>
      </c>
      <c r="G1054" s="123" t="str">
        <f>IF('表格编辑 '!I1054="","",'表格编辑 '!I1054)</f>
        <v/>
      </c>
      <c r="H1054" s="123" t="str">
        <f>IF('表格编辑 '!J1054="","",'表格编辑 '!J1054)</f>
        <v>test_deadth_event(RECEIVER, ARG0, ARG1, ARG2, ARG3,ARG4)</v>
      </c>
      <c r="I1054" s="123">
        <f>IF('表格编辑 '!K1054="","",'表格编辑 '!K1054)</f>
        <v>1</v>
      </c>
      <c r="J1054" s="123">
        <f>IF('表格编辑 '!L1054="","",'表格编辑 '!L1054)</f>
        <v>1980</v>
      </c>
      <c r="K1054" s="123">
        <f>IF('表格编辑 '!M1054="","",'表格编辑 '!M1054)</f>
        <v>1620</v>
      </c>
      <c r="L1054" s="123" t="str">
        <f>IF('表格编辑 '!N1054="","",'表格编辑 '!N1054)</f>
        <v/>
      </c>
      <c r="M1054" s="123" t="str">
        <f>IF('表格编辑 '!O1054="","",'表格编辑 '!O1054)</f>
        <v/>
      </c>
      <c r="N1054" s="123" t="str">
        <f>IF('表格编辑 '!P1054="","",'表格编辑 '!P1054)</f>
        <v/>
      </c>
      <c r="O1054" s="123" t="str">
        <f>IF('表格编辑 '!Q1054="","",'表格编辑 '!Q1054)</f>
        <v/>
      </c>
      <c r="P1054" s="123" t="str">
        <f>IF('表格编辑 '!R1054="","",'表格编辑 '!R1054)</f>
        <v/>
      </c>
      <c r="Q1054" s="123">
        <f>IF('表格编辑 '!S1054="","",'表格编辑 '!S1054)</f>
        <v>320</v>
      </c>
      <c r="R1054" s="123" t="str">
        <f>IF('表格编辑 '!T1054="","",'表格编辑 '!T1054)</f>
        <v/>
      </c>
      <c r="S1054" s="123" t="str">
        <f>IF('表格编辑 '!U1054="","",'表格编辑 '!U1054)</f>
        <v/>
      </c>
      <c r="T1054" s="123" t="str">
        <f>IF('表格编辑 '!V1054="","",'表格编辑 '!V1054)</f>
        <v/>
      </c>
      <c r="U1054" s="123" t="str">
        <f>IF('表格编辑 '!W1054="","",'表格编辑 '!W1054)</f>
        <v/>
      </c>
      <c r="V1054" s="123" t="str">
        <f>IF('表格编辑 '!X1054="","",'表格编辑 '!X1054)</f>
        <v/>
      </c>
      <c r="W1054" s="123" t="str">
        <f>IF('表格编辑 '!Y1054="","",'表格编辑 '!Y1054)</f>
        <v/>
      </c>
      <c r="X1054" s="123" t="str">
        <f>IF('表格编辑 '!Z1054="","",'表格编辑 '!Z1054)</f>
        <v/>
      </c>
      <c r="Y1054" s="123" t="str">
        <f>IF('表格编辑 '!AA1054="","",'表格编辑 '!AA1054)</f>
        <v/>
      </c>
      <c r="Z1054" s="123" t="str">
        <f>IF('表格编辑 '!AB1054="","",'表格编辑 '!AB1054)</f>
        <v/>
      </c>
      <c r="AA1054" s="123" t="str">
        <f>IF('表格编辑 '!AC1054="","",'表格编辑 '!AC1054)</f>
        <v/>
      </c>
      <c r="AB1054" s="123" t="str">
        <f>IF('表格编辑 '!AD1054="","",'表格编辑 '!AD1054)</f>
        <v/>
      </c>
      <c r="AC1054" s="123" t="str">
        <f>IF('表格编辑 '!AE1054="","",'表格编辑 '!AE1054)</f>
        <v/>
      </c>
      <c r="AD1054" s="123">
        <f>IF('表格编辑 '!AF1054="","",'表格编辑 '!AF1054)</f>
        <v>140641</v>
      </c>
    </row>
    <row r="1055" spans="1:30">
      <c r="A1055" s="123">
        <f>IF('表格编辑 '!A1055="","",'表格编辑 '!A1055)</f>
        <v>40642</v>
      </c>
      <c r="B1055" s="123">
        <f>IF('表格编辑 '!B1055="","",'表格编辑 '!B1055)</f>
        <v>50158</v>
      </c>
      <c r="C1055" s="123">
        <f>IF('表格编辑 '!E1055="","",'表格编辑 '!E1055)</f>
        <v>54</v>
      </c>
      <c r="D1055" s="123" t="str">
        <f>IF('表格编辑 '!F1055="","",'表格编辑 '!F1055)</f>
        <v>AI_born_event(RECEIVER, ARG0, ARG1, ARG2, ARG3,ARG4)</v>
      </c>
      <c r="E1055" s="123" t="str">
        <f>IF('表格编辑 '!G1055="","",'表格编辑 '!G1055)</f>
        <v>AI_update_event(RECEIVER, ARG0, ARG1, ARG2, ARG3,ARG4)</v>
      </c>
      <c r="F1055" s="123" t="str">
        <f>IF('表格编辑 '!H1055="","",'表格编辑 '!H1055)</f>
        <v/>
      </c>
      <c r="G1055" s="123" t="str">
        <f>IF('表格编辑 '!I1055="","",'表格编辑 '!I1055)</f>
        <v/>
      </c>
      <c r="H1055" s="123" t="str">
        <f>IF('表格编辑 '!J1055="","",'表格编辑 '!J1055)</f>
        <v>test_deadth_event(RECEIVER, ARG0, ARG1, ARG2, ARG3,ARG4)</v>
      </c>
      <c r="I1055" s="123">
        <f>IF('表格编辑 '!K1055="","",'表格编辑 '!K1055)</f>
        <v>1</v>
      </c>
      <c r="J1055" s="123">
        <f>IF('表格编辑 '!L1055="","",'表格编辑 '!L1055)</f>
        <v>3112</v>
      </c>
      <c r="K1055" s="123">
        <f>IF('表格编辑 '!M1055="","",'表格编辑 '!M1055)</f>
        <v>1620</v>
      </c>
      <c r="L1055" s="123" t="str">
        <f>IF('表格编辑 '!N1055="","",'表格编辑 '!N1055)</f>
        <v/>
      </c>
      <c r="M1055" s="123" t="str">
        <f>IF('表格编辑 '!O1055="","",'表格编辑 '!O1055)</f>
        <v/>
      </c>
      <c r="N1055" s="123" t="str">
        <f>IF('表格编辑 '!P1055="","",'表格编辑 '!P1055)</f>
        <v/>
      </c>
      <c r="O1055" s="123" t="str">
        <f>IF('表格编辑 '!Q1055="","",'表格编辑 '!Q1055)</f>
        <v/>
      </c>
      <c r="P1055" s="123" t="str">
        <f>IF('表格编辑 '!R1055="","",'表格编辑 '!R1055)</f>
        <v/>
      </c>
      <c r="Q1055" s="123">
        <f>IF('表格编辑 '!S1055="","",'表格编辑 '!S1055)</f>
        <v>320</v>
      </c>
      <c r="R1055" s="123" t="str">
        <f>IF('表格编辑 '!T1055="","",'表格编辑 '!T1055)</f>
        <v/>
      </c>
      <c r="S1055" s="123" t="str">
        <f>IF('表格编辑 '!U1055="","",'表格编辑 '!U1055)</f>
        <v/>
      </c>
      <c r="T1055" s="123" t="str">
        <f>IF('表格编辑 '!V1055="","",'表格编辑 '!V1055)</f>
        <v/>
      </c>
      <c r="U1055" s="123" t="str">
        <f>IF('表格编辑 '!W1055="","",'表格编辑 '!W1055)</f>
        <v/>
      </c>
      <c r="V1055" s="123" t="str">
        <f>IF('表格编辑 '!X1055="","",'表格编辑 '!X1055)</f>
        <v/>
      </c>
      <c r="W1055" s="123" t="str">
        <f>IF('表格编辑 '!Y1055="","",'表格编辑 '!Y1055)</f>
        <v/>
      </c>
      <c r="X1055" s="123" t="str">
        <f>IF('表格编辑 '!Z1055="","",'表格编辑 '!Z1055)</f>
        <v/>
      </c>
      <c r="Y1055" s="123" t="str">
        <f>IF('表格编辑 '!AA1055="","",'表格编辑 '!AA1055)</f>
        <v/>
      </c>
      <c r="Z1055" s="123" t="str">
        <f>IF('表格编辑 '!AB1055="","",'表格编辑 '!AB1055)</f>
        <v/>
      </c>
      <c r="AA1055" s="123" t="str">
        <f>IF('表格编辑 '!AC1055="","",'表格编辑 '!AC1055)</f>
        <v/>
      </c>
      <c r="AB1055" s="123" t="str">
        <f>IF('表格编辑 '!AD1055="","",'表格编辑 '!AD1055)</f>
        <v/>
      </c>
      <c r="AC1055" s="123" t="str">
        <f>IF('表格编辑 '!AE1055="","",'表格编辑 '!AE1055)</f>
        <v/>
      </c>
      <c r="AD1055" s="123">
        <f>IF('表格编辑 '!AF1055="","",'表格编辑 '!AF1055)</f>
        <v>140642</v>
      </c>
    </row>
    <row r="1056" spans="1:30">
      <c r="A1056" s="123">
        <f>IF('表格编辑 '!A1056="","",'表格编辑 '!A1056)</f>
        <v>40643</v>
      </c>
      <c r="B1056" s="123">
        <f>IF('表格编辑 '!B1056="","",'表格编辑 '!B1056)</f>
        <v>50003</v>
      </c>
      <c r="C1056" s="123">
        <f>IF('表格编辑 '!E1056="","",'表格编辑 '!E1056)</f>
        <v>54</v>
      </c>
      <c r="D1056" s="123" t="str">
        <f>IF('表格编辑 '!F1056="","",'表格编辑 '!F1056)</f>
        <v>AI_born_event(RECEIVER, ARG0, ARG1, ARG2, ARG3,ARG4)</v>
      </c>
      <c r="E1056" s="123" t="str">
        <f>IF('表格编辑 '!G1056="","",'表格编辑 '!G1056)</f>
        <v>AI_update_event(RECEIVER, ARG0, ARG1, ARG2, ARG3,ARG4)</v>
      </c>
      <c r="F1056" s="123" t="str">
        <f>IF('表格编辑 '!H1056="","",'表格编辑 '!H1056)</f>
        <v/>
      </c>
      <c r="G1056" s="123" t="str">
        <f>IF('表格编辑 '!I1056="","",'表格编辑 '!I1056)</f>
        <v/>
      </c>
      <c r="H1056" s="123" t="str">
        <f>IF('表格编辑 '!J1056="","",'表格编辑 '!J1056)</f>
        <v>test_deadth_event(RECEIVER, ARG0, ARG1, ARG2, ARG3,ARG4)</v>
      </c>
      <c r="I1056" s="123">
        <f>IF('表格编辑 '!K1056="","",'表格编辑 '!K1056)</f>
        <v>1</v>
      </c>
      <c r="J1056" s="123">
        <f>IF('表格编辑 '!L1056="","",'表格编辑 '!L1056)</f>
        <v>2940</v>
      </c>
      <c r="K1056" s="123">
        <f>IF('表格编辑 '!M1056="","",'表格编辑 '!M1056)</f>
        <v>1620</v>
      </c>
      <c r="L1056" s="123" t="str">
        <f>IF('表格编辑 '!N1056="","",'表格编辑 '!N1056)</f>
        <v/>
      </c>
      <c r="M1056" s="123" t="str">
        <f>IF('表格编辑 '!O1056="","",'表格编辑 '!O1056)</f>
        <v/>
      </c>
      <c r="N1056" s="123" t="str">
        <f>IF('表格编辑 '!P1056="","",'表格编辑 '!P1056)</f>
        <v/>
      </c>
      <c r="O1056" s="123" t="str">
        <f>IF('表格编辑 '!Q1056="","",'表格编辑 '!Q1056)</f>
        <v/>
      </c>
      <c r="P1056" s="123" t="str">
        <f>IF('表格编辑 '!R1056="","",'表格编辑 '!R1056)</f>
        <v/>
      </c>
      <c r="Q1056" s="123">
        <f>IF('表格编辑 '!S1056="","",'表格编辑 '!S1056)</f>
        <v>320</v>
      </c>
      <c r="R1056" s="123" t="str">
        <f>IF('表格编辑 '!T1056="","",'表格编辑 '!T1056)</f>
        <v/>
      </c>
      <c r="S1056" s="123" t="str">
        <f>IF('表格编辑 '!U1056="","",'表格编辑 '!U1056)</f>
        <v/>
      </c>
      <c r="T1056" s="123" t="str">
        <f>IF('表格编辑 '!V1056="","",'表格编辑 '!V1056)</f>
        <v/>
      </c>
      <c r="U1056" s="123" t="str">
        <f>IF('表格编辑 '!W1056="","",'表格编辑 '!W1056)</f>
        <v/>
      </c>
      <c r="V1056" s="123" t="str">
        <f>IF('表格编辑 '!X1056="","",'表格编辑 '!X1056)</f>
        <v/>
      </c>
      <c r="W1056" s="123" t="str">
        <f>IF('表格编辑 '!Y1056="","",'表格编辑 '!Y1056)</f>
        <v/>
      </c>
      <c r="X1056" s="123" t="str">
        <f>IF('表格编辑 '!Z1056="","",'表格编辑 '!Z1056)</f>
        <v/>
      </c>
      <c r="Y1056" s="123" t="str">
        <f>IF('表格编辑 '!AA1056="","",'表格编辑 '!AA1056)</f>
        <v/>
      </c>
      <c r="Z1056" s="123" t="str">
        <f>IF('表格编辑 '!AB1056="","",'表格编辑 '!AB1056)</f>
        <v/>
      </c>
      <c r="AA1056" s="123" t="str">
        <f>IF('表格编辑 '!AC1056="","",'表格编辑 '!AC1056)</f>
        <v/>
      </c>
      <c r="AB1056" s="123" t="str">
        <f>IF('表格编辑 '!AD1056="","",'表格编辑 '!AD1056)</f>
        <v/>
      </c>
      <c r="AC1056" s="123" t="str">
        <f>IF('表格编辑 '!AE1056="","",'表格编辑 '!AE1056)</f>
        <v/>
      </c>
      <c r="AD1056" s="123">
        <f>IF('表格编辑 '!AF1056="","",'表格编辑 '!AF1056)</f>
        <v>140643</v>
      </c>
    </row>
    <row r="1057" spans="1:30">
      <c r="A1057" s="123">
        <f>IF('表格编辑 '!A1057="","",'表格编辑 '!A1057)</f>
        <v>40644</v>
      </c>
      <c r="B1057" s="123">
        <f>IF('表格编辑 '!B1057="","",'表格编辑 '!B1057)</f>
        <v>50119</v>
      </c>
      <c r="C1057" s="123">
        <f>IF('表格编辑 '!E1057="","",'表格编辑 '!E1057)</f>
        <v>54</v>
      </c>
      <c r="D1057" s="123" t="str">
        <f>IF('表格编辑 '!F1057="","",'表格编辑 '!F1057)</f>
        <v>AI_born_event(RECEIVER, ARG0, ARG1, ARG2, ARG3,ARG4)</v>
      </c>
      <c r="E1057" s="123" t="str">
        <f>IF('表格编辑 '!G1057="","",'表格编辑 '!G1057)</f>
        <v>AI_update_event(RECEIVER, ARG0, ARG1, ARG2, ARG3,ARG4)</v>
      </c>
      <c r="F1057" s="123" t="str">
        <f>IF('表格编辑 '!H1057="","",'表格编辑 '!H1057)</f>
        <v/>
      </c>
      <c r="G1057" s="123" t="str">
        <f>IF('表格编辑 '!I1057="","",'表格编辑 '!I1057)</f>
        <v/>
      </c>
      <c r="H1057" s="123" t="str">
        <f>IF('表格编辑 '!J1057="","",'表格编辑 '!J1057)</f>
        <v>test_deadth_event(RECEIVER, ARG0, ARG1, ARG2, ARG3,ARG4)</v>
      </c>
      <c r="I1057" s="123">
        <f>IF('表格编辑 '!K1057="","",'表格编辑 '!K1057)</f>
        <v>1</v>
      </c>
      <c r="J1057" s="123">
        <f>IF('表格编辑 '!L1057="","",'表格编辑 '!L1057)</f>
        <v>2482</v>
      </c>
      <c r="K1057" s="123">
        <f>IF('表格编辑 '!M1057="","",'表格编辑 '!M1057)</f>
        <v>1620</v>
      </c>
      <c r="L1057" s="123" t="str">
        <f>IF('表格编辑 '!N1057="","",'表格编辑 '!N1057)</f>
        <v/>
      </c>
      <c r="M1057" s="123" t="str">
        <f>IF('表格编辑 '!O1057="","",'表格编辑 '!O1057)</f>
        <v/>
      </c>
      <c r="N1057" s="123" t="str">
        <f>IF('表格编辑 '!P1057="","",'表格编辑 '!P1057)</f>
        <v/>
      </c>
      <c r="O1057" s="123" t="str">
        <f>IF('表格编辑 '!Q1057="","",'表格编辑 '!Q1057)</f>
        <v/>
      </c>
      <c r="P1057" s="123" t="str">
        <f>IF('表格编辑 '!R1057="","",'表格编辑 '!R1057)</f>
        <v/>
      </c>
      <c r="Q1057" s="123">
        <f>IF('表格编辑 '!S1057="","",'表格编辑 '!S1057)</f>
        <v>320</v>
      </c>
      <c r="R1057" s="123" t="str">
        <f>IF('表格编辑 '!T1057="","",'表格编辑 '!T1057)</f>
        <v/>
      </c>
      <c r="S1057" s="123" t="str">
        <f>IF('表格编辑 '!U1057="","",'表格编辑 '!U1057)</f>
        <v/>
      </c>
      <c r="T1057" s="123" t="str">
        <f>IF('表格编辑 '!V1057="","",'表格编辑 '!V1057)</f>
        <v/>
      </c>
      <c r="U1057" s="123" t="str">
        <f>IF('表格编辑 '!W1057="","",'表格编辑 '!W1057)</f>
        <v/>
      </c>
      <c r="V1057" s="123" t="str">
        <f>IF('表格编辑 '!X1057="","",'表格编辑 '!X1057)</f>
        <v/>
      </c>
      <c r="W1057" s="123" t="str">
        <f>IF('表格编辑 '!Y1057="","",'表格编辑 '!Y1057)</f>
        <v/>
      </c>
      <c r="X1057" s="123" t="str">
        <f>IF('表格编辑 '!Z1057="","",'表格编辑 '!Z1057)</f>
        <v/>
      </c>
      <c r="Y1057" s="123" t="str">
        <f>IF('表格编辑 '!AA1057="","",'表格编辑 '!AA1057)</f>
        <v/>
      </c>
      <c r="Z1057" s="123" t="str">
        <f>IF('表格编辑 '!AB1057="","",'表格编辑 '!AB1057)</f>
        <v/>
      </c>
      <c r="AA1057" s="123" t="str">
        <f>IF('表格编辑 '!AC1057="","",'表格编辑 '!AC1057)</f>
        <v/>
      </c>
      <c r="AB1057" s="123" t="str">
        <f>IF('表格编辑 '!AD1057="","",'表格编辑 '!AD1057)</f>
        <v/>
      </c>
      <c r="AC1057" s="123" t="str">
        <f>IF('表格编辑 '!AE1057="","",'表格编辑 '!AE1057)</f>
        <v/>
      </c>
      <c r="AD1057" s="123">
        <f>IF('表格编辑 '!AF1057="","",'表格编辑 '!AF1057)</f>
        <v>140644</v>
      </c>
    </row>
    <row r="1058" spans="1:30">
      <c r="A1058" s="123">
        <f>IF('表格编辑 '!A1058="","",'表格编辑 '!A1058)</f>
        <v>40645</v>
      </c>
      <c r="B1058" s="123">
        <f>IF('表格编辑 '!B1058="","",'表格编辑 '!B1058)</f>
        <v>50121</v>
      </c>
      <c r="C1058" s="123">
        <f>IF('表格编辑 '!E1058="","",'表格编辑 '!E1058)</f>
        <v>54</v>
      </c>
      <c r="D1058" s="123" t="str">
        <f>IF('表格编辑 '!F1058="","",'表格编辑 '!F1058)</f>
        <v>AI_born_event(RECEIVER, ARG0, ARG1, ARG2, ARG3,ARG4)</v>
      </c>
      <c r="E1058" s="123" t="str">
        <f>IF('表格编辑 '!G1058="","",'表格编辑 '!G1058)</f>
        <v>AI_update_event(RECEIVER, ARG0, ARG1, ARG2, ARG3,ARG4)</v>
      </c>
      <c r="F1058" s="123" t="str">
        <f>IF('表格编辑 '!H1058="","",'表格编辑 '!H1058)</f>
        <v/>
      </c>
      <c r="G1058" s="123" t="str">
        <f>IF('表格编辑 '!I1058="","",'表格编辑 '!I1058)</f>
        <v/>
      </c>
      <c r="H1058" s="123" t="str">
        <f>IF('表格编辑 '!J1058="","",'表格编辑 '!J1058)</f>
        <v>test_deadth_event(RECEIVER, ARG0, ARG1, ARG2, ARG3,ARG4)</v>
      </c>
      <c r="I1058" s="123">
        <f>IF('表格编辑 '!K1058="","",'表格编辑 '!K1058)</f>
        <v>1</v>
      </c>
      <c r="J1058" s="123">
        <f>IF('表格编辑 '!L1058="","",'表格编辑 '!L1058)</f>
        <v>2026</v>
      </c>
      <c r="K1058" s="123">
        <f>IF('表格编辑 '!M1058="","",'表格编辑 '!M1058)</f>
        <v>1620</v>
      </c>
      <c r="L1058" s="123" t="str">
        <f>IF('表格编辑 '!N1058="","",'表格编辑 '!N1058)</f>
        <v/>
      </c>
      <c r="M1058" s="123" t="str">
        <f>IF('表格编辑 '!O1058="","",'表格编辑 '!O1058)</f>
        <v/>
      </c>
      <c r="N1058" s="123" t="str">
        <f>IF('表格编辑 '!P1058="","",'表格编辑 '!P1058)</f>
        <v/>
      </c>
      <c r="O1058" s="123" t="str">
        <f>IF('表格编辑 '!Q1058="","",'表格编辑 '!Q1058)</f>
        <v/>
      </c>
      <c r="P1058" s="123" t="str">
        <f>IF('表格编辑 '!R1058="","",'表格编辑 '!R1058)</f>
        <v/>
      </c>
      <c r="Q1058" s="123">
        <f>IF('表格编辑 '!S1058="","",'表格编辑 '!S1058)</f>
        <v>320</v>
      </c>
      <c r="R1058" s="123" t="str">
        <f>IF('表格编辑 '!T1058="","",'表格编辑 '!T1058)</f>
        <v/>
      </c>
      <c r="S1058" s="123" t="str">
        <f>IF('表格编辑 '!U1058="","",'表格编辑 '!U1058)</f>
        <v/>
      </c>
      <c r="T1058" s="123" t="str">
        <f>IF('表格编辑 '!V1058="","",'表格编辑 '!V1058)</f>
        <v/>
      </c>
      <c r="U1058" s="123" t="str">
        <f>IF('表格编辑 '!W1058="","",'表格编辑 '!W1058)</f>
        <v/>
      </c>
      <c r="V1058" s="123" t="str">
        <f>IF('表格编辑 '!X1058="","",'表格编辑 '!X1058)</f>
        <v/>
      </c>
      <c r="W1058" s="123" t="str">
        <f>IF('表格编辑 '!Y1058="","",'表格编辑 '!Y1058)</f>
        <v/>
      </c>
      <c r="X1058" s="123" t="str">
        <f>IF('表格编辑 '!Z1058="","",'表格编辑 '!Z1058)</f>
        <v/>
      </c>
      <c r="Y1058" s="123" t="str">
        <f>IF('表格编辑 '!AA1058="","",'表格编辑 '!AA1058)</f>
        <v/>
      </c>
      <c r="Z1058" s="123" t="str">
        <f>IF('表格编辑 '!AB1058="","",'表格编辑 '!AB1058)</f>
        <v/>
      </c>
      <c r="AA1058" s="123" t="str">
        <f>IF('表格编辑 '!AC1058="","",'表格编辑 '!AC1058)</f>
        <v/>
      </c>
      <c r="AB1058" s="123" t="str">
        <f>IF('表格编辑 '!AD1058="","",'表格编辑 '!AD1058)</f>
        <v/>
      </c>
      <c r="AC1058" s="123" t="str">
        <f>IF('表格编辑 '!AE1058="","",'表格编辑 '!AE1058)</f>
        <v/>
      </c>
      <c r="AD1058" s="123">
        <f>IF('表格编辑 '!AF1058="","",'表格编辑 '!AF1058)</f>
        <v>140645</v>
      </c>
    </row>
    <row r="1059" spans="1:30">
      <c r="A1059" s="123">
        <f>IF('表格编辑 '!A1059="","",'表格编辑 '!A1059)</f>
        <v>40646</v>
      </c>
      <c r="B1059" s="123">
        <f>IF('表格编辑 '!B1059="","",'表格编辑 '!B1059)</f>
        <v>50022</v>
      </c>
      <c r="C1059" s="123">
        <f>IF('表格编辑 '!E1059="","",'表格编辑 '!E1059)</f>
        <v>59</v>
      </c>
      <c r="D1059" s="123" t="str">
        <f>IF('表格编辑 '!F1059="","",'表格编辑 '!F1059)</f>
        <v>AI_born_event(RECEIVER, ARG0, ARG1, ARG2, ARG3,ARG4)</v>
      </c>
      <c r="E1059" s="123" t="str">
        <f>IF('表格编辑 '!G1059="","",'表格编辑 '!G1059)</f>
        <v>AI_update_event(RECEIVER, ARG0, ARG1, ARG2, ARG3,ARG4)</v>
      </c>
      <c r="F1059" s="123" t="str">
        <f>IF('表格编辑 '!H1059="","",'表格编辑 '!H1059)</f>
        <v/>
      </c>
      <c r="G1059" s="123" t="str">
        <f>IF('表格编辑 '!I1059="","",'表格编辑 '!I1059)</f>
        <v/>
      </c>
      <c r="H1059" s="123" t="str">
        <f>IF('表格编辑 '!J1059="","",'表格编辑 '!J1059)</f>
        <v>test_deadth_event(RECEIVER, ARG0, ARG1, ARG2, ARG3,ARG4)</v>
      </c>
      <c r="I1059" s="123">
        <f>IF('表格编辑 '!K1059="","",'表格编辑 '!K1059)</f>
        <v>1</v>
      </c>
      <c r="J1059" s="123">
        <f>IF('表格编辑 '!L1059="","",'表格编辑 '!L1059)</f>
        <v>2562</v>
      </c>
      <c r="K1059" s="123">
        <f>IF('表格编辑 '!M1059="","",'表格编辑 '!M1059)</f>
        <v>1770</v>
      </c>
      <c r="L1059" s="123" t="str">
        <f>IF('表格编辑 '!N1059="","",'表格编辑 '!N1059)</f>
        <v/>
      </c>
      <c r="M1059" s="123" t="str">
        <f>IF('表格编辑 '!O1059="","",'表格编辑 '!O1059)</f>
        <v/>
      </c>
      <c r="N1059" s="123" t="str">
        <f>IF('表格编辑 '!P1059="","",'表格编辑 '!P1059)</f>
        <v/>
      </c>
      <c r="O1059" s="123" t="str">
        <f>IF('表格编辑 '!Q1059="","",'表格编辑 '!Q1059)</f>
        <v/>
      </c>
      <c r="P1059" s="123" t="str">
        <f>IF('表格编辑 '!R1059="","",'表格编辑 '!R1059)</f>
        <v/>
      </c>
      <c r="Q1059" s="123">
        <f>IF('表格编辑 '!S1059="","",'表格编辑 '!S1059)</f>
        <v>320</v>
      </c>
      <c r="R1059" s="123" t="str">
        <f>IF('表格编辑 '!T1059="","",'表格编辑 '!T1059)</f>
        <v/>
      </c>
      <c r="S1059" s="123" t="str">
        <f>IF('表格编辑 '!U1059="","",'表格编辑 '!U1059)</f>
        <v/>
      </c>
      <c r="T1059" s="123" t="str">
        <f>IF('表格编辑 '!V1059="","",'表格编辑 '!V1059)</f>
        <v/>
      </c>
      <c r="U1059" s="123" t="str">
        <f>IF('表格编辑 '!W1059="","",'表格编辑 '!W1059)</f>
        <v/>
      </c>
      <c r="V1059" s="123" t="str">
        <f>IF('表格编辑 '!X1059="","",'表格编辑 '!X1059)</f>
        <v/>
      </c>
      <c r="W1059" s="123" t="str">
        <f>IF('表格编辑 '!Y1059="","",'表格编辑 '!Y1059)</f>
        <v/>
      </c>
      <c r="X1059" s="123" t="str">
        <f>IF('表格编辑 '!Z1059="","",'表格编辑 '!Z1059)</f>
        <v/>
      </c>
      <c r="Y1059" s="123" t="str">
        <f>IF('表格编辑 '!AA1059="","",'表格编辑 '!AA1059)</f>
        <v/>
      </c>
      <c r="Z1059" s="123" t="str">
        <f>IF('表格编辑 '!AB1059="","",'表格编辑 '!AB1059)</f>
        <v/>
      </c>
      <c r="AA1059" s="123" t="str">
        <f>IF('表格编辑 '!AC1059="","",'表格编辑 '!AC1059)</f>
        <v/>
      </c>
      <c r="AB1059" s="123" t="str">
        <f>IF('表格编辑 '!AD1059="","",'表格编辑 '!AD1059)</f>
        <v/>
      </c>
      <c r="AC1059" s="123" t="str">
        <f>IF('表格编辑 '!AE1059="","",'表格编辑 '!AE1059)</f>
        <v/>
      </c>
      <c r="AD1059" s="123">
        <f>IF('表格编辑 '!AF1059="","",'表格编辑 '!AF1059)</f>
        <v>140646</v>
      </c>
    </row>
    <row r="1060" spans="1:30">
      <c r="A1060" s="123">
        <f>IF('表格编辑 '!A1060="","",'表格编辑 '!A1060)</f>
        <v>40647</v>
      </c>
      <c r="B1060" s="123">
        <f>IF('表格编辑 '!B1060="","",'表格编辑 '!B1060)</f>
        <v>50103</v>
      </c>
      <c r="C1060" s="123">
        <f>IF('表格编辑 '!E1060="","",'表格编辑 '!E1060)</f>
        <v>59</v>
      </c>
      <c r="D1060" s="123" t="str">
        <f>IF('表格编辑 '!F1060="","",'表格编辑 '!F1060)</f>
        <v>AI_born_event(RECEIVER, ARG0, ARG1, ARG2, ARG3,ARG4)</v>
      </c>
      <c r="E1060" s="123" t="str">
        <f>IF('表格编辑 '!G1060="","",'表格编辑 '!G1060)</f>
        <v>AI_update_event(RECEIVER, ARG0, ARG1, ARG2, ARG3,ARG4)</v>
      </c>
      <c r="F1060" s="123" t="str">
        <f>IF('表格编辑 '!H1060="","",'表格编辑 '!H1060)</f>
        <v/>
      </c>
      <c r="G1060" s="123" t="str">
        <f>IF('表格编辑 '!I1060="","",'表格编辑 '!I1060)</f>
        <v/>
      </c>
      <c r="H1060" s="123" t="str">
        <f>IF('表格编辑 '!J1060="","",'表格编辑 '!J1060)</f>
        <v>test_deadth_event(RECEIVER, ARG0, ARG1, ARG2, ARG3,ARG4)</v>
      </c>
      <c r="I1060" s="123">
        <f>IF('表格编辑 '!K1060="","",'表格编辑 '!K1060)</f>
        <v>1</v>
      </c>
      <c r="J1060" s="123">
        <f>IF('表格编辑 '!L1060="","",'表格编辑 '!L1060)</f>
        <v>1208</v>
      </c>
      <c r="K1060" s="123">
        <f>IF('表格编辑 '!M1060="","",'表格编辑 '!M1060)</f>
        <v>1770</v>
      </c>
      <c r="L1060" s="123" t="str">
        <f>IF('表格编辑 '!N1060="","",'表格编辑 '!N1060)</f>
        <v/>
      </c>
      <c r="M1060" s="123" t="str">
        <f>IF('表格编辑 '!O1060="","",'表格编辑 '!O1060)</f>
        <v/>
      </c>
      <c r="N1060" s="123" t="str">
        <f>IF('表格编辑 '!P1060="","",'表格编辑 '!P1060)</f>
        <v/>
      </c>
      <c r="O1060" s="123" t="str">
        <f>IF('表格编辑 '!Q1060="","",'表格编辑 '!Q1060)</f>
        <v/>
      </c>
      <c r="P1060" s="123" t="str">
        <f>IF('表格编辑 '!R1060="","",'表格编辑 '!R1060)</f>
        <v/>
      </c>
      <c r="Q1060" s="123">
        <f>IF('表格编辑 '!S1060="","",'表格编辑 '!S1060)</f>
        <v>320</v>
      </c>
      <c r="R1060" s="123" t="str">
        <f>IF('表格编辑 '!T1060="","",'表格编辑 '!T1060)</f>
        <v/>
      </c>
      <c r="S1060" s="123" t="str">
        <f>IF('表格编辑 '!U1060="","",'表格编辑 '!U1060)</f>
        <v/>
      </c>
      <c r="T1060" s="123" t="str">
        <f>IF('表格编辑 '!V1060="","",'表格编辑 '!V1060)</f>
        <v/>
      </c>
      <c r="U1060" s="123" t="str">
        <f>IF('表格编辑 '!W1060="","",'表格编辑 '!W1060)</f>
        <v/>
      </c>
      <c r="V1060" s="123" t="str">
        <f>IF('表格编辑 '!X1060="","",'表格编辑 '!X1060)</f>
        <v/>
      </c>
      <c r="W1060" s="123" t="str">
        <f>IF('表格编辑 '!Y1060="","",'表格编辑 '!Y1060)</f>
        <v/>
      </c>
      <c r="X1060" s="123" t="str">
        <f>IF('表格编辑 '!Z1060="","",'表格编辑 '!Z1060)</f>
        <v/>
      </c>
      <c r="Y1060" s="123" t="str">
        <f>IF('表格编辑 '!AA1060="","",'表格编辑 '!AA1060)</f>
        <v/>
      </c>
      <c r="Z1060" s="123" t="str">
        <f>IF('表格编辑 '!AB1060="","",'表格编辑 '!AB1060)</f>
        <v/>
      </c>
      <c r="AA1060" s="123" t="str">
        <f>IF('表格编辑 '!AC1060="","",'表格编辑 '!AC1060)</f>
        <v/>
      </c>
      <c r="AB1060" s="123" t="str">
        <f>IF('表格编辑 '!AD1060="","",'表格编辑 '!AD1060)</f>
        <v/>
      </c>
      <c r="AC1060" s="123" t="str">
        <f>IF('表格编辑 '!AE1060="","",'表格编辑 '!AE1060)</f>
        <v/>
      </c>
      <c r="AD1060" s="123">
        <f>IF('表格编辑 '!AF1060="","",'表格编辑 '!AF1060)</f>
        <v>140647</v>
      </c>
    </row>
    <row r="1061" spans="1:30">
      <c r="A1061" s="123">
        <f>IF('表格编辑 '!A1061="","",'表格编辑 '!A1061)</f>
        <v>40648</v>
      </c>
      <c r="B1061" s="123">
        <f>IF('表格编辑 '!B1061="","",'表格编辑 '!B1061)</f>
        <v>50016</v>
      </c>
      <c r="C1061" s="123">
        <f>IF('表格编辑 '!E1061="","",'表格编辑 '!E1061)</f>
        <v>59</v>
      </c>
      <c r="D1061" s="123" t="str">
        <f>IF('表格编辑 '!F1061="","",'表格编辑 '!F1061)</f>
        <v>AI_born_event(RECEIVER, ARG0, ARG1, ARG2, ARG3,ARG4)</v>
      </c>
      <c r="E1061" s="123" t="str">
        <f>IF('表格编辑 '!G1061="","",'表格编辑 '!G1061)</f>
        <v>AI_update_event(RECEIVER, ARG0, ARG1, ARG2, ARG3,ARG4)</v>
      </c>
      <c r="F1061" s="123" t="str">
        <f>IF('表格编辑 '!H1061="","",'表格编辑 '!H1061)</f>
        <v/>
      </c>
      <c r="G1061" s="123" t="str">
        <f>IF('表格编辑 '!I1061="","",'表格编辑 '!I1061)</f>
        <v/>
      </c>
      <c r="H1061" s="123" t="str">
        <f>IF('表格编辑 '!J1061="","",'表格编辑 '!J1061)</f>
        <v>test_deadth_event(RECEIVER, ARG0, ARG1, ARG2, ARG3,ARG4)</v>
      </c>
      <c r="I1061" s="123">
        <f>IF('表格编辑 '!K1061="","",'表格编辑 '!K1061)</f>
        <v>1</v>
      </c>
      <c r="J1061" s="123">
        <f>IF('表格编辑 '!L1061="","",'表格编辑 '!L1061)</f>
        <v>3136</v>
      </c>
      <c r="K1061" s="123">
        <f>IF('表格编辑 '!M1061="","",'表格编辑 '!M1061)</f>
        <v>1770</v>
      </c>
      <c r="L1061" s="123" t="str">
        <f>IF('表格编辑 '!N1061="","",'表格编辑 '!N1061)</f>
        <v/>
      </c>
      <c r="M1061" s="123" t="str">
        <f>IF('表格编辑 '!O1061="","",'表格编辑 '!O1061)</f>
        <v/>
      </c>
      <c r="N1061" s="123" t="str">
        <f>IF('表格编辑 '!P1061="","",'表格编辑 '!P1061)</f>
        <v/>
      </c>
      <c r="O1061" s="123" t="str">
        <f>IF('表格编辑 '!Q1061="","",'表格编辑 '!Q1061)</f>
        <v/>
      </c>
      <c r="P1061" s="123" t="str">
        <f>IF('表格编辑 '!R1061="","",'表格编辑 '!R1061)</f>
        <v/>
      </c>
      <c r="Q1061" s="123">
        <f>IF('表格编辑 '!S1061="","",'表格编辑 '!S1061)</f>
        <v>320</v>
      </c>
      <c r="R1061" s="123" t="str">
        <f>IF('表格编辑 '!T1061="","",'表格编辑 '!T1061)</f>
        <v/>
      </c>
      <c r="S1061" s="123" t="str">
        <f>IF('表格编辑 '!U1061="","",'表格编辑 '!U1061)</f>
        <v/>
      </c>
      <c r="T1061" s="123" t="str">
        <f>IF('表格编辑 '!V1061="","",'表格编辑 '!V1061)</f>
        <v/>
      </c>
      <c r="U1061" s="123" t="str">
        <f>IF('表格编辑 '!W1061="","",'表格编辑 '!W1061)</f>
        <v/>
      </c>
      <c r="V1061" s="123" t="str">
        <f>IF('表格编辑 '!X1061="","",'表格编辑 '!X1061)</f>
        <v/>
      </c>
      <c r="W1061" s="123" t="str">
        <f>IF('表格编辑 '!Y1061="","",'表格编辑 '!Y1061)</f>
        <v/>
      </c>
      <c r="X1061" s="123" t="str">
        <f>IF('表格编辑 '!Z1061="","",'表格编辑 '!Z1061)</f>
        <v/>
      </c>
      <c r="Y1061" s="123" t="str">
        <f>IF('表格编辑 '!AA1061="","",'表格编辑 '!AA1061)</f>
        <v/>
      </c>
      <c r="Z1061" s="123" t="str">
        <f>IF('表格编辑 '!AB1061="","",'表格编辑 '!AB1061)</f>
        <v/>
      </c>
      <c r="AA1061" s="123" t="str">
        <f>IF('表格编辑 '!AC1061="","",'表格编辑 '!AC1061)</f>
        <v/>
      </c>
      <c r="AB1061" s="123" t="str">
        <f>IF('表格编辑 '!AD1061="","",'表格编辑 '!AD1061)</f>
        <v/>
      </c>
      <c r="AC1061" s="123" t="str">
        <f>IF('表格编辑 '!AE1061="","",'表格编辑 '!AE1061)</f>
        <v/>
      </c>
      <c r="AD1061" s="123">
        <f>IF('表格编辑 '!AF1061="","",'表格编辑 '!AF1061)</f>
        <v>140648</v>
      </c>
    </row>
    <row r="1062" spans="1:30">
      <c r="A1062" s="123">
        <f>IF('表格编辑 '!A1062="","",'表格编辑 '!A1062)</f>
        <v>40649</v>
      </c>
      <c r="B1062" s="123">
        <f>IF('表格编辑 '!B1062="","",'表格编辑 '!B1062)</f>
        <v>50133</v>
      </c>
      <c r="C1062" s="123">
        <f>IF('表格编辑 '!E1062="","",'表格编辑 '!E1062)</f>
        <v>59</v>
      </c>
      <c r="D1062" s="123" t="str">
        <f>IF('表格编辑 '!F1062="","",'表格编辑 '!F1062)</f>
        <v>AI_born_event(RECEIVER, ARG0, ARG1, ARG2, ARG3,ARG4)</v>
      </c>
      <c r="E1062" s="123" t="str">
        <f>IF('表格编辑 '!G1062="","",'表格编辑 '!G1062)</f>
        <v>AI_update_event(RECEIVER, ARG0, ARG1, ARG2, ARG3,ARG4)</v>
      </c>
      <c r="F1062" s="123" t="str">
        <f>IF('表格编辑 '!H1062="","",'表格编辑 '!H1062)</f>
        <v/>
      </c>
      <c r="G1062" s="123" t="str">
        <f>IF('表格编辑 '!I1062="","",'表格编辑 '!I1062)</f>
        <v/>
      </c>
      <c r="H1062" s="123" t="str">
        <f>IF('表格编辑 '!J1062="","",'表格编辑 '!J1062)</f>
        <v>test_deadth_event(RECEIVER, ARG0, ARG1, ARG2, ARG3,ARG4)</v>
      </c>
      <c r="I1062" s="123">
        <f>IF('表格编辑 '!K1062="","",'表格编辑 '!K1062)</f>
        <v>1</v>
      </c>
      <c r="J1062" s="123">
        <f>IF('表格编辑 '!L1062="","",'表格编辑 '!L1062)</f>
        <v>1170</v>
      </c>
      <c r="K1062" s="123">
        <f>IF('表格编辑 '!M1062="","",'表格编辑 '!M1062)</f>
        <v>1770</v>
      </c>
      <c r="L1062" s="123" t="str">
        <f>IF('表格编辑 '!N1062="","",'表格编辑 '!N1062)</f>
        <v/>
      </c>
      <c r="M1062" s="123" t="str">
        <f>IF('表格编辑 '!O1062="","",'表格编辑 '!O1062)</f>
        <v/>
      </c>
      <c r="N1062" s="123" t="str">
        <f>IF('表格编辑 '!P1062="","",'表格编辑 '!P1062)</f>
        <v/>
      </c>
      <c r="O1062" s="123" t="str">
        <f>IF('表格编辑 '!Q1062="","",'表格编辑 '!Q1062)</f>
        <v/>
      </c>
      <c r="P1062" s="123" t="str">
        <f>IF('表格编辑 '!R1062="","",'表格编辑 '!R1062)</f>
        <v/>
      </c>
      <c r="Q1062" s="123">
        <f>IF('表格编辑 '!S1062="","",'表格编辑 '!S1062)</f>
        <v>320</v>
      </c>
      <c r="R1062" s="123" t="str">
        <f>IF('表格编辑 '!T1062="","",'表格编辑 '!T1062)</f>
        <v/>
      </c>
      <c r="S1062" s="123" t="str">
        <f>IF('表格编辑 '!U1062="","",'表格编辑 '!U1062)</f>
        <v/>
      </c>
      <c r="T1062" s="123" t="str">
        <f>IF('表格编辑 '!V1062="","",'表格编辑 '!V1062)</f>
        <v/>
      </c>
      <c r="U1062" s="123" t="str">
        <f>IF('表格编辑 '!W1062="","",'表格编辑 '!W1062)</f>
        <v/>
      </c>
      <c r="V1062" s="123" t="str">
        <f>IF('表格编辑 '!X1062="","",'表格编辑 '!X1062)</f>
        <v/>
      </c>
      <c r="W1062" s="123" t="str">
        <f>IF('表格编辑 '!Y1062="","",'表格编辑 '!Y1062)</f>
        <v/>
      </c>
      <c r="X1062" s="123" t="str">
        <f>IF('表格编辑 '!Z1062="","",'表格编辑 '!Z1062)</f>
        <v/>
      </c>
      <c r="Y1062" s="123" t="str">
        <f>IF('表格编辑 '!AA1062="","",'表格编辑 '!AA1062)</f>
        <v/>
      </c>
      <c r="Z1062" s="123" t="str">
        <f>IF('表格编辑 '!AB1062="","",'表格编辑 '!AB1062)</f>
        <v/>
      </c>
      <c r="AA1062" s="123" t="str">
        <f>IF('表格编辑 '!AC1062="","",'表格编辑 '!AC1062)</f>
        <v/>
      </c>
      <c r="AB1062" s="123" t="str">
        <f>IF('表格编辑 '!AD1062="","",'表格编辑 '!AD1062)</f>
        <v/>
      </c>
      <c r="AC1062" s="123" t="str">
        <f>IF('表格编辑 '!AE1062="","",'表格编辑 '!AE1062)</f>
        <v/>
      </c>
      <c r="AD1062" s="123">
        <f>IF('表格编辑 '!AF1062="","",'表格编辑 '!AF1062)</f>
        <v>140649</v>
      </c>
    </row>
    <row r="1063" spans="1:30">
      <c r="A1063" s="123">
        <f>IF('表格编辑 '!A1063="","",'表格编辑 '!A1063)</f>
        <v>40650</v>
      </c>
      <c r="B1063" s="123">
        <f>IF('表格编辑 '!B1063="","",'表格编辑 '!B1063)</f>
        <v>50058</v>
      </c>
      <c r="C1063" s="123">
        <f>IF('表格编辑 '!E1063="","",'表格编辑 '!E1063)</f>
        <v>59</v>
      </c>
      <c r="D1063" s="123" t="str">
        <f>IF('表格编辑 '!F1063="","",'表格编辑 '!F1063)</f>
        <v>AI_born_event(RECEIVER, ARG0, ARG1, ARG2, ARG3,ARG4)</v>
      </c>
      <c r="E1063" s="123" t="str">
        <f>IF('表格编辑 '!G1063="","",'表格编辑 '!G1063)</f>
        <v>AI_update_event(RECEIVER, ARG0, ARG1, ARG2, ARG3,ARG4)</v>
      </c>
      <c r="F1063" s="123" t="str">
        <f>IF('表格编辑 '!H1063="","",'表格编辑 '!H1063)</f>
        <v/>
      </c>
      <c r="G1063" s="123" t="str">
        <f>IF('表格编辑 '!I1063="","",'表格编辑 '!I1063)</f>
        <v/>
      </c>
      <c r="H1063" s="123" t="str">
        <f>IF('表格编辑 '!J1063="","",'表格编辑 '!J1063)</f>
        <v>test_deadth_event(RECEIVER, ARG0, ARG1, ARG2, ARG3,ARG4)</v>
      </c>
      <c r="I1063" s="123">
        <f>IF('表格编辑 '!K1063="","",'表格编辑 '!K1063)</f>
        <v>1</v>
      </c>
      <c r="J1063" s="123">
        <f>IF('表格编辑 '!L1063="","",'表格编辑 '!L1063)</f>
        <v>2790</v>
      </c>
      <c r="K1063" s="123">
        <f>IF('表格编辑 '!M1063="","",'表格编辑 '!M1063)</f>
        <v>1770</v>
      </c>
      <c r="L1063" s="123" t="str">
        <f>IF('表格编辑 '!N1063="","",'表格编辑 '!N1063)</f>
        <v/>
      </c>
      <c r="M1063" s="123" t="str">
        <f>IF('表格编辑 '!O1063="","",'表格编辑 '!O1063)</f>
        <v/>
      </c>
      <c r="N1063" s="123" t="str">
        <f>IF('表格编辑 '!P1063="","",'表格编辑 '!P1063)</f>
        <v/>
      </c>
      <c r="O1063" s="123" t="str">
        <f>IF('表格编辑 '!Q1063="","",'表格编辑 '!Q1063)</f>
        <v/>
      </c>
      <c r="P1063" s="123" t="str">
        <f>IF('表格编辑 '!R1063="","",'表格编辑 '!R1063)</f>
        <v/>
      </c>
      <c r="Q1063" s="123">
        <f>IF('表格编辑 '!S1063="","",'表格编辑 '!S1063)</f>
        <v>320</v>
      </c>
      <c r="R1063" s="123" t="str">
        <f>IF('表格编辑 '!T1063="","",'表格编辑 '!T1063)</f>
        <v/>
      </c>
      <c r="S1063" s="123" t="str">
        <f>IF('表格编辑 '!U1063="","",'表格编辑 '!U1063)</f>
        <v/>
      </c>
      <c r="T1063" s="123" t="str">
        <f>IF('表格编辑 '!V1063="","",'表格编辑 '!V1063)</f>
        <v/>
      </c>
      <c r="U1063" s="123" t="str">
        <f>IF('表格编辑 '!W1063="","",'表格编辑 '!W1063)</f>
        <v/>
      </c>
      <c r="V1063" s="123" t="str">
        <f>IF('表格编辑 '!X1063="","",'表格编辑 '!X1063)</f>
        <v/>
      </c>
      <c r="W1063" s="123" t="str">
        <f>IF('表格编辑 '!Y1063="","",'表格编辑 '!Y1063)</f>
        <v/>
      </c>
      <c r="X1063" s="123" t="str">
        <f>IF('表格编辑 '!Z1063="","",'表格编辑 '!Z1063)</f>
        <v/>
      </c>
      <c r="Y1063" s="123" t="str">
        <f>IF('表格编辑 '!AA1063="","",'表格编辑 '!AA1063)</f>
        <v/>
      </c>
      <c r="Z1063" s="123" t="str">
        <f>IF('表格编辑 '!AB1063="","",'表格编辑 '!AB1063)</f>
        <v/>
      </c>
      <c r="AA1063" s="123" t="str">
        <f>IF('表格编辑 '!AC1063="","",'表格编辑 '!AC1063)</f>
        <v/>
      </c>
      <c r="AB1063" s="123" t="str">
        <f>IF('表格编辑 '!AD1063="","",'表格编辑 '!AD1063)</f>
        <v/>
      </c>
      <c r="AC1063" s="123" t="str">
        <f>IF('表格编辑 '!AE1063="","",'表格编辑 '!AE1063)</f>
        <v/>
      </c>
      <c r="AD1063" s="123">
        <f>IF('表格编辑 '!AF1063="","",'表格编辑 '!AF1063)</f>
        <v>140650</v>
      </c>
    </row>
    <row r="1064" spans="1:30">
      <c r="A1064" s="123">
        <f>IF('表格编辑 '!A1064="","",'表格编辑 '!A1064)</f>
        <v>40651</v>
      </c>
      <c r="B1064" s="123">
        <f>IF('表格编辑 '!B1064="","",'表格编辑 '!B1064)</f>
        <v>50111</v>
      </c>
      <c r="C1064" s="123">
        <f>IF('表格编辑 '!E1064="","",'表格编辑 '!E1064)</f>
        <v>59</v>
      </c>
      <c r="D1064" s="123" t="str">
        <f>IF('表格编辑 '!F1064="","",'表格编辑 '!F1064)</f>
        <v>AI_born_event(RECEIVER, ARG0, ARG1, ARG2, ARG3,ARG4)</v>
      </c>
      <c r="E1064" s="123" t="str">
        <f>IF('表格编辑 '!G1064="","",'表格编辑 '!G1064)</f>
        <v>AI_update_event(RECEIVER, ARG0, ARG1, ARG2, ARG3,ARG4)</v>
      </c>
      <c r="F1064" s="123" t="str">
        <f>IF('表格编辑 '!H1064="","",'表格编辑 '!H1064)</f>
        <v/>
      </c>
      <c r="G1064" s="123" t="str">
        <f>IF('表格编辑 '!I1064="","",'表格编辑 '!I1064)</f>
        <v/>
      </c>
      <c r="H1064" s="123" t="str">
        <f>IF('表格编辑 '!J1064="","",'表格编辑 '!J1064)</f>
        <v>test_deadth_event(RECEIVER, ARG0, ARG1, ARG2, ARG3,ARG4)</v>
      </c>
      <c r="I1064" s="123">
        <f>IF('表格编辑 '!K1064="","",'表格编辑 '!K1064)</f>
        <v>1</v>
      </c>
      <c r="J1064" s="123">
        <f>IF('表格编辑 '!L1064="","",'表格编辑 '!L1064)</f>
        <v>2248</v>
      </c>
      <c r="K1064" s="123">
        <f>IF('表格编辑 '!M1064="","",'表格编辑 '!M1064)</f>
        <v>1770</v>
      </c>
      <c r="L1064" s="123" t="str">
        <f>IF('表格编辑 '!N1064="","",'表格编辑 '!N1064)</f>
        <v/>
      </c>
      <c r="M1064" s="123" t="str">
        <f>IF('表格编辑 '!O1064="","",'表格编辑 '!O1064)</f>
        <v/>
      </c>
      <c r="N1064" s="123" t="str">
        <f>IF('表格编辑 '!P1064="","",'表格编辑 '!P1064)</f>
        <v/>
      </c>
      <c r="O1064" s="123" t="str">
        <f>IF('表格编辑 '!Q1064="","",'表格编辑 '!Q1064)</f>
        <v/>
      </c>
      <c r="P1064" s="123" t="str">
        <f>IF('表格编辑 '!R1064="","",'表格编辑 '!R1064)</f>
        <v/>
      </c>
      <c r="Q1064" s="123">
        <f>IF('表格编辑 '!S1064="","",'表格编辑 '!S1064)</f>
        <v>320</v>
      </c>
      <c r="R1064" s="123" t="str">
        <f>IF('表格编辑 '!T1064="","",'表格编辑 '!T1064)</f>
        <v/>
      </c>
      <c r="S1064" s="123" t="str">
        <f>IF('表格编辑 '!U1064="","",'表格编辑 '!U1064)</f>
        <v/>
      </c>
      <c r="T1064" s="123" t="str">
        <f>IF('表格编辑 '!V1064="","",'表格编辑 '!V1064)</f>
        <v/>
      </c>
      <c r="U1064" s="123" t="str">
        <f>IF('表格编辑 '!W1064="","",'表格编辑 '!W1064)</f>
        <v/>
      </c>
      <c r="V1064" s="123" t="str">
        <f>IF('表格编辑 '!X1064="","",'表格编辑 '!X1064)</f>
        <v/>
      </c>
      <c r="W1064" s="123" t="str">
        <f>IF('表格编辑 '!Y1064="","",'表格编辑 '!Y1064)</f>
        <v/>
      </c>
      <c r="X1064" s="123" t="str">
        <f>IF('表格编辑 '!Z1064="","",'表格编辑 '!Z1064)</f>
        <v/>
      </c>
      <c r="Y1064" s="123" t="str">
        <f>IF('表格编辑 '!AA1064="","",'表格编辑 '!AA1064)</f>
        <v/>
      </c>
      <c r="Z1064" s="123" t="str">
        <f>IF('表格编辑 '!AB1064="","",'表格编辑 '!AB1064)</f>
        <v/>
      </c>
      <c r="AA1064" s="123" t="str">
        <f>IF('表格编辑 '!AC1064="","",'表格编辑 '!AC1064)</f>
        <v/>
      </c>
      <c r="AB1064" s="123" t="str">
        <f>IF('表格编辑 '!AD1064="","",'表格编辑 '!AD1064)</f>
        <v/>
      </c>
      <c r="AC1064" s="123" t="str">
        <f>IF('表格编辑 '!AE1064="","",'表格编辑 '!AE1064)</f>
        <v/>
      </c>
      <c r="AD1064" s="123">
        <f>IF('表格编辑 '!AF1064="","",'表格编辑 '!AF1064)</f>
        <v>140651</v>
      </c>
    </row>
    <row r="1065" spans="1:30">
      <c r="A1065" s="123">
        <f>IF('表格编辑 '!A1065="","",'表格编辑 '!A1065)</f>
        <v>40652</v>
      </c>
      <c r="B1065" s="123">
        <f>IF('表格编辑 '!B1065="","",'表格编辑 '!B1065)</f>
        <v>50014</v>
      </c>
      <c r="C1065" s="123">
        <f>IF('表格编辑 '!E1065="","",'表格编辑 '!E1065)</f>
        <v>59</v>
      </c>
      <c r="D1065" s="123" t="str">
        <f>IF('表格编辑 '!F1065="","",'表格编辑 '!F1065)</f>
        <v>AI_born_event(RECEIVER, ARG0, ARG1, ARG2, ARG3,ARG4)</v>
      </c>
      <c r="E1065" s="123" t="str">
        <f>IF('表格编辑 '!G1065="","",'表格编辑 '!G1065)</f>
        <v>AI_update_event(RECEIVER, ARG0, ARG1, ARG2, ARG3,ARG4)</v>
      </c>
      <c r="F1065" s="123" t="str">
        <f>IF('表格编辑 '!H1065="","",'表格编辑 '!H1065)</f>
        <v/>
      </c>
      <c r="G1065" s="123" t="str">
        <f>IF('表格编辑 '!I1065="","",'表格编辑 '!I1065)</f>
        <v/>
      </c>
      <c r="H1065" s="123" t="str">
        <f>IF('表格编辑 '!J1065="","",'表格编辑 '!J1065)</f>
        <v>test_deadth_event(RECEIVER, ARG0, ARG1, ARG2, ARG3,ARG4)</v>
      </c>
      <c r="I1065" s="123">
        <f>IF('表格编辑 '!K1065="","",'表格编辑 '!K1065)</f>
        <v>1</v>
      </c>
      <c r="J1065" s="123">
        <f>IF('表格编辑 '!L1065="","",'表格编辑 '!L1065)</f>
        <v>2846</v>
      </c>
      <c r="K1065" s="123">
        <f>IF('表格编辑 '!M1065="","",'表格编辑 '!M1065)</f>
        <v>1770</v>
      </c>
      <c r="L1065" s="123" t="str">
        <f>IF('表格编辑 '!N1065="","",'表格编辑 '!N1065)</f>
        <v/>
      </c>
      <c r="M1065" s="123" t="str">
        <f>IF('表格编辑 '!O1065="","",'表格编辑 '!O1065)</f>
        <v/>
      </c>
      <c r="N1065" s="123" t="str">
        <f>IF('表格编辑 '!P1065="","",'表格编辑 '!P1065)</f>
        <v/>
      </c>
      <c r="O1065" s="123" t="str">
        <f>IF('表格编辑 '!Q1065="","",'表格编辑 '!Q1065)</f>
        <v/>
      </c>
      <c r="P1065" s="123" t="str">
        <f>IF('表格编辑 '!R1065="","",'表格编辑 '!R1065)</f>
        <v/>
      </c>
      <c r="Q1065" s="123">
        <f>IF('表格编辑 '!S1065="","",'表格编辑 '!S1065)</f>
        <v>320</v>
      </c>
      <c r="R1065" s="123" t="str">
        <f>IF('表格编辑 '!T1065="","",'表格编辑 '!T1065)</f>
        <v/>
      </c>
      <c r="S1065" s="123" t="str">
        <f>IF('表格编辑 '!U1065="","",'表格编辑 '!U1065)</f>
        <v/>
      </c>
      <c r="T1065" s="123" t="str">
        <f>IF('表格编辑 '!V1065="","",'表格编辑 '!V1065)</f>
        <v/>
      </c>
      <c r="U1065" s="123" t="str">
        <f>IF('表格编辑 '!W1065="","",'表格编辑 '!W1065)</f>
        <v/>
      </c>
      <c r="V1065" s="123" t="str">
        <f>IF('表格编辑 '!X1065="","",'表格编辑 '!X1065)</f>
        <v/>
      </c>
      <c r="W1065" s="123" t="str">
        <f>IF('表格编辑 '!Y1065="","",'表格编辑 '!Y1065)</f>
        <v/>
      </c>
      <c r="X1065" s="123" t="str">
        <f>IF('表格编辑 '!Z1065="","",'表格编辑 '!Z1065)</f>
        <v/>
      </c>
      <c r="Y1065" s="123" t="str">
        <f>IF('表格编辑 '!AA1065="","",'表格编辑 '!AA1065)</f>
        <v/>
      </c>
      <c r="Z1065" s="123" t="str">
        <f>IF('表格编辑 '!AB1065="","",'表格编辑 '!AB1065)</f>
        <v/>
      </c>
      <c r="AA1065" s="123" t="str">
        <f>IF('表格编辑 '!AC1065="","",'表格编辑 '!AC1065)</f>
        <v/>
      </c>
      <c r="AB1065" s="123" t="str">
        <f>IF('表格编辑 '!AD1065="","",'表格编辑 '!AD1065)</f>
        <v/>
      </c>
      <c r="AC1065" s="123" t="str">
        <f>IF('表格编辑 '!AE1065="","",'表格编辑 '!AE1065)</f>
        <v/>
      </c>
      <c r="AD1065" s="123">
        <f>IF('表格编辑 '!AF1065="","",'表格编辑 '!AF1065)</f>
        <v>140652</v>
      </c>
    </row>
    <row r="1066" spans="1:30">
      <c r="A1066" s="123">
        <f>IF('表格编辑 '!A1066="","",'表格编辑 '!A1066)</f>
        <v>40653</v>
      </c>
      <c r="B1066" s="123">
        <f>IF('表格编辑 '!B1066="","",'表格编辑 '!B1066)</f>
        <v>50023</v>
      </c>
      <c r="C1066" s="123">
        <f>IF('表格编辑 '!E1066="","",'表格编辑 '!E1066)</f>
        <v>59</v>
      </c>
      <c r="D1066" s="123" t="str">
        <f>IF('表格编辑 '!F1066="","",'表格编辑 '!F1066)</f>
        <v>AI_born_event(RECEIVER, ARG0, ARG1, ARG2, ARG3,ARG4)</v>
      </c>
      <c r="E1066" s="123" t="str">
        <f>IF('表格编辑 '!G1066="","",'表格编辑 '!G1066)</f>
        <v>AI_update_event(RECEIVER, ARG0, ARG1, ARG2, ARG3,ARG4)</v>
      </c>
      <c r="F1066" s="123" t="str">
        <f>IF('表格编辑 '!H1066="","",'表格编辑 '!H1066)</f>
        <v/>
      </c>
      <c r="G1066" s="123" t="str">
        <f>IF('表格编辑 '!I1066="","",'表格编辑 '!I1066)</f>
        <v/>
      </c>
      <c r="H1066" s="123" t="str">
        <f>IF('表格编辑 '!J1066="","",'表格编辑 '!J1066)</f>
        <v>test_deadth_event(RECEIVER, ARG0, ARG1, ARG2, ARG3,ARG4)</v>
      </c>
      <c r="I1066" s="123">
        <f>IF('表格编辑 '!K1066="","",'表格编辑 '!K1066)</f>
        <v>1</v>
      </c>
      <c r="J1066" s="123">
        <f>IF('表格编辑 '!L1066="","",'表格编辑 '!L1066)</f>
        <v>3184</v>
      </c>
      <c r="K1066" s="123">
        <f>IF('表格编辑 '!M1066="","",'表格编辑 '!M1066)</f>
        <v>1770</v>
      </c>
      <c r="L1066" s="123" t="str">
        <f>IF('表格编辑 '!N1066="","",'表格编辑 '!N1066)</f>
        <v/>
      </c>
      <c r="M1066" s="123" t="str">
        <f>IF('表格编辑 '!O1066="","",'表格编辑 '!O1066)</f>
        <v/>
      </c>
      <c r="N1066" s="123" t="str">
        <f>IF('表格编辑 '!P1066="","",'表格编辑 '!P1066)</f>
        <v/>
      </c>
      <c r="O1066" s="123" t="str">
        <f>IF('表格编辑 '!Q1066="","",'表格编辑 '!Q1066)</f>
        <v/>
      </c>
      <c r="P1066" s="123" t="str">
        <f>IF('表格编辑 '!R1066="","",'表格编辑 '!R1066)</f>
        <v/>
      </c>
      <c r="Q1066" s="123">
        <f>IF('表格编辑 '!S1066="","",'表格编辑 '!S1066)</f>
        <v>320</v>
      </c>
      <c r="R1066" s="123" t="str">
        <f>IF('表格编辑 '!T1066="","",'表格编辑 '!T1066)</f>
        <v/>
      </c>
      <c r="S1066" s="123" t="str">
        <f>IF('表格编辑 '!U1066="","",'表格编辑 '!U1066)</f>
        <v/>
      </c>
      <c r="T1066" s="123" t="str">
        <f>IF('表格编辑 '!V1066="","",'表格编辑 '!V1066)</f>
        <v/>
      </c>
      <c r="U1066" s="123" t="str">
        <f>IF('表格编辑 '!W1066="","",'表格编辑 '!W1066)</f>
        <v/>
      </c>
      <c r="V1066" s="123" t="str">
        <f>IF('表格编辑 '!X1066="","",'表格编辑 '!X1066)</f>
        <v/>
      </c>
      <c r="W1066" s="123" t="str">
        <f>IF('表格编辑 '!Y1066="","",'表格编辑 '!Y1066)</f>
        <v/>
      </c>
      <c r="X1066" s="123" t="str">
        <f>IF('表格编辑 '!Z1066="","",'表格编辑 '!Z1066)</f>
        <v/>
      </c>
      <c r="Y1066" s="123" t="str">
        <f>IF('表格编辑 '!AA1066="","",'表格编辑 '!AA1066)</f>
        <v/>
      </c>
      <c r="Z1066" s="123" t="str">
        <f>IF('表格编辑 '!AB1066="","",'表格编辑 '!AB1066)</f>
        <v/>
      </c>
      <c r="AA1066" s="123" t="str">
        <f>IF('表格编辑 '!AC1066="","",'表格编辑 '!AC1066)</f>
        <v/>
      </c>
      <c r="AB1066" s="123" t="str">
        <f>IF('表格编辑 '!AD1066="","",'表格编辑 '!AD1066)</f>
        <v/>
      </c>
      <c r="AC1066" s="123" t="str">
        <f>IF('表格编辑 '!AE1066="","",'表格编辑 '!AE1066)</f>
        <v/>
      </c>
      <c r="AD1066" s="123">
        <f>IF('表格编辑 '!AF1066="","",'表格编辑 '!AF1066)</f>
        <v>140653</v>
      </c>
    </row>
    <row r="1067" spans="1:30">
      <c r="A1067" s="123">
        <f>IF('表格编辑 '!A1067="","",'表格编辑 '!A1067)</f>
        <v>40654</v>
      </c>
      <c r="B1067" s="123">
        <f>IF('表格编辑 '!B1067="","",'表格编辑 '!B1067)</f>
        <v>50015</v>
      </c>
      <c r="C1067" s="123">
        <f>IF('表格编辑 '!E1067="","",'表格编辑 '!E1067)</f>
        <v>59</v>
      </c>
      <c r="D1067" s="123" t="str">
        <f>IF('表格编辑 '!F1067="","",'表格编辑 '!F1067)</f>
        <v>AI_born_event(RECEIVER, ARG0, ARG1, ARG2, ARG3,ARG4)</v>
      </c>
      <c r="E1067" s="123" t="str">
        <f>IF('表格编辑 '!G1067="","",'表格编辑 '!G1067)</f>
        <v>AI_update_event(RECEIVER, ARG0, ARG1, ARG2, ARG3,ARG4)</v>
      </c>
      <c r="F1067" s="123" t="str">
        <f>IF('表格编辑 '!H1067="","",'表格编辑 '!H1067)</f>
        <v/>
      </c>
      <c r="G1067" s="123" t="str">
        <f>IF('表格编辑 '!I1067="","",'表格编辑 '!I1067)</f>
        <v/>
      </c>
      <c r="H1067" s="123" t="str">
        <f>IF('表格编辑 '!J1067="","",'表格编辑 '!J1067)</f>
        <v>test_deadth_event(RECEIVER, ARG0, ARG1, ARG2, ARG3,ARG4)</v>
      </c>
      <c r="I1067" s="123">
        <f>IF('表格编辑 '!K1067="","",'表格编辑 '!K1067)</f>
        <v>1</v>
      </c>
      <c r="J1067" s="123">
        <f>IF('表格编辑 '!L1067="","",'表格编辑 '!L1067)</f>
        <v>3654</v>
      </c>
      <c r="K1067" s="123">
        <f>IF('表格编辑 '!M1067="","",'表格编辑 '!M1067)</f>
        <v>1770</v>
      </c>
      <c r="L1067" s="123" t="str">
        <f>IF('表格编辑 '!N1067="","",'表格编辑 '!N1067)</f>
        <v/>
      </c>
      <c r="M1067" s="123" t="str">
        <f>IF('表格编辑 '!O1067="","",'表格编辑 '!O1067)</f>
        <v/>
      </c>
      <c r="N1067" s="123" t="str">
        <f>IF('表格编辑 '!P1067="","",'表格编辑 '!P1067)</f>
        <v/>
      </c>
      <c r="O1067" s="123" t="str">
        <f>IF('表格编辑 '!Q1067="","",'表格编辑 '!Q1067)</f>
        <v/>
      </c>
      <c r="P1067" s="123" t="str">
        <f>IF('表格编辑 '!R1067="","",'表格编辑 '!R1067)</f>
        <v/>
      </c>
      <c r="Q1067" s="123">
        <f>IF('表格编辑 '!S1067="","",'表格编辑 '!S1067)</f>
        <v>320</v>
      </c>
      <c r="R1067" s="123" t="str">
        <f>IF('表格编辑 '!T1067="","",'表格编辑 '!T1067)</f>
        <v/>
      </c>
      <c r="S1067" s="123" t="str">
        <f>IF('表格编辑 '!U1067="","",'表格编辑 '!U1067)</f>
        <v/>
      </c>
      <c r="T1067" s="123" t="str">
        <f>IF('表格编辑 '!V1067="","",'表格编辑 '!V1067)</f>
        <v/>
      </c>
      <c r="U1067" s="123" t="str">
        <f>IF('表格编辑 '!W1067="","",'表格编辑 '!W1067)</f>
        <v/>
      </c>
      <c r="V1067" s="123" t="str">
        <f>IF('表格编辑 '!X1067="","",'表格编辑 '!X1067)</f>
        <v/>
      </c>
      <c r="W1067" s="123" t="str">
        <f>IF('表格编辑 '!Y1067="","",'表格编辑 '!Y1067)</f>
        <v/>
      </c>
      <c r="X1067" s="123" t="str">
        <f>IF('表格编辑 '!Z1067="","",'表格编辑 '!Z1067)</f>
        <v/>
      </c>
      <c r="Y1067" s="123" t="str">
        <f>IF('表格编辑 '!AA1067="","",'表格编辑 '!AA1067)</f>
        <v/>
      </c>
      <c r="Z1067" s="123" t="str">
        <f>IF('表格编辑 '!AB1067="","",'表格编辑 '!AB1067)</f>
        <v/>
      </c>
      <c r="AA1067" s="123" t="str">
        <f>IF('表格编辑 '!AC1067="","",'表格编辑 '!AC1067)</f>
        <v/>
      </c>
      <c r="AB1067" s="123" t="str">
        <f>IF('表格编辑 '!AD1067="","",'表格编辑 '!AD1067)</f>
        <v/>
      </c>
      <c r="AC1067" s="123" t="str">
        <f>IF('表格编辑 '!AE1067="","",'表格编辑 '!AE1067)</f>
        <v/>
      </c>
      <c r="AD1067" s="123">
        <f>IF('表格编辑 '!AF1067="","",'表格编辑 '!AF1067)</f>
        <v>140654</v>
      </c>
    </row>
    <row r="1068" spans="1:30">
      <c r="A1068" s="123">
        <f>IF('表格编辑 '!A1068="","",'表格编辑 '!A1068)</f>
        <v>40655</v>
      </c>
      <c r="B1068" s="123">
        <f>IF('表格编辑 '!B1068="","",'表格编辑 '!B1068)</f>
        <v>50115</v>
      </c>
      <c r="C1068" s="123">
        <f>IF('表格编辑 '!E1068="","",'表格编辑 '!E1068)</f>
        <v>59</v>
      </c>
      <c r="D1068" s="123" t="str">
        <f>IF('表格编辑 '!F1068="","",'表格编辑 '!F1068)</f>
        <v>AI_born_event(RECEIVER, ARG0, ARG1, ARG2, ARG3,ARG4)</v>
      </c>
      <c r="E1068" s="123" t="str">
        <f>IF('表格编辑 '!G1068="","",'表格编辑 '!G1068)</f>
        <v>AI_update_event(RECEIVER, ARG0, ARG1, ARG2, ARG3,ARG4)</v>
      </c>
      <c r="F1068" s="123" t="str">
        <f>IF('表格编辑 '!H1068="","",'表格编辑 '!H1068)</f>
        <v/>
      </c>
      <c r="G1068" s="123" t="str">
        <f>IF('表格编辑 '!I1068="","",'表格编辑 '!I1068)</f>
        <v/>
      </c>
      <c r="H1068" s="123" t="str">
        <f>IF('表格编辑 '!J1068="","",'表格编辑 '!J1068)</f>
        <v>test_deadth_event(RECEIVER, ARG0, ARG1, ARG2, ARG3,ARG4)</v>
      </c>
      <c r="I1068" s="123">
        <f>IF('表格编辑 '!K1068="","",'表格编辑 '!K1068)</f>
        <v>1</v>
      </c>
      <c r="J1068" s="123">
        <f>IF('表格编辑 '!L1068="","",'表格编辑 '!L1068)</f>
        <v>1976</v>
      </c>
      <c r="K1068" s="123">
        <f>IF('表格编辑 '!M1068="","",'表格编辑 '!M1068)</f>
        <v>1770</v>
      </c>
      <c r="L1068" s="123" t="str">
        <f>IF('表格编辑 '!N1068="","",'表格编辑 '!N1068)</f>
        <v/>
      </c>
      <c r="M1068" s="123" t="str">
        <f>IF('表格编辑 '!O1068="","",'表格编辑 '!O1068)</f>
        <v/>
      </c>
      <c r="N1068" s="123" t="str">
        <f>IF('表格编辑 '!P1068="","",'表格编辑 '!P1068)</f>
        <v/>
      </c>
      <c r="O1068" s="123" t="str">
        <f>IF('表格编辑 '!Q1068="","",'表格编辑 '!Q1068)</f>
        <v/>
      </c>
      <c r="P1068" s="123" t="str">
        <f>IF('表格编辑 '!R1068="","",'表格编辑 '!R1068)</f>
        <v/>
      </c>
      <c r="Q1068" s="123">
        <f>IF('表格编辑 '!S1068="","",'表格编辑 '!S1068)</f>
        <v>320</v>
      </c>
      <c r="R1068" s="123" t="str">
        <f>IF('表格编辑 '!T1068="","",'表格编辑 '!T1068)</f>
        <v/>
      </c>
      <c r="S1068" s="123" t="str">
        <f>IF('表格编辑 '!U1068="","",'表格编辑 '!U1068)</f>
        <v/>
      </c>
      <c r="T1068" s="123" t="str">
        <f>IF('表格编辑 '!V1068="","",'表格编辑 '!V1068)</f>
        <v/>
      </c>
      <c r="U1068" s="123" t="str">
        <f>IF('表格编辑 '!W1068="","",'表格编辑 '!W1068)</f>
        <v/>
      </c>
      <c r="V1068" s="123" t="str">
        <f>IF('表格编辑 '!X1068="","",'表格编辑 '!X1068)</f>
        <v/>
      </c>
      <c r="W1068" s="123" t="str">
        <f>IF('表格编辑 '!Y1068="","",'表格编辑 '!Y1068)</f>
        <v/>
      </c>
      <c r="X1068" s="123" t="str">
        <f>IF('表格编辑 '!Z1068="","",'表格编辑 '!Z1068)</f>
        <v/>
      </c>
      <c r="Y1068" s="123" t="str">
        <f>IF('表格编辑 '!AA1068="","",'表格编辑 '!AA1068)</f>
        <v/>
      </c>
      <c r="Z1068" s="123" t="str">
        <f>IF('表格编辑 '!AB1068="","",'表格编辑 '!AB1068)</f>
        <v/>
      </c>
      <c r="AA1068" s="123" t="str">
        <f>IF('表格编辑 '!AC1068="","",'表格编辑 '!AC1068)</f>
        <v/>
      </c>
      <c r="AB1068" s="123" t="str">
        <f>IF('表格编辑 '!AD1068="","",'表格编辑 '!AD1068)</f>
        <v/>
      </c>
      <c r="AC1068" s="123" t="str">
        <f>IF('表格编辑 '!AE1068="","",'表格编辑 '!AE1068)</f>
        <v/>
      </c>
      <c r="AD1068" s="123">
        <f>IF('表格编辑 '!AF1068="","",'表格编辑 '!AF1068)</f>
        <v>140655</v>
      </c>
    </row>
    <row r="1069" spans="1:30">
      <c r="A1069" s="123">
        <f>IF('表格编辑 '!A1069="","",'表格编辑 '!A1069)</f>
        <v>40656</v>
      </c>
      <c r="B1069" s="123">
        <f>IF('表格编辑 '!B1069="","",'表格编辑 '!B1069)</f>
        <v>50152</v>
      </c>
      <c r="C1069" s="123">
        <f>IF('表格编辑 '!E1069="","",'表格编辑 '!E1069)</f>
        <v>59</v>
      </c>
      <c r="D1069" s="123" t="str">
        <f>IF('表格编辑 '!F1069="","",'表格编辑 '!F1069)</f>
        <v>AI_born_event(RECEIVER, ARG0, ARG1, ARG2, ARG3,ARG4)</v>
      </c>
      <c r="E1069" s="123" t="str">
        <f>IF('表格编辑 '!G1069="","",'表格编辑 '!G1069)</f>
        <v>AI_update_event(RECEIVER, ARG0, ARG1, ARG2, ARG3,ARG4)</v>
      </c>
      <c r="F1069" s="123" t="str">
        <f>IF('表格编辑 '!H1069="","",'表格编辑 '!H1069)</f>
        <v/>
      </c>
      <c r="G1069" s="123" t="str">
        <f>IF('表格编辑 '!I1069="","",'表格编辑 '!I1069)</f>
        <v/>
      </c>
      <c r="H1069" s="123" t="str">
        <f>IF('表格编辑 '!J1069="","",'表格编辑 '!J1069)</f>
        <v>test_deadth_event(RECEIVER, ARG0, ARG1, ARG2, ARG3,ARG4)</v>
      </c>
      <c r="I1069" s="123">
        <f>IF('表格编辑 '!K1069="","",'表格编辑 '!K1069)</f>
        <v>1</v>
      </c>
      <c r="J1069" s="123">
        <f>IF('表格编辑 '!L1069="","",'表格编辑 '!L1069)</f>
        <v>2012</v>
      </c>
      <c r="K1069" s="123">
        <f>IF('表格编辑 '!M1069="","",'表格编辑 '!M1069)</f>
        <v>1770</v>
      </c>
      <c r="L1069" s="123" t="str">
        <f>IF('表格编辑 '!N1069="","",'表格编辑 '!N1069)</f>
        <v/>
      </c>
      <c r="M1069" s="123" t="str">
        <f>IF('表格编辑 '!O1069="","",'表格编辑 '!O1069)</f>
        <v/>
      </c>
      <c r="N1069" s="123" t="str">
        <f>IF('表格编辑 '!P1069="","",'表格编辑 '!P1069)</f>
        <v/>
      </c>
      <c r="O1069" s="123" t="str">
        <f>IF('表格编辑 '!Q1069="","",'表格编辑 '!Q1069)</f>
        <v/>
      </c>
      <c r="P1069" s="123" t="str">
        <f>IF('表格编辑 '!R1069="","",'表格编辑 '!R1069)</f>
        <v/>
      </c>
      <c r="Q1069" s="123">
        <f>IF('表格编辑 '!S1069="","",'表格编辑 '!S1069)</f>
        <v>320</v>
      </c>
      <c r="R1069" s="123" t="str">
        <f>IF('表格编辑 '!T1069="","",'表格编辑 '!T1069)</f>
        <v/>
      </c>
      <c r="S1069" s="123" t="str">
        <f>IF('表格编辑 '!U1069="","",'表格编辑 '!U1069)</f>
        <v/>
      </c>
      <c r="T1069" s="123" t="str">
        <f>IF('表格编辑 '!V1069="","",'表格编辑 '!V1069)</f>
        <v/>
      </c>
      <c r="U1069" s="123" t="str">
        <f>IF('表格编辑 '!W1069="","",'表格编辑 '!W1069)</f>
        <v/>
      </c>
      <c r="V1069" s="123" t="str">
        <f>IF('表格编辑 '!X1069="","",'表格编辑 '!X1069)</f>
        <v/>
      </c>
      <c r="W1069" s="123" t="str">
        <f>IF('表格编辑 '!Y1069="","",'表格编辑 '!Y1069)</f>
        <v/>
      </c>
      <c r="X1069" s="123" t="str">
        <f>IF('表格编辑 '!Z1069="","",'表格编辑 '!Z1069)</f>
        <v/>
      </c>
      <c r="Y1069" s="123" t="str">
        <f>IF('表格编辑 '!AA1069="","",'表格编辑 '!AA1069)</f>
        <v/>
      </c>
      <c r="Z1069" s="123" t="str">
        <f>IF('表格编辑 '!AB1069="","",'表格编辑 '!AB1069)</f>
        <v/>
      </c>
      <c r="AA1069" s="123" t="str">
        <f>IF('表格编辑 '!AC1069="","",'表格编辑 '!AC1069)</f>
        <v/>
      </c>
      <c r="AB1069" s="123" t="str">
        <f>IF('表格编辑 '!AD1069="","",'表格编辑 '!AD1069)</f>
        <v/>
      </c>
      <c r="AC1069" s="123" t="str">
        <f>IF('表格编辑 '!AE1069="","",'表格编辑 '!AE1069)</f>
        <v/>
      </c>
      <c r="AD1069" s="123">
        <f>IF('表格编辑 '!AF1069="","",'表格编辑 '!AF1069)</f>
        <v>140656</v>
      </c>
    </row>
    <row r="1070" spans="1:30">
      <c r="A1070" s="123">
        <f>IF('表格编辑 '!A1070="","",'表格编辑 '!A1070)</f>
        <v>40657</v>
      </c>
      <c r="B1070" s="123">
        <f>IF('表格编辑 '!B1070="","",'表格编辑 '!B1070)</f>
        <v>50158</v>
      </c>
      <c r="C1070" s="123">
        <f>IF('表格编辑 '!E1070="","",'表格编辑 '!E1070)</f>
        <v>59</v>
      </c>
      <c r="D1070" s="123" t="str">
        <f>IF('表格编辑 '!F1070="","",'表格编辑 '!F1070)</f>
        <v>AI_born_event(RECEIVER, ARG0, ARG1, ARG2, ARG3,ARG4)</v>
      </c>
      <c r="E1070" s="123" t="str">
        <f>IF('表格编辑 '!G1070="","",'表格编辑 '!G1070)</f>
        <v>AI_update_event(RECEIVER, ARG0, ARG1, ARG2, ARG3,ARG4)</v>
      </c>
      <c r="F1070" s="123" t="str">
        <f>IF('表格编辑 '!H1070="","",'表格编辑 '!H1070)</f>
        <v/>
      </c>
      <c r="G1070" s="123" t="str">
        <f>IF('表格编辑 '!I1070="","",'表格编辑 '!I1070)</f>
        <v/>
      </c>
      <c r="H1070" s="123" t="str">
        <f>IF('表格编辑 '!J1070="","",'表格编辑 '!J1070)</f>
        <v>test_deadth_event(RECEIVER, ARG0, ARG1, ARG2, ARG3,ARG4)</v>
      </c>
      <c r="I1070" s="123">
        <f>IF('表格编辑 '!K1070="","",'表格编辑 '!K1070)</f>
        <v>1</v>
      </c>
      <c r="J1070" s="123">
        <f>IF('表格编辑 '!L1070="","",'表格编辑 '!L1070)</f>
        <v>3230</v>
      </c>
      <c r="K1070" s="123">
        <f>IF('表格编辑 '!M1070="","",'表格编辑 '!M1070)</f>
        <v>1770</v>
      </c>
      <c r="L1070" s="123" t="str">
        <f>IF('表格编辑 '!N1070="","",'表格编辑 '!N1070)</f>
        <v/>
      </c>
      <c r="M1070" s="123" t="str">
        <f>IF('表格编辑 '!O1070="","",'表格编辑 '!O1070)</f>
        <v/>
      </c>
      <c r="N1070" s="123" t="str">
        <f>IF('表格编辑 '!P1070="","",'表格编辑 '!P1070)</f>
        <v/>
      </c>
      <c r="O1070" s="123" t="str">
        <f>IF('表格编辑 '!Q1070="","",'表格编辑 '!Q1070)</f>
        <v/>
      </c>
      <c r="P1070" s="123" t="str">
        <f>IF('表格编辑 '!R1070="","",'表格编辑 '!R1070)</f>
        <v/>
      </c>
      <c r="Q1070" s="123">
        <f>IF('表格编辑 '!S1070="","",'表格编辑 '!S1070)</f>
        <v>320</v>
      </c>
      <c r="R1070" s="123" t="str">
        <f>IF('表格编辑 '!T1070="","",'表格编辑 '!T1070)</f>
        <v/>
      </c>
      <c r="S1070" s="123" t="str">
        <f>IF('表格编辑 '!U1070="","",'表格编辑 '!U1070)</f>
        <v/>
      </c>
      <c r="T1070" s="123" t="str">
        <f>IF('表格编辑 '!V1070="","",'表格编辑 '!V1070)</f>
        <v/>
      </c>
      <c r="U1070" s="123" t="str">
        <f>IF('表格编辑 '!W1070="","",'表格编辑 '!W1070)</f>
        <v/>
      </c>
      <c r="V1070" s="123" t="str">
        <f>IF('表格编辑 '!X1070="","",'表格编辑 '!X1070)</f>
        <v/>
      </c>
      <c r="W1070" s="123" t="str">
        <f>IF('表格编辑 '!Y1070="","",'表格编辑 '!Y1070)</f>
        <v/>
      </c>
      <c r="X1070" s="123" t="str">
        <f>IF('表格编辑 '!Z1070="","",'表格编辑 '!Z1070)</f>
        <v/>
      </c>
      <c r="Y1070" s="123" t="str">
        <f>IF('表格编辑 '!AA1070="","",'表格编辑 '!AA1070)</f>
        <v/>
      </c>
      <c r="Z1070" s="123" t="str">
        <f>IF('表格编辑 '!AB1070="","",'表格编辑 '!AB1070)</f>
        <v/>
      </c>
      <c r="AA1070" s="123" t="str">
        <f>IF('表格编辑 '!AC1070="","",'表格编辑 '!AC1070)</f>
        <v/>
      </c>
      <c r="AB1070" s="123" t="str">
        <f>IF('表格编辑 '!AD1070="","",'表格编辑 '!AD1070)</f>
        <v/>
      </c>
      <c r="AC1070" s="123" t="str">
        <f>IF('表格编辑 '!AE1070="","",'表格编辑 '!AE1070)</f>
        <v/>
      </c>
      <c r="AD1070" s="123">
        <f>IF('表格编辑 '!AF1070="","",'表格编辑 '!AF1070)</f>
        <v>140657</v>
      </c>
    </row>
    <row r="1071" spans="1:30">
      <c r="A1071" s="123">
        <f>IF('表格编辑 '!A1071="","",'表格编辑 '!A1071)</f>
        <v>40658</v>
      </c>
      <c r="B1071" s="123">
        <f>IF('表格编辑 '!B1071="","",'表格编辑 '!B1071)</f>
        <v>50003</v>
      </c>
      <c r="C1071" s="123">
        <f>IF('表格编辑 '!E1071="","",'表格编辑 '!E1071)</f>
        <v>59</v>
      </c>
      <c r="D1071" s="123" t="str">
        <f>IF('表格编辑 '!F1071="","",'表格编辑 '!F1071)</f>
        <v>AI_born_event(RECEIVER, ARG0, ARG1, ARG2, ARG3,ARG4)</v>
      </c>
      <c r="E1071" s="123" t="str">
        <f>IF('表格编辑 '!G1071="","",'表格编辑 '!G1071)</f>
        <v>AI_update_event(RECEIVER, ARG0, ARG1, ARG2, ARG3,ARG4)</v>
      </c>
      <c r="F1071" s="123" t="str">
        <f>IF('表格编辑 '!H1071="","",'表格编辑 '!H1071)</f>
        <v/>
      </c>
      <c r="G1071" s="123" t="str">
        <f>IF('表格编辑 '!I1071="","",'表格编辑 '!I1071)</f>
        <v/>
      </c>
      <c r="H1071" s="123" t="str">
        <f>IF('表格编辑 '!J1071="","",'表格编辑 '!J1071)</f>
        <v>test_deadth_event(RECEIVER, ARG0, ARG1, ARG2, ARG3,ARG4)</v>
      </c>
      <c r="I1071" s="123">
        <f>IF('表格编辑 '!K1071="","",'表格编辑 '!K1071)</f>
        <v>1</v>
      </c>
      <c r="J1071" s="123">
        <f>IF('表格编辑 '!L1071="","",'表格编辑 '!L1071)</f>
        <v>3036</v>
      </c>
      <c r="K1071" s="123">
        <f>IF('表格编辑 '!M1071="","",'表格编辑 '!M1071)</f>
        <v>1770</v>
      </c>
      <c r="L1071" s="123" t="str">
        <f>IF('表格编辑 '!N1071="","",'表格编辑 '!N1071)</f>
        <v/>
      </c>
      <c r="M1071" s="123" t="str">
        <f>IF('表格编辑 '!O1071="","",'表格编辑 '!O1071)</f>
        <v/>
      </c>
      <c r="N1071" s="123" t="str">
        <f>IF('表格编辑 '!P1071="","",'表格编辑 '!P1071)</f>
        <v/>
      </c>
      <c r="O1071" s="123" t="str">
        <f>IF('表格编辑 '!Q1071="","",'表格编辑 '!Q1071)</f>
        <v/>
      </c>
      <c r="P1071" s="123" t="str">
        <f>IF('表格编辑 '!R1071="","",'表格编辑 '!R1071)</f>
        <v/>
      </c>
      <c r="Q1071" s="123">
        <f>IF('表格编辑 '!S1071="","",'表格编辑 '!S1071)</f>
        <v>320</v>
      </c>
      <c r="R1071" s="123" t="str">
        <f>IF('表格编辑 '!T1071="","",'表格编辑 '!T1071)</f>
        <v/>
      </c>
      <c r="S1071" s="123" t="str">
        <f>IF('表格编辑 '!U1071="","",'表格编辑 '!U1071)</f>
        <v/>
      </c>
      <c r="T1071" s="123" t="str">
        <f>IF('表格编辑 '!V1071="","",'表格编辑 '!V1071)</f>
        <v/>
      </c>
      <c r="U1071" s="123" t="str">
        <f>IF('表格编辑 '!W1071="","",'表格编辑 '!W1071)</f>
        <v/>
      </c>
      <c r="V1071" s="123" t="str">
        <f>IF('表格编辑 '!X1071="","",'表格编辑 '!X1071)</f>
        <v/>
      </c>
      <c r="W1071" s="123" t="str">
        <f>IF('表格编辑 '!Y1071="","",'表格编辑 '!Y1071)</f>
        <v/>
      </c>
      <c r="X1071" s="123" t="str">
        <f>IF('表格编辑 '!Z1071="","",'表格编辑 '!Z1071)</f>
        <v/>
      </c>
      <c r="Y1071" s="123" t="str">
        <f>IF('表格编辑 '!AA1071="","",'表格编辑 '!AA1071)</f>
        <v/>
      </c>
      <c r="Z1071" s="123" t="str">
        <f>IF('表格编辑 '!AB1071="","",'表格编辑 '!AB1071)</f>
        <v/>
      </c>
      <c r="AA1071" s="123" t="str">
        <f>IF('表格编辑 '!AC1071="","",'表格编辑 '!AC1071)</f>
        <v/>
      </c>
      <c r="AB1071" s="123" t="str">
        <f>IF('表格编辑 '!AD1071="","",'表格编辑 '!AD1071)</f>
        <v/>
      </c>
      <c r="AC1071" s="123" t="str">
        <f>IF('表格编辑 '!AE1071="","",'表格编辑 '!AE1071)</f>
        <v/>
      </c>
      <c r="AD1071" s="123">
        <f>IF('表格编辑 '!AF1071="","",'表格编辑 '!AF1071)</f>
        <v>140658</v>
      </c>
    </row>
    <row r="1072" spans="1:30">
      <c r="A1072" s="123">
        <f>IF('表格编辑 '!A1072="","",'表格编辑 '!A1072)</f>
        <v>40659</v>
      </c>
      <c r="B1072" s="123">
        <f>IF('表格编辑 '!B1072="","",'表格编辑 '!B1072)</f>
        <v>50119</v>
      </c>
      <c r="C1072" s="123">
        <f>IF('表格编辑 '!E1072="","",'表格编辑 '!E1072)</f>
        <v>59</v>
      </c>
      <c r="D1072" s="123" t="str">
        <f>IF('表格编辑 '!F1072="","",'表格编辑 '!F1072)</f>
        <v>AI_born_event(RECEIVER, ARG0, ARG1, ARG2, ARG3,ARG4)</v>
      </c>
      <c r="E1072" s="123" t="str">
        <f>IF('表格编辑 '!G1072="","",'表格编辑 '!G1072)</f>
        <v>AI_update_event(RECEIVER, ARG0, ARG1, ARG2, ARG3,ARG4)</v>
      </c>
      <c r="F1072" s="123" t="str">
        <f>IF('表格编辑 '!H1072="","",'表格编辑 '!H1072)</f>
        <v/>
      </c>
      <c r="G1072" s="123" t="str">
        <f>IF('表格编辑 '!I1072="","",'表格编辑 '!I1072)</f>
        <v/>
      </c>
      <c r="H1072" s="123" t="str">
        <f>IF('表格编辑 '!J1072="","",'表格编辑 '!J1072)</f>
        <v>test_deadth_event(RECEIVER, ARG0, ARG1, ARG2, ARG3,ARG4)</v>
      </c>
      <c r="I1072" s="123">
        <f>IF('表格编辑 '!K1072="","",'表格编辑 '!K1072)</f>
        <v>1</v>
      </c>
      <c r="J1072" s="123">
        <f>IF('表格编辑 '!L1072="","",'表格编辑 '!L1072)</f>
        <v>2574</v>
      </c>
      <c r="K1072" s="123">
        <f>IF('表格编辑 '!M1072="","",'表格编辑 '!M1072)</f>
        <v>1770</v>
      </c>
      <c r="L1072" s="123" t="str">
        <f>IF('表格编辑 '!N1072="","",'表格编辑 '!N1072)</f>
        <v/>
      </c>
      <c r="M1072" s="123" t="str">
        <f>IF('表格编辑 '!O1072="","",'表格编辑 '!O1072)</f>
        <v/>
      </c>
      <c r="N1072" s="123" t="str">
        <f>IF('表格编辑 '!P1072="","",'表格编辑 '!P1072)</f>
        <v/>
      </c>
      <c r="O1072" s="123" t="str">
        <f>IF('表格编辑 '!Q1072="","",'表格编辑 '!Q1072)</f>
        <v/>
      </c>
      <c r="P1072" s="123" t="str">
        <f>IF('表格编辑 '!R1072="","",'表格编辑 '!R1072)</f>
        <v/>
      </c>
      <c r="Q1072" s="123">
        <f>IF('表格编辑 '!S1072="","",'表格编辑 '!S1072)</f>
        <v>320</v>
      </c>
      <c r="R1072" s="123" t="str">
        <f>IF('表格编辑 '!T1072="","",'表格编辑 '!T1072)</f>
        <v/>
      </c>
      <c r="S1072" s="123" t="str">
        <f>IF('表格编辑 '!U1072="","",'表格编辑 '!U1072)</f>
        <v/>
      </c>
      <c r="T1072" s="123" t="str">
        <f>IF('表格编辑 '!V1072="","",'表格编辑 '!V1072)</f>
        <v/>
      </c>
      <c r="U1072" s="123" t="str">
        <f>IF('表格编辑 '!W1072="","",'表格编辑 '!W1072)</f>
        <v/>
      </c>
      <c r="V1072" s="123" t="str">
        <f>IF('表格编辑 '!X1072="","",'表格编辑 '!X1072)</f>
        <v/>
      </c>
      <c r="W1072" s="123" t="str">
        <f>IF('表格编辑 '!Y1072="","",'表格编辑 '!Y1072)</f>
        <v/>
      </c>
      <c r="X1072" s="123" t="str">
        <f>IF('表格编辑 '!Z1072="","",'表格编辑 '!Z1072)</f>
        <v/>
      </c>
      <c r="Y1072" s="123" t="str">
        <f>IF('表格编辑 '!AA1072="","",'表格编辑 '!AA1072)</f>
        <v/>
      </c>
      <c r="Z1072" s="123" t="str">
        <f>IF('表格编辑 '!AB1072="","",'表格编辑 '!AB1072)</f>
        <v/>
      </c>
      <c r="AA1072" s="123" t="str">
        <f>IF('表格编辑 '!AC1072="","",'表格编辑 '!AC1072)</f>
        <v/>
      </c>
      <c r="AB1072" s="123" t="str">
        <f>IF('表格编辑 '!AD1072="","",'表格编辑 '!AD1072)</f>
        <v/>
      </c>
      <c r="AC1072" s="123" t="str">
        <f>IF('表格编辑 '!AE1072="","",'表格编辑 '!AE1072)</f>
        <v/>
      </c>
      <c r="AD1072" s="123">
        <f>IF('表格编辑 '!AF1072="","",'表格编辑 '!AF1072)</f>
        <v>140659</v>
      </c>
    </row>
    <row r="1073" spans="1:30">
      <c r="A1073" s="123">
        <f>IF('表格编辑 '!A1073="","",'表格编辑 '!A1073)</f>
        <v>40660</v>
      </c>
      <c r="B1073" s="123">
        <f>IF('表格编辑 '!B1073="","",'表格编辑 '!B1073)</f>
        <v>50121</v>
      </c>
      <c r="C1073" s="123">
        <f>IF('表格编辑 '!E1073="","",'表格编辑 '!E1073)</f>
        <v>59</v>
      </c>
      <c r="D1073" s="123" t="str">
        <f>IF('表格编辑 '!F1073="","",'表格编辑 '!F1073)</f>
        <v>AI_born_event(RECEIVER, ARG0, ARG1, ARG2, ARG3,ARG4)</v>
      </c>
      <c r="E1073" s="123" t="str">
        <f>IF('表格编辑 '!G1073="","",'表格编辑 '!G1073)</f>
        <v>AI_update_event(RECEIVER, ARG0, ARG1, ARG2, ARG3,ARG4)</v>
      </c>
      <c r="F1073" s="123" t="str">
        <f>IF('表格编辑 '!H1073="","",'表格编辑 '!H1073)</f>
        <v/>
      </c>
      <c r="G1073" s="123" t="str">
        <f>IF('表格编辑 '!I1073="","",'表格编辑 '!I1073)</f>
        <v/>
      </c>
      <c r="H1073" s="123" t="str">
        <f>IF('表格编辑 '!J1073="","",'表格编辑 '!J1073)</f>
        <v>test_deadth_event(RECEIVER, ARG0, ARG1, ARG2, ARG3,ARG4)</v>
      </c>
      <c r="I1073" s="123">
        <f>IF('表格编辑 '!K1073="","",'表格编辑 '!K1073)</f>
        <v>1</v>
      </c>
      <c r="J1073" s="123">
        <f>IF('表格编辑 '!L1073="","",'表格编辑 '!L1073)</f>
        <v>2060</v>
      </c>
      <c r="K1073" s="123">
        <f>IF('表格编辑 '!M1073="","",'表格编辑 '!M1073)</f>
        <v>1770</v>
      </c>
      <c r="L1073" s="123" t="str">
        <f>IF('表格编辑 '!N1073="","",'表格编辑 '!N1073)</f>
        <v/>
      </c>
      <c r="M1073" s="123" t="str">
        <f>IF('表格编辑 '!O1073="","",'表格编辑 '!O1073)</f>
        <v/>
      </c>
      <c r="N1073" s="123" t="str">
        <f>IF('表格编辑 '!P1073="","",'表格编辑 '!P1073)</f>
        <v/>
      </c>
      <c r="O1073" s="123" t="str">
        <f>IF('表格编辑 '!Q1073="","",'表格编辑 '!Q1073)</f>
        <v/>
      </c>
      <c r="P1073" s="123" t="str">
        <f>IF('表格编辑 '!R1073="","",'表格编辑 '!R1073)</f>
        <v/>
      </c>
      <c r="Q1073" s="123">
        <f>IF('表格编辑 '!S1073="","",'表格编辑 '!S1073)</f>
        <v>320</v>
      </c>
      <c r="R1073" s="123" t="str">
        <f>IF('表格编辑 '!T1073="","",'表格编辑 '!T1073)</f>
        <v/>
      </c>
      <c r="S1073" s="123" t="str">
        <f>IF('表格编辑 '!U1073="","",'表格编辑 '!U1073)</f>
        <v/>
      </c>
      <c r="T1073" s="123" t="str">
        <f>IF('表格编辑 '!V1073="","",'表格编辑 '!V1073)</f>
        <v/>
      </c>
      <c r="U1073" s="123" t="str">
        <f>IF('表格编辑 '!W1073="","",'表格编辑 '!W1073)</f>
        <v/>
      </c>
      <c r="V1073" s="123" t="str">
        <f>IF('表格编辑 '!X1073="","",'表格编辑 '!X1073)</f>
        <v/>
      </c>
      <c r="W1073" s="123" t="str">
        <f>IF('表格编辑 '!Y1073="","",'表格编辑 '!Y1073)</f>
        <v/>
      </c>
      <c r="X1073" s="123" t="str">
        <f>IF('表格编辑 '!Z1073="","",'表格编辑 '!Z1073)</f>
        <v/>
      </c>
      <c r="Y1073" s="123" t="str">
        <f>IF('表格编辑 '!AA1073="","",'表格编辑 '!AA1073)</f>
        <v/>
      </c>
      <c r="Z1073" s="123" t="str">
        <f>IF('表格编辑 '!AB1073="","",'表格编辑 '!AB1073)</f>
        <v/>
      </c>
      <c r="AA1073" s="123" t="str">
        <f>IF('表格编辑 '!AC1073="","",'表格编辑 '!AC1073)</f>
        <v/>
      </c>
      <c r="AB1073" s="123" t="str">
        <f>IF('表格编辑 '!AD1073="","",'表格编辑 '!AD1073)</f>
        <v/>
      </c>
      <c r="AC1073" s="123" t="str">
        <f>IF('表格编辑 '!AE1073="","",'表格编辑 '!AE1073)</f>
        <v/>
      </c>
      <c r="AD1073" s="123">
        <f>IF('表格编辑 '!AF1073="","",'表格编辑 '!AF1073)</f>
        <v>140660</v>
      </c>
    </row>
    <row r="1074" spans="1:30">
      <c r="A1074" s="123">
        <f>IF('表格编辑 '!A1074="","",'表格编辑 '!A1074)</f>
        <v>40661</v>
      </c>
      <c r="B1074" s="123">
        <f>IF('表格编辑 '!B1074="","",'表格编辑 '!B1074)</f>
        <v>50022</v>
      </c>
      <c r="C1074" s="123">
        <f>IF('表格编辑 '!E1074="","",'表格编辑 '!E1074)</f>
        <v>60</v>
      </c>
      <c r="D1074" s="123" t="str">
        <f>IF('表格编辑 '!F1074="","",'表格编辑 '!F1074)</f>
        <v>AI_born_event(RECEIVER, ARG0, ARG1, ARG2, ARG3,ARG4)</v>
      </c>
      <c r="E1074" s="123" t="str">
        <f>IF('表格编辑 '!G1074="","",'表格编辑 '!G1074)</f>
        <v>AI_update_event(RECEIVER, ARG0, ARG1, ARG2, ARG3,ARG4)</v>
      </c>
      <c r="F1074" s="123" t="str">
        <f>IF('表格编辑 '!H1074="","",'表格编辑 '!H1074)</f>
        <v/>
      </c>
      <c r="G1074" s="123" t="str">
        <f>IF('表格编辑 '!I1074="","",'表格编辑 '!I1074)</f>
        <v/>
      </c>
      <c r="H1074" s="123" t="str">
        <f>IF('表格编辑 '!J1074="","",'表格编辑 '!J1074)</f>
        <v>test_deadth_event(RECEIVER, ARG0, ARG1, ARG2, ARG3,ARG4)</v>
      </c>
      <c r="I1074" s="123">
        <f>IF('表格编辑 '!K1074="","",'表格编辑 '!K1074)</f>
        <v>1</v>
      </c>
      <c r="J1074" s="123">
        <f>IF('表格编辑 '!L1074="","",'表格编辑 '!L1074)</f>
        <v>2964</v>
      </c>
      <c r="K1074" s="123">
        <f>IF('表格编辑 '!M1074="","",'表格编辑 '!M1074)</f>
        <v>1800</v>
      </c>
      <c r="L1074" s="123" t="str">
        <f>IF('表格编辑 '!N1074="","",'表格编辑 '!N1074)</f>
        <v/>
      </c>
      <c r="M1074" s="123" t="str">
        <f>IF('表格编辑 '!O1074="","",'表格编辑 '!O1074)</f>
        <v/>
      </c>
      <c r="N1074" s="123" t="str">
        <f>IF('表格编辑 '!P1074="","",'表格编辑 '!P1074)</f>
        <v/>
      </c>
      <c r="O1074" s="123" t="str">
        <f>IF('表格编辑 '!Q1074="","",'表格编辑 '!Q1074)</f>
        <v/>
      </c>
      <c r="P1074" s="123" t="str">
        <f>IF('表格编辑 '!R1074="","",'表格编辑 '!R1074)</f>
        <v/>
      </c>
      <c r="Q1074" s="123">
        <f>IF('表格编辑 '!S1074="","",'表格编辑 '!S1074)</f>
        <v>320</v>
      </c>
      <c r="R1074" s="123" t="str">
        <f>IF('表格编辑 '!T1074="","",'表格编辑 '!T1074)</f>
        <v/>
      </c>
      <c r="S1074" s="123" t="str">
        <f>IF('表格编辑 '!U1074="","",'表格编辑 '!U1074)</f>
        <v/>
      </c>
      <c r="T1074" s="123" t="str">
        <f>IF('表格编辑 '!V1074="","",'表格编辑 '!V1074)</f>
        <v/>
      </c>
      <c r="U1074" s="123" t="str">
        <f>IF('表格编辑 '!W1074="","",'表格编辑 '!W1074)</f>
        <v/>
      </c>
      <c r="V1074" s="123" t="str">
        <f>IF('表格编辑 '!X1074="","",'表格编辑 '!X1074)</f>
        <v/>
      </c>
      <c r="W1074" s="123" t="str">
        <f>IF('表格编辑 '!Y1074="","",'表格编辑 '!Y1074)</f>
        <v/>
      </c>
      <c r="X1074" s="123" t="str">
        <f>IF('表格编辑 '!Z1074="","",'表格编辑 '!Z1074)</f>
        <v/>
      </c>
      <c r="Y1074" s="123" t="str">
        <f>IF('表格编辑 '!AA1074="","",'表格编辑 '!AA1074)</f>
        <v/>
      </c>
      <c r="Z1074" s="123" t="str">
        <f>IF('表格编辑 '!AB1074="","",'表格编辑 '!AB1074)</f>
        <v/>
      </c>
      <c r="AA1074" s="123" t="str">
        <f>IF('表格编辑 '!AC1074="","",'表格编辑 '!AC1074)</f>
        <v/>
      </c>
      <c r="AB1074" s="123" t="str">
        <f>IF('表格编辑 '!AD1074="","",'表格编辑 '!AD1074)</f>
        <v/>
      </c>
      <c r="AC1074" s="123" t="str">
        <f>IF('表格编辑 '!AE1074="","",'表格编辑 '!AE1074)</f>
        <v/>
      </c>
      <c r="AD1074" s="123">
        <f>IF('表格编辑 '!AF1074="","",'表格编辑 '!AF1074)</f>
        <v>140661</v>
      </c>
    </row>
    <row r="1075" spans="1:30">
      <c r="A1075" s="123">
        <f>IF('表格编辑 '!A1075="","",'表格编辑 '!A1075)</f>
        <v>40662</v>
      </c>
      <c r="B1075" s="123">
        <f>IF('表格编辑 '!B1075="","",'表格编辑 '!B1075)</f>
        <v>50103</v>
      </c>
      <c r="C1075" s="123">
        <f>IF('表格编辑 '!E1075="","",'表格编辑 '!E1075)</f>
        <v>60</v>
      </c>
      <c r="D1075" s="123" t="str">
        <f>IF('表格编辑 '!F1075="","",'表格编辑 '!F1075)</f>
        <v>AI_born_event(RECEIVER, ARG0, ARG1, ARG2, ARG3,ARG4)</v>
      </c>
      <c r="E1075" s="123" t="str">
        <f>IF('表格编辑 '!G1075="","",'表格编辑 '!G1075)</f>
        <v>AI_update_event(RECEIVER, ARG0, ARG1, ARG2, ARG3,ARG4)</v>
      </c>
      <c r="F1075" s="123" t="str">
        <f>IF('表格编辑 '!H1075="","",'表格编辑 '!H1075)</f>
        <v/>
      </c>
      <c r="G1075" s="123" t="str">
        <f>IF('表格编辑 '!I1075="","",'表格编辑 '!I1075)</f>
        <v/>
      </c>
      <c r="H1075" s="123" t="str">
        <f>IF('表格编辑 '!J1075="","",'表格编辑 '!J1075)</f>
        <v>test_deadth_event(RECEIVER, ARG0, ARG1, ARG2, ARG3,ARG4)</v>
      </c>
      <c r="I1075" s="123">
        <f>IF('表格编辑 '!K1075="","",'表格编辑 '!K1075)</f>
        <v>1</v>
      </c>
      <c r="J1075" s="123">
        <f>IF('表格编辑 '!L1075="","",'表格编辑 '!L1075)</f>
        <v>1518</v>
      </c>
      <c r="K1075" s="123">
        <f>IF('表格编辑 '!M1075="","",'表格编辑 '!M1075)</f>
        <v>1800</v>
      </c>
      <c r="L1075" s="123" t="str">
        <f>IF('表格编辑 '!N1075="","",'表格编辑 '!N1075)</f>
        <v/>
      </c>
      <c r="M1075" s="123" t="str">
        <f>IF('表格编辑 '!O1075="","",'表格编辑 '!O1075)</f>
        <v/>
      </c>
      <c r="N1075" s="123" t="str">
        <f>IF('表格编辑 '!P1075="","",'表格编辑 '!P1075)</f>
        <v/>
      </c>
      <c r="O1075" s="123" t="str">
        <f>IF('表格编辑 '!Q1075="","",'表格编辑 '!Q1075)</f>
        <v/>
      </c>
      <c r="P1075" s="123" t="str">
        <f>IF('表格编辑 '!R1075="","",'表格编辑 '!R1075)</f>
        <v/>
      </c>
      <c r="Q1075" s="123">
        <f>IF('表格编辑 '!S1075="","",'表格编辑 '!S1075)</f>
        <v>320</v>
      </c>
      <c r="R1075" s="123" t="str">
        <f>IF('表格编辑 '!T1075="","",'表格编辑 '!T1075)</f>
        <v/>
      </c>
      <c r="S1075" s="123" t="str">
        <f>IF('表格编辑 '!U1075="","",'表格编辑 '!U1075)</f>
        <v/>
      </c>
      <c r="T1075" s="123" t="str">
        <f>IF('表格编辑 '!V1075="","",'表格编辑 '!V1075)</f>
        <v/>
      </c>
      <c r="U1075" s="123" t="str">
        <f>IF('表格编辑 '!W1075="","",'表格编辑 '!W1075)</f>
        <v/>
      </c>
      <c r="V1075" s="123" t="str">
        <f>IF('表格编辑 '!X1075="","",'表格编辑 '!X1075)</f>
        <v/>
      </c>
      <c r="W1075" s="123" t="str">
        <f>IF('表格编辑 '!Y1075="","",'表格编辑 '!Y1075)</f>
        <v/>
      </c>
      <c r="X1075" s="123" t="str">
        <f>IF('表格编辑 '!Z1075="","",'表格编辑 '!Z1075)</f>
        <v/>
      </c>
      <c r="Y1075" s="123" t="str">
        <f>IF('表格编辑 '!AA1075="","",'表格编辑 '!AA1075)</f>
        <v/>
      </c>
      <c r="Z1075" s="123" t="str">
        <f>IF('表格编辑 '!AB1075="","",'表格编辑 '!AB1075)</f>
        <v/>
      </c>
      <c r="AA1075" s="123" t="str">
        <f>IF('表格编辑 '!AC1075="","",'表格编辑 '!AC1075)</f>
        <v/>
      </c>
      <c r="AB1075" s="123" t="str">
        <f>IF('表格编辑 '!AD1075="","",'表格编辑 '!AD1075)</f>
        <v/>
      </c>
      <c r="AC1075" s="123" t="str">
        <f>IF('表格编辑 '!AE1075="","",'表格编辑 '!AE1075)</f>
        <v/>
      </c>
      <c r="AD1075" s="123">
        <f>IF('表格编辑 '!AF1075="","",'表格编辑 '!AF1075)</f>
        <v>140662</v>
      </c>
    </row>
    <row r="1076" spans="1:30">
      <c r="A1076" s="123">
        <f>IF('表格编辑 '!A1076="","",'表格编辑 '!A1076)</f>
        <v>40663</v>
      </c>
      <c r="B1076" s="123">
        <f>IF('表格编辑 '!B1076="","",'表格编辑 '!B1076)</f>
        <v>50016</v>
      </c>
      <c r="C1076" s="123">
        <f>IF('表格编辑 '!E1076="","",'表格编辑 '!E1076)</f>
        <v>60</v>
      </c>
      <c r="D1076" s="123" t="str">
        <f>IF('表格编辑 '!F1076="","",'表格编辑 '!F1076)</f>
        <v>AI_born_event(RECEIVER, ARG0, ARG1, ARG2, ARG3,ARG4)</v>
      </c>
      <c r="E1076" s="123" t="str">
        <f>IF('表格编辑 '!G1076="","",'表格编辑 '!G1076)</f>
        <v>AI_update_event(RECEIVER, ARG0, ARG1, ARG2, ARG3,ARG4)</v>
      </c>
      <c r="F1076" s="123" t="str">
        <f>IF('表格编辑 '!H1076="","",'表格编辑 '!H1076)</f>
        <v/>
      </c>
      <c r="G1076" s="123" t="str">
        <f>IF('表格编辑 '!I1076="","",'表格编辑 '!I1076)</f>
        <v/>
      </c>
      <c r="H1076" s="123" t="str">
        <f>IF('表格编辑 '!J1076="","",'表格编辑 '!J1076)</f>
        <v>test_deadth_event(RECEIVER, ARG0, ARG1, ARG2, ARG3,ARG4)</v>
      </c>
      <c r="I1076" s="123">
        <f>IF('表格编辑 '!K1076="","",'表格编辑 '!K1076)</f>
        <v>1</v>
      </c>
      <c r="J1076" s="123">
        <f>IF('表格编辑 '!L1076="","",'表格编辑 '!L1076)</f>
        <v>3500</v>
      </c>
      <c r="K1076" s="123">
        <f>IF('表格编辑 '!M1076="","",'表格编辑 '!M1076)</f>
        <v>1800</v>
      </c>
      <c r="L1076" s="123" t="str">
        <f>IF('表格编辑 '!N1076="","",'表格编辑 '!N1076)</f>
        <v/>
      </c>
      <c r="M1076" s="123" t="str">
        <f>IF('表格编辑 '!O1076="","",'表格编辑 '!O1076)</f>
        <v/>
      </c>
      <c r="N1076" s="123" t="str">
        <f>IF('表格编辑 '!P1076="","",'表格编辑 '!P1076)</f>
        <v/>
      </c>
      <c r="O1076" s="123" t="str">
        <f>IF('表格编辑 '!Q1076="","",'表格编辑 '!Q1076)</f>
        <v/>
      </c>
      <c r="P1076" s="123" t="str">
        <f>IF('表格编辑 '!R1076="","",'表格编辑 '!R1076)</f>
        <v/>
      </c>
      <c r="Q1076" s="123">
        <f>IF('表格编辑 '!S1076="","",'表格编辑 '!S1076)</f>
        <v>320</v>
      </c>
      <c r="R1076" s="123" t="str">
        <f>IF('表格编辑 '!T1076="","",'表格编辑 '!T1076)</f>
        <v/>
      </c>
      <c r="S1076" s="123" t="str">
        <f>IF('表格编辑 '!U1076="","",'表格编辑 '!U1076)</f>
        <v/>
      </c>
      <c r="T1076" s="123" t="str">
        <f>IF('表格编辑 '!V1076="","",'表格编辑 '!V1076)</f>
        <v/>
      </c>
      <c r="U1076" s="123" t="str">
        <f>IF('表格编辑 '!W1076="","",'表格编辑 '!W1076)</f>
        <v/>
      </c>
      <c r="V1076" s="123" t="str">
        <f>IF('表格编辑 '!X1076="","",'表格编辑 '!X1076)</f>
        <v/>
      </c>
      <c r="W1076" s="123" t="str">
        <f>IF('表格编辑 '!Y1076="","",'表格编辑 '!Y1076)</f>
        <v/>
      </c>
      <c r="X1076" s="123" t="str">
        <f>IF('表格编辑 '!Z1076="","",'表格编辑 '!Z1076)</f>
        <v/>
      </c>
      <c r="Y1076" s="123" t="str">
        <f>IF('表格编辑 '!AA1076="","",'表格编辑 '!AA1076)</f>
        <v/>
      </c>
      <c r="Z1076" s="123" t="str">
        <f>IF('表格编辑 '!AB1076="","",'表格编辑 '!AB1076)</f>
        <v/>
      </c>
      <c r="AA1076" s="123" t="str">
        <f>IF('表格编辑 '!AC1076="","",'表格编辑 '!AC1076)</f>
        <v/>
      </c>
      <c r="AB1076" s="123" t="str">
        <f>IF('表格编辑 '!AD1076="","",'表格编辑 '!AD1076)</f>
        <v/>
      </c>
      <c r="AC1076" s="123" t="str">
        <f>IF('表格编辑 '!AE1076="","",'表格编辑 '!AE1076)</f>
        <v/>
      </c>
      <c r="AD1076" s="123">
        <f>IF('表格编辑 '!AF1076="","",'表格编辑 '!AF1076)</f>
        <v>140663</v>
      </c>
    </row>
    <row r="1077" spans="1:30">
      <c r="A1077" s="123">
        <f>IF('表格编辑 '!A1077="","",'表格编辑 '!A1077)</f>
        <v>40664</v>
      </c>
      <c r="B1077" s="123">
        <f>IF('表格编辑 '!B1077="","",'表格编辑 '!B1077)</f>
        <v>50133</v>
      </c>
      <c r="C1077" s="123">
        <f>IF('表格编辑 '!E1077="","",'表格编辑 '!E1077)</f>
        <v>60</v>
      </c>
      <c r="D1077" s="123" t="str">
        <f>IF('表格编辑 '!F1077="","",'表格编辑 '!F1077)</f>
        <v>AI_born_event(RECEIVER, ARG0, ARG1, ARG2, ARG3,ARG4)</v>
      </c>
      <c r="E1077" s="123" t="str">
        <f>IF('表格编辑 '!G1077="","",'表格编辑 '!G1077)</f>
        <v>AI_update_event(RECEIVER, ARG0, ARG1, ARG2, ARG3,ARG4)</v>
      </c>
      <c r="F1077" s="123" t="str">
        <f>IF('表格编辑 '!H1077="","",'表格编辑 '!H1077)</f>
        <v/>
      </c>
      <c r="G1077" s="123" t="str">
        <f>IF('表格编辑 '!I1077="","",'表格编辑 '!I1077)</f>
        <v/>
      </c>
      <c r="H1077" s="123" t="str">
        <f>IF('表格编辑 '!J1077="","",'表格编辑 '!J1077)</f>
        <v>test_deadth_event(RECEIVER, ARG0, ARG1, ARG2, ARG3,ARG4)</v>
      </c>
      <c r="I1077" s="123">
        <f>IF('表格编辑 '!K1077="","",'表格编辑 '!K1077)</f>
        <v>1</v>
      </c>
      <c r="J1077" s="123">
        <f>IF('表格编辑 '!L1077="","",'表格编辑 '!L1077)</f>
        <v>1482</v>
      </c>
      <c r="K1077" s="123">
        <f>IF('表格编辑 '!M1077="","",'表格编辑 '!M1077)</f>
        <v>1800</v>
      </c>
      <c r="L1077" s="123" t="str">
        <f>IF('表格编辑 '!N1077="","",'表格编辑 '!N1077)</f>
        <v/>
      </c>
      <c r="M1077" s="123" t="str">
        <f>IF('表格编辑 '!O1077="","",'表格编辑 '!O1077)</f>
        <v/>
      </c>
      <c r="N1077" s="123" t="str">
        <f>IF('表格编辑 '!P1077="","",'表格编辑 '!P1077)</f>
        <v/>
      </c>
      <c r="O1077" s="123" t="str">
        <f>IF('表格编辑 '!Q1077="","",'表格编辑 '!Q1077)</f>
        <v/>
      </c>
      <c r="P1077" s="123" t="str">
        <f>IF('表格编辑 '!R1077="","",'表格编辑 '!R1077)</f>
        <v/>
      </c>
      <c r="Q1077" s="123">
        <f>IF('表格编辑 '!S1077="","",'表格编辑 '!S1077)</f>
        <v>320</v>
      </c>
      <c r="R1077" s="123" t="str">
        <f>IF('表格编辑 '!T1077="","",'表格编辑 '!T1077)</f>
        <v/>
      </c>
      <c r="S1077" s="123" t="str">
        <f>IF('表格编辑 '!U1077="","",'表格编辑 '!U1077)</f>
        <v/>
      </c>
      <c r="T1077" s="123" t="str">
        <f>IF('表格编辑 '!V1077="","",'表格编辑 '!V1077)</f>
        <v/>
      </c>
      <c r="U1077" s="123" t="str">
        <f>IF('表格编辑 '!W1077="","",'表格编辑 '!W1077)</f>
        <v/>
      </c>
      <c r="V1077" s="123" t="str">
        <f>IF('表格编辑 '!X1077="","",'表格编辑 '!X1077)</f>
        <v/>
      </c>
      <c r="W1077" s="123" t="str">
        <f>IF('表格编辑 '!Y1077="","",'表格编辑 '!Y1077)</f>
        <v/>
      </c>
      <c r="X1077" s="123" t="str">
        <f>IF('表格编辑 '!Z1077="","",'表格编辑 '!Z1077)</f>
        <v/>
      </c>
      <c r="Y1077" s="123" t="str">
        <f>IF('表格编辑 '!AA1077="","",'表格编辑 '!AA1077)</f>
        <v/>
      </c>
      <c r="Z1077" s="123" t="str">
        <f>IF('表格编辑 '!AB1077="","",'表格编辑 '!AB1077)</f>
        <v/>
      </c>
      <c r="AA1077" s="123" t="str">
        <f>IF('表格编辑 '!AC1077="","",'表格编辑 '!AC1077)</f>
        <v/>
      </c>
      <c r="AB1077" s="123" t="str">
        <f>IF('表格编辑 '!AD1077="","",'表格编辑 '!AD1077)</f>
        <v/>
      </c>
      <c r="AC1077" s="123" t="str">
        <f>IF('表格编辑 '!AE1077="","",'表格编辑 '!AE1077)</f>
        <v/>
      </c>
      <c r="AD1077" s="123">
        <f>IF('表格编辑 '!AF1077="","",'表格编辑 '!AF1077)</f>
        <v>140664</v>
      </c>
    </row>
    <row r="1078" spans="1:30">
      <c r="A1078" s="123">
        <f>IF('表格编辑 '!A1078="","",'表格编辑 '!A1078)</f>
        <v>40665</v>
      </c>
      <c r="B1078" s="123">
        <f>IF('表格编辑 '!B1078="","",'表格编辑 '!B1078)</f>
        <v>50058</v>
      </c>
      <c r="C1078" s="123">
        <f>IF('表格编辑 '!E1078="","",'表格编辑 '!E1078)</f>
        <v>60</v>
      </c>
      <c r="D1078" s="123" t="str">
        <f>IF('表格编辑 '!F1078="","",'表格编辑 '!F1078)</f>
        <v>AI_born_event(RECEIVER, ARG0, ARG1, ARG2, ARG3,ARG4)</v>
      </c>
      <c r="E1078" s="123" t="str">
        <f>IF('表格编辑 '!G1078="","",'表格编辑 '!G1078)</f>
        <v>AI_update_event(RECEIVER, ARG0, ARG1, ARG2, ARG3,ARG4)</v>
      </c>
      <c r="F1078" s="123" t="str">
        <f>IF('表格编辑 '!H1078="","",'表格编辑 '!H1078)</f>
        <v/>
      </c>
      <c r="G1078" s="123" t="str">
        <f>IF('表格编辑 '!I1078="","",'表格编辑 '!I1078)</f>
        <v/>
      </c>
      <c r="H1078" s="123" t="str">
        <f>IF('表格编辑 '!J1078="","",'表格编辑 '!J1078)</f>
        <v>test_deadth_event(RECEIVER, ARG0, ARG1, ARG2, ARG3,ARG4)</v>
      </c>
      <c r="I1078" s="123">
        <f>IF('表格编辑 '!K1078="","",'表格编辑 '!K1078)</f>
        <v>1</v>
      </c>
      <c r="J1078" s="123">
        <f>IF('表格编辑 '!L1078="","",'表格编辑 '!L1078)</f>
        <v>3136</v>
      </c>
      <c r="K1078" s="123">
        <f>IF('表格编辑 '!M1078="","",'表格编辑 '!M1078)</f>
        <v>1800</v>
      </c>
      <c r="L1078" s="123" t="str">
        <f>IF('表格编辑 '!N1078="","",'表格编辑 '!N1078)</f>
        <v/>
      </c>
      <c r="M1078" s="123" t="str">
        <f>IF('表格编辑 '!O1078="","",'表格编辑 '!O1078)</f>
        <v/>
      </c>
      <c r="N1078" s="123" t="str">
        <f>IF('表格编辑 '!P1078="","",'表格编辑 '!P1078)</f>
        <v/>
      </c>
      <c r="O1078" s="123" t="str">
        <f>IF('表格编辑 '!Q1078="","",'表格编辑 '!Q1078)</f>
        <v/>
      </c>
      <c r="P1078" s="123" t="str">
        <f>IF('表格编辑 '!R1078="","",'表格编辑 '!R1078)</f>
        <v/>
      </c>
      <c r="Q1078" s="123">
        <f>IF('表格编辑 '!S1078="","",'表格编辑 '!S1078)</f>
        <v>320</v>
      </c>
      <c r="R1078" s="123" t="str">
        <f>IF('表格编辑 '!T1078="","",'表格编辑 '!T1078)</f>
        <v/>
      </c>
      <c r="S1078" s="123" t="str">
        <f>IF('表格编辑 '!U1078="","",'表格编辑 '!U1078)</f>
        <v/>
      </c>
      <c r="T1078" s="123" t="str">
        <f>IF('表格编辑 '!V1078="","",'表格编辑 '!V1078)</f>
        <v/>
      </c>
      <c r="U1078" s="123" t="str">
        <f>IF('表格编辑 '!W1078="","",'表格编辑 '!W1078)</f>
        <v/>
      </c>
      <c r="V1078" s="123" t="str">
        <f>IF('表格编辑 '!X1078="","",'表格编辑 '!X1078)</f>
        <v/>
      </c>
      <c r="W1078" s="123" t="str">
        <f>IF('表格编辑 '!Y1078="","",'表格编辑 '!Y1078)</f>
        <v/>
      </c>
      <c r="X1078" s="123" t="str">
        <f>IF('表格编辑 '!Z1078="","",'表格编辑 '!Z1078)</f>
        <v/>
      </c>
      <c r="Y1078" s="123" t="str">
        <f>IF('表格编辑 '!AA1078="","",'表格编辑 '!AA1078)</f>
        <v/>
      </c>
      <c r="Z1078" s="123" t="str">
        <f>IF('表格编辑 '!AB1078="","",'表格编辑 '!AB1078)</f>
        <v/>
      </c>
      <c r="AA1078" s="123" t="str">
        <f>IF('表格编辑 '!AC1078="","",'表格编辑 '!AC1078)</f>
        <v/>
      </c>
      <c r="AB1078" s="123" t="str">
        <f>IF('表格编辑 '!AD1078="","",'表格编辑 '!AD1078)</f>
        <v/>
      </c>
      <c r="AC1078" s="123" t="str">
        <f>IF('表格编辑 '!AE1078="","",'表格编辑 '!AE1078)</f>
        <v/>
      </c>
      <c r="AD1078" s="123">
        <f>IF('表格编辑 '!AF1078="","",'表格编辑 '!AF1078)</f>
        <v>140665</v>
      </c>
    </row>
    <row r="1079" spans="1:30">
      <c r="A1079" s="123">
        <f>IF('表格编辑 '!A1079="","",'表格编辑 '!A1079)</f>
        <v>40666</v>
      </c>
      <c r="B1079" s="123">
        <f>IF('表格编辑 '!B1079="","",'表格编辑 '!B1079)</f>
        <v>50111</v>
      </c>
      <c r="C1079" s="123">
        <f>IF('表格编辑 '!E1079="","",'表格编辑 '!E1079)</f>
        <v>60</v>
      </c>
      <c r="D1079" s="123" t="str">
        <f>IF('表格编辑 '!F1079="","",'表格编辑 '!F1079)</f>
        <v>AI_born_event(RECEIVER, ARG0, ARG1, ARG2, ARG3,ARG4)</v>
      </c>
      <c r="E1079" s="123" t="str">
        <f>IF('表格编辑 '!G1079="","",'表格编辑 '!G1079)</f>
        <v>AI_update_event(RECEIVER, ARG0, ARG1, ARG2, ARG3,ARG4)</v>
      </c>
      <c r="F1079" s="123" t="str">
        <f>IF('表格编辑 '!H1079="","",'表格编辑 '!H1079)</f>
        <v/>
      </c>
      <c r="G1079" s="123" t="str">
        <f>IF('表格编辑 '!I1079="","",'表格编辑 '!I1079)</f>
        <v/>
      </c>
      <c r="H1079" s="123" t="str">
        <f>IF('表格编辑 '!J1079="","",'表格编辑 '!J1079)</f>
        <v>test_deadth_event(RECEIVER, ARG0, ARG1, ARG2, ARG3,ARG4)</v>
      </c>
      <c r="I1079" s="123">
        <f>IF('表格编辑 '!K1079="","",'表格编辑 '!K1079)</f>
        <v>1</v>
      </c>
      <c r="J1079" s="123">
        <f>IF('表格编辑 '!L1079="","",'表格编辑 '!L1079)</f>
        <v>2606</v>
      </c>
      <c r="K1079" s="123">
        <f>IF('表格编辑 '!M1079="","",'表格编辑 '!M1079)</f>
        <v>1800</v>
      </c>
      <c r="L1079" s="123" t="str">
        <f>IF('表格编辑 '!N1079="","",'表格编辑 '!N1079)</f>
        <v/>
      </c>
      <c r="M1079" s="123" t="str">
        <f>IF('表格编辑 '!O1079="","",'表格编辑 '!O1079)</f>
        <v/>
      </c>
      <c r="N1079" s="123" t="str">
        <f>IF('表格编辑 '!P1079="","",'表格编辑 '!P1079)</f>
        <v/>
      </c>
      <c r="O1079" s="123" t="str">
        <f>IF('表格编辑 '!Q1079="","",'表格编辑 '!Q1079)</f>
        <v/>
      </c>
      <c r="P1079" s="123" t="str">
        <f>IF('表格编辑 '!R1079="","",'表格编辑 '!R1079)</f>
        <v/>
      </c>
      <c r="Q1079" s="123">
        <f>IF('表格编辑 '!S1079="","",'表格编辑 '!S1079)</f>
        <v>320</v>
      </c>
      <c r="R1079" s="123" t="str">
        <f>IF('表格编辑 '!T1079="","",'表格编辑 '!T1079)</f>
        <v/>
      </c>
      <c r="S1079" s="123" t="str">
        <f>IF('表格编辑 '!U1079="","",'表格编辑 '!U1079)</f>
        <v/>
      </c>
      <c r="T1079" s="123" t="str">
        <f>IF('表格编辑 '!V1079="","",'表格编辑 '!V1079)</f>
        <v/>
      </c>
      <c r="U1079" s="123" t="str">
        <f>IF('表格编辑 '!W1079="","",'表格编辑 '!W1079)</f>
        <v/>
      </c>
      <c r="V1079" s="123" t="str">
        <f>IF('表格编辑 '!X1079="","",'表格编辑 '!X1079)</f>
        <v/>
      </c>
      <c r="W1079" s="123" t="str">
        <f>IF('表格编辑 '!Y1079="","",'表格编辑 '!Y1079)</f>
        <v/>
      </c>
      <c r="X1079" s="123" t="str">
        <f>IF('表格编辑 '!Z1079="","",'表格编辑 '!Z1079)</f>
        <v/>
      </c>
      <c r="Y1079" s="123" t="str">
        <f>IF('表格编辑 '!AA1079="","",'表格编辑 '!AA1079)</f>
        <v/>
      </c>
      <c r="Z1079" s="123" t="str">
        <f>IF('表格编辑 '!AB1079="","",'表格编辑 '!AB1079)</f>
        <v/>
      </c>
      <c r="AA1079" s="123" t="str">
        <f>IF('表格编辑 '!AC1079="","",'表格编辑 '!AC1079)</f>
        <v/>
      </c>
      <c r="AB1079" s="123" t="str">
        <f>IF('表格编辑 '!AD1079="","",'表格编辑 '!AD1079)</f>
        <v/>
      </c>
      <c r="AC1079" s="123" t="str">
        <f>IF('表格编辑 '!AE1079="","",'表格编辑 '!AE1079)</f>
        <v/>
      </c>
      <c r="AD1079" s="123">
        <f>IF('表格编辑 '!AF1079="","",'表格编辑 '!AF1079)</f>
        <v>140666</v>
      </c>
    </row>
    <row r="1080" spans="1:30">
      <c r="A1080" s="123">
        <f>IF('表格编辑 '!A1080="","",'表格编辑 '!A1080)</f>
        <v>40667</v>
      </c>
      <c r="B1080" s="123">
        <f>IF('表格编辑 '!B1080="","",'表格编辑 '!B1080)</f>
        <v>50014</v>
      </c>
      <c r="C1080" s="123">
        <f>IF('表格编辑 '!E1080="","",'表格编辑 '!E1080)</f>
        <v>60</v>
      </c>
      <c r="D1080" s="123" t="str">
        <f>IF('表格编辑 '!F1080="","",'表格编辑 '!F1080)</f>
        <v>AI_born_event(RECEIVER, ARG0, ARG1, ARG2, ARG3,ARG4)</v>
      </c>
      <c r="E1080" s="123" t="str">
        <f>IF('表格编辑 '!G1080="","",'表格编辑 '!G1080)</f>
        <v>AI_update_event(RECEIVER, ARG0, ARG1, ARG2, ARG3,ARG4)</v>
      </c>
      <c r="F1080" s="123" t="str">
        <f>IF('表格编辑 '!H1080="","",'表格编辑 '!H1080)</f>
        <v/>
      </c>
      <c r="G1080" s="123" t="str">
        <f>IF('表格编辑 '!I1080="","",'表格编辑 '!I1080)</f>
        <v/>
      </c>
      <c r="H1080" s="123" t="str">
        <f>IF('表格编辑 '!J1080="","",'表格编辑 '!J1080)</f>
        <v>test_deadth_event(RECEIVER, ARG0, ARG1, ARG2, ARG3,ARG4)</v>
      </c>
      <c r="I1080" s="123">
        <f>IF('表格编辑 '!K1080="","",'表格编辑 '!K1080)</f>
        <v>1</v>
      </c>
      <c r="J1080" s="123">
        <f>IF('表格编辑 '!L1080="","",'表格编辑 '!L1080)</f>
        <v>3208</v>
      </c>
      <c r="K1080" s="123">
        <f>IF('表格编辑 '!M1080="","",'表格编辑 '!M1080)</f>
        <v>1800</v>
      </c>
      <c r="L1080" s="123" t="str">
        <f>IF('表格编辑 '!N1080="","",'表格编辑 '!N1080)</f>
        <v/>
      </c>
      <c r="M1080" s="123" t="str">
        <f>IF('表格编辑 '!O1080="","",'表格编辑 '!O1080)</f>
        <v/>
      </c>
      <c r="N1080" s="123" t="str">
        <f>IF('表格编辑 '!P1080="","",'表格编辑 '!P1080)</f>
        <v/>
      </c>
      <c r="O1080" s="123" t="str">
        <f>IF('表格编辑 '!Q1080="","",'表格编辑 '!Q1080)</f>
        <v/>
      </c>
      <c r="P1080" s="123" t="str">
        <f>IF('表格编辑 '!R1080="","",'表格编辑 '!R1080)</f>
        <v/>
      </c>
      <c r="Q1080" s="123">
        <f>IF('表格编辑 '!S1080="","",'表格编辑 '!S1080)</f>
        <v>320</v>
      </c>
      <c r="R1080" s="123" t="str">
        <f>IF('表格编辑 '!T1080="","",'表格编辑 '!T1080)</f>
        <v/>
      </c>
      <c r="S1080" s="123" t="str">
        <f>IF('表格编辑 '!U1080="","",'表格编辑 '!U1080)</f>
        <v/>
      </c>
      <c r="T1080" s="123" t="str">
        <f>IF('表格编辑 '!V1080="","",'表格编辑 '!V1080)</f>
        <v/>
      </c>
      <c r="U1080" s="123" t="str">
        <f>IF('表格编辑 '!W1080="","",'表格编辑 '!W1080)</f>
        <v/>
      </c>
      <c r="V1080" s="123" t="str">
        <f>IF('表格编辑 '!X1080="","",'表格编辑 '!X1080)</f>
        <v/>
      </c>
      <c r="W1080" s="123" t="str">
        <f>IF('表格编辑 '!Y1080="","",'表格编辑 '!Y1080)</f>
        <v/>
      </c>
      <c r="X1080" s="123" t="str">
        <f>IF('表格编辑 '!Z1080="","",'表格编辑 '!Z1080)</f>
        <v/>
      </c>
      <c r="Y1080" s="123" t="str">
        <f>IF('表格编辑 '!AA1080="","",'表格编辑 '!AA1080)</f>
        <v/>
      </c>
      <c r="Z1080" s="123" t="str">
        <f>IF('表格编辑 '!AB1080="","",'表格编辑 '!AB1080)</f>
        <v/>
      </c>
      <c r="AA1080" s="123" t="str">
        <f>IF('表格编辑 '!AC1080="","",'表格编辑 '!AC1080)</f>
        <v/>
      </c>
      <c r="AB1080" s="123" t="str">
        <f>IF('表格编辑 '!AD1080="","",'表格编辑 '!AD1080)</f>
        <v/>
      </c>
      <c r="AC1080" s="123" t="str">
        <f>IF('表格编辑 '!AE1080="","",'表格编辑 '!AE1080)</f>
        <v/>
      </c>
      <c r="AD1080" s="123">
        <f>IF('表格编辑 '!AF1080="","",'表格编辑 '!AF1080)</f>
        <v>140667</v>
      </c>
    </row>
    <row r="1081" spans="1:30">
      <c r="A1081" s="123">
        <f>IF('表格编辑 '!A1081="","",'表格编辑 '!A1081)</f>
        <v>40668</v>
      </c>
      <c r="B1081" s="123">
        <f>IF('表格编辑 '!B1081="","",'表格编辑 '!B1081)</f>
        <v>50023</v>
      </c>
      <c r="C1081" s="123">
        <f>IF('表格编辑 '!E1081="","",'表格编辑 '!E1081)</f>
        <v>60</v>
      </c>
      <c r="D1081" s="123" t="str">
        <f>IF('表格编辑 '!F1081="","",'表格编辑 '!F1081)</f>
        <v>AI_born_event(RECEIVER, ARG0, ARG1, ARG2, ARG3,ARG4)</v>
      </c>
      <c r="E1081" s="123" t="str">
        <f>IF('表格编辑 '!G1081="","",'表格编辑 '!G1081)</f>
        <v>AI_update_event(RECEIVER, ARG0, ARG1, ARG2, ARG3,ARG4)</v>
      </c>
      <c r="F1081" s="123" t="str">
        <f>IF('表格编辑 '!H1081="","",'表格编辑 '!H1081)</f>
        <v/>
      </c>
      <c r="G1081" s="123" t="str">
        <f>IF('表格编辑 '!I1081="","",'表格编辑 '!I1081)</f>
        <v/>
      </c>
      <c r="H1081" s="123" t="str">
        <f>IF('表格编辑 '!J1081="","",'表格编辑 '!J1081)</f>
        <v>test_deadth_event(RECEIVER, ARG0, ARG1, ARG2, ARG3,ARG4)</v>
      </c>
      <c r="I1081" s="123">
        <f>IF('表格编辑 '!K1081="","",'表格编辑 '!K1081)</f>
        <v>1</v>
      </c>
      <c r="J1081" s="123">
        <f>IF('表格编辑 '!L1081="","",'表格编辑 '!L1081)</f>
        <v>3600</v>
      </c>
      <c r="K1081" s="123">
        <f>IF('表格编辑 '!M1081="","",'表格编辑 '!M1081)</f>
        <v>1800</v>
      </c>
      <c r="L1081" s="123" t="str">
        <f>IF('表格编辑 '!N1081="","",'表格编辑 '!N1081)</f>
        <v/>
      </c>
      <c r="M1081" s="123" t="str">
        <f>IF('表格编辑 '!O1081="","",'表格编辑 '!O1081)</f>
        <v/>
      </c>
      <c r="N1081" s="123" t="str">
        <f>IF('表格编辑 '!P1081="","",'表格编辑 '!P1081)</f>
        <v/>
      </c>
      <c r="O1081" s="123" t="str">
        <f>IF('表格编辑 '!Q1081="","",'表格编辑 '!Q1081)</f>
        <v/>
      </c>
      <c r="P1081" s="123" t="str">
        <f>IF('表格编辑 '!R1081="","",'表格编辑 '!R1081)</f>
        <v/>
      </c>
      <c r="Q1081" s="123">
        <f>IF('表格编辑 '!S1081="","",'表格编辑 '!S1081)</f>
        <v>320</v>
      </c>
      <c r="R1081" s="123" t="str">
        <f>IF('表格编辑 '!T1081="","",'表格编辑 '!T1081)</f>
        <v/>
      </c>
      <c r="S1081" s="123" t="str">
        <f>IF('表格编辑 '!U1081="","",'表格编辑 '!U1081)</f>
        <v/>
      </c>
      <c r="T1081" s="123" t="str">
        <f>IF('表格编辑 '!V1081="","",'表格编辑 '!V1081)</f>
        <v/>
      </c>
      <c r="U1081" s="123" t="str">
        <f>IF('表格编辑 '!W1081="","",'表格编辑 '!W1081)</f>
        <v/>
      </c>
      <c r="V1081" s="123" t="str">
        <f>IF('表格编辑 '!X1081="","",'表格编辑 '!X1081)</f>
        <v/>
      </c>
      <c r="W1081" s="123" t="str">
        <f>IF('表格编辑 '!Y1081="","",'表格编辑 '!Y1081)</f>
        <v/>
      </c>
      <c r="X1081" s="123" t="str">
        <f>IF('表格编辑 '!Z1081="","",'表格编辑 '!Z1081)</f>
        <v/>
      </c>
      <c r="Y1081" s="123" t="str">
        <f>IF('表格编辑 '!AA1081="","",'表格编辑 '!AA1081)</f>
        <v/>
      </c>
      <c r="Z1081" s="123" t="str">
        <f>IF('表格编辑 '!AB1081="","",'表格编辑 '!AB1081)</f>
        <v/>
      </c>
      <c r="AA1081" s="123" t="str">
        <f>IF('表格编辑 '!AC1081="","",'表格编辑 '!AC1081)</f>
        <v/>
      </c>
      <c r="AB1081" s="123" t="str">
        <f>IF('表格编辑 '!AD1081="","",'表格编辑 '!AD1081)</f>
        <v/>
      </c>
      <c r="AC1081" s="123" t="str">
        <f>IF('表格编辑 '!AE1081="","",'表格编辑 '!AE1081)</f>
        <v/>
      </c>
      <c r="AD1081" s="123">
        <f>IF('表格编辑 '!AF1081="","",'表格编辑 '!AF1081)</f>
        <v>140668</v>
      </c>
    </row>
    <row r="1082" spans="1:30">
      <c r="A1082" s="123">
        <f>IF('表格编辑 '!A1082="","",'表格编辑 '!A1082)</f>
        <v>40669</v>
      </c>
      <c r="B1082" s="123">
        <f>IF('表格编辑 '!B1082="","",'表格编辑 '!B1082)</f>
        <v>50015</v>
      </c>
      <c r="C1082" s="123">
        <f>IF('表格编辑 '!E1082="","",'表格编辑 '!E1082)</f>
        <v>60</v>
      </c>
      <c r="D1082" s="123" t="str">
        <f>IF('表格编辑 '!F1082="","",'表格编辑 '!F1082)</f>
        <v>AI_born_event(RECEIVER, ARG0, ARG1, ARG2, ARG3,ARG4)</v>
      </c>
      <c r="E1082" s="123" t="str">
        <f>IF('表格编辑 '!G1082="","",'表格编辑 '!G1082)</f>
        <v>AI_update_event(RECEIVER, ARG0, ARG1, ARG2, ARG3,ARG4)</v>
      </c>
      <c r="F1082" s="123" t="str">
        <f>IF('表格编辑 '!H1082="","",'表格编辑 '!H1082)</f>
        <v/>
      </c>
      <c r="G1082" s="123" t="str">
        <f>IF('表格编辑 '!I1082="","",'表格编辑 '!I1082)</f>
        <v/>
      </c>
      <c r="H1082" s="123" t="str">
        <f>IF('表格编辑 '!J1082="","",'表格编辑 '!J1082)</f>
        <v>test_deadth_event(RECEIVER, ARG0, ARG1, ARG2, ARG3,ARG4)</v>
      </c>
      <c r="I1082" s="123">
        <f>IF('表格编辑 '!K1082="","",'表格编辑 '!K1082)</f>
        <v>1</v>
      </c>
      <c r="J1082" s="123">
        <f>IF('表格编辑 '!L1082="","",'表格编辑 '!L1082)</f>
        <v>4038</v>
      </c>
      <c r="K1082" s="123">
        <f>IF('表格编辑 '!M1082="","",'表格编辑 '!M1082)</f>
        <v>1800</v>
      </c>
      <c r="L1082" s="123" t="str">
        <f>IF('表格编辑 '!N1082="","",'表格编辑 '!N1082)</f>
        <v/>
      </c>
      <c r="M1082" s="123" t="str">
        <f>IF('表格编辑 '!O1082="","",'表格编辑 '!O1082)</f>
        <v/>
      </c>
      <c r="N1082" s="123" t="str">
        <f>IF('表格编辑 '!P1082="","",'表格编辑 '!P1082)</f>
        <v/>
      </c>
      <c r="O1082" s="123" t="str">
        <f>IF('表格编辑 '!Q1082="","",'表格编辑 '!Q1082)</f>
        <v/>
      </c>
      <c r="P1082" s="123" t="str">
        <f>IF('表格编辑 '!R1082="","",'表格编辑 '!R1082)</f>
        <v/>
      </c>
      <c r="Q1082" s="123">
        <f>IF('表格编辑 '!S1082="","",'表格编辑 '!S1082)</f>
        <v>320</v>
      </c>
      <c r="R1082" s="123" t="str">
        <f>IF('表格编辑 '!T1082="","",'表格编辑 '!T1082)</f>
        <v/>
      </c>
      <c r="S1082" s="123" t="str">
        <f>IF('表格编辑 '!U1082="","",'表格编辑 '!U1082)</f>
        <v/>
      </c>
      <c r="T1082" s="123" t="str">
        <f>IF('表格编辑 '!V1082="","",'表格编辑 '!V1082)</f>
        <v/>
      </c>
      <c r="U1082" s="123" t="str">
        <f>IF('表格编辑 '!W1082="","",'表格编辑 '!W1082)</f>
        <v/>
      </c>
      <c r="V1082" s="123" t="str">
        <f>IF('表格编辑 '!X1082="","",'表格编辑 '!X1082)</f>
        <v/>
      </c>
      <c r="W1082" s="123" t="str">
        <f>IF('表格编辑 '!Y1082="","",'表格编辑 '!Y1082)</f>
        <v/>
      </c>
      <c r="X1082" s="123" t="str">
        <f>IF('表格编辑 '!Z1082="","",'表格编辑 '!Z1082)</f>
        <v/>
      </c>
      <c r="Y1082" s="123" t="str">
        <f>IF('表格编辑 '!AA1082="","",'表格编辑 '!AA1082)</f>
        <v/>
      </c>
      <c r="Z1082" s="123" t="str">
        <f>IF('表格编辑 '!AB1082="","",'表格编辑 '!AB1082)</f>
        <v/>
      </c>
      <c r="AA1082" s="123" t="str">
        <f>IF('表格编辑 '!AC1082="","",'表格编辑 '!AC1082)</f>
        <v/>
      </c>
      <c r="AB1082" s="123" t="str">
        <f>IF('表格编辑 '!AD1082="","",'表格编辑 '!AD1082)</f>
        <v/>
      </c>
      <c r="AC1082" s="123" t="str">
        <f>IF('表格编辑 '!AE1082="","",'表格编辑 '!AE1082)</f>
        <v/>
      </c>
      <c r="AD1082" s="123">
        <f>IF('表格编辑 '!AF1082="","",'表格编辑 '!AF1082)</f>
        <v>140669</v>
      </c>
    </row>
    <row r="1083" spans="1:30">
      <c r="A1083" s="123">
        <f>IF('表格编辑 '!A1083="","",'表格编辑 '!A1083)</f>
        <v>40670</v>
      </c>
      <c r="B1083" s="123">
        <f>IF('表格编辑 '!B1083="","",'表格编辑 '!B1083)</f>
        <v>50115</v>
      </c>
      <c r="C1083" s="123">
        <f>IF('表格编辑 '!E1083="","",'表格编辑 '!E1083)</f>
        <v>60</v>
      </c>
      <c r="D1083" s="123" t="str">
        <f>IF('表格编辑 '!F1083="","",'表格编辑 '!F1083)</f>
        <v>AI_born_event(RECEIVER, ARG0, ARG1, ARG2, ARG3,ARG4)</v>
      </c>
      <c r="E1083" s="123" t="str">
        <f>IF('表格编辑 '!G1083="","",'表格编辑 '!G1083)</f>
        <v>AI_update_event(RECEIVER, ARG0, ARG1, ARG2, ARG3,ARG4)</v>
      </c>
      <c r="F1083" s="123" t="str">
        <f>IF('表格编辑 '!H1083="","",'表格编辑 '!H1083)</f>
        <v/>
      </c>
      <c r="G1083" s="123" t="str">
        <f>IF('表格编辑 '!I1083="","",'表格编辑 '!I1083)</f>
        <v/>
      </c>
      <c r="H1083" s="123" t="str">
        <f>IF('表格编辑 '!J1083="","",'表格编辑 '!J1083)</f>
        <v>test_deadth_event(RECEIVER, ARG0, ARG1, ARG2, ARG3,ARG4)</v>
      </c>
      <c r="I1083" s="123">
        <f>IF('表格编辑 '!K1083="","",'表格编辑 '!K1083)</f>
        <v>1</v>
      </c>
      <c r="J1083" s="123">
        <f>IF('表格编辑 '!L1083="","",'表格编辑 '!L1083)</f>
        <v>2258</v>
      </c>
      <c r="K1083" s="123">
        <f>IF('表格编辑 '!M1083="","",'表格编辑 '!M1083)</f>
        <v>1800</v>
      </c>
      <c r="L1083" s="123" t="str">
        <f>IF('表格编辑 '!N1083="","",'表格编辑 '!N1083)</f>
        <v/>
      </c>
      <c r="M1083" s="123" t="str">
        <f>IF('表格编辑 '!O1083="","",'表格编辑 '!O1083)</f>
        <v/>
      </c>
      <c r="N1083" s="123" t="str">
        <f>IF('表格编辑 '!P1083="","",'表格编辑 '!P1083)</f>
        <v/>
      </c>
      <c r="O1083" s="123" t="str">
        <f>IF('表格编辑 '!Q1083="","",'表格编辑 '!Q1083)</f>
        <v/>
      </c>
      <c r="P1083" s="123" t="str">
        <f>IF('表格编辑 '!R1083="","",'表格编辑 '!R1083)</f>
        <v/>
      </c>
      <c r="Q1083" s="123">
        <f>IF('表格编辑 '!S1083="","",'表格编辑 '!S1083)</f>
        <v>320</v>
      </c>
      <c r="R1083" s="123" t="str">
        <f>IF('表格编辑 '!T1083="","",'表格编辑 '!T1083)</f>
        <v/>
      </c>
      <c r="S1083" s="123" t="str">
        <f>IF('表格编辑 '!U1083="","",'表格编辑 '!U1083)</f>
        <v/>
      </c>
      <c r="T1083" s="123" t="str">
        <f>IF('表格编辑 '!V1083="","",'表格编辑 '!V1083)</f>
        <v/>
      </c>
      <c r="U1083" s="123" t="str">
        <f>IF('表格编辑 '!W1083="","",'表格编辑 '!W1083)</f>
        <v/>
      </c>
      <c r="V1083" s="123" t="str">
        <f>IF('表格编辑 '!X1083="","",'表格编辑 '!X1083)</f>
        <v/>
      </c>
      <c r="W1083" s="123" t="str">
        <f>IF('表格编辑 '!Y1083="","",'表格编辑 '!Y1083)</f>
        <v/>
      </c>
      <c r="X1083" s="123" t="str">
        <f>IF('表格编辑 '!Z1083="","",'表格编辑 '!Z1083)</f>
        <v/>
      </c>
      <c r="Y1083" s="123" t="str">
        <f>IF('表格编辑 '!AA1083="","",'表格编辑 '!AA1083)</f>
        <v/>
      </c>
      <c r="Z1083" s="123" t="str">
        <f>IF('表格编辑 '!AB1083="","",'表格编辑 '!AB1083)</f>
        <v/>
      </c>
      <c r="AA1083" s="123" t="str">
        <f>IF('表格编辑 '!AC1083="","",'表格编辑 '!AC1083)</f>
        <v/>
      </c>
      <c r="AB1083" s="123" t="str">
        <f>IF('表格编辑 '!AD1083="","",'表格编辑 '!AD1083)</f>
        <v/>
      </c>
      <c r="AC1083" s="123" t="str">
        <f>IF('表格编辑 '!AE1083="","",'表格编辑 '!AE1083)</f>
        <v/>
      </c>
      <c r="AD1083" s="123">
        <f>IF('表格编辑 '!AF1083="","",'表格编辑 '!AF1083)</f>
        <v>140670</v>
      </c>
    </row>
    <row r="1084" spans="1:30">
      <c r="A1084" s="123">
        <f>IF('表格编辑 '!A1084="","",'表格编辑 '!A1084)</f>
        <v>40671</v>
      </c>
      <c r="B1084" s="123">
        <f>IF('表格编辑 '!B1084="","",'表格编辑 '!B1084)</f>
        <v>50152</v>
      </c>
      <c r="C1084" s="123">
        <f>IF('表格编辑 '!E1084="","",'表格编辑 '!E1084)</f>
        <v>60</v>
      </c>
      <c r="D1084" s="123" t="str">
        <f>IF('表格编辑 '!F1084="","",'表格编辑 '!F1084)</f>
        <v>AI_born_event(RECEIVER, ARG0, ARG1, ARG2, ARG3,ARG4)</v>
      </c>
      <c r="E1084" s="123" t="str">
        <f>IF('表格编辑 '!G1084="","",'表格编辑 '!G1084)</f>
        <v>AI_update_event(RECEIVER, ARG0, ARG1, ARG2, ARG3,ARG4)</v>
      </c>
      <c r="F1084" s="123" t="str">
        <f>IF('表格编辑 '!H1084="","",'表格编辑 '!H1084)</f>
        <v/>
      </c>
      <c r="G1084" s="123" t="str">
        <f>IF('表格编辑 '!I1084="","",'表格编辑 '!I1084)</f>
        <v/>
      </c>
      <c r="H1084" s="123" t="str">
        <f>IF('表格编辑 '!J1084="","",'表格编辑 '!J1084)</f>
        <v>test_deadth_event(RECEIVER, ARG0, ARG1, ARG2, ARG3,ARG4)</v>
      </c>
      <c r="I1084" s="123">
        <f>IF('表格编辑 '!K1084="","",'表格编辑 '!K1084)</f>
        <v>1</v>
      </c>
      <c r="J1084" s="123">
        <f>IF('表格编辑 '!L1084="","",'表格编辑 '!L1084)</f>
        <v>2334</v>
      </c>
      <c r="K1084" s="123">
        <f>IF('表格编辑 '!M1084="","",'表格编辑 '!M1084)</f>
        <v>1800</v>
      </c>
      <c r="L1084" s="123" t="str">
        <f>IF('表格编辑 '!N1084="","",'表格编辑 '!N1084)</f>
        <v/>
      </c>
      <c r="M1084" s="123" t="str">
        <f>IF('表格编辑 '!O1084="","",'表格编辑 '!O1084)</f>
        <v/>
      </c>
      <c r="N1084" s="123" t="str">
        <f>IF('表格编辑 '!P1084="","",'表格编辑 '!P1084)</f>
        <v/>
      </c>
      <c r="O1084" s="123" t="str">
        <f>IF('表格编辑 '!Q1084="","",'表格编辑 '!Q1084)</f>
        <v/>
      </c>
      <c r="P1084" s="123" t="str">
        <f>IF('表格编辑 '!R1084="","",'表格编辑 '!R1084)</f>
        <v/>
      </c>
      <c r="Q1084" s="123">
        <f>IF('表格编辑 '!S1084="","",'表格编辑 '!S1084)</f>
        <v>320</v>
      </c>
      <c r="R1084" s="123" t="str">
        <f>IF('表格编辑 '!T1084="","",'表格编辑 '!T1084)</f>
        <v/>
      </c>
      <c r="S1084" s="123" t="str">
        <f>IF('表格编辑 '!U1084="","",'表格编辑 '!U1084)</f>
        <v/>
      </c>
      <c r="T1084" s="123" t="str">
        <f>IF('表格编辑 '!V1084="","",'表格编辑 '!V1084)</f>
        <v/>
      </c>
      <c r="U1084" s="123" t="str">
        <f>IF('表格编辑 '!W1084="","",'表格编辑 '!W1084)</f>
        <v/>
      </c>
      <c r="V1084" s="123" t="str">
        <f>IF('表格编辑 '!X1084="","",'表格编辑 '!X1084)</f>
        <v/>
      </c>
      <c r="W1084" s="123" t="str">
        <f>IF('表格编辑 '!Y1084="","",'表格编辑 '!Y1084)</f>
        <v/>
      </c>
      <c r="X1084" s="123" t="str">
        <f>IF('表格编辑 '!Z1084="","",'表格编辑 '!Z1084)</f>
        <v/>
      </c>
      <c r="Y1084" s="123" t="str">
        <f>IF('表格编辑 '!AA1084="","",'表格编辑 '!AA1084)</f>
        <v/>
      </c>
      <c r="Z1084" s="123" t="str">
        <f>IF('表格编辑 '!AB1084="","",'表格编辑 '!AB1084)</f>
        <v/>
      </c>
      <c r="AA1084" s="123" t="str">
        <f>IF('表格编辑 '!AC1084="","",'表格编辑 '!AC1084)</f>
        <v/>
      </c>
      <c r="AB1084" s="123" t="str">
        <f>IF('表格编辑 '!AD1084="","",'表格编辑 '!AD1084)</f>
        <v/>
      </c>
      <c r="AC1084" s="123" t="str">
        <f>IF('表格编辑 '!AE1084="","",'表格编辑 '!AE1084)</f>
        <v/>
      </c>
      <c r="AD1084" s="123">
        <f>IF('表格编辑 '!AF1084="","",'表格编辑 '!AF1084)</f>
        <v>140671</v>
      </c>
    </row>
    <row r="1085" spans="1:30">
      <c r="A1085" s="123">
        <f>IF('表格编辑 '!A1085="","",'表格编辑 '!A1085)</f>
        <v>40672</v>
      </c>
      <c r="B1085" s="123">
        <f>IF('表格编辑 '!B1085="","",'表格编辑 '!B1085)</f>
        <v>50158</v>
      </c>
      <c r="C1085" s="123">
        <f>IF('表格编辑 '!E1085="","",'表格编辑 '!E1085)</f>
        <v>60</v>
      </c>
      <c r="D1085" s="123" t="str">
        <f>IF('表格编辑 '!F1085="","",'表格编辑 '!F1085)</f>
        <v>AI_born_event(RECEIVER, ARG0, ARG1, ARG2, ARG3,ARG4)</v>
      </c>
      <c r="E1085" s="123" t="str">
        <f>IF('表格编辑 '!G1085="","",'表格编辑 '!G1085)</f>
        <v>AI_update_event(RECEIVER, ARG0, ARG1, ARG2, ARG3,ARG4)</v>
      </c>
      <c r="F1085" s="123" t="str">
        <f>IF('表格编辑 '!H1085="","",'表格编辑 '!H1085)</f>
        <v/>
      </c>
      <c r="G1085" s="123" t="str">
        <f>IF('表格编辑 '!I1085="","",'表格编辑 '!I1085)</f>
        <v/>
      </c>
      <c r="H1085" s="123" t="str">
        <f>IF('表格编辑 '!J1085="","",'表格编辑 '!J1085)</f>
        <v>test_deadth_event(RECEIVER, ARG0, ARG1, ARG2, ARG3,ARG4)</v>
      </c>
      <c r="I1085" s="123">
        <f>IF('表格编辑 '!K1085="","",'表格编辑 '!K1085)</f>
        <v>1</v>
      </c>
      <c r="J1085" s="123">
        <f>IF('表格编辑 '!L1085="","",'表格编辑 '!L1085)</f>
        <v>3648</v>
      </c>
      <c r="K1085" s="123">
        <f>IF('表格编辑 '!M1085="","",'表格编辑 '!M1085)</f>
        <v>1800</v>
      </c>
      <c r="L1085" s="123" t="str">
        <f>IF('表格编辑 '!N1085="","",'表格编辑 '!N1085)</f>
        <v/>
      </c>
      <c r="M1085" s="123" t="str">
        <f>IF('表格编辑 '!O1085="","",'表格编辑 '!O1085)</f>
        <v/>
      </c>
      <c r="N1085" s="123" t="str">
        <f>IF('表格编辑 '!P1085="","",'表格编辑 '!P1085)</f>
        <v/>
      </c>
      <c r="O1085" s="123" t="str">
        <f>IF('表格编辑 '!Q1085="","",'表格编辑 '!Q1085)</f>
        <v/>
      </c>
      <c r="P1085" s="123" t="str">
        <f>IF('表格编辑 '!R1085="","",'表格编辑 '!R1085)</f>
        <v/>
      </c>
      <c r="Q1085" s="123">
        <f>IF('表格编辑 '!S1085="","",'表格编辑 '!S1085)</f>
        <v>320</v>
      </c>
      <c r="R1085" s="123" t="str">
        <f>IF('表格编辑 '!T1085="","",'表格编辑 '!T1085)</f>
        <v/>
      </c>
      <c r="S1085" s="123" t="str">
        <f>IF('表格编辑 '!U1085="","",'表格编辑 '!U1085)</f>
        <v/>
      </c>
      <c r="T1085" s="123" t="str">
        <f>IF('表格编辑 '!V1085="","",'表格编辑 '!V1085)</f>
        <v/>
      </c>
      <c r="U1085" s="123" t="str">
        <f>IF('表格编辑 '!W1085="","",'表格编辑 '!W1085)</f>
        <v/>
      </c>
      <c r="V1085" s="123" t="str">
        <f>IF('表格编辑 '!X1085="","",'表格编辑 '!X1085)</f>
        <v/>
      </c>
      <c r="W1085" s="123" t="str">
        <f>IF('表格编辑 '!Y1085="","",'表格编辑 '!Y1085)</f>
        <v/>
      </c>
      <c r="X1085" s="123" t="str">
        <f>IF('表格编辑 '!Z1085="","",'表格编辑 '!Z1085)</f>
        <v/>
      </c>
      <c r="Y1085" s="123" t="str">
        <f>IF('表格编辑 '!AA1085="","",'表格编辑 '!AA1085)</f>
        <v/>
      </c>
      <c r="Z1085" s="123" t="str">
        <f>IF('表格编辑 '!AB1085="","",'表格编辑 '!AB1085)</f>
        <v/>
      </c>
      <c r="AA1085" s="123" t="str">
        <f>IF('表格编辑 '!AC1085="","",'表格编辑 '!AC1085)</f>
        <v/>
      </c>
      <c r="AB1085" s="123" t="str">
        <f>IF('表格编辑 '!AD1085="","",'表格编辑 '!AD1085)</f>
        <v/>
      </c>
      <c r="AC1085" s="123" t="str">
        <f>IF('表格编辑 '!AE1085="","",'表格编辑 '!AE1085)</f>
        <v/>
      </c>
      <c r="AD1085" s="123">
        <f>IF('表格编辑 '!AF1085="","",'表格编辑 '!AF1085)</f>
        <v>140672</v>
      </c>
    </row>
    <row r="1086" spans="1:30">
      <c r="A1086" s="123">
        <f>IF('表格编辑 '!A1086="","",'表格编辑 '!A1086)</f>
        <v>40673</v>
      </c>
      <c r="B1086" s="123">
        <f>IF('表格编辑 '!B1086="","",'表格编辑 '!B1086)</f>
        <v>50003</v>
      </c>
      <c r="C1086" s="123">
        <f>IF('表格编辑 '!E1086="","",'表格编辑 '!E1086)</f>
        <v>60</v>
      </c>
      <c r="D1086" s="123" t="str">
        <f>IF('表格编辑 '!F1086="","",'表格编辑 '!F1086)</f>
        <v>AI_born_event(RECEIVER, ARG0, ARG1, ARG2, ARG3,ARG4)</v>
      </c>
      <c r="E1086" s="123" t="str">
        <f>IF('表格编辑 '!G1086="","",'表格编辑 '!G1086)</f>
        <v>AI_update_event(RECEIVER, ARG0, ARG1, ARG2, ARG3,ARG4)</v>
      </c>
      <c r="F1086" s="123" t="str">
        <f>IF('表格编辑 '!H1086="","",'表格编辑 '!H1086)</f>
        <v/>
      </c>
      <c r="G1086" s="123" t="str">
        <f>IF('表格编辑 '!I1086="","",'表格编辑 '!I1086)</f>
        <v/>
      </c>
      <c r="H1086" s="123" t="str">
        <f>IF('表格编辑 '!J1086="","",'表格编辑 '!J1086)</f>
        <v>test_deadth_event(RECEIVER, ARG0, ARG1, ARG2, ARG3,ARG4)</v>
      </c>
      <c r="I1086" s="123">
        <f>IF('表格编辑 '!K1086="","",'表格编辑 '!K1086)</f>
        <v>1</v>
      </c>
      <c r="J1086" s="123">
        <f>IF('表格编辑 '!L1086="","",'表格编辑 '!L1086)</f>
        <v>3424</v>
      </c>
      <c r="K1086" s="123">
        <f>IF('表格编辑 '!M1086="","",'表格编辑 '!M1086)</f>
        <v>1800</v>
      </c>
      <c r="L1086" s="123" t="str">
        <f>IF('表格编辑 '!N1086="","",'表格编辑 '!N1086)</f>
        <v/>
      </c>
      <c r="M1086" s="123" t="str">
        <f>IF('表格编辑 '!O1086="","",'表格编辑 '!O1086)</f>
        <v/>
      </c>
      <c r="N1086" s="123" t="str">
        <f>IF('表格编辑 '!P1086="","",'表格编辑 '!P1086)</f>
        <v/>
      </c>
      <c r="O1086" s="123" t="str">
        <f>IF('表格编辑 '!Q1086="","",'表格编辑 '!Q1086)</f>
        <v/>
      </c>
      <c r="P1086" s="123" t="str">
        <f>IF('表格编辑 '!R1086="","",'表格编辑 '!R1086)</f>
        <v/>
      </c>
      <c r="Q1086" s="123">
        <f>IF('表格编辑 '!S1086="","",'表格编辑 '!S1086)</f>
        <v>320</v>
      </c>
      <c r="R1086" s="123" t="str">
        <f>IF('表格编辑 '!T1086="","",'表格编辑 '!T1086)</f>
        <v/>
      </c>
      <c r="S1086" s="123" t="str">
        <f>IF('表格编辑 '!U1086="","",'表格编辑 '!U1086)</f>
        <v/>
      </c>
      <c r="T1086" s="123" t="str">
        <f>IF('表格编辑 '!V1086="","",'表格编辑 '!V1086)</f>
        <v/>
      </c>
      <c r="U1086" s="123" t="str">
        <f>IF('表格编辑 '!W1086="","",'表格编辑 '!W1086)</f>
        <v/>
      </c>
      <c r="V1086" s="123" t="str">
        <f>IF('表格编辑 '!X1086="","",'表格编辑 '!X1086)</f>
        <v/>
      </c>
      <c r="W1086" s="123" t="str">
        <f>IF('表格编辑 '!Y1086="","",'表格编辑 '!Y1086)</f>
        <v/>
      </c>
      <c r="X1086" s="123" t="str">
        <f>IF('表格编辑 '!Z1086="","",'表格编辑 '!Z1086)</f>
        <v/>
      </c>
      <c r="Y1086" s="123" t="str">
        <f>IF('表格编辑 '!AA1086="","",'表格编辑 '!AA1086)</f>
        <v/>
      </c>
      <c r="Z1086" s="123" t="str">
        <f>IF('表格编辑 '!AB1086="","",'表格编辑 '!AB1086)</f>
        <v/>
      </c>
      <c r="AA1086" s="123" t="str">
        <f>IF('表格编辑 '!AC1086="","",'表格编辑 '!AC1086)</f>
        <v/>
      </c>
      <c r="AB1086" s="123" t="str">
        <f>IF('表格编辑 '!AD1086="","",'表格编辑 '!AD1086)</f>
        <v/>
      </c>
      <c r="AC1086" s="123" t="str">
        <f>IF('表格编辑 '!AE1086="","",'表格编辑 '!AE1086)</f>
        <v/>
      </c>
      <c r="AD1086" s="123">
        <f>IF('表格编辑 '!AF1086="","",'表格编辑 '!AF1086)</f>
        <v>140673</v>
      </c>
    </row>
    <row r="1087" spans="1:30">
      <c r="A1087" s="123">
        <f>IF('表格编辑 '!A1087="","",'表格编辑 '!A1087)</f>
        <v>40674</v>
      </c>
      <c r="B1087" s="123">
        <f>IF('表格编辑 '!B1087="","",'表格编辑 '!B1087)</f>
        <v>50119</v>
      </c>
      <c r="C1087" s="123">
        <f>IF('表格编辑 '!E1087="","",'表格编辑 '!E1087)</f>
        <v>60</v>
      </c>
      <c r="D1087" s="123" t="str">
        <f>IF('表格编辑 '!F1087="","",'表格编辑 '!F1087)</f>
        <v>AI_born_event(RECEIVER, ARG0, ARG1, ARG2, ARG3,ARG4)</v>
      </c>
      <c r="E1087" s="123" t="str">
        <f>IF('表格编辑 '!G1087="","",'表格编辑 '!G1087)</f>
        <v>AI_update_event(RECEIVER, ARG0, ARG1, ARG2, ARG3,ARG4)</v>
      </c>
      <c r="F1087" s="123" t="str">
        <f>IF('表格编辑 '!H1087="","",'表格编辑 '!H1087)</f>
        <v/>
      </c>
      <c r="G1087" s="123" t="str">
        <f>IF('表格编辑 '!I1087="","",'表格编辑 '!I1087)</f>
        <v/>
      </c>
      <c r="H1087" s="123" t="str">
        <f>IF('表格编辑 '!J1087="","",'表格编辑 '!J1087)</f>
        <v>test_deadth_event(RECEIVER, ARG0, ARG1, ARG2, ARG3,ARG4)</v>
      </c>
      <c r="I1087" s="123">
        <f>IF('表格编辑 '!K1087="","",'表格编辑 '!K1087)</f>
        <v>1</v>
      </c>
      <c r="J1087" s="123">
        <f>IF('表格编辑 '!L1087="","",'表格编辑 '!L1087)</f>
        <v>2900</v>
      </c>
      <c r="K1087" s="123">
        <f>IF('表格编辑 '!M1087="","",'表格编辑 '!M1087)</f>
        <v>1800</v>
      </c>
      <c r="L1087" s="123" t="str">
        <f>IF('表格编辑 '!N1087="","",'表格编辑 '!N1087)</f>
        <v/>
      </c>
      <c r="M1087" s="123" t="str">
        <f>IF('表格编辑 '!O1087="","",'表格编辑 '!O1087)</f>
        <v/>
      </c>
      <c r="N1087" s="123" t="str">
        <f>IF('表格编辑 '!P1087="","",'表格编辑 '!P1087)</f>
        <v/>
      </c>
      <c r="O1087" s="123" t="str">
        <f>IF('表格编辑 '!Q1087="","",'表格编辑 '!Q1087)</f>
        <v/>
      </c>
      <c r="P1087" s="123" t="str">
        <f>IF('表格编辑 '!R1087="","",'表格编辑 '!R1087)</f>
        <v/>
      </c>
      <c r="Q1087" s="123">
        <f>IF('表格编辑 '!S1087="","",'表格编辑 '!S1087)</f>
        <v>320</v>
      </c>
      <c r="R1087" s="123" t="str">
        <f>IF('表格编辑 '!T1087="","",'表格编辑 '!T1087)</f>
        <v/>
      </c>
      <c r="S1087" s="123" t="str">
        <f>IF('表格编辑 '!U1087="","",'表格编辑 '!U1087)</f>
        <v/>
      </c>
      <c r="T1087" s="123" t="str">
        <f>IF('表格编辑 '!V1087="","",'表格编辑 '!V1087)</f>
        <v/>
      </c>
      <c r="U1087" s="123" t="str">
        <f>IF('表格编辑 '!W1087="","",'表格编辑 '!W1087)</f>
        <v/>
      </c>
      <c r="V1087" s="123" t="str">
        <f>IF('表格编辑 '!X1087="","",'表格编辑 '!X1087)</f>
        <v/>
      </c>
      <c r="W1087" s="123" t="str">
        <f>IF('表格编辑 '!Y1087="","",'表格编辑 '!Y1087)</f>
        <v/>
      </c>
      <c r="X1087" s="123" t="str">
        <f>IF('表格编辑 '!Z1087="","",'表格编辑 '!Z1087)</f>
        <v/>
      </c>
      <c r="Y1087" s="123" t="str">
        <f>IF('表格编辑 '!AA1087="","",'表格编辑 '!AA1087)</f>
        <v/>
      </c>
      <c r="Z1087" s="123" t="str">
        <f>IF('表格编辑 '!AB1087="","",'表格编辑 '!AB1087)</f>
        <v/>
      </c>
      <c r="AA1087" s="123" t="str">
        <f>IF('表格编辑 '!AC1087="","",'表格编辑 '!AC1087)</f>
        <v/>
      </c>
      <c r="AB1087" s="123" t="str">
        <f>IF('表格编辑 '!AD1087="","",'表格编辑 '!AD1087)</f>
        <v/>
      </c>
      <c r="AC1087" s="123" t="str">
        <f>IF('表格编辑 '!AE1087="","",'表格编辑 '!AE1087)</f>
        <v/>
      </c>
      <c r="AD1087" s="123">
        <f>IF('表格编辑 '!AF1087="","",'表格编辑 '!AF1087)</f>
        <v>140674</v>
      </c>
    </row>
    <row r="1088" spans="1:30">
      <c r="A1088" s="123">
        <f>IF('表格编辑 '!A1088="","",'表格编辑 '!A1088)</f>
        <v>40675</v>
      </c>
      <c r="B1088" s="123">
        <f>IF('表格编辑 '!B1088="","",'表格编辑 '!B1088)</f>
        <v>50121</v>
      </c>
      <c r="C1088" s="123">
        <f>IF('表格编辑 '!E1088="","",'表格编辑 '!E1088)</f>
        <v>60</v>
      </c>
      <c r="D1088" s="123" t="str">
        <f>IF('表格编辑 '!F1088="","",'表格编辑 '!F1088)</f>
        <v>AI_born_event(RECEIVER, ARG0, ARG1, ARG2, ARG3,ARG4)</v>
      </c>
      <c r="E1088" s="123" t="str">
        <f>IF('表格编辑 '!G1088="","",'表格编辑 '!G1088)</f>
        <v>AI_update_event(RECEIVER, ARG0, ARG1, ARG2, ARG3,ARG4)</v>
      </c>
      <c r="F1088" s="123" t="str">
        <f>IF('表格编辑 '!H1088="","",'表格编辑 '!H1088)</f>
        <v/>
      </c>
      <c r="G1088" s="123" t="str">
        <f>IF('表格编辑 '!I1088="","",'表格编辑 '!I1088)</f>
        <v/>
      </c>
      <c r="H1088" s="123" t="str">
        <f>IF('表格编辑 '!J1088="","",'表格编辑 '!J1088)</f>
        <v>test_deadth_event(RECEIVER, ARG0, ARG1, ARG2, ARG3,ARG4)</v>
      </c>
      <c r="I1088" s="123">
        <f>IF('表格编辑 '!K1088="","",'表格编辑 '!K1088)</f>
        <v>1</v>
      </c>
      <c r="J1088" s="123">
        <f>IF('表格编辑 '!L1088="","",'表格编辑 '!L1088)</f>
        <v>2400</v>
      </c>
      <c r="K1088" s="123">
        <f>IF('表格编辑 '!M1088="","",'表格编辑 '!M1088)</f>
        <v>1800</v>
      </c>
      <c r="L1088" s="123" t="str">
        <f>IF('表格编辑 '!N1088="","",'表格编辑 '!N1088)</f>
        <v/>
      </c>
      <c r="M1088" s="123" t="str">
        <f>IF('表格编辑 '!O1088="","",'表格编辑 '!O1088)</f>
        <v/>
      </c>
      <c r="N1088" s="123" t="str">
        <f>IF('表格编辑 '!P1088="","",'表格编辑 '!P1088)</f>
        <v/>
      </c>
      <c r="O1088" s="123" t="str">
        <f>IF('表格编辑 '!Q1088="","",'表格编辑 '!Q1088)</f>
        <v/>
      </c>
      <c r="P1088" s="123" t="str">
        <f>IF('表格编辑 '!R1088="","",'表格编辑 '!R1088)</f>
        <v/>
      </c>
      <c r="Q1088" s="123">
        <f>IF('表格编辑 '!S1088="","",'表格编辑 '!S1088)</f>
        <v>320</v>
      </c>
      <c r="R1088" s="123" t="str">
        <f>IF('表格编辑 '!T1088="","",'表格编辑 '!T1088)</f>
        <v/>
      </c>
      <c r="S1088" s="123" t="str">
        <f>IF('表格编辑 '!U1088="","",'表格编辑 '!U1088)</f>
        <v/>
      </c>
      <c r="T1088" s="123" t="str">
        <f>IF('表格编辑 '!V1088="","",'表格编辑 '!V1088)</f>
        <v/>
      </c>
      <c r="U1088" s="123" t="str">
        <f>IF('表格编辑 '!W1088="","",'表格编辑 '!W1088)</f>
        <v/>
      </c>
      <c r="V1088" s="123" t="str">
        <f>IF('表格编辑 '!X1088="","",'表格编辑 '!X1088)</f>
        <v/>
      </c>
      <c r="W1088" s="123" t="str">
        <f>IF('表格编辑 '!Y1088="","",'表格编辑 '!Y1088)</f>
        <v/>
      </c>
      <c r="X1088" s="123" t="str">
        <f>IF('表格编辑 '!Z1088="","",'表格编辑 '!Z1088)</f>
        <v/>
      </c>
      <c r="Y1088" s="123" t="str">
        <f>IF('表格编辑 '!AA1088="","",'表格编辑 '!AA1088)</f>
        <v/>
      </c>
      <c r="Z1088" s="123" t="str">
        <f>IF('表格编辑 '!AB1088="","",'表格编辑 '!AB1088)</f>
        <v/>
      </c>
      <c r="AA1088" s="123" t="str">
        <f>IF('表格编辑 '!AC1088="","",'表格编辑 '!AC1088)</f>
        <v/>
      </c>
      <c r="AB1088" s="123" t="str">
        <f>IF('表格编辑 '!AD1088="","",'表格编辑 '!AD1088)</f>
        <v/>
      </c>
      <c r="AC1088" s="123" t="str">
        <f>IF('表格编辑 '!AE1088="","",'表格编辑 '!AE1088)</f>
        <v/>
      </c>
      <c r="AD1088" s="123">
        <f>IF('表格编辑 '!AF1088="","",'表格编辑 '!AF1088)</f>
        <v>140675</v>
      </c>
    </row>
    <row r="1089" spans="1:30">
      <c r="A1089" s="123">
        <f>IF('表格编辑 '!A1089="","",'表格编辑 '!A1089)</f>
        <v>40676</v>
      </c>
      <c r="B1089" s="123">
        <f>IF('表格编辑 '!B1089="","",'表格编辑 '!B1089)</f>
        <v>50102</v>
      </c>
      <c r="C1089" s="123">
        <f>IF('表格编辑 '!E1089="","",'表格编辑 '!E1089)</f>
        <v>24</v>
      </c>
      <c r="D1089" s="123" t="str">
        <f>IF('表格编辑 '!F1089="","",'表格编辑 '!F1089)</f>
        <v>AI_born_event(RECEIVER, ARG0, ARG1, ARG2, ARG3,ARG4)</v>
      </c>
      <c r="E1089" s="123" t="str">
        <f>IF('表格编辑 '!G1089="","",'表格编辑 '!G1089)</f>
        <v>AI_update_event(RECEIVER, ARG0, ARG1, ARG2, ARG3,ARG4)</v>
      </c>
      <c r="F1089" s="123" t="str">
        <f>IF('表格编辑 '!H1089="","",'表格编辑 '!H1089)</f>
        <v/>
      </c>
      <c r="G1089" s="123" t="str">
        <f>IF('表格编辑 '!I1089="","",'表格编辑 '!I1089)</f>
        <v/>
      </c>
      <c r="H1089" s="123" t="str">
        <f>IF('表格编辑 '!J1089="","",'表格编辑 '!J1089)</f>
        <v>test_deadth_event(RECEIVER, ARG0, ARG1, ARG2, ARG3,ARG4)</v>
      </c>
      <c r="I1089" s="123">
        <f>IF('表格编辑 '!K1089="","",'表格编辑 '!K1089)</f>
        <v>1</v>
      </c>
      <c r="J1089" s="123">
        <f>IF('表格编辑 '!L1089="","",'表格编辑 '!L1089)</f>
        <v>-134</v>
      </c>
      <c r="K1089" s="123">
        <f>IF('表格编辑 '!M1089="","",'表格编辑 '!M1089)</f>
        <v>720</v>
      </c>
      <c r="L1089" s="123" t="str">
        <f>IF('表格编辑 '!N1089="","",'表格编辑 '!N1089)</f>
        <v/>
      </c>
      <c r="M1089" s="123" t="str">
        <f>IF('表格编辑 '!O1089="","",'表格编辑 '!O1089)</f>
        <v/>
      </c>
      <c r="N1089" s="123" t="str">
        <f>IF('表格编辑 '!P1089="","",'表格编辑 '!P1089)</f>
        <v/>
      </c>
      <c r="O1089" s="123" t="str">
        <f>IF('表格编辑 '!Q1089="","",'表格编辑 '!Q1089)</f>
        <v/>
      </c>
      <c r="P1089" s="123" t="str">
        <f>IF('表格编辑 '!R1089="","",'表格编辑 '!R1089)</f>
        <v/>
      </c>
      <c r="Q1089" s="123">
        <f>IF('表格编辑 '!S1089="","",'表格编辑 '!S1089)</f>
        <v>320</v>
      </c>
      <c r="R1089" s="123" t="str">
        <f>IF('表格编辑 '!T1089="","",'表格编辑 '!T1089)</f>
        <v/>
      </c>
      <c r="S1089" s="123" t="str">
        <f>IF('表格编辑 '!U1089="","",'表格编辑 '!U1089)</f>
        <v/>
      </c>
      <c r="T1089" s="123" t="str">
        <f>IF('表格编辑 '!V1089="","",'表格编辑 '!V1089)</f>
        <v/>
      </c>
      <c r="U1089" s="123" t="str">
        <f>IF('表格编辑 '!W1089="","",'表格编辑 '!W1089)</f>
        <v/>
      </c>
      <c r="V1089" s="123" t="str">
        <f>IF('表格编辑 '!X1089="","",'表格编辑 '!X1089)</f>
        <v/>
      </c>
      <c r="W1089" s="123" t="str">
        <f>IF('表格编辑 '!Y1089="","",'表格编辑 '!Y1089)</f>
        <v/>
      </c>
      <c r="X1089" s="123" t="str">
        <f>IF('表格编辑 '!Z1089="","",'表格编辑 '!Z1089)</f>
        <v/>
      </c>
      <c r="Y1089" s="123" t="str">
        <f>IF('表格编辑 '!AA1089="","",'表格编辑 '!AA1089)</f>
        <v/>
      </c>
      <c r="Z1089" s="123" t="str">
        <f>IF('表格编辑 '!AB1089="","",'表格编辑 '!AB1089)</f>
        <v/>
      </c>
      <c r="AA1089" s="123" t="str">
        <f>IF('表格编辑 '!AC1089="","",'表格编辑 '!AC1089)</f>
        <v/>
      </c>
      <c r="AB1089" s="123" t="str">
        <f>IF('表格编辑 '!AD1089="","",'表格编辑 '!AD1089)</f>
        <v/>
      </c>
      <c r="AC1089" s="123" t="str">
        <f>IF('表格编辑 '!AE1089="","",'表格编辑 '!AE1089)</f>
        <v/>
      </c>
      <c r="AD1089" s="123">
        <f>IF('表格编辑 '!AF1089="","",'表格编辑 '!AF1089)</f>
        <v>140676</v>
      </c>
    </row>
    <row r="1090" spans="1:30">
      <c r="A1090" s="123">
        <f>IF('表格编辑 '!A1090="","",'表格编辑 '!A1090)</f>
        <v>40677</v>
      </c>
      <c r="B1090" s="123">
        <f>IF('表格编辑 '!B1090="","",'表格编辑 '!B1090)</f>
        <v>50089</v>
      </c>
      <c r="C1090" s="123">
        <f>IF('表格编辑 '!E1090="","",'表格编辑 '!E1090)</f>
        <v>24</v>
      </c>
      <c r="D1090" s="123" t="str">
        <f>IF('表格编辑 '!F1090="","",'表格编辑 '!F1090)</f>
        <v>AI_born_event(RECEIVER, ARG0, ARG1, ARG2, ARG3,ARG4)</v>
      </c>
      <c r="E1090" s="123" t="str">
        <f>IF('表格编辑 '!G1090="","",'表格编辑 '!G1090)</f>
        <v>AI_update_event(RECEIVER, ARG0, ARG1, ARG2, ARG3,ARG4)</v>
      </c>
      <c r="F1090" s="123" t="str">
        <f>IF('表格编辑 '!H1090="","",'表格编辑 '!H1090)</f>
        <v/>
      </c>
      <c r="G1090" s="123" t="str">
        <f>IF('表格编辑 '!I1090="","",'表格编辑 '!I1090)</f>
        <v/>
      </c>
      <c r="H1090" s="123" t="str">
        <f>IF('表格编辑 '!J1090="","",'表格编辑 '!J1090)</f>
        <v>test_deadth_event(RECEIVER, ARG0, ARG1, ARG2, ARG3,ARG4)</v>
      </c>
      <c r="I1090" s="123">
        <f>IF('表格编辑 '!K1090="","",'表格编辑 '!K1090)</f>
        <v>1</v>
      </c>
      <c r="J1090" s="123">
        <f>IF('表格编辑 '!L1090="","",'表格编辑 '!L1090)</f>
        <v>238</v>
      </c>
      <c r="K1090" s="123">
        <f>IF('表格编辑 '!M1090="","",'表格编辑 '!M1090)</f>
        <v>720</v>
      </c>
      <c r="L1090" s="123" t="str">
        <f>IF('表格编辑 '!N1090="","",'表格编辑 '!N1090)</f>
        <v/>
      </c>
      <c r="M1090" s="123" t="str">
        <f>IF('表格编辑 '!O1090="","",'表格编辑 '!O1090)</f>
        <v/>
      </c>
      <c r="N1090" s="123" t="str">
        <f>IF('表格编辑 '!P1090="","",'表格编辑 '!P1090)</f>
        <v/>
      </c>
      <c r="O1090" s="123" t="str">
        <f>IF('表格编辑 '!Q1090="","",'表格编辑 '!Q1090)</f>
        <v/>
      </c>
      <c r="P1090" s="123" t="str">
        <f>IF('表格编辑 '!R1090="","",'表格编辑 '!R1090)</f>
        <v/>
      </c>
      <c r="Q1090" s="123">
        <f>IF('表格编辑 '!S1090="","",'表格编辑 '!S1090)</f>
        <v>320</v>
      </c>
      <c r="R1090" s="123" t="str">
        <f>IF('表格编辑 '!T1090="","",'表格编辑 '!T1090)</f>
        <v/>
      </c>
      <c r="S1090" s="123" t="str">
        <f>IF('表格编辑 '!U1090="","",'表格编辑 '!U1090)</f>
        <v/>
      </c>
      <c r="T1090" s="123" t="str">
        <f>IF('表格编辑 '!V1090="","",'表格编辑 '!V1090)</f>
        <v/>
      </c>
      <c r="U1090" s="123" t="str">
        <f>IF('表格编辑 '!W1090="","",'表格编辑 '!W1090)</f>
        <v/>
      </c>
      <c r="V1090" s="123" t="str">
        <f>IF('表格编辑 '!X1090="","",'表格编辑 '!X1090)</f>
        <v/>
      </c>
      <c r="W1090" s="123" t="str">
        <f>IF('表格编辑 '!Y1090="","",'表格编辑 '!Y1090)</f>
        <v/>
      </c>
      <c r="X1090" s="123" t="str">
        <f>IF('表格编辑 '!Z1090="","",'表格编辑 '!Z1090)</f>
        <v/>
      </c>
      <c r="Y1090" s="123" t="str">
        <f>IF('表格编辑 '!AA1090="","",'表格编辑 '!AA1090)</f>
        <v/>
      </c>
      <c r="Z1090" s="123" t="str">
        <f>IF('表格编辑 '!AB1090="","",'表格编辑 '!AB1090)</f>
        <v/>
      </c>
      <c r="AA1090" s="123" t="str">
        <f>IF('表格编辑 '!AC1090="","",'表格编辑 '!AC1090)</f>
        <v/>
      </c>
      <c r="AB1090" s="123" t="str">
        <f>IF('表格编辑 '!AD1090="","",'表格编辑 '!AD1090)</f>
        <v/>
      </c>
      <c r="AC1090" s="123" t="str">
        <f>IF('表格编辑 '!AE1090="","",'表格编辑 '!AE1090)</f>
        <v/>
      </c>
      <c r="AD1090" s="123">
        <f>IF('表格编辑 '!AF1090="","",'表格编辑 '!AF1090)</f>
        <v>140677</v>
      </c>
    </row>
    <row r="1091" spans="1:30">
      <c r="A1091" s="123">
        <f>IF('表格编辑 '!A1091="","",'表格编辑 '!A1091)</f>
        <v>40678</v>
      </c>
      <c r="B1091" s="123">
        <f>IF('表格编辑 '!B1091="","",'表格编辑 '!B1091)</f>
        <v>50060</v>
      </c>
      <c r="C1091" s="123">
        <f>IF('表格编辑 '!E1091="","",'表格编辑 '!E1091)</f>
        <v>24</v>
      </c>
      <c r="D1091" s="123" t="str">
        <f>IF('表格编辑 '!F1091="","",'表格编辑 '!F1091)</f>
        <v>AI_born_event(RECEIVER, ARG0, ARG1, ARG2, ARG3,ARG4)</v>
      </c>
      <c r="E1091" s="123" t="str">
        <f>IF('表格编辑 '!G1091="","",'表格编辑 '!G1091)</f>
        <v>AI_update_event(RECEIVER, ARG0, ARG1, ARG2, ARG3,ARG4)</v>
      </c>
      <c r="F1091" s="123" t="str">
        <f>IF('表格编辑 '!H1091="","",'表格编辑 '!H1091)</f>
        <v/>
      </c>
      <c r="G1091" s="123" t="str">
        <f>IF('表格编辑 '!I1091="","",'表格编辑 '!I1091)</f>
        <v/>
      </c>
      <c r="H1091" s="123" t="str">
        <f>IF('表格编辑 '!J1091="","",'表格编辑 '!J1091)</f>
        <v>test_deadth_event(RECEIVER, ARG0, ARG1, ARG2, ARG3,ARG4)</v>
      </c>
      <c r="I1091" s="123">
        <f>IF('表格编辑 '!K1091="","",'表格编辑 '!K1091)</f>
        <v>1</v>
      </c>
      <c r="J1091" s="123">
        <f>IF('表格编辑 '!L1091="","",'表格编辑 '!L1091)</f>
        <v>-64</v>
      </c>
      <c r="K1091" s="123">
        <f>IF('表格编辑 '!M1091="","",'表格编辑 '!M1091)</f>
        <v>720</v>
      </c>
      <c r="L1091" s="123" t="str">
        <f>IF('表格编辑 '!N1091="","",'表格编辑 '!N1091)</f>
        <v/>
      </c>
      <c r="M1091" s="123" t="str">
        <f>IF('表格编辑 '!O1091="","",'表格编辑 '!O1091)</f>
        <v/>
      </c>
      <c r="N1091" s="123" t="str">
        <f>IF('表格编辑 '!P1091="","",'表格编辑 '!P1091)</f>
        <v/>
      </c>
      <c r="O1091" s="123" t="str">
        <f>IF('表格编辑 '!Q1091="","",'表格编辑 '!Q1091)</f>
        <v/>
      </c>
      <c r="P1091" s="123" t="str">
        <f>IF('表格编辑 '!R1091="","",'表格编辑 '!R1091)</f>
        <v/>
      </c>
      <c r="Q1091" s="123">
        <f>IF('表格编辑 '!S1091="","",'表格编辑 '!S1091)</f>
        <v>320</v>
      </c>
      <c r="R1091" s="123" t="str">
        <f>IF('表格编辑 '!T1091="","",'表格编辑 '!T1091)</f>
        <v/>
      </c>
      <c r="S1091" s="123" t="str">
        <f>IF('表格编辑 '!U1091="","",'表格编辑 '!U1091)</f>
        <v/>
      </c>
      <c r="T1091" s="123" t="str">
        <f>IF('表格编辑 '!V1091="","",'表格编辑 '!V1091)</f>
        <v/>
      </c>
      <c r="U1091" s="123" t="str">
        <f>IF('表格编辑 '!W1091="","",'表格编辑 '!W1091)</f>
        <v/>
      </c>
      <c r="V1091" s="123" t="str">
        <f>IF('表格编辑 '!X1091="","",'表格编辑 '!X1091)</f>
        <v/>
      </c>
      <c r="W1091" s="123" t="str">
        <f>IF('表格编辑 '!Y1091="","",'表格编辑 '!Y1091)</f>
        <v/>
      </c>
      <c r="X1091" s="123" t="str">
        <f>IF('表格编辑 '!Z1091="","",'表格编辑 '!Z1091)</f>
        <v/>
      </c>
      <c r="Y1091" s="123" t="str">
        <f>IF('表格编辑 '!AA1091="","",'表格编辑 '!AA1091)</f>
        <v/>
      </c>
      <c r="Z1091" s="123" t="str">
        <f>IF('表格编辑 '!AB1091="","",'表格编辑 '!AB1091)</f>
        <v/>
      </c>
      <c r="AA1091" s="123" t="str">
        <f>IF('表格编辑 '!AC1091="","",'表格编辑 '!AC1091)</f>
        <v/>
      </c>
      <c r="AB1091" s="123" t="str">
        <f>IF('表格编辑 '!AD1091="","",'表格编辑 '!AD1091)</f>
        <v/>
      </c>
      <c r="AC1091" s="123" t="str">
        <f>IF('表格编辑 '!AE1091="","",'表格编辑 '!AE1091)</f>
        <v/>
      </c>
      <c r="AD1091" s="123">
        <f>IF('表格编辑 '!AF1091="","",'表格编辑 '!AF1091)</f>
        <v>140678</v>
      </c>
    </row>
    <row r="1092" spans="1:30">
      <c r="A1092" s="123">
        <f>IF('表格编辑 '!A1092="","",'表格编辑 '!A1092)</f>
        <v>40679</v>
      </c>
      <c r="B1092" s="123">
        <f>IF('表格编辑 '!B1092="","",'表格编辑 '!B1092)</f>
        <v>50102</v>
      </c>
      <c r="C1092" s="123">
        <f>IF('表格编辑 '!E1092="","",'表格编辑 '!E1092)</f>
        <v>24</v>
      </c>
      <c r="D1092" s="123" t="str">
        <f>IF('表格编辑 '!F1092="","",'表格编辑 '!F1092)</f>
        <v>AI_born_event(RECEIVER, ARG0, ARG1, ARG2, ARG3,ARG4)</v>
      </c>
      <c r="E1092" s="123" t="str">
        <f>IF('表格编辑 '!G1092="","",'表格编辑 '!G1092)</f>
        <v>AI_update_event(RECEIVER, ARG0, ARG1, ARG2, ARG3,ARG4)</v>
      </c>
      <c r="F1092" s="123" t="str">
        <f>IF('表格编辑 '!H1092="","",'表格编辑 '!H1092)</f>
        <v/>
      </c>
      <c r="G1092" s="123" t="str">
        <f>IF('表格编辑 '!I1092="","",'表格编辑 '!I1092)</f>
        <v/>
      </c>
      <c r="H1092" s="123" t="str">
        <f>IF('表格编辑 '!J1092="","",'表格编辑 '!J1092)</f>
        <v>test_deadth_event(RECEIVER, ARG0, ARG1, ARG2, ARG3,ARG4)</v>
      </c>
      <c r="I1092" s="123">
        <f>IF('表格编辑 '!K1092="","",'表格编辑 '!K1092)</f>
        <v>1</v>
      </c>
      <c r="J1092" s="123">
        <f>IF('表格编辑 '!L1092="","",'表格编辑 '!L1092)</f>
        <v>-134</v>
      </c>
      <c r="K1092" s="123">
        <f>IF('表格编辑 '!M1092="","",'表格编辑 '!M1092)</f>
        <v>720</v>
      </c>
      <c r="L1092" s="123" t="str">
        <f>IF('表格编辑 '!N1092="","",'表格编辑 '!N1092)</f>
        <v/>
      </c>
      <c r="M1092" s="123" t="str">
        <f>IF('表格编辑 '!O1092="","",'表格编辑 '!O1092)</f>
        <v/>
      </c>
      <c r="N1092" s="123" t="str">
        <f>IF('表格编辑 '!P1092="","",'表格编辑 '!P1092)</f>
        <v/>
      </c>
      <c r="O1092" s="123" t="str">
        <f>IF('表格编辑 '!Q1092="","",'表格编辑 '!Q1092)</f>
        <v/>
      </c>
      <c r="P1092" s="123" t="str">
        <f>IF('表格编辑 '!R1092="","",'表格编辑 '!R1092)</f>
        <v/>
      </c>
      <c r="Q1092" s="123">
        <f>IF('表格编辑 '!S1092="","",'表格编辑 '!S1092)</f>
        <v>320</v>
      </c>
      <c r="R1092" s="123" t="str">
        <f>IF('表格编辑 '!T1092="","",'表格编辑 '!T1092)</f>
        <v/>
      </c>
      <c r="S1092" s="123" t="str">
        <f>IF('表格编辑 '!U1092="","",'表格编辑 '!U1092)</f>
        <v/>
      </c>
      <c r="T1092" s="123" t="str">
        <f>IF('表格编辑 '!V1092="","",'表格编辑 '!V1092)</f>
        <v/>
      </c>
      <c r="U1092" s="123" t="str">
        <f>IF('表格编辑 '!W1092="","",'表格编辑 '!W1092)</f>
        <v/>
      </c>
      <c r="V1092" s="123" t="str">
        <f>IF('表格编辑 '!X1092="","",'表格编辑 '!X1092)</f>
        <v/>
      </c>
      <c r="W1092" s="123" t="str">
        <f>IF('表格编辑 '!Y1092="","",'表格编辑 '!Y1092)</f>
        <v/>
      </c>
      <c r="X1092" s="123" t="str">
        <f>IF('表格编辑 '!Z1092="","",'表格编辑 '!Z1092)</f>
        <v/>
      </c>
      <c r="Y1092" s="123" t="str">
        <f>IF('表格编辑 '!AA1092="","",'表格编辑 '!AA1092)</f>
        <v/>
      </c>
      <c r="Z1092" s="123" t="str">
        <f>IF('表格编辑 '!AB1092="","",'表格编辑 '!AB1092)</f>
        <v/>
      </c>
      <c r="AA1092" s="123" t="str">
        <f>IF('表格编辑 '!AC1092="","",'表格编辑 '!AC1092)</f>
        <v/>
      </c>
      <c r="AB1092" s="123" t="str">
        <f>IF('表格编辑 '!AD1092="","",'表格编辑 '!AD1092)</f>
        <v/>
      </c>
      <c r="AC1092" s="123" t="str">
        <f>IF('表格编辑 '!AE1092="","",'表格编辑 '!AE1092)</f>
        <v/>
      </c>
      <c r="AD1092" s="123">
        <f>IF('表格编辑 '!AF1092="","",'表格编辑 '!AF1092)</f>
        <v>140679</v>
      </c>
    </row>
    <row r="1093" spans="1:30">
      <c r="A1093" s="123">
        <f>IF('表格编辑 '!A1093="","",'表格编辑 '!A1093)</f>
        <v>40680</v>
      </c>
      <c r="B1093" s="123">
        <f>IF('表格编辑 '!B1093="","",'表格编辑 '!B1093)</f>
        <v>50043</v>
      </c>
      <c r="C1093" s="123">
        <f>IF('表格编辑 '!E1093="","",'表格编辑 '!E1093)</f>
        <v>24</v>
      </c>
      <c r="D1093" s="123" t="str">
        <f>IF('表格编辑 '!F1093="","",'表格编辑 '!F1093)</f>
        <v>AI_born_event(RECEIVER, ARG0, ARG1, ARG2, ARG3,ARG4)</v>
      </c>
      <c r="E1093" s="123" t="str">
        <f>IF('表格编辑 '!G1093="","",'表格编辑 '!G1093)</f>
        <v>AI_update_event(RECEIVER, ARG0, ARG1, ARG2, ARG3,ARG4)</v>
      </c>
      <c r="F1093" s="123" t="str">
        <f>IF('表格编辑 '!H1093="","",'表格编辑 '!H1093)</f>
        <v/>
      </c>
      <c r="G1093" s="123" t="str">
        <f>IF('表格编辑 '!I1093="","",'表格编辑 '!I1093)</f>
        <v/>
      </c>
      <c r="H1093" s="123" t="str">
        <f>IF('表格编辑 '!J1093="","",'表格编辑 '!J1093)</f>
        <v>test_deadth_event(RECEIVER, ARG0, ARG1, ARG2, ARG3,ARG4)</v>
      </c>
      <c r="I1093" s="123">
        <f>IF('表格编辑 '!K1093="","",'表格编辑 '!K1093)</f>
        <v>1</v>
      </c>
      <c r="J1093" s="123">
        <f>IF('表格编辑 '!L1093="","",'表格编辑 '!L1093)</f>
        <v>314</v>
      </c>
      <c r="K1093" s="123">
        <f>IF('表格编辑 '!M1093="","",'表格编辑 '!M1093)</f>
        <v>720</v>
      </c>
      <c r="L1093" s="123" t="str">
        <f>IF('表格编辑 '!N1093="","",'表格编辑 '!N1093)</f>
        <v/>
      </c>
      <c r="M1093" s="123" t="str">
        <f>IF('表格编辑 '!O1093="","",'表格编辑 '!O1093)</f>
        <v/>
      </c>
      <c r="N1093" s="123" t="str">
        <f>IF('表格编辑 '!P1093="","",'表格编辑 '!P1093)</f>
        <v/>
      </c>
      <c r="O1093" s="123" t="str">
        <f>IF('表格编辑 '!Q1093="","",'表格编辑 '!Q1093)</f>
        <v/>
      </c>
      <c r="P1093" s="123" t="str">
        <f>IF('表格编辑 '!R1093="","",'表格编辑 '!R1093)</f>
        <v/>
      </c>
      <c r="Q1093" s="123">
        <f>IF('表格编辑 '!S1093="","",'表格编辑 '!S1093)</f>
        <v>320</v>
      </c>
      <c r="R1093" s="123" t="str">
        <f>IF('表格编辑 '!T1093="","",'表格编辑 '!T1093)</f>
        <v/>
      </c>
      <c r="S1093" s="123" t="str">
        <f>IF('表格编辑 '!U1093="","",'表格编辑 '!U1093)</f>
        <v/>
      </c>
      <c r="T1093" s="123" t="str">
        <f>IF('表格编辑 '!V1093="","",'表格编辑 '!V1093)</f>
        <v/>
      </c>
      <c r="U1093" s="123" t="str">
        <f>IF('表格编辑 '!W1093="","",'表格编辑 '!W1093)</f>
        <v/>
      </c>
      <c r="V1093" s="123" t="str">
        <f>IF('表格编辑 '!X1093="","",'表格编辑 '!X1093)</f>
        <v/>
      </c>
      <c r="W1093" s="123" t="str">
        <f>IF('表格编辑 '!Y1093="","",'表格编辑 '!Y1093)</f>
        <v/>
      </c>
      <c r="X1093" s="123" t="str">
        <f>IF('表格编辑 '!Z1093="","",'表格编辑 '!Z1093)</f>
        <v/>
      </c>
      <c r="Y1093" s="123" t="str">
        <f>IF('表格编辑 '!AA1093="","",'表格编辑 '!AA1093)</f>
        <v/>
      </c>
      <c r="Z1093" s="123" t="str">
        <f>IF('表格编辑 '!AB1093="","",'表格编辑 '!AB1093)</f>
        <v/>
      </c>
      <c r="AA1093" s="123" t="str">
        <f>IF('表格编辑 '!AC1093="","",'表格编辑 '!AC1093)</f>
        <v/>
      </c>
      <c r="AB1093" s="123" t="str">
        <f>IF('表格编辑 '!AD1093="","",'表格编辑 '!AD1093)</f>
        <v/>
      </c>
      <c r="AC1093" s="123" t="str">
        <f>IF('表格编辑 '!AE1093="","",'表格编辑 '!AE1093)</f>
        <v/>
      </c>
      <c r="AD1093" s="123">
        <f>IF('表格编辑 '!AF1093="","",'表格编辑 '!AF1093)</f>
        <v>140680</v>
      </c>
    </row>
    <row r="1094" spans="1:30">
      <c r="A1094" s="123">
        <f>IF('表格编辑 '!A1094="","",'表格编辑 '!A1094)</f>
        <v>40681</v>
      </c>
      <c r="B1094" s="123">
        <f>IF('表格编辑 '!B1094="","",'表格编辑 '!B1094)</f>
        <v>50154</v>
      </c>
      <c r="C1094" s="123">
        <f>IF('表格编辑 '!E1094="","",'表格编辑 '!E1094)</f>
        <v>24</v>
      </c>
      <c r="D1094" s="123" t="str">
        <f>IF('表格编辑 '!F1094="","",'表格编辑 '!F1094)</f>
        <v>AI_born_event(RECEIVER, ARG0, ARG1, ARG2, ARG3,ARG4)</v>
      </c>
      <c r="E1094" s="123" t="str">
        <f>IF('表格编辑 '!G1094="","",'表格编辑 '!G1094)</f>
        <v>AI_update_event(RECEIVER, ARG0, ARG1, ARG2, ARG3,ARG4)</v>
      </c>
      <c r="F1094" s="123" t="str">
        <f>IF('表格编辑 '!H1094="","",'表格编辑 '!H1094)</f>
        <v/>
      </c>
      <c r="G1094" s="123" t="str">
        <f>IF('表格编辑 '!I1094="","",'表格编辑 '!I1094)</f>
        <v/>
      </c>
      <c r="H1094" s="123" t="str">
        <f>IF('表格编辑 '!J1094="","",'表格编辑 '!J1094)</f>
        <v>test_deadth_event(RECEIVER, ARG0, ARG1, ARG2, ARG3,ARG4)</v>
      </c>
      <c r="I1094" s="123">
        <f>IF('表格编辑 '!K1094="","",'表格编辑 '!K1094)</f>
        <v>1</v>
      </c>
      <c r="J1094" s="123">
        <f>IF('表格编辑 '!L1094="","",'表格编辑 '!L1094)</f>
        <v>240</v>
      </c>
      <c r="K1094" s="123">
        <f>IF('表格编辑 '!M1094="","",'表格编辑 '!M1094)</f>
        <v>720</v>
      </c>
      <c r="L1094" s="123" t="str">
        <f>IF('表格编辑 '!N1094="","",'表格编辑 '!N1094)</f>
        <v/>
      </c>
      <c r="M1094" s="123" t="str">
        <f>IF('表格编辑 '!O1094="","",'表格编辑 '!O1094)</f>
        <v/>
      </c>
      <c r="N1094" s="123" t="str">
        <f>IF('表格编辑 '!P1094="","",'表格编辑 '!P1094)</f>
        <v/>
      </c>
      <c r="O1094" s="123" t="str">
        <f>IF('表格编辑 '!Q1094="","",'表格编辑 '!Q1094)</f>
        <v/>
      </c>
      <c r="P1094" s="123" t="str">
        <f>IF('表格编辑 '!R1094="","",'表格编辑 '!R1094)</f>
        <v/>
      </c>
      <c r="Q1094" s="123">
        <f>IF('表格编辑 '!S1094="","",'表格编辑 '!S1094)</f>
        <v>320</v>
      </c>
      <c r="R1094" s="123" t="str">
        <f>IF('表格编辑 '!T1094="","",'表格编辑 '!T1094)</f>
        <v/>
      </c>
      <c r="S1094" s="123" t="str">
        <f>IF('表格编辑 '!U1094="","",'表格编辑 '!U1094)</f>
        <v/>
      </c>
      <c r="T1094" s="123" t="str">
        <f>IF('表格编辑 '!V1094="","",'表格编辑 '!V1094)</f>
        <v/>
      </c>
      <c r="U1094" s="123" t="str">
        <f>IF('表格编辑 '!W1094="","",'表格编辑 '!W1094)</f>
        <v/>
      </c>
      <c r="V1094" s="123" t="str">
        <f>IF('表格编辑 '!X1094="","",'表格编辑 '!X1094)</f>
        <v/>
      </c>
      <c r="W1094" s="123" t="str">
        <f>IF('表格编辑 '!Y1094="","",'表格编辑 '!Y1094)</f>
        <v/>
      </c>
      <c r="X1094" s="123" t="str">
        <f>IF('表格编辑 '!Z1094="","",'表格编辑 '!Z1094)</f>
        <v/>
      </c>
      <c r="Y1094" s="123" t="str">
        <f>IF('表格编辑 '!AA1094="","",'表格编辑 '!AA1094)</f>
        <v/>
      </c>
      <c r="Z1094" s="123" t="str">
        <f>IF('表格编辑 '!AB1094="","",'表格编辑 '!AB1094)</f>
        <v/>
      </c>
      <c r="AA1094" s="123" t="str">
        <f>IF('表格编辑 '!AC1094="","",'表格编辑 '!AC1094)</f>
        <v/>
      </c>
      <c r="AB1094" s="123" t="str">
        <f>IF('表格编辑 '!AD1094="","",'表格编辑 '!AD1094)</f>
        <v/>
      </c>
      <c r="AC1094" s="123" t="str">
        <f>IF('表格编辑 '!AE1094="","",'表格编辑 '!AE1094)</f>
        <v/>
      </c>
      <c r="AD1094" s="123">
        <f>IF('表格编辑 '!AF1094="","",'表格编辑 '!AF1094)</f>
        <v>140681</v>
      </c>
    </row>
    <row r="1095" spans="1:30">
      <c r="A1095" s="123">
        <f>IF('表格编辑 '!A1095="","",'表格编辑 '!A1095)</f>
        <v>40682</v>
      </c>
      <c r="B1095" s="123">
        <f>IF('表格编辑 '!B1095="","",'表格编辑 '!B1095)</f>
        <v>50052</v>
      </c>
      <c r="C1095" s="123">
        <f>IF('表格编辑 '!E1095="","",'表格编辑 '!E1095)</f>
        <v>24</v>
      </c>
      <c r="D1095" s="123" t="str">
        <f>IF('表格编辑 '!F1095="","",'表格编辑 '!F1095)</f>
        <v>AI_born_event(RECEIVER, ARG0, ARG1, ARG2, ARG3,ARG4)</v>
      </c>
      <c r="E1095" s="123" t="str">
        <f>IF('表格编辑 '!G1095="","",'表格编辑 '!G1095)</f>
        <v>AI_update_event(RECEIVER, ARG0, ARG1, ARG2, ARG3,ARG4)</v>
      </c>
      <c r="F1095" s="123" t="str">
        <f>IF('表格编辑 '!H1095="","",'表格编辑 '!H1095)</f>
        <v/>
      </c>
      <c r="G1095" s="123" t="str">
        <f>IF('表格编辑 '!I1095="","",'表格编辑 '!I1095)</f>
        <v/>
      </c>
      <c r="H1095" s="123" t="str">
        <f>IF('表格编辑 '!J1095="","",'表格编辑 '!J1095)</f>
        <v>test_deadth_event(RECEIVER, ARG0, ARG1, ARG2, ARG3,ARG4)</v>
      </c>
      <c r="I1095" s="123">
        <f>IF('表格编辑 '!K1095="","",'表格编辑 '!K1095)</f>
        <v>1</v>
      </c>
      <c r="J1095" s="123">
        <f>IF('表格编辑 '!L1095="","",'表格编辑 '!L1095)</f>
        <v>318</v>
      </c>
      <c r="K1095" s="123">
        <f>IF('表格编辑 '!M1095="","",'表格编辑 '!M1095)</f>
        <v>720</v>
      </c>
      <c r="L1095" s="123" t="str">
        <f>IF('表格编辑 '!N1095="","",'表格编辑 '!N1095)</f>
        <v/>
      </c>
      <c r="M1095" s="123" t="str">
        <f>IF('表格编辑 '!O1095="","",'表格编辑 '!O1095)</f>
        <v/>
      </c>
      <c r="N1095" s="123" t="str">
        <f>IF('表格编辑 '!P1095="","",'表格编辑 '!P1095)</f>
        <v/>
      </c>
      <c r="O1095" s="123" t="str">
        <f>IF('表格编辑 '!Q1095="","",'表格编辑 '!Q1095)</f>
        <v/>
      </c>
      <c r="P1095" s="123" t="str">
        <f>IF('表格编辑 '!R1095="","",'表格编辑 '!R1095)</f>
        <v/>
      </c>
      <c r="Q1095" s="123">
        <f>IF('表格编辑 '!S1095="","",'表格编辑 '!S1095)</f>
        <v>320</v>
      </c>
      <c r="R1095" s="123" t="str">
        <f>IF('表格编辑 '!T1095="","",'表格编辑 '!T1095)</f>
        <v/>
      </c>
      <c r="S1095" s="123" t="str">
        <f>IF('表格编辑 '!U1095="","",'表格编辑 '!U1095)</f>
        <v/>
      </c>
      <c r="T1095" s="123" t="str">
        <f>IF('表格编辑 '!V1095="","",'表格编辑 '!V1095)</f>
        <v/>
      </c>
      <c r="U1095" s="123" t="str">
        <f>IF('表格编辑 '!W1095="","",'表格编辑 '!W1095)</f>
        <v/>
      </c>
      <c r="V1095" s="123" t="str">
        <f>IF('表格编辑 '!X1095="","",'表格编辑 '!X1095)</f>
        <v/>
      </c>
      <c r="W1095" s="123" t="str">
        <f>IF('表格编辑 '!Y1095="","",'表格编辑 '!Y1095)</f>
        <v/>
      </c>
      <c r="X1095" s="123" t="str">
        <f>IF('表格编辑 '!Z1095="","",'表格编辑 '!Z1095)</f>
        <v/>
      </c>
      <c r="Y1095" s="123" t="str">
        <f>IF('表格编辑 '!AA1095="","",'表格编辑 '!AA1095)</f>
        <v/>
      </c>
      <c r="Z1095" s="123" t="str">
        <f>IF('表格编辑 '!AB1095="","",'表格编辑 '!AB1095)</f>
        <v/>
      </c>
      <c r="AA1095" s="123" t="str">
        <f>IF('表格编辑 '!AC1095="","",'表格编辑 '!AC1095)</f>
        <v/>
      </c>
      <c r="AB1095" s="123" t="str">
        <f>IF('表格编辑 '!AD1095="","",'表格编辑 '!AD1095)</f>
        <v/>
      </c>
      <c r="AC1095" s="123" t="str">
        <f>IF('表格编辑 '!AE1095="","",'表格编辑 '!AE1095)</f>
        <v/>
      </c>
      <c r="AD1095" s="123">
        <f>IF('表格编辑 '!AF1095="","",'表格编辑 '!AF1095)</f>
        <v>140682</v>
      </c>
    </row>
    <row r="1096" spans="1:30">
      <c r="A1096" s="123">
        <f>IF('表格编辑 '!A1096="","",'表格编辑 '!A1096)</f>
        <v>40683</v>
      </c>
      <c r="B1096" s="123">
        <f>IF('表格编辑 '!B1096="","",'表格编辑 '!B1096)</f>
        <v>50141</v>
      </c>
      <c r="C1096" s="123">
        <f>IF('表格编辑 '!E1096="","",'表格编辑 '!E1096)</f>
        <v>24</v>
      </c>
      <c r="D1096" s="123" t="str">
        <f>IF('表格编辑 '!F1096="","",'表格编辑 '!F1096)</f>
        <v>AI_born_event(RECEIVER, ARG0, ARG1, ARG2, ARG3,ARG4)</v>
      </c>
      <c r="E1096" s="123" t="str">
        <f>IF('表格编辑 '!G1096="","",'表格编辑 '!G1096)</f>
        <v>AI_update_event(RECEIVER, ARG0, ARG1, ARG2, ARG3,ARG4)</v>
      </c>
      <c r="F1096" s="123" t="str">
        <f>IF('表格编辑 '!H1096="","",'表格编辑 '!H1096)</f>
        <v/>
      </c>
      <c r="G1096" s="123" t="str">
        <f>IF('表格编辑 '!I1096="","",'表格编辑 '!I1096)</f>
        <v/>
      </c>
      <c r="H1096" s="123" t="str">
        <f>IF('表格编辑 '!J1096="","",'表格编辑 '!J1096)</f>
        <v>test_deadth_event(RECEIVER, ARG0, ARG1, ARG2, ARG3,ARG4)</v>
      </c>
      <c r="I1096" s="123">
        <f>IF('表格编辑 '!K1096="","",'表格编辑 '!K1096)</f>
        <v>1</v>
      </c>
      <c r="J1096" s="123">
        <f>IF('表格编辑 '!L1096="","",'表格编辑 '!L1096)</f>
        <v>-330</v>
      </c>
      <c r="K1096" s="123">
        <f>IF('表格编辑 '!M1096="","",'表格编辑 '!M1096)</f>
        <v>720</v>
      </c>
      <c r="L1096" s="123" t="str">
        <f>IF('表格编辑 '!N1096="","",'表格编辑 '!N1096)</f>
        <v/>
      </c>
      <c r="M1096" s="123" t="str">
        <f>IF('表格编辑 '!O1096="","",'表格编辑 '!O1096)</f>
        <v/>
      </c>
      <c r="N1096" s="123" t="str">
        <f>IF('表格编辑 '!P1096="","",'表格编辑 '!P1096)</f>
        <v/>
      </c>
      <c r="O1096" s="123" t="str">
        <f>IF('表格编辑 '!Q1096="","",'表格编辑 '!Q1096)</f>
        <v/>
      </c>
      <c r="P1096" s="123" t="str">
        <f>IF('表格编辑 '!R1096="","",'表格编辑 '!R1096)</f>
        <v/>
      </c>
      <c r="Q1096" s="123">
        <f>IF('表格编辑 '!S1096="","",'表格编辑 '!S1096)</f>
        <v>320</v>
      </c>
      <c r="R1096" s="123" t="str">
        <f>IF('表格编辑 '!T1096="","",'表格编辑 '!T1096)</f>
        <v/>
      </c>
      <c r="S1096" s="123" t="str">
        <f>IF('表格编辑 '!U1096="","",'表格编辑 '!U1096)</f>
        <v/>
      </c>
      <c r="T1096" s="123" t="str">
        <f>IF('表格编辑 '!V1096="","",'表格编辑 '!V1096)</f>
        <v/>
      </c>
      <c r="U1096" s="123" t="str">
        <f>IF('表格编辑 '!W1096="","",'表格编辑 '!W1096)</f>
        <v/>
      </c>
      <c r="V1096" s="123" t="str">
        <f>IF('表格编辑 '!X1096="","",'表格编辑 '!X1096)</f>
        <v/>
      </c>
      <c r="W1096" s="123" t="str">
        <f>IF('表格编辑 '!Y1096="","",'表格编辑 '!Y1096)</f>
        <v/>
      </c>
      <c r="X1096" s="123" t="str">
        <f>IF('表格编辑 '!Z1096="","",'表格编辑 '!Z1096)</f>
        <v/>
      </c>
      <c r="Y1096" s="123" t="str">
        <f>IF('表格编辑 '!AA1096="","",'表格编辑 '!AA1096)</f>
        <v/>
      </c>
      <c r="Z1096" s="123" t="str">
        <f>IF('表格编辑 '!AB1096="","",'表格编辑 '!AB1096)</f>
        <v/>
      </c>
      <c r="AA1096" s="123" t="str">
        <f>IF('表格编辑 '!AC1096="","",'表格编辑 '!AC1096)</f>
        <v/>
      </c>
      <c r="AB1096" s="123" t="str">
        <f>IF('表格编辑 '!AD1096="","",'表格编辑 '!AD1096)</f>
        <v/>
      </c>
      <c r="AC1096" s="123" t="str">
        <f>IF('表格编辑 '!AE1096="","",'表格编辑 '!AE1096)</f>
        <v/>
      </c>
      <c r="AD1096" s="123">
        <f>IF('表格编辑 '!AF1096="","",'表格编辑 '!AF1096)</f>
        <v>140683</v>
      </c>
    </row>
    <row r="1097" spans="1:30">
      <c r="A1097" s="123">
        <f>IF('表格编辑 '!A1097="","",'表格编辑 '!A1097)</f>
        <v>40684</v>
      </c>
      <c r="B1097" s="123">
        <f>IF('表格编辑 '!B1097="","",'表格编辑 '!B1097)</f>
        <v>50073</v>
      </c>
      <c r="C1097" s="123">
        <f>IF('表格编辑 '!E1097="","",'表格编辑 '!E1097)</f>
        <v>24</v>
      </c>
      <c r="D1097" s="123" t="str">
        <f>IF('表格编辑 '!F1097="","",'表格编辑 '!F1097)</f>
        <v>AI_born_event(RECEIVER, ARG0, ARG1, ARG2, ARG3,ARG4)</v>
      </c>
      <c r="E1097" s="123" t="str">
        <f>IF('表格编辑 '!G1097="","",'表格编辑 '!G1097)</f>
        <v>AI_update_event(RECEIVER, ARG0, ARG1, ARG2, ARG3,ARG4)</v>
      </c>
      <c r="F1097" s="123" t="str">
        <f>IF('表格编辑 '!H1097="","",'表格编辑 '!H1097)</f>
        <v/>
      </c>
      <c r="G1097" s="123" t="str">
        <f>IF('表格编辑 '!I1097="","",'表格编辑 '!I1097)</f>
        <v/>
      </c>
      <c r="H1097" s="123" t="str">
        <f>IF('表格编辑 '!J1097="","",'表格编辑 '!J1097)</f>
        <v>test_deadth_event(RECEIVER, ARG0, ARG1, ARG2, ARG3,ARG4)</v>
      </c>
      <c r="I1097" s="123">
        <f>IF('表格编辑 '!K1097="","",'表格编辑 '!K1097)</f>
        <v>1</v>
      </c>
      <c r="J1097" s="123">
        <f>IF('表格编辑 '!L1097="","",'表格编辑 '!L1097)</f>
        <v>306</v>
      </c>
      <c r="K1097" s="123">
        <f>IF('表格编辑 '!M1097="","",'表格编辑 '!M1097)</f>
        <v>720</v>
      </c>
      <c r="L1097" s="123" t="str">
        <f>IF('表格编辑 '!N1097="","",'表格编辑 '!N1097)</f>
        <v/>
      </c>
      <c r="M1097" s="123" t="str">
        <f>IF('表格编辑 '!O1097="","",'表格编辑 '!O1097)</f>
        <v/>
      </c>
      <c r="N1097" s="123" t="str">
        <f>IF('表格编辑 '!P1097="","",'表格编辑 '!P1097)</f>
        <v/>
      </c>
      <c r="O1097" s="123" t="str">
        <f>IF('表格编辑 '!Q1097="","",'表格编辑 '!Q1097)</f>
        <v/>
      </c>
      <c r="P1097" s="123" t="str">
        <f>IF('表格编辑 '!R1097="","",'表格编辑 '!R1097)</f>
        <v/>
      </c>
      <c r="Q1097" s="123">
        <f>IF('表格编辑 '!S1097="","",'表格编辑 '!S1097)</f>
        <v>320</v>
      </c>
      <c r="R1097" s="123" t="str">
        <f>IF('表格编辑 '!T1097="","",'表格编辑 '!T1097)</f>
        <v/>
      </c>
      <c r="S1097" s="123" t="str">
        <f>IF('表格编辑 '!U1097="","",'表格编辑 '!U1097)</f>
        <v/>
      </c>
      <c r="T1097" s="123" t="str">
        <f>IF('表格编辑 '!V1097="","",'表格编辑 '!V1097)</f>
        <v/>
      </c>
      <c r="U1097" s="123" t="str">
        <f>IF('表格编辑 '!W1097="","",'表格编辑 '!W1097)</f>
        <v/>
      </c>
      <c r="V1097" s="123" t="str">
        <f>IF('表格编辑 '!X1097="","",'表格编辑 '!X1097)</f>
        <v/>
      </c>
      <c r="W1097" s="123" t="str">
        <f>IF('表格编辑 '!Y1097="","",'表格编辑 '!Y1097)</f>
        <v/>
      </c>
      <c r="X1097" s="123" t="str">
        <f>IF('表格编辑 '!Z1097="","",'表格编辑 '!Z1097)</f>
        <v/>
      </c>
      <c r="Y1097" s="123" t="str">
        <f>IF('表格编辑 '!AA1097="","",'表格编辑 '!AA1097)</f>
        <v/>
      </c>
      <c r="Z1097" s="123" t="str">
        <f>IF('表格编辑 '!AB1097="","",'表格编辑 '!AB1097)</f>
        <v/>
      </c>
      <c r="AA1097" s="123" t="str">
        <f>IF('表格编辑 '!AC1097="","",'表格编辑 '!AC1097)</f>
        <v/>
      </c>
      <c r="AB1097" s="123" t="str">
        <f>IF('表格编辑 '!AD1097="","",'表格编辑 '!AD1097)</f>
        <v/>
      </c>
      <c r="AC1097" s="123" t="str">
        <f>IF('表格编辑 '!AE1097="","",'表格编辑 '!AE1097)</f>
        <v/>
      </c>
      <c r="AD1097" s="123">
        <f>IF('表格编辑 '!AF1097="","",'表格编辑 '!AF1097)</f>
        <v>140684</v>
      </c>
    </row>
    <row r="1098" spans="1:30">
      <c r="A1098" s="123">
        <f>IF('表格编辑 '!A1098="","",'表格编辑 '!A1098)</f>
        <v>40685</v>
      </c>
      <c r="B1098" s="123">
        <f>IF('表格编辑 '!B1098="","",'表格编辑 '!B1098)</f>
        <v>50085</v>
      </c>
      <c r="C1098" s="123">
        <f>IF('表格编辑 '!E1098="","",'表格编辑 '!E1098)</f>
        <v>24</v>
      </c>
      <c r="D1098" s="123" t="str">
        <f>IF('表格编辑 '!F1098="","",'表格编辑 '!F1098)</f>
        <v>AI_born_event(RECEIVER, ARG0, ARG1, ARG2, ARG3,ARG4)</v>
      </c>
      <c r="E1098" s="123" t="str">
        <f>IF('表格编辑 '!G1098="","",'表格编辑 '!G1098)</f>
        <v>AI_update_event(RECEIVER, ARG0, ARG1, ARG2, ARG3,ARG4)</v>
      </c>
      <c r="F1098" s="123" t="str">
        <f>IF('表格编辑 '!H1098="","",'表格编辑 '!H1098)</f>
        <v/>
      </c>
      <c r="G1098" s="123" t="str">
        <f>IF('表格编辑 '!I1098="","",'表格编辑 '!I1098)</f>
        <v/>
      </c>
      <c r="H1098" s="123" t="str">
        <f>IF('表格编辑 '!J1098="","",'表格编辑 '!J1098)</f>
        <v>test_deadth_event(RECEIVER, ARG0, ARG1, ARG2, ARG3,ARG4)</v>
      </c>
      <c r="I1098" s="123">
        <f>IF('表格编辑 '!K1098="","",'表格编辑 '!K1098)</f>
        <v>1</v>
      </c>
      <c r="J1098" s="123">
        <f>IF('表格编辑 '!L1098="","",'表格编辑 '!L1098)</f>
        <v>538</v>
      </c>
      <c r="K1098" s="123">
        <f>IF('表格编辑 '!M1098="","",'表格编辑 '!M1098)</f>
        <v>720</v>
      </c>
      <c r="L1098" s="123" t="str">
        <f>IF('表格编辑 '!N1098="","",'表格编辑 '!N1098)</f>
        <v/>
      </c>
      <c r="M1098" s="123" t="str">
        <f>IF('表格编辑 '!O1098="","",'表格编辑 '!O1098)</f>
        <v/>
      </c>
      <c r="N1098" s="123" t="str">
        <f>IF('表格编辑 '!P1098="","",'表格编辑 '!P1098)</f>
        <v/>
      </c>
      <c r="O1098" s="123" t="str">
        <f>IF('表格编辑 '!Q1098="","",'表格编辑 '!Q1098)</f>
        <v/>
      </c>
      <c r="P1098" s="123" t="str">
        <f>IF('表格编辑 '!R1098="","",'表格编辑 '!R1098)</f>
        <v/>
      </c>
      <c r="Q1098" s="123">
        <f>IF('表格编辑 '!S1098="","",'表格编辑 '!S1098)</f>
        <v>320</v>
      </c>
      <c r="R1098" s="123" t="str">
        <f>IF('表格编辑 '!T1098="","",'表格编辑 '!T1098)</f>
        <v/>
      </c>
      <c r="S1098" s="123" t="str">
        <f>IF('表格编辑 '!U1098="","",'表格编辑 '!U1098)</f>
        <v/>
      </c>
      <c r="T1098" s="123" t="str">
        <f>IF('表格编辑 '!V1098="","",'表格编辑 '!V1098)</f>
        <v/>
      </c>
      <c r="U1098" s="123" t="str">
        <f>IF('表格编辑 '!W1098="","",'表格编辑 '!W1098)</f>
        <v/>
      </c>
      <c r="V1098" s="123" t="str">
        <f>IF('表格编辑 '!X1098="","",'表格编辑 '!X1098)</f>
        <v/>
      </c>
      <c r="W1098" s="123" t="str">
        <f>IF('表格编辑 '!Y1098="","",'表格编辑 '!Y1098)</f>
        <v/>
      </c>
      <c r="X1098" s="123" t="str">
        <f>IF('表格编辑 '!Z1098="","",'表格编辑 '!Z1098)</f>
        <v/>
      </c>
      <c r="Y1098" s="123" t="str">
        <f>IF('表格编辑 '!AA1098="","",'表格编辑 '!AA1098)</f>
        <v/>
      </c>
      <c r="Z1098" s="123" t="str">
        <f>IF('表格编辑 '!AB1098="","",'表格编辑 '!AB1098)</f>
        <v/>
      </c>
      <c r="AA1098" s="123" t="str">
        <f>IF('表格编辑 '!AC1098="","",'表格编辑 '!AC1098)</f>
        <v/>
      </c>
      <c r="AB1098" s="123" t="str">
        <f>IF('表格编辑 '!AD1098="","",'表格编辑 '!AD1098)</f>
        <v/>
      </c>
      <c r="AC1098" s="123" t="str">
        <f>IF('表格编辑 '!AE1098="","",'表格编辑 '!AE1098)</f>
        <v/>
      </c>
      <c r="AD1098" s="123">
        <f>IF('表格编辑 '!AF1098="","",'表格编辑 '!AF1098)</f>
        <v>140685</v>
      </c>
    </row>
    <row r="1099" spans="1:30">
      <c r="A1099" s="123">
        <f>IF('表格编辑 '!A1099="","",'表格编辑 '!A1099)</f>
        <v>40686</v>
      </c>
      <c r="B1099" s="123">
        <f>IF('表格编辑 '!B1099="","",'表格编辑 '!B1099)</f>
        <v>50148</v>
      </c>
      <c r="C1099" s="123">
        <f>IF('表格编辑 '!E1099="","",'表格编辑 '!E1099)</f>
        <v>24</v>
      </c>
      <c r="D1099" s="123" t="str">
        <f>IF('表格编辑 '!F1099="","",'表格编辑 '!F1099)</f>
        <v>AI_born_event(RECEIVER, ARG0, ARG1, ARG2, ARG3,ARG4)</v>
      </c>
      <c r="E1099" s="123" t="str">
        <f>IF('表格编辑 '!G1099="","",'表格编辑 '!G1099)</f>
        <v>AI_update_event(RECEIVER, ARG0, ARG1, ARG2, ARG3,ARG4)</v>
      </c>
      <c r="F1099" s="123" t="str">
        <f>IF('表格编辑 '!H1099="","",'表格编辑 '!H1099)</f>
        <v/>
      </c>
      <c r="G1099" s="123" t="str">
        <f>IF('表格编辑 '!I1099="","",'表格编辑 '!I1099)</f>
        <v/>
      </c>
      <c r="H1099" s="123" t="str">
        <f>IF('表格编辑 '!J1099="","",'表格编辑 '!J1099)</f>
        <v>test_deadth_event(RECEIVER, ARG0, ARG1, ARG2, ARG3,ARG4)</v>
      </c>
      <c r="I1099" s="123">
        <f>IF('表格编辑 '!K1099="","",'表格编辑 '!K1099)</f>
        <v>1</v>
      </c>
      <c r="J1099" s="123">
        <f>IF('表格编辑 '!L1099="","",'表格编辑 '!L1099)</f>
        <v>-26</v>
      </c>
      <c r="K1099" s="123">
        <f>IF('表格编辑 '!M1099="","",'表格编辑 '!M1099)</f>
        <v>720</v>
      </c>
      <c r="L1099" s="123" t="str">
        <f>IF('表格编辑 '!N1099="","",'表格编辑 '!N1099)</f>
        <v/>
      </c>
      <c r="M1099" s="123" t="str">
        <f>IF('表格编辑 '!O1099="","",'表格编辑 '!O1099)</f>
        <v/>
      </c>
      <c r="N1099" s="123" t="str">
        <f>IF('表格编辑 '!P1099="","",'表格编辑 '!P1099)</f>
        <v/>
      </c>
      <c r="O1099" s="123" t="str">
        <f>IF('表格编辑 '!Q1099="","",'表格编辑 '!Q1099)</f>
        <v/>
      </c>
      <c r="P1099" s="123" t="str">
        <f>IF('表格编辑 '!R1099="","",'表格编辑 '!R1099)</f>
        <v/>
      </c>
      <c r="Q1099" s="123">
        <f>IF('表格编辑 '!S1099="","",'表格编辑 '!S1099)</f>
        <v>320</v>
      </c>
      <c r="R1099" s="123" t="str">
        <f>IF('表格编辑 '!T1099="","",'表格编辑 '!T1099)</f>
        <v/>
      </c>
      <c r="S1099" s="123" t="str">
        <f>IF('表格编辑 '!U1099="","",'表格编辑 '!U1099)</f>
        <v/>
      </c>
      <c r="T1099" s="123" t="str">
        <f>IF('表格编辑 '!V1099="","",'表格编辑 '!V1099)</f>
        <v/>
      </c>
      <c r="U1099" s="123" t="str">
        <f>IF('表格编辑 '!W1099="","",'表格编辑 '!W1099)</f>
        <v/>
      </c>
      <c r="V1099" s="123" t="str">
        <f>IF('表格编辑 '!X1099="","",'表格编辑 '!X1099)</f>
        <v/>
      </c>
      <c r="W1099" s="123" t="str">
        <f>IF('表格编辑 '!Y1099="","",'表格编辑 '!Y1099)</f>
        <v/>
      </c>
      <c r="X1099" s="123" t="str">
        <f>IF('表格编辑 '!Z1099="","",'表格编辑 '!Z1099)</f>
        <v/>
      </c>
      <c r="Y1099" s="123" t="str">
        <f>IF('表格编辑 '!AA1099="","",'表格编辑 '!AA1099)</f>
        <v/>
      </c>
      <c r="Z1099" s="123" t="str">
        <f>IF('表格编辑 '!AB1099="","",'表格编辑 '!AB1099)</f>
        <v/>
      </c>
      <c r="AA1099" s="123" t="str">
        <f>IF('表格编辑 '!AC1099="","",'表格编辑 '!AC1099)</f>
        <v/>
      </c>
      <c r="AB1099" s="123" t="str">
        <f>IF('表格编辑 '!AD1099="","",'表格编辑 '!AD1099)</f>
        <v/>
      </c>
      <c r="AC1099" s="123" t="str">
        <f>IF('表格编辑 '!AE1099="","",'表格编辑 '!AE1099)</f>
        <v/>
      </c>
      <c r="AD1099" s="123">
        <f>IF('表格编辑 '!AF1099="","",'表格编辑 '!AF1099)</f>
        <v>140686</v>
      </c>
    </row>
    <row r="1100" spans="1:30">
      <c r="A1100" s="123">
        <f>IF('表格编辑 '!A1100="","",'表格编辑 '!A1100)</f>
        <v>40687</v>
      </c>
      <c r="B1100" s="123">
        <f>IF('表格编辑 '!B1100="","",'表格编辑 '!B1100)</f>
        <v>50064</v>
      </c>
      <c r="C1100" s="123">
        <f>IF('表格编辑 '!E1100="","",'表格编辑 '!E1100)</f>
        <v>24</v>
      </c>
      <c r="D1100" s="123" t="str">
        <f>IF('表格编辑 '!F1100="","",'表格编辑 '!F1100)</f>
        <v>AI_born_event(RECEIVER, ARG0, ARG1, ARG2, ARG3,ARG4)</v>
      </c>
      <c r="E1100" s="123" t="str">
        <f>IF('表格编辑 '!G1100="","",'表格编辑 '!G1100)</f>
        <v>AI_update_event(RECEIVER, ARG0, ARG1, ARG2, ARG3,ARG4)</v>
      </c>
      <c r="F1100" s="123" t="str">
        <f>IF('表格编辑 '!H1100="","",'表格编辑 '!H1100)</f>
        <v/>
      </c>
      <c r="G1100" s="123" t="str">
        <f>IF('表格编辑 '!I1100="","",'表格编辑 '!I1100)</f>
        <v/>
      </c>
      <c r="H1100" s="123" t="str">
        <f>IF('表格编辑 '!J1100="","",'表格编辑 '!J1100)</f>
        <v>test_deadth_event(RECEIVER, ARG0, ARG1, ARG2, ARG3,ARG4)</v>
      </c>
      <c r="I1100" s="123">
        <f>IF('表格编辑 '!K1100="","",'表格编辑 '!K1100)</f>
        <v>1</v>
      </c>
      <c r="J1100" s="123">
        <f>IF('表格编辑 '!L1100="","",'表格编辑 '!L1100)</f>
        <v>250</v>
      </c>
      <c r="K1100" s="123">
        <f>IF('表格编辑 '!M1100="","",'表格编辑 '!M1100)</f>
        <v>720</v>
      </c>
      <c r="L1100" s="123" t="str">
        <f>IF('表格编辑 '!N1100="","",'表格编辑 '!N1100)</f>
        <v/>
      </c>
      <c r="M1100" s="123" t="str">
        <f>IF('表格编辑 '!O1100="","",'表格编辑 '!O1100)</f>
        <v/>
      </c>
      <c r="N1100" s="123" t="str">
        <f>IF('表格编辑 '!P1100="","",'表格编辑 '!P1100)</f>
        <v/>
      </c>
      <c r="O1100" s="123" t="str">
        <f>IF('表格编辑 '!Q1100="","",'表格编辑 '!Q1100)</f>
        <v/>
      </c>
      <c r="P1100" s="123" t="str">
        <f>IF('表格编辑 '!R1100="","",'表格编辑 '!R1100)</f>
        <v/>
      </c>
      <c r="Q1100" s="123">
        <f>IF('表格编辑 '!S1100="","",'表格编辑 '!S1100)</f>
        <v>320</v>
      </c>
      <c r="R1100" s="123" t="str">
        <f>IF('表格编辑 '!T1100="","",'表格编辑 '!T1100)</f>
        <v/>
      </c>
      <c r="S1100" s="123" t="str">
        <f>IF('表格编辑 '!U1100="","",'表格编辑 '!U1100)</f>
        <v/>
      </c>
      <c r="T1100" s="123" t="str">
        <f>IF('表格编辑 '!V1100="","",'表格编辑 '!V1100)</f>
        <v/>
      </c>
      <c r="U1100" s="123" t="str">
        <f>IF('表格编辑 '!W1100="","",'表格编辑 '!W1100)</f>
        <v/>
      </c>
      <c r="V1100" s="123" t="str">
        <f>IF('表格编辑 '!X1100="","",'表格编辑 '!X1100)</f>
        <v/>
      </c>
      <c r="W1100" s="123" t="str">
        <f>IF('表格编辑 '!Y1100="","",'表格编辑 '!Y1100)</f>
        <v/>
      </c>
      <c r="X1100" s="123" t="str">
        <f>IF('表格编辑 '!Z1100="","",'表格编辑 '!Z1100)</f>
        <v/>
      </c>
      <c r="Y1100" s="123" t="str">
        <f>IF('表格编辑 '!AA1100="","",'表格编辑 '!AA1100)</f>
        <v/>
      </c>
      <c r="Z1100" s="123" t="str">
        <f>IF('表格编辑 '!AB1100="","",'表格编辑 '!AB1100)</f>
        <v/>
      </c>
      <c r="AA1100" s="123" t="str">
        <f>IF('表格编辑 '!AC1100="","",'表格编辑 '!AC1100)</f>
        <v/>
      </c>
      <c r="AB1100" s="123" t="str">
        <f>IF('表格编辑 '!AD1100="","",'表格编辑 '!AD1100)</f>
        <v/>
      </c>
      <c r="AC1100" s="123" t="str">
        <f>IF('表格编辑 '!AE1100="","",'表格编辑 '!AE1100)</f>
        <v/>
      </c>
      <c r="AD1100" s="123">
        <f>IF('表格编辑 '!AF1100="","",'表格编辑 '!AF1100)</f>
        <v>140687</v>
      </c>
    </row>
    <row r="1101" spans="1:30">
      <c r="A1101" s="123">
        <f>IF('表格编辑 '!A1101="","",'表格编辑 '!A1101)</f>
        <v>40688</v>
      </c>
      <c r="B1101" s="123">
        <f>IF('表格编辑 '!B1101="","",'表格编辑 '!B1101)</f>
        <v>50134</v>
      </c>
      <c r="C1101" s="123">
        <f>IF('表格编辑 '!E1101="","",'表格编辑 '!E1101)</f>
        <v>24</v>
      </c>
      <c r="D1101" s="123" t="str">
        <f>IF('表格编辑 '!F1101="","",'表格编辑 '!F1101)</f>
        <v>AI_born_event(RECEIVER, ARG0, ARG1, ARG2, ARG3,ARG4)</v>
      </c>
      <c r="E1101" s="123" t="str">
        <f>IF('表格编辑 '!G1101="","",'表格编辑 '!G1101)</f>
        <v>AI_update_event(RECEIVER, ARG0, ARG1, ARG2, ARG3,ARG4)</v>
      </c>
      <c r="F1101" s="123" t="str">
        <f>IF('表格编辑 '!H1101="","",'表格编辑 '!H1101)</f>
        <v/>
      </c>
      <c r="G1101" s="123" t="str">
        <f>IF('表格编辑 '!I1101="","",'表格编辑 '!I1101)</f>
        <v/>
      </c>
      <c r="H1101" s="123" t="str">
        <f>IF('表格编辑 '!J1101="","",'表格编辑 '!J1101)</f>
        <v>test_deadth_event(RECEIVER, ARG0, ARG1, ARG2, ARG3,ARG4)</v>
      </c>
      <c r="I1101" s="123">
        <f>IF('表格编辑 '!K1101="","",'表格编辑 '!K1101)</f>
        <v>1</v>
      </c>
      <c r="J1101" s="123">
        <f>IF('表格编辑 '!L1101="","",'表格编辑 '!L1101)</f>
        <v>178</v>
      </c>
      <c r="K1101" s="123">
        <f>IF('表格编辑 '!M1101="","",'表格编辑 '!M1101)</f>
        <v>720</v>
      </c>
      <c r="L1101" s="123" t="str">
        <f>IF('表格编辑 '!N1101="","",'表格编辑 '!N1101)</f>
        <v/>
      </c>
      <c r="M1101" s="123" t="str">
        <f>IF('表格编辑 '!O1101="","",'表格编辑 '!O1101)</f>
        <v/>
      </c>
      <c r="N1101" s="123" t="str">
        <f>IF('表格编辑 '!P1101="","",'表格编辑 '!P1101)</f>
        <v/>
      </c>
      <c r="O1101" s="123" t="str">
        <f>IF('表格编辑 '!Q1101="","",'表格编辑 '!Q1101)</f>
        <v/>
      </c>
      <c r="P1101" s="123" t="str">
        <f>IF('表格编辑 '!R1101="","",'表格编辑 '!R1101)</f>
        <v/>
      </c>
      <c r="Q1101" s="123">
        <f>IF('表格编辑 '!S1101="","",'表格编辑 '!S1101)</f>
        <v>320</v>
      </c>
      <c r="R1101" s="123" t="str">
        <f>IF('表格编辑 '!T1101="","",'表格编辑 '!T1101)</f>
        <v/>
      </c>
      <c r="S1101" s="123" t="str">
        <f>IF('表格编辑 '!U1101="","",'表格编辑 '!U1101)</f>
        <v/>
      </c>
      <c r="T1101" s="123" t="str">
        <f>IF('表格编辑 '!V1101="","",'表格编辑 '!V1101)</f>
        <v/>
      </c>
      <c r="U1101" s="123" t="str">
        <f>IF('表格编辑 '!W1101="","",'表格编辑 '!W1101)</f>
        <v/>
      </c>
      <c r="V1101" s="123" t="str">
        <f>IF('表格编辑 '!X1101="","",'表格编辑 '!X1101)</f>
        <v/>
      </c>
      <c r="W1101" s="123" t="str">
        <f>IF('表格编辑 '!Y1101="","",'表格编辑 '!Y1101)</f>
        <v/>
      </c>
      <c r="X1101" s="123" t="str">
        <f>IF('表格编辑 '!Z1101="","",'表格编辑 '!Z1101)</f>
        <v/>
      </c>
      <c r="Y1101" s="123" t="str">
        <f>IF('表格编辑 '!AA1101="","",'表格编辑 '!AA1101)</f>
        <v/>
      </c>
      <c r="Z1101" s="123" t="str">
        <f>IF('表格编辑 '!AB1101="","",'表格编辑 '!AB1101)</f>
        <v/>
      </c>
      <c r="AA1101" s="123" t="str">
        <f>IF('表格编辑 '!AC1101="","",'表格编辑 '!AC1101)</f>
        <v/>
      </c>
      <c r="AB1101" s="123" t="str">
        <f>IF('表格编辑 '!AD1101="","",'表格编辑 '!AD1101)</f>
        <v/>
      </c>
      <c r="AC1101" s="123" t="str">
        <f>IF('表格编辑 '!AE1101="","",'表格编辑 '!AE1101)</f>
        <v/>
      </c>
      <c r="AD1101" s="123">
        <f>IF('表格编辑 '!AF1101="","",'表格编辑 '!AF1101)</f>
        <v>140688</v>
      </c>
    </row>
    <row r="1102" spans="1:30">
      <c r="A1102" s="123">
        <f>IF('表格编辑 '!A1102="","",'表格编辑 '!A1102)</f>
        <v>40689</v>
      </c>
      <c r="B1102" s="123">
        <f>IF('表格编辑 '!B1102="","",'表格编辑 '!B1102)</f>
        <v>50020</v>
      </c>
      <c r="C1102" s="123">
        <f>IF('表格编辑 '!E1102="","",'表格编辑 '!E1102)</f>
        <v>24</v>
      </c>
      <c r="D1102" s="123" t="str">
        <f>IF('表格编辑 '!F1102="","",'表格编辑 '!F1102)</f>
        <v>AI_born_event(RECEIVER, ARG0, ARG1, ARG2, ARG3,ARG4)</v>
      </c>
      <c r="E1102" s="123" t="str">
        <f>IF('表格编辑 '!G1102="","",'表格编辑 '!G1102)</f>
        <v>AI_update_event(RECEIVER, ARG0, ARG1, ARG2, ARG3,ARG4)</v>
      </c>
      <c r="F1102" s="123" t="str">
        <f>IF('表格编辑 '!H1102="","",'表格编辑 '!H1102)</f>
        <v/>
      </c>
      <c r="G1102" s="123" t="str">
        <f>IF('表格编辑 '!I1102="","",'表格编辑 '!I1102)</f>
        <v/>
      </c>
      <c r="H1102" s="123" t="str">
        <f>IF('表格编辑 '!J1102="","",'表格编辑 '!J1102)</f>
        <v>test_deadth_event(RECEIVER, ARG0, ARG1, ARG2, ARG3,ARG4)</v>
      </c>
      <c r="I1102" s="123">
        <f>IF('表格编辑 '!K1102="","",'表格编辑 '!K1102)</f>
        <v>1</v>
      </c>
      <c r="J1102" s="123">
        <f>IF('表格编辑 '!L1102="","",'表格编辑 '!L1102)</f>
        <v>-194</v>
      </c>
      <c r="K1102" s="123">
        <f>IF('表格编辑 '!M1102="","",'表格编辑 '!M1102)</f>
        <v>720</v>
      </c>
      <c r="L1102" s="123" t="str">
        <f>IF('表格编辑 '!N1102="","",'表格编辑 '!N1102)</f>
        <v/>
      </c>
      <c r="M1102" s="123" t="str">
        <f>IF('表格编辑 '!O1102="","",'表格编辑 '!O1102)</f>
        <v/>
      </c>
      <c r="N1102" s="123" t="str">
        <f>IF('表格编辑 '!P1102="","",'表格编辑 '!P1102)</f>
        <v/>
      </c>
      <c r="O1102" s="123" t="str">
        <f>IF('表格编辑 '!Q1102="","",'表格编辑 '!Q1102)</f>
        <v/>
      </c>
      <c r="P1102" s="123" t="str">
        <f>IF('表格编辑 '!R1102="","",'表格编辑 '!R1102)</f>
        <v/>
      </c>
      <c r="Q1102" s="123">
        <f>IF('表格编辑 '!S1102="","",'表格编辑 '!S1102)</f>
        <v>320</v>
      </c>
      <c r="R1102" s="123" t="str">
        <f>IF('表格编辑 '!T1102="","",'表格编辑 '!T1102)</f>
        <v/>
      </c>
      <c r="S1102" s="123" t="str">
        <f>IF('表格编辑 '!U1102="","",'表格编辑 '!U1102)</f>
        <v/>
      </c>
      <c r="T1102" s="123" t="str">
        <f>IF('表格编辑 '!V1102="","",'表格编辑 '!V1102)</f>
        <v/>
      </c>
      <c r="U1102" s="123" t="str">
        <f>IF('表格编辑 '!W1102="","",'表格编辑 '!W1102)</f>
        <v/>
      </c>
      <c r="V1102" s="123" t="str">
        <f>IF('表格编辑 '!X1102="","",'表格编辑 '!X1102)</f>
        <v/>
      </c>
      <c r="W1102" s="123" t="str">
        <f>IF('表格编辑 '!Y1102="","",'表格编辑 '!Y1102)</f>
        <v/>
      </c>
      <c r="X1102" s="123" t="str">
        <f>IF('表格编辑 '!Z1102="","",'表格编辑 '!Z1102)</f>
        <v/>
      </c>
      <c r="Y1102" s="123" t="str">
        <f>IF('表格编辑 '!AA1102="","",'表格编辑 '!AA1102)</f>
        <v/>
      </c>
      <c r="Z1102" s="123" t="str">
        <f>IF('表格编辑 '!AB1102="","",'表格编辑 '!AB1102)</f>
        <v/>
      </c>
      <c r="AA1102" s="123" t="str">
        <f>IF('表格编辑 '!AC1102="","",'表格编辑 '!AC1102)</f>
        <v/>
      </c>
      <c r="AB1102" s="123" t="str">
        <f>IF('表格编辑 '!AD1102="","",'表格编辑 '!AD1102)</f>
        <v/>
      </c>
      <c r="AC1102" s="123" t="str">
        <f>IF('表格编辑 '!AE1102="","",'表格编辑 '!AE1102)</f>
        <v/>
      </c>
      <c r="AD1102" s="123">
        <f>IF('表格编辑 '!AF1102="","",'表格编辑 '!AF1102)</f>
        <v>140689</v>
      </c>
    </row>
    <row r="1103" spans="1:30">
      <c r="A1103" s="123">
        <f>IF('表格编辑 '!A1103="","",'表格编辑 '!A1103)</f>
        <v>40690</v>
      </c>
      <c r="B1103" s="123">
        <f>IF('表格编辑 '!B1103="","",'表格编辑 '!B1103)</f>
        <v>50063</v>
      </c>
      <c r="C1103" s="123">
        <f>IF('表格编辑 '!E1103="","",'表格编辑 '!E1103)</f>
        <v>24</v>
      </c>
      <c r="D1103" s="123" t="str">
        <f>IF('表格编辑 '!F1103="","",'表格编辑 '!F1103)</f>
        <v>AI_born_event(RECEIVER, ARG0, ARG1, ARG2, ARG3,ARG4)</v>
      </c>
      <c r="E1103" s="123" t="str">
        <f>IF('表格编辑 '!G1103="","",'表格编辑 '!G1103)</f>
        <v>AI_update_event(RECEIVER, ARG0, ARG1, ARG2, ARG3,ARG4)</v>
      </c>
      <c r="F1103" s="123" t="str">
        <f>IF('表格编辑 '!H1103="","",'表格编辑 '!H1103)</f>
        <v/>
      </c>
      <c r="G1103" s="123" t="str">
        <f>IF('表格编辑 '!I1103="","",'表格编辑 '!I1103)</f>
        <v/>
      </c>
      <c r="H1103" s="123" t="str">
        <f>IF('表格编辑 '!J1103="","",'表格编辑 '!J1103)</f>
        <v>test_deadth_event(RECEIVER, ARG0, ARG1, ARG2, ARG3,ARG4)</v>
      </c>
      <c r="I1103" s="123">
        <f>IF('表格编辑 '!K1103="","",'表格编辑 '!K1103)</f>
        <v>1</v>
      </c>
      <c r="J1103" s="123">
        <f>IF('表格编辑 '!L1103="","",'表格编辑 '!L1103)</f>
        <v>554</v>
      </c>
      <c r="K1103" s="123">
        <f>IF('表格编辑 '!M1103="","",'表格编辑 '!M1103)</f>
        <v>720</v>
      </c>
      <c r="L1103" s="123" t="str">
        <f>IF('表格编辑 '!N1103="","",'表格编辑 '!N1103)</f>
        <v/>
      </c>
      <c r="M1103" s="123" t="str">
        <f>IF('表格编辑 '!O1103="","",'表格编辑 '!O1103)</f>
        <v/>
      </c>
      <c r="N1103" s="123" t="str">
        <f>IF('表格编辑 '!P1103="","",'表格编辑 '!P1103)</f>
        <v/>
      </c>
      <c r="O1103" s="123" t="str">
        <f>IF('表格编辑 '!Q1103="","",'表格编辑 '!Q1103)</f>
        <v/>
      </c>
      <c r="P1103" s="123" t="str">
        <f>IF('表格编辑 '!R1103="","",'表格编辑 '!R1103)</f>
        <v/>
      </c>
      <c r="Q1103" s="123">
        <f>IF('表格编辑 '!S1103="","",'表格编辑 '!S1103)</f>
        <v>320</v>
      </c>
      <c r="R1103" s="123" t="str">
        <f>IF('表格编辑 '!T1103="","",'表格编辑 '!T1103)</f>
        <v/>
      </c>
      <c r="S1103" s="123" t="str">
        <f>IF('表格编辑 '!U1103="","",'表格编辑 '!U1103)</f>
        <v/>
      </c>
      <c r="T1103" s="123" t="str">
        <f>IF('表格编辑 '!V1103="","",'表格编辑 '!V1103)</f>
        <v/>
      </c>
      <c r="U1103" s="123" t="str">
        <f>IF('表格编辑 '!W1103="","",'表格编辑 '!W1103)</f>
        <v/>
      </c>
      <c r="V1103" s="123" t="str">
        <f>IF('表格编辑 '!X1103="","",'表格编辑 '!X1103)</f>
        <v/>
      </c>
      <c r="W1103" s="123" t="str">
        <f>IF('表格编辑 '!Y1103="","",'表格编辑 '!Y1103)</f>
        <v/>
      </c>
      <c r="X1103" s="123" t="str">
        <f>IF('表格编辑 '!Z1103="","",'表格编辑 '!Z1103)</f>
        <v/>
      </c>
      <c r="Y1103" s="123" t="str">
        <f>IF('表格编辑 '!AA1103="","",'表格编辑 '!AA1103)</f>
        <v/>
      </c>
      <c r="Z1103" s="123" t="str">
        <f>IF('表格编辑 '!AB1103="","",'表格编辑 '!AB1103)</f>
        <v/>
      </c>
      <c r="AA1103" s="123" t="str">
        <f>IF('表格编辑 '!AC1103="","",'表格编辑 '!AC1103)</f>
        <v/>
      </c>
      <c r="AB1103" s="123" t="str">
        <f>IF('表格编辑 '!AD1103="","",'表格编辑 '!AD1103)</f>
        <v/>
      </c>
      <c r="AC1103" s="123" t="str">
        <f>IF('表格编辑 '!AE1103="","",'表格编辑 '!AE1103)</f>
        <v/>
      </c>
      <c r="AD1103" s="123">
        <f>IF('表格编辑 '!AF1103="","",'表格编辑 '!AF1103)</f>
        <v>140690</v>
      </c>
    </row>
    <row r="1104" spans="1:30">
      <c r="A1104" s="123">
        <f>IF('表格编辑 '!A1104="","",'表格编辑 '!A1104)</f>
        <v>40691</v>
      </c>
      <c r="B1104" s="123">
        <f>IF('表格编辑 '!B1104="","",'表格编辑 '!B1104)</f>
        <v>50102</v>
      </c>
      <c r="C1104" s="123">
        <f>IF('表格编辑 '!E1104="","",'表格编辑 '!E1104)</f>
        <v>29</v>
      </c>
      <c r="D1104" s="123" t="str">
        <f>IF('表格编辑 '!F1104="","",'表格编辑 '!F1104)</f>
        <v>AI_born_event(RECEIVER, ARG0, ARG1, ARG2, ARG3,ARG4)</v>
      </c>
      <c r="E1104" s="123" t="str">
        <f>IF('表格编辑 '!G1104="","",'表格编辑 '!G1104)</f>
        <v>AI_update_event(RECEIVER, ARG0, ARG1, ARG2, ARG3,ARG4)</v>
      </c>
      <c r="F1104" s="123" t="str">
        <f>IF('表格编辑 '!H1104="","",'表格编辑 '!H1104)</f>
        <v/>
      </c>
      <c r="G1104" s="123" t="str">
        <f>IF('表格编辑 '!I1104="","",'表格编辑 '!I1104)</f>
        <v/>
      </c>
      <c r="H1104" s="123" t="str">
        <f>IF('表格编辑 '!J1104="","",'表格编辑 '!J1104)</f>
        <v>test_deadth_event(RECEIVER, ARG0, ARG1, ARG2, ARG3,ARG4)</v>
      </c>
      <c r="I1104" s="123">
        <f>IF('表格编辑 '!K1104="","",'表格编辑 '!K1104)</f>
        <v>1</v>
      </c>
      <c r="J1104" s="123">
        <f>IF('表格编辑 '!L1104="","",'表格编辑 '!L1104)</f>
        <v>-148</v>
      </c>
      <c r="K1104" s="123">
        <f>IF('表格编辑 '!M1104="","",'表格编辑 '!M1104)</f>
        <v>870</v>
      </c>
      <c r="L1104" s="123" t="str">
        <f>IF('表格编辑 '!N1104="","",'表格编辑 '!N1104)</f>
        <v/>
      </c>
      <c r="M1104" s="123" t="str">
        <f>IF('表格编辑 '!O1104="","",'表格编辑 '!O1104)</f>
        <v/>
      </c>
      <c r="N1104" s="123" t="str">
        <f>IF('表格编辑 '!P1104="","",'表格编辑 '!P1104)</f>
        <v/>
      </c>
      <c r="O1104" s="123" t="str">
        <f>IF('表格编辑 '!Q1104="","",'表格编辑 '!Q1104)</f>
        <v/>
      </c>
      <c r="P1104" s="123" t="str">
        <f>IF('表格编辑 '!R1104="","",'表格编辑 '!R1104)</f>
        <v/>
      </c>
      <c r="Q1104" s="123">
        <f>IF('表格编辑 '!S1104="","",'表格编辑 '!S1104)</f>
        <v>320</v>
      </c>
      <c r="R1104" s="123" t="str">
        <f>IF('表格编辑 '!T1104="","",'表格编辑 '!T1104)</f>
        <v/>
      </c>
      <c r="S1104" s="123" t="str">
        <f>IF('表格编辑 '!U1104="","",'表格编辑 '!U1104)</f>
        <v/>
      </c>
      <c r="T1104" s="123" t="str">
        <f>IF('表格编辑 '!V1104="","",'表格编辑 '!V1104)</f>
        <v/>
      </c>
      <c r="U1104" s="123" t="str">
        <f>IF('表格编辑 '!W1104="","",'表格编辑 '!W1104)</f>
        <v/>
      </c>
      <c r="V1104" s="123" t="str">
        <f>IF('表格编辑 '!X1104="","",'表格编辑 '!X1104)</f>
        <v/>
      </c>
      <c r="W1104" s="123" t="str">
        <f>IF('表格编辑 '!Y1104="","",'表格编辑 '!Y1104)</f>
        <v/>
      </c>
      <c r="X1104" s="123" t="str">
        <f>IF('表格编辑 '!Z1104="","",'表格编辑 '!Z1104)</f>
        <v/>
      </c>
      <c r="Y1104" s="123" t="str">
        <f>IF('表格编辑 '!AA1104="","",'表格编辑 '!AA1104)</f>
        <v/>
      </c>
      <c r="Z1104" s="123" t="str">
        <f>IF('表格编辑 '!AB1104="","",'表格编辑 '!AB1104)</f>
        <v/>
      </c>
      <c r="AA1104" s="123" t="str">
        <f>IF('表格编辑 '!AC1104="","",'表格编辑 '!AC1104)</f>
        <v/>
      </c>
      <c r="AB1104" s="123" t="str">
        <f>IF('表格编辑 '!AD1104="","",'表格编辑 '!AD1104)</f>
        <v/>
      </c>
      <c r="AC1104" s="123" t="str">
        <f>IF('表格编辑 '!AE1104="","",'表格编辑 '!AE1104)</f>
        <v/>
      </c>
      <c r="AD1104" s="123">
        <f>IF('表格编辑 '!AF1104="","",'表格编辑 '!AF1104)</f>
        <v>140691</v>
      </c>
    </row>
    <row r="1105" spans="1:30">
      <c r="A1105" s="123">
        <f>IF('表格编辑 '!A1105="","",'表格编辑 '!A1105)</f>
        <v>40692</v>
      </c>
      <c r="B1105" s="123">
        <f>IF('表格编辑 '!B1105="","",'表格编辑 '!B1105)</f>
        <v>50089</v>
      </c>
      <c r="C1105" s="123">
        <f>IF('表格编辑 '!E1105="","",'表格编辑 '!E1105)</f>
        <v>29</v>
      </c>
      <c r="D1105" s="123" t="str">
        <f>IF('表格编辑 '!F1105="","",'表格编辑 '!F1105)</f>
        <v>AI_born_event(RECEIVER, ARG0, ARG1, ARG2, ARG3,ARG4)</v>
      </c>
      <c r="E1105" s="123" t="str">
        <f>IF('表格编辑 '!G1105="","",'表格编辑 '!G1105)</f>
        <v>AI_update_event(RECEIVER, ARG0, ARG1, ARG2, ARG3,ARG4)</v>
      </c>
      <c r="F1105" s="123" t="str">
        <f>IF('表格编辑 '!H1105="","",'表格编辑 '!H1105)</f>
        <v/>
      </c>
      <c r="G1105" s="123" t="str">
        <f>IF('表格编辑 '!I1105="","",'表格编辑 '!I1105)</f>
        <v/>
      </c>
      <c r="H1105" s="123" t="str">
        <f>IF('表格编辑 '!J1105="","",'表格编辑 '!J1105)</f>
        <v>test_deadth_event(RECEIVER, ARG0, ARG1, ARG2, ARG3,ARG4)</v>
      </c>
      <c r="I1105" s="123">
        <f>IF('表格编辑 '!K1105="","",'表格编辑 '!K1105)</f>
        <v>1</v>
      </c>
      <c r="J1105" s="123">
        <f>IF('表格编辑 '!L1105="","",'表格编辑 '!L1105)</f>
        <v>246</v>
      </c>
      <c r="K1105" s="123">
        <f>IF('表格编辑 '!M1105="","",'表格编辑 '!M1105)</f>
        <v>870</v>
      </c>
      <c r="L1105" s="123" t="str">
        <f>IF('表格编辑 '!N1105="","",'表格编辑 '!N1105)</f>
        <v/>
      </c>
      <c r="M1105" s="123" t="str">
        <f>IF('表格编辑 '!O1105="","",'表格编辑 '!O1105)</f>
        <v/>
      </c>
      <c r="N1105" s="123" t="str">
        <f>IF('表格编辑 '!P1105="","",'表格编辑 '!P1105)</f>
        <v/>
      </c>
      <c r="O1105" s="123" t="str">
        <f>IF('表格编辑 '!Q1105="","",'表格编辑 '!Q1105)</f>
        <v/>
      </c>
      <c r="P1105" s="123" t="str">
        <f>IF('表格编辑 '!R1105="","",'表格编辑 '!R1105)</f>
        <v/>
      </c>
      <c r="Q1105" s="123">
        <f>IF('表格编辑 '!S1105="","",'表格编辑 '!S1105)</f>
        <v>320</v>
      </c>
      <c r="R1105" s="123" t="str">
        <f>IF('表格编辑 '!T1105="","",'表格编辑 '!T1105)</f>
        <v/>
      </c>
      <c r="S1105" s="123" t="str">
        <f>IF('表格编辑 '!U1105="","",'表格编辑 '!U1105)</f>
        <v/>
      </c>
      <c r="T1105" s="123" t="str">
        <f>IF('表格编辑 '!V1105="","",'表格编辑 '!V1105)</f>
        <v/>
      </c>
      <c r="U1105" s="123" t="str">
        <f>IF('表格编辑 '!W1105="","",'表格编辑 '!W1105)</f>
        <v/>
      </c>
      <c r="V1105" s="123" t="str">
        <f>IF('表格编辑 '!X1105="","",'表格编辑 '!X1105)</f>
        <v/>
      </c>
      <c r="W1105" s="123" t="str">
        <f>IF('表格编辑 '!Y1105="","",'表格编辑 '!Y1105)</f>
        <v/>
      </c>
      <c r="X1105" s="123" t="str">
        <f>IF('表格编辑 '!Z1105="","",'表格编辑 '!Z1105)</f>
        <v/>
      </c>
      <c r="Y1105" s="123" t="str">
        <f>IF('表格编辑 '!AA1105="","",'表格编辑 '!AA1105)</f>
        <v/>
      </c>
      <c r="Z1105" s="123" t="str">
        <f>IF('表格编辑 '!AB1105="","",'表格编辑 '!AB1105)</f>
        <v/>
      </c>
      <c r="AA1105" s="123" t="str">
        <f>IF('表格编辑 '!AC1105="","",'表格编辑 '!AC1105)</f>
        <v/>
      </c>
      <c r="AB1105" s="123" t="str">
        <f>IF('表格编辑 '!AD1105="","",'表格编辑 '!AD1105)</f>
        <v/>
      </c>
      <c r="AC1105" s="123" t="str">
        <f>IF('表格编辑 '!AE1105="","",'表格编辑 '!AE1105)</f>
        <v/>
      </c>
      <c r="AD1105" s="123">
        <f>IF('表格编辑 '!AF1105="","",'表格编辑 '!AF1105)</f>
        <v>140692</v>
      </c>
    </row>
    <row r="1106" spans="1:30">
      <c r="A1106" s="123">
        <f>IF('表格编辑 '!A1106="","",'表格编辑 '!A1106)</f>
        <v>40693</v>
      </c>
      <c r="B1106" s="123">
        <f>IF('表格编辑 '!B1106="","",'表格编辑 '!B1106)</f>
        <v>50060</v>
      </c>
      <c r="C1106" s="123">
        <f>IF('表格编辑 '!E1106="","",'表格编辑 '!E1106)</f>
        <v>29</v>
      </c>
      <c r="D1106" s="123" t="str">
        <f>IF('表格编辑 '!F1106="","",'表格编辑 '!F1106)</f>
        <v>AI_born_event(RECEIVER, ARG0, ARG1, ARG2, ARG3,ARG4)</v>
      </c>
      <c r="E1106" s="123" t="str">
        <f>IF('表格编辑 '!G1106="","",'表格编辑 '!G1106)</f>
        <v>AI_update_event(RECEIVER, ARG0, ARG1, ARG2, ARG3,ARG4)</v>
      </c>
      <c r="F1106" s="123" t="str">
        <f>IF('表格编辑 '!H1106="","",'表格编辑 '!H1106)</f>
        <v/>
      </c>
      <c r="G1106" s="123" t="str">
        <f>IF('表格编辑 '!I1106="","",'表格编辑 '!I1106)</f>
        <v/>
      </c>
      <c r="H1106" s="123" t="str">
        <f>IF('表格编辑 '!J1106="","",'表格编辑 '!J1106)</f>
        <v>test_deadth_event(RECEIVER, ARG0, ARG1, ARG2, ARG3,ARG4)</v>
      </c>
      <c r="I1106" s="123">
        <f>IF('表格编辑 '!K1106="","",'表格编辑 '!K1106)</f>
        <v>1</v>
      </c>
      <c r="J1106" s="123">
        <f>IF('表格编辑 '!L1106="","",'表格编辑 '!L1106)</f>
        <v>-84</v>
      </c>
      <c r="K1106" s="123">
        <f>IF('表格编辑 '!M1106="","",'表格编辑 '!M1106)</f>
        <v>870</v>
      </c>
      <c r="L1106" s="123" t="str">
        <f>IF('表格编辑 '!N1106="","",'表格编辑 '!N1106)</f>
        <v/>
      </c>
      <c r="M1106" s="123" t="str">
        <f>IF('表格编辑 '!O1106="","",'表格编辑 '!O1106)</f>
        <v/>
      </c>
      <c r="N1106" s="123" t="str">
        <f>IF('表格编辑 '!P1106="","",'表格编辑 '!P1106)</f>
        <v/>
      </c>
      <c r="O1106" s="123" t="str">
        <f>IF('表格编辑 '!Q1106="","",'表格编辑 '!Q1106)</f>
        <v/>
      </c>
      <c r="P1106" s="123" t="str">
        <f>IF('表格编辑 '!R1106="","",'表格编辑 '!R1106)</f>
        <v/>
      </c>
      <c r="Q1106" s="123">
        <f>IF('表格编辑 '!S1106="","",'表格编辑 '!S1106)</f>
        <v>320</v>
      </c>
      <c r="R1106" s="123" t="str">
        <f>IF('表格编辑 '!T1106="","",'表格编辑 '!T1106)</f>
        <v/>
      </c>
      <c r="S1106" s="123" t="str">
        <f>IF('表格编辑 '!U1106="","",'表格编辑 '!U1106)</f>
        <v/>
      </c>
      <c r="T1106" s="123" t="str">
        <f>IF('表格编辑 '!V1106="","",'表格编辑 '!V1106)</f>
        <v/>
      </c>
      <c r="U1106" s="123" t="str">
        <f>IF('表格编辑 '!W1106="","",'表格编辑 '!W1106)</f>
        <v/>
      </c>
      <c r="V1106" s="123" t="str">
        <f>IF('表格编辑 '!X1106="","",'表格编辑 '!X1106)</f>
        <v/>
      </c>
      <c r="W1106" s="123" t="str">
        <f>IF('表格编辑 '!Y1106="","",'表格编辑 '!Y1106)</f>
        <v/>
      </c>
      <c r="X1106" s="123" t="str">
        <f>IF('表格编辑 '!Z1106="","",'表格编辑 '!Z1106)</f>
        <v/>
      </c>
      <c r="Y1106" s="123" t="str">
        <f>IF('表格编辑 '!AA1106="","",'表格编辑 '!AA1106)</f>
        <v/>
      </c>
      <c r="Z1106" s="123" t="str">
        <f>IF('表格编辑 '!AB1106="","",'表格编辑 '!AB1106)</f>
        <v/>
      </c>
      <c r="AA1106" s="123" t="str">
        <f>IF('表格编辑 '!AC1106="","",'表格编辑 '!AC1106)</f>
        <v/>
      </c>
      <c r="AB1106" s="123" t="str">
        <f>IF('表格编辑 '!AD1106="","",'表格编辑 '!AD1106)</f>
        <v/>
      </c>
      <c r="AC1106" s="123" t="str">
        <f>IF('表格编辑 '!AE1106="","",'表格编辑 '!AE1106)</f>
        <v/>
      </c>
      <c r="AD1106" s="123">
        <f>IF('表格编辑 '!AF1106="","",'表格编辑 '!AF1106)</f>
        <v>140693</v>
      </c>
    </row>
    <row r="1107" spans="1:30">
      <c r="A1107" s="123">
        <f>IF('表格编辑 '!A1107="","",'表格编辑 '!A1107)</f>
        <v>40694</v>
      </c>
      <c r="B1107" s="123">
        <f>IF('表格编辑 '!B1107="","",'表格编辑 '!B1107)</f>
        <v>50102</v>
      </c>
      <c r="C1107" s="123">
        <f>IF('表格编辑 '!E1107="","",'表格编辑 '!E1107)</f>
        <v>29</v>
      </c>
      <c r="D1107" s="123" t="str">
        <f>IF('表格编辑 '!F1107="","",'表格编辑 '!F1107)</f>
        <v>AI_born_event(RECEIVER, ARG0, ARG1, ARG2, ARG3,ARG4)</v>
      </c>
      <c r="E1107" s="123" t="str">
        <f>IF('表格编辑 '!G1107="","",'表格编辑 '!G1107)</f>
        <v>AI_update_event(RECEIVER, ARG0, ARG1, ARG2, ARG3,ARG4)</v>
      </c>
      <c r="F1107" s="123" t="str">
        <f>IF('表格编辑 '!H1107="","",'表格编辑 '!H1107)</f>
        <v/>
      </c>
      <c r="G1107" s="123" t="str">
        <f>IF('表格编辑 '!I1107="","",'表格编辑 '!I1107)</f>
        <v/>
      </c>
      <c r="H1107" s="123" t="str">
        <f>IF('表格编辑 '!J1107="","",'表格编辑 '!J1107)</f>
        <v>test_deadth_event(RECEIVER, ARG0, ARG1, ARG2, ARG3,ARG4)</v>
      </c>
      <c r="I1107" s="123">
        <f>IF('表格编辑 '!K1107="","",'表格编辑 '!K1107)</f>
        <v>1</v>
      </c>
      <c r="J1107" s="123">
        <f>IF('表格编辑 '!L1107="","",'表格编辑 '!L1107)</f>
        <v>-148</v>
      </c>
      <c r="K1107" s="123">
        <f>IF('表格编辑 '!M1107="","",'表格编辑 '!M1107)</f>
        <v>870</v>
      </c>
      <c r="L1107" s="123" t="str">
        <f>IF('表格编辑 '!N1107="","",'表格编辑 '!N1107)</f>
        <v/>
      </c>
      <c r="M1107" s="123" t="str">
        <f>IF('表格编辑 '!O1107="","",'表格编辑 '!O1107)</f>
        <v/>
      </c>
      <c r="N1107" s="123" t="str">
        <f>IF('表格编辑 '!P1107="","",'表格编辑 '!P1107)</f>
        <v/>
      </c>
      <c r="O1107" s="123" t="str">
        <f>IF('表格编辑 '!Q1107="","",'表格编辑 '!Q1107)</f>
        <v/>
      </c>
      <c r="P1107" s="123" t="str">
        <f>IF('表格编辑 '!R1107="","",'表格编辑 '!R1107)</f>
        <v/>
      </c>
      <c r="Q1107" s="123">
        <f>IF('表格编辑 '!S1107="","",'表格编辑 '!S1107)</f>
        <v>320</v>
      </c>
      <c r="R1107" s="123" t="str">
        <f>IF('表格编辑 '!T1107="","",'表格编辑 '!T1107)</f>
        <v/>
      </c>
      <c r="S1107" s="123" t="str">
        <f>IF('表格编辑 '!U1107="","",'表格编辑 '!U1107)</f>
        <v/>
      </c>
      <c r="T1107" s="123" t="str">
        <f>IF('表格编辑 '!V1107="","",'表格编辑 '!V1107)</f>
        <v/>
      </c>
      <c r="U1107" s="123" t="str">
        <f>IF('表格编辑 '!W1107="","",'表格编辑 '!W1107)</f>
        <v/>
      </c>
      <c r="V1107" s="123" t="str">
        <f>IF('表格编辑 '!X1107="","",'表格编辑 '!X1107)</f>
        <v/>
      </c>
      <c r="W1107" s="123" t="str">
        <f>IF('表格编辑 '!Y1107="","",'表格编辑 '!Y1107)</f>
        <v/>
      </c>
      <c r="X1107" s="123" t="str">
        <f>IF('表格编辑 '!Z1107="","",'表格编辑 '!Z1107)</f>
        <v/>
      </c>
      <c r="Y1107" s="123" t="str">
        <f>IF('表格编辑 '!AA1107="","",'表格编辑 '!AA1107)</f>
        <v/>
      </c>
      <c r="Z1107" s="123" t="str">
        <f>IF('表格编辑 '!AB1107="","",'表格编辑 '!AB1107)</f>
        <v/>
      </c>
      <c r="AA1107" s="123" t="str">
        <f>IF('表格编辑 '!AC1107="","",'表格编辑 '!AC1107)</f>
        <v/>
      </c>
      <c r="AB1107" s="123" t="str">
        <f>IF('表格编辑 '!AD1107="","",'表格编辑 '!AD1107)</f>
        <v/>
      </c>
      <c r="AC1107" s="123" t="str">
        <f>IF('表格编辑 '!AE1107="","",'表格编辑 '!AE1107)</f>
        <v/>
      </c>
      <c r="AD1107" s="123">
        <f>IF('表格编辑 '!AF1107="","",'表格编辑 '!AF1107)</f>
        <v>140694</v>
      </c>
    </row>
    <row r="1108" spans="1:30">
      <c r="A1108" s="123">
        <f>IF('表格编辑 '!A1108="","",'表格编辑 '!A1108)</f>
        <v>40695</v>
      </c>
      <c r="B1108" s="123">
        <f>IF('表格编辑 '!B1108="","",'表格编辑 '!B1108)</f>
        <v>50043</v>
      </c>
      <c r="C1108" s="123">
        <f>IF('表格编辑 '!E1108="","",'表格编辑 '!E1108)</f>
        <v>29</v>
      </c>
      <c r="D1108" s="123" t="str">
        <f>IF('表格编辑 '!F1108="","",'表格编辑 '!F1108)</f>
        <v>AI_born_event(RECEIVER, ARG0, ARG1, ARG2, ARG3,ARG4)</v>
      </c>
      <c r="E1108" s="123" t="str">
        <f>IF('表格编辑 '!G1108="","",'表格编辑 '!G1108)</f>
        <v>AI_update_event(RECEIVER, ARG0, ARG1, ARG2, ARG3,ARG4)</v>
      </c>
      <c r="F1108" s="123" t="str">
        <f>IF('表格编辑 '!H1108="","",'表格编辑 '!H1108)</f>
        <v/>
      </c>
      <c r="G1108" s="123" t="str">
        <f>IF('表格编辑 '!I1108="","",'表格编辑 '!I1108)</f>
        <v/>
      </c>
      <c r="H1108" s="123" t="str">
        <f>IF('表格编辑 '!J1108="","",'表格编辑 '!J1108)</f>
        <v>test_deadth_event(RECEIVER, ARG0, ARG1, ARG2, ARG3,ARG4)</v>
      </c>
      <c r="I1108" s="123">
        <f>IF('表格编辑 '!K1108="","",'表格编辑 '!K1108)</f>
        <v>1</v>
      </c>
      <c r="J1108" s="123">
        <f>IF('表格编辑 '!L1108="","",'表格编辑 '!L1108)</f>
        <v>356</v>
      </c>
      <c r="K1108" s="123">
        <f>IF('表格编辑 '!M1108="","",'表格编辑 '!M1108)</f>
        <v>870</v>
      </c>
      <c r="L1108" s="123" t="str">
        <f>IF('表格编辑 '!N1108="","",'表格编辑 '!N1108)</f>
        <v/>
      </c>
      <c r="M1108" s="123" t="str">
        <f>IF('表格编辑 '!O1108="","",'表格编辑 '!O1108)</f>
        <v/>
      </c>
      <c r="N1108" s="123" t="str">
        <f>IF('表格编辑 '!P1108="","",'表格编辑 '!P1108)</f>
        <v/>
      </c>
      <c r="O1108" s="123" t="str">
        <f>IF('表格编辑 '!Q1108="","",'表格编辑 '!Q1108)</f>
        <v/>
      </c>
      <c r="P1108" s="123" t="str">
        <f>IF('表格编辑 '!R1108="","",'表格编辑 '!R1108)</f>
        <v/>
      </c>
      <c r="Q1108" s="123">
        <f>IF('表格编辑 '!S1108="","",'表格编辑 '!S1108)</f>
        <v>320</v>
      </c>
      <c r="R1108" s="123" t="str">
        <f>IF('表格编辑 '!T1108="","",'表格编辑 '!T1108)</f>
        <v/>
      </c>
      <c r="S1108" s="123" t="str">
        <f>IF('表格编辑 '!U1108="","",'表格编辑 '!U1108)</f>
        <v/>
      </c>
      <c r="T1108" s="123" t="str">
        <f>IF('表格编辑 '!V1108="","",'表格编辑 '!V1108)</f>
        <v/>
      </c>
      <c r="U1108" s="123" t="str">
        <f>IF('表格编辑 '!W1108="","",'表格编辑 '!W1108)</f>
        <v/>
      </c>
      <c r="V1108" s="123" t="str">
        <f>IF('表格编辑 '!X1108="","",'表格编辑 '!X1108)</f>
        <v/>
      </c>
      <c r="W1108" s="123" t="str">
        <f>IF('表格编辑 '!Y1108="","",'表格编辑 '!Y1108)</f>
        <v/>
      </c>
      <c r="X1108" s="123" t="str">
        <f>IF('表格编辑 '!Z1108="","",'表格编辑 '!Z1108)</f>
        <v/>
      </c>
      <c r="Y1108" s="123" t="str">
        <f>IF('表格编辑 '!AA1108="","",'表格编辑 '!AA1108)</f>
        <v/>
      </c>
      <c r="Z1108" s="123" t="str">
        <f>IF('表格编辑 '!AB1108="","",'表格编辑 '!AB1108)</f>
        <v/>
      </c>
      <c r="AA1108" s="123" t="str">
        <f>IF('表格编辑 '!AC1108="","",'表格编辑 '!AC1108)</f>
        <v/>
      </c>
      <c r="AB1108" s="123" t="str">
        <f>IF('表格编辑 '!AD1108="","",'表格编辑 '!AD1108)</f>
        <v/>
      </c>
      <c r="AC1108" s="123" t="str">
        <f>IF('表格编辑 '!AE1108="","",'表格编辑 '!AE1108)</f>
        <v/>
      </c>
      <c r="AD1108" s="123">
        <f>IF('表格编辑 '!AF1108="","",'表格编辑 '!AF1108)</f>
        <v>140695</v>
      </c>
    </row>
    <row r="1109" spans="1:30">
      <c r="A1109" s="123">
        <f>IF('表格编辑 '!A1109="","",'表格编辑 '!A1109)</f>
        <v>40696</v>
      </c>
      <c r="B1109" s="123">
        <f>IF('表格编辑 '!B1109="","",'表格编辑 '!B1109)</f>
        <v>50154</v>
      </c>
      <c r="C1109" s="123">
        <f>IF('表格编辑 '!E1109="","",'表格编辑 '!E1109)</f>
        <v>29</v>
      </c>
      <c r="D1109" s="123" t="str">
        <f>IF('表格编辑 '!F1109="","",'表格编辑 '!F1109)</f>
        <v>AI_born_event(RECEIVER, ARG0, ARG1, ARG2, ARG3,ARG4)</v>
      </c>
      <c r="E1109" s="123" t="str">
        <f>IF('表格编辑 '!G1109="","",'表格编辑 '!G1109)</f>
        <v>AI_update_event(RECEIVER, ARG0, ARG1, ARG2, ARG3,ARG4)</v>
      </c>
      <c r="F1109" s="123" t="str">
        <f>IF('表格编辑 '!H1109="","",'表格编辑 '!H1109)</f>
        <v/>
      </c>
      <c r="G1109" s="123" t="str">
        <f>IF('表格编辑 '!I1109="","",'表格编辑 '!I1109)</f>
        <v/>
      </c>
      <c r="H1109" s="123" t="str">
        <f>IF('表格编辑 '!J1109="","",'表格编辑 '!J1109)</f>
        <v>test_deadth_event(RECEIVER, ARG0, ARG1, ARG2, ARG3,ARG4)</v>
      </c>
      <c r="I1109" s="123">
        <f>IF('表格编辑 '!K1109="","",'表格编辑 '!K1109)</f>
        <v>1</v>
      </c>
      <c r="J1109" s="123">
        <f>IF('表格编辑 '!L1109="","",'表格编辑 '!L1109)</f>
        <v>248</v>
      </c>
      <c r="K1109" s="123">
        <f>IF('表格编辑 '!M1109="","",'表格编辑 '!M1109)</f>
        <v>870</v>
      </c>
      <c r="L1109" s="123" t="str">
        <f>IF('表格编辑 '!N1109="","",'表格编辑 '!N1109)</f>
        <v/>
      </c>
      <c r="M1109" s="123" t="str">
        <f>IF('表格编辑 '!O1109="","",'表格编辑 '!O1109)</f>
        <v/>
      </c>
      <c r="N1109" s="123" t="str">
        <f>IF('表格编辑 '!P1109="","",'表格编辑 '!P1109)</f>
        <v/>
      </c>
      <c r="O1109" s="123" t="str">
        <f>IF('表格编辑 '!Q1109="","",'表格编辑 '!Q1109)</f>
        <v/>
      </c>
      <c r="P1109" s="123" t="str">
        <f>IF('表格编辑 '!R1109="","",'表格编辑 '!R1109)</f>
        <v/>
      </c>
      <c r="Q1109" s="123">
        <f>IF('表格编辑 '!S1109="","",'表格编辑 '!S1109)</f>
        <v>320</v>
      </c>
      <c r="R1109" s="123" t="str">
        <f>IF('表格编辑 '!T1109="","",'表格编辑 '!T1109)</f>
        <v/>
      </c>
      <c r="S1109" s="123" t="str">
        <f>IF('表格编辑 '!U1109="","",'表格编辑 '!U1109)</f>
        <v/>
      </c>
      <c r="T1109" s="123" t="str">
        <f>IF('表格编辑 '!V1109="","",'表格编辑 '!V1109)</f>
        <v/>
      </c>
      <c r="U1109" s="123" t="str">
        <f>IF('表格编辑 '!W1109="","",'表格编辑 '!W1109)</f>
        <v/>
      </c>
      <c r="V1109" s="123" t="str">
        <f>IF('表格编辑 '!X1109="","",'表格编辑 '!X1109)</f>
        <v/>
      </c>
      <c r="W1109" s="123" t="str">
        <f>IF('表格编辑 '!Y1109="","",'表格编辑 '!Y1109)</f>
        <v/>
      </c>
      <c r="X1109" s="123" t="str">
        <f>IF('表格编辑 '!Z1109="","",'表格编辑 '!Z1109)</f>
        <v/>
      </c>
      <c r="Y1109" s="123" t="str">
        <f>IF('表格编辑 '!AA1109="","",'表格编辑 '!AA1109)</f>
        <v/>
      </c>
      <c r="Z1109" s="123" t="str">
        <f>IF('表格编辑 '!AB1109="","",'表格编辑 '!AB1109)</f>
        <v/>
      </c>
      <c r="AA1109" s="123" t="str">
        <f>IF('表格编辑 '!AC1109="","",'表格编辑 '!AC1109)</f>
        <v/>
      </c>
      <c r="AB1109" s="123" t="str">
        <f>IF('表格编辑 '!AD1109="","",'表格编辑 '!AD1109)</f>
        <v/>
      </c>
      <c r="AC1109" s="123" t="str">
        <f>IF('表格编辑 '!AE1109="","",'表格编辑 '!AE1109)</f>
        <v/>
      </c>
      <c r="AD1109" s="123">
        <f>IF('表格编辑 '!AF1109="","",'表格编辑 '!AF1109)</f>
        <v>140696</v>
      </c>
    </row>
    <row r="1110" spans="1:30">
      <c r="A1110" s="123">
        <f>IF('表格编辑 '!A1110="","",'表格编辑 '!A1110)</f>
        <v>40697</v>
      </c>
      <c r="B1110" s="123">
        <f>IF('表格编辑 '!B1110="","",'表格编辑 '!B1110)</f>
        <v>50052</v>
      </c>
      <c r="C1110" s="123">
        <f>IF('表格编辑 '!E1110="","",'表格编辑 '!E1110)</f>
        <v>29</v>
      </c>
      <c r="D1110" s="123" t="str">
        <f>IF('表格编辑 '!F1110="","",'表格编辑 '!F1110)</f>
        <v>AI_born_event(RECEIVER, ARG0, ARG1, ARG2, ARG3,ARG4)</v>
      </c>
      <c r="E1110" s="123" t="str">
        <f>IF('表格编辑 '!G1110="","",'表格编辑 '!G1110)</f>
        <v>AI_update_event(RECEIVER, ARG0, ARG1, ARG2, ARG3,ARG4)</v>
      </c>
      <c r="F1110" s="123" t="str">
        <f>IF('表格编辑 '!H1110="","",'表格编辑 '!H1110)</f>
        <v/>
      </c>
      <c r="G1110" s="123" t="str">
        <f>IF('表格编辑 '!I1110="","",'表格编辑 '!I1110)</f>
        <v/>
      </c>
      <c r="H1110" s="123" t="str">
        <f>IF('表格编辑 '!J1110="","",'表格编辑 '!J1110)</f>
        <v>test_deadth_event(RECEIVER, ARG0, ARG1, ARG2, ARG3,ARG4)</v>
      </c>
      <c r="I1110" s="123">
        <f>IF('表格编辑 '!K1110="","",'表格编辑 '!K1110)</f>
        <v>1</v>
      </c>
      <c r="J1110" s="123">
        <f>IF('表格编辑 '!L1110="","",'表格编辑 '!L1110)</f>
        <v>340</v>
      </c>
      <c r="K1110" s="123">
        <f>IF('表格编辑 '!M1110="","",'表格编辑 '!M1110)</f>
        <v>870</v>
      </c>
      <c r="L1110" s="123" t="str">
        <f>IF('表格编辑 '!N1110="","",'表格编辑 '!N1110)</f>
        <v/>
      </c>
      <c r="M1110" s="123" t="str">
        <f>IF('表格编辑 '!O1110="","",'表格编辑 '!O1110)</f>
        <v/>
      </c>
      <c r="N1110" s="123" t="str">
        <f>IF('表格编辑 '!P1110="","",'表格编辑 '!P1110)</f>
        <v/>
      </c>
      <c r="O1110" s="123" t="str">
        <f>IF('表格编辑 '!Q1110="","",'表格编辑 '!Q1110)</f>
        <v/>
      </c>
      <c r="P1110" s="123" t="str">
        <f>IF('表格编辑 '!R1110="","",'表格编辑 '!R1110)</f>
        <v/>
      </c>
      <c r="Q1110" s="123">
        <f>IF('表格编辑 '!S1110="","",'表格编辑 '!S1110)</f>
        <v>320</v>
      </c>
      <c r="R1110" s="123" t="str">
        <f>IF('表格编辑 '!T1110="","",'表格编辑 '!T1110)</f>
        <v/>
      </c>
      <c r="S1110" s="123" t="str">
        <f>IF('表格编辑 '!U1110="","",'表格编辑 '!U1110)</f>
        <v/>
      </c>
      <c r="T1110" s="123" t="str">
        <f>IF('表格编辑 '!V1110="","",'表格编辑 '!V1110)</f>
        <v/>
      </c>
      <c r="U1110" s="123" t="str">
        <f>IF('表格编辑 '!W1110="","",'表格编辑 '!W1110)</f>
        <v/>
      </c>
      <c r="V1110" s="123" t="str">
        <f>IF('表格编辑 '!X1110="","",'表格编辑 '!X1110)</f>
        <v/>
      </c>
      <c r="W1110" s="123" t="str">
        <f>IF('表格编辑 '!Y1110="","",'表格编辑 '!Y1110)</f>
        <v/>
      </c>
      <c r="X1110" s="123" t="str">
        <f>IF('表格编辑 '!Z1110="","",'表格编辑 '!Z1110)</f>
        <v/>
      </c>
      <c r="Y1110" s="123" t="str">
        <f>IF('表格编辑 '!AA1110="","",'表格编辑 '!AA1110)</f>
        <v/>
      </c>
      <c r="Z1110" s="123" t="str">
        <f>IF('表格编辑 '!AB1110="","",'表格编辑 '!AB1110)</f>
        <v/>
      </c>
      <c r="AA1110" s="123" t="str">
        <f>IF('表格编辑 '!AC1110="","",'表格编辑 '!AC1110)</f>
        <v/>
      </c>
      <c r="AB1110" s="123" t="str">
        <f>IF('表格编辑 '!AD1110="","",'表格编辑 '!AD1110)</f>
        <v/>
      </c>
      <c r="AC1110" s="123" t="str">
        <f>IF('表格编辑 '!AE1110="","",'表格编辑 '!AE1110)</f>
        <v/>
      </c>
      <c r="AD1110" s="123">
        <f>IF('表格编辑 '!AF1110="","",'表格编辑 '!AF1110)</f>
        <v>140697</v>
      </c>
    </row>
    <row r="1111" spans="1:30">
      <c r="A1111" s="123">
        <f>IF('表格编辑 '!A1111="","",'表格编辑 '!A1111)</f>
        <v>40698</v>
      </c>
      <c r="B1111" s="123">
        <f>IF('表格编辑 '!B1111="","",'表格编辑 '!B1111)</f>
        <v>50141</v>
      </c>
      <c r="C1111" s="123">
        <f>IF('表格编辑 '!E1111="","",'表格编辑 '!E1111)</f>
        <v>29</v>
      </c>
      <c r="D1111" s="123" t="str">
        <f>IF('表格编辑 '!F1111="","",'表格编辑 '!F1111)</f>
        <v>AI_born_event(RECEIVER, ARG0, ARG1, ARG2, ARG3,ARG4)</v>
      </c>
      <c r="E1111" s="123" t="str">
        <f>IF('表格编辑 '!G1111="","",'表格编辑 '!G1111)</f>
        <v>AI_update_event(RECEIVER, ARG0, ARG1, ARG2, ARG3,ARG4)</v>
      </c>
      <c r="F1111" s="123" t="str">
        <f>IF('表格编辑 '!H1111="","",'表格编辑 '!H1111)</f>
        <v/>
      </c>
      <c r="G1111" s="123" t="str">
        <f>IF('表格编辑 '!I1111="","",'表格编辑 '!I1111)</f>
        <v/>
      </c>
      <c r="H1111" s="123" t="str">
        <f>IF('表格编辑 '!J1111="","",'表格编辑 '!J1111)</f>
        <v>test_deadth_event(RECEIVER, ARG0, ARG1, ARG2, ARG3,ARG4)</v>
      </c>
      <c r="I1111" s="123">
        <f>IF('表格编辑 '!K1111="","",'表格编辑 '!K1111)</f>
        <v>1</v>
      </c>
      <c r="J1111" s="123">
        <f>IF('表格编辑 '!L1111="","",'表格编辑 '!L1111)</f>
        <v>-432</v>
      </c>
      <c r="K1111" s="123">
        <f>IF('表格编辑 '!M1111="","",'表格编辑 '!M1111)</f>
        <v>870</v>
      </c>
      <c r="L1111" s="123" t="str">
        <f>IF('表格编辑 '!N1111="","",'表格编辑 '!N1111)</f>
        <v/>
      </c>
      <c r="M1111" s="123" t="str">
        <f>IF('表格编辑 '!O1111="","",'表格编辑 '!O1111)</f>
        <v/>
      </c>
      <c r="N1111" s="123" t="str">
        <f>IF('表格编辑 '!P1111="","",'表格编辑 '!P1111)</f>
        <v/>
      </c>
      <c r="O1111" s="123" t="str">
        <f>IF('表格编辑 '!Q1111="","",'表格编辑 '!Q1111)</f>
        <v/>
      </c>
      <c r="P1111" s="123" t="str">
        <f>IF('表格编辑 '!R1111="","",'表格编辑 '!R1111)</f>
        <v/>
      </c>
      <c r="Q1111" s="123">
        <f>IF('表格编辑 '!S1111="","",'表格编辑 '!S1111)</f>
        <v>320</v>
      </c>
      <c r="R1111" s="123" t="str">
        <f>IF('表格编辑 '!T1111="","",'表格编辑 '!T1111)</f>
        <v/>
      </c>
      <c r="S1111" s="123" t="str">
        <f>IF('表格编辑 '!U1111="","",'表格编辑 '!U1111)</f>
        <v/>
      </c>
      <c r="T1111" s="123" t="str">
        <f>IF('表格编辑 '!V1111="","",'表格编辑 '!V1111)</f>
        <v/>
      </c>
      <c r="U1111" s="123" t="str">
        <f>IF('表格编辑 '!W1111="","",'表格编辑 '!W1111)</f>
        <v/>
      </c>
      <c r="V1111" s="123" t="str">
        <f>IF('表格编辑 '!X1111="","",'表格编辑 '!X1111)</f>
        <v/>
      </c>
      <c r="W1111" s="123" t="str">
        <f>IF('表格编辑 '!Y1111="","",'表格编辑 '!Y1111)</f>
        <v/>
      </c>
      <c r="X1111" s="123" t="str">
        <f>IF('表格编辑 '!Z1111="","",'表格编辑 '!Z1111)</f>
        <v/>
      </c>
      <c r="Y1111" s="123" t="str">
        <f>IF('表格编辑 '!AA1111="","",'表格编辑 '!AA1111)</f>
        <v/>
      </c>
      <c r="Z1111" s="123" t="str">
        <f>IF('表格编辑 '!AB1111="","",'表格编辑 '!AB1111)</f>
        <v/>
      </c>
      <c r="AA1111" s="123" t="str">
        <f>IF('表格编辑 '!AC1111="","",'表格编辑 '!AC1111)</f>
        <v/>
      </c>
      <c r="AB1111" s="123" t="str">
        <f>IF('表格编辑 '!AD1111="","",'表格编辑 '!AD1111)</f>
        <v/>
      </c>
      <c r="AC1111" s="123" t="str">
        <f>IF('表格编辑 '!AE1111="","",'表格编辑 '!AE1111)</f>
        <v/>
      </c>
      <c r="AD1111" s="123">
        <f>IF('表格编辑 '!AF1111="","",'表格编辑 '!AF1111)</f>
        <v>140698</v>
      </c>
    </row>
    <row r="1112" spans="1:30">
      <c r="A1112" s="123">
        <f>IF('表格编辑 '!A1112="","",'表格编辑 '!A1112)</f>
        <v>40699</v>
      </c>
      <c r="B1112" s="123">
        <f>IF('表格编辑 '!B1112="","",'表格编辑 '!B1112)</f>
        <v>50073</v>
      </c>
      <c r="C1112" s="123">
        <f>IF('表格编辑 '!E1112="","",'表格编辑 '!E1112)</f>
        <v>29</v>
      </c>
      <c r="D1112" s="123" t="str">
        <f>IF('表格编辑 '!F1112="","",'表格编辑 '!F1112)</f>
        <v>AI_born_event(RECEIVER, ARG0, ARG1, ARG2, ARG3,ARG4)</v>
      </c>
      <c r="E1112" s="123" t="str">
        <f>IF('表格编辑 '!G1112="","",'表格编辑 '!G1112)</f>
        <v>AI_update_event(RECEIVER, ARG0, ARG1, ARG2, ARG3,ARG4)</v>
      </c>
      <c r="F1112" s="123" t="str">
        <f>IF('表格编辑 '!H1112="","",'表格编辑 '!H1112)</f>
        <v/>
      </c>
      <c r="G1112" s="123" t="str">
        <f>IF('表格编辑 '!I1112="","",'表格编辑 '!I1112)</f>
        <v/>
      </c>
      <c r="H1112" s="123" t="str">
        <f>IF('表格编辑 '!J1112="","",'表格编辑 '!J1112)</f>
        <v>test_deadth_event(RECEIVER, ARG0, ARG1, ARG2, ARG3,ARG4)</v>
      </c>
      <c r="I1112" s="123">
        <f>IF('表格编辑 '!K1112="","",'表格编辑 '!K1112)</f>
        <v>1</v>
      </c>
      <c r="J1112" s="123">
        <f>IF('表格编辑 '!L1112="","",'表格编辑 '!L1112)</f>
        <v>336</v>
      </c>
      <c r="K1112" s="123">
        <f>IF('表格编辑 '!M1112="","",'表格编辑 '!M1112)</f>
        <v>870</v>
      </c>
      <c r="L1112" s="123" t="str">
        <f>IF('表格编辑 '!N1112="","",'表格编辑 '!N1112)</f>
        <v/>
      </c>
      <c r="M1112" s="123" t="str">
        <f>IF('表格编辑 '!O1112="","",'表格编辑 '!O1112)</f>
        <v/>
      </c>
      <c r="N1112" s="123" t="str">
        <f>IF('表格编辑 '!P1112="","",'表格编辑 '!P1112)</f>
        <v/>
      </c>
      <c r="O1112" s="123" t="str">
        <f>IF('表格编辑 '!Q1112="","",'表格编辑 '!Q1112)</f>
        <v/>
      </c>
      <c r="P1112" s="123" t="str">
        <f>IF('表格编辑 '!R1112="","",'表格编辑 '!R1112)</f>
        <v/>
      </c>
      <c r="Q1112" s="123">
        <f>IF('表格编辑 '!S1112="","",'表格编辑 '!S1112)</f>
        <v>320</v>
      </c>
      <c r="R1112" s="123" t="str">
        <f>IF('表格编辑 '!T1112="","",'表格编辑 '!T1112)</f>
        <v/>
      </c>
      <c r="S1112" s="123" t="str">
        <f>IF('表格编辑 '!U1112="","",'表格编辑 '!U1112)</f>
        <v/>
      </c>
      <c r="T1112" s="123" t="str">
        <f>IF('表格编辑 '!V1112="","",'表格编辑 '!V1112)</f>
        <v/>
      </c>
      <c r="U1112" s="123" t="str">
        <f>IF('表格编辑 '!W1112="","",'表格编辑 '!W1112)</f>
        <v/>
      </c>
      <c r="V1112" s="123" t="str">
        <f>IF('表格编辑 '!X1112="","",'表格编辑 '!X1112)</f>
        <v/>
      </c>
      <c r="W1112" s="123" t="str">
        <f>IF('表格编辑 '!Y1112="","",'表格编辑 '!Y1112)</f>
        <v/>
      </c>
      <c r="X1112" s="123" t="str">
        <f>IF('表格编辑 '!Z1112="","",'表格编辑 '!Z1112)</f>
        <v/>
      </c>
      <c r="Y1112" s="123" t="str">
        <f>IF('表格编辑 '!AA1112="","",'表格编辑 '!AA1112)</f>
        <v/>
      </c>
      <c r="Z1112" s="123" t="str">
        <f>IF('表格编辑 '!AB1112="","",'表格编辑 '!AB1112)</f>
        <v/>
      </c>
      <c r="AA1112" s="123" t="str">
        <f>IF('表格编辑 '!AC1112="","",'表格编辑 '!AC1112)</f>
        <v/>
      </c>
      <c r="AB1112" s="123" t="str">
        <f>IF('表格编辑 '!AD1112="","",'表格编辑 '!AD1112)</f>
        <v/>
      </c>
      <c r="AC1112" s="123" t="str">
        <f>IF('表格编辑 '!AE1112="","",'表格编辑 '!AE1112)</f>
        <v/>
      </c>
      <c r="AD1112" s="123">
        <f>IF('表格编辑 '!AF1112="","",'表格编辑 '!AF1112)</f>
        <v>140699</v>
      </c>
    </row>
    <row r="1113" spans="1:30">
      <c r="A1113" s="123">
        <f>IF('表格编辑 '!A1113="","",'表格编辑 '!A1113)</f>
        <v>40700</v>
      </c>
      <c r="B1113" s="123">
        <f>IF('表格编辑 '!B1113="","",'表格编辑 '!B1113)</f>
        <v>50085</v>
      </c>
      <c r="C1113" s="123">
        <f>IF('表格编辑 '!E1113="","",'表格编辑 '!E1113)</f>
        <v>29</v>
      </c>
      <c r="D1113" s="123" t="str">
        <f>IF('表格编辑 '!F1113="","",'表格编辑 '!F1113)</f>
        <v>AI_born_event(RECEIVER, ARG0, ARG1, ARG2, ARG3,ARG4)</v>
      </c>
      <c r="E1113" s="123" t="str">
        <f>IF('表格编辑 '!G1113="","",'表格编辑 '!G1113)</f>
        <v>AI_update_event(RECEIVER, ARG0, ARG1, ARG2, ARG3,ARG4)</v>
      </c>
      <c r="F1113" s="123" t="str">
        <f>IF('表格编辑 '!H1113="","",'表格编辑 '!H1113)</f>
        <v/>
      </c>
      <c r="G1113" s="123" t="str">
        <f>IF('表格编辑 '!I1113="","",'表格编辑 '!I1113)</f>
        <v/>
      </c>
      <c r="H1113" s="123" t="str">
        <f>IF('表格编辑 '!J1113="","",'表格编辑 '!J1113)</f>
        <v>test_deadth_event(RECEIVER, ARG0, ARG1, ARG2, ARG3,ARG4)</v>
      </c>
      <c r="I1113" s="123">
        <f>IF('表格编辑 '!K1113="","",'表格编辑 '!K1113)</f>
        <v>1</v>
      </c>
      <c r="J1113" s="123">
        <f>IF('表格编辑 '!L1113="","",'表格编辑 '!L1113)</f>
        <v>622</v>
      </c>
      <c r="K1113" s="123">
        <f>IF('表格编辑 '!M1113="","",'表格编辑 '!M1113)</f>
        <v>870</v>
      </c>
      <c r="L1113" s="123" t="str">
        <f>IF('表格编辑 '!N1113="","",'表格编辑 '!N1113)</f>
        <v/>
      </c>
      <c r="M1113" s="123" t="str">
        <f>IF('表格编辑 '!O1113="","",'表格编辑 '!O1113)</f>
        <v/>
      </c>
      <c r="N1113" s="123" t="str">
        <f>IF('表格编辑 '!P1113="","",'表格编辑 '!P1113)</f>
        <v/>
      </c>
      <c r="O1113" s="123" t="str">
        <f>IF('表格编辑 '!Q1113="","",'表格编辑 '!Q1113)</f>
        <v/>
      </c>
      <c r="P1113" s="123" t="str">
        <f>IF('表格编辑 '!R1113="","",'表格编辑 '!R1113)</f>
        <v/>
      </c>
      <c r="Q1113" s="123">
        <f>IF('表格编辑 '!S1113="","",'表格编辑 '!S1113)</f>
        <v>320</v>
      </c>
      <c r="R1113" s="123" t="str">
        <f>IF('表格编辑 '!T1113="","",'表格编辑 '!T1113)</f>
        <v/>
      </c>
      <c r="S1113" s="123" t="str">
        <f>IF('表格编辑 '!U1113="","",'表格编辑 '!U1113)</f>
        <v/>
      </c>
      <c r="T1113" s="123" t="str">
        <f>IF('表格编辑 '!V1113="","",'表格编辑 '!V1113)</f>
        <v/>
      </c>
      <c r="U1113" s="123" t="str">
        <f>IF('表格编辑 '!W1113="","",'表格编辑 '!W1113)</f>
        <v/>
      </c>
      <c r="V1113" s="123" t="str">
        <f>IF('表格编辑 '!X1113="","",'表格编辑 '!X1113)</f>
        <v/>
      </c>
      <c r="W1113" s="123" t="str">
        <f>IF('表格编辑 '!Y1113="","",'表格编辑 '!Y1113)</f>
        <v/>
      </c>
      <c r="X1113" s="123" t="str">
        <f>IF('表格编辑 '!Z1113="","",'表格编辑 '!Z1113)</f>
        <v/>
      </c>
      <c r="Y1113" s="123" t="str">
        <f>IF('表格编辑 '!AA1113="","",'表格编辑 '!AA1113)</f>
        <v/>
      </c>
      <c r="Z1113" s="123" t="str">
        <f>IF('表格编辑 '!AB1113="","",'表格编辑 '!AB1113)</f>
        <v/>
      </c>
      <c r="AA1113" s="123" t="str">
        <f>IF('表格编辑 '!AC1113="","",'表格编辑 '!AC1113)</f>
        <v/>
      </c>
      <c r="AB1113" s="123" t="str">
        <f>IF('表格编辑 '!AD1113="","",'表格编辑 '!AD1113)</f>
        <v/>
      </c>
      <c r="AC1113" s="123" t="str">
        <f>IF('表格编辑 '!AE1113="","",'表格编辑 '!AE1113)</f>
        <v/>
      </c>
      <c r="AD1113" s="123">
        <f>IF('表格编辑 '!AF1113="","",'表格编辑 '!AF1113)</f>
        <v>140700</v>
      </c>
    </row>
    <row r="1114" spans="1:30">
      <c r="A1114" s="123">
        <f>IF('表格编辑 '!A1114="","",'表格编辑 '!A1114)</f>
        <v>40701</v>
      </c>
      <c r="B1114" s="123">
        <f>IF('表格编辑 '!B1114="","",'表格编辑 '!B1114)</f>
        <v>50148</v>
      </c>
      <c r="C1114" s="123">
        <f>IF('表格编辑 '!E1114="","",'表格编辑 '!E1114)</f>
        <v>29</v>
      </c>
      <c r="D1114" s="123" t="str">
        <f>IF('表格编辑 '!F1114="","",'表格编辑 '!F1114)</f>
        <v>AI_born_event(RECEIVER, ARG0, ARG1, ARG2, ARG3,ARG4)</v>
      </c>
      <c r="E1114" s="123" t="str">
        <f>IF('表格编辑 '!G1114="","",'表格编辑 '!G1114)</f>
        <v>AI_update_event(RECEIVER, ARG0, ARG1, ARG2, ARG3,ARG4)</v>
      </c>
      <c r="F1114" s="123" t="str">
        <f>IF('表格编辑 '!H1114="","",'表格编辑 '!H1114)</f>
        <v/>
      </c>
      <c r="G1114" s="123" t="str">
        <f>IF('表格编辑 '!I1114="","",'表格编辑 '!I1114)</f>
        <v/>
      </c>
      <c r="H1114" s="123" t="str">
        <f>IF('表格编辑 '!J1114="","",'表格编辑 '!J1114)</f>
        <v>test_deadth_event(RECEIVER, ARG0, ARG1, ARG2, ARG3,ARG4)</v>
      </c>
      <c r="I1114" s="123">
        <f>IF('表格编辑 '!K1114="","",'表格编辑 '!K1114)</f>
        <v>1</v>
      </c>
      <c r="J1114" s="123">
        <f>IF('表格编辑 '!L1114="","",'表格编辑 '!L1114)</f>
        <v>-38</v>
      </c>
      <c r="K1114" s="123">
        <f>IF('表格编辑 '!M1114="","",'表格编辑 '!M1114)</f>
        <v>870</v>
      </c>
      <c r="L1114" s="123" t="str">
        <f>IF('表格编辑 '!N1114="","",'表格编辑 '!N1114)</f>
        <v/>
      </c>
      <c r="M1114" s="123" t="str">
        <f>IF('表格编辑 '!O1114="","",'表格编辑 '!O1114)</f>
        <v/>
      </c>
      <c r="N1114" s="123" t="str">
        <f>IF('表格编辑 '!P1114="","",'表格编辑 '!P1114)</f>
        <v/>
      </c>
      <c r="O1114" s="123" t="str">
        <f>IF('表格编辑 '!Q1114="","",'表格编辑 '!Q1114)</f>
        <v/>
      </c>
      <c r="P1114" s="123" t="str">
        <f>IF('表格编辑 '!R1114="","",'表格编辑 '!R1114)</f>
        <v/>
      </c>
      <c r="Q1114" s="123">
        <f>IF('表格编辑 '!S1114="","",'表格编辑 '!S1114)</f>
        <v>320</v>
      </c>
      <c r="R1114" s="123" t="str">
        <f>IF('表格编辑 '!T1114="","",'表格编辑 '!T1114)</f>
        <v/>
      </c>
      <c r="S1114" s="123" t="str">
        <f>IF('表格编辑 '!U1114="","",'表格编辑 '!U1114)</f>
        <v/>
      </c>
      <c r="T1114" s="123" t="str">
        <f>IF('表格编辑 '!V1114="","",'表格编辑 '!V1114)</f>
        <v/>
      </c>
      <c r="U1114" s="123" t="str">
        <f>IF('表格编辑 '!W1114="","",'表格编辑 '!W1114)</f>
        <v/>
      </c>
      <c r="V1114" s="123" t="str">
        <f>IF('表格编辑 '!X1114="","",'表格编辑 '!X1114)</f>
        <v/>
      </c>
      <c r="W1114" s="123" t="str">
        <f>IF('表格编辑 '!Y1114="","",'表格编辑 '!Y1114)</f>
        <v/>
      </c>
      <c r="X1114" s="123" t="str">
        <f>IF('表格编辑 '!Z1114="","",'表格编辑 '!Z1114)</f>
        <v/>
      </c>
      <c r="Y1114" s="123" t="str">
        <f>IF('表格编辑 '!AA1114="","",'表格编辑 '!AA1114)</f>
        <v/>
      </c>
      <c r="Z1114" s="123" t="str">
        <f>IF('表格编辑 '!AB1114="","",'表格编辑 '!AB1114)</f>
        <v/>
      </c>
      <c r="AA1114" s="123" t="str">
        <f>IF('表格编辑 '!AC1114="","",'表格编辑 '!AC1114)</f>
        <v/>
      </c>
      <c r="AB1114" s="123" t="str">
        <f>IF('表格编辑 '!AD1114="","",'表格编辑 '!AD1114)</f>
        <v/>
      </c>
      <c r="AC1114" s="123" t="str">
        <f>IF('表格编辑 '!AE1114="","",'表格编辑 '!AE1114)</f>
        <v/>
      </c>
      <c r="AD1114" s="123">
        <f>IF('表格编辑 '!AF1114="","",'表格编辑 '!AF1114)</f>
        <v>140701</v>
      </c>
    </row>
    <row r="1115" spans="1:30">
      <c r="A1115" s="123">
        <f>IF('表格编辑 '!A1115="","",'表格编辑 '!A1115)</f>
        <v>40702</v>
      </c>
      <c r="B1115" s="123">
        <f>IF('表格编辑 '!B1115="","",'表格编辑 '!B1115)</f>
        <v>50064</v>
      </c>
      <c r="C1115" s="123">
        <f>IF('表格编辑 '!E1115="","",'表格编辑 '!E1115)</f>
        <v>29</v>
      </c>
      <c r="D1115" s="123" t="str">
        <f>IF('表格编辑 '!F1115="","",'表格编辑 '!F1115)</f>
        <v>AI_born_event(RECEIVER, ARG0, ARG1, ARG2, ARG3,ARG4)</v>
      </c>
      <c r="E1115" s="123" t="str">
        <f>IF('表格编辑 '!G1115="","",'表格编辑 '!G1115)</f>
        <v>AI_update_event(RECEIVER, ARG0, ARG1, ARG2, ARG3,ARG4)</v>
      </c>
      <c r="F1115" s="123" t="str">
        <f>IF('表格编辑 '!H1115="","",'表格编辑 '!H1115)</f>
        <v/>
      </c>
      <c r="G1115" s="123" t="str">
        <f>IF('表格编辑 '!I1115="","",'表格编辑 '!I1115)</f>
        <v/>
      </c>
      <c r="H1115" s="123" t="str">
        <f>IF('表格编辑 '!J1115="","",'表格编辑 '!J1115)</f>
        <v>test_deadth_event(RECEIVER, ARG0, ARG1, ARG2, ARG3,ARG4)</v>
      </c>
      <c r="I1115" s="123">
        <f>IF('表格编辑 '!K1115="","",'表格编辑 '!K1115)</f>
        <v>1</v>
      </c>
      <c r="J1115" s="123">
        <f>IF('表格编辑 '!L1115="","",'表格编辑 '!L1115)</f>
        <v>274</v>
      </c>
      <c r="K1115" s="123">
        <f>IF('表格编辑 '!M1115="","",'表格编辑 '!M1115)</f>
        <v>870</v>
      </c>
      <c r="L1115" s="123" t="str">
        <f>IF('表格编辑 '!N1115="","",'表格编辑 '!N1115)</f>
        <v/>
      </c>
      <c r="M1115" s="123" t="str">
        <f>IF('表格编辑 '!O1115="","",'表格编辑 '!O1115)</f>
        <v/>
      </c>
      <c r="N1115" s="123" t="str">
        <f>IF('表格编辑 '!P1115="","",'表格编辑 '!P1115)</f>
        <v/>
      </c>
      <c r="O1115" s="123" t="str">
        <f>IF('表格编辑 '!Q1115="","",'表格编辑 '!Q1115)</f>
        <v/>
      </c>
      <c r="P1115" s="123" t="str">
        <f>IF('表格编辑 '!R1115="","",'表格编辑 '!R1115)</f>
        <v/>
      </c>
      <c r="Q1115" s="123">
        <f>IF('表格编辑 '!S1115="","",'表格编辑 '!S1115)</f>
        <v>320</v>
      </c>
      <c r="R1115" s="123" t="str">
        <f>IF('表格编辑 '!T1115="","",'表格编辑 '!T1115)</f>
        <v/>
      </c>
      <c r="S1115" s="123" t="str">
        <f>IF('表格编辑 '!U1115="","",'表格编辑 '!U1115)</f>
        <v/>
      </c>
      <c r="T1115" s="123" t="str">
        <f>IF('表格编辑 '!V1115="","",'表格编辑 '!V1115)</f>
        <v/>
      </c>
      <c r="U1115" s="123" t="str">
        <f>IF('表格编辑 '!W1115="","",'表格编辑 '!W1115)</f>
        <v/>
      </c>
      <c r="V1115" s="123" t="str">
        <f>IF('表格编辑 '!X1115="","",'表格编辑 '!X1115)</f>
        <v/>
      </c>
      <c r="W1115" s="123" t="str">
        <f>IF('表格编辑 '!Y1115="","",'表格编辑 '!Y1115)</f>
        <v/>
      </c>
      <c r="X1115" s="123" t="str">
        <f>IF('表格编辑 '!Z1115="","",'表格编辑 '!Z1115)</f>
        <v/>
      </c>
      <c r="Y1115" s="123" t="str">
        <f>IF('表格编辑 '!AA1115="","",'表格编辑 '!AA1115)</f>
        <v/>
      </c>
      <c r="Z1115" s="123" t="str">
        <f>IF('表格编辑 '!AB1115="","",'表格编辑 '!AB1115)</f>
        <v/>
      </c>
      <c r="AA1115" s="123" t="str">
        <f>IF('表格编辑 '!AC1115="","",'表格编辑 '!AC1115)</f>
        <v/>
      </c>
      <c r="AB1115" s="123" t="str">
        <f>IF('表格编辑 '!AD1115="","",'表格编辑 '!AD1115)</f>
        <v/>
      </c>
      <c r="AC1115" s="123" t="str">
        <f>IF('表格编辑 '!AE1115="","",'表格编辑 '!AE1115)</f>
        <v/>
      </c>
      <c r="AD1115" s="123">
        <f>IF('表格编辑 '!AF1115="","",'表格编辑 '!AF1115)</f>
        <v>140702</v>
      </c>
    </row>
    <row r="1116" spans="1:30">
      <c r="A1116" s="123">
        <f>IF('表格编辑 '!A1116="","",'表格编辑 '!A1116)</f>
        <v>40703</v>
      </c>
      <c r="B1116" s="123">
        <f>IF('表格编辑 '!B1116="","",'表格编辑 '!B1116)</f>
        <v>50134</v>
      </c>
      <c r="C1116" s="123">
        <f>IF('表格编辑 '!E1116="","",'表格编辑 '!E1116)</f>
        <v>29</v>
      </c>
      <c r="D1116" s="123" t="str">
        <f>IF('表格编辑 '!F1116="","",'表格编辑 '!F1116)</f>
        <v>AI_born_event(RECEIVER, ARG0, ARG1, ARG2, ARG3,ARG4)</v>
      </c>
      <c r="E1116" s="123" t="str">
        <f>IF('表格编辑 '!G1116="","",'表格编辑 '!G1116)</f>
        <v>AI_update_event(RECEIVER, ARG0, ARG1, ARG2, ARG3,ARG4)</v>
      </c>
      <c r="F1116" s="123" t="str">
        <f>IF('表格编辑 '!H1116="","",'表格编辑 '!H1116)</f>
        <v/>
      </c>
      <c r="G1116" s="123" t="str">
        <f>IF('表格编辑 '!I1116="","",'表格编辑 '!I1116)</f>
        <v/>
      </c>
      <c r="H1116" s="123" t="str">
        <f>IF('表格编辑 '!J1116="","",'表格编辑 '!J1116)</f>
        <v>test_deadth_event(RECEIVER, ARG0, ARG1, ARG2, ARG3,ARG4)</v>
      </c>
      <c r="I1116" s="123">
        <f>IF('表格编辑 '!K1116="","",'表格编辑 '!K1116)</f>
        <v>1</v>
      </c>
      <c r="J1116" s="123">
        <f>IF('表格编辑 '!L1116="","",'表格编辑 '!L1116)</f>
        <v>156</v>
      </c>
      <c r="K1116" s="123">
        <f>IF('表格编辑 '!M1116="","",'表格编辑 '!M1116)</f>
        <v>870</v>
      </c>
      <c r="L1116" s="123" t="str">
        <f>IF('表格编辑 '!N1116="","",'表格编辑 '!N1116)</f>
        <v/>
      </c>
      <c r="M1116" s="123" t="str">
        <f>IF('表格编辑 '!O1116="","",'表格编辑 '!O1116)</f>
        <v/>
      </c>
      <c r="N1116" s="123" t="str">
        <f>IF('表格编辑 '!P1116="","",'表格编辑 '!P1116)</f>
        <v/>
      </c>
      <c r="O1116" s="123" t="str">
        <f>IF('表格编辑 '!Q1116="","",'表格编辑 '!Q1116)</f>
        <v/>
      </c>
      <c r="P1116" s="123" t="str">
        <f>IF('表格编辑 '!R1116="","",'表格编辑 '!R1116)</f>
        <v/>
      </c>
      <c r="Q1116" s="123">
        <f>IF('表格编辑 '!S1116="","",'表格编辑 '!S1116)</f>
        <v>320</v>
      </c>
      <c r="R1116" s="123" t="str">
        <f>IF('表格编辑 '!T1116="","",'表格编辑 '!T1116)</f>
        <v/>
      </c>
      <c r="S1116" s="123" t="str">
        <f>IF('表格编辑 '!U1116="","",'表格编辑 '!U1116)</f>
        <v/>
      </c>
      <c r="T1116" s="123" t="str">
        <f>IF('表格编辑 '!V1116="","",'表格编辑 '!V1116)</f>
        <v/>
      </c>
      <c r="U1116" s="123" t="str">
        <f>IF('表格编辑 '!W1116="","",'表格编辑 '!W1116)</f>
        <v/>
      </c>
      <c r="V1116" s="123" t="str">
        <f>IF('表格编辑 '!X1116="","",'表格编辑 '!X1116)</f>
        <v/>
      </c>
      <c r="W1116" s="123" t="str">
        <f>IF('表格编辑 '!Y1116="","",'表格编辑 '!Y1116)</f>
        <v/>
      </c>
      <c r="X1116" s="123" t="str">
        <f>IF('表格编辑 '!Z1116="","",'表格编辑 '!Z1116)</f>
        <v/>
      </c>
      <c r="Y1116" s="123" t="str">
        <f>IF('表格编辑 '!AA1116="","",'表格编辑 '!AA1116)</f>
        <v/>
      </c>
      <c r="Z1116" s="123" t="str">
        <f>IF('表格编辑 '!AB1116="","",'表格编辑 '!AB1116)</f>
        <v/>
      </c>
      <c r="AA1116" s="123" t="str">
        <f>IF('表格编辑 '!AC1116="","",'表格编辑 '!AC1116)</f>
        <v/>
      </c>
      <c r="AB1116" s="123" t="str">
        <f>IF('表格编辑 '!AD1116="","",'表格编辑 '!AD1116)</f>
        <v/>
      </c>
      <c r="AC1116" s="123" t="str">
        <f>IF('表格编辑 '!AE1116="","",'表格编辑 '!AE1116)</f>
        <v/>
      </c>
      <c r="AD1116" s="123">
        <f>IF('表格编辑 '!AF1116="","",'表格编辑 '!AF1116)</f>
        <v>140703</v>
      </c>
    </row>
    <row r="1117" spans="1:30">
      <c r="A1117" s="123">
        <f>IF('表格编辑 '!A1117="","",'表格编辑 '!A1117)</f>
        <v>40704</v>
      </c>
      <c r="B1117" s="123">
        <f>IF('表格编辑 '!B1117="","",'表格编辑 '!B1117)</f>
        <v>50020</v>
      </c>
      <c r="C1117" s="123">
        <f>IF('表格编辑 '!E1117="","",'表格编辑 '!E1117)</f>
        <v>29</v>
      </c>
      <c r="D1117" s="123" t="str">
        <f>IF('表格编辑 '!F1117="","",'表格编辑 '!F1117)</f>
        <v>AI_born_event(RECEIVER, ARG0, ARG1, ARG2, ARG3,ARG4)</v>
      </c>
      <c r="E1117" s="123" t="str">
        <f>IF('表格编辑 '!G1117="","",'表格编辑 '!G1117)</f>
        <v>AI_update_event(RECEIVER, ARG0, ARG1, ARG2, ARG3,ARG4)</v>
      </c>
      <c r="F1117" s="123" t="str">
        <f>IF('表格编辑 '!H1117="","",'表格编辑 '!H1117)</f>
        <v/>
      </c>
      <c r="G1117" s="123" t="str">
        <f>IF('表格编辑 '!I1117="","",'表格编辑 '!I1117)</f>
        <v/>
      </c>
      <c r="H1117" s="123" t="str">
        <f>IF('表格编辑 '!J1117="","",'表格编辑 '!J1117)</f>
        <v>test_deadth_event(RECEIVER, ARG0, ARG1, ARG2, ARG3,ARG4)</v>
      </c>
      <c r="I1117" s="123">
        <f>IF('表格编辑 '!K1117="","",'表格编辑 '!K1117)</f>
        <v>1</v>
      </c>
      <c r="J1117" s="123">
        <f>IF('表格编辑 '!L1117="","",'表格编辑 '!L1117)</f>
        <v>-258</v>
      </c>
      <c r="K1117" s="123">
        <f>IF('表格编辑 '!M1117="","",'表格编辑 '!M1117)</f>
        <v>870</v>
      </c>
      <c r="L1117" s="123" t="str">
        <f>IF('表格编辑 '!N1117="","",'表格编辑 '!N1117)</f>
        <v/>
      </c>
      <c r="M1117" s="123" t="str">
        <f>IF('表格编辑 '!O1117="","",'表格编辑 '!O1117)</f>
        <v/>
      </c>
      <c r="N1117" s="123" t="str">
        <f>IF('表格编辑 '!P1117="","",'表格编辑 '!P1117)</f>
        <v/>
      </c>
      <c r="O1117" s="123" t="str">
        <f>IF('表格编辑 '!Q1117="","",'表格编辑 '!Q1117)</f>
        <v/>
      </c>
      <c r="P1117" s="123" t="str">
        <f>IF('表格编辑 '!R1117="","",'表格编辑 '!R1117)</f>
        <v/>
      </c>
      <c r="Q1117" s="123">
        <f>IF('表格编辑 '!S1117="","",'表格编辑 '!S1117)</f>
        <v>320</v>
      </c>
      <c r="R1117" s="123" t="str">
        <f>IF('表格编辑 '!T1117="","",'表格编辑 '!T1117)</f>
        <v/>
      </c>
      <c r="S1117" s="123" t="str">
        <f>IF('表格编辑 '!U1117="","",'表格编辑 '!U1117)</f>
        <v/>
      </c>
      <c r="T1117" s="123" t="str">
        <f>IF('表格编辑 '!V1117="","",'表格编辑 '!V1117)</f>
        <v/>
      </c>
      <c r="U1117" s="123" t="str">
        <f>IF('表格编辑 '!W1117="","",'表格编辑 '!W1117)</f>
        <v/>
      </c>
      <c r="V1117" s="123" t="str">
        <f>IF('表格编辑 '!X1117="","",'表格编辑 '!X1117)</f>
        <v/>
      </c>
      <c r="W1117" s="123" t="str">
        <f>IF('表格编辑 '!Y1117="","",'表格编辑 '!Y1117)</f>
        <v/>
      </c>
      <c r="X1117" s="123" t="str">
        <f>IF('表格编辑 '!Z1117="","",'表格编辑 '!Z1117)</f>
        <v/>
      </c>
      <c r="Y1117" s="123" t="str">
        <f>IF('表格编辑 '!AA1117="","",'表格编辑 '!AA1117)</f>
        <v/>
      </c>
      <c r="Z1117" s="123" t="str">
        <f>IF('表格编辑 '!AB1117="","",'表格编辑 '!AB1117)</f>
        <v/>
      </c>
      <c r="AA1117" s="123" t="str">
        <f>IF('表格编辑 '!AC1117="","",'表格编辑 '!AC1117)</f>
        <v/>
      </c>
      <c r="AB1117" s="123" t="str">
        <f>IF('表格编辑 '!AD1117="","",'表格编辑 '!AD1117)</f>
        <v/>
      </c>
      <c r="AC1117" s="123" t="str">
        <f>IF('表格编辑 '!AE1117="","",'表格编辑 '!AE1117)</f>
        <v/>
      </c>
      <c r="AD1117" s="123">
        <f>IF('表格编辑 '!AF1117="","",'表格编辑 '!AF1117)</f>
        <v>140704</v>
      </c>
    </row>
    <row r="1118" spans="1:30">
      <c r="A1118" s="123">
        <f>IF('表格编辑 '!A1118="","",'表格编辑 '!A1118)</f>
        <v>40705</v>
      </c>
      <c r="B1118" s="123">
        <f>IF('表格编辑 '!B1118="","",'表格编辑 '!B1118)</f>
        <v>50063</v>
      </c>
      <c r="C1118" s="123">
        <f>IF('表格编辑 '!E1118="","",'表格编辑 '!E1118)</f>
        <v>29</v>
      </c>
      <c r="D1118" s="123" t="str">
        <f>IF('表格编辑 '!F1118="","",'表格编辑 '!F1118)</f>
        <v>AI_born_event(RECEIVER, ARG0, ARG1, ARG2, ARG3,ARG4)</v>
      </c>
      <c r="E1118" s="123" t="str">
        <f>IF('表格编辑 '!G1118="","",'表格编辑 '!G1118)</f>
        <v>AI_update_event(RECEIVER, ARG0, ARG1, ARG2, ARG3,ARG4)</v>
      </c>
      <c r="F1118" s="123" t="str">
        <f>IF('表格编辑 '!H1118="","",'表格编辑 '!H1118)</f>
        <v/>
      </c>
      <c r="G1118" s="123" t="str">
        <f>IF('表格编辑 '!I1118="","",'表格编辑 '!I1118)</f>
        <v/>
      </c>
      <c r="H1118" s="123" t="str">
        <f>IF('表格编辑 '!J1118="","",'表格编辑 '!J1118)</f>
        <v>test_deadth_event(RECEIVER, ARG0, ARG1, ARG2, ARG3,ARG4)</v>
      </c>
      <c r="I1118" s="123">
        <f>IF('表格编辑 '!K1118="","",'表格编辑 '!K1118)</f>
        <v>1</v>
      </c>
      <c r="J1118" s="123">
        <f>IF('表格编辑 '!L1118="","",'表格编辑 '!L1118)</f>
        <v>640</v>
      </c>
      <c r="K1118" s="123">
        <f>IF('表格编辑 '!M1118="","",'表格编辑 '!M1118)</f>
        <v>870</v>
      </c>
      <c r="L1118" s="123" t="str">
        <f>IF('表格编辑 '!N1118="","",'表格编辑 '!N1118)</f>
        <v/>
      </c>
      <c r="M1118" s="123" t="str">
        <f>IF('表格编辑 '!O1118="","",'表格编辑 '!O1118)</f>
        <v/>
      </c>
      <c r="N1118" s="123" t="str">
        <f>IF('表格编辑 '!P1118="","",'表格编辑 '!P1118)</f>
        <v/>
      </c>
      <c r="O1118" s="123" t="str">
        <f>IF('表格编辑 '!Q1118="","",'表格编辑 '!Q1118)</f>
        <v/>
      </c>
      <c r="P1118" s="123" t="str">
        <f>IF('表格编辑 '!R1118="","",'表格编辑 '!R1118)</f>
        <v/>
      </c>
      <c r="Q1118" s="123">
        <f>IF('表格编辑 '!S1118="","",'表格编辑 '!S1118)</f>
        <v>320</v>
      </c>
      <c r="R1118" s="123" t="str">
        <f>IF('表格编辑 '!T1118="","",'表格编辑 '!T1118)</f>
        <v/>
      </c>
      <c r="S1118" s="123" t="str">
        <f>IF('表格编辑 '!U1118="","",'表格编辑 '!U1118)</f>
        <v/>
      </c>
      <c r="T1118" s="123" t="str">
        <f>IF('表格编辑 '!V1118="","",'表格编辑 '!V1118)</f>
        <v/>
      </c>
      <c r="U1118" s="123" t="str">
        <f>IF('表格编辑 '!W1118="","",'表格编辑 '!W1118)</f>
        <v/>
      </c>
      <c r="V1118" s="123" t="str">
        <f>IF('表格编辑 '!X1118="","",'表格编辑 '!X1118)</f>
        <v/>
      </c>
      <c r="W1118" s="123" t="str">
        <f>IF('表格编辑 '!Y1118="","",'表格编辑 '!Y1118)</f>
        <v/>
      </c>
      <c r="X1118" s="123" t="str">
        <f>IF('表格编辑 '!Z1118="","",'表格编辑 '!Z1118)</f>
        <v/>
      </c>
      <c r="Y1118" s="123" t="str">
        <f>IF('表格编辑 '!AA1118="","",'表格编辑 '!AA1118)</f>
        <v/>
      </c>
      <c r="Z1118" s="123" t="str">
        <f>IF('表格编辑 '!AB1118="","",'表格编辑 '!AB1118)</f>
        <v/>
      </c>
      <c r="AA1118" s="123" t="str">
        <f>IF('表格编辑 '!AC1118="","",'表格编辑 '!AC1118)</f>
        <v/>
      </c>
      <c r="AB1118" s="123" t="str">
        <f>IF('表格编辑 '!AD1118="","",'表格编辑 '!AD1118)</f>
        <v/>
      </c>
      <c r="AC1118" s="123" t="str">
        <f>IF('表格编辑 '!AE1118="","",'表格编辑 '!AE1118)</f>
        <v/>
      </c>
      <c r="AD1118" s="123">
        <f>IF('表格编辑 '!AF1118="","",'表格编辑 '!AF1118)</f>
        <v>140705</v>
      </c>
    </row>
    <row r="1119" spans="1:30">
      <c r="A1119" s="123">
        <f>IF('表格编辑 '!A1119="","",'表格编辑 '!A1119)</f>
        <v>40706</v>
      </c>
      <c r="B1119" s="123">
        <f>IF('表格编辑 '!B1119="","",'表格编辑 '!B1119)</f>
        <v>50102</v>
      </c>
      <c r="C1119" s="123">
        <f>IF('表格编辑 '!E1119="","",'表格编辑 '!E1119)</f>
        <v>34</v>
      </c>
      <c r="D1119" s="123" t="str">
        <f>IF('表格编辑 '!F1119="","",'表格编辑 '!F1119)</f>
        <v>AI_born_event(RECEIVER, ARG0, ARG1, ARG2, ARG3,ARG4)</v>
      </c>
      <c r="E1119" s="123" t="str">
        <f>IF('表格编辑 '!G1119="","",'表格编辑 '!G1119)</f>
        <v>AI_update_event(RECEIVER, ARG0, ARG1, ARG2, ARG3,ARG4)</v>
      </c>
      <c r="F1119" s="123" t="str">
        <f>IF('表格编辑 '!H1119="","",'表格编辑 '!H1119)</f>
        <v/>
      </c>
      <c r="G1119" s="123" t="str">
        <f>IF('表格编辑 '!I1119="","",'表格编辑 '!I1119)</f>
        <v/>
      </c>
      <c r="H1119" s="123" t="str">
        <f>IF('表格编辑 '!J1119="","",'表格编辑 '!J1119)</f>
        <v>test_deadth_event(RECEIVER, ARG0, ARG1, ARG2, ARG3,ARG4)</v>
      </c>
      <c r="I1119" s="123">
        <f>IF('表格编辑 '!K1119="","",'表格编辑 '!K1119)</f>
        <v>1</v>
      </c>
      <c r="J1119" s="123">
        <f>IF('表格编辑 '!L1119="","",'表格编辑 '!L1119)</f>
        <v>534</v>
      </c>
      <c r="K1119" s="123">
        <f>IF('表格编辑 '!M1119="","",'表格编辑 '!M1119)</f>
        <v>1020</v>
      </c>
      <c r="L1119" s="123" t="str">
        <f>IF('表格编辑 '!N1119="","",'表格编辑 '!N1119)</f>
        <v/>
      </c>
      <c r="M1119" s="123" t="str">
        <f>IF('表格编辑 '!O1119="","",'表格编辑 '!O1119)</f>
        <v/>
      </c>
      <c r="N1119" s="123" t="str">
        <f>IF('表格编辑 '!P1119="","",'表格编辑 '!P1119)</f>
        <v/>
      </c>
      <c r="O1119" s="123" t="str">
        <f>IF('表格编辑 '!Q1119="","",'表格编辑 '!Q1119)</f>
        <v/>
      </c>
      <c r="P1119" s="123" t="str">
        <f>IF('表格编辑 '!R1119="","",'表格编辑 '!R1119)</f>
        <v/>
      </c>
      <c r="Q1119" s="123">
        <f>IF('表格编辑 '!S1119="","",'表格编辑 '!S1119)</f>
        <v>320</v>
      </c>
      <c r="R1119" s="123" t="str">
        <f>IF('表格编辑 '!T1119="","",'表格编辑 '!T1119)</f>
        <v/>
      </c>
      <c r="S1119" s="123" t="str">
        <f>IF('表格编辑 '!U1119="","",'表格编辑 '!U1119)</f>
        <v/>
      </c>
      <c r="T1119" s="123" t="str">
        <f>IF('表格编辑 '!V1119="","",'表格编辑 '!V1119)</f>
        <v/>
      </c>
      <c r="U1119" s="123" t="str">
        <f>IF('表格编辑 '!W1119="","",'表格编辑 '!W1119)</f>
        <v/>
      </c>
      <c r="V1119" s="123" t="str">
        <f>IF('表格编辑 '!X1119="","",'表格编辑 '!X1119)</f>
        <v/>
      </c>
      <c r="W1119" s="123" t="str">
        <f>IF('表格编辑 '!Y1119="","",'表格编辑 '!Y1119)</f>
        <v/>
      </c>
      <c r="X1119" s="123" t="str">
        <f>IF('表格编辑 '!Z1119="","",'表格编辑 '!Z1119)</f>
        <v/>
      </c>
      <c r="Y1119" s="123" t="str">
        <f>IF('表格编辑 '!AA1119="","",'表格编辑 '!AA1119)</f>
        <v/>
      </c>
      <c r="Z1119" s="123" t="str">
        <f>IF('表格编辑 '!AB1119="","",'表格编辑 '!AB1119)</f>
        <v/>
      </c>
      <c r="AA1119" s="123" t="str">
        <f>IF('表格编辑 '!AC1119="","",'表格编辑 '!AC1119)</f>
        <v/>
      </c>
      <c r="AB1119" s="123" t="str">
        <f>IF('表格编辑 '!AD1119="","",'表格编辑 '!AD1119)</f>
        <v/>
      </c>
      <c r="AC1119" s="123" t="str">
        <f>IF('表格编辑 '!AE1119="","",'表格编辑 '!AE1119)</f>
        <v/>
      </c>
      <c r="AD1119" s="123">
        <f>IF('表格编辑 '!AF1119="","",'表格编辑 '!AF1119)</f>
        <v>140706</v>
      </c>
    </row>
    <row r="1120" spans="1:30">
      <c r="A1120" s="123">
        <f>IF('表格编辑 '!A1120="","",'表格编辑 '!A1120)</f>
        <v>40707</v>
      </c>
      <c r="B1120" s="123">
        <f>IF('表格编辑 '!B1120="","",'表格编辑 '!B1120)</f>
        <v>50089</v>
      </c>
      <c r="C1120" s="123">
        <f>IF('表格编辑 '!E1120="","",'表格编辑 '!E1120)</f>
        <v>34</v>
      </c>
      <c r="D1120" s="123" t="str">
        <f>IF('表格编辑 '!F1120="","",'表格编辑 '!F1120)</f>
        <v>AI_born_event(RECEIVER, ARG0, ARG1, ARG2, ARG3,ARG4)</v>
      </c>
      <c r="E1120" s="123" t="str">
        <f>IF('表格编辑 '!G1120="","",'表格编辑 '!G1120)</f>
        <v>AI_update_event(RECEIVER, ARG0, ARG1, ARG2, ARG3,ARG4)</v>
      </c>
      <c r="F1120" s="123" t="str">
        <f>IF('表格编辑 '!H1120="","",'表格编辑 '!H1120)</f>
        <v/>
      </c>
      <c r="G1120" s="123" t="str">
        <f>IF('表格编辑 '!I1120="","",'表格编辑 '!I1120)</f>
        <v/>
      </c>
      <c r="H1120" s="123" t="str">
        <f>IF('表格编辑 '!J1120="","",'表格编辑 '!J1120)</f>
        <v>test_deadth_event(RECEIVER, ARG0, ARG1, ARG2, ARG3,ARG4)</v>
      </c>
      <c r="I1120" s="123">
        <f>IF('表格编辑 '!K1120="","",'表格编辑 '!K1120)</f>
        <v>1</v>
      </c>
      <c r="J1120" s="123">
        <f>IF('表格编辑 '!L1120="","",'表格编辑 '!L1120)</f>
        <v>1186</v>
      </c>
      <c r="K1120" s="123">
        <f>IF('表格编辑 '!M1120="","",'表格编辑 '!M1120)</f>
        <v>1020</v>
      </c>
      <c r="L1120" s="123" t="str">
        <f>IF('表格编辑 '!N1120="","",'表格编辑 '!N1120)</f>
        <v/>
      </c>
      <c r="M1120" s="123" t="str">
        <f>IF('表格编辑 '!O1120="","",'表格编辑 '!O1120)</f>
        <v/>
      </c>
      <c r="N1120" s="123" t="str">
        <f>IF('表格编辑 '!P1120="","",'表格编辑 '!P1120)</f>
        <v/>
      </c>
      <c r="O1120" s="123" t="str">
        <f>IF('表格编辑 '!Q1120="","",'表格编辑 '!Q1120)</f>
        <v/>
      </c>
      <c r="P1120" s="123" t="str">
        <f>IF('表格编辑 '!R1120="","",'表格编辑 '!R1120)</f>
        <v/>
      </c>
      <c r="Q1120" s="123">
        <f>IF('表格编辑 '!S1120="","",'表格编辑 '!S1120)</f>
        <v>320</v>
      </c>
      <c r="R1120" s="123" t="str">
        <f>IF('表格编辑 '!T1120="","",'表格编辑 '!T1120)</f>
        <v/>
      </c>
      <c r="S1120" s="123" t="str">
        <f>IF('表格编辑 '!U1120="","",'表格编辑 '!U1120)</f>
        <v/>
      </c>
      <c r="T1120" s="123" t="str">
        <f>IF('表格编辑 '!V1120="","",'表格编辑 '!V1120)</f>
        <v/>
      </c>
      <c r="U1120" s="123" t="str">
        <f>IF('表格编辑 '!W1120="","",'表格编辑 '!W1120)</f>
        <v/>
      </c>
      <c r="V1120" s="123" t="str">
        <f>IF('表格编辑 '!X1120="","",'表格编辑 '!X1120)</f>
        <v/>
      </c>
      <c r="W1120" s="123" t="str">
        <f>IF('表格编辑 '!Y1120="","",'表格编辑 '!Y1120)</f>
        <v/>
      </c>
      <c r="X1120" s="123" t="str">
        <f>IF('表格编辑 '!Z1120="","",'表格编辑 '!Z1120)</f>
        <v/>
      </c>
      <c r="Y1120" s="123" t="str">
        <f>IF('表格编辑 '!AA1120="","",'表格编辑 '!AA1120)</f>
        <v/>
      </c>
      <c r="Z1120" s="123" t="str">
        <f>IF('表格编辑 '!AB1120="","",'表格编辑 '!AB1120)</f>
        <v/>
      </c>
      <c r="AA1120" s="123" t="str">
        <f>IF('表格编辑 '!AC1120="","",'表格编辑 '!AC1120)</f>
        <v/>
      </c>
      <c r="AB1120" s="123" t="str">
        <f>IF('表格编辑 '!AD1120="","",'表格编辑 '!AD1120)</f>
        <v/>
      </c>
      <c r="AC1120" s="123" t="str">
        <f>IF('表格编辑 '!AE1120="","",'表格编辑 '!AE1120)</f>
        <v/>
      </c>
      <c r="AD1120" s="123">
        <f>IF('表格编辑 '!AF1120="","",'表格编辑 '!AF1120)</f>
        <v>140707</v>
      </c>
    </row>
    <row r="1121" spans="1:30">
      <c r="A1121" s="123">
        <f>IF('表格编辑 '!A1121="","",'表格编辑 '!A1121)</f>
        <v>40708</v>
      </c>
      <c r="B1121" s="123">
        <f>IF('表格编辑 '!B1121="","",'表格编辑 '!B1121)</f>
        <v>50060</v>
      </c>
      <c r="C1121" s="123">
        <f>IF('表格编辑 '!E1121="","",'表格编辑 '!E1121)</f>
        <v>34</v>
      </c>
      <c r="D1121" s="123" t="str">
        <f>IF('表格编辑 '!F1121="","",'表格编辑 '!F1121)</f>
        <v>AI_born_event(RECEIVER, ARG0, ARG1, ARG2, ARG3,ARG4)</v>
      </c>
      <c r="E1121" s="123" t="str">
        <f>IF('表格编辑 '!G1121="","",'表格编辑 '!G1121)</f>
        <v>AI_update_event(RECEIVER, ARG0, ARG1, ARG2, ARG3,ARG4)</v>
      </c>
      <c r="F1121" s="123" t="str">
        <f>IF('表格编辑 '!H1121="","",'表格编辑 '!H1121)</f>
        <v/>
      </c>
      <c r="G1121" s="123" t="str">
        <f>IF('表格编辑 '!I1121="","",'表格编辑 '!I1121)</f>
        <v/>
      </c>
      <c r="H1121" s="123" t="str">
        <f>IF('表格编辑 '!J1121="","",'表格编辑 '!J1121)</f>
        <v>test_deadth_event(RECEIVER, ARG0, ARG1, ARG2, ARG3,ARG4)</v>
      </c>
      <c r="I1121" s="123">
        <f>IF('表格编辑 '!K1121="","",'表格编辑 '!K1121)</f>
        <v>1</v>
      </c>
      <c r="J1121" s="123">
        <f>IF('表格编辑 '!L1121="","",'表格编辑 '!L1121)</f>
        <v>518</v>
      </c>
      <c r="K1121" s="123">
        <f>IF('表格编辑 '!M1121="","",'表格编辑 '!M1121)</f>
        <v>1020</v>
      </c>
      <c r="L1121" s="123" t="str">
        <f>IF('表格编辑 '!N1121="","",'表格编辑 '!N1121)</f>
        <v/>
      </c>
      <c r="M1121" s="123" t="str">
        <f>IF('表格编辑 '!O1121="","",'表格编辑 '!O1121)</f>
        <v/>
      </c>
      <c r="N1121" s="123" t="str">
        <f>IF('表格编辑 '!P1121="","",'表格编辑 '!P1121)</f>
        <v/>
      </c>
      <c r="O1121" s="123" t="str">
        <f>IF('表格编辑 '!Q1121="","",'表格编辑 '!Q1121)</f>
        <v/>
      </c>
      <c r="P1121" s="123" t="str">
        <f>IF('表格编辑 '!R1121="","",'表格编辑 '!R1121)</f>
        <v/>
      </c>
      <c r="Q1121" s="123">
        <f>IF('表格编辑 '!S1121="","",'表格编辑 '!S1121)</f>
        <v>320</v>
      </c>
      <c r="R1121" s="123" t="str">
        <f>IF('表格编辑 '!T1121="","",'表格编辑 '!T1121)</f>
        <v/>
      </c>
      <c r="S1121" s="123" t="str">
        <f>IF('表格编辑 '!U1121="","",'表格编辑 '!U1121)</f>
        <v/>
      </c>
      <c r="T1121" s="123" t="str">
        <f>IF('表格编辑 '!V1121="","",'表格编辑 '!V1121)</f>
        <v/>
      </c>
      <c r="U1121" s="123" t="str">
        <f>IF('表格编辑 '!W1121="","",'表格编辑 '!W1121)</f>
        <v/>
      </c>
      <c r="V1121" s="123" t="str">
        <f>IF('表格编辑 '!X1121="","",'表格编辑 '!X1121)</f>
        <v/>
      </c>
      <c r="W1121" s="123" t="str">
        <f>IF('表格编辑 '!Y1121="","",'表格编辑 '!Y1121)</f>
        <v/>
      </c>
      <c r="X1121" s="123" t="str">
        <f>IF('表格编辑 '!Z1121="","",'表格编辑 '!Z1121)</f>
        <v/>
      </c>
      <c r="Y1121" s="123" t="str">
        <f>IF('表格编辑 '!AA1121="","",'表格编辑 '!AA1121)</f>
        <v/>
      </c>
      <c r="Z1121" s="123" t="str">
        <f>IF('表格编辑 '!AB1121="","",'表格编辑 '!AB1121)</f>
        <v/>
      </c>
      <c r="AA1121" s="123" t="str">
        <f>IF('表格编辑 '!AC1121="","",'表格编辑 '!AC1121)</f>
        <v/>
      </c>
      <c r="AB1121" s="123" t="str">
        <f>IF('表格编辑 '!AD1121="","",'表格编辑 '!AD1121)</f>
        <v/>
      </c>
      <c r="AC1121" s="123" t="str">
        <f>IF('表格编辑 '!AE1121="","",'表格编辑 '!AE1121)</f>
        <v/>
      </c>
      <c r="AD1121" s="123">
        <f>IF('表格编辑 '!AF1121="","",'表格编辑 '!AF1121)</f>
        <v>140708</v>
      </c>
    </row>
    <row r="1122" spans="1:30">
      <c r="A1122" s="123">
        <f>IF('表格编辑 '!A1122="","",'表格编辑 '!A1122)</f>
        <v>40709</v>
      </c>
      <c r="B1122" s="123">
        <f>IF('表格编辑 '!B1122="","",'表格编辑 '!B1122)</f>
        <v>50102</v>
      </c>
      <c r="C1122" s="123">
        <f>IF('表格编辑 '!E1122="","",'表格编辑 '!E1122)</f>
        <v>34</v>
      </c>
      <c r="D1122" s="123" t="str">
        <f>IF('表格编辑 '!F1122="","",'表格编辑 '!F1122)</f>
        <v>AI_born_event(RECEIVER, ARG0, ARG1, ARG2, ARG3,ARG4)</v>
      </c>
      <c r="E1122" s="123" t="str">
        <f>IF('表格编辑 '!G1122="","",'表格编辑 '!G1122)</f>
        <v>AI_update_event(RECEIVER, ARG0, ARG1, ARG2, ARG3,ARG4)</v>
      </c>
      <c r="F1122" s="123" t="str">
        <f>IF('表格编辑 '!H1122="","",'表格编辑 '!H1122)</f>
        <v/>
      </c>
      <c r="G1122" s="123" t="str">
        <f>IF('表格编辑 '!I1122="","",'表格编辑 '!I1122)</f>
        <v/>
      </c>
      <c r="H1122" s="123" t="str">
        <f>IF('表格编辑 '!J1122="","",'表格编辑 '!J1122)</f>
        <v>test_deadth_event(RECEIVER, ARG0, ARG1, ARG2, ARG3,ARG4)</v>
      </c>
      <c r="I1122" s="123">
        <f>IF('表格编辑 '!K1122="","",'表格编辑 '!K1122)</f>
        <v>1</v>
      </c>
      <c r="J1122" s="123">
        <f>IF('表格编辑 '!L1122="","",'表格编辑 '!L1122)</f>
        <v>534</v>
      </c>
      <c r="K1122" s="123">
        <f>IF('表格编辑 '!M1122="","",'表格编辑 '!M1122)</f>
        <v>1020</v>
      </c>
      <c r="L1122" s="123" t="str">
        <f>IF('表格编辑 '!N1122="","",'表格编辑 '!N1122)</f>
        <v/>
      </c>
      <c r="M1122" s="123" t="str">
        <f>IF('表格编辑 '!O1122="","",'表格编辑 '!O1122)</f>
        <v/>
      </c>
      <c r="N1122" s="123" t="str">
        <f>IF('表格编辑 '!P1122="","",'表格编辑 '!P1122)</f>
        <v/>
      </c>
      <c r="O1122" s="123" t="str">
        <f>IF('表格编辑 '!Q1122="","",'表格编辑 '!Q1122)</f>
        <v/>
      </c>
      <c r="P1122" s="123" t="str">
        <f>IF('表格编辑 '!R1122="","",'表格编辑 '!R1122)</f>
        <v/>
      </c>
      <c r="Q1122" s="123">
        <f>IF('表格编辑 '!S1122="","",'表格编辑 '!S1122)</f>
        <v>320</v>
      </c>
      <c r="R1122" s="123" t="str">
        <f>IF('表格编辑 '!T1122="","",'表格编辑 '!T1122)</f>
        <v/>
      </c>
      <c r="S1122" s="123" t="str">
        <f>IF('表格编辑 '!U1122="","",'表格编辑 '!U1122)</f>
        <v/>
      </c>
      <c r="T1122" s="123" t="str">
        <f>IF('表格编辑 '!V1122="","",'表格编辑 '!V1122)</f>
        <v/>
      </c>
      <c r="U1122" s="123" t="str">
        <f>IF('表格编辑 '!W1122="","",'表格编辑 '!W1122)</f>
        <v/>
      </c>
      <c r="V1122" s="123" t="str">
        <f>IF('表格编辑 '!X1122="","",'表格编辑 '!X1122)</f>
        <v/>
      </c>
      <c r="W1122" s="123" t="str">
        <f>IF('表格编辑 '!Y1122="","",'表格编辑 '!Y1122)</f>
        <v/>
      </c>
      <c r="X1122" s="123" t="str">
        <f>IF('表格编辑 '!Z1122="","",'表格编辑 '!Z1122)</f>
        <v/>
      </c>
      <c r="Y1122" s="123" t="str">
        <f>IF('表格编辑 '!AA1122="","",'表格编辑 '!AA1122)</f>
        <v/>
      </c>
      <c r="Z1122" s="123" t="str">
        <f>IF('表格编辑 '!AB1122="","",'表格编辑 '!AB1122)</f>
        <v/>
      </c>
      <c r="AA1122" s="123" t="str">
        <f>IF('表格编辑 '!AC1122="","",'表格编辑 '!AC1122)</f>
        <v/>
      </c>
      <c r="AB1122" s="123" t="str">
        <f>IF('表格编辑 '!AD1122="","",'表格编辑 '!AD1122)</f>
        <v/>
      </c>
      <c r="AC1122" s="123" t="str">
        <f>IF('表格编辑 '!AE1122="","",'表格编辑 '!AE1122)</f>
        <v/>
      </c>
      <c r="AD1122" s="123">
        <f>IF('表格编辑 '!AF1122="","",'表格编辑 '!AF1122)</f>
        <v>140709</v>
      </c>
    </row>
    <row r="1123" spans="1:30">
      <c r="A1123" s="123">
        <f>IF('表格编辑 '!A1123="","",'表格编辑 '!A1123)</f>
        <v>40710</v>
      </c>
      <c r="B1123" s="123">
        <f>IF('表格编辑 '!B1123="","",'表格编辑 '!B1123)</f>
        <v>50043</v>
      </c>
      <c r="C1123" s="123">
        <f>IF('表格编辑 '!E1123="","",'表格编辑 '!E1123)</f>
        <v>34</v>
      </c>
      <c r="D1123" s="123" t="str">
        <f>IF('表格编辑 '!F1123="","",'表格编辑 '!F1123)</f>
        <v>AI_born_event(RECEIVER, ARG0, ARG1, ARG2, ARG3,ARG4)</v>
      </c>
      <c r="E1123" s="123" t="str">
        <f>IF('表格编辑 '!G1123="","",'表格编辑 '!G1123)</f>
        <v>AI_update_event(RECEIVER, ARG0, ARG1, ARG2, ARG3,ARG4)</v>
      </c>
      <c r="F1123" s="123" t="str">
        <f>IF('表格编辑 '!H1123="","",'表格编辑 '!H1123)</f>
        <v/>
      </c>
      <c r="G1123" s="123" t="str">
        <f>IF('表格编辑 '!I1123="","",'表格编辑 '!I1123)</f>
        <v/>
      </c>
      <c r="H1123" s="123" t="str">
        <f>IF('表格编辑 '!J1123="","",'表格编辑 '!J1123)</f>
        <v>test_deadth_event(RECEIVER, ARG0, ARG1, ARG2, ARG3,ARG4)</v>
      </c>
      <c r="I1123" s="123">
        <f>IF('表格编辑 '!K1123="","",'表格编辑 '!K1123)</f>
        <v>1</v>
      </c>
      <c r="J1123" s="123">
        <f>IF('表格编辑 '!L1123="","",'表格编辑 '!L1123)</f>
        <v>1322</v>
      </c>
      <c r="K1123" s="123">
        <f>IF('表格编辑 '!M1123="","",'表格编辑 '!M1123)</f>
        <v>1020</v>
      </c>
      <c r="L1123" s="123" t="str">
        <f>IF('表格编辑 '!N1123="","",'表格编辑 '!N1123)</f>
        <v/>
      </c>
      <c r="M1123" s="123" t="str">
        <f>IF('表格编辑 '!O1123="","",'表格编辑 '!O1123)</f>
        <v/>
      </c>
      <c r="N1123" s="123" t="str">
        <f>IF('表格编辑 '!P1123="","",'表格编辑 '!P1123)</f>
        <v/>
      </c>
      <c r="O1123" s="123" t="str">
        <f>IF('表格编辑 '!Q1123="","",'表格编辑 '!Q1123)</f>
        <v/>
      </c>
      <c r="P1123" s="123" t="str">
        <f>IF('表格编辑 '!R1123="","",'表格编辑 '!R1123)</f>
        <v/>
      </c>
      <c r="Q1123" s="123">
        <f>IF('表格编辑 '!S1123="","",'表格编辑 '!S1123)</f>
        <v>320</v>
      </c>
      <c r="R1123" s="123" t="str">
        <f>IF('表格编辑 '!T1123="","",'表格编辑 '!T1123)</f>
        <v/>
      </c>
      <c r="S1123" s="123" t="str">
        <f>IF('表格编辑 '!U1123="","",'表格编辑 '!U1123)</f>
        <v/>
      </c>
      <c r="T1123" s="123" t="str">
        <f>IF('表格编辑 '!V1123="","",'表格编辑 '!V1123)</f>
        <v/>
      </c>
      <c r="U1123" s="123" t="str">
        <f>IF('表格编辑 '!W1123="","",'表格编辑 '!W1123)</f>
        <v/>
      </c>
      <c r="V1123" s="123" t="str">
        <f>IF('表格编辑 '!X1123="","",'表格编辑 '!X1123)</f>
        <v/>
      </c>
      <c r="W1123" s="123" t="str">
        <f>IF('表格编辑 '!Y1123="","",'表格编辑 '!Y1123)</f>
        <v/>
      </c>
      <c r="X1123" s="123" t="str">
        <f>IF('表格编辑 '!Z1123="","",'表格编辑 '!Z1123)</f>
        <v/>
      </c>
      <c r="Y1123" s="123" t="str">
        <f>IF('表格编辑 '!AA1123="","",'表格编辑 '!AA1123)</f>
        <v/>
      </c>
      <c r="Z1123" s="123" t="str">
        <f>IF('表格编辑 '!AB1123="","",'表格编辑 '!AB1123)</f>
        <v/>
      </c>
      <c r="AA1123" s="123" t="str">
        <f>IF('表格编辑 '!AC1123="","",'表格编辑 '!AC1123)</f>
        <v/>
      </c>
      <c r="AB1123" s="123" t="str">
        <f>IF('表格编辑 '!AD1123="","",'表格编辑 '!AD1123)</f>
        <v/>
      </c>
      <c r="AC1123" s="123" t="str">
        <f>IF('表格编辑 '!AE1123="","",'表格编辑 '!AE1123)</f>
        <v/>
      </c>
      <c r="AD1123" s="123">
        <f>IF('表格编辑 '!AF1123="","",'表格编辑 '!AF1123)</f>
        <v>140710</v>
      </c>
    </row>
    <row r="1124" spans="1:30">
      <c r="A1124" s="123">
        <f>IF('表格编辑 '!A1124="","",'表格编辑 '!A1124)</f>
        <v>40711</v>
      </c>
      <c r="B1124" s="123">
        <f>IF('表格编辑 '!B1124="","",'表格编辑 '!B1124)</f>
        <v>50154</v>
      </c>
      <c r="C1124" s="123">
        <f>IF('表格编辑 '!E1124="","",'表格编辑 '!E1124)</f>
        <v>34</v>
      </c>
      <c r="D1124" s="123" t="str">
        <f>IF('表格编辑 '!F1124="","",'表格编辑 '!F1124)</f>
        <v>AI_born_event(RECEIVER, ARG0, ARG1, ARG2, ARG3,ARG4)</v>
      </c>
      <c r="E1124" s="123" t="str">
        <f>IF('表格编辑 '!G1124="","",'表格编辑 '!G1124)</f>
        <v>AI_update_event(RECEIVER, ARG0, ARG1, ARG2, ARG3,ARG4)</v>
      </c>
      <c r="F1124" s="123" t="str">
        <f>IF('表格编辑 '!H1124="","",'表格编辑 '!H1124)</f>
        <v/>
      </c>
      <c r="G1124" s="123" t="str">
        <f>IF('表格编辑 '!I1124="","",'表格编辑 '!I1124)</f>
        <v/>
      </c>
      <c r="H1124" s="123" t="str">
        <f>IF('表格编辑 '!J1124="","",'表格编辑 '!J1124)</f>
        <v>test_deadth_event(RECEIVER, ARG0, ARG1, ARG2, ARG3,ARG4)</v>
      </c>
      <c r="I1124" s="123">
        <f>IF('表格编辑 '!K1124="","",'表格编辑 '!K1124)</f>
        <v>1</v>
      </c>
      <c r="J1124" s="123">
        <f>IF('表格编辑 '!L1124="","",'表格编辑 '!L1124)</f>
        <v>1084</v>
      </c>
      <c r="K1124" s="123">
        <f>IF('表格编辑 '!M1124="","",'表格编辑 '!M1124)</f>
        <v>1020</v>
      </c>
      <c r="L1124" s="123" t="str">
        <f>IF('表格编辑 '!N1124="","",'表格编辑 '!N1124)</f>
        <v/>
      </c>
      <c r="M1124" s="123" t="str">
        <f>IF('表格编辑 '!O1124="","",'表格编辑 '!O1124)</f>
        <v/>
      </c>
      <c r="N1124" s="123" t="str">
        <f>IF('表格编辑 '!P1124="","",'表格编辑 '!P1124)</f>
        <v/>
      </c>
      <c r="O1124" s="123" t="str">
        <f>IF('表格编辑 '!Q1124="","",'表格编辑 '!Q1124)</f>
        <v/>
      </c>
      <c r="P1124" s="123" t="str">
        <f>IF('表格编辑 '!R1124="","",'表格编辑 '!R1124)</f>
        <v/>
      </c>
      <c r="Q1124" s="123">
        <f>IF('表格编辑 '!S1124="","",'表格编辑 '!S1124)</f>
        <v>320</v>
      </c>
      <c r="R1124" s="123" t="str">
        <f>IF('表格编辑 '!T1124="","",'表格编辑 '!T1124)</f>
        <v/>
      </c>
      <c r="S1124" s="123" t="str">
        <f>IF('表格编辑 '!U1124="","",'表格编辑 '!U1124)</f>
        <v/>
      </c>
      <c r="T1124" s="123" t="str">
        <f>IF('表格编辑 '!V1124="","",'表格编辑 '!V1124)</f>
        <v/>
      </c>
      <c r="U1124" s="123" t="str">
        <f>IF('表格编辑 '!W1124="","",'表格编辑 '!W1124)</f>
        <v/>
      </c>
      <c r="V1124" s="123" t="str">
        <f>IF('表格编辑 '!X1124="","",'表格编辑 '!X1124)</f>
        <v/>
      </c>
      <c r="W1124" s="123" t="str">
        <f>IF('表格编辑 '!Y1124="","",'表格编辑 '!Y1124)</f>
        <v/>
      </c>
      <c r="X1124" s="123" t="str">
        <f>IF('表格编辑 '!Z1124="","",'表格编辑 '!Z1124)</f>
        <v/>
      </c>
      <c r="Y1124" s="123" t="str">
        <f>IF('表格编辑 '!AA1124="","",'表格编辑 '!AA1124)</f>
        <v/>
      </c>
      <c r="Z1124" s="123" t="str">
        <f>IF('表格编辑 '!AB1124="","",'表格编辑 '!AB1124)</f>
        <v/>
      </c>
      <c r="AA1124" s="123" t="str">
        <f>IF('表格编辑 '!AC1124="","",'表格编辑 '!AC1124)</f>
        <v/>
      </c>
      <c r="AB1124" s="123" t="str">
        <f>IF('表格编辑 '!AD1124="","",'表格编辑 '!AD1124)</f>
        <v/>
      </c>
      <c r="AC1124" s="123" t="str">
        <f>IF('表格编辑 '!AE1124="","",'表格编辑 '!AE1124)</f>
        <v/>
      </c>
      <c r="AD1124" s="123">
        <f>IF('表格编辑 '!AF1124="","",'表格编辑 '!AF1124)</f>
        <v>140711</v>
      </c>
    </row>
    <row r="1125" spans="1:30">
      <c r="A1125" s="123">
        <f>IF('表格编辑 '!A1125="","",'表格编辑 '!A1125)</f>
        <v>40712</v>
      </c>
      <c r="B1125" s="123">
        <f>IF('表格编辑 '!B1125="","",'表格编辑 '!B1125)</f>
        <v>50052</v>
      </c>
      <c r="C1125" s="123">
        <f>IF('表格编辑 '!E1125="","",'表格编辑 '!E1125)</f>
        <v>34</v>
      </c>
      <c r="D1125" s="123" t="str">
        <f>IF('表格编辑 '!F1125="","",'表格编辑 '!F1125)</f>
        <v>AI_born_event(RECEIVER, ARG0, ARG1, ARG2, ARG3,ARG4)</v>
      </c>
      <c r="E1125" s="123" t="str">
        <f>IF('表格编辑 '!G1125="","",'表格编辑 '!G1125)</f>
        <v>AI_update_event(RECEIVER, ARG0, ARG1, ARG2, ARG3,ARG4)</v>
      </c>
      <c r="F1125" s="123" t="str">
        <f>IF('表格编辑 '!H1125="","",'表格编辑 '!H1125)</f>
        <v/>
      </c>
      <c r="G1125" s="123" t="str">
        <f>IF('表格编辑 '!I1125="","",'表格编辑 '!I1125)</f>
        <v/>
      </c>
      <c r="H1125" s="123" t="str">
        <f>IF('表格编辑 '!J1125="","",'表格编辑 '!J1125)</f>
        <v>test_deadth_event(RECEIVER, ARG0, ARG1, ARG2, ARG3,ARG4)</v>
      </c>
      <c r="I1125" s="123">
        <f>IF('表格编辑 '!K1125="","",'表格编辑 '!K1125)</f>
        <v>1</v>
      </c>
      <c r="J1125" s="123">
        <f>IF('表格编辑 '!L1125="","",'表格编辑 '!L1125)</f>
        <v>1252</v>
      </c>
      <c r="K1125" s="123">
        <f>IF('表格编辑 '!M1125="","",'表格编辑 '!M1125)</f>
        <v>1020</v>
      </c>
      <c r="L1125" s="123" t="str">
        <f>IF('表格编辑 '!N1125="","",'表格编辑 '!N1125)</f>
        <v/>
      </c>
      <c r="M1125" s="123" t="str">
        <f>IF('表格编辑 '!O1125="","",'表格编辑 '!O1125)</f>
        <v/>
      </c>
      <c r="N1125" s="123" t="str">
        <f>IF('表格编辑 '!P1125="","",'表格编辑 '!P1125)</f>
        <v/>
      </c>
      <c r="O1125" s="123" t="str">
        <f>IF('表格编辑 '!Q1125="","",'表格编辑 '!Q1125)</f>
        <v/>
      </c>
      <c r="P1125" s="123" t="str">
        <f>IF('表格编辑 '!R1125="","",'表格编辑 '!R1125)</f>
        <v/>
      </c>
      <c r="Q1125" s="123">
        <f>IF('表格编辑 '!S1125="","",'表格编辑 '!S1125)</f>
        <v>320</v>
      </c>
      <c r="R1125" s="123" t="str">
        <f>IF('表格编辑 '!T1125="","",'表格编辑 '!T1125)</f>
        <v/>
      </c>
      <c r="S1125" s="123" t="str">
        <f>IF('表格编辑 '!U1125="","",'表格编辑 '!U1125)</f>
        <v/>
      </c>
      <c r="T1125" s="123" t="str">
        <f>IF('表格编辑 '!V1125="","",'表格编辑 '!V1125)</f>
        <v/>
      </c>
      <c r="U1125" s="123" t="str">
        <f>IF('表格编辑 '!W1125="","",'表格编辑 '!W1125)</f>
        <v/>
      </c>
      <c r="V1125" s="123" t="str">
        <f>IF('表格编辑 '!X1125="","",'表格编辑 '!X1125)</f>
        <v/>
      </c>
      <c r="W1125" s="123" t="str">
        <f>IF('表格编辑 '!Y1125="","",'表格编辑 '!Y1125)</f>
        <v/>
      </c>
      <c r="X1125" s="123" t="str">
        <f>IF('表格编辑 '!Z1125="","",'表格编辑 '!Z1125)</f>
        <v/>
      </c>
      <c r="Y1125" s="123" t="str">
        <f>IF('表格编辑 '!AA1125="","",'表格编辑 '!AA1125)</f>
        <v/>
      </c>
      <c r="Z1125" s="123" t="str">
        <f>IF('表格编辑 '!AB1125="","",'表格编辑 '!AB1125)</f>
        <v/>
      </c>
      <c r="AA1125" s="123" t="str">
        <f>IF('表格编辑 '!AC1125="","",'表格编辑 '!AC1125)</f>
        <v/>
      </c>
      <c r="AB1125" s="123" t="str">
        <f>IF('表格编辑 '!AD1125="","",'表格编辑 '!AD1125)</f>
        <v/>
      </c>
      <c r="AC1125" s="123" t="str">
        <f>IF('表格编辑 '!AE1125="","",'表格编辑 '!AE1125)</f>
        <v/>
      </c>
      <c r="AD1125" s="123">
        <f>IF('表格编辑 '!AF1125="","",'表格编辑 '!AF1125)</f>
        <v>140712</v>
      </c>
    </row>
    <row r="1126" spans="1:30">
      <c r="A1126" s="123">
        <f>IF('表格编辑 '!A1126="","",'表格编辑 '!A1126)</f>
        <v>40713</v>
      </c>
      <c r="B1126" s="123">
        <f>IF('表格编辑 '!B1126="","",'表格编辑 '!B1126)</f>
        <v>50141</v>
      </c>
      <c r="C1126" s="123">
        <f>IF('表格编辑 '!E1126="","",'表格编辑 '!E1126)</f>
        <v>34</v>
      </c>
      <c r="D1126" s="123" t="str">
        <f>IF('表格编辑 '!F1126="","",'表格编辑 '!F1126)</f>
        <v>AI_born_event(RECEIVER, ARG0, ARG1, ARG2, ARG3,ARG4)</v>
      </c>
      <c r="E1126" s="123" t="str">
        <f>IF('表格编辑 '!G1126="","",'表格编辑 '!G1126)</f>
        <v>AI_update_event(RECEIVER, ARG0, ARG1, ARG2, ARG3,ARG4)</v>
      </c>
      <c r="F1126" s="123" t="str">
        <f>IF('表格编辑 '!H1126="","",'表格编辑 '!H1126)</f>
        <v/>
      </c>
      <c r="G1126" s="123" t="str">
        <f>IF('表格编辑 '!I1126="","",'表格编辑 '!I1126)</f>
        <v/>
      </c>
      <c r="H1126" s="123" t="str">
        <f>IF('表格编辑 '!J1126="","",'表格编辑 '!J1126)</f>
        <v>test_deadth_event(RECEIVER, ARG0, ARG1, ARG2, ARG3,ARG4)</v>
      </c>
      <c r="I1126" s="123">
        <f>IF('表格编辑 '!K1126="","",'表格编辑 '!K1126)</f>
        <v>1</v>
      </c>
      <c r="J1126" s="123">
        <f>IF('表格编辑 '!L1126="","",'表格编辑 '!L1126)</f>
        <v>196</v>
      </c>
      <c r="K1126" s="123">
        <f>IF('表格编辑 '!M1126="","",'表格编辑 '!M1126)</f>
        <v>1020</v>
      </c>
      <c r="L1126" s="123" t="str">
        <f>IF('表格编辑 '!N1126="","",'表格编辑 '!N1126)</f>
        <v/>
      </c>
      <c r="M1126" s="123" t="str">
        <f>IF('表格编辑 '!O1126="","",'表格编辑 '!O1126)</f>
        <v/>
      </c>
      <c r="N1126" s="123" t="str">
        <f>IF('表格编辑 '!P1126="","",'表格编辑 '!P1126)</f>
        <v/>
      </c>
      <c r="O1126" s="123" t="str">
        <f>IF('表格编辑 '!Q1126="","",'表格编辑 '!Q1126)</f>
        <v/>
      </c>
      <c r="P1126" s="123" t="str">
        <f>IF('表格编辑 '!R1126="","",'表格编辑 '!R1126)</f>
        <v/>
      </c>
      <c r="Q1126" s="123">
        <f>IF('表格编辑 '!S1126="","",'表格编辑 '!S1126)</f>
        <v>320</v>
      </c>
      <c r="R1126" s="123" t="str">
        <f>IF('表格编辑 '!T1126="","",'表格编辑 '!T1126)</f>
        <v/>
      </c>
      <c r="S1126" s="123" t="str">
        <f>IF('表格编辑 '!U1126="","",'表格编辑 '!U1126)</f>
        <v/>
      </c>
      <c r="T1126" s="123" t="str">
        <f>IF('表格编辑 '!V1126="","",'表格编辑 '!V1126)</f>
        <v/>
      </c>
      <c r="U1126" s="123" t="str">
        <f>IF('表格编辑 '!W1126="","",'表格编辑 '!W1126)</f>
        <v/>
      </c>
      <c r="V1126" s="123" t="str">
        <f>IF('表格编辑 '!X1126="","",'表格编辑 '!X1126)</f>
        <v/>
      </c>
      <c r="W1126" s="123" t="str">
        <f>IF('表格编辑 '!Y1126="","",'表格编辑 '!Y1126)</f>
        <v/>
      </c>
      <c r="X1126" s="123" t="str">
        <f>IF('表格编辑 '!Z1126="","",'表格编辑 '!Z1126)</f>
        <v/>
      </c>
      <c r="Y1126" s="123" t="str">
        <f>IF('表格编辑 '!AA1126="","",'表格编辑 '!AA1126)</f>
        <v/>
      </c>
      <c r="Z1126" s="123" t="str">
        <f>IF('表格编辑 '!AB1126="","",'表格编辑 '!AB1126)</f>
        <v/>
      </c>
      <c r="AA1126" s="123" t="str">
        <f>IF('表格编辑 '!AC1126="","",'表格编辑 '!AC1126)</f>
        <v/>
      </c>
      <c r="AB1126" s="123" t="str">
        <f>IF('表格编辑 '!AD1126="","",'表格编辑 '!AD1126)</f>
        <v/>
      </c>
      <c r="AC1126" s="123" t="str">
        <f>IF('表格编辑 '!AE1126="","",'表格编辑 '!AE1126)</f>
        <v/>
      </c>
      <c r="AD1126" s="123">
        <f>IF('表格编辑 '!AF1126="","",'表格编辑 '!AF1126)</f>
        <v>140713</v>
      </c>
    </row>
    <row r="1127" spans="1:30">
      <c r="A1127" s="123">
        <f>IF('表格编辑 '!A1127="","",'表格编辑 '!A1127)</f>
        <v>40714</v>
      </c>
      <c r="B1127" s="123">
        <f>IF('表格编辑 '!B1127="","",'表格编辑 '!B1127)</f>
        <v>50073</v>
      </c>
      <c r="C1127" s="123">
        <f>IF('表格编辑 '!E1127="","",'表格编辑 '!E1127)</f>
        <v>34</v>
      </c>
      <c r="D1127" s="123" t="str">
        <f>IF('表格编辑 '!F1127="","",'表格编辑 '!F1127)</f>
        <v>AI_born_event(RECEIVER, ARG0, ARG1, ARG2, ARG3,ARG4)</v>
      </c>
      <c r="E1127" s="123" t="str">
        <f>IF('表格编辑 '!G1127="","",'表格编辑 '!G1127)</f>
        <v>AI_update_event(RECEIVER, ARG0, ARG1, ARG2, ARG3,ARG4)</v>
      </c>
      <c r="F1127" s="123" t="str">
        <f>IF('表格编辑 '!H1127="","",'表格编辑 '!H1127)</f>
        <v/>
      </c>
      <c r="G1127" s="123" t="str">
        <f>IF('表格编辑 '!I1127="","",'表格编辑 '!I1127)</f>
        <v/>
      </c>
      <c r="H1127" s="123" t="str">
        <f>IF('表格编辑 '!J1127="","",'表格编辑 '!J1127)</f>
        <v>test_deadth_event(RECEIVER, ARG0, ARG1, ARG2, ARG3,ARG4)</v>
      </c>
      <c r="I1127" s="123">
        <f>IF('表格编辑 '!K1127="","",'表格编辑 '!K1127)</f>
        <v>1</v>
      </c>
      <c r="J1127" s="123">
        <f>IF('表格编辑 '!L1127="","",'表格编辑 '!L1127)</f>
        <v>1276</v>
      </c>
      <c r="K1127" s="123">
        <f>IF('表格编辑 '!M1127="","",'表格编辑 '!M1127)</f>
        <v>1020</v>
      </c>
      <c r="L1127" s="123" t="str">
        <f>IF('表格编辑 '!N1127="","",'表格编辑 '!N1127)</f>
        <v/>
      </c>
      <c r="M1127" s="123" t="str">
        <f>IF('表格编辑 '!O1127="","",'表格编辑 '!O1127)</f>
        <v/>
      </c>
      <c r="N1127" s="123" t="str">
        <f>IF('表格编辑 '!P1127="","",'表格编辑 '!P1127)</f>
        <v/>
      </c>
      <c r="O1127" s="123" t="str">
        <f>IF('表格编辑 '!Q1127="","",'表格编辑 '!Q1127)</f>
        <v/>
      </c>
      <c r="P1127" s="123" t="str">
        <f>IF('表格编辑 '!R1127="","",'表格编辑 '!R1127)</f>
        <v/>
      </c>
      <c r="Q1127" s="123">
        <f>IF('表格编辑 '!S1127="","",'表格编辑 '!S1127)</f>
        <v>320</v>
      </c>
      <c r="R1127" s="123" t="str">
        <f>IF('表格编辑 '!T1127="","",'表格编辑 '!T1127)</f>
        <v/>
      </c>
      <c r="S1127" s="123" t="str">
        <f>IF('表格编辑 '!U1127="","",'表格编辑 '!U1127)</f>
        <v/>
      </c>
      <c r="T1127" s="123" t="str">
        <f>IF('表格编辑 '!V1127="","",'表格编辑 '!V1127)</f>
        <v/>
      </c>
      <c r="U1127" s="123" t="str">
        <f>IF('表格编辑 '!W1127="","",'表格编辑 '!W1127)</f>
        <v/>
      </c>
      <c r="V1127" s="123" t="str">
        <f>IF('表格编辑 '!X1127="","",'表格编辑 '!X1127)</f>
        <v/>
      </c>
      <c r="W1127" s="123" t="str">
        <f>IF('表格编辑 '!Y1127="","",'表格编辑 '!Y1127)</f>
        <v/>
      </c>
      <c r="X1127" s="123" t="str">
        <f>IF('表格编辑 '!Z1127="","",'表格编辑 '!Z1127)</f>
        <v/>
      </c>
      <c r="Y1127" s="123" t="str">
        <f>IF('表格编辑 '!AA1127="","",'表格编辑 '!AA1127)</f>
        <v/>
      </c>
      <c r="Z1127" s="123" t="str">
        <f>IF('表格编辑 '!AB1127="","",'表格编辑 '!AB1127)</f>
        <v/>
      </c>
      <c r="AA1127" s="123" t="str">
        <f>IF('表格编辑 '!AC1127="","",'表格编辑 '!AC1127)</f>
        <v/>
      </c>
      <c r="AB1127" s="123" t="str">
        <f>IF('表格编辑 '!AD1127="","",'表格编辑 '!AD1127)</f>
        <v/>
      </c>
      <c r="AC1127" s="123" t="str">
        <f>IF('表格编辑 '!AE1127="","",'表格编辑 '!AE1127)</f>
        <v/>
      </c>
      <c r="AD1127" s="123">
        <f>IF('表格编辑 '!AF1127="","",'表格编辑 '!AF1127)</f>
        <v>140714</v>
      </c>
    </row>
    <row r="1128" spans="1:30">
      <c r="A1128" s="123">
        <f>IF('表格编辑 '!A1128="","",'表格编辑 '!A1128)</f>
        <v>40715</v>
      </c>
      <c r="B1128" s="123">
        <f>IF('表格编辑 '!B1128="","",'表格编辑 '!B1128)</f>
        <v>50085</v>
      </c>
      <c r="C1128" s="123">
        <f>IF('表格编辑 '!E1128="","",'表格编辑 '!E1128)</f>
        <v>34</v>
      </c>
      <c r="D1128" s="123" t="str">
        <f>IF('表格编辑 '!F1128="","",'表格编辑 '!F1128)</f>
        <v>AI_born_event(RECEIVER, ARG0, ARG1, ARG2, ARG3,ARG4)</v>
      </c>
      <c r="E1128" s="123" t="str">
        <f>IF('表格编辑 '!G1128="","",'表格编辑 '!G1128)</f>
        <v>AI_update_event(RECEIVER, ARG0, ARG1, ARG2, ARG3,ARG4)</v>
      </c>
      <c r="F1128" s="123" t="str">
        <f>IF('表格编辑 '!H1128="","",'表格编辑 '!H1128)</f>
        <v/>
      </c>
      <c r="G1128" s="123" t="str">
        <f>IF('表格编辑 '!I1128="","",'表格编辑 '!I1128)</f>
        <v/>
      </c>
      <c r="H1128" s="123" t="str">
        <f>IF('表格编辑 '!J1128="","",'表格编辑 '!J1128)</f>
        <v>test_deadth_event(RECEIVER, ARG0, ARG1, ARG2, ARG3,ARG4)</v>
      </c>
      <c r="I1128" s="123">
        <f>IF('表格编辑 '!K1128="","",'表格编辑 '!K1128)</f>
        <v>1</v>
      </c>
      <c r="J1128" s="123">
        <f>IF('表格编辑 '!L1128="","",'表格编辑 '!L1128)</f>
        <v>1692</v>
      </c>
      <c r="K1128" s="123">
        <f>IF('表格编辑 '!M1128="","",'表格编辑 '!M1128)</f>
        <v>1020</v>
      </c>
      <c r="L1128" s="123" t="str">
        <f>IF('表格编辑 '!N1128="","",'表格编辑 '!N1128)</f>
        <v/>
      </c>
      <c r="M1128" s="123" t="str">
        <f>IF('表格编辑 '!O1128="","",'表格编辑 '!O1128)</f>
        <v/>
      </c>
      <c r="N1128" s="123" t="str">
        <f>IF('表格编辑 '!P1128="","",'表格编辑 '!P1128)</f>
        <v/>
      </c>
      <c r="O1128" s="123" t="str">
        <f>IF('表格编辑 '!Q1128="","",'表格编辑 '!Q1128)</f>
        <v/>
      </c>
      <c r="P1128" s="123" t="str">
        <f>IF('表格编辑 '!R1128="","",'表格编辑 '!R1128)</f>
        <v/>
      </c>
      <c r="Q1128" s="123">
        <f>IF('表格编辑 '!S1128="","",'表格编辑 '!S1128)</f>
        <v>320</v>
      </c>
      <c r="R1128" s="123" t="str">
        <f>IF('表格编辑 '!T1128="","",'表格编辑 '!T1128)</f>
        <v/>
      </c>
      <c r="S1128" s="123" t="str">
        <f>IF('表格编辑 '!U1128="","",'表格编辑 '!U1128)</f>
        <v/>
      </c>
      <c r="T1128" s="123" t="str">
        <f>IF('表格编辑 '!V1128="","",'表格编辑 '!V1128)</f>
        <v/>
      </c>
      <c r="U1128" s="123" t="str">
        <f>IF('表格编辑 '!W1128="","",'表格编辑 '!W1128)</f>
        <v/>
      </c>
      <c r="V1128" s="123" t="str">
        <f>IF('表格编辑 '!X1128="","",'表格编辑 '!X1128)</f>
        <v/>
      </c>
      <c r="W1128" s="123" t="str">
        <f>IF('表格编辑 '!Y1128="","",'表格编辑 '!Y1128)</f>
        <v/>
      </c>
      <c r="X1128" s="123" t="str">
        <f>IF('表格编辑 '!Z1128="","",'表格编辑 '!Z1128)</f>
        <v/>
      </c>
      <c r="Y1128" s="123" t="str">
        <f>IF('表格编辑 '!AA1128="","",'表格编辑 '!AA1128)</f>
        <v/>
      </c>
      <c r="Z1128" s="123" t="str">
        <f>IF('表格编辑 '!AB1128="","",'表格编辑 '!AB1128)</f>
        <v/>
      </c>
      <c r="AA1128" s="123" t="str">
        <f>IF('表格编辑 '!AC1128="","",'表格编辑 '!AC1128)</f>
        <v/>
      </c>
      <c r="AB1128" s="123" t="str">
        <f>IF('表格编辑 '!AD1128="","",'表格编辑 '!AD1128)</f>
        <v/>
      </c>
      <c r="AC1128" s="123" t="str">
        <f>IF('表格编辑 '!AE1128="","",'表格编辑 '!AE1128)</f>
        <v/>
      </c>
      <c r="AD1128" s="123">
        <f>IF('表格编辑 '!AF1128="","",'表格编辑 '!AF1128)</f>
        <v>140715</v>
      </c>
    </row>
    <row r="1129" spans="1:30">
      <c r="A1129" s="123">
        <f>IF('表格编辑 '!A1129="","",'表格编辑 '!A1129)</f>
        <v>40716</v>
      </c>
      <c r="B1129" s="123">
        <f>IF('表格编辑 '!B1129="","",'表格编辑 '!B1129)</f>
        <v>50148</v>
      </c>
      <c r="C1129" s="123">
        <f>IF('表格编辑 '!E1129="","",'表格编辑 '!E1129)</f>
        <v>34</v>
      </c>
      <c r="D1129" s="123" t="str">
        <f>IF('表格编辑 '!F1129="","",'表格编辑 '!F1129)</f>
        <v>AI_born_event(RECEIVER, ARG0, ARG1, ARG2, ARG3,ARG4)</v>
      </c>
      <c r="E1129" s="123" t="str">
        <f>IF('表格编辑 '!G1129="","",'表格编辑 '!G1129)</f>
        <v>AI_update_event(RECEIVER, ARG0, ARG1, ARG2, ARG3,ARG4)</v>
      </c>
      <c r="F1129" s="123" t="str">
        <f>IF('表格编辑 '!H1129="","",'表格编辑 '!H1129)</f>
        <v/>
      </c>
      <c r="G1129" s="123" t="str">
        <f>IF('表格编辑 '!I1129="","",'表格编辑 '!I1129)</f>
        <v/>
      </c>
      <c r="H1129" s="123" t="str">
        <f>IF('表格编辑 '!J1129="","",'表格编辑 '!J1129)</f>
        <v>test_deadth_event(RECEIVER, ARG0, ARG1, ARG2, ARG3,ARG4)</v>
      </c>
      <c r="I1129" s="123">
        <f>IF('表格编辑 '!K1129="","",'表格编辑 '!K1129)</f>
        <v>1</v>
      </c>
      <c r="J1129" s="123">
        <f>IF('表格编辑 '!L1129="","",'表格编辑 '!L1129)</f>
        <v>724</v>
      </c>
      <c r="K1129" s="123">
        <f>IF('表格编辑 '!M1129="","",'表格编辑 '!M1129)</f>
        <v>1020</v>
      </c>
      <c r="L1129" s="123" t="str">
        <f>IF('表格编辑 '!N1129="","",'表格编辑 '!N1129)</f>
        <v/>
      </c>
      <c r="M1129" s="123" t="str">
        <f>IF('表格编辑 '!O1129="","",'表格编辑 '!O1129)</f>
        <v/>
      </c>
      <c r="N1129" s="123" t="str">
        <f>IF('表格编辑 '!P1129="","",'表格编辑 '!P1129)</f>
        <v/>
      </c>
      <c r="O1129" s="123" t="str">
        <f>IF('表格编辑 '!Q1129="","",'表格编辑 '!Q1129)</f>
        <v/>
      </c>
      <c r="P1129" s="123" t="str">
        <f>IF('表格编辑 '!R1129="","",'表格编辑 '!R1129)</f>
        <v/>
      </c>
      <c r="Q1129" s="123">
        <f>IF('表格编辑 '!S1129="","",'表格编辑 '!S1129)</f>
        <v>320</v>
      </c>
      <c r="R1129" s="123" t="str">
        <f>IF('表格编辑 '!T1129="","",'表格编辑 '!T1129)</f>
        <v/>
      </c>
      <c r="S1129" s="123" t="str">
        <f>IF('表格编辑 '!U1129="","",'表格编辑 '!U1129)</f>
        <v/>
      </c>
      <c r="T1129" s="123" t="str">
        <f>IF('表格编辑 '!V1129="","",'表格编辑 '!V1129)</f>
        <v/>
      </c>
      <c r="U1129" s="123" t="str">
        <f>IF('表格编辑 '!W1129="","",'表格编辑 '!W1129)</f>
        <v/>
      </c>
      <c r="V1129" s="123" t="str">
        <f>IF('表格编辑 '!X1129="","",'表格编辑 '!X1129)</f>
        <v/>
      </c>
      <c r="W1129" s="123" t="str">
        <f>IF('表格编辑 '!Y1129="","",'表格编辑 '!Y1129)</f>
        <v/>
      </c>
      <c r="X1129" s="123" t="str">
        <f>IF('表格编辑 '!Z1129="","",'表格编辑 '!Z1129)</f>
        <v/>
      </c>
      <c r="Y1129" s="123" t="str">
        <f>IF('表格编辑 '!AA1129="","",'表格编辑 '!AA1129)</f>
        <v/>
      </c>
      <c r="Z1129" s="123" t="str">
        <f>IF('表格编辑 '!AB1129="","",'表格编辑 '!AB1129)</f>
        <v/>
      </c>
      <c r="AA1129" s="123" t="str">
        <f>IF('表格编辑 '!AC1129="","",'表格编辑 '!AC1129)</f>
        <v/>
      </c>
      <c r="AB1129" s="123" t="str">
        <f>IF('表格编辑 '!AD1129="","",'表格编辑 '!AD1129)</f>
        <v/>
      </c>
      <c r="AC1129" s="123" t="str">
        <f>IF('表格编辑 '!AE1129="","",'表格编辑 '!AE1129)</f>
        <v/>
      </c>
      <c r="AD1129" s="123">
        <f>IF('表格编辑 '!AF1129="","",'表格编辑 '!AF1129)</f>
        <v>140716</v>
      </c>
    </row>
    <row r="1130" spans="1:30">
      <c r="A1130" s="123">
        <f>IF('表格编辑 '!A1130="","",'表格编辑 '!A1130)</f>
        <v>40717</v>
      </c>
      <c r="B1130" s="123">
        <f>IF('表格编辑 '!B1130="","",'表格编辑 '!B1130)</f>
        <v>50064</v>
      </c>
      <c r="C1130" s="123">
        <f>IF('表格编辑 '!E1130="","",'表格编辑 '!E1130)</f>
        <v>34</v>
      </c>
      <c r="D1130" s="123" t="str">
        <f>IF('表格编辑 '!F1130="","",'表格编辑 '!F1130)</f>
        <v>AI_born_event(RECEIVER, ARG0, ARG1, ARG2, ARG3,ARG4)</v>
      </c>
      <c r="E1130" s="123" t="str">
        <f>IF('表格编辑 '!G1130="","",'表格编辑 '!G1130)</f>
        <v>AI_update_event(RECEIVER, ARG0, ARG1, ARG2, ARG3,ARG4)</v>
      </c>
      <c r="F1130" s="123" t="str">
        <f>IF('表格编辑 '!H1130="","",'表格编辑 '!H1130)</f>
        <v/>
      </c>
      <c r="G1130" s="123" t="str">
        <f>IF('表格编辑 '!I1130="","",'表格编辑 '!I1130)</f>
        <v/>
      </c>
      <c r="H1130" s="123" t="str">
        <f>IF('表格编辑 '!J1130="","",'表格编辑 '!J1130)</f>
        <v>test_deadth_event(RECEIVER, ARG0, ARG1, ARG2, ARG3,ARG4)</v>
      </c>
      <c r="I1130" s="123">
        <f>IF('表格编辑 '!K1130="","",'表格编辑 '!K1130)</f>
        <v>1</v>
      </c>
      <c r="J1130" s="123">
        <f>IF('表格编辑 '!L1130="","",'表格编辑 '!L1130)</f>
        <v>1158</v>
      </c>
      <c r="K1130" s="123">
        <f>IF('表格编辑 '!M1130="","",'表格编辑 '!M1130)</f>
        <v>1020</v>
      </c>
      <c r="L1130" s="123" t="str">
        <f>IF('表格编辑 '!N1130="","",'表格编辑 '!N1130)</f>
        <v/>
      </c>
      <c r="M1130" s="123" t="str">
        <f>IF('表格编辑 '!O1130="","",'表格编辑 '!O1130)</f>
        <v/>
      </c>
      <c r="N1130" s="123" t="str">
        <f>IF('表格编辑 '!P1130="","",'表格编辑 '!P1130)</f>
        <v/>
      </c>
      <c r="O1130" s="123" t="str">
        <f>IF('表格编辑 '!Q1130="","",'表格编辑 '!Q1130)</f>
        <v/>
      </c>
      <c r="P1130" s="123" t="str">
        <f>IF('表格编辑 '!R1130="","",'表格编辑 '!R1130)</f>
        <v/>
      </c>
      <c r="Q1130" s="123">
        <f>IF('表格编辑 '!S1130="","",'表格编辑 '!S1130)</f>
        <v>320</v>
      </c>
      <c r="R1130" s="123" t="str">
        <f>IF('表格编辑 '!T1130="","",'表格编辑 '!T1130)</f>
        <v/>
      </c>
      <c r="S1130" s="123" t="str">
        <f>IF('表格编辑 '!U1130="","",'表格编辑 '!U1130)</f>
        <v/>
      </c>
      <c r="T1130" s="123" t="str">
        <f>IF('表格编辑 '!V1130="","",'表格编辑 '!V1130)</f>
        <v/>
      </c>
      <c r="U1130" s="123" t="str">
        <f>IF('表格编辑 '!W1130="","",'表格编辑 '!W1130)</f>
        <v/>
      </c>
      <c r="V1130" s="123" t="str">
        <f>IF('表格编辑 '!X1130="","",'表格编辑 '!X1130)</f>
        <v/>
      </c>
      <c r="W1130" s="123" t="str">
        <f>IF('表格编辑 '!Y1130="","",'表格编辑 '!Y1130)</f>
        <v/>
      </c>
      <c r="X1130" s="123" t="str">
        <f>IF('表格编辑 '!Z1130="","",'表格编辑 '!Z1130)</f>
        <v/>
      </c>
      <c r="Y1130" s="123" t="str">
        <f>IF('表格编辑 '!AA1130="","",'表格编辑 '!AA1130)</f>
        <v/>
      </c>
      <c r="Z1130" s="123" t="str">
        <f>IF('表格编辑 '!AB1130="","",'表格编辑 '!AB1130)</f>
        <v/>
      </c>
      <c r="AA1130" s="123" t="str">
        <f>IF('表格编辑 '!AC1130="","",'表格编辑 '!AC1130)</f>
        <v/>
      </c>
      <c r="AB1130" s="123" t="str">
        <f>IF('表格编辑 '!AD1130="","",'表格编辑 '!AD1130)</f>
        <v/>
      </c>
      <c r="AC1130" s="123" t="str">
        <f>IF('表格编辑 '!AE1130="","",'表格编辑 '!AE1130)</f>
        <v/>
      </c>
      <c r="AD1130" s="123">
        <f>IF('表格编辑 '!AF1130="","",'表格编辑 '!AF1130)</f>
        <v>140717</v>
      </c>
    </row>
    <row r="1131" spans="1:30">
      <c r="A1131" s="123">
        <f>IF('表格编辑 '!A1131="","",'表格编辑 '!A1131)</f>
        <v>40718</v>
      </c>
      <c r="B1131" s="123">
        <f>IF('表格编辑 '!B1131="","",'表格编辑 '!B1131)</f>
        <v>50134</v>
      </c>
      <c r="C1131" s="123">
        <f>IF('表格编辑 '!E1131="","",'表格编辑 '!E1131)</f>
        <v>34</v>
      </c>
      <c r="D1131" s="123" t="str">
        <f>IF('表格编辑 '!F1131="","",'表格编辑 '!F1131)</f>
        <v>AI_born_event(RECEIVER, ARG0, ARG1, ARG2, ARG3,ARG4)</v>
      </c>
      <c r="E1131" s="123" t="str">
        <f>IF('表格编辑 '!G1131="","",'表格编辑 '!G1131)</f>
        <v>AI_update_event(RECEIVER, ARG0, ARG1, ARG2, ARG3,ARG4)</v>
      </c>
      <c r="F1131" s="123" t="str">
        <f>IF('表格编辑 '!H1131="","",'表格编辑 '!H1131)</f>
        <v/>
      </c>
      <c r="G1131" s="123" t="str">
        <f>IF('表格编辑 '!I1131="","",'表格编辑 '!I1131)</f>
        <v/>
      </c>
      <c r="H1131" s="123" t="str">
        <f>IF('表格编辑 '!J1131="","",'表格编辑 '!J1131)</f>
        <v>test_deadth_event(RECEIVER, ARG0, ARG1, ARG2, ARG3,ARG4)</v>
      </c>
      <c r="I1131" s="123">
        <f>IF('表格编辑 '!K1131="","",'表格编辑 '!K1131)</f>
        <v>1</v>
      </c>
      <c r="J1131" s="123">
        <f>IF('表格编辑 '!L1131="","",'表格编辑 '!L1131)</f>
        <v>936</v>
      </c>
      <c r="K1131" s="123">
        <f>IF('表格编辑 '!M1131="","",'表格编辑 '!M1131)</f>
        <v>1020</v>
      </c>
      <c r="L1131" s="123" t="str">
        <f>IF('表格编辑 '!N1131="","",'表格编辑 '!N1131)</f>
        <v/>
      </c>
      <c r="M1131" s="123" t="str">
        <f>IF('表格编辑 '!O1131="","",'表格编辑 '!O1131)</f>
        <v/>
      </c>
      <c r="N1131" s="123" t="str">
        <f>IF('表格编辑 '!P1131="","",'表格编辑 '!P1131)</f>
        <v/>
      </c>
      <c r="O1131" s="123" t="str">
        <f>IF('表格编辑 '!Q1131="","",'表格编辑 '!Q1131)</f>
        <v/>
      </c>
      <c r="P1131" s="123" t="str">
        <f>IF('表格编辑 '!R1131="","",'表格编辑 '!R1131)</f>
        <v/>
      </c>
      <c r="Q1131" s="123">
        <f>IF('表格编辑 '!S1131="","",'表格编辑 '!S1131)</f>
        <v>320</v>
      </c>
      <c r="R1131" s="123" t="str">
        <f>IF('表格编辑 '!T1131="","",'表格编辑 '!T1131)</f>
        <v/>
      </c>
      <c r="S1131" s="123" t="str">
        <f>IF('表格编辑 '!U1131="","",'表格编辑 '!U1131)</f>
        <v/>
      </c>
      <c r="T1131" s="123" t="str">
        <f>IF('表格编辑 '!V1131="","",'表格编辑 '!V1131)</f>
        <v/>
      </c>
      <c r="U1131" s="123" t="str">
        <f>IF('表格编辑 '!W1131="","",'表格编辑 '!W1131)</f>
        <v/>
      </c>
      <c r="V1131" s="123" t="str">
        <f>IF('表格编辑 '!X1131="","",'表格编辑 '!X1131)</f>
        <v/>
      </c>
      <c r="W1131" s="123" t="str">
        <f>IF('表格编辑 '!Y1131="","",'表格编辑 '!Y1131)</f>
        <v/>
      </c>
      <c r="X1131" s="123" t="str">
        <f>IF('表格编辑 '!Z1131="","",'表格编辑 '!Z1131)</f>
        <v/>
      </c>
      <c r="Y1131" s="123" t="str">
        <f>IF('表格编辑 '!AA1131="","",'表格编辑 '!AA1131)</f>
        <v/>
      </c>
      <c r="Z1131" s="123" t="str">
        <f>IF('表格编辑 '!AB1131="","",'表格编辑 '!AB1131)</f>
        <v/>
      </c>
      <c r="AA1131" s="123" t="str">
        <f>IF('表格编辑 '!AC1131="","",'表格编辑 '!AC1131)</f>
        <v/>
      </c>
      <c r="AB1131" s="123" t="str">
        <f>IF('表格编辑 '!AD1131="","",'表格编辑 '!AD1131)</f>
        <v/>
      </c>
      <c r="AC1131" s="123" t="str">
        <f>IF('表格编辑 '!AE1131="","",'表格编辑 '!AE1131)</f>
        <v/>
      </c>
      <c r="AD1131" s="123">
        <f>IF('表格编辑 '!AF1131="","",'表格编辑 '!AF1131)</f>
        <v>140718</v>
      </c>
    </row>
    <row r="1132" spans="1:30">
      <c r="A1132" s="123">
        <f>IF('表格编辑 '!A1132="","",'表格编辑 '!A1132)</f>
        <v>40719</v>
      </c>
      <c r="B1132" s="123">
        <f>IF('表格编辑 '!B1132="","",'表格编辑 '!B1132)</f>
        <v>50020</v>
      </c>
      <c r="C1132" s="123">
        <f>IF('表格编辑 '!E1132="","",'表格编辑 '!E1132)</f>
        <v>34</v>
      </c>
      <c r="D1132" s="123" t="str">
        <f>IF('表格编辑 '!F1132="","",'表格编辑 '!F1132)</f>
        <v>AI_born_event(RECEIVER, ARG0, ARG1, ARG2, ARG3,ARG4)</v>
      </c>
      <c r="E1132" s="123" t="str">
        <f>IF('表格编辑 '!G1132="","",'表格编辑 '!G1132)</f>
        <v>AI_update_event(RECEIVER, ARG0, ARG1, ARG2, ARG3,ARG4)</v>
      </c>
      <c r="F1132" s="123" t="str">
        <f>IF('表格编辑 '!H1132="","",'表格编辑 '!H1132)</f>
        <v/>
      </c>
      <c r="G1132" s="123" t="str">
        <f>IF('表格编辑 '!I1132="","",'表格编辑 '!I1132)</f>
        <v/>
      </c>
      <c r="H1132" s="123" t="str">
        <f>IF('表格编辑 '!J1132="","",'表格编辑 '!J1132)</f>
        <v>test_deadth_event(RECEIVER, ARG0, ARG1, ARG2, ARG3,ARG4)</v>
      </c>
      <c r="I1132" s="123">
        <f>IF('表格编辑 '!K1132="","",'表格编辑 '!K1132)</f>
        <v>1</v>
      </c>
      <c r="J1132" s="123">
        <f>IF('表格编辑 '!L1132="","",'表格编辑 '!L1132)</f>
        <v>462</v>
      </c>
      <c r="K1132" s="123">
        <f>IF('表格编辑 '!M1132="","",'表格编辑 '!M1132)</f>
        <v>1020</v>
      </c>
      <c r="L1132" s="123" t="str">
        <f>IF('表格编辑 '!N1132="","",'表格编辑 '!N1132)</f>
        <v/>
      </c>
      <c r="M1132" s="123" t="str">
        <f>IF('表格编辑 '!O1132="","",'表格编辑 '!O1132)</f>
        <v/>
      </c>
      <c r="N1132" s="123" t="str">
        <f>IF('表格编辑 '!P1132="","",'表格编辑 '!P1132)</f>
        <v/>
      </c>
      <c r="O1132" s="123" t="str">
        <f>IF('表格编辑 '!Q1132="","",'表格编辑 '!Q1132)</f>
        <v/>
      </c>
      <c r="P1132" s="123" t="str">
        <f>IF('表格编辑 '!R1132="","",'表格编辑 '!R1132)</f>
        <v/>
      </c>
      <c r="Q1132" s="123">
        <f>IF('表格编辑 '!S1132="","",'表格编辑 '!S1132)</f>
        <v>320</v>
      </c>
      <c r="R1132" s="123" t="str">
        <f>IF('表格编辑 '!T1132="","",'表格编辑 '!T1132)</f>
        <v/>
      </c>
      <c r="S1132" s="123" t="str">
        <f>IF('表格编辑 '!U1132="","",'表格编辑 '!U1132)</f>
        <v/>
      </c>
      <c r="T1132" s="123" t="str">
        <f>IF('表格编辑 '!V1132="","",'表格编辑 '!V1132)</f>
        <v/>
      </c>
      <c r="U1132" s="123" t="str">
        <f>IF('表格编辑 '!W1132="","",'表格编辑 '!W1132)</f>
        <v/>
      </c>
      <c r="V1132" s="123" t="str">
        <f>IF('表格编辑 '!X1132="","",'表格编辑 '!X1132)</f>
        <v/>
      </c>
      <c r="W1132" s="123" t="str">
        <f>IF('表格编辑 '!Y1132="","",'表格编辑 '!Y1132)</f>
        <v/>
      </c>
      <c r="X1132" s="123" t="str">
        <f>IF('表格编辑 '!Z1132="","",'表格编辑 '!Z1132)</f>
        <v/>
      </c>
      <c r="Y1132" s="123" t="str">
        <f>IF('表格编辑 '!AA1132="","",'表格编辑 '!AA1132)</f>
        <v/>
      </c>
      <c r="Z1132" s="123" t="str">
        <f>IF('表格编辑 '!AB1132="","",'表格编辑 '!AB1132)</f>
        <v/>
      </c>
      <c r="AA1132" s="123" t="str">
        <f>IF('表格编辑 '!AC1132="","",'表格编辑 '!AC1132)</f>
        <v/>
      </c>
      <c r="AB1132" s="123" t="str">
        <f>IF('表格编辑 '!AD1132="","",'表格编辑 '!AD1132)</f>
        <v/>
      </c>
      <c r="AC1132" s="123" t="str">
        <f>IF('表格编辑 '!AE1132="","",'表格编辑 '!AE1132)</f>
        <v/>
      </c>
      <c r="AD1132" s="123">
        <f>IF('表格编辑 '!AF1132="","",'表格编辑 '!AF1132)</f>
        <v>140719</v>
      </c>
    </row>
    <row r="1133" spans="1:30">
      <c r="A1133" s="123">
        <f>IF('表格编辑 '!A1133="","",'表格编辑 '!A1133)</f>
        <v>40720</v>
      </c>
      <c r="B1133" s="123">
        <f>IF('表格编辑 '!B1133="","",'表格编辑 '!B1133)</f>
        <v>50063</v>
      </c>
      <c r="C1133" s="123">
        <f>IF('表格编辑 '!E1133="","",'表格编辑 '!E1133)</f>
        <v>34</v>
      </c>
      <c r="D1133" s="123" t="str">
        <f>IF('表格编辑 '!F1133="","",'表格编辑 '!F1133)</f>
        <v>AI_born_event(RECEIVER, ARG0, ARG1, ARG2, ARG3,ARG4)</v>
      </c>
      <c r="E1133" s="123" t="str">
        <f>IF('表格编辑 '!G1133="","",'表格编辑 '!G1133)</f>
        <v>AI_update_event(RECEIVER, ARG0, ARG1, ARG2, ARG3,ARG4)</v>
      </c>
      <c r="F1133" s="123" t="str">
        <f>IF('表格编辑 '!H1133="","",'表格编辑 '!H1133)</f>
        <v/>
      </c>
      <c r="G1133" s="123" t="str">
        <f>IF('表格编辑 '!I1133="","",'表格编辑 '!I1133)</f>
        <v/>
      </c>
      <c r="H1133" s="123" t="str">
        <f>IF('表格编辑 '!J1133="","",'表格编辑 '!J1133)</f>
        <v>test_deadth_event(RECEIVER, ARG0, ARG1, ARG2, ARG3,ARG4)</v>
      </c>
      <c r="I1133" s="123">
        <f>IF('表格编辑 '!K1133="","",'表格编辑 '!K1133)</f>
        <v>1</v>
      </c>
      <c r="J1133" s="123">
        <f>IF('表格编辑 '!L1133="","",'表格编辑 '!L1133)</f>
        <v>1688</v>
      </c>
      <c r="K1133" s="123">
        <f>IF('表格编辑 '!M1133="","",'表格编辑 '!M1133)</f>
        <v>1020</v>
      </c>
      <c r="L1133" s="123" t="str">
        <f>IF('表格编辑 '!N1133="","",'表格编辑 '!N1133)</f>
        <v/>
      </c>
      <c r="M1133" s="123" t="str">
        <f>IF('表格编辑 '!O1133="","",'表格编辑 '!O1133)</f>
        <v/>
      </c>
      <c r="N1133" s="123" t="str">
        <f>IF('表格编辑 '!P1133="","",'表格编辑 '!P1133)</f>
        <v/>
      </c>
      <c r="O1133" s="123" t="str">
        <f>IF('表格编辑 '!Q1133="","",'表格编辑 '!Q1133)</f>
        <v/>
      </c>
      <c r="P1133" s="123" t="str">
        <f>IF('表格编辑 '!R1133="","",'表格编辑 '!R1133)</f>
        <v/>
      </c>
      <c r="Q1133" s="123">
        <f>IF('表格编辑 '!S1133="","",'表格编辑 '!S1133)</f>
        <v>320</v>
      </c>
      <c r="R1133" s="123" t="str">
        <f>IF('表格编辑 '!T1133="","",'表格编辑 '!T1133)</f>
        <v/>
      </c>
      <c r="S1133" s="123" t="str">
        <f>IF('表格编辑 '!U1133="","",'表格编辑 '!U1133)</f>
        <v/>
      </c>
      <c r="T1133" s="123" t="str">
        <f>IF('表格编辑 '!V1133="","",'表格编辑 '!V1133)</f>
        <v/>
      </c>
      <c r="U1133" s="123" t="str">
        <f>IF('表格编辑 '!W1133="","",'表格编辑 '!W1133)</f>
        <v/>
      </c>
      <c r="V1133" s="123" t="str">
        <f>IF('表格编辑 '!X1133="","",'表格编辑 '!X1133)</f>
        <v/>
      </c>
      <c r="W1133" s="123" t="str">
        <f>IF('表格编辑 '!Y1133="","",'表格编辑 '!Y1133)</f>
        <v/>
      </c>
      <c r="X1133" s="123" t="str">
        <f>IF('表格编辑 '!Z1133="","",'表格编辑 '!Z1133)</f>
        <v/>
      </c>
      <c r="Y1133" s="123" t="str">
        <f>IF('表格编辑 '!AA1133="","",'表格编辑 '!AA1133)</f>
        <v/>
      </c>
      <c r="Z1133" s="123" t="str">
        <f>IF('表格编辑 '!AB1133="","",'表格编辑 '!AB1133)</f>
        <v/>
      </c>
      <c r="AA1133" s="123" t="str">
        <f>IF('表格编辑 '!AC1133="","",'表格编辑 '!AC1133)</f>
        <v/>
      </c>
      <c r="AB1133" s="123" t="str">
        <f>IF('表格编辑 '!AD1133="","",'表格编辑 '!AD1133)</f>
        <v/>
      </c>
      <c r="AC1133" s="123" t="str">
        <f>IF('表格编辑 '!AE1133="","",'表格编辑 '!AE1133)</f>
        <v/>
      </c>
      <c r="AD1133" s="123">
        <f>IF('表格编辑 '!AF1133="","",'表格编辑 '!AF1133)</f>
        <v>140720</v>
      </c>
    </row>
    <row r="1134" spans="1:30">
      <c r="A1134" s="123">
        <f>IF('表格编辑 '!A1134="","",'表格编辑 '!A1134)</f>
        <v>40721</v>
      </c>
      <c r="B1134" s="123">
        <f>IF('表格编辑 '!B1134="","",'表格编辑 '!B1134)</f>
        <v>50102</v>
      </c>
      <c r="C1134" s="123">
        <f>IF('表格编辑 '!E1134="","",'表格编辑 '!E1134)</f>
        <v>39</v>
      </c>
      <c r="D1134" s="123" t="str">
        <f>IF('表格编辑 '!F1134="","",'表格编辑 '!F1134)</f>
        <v>AI_born_event(RECEIVER, ARG0, ARG1, ARG2, ARG3,ARG4)</v>
      </c>
      <c r="E1134" s="123" t="str">
        <f>IF('表格编辑 '!G1134="","",'表格编辑 '!G1134)</f>
        <v>AI_update_event(RECEIVER, ARG0, ARG1, ARG2, ARG3,ARG4)</v>
      </c>
      <c r="F1134" s="123" t="str">
        <f>IF('表格编辑 '!H1134="","",'表格编辑 '!H1134)</f>
        <v/>
      </c>
      <c r="G1134" s="123" t="str">
        <f>IF('表格编辑 '!I1134="","",'表格编辑 '!I1134)</f>
        <v/>
      </c>
      <c r="H1134" s="123" t="str">
        <f>IF('表格编辑 '!J1134="","",'表格编辑 '!J1134)</f>
        <v>test_deadth_event(RECEIVER, ARG0, ARG1, ARG2, ARG3,ARG4)</v>
      </c>
      <c r="I1134" s="123">
        <f>IF('表格编辑 '!K1134="","",'表格编辑 '!K1134)</f>
        <v>1</v>
      </c>
      <c r="J1134" s="123">
        <f>IF('表格编辑 '!L1134="","",'表格编辑 '!L1134)</f>
        <v>518</v>
      </c>
      <c r="K1134" s="123">
        <f>IF('表格编辑 '!M1134="","",'表格编辑 '!M1134)</f>
        <v>1170</v>
      </c>
      <c r="L1134" s="123" t="str">
        <f>IF('表格编辑 '!N1134="","",'表格编辑 '!N1134)</f>
        <v/>
      </c>
      <c r="M1134" s="123" t="str">
        <f>IF('表格编辑 '!O1134="","",'表格编辑 '!O1134)</f>
        <v/>
      </c>
      <c r="N1134" s="123" t="str">
        <f>IF('表格编辑 '!P1134="","",'表格编辑 '!P1134)</f>
        <v/>
      </c>
      <c r="O1134" s="123" t="str">
        <f>IF('表格编辑 '!Q1134="","",'表格编辑 '!Q1134)</f>
        <v/>
      </c>
      <c r="P1134" s="123" t="str">
        <f>IF('表格编辑 '!R1134="","",'表格编辑 '!R1134)</f>
        <v/>
      </c>
      <c r="Q1134" s="123">
        <f>IF('表格编辑 '!S1134="","",'表格编辑 '!S1134)</f>
        <v>320</v>
      </c>
      <c r="R1134" s="123" t="str">
        <f>IF('表格编辑 '!T1134="","",'表格编辑 '!T1134)</f>
        <v/>
      </c>
      <c r="S1134" s="123" t="str">
        <f>IF('表格编辑 '!U1134="","",'表格编辑 '!U1134)</f>
        <v/>
      </c>
      <c r="T1134" s="123" t="str">
        <f>IF('表格编辑 '!V1134="","",'表格编辑 '!V1134)</f>
        <v/>
      </c>
      <c r="U1134" s="123" t="str">
        <f>IF('表格编辑 '!W1134="","",'表格编辑 '!W1134)</f>
        <v/>
      </c>
      <c r="V1134" s="123" t="str">
        <f>IF('表格编辑 '!X1134="","",'表格编辑 '!X1134)</f>
        <v/>
      </c>
      <c r="W1134" s="123" t="str">
        <f>IF('表格编辑 '!Y1134="","",'表格编辑 '!Y1134)</f>
        <v/>
      </c>
      <c r="X1134" s="123" t="str">
        <f>IF('表格编辑 '!Z1134="","",'表格编辑 '!Z1134)</f>
        <v/>
      </c>
      <c r="Y1134" s="123" t="str">
        <f>IF('表格编辑 '!AA1134="","",'表格编辑 '!AA1134)</f>
        <v/>
      </c>
      <c r="Z1134" s="123" t="str">
        <f>IF('表格编辑 '!AB1134="","",'表格编辑 '!AB1134)</f>
        <v/>
      </c>
      <c r="AA1134" s="123" t="str">
        <f>IF('表格编辑 '!AC1134="","",'表格编辑 '!AC1134)</f>
        <v/>
      </c>
      <c r="AB1134" s="123" t="str">
        <f>IF('表格编辑 '!AD1134="","",'表格编辑 '!AD1134)</f>
        <v/>
      </c>
      <c r="AC1134" s="123" t="str">
        <f>IF('表格编辑 '!AE1134="","",'表格编辑 '!AE1134)</f>
        <v/>
      </c>
      <c r="AD1134" s="123">
        <f>IF('表格编辑 '!AF1134="","",'表格编辑 '!AF1134)</f>
        <v>140721</v>
      </c>
    </row>
    <row r="1135" spans="1:30">
      <c r="A1135" s="123">
        <f>IF('表格编辑 '!A1135="","",'表格编辑 '!A1135)</f>
        <v>40722</v>
      </c>
      <c r="B1135" s="123">
        <f>IF('表格编辑 '!B1135="","",'表格编辑 '!B1135)</f>
        <v>50089</v>
      </c>
      <c r="C1135" s="123">
        <f>IF('表格编辑 '!E1135="","",'表格编辑 '!E1135)</f>
        <v>39</v>
      </c>
      <c r="D1135" s="123" t="str">
        <f>IF('表格编辑 '!F1135="","",'表格编辑 '!F1135)</f>
        <v>AI_born_event(RECEIVER, ARG0, ARG1, ARG2, ARG3,ARG4)</v>
      </c>
      <c r="E1135" s="123" t="str">
        <f>IF('表格编辑 '!G1135="","",'表格编辑 '!G1135)</f>
        <v>AI_update_event(RECEIVER, ARG0, ARG1, ARG2, ARG3,ARG4)</v>
      </c>
      <c r="F1135" s="123" t="str">
        <f>IF('表格编辑 '!H1135="","",'表格编辑 '!H1135)</f>
        <v/>
      </c>
      <c r="G1135" s="123" t="str">
        <f>IF('表格编辑 '!I1135="","",'表格编辑 '!I1135)</f>
        <v/>
      </c>
      <c r="H1135" s="123" t="str">
        <f>IF('表格编辑 '!J1135="","",'表格编辑 '!J1135)</f>
        <v>test_deadth_event(RECEIVER, ARG0, ARG1, ARG2, ARG3,ARG4)</v>
      </c>
      <c r="I1135" s="123">
        <f>IF('表格编辑 '!K1135="","",'表格编辑 '!K1135)</f>
        <v>1</v>
      </c>
      <c r="J1135" s="123">
        <f>IF('表格编辑 '!L1135="","",'表格编辑 '!L1135)</f>
        <v>1288</v>
      </c>
      <c r="K1135" s="123">
        <f>IF('表格编辑 '!M1135="","",'表格编辑 '!M1135)</f>
        <v>1170</v>
      </c>
      <c r="L1135" s="123" t="str">
        <f>IF('表格编辑 '!N1135="","",'表格编辑 '!N1135)</f>
        <v/>
      </c>
      <c r="M1135" s="123" t="str">
        <f>IF('表格编辑 '!O1135="","",'表格编辑 '!O1135)</f>
        <v/>
      </c>
      <c r="N1135" s="123" t="str">
        <f>IF('表格编辑 '!P1135="","",'表格编辑 '!P1135)</f>
        <v/>
      </c>
      <c r="O1135" s="123" t="str">
        <f>IF('表格编辑 '!Q1135="","",'表格编辑 '!Q1135)</f>
        <v/>
      </c>
      <c r="P1135" s="123" t="str">
        <f>IF('表格编辑 '!R1135="","",'表格编辑 '!R1135)</f>
        <v/>
      </c>
      <c r="Q1135" s="123">
        <f>IF('表格编辑 '!S1135="","",'表格编辑 '!S1135)</f>
        <v>320</v>
      </c>
      <c r="R1135" s="123" t="str">
        <f>IF('表格编辑 '!T1135="","",'表格编辑 '!T1135)</f>
        <v/>
      </c>
      <c r="S1135" s="123" t="str">
        <f>IF('表格编辑 '!U1135="","",'表格编辑 '!U1135)</f>
        <v/>
      </c>
      <c r="T1135" s="123" t="str">
        <f>IF('表格编辑 '!V1135="","",'表格编辑 '!V1135)</f>
        <v/>
      </c>
      <c r="U1135" s="123" t="str">
        <f>IF('表格编辑 '!W1135="","",'表格编辑 '!W1135)</f>
        <v/>
      </c>
      <c r="V1135" s="123" t="str">
        <f>IF('表格编辑 '!X1135="","",'表格编辑 '!X1135)</f>
        <v/>
      </c>
      <c r="W1135" s="123" t="str">
        <f>IF('表格编辑 '!Y1135="","",'表格编辑 '!Y1135)</f>
        <v/>
      </c>
      <c r="X1135" s="123" t="str">
        <f>IF('表格编辑 '!Z1135="","",'表格编辑 '!Z1135)</f>
        <v/>
      </c>
      <c r="Y1135" s="123" t="str">
        <f>IF('表格编辑 '!AA1135="","",'表格编辑 '!AA1135)</f>
        <v/>
      </c>
      <c r="Z1135" s="123" t="str">
        <f>IF('表格编辑 '!AB1135="","",'表格编辑 '!AB1135)</f>
        <v/>
      </c>
      <c r="AA1135" s="123" t="str">
        <f>IF('表格编辑 '!AC1135="","",'表格编辑 '!AC1135)</f>
        <v/>
      </c>
      <c r="AB1135" s="123" t="str">
        <f>IF('表格编辑 '!AD1135="","",'表格编辑 '!AD1135)</f>
        <v/>
      </c>
      <c r="AC1135" s="123" t="str">
        <f>IF('表格编辑 '!AE1135="","",'表格编辑 '!AE1135)</f>
        <v/>
      </c>
      <c r="AD1135" s="123">
        <f>IF('表格编辑 '!AF1135="","",'表格编辑 '!AF1135)</f>
        <v>140722</v>
      </c>
    </row>
    <row r="1136" spans="1:30">
      <c r="A1136" s="123">
        <f>IF('表格编辑 '!A1136="","",'表格编辑 '!A1136)</f>
        <v>40723</v>
      </c>
      <c r="B1136" s="123">
        <f>IF('表格编辑 '!B1136="","",'表格编辑 '!B1136)</f>
        <v>50060</v>
      </c>
      <c r="C1136" s="123">
        <f>IF('表格编辑 '!E1136="","",'表格编辑 '!E1136)</f>
        <v>39</v>
      </c>
      <c r="D1136" s="123" t="str">
        <f>IF('表格编辑 '!F1136="","",'表格编辑 '!F1136)</f>
        <v>AI_born_event(RECEIVER, ARG0, ARG1, ARG2, ARG3,ARG4)</v>
      </c>
      <c r="E1136" s="123" t="str">
        <f>IF('表格编辑 '!G1136="","",'表格编辑 '!G1136)</f>
        <v>AI_update_event(RECEIVER, ARG0, ARG1, ARG2, ARG3,ARG4)</v>
      </c>
      <c r="F1136" s="123" t="str">
        <f>IF('表格编辑 '!H1136="","",'表格编辑 '!H1136)</f>
        <v/>
      </c>
      <c r="G1136" s="123" t="str">
        <f>IF('表格编辑 '!I1136="","",'表格编辑 '!I1136)</f>
        <v/>
      </c>
      <c r="H1136" s="123" t="str">
        <f>IF('表格编辑 '!J1136="","",'表格编辑 '!J1136)</f>
        <v>test_deadth_event(RECEIVER, ARG0, ARG1, ARG2, ARG3,ARG4)</v>
      </c>
      <c r="I1136" s="123">
        <f>IF('表格编辑 '!K1136="","",'表格编辑 '!K1136)</f>
        <v>1</v>
      </c>
      <c r="J1136" s="123">
        <f>IF('表格编辑 '!L1136="","",'表格编辑 '!L1136)</f>
        <v>516</v>
      </c>
      <c r="K1136" s="123">
        <f>IF('表格编辑 '!M1136="","",'表格编辑 '!M1136)</f>
        <v>1170</v>
      </c>
      <c r="L1136" s="123" t="str">
        <f>IF('表格编辑 '!N1136="","",'表格编辑 '!N1136)</f>
        <v/>
      </c>
      <c r="M1136" s="123" t="str">
        <f>IF('表格编辑 '!O1136="","",'表格编辑 '!O1136)</f>
        <v/>
      </c>
      <c r="N1136" s="123" t="str">
        <f>IF('表格编辑 '!P1136="","",'表格编辑 '!P1136)</f>
        <v/>
      </c>
      <c r="O1136" s="123" t="str">
        <f>IF('表格编辑 '!Q1136="","",'表格编辑 '!Q1136)</f>
        <v/>
      </c>
      <c r="P1136" s="123" t="str">
        <f>IF('表格编辑 '!R1136="","",'表格编辑 '!R1136)</f>
        <v/>
      </c>
      <c r="Q1136" s="123">
        <f>IF('表格编辑 '!S1136="","",'表格编辑 '!S1136)</f>
        <v>320</v>
      </c>
      <c r="R1136" s="123" t="str">
        <f>IF('表格编辑 '!T1136="","",'表格编辑 '!T1136)</f>
        <v/>
      </c>
      <c r="S1136" s="123" t="str">
        <f>IF('表格编辑 '!U1136="","",'表格编辑 '!U1136)</f>
        <v/>
      </c>
      <c r="T1136" s="123" t="str">
        <f>IF('表格编辑 '!V1136="","",'表格编辑 '!V1136)</f>
        <v/>
      </c>
      <c r="U1136" s="123" t="str">
        <f>IF('表格编辑 '!W1136="","",'表格编辑 '!W1136)</f>
        <v/>
      </c>
      <c r="V1136" s="123" t="str">
        <f>IF('表格编辑 '!X1136="","",'表格编辑 '!X1136)</f>
        <v/>
      </c>
      <c r="W1136" s="123" t="str">
        <f>IF('表格编辑 '!Y1136="","",'表格编辑 '!Y1136)</f>
        <v/>
      </c>
      <c r="X1136" s="123" t="str">
        <f>IF('表格编辑 '!Z1136="","",'表格编辑 '!Z1136)</f>
        <v/>
      </c>
      <c r="Y1136" s="123" t="str">
        <f>IF('表格编辑 '!AA1136="","",'表格编辑 '!AA1136)</f>
        <v/>
      </c>
      <c r="Z1136" s="123" t="str">
        <f>IF('表格编辑 '!AB1136="","",'表格编辑 '!AB1136)</f>
        <v/>
      </c>
      <c r="AA1136" s="123" t="str">
        <f>IF('表格编辑 '!AC1136="","",'表格编辑 '!AC1136)</f>
        <v/>
      </c>
      <c r="AB1136" s="123" t="str">
        <f>IF('表格编辑 '!AD1136="","",'表格编辑 '!AD1136)</f>
        <v/>
      </c>
      <c r="AC1136" s="123" t="str">
        <f>IF('表格编辑 '!AE1136="","",'表格编辑 '!AE1136)</f>
        <v/>
      </c>
      <c r="AD1136" s="123">
        <f>IF('表格编辑 '!AF1136="","",'表格编辑 '!AF1136)</f>
        <v>140723</v>
      </c>
    </row>
    <row r="1137" spans="1:30">
      <c r="A1137" s="123">
        <f>IF('表格编辑 '!A1137="","",'表格编辑 '!A1137)</f>
        <v>40724</v>
      </c>
      <c r="B1137" s="123">
        <f>IF('表格编辑 '!B1137="","",'表格编辑 '!B1137)</f>
        <v>50102</v>
      </c>
      <c r="C1137" s="123">
        <f>IF('表格编辑 '!E1137="","",'表格编辑 '!E1137)</f>
        <v>39</v>
      </c>
      <c r="D1137" s="123" t="str">
        <f>IF('表格编辑 '!F1137="","",'表格编辑 '!F1137)</f>
        <v>AI_born_event(RECEIVER, ARG0, ARG1, ARG2, ARG3,ARG4)</v>
      </c>
      <c r="E1137" s="123" t="str">
        <f>IF('表格编辑 '!G1137="","",'表格编辑 '!G1137)</f>
        <v>AI_update_event(RECEIVER, ARG0, ARG1, ARG2, ARG3,ARG4)</v>
      </c>
      <c r="F1137" s="123" t="str">
        <f>IF('表格编辑 '!H1137="","",'表格编辑 '!H1137)</f>
        <v/>
      </c>
      <c r="G1137" s="123" t="str">
        <f>IF('表格编辑 '!I1137="","",'表格编辑 '!I1137)</f>
        <v/>
      </c>
      <c r="H1137" s="123" t="str">
        <f>IF('表格编辑 '!J1137="","",'表格编辑 '!J1137)</f>
        <v>test_deadth_event(RECEIVER, ARG0, ARG1, ARG2, ARG3,ARG4)</v>
      </c>
      <c r="I1137" s="123">
        <f>IF('表格编辑 '!K1137="","",'表格编辑 '!K1137)</f>
        <v>1</v>
      </c>
      <c r="J1137" s="123">
        <f>IF('表格编辑 '!L1137="","",'表格编辑 '!L1137)</f>
        <v>518</v>
      </c>
      <c r="K1137" s="123">
        <f>IF('表格编辑 '!M1137="","",'表格编辑 '!M1137)</f>
        <v>1170</v>
      </c>
      <c r="L1137" s="123" t="str">
        <f>IF('表格编辑 '!N1137="","",'表格编辑 '!N1137)</f>
        <v/>
      </c>
      <c r="M1137" s="123" t="str">
        <f>IF('表格编辑 '!O1137="","",'表格编辑 '!O1137)</f>
        <v/>
      </c>
      <c r="N1137" s="123" t="str">
        <f>IF('表格编辑 '!P1137="","",'表格编辑 '!P1137)</f>
        <v/>
      </c>
      <c r="O1137" s="123" t="str">
        <f>IF('表格编辑 '!Q1137="","",'表格编辑 '!Q1137)</f>
        <v/>
      </c>
      <c r="P1137" s="123" t="str">
        <f>IF('表格编辑 '!R1137="","",'表格编辑 '!R1137)</f>
        <v/>
      </c>
      <c r="Q1137" s="123">
        <f>IF('表格编辑 '!S1137="","",'表格编辑 '!S1137)</f>
        <v>320</v>
      </c>
      <c r="R1137" s="123" t="str">
        <f>IF('表格编辑 '!T1137="","",'表格编辑 '!T1137)</f>
        <v/>
      </c>
      <c r="S1137" s="123" t="str">
        <f>IF('表格编辑 '!U1137="","",'表格编辑 '!U1137)</f>
        <v/>
      </c>
      <c r="T1137" s="123" t="str">
        <f>IF('表格编辑 '!V1137="","",'表格编辑 '!V1137)</f>
        <v/>
      </c>
      <c r="U1137" s="123" t="str">
        <f>IF('表格编辑 '!W1137="","",'表格编辑 '!W1137)</f>
        <v/>
      </c>
      <c r="V1137" s="123" t="str">
        <f>IF('表格编辑 '!X1137="","",'表格编辑 '!X1137)</f>
        <v/>
      </c>
      <c r="W1137" s="123" t="str">
        <f>IF('表格编辑 '!Y1137="","",'表格编辑 '!Y1137)</f>
        <v/>
      </c>
      <c r="X1137" s="123" t="str">
        <f>IF('表格编辑 '!Z1137="","",'表格编辑 '!Z1137)</f>
        <v/>
      </c>
      <c r="Y1137" s="123" t="str">
        <f>IF('表格编辑 '!AA1137="","",'表格编辑 '!AA1137)</f>
        <v/>
      </c>
      <c r="Z1137" s="123" t="str">
        <f>IF('表格编辑 '!AB1137="","",'表格编辑 '!AB1137)</f>
        <v/>
      </c>
      <c r="AA1137" s="123" t="str">
        <f>IF('表格编辑 '!AC1137="","",'表格编辑 '!AC1137)</f>
        <v/>
      </c>
      <c r="AB1137" s="123" t="str">
        <f>IF('表格编辑 '!AD1137="","",'表格编辑 '!AD1137)</f>
        <v/>
      </c>
      <c r="AC1137" s="123" t="str">
        <f>IF('表格编辑 '!AE1137="","",'表格编辑 '!AE1137)</f>
        <v/>
      </c>
      <c r="AD1137" s="123">
        <f>IF('表格编辑 '!AF1137="","",'表格编辑 '!AF1137)</f>
        <v>140724</v>
      </c>
    </row>
    <row r="1138" spans="1:30">
      <c r="A1138" s="123">
        <f>IF('表格编辑 '!A1138="","",'表格编辑 '!A1138)</f>
        <v>40725</v>
      </c>
      <c r="B1138" s="123">
        <f>IF('表格编辑 '!B1138="","",'表格编辑 '!B1138)</f>
        <v>50043</v>
      </c>
      <c r="C1138" s="123">
        <f>IF('表格编辑 '!E1138="","",'表格编辑 '!E1138)</f>
        <v>39</v>
      </c>
      <c r="D1138" s="123" t="str">
        <f>IF('表格编辑 '!F1138="","",'表格编辑 '!F1138)</f>
        <v>AI_born_event(RECEIVER, ARG0, ARG1, ARG2, ARG3,ARG4)</v>
      </c>
      <c r="E1138" s="123" t="str">
        <f>IF('表格编辑 '!G1138="","",'表格编辑 '!G1138)</f>
        <v>AI_update_event(RECEIVER, ARG0, ARG1, ARG2, ARG3,ARG4)</v>
      </c>
      <c r="F1138" s="123" t="str">
        <f>IF('表格编辑 '!H1138="","",'表格编辑 '!H1138)</f>
        <v/>
      </c>
      <c r="G1138" s="123" t="str">
        <f>IF('表格编辑 '!I1138="","",'表格编辑 '!I1138)</f>
        <v/>
      </c>
      <c r="H1138" s="123" t="str">
        <f>IF('表格编辑 '!J1138="","",'表格编辑 '!J1138)</f>
        <v>test_deadth_event(RECEIVER, ARG0, ARG1, ARG2, ARG3,ARG4)</v>
      </c>
      <c r="I1138" s="123">
        <f>IF('表格编辑 '!K1138="","",'表格编辑 '!K1138)</f>
        <v>1</v>
      </c>
      <c r="J1138" s="123">
        <f>IF('表格编辑 '!L1138="","",'表格编辑 '!L1138)</f>
        <v>1418</v>
      </c>
      <c r="K1138" s="123">
        <f>IF('表格编辑 '!M1138="","",'表格编辑 '!M1138)</f>
        <v>1170</v>
      </c>
      <c r="L1138" s="123" t="str">
        <f>IF('表格编辑 '!N1138="","",'表格编辑 '!N1138)</f>
        <v/>
      </c>
      <c r="M1138" s="123" t="str">
        <f>IF('表格编辑 '!O1138="","",'表格编辑 '!O1138)</f>
        <v/>
      </c>
      <c r="N1138" s="123" t="str">
        <f>IF('表格编辑 '!P1138="","",'表格编辑 '!P1138)</f>
        <v/>
      </c>
      <c r="O1138" s="123" t="str">
        <f>IF('表格编辑 '!Q1138="","",'表格编辑 '!Q1138)</f>
        <v/>
      </c>
      <c r="P1138" s="123" t="str">
        <f>IF('表格编辑 '!R1138="","",'表格编辑 '!R1138)</f>
        <v/>
      </c>
      <c r="Q1138" s="123">
        <f>IF('表格编辑 '!S1138="","",'表格编辑 '!S1138)</f>
        <v>320</v>
      </c>
      <c r="R1138" s="123" t="str">
        <f>IF('表格编辑 '!T1138="","",'表格编辑 '!T1138)</f>
        <v/>
      </c>
      <c r="S1138" s="123" t="str">
        <f>IF('表格编辑 '!U1138="","",'表格编辑 '!U1138)</f>
        <v/>
      </c>
      <c r="T1138" s="123" t="str">
        <f>IF('表格编辑 '!V1138="","",'表格编辑 '!V1138)</f>
        <v/>
      </c>
      <c r="U1138" s="123" t="str">
        <f>IF('表格编辑 '!W1138="","",'表格编辑 '!W1138)</f>
        <v/>
      </c>
      <c r="V1138" s="123" t="str">
        <f>IF('表格编辑 '!X1138="","",'表格编辑 '!X1138)</f>
        <v/>
      </c>
      <c r="W1138" s="123" t="str">
        <f>IF('表格编辑 '!Y1138="","",'表格编辑 '!Y1138)</f>
        <v/>
      </c>
      <c r="X1138" s="123" t="str">
        <f>IF('表格编辑 '!Z1138="","",'表格编辑 '!Z1138)</f>
        <v/>
      </c>
      <c r="Y1138" s="123" t="str">
        <f>IF('表格编辑 '!AA1138="","",'表格编辑 '!AA1138)</f>
        <v/>
      </c>
      <c r="Z1138" s="123" t="str">
        <f>IF('表格编辑 '!AB1138="","",'表格编辑 '!AB1138)</f>
        <v/>
      </c>
      <c r="AA1138" s="123" t="str">
        <f>IF('表格编辑 '!AC1138="","",'表格编辑 '!AC1138)</f>
        <v/>
      </c>
      <c r="AB1138" s="123" t="str">
        <f>IF('表格编辑 '!AD1138="","",'表格编辑 '!AD1138)</f>
        <v/>
      </c>
      <c r="AC1138" s="123" t="str">
        <f>IF('表格编辑 '!AE1138="","",'表格编辑 '!AE1138)</f>
        <v/>
      </c>
      <c r="AD1138" s="123">
        <f>IF('表格编辑 '!AF1138="","",'表格编辑 '!AF1138)</f>
        <v>140725</v>
      </c>
    </row>
    <row r="1139" spans="1:30">
      <c r="A1139" s="123">
        <f>IF('表格编辑 '!A1139="","",'表格编辑 '!A1139)</f>
        <v>40726</v>
      </c>
      <c r="B1139" s="123">
        <f>IF('表格编辑 '!B1139="","",'表格编辑 '!B1139)</f>
        <v>50154</v>
      </c>
      <c r="C1139" s="123">
        <f>IF('表格编辑 '!E1139="","",'表格编辑 '!E1139)</f>
        <v>39</v>
      </c>
      <c r="D1139" s="123" t="str">
        <f>IF('表格编辑 '!F1139="","",'表格编辑 '!F1139)</f>
        <v>AI_born_event(RECEIVER, ARG0, ARG1, ARG2, ARG3,ARG4)</v>
      </c>
      <c r="E1139" s="123" t="str">
        <f>IF('表格编辑 '!G1139="","",'表格编辑 '!G1139)</f>
        <v>AI_update_event(RECEIVER, ARG0, ARG1, ARG2, ARG3,ARG4)</v>
      </c>
      <c r="F1139" s="123" t="str">
        <f>IF('表格编辑 '!H1139="","",'表格编辑 '!H1139)</f>
        <v/>
      </c>
      <c r="G1139" s="123" t="str">
        <f>IF('表格编辑 '!I1139="","",'表格编辑 '!I1139)</f>
        <v/>
      </c>
      <c r="H1139" s="123" t="str">
        <f>IF('表格编辑 '!J1139="","",'表格编辑 '!J1139)</f>
        <v>test_deadth_event(RECEIVER, ARG0, ARG1, ARG2, ARG3,ARG4)</v>
      </c>
      <c r="I1139" s="123">
        <f>IF('表格编辑 '!K1139="","",'表格编辑 '!K1139)</f>
        <v>1</v>
      </c>
      <c r="J1139" s="123">
        <f>IF('表格编辑 '!L1139="","",'表格编辑 '!L1139)</f>
        <v>1142</v>
      </c>
      <c r="K1139" s="123">
        <f>IF('表格编辑 '!M1139="","",'表格编辑 '!M1139)</f>
        <v>1170</v>
      </c>
      <c r="L1139" s="123" t="str">
        <f>IF('表格编辑 '!N1139="","",'表格编辑 '!N1139)</f>
        <v/>
      </c>
      <c r="M1139" s="123" t="str">
        <f>IF('表格编辑 '!O1139="","",'表格编辑 '!O1139)</f>
        <v/>
      </c>
      <c r="N1139" s="123" t="str">
        <f>IF('表格编辑 '!P1139="","",'表格编辑 '!P1139)</f>
        <v/>
      </c>
      <c r="O1139" s="123" t="str">
        <f>IF('表格编辑 '!Q1139="","",'表格编辑 '!Q1139)</f>
        <v/>
      </c>
      <c r="P1139" s="123" t="str">
        <f>IF('表格编辑 '!R1139="","",'表格编辑 '!R1139)</f>
        <v/>
      </c>
      <c r="Q1139" s="123">
        <f>IF('表格编辑 '!S1139="","",'表格编辑 '!S1139)</f>
        <v>320</v>
      </c>
      <c r="R1139" s="123" t="str">
        <f>IF('表格编辑 '!T1139="","",'表格编辑 '!T1139)</f>
        <v/>
      </c>
      <c r="S1139" s="123" t="str">
        <f>IF('表格编辑 '!U1139="","",'表格编辑 '!U1139)</f>
        <v/>
      </c>
      <c r="T1139" s="123" t="str">
        <f>IF('表格编辑 '!V1139="","",'表格编辑 '!V1139)</f>
        <v/>
      </c>
      <c r="U1139" s="123" t="str">
        <f>IF('表格编辑 '!W1139="","",'表格编辑 '!W1139)</f>
        <v/>
      </c>
      <c r="V1139" s="123" t="str">
        <f>IF('表格编辑 '!X1139="","",'表格编辑 '!X1139)</f>
        <v/>
      </c>
      <c r="W1139" s="123" t="str">
        <f>IF('表格编辑 '!Y1139="","",'表格编辑 '!Y1139)</f>
        <v/>
      </c>
      <c r="X1139" s="123" t="str">
        <f>IF('表格编辑 '!Z1139="","",'表格编辑 '!Z1139)</f>
        <v/>
      </c>
      <c r="Y1139" s="123" t="str">
        <f>IF('表格编辑 '!AA1139="","",'表格编辑 '!AA1139)</f>
        <v/>
      </c>
      <c r="Z1139" s="123" t="str">
        <f>IF('表格编辑 '!AB1139="","",'表格编辑 '!AB1139)</f>
        <v/>
      </c>
      <c r="AA1139" s="123" t="str">
        <f>IF('表格编辑 '!AC1139="","",'表格编辑 '!AC1139)</f>
        <v/>
      </c>
      <c r="AB1139" s="123" t="str">
        <f>IF('表格编辑 '!AD1139="","",'表格编辑 '!AD1139)</f>
        <v/>
      </c>
      <c r="AC1139" s="123" t="str">
        <f>IF('表格编辑 '!AE1139="","",'表格编辑 '!AE1139)</f>
        <v/>
      </c>
      <c r="AD1139" s="123">
        <f>IF('表格编辑 '!AF1139="","",'表格编辑 '!AF1139)</f>
        <v>140726</v>
      </c>
    </row>
    <row r="1140" spans="1:30">
      <c r="A1140" s="123">
        <f>IF('表格编辑 '!A1140="","",'表格编辑 '!A1140)</f>
        <v>40727</v>
      </c>
      <c r="B1140" s="123">
        <f>IF('表格编辑 '!B1140="","",'表格编辑 '!B1140)</f>
        <v>50052</v>
      </c>
      <c r="C1140" s="123">
        <f>IF('表格编辑 '!E1140="","",'表格编辑 '!E1140)</f>
        <v>39</v>
      </c>
      <c r="D1140" s="123" t="str">
        <f>IF('表格编辑 '!F1140="","",'表格编辑 '!F1140)</f>
        <v>AI_born_event(RECEIVER, ARG0, ARG1, ARG2, ARG3,ARG4)</v>
      </c>
      <c r="E1140" s="123" t="str">
        <f>IF('表格编辑 '!G1140="","",'表格编辑 '!G1140)</f>
        <v>AI_update_event(RECEIVER, ARG0, ARG1, ARG2, ARG3,ARG4)</v>
      </c>
      <c r="F1140" s="123" t="str">
        <f>IF('表格编辑 '!H1140="","",'表格编辑 '!H1140)</f>
        <v/>
      </c>
      <c r="G1140" s="123" t="str">
        <f>IF('表格编辑 '!I1140="","",'表格编辑 '!I1140)</f>
        <v/>
      </c>
      <c r="H1140" s="123" t="str">
        <f>IF('表格编辑 '!J1140="","",'表格编辑 '!J1140)</f>
        <v>test_deadth_event(RECEIVER, ARG0, ARG1, ARG2, ARG3,ARG4)</v>
      </c>
      <c r="I1140" s="123">
        <f>IF('表格编辑 '!K1140="","",'表格编辑 '!K1140)</f>
        <v>1</v>
      </c>
      <c r="J1140" s="123">
        <f>IF('表格编辑 '!L1140="","",'表格编辑 '!L1140)</f>
        <v>1374</v>
      </c>
      <c r="K1140" s="123">
        <f>IF('表格编辑 '!M1140="","",'表格编辑 '!M1140)</f>
        <v>1170</v>
      </c>
      <c r="L1140" s="123" t="str">
        <f>IF('表格编辑 '!N1140="","",'表格编辑 '!N1140)</f>
        <v/>
      </c>
      <c r="M1140" s="123" t="str">
        <f>IF('表格编辑 '!O1140="","",'表格编辑 '!O1140)</f>
        <v/>
      </c>
      <c r="N1140" s="123" t="str">
        <f>IF('表格编辑 '!P1140="","",'表格编辑 '!P1140)</f>
        <v/>
      </c>
      <c r="O1140" s="123" t="str">
        <f>IF('表格编辑 '!Q1140="","",'表格编辑 '!Q1140)</f>
        <v/>
      </c>
      <c r="P1140" s="123" t="str">
        <f>IF('表格编辑 '!R1140="","",'表格编辑 '!R1140)</f>
        <v/>
      </c>
      <c r="Q1140" s="123">
        <f>IF('表格编辑 '!S1140="","",'表格编辑 '!S1140)</f>
        <v>320</v>
      </c>
      <c r="R1140" s="123" t="str">
        <f>IF('表格编辑 '!T1140="","",'表格编辑 '!T1140)</f>
        <v/>
      </c>
      <c r="S1140" s="123" t="str">
        <f>IF('表格编辑 '!U1140="","",'表格编辑 '!U1140)</f>
        <v/>
      </c>
      <c r="T1140" s="123" t="str">
        <f>IF('表格编辑 '!V1140="","",'表格编辑 '!V1140)</f>
        <v/>
      </c>
      <c r="U1140" s="123" t="str">
        <f>IF('表格编辑 '!W1140="","",'表格编辑 '!W1140)</f>
        <v/>
      </c>
      <c r="V1140" s="123" t="str">
        <f>IF('表格编辑 '!X1140="","",'表格编辑 '!X1140)</f>
        <v/>
      </c>
      <c r="W1140" s="123" t="str">
        <f>IF('表格编辑 '!Y1140="","",'表格编辑 '!Y1140)</f>
        <v/>
      </c>
      <c r="X1140" s="123" t="str">
        <f>IF('表格编辑 '!Z1140="","",'表格编辑 '!Z1140)</f>
        <v/>
      </c>
      <c r="Y1140" s="123" t="str">
        <f>IF('表格编辑 '!AA1140="","",'表格编辑 '!AA1140)</f>
        <v/>
      </c>
      <c r="Z1140" s="123" t="str">
        <f>IF('表格编辑 '!AB1140="","",'表格编辑 '!AB1140)</f>
        <v/>
      </c>
      <c r="AA1140" s="123" t="str">
        <f>IF('表格编辑 '!AC1140="","",'表格编辑 '!AC1140)</f>
        <v/>
      </c>
      <c r="AB1140" s="123" t="str">
        <f>IF('表格编辑 '!AD1140="","",'表格编辑 '!AD1140)</f>
        <v/>
      </c>
      <c r="AC1140" s="123" t="str">
        <f>IF('表格编辑 '!AE1140="","",'表格编辑 '!AE1140)</f>
        <v/>
      </c>
      <c r="AD1140" s="123">
        <f>IF('表格编辑 '!AF1140="","",'表格编辑 '!AF1140)</f>
        <v>140727</v>
      </c>
    </row>
    <row r="1141" spans="1:30">
      <c r="A1141" s="123">
        <f>IF('表格编辑 '!A1141="","",'表格编辑 '!A1141)</f>
        <v>40728</v>
      </c>
      <c r="B1141" s="123">
        <f>IF('表格编辑 '!B1141="","",'表格编辑 '!B1141)</f>
        <v>50141</v>
      </c>
      <c r="C1141" s="123">
        <f>IF('表格编辑 '!E1141="","",'表格编辑 '!E1141)</f>
        <v>39</v>
      </c>
      <c r="D1141" s="123" t="str">
        <f>IF('表格编辑 '!F1141="","",'表格编辑 '!F1141)</f>
        <v>AI_born_event(RECEIVER, ARG0, ARG1, ARG2, ARG3,ARG4)</v>
      </c>
      <c r="E1141" s="123" t="str">
        <f>IF('表格编辑 '!G1141="","",'表格编辑 '!G1141)</f>
        <v>AI_update_event(RECEIVER, ARG0, ARG1, ARG2, ARG3,ARG4)</v>
      </c>
      <c r="F1141" s="123" t="str">
        <f>IF('表格编辑 '!H1141="","",'表格编辑 '!H1141)</f>
        <v/>
      </c>
      <c r="G1141" s="123" t="str">
        <f>IF('表格编辑 '!I1141="","",'表格编辑 '!I1141)</f>
        <v/>
      </c>
      <c r="H1141" s="123" t="str">
        <f>IF('表格编辑 '!J1141="","",'表格编辑 '!J1141)</f>
        <v>test_deadth_event(RECEIVER, ARG0, ARG1, ARG2, ARG3,ARG4)</v>
      </c>
      <c r="I1141" s="123">
        <f>IF('表格编辑 '!K1141="","",'表格编辑 '!K1141)</f>
        <v>1</v>
      </c>
      <c r="J1141" s="123">
        <f>IF('表格编辑 '!L1141="","",'表格编辑 '!L1141)</f>
        <v>132</v>
      </c>
      <c r="K1141" s="123">
        <f>IF('表格编辑 '!M1141="","",'表格编辑 '!M1141)</f>
        <v>1170</v>
      </c>
      <c r="L1141" s="123" t="str">
        <f>IF('表格编辑 '!N1141="","",'表格编辑 '!N1141)</f>
        <v/>
      </c>
      <c r="M1141" s="123" t="str">
        <f>IF('表格编辑 '!O1141="","",'表格编辑 '!O1141)</f>
        <v/>
      </c>
      <c r="N1141" s="123" t="str">
        <f>IF('表格编辑 '!P1141="","",'表格编辑 '!P1141)</f>
        <v/>
      </c>
      <c r="O1141" s="123" t="str">
        <f>IF('表格编辑 '!Q1141="","",'表格编辑 '!Q1141)</f>
        <v/>
      </c>
      <c r="P1141" s="123" t="str">
        <f>IF('表格编辑 '!R1141="","",'表格编辑 '!R1141)</f>
        <v/>
      </c>
      <c r="Q1141" s="123">
        <f>IF('表格编辑 '!S1141="","",'表格编辑 '!S1141)</f>
        <v>320</v>
      </c>
      <c r="R1141" s="123" t="str">
        <f>IF('表格编辑 '!T1141="","",'表格编辑 '!T1141)</f>
        <v/>
      </c>
      <c r="S1141" s="123" t="str">
        <f>IF('表格编辑 '!U1141="","",'表格编辑 '!U1141)</f>
        <v/>
      </c>
      <c r="T1141" s="123" t="str">
        <f>IF('表格编辑 '!V1141="","",'表格编辑 '!V1141)</f>
        <v/>
      </c>
      <c r="U1141" s="123" t="str">
        <f>IF('表格编辑 '!W1141="","",'表格编辑 '!W1141)</f>
        <v/>
      </c>
      <c r="V1141" s="123" t="str">
        <f>IF('表格编辑 '!X1141="","",'表格编辑 '!X1141)</f>
        <v/>
      </c>
      <c r="W1141" s="123" t="str">
        <f>IF('表格编辑 '!Y1141="","",'表格编辑 '!Y1141)</f>
        <v/>
      </c>
      <c r="X1141" s="123" t="str">
        <f>IF('表格编辑 '!Z1141="","",'表格编辑 '!Z1141)</f>
        <v/>
      </c>
      <c r="Y1141" s="123" t="str">
        <f>IF('表格编辑 '!AA1141="","",'表格编辑 '!AA1141)</f>
        <v/>
      </c>
      <c r="Z1141" s="123" t="str">
        <f>IF('表格编辑 '!AB1141="","",'表格编辑 '!AB1141)</f>
        <v/>
      </c>
      <c r="AA1141" s="123" t="str">
        <f>IF('表格编辑 '!AC1141="","",'表格编辑 '!AC1141)</f>
        <v/>
      </c>
      <c r="AB1141" s="123" t="str">
        <f>IF('表格编辑 '!AD1141="","",'表格编辑 '!AD1141)</f>
        <v/>
      </c>
      <c r="AC1141" s="123" t="str">
        <f>IF('表格编辑 '!AE1141="","",'表格编辑 '!AE1141)</f>
        <v/>
      </c>
      <c r="AD1141" s="123">
        <f>IF('表格编辑 '!AF1141="","",'表格编辑 '!AF1141)</f>
        <v>140728</v>
      </c>
    </row>
    <row r="1142" spans="1:30">
      <c r="A1142" s="123">
        <f>IF('表格编辑 '!A1142="","",'表格编辑 '!A1142)</f>
        <v>40729</v>
      </c>
      <c r="B1142" s="123">
        <f>IF('表格编辑 '!B1142="","",'表格编辑 '!B1142)</f>
        <v>50073</v>
      </c>
      <c r="C1142" s="123">
        <f>IF('表格编辑 '!E1142="","",'表格编辑 '!E1142)</f>
        <v>39</v>
      </c>
      <c r="D1142" s="123" t="str">
        <f>IF('表格编辑 '!F1142="","",'表格编辑 '!F1142)</f>
        <v>AI_born_event(RECEIVER, ARG0, ARG1, ARG2, ARG3,ARG4)</v>
      </c>
      <c r="E1142" s="123" t="str">
        <f>IF('表格编辑 '!G1142="","",'表格编辑 '!G1142)</f>
        <v>AI_update_event(RECEIVER, ARG0, ARG1, ARG2, ARG3,ARG4)</v>
      </c>
      <c r="F1142" s="123" t="str">
        <f>IF('表格编辑 '!H1142="","",'表格编辑 '!H1142)</f>
        <v/>
      </c>
      <c r="G1142" s="123" t="str">
        <f>IF('表格编辑 '!I1142="","",'表格编辑 '!I1142)</f>
        <v/>
      </c>
      <c r="H1142" s="123" t="str">
        <f>IF('表格编辑 '!J1142="","",'表格编辑 '!J1142)</f>
        <v>test_deadth_event(RECEIVER, ARG0, ARG1, ARG2, ARG3,ARG4)</v>
      </c>
      <c r="I1142" s="123">
        <f>IF('表格编辑 '!K1142="","",'表格编辑 '!K1142)</f>
        <v>1</v>
      </c>
      <c r="J1142" s="123">
        <f>IF('表格编辑 '!L1142="","",'表格编辑 '!L1142)</f>
        <v>1342</v>
      </c>
      <c r="K1142" s="123">
        <f>IF('表格编辑 '!M1142="","",'表格编辑 '!M1142)</f>
        <v>1170</v>
      </c>
      <c r="L1142" s="123" t="str">
        <f>IF('表格编辑 '!N1142="","",'表格编辑 '!N1142)</f>
        <v/>
      </c>
      <c r="M1142" s="123" t="str">
        <f>IF('表格编辑 '!O1142="","",'表格编辑 '!O1142)</f>
        <v/>
      </c>
      <c r="N1142" s="123" t="str">
        <f>IF('表格编辑 '!P1142="","",'表格编辑 '!P1142)</f>
        <v/>
      </c>
      <c r="O1142" s="123" t="str">
        <f>IF('表格编辑 '!Q1142="","",'表格编辑 '!Q1142)</f>
        <v/>
      </c>
      <c r="P1142" s="123" t="str">
        <f>IF('表格编辑 '!R1142="","",'表格编辑 '!R1142)</f>
        <v/>
      </c>
      <c r="Q1142" s="123">
        <f>IF('表格编辑 '!S1142="","",'表格编辑 '!S1142)</f>
        <v>320</v>
      </c>
      <c r="R1142" s="123" t="str">
        <f>IF('表格编辑 '!T1142="","",'表格编辑 '!T1142)</f>
        <v/>
      </c>
      <c r="S1142" s="123" t="str">
        <f>IF('表格编辑 '!U1142="","",'表格编辑 '!U1142)</f>
        <v/>
      </c>
      <c r="T1142" s="123" t="str">
        <f>IF('表格编辑 '!V1142="","",'表格编辑 '!V1142)</f>
        <v/>
      </c>
      <c r="U1142" s="123" t="str">
        <f>IF('表格编辑 '!W1142="","",'表格编辑 '!W1142)</f>
        <v/>
      </c>
      <c r="V1142" s="123" t="str">
        <f>IF('表格编辑 '!X1142="","",'表格编辑 '!X1142)</f>
        <v/>
      </c>
      <c r="W1142" s="123" t="str">
        <f>IF('表格编辑 '!Y1142="","",'表格编辑 '!Y1142)</f>
        <v/>
      </c>
      <c r="X1142" s="123" t="str">
        <f>IF('表格编辑 '!Z1142="","",'表格编辑 '!Z1142)</f>
        <v/>
      </c>
      <c r="Y1142" s="123" t="str">
        <f>IF('表格编辑 '!AA1142="","",'表格编辑 '!AA1142)</f>
        <v/>
      </c>
      <c r="Z1142" s="123" t="str">
        <f>IF('表格编辑 '!AB1142="","",'表格编辑 '!AB1142)</f>
        <v/>
      </c>
      <c r="AA1142" s="123" t="str">
        <f>IF('表格编辑 '!AC1142="","",'表格编辑 '!AC1142)</f>
        <v/>
      </c>
      <c r="AB1142" s="123" t="str">
        <f>IF('表格编辑 '!AD1142="","",'表格编辑 '!AD1142)</f>
        <v/>
      </c>
      <c r="AC1142" s="123" t="str">
        <f>IF('表格编辑 '!AE1142="","",'表格编辑 '!AE1142)</f>
        <v/>
      </c>
      <c r="AD1142" s="123">
        <f>IF('表格编辑 '!AF1142="","",'表格编辑 '!AF1142)</f>
        <v>140729</v>
      </c>
    </row>
    <row r="1143" spans="1:30">
      <c r="A1143" s="123">
        <f>IF('表格编辑 '!A1143="","",'表格编辑 '!A1143)</f>
        <v>40730</v>
      </c>
      <c r="B1143" s="123">
        <f>IF('表格编辑 '!B1143="","",'表格编辑 '!B1143)</f>
        <v>50085</v>
      </c>
      <c r="C1143" s="123">
        <f>IF('表格编辑 '!E1143="","",'表格编辑 '!E1143)</f>
        <v>39</v>
      </c>
      <c r="D1143" s="123" t="str">
        <f>IF('表格编辑 '!F1143="","",'表格编辑 '!F1143)</f>
        <v>AI_born_event(RECEIVER, ARG0, ARG1, ARG2, ARG3,ARG4)</v>
      </c>
      <c r="E1143" s="123" t="str">
        <f>IF('表格编辑 '!G1143="","",'表格编辑 '!G1143)</f>
        <v>AI_update_event(RECEIVER, ARG0, ARG1, ARG2, ARG3,ARG4)</v>
      </c>
      <c r="F1143" s="123" t="str">
        <f>IF('表格编辑 '!H1143="","",'表格编辑 '!H1143)</f>
        <v/>
      </c>
      <c r="G1143" s="123" t="str">
        <f>IF('表格编辑 '!I1143="","",'表格编辑 '!I1143)</f>
        <v/>
      </c>
      <c r="H1143" s="123" t="str">
        <f>IF('表格编辑 '!J1143="","",'表格编辑 '!J1143)</f>
        <v>test_deadth_event(RECEIVER, ARG0, ARG1, ARG2, ARG3,ARG4)</v>
      </c>
      <c r="I1143" s="123">
        <f>IF('表格编辑 '!K1143="","",'表格编辑 '!K1143)</f>
        <v>1</v>
      </c>
      <c r="J1143" s="123">
        <f>IF('表格编辑 '!L1143="","",'表格编辑 '!L1143)</f>
        <v>1856</v>
      </c>
      <c r="K1143" s="123">
        <f>IF('表格编辑 '!M1143="","",'表格编辑 '!M1143)</f>
        <v>1170</v>
      </c>
      <c r="L1143" s="123" t="str">
        <f>IF('表格编辑 '!N1143="","",'表格编辑 '!N1143)</f>
        <v/>
      </c>
      <c r="M1143" s="123" t="str">
        <f>IF('表格编辑 '!O1143="","",'表格编辑 '!O1143)</f>
        <v/>
      </c>
      <c r="N1143" s="123" t="str">
        <f>IF('表格编辑 '!P1143="","",'表格编辑 '!P1143)</f>
        <v/>
      </c>
      <c r="O1143" s="123" t="str">
        <f>IF('表格编辑 '!Q1143="","",'表格编辑 '!Q1143)</f>
        <v/>
      </c>
      <c r="P1143" s="123" t="str">
        <f>IF('表格编辑 '!R1143="","",'表格编辑 '!R1143)</f>
        <v/>
      </c>
      <c r="Q1143" s="123">
        <f>IF('表格编辑 '!S1143="","",'表格编辑 '!S1143)</f>
        <v>320</v>
      </c>
      <c r="R1143" s="123" t="str">
        <f>IF('表格编辑 '!T1143="","",'表格编辑 '!T1143)</f>
        <v/>
      </c>
      <c r="S1143" s="123" t="str">
        <f>IF('表格编辑 '!U1143="","",'表格编辑 '!U1143)</f>
        <v/>
      </c>
      <c r="T1143" s="123" t="str">
        <f>IF('表格编辑 '!V1143="","",'表格编辑 '!V1143)</f>
        <v/>
      </c>
      <c r="U1143" s="123" t="str">
        <f>IF('表格编辑 '!W1143="","",'表格编辑 '!W1143)</f>
        <v/>
      </c>
      <c r="V1143" s="123" t="str">
        <f>IF('表格编辑 '!X1143="","",'表格编辑 '!X1143)</f>
        <v/>
      </c>
      <c r="W1143" s="123" t="str">
        <f>IF('表格编辑 '!Y1143="","",'表格编辑 '!Y1143)</f>
        <v/>
      </c>
      <c r="X1143" s="123" t="str">
        <f>IF('表格编辑 '!Z1143="","",'表格编辑 '!Z1143)</f>
        <v/>
      </c>
      <c r="Y1143" s="123" t="str">
        <f>IF('表格编辑 '!AA1143="","",'表格编辑 '!AA1143)</f>
        <v/>
      </c>
      <c r="Z1143" s="123" t="str">
        <f>IF('表格编辑 '!AB1143="","",'表格编辑 '!AB1143)</f>
        <v/>
      </c>
      <c r="AA1143" s="123" t="str">
        <f>IF('表格编辑 '!AC1143="","",'表格编辑 '!AC1143)</f>
        <v/>
      </c>
      <c r="AB1143" s="123" t="str">
        <f>IF('表格编辑 '!AD1143="","",'表格编辑 '!AD1143)</f>
        <v/>
      </c>
      <c r="AC1143" s="123" t="str">
        <f>IF('表格编辑 '!AE1143="","",'表格编辑 '!AE1143)</f>
        <v/>
      </c>
      <c r="AD1143" s="123">
        <f>IF('表格编辑 '!AF1143="","",'表格编辑 '!AF1143)</f>
        <v>140730</v>
      </c>
    </row>
    <row r="1144" spans="1:30">
      <c r="A1144" s="123">
        <f>IF('表格编辑 '!A1144="","",'表格编辑 '!A1144)</f>
        <v>40731</v>
      </c>
      <c r="B1144" s="123">
        <f>IF('表格编辑 '!B1144="","",'表格编辑 '!B1144)</f>
        <v>50148</v>
      </c>
      <c r="C1144" s="123">
        <f>IF('表格编辑 '!E1144="","",'表格编辑 '!E1144)</f>
        <v>39</v>
      </c>
      <c r="D1144" s="123" t="str">
        <f>IF('表格编辑 '!F1144="","",'表格编辑 '!F1144)</f>
        <v>AI_born_event(RECEIVER, ARG0, ARG1, ARG2, ARG3,ARG4)</v>
      </c>
      <c r="E1144" s="123" t="str">
        <f>IF('表格编辑 '!G1144="","",'表格编辑 '!G1144)</f>
        <v>AI_update_event(RECEIVER, ARG0, ARG1, ARG2, ARG3,ARG4)</v>
      </c>
      <c r="F1144" s="123" t="str">
        <f>IF('表格编辑 '!H1144="","",'表格编辑 '!H1144)</f>
        <v/>
      </c>
      <c r="G1144" s="123" t="str">
        <f>IF('表格编辑 '!I1144="","",'表格编辑 '!I1144)</f>
        <v/>
      </c>
      <c r="H1144" s="123" t="str">
        <f>IF('表格编辑 '!J1144="","",'表格编辑 '!J1144)</f>
        <v>test_deadth_event(RECEIVER, ARG0, ARG1, ARG2, ARG3,ARG4)</v>
      </c>
      <c r="I1144" s="123">
        <f>IF('表格编辑 '!K1144="","",'表格编辑 '!K1144)</f>
        <v>1</v>
      </c>
      <c r="J1144" s="123">
        <f>IF('表格编辑 '!L1144="","",'表格编辑 '!L1144)</f>
        <v>758</v>
      </c>
      <c r="K1144" s="123">
        <f>IF('表格编辑 '!M1144="","",'表格编辑 '!M1144)</f>
        <v>1170</v>
      </c>
      <c r="L1144" s="123" t="str">
        <f>IF('表格编辑 '!N1144="","",'表格编辑 '!N1144)</f>
        <v/>
      </c>
      <c r="M1144" s="123" t="str">
        <f>IF('表格编辑 '!O1144="","",'表格编辑 '!O1144)</f>
        <v/>
      </c>
      <c r="N1144" s="123" t="str">
        <f>IF('表格编辑 '!P1144="","",'表格编辑 '!P1144)</f>
        <v/>
      </c>
      <c r="O1144" s="123" t="str">
        <f>IF('表格编辑 '!Q1144="","",'表格编辑 '!Q1144)</f>
        <v/>
      </c>
      <c r="P1144" s="123" t="str">
        <f>IF('表格编辑 '!R1144="","",'表格编辑 '!R1144)</f>
        <v/>
      </c>
      <c r="Q1144" s="123">
        <f>IF('表格编辑 '!S1144="","",'表格编辑 '!S1144)</f>
        <v>320</v>
      </c>
      <c r="R1144" s="123" t="str">
        <f>IF('表格编辑 '!T1144="","",'表格编辑 '!T1144)</f>
        <v/>
      </c>
      <c r="S1144" s="123" t="str">
        <f>IF('表格编辑 '!U1144="","",'表格编辑 '!U1144)</f>
        <v/>
      </c>
      <c r="T1144" s="123" t="str">
        <f>IF('表格编辑 '!V1144="","",'表格编辑 '!V1144)</f>
        <v/>
      </c>
      <c r="U1144" s="123" t="str">
        <f>IF('表格编辑 '!W1144="","",'表格编辑 '!W1144)</f>
        <v/>
      </c>
      <c r="V1144" s="123" t="str">
        <f>IF('表格编辑 '!X1144="","",'表格编辑 '!X1144)</f>
        <v/>
      </c>
      <c r="W1144" s="123" t="str">
        <f>IF('表格编辑 '!Y1144="","",'表格编辑 '!Y1144)</f>
        <v/>
      </c>
      <c r="X1144" s="123" t="str">
        <f>IF('表格编辑 '!Z1144="","",'表格编辑 '!Z1144)</f>
        <v/>
      </c>
      <c r="Y1144" s="123" t="str">
        <f>IF('表格编辑 '!AA1144="","",'表格编辑 '!AA1144)</f>
        <v/>
      </c>
      <c r="Z1144" s="123" t="str">
        <f>IF('表格编辑 '!AB1144="","",'表格编辑 '!AB1144)</f>
        <v/>
      </c>
      <c r="AA1144" s="123" t="str">
        <f>IF('表格编辑 '!AC1144="","",'表格编辑 '!AC1144)</f>
        <v/>
      </c>
      <c r="AB1144" s="123" t="str">
        <f>IF('表格编辑 '!AD1144="","",'表格编辑 '!AD1144)</f>
        <v/>
      </c>
      <c r="AC1144" s="123" t="str">
        <f>IF('表格编辑 '!AE1144="","",'表格编辑 '!AE1144)</f>
        <v/>
      </c>
      <c r="AD1144" s="123">
        <f>IF('表格编辑 '!AF1144="","",'表格编辑 '!AF1144)</f>
        <v>140731</v>
      </c>
    </row>
    <row r="1145" spans="1:30">
      <c r="A1145" s="123">
        <f>IF('表格编辑 '!A1145="","",'表格编辑 '!A1145)</f>
        <v>40732</v>
      </c>
      <c r="B1145" s="123">
        <f>IF('表格编辑 '!B1145="","",'表格编辑 '!B1145)</f>
        <v>50064</v>
      </c>
      <c r="C1145" s="123">
        <f>IF('表格编辑 '!E1145="","",'表格编辑 '!E1145)</f>
        <v>39</v>
      </c>
      <c r="D1145" s="123" t="str">
        <f>IF('表格编辑 '!F1145="","",'表格编辑 '!F1145)</f>
        <v>AI_born_event(RECEIVER, ARG0, ARG1, ARG2, ARG3,ARG4)</v>
      </c>
      <c r="E1145" s="123" t="str">
        <f>IF('表格编辑 '!G1145="","",'表格编辑 '!G1145)</f>
        <v>AI_update_event(RECEIVER, ARG0, ARG1, ARG2, ARG3,ARG4)</v>
      </c>
      <c r="F1145" s="123" t="str">
        <f>IF('表格编辑 '!H1145="","",'表格编辑 '!H1145)</f>
        <v/>
      </c>
      <c r="G1145" s="123" t="str">
        <f>IF('表格编辑 '!I1145="","",'表格编辑 '!I1145)</f>
        <v/>
      </c>
      <c r="H1145" s="123" t="str">
        <f>IF('表格编辑 '!J1145="","",'表格编辑 '!J1145)</f>
        <v>test_deadth_event(RECEIVER, ARG0, ARG1, ARG2, ARG3,ARG4)</v>
      </c>
      <c r="I1145" s="123">
        <f>IF('表格编辑 '!K1145="","",'表格编辑 '!K1145)</f>
        <v>1</v>
      </c>
      <c r="J1145" s="123">
        <f>IF('表格编辑 '!L1145="","",'表格编辑 '!L1145)</f>
        <v>1236</v>
      </c>
      <c r="K1145" s="123">
        <f>IF('表格编辑 '!M1145="","",'表格编辑 '!M1145)</f>
        <v>1170</v>
      </c>
      <c r="L1145" s="123" t="str">
        <f>IF('表格编辑 '!N1145="","",'表格编辑 '!N1145)</f>
        <v/>
      </c>
      <c r="M1145" s="123" t="str">
        <f>IF('表格编辑 '!O1145="","",'表格编辑 '!O1145)</f>
        <v/>
      </c>
      <c r="N1145" s="123" t="str">
        <f>IF('表格编辑 '!P1145="","",'表格编辑 '!P1145)</f>
        <v/>
      </c>
      <c r="O1145" s="123" t="str">
        <f>IF('表格编辑 '!Q1145="","",'表格编辑 '!Q1145)</f>
        <v/>
      </c>
      <c r="P1145" s="123" t="str">
        <f>IF('表格编辑 '!R1145="","",'表格编辑 '!R1145)</f>
        <v/>
      </c>
      <c r="Q1145" s="123">
        <f>IF('表格编辑 '!S1145="","",'表格编辑 '!S1145)</f>
        <v>320</v>
      </c>
      <c r="R1145" s="123" t="str">
        <f>IF('表格编辑 '!T1145="","",'表格编辑 '!T1145)</f>
        <v/>
      </c>
      <c r="S1145" s="123" t="str">
        <f>IF('表格编辑 '!U1145="","",'表格编辑 '!U1145)</f>
        <v/>
      </c>
      <c r="T1145" s="123" t="str">
        <f>IF('表格编辑 '!V1145="","",'表格编辑 '!V1145)</f>
        <v/>
      </c>
      <c r="U1145" s="123" t="str">
        <f>IF('表格编辑 '!W1145="","",'表格编辑 '!W1145)</f>
        <v/>
      </c>
      <c r="V1145" s="123" t="str">
        <f>IF('表格编辑 '!X1145="","",'表格编辑 '!X1145)</f>
        <v/>
      </c>
      <c r="W1145" s="123" t="str">
        <f>IF('表格编辑 '!Y1145="","",'表格编辑 '!Y1145)</f>
        <v/>
      </c>
      <c r="X1145" s="123" t="str">
        <f>IF('表格编辑 '!Z1145="","",'表格编辑 '!Z1145)</f>
        <v/>
      </c>
      <c r="Y1145" s="123" t="str">
        <f>IF('表格编辑 '!AA1145="","",'表格编辑 '!AA1145)</f>
        <v/>
      </c>
      <c r="Z1145" s="123" t="str">
        <f>IF('表格编辑 '!AB1145="","",'表格编辑 '!AB1145)</f>
        <v/>
      </c>
      <c r="AA1145" s="123" t="str">
        <f>IF('表格编辑 '!AC1145="","",'表格编辑 '!AC1145)</f>
        <v/>
      </c>
      <c r="AB1145" s="123" t="str">
        <f>IF('表格编辑 '!AD1145="","",'表格编辑 '!AD1145)</f>
        <v/>
      </c>
      <c r="AC1145" s="123" t="str">
        <f>IF('表格编辑 '!AE1145="","",'表格编辑 '!AE1145)</f>
        <v/>
      </c>
      <c r="AD1145" s="123">
        <f>IF('表格编辑 '!AF1145="","",'表格编辑 '!AF1145)</f>
        <v>140732</v>
      </c>
    </row>
    <row r="1146" spans="1:30">
      <c r="A1146" s="123">
        <f>IF('表格编辑 '!A1146="","",'表格编辑 '!A1146)</f>
        <v>40733</v>
      </c>
      <c r="B1146" s="123">
        <f>IF('表格编辑 '!B1146="","",'表格编辑 '!B1146)</f>
        <v>50134</v>
      </c>
      <c r="C1146" s="123">
        <f>IF('表格编辑 '!E1146="","",'表格编辑 '!E1146)</f>
        <v>39</v>
      </c>
      <c r="D1146" s="123" t="str">
        <f>IF('表格编辑 '!F1146="","",'表格编辑 '!F1146)</f>
        <v>AI_born_event(RECEIVER, ARG0, ARG1, ARG2, ARG3,ARG4)</v>
      </c>
      <c r="E1146" s="123" t="str">
        <f>IF('表格编辑 '!G1146="","",'表格编辑 '!G1146)</f>
        <v>AI_update_event(RECEIVER, ARG0, ARG1, ARG2, ARG3,ARG4)</v>
      </c>
      <c r="F1146" s="123" t="str">
        <f>IF('表格编辑 '!H1146="","",'表格编辑 '!H1146)</f>
        <v/>
      </c>
      <c r="G1146" s="123" t="str">
        <f>IF('表格编辑 '!I1146="","",'表格编辑 '!I1146)</f>
        <v/>
      </c>
      <c r="H1146" s="123" t="str">
        <f>IF('表格编辑 '!J1146="","",'表格编辑 '!J1146)</f>
        <v>test_deadth_event(RECEIVER, ARG0, ARG1, ARG2, ARG3,ARG4)</v>
      </c>
      <c r="I1146" s="123">
        <f>IF('表格编辑 '!K1146="","",'表格编辑 '!K1146)</f>
        <v>1</v>
      </c>
      <c r="J1146" s="123">
        <f>IF('表格编辑 '!L1146="","",'表格编辑 '!L1146)</f>
        <v>964</v>
      </c>
      <c r="K1146" s="123">
        <f>IF('表格编辑 '!M1146="","",'表格编辑 '!M1146)</f>
        <v>1170</v>
      </c>
      <c r="L1146" s="123" t="str">
        <f>IF('表格编辑 '!N1146="","",'表格编辑 '!N1146)</f>
        <v/>
      </c>
      <c r="M1146" s="123" t="str">
        <f>IF('表格编辑 '!O1146="","",'表格编辑 '!O1146)</f>
        <v/>
      </c>
      <c r="N1146" s="123" t="str">
        <f>IF('表格编辑 '!P1146="","",'表格编辑 '!P1146)</f>
        <v/>
      </c>
      <c r="O1146" s="123" t="str">
        <f>IF('表格编辑 '!Q1146="","",'表格编辑 '!Q1146)</f>
        <v/>
      </c>
      <c r="P1146" s="123" t="str">
        <f>IF('表格编辑 '!R1146="","",'表格编辑 '!R1146)</f>
        <v/>
      </c>
      <c r="Q1146" s="123">
        <f>IF('表格编辑 '!S1146="","",'表格编辑 '!S1146)</f>
        <v>320</v>
      </c>
      <c r="R1146" s="123" t="str">
        <f>IF('表格编辑 '!T1146="","",'表格编辑 '!T1146)</f>
        <v/>
      </c>
      <c r="S1146" s="123" t="str">
        <f>IF('表格编辑 '!U1146="","",'表格编辑 '!U1146)</f>
        <v/>
      </c>
      <c r="T1146" s="123" t="str">
        <f>IF('表格编辑 '!V1146="","",'表格编辑 '!V1146)</f>
        <v/>
      </c>
      <c r="U1146" s="123" t="str">
        <f>IF('表格编辑 '!W1146="","",'表格编辑 '!W1146)</f>
        <v/>
      </c>
      <c r="V1146" s="123" t="str">
        <f>IF('表格编辑 '!X1146="","",'表格编辑 '!X1146)</f>
        <v/>
      </c>
      <c r="W1146" s="123" t="str">
        <f>IF('表格编辑 '!Y1146="","",'表格编辑 '!Y1146)</f>
        <v/>
      </c>
      <c r="X1146" s="123" t="str">
        <f>IF('表格编辑 '!Z1146="","",'表格编辑 '!Z1146)</f>
        <v/>
      </c>
      <c r="Y1146" s="123" t="str">
        <f>IF('表格编辑 '!AA1146="","",'表格编辑 '!AA1146)</f>
        <v/>
      </c>
      <c r="Z1146" s="123" t="str">
        <f>IF('表格编辑 '!AB1146="","",'表格编辑 '!AB1146)</f>
        <v/>
      </c>
      <c r="AA1146" s="123" t="str">
        <f>IF('表格编辑 '!AC1146="","",'表格编辑 '!AC1146)</f>
        <v/>
      </c>
      <c r="AB1146" s="123" t="str">
        <f>IF('表格编辑 '!AD1146="","",'表格编辑 '!AD1146)</f>
        <v/>
      </c>
      <c r="AC1146" s="123" t="str">
        <f>IF('表格编辑 '!AE1146="","",'表格编辑 '!AE1146)</f>
        <v/>
      </c>
      <c r="AD1146" s="123">
        <f>IF('表格编辑 '!AF1146="","",'表格编辑 '!AF1146)</f>
        <v>140733</v>
      </c>
    </row>
    <row r="1147" spans="1:30">
      <c r="A1147" s="123">
        <f>IF('表格编辑 '!A1147="","",'表格编辑 '!A1147)</f>
        <v>40734</v>
      </c>
      <c r="B1147" s="123">
        <f>IF('表格编辑 '!B1147="","",'表格编辑 '!B1147)</f>
        <v>50020</v>
      </c>
      <c r="C1147" s="123">
        <f>IF('表格编辑 '!E1147="","",'表格编辑 '!E1147)</f>
        <v>39</v>
      </c>
      <c r="D1147" s="123" t="str">
        <f>IF('表格编辑 '!F1147="","",'表格编辑 '!F1147)</f>
        <v>AI_born_event(RECEIVER, ARG0, ARG1, ARG2, ARG3,ARG4)</v>
      </c>
      <c r="E1147" s="123" t="str">
        <f>IF('表格编辑 '!G1147="","",'表格编辑 '!G1147)</f>
        <v>AI_update_event(RECEIVER, ARG0, ARG1, ARG2, ARG3,ARG4)</v>
      </c>
      <c r="F1147" s="123" t="str">
        <f>IF('表格编辑 '!H1147="","",'表格编辑 '!H1147)</f>
        <v/>
      </c>
      <c r="G1147" s="123" t="str">
        <f>IF('表格编辑 '!I1147="","",'表格编辑 '!I1147)</f>
        <v/>
      </c>
      <c r="H1147" s="123" t="str">
        <f>IF('表格编辑 '!J1147="","",'表格编辑 '!J1147)</f>
        <v>test_deadth_event(RECEIVER, ARG0, ARG1, ARG2, ARG3,ARG4)</v>
      </c>
      <c r="I1147" s="123">
        <f>IF('表格编辑 '!K1147="","",'表格编辑 '!K1147)</f>
        <v>1</v>
      </c>
      <c r="J1147" s="123">
        <f>IF('表格编辑 '!L1147="","",'表格编辑 '!L1147)</f>
        <v>452</v>
      </c>
      <c r="K1147" s="123">
        <f>IF('表格编辑 '!M1147="","",'表格编辑 '!M1147)</f>
        <v>1170</v>
      </c>
      <c r="L1147" s="123" t="str">
        <f>IF('表格编辑 '!N1147="","",'表格编辑 '!N1147)</f>
        <v/>
      </c>
      <c r="M1147" s="123" t="str">
        <f>IF('表格编辑 '!O1147="","",'表格编辑 '!O1147)</f>
        <v/>
      </c>
      <c r="N1147" s="123" t="str">
        <f>IF('表格编辑 '!P1147="","",'表格编辑 '!P1147)</f>
        <v/>
      </c>
      <c r="O1147" s="123" t="str">
        <f>IF('表格编辑 '!Q1147="","",'表格编辑 '!Q1147)</f>
        <v/>
      </c>
      <c r="P1147" s="123" t="str">
        <f>IF('表格编辑 '!R1147="","",'表格编辑 '!R1147)</f>
        <v/>
      </c>
      <c r="Q1147" s="123">
        <f>IF('表格编辑 '!S1147="","",'表格编辑 '!S1147)</f>
        <v>320</v>
      </c>
      <c r="R1147" s="123" t="str">
        <f>IF('表格编辑 '!T1147="","",'表格编辑 '!T1147)</f>
        <v/>
      </c>
      <c r="S1147" s="123" t="str">
        <f>IF('表格编辑 '!U1147="","",'表格编辑 '!U1147)</f>
        <v/>
      </c>
      <c r="T1147" s="123" t="str">
        <f>IF('表格编辑 '!V1147="","",'表格编辑 '!V1147)</f>
        <v/>
      </c>
      <c r="U1147" s="123" t="str">
        <f>IF('表格编辑 '!W1147="","",'表格编辑 '!W1147)</f>
        <v/>
      </c>
      <c r="V1147" s="123" t="str">
        <f>IF('表格编辑 '!X1147="","",'表格编辑 '!X1147)</f>
        <v/>
      </c>
      <c r="W1147" s="123" t="str">
        <f>IF('表格编辑 '!Y1147="","",'表格编辑 '!Y1147)</f>
        <v/>
      </c>
      <c r="X1147" s="123" t="str">
        <f>IF('表格编辑 '!Z1147="","",'表格编辑 '!Z1147)</f>
        <v/>
      </c>
      <c r="Y1147" s="123" t="str">
        <f>IF('表格编辑 '!AA1147="","",'表格编辑 '!AA1147)</f>
        <v/>
      </c>
      <c r="Z1147" s="123" t="str">
        <f>IF('表格编辑 '!AB1147="","",'表格编辑 '!AB1147)</f>
        <v/>
      </c>
      <c r="AA1147" s="123" t="str">
        <f>IF('表格编辑 '!AC1147="","",'表格编辑 '!AC1147)</f>
        <v/>
      </c>
      <c r="AB1147" s="123" t="str">
        <f>IF('表格编辑 '!AD1147="","",'表格编辑 '!AD1147)</f>
        <v/>
      </c>
      <c r="AC1147" s="123" t="str">
        <f>IF('表格编辑 '!AE1147="","",'表格编辑 '!AE1147)</f>
        <v/>
      </c>
      <c r="AD1147" s="123">
        <f>IF('表格编辑 '!AF1147="","",'表格编辑 '!AF1147)</f>
        <v>140734</v>
      </c>
    </row>
    <row r="1148" spans="1:30">
      <c r="A1148" s="123">
        <f>IF('表格编辑 '!A1148="","",'表格编辑 '!A1148)</f>
        <v>40735</v>
      </c>
      <c r="B1148" s="123">
        <f>IF('表格编辑 '!B1148="","",'表格编辑 '!B1148)</f>
        <v>50063</v>
      </c>
      <c r="C1148" s="123">
        <f>IF('表格编辑 '!E1148="","",'表格编辑 '!E1148)</f>
        <v>39</v>
      </c>
      <c r="D1148" s="123" t="str">
        <f>IF('表格编辑 '!F1148="","",'表格编辑 '!F1148)</f>
        <v>AI_born_event(RECEIVER, ARG0, ARG1, ARG2, ARG3,ARG4)</v>
      </c>
      <c r="E1148" s="123" t="str">
        <f>IF('表格编辑 '!G1148="","",'表格编辑 '!G1148)</f>
        <v>AI_update_event(RECEIVER, ARG0, ARG1, ARG2, ARG3,ARG4)</v>
      </c>
      <c r="F1148" s="123" t="str">
        <f>IF('表格编辑 '!H1148="","",'表格编辑 '!H1148)</f>
        <v/>
      </c>
      <c r="G1148" s="123" t="str">
        <f>IF('表格编辑 '!I1148="","",'表格编辑 '!I1148)</f>
        <v/>
      </c>
      <c r="H1148" s="123" t="str">
        <f>IF('表格编辑 '!J1148="","",'表格编辑 '!J1148)</f>
        <v>test_deadth_event(RECEIVER, ARG0, ARG1, ARG2, ARG3,ARG4)</v>
      </c>
      <c r="I1148" s="123">
        <f>IF('表格编辑 '!K1148="","",'表格编辑 '!K1148)</f>
        <v>1</v>
      </c>
      <c r="J1148" s="123">
        <f>IF('表格编辑 '!L1148="","",'表格编辑 '!L1148)</f>
        <v>1832</v>
      </c>
      <c r="K1148" s="123">
        <f>IF('表格编辑 '!M1148="","",'表格编辑 '!M1148)</f>
        <v>1170</v>
      </c>
      <c r="L1148" s="123" t="str">
        <f>IF('表格编辑 '!N1148="","",'表格编辑 '!N1148)</f>
        <v/>
      </c>
      <c r="M1148" s="123" t="str">
        <f>IF('表格编辑 '!O1148="","",'表格编辑 '!O1148)</f>
        <v/>
      </c>
      <c r="N1148" s="123" t="str">
        <f>IF('表格编辑 '!P1148="","",'表格编辑 '!P1148)</f>
        <v/>
      </c>
      <c r="O1148" s="123" t="str">
        <f>IF('表格编辑 '!Q1148="","",'表格编辑 '!Q1148)</f>
        <v/>
      </c>
      <c r="P1148" s="123" t="str">
        <f>IF('表格编辑 '!R1148="","",'表格编辑 '!R1148)</f>
        <v/>
      </c>
      <c r="Q1148" s="123">
        <f>IF('表格编辑 '!S1148="","",'表格编辑 '!S1148)</f>
        <v>320</v>
      </c>
      <c r="R1148" s="123" t="str">
        <f>IF('表格编辑 '!T1148="","",'表格编辑 '!T1148)</f>
        <v/>
      </c>
      <c r="S1148" s="123" t="str">
        <f>IF('表格编辑 '!U1148="","",'表格编辑 '!U1148)</f>
        <v/>
      </c>
      <c r="T1148" s="123" t="str">
        <f>IF('表格编辑 '!V1148="","",'表格编辑 '!V1148)</f>
        <v/>
      </c>
      <c r="U1148" s="123" t="str">
        <f>IF('表格编辑 '!W1148="","",'表格编辑 '!W1148)</f>
        <v/>
      </c>
      <c r="V1148" s="123" t="str">
        <f>IF('表格编辑 '!X1148="","",'表格编辑 '!X1148)</f>
        <v/>
      </c>
      <c r="W1148" s="123" t="str">
        <f>IF('表格编辑 '!Y1148="","",'表格编辑 '!Y1148)</f>
        <v/>
      </c>
      <c r="X1148" s="123" t="str">
        <f>IF('表格编辑 '!Z1148="","",'表格编辑 '!Z1148)</f>
        <v/>
      </c>
      <c r="Y1148" s="123" t="str">
        <f>IF('表格编辑 '!AA1148="","",'表格编辑 '!AA1148)</f>
        <v/>
      </c>
      <c r="Z1148" s="123" t="str">
        <f>IF('表格编辑 '!AB1148="","",'表格编辑 '!AB1148)</f>
        <v/>
      </c>
      <c r="AA1148" s="123" t="str">
        <f>IF('表格编辑 '!AC1148="","",'表格编辑 '!AC1148)</f>
        <v/>
      </c>
      <c r="AB1148" s="123" t="str">
        <f>IF('表格编辑 '!AD1148="","",'表格编辑 '!AD1148)</f>
        <v/>
      </c>
      <c r="AC1148" s="123" t="str">
        <f>IF('表格编辑 '!AE1148="","",'表格编辑 '!AE1148)</f>
        <v/>
      </c>
      <c r="AD1148" s="123">
        <f>IF('表格编辑 '!AF1148="","",'表格编辑 '!AF1148)</f>
        <v>140735</v>
      </c>
    </row>
    <row r="1149" spans="1:30">
      <c r="A1149" s="123">
        <f>IF('表格编辑 '!A1149="","",'表格编辑 '!A1149)</f>
        <v>40736</v>
      </c>
      <c r="B1149" s="123">
        <f>IF('表格编辑 '!B1149="","",'表格编辑 '!B1149)</f>
        <v>50102</v>
      </c>
      <c r="C1149" s="123">
        <f>IF('表格编辑 '!E1149="","",'表格编辑 '!E1149)</f>
        <v>44</v>
      </c>
      <c r="D1149" s="123" t="str">
        <f>IF('表格编辑 '!F1149="","",'表格编辑 '!F1149)</f>
        <v>AI_born_event(RECEIVER, ARG0, ARG1, ARG2, ARG3,ARG4)</v>
      </c>
      <c r="E1149" s="123" t="str">
        <f>IF('表格编辑 '!G1149="","",'表格编辑 '!G1149)</f>
        <v>AI_update_event(RECEIVER, ARG0, ARG1, ARG2, ARG3,ARG4)</v>
      </c>
      <c r="F1149" s="123" t="str">
        <f>IF('表格编辑 '!H1149="","",'表格编辑 '!H1149)</f>
        <v/>
      </c>
      <c r="G1149" s="123" t="str">
        <f>IF('表格编辑 '!I1149="","",'表格编辑 '!I1149)</f>
        <v/>
      </c>
      <c r="H1149" s="123" t="str">
        <f>IF('表格编辑 '!J1149="","",'表格编辑 '!J1149)</f>
        <v>test_deadth_event(RECEIVER, ARG0, ARG1, ARG2, ARG3,ARG4)</v>
      </c>
      <c r="I1149" s="123">
        <f>IF('表格编辑 '!K1149="","",'表格编辑 '!K1149)</f>
        <v>1</v>
      </c>
      <c r="J1149" s="123">
        <f>IF('表格编辑 '!L1149="","",'表格编辑 '!L1149)</f>
        <v>1166</v>
      </c>
      <c r="K1149" s="123">
        <f>IF('表格编辑 '!M1149="","",'表格编辑 '!M1149)</f>
        <v>1320</v>
      </c>
      <c r="L1149" s="123" t="str">
        <f>IF('表格编辑 '!N1149="","",'表格编辑 '!N1149)</f>
        <v/>
      </c>
      <c r="M1149" s="123" t="str">
        <f>IF('表格编辑 '!O1149="","",'表格编辑 '!O1149)</f>
        <v/>
      </c>
      <c r="N1149" s="123" t="str">
        <f>IF('表格编辑 '!P1149="","",'表格编辑 '!P1149)</f>
        <v/>
      </c>
      <c r="O1149" s="123" t="str">
        <f>IF('表格编辑 '!Q1149="","",'表格编辑 '!Q1149)</f>
        <v/>
      </c>
      <c r="P1149" s="123" t="str">
        <f>IF('表格编辑 '!R1149="","",'表格编辑 '!R1149)</f>
        <v/>
      </c>
      <c r="Q1149" s="123">
        <f>IF('表格编辑 '!S1149="","",'表格编辑 '!S1149)</f>
        <v>320</v>
      </c>
      <c r="R1149" s="123" t="str">
        <f>IF('表格编辑 '!T1149="","",'表格编辑 '!T1149)</f>
        <v/>
      </c>
      <c r="S1149" s="123" t="str">
        <f>IF('表格编辑 '!U1149="","",'表格编辑 '!U1149)</f>
        <v/>
      </c>
      <c r="T1149" s="123" t="str">
        <f>IF('表格编辑 '!V1149="","",'表格编辑 '!V1149)</f>
        <v/>
      </c>
      <c r="U1149" s="123" t="str">
        <f>IF('表格编辑 '!W1149="","",'表格编辑 '!W1149)</f>
        <v/>
      </c>
      <c r="V1149" s="123" t="str">
        <f>IF('表格编辑 '!X1149="","",'表格编辑 '!X1149)</f>
        <v/>
      </c>
      <c r="W1149" s="123" t="str">
        <f>IF('表格编辑 '!Y1149="","",'表格编辑 '!Y1149)</f>
        <v/>
      </c>
      <c r="X1149" s="123" t="str">
        <f>IF('表格编辑 '!Z1149="","",'表格编辑 '!Z1149)</f>
        <v/>
      </c>
      <c r="Y1149" s="123" t="str">
        <f>IF('表格编辑 '!AA1149="","",'表格编辑 '!AA1149)</f>
        <v/>
      </c>
      <c r="Z1149" s="123" t="str">
        <f>IF('表格编辑 '!AB1149="","",'表格编辑 '!AB1149)</f>
        <v/>
      </c>
      <c r="AA1149" s="123" t="str">
        <f>IF('表格编辑 '!AC1149="","",'表格编辑 '!AC1149)</f>
        <v/>
      </c>
      <c r="AB1149" s="123" t="str">
        <f>IF('表格编辑 '!AD1149="","",'表格编辑 '!AD1149)</f>
        <v/>
      </c>
      <c r="AC1149" s="123" t="str">
        <f>IF('表格编辑 '!AE1149="","",'表格编辑 '!AE1149)</f>
        <v/>
      </c>
      <c r="AD1149" s="123">
        <f>IF('表格编辑 '!AF1149="","",'表格编辑 '!AF1149)</f>
        <v>140736</v>
      </c>
    </row>
    <row r="1150" spans="1:30">
      <c r="A1150" s="123">
        <f>IF('表格编辑 '!A1150="","",'表格编辑 '!A1150)</f>
        <v>40737</v>
      </c>
      <c r="B1150" s="123">
        <f>IF('表格编辑 '!B1150="","",'表格编辑 '!B1150)</f>
        <v>50089</v>
      </c>
      <c r="C1150" s="123">
        <f>IF('表格编辑 '!E1150="","",'表格编辑 '!E1150)</f>
        <v>44</v>
      </c>
      <c r="D1150" s="123" t="str">
        <f>IF('表格编辑 '!F1150="","",'表格编辑 '!F1150)</f>
        <v>AI_born_event(RECEIVER, ARG0, ARG1, ARG2, ARG3,ARG4)</v>
      </c>
      <c r="E1150" s="123" t="str">
        <f>IF('表格编辑 '!G1150="","",'表格编辑 '!G1150)</f>
        <v>AI_update_event(RECEIVER, ARG0, ARG1, ARG2, ARG3,ARG4)</v>
      </c>
      <c r="F1150" s="123" t="str">
        <f>IF('表格编辑 '!H1150="","",'表格编辑 '!H1150)</f>
        <v/>
      </c>
      <c r="G1150" s="123" t="str">
        <f>IF('表格编辑 '!I1150="","",'表格编辑 '!I1150)</f>
        <v/>
      </c>
      <c r="H1150" s="123" t="str">
        <f>IF('表格编辑 '!J1150="","",'表格编辑 '!J1150)</f>
        <v>test_deadth_event(RECEIVER, ARG0, ARG1, ARG2, ARG3,ARG4)</v>
      </c>
      <c r="I1150" s="123">
        <f>IF('表格编辑 '!K1150="","",'表格编辑 '!K1150)</f>
        <v>1</v>
      </c>
      <c r="J1150" s="123">
        <f>IF('表格编辑 '!L1150="","",'表格编辑 '!L1150)</f>
        <v>2166</v>
      </c>
      <c r="K1150" s="123">
        <f>IF('表格编辑 '!M1150="","",'表格编辑 '!M1150)</f>
        <v>1320</v>
      </c>
      <c r="L1150" s="123" t="str">
        <f>IF('表格编辑 '!N1150="","",'表格编辑 '!N1150)</f>
        <v/>
      </c>
      <c r="M1150" s="123" t="str">
        <f>IF('表格编辑 '!O1150="","",'表格编辑 '!O1150)</f>
        <v/>
      </c>
      <c r="N1150" s="123" t="str">
        <f>IF('表格编辑 '!P1150="","",'表格编辑 '!P1150)</f>
        <v/>
      </c>
      <c r="O1150" s="123" t="str">
        <f>IF('表格编辑 '!Q1150="","",'表格编辑 '!Q1150)</f>
        <v/>
      </c>
      <c r="P1150" s="123" t="str">
        <f>IF('表格编辑 '!R1150="","",'表格编辑 '!R1150)</f>
        <v/>
      </c>
      <c r="Q1150" s="123">
        <f>IF('表格编辑 '!S1150="","",'表格编辑 '!S1150)</f>
        <v>320</v>
      </c>
      <c r="R1150" s="123" t="str">
        <f>IF('表格编辑 '!T1150="","",'表格编辑 '!T1150)</f>
        <v/>
      </c>
      <c r="S1150" s="123" t="str">
        <f>IF('表格编辑 '!U1150="","",'表格编辑 '!U1150)</f>
        <v/>
      </c>
      <c r="T1150" s="123" t="str">
        <f>IF('表格编辑 '!V1150="","",'表格编辑 '!V1150)</f>
        <v/>
      </c>
      <c r="U1150" s="123" t="str">
        <f>IF('表格编辑 '!W1150="","",'表格编辑 '!W1150)</f>
        <v/>
      </c>
      <c r="V1150" s="123" t="str">
        <f>IF('表格编辑 '!X1150="","",'表格编辑 '!X1150)</f>
        <v/>
      </c>
      <c r="W1150" s="123" t="str">
        <f>IF('表格编辑 '!Y1150="","",'表格编辑 '!Y1150)</f>
        <v/>
      </c>
      <c r="X1150" s="123" t="str">
        <f>IF('表格编辑 '!Z1150="","",'表格编辑 '!Z1150)</f>
        <v/>
      </c>
      <c r="Y1150" s="123" t="str">
        <f>IF('表格编辑 '!AA1150="","",'表格编辑 '!AA1150)</f>
        <v/>
      </c>
      <c r="Z1150" s="123" t="str">
        <f>IF('表格编辑 '!AB1150="","",'表格编辑 '!AB1150)</f>
        <v/>
      </c>
      <c r="AA1150" s="123" t="str">
        <f>IF('表格编辑 '!AC1150="","",'表格编辑 '!AC1150)</f>
        <v/>
      </c>
      <c r="AB1150" s="123" t="str">
        <f>IF('表格编辑 '!AD1150="","",'表格编辑 '!AD1150)</f>
        <v/>
      </c>
      <c r="AC1150" s="123" t="str">
        <f>IF('表格编辑 '!AE1150="","",'表格编辑 '!AE1150)</f>
        <v/>
      </c>
      <c r="AD1150" s="123">
        <f>IF('表格编辑 '!AF1150="","",'表格编辑 '!AF1150)</f>
        <v>140737</v>
      </c>
    </row>
    <row r="1151" spans="1:30">
      <c r="A1151" s="123">
        <f>IF('表格编辑 '!A1151="","",'表格编辑 '!A1151)</f>
        <v>40738</v>
      </c>
      <c r="B1151" s="123">
        <f>IF('表格编辑 '!B1151="","",'表格编辑 '!B1151)</f>
        <v>50060</v>
      </c>
      <c r="C1151" s="123">
        <f>IF('表格编辑 '!E1151="","",'表格编辑 '!E1151)</f>
        <v>44</v>
      </c>
      <c r="D1151" s="123" t="str">
        <f>IF('表格编辑 '!F1151="","",'表格编辑 '!F1151)</f>
        <v>AI_born_event(RECEIVER, ARG0, ARG1, ARG2, ARG3,ARG4)</v>
      </c>
      <c r="E1151" s="123" t="str">
        <f>IF('表格编辑 '!G1151="","",'表格编辑 '!G1151)</f>
        <v>AI_update_event(RECEIVER, ARG0, ARG1, ARG2, ARG3,ARG4)</v>
      </c>
      <c r="F1151" s="123" t="str">
        <f>IF('表格编辑 '!H1151="","",'表格编辑 '!H1151)</f>
        <v/>
      </c>
      <c r="G1151" s="123" t="str">
        <f>IF('表格编辑 '!I1151="","",'表格编辑 '!I1151)</f>
        <v/>
      </c>
      <c r="H1151" s="123" t="str">
        <f>IF('表格编辑 '!J1151="","",'表格编辑 '!J1151)</f>
        <v>test_deadth_event(RECEIVER, ARG0, ARG1, ARG2, ARG3,ARG4)</v>
      </c>
      <c r="I1151" s="123">
        <f>IF('表格编辑 '!K1151="","",'表格编辑 '!K1151)</f>
        <v>1</v>
      </c>
      <c r="J1151" s="123">
        <f>IF('表格编辑 '!L1151="","",'表格编辑 '!L1151)</f>
        <v>1102</v>
      </c>
      <c r="K1151" s="123">
        <f>IF('表格编辑 '!M1151="","",'表格编辑 '!M1151)</f>
        <v>1320</v>
      </c>
      <c r="L1151" s="123" t="str">
        <f>IF('表格编辑 '!N1151="","",'表格编辑 '!N1151)</f>
        <v/>
      </c>
      <c r="M1151" s="123" t="str">
        <f>IF('表格编辑 '!O1151="","",'表格编辑 '!O1151)</f>
        <v/>
      </c>
      <c r="N1151" s="123" t="str">
        <f>IF('表格编辑 '!P1151="","",'表格编辑 '!P1151)</f>
        <v/>
      </c>
      <c r="O1151" s="123" t="str">
        <f>IF('表格编辑 '!Q1151="","",'表格编辑 '!Q1151)</f>
        <v/>
      </c>
      <c r="P1151" s="123" t="str">
        <f>IF('表格编辑 '!R1151="","",'表格编辑 '!R1151)</f>
        <v/>
      </c>
      <c r="Q1151" s="123">
        <f>IF('表格编辑 '!S1151="","",'表格编辑 '!S1151)</f>
        <v>320</v>
      </c>
      <c r="R1151" s="123" t="str">
        <f>IF('表格编辑 '!T1151="","",'表格编辑 '!T1151)</f>
        <v/>
      </c>
      <c r="S1151" s="123" t="str">
        <f>IF('表格编辑 '!U1151="","",'表格编辑 '!U1151)</f>
        <v/>
      </c>
      <c r="T1151" s="123" t="str">
        <f>IF('表格编辑 '!V1151="","",'表格编辑 '!V1151)</f>
        <v/>
      </c>
      <c r="U1151" s="123" t="str">
        <f>IF('表格编辑 '!W1151="","",'表格编辑 '!W1151)</f>
        <v/>
      </c>
      <c r="V1151" s="123" t="str">
        <f>IF('表格编辑 '!X1151="","",'表格编辑 '!X1151)</f>
        <v/>
      </c>
      <c r="W1151" s="123" t="str">
        <f>IF('表格编辑 '!Y1151="","",'表格编辑 '!Y1151)</f>
        <v/>
      </c>
      <c r="X1151" s="123" t="str">
        <f>IF('表格编辑 '!Z1151="","",'表格编辑 '!Z1151)</f>
        <v/>
      </c>
      <c r="Y1151" s="123" t="str">
        <f>IF('表格编辑 '!AA1151="","",'表格编辑 '!AA1151)</f>
        <v/>
      </c>
      <c r="Z1151" s="123" t="str">
        <f>IF('表格编辑 '!AB1151="","",'表格编辑 '!AB1151)</f>
        <v/>
      </c>
      <c r="AA1151" s="123" t="str">
        <f>IF('表格编辑 '!AC1151="","",'表格编辑 '!AC1151)</f>
        <v/>
      </c>
      <c r="AB1151" s="123" t="str">
        <f>IF('表格编辑 '!AD1151="","",'表格编辑 '!AD1151)</f>
        <v/>
      </c>
      <c r="AC1151" s="123" t="str">
        <f>IF('表格编辑 '!AE1151="","",'表格编辑 '!AE1151)</f>
        <v/>
      </c>
      <c r="AD1151" s="123">
        <f>IF('表格编辑 '!AF1151="","",'表格编辑 '!AF1151)</f>
        <v>140738</v>
      </c>
    </row>
    <row r="1152" spans="1:30">
      <c r="A1152" s="123">
        <f>IF('表格编辑 '!A1152="","",'表格编辑 '!A1152)</f>
        <v>40739</v>
      </c>
      <c r="B1152" s="123">
        <f>IF('表格编辑 '!B1152="","",'表格编辑 '!B1152)</f>
        <v>50102</v>
      </c>
      <c r="C1152" s="123">
        <f>IF('表格编辑 '!E1152="","",'表格编辑 '!E1152)</f>
        <v>44</v>
      </c>
      <c r="D1152" s="123" t="str">
        <f>IF('表格编辑 '!F1152="","",'表格编辑 '!F1152)</f>
        <v>AI_born_event(RECEIVER, ARG0, ARG1, ARG2, ARG3,ARG4)</v>
      </c>
      <c r="E1152" s="123" t="str">
        <f>IF('表格编辑 '!G1152="","",'表格编辑 '!G1152)</f>
        <v>AI_update_event(RECEIVER, ARG0, ARG1, ARG2, ARG3,ARG4)</v>
      </c>
      <c r="F1152" s="123" t="str">
        <f>IF('表格编辑 '!H1152="","",'表格编辑 '!H1152)</f>
        <v/>
      </c>
      <c r="G1152" s="123" t="str">
        <f>IF('表格编辑 '!I1152="","",'表格编辑 '!I1152)</f>
        <v/>
      </c>
      <c r="H1152" s="123" t="str">
        <f>IF('表格编辑 '!J1152="","",'表格编辑 '!J1152)</f>
        <v>test_deadth_event(RECEIVER, ARG0, ARG1, ARG2, ARG3,ARG4)</v>
      </c>
      <c r="I1152" s="123">
        <f>IF('表格编辑 '!K1152="","",'表格编辑 '!K1152)</f>
        <v>1</v>
      </c>
      <c r="J1152" s="123">
        <f>IF('表格编辑 '!L1152="","",'表格编辑 '!L1152)</f>
        <v>1166</v>
      </c>
      <c r="K1152" s="123">
        <f>IF('表格编辑 '!M1152="","",'表格编辑 '!M1152)</f>
        <v>1320</v>
      </c>
      <c r="L1152" s="123" t="str">
        <f>IF('表格编辑 '!N1152="","",'表格编辑 '!N1152)</f>
        <v/>
      </c>
      <c r="M1152" s="123" t="str">
        <f>IF('表格编辑 '!O1152="","",'表格编辑 '!O1152)</f>
        <v/>
      </c>
      <c r="N1152" s="123" t="str">
        <f>IF('表格编辑 '!P1152="","",'表格编辑 '!P1152)</f>
        <v/>
      </c>
      <c r="O1152" s="123" t="str">
        <f>IF('表格编辑 '!Q1152="","",'表格编辑 '!Q1152)</f>
        <v/>
      </c>
      <c r="P1152" s="123" t="str">
        <f>IF('表格编辑 '!R1152="","",'表格编辑 '!R1152)</f>
        <v/>
      </c>
      <c r="Q1152" s="123">
        <f>IF('表格编辑 '!S1152="","",'表格编辑 '!S1152)</f>
        <v>320</v>
      </c>
      <c r="R1152" s="123" t="str">
        <f>IF('表格编辑 '!T1152="","",'表格编辑 '!T1152)</f>
        <v/>
      </c>
      <c r="S1152" s="123" t="str">
        <f>IF('表格编辑 '!U1152="","",'表格编辑 '!U1152)</f>
        <v/>
      </c>
      <c r="T1152" s="123" t="str">
        <f>IF('表格编辑 '!V1152="","",'表格编辑 '!V1152)</f>
        <v/>
      </c>
      <c r="U1152" s="123" t="str">
        <f>IF('表格编辑 '!W1152="","",'表格编辑 '!W1152)</f>
        <v/>
      </c>
      <c r="V1152" s="123" t="str">
        <f>IF('表格编辑 '!X1152="","",'表格编辑 '!X1152)</f>
        <v/>
      </c>
      <c r="W1152" s="123" t="str">
        <f>IF('表格编辑 '!Y1152="","",'表格编辑 '!Y1152)</f>
        <v/>
      </c>
      <c r="X1152" s="123" t="str">
        <f>IF('表格编辑 '!Z1152="","",'表格编辑 '!Z1152)</f>
        <v/>
      </c>
      <c r="Y1152" s="123" t="str">
        <f>IF('表格编辑 '!AA1152="","",'表格编辑 '!AA1152)</f>
        <v/>
      </c>
      <c r="Z1152" s="123" t="str">
        <f>IF('表格编辑 '!AB1152="","",'表格编辑 '!AB1152)</f>
        <v/>
      </c>
      <c r="AA1152" s="123" t="str">
        <f>IF('表格编辑 '!AC1152="","",'表格编辑 '!AC1152)</f>
        <v/>
      </c>
      <c r="AB1152" s="123" t="str">
        <f>IF('表格编辑 '!AD1152="","",'表格编辑 '!AD1152)</f>
        <v/>
      </c>
      <c r="AC1152" s="123" t="str">
        <f>IF('表格编辑 '!AE1152="","",'表格编辑 '!AE1152)</f>
        <v/>
      </c>
      <c r="AD1152" s="123">
        <f>IF('表格编辑 '!AF1152="","",'表格编辑 '!AF1152)</f>
        <v>140739</v>
      </c>
    </row>
    <row r="1153" spans="1:30">
      <c r="A1153" s="123">
        <f>IF('表格编辑 '!A1153="","",'表格编辑 '!A1153)</f>
        <v>40740</v>
      </c>
      <c r="B1153" s="123">
        <f>IF('表格编辑 '!B1153="","",'表格编辑 '!B1153)</f>
        <v>50043</v>
      </c>
      <c r="C1153" s="123">
        <f>IF('表格编辑 '!E1153="","",'表格编辑 '!E1153)</f>
        <v>44</v>
      </c>
      <c r="D1153" s="123" t="str">
        <f>IF('表格编辑 '!F1153="","",'表格编辑 '!F1153)</f>
        <v>AI_born_event(RECEIVER, ARG0, ARG1, ARG2, ARG3,ARG4)</v>
      </c>
      <c r="E1153" s="123" t="str">
        <f>IF('表格编辑 '!G1153="","",'表格编辑 '!G1153)</f>
        <v>AI_update_event(RECEIVER, ARG0, ARG1, ARG2, ARG3,ARG4)</v>
      </c>
      <c r="F1153" s="123" t="str">
        <f>IF('表格编辑 '!H1153="","",'表格编辑 '!H1153)</f>
        <v/>
      </c>
      <c r="G1153" s="123" t="str">
        <f>IF('表格编辑 '!I1153="","",'表格编辑 '!I1153)</f>
        <v/>
      </c>
      <c r="H1153" s="123" t="str">
        <f>IF('表格编辑 '!J1153="","",'表格编辑 '!J1153)</f>
        <v>test_deadth_event(RECEIVER, ARG0, ARG1, ARG2, ARG3,ARG4)</v>
      </c>
      <c r="I1153" s="123">
        <f>IF('表格编辑 '!K1153="","",'表格编辑 '!K1153)</f>
        <v>1</v>
      </c>
      <c r="J1153" s="123">
        <f>IF('表格编辑 '!L1153="","",'表格编辑 '!L1153)</f>
        <v>2334</v>
      </c>
      <c r="K1153" s="123">
        <f>IF('表格编辑 '!M1153="","",'表格编辑 '!M1153)</f>
        <v>1320</v>
      </c>
      <c r="L1153" s="123" t="str">
        <f>IF('表格编辑 '!N1153="","",'表格编辑 '!N1153)</f>
        <v/>
      </c>
      <c r="M1153" s="123" t="str">
        <f>IF('表格编辑 '!O1153="","",'表格编辑 '!O1153)</f>
        <v/>
      </c>
      <c r="N1153" s="123" t="str">
        <f>IF('表格编辑 '!P1153="","",'表格编辑 '!P1153)</f>
        <v/>
      </c>
      <c r="O1153" s="123" t="str">
        <f>IF('表格编辑 '!Q1153="","",'表格编辑 '!Q1153)</f>
        <v/>
      </c>
      <c r="P1153" s="123" t="str">
        <f>IF('表格编辑 '!R1153="","",'表格编辑 '!R1153)</f>
        <v/>
      </c>
      <c r="Q1153" s="123">
        <f>IF('表格编辑 '!S1153="","",'表格编辑 '!S1153)</f>
        <v>320</v>
      </c>
      <c r="R1153" s="123" t="str">
        <f>IF('表格编辑 '!T1153="","",'表格编辑 '!T1153)</f>
        <v/>
      </c>
      <c r="S1153" s="123" t="str">
        <f>IF('表格编辑 '!U1153="","",'表格编辑 '!U1153)</f>
        <v/>
      </c>
      <c r="T1153" s="123" t="str">
        <f>IF('表格编辑 '!V1153="","",'表格编辑 '!V1153)</f>
        <v/>
      </c>
      <c r="U1153" s="123" t="str">
        <f>IF('表格编辑 '!W1153="","",'表格编辑 '!W1153)</f>
        <v/>
      </c>
      <c r="V1153" s="123" t="str">
        <f>IF('表格编辑 '!X1153="","",'表格编辑 '!X1153)</f>
        <v/>
      </c>
      <c r="W1153" s="123" t="str">
        <f>IF('表格编辑 '!Y1153="","",'表格编辑 '!Y1153)</f>
        <v/>
      </c>
      <c r="X1153" s="123" t="str">
        <f>IF('表格编辑 '!Z1153="","",'表格编辑 '!Z1153)</f>
        <v/>
      </c>
      <c r="Y1153" s="123" t="str">
        <f>IF('表格编辑 '!AA1153="","",'表格编辑 '!AA1153)</f>
        <v/>
      </c>
      <c r="Z1153" s="123" t="str">
        <f>IF('表格编辑 '!AB1153="","",'表格编辑 '!AB1153)</f>
        <v/>
      </c>
      <c r="AA1153" s="123" t="str">
        <f>IF('表格编辑 '!AC1153="","",'表格编辑 '!AC1153)</f>
        <v/>
      </c>
      <c r="AB1153" s="123" t="str">
        <f>IF('表格编辑 '!AD1153="","",'表格编辑 '!AD1153)</f>
        <v/>
      </c>
      <c r="AC1153" s="123" t="str">
        <f>IF('表格编辑 '!AE1153="","",'表格编辑 '!AE1153)</f>
        <v/>
      </c>
      <c r="AD1153" s="123">
        <f>IF('表格编辑 '!AF1153="","",'表格编辑 '!AF1153)</f>
        <v>140740</v>
      </c>
    </row>
    <row r="1154" spans="1:30">
      <c r="A1154" s="123">
        <f>IF('表格编辑 '!A1154="","",'表格编辑 '!A1154)</f>
        <v>40741</v>
      </c>
      <c r="B1154" s="123">
        <f>IF('表格编辑 '!B1154="","",'表格编辑 '!B1154)</f>
        <v>50154</v>
      </c>
      <c r="C1154" s="123">
        <f>IF('表格编辑 '!E1154="","",'表格编辑 '!E1154)</f>
        <v>44</v>
      </c>
      <c r="D1154" s="123" t="str">
        <f>IF('表格编辑 '!F1154="","",'表格编辑 '!F1154)</f>
        <v>AI_born_event(RECEIVER, ARG0, ARG1, ARG2, ARG3,ARG4)</v>
      </c>
      <c r="E1154" s="123" t="str">
        <f>IF('表格编辑 '!G1154="","",'表格编辑 '!G1154)</f>
        <v>AI_update_event(RECEIVER, ARG0, ARG1, ARG2, ARG3,ARG4)</v>
      </c>
      <c r="F1154" s="123" t="str">
        <f>IF('表格编辑 '!H1154="","",'表格编辑 '!H1154)</f>
        <v/>
      </c>
      <c r="G1154" s="123" t="str">
        <f>IF('表格编辑 '!I1154="","",'表格编辑 '!I1154)</f>
        <v/>
      </c>
      <c r="H1154" s="123" t="str">
        <f>IF('表格编辑 '!J1154="","",'表格编辑 '!J1154)</f>
        <v>test_deadth_event(RECEIVER, ARG0, ARG1, ARG2, ARG3,ARG4)</v>
      </c>
      <c r="I1154" s="123">
        <f>IF('表格编辑 '!K1154="","",'表格编辑 '!K1154)</f>
        <v>1</v>
      </c>
      <c r="J1154" s="123">
        <f>IF('表格编辑 '!L1154="","",'表格编辑 '!L1154)</f>
        <v>1930</v>
      </c>
      <c r="K1154" s="123">
        <f>IF('表格编辑 '!M1154="","",'表格编辑 '!M1154)</f>
        <v>1320</v>
      </c>
      <c r="L1154" s="123" t="str">
        <f>IF('表格编辑 '!N1154="","",'表格编辑 '!N1154)</f>
        <v/>
      </c>
      <c r="M1154" s="123" t="str">
        <f>IF('表格编辑 '!O1154="","",'表格编辑 '!O1154)</f>
        <v/>
      </c>
      <c r="N1154" s="123" t="str">
        <f>IF('表格编辑 '!P1154="","",'表格编辑 '!P1154)</f>
        <v/>
      </c>
      <c r="O1154" s="123" t="str">
        <f>IF('表格编辑 '!Q1154="","",'表格编辑 '!Q1154)</f>
        <v/>
      </c>
      <c r="P1154" s="123" t="str">
        <f>IF('表格编辑 '!R1154="","",'表格编辑 '!R1154)</f>
        <v/>
      </c>
      <c r="Q1154" s="123">
        <f>IF('表格编辑 '!S1154="","",'表格编辑 '!S1154)</f>
        <v>320</v>
      </c>
      <c r="R1154" s="123" t="str">
        <f>IF('表格编辑 '!T1154="","",'表格编辑 '!T1154)</f>
        <v/>
      </c>
      <c r="S1154" s="123" t="str">
        <f>IF('表格编辑 '!U1154="","",'表格编辑 '!U1154)</f>
        <v/>
      </c>
      <c r="T1154" s="123" t="str">
        <f>IF('表格编辑 '!V1154="","",'表格编辑 '!V1154)</f>
        <v/>
      </c>
      <c r="U1154" s="123" t="str">
        <f>IF('表格编辑 '!W1154="","",'表格编辑 '!W1154)</f>
        <v/>
      </c>
      <c r="V1154" s="123" t="str">
        <f>IF('表格编辑 '!X1154="","",'表格编辑 '!X1154)</f>
        <v/>
      </c>
      <c r="W1154" s="123" t="str">
        <f>IF('表格编辑 '!Y1154="","",'表格编辑 '!Y1154)</f>
        <v/>
      </c>
      <c r="X1154" s="123" t="str">
        <f>IF('表格编辑 '!Z1154="","",'表格编辑 '!Z1154)</f>
        <v/>
      </c>
      <c r="Y1154" s="123" t="str">
        <f>IF('表格编辑 '!AA1154="","",'表格编辑 '!AA1154)</f>
        <v/>
      </c>
      <c r="Z1154" s="123" t="str">
        <f>IF('表格编辑 '!AB1154="","",'表格编辑 '!AB1154)</f>
        <v/>
      </c>
      <c r="AA1154" s="123" t="str">
        <f>IF('表格编辑 '!AC1154="","",'表格编辑 '!AC1154)</f>
        <v/>
      </c>
      <c r="AB1154" s="123" t="str">
        <f>IF('表格编辑 '!AD1154="","",'表格编辑 '!AD1154)</f>
        <v/>
      </c>
      <c r="AC1154" s="123" t="str">
        <f>IF('表格编辑 '!AE1154="","",'表格编辑 '!AE1154)</f>
        <v/>
      </c>
      <c r="AD1154" s="123">
        <f>IF('表格编辑 '!AF1154="","",'表格编辑 '!AF1154)</f>
        <v>140741</v>
      </c>
    </row>
    <row r="1155" spans="1:30">
      <c r="A1155" s="123">
        <f>IF('表格编辑 '!A1155="","",'表格编辑 '!A1155)</f>
        <v>40742</v>
      </c>
      <c r="B1155" s="123">
        <f>IF('表格编辑 '!B1155="","",'表格编辑 '!B1155)</f>
        <v>50052</v>
      </c>
      <c r="C1155" s="123">
        <f>IF('表格编辑 '!E1155="","",'表格编辑 '!E1155)</f>
        <v>44</v>
      </c>
      <c r="D1155" s="123" t="str">
        <f>IF('表格编辑 '!F1155="","",'表格编辑 '!F1155)</f>
        <v>AI_born_event(RECEIVER, ARG0, ARG1, ARG2, ARG3,ARG4)</v>
      </c>
      <c r="E1155" s="123" t="str">
        <f>IF('表格编辑 '!G1155="","",'表格编辑 '!G1155)</f>
        <v>AI_update_event(RECEIVER, ARG0, ARG1, ARG2, ARG3,ARG4)</v>
      </c>
      <c r="F1155" s="123" t="str">
        <f>IF('表格编辑 '!H1155="","",'表格编辑 '!H1155)</f>
        <v/>
      </c>
      <c r="G1155" s="123" t="str">
        <f>IF('表格编辑 '!I1155="","",'表格编辑 '!I1155)</f>
        <v/>
      </c>
      <c r="H1155" s="123" t="str">
        <f>IF('表格编辑 '!J1155="","",'表格编辑 '!J1155)</f>
        <v>test_deadth_event(RECEIVER, ARG0, ARG1, ARG2, ARG3,ARG4)</v>
      </c>
      <c r="I1155" s="123">
        <f>IF('表格编辑 '!K1155="","",'表格编辑 '!K1155)</f>
        <v>1</v>
      </c>
      <c r="J1155" s="123">
        <f>IF('表格编辑 '!L1155="","",'表格编辑 '!L1155)</f>
        <v>2238</v>
      </c>
      <c r="K1155" s="123">
        <f>IF('表格编辑 '!M1155="","",'表格编辑 '!M1155)</f>
        <v>1320</v>
      </c>
      <c r="L1155" s="123" t="str">
        <f>IF('表格编辑 '!N1155="","",'表格编辑 '!N1155)</f>
        <v/>
      </c>
      <c r="M1155" s="123" t="str">
        <f>IF('表格编辑 '!O1155="","",'表格编辑 '!O1155)</f>
        <v/>
      </c>
      <c r="N1155" s="123" t="str">
        <f>IF('表格编辑 '!P1155="","",'表格编辑 '!P1155)</f>
        <v/>
      </c>
      <c r="O1155" s="123" t="str">
        <f>IF('表格编辑 '!Q1155="","",'表格编辑 '!Q1155)</f>
        <v/>
      </c>
      <c r="P1155" s="123" t="str">
        <f>IF('表格编辑 '!R1155="","",'表格编辑 '!R1155)</f>
        <v/>
      </c>
      <c r="Q1155" s="123">
        <f>IF('表格编辑 '!S1155="","",'表格编辑 '!S1155)</f>
        <v>320</v>
      </c>
      <c r="R1155" s="123" t="str">
        <f>IF('表格编辑 '!T1155="","",'表格编辑 '!T1155)</f>
        <v/>
      </c>
      <c r="S1155" s="123" t="str">
        <f>IF('表格编辑 '!U1155="","",'表格编辑 '!U1155)</f>
        <v/>
      </c>
      <c r="T1155" s="123" t="str">
        <f>IF('表格编辑 '!V1155="","",'表格编辑 '!V1155)</f>
        <v/>
      </c>
      <c r="U1155" s="123" t="str">
        <f>IF('表格编辑 '!W1155="","",'表格编辑 '!W1155)</f>
        <v/>
      </c>
      <c r="V1155" s="123" t="str">
        <f>IF('表格编辑 '!X1155="","",'表格编辑 '!X1155)</f>
        <v/>
      </c>
      <c r="W1155" s="123" t="str">
        <f>IF('表格编辑 '!Y1155="","",'表格编辑 '!Y1155)</f>
        <v/>
      </c>
      <c r="X1155" s="123" t="str">
        <f>IF('表格编辑 '!Z1155="","",'表格编辑 '!Z1155)</f>
        <v/>
      </c>
      <c r="Y1155" s="123" t="str">
        <f>IF('表格编辑 '!AA1155="","",'表格编辑 '!AA1155)</f>
        <v/>
      </c>
      <c r="Z1155" s="123" t="str">
        <f>IF('表格编辑 '!AB1155="","",'表格编辑 '!AB1155)</f>
        <v/>
      </c>
      <c r="AA1155" s="123" t="str">
        <f>IF('表格编辑 '!AC1155="","",'表格编辑 '!AC1155)</f>
        <v/>
      </c>
      <c r="AB1155" s="123" t="str">
        <f>IF('表格编辑 '!AD1155="","",'表格编辑 '!AD1155)</f>
        <v/>
      </c>
      <c r="AC1155" s="123" t="str">
        <f>IF('表格编辑 '!AE1155="","",'表格编辑 '!AE1155)</f>
        <v/>
      </c>
      <c r="AD1155" s="123">
        <f>IF('表格编辑 '!AF1155="","",'表格编辑 '!AF1155)</f>
        <v>140742</v>
      </c>
    </row>
    <row r="1156" spans="1:30">
      <c r="A1156" s="123">
        <f>IF('表格编辑 '!A1156="","",'表格编辑 '!A1156)</f>
        <v>40743</v>
      </c>
      <c r="B1156" s="123">
        <f>IF('表格编辑 '!B1156="","",'表格编辑 '!B1156)</f>
        <v>50141</v>
      </c>
      <c r="C1156" s="123">
        <f>IF('表格编辑 '!E1156="","",'表格编辑 '!E1156)</f>
        <v>44</v>
      </c>
      <c r="D1156" s="123" t="str">
        <f>IF('表格编辑 '!F1156="","",'表格编辑 '!F1156)</f>
        <v>AI_born_event(RECEIVER, ARG0, ARG1, ARG2, ARG3,ARG4)</v>
      </c>
      <c r="E1156" s="123" t="str">
        <f>IF('表格编辑 '!G1156="","",'表格编辑 '!G1156)</f>
        <v>AI_update_event(RECEIVER, ARG0, ARG1, ARG2, ARG3,ARG4)</v>
      </c>
      <c r="F1156" s="123" t="str">
        <f>IF('表格编辑 '!H1156="","",'表格编辑 '!H1156)</f>
        <v/>
      </c>
      <c r="G1156" s="123" t="str">
        <f>IF('表格编辑 '!I1156="","",'表格编辑 '!I1156)</f>
        <v/>
      </c>
      <c r="H1156" s="123" t="str">
        <f>IF('表格编辑 '!J1156="","",'表格编辑 '!J1156)</f>
        <v>test_deadth_event(RECEIVER, ARG0, ARG1, ARG2, ARG3,ARG4)</v>
      </c>
      <c r="I1156" s="123">
        <f>IF('表格编辑 '!K1156="","",'表格编辑 '!K1156)</f>
        <v>1</v>
      </c>
      <c r="J1156" s="123">
        <f>IF('表格编辑 '!L1156="","",'表格编辑 '!L1156)</f>
        <v>738</v>
      </c>
      <c r="K1156" s="123">
        <f>IF('表格编辑 '!M1156="","",'表格编辑 '!M1156)</f>
        <v>1320</v>
      </c>
      <c r="L1156" s="123" t="str">
        <f>IF('表格编辑 '!N1156="","",'表格编辑 '!N1156)</f>
        <v/>
      </c>
      <c r="M1156" s="123" t="str">
        <f>IF('表格编辑 '!O1156="","",'表格编辑 '!O1156)</f>
        <v/>
      </c>
      <c r="N1156" s="123" t="str">
        <f>IF('表格编辑 '!P1156="","",'表格编辑 '!P1156)</f>
        <v/>
      </c>
      <c r="O1156" s="123" t="str">
        <f>IF('表格编辑 '!Q1156="","",'表格编辑 '!Q1156)</f>
        <v/>
      </c>
      <c r="P1156" s="123" t="str">
        <f>IF('表格编辑 '!R1156="","",'表格编辑 '!R1156)</f>
        <v/>
      </c>
      <c r="Q1156" s="123">
        <f>IF('表格编辑 '!S1156="","",'表格编辑 '!S1156)</f>
        <v>320</v>
      </c>
      <c r="R1156" s="123" t="str">
        <f>IF('表格编辑 '!T1156="","",'表格编辑 '!T1156)</f>
        <v/>
      </c>
      <c r="S1156" s="123" t="str">
        <f>IF('表格编辑 '!U1156="","",'表格编辑 '!U1156)</f>
        <v/>
      </c>
      <c r="T1156" s="123" t="str">
        <f>IF('表格编辑 '!V1156="","",'表格编辑 '!V1156)</f>
        <v/>
      </c>
      <c r="U1156" s="123" t="str">
        <f>IF('表格编辑 '!W1156="","",'表格编辑 '!W1156)</f>
        <v/>
      </c>
      <c r="V1156" s="123" t="str">
        <f>IF('表格编辑 '!X1156="","",'表格编辑 '!X1156)</f>
        <v/>
      </c>
      <c r="W1156" s="123" t="str">
        <f>IF('表格编辑 '!Y1156="","",'表格编辑 '!Y1156)</f>
        <v/>
      </c>
      <c r="X1156" s="123" t="str">
        <f>IF('表格编辑 '!Z1156="","",'表格编辑 '!Z1156)</f>
        <v/>
      </c>
      <c r="Y1156" s="123" t="str">
        <f>IF('表格编辑 '!AA1156="","",'表格编辑 '!AA1156)</f>
        <v/>
      </c>
      <c r="Z1156" s="123" t="str">
        <f>IF('表格编辑 '!AB1156="","",'表格编辑 '!AB1156)</f>
        <v/>
      </c>
      <c r="AA1156" s="123" t="str">
        <f>IF('表格编辑 '!AC1156="","",'表格编辑 '!AC1156)</f>
        <v/>
      </c>
      <c r="AB1156" s="123" t="str">
        <f>IF('表格编辑 '!AD1156="","",'表格编辑 '!AD1156)</f>
        <v/>
      </c>
      <c r="AC1156" s="123" t="str">
        <f>IF('表格编辑 '!AE1156="","",'表格编辑 '!AE1156)</f>
        <v/>
      </c>
      <c r="AD1156" s="123">
        <f>IF('表格编辑 '!AF1156="","",'表格编辑 '!AF1156)</f>
        <v>140743</v>
      </c>
    </row>
    <row r="1157" spans="1:30">
      <c r="A1157" s="123">
        <f>IF('表格编辑 '!A1157="","",'表格编辑 '!A1157)</f>
        <v>40744</v>
      </c>
      <c r="B1157" s="123">
        <f>IF('表格编辑 '!B1157="","",'表格编辑 '!B1157)</f>
        <v>50073</v>
      </c>
      <c r="C1157" s="123">
        <f>IF('表格编辑 '!E1157="","",'表格编辑 '!E1157)</f>
        <v>44</v>
      </c>
      <c r="D1157" s="123" t="str">
        <f>IF('表格编辑 '!F1157="","",'表格编辑 '!F1157)</f>
        <v>AI_born_event(RECEIVER, ARG0, ARG1, ARG2, ARG3,ARG4)</v>
      </c>
      <c r="E1157" s="123" t="str">
        <f>IF('表格编辑 '!G1157="","",'表格编辑 '!G1157)</f>
        <v>AI_update_event(RECEIVER, ARG0, ARG1, ARG2, ARG3,ARG4)</v>
      </c>
      <c r="F1157" s="123" t="str">
        <f>IF('表格编辑 '!H1157="","",'表格编辑 '!H1157)</f>
        <v/>
      </c>
      <c r="G1157" s="123" t="str">
        <f>IF('表格编辑 '!I1157="","",'表格编辑 '!I1157)</f>
        <v/>
      </c>
      <c r="H1157" s="123" t="str">
        <f>IF('表格编辑 '!J1157="","",'表格编辑 '!J1157)</f>
        <v>test_deadth_event(RECEIVER, ARG0, ARG1, ARG2, ARG3,ARG4)</v>
      </c>
      <c r="I1157" s="123">
        <f>IF('表格编辑 '!K1157="","",'表格编辑 '!K1157)</f>
        <v>1</v>
      </c>
      <c r="J1157" s="123">
        <f>IF('表格编辑 '!L1157="","",'表格编辑 '!L1157)</f>
        <v>2226</v>
      </c>
      <c r="K1157" s="123">
        <f>IF('表格编辑 '!M1157="","",'表格编辑 '!M1157)</f>
        <v>1320</v>
      </c>
      <c r="L1157" s="123" t="str">
        <f>IF('表格编辑 '!N1157="","",'表格编辑 '!N1157)</f>
        <v/>
      </c>
      <c r="M1157" s="123" t="str">
        <f>IF('表格编辑 '!O1157="","",'表格编辑 '!O1157)</f>
        <v/>
      </c>
      <c r="N1157" s="123" t="str">
        <f>IF('表格编辑 '!P1157="","",'表格编辑 '!P1157)</f>
        <v/>
      </c>
      <c r="O1157" s="123" t="str">
        <f>IF('表格编辑 '!Q1157="","",'表格编辑 '!Q1157)</f>
        <v/>
      </c>
      <c r="P1157" s="123" t="str">
        <f>IF('表格编辑 '!R1157="","",'表格编辑 '!R1157)</f>
        <v/>
      </c>
      <c r="Q1157" s="123">
        <f>IF('表格编辑 '!S1157="","",'表格编辑 '!S1157)</f>
        <v>320</v>
      </c>
      <c r="R1157" s="123" t="str">
        <f>IF('表格编辑 '!T1157="","",'表格编辑 '!T1157)</f>
        <v/>
      </c>
      <c r="S1157" s="123" t="str">
        <f>IF('表格编辑 '!U1157="","",'表格编辑 '!U1157)</f>
        <v/>
      </c>
      <c r="T1157" s="123" t="str">
        <f>IF('表格编辑 '!V1157="","",'表格编辑 '!V1157)</f>
        <v/>
      </c>
      <c r="U1157" s="123" t="str">
        <f>IF('表格编辑 '!W1157="","",'表格编辑 '!W1157)</f>
        <v/>
      </c>
      <c r="V1157" s="123" t="str">
        <f>IF('表格编辑 '!X1157="","",'表格编辑 '!X1157)</f>
        <v/>
      </c>
      <c r="W1157" s="123" t="str">
        <f>IF('表格编辑 '!Y1157="","",'表格编辑 '!Y1157)</f>
        <v/>
      </c>
      <c r="X1157" s="123" t="str">
        <f>IF('表格编辑 '!Z1157="","",'表格编辑 '!Z1157)</f>
        <v/>
      </c>
      <c r="Y1157" s="123" t="str">
        <f>IF('表格编辑 '!AA1157="","",'表格编辑 '!AA1157)</f>
        <v/>
      </c>
      <c r="Z1157" s="123" t="str">
        <f>IF('表格编辑 '!AB1157="","",'表格编辑 '!AB1157)</f>
        <v/>
      </c>
      <c r="AA1157" s="123" t="str">
        <f>IF('表格编辑 '!AC1157="","",'表格编辑 '!AC1157)</f>
        <v/>
      </c>
      <c r="AB1157" s="123" t="str">
        <f>IF('表格编辑 '!AD1157="","",'表格编辑 '!AD1157)</f>
        <v/>
      </c>
      <c r="AC1157" s="123" t="str">
        <f>IF('表格编辑 '!AE1157="","",'表格编辑 '!AE1157)</f>
        <v/>
      </c>
      <c r="AD1157" s="123">
        <f>IF('表格编辑 '!AF1157="","",'表格编辑 '!AF1157)</f>
        <v>140744</v>
      </c>
    </row>
    <row r="1158" spans="1:30">
      <c r="A1158" s="123">
        <f>IF('表格编辑 '!A1158="","",'表格编辑 '!A1158)</f>
        <v>40745</v>
      </c>
      <c r="B1158" s="123">
        <f>IF('表格编辑 '!B1158="","",'表格编辑 '!B1158)</f>
        <v>50085</v>
      </c>
      <c r="C1158" s="123">
        <f>IF('表格编辑 '!E1158="","",'表格编辑 '!E1158)</f>
        <v>44</v>
      </c>
      <c r="D1158" s="123" t="str">
        <f>IF('表格编辑 '!F1158="","",'表格编辑 '!F1158)</f>
        <v>AI_born_event(RECEIVER, ARG0, ARG1, ARG2, ARG3,ARG4)</v>
      </c>
      <c r="E1158" s="123" t="str">
        <f>IF('表格编辑 '!G1158="","",'表格编辑 '!G1158)</f>
        <v>AI_update_event(RECEIVER, ARG0, ARG1, ARG2, ARG3,ARG4)</v>
      </c>
      <c r="F1158" s="123" t="str">
        <f>IF('表格编辑 '!H1158="","",'表格编辑 '!H1158)</f>
        <v/>
      </c>
      <c r="G1158" s="123" t="str">
        <f>IF('表格编辑 '!I1158="","",'表格编辑 '!I1158)</f>
        <v/>
      </c>
      <c r="H1158" s="123" t="str">
        <f>IF('表格编辑 '!J1158="","",'表格编辑 '!J1158)</f>
        <v>test_deadth_event(RECEIVER, ARG0, ARG1, ARG2, ARG3,ARG4)</v>
      </c>
      <c r="I1158" s="123">
        <f>IF('表格编辑 '!K1158="","",'表格编辑 '!K1158)</f>
        <v>1</v>
      </c>
      <c r="J1158" s="123">
        <f>IF('表格编辑 '!L1158="","",'表格编辑 '!L1158)</f>
        <v>2862</v>
      </c>
      <c r="K1158" s="123">
        <f>IF('表格编辑 '!M1158="","",'表格编辑 '!M1158)</f>
        <v>1320</v>
      </c>
      <c r="L1158" s="123" t="str">
        <f>IF('表格编辑 '!N1158="","",'表格编辑 '!N1158)</f>
        <v/>
      </c>
      <c r="M1158" s="123" t="str">
        <f>IF('表格编辑 '!O1158="","",'表格编辑 '!O1158)</f>
        <v/>
      </c>
      <c r="N1158" s="123" t="str">
        <f>IF('表格编辑 '!P1158="","",'表格编辑 '!P1158)</f>
        <v/>
      </c>
      <c r="O1158" s="123" t="str">
        <f>IF('表格编辑 '!Q1158="","",'表格编辑 '!Q1158)</f>
        <v/>
      </c>
      <c r="P1158" s="123" t="str">
        <f>IF('表格编辑 '!R1158="","",'表格编辑 '!R1158)</f>
        <v/>
      </c>
      <c r="Q1158" s="123">
        <f>IF('表格编辑 '!S1158="","",'表格编辑 '!S1158)</f>
        <v>320</v>
      </c>
      <c r="R1158" s="123" t="str">
        <f>IF('表格编辑 '!T1158="","",'表格编辑 '!T1158)</f>
        <v/>
      </c>
      <c r="S1158" s="123" t="str">
        <f>IF('表格编辑 '!U1158="","",'表格编辑 '!U1158)</f>
        <v/>
      </c>
      <c r="T1158" s="123" t="str">
        <f>IF('表格编辑 '!V1158="","",'表格编辑 '!V1158)</f>
        <v/>
      </c>
      <c r="U1158" s="123" t="str">
        <f>IF('表格编辑 '!W1158="","",'表格编辑 '!W1158)</f>
        <v/>
      </c>
      <c r="V1158" s="123" t="str">
        <f>IF('表格编辑 '!X1158="","",'表格编辑 '!X1158)</f>
        <v/>
      </c>
      <c r="W1158" s="123" t="str">
        <f>IF('表格编辑 '!Y1158="","",'表格编辑 '!Y1158)</f>
        <v/>
      </c>
      <c r="X1158" s="123" t="str">
        <f>IF('表格编辑 '!Z1158="","",'表格编辑 '!Z1158)</f>
        <v/>
      </c>
      <c r="Y1158" s="123" t="str">
        <f>IF('表格编辑 '!AA1158="","",'表格编辑 '!AA1158)</f>
        <v/>
      </c>
      <c r="Z1158" s="123" t="str">
        <f>IF('表格编辑 '!AB1158="","",'表格编辑 '!AB1158)</f>
        <v/>
      </c>
      <c r="AA1158" s="123" t="str">
        <f>IF('表格编辑 '!AC1158="","",'表格编辑 '!AC1158)</f>
        <v/>
      </c>
      <c r="AB1158" s="123" t="str">
        <f>IF('表格编辑 '!AD1158="","",'表格编辑 '!AD1158)</f>
        <v/>
      </c>
      <c r="AC1158" s="123" t="str">
        <f>IF('表格编辑 '!AE1158="","",'表格编辑 '!AE1158)</f>
        <v/>
      </c>
      <c r="AD1158" s="123">
        <f>IF('表格编辑 '!AF1158="","",'表格编辑 '!AF1158)</f>
        <v>140745</v>
      </c>
    </row>
    <row r="1159" spans="1:30">
      <c r="A1159" s="123">
        <f>IF('表格编辑 '!A1159="","",'表格编辑 '!A1159)</f>
        <v>40746</v>
      </c>
      <c r="B1159" s="123">
        <f>IF('表格编辑 '!B1159="","",'表格编辑 '!B1159)</f>
        <v>50148</v>
      </c>
      <c r="C1159" s="123">
        <f>IF('表格编辑 '!E1159="","",'表格编辑 '!E1159)</f>
        <v>44</v>
      </c>
      <c r="D1159" s="123" t="str">
        <f>IF('表格编辑 '!F1159="","",'表格编辑 '!F1159)</f>
        <v>AI_born_event(RECEIVER, ARG0, ARG1, ARG2, ARG3,ARG4)</v>
      </c>
      <c r="E1159" s="123" t="str">
        <f>IF('表格编辑 '!G1159="","",'表格编辑 '!G1159)</f>
        <v>AI_update_event(RECEIVER, ARG0, ARG1, ARG2, ARG3,ARG4)</v>
      </c>
      <c r="F1159" s="123" t="str">
        <f>IF('表格编辑 '!H1159="","",'表格编辑 '!H1159)</f>
        <v/>
      </c>
      <c r="G1159" s="123" t="str">
        <f>IF('表格编辑 '!I1159="","",'表格编辑 '!I1159)</f>
        <v/>
      </c>
      <c r="H1159" s="123" t="str">
        <f>IF('表格编辑 '!J1159="","",'表格编辑 '!J1159)</f>
        <v>test_deadth_event(RECEIVER, ARG0, ARG1, ARG2, ARG3,ARG4)</v>
      </c>
      <c r="I1159" s="123">
        <f>IF('表格编辑 '!K1159="","",'表格编辑 '!K1159)</f>
        <v>1</v>
      </c>
      <c r="J1159" s="123">
        <f>IF('表格编辑 '!L1159="","",'表格编辑 '!L1159)</f>
        <v>1482</v>
      </c>
      <c r="K1159" s="123">
        <f>IF('表格编辑 '!M1159="","",'表格编辑 '!M1159)</f>
        <v>1320</v>
      </c>
      <c r="L1159" s="123" t="str">
        <f>IF('表格编辑 '!N1159="","",'表格编辑 '!N1159)</f>
        <v/>
      </c>
      <c r="M1159" s="123" t="str">
        <f>IF('表格编辑 '!O1159="","",'表格编辑 '!O1159)</f>
        <v/>
      </c>
      <c r="N1159" s="123" t="str">
        <f>IF('表格编辑 '!P1159="","",'表格编辑 '!P1159)</f>
        <v/>
      </c>
      <c r="O1159" s="123" t="str">
        <f>IF('表格编辑 '!Q1159="","",'表格编辑 '!Q1159)</f>
        <v/>
      </c>
      <c r="P1159" s="123" t="str">
        <f>IF('表格编辑 '!R1159="","",'表格编辑 '!R1159)</f>
        <v/>
      </c>
      <c r="Q1159" s="123">
        <f>IF('表格编辑 '!S1159="","",'表格编辑 '!S1159)</f>
        <v>320</v>
      </c>
      <c r="R1159" s="123" t="str">
        <f>IF('表格编辑 '!T1159="","",'表格编辑 '!T1159)</f>
        <v/>
      </c>
      <c r="S1159" s="123" t="str">
        <f>IF('表格编辑 '!U1159="","",'表格编辑 '!U1159)</f>
        <v/>
      </c>
      <c r="T1159" s="123" t="str">
        <f>IF('表格编辑 '!V1159="","",'表格编辑 '!V1159)</f>
        <v/>
      </c>
      <c r="U1159" s="123" t="str">
        <f>IF('表格编辑 '!W1159="","",'表格编辑 '!W1159)</f>
        <v/>
      </c>
      <c r="V1159" s="123" t="str">
        <f>IF('表格编辑 '!X1159="","",'表格编辑 '!X1159)</f>
        <v/>
      </c>
      <c r="W1159" s="123" t="str">
        <f>IF('表格编辑 '!Y1159="","",'表格编辑 '!Y1159)</f>
        <v/>
      </c>
      <c r="X1159" s="123" t="str">
        <f>IF('表格编辑 '!Z1159="","",'表格编辑 '!Z1159)</f>
        <v/>
      </c>
      <c r="Y1159" s="123" t="str">
        <f>IF('表格编辑 '!AA1159="","",'表格编辑 '!AA1159)</f>
        <v/>
      </c>
      <c r="Z1159" s="123" t="str">
        <f>IF('表格编辑 '!AB1159="","",'表格编辑 '!AB1159)</f>
        <v/>
      </c>
      <c r="AA1159" s="123" t="str">
        <f>IF('表格编辑 '!AC1159="","",'表格编辑 '!AC1159)</f>
        <v/>
      </c>
      <c r="AB1159" s="123" t="str">
        <f>IF('表格编辑 '!AD1159="","",'表格编辑 '!AD1159)</f>
        <v/>
      </c>
      <c r="AC1159" s="123" t="str">
        <f>IF('表格编辑 '!AE1159="","",'表格编辑 '!AE1159)</f>
        <v/>
      </c>
      <c r="AD1159" s="123">
        <f>IF('表格编辑 '!AF1159="","",'表格编辑 '!AF1159)</f>
        <v>140746</v>
      </c>
    </row>
    <row r="1160" spans="1:30">
      <c r="A1160" s="123">
        <f>IF('表格编辑 '!A1160="","",'表格编辑 '!A1160)</f>
        <v>40747</v>
      </c>
      <c r="B1160" s="123">
        <f>IF('表格编辑 '!B1160="","",'表格编辑 '!B1160)</f>
        <v>50064</v>
      </c>
      <c r="C1160" s="123">
        <f>IF('表格编辑 '!E1160="","",'表格编辑 '!E1160)</f>
        <v>44</v>
      </c>
      <c r="D1160" s="123" t="str">
        <f>IF('表格编辑 '!F1160="","",'表格编辑 '!F1160)</f>
        <v>AI_born_event(RECEIVER, ARG0, ARG1, ARG2, ARG3,ARG4)</v>
      </c>
      <c r="E1160" s="123" t="str">
        <f>IF('表格编辑 '!G1160="","",'表格编辑 '!G1160)</f>
        <v>AI_update_event(RECEIVER, ARG0, ARG1, ARG2, ARG3,ARG4)</v>
      </c>
      <c r="F1160" s="123" t="str">
        <f>IF('表格编辑 '!H1160="","",'表格编辑 '!H1160)</f>
        <v/>
      </c>
      <c r="G1160" s="123" t="str">
        <f>IF('表格编辑 '!I1160="","",'表格编辑 '!I1160)</f>
        <v/>
      </c>
      <c r="H1160" s="123" t="str">
        <f>IF('表格编辑 '!J1160="","",'表格编辑 '!J1160)</f>
        <v>test_deadth_event(RECEIVER, ARG0, ARG1, ARG2, ARG3,ARG4)</v>
      </c>
      <c r="I1160" s="123">
        <f>IF('表格编辑 '!K1160="","",'表格编辑 '!K1160)</f>
        <v>1</v>
      </c>
      <c r="J1160" s="123">
        <f>IF('表格编辑 '!L1160="","",'表格编辑 '!L1160)</f>
        <v>2070</v>
      </c>
      <c r="K1160" s="123">
        <f>IF('表格编辑 '!M1160="","",'表格编辑 '!M1160)</f>
        <v>1320</v>
      </c>
      <c r="L1160" s="123" t="str">
        <f>IF('表格编辑 '!N1160="","",'表格编辑 '!N1160)</f>
        <v/>
      </c>
      <c r="M1160" s="123" t="str">
        <f>IF('表格编辑 '!O1160="","",'表格编辑 '!O1160)</f>
        <v/>
      </c>
      <c r="N1160" s="123" t="str">
        <f>IF('表格编辑 '!P1160="","",'表格编辑 '!P1160)</f>
        <v/>
      </c>
      <c r="O1160" s="123" t="str">
        <f>IF('表格编辑 '!Q1160="","",'表格编辑 '!Q1160)</f>
        <v/>
      </c>
      <c r="P1160" s="123" t="str">
        <f>IF('表格编辑 '!R1160="","",'表格编辑 '!R1160)</f>
        <v/>
      </c>
      <c r="Q1160" s="123">
        <f>IF('表格编辑 '!S1160="","",'表格编辑 '!S1160)</f>
        <v>320</v>
      </c>
      <c r="R1160" s="123" t="str">
        <f>IF('表格编辑 '!T1160="","",'表格编辑 '!T1160)</f>
        <v/>
      </c>
      <c r="S1160" s="123" t="str">
        <f>IF('表格编辑 '!U1160="","",'表格编辑 '!U1160)</f>
        <v/>
      </c>
      <c r="T1160" s="123" t="str">
        <f>IF('表格编辑 '!V1160="","",'表格编辑 '!V1160)</f>
        <v/>
      </c>
      <c r="U1160" s="123" t="str">
        <f>IF('表格编辑 '!W1160="","",'表格编辑 '!W1160)</f>
        <v/>
      </c>
      <c r="V1160" s="123" t="str">
        <f>IF('表格编辑 '!X1160="","",'表格编辑 '!X1160)</f>
        <v/>
      </c>
      <c r="W1160" s="123" t="str">
        <f>IF('表格编辑 '!Y1160="","",'表格编辑 '!Y1160)</f>
        <v/>
      </c>
      <c r="X1160" s="123" t="str">
        <f>IF('表格编辑 '!Z1160="","",'表格编辑 '!Z1160)</f>
        <v/>
      </c>
      <c r="Y1160" s="123" t="str">
        <f>IF('表格编辑 '!AA1160="","",'表格编辑 '!AA1160)</f>
        <v/>
      </c>
      <c r="Z1160" s="123" t="str">
        <f>IF('表格编辑 '!AB1160="","",'表格编辑 '!AB1160)</f>
        <v/>
      </c>
      <c r="AA1160" s="123" t="str">
        <f>IF('表格编辑 '!AC1160="","",'表格编辑 '!AC1160)</f>
        <v/>
      </c>
      <c r="AB1160" s="123" t="str">
        <f>IF('表格编辑 '!AD1160="","",'表格编辑 '!AD1160)</f>
        <v/>
      </c>
      <c r="AC1160" s="123" t="str">
        <f>IF('表格编辑 '!AE1160="","",'表格编辑 '!AE1160)</f>
        <v/>
      </c>
      <c r="AD1160" s="123">
        <f>IF('表格编辑 '!AF1160="","",'表格编辑 '!AF1160)</f>
        <v>140747</v>
      </c>
    </row>
    <row r="1161" spans="1:30">
      <c r="A1161" s="123">
        <f>IF('表格编辑 '!A1161="","",'表格编辑 '!A1161)</f>
        <v>40748</v>
      </c>
      <c r="B1161" s="123">
        <f>IF('表格编辑 '!B1161="","",'表格编辑 '!B1161)</f>
        <v>50134</v>
      </c>
      <c r="C1161" s="123">
        <f>IF('表格编辑 '!E1161="","",'表格编辑 '!E1161)</f>
        <v>44</v>
      </c>
      <c r="D1161" s="123" t="str">
        <f>IF('表格编辑 '!F1161="","",'表格编辑 '!F1161)</f>
        <v>AI_born_event(RECEIVER, ARG0, ARG1, ARG2, ARG3,ARG4)</v>
      </c>
      <c r="E1161" s="123" t="str">
        <f>IF('表格编辑 '!G1161="","",'表格编辑 '!G1161)</f>
        <v>AI_update_event(RECEIVER, ARG0, ARG1, ARG2, ARG3,ARG4)</v>
      </c>
      <c r="F1161" s="123" t="str">
        <f>IF('表格编辑 '!H1161="","",'表格编辑 '!H1161)</f>
        <v/>
      </c>
      <c r="G1161" s="123" t="str">
        <f>IF('表格编辑 '!I1161="","",'表格编辑 '!I1161)</f>
        <v/>
      </c>
      <c r="H1161" s="123" t="str">
        <f>IF('表格编辑 '!J1161="","",'表格编辑 '!J1161)</f>
        <v>test_deadth_event(RECEIVER, ARG0, ARG1, ARG2, ARG3,ARG4)</v>
      </c>
      <c r="I1161" s="123">
        <f>IF('表格编辑 '!K1161="","",'表格编辑 '!K1161)</f>
        <v>1</v>
      </c>
      <c r="J1161" s="123">
        <f>IF('表格编辑 '!L1161="","",'表格编辑 '!L1161)</f>
        <v>1722</v>
      </c>
      <c r="K1161" s="123">
        <f>IF('表格编辑 '!M1161="","",'表格编辑 '!M1161)</f>
        <v>1320</v>
      </c>
      <c r="L1161" s="123" t="str">
        <f>IF('表格编辑 '!N1161="","",'表格编辑 '!N1161)</f>
        <v/>
      </c>
      <c r="M1161" s="123" t="str">
        <f>IF('表格编辑 '!O1161="","",'表格编辑 '!O1161)</f>
        <v/>
      </c>
      <c r="N1161" s="123" t="str">
        <f>IF('表格编辑 '!P1161="","",'表格编辑 '!P1161)</f>
        <v/>
      </c>
      <c r="O1161" s="123" t="str">
        <f>IF('表格编辑 '!Q1161="","",'表格编辑 '!Q1161)</f>
        <v/>
      </c>
      <c r="P1161" s="123" t="str">
        <f>IF('表格编辑 '!R1161="","",'表格编辑 '!R1161)</f>
        <v/>
      </c>
      <c r="Q1161" s="123">
        <f>IF('表格编辑 '!S1161="","",'表格编辑 '!S1161)</f>
        <v>320</v>
      </c>
      <c r="R1161" s="123" t="str">
        <f>IF('表格编辑 '!T1161="","",'表格编辑 '!T1161)</f>
        <v/>
      </c>
      <c r="S1161" s="123" t="str">
        <f>IF('表格编辑 '!U1161="","",'表格编辑 '!U1161)</f>
        <v/>
      </c>
      <c r="T1161" s="123" t="str">
        <f>IF('表格编辑 '!V1161="","",'表格编辑 '!V1161)</f>
        <v/>
      </c>
      <c r="U1161" s="123" t="str">
        <f>IF('表格编辑 '!W1161="","",'表格编辑 '!W1161)</f>
        <v/>
      </c>
      <c r="V1161" s="123" t="str">
        <f>IF('表格编辑 '!X1161="","",'表格编辑 '!X1161)</f>
        <v/>
      </c>
      <c r="W1161" s="123" t="str">
        <f>IF('表格编辑 '!Y1161="","",'表格编辑 '!Y1161)</f>
        <v/>
      </c>
      <c r="X1161" s="123" t="str">
        <f>IF('表格编辑 '!Z1161="","",'表格编辑 '!Z1161)</f>
        <v/>
      </c>
      <c r="Y1161" s="123" t="str">
        <f>IF('表格编辑 '!AA1161="","",'表格编辑 '!AA1161)</f>
        <v/>
      </c>
      <c r="Z1161" s="123" t="str">
        <f>IF('表格编辑 '!AB1161="","",'表格编辑 '!AB1161)</f>
        <v/>
      </c>
      <c r="AA1161" s="123" t="str">
        <f>IF('表格编辑 '!AC1161="","",'表格编辑 '!AC1161)</f>
        <v/>
      </c>
      <c r="AB1161" s="123" t="str">
        <f>IF('表格编辑 '!AD1161="","",'表格编辑 '!AD1161)</f>
        <v/>
      </c>
      <c r="AC1161" s="123" t="str">
        <f>IF('表格编辑 '!AE1161="","",'表格编辑 '!AE1161)</f>
        <v/>
      </c>
      <c r="AD1161" s="123">
        <f>IF('表格编辑 '!AF1161="","",'表格编辑 '!AF1161)</f>
        <v>140748</v>
      </c>
    </row>
    <row r="1162" spans="1:30">
      <c r="A1162" s="123">
        <f>IF('表格编辑 '!A1162="","",'表格编辑 '!A1162)</f>
        <v>40749</v>
      </c>
      <c r="B1162" s="123">
        <f>IF('表格编辑 '!B1162="","",'表格编辑 '!B1162)</f>
        <v>50020</v>
      </c>
      <c r="C1162" s="123">
        <f>IF('表格编辑 '!E1162="","",'表格编辑 '!E1162)</f>
        <v>44</v>
      </c>
      <c r="D1162" s="123" t="str">
        <f>IF('表格编辑 '!F1162="","",'表格编辑 '!F1162)</f>
        <v>AI_born_event(RECEIVER, ARG0, ARG1, ARG2, ARG3,ARG4)</v>
      </c>
      <c r="E1162" s="123" t="str">
        <f>IF('表格编辑 '!G1162="","",'表格编辑 '!G1162)</f>
        <v>AI_update_event(RECEIVER, ARG0, ARG1, ARG2, ARG3,ARG4)</v>
      </c>
      <c r="F1162" s="123" t="str">
        <f>IF('表格编辑 '!H1162="","",'表格编辑 '!H1162)</f>
        <v/>
      </c>
      <c r="G1162" s="123" t="str">
        <f>IF('表格编辑 '!I1162="","",'表格编辑 '!I1162)</f>
        <v/>
      </c>
      <c r="H1162" s="123" t="str">
        <f>IF('表格编辑 '!J1162="","",'表格编辑 '!J1162)</f>
        <v>test_deadth_event(RECEIVER, ARG0, ARG1, ARG2, ARG3,ARG4)</v>
      </c>
      <c r="I1162" s="123">
        <f>IF('表格编辑 '!K1162="","",'表格编辑 '!K1162)</f>
        <v>1</v>
      </c>
      <c r="J1162" s="123">
        <f>IF('表格编辑 '!L1162="","",'表格编辑 '!L1162)</f>
        <v>1162</v>
      </c>
      <c r="K1162" s="123">
        <f>IF('表格编辑 '!M1162="","",'表格编辑 '!M1162)</f>
        <v>1320</v>
      </c>
      <c r="L1162" s="123" t="str">
        <f>IF('表格编辑 '!N1162="","",'表格编辑 '!N1162)</f>
        <v/>
      </c>
      <c r="M1162" s="123" t="str">
        <f>IF('表格编辑 '!O1162="","",'表格编辑 '!O1162)</f>
        <v/>
      </c>
      <c r="N1162" s="123" t="str">
        <f>IF('表格编辑 '!P1162="","",'表格编辑 '!P1162)</f>
        <v/>
      </c>
      <c r="O1162" s="123" t="str">
        <f>IF('表格编辑 '!Q1162="","",'表格编辑 '!Q1162)</f>
        <v/>
      </c>
      <c r="P1162" s="123" t="str">
        <f>IF('表格编辑 '!R1162="","",'表格编辑 '!R1162)</f>
        <v/>
      </c>
      <c r="Q1162" s="123">
        <f>IF('表格编辑 '!S1162="","",'表格编辑 '!S1162)</f>
        <v>320</v>
      </c>
      <c r="R1162" s="123" t="str">
        <f>IF('表格编辑 '!T1162="","",'表格编辑 '!T1162)</f>
        <v/>
      </c>
      <c r="S1162" s="123" t="str">
        <f>IF('表格编辑 '!U1162="","",'表格编辑 '!U1162)</f>
        <v/>
      </c>
      <c r="T1162" s="123" t="str">
        <f>IF('表格编辑 '!V1162="","",'表格编辑 '!V1162)</f>
        <v/>
      </c>
      <c r="U1162" s="123" t="str">
        <f>IF('表格编辑 '!W1162="","",'表格编辑 '!W1162)</f>
        <v/>
      </c>
      <c r="V1162" s="123" t="str">
        <f>IF('表格编辑 '!X1162="","",'表格编辑 '!X1162)</f>
        <v/>
      </c>
      <c r="W1162" s="123" t="str">
        <f>IF('表格编辑 '!Y1162="","",'表格编辑 '!Y1162)</f>
        <v/>
      </c>
      <c r="X1162" s="123" t="str">
        <f>IF('表格编辑 '!Z1162="","",'表格编辑 '!Z1162)</f>
        <v/>
      </c>
      <c r="Y1162" s="123" t="str">
        <f>IF('表格编辑 '!AA1162="","",'表格编辑 '!AA1162)</f>
        <v/>
      </c>
      <c r="Z1162" s="123" t="str">
        <f>IF('表格编辑 '!AB1162="","",'表格编辑 '!AB1162)</f>
        <v/>
      </c>
      <c r="AA1162" s="123" t="str">
        <f>IF('表格编辑 '!AC1162="","",'表格编辑 '!AC1162)</f>
        <v/>
      </c>
      <c r="AB1162" s="123" t="str">
        <f>IF('表格编辑 '!AD1162="","",'表格编辑 '!AD1162)</f>
        <v/>
      </c>
      <c r="AC1162" s="123" t="str">
        <f>IF('表格编辑 '!AE1162="","",'表格编辑 '!AE1162)</f>
        <v/>
      </c>
      <c r="AD1162" s="123">
        <f>IF('表格编辑 '!AF1162="","",'表格编辑 '!AF1162)</f>
        <v>140749</v>
      </c>
    </row>
    <row r="1163" spans="1:30">
      <c r="A1163" s="123">
        <f>IF('表格编辑 '!A1163="","",'表格编辑 '!A1163)</f>
        <v>40750</v>
      </c>
      <c r="B1163" s="123">
        <f>IF('表格编辑 '!B1163="","",'表格编辑 '!B1163)</f>
        <v>50063</v>
      </c>
      <c r="C1163" s="123">
        <f>IF('表格编辑 '!E1163="","",'表格编辑 '!E1163)</f>
        <v>44</v>
      </c>
      <c r="D1163" s="123" t="str">
        <f>IF('表格编辑 '!F1163="","",'表格编辑 '!F1163)</f>
        <v>AI_born_event(RECEIVER, ARG0, ARG1, ARG2, ARG3,ARG4)</v>
      </c>
      <c r="E1163" s="123" t="str">
        <f>IF('表格编辑 '!G1163="","",'表格编辑 '!G1163)</f>
        <v>AI_update_event(RECEIVER, ARG0, ARG1, ARG2, ARG3,ARG4)</v>
      </c>
      <c r="F1163" s="123" t="str">
        <f>IF('表格编辑 '!H1163="","",'表格编辑 '!H1163)</f>
        <v/>
      </c>
      <c r="G1163" s="123" t="str">
        <f>IF('表格编辑 '!I1163="","",'表格编辑 '!I1163)</f>
        <v/>
      </c>
      <c r="H1163" s="123" t="str">
        <f>IF('表格编辑 '!J1163="","",'表格编辑 '!J1163)</f>
        <v>test_deadth_event(RECEIVER, ARG0, ARG1, ARG2, ARG3,ARG4)</v>
      </c>
      <c r="I1163" s="123">
        <f>IF('表格编辑 '!K1163="","",'表格编辑 '!K1163)</f>
        <v>1</v>
      </c>
      <c r="J1163" s="123">
        <f>IF('表格编辑 '!L1163="","",'表格编辑 '!L1163)</f>
        <v>2810</v>
      </c>
      <c r="K1163" s="123">
        <f>IF('表格编辑 '!M1163="","",'表格编辑 '!M1163)</f>
        <v>1320</v>
      </c>
      <c r="L1163" s="123" t="str">
        <f>IF('表格编辑 '!N1163="","",'表格编辑 '!N1163)</f>
        <v/>
      </c>
      <c r="M1163" s="123" t="str">
        <f>IF('表格编辑 '!O1163="","",'表格编辑 '!O1163)</f>
        <v/>
      </c>
      <c r="N1163" s="123" t="str">
        <f>IF('表格编辑 '!P1163="","",'表格编辑 '!P1163)</f>
        <v/>
      </c>
      <c r="O1163" s="123" t="str">
        <f>IF('表格编辑 '!Q1163="","",'表格编辑 '!Q1163)</f>
        <v/>
      </c>
      <c r="P1163" s="123" t="str">
        <f>IF('表格编辑 '!R1163="","",'表格编辑 '!R1163)</f>
        <v/>
      </c>
      <c r="Q1163" s="123">
        <f>IF('表格编辑 '!S1163="","",'表格编辑 '!S1163)</f>
        <v>320</v>
      </c>
      <c r="R1163" s="123" t="str">
        <f>IF('表格编辑 '!T1163="","",'表格编辑 '!T1163)</f>
        <v/>
      </c>
      <c r="S1163" s="123" t="str">
        <f>IF('表格编辑 '!U1163="","",'表格编辑 '!U1163)</f>
        <v/>
      </c>
      <c r="T1163" s="123" t="str">
        <f>IF('表格编辑 '!V1163="","",'表格编辑 '!V1163)</f>
        <v/>
      </c>
      <c r="U1163" s="123" t="str">
        <f>IF('表格编辑 '!W1163="","",'表格编辑 '!W1163)</f>
        <v/>
      </c>
      <c r="V1163" s="123" t="str">
        <f>IF('表格编辑 '!X1163="","",'表格编辑 '!X1163)</f>
        <v/>
      </c>
      <c r="W1163" s="123" t="str">
        <f>IF('表格编辑 '!Y1163="","",'表格编辑 '!Y1163)</f>
        <v/>
      </c>
      <c r="X1163" s="123" t="str">
        <f>IF('表格编辑 '!Z1163="","",'表格编辑 '!Z1163)</f>
        <v/>
      </c>
      <c r="Y1163" s="123" t="str">
        <f>IF('表格编辑 '!AA1163="","",'表格编辑 '!AA1163)</f>
        <v/>
      </c>
      <c r="Z1163" s="123" t="str">
        <f>IF('表格编辑 '!AB1163="","",'表格编辑 '!AB1163)</f>
        <v/>
      </c>
      <c r="AA1163" s="123" t="str">
        <f>IF('表格编辑 '!AC1163="","",'表格编辑 '!AC1163)</f>
        <v/>
      </c>
      <c r="AB1163" s="123" t="str">
        <f>IF('表格编辑 '!AD1163="","",'表格编辑 '!AD1163)</f>
        <v/>
      </c>
      <c r="AC1163" s="123" t="str">
        <f>IF('表格编辑 '!AE1163="","",'表格编辑 '!AE1163)</f>
        <v/>
      </c>
      <c r="AD1163" s="123">
        <f>IF('表格编辑 '!AF1163="","",'表格编辑 '!AF1163)</f>
        <v>140750</v>
      </c>
    </row>
    <row r="1164" spans="1:30">
      <c r="A1164" s="123">
        <f>IF('表格编辑 '!A1164="","",'表格编辑 '!A1164)</f>
        <v>40751</v>
      </c>
      <c r="B1164" s="123">
        <f>IF('表格编辑 '!B1164="","",'表格编辑 '!B1164)</f>
        <v>50102</v>
      </c>
      <c r="C1164" s="123">
        <f>IF('表格编辑 '!E1164="","",'表格编辑 '!E1164)</f>
        <v>49</v>
      </c>
      <c r="D1164" s="123" t="str">
        <f>IF('表格编辑 '!F1164="","",'表格编辑 '!F1164)</f>
        <v>AI_born_event(RECEIVER, ARG0, ARG1, ARG2, ARG3,ARG4)</v>
      </c>
      <c r="E1164" s="123" t="str">
        <f>IF('表格编辑 '!G1164="","",'表格编辑 '!G1164)</f>
        <v>AI_update_event(RECEIVER, ARG0, ARG1, ARG2, ARG3,ARG4)</v>
      </c>
      <c r="F1164" s="123" t="str">
        <f>IF('表格编辑 '!H1164="","",'表格编辑 '!H1164)</f>
        <v/>
      </c>
      <c r="G1164" s="123" t="str">
        <f>IF('表格编辑 '!I1164="","",'表格编辑 '!I1164)</f>
        <v/>
      </c>
      <c r="H1164" s="123" t="str">
        <f>IF('表格编辑 '!J1164="","",'表格编辑 '!J1164)</f>
        <v>test_deadth_event(RECEIVER, ARG0, ARG1, ARG2, ARG3,ARG4)</v>
      </c>
      <c r="I1164" s="123">
        <f>IF('表格编辑 '!K1164="","",'表格编辑 '!K1164)</f>
        <v>1</v>
      </c>
      <c r="J1164" s="123">
        <f>IF('表格编辑 '!L1164="","",'表格编辑 '!L1164)</f>
        <v>1142</v>
      </c>
      <c r="K1164" s="123">
        <f>IF('表格编辑 '!M1164="","",'表格编辑 '!M1164)</f>
        <v>1470</v>
      </c>
      <c r="L1164" s="123" t="str">
        <f>IF('表格编辑 '!N1164="","",'表格编辑 '!N1164)</f>
        <v/>
      </c>
      <c r="M1164" s="123" t="str">
        <f>IF('表格编辑 '!O1164="","",'表格编辑 '!O1164)</f>
        <v/>
      </c>
      <c r="N1164" s="123" t="str">
        <f>IF('表格编辑 '!P1164="","",'表格编辑 '!P1164)</f>
        <v/>
      </c>
      <c r="O1164" s="123" t="str">
        <f>IF('表格编辑 '!Q1164="","",'表格编辑 '!Q1164)</f>
        <v/>
      </c>
      <c r="P1164" s="123" t="str">
        <f>IF('表格编辑 '!R1164="","",'表格编辑 '!R1164)</f>
        <v/>
      </c>
      <c r="Q1164" s="123">
        <f>IF('表格编辑 '!S1164="","",'表格编辑 '!S1164)</f>
        <v>320</v>
      </c>
      <c r="R1164" s="123" t="str">
        <f>IF('表格编辑 '!T1164="","",'表格编辑 '!T1164)</f>
        <v/>
      </c>
      <c r="S1164" s="123" t="str">
        <f>IF('表格编辑 '!U1164="","",'表格编辑 '!U1164)</f>
        <v/>
      </c>
      <c r="T1164" s="123" t="str">
        <f>IF('表格编辑 '!V1164="","",'表格编辑 '!V1164)</f>
        <v/>
      </c>
      <c r="U1164" s="123" t="str">
        <f>IF('表格编辑 '!W1164="","",'表格编辑 '!W1164)</f>
        <v/>
      </c>
      <c r="V1164" s="123" t="str">
        <f>IF('表格编辑 '!X1164="","",'表格编辑 '!X1164)</f>
        <v/>
      </c>
      <c r="W1164" s="123" t="str">
        <f>IF('表格编辑 '!Y1164="","",'表格编辑 '!Y1164)</f>
        <v/>
      </c>
      <c r="X1164" s="123" t="str">
        <f>IF('表格编辑 '!Z1164="","",'表格编辑 '!Z1164)</f>
        <v/>
      </c>
      <c r="Y1164" s="123" t="str">
        <f>IF('表格编辑 '!AA1164="","",'表格编辑 '!AA1164)</f>
        <v/>
      </c>
      <c r="Z1164" s="123" t="str">
        <f>IF('表格编辑 '!AB1164="","",'表格编辑 '!AB1164)</f>
        <v/>
      </c>
      <c r="AA1164" s="123" t="str">
        <f>IF('表格编辑 '!AC1164="","",'表格编辑 '!AC1164)</f>
        <v/>
      </c>
      <c r="AB1164" s="123" t="str">
        <f>IF('表格编辑 '!AD1164="","",'表格编辑 '!AD1164)</f>
        <v/>
      </c>
      <c r="AC1164" s="123" t="str">
        <f>IF('表格编辑 '!AE1164="","",'表格编辑 '!AE1164)</f>
        <v/>
      </c>
      <c r="AD1164" s="123">
        <f>IF('表格编辑 '!AF1164="","",'表格编辑 '!AF1164)</f>
        <v>140751</v>
      </c>
    </row>
    <row r="1165" spans="1:30">
      <c r="A1165" s="123">
        <f>IF('表格编辑 '!A1165="","",'表格编辑 '!A1165)</f>
        <v>40752</v>
      </c>
      <c r="B1165" s="123">
        <f>IF('表格编辑 '!B1165="","",'表格编辑 '!B1165)</f>
        <v>50089</v>
      </c>
      <c r="C1165" s="123">
        <f>IF('表格编辑 '!E1165="","",'表格编辑 '!E1165)</f>
        <v>49</v>
      </c>
      <c r="D1165" s="123" t="str">
        <f>IF('表格编辑 '!F1165="","",'表格编辑 '!F1165)</f>
        <v>AI_born_event(RECEIVER, ARG0, ARG1, ARG2, ARG3,ARG4)</v>
      </c>
      <c r="E1165" s="123" t="str">
        <f>IF('表格编辑 '!G1165="","",'表格编辑 '!G1165)</f>
        <v>AI_update_event(RECEIVER, ARG0, ARG1, ARG2, ARG3,ARG4)</v>
      </c>
      <c r="F1165" s="123" t="str">
        <f>IF('表格编辑 '!H1165="","",'表格编辑 '!H1165)</f>
        <v/>
      </c>
      <c r="G1165" s="123" t="str">
        <f>IF('表格编辑 '!I1165="","",'表格编辑 '!I1165)</f>
        <v/>
      </c>
      <c r="H1165" s="123" t="str">
        <f>IF('表格编辑 '!J1165="","",'表格编辑 '!J1165)</f>
        <v>test_deadth_event(RECEIVER, ARG0, ARG1, ARG2, ARG3,ARG4)</v>
      </c>
      <c r="I1165" s="123">
        <f>IF('表格编辑 '!K1165="","",'表格编辑 '!K1165)</f>
        <v>1</v>
      </c>
      <c r="J1165" s="123">
        <f>IF('表格编辑 '!L1165="","",'表格编辑 '!L1165)</f>
        <v>2236</v>
      </c>
      <c r="K1165" s="123">
        <f>IF('表格编辑 '!M1165="","",'表格编辑 '!M1165)</f>
        <v>1470</v>
      </c>
      <c r="L1165" s="123" t="str">
        <f>IF('表格编辑 '!N1165="","",'表格编辑 '!N1165)</f>
        <v/>
      </c>
      <c r="M1165" s="123" t="str">
        <f>IF('表格编辑 '!O1165="","",'表格编辑 '!O1165)</f>
        <v/>
      </c>
      <c r="N1165" s="123" t="str">
        <f>IF('表格编辑 '!P1165="","",'表格编辑 '!P1165)</f>
        <v/>
      </c>
      <c r="O1165" s="123" t="str">
        <f>IF('表格编辑 '!Q1165="","",'表格编辑 '!Q1165)</f>
        <v/>
      </c>
      <c r="P1165" s="123" t="str">
        <f>IF('表格编辑 '!R1165="","",'表格编辑 '!R1165)</f>
        <v/>
      </c>
      <c r="Q1165" s="123">
        <f>IF('表格编辑 '!S1165="","",'表格编辑 '!S1165)</f>
        <v>320</v>
      </c>
      <c r="R1165" s="123" t="str">
        <f>IF('表格编辑 '!T1165="","",'表格编辑 '!T1165)</f>
        <v/>
      </c>
      <c r="S1165" s="123" t="str">
        <f>IF('表格编辑 '!U1165="","",'表格编辑 '!U1165)</f>
        <v/>
      </c>
      <c r="T1165" s="123" t="str">
        <f>IF('表格编辑 '!V1165="","",'表格编辑 '!V1165)</f>
        <v/>
      </c>
      <c r="U1165" s="123" t="str">
        <f>IF('表格编辑 '!W1165="","",'表格编辑 '!W1165)</f>
        <v/>
      </c>
      <c r="V1165" s="123" t="str">
        <f>IF('表格编辑 '!X1165="","",'表格编辑 '!X1165)</f>
        <v/>
      </c>
      <c r="W1165" s="123" t="str">
        <f>IF('表格编辑 '!Y1165="","",'表格编辑 '!Y1165)</f>
        <v/>
      </c>
      <c r="X1165" s="123" t="str">
        <f>IF('表格编辑 '!Z1165="","",'表格编辑 '!Z1165)</f>
        <v/>
      </c>
      <c r="Y1165" s="123" t="str">
        <f>IF('表格编辑 '!AA1165="","",'表格编辑 '!AA1165)</f>
        <v/>
      </c>
      <c r="Z1165" s="123" t="str">
        <f>IF('表格编辑 '!AB1165="","",'表格编辑 '!AB1165)</f>
        <v/>
      </c>
      <c r="AA1165" s="123" t="str">
        <f>IF('表格编辑 '!AC1165="","",'表格编辑 '!AC1165)</f>
        <v/>
      </c>
      <c r="AB1165" s="123" t="str">
        <f>IF('表格编辑 '!AD1165="","",'表格编辑 '!AD1165)</f>
        <v/>
      </c>
      <c r="AC1165" s="123" t="str">
        <f>IF('表格编辑 '!AE1165="","",'表格编辑 '!AE1165)</f>
        <v/>
      </c>
      <c r="AD1165" s="123">
        <f>IF('表格编辑 '!AF1165="","",'表格编辑 '!AF1165)</f>
        <v>140752</v>
      </c>
    </row>
    <row r="1166" spans="1:30">
      <c r="A1166" s="123">
        <f>IF('表格编辑 '!A1166="","",'表格编辑 '!A1166)</f>
        <v>40753</v>
      </c>
      <c r="B1166" s="123">
        <f>IF('表格编辑 '!B1166="","",'表格编辑 '!B1166)</f>
        <v>50060</v>
      </c>
      <c r="C1166" s="123">
        <f>IF('表格编辑 '!E1166="","",'表格编辑 '!E1166)</f>
        <v>49</v>
      </c>
      <c r="D1166" s="123" t="str">
        <f>IF('表格编辑 '!F1166="","",'表格编辑 '!F1166)</f>
        <v>AI_born_event(RECEIVER, ARG0, ARG1, ARG2, ARG3,ARG4)</v>
      </c>
      <c r="E1166" s="123" t="str">
        <f>IF('表格编辑 '!G1166="","",'表格编辑 '!G1166)</f>
        <v>AI_update_event(RECEIVER, ARG0, ARG1, ARG2, ARG3,ARG4)</v>
      </c>
      <c r="F1166" s="123" t="str">
        <f>IF('表格编辑 '!H1166="","",'表格编辑 '!H1166)</f>
        <v/>
      </c>
      <c r="G1166" s="123" t="str">
        <f>IF('表格编辑 '!I1166="","",'表格编辑 '!I1166)</f>
        <v/>
      </c>
      <c r="H1166" s="123" t="str">
        <f>IF('表格编辑 '!J1166="","",'表格编辑 '!J1166)</f>
        <v>test_deadth_event(RECEIVER, ARG0, ARG1, ARG2, ARG3,ARG4)</v>
      </c>
      <c r="I1166" s="123">
        <f>IF('表格编辑 '!K1166="","",'表格编辑 '!K1166)</f>
        <v>1</v>
      </c>
      <c r="J1166" s="123">
        <f>IF('表格编辑 '!L1166="","",'表格编辑 '!L1166)</f>
        <v>1070</v>
      </c>
      <c r="K1166" s="123">
        <f>IF('表格编辑 '!M1166="","",'表格编辑 '!M1166)</f>
        <v>1470</v>
      </c>
      <c r="L1166" s="123" t="str">
        <f>IF('表格编辑 '!N1166="","",'表格编辑 '!N1166)</f>
        <v/>
      </c>
      <c r="M1166" s="123" t="str">
        <f>IF('表格编辑 '!O1166="","",'表格编辑 '!O1166)</f>
        <v/>
      </c>
      <c r="N1166" s="123" t="str">
        <f>IF('表格编辑 '!P1166="","",'表格编辑 '!P1166)</f>
        <v/>
      </c>
      <c r="O1166" s="123" t="str">
        <f>IF('表格编辑 '!Q1166="","",'表格编辑 '!Q1166)</f>
        <v/>
      </c>
      <c r="P1166" s="123" t="str">
        <f>IF('表格编辑 '!R1166="","",'表格编辑 '!R1166)</f>
        <v/>
      </c>
      <c r="Q1166" s="123">
        <f>IF('表格编辑 '!S1166="","",'表格编辑 '!S1166)</f>
        <v>320</v>
      </c>
      <c r="R1166" s="123" t="str">
        <f>IF('表格编辑 '!T1166="","",'表格编辑 '!T1166)</f>
        <v/>
      </c>
      <c r="S1166" s="123" t="str">
        <f>IF('表格编辑 '!U1166="","",'表格编辑 '!U1166)</f>
        <v/>
      </c>
      <c r="T1166" s="123" t="str">
        <f>IF('表格编辑 '!V1166="","",'表格编辑 '!V1166)</f>
        <v/>
      </c>
      <c r="U1166" s="123" t="str">
        <f>IF('表格编辑 '!W1166="","",'表格编辑 '!W1166)</f>
        <v/>
      </c>
      <c r="V1166" s="123" t="str">
        <f>IF('表格编辑 '!X1166="","",'表格编辑 '!X1166)</f>
        <v/>
      </c>
      <c r="W1166" s="123" t="str">
        <f>IF('表格编辑 '!Y1166="","",'表格编辑 '!Y1166)</f>
        <v/>
      </c>
      <c r="X1166" s="123" t="str">
        <f>IF('表格编辑 '!Z1166="","",'表格编辑 '!Z1166)</f>
        <v/>
      </c>
      <c r="Y1166" s="123" t="str">
        <f>IF('表格编辑 '!AA1166="","",'表格编辑 '!AA1166)</f>
        <v/>
      </c>
      <c r="Z1166" s="123" t="str">
        <f>IF('表格编辑 '!AB1166="","",'表格编辑 '!AB1166)</f>
        <v/>
      </c>
      <c r="AA1166" s="123" t="str">
        <f>IF('表格编辑 '!AC1166="","",'表格编辑 '!AC1166)</f>
        <v/>
      </c>
      <c r="AB1166" s="123" t="str">
        <f>IF('表格编辑 '!AD1166="","",'表格编辑 '!AD1166)</f>
        <v/>
      </c>
      <c r="AC1166" s="123" t="str">
        <f>IF('表格编辑 '!AE1166="","",'表格编辑 '!AE1166)</f>
        <v/>
      </c>
      <c r="AD1166" s="123">
        <f>IF('表格编辑 '!AF1166="","",'表格编辑 '!AF1166)</f>
        <v>140753</v>
      </c>
    </row>
    <row r="1167" spans="1:30">
      <c r="A1167" s="123">
        <f>IF('表格编辑 '!A1167="","",'表格编辑 '!A1167)</f>
        <v>40754</v>
      </c>
      <c r="B1167" s="123">
        <f>IF('表格编辑 '!B1167="","",'表格编辑 '!B1167)</f>
        <v>50102</v>
      </c>
      <c r="C1167" s="123">
        <f>IF('表格编辑 '!E1167="","",'表格编辑 '!E1167)</f>
        <v>49</v>
      </c>
      <c r="D1167" s="123" t="str">
        <f>IF('表格编辑 '!F1167="","",'表格编辑 '!F1167)</f>
        <v>AI_born_event(RECEIVER, ARG0, ARG1, ARG2, ARG3,ARG4)</v>
      </c>
      <c r="E1167" s="123" t="str">
        <f>IF('表格编辑 '!G1167="","",'表格编辑 '!G1167)</f>
        <v>AI_update_event(RECEIVER, ARG0, ARG1, ARG2, ARG3,ARG4)</v>
      </c>
      <c r="F1167" s="123" t="str">
        <f>IF('表格编辑 '!H1167="","",'表格编辑 '!H1167)</f>
        <v/>
      </c>
      <c r="G1167" s="123" t="str">
        <f>IF('表格编辑 '!I1167="","",'表格编辑 '!I1167)</f>
        <v/>
      </c>
      <c r="H1167" s="123" t="str">
        <f>IF('表格编辑 '!J1167="","",'表格编辑 '!J1167)</f>
        <v>test_deadth_event(RECEIVER, ARG0, ARG1, ARG2, ARG3,ARG4)</v>
      </c>
      <c r="I1167" s="123">
        <f>IF('表格编辑 '!K1167="","",'表格编辑 '!K1167)</f>
        <v>1</v>
      </c>
      <c r="J1167" s="123">
        <f>IF('表格编辑 '!L1167="","",'表格编辑 '!L1167)</f>
        <v>1142</v>
      </c>
      <c r="K1167" s="123">
        <f>IF('表格编辑 '!M1167="","",'表格编辑 '!M1167)</f>
        <v>1470</v>
      </c>
      <c r="L1167" s="123" t="str">
        <f>IF('表格编辑 '!N1167="","",'表格编辑 '!N1167)</f>
        <v/>
      </c>
      <c r="M1167" s="123" t="str">
        <f>IF('表格编辑 '!O1167="","",'表格编辑 '!O1167)</f>
        <v/>
      </c>
      <c r="N1167" s="123" t="str">
        <f>IF('表格编辑 '!P1167="","",'表格编辑 '!P1167)</f>
        <v/>
      </c>
      <c r="O1167" s="123" t="str">
        <f>IF('表格编辑 '!Q1167="","",'表格编辑 '!Q1167)</f>
        <v/>
      </c>
      <c r="P1167" s="123" t="str">
        <f>IF('表格编辑 '!R1167="","",'表格编辑 '!R1167)</f>
        <v/>
      </c>
      <c r="Q1167" s="123">
        <f>IF('表格编辑 '!S1167="","",'表格编辑 '!S1167)</f>
        <v>320</v>
      </c>
      <c r="R1167" s="123" t="str">
        <f>IF('表格编辑 '!T1167="","",'表格编辑 '!T1167)</f>
        <v/>
      </c>
      <c r="S1167" s="123" t="str">
        <f>IF('表格编辑 '!U1167="","",'表格编辑 '!U1167)</f>
        <v/>
      </c>
      <c r="T1167" s="123" t="str">
        <f>IF('表格编辑 '!V1167="","",'表格编辑 '!V1167)</f>
        <v/>
      </c>
      <c r="U1167" s="123" t="str">
        <f>IF('表格编辑 '!W1167="","",'表格编辑 '!W1167)</f>
        <v/>
      </c>
      <c r="V1167" s="123" t="str">
        <f>IF('表格编辑 '!X1167="","",'表格编辑 '!X1167)</f>
        <v/>
      </c>
      <c r="W1167" s="123" t="str">
        <f>IF('表格编辑 '!Y1167="","",'表格编辑 '!Y1167)</f>
        <v/>
      </c>
      <c r="X1167" s="123" t="str">
        <f>IF('表格编辑 '!Z1167="","",'表格编辑 '!Z1167)</f>
        <v/>
      </c>
      <c r="Y1167" s="123" t="str">
        <f>IF('表格编辑 '!AA1167="","",'表格编辑 '!AA1167)</f>
        <v/>
      </c>
      <c r="Z1167" s="123" t="str">
        <f>IF('表格编辑 '!AB1167="","",'表格编辑 '!AB1167)</f>
        <v/>
      </c>
      <c r="AA1167" s="123" t="str">
        <f>IF('表格编辑 '!AC1167="","",'表格编辑 '!AC1167)</f>
        <v/>
      </c>
      <c r="AB1167" s="123" t="str">
        <f>IF('表格编辑 '!AD1167="","",'表格编辑 '!AD1167)</f>
        <v/>
      </c>
      <c r="AC1167" s="123" t="str">
        <f>IF('表格编辑 '!AE1167="","",'表格编辑 '!AE1167)</f>
        <v/>
      </c>
      <c r="AD1167" s="123">
        <f>IF('表格编辑 '!AF1167="","",'表格编辑 '!AF1167)</f>
        <v>140754</v>
      </c>
    </row>
    <row r="1168" spans="1:30">
      <c r="A1168" s="123">
        <f>IF('表格编辑 '!A1168="","",'表格编辑 '!A1168)</f>
        <v>40755</v>
      </c>
      <c r="B1168" s="123">
        <f>IF('表格编辑 '!B1168="","",'表格编辑 '!B1168)</f>
        <v>50043</v>
      </c>
      <c r="C1168" s="123">
        <f>IF('表格编辑 '!E1168="","",'表格编辑 '!E1168)</f>
        <v>49</v>
      </c>
      <c r="D1168" s="123" t="str">
        <f>IF('表格编辑 '!F1168="","",'表格编辑 '!F1168)</f>
        <v>AI_born_event(RECEIVER, ARG0, ARG1, ARG2, ARG3,ARG4)</v>
      </c>
      <c r="E1168" s="123" t="str">
        <f>IF('表格编辑 '!G1168="","",'表格编辑 '!G1168)</f>
        <v>AI_update_event(RECEIVER, ARG0, ARG1, ARG2, ARG3,ARG4)</v>
      </c>
      <c r="F1168" s="123" t="str">
        <f>IF('表格编辑 '!H1168="","",'表格编辑 '!H1168)</f>
        <v/>
      </c>
      <c r="G1168" s="123" t="str">
        <f>IF('表格编辑 '!I1168="","",'表格编辑 '!I1168)</f>
        <v/>
      </c>
      <c r="H1168" s="123" t="str">
        <f>IF('表格编辑 '!J1168="","",'表格编辑 '!J1168)</f>
        <v>test_deadth_event(RECEIVER, ARG0, ARG1, ARG2, ARG3,ARG4)</v>
      </c>
      <c r="I1168" s="123">
        <f>IF('表格编辑 '!K1168="","",'表格编辑 '!K1168)</f>
        <v>1</v>
      </c>
      <c r="J1168" s="123">
        <f>IF('表格编辑 '!L1168="","",'表格编辑 '!L1168)</f>
        <v>2450</v>
      </c>
      <c r="K1168" s="123">
        <f>IF('表格编辑 '!M1168="","",'表格编辑 '!M1168)</f>
        <v>1470</v>
      </c>
      <c r="L1168" s="123" t="str">
        <f>IF('表格编辑 '!N1168="","",'表格编辑 '!N1168)</f>
        <v/>
      </c>
      <c r="M1168" s="123" t="str">
        <f>IF('表格编辑 '!O1168="","",'表格编辑 '!O1168)</f>
        <v/>
      </c>
      <c r="N1168" s="123" t="str">
        <f>IF('表格编辑 '!P1168="","",'表格编辑 '!P1168)</f>
        <v/>
      </c>
      <c r="O1168" s="123" t="str">
        <f>IF('表格编辑 '!Q1168="","",'表格编辑 '!Q1168)</f>
        <v/>
      </c>
      <c r="P1168" s="123" t="str">
        <f>IF('表格编辑 '!R1168="","",'表格编辑 '!R1168)</f>
        <v/>
      </c>
      <c r="Q1168" s="123">
        <f>IF('表格编辑 '!S1168="","",'表格编辑 '!S1168)</f>
        <v>320</v>
      </c>
      <c r="R1168" s="123" t="str">
        <f>IF('表格编辑 '!T1168="","",'表格编辑 '!T1168)</f>
        <v/>
      </c>
      <c r="S1168" s="123" t="str">
        <f>IF('表格编辑 '!U1168="","",'表格编辑 '!U1168)</f>
        <v/>
      </c>
      <c r="T1168" s="123" t="str">
        <f>IF('表格编辑 '!V1168="","",'表格编辑 '!V1168)</f>
        <v/>
      </c>
      <c r="U1168" s="123" t="str">
        <f>IF('表格编辑 '!W1168="","",'表格编辑 '!W1168)</f>
        <v/>
      </c>
      <c r="V1168" s="123" t="str">
        <f>IF('表格编辑 '!X1168="","",'表格编辑 '!X1168)</f>
        <v/>
      </c>
      <c r="W1168" s="123" t="str">
        <f>IF('表格编辑 '!Y1168="","",'表格编辑 '!Y1168)</f>
        <v/>
      </c>
      <c r="X1168" s="123" t="str">
        <f>IF('表格编辑 '!Z1168="","",'表格编辑 '!Z1168)</f>
        <v/>
      </c>
      <c r="Y1168" s="123" t="str">
        <f>IF('表格编辑 '!AA1168="","",'表格编辑 '!AA1168)</f>
        <v/>
      </c>
      <c r="Z1168" s="123" t="str">
        <f>IF('表格编辑 '!AB1168="","",'表格编辑 '!AB1168)</f>
        <v/>
      </c>
      <c r="AA1168" s="123" t="str">
        <f>IF('表格编辑 '!AC1168="","",'表格编辑 '!AC1168)</f>
        <v/>
      </c>
      <c r="AB1168" s="123" t="str">
        <f>IF('表格编辑 '!AD1168="","",'表格编辑 '!AD1168)</f>
        <v/>
      </c>
      <c r="AC1168" s="123" t="str">
        <f>IF('表格编辑 '!AE1168="","",'表格编辑 '!AE1168)</f>
        <v/>
      </c>
      <c r="AD1168" s="123">
        <f>IF('表格编辑 '!AF1168="","",'表格编辑 '!AF1168)</f>
        <v>140755</v>
      </c>
    </row>
    <row r="1169" spans="1:30">
      <c r="A1169" s="123">
        <f>IF('表格编辑 '!A1169="","",'表格编辑 '!A1169)</f>
        <v>40756</v>
      </c>
      <c r="B1169" s="123">
        <f>IF('表格编辑 '!B1169="","",'表格编辑 '!B1169)</f>
        <v>50154</v>
      </c>
      <c r="C1169" s="123">
        <f>IF('表格编辑 '!E1169="","",'表格编辑 '!E1169)</f>
        <v>49</v>
      </c>
      <c r="D1169" s="123" t="str">
        <f>IF('表格编辑 '!F1169="","",'表格编辑 '!F1169)</f>
        <v>AI_born_event(RECEIVER, ARG0, ARG1, ARG2, ARG3,ARG4)</v>
      </c>
      <c r="E1169" s="123" t="str">
        <f>IF('表格编辑 '!G1169="","",'表格编辑 '!G1169)</f>
        <v>AI_update_event(RECEIVER, ARG0, ARG1, ARG2, ARG3,ARG4)</v>
      </c>
      <c r="F1169" s="123" t="str">
        <f>IF('表格编辑 '!H1169="","",'表格编辑 '!H1169)</f>
        <v/>
      </c>
      <c r="G1169" s="123" t="str">
        <f>IF('表格编辑 '!I1169="","",'表格编辑 '!I1169)</f>
        <v/>
      </c>
      <c r="H1169" s="123" t="str">
        <f>IF('表格编辑 '!J1169="","",'表格编辑 '!J1169)</f>
        <v>test_deadth_event(RECEIVER, ARG0, ARG1, ARG2, ARG3,ARG4)</v>
      </c>
      <c r="I1169" s="123">
        <f>IF('表格编辑 '!K1169="","",'表格编辑 '!K1169)</f>
        <v>1</v>
      </c>
      <c r="J1169" s="123">
        <f>IF('表格编辑 '!L1169="","",'表格编辑 '!L1169)</f>
        <v>2002</v>
      </c>
      <c r="K1169" s="123">
        <f>IF('表格编辑 '!M1169="","",'表格编辑 '!M1169)</f>
        <v>1470</v>
      </c>
      <c r="L1169" s="123" t="str">
        <f>IF('表格编辑 '!N1169="","",'表格编辑 '!N1169)</f>
        <v/>
      </c>
      <c r="M1169" s="123" t="str">
        <f>IF('表格编辑 '!O1169="","",'表格编辑 '!O1169)</f>
        <v/>
      </c>
      <c r="N1169" s="123" t="str">
        <f>IF('表格编辑 '!P1169="","",'表格编辑 '!P1169)</f>
        <v/>
      </c>
      <c r="O1169" s="123" t="str">
        <f>IF('表格编辑 '!Q1169="","",'表格编辑 '!Q1169)</f>
        <v/>
      </c>
      <c r="P1169" s="123" t="str">
        <f>IF('表格编辑 '!R1169="","",'表格编辑 '!R1169)</f>
        <v/>
      </c>
      <c r="Q1169" s="123">
        <f>IF('表格编辑 '!S1169="","",'表格编辑 '!S1169)</f>
        <v>320</v>
      </c>
      <c r="R1169" s="123" t="str">
        <f>IF('表格编辑 '!T1169="","",'表格编辑 '!T1169)</f>
        <v/>
      </c>
      <c r="S1169" s="123" t="str">
        <f>IF('表格编辑 '!U1169="","",'表格编辑 '!U1169)</f>
        <v/>
      </c>
      <c r="T1169" s="123" t="str">
        <f>IF('表格编辑 '!V1169="","",'表格编辑 '!V1169)</f>
        <v/>
      </c>
      <c r="U1169" s="123" t="str">
        <f>IF('表格编辑 '!W1169="","",'表格编辑 '!W1169)</f>
        <v/>
      </c>
      <c r="V1169" s="123" t="str">
        <f>IF('表格编辑 '!X1169="","",'表格编辑 '!X1169)</f>
        <v/>
      </c>
      <c r="W1169" s="123" t="str">
        <f>IF('表格编辑 '!Y1169="","",'表格编辑 '!Y1169)</f>
        <v/>
      </c>
      <c r="X1169" s="123" t="str">
        <f>IF('表格编辑 '!Z1169="","",'表格编辑 '!Z1169)</f>
        <v/>
      </c>
      <c r="Y1169" s="123" t="str">
        <f>IF('表格编辑 '!AA1169="","",'表格编辑 '!AA1169)</f>
        <v/>
      </c>
      <c r="Z1169" s="123" t="str">
        <f>IF('表格编辑 '!AB1169="","",'表格编辑 '!AB1169)</f>
        <v/>
      </c>
      <c r="AA1169" s="123" t="str">
        <f>IF('表格编辑 '!AC1169="","",'表格编辑 '!AC1169)</f>
        <v/>
      </c>
      <c r="AB1169" s="123" t="str">
        <f>IF('表格编辑 '!AD1169="","",'表格编辑 '!AD1169)</f>
        <v/>
      </c>
      <c r="AC1169" s="123" t="str">
        <f>IF('表格编辑 '!AE1169="","",'表格编辑 '!AE1169)</f>
        <v/>
      </c>
      <c r="AD1169" s="123">
        <f>IF('表格编辑 '!AF1169="","",'表格编辑 '!AF1169)</f>
        <v>140756</v>
      </c>
    </row>
    <row r="1170" spans="1:30">
      <c r="A1170" s="123">
        <f>IF('表格编辑 '!A1170="","",'表格编辑 '!A1170)</f>
        <v>40757</v>
      </c>
      <c r="B1170" s="123">
        <f>IF('表格编辑 '!B1170="","",'表格编辑 '!B1170)</f>
        <v>50052</v>
      </c>
      <c r="C1170" s="123">
        <f>IF('表格编辑 '!E1170="","",'表格编辑 '!E1170)</f>
        <v>49</v>
      </c>
      <c r="D1170" s="123" t="str">
        <f>IF('表格编辑 '!F1170="","",'表格编辑 '!F1170)</f>
        <v>AI_born_event(RECEIVER, ARG0, ARG1, ARG2, ARG3,ARG4)</v>
      </c>
      <c r="E1170" s="123" t="str">
        <f>IF('表格编辑 '!G1170="","",'表格编辑 '!G1170)</f>
        <v>AI_update_event(RECEIVER, ARG0, ARG1, ARG2, ARG3,ARG4)</v>
      </c>
      <c r="F1170" s="123" t="str">
        <f>IF('表格编辑 '!H1170="","",'表格编辑 '!H1170)</f>
        <v/>
      </c>
      <c r="G1170" s="123" t="str">
        <f>IF('表格编辑 '!I1170="","",'表格编辑 '!I1170)</f>
        <v/>
      </c>
      <c r="H1170" s="123" t="str">
        <f>IF('表格编辑 '!J1170="","",'表格编辑 '!J1170)</f>
        <v>test_deadth_event(RECEIVER, ARG0, ARG1, ARG2, ARG3,ARG4)</v>
      </c>
      <c r="I1170" s="123">
        <f>IF('表格编辑 '!K1170="","",'表格编辑 '!K1170)</f>
        <v>1</v>
      </c>
      <c r="J1170" s="123">
        <f>IF('表格编辑 '!L1170="","",'表格编辑 '!L1170)</f>
        <v>2310</v>
      </c>
      <c r="K1170" s="123">
        <f>IF('表格编辑 '!M1170="","",'表格编辑 '!M1170)</f>
        <v>1470</v>
      </c>
      <c r="L1170" s="123" t="str">
        <f>IF('表格编辑 '!N1170="","",'表格编辑 '!N1170)</f>
        <v/>
      </c>
      <c r="M1170" s="123" t="str">
        <f>IF('表格编辑 '!O1170="","",'表格编辑 '!O1170)</f>
        <v/>
      </c>
      <c r="N1170" s="123" t="str">
        <f>IF('表格编辑 '!P1170="","",'表格编辑 '!P1170)</f>
        <v/>
      </c>
      <c r="O1170" s="123" t="str">
        <f>IF('表格编辑 '!Q1170="","",'表格编辑 '!Q1170)</f>
        <v/>
      </c>
      <c r="P1170" s="123" t="str">
        <f>IF('表格编辑 '!R1170="","",'表格编辑 '!R1170)</f>
        <v/>
      </c>
      <c r="Q1170" s="123">
        <f>IF('表格编辑 '!S1170="","",'表格编辑 '!S1170)</f>
        <v>320</v>
      </c>
      <c r="R1170" s="123" t="str">
        <f>IF('表格编辑 '!T1170="","",'表格编辑 '!T1170)</f>
        <v/>
      </c>
      <c r="S1170" s="123" t="str">
        <f>IF('表格编辑 '!U1170="","",'表格编辑 '!U1170)</f>
        <v/>
      </c>
      <c r="T1170" s="123" t="str">
        <f>IF('表格编辑 '!V1170="","",'表格编辑 '!V1170)</f>
        <v/>
      </c>
      <c r="U1170" s="123" t="str">
        <f>IF('表格编辑 '!W1170="","",'表格编辑 '!W1170)</f>
        <v/>
      </c>
      <c r="V1170" s="123" t="str">
        <f>IF('表格编辑 '!X1170="","",'表格编辑 '!X1170)</f>
        <v/>
      </c>
      <c r="W1170" s="123" t="str">
        <f>IF('表格编辑 '!Y1170="","",'表格编辑 '!Y1170)</f>
        <v/>
      </c>
      <c r="X1170" s="123" t="str">
        <f>IF('表格编辑 '!Z1170="","",'表格编辑 '!Z1170)</f>
        <v/>
      </c>
      <c r="Y1170" s="123" t="str">
        <f>IF('表格编辑 '!AA1170="","",'表格编辑 '!AA1170)</f>
        <v/>
      </c>
      <c r="Z1170" s="123" t="str">
        <f>IF('表格编辑 '!AB1170="","",'表格编辑 '!AB1170)</f>
        <v/>
      </c>
      <c r="AA1170" s="123" t="str">
        <f>IF('表格编辑 '!AC1170="","",'表格编辑 '!AC1170)</f>
        <v/>
      </c>
      <c r="AB1170" s="123" t="str">
        <f>IF('表格编辑 '!AD1170="","",'表格编辑 '!AD1170)</f>
        <v/>
      </c>
      <c r="AC1170" s="123" t="str">
        <f>IF('表格编辑 '!AE1170="","",'表格编辑 '!AE1170)</f>
        <v/>
      </c>
      <c r="AD1170" s="123">
        <f>IF('表格编辑 '!AF1170="","",'表格编辑 '!AF1170)</f>
        <v>140757</v>
      </c>
    </row>
    <row r="1171" spans="1:30">
      <c r="A1171" s="123">
        <f>IF('表格编辑 '!A1171="","",'表格编辑 '!A1171)</f>
        <v>40758</v>
      </c>
      <c r="B1171" s="123">
        <f>IF('表格编辑 '!B1171="","",'表格编辑 '!B1171)</f>
        <v>50141</v>
      </c>
      <c r="C1171" s="123">
        <f>IF('表格编辑 '!E1171="","",'表格编辑 '!E1171)</f>
        <v>49</v>
      </c>
      <c r="D1171" s="123" t="str">
        <f>IF('表格编辑 '!F1171="","",'表格编辑 '!F1171)</f>
        <v>AI_born_event(RECEIVER, ARG0, ARG1, ARG2, ARG3,ARG4)</v>
      </c>
      <c r="E1171" s="123" t="str">
        <f>IF('表格编辑 '!G1171="","",'表格编辑 '!G1171)</f>
        <v>AI_update_event(RECEIVER, ARG0, ARG1, ARG2, ARG3,ARG4)</v>
      </c>
      <c r="F1171" s="123" t="str">
        <f>IF('表格编辑 '!H1171="","",'表格编辑 '!H1171)</f>
        <v/>
      </c>
      <c r="G1171" s="123" t="str">
        <f>IF('表格编辑 '!I1171="","",'表格编辑 '!I1171)</f>
        <v/>
      </c>
      <c r="H1171" s="123" t="str">
        <f>IF('表格编辑 '!J1171="","",'表格编辑 '!J1171)</f>
        <v>test_deadth_event(RECEIVER, ARG0, ARG1, ARG2, ARG3,ARG4)</v>
      </c>
      <c r="I1171" s="123">
        <f>IF('表格编辑 '!K1171="","",'表格编辑 '!K1171)</f>
        <v>1</v>
      </c>
      <c r="J1171" s="123">
        <f>IF('表格编辑 '!L1171="","",'表格编辑 '!L1171)</f>
        <v>696</v>
      </c>
      <c r="K1171" s="123">
        <f>IF('表格编辑 '!M1171="","",'表格编辑 '!M1171)</f>
        <v>1470</v>
      </c>
      <c r="L1171" s="123" t="str">
        <f>IF('表格编辑 '!N1171="","",'表格编辑 '!N1171)</f>
        <v/>
      </c>
      <c r="M1171" s="123" t="str">
        <f>IF('表格编辑 '!O1171="","",'表格编辑 '!O1171)</f>
        <v/>
      </c>
      <c r="N1171" s="123" t="str">
        <f>IF('表格编辑 '!P1171="","",'表格编辑 '!P1171)</f>
        <v/>
      </c>
      <c r="O1171" s="123" t="str">
        <f>IF('表格编辑 '!Q1171="","",'表格编辑 '!Q1171)</f>
        <v/>
      </c>
      <c r="P1171" s="123" t="str">
        <f>IF('表格编辑 '!R1171="","",'表格编辑 '!R1171)</f>
        <v/>
      </c>
      <c r="Q1171" s="123">
        <f>IF('表格编辑 '!S1171="","",'表格编辑 '!S1171)</f>
        <v>320</v>
      </c>
      <c r="R1171" s="123" t="str">
        <f>IF('表格编辑 '!T1171="","",'表格编辑 '!T1171)</f>
        <v/>
      </c>
      <c r="S1171" s="123" t="str">
        <f>IF('表格编辑 '!U1171="","",'表格编辑 '!U1171)</f>
        <v/>
      </c>
      <c r="T1171" s="123" t="str">
        <f>IF('表格编辑 '!V1171="","",'表格编辑 '!V1171)</f>
        <v/>
      </c>
      <c r="U1171" s="123" t="str">
        <f>IF('表格编辑 '!W1171="","",'表格编辑 '!W1171)</f>
        <v/>
      </c>
      <c r="V1171" s="123" t="str">
        <f>IF('表格编辑 '!X1171="","",'表格编辑 '!X1171)</f>
        <v/>
      </c>
      <c r="W1171" s="123" t="str">
        <f>IF('表格编辑 '!Y1171="","",'表格编辑 '!Y1171)</f>
        <v/>
      </c>
      <c r="X1171" s="123" t="str">
        <f>IF('表格编辑 '!Z1171="","",'表格编辑 '!Z1171)</f>
        <v/>
      </c>
      <c r="Y1171" s="123" t="str">
        <f>IF('表格编辑 '!AA1171="","",'表格编辑 '!AA1171)</f>
        <v/>
      </c>
      <c r="Z1171" s="123" t="str">
        <f>IF('表格编辑 '!AB1171="","",'表格编辑 '!AB1171)</f>
        <v/>
      </c>
      <c r="AA1171" s="123" t="str">
        <f>IF('表格编辑 '!AC1171="","",'表格编辑 '!AC1171)</f>
        <v/>
      </c>
      <c r="AB1171" s="123" t="str">
        <f>IF('表格编辑 '!AD1171="","",'表格编辑 '!AD1171)</f>
        <v/>
      </c>
      <c r="AC1171" s="123" t="str">
        <f>IF('表格编辑 '!AE1171="","",'表格编辑 '!AE1171)</f>
        <v/>
      </c>
      <c r="AD1171" s="123">
        <f>IF('表格编辑 '!AF1171="","",'表格编辑 '!AF1171)</f>
        <v>140758</v>
      </c>
    </row>
    <row r="1172" spans="1:30">
      <c r="A1172" s="123">
        <f>IF('表格编辑 '!A1172="","",'表格编辑 '!A1172)</f>
        <v>40759</v>
      </c>
      <c r="B1172" s="123">
        <f>IF('表格编辑 '!B1172="","",'表格编辑 '!B1172)</f>
        <v>50073</v>
      </c>
      <c r="C1172" s="123">
        <f>IF('表格编辑 '!E1172="","",'表格编辑 '!E1172)</f>
        <v>49</v>
      </c>
      <c r="D1172" s="123" t="str">
        <f>IF('表格编辑 '!F1172="","",'表格编辑 '!F1172)</f>
        <v>AI_born_event(RECEIVER, ARG0, ARG1, ARG2, ARG3,ARG4)</v>
      </c>
      <c r="E1172" s="123" t="str">
        <f>IF('表格编辑 '!G1172="","",'表格编辑 '!G1172)</f>
        <v>AI_update_event(RECEIVER, ARG0, ARG1, ARG2, ARG3,ARG4)</v>
      </c>
      <c r="F1172" s="123" t="str">
        <f>IF('表格编辑 '!H1172="","",'表格编辑 '!H1172)</f>
        <v/>
      </c>
      <c r="G1172" s="123" t="str">
        <f>IF('表格编辑 '!I1172="","",'表格编辑 '!I1172)</f>
        <v/>
      </c>
      <c r="H1172" s="123" t="str">
        <f>IF('表格编辑 '!J1172="","",'表格编辑 '!J1172)</f>
        <v>test_deadth_event(RECEIVER, ARG0, ARG1, ARG2, ARG3,ARG4)</v>
      </c>
      <c r="I1172" s="123">
        <f>IF('表格编辑 '!K1172="","",'表格编辑 '!K1172)</f>
        <v>1</v>
      </c>
      <c r="J1172" s="123">
        <f>IF('表格编辑 '!L1172="","",'表格编辑 '!L1172)</f>
        <v>2320</v>
      </c>
      <c r="K1172" s="123">
        <f>IF('表格编辑 '!M1172="","",'表格编辑 '!M1172)</f>
        <v>1470</v>
      </c>
      <c r="L1172" s="123" t="str">
        <f>IF('表格编辑 '!N1172="","",'表格编辑 '!N1172)</f>
        <v/>
      </c>
      <c r="M1172" s="123" t="str">
        <f>IF('表格编辑 '!O1172="","",'表格编辑 '!O1172)</f>
        <v/>
      </c>
      <c r="N1172" s="123" t="str">
        <f>IF('表格编辑 '!P1172="","",'表格编辑 '!P1172)</f>
        <v/>
      </c>
      <c r="O1172" s="123" t="str">
        <f>IF('表格编辑 '!Q1172="","",'表格编辑 '!Q1172)</f>
        <v/>
      </c>
      <c r="P1172" s="123" t="str">
        <f>IF('表格编辑 '!R1172="","",'表格编辑 '!R1172)</f>
        <v/>
      </c>
      <c r="Q1172" s="123">
        <f>IF('表格编辑 '!S1172="","",'表格编辑 '!S1172)</f>
        <v>320</v>
      </c>
      <c r="R1172" s="123" t="str">
        <f>IF('表格编辑 '!T1172="","",'表格编辑 '!T1172)</f>
        <v/>
      </c>
      <c r="S1172" s="123" t="str">
        <f>IF('表格编辑 '!U1172="","",'表格编辑 '!U1172)</f>
        <v/>
      </c>
      <c r="T1172" s="123" t="str">
        <f>IF('表格编辑 '!V1172="","",'表格编辑 '!V1172)</f>
        <v/>
      </c>
      <c r="U1172" s="123" t="str">
        <f>IF('表格编辑 '!W1172="","",'表格编辑 '!W1172)</f>
        <v/>
      </c>
      <c r="V1172" s="123" t="str">
        <f>IF('表格编辑 '!X1172="","",'表格编辑 '!X1172)</f>
        <v/>
      </c>
      <c r="W1172" s="123" t="str">
        <f>IF('表格编辑 '!Y1172="","",'表格编辑 '!Y1172)</f>
        <v/>
      </c>
      <c r="X1172" s="123" t="str">
        <f>IF('表格编辑 '!Z1172="","",'表格编辑 '!Z1172)</f>
        <v/>
      </c>
      <c r="Y1172" s="123" t="str">
        <f>IF('表格编辑 '!AA1172="","",'表格编辑 '!AA1172)</f>
        <v/>
      </c>
      <c r="Z1172" s="123" t="str">
        <f>IF('表格编辑 '!AB1172="","",'表格编辑 '!AB1172)</f>
        <v/>
      </c>
      <c r="AA1172" s="123" t="str">
        <f>IF('表格编辑 '!AC1172="","",'表格编辑 '!AC1172)</f>
        <v/>
      </c>
      <c r="AB1172" s="123" t="str">
        <f>IF('表格编辑 '!AD1172="","",'表格编辑 '!AD1172)</f>
        <v/>
      </c>
      <c r="AC1172" s="123" t="str">
        <f>IF('表格编辑 '!AE1172="","",'表格编辑 '!AE1172)</f>
        <v/>
      </c>
      <c r="AD1172" s="123">
        <f>IF('表格编辑 '!AF1172="","",'表格编辑 '!AF1172)</f>
        <v>140759</v>
      </c>
    </row>
    <row r="1173" spans="1:30">
      <c r="A1173" s="123">
        <f>IF('表格编辑 '!A1173="","",'表格编辑 '!A1173)</f>
        <v>40760</v>
      </c>
      <c r="B1173" s="123">
        <f>IF('表格编辑 '!B1173="","",'表格编辑 '!B1173)</f>
        <v>50085</v>
      </c>
      <c r="C1173" s="123">
        <f>IF('表格编辑 '!E1173="","",'表格编辑 '!E1173)</f>
        <v>49</v>
      </c>
      <c r="D1173" s="123" t="str">
        <f>IF('表格编辑 '!F1173="","",'表格编辑 '!F1173)</f>
        <v>AI_born_event(RECEIVER, ARG0, ARG1, ARG2, ARG3,ARG4)</v>
      </c>
      <c r="E1173" s="123" t="str">
        <f>IF('表格编辑 '!G1173="","",'表格编辑 '!G1173)</f>
        <v>AI_update_event(RECEIVER, ARG0, ARG1, ARG2, ARG3,ARG4)</v>
      </c>
      <c r="F1173" s="123" t="str">
        <f>IF('表格编辑 '!H1173="","",'表格编辑 '!H1173)</f>
        <v/>
      </c>
      <c r="G1173" s="123" t="str">
        <f>IF('表格编辑 '!I1173="","",'表格编辑 '!I1173)</f>
        <v/>
      </c>
      <c r="H1173" s="123" t="str">
        <f>IF('表格编辑 '!J1173="","",'表格编辑 '!J1173)</f>
        <v>test_deadth_event(RECEIVER, ARG0, ARG1, ARG2, ARG3,ARG4)</v>
      </c>
      <c r="I1173" s="123">
        <f>IF('表格编辑 '!K1173="","",'表格编辑 '!K1173)</f>
        <v>1</v>
      </c>
      <c r="J1173" s="123">
        <f>IF('表格编辑 '!L1173="","",'表格编辑 '!L1173)</f>
        <v>3020</v>
      </c>
      <c r="K1173" s="123">
        <f>IF('表格编辑 '!M1173="","",'表格编辑 '!M1173)</f>
        <v>1470</v>
      </c>
      <c r="L1173" s="123" t="str">
        <f>IF('表格编辑 '!N1173="","",'表格编辑 '!N1173)</f>
        <v/>
      </c>
      <c r="M1173" s="123" t="str">
        <f>IF('表格编辑 '!O1173="","",'表格编辑 '!O1173)</f>
        <v/>
      </c>
      <c r="N1173" s="123" t="str">
        <f>IF('表格编辑 '!P1173="","",'表格编辑 '!P1173)</f>
        <v/>
      </c>
      <c r="O1173" s="123" t="str">
        <f>IF('表格编辑 '!Q1173="","",'表格编辑 '!Q1173)</f>
        <v/>
      </c>
      <c r="P1173" s="123" t="str">
        <f>IF('表格编辑 '!R1173="","",'表格编辑 '!R1173)</f>
        <v/>
      </c>
      <c r="Q1173" s="123">
        <f>IF('表格编辑 '!S1173="","",'表格编辑 '!S1173)</f>
        <v>320</v>
      </c>
      <c r="R1173" s="123" t="str">
        <f>IF('表格编辑 '!T1173="","",'表格编辑 '!T1173)</f>
        <v/>
      </c>
      <c r="S1173" s="123" t="str">
        <f>IF('表格编辑 '!U1173="","",'表格编辑 '!U1173)</f>
        <v/>
      </c>
      <c r="T1173" s="123" t="str">
        <f>IF('表格编辑 '!V1173="","",'表格编辑 '!V1173)</f>
        <v/>
      </c>
      <c r="U1173" s="123" t="str">
        <f>IF('表格编辑 '!W1173="","",'表格编辑 '!W1173)</f>
        <v/>
      </c>
      <c r="V1173" s="123" t="str">
        <f>IF('表格编辑 '!X1173="","",'表格编辑 '!X1173)</f>
        <v/>
      </c>
      <c r="W1173" s="123" t="str">
        <f>IF('表格编辑 '!Y1173="","",'表格编辑 '!Y1173)</f>
        <v/>
      </c>
      <c r="X1173" s="123" t="str">
        <f>IF('表格编辑 '!Z1173="","",'表格编辑 '!Z1173)</f>
        <v/>
      </c>
      <c r="Y1173" s="123" t="str">
        <f>IF('表格编辑 '!AA1173="","",'表格编辑 '!AA1173)</f>
        <v/>
      </c>
      <c r="Z1173" s="123" t="str">
        <f>IF('表格编辑 '!AB1173="","",'表格编辑 '!AB1173)</f>
        <v/>
      </c>
      <c r="AA1173" s="123" t="str">
        <f>IF('表格编辑 '!AC1173="","",'表格编辑 '!AC1173)</f>
        <v/>
      </c>
      <c r="AB1173" s="123" t="str">
        <f>IF('表格编辑 '!AD1173="","",'表格编辑 '!AD1173)</f>
        <v/>
      </c>
      <c r="AC1173" s="123" t="str">
        <f>IF('表格编辑 '!AE1173="","",'表格编辑 '!AE1173)</f>
        <v/>
      </c>
      <c r="AD1173" s="123">
        <f>IF('表格编辑 '!AF1173="","",'表格编辑 '!AF1173)</f>
        <v>140760</v>
      </c>
    </row>
    <row r="1174" spans="1:30">
      <c r="A1174" s="123">
        <f>IF('表格编辑 '!A1174="","",'表格编辑 '!A1174)</f>
        <v>40761</v>
      </c>
      <c r="B1174" s="123">
        <f>IF('表格编辑 '!B1174="","",'表格编辑 '!B1174)</f>
        <v>50148</v>
      </c>
      <c r="C1174" s="123">
        <f>IF('表格编辑 '!E1174="","",'表格编辑 '!E1174)</f>
        <v>49</v>
      </c>
      <c r="D1174" s="123" t="str">
        <f>IF('表格编辑 '!F1174="","",'表格编辑 '!F1174)</f>
        <v>AI_born_event(RECEIVER, ARG0, ARG1, ARG2, ARG3,ARG4)</v>
      </c>
      <c r="E1174" s="123" t="str">
        <f>IF('表格编辑 '!G1174="","",'表格编辑 '!G1174)</f>
        <v>AI_update_event(RECEIVER, ARG0, ARG1, ARG2, ARG3,ARG4)</v>
      </c>
      <c r="F1174" s="123" t="str">
        <f>IF('表格编辑 '!H1174="","",'表格编辑 '!H1174)</f>
        <v/>
      </c>
      <c r="G1174" s="123" t="str">
        <f>IF('表格编辑 '!I1174="","",'表格编辑 '!I1174)</f>
        <v/>
      </c>
      <c r="H1174" s="123" t="str">
        <f>IF('表格编辑 '!J1174="","",'表格编辑 '!J1174)</f>
        <v>test_deadth_event(RECEIVER, ARG0, ARG1, ARG2, ARG3,ARG4)</v>
      </c>
      <c r="I1174" s="123">
        <f>IF('表格编辑 '!K1174="","",'表格编辑 '!K1174)</f>
        <v>1</v>
      </c>
      <c r="J1174" s="123">
        <f>IF('表格编辑 '!L1174="","",'表格编辑 '!L1174)</f>
        <v>1486</v>
      </c>
      <c r="K1174" s="123">
        <f>IF('表格编辑 '!M1174="","",'表格编辑 '!M1174)</f>
        <v>1470</v>
      </c>
      <c r="L1174" s="123" t="str">
        <f>IF('表格编辑 '!N1174="","",'表格编辑 '!N1174)</f>
        <v/>
      </c>
      <c r="M1174" s="123" t="str">
        <f>IF('表格编辑 '!O1174="","",'表格编辑 '!O1174)</f>
        <v/>
      </c>
      <c r="N1174" s="123" t="str">
        <f>IF('表格编辑 '!P1174="","",'表格编辑 '!P1174)</f>
        <v/>
      </c>
      <c r="O1174" s="123" t="str">
        <f>IF('表格编辑 '!Q1174="","",'表格编辑 '!Q1174)</f>
        <v/>
      </c>
      <c r="P1174" s="123" t="str">
        <f>IF('表格编辑 '!R1174="","",'表格编辑 '!R1174)</f>
        <v/>
      </c>
      <c r="Q1174" s="123">
        <f>IF('表格编辑 '!S1174="","",'表格编辑 '!S1174)</f>
        <v>320</v>
      </c>
      <c r="R1174" s="123" t="str">
        <f>IF('表格编辑 '!T1174="","",'表格编辑 '!T1174)</f>
        <v/>
      </c>
      <c r="S1174" s="123" t="str">
        <f>IF('表格编辑 '!U1174="","",'表格编辑 '!U1174)</f>
        <v/>
      </c>
      <c r="T1174" s="123" t="str">
        <f>IF('表格编辑 '!V1174="","",'表格编辑 '!V1174)</f>
        <v/>
      </c>
      <c r="U1174" s="123" t="str">
        <f>IF('表格编辑 '!W1174="","",'表格编辑 '!W1174)</f>
        <v/>
      </c>
      <c r="V1174" s="123" t="str">
        <f>IF('表格编辑 '!X1174="","",'表格编辑 '!X1174)</f>
        <v/>
      </c>
      <c r="W1174" s="123" t="str">
        <f>IF('表格编辑 '!Y1174="","",'表格编辑 '!Y1174)</f>
        <v/>
      </c>
      <c r="X1174" s="123" t="str">
        <f>IF('表格编辑 '!Z1174="","",'表格编辑 '!Z1174)</f>
        <v/>
      </c>
      <c r="Y1174" s="123" t="str">
        <f>IF('表格编辑 '!AA1174="","",'表格编辑 '!AA1174)</f>
        <v/>
      </c>
      <c r="Z1174" s="123" t="str">
        <f>IF('表格编辑 '!AB1174="","",'表格编辑 '!AB1174)</f>
        <v/>
      </c>
      <c r="AA1174" s="123" t="str">
        <f>IF('表格编辑 '!AC1174="","",'表格编辑 '!AC1174)</f>
        <v/>
      </c>
      <c r="AB1174" s="123" t="str">
        <f>IF('表格编辑 '!AD1174="","",'表格编辑 '!AD1174)</f>
        <v/>
      </c>
      <c r="AC1174" s="123" t="str">
        <f>IF('表格编辑 '!AE1174="","",'表格编辑 '!AE1174)</f>
        <v/>
      </c>
      <c r="AD1174" s="123">
        <f>IF('表格编辑 '!AF1174="","",'表格编辑 '!AF1174)</f>
        <v>140761</v>
      </c>
    </row>
    <row r="1175" spans="1:30">
      <c r="A1175" s="123">
        <f>IF('表格编辑 '!A1175="","",'表格编辑 '!A1175)</f>
        <v>40762</v>
      </c>
      <c r="B1175" s="123">
        <f>IF('表格编辑 '!B1175="","",'表格编辑 '!B1175)</f>
        <v>50064</v>
      </c>
      <c r="C1175" s="123">
        <f>IF('表格编辑 '!E1175="","",'表格编辑 '!E1175)</f>
        <v>49</v>
      </c>
      <c r="D1175" s="123" t="str">
        <f>IF('表格编辑 '!F1175="","",'表格编辑 '!F1175)</f>
        <v>AI_born_event(RECEIVER, ARG0, ARG1, ARG2, ARG3,ARG4)</v>
      </c>
      <c r="E1175" s="123" t="str">
        <f>IF('表格编辑 '!G1175="","",'表格编辑 '!G1175)</f>
        <v>AI_update_event(RECEIVER, ARG0, ARG1, ARG2, ARG3,ARG4)</v>
      </c>
      <c r="F1175" s="123" t="str">
        <f>IF('表格编辑 '!H1175="","",'表格编辑 '!H1175)</f>
        <v/>
      </c>
      <c r="G1175" s="123" t="str">
        <f>IF('表格编辑 '!I1175="","",'表格编辑 '!I1175)</f>
        <v/>
      </c>
      <c r="H1175" s="123" t="str">
        <f>IF('表格编辑 '!J1175="","",'表格编辑 '!J1175)</f>
        <v>test_deadth_event(RECEIVER, ARG0, ARG1, ARG2, ARG3,ARG4)</v>
      </c>
      <c r="I1175" s="123">
        <f>IF('表格编辑 '!K1175="","",'表格编辑 '!K1175)</f>
        <v>1</v>
      </c>
      <c r="J1175" s="123">
        <f>IF('表格编辑 '!L1175="","",'表格编辑 '!L1175)</f>
        <v>2132</v>
      </c>
      <c r="K1175" s="123">
        <f>IF('表格编辑 '!M1175="","",'表格编辑 '!M1175)</f>
        <v>1470</v>
      </c>
      <c r="L1175" s="123" t="str">
        <f>IF('表格编辑 '!N1175="","",'表格编辑 '!N1175)</f>
        <v/>
      </c>
      <c r="M1175" s="123" t="str">
        <f>IF('表格编辑 '!O1175="","",'表格编辑 '!O1175)</f>
        <v/>
      </c>
      <c r="N1175" s="123" t="str">
        <f>IF('表格编辑 '!P1175="","",'表格编辑 '!P1175)</f>
        <v/>
      </c>
      <c r="O1175" s="123" t="str">
        <f>IF('表格编辑 '!Q1175="","",'表格编辑 '!Q1175)</f>
        <v/>
      </c>
      <c r="P1175" s="123" t="str">
        <f>IF('表格编辑 '!R1175="","",'表格编辑 '!R1175)</f>
        <v/>
      </c>
      <c r="Q1175" s="123">
        <f>IF('表格编辑 '!S1175="","",'表格编辑 '!S1175)</f>
        <v>320</v>
      </c>
      <c r="R1175" s="123" t="str">
        <f>IF('表格编辑 '!T1175="","",'表格编辑 '!T1175)</f>
        <v/>
      </c>
      <c r="S1175" s="123" t="str">
        <f>IF('表格编辑 '!U1175="","",'表格编辑 '!U1175)</f>
        <v/>
      </c>
      <c r="T1175" s="123" t="str">
        <f>IF('表格编辑 '!V1175="","",'表格编辑 '!V1175)</f>
        <v/>
      </c>
      <c r="U1175" s="123" t="str">
        <f>IF('表格编辑 '!W1175="","",'表格编辑 '!W1175)</f>
        <v/>
      </c>
      <c r="V1175" s="123" t="str">
        <f>IF('表格编辑 '!X1175="","",'表格编辑 '!X1175)</f>
        <v/>
      </c>
      <c r="W1175" s="123" t="str">
        <f>IF('表格编辑 '!Y1175="","",'表格编辑 '!Y1175)</f>
        <v/>
      </c>
      <c r="X1175" s="123" t="str">
        <f>IF('表格编辑 '!Z1175="","",'表格编辑 '!Z1175)</f>
        <v/>
      </c>
      <c r="Y1175" s="123" t="str">
        <f>IF('表格编辑 '!AA1175="","",'表格编辑 '!AA1175)</f>
        <v/>
      </c>
      <c r="Z1175" s="123" t="str">
        <f>IF('表格编辑 '!AB1175="","",'表格编辑 '!AB1175)</f>
        <v/>
      </c>
      <c r="AA1175" s="123" t="str">
        <f>IF('表格编辑 '!AC1175="","",'表格编辑 '!AC1175)</f>
        <v/>
      </c>
      <c r="AB1175" s="123" t="str">
        <f>IF('表格编辑 '!AD1175="","",'表格编辑 '!AD1175)</f>
        <v/>
      </c>
      <c r="AC1175" s="123" t="str">
        <f>IF('表格编辑 '!AE1175="","",'表格编辑 '!AE1175)</f>
        <v/>
      </c>
      <c r="AD1175" s="123">
        <f>IF('表格编辑 '!AF1175="","",'表格编辑 '!AF1175)</f>
        <v>140762</v>
      </c>
    </row>
    <row r="1176" spans="1:30">
      <c r="A1176" s="123">
        <f>IF('表格编辑 '!A1176="","",'表格编辑 '!A1176)</f>
        <v>40763</v>
      </c>
      <c r="B1176" s="123">
        <f>IF('表格编辑 '!B1176="","",'表格编辑 '!B1176)</f>
        <v>50134</v>
      </c>
      <c r="C1176" s="123">
        <f>IF('表格编辑 '!E1176="","",'表格编辑 '!E1176)</f>
        <v>49</v>
      </c>
      <c r="D1176" s="123" t="str">
        <f>IF('表格编辑 '!F1176="","",'表格编辑 '!F1176)</f>
        <v>AI_born_event(RECEIVER, ARG0, ARG1, ARG2, ARG3,ARG4)</v>
      </c>
      <c r="E1176" s="123" t="str">
        <f>IF('表格编辑 '!G1176="","",'表格编辑 '!G1176)</f>
        <v>AI_update_event(RECEIVER, ARG0, ARG1, ARG2, ARG3,ARG4)</v>
      </c>
      <c r="F1176" s="123" t="str">
        <f>IF('表格编辑 '!H1176="","",'表格编辑 '!H1176)</f>
        <v/>
      </c>
      <c r="G1176" s="123" t="str">
        <f>IF('表格编辑 '!I1176="","",'表格编辑 '!I1176)</f>
        <v/>
      </c>
      <c r="H1176" s="123" t="str">
        <f>IF('表格编辑 '!J1176="","",'表格编辑 '!J1176)</f>
        <v>test_deadth_event(RECEIVER, ARG0, ARG1, ARG2, ARG3,ARG4)</v>
      </c>
      <c r="I1176" s="123">
        <f>IF('表格编辑 '!K1176="","",'表格编辑 '!K1176)</f>
        <v>1</v>
      </c>
      <c r="J1176" s="123">
        <f>IF('表格编辑 '!L1176="","",'表格编辑 '!L1176)</f>
        <v>1754</v>
      </c>
      <c r="K1176" s="123">
        <f>IF('表格编辑 '!M1176="","",'表格编辑 '!M1176)</f>
        <v>1470</v>
      </c>
      <c r="L1176" s="123" t="str">
        <f>IF('表格编辑 '!N1176="","",'表格编辑 '!N1176)</f>
        <v/>
      </c>
      <c r="M1176" s="123" t="str">
        <f>IF('表格编辑 '!O1176="","",'表格编辑 '!O1176)</f>
        <v/>
      </c>
      <c r="N1176" s="123" t="str">
        <f>IF('表格编辑 '!P1176="","",'表格编辑 '!P1176)</f>
        <v/>
      </c>
      <c r="O1176" s="123" t="str">
        <f>IF('表格编辑 '!Q1176="","",'表格编辑 '!Q1176)</f>
        <v/>
      </c>
      <c r="P1176" s="123" t="str">
        <f>IF('表格编辑 '!R1176="","",'表格编辑 '!R1176)</f>
        <v/>
      </c>
      <c r="Q1176" s="123">
        <f>IF('表格编辑 '!S1176="","",'表格编辑 '!S1176)</f>
        <v>320</v>
      </c>
      <c r="R1176" s="123" t="str">
        <f>IF('表格编辑 '!T1176="","",'表格编辑 '!T1176)</f>
        <v/>
      </c>
      <c r="S1176" s="123" t="str">
        <f>IF('表格编辑 '!U1176="","",'表格编辑 '!U1176)</f>
        <v/>
      </c>
      <c r="T1176" s="123" t="str">
        <f>IF('表格编辑 '!V1176="","",'表格编辑 '!V1176)</f>
        <v/>
      </c>
      <c r="U1176" s="123" t="str">
        <f>IF('表格编辑 '!W1176="","",'表格编辑 '!W1176)</f>
        <v/>
      </c>
      <c r="V1176" s="123" t="str">
        <f>IF('表格编辑 '!X1176="","",'表格编辑 '!X1176)</f>
        <v/>
      </c>
      <c r="W1176" s="123" t="str">
        <f>IF('表格编辑 '!Y1176="","",'表格编辑 '!Y1176)</f>
        <v/>
      </c>
      <c r="X1176" s="123" t="str">
        <f>IF('表格编辑 '!Z1176="","",'表格编辑 '!Z1176)</f>
        <v/>
      </c>
      <c r="Y1176" s="123" t="str">
        <f>IF('表格编辑 '!AA1176="","",'表格编辑 '!AA1176)</f>
        <v/>
      </c>
      <c r="Z1176" s="123" t="str">
        <f>IF('表格编辑 '!AB1176="","",'表格编辑 '!AB1176)</f>
        <v/>
      </c>
      <c r="AA1176" s="123" t="str">
        <f>IF('表格编辑 '!AC1176="","",'表格编辑 '!AC1176)</f>
        <v/>
      </c>
      <c r="AB1176" s="123" t="str">
        <f>IF('表格编辑 '!AD1176="","",'表格编辑 '!AD1176)</f>
        <v/>
      </c>
      <c r="AC1176" s="123" t="str">
        <f>IF('表格编辑 '!AE1176="","",'表格编辑 '!AE1176)</f>
        <v/>
      </c>
      <c r="AD1176" s="123">
        <f>IF('表格编辑 '!AF1176="","",'表格编辑 '!AF1176)</f>
        <v>140763</v>
      </c>
    </row>
    <row r="1177" spans="1:30">
      <c r="A1177" s="123">
        <f>IF('表格编辑 '!A1177="","",'表格编辑 '!A1177)</f>
        <v>40764</v>
      </c>
      <c r="B1177" s="123">
        <f>IF('表格编辑 '!B1177="","",'表格编辑 '!B1177)</f>
        <v>50020</v>
      </c>
      <c r="C1177" s="123">
        <f>IF('表格编辑 '!E1177="","",'表格编辑 '!E1177)</f>
        <v>49</v>
      </c>
      <c r="D1177" s="123" t="str">
        <f>IF('表格编辑 '!F1177="","",'表格编辑 '!F1177)</f>
        <v>AI_born_event(RECEIVER, ARG0, ARG1, ARG2, ARG3,ARG4)</v>
      </c>
      <c r="E1177" s="123" t="str">
        <f>IF('表格编辑 '!G1177="","",'表格编辑 '!G1177)</f>
        <v>AI_update_event(RECEIVER, ARG0, ARG1, ARG2, ARG3,ARG4)</v>
      </c>
      <c r="F1177" s="123" t="str">
        <f>IF('表格编辑 '!H1177="","",'表格编辑 '!H1177)</f>
        <v/>
      </c>
      <c r="G1177" s="123" t="str">
        <f>IF('表格编辑 '!I1177="","",'表格编辑 '!I1177)</f>
        <v/>
      </c>
      <c r="H1177" s="123" t="str">
        <f>IF('表格编辑 '!J1177="","",'表格编辑 '!J1177)</f>
        <v>test_deadth_event(RECEIVER, ARG0, ARG1, ARG2, ARG3,ARG4)</v>
      </c>
      <c r="I1177" s="123">
        <f>IF('表格编辑 '!K1177="","",'表格编辑 '!K1177)</f>
        <v>1</v>
      </c>
      <c r="J1177" s="123">
        <f>IF('表格编辑 '!L1177="","",'表格编辑 '!L1177)</f>
        <v>1154</v>
      </c>
      <c r="K1177" s="123">
        <f>IF('表格编辑 '!M1177="","",'表格编辑 '!M1177)</f>
        <v>1470</v>
      </c>
      <c r="L1177" s="123" t="str">
        <f>IF('表格编辑 '!N1177="","",'表格编辑 '!N1177)</f>
        <v/>
      </c>
      <c r="M1177" s="123" t="str">
        <f>IF('表格编辑 '!O1177="","",'表格编辑 '!O1177)</f>
        <v/>
      </c>
      <c r="N1177" s="123" t="str">
        <f>IF('表格编辑 '!P1177="","",'表格编辑 '!P1177)</f>
        <v/>
      </c>
      <c r="O1177" s="123" t="str">
        <f>IF('表格编辑 '!Q1177="","",'表格编辑 '!Q1177)</f>
        <v/>
      </c>
      <c r="P1177" s="123" t="str">
        <f>IF('表格编辑 '!R1177="","",'表格编辑 '!R1177)</f>
        <v/>
      </c>
      <c r="Q1177" s="123">
        <f>IF('表格编辑 '!S1177="","",'表格编辑 '!S1177)</f>
        <v>320</v>
      </c>
      <c r="R1177" s="123" t="str">
        <f>IF('表格编辑 '!T1177="","",'表格编辑 '!T1177)</f>
        <v/>
      </c>
      <c r="S1177" s="123" t="str">
        <f>IF('表格编辑 '!U1177="","",'表格编辑 '!U1177)</f>
        <v/>
      </c>
      <c r="T1177" s="123" t="str">
        <f>IF('表格编辑 '!V1177="","",'表格编辑 '!V1177)</f>
        <v/>
      </c>
      <c r="U1177" s="123" t="str">
        <f>IF('表格编辑 '!W1177="","",'表格编辑 '!W1177)</f>
        <v/>
      </c>
      <c r="V1177" s="123" t="str">
        <f>IF('表格编辑 '!X1177="","",'表格编辑 '!X1177)</f>
        <v/>
      </c>
      <c r="W1177" s="123" t="str">
        <f>IF('表格编辑 '!Y1177="","",'表格编辑 '!Y1177)</f>
        <v/>
      </c>
      <c r="X1177" s="123" t="str">
        <f>IF('表格编辑 '!Z1177="","",'表格编辑 '!Z1177)</f>
        <v/>
      </c>
      <c r="Y1177" s="123" t="str">
        <f>IF('表格编辑 '!AA1177="","",'表格编辑 '!AA1177)</f>
        <v/>
      </c>
      <c r="Z1177" s="123" t="str">
        <f>IF('表格编辑 '!AB1177="","",'表格编辑 '!AB1177)</f>
        <v/>
      </c>
      <c r="AA1177" s="123" t="str">
        <f>IF('表格编辑 '!AC1177="","",'表格编辑 '!AC1177)</f>
        <v/>
      </c>
      <c r="AB1177" s="123" t="str">
        <f>IF('表格编辑 '!AD1177="","",'表格编辑 '!AD1177)</f>
        <v/>
      </c>
      <c r="AC1177" s="123" t="str">
        <f>IF('表格编辑 '!AE1177="","",'表格编辑 '!AE1177)</f>
        <v/>
      </c>
      <c r="AD1177" s="123">
        <f>IF('表格编辑 '!AF1177="","",'表格编辑 '!AF1177)</f>
        <v>140764</v>
      </c>
    </row>
    <row r="1178" spans="1:30">
      <c r="A1178" s="123">
        <f>IF('表格编辑 '!A1178="","",'表格编辑 '!A1178)</f>
        <v>40765</v>
      </c>
      <c r="B1178" s="123">
        <f>IF('表格编辑 '!B1178="","",'表格编辑 '!B1178)</f>
        <v>50063</v>
      </c>
      <c r="C1178" s="123">
        <f>IF('表格编辑 '!E1178="","",'表格编辑 '!E1178)</f>
        <v>49</v>
      </c>
      <c r="D1178" s="123" t="str">
        <f>IF('表格编辑 '!F1178="","",'表格编辑 '!F1178)</f>
        <v>AI_born_event(RECEIVER, ARG0, ARG1, ARG2, ARG3,ARG4)</v>
      </c>
      <c r="E1178" s="123" t="str">
        <f>IF('表格编辑 '!G1178="","",'表格编辑 '!G1178)</f>
        <v>AI_update_event(RECEIVER, ARG0, ARG1, ARG2, ARG3,ARG4)</v>
      </c>
      <c r="F1178" s="123" t="str">
        <f>IF('表格编辑 '!H1178="","",'表格编辑 '!H1178)</f>
        <v/>
      </c>
      <c r="G1178" s="123" t="str">
        <f>IF('表格编辑 '!I1178="","",'表格编辑 '!I1178)</f>
        <v/>
      </c>
      <c r="H1178" s="123" t="str">
        <f>IF('表格编辑 '!J1178="","",'表格编辑 '!J1178)</f>
        <v>test_deadth_event(RECEIVER, ARG0, ARG1, ARG2, ARG3,ARG4)</v>
      </c>
      <c r="I1178" s="123">
        <f>IF('表格编辑 '!K1178="","",'表格编辑 '!K1178)</f>
        <v>1</v>
      </c>
      <c r="J1178" s="123">
        <f>IF('表格编辑 '!L1178="","",'表格编辑 '!L1178)</f>
        <v>2972</v>
      </c>
      <c r="K1178" s="123">
        <f>IF('表格编辑 '!M1178="","",'表格编辑 '!M1178)</f>
        <v>1470</v>
      </c>
      <c r="L1178" s="123" t="str">
        <f>IF('表格编辑 '!N1178="","",'表格编辑 '!N1178)</f>
        <v/>
      </c>
      <c r="M1178" s="123" t="str">
        <f>IF('表格编辑 '!O1178="","",'表格编辑 '!O1178)</f>
        <v/>
      </c>
      <c r="N1178" s="123" t="str">
        <f>IF('表格编辑 '!P1178="","",'表格编辑 '!P1178)</f>
        <v/>
      </c>
      <c r="O1178" s="123" t="str">
        <f>IF('表格编辑 '!Q1178="","",'表格编辑 '!Q1178)</f>
        <v/>
      </c>
      <c r="P1178" s="123" t="str">
        <f>IF('表格编辑 '!R1178="","",'表格编辑 '!R1178)</f>
        <v/>
      </c>
      <c r="Q1178" s="123">
        <f>IF('表格编辑 '!S1178="","",'表格编辑 '!S1178)</f>
        <v>320</v>
      </c>
      <c r="R1178" s="123" t="str">
        <f>IF('表格编辑 '!T1178="","",'表格编辑 '!T1178)</f>
        <v/>
      </c>
      <c r="S1178" s="123" t="str">
        <f>IF('表格编辑 '!U1178="","",'表格编辑 '!U1178)</f>
        <v/>
      </c>
      <c r="T1178" s="123" t="str">
        <f>IF('表格编辑 '!V1178="","",'表格编辑 '!V1178)</f>
        <v/>
      </c>
      <c r="U1178" s="123" t="str">
        <f>IF('表格编辑 '!W1178="","",'表格编辑 '!W1178)</f>
        <v/>
      </c>
      <c r="V1178" s="123" t="str">
        <f>IF('表格编辑 '!X1178="","",'表格编辑 '!X1178)</f>
        <v/>
      </c>
      <c r="W1178" s="123" t="str">
        <f>IF('表格编辑 '!Y1178="","",'表格编辑 '!Y1178)</f>
        <v/>
      </c>
      <c r="X1178" s="123" t="str">
        <f>IF('表格编辑 '!Z1178="","",'表格编辑 '!Z1178)</f>
        <v/>
      </c>
      <c r="Y1178" s="123" t="str">
        <f>IF('表格编辑 '!AA1178="","",'表格编辑 '!AA1178)</f>
        <v/>
      </c>
      <c r="Z1178" s="123" t="str">
        <f>IF('表格编辑 '!AB1178="","",'表格编辑 '!AB1178)</f>
        <v/>
      </c>
      <c r="AA1178" s="123" t="str">
        <f>IF('表格编辑 '!AC1178="","",'表格编辑 '!AC1178)</f>
        <v/>
      </c>
      <c r="AB1178" s="123" t="str">
        <f>IF('表格编辑 '!AD1178="","",'表格编辑 '!AD1178)</f>
        <v/>
      </c>
      <c r="AC1178" s="123" t="str">
        <f>IF('表格编辑 '!AE1178="","",'表格编辑 '!AE1178)</f>
        <v/>
      </c>
      <c r="AD1178" s="123">
        <f>IF('表格编辑 '!AF1178="","",'表格编辑 '!AF1178)</f>
        <v>140765</v>
      </c>
    </row>
    <row r="1179" spans="1:30">
      <c r="A1179" s="123">
        <f>IF('表格编辑 '!A1179="","",'表格编辑 '!A1179)</f>
        <v>40766</v>
      </c>
      <c r="B1179" s="123">
        <f>IF('表格编辑 '!B1179="","",'表格编辑 '!B1179)</f>
        <v>50102</v>
      </c>
      <c r="C1179" s="123">
        <f>IF('表格编辑 '!E1179="","",'表格编辑 '!E1179)</f>
        <v>54</v>
      </c>
      <c r="D1179" s="123" t="str">
        <f>IF('表格编辑 '!F1179="","",'表格编辑 '!F1179)</f>
        <v>AI_born_event(RECEIVER, ARG0, ARG1, ARG2, ARG3,ARG4)</v>
      </c>
      <c r="E1179" s="123" t="str">
        <f>IF('表格编辑 '!G1179="","",'表格编辑 '!G1179)</f>
        <v>AI_update_event(RECEIVER, ARG0, ARG1, ARG2, ARG3,ARG4)</v>
      </c>
      <c r="F1179" s="123" t="str">
        <f>IF('表格编辑 '!H1179="","",'表格编辑 '!H1179)</f>
        <v/>
      </c>
      <c r="G1179" s="123" t="str">
        <f>IF('表格编辑 '!I1179="","",'表格编辑 '!I1179)</f>
        <v/>
      </c>
      <c r="H1179" s="123" t="str">
        <f>IF('表格编辑 '!J1179="","",'表格编辑 '!J1179)</f>
        <v>test_deadth_event(RECEIVER, ARG0, ARG1, ARG2, ARG3,ARG4)</v>
      </c>
      <c r="I1179" s="123">
        <f>IF('表格编辑 '!K1179="","",'表格编辑 '!K1179)</f>
        <v>1</v>
      </c>
      <c r="J1179" s="123">
        <f>IF('表格编辑 '!L1179="","",'表格编辑 '!L1179)</f>
        <v>1358</v>
      </c>
      <c r="K1179" s="123">
        <f>IF('表格编辑 '!M1179="","",'表格编辑 '!M1179)</f>
        <v>1620</v>
      </c>
      <c r="L1179" s="123" t="str">
        <f>IF('表格编辑 '!N1179="","",'表格编辑 '!N1179)</f>
        <v/>
      </c>
      <c r="M1179" s="123" t="str">
        <f>IF('表格编辑 '!O1179="","",'表格编辑 '!O1179)</f>
        <v/>
      </c>
      <c r="N1179" s="123" t="str">
        <f>IF('表格编辑 '!P1179="","",'表格编辑 '!P1179)</f>
        <v/>
      </c>
      <c r="O1179" s="123" t="str">
        <f>IF('表格编辑 '!Q1179="","",'表格编辑 '!Q1179)</f>
        <v/>
      </c>
      <c r="P1179" s="123" t="str">
        <f>IF('表格编辑 '!R1179="","",'表格编辑 '!R1179)</f>
        <v/>
      </c>
      <c r="Q1179" s="123">
        <f>IF('表格编辑 '!S1179="","",'表格编辑 '!S1179)</f>
        <v>320</v>
      </c>
      <c r="R1179" s="123" t="str">
        <f>IF('表格编辑 '!T1179="","",'表格编辑 '!T1179)</f>
        <v/>
      </c>
      <c r="S1179" s="123" t="str">
        <f>IF('表格编辑 '!U1179="","",'表格编辑 '!U1179)</f>
        <v/>
      </c>
      <c r="T1179" s="123" t="str">
        <f>IF('表格编辑 '!V1179="","",'表格编辑 '!V1179)</f>
        <v/>
      </c>
      <c r="U1179" s="123" t="str">
        <f>IF('表格编辑 '!W1179="","",'表格编辑 '!W1179)</f>
        <v/>
      </c>
      <c r="V1179" s="123" t="str">
        <f>IF('表格编辑 '!X1179="","",'表格编辑 '!X1179)</f>
        <v/>
      </c>
      <c r="W1179" s="123" t="str">
        <f>IF('表格编辑 '!Y1179="","",'表格编辑 '!Y1179)</f>
        <v/>
      </c>
      <c r="X1179" s="123" t="str">
        <f>IF('表格编辑 '!Z1179="","",'表格编辑 '!Z1179)</f>
        <v/>
      </c>
      <c r="Y1179" s="123" t="str">
        <f>IF('表格编辑 '!AA1179="","",'表格编辑 '!AA1179)</f>
        <v/>
      </c>
      <c r="Z1179" s="123" t="str">
        <f>IF('表格编辑 '!AB1179="","",'表格编辑 '!AB1179)</f>
        <v/>
      </c>
      <c r="AA1179" s="123" t="str">
        <f>IF('表格编辑 '!AC1179="","",'表格编辑 '!AC1179)</f>
        <v/>
      </c>
      <c r="AB1179" s="123" t="str">
        <f>IF('表格编辑 '!AD1179="","",'表格编辑 '!AD1179)</f>
        <v/>
      </c>
      <c r="AC1179" s="123" t="str">
        <f>IF('表格编辑 '!AE1179="","",'表格编辑 '!AE1179)</f>
        <v/>
      </c>
      <c r="AD1179" s="123">
        <f>IF('表格编辑 '!AF1179="","",'表格编辑 '!AF1179)</f>
        <v>140766</v>
      </c>
    </row>
    <row r="1180" spans="1:30">
      <c r="A1180" s="123">
        <f>IF('表格编辑 '!A1180="","",'表格编辑 '!A1180)</f>
        <v>40767</v>
      </c>
      <c r="B1180" s="123">
        <f>IF('表格编辑 '!B1180="","",'表格编辑 '!B1180)</f>
        <v>50089</v>
      </c>
      <c r="C1180" s="123">
        <f>IF('表格编辑 '!E1180="","",'表格编辑 '!E1180)</f>
        <v>54</v>
      </c>
      <c r="D1180" s="123" t="str">
        <f>IF('表格编辑 '!F1180="","",'表格编辑 '!F1180)</f>
        <v>AI_born_event(RECEIVER, ARG0, ARG1, ARG2, ARG3,ARG4)</v>
      </c>
      <c r="E1180" s="123" t="str">
        <f>IF('表格编辑 '!G1180="","",'表格编辑 '!G1180)</f>
        <v>AI_update_event(RECEIVER, ARG0, ARG1, ARG2, ARG3,ARG4)</v>
      </c>
      <c r="F1180" s="123" t="str">
        <f>IF('表格编辑 '!H1180="","",'表格编辑 '!H1180)</f>
        <v/>
      </c>
      <c r="G1180" s="123" t="str">
        <f>IF('表格编辑 '!I1180="","",'表格编辑 '!I1180)</f>
        <v/>
      </c>
      <c r="H1180" s="123" t="str">
        <f>IF('表格编辑 '!J1180="","",'表格编辑 '!J1180)</f>
        <v>test_deadth_event(RECEIVER, ARG0, ARG1, ARG2, ARG3,ARG4)</v>
      </c>
      <c r="I1180" s="123">
        <f>IF('表格编辑 '!K1180="","",'表格编辑 '!K1180)</f>
        <v>1</v>
      </c>
      <c r="J1180" s="123">
        <f>IF('表格编辑 '!L1180="","",'表格编辑 '!L1180)</f>
        <v>2608</v>
      </c>
      <c r="K1180" s="123">
        <f>IF('表格编辑 '!M1180="","",'表格编辑 '!M1180)</f>
        <v>1620</v>
      </c>
      <c r="L1180" s="123" t="str">
        <f>IF('表格编辑 '!N1180="","",'表格编辑 '!N1180)</f>
        <v/>
      </c>
      <c r="M1180" s="123" t="str">
        <f>IF('表格编辑 '!O1180="","",'表格编辑 '!O1180)</f>
        <v/>
      </c>
      <c r="N1180" s="123" t="str">
        <f>IF('表格编辑 '!P1180="","",'表格编辑 '!P1180)</f>
        <v/>
      </c>
      <c r="O1180" s="123" t="str">
        <f>IF('表格编辑 '!Q1180="","",'表格编辑 '!Q1180)</f>
        <v/>
      </c>
      <c r="P1180" s="123" t="str">
        <f>IF('表格编辑 '!R1180="","",'表格编辑 '!R1180)</f>
        <v/>
      </c>
      <c r="Q1180" s="123">
        <f>IF('表格编辑 '!S1180="","",'表格编辑 '!S1180)</f>
        <v>320</v>
      </c>
      <c r="R1180" s="123" t="str">
        <f>IF('表格编辑 '!T1180="","",'表格编辑 '!T1180)</f>
        <v/>
      </c>
      <c r="S1180" s="123" t="str">
        <f>IF('表格编辑 '!U1180="","",'表格编辑 '!U1180)</f>
        <v/>
      </c>
      <c r="T1180" s="123" t="str">
        <f>IF('表格编辑 '!V1180="","",'表格编辑 '!V1180)</f>
        <v/>
      </c>
      <c r="U1180" s="123" t="str">
        <f>IF('表格编辑 '!W1180="","",'表格编辑 '!W1180)</f>
        <v/>
      </c>
      <c r="V1180" s="123" t="str">
        <f>IF('表格编辑 '!X1180="","",'表格编辑 '!X1180)</f>
        <v/>
      </c>
      <c r="W1180" s="123" t="str">
        <f>IF('表格编辑 '!Y1180="","",'表格编辑 '!Y1180)</f>
        <v/>
      </c>
      <c r="X1180" s="123" t="str">
        <f>IF('表格编辑 '!Z1180="","",'表格编辑 '!Z1180)</f>
        <v/>
      </c>
      <c r="Y1180" s="123" t="str">
        <f>IF('表格编辑 '!AA1180="","",'表格编辑 '!AA1180)</f>
        <v/>
      </c>
      <c r="Z1180" s="123" t="str">
        <f>IF('表格编辑 '!AB1180="","",'表格编辑 '!AB1180)</f>
        <v/>
      </c>
      <c r="AA1180" s="123" t="str">
        <f>IF('表格编辑 '!AC1180="","",'表格编辑 '!AC1180)</f>
        <v/>
      </c>
      <c r="AB1180" s="123" t="str">
        <f>IF('表格编辑 '!AD1180="","",'表格编辑 '!AD1180)</f>
        <v/>
      </c>
      <c r="AC1180" s="123" t="str">
        <f>IF('表格编辑 '!AE1180="","",'表格编辑 '!AE1180)</f>
        <v/>
      </c>
      <c r="AD1180" s="123">
        <f>IF('表格编辑 '!AF1180="","",'表格编辑 '!AF1180)</f>
        <v>140767</v>
      </c>
    </row>
    <row r="1181" spans="1:30">
      <c r="A1181" s="123">
        <f>IF('表格编辑 '!A1181="","",'表格编辑 '!A1181)</f>
        <v>40768</v>
      </c>
      <c r="B1181" s="123">
        <f>IF('表格编辑 '!B1181="","",'表格编辑 '!B1181)</f>
        <v>50060</v>
      </c>
      <c r="C1181" s="123">
        <f>IF('表格编辑 '!E1181="","",'表格编辑 '!E1181)</f>
        <v>54</v>
      </c>
      <c r="D1181" s="123" t="str">
        <f>IF('表格编辑 '!F1181="","",'表格编辑 '!F1181)</f>
        <v>AI_born_event(RECEIVER, ARG0, ARG1, ARG2, ARG3,ARG4)</v>
      </c>
      <c r="E1181" s="123" t="str">
        <f>IF('表格编辑 '!G1181="","",'表格编辑 '!G1181)</f>
        <v>AI_update_event(RECEIVER, ARG0, ARG1, ARG2, ARG3,ARG4)</v>
      </c>
      <c r="F1181" s="123" t="str">
        <f>IF('表格编辑 '!H1181="","",'表格编辑 '!H1181)</f>
        <v/>
      </c>
      <c r="G1181" s="123" t="str">
        <f>IF('表格编辑 '!I1181="","",'表格编辑 '!I1181)</f>
        <v/>
      </c>
      <c r="H1181" s="123" t="str">
        <f>IF('表格编辑 '!J1181="","",'表格编辑 '!J1181)</f>
        <v>test_deadth_event(RECEIVER, ARG0, ARG1, ARG2, ARG3,ARG4)</v>
      </c>
      <c r="I1181" s="123">
        <f>IF('表格编辑 '!K1181="","",'表格编辑 '!K1181)</f>
        <v>1</v>
      </c>
      <c r="J1181" s="123">
        <f>IF('表格编辑 '!L1181="","",'表格编辑 '!L1181)</f>
        <v>1294</v>
      </c>
      <c r="K1181" s="123">
        <f>IF('表格编辑 '!M1181="","",'表格编辑 '!M1181)</f>
        <v>1620</v>
      </c>
      <c r="L1181" s="123" t="str">
        <f>IF('表格编辑 '!N1181="","",'表格编辑 '!N1181)</f>
        <v/>
      </c>
      <c r="M1181" s="123" t="str">
        <f>IF('表格编辑 '!O1181="","",'表格编辑 '!O1181)</f>
        <v/>
      </c>
      <c r="N1181" s="123" t="str">
        <f>IF('表格编辑 '!P1181="","",'表格编辑 '!P1181)</f>
        <v/>
      </c>
      <c r="O1181" s="123" t="str">
        <f>IF('表格编辑 '!Q1181="","",'表格编辑 '!Q1181)</f>
        <v/>
      </c>
      <c r="P1181" s="123" t="str">
        <f>IF('表格编辑 '!R1181="","",'表格编辑 '!R1181)</f>
        <v/>
      </c>
      <c r="Q1181" s="123">
        <f>IF('表格编辑 '!S1181="","",'表格编辑 '!S1181)</f>
        <v>320</v>
      </c>
      <c r="R1181" s="123" t="str">
        <f>IF('表格编辑 '!T1181="","",'表格编辑 '!T1181)</f>
        <v/>
      </c>
      <c r="S1181" s="123" t="str">
        <f>IF('表格编辑 '!U1181="","",'表格编辑 '!U1181)</f>
        <v/>
      </c>
      <c r="T1181" s="123" t="str">
        <f>IF('表格编辑 '!V1181="","",'表格编辑 '!V1181)</f>
        <v/>
      </c>
      <c r="U1181" s="123" t="str">
        <f>IF('表格编辑 '!W1181="","",'表格编辑 '!W1181)</f>
        <v/>
      </c>
      <c r="V1181" s="123" t="str">
        <f>IF('表格编辑 '!X1181="","",'表格编辑 '!X1181)</f>
        <v/>
      </c>
      <c r="W1181" s="123" t="str">
        <f>IF('表格编辑 '!Y1181="","",'表格编辑 '!Y1181)</f>
        <v/>
      </c>
      <c r="X1181" s="123" t="str">
        <f>IF('表格编辑 '!Z1181="","",'表格编辑 '!Z1181)</f>
        <v/>
      </c>
      <c r="Y1181" s="123" t="str">
        <f>IF('表格编辑 '!AA1181="","",'表格编辑 '!AA1181)</f>
        <v/>
      </c>
      <c r="Z1181" s="123" t="str">
        <f>IF('表格编辑 '!AB1181="","",'表格编辑 '!AB1181)</f>
        <v/>
      </c>
      <c r="AA1181" s="123" t="str">
        <f>IF('表格编辑 '!AC1181="","",'表格编辑 '!AC1181)</f>
        <v/>
      </c>
      <c r="AB1181" s="123" t="str">
        <f>IF('表格编辑 '!AD1181="","",'表格编辑 '!AD1181)</f>
        <v/>
      </c>
      <c r="AC1181" s="123" t="str">
        <f>IF('表格编辑 '!AE1181="","",'表格编辑 '!AE1181)</f>
        <v/>
      </c>
      <c r="AD1181" s="123">
        <f>IF('表格编辑 '!AF1181="","",'表格编辑 '!AF1181)</f>
        <v>140768</v>
      </c>
    </row>
    <row r="1182" spans="1:30">
      <c r="A1182" s="123">
        <f>IF('表格编辑 '!A1182="","",'表格编辑 '!A1182)</f>
        <v>40769</v>
      </c>
      <c r="B1182" s="123">
        <f>IF('表格编辑 '!B1182="","",'表格编辑 '!B1182)</f>
        <v>50102</v>
      </c>
      <c r="C1182" s="123">
        <f>IF('表格编辑 '!E1182="","",'表格编辑 '!E1182)</f>
        <v>54</v>
      </c>
      <c r="D1182" s="123" t="str">
        <f>IF('表格编辑 '!F1182="","",'表格编辑 '!F1182)</f>
        <v>AI_born_event(RECEIVER, ARG0, ARG1, ARG2, ARG3,ARG4)</v>
      </c>
      <c r="E1182" s="123" t="str">
        <f>IF('表格编辑 '!G1182="","",'表格编辑 '!G1182)</f>
        <v>AI_update_event(RECEIVER, ARG0, ARG1, ARG2, ARG3,ARG4)</v>
      </c>
      <c r="F1182" s="123" t="str">
        <f>IF('表格编辑 '!H1182="","",'表格编辑 '!H1182)</f>
        <v/>
      </c>
      <c r="G1182" s="123" t="str">
        <f>IF('表格编辑 '!I1182="","",'表格编辑 '!I1182)</f>
        <v/>
      </c>
      <c r="H1182" s="123" t="str">
        <f>IF('表格编辑 '!J1182="","",'表格编辑 '!J1182)</f>
        <v>test_deadth_event(RECEIVER, ARG0, ARG1, ARG2, ARG3,ARG4)</v>
      </c>
      <c r="I1182" s="123">
        <f>IF('表格编辑 '!K1182="","",'表格编辑 '!K1182)</f>
        <v>1</v>
      </c>
      <c r="J1182" s="123">
        <f>IF('表格编辑 '!L1182="","",'表格编辑 '!L1182)</f>
        <v>1358</v>
      </c>
      <c r="K1182" s="123">
        <f>IF('表格编辑 '!M1182="","",'表格编辑 '!M1182)</f>
        <v>1620</v>
      </c>
      <c r="L1182" s="123" t="str">
        <f>IF('表格编辑 '!N1182="","",'表格编辑 '!N1182)</f>
        <v/>
      </c>
      <c r="M1182" s="123" t="str">
        <f>IF('表格编辑 '!O1182="","",'表格编辑 '!O1182)</f>
        <v/>
      </c>
      <c r="N1182" s="123" t="str">
        <f>IF('表格编辑 '!P1182="","",'表格编辑 '!P1182)</f>
        <v/>
      </c>
      <c r="O1182" s="123" t="str">
        <f>IF('表格编辑 '!Q1182="","",'表格编辑 '!Q1182)</f>
        <v/>
      </c>
      <c r="P1182" s="123" t="str">
        <f>IF('表格编辑 '!R1182="","",'表格编辑 '!R1182)</f>
        <v/>
      </c>
      <c r="Q1182" s="123">
        <f>IF('表格编辑 '!S1182="","",'表格编辑 '!S1182)</f>
        <v>320</v>
      </c>
      <c r="R1182" s="123" t="str">
        <f>IF('表格编辑 '!T1182="","",'表格编辑 '!T1182)</f>
        <v/>
      </c>
      <c r="S1182" s="123" t="str">
        <f>IF('表格编辑 '!U1182="","",'表格编辑 '!U1182)</f>
        <v/>
      </c>
      <c r="T1182" s="123" t="str">
        <f>IF('表格编辑 '!V1182="","",'表格编辑 '!V1182)</f>
        <v/>
      </c>
      <c r="U1182" s="123" t="str">
        <f>IF('表格编辑 '!W1182="","",'表格编辑 '!W1182)</f>
        <v/>
      </c>
      <c r="V1182" s="123" t="str">
        <f>IF('表格编辑 '!X1182="","",'表格编辑 '!X1182)</f>
        <v/>
      </c>
      <c r="W1182" s="123" t="str">
        <f>IF('表格编辑 '!Y1182="","",'表格编辑 '!Y1182)</f>
        <v/>
      </c>
      <c r="X1182" s="123" t="str">
        <f>IF('表格编辑 '!Z1182="","",'表格编辑 '!Z1182)</f>
        <v/>
      </c>
      <c r="Y1182" s="123" t="str">
        <f>IF('表格编辑 '!AA1182="","",'表格编辑 '!AA1182)</f>
        <v/>
      </c>
      <c r="Z1182" s="123" t="str">
        <f>IF('表格编辑 '!AB1182="","",'表格编辑 '!AB1182)</f>
        <v/>
      </c>
      <c r="AA1182" s="123" t="str">
        <f>IF('表格编辑 '!AC1182="","",'表格编辑 '!AC1182)</f>
        <v/>
      </c>
      <c r="AB1182" s="123" t="str">
        <f>IF('表格编辑 '!AD1182="","",'表格编辑 '!AD1182)</f>
        <v/>
      </c>
      <c r="AC1182" s="123" t="str">
        <f>IF('表格编辑 '!AE1182="","",'表格编辑 '!AE1182)</f>
        <v/>
      </c>
      <c r="AD1182" s="123">
        <f>IF('表格编辑 '!AF1182="","",'表格编辑 '!AF1182)</f>
        <v>140769</v>
      </c>
    </row>
    <row r="1183" spans="1:30">
      <c r="A1183" s="123">
        <f>IF('表格编辑 '!A1183="","",'表格编辑 '!A1183)</f>
        <v>40770</v>
      </c>
      <c r="B1183" s="123">
        <f>IF('表格编辑 '!B1183="","",'表格编辑 '!B1183)</f>
        <v>50043</v>
      </c>
      <c r="C1183" s="123">
        <f>IF('表格编辑 '!E1183="","",'表格编辑 '!E1183)</f>
        <v>54</v>
      </c>
      <c r="D1183" s="123" t="str">
        <f>IF('表格编辑 '!F1183="","",'表格编辑 '!F1183)</f>
        <v>AI_born_event(RECEIVER, ARG0, ARG1, ARG2, ARG3,ARG4)</v>
      </c>
      <c r="E1183" s="123" t="str">
        <f>IF('表格编辑 '!G1183="","",'表格编辑 '!G1183)</f>
        <v>AI_update_event(RECEIVER, ARG0, ARG1, ARG2, ARG3,ARG4)</v>
      </c>
      <c r="F1183" s="123" t="str">
        <f>IF('表格编辑 '!H1183="","",'表格编辑 '!H1183)</f>
        <v/>
      </c>
      <c r="G1183" s="123" t="str">
        <f>IF('表格编辑 '!I1183="","",'表格编辑 '!I1183)</f>
        <v/>
      </c>
      <c r="H1183" s="123" t="str">
        <f>IF('表格编辑 '!J1183="","",'表格编辑 '!J1183)</f>
        <v>test_deadth_event(RECEIVER, ARG0, ARG1, ARG2, ARG3,ARG4)</v>
      </c>
      <c r="I1183" s="123">
        <f>IF('表格编辑 '!K1183="","",'表格编辑 '!K1183)</f>
        <v>1</v>
      </c>
      <c r="J1183" s="123">
        <f>IF('表格编辑 '!L1183="","",'表格编辑 '!L1183)</f>
        <v>2810</v>
      </c>
      <c r="K1183" s="123">
        <f>IF('表格编辑 '!M1183="","",'表格编辑 '!M1183)</f>
        <v>1620</v>
      </c>
      <c r="L1183" s="123" t="str">
        <f>IF('表格编辑 '!N1183="","",'表格编辑 '!N1183)</f>
        <v/>
      </c>
      <c r="M1183" s="123" t="str">
        <f>IF('表格编辑 '!O1183="","",'表格编辑 '!O1183)</f>
        <v/>
      </c>
      <c r="N1183" s="123" t="str">
        <f>IF('表格编辑 '!P1183="","",'表格编辑 '!P1183)</f>
        <v/>
      </c>
      <c r="O1183" s="123" t="str">
        <f>IF('表格编辑 '!Q1183="","",'表格编辑 '!Q1183)</f>
        <v/>
      </c>
      <c r="P1183" s="123" t="str">
        <f>IF('表格编辑 '!R1183="","",'表格编辑 '!R1183)</f>
        <v/>
      </c>
      <c r="Q1183" s="123">
        <f>IF('表格编辑 '!S1183="","",'表格编辑 '!S1183)</f>
        <v>320</v>
      </c>
      <c r="R1183" s="123" t="str">
        <f>IF('表格编辑 '!T1183="","",'表格编辑 '!T1183)</f>
        <v/>
      </c>
      <c r="S1183" s="123" t="str">
        <f>IF('表格编辑 '!U1183="","",'表格编辑 '!U1183)</f>
        <v/>
      </c>
      <c r="T1183" s="123" t="str">
        <f>IF('表格编辑 '!V1183="","",'表格编辑 '!V1183)</f>
        <v/>
      </c>
      <c r="U1183" s="123" t="str">
        <f>IF('表格编辑 '!W1183="","",'表格编辑 '!W1183)</f>
        <v/>
      </c>
      <c r="V1183" s="123" t="str">
        <f>IF('表格编辑 '!X1183="","",'表格编辑 '!X1183)</f>
        <v/>
      </c>
      <c r="W1183" s="123" t="str">
        <f>IF('表格编辑 '!Y1183="","",'表格编辑 '!Y1183)</f>
        <v/>
      </c>
      <c r="X1183" s="123" t="str">
        <f>IF('表格编辑 '!Z1183="","",'表格编辑 '!Z1183)</f>
        <v/>
      </c>
      <c r="Y1183" s="123" t="str">
        <f>IF('表格编辑 '!AA1183="","",'表格编辑 '!AA1183)</f>
        <v/>
      </c>
      <c r="Z1183" s="123" t="str">
        <f>IF('表格编辑 '!AB1183="","",'表格编辑 '!AB1183)</f>
        <v/>
      </c>
      <c r="AA1183" s="123" t="str">
        <f>IF('表格编辑 '!AC1183="","",'表格编辑 '!AC1183)</f>
        <v/>
      </c>
      <c r="AB1183" s="123" t="str">
        <f>IF('表格编辑 '!AD1183="","",'表格编辑 '!AD1183)</f>
        <v/>
      </c>
      <c r="AC1183" s="123" t="str">
        <f>IF('表格编辑 '!AE1183="","",'表格编辑 '!AE1183)</f>
        <v/>
      </c>
      <c r="AD1183" s="123">
        <f>IF('表格编辑 '!AF1183="","",'表格编辑 '!AF1183)</f>
        <v>140770</v>
      </c>
    </row>
    <row r="1184" spans="1:30">
      <c r="A1184" s="123">
        <f>IF('表格编辑 '!A1184="","",'表格编辑 '!A1184)</f>
        <v>40771</v>
      </c>
      <c r="B1184" s="123">
        <f>IF('表格编辑 '!B1184="","",'表格编辑 '!B1184)</f>
        <v>50154</v>
      </c>
      <c r="C1184" s="123">
        <f>IF('表格编辑 '!E1184="","",'表格编辑 '!E1184)</f>
        <v>54</v>
      </c>
      <c r="D1184" s="123" t="str">
        <f>IF('表格编辑 '!F1184="","",'表格编辑 '!F1184)</f>
        <v>AI_born_event(RECEIVER, ARG0, ARG1, ARG2, ARG3,ARG4)</v>
      </c>
      <c r="E1184" s="123" t="str">
        <f>IF('表格编辑 '!G1184="","",'表格编辑 '!G1184)</f>
        <v>AI_update_event(RECEIVER, ARG0, ARG1, ARG2, ARG3,ARG4)</v>
      </c>
      <c r="F1184" s="123" t="str">
        <f>IF('表格编辑 '!H1184="","",'表格编辑 '!H1184)</f>
        <v/>
      </c>
      <c r="G1184" s="123" t="str">
        <f>IF('表格编辑 '!I1184="","",'表格编辑 '!I1184)</f>
        <v/>
      </c>
      <c r="H1184" s="123" t="str">
        <f>IF('表格编辑 '!J1184="","",'表格编辑 '!J1184)</f>
        <v>test_deadth_event(RECEIVER, ARG0, ARG1, ARG2, ARG3,ARG4)</v>
      </c>
      <c r="I1184" s="123">
        <f>IF('表格编辑 '!K1184="","",'表格编辑 '!K1184)</f>
        <v>1</v>
      </c>
      <c r="J1184" s="123">
        <f>IF('表格编辑 '!L1184="","",'表格编辑 '!L1184)</f>
        <v>2304</v>
      </c>
      <c r="K1184" s="123">
        <f>IF('表格编辑 '!M1184="","",'表格编辑 '!M1184)</f>
        <v>1620</v>
      </c>
      <c r="L1184" s="123" t="str">
        <f>IF('表格编辑 '!N1184="","",'表格编辑 '!N1184)</f>
        <v/>
      </c>
      <c r="M1184" s="123" t="str">
        <f>IF('表格编辑 '!O1184="","",'表格编辑 '!O1184)</f>
        <v/>
      </c>
      <c r="N1184" s="123" t="str">
        <f>IF('表格编辑 '!P1184="","",'表格编辑 '!P1184)</f>
        <v/>
      </c>
      <c r="O1184" s="123" t="str">
        <f>IF('表格编辑 '!Q1184="","",'表格编辑 '!Q1184)</f>
        <v/>
      </c>
      <c r="P1184" s="123" t="str">
        <f>IF('表格编辑 '!R1184="","",'表格编辑 '!R1184)</f>
        <v/>
      </c>
      <c r="Q1184" s="123">
        <f>IF('表格编辑 '!S1184="","",'表格编辑 '!S1184)</f>
        <v>320</v>
      </c>
      <c r="R1184" s="123" t="str">
        <f>IF('表格编辑 '!T1184="","",'表格编辑 '!T1184)</f>
        <v/>
      </c>
      <c r="S1184" s="123" t="str">
        <f>IF('表格编辑 '!U1184="","",'表格编辑 '!U1184)</f>
        <v/>
      </c>
      <c r="T1184" s="123" t="str">
        <f>IF('表格编辑 '!V1184="","",'表格编辑 '!V1184)</f>
        <v/>
      </c>
      <c r="U1184" s="123" t="str">
        <f>IF('表格编辑 '!W1184="","",'表格编辑 '!W1184)</f>
        <v/>
      </c>
      <c r="V1184" s="123" t="str">
        <f>IF('表格编辑 '!X1184="","",'表格编辑 '!X1184)</f>
        <v/>
      </c>
      <c r="W1184" s="123" t="str">
        <f>IF('表格编辑 '!Y1184="","",'表格编辑 '!Y1184)</f>
        <v/>
      </c>
      <c r="X1184" s="123" t="str">
        <f>IF('表格编辑 '!Z1184="","",'表格编辑 '!Z1184)</f>
        <v/>
      </c>
      <c r="Y1184" s="123" t="str">
        <f>IF('表格编辑 '!AA1184="","",'表格编辑 '!AA1184)</f>
        <v/>
      </c>
      <c r="Z1184" s="123" t="str">
        <f>IF('表格编辑 '!AB1184="","",'表格编辑 '!AB1184)</f>
        <v/>
      </c>
      <c r="AA1184" s="123" t="str">
        <f>IF('表格编辑 '!AC1184="","",'表格编辑 '!AC1184)</f>
        <v/>
      </c>
      <c r="AB1184" s="123" t="str">
        <f>IF('表格编辑 '!AD1184="","",'表格编辑 '!AD1184)</f>
        <v/>
      </c>
      <c r="AC1184" s="123" t="str">
        <f>IF('表格编辑 '!AE1184="","",'表格编辑 '!AE1184)</f>
        <v/>
      </c>
      <c r="AD1184" s="123">
        <f>IF('表格编辑 '!AF1184="","",'表格编辑 '!AF1184)</f>
        <v>140771</v>
      </c>
    </row>
    <row r="1185" spans="1:30">
      <c r="A1185" s="123">
        <f>IF('表格编辑 '!A1185="","",'表格编辑 '!A1185)</f>
        <v>40772</v>
      </c>
      <c r="B1185" s="123">
        <f>IF('表格编辑 '!B1185="","",'表格编辑 '!B1185)</f>
        <v>50052</v>
      </c>
      <c r="C1185" s="123">
        <f>IF('表格编辑 '!E1185="","",'表格编辑 '!E1185)</f>
        <v>54</v>
      </c>
      <c r="D1185" s="123" t="str">
        <f>IF('表格编辑 '!F1185="","",'表格编辑 '!F1185)</f>
        <v>AI_born_event(RECEIVER, ARG0, ARG1, ARG2, ARG3,ARG4)</v>
      </c>
      <c r="E1185" s="123" t="str">
        <f>IF('表格编辑 '!G1185="","",'表格编辑 '!G1185)</f>
        <v>AI_update_event(RECEIVER, ARG0, ARG1, ARG2, ARG3,ARG4)</v>
      </c>
      <c r="F1185" s="123" t="str">
        <f>IF('表格编辑 '!H1185="","",'表格编辑 '!H1185)</f>
        <v/>
      </c>
      <c r="G1185" s="123" t="str">
        <f>IF('表格编辑 '!I1185="","",'表格编辑 '!I1185)</f>
        <v/>
      </c>
      <c r="H1185" s="123" t="str">
        <f>IF('表格编辑 '!J1185="","",'表格编辑 '!J1185)</f>
        <v>test_deadth_event(RECEIVER, ARG0, ARG1, ARG2, ARG3,ARG4)</v>
      </c>
      <c r="I1185" s="123">
        <f>IF('表格编辑 '!K1185="","",'表格编辑 '!K1185)</f>
        <v>1</v>
      </c>
      <c r="J1185" s="123">
        <f>IF('表格编辑 '!L1185="","",'表格编辑 '!L1185)</f>
        <v>2686</v>
      </c>
      <c r="K1185" s="123">
        <f>IF('表格编辑 '!M1185="","",'表格编辑 '!M1185)</f>
        <v>1620</v>
      </c>
      <c r="L1185" s="123" t="str">
        <f>IF('表格编辑 '!N1185="","",'表格编辑 '!N1185)</f>
        <v/>
      </c>
      <c r="M1185" s="123" t="str">
        <f>IF('表格编辑 '!O1185="","",'表格编辑 '!O1185)</f>
        <v/>
      </c>
      <c r="N1185" s="123" t="str">
        <f>IF('表格编辑 '!P1185="","",'表格编辑 '!P1185)</f>
        <v/>
      </c>
      <c r="O1185" s="123" t="str">
        <f>IF('表格编辑 '!Q1185="","",'表格编辑 '!Q1185)</f>
        <v/>
      </c>
      <c r="P1185" s="123" t="str">
        <f>IF('表格编辑 '!R1185="","",'表格编辑 '!R1185)</f>
        <v/>
      </c>
      <c r="Q1185" s="123">
        <f>IF('表格编辑 '!S1185="","",'表格编辑 '!S1185)</f>
        <v>320</v>
      </c>
      <c r="R1185" s="123" t="str">
        <f>IF('表格编辑 '!T1185="","",'表格编辑 '!T1185)</f>
        <v/>
      </c>
      <c r="S1185" s="123" t="str">
        <f>IF('表格编辑 '!U1185="","",'表格编辑 '!U1185)</f>
        <v/>
      </c>
      <c r="T1185" s="123" t="str">
        <f>IF('表格编辑 '!V1185="","",'表格编辑 '!V1185)</f>
        <v/>
      </c>
      <c r="U1185" s="123" t="str">
        <f>IF('表格编辑 '!W1185="","",'表格编辑 '!W1185)</f>
        <v/>
      </c>
      <c r="V1185" s="123" t="str">
        <f>IF('表格编辑 '!X1185="","",'表格编辑 '!X1185)</f>
        <v/>
      </c>
      <c r="W1185" s="123" t="str">
        <f>IF('表格编辑 '!Y1185="","",'表格编辑 '!Y1185)</f>
        <v/>
      </c>
      <c r="X1185" s="123" t="str">
        <f>IF('表格编辑 '!Z1185="","",'表格编辑 '!Z1185)</f>
        <v/>
      </c>
      <c r="Y1185" s="123" t="str">
        <f>IF('表格编辑 '!AA1185="","",'表格编辑 '!AA1185)</f>
        <v/>
      </c>
      <c r="Z1185" s="123" t="str">
        <f>IF('表格编辑 '!AB1185="","",'表格编辑 '!AB1185)</f>
        <v/>
      </c>
      <c r="AA1185" s="123" t="str">
        <f>IF('表格编辑 '!AC1185="","",'表格编辑 '!AC1185)</f>
        <v/>
      </c>
      <c r="AB1185" s="123" t="str">
        <f>IF('表格编辑 '!AD1185="","",'表格编辑 '!AD1185)</f>
        <v/>
      </c>
      <c r="AC1185" s="123" t="str">
        <f>IF('表格编辑 '!AE1185="","",'表格编辑 '!AE1185)</f>
        <v/>
      </c>
      <c r="AD1185" s="123">
        <f>IF('表格编辑 '!AF1185="","",'表格编辑 '!AF1185)</f>
        <v>140772</v>
      </c>
    </row>
    <row r="1186" spans="1:30">
      <c r="A1186" s="123">
        <f>IF('表格编辑 '!A1186="","",'表格编辑 '!A1186)</f>
        <v>40773</v>
      </c>
      <c r="B1186" s="123">
        <f>IF('表格编辑 '!B1186="","",'表格编辑 '!B1186)</f>
        <v>50141</v>
      </c>
      <c r="C1186" s="123">
        <f>IF('表格编辑 '!E1186="","",'表格编辑 '!E1186)</f>
        <v>54</v>
      </c>
      <c r="D1186" s="123" t="str">
        <f>IF('表格编辑 '!F1186="","",'表格编辑 '!F1186)</f>
        <v>AI_born_event(RECEIVER, ARG0, ARG1, ARG2, ARG3,ARG4)</v>
      </c>
      <c r="E1186" s="123" t="str">
        <f>IF('表格编辑 '!G1186="","",'表格编辑 '!G1186)</f>
        <v>AI_update_event(RECEIVER, ARG0, ARG1, ARG2, ARG3,ARG4)</v>
      </c>
      <c r="F1186" s="123" t="str">
        <f>IF('表格编辑 '!H1186="","",'表格编辑 '!H1186)</f>
        <v/>
      </c>
      <c r="G1186" s="123" t="str">
        <f>IF('表格编辑 '!I1186="","",'表格编辑 '!I1186)</f>
        <v/>
      </c>
      <c r="H1186" s="123" t="str">
        <f>IF('表格编辑 '!J1186="","",'表格编辑 '!J1186)</f>
        <v>test_deadth_event(RECEIVER, ARG0, ARG1, ARG2, ARG3,ARG4)</v>
      </c>
      <c r="I1186" s="123">
        <f>IF('表格编辑 '!K1186="","",'表格编辑 '!K1186)</f>
        <v>1</v>
      </c>
      <c r="J1186" s="123">
        <f>IF('表格编辑 '!L1186="","",'表格编辑 '!L1186)</f>
        <v>832</v>
      </c>
      <c r="K1186" s="123">
        <f>IF('表格编辑 '!M1186="","",'表格编辑 '!M1186)</f>
        <v>1620</v>
      </c>
      <c r="L1186" s="123" t="str">
        <f>IF('表格编辑 '!N1186="","",'表格编辑 '!N1186)</f>
        <v/>
      </c>
      <c r="M1186" s="123" t="str">
        <f>IF('表格编辑 '!O1186="","",'表格编辑 '!O1186)</f>
        <v/>
      </c>
      <c r="N1186" s="123" t="str">
        <f>IF('表格编辑 '!P1186="","",'表格编辑 '!P1186)</f>
        <v/>
      </c>
      <c r="O1186" s="123" t="str">
        <f>IF('表格编辑 '!Q1186="","",'表格编辑 '!Q1186)</f>
        <v/>
      </c>
      <c r="P1186" s="123" t="str">
        <f>IF('表格编辑 '!R1186="","",'表格编辑 '!R1186)</f>
        <v/>
      </c>
      <c r="Q1186" s="123">
        <f>IF('表格编辑 '!S1186="","",'表格编辑 '!S1186)</f>
        <v>320</v>
      </c>
      <c r="R1186" s="123" t="str">
        <f>IF('表格编辑 '!T1186="","",'表格编辑 '!T1186)</f>
        <v/>
      </c>
      <c r="S1186" s="123" t="str">
        <f>IF('表格编辑 '!U1186="","",'表格编辑 '!U1186)</f>
        <v/>
      </c>
      <c r="T1186" s="123" t="str">
        <f>IF('表格编辑 '!V1186="","",'表格编辑 '!V1186)</f>
        <v/>
      </c>
      <c r="U1186" s="123" t="str">
        <f>IF('表格编辑 '!W1186="","",'表格编辑 '!W1186)</f>
        <v/>
      </c>
      <c r="V1186" s="123" t="str">
        <f>IF('表格编辑 '!X1186="","",'表格编辑 '!X1186)</f>
        <v/>
      </c>
      <c r="W1186" s="123" t="str">
        <f>IF('表格编辑 '!Y1186="","",'表格编辑 '!Y1186)</f>
        <v/>
      </c>
      <c r="X1186" s="123" t="str">
        <f>IF('表格编辑 '!Z1186="","",'表格编辑 '!Z1186)</f>
        <v/>
      </c>
      <c r="Y1186" s="123" t="str">
        <f>IF('表格编辑 '!AA1186="","",'表格编辑 '!AA1186)</f>
        <v/>
      </c>
      <c r="Z1186" s="123" t="str">
        <f>IF('表格编辑 '!AB1186="","",'表格编辑 '!AB1186)</f>
        <v/>
      </c>
      <c r="AA1186" s="123" t="str">
        <f>IF('表格编辑 '!AC1186="","",'表格编辑 '!AC1186)</f>
        <v/>
      </c>
      <c r="AB1186" s="123" t="str">
        <f>IF('表格编辑 '!AD1186="","",'表格编辑 '!AD1186)</f>
        <v/>
      </c>
      <c r="AC1186" s="123" t="str">
        <f>IF('表格编辑 '!AE1186="","",'表格编辑 '!AE1186)</f>
        <v/>
      </c>
      <c r="AD1186" s="123">
        <f>IF('表格编辑 '!AF1186="","",'表格编辑 '!AF1186)</f>
        <v>140773</v>
      </c>
    </row>
    <row r="1187" spans="1:30">
      <c r="A1187" s="123">
        <f>IF('表格编辑 '!A1187="","",'表格编辑 '!A1187)</f>
        <v>40774</v>
      </c>
      <c r="B1187" s="123">
        <f>IF('表格编辑 '!B1187="","",'表格编辑 '!B1187)</f>
        <v>50073</v>
      </c>
      <c r="C1187" s="123">
        <f>IF('表格编辑 '!E1187="","",'表格编辑 '!E1187)</f>
        <v>54</v>
      </c>
      <c r="D1187" s="123" t="str">
        <f>IF('表格编辑 '!F1187="","",'表格编辑 '!F1187)</f>
        <v>AI_born_event(RECEIVER, ARG0, ARG1, ARG2, ARG3,ARG4)</v>
      </c>
      <c r="E1187" s="123" t="str">
        <f>IF('表格编辑 '!G1187="","",'表格编辑 '!G1187)</f>
        <v>AI_update_event(RECEIVER, ARG0, ARG1, ARG2, ARG3,ARG4)</v>
      </c>
      <c r="F1187" s="123" t="str">
        <f>IF('表格编辑 '!H1187="","",'表格编辑 '!H1187)</f>
        <v/>
      </c>
      <c r="G1187" s="123" t="str">
        <f>IF('表格编辑 '!I1187="","",'表格编辑 '!I1187)</f>
        <v/>
      </c>
      <c r="H1187" s="123" t="str">
        <f>IF('表格编辑 '!J1187="","",'表格编辑 '!J1187)</f>
        <v>test_deadth_event(RECEIVER, ARG0, ARG1, ARG2, ARG3,ARG4)</v>
      </c>
      <c r="I1187" s="123">
        <f>IF('表格编辑 '!K1187="","",'表格编辑 '!K1187)</f>
        <v>1</v>
      </c>
      <c r="J1187" s="123">
        <f>IF('表格编辑 '!L1187="","",'表格编辑 '!L1187)</f>
        <v>2656</v>
      </c>
      <c r="K1187" s="123">
        <f>IF('表格编辑 '!M1187="","",'表格编辑 '!M1187)</f>
        <v>1620</v>
      </c>
      <c r="L1187" s="123" t="str">
        <f>IF('表格编辑 '!N1187="","",'表格编辑 '!N1187)</f>
        <v/>
      </c>
      <c r="M1187" s="123" t="str">
        <f>IF('表格编辑 '!O1187="","",'表格编辑 '!O1187)</f>
        <v/>
      </c>
      <c r="N1187" s="123" t="str">
        <f>IF('表格编辑 '!P1187="","",'表格编辑 '!P1187)</f>
        <v/>
      </c>
      <c r="O1187" s="123" t="str">
        <f>IF('表格编辑 '!Q1187="","",'表格编辑 '!Q1187)</f>
        <v/>
      </c>
      <c r="P1187" s="123" t="str">
        <f>IF('表格编辑 '!R1187="","",'表格编辑 '!R1187)</f>
        <v/>
      </c>
      <c r="Q1187" s="123">
        <f>IF('表格编辑 '!S1187="","",'表格编辑 '!S1187)</f>
        <v>320</v>
      </c>
      <c r="R1187" s="123" t="str">
        <f>IF('表格编辑 '!T1187="","",'表格编辑 '!T1187)</f>
        <v/>
      </c>
      <c r="S1187" s="123" t="str">
        <f>IF('表格编辑 '!U1187="","",'表格编辑 '!U1187)</f>
        <v/>
      </c>
      <c r="T1187" s="123" t="str">
        <f>IF('表格编辑 '!V1187="","",'表格编辑 '!V1187)</f>
        <v/>
      </c>
      <c r="U1187" s="123" t="str">
        <f>IF('表格编辑 '!W1187="","",'表格编辑 '!W1187)</f>
        <v/>
      </c>
      <c r="V1187" s="123" t="str">
        <f>IF('表格编辑 '!X1187="","",'表格编辑 '!X1187)</f>
        <v/>
      </c>
      <c r="W1187" s="123" t="str">
        <f>IF('表格编辑 '!Y1187="","",'表格编辑 '!Y1187)</f>
        <v/>
      </c>
      <c r="X1187" s="123" t="str">
        <f>IF('表格编辑 '!Z1187="","",'表格编辑 '!Z1187)</f>
        <v/>
      </c>
      <c r="Y1187" s="123" t="str">
        <f>IF('表格编辑 '!AA1187="","",'表格编辑 '!AA1187)</f>
        <v/>
      </c>
      <c r="Z1187" s="123" t="str">
        <f>IF('表格编辑 '!AB1187="","",'表格编辑 '!AB1187)</f>
        <v/>
      </c>
      <c r="AA1187" s="123" t="str">
        <f>IF('表格编辑 '!AC1187="","",'表格编辑 '!AC1187)</f>
        <v/>
      </c>
      <c r="AB1187" s="123" t="str">
        <f>IF('表格编辑 '!AD1187="","",'表格编辑 '!AD1187)</f>
        <v/>
      </c>
      <c r="AC1187" s="123" t="str">
        <f>IF('表格编辑 '!AE1187="","",'表格编辑 '!AE1187)</f>
        <v/>
      </c>
      <c r="AD1187" s="123">
        <f>IF('表格编辑 '!AF1187="","",'表格编辑 '!AF1187)</f>
        <v>140774</v>
      </c>
    </row>
    <row r="1188" spans="1:30">
      <c r="A1188" s="123">
        <f>IF('表格编辑 '!A1188="","",'表格编辑 '!A1188)</f>
        <v>40775</v>
      </c>
      <c r="B1188" s="123">
        <f>IF('表格编辑 '!B1188="","",'表格编辑 '!B1188)</f>
        <v>50085</v>
      </c>
      <c r="C1188" s="123">
        <f>IF('表格编辑 '!E1188="","",'表格编辑 '!E1188)</f>
        <v>54</v>
      </c>
      <c r="D1188" s="123" t="str">
        <f>IF('表格编辑 '!F1188="","",'表格编辑 '!F1188)</f>
        <v>AI_born_event(RECEIVER, ARG0, ARG1, ARG2, ARG3,ARG4)</v>
      </c>
      <c r="E1188" s="123" t="str">
        <f>IF('表格编辑 '!G1188="","",'表格编辑 '!G1188)</f>
        <v>AI_update_event(RECEIVER, ARG0, ARG1, ARG2, ARG3,ARG4)</v>
      </c>
      <c r="F1188" s="123" t="str">
        <f>IF('表格编辑 '!H1188="","",'表格编辑 '!H1188)</f>
        <v/>
      </c>
      <c r="G1188" s="123" t="str">
        <f>IF('表格编辑 '!I1188="","",'表格编辑 '!I1188)</f>
        <v/>
      </c>
      <c r="H1188" s="123" t="str">
        <f>IF('表格编辑 '!J1188="","",'表格编辑 '!J1188)</f>
        <v>test_deadth_event(RECEIVER, ARG0, ARG1, ARG2, ARG3,ARG4)</v>
      </c>
      <c r="I1188" s="123">
        <f>IF('表格编辑 '!K1188="","",'表格编辑 '!K1188)</f>
        <v>1</v>
      </c>
      <c r="J1188" s="123">
        <f>IF('表格编辑 '!L1188="","",'表格编辑 '!L1188)</f>
        <v>3456</v>
      </c>
      <c r="K1188" s="123">
        <f>IF('表格编辑 '!M1188="","",'表格编辑 '!M1188)</f>
        <v>1620</v>
      </c>
      <c r="L1188" s="123" t="str">
        <f>IF('表格编辑 '!N1188="","",'表格编辑 '!N1188)</f>
        <v/>
      </c>
      <c r="M1188" s="123" t="str">
        <f>IF('表格编辑 '!O1188="","",'表格编辑 '!O1188)</f>
        <v/>
      </c>
      <c r="N1188" s="123" t="str">
        <f>IF('表格编辑 '!P1188="","",'表格编辑 '!P1188)</f>
        <v/>
      </c>
      <c r="O1188" s="123" t="str">
        <f>IF('表格编辑 '!Q1188="","",'表格编辑 '!Q1188)</f>
        <v/>
      </c>
      <c r="P1188" s="123" t="str">
        <f>IF('表格编辑 '!R1188="","",'表格编辑 '!R1188)</f>
        <v/>
      </c>
      <c r="Q1188" s="123">
        <f>IF('表格编辑 '!S1188="","",'表格编辑 '!S1188)</f>
        <v>320</v>
      </c>
      <c r="R1188" s="123" t="str">
        <f>IF('表格编辑 '!T1188="","",'表格编辑 '!T1188)</f>
        <v/>
      </c>
      <c r="S1188" s="123" t="str">
        <f>IF('表格编辑 '!U1188="","",'表格编辑 '!U1188)</f>
        <v/>
      </c>
      <c r="T1188" s="123" t="str">
        <f>IF('表格编辑 '!V1188="","",'表格编辑 '!V1188)</f>
        <v/>
      </c>
      <c r="U1188" s="123" t="str">
        <f>IF('表格编辑 '!W1188="","",'表格编辑 '!W1188)</f>
        <v/>
      </c>
      <c r="V1188" s="123" t="str">
        <f>IF('表格编辑 '!X1188="","",'表格编辑 '!X1188)</f>
        <v/>
      </c>
      <c r="W1188" s="123" t="str">
        <f>IF('表格编辑 '!Y1188="","",'表格编辑 '!Y1188)</f>
        <v/>
      </c>
      <c r="X1188" s="123" t="str">
        <f>IF('表格编辑 '!Z1188="","",'表格编辑 '!Z1188)</f>
        <v/>
      </c>
      <c r="Y1188" s="123" t="str">
        <f>IF('表格编辑 '!AA1188="","",'表格编辑 '!AA1188)</f>
        <v/>
      </c>
      <c r="Z1188" s="123" t="str">
        <f>IF('表格编辑 '!AB1188="","",'表格编辑 '!AB1188)</f>
        <v/>
      </c>
      <c r="AA1188" s="123" t="str">
        <f>IF('表格编辑 '!AC1188="","",'表格编辑 '!AC1188)</f>
        <v/>
      </c>
      <c r="AB1188" s="123" t="str">
        <f>IF('表格编辑 '!AD1188="","",'表格编辑 '!AD1188)</f>
        <v/>
      </c>
      <c r="AC1188" s="123" t="str">
        <f>IF('表格编辑 '!AE1188="","",'表格编辑 '!AE1188)</f>
        <v/>
      </c>
      <c r="AD1188" s="123">
        <f>IF('表格编辑 '!AF1188="","",'表格编辑 '!AF1188)</f>
        <v>140775</v>
      </c>
    </row>
    <row r="1189" spans="1:30">
      <c r="A1189" s="123">
        <f>IF('表格编辑 '!A1189="","",'表格编辑 '!A1189)</f>
        <v>40776</v>
      </c>
      <c r="B1189" s="123">
        <f>IF('表格编辑 '!B1189="","",'表格编辑 '!B1189)</f>
        <v>50148</v>
      </c>
      <c r="C1189" s="123">
        <f>IF('表格编辑 '!E1189="","",'表格编辑 '!E1189)</f>
        <v>54</v>
      </c>
      <c r="D1189" s="123" t="str">
        <f>IF('表格编辑 '!F1189="","",'表格编辑 '!F1189)</f>
        <v>AI_born_event(RECEIVER, ARG0, ARG1, ARG2, ARG3,ARG4)</v>
      </c>
      <c r="E1189" s="123" t="str">
        <f>IF('表格编辑 '!G1189="","",'表格编辑 '!G1189)</f>
        <v>AI_update_event(RECEIVER, ARG0, ARG1, ARG2, ARG3,ARG4)</v>
      </c>
      <c r="F1189" s="123" t="str">
        <f>IF('表格编辑 '!H1189="","",'表格编辑 '!H1189)</f>
        <v/>
      </c>
      <c r="G1189" s="123" t="str">
        <f>IF('表格编辑 '!I1189="","",'表格编辑 '!I1189)</f>
        <v/>
      </c>
      <c r="H1189" s="123" t="str">
        <f>IF('表格编辑 '!J1189="","",'表格编辑 '!J1189)</f>
        <v>test_deadth_event(RECEIVER, ARG0, ARG1, ARG2, ARG3,ARG4)</v>
      </c>
      <c r="I1189" s="123">
        <f>IF('表格编辑 '!K1189="","",'表格编辑 '!K1189)</f>
        <v>1</v>
      </c>
      <c r="J1189" s="123">
        <f>IF('表格编辑 '!L1189="","",'表格编辑 '!L1189)</f>
        <v>1776</v>
      </c>
      <c r="K1189" s="123">
        <f>IF('表格编辑 '!M1189="","",'表格编辑 '!M1189)</f>
        <v>1620</v>
      </c>
      <c r="L1189" s="123" t="str">
        <f>IF('表格编辑 '!N1189="","",'表格编辑 '!N1189)</f>
        <v/>
      </c>
      <c r="M1189" s="123" t="str">
        <f>IF('表格编辑 '!O1189="","",'表格编辑 '!O1189)</f>
        <v/>
      </c>
      <c r="N1189" s="123" t="str">
        <f>IF('表格编辑 '!P1189="","",'表格编辑 '!P1189)</f>
        <v/>
      </c>
      <c r="O1189" s="123" t="str">
        <f>IF('表格编辑 '!Q1189="","",'表格编辑 '!Q1189)</f>
        <v/>
      </c>
      <c r="P1189" s="123" t="str">
        <f>IF('表格编辑 '!R1189="","",'表格编辑 '!R1189)</f>
        <v/>
      </c>
      <c r="Q1189" s="123">
        <f>IF('表格编辑 '!S1189="","",'表格编辑 '!S1189)</f>
        <v>320</v>
      </c>
      <c r="R1189" s="123" t="str">
        <f>IF('表格编辑 '!T1189="","",'表格编辑 '!T1189)</f>
        <v/>
      </c>
      <c r="S1189" s="123" t="str">
        <f>IF('表格编辑 '!U1189="","",'表格编辑 '!U1189)</f>
        <v/>
      </c>
      <c r="T1189" s="123" t="str">
        <f>IF('表格编辑 '!V1189="","",'表格编辑 '!V1189)</f>
        <v/>
      </c>
      <c r="U1189" s="123" t="str">
        <f>IF('表格编辑 '!W1189="","",'表格编辑 '!W1189)</f>
        <v/>
      </c>
      <c r="V1189" s="123" t="str">
        <f>IF('表格编辑 '!X1189="","",'表格编辑 '!X1189)</f>
        <v/>
      </c>
      <c r="W1189" s="123" t="str">
        <f>IF('表格编辑 '!Y1189="","",'表格编辑 '!Y1189)</f>
        <v/>
      </c>
      <c r="X1189" s="123" t="str">
        <f>IF('表格编辑 '!Z1189="","",'表格编辑 '!Z1189)</f>
        <v/>
      </c>
      <c r="Y1189" s="123" t="str">
        <f>IF('表格编辑 '!AA1189="","",'表格编辑 '!AA1189)</f>
        <v/>
      </c>
      <c r="Z1189" s="123" t="str">
        <f>IF('表格编辑 '!AB1189="","",'表格编辑 '!AB1189)</f>
        <v/>
      </c>
      <c r="AA1189" s="123" t="str">
        <f>IF('表格编辑 '!AC1189="","",'表格编辑 '!AC1189)</f>
        <v/>
      </c>
      <c r="AB1189" s="123" t="str">
        <f>IF('表格编辑 '!AD1189="","",'表格编辑 '!AD1189)</f>
        <v/>
      </c>
      <c r="AC1189" s="123" t="str">
        <f>IF('表格编辑 '!AE1189="","",'表格编辑 '!AE1189)</f>
        <v/>
      </c>
      <c r="AD1189" s="123">
        <f>IF('表格编辑 '!AF1189="","",'表格编辑 '!AF1189)</f>
        <v>140776</v>
      </c>
    </row>
    <row r="1190" spans="1:30">
      <c r="A1190" s="123">
        <f>IF('表格编辑 '!A1190="","",'表格编辑 '!A1190)</f>
        <v>40777</v>
      </c>
      <c r="B1190" s="123">
        <f>IF('表格编辑 '!B1190="","",'表格编辑 '!B1190)</f>
        <v>50064</v>
      </c>
      <c r="C1190" s="123">
        <f>IF('表格编辑 '!E1190="","",'表格编辑 '!E1190)</f>
        <v>54</v>
      </c>
      <c r="D1190" s="123" t="str">
        <f>IF('表格编辑 '!F1190="","",'表格编辑 '!F1190)</f>
        <v>AI_born_event(RECEIVER, ARG0, ARG1, ARG2, ARG3,ARG4)</v>
      </c>
      <c r="E1190" s="123" t="str">
        <f>IF('表格编辑 '!G1190="","",'表格编辑 '!G1190)</f>
        <v>AI_update_event(RECEIVER, ARG0, ARG1, ARG2, ARG3,ARG4)</v>
      </c>
      <c r="F1190" s="123" t="str">
        <f>IF('表格编辑 '!H1190="","",'表格编辑 '!H1190)</f>
        <v/>
      </c>
      <c r="G1190" s="123" t="str">
        <f>IF('表格编辑 '!I1190="","",'表格编辑 '!I1190)</f>
        <v/>
      </c>
      <c r="H1190" s="123" t="str">
        <f>IF('表格编辑 '!J1190="","",'表格编辑 '!J1190)</f>
        <v>test_deadth_event(RECEIVER, ARG0, ARG1, ARG2, ARG3,ARG4)</v>
      </c>
      <c r="I1190" s="123">
        <f>IF('表格编辑 '!K1190="","",'表格编辑 '!K1190)</f>
        <v>1</v>
      </c>
      <c r="J1190" s="123">
        <f>IF('表格编辑 '!L1190="","",'表格编辑 '!L1190)</f>
        <v>2478</v>
      </c>
      <c r="K1190" s="123">
        <f>IF('表格编辑 '!M1190="","",'表格编辑 '!M1190)</f>
        <v>1620</v>
      </c>
      <c r="L1190" s="123" t="str">
        <f>IF('表格编辑 '!N1190="","",'表格编辑 '!N1190)</f>
        <v/>
      </c>
      <c r="M1190" s="123" t="str">
        <f>IF('表格编辑 '!O1190="","",'表格编辑 '!O1190)</f>
        <v/>
      </c>
      <c r="N1190" s="123" t="str">
        <f>IF('表格编辑 '!P1190="","",'表格编辑 '!P1190)</f>
        <v/>
      </c>
      <c r="O1190" s="123" t="str">
        <f>IF('表格编辑 '!Q1190="","",'表格编辑 '!Q1190)</f>
        <v/>
      </c>
      <c r="P1190" s="123" t="str">
        <f>IF('表格编辑 '!R1190="","",'表格编辑 '!R1190)</f>
        <v/>
      </c>
      <c r="Q1190" s="123">
        <f>IF('表格编辑 '!S1190="","",'表格编辑 '!S1190)</f>
        <v>320</v>
      </c>
      <c r="R1190" s="123" t="str">
        <f>IF('表格编辑 '!T1190="","",'表格编辑 '!T1190)</f>
        <v/>
      </c>
      <c r="S1190" s="123" t="str">
        <f>IF('表格编辑 '!U1190="","",'表格编辑 '!U1190)</f>
        <v/>
      </c>
      <c r="T1190" s="123" t="str">
        <f>IF('表格编辑 '!V1190="","",'表格编辑 '!V1190)</f>
        <v/>
      </c>
      <c r="U1190" s="123" t="str">
        <f>IF('表格编辑 '!W1190="","",'表格编辑 '!W1190)</f>
        <v/>
      </c>
      <c r="V1190" s="123" t="str">
        <f>IF('表格编辑 '!X1190="","",'表格编辑 '!X1190)</f>
        <v/>
      </c>
      <c r="W1190" s="123" t="str">
        <f>IF('表格编辑 '!Y1190="","",'表格编辑 '!Y1190)</f>
        <v/>
      </c>
      <c r="X1190" s="123" t="str">
        <f>IF('表格编辑 '!Z1190="","",'表格编辑 '!Z1190)</f>
        <v/>
      </c>
      <c r="Y1190" s="123" t="str">
        <f>IF('表格编辑 '!AA1190="","",'表格编辑 '!AA1190)</f>
        <v/>
      </c>
      <c r="Z1190" s="123" t="str">
        <f>IF('表格编辑 '!AB1190="","",'表格编辑 '!AB1190)</f>
        <v/>
      </c>
      <c r="AA1190" s="123" t="str">
        <f>IF('表格编辑 '!AC1190="","",'表格编辑 '!AC1190)</f>
        <v/>
      </c>
      <c r="AB1190" s="123" t="str">
        <f>IF('表格编辑 '!AD1190="","",'表格编辑 '!AD1190)</f>
        <v/>
      </c>
      <c r="AC1190" s="123" t="str">
        <f>IF('表格编辑 '!AE1190="","",'表格编辑 '!AE1190)</f>
        <v/>
      </c>
      <c r="AD1190" s="123">
        <f>IF('表格编辑 '!AF1190="","",'表格编辑 '!AF1190)</f>
        <v>140777</v>
      </c>
    </row>
    <row r="1191" spans="1:30">
      <c r="A1191" s="123">
        <f>IF('表格编辑 '!A1191="","",'表格编辑 '!A1191)</f>
        <v>40778</v>
      </c>
      <c r="B1191" s="123">
        <f>IF('表格编辑 '!B1191="","",'表格编辑 '!B1191)</f>
        <v>50134</v>
      </c>
      <c r="C1191" s="123">
        <f>IF('表格编辑 '!E1191="","",'表格编辑 '!E1191)</f>
        <v>54</v>
      </c>
      <c r="D1191" s="123" t="str">
        <f>IF('表格编辑 '!F1191="","",'表格编辑 '!F1191)</f>
        <v>AI_born_event(RECEIVER, ARG0, ARG1, ARG2, ARG3,ARG4)</v>
      </c>
      <c r="E1191" s="123" t="str">
        <f>IF('表格编辑 '!G1191="","",'表格编辑 '!G1191)</f>
        <v>AI_update_event(RECEIVER, ARG0, ARG1, ARG2, ARG3,ARG4)</v>
      </c>
      <c r="F1191" s="123" t="str">
        <f>IF('表格编辑 '!H1191="","",'表格编辑 '!H1191)</f>
        <v/>
      </c>
      <c r="G1191" s="123" t="str">
        <f>IF('表格编辑 '!I1191="","",'表格编辑 '!I1191)</f>
        <v/>
      </c>
      <c r="H1191" s="123" t="str">
        <f>IF('表格编辑 '!J1191="","",'表格编辑 '!J1191)</f>
        <v>test_deadth_event(RECEIVER, ARG0, ARG1, ARG2, ARG3,ARG4)</v>
      </c>
      <c r="I1191" s="123">
        <f>IF('表格编辑 '!K1191="","",'表格编辑 '!K1191)</f>
        <v>1</v>
      </c>
      <c r="J1191" s="123">
        <f>IF('表格编辑 '!L1191="","",'表格编辑 '!L1191)</f>
        <v>2044</v>
      </c>
      <c r="K1191" s="123">
        <f>IF('表格编辑 '!M1191="","",'表格编辑 '!M1191)</f>
        <v>1620</v>
      </c>
      <c r="L1191" s="123" t="str">
        <f>IF('表格编辑 '!N1191="","",'表格编辑 '!N1191)</f>
        <v/>
      </c>
      <c r="M1191" s="123" t="str">
        <f>IF('表格编辑 '!O1191="","",'表格编辑 '!O1191)</f>
        <v/>
      </c>
      <c r="N1191" s="123" t="str">
        <f>IF('表格编辑 '!P1191="","",'表格编辑 '!P1191)</f>
        <v/>
      </c>
      <c r="O1191" s="123" t="str">
        <f>IF('表格编辑 '!Q1191="","",'表格编辑 '!Q1191)</f>
        <v/>
      </c>
      <c r="P1191" s="123" t="str">
        <f>IF('表格编辑 '!R1191="","",'表格编辑 '!R1191)</f>
        <v/>
      </c>
      <c r="Q1191" s="123">
        <f>IF('表格编辑 '!S1191="","",'表格编辑 '!S1191)</f>
        <v>320</v>
      </c>
      <c r="R1191" s="123" t="str">
        <f>IF('表格编辑 '!T1191="","",'表格编辑 '!T1191)</f>
        <v/>
      </c>
      <c r="S1191" s="123" t="str">
        <f>IF('表格编辑 '!U1191="","",'表格编辑 '!U1191)</f>
        <v/>
      </c>
      <c r="T1191" s="123" t="str">
        <f>IF('表格编辑 '!V1191="","",'表格编辑 '!V1191)</f>
        <v/>
      </c>
      <c r="U1191" s="123" t="str">
        <f>IF('表格编辑 '!W1191="","",'表格编辑 '!W1191)</f>
        <v/>
      </c>
      <c r="V1191" s="123" t="str">
        <f>IF('表格编辑 '!X1191="","",'表格编辑 '!X1191)</f>
        <v/>
      </c>
      <c r="W1191" s="123" t="str">
        <f>IF('表格编辑 '!Y1191="","",'表格编辑 '!Y1191)</f>
        <v/>
      </c>
      <c r="X1191" s="123" t="str">
        <f>IF('表格编辑 '!Z1191="","",'表格编辑 '!Z1191)</f>
        <v/>
      </c>
      <c r="Y1191" s="123" t="str">
        <f>IF('表格编辑 '!AA1191="","",'表格编辑 '!AA1191)</f>
        <v/>
      </c>
      <c r="Z1191" s="123" t="str">
        <f>IF('表格编辑 '!AB1191="","",'表格编辑 '!AB1191)</f>
        <v/>
      </c>
      <c r="AA1191" s="123" t="str">
        <f>IF('表格编辑 '!AC1191="","",'表格编辑 '!AC1191)</f>
        <v/>
      </c>
      <c r="AB1191" s="123" t="str">
        <f>IF('表格编辑 '!AD1191="","",'表格编辑 '!AD1191)</f>
        <v/>
      </c>
      <c r="AC1191" s="123" t="str">
        <f>IF('表格编辑 '!AE1191="","",'表格编辑 '!AE1191)</f>
        <v/>
      </c>
      <c r="AD1191" s="123">
        <f>IF('表格编辑 '!AF1191="","",'表格编辑 '!AF1191)</f>
        <v>140778</v>
      </c>
    </row>
    <row r="1192" spans="1:30">
      <c r="A1192" s="123">
        <f>IF('表格编辑 '!A1192="","",'表格编辑 '!A1192)</f>
        <v>40779</v>
      </c>
      <c r="B1192" s="123">
        <f>IF('表格编辑 '!B1192="","",'表格编辑 '!B1192)</f>
        <v>50020</v>
      </c>
      <c r="C1192" s="123">
        <f>IF('表格编辑 '!E1192="","",'表格编辑 '!E1192)</f>
        <v>54</v>
      </c>
      <c r="D1192" s="123" t="str">
        <f>IF('表格编辑 '!F1192="","",'表格编辑 '!F1192)</f>
        <v>AI_born_event(RECEIVER, ARG0, ARG1, ARG2, ARG3,ARG4)</v>
      </c>
      <c r="E1192" s="123" t="str">
        <f>IF('表格编辑 '!G1192="","",'表格编辑 '!G1192)</f>
        <v>AI_update_event(RECEIVER, ARG0, ARG1, ARG2, ARG3,ARG4)</v>
      </c>
      <c r="F1192" s="123" t="str">
        <f>IF('表格编辑 '!H1192="","",'表格编辑 '!H1192)</f>
        <v/>
      </c>
      <c r="G1192" s="123" t="str">
        <f>IF('表格编辑 '!I1192="","",'表格编辑 '!I1192)</f>
        <v/>
      </c>
      <c r="H1192" s="123" t="str">
        <f>IF('表格编辑 '!J1192="","",'表格编辑 '!J1192)</f>
        <v>test_deadth_event(RECEIVER, ARG0, ARG1, ARG2, ARG3,ARG4)</v>
      </c>
      <c r="I1192" s="123">
        <f>IF('表格编辑 '!K1192="","",'表格编辑 '!K1192)</f>
        <v>1</v>
      </c>
      <c r="J1192" s="123">
        <f>IF('表格编辑 '!L1192="","",'表格编辑 '!L1192)</f>
        <v>1386</v>
      </c>
      <c r="K1192" s="123">
        <f>IF('表格编辑 '!M1192="","",'表格编辑 '!M1192)</f>
        <v>1620</v>
      </c>
      <c r="L1192" s="123" t="str">
        <f>IF('表格编辑 '!N1192="","",'表格编辑 '!N1192)</f>
        <v/>
      </c>
      <c r="M1192" s="123" t="str">
        <f>IF('表格编辑 '!O1192="","",'表格编辑 '!O1192)</f>
        <v/>
      </c>
      <c r="N1192" s="123" t="str">
        <f>IF('表格编辑 '!P1192="","",'表格编辑 '!P1192)</f>
        <v/>
      </c>
      <c r="O1192" s="123" t="str">
        <f>IF('表格编辑 '!Q1192="","",'表格编辑 '!Q1192)</f>
        <v/>
      </c>
      <c r="P1192" s="123" t="str">
        <f>IF('表格编辑 '!R1192="","",'表格编辑 '!R1192)</f>
        <v/>
      </c>
      <c r="Q1192" s="123">
        <f>IF('表格编辑 '!S1192="","",'表格编辑 '!S1192)</f>
        <v>320</v>
      </c>
      <c r="R1192" s="123" t="str">
        <f>IF('表格编辑 '!T1192="","",'表格编辑 '!T1192)</f>
        <v/>
      </c>
      <c r="S1192" s="123" t="str">
        <f>IF('表格编辑 '!U1192="","",'表格编辑 '!U1192)</f>
        <v/>
      </c>
      <c r="T1192" s="123" t="str">
        <f>IF('表格编辑 '!V1192="","",'表格编辑 '!V1192)</f>
        <v/>
      </c>
      <c r="U1192" s="123" t="str">
        <f>IF('表格编辑 '!W1192="","",'表格编辑 '!W1192)</f>
        <v/>
      </c>
      <c r="V1192" s="123" t="str">
        <f>IF('表格编辑 '!X1192="","",'表格编辑 '!X1192)</f>
        <v/>
      </c>
      <c r="W1192" s="123" t="str">
        <f>IF('表格编辑 '!Y1192="","",'表格编辑 '!Y1192)</f>
        <v/>
      </c>
      <c r="X1192" s="123" t="str">
        <f>IF('表格编辑 '!Z1192="","",'表格编辑 '!Z1192)</f>
        <v/>
      </c>
      <c r="Y1192" s="123" t="str">
        <f>IF('表格编辑 '!AA1192="","",'表格编辑 '!AA1192)</f>
        <v/>
      </c>
      <c r="Z1192" s="123" t="str">
        <f>IF('表格编辑 '!AB1192="","",'表格编辑 '!AB1192)</f>
        <v/>
      </c>
      <c r="AA1192" s="123" t="str">
        <f>IF('表格编辑 '!AC1192="","",'表格编辑 '!AC1192)</f>
        <v/>
      </c>
      <c r="AB1192" s="123" t="str">
        <f>IF('表格编辑 '!AD1192="","",'表格编辑 '!AD1192)</f>
        <v/>
      </c>
      <c r="AC1192" s="123" t="str">
        <f>IF('表格编辑 '!AE1192="","",'表格编辑 '!AE1192)</f>
        <v/>
      </c>
      <c r="AD1192" s="123">
        <f>IF('表格编辑 '!AF1192="","",'表格编辑 '!AF1192)</f>
        <v>140779</v>
      </c>
    </row>
    <row r="1193" spans="1:30">
      <c r="A1193" s="123">
        <f>IF('表格编辑 '!A1193="","",'表格编辑 '!A1193)</f>
        <v>40780</v>
      </c>
      <c r="B1193" s="123">
        <f>IF('表格编辑 '!B1193="","",'表格编辑 '!B1193)</f>
        <v>50063</v>
      </c>
      <c r="C1193" s="123">
        <f>IF('表格编辑 '!E1193="","",'表格编辑 '!E1193)</f>
        <v>54</v>
      </c>
      <c r="D1193" s="123" t="str">
        <f>IF('表格编辑 '!F1193="","",'表格编辑 '!F1193)</f>
        <v>AI_born_event(RECEIVER, ARG0, ARG1, ARG2, ARG3,ARG4)</v>
      </c>
      <c r="E1193" s="123" t="str">
        <f>IF('表格编辑 '!G1193="","",'表格编辑 '!G1193)</f>
        <v>AI_update_event(RECEIVER, ARG0, ARG1, ARG2, ARG3,ARG4)</v>
      </c>
      <c r="F1193" s="123" t="str">
        <f>IF('表格编辑 '!H1193="","",'表格编辑 '!H1193)</f>
        <v/>
      </c>
      <c r="G1193" s="123" t="str">
        <f>IF('表格编辑 '!I1193="","",'表格编辑 '!I1193)</f>
        <v/>
      </c>
      <c r="H1193" s="123" t="str">
        <f>IF('表格编辑 '!J1193="","",'表格编辑 '!J1193)</f>
        <v>test_deadth_event(RECEIVER, ARG0, ARG1, ARG2, ARG3,ARG4)</v>
      </c>
      <c r="I1193" s="123">
        <f>IF('表格编辑 '!K1193="","",'表格编辑 '!K1193)</f>
        <v>1</v>
      </c>
      <c r="J1193" s="123">
        <f>IF('表格编辑 '!L1193="","",'表格编辑 '!L1193)</f>
        <v>3396</v>
      </c>
      <c r="K1193" s="123">
        <f>IF('表格编辑 '!M1193="","",'表格编辑 '!M1193)</f>
        <v>1620</v>
      </c>
      <c r="L1193" s="123" t="str">
        <f>IF('表格编辑 '!N1193="","",'表格编辑 '!N1193)</f>
        <v/>
      </c>
      <c r="M1193" s="123" t="str">
        <f>IF('表格编辑 '!O1193="","",'表格编辑 '!O1193)</f>
        <v/>
      </c>
      <c r="N1193" s="123" t="str">
        <f>IF('表格编辑 '!P1193="","",'表格编辑 '!P1193)</f>
        <v/>
      </c>
      <c r="O1193" s="123" t="str">
        <f>IF('表格编辑 '!Q1193="","",'表格编辑 '!Q1193)</f>
        <v/>
      </c>
      <c r="P1193" s="123" t="str">
        <f>IF('表格编辑 '!R1193="","",'表格编辑 '!R1193)</f>
        <v/>
      </c>
      <c r="Q1193" s="123">
        <f>IF('表格编辑 '!S1193="","",'表格编辑 '!S1193)</f>
        <v>320</v>
      </c>
      <c r="R1193" s="123" t="str">
        <f>IF('表格编辑 '!T1193="","",'表格编辑 '!T1193)</f>
        <v/>
      </c>
      <c r="S1193" s="123" t="str">
        <f>IF('表格编辑 '!U1193="","",'表格编辑 '!U1193)</f>
        <v/>
      </c>
      <c r="T1193" s="123" t="str">
        <f>IF('表格编辑 '!V1193="","",'表格编辑 '!V1193)</f>
        <v/>
      </c>
      <c r="U1193" s="123" t="str">
        <f>IF('表格编辑 '!W1193="","",'表格编辑 '!W1193)</f>
        <v/>
      </c>
      <c r="V1193" s="123" t="str">
        <f>IF('表格编辑 '!X1193="","",'表格编辑 '!X1193)</f>
        <v/>
      </c>
      <c r="W1193" s="123" t="str">
        <f>IF('表格编辑 '!Y1193="","",'表格编辑 '!Y1193)</f>
        <v/>
      </c>
      <c r="X1193" s="123" t="str">
        <f>IF('表格编辑 '!Z1193="","",'表格编辑 '!Z1193)</f>
        <v/>
      </c>
      <c r="Y1193" s="123" t="str">
        <f>IF('表格编辑 '!AA1193="","",'表格编辑 '!AA1193)</f>
        <v/>
      </c>
      <c r="Z1193" s="123" t="str">
        <f>IF('表格编辑 '!AB1193="","",'表格编辑 '!AB1193)</f>
        <v/>
      </c>
      <c r="AA1193" s="123" t="str">
        <f>IF('表格编辑 '!AC1193="","",'表格编辑 '!AC1193)</f>
        <v/>
      </c>
      <c r="AB1193" s="123" t="str">
        <f>IF('表格编辑 '!AD1193="","",'表格编辑 '!AD1193)</f>
        <v/>
      </c>
      <c r="AC1193" s="123" t="str">
        <f>IF('表格编辑 '!AE1193="","",'表格编辑 '!AE1193)</f>
        <v/>
      </c>
      <c r="AD1193" s="123">
        <f>IF('表格编辑 '!AF1193="","",'表格编辑 '!AF1193)</f>
        <v>140780</v>
      </c>
    </row>
    <row r="1194" spans="1:30">
      <c r="A1194" s="123">
        <f>IF('表格编辑 '!A1194="","",'表格编辑 '!A1194)</f>
        <v>40781</v>
      </c>
      <c r="B1194" s="123">
        <f>IF('表格编辑 '!B1194="","",'表格编辑 '!B1194)</f>
        <v>50102</v>
      </c>
      <c r="C1194" s="123">
        <f>IF('表格编辑 '!E1194="","",'表格编辑 '!E1194)</f>
        <v>59</v>
      </c>
      <c r="D1194" s="123" t="str">
        <f>IF('表格编辑 '!F1194="","",'表格编辑 '!F1194)</f>
        <v>AI_born_event(RECEIVER, ARG0, ARG1, ARG2, ARG3,ARG4)</v>
      </c>
      <c r="E1194" s="123" t="str">
        <f>IF('表格编辑 '!G1194="","",'表格编辑 '!G1194)</f>
        <v>AI_update_event(RECEIVER, ARG0, ARG1, ARG2, ARG3,ARG4)</v>
      </c>
      <c r="F1194" s="123" t="str">
        <f>IF('表格编辑 '!H1194="","",'表格编辑 '!H1194)</f>
        <v/>
      </c>
      <c r="G1194" s="123" t="str">
        <f>IF('表格编辑 '!I1194="","",'表格编辑 '!I1194)</f>
        <v/>
      </c>
      <c r="H1194" s="123" t="str">
        <f>IF('表格编辑 '!J1194="","",'表格编辑 '!J1194)</f>
        <v>test_deadth_event(RECEIVER, ARG0, ARG1, ARG2, ARG3,ARG4)</v>
      </c>
      <c r="I1194" s="123">
        <f>IF('表格编辑 '!K1194="","",'表格编辑 '!K1194)</f>
        <v>1</v>
      </c>
      <c r="J1194" s="123">
        <f>IF('表格编辑 '!L1194="","",'表格编辑 '!L1194)</f>
        <v>1348</v>
      </c>
      <c r="K1194" s="123">
        <f>IF('表格编辑 '!M1194="","",'表格编辑 '!M1194)</f>
        <v>1770</v>
      </c>
      <c r="L1194" s="123" t="str">
        <f>IF('表格编辑 '!N1194="","",'表格编辑 '!N1194)</f>
        <v/>
      </c>
      <c r="M1194" s="123" t="str">
        <f>IF('表格编辑 '!O1194="","",'表格编辑 '!O1194)</f>
        <v/>
      </c>
      <c r="N1194" s="123" t="str">
        <f>IF('表格编辑 '!P1194="","",'表格编辑 '!P1194)</f>
        <v/>
      </c>
      <c r="O1194" s="123" t="str">
        <f>IF('表格编辑 '!Q1194="","",'表格编辑 '!Q1194)</f>
        <v/>
      </c>
      <c r="P1194" s="123" t="str">
        <f>IF('表格编辑 '!R1194="","",'表格编辑 '!R1194)</f>
        <v/>
      </c>
      <c r="Q1194" s="123">
        <f>IF('表格编辑 '!S1194="","",'表格编辑 '!S1194)</f>
        <v>320</v>
      </c>
      <c r="R1194" s="123" t="str">
        <f>IF('表格编辑 '!T1194="","",'表格编辑 '!T1194)</f>
        <v/>
      </c>
      <c r="S1194" s="123" t="str">
        <f>IF('表格编辑 '!U1194="","",'表格编辑 '!U1194)</f>
        <v/>
      </c>
      <c r="T1194" s="123" t="str">
        <f>IF('表格编辑 '!V1194="","",'表格编辑 '!V1194)</f>
        <v/>
      </c>
      <c r="U1194" s="123" t="str">
        <f>IF('表格编辑 '!W1194="","",'表格编辑 '!W1194)</f>
        <v/>
      </c>
      <c r="V1194" s="123" t="str">
        <f>IF('表格编辑 '!X1194="","",'表格编辑 '!X1194)</f>
        <v/>
      </c>
      <c r="W1194" s="123" t="str">
        <f>IF('表格编辑 '!Y1194="","",'表格编辑 '!Y1194)</f>
        <v/>
      </c>
      <c r="X1194" s="123" t="str">
        <f>IF('表格编辑 '!Z1194="","",'表格编辑 '!Z1194)</f>
        <v/>
      </c>
      <c r="Y1194" s="123" t="str">
        <f>IF('表格编辑 '!AA1194="","",'表格编辑 '!AA1194)</f>
        <v/>
      </c>
      <c r="Z1194" s="123" t="str">
        <f>IF('表格编辑 '!AB1194="","",'表格编辑 '!AB1194)</f>
        <v/>
      </c>
      <c r="AA1194" s="123" t="str">
        <f>IF('表格编辑 '!AC1194="","",'表格编辑 '!AC1194)</f>
        <v/>
      </c>
      <c r="AB1194" s="123" t="str">
        <f>IF('表格编辑 '!AD1194="","",'表格编辑 '!AD1194)</f>
        <v/>
      </c>
      <c r="AC1194" s="123" t="str">
        <f>IF('表格编辑 '!AE1194="","",'表格编辑 '!AE1194)</f>
        <v/>
      </c>
      <c r="AD1194" s="123">
        <f>IF('表格编辑 '!AF1194="","",'表格编辑 '!AF1194)</f>
        <v>140781</v>
      </c>
    </row>
    <row r="1195" spans="1:30">
      <c r="A1195" s="123">
        <f>IF('表格编辑 '!A1195="","",'表格编辑 '!A1195)</f>
        <v>40782</v>
      </c>
      <c r="B1195" s="123">
        <f>IF('表格编辑 '!B1195="","",'表格编辑 '!B1195)</f>
        <v>50089</v>
      </c>
      <c r="C1195" s="123">
        <f>IF('表格编辑 '!E1195="","",'表格编辑 '!E1195)</f>
        <v>59</v>
      </c>
      <c r="D1195" s="123" t="str">
        <f>IF('表格编辑 '!F1195="","",'表格编辑 '!F1195)</f>
        <v>AI_born_event(RECEIVER, ARG0, ARG1, ARG2, ARG3,ARG4)</v>
      </c>
      <c r="E1195" s="123" t="str">
        <f>IF('表格编辑 '!G1195="","",'表格编辑 '!G1195)</f>
        <v>AI_update_event(RECEIVER, ARG0, ARG1, ARG2, ARG3,ARG4)</v>
      </c>
      <c r="F1195" s="123" t="str">
        <f>IF('表格编辑 '!H1195="","",'表格编辑 '!H1195)</f>
        <v/>
      </c>
      <c r="G1195" s="123" t="str">
        <f>IF('表格编辑 '!I1195="","",'表格编辑 '!I1195)</f>
        <v/>
      </c>
      <c r="H1195" s="123" t="str">
        <f>IF('表格编辑 '!J1195="","",'表格编辑 '!J1195)</f>
        <v>test_deadth_event(RECEIVER, ARG0, ARG1, ARG2, ARG3,ARG4)</v>
      </c>
      <c r="I1195" s="123">
        <f>IF('表格编辑 '!K1195="","",'表格编辑 '!K1195)</f>
        <v>1</v>
      </c>
      <c r="J1195" s="123">
        <f>IF('表格编辑 '!L1195="","",'表格编辑 '!L1195)</f>
        <v>2678</v>
      </c>
      <c r="K1195" s="123">
        <f>IF('表格编辑 '!M1195="","",'表格编辑 '!M1195)</f>
        <v>1770</v>
      </c>
      <c r="L1195" s="123" t="str">
        <f>IF('表格编辑 '!N1195="","",'表格编辑 '!N1195)</f>
        <v/>
      </c>
      <c r="M1195" s="123" t="str">
        <f>IF('表格编辑 '!O1195="","",'表格编辑 '!O1195)</f>
        <v/>
      </c>
      <c r="N1195" s="123" t="str">
        <f>IF('表格编辑 '!P1195="","",'表格编辑 '!P1195)</f>
        <v/>
      </c>
      <c r="O1195" s="123" t="str">
        <f>IF('表格编辑 '!Q1195="","",'表格编辑 '!Q1195)</f>
        <v/>
      </c>
      <c r="P1195" s="123" t="str">
        <f>IF('表格编辑 '!R1195="","",'表格编辑 '!R1195)</f>
        <v/>
      </c>
      <c r="Q1195" s="123">
        <f>IF('表格编辑 '!S1195="","",'表格编辑 '!S1195)</f>
        <v>320</v>
      </c>
      <c r="R1195" s="123" t="str">
        <f>IF('表格编辑 '!T1195="","",'表格编辑 '!T1195)</f>
        <v/>
      </c>
      <c r="S1195" s="123" t="str">
        <f>IF('表格编辑 '!U1195="","",'表格编辑 '!U1195)</f>
        <v/>
      </c>
      <c r="T1195" s="123" t="str">
        <f>IF('表格编辑 '!V1195="","",'表格编辑 '!V1195)</f>
        <v/>
      </c>
      <c r="U1195" s="123" t="str">
        <f>IF('表格编辑 '!W1195="","",'表格编辑 '!W1195)</f>
        <v/>
      </c>
      <c r="V1195" s="123" t="str">
        <f>IF('表格编辑 '!X1195="","",'表格编辑 '!X1195)</f>
        <v/>
      </c>
      <c r="W1195" s="123" t="str">
        <f>IF('表格编辑 '!Y1195="","",'表格编辑 '!Y1195)</f>
        <v/>
      </c>
      <c r="X1195" s="123" t="str">
        <f>IF('表格编辑 '!Z1195="","",'表格编辑 '!Z1195)</f>
        <v/>
      </c>
      <c r="Y1195" s="123" t="str">
        <f>IF('表格编辑 '!AA1195="","",'表格编辑 '!AA1195)</f>
        <v/>
      </c>
      <c r="Z1195" s="123" t="str">
        <f>IF('表格编辑 '!AB1195="","",'表格编辑 '!AB1195)</f>
        <v/>
      </c>
      <c r="AA1195" s="123" t="str">
        <f>IF('表格编辑 '!AC1195="","",'表格编辑 '!AC1195)</f>
        <v/>
      </c>
      <c r="AB1195" s="123" t="str">
        <f>IF('表格编辑 '!AD1195="","",'表格编辑 '!AD1195)</f>
        <v/>
      </c>
      <c r="AC1195" s="123" t="str">
        <f>IF('表格编辑 '!AE1195="","",'表格编辑 '!AE1195)</f>
        <v/>
      </c>
      <c r="AD1195" s="123">
        <f>IF('表格编辑 '!AF1195="","",'表格编辑 '!AF1195)</f>
        <v>140782</v>
      </c>
    </row>
    <row r="1196" spans="1:30">
      <c r="A1196" s="123">
        <f>IF('表格编辑 '!A1196="","",'表格编辑 '!A1196)</f>
        <v>40783</v>
      </c>
      <c r="B1196" s="123">
        <f>IF('表格编辑 '!B1196="","",'表格编辑 '!B1196)</f>
        <v>50060</v>
      </c>
      <c r="C1196" s="123">
        <f>IF('表格编辑 '!E1196="","",'表格编辑 '!E1196)</f>
        <v>59</v>
      </c>
      <c r="D1196" s="123" t="str">
        <f>IF('表格编辑 '!F1196="","",'表格编辑 '!F1196)</f>
        <v>AI_born_event(RECEIVER, ARG0, ARG1, ARG2, ARG3,ARG4)</v>
      </c>
      <c r="E1196" s="123" t="str">
        <f>IF('表格编辑 '!G1196="","",'表格编辑 '!G1196)</f>
        <v>AI_update_event(RECEIVER, ARG0, ARG1, ARG2, ARG3,ARG4)</v>
      </c>
      <c r="F1196" s="123" t="str">
        <f>IF('表格编辑 '!H1196="","",'表格编辑 '!H1196)</f>
        <v/>
      </c>
      <c r="G1196" s="123" t="str">
        <f>IF('表格编辑 '!I1196="","",'表格编辑 '!I1196)</f>
        <v/>
      </c>
      <c r="H1196" s="123" t="str">
        <f>IF('表格编辑 '!J1196="","",'表格编辑 '!J1196)</f>
        <v>test_deadth_event(RECEIVER, ARG0, ARG1, ARG2, ARG3,ARG4)</v>
      </c>
      <c r="I1196" s="123">
        <f>IF('表格编辑 '!K1196="","",'表格编辑 '!K1196)</f>
        <v>1</v>
      </c>
      <c r="J1196" s="123">
        <f>IF('表格编辑 '!L1196="","",'表格编辑 '!L1196)</f>
        <v>1288</v>
      </c>
      <c r="K1196" s="123">
        <f>IF('表格编辑 '!M1196="","",'表格编辑 '!M1196)</f>
        <v>1770</v>
      </c>
      <c r="L1196" s="123" t="str">
        <f>IF('表格编辑 '!N1196="","",'表格编辑 '!N1196)</f>
        <v/>
      </c>
      <c r="M1196" s="123" t="str">
        <f>IF('表格编辑 '!O1196="","",'表格编辑 '!O1196)</f>
        <v/>
      </c>
      <c r="N1196" s="123" t="str">
        <f>IF('表格编辑 '!P1196="","",'表格编辑 '!P1196)</f>
        <v/>
      </c>
      <c r="O1196" s="123" t="str">
        <f>IF('表格编辑 '!Q1196="","",'表格编辑 '!Q1196)</f>
        <v/>
      </c>
      <c r="P1196" s="123" t="str">
        <f>IF('表格编辑 '!R1196="","",'表格编辑 '!R1196)</f>
        <v/>
      </c>
      <c r="Q1196" s="123">
        <f>IF('表格编辑 '!S1196="","",'表格编辑 '!S1196)</f>
        <v>320</v>
      </c>
      <c r="R1196" s="123" t="str">
        <f>IF('表格编辑 '!T1196="","",'表格编辑 '!T1196)</f>
        <v/>
      </c>
      <c r="S1196" s="123" t="str">
        <f>IF('表格编辑 '!U1196="","",'表格编辑 '!U1196)</f>
        <v/>
      </c>
      <c r="T1196" s="123" t="str">
        <f>IF('表格编辑 '!V1196="","",'表格编辑 '!V1196)</f>
        <v/>
      </c>
      <c r="U1196" s="123" t="str">
        <f>IF('表格编辑 '!W1196="","",'表格编辑 '!W1196)</f>
        <v/>
      </c>
      <c r="V1196" s="123" t="str">
        <f>IF('表格编辑 '!X1196="","",'表格编辑 '!X1196)</f>
        <v/>
      </c>
      <c r="W1196" s="123" t="str">
        <f>IF('表格编辑 '!Y1196="","",'表格编辑 '!Y1196)</f>
        <v/>
      </c>
      <c r="X1196" s="123" t="str">
        <f>IF('表格编辑 '!Z1196="","",'表格编辑 '!Z1196)</f>
        <v/>
      </c>
      <c r="Y1196" s="123" t="str">
        <f>IF('表格编辑 '!AA1196="","",'表格编辑 '!AA1196)</f>
        <v/>
      </c>
      <c r="Z1196" s="123" t="str">
        <f>IF('表格编辑 '!AB1196="","",'表格编辑 '!AB1196)</f>
        <v/>
      </c>
      <c r="AA1196" s="123" t="str">
        <f>IF('表格编辑 '!AC1196="","",'表格编辑 '!AC1196)</f>
        <v/>
      </c>
      <c r="AB1196" s="123" t="str">
        <f>IF('表格编辑 '!AD1196="","",'表格编辑 '!AD1196)</f>
        <v/>
      </c>
      <c r="AC1196" s="123" t="str">
        <f>IF('表格编辑 '!AE1196="","",'表格编辑 '!AE1196)</f>
        <v/>
      </c>
      <c r="AD1196" s="123">
        <f>IF('表格编辑 '!AF1196="","",'表格编辑 '!AF1196)</f>
        <v>140783</v>
      </c>
    </row>
    <row r="1197" spans="1:30">
      <c r="A1197" s="123">
        <f>IF('表格编辑 '!A1197="","",'表格编辑 '!A1197)</f>
        <v>40784</v>
      </c>
      <c r="B1197" s="123">
        <f>IF('表格编辑 '!B1197="","",'表格编辑 '!B1197)</f>
        <v>50102</v>
      </c>
      <c r="C1197" s="123">
        <f>IF('表格编辑 '!E1197="","",'表格编辑 '!E1197)</f>
        <v>59</v>
      </c>
      <c r="D1197" s="123" t="str">
        <f>IF('表格编辑 '!F1197="","",'表格编辑 '!F1197)</f>
        <v>AI_born_event(RECEIVER, ARG0, ARG1, ARG2, ARG3,ARG4)</v>
      </c>
      <c r="E1197" s="123" t="str">
        <f>IF('表格编辑 '!G1197="","",'表格编辑 '!G1197)</f>
        <v>AI_update_event(RECEIVER, ARG0, ARG1, ARG2, ARG3,ARG4)</v>
      </c>
      <c r="F1197" s="123" t="str">
        <f>IF('表格编辑 '!H1197="","",'表格编辑 '!H1197)</f>
        <v/>
      </c>
      <c r="G1197" s="123" t="str">
        <f>IF('表格编辑 '!I1197="","",'表格编辑 '!I1197)</f>
        <v/>
      </c>
      <c r="H1197" s="123" t="str">
        <f>IF('表格编辑 '!J1197="","",'表格编辑 '!J1197)</f>
        <v>test_deadth_event(RECEIVER, ARG0, ARG1, ARG2, ARG3,ARG4)</v>
      </c>
      <c r="I1197" s="123">
        <f>IF('表格编辑 '!K1197="","",'表格编辑 '!K1197)</f>
        <v>1</v>
      </c>
      <c r="J1197" s="123">
        <f>IF('表格编辑 '!L1197="","",'表格编辑 '!L1197)</f>
        <v>1348</v>
      </c>
      <c r="K1197" s="123">
        <f>IF('表格编辑 '!M1197="","",'表格编辑 '!M1197)</f>
        <v>1770</v>
      </c>
      <c r="L1197" s="123" t="str">
        <f>IF('表格编辑 '!N1197="","",'表格编辑 '!N1197)</f>
        <v/>
      </c>
      <c r="M1197" s="123" t="str">
        <f>IF('表格编辑 '!O1197="","",'表格编辑 '!O1197)</f>
        <v/>
      </c>
      <c r="N1197" s="123" t="str">
        <f>IF('表格编辑 '!P1197="","",'表格编辑 '!P1197)</f>
        <v/>
      </c>
      <c r="O1197" s="123" t="str">
        <f>IF('表格编辑 '!Q1197="","",'表格编辑 '!Q1197)</f>
        <v/>
      </c>
      <c r="P1197" s="123" t="str">
        <f>IF('表格编辑 '!R1197="","",'表格编辑 '!R1197)</f>
        <v/>
      </c>
      <c r="Q1197" s="123">
        <f>IF('表格编辑 '!S1197="","",'表格编辑 '!S1197)</f>
        <v>320</v>
      </c>
      <c r="R1197" s="123" t="str">
        <f>IF('表格编辑 '!T1197="","",'表格编辑 '!T1197)</f>
        <v/>
      </c>
      <c r="S1197" s="123" t="str">
        <f>IF('表格编辑 '!U1197="","",'表格编辑 '!U1197)</f>
        <v/>
      </c>
      <c r="T1197" s="123" t="str">
        <f>IF('表格编辑 '!V1197="","",'表格编辑 '!V1197)</f>
        <v/>
      </c>
      <c r="U1197" s="123" t="str">
        <f>IF('表格编辑 '!W1197="","",'表格编辑 '!W1197)</f>
        <v/>
      </c>
      <c r="V1197" s="123" t="str">
        <f>IF('表格编辑 '!X1197="","",'表格编辑 '!X1197)</f>
        <v/>
      </c>
      <c r="W1197" s="123" t="str">
        <f>IF('表格编辑 '!Y1197="","",'表格编辑 '!Y1197)</f>
        <v/>
      </c>
      <c r="X1197" s="123" t="str">
        <f>IF('表格编辑 '!Z1197="","",'表格编辑 '!Z1197)</f>
        <v/>
      </c>
      <c r="Y1197" s="123" t="str">
        <f>IF('表格编辑 '!AA1197="","",'表格编辑 '!AA1197)</f>
        <v/>
      </c>
      <c r="Z1197" s="123" t="str">
        <f>IF('表格编辑 '!AB1197="","",'表格编辑 '!AB1197)</f>
        <v/>
      </c>
      <c r="AA1197" s="123" t="str">
        <f>IF('表格编辑 '!AC1197="","",'表格编辑 '!AC1197)</f>
        <v/>
      </c>
      <c r="AB1197" s="123" t="str">
        <f>IF('表格编辑 '!AD1197="","",'表格编辑 '!AD1197)</f>
        <v/>
      </c>
      <c r="AC1197" s="123" t="str">
        <f>IF('表格编辑 '!AE1197="","",'表格编辑 '!AE1197)</f>
        <v/>
      </c>
      <c r="AD1197" s="123">
        <f>IF('表格编辑 '!AF1197="","",'表格编辑 '!AF1197)</f>
        <v>140784</v>
      </c>
    </row>
    <row r="1198" spans="1:30">
      <c r="A1198" s="123">
        <f>IF('表格编辑 '!A1198="","",'表格编辑 '!A1198)</f>
        <v>40785</v>
      </c>
      <c r="B1198" s="123">
        <f>IF('表格编辑 '!B1198="","",'表格编辑 '!B1198)</f>
        <v>50043</v>
      </c>
      <c r="C1198" s="123">
        <f>IF('表格编辑 '!E1198="","",'表格编辑 '!E1198)</f>
        <v>59</v>
      </c>
      <c r="D1198" s="123" t="str">
        <f>IF('表格编辑 '!F1198="","",'表格编辑 '!F1198)</f>
        <v>AI_born_event(RECEIVER, ARG0, ARG1, ARG2, ARG3,ARG4)</v>
      </c>
      <c r="E1198" s="123" t="str">
        <f>IF('表格编辑 '!G1198="","",'表格编辑 '!G1198)</f>
        <v>AI_update_event(RECEIVER, ARG0, ARG1, ARG2, ARG3,ARG4)</v>
      </c>
      <c r="F1198" s="123" t="str">
        <f>IF('表格编辑 '!H1198="","",'表格编辑 '!H1198)</f>
        <v/>
      </c>
      <c r="G1198" s="123" t="str">
        <f>IF('表格编辑 '!I1198="","",'表格编辑 '!I1198)</f>
        <v/>
      </c>
      <c r="H1198" s="123" t="str">
        <f>IF('表格编辑 '!J1198="","",'表格编辑 '!J1198)</f>
        <v>test_deadth_event(RECEIVER, ARG0, ARG1, ARG2, ARG3,ARG4)</v>
      </c>
      <c r="I1198" s="123">
        <f>IF('表格编辑 '!K1198="","",'表格编辑 '!K1198)</f>
        <v>1</v>
      </c>
      <c r="J1198" s="123">
        <f>IF('表格编辑 '!L1198="","",'表格编辑 '!L1198)</f>
        <v>2910</v>
      </c>
      <c r="K1198" s="123">
        <f>IF('表格编辑 '!M1198="","",'表格编辑 '!M1198)</f>
        <v>1770</v>
      </c>
      <c r="L1198" s="123" t="str">
        <f>IF('表格编辑 '!N1198="","",'表格编辑 '!N1198)</f>
        <v/>
      </c>
      <c r="M1198" s="123" t="str">
        <f>IF('表格编辑 '!O1198="","",'表格编辑 '!O1198)</f>
        <v/>
      </c>
      <c r="N1198" s="123" t="str">
        <f>IF('表格编辑 '!P1198="","",'表格编辑 '!P1198)</f>
        <v/>
      </c>
      <c r="O1198" s="123" t="str">
        <f>IF('表格编辑 '!Q1198="","",'表格编辑 '!Q1198)</f>
        <v/>
      </c>
      <c r="P1198" s="123" t="str">
        <f>IF('表格编辑 '!R1198="","",'表格编辑 '!R1198)</f>
        <v/>
      </c>
      <c r="Q1198" s="123">
        <f>IF('表格编辑 '!S1198="","",'表格编辑 '!S1198)</f>
        <v>320</v>
      </c>
      <c r="R1198" s="123" t="str">
        <f>IF('表格编辑 '!T1198="","",'表格编辑 '!T1198)</f>
        <v/>
      </c>
      <c r="S1198" s="123" t="str">
        <f>IF('表格编辑 '!U1198="","",'表格编辑 '!U1198)</f>
        <v/>
      </c>
      <c r="T1198" s="123" t="str">
        <f>IF('表格编辑 '!V1198="","",'表格编辑 '!V1198)</f>
        <v/>
      </c>
      <c r="U1198" s="123" t="str">
        <f>IF('表格编辑 '!W1198="","",'表格编辑 '!W1198)</f>
        <v/>
      </c>
      <c r="V1198" s="123" t="str">
        <f>IF('表格编辑 '!X1198="","",'表格编辑 '!X1198)</f>
        <v/>
      </c>
      <c r="W1198" s="123" t="str">
        <f>IF('表格编辑 '!Y1198="","",'表格编辑 '!Y1198)</f>
        <v/>
      </c>
      <c r="X1198" s="123" t="str">
        <f>IF('表格编辑 '!Z1198="","",'表格编辑 '!Z1198)</f>
        <v/>
      </c>
      <c r="Y1198" s="123" t="str">
        <f>IF('表格编辑 '!AA1198="","",'表格编辑 '!AA1198)</f>
        <v/>
      </c>
      <c r="Z1198" s="123" t="str">
        <f>IF('表格编辑 '!AB1198="","",'表格编辑 '!AB1198)</f>
        <v/>
      </c>
      <c r="AA1198" s="123" t="str">
        <f>IF('表格编辑 '!AC1198="","",'表格编辑 '!AC1198)</f>
        <v/>
      </c>
      <c r="AB1198" s="123" t="str">
        <f>IF('表格编辑 '!AD1198="","",'表格编辑 '!AD1198)</f>
        <v/>
      </c>
      <c r="AC1198" s="123" t="str">
        <f>IF('表格编辑 '!AE1198="","",'表格编辑 '!AE1198)</f>
        <v/>
      </c>
      <c r="AD1198" s="123">
        <f>IF('表格编辑 '!AF1198="","",'表格编辑 '!AF1198)</f>
        <v>140785</v>
      </c>
    </row>
    <row r="1199" spans="1:30">
      <c r="A1199" s="123">
        <f>IF('表格编辑 '!A1199="","",'表格编辑 '!A1199)</f>
        <v>40786</v>
      </c>
      <c r="B1199" s="123">
        <f>IF('表格编辑 '!B1199="","",'表格编辑 '!B1199)</f>
        <v>50154</v>
      </c>
      <c r="C1199" s="123">
        <f>IF('表格编辑 '!E1199="","",'表格编辑 '!E1199)</f>
        <v>59</v>
      </c>
      <c r="D1199" s="123" t="str">
        <f>IF('表格编辑 '!F1199="","",'表格编辑 '!F1199)</f>
        <v>AI_born_event(RECEIVER, ARG0, ARG1, ARG2, ARG3,ARG4)</v>
      </c>
      <c r="E1199" s="123" t="str">
        <f>IF('表格编辑 '!G1199="","",'表格编辑 '!G1199)</f>
        <v>AI_update_event(RECEIVER, ARG0, ARG1, ARG2, ARG3,ARG4)</v>
      </c>
      <c r="F1199" s="123" t="str">
        <f>IF('表格编辑 '!H1199="","",'表格编辑 '!H1199)</f>
        <v/>
      </c>
      <c r="G1199" s="123" t="str">
        <f>IF('表格编辑 '!I1199="","",'表格编辑 '!I1199)</f>
        <v/>
      </c>
      <c r="H1199" s="123" t="str">
        <f>IF('表格编辑 '!J1199="","",'表格编辑 '!J1199)</f>
        <v>test_deadth_event(RECEIVER, ARG0, ARG1, ARG2, ARG3,ARG4)</v>
      </c>
      <c r="I1199" s="123">
        <f>IF('表格编辑 '!K1199="","",'表格编辑 '!K1199)</f>
        <v>1</v>
      </c>
      <c r="J1199" s="123">
        <f>IF('表格编辑 '!L1199="","",'表格编辑 '!L1199)</f>
        <v>2372</v>
      </c>
      <c r="K1199" s="123">
        <f>IF('表格编辑 '!M1199="","",'表格编辑 '!M1199)</f>
        <v>1770</v>
      </c>
      <c r="L1199" s="123" t="str">
        <f>IF('表格编辑 '!N1199="","",'表格编辑 '!N1199)</f>
        <v/>
      </c>
      <c r="M1199" s="123" t="str">
        <f>IF('表格编辑 '!O1199="","",'表格编辑 '!O1199)</f>
        <v/>
      </c>
      <c r="N1199" s="123" t="str">
        <f>IF('表格编辑 '!P1199="","",'表格编辑 '!P1199)</f>
        <v/>
      </c>
      <c r="O1199" s="123" t="str">
        <f>IF('表格编辑 '!Q1199="","",'表格编辑 '!Q1199)</f>
        <v/>
      </c>
      <c r="P1199" s="123" t="str">
        <f>IF('表格编辑 '!R1199="","",'表格编辑 '!R1199)</f>
        <v/>
      </c>
      <c r="Q1199" s="123">
        <f>IF('表格编辑 '!S1199="","",'表格编辑 '!S1199)</f>
        <v>320</v>
      </c>
      <c r="R1199" s="123" t="str">
        <f>IF('表格编辑 '!T1199="","",'表格编辑 '!T1199)</f>
        <v/>
      </c>
      <c r="S1199" s="123" t="str">
        <f>IF('表格编辑 '!U1199="","",'表格编辑 '!U1199)</f>
        <v/>
      </c>
      <c r="T1199" s="123" t="str">
        <f>IF('表格编辑 '!V1199="","",'表格编辑 '!V1199)</f>
        <v/>
      </c>
      <c r="U1199" s="123" t="str">
        <f>IF('表格编辑 '!W1199="","",'表格编辑 '!W1199)</f>
        <v/>
      </c>
      <c r="V1199" s="123" t="str">
        <f>IF('表格编辑 '!X1199="","",'表格编辑 '!X1199)</f>
        <v/>
      </c>
      <c r="W1199" s="123" t="str">
        <f>IF('表格编辑 '!Y1199="","",'表格编辑 '!Y1199)</f>
        <v/>
      </c>
      <c r="X1199" s="123" t="str">
        <f>IF('表格编辑 '!Z1199="","",'表格编辑 '!Z1199)</f>
        <v/>
      </c>
      <c r="Y1199" s="123" t="str">
        <f>IF('表格编辑 '!AA1199="","",'表格编辑 '!AA1199)</f>
        <v/>
      </c>
      <c r="Z1199" s="123" t="str">
        <f>IF('表格编辑 '!AB1199="","",'表格编辑 '!AB1199)</f>
        <v/>
      </c>
      <c r="AA1199" s="123" t="str">
        <f>IF('表格编辑 '!AC1199="","",'表格编辑 '!AC1199)</f>
        <v/>
      </c>
      <c r="AB1199" s="123" t="str">
        <f>IF('表格编辑 '!AD1199="","",'表格编辑 '!AD1199)</f>
        <v/>
      </c>
      <c r="AC1199" s="123" t="str">
        <f>IF('表格编辑 '!AE1199="","",'表格编辑 '!AE1199)</f>
        <v/>
      </c>
      <c r="AD1199" s="123">
        <f>IF('表格编辑 '!AF1199="","",'表格编辑 '!AF1199)</f>
        <v>140786</v>
      </c>
    </row>
    <row r="1200" spans="1:30">
      <c r="A1200" s="123">
        <f>IF('表格编辑 '!A1200="","",'表格编辑 '!A1200)</f>
        <v>40787</v>
      </c>
      <c r="B1200" s="123">
        <f>IF('表格编辑 '!B1200="","",'表格编辑 '!B1200)</f>
        <v>50052</v>
      </c>
      <c r="C1200" s="123">
        <f>IF('表格编辑 '!E1200="","",'表格编辑 '!E1200)</f>
        <v>59</v>
      </c>
      <c r="D1200" s="123" t="str">
        <f>IF('表格编辑 '!F1200="","",'表格编辑 '!F1200)</f>
        <v>AI_born_event(RECEIVER, ARG0, ARG1, ARG2, ARG3,ARG4)</v>
      </c>
      <c r="E1200" s="123" t="str">
        <f>IF('表格编辑 '!G1200="","",'表格编辑 '!G1200)</f>
        <v>AI_update_event(RECEIVER, ARG0, ARG1, ARG2, ARG3,ARG4)</v>
      </c>
      <c r="F1200" s="123" t="str">
        <f>IF('表格编辑 '!H1200="","",'表格编辑 '!H1200)</f>
        <v/>
      </c>
      <c r="G1200" s="123" t="str">
        <f>IF('表格编辑 '!I1200="","",'表格编辑 '!I1200)</f>
        <v/>
      </c>
      <c r="H1200" s="123" t="str">
        <f>IF('表格编辑 '!J1200="","",'表格编辑 '!J1200)</f>
        <v>test_deadth_event(RECEIVER, ARG0, ARG1, ARG2, ARG3,ARG4)</v>
      </c>
      <c r="I1200" s="123">
        <f>IF('表格编辑 '!K1200="","",'表格编辑 '!K1200)</f>
        <v>1</v>
      </c>
      <c r="J1200" s="123">
        <f>IF('表格编辑 '!L1200="","",'表格编辑 '!L1200)</f>
        <v>2776</v>
      </c>
      <c r="K1200" s="123">
        <f>IF('表格编辑 '!M1200="","",'表格编辑 '!M1200)</f>
        <v>1770</v>
      </c>
      <c r="L1200" s="123" t="str">
        <f>IF('表格编辑 '!N1200="","",'表格编辑 '!N1200)</f>
        <v/>
      </c>
      <c r="M1200" s="123" t="str">
        <f>IF('表格编辑 '!O1200="","",'表格编辑 '!O1200)</f>
        <v/>
      </c>
      <c r="N1200" s="123" t="str">
        <f>IF('表格编辑 '!P1200="","",'表格编辑 '!P1200)</f>
        <v/>
      </c>
      <c r="O1200" s="123" t="str">
        <f>IF('表格编辑 '!Q1200="","",'表格编辑 '!Q1200)</f>
        <v/>
      </c>
      <c r="P1200" s="123" t="str">
        <f>IF('表格编辑 '!R1200="","",'表格编辑 '!R1200)</f>
        <v/>
      </c>
      <c r="Q1200" s="123">
        <f>IF('表格编辑 '!S1200="","",'表格编辑 '!S1200)</f>
        <v>320</v>
      </c>
      <c r="R1200" s="123" t="str">
        <f>IF('表格编辑 '!T1200="","",'表格编辑 '!T1200)</f>
        <v/>
      </c>
      <c r="S1200" s="123" t="str">
        <f>IF('表格编辑 '!U1200="","",'表格编辑 '!U1200)</f>
        <v/>
      </c>
      <c r="T1200" s="123" t="str">
        <f>IF('表格编辑 '!V1200="","",'表格编辑 '!V1200)</f>
        <v/>
      </c>
      <c r="U1200" s="123" t="str">
        <f>IF('表格编辑 '!W1200="","",'表格编辑 '!W1200)</f>
        <v/>
      </c>
      <c r="V1200" s="123" t="str">
        <f>IF('表格编辑 '!X1200="","",'表格编辑 '!X1200)</f>
        <v/>
      </c>
      <c r="W1200" s="123" t="str">
        <f>IF('表格编辑 '!Y1200="","",'表格编辑 '!Y1200)</f>
        <v/>
      </c>
      <c r="X1200" s="123" t="str">
        <f>IF('表格编辑 '!Z1200="","",'表格编辑 '!Z1200)</f>
        <v/>
      </c>
      <c r="Y1200" s="123" t="str">
        <f>IF('表格编辑 '!AA1200="","",'表格编辑 '!AA1200)</f>
        <v/>
      </c>
      <c r="Z1200" s="123" t="str">
        <f>IF('表格编辑 '!AB1200="","",'表格编辑 '!AB1200)</f>
        <v/>
      </c>
      <c r="AA1200" s="123" t="str">
        <f>IF('表格编辑 '!AC1200="","",'表格编辑 '!AC1200)</f>
        <v/>
      </c>
      <c r="AB1200" s="123" t="str">
        <f>IF('表格编辑 '!AD1200="","",'表格编辑 '!AD1200)</f>
        <v/>
      </c>
      <c r="AC1200" s="123" t="str">
        <f>IF('表格编辑 '!AE1200="","",'表格编辑 '!AE1200)</f>
        <v/>
      </c>
      <c r="AD1200" s="123">
        <f>IF('表格编辑 '!AF1200="","",'表格编辑 '!AF1200)</f>
        <v>140787</v>
      </c>
    </row>
    <row r="1201" spans="1:30">
      <c r="A1201" s="123">
        <f>IF('表格编辑 '!A1201="","",'表格编辑 '!A1201)</f>
        <v>40788</v>
      </c>
      <c r="B1201" s="123">
        <f>IF('表格编辑 '!B1201="","",'表格编辑 '!B1201)</f>
        <v>50141</v>
      </c>
      <c r="C1201" s="123">
        <f>IF('表格编辑 '!E1201="","",'表格编辑 '!E1201)</f>
        <v>59</v>
      </c>
      <c r="D1201" s="123" t="str">
        <f>IF('表格编辑 '!F1201="","",'表格编辑 '!F1201)</f>
        <v>AI_born_event(RECEIVER, ARG0, ARG1, ARG2, ARG3,ARG4)</v>
      </c>
      <c r="E1201" s="123" t="str">
        <f>IF('表格编辑 '!G1201="","",'表格编辑 '!G1201)</f>
        <v>AI_update_event(RECEIVER, ARG0, ARG1, ARG2, ARG3,ARG4)</v>
      </c>
      <c r="F1201" s="123" t="str">
        <f>IF('表格编辑 '!H1201="","",'表格编辑 '!H1201)</f>
        <v/>
      </c>
      <c r="G1201" s="123" t="str">
        <f>IF('表格编辑 '!I1201="","",'表格编辑 '!I1201)</f>
        <v/>
      </c>
      <c r="H1201" s="123" t="str">
        <f>IF('表格编辑 '!J1201="","",'表格编辑 '!J1201)</f>
        <v>test_deadth_event(RECEIVER, ARG0, ARG1, ARG2, ARG3,ARG4)</v>
      </c>
      <c r="I1201" s="123">
        <f>IF('表格编辑 '!K1201="","",'表格编辑 '!K1201)</f>
        <v>1</v>
      </c>
      <c r="J1201" s="123">
        <f>IF('表格编辑 '!L1201="","",'表格编辑 '!L1201)</f>
        <v>790</v>
      </c>
      <c r="K1201" s="123">
        <f>IF('表格编辑 '!M1201="","",'表格编辑 '!M1201)</f>
        <v>1770</v>
      </c>
      <c r="L1201" s="123" t="str">
        <f>IF('表格编辑 '!N1201="","",'表格编辑 '!N1201)</f>
        <v/>
      </c>
      <c r="M1201" s="123" t="str">
        <f>IF('表格编辑 '!O1201="","",'表格编辑 '!O1201)</f>
        <v/>
      </c>
      <c r="N1201" s="123" t="str">
        <f>IF('表格编辑 '!P1201="","",'表格编辑 '!P1201)</f>
        <v/>
      </c>
      <c r="O1201" s="123" t="str">
        <f>IF('表格编辑 '!Q1201="","",'表格编辑 '!Q1201)</f>
        <v/>
      </c>
      <c r="P1201" s="123" t="str">
        <f>IF('表格编辑 '!R1201="","",'表格编辑 '!R1201)</f>
        <v/>
      </c>
      <c r="Q1201" s="123">
        <f>IF('表格编辑 '!S1201="","",'表格编辑 '!S1201)</f>
        <v>320</v>
      </c>
      <c r="R1201" s="123" t="str">
        <f>IF('表格编辑 '!T1201="","",'表格编辑 '!T1201)</f>
        <v/>
      </c>
      <c r="S1201" s="123" t="str">
        <f>IF('表格编辑 '!U1201="","",'表格编辑 '!U1201)</f>
        <v/>
      </c>
      <c r="T1201" s="123" t="str">
        <f>IF('表格编辑 '!V1201="","",'表格编辑 '!V1201)</f>
        <v/>
      </c>
      <c r="U1201" s="123" t="str">
        <f>IF('表格编辑 '!W1201="","",'表格编辑 '!W1201)</f>
        <v/>
      </c>
      <c r="V1201" s="123" t="str">
        <f>IF('表格编辑 '!X1201="","",'表格编辑 '!X1201)</f>
        <v/>
      </c>
      <c r="W1201" s="123" t="str">
        <f>IF('表格编辑 '!Y1201="","",'表格编辑 '!Y1201)</f>
        <v/>
      </c>
      <c r="X1201" s="123" t="str">
        <f>IF('表格编辑 '!Z1201="","",'表格编辑 '!Z1201)</f>
        <v/>
      </c>
      <c r="Y1201" s="123" t="str">
        <f>IF('表格编辑 '!AA1201="","",'表格编辑 '!AA1201)</f>
        <v/>
      </c>
      <c r="Z1201" s="123" t="str">
        <f>IF('表格编辑 '!AB1201="","",'表格编辑 '!AB1201)</f>
        <v/>
      </c>
      <c r="AA1201" s="123" t="str">
        <f>IF('表格编辑 '!AC1201="","",'表格编辑 '!AC1201)</f>
        <v/>
      </c>
      <c r="AB1201" s="123" t="str">
        <f>IF('表格编辑 '!AD1201="","",'表格编辑 '!AD1201)</f>
        <v/>
      </c>
      <c r="AC1201" s="123" t="str">
        <f>IF('表格编辑 '!AE1201="","",'表格编辑 '!AE1201)</f>
        <v/>
      </c>
      <c r="AD1201" s="123">
        <f>IF('表格编辑 '!AF1201="","",'表格编辑 '!AF1201)</f>
        <v>140788</v>
      </c>
    </row>
    <row r="1202" spans="1:30">
      <c r="A1202" s="123">
        <f>IF('表格编辑 '!A1202="","",'表格编辑 '!A1202)</f>
        <v>40789</v>
      </c>
      <c r="B1202" s="123">
        <f>IF('表格编辑 '!B1202="","",'表格编辑 '!B1202)</f>
        <v>50073</v>
      </c>
      <c r="C1202" s="123">
        <f>IF('表格编辑 '!E1202="","",'表格编辑 '!E1202)</f>
        <v>59</v>
      </c>
      <c r="D1202" s="123" t="str">
        <f>IF('表格编辑 '!F1202="","",'表格编辑 '!F1202)</f>
        <v>AI_born_event(RECEIVER, ARG0, ARG1, ARG2, ARG3,ARG4)</v>
      </c>
      <c r="E1202" s="123" t="str">
        <f>IF('表格编辑 '!G1202="","",'表格编辑 '!G1202)</f>
        <v>AI_update_event(RECEIVER, ARG0, ARG1, ARG2, ARG3,ARG4)</v>
      </c>
      <c r="F1202" s="123" t="str">
        <f>IF('表格编辑 '!H1202="","",'表格编辑 '!H1202)</f>
        <v/>
      </c>
      <c r="G1202" s="123" t="str">
        <f>IF('表格编辑 '!I1202="","",'表格编辑 '!I1202)</f>
        <v/>
      </c>
      <c r="H1202" s="123" t="str">
        <f>IF('表格编辑 '!J1202="","",'表格编辑 '!J1202)</f>
        <v>test_deadth_event(RECEIVER, ARG0, ARG1, ARG2, ARG3,ARG4)</v>
      </c>
      <c r="I1202" s="123">
        <f>IF('表格编辑 '!K1202="","",'表格编辑 '!K1202)</f>
        <v>1</v>
      </c>
      <c r="J1202" s="123">
        <f>IF('表格编辑 '!L1202="","",'表格编辑 '!L1202)</f>
        <v>2764</v>
      </c>
      <c r="K1202" s="123">
        <f>IF('表格编辑 '!M1202="","",'表格编辑 '!M1202)</f>
        <v>1770</v>
      </c>
      <c r="L1202" s="123" t="str">
        <f>IF('表格编辑 '!N1202="","",'表格编辑 '!N1202)</f>
        <v/>
      </c>
      <c r="M1202" s="123" t="str">
        <f>IF('表格编辑 '!O1202="","",'表格编辑 '!O1202)</f>
        <v/>
      </c>
      <c r="N1202" s="123" t="str">
        <f>IF('表格编辑 '!P1202="","",'表格编辑 '!P1202)</f>
        <v/>
      </c>
      <c r="O1202" s="123" t="str">
        <f>IF('表格编辑 '!Q1202="","",'表格编辑 '!Q1202)</f>
        <v/>
      </c>
      <c r="P1202" s="123" t="str">
        <f>IF('表格编辑 '!R1202="","",'表格编辑 '!R1202)</f>
        <v/>
      </c>
      <c r="Q1202" s="123">
        <f>IF('表格编辑 '!S1202="","",'表格编辑 '!S1202)</f>
        <v>320</v>
      </c>
      <c r="R1202" s="123" t="str">
        <f>IF('表格编辑 '!T1202="","",'表格编辑 '!T1202)</f>
        <v/>
      </c>
      <c r="S1202" s="123" t="str">
        <f>IF('表格编辑 '!U1202="","",'表格编辑 '!U1202)</f>
        <v/>
      </c>
      <c r="T1202" s="123" t="str">
        <f>IF('表格编辑 '!V1202="","",'表格编辑 '!V1202)</f>
        <v/>
      </c>
      <c r="U1202" s="123" t="str">
        <f>IF('表格编辑 '!W1202="","",'表格编辑 '!W1202)</f>
        <v/>
      </c>
      <c r="V1202" s="123" t="str">
        <f>IF('表格编辑 '!X1202="","",'表格编辑 '!X1202)</f>
        <v/>
      </c>
      <c r="W1202" s="123" t="str">
        <f>IF('表格编辑 '!Y1202="","",'表格编辑 '!Y1202)</f>
        <v/>
      </c>
      <c r="X1202" s="123" t="str">
        <f>IF('表格编辑 '!Z1202="","",'表格编辑 '!Z1202)</f>
        <v/>
      </c>
      <c r="Y1202" s="123" t="str">
        <f>IF('表格编辑 '!AA1202="","",'表格编辑 '!AA1202)</f>
        <v/>
      </c>
      <c r="Z1202" s="123" t="str">
        <f>IF('表格编辑 '!AB1202="","",'表格编辑 '!AB1202)</f>
        <v/>
      </c>
      <c r="AA1202" s="123" t="str">
        <f>IF('表格编辑 '!AC1202="","",'表格编辑 '!AC1202)</f>
        <v/>
      </c>
      <c r="AB1202" s="123" t="str">
        <f>IF('表格编辑 '!AD1202="","",'表格编辑 '!AD1202)</f>
        <v/>
      </c>
      <c r="AC1202" s="123" t="str">
        <f>IF('表格编辑 '!AE1202="","",'表格编辑 '!AE1202)</f>
        <v/>
      </c>
      <c r="AD1202" s="123">
        <f>IF('表格编辑 '!AF1202="","",'表格编辑 '!AF1202)</f>
        <v>140789</v>
      </c>
    </row>
    <row r="1203" spans="1:30">
      <c r="A1203" s="123">
        <f>IF('表格编辑 '!A1203="","",'表格编辑 '!A1203)</f>
        <v>40790</v>
      </c>
      <c r="B1203" s="123">
        <f>IF('表格编辑 '!B1203="","",'表格编辑 '!B1203)</f>
        <v>50085</v>
      </c>
      <c r="C1203" s="123">
        <f>IF('表格编辑 '!E1203="","",'表格编辑 '!E1203)</f>
        <v>59</v>
      </c>
      <c r="D1203" s="123" t="str">
        <f>IF('表格编辑 '!F1203="","",'表格编辑 '!F1203)</f>
        <v>AI_born_event(RECEIVER, ARG0, ARG1, ARG2, ARG3,ARG4)</v>
      </c>
      <c r="E1203" s="123" t="str">
        <f>IF('表格编辑 '!G1203="","",'表格编辑 '!G1203)</f>
        <v>AI_update_event(RECEIVER, ARG0, ARG1, ARG2, ARG3,ARG4)</v>
      </c>
      <c r="F1203" s="123" t="str">
        <f>IF('表格编辑 '!H1203="","",'表格编辑 '!H1203)</f>
        <v/>
      </c>
      <c r="G1203" s="123" t="str">
        <f>IF('表格编辑 '!I1203="","",'表格编辑 '!I1203)</f>
        <v/>
      </c>
      <c r="H1203" s="123" t="str">
        <f>IF('表格编辑 '!J1203="","",'表格编辑 '!J1203)</f>
        <v>test_deadth_event(RECEIVER, ARG0, ARG1, ARG2, ARG3,ARG4)</v>
      </c>
      <c r="I1203" s="123">
        <f>IF('表格编辑 '!K1203="","",'表格编辑 '!K1203)</f>
        <v>1</v>
      </c>
      <c r="J1203" s="123">
        <f>IF('表格编辑 '!L1203="","",'表格编辑 '!L1203)</f>
        <v>3606</v>
      </c>
      <c r="K1203" s="123">
        <f>IF('表格编辑 '!M1203="","",'表格编辑 '!M1203)</f>
        <v>1770</v>
      </c>
      <c r="L1203" s="123" t="str">
        <f>IF('表格编辑 '!N1203="","",'表格编辑 '!N1203)</f>
        <v/>
      </c>
      <c r="M1203" s="123" t="str">
        <f>IF('表格编辑 '!O1203="","",'表格编辑 '!O1203)</f>
        <v/>
      </c>
      <c r="N1203" s="123" t="str">
        <f>IF('表格编辑 '!P1203="","",'表格编辑 '!P1203)</f>
        <v/>
      </c>
      <c r="O1203" s="123" t="str">
        <f>IF('表格编辑 '!Q1203="","",'表格编辑 '!Q1203)</f>
        <v/>
      </c>
      <c r="P1203" s="123" t="str">
        <f>IF('表格编辑 '!R1203="","",'表格编辑 '!R1203)</f>
        <v/>
      </c>
      <c r="Q1203" s="123">
        <f>IF('表格编辑 '!S1203="","",'表格编辑 '!S1203)</f>
        <v>320</v>
      </c>
      <c r="R1203" s="123" t="str">
        <f>IF('表格编辑 '!T1203="","",'表格编辑 '!T1203)</f>
        <v/>
      </c>
      <c r="S1203" s="123" t="str">
        <f>IF('表格编辑 '!U1203="","",'表格编辑 '!U1203)</f>
        <v/>
      </c>
      <c r="T1203" s="123" t="str">
        <f>IF('表格编辑 '!V1203="","",'表格编辑 '!V1203)</f>
        <v/>
      </c>
      <c r="U1203" s="123" t="str">
        <f>IF('表格编辑 '!W1203="","",'表格编辑 '!W1203)</f>
        <v/>
      </c>
      <c r="V1203" s="123" t="str">
        <f>IF('表格编辑 '!X1203="","",'表格编辑 '!X1203)</f>
        <v/>
      </c>
      <c r="W1203" s="123" t="str">
        <f>IF('表格编辑 '!Y1203="","",'表格编辑 '!Y1203)</f>
        <v/>
      </c>
      <c r="X1203" s="123" t="str">
        <f>IF('表格编辑 '!Z1203="","",'表格编辑 '!Z1203)</f>
        <v/>
      </c>
      <c r="Y1203" s="123" t="str">
        <f>IF('表格编辑 '!AA1203="","",'表格编辑 '!AA1203)</f>
        <v/>
      </c>
      <c r="Z1203" s="123" t="str">
        <f>IF('表格编辑 '!AB1203="","",'表格编辑 '!AB1203)</f>
        <v/>
      </c>
      <c r="AA1203" s="123" t="str">
        <f>IF('表格编辑 '!AC1203="","",'表格编辑 '!AC1203)</f>
        <v/>
      </c>
      <c r="AB1203" s="123" t="str">
        <f>IF('表格编辑 '!AD1203="","",'表格编辑 '!AD1203)</f>
        <v/>
      </c>
      <c r="AC1203" s="123" t="str">
        <f>IF('表格编辑 '!AE1203="","",'表格编辑 '!AE1203)</f>
        <v/>
      </c>
      <c r="AD1203" s="123">
        <f>IF('表格编辑 '!AF1203="","",'表格编辑 '!AF1203)</f>
        <v>140790</v>
      </c>
    </row>
    <row r="1204" spans="1:30">
      <c r="A1204" s="123">
        <f>IF('表格编辑 '!A1204="","",'表格编辑 '!A1204)</f>
        <v>40791</v>
      </c>
      <c r="B1204" s="123">
        <f>IF('表格编辑 '!B1204="","",'表格编辑 '!B1204)</f>
        <v>50148</v>
      </c>
      <c r="C1204" s="123">
        <f>IF('表格编辑 '!E1204="","",'表格编辑 '!E1204)</f>
        <v>59</v>
      </c>
      <c r="D1204" s="123" t="str">
        <f>IF('表格编辑 '!F1204="","",'表格编辑 '!F1204)</f>
        <v>AI_born_event(RECEIVER, ARG0, ARG1, ARG2, ARG3,ARG4)</v>
      </c>
      <c r="E1204" s="123" t="str">
        <f>IF('表格编辑 '!G1204="","",'表格编辑 '!G1204)</f>
        <v>AI_update_event(RECEIVER, ARG0, ARG1, ARG2, ARG3,ARG4)</v>
      </c>
      <c r="F1204" s="123" t="str">
        <f>IF('表格编辑 '!H1204="","",'表格编辑 '!H1204)</f>
        <v/>
      </c>
      <c r="G1204" s="123" t="str">
        <f>IF('表格编辑 '!I1204="","",'表格编辑 '!I1204)</f>
        <v/>
      </c>
      <c r="H1204" s="123" t="str">
        <f>IF('表格编辑 '!J1204="","",'表格编辑 '!J1204)</f>
        <v>test_deadth_event(RECEIVER, ARG0, ARG1, ARG2, ARG3,ARG4)</v>
      </c>
      <c r="I1204" s="123">
        <f>IF('表格编辑 '!K1204="","",'表格编辑 '!K1204)</f>
        <v>1</v>
      </c>
      <c r="J1204" s="123">
        <f>IF('表格编辑 '!L1204="","",'表格编辑 '!L1204)</f>
        <v>1770</v>
      </c>
      <c r="K1204" s="123">
        <f>IF('表格编辑 '!M1204="","",'表格编辑 '!M1204)</f>
        <v>1770</v>
      </c>
      <c r="L1204" s="123" t="str">
        <f>IF('表格编辑 '!N1204="","",'表格编辑 '!N1204)</f>
        <v/>
      </c>
      <c r="M1204" s="123" t="str">
        <f>IF('表格编辑 '!O1204="","",'表格编辑 '!O1204)</f>
        <v/>
      </c>
      <c r="N1204" s="123" t="str">
        <f>IF('表格编辑 '!P1204="","",'表格编辑 '!P1204)</f>
        <v/>
      </c>
      <c r="O1204" s="123" t="str">
        <f>IF('表格编辑 '!Q1204="","",'表格编辑 '!Q1204)</f>
        <v/>
      </c>
      <c r="P1204" s="123" t="str">
        <f>IF('表格编辑 '!R1204="","",'表格编辑 '!R1204)</f>
        <v/>
      </c>
      <c r="Q1204" s="123">
        <f>IF('表格编辑 '!S1204="","",'表格编辑 '!S1204)</f>
        <v>320</v>
      </c>
      <c r="R1204" s="123" t="str">
        <f>IF('表格编辑 '!T1204="","",'表格编辑 '!T1204)</f>
        <v/>
      </c>
      <c r="S1204" s="123" t="str">
        <f>IF('表格编辑 '!U1204="","",'表格编辑 '!U1204)</f>
        <v/>
      </c>
      <c r="T1204" s="123" t="str">
        <f>IF('表格编辑 '!V1204="","",'表格编辑 '!V1204)</f>
        <v/>
      </c>
      <c r="U1204" s="123" t="str">
        <f>IF('表格编辑 '!W1204="","",'表格编辑 '!W1204)</f>
        <v/>
      </c>
      <c r="V1204" s="123" t="str">
        <f>IF('表格编辑 '!X1204="","",'表格编辑 '!X1204)</f>
        <v/>
      </c>
      <c r="W1204" s="123" t="str">
        <f>IF('表格编辑 '!Y1204="","",'表格编辑 '!Y1204)</f>
        <v/>
      </c>
      <c r="X1204" s="123" t="str">
        <f>IF('表格编辑 '!Z1204="","",'表格编辑 '!Z1204)</f>
        <v/>
      </c>
      <c r="Y1204" s="123" t="str">
        <f>IF('表格编辑 '!AA1204="","",'表格编辑 '!AA1204)</f>
        <v/>
      </c>
      <c r="Z1204" s="123" t="str">
        <f>IF('表格编辑 '!AB1204="","",'表格编辑 '!AB1204)</f>
        <v/>
      </c>
      <c r="AA1204" s="123" t="str">
        <f>IF('表格编辑 '!AC1204="","",'表格编辑 '!AC1204)</f>
        <v/>
      </c>
      <c r="AB1204" s="123" t="str">
        <f>IF('表格编辑 '!AD1204="","",'表格编辑 '!AD1204)</f>
        <v/>
      </c>
      <c r="AC1204" s="123" t="str">
        <f>IF('表格编辑 '!AE1204="","",'表格编辑 '!AE1204)</f>
        <v/>
      </c>
      <c r="AD1204" s="123">
        <f>IF('表格编辑 '!AF1204="","",'表格编辑 '!AF1204)</f>
        <v>140791</v>
      </c>
    </row>
    <row r="1205" spans="1:30">
      <c r="A1205" s="123">
        <f>IF('表格编辑 '!A1205="","",'表格编辑 '!A1205)</f>
        <v>40792</v>
      </c>
      <c r="B1205" s="123">
        <f>IF('表格编辑 '!B1205="","",'表格编辑 '!B1205)</f>
        <v>50064</v>
      </c>
      <c r="C1205" s="123">
        <f>IF('表格编辑 '!E1205="","",'表格编辑 '!E1205)</f>
        <v>59</v>
      </c>
      <c r="D1205" s="123" t="str">
        <f>IF('表格编辑 '!F1205="","",'表格编辑 '!F1205)</f>
        <v>AI_born_event(RECEIVER, ARG0, ARG1, ARG2, ARG3,ARG4)</v>
      </c>
      <c r="E1205" s="123" t="str">
        <f>IF('表格编辑 '!G1205="","",'表格编辑 '!G1205)</f>
        <v>AI_update_event(RECEIVER, ARG0, ARG1, ARG2, ARG3,ARG4)</v>
      </c>
      <c r="F1205" s="123" t="str">
        <f>IF('表格编辑 '!H1205="","",'表格编辑 '!H1205)</f>
        <v/>
      </c>
      <c r="G1205" s="123" t="str">
        <f>IF('表格编辑 '!I1205="","",'表格编辑 '!I1205)</f>
        <v/>
      </c>
      <c r="H1205" s="123" t="str">
        <f>IF('表格编辑 '!J1205="","",'表格编辑 '!J1205)</f>
        <v>test_deadth_event(RECEIVER, ARG0, ARG1, ARG2, ARG3,ARG4)</v>
      </c>
      <c r="I1205" s="123">
        <f>IF('表格编辑 '!K1205="","",'表格编辑 '!K1205)</f>
        <v>1</v>
      </c>
      <c r="J1205" s="123">
        <f>IF('表格编辑 '!L1205="","",'表格编辑 '!L1205)</f>
        <v>2538</v>
      </c>
      <c r="K1205" s="123">
        <f>IF('表格编辑 '!M1205="","",'表格编辑 '!M1205)</f>
        <v>1770</v>
      </c>
      <c r="L1205" s="123" t="str">
        <f>IF('表格编辑 '!N1205="","",'表格编辑 '!N1205)</f>
        <v/>
      </c>
      <c r="M1205" s="123" t="str">
        <f>IF('表格编辑 '!O1205="","",'表格编辑 '!O1205)</f>
        <v/>
      </c>
      <c r="N1205" s="123" t="str">
        <f>IF('表格编辑 '!P1205="","",'表格编辑 '!P1205)</f>
        <v/>
      </c>
      <c r="O1205" s="123" t="str">
        <f>IF('表格编辑 '!Q1205="","",'表格编辑 '!Q1205)</f>
        <v/>
      </c>
      <c r="P1205" s="123" t="str">
        <f>IF('表格编辑 '!R1205="","",'表格编辑 '!R1205)</f>
        <v/>
      </c>
      <c r="Q1205" s="123">
        <f>IF('表格编辑 '!S1205="","",'表格编辑 '!S1205)</f>
        <v>320</v>
      </c>
      <c r="R1205" s="123" t="str">
        <f>IF('表格编辑 '!T1205="","",'表格编辑 '!T1205)</f>
        <v/>
      </c>
      <c r="S1205" s="123" t="str">
        <f>IF('表格编辑 '!U1205="","",'表格编辑 '!U1205)</f>
        <v/>
      </c>
      <c r="T1205" s="123" t="str">
        <f>IF('表格编辑 '!V1205="","",'表格编辑 '!V1205)</f>
        <v/>
      </c>
      <c r="U1205" s="123" t="str">
        <f>IF('表格编辑 '!W1205="","",'表格编辑 '!W1205)</f>
        <v/>
      </c>
      <c r="V1205" s="123" t="str">
        <f>IF('表格编辑 '!X1205="","",'表格编辑 '!X1205)</f>
        <v/>
      </c>
      <c r="W1205" s="123" t="str">
        <f>IF('表格编辑 '!Y1205="","",'表格编辑 '!Y1205)</f>
        <v/>
      </c>
      <c r="X1205" s="123" t="str">
        <f>IF('表格编辑 '!Z1205="","",'表格编辑 '!Z1205)</f>
        <v/>
      </c>
      <c r="Y1205" s="123" t="str">
        <f>IF('表格编辑 '!AA1205="","",'表格编辑 '!AA1205)</f>
        <v/>
      </c>
      <c r="Z1205" s="123" t="str">
        <f>IF('表格编辑 '!AB1205="","",'表格编辑 '!AB1205)</f>
        <v/>
      </c>
      <c r="AA1205" s="123" t="str">
        <f>IF('表格编辑 '!AC1205="","",'表格编辑 '!AC1205)</f>
        <v/>
      </c>
      <c r="AB1205" s="123" t="str">
        <f>IF('表格编辑 '!AD1205="","",'表格编辑 '!AD1205)</f>
        <v/>
      </c>
      <c r="AC1205" s="123" t="str">
        <f>IF('表格编辑 '!AE1205="","",'表格编辑 '!AE1205)</f>
        <v/>
      </c>
      <c r="AD1205" s="123">
        <f>IF('表格编辑 '!AF1205="","",'表格编辑 '!AF1205)</f>
        <v>140792</v>
      </c>
    </row>
    <row r="1206" spans="1:30">
      <c r="A1206" s="123">
        <f>IF('表格编辑 '!A1206="","",'表格编辑 '!A1206)</f>
        <v>40793</v>
      </c>
      <c r="B1206" s="123">
        <f>IF('表格编辑 '!B1206="","",'表格编辑 '!B1206)</f>
        <v>50134</v>
      </c>
      <c r="C1206" s="123">
        <f>IF('表格编辑 '!E1206="","",'表格编辑 '!E1206)</f>
        <v>59</v>
      </c>
      <c r="D1206" s="123" t="str">
        <f>IF('表格编辑 '!F1206="","",'表格编辑 '!F1206)</f>
        <v>AI_born_event(RECEIVER, ARG0, ARG1, ARG2, ARG3,ARG4)</v>
      </c>
      <c r="E1206" s="123" t="str">
        <f>IF('表格编辑 '!G1206="","",'表格编辑 '!G1206)</f>
        <v>AI_update_event(RECEIVER, ARG0, ARG1, ARG2, ARG3,ARG4)</v>
      </c>
      <c r="F1206" s="123" t="str">
        <f>IF('表格编辑 '!H1206="","",'表格编辑 '!H1206)</f>
        <v/>
      </c>
      <c r="G1206" s="123" t="str">
        <f>IF('表格编辑 '!I1206="","",'表格编辑 '!I1206)</f>
        <v/>
      </c>
      <c r="H1206" s="123" t="str">
        <f>IF('表格编辑 '!J1206="","",'表格编辑 '!J1206)</f>
        <v>test_deadth_event(RECEIVER, ARG0, ARG1, ARG2, ARG3,ARG4)</v>
      </c>
      <c r="I1206" s="123">
        <f>IF('表格编辑 '!K1206="","",'表格编辑 '!K1206)</f>
        <v>1</v>
      </c>
      <c r="J1206" s="123">
        <f>IF('表格编辑 '!L1206="","",'表格编辑 '!L1206)</f>
        <v>2102</v>
      </c>
      <c r="K1206" s="123">
        <f>IF('表格编辑 '!M1206="","",'表格编辑 '!M1206)</f>
        <v>1770</v>
      </c>
      <c r="L1206" s="123" t="str">
        <f>IF('表格编辑 '!N1206="","",'表格编辑 '!N1206)</f>
        <v/>
      </c>
      <c r="M1206" s="123" t="str">
        <f>IF('表格编辑 '!O1206="","",'表格编辑 '!O1206)</f>
        <v/>
      </c>
      <c r="N1206" s="123" t="str">
        <f>IF('表格编辑 '!P1206="","",'表格编辑 '!P1206)</f>
        <v/>
      </c>
      <c r="O1206" s="123" t="str">
        <f>IF('表格编辑 '!Q1206="","",'表格编辑 '!Q1206)</f>
        <v/>
      </c>
      <c r="P1206" s="123" t="str">
        <f>IF('表格编辑 '!R1206="","",'表格编辑 '!R1206)</f>
        <v/>
      </c>
      <c r="Q1206" s="123">
        <f>IF('表格编辑 '!S1206="","",'表格编辑 '!S1206)</f>
        <v>320</v>
      </c>
      <c r="R1206" s="123" t="str">
        <f>IF('表格编辑 '!T1206="","",'表格编辑 '!T1206)</f>
        <v/>
      </c>
      <c r="S1206" s="123" t="str">
        <f>IF('表格编辑 '!U1206="","",'表格编辑 '!U1206)</f>
        <v/>
      </c>
      <c r="T1206" s="123" t="str">
        <f>IF('表格编辑 '!V1206="","",'表格编辑 '!V1206)</f>
        <v/>
      </c>
      <c r="U1206" s="123" t="str">
        <f>IF('表格编辑 '!W1206="","",'表格编辑 '!W1206)</f>
        <v/>
      </c>
      <c r="V1206" s="123" t="str">
        <f>IF('表格编辑 '!X1206="","",'表格编辑 '!X1206)</f>
        <v/>
      </c>
      <c r="W1206" s="123" t="str">
        <f>IF('表格编辑 '!Y1206="","",'表格编辑 '!Y1206)</f>
        <v/>
      </c>
      <c r="X1206" s="123" t="str">
        <f>IF('表格编辑 '!Z1206="","",'表格编辑 '!Z1206)</f>
        <v/>
      </c>
      <c r="Y1206" s="123" t="str">
        <f>IF('表格编辑 '!AA1206="","",'表格编辑 '!AA1206)</f>
        <v/>
      </c>
      <c r="Z1206" s="123" t="str">
        <f>IF('表格编辑 '!AB1206="","",'表格编辑 '!AB1206)</f>
        <v/>
      </c>
      <c r="AA1206" s="123" t="str">
        <f>IF('表格编辑 '!AC1206="","",'表格编辑 '!AC1206)</f>
        <v/>
      </c>
      <c r="AB1206" s="123" t="str">
        <f>IF('表格编辑 '!AD1206="","",'表格编辑 '!AD1206)</f>
        <v/>
      </c>
      <c r="AC1206" s="123" t="str">
        <f>IF('表格编辑 '!AE1206="","",'表格编辑 '!AE1206)</f>
        <v/>
      </c>
      <c r="AD1206" s="123">
        <f>IF('表格编辑 '!AF1206="","",'表格编辑 '!AF1206)</f>
        <v>140793</v>
      </c>
    </row>
    <row r="1207" spans="1:30">
      <c r="A1207" s="123">
        <f>IF('表格编辑 '!A1207="","",'表格编辑 '!A1207)</f>
        <v>40794</v>
      </c>
      <c r="B1207" s="123">
        <f>IF('表格编辑 '!B1207="","",'表格编辑 '!B1207)</f>
        <v>50020</v>
      </c>
      <c r="C1207" s="123">
        <f>IF('表格编辑 '!E1207="","",'表格编辑 '!E1207)</f>
        <v>59</v>
      </c>
      <c r="D1207" s="123" t="str">
        <f>IF('表格编辑 '!F1207="","",'表格编辑 '!F1207)</f>
        <v>AI_born_event(RECEIVER, ARG0, ARG1, ARG2, ARG3,ARG4)</v>
      </c>
      <c r="E1207" s="123" t="str">
        <f>IF('表格编辑 '!G1207="","",'表格编辑 '!G1207)</f>
        <v>AI_update_event(RECEIVER, ARG0, ARG1, ARG2, ARG3,ARG4)</v>
      </c>
      <c r="F1207" s="123" t="str">
        <f>IF('表格编辑 '!H1207="","",'表格编辑 '!H1207)</f>
        <v/>
      </c>
      <c r="G1207" s="123" t="str">
        <f>IF('表格编辑 '!I1207="","",'表格编辑 '!I1207)</f>
        <v/>
      </c>
      <c r="H1207" s="123" t="str">
        <f>IF('表格编辑 '!J1207="","",'表格编辑 '!J1207)</f>
        <v>test_deadth_event(RECEIVER, ARG0, ARG1, ARG2, ARG3,ARG4)</v>
      </c>
      <c r="I1207" s="123">
        <f>IF('表格编辑 '!K1207="","",'表格编辑 '!K1207)</f>
        <v>1</v>
      </c>
      <c r="J1207" s="123">
        <f>IF('表格编辑 '!L1207="","",'表格编辑 '!L1207)</f>
        <v>1324</v>
      </c>
      <c r="K1207" s="123">
        <f>IF('表格编辑 '!M1207="","",'表格编辑 '!M1207)</f>
        <v>1770</v>
      </c>
      <c r="L1207" s="123" t="str">
        <f>IF('表格编辑 '!N1207="","",'表格编辑 '!N1207)</f>
        <v/>
      </c>
      <c r="M1207" s="123" t="str">
        <f>IF('表格编辑 '!O1207="","",'表格编辑 '!O1207)</f>
        <v/>
      </c>
      <c r="N1207" s="123" t="str">
        <f>IF('表格编辑 '!P1207="","",'表格编辑 '!P1207)</f>
        <v/>
      </c>
      <c r="O1207" s="123" t="str">
        <f>IF('表格编辑 '!Q1207="","",'表格编辑 '!Q1207)</f>
        <v/>
      </c>
      <c r="P1207" s="123" t="str">
        <f>IF('表格编辑 '!R1207="","",'表格编辑 '!R1207)</f>
        <v/>
      </c>
      <c r="Q1207" s="123">
        <f>IF('表格编辑 '!S1207="","",'表格编辑 '!S1207)</f>
        <v>320</v>
      </c>
      <c r="R1207" s="123" t="str">
        <f>IF('表格编辑 '!T1207="","",'表格编辑 '!T1207)</f>
        <v/>
      </c>
      <c r="S1207" s="123" t="str">
        <f>IF('表格编辑 '!U1207="","",'表格编辑 '!U1207)</f>
        <v/>
      </c>
      <c r="T1207" s="123" t="str">
        <f>IF('表格编辑 '!V1207="","",'表格编辑 '!V1207)</f>
        <v/>
      </c>
      <c r="U1207" s="123" t="str">
        <f>IF('表格编辑 '!W1207="","",'表格编辑 '!W1207)</f>
        <v/>
      </c>
      <c r="V1207" s="123" t="str">
        <f>IF('表格编辑 '!X1207="","",'表格编辑 '!X1207)</f>
        <v/>
      </c>
      <c r="W1207" s="123" t="str">
        <f>IF('表格编辑 '!Y1207="","",'表格编辑 '!Y1207)</f>
        <v/>
      </c>
      <c r="X1207" s="123" t="str">
        <f>IF('表格编辑 '!Z1207="","",'表格编辑 '!Z1207)</f>
        <v/>
      </c>
      <c r="Y1207" s="123" t="str">
        <f>IF('表格编辑 '!AA1207="","",'表格编辑 '!AA1207)</f>
        <v/>
      </c>
      <c r="Z1207" s="123" t="str">
        <f>IF('表格编辑 '!AB1207="","",'表格编辑 '!AB1207)</f>
        <v/>
      </c>
      <c r="AA1207" s="123" t="str">
        <f>IF('表格编辑 '!AC1207="","",'表格编辑 '!AC1207)</f>
        <v/>
      </c>
      <c r="AB1207" s="123" t="str">
        <f>IF('表格编辑 '!AD1207="","",'表格编辑 '!AD1207)</f>
        <v/>
      </c>
      <c r="AC1207" s="123" t="str">
        <f>IF('表格编辑 '!AE1207="","",'表格编辑 '!AE1207)</f>
        <v/>
      </c>
      <c r="AD1207" s="123">
        <f>IF('表格编辑 '!AF1207="","",'表格编辑 '!AF1207)</f>
        <v>140794</v>
      </c>
    </row>
    <row r="1208" spans="1:30">
      <c r="A1208" s="123">
        <f>IF('表格编辑 '!A1208="","",'表格编辑 '!A1208)</f>
        <v>40795</v>
      </c>
      <c r="B1208" s="123">
        <f>IF('表格编辑 '!B1208="","",'表格编辑 '!B1208)</f>
        <v>50063</v>
      </c>
      <c r="C1208" s="123">
        <f>IF('表格编辑 '!E1208="","",'表格编辑 '!E1208)</f>
        <v>59</v>
      </c>
      <c r="D1208" s="123" t="str">
        <f>IF('表格编辑 '!F1208="","",'表格编辑 '!F1208)</f>
        <v>AI_born_event(RECEIVER, ARG0, ARG1, ARG2, ARG3,ARG4)</v>
      </c>
      <c r="E1208" s="123" t="str">
        <f>IF('表格编辑 '!G1208="","",'表格编辑 '!G1208)</f>
        <v>AI_update_event(RECEIVER, ARG0, ARG1, ARG2, ARG3,ARG4)</v>
      </c>
      <c r="F1208" s="123" t="str">
        <f>IF('表格编辑 '!H1208="","",'表格编辑 '!H1208)</f>
        <v/>
      </c>
      <c r="G1208" s="123" t="str">
        <f>IF('表格编辑 '!I1208="","",'表格编辑 '!I1208)</f>
        <v/>
      </c>
      <c r="H1208" s="123" t="str">
        <f>IF('表格编辑 '!J1208="","",'表格编辑 '!J1208)</f>
        <v>test_deadth_event(RECEIVER, ARG0, ARG1, ARG2, ARG3,ARG4)</v>
      </c>
      <c r="I1208" s="123">
        <f>IF('表格编辑 '!K1208="","",'表格编辑 '!K1208)</f>
        <v>1</v>
      </c>
      <c r="J1208" s="123">
        <f>IF('表格编辑 '!L1208="","",'表格编辑 '!L1208)</f>
        <v>3550</v>
      </c>
      <c r="K1208" s="123">
        <f>IF('表格编辑 '!M1208="","",'表格编辑 '!M1208)</f>
        <v>1770</v>
      </c>
      <c r="L1208" s="123" t="str">
        <f>IF('表格编辑 '!N1208="","",'表格编辑 '!N1208)</f>
        <v/>
      </c>
      <c r="M1208" s="123" t="str">
        <f>IF('表格编辑 '!O1208="","",'表格编辑 '!O1208)</f>
        <v/>
      </c>
      <c r="N1208" s="123" t="str">
        <f>IF('表格编辑 '!P1208="","",'表格编辑 '!P1208)</f>
        <v/>
      </c>
      <c r="O1208" s="123" t="str">
        <f>IF('表格编辑 '!Q1208="","",'表格编辑 '!Q1208)</f>
        <v/>
      </c>
      <c r="P1208" s="123" t="str">
        <f>IF('表格编辑 '!R1208="","",'表格编辑 '!R1208)</f>
        <v/>
      </c>
      <c r="Q1208" s="123">
        <f>IF('表格编辑 '!S1208="","",'表格编辑 '!S1208)</f>
        <v>320</v>
      </c>
      <c r="R1208" s="123" t="str">
        <f>IF('表格编辑 '!T1208="","",'表格编辑 '!T1208)</f>
        <v/>
      </c>
      <c r="S1208" s="123" t="str">
        <f>IF('表格编辑 '!U1208="","",'表格编辑 '!U1208)</f>
        <v/>
      </c>
      <c r="T1208" s="123" t="str">
        <f>IF('表格编辑 '!V1208="","",'表格编辑 '!V1208)</f>
        <v/>
      </c>
      <c r="U1208" s="123" t="str">
        <f>IF('表格编辑 '!W1208="","",'表格编辑 '!W1208)</f>
        <v/>
      </c>
      <c r="V1208" s="123" t="str">
        <f>IF('表格编辑 '!X1208="","",'表格编辑 '!X1208)</f>
        <v/>
      </c>
      <c r="W1208" s="123" t="str">
        <f>IF('表格编辑 '!Y1208="","",'表格编辑 '!Y1208)</f>
        <v/>
      </c>
      <c r="X1208" s="123" t="str">
        <f>IF('表格编辑 '!Z1208="","",'表格编辑 '!Z1208)</f>
        <v/>
      </c>
      <c r="Y1208" s="123" t="str">
        <f>IF('表格编辑 '!AA1208="","",'表格编辑 '!AA1208)</f>
        <v/>
      </c>
      <c r="Z1208" s="123" t="str">
        <f>IF('表格编辑 '!AB1208="","",'表格编辑 '!AB1208)</f>
        <v/>
      </c>
      <c r="AA1208" s="123" t="str">
        <f>IF('表格编辑 '!AC1208="","",'表格编辑 '!AC1208)</f>
        <v/>
      </c>
      <c r="AB1208" s="123" t="str">
        <f>IF('表格编辑 '!AD1208="","",'表格编辑 '!AD1208)</f>
        <v/>
      </c>
      <c r="AC1208" s="123" t="str">
        <f>IF('表格编辑 '!AE1208="","",'表格编辑 '!AE1208)</f>
        <v/>
      </c>
      <c r="AD1208" s="123">
        <f>IF('表格编辑 '!AF1208="","",'表格编辑 '!AF1208)</f>
        <v>140795</v>
      </c>
    </row>
    <row r="1209" spans="1:30">
      <c r="A1209" s="123">
        <f>IF('表格编辑 '!A1209="","",'表格编辑 '!A1209)</f>
        <v>40796</v>
      </c>
      <c r="B1209" s="123">
        <f>IF('表格编辑 '!B1209="","",'表格编辑 '!B1209)</f>
        <v>50102</v>
      </c>
      <c r="C1209" s="123">
        <f>IF('表格编辑 '!E1209="","",'表格编辑 '!E1209)</f>
        <v>60</v>
      </c>
      <c r="D1209" s="123" t="str">
        <f>IF('表格编辑 '!F1209="","",'表格编辑 '!F1209)</f>
        <v>AI_born_event(RECEIVER, ARG0, ARG1, ARG2, ARG3,ARG4)</v>
      </c>
      <c r="E1209" s="123" t="str">
        <f>IF('表格编辑 '!G1209="","",'表格编辑 '!G1209)</f>
        <v>AI_update_event(RECEIVER, ARG0, ARG1, ARG2, ARG3,ARG4)</v>
      </c>
      <c r="F1209" s="123" t="str">
        <f>IF('表格编辑 '!H1209="","",'表格编辑 '!H1209)</f>
        <v/>
      </c>
      <c r="G1209" s="123" t="str">
        <f>IF('表格编辑 '!I1209="","",'表格编辑 '!I1209)</f>
        <v/>
      </c>
      <c r="H1209" s="123" t="str">
        <f>IF('表格编辑 '!J1209="","",'表格编辑 '!J1209)</f>
        <v>test_deadth_event(RECEIVER, ARG0, ARG1, ARG2, ARG3,ARG4)</v>
      </c>
      <c r="I1209" s="123">
        <f>IF('表格编辑 '!K1209="","",'表格编辑 '!K1209)</f>
        <v>1</v>
      </c>
      <c r="J1209" s="123">
        <f>IF('表格编辑 '!L1209="","",'表格编辑 '!L1209)</f>
        <v>1658</v>
      </c>
      <c r="K1209" s="123">
        <f>IF('表格编辑 '!M1209="","",'表格编辑 '!M1209)</f>
        <v>1800</v>
      </c>
      <c r="L1209" s="123" t="str">
        <f>IF('表格编辑 '!N1209="","",'表格编辑 '!N1209)</f>
        <v/>
      </c>
      <c r="M1209" s="123" t="str">
        <f>IF('表格编辑 '!O1209="","",'表格编辑 '!O1209)</f>
        <v/>
      </c>
      <c r="N1209" s="123" t="str">
        <f>IF('表格编辑 '!P1209="","",'表格编辑 '!P1209)</f>
        <v/>
      </c>
      <c r="O1209" s="123" t="str">
        <f>IF('表格编辑 '!Q1209="","",'表格编辑 '!Q1209)</f>
        <v/>
      </c>
      <c r="P1209" s="123" t="str">
        <f>IF('表格编辑 '!R1209="","",'表格编辑 '!R1209)</f>
        <v/>
      </c>
      <c r="Q1209" s="123">
        <f>IF('表格编辑 '!S1209="","",'表格编辑 '!S1209)</f>
        <v>320</v>
      </c>
      <c r="R1209" s="123" t="str">
        <f>IF('表格编辑 '!T1209="","",'表格编辑 '!T1209)</f>
        <v/>
      </c>
      <c r="S1209" s="123" t="str">
        <f>IF('表格编辑 '!U1209="","",'表格编辑 '!U1209)</f>
        <v/>
      </c>
      <c r="T1209" s="123" t="str">
        <f>IF('表格编辑 '!V1209="","",'表格编辑 '!V1209)</f>
        <v/>
      </c>
      <c r="U1209" s="123" t="str">
        <f>IF('表格编辑 '!W1209="","",'表格编辑 '!W1209)</f>
        <v/>
      </c>
      <c r="V1209" s="123" t="str">
        <f>IF('表格编辑 '!X1209="","",'表格编辑 '!X1209)</f>
        <v/>
      </c>
      <c r="W1209" s="123" t="str">
        <f>IF('表格编辑 '!Y1209="","",'表格编辑 '!Y1209)</f>
        <v/>
      </c>
      <c r="X1209" s="123" t="str">
        <f>IF('表格编辑 '!Z1209="","",'表格编辑 '!Z1209)</f>
        <v/>
      </c>
      <c r="Y1209" s="123" t="str">
        <f>IF('表格编辑 '!AA1209="","",'表格编辑 '!AA1209)</f>
        <v/>
      </c>
      <c r="Z1209" s="123" t="str">
        <f>IF('表格编辑 '!AB1209="","",'表格编辑 '!AB1209)</f>
        <v/>
      </c>
      <c r="AA1209" s="123" t="str">
        <f>IF('表格编辑 '!AC1209="","",'表格编辑 '!AC1209)</f>
        <v/>
      </c>
      <c r="AB1209" s="123" t="str">
        <f>IF('表格编辑 '!AD1209="","",'表格编辑 '!AD1209)</f>
        <v/>
      </c>
      <c r="AC1209" s="123" t="str">
        <f>IF('表格编辑 '!AE1209="","",'表格编辑 '!AE1209)</f>
        <v/>
      </c>
      <c r="AD1209" s="123">
        <f>IF('表格编辑 '!AF1209="","",'表格编辑 '!AF1209)</f>
        <v>140796</v>
      </c>
    </row>
    <row r="1210" spans="1:30">
      <c r="A1210" s="123">
        <f>IF('表格编辑 '!A1210="","",'表格编辑 '!A1210)</f>
        <v>40797</v>
      </c>
      <c r="B1210" s="123">
        <f>IF('表格编辑 '!B1210="","",'表格编辑 '!B1210)</f>
        <v>50089</v>
      </c>
      <c r="C1210" s="123">
        <f>IF('表格编辑 '!E1210="","",'表格编辑 '!E1210)</f>
        <v>60</v>
      </c>
      <c r="D1210" s="123" t="str">
        <f>IF('表格编辑 '!F1210="","",'表格编辑 '!F1210)</f>
        <v>AI_born_event(RECEIVER, ARG0, ARG1, ARG2, ARG3,ARG4)</v>
      </c>
      <c r="E1210" s="123" t="str">
        <f>IF('表格编辑 '!G1210="","",'表格编辑 '!G1210)</f>
        <v>AI_update_event(RECEIVER, ARG0, ARG1, ARG2, ARG3,ARG4)</v>
      </c>
      <c r="F1210" s="123" t="str">
        <f>IF('表格编辑 '!H1210="","",'表格编辑 '!H1210)</f>
        <v/>
      </c>
      <c r="G1210" s="123" t="str">
        <f>IF('表格编辑 '!I1210="","",'表格编辑 '!I1210)</f>
        <v/>
      </c>
      <c r="H1210" s="123" t="str">
        <f>IF('表格编辑 '!J1210="","",'表格编辑 '!J1210)</f>
        <v>test_deadth_event(RECEIVER, ARG0, ARG1, ARG2, ARG3,ARG4)</v>
      </c>
      <c r="I1210" s="123">
        <f>IF('表格编辑 '!K1210="","",'表格编辑 '!K1210)</f>
        <v>1</v>
      </c>
      <c r="J1210" s="123">
        <f>IF('表格编辑 '!L1210="","",'表格编辑 '!L1210)</f>
        <v>3056</v>
      </c>
      <c r="K1210" s="123">
        <f>IF('表格编辑 '!M1210="","",'表格编辑 '!M1210)</f>
        <v>1800</v>
      </c>
      <c r="L1210" s="123" t="str">
        <f>IF('表格编辑 '!N1210="","",'表格编辑 '!N1210)</f>
        <v/>
      </c>
      <c r="M1210" s="123" t="str">
        <f>IF('表格编辑 '!O1210="","",'表格编辑 '!O1210)</f>
        <v/>
      </c>
      <c r="N1210" s="123" t="str">
        <f>IF('表格编辑 '!P1210="","",'表格编辑 '!P1210)</f>
        <v/>
      </c>
      <c r="O1210" s="123" t="str">
        <f>IF('表格编辑 '!Q1210="","",'表格编辑 '!Q1210)</f>
        <v/>
      </c>
      <c r="P1210" s="123" t="str">
        <f>IF('表格编辑 '!R1210="","",'表格编辑 '!R1210)</f>
        <v/>
      </c>
      <c r="Q1210" s="123">
        <f>IF('表格编辑 '!S1210="","",'表格编辑 '!S1210)</f>
        <v>320</v>
      </c>
      <c r="R1210" s="123" t="str">
        <f>IF('表格编辑 '!T1210="","",'表格编辑 '!T1210)</f>
        <v/>
      </c>
      <c r="S1210" s="123" t="str">
        <f>IF('表格编辑 '!U1210="","",'表格编辑 '!U1210)</f>
        <v/>
      </c>
      <c r="T1210" s="123" t="str">
        <f>IF('表格编辑 '!V1210="","",'表格编辑 '!V1210)</f>
        <v/>
      </c>
      <c r="U1210" s="123" t="str">
        <f>IF('表格编辑 '!W1210="","",'表格编辑 '!W1210)</f>
        <v/>
      </c>
      <c r="V1210" s="123" t="str">
        <f>IF('表格编辑 '!X1210="","",'表格编辑 '!X1210)</f>
        <v/>
      </c>
      <c r="W1210" s="123" t="str">
        <f>IF('表格编辑 '!Y1210="","",'表格编辑 '!Y1210)</f>
        <v/>
      </c>
      <c r="X1210" s="123" t="str">
        <f>IF('表格编辑 '!Z1210="","",'表格编辑 '!Z1210)</f>
        <v/>
      </c>
      <c r="Y1210" s="123" t="str">
        <f>IF('表格编辑 '!AA1210="","",'表格编辑 '!AA1210)</f>
        <v/>
      </c>
      <c r="Z1210" s="123" t="str">
        <f>IF('表格编辑 '!AB1210="","",'表格编辑 '!AB1210)</f>
        <v/>
      </c>
      <c r="AA1210" s="123" t="str">
        <f>IF('表格编辑 '!AC1210="","",'表格编辑 '!AC1210)</f>
        <v/>
      </c>
      <c r="AB1210" s="123" t="str">
        <f>IF('表格编辑 '!AD1210="","",'表格编辑 '!AD1210)</f>
        <v/>
      </c>
      <c r="AC1210" s="123" t="str">
        <f>IF('表格编辑 '!AE1210="","",'表格编辑 '!AE1210)</f>
        <v/>
      </c>
      <c r="AD1210" s="123">
        <f>IF('表格编辑 '!AF1210="","",'表格编辑 '!AF1210)</f>
        <v>140797</v>
      </c>
    </row>
    <row r="1211" spans="1:30">
      <c r="A1211" s="123">
        <f>IF('表格编辑 '!A1211="","",'表格编辑 '!A1211)</f>
        <v>40798</v>
      </c>
      <c r="B1211" s="123">
        <f>IF('表格编辑 '!B1211="","",'表格编辑 '!B1211)</f>
        <v>50060</v>
      </c>
      <c r="C1211" s="123">
        <f>IF('表格编辑 '!E1211="","",'表格编辑 '!E1211)</f>
        <v>60</v>
      </c>
      <c r="D1211" s="123" t="str">
        <f>IF('表格编辑 '!F1211="","",'表格编辑 '!F1211)</f>
        <v>AI_born_event(RECEIVER, ARG0, ARG1, ARG2, ARG3,ARG4)</v>
      </c>
      <c r="E1211" s="123" t="str">
        <f>IF('表格编辑 '!G1211="","",'表格编辑 '!G1211)</f>
        <v>AI_update_event(RECEIVER, ARG0, ARG1, ARG2, ARG3,ARG4)</v>
      </c>
      <c r="F1211" s="123" t="str">
        <f>IF('表格编辑 '!H1211="","",'表格编辑 '!H1211)</f>
        <v/>
      </c>
      <c r="G1211" s="123" t="str">
        <f>IF('表格编辑 '!I1211="","",'表格编辑 '!I1211)</f>
        <v/>
      </c>
      <c r="H1211" s="123" t="str">
        <f>IF('表格编辑 '!J1211="","",'表格编辑 '!J1211)</f>
        <v>test_deadth_event(RECEIVER, ARG0, ARG1, ARG2, ARG3,ARG4)</v>
      </c>
      <c r="I1211" s="123">
        <f>IF('表格编辑 '!K1211="","",'表格编辑 '!K1211)</f>
        <v>1</v>
      </c>
      <c r="J1211" s="123">
        <f>IF('表格编辑 '!L1211="","",'表格编辑 '!L1211)</f>
        <v>1564</v>
      </c>
      <c r="K1211" s="123">
        <f>IF('表格编辑 '!M1211="","",'表格编辑 '!M1211)</f>
        <v>1800</v>
      </c>
      <c r="L1211" s="123" t="str">
        <f>IF('表格编辑 '!N1211="","",'表格编辑 '!N1211)</f>
        <v/>
      </c>
      <c r="M1211" s="123" t="str">
        <f>IF('表格编辑 '!O1211="","",'表格编辑 '!O1211)</f>
        <v/>
      </c>
      <c r="N1211" s="123" t="str">
        <f>IF('表格编辑 '!P1211="","",'表格编辑 '!P1211)</f>
        <v/>
      </c>
      <c r="O1211" s="123" t="str">
        <f>IF('表格编辑 '!Q1211="","",'表格编辑 '!Q1211)</f>
        <v/>
      </c>
      <c r="P1211" s="123" t="str">
        <f>IF('表格编辑 '!R1211="","",'表格编辑 '!R1211)</f>
        <v/>
      </c>
      <c r="Q1211" s="123">
        <f>IF('表格编辑 '!S1211="","",'表格编辑 '!S1211)</f>
        <v>320</v>
      </c>
      <c r="R1211" s="123" t="str">
        <f>IF('表格编辑 '!T1211="","",'表格编辑 '!T1211)</f>
        <v/>
      </c>
      <c r="S1211" s="123" t="str">
        <f>IF('表格编辑 '!U1211="","",'表格编辑 '!U1211)</f>
        <v/>
      </c>
      <c r="T1211" s="123" t="str">
        <f>IF('表格编辑 '!V1211="","",'表格编辑 '!V1211)</f>
        <v/>
      </c>
      <c r="U1211" s="123" t="str">
        <f>IF('表格编辑 '!W1211="","",'表格编辑 '!W1211)</f>
        <v/>
      </c>
      <c r="V1211" s="123" t="str">
        <f>IF('表格编辑 '!X1211="","",'表格编辑 '!X1211)</f>
        <v/>
      </c>
      <c r="W1211" s="123" t="str">
        <f>IF('表格编辑 '!Y1211="","",'表格编辑 '!Y1211)</f>
        <v/>
      </c>
      <c r="X1211" s="123" t="str">
        <f>IF('表格编辑 '!Z1211="","",'表格编辑 '!Z1211)</f>
        <v/>
      </c>
      <c r="Y1211" s="123" t="str">
        <f>IF('表格编辑 '!AA1211="","",'表格编辑 '!AA1211)</f>
        <v/>
      </c>
      <c r="Z1211" s="123" t="str">
        <f>IF('表格编辑 '!AB1211="","",'表格编辑 '!AB1211)</f>
        <v/>
      </c>
      <c r="AA1211" s="123" t="str">
        <f>IF('表格编辑 '!AC1211="","",'表格编辑 '!AC1211)</f>
        <v/>
      </c>
      <c r="AB1211" s="123" t="str">
        <f>IF('表格编辑 '!AD1211="","",'表格编辑 '!AD1211)</f>
        <v/>
      </c>
      <c r="AC1211" s="123" t="str">
        <f>IF('表格编辑 '!AE1211="","",'表格编辑 '!AE1211)</f>
        <v/>
      </c>
      <c r="AD1211" s="123">
        <f>IF('表格编辑 '!AF1211="","",'表格编辑 '!AF1211)</f>
        <v>140798</v>
      </c>
    </row>
    <row r="1212" spans="1:30">
      <c r="A1212" s="123">
        <f>IF('表格编辑 '!A1212="","",'表格编辑 '!A1212)</f>
        <v>40799</v>
      </c>
      <c r="B1212" s="123">
        <f>IF('表格编辑 '!B1212="","",'表格编辑 '!B1212)</f>
        <v>50102</v>
      </c>
      <c r="C1212" s="123">
        <f>IF('表格编辑 '!E1212="","",'表格编辑 '!E1212)</f>
        <v>60</v>
      </c>
      <c r="D1212" s="123" t="str">
        <f>IF('表格编辑 '!F1212="","",'表格编辑 '!F1212)</f>
        <v>AI_born_event(RECEIVER, ARG0, ARG1, ARG2, ARG3,ARG4)</v>
      </c>
      <c r="E1212" s="123" t="str">
        <f>IF('表格编辑 '!G1212="","",'表格编辑 '!G1212)</f>
        <v>AI_update_event(RECEIVER, ARG0, ARG1, ARG2, ARG3,ARG4)</v>
      </c>
      <c r="F1212" s="123" t="str">
        <f>IF('表格编辑 '!H1212="","",'表格编辑 '!H1212)</f>
        <v/>
      </c>
      <c r="G1212" s="123" t="str">
        <f>IF('表格编辑 '!I1212="","",'表格编辑 '!I1212)</f>
        <v/>
      </c>
      <c r="H1212" s="123" t="str">
        <f>IF('表格编辑 '!J1212="","",'表格编辑 '!J1212)</f>
        <v>test_deadth_event(RECEIVER, ARG0, ARG1, ARG2, ARG3,ARG4)</v>
      </c>
      <c r="I1212" s="123">
        <f>IF('表格编辑 '!K1212="","",'表格编辑 '!K1212)</f>
        <v>1</v>
      </c>
      <c r="J1212" s="123">
        <f>IF('表格编辑 '!L1212="","",'表格编辑 '!L1212)</f>
        <v>1658</v>
      </c>
      <c r="K1212" s="123">
        <f>IF('表格编辑 '!M1212="","",'表格编辑 '!M1212)</f>
        <v>1800</v>
      </c>
      <c r="L1212" s="123" t="str">
        <f>IF('表格编辑 '!N1212="","",'表格编辑 '!N1212)</f>
        <v/>
      </c>
      <c r="M1212" s="123" t="str">
        <f>IF('表格编辑 '!O1212="","",'表格编辑 '!O1212)</f>
        <v/>
      </c>
      <c r="N1212" s="123" t="str">
        <f>IF('表格编辑 '!P1212="","",'表格编辑 '!P1212)</f>
        <v/>
      </c>
      <c r="O1212" s="123" t="str">
        <f>IF('表格编辑 '!Q1212="","",'表格编辑 '!Q1212)</f>
        <v/>
      </c>
      <c r="P1212" s="123" t="str">
        <f>IF('表格编辑 '!R1212="","",'表格编辑 '!R1212)</f>
        <v/>
      </c>
      <c r="Q1212" s="123">
        <f>IF('表格编辑 '!S1212="","",'表格编辑 '!S1212)</f>
        <v>320</v>
      </c>
      <c r="R1212" s="123" t="str">
        <f>IF('表格编辑 '!T1212="","",'表格编辑 '!T1212)</f>
        <v/>
      </c>
      <c r="S1212" s="123" t="str">
        <f>IF('表格编辑 '!U1212="","",'表格编辑 '!U1212)</f>
        <v/>
      </c>
      <c r="T1212" s="123" t="str">
        <f>IF('表格编辑 '!V1212="","",'表格编辑 '!V1212)</f>
        <v/>
      </c>
      <c r="U1212" s="123" t="str">
        <f>IF('表格编辑 '!W1212="","",'表格编辑 '!W1212)</f>
        <v/>
      </c>
      <c r="V1212" s="123" t="str">
        <f>IF('表格编辑 '!X1212="","",'表格编辑 '!X1212)</f>
        <v/>
      </c>
      <c r="W1212" s="123" t="str">
        <f>IF('表格编辑 '!Y1212="","",'表格编辑 '!Y1212)</f>
        <v/>
      </c>
      <c r="X1212" s="123" t="str">
        <f>IF('表格编辑 '!Z1212="","",'表格编辑 '!Z1212)</f>
        <v/>
      </c>
      <c r="Y1212" s="123" t="str">
        <f>IF('表格编辑 '!AA1212="","",'表格编辑 '!AA1212)</f>
        <v/>
      </c>
      <c r="Z1212" s="123" t="str">
        <f>IF('表格编辑 '!AB1212="","",'表格编辑 '!AB1212)</f>
        <v/>
      </c>
      <c r="AA1212" s="123" t="str">
        <f>IF('表格编辑 '!AC1212="","",'表格编辑 '!AC1212)</f>
        <v/>
      </c>
      <c r="AB1212" s="123" t="str">
        <f>IF('表格编辑 '!AD1212="","",'表格编辑 '!AD1212)</f>
        <v/>
      </c>
      <c r="AC1212" s="123" t="str">
        <f>IF('表格编辑 '!AE1212="","",'表格编辑 '!AE1212)</f>
        <v/>
      </c>
      <c r="AD1212" s="123">
        <f>IF('表格编辑 '!AF1212="","",'表格编辑 '!AF1212)</f>
        <v>140799</v>
      </c>
    </row>
    <row r="1213" spans="1:30">
      <c r="A1213" s="123">
        <f>IF('表格编辑 '!A1213="","",'表格编辑 '!A1213)</f>
        <v>40800</v>
      </c>
      <c r="B1213" s="123">
        <f>IF('表格编辑 '!B1213="","",'表格编辑 '!B1213)</f>
        <v>50043</v>
      </c>
      <c r="C1213" s="123">
        <f>IF('表格编辑 '!E1213="","",'表格编辑 '!E1213)</f>
        <v>60</v>
      </c>
      <c r="D1213" s="123" t="str">
        <f>IF('表格编辑 '!F1213="","",'表格编辑 '!F1213)</f>
        <v>AI_born_event(RECEIVER, ARG0, ARG1, ARG2, ARG3,ARG4)</v>
      </c>
      <c r="E1213" s="123" t="str">
        <f>IF('表格编辑 '!G1213="","",'表格编辑 '!G1213)</f>
        <v>AI_update_event(RECEIVER, ARG0, ARG1, ARG2, ARG3,ARG4)</v>
      </c>
      <c r="F1213" s="123" t="str">
        <f>IF('表格编辑 '!H1213="","",'表格编辑 '!H1213)</f>
        <v/>
      </c>
      <c r="G1213" s="123" t="str">
        <f>IF('表格编辑 '!I1213="","",'表格编辑 '!I1213)</f>
        <v/>
      </c>
      <c r="H1213" s="123" t="str">
        <f>IF('表格编辑 '!J1213="","",'表格编辑 '!J1213)</f>
        <v>test_deadth_event(RECEIVER, ARG0, ARG1, ARG2, ARG3,ARG4)</v>
      </c>
      <c r="I1213" s="123">
        <f>IF('表格编辑 '!K1213="","",'表格编辑 '!K1213)</f>
        <v>1</v>
      </c>
      <c r="J1213" s="123">
        <f>IF('表格编辑 '!L1213="","",'表格编辑 '!L1213)</f>
        <v>3284</v>
      </c>
      <c r="K1213" s="123">
        <f>IF('表格编辑 '!M1213="","",'表格编辑 '!M1213)</f>
        <v>1800</v>
      </c>
      <c r="L1213" s="123" t="str">
        <f>IF('表格编辑 '!N1213="","",'表格编辑 '!N1213)</f>
        <v/>
      </c>
      <c r="M1213" s="123" t="str">
        <f>IF('表格编辑 '!O1213="","",'表格编辑 '!O1213)</f>
        <v/>
      </c>
      <c r="N1213" s="123" t="str">
        <f>IF('表格编辑 '!P1213="","",'表格编辑 '!P1213)</f>
        <v/>
      </c>
      <c r="O1213" s="123" t="str">
        <f>IF('表格编辑 '!Q1213="","",'表格编辑 '!Q1213)</f>
        <v/>
      </c>
      <c r="P1213" s="123" t="str">
        <f>IF('表格编辑 '!R1213="","",'表格编辑 '!R1213)</f>
        <v/>
      </c>
      <c r="Q1213" s="123">
        <f>IF('表格编辑 '!S1213="","",'表格编辑 '!S1213)</f>
        <v>320</v>
      </c>
      <c r="R1213" s="123" t="str">
        <f>IF('表格编辑 '!T1213="","",'表格编辑 '!T1213)</f>
        <v/>
      </c>
      <c r="S1213" s="123" t="str">
        <f>IF('表格编辑 '!U1213="","",'表格编辑 '!U1213)</f>
        <v/>
      </c>
      <c r="T1213" s="123" t="str">
        <f>IF('表格编辑 '!V1213="","",'表格编辑 '!V1213)</f>
        <v/>
      </c>
      <c r="U1213" s="123" t="str">
        <f>IF('表格编辑 '!W1213="","",'表格编辑 '!W1213)</f>
        <v/>
      </c>
      <c r="V1213" s="123" t="str">
        <f>IF('表格编辑 '!X1213="","",'表格编辑 '!X1213)</f>
        <v/>
      </c>
      <c r="W1213" s="123" t="str">
        <f>IF('表格编辑 '!Y1213="","",'表格编辑 '!Y1213)</f>
        <v/>
      </c>
      <c r="X1213" s="123" t="str">
        <f>IF('表格编辑 '!Z1213="","",'表格编辑 '!Z1213)</f>
        <v/>
      </c>
      <c r="Y1213" s="123" t="str">
        <f>IF('表格编辑 '!AA1213="","",'表格编辑 '!AA1213)</f>
        <v/>
      </c>
      <c r="Z1213" s="123" t="str">
        <f>IF('表格编辑 '!AB1213="","",'表格编辑 '!AB1213)</f>
        <v/>
      </c>
      <c r="AA1213" s="123" t="str">
        <f>IF('表格编辑 '!AC1213="","",'表格编辑 '!AC1213)</f>
        <v/>
      </c>
      <c r="AB1213" s="123" t="str">
        <f>IF('表格编辑 '!AD1213="","",'表格编辑 '!AD1213)</f>
        <v/>
      </c>
      <c r="AC1213" s="123" t="str">
        <f>IF('表格编辑 '!AE1213="","",'表格编辑 '!AE1213)</f>
        <v/>
      </c>
      <c r="AD1213" s="123">
        <f>IF('表格编辑 '!AF1213="","",'表格编辑 '!AF1213)</f>
        <v>140800</v>
      </c>
    </row>
    <row r="1214" spans="1:30">
      <c r="A1214" s="123">
        <f>IF('表格编辑 '!A1214="","",'表格编辑 '!A1214)</f>
        <v>40801</v>
      </c>
      <c r="B1214" s="123">
        <f>IF('表格编辑 '!B1214="","",'表格编辑 '!B1214)</f>
        <v>50154</v>
      </c>
      <c r="C1214" s="123">
        <f>IF('表格编辑 '!E1214="","",'表格编辑 '!E1214)</f>
        <v>60</v>
      </c>
      <c r="D1214" s="123" t="str">
        <f>IF('表格编辑 '!F1214="","",'表格编辑 '!F1214)</f>
        <v>AI_born_event(RECEIVER, ARG0, ARG1, ARG2, ARG3,ARG4)</v>
      </c>
      <c r="E1214" s="123" t="str">
        <f>IF('表格编辑 '!G1214="","",'表格编辑 '!G1214)</f>
        <v>AI_update_event(RECEIVER, ARG0, ARG1, ARG2, ARG3,ARG4)</v>
      </c>
      <c r="F1214" s="123" t="str">
        <f>IF('表格编辑 '!H1214="","",'表格编辑 '!H1214)</f>
        <v/>
      </c>
      <c r="G1214" s="123" t="str">
        <f>IF('表格编辑 '!I1214="","",'表格编辑 '!I1214)</f>
        <v/>
      </c>
      <c r="H1214" s="123" t="str">
        <f>IF('表格编辑 '!J1214="","",'表格编辑 '!J1214)</f>
        <v>test_deadth_event(RECEIVER, ARG0, ARG1, ARG2, ARG3,ARG4)</v>
      </c>
      <c r="I1214" s="123">
        <f>IF('表格编辑 '!K1214="","",'表格编辑 '!K1214)</f>
        <v>1</v>
      </c>
      <c r="J1214" s="123">
        <f>IF('表格编辑 '!L1214="","",'表格编辑 '!L1214)</f>
        <v>2722</v>
      </c>
      <c r="K1214" s="123">
        <f>IF('表格编辑 '!M1214="","",'表格编辑 '!M1214)</f>
        <v>1800</v>
      </c>
      <c r="L1214" s="123" t="str">
        <f>IF('表格编辑 '!N1214="","",'表格编辑 '!N1214)</f>
        <v/>
      </c>
      <c r="M1214" s="123" t="str">
        <f>IF('表格编辑 '!O1214="","",'表格编辑 '!O1214)</f>
        <v/>
      </c>
      <c r="N1214" s="123" t="str">
        <f>IF('表格编辑 '!P1214="","",'表格编辑 '!P1214)</f>
        <v/>
      </c>
      <c r="O1214" s="123" t="str">
        <f>IF('表格编辑 '!Q1214="","",'表格编辑 '!Q1214)</f>
        <v/>
      </c>
      <c r="P1214" s="123" t="str">
        <f>IF('表格编辑 '!R1214="","",'表格编辑 '!R1214)</f>
        <v/>
      </c>
      <c r="Q1214" s="123">
        <f>IF('表格编辑 '!S1214="","",'表格编辑 '!S1214)</f>
        <v>320</v>
      </c>
      <c r="R1214" s="123" t="str">
        <f>IF('表格编辑 '!T1214="","",'表格编辑 '!T1214)</f>
        <v/>
      </c>
      <c r="S1214" s="123" t="str">
        <f>IF('表格编辑 '!U1214="","",'表格编辑 '!U1214)</f>
        <v/>
      </c>
      <c r="T1214" s="123" t="str">
        <f>IF('表格编辑 '!V1214="","",'表格编辑 '!V1214)</f>
        <v/>
      </c>
      <c r="U1214" s="123" t="str">
        <f>IF('表格编辑 '!W1214="","",'表格编辑 '!W1214)</f>
        <v/>
      </c>
      <c r="V1214" s="123" t="str">
        <f>IF('表格编辑 '!X1214="","",'表格编辑 '!X1214)</f>
        <v/>
      </c>
      <c r="W1214" s="123" t="str">
        <f>IF('表格编辑 '!Y1214="","",'表格编辑 '!Y1214)</f>
        <v/>
      </c>
      <c r="X1214" s="123" t="str">
        <f>IF('表格编辑 '!Z1214="","",'表格编辑 '!Z1214)</f>
        <v/>
      </c>
      <c r="Y1214" s="123" t="str">
        <f>IF('表格编辑 '!AA1214="","",'表格编辑 '!AA1214)</f>
        <v/>
      </c>
      <c r="Z1214" s="123" t="str">
        <f>IF('表格编辑 '!AB1214="","",'表格编辑 '!AB1214)</f>
        <v/>
      </c>
      <c r="AA1214" s="123" t="str">
        <f>IF('表格编辑 '!AC1214="","",'表格编辑 '!AC1214)</f>
        <v/>
      </c>
      <c r="AB1214" s="123" t="str">
        <f>IF('表格编辑 '!AD1214="","",'表格编辑 '!AD1214)</f>
        <v/>
      </c>
      <c r="AC1214" s="123" t="str">
        <f>IF('表格编辑 '!AE1214="","",'表格编辑 '!AE1214)</f>
        <v/>
      </c>
      <c r="AD1214" s="123">
        <f>IF('表格编辑 '!AF1214="","",'表格编辑 '!AF1214)</f>
        <v>140801</v>
      </c>
    </row>
    <row r="1215" spans="1:30">
      <c r="A1215" s="123">
        <f>IF('表格编辑 '!A1215="","",'表格编辑 '!A1215)</f>
        <v>40802</v>
      </c>
      <c r="B1215" s="123">
        <f>IF('表格编辑 '!B1215="","",'表格编辑 '!B1215)</f>
        <v>50052</v>
      </c>
      <c r="C1215" s="123">
        <f>IF('表格编辑 '!E1215="","",'表格编辑 '!E1215)</f>
        <v>60</v>
      </c>
      <c r="D1215" s="123" t="str">
        <f>IF('表格编辑 '!F1215="","",'表格编辑 '!F1215)</f>
        <v>AI_born_event(RECEIVER, ARG0, ARG1, ARG2, ARG3,ARG4)</v>
      </c>
      <c r="E1215" s="123" t="str">
        <f>IF('表格编辑 '!G1215="","",'表格编辑 '!G1215)</f>
        <v>AI_update_event(RECEIVER, ARG0, ARG1, ARG2, ARG3,ARG4)</v>
      </c>
      <c r="F1215" s="123" t="str">
        <f>IF('表格编辑 '!H1215="","",'表格编辑 '!H1215)</f>
        <v/>
      </c>
      <c r="G1215" s="123" t="str">
        <f>IF('表格编辑 '!I1215="","",'表格编辑 '!I1215)</f>
        <v/>
      </c>
      <c r="H1215" s="123" t="str">
        <f>IF('表格编辑 '!J1215="","",'表格编辑 '!J1215)</f>
        <v>test_deadth_event(RECEIVER, ARG0, ARG1, ARG2, ARG3,ARG4)</v>
      </c>
      <c r="I1215" s="123">
        <f>IF('表格编辑 '!K1215="","",'表格编辑 '!K1215)</f>
        <v>1</v>
      </c>
      <c r="J1215" s="123">
        <f>IF('表格编辑 '!L1215="","",'表格编辑 '!L1215)</f>
        <v>3124</v>
      </c>
      <c r="K1215" s="123">
        <f>IF('表格编辑 '!M1215="","",'表格编辑 '!M1215)</f>
        <v>1800</v>
      </c>
      <c r="L1215" s="123" t="str">
        <f>IF('表格编辑 '!N1215="","",'表格编辑 '!N1215)</f>
        <v/>
      </c>
      <c r="M1215" s="123" t="str">
        <f>IF('表格编辑 '!O1215="","",'表格编辑 '!O1215)</f>
        <v/>
      </c>
      <c r="N1215" s="123" t="str">
        <f>IF('表格编辑 '!P1215="","",'表格编辑 '!P1215)</f>
        <v/>
      </c>
      <c r="O1215" s="123" t="str">
        <f>IF('表格编辑 '!Q1215="","",'表格编辑 '!Q1215)</f>
        <v/>
      </c>
      <c r="P1215" s="123" t="str">
        <f>IF('表格编辑 '!R1215="","",'表格编辑 '!R1215)</f>
        <v/>
      </c>
      <c r="Q1215" s="123">
        <f>IF('表格编辑 '!S1215="","",'表格编辑 '!S1215)</f>
        <v>320</v>
      </c>
      <c r="R1215" s="123" t="str">
        <f>IF('表格编辑 '!T1215="","",'表格编辑 '!T1215)</f>
        <v/>
      </c>
      <c r="S1215" s="123" t="str">
        <f>IF('表格编辑 '!U1215="","",'表格编辑 '!U1215)</f>
        <v/>
      </c>
      <c r="T1215" s="123" t="str">
        <f>IF('表格编辑 '!V1215="","",'表格编辑 '!V1215)</f>
        <v/>
      </c>
      <c r="U1215" s="123" t="str">
        <f>IF('表格编辑 '!W1215="","",'表格编辑 '!W1215)</f>
        <v/>
      </c>
      <c r="V1215" s="123" t="str">
        <f>IF('表格编辑 '!X1215="","",'表格编辑 '!X1215)</f>
        <v/>
      </c>
      <c r="W1215" s="123" t="str">
        <f>IF('表格编辑 '!Y1215="","",'表格编辑 '!Y1215)</f>
        <v/>
      </c>
      <c r="X1215" s="123" t="str">
        <f>IF('表格编辑 '!Z1215="","",'表格编辑 '!Z1215)</f>
        <v/>
      </c>
      <c r="Y1215" s="123" t="str">
        <f>IF('表格编辑 '!AA1215="","",'表格编辑 '!AA1215)</f>
        <v/>
      </c>
      <c r="Z1215" s="123" t="str">
        <f>IF('表格编辑 '!AB1215="","",'表格编辑 '!AB1215)</f>
        <v/>
      </c>
      <c r="AA1215" s="123" t="str">
        <f>IF('表格编辑 '!AC1215="","",'表格编辑 '!AC1215)</f>
        <v/>
      </c>
      <c r="AB1215" s="123" t="str">
        <f>IF('表格编辑 '!AD1215="","",'表格编辑 '!AD1215)</f>
        <v/>
      </c>
      <c r="AC1215" s="123" t="str">
        <f>IF('表格编辑 '!AE1215="","",'表格编辑 '!AE1215)</f>
        <v/>
      </c>
      <c r="AD1215" s="123">
        <f>IF('表格编辑 '!AF1215="","",'表格编辑 '!AF1215)</f>
        <v>140802</v>
      </c>
    </row>
    <row r="1216" spans="1:30">
      <c r="A1216" s="123">
        <f>IF('表格编辑 '!A1216="","",'表格编辑 '!A1216)</f>
        <v>40803</v>
      </c>
      <c r="B1216" s="123">
        <f>IF('表格编辑 '!B1216="","",'表格编辑 '!B1216)</f>
        <v>50141</v>
      </c>
      <c r="C1216" s="123">
        <f>IF('表格编辑 '!E1216="","",'表格编辑 '!E1216)</f>
        <v>60</v>
      </c>
      <c r="D1216" s="123" t="str">
        <f>IF('表格编辑 '!F1216="","",'表格编辑 '!F1216)</f>
        <v>AI_born_event(RECEIVER, ARG0, ARG1, ARG2, ARG3,ARG4)</v>
      </c>
      <c r="E1216" s="123" t="str">
        <f>IF('表格编辑 '!G1216="","",'表格编辑 '!G1216)</f>
        <v>AI_update_event(RECEIVER, ARG0, ARG1, ARG2, ARG3,ARG4)</v>
      </c>
      <c r="F1216" s="123" t="str">
        <f>IF('表格编辑 '!H1216="","",'表格编辑 '!H1216)</f>
        <v/>
      </c>
      <c r="G1216" s="123" t="str">
        <f>IF('表格编辑 '!I1216="","",'表格编辑 '!I1216)</f>
        <v/>
      </c>
      <c r="H1216" s="123" t="str">
        <f>IF('表格编辑 '!J1216="","",'表格编辑 '!J1216)</f>
        <v>test_deadth_event(RECEIVER, ARG0, ARG1, ARG2, ARG3,ARG4)</v>
      </c>
      <c r="I1216" s="123">
        <f>IF('表格编辑 '!K1216="","",'表格编辑 '!K1216)</f>
        <v>1</v>
      </c>
      <c r="J1216" s="123">
        <f>IF('表格编辑 '!L1216="","",'表格编辑 '!L1216)</f>
        <v>1096</v>
      </c>
      <c r="K1216" s="123">
        <f>IF('表格编辑 '!M1216="","",'表格编辑 '!M1216)</f>
        <v>1800</v>
      </c>
      <c r="L1216" s="123" t="str">
        <f>IF('表格编辑 '!N1216="","",'表格编辑 '!N1216)</f>
        <v/>
      </c>
      <c r="M1216" s="123" t="str">
        <f>IF('表格编辑 '!O1216="","",'表格编辑 '!O1216)</f>
        <v/>
      </c>
      <c r="N1216" s="123" t="str">
        <f>IF('表格编辑 '!P1216="","",'表格编辑 '!P1216)</f>
        <v/>
      </c>
      <c r="O1216" s="123" t="str">
        <f>IF('表格编辑 '!Q1216="","",'表格编辑 '!Q1216)</f>
        <v/>
      </c>
      <c r="P1216" s="123" t="str">
        <f>IF('表格编辑 '!R1216="","",'表格编辑 '!R1216)</f>
        <v/>
      </c>
      <c r="Q1216" s="123">
        <f>IF('表格编辑 '!S1216="","",'表格编辑 '!S1216)</f>
        <v>320</v>
      </c>
      <c r="R1216" s="123" t="str">
        <f>IF('表格编辑 '!T1216="","",'表格编辑 '!T1216)</f>
        <v/>
      </c>
      <c r="S1216" s="123" t="str">
        <f>IF('表格编辑 '!U1216="","",'表格编辑 '!U1216)</f>
        <v/>
      </c>
      <c r="T1216" s="123" t="str">
        <f>IF('表格编辑 '!V1216="","",'表格编辑 '!V1216)</f>
        <v/>
      </c>
      <c r="U1216" s="123" t="str">
        <f>IF('表格编辑 '!W1216="","",'表格编辑 '!W1216)</f>
        <v/>
      </c>
      <c r="V1216" s="123" t="str">
        <f>IF('表格编辑 '!X1216="","",'表格编辑 '!X1216)</f>
        <v/>
      </c>
      <c r="W1216" s="123" t="str">
        <f>IF('表格编辑 '!Y1216="","",'表格编辑 '!Y1216)</f>
        <v/>
      </c>
      <c r="X1216" s="123" t="str">
        <f>IF('表格编辑 '!Z1216="","",'表格编辑 '!Z1216)</f>
        <v/>
      </c>
      <c r="Y1216" s="123" t="str">
        <f>IF('表格编辑 '!AA1216="","",'表格编辑 '!AA1216)</f>
        <v/>
      </c>
      <c r="Z1216" s="123" t="str">
        <f>IF('表格编辑 '!AB1216="","",'表格编辑 '!AB1216)</f>
        <v/>
      </c>
      <c r="AA1216" s="123" t="str">
        <f>IF('表格编辑 '!AC1216="","",'表格编辑 '!AC1216)</f>
        <v/>
      </c>
      <c r="AB1216" s="123" t="str">
        <f>IF('表格编辑 '!AD1216="","",'表格编辑 '!AD1216)</f>
        <v/>
      </c>
      <c r="AC1216" s="123" t="str">
        <f>IF('表格编辑 '!AE1216="","",'表格编辑 '!AE1216)</f>
        <v/>
      </c>
      <c r="AD1216" s="123">
        <f>IF('表格编辑 '!AF1216="","",'表格编辑 '!AF1216)</f>
        <v>140803</v>
      </c>
    </row>
    <row r="1217" spans="1:30">
      <c r="A1217" s="123">
        <f>IF('表格编辑 '!A1217="","",'表格编辑 '!A1217)</f>
        <v>40804</v>
      </c>
      <c r="B1217" s="123">
        <f>IF('表格编辑 '!B1217="","",'表格编辑 '!B1217)</f>
        <v>50073</v>
      </c>
      <c r="C1217" s="123">
        <f>IF('表格编辑 '!E1217="","",'表格编辑 '!E1217)</f>
        <v>60</v>
      </c>
      <c r="D1217" s="123" t="str">
        <f>IF('表格编辑 '!F1217="","",'表格编辑 '!F1217)</f>
        <v>AI_born_event(RECEIVER, ARG0, ARG1, ARG2, ARG3,ARG4)</v>
      </c>
      <c r="E1217" s="123" t="str">
        <f>IF('表格编辑 '!G1217="","",'表格编辑 '!G1217)</f>
        <v>AI_update_event(RECEIVER, ARG0, ARG1, ARG2, ARG3,ARG4)</v>
      </c>
      <c r="F1217" s="123" t="str">
        <f>IF('表格编辑 '!H1217="","",'表格编辑 '!H1217)</f>
        <v/>
      </c>
      <c r="G1217" s="123" t="str">
        <f>IF('表格编辑 '!I1217="","",'表格编辑 '!I1217)</f>
        <v/>
      </c>
      <c r="H1217" s="123" t="str">
        <f>IF('表格编辑 '!J1217="","",'表格编辑 '!J1217)</f>
        <v>test_deadth_event(RECEIVER, ARG0, ARG1, ARG2, ARG3,ARG4)</v>
      </c>
      <c r="I1217" s="123">
        <f>IF('表格编辑 '!K1217="","",'表格编辑 '!K1217)</f>
        <v>1</v>
      </c>
      <c r="J1217" s="123">
        <f>IF('表格编辑 '!L1217="","",'表格编辑 '!L1217)</f>
        <v>3116</v>
      </c>
      <c r="K1217" s="123">
        <f>IF('表格编辑 '!M1217="","",'表格编辑 '!M1217)</f>
        <v>1800</v>
      </c>
      <c r="L1217" s="123" t="str">
        <f>IF('表格编辑 '!N1217="","",'表格编辑 '!N1217)</f>
        <v/>
      </c>
      <c r="M1217" s="123" t="str">
        <f>IF('表格编辑 '!O1217="","",'表格编辑 '!O1217)</f>
        <v/>
      </c>
      <c r="N1217" s="123" t="str">
        <f>IF('表格编辑 '!P1217="","",'表格编辑 '!P1217)</f>
        <v/>
      </c>
      <c r="O1217" s="123" t="str">
        <f>IF('表格编辑 '!Q1217="","",'表格编辑 '!Q1217)</f>
        <v/>
      </c>
      <c r="P1217" s="123" t="str">
        <f>IF('表格编辑 '!R1217="","",'表格编辑 '!R1217)</f>
        <v/>
      </c>
      <c r="Q1217" s="123">
        <f>IF('表格编辑 '!S1217="","",'表格编辑 '!S1217)</f>
        <v>320</v>
      </c>
      <c r="R1217" s="123" t="str">
        <f>IF('表格编辑 '!T1217="","",'表格编辑 '!T1217)</f>
        <v/>
      </c>
      <c r="S1217" s="123" t="str">
        <f>IF('表格编辑 '!U1217="","",'表格编辑 '!U1217)</f>
        <v/>
      </c>
      <c r="T1217" s="123" t="str">
        <f>IF('表格编辑 '!V1217="","",'表格编辑 '!V1217)</f>
        <v/>
      </c>
      <c r="U1217" s="123" t="str">
        <f>IF('表格编辑 '!W1217="","",'表格编辑 '!W1217)</f>
        <v/>
      </c>
      <c r="V1217" s="123" t="str">
        <f>IF('表格编辑 '!X1217="","",'表格编辑 '!X1217)</f>
        <v/>
      </c>
      <c r="W1217" s="123" t="str">
        <f>IF('表格编辑 '!Y1217="","",'表格编辑 '!Y1217)</f>
        <v/>
      </c>
      <c r="X1217" s="123" t="str">
        <f>IF('表格编辑 '!Z1217="","",'表格编辑 '!Z1217)</f>
        <v/>
      </c>
      <c r="Y1217" s="123" t="str">
        <f>IF('表格编辑 '!AA1217="","",'表格编辑 '!AA1217)</f>
        <v/>
      </c>
      <c r="Z1217" s="123" t="str">
        <f>IF('表格编辑 '!AB1217="","",'表格编辑 '!AB1217)</f>
        <v/>
      </c>
      <c r="AA1217" s="123" t="str">
        <f>IF('表格编辑 '!AC1217="","",'表格编辑 '!AC1217)</f>
        <v/>
      </c>
      <c r="AB1217" s="123" t="str">
        <f>IF('表格编辑 '!AD1217="","",'表格编辑 '!AD1217)</f>
        <v/>
      </c>
      <c r="AC1217" s="123" t="str">
        <f>IF('表格编辑 '!AE1217="","",'表格编辑 '!AE1217)</f>
        <v/>
      </c>
      <c r="AD1217" s="123">
        <f>IF('表格编辑 '!AF1217="","",'表格编辑 '!AF1217)</f>
        <v>140804</v>
      </c>
    </row>
    <row r="1218" spans="1:30">
      <c r="A1218" s="123">
        <f>IF('表格编辑 '!A1218="","",'表格编辑 '!A1218)</f>
        <v>40805</v>
      </c>
      <c r="B1218" s="123">
        <f>IF('表格编辑 '!B1218="","",'表格编辑 '!B1218)</f>
        <v>50085</v>
      </c>
      <c r="C1218" s="123">
        <f>IF('表格编辑 '!E1218="","",'表格编辑 '!E1218)</f>
        <v>60</v>
      </c>
      <c r="D1218" s="123" t="str">
        <f>IF('表格编辑 '!F1218="","",'表格编辑 '!F1218)</f>
        <v>AI_born_event(RECEIVER, ARG0, ARG1, ARG2, ARG3,ARG4)</v>
      </c>
      <c r="E1218" s="123" t="str">
        <f>IF('表格编辑 '!G1218="","",'表格编辑 '!G1218)</f>
        <v>AI_update_event(RECEIVER, ARG0, ARG1, ARG2, ARG3,ARG4)</v>
      </c>
      <c r="F1218" s="123" t="str">
        <f>IF('表格编辑 '!H1218="","",'表格编辑 '!H1218)</f>
        <v/>
      </c>
      <c r="G1218" s="123" t="str">
        <f>IF('表格编辑 '!I1218="","",'表格编辑 '!I1218)</f>
        <v/>
      </c>
      <c r="H1218" s="123" t="str">
        <f>IF('表格编辑 '!J1218="","",'表格编辑 '!J1218)</f>
        <v>test_deadth_event(RECEIVER, ARG0, ARG1, ARG2, ARG3,ARG4)</v>
      </c>
      <c r="I1218" s="123">
        <f>IF('表格编辑 '!K1218="","",'表格编辑 '!K1218)</f>
        <v>1</v>
      </c>
      <c r="J1218" s="123">
        <f>IF('表格编辑 '!L1218="","",'表格编辑 '!L1218)</f>
        <v>4002</v>
      </c>
      <c r="K1218" s="123">
        <f>IF('表格编辑 '!M1218="","",'表格编辑 '!M1218)</f>
        <v>1800</v>
      </c>
      <c r="L1218" s="123" t="str">
        <f>IF('表格编辑 '!N1218="","",'表格编辑 '!N1218)</f>
        <v/>
      </c>
      <c r="M1218" s="123" t="str">
        <f>IF('表格编辑 '!O1218="","",'表格编辑 '!O1218)</f>
        <v/>
      </c>
      <c r="N1218" s="123" t="str">
        <f>IF('表格编辑 '!P1218="","",'表格编辑 '!P1218)</f>
        <v/>
      </c>
      <c r="O1218" s="123" t="str">
        <f>IF('表格编辑 '!Q1218="","",'表格编辑 '!Q1218)</f>
        <v/>
      </c>
      <c r="P1218" s="123" t="str">
        <f>IF('表格编辑 '!R1218="","",'表格编辑 '!R1218)</f>
        <v/>
      </c>
      <c r="Q1218" s="123">
        <f>IF('表格编辑 '!S1218="","",'表格编辑 '!S1218)</f>
        <v>320</v>
      </c>
      <c r="R1218" s="123" t="str">
        <f>IF('表格编辑 '!T1218="","",'表格编辑 '!T1218)</f>
        <v/>
      </c>
      <c r="S1218" s="123" t="str">
        <f>IF('表格编辑 '!U1218="","",'表格编辑 '!U1218)</f>
        <v/>
      </c>
      <c r="T1218" s="123" t="str">
        <f>IF('表格编辑 '!V1218="","",'表格编辑 '!V1218)</f>
        <v/>
      </c>
      <c r="U1218" s="123" t="str">
        <f>IF('表格编辑 '!W1218="","",'表格编辑 '!W1218)</f>
        <v/>
      </c>
      <c r="V1218" s="123" t="str">
        <f>IF('表格编辑 '!X1218="","",'表格编辑 '!X1218)</f>
        <v/>
      </c>
      <c r="W1218" s="123" t="str">
        <f>IF('表格编辑 '!Y1218="","",'表格编辑 '!Y1218)</f>
        <v/>
      </c>
      <c r="X1218" s="123" t="str">
        <f>IF('表格编辑 '!Z1218="","",'表格编辑 '!Z1218)</f>
        <v/>
      </c>
      <c r="Y1218" s="123" t="str">
        <f>IF('表格编辑 '!AA1218="","",'表格编辑 '!AA1218)</f>
        <v/>
      </c>
      <c r="Z1218" s="123" t="str">
        <f>IF('表格编辑 '!AB1218="","",'表格编辑 '!AB1218)</f>
        <v/>
      </c>
      <c r="AA1218" s="123" t="str">
        <f>IF('表格编辑 '!AC1218="","",'表格编辑 '!AC1218)</f>
        <v/>
      </c>
      <c r="AB1218" s="123" t="str">
        <f>IF('表格编辑 '!AD1218="","",'表格编辑 '!AD1218)</f>
        <v/>
      </c>
      <c r="AC1218" s="123" t="str">
        <f>IF('表格编辑 '!AE1218="","",'表格编辑 '!AE1218)</f>
        <v/>
      </c>
      <c r="AD1218" s="123">
        <f>IF('表格编辑 '!AF1218="","",'表格编辑 '!AF1218)</f>
        <v>140805</v>
      </c>
    </row>
    <row r="1219" spans="1:30">
      <c r="A1219" s="123">
        <f>IF('表格编辑 '!A1219="","",'表格编辑 '!A1219)</f>
        <v>40806</v>
      </c>
      <c r="B1219" s="123">
        <f>IF('表格编辑 '!B1219="","",'表格编辑 '!B1219)</f>
        <v>50148</v>
      </c>
      <c r="C1219" s="123">
        <f>IF('表格编辑 '!E1219="","",'表格编辑 '!E1219)</f>
        <v>60</v>
      </c>
      <c r="D1219" s="123" t="str">
        <f>IF('表格编辑 '!F1219="","",'表格编辑 '!F1219)</f>
        <v>AI_born_event(RECEIVER, ARG0, ARG1, ARG2, ARG3,ARG4)</v>
      </c>
      <c r="E1219" s="123" t="str">
        <f>IF('表格编辑 '!G1219="","",'表格编辑 '!G1219)</f>
        <v>AI_update_event(RECEIVER, ARG0, ARG1, ARG2, ARG3,ARG4)</v>
      </c>
      <c r="F1219" s="123" t="str">
        <f>IF('表格编辑 '!H1219="","",'表格编辑 '!H1219)</f>
        <v/>
      </c>
      <c r="G1219" s="123" t="str">
        <f>IF('表格编辑 '!I1219="","",'表格编辑 '!I1219)</f>
        <v/>
      </c>
      <c r="H1219" s="123" t="str">
        <f>IF('表格编辑 '!J1219="","",'表格编辑 '!J1219)</f>
        <v>test_deadth_event(RECEIVER, ARG0, ARG1, ARG2, ARG3,ARG4)</v>
      </c>
      <c r="I1219" s="123">
        <f>IF('表格编辑 '!K1219="","",'表格编辑 '!K1219)</f>
        <v>1</v>
      </c>
      <c r="J1219" s="123">
        <f>IF('表格编辑 '!L1219="","",'表格编辑 '!L1219)</f>
        <v>2106</v>
      </c>
      <c r="K1219" s="123">
        <f>IF('表格编辑 '!M1219="","",'表格编辑 '!M1219)</f>
        <v>1800</v>
      </c>
      <c r="L1219" s="123" t="str">
        <f>IF('表格编辑 '!N1219="","",'表格编辑 '!N1219)</f>
        <v/>
      </c>
      <c r="M1219" s="123" t="str">
        <f>IF('表格编辑 '!O1219="","",'表格编辑 '!O1219)</f>
        <v/>
      </c>
      <c r="N1219" s="123" t="str">
        <f>IF('表格编辑 '!P1219="","",'表格编辑 '!P1219)</f>
        <v/>
      </c>
      <c r="O1219" s="123" t="str">
        <f>IF('表格编辑 '!Q1219="","",'表格编辑 '!Q1219)</f>
        <v/>
      </c>
      <c r="P1219" s="123" t="str">
        <f>IF('表格编辑 '!R1219="","",'表格编辑 '!R1219)</f>
        <v/>
      </c>
      <c r="Q1219" s="123">
        <f>IF('表格编辑 '!S1219="","",'表格编辑 '!S1219)</f>
        <v>320</v>
      </c>
      <c r="R1219" s="123" t="str">
        <f>IF('表格编辑 '!T1219="","",'表格编辑 '!T1219)</f>
        <v/>
      </c>
      <c r="S1219" s="123" t="str">
        <f>IF('表格编辑 '!U1219="","",'表格编辑 '!U1219)</f>
        <v/>
      </c>
      <c r="T1219" s="123" t="str">
        <f>IF('表格编辑 '!V1219="","",'表格编辑 '!V1219)</f>
        <v/>
      </c>
      <c r="U1219" s="123" t="str">
        <f>IF('表格编辑 '!W1219="","",'表格编辑 '!W1219)</f>
        <v/>
      </c>
      <c r="V1219" s="123" t="str">
        <f>IF('表格编辑 '!X1219="","",'表格编辑 '!X1219)</f>
        <v/>
      </c>
      <c r="W1219" s="123" t="str">
        <f>IF('表格编辑 '!Y1219="","",'表格编辑 '!Y1219)</f>
        <v/>
      </c>
      <c r="X1219" s="123" t="str">
        <f>IF('表格编辑 '!Z1219="","",'表格编辑 '!Z1219)</f>
        <v/>
      </c>
      <c r="Y1219" s="123" t="str">
        <f>IF('表格编辑 '!AA1219="","",'表格编辑 '!AA1219)</f>
        <v/>
      </c>
      <c r="Z1219" s="123" t="str">
        <f>IF('表格编辑 '!AB1219="","",'表格编辑 '!AB1219)</f>
        <v/>
      </c>
      <c r="AA1219" s="123" t="str">
        <f>IF('表格编辑 '!AC1219="","",'表格编辑 '!AC1219)</f>
        <v/>
      </c>
      <c r="AB1219" s="123" t="str">
        <f>IF('表格编辑 '!AD1219="","",'表格编辑 '!AD1219)</f>
        <v/>
      </c>
      <c r="AC1219" s="123" t="str">
        <f>IF('表格编辑 '!AE1219="","",'表格编辑 '!AE1219)</f>
        <v/>
      </c>
      <c r="AD1219" s="123">
        <f>IF('表格编辑 '!AF1219="","",'表格编辑 '!AF1219)</f>
        <v>140806</v>
      </c>
    </row>
    <row r="1220" spans="1:30">
      <c r="A1220" s="123">
        <f>IF('表格编辑 '!A1220="","",'表格编辑 '!A1220)</f>
        <v>40807</v>
      </c>
      <c r="B1220" s="123">
        <f>IF('表格编辑 '!B1220="","",'表格编辑 '!B1220)</f>
        <v>50064</v>
      </c>
      <c r="C1220" s="123">
        <f>IF('表格编辑 '!E1220="","",'表格编辑 '!E1220)</f>
        <v>60</v>
      </c>
      <c r="D1220" s="123" t="str">
        <f>IF('表格编辑 '!F1220="","",'表格编辑 '!F1220)</f>
        <v>AI_born_event(RECEIVER, ARG0, ARG1, ARG2, ARG3,ARG4)</v>
      </c>
      <c r="E1220" s="123" t="str">
        <f>IF('表格编辑 '!G1220="","",'表格编辑 '!G1220)</f>
        <v>AI_update_event(RECEIVER, ARG0, ARG1, ARG2, ARG3,ARG4)</v>
      </c>
      <c r="F1220" s="123" t="str">
        <f>IF('表格编辑 '!H1220="","",'表格编辑 '!H1220)</f>
        <v/>
      </c>
      <c r="G1220" s="123" t="str">
        <f>IF('表格编辑 '!I1220="","",'表格编辑 '!I1220)</f>
        <v/>
      </c>
      <c r="H1220" s="123" t="str">
        <f>IF('表格编辑 '!J1220="","",'表格编辑 '!J1220)</f>
        <v>test_deadth_event(RECEIVER, ARG0, ARG1, ARG2, ARG3,ARG4)</v>
      </c>
      <c r="I1220" s="123">
        <f>IF('表格编辑 '!K1220="","",'表格编辑 '!K1220)</f>
        <v>1</v>
      </c>
      <c r="J1220" s="123">
        <f>IF('表格编辑 '!L1220="","",'表格编辑 '!L1220)</f>
        <v>2946</v>
      </c>
      <c r="K1220" s="123">
        <f>IF('表格编辑 '!M1220="","",'表格编辑 '!M1220)</f>
        <v>1800</v>
      </c>
      <c r="L1220" s="123" t="str">
        <f>IF('表格编辑 '!N1220="","",'表格编辑 '!N1220)</f>
        <v/>
      </c>
      <c r="M1220" s="123" t="str">
        <f>IF('表格编辑 '!O1220="","",'表格编辑 '!O1220)</f>
        <v/>
      </c>
      <c r="N1220" s="123" t="str">
        <f>IF('表格编辑 '!P1220="","",'表格编辑 '!P1220)</f>
        <v/>
      </c>
      <c r="O1220" s="123" t="str">
        <f>IF('表格编辑 '!Q1220="","",'表格编辑 '!Q1220)</f>
        <v/>
      </c>
      <c r="P1220" s="123" t="str">
        <f>IF('表格编辑 '!R1220="","",'表格编辑 '!R1220)</f>
        <v/>
      </c>
      <c r="Q1220" s="123">
        <f>IF('表格编辑 '!S1220="","",'表格编辑 '!S1220)</f>
        <v>320</v>
      </c>
      <c r="R1220" s="123" t="str">
        <f>IF('表格编辑 '!T1220="","",'表格编辑 '!T1220)</f>
        <v/>
      </c>
      <c r="S1220" s="123" t="str">
        <f>IF('表格编辑 '!U1220="","",'表格编辑 '!U1220)</f>
        <v/>
      </c>
      <c r="T1220" s="123" t="str">
        <f>IF('表格编辑 '!V1220="","",'表格编辑 '!V1220)</f>
        <v/>
      </c>
      <c r="U1220" s="123" t="str">
        <f>IF('表格编辑 '!W1220="","",'表格编辑 '!W1220)</f>
        <v/>
      </c>
      <c r="V1220" s="123" t="str">
        <f>IF('表格编辑 '!X1220="","",'表格编辑 '!X1220)</f>
        <v/>
      </c>
      <c r="W1220" s="123" t="str">
        <f>IF('表格编辑 '!Y1220="","",'表格编辑 '!Y1220)</f>
        <v/>
      </c>
      <c r="X1220" s="123" t="str">
        <f>IF('表格编辑 '!Z1220="","",'表格编辑 '!Z1220)</f>
        <v/>
      </c>
      <c r="Y1220" s="123" t="str">
        <f>IF('表格编辑 '!AA1220="","",'表格编辑 '!AA1220)</f>
        <v/>
      </c>
      <c r="Z1220" s="123" t="str">
        <f>IF('表格编辑 '!AB1220="","",'表格编辑 '!AB1220)</f>
        <v/>
      </c>
      <c r="AA1220" s="123" t="str">
        <f>IF('表格编辑 '!AC1220="","",'表格编辑 '!AC1220)</f>
        <v/>
      </c>
      <c r="AB1220" s="123" t="str">
        <f>IF('表格编辑 '!AD1220="","",'表格编辑 '!AD1220)</f>
        <v/>
      </c>
      <c r="AC1220" s="123" t="str">
        <f>IF('表格编辑 '!AE1220="","",'表格编辑 '!AE1220)</f>
        <v/>
      </c>
      <c r="AD1220" s="123">
        <f>IF('表格编辑 '!AF1220="","",'表格编辑 '!AF1220)</f>
        <v>140807</v>
      </c>
    </row>
    <row r="1221" spans="1:30">
      <c r="A1221" s="123">
        <f>IF('表格编辑 '!A1221="","",'表格编辑 '!A1221)</f>
        <v>40808</v>
      </c>
      <c r="B1221" s="123">
        <f>IF('表格编辑 '!B1221="","",'表格编辑 '!B1221)</f>
        <v>50134</v>
      </c>
      <c r="C1221" s="123">
        <f>IF('表格编辑 '!E1221="","",'表格编辑 '!E1221)</f>
        <v>60</v>
      </c>
      <c r="D1221" s="123" t="str">
        <f>IF('表格编辑 '!F1221="","",'表格编辑 '!F1221)</f>
        <v>AI_born_event(RECEIVER, ARG0, ARG1, ARG2, ARG3,ARG4)</v>
      </c>
      <c r="E1221" s="123" t="str">
        <f>IF('表格编辑 '!G1221="","",'表格编辑 '!G1221)</f>
        <v>AI_update_event(RECEIVER, ARG0, ARG1, ARG2, ARG3,ARG4)</v>
      </c>
      <c r="F1221" s="123" t="str">
        <f>IF('表格编辑 '!H1221="","",'表格编辑 '!H1221)</f>
        <v/>
      </c>
      <c r="G1221" s="123" t="str">
        <f>IF('表格编辑 '!I1221="","",'表格编辑 '!I1221)</f>
        <v/>
      </c>
      <c r="H1221" s="123" t="str">
        <f>IF('表格编辑 '!J1221="","",'表格编辑 '!J1221)</f>
        <v>test_deadth_event(RECEIVER, ARG0, ARG1, ARG2, ARG3,ARG4)</v>
      </c>
      <c r="I1221" s="123">
        <f>IF('表格编辑 '!K1221="","",'表格编辑 '!K1221)</f>
        <v>1</v>
      </c>
      <c r="J1221" s="123">
        <f>IF('表格编辑 '!L1221="","",'表格编辑 '!L1221)</f>
        <v>2406</v>
      </c>
      <c r="K1221" s="123">
        <f>IF('表格编辑 '!M1221="","",'表格编辑 '!M1221)</f>
        <v>1800</v>
      </c>
      <c r="L1221" s="123" t="str">
        <f>IF('表格编辑 '!N1221="","",'表格编辑 '!N1221)</f>
        <v/>
      </c>
      <c r="M1221" s="123" t="str">
        <f>IF('表格编辑 '!O1221="","",'表格编辑 '!O1221)</f>
        <v/>
      </c>
      <c r="N1221" s="123" t="str">
        <f>IF('表格编辑 '!P1221="","",'表格编辑 '!P1221)</f>
        <v/>
      </c>
      <c r="O1221" s="123" t="str">
        <f>IF('表格编辑 '!Q1221="","",'表格编辑 '!Q1221)</f>
        <v/>
      </c>
      <c r="P1221" s="123" t="str">
        <f>IF('表格编辑 '!R1221="","",'表格编辑 '!R1221)</f>
        <v/>
      </c>
      <c r="Q1221" s="123">
        <f>IF('表格编辑 '!S1221="","",'表格编辑 '!S1221)</f>
        <v>320</v>
      </c>
      <c r="R1221" s="123" t="str">
        <f>IF('表格编辑 '!T1221="","",'表格编辑 '!T1221)</f>
        <v/>
      </c>
      <c r="S1221" s="123" t="str">
        <f>IF('表格编辑 '!U1221="","",'表格编辑 '!U1221)</f>
        <v/>
      </c>
      <c r="T1221" s="123" t="str">
        <f>IF('表格编辑 '!V1221="","",'表格编辑 '!V1221)</f>
        <v/>
      </c>
      <c r="U1221" s="123" t="str">
        <f>IF('表格编辑 '!W1221="","",'表格编辑 '!W1221)</f>
        <v/>
      </c>
      <c r="V1221" s="123" t="str">
        <f>IF('表格编辑 '!X1221="","",'表格编辑 '!X1221)</f>
        <v/>
      </c>
      <c r="W1221" s="123" t="str">
        <f>IF('表格编辑 '!Y1221="","",'表格编辑 '!Y1221)</f>
        <v/>
      </c>
      <c r="X1221" s="123" t="str">
        <f>IF('表格编辑 '!Z1221="","",'表格编辑 '!Z1221)</f>
        <v/>
      </c>
      <c r="Y1221" s="123" t="str">
        <f>IF('表格编辑 '!AA1221="","",'表格编辑 '!AA1221)</f>
        <v/>
      </c>
      <c r="Z1221" s="123" t="str">
        <f>IF('表格编辑 '!AB1221="","",'表格编辑 '!AB1221)</f>
        <v/>
      </c>
      <c r="AA1221" s="123" t="str">
        <f>IF('表格编辑 '!AC1221="","",'表格编辑 '!AC1221)</f>
        <v/>
      </c>
      <c r="AB1221" s="123" t="str">
        <f>IF('表格编辑 '!AD1221="","",'表格编辑 '!AD1221)</f>
        <v/>
      </c>
      <c r="AC1221" s="123" t="str">
        <f>IF('表格编辑 '!AE1221="","",'表格编辑 '!AE1221)</f>
        <v/>
      </c>
      <c r="AD1221" s="123">
        <f>IF('表格编辑 '!AF1221="","",'表格编辑 '!AF1221)</f>
        <v>140808</v>
      </c>
    </row>
    <row r="1222" spans="1:30">
      <c r="A1222" s="123">
        <f>IF('表格编辑 '!A1222="","",'表格编辑 '!A1222)</f>
        <v>40809</v>
      </c>
      <c r="B1222" s="123">
        <f>IF('表格编辑 '!B1222="","",'表格编辑 '!B1222)</f>
        <v>50020</v>
      </c>
      <c r="C1222" s="123">
        <f>IF('表格编辑 '!E1222="","",'表格编辑 '!E1222)</f>
        <v>60</v>
      </c>
      <c r="D1222" s="123" t="str">
        <f>IF('表格编辑 '!F1222="","",'表格编辑 '!F1222)</f>
        <v>AI_born_event(RECEIVER, ARG0, ARG1, ARG2, ARG3,ARG4)</v>
      </c>
      <c r="E1222" s="123" t="str">
        <f>IF('表格编辑 '!G1222="","",'表格编辑 '!G1222)</f>
        <v>AI_update_event(RECEIVER, ARG0, ARG1, ARG2, ARG3,ARG4)</v>
      </c>
      <c r="F1222" s="123" t="str">
        <f>IF('表格编辑 '!H1222="","",'表格编辑 '!H1222)</f>
        <v/>
      </c>
      <c r="G1222" s="123" t="str">
        <f>IF('表格编辑 '!I1222="","",'表格编辑 '!I1222)</f>
        <v/>
      </c>
      <c r="H1222" s="123" t="str">
        <f>IF('表格编辑 '!J1222="","",'表格编辑 '!J1222)</f>
        <v>test_deadth_event(RECEIVER, ARG0, ARG1, ARG2, ARG3,ARG4)</v>
      </c>
      <c r="I1222" s="123">
        <f>IF('表格编辑 '!K1222="","",'表格编辑 '!K1222)</f>
        <v>1</v>
      </c>
      <c r="J1222" s="123">
        <f>IF('表格编辑 '!L1222="","",'表格编辑 '!L1222)</f>
        <v>1688</v>
      </c>
      <c r="K1222" s="123">
        <f>IF('表格编辑 '!M1222="","",'表格编辑 '!M1222)</f>
        <v>1800</v>
      </c>
      <c r="L1222" s="123" t="str">
        <f>IF('表格编辑 '!N1222="","",'表格编辑 '!N1222)</f>
        <v/>
      </c>
      <c r="M1222" s="123" t="str">
        <f>IF('表格编辑 '!O1222="","",'表格编辑 '!O1222)</f>
        <v/>
      </c>
      <c r="N1222" s="123" t="str">
        <f>IF('表格编辑 '!P1222="","",'表格编辑 '!P1222)</f>
        <v/>
      </c>
      <c r="O1222" s="123" t="str">
        <f>IF('表格编辑 '!Q1222="","",'表格编辑 '!Q1222)</f>
        <v/>
      </c>
      <c r="P1222" s="123" t="str">
        <f>IF('表格编辑 '!R1222="","",'表格编辑 '!R1222)</f>
        <v/>
      </c>
      <c r="Q1222" s="123">
        <f>IF('表格编辑 '!S1222="","",'表格编辑 '!S1222)</f>
        <v>320</v>
      </c>
      <c r="R1222" s="123" t="str">
        <f>IF('表格编辑 '!T1222="","",'表格编辑 '!T1222)</f>
        <v/>
      </c>
      <c r="S1222" s="123" t="str">
        <f>IF('表格编辑 '!U1222="","",'表格编辑 '!U1222)</f>
        <v/>
      </c>
      <c r="T1222" s="123" t="str">
        <f>IF('表格编辑 '!V1222="","",'表格编辑 '!V1222)</f>
        <v/>
      </c>
      <c r="U1222" s="123" t="str">
        <f>IF('表格编辑 '!W1222="","",'表格编辑 '!W1222)</f>
        <v/>
      </c>
      <c r="V1222" s="123" t="str">
        <f>IF('表格编辑 '!X1222="","",'表格编辑 '!X1222)</f>
        <v/>
      </c>
      <c r="W1222" s="123" t="str">
        <f>IF('表格编辑 '!Y1222="","",'表格编辑 '!Y1222)</f>
        <v/>
      </c>
      <c r="X1222" s="123" t="str">
        <f>IF('表格编辑 '!Z1222="","",'表格编辑 '!Z1222)</f>
        <v/>
      </c>
      <c r="Y1222" s="123" t="str">
        <f>IF('表格编辑 '!AA1222="","",'表格编辑 '!AA1222)</f>
        <v/>
      </c>
      <c r="Z1222" s="123" t="str">
        <f>IF('表格编辑 '!AB1222="","",'表格编辑 '!AB1222)</f>
        <v/>
      </c>
      <c r="AA1222" s="123" t="str">
        <f>IF('表格编辑 '!AC1222="","",'表格编辑 '!AC1222)</f>
        <v/>
      </c>
      <c r="AB1222" s="123" t="str">
        <f>IF('表格编辑 '!AD1222="","",'表格编辑 '!AD1222)</f>
        <v/>
      </c>
      <c r="AC1222" s="123" t="str">
        <f>IF('表格编辑 '!AE1222="","",'表格编辑 '!AE1222)</f>
        <v/>
      </c>
      <c r="AD1222" s="123">
        <f>IF('表格编辑 '!AF1222="","",'表格编辑 '!AF1222)</f>
        <v>140809</v>
      </c>
    </row>
    <row r="1223" spans="1:30">
      <c r="A1223" s="123">
        <f>IF('表格编辑 '!A1223="","",'表格编辑 '!A1223)</f>
        <v>40810</v>
      </c>
      <c r="B1223" s="123">
        <f>IF('表格编辑 '!B1223="","",'表格编辑 '!B1223)</f>
        <v>50063</v>
      </c>
      <c r="C1223" s="123">
        <f>IF('表格编辑 '!E1223="","",'表格编辑 '!E1223)</f>
        <v>60</v>
      </c>
      <c r="D1223" s="123" t="str">
        <f>IF('表格编辑 '!F1223="","",'表格编辑 '!F1223)</f>
        <v>AI_born_event(RECEIVER, ARG0, ARG1, ARG2, ARG3,ARG4)</v>
      </c>
      <c r="E1223" s="123" t="str">
        <f>IF('表格编辑 '!G1223="","",'表格编辑 '!G1223)</f>
        <v>AI_update_event(RECEIVER, ARG0, ARG1, ARG2, ARG3,ARG4)</v>
      </c>
      <c r="F1223" s="123" t="str">
        <f>IF('表格编辑 '!H1223="","",'表格编辑 '!H1223)</f>
        <v/>
      </c>
      <c r="G1223" s="123" t="str">
        <f>IF('表格编辑 '!I1223="","",'表格编辑 '!I1223)</f>
        <v/>
      </c>
      <c r="H1223" s="123" t="str">
        <f>IF('表格编辑 '!J1223="","",'表格编辑 '!J1223)</f>
        <v>test_deadth_event(RECEIVER, ARG0, ARG1, ARG2, ARG3,ARG4)</v>
      </c>
      <c r="I1223" s="123">
        <f>IF('表格编辑 '!K1223="","",'表格编辑 '!K1223)</f>
        <v>1</v>
      </c>
      <c r="J1223" s="123">
        <f>IF('表格编辑 '!L1223="","",'表格编辑 '!L1223)</f>
        <v>3906</v>
      </c>
      <c r="K1223" s="123">
        <f>IF('表格编辑 '!M1223="","",'表格编辑 '!M1223)</f>
        <v>1800</v>
      </c>
      <c r="L1223" s="123" t="str">
        <f>IF('表格编辑 '!N1223="","",'表格编辑 '!N1223)</f>
        <v/>
      </c>
      <c r="M1223" s="123" t="str">
        <f>IF('表格编辑 '!O1223="","",'表格编辑 '!O1223)</f>
        <v/>
      </c>
      <c r="N1223" s="123" t="str">
        <f>IF('表格编辑 '!P1223="","",'表格编辑 '!P1223)</f>
        <v/>
      </c>
      <c r="O1223" s="123" t="str">
        <f>IF('表格编辑 '!Q1223="","",'表格编辑 '!Q1223)</f>
        <v/>
      </c>
      <c r="P1223" s="123" t="str">
        <f>IF('表格编辑 '!R1223="","",'表格编辑 '!R1223)</f>
        <v/>
      </c>
      <c r="Q1223" s="123">
        <f>IF('表格编辑 '!S1223="","",'表格编辑 '!S1223)</f>
        <v>320</v>
      </c>
      <c r="R1223" s="123" t="str">
        <f>IF('表格编辑 '!T1223="","",'表格编辑 '!T1223)</f>
        <v/>
      </c>
      <c r="S1223" s="123" t="str">
        <f>IF('表格编辑 '!U1223="","",'表格编辑 '!U1223)</f>
        <v/>
      </c>
      <c r="T1223" s="123" t="str">
        <f>IF('表格编辑 '!V1223="","",'表格编辑 '!V1223)</f>
        <v/>
      </c>
      <c r="U1223" s="123" t="str">
        <f>IF('表格编辑 '!W1223="","",'表格编辑 '!W1223)</f>
        <v/>
      </c>
      <c r="V1223" s="123" t="str">
        <f>IF('表格编辑 '!X1223="","",'表格编辑 '!X1223)</f>
        <v/>
      </c>
      <c r="W1223" s="123" t="str">
        <f>IF('表格编辑 '!Y1223="","",'表格编辑 '!Y1223)</f>
        <v/>
      </c>
      <c r="X1223" s="123" t="str">
        <f>IF('表格编辑 '!Z1223="","",'表格编辑 '!Z1223)</f>
        <v/>
      </c>
      <c r="Y1223" s="123" t="str">
        <f>IF('表格编辑 '!AA1223="","",'表格编辑 '!AA1223)</f>
        <v/>
      </c>
      <c r="Z1223" s="123" t="str">
        <f>IF('表格编辑 '!AB1223="","",'表格编辑 '!AB1223)</f>
        <v/>
      </c>
      <c r="AA1223" s="123" t="str">
        <f>IF('表格编辑 '!AC1223="","",'表格编辑 '!AC1223)</f>
        <v/>
      </c>
      <c r="AB1223" s="123" t="str">
        <f>IF('表格编辑 '!AD1223="","",'表格编辑 '!AD1223)</f>
        <v/>
      </c>
      <c r="AC1223" s="123" t="str">
        <f>IF('表格编辑 '!AE1223="","",'表格编辑 '!AE1223)</f>
        <v/>
      </c>
      <c r="AD1223" s="123">
        <f>IF('表格编辑 '!AF1223="","",'表格编辑 '!AF1223)</f>
        <v>140810</v>
      </c>
    </row>
    <row r="1224" spans="1:30">
      <c r="A1224" s="123">
        <f>IF('表格编辑 '!A1224="","",'表格编辑 '!A1224)</f>
        <v>40811</v>
      </c>
      <c r="B1224" s="123">
        <f>IF('表格编辑 '!B1224="","",'表格编辑 '!B1224)</f>
        <v>50045</v>
      </c>
      <c r="C1224" s="123">
        <f>IF('表格编辑 '!E1224="","",'表格编辑 '!E1224)</f>
        <v>24</v>
      </c>
      <c r="D1224" s="123" t="str">
        <f>IF('表格编辑 '!F1224="","",'表格编辑 '!F1224)</f>
        <v>AI_born_event(RECEIVER, ARG0, ARG1, ARG2, ARG3,ARG4)</v>
      </c>
      <c r="E1224" s="123" t="str">
        <f>IF('表格编辑 '!G1224="","",'表格编辑 '!G1224)</f>
        <v>AI_update_event(RECEIVER, ARG0, ARG1, ARG2, ARG3,ARG4)</v>
      </c>
      <c r="F1224" s="123" t="str">
        <f>IF('表格编辑 '!H1224="","",'表格编辑 '!H1224)</f>
        <v/>
      </c>
      <c r="G1224" s="123" t="str">
        <f>IF('表格编辑 '!I1224="","",'表格编辑 '!I1224)</f>
        <v/>
      </c>
      <c r="H1224" s="123" t="str">
        <f>IF('表格编辑 '!J1224="","",'表格编辑 '!J1224)</f>
        <v>test_deadth_event(RECEIVER, ARG0, ARG1, ARG2, ARG3,ARG4)</v>
      </c>
      <c r="I1224" s="123">
        <f>IF('表格编辑 '!K1224="","",'表格编辑 '!K1224)</f>
        <v>1</v>
      </c>
      <c r="J1224" s="123">
        <f>IF('表格编辑 '!L1224="","",'表格编辑 '!L1224)</f>
        <v>260</v>
      </c>
      <c r="K1224" s="123">
        <f>IF('表格编辑 '!M1224="","",'表格编辑 '!M1224)</f>
        <v>720</v>
      </c>
      <c r="L1224" s="123" t="str">
        <f>IF('表格编辑 '!N1224="","",'表格编辑 '!N1224)</f>
        <v/>
      </c>
      <c r="M1224" s="123" t="str">
        <f>IF('表格编辑 '!O1224="","",'表格编辑 '!O1224)</f>
        <v/>
      </c>
      <c r="N1224" s="123" t="str">
        <f>IF('表格编辑 '!P1224="","",'表格编辑 '!P1224)</f>
        <v/>
      </c>
      <c r="O1224" s="123" t="str">
        <f>IF('表格编辑 '!Q1224="","",'表格编辑 '!Q1224)</f>
        <v/>
      </c>
      <c r="P1224" s="123" t="str">
        <f>IF('表格编辑 '!R1224="","",'表格编辑 '!R1224)</f>
        <v/>
      </c>
      <c r="Q1224" s="123">
        <f>IF('表格编辑 '!S1224="","",'表格编辑 '!S1224)</f>
        <v>320</v>
      </c>
      <c r="R1224" s="123" t="str">
        <f>IF('表格编辑 '!T1224="","",'表格编辑 '!T1224)</f>
        <v/>
      </c>
      <c r="S1224" s="123" t="str">
        <f>IF('表格编辑 '!U1224="","",'表格编辑 '!U1224)</f>
        <v/>
      </c>
      <c r="T1224" s="123" t="str">
        <f>IF('表格编辑 '!V1224="","",'表格编辑 '!V1224)</f>
        <v/>
      </c>
      <c r="U1224" s="123" t="str">
        <f>IF('表格编辑 '!W1224="","",'表格编辑 '!W1224)</f>
        <v/>
      </c>
      <c r="V1224" s="123" t="str">
        <f>IF('表格编辑 '!X1224="","",'表格编辑 '!X1224)</f>
        <v/>
      </c>
      <c r="W1224" s="123" t="str">
        <f>IF('表格编辑 '!Y1224="","",'表格编辑 '!Y1224)</f>
        <v/>
      </c>
      <c r="X1224" s="123" t="str">
        <f>IF('表格编辑 '!Z1224="","",'表格编辑 '!Z1224)</f>
        <v/>
      </c>
      <c r="Y1224" s="123" t="str">
        <f>IF('表格编辑 '!AA1224="","",'表格编辑 '!AA1224)</f>
        <v/>
      </c>
      <c r="Z1224" s="123" t="str">
        <f>IF('表格编辑 '!AB1224="","",'表格编辑 '!AB1224)</f>
        <v/>
      </c>
      <c r="AA1224" s="123" t="str">
        <f>IF('表格编辑 '!AC1224="","",'表格编辑 '!AC1224)</f>
        <v/>
      </c>
      <c r="AB1224" s="123" t="str">
        <f>IF('表格编辑 '!AD1224="","",'表格编辑 '!AD1224)</f>
        <v/>
      </c>
      <c r="AC1224" s="123" t="str">
        <f>IF('表格编辑 '!AE1224="","",'表格编辑 '!AE1224)</f>
        <v/>
      </c>
      <c r="AD1224" s="123">
        <f>IF('表格编辑 '!AF1224="","",'表格编辑 '!AF1224)</f>
        <v>140811</v>
      </c>
    </row>
    <row r="1225" spans="1:30">
      <c r="A1225" s="123">
        <f>IF('表格编辑 '!A1225="","",'表格编辑 '!A1225)</f>
        <v>40812</v>
      </c>
      <c r="B1225" s="123">
        <f>IF('表格编辑 '!B1225="","",'表格编辑 '!B1225)</f>
        <v>50121</v>
      </c>
      <c r="C1225" s="123">
        <f>IF('表格编辑 '!E1225="","",'表格编辑 '!E1225)</f>
        <v>24</v>
      </c>
      <c r="D1225" s="123" t="str">
        <f>IF('表格编辑 '!F1225="","",'表格编辑 '!F1225)</f>
        <v>AI_born_event(RECEIVER, ARG0, ARG1, ARG2, ARG3,ARG4)</v>
      </c>
      <c r="E1225" s="123" t="str">
        <f>IF('表格编辑 '!G1225="","",'表格编辑 '!G1225)</f>
        <v>AI_update_event(RECEIVER, ARG0, ARG1, ARG2, ARG3,ARG4)</v>
      </c>
      <c r="F1225" s="123" t="str">
        <f>IF('表格编辑 '!H1225="","",'表格编辑 '!H1225)</f>
        <v/>
      </c>
      <c r="G1225" s="123" t="str">
        <f>IF('表格编辑 '!I1225="","",'表格编辑 '!I1225)</f>
        <v/>
      </c>
      <c r="H1225" s="123" t="str">
        <f>IF('表格编辑 '!J1225="","",'表格编辑 '!J1225)</f>
        <v>test_deadth_event(RECEIVER, ARG0, ARG1, ARG2, ARG3,ARG4)</v>
      </c>
      <c r="I1225" s="123">
        <f>IF('表格编辑 '!K1225="","",'表格编辑 '!K1225)</f>
        <v>1</v>
      </c>
      <c r="J1225" s="123">
        <f>IF('表格编辑 '!L1225="","",'表格编辑 '!L1225)</f>
        <v>190</v>
      </c>
      <c r="K1225" s="123">
        <f>IF('表格编辑 '!M1225="","",'表格编辑 '!M1225)</f>
        <v>720</v>
      </c>
      <c r="L1225" s="123" t="str">
        <f>IF('表格编辑 '!N1225="","",'表格编辑 '!N1225)</f>
        <v/>
      </c>
      <c r="M1225" s="123" t="str">
        <f>IF('表格编辑 '!O1225="","",'表格编辑 '!O1225)</f>
        <v/>
      </c>
      <c r="N1225" s="123" t="str">
        <f>IF('表格编辑 '!P1225="","",'表格编辑 '!P1225)</f>
        <v/>
      </c>
      <c r="O1225" s="123" t="str">
        <f>IF('表格编辑 '!Q1225="","",'表格编辑 '!Q1225)</f>
        <v/>
      </c>
      <c r="P1225" s="123" t="str">
        <f>IF('表格编辑 '!R1225="","",'表格编辑 '!R1225)</f>
        <v/>
      </c>
      <c r="Q1225" s="123">
        <f>IF('表格编辑 '!S1225="","",'表格编辑 '!S1225)</f>
        <v>320</v>
      </c>
      <c r="R1225" s="123" t="str">
        <f>IF('表格编辑 '!T1225="","",'表格编辑 '!T1225)</f>
        <v/>
      </c>
      <c r="S1225" s="123" t="str">
        <f>IF('表格编辑 '!U1225="","",'表格编辑 '!U1225)</f>
        <v/>
      </c>
      <c r="T1225" s="123" t="str">
        <f>IF('表格编辑 '!V1225="","",'表格编辑 '!V1225)</f>
        <v/>
      </c>
      <c r="U1225" s="123" t="str">
        <f>IF('表格编辑 '!W1225="","",'表格编辑 '!W1225)</f>
        <v/>
      </c>
      <c r="V1225" s="123" t="str">
        <f>IF('表格编辑 '!X1225="","",'表格编辑 '!X1225)</f>
        <v/>
      </c>
      <c r="W1225" s="123" t="str">
        <f>IF('表格编辑 '!Y1225="","",'表格编辑 '!Y1225)</f>
        <v/>
      </c>
      <c r="X1225" s="123" t="str">
        <f>IF('表格编辑 '!Z1225="","",'表格编辑 '!Z1225)</f>
        <v/>
      </c>
      <c r="Y1225" s="123" t="str">
        <f>IF('表格编辑 '!AA1225="","",'表格编辑 '!AA1225)</f>
        <v/>
      </c>
      <c r="Z1225" s="123" t="str">
        <f>IF('表格编辑 '!AB1225="","",'表格编辑 '!AB1225)</f>
        <v/>
      </c>
      <c r="AA1225" s="123" t="str">
        <f>IF('表格编辑 '!AC1225="","",'表格编辑 '!AC1225)</f>
        <v/>
      </c>
      <c r="AB1225" s="123" t="str">
        <f>IF('表格编辑 '!AD1225="","",'表格编辑 '!AD1225)</f>
        <v/>
      </c>
      <c r="AC1225" s="123" t="str">
        <f>IF('表格编辑 '!AE1225="","",'表格编辑 '!AE1225)</f>
        <v/>
      </c>
      <c r="AD1225" s="123">
        <f>IF('表格编辑 '!AF1225="","",'表格编辑 '!AF1225)</f>
        <v>140812</v>
      </c>
    </row>
    <row r="1226" spans="1:30">
      <c r="A1226" s="123">
        <f>IF('表格编辑 '!A1226="","",'表格编辑 '!A1226)</f>
        <v>40813</v>
      </c>
      <c r="B1226" s="123">
        <f>IF('表格编辑 '!B1226="","",'表格编辑 '!B1226)</f>
        <v>50134</v>
      </c>
      <c r="C1226" s="123">
        <f>IF('表格编辑 '!E1226="","",'表格编辑 '!E1226)</f>
        <v>24</v>
      </c>
      <c r="D1226" s="123" t="str">
        <f>IF('表格编辑 '!F1226="","",'表格编辑 '!F1226)</f>
        <v>AI_born_event(RECEIVER, ARG0, ARG1, ARG2, ARG3,ARG4)</v>
      </c>
      <c r="E1226" s="123" t="str">
        <f>IF('表格编辑 '!G1226="","",'表格编辑 '!G1226)</f>
        <v>AI_update_event(RECEIVER, ARG0, ARG1, ARG2, ARG3,ARG4)</v>
      </c>
      <c r="F1226" s="123" t="str">
        <f>IF('表格编辑 '!H1226="","",'表格编辑 '!H1226)</f>
        <v/>
      </c>
      <c r="G1226" s="123" t="str">
        <f>IF('表格编辑 '!I1226="","",'表格编辑 '!I1226)</f>
        <v/>
      </c>
      <c r="H1226" s="123" t="str">
        <f>IF('表格编辑 '!J1226="","",'表格编辑 '!J1226)</f>
        <v>test_deadth_event(RECEIVER, ARG0, ARG1, ARG2, ARG3,ARG4)</v>
      </c>
      <c r="I1226" s="123">
        <f>IF('表格编辑 '!K1226="","",'表格编辑 '!K1226)</f>
        <v>1</v>
      </c>
      <c r="J1226" s="123">
        <f>IF('表格编辑 '!L1226="","",'表格编辑 '!L1226)</f>
        <v>178</v>
      </c>
      <c r="K1226" s="123">
        <f>IF('表格编辑 '!M1226="","",'表格编辑 '!M1226)</f>
        <v>720</v>
      </c>
      <c r="L1226" s="123" t="str">
        <f>IF('表格编辑 '!N1226="","",'表格编辑 '!N1226)</f>
        <v/>
      </c>
      <c r="M1226" s="123" t="str">
        <f>IF('表格编辑 '!O1226="","",'表格编辑 '!O1226)</f>
        <v/>
      </c>
      <c r="N1226" s="123" t="str">
        <f>IF('表格编辑 '!P1226="","",'表格编辑 '!P1226)</f>
        <v/>
      </c>
      <c r="O1226" s="123" t="str">
        <f>IF('表格编辑 '!Q1226="","",'表格编辑 '!Q1226)</f>
        <v/>
      </c>
      <c r="P1226" s="123" t="str">
        <f>IF('表格编辑 '!R1226="","",'表格编辑 '!R1226)</f>
        <v/>
      </c>
      <c r="Q1226" s="123">
        <f>IF('表格编辑 '!S1226="","",'表格编辑 '!S1226)</f>
        <v>320</v>
      </c>
      <c r="R1226" s="123" t="str">
        <f>IF('表格编辑 '!T1226="","",'表格编辑 '!T1226)</f>
        <v/>
      </c>
      <c r="S1226" s="123" t="str">
        <f>IF('表格编辑 '!U1226="","",'表格编辑 '!U1226)</f>
        <v/>
      </c>
      <c r="T1226" s="123" t="str">
        <f>IF('表格编辑 '!V1226="","",'表格编辑 '!V1226)</f>
        <v/>
      </c>
      <c r="U1226" s="123" t="str">
        <f>IF('表格编辑 '!W1226="","",'表格编辑 '!W1226)</f>
        <v/>
      </c>
      <c r="V1226" s="123" t="str">
        <f>IF('表格编辑 '!X1226="","",'表格编辑 '!X1226)</f>
        <v/>
      </c>
      <c r="W1226" s="123" t="str">
        <f>IF('表格编辑 '!Y1226="","",'表格编辑 '!Y1226)</f>
        <v/>
      </c>
      <c r="X1226" s="123" t="str">
        <f>IF('表格编辑 '!Z1226="","",'表格编辑 '!Z1226)</f>
        <v/>
      </c>
      <c r="Y1226" s="123" t="str">
        <f>IF('表格编辑 '!AA1226="","",'表格编辑 '!AA1226)</f>
        <v/>
      </c>
      <c r="Z1226" s="123" t="str">
        <f>IF('表格编辑 '!AB1226="","",'表格编辑 '!AB1226)</f>
        <v/>
      </c>
      <c r="AA1226" s="123" t="str">
        <f>IF('表格编辑 '!AC1226="","",'表格编辑 '!AC1226)</f>
        <v/>
      </c>
      <c r="AB1226" s="123" t="str">
        <f>IF('表格编辑 '!AD1226="","",'表格编辑 '!AD1226)</f>
        <v/>
      </c>
      <c r="AC1226" s="123" t="str">
        <f>IF('表格编辑 '!AE1226="","",'表格编辑 '!AE1226)</f>
        <v/>
      </c>
      <c r="AD1226" s="123">
        <f>IF('表格编辑 '!AF1226="","",'表格编辑 '!AF1226)</f>
        <v>140813</v>
      </c>
    </row>
    <row r="1227" spans="1:30">
      <c r="A1227" s="123">
        <f>IF('表格编辑 '!A1227="","",'表格编辑 '!A1227)</f>
        <v>40814</v>
      </c>
      <c r="B1227" s="123">
        <f>IF('表格编辑 '!B1227="","",'表格编辑 '!B1227)</f>
        <v>50068</v>
      </c>
      <c r="C1227" s="123">
        <f>IF('表格编辑 '!E1227="","",'表格编辑 '!E1227)</f>
        <v>24</v>
      </c>
      <c r="D1227" s="123" t="str">
        <f>IF('表格编辑 '!F1227="","",'表格编辑 '!F1227)</f>
        <v>AI_born_event(RECEIVER, ARG0, ARG1, ARG2, ARG3,ARG4)</v>
      </c>
      <c r="E1227" s="123" t="str">
        <f>IF('表格编辑 '!G1227="","",'表格编辑 '!G1227)</f>
        <v>AI_update_event(RECEIVER, ARG0, ARG1, ARG2, ARG3,ARG4)</v>
      </c>
      <c r="F1227" s="123" t="str">
        <f>IF('表格编辑 '!H1227="","",'表格编辑 '!H1227)</f>
        <v/>
      </c>
      <c r="G1227" s="123" t="str">
        <f>IF('表格编辑 '!I1227="","",'表格编辑 '!I1227)</f>
        <v/>
      </c>
      <c r="H1227" s="123" t="str">
        <f>IF('表格编辑 '!J1227="","",'表格编辑 '!J1227)</f>
        <v>test_deadth_event(RECEIVER, ARG0, ARG1, ARG2, ARG3,ARG4)</v>
      </c>
      <c r="I1227" s="123">
        <f>IF('表格编辑 '!K1227="","",'表格编辑 '!K1227)</f>
        <v>1</v>
      </c>
      <c r="J1227" s="123">
        <f>IF('表格编辑 '!L1227="","",'表格编辑 '!L1227)</f>
        <v>330</v>
      </c>
      <c r="K1227" s="123">
        <f>IF('表格编辑 '!M1227="","",'表格编辑 '!M1227)</f>
        <v>720</v>
      </c>
      <c r="L1227" s="123" t="str">
        <f>IF('表格编辑 '!N1227="","",'表格编辑 '!N1227)</f>
        <v/>
      </c>
      <c r="M1227" s="123" t="str">
        <f>IF('表格编辑 '!O1227="","",'表格编辑 '!O1227)</f>
        <v/>
      </c>
      <c r="N1227" s="123" t="str">
        <f>IF('表格编辑 '!P1227="","",'表格编辑 '!P1227)</f>
        <v/>
      </c>
      <c r="O1227" s="123" t="str">
        <f>IF('表格编辑 '!Q1227="","",'表格编辑 '!Q1227)</f>
        <v/>
      </c>
      <c r="P1227" s="123" t="str">
        <f>IF('表格编辑 '!R1227="","",'表格编辑 '!R1227)</f>
        <v/>
      </c>
      <c r="Q1227" s="123">
        <f>IF('表格编辑 '!S1227="","",'表格编辑 '!S1227)</f>
        <v>320</v>
      </c>
      <c r="R1227" s="123" t="str">
        <f>IF('表格编辑 '!T1227="","",'表格编辑 '!T1227)</f>
        <v/>
      </c>
      <c r="S1227" s="123" t="str">
        <f>IF('表格编辑 '!U1227="","",'表格编辑 '!U1227)</f>
        <v/>
      </c>
      <c r="T1227" s="123" t="str">
        <f>IF('表格编辑 '!V1227="","",'表格编辑 '!V1227)</f>
        <v/>
      </c>
      <c r="U1227" s="123" t="str">
        <f>IF('表格编辑 '!W1227="","",'表格编辑 '!W1227)</f>
        <v/>
      </c>
      <c r="V1227" s="123" t="str">
        <f>IF('表格编辑 '!X1227="","",'表格编辑 '!X1227)</f>
        <v/>
      </c>
      <c r="W1227" s="123" t="str">
        <f>IF('表格编辑 '!Y1227="","",'表格编辑 '!Y1227)</f>
        <v/>
      </c>
      <c r="X1227" s="123" t="str">
        <f>IF('表格编辑 '!Z1227="","",'表格编辑 '!Z1227)</f>
        <v/>
      </c>
      <c r="Y1227" s="123" t="str">
        <f>IF('表格编辑 '!AA1227="","",'表格编辑 '!AA1227)</f>
        <v/>
      </c>
      <c r="Z1227" s="123" t="str">
        <f>IF('表格编辑 '!AB1227="","",'表格编辑 '!AB1227)</f>
        <v/>
      </c>
      <c r="AA1227" s="123" t="str">
        <f>IF('表格编辑 '!AC1227="","",'表格编辑 '!AC1227)</f>
        <v/>
      </c>
      <c r="AB1227" s="123" t="str">
        <f>IF('表格编辑 '!AD1227="","",'表格编辑 '!AD1227)</f>
        <v/>
      </c>
      <c r="AC1227" s="123" t="str">
        <f>IF('表格编辑 '!AE1227="","",'表格编辑 '!AE1227)</f>
        <v/>
      </c>
      <c r="AD1227" s="123">
        <f>IF('表格编辑 '!AF1227="","",'表格编辑 '!AF1227)</f>
        <v>140814</v>
      </c>
    </row>
    <row r="1228" spans="1:30">
      <c r="A1228" s="123">
        <f>IF('表格编辑 '!A1228="","",'表格编辑 '!A1228)</f>
        <v>40815</v>
      </c>
      <c r="B1228" s="123">
        <f>IF('表格编辑 '!B1228="","",'表格编辑 '!B1228)</f>
        <v>50070</v>
      </c>
      <c r="C1228" s="123">
        <f>IF('表格编辑 '!E1228="","",'表格编辑 '!E1228)</f>
        <v>24</v>
      </c>
      <c r="D1228" s="123" t="str">
        <f>IF('表格编辑 '!F1228="","",'表格编辑 '!F1228)</f>
        <v>AI_born_event(RECEIVER, ARG0, ARG1, ARG2, ARG3,ARG4)</v>
      </c>
      <c r="E1228" s="123" t="str">
        <f>IF('表格编辑 '!G1228="","",'表格编辑 '!G1228)</f>
        <v>AI_update_event(RECEIVER, ARG0, ARG1, ARG2, ARG3,ARG4)</v>
      </c>
      <c r="F1228" s="123" t="str">
        <f>IF('表格编辑 '!H1228="","",'表格编辑 '!H1228)</f>
        <v/>
      </c>
      <c r="G1228" s="123" t="str">
        <f>IF('表格编辑 '!I1228="","",'表格编辑 '!I1228)</f>
        <v/>
      </c>
      <c r="H1228" s="123" t="str">
        <f>IF('表格编辑 '!J1228="","",'表格编辑 '!J1228)</f>
        <v>test_deadth_event(RECEIVER, ARG0, ARG1, ARG2, ARG3,ARG4)</v>
      </c>
      <c r="I1228" s="123">
        <f>IF('表格编辑 '!K1228="","",'表格编辑 '!K1228)</f>
        <v>1</v>
      </c>
      <c r="J1228" s="123">
        <f>IF('表格编辑 '!L1228="","",'表格编辑 '!L1228)</f>
        <v>-120</v>
      </c>
      <c r="K1228" s="123">
        <f>IF('表格编辑 '!M1228="","",'表格编辑 '!M1228)</f>
        <v>720</v>
      </c>
      <c r="L1228" s="123" t="str">
        <f>IF('表格编辑 '!N1228="","",'表格编辑 '!N1228)</f>
        <v/>
      </c>
      <c r="M1228" s="123" t="str">
        <f>IF('表格编辑 '!O1228="","",'表格编辑 '!O1228)</f>
        <v/>
      </c>
      <c r="N1228" s="123" t="str">
        <f>IF('表格编辑 '!P1228="","",'表格编辑 '!P1228)</f>
        <v/>
      </c>
      <c r="O1228" s="123" t="str">
        <f>IF('表格编辑 '!Q1228="","",'表格编辑 '!Q1228)</f>
        <v/>
      </c>
      <c r="P1228" s="123" t="str">
        <f>IF('表格编辑 '!R1228="","",'表格编辑 '!R1228)</f>
        <v/>
      </c>
      <c r="Q1228" s="123">
        <f>IF('表格编辑 '!S1228="","",'表格编辑 '!S1228)</f>
        <v>320</v>
      </c>
      <c r="R1228" s="123" t="str">
        <f>IF('表格编辑 '!T1228="","",'表格编辑 '!T1228)</f>
        <v/>
      </c>
      <c r="S1228" s="123" t="str">
        <f>IF('表格编辑 '!U1228="","",'表格编辑 '!U1228)</f>
        <v/>
      </c>
      <c r="T1228" s="123" t="str">
        <f>IF('表格编辑 '!V1228="","",'表格编辑 '!V1228)</f>
        <v/>
      </c>
      <c r="U1228" s="123" t="str">
        <f>IF('表格编辑 '!W1228="","",'表格编辑 '!W1228)</f>
        <v/>
      </c>
      <c r="V1228" s="123" t="str">
        <f>IF('表格编辑 '!X1228="","",'表格编辑 '!X1228)</f>
        <v/>
      </c>
      <c r="W1228" s="123" t="str">
        <f>IF('表格编辑 '!Y1228="","",'表格编辑 '!Y1228)</f>
        <v/>
      </c>
      <c r="X1228" s="123" t="str">
        <f>IF('表格编辑 '!Z1228="","",'表格编辑 '!Z1228)</f>
        <v/>
      </c>
      <c r="Y1228" s="123" t="str">
        <f>IF('表格编辑 '!AA1228="","",'表格编辑 '!AA1228)</f>
        <v/>
      </c>
      <c r="Z1228" s="123" t="str">
        <f>IF('表格编辑 '!AB1228="","",'表格编辑 '!AB1228)</f>
        <v/>
      </c>
      <c r="AA1228" s="123" t="str">
        <f>IF('表格编辑 '!AC1228="","",'表格编辑 '!AC1228)</f>
        <v/>
      </c>
      <c r="AB1228" s="123" t="str">
        <f>IF('表格编辑 '!AD1228="","",'表格编辑 '!AD1228)</f>
        <v/>
      </c>
      <c r="AC1228" s="123" t="str">
        <f>IF('表格编辑 '!AE1228="","",'表格编辑 '!AE1228)</f>
        <v/>
      </c>
      <c r="AD1228" s="123">
        <f>IF('表格编辑 '!AF1228="","",'表格编辑 '!AF1228)</f>
        <v>140815</v>
      </c>
    </row>
    <row r="1229" spans="1:30">
      <c r="A1229" s="123">
        <f>IF('表格编辑 '!A1229="","",'表格编辑 '!A1229)</f>
        <v>40816</v>
      </c>
      <c r="B1229" s="123">
        <f>IF('表格编辑 '!B1229="","",'表格编辑 '!B1229)</f>
        <v>50111</v>
      </c>
      <c r="C1229" s="123">
        <f>IF('表格编辑 '!E1229="","",'表格编辑 '!E1229)</f>
        <v>24</v>
      </c>
      <c r="D1229" s="123" t="str">
        <f>IF('表格编辑 '!F1229="","",'表格编辑 '!F1229)</f>
        <v>AI_born_event(RECEIVER, ARG0, ARG1, ARG2, ARG3,ARG4)</v>
      </c>
      <c r="E1229" s="123" t="str">
        <f>IF('表格编辑 '!G1229="","",'表格编辑 '!G1229)</f>
        <v>AI_update_event(RECEIVER, ARG0, ARG1, ARG2, ARG3,ARG4)</v>
      </c>
      <c r="F1229" s="123" t="str">
        <f>IF('表格编辑 '!H1229="","",'表格编辑 '!H1229)</f>
        <v/>
      </c>
      <c r="G1229" s="123" t="str">
        <f>IF('表格编辑 '!I1229="","",'表格编辑 '!I1229)</f>
        <v/>
      </c>
      <c r="H1229" s="123" t="str">
        <f>IF('表格编辑 '!J1229="","",'表格编辑 '!J1229)</f>
        <v>test_deadth_event(RECEIVER, ARG0, ARG1, ARG2, ARG3,ARG4)</v>
      </c>
      <c r="I1229" s="123">
        <f>IF('表格编辑 '!K1229="","",'表格编辑 '!K1229)</f>
        <v>1</v>
      </c>
      <c r="J1229" s="123">
        <f>IF('表格编辑 '!L1229="","",'表格编辑 '!L1229)</f>
        <v>188</v>
      </c>
      <c r="K1229" s="123">
        <f>IF('表格编辑 '!M1229="","",'表格编辑 '!M1229)</f>
        <v>720</v>
      </c>
      <c r="L1229" s="123" t="str">
        <f>IF('表格编辑 '!N1229="","",'表格编辑 '!N1229)</f>
        <v/>
      </c>
      <c r="M1229" s="123" t="str">
        <f>IF('表格编辑 '!O1229="","",'表格编辑 '!O1229)</f>
        <v/>
      </c>
      <c r="N1229" s="123" t="str">
        <f>IF('表格编辑 '!P1229="","",'表格编辑 '!P1229)</f>
        <v/>
      </c>
      <c r="O1229" s="123" t="str">
        <f>IF('表格编辑 '!Q1229="","",'表格编辑 '!Q1229)</f>
        <v/>
      </c>
      <c r="P1229" s="123" t="str">
        <f>IF('表格编辑 '!R1229="","",'表格编辑 '!R1229)</f>
        <v/>
      </c>
      <c r="Q1229" s="123">
        <f>IF('表格编辑 '!S1229="","",'表格编辑 '!S1229)</f>
        <v>320</v>
      </c>
      <c r="R1229" s="123" t="str">
        <f>IF('表格编辑 '!T1229="","",'表格编辑 '!T1229)</f>
        <v/>
      </c>
      <c r="S1229" s="123" t="str">
        <f>IF('表格编辑 '!U1229="","",'表格编辑 '!U1229)</f>
        <v/>
      </c>
      <c r="T1229" s="123" t="str">
        <f>IF('表格编辑 '!V1229="","",'表格编辑 '!V1229)</f>
        <v/>
      </c>
      <c r="U1229" s="123" t="str">
        <f>IF('表格编辑 '!W1229="","",'表格编辑 '!W1229)</f>
        <v/>
      </c>
      <c r="V1229" s="123" t="str">
        <f>IF('表格编辑 '!X1229="","",'表格编辑 '!X1229)</f>
        <v/>
      </c>
      <c r="W1229" s="123" t="str">
        <f>IF('表格编辑 '!Y1229="","",'表格编辑 '!Y1229)</f>
        <v/>
      </c>
      <c r="X1229" s="123" t="str">
        <f>IF('表格编辑 '!Z1229="","",'表格编辑 '!Z1229)</f>
        <v/>
      </c>
      <c r="Y1229" s="123" t="str">
        <f>IF('表格编辑 '!AA1229="","",'表格编辑 '!AA1229)</f>
        <v/>
      </c>
      <c r="Z1229" s="123" t="str">
        <f>IF('表格编辑 '!AB1229="","",'表格编辑 '!AB1229)</f>
        <v/>
      </c>
      <c r="AA1229" s="123" t="str">
        <f>IF('表格编辑 '!AC1229="","",'表格编辑 '!AC1229)</f>
        <v/>
      </c>
      <c r="AB1229" s="123" t="str">
        <f>IF('表格编辑 '!AD1229="","",'表格编辑 '!AD1229)</f>
        <v/>
      </c>
      <c r="AC1229" s="123" t="str">
        <f>IF('表格编辑 '!AE1229="","",'表格编辑 '!AE1229)</f>
        <v/>
      </c>
      <c r="AD1229" s="123">
        <f>IF('表格编辑 '!AF1229="","",'表格编辑 '!AF1229)</f>
        <v>140816</v>
      </c>
    </row>
    <row r="1230" spans="1:30">
      <c r="A1230" s="123">
        <f>IF('表格编辑 '!A1230="","",'表格编辑 '!A1230)</f>
        <v>40817</v>
      </c>
      <c r="B1230" s="123">
        <f>IF('表格编辑 '!B1230="","",'表格编辑 '!B1230)</f>
        <v>50144</v>
      </c>
      <c r="C1230" s="123">
        <f>IF('表格编辑 '!E1230="","",'表格编辑 '!E1230)</f>
        <v>24</v>
      </c>
      <c r="D1230" s="123" t="str">
        <f>IF('表格编辑 '!F1230="","",'表格编辑 '!F1230)</f>
        <v>AI_born_event(RECEIVER, ARG0, ARG1, ARG2, ARG3,ARG4)</v>
      </c>
      <c r="E1230" s="123" t="str">
        <f>IF('表格编辑 '!G1230="","",'表格编辑 '!G1230)</f>
        <v>AI_update_event(RECEIVER, ARG0, ARG1, ARG2, ARG3,ARG4)</v>
      </c>
      <c r="F1230" s="123" t="str">
        <f>IF('表格编辑 '!H1230="","",'表格编辑 '!H1230)</f>
        <v/>
      </c>
      <c r="G1230" s="123" t="str">
        <f>IF('表格编辑 '!I1230="","",'表格编辑 '!I1230)</f>
        <v/>
      </c>
      <c r="H1230" s="123" t="str">
        <f>IF('表格编辑 '!J1230="","",'表格编辑 '!J1230)</f>
        <v>test_deadth_event(RECEIVER, ARG0, ARG1, ARG2, ARG3,ARG4)</v>
      </c>
      <c r="I1230" s="123">
        <f>IF('表格编辑 '!K1230="","",'表格编辑 '!K1230)</f>
        <v>1</v>
      </c>
      <c r="J1230" s="123">
        <f>IF('表格编辑 '!L1230="","",'表格编辑 '!L1230)</f>
        <v>132</v>
      </c>
      <c r="K1230" s="123">
        <f>IF('表格编辑 '!M1230="","",'表格编辑 '!M1230)</f>
        <v>720</v>
      </c>
      <c r="L1230" s="123" t="str">
        <f>IF('表格编辑 '!N1230="","",'表格编辑 '!N1230)</f>
        <v/>
      </c>
      <c r="M1230" s="123" t="str">
        <f>IF('表格编辑 '!O1230="","",'表格编辑 '!O1230)</f>
        <v/>
      </c>
      <c r="N1230" s="123" t="str">
        <f>IF('表格编辑 '!P1230="","",'表格编辑 '!P1230)</f>
        <v/>
      </c>
      <c r="O1230" s="123" t="str">
        <f>IF('表格编辑 '!Q1230="","",'表格编辑 '!Q1230)</f>
        <v/>
      </c>
      <c r="P1230" s="123" t="str">
        <f>IF('表格编辑 '!R1230="","",'表格编辑 '!R1230)</f>
        <v/>
      </c>
      <c r="Q1230" s="123">
        <f>IF('表格编辑 '!S1230="","",'表格编辑 '!S1230)</f>
        <v>320</v>
      </c>
      <c r="R1230" s="123" t="str">
        <f>IF('表格编辑 '!T1230="","",'表格编辑 '!T1230)</f>
        <v/>
      </c>
      <c r="S1230" s="123" t="str">
        <f>IF('表格编辑 '!U1230="","",'表格编辑 '!U1230)</f>
        <v/>
      </c>
      <c r="T1230" s="123" t="str">
        <f>IF('表格编辑 '!V1230="","",'表格编辑 '!V1230)</f>
        <v/>
      </c>
      <c r="U1230" s="123" t="str">
        <f>IF('表格编辑 '!W1230="","",'表格编辑 '!W1230)</f>
        <v/>
      </c>
      <c r="V1230" s="123" t="str">
        <f>IF('表格编辑 '!X1230="","",'表格编辑 '!X1230)</f>
        <v/>
      </c>
      <c r="W1230" s="123" t="str">
        <f>IF('表格编辑 '!Y1230="","",'表格编辑 '!Y1230)</f>
        <v/>
      </c>
      <c r="X1230" s="123" t="str">
        <f>IF('表格编辑 '!Z1230="","",'表格编辑 '!Z1230)</f>
        <v/>
      </c>
      <c r="Y1230" s="123" t="str">
        <f>IF('表格编辑 '!AA1230="","",'表格编辑 '!AA1230)</f>
        <v/>
      </c>
      <c r="Z1230" s="123" t="str">
        <f>IF('表格编辑 '!AB1230="","",'表格编辑 '!AB1230)</f>
        <v/>
      </c>
      <c r="AA1230" s="123" t="str">
        <f>IF('表格编辑 '!AC1230="","",'表格编辑 '!AC1230)</f>
        <v/>
      </c>
      <c r="AB1230" s="123" t="str">
        <f>IF('表格编辑 '!AD1230="","",'表格编辑 '!AD1230)</f>
        <v/>
      </c>
      <c r="AC1230" s="123" t="str">
        <f>IF('表格编辑 '!AE1230="","",'表格编辑 '!AE1230)</f>
        <v/>
      </c>
      <c r="AD1230" s="123">
        <f>IF('表格编辑 '!AF1230="","",'表格编辑 '!AF1230)</f>
        <v>140817</v>
      </c>
    </row>
    <row r="1231" spans="1:30">
      <c r="A1231" s="123">
        <f>IF('表格编辑 '!A1231="","",'表格编辑 '!A1231)</f>
        <v>40818</v>
      </c>
      <c r="B1231" s="123">
        <f>IF('表格编辑 '!B1231="","",'表格编辑 '!B1231)</f>
        <v>50076</v>
      </c>
      <c r="C1231" s="123">
        <f>IF('表格编辑 '!E1231="","",'表格编辑 '!E1231)</f>
        <v>24</v>
      </c>
      <c r="D1231" s="123" t="str">
        <f>IF('表格编辑 '!F1231="","",'表格编辑 '!F1231)</f>
        <v>AI_born_event(RECEIVER, ARG0, ARG1, ARG2, ARG3,ARG4)</v>
      </c>
      <c r="E1231" s="123" t="str">
        <f>IF('表格编辑 '!G1231="","",'表格编辑 '!G1231)</f>
        <v>AI_update_event(RECEIVER, ARG0, ARG1, ARG2, ARG3,ARG4)</v>
      </c>
      <c r="F1231" s="123" t="str">
        <f>IF('表格编辑 '!H1231="","",'表格编辑 '!H1231)</f>
        <v/>
      </c>
      <c r="G1231" s="123" t="str">
        <f>IF('表格编辑 '!I1231="","",'表格编辑 '!I1231)</f>
        <v/>
      </c>
      <c r="H1231" s="123" t="str">
        <f>IF('表格编辑 '!J1231="","",'表格编辑 '!J1231)</f>
        <v>test_deadth_event(RECEIVER, ARG0, ARG1, ARG2, ARG3,ARG4)</v>
      </c>
      <c r="I1231" s="123">
        <f>IF('表格编辑 '!K1231="","",'表格编辑 '!K1231)</f>
        <v>1</v>
      </c>
      <c r="J1231" s="123">
        <f>IF('表格编辑 '!L1231="","",'表格编辑 '!L1231)</f>
        <v>278</v>
      </c>
      <c r="K1231" s="123">
        <f>IF('表格编辑 '!M1231="","",'表格编辑 '!M1231)</f>
        <v>720</v>
      </c>
      <c r="L1231" s="123" t="str">
        <f>IF('表格编辑 '!N1231="","",'表格编辑 '!N1231)</f>
        <v/>
      </c>
      <c r="M1231" s="123" t="str">
        <f>IF('表格编辑 '!O1231="","",'表格编辑 '!O1231)</f>
        <v/>
      </c>
      <c r="N1231" s="123" t="str">
        <f>IF('表格编辑 '!P1231="","",'表格编辑 '!P1231)</f>
        <v/>
      </c>
      <c r="O1231" s="123" t="str">
        <f>IF('表格编辑 '!Q1231="","",'表格编辑 '!Q1231)</f>
        <v/>
      </c>
      <c r="P1231" s="123" t="str">
        <f>IF('表格编辑 '!R1231="","",'表格编辑 '!R1231)</f>
        <v/>
      </c>
      <c r="Q1231" s="123">
        <f>IF('表格编辑 '!S1231="","",'表格编辑 '!S1231)</f>
        <v>320</v>
      </c>
      <c r="R1231" s="123" t="str">
        <f>IF('表格编辑 '!T1231="","",'表格编辑 '!T1231)</f>
        <v/>
      </c>
      <c r="S1231" s="123" t="str">
        <f>IF('表格编辑 '!U1231="","",'表格编辑 '!U1231)</f>
        <v/>
      </c>
      <c r="T1231" s="123" t="str">
        <f>IF('表格编辑 '!V1231="","",'表格编辑 '!V1231)</f>
        <v/>
      </c>
      <c r="U1231" s="123" t="str">
        <f>IF('表格编辑 '!W1231="","",'表格编辑 '!W1231)</f>
        <v/>
      </c>
      <c r="V1231" s="123" t="str">
        <f>IF('表格编辑 '!X1231="","",'表格编辑 '!X1231)</f>
        <v/>
      </c>
      <c r="W1231" s="123" t="str">
        <f>IF('表格编辑 '!Y1231="","",'表格编辑 '!Y1231)</f>
        <v/>
      </c>
      <c r="X1231" s="123" t="str">
        <f>IF('表格编辑 '!Z1231="","",'表格编辑 '!Z1231)</f>
        <v/>
      </c>
      <c r="Y1231" s="123" t="str">
        <f>IF('表格编辑 '!AA1231="","",'表格编辑 '!AA1231)</f>
        <v/>
      </c>
      <c r="Z1231" s="123" t="str">
        <f>IF('表格编辑 '!AB1231="","",'表格编辑 '!AB1231)</f>
        <v/>
      </c>
      <c r="AA1231" s="123" t="str">
        <f>IF('表格编辑 '!AC1231="","",'表格编辑 '!AC1231)</f>
        <v/>
      </c>
      <c r="AB1231" s="123" t="str">
        <f>IF('表格编辑 '!AD1231="","",'表格编辑 '!AD1231)</f>
        <v/>
      </c>
      <c r="AC1231" s="123" t="str">
        <f>IF('表格编辑 '!AE1231="","",'表格编辑 '!AE1231)</f>
        <v/>
      </c>
      <c r="AD1231" s="123">
        <f>IF('表格编辑 '!AF1231="","",'表格编辑 '!AF1231)</f>
        <v>140818</v>
      </c>
    </row>
    <row r="1232" spans="1:30">
      <c r="A1232" s="123">
        <f>IF('表格编辑 '!A1232="","",'表格编辑 '!A1232)</f>
        <v>40819</v>
      </c>
      <c r="B1232" s="123">
        <f>IF('表格编辑 '!B1232="","",'表格编辑 '!B1232)</f>
        <v>50081</v>
      </c>
      <c r="C1232" s="123">
        <f>IF('表格编辑 '!E1232="","",'表格编辑 '!E1232)</f>
        <v>24</v>
      </c>
      <c r="D1232" s="123" t="str">
        <f>IF('表格编辑 '!F1232="","",'表格编辑 '!F1232)</f>
        <v>AI_born_event(RECEIVER, ARG0, ARG1, ARG2, ARG3,ARG4)</v>
      </c>
      <c r="E1232" s="123" t="str">
        <f>IF('表格编辑 '!G1232="","",'表格编辑 '!G1232)</f>
        <v>AI_update_event(RECEIVER, ARG0, ARG1, ARG2, ARG3,ARG4)</v>
      </c>
      <c r="F1232" s="123" t="str">
        <f>IF('表格编辑 '!H1232="","",'表格编辑 '!H1232)</f>
        <v/>
      </c>
      <c r="G1232" s="123" t="str">
        <f>IF('表格编辑 '!I1232="","",'表格编辑 '!I1232)</f>
        <v/>
      </c>
      <c r="H1232" s="123" t="str">
        <f>IF('表格编辑 '!J1232="","",'表格编辑 '!J1232)</f>
        <v>test_deadth_event(RECEIVER, ARG0, ARG1, ARG2, ARG3,ARG4)</v>
      </c>
      <c r="I1232" s="123">
        <f>IF('表格编辑 '!K1232="","",'表格编辑 '!K1232)</f>
        <v>1</v>
      </c>
      <c r="J1232" s="123">
        <f>IF('表格编辑 '!L1232="","",'表格编辑 '!L1232)</f>
        <v>-188</v>
      </c>
      <c r="K1232" s="123">
        <f>IF('表格编辑 '!M1232="","",'表格编辑 '!M1232)</f>
        <v>720</v>
      </c>
      <c r="L1232" s="123" t="str">
        <f>IF('表格编辑 '!N1232="","",'表格编辑 '!N1232)</f>
        <v/>
      </c>
      <c r="M1232" s="123" t="str">
        <f>IF('表格编辑 '!O1232="","",'表格编辑 '!O1232)</f>
        <v/>
      </c>
      <c r="N1232" s="123" t="str">
        <f>IF('表格编辑 '!P1232="","",'表格编辑 '!P1232)</f>
        <v/>
      </c>
      <c r="O1232" s="123" t="str">
        <f>IF('表格编辑 '!Q1232="","",'表格编辑 '!Q1232)</f>
        <v/>
      </c>
      <c r="P1232" s="123" t="str">
        <f>IF('表格编辑 '!R1232="","",'表格编辑 '!R1232)</f>
        <v/>
      </c>
      <c r="Q1232" s="123">
        <f>IF('表格编辑 '!S1232="","",'表格编辑 '!S1232)</f>
        <v>320</v>
      </c>
      <c r="R1232" s="123" t="str">
        <f>IF('表格编辑 '!T1232="","",'表格编辑 '!T1232)</f>
        <v/>
      </c>
      <c r="S1232" s="123" t="str">
        <f>IF('表格编辑 '!U1232="","",'表格编辑 '!U1232)</f>
        <v/>
      </c>
      <c r="T1232" s="123" t="str">
        <f>IF('表格编辑 '!V1232="","",'表格编辑 '!V1232)</f>
        <v/>
      </c>
      <c r="U1232" s="123" t="str">
        <f>IF('表格编辑 '!W1232="","",'表格编辑 '!W1232)</f>
        <v/>
      </c>
      <c r="V1232" s="123" t="str">
        <f>IF('表格编辑 '!X1232="","",'表格编辑 '!X1232)</f>
        <v/>
      </c>
      <c r="W1232" s="123" t="str">
        <f>IF('表格编辑 '!Y1232="","",'表格编辑 '!Y1232)</f>
        <v/>
      </c>
      <c r="X1232" s="123" t="str">
        <f>IF('表格编辑 '!Z1232="","",'表格编辑 '!Z1232)</f>
        <v/>
      </c>
      <c r="Y1232" s="123" t="str">
        <f>IF('表格编辑 '!AA1232="","",'表格编辑 '!AA1232)</f>
        <v/>
      </c>
      <c r="Z1232" s="123" t="str">
        <f>IF('表格编辑 '!AB1232="","",'表格编辑 '!AB1232)</f>
        <v/>
      </c>
      <c r="AA1232" s="123" t="str">
        <f>IF('表格编辑 '!AC1232="","",'表格编辑 '!AC1232)</f>
        <v/>
      </c>
      <c r="AB1232" s="123" t="str">
        <f>IF('表格编辑 '!AD1232="","",'表格编辑 '!AD1232)</f>
        <v/>
      </c>
      <c r="AC1232" s="123" t="str">
        <f>IF('表格编辑 '!AE1232="","",'表格编辑 '!AE1232)</f>
        <v/>
      </c>
      <c r="AD1232" s="123">
        <f>IF('表格编辑 '!AF1232="","",'表格编辑 '!AF1232)</f>
        <v>140819</v>
      </c>
    </row>
    <row r="1233" spans="1:30">
      <c r="A1233" s="123">
        <f>IF('表格编辑 '!A1233="","",'表格编辑 '!A1233)</f>
        <v>40820</v>
      </c>
      <c r="B1233" s="123">
        <f>IF('表格编辑 '!B1233="","",'表格编辑 '!B1233)</f>
        <v>50006</v>
      </c>
      <c r="C1233" s="123">
        <f>IF('表格编辑 '!E1233="","",'表格编辑 '!E1233)</f>
        <v>24</v>
      </c>
      <c r="D1233" s="123" t="str">
        <f>IF('表格编辑 '!F1233="","",'表格编辑 '!F1233)</f>
        <v>AI_born_event(RECEIVER, ARG0, ARG1, ARG2, ARG3,ARG4)</v>
      </c>
      <c r="E1233" s="123" t="str">
        <f>IF('表格编辑 '!G1233="","",'表格编辑 '!G1233)</f>
        <v>AI_update_event(RECEIVER, ARG0, ARG1, ARG2, ARG3,ARG4)</v>
      </c>
      <c r="F1233" s="123" t="str">
        <f>IF('表格编辑 '!H1233="","",'表格编辑 '!H1233)</f>
        <v/>
      </c>
      <c r="G1233" s="123" t="str">
        <f>IF('表格编辑 '!I1233="","",'表格编辑 '!I1233)</f>
        <v/>
      </c>
      <c r="H1233" s="123" t="str">
        <f>IF('表格编辑 '!J1233="","",'表格编辑 '!J1233)</f>
        <v>test_deadth_event(RECEIVER, ARG0, ARG1, ARG2, ARG3,ARG4)</v>
      </c>
      <c r="I1233" s="123">
        <f>IF('表格编辑 '!K1233="","",'表格编辑 '!K1233)</f>
        <v>1</v>
      </c>
      <c r="J1233" s="123">
        <f>IF('表格编辑 '!L1233="","",'表格编辑 '!L1233)</f>
        <v>400</v>
      </c>
      <c r="K1233" s="123">
        <f>IF('表格编辑 '!M1233="","",'表格编辑 '!M1233)</f>
        <v>720</v>
      </c>
      <c r="L1233" s="123" t="str">
        <f>IF('表格编辑 '!N1233="","",'表格编辑 '!N1233)</f>
        <v/>
      </c>
      <c r="M1233" s="123" t="str">
        <f>IF('表格编辑 '!O1233="","",'表格编辑 '!O1233)</f>
        <v/>
      </c>
      <c r="N1233" s="123" t="str">
        <f>IF('表格编辑 '!P1233="","",'表格编辑 '!P1233)</f>
        <v/>
      </c>
      <c r="O1233" s="123" t="str">
        <f>IF('表格编辑 '!Q1233="","",'表格编辑 '!Q1233)</f>
        <v/>
      </c>
      <c r="P1233" s="123" t="str">
        <f>IF('表格编辑 '!R1233="","",'表格编辑 '!R1233)</f>
        <v/>
      </c>
      <c r="Q1233" s="123">
        <f>IF('表格编辑 '!S1233="","",'表格编辑 '!S1233)</f>
        <v>320</v>
      </c>
      <c r="R1233" s="123" t="str">
        <f>IF('表格编辑 '!T1233="","",'表格编辑 '!T1233)</f>
        <v/>
      </c>
      <c r="S1233" s="123" t="str">
        <f>IF('表格编辑 '!U1233="","",'表格编辑 '!U1233)</f>
        <v/>
      </c>
      <c r="T1233" s="123" t="str">
        <f>IF('表格编辑 '!V1233="","",'表格编辑 '!V1233)</f>
        <v/>
      </c>
      <c r="U1233" s="123" t="str">
        <f>IF('表格编辑 '!W1233="","",'表格编辑 '!W1233)</f>
        <v/>
      </c>
      <c r="V1233" s="123" t="str">
        <f>IF('表格编辑 '!X1233="","",'表格编辑 '!X1233)</f>
        <v/>
      </c>
      <c r="W1233" s="123" t="str">
        <f>IF('表格编辑 '!Y1233="","",'表格编辑 '!Y1233)</f>
        <v/>
      </c>
      <c r="X1233" s="123" t="str">
        <f>IF('表格编辑 '!Z1233="","",'表格编辑 '!Z1233)</f>
        <v/>
      </c>
      <c r="Y1233" s="123" t="str">
        <f>IF('表格编辑 '!AA1233="","",'表格编辑 '!AA1233)</f>
        <v/>
      </c>
      <c r="Z1233" s="123" t="str">
        <f>IF('表格编辑 '!AB1233="","",'表格编辑 '!AB1233)</f>
        <v/>
      </c>
      <c r="AA1233" s="123" t="str">
        <f>IF('表格编辑 '!AC1233="","",'表格编辑 '!AC1233)</f>
        <v/>
      </c>
      <c r="AB1233" s="123" t="str">
        <f>IF('表格编辑 '!AD1233="","",'表格编辑 '!AD1233)</f>
        <v/>
      </c>
      <c r="AC1233" s="123" t="str">
        <f>IF('表格编辑 '!AE1233="","",'表格编辑 '!AE1233)</f>
        <v/>
      </c>
      <c r="AD1233" s="123">
        <f>IF('表格编辑 '!AF1233="","",'表格编辑 '!AF1233)</f>
        <v>140820</v>
      </c>
    </row>
    <row r="1234" spans="1:30">
      <c r="A1234" s="123">
        <f>IF('表格编辑 '!A1234="","",'表格编辑 '!A1234)</f>
        <v>40821</v>
      </c>
      <c r="B1234" s="123">
        <f>IF('表格编辑 '!B1234="","",'表格编辑 '!B1234)</f>
        <v>50122</v>
      </c>
      <c r="C1234" s="123">
        <f>IF('表格编辑 '!E1234="","",'表格编辑 '!E1234)</f>
        <v>24</v>
      </c>
      <c r="D1234" s="123" t="str">
        <f>IF('表格编辑 '!F1234="","",'表格编辑 '!F1234)</f>
        <v>AI_born_event(RECEIVER, ARG0, ARG1, ARG2, ARG3,ARG4)</v>
      </c>
      <c r="E1234" s="123" t="str">
        <f>IF('表格编辑 '!G1234="","",'表格编辑 '!G1234)</f>
        <v>AI_update_event(RECEIVER, ARG0, ARG1, ARG2, ARG3,ARG4)</v>
      </c>
      <c r="F1234" s="123" t="str">
        <f>IF('表格编辑 '!H1234="","",'表格编辑 '!H1234)</f>
        <v/>
      </c>
      <c r="G1234" s="123" t="str">
        <f>IF('表格编辑 '!I1234="","",'表格编辑 '!I1234)</f>
        <v/>
      </c>
      <c r="H1234" s="123" t="str">
        <f>IF('表格编辑 '!J1234="","",'表格编辑 '!J1234)</f>
        <v>test_deadth_event(RECEIVER, ARG0, ARG1, ARG2, ARG3,ARG4)</v>
      </c>
      <c r="I1234" s="123">
        <f>IF('表格编辑 '!K1234="","",'表格编辑 '!K1234)</f>
        <v>1</v>
      </c>
      <c r="J1234" s="123">
        <f>IF('表格编辑 '!L1234="","",'表格编辑 '!L1234)</f>
        <v>-108</v>
      </c>
      <c r="K1234" s="123">
        <f>IF('表格编辑 '!M1234="","",'表格编辑 '!M1234)</f>
        <v>720</v>
      </c>
      <c r="L1234" s="123" t="str">
        <f>IF('表格编辑 '!N1234="","",'表格编辑 '!N1234)</f>
        <v/>
      </c>
      <c r="M1234" s="123" t="str">
        <f>IF('表格编辑 '!O1234="","",'表格编辑 '!O1234)</f>
        <v/>
      </c>
      <c r="N1234" s="123" t="str">
        <f>IF('表格编辑 '!P1234="","",'表格编辑 '!P1234)</f>
        <v/>
      </c>
      <c r="O1234" s="123" t="str">
        <f>IF('表格编辑 '!Q1234="","",'表格编辑 '!Q1234)</f>
        <v/>
      </c>
      <c r="P1234" s="123" t="str">
        <f>IF('表格编辑 '!R1234="","",'表格编辑 '!R1234)</f>
        <v/>
      </c>
      <c r="Q1234" s="123">
        <f>IF('表格编辑 '!S1234="","",'表格编辑 '!S1234)</f>
        <v>320</v>
      </c>
      <c r="R1234" s="123" t="str">
        <f>IF('表格编辑 '!T1234="","",'表格编辑 '!T1234)</f>
        <v/>
      </c>
      <c r="S1234" s="123" t="str">
        <f>IF('表格编辑 '!U1234="","",'表格编辑 '!U1234)</f>
        <v/>
      </c>
      <c r="T1234" s="123" t="str">
        <f>IF('表格编辑 '!V1234="","",'表格编辑 '!V1234)</f>
        <v/>
      </c>
      <c r="U1234" s="123" t="str">
        <f>IF('表格编辑 '!W1234="","",'表格编辑 '!W1234)</f>
        <v/>
      </c>
      <c r="V1234" s="123" t="str">
        <f>IF('表格编辑 '!X1234="","",'表格编辑 '!X1234)</f>
        <v/>
      </c>
      <c r="W1234" s="123" t="str">
        <f>IF('表格编辑 '!Y1234="","",'表格编辑 '!Y1234)</f>
        <v/>
      </c>
      <c r="X1234" s="123" t="str">
        <f>IF('表格编辑 '!Z1234="","",'表格编辑 '!Z1234)</f>
        <v/>
      </c>
      <c r="Y1234" s="123" t="str">
        <f>IF('表格编辑 '!AA1234="","",'表格编辑 '!AA1234)</f>
        <v/>
      </c>
      <c r="Z1234" s="123" t="str">
        <f>IF('表格编辑 '!AB1234="","",'表格编辑 '!AB1234)</f>
        <v/>
      </c>
      <c r="AA1234" s="123" t="str">
        <f>IF('表格编辑 '!AC1234="","",'表格编辑 '!AC1234)</f>
        <v/>
      </c>
      <c r="AB1234" s="123" t="str">
        <f>IF('表格编辑 '!AD1234="","",'表格编辑 '!AD1234)</f>
        <v/>
      </c>
      <c r="AC1234" s="123" t="str">
        <f>IF('表格编辑 '!AE1234="","",'表格编辑 '!AE1234)</f>
        <v/>
      </c>
      <c r="AD1234" s="123">
        <f>IF('表格编辑 '!AF1234="","",'表格编辑 '!AF1234)</f>
        <v>140821</v>
      </c>
    </row>
    <row r="1235" spans="1:30">
      <c r="A1235" s="123">
        <f>IF('表格编辑 '!A1235="","",'表格编辑 '!A1235)</f>
        <v>40822</v>
      </c>
      <c r="B1235" s="123">
        <f>IF('表格编辑 '!B1235="","",'表格编辑 '!B1235)</f>
        <v>50154</v>
      </c>
      <c r="C1235" s="123">
        <f>IF('表格编辑 '!E1235="","",'表格编辑 '!E1235)</f>
        <v>24</v>
      </c>
      <c r="D1235" s="123" t="str">
        <f>IF('表格编辑 '!F1235="","",'表格编辑 '!F1235)</f>
        <v>AI_born_event(RECEIVER, ARG0, ARG1, ARG2, ARG3,ARG4)</v>
      </c>
      <c r="E1235" s="123" t="str">
        <f>IF('表格编辑 '!G1235="","",'表格编辑 '!G1235)</f>
        <v>AI_update_event(RECEIVER, ARG0, ARG1, ARG2, ARG3,ARG4)</v>
      </c>
      <c r="F1235" s="123" t="str">
        <f>IF('表格编辑 '!H1235="","",'表格编辑 '!H1235)</f>
        <v/>
      </c>
      <c r="G1235" s="123" t="str">
        <f>IF('表格编辑 '!I1235="","",'表格编辑 '!I1235)</f>
        <v/>
      </c>
      <c r="H1235" s="123" t="str">
        <f>IF('表格编辑 '!J1235="","",'表格编辑 '!J1235)</f>
        <v>test_deadth_event(RECEIVER, ARG0, ARG1, ARG2, ARG3,ARG4)</v>
      </c>
      <c r="I1235" s="123">
        <f>IF('表格编辑 '!K1235="","",'表格编辑 '!K1235)</f>
        <v>1</v>
      </c>
      <c r="J1235" s="123">
        <f>IF('表格编辑 '!L1235="","",'表格编辑 '!L1235)</f>
        <v>240</v>
      </c>
      <c r="K1235" s="123">
        <f>IF('表格编辑 '!M1235="","",'表格编辑 '!M1235)</f>
        <v>720</v>
      </c>
      <c r="L1235" s="123" t="str">
        <f>IF('表格编辑 '!N1235="","",'表格编辑 '!N1235)</f>
        <v/>
      </c>
      <c r="M1235" s="123" t="str">
        <f>IF('表格编辑 '!O1235="","",'表格编辑 '!O1235)</f>
        <v/>
      </c>
      <c r="N1235" s="123" t="str">
        <f>IF('表格编辑 '!P1235="","",'表格编辑 '!P1235)</f>
        <v/>
      </c>
      <c r="O1235" s="123" t="str">
        <f>IF('表格编辑 '!Q1235="","",'表格编辑 '!Q1235)</f>
        <v/>
      </c>
      <c r="P1235" s="123" t="str">
        <f>IF('表格编辑 '!R1235="","",'表格编辑 '!R1235)</f>
        <v/>
      </c>
      <c r="Q1235" s="123">
        <f>IF('表格编辑 '!S1235="","",'表格编辑 '!S1235)</f>
        <v>320</v>
      </c>
      <c r="R1235" s="123" t="str">
        <f>IF('表格编辑 '!T1235="","",'表格编辑 '!T1235)</f>
        <v/>
      </c>
      <c r="S1235" s="123" t="str">
        <f>IF('表格编辑 '!U1235="","",'表格编辑 '!U1235)</f>
        <v/>
      </c>
      <c r="T1235" s="123" t="str">
        <f>IF('表格编辑 '!V1235="","",'表格编辑 '!V1235)</f>
        <v/>
      </c>
      <c r="U1235" s="123" t="str">
        <f>IF('表格编辑 '!W1235="","",'表格编辑 '!W1235)</f>
        <v/>
      </c>
      <c r="V1235" s="123" t="str">
        <f>IF('表格编辑 '!X1235="","",'表格编辑 '!X1235)</f>
        <v/>
      </c>
      <c r="W1235" s="123" t="str">
        <f>IF('表格编辑 '!Y1235="","",'表格编辑 '!Y1235)</f>
        <v/>
      </c>
      <c r="X1235" s="123" t="str">
        <f>IF('表格编辑 '!Z1235="","",'表格编辑 '!Z1235)</f>
        <v/>
      </c>
      <c r="Y1235" s="123" t="str">
        <f>IF('表格编辑 '!AA1235="","",'表格编辑 '!AA1235)</f>
        <v/>
      </c>
      <c r="Z1235" s="123" t="str">
        <f>IF('表格编辑 '!AB1235="","",'表格编辑 '!AB1235)</f>
        <v/>
      </c>
      <c r="AA1235" s="123" t="str">
        <f>IF('表格编辑 '!AC1235="","",'表格编辑 '!AC1235)</f>
        <v/>
      </c>
      <c r="AB1235" s="123" t="str">
        <f>IF('表格编辑 '!AD1235="","",'表格编辑 '!AD1235)</f>
        <v/>
      </c>
      <c r="AC1235" s="123" t="str">
        <f>IF('表格编辑 '!AE1235="","",'表格编辑 '!AE1235)</f>
        <v/>
      </c>
      <c r="AD1235" s="123">
        <f>IF('表格编辑 '!AF1235="","",'表格编辑 '!AF1235)</f>
        <v>140822</v>
      </c>
    </row>
    <row r="1236" spans="1:30">
      <c r="A1236" s="123">
        <f>IF('表格编辑 '!A1236="","",'表格编辑 '!A1236)</f>
        <v>40823</v>
      </c>
      <c r="B1236" s="123">
        <f>IF('表格编辑 '!B1236="","",'表格编辑 '!B1236)</f>
        <v>50075</v>
      </c>
      <c r="C1236" s="123">
        <f>IF('表格编辑 '!E1236="","",'表格编辑 '!E1236)</f>
        <v>24</v>
      </c>
      <c r="D1236" s="123" t="str">
        <f>IF('表格编辑 '!F1236="","",'表格编辑 '!F1236)</f>
        <v>AI_born_event(RECEIVER, ARG0, ARG1, ARG2, ARG3,ARG4)</v>
      </c>
      <c r="E1236" s="123" t="str">
        <f>IF('表格编辑 '!G1236="","",'表格编辑 '!G1236)</f>
        <v>AI_update_event(RECEIVER, ARG0, ARG1, ARG2, ARG3,ARG4)</v>
      </c>
      <c r="F1236" s="123" t="str">
        <f>IF('表格编辑 '!H1236="","",'表格编辑 '!H1236)</f>
        <v/>
      </c>
      <c r="G1236" s="123" t="str">
        <f>IF('表格编辑 '!I1236="","",'表格编辑 '!I1236)</f>
        <v/>
      </c>
      <c r="H1236" s="123" t="str">
        <f>IF('表格编辑 '!J1236="","",'表格编辑 '!J1236)</f>
        <v>test_deadth_event(RECEIVER, ARG0, ARG1, ARG2, ARG3,ARG4)</v>
      </c>
      <c r="I1236" s="123">
        <f>IF('表格编辑 '!K1236="","",'表格编辑 '!K1236)</f>
        <v>1</v>
      </c>
      <c r="J1236" s="123">
        <f>IF('表格编辑 '!L1236="","",'表格编辑 '!L1236)</f>
        <v>450</v>
      </c>
      <c r="K1236" s="123">
        <f>IF('表格编辑 '!M1236="","",'表格编辑 '!M1236)</f>
        <v>720</v>
      </c>
      <c r="L1236" s="123" t="str">
        <f>IF('表格编辑 '!N1236="","",'表格编辑 '!N1236)</f>
        <v/>
      </c>
      <c r="M1236" s="123" t="str">
        <f>IF('表格编辑 '!O1236="","",'表格编辑 '!O1236)</f>
        <v/>
      </c>
      <c r="N1236" s="123" t="str">
        <f>IF('表格编辑 '!P1236="","",'表格编辑 '!P1236)</f>
        <v/>
      </c>
      <c r="O1236" s="123" t="str">
        <f>IF('表格编辑 '!Q1236="","",'表格编辑 '!Q1236)</f>
        <v/>
      </c>
      <c r="P1236" s="123" t="str">
        <f>IF('表格编辑 '!R1236="","",'表格编辑 '!R1236)</f>
        <v/>
      </c>
      <c r="Q1236" s="123">
        <f>IF('表格编辑 '!S1236="","",'表格编辑 '!S1236)</f>
        <v>320</v>
      </c>
      <c r="R1236" s="123" t="str">
        <f>IF('表格编辑 '!T1236="","",'表格编辑 '!T1236)</f>
        <v/>
      </c>
      <c r="S1236" s="123" t="str">
        <f>IF('表格编辑 '!U1236="","",'表格编辑 '!U1236)</f>
        <v/>
      </c>
      <c r="T1236" s="123" t="str">
        <f>IF('表格编辑 '!V1236="","",'表格编辑 '!V1236)</f>
        <v/>
      </c>
      <c r="U1236" s="123" t="str">
        <f>IF('表格编辑 '!W1236="","",'表格编辑 '!W1236)</f>
        <v/>
      </c>
      <c r="V1236" s="123" t="str">
        <f>IF('表格编辑 '!X1236="","",'表格编辑 '!X1236)</f>
        <v/>
      </c>
      <c r="W1236" s="123" t="str">
        <f>IF('表格编辑 '!Y1236="","",'表格编辑 '!Y1236)</f>
        <v/>
      </c>
      <c r="X1236" s="123" t="str">
        <f>IF('表格编辑 '!Z1236="","",'表格编辑 '!Z1236)</f>
        <v/>
      </c>
      <c r="Y1236" s="123" t="str">
        <f>IF('表格编辑 '!AA1236="","",'表格编辑 '!AA1236)</f>
        <v/>
      </c>
      <c r="Z1236" s="123" t="str">
        <f>IF('表格编辑 '!AB1236="","",'表格编辑 '!AB1236)</f>
        <v/>
      </c>
      <c r="AA1236" s="123" t="str">
        <f>IF('表格编辑 '!AC1236="","",'表格编辑 '!AC1236)</f>
        <v/>
      </c>
      <c r="AB1236" s="123" t="str">
        <f>IF('表格编辑 '!AD1236="","",'表格编辑 '!AD1236)</f>
        <v/>
      </c>
      <c r="AC1236" s="123" t="str">
        <f>IF('表格编辑 '!AE1236="","",'表格编辑 '!AE1236)</f>
        <v/>
      </c>
      <c r="AD1236" s="123">
        <f>IF('表格编辑 '!AF1236="","",'表格编辑 '!AF1236)</f>
        <v>140823</v>
      </c>
    </row>
    <row r="1237" spans="1:30">
      <c r="A1237" s="123">
        <f>IF('表格编辑 '!A1237="","",'表格编辑 '!A1237)</f>
        <v>40824</v>
      </c>
      <c r="B1237" s="123">
        <f>IF('表格编辑 '!B1237="","",'表格编辑 '!B1237)</f>
        <v>50065</v>
      </c>
      <c r="C1237" s="123">
        <f>IF('表格编辑 '!E1237="","",'表格编辑 '!E1237)</f>
        <v>24</v>
      </c>
      <c r="D1237" s="123" t="str">
        <f>IF('表格编辑 '!F1237="","",'表格编辑 '!F1237)</f>
        <v>AI_born_event(RECEIVER, ARG0, ARG1, ARG2, ARG3,ARG4)</v>
      </c>
      <c r="E1237" s="123" t="str">
        <f>IF('表格编辑 '!G1237="","",'表格编辑 '!G1237)</f>
        <v>AI_update_event(RECEIVER, ARG0, ARG1, ARG2, ARG3,ARG4)</v>
      </c>
      <c r="F1237" s="123" t="str">
        <f>IF('表格编辑 '!H1237="","",'表格编辑 '!H1237)</f>
        <v/>
      </c>
      <c r="G1237" s="123" t="str">
        <f>IF('表格编辑 '!I1237="","",'表格编辑 '!I1237)</f>
        <v/>
      </c>
      <c r="H1237" s="123" t="str">
        <f>IF('表格编辑 '!J1237="","",'表格编辑 '!J1237)</f>
        <v>test_deadth_event(RECEIVER, ARG0, ARG1, ARG2, ARG3,ARG4)</v>
      </c>
      <c r="I1237" s="123">
        <f>IF('表格编辑 '!K1237="","",'表格编辑 '!K1237)</f>
        <v>1</v>
      </c>
      <c r="J1237" s="123">
        <f>IF('表格编辑 '!L1237="","",'表格编辑 '!L1237)</f>
        <v>662</v>
      </c>
      <c r="K1237" s="123">
        <f>IF('表格编辑 '!M1237="","",'表格编辑 '!M1237)</f>
        <v>720</v>
      </c>
      <c r="L1237" s="123" t="str">
        <f>IF('表格编辑 '!N1237="","",'表格编辑 '!N1237)</f>
        <v/>
      </c>
      <c r="M1237" s="123" t="str">
        <f>IF('表格编辑 '!O1237="","",'表格编辑 '!O1237)</f>
        <v/>
      </c>
      <c r="N1237" s="123" t="str">
        <f>IF('表格编辑 '!P1237="","",'表格编辑 '!P1237)</f>
        <v/>
      </c>
      <c r="O1237" s="123" t="str">
        <f>IF('表格编辑 '!Q1237="","",'表格编辑 '!Q1237)</f>
        <v/>
      </c>
      <c r="P1237" s="123" t="str">
        <f>IF('表格编辑 '!R1237="","",'表格编辑 '!R1237)</f>
        <v/>
      </c>
      <c r="Q1237" s="123">
        <f>IF('表格编辑 '!S1237="","",'表格编辑 '!S1237)</f>
        <v>320</v>
      </c>
      <c r="R1237" s="123" t="str">
        <f>IF('表格编辑 '!T1237="","",'表格编辑 '!T1237)</f>
        <v/>
      </c>
      <c r="S1237" s="123" t="str">
        <f>IF('表格编辑 '!U1237="","",'表格编辑 '!U1237)</f>
        <v/>
      </c>
      <c r="T1237" s="123" t="str">
        <f>IF('表格编辑 '!V1237="","",'表格编辑 '!V1237)</f>
        <v/>
      </c>
      <c r="U1237" s="123" t="str">
        <f>IF('表格编辑 '!W1237="","",'表格编辑 '!W1237)</f>
        <v/>
      </c>
      <c r="V1237" s="123" t="str">
        <f>IF('表格编辑 '!X1237="","",'表格编辑 '!X1237)</f>
        <v/>
      </c>
      <c r="W1237" s="123" t="str">
        <f>IF('表格编辑 '!Y1237="","",'表格编辑 '!Y1237)</f>
        <v/>
      </c>
      <c r="X1237" s="123" t="str">
        <f>IF('表格编辑 '!Z1237="","",'表格编辑 '!Z1237)</f>
        <v/>
      </c>
      <c r="Y1237" s="123" t="str">
        <f>IF('表格编辑 '!AA1237="","",'表格编辑 '!AA1237)</f>
        <v/>
      </c>
      <c r="Z1237" s="123" t="str">
        <f>IF('表格编辑 '!AB1237="","",'表格编辑 '!AB1237)</f>
        <v/>
      </c>
      <c r="AA1237" s="123" t="str">
        <f>IF('表格编辑 '!AC1237="","",'表格编辑 '!AC1237)</f>
        <v/>
      </c>
      <c r="AB1237" s="123" t="str">
        <f>IF('表格编辑 '!AD1237="","",'表格编辑 '!AD1237)</f>
        <v/>
      </c>
      <c r="AC1237" s="123" t="str">
        <f>IF('表格编辑 '!AE1237="","",'表格编辑 '!AE1237)</f>
        <v/>
      </c>
      <c r="AD1237" s="123">
        <f>IF('表格编辑 '!AF1237="","",'表格编辑 '!AF1237)</f>
        <v>140824</v>
      </c>
    </row>
    <row r="1238" spans="1:30">
      <c r="A1238" s="123">
        <f>IF('表格编辑 '!A1238="","",'表格编辑 '!A1238)</f>
        <v>40825</v>
      </c>
      <c r="B1238" s="123">
        <f>IF('表格编辑 '!B1238="","",'表格编辑 '!B1238)</f>
        <v>50112</v>
      </c>
      <c r="C1238" s="123">
        <f>IF('表格编辑 '!E1238="","",'表格编辑 '!E1238)</f>
        <v>24</v>
      </c>
      <c r="D1238" s="123" t="str">
        <f>IF('表格编辑 '!F1238="","",'表格编辑 '!F1238)</f>
        <v>YinYing_Born(RECEIVER, ARG0, ARG1, ARG2, ARG3,ARG4)</v>
      </c>
      <c r="E1238" s="123" t="str">
        <f>IF('表格编辑 '!G1238="","",'表格编辑 '!G1238)</f>
        <v>YinYing_Update(RECEIVER, ARG0, ARG1, ARG2, ARG3,ARG4)</v>
      </c>
      <c r="F1238" s="123" t="str">
        <f>IF('表格编辑 '!H1238="","",'表格编辑 '!H1238)</f>
        <v/>
      </c>
      <c r="G1238" s="123" t="str">
        <f>IF('表格编辑 '!I1238="","",'表格编辑 '!I1238)</f>
        <v/>
      </c>
      <c r="H1238" s="123" t="str">
        <f>IF('表格编辑 '!J1238="","",'表格编辑 '!J1238)</f>
        <v>YinYing_deadth(RECEIVER, ARG0, ARG1, ARG2, ARG3,ARG4)</v>
      </c>
      <c r="I1238" s="123">
        <f>IF('表格编辑 '!K1238="","",'表格编辑 '!K1238)</f>
        <v>1</v>
      </c>
      <c r="J1238" s="123">
        <f>IF('表格编辑 '!L1238="","",'表格编辑 '!L1238)</f>
        <v>160</v>
      </c>
      <c r="K1238" s="123">
        <f>IF('表格编辑 '!M1238="","",'表格编辑 '!M1238)</f>
        <v>720</v>
      </c>
      <c r="L1238" s="123" t="str">
        <f>IF('表格编辑 '!N1238="","",'表格编辑 '!N1238)</f>
        <v/>
      </c>
      <c r="M1238" s="123" t="str">
        <f>IF('表格编辑 '!O1238="","",'表格编辑 '!O1238)</f>
        <v/>
      </c>
      <c r="N1238" s="123" t="str">
        <f>IF('表格编辑 '!P1238="","",'表格编辑 '!P1238)</f>
        <v/>
      </c>
      <c r="O1238" s="123" t="str">
        <f>IF('表格编辑 '!Q1238="","",'表格编辑 '!Q1238)</f>
        <v/>
      </c>
      <c r="P1238" s="123" t="str">
        <f>IF('表格编辑 '!R1238="","",'表格编辑 '!R1238)</f>
        <v/>
      </c>
      <c r="Q1238" s="123">
        <f>IF('表格编辑 '!S1238="","",'表格编辑 '!S1238)</f>
        <v>320</v>
      </c>
      <c r="R1238" s="123" t="str">
        <f>IF('表格编辑 '!T1238="","",'表格编辑 '!T1238)</f>
        <v/>
      </c>
      <c r="S1238" s="123" t="str">
        <f>IF('表格编辑 '!U1238="","",'表格编辑 '!U1238)</f>
        <v/>
      </c>
      <c r="T1238" s="123" t="str">
        <f>IF('表格编辑 '!V1238="","",'表格编辑 '!V1238)</f>
        <v/>
      </c>
      <c r="U1238" s="123" t="str">
        <f>IF('表格编辑 '!W1238="","",'表格编辑 '!W1238)</f>
        <v/>
      </c>
      <c r="V1238" s="123" t="str">
        <f>IF('表格编辑 '!X1238="","",'表格编辑 '!X1238)</f>
        <v/>
      </c>
      <c r="W1238" s="123">
        <f>IF('表格编辑 '!Y1238="","",'表格编辑 '!Y1238)</f>
        <v>100</v>
      </c>
      <c r="X1238" s="123">
        <f>IF('表格编辑 '!Z1238="","",'表格编辑 '!Z1238)</f>
        <v>100</v>
      </c>
      <c r="Y1238" s="123">
        <f>IF('表格编辑 '!AA1238="","",'表格编辑 '!AA1238)</f>
        <v>100</v>
      </c>
      <c r="Z1238" s="123">
        <f>IF('表格编辑 '!AB1238="","",'表格编辑 '!AB1238)</f>
        <v>100</v>
      </c>
      <c r="AA1238" s="123">
        <f>IF('表格编辑 '!AC1238="","",'表格编辑 '!AC1238)</f>
        <v>100</v>
      </c>
      <c r="AB1238" s="123">
        <f>IF('表格编辑 '!AD1238="","",'表格编辑 '!AD1238)</f>
        <v>100</v>
      </c>
      <c r="AC1238" s="123" t="str">
        <f>IF('表格编辑 '!AE1238="","",'表格编辑 '!AE1238)</f>
        <v/>
      </c>
      <c r="AD1238" s="123">
        <f>IF('表格编辑 '!AF1238="","",'表格编辑 '!AF1238)</f>
        <v>140825</v>
      </c>
    </row>
    <row r="1239" spans="1:30">
      <c r="A1239" s="123">
        <f>IF('表格编辑 '!A1239="","",'表格编辑 '!A1239)</f>
        <v>40826</v>
      </c>
      <c r="B1239" s="123">
        <f>IF('表格编辑 '!B1239="","",'表格编辑 '!B1239)</f>
        <v>50045</v>
      </c>
      <c r="C1239" s="123">
        <f>IF('表格编辑 '!E1239="","",'表格编辑 '!E1239)</f>
        <v>29</v>
      </c>
      <c r="D1239" s="123" t="str">
        <f>IF('表格编辑 '!F1239="","",'表格编辑 '!F1239)</f>
        <v>AI_born_event(RECEIVER, ARG0, ARG1, ARG2, ARG3,ARG4)</v>
      </c>
      <c r="E1239" s="123" t="str">
        <f>IF('表格编辑 '!G1239="","",'表格编辑 '!G1239)</f>
        <v>AI_update_event(RECEIVER, ARG0, ARG1, ARG2, ARG3,ARG4)</v>
      </c>
      <c r="F1239" s="123" t="str">
        <f>IF('表格编辑 '!H1239="","",'表格编辑 '!H1239)</f>
        <v/>
      </c>
      <c r="G1239" s="123" t="str">
        <f>IF('表格编辑 '!I1239="","",'表格编辑 '!I1239)</f>
        <v/>
      </c>
      <c r="H1239" s="123" t="str">
        <f>IF('表格编辑 '!J1239="","",'表格编辑 '!J1239)</f>
        <v>test_deadth_event(RECEIVER, ARG0, ARG1, ARG2, ARG3,ARG4)</v>
      </c>
      <c r="I1239" s="123">
        <f>IF('表格编辑 '!K1239="","",'表格编辑 '!K1239)</f>
        <v>1</v>
      </c>
      <c r="J1239" s="123">
        <f>IF('表格编辑 '!L1239="","",'表格编辑 '!L1239)</f>
        <v>284</v>
      </c>
      <c r="K1239" s="123">
        <f>IF('表格编辑 '!M1239="","",'表格编辑 '!M1239)</f>
        <v>870</v>
      </c>
      <c r="L1239" s="123" t="str">
        <f>IF('表格编辑 '!N1239="","",'表格编辑 '!N1239)</f>
        <v/>
      </c>
      <c r="M1239" s="123" t="str">
        <f>IF('表格编辑 '!O1239="","",'表格编辑 '!O1239)</f>
        <v/>
      </c>
      <c r="N1239" s="123" t="str">
        <f>IF('表格编辑 '!P1239="","",'表格编辑 '!P1239)</f>
        <v/>
      </c>
      <c r="O1239" s="123" t="str">
        <f>IF('表格编辑 '!Q1239="","",'表格编辑 '!Q1239)</f>
        <v/>
      </c>
      <c r="P1239" s="123" t="str">
        <f>IF('表格编辑 '!R1239="","",'表格编辑 '!R1239)</f>
        <v/>
      </c>
      <c r="Q1239" s="123">
        <f>IF('表格编辑 '!S1239="","",'表格编辑 '!S1239)</f>
        <v>320</v>
      </c>
      <c r="R1239" s="123" t="str">
        <f>IF('表格编辑 '!T1239="","",'表格编辑 '!T1239)</f>
        <v/>
      </c>
      <c r="S1239" s="123" t="str">
        <f>IF('表格编辑 '!U1239="","",'表格编辑 '!U1239)</f>
        <v/>
      </c>
      <c r="T1239" s="123" t="str">
        <f>IF('表格编辑 '!V1239="","",'表格编辑 '!V1239)</f>
        <v/>
      </c>
      <c r="U1239" s="123" t="str">
        <f>IF('表格编辑 '!W1239="","",'表格编辑 '!W1239)</f>
        <v/>
      </c>
      <c r="V1239" s="123" t="str">
        <f>IF('表格编辑 '!X1239="","",'表格编辑 '!X1239)</f>
        <v/>
      </c>
      <c r="W1239" s="123" t="str">
        <f>IF('表格编辑 '!Y1239="","",'表格编辑 '!Y1239)</f>
        <v/>
      </c>
      <c r="X1239" s="123" t="str">
        <f>IF('表格编辑 '!Z1239="","",'表格编辑 '!Z1239)</f>
        <v/>
      </c>
      <c r="Y1239" s="123" t="str">
        <f>IF('表格编辑 '!AA1239="","",'表格编辑 '!AA1239)</f>
        <v/>
      </c>
      <c r="Z1239" s="123" t="str">
        <f>IF('表格编辑 '!AB1239="","",'表格编辑 '!AB1239)</f>
        <v/>
      </c>
      <c r="AA1239" s="123" t="str">
        <f>IF('表格编辑 '!AC1239="","",'表格编辑 '!AC1239)</f>
        <v/>
      </c>
      <c r="AB1239" s="123" t="str">
        <f>IF('表格编辑 '!AD1239="","",'表格编辑 '!AD1239)</f>
        <v/>
      </c>
      <c r="AC1239" s="123" t="str">
        <f>IF('表格编辑 '!AE1239="","",'表格编辑 '!AE1239)</f>
        <v/>
      </c>
      <c r="AD1239" s="123">
        <f>IF('表格编辑 '!AF1239="","",'表格编辑 '!AF1239)</f>
        <v>140826</v>
      </c>
    </row>
    <row r="1240" spans="1:30">
      <c r="A1240" s="123">
        <f>IF('表格编辑 '!A1240="","",'表格编辑 '!A1240)</f>
        <v>40827</v>
      </c>
      <c r="B1240" s="123">
        <f>IF('表格编辑 '!B1240="","",'表格编辑 '!B1240)</f>
        <v>50121</v>
      </c>
      <c r="C1240" s="123">
        <f>IF('表格编辑 '!E1240="","",'表格编辑 '!E1240)</f>
        <v>29</v>
      </c>
      <c r="D1240" s="123" t="str">
        <f>IF('表格编辑 '!F1240="","",'表格编辑 '!F1240)</f>
        <v>AI_born_event(RECEIVER, ARG0, ARG1, ARG2, ARG3,ARG4)</v>
      </c>
      <c r="E1240" s="123" t="str">
        <f>IF('表格编辑 '!G1240="","",'表格编辑 '!G1240)</f>
        <v>AI_update_event(RECEIVER, ARG0, ARG1, ARG2, ARG3,ARG4)</v>
      </c>
      <c r="F1240" s="123" t="str">
        <f>IF('表格编辑 '!H1240="","",'表格编辑 '!H1240)</f>
        <v/>
      </c>
      <c r="G1240" s="123" t="str">
        <f>IF('表格编辑 '!I1240="","",'表格编辑 '!I1240)</f>
        <v/>
      </c>
      <c r="H1240" s="123" t="str">
        <f>IF('表格编辑 '!J1240="","",'表格编辑 '!J1240)</f>
        <v>test_deadth_event(RECEIVER, ARG0, ARG1, ARG2, ARG3,ARG4)</v>
      </c>
      <c r="I1240" s="123">
        <f>IF('表格编辑 '!K1240="","",'表格编辑 '!K1240)</f>
        <v>1</v>
      </c>
      <c r="J1240" s="123">
        <f>IF('表格编辑 '!L1240="","",'表格编辑 '!L1240)</f>
        <v>186</v>
      </c>
      <c r="K1240" s="123">
        <f>IF('表格编辑 '!M1240="","",'表格编辑 '!M1240)</f>
        <v>870</v>
      </c>
      <c r="L1240" s="123" t="str">
        <f>IF('表格编辑 '!N1240="","",'表格编辑 '!N1240)</f>
        <v/>
      </c>
      <c r="M1240" s="123" t="str">
        <f>IF('表格编辑 '!O1240="","",'表格编辑 '!O1240)</f>
        <v/>
      </c>
      <c r="N1240" s="123" t="str">
        <f>IF('表格编辑 '!P1240="","",'表格编辑 '!P1240)</f>
        <v/>
      </c>
      <c r="O1240" s="123" t="str">
        <f>IF('表格编辑 '!Q1240="","",'表格编辑 '!Q1240)</f>
        <v/>
      </c>
      <c r="P1240" s="123" t="str">
        <f>IF('表格编辑 '!R1240="","",'表格编辑 '!R1240)</f>
        <v/>
      </c>
      <c r="Q1240" s="123">
        <f>IF('表格编辑 '!S1240="","",'表格编辑 '!S1240)</f>
        <v>320</v>
      </c>
      <c r="R1240" s="123" t="str">
        <f>IF('表格编辑 '!T1240="","",'表格编辑 '!T1240)</f>
        <v/>
      </c>
      <c r="S1240" s="123" t="str">
        <f>IF('表格编辑 '!U1240="","",'表格编辑 '!U1240)</f>
        <v/>
      </c>
      <c r="T1240" s="123" t="str">
        <f>IF('表格编辑 '!V1240="","",'表格编辑 '!V1240)</f>
        <v/>
      </c>
      <c r="U1240" s="123" t="str">
        <f>IF('表格编辑 '!W1240="","",'表格编辑 '!W1240)</f>
        <v/>
      </c>
      <c r="V1240" s="123" t="str">
        <f>IF('表格编辑 '!X1240="","",'表格编辑 '!X1240)</f>
        <v/>
      </c>
      <c r="W1240" s="123" t="str">
        <f>IF('表格编辑 '!Y1240="","",'表格编辑 '!Y1240)</f>
        <v/>
      </c>
      <c r="X1240" s="123" t="str">
        <f>IF('表格编辑 '!Z1240="","",'表格编辑 '!Z1240)</f>
        <v/>
      </c>
      <c r="Y1240" s="123" t="str">
        <f>IF('表格编辑 '!AA1240="","",'表格编辑 '!AA1240)</f>
        <v/>
      </c>
      <c r="Z1240" s="123" t="str">
        <f>IF('表格编辑 '!AB1240="","",'表格编辑 '!AB1240)</f>
        <v/>
      </c>
      <c r="AA1240" s="123" t="str">
        <f>IF('表格编辑 '!AC1240="","",'表格编辑 '!AC1240)</f>
        <v/>
      </c>
      <c r="AB1240" s="123" t="str">
        <f>IF('表格编辑 '!AD1240="","",'表格编辑 '!AD1240)</f>
        <v/>
      </c>
      <c r="AC1240" s="123" t="str">
        <f>IF('表格编辑 '!AE1240="","",'表格编辑 '!AE1240)</f>
        <v/>
      </c>
      <c r="AD1240" s="123">
        <f>IF('表格编辑 '!AF1240="","",'表格编辑 '!AF1240)</f>
        <v>140827</v>
      </c>
    </row>
    <row r="1241" spans="1:30">
      <c r="A1241" s="123">
        <f>IF('表格编辑 '!A1241="","",'表格编辑 '!A1241)</f>
        <v>40828</v>
      </c>
      <c r="B1241" s="123">
        <f>IF('表格编辑 '!B1241="","",'表格编辑 '!B1241)</f>
        <v>50134</v>
      </c>
      <c r="C1241" s="123">
        <f>IF('表格编辑 '!E1241="","",'表格编辑 '!E1241)</f>
        <v>29</v>
      </c>
      <c r="D1241" s="123" t="str">
        <f>IF('表格编辑 '!F1241="","",'表格编辑 '!F1241)</f>
        <v>AI_born_event(RECEIVER, ARG0, ARG1, ARG2, ARG3,ARG4)</v>
      </c>
      <c r="E1241" s="123" t="str">
        <f>IF('表格编辑 '!G1241="","",'表格编辑 '!G1241)</f>
        <v>AI_update_event(RECEIVER, ARG0, ARG1, ARG2, ARG3,ARG4)</v>
      </c>
      <c r="F1241" s="123" t="str">
        <f>IF('表格编辑 '!H1241="","",'表格编辑 '!H1241)</f>
        <v/>
      </c>
      <c r="G1241" s="123" t="str">
        <f>IF('表格编辑 '!I1241="","",'表格编辑 '!I1241)</f>
        <v/>
      </c>
      <c r="H1241" s="123" t="str">
        <f>IF('表格编辑 '!J1241="","",'表格编辑 '!J1241)</f>
        <v>test_deadth_event(RECEIVER, ARG0, ARG1, ARG2, ARG3,ARG4)</v>
      </c>
      <c r="I1241" s="123">
        <f>IF('表格编辑 '!K1241="","",'表格编辑 '!K1241)</f>
        <v>1</v>
      </c>
      <c r="J1241" s="123">
        <f>IF('表格编辑 '!L1241="","",'表格编辑 '!L1241)</f>
        <v>156</v>
      </c>
      <c r="K1241" s="123">
        <f>IF('表格编辑 '!M1241="","",'表格编辑 '!M1241)</f>
        <v>870</v>
      </c>
      <c r="L1241" s="123" t="str">
        <f>IF('表格编辑 '!N1241="","",'表格编辑 '!N1241)</f>
        <v/>
      </c>
      <c r="M1241" s="123" t="str">
        <f>IF('表格编辑 '!O1241="","",'表格编辑 '!O1241)</f>
        <v/>
      </c>
      <c r="N1241" s="123" t="str">
        <f>IF('表格编辑 '!P1241="","",'表格编辑 '!P1241)</f>
        <v/>
      </c>
      <c r="O1241" s="123" t="str">
        <f>IF('表格编辑 '!Q1241="","",'表格编辑 '!Q1241)</f>
        <v/>
      </c>
      <c r="P1241" s="123" t="str">
        <f>IF('表格编辑 '!R1241="","",'表格编辑 '!R1241)</f>
        <v/>
      </c>
      <c r="Q1241" s="123">
        <f>IF('表格编辑 '!S1241="","",'表格编辑 '!S1241)</f>
        <v>320</v>
      </c>
      <c r="R1241" s="123" t="str">
        <f>IF('表格编辑 '!T1241="","",'表格编辑 '!T1241)</f>
        <v/>
      </c>
      <c r="S1241" s="123" t="str">
        <f>IF('表格编辑 '!U1241="","",'表格编辑 '!U1241)</f>
        <v/>
      </c>
      <c r="T1241" s="123" t="str">
        <f>IF('表格编辑 '!V1241="","",'表格编辑 '!V1241)</f>
        <v/>
      </c>
      <c r="U1241" s="123" t="str">
        <f>IF('表格编辑 '!W1241="","",'表格编辑 '!W1241)</f>
        <v/>
      </c>
      <c r="V1241" s="123" t="str">
        <f>IF('表格编辑 '!X1241="","",'表格编辑 '!X1241)</f>
        <v/>
      </c>
      <c r="W1241" s="123" t="str">
        <f>IF('表格编辑 '!Y1241="","",'表格编辑 '!Y1241)</f>
        <v/>
      </c>
      <c r="X1241" s="123" t="str">
        <f>IF('表格编辑 '!Z1241="","",'表格编辑 '!Z1241)</f>
        <v/>
      </c>
      <c r="Y1241" s="123" t="str">
        <f>IF('表格编辑 '!AA1241="","",'表格编辑 '!AA1241)</f>
        <v/>
      </c>
      <c r="Z1241" s="123" t="str">
        <f>IF('表格编辑 '!AB1241="","",'表格编辑 '!AB1241)</f>
        <v/>
      </c>
      <c r="AA1241" s="123" t="str">
        <f>IF('表格编辑 '!AC1241="","",'表格编辑 '!AC1241)</f>
        <v/>
      </c>
      <c r="AB1241" s="123" t="str">
        <f>IF('表格编辑 '!AD1241="","",'表格编辑 '!AD1241)</f>
        <v/>
      </c>
      <c r="AC1241" s="123" t="str">
        <f>IF('表格编辑 '!AE1241="","",'表格编辑 '!AE1241)</f>
        <v/>
      </c>
      <c r="AD1241" s="123">
        <f>IF('表格编辑 '!AF1241="","",'表格编辑 '!AF1241)</f>
        <v>140828</v>
      </c>
    </row>
    <row r="1242" spans="1:30">
      <c r="A1242" s="123">
        <f>IF('表格编辑 '!A1242="","",'表格编辑 '!A1242)</f>
        <v>40829</v>
      </c>
      <c r="B1242" s="123">
        <f>IF('表格编辑 '!B1242="","",'表格编辑 '!B1242)</f>
        <v>50068</v>
      </c>
      <c r="C1242" s="123">
        <f>IF('表格编辑 '!E1242="","",'表格编辑 '!E1242)</f>
        <v>29</v>
      </c>
      <c r="D1242" s="123" t="str">
        <f>IF('表格编辑 '!F1242="","",'表格编辑 '!F1242)</f>
        <v>AI_born_event(RECEIVER, ARG0, ARG1, ARG2, ARG3,ARG4)</v>
      </c>
      <c r="E1242" s="123" t="str">
        <f>IF('表格编辑 '!G1242="","",'表格编辑 '!G1242)</f>
        <v>AI_update_event(RECEIVER, ARG0, ARG1, ARG2, ARG3,ARG4)</v>
      </c>
      <c r="F1242" s="123" t="str">
        <f>IF('表格编辑 '!H1242="","",'表格编辑 '!H1242)</f>
        <v/>
      </c>
      <c r="G1242" s="123" t="str">
        <f>IF('表格编辑 '!I1242="","",'表格编辑 '!I1242)</f>
        <v/>
      </c>
      <c r="H1242" s="123" t="str">
        <f>IF('表格编辑 '!J1242="","",'表格编辑 '!J1242)</f>
        <v>test_deadth_event(RECEIVER, ARG0, ARG1, ARG2, ARG3,ARG4)</v>
      </c>
      <c r="I1242" s="123">
        <f>IF('表格编辑 '!K1242="","",'表格编辑 '!K1242)</f>
        <v>1</v>
      </c>
      <c r="J1242" s="123">
        <f>IF('表格编辑 '!L1242="","",'表格编辑 '!L1242)</f>
        <v>364</v>
      </c>
      <c r="K1242" s="123">
        <f>IF('表格编辑 '!M1242="","",'表格编辑 '!M1242)</f>
        <v>870</v>
      </c>
      <c r="L1242" s="123" t="str">
        <f>IF('表格编辑 '!N1242="","",'表格编辑 '!N1242)</f>
        <v/>
      </c>
      <c r="M1242" s="123" t="str">
        <f>IF('表格编辑 '!O1242="","",'表格编辑 '!O1242)</f>
        <v/>
      </c>
      <c r="N1242" s="123" t="str">
        <f>IF('表格编辑 '!P1242="","",'表格编辑 '!P1242)</f>
        <v/>
      </c>
      <c r="O1242" s="123" t="str">
        <f>IF('表格编辑 '!Q1242="","",'表格编辑 '!Q1242)</f>
        <v/>
      </c>
      <c r="P1242" s="123" t="str">
        <f>IF('表格编辑 '!R1242="","",'表格编辑 '!R1242)</f>
        <v/>
      </c>
      <c r="Q1242" s="123">
        <f>IF('表格编辑 '!S1242="","",'表格编辑 '!S1242)</f>
        <v>320</v>
      </c>
      <c r="R1242" s="123" t="str">
        <f>IF('表格编辑 '!T1242="","",'表格编辑 '!T1242)</f>
        <v/>
      </c>
      <c r="S1242" s="123" t="str">
        <f>IF('表格编辑 '!U1242="","",'表格编辑 '!U1242)</f>
        <v/>
      </c>
      <c r="T1242" s="123" t="str">
        <f>IF('表格编辑 '!V1242="","",'表格编辑 '!V1242)</f>
        <v/>
      </c>
      <c r="U1242" s="123" t="str">
        <f>IF('表格编辑 '!W1242="","",'表格编辑 '!W1242)</f>
        <v/>
      </c>
      <c r="V1242" s="123" t="str">
        <f>IF('表格编辑 '!X1242="","",'表格编辑 '!X1242)</f>
        <v/>
      </c>
      <c r="W1242" s="123" t="str">
        <f>IF('表格编辑 '!Y1242="","",'表格编辑 '!Y1242)</f>
        <v/>
      </c>
      <c r="X1242" s="123" t="str">
        <f>IF('表格编辑 '!Z1242="","",'表格编辑 '!Z1242)</f>
        <v/>
      </c>
      <c r="Y1242" s="123" t="str">
        <f>IF('表格编辑 '!AA1242="","",'表格编辑 '!AA1242)</f>
        <v/>
      </c>
      <c r="Z1242" s="123" t="str">
        <f>IF('表格编辑 '!AB1242="","",'表格编辑 '!AB1242)</f>
        <v/>
      </c>
      <c r="AA1242" s="123" t="str">
        <f>IF('表格编辑 '!AC1242="","",'表格编辑 '!AC1242)</f>
        <v/>
      </c>
      <c r="AB1242" s="123" t="str">
        <f>IF('表格编辑 '!AD1242="","",'表格编辑 '!AD1242)</f>
        <v/>
      </c>
      <c r="AC1242" s="123" t="str">
        <f>IF('表格编辑 '!AE1242="","",'表格编辑 '!AE1242)</f>
        <v/>
      </c>
      <c r="AD1242" s="123">
        <f>IF('表格编辑 '!AF1242="","",'表格编辑 '!AF1242)</f>
        <v>140829</v>
      </c>
    </row>
    <row r="1243" spans="1:30">
      <c r="A1243" s="123">
        <f>IF('表格编辑 '!A1243="","",'表格编辑 '!A1243)</f>
        <v>40830</v>
      </c>
      <c r="B1243" s="123">
        <f>IF('表格编辑 '!B1243="","",'表格编辑 '!B1243)</f>
        <v>50070</v>
      </c>
      <c r="C1243" s="123">
        <f>IF('表格编辑 '!E1243="","",'表格编辑 '!E1243)</f>
        <v>29</v>
      </c>
      <c r="D1243" s="123" t="str">
        <f>IF('表格编辑 '!F1243="","",'表格编辑 '!F1243)</f>
        <v>AI_born_event(RECEIVER, ARG0, ARG1, ARG2, ARG3,ARG4)</v>
      </c>
      <c r="E1243" s="123" t="str">
        <f>IF('表格编辑 '!G1243="","",'表格编辑 '!G1243)</f>
        <v>AI_update_event(RECEIVER, ARG0, ARG1, ARG2, ARG3,ARG4)</v>
      </c>
      <c r="F1243" s="123" t="str">
        <f>IF('表格编辑 '!H1243="","",'表格编辑 '!H1243)</f>
        <v/>
      </c>
      <c r="G1243" s="123" t="str">
        <f>IF('表格编辑 '!I1243="","",'表格编辑 '!I1243)</f>
        <v/>
      </c>
      <c r="H1243" s="123" t="str">
        <f>IF('表格编辑 '!J1243="","",'表格编辑 '!J1243)</f>
        <v>test_deadth_event(RECEIVER, ARG0, ARG1, ARG2, ARG3,ARG4)</v>
      </c>
      <c r="I1243" s="123">
        <f>IF('表格编辑 '!K1243="","",'表格编辑 '!K1243)</f>
        <v>1</v>
      </c>
      <c r="J1243" s="123">
        <f>IF('表格编辑 '!L1243="","",'表格编辑 '!L1243)</f>
        <v>-168</v>
      </c>
      <c r="K1243" s="123">
        <f>IF('表格编辑 '!M1243="","",'表格编辑 '!M1243)</f>
        <v>870</v>
      </c>
      <c r="L1243" s="123" t="str">
        <f>IF('表格编辑 '!N1243="","",'表格编辑 '!N1243)</f>
        <v/>
      </c>
      <c r="M1243" s="123" t="str">
        <f>IF('表格编辑 '!O1243="","",'表格编辑 '!O1243)</f>
        <v/>
      </c>
      <c r="N1243" s="123" t="str">
        <f>IF('表格编辑 '!P1243="","",'表格编辑 '!P1243)</f>
        <v/>
      </c>
      <c r="O1243" s="123" t="str">
        <f>IF('表格编辑 '!Q1243="","",'表格编辑 '!Q1243)</f>
        <v/>
      </c>
      <c r="P1243" s="123" t="str">
        <f>IF('表格编辑 '!R1243="","",'表格编辑 '!R1243)</f>
        <v/>
      </c>
      <c r="Q1243" s="123">
        <f>IF('表格编辑 '!S1243="","",'表格编辑 '!S1243)</f>
        <v>320</v>
      </c>
      <c r="R1243" s="123" t="str">
        <f>IF('表格编辑 '!T1243="","",'表格编辑 '!T1243)</f>
        <v/>
      </c>
      <c r="S1243" s="123" t="str">
        <f>IF('表格编辑 '!U1243="","",'表格编辑 '!U1243)</f>
        <v/>
      </c>
      <c r="T1243" s="123" t="str">
        <f>IF('表格编辑 '!V1243="","",'表格编辑 '!V1243)</f>
        <v/>
      </c>
      <c r="U1243" s="123" t="str">
        <f>IF('表格编辑 '!W1243="","",'表格编辑 '!W1243)</f>
        <v/>
      </c>
      <c r="V1243" s="123" t="str">
        <f>IF('表格编辑 '!X1243="","",'表格编辑 '!X1243)</f>
        <v/>
      </c>
      <c r="W1243" s="123" t="str">
        <f>IF('表格编辑 '!Y1243="","",'表格编辑 '!Y1243)</f>
        <v/>
      </c>
      <c r="X1243" s="123" t="str">
        <f>IF('表格编辑 '!Z1243="","",'表格编辑 '!Z1243)</f>
        <v/>
      </c>
      <c r="Y1243" s="123" t="str">
        <f>IF('表格编辑 '!AA1243="","",'表格编辑 '!AA1243)</f>
        <v/>
      </c>
      <c r="Z1243" s="123" t="str">
        <f>IF('表格编辑 '!AB1243="","",'表格编辑 '!AB1243)</f>
        <v/>
      </c>
      <c r="AA1243" s="123" t="str">
        <f>IF('表格编辑 '!AC1243="","",'表格编辑 '!AC1243)</f>
        <v/>
      </c>
      <c r="AB1243" s="123" t="str">
        <f>IF('表格编辑 '!AD1243="","",'表格编辑 '!AD1243)</f>
        <v/>
      </c>
      <c r="AC1243" s="123" t="str">
        <f>IF('表格编辑 '!AE1243="","",'表格编辑 '!AE1243)</f>
        <v/>
      </c>
      <c r="AD1243" s="123">
        <f>IF('表格编辑 '!AF1243="","",'表格编辑 '!AF1243)</f>
        <v>140830</v>
      </c>
    </row>
    <row r="1244" spans="1:30">
      <c r="A1244" s="123">
        <f>IF('表格编辑 '!A1244="","",'表格编辑 '!A1244)</f>
        <v>40831</v>
      </c>
      <c r="B1244" s="123">
        <f>IF('表格编辑 '!B1244="","",'表格编辑 '!B1244)</f>
        <v>50111</v>
      </c>
      <c r="C1244" s="123">
        <f>IF('表格编辑 '!E1244="","",'表格编辑 '!E1244)</f>
        <v>29</v>
      </c>
      <c r="D1244" s="123" t="str">
        <f>IF('表格编辑 '!F1244="","",'表格编辑 '!F1244)</f>
        <v>AI_born_event(RECEIVER, ARG0, ARG1, ARG2, ARG3,ARG4)</v>
      </c>
      <c r="E1244" s="123" t="str">
        <f>IF('表格编辑 '!G1244="","",'表格编辑 '!G1244)</f>
        <v>AI_update_event(RECEIVER, ARG0, ARG1, ARG2, ARG3,ARG4)</v>
      </c>
      <c r="F1244" s="123" t="str">
        <f>IF('表格编辑 '!H1244="","",'表格编辑 '!H1244)</f>
        <v/>
      </c>
      <c r="G1244" s="123" t="str">
        <f>IF('表格编辑 '!I1244="","",'表格编辑 '!I1244)</f>
        <v/>
      </c>
      <c r="H1244" s="123" t="str">
        <f>IF('表格编辑 '!J1244="","",'表格编辑 '!J1244)</f>
        <v>test_deadth_event(RECEIVER, ARG0, ARG1, ARG2, ARG3,ARG4)</v>
      </c>
      <c r="I1244" s="123">
        <f>IF('表格编辑 '!K1244="","",'表格编辑 '!K1244)</f>
        <v>1</v>
      </c>
      <c r="J1244" s="123">
        <f>IF('表格编辑 '!L1244="","",'表格编辑 '!L1244)</f>
        <v>162</v>
      </c>
      <c r="K1244" s="123">
        <f>IF('表格编辑 '!M1244="","",'表格编辑 '!M1244)</f>
        <v>870</v>
      </c>
      <c r="L1244" s="123" t="str">
        <f>IF('表格编辑 '!N1244="","",'表格编辑 '!N1244)</f>
        <v/>
      </c>
      <c r="M1244" s="123" t="str">
        <f>IF('表格编辑 '!O1244="","",'表格编辑 '!O1244)</f>
        <v/>
      </c>
      <c r="N1244" s="123" t="str">
        <f>IF('表格编辑 '!P1244="","",'表格编辑 '!P1244)</f>
        <v/>
      </c>
      <c r="O1244" s="123" t="str">
        <f>IF('表格编辑 '!Q1244="","",'表格编辑 '!Q1244)</f>
        <v/>
      </c>
      <c r="P1244" s="123" t="str">
        <f>IF('表格编辑 '!R1244="","",'表格编辑 '!R1244)</f>
        <v/>
      </c>
      <c r="Q1244" s="123">
        <f>IF('表格编辑 '!S1244="","",'表格编辑 '!S1244)</f>
        <v>320</v>
      </c>
      <c r="R1244" s="123" t="str">
        <f>IF('表格编辑 '!T1244="","",'表格编辑 '!T1244)</f>
        <v/>
      </c>
      <c r="S1244" s="123" t="str">
        <f>IF('表格编辑 '!U1244="","",'表格编辑 '!U1244)</f>
        <v/>
      </c>
      <c r="T1244" s="123" t="str">
        <f>IF('表格编辑 '!V1244="","",'表格编辑 '!V1244)</f>
        <v/>
      </c>
      <c r="U1244" s="123" t="str">
        <f>IF('表格编辑 '!W1244="","",'表格编辑 '!W1244)</f>
        <v/>
      </c>
      <c r="V1244" s="123" t="str">
        <f>IF('表格编辑 '!X1244="","",'表格编辑 '!X1244)</f>
        <v/>
      </c>
      <c r="W1244" s="123" t="str">
        <f>IF('表格编辑 '!Y1244="","",'表格编辑 '!Y1244)</f>
        <v/>
      </c>
      <c r="X1244" s="123" t="str">
        <f>IF('表格编辑 '!Z1244="","",'表格编辑 '!Z1244)</f>
        <v/>
      </c>
      <c r="Y1244" s="123" t="str">
        <f>IF('表格编辑 '!AA1244="","",'表格编辑 '!AA1244)</f>
        <v/>
      </c>
      <c r="Z1244" s="123" t="str">
        <f>IF('表格编辑 '!AB1244="","",'表格编辑 '!AB1244)</f>
        <v/>
      </c>
      <c r="AA1244" s="123" t="str">
        <f>IF('表格编辑 '!AC1244="","",'表格编辑 '!AC1244)</f>
        <v/>
      </c>
      <c r="AB1244" s="123" t="str">
        <f>IF('表格编辑 '!AD1244="","",'表格编辑 '!AD1244)</f>
        <v/>
      </c>
      <c r="AC1244" s="123" t="str">
        <f>IF('表格编辑 '!AE1244="","",'表格编辑 '!AE1244)</f>
        <v/>
      </c>
      <c r="AD1244" s="123">
        <f>IF('表格编辑 '!AF1244="","",'表格编辑 '!AF1244)</f>
        <v>140831</v>
      </c>
    </row>
    <row r="1245" spans="1:30">
      <c r="A1245" s="123">
        <f>IF('表格编辑 '!A1245="","",'表格编辑 '!A1245)</f>
        <v>40832</v>
      </c>
      <c r="B1245" s="123">
        <f>IF('表格编辑 '!B1245="","",'表格编辑 '!B1245)</f>
        <v>50144</v>
      </c>
      <c r="C1245" s="123">
        <f>IF('表格编辑 '!E1245="","",'表格编辑 '!E1245)</f>
        <v>29</v>
      </c>
      <c r="D1245" s="123" t="str">
        <f>IF('表格编辑 '!F1245="","",'表格编辑 '!F1245)</f>
        <v>AI_born_event(RECEIVER, ARG0, ARG1, ARG2, ARG3,ARG4)</v>
      </c>
      <c r="E1245" s="123" t="str">
        <f>IF('表格编辑 '!G1245="","",'表格编辑 '!G1245)</f>
        <v>AI_update_event(RECEIVER, ARG0, ARG1, ARG2, ARG3,ARG4)</v>
      </c>
      <c r="F1245" s="123" t="str">
        <f>IF('表格编辑 '!H1245="","",'表格编辑 '!H1245)</f>
        <v/>
      </c>
      <c r="G1245" s="123" t="str">
        <f>IF('表格编辑 '!I1245="","",'表格编辑 '!I1245)</f>
        <v/>
      </c>
      <c r="H1245" s="123" t="str">
        <f>IF('表格编辑 '!J1245="","",'表格编辑 '!J1245)</f>
        <v>test_deadth_event(RECEIVER, ARG0, ARG1, ARG2, ARG3,ARG4)</v>
      </c>
      <c r="I1245" s="123">
        <f>IF('表格编辑 '!K1245="","",'表格编辑 '!K1245)</f>
        <v>1</v>
      </c>
      <c r="J1245" s="123">
        <f>IF('表格编辑 '!L1245="","",'表格编辑 '!L1245)</f>
        <v>132</v>
      </c>
      <c r="K1245" s="123">
        <f>IF('表格编辑 '!M1245="","",'表格编辑 '!M1245)</f>
        <v>870</v>
      </c>
      <c r="L1245" s="123" t="str">
        <f>IF('表格编辑 '!N1245="","",'表格编辑 '!N1245)</f>
        <v/>
      </c>
      <c r="M1245" s="123" t="str">
        <f>IF('表格编辑 '!O1245="","",'表格编辑 '!O1245)</f>
        <v/>
      </c>
      <c r="N1245" s="123" t="str">
        <f>IF('表格编辑 '!P1245="","",'表格编辑 '!P1245)</f>
        <v/>
      </c>
      <c r="O1245" s="123" t="str">
        <f>IF('表格编辑 '!Q1245="","",'表格编辑 '!Q1245)</f>
        <v/>
      </c>
      <c r="P1245" s="123" t="str">
        <f>IF('表格编辑 '!R1245="","",'表格编辑 '!R1245)</f>
        <v/>
      </c>
      <c r="Q1245" s="123">
        <f>IF('表格编辑 '!S1245="","",'表格编辑 '!S1245)</f>
        <v>320</v>
      </c>
      <c r="R1245" s="123" t="str">
        <f>IF('表格编辑 '!T1245="","",'表格编辑 '!T1245)</f>
        <v/>
      </c>
      <c r="S1245" s="123" t="str">
        <f>IF('表格编辑 '!U1245="","",'表格编辑 '!U1245)</f>
        <v/>
      </c>
      <c r="T1245" s="123" t="str">
        <f>IF('表格编辑 '!V1245="","",'表格编辑 '!V1245)</f>
        <v/>
      </c>
      <c r="U1245" s="123" t="str">
        <f>IF('表格编辑 '!W1245="","",'表格编辑 '!W1245)</f>
        <v/>
      </c>
      <c r="V1245" s="123" t="str">
        <f>IF('表格编辑 '!X1245="","",'表格编辑 '!X1245)</f>
        <v/>
      </c>
      <c r="W1245" s="123" t="str">
        <f>IF('表格编辑 '!Y1245="","",'表格编辑 '!Y1245)</f>
        <v/>
      </c>
      <c r="X1245" s="123" t="str">
        <f>IF('表格编辑 '!Z1245="","",'表格编辑 '!Z1245)</f>
        <v/>
      </c>
      <c r="Y1245" s="123" t="str">
        <f>IF('表格编辑 '!AA1245="","",'表格编辑 '!AA1245)</f>
        <v/>
      </c>
      <c r="Z1245" s="123" t="str">
        <f>IF('表格编辑 '!AB1245="","",'表格编辑 '!AB1245)</f>
        <v/>
      </c>
      <c r="AA1245" s="123" t="str">
        <f>IF('表格编辑 '!AC1245="","",'表格编辑 '!AC1245)</f>
        <v/>
      </c>
      <c r="AB1245" s="123" t="str">
        <f>IF('表格编辑 '!AD1245="","",'表格编辑 '!AD1245)</f>
        <v/>
      </c>
      <c r="AC1245" s="123" t="str">
        <f>IF('表格编辑 '!AE1245="","",'表格编辑 '!AE1245)</f>
        <v/>
      </c>
      <c r="AD1245" s="123">
        <f>IF('表格编辑 '!AF1245="","",'表格编辑 '!AF1245)</f>
        <v>140832</v>
      </c>
    </row>
    <row r="1246" spans="1:30">
      <c r="A1246" s="123">
        <f>IF('表格编辑 '!A1246="","",'表格编辑 '!A1246)</f>
        <v>40833</v>
      </c>
      <c r="B1246" s="123">
        <f>IF('表格编辑 '!B1246="","",'表格编辑 '!B1246)</f>
        <v>50076</v>
      </c>
      <c r="C1246" s="123">
        <f>IF('表格编辑 '!E1246="","",'表格编辑 '!E1246)</f>
        <v>29</v>
      </c>
      <c r="D1246" s="123" t="str">
        <f>IF('表格编辑 '!F1246="","",'表格编辑 '!F1246)</f>
        <v>AI_born_event(RECEIVER, ARG0, ARG1, ARG2, ARG3,ARG4)</v>
      </c>
      <c r="E1246" s="123" t="str">
        <f>IF('表格编辑 '!G1246="","",'表格编辑 '!G1246)</f>
        <v>AI_update_event(RECEIVER, ARG0, ARG1, ARG2, ARG3,ARG4)</v>
      </c>
      <c r="F1246" s="123" t="str">
        <f>IF('表格编辑 '!H1246="","",'表格编辑 '!H1246)</f>
        <v/>
      </c>
      <c r="G1246" s="123" t="str">
        <f>IF('表格编辑 '!I1246="","",'表格编辑 '!I1246)</f>
        <v/>
      </c>
      <c r="H1246" s="123" t="str">
        <f>IF('表格编辑 '!J1246="","",'表格编辑 '!J1246)</f>
        <v>test_deadth_event(RECEIVER, ARG0, ARG1, ARG2, ARG3,ARG4)</v>
      </c>
      <c r="I1246" s="123">
        <f>IF('表格编辑 '!K1246="","",'表格编辑 '!K1246)</f>
        <v>1</v>
      </c>
      <c r="J1246" s="123">
        <f>IF('表格编辑 '!L1246="","",'表格编辑 '!L1246)</f>
        <v>294</v>
      </c>
      <c r="K1246" s="123">
        <f>IF('表格编辑 '!M1246="","",'表格编辑 '!M1246)</f>
        <v>870</v>
      </c>
      <c r="L1246" s="123" t="str">
        <f>IF('表格编辑 '!N1246="","",'表格编辑 '!N1246)</f>
        <v/>
      </c>
      <c r="M1246" s="123" t="str">
        <f>IF('表格编辑 '!O1246="","",'表格编辑 '!O1246)</f>
        <v/>
      </c>
      <c r="N1246" s="123" t="str">
        <f>IF('表格编辑 '!P1246="","",'表格编辑 '!P1246)</f>
        <v/>
      </c>
      <c r="O1246" s="123" t="str">
        <f>IF('表格编辑 '!Q1246="","",'表格编辑 '!Q1246)</f>
        <v/>
      </c>
      <c r="P1246" s="123" t="str">
        <f>IF('表格编辑 '!R1246="","",'表格编辑 '!R1246)</f>
        <v/>
      </c>
      <c r="Q1246" s="123">
        <f>IF('表格编辑 '!S1246="","",'表格编辑 '!S1246)</f>
        <v>320</v>
      </c>
      <c r="R1246" s="123" t="str">
        <f>IF('表格编辑 '!T1246="","",'表格编辑 '!T1246)</f>
        <v/>
      </c>
      <c r="S1246" s="123" t="str">
        <f>IF('表格编辑 '!U1246="","",'表格编辑 '!U1246)</f>
        <v/>
      </c>
      <c r="T1246" s="123" t="str">
        <f>IF('表格编辑 '!V1246="","",'表格编辑 '!V1246)</f>
        <v/>
      </c>
      <c r="U1246" s="123" t="str">
        <f>IF('表格编辑 '!W1246="","",'表格编辑 '!W1246)</f>
        <v/>
      </c>
      <c r="V1246" s="123" t="str">
        <f>IF('表格编辑 '!X1246="","",'表格编辑 '!X1246)</f>
        <v/>
      </c>
      <c r="W1246" s="123" t="str">
        <f>IF('表格编辑 '!Y1246="","",'表格编辑 '!Y1246)</f>
        <v/>
      </c>
      <c r="X1246" s="123" t="str">
        <f>IF('表格编辑 '!Z1246="","",'表格编辑 '!Z1246)</f>
        <v/>
      </c>
      <c r="Y1246" s="123" t="str">
        <f>IF('表格编辑 '!AA1246="","",'表格编辑 '!AA1246)</f>
        <v/>
      </c>
      <c r="Z1246" s="123" t="str">
        <f>IF('表格编辑 '!AB1246="","",'表格编辑 '!AB1246)</f>
        <v/>
      </c>
      <c r="AA1246" s="123" t="str">
        <f>IF('表格编辑 '!AC1246="","",'表格编辑 '!AC1246)</f>
        <v/>
      </c>
      <c r="AB1246" s="123" t="str">
        <f>IF('表格编辑 '!AD1246="","",'表格编辑 '!AD1246)</f>
        <v/>
      </c>
      <c r="AC1246" s="123" t="str">
        <f>IF('表格编辑 '!AE1246="","",'表格编辑 '!AE1246)</f>
        <v/>
      </c>
      <c r="AD1246" s="123">
        <f>IF('表格编辑 '!AF1246="","",'表格编辑 '!AF1246)</f>
        <v>140833</v>
      </c>
    </row>
    <row r="1247" spans="1:30">
      <c r="A1247" s="123">
        <f>IF('表格编辑 '!A1247="","",'表格编辑 '!A1247)</f>
        <v>40834</v>
      </c>
      <c r="B1247" s="123">
        <f>IF('表格编辑 '!B1247="","",'表格编辑 '!B1247)</f>
        <v>50081</v>
      </c>
      <c r="C1247" s="123">
        <f>IF('表格编辑 '!E1247="","",'表格编辑 '!E1247)</f>
        <v>29</v>
      </c>
      <c r="D1247" s="123" t="str">
        <f>IF('表格编辑 '!F1247="","",'表格编辑 '!F1247)</f>
        <v>AI_born_event(RECEIVER, ARG0, ARG1, ARG2, ARG3,ARG4)</v>
      </c>
      <c r="E1247" s="123" t="str">
        <f>IF('表格编辑 '!G1247="","",'表格编辑 '!G1247)</f>
        <v>AI_update_event(RECEIVER, ARG0, ARG1, ARG2, ARG3,ARG4)</v>
      </c>
      <c r="F1247" s="123" t="str">
        <f>IF('表格编辑 '!H1247="","",'表格编辑 '!H1247)</f>
        <v/>
      </c>
      <c r="G1247" s="123" t="str">
        <f>IF('表格编辑 '!I1247="","",'表格编辑 '!I1247)</f>
        <v/>
      </c>
      <c r="H1247" s="123" t="str">
        <f>IF('表格编辑 '!J1247="","",'表格编辑 '!J1247)</f>
        <v>test_deadth_event(RECEIVER, ARG0, ARG1, ARG2, ARG3,ARG4)</v>
      </c>
      <c r="I1247" s="123">
        <f>IF('表格编辑 '!K1247="","",'表格编辑 '!K1247)</f>
        <v>1</v>
      </c>
      <c r="J1247" s="123">
        <f>IF('表格编辑 '!L1247="","",'表格编辑 '!L1247)</f>
        <v>-248</v>
      </c>
      <c r="K1247" s="123">
        <f>IF('表格编辑 '!M1247="","",'表格编辑 '!M1247)</f>
        <v>870</v>
      </c>
      <c r="L1247" s="123" t="str">
        <f>IF('表格编辑 '!N1247="","",'表格编辑 '!N1247)</f>
        <v/>
      </c>
      <c r="M1247" s="123" t="str">
        <f>IF('表格编辑 '!O1247="","",'表格编辑 '!O1247)</f>
        <v/>
      </c>
      <c r="N1247" s="123" t="str">
        <f>IF('表格编辑 '!P1247="","",'表格编辑 '!P1247)</f>
        <v/>
      </c>
      <c r="O1247" s="123" t="str">
        <f>IF('表格编辑 '!Q1247="","",'表格编辑 '!Q1247)</f>
        <v/>
      </c>
      <c r="P1247" s="123" t="str">
        <f>IF('表格编辑 '!R1247="","",'表格编辑 '!R1247)</f>
        <v/>
      </c>
      <c r="Q1247" s="123">
        <f>IF('表格编辑 '!S1247="","",'表格编辑 '!S1247)</f>
        <v>320</v>
      </c>
      <c r="R1247" s="123" t="str">
        <f>IF('表格编辑 '!T1247="","",'表格编辑 '!T1247)</f>
        <v/>
      </c>
      <c r="S1247" s="123" t="str">
        <f>IF('表格编辑 '!U1247="","",'表格编辑 '!U1247)</f>
        <v/>
      </c>
      <c r="T1247" s="123" t="str">
        <f>IF('表格编辑 '!V1247="","",'表格编辑 '!V1247)</f>
        <v/>
      </c>
      <c r="U1247" s="123" t="str">
        <f>IF('表格编辑 '!W1247="","",'表格编辑 '!W1247)</f>
        <v/>
      </c>
      <c r="V1247" s="123" t="str">
        <f>IF('表格编辑 '!X1247="","",'表格编辑 '!X1247)</f>
        <v/>
      </c>
      <c r="W1247" s="123" t="str">
        <f>IF('表格编辑 '!Y1247="","",'表格编辑 '!Y1247)</f>
        <v/>
      </c>
      <c r="X1247" s="123" t="str">
        <f>IF('表格编辑 '!Z1247="","",'表格编辑 '!Z1247)</f>
        <v/>
      </c>
      <c r="Y1247" s="123" t="str">
        <f>IF('表格编辑 '!AA1247="","",'表格编辑 '!AA1247)</f>
        <v/>
      </c>
      <c r="Z1247" s="123" t="str">
        <f>IF('表格编辑 '!AB1247="","",'表格编辑 '!AB1247)</f>
        <v/>
      </c>
      <c r="AA1247" s="123" t="str">
        <f>IF('表格编辑 '!AC1247="","",'表格编辑 '!AC1247)</f>
        <v/>
      </c>
      <c r="AB1247" s="123" t="str">
        <f>IF('表格编辑 '!AD1247="","",'表格编辑 '!AD1247)</f>
        <v/>
      </c>
      <c r="AC1247" s="123" t="str">
        <f>IF('表格编辑 '!AE1247="","",'表格编辑 '!AE1247)</f>
        <v/>
      </c>
      <c r="AD1247" s="123">
        <f>IF('表格编辑 '!AF1247="","",'表格编辑 '!AF1247)</f>
        <v>140834</v>
      </c>
    </row>
    <row r="1248" spans="1:30">
      <c r="A1248" s="123">
        <f>IF('表格编辑 '!A1248="","",'表格编辑 '!A1248)</f>
        <v>40835</v>
      </c>
      <c r="B1248" s="123">
        <f>IF('表格编辑 '!B1248="","",'表格编辑 '!B1248)</f>
        <v>50006</v>
      </c>
      <c r="C1248" s="123">
        <f>IF('表格编辑 '!E1248="","",'表格编辑 '!E1248)</f>
        <v>29</v>
      </c>
      <c r="D1248" s="123" t="str">
        <f>IF('表格编辑 '!F1248="","",'表格编辑 '!F1248)</f>
        <v>AI_born_event(RECEIVER, ARG0, ARG1, ARG2, ARG3,ARG4)</v>
      </c>
      <c r="E1248" s="123" t="str">
        <f>IF('表格编辑 '!G1248="","",'表格编辑 '!G1248)</f>
        <v>AI_update_event(RECEIVER, ARG0, ARG1, ARG2, ARG3,ARG4)</v>
      </c>
      <c r="F1248" s="123" t="str">
        <f>IF('表格编辑 '!H1248="","",'表格编辑 '!H1248)</f>
        <v/>
      </c>
      <c r="G1248" s="123" t="str">
        <f>IF('表格编辑 '!I1248="","",'表格编辑 '!I1248)</f>
        <v/>
      </c>
      <c r="H1248" s="123" t="str">
        <f>IF('表格编辑 '!J1248="","",'表格编辑 '!J1248)</f>
        <v>test_deadth_event(RECEIVER, ARG0, ARG1, ARG2, ARG3,ARG4)</v>
      </c>
      <c r="I1248" s="123">
        <f>IF('表格编辑 '!K1248="","",'表格编辑 '!K1248)</f>
        <v>1</v>
      </c>
      <c r="J1248" s="123">
        <f>IF('表格编辑 '!L1248="","",'表格编辑 '!L1248)</f>
        <v>430</v>
      </c>
      <c r="K1248" s="123">
        <f>IF('表格编辑 '!M1248="","",'表格编辑 '!M1248)</f>
        <v>870</v>
      </c>
      <c r="L1248" s="123" t="str">
        <f>IF('表格编辑 '!N1248="","",'表格编辑 '!N1248)</f>
        <v/>
      </c>
      <c r="M1248" s="123" t="str">
        <f>IF('表格编辑 '!O1248="","",'表格编辑 '!O1248)</f>
        <v/>
      </c>
      <c r="N1248" s="123" t="str">
        <f>IF('表格编辑 '!P1248="","",'表格编辑 '!P1248)</f>
        <v/>
      </c>
      <c r="O1248" s="123" t="str">
        <f>IF('表格编辑 '!Q1248="","",'表格编辑 '!Q1248)</f>
        <v/>
      </c>
      <c r="P1248" s="123" t="str">
        <f>IF('表格编辑 '!R1248="","",'表格编辑 '!R1248)</f>
        <v/>
      </c>
      <c r="Q1248" s="123">
        <f>IF('表格编辑 '!S1248="","",'表格编辑 '!S1248)</f>
        <v>320</v>
      </c>
      <c r="R1248" s="123" t="str">
        <f>IF('表格编辑 '!T1248="","",'表格编辑 '!T1248)</f>
        <v/>
      </c>
      <c r="S1248" s="123" t="str">
        <f>IF('表格编辑 '!U1248="","",'表格编辑 '!U1248)</f>
        <v/>
      </c>
      <c r="T1248" s="123" t="str">
        <f>IF('表格编辑 '!V1248="","",'表格编辑 '!V1248)</f>
        <v/>
      </c>
      <c r="U1248" s="123" t="str">
        <f>IF('表格编辑 '!W1248="","",'表格编辑 '!W1248)</f>
        <v/>
      </c>
      <c r="V1248" s="123" t="str">
        <f>IF('表格编辑 '!X1248="","",'表格编辑 '!X1248)</f>
        <v/>
      </c>
      <c r="W1248" s="123" t="str">
        <f>IF('表格编辑 '!Y1248="","",'表格编辑 '!Y1248)</f>
        <v/>
      </c>
      <c r="X1248" s="123" t="str">
        <f>IF('表格编辑 '!Z1248="","",'表格编辑 '!Z1248)</f>
        <v/>
      </c>
      <c r="Y1248" s="123" t="str">
        <f>IF('表格编辑 '!AA1248="","",'表格编辑 '!AA1248)</f>
        <v/>
      </c>
      <c r="Z1248" s="123" t="str">
        <f>IF('表格编辑 '!AB1248="","",'表格编辑 '!AB1248)</f>
        <v/>
      </c>
      <c r="AA1248" s="123" t="str">
        <f>IF('表格编辑 '!AC1248="","",'表格编辑 '!AC1248)</f>
        <v/>
      </c>
      <c r="AB1248" s="123" t="str">
        <f>IF('表格编辑 '!AD1248="","",'表格编辑 '!AD1248)</f>
        <v/>
      </c>
      <c r="AC1248" s="123" t="str">
        <f>IF('表格编辑 '!AE1248="","",'表格编辑 '!AE1248)</f>
        <v/>
      </c>
      <c r="AD1248" s="123">
        <f>IF('表格编辑 '!AF1248="","",'表格编辑 '!AF1248)</f>
        <v>140835</v>
      </c>
    </row>
    <row r="1249" spans="1:30">
      <c r="A1249" s="123">
        <f>IF('表格编辑 '!A1249="","",'表格编辑 '!A1249)</f>
        <v>40836</v>
      </c>
      <c r="B1249" s="123">
        <f>IF('表格编辑 '!B1249="","",'表格编辑 '!B1249)</f>
        <v>50122</v>
      </c>
      <c r="C1249" s="123">
        <f>IF('表格编辑 '!E1249="","",'表格编辑 '!E1249)</f>
        <v>29</v>
      </c>
      <c r="D1249" s="123" t="str">
        <f>IF('表格编辑 '!F1249="","",'表格编辑 '!F1249)</f>
        <v>AI_born_event(RECEIVER, ARG0, ARG1, ARG2, ARG3,ARG4)</v>
      </c>
      <c r="E1249" s="123" t="str">
        <f>IF('表格编辑 '!G1249="","",'表格编辑 '!G1249)</f>
        <v>AI_update_event(RECEIVER, ARG0, ARG1, ARG2, ARG3,ARG4)</v>
      </c>
      <c r="F1249" s="123" t="str">
        <f>IF('表格编辑 '!H1249="","",'表格编辑 '!H1249)</f>
        <v/>
      </c>
      <c r="G1249" s="123" t="str">
        <f>IF('表格编辑 '!I1249="","",'表格编辑 '!I1249)</f>
        <v/>
      </c>
      <c r="H1249" s="123" t="str">
        <f>IF('表格编辑 '!J1249="","",'表格编辑 '!J1249)</f>
        <v>test_deadth_event(RECEIVER, ARG0, ARG1, ARG2, ARG3,ARG4)</v>
      </c>
      <c r="I1249" s="123">
        <f>IF('表格编辑 '!K1249="","",'表格编辑 '!K1249)</f>
        <v>1</v>
      </c>
      <c r="J1249" s="123">
        <f>IF('表格编辑 '!L1249="","",'表格编辑 '!L1249)</f>
        <v>-152</v>
      </c>
      <c r="K1249" s="123">
        <f>IF('表格编辑 '!M1249="","",'表格编辑 '!M1249)</f>
        <v>870</v>
      </c>
      <c r="L1249" s="123" t="str">
        <f>IF('表格编辑 '!N1249="","",'表格编辑 '!N1249)</f>
        <v/>
      </c>
      <c r="M1249" s="123" t="str">
        <f>IF('表格编辑 '!O1249="","",'表格编辑 '!O1249)</f>
        <v/>
      </c>
      <c r="N1249" s="123" t="str">
        <f>IF('表格编辑 '!P1249="","",'表格编辑 '!P1249)</f>
        <v/>
      </c>
      <c r="O1249" s="123" t="str">
        <f>IF('表格编辑 '!Q1249="","",'表格编辑 '!Q1249)</f>
        <v/>
      </c>
      <c r="P1249" s="123" t="str">
        <f>IF('表格编辑 '!R1249="","",'表格编辑 '!R1249)</f>
        <v/>
      </c>
      <c r="Q1249" s="123">
        <f>IF('表格编辑 '!S1249="","",'表格编辑 '!S1249)</f>
        <v>320</v>
      </c>
      <c r="R1249" s="123" t="str">
        <f>IF('表格编辑 '!T1249="","",'表格编辑 '!T1249)</f>
        <v/>
      </c>
      <c r="S1249" s="123" t="str">
        <f>IF('表格编辑 '!U1249="","",'表格编辑 '!U1249)</f>
        <v/>
      </c>
      <c r="T1249" s="123" t="str">
        <f>IF('表格编辑 '!V1249="","",'表格编辑 '!V1249)</f>
        <v/>
      </c>
      <c r="U1249" s="123" t="str">
        <f>IF('表格编辑 '!W1249="","",'表格编辑 '!W1249)</f>
        <v/>
      </c>
      <c r="V1249" s="123" t="str">
        <f>IF('表格编辑 '!X1249="","",'表格编辑 '!X1249)</f>
        <v/>
      </c>
      <c r="W1249" s="123" t="str">
        <f>IF('表格编辑 '!Y1249="","",'表格编辑 '!Y1249)</f>
        <v/>
      </c>
      <c r="X1249" s="123" t="str">
        <f>IF('表格编辑 '!Z1249="","",'表格编辑 '!Z1249)</f>
        <v/>
      </c>
      <c r="Y1249" s="123" t="str">
        <f>IF('表格编辑 '!AA1249="","",'表格编辑 '!AA1249)</f>
        <v/>
      </c>
      <c r="Z1249" s="123" t="str">
        <f>IF('表格编辑 '!AB1249="","",'表格编辑 '!AB1249)</f>
        <v/>
      </c>
      <c r="AA1249" s="123" t="str">
        <f>IF('表格编辑 '!AC1249="","",'表格编辑 '!AC1249)</f>
        <v/>
      </c>
      <c r="AB1249" s="123" t="str">
        <f>IF('表格编辑 '!AD1249="","",'表格编辑 '!AD1249)</f>
        <v/>
      </c>
      <c r="AC1249" s="123" t="str">
        <f>IF('表格编辑 '!AE1249="","",'表格编辑 '!AE1249)</f>
        <v/>
      </c>
      <c r="AD1249" s="123">
        <f>IF('表格编辑 '!AF1249="","",'表格编辑 '!AF1249)</f>
        <v>140836</v>
      </c>
    </row>
    <row r="1250" spans="1:30">
      <c r="A1250" s="123">
        <f>IF('表格编辑 '!A1250="","",'表格编辑 '!A1250)</f>
        <v>40837</v>
      </c>
      <c r="B1250" s="123">
        <f>IF('表格编辑 '!B1250="","",'表格编辑 '!B1250)</f>
        <v>50154</v>
      </c>
      <c r="C1250" s="123">
        <f>IF('表格编辑 '!E1250="","",'表格编辑 '!E1250)</f>
        <v>29</v>
      </c>
      <c r="D1250" s="123" t="str">
        <f>IF('表格编辑 '!F1250="","",'表格编辑 '!F1250)</f>
        <v>AI_born_event(RECEIVER, ARG0, ARG1, ARG2, ARG3,ARG4)</v>
      </c>
      <c r="E1250" s="123" t="str">
        <f>IF('表格编辑 '!G1250="","",'表格编辑 '!G1250)</f>
        <v>AI_update_event(RECEIVER, ARG0, ARG1, ARG2, ARG3,ARG4)</v>
      </c>
      <c r="F1250" s="123" t="str">
        <f>IF('表格编辑 '!H1250="","",'表格编辑 '!H1250)</f>
        <v/>
      </c>
      <c r="G1250" s="123" t="str">
        <f>IF('表格编辑 '!I1250="","",'表格编辑 '!I1250)</f>
        <v/>
      </c>
      <c r="H1250" s="123" t="str">
        <f>IF('表格编辑 '!J1250="","",'表格编辑 '!J1250)</f>
        <v>test_deadth_event(RECEIVER, ARG0, ARG1, ARG2, ARG3,ARG4)</v>
      </c>
      <c r="I1250" s="123">
        <f>IF('表格编辑 '!K1250="","",'表格编辑 '!K1250)</f>
        <v>1</v>
      </c>
      <c r="J1250" s="123">
        <f>IF('表格编辑 '!L1250="","",'表格编辑 '!L1250)</f>
        <v>248</v>
      </c>
      <c r="K1250" s="123">
        <f>IF('表格编辑 '!M1250="","",'表格编辑 '!M1250)</f>
        <v>870</v>
      </c>
      <c r="L1250" s="123" t="str">
        <f>IF('表格编辑 '!N1250="","",'表格编辑 '!N1250)</f>
        <v/>
      </c>
      <c r="M1250" s="123" t="str">
        <f>IF('表格编辑 '!O1250="","",'表格编辑 '!O1250)</f>
        <v/>
      </c>
      <c r="N1250" s="123" t="str">
        <f>IF('表格编辑 '!P1250="","",'表格编辑 '!P1250)</f>
        <v/>
      </c>
      <c r="O1250" s="123" t="str">
        <f>IF('表格编辑 '!Q1250="","",'表格编辑 '!Q1250)</f>
        <v/>
      </c>
      <c r="P1250" s="123" t="str">
        <f>IF('表格编辑 '!R1250="","",'表格编辑 '!R1250)</f>
        <v/>
      </c>
      <c r="Q1250" s="123">
        <f>IF('表格编辑 '!S1250="","",'表格编辑 '!S1250)</f>
        <v>320</v>
      </c>
      <c r="R1250" s="123" t="str">
        <f>IF('表格编辑 '!T1250="","",'表格编辑 '!T1250)</f>
        <v/>
      </c>
      <c r="S1250" s="123" t="str">
        <f>IF('表格编辑 '!U1250="","",'表格编辑 '!U1250)</f>
        <v/>
      </c>
      <c r="T1250" s="123" t="str">
        <f>IF('表格编辑 '!V1250="","",'表格编辑 '!V1250)</f>
        <v/>
      </c>
      <c r="U1250" s="123" t="str">
        <f>IF('表格编辑 '!W1250="","",'表格编辑 '!W1250)</f>
        <v/>
      </c>
      <c r="V1250" s="123" t="str">
        <f>IF('表格编辑 '!X1250="","",'表格编辑 '!X1250)</f>
        <v/>
      </c>
      <c r="W1250" s="123" t="str">
        <f>IF('表格编辑 '!Y1250="","",'表格编辑 '!Y1250)</f>
        <v/>
      </c>
      <c r="X1250" s="123" t="str">
        <f>IF('表格编辑 '!Z1250="","",'表格编辑 '!Z1250)</f>
        <v/>
      </c>
      <c r="Y1250" s="123" t="str">
        <f>IF('表格编辑 '!AA1250="","",'表格编辑 '!AA1250)</f>
        <v/>
      </c>
      <c r="Z1250" s="123" t="str">
        <f>IF('表格编辑 '!AB1250="","",'表格编辑 '!AB1250)</f>
        <v/>
      </c>
      <c r="AA1250" s="123" t="str">
        <f>IF('表格编辑 '!AC1250="","",'表格编辑 '!AC1250)</f>
        <v/>
      </c>
      <c r="AB1250" s="123" t="str">
        <f>IF('表格编辑 '!AD1250="","",'表格编辑 '!AD1250)</f>
        <v/>
      </c>
      <c r="AC1250" s="123" t="str">
        <f>IF('表格编辑 '!AE1250="","",'表格编辑 '!AE1250)</f>
        <v/>
      </c>
      <c r="AD1250" s="123">
        <f>IF('表格编辑 '!AF1250="","",'表格编辑 '!AF1250)</f>
        <v>140837</v>
      </c>
    </row>
    <row r="1251" spans="1:30">
      <c r="A1251" s="123">
        <f>IF('表格编辑 '!A1251="","",'表格编辑 '!A1251)</f>
        <v>40838</v>
      </c>
      <c r="B1251" s="123">
        <f>IF('表格编辑 '!B1251="","",'表格编辑 '!B1251)</f>
        <v>50075</v>
      </c>
      <c r="C1251" s="123">
        <f>IF('表格编辑 '!E1251="","",'表格编辑 '!E1251)</f>
        <v>29</v>
      </c>
      <c r="D1251" s="123" t="str">
        <f>IF('表格编辑 '!F1251="","",'表格编辑 '!F1251)</f>
        <v>AI_born_event(RECEIVER, ARG0, ARG1, ARG2, ARG3,ARG4)</v>
      </c>
      <c r="E1251" s="123" t="str">
        <f>IF('表格编辑 '!G1251="","",'表格编辑 '!G1251)</f>
        <v>AI_update_event(RECEIVER, ARG0, ARG1, ARG2, ARG3,ARG4)</v>
      </c>
      <c r="F1251" s="123" t="str">
        <f>IF('表格编辑 '!H1251="","",'表格编辑 '!H1251)</f>
        <v/>
      </c>
      <c r="G1251" s="123" t="str">
        <f>IF('表格编辑 '!I1251="","",'表格编辑 '!I1251)</f>
        <v/>
      </c>
      <c r="H1251" s="123" t="str">
        <f>IF('表格编辑 '!J1251="","",'表格编辑 '!J1251)</f>
        <v>test_deadth_event(RECEIVER, ARG0, ARG1, ARG2, ARG3,ARG4)</v>
      </c>
      <c r="I1251" s="123">
        <f>IF('表格编辑 '!K1251="","",'表格编辑 '!K1251)</f>
        <v>1</v>
      </c>
      <c r="J1251" s="123">
        <f>IF('表格编辑 '!L1251="","",'表格编辑 '!L1251)</f>
        <v>506</v>
      </c>
      <c r="K1251" s="123">
        <f>IF('表格编辑 '!M1251="","",'表格编辑 '!M1251)</f>
        <v>870</v>
      </c>
      <c r="L1251" s="123" t="str">
        <f>IF('表格编辑 '!N1251="","",'表格编辑 '!N1251)</f>
        <v/>
      </c>
      <c r="M1251" s="123" t="str">
        <f>IF('表格编辑 '!O1251="","",'表格编辑 '!O1251)</f>
        <v/>
      </c>
      <c r="N1251" s="123" t="str">
        <f>IF('表格编辑 '!P1251="","",'表格编辑 '!P1251)</f>
        <v/>
      </c>
      <c r="O1251" s="123" t="str">
        <f>IF('表格编辑 '!Q1251="","",'表格编辑 '!Q1251)</f>
        <v/>
      </c>
      <c r="P1251" s="123" t="str">
        <f>IF('表格编辑 '!R1251="","",'表格编辑 '!R1251)</f>
        <v/>
      </c>
      <c r="Q1251" s="123">
        <f>IF('表格编辑 '!S1251="","",'表格编辑 '!S1251)</f>
        <v>320</v>
      </c>
      <c r="R1251" s="123" t="str">
        <f>IF('表格编辑 '!T1251="","",'表格编辑 '!T1251)</f>
        <v/>
      </c>
      <c r="S1251" s="123" t="str">
        <f>IF('表格编辑 '!U1251="","",'表格编辑 '!U1251)</f>
        <v/>
      </c>
      <c r="T1251" s="123" t="str">
        <f>IF('表格编辑 '!V1251="","",'表格编辑 '!V1251)</f>
        <v/>
      </c>
      <c r="U1251" s="123" t="str">
        <f>IF('表格编辑 '!W1251="","",'表格编辑 '!W1251)</f>
        <v/>
      </c>
      <c r="V1251" s="123" t="str">
        <f>IF('表格编辑 '!X1251="","",'表格编辑 '!X1251)</f>
        <v/>
      </c>
      <c r="W1251" s="123" t="str">
        <f>IF('表格编辑 '!Y1251="","",'表格编辑 '!Y1251)</f>
        <v/>
      </c>
      <c r="X1251" s="123" t="str">
        <f>IF('表格编辑 '!Z1251="","",'表格编辑 '!Z1251)</f>
        <v/>
      </c>
      <c r="Y1251" s="123" t="str">
        <f>IF('表格编辑 '!AA1251="","",'表格编辑 '!AA1251)</f>
        <v/>
      </c>
      <c r="Z1251" s="123" t="str">
        <f>IF('表格编辑 '!AB1251="","",'表格编辑 '!AB1251)</f>
        <v/>
      </c>
      <c r="AA1251" s="123" t="str">
        <f>IF('表格编辑 '!AC1251="","",'表格编辑 '!AC1251)</f>
        <v/>
      </c>
      <c r="AB1251" s="123" t="str">
        <f>IF('表格编辑 '!AD1251="","",'表格编辑 '!AD1251)</f>
        <v/>
      </c>
      <c r="AC1251" s="123" t="str">
        <f>IF('表格编辑 '!AE1251="","",'表格编辑 '!AE1251)</f>
        <v/>
      </c>
      <c r="AD1251" s="123">
        <f>IF('表格编辑 '!AF1251="","",'表格编辑 '!AF1251)</f>
        <v>140838</v>
      </c>
    </row>
    <row r="1252" spans="1:30">
      <c r="A1252" s="123">
        <f>IF('表格编辑 '!A1252="","",'表格编辑 '!A1252)</f>
        <v>40839</v>
      </c>
      <c r="B1252" s="123">
        <f>IF('表格编辑 '!B1252="","",'表格编辑 '!B1252)</f>
        <v>50065</v>
      </c>
      <c r="C1252" s="123">
        <f>IF('表格编辑 '!E1252="","",'表格编辑 '!E1252)</f>
        <v>29</v>
      </c>
      <c r="D1252" s="123" t="str">
        <f>IF('表格编辑 '!F1252="","",'表格编辑 '!F1252)</f>
        <v>AI_born_event(RECEIVER, ARG0, ARG1, ARG2, ARG3,ARG4)</v>
      </c>
      <c r="E1252" s="123" t="str">
        <f>IF('表格编辑 '!G1252="","",'表格编辑 '!G1252)</f>
        <v>AI_update_event(RECEIVER, ARG0, ARG1, ARG2, ARG3,ARG4)</v>
      </c>
      <c r="F1252" s="123" t="str">
        <f>IF('表格编辑 '!H1252="","",'表格编辑 '!H1252)</f>
        <v/>
      </c>
      <c r="G1252" s="123" t="str">
        <f>IF('表格编辑 '!I1252="","",'表格编辑 '!I1252)</f>
        <v/>
      </c>
      <c r="H1252" s="123" t="str">
        <f>IF('表格编辑 '!J1252="","",'表格编辑 '!J1252)</f>
        <v>test_deadth_event(RECEIVER, ARG0, ARG1, ARG2, ARG3,ARG4)</v>
      </c>
      <c r="I1252" s="123">
        <f>IF('表格编辑 '!K1252="","",'表格编辑 '!K1252)</f>
        <v>1</v>
      </c>
      <c r="J1252" s="123">
        <f>IF('表格编辑 '!L1252="","",'表格编辑 '!L1252)</f>
        <v>780</v>
      </c>
      <c r="K1252" s="123">
        <f>IF('表格编辑 '!M1252="","",'表格编辑 '!M1252)</f>
        <v>870</v>
      </c>
      <c r="L1252" s="123" t="str">
        <f>IF('表格编辑 '!N1252="","",'表格编辑 '!N1252)</f>
        <v/>
      </c>
      <c r="M1252" s="123" t="str">
        <f>IF('表格编辑 '!O1252="","",'表格编辑 '!O1252)</f>
        <v/>
      </c>
      <c r="N1252" s="123" t="str">
        <f>IF('表格编辑 '!P1252="","",'表格编辑 '!P1252)</f>
        <v/>
      </c>
      <c r="O1252" s="123" t="str">
        <f>IF('表格编辑 '!Q1252="","",'表格编辑 '!Q1252)</f>
        <v/>
      </c>
      <c r="P1252" s="123" t="str">
        <f>IF('表格编辑 '!R1252="","",'表格编辑 '!R1252)</f>
        <v/>
      </c>
      <c r="Q1252" s="123">
        <f>IF('表格编辑 '!S1252="","",'表格编辑 '!S1252)</f>
        <v>320</v>
      </c>
      <c r="R1252" s="123" t="str">
        <f>IF('表格编辑 '!T1252="","",'表格编辑 '!T1252)</f>
        <v/>
      </c>
      <c r="S1252" s="123" t="str">
        <f>IF('表格编辑 '!U1252="","",'表格编辑 '!U1252)</f>
        <v/>
      </c>
      <c r="T1252" s="123" t="str">
        <f>IF('表格编辑 '!V1252="","",'表格编辑 '!V1252)</f>
        <v/>
      </c>
      <c r="U1252" s="123" t="str">
        <f>IF('表格编辑 '!W1252="","",'表格编辑 '!W1252)</f>
        <v/>
      </c>
      <c r="V1252" s="123" t="str">
        <f>IF('表格编辑 '!X1252="","",'表格编辑 '!X1252)</f>
        <v/>
      </c>
      <c r="W1252" s="123" t="str">
        <f>IF('表格编辑 '!Y1252="","",'表格编辑 '!Y1252)</f>
        <v/>
      </c>
      <c r="X1252" s="123" t="str">
        <f>IF('表格编辑 '!Z1252="","",'表格编辑 '!Z1252)</f>
        <v/>
      </c>
      <c r="Y1252" s="123" t="str">
        <f>IF('表格编辑 '!AA1252="","",'表格编辑 '!AA1252)</f>
        <v/>
      </c>
      <c r="Z1252" s="123" t="str">
        <f>IF('表格编辑 '!AB1252="","",'表格编辑 '!AB1252)</f>
        <v/>
      </c>
      <c r="AA1252" s="123" t="str">
        <f>IF('表格编辑 '!AC1252="","",'表格编辑 '!AC1252)</f>
        <v/>
      </c>
      <c r="AB1252" s="123" t="str">
        <f>IF('表格编辑 '!AD1252="","",'表格编辑 '!AD1252)</f>
        <v/>
      </c>
      <c r="AC1252" s="123" t="str">
        <f>IF('表格编辑 '!AE1252="","",'表格编辑 '!AE1252)</f>
        <v/>
      </c>
      <c r="AD1252" s="123">
        <f>IF('表格编辑 '!AF1252="","",'表格编辑 '!AF1252)</f>
        <v>140839</v>
      </c>
    </row>
    <row r="1253" spans="1:30">
      <c r="A1253" s="123">
        <f>IF('表格编辑 '!A1253="","",'表格编辑 '!A1253)</f>
        <v>40840</v>
      </c>
      <c r="B1253" s="123">
        <f>IF('表格编辑 '!B1253="","",'表格编辑 '!B1253)</f>
        <v>50112</v>
      </c>
      <c r="C1253" s="123">
        <f>IF('表格编辑 '!E1253="","",'表格编辑 '!E1253)</f>
        <v>29</v>
      </c>
      <c r="D1253" s="123" t="str">
        <f>IF('表格编辑 '!F1253="","",'表格编辑 '!F1253)</f>
        <v>YinYing_Born(RECEIVER, ARG0, ARG1, ARG2, ARG3,ARG4)</v>
      </c>
      <c r="E1253" s="123" t="str">
        <f>IF('表格编辑 '!G1253="","",'表格编辑 '!G1253)</f>
        <v>YinYing_Update(RECEIVER, ARG0, ARG1, ARG2, ARG3,ARG4)</v>
      </c>
      <c r="F1253" s="123" t="str">
        <f>IF('表格编辑 '!H1253="","",'表格编辑 '!H1253)</f>
        <v/>
      </c>
      <c r="G1253" s="123" t="str">
        <f>IF('表格编辑 '!I1253="","",'表格编辑 '!I1253)</f>
        <v/>
      </c>
      <c r="H1253" s="123" t="str">
        <f>IF('表格编辑 '!J1253="","",'表格编辑 '!J1253)</f>
        <v>YinYing_deadth(RECEIVER, ARG0, ARG1, ARG2, ARG3,ARG4)</v>
      </c>
      <c r="I1253" s="123">
        <f>IF('表格编辑 '!K1253="","",'表格编辑 '!K1253)</f>
        <v>1</v>
      </c>
      <c r="J1253" s="123">
        <f>IF('表格编辑 '!L1253="","",'表格编辑 '!L1253)</f>
        <v>160</v>
      </c>
      <c r="K1253" s="123">
        <f>IF('表格编辑 '!M1253="","",'表格编辑 '!M1253)</f>
        <v>870</v>
      </c>
      <c r="L1253" s="123" t="str">
        <f>IF('表格编辑 '!N1253="","",'表格编辑 '!N1253)</f>
        <v/>
      </c>
      <c r="M1253" s="123" t="str">
        <f>IF('表格编辑 '!O1253="","",'表格编辑 '!O1253)</f>
        <v/>
      </c>
      <c r="N1253" s="123" t="str">
        <f>IF('表格编辑 '!P1253="","",'表格编辑 '!P1253)</f>
        <v/>
      </c>
      <c r="O1253" s="123" t="str">
        <f>IF('表格编辑 '!Q1253="","",'表格编辑 '!Q1253)</f>
        <v/>
      </c>
      <c r="P1253" s="123" t="str">
        <f>IF('表格编辑 '!R1253="","",'表格编辑 '!R1253)</f>
        <v/>
      </c>
      <c r="Q1253" s="123">
        <f>IF('表格编辑 '!S1253="","",'表格编辑 '!S1253)</f>
        <v>320</v>
      </c>
      <c r="R1253" s="123" t="str">
        <f>IF('表格编辑 '!T1253="","",'表格编辑 '!T1253)</f>
        <v/>
      </c>
      <c r="S1253" s="123" t="str">
        <f>IF('表格编辑 '!U1253="","",'表格编辑 '!U1253)</f>
        <v/>
      </c>
      <c r="T1253" s="123" t="str">
        <f>IF('表格编辑 '!V1253="","",'表格编辑 '!V1253)</f>
        <v/>
      </c>
      <c r="U1253" s="123" t="str">
        <f>IF('表格编辑 '!W1253="","",'表格编辑 '!W1253)</f>
        <v/>
      </c>
      <c r="V1253" s="123" t="str">
        <f>IF('表格编辑 '!X1253="","",'表格编辑 '!X1253)</f>
        <v/>
      </c>
      <c r="W1253" s="123">
        <f>IF('表格编辑 '!Y1253="","",'表格编辑 '!Y1253)</f>
        <v>100</v>
      </c>
      <c r="X1253" s="123">
        <f>IF('表格编辑 '!Z1253="","",'表格编辑 '!Z1253)</f>
        <v>100</v>
      </c>
      <c r="Y1253" s="123">
        <f>IF('表格编辑 '!AA1253="","",'表格编辑 '!AA1253)</f>
        <v>100</v>
      </c>
      <c r="Z1253" s="123">
        <f>IF('表格编辑 '!AB1253="","",'表格编辑 '!AB1253)</f>
        <v>100</v>
      </c>
      <c r="AA1253" s="123">
        <f>IF('表格编辑 '!AC1253="","",'表格编辑 '!AC1253)</f>
        <v>100</v>
      </c>
      <c r="AB1253" s="123">
        <f>IF('表格编辑 '!AD1253="","",'表格编辑 '!AD1253)</f>
        <v>100</v>
      </c>
      <c r="AC1253" s="123" t="str">
        <f>IF('表格编辑 '!AE1253="","",'表格编辑 '!AE1253)</f>
        <v/>
      </c>
      <c r="AD1253" s="123">
        <f>IF('表格编辑 '!AF1253="","",'表格编辑 '!AF1253)</f>
        <v>140840</v>
      </c>
    </row>
    <row r="1254" spans="1:30">
      <c r="A1254" s="123">
        <f>IF('表格编辑 '!A1254="","",'表格编辑 '!A1254)</f>
        <v>40841</v>
      </c>
      <c r="B1254" s="123">
        <f>IF('表格编辑 '!B1254="","",'表格编辑 '!B1254)</f>
        <v>50045</v>
      </c>
      <c r="C1254" s="123">
        <f>IF('表格编辑 '!E1254="","",'表格编辑 '!E1254)</f>
        <v>34</v>
      </c>
      <c r="D1254" s="123" t="str">
        <f>IF('表格编辑 '!F1254="","",'表格编辑 '!F1254)</f>
        <v>AI_born_event(RECEIVER, ARG0, ARG1, ARG2, ARG3,ARG4)</v>
      </c>
      <c r="E1254" s="123" t="str">
        <f>IF('表格编辑 '!G1254="","",'表格编辑 '!G1254)</f>
        <v>AI_update_event(RECEIVER, ARG0, ARG1, ARG2, ARG3,ARG4)</v>
      </c>
      <c r="F1254" s="123" t="str">
        <f>IF('表格编辑 '!H1254="","",'表格编辑 '!H1254)</f>
        <v/>
      </c>
      <c r="G1254" s="123" t="str">
        <f>IF('表格编辑 '!I1254="","",'表格编辑 '!I1254)</f>
        <v/>
      </c>
      <c r="H1254" s="123" t="str">
        <f>IF('表格编辑 '!J1254="","",'表格编辑 '!J1254)</f>
        <v>test_deadth_event(RECEIVER, ARG0, ARG1, ARG2, ARG3,ARG4)</v>
      </c>
      <c r="I1254" s="123">
        <f>IF('表格编辑 '!K1254="","",'表格编辑 '!K1254)</f>
        <v>1</v>
      </c>
      <c r="J1254" s="123">
        <f>IF('表格编辑 '!L1254="","",'表格编辑 '!L1254)</f>
        <v>1098</v>
      </c>
      <c r="K1254" s="123">
        <f>IF('表格编辑 '!M1254="","",'表格编辑 '!M1254)</f>
        <v>1020</v>
      </c>
      <c r="L1254" s="123" t="str">
        <f>IF('表格编辑 '!N1254="","",'表格编辑 '!N1254)</f>
        <v/>
      </c>
      <c r="M1254" s="123" t="str">
        <f>IF('表格编辑 '!O1254="","",'表格编辑 '!O1254)</f>
        <v/>
      </c>
      <c r="N1254" s="123" t="str">
        <f>IF('表格编辑 '!P1254="","",'表格编辑 '!P1254)</f>
        <v/>
      </c>
      <c r="O1254" s="123" t="str">
        <f>IF('表格编辑 '!Q1254="","",'表格编辑 '!Q1254)</f>
        <v/>
      </c>
      <c r="P1254" s="123" t="str">
        <f>IF('表格编辑 '!R1254="","",'表格编辑 '!R1254)</f>
        <v/>
      </c>
      <c r="Q1254" s="123">
        <f>IF('表格编辑 '!S1254="","",'表格编辑 '!S1254)</f>
        <v>320</v>
      </c>
      <c r="R1254" s="123" t="str">
        <f>IF('表格编辑 '!T1254="","",'表格编辑 '!T1254)</f>
        <v/>
      </c>
      <c r="S1254" s="123" t="str">
        <f>IF('表格编辑 '!U1254="","",'表格编辑 '!U1254)</f>
        <v/>
      </c>
      <c r="T1254" s="123" t="str">
        <f>IF('表格编辑 '!V1254="","",'表格编辑 '!V1254)</f>
        <v/>
      </c>
      <c r="U1254" s="123" t="str">
        <f>IF('表格编辑 '!W1254="","",'表格编辑 '!W1254)</f>
        <v/>
      </c>
      <c r="V1254" s="123" t="str">
        <f>IF('表格编辑 '!X1254="","",'表格编辑 '!X1254)</f>
        <v/>
      </c>
      <c r="W1254" s="123" t="str">
        <f>IF('表格编辑 '!Y1254="","",'表格编辑 '!Y1254)</f>
        <v/>
      </c>
      <c r="X1254" s="123" t="str">
        <f>IF('表格编辑 '!Z1254="","",'表格编辑 '!Z1254)</f>
        <v/>
      </c>
      <c r="Y1254" s="123" t="str">
        <f>IF('表格编辑 '!AA1254="","",'表格编辑 '!AA1254)</f>
        <v/>
      </c>
      <c r="Z1254" s="123" t="str">
        <f>IF('表格编辑 '!AB1254="","",'表格编辑 '!AB1254)</f>
        <v/>
      </c>
      <c r="AA1254" s="123" t="str">
        <f>IF('表格编辑 '!AC1254="","",'表格编辑 '!AC1254)</f>
        <v/>
      </c>
      <c r="AB1254" s="123" t="str">
        <f>IF('表格编辑 '!AD1254="","",'表格编辑 '!AD1254)</f>
        <v/>
      </c>
      <c r="AC1254" s="123" t="str">
        <f>IF('表格编辑 '!AE1254="","",'表格编辑 '!AE1254)</f>
        <v/>
      </c>
      <c r="AD1254" s="123">
        <f>IF('表格编辑 '!AF1254="","",'表格编辑 '!AF1254)</f>
        <v>140841</v>
      </c>
    </row>
    <row r="1255" spans="1:30">
      <c r="A1255" s="123">
        <f>IF('表格编辑 '!A1255="","",'表格编辑 '!A1255)</f>
        <v>40842</v>
      </c>
      <c r="B1255" s="123">
        <f>IF('表格编辑 '!B1255="","",'表格编辑 '!B1255)</f>
        <v>50121</v>
      </c>
      <c r="C1255" s="123">
        <f>IF('表格编辑 '!E1255="","",'表格编辑 '!E1255)</f>
        <v>34</v>
      </c>
      <c r="D1255" s="123" t="str">
        <f>IF('表格编辑 '!F1255="","",'表格编辑 '!F1255)</f>
        <v>AI_born_event(RECEIVER, ARG0, ARG1, ARG2, ARG3,ARG4)</v>
      </c>
      <c r="E1255" s="123" t="str">
        <f>IF('表格编辑 '!G1255="","",'表格编辑 '!G1255)</f>
        <v>AI_update_event(RECEIVER, ARG0, ARG1, ARG2, ARG3,ARG4)</v>
      </c>
      <c r="F1255" s="123" t="str">
        <f>IF('表格编辑 '!H1255="","",'表格编辑 '!H1255)</f>
        <v/>
      </c>
      <c r="G1255" s="123" t="str">
        <f>IF('表格编辑 '!I1255="","",'表格编辑 '!I1255)</f>
        <v/>
      </c>
      <c r="H1255" s="123" t="str">
        <f>IF('表格编辑 '!J1255="","",'表格编辑 '!J1255)</f>
        <v>test_deadth_event(RECEIVER, ARG0, ARG1, ARG2, ARG3,ARG4)</v>
      </c>
      <c r="I1255" s="123">
        <f>IF('表格编辑 '!K1255="","",'表格编辑 '!K1255)</f>
        <v>1</v>
      </c>
      <c r="J1255" s="123">
        <f>IF('表格编辑 '!L1255="","",'表格编辑 '!L1255)</f>
        <v>938</v>
      </c>
      <c r="K1255" s="123">
        <f>IF('表格编辑 '!M1255="","",'表格编辑 '!M1255)</f>
        <v>1020</v>
      </c>
      <c r="L1255" s="123" t="str">
        <f>IF('表格编辑 '!N1255="","",'表格编辑 '!N1255)</f>
        <v/>
      </c>
      <c r="M1255" s="123" t="str">
        <f>IF('表格编辑 '!O1255="","",'表格编辑 '!O1255)</f>
        <v/>
      </c>
      <c r="N1255" s="123" t="str">
        <f>IF('表格编辑 '!P1255="","",'表格编辑 '!P1255)</f>
        <v/>
      </c>
      <c r="O1255" s="123" t="str">
        <f>IF('表格编辑 '!Q1255="","",'表格编辑 '!Q1255)</f>
        <v/>
      </c>
      <c r="P1255" s="123" t="str">
        <f>IF('表格编辑 '!R1255="","",'表格编辑 '!R1255)</f>
        <v/>
      </c>
      <c r="Q1255" s="123">
        <f>IF('表格编辑 '!S1255="","",'表格编辑 '!S1255)</f>
        <v>320</v>
      </c>
      <c r="R1255" s="123" t="str">
        <f>IF('表格编辑 '!T1255="","",'表格编辑 '!T1255)</f>
        <v/>
      </c>
      <c r="S1255" s="123" t="str">
        <f>IF('表格编辑 '!U1255="","",'表格编辑 '!U1255)</f>
        <v/>
      </c>
      <c r="T1255" s="123" t="str">
        <f>IF('表格编辑 '!V1255="","",'表格编辑 '!V1255)</f>
        <v/>
      </c>
      <c r="U1255" s="123" t="str">
        <f>IF('表格编辑 '!W1255="","",'表格编辑 '!W1255)</f>
        <v/>
      </c>
      <c r="V1255" s="123" t="str">
        <f>IF('表格编辑 '!X1255="","",'表格编辑 '!X1255)</f>
        <v/>
      </c>
      <c r="W1255" s="123" t="str">
        <f>IF('表格编辑 '!Y1255="","",'表格编辑 '!Y1255)</f>
        <v/>
      </c>
      <c r="X1255" s="123" t="str">
        <f>IF('表格编辑 '!Z1255="","",'表格编辑 '!Z1255)</f>
        <v/>
      </c>
      <c r="Y1255" s="123" t="str">
        <f>IF('表格编辑 '!AA1255="","",'表格编辑 '!AA1255)</f>
        <v/>
      </c>
      <c r="Z1255" s="123" t="str">
        <f>IF('表格编辑 '!AB1255="","",'表格编辑 '!AB1255)</f>
        <v/>
      </c>
      <c r="AA1255" s="123" t="str">
        <f>IF('表格编辑 '!AC1255="","",'表格编辑 '!AC1255)</f>
        <v/>
      </c>
      <c r="AB1255" s="123" t="str">
        <f>IF('表格编辑 '!AD1255="","",'表格编辑 '!AD1255)</f>
        <v/>
      </c>
      <c r="AC1255" s="123" t="str">
        <f>IF('表格编辑 '!AE1255="","",'表格编辑 '!AE1255)</f>
        <v/>
      </c>
      <c r="AD1255" s="123">
        <f>IF('表格编辑 '!AF1255="","",'表格编辑 '!AF1255)</f>
        <v>140842</v>
      </c>
    </row>
    <row r="1256" spans="1:30">
      <c r="A1256" s="123">
        <f>IF('表格编辑 '!A1256="","",'表格编辑 '!A1256)</f>
        <v>40843</v>
      </c>
      <c r="B1256" s="123">
        <f>IF('表格编辑 '!B1256="","",'表格编辑 '!B1256)</f>
        <v>50134</v>
      </c>
      <c r="C1256" s="123">
        <f>IF('表格编辑 '!E1256="","",'表格编辑 '!E1256)</f>
        <v>34</v>
      </c>
      <c r="D1256" s="123" t="str">
        <f>IF('表格编辑 '!F1256="","",'表格编辑 '!F1256)</f>
        <v>AI_born_event(RECEIVER, ARG0, ARG1, ARG2, ARG3,ARG4)</v>
      </c>
      <c r="E1256" s="123" t="str">
        <f>IF('表格编辑 '!G1256="","",'表格编辑 '!G1256)</f>
        <v>AI_update_event(RECEIVER, ARG0, ARG1, ARG2, ARG3,ARG4)</v>
      </c>
      <c r="F1256" s="123" t="str">
        <f>IF('表格编辑 '!H1256="","",'表格编辑 '!H1256)</f>
        <v/>
      </c>
      <c r="G1256" s="123" t="str">
        <f>IF('表格编辑 '!I1256="","",'表格编辑 '!I1256)</f>
        <v/>
      </c>
      <c r="H1256" s="123" t="str">
        <f>IF('表格编辑 '!J1256="","",'表格编辑 '!J1256)</f>
        <v>test_deadth_event(RECEIVER, ARG0, ARG1, ARG2, ARG3,ARG4)</v>
      </c>
      <c r="I1256" s="123">
        <f>IF('表格编辑 '!K1256="","",'表格编辑 '!K1256)</f>
        <v>1</v>
      </c>
      <c r="J1256" s="123">
        <f>IF('表格编辑 '!L1256="","",'表格编辑 '!L1256)</f>
        <v>936</v>
      </c>
      <c r="K1256" s="123">
        <f>IF('表格编辑 '!M1256="","",'表格编辑 '!M1256)</f>
        <v>1020</v>
      </c>
      <c r="L1256" s="123" t="str">
        <f>IF('表格编辑 '!N1256="","",'表格编辑 '!N1256)</f>
        <v/>
      </c>
      <c r="M1256" s="123" t="str">
        <f>IF('表格编辑 '!O1256="","",'表格编辑 '!O1256)</f>
        <v/>
      </c>
      <c r="N1256" s="123" t="str">
        <f>IF('表格编辑 '!P1256="","",'表格编辑 '!P1256)</f>
        <v/>
      </c>
      <c r="O1256" s="123" t="str">
        <f>IF('表格编辑 '!Q1256="","",'表格编辑 '!Q1256)</f>
        <v/>
      </c>
      <c r="P1256" s="123" t="str">
        <f>IF('表格编辑 '!R1256="","",'表格编辑 '!R1256)</f>
        <v/>
      </c>
      <c r="Q1256" s="123">
        <f>IF('表格编辑 '!S1256="","",'表格编辑 '!S1256)</f>
        <v>320</v>
      </c>
      <c r="R1256" s="123" t="str">
        <f>IF('表格编辑 '!T1256="","",'表格编辑 '!T1256)</f>
        <v/>
      </c>
      <c r="S1256" s="123" t="str">
        <f>IF('表格编辑 '!U1256="","",'表格编辑 '!U1256)</f>
        <v/>
      </c>
      <c r="T1256" s="123" t="str">
        <f>IF('表格编辑 '!V1256="","",'表格编辑 '!V1256)</f>
        <v/>
      </c>
      <c r="U1256" s="123" t="str">
        <f>IF('表格编辑 '!W1256="","",'表格编辑 '!W1256)</f>
        <v/>
      </c>
      <c r="V1256" s="123" t="str">
        <f>IF('表格编辑 '!X1256="","",'表格编辑 '!X1256)</f>
        <v/>
      </c>
      <c r="W1256" s="123" t="str">
        <f>IF('表格编辑 '!Y1256="","",'表格编辑 '!Y1256)</f>
        <v/>
      </c>
      <c r="X1256" s="123" t="str">
        <f>IF('表格编辑 '!Z1256="","",'表格编辑 '!Z1256)</f>
        <v/>
      </c>
      <c r="Y1256" s="123" t="str">
        <f>IF('表格编辑 '!AA1256="","",'表格编辑 '!AA1256)</f>
        <v/>
      </c>
      <c r="Z1256" s="123" t="str">
        <f>IF('表格编辑 '!AB1256="","",'表格编辑 '!AB1256)</f>
        <v/>
      </c>
      <c r="AA1256" s="123" t="str">
        <f>IF('表格编辑 '!AC1256="","",'表格编辑 '!AC1256)</f>
        <v/>
      </c>
      <c r="AB1256" s="123" t="str">
        <f>IF('表格编辑 '!AD1256="","",'表格编辑 '!AD1256)</f>
        <v/>
      </c>
      <c r="AC1256" s="123" t="str">
        <f>IF('表格编辑 '!AE1256="","",'表格编辑 '!AE1256)</f>
        <v/>
      </c>
      <c r="AD1256" s="123">
        <f>IF('表格编辑 '!AF1256="","",'表格编辑 '!AF1256)</f>
        <v>140843</v>
      </c>
    </row>
    <row r="1257" spans="1:30">
      <c r="A1257" s="123">
        <f>IF('表格编辑 '!A1257="","",'表格编辑 '!A1257)</f>
        <v>40844</v>
      </c>
      <c r="B1257" s="123">
        <f>IF('表格编辑 '!B1257="","",'表格编辑 '!B1257)</f>
        <v>50068</v>
      </c>
      <c r="C1257" s="123">
        <f>IF('表格编辑 '!E1257="","",'表格编辑 '!E1257)</f>
        <v>34</v>
      </c>
      <c r="D1257" s="123" t="str">
        <f>IF('表格编辑 '!F1257="","",'表格编辑 '!F1257)</f>
        <v>AI_born_event(RECEIVER, ARG0, ARG1, ARG2, ARG3,ARG4)</v>
      </c>
      <c r="E1257" s="123" t="str">
        <f>IF('表格编辑 '!G1257="","",'表格编辑 '!G1257)</f>
        <v>AI_update_event(RECEIVER, ARG0, ARG1, ARG2, ARG3,ARG4)</v>
      </c>
      <c r="F1257" s="123" t="str">
        <f>IF('表格编辑 '!H1257="","",'表格编辑 '!H1257)</f>
        <v/>
      </c>
      <c r="G1257" s="123" t="str">
        <f>IF('表格编辑 '!I1257="","",'表格编辑 '!I1257)</f>
        <v/>
      </c>
      <c r="H1257" s="123" t="str">
        <f>IF('表格编辑 '!J1257="","",'表格编辑 '!J1257)</f>
        <v>test_deadth_event(RECEIVER, ARG0, ARG1, ARG2, ARG3,ARG4)</v>
      </c>
      <c r="I1257" s="123">
        <f>IF('表格编辑 '!K1257="","",'表格编辑 '!K1257)</f>
        <v>1</v>
      </c>
      <c r="J1257" s="123">
        <f>IF('表格编辑 '!L1257="","",'表格编辑 '!L1257)</f>
        <v>1190</v>
      </c>
      <c r="K1257" s="123">
        <f>IF('表格编辑 '!M1257="","",'表格编辑 '!M1257)</f>
        <v>1020</v>
      </c>
      <c r="L1257" s="123" t="str">
        <f>IF('表格编辑 '!N1257="","",'表格编辑 '!N1257)</f>
        <v/>
      </c>
      <c r="M1257" s="123" t="str">
        <f>IF('表格编辑 '!O1257="","",'表格编辑 '!O1257)</f>
        <v/>
      </c>
      <c r="N1257" s="123" t="str">
        <f>IF('表格编辑 '!P1257="","",'表格编辑 '!P1257)</f>
        <v/>
      </c>
      <c r="O1257" s="123" t="str">
        <f>IF('表格编辑 '!Q1257="","",'表格编辑 '!Q1257)</f>
        <v/>
      </c>
      <c r="P1257" s="123" t="str">
        <f>IF('表格编辑 '!R1257="","",'表格编辑 '!R1257)</f>
        <v/>
      </c>
      <c r="Q1257" s="123">
        <f>IF('表格编辑 '!S1257="","",'表格编辑 '!S1257)</f>
        <v>320</v>
      </c>
      <c r="R1257" s="123" t="str">
        <f>IF('表格编辑 '!T1257="","",'表格编辑 '!T1257)</f>
        <v/>
      </c>
      <c r="S1257" s="123" t="str">
        <f>IF('表格编辑 '!U1257="","",'表格编辑 '!U1257)</f>
        <v/>
      </c>
      <c r="T1257" s="123" t="str">
        <f>IF('表格编辑 '!V1257="","",'表格编辑 '!V1257)</f>
        <v/>
      </c>
      <c r="U1257" s="123" t="str">
        <f>IF('表格编辑 '!W1257="","",'表格编辑 '!W1257)</f>
        <v/>
      </c>
      <c r="V1257" s="123" t="str">
        <f>IF('表格编辑 '!X1257="","",'表格编辑 '!X1257)</f>
        <v/>
      </c>
      <c r="W1257" s="123" t="str">
        <f>IF('表格编辑 '!Y1257="","",'表格编辑 '!Y1257)</f>
        <v/>
      </c>
      <c r="X1257" s="123" t="str">
        <f>IF('表格编辑 '!Z1257="","",'表格编辑 '!Z1257)</f>
        <v/>
      </c>
      <c r="Y1257" s="123" t="str">
        <f>IF('表格编辑 '!AA1257="","",'表格编辑 '!AA1257)</f>
        <v/>
      </c>
      <c r="Z1257" s="123" t="str">
        <f>IF('表格编辑 '!AB1257="","",'表格编辑 '!AB1257)</f>
        <v/>
      </c>
      <c r="AA1257" s="123" t="str">
        <f>IF('表格编辑 '!AC1257="","",'表格编辑 '!AC1257)</f>
        <v/>
      </c>
      <c r="AB1257" s="123" t="str">
        <f>IF('表格编辑 '!AD1257="","",'表格编辑 '!AD1257)</f>
        <v/>
      </c>
      <c r="AC1257" s="123" t="str">
        <f>IF('表格编辑 '!AE1257="","",'表格编辑 '!AE1257)</f>
        <v/>
      </c>
      <c r="AD1257" s="123">
        <f>IF('表格编辑 '!AF1257="","",'表格编辑 '!AF1257)</f>
        <v>140844</v>
      </c>
    </row>
    <row r="1258" spans="1:30">
      <c r="A1258" s="123">
        <f>IF('表格编辑 '!A1258="","",'表格编辑 '!A1258)</f>
        <v>40845</v>
      </c>
      <c r="B1258" s="123">
        <f>IF('表格编辑 '!B1258="","",'表格编辑 '!B1258)</f>
        <v>50070</v>
      </c>
      <c r="C1258" s="123">
        <f>IF('表格编辑 '!E1258="","",'表格编辑 '!E1258)</f>
        <v>34</v>
      </c>
      <c r="D1258" s="123" t="str">
        <f>IF('表格编辑 '!F1258="","",'表格编辑 '!F1258)</f>
        <v>AI_born_event(RECEIVER, ARG0, ARG1, ARG2, ARG3,ARG4)</v>
      </c>
      <c r="E1258" s="123" t="str">
        <f>IF('表格编辑 '!G1258="","",'表格编辑 '!G1258)</f>
        <v>AI_update_event(RECEIVER, ARG0, ARG1, ARG2, ARG3,ARG4)</v>
      </c>
      <c r="F1258" s="123" t="str">
        <f>IF('表格编辑 '!H1258="","",'表格编辑 '!H1258)</f>
        <v/>
      </c>
      <c r="G1258" s="123" t="str">
        <f>IF('表格编辑 '!I1258="","",'表格编辑 '!I1258)</f>
        <v/>
      </c>
      <c r="H1258" s="123" t="str">
        <f>IF('表格编辑 '!J1258="","",'表格编辑 '!J1258)</f>
        <v>test_deadth_event(RECEIVER, ARG0, ARG1, ARG2, ARG3,ARG4)</v>
      </c>
      <c r="I1258" s="123">
        <f>IF('表格编辑 '!K1258="","",'表格编辑 '!K1258)</f>
        <v>1</v>
      </c>
      <c r="J1258" s="123">
        <f>IF('表格编辑 '!L1258="","",'表格编辑 '!L1258)</f>
        <v>480</v>
      </c>
      <c r="K1258" s="123">
        <f>IF('表格编辑 '!M1258="","",'表格编辑 '!M1258)</f>
        <v>1020</v>
      </c>
      <c r="L1258" s="123" t="str">
        <f>IF('表格编辑 '!N1258="","",'表格编辑 '!N1258)</f>
        <v/>
      </c>
      <c r="M1258" s="123" t="str">
        <f>IF('表格编辑 '!O1258="","",'表格编辑 '!O1258)</f>
        <v/>
      </c>
      <c r="N1258" s="123" t="str">
        <f>IF('表格编辑 '!P1258="","",'表格编辑 '!P1258)</f>
        <v/>
      </c>
      <c r="O1258" s="123" t="str">
        <f>IF('表格编辑 '!Q1258="","",'表格编辑 '!Q1258)</f>
        <v/>
      </c>
      <c r="P1258" s="123" t="str">
        <f>IF('表格编辑 '!R1258="","",'表格编辑 '!R1258)</f>
        <v/>
      </c>
      <c r="Q1258" s="123">
        <f>IF('表格编辑 '!S1258="","",'表格编辑 '!S1258)</f>
        <v>320</v>
      </c>
      <c r="R1258" s="123" t="str">
        <f>IF('表格编辑 '!T1258="","",'表格编辑 '!T1258)</f>
        <v/>
      </c>
      <c r="S1258" s="123" t="str">
        <f>IF('表格编辑 '!U1258="","",'表格编辑 '!U1258)</f>
        <v/>
      </c>
      <c r="T1258" s="123" t="str">
        <f>IF('表格编辑 '!V1258="","",'表格编辑 '!V1258)</f>
        <v/>
      </c>
      <c r="U1258" s="123" t="str">
        <f>IF('表格编辑 '!W1258="","",'表格编辑 '!W1258)</f>
        <v/>
      </c>
      <c r="V1258" s="123" t="str">
        <f>IF('表格编辑 '!X1258="","",'表格编辑 '!X1258)</f>
        <v/>
      </c>
      <c r="W1258" s="123" t="str">
        <f>IF('表格编辑 '!Y1258="","",'表格编辑 '!Y1258)</f>
        <v/>
      </c>
      <c r="X1258" s="123" t="str">
        <f>IF('表格编辑 '!Z1258="","",'表格编辑 '!Z1258)</f>
        <v/>
      </c>
      <c r="Y1258" s="123" t="str">
        <f>IF('表格编辑 '!AA1258="","",'表格编辑 '!AA1258)</f>
        <v/>
      </c>
      <c r="Z1258" s="123" t="str">
        <f>IF('表格编辑 '!AB1258="","",'表格编辑 '!AB1258)</f>
        <v/>
      </c>
      <c r="AA1258" s="123" t="str">
        <f>IF('表格编辑 '!AC1258="","",'表格编辑 '!AC1258)</f>
        <v/>
      </c>
      <c r="AB1258" s="123" t="str">
        <f>IF('表格编辑 '!AD1258="","",'表格编辑 '!AD1258)</f>
        <v/>
      </c>
      <c r="AC1258" s="123" t="str">
        <f>IF('表格编辑 '!AE1258="","",'表格编辑 '!AE1258)</f>
        <v/>
      </c>
      <c r="AD1258" s="123">
        <f>IF('表格编辑 '!AF1258="","",'表格编辑 '!AF1258)</f>
        <v>140845</v>
      </c>
    </row>
    <row r="1259" spans="1:30">
      <c r="A1259" s="123">
        <f>IF('表格编辑 '!A1259="","",'表格编辑 '!A1259)</f>
        <v>40846</v>
      </c>
      <c r="B1259" s="123">
        <f>IF('表格编辑 '!B1259="","",'表格编辑 '!B1259)</f>
        <v>50111</v>
      </c>
      <c r="C1259" s="123">
        <f>IF('表格编辑 '!E1259="","",'表格编辑 '!E1259)</f>
        <v>34</v>
      </c>
      <c r="D1259" s="123" t="str">
        <f>IF('表格编辑 '!F1259="","",'表格编辑 '!F1259)</f>
        <v>AI_born_event(RECEIVER, ARG0, ARG1, ARG2, ARG3,ARG4)</v>
      </c>
      <c r="E1259" s="123" t="str">
        <f>IF('表格编辑 '!G1259="","",'表格编辑 '!G1259)</f>
        <v>AI_update_event(RECEIVER, ARG0, ARG1, ARG2, ARG3,ARG4)</v>
      </c>
      <c r="F1259" s="123" t="str">
        <f>IF('表格编辑 '!H1259="","",'表格编辑 '!H1259)</f>
        <v/>
      </c>
      <c r="G1259" s="123" t="str">
        <f>IF('表格编辑 '!I1259="","",'表格编辑 '!I1259)</f>
        <v/>
      </c>
      <c r="H1259" s="123" t="str">
        <f>IF('表格编辑 '!J1259="","",'表格编辑 '!J1259)</f>
        <v>test_deadth_event(RECEIVER, ARG0, ARG1, ARG2, ARG3,ARG4)</v>
      </c>
      <c r="I1259" s="123">
        <f>IF('表格编辑 '!K1259="","",'表格编辑 '!K1259)</f>
        <v>1</v>
      </c>
      <c r="J1259" s="123">
        <f>IF('表格编辑 '!L1259="","",'表格编辑 '!L1259)</f>
        <v>1018</v>
      </c>
      <c r="K1259" s="123">
        <f>IF('表格编辑 '!M1259="","",'表格编辑 '!M1259)</f>
        <v>1020</v>
      </c>
      <c r="L1259" s="123" t="str">
        <f>IF('表格编辑 '!N1259="","",'表格编辑 '!N1259)</f>
        <v/>
      </c>
      <c r="M1259" s="123" t="str">
        <f>IF('表格编辑 '!O1259="","",'表格编辑 '!O1259)</f>
        <v/>
      </c>
      <c r="N1259" s="123" t="str">
        <f>IF('表格编辑 '!P1259="","",'表格编辑 '!P1259)</f>
        <v/>
      </c>
      <c r="O1259" s="123" t="str">
        <f>IF('表格编辑 '!Q1259="","",'表格编辑 '!Q1259)</f>
        <v/>
      </c>
      <c r="P1259" s="123" t="str">
        <f>IF('表格编辑 '!R1259="","",'表格编辑 '!R1259)</f>
        <v/>
      </c>
      <c r="Q1259" s="123">
        <f>IF('表格编辑 '!S1259="","",'表格编辑 '!S1259)</f>
        <v>320</v>
      </c>
      <c r="R1259" s="123" t="str">
        <f>IF('表格编辑 '!T1259="","",'表格编辑 '!T1259)</f>
        <v/>
      </c>
      <c r="S1259" s="123" t="str">
        <f>IF('表格编辑 '!U1259="","",'表格编辑 '!U1259)</f>
        <v/>
      </c>
      <c r="T1259" s="123" t="str">
        <f>IF('表格编辑 '!V1259="","",'表格编辑 '!V1259)</f>
        <v/>
      </c>
      <c r="U1259" s="123" t="str">
        <f>IF('表格编辑 '!W1259="","",'表格编辑 '!W1259)</f>
        <v/>
      </c>
      <c r="V1259" s="123" t="str">
        <f>IF('表格编辑 '!X1259="","",'表格编辑 '!X1259)</f>
        <v/>
      </c>
      <c r="W1259" s="123" t="str">
        <f>IF('表格编辑 '!Y1259="","",'表格编辑 '!Y1259)</f>
        <v/>
      </c>
      <c r="X1259" s="123" t="str">
        <f>IF('表格编辑 '!Z1259="","",'表格编辑 '!Z1259)</f>
        <v/>
      </c>
      <c r="Y1259" s="123" t="str">
        <f>IF('表格编辑 '!AA1259="","",'表格编辑 '!AA1259)</f>
        <v/>
      </c>
      <c r="Z1259" s="123" t="str">
        <f>IF('表格编辑 '!AB1259="","",'表格编辑 '!AB1259)</f>
        <v/>
      </c>
      <c r="AA1259" s="123" t="str">
        <f>IF('表格编辑 '!AC1259="","",'表格编辑 '!AC1259)</f>
        <v/>
      </c>
      <c r="AB1259" s="123" t="str">
        <f>IF('表格编辑 '!AD1259="","",'表格编辑 '!AD1259)</f>
        <v/>
      </c>
      <c r="AC1259" s="123" t="str">
        <f>IF('表格编辑 '!AE1259="","",'表格编辑 '!AE1259)</f>
        <v/>
      </c>
      <c r="AD1259" s="123">
        <f>IF('表格编辑 '!AF1259="","",'表格编辑 '!AF1259)</f>
        <v>140846</v>
      </c>
    </row>
    <row r="1260" spans="1:30">
      <c r="A1260" s="123">
        <f>IF('表格编辑 '!A1260="","",'表格编辑 '!A1260)</f>
        <v>40847</v>
      </c>
      <c r="B1260" s="123">
        <f>IF('表格编辑 '!B1260="","",'表格编辑 '!B1260)</f>
        <v>50144</v>
      </c>
      <c r="C1260" s="123">
        <f>IF('表格编辑 '!E1260="","",'表格编辑 '!E1260)</f>
        <v>34</v>
      </c>
      <c r="D1260" s="123" t="str">
        <f>IF('表格编辑 '!F1260="","",'表格编辑 '!F1260)</f>
        <v>AI_born_event(RECEIVER, ARG0, ARG1, ARG2, ARG3,ARG4)</v>
      </c>
      <c r="E1260" s="123" t="str">
        <f>IF('表格编辑 '!G1260="","",'表格编辑 '!G1260)</f>
        <v>AI_update_event(RECEIVER, ARG0, ARG1, ARG2, ARG3,ARG4)</v>
      </c>
      <c r="F1260" s="123" t="str">
        <f>IF('表格编辑 '!H1260="","",'表格编辑 '!H1260)</f>
        <v/>
      </c>
      <c r="G1260" s="123" t="str">
        <f>IF('表格编辑 '!I1260="","",'表格编辑 '!I1260)</f>
        <v/>
      </c>
      <c r="H1260" s="123" t="str">
        <f>IF('表格编辑 '!J1260="","",'表格编辑 '!J1260)</f>
        <v>test_deadth_event(RECEIVER, ARG0, ARG1, ARG2, ARG3,ARG4)</v>
      </c>
      <c r="I1260" s="123">
        <f>IF('表格编辑 '!K1260="","",'表格编辑 '!K1260)</f>
        <v>1</v>
      </c>
      <c r="J1260" s="123">
        <f>IF('表格编辑 '!L1260="","",'表格编辑 '!L1260)</f>
        <v>870</v>
      </c>
      <c r="K1260" s="123">
        <f>IF('表格编辑 '!M1260="","",'表格编辑 '!M1260)</f>
        <v>1020</v>
      </c>
      <c r="L1260" s="123" t="str">
        <f>IF('表格编辑 '!N1260="","",'表格编辑 '!N1260)</f>
        <v/>
      </c>
      <c r="M1260" s="123" t="str">
        <f>IF('表格编辑 '!O1260="","",'表格编辑 '!O1260)</f>
        <v/>
      </c>
      <c r="N1260" s="123" t="str">
        <f>IF('表格编辑 '!P1260="","",'表格编辑 '!P1260)</f>
        <v/>
      </c>
      <c r="O1260" s="123" t="str">
        <f>IF('表格编辑 '!Q1260="","",'表格编辑 '!Q1260)</f>
        <v/>
      </c>
      <c r="P1260" s="123" t="str">
        <f>IF('表格编辑 '!R1260="","",'表格编辑 '!R1260)</f>
        <v/>
      </c>
      <c r="Q1260" s="123">
        <f>IF('表格编辑 '!S1260="","",'表格编辑 '!S1260)</f>
        <v>320</v>
      </c>
      <c r="R1260" s="123" t="str">
        <f>IF('表格编辑 '!T1260="","",'表格编辑 '!T1260)</f>
        <v/>
      </c>
      <c r="S1260" s="123" t="str">
        <f>IF('表格编辑 '!U1260="","",'表格编辑 '!U1260)</f>
        <v/>
      </c>
      <c r="T1260" s="123" t="str">
        <f>IF('表格编辑 '!V1260="","",'表格编辑 '!V1260)</f>
        <v/>
      </c>
      <c r="U1260" s="123" t="str">
        <f>IF('表格编辑 '!W1260="","",'表格编辑 '!W1260)</f>
        <v/>
      </c>
      <c r="V1260" s="123" t="str">
        <f>IF('表格编辑 '!X1260="","",'表格编辑 '!X1260)</f>
        <v/>
      </c>
      <c r="W1260" s="123" t="str">
        <f>IF('表格编辑 '!Y1260="","",'表格编辑 '!Y1260)</f>
        <v/>
      </c>
      <c r="X1260" s="123" t="str">
        <f>IF('表格编辑 '!Z1260="","",'表格编辑 '!Z1260)</f>
        <v/>
      </c>
      <c r="Y1260" s="123" t="str">
        <f>IF('表格编辑 '!AA1260="","",'表格编辑 '!AA1260)</f>
        <v/>
      </c>
      <c r="Z1260" s="123" t="str">
        <f>IF('表格编辑 '!AB1260="","",'表格编辑 '!AB1260)</f>
        <v/>
      </c>
      <c r="AA1260" s="123" t="str">
        <f>IF('表格编辑 '!AC1260="","",'表格编辑 '!AC1260)</f>
        <v/>
      </c>
      <c r="AB1260" s="123" t="str">
        <f>IF('表格编辑 '!AD1260="","",'表格编辑 '!AD1260)</f>
        <v/>
      </c>
      <c r="AC1260" s="123" t="str">
        <f>IF('表格编辑 '!AE1260="","",'表格编辑 '!AE1260)</f>
        <v/>
      </c>
      <c r="AD1260" s="123">
        <f>IF('表格编辑 '!AF1260="","",'表格编辑 '!AF1260)</f>
        <v>140847</v>
      </c>
    </row>
    <row r="1261" spans="1:30">
      <c r="A1261" s="123">
        <f>IF('表格编辑 '!A1261="","",'表格编辑 '!A1261)</f>
        <v>40848</v>
      </c>
      <c r="B1261" s="123">
        <f>IF('表格编辑 '!B1261="","",'表格编辑 '!B1261)</f>
        <v>50076</v>
      </c>
      <c r="C1261" s="123">
        <f>IF('表格编辑 '!E1261="","",'表格编辑 '!E1261)</f>
        <v>34</v>
      </c>
      <c r="D1261" s="123" t="str">
        <f>IF('表格编辑 '!F1261="","",'表格编辑 '!F1261)</f>
        <v>AI_born_event(RECEIVER, ARG0, ARG1, ARG2, ARG3,ARG4)</v>
      </c>
      <c r="E1261" s="123" t="str">
        <f>IF('表格编辑 '!G1261="","",'表格编辑 '!G1261)</f>
        <v>AI_update_event(RECEIVER, ARG0, ARG1, ARG2, ARG3,ARG4)</v>
      </c>
      <c r="F1261" s="123" t="str">
        <f>IF('表格编辑 '!H1261="","",'表格编辑 '!H1261)</f>
        <v/>
      </c>
      <c r="G1261" s="123" t="str">
        <f>IF('表格编辑 '!I1261="","",'表格编辑 '!I1261)</f>
        <v/>
      </c>
      <c r="H1261" s="123" t="str">
        <f>IF('表格编辑 '!J1261="","",'表格编辑 '!J1261)</f>
        <v>test_deadth_event(RECEIVER, ARG0, ARG1, ARG2, ARG3,ARG4)</v>
      </c>
      <c r="I1261" s="123">
        <f>IF('表格编辑 '!K1261="","",'表格编辑 '!K1261)</f>
        <v>1</v>
      </c>
      <c r="J1261" s="123">
        <f>IF('表格编辑 '!L1261="","",'表格编辑 '!L1261)</f>
        <v>1222</v>
      </c>
      <c r="K1261" s="123">
        <f>IF('表格编辑 '!M1261="","",'表格编辑 '!M1261)</f>
        <v>1020</v>
      </c>
      <c r="L1261" s="123" t="str">
        <f>IF('表格编辑 '!N1261="","",'表格编辑 '!N1261)</f>
        <v/>
      </c>
      <c r="M1261" s="123" t="str">
        <f>IF('表格编辑 '!O1261="","",'表格编辑 '!O1261)</f>
        <v/>
      </c>
      <c r="N1261" s="123" t="str">
        <f>IF('表格编辑 '!P1261="","",'表格编辑 '!P1261)</f>
        <v/>
      </c>
      <c r="O1261" s="123" t="str">
        <f>IF('表格编辑 '!Q1261="","",'表格编辑 '!Q1261)</f>
        <v/>
      </c>
      <c r="P1261" s="123" t="str">
        <f>IF('表格编辑 '!R1261="","",'表格编辑 '!R1261)</f>
        <v/>
      </c>
      <c r="Q1261" s="123">
        <f>IF('表格编辑 '!S1261="","",'表格编辑 '!S1261)</f>
        <v>320</v>
      </c>
      <c r="R1261" s="123" t="str">
        <f>IF('表格编辑 '!T1261="","",'表格编辑 '!T1261)</f>
        <v/>
      </c>
      <c r="S1261" s="123" t="str">
        <f>IF('表格编辑 '!U1261="","",'表格编辑 '!U1261)</f>
        <v/>
      </c>
      <c r="T1261" s="123" t="str">
        <f>IF('表格编辑 '!V1261="","",'表格编辑 '!V1261)</f>
        <v/>
      </c>
      <c r="U1261" s="123" t="str">
        <f>IF('表格编辑 '!W1261="","",'表格编辑 '!W1261)</f>
        <v/>
      </c>
      <c r="V1261" s="123" t="str">
        <f>IF('表格编辑 '!X1261="","",'表格编辑 '!X1261)</f>
        <v/>
      </c>
      <c r="W1261" s="123" t="str">
        <f>IF('表格编辑 '!Y1261="","",'表格编辑 '!Y1261)</f>
        <v/>
      </c>
      <c r="X1261" s="123" t="str">
        <f>IF('表格编辑 '!Z1261="","",'表格编辑 '!Z1261)</f>
        <v/>
      </c>
      <c r="Y1261" s="123" t="str">
        <f>IF('表格编辑 '!AA1261="","",'表格编辑 '!AA1261)</f>
        <v/>
      </c>
      <c r="Z1261" s="123" t="str">
        <f>IF('表格编辑 '!AB1261="","",'表格编辑 '!AB1261)</f>
        <v/>
      </c>
      <c r="AA1261" s="123" t="str">
        <f>IF('表格编辑 '!AC1261="","",'表格编辑 '!AC1261)</f>
        <v/>
      </c>
      <c r="AB1261" s="123" t="str">
        <f>IF('表格编辑 '!AD1261="","",'表格编辑 '!AD1261)</f>
        <v/>
      </c>
      <c r="AC1261" s="123" t="str">
        <f>IF('表格编辑 '!AE1261="","",'表格编辑 '!AE1261)</f>
        <v/>
      </c>
      <c r="AD1261" s="123">
        <f>IF('表格编辑 '!AF1261="","",'表格编辑 '!AF1261)</f>
        <v>140848</v>
      </c>
    </row>
    <row r="1262" spans="1:30">
      <c r="A1262" s="123">
        <f>IF('表格编辑 '!A1262="","",'表格编辑 '!A1262)</f>
        <v>40849</v>
      </c>
      <c r="B1262" s="123">
        <f>IF('表格编辑 '!B1262="","",'表格编辑 '!B1262)</f>
        <v>50081</v>
      </c>
      <c r="C1262" s="123">
        <f>IF('表格编辑 '!E1262="","",'表格编辑 '!E1262)</f>
        <v>34</v>
      </c>
      <c r="D1262" s="123" t="str">
        <f>IF('表格编辑 '!F1262="","",'表格编辑 '!F1262)</f>
        <v>AI_born_event(RECEIVER, ARG0, ARG1, ARG2, ARG3,ARG4)</v>
      </c>
      <c r="E1262" s="123" t="str">
        <f>IF('表格编辑 '!G1262="","",'表格编辑 '!G1262)</f>
        <v>AI_update_event(RECEIVER, ARG0, ARG1, ARG2, ARG3,ARG4)</v>
      </c>
      <c r="F1262" s="123" t="str">
        <f>IF('表格编辑 '!H1262="","",'表格编辑 '!H1262)</f>
        <v/>
      </c>
      <c r="G1262" s="123" t="str">
        <f>IF('表格编辑 '!I1262="","",'表格编辑 '!I1262)</f>
        <v/>
      </c>
      <c r="H1262" s="123" t="str">
        <f>IF('表格编辑 '!J1262="","",'表格编辑 '!J1262)</f>
        <v>test_deadth_event(RECEIVER, ARG0, ARG1, ARG2, ARG3,ARG4)</v>
      </c>
      <c r="I1262" s="123">
        <f>IF('表格编辑 '!K1262="","",'表格编辑 '!K1262)</f>
        <v>1</v>
      </c>
      <c r="J1262" s="123">
        <f>IF('表格编辑 '!L1262="","",'表格编辑 '!L1262)</f>
        <v>408</v>
      </c>
      <c r="K1262" s="123">
        <f>IF('表格编辑 '!M1262="","",'表格编辑 '!M1262)</f>
        <v>1020</v>
      </c>
      <c r="L1262" s="123" t="str">
        <f>IF('表格编辑 '!N1262="","",'表格编辑 '!N1262)</f>
        <v/>
      </c>
      <c r="M1262" s="123" t="str">
        <f>IF('表格编辑 '!O1262="","",'表格编辑 '!O1262)</f>
        <v/>
      </c>
      <c r="N1262" s="123" t="str">
        <f>IF('表格编辑 '!P1262="","",'表格编辑 '!P1262)</f>
        <v/>
      </c>
      <c r="O1262" s="123" t="str">
        <f>IF('表格编辑 '!Q1262="","",'表格编辑 '!Q1262)</f>
        <v/>
      </c>
      <c r="P1262" s="123" t="str">
        <f>IF('表格编辑 '!R1262="","",'表格编辑 '!R1262)</f>
        <v/>
      </c>
      <c r="Q1262" s="123">
        <f>IF('表格编辑 '!S1262="","",'表格编辑 '!S1262)</f>
        <v>320</v>
      </c>
      <c r="R1262" s="123" t="str">
        <f>IF('表格编辑 '!T1262="","",'表格编辑 '!T1262)</f>
        <v/>
      </c>
      <c r="S1262" s="123" t="str">
        <f>IF('表格编辑 '!U1262="","",'表格编辑 '!U1262)</f>
        <v/>
      </c>
      <c r="T1262" s="123" t="str">
        <f>IF('表格编辑 '!V1262="","",'表格编辑 '!V1262)</f>
        <v/>
      </c>
      <c r="U1262" s="123" t="str">
        <f>IF('表格编辑 '!W1262="","",'表格编辑 '!W1262)</f>
        <v/>
      </c>
      <c r="V1262" s="123" t="str">
        <f>IF('表格编辑 '!X1262="","",'表格编辑 '!X1262)</f>
        <v/>
      </c>
      <c r="W1262" s="123" t="str">
        <f>IF('表格编辑 '!Y1262="","",'表格编辑 '!Y1262)</f>
        <v/>
      </c>
      <c r="X1262" s="123" t="str">
        <f>IF('表格编辑 '!Z1262="","",'表格编辑 '!Z1262)</f>
        <v/>
      </c>
      <c r="Y1262" s="123" t="str">
        <f>IF('表格编辑 '!AA1262="","",'表格编辑 '!AA1262)</f>
        <v/>
      </c>
      <c r="Z1262" s="123" t="str">
        <f>IF('表格编辑 '!AB1262="","",'表格编辑 '!AB1262)</f>
        <v/>
      </c>
      <c r="AA1262" s="123" t="str">
        <f>IF('表格编辑 '!AC1262="","",'表格编辑 '!AC1262)</f>
        <v/>
      </c>
      <c r="AB1262" s="123" t="str">
        <f>IF('表格编辑 '!AD1262="","",'表格编辑 '!AD1262)</f>
        <v/>
      </c>
      <c r="AC1262" s="123" t="str">
        <f>IF('表格编辑 '!AE1262="","",'表格编辑 '!AE1262)</f>
        <v/>
      </c>
      <c r="AD1262" s="123">
        <f>IF('表格编辑 '!AF1262="","",'表格编辑 '!AF1262)</f>
        <v>140849</v>
      </c>
    </row>
    <row r="1263" spans="1:30">
      <c r="A1263" s="123">
        <f>IF('表格编辑 '!A1263="","",'表格编辑 '!A1263)</f>
        <v>40850</v>
      </c>
      <c r="B1263" s="123">
        <f>IF('表格编辑 '!B1263="","",'表格编辑 '!B1263)</f>
        <v>50006</v>
      </c>
      <c r="C1263" s="123">
        <f>IF('表格编辑 '!E1263="","",'表格编辑 '!E1263)</f>
        <v>34</v>
      </c>
      <c r="D1263" s="123" t="str">
        <f>IF('表格编辑 '!F1263="","",'表格编辑 '!F1263)</f>
        <v>AI_born_event(RECEIVER, ARG0, ARG1, ARG2, ARG3,ARG4)</v>
      </c>
      <c r="E1263" s="123" t="str">
        <f>IF('表格编辑 '!G1263="","",'表格编辑 '!G1263)</f>
        <v>AI_update_event(RECEIVER, ARG0, ARG1, ARG2, ARG3,ARG4)</v>
      </c>
      <c r="F1263" s="123" t="str">
        <f>IF('表格编辑 '!H1263="","",'表格编辑 '!H1263)</f>
        <v/>
      </c>
      <c r="G1263" s="123" t="str">
        <f>IF('表格编辑 '!I1263="","",'表格编辑 '!I1263)</f>
        <v/>
      </c>
      <c r="H1263" s="123" t="str">
        <f>IF('表格编辑 '!J1263="","",'表格编辑 '!J1263)</f>
        <v>test_deadth_event(RECEIVER, ARG0, ARG1, ARG2, ARG3,ARG4)</v>
      </c>
      <c r="I1263" s="123">
        <f>IF('表格编辑 '!K1263="","",'表格编辑 '!K1263)</f>
        <v>1</v>
      </c>
      <c r="J1263" s="123">
        <f>IF('表格编辑 '!L1263="","",'表格编辑 '!L1263)</f>
        <v>1390</v>
      </c>
      <c r="K1263" s="123">
        <f>IF('表格编辑 '!M1263="","",'表格编辑 '!M1263)</f>
        <v>1020</v>
      </c>
      <c r="L1263" s="123" t="str">
        <f>IF('表格编辑 '!N1263="","",'表格编辑 '!N1263)</f>
        <v/>
      </c>
      <c r="M1263" s="123" t="str">
        <f>IF('表格编辑 '!O1263="","",'表格编辑 '!O1263)</f>
        <v/>
      </c>
      <c r="N1263" s="123" t="str">
        <f>IF('表格编辑 '!P1263="","",'表格编辑 '!P1263)</f>
        <v/>
      </c>
      <c r="O1263" s="123" t="str">
        <f>IF('表格编辑 '!Q1263="","",'表格编辑 '!Q1263)</f>
        <v/>
      </c>
      <c r="P1263" s="123" t="str">
        <f>IF('表格编辑 '!R1263="","",'表格编辑 '!R1263)</f>
        <v/>
      </c>
      <c r="Q1263" s="123">
        <f>IF('表格编辑 '!S1263="","",'表格编辑 '!S1263)</f>
        <v>320</v>
      </c>
      <c r="R1263" s="123" t="str">
        <f>IF('表格编辑 '!T1263="","",'表格编辑 '!T1263)</f>
        <v/>
      </c>
      <c r="S1263" s="123" t="str">
        <f>IF('表格编辑 '!U1263="","",'表格编辑 '!U1263)</f>
        <v/>
      </c>
      <c r="T1263" s="123" t="str">
        <f>IF('表格编辑 '!V1263="","",'表格编辑 '!V1263)</f>
        <v/>
      </c>
      <c r="U1263" s="123" t="str">
        <f>IF('表格编辑 '!W1263="","",'表格编辑 '!W1263)</f>
        <v/>
      </c>
      <c r="V1263" s="123" t="str">
        <f>IF('表格编辑 '!X1263="","",'表格编辑 '!X1263)</f>
        <v/>
      </c>
      <c r="W1263" s="123" t="str">
        <f>IF('表格编辑 '!Y1263="","",'表格编辑 '!Y1263)</f>
        <v/>
      </c>
      <c r="X1263" s="123" t="str">
        <f>IF('表格编辑 '!Z1263="","",'表格编辑 '!Z1263)</f>
        <v/>
      </c>
      <c r="Y1263" s="123" t="str">
        <f>IF('表格编辑 '!AA1263="","",'表格编辑 '!AA1263)</f>
        <v/>
      </c>
      <c r="Z1263" s="123" t="str">
        <f>IF('表格编辑 '!AB1263="","",'表格编辑 '!AB1263)</f>
        <v/>
      </c>
      <c r="AA1263" s="123" t="str">
        <f>IF('表格编辑 '!AC1263="","",'表格编辑 '!AC1263)</f>
        <v/>
      </c>
      <c r="AB1263" s="123" t="str">
        <f>IF('表格编辑 '!AD1263="","",'表格编辑 '!AD1263)</f>
        <v/>
      </c>
      <c r="AC1263" s="123" t="str">
        <f>IF('表格编辑 '!AE1263="","",'表格编辑 '!AE1263)</f>
        <v/>
      </c>
      <c r="AD1263" s="123">
        <f>IF('表格编辑 '!AF1263="","",'表格编辑 '!AF1263)</f>
        <v>140850</v>
      </c>
    </row>
    <row r="1264" spans="1:30">
      <c r="A1264" s="123">
        <f>IF('表格编辑 '!A1264="","",'表格编辑 '!A1264)</f>
        <v>40851</v>
      </c>
      <c r="B1264" s="123">
        <f>IF('表格编辑 '!B1264="","",'表格编辑 '!B1264)</f>
        <v>50122</v>
      </c>
      <c r="C1264" s="123">
        <f>IF('表格编辑 '!E1264="","",'表格编辑 '!E1264)</f>
        <v>34</v>
      </c>
      <c r="D1264" s="123" t="str">
        <f>IF('表格编辑 '!F1264="","",'表格编辑 '!F1264)</f>
        <v>AI_born_event(RECEIVER, ARG0, ARG1, ARG2, ARG3,ARG4)</v>
      </c>
      <c r="E1264" s="123" t="str">
        <f>IF('表格编辑 '!G1264="","",'表格编辑 '!G1264)</f>
        <v>AI_update_event(RECEIVER, ARG0, ARG1, ARG2, ARG3,ARG4)</v>
      </c>
      <c r="F1264" s="123" t="str">
        <f>IF('表格编辑 '!H1264="","",'表格编辑 '!H1264)</f>
        <v/>
      </c>
      <c r="G1264" s="123" t="str">
        <f>IF('表格编辑 '!I1264="","",'表格编辑 '!I1264)</f>
        <v/>
      </c>
      <c r="H1264" s="123" t="str">
        <f>IF('表格编辑 '!J1264="","",'表格编辑 '!J1264)</f>
        <v>test_deadth_event(RECEIVER, ARG0, ARG1, ARG2, ARG3,ARG4)</v>
      </c>
      <c r="I1264" s="123">
        <f>IF('表格编辑 '!K1264="","",'表格编辑 '!K1264)</f>
        <v>1</v>
      </c>
      <c r="J1264" s="123">
        <f>IF('表格编辑 '!L1264="","",'表格编辑 '!L1264)</f>
        <v>430</v>
      </c>
      <c r="K1264" s="123">
        <f>IF('表格编辑 '!M1264="","",'表格编辑 '!M1264)</f>
        <v>1020</v>
      </c>
      <c r="L1264" s="123" t="str">
        <f>IF('表格编辑 '!N1264="","",'表格编辑 '!N1264)</f>
        <v/>
      </c>
      <c r="M1264" s="123" t="str">
        <f>IF('表格编辑 '!O1264="","",'表格编辑 '!O1264)</f>
        <v/>
      </c>
      <c r="N1264" s="123" t="str">
        <f>IF('表格编辑 '!P1264="","",'表格编辑 '!P1264)</f>
        <v/>
      </c>
      <c r="O1264" s="123" t="str">
        <f>IF('表格编辑 '!Q1264="","",'表格编辑 '!Q1264)</f>
        <v/>
      </c>
      <c r="P1264" s="123" t="str">
        <f>IF('表格编辑 '!R1264="","",'表格编辑 '!R1264)</f>
        <v/>
      </c>
      <c r="Q1264" s="123">
        <f>IF('表格编辑 '!S1264="","",'表格编辑 '!S1264)</f>
        <v>320</v>
      </c>
      <c r="R1264" s="123" t="str">
        <f>IF('表格编辑 '!T1264="","",'表格编辑 '!T1264)</f>
        <v/>
      </c>
      <c r="S1264" s="123" t="str">
        <f>IF('表格编辑 '!U1264="","",'表格编辑 '!U1264)</f>
        <v/>
      </c>
      <c r="T1264" s="123" t="str">
        <f>IF('表格编辑 '!V1264="","",'表格编辑 '!V1264)</f>
        <v/>
      </c>
      <c r="U1264" s="123" t="str">
        <f>IF('表格编辑 '!W1264="","",'表格编辑 '!W1264)</f>
        <v/>
      </c>
      <c r="V1264" s="123" t="str">
        <f>IF('表格编辑 '!X1264="","",'表格编辑 '!X1264)</f>
        <v/>
      </c>
      <c r="W1264" s="123" t="str">
        <f>IF('表格编辑 '!Y1264="","",'表格编辑 '!Y1264)</f>
        <v/>
      </c>
      <c r="X1264" s="123" t="str">
        <f>IF('表格编辑 '!Z1264="","",'表格编辑 '!Z1264)</f>
        <v/>
      </c>
      <c r="Y1264" s="123" t="str">
        <f>IF('表格编辑 '!AA1264="","",'表格编辑 '!AA1264)</f>
        <v/>
      </c>
      <c r="Z1264" s="123" t="str">
        <f>IF('表格编辑 '!AB1264="","",'表格编辑 '!AB1264)</f>
        <v/>
      </c>
      <c r="AA1264" s="123" t="str">
        <f>IF('表格编辑 '!AC1264="","",'表格编辑 '!AC1264)</f>
        <v/>
      </c>
      <c r="AB1264" s="123" t="str">
        <f>IF('表格编辑 '!AD1264="","",'表格编辑 '!AD1264)</f>
        <v/>
      </c>
      <c r="AC1264" s="123" t="str">
        <f>IF('表格编辑 '!AE1264="","",'表格编辑 '!AE1264)</f>
        <v/>
      </c>
      <c r="AD1264" s="123">
        <f>IF('表格编辑 '!AF1264="","",'表格编辑 '!AF1264)</f>
        <v>140851</v>
      </c>
    </row>
    <row r="1265" spans="1:30">
      <c r="A1265" s="123">
        <f>IF('表格编辑 '!A1265="","",'表格编辑 '!A1265)</f>
        <v>40852</v>
      </c>
      <c r="B1265" s="123">
        <f>IF('表格编辑 '!B1265="","",'表格编辑 '!B1265)</f>
        <v>50154</v>
      </c>
      <c r="C1265" s="123">
        <f>IF('表格编辑 '!E1265="","",'表格编辑 '!E1265)</f>
        <v>34</v>
      </c>
      <c r="D1265" s="123" t="str">
        <f>IF('表格编辑 '!F1265="","",'表格编辑 '!F1265)</f>
        <v>AI_born_event(RECEIVER, ARG0, ARG1, ARG2, ARG3,ARG4)</v>
      </c>
      <c r="E1265" s="123" t="str">
        <f>IF('表格编辑 '!G1265="","",'表格编辑 '!G1265)</f>
        <v>AI_update_event(RECEIVER, ARG0, ARG1, ARG2, ARG3,ARG4)</v>
      </c>
      <c r="F1265" s="123" t="str">
        <f>IF('表格编辑 '!H1265="","",'表格编辑 '!H1265)</f>
        <v/>
      </c>
      <c r="G1265" s="123" t="str">
        <f>IF('表格编辑 '!I1265="","",'表格编辑 '!I1265)</f>
        <v/>
      </c>
      <c r="H1265" s="123" t="str">
        <f>IF('表格编辑 '!J1265="","",'表格编辑 '!J1265)</f>
        <v>test_deadth_event(RECEIVER, ARG0, ARG1, ARG2, ARG3,ARG4)</v>
      </c>
      <c r="I1265" s="123">
        <f>IF('表格编辑 '!K1265="","",'表格编辑 '!K1265)</f>
        <v>1</v>
      </c>
      <c r="J1265" s="123">
        <f>IF('表格编辑 '!L1265="","",'表格编辑 '!L1265)</f>
        <v>1084</v>
      </c>
      <c r="K1265" s="123">
        <f>IF('表格编辑 '!M1265="","",'表格编辑 '!M1265)</f>
        <v>1020</v>
      </c>
      <c r="L1265" s="123" t="str">
        <f>IF('表格编辑 '!N1265="","",'表格编辑 '!N1265)</f>
        <v/>
      </c>
      <c r="M1265" s="123" t="str">
        <f>IF('表格编辑 '!O1265="","",'表格编辑 '!O1265)</f>
        <v/>
      </c>
      <c r="N1265" s="123" t="str">
        <f>IF('表格编辑 '!P1265="","",'表格编辑 '!P1265)</f>
        <v/>
      </c>
      <c r="O1265" s="123" t="str">
        <f>IF('表格编辑 '!Q1265="","",'表格编辑 '!Q1265)</f>
        <v/>
      </c>
      <c r="P1265" s="123" t="str">
        <f>IF('表格编辑 '!R1265="","",'表格编辑 '!R1265)</f>
        <v/>
      </c>
      <c r="Q1265" s="123">
        <f>IF('表格编辑 '!S1265="","",'表格编辑 '!S1265)</f>
        <v>320</v>
      </c>
      <c r="R1265" s="123" t="str">
        <f>IF('表格编辑 '!T1265="","",'表格编辑 '!T1265)</f>
        <v/>
      </c>
      <c r="S1265" s="123" t="str">
        <f>IF('表格编辑 '!U1265="","",'表格编辑 '!U1265)</f>
        <v/>
      </c>
      <c r="T1265" s="123" t="str">
        <f>IF('表格编辑 '!V1265="","",'表格编辑 '!V1265)</f>
        <v/>
      </c>
      <c r="U1265" s="123" t="str">
        <f>IF('表格编辑 '!W1265="","",'表格编辑 '!W1265)</f>
        <v/>
      </c>
      <c r="V1265" s="123" t="str">
        <f>IF('表格编辑 '!X1265="","",'表格编辑 '!X1265)</f>
        <v/>
      </c>
      <c r="W1265" s="123" t="str">
        <f>IF('表格编辑 '!Y1265="","",'表格编辑 '!Y1265)</f>
        <v/>
      </c>
      <c r="X1265" s="123" t="str">
        <f>IF('表格编辑 '!Z1265="","",'表格编辑 '!Z1265)</f>
        <v/>
      </c>
      <c r="Y1265" s="123" t="str">
        <f>IF('表格编辑 '!AA1265="","",'表格编辑 '!AA1265)</f>
        <v/>
      </c>
      <c r="Z1265" s="123" t="str">
        <f>IF('表格编辑 '!AB1265="","",'表格编辑 '!AB1265)</f>
        <v/>
      </c>
      <c r="AA1265" s="123" t="str">
        <f>IF('表格编辑 '!AC1265="","",'表格编辑 '!AC1265)</f>
        <v/>
      </c>
      <c r="AB1265" s="123" t="str">
        <f>IF('表格编辑 '!AD1265="","",'表格编辑 '!AD1265)</f>
        <v/>
      </c>
      <c r="AC1265" s="123" t="str">
        <f>IF('表格编辑 '!AE1265="","",'表格编辑 '!AE1265)</f>
        <v/>
      </c>
      <c r="AD1265" s="123">
        <f>IF('表格编辑 '!AF1265="","",'表格编辑 '!AF1265)</f>
        <v>140852</v>
      </c>
    </row>
    <row r="1266" spans="1:30">
      <c r="A1266" s="123">
        <f>IF('表格编辑 '!A1266="","",'表格编辑 '!A1266)</f>
        <v>40853</v>
      </c>
      <c r="B1266" s="123">
        <f>IF('表格编辑 '!B1266="","",'表格编辑 '!B1266)</f>
        <v>50075</v>
      </c>
      <c r="C1266" s="123">
        <f>IF('表格编辑 '!E1266="","",'表格编辑 '!E1266)</f>
        <v>34</v>
      </c>
      <c r="D1266" s="123" t="str">
        <f>IF('表格编辑 '!F1266="","",'表格编辑 '!F1266)</f>
        <v>AI_born_event(RECEIVER, ARG0, ARG1, ARG2, ARG3,ARG4)</v>
      </c>
      <c r="E1266" s="123" t="str">
        <f>IF('表格编辑 '!G1266="","",'表格编辑 '!G1266)</f>
        <v>AI_update_event(RECEIVER, ARG0, ARG1, ARG2, ARG3,ARG4)</v>
      </c>
      <c r="F1266" s="123" t="str">
        <f>IF('表格编辑 '!H1266="","",'表格编辑 '!H1266)</f>
        <v/>
      </c>
      <c r="G1266" s="123" t="str">
        <f>IF('表格编辑 '!I1266="","",'表格编辑 '!I1266)</f>
        <v/>
      </c>
      <c r="H1266" s="123" t="str">
        <f>IF('表格编辑 '!J1266="","",'表格编辑 '!J1266)</f>
        <v>test_deadth_event(RECEIVER, ARG0, ARG1, ARG2, ARG3,ARG4)</v>
      </c>
      <c r="I1266" s="123">
        <f>IF('表格编辑 '!K1266="","",'表格编辑 '!K1266)</f>
        <v>1</v>
      </c>
      <c r="J1266" s="123">
        <f>IF('表格编辑 '!L1266="","",'表格编辑 '!L1266)</f>
        <v>1474</v>
      </c>
      <c r="K1266" s="123">
        <f>IF('表格编辑 '!M1266="","",'表格编辑 '!M1266)</f>
        <v>1020</v>
      </c>
      <c r="L1266" s="123" t="str">
        <f>IF('表格编辑 '!N1266="","",'表格编辑 '!N1266)</f>
        <v/>
      </c>
      <c r="M1266" s="123" t="str">
        <f>IF('表格编辑 '!O1266="","",'表格编辑 '!O1266)</f>
        <v/>
      </c>
      <c r="N1266" s="123" t="str">
        <f>IF('表格编辑 '!P1266="","",'表格编辑 '!P1266)</f>
        <v/>
      </c>
      <c r="O1266" s="123" t="str">
        <f>IF('表格编辑 '!Q1266="","",'表格编辑 '!Q1266)</f>
        <v/>
      </c>
      <c r="P1266" s="123" t="str">
        <f>IF('表格编辑 '!R1266="","",'表格编辑 '!R1266)</f>
        <v/>
      </c>
      <c r="Q1266" s="123">
        <f>IF('表格编辑 '!S1266="","",'表格编辑 '!S1266)</f>
        <v>320</v>
      </c>
      <c r="R1266" s="123" t="str">
        <f>IF('表格编辑 '!T1266="","",'表格编辑 '!T1266)</f>
        <v/>
      </c>
      <c r="S1266" s="123" t="str">
        <f>IF('表格编辑 '!U1266="","",'表格编辑 '!U1266)</f>
        <v/>
      </c>
      <c r="T1266" s="123" t="str">
        <f>IF('表格编辑 '!V1266="","",'表格编辑 '!V1266)</f>
        <v/>
      </c>
      <c r="U1266" s="123" t="str">
        <f>IF('表格编辑 '!W1266="","",'表格编辑 '!W1266)</f>
        <v/>
      </c>
      <c r="V1266" s="123" t="str">
        <f>IF('表格编辑 '!X1266="","",'表格编辑 '!X1266)</f>
        <v/>
      </c>
      <c r="W1266" s="123" t="str">
        <f>IF('表格编辑 '!Y1266="","",'表格编辑 '!Y1266)</f>
        <v/>
      </c>
      <c r="X1266" s="123" t="str">
        <f>IF('表格编辑 '!Z1266="","",'表格编辑 '!Z1266)</f>
        <v/>
      </c>
      <c r="Y1266" s="123" t="str">
        <f>IF('表格编辑 '!AA1266="","",'表格编辑 '!AA1266)</f>
        <v/>
      </c>
      <c r="Z1266" s="123" t="str">
        <f>IF('表格编辑 '!AB1266="","",'表格编辑 '!AB1266)</f>
        <v/>
      </c>
      <c r="AA1266" s="123" t="str">
        <f>IF('表格编辑 '!AC1266="","",'表格编辑 '!AC1266)</f>
        <v/>
      </c>
      <c r="AB1266" s="123" t="str">
        <f>IF('表格编辑 '!AD1266="","",'表格编辑 '!AD1266)</f>
        <v/>
      </c>
      <c r="AC1266" s="123" t="str">
        <f>IF('表格编辑 '!AE1266="","",'表格编辑 '!AE1266)</f>
        <v/>
      </c>
      <c r="AD1266" s="123">
        <f>IF('表格编辑 '!AF1266="","",'表格编辑 '!AF1266)</f>
        <v>140853</v>
      </c>
    </row>
    <row r="1267" spans="1:30">
      <c r="A1267" s="123">
        <f>IF('表格编辑 '!A1267="","",'表格编辑 '!A1267)</f>
        <v>40854</v>
      </c>
      <c r="B1267" s="123">
        <f>IF('表格编辑 '!B1267="","",'表格编辑 '!B1267)</f>
        <v>50065</v>
      </c>
      <c r="C1267" s="123">
        <f>IF('表格编辑 '!E1267="","",'表格编辑 '!E1267)</f>
        <v>34</v>
      </c>
      <c r="D1267" s="123" t="str">
        <f>IF('表格编辑 '!F1267="","",'表格编辑 '!F1267)</f>
        <v>AI_born_event(RECEIVER, ARG0, ARG1, ARG2, ARG3,ARG4)</v>
      </c>
      <c r="E1267" s="123" t="str">
        <f>IF('表格编辑 '!G1267="","",'表格编辑 '!G1267)</f>
        <v>AI_update_event(RECEIVER, ARG0, ARG1, ARG2, ARG3,ARG4)</v>
      </c>
      <c r="F1267" s="123" t="str">
        <f>IF('表格编辑 '!H1267="","",'表格编辑 '!H1267)</f>
        <v/>
      </c>
      <c r="G1267" s="123" t="str">
        <f>IF('表格编辑 '!I1267="","",'表格编辑 '!I1267)</f>
        <v/>
      </c>
      <c r="H1267" s="123" t="str">
        <f>IF('表格编辑 '!J1267="","",'表格编辑 '!J1267)</f>
        <v>test_deadth_event(RECEIVER, ARG0, ARG1, ARG2, ARG3,ARG4)</v>
      </c>
      <c r="I1267" s="123">
        <f>IF('表格编辑 '!K1267="","",'表格编辑 '!K1267)</f>
        <v>1</v>
      </c>
      <c r="J1267" s="123">
        <f>IF('表格编辑 '!L1267="","",'表格编辑 '!L1267)</f>
        <v>1926</v>
      </c>
      <c r="K1267" s="123">
        <f>IF('表格编辑 '!M1267="","",'表格编辑 '!M1267)</f>
        <v>1020</v>
      </c>
      <c r="L1267" s="123" t="str">
        <f>IF('表格编辑 '!N1267="","",'表格编辑 '!N1267)</f>
        <v/>
      </c>
      <c r="M1267" s="123" t="str">
        <f>IF('表格编辑 '!O1267="","",'表格编辑 '!O1267)</f>
        <v/>
      </c>
      <c r="N1267" s="123" t="str">
        <f>IF('表格编辑 '!P1267="","",'表格编辑 '!P1267)</f>
        <v/>
      </c>
      <c r="O1267" s="123" t="str">
        <f>IF('表格编辑 '!Q1267="","",'表格编辑 '!Q1267)</f>
        <v/>
      </c>
      <c r="P1267" s="123" t="str">
        <f>IF('表格编辑 '!R1267="","",'表格编辑 '!R1267)</f>
        <v/>
      </c>
      <c r="Q1267" s="123">
        <f>IF('表格编辑 '!S1267="","",'表格编辑 '!S1267)</f>
        <v>320</v>
      </c>
      <c r="R1267" s="123" t="str">
        <f>IF('表格编辑 '!T1267="","",'表格编辑 '!T1267)</f>
        <v/>
      </c>
      <c r="S1267" s="123" t="str">
        <f>IF('表格编辑 '!U1267="","",'表格编辑 '!U1267)</f>
        <v/>
      </c>
      <c r="T1267" s="123" t="str">
        <f>IF('表格编辑 '!V1267="","",'表格编辑 '!V1267)</f>
        <v/>
      </c>
      <c r="U1267" s="123" t="str">
        <f>IF('表格编辑 '!W1267="","",'表格编辑 '!W1267)</f>
        <v/>
      </c>
      <c r="V1267" s="123" t="str">
        <f>IF('表格编辑 '!X1267="","",'表格编辑 '!X1267)</f>
        <v/>
      </c>
      <c r="W1267" s="123" t="str">
        <f>IF('表格编辑 '!Y1267="","",'表格编辑 '!Y1267)</f>
        <v/>
      </c>
      <c r="X1267" s="123" t="str">
        <f>IF('表格编辑 '!Z1267="","",'表格编辑 '!Z1267)</f>
        <v/>
      </c>
      <c r="Y1267" s="123" t="str">
        <f>IF('表格编辑 '!AA1267="","",'表格编辑 '!AA1267)</f>
        <v/>
      </c>
      <c r="Z1267" s="123" t="str">
        <f>IF('表格编辑 '!AB1267="","",'表格编辑 '!AB1267)</f>
        <v/>
      </c>
      <c r="AA1267" s="123" t="str">
        <f>IF('表格编辑 '!AC1267="","",'表格编辑 '!AC1267)</f>
        <v/>
      </c>
      <c r="AB1267" s="123" t="str">
        <f>IF('表格编辑 '!AD1267="","",'表格编辑 '!AD1267)</f>
        <v/>
      </c>
      <c r="AC1267" s="123" t="str">
        <f>IF('表格编辑 '!AE1267="","",'表格编辑 '!AE1267)</f>
        <v/>
      </c>
      <c r="AD1267" s="123">
        <f>IF('表格编辑 '!AF1267="","",'表格编辑 '!AF1267)</f>
        <v>140854</v>
      </c>
    </row>
    <row r="1268" spans="1:30">
      <c r="A1268" s="123">
        <f>IF('表格编辑 '!A1268="","",'表格编辑 '!A1268)</f>
        <v>40855</v>
      </c>
      <c r="B1268" s="123">
        <f>IF('表格编辑 '!B1268="","",'表格编辑 '!B1268)</f>
        <v>50112</v>
      </c>
      <c r="C1268" s="123">
        <f>IF('表格编辑 '!E1268="","",'表格编辑 '!E1268)</f>
        <v>34</v>
      </c>
      <c r="D1268" s="123" t="str">
        <f>IF('表格编辑 '!F1268="","",'表格编辑 '!F1268)</f>
        <v>YinYing_Born(RECEIVER, ARG0, ARG1, ARG2, ARG3,ARG4)</v>
      </c>
      <c r="E1268" s="123" t="str">
        <f>IF('表格编辑 '!G1268="","",'表格编辑 '!G1268)</f>
        <v>YinYing_Update(RECEIVER, ARG0, ARG1, ARG2, ARG3,ARG4)</v>
      </c>
      <c r="F1268" s="123" t="str">
        <f>IF('表格编辑 '!H1268="","",'表格编辑 '!H1268)</f>
        <v/>
      </c>
      <c r="G1268" s="123" t="str">
        <f>IF('表格编辑 '!I1268="","",'表格编辑 '!I1268)</f>
        <v/>
      </c>
      <c r="H1268" s="123" t="str">
        <f>IF('表格编辑 '!J1268="","",'表格编辑 '!J1268)</f>
        <v>YinYing_deadth(RECEIVER, ARG0, ARG1, ARG2, ARG3,ARG4)</v>
      </c>
      <c r="I1268" s="123">
        <f>IF('表格编辑 '!K1268="","",'表格编辑 '!K1268)</f>
        <v>1</v>
      </c>
      <c r="J1268" s="123">
        <f>IF('表格编辑 '!L1268="","",'表格编辑 '!L1268)</f>
        <v>964</v>
      </c>
      <c r="K1268" s="123">
        <f>IF('表格编辑 '!M1268="","",'表格编辑 '!M1268)</f>
        <v>1020</v>
      </c>
      <c r="L1268" s="123" t="str">
        <f>IF('表格编辑 '!N1268="","",'表格编辑 '!N1268)</f>
        <v/>
      </c>
      <c r="M1268" s="123" t="str">
        <f>IF('表格编辑 '!O1268="","",'表格编辑 '!O1268)</f>
        <v/>
      </c>
      <c r="N1268" s="123" t="str">
        <f>IF('表格编辑 '!P1268="","",'表格编辑 '!P1268)</f>
        <v/>
      </c>
      <c r="O1268" s="123" t="str">
        <f>IF('表格编辑 '!Q1268="","",'表格编辑 '!Q1268)</f>
        <v/>
      </c>
      <c r="P1268" s="123" t="str">
        <f>IF('表格编辑 '!R1268="","",'表格编辑 '!R1268)</f>
        <v/>
      </c>
      <c r="Q1268" s="123">
        <f>IF('表格编辑 '!S1268="","",'表格编辑 '!S1268)</f>
        <v>320</v>
      </c>
      <c r="R1268" s="123" t="str">
        <f>IF('表格编辑 '!T1268="","",'表格编辑 '!T1268)</f>
        <v/>
      </c>
      <c r="S1268" s="123" t="str">
        <f>IF('表格编辑 '!U1268="","",'表格编辑 '!U1268)</f>
        <v/>
      </c>
      <c r="T1268" s="123" t="str">
        <f>IF('表格编辑 '!V1268="","",'表格编辑 '!V1268)</f>
        <v/>
      </c>
      <c r="U1268" s="123" t="str">
        <f>IF('表格编辑 '!W1268="","",'表格编辑 '!W1268)</f>
        <v/>
      </c>
      <c r="V1268" s="123" t="str">
        <f>IF('表格编辑 '!X1268="","",'表格编辑 '!X1268)</f>
        <v/>
      </c>
      <c r="W1268" s="123">
        <f>IF('表格编辑 '!Y1268="","",'表格编辑 '!Y1268)</f>
        <v>100</v>
      </c>
      <c r="X1268" s="123">
        <f>IF('表格编辑 '!Z1268="","",'表格编辑 '!Z1268)</f>
        <v>100</v>
      </c>
      <c r="Y1268" s="123">
        <f>IF('表格编辑 '!AA1268="","",'表格编辑 '!AA1268)</f>
        <v>100</v>
      </c>
      <c r="Z1268" s="123">
        <f>IF('表格编辑 '!AB1268="","",'表格编辑 '!AB1268)</f>
        <v>100</v>
      </c>
      <c r="AA1268" s="123">
        <f>IF('表格编辑 '!AC1268="","",'表格编辑 '!AC1268)</f>
        <v>100</v>
      </c>
      <c r="AB1268" s="123">
        <f>IF('表格编辑 '!AD1268="","",'表格编辑 '!AD1268)</f>
        <v>100</v>
      </c>
      <c r="AC1268" s="123" t="str">
        <f>IF('表格编辑 '!AE1268="","",'表格编辑 '!AE1268)</f>
        <v/>
      </c>
      <c r="AD1268" s="123">
        <f>IF('表格编辑 '!AF1268="","",'表格编辑 '!AF1268)</f>
        <v>140855</v>
      </c>
    </row>
    <row r="1269" spans="1:30">
      <c r="A1269" s="123">
        <f>IF('表格编辑 '!A1269="","",'表格编辑 '!A1269)</f>
        <v>40856</v>
      </c>
      <c r="B1269" s="123">
        <f>IF('表格编辑 '!B1269="","",'表格编辑 '!B1269)</f>
        <v>50045</v>
      </c>
      <c r="C1269" s="123">
        <f>IF('表格编辑 '!E1269="","",'表格编辑 '!E1269)</f>
        <v>39</v>
      </c>
      <c r="D1269" s="123" t="str">
        <f>IF('表格编辑 '!F1269="","",'表格编辑 '!F1269)</f>
        <v>AI_born_event(RECEIVER, ARG0, ARG1, ARG2, ARG3,ARG4)</v>
      </c>
      <c r="E1269" s="123" t="str">
        <f>IF('表格编辑 '!G1269="","",'表格编辑 '!G1269)</f>
        <v>AI_update_event(RECEIVER, ARG0, ARG1, ARG2, ARG3,ARG4)</v>
      </c>
      <c r="F1269" s="123" t="str">
        <f>IF('表格编辑 '!H1269="","",'表格编辑 '!H1269)</f>
        <v/>
      </c>
      <c r="G1269" s="123" t="str">
        <f>IF('表格编辑 '!I1269="","",'表格编辑 '!I1269)</f>
        <v/>
      </c>
      <c r="H1269" s="123" t="str">
        <f>IF('表格编辑 '!J1269="","",'表格编辑 '!J1269)</f>
        <v>test_deadth_event(RECEIVER, ARG0, ARG1, ARG2, ARG3,ARG4)</v>
      </c>
      <c r="I1269" s="123">
        <f>IF('表格编辑 '!K1269="","",'表格编辑 '!K1269)</f>
        <v>1</v>
      </c>
      <c r="J1269" s="123">
        <f>IF('表格编辑 '!L1269="","",'表格编辑 '!L1269)</f>
        <v>1156</v>
      </c>
      <c r="K1269" s="123">
        <f>IF('表格编辑 '!M1269="","",'表格编辑 '!M1269)</f>
        <v>1170</v>
      </c>
      <c r="L1269" s="123" t="str">
        <f>IF('表格编辑 '!N1269="","",'表格编辑 '!N1269)</f>
        <v/>
      </c>
      <c r="M1269" s="123" t="str">
        <f>IF('表格编辑 '!O1269="","",'表格编辑 '!O1269)</f>
        <v/>
      </c>
      <c r="N1269" s="123" t="str">
        <f>IF('表格编辑 '!P1269="","",'表格编辑 '!P1269)</f>
        <v/>
      </c>
      <c r="O1269" s="123" t="str">
        <f>IF('表格编辑 '!Q1269="","",'表格编辑 '!Q1269)</f>
        <v/>
      </c>
      <c r="P1269" s="123" t="str">
        <f>IF('表格编辑 '!R1269="","",'表格编辑 '!R1269)</f>
        <v/>
      </c>
      <c r="Q1269" s="123">
        <f>IF('表格编辑 '!S1269="","",'表格编辑 '!S1269)</f>
        <v>320</v>
      </c>
      <c r="R1269" s="123" t="str">
        <f>IF('表格编辑 '!T1269="","",'表格编辑 '!T1269)</f>
        <v/>
      </c>
      <c r="S1269" s="123" t="str">
        <f>IF('表格编辑 '!U1269="","",'表格编辑 '!U1269)</f>
        <v/>
      </c>
      <c r="T1269" s="123" t="str">
        <f>IF('表格编辑 '!V1269="","",'表格编辑 '!V1269)</f>
        <v/>
      </c>
      <c r="U1269" s="123" t="str">
        <f>IF('表格编辑 '!W1269="","",'表格编辑 '!W1269)</f>
        <v/>
      </c>
      <c r="V1269" s="123" t="str">
        <f>IF('表格编辑 '!X1269="","",'表格编辑 '!X1269)</f>
        <v/>
      </c>
      <c r="W1269" s="123" t="str">
        <f>IF('表格编辑 '!Y1269="","",'表格编辑 '!Y1269)</f>
        <v/>
      </c>
      <c r="X1269" s="123" t="str">
        <f>IF('表格编辑 '!Z1269="","",'表格编辑 '!Z1269)</f>
        <v/>
      </c>
      <c r="Y1269" s="123" t="str">
        <f>IF('表格编辑 '!AA1269="","",'表格编辑 '!AA1269)</f>
        <v/>
      </c>
      <c r="Z1269" s="123" t="str">
        <f>IF('表格编辑 '!AB1269="","",'表格编辑 '!AB1269)</f>
        <v/>
      </c>
      <c r="AA1269" s="123" t="str">
        <f>IF('表格编辑 '!AC1269="","",'表格编辑 '!AC1269)</f>
        <v/>
      </c>
      <c r="AB1269" s="123" t="str">
        <f>IF('表格编辑 '!AD1269="","",'表格编辑 '!AD1269)</f>
        <v/>
      </c>
      <c r="AC1269" s="123" t="str">
        <f>IF('表格编辑 '!AE1269="","",'表格编辑 '!AE1269)</f>
        <v/>
      </c>
      <c r="AD1269" s="123">
        <f>IF('表格编辑 '!AF1269="","",'表格编辑 '!AF1269)</f>
        <v>140856</v>
      </c>
    </row>
    <row r="1270" spans="1:30">
      <c r="A1270" s="123">
        <f>IF('表格编辑 '!A1270="","",'表格编辑 '!A1270)</f>
        <v>40857</v>
      </c>
      <c r="B1270" s="123">
        <f>IF('表格编辑 '!B1270="","",'表格编辑 '!B1270)</f>
        <v>50121</v>
      </c>
      <c r="C1270" s="123">
        <f>IF('表格编辑 '!E1270="","",'表格编辑 '!E1270)</f>
        <v>39</v>
      </c>
      <c r="D1270" s="123" t="str">
        <f>IF('表格编辑 '!F1270="","",'表格编辑 '!F1270)</f>
        <v>AI_born_event(RECEIVER, ARG0, ARG1, ARG2, ARG3,ARG4)</v>
      </c>
      <c r="E1270" s="123" t="str">
        <f>IF('表格编辑 '!G1270="","",'表格编辑 '!G1270)</f>
        <v>AI_update_event(RECEIVER, ARG0, ARG1, ARG2, ARG3,ARG4)</v>
      </c>
      <c r="F1270" s="123" t="str">
        <f>IF('表格编辑 '!H1270="","",'表格编辑 '!H1270)</f>
        <v/>
      </c>
      <c r="G1270" s="123" t="str">
        <f>IF('表格编辑 '!I1270="","",'表格编辑 '!I1270)</f>
        <v/>
      </c>
      <c r="H1270" s="123" t="str">
        <f>IF('表格编辑 '!J1270="","",'表格编辑 '!J1270)</f>
        <v>test_deadth_event(RECEIVER, ARG0, ARG1, ARG2, ARG3,ARG4)</v>
      </c>
      <c r="I1270" s="123">
        <f>IF('表格编辑 '!K1270="","",'表格编辑 '!K1270)</f>
        <v>1</v>
      </c>
      <c r="J1270" s="123">
        <f>IF('表格编辑 '!L1270="","",'表格编辑 '!L1270)</f>
        <v>984</v>
      </c>
      <c r="K1270" s="123">
        <f>IF('表格编辑 '!M1270="","",'表格编辑 '!M1270)</f>
        <v>1170</v>
      </c>
      <c r="L1270" s="123" t="str">
        <f>IF('表格编辑 '!N1270="","",'表格编辑 '!N1270)</f>
        <v/>
      </c>
      <c r="M1270" s="123" t="str">
        <f>IF('表格编辑 '!O1270="","",'表格编辑 '!O1270)</f>
        <v/>
      </c>
      <c r="N1270" s="123" t="str">
        <f>IF('表格编辑 '!P1270="","",'表格编辑 '!P1270)</f>
        <v/>
      </c>
      <c r="O1270" s="123" t="str">
        <f>IF('表格编辑 '!Q1270="","",'表格编辑 '!Q1270)</f>
        <v/>
      </c>
      <c r="P1270" s="123" t="str">
        <f>IF('表格编辑 '!R1270="","",'表格编辑 '!R1270)</f>
        <v/>
      </c>
      <c r="Q1270" s="123">
        <f>IF('表格编辑 '!S1270="","",'表格编辑 '!S1270)</f>
        <v>320</v>
      </c>
      <c r="R1270" s="123" t="str">
        <f>IF('表格编辑 '!T1270="","",'表格编辑 '!T1270)</f>
        <v/>
      </c>
      <c r="S1270" s="123" t="str">
        <f>IF('表格编辑 '!U1270="","",'表格编辑 '!U1270)</f>
        <v/>
      </c>
      <c r="T1270" s="123" t="str">
        <f>IF('表格编辑 '!V1270="","",'表格编辑 '!V1270)</f>
        <v/>
      </c>
      <c r="U1270" s="123" t="str">
        <f>IF('表格编辑 '!W1270="","",'表格编辑 '!W1270)</f>
        <v/>
      </c>
      <c r="V1270" s="123" t="str">
        <f>IF('表格编辑 '!X1270="","",'表格编辑 '!X1270)</f>
        <v/>
      </c>
      <c r="W1270" s="123" t="str">
        <f>IF('表格编辑 '!Y1270="","",'表格编辑 '!Y1270)</f>
        <v/>
      </c>
      <c r="X1270" s="123" t="str">
        <f>IF('表格编辑 '!Z1270="","",'表格编辑 '!Z1270)</f>
        <v/>
      </c>
      <c r="Y1270" s="123" t="str">
        <f>IF('表格编辑 '!AA1270="","",'表格编辑 '!AA1270)</f>
        <v/>
      </c>
      <c r="Z1270" s="123" t="str">
        <f>IF('表格编辑 '!AB1270="","",'表格编辑 '!AB1270)</f>
        <v/>
      </c>
      <c r="AA1270" s="123" t="str">
        <f>IF('表格编辑 '!AC1270="","",'表格编辑 '!AC1270)</f>
        <v/>
      </c>
      <c r="AB1270" s="123" t="str">
        <f>IF('表格编辑 '!AD1270="","",'表格编辑 '!AD1270)</f>
        <v/>
      </c>
      <c r="AC1270" s="123" t="str">
        <f>IF('表格编辑 '!AE1270="","",'表格编辑 '!AE1270)</f>
        <v/>
      </c>
      <c r="AD1270" s="123">
        <f>IF('表格编辑 '!AF1270="","",'表格编辑 '!AF1270)</f>
        <v>140857</v>
      </c>
    </row>
    <row r="1271" spans="1:30">
      <c r="A1271" s="123">
        <f>IF('表格编辑 '!A1271="","",'表格编辑 '!A1271)</f>
        <v>40858</v>
      </c>
      <c r="B1271" s="123">
        <f>IF('表格编辑 '!B1271="","",'表格编辑 '!B1271)</f>
        <v>50134</v>
      </c>
      <c r="C1271" s="123">
        <f>IF('表格编辑 '!E1271="","",'表格编辑 '!E1271)</f>
        <v>39</v>
      </c>
      <c r="D1271" s="123" t="str">
        <f>IF('表格编辑 '!F1271="","",'表格编辑 '!F1271)</f>
        <v>AI_born_event(RECEIVER, ARG0, ARG1, ARG2, ARG3,ARG4)</v>
      </c>
      <c r="E1271" s="123" t="str">
        <f>IF('表格编辑 '!G1271="","",'表格编辑 '!G1271)</f>
        <v>AI_update_event(RECEIVER, ARG0, ARG1, ARG2, ARG3,ARG4)</v>
      </c>
      <c r="F1271" s="123" t="str">
        <f>IF('表格编辑 '!H1271="","",'表格编辑 '!H1271)</f>
        <v/>
      </c>
      <c r="G1271" s="123" t="str">
        <f>IF('表格编辑 '!I1271="","",'表格编辑 '!I1271)</f>
        <v/>
      </c>
      <c r="H1271" s="123" t="str">
        <f>IF('表格编辑 '!J1271="","",'表格编辑 '!J1271)</f>
        <v>test_deadth_event(RECEIVER, ARG0, ARG1, ARG2, ARG3,ARG4)</v>
      </c>
      <c r="I1271" s="123">
        <f>IF('表格编辑 '!K1271="","",'表格编辑 '!K1271)</f>
        <v>1</v>
      </c>
      <c r="J1271" s="123">
        <f>IF('表格编辑 '!L1271="","",'表格编辑 '!L1271)</f>
        <v>964</v>
      </c>
      <c r="K1271" s="123">
        <f>IF('表格编辑 '!M1271="","",'表格编辑 '!M1271)</f>
        <v>1170</v>
      </c>
      <c r="L1271" s="123" t="str">
        <f>IF('表格编辑 '!N1271="","",'表格编辑 '!N1271)</f>
        <v/>
      </c>
      <c r="M1271" s="123" t="str">
        <f>IF('表格编辑 '!O1271="","",'表格编辑 '!O1271)</f>
        <v/>
      </c>
      <c r="N1271" s="123" t="str">
        <f>IF('表格编辑 '!P1271="","",'表格编辑 '!P1271)</f>
        <v/>
      </c>
      <c r="O1271" s="123" t="str">
        <f>IF('表格编辑 '!Q1271="","",'表格编辑 '!Q1271)</f>
        <v/>
      </c>
      <c r="P1271" s="123" t="str">
        <f>IF('表格编辑 '!R1271="","",'表格编辑 '!R1271)</f>
        <v/>
      </c>
      <c r="Q1271" s="123">
        <f>IF('表格编辑 '!S1271="","",'表格编辑 '!S1271)</f>
        <v>320</v>
      </c>
      <c r="R1271" s="123" t="str">
        <f>IF('表格编辑 '!T1271="","",'表格编辑 '!T1271)</f>
        <v/>
      </c>
      <c r="S1271" s="123" t="str">
        <f>IF('表格编辑 '!U1271="","",'表格编辑 '!U1271)</f>
        <v/>
      </c>
      <c r="T1271" s="123" t="str">
        <f>IF('表格编辑 '!V1271="","",'表格编辑 '!V1271)</f>
        <v/>
      </c>
      <c r="U1271" s="123" t="str">
        <f>IF('表格编辑 '!W1271="","",'表格编辑 '!W1271)</f>
        <v/>
      </c>
      <c r="V1271" s="123" t="str">
        <f>IF('表格编辑 '!X1271="","",'表格编辑 '!X1271)</f>
        <v/>
      </c>
      <c r="W1271" s="123" t="str">
        <f>IF('表格编辑 '!Y1271="","",'表格编辑 '!Y1271)</f>
        <v/>
      </c>
      <c r="X1271" s="123" t="str">
        <f>IF('表格编辑 '!Z1271="","",'表格编辑 '!Z1271)</f>
        <v/>
      </c>
      <c r="Y1271" s="123" t="str">
        <f>IF('表格编辑 '!AA1271="","",'表格编辑 '!AA1271)</f>
        <v/>
      </c>
      <c r="Z1271" s="123" t="str">
        <f>IF('表格编辑 '!AB1271="","",'表格编辑 '!AB1271)</f>
        <v/>
      </c>
      <c r="AA1271" s="123" t="str">
        <f>IF('表格编辑 '!AC1271="","",'表格编辑 '!AC1271)</f>
        <v/>
      </c>
      <c r="AB1271" s="123" t="str">
        <f>IF('表格编辑 '!AD1271="","",'表格编辑 '!AD1271)</f>
        <v/>
      </c>
      <c r="AC1271" s="123" t="str">
        <f>IF('表格编辑 '!AE1271="","",'表格编辑 '!AE1271)</f>
        <v/>
      </c>
      <c r="AD1271" s="123">
        <f>IF('表格编辑 '!AF1271="","",'表格编辑 '!AF1271)</f>
        <v>140858</v>
      </c>
    </row>
    <row r="1272" spans="1:30">
      <c r="A1272" s="123">
        <f>IF('表格编辑 '!A1272="","",'表格编辑 '!A1272)</f>
        <v>40859</v>
      </c>
      <c r="B1272" s="123">
        <f>IF('表格编辑 '!B1272="","",'表格编辑 '!B1272)</f>
        <v>50068</v>
      </c>
      <c r="C1272" s="123">
        <f>IF('表格编辑 '!E1272="","",'表格编辑 '!E1272)</f>
        <v>39</v>
      </c>
      <c r="D1272" s="123" t="str">
        <f>IF('表格编辑 '!F1272="","",'表格编辑 '!F1272)</f>
        <v>AI_born_event(RECEIVER, ARG0, ARG1, ARG2, ARG3,ARG4)</v>
      </c>
      <c r="E1272" s="123" t="str">
        <f>IF('表格编辑 '!G1272="","",'表格编辑 '!G1272)</f>
        <v>AI_update_event(RECEIVER, ARG0, ARG1, ARG2, ARG3,ARG4)</v>
      </c>
      <c r="F1272" s="123" t="str">
        <f>IF('表格编辑 '!H1272="","",'表格编辑 '!H1272)</f>
        <v/>
      </c>
      <c r="G1272" s="123" t="str">
        <f>IF('表格编辑 '!I1272="","",'表格编辑 '!I1272)</f>
        <v/>
      </c>
      <c r="H1272" s="123" t="str">
        <f>IF('表格编辑 '!J1272="","",'表格编辑 '!J1272)</f>
        <v>test_deadth_event(RECEIVER, ARG0, ARG1, ARG2, ARG3,ARG4)</v>
      </c>
      <c r="I1272" s="123">
        <f>IF('表格编辑 '!K1272="","",'表格编辑 '!K1272)</f>
        <v>1</v>
      </c>
      <c r="J1272" s="123">
        <f>IF('表格编辑 '!L1272="","",'表格编辑 '!L1272)</f>
        <v>1284</v>
      </c>
      <c r="K1272" s="123">
        <f>IF('表格编辑 '!M1272="","",'表格编辑 '!M1272)</f>
        <v>1170</v>
      </c>
      <c r="L1272" s="123" t="str">
        <f>IF('表格编辑 '!N1272="","",'表格编辑 '!N1272)</f>
        <v/>
      </c>
      <c r="M1272" s="123" t="str">
        <f>IF('表格编辑 '!O1272="","",'表格编辑 '!O1272)</f>
        <v/>
      </c>
      <c r="N1272" s="123" t="str">
        <f>IF('表格编辑 '!P1272="","",'表格编辑 '!P1272)</f>
        <v/>
      </c>
      <c r="O1272" s="123" t="str">
        <f>IF('表格编辑 '!Q1272="","",'表格编辑 '!Q1272)</f>
        <v/>
      </c>
      <c r="P1272" s="123" t="str">
        <f>IF('表格编辑 '!R1272="","",'表格编辑 '!R1272)</f>
        <v/>
      </c>
      <c r="Q1272" s="123">
        <f>IF('表格编辑 '!S1272="","",'表格编辑 '!S1272)</f>
        <v>320</v>
      </c>
      <c r="R1272" s="123" t="str">
        <f>IF('表格编辑 '!T1272="","",'表格编辑 '!T1272)</f>
        <v/>
      </c>
      <c r="S1272" s="123" t="str">
        <f>IF('表格编辑 '!U1272="","",'表格编辑 '!U1272)</f>
        <v/>
      </c>
      <c r="T1272" s="123" t="str">
        <f>IF('表格编辑 '!V1272="","",'表格编辑 '!V1272)</f>
        <v/>
      </c>
      <c r="U1272" s="123" t="str">
        <f>IF('表格编辑 '!W1272="","",'表格编辑 '!W1272)</f>
        <v/>
      </c>
      <c r="V1272" s="123" t="str">
        <f>IF('表格编辑 '!X1272="","",'表格编辑 '!X1272)</f>
        <v/>
      </c>
      <c r="W1272" s="123" t="str">
        <f>IF('表格编辑 '!Y1272="","",'表格编辑 '!Y1272)</f>
        <v/>
      </c>
      <c r="X1272" s="123" t="str">
        <f>IF('表格编辑 '!Z1272="","",'表格编辑 '!Z1272)</f>
        <v/>
      </c>
      <c r="Y1272" s="123" t="str">
        <f>IF('表格编辑 '!AA1272="","",'表格编辑 '!AA1272)</f>
        <v/>
      </c>
      <c r="Z1272" s="123" t="str">
        <f>IF('表格编辑 '!AB1272="","",'表格编辑 '!AB1272)</f>
        <v/>
      </c>
      <c r="AA1272" s="123" t="str">
        <f>IF('表格编辑 '!AC1272="","",'表格编辑 '!AC1272)</f>
        <v/>
      </c>
      <c r="AB1272" s="123" t="str">
        <f>IF('表格编辑 '!AD1272="","",'表格编辑 '!AD1272)</f>
        <v/>
      </c>
      <c r="AC1272" s="123" t="str">
        <f>IF('表格编辑 '!AE1272="","",'表格编辑 '!AE1272)</f>
        <v/>
      </c>
      <c r="AD1272" s="123">
        <f>IF('表格编辑 '!AF1272="","",'表格编辑 '!AF1272)</f>
        <v>140859</v>
      </c>
    </row>
    <row r="1273" spans="1:30">
      <c r="A1273" s="123">
        <f>IF('表格编辑 '!A1273="","",'表格编辑 '!A1273)</f>
        <v>40860</v>
      </c>
      <c r="B1273" s="123">
        <f>IF('表格编辑 '!B1273="","",'表格编辑 '!B1273)</f>
        <v>50070</v>
      </c>
      <c r="C1273" s="123">
        <f>IF('表格编辑 '!E1273="","",'表格编辑 '!E1273)</f>
        <v>39</v>
      </c>
      <c r="D1273" s="123" t="str">
        <f>IF('表格编辑 '!F1273="","",'表格编辑 '!F1273)</f>
        <v>AI_born_event(RECEIVER, ARG0, ARG1, ARG2, ARG3,ARG4)</v>
      </c>
      <c r="E1273" s="123" t="str">
        <f>IF('表格编辑 '!G1273="","",'表格编辑 '!G1273)</f>
        <v>AI_update_event(RECEIVER, ARG0, ARG1, ARG2, ARG3,ARG4)</v>
      </c>
      <c r="F1273" s="123" t="str">
        <f>IF('表格编辑 '!H1273="","",'表格编辑 '!H1273)</f>
        <v/>
      </c>
      <c r="G1273" s="123" t="str">
        <f>IF('表格编辑 '!I1273="","",'表格编辑 '!I1273)</f>
        <v/>
      </c>
      <c r="H1273" s="123" t="str">
        <f>IF('表格编辑 '!J1273="","",'表格编辑 '!J1273)</f>
        <v>test_deadth_event(RECEIVER, ARG0, ARG1, ARG2, ARG3,ARG4)</v>
      </c>
      <c r="I1273" s="123">
        <f>IF('表格编辑 '!K1273="","",'表格编辑 '!K1273)</f>
        <v>1</v>
      </c>
      <c r="J1273" s="123">
        <f>IF('表格编辑 '!L1273="","",'表格编辑 '!L1273)</f>
        <v>516</v>
      </c>
      <c r="K1273" s="123">
        <f>IF('表格编辑 '!M1273="","",'表格编辑 '!M1273)</f>
        <v>1170</v>
      </c>
      <c r="L1273" s="123" t="str">
        <f>IF('表格编辑 '!N1273="","",'表格编辑 '!N1273)</f>
        <v/>
      </c>
      <c r="M1273" s="123" t="str">
        <f>IF('表格编辑 '!O1273="","",'表格编辑 '!O1273)</f>
        <v/>
      </c>
      <c r="N1273" s="123" t="str">
        <f>IF('表格编辑 '!P1273="","",'表格编辑 '!P1273)</f>
        <v/>
      </c>
      <c r="O1273" s="123" t="str">
        <f>IF('表格编辑 '!Q1273="","",'表格编辑 '!Q1273)</f>
        <v/>
      </c>
      <c r="P1273" s="123" t="str">
        <f>IF('表格编辑 '!R1273="","",'表格编辑 '!R1273)</f>
        <v/>
      </c>
      <c r="Q1273" s="123">
        <f>IF('表格编辑 '!S1273="","",'表格编辑 '!S1273)</f>
        <v>320</v>
      </c>
      <c r="R1273" s="123" t="str">
        <f>IF('表格编辑 '!T1273="","",'表格编辑 '!T1273)</f>
        <v/>
      </c>
      <c r="S1273" s="123" t="str">
        <f>IF('表格编辑 '!U1273="","",'表格编辑 '!U1273)</f>
        <v/>
      </c>
      <c r="T1273" s="123" t="str">
        <f>IF('表格编辑 '!V1273="","",'表格编辑 '!V1273)</f>
        <v/>
      </c>
      <c r="U1273" s="123" t="str">
        <f>IF('表格编辑 '!W1273="","",'表格编辑 '!W1273)</f>
        <v/>
      </c>
      <c r="V1273" s="123" t="str">
        <f>IF('表格编辑 '!X1273="","",'表格编辑 '!X1273)</f>
        <v/>
      </c>
      <c r="W1273" s="123" t="str">
        <f>IF('表格编辑 '!Y1273="","",'表格编辑 '!Y1273)</f>
        <v/>
      </c>
      <c r="X1273" s="123" t="str">
        <f>IF('表格编辑 '!Z1273="","",'表格编辑 '!Z1273)</f>
        <v/>
      </c>
      <c r="Y1273" s="123" t="str">
        <f>IF('表格编辑 '!AA1273="","",'表格编辑 '!AA1273)</f>
        <v/>
      </c>
      <c r="Z1273" s="123" t="str">
        <f>IF('表格编辑 '!AB1273="","",'表格编辑 '!AB1273)</f>
        <v/>
      </c>
      <c r="AA1273" s="123" t="str">
        <f>IF('表格编辑 '!AC1273="","",'表格编辑 '!AC1273)</f>
        <v/>
      </c>
      <c r="AB1273" s="123" t="str">
        <f>IF('表格编辑 '!AD1273="","",'表格编辑 '!AD1273)</f>
        <v/>
      </c>
      <c r="AC1273" s="123" t="str">
        <f>IF('表格编辑 '!AE1273="","",'表格编辑 '!AE1273)</f>
        <v/>
      </c>
      <c r="AD1273" s="123">
        <f>IF('表格编辑 '!AF1273="","",'表格编辑 '!AF1273)</f>
        <v>140860</v>
      </c>
    </row>
    <row r="1274" spans="1:30">
      <c r="A1274" s="123">
        <f>IF('表格编辑 '!A1274="","",'表格编辑 '!A1274)</f>
        <v>40861</v>
      </c>
      <c r="B1274" s="123">
        <f>IF('表格编辑 '!B1274="","",'表格编辑 '!B1274)</f>
        <v>50111</v>
      </c>
      <c r="C1274" s="123">
        <f>IF('表格编辑 '!E1274="","",'表格编辑 '!E1274)</f>
        <v>39</v>
      </c>
      <c r="D1274" s="123" t="str">
        <f>IF('表格编辑 '!F1274="","",'表格编辑 '!F1274)</f>
        <v>AI_born_event(RECEIVER, ARG0, ARG1, ARG2, ARG3,ARG4)</v>
      </c>
      <c r="E1274" s="123" t="str">
        <f>IF('表格编辑 '!G1274="","",'表格编辑 '!G1274)</f>
        <v>AI_update_event(RECEIVER, ARG0, ARG1, ARG2, ARG3,ARG4)</v>
      </c>
      <c r="F1274" s="123" t="str">
        <f>IF('表格编辑 '!H1274="","",'表格编辑 '!H1274)</f>
        <v/>
      </c>
      <c r="G1274" s="123" t="str">
        <f>IF('表格编辑 '!I1274="","",'表格编辑 '!I1274)</f>
        <v/>
      </c>
      <c r="H1274" s="123" t="str">
        <f>IF('表格编辑 '!J1274="","",'表格编辑 '!J1274)</f>
        <v>test_deadth_event(RECEIVER, ARG0, ARG1, ARG2, ARG3,ARG4)</v>
      </c>
      <c r="I1274" s="123">
        <f>IF('表格编辑 '!K1274="","",'表格编辑 '!K1274)</f>
        <v>1</v>
      </c>
      <c r="J1274" s="123">
        <f>IF('表格编辑 '!L1274="","",'表格编辑 '!L1274)</f>
        <v>1040</v>
      </c>
      <c r="K1274" s="123">
        <f>IF('表格编辑 '!M1274="","",'表格编辑 '!M1274)</f>
        <v>1170</v>
      </c>
      <c r="L1274" s="123" t="str">
        <f>IF('表格编辑 '!N1274="","",'表格编辑 '!N1274)</f>
        <v/>
      </c>
      <c r="M1274" s="123" t="str">
        <f>IF('表格编辑 '!O1274="","",'表格编辑 '!O1274)</f>
        <v/>
      </c>
      <c r="N1274" s="123" t="str">
        <f>IF('表格编辑 '!P1274="","",'表格编辑 '!P1274)</f>
        <v/>
      </c>
      <c r="O1274" s="123" t="str">
        <f>IF('表格编辑 '!Q1274="","",'表格编辑 '!Q1274)</f>
        <v/>
      </c>
      <c r="P1274" s="123" t="str">
        <f>IF('表格编辑 '!R1274="","",'表格编辑 '!R1274)</f>
        <v/>
      </c>
      <c r="Q1274" s="123">
        <f>IF('表格编辑 '!S1274="","",'表格编辑 '!S1274)</f>
        <v>320</v>
      </c>
      <c r="R1274" s="123" t="str">
        <f>IF('表格编辑 '!T1274="","",'表格编辑 '!T1274)</f>
        <v/>
      </c>
      <c r="S1274" s="123" t="str">
        <f>IF('表格编辑 '!U1274="","",'表格编辑 '!U1274)</f>
        <v/>
      </c>
      <c r="T1274" s="123" t="str">
        <f>IF('表格编辑 '!V1274="","",'表格编辑 '!V1274)</f>
        <v/>
      </c>
      <c r="U1274" s="123" t="str">
        <f>IF('表格编辑 '!W1274="","",'表格编辑 '!W1274)</f>
        <v/>
      </c>
      <c r="V1274" s="123" t="str">
        <f>IF('表格编辑 '!X1274="","",'表格编辑 '!X1274)</f>
        <v/>
      </c>
      <c r="W1274" s="123" t="str">
        <f>IF('表格编辑 '!Y1274="","",'表格编辑 '!Y1274)</f>
        <v/>
      </c>
      <c r="X1274" s="123" t="str">
        <f>IF('表格编辑 '!Z1274="","",'表格编辑 '!Z1274)</f>
        <v/>
      </c>
      <c r="Y1274" s="123" t="str">
        <f>IF('表格编辑 '!AA1274="","",'表格编辑 '!AA1274)</f>
        <v/>
      </c>
      <c r="Z1274" s="123" t="str">
        <f>IF('表格编辑 '!AB1274="","",'表格编辑 '!AB1274)</f>
        <v/>
      </c>
      <c r="AA1274" s="123" t="str">
        <f>IF('表格编辑 '!AC1274="","",'表格编辑 '!AC1274)</f>
        <v/>
      </c>
      <c r="AB1274" s="123" t="str">
        <f>IF('表格编辑 '!AD1274="","",'表格编辑 '!AD1274)</f>
        <v/>
      </c>
      <c r="AC1274" s="123" t="str">
        <f>IF('表格编辑 '!AE1274="","",'表格编辑 '!AE1274)</f>
        <v/>
      </c>
      <c r="AD1274" s="123">
        <f>IF('表格编辑 '!AF1274="","",'表格编辑 '!AF1274)</f>
        <v>140861</v>
      </c>
    </row>
    <row r="1275" spans="1:30">
      <c r="A1275" s="123">
        <f>IF('表格编辑 '!A1275="","",'表格编辑 '!A1275)</f>
        <v>40862</v>
      </c>
      <c r="B1275" s="123">
        <f>IF('表格编辑 '!B1275="","",'表格编辑 '!B1275)</f>
        <v>50144</v>
      </c>
      <c r="C1275" s="123">
        <f>IF('表格编辑 '!E1275="","",'表格编辑 '!E1275)</f>
        <v>39</v>
      </c>
      <c r="D1275" s="123" t="str">
        <f>IF('表格编辑 '!F1275="","",'表格编辑 '!F1275)</f>
        <v>AI_born_event(RECEIVER, ARG0, ARG1, ARG2, ARG3,ARG4)</v>
      </c>
      <c r="E1275" s="123" t="str">
        <f>IF('表格编辑 '!G1275="","",'表格编辑 '!G1275)</f>
        <v>AI_update_event(RECEIVER, ARG0, ARG1, ARG2, ARG3,ARG4)</v>
      </c>
      <c r="F1275" s="123" t="str">
        <f>IF('表格编辑 '!H1275="","",'表格编辑 '!H1275)</f>
        <v/>
      </c>
      <c r="G1275" s="123" t="str">
        <f>IF('表格编辑 '!I1275="","",'表格编辑 '!I1275)</f>
        <v/>
      </c>
      <c r="H1275" s="123" t="str">
        <f>IF('表格编辑 '!J1275="","",'表格编辑 '!J1275)</f>
        <v>test_deadth_event(RECEIVER, ARG0, ARG1, ARG2, ARG3,ARG4)</v>
      </c>
      <c r="I1275" s="123">
        <f>IF('表格编辑 '!K1275="","",'表格编辑 '!K1275)</f>
        <v>1</v>
      </c>
      <c r="J1275" s="123">
        <f>IF('表格编辑 '!L1275="","",'表格编辑 '!L1275)</f>
        <v>928</v>
      </c>
      <c r="K1275" s="123">
        <f>IF('表格编辑 '!M1275="","",'表格编辑 '!M1275)</f>
        <v>1170</v>
      </c>
      <c r="L1275" s="123" t="str">
        <f>IF('表格编辑 '!N1275="","",'表格编辑 '!N1275)</f>
        <v/>
      </c>
      <c r="M1275" s="123" t="str">
        <f>IF('表格编辑 '!O1275="","",'表格编辑 '!O1275)</f>
        <v/>
      </c>
      <c r="N1275" s="123" t="str">
        <f>IF('表格编辑 '!P1275="","",'表格编辑 '!P1275)</f>
        <v/>
      </c>
      <c r="O1275" s="123" t="str">
        <f>IF('表格编辑 '!Q1275="","",'表格编辑 '!Q1275)</f>
        <v/>
      </c>
      <c r="P1275" s="123" t="str">
        <f>IF('表格编辑 '!R1275="","",'表格编辑 '!R1275)</f>
        <v/>
      </c>
      <c r="Q1275" s="123">
        <f>IF('表格编辑 '!S1275="","",'表格编辑 '!S1275)</f>
        <v>320</v>
      </c>
      <c r="R1275" s="123" t="str">
        <f>IF('表格编辑 '!T1275="","",'表格编辑 '!T1275)</f>
        <v/>
      </c>
      <c r="S1275" s="123" t="str">
        <f>IF('表格编辑 '!U1275="","",'表格编辑 '!U1275)</f>
        <v/>
      </c>
      <c r="T1275" s="123" t="str">
        <f>IF('表格编辑 '!V1275="","",'表格编辑 '!V1275)</f>
        <v/>
      </c>
      <c r="U1275" s="123" t="str">
        <f>IF('表格编辑 '!W1275="","",'表格编辑 '!W1275)</f>
        <v/>
      </c>
      <c r="V1275" s="123" t="str">
        <f>IF('表格编辑 '!X1275="","",'表格编辑 '!X1275)</f>
        <v/>
      </c>
      <c r="W1275" s="123" t="str">
        <f>IF('表格编辑 '!Y1275="","",'表格编辑 '!Y1275)</f>
        <v/>
      </c>
      <c r="X1275" s="123" t="str">
        <f>IF('表格编辑 '!Z1275="","",'表格编辑 '!Z1275)</f>
        <v/>
      </c>
      <c r="Y1275" s="123" t="str">
        <f>IF('表格编辑 '!AA1275="","",'表格编辑 '!AA1275)</f>
        <v/>
      </c>
      <c r="Z1275" s="123" t="str">
        <f>IF('表格编辑 '!AB1275="","",'表格编辑 '!AB1275)</f>
        <v/>
      </c>
      <c r="AA1275" s="123" t="str">
        <f>IF('表格编辑 '!AC1275="","",'表格编辑 '!AC1275)</f>
        <v/>
      </c>
      <c r="AB1275" s="123" t="str">
        <f>IF('表格编辑 '!AD1275="","",'表格编辑 '!AD1275)</f>
        <v/>
      </c>
      <c r="AC1275" s="123" t="str">
        <f>IF('表格编辑 '!AE1275="","",'表格编辑 '!AE1275)</f>
        <v/>
      </c>
      <c r="AD1275" s="123">
        <f>IF('表格编辑 '!AF1275="","",'表格编辑 '!AF1275)</f>
        <v>140862</v>
      </c>
    </row>
    <row r="1276" spans="1:30">
      <c r="A1276" s="123">
        <f>IF('表格编辑 '!A1276="","",'表格编辑 '!A1276)</f>
        <v>40863</v>
      </c>
      <c r="B1276" s="123">
        <f>IF('表格编辑 '!B1276="","",'表格编辑 '!B1276)</f>
        <v>50076</v>
      </c>
      <c r="C1276" s="123">
        <f>IF('表格编辑 '!E1276="","",'表格编辑 '!E1276)</f>
        <v>39</v>
      </c>
      <c r="D1276" s="123" t="str">
        <f>IF('表格编辑 '!F1276="","",'表格编辑 '!F1276)</f>
        <v>AI_born_event(RECEIVER, ARG0, ARG1, ARG2, ARG3,ARG4)</v>
      </c>
      <c r="E1276" s="123" t="str">
        <f>IF('表格编辑 '!G1276="","",'表格编辑 '!G1276)</f>
        <v>AI_update_event(RECEIVER, ARG0, ARG1, ARG2, ARG3,ARG4)</v>
      </c>
      <c r="F1276" s="123" t="str">
        <f>IF('表格编辑 '!H1276="","",'表格编辑 '!H1276)</f>
        <v/>
      </c>
      <c r="G1276" s="123" t="str">
        <f>IF('表格编辑 '!I1276="","",'表格编辑 '!I1276)</f>
        <v/>
      </c>
      <c r="H1276" s="123" t="str">
        <f>IF('表格编辑 '!J1276="","",'表格编辑 '!J1276)</f>
        <v>test_deadth_event(RECEIVER, ARG0, ARG1, ARG2, ARG3,ARG4)</v>
      </c>
      <c r="I1276" s="123">
        <f>IF('表格编辑 '!K1276="","",'表格编辑 '!K1276)</f>
        <v>1</v>
      </c>
      <c r="J1276" s="123">
        <f>IF('表格编辑 '!L1276="","",'表格编辑 '!L1276)</f>
        <v>1292</v>
      </c>
      <c r="K1276" s="123">
        <f>IF('表格编辑 '!M1276="","",'表格编辑 '!M1276)</f>
        <v>1170</v>
      </c>
      <c r="L1276" s="123" t="str">
        <f>IF('表格编辑 '!N1276="","",'表格编辑 '!N1276)</f>
        <v/>
      </c>
      <c r="M1276" s="123" t="str">
        <f>IF('表格编辑 '!O1276="","",'表格编辑 '!O1276)</f>
        <v/>
      </c>
      <c r="N1276" s="123" t="str">
        <f>IF('表格编辑 '!P1276="","",'表格编辑 '!P1276)</f>
        <v/>
      </c>
      <c r="O1276" s="123" t="str">
        <f>IF('表格编辑 '!Q1276="","",'表格编辑 '!Q1276)</f>
        <v/>
      </c>
      <c r="P1276" s="123" t="str">
        <f>IF('表格编辑 '!R1276="","",'表格编辑 '!R1276)</f>
        <v/>
      </c>
      <c r="Q1276" s="123">
        <f>IF('表格编辑 '!S1276="","",'表格编辑 '!S1276)</f>
        <v>320</v>
      </c>
      <c r="R1276" s="123" t="str">
        <f>IF('表格编辑 '!T1276="","",'表格编辑 '!T1276)</f>
        <v/>
      </c>
      <c r="S1276" s="123" t="str">
        <f>IF('表格编辑 '!U1276="","",'表格编辑 '!U1276)</f>
        <v/>
      </c>
      <c r="T1276" s="123" t="str">
        <f>IF('表格编辑 '!V1276="","",'表格编辑 '!V1276)</f>
        <v/>
      </c>
      <c r="U1276" s="123" t="str">
        <f>IF('表格编辑 '!W1276="","",'表格编辑 '!W1276)</f>
        <v/>
      </c>
      <c r="V1276" s="123" t="str">
        <f>IF('表格编辑 '!X1276="","",'表格编辑 '!X1276)</f>
        <v/>
      </c>
      <c r="W1276" s="123" t="str">
        <f>IF('表格编辑 '!Y1276="","",'表格编辑 '!Y1276)</f>
        <v/>
      </c>
      <c r="X1276" s="123" t="str">
        <f>IF('表格编辑 '!Z1276="","",'表格编辑 '!Z1276)</f>
        <v/>
      </c>
      <c r="Y1276" s="123" t="str">
        <f>IF('表格编辑 '!AA1276="","",'表格编辑 '!AA1276)</f>
        <v/>
      </c>
      <c r="Z1276" s="123" t="str">
        <f>IF('表格编辑 '!AB1276="","",'表格编辑 '!AB1276)</f>
        <v/>
      </c>
      <c r="AA1276" s="123" t="str">
        <f>IF('表格编辑 '!AC1276="","",'表格编辑 '!AC1276)</f>
        <v/>
      </c>
      <c r="AB1276" s="123" t="str">
        <f>IF('表格编辑 '!AD1276="","",'表格编辑 '!AD1276)</f>
        <v/>
      </c>
      <c r="AC1276" s="123" t="str">
        <f>IF('表格编辑 '!AE1276="","",'表格编辑 '!AE1276)</f>
        <v/>
      </c>
      <c r="AD1276" s="123">
        <f>IF('表格编辑 '!AF1276="","",'表格编辑 '!AF1276)</f>
        <v>140863</v>
      </c>
    </row>
    <row r="1277" spans="1:30">
      <c r="A1277" s="123">
        <f>IF('表格编辑 '!A1277="","",'表格编辑 '!A1277)</f>
        <v>40864</v>
      </c>
      <c r="B1277" s="123">
        <f>IF('表格编辑 '!B1277="","",'表格编辑 '!B1277)</f>
        <v>50081</v>
      </c>
      <c r="C1277" s="123">
        <f>IF('表格编辑 '!E1277="","",'表格编辑 '!E1277)</f>
        <v>39</v>
      </c>
      <c r="D1277" s="123" t="str">
        <f>IF('表格编辑 '!F1277="","",'表格编辑 '!F1277)</f>
        <v>AI_born_event(RECEIVER, ARG0, ARG1, ARG2, ARG3,ARG4)</v>
      </c>
      <c r="E1277" s="123" t="str">
        <f>IF('表格编辑 '!G1277="","",'表格编辑 '!G1277)</f>
        <v>AI_update_event(RECEIVER, ARG0, ARG1, ARG2, ARG3,ARG4)</v>
      </c>
      <c r="F1277" s="123" t="str">
        <f>IF('表格编辑 '!H1277="","",'表格编辑 '!H1277)</f>
        <v/>
      </c>
      <c r="G1277" s="123" t="str">
        <f>IF('表格编辑 '!I1277="","",'表格编辑 '!I1277)</f>
        <v/>
      </c>
      <c r="H1277" s="123" t="str">
        <f>IF('表格编辑 '!J1277="","",'表格编辑 '!J1277)</f>
        <v>test_deadth_event(RECEIVER, ARG0, ARG1, ARG2, ARG3,ARG4)</v>
      </c>
      <c r="I1277" s="123">
        <f>IF('表格编辑 '!K1277="","",'表格编辑 '!K1277)</f>
        <v>1</v>
      </c>
      <c r="J1277" s="123">
        <f>IF('表格编辑 '!L1277="","",'表格编辑 '!L1277)</f>
        <v>372</v>
      </c>
      <c r="K1277" s="123">
        <f>IF('表格编辑 '!M1277="","",'表格编辑 '!M1277)</f>
        <v>1170</v>
      </c>
      <c r="L1277" s="123" t="str">
        <f>IF('表格编辑 '!N1277="","",'表格编辑 '!N1277)</f>
        <v/>
      </c>
      <c r="M1277" s="123" t="str">
        <f>IF('表格编辑 '!O1277="","",'表格编辑 '!O1277)</f>
        <v/>
      </c>
      <c r="N1277" s="123" t="str">
        <f>IF('表格编辑 '!P1277="","",'表格编辑 '!P1277)</f>
        <v/>
      </c>
      <c r="O1277" s="123" t="str">
        <f>IF('表格编辑 '!Q1277="","",'表格编辑 '!Q1277)</f>
        <v/>
      </c>
      <c r="P1277" s="123" t="str">
        <f>IF('表格编辑 '!R1277="","",'表格编辑 '!R1277)</f>
        <v/>
      </c>
      <c r="Q1277" s="123">
        <f>IF('表格编辑 '!S1277="","",'表格编辑 '!S1277)</f>
        <v>320</v>
      </c>
      <c r="R1277" s="123" t="str">
        <f>IF('表格编辑 '!T1277="","",'表格编辑 '!T1277)</f>
        <v/>
      </c>
      <c r="S1277" s="123" t="str">
        <f>IF('表格编辑 '!U1277="","",'表格编辑 '!U1277)</f>
        <v/>
      </c>
      <c r="T1277" s="123" t="str">
        <f>IF('表格编辑 '!V1277="","",'表格编辑 '!V1277)</f>
        <v/>
      </c>
      <c r="U1277" s="123" t="str">
        <f>IF('表格编辑 '!W1277="","",'表格编辑 '!W1277)</f>
        <v/>
      </c>
      <c r="V1277" s="123" t="str">
        <f>IF('表格编辑 '!X1277="","",'表格编辑 '!X1277)</f>
        <v/>
      </c>
      <c r="W1277" s="123" t="str">
        <f>IF('表格编辑 '!Y1277="","",'表格编辑 '!Y1277)</f>
        <v/>
      </c>
      <c r="X1277" s="123" t="str">
        <f>IF('表格编辑 '!Z1277="","",'表格编辑 '!Z1277)</f>
        <v/>
      </c>
      <c r="Y1277" s="123" t="str">
        <f>IF('表格编辑 '!AA1277="","",'表格编辑 '!AA1277)</f>
        <v/>
      </c>
      <c r="Z1277" s="123" t="str">
        <f>IF('表格编辑 '!AB1277="","",'表格编辑 '!AB1277)</f>
        <v/>
      </c>
      <c r="AA1277" s="123" t="str">
        <f>IF('表格编辑 '!AC1277="","",'表格编辑 '!AC1277)</f>
        <v/>
      </c>
      <c r="AB1277" s="123" t="str">
        <f>IF('表格编辑 '!AD1277="","",'表格编辑 '!AD1277)</f>
        <v/>
      </c>
      <c r="AC1277" s="123" t="str">
        <f>IF('表格编辑 '!AE1277="","",'表格编辑 '!AE1277)</f>
        <v/>
      </c>
      <c r="AD1277" s="123">
        <f>IF('表格编辑 '!AF1277="","",'表格编辑 '!AF1277)</f>
        <v>140864</v>
      </c>
    </row>
    <row r="1278" spans="1:30">
      <c r="A1278" s="123">
        <f>IF('表格编辑 '!A1278="","",'表格编辑 '!A1278)</f>
        <v>40865</v>
      </c>
      <c r="B1278" s="123">
        <f>IF('表格编辑 '!B1278="","",'表格编辑 '!B1278)</f>
        <v>50006</v>
      </c>
      <c r="C1278" s="123">
        <f>IF('表格编辑 '!E1278="","",'表格编辑 '!E1278)</f>
        <v>39</v>
      </c>
      <c r="D1278" s="123" t="str">
        <f>IF('表格编辑 '!F1278="","",'表格编辑 '!F1278)</f>
        <v>AI_born_event(RECEIVER, ARG0, ARG1, ARG2, ARG3,ARG4)</v>
      </c>
      <c r="E1278" s="123" t="str">
        <f>IF('表格编辑 '!G1278="","",'表格编辑 '!G1278)</f>
        <v>AI_update_event(RECEIVER, ARG0, ARG1, ARG2, ARG3,ARG4)</v>
      </c>
      <c r="F1278" s="123" t="str">
        <f>IF('表格编辑 '!H1278="","",'表格编辑 '!H1278)</f>
        <v/>
      </c>
      <c r="G1278" s="123" t="str">
        <f>IF('表格编辑 '!I1278="","",'表格编辑 '!I1278)</f>
        <v/>
      </c>
      <c r="H1278" s="123" t="str">
        <f>IF('表格编辑 '!J1278="","",'表格编辑 '!J1278)</f>
        <v>test_deadth_event(RECEIVER, ARG0, ARG1, ARG2, ARG3,ARG4)</v>
      </c>
      <c r="I1278" s="123">
        <f>IF('表格编辑 '!K1278="","",'表格编辑 '!K1278)</f>
        <v>1</v>
      </c>
      <c r="J1278" s="123">
        <f>IF('表格编辑 '!L1278="","",'表格编辑 '!L1278)</f>
        <v>1520</v>
      </c>
      <c r="K1278" s="123">
        <f>IF('表格编辑 '!M1278="","",'表格编辑 '!M1278)</f>
        <v>1170</v>
      </c>
      <c r="L1278" s="123" t="str">
        <f>IF('表格编辑 '!N1278="","",'表格编辑 '!N1278)</f>
        <v/>
      </c>
      <c r="M1278" s="123" t="str">
        <f>IF('表格编辑 '!O1278="","",'表格编辑 '!O1278)</f>
        <v/>
      </c>
      <c r="N1278" s="123" t="str">
        <f>IF('表格编辑 '!P1278="","",'表格编辑 '!P1278)</f>
        <v/>
      </c>
      <c r="O1278" s="123" t="str">
        <f>IF('表格编辑 '!Q1278="","",'表格编辑 '!Q1278)</f>
        <v/>
      </c>
      <c r="P1278" s="123" t="str">
        <f>IF('表格编辑 '!R1278="","",'表格编辑 '!R1278)</f>
        <v/>
      </c>
      <c r="Q1278" s="123">
        <f>IF('表格编辑 '!S1278="","",'表格编辑 '!S1278)</f>
        <v>320</v>
      </c>
      <c r="R1278" s="123" t="str">
        <f>IF('表格编辑 '!T1278="","",'表格编辑 '!T1278)</f>
        <v/>
      </c>
      <c r="S1278" s="123" t="str">
        <f>IF('表格编辑 '!U1278="","",'表格编辑 '!U1278)</f>
        <v/>
      </c>
      <c r="T1278" s="123" t="str">
        <f>IF('表格编辑 '!V1278="","",'表格编辑 '!V1278)</f>
        <v/>
      </c>
      <c r="U1278" s="123" t="str">
        <f>IF('表格编辑 '!W1278="","",'表格编辑 '!W1278)</f>
        <v/>
      </c>
      <c r="V1278" s="123" t="str">
        <f>IF('表格编辑 '!X1278="","",'表格编辑 '!X1278)</f>
        <v/>
      </c>
      <c r="W1278" s="123" t="str">
        <f>IF('表格编辑 '!Y1278="","",'表格编辑 '!Y1278)</f>
        <v/>
      </c>
      <c r="X1278" s="123" t="str">
        <f>IF('表格编辑 '!Z1278="","",'表格编辑 '!Z1278)</f>
        <v/>
      </c>
      <c r="Y1278" s="123" t="str">
        <f>IF('表格编辑 '!AA1278="","",'表格编辑 '!AA1278)</f>
        <v/>
      </c>
      <c r="Z1278" s="123" t="str">
        <f>IF('表格编辑 '!AB1278="","",'表格编辑 '!AB1278)</f>
        <v/>
      </c>
      <c r="AA1278" s="123" t="str">
        <f>IF('表格编辑 '!AC1278="","",'表格编辑 '!AC1278)</f>
        <v/>
      </c>
      <c r="AB1278" s="123" t="str">
        <f>IF('表格编辑 '!AD1278="","",'表格编辑 '!AD1278)</f>
        <v/>
      </c>
      <c r="AC1278" s="123" t="str">
        <f>IF('表格编辑 '!AE1278="","",'表格编辑 '!AE1278)</f>
        <v/>
      </c>
      <c r="AD1278" s="123">
        <f>IF('表格编辑 '!AF1278="","",'表格编辑 '!AF1278)</f>
        <v>140865</v>
      </c>
    </row>
    <row r="1279" spans="1:30">
      <c r="A1279" s="123">
        <f>IF('表格编辑 '!A1279="","",'表格编辑 '!A1279)</f>
        <v>40866</v>
      </c>
      <c r="B1279" s="123">
        <f>IF('表格编辑 '!B1279="","",'表格编辑 '!B1279)</f>
        <v>50122</v>
      </c>
      <c r="C1279" s="123">
        <f>IF('表格编辑 '!E1279="","",'表格编辑 '!E1279)</f>
        <v>39</v>
      </c>
      <c r="D1279" s="123" t="str">
        <f>IF('表格编辑 '!F1279="","",'表格编辑 '!F1279)</f>
        <v>AI_born_event(RECEIVER, ARG0, ARG1, ARG2, ARG3,ARG4)</v>
      </c>
      <c r="E1279" s="123" t="str">
        <f>IF('表格编辑 '!G1279="","",'表格编辑 '!G1279)</f>
        <v>AI_update_event(RECEIVER, ARG0, ARG1, ARG2, ARG3,ARG4)</v>
      </c>
      <c r="F1279" s="123" t="str">
        <f>IF('表格编辑 '!H1279="","",'表格编辑 '!H1279)</f>
        <v/>
      </c>
      <c r="G1279" s="123" t="str">
        <f>IF('表格编辑 '!I1279="","",'表格编辑 '!I1279)</f>
        <v/>
      </c>
      <c r="H1279" s="123" t="str">
        <f>IF('表格编辑 '!J1279="","",'表格编辑 '!J1279)</f>
        <v>test_deadth_event(RECEIVER, ARG0, ARG1, ARG2, ARG3,ARG4)</v>
      </c>
      <c r="I1279" s="123">
        <f>IF('表格编辑 '!K1279="","",'表格编辑 '!K1279)</f>
        <v>1</v>
      </c>
      <c r="J1279" s="123">
        <f>IF('表格编辑 '!L1279="","",'表格编辑 '!L1279)</f>
        <v>448</v>
      </c>
      <c r="K1279" s="123">
        <f>IF('表格编辑 '!M1279="","",'表格编辑 '!M1279)</f>
        <v>1170</v>
      </c>
      <c r="L1279" s="123" t="str">
        <f>IF('表格编辑 '!N1279="","",'表格编辑 '!N1279)</f>
        <v/>
      </c>
      <c r="M1279" s="123" t="str">
        <f>IF('表格编辑 '!O1279="","",'表格编辑 '!O1279)</f>
        <v/>
      </c>
      <c r="N1279" s="123" t="str">
        <f>IF('表格编辑 '!P1279="","",'表格编辑 '!P1279)</f>
        <v/>
      </c>
      <c r="O1279" s="123" t="str">
        <f>IF('表格编辑 '!Q1279="","",'表格编辑 '!Q1279)</f>
        <v/>
      </c>
      <c r="P1279" s="123" t="str">
        <f>IF('表格编辑 '!R1279="","",'表格编辑 '!R1279)</f>
        <v/>
      </c>
      <c r="Q1279" s="123">
        <f>IF('表格编辑 '!S1279="","",'表格编辑 '!S1279)</f>
        <v>320</v>
      </c>
      <c r="R1279" s="123" t="str">
        <f>IF('表格编辑 '!T1279="","",'表格编辑 '!T1279)</f>
        <v/>
      </c>
      <c r="S1279" s="123" t="str">
        <f>IF('表格编辑 '!U1279="","",'表格编辑 '!U1279)</f>
        <v/>
      </c>
      <c r="T1279" s="123" t="str">
        <f>IF('表格编辑 '!V1279="","",'表格编辑 '!V1279)</f>
        <v/>
      </c>
      <c r="U1279" s="123" t="str">
        <f>IF('表格编辑 '!W1279="","",'表格编辑 '!W1279)</f>
        <v/>
      </c>
      <c r="V1279" s="123" t="str">
        <f>IF('表格编辑 '!X1279="","",'表格编辑 '!X1279)</f>
        <v/>
      </c>
      <c r="W1279" s="123" t="str">
        <f>IF('表格编辑 '!Y1279="","",'表格编辑 '!Y1279)</f>
        <v/>
      </c>
      <c r="X1279" s="123" t="str">
        <f>IF('表格编辑 '!Z1279="","",'表格编辑 '!Z1279)</f>
        <v/>
      </c>
      <c r="Y1279" s="123" t="str">
        <f>IF('表格编辑 '!AA1279="","",'表格编辑 '!AA1279)</f>
        <v/>
      </c>
      <c r="Z1279" s="123" t="str">
        <f>IF('表格编辑 '!AB1279="","",'表格编辑 '!AB1279)</f>
        <v/>
      </c>
      <c r="AA1279" s="123" t="str">
        <f>IF('表格编辑 '!AC1279="","",'表格编辑 '!AC1279)</f>
        <v/>
      </c>
      <c r="AB1279" s="123" t="str">
        <f>IF('表格编辑 '!AD1279="","",'表格编辑 '!AD1279)</f>
        <v/>
      </c>
      <c r="AC1279" s="123" t="str">
        <f>IF('表格编辑 '!AE1279="","",'表格编辑 '!AE1279)</f>
        <v/>
      </c>
      <c r="AD1279" s="123">
        <f>IF('表格编辑 '!AF1279="","",'表格编辑 '!AF1279)</f>
        <v>140866</v>
      </c>
    </row>
    <row r="1280" spans="1:30">
      <c r="A1280" s="123">
        <f>IF('表格编辑 '!A1280="","",'表格编辑 '!A1280)</f>
        <v>40867</v>
      </c>
      <c r="B1280" s="123">
        <f>IF('表格编辑 '!B1280="","",'表格编辑 '!B1280)</f>
        <v>50154</v>
      </c>
      <c r="C1280" s="123">
        <f>IF('表格编辑 '!E1280="","",'表格编辑 '!E1280)</f>
        <v>39</v>
      </c>
      <c r="D1280" s="123" t="str">
        <f>IF('表格编辑 '!F1280="","",'表格编辑 '!F1280)</f>
        <v>AI_born_event(RECEIVER, ARG0, ARG1, ARG2, ARG3,ARG4)</v>
      </c>
      <c r="E1280" s="123" t="str">
        <f>IF('表格编辑 '!G1280="","",'表格编辑 '!G1280)</f>
        <v>AI_update_event(RECEIVER, ARG0, ARG1, ARG2, ARG3,ARG4)</v>
      </c>
      <c r="F1280" s="123" t="str">
        <f>IF('表格编辑 '!H1280="","",'表格编辑 '!H1280)</f>
        <v/>
      </c>
      <c r="G1280" s="123" t="str">
        <f>IF('表格编辑 '!I1280="","",'表格编辑 '!I1280)</f>
        <v/>
      </c>
      <c r="H1280" s="123" t="str">
        <f>IF('表格编辑 '!J1280="","",'表格编辑 '!J1280)</f>
        <v>test_deadth_event(RECEIVER, ARG0, ARG1, ARG2, ARG3,ARG4)</v>
      </c>
      <c r="I1280" s="123">
        <f>IF('表格编辑 '!K1280="","",'表格编辑 '!K1280)</f>
        <v>1</v>
      </c>
      <c r="J1280" s="123">
        <f>IF('表格编辑 '!L1280="","",'表格编辑 '!L1280)</f>
        <v>1142</v>
      </c>
      <c r="K1280" s="123">
        <f>IF('表格编辑 '!M1280="","",'表格编辑 '!M1280)</f>
        <v>1170</v>
      </c>
      <c r="L1280" s="123" t="str">
        <f>IF('表格编辑 '!N1280="","",'表格编辑 '!N1280)</f>
        <v/>
      </c>
      <c r="M1280" s="123" t="str">
        <f>IF('表格编辑 '!O1280="","",'表格编辑 '!O1280)</f>
        <v/>
      </c>
      <c r="N1280" s="123" t="str">
        <f>IF('表格编辑 '!P1280="","",'表格编辑 '!P1280)</f>
        <v/>
      </c>
      <c r="O1280" s="123" t="str">
        <f>IF('表格编辑 '!Q1280="","",'表格编辑 '!Q1280)</f>
        <v/>
      </c>
      <c r="P1280" s="123" t="str">
        <f>IF('表格编辑 '!R1280="","",'表格编辑 '!R1280)</f>
        <v/>
      </c>
      <c r="Q1280" s="123">
        <f>IF('表格编辑 '!S1280="","",'表格编辑 '!S1280)</f>
        <v>320</v>
      </c>
      <c r="R1280" s="123" t="str">
        <f>IF('表格编辑 '!T1280="","",'表格编辑 '!T1280)</f>
        <v/>
      </c>
      <c r="S1280" s="123" t="str">
        <f>IF('表格编辑 '!U1280="","",'表格编辑 '!U1280)</f>
        <v/>
      </c>
      <c r="T1280" s="123" t="str">
        <f>IF('表格编辑 '!V1280="","",'表格编辑 '!V1280)</f>
        <v/>
      </c>
      <c r="U1280" s="123" t="str">
        <f>IF('表格编辑 '!W1280="","",'表格编辑 '!W1280)</f>
        <v/>
      </c>
      <c r="V1280" s="123" t="str">
        <f>IF('表格编辑 '!X1280="","",'表格编辑 '!X1280)</f>
        <v/>
      </c>
      <c r="W1280" s="123" t="str">
        <f>IF('表格编辑 '!Y1280="","",'表格编辑 '!Y1280)</f>
        <v/>
      </c>
      <c r="X1280" s="123" t="str">
        <f>IF('表格编辑 '!Z1280="","",'表格编辑 '!Z1280)</f>
        <v/>
      </c>
      <c r="Y1280" s="123" t="str">
        <f>IF('表格编辑 '!AA1280="","",'表格编辑 '!AA1280)</f>
        <v/>
      </c>
      <c r="Z1280" s="123" t="str">
        <f>IF('表格编辑 '!AB1280="","",'表格编辑 '!AB1280)</f>
        <v/>
      </c>
      <c r="AA1280" s="123" t="str">
        <f>IF('表格编辑 '!AC1280="","",'表格编辑 '!AC1280)</f>
        <v/>
      </c>
      <c r="AB1280" s="123" t="str">
        <f>IF('表格编辑 '!AD1280="","",'表格编辑 '!AD1280)</f>
        <v/>
      </c>
      <c r="AC1280" s="123" t="str">
        <f>IF('表格编辑 '!AE1280="","",'表格编辑 '!AE1280)</f>
        <v/>
      </c>
      <c r="AD1280" s="123">
        <f>IF('表格编辑 '!AF1280="","",'表格编辑 '!AF1280)</f>
        <v>140867</v>
      </c>
    </row>
    <row r="1281" spans="1:30">
      <c r="A1281" s="123">
        <f>IF('表格编辑 '!A1281="","",'表格编辑 '!A1281)</f>
        <v>40868</v>
      </c>
      <c r="B1281" s="123">
        <f>IF('表格编辑 '!B1281="","",'表格编辑 '!B1281)</f>
        <v>50075</v>
      </c>
      <c r="C1281" s="123">
        <f>IF('表格编辑 '!E1281="","",'表格编辑 '!E1281)</f>
        <v>39</v>
      </c>
      <c r="D1281" s="123" t="str">
        <f>IF('表格编辑 '!F1281="","",'表格编辑 '!F1281)</f>
        <v>AI_born_event(RECEIVER, ARG0, ARG1, ARG2, ARG3,ARG4)</v>
      </c>
      <c r="E1281" s="123" t="str">
        <f>IF('表格编辑 '!G1281="","",'表格编辑 '!G1281)</f>
        <v>AI_update_event(RECEIVER, ARG0, ARG1, ARG2, ARG3,ARG4)</v>
      </c>
      <c r="F1281" s="123" t="str">
        <f>IF('表格编辑 '!H1281="","",'表格编辑 '!H1281)</f>
        <v/>
      </c>
      <c r="G1281" s="123" t="str">
        <f>IF('表格编辑 '!I1281="","",'表格编辑 '!I1281)</f>
        <v/>
      </c>
      <c r="H1281" s="123" t="str">
        <f>IF('表格编辑 '!J1281="","",'表格编辑 '!J1281)</f>
        <v>test_deadth_event(RECEIVER, ARG0, ARG1, ARG2, ARG3,ARG4)</v>
      </c>
      <c r="I1281" s="123">
        <f>IF('表格编辑 '!K1281="","",'表格编辑 '!K1281)</f>
        <v>1</v>
      </c>
      <c r="J1281" s="123">
        <f>IF('表格编辑 '!L1281="","",'表格编辑 '!L1281)</f>
        <v>1594</v>
      </c>
      <c r="K1281" s="123">
        <f>IF('表格编辑 '!M1281="","",'表格编辑 '!M1281)</f>
        <v>1170</v>
      </c>
      <c r="L1281" s="123" t="str">
        <f>IF('表格编辑 '!N1281="","",'表格编辑 '!N1281)</f>
        <v/>
      </c>
      <c r="M1281" s="123" t="str">
        <f>IF('表格编辑 '!O1281="","",'表格编辑 '!O1281)</f>
        <v/>
      </c>
      <c r="N1281" s="123" t="str">
        <f>IF('表格编辑 '!P1281="","",'表格编辑 '!P1281)</f>
        <v/>
      </c>
      <c r="O1281" s="123" t="str">
        <f>IF('表格编辑 '!Q1281="","",'表格编辑 '!Q1281)</f>
        <v/>
      </c>
      <c r="P1281" s="123" t="str">
        <f>IF('表格编辑 '!R1281="","",'表格编辑 '!R1281)</f>
        <v/>
      </c>
      <c r="Q1281" s="123">
        <f>IF('表格编辑 '!S1281="","",'表格编辑 '!S1281)</f>
        <v>320</v>
      </c>
      <c r="R1281" s="123" t="str">
        <f>IF('表格编辑 '!T1281="","",'表格编辑 '!T1281)</f>
        <v/>
      </c>
      <c r="S1281" s="123" t="str">
        <f>IF('表格编辑 '!U1281="","",'表格编辑 '!U1281)</f>
        <v/>
      </c>
      <c r="T1281" s="123" t="str">
        <f>IF('表格编辑 '!V1281="","",'表格编辑 '!V1281)</f>
        <v/>
      </c>
      <c r="U1281" s="123" t="str">
        <f>IF('表格编辑 '!W1281="","",'表格编辑 '!W1281)</f>
        <v/>
      </c>
      <c r="V1281" s="123" t="str">
        <f>IF('表格编辑 '!X1281="","",'表格编辑 '!X1281)</f>
        <v/>
      </c>
      <c r="W1281" s="123" t="str">
        <f>IF('表格编辑 '!Y1281="","",'表格编辑 '!Y1281)</f>
        <v/>
      </c>
      <c r="X1281" s="123" t="str">
        <f>IF('表格编辑 '!Z1281="","",'表格编辑 '!Z1281)</f>
        <v/>
      </c>
      <c r="Y1281" s="123" t="str">
        <f>IF('表格编辑 '!AA1281="","",'表格编辑 '!AA1281)</f>
        <v/>
      </c>
      <c r="Z1281" s="123" t="str">
        <f>IF('表格编辑 '!AB1281="","",'表格编辑 '!AB1281)</f>
        <v/>
      </c>
      <c r="AA1281" s="123" t="str">
        <f>IF('表格编辑 '!AC1281="","",'表格编辑 '!AC1281)</f>
        <v/>
      </c>
      <c r="AB1281" s="123" t="str">
        <f>IF('表格编辑 '!AD1281="","",'表格编辑 '!AD1281)</f>
        <v/>
      </c>
      <c r="AC1281" s="123" t="str">
        <f>IF('表格编辑 '!AE1281="","",'表格编辑 '!AE1281)</f>
        <v/>
      </c>
      <c r="AD1281" s="123">
        <f>IF('表格编辑 '!AF1281="","",'表格编辑 '!AF1281)</f>
        <v>140868</v>
      </c>
    </row>
    <row r="1282" spans="1:30">
      <c r="A1282" s="123">
        <f>IF('表格编辑 '!A1282="","",'表格编辑 '!A1282)</f>
        <v>40869</v>
      </c>
      <c r="B1282" s="123">
        <f>IF('表格编辑 '!B1282="","",'表格编辑 '!B1282)</f>
        <v>50065</v>
      </c>
      <c r="C1282" s="123">
        <f>IF('表格编辑 '!E1282="","",'表格编辑 '!E1282)</f>
        <v>39</v>
      </c>
      <c r="D1282" s="123" t="str">
        <f>IF('表格编辑 '!F1282="","",'表格编辑 '!F1282)</f>
        <v>AI_born_event(RECEIVER, ARG0, ARG1, ARG2, ARG3,ARG4)</v>
      </c>
      <c r="E1282" s="123" t="str">
        <f>IF('表格编辑 '!G1282="","",'表格编辑 '!G1282)</f>
        <v>AI_update_event(RECEIVER, ARG0, ARG1, ARG2, ARG3,ARG4)</v>
      </c>
      <c r="F1282" s="123" t="str">
        <f>IF('表格编辑 '!H1282="","",'表格编辑 '!H1282)</f>
        <v/>
      </c>
      <c r="G1282" s="123" t="str">
        <f>IF('表格编辑 '!I1282="","",'表格编辑 '!I1282)</f>
        <v/>
      </c>
      <c r="H1282" s="123" t="str">
        <f>IF('表格编辑 '!J1282="","",'表格编辑 '!J1282)</f>
        <v>test_deadth_event(RECEIVER, ARG0, ARG1, ARG2, ARG3,ARG4)</v>
      </c>
      <c r="I1282" s="123">
        <f>IF('表格编辑 '!K1282="","",'表格编辑 '!K1282)</f>
        <v>1</v>
      </c>
      <c r="J1282" s="123">
        <f>IF('表格编辑 '!L1282="","",'表格编辑 '!L1282)</f>
        <v>2046</v>
      </c>
      <c r="K1282" s="123">
        <f>IF('表格编辑 '!M1282="","",'表格编辑 '!M1282)</f>
        <v>1170</v>
      </c>
      <c r="L1282" s="123" t="str">
        <f>IF('表格编辑 '!N1282="","",'表格编辑 '!N1282)</f>
        <v/>
      </c>
      <c r="M1282" s="123" t="str">
        <f>IF('表格编辑 '!O1282="","",'表格编辑 '!O1282)</f>
        <v/>
      </c>
      <c r="N1282" s="123" t="str">
        <f>IF('表格编辑 '!P1282="","",'表格编辑 '!P1282)</f>
        <v/>
      </c>
      <c r="O1282" s="123" t="str">
        <f>IF('表格编辑 '!Q1282="","",'表格编辑 '!Q1282)</f>
        <v/>
      </c>
      <c r="P1282" s="123" t="str">
        <f>IF('表格编辑 '!R1282="","",'表格编辑 '!R1282)</f>
        <v/>
      </c>
      <c r="Q1282" s="123">
        <f>IF('表格编辑 '!S1282="","",'表格编辑 '!S1282)</f>
        <v>320</v>
      </c>
      <c r="R1282" s="123" t="str">
        <f>IF('表格编辑 '!T1282="","",'表格编辑 '!T1282)</f>
        <v/>
      </c>
      <c r="S1282" s="123" t="str">
        <f>IF('表格编辑 '!U1282="","",'表格编辑 '!U1282)</f>
        <v/>
      </c>
      <c r="T1282" s="123" t="str">
        <f>IF('表格编辑 '!V1282="","",'表格编辑 '!V1282)</f>
        <v/>
      </c>
      <c r="U1282" s="123" t="str">
        <f>IF('表格编辑 '!W1282="","",'表格编辑 '!W1282)</f>
        <v/>
      </c>
      <c r="V1282" s="123" t="str">
        <f>IF('表格编辑 '!X1282="","",'表格编辑 '!X1282)</f>
        <v/>
      </c>
      <c r="W1282" s="123" t="str">
        <f>IF('表格编辑 '!Y1282="","",'表格编辑 '!Y1282)</f>
        <v/>
      </c>
      <c r="X1282" s="123" t="str">
        <f>IF('表格编辑 '!Z1282="","",'表格编辑 '!Z1282)</f>
        <v/>
      </c>
      <c r="Y1282" s="123" t="str">
        <f>IF('表格编辑 '!AA1282="","",'表格编辑 '!AA1282)</f>
        <v/>
      </c>
      <c r="Z1282" s="123" t="str">
        <f>IF('表格编辑 '!AB1282="","",'表格编辑 '!AB1282)</f>
        <v/>
      </c>
      <c r="AA1282" s="123" t="str">
        <f>IF('表格编辑 '!AC1282="","",'表格编辑 '!AC1282)</f>
        <v/>
      </c>
      <c r="AB1282" s="123" t="str">
        <f>IF('表格编辑 '!AD1282="","",'表格编辑 '!AD1282)</f>
        <v/>
      </c>
      <c r="AC1282" s="123" t="str">
        <f>IF('表格编辑 '!AE1282="","",'表格编辑 '!AE1282)</f>
        <v/>
      </c>
      <c r="AD1282" s="123">
        <f>IF('表格编辑 '!AF1282="","",'表格编辑 '!AF1282)</f>
        <v>140869</v>
      </c>
    </row>
    <row r="1283" spans="1:30">
      <c r="A1283" s="123">
        <f>IF('表格编辑 '!A1283="","",'表格编辑 '!A1283)</f>
        <v>40870</v>
      </c>
      <c r="B1283" s="123">
        <f>IF('表格编辑 '!B1283="","",'表格编辑 '!B1283)</f>
        <v>50112</v>
      </c>
      <c r="C1283" s="123">
        <f>IF('表格编辑 '!E1283="","",'表格编辑 '!E1283)</f>
        <v>39</v>
      </c>
      <c r="D1283" s="123" t="str">
        <f>IF('表格编辑 '!F1283="","",'表格编辑 '!F1283)</f>
        <v>YinYing_Born(RECEIVER, ARG0, ARG1, ARG2, ARG3,ARG4)</v>
      </c>
      <c r="E1283" s="123" t="str">
        <f>IF('表格编辑 '!G1283="","",'表格编辑 '!G1283)</f>
        <v>YinYing_Update(RECEIVER, ARG0, ARG1, ARG2, ARG3,ARG4)</v>
      </c>
      <c r="F1283" s="123" t="str">
        <f>IF('表格编辑 '!H1283="","",'表格编辑 '!H1283)</f>
        <v/>
      </c>
      <c r="G1283" s="123" t="str">
        <f>IF('表格编辑 '!I1283="","",'表格编辑 '!I1283)</f>
        <v/>
      </c>
      <c r="H1283" s="123" t="str">
        <f>IF('表格编辑 '!J1283="","",'表格编辑 '!J1283)</f>
        <v>YinYing_deadth(RECEIVER, ARG0, ARG1, ARG2, ARG3,ARG4)</v>
      </c>
      <c r="I1283" s="123">
        <f>IF('表格编辑 '!K1283="","",'表格编辑 '!K1283)</f>
        <v>1</v>
      </c>
      <c r="J1283" s="123">
        <f>IF('表格编辑 '!L1283="","",'表格编辑 '!L1283)</f>
        <v>1028</v>
      </c>
      <c r="K1283" s="123">
        <f>IF('表格编辑 '!M1283="","",'表格编辑 '!M1283)</f>
        <v>1170</v>
      </c>
      <c r="L1283" s="123" t="str">
        <f>IF('表格编辑 '!N1283="","",'表格编辑 '!N1283)</f>
        <v/>
      </c>
      <c r="M1283" s="123" t="str">
        <f>IF('表格编辑 '!O1283="","",'表格编辑 '!O1283)</f>
        <v/>
      </c>
      <c r="N1283" s="123" t="str">
        <f>IF('表格编辑 '!P1283="","",'表格编辑 '!P1283)</f>
        <v/>
      </c>
      <c r="O1283" s="123" t="str">
        <f>IF('表格编辑 '!Q1283="","",'表格编辑 '!Q1283)</f>
        <v/>
      </c>
      <c r="P1283" s="123" t="str">
        <f>IF('表格编辑 '!R1283="","",'表格编辑 '!R1283)</f>
        <v/>
      </c>
      <c r="Q1283" s="123">
        <f>IF('表格编辑 '!S1283="","",'表格编辑 '!S1283)</f>
        <v>320</v>
      </c>
      <c r="R1283" s="123" t="str">
        <f>IF('表格编辑 '!T1283="","",'表格编辑 '!T1283)</f>
        <v/>
      </c>
      <c r="S1283" s="123" t="str">
        <f>IF('表格编辑 '!U1283="","",'表格编辑 '!U1283)</f>
        <v/>
      </c>
      <c r="T1283" s="123" t="str">
        <f>IF('表格编辑 '!V1283="","",'表格编辑 '!V1283)</f>
        <v/>
      </c>
      <c r="U1283" s="123" t="str">
        <f>IF('表格编辑 '!W1283="","",'表格编辑 '!W1283)</f>
        <v/>
      </c>
      <c r="V1283" s="123" t="str">
        <f>IF('表格编辑 '!X1283="","",'表格编辑 '!X1283)</f>
        <v/>
      </c>
      <c r="W1283" s="123">
        <f>IF('表格编辑 '!Y1283="","",'表格编辑 '!Y1283)</f>
        <v>100</v>
      </c>
      <c r="X1283" s="123">
        <f>IF('表格编辑 '!Z1283="","",'表格编辑 '!Z1283)</f>
        <v>100</v>
      </c>
      <c r="Y1283" s="123">
        <f>IF('表格编辑 '!AA1283="","",'表格编辑 '!AA1283)</f>
        <v>100</v>
      </c>
      <c r="Z1283" s="123">
        <f>IF('表格编辑 '!AB1283="","",'表格编辑 '!AB1283)</f>
        <v>100</v>
      </c>
      <c r="AA1283" s="123">
        <f>IF('表格编辑 '!AC1283="","",'表格编辑 '!AC1283)</f>
        <v>100</v>
      </c>
      <c r="AB1283" s="123">
        <f>IF('表格编辑 '!AD1283="","",'表格编辑 '!AD1283)</f>
        <v>100</v>
      </c>
      <c r="AC1283" s="123" t="str">
        <f>IF('表格编辑 '!AE1283="","",'表格编辑 '!AE1283)</f>
        <v/>
      </c>
      <c r="AD1283" s="123">
        <f>IF('表格编辑 '!AF1283="","",'表格编辑 '!AF1283)</f>
        <v>140870</v>
      </c>
    </row>
    <row r="1284" spans="1:30">
      <c r="A1284" s="123">
        <f>IF('表格编辑 '!A1284="","",'表格编辑 '!A1284)</f>
        <v>40871</v>
      </c>
      <c r="B1284" s="123">
        <f>IF('表格编辑 '!B1284="","",'表格编辑 '!B1284)</f>
        <v>50045</v>
      </c>
      <c r="C1284" s="123">
        <f>IF('表格编辑 '!E1284="","",'表格编辑 '!E1284)</f>
        <v>44</v>
      </c>
      <c r="D1284" s="123" t="str">
        <f>IF('表格编辑 '!F1284="","",'表格编辑 '!F1284)</f>
        <v>AI_born_event(RECEIVER, ARG0, ARG1, ARG2, ARG3,ARG4)</v>
      </c>
      <c r="E1284" s="123" t="str">
        <f>IF('表格编辑 '!G1284="","",'表格编辑 '!G1284)</f>
        <v>AI_update_event(RECEIVER, ARG0, ARG1, ARG2, ARG3,ARG4)</v>
      </c>
      <c r="F1284" s="123" t="str">
        <f>IF('表格编辑 '!H1284="","",'表格编辑 '!H1284)</f>
        <v/>
      </c>
      <c r="G1284" s="123" t="str">
        <f>IF('表格编辑 '!I1284="","",'表格编辑 '!I1284)</f>
        <v/>
      </c>
      <c r="H1284" s="123" t="str">
        <f>IF('表格编辑 '!J1284="","",'表格编辑 '!J1284)</f>
        <v>test_deadth_event(RECEIVER, ARG0, ARG1, ARG2, ARG3,ARG4)</v>
      </c>
      <c r="I1284" s="123">
        <f>IF('表格编辑 '!K1284="","",'表格编辑 '!K1284)</f>
        <v>1</v>
      </c>
      <c r="J1284" s="123">
        <f>IF('表格编辑 '!L1284="","",'表格编辑 '!L1284)</f>
        <v>1926</v>
      </c>
      <c r="K1284" s="123">
        <f>IF('表格编辑 '!M1284="","",'表格编辑 '!M1284)</f>
        <v>1320</v>
      </c>
      <c r="L1284" s="123" t="str">
        <f>IF('表格编辑 '!N1284="","",'表格编辑 '!N1284)</f>
        <v/>
      </c>
      <c r="M1284" s="123" t="str">
        <f>IF('表格编辑 '!O1284="","",'表格编辑 '!O1284)</f>
        <v/>
      </c>
      <c r="N1284" s="123" t="str">
        <f>IF('表格编辑 '!P1284="","",'表格编辑 '!P1284)</f>
        <v/>
      </c>
      <c r="O1284" s="123" t="str">
        <f>IF('表格编辑 '!Q1284="","",'表格编辑 '!Q1284)</f>
        <v/>
      </c>
      <c r="P1284" s="123" t="str">
        <f>IF('表格编辑 '!R1284="","",'表格编辑 '!R1284)</f>
        <v/>
      </c>
      <c r="Q1284" s="123">
        <f>IF('表格编辑 '!S1284="","",'表格编辑 '!S1284)</f>
        <v>320</v>
      </c>
      <c r="R1284" s="123" t="str">
        <f>IF('表格编辑 '!T1284="","",'表格编辑 '!T1284)</f>
        <v/>
      </c>
      <c r="S1284" s="123" t="str">
        <f>IF('表格编辑 '!U1284="","",'表格编辑 '!U1284)</f>
        <v/>
      </c>
      <c r="T1284" s="123" t="str">
        <f>IF('表格编辑 '!V1284="","",'表格编辑 '!V1284)</f>
        <v/>
      </c>
      <c r="U1284" s="123" t="str">
        <f>IF('表格编辑 '!W1284="","",'表格编辑 '!W1284)</f>
        <v/>
      </c>
      <c r="V1284" s="123" t="str">
        <f>IF('表格编辑 '!X1284="","",'表格编辑 '!X1284)</f>
        <v/>
      </c>
      <c r="W1284" s="123" t="str">
        <f>IF('表格编辑 '!Y1284="","",'表格编辑 '!Y1284)</f>
        <v/>
      </c>
      <c r="X1284" s="123" t="str">
        <f>IF('表格编辑 '!Z1284="","",'表格编辑 '!Z1284)</f>
        <v/>
      </c>
      <c r="Y1284" s="123" t="str">
        <f>IF('表格编辑 '!AA1284="","",'表格编辑 '!AA1284)</f>
        <v/>
      </c>
      <c r="Z1284" s="123" t="str">
        <f>IF('表格编辑 '!AB1284="","",'表格编辑 '!AB1284)</f>
        <v/>
      </c>
      <c r="AA1284" s="123" t="str">
        <f>IF('表格编辑 '!AC1284="","",'表格编辑 '!AC1284)</f>
        <v/>
      </c>
      <c r="AB1284" s="123" t="str">
        <f>IF('表格编辑 '!AD1284="","",'表格编辑 '!AD1284)</f>
        <v/>
      </c>
      <c r="AC1284" s="123" t="str">
        <f>IF('表格编辑 '!AE1284="","",'表格编辑 '!AE1284)</f>
        <v/>
      </c>
      <c r="AD1284" s="123">
        <f>IF('表格编辑 '!AF1284="","",'表格编辑 '!AF1284)</f>
        <v>140871</v>
      </c>
    </row>
    <row r="1285" spans="1:30">
      <c r="A1285" s="123">
        <f>IF('表格编辑 '!A1285="","",'表格编辑 '!A1285)</f>
        <v>40872</v>
      </c>
      <c r="B1285" s="123">
        <f>IF('表格编辑 '!B1285="","",'表格编辑 '!B1285)</f>
        <v>50121</v>
      </c>
      <c r="C1285" s="123">
        <f>IF('表格编辑 '!E1285="","",'表格编辑 '!E1285)</f>
        <v>44</v>
      </c>
      <c r="D1285" s="123" t="str">
        <f>IF('表格编辑 '!F1285="","",'表格编辑 '!F1285)</f>
        <v>AI_born_event(RECEIVER, ARG0, ARG1, ARG2, ARG3,ARG4)</v>
      </c>
      <c r="E1285" s="123" t="str">
        <f>IF('表格编辑 '!G1285="","",'表格编辑 '!G1285)</f>
        <v>AI_update_event(RECEIVER, ARG0, ARG1, ARG2, ARG3,ARG4)</v>
      </c>
      <c r="F1285" s="123" t="str">
        <f>IF('表格编辑 '!H1285="","",'表格编辑 '!H1285)</f>
        <v/>
      </c>
      <c r="G1285" s="123" t="str">
        <f>IF('表格编辑 '!I1285="","",'表格编辑 '!I1285)</f>
        <v/>
      </c>
      <c r="H1285" s="123" t="str">
        <f>IF('表格编辑 '!J1285="","",'表格编辑 '!J1285)</f>
        <v>test_deadth_event(RECEIVER, ARG0, ARG1, ARG2, ARG3,ARG4)</v>
      </c>
      <c r="I1285" s="123">
        <f>IF('表格编辑 '!K1285="","",'表格编辑 '!K1285)</f>
        <v>1</v>
      </c>
      <c r="J1285" s="123">
        <f>IF('表格编辑 '!L1285="","",'表格编辑 '!L1285)</f>
        <v>1706</v>
      </c>
      <c r="K1285" s="123">
        <f>IF('表格编辑 '!M1285="","",'表格编辑 '!M1285)</f>
        <v>1320</v>
      </c>
      <c r="L1285" s="123" t="str">
        <f>IF('表格编辑 '!N1285="","",'表格编辑 '!N1285)</f>
        <v/>
      </c>
      <c r="M1285" s="123" t="str">
        <f>IF('表格编辑 '!O1285="","",'表格编辑 '!O1285)</f>
        <v/>
      </c>
      <c r="N1285" s="123" t="str">
        <f>IF('表格编辑 '!P1285="","",'表格编辑 '!P1285)</f>
        <v/>
      </c>
      <c r="O1285" s="123" t="str">
        <f>IF('表格编辑 '!Q1285="","",'表格编辑 '!Q1285)</f>
        <v/>
      </c>
      <c r="P1285" s="123" t="str">
        <f>IF('表格编辑 '!R1285="","",'表格编辑 '!R1285)</f>
        <v/>
      </c>
      <c r="Q1285" s="123">
        <f>IF('表格编辑 '!S1285="","",'表格编辑 '!S1285)</f>
        <v>320</v>
      </c>
      <c r="R1285" s="123" t="str">
        <f>IF('表格编辑 '!T1285="","",'表格编辑 '!T1285)</f>
        <v/>
      </c>
      <c r="S1285" s="123" t="str">
        <f>IF('表格编辑 '!U1285="","",'表格编辑 '!U1285)</f>
        <v/>
      </c>
      <c r="T1285" s="123" t="str">
        <f>IF('表格编辑 '!V1285="","",'表格编辑 '!V1285)</f>
        <v/>
      </c>
      <c r="U1285" s="123" t="str">
        <f>IF('表格编辑 '!W1285="","",'表格编辑 '!W1285)</f>
        <v/>
      </c>
      <c r="V1285" s="123" t="str">
        <f>IF('表格编辑 '!X1285="","",'表格编辑 '!X1285)</f>
        <v/>
      </c>
      <c r="W1285" s="123" t="str">
        <f>IF('表格编辑 '!Y1285="","",'表格编辑 '!Y1285)</f>
        <v/>
      </c>
      <c r="X1285" s="123" t="str">
        <f>IF('表格编辑 '!Z1285="","",'表格编辑 '!Z1285)</f>
        <v/>
      </c>
      <c r="Y1285" s="123" t="str">
        <f>IF('表格编辑 '!AA1285="","",'表格编辑 '!AA1285)</f>
        <v/>
      </c>
      <c r="Z1285" s="123" t="str">
        <f>IF('表格编辑 '!AB1285="","",'表格编辑 '!AB1285)</f>
        <v/>
      </c>
      <c r="AA1285" s="123" t="str">
        <f>IF('表格编辑 '!AC1285="","",'表格编辑 '!AC1285)</f>
        <v/>
      </c>
      <c r="AB1285" s="123" t="str">
        <f>IF('表格编辑 '!AD1285="","",'表格编辑 '!AD1285)</f>
        <v/>
      </c>
      <c r="AC1285" s="123" t="str">
        <f>IF('表格编辑 '!AE1285="","",'表格编辑 '!AE1285)</f>
        <v/>
      </c>
      <c r="AD1285" s="123">
        <f>IF('表格编辑 '!AF1285="","",'表格编辑 '!AF1285)</f>
        <v>140872</v>
      </c>
    </row>
    <row r="1286" spans="1:30">
      <c r="A1286" s="123">
        <f>IF('表格编辑 '!A1286="","",'表格编辑 '!A1286)</f>
        <v>40873</v>
      </c>
      <c r="B1286" s="123">
        <f>IF('表格编辑 '!B1286="","",'表格编辑 '!B1286)</f>
        <v>50134</v>
      </c>
      <c r="C1286" s="123">
        <f>IF('表格编辑 '!E1286="","",'表格编辑 '!E1286)</f>
        <v>44</v>
      </c>
      <c r="D1286" s="123" t="str">
        <f>IF('表格编辑 '!F1286="","",'表格编辑 '!F1286)</f>
        <v>AI_born_event(RECEIVER, ARG0, ARG1, ARG2, ARG3,ARG4)</v>
      </c>
      <c r="E1286" s="123" t="str">
        <f>IF('表格编辑 '!G1286="","",'表格编辑 '!G1286)</f>
        <v>AI_update_event(RECEIVER, ARG0, ARG1, ARG2, ARG3,ARG4)</v>
      </c>
      <c r="F1286" s="123" t="str">
        <f>IF('表格编辑 '!H1286="","",'表格编辑 '!H1286)</f>
        <v/>
      </c>
      <c r="G1286" s="123" t="str">
        <f>IF('表格编辑 '!I1286="","",'表格编辑 '!I1286)</f>
        <v/>
      </c>
      <c r="H1286" s="123" t="str">
        <f>IF('表格编辑 '!J1286="","",'表格编辑 '!J1286)</f>
        <v>test_deadth_event(RECEIVER, ARG0, ARG1, ARG2, ARG3,ARG4)</v>
      </c>
      <c r="I1286" s="123">
        <f>IF('表格编辑 '!K1286="","",'表格编辑 '!K1286)</f>
        <v>1</v>
      </c>
      <c r="J1286" s="123">
        <f>IF('表格编辑 '!L1286="","",'表格编辑 '!L1286)</f>
        <v>1722</v>
      </c>
      <c r="K1286" s="123">
        <f>IF('表格编辑 '!M1286="","",'表格编辑 '!M1286)</f>
        <v>1320</v>
      </c>
      <c r="L1286" s="123" t="str">
        <f>IF('表格编辑 '!N1286="","",'表格编辑 '!N1286)</f>
        <v/>
      </c>
      <c r="M1286" s="123" t="str">
        <f>IF('表格编辑 '!O1286="","",'表格编辑 '!O1286)</f>
        <v/>
      </c>
      <c r="N1286" s="123" t="str">
        <f>IF('表格编辑 '!P1286="","",'表格编辑 '!P1286)</f>
        <v/>
      </c>
      <c r="O1286" s="123" t="str">
        <f>IF('表格编辑 '!Q1286="","",'表格编辑 '!Q1286)</f>
        <v/>
      </c>
      <c r="P1286" s="123" t="str">
        <f>IF('表格编辑 '!R1286="","",'表格编辑 '!R1286)</f>
        <v/>
      </c>
      <c r="Q1286" s="123">
        <f>IF('表格编辑 '!S1286="","",'表格编辑 '!S1286)</f>
        <v>320</v>
      </c>
      <c r="R1286" s="123" t="str">
        <f>IF('表格编辑 '!T1286="","",'表格编辑 '!T1286)</f>
        <v/>
      </c>
      <c r="S1286" s="123" t="str">
        <f>IF('表格编辑 '!U1286="","",'表格编辑 '!U1286)</f>
        <v/>
      </c>
      <c r="T1286" s="123" t="str">
        <f>IF('表格编辑 '!V1286="","",'表格编辑 '!V1286)</f>
        <v/>
      </c>
      <c r="U1286" s="123" t="str">
        <f>IF('表格编辑 '!W1286="","",'表格编辑 '!W1286)</f>
        <v/>
      </c>
      <c r="V1286" s="123" t="str">
        <f>IF('表格编辑 '!X1286="","",'表格编辑 '!X1286)</f>
        <v/>
      </c>
      <c r="W1286" s="123" t="str">
        <f>IF('表格编辑 '!Y1286="","",'表格编辑 '!Y1286)</f>
        <v/>
      </c>
      <c r="X1286" s="123" t="str">
        <f>IF('表格编辑 '!Z1286="","",'表格编辑 '!Z1286)</f>
        <v/>
      </c>
      <c r="Y1286" s="123" t="str">
        <f>IF('表格编辑 '!AA1286="","",'表格编辑 '!AA1286)</f>
        <v/>
      </c>
      <c r="Z1286" s="123" t="str">
        <f>IF('表格编辑 '!AB1286="","",'表格编辑 '!AB1286)</f>
        <v/>
      </c>
      <c r="AA1286" s="123" t="str">
        <f>IF('表格编辑 '!AC1286="","",'表格编辑 '!AC1286)</f>
        <v/>
      </c>
      <c r="AB1286" s="123" t="str">
        <f>IF('表格编辑 '!AD1286="","",'表格编辑 '!AD1286)</f>
        <v/>
      </c>
      <c r="AC1286" s="123" t="str">
        <f>IF('表格编辑 '!AE1286="","",'表格编辑 '!AE1286)</f>
        <v/>
      </c>
      <c r="AD1286" s="123">
        <f>IF('表格编辑 '!AF1286="","",'表格编辑 '!AF1286)</f>
        <v>140873</v>
      </c>
    </row>
    <row r="1287" spans="1:30">
      <c r="A1287" s="123">
        <f>IF('表格编辑 '!A1287="","",'表格编辑 '!A1287)</f>
        <v>40874</v>
      </c>
      <c r="B1287" s="123">
        <f>IF('表格编辑 '!B1287="","",'表格编辑 '!B1287)</f>
        <v>50068</v>
      </c>
      <c r="C1287" s="123">
        <f>IF('表格编辑 '!E1287="","",'表格编辑 '!E1287)</f>
        <v>44</v>
      </c>
      <c r="D1287" s="123" t="str">
        <f>IF('表格编辑 '!F1287="","",'表格编辑 '!F1287)</f>
        <v>AI_born_event(RECEIVER, ARG0, ARG1, ARG2, ARG3,ARG4)</v>
      </c>
      <c r="E1287" s="123" t="str">
        <f>IF('表格编辑 '!G1287="","",'表格编辑 '!G1287)</f>
        <v>AI_update_event(RECEIVER, ARG0, ARG1, ARG2, ARG3,ARG4)</v>
      </c>
      <c r="F1287" s="123" t="str">
        <f>IF('表格编辑 '!H1287="","",'表格编辑 '!H1287)</f>
        <v/>
      </c>
      <c r="G1287" s="123" t="str">
        <f>IF('表格编辑 '!I1287="","",'表格编辑 '!I1287)</f>
        <v/>
      </c>
      <c r="H1287" s="123" t="str">
        <f>IF('表格编辑 '!J1287="","",'表格编辑 '!J1287)</f>
        <v>test_deadth_event(RECEIVER, ARG0, ARG1, ARG2, ARG3,ARG4)</v>
      </c>
      <c r="I1287" s="123">
        <f>IF('表格编辑 '!K1287="","",'表格编辑 '!K1287)</f>
        <v>1</v>
      </c>
      <c r="J1287" s="123">
        <f>IF('表格编辑 '!L1287="","",'表格编辑 '!L1287)</f>
        <v>2102</v>
      </c>
      <c r="K1287" s="123">
        <f>IF('表格编辑 '!M1287="","",'表格编辑 '!M1287)</f>
        <v>1320</v>
      </c>
      <c r="L1287" s="123" t="str">
        <f>IF('表格编辑 '!N1287="","",'表格编辑 '!N1287)</f>
        <v/>
      </c>
      <c r="M1287" s="123" t="str">
        <f>IF('表格编辑 '!O1287="","",'表格编辑 '!O1287)</f>
        <v/>
      </c>
      <c r="N1287" s="123" t="str">
        <f>IF('表格编辑 '!P1287="","",'表格编辑 '!P1287)</f>
        <v/>
      </c>
      <c r="O1287" s="123" t="str">
        <f>IF('表格编辑 '!Q1287="","",'表格编辑 '!Q1287)</f>
        <v/>
      </c>
      <c r="P1287" s="123" t="str">
        <f>IF('表格编辑 '!R1287="","",'表格编辑 '!R1287)</f>
        <v/>
      </c>
      <c r="Q1287" s="123">
        <f>IF('表格编辑 '!S1287="","",'表格编辑 '!S1287)</f>
        <v>320</v>
      </c>
      <c r="R1287" s="123" t="str">
        <f>IF('表格编辑 '!T1287="","",'表格编辑 '!T1287)</f>
        <v/>
      </c>
      <c r="S1287" s="123" t="str">
        <f>IF('表格编辑 '!U1287="","",'表格编辑 '!U1287)</f>
        <v/>
      </c>
      <c r="T1287" s="123" t="str">
        <f>IF('表格编辑 '!V1287="","",'表格编辑 '!V1287)</f>
        <v/>
      </c>
      <c r="U1287" s="123" t="str">
        <f>IF('表格编辑 '!W1287="","",'表格编辑 '!W1287)</f>
        <v/>
      </c>
      <c r="V1287" s="123" t="str">
        <f>IF('表格编辑 '!X1287="","",'表格编辑 '!X1287)</f>
        <v/>
      </c>
      <c r="W1287" s="123" t="str">
        <f>IF('表格编辑 '!Y1287="","",'表格编辑 '!Y1287)</f>
        <v/>
      </c>
      <c r="X1287" s="123" t="str">
        <f>IF('表格编辑 '!Z1287="","",'表格编辑 '!Z1287)</f>
        <v/>
      </c>
      <c r="Y1287" s="123" t="str">
        <f>IF('表格编辑 '!AA1287="","",'表格编辑 '!AA1287)</f>
        <v/>
      </c>
      <c r="Z1287" s="123" t="str">
        <f>IF('表格编辑 '!AB1287="","",'表格编辑 '!AB1287)</f>
        <v/>
      </c>
      <c r="AA1287" s="123" t="str">
        <f>IF('表格编辑 '!AC1287="","",'表格编辑 '!AC1287)</f>
        <v/>
      </c>
      <c r="AB1287" s="123" t="str">
        <f>IF('表格编辑 '!AD1287="","",'表格编辑 '!AD1287)</f>
        <v/>
      </c>
      <c r="AC1287" s="123" t="str">
        <f>IF('表格编辑 '!AE1287="","",'表格编辑 '!AE1287)</f>
        <v/>
      </c>
      <c r="AD1287" s="123">
        <f>IF('表格编辑 '!AF1287="","",'表格编辑 '!AF1287)</f>
        <v>140874</v>
      </c>
    </row>
    <row r="1288" spans="1:30">
      <c r="A1288" s="123">
        <f>IF('表格编辑 '!A1288="","",'表格编辑 '!A1288)</f>
        <v>40875</v>
      </c>
      <c r="B1288" s="123">
        <f>IF('表格编辑 '!B1288="","",'表格编辑 '!B1288)</f>
        <v>50070</v>
      </c>
      <c r="C1288" s="123">
        <f>IF('表格编辑 '!E1288="","",'表格编辑 '!E1288)</f>
        <v>44</v>
      </c>
      <c r="D1288" s="123" t="str">
        <f>IF('表格编辑 '!F1288="","",'表格编辑 '!F1288)</f>
        <v>AI_born_event(RECEIVER, ARG0, ARG1, ARG2, ARG3,ARG4)</v>
      </c>
      <c r="E1288" s="123" t="str">
        <f>IF('表格编辑 '!G1288="","",'表格编辑 '!G1288)</f>
        <v>AI_update_event(RECEIVER, ARG0, ARG1, ARG2, ARG3,ARG4)</v>
      </c>
      <c r="F1288" s="123" t="str">
        <f>IF('表格编辑 '!H1288="","",'表格编辑 '!H1288)</f>
        <v/>
      </c>
      <c r="G1288" s="123" t="str">
        <f>IF('表格编辑 '!I1288="","",'表格编辑 '!I1288)</f>
        <v/>
      </c>
      <c r="H1288" s="123" t="str">
        <f>IF('表格编辑 '!J1288="","",'表格编辑 '!J1288)</f>
        <v>test_deadth_event(RECEIVER, ARG0, ARG1, ARG2, ARG3,ARG4)</v>
      </c>
      <c r="I1288" s="123">
        <f>IF('表格编辑 '!K1288="","",'表格编辑 '!K1288)</f>
        <v>1</v>
      </c>
      <c r="J1288" s="123">
        <f>IF('表格编辑 '!L1288="","",'表格编辑 '!L1288)</f>
        <v>1142</v>
      </c>
      <c r="K1288" s="123">
        <f>IF('表格编辑 '!M1288="","",'表格编辑 '!M1288)</f>
        <v>1320</v>
      </c>
      <c r="L1288" s="123" t="str">
        <f>IF('表格编辑 '!N1288="","",'表格编辑 '!N1288)</f>
        <v/>
      </c>
      <c r="M1288" s="123" t="str">
        <f>IF('表格编辑 '!O1288="","",'表格编辑 '!O1288)</f>
        <v/>
      </c>
      <c r="N1288" s="123" t="str">
        <f>IF('表格编辑 '!P1288="","",'表格编辑 '!P1288)</f>
        <v/>
      </c>
      <c r="O1288" s="123" t="str">
        <f>IF('表格编辑 '!Q1288="","",'表格编辑 '!Q1288)</f>
        <v/>
      </c>
      <c r="P1288" s="123" t="str">
        <f>IF('表格编辑 '!R1288="","",'表格编辑 '!R1288)</f>
        <v/>
      </c>
      <c r="Q1288" s="123">
        <f>IF('表格编辑 '!S1288="","",'表格编辑 '!S1288)</f>
        <v>320</v>
      </c>
      <c r="R1288" s="123" t="str">
        <f>IF('表格编辑 '!T1288="","",'表格编辑 '!T1288)</f>
        <v/>
      </c>
      <c r="S1288" s="123" t="str">
        <f>IF('表格编辑 '!U1288="","",'表格编辑 '!U1288)</f>
        <v/>
      </c>
      <c r="T1288" s="123" t="str">
        <f>IF('表格编辑 '!V1288="","",'表格编辑 '!V1288)</f>
        <v/>
      </c>
      <c r="U1288" s="123" t="str">
        <f>IF('表格编辑 '!W1288="","",'表格编辑 '!W1288)</f>
        <v/>
      </c>
      <c r="V1288" s="123" t="str">
        <f>IF('表格编辑 '!X1288="","",'表格编辑 '!X1288)</f>
        <v/>
      </c>
      <c r="W1288" s="123" t="str">
        <f>IF('表格编辑 '!Y1288="","",'表格编辑 '!Y1288)</f>
        <v/>
      </c>
      <c r="X1288" s="123" t="str">
        <f>IF('表格编辑 '!Z1288="","",'表格编辑 '!Z1288)</f>
        <v/>
      </c>
      <c r="Y1288" s="123" t="str">
        <f>IF('表格编辑 '!AA1288="","",'表格编辑 '!AA1288)</f>
        <v/>
      </c>
      <c r="Z1288" s="123" t="str">
        <f>IF('表格编辑 '!AB1288="","",'表格编辑 '!AB1288)</f>
        <v/>
      </c>
      <c r="AA1288" s="123" t="str">
        <f>IF('表格编辑 '!AC1288="","",'表格编辑 '!AC1288)</f>
        <v/>
      </c>
      <c r="AB1288" s="123" t="str">
        <f>IF('表格编辑 '!AD1288="","",'表格编辑 '!AD1288)</f>
        <v/>
      </c>
      <c r="AC1288" s="123" t="str">
        <f>IF('表格编辑 '!AE1288="","",'表格编辑 '!AE1288)</f>
        <v/>
      </c>
      <c r="AD1288" s="123">
        <f>IF('表格编辑 '!AF1288="","",'表格编辑 '!AF1288)</f>
        <v>140875</v>
      </c>
    </row>
    <row r="1289" spans="1:30">
      <c r="A1289" s="123">
        <f>IF('表格编辑 '!A1289="","",'表格编辑 '!A1289)</f>
        <v>40876</v>
      </c>
      <c r="B1289" s="123">
        <f>IF('表格编辑 '!B1289="","",'表格编辑 '!B1289)</f>
        <v>50111</v>
      </c>
      <c r="C1289" s="123">
        <f>IF('表格编辑 '!E1289="","",'表格编辑 '!E1289)</f>
        <v>44</v>
      </c>
      <c r="D1289" s="123" t="str">
        <f>IF('表格编辑 '!F1289="","",'表格编辑 '!F1289)</f>
        <v>AI_born_event(RECEIVER, ARG0, ARG1, ARG2, ARG3,ARG4)</v>
      </c>
      <c r="E1289" s="123" t="str">
        <f>IF('表格编辑 '!G1289="","",'表格编辑 '!G1289)</f>
        <v>AI_update_event(RECEIVER, ARG0, ARG1, ARG2, ARG3,ARG4)</v>
      </c>
      <c r="F1289" s="123" t="str">
        <f>IF('表格编辑 '!H1289="","",'表格编辑 '!H1289)</f>
        <v/>
      </c>
      <c r="G1289" s="123" t="str">
        <f>IF('表格编辑 '!I1289="","",'表格编辑 '!I1289)</f>
        <v/>
      </c>
      <c r="H1289" s="123" t="str">
        <f>IF('表格编辑 '!J1289="","",'表格编辑 '!J1289)</f>
        <v>test_deadth_event(RECEIVER, ARG0, ARG1, ARG2, ARG3,ARG4)</v>
      </c>
      <c r="I1289" s="123">
        <f>IF('表格编辑 '!K1289="","",'表格编辑 '!K1289)</f>
        <v>1</v>
      </c>
      <c r="J1289" s="123">
        <f>IF('表格编辑 '!L1289="","",'表格编辑 '!L1289)</f>
        <v>1838</v>
      </c>
      <c r="K1289" s="123">
        <f>IF('表格编辑 '!M1289="","",'表格编辑 '!M1289)</f>
        <v>1320</v>
      </c>
      <c r="L1289" s="123" t="str">
        <f>IF('表格编辑 '!N1289="","",'表格编辑 '!N1289)</f>
        <v/>
      </c>
      <c r="M1289" s="123" t="str">
        <f>IF('表格编辑 '!O1289="","",'表格编辑 '!O1289)</f>
        <v/>
      </c>
      <c r="N1289" s="123" t="str">
        <f>IF('表格编辑 '!P1289="","",'表格编辑 '!P1289)</f>
        <v/>
      </c>
      <c r="O1289" s="123" t="str">
        <f>IF('表格编辑 '!Q1289="","",'表格编辑 '!Q1289)</f>
        <v/>
      </c>
      <c r="P1289" s="123" t="str">
        <f>IF('表格编辑 '!R1289="","",'表格编辑 '!R1289)</f>
        <v/>
      </c>
      <c r="Q1289" s="123">
        <f>IF('表格编辑 '!S1289="","",'表格编辑 '!S1289)</f>
        <v>320</v>
      </c>
      <c r="R1289" s="123" t="str">
        <f>IF('表格编辑 '!T1289="","",'表格编辑 '!T1289)</f>
        <v/>
      </c>
      <c r="S1289" s="123" t="str">
        <f>IF('表格编辑 '!U1289="","",'表格编辑 '!U1289)</f>
        <v/>
      </c>
      <c r="T1289" s="123" t="str">
        <f>IF('表格编辑 '!V1289="","",'表格编辑 '!V1289)</f>
        <v/>
      </c>
      <c r="U1289" s="123" t="str">
        <f>IF('表格编辑 '!W1289="","",'表格编辑 '!W1289)</f>
        <v/>
      </c>
      <c r="V1289" s="123" t="str">
        <f>IF('表格编辑 '!X1289="","",'表格编辑 '!X1289)</f>
        <v/>
      </c>
      <c r="W1289" s="123" t="str">
        <f>IF('表格编辑 '!Y1289="","",'表格编辑 '!Y1289)</f>
        <v/>
      </c>
      <c r="X1289" s="123" t="str">
        <f>IF('表格编辑 '!Z1289="","",'表格编辑 '!Z1289)</f>
        <v/>
      </c>
      <c r="Y1289" s="123" t="str">
        <f>IF('表格编辑 '!AA1289="","",'表格编辑 '!AA1289)</f>
        <v/>
      </c>
      <c r="Z1289" s="123" t="str">
        <f>IF('表格编辑 '!AB1289="","",'表格编辑 '!AB1289)</f>
        <v/>
      </c>
      <c r="AA1289" s="123" t="str">
        <f>IF('表格编辑 '!AC1289="","",'表格编辑 '!AC1289)</f>
        <v/>
      </c>
      <c r="AB1289" s="123" t="str">
        <f>IF('表格编辑 '!AD1289="","",'表格编辑 '!AD1289)</f>
        <v/>
      </c>
      <c r="AC1289" s="123" t="str">
        <f>IF('表格编辑 '!AE1289="","",'表格编辑 '!AE1289)</f>
        <v/>
      </c>
      <c r="AD1289" s="123">
        <f>IF('表格编辑 '!AF1289="","",'表格编辑 '!AF1289)</f>
        <v>140876</v>
      </c>
    </row>
    <row r="1290" spans="1:30">
      <c r="A1290" s="123">
        <f>IF('表格编辑 '!A1290="","",'表格编辑 '!A1290)</f>
        <v>40877</v>
      </c>
      <c r="B1290" s="123">
        <f>IF('表格编辑 '!B1290="","",'表格编辑 '!B1290)</f>
        <v>50144</v>
      </c>
      <c r="C1290" s="123">
        <f>IF('表格编辑 '!E1290="","",'表格编辑 '!E1290)</f>
        <v>44</v>
      </c>
      <c r="D1290" s="123" t="str">
        <f>IF('表格编辑 '!F1290="","",'表格编辑 '!F1290)</f>
        <v>AI_born_event(RECEIVER, ARG0, ARG1, ARG2, ARG3,ARG4)</v>
      </c>
      <c r="E1290" s="123" t="str">
        <f>IF('表格编辑 '!G1290="","",'表格编辑 '!G1290)</f>
        <v>AI_update_event(RECEIVER, ARG0, ARG1, ARG2, ARG3,ARG4)</v>
      </c>
      <c r="F1290" s="123" t="str">
        <f>IF('表格编辑 '!H1290="","",'表格编辑 '!H1290)</f>
        <v/>
      </c>
      <c r="G1290" s="123" t="str">
        <f>IF('表格编辑 '!I1290="","",'表格编辑 '!I1290)</f>
        <v/>
      </c>
      <c r="H1290" s="123" t="str">
        <f>IF('表格编辑 '!J1290="","",'表格编辑 '!J1290)</f>
        <v>test_deadth_event(RECEIVER, ARG0, ARG1, ARG2, ARG3,ARG4)</v>
      </c>
      <c r="I1290" s="123">
        <f>IF('表格编辑 '!K1290="","",'表格编辑 '!K1290)</f>
        <v>1</v>
      </c>
      <c r="J1290" s="123">
        <f>IF('表格编辑 '!L1290="","",'表格编辑 '!L1290)</f>
        <v>1682</v>
      </c>
      <c r="K1290" s="123">
        <f>IF('表格编辑 '!M1290="","",'表格编辑 '!M1290)</f>
        <v>1320</v>
      </c>
      <c r="L1290" s="123" t="str">
        <f>IF('表格编辑 '!N1290="","",'表格编辑 '!N1290)</f>
        <v/>
      </c>
      <c r="M1290" s="123" t="str">
        <f>IF('表格编辑 '!O1290="","",'表格编辑 '!O1290)</f>
        <v/>
      </c>
      <c r="N1290" s="123" t="str">
        <f>IF('表格编辑 '!P1290="","",'表格编辑 '!P1290)</f>
        <v/>
      </c>
      <c r="O1290" s="123" t="str">
        <f>IF('表格编辑 '!Q1290="","",'表格编辑 '!Q1290)</f>
        <v/>
      </c>
      <c r="P1290" s="123" t="str">
        <f>IF('表格编辑 '!R1290="","",'表格编辑 '!R1290)</f>
        <v/>
      </c>
      <c r="Q1290" s="123">
        <f>IF('表格编辑 '!S1290="","",'表格编辑 '!S1290)</f>
        <v>320</v>
      </c>
      <c r="R1290" s="123" t="str">
        <f>IF('表格编辑 '!T1290="","",'表格编辑 '!T1290)</f>
        <v/>
      </c>
      <c r="S1290" s="123" t="str">
        <f>IF('表格编辑 '!U1290="","",'表格编辑 '!U1290)</f>
        <v/>
      </c>
      <c r="T1290" s="123" t="str">
        <f>IF('表格编辑 '!V1290="","",'表格编辑 '!V1290)</f>
        <v/>
      </c>
      <c r="U1290" s="123" t="str">
        <f>IF('表格编辑 '!W1290="","",'表格编辑 '!W1290)</f>
        <v/>
      </c>
      <c r="V1290" s="123" t="str">
        <f>IF('表格编辑 '!X1290="","",'表格编辑 '!X1290)</f>
        <v/>
      </c>
      <c r="W1290" s="123" t="str">
        <f>IF('表格编辑 '!Y1290="","",'表格编辑 '!Y1290)</f>
        <v/>
      </c>
      <c r="X1290" s="123" t="str">
        <f>IF('表格编辑 '!Z1290="","",'表格编辑 '!Z1290)</f>
        <v/>
      </c>
      <c r="Y1290" s="123" t="str">
        <f>IF('表格编辑 '!AA1290="","",'表格编辑 '!AA1290)</f>
        <v/>
      </c>
      <c r="Z1290" s="123" t="str">
        <f>IF('表格编辑 '!AB1290="","",'表格编辑 '!AB1290)</f>
        <v/>
      </c>
      <c r="AA1290" s="123" t="str">
        <f>IF('表格编辑 '!AC1290="","",'表格编辑 '!AC1290)</f>
        <v/>
      </c>
      <c r="AB1290" s="123" t="str">
        <f>IF('表格编辑 '!AD1290="","",'表格编辑 '!AD1290)</f>
        <v/>
      </c>
      <c r="AC1290" s="123" t="str">
        <f>IF('表格编辑 '!AE1290="","",'表格编辑 '!AE1290)</f>
        <v/>
      </c>
      <c r="AD1290" s="123">
        <f>IF('表格编辑 '!AF1290="","",'表格编辑 '!AF1290)</f>
        <v>140877</v>
      </c>
    </row>
    <row r="1291" spans="1:30">
      <c r="A1291" s="123">
        <f>IF('表格编辑 '!A1291="","",'表格编辑 '!A1291)</f>
        <v>40878</v>
      </c>
      <c r="B1291" s="123">
        <f>IF('表格编辑 '!B1291="","",'表格编辑 '!B1291)</f>
        <v>50076</v>
      </c>
      <c r="C1291" s="123">
        <f>IF('表格编辑 '!E1291="","",'表格编辑 '!E1291)</f>
        <v>44</v>
      </c>
      <c r="D1291" s="123" t="str">
        <f>IF('表格编辑 '!F1291="","",'表格编辑 '!F1291)</f>
        <v>AI_born_event(RECEIVER, ARG0, ARG1, ARG2, ARG3,ARG4)</v>
      </c>
      <c r="E1291" s="123" t="str">
        <f>IF('表格编辑 '!G1291="","",'表格编辑 '!G1291)</f>
        <v>AI_update_event(RECEIVER, ARG0, ARG1, ARG2, ARG3,ARG4)</v>
      </c>
      <c r="F1291" s="123" t="str">
        <f>IF('表格编辑 '!H1291="","",'表格编辑 '!H1291)</f>
        <v/>
      </c>
      <c r="G1291" s="123" t="str">
        <f>IF('表格编辑 '!I1291="","",'表格编辑 '!I1291)</f>
        <v/>
      </c>
      <c r="H1291" s="123" t="str">
        <f>IF('表格编辑 '!J1291="","",'表格编辑 '!J1291)</f>
        <v>test_deadth_event(RECEIVER, ARG0, ARG1, ARG2, ARG3,ARG4)</v>
      </c>
      <c r="I1291" s="123">
        <f>IF('表格编辑 '!K1291="","",'表格编辑 '!K1291)</f>
        <v>1</v>
      </c>
      <c r="J1291" s="123">
        <f>IF('表格编辑 '!L1291="","",'表格编辑 '!L1291)</f>
        <v>2114</v>
      </c>
      <c r="K1291" s="123">
        <f>IF('表格编辑 '!M1291="","",'表格编辑 '!M1291)</f>
        <v>1320</v>
      </c>
      <c r="L1291" s="123" t="str">
        <f>IF('表格编辑 '!N1291="","",'表格编辑 '!N1291)</f>
        <v/>
      </c>
      <c r="M1291" s="123" t="str">
        <f>IF('表格编辑 '!O1291="","",'表格编辑 '!O1291)</f>
        <v/>
      </c>
      <c r="N1291" s="123" t="str">
        <f>IF('表格编辑 '!P1291="","",'表格编辑 '!P1291)</f>
        <v/>
      </c>
      <c r="O1291" s="123" t="str">
        <f>IF('表格编辑 '!Q1291="","",'表格编辑 '!Q1291)</f>
        <v/>
      </c>
      <c r="P1291" s="123" t="str">
        <f>IF('表格编辑 '!R1291="","",'表格编辑 '!R1291)</f>
        <v/>
      </c>
      <c r="Q1291" s="123">
        <f>IF('表格编辑 '!S1291="","",'表格编辑 '!S1291)</f>
        <v>320</v>
      </c>
      <c r="R1291" s="123" t="str">
        <f>IF('表格编辑 '!T1291="","",'表格编辑 '!T1291)</f>
        <v/>
      </c>
      <c r="S1291" s="123" t="str">
        <f>IF('表格编辑 '!U1291="","",'表格编辑 '!U1291)</f>
        <v/>
      </c>
      <c r="T1291" s="123" t="str">
        <f>IF('表格编辑 '!V1291="","",'表格编辑 '!V1291)</f>
        <v/>
      </c>
      <c r="U1291" s="123" t="str">
        <f>IF('表格编辑 '!W1291="","",'表格编辑 '!W1291)</f>
        <v/>
      </c>
      <c r="V1291" s="123" t="str">
        <f>IF('表格编辑 '!X1291="","",'表格编辑 '!X1291)</f>
        <v/>
      </c>
      <c r="W1291" s="123" t="str">
        <f>IF('表格编辑 '!Y1291="","",'表格编辑 '!Y1291)</f>
        <v/>
      </c>
      <c r="X1291" s="123" t="str">
        <f>IF('表格编辑 '!Z1291="","",'表格编辑 '!Z1291)</f>
        <v/>
      </c>
      <c r="Y1291" s="123" t="str">
        <f>IF('表格编辑 '!AA1291="","",'表格编辑 '!AA1291)</f>
        <v/>
      </c>
      <c r="Z1291" s="123" t="str">
        <f>IF('表格编辑 '!AB1291="","",'表格编辑 '!AB1291)</f>
        <v/>
      </c>
      <c r="AA1291" s="123" t="str">
        <f>IF('表格编辑 '!AC1291="","",'表格编辑 '!AC1291)</f>
        <v/>
      </c>
      <c r="AB1291" s="123" t="str">
        <f>IF('表格编辑 '!AD1291="","",'表格编辑 '!AD1291)</f>
        <v/>
      </c>
      <c r="AC1291" s="123" t="str">
        <f>IF('表格编辑 '!AE1291="","",'表格编辑 '!AE1291)</f>
        <v/>
      </c>
      <c r="AD1291" s="123">
        <f>IF('表格编辑 '!AF1291="","",'表格编辑 '!AF1291)</f>
        <v>140878</v>
      </c>
    </row>
    <row r="1292" spans="1:30">
      <c r="A1292" s="123">
        <f>IF('表格编辑 '!A1292="","",'表格编辑 '!A1292)</f>
        <v>40879</v>
      </c>
      <c r="B1292" s="123">
        <f>IF('表格编辑 '!B1292="","",'表格编辑 '!B1292)</f>
        <v>50081</v>
      </c>
      <c r="C1292" s="123">
        <f>IF('表格编辑 '!E1292="","",'表格编辑 '!E1292)</f>
        <v>44</v>
      </c>
      <c r="D1292" s="123" t="str">
        <f>IF('表格编辑 '!F1292="","",'表格编辑 '!F1292)</f>
        <v>AI_born_event(RECEIVER, ARG0, ARG1, ARG2, ARG3,ARG4)</v>
      </c>
      <c r="E1292" s="123" t="str">
        <f>IF('表格编辑 '!G1292="","",'表格编辑 '!G1292)</f>
        <v>AI_update_event(RECEIVER, ARG0, ARG1, ARG2, ARG3,ARG4)</v>
      </c>
      <c r="F1292" s="123" t="str">
        <f>IF('表格编辑 '!H1292="","",'表格编辑 '!H1292)</f>
        <v/>
      </c>
      <c r="G1292" s="123" t="str">
        <f>IF('表格编辑 '!I1292="","",'表格编辑 '!I1292)</f>
        <v/>
      </c>
      <c r="H1292" s="123" t="str">
        <f>IF('表格编辑 '!J1292="","",'表格编辑 '!J1292)</f>
        <v>test_deadth_event(RECEIVER, ARG0, ARG1, ARG2, ARG3,ARG4)</v>
      </c>
      <c r="I1292" s="123">
        <f>IF('表格编辑 '!K1292="","",'表格编辑 '!K1292)</f>
        <v>1</v>
      </c>
      <c r="J1292" s="123">
        <f>IF('表格编辑 '!L1292="","",'表格编辑 '!L1292)</f>
        <v>1006</v>
      </c>
      <c r="K1292" s="123">
        <f>IF('表格编辑 '!M1292="","",'表格编辑 '!M1292)</f>
        <v>1320</v>
      </c>
      <c r="L1292" s="123" t="str">
        <f>IF('表格编辑 '!N1292="","",'表格编辑 '!N1292)</f>
        <v/>
      </c>
      <c r="M1292" s="123" t="str">
        <f>IF('表格编辑 '!O1292="","",'表格编辑 '!O1292)</f>
        <v/>
      </c>
      <c r="N1292" s="123" t="str">
        <f>IF('表格编辑 '!P1292="","",'表格编辑 '!P1292)</f>
        <v/>
      </c>
      <c r="O1292" s="123" t="str">
        <f>IF('表格编辑 '!Q1292="","",'表格编辑 '!Q1292)</f>
        <v/>
      </c>
      <c r="P1292" s="123" t="str">
        <f>IF('表格编辑 '!R1292="","",'表格编辑 '!R1292)</f>
        <v/>
      </c>
      <c r="Q1292" s="123">
        <f>IF('表格编辑 '!S1292="","",'表格编辑 '!S1292)</f>
        <v>320</v>
      </c>
      <c r="R1292" s="123" t="str">
        <f>IF('表格编辑 '!T1292="","",'表格编辑 '!T1292)</f>
        <v/>
      </c>
      <c r="S1292" s="123" t="str">
        <f>IF('表格编辑 '!U1292="","",'表格编辑 '!U1292)</f>
        <v/>
      </c>
      <c r="T1292" s="123" t="str">
        <f>IF('表格编辑 '!V1292="","",'表格编辑 '!V1292)</f>
        <v/>
      </c>
      <c r="U1292" s="123" t="str">
        <f>IF('表格编辑 '!W1292="","",'表格编辑 '!W1292)</f>
        <v/>
      </c>
      <c r="V1292" s="123" t="str">
        <f>IF('表格编辑 '!X1292="","",'表格编辑 '!X1292)</f>
        <v/>
      </c>
      <c r="W1292" s="123" t="str">
        <f>IF('表格编辑 '!Y1292="","",'表格编辑 '!Y1292)</f>
        <v/>
      </c>
      <c r="X1292" s="123" t="str">
        <f>IF('表格编辑 '!Z1292="","",'表格编辑 '!Z1292)</f>
        <v/>
      </c>
      <c r="Y1292" s="123" t="str">
        <f>IF('表格编辑 '!AA1292="","",'表格编辑 '!AA1292)</f>
        <v/>
      </c>
      <c r="Z1292" s="123" t="str">
        <f>IF('表格编辑 '!AB1292="","",'表格编辑 '!AB1292)</f>
        <v/>
      </c>
      <c r="AA1292" s="123" t="str">
        <f>IF('表格编辑 '!AC1292="","",'表格编辑 '!AC1292)</f>
        <v/>
      </c>
      <c r="AB1292" s="123" t="str">
        <f>IF('表格编辑 '!AD1292="","",'表格编辑 '!AD1292)</f>
        <v/>
      </c>
      <c r="AC1292" s="123" t="str">
        <f>IF('表格编辑 '!AE1292="","",'表格编辑 '!AE1292)</f>
        <v/>
      </c>
      <c r="AD1292" s="123">
        <f>IF('表格编辑 '!AF1292="","",'表格编辑 '!AF1292)</f>
        <v>140879</v>
      </c>
    </row>
    <row r="1293" spans="1:30">
      <c r="A1293" s="123">
        <f>IF('表格编辑 '!A1293="","",'表格编辑 '!A1293)</f>
        <v>40880</v>
      </c>
      <c r="B1293" s="123">
        <f>IF('表格编辑 '!B1293="","",'表格编辑 '!B1293)</f>
        <v>50006</v>
      </c>
      <c r="C1293" s="123">
        <f>IF('表格编辑 '!E1293="","",'表格编辑 '!E1293)</f>
        <v>44</v>
      </c>
      <c r="D1293" s="123" t="str">
        <f>IF('表格编辑 '!F1293="","",'表格编辑 '!F1293)</f>
        <v>AI_born_event(RECEIVER, ARG0, ARG1, ARG2, ARG3,ARG4)</v>
      </c>
      <c r="E1293" s="123" t="str">
        <f>IF('表格编辑 '!G1293="","",'表格编辑 '!G1293)</f>
        <v>AI_update_event(RECEIVER, ARG0, ARG1, ARG2, ARG3,ARG4)</v>
      </c>
      <c r="F1293" s="123" t="str">
        <f>IF('表格编辑 '!H1293="","",'表格编辑 '!H1293)</f>
        <v/>
      </c>
      <c r="G1293" s="123" t="str">
        <f>IF('表格编辑 '!I1293="","",'表格编辑 '!I1293)</f>
        <v/>
      </c>
      <c r="H1293" s="123" t="str">
        <f>IF('表格编辑 '!J1293="","",'表格编辑 '!J1293)</f>
        <v>test_deadth_event(RECEIVER, ARG0, ARG1, ARG2, ARG3,ARG4)</v>
      </c>
      <c r="I1293" s="123">
        <f>IF('表格编辑 '!K1293="","",'表格编辑 '!K1293)</f>
        <v>1</v>
      </c>
      <c r="J1293" s="123">
        <f>IF('表格编辑 '!L1293="","",'表格编辑 '!L1293)</f>
        <v>2426</v>
      </c>
      <c r="K1293" s="123">
        <f>IF('表格编辑 '!M1293="","",'表格编辑 '!M1293)</f>
        <v>1320</v>
      </c>
      <c r="L1293" s="123" t="str">
        <f>IF('表格编辑 '!N1293="","",'表格编辑 '!N1293)</f>
        <v/>
      </c>
      <c r="M1293" s="123" t="str">
        <f>IF('表格编辑 '!O1293="","",'表格编辑 '!O1293)</f>
        <v/>
      </c>
      <c r="N1293" s="123" t="str">
        <f>IF('表格编辑 '!P1293="","",'表格编辑 '!P1293)</f>
        <v/>
      </c>
      <c r="O1293" s="123" t="str">
        <f>IF('表格编辑 '!Q1293="","",'表格编辑 '!Q1293)</f>
        <v/>
      </c>
      <c r="P1293" s="123" t="str">
        <f>IF('表格编辑 '!R1293="","",'表格编辑 '!R1293)</f>
        <v/>
      </c>
      <c r="Q1293" s="123">
        <f>IF('表格编辑 '!S1293="","",'表格编辑 '!S1293)</f>
        <v>320</v>
      </c>
      <c r="R1293" s="123" t="str">
        <f>IF('表格编辑 '!T1293="","",'表格编辑 '!T1293)</f>
        <v/>
      </c>
      <c r="S1293" s="123" t="str">
        <f>IF('表格编辑 '!U1293="","",'表格编辑 '!U1293)</f>
        <v/>
      </c>
      <c r="T1293" s="123" t="str">
        <f>IF('表格编辑 '!V1293="","",'表格编辑 '!V1293)</f>
        <v/>
      </c>
      <c r="U1293" s="123" t="str">
        <f>IF('表格编辑 '!W1293="","",'表格编辑 '!W1293)</f>
        <v/>
      </c>
      <c r="V1293" s="123" t="str">
        <f>IF('表格编辑 '!X1293="","",'表格编辑 '!X1293)</f>
        <v/>
      </c>
      <c r="W1293" s="123" t="str">
        <f>IF('表格编辑 '!Y1293="","",'表格编辑 '!Y1293)</f>
        <v/>
      </c>
      <c r="X1293" s="123" t="str">
        <f>IF('表格编辑 '!Z1293="","",'表格编辑 '!Z1293)</f>
        <v/>
      </c>
      <c r="Y1293" s="123" t="str">
        <f>IF('表格编辑 '!AA1293="","",'表格编辑 '!AA1293)</f>
        <v/>
      </c>
      <c r="Z1293" s="123" t="str">
        <f>IF('表格编辑 '!AB1293="","",'表格编辑 '!AB1293)</f>
        <v/>
      </c>
      <c r="AA1293" s="123" t="str">
        <f>IF('表格编辑 '!AC1293="","",'表格编辑 '!AC1293)</f>
        <v/>
      </c>
      <c r="AB1293" s="123" t="str">
        <f>IF('表格编辑 '!AD1293="","",'表格编辑 '!AD1293)</f>
        <v/>
      </c>
      <c r="AC1293" s="123" t="str">
        <f>IF('表格编辑 '!AE1293="","",'表格编辑 '!AE1293)</f>
        <v/>
      </c>
      <c r="AD1293" s="123">
        <f>IF('表格编辑 '!AF1293="","",'表格编辑 '!AF1293)</f>
        <v>140880</v>
      </c>
    </row>
    <row r="1294" spans="1:30">
      <c r="A1294" s="123">
        <f>IF('表格编辑 '!A1294="","",'表格编辑 '!A1294)</f>
        <v>40881</v>
      </c>
      <c r="B1294" s="123">
        <f>IF('表格编辑 '!B1294="","",'表格编辑 '!B1294)</f>
        <v>50122</v>
      </c>
      <c r="C1294" s="123">
        <f>IF('表格编辑 '!E1294="","",'表格编辑 '!E1294)</f>
        <v>44</v>
      </c>
      <c r="D1294" s="123" t="str">
        <f>IF('表格编辑 '!F1294="","",'表格编辑 '!F1294)</f>
        <v>AI_born_event(RECEIVER, ARG0, ARG1, ARG2, ARG3,ARG4)</v>
      </c>
      <c r="E1294" s="123" t="str">
        <f>IF('表格编辑 '!G1294="","",'表格编辑 '!G1294)</f>
        <v>AI_update_event(RECEIVER, ARG0, ARG1, ARG2, ARG3,ARG4)</v>
      </c>
      <c r="F1294" s="123" t="str">
        <f>IF('表格编辑 '!H1294="","",'表格编辑 '!H1294)</f>
        <v/>
      </c>
      <c r="G1294" s="123" t="str">
        <f>IF('表格编辑 '!I1294="","",'表格编辑 '!I1294)</f>
        <v/>
      </c>
      <c r="H1294" s="123" t="str">
        <f>IF('表格编辑 '!J1294="","",'表格编辑 '!J1294)</f>
        <v>test_deadth_event(RECEIVER, ARG0, ARG1, ARG2, ARG3,ARG4)</v>
      </c>
      <c r="I1294" s="123">
        <f>IF('表格编辑 '!K1294="","",'表格编辑 '!K1294)</f>
        <v>1</v>
      </c>
      <c r="J1294" s="123">
        <f>IF('表格编辑 '!L1294="","",'表格编辑 '!L1294)</f>
        <v>1018</v>
      </c>
      <c r="K1294" s="123">
        <f>IF('表格编辑 '!M1294="","",'表格编辑 '!M1294)</f>
        <v>1320</v>
      </c>
      <c r="L1294" s="123" t="str">
        <f>IF('表格编辑 '!N1294="","",'表格编辑 '!N1294)</f>
        <v/>
      </c>
      <c r="M1294" s="123" t="str">
        <f>IF('表格编辑 '!O1294="","",'表格编辑 '!O1294)</f>
        <v/>
      </c>
      <c r="N1294" s="123" t="str">
        <f>IF('表格编辑 '!P1294="","",'表格编辑 '!P1294)</f>
        <v/>
      </c>
      <c r="O1294" s="123" t="str">
        <f>IF('表格编辑 '!Q1294="","",'表格编辑 '!Q1294)</f>
        <v/>
      </c>
      <c r="P1294" s="123" t="str">
        <f>IF('表格编辑 '!R1294="","",'表格编辑 '!R1294)</f>
        <v/>
      </c>
      <c r="Q1294" s="123">
        <f>IF('表格编辑 '!S1294="","",'表格编辑 '!S1294)</f>
        <v>320</v>
      </c>
      <c r="R1294" s="123" t="str">
        <f>IF('表格编辑 '!T1294="","",'表格编辑 '!T1294)</f>
        <v/>
      </c>
      <c r="S1294" s="123" t="str">
        <f>IF('表格编辑 '!U1294="","",'表格编辑 '!U1294)</f>
        <v/>
      </c>
      <c r="T1294" s="123" t="str">
        <f>IF('表格编辑 '!V1294="","",'表格编辑 '!V1294)</f>
        <v/>
      </c>
      <c r="U1294" s="123" t="str">
        <f>IF('表格编辑 '!W1294="","",'表格编辑 '!W1294)</f>
        <v/>
      </c>
      <c r="V1294" s="123" t="str">
        <f>IF('表格编辑 '!X1294="","",'表格编辑 '!X1294)</f>
        <v/>
      </c>
      <c r="W1294" s="123" t="str">
        <f>IF('表格编辑 '!Y1294="","",'表格编辑 '!Y1294)</f>
        <v/>
      </c>
      <c r="X1294" s="123" t="str">
        <f>IF('表格编辑 '!Z1294="","",'表格编辑 '!Z1294)</f>
        <v/>
      </c>
      <c r="Y1294" s="123" t="str">
        <f>IF('表格编辑 '!AA1294="","",'表格编辑 '!AA1294)</f>
        <v/>
      </c>
      <c r="Z1294" s="123" t="str">
        <f>IF('表格编辑 '!AB1294="","",'表格编辑 '!AB1294)</f>
        <v/>
      </c>
      <c r="AA1294" s="123" t="str">
        <f>IF('表格编辑 '!AC1294="","",'表格编辑 '!AC1294)</f>
        <v/>
      </c>
      <c r="AB1294" s="123" t="str">
        <f>IF('表格编辑 '!AD1294="","",'表格编辑 '!AD1294)</f>
        <v/>
      </c>
      <c r="AC1294" s="123" t="str">
        <f>IF('表格编辑 '!AE1294="","",'表格编辑 '!AE1294)</f>
        <v/>
      </c>
      <c r="AD1294" s="123">
        <f>IF('表格编辑 '!AF1294="","",'表格编辑 '!AF1294)</f>
        <v>140881</v>
      </c>
    </row>
    <row r="1295" spans="1:30">
      <c r="A1295" s="123">
        <f>IF('表格编辑 '!A1295="","",'表格编辑 '!A1295)</f>
        <v>40882</v>
      </c>
      <c r="B1295" s="123">
        <f>IF('表格编辑 '!B1295="","",'表格编辑 '!B1295)</f>
        <v>50154</v>
      </c>
      <c r="C1295" s="123">
        <f>IF('表格编辑 '!E1295="","",'表格编辑 '!E1295)</f>
        <v>44</v>
      </c>
      <c r="D1295" s="123" t="str">
        <f>IF('表格编辑 '!F1295="","",'表格编辑 '!F1295)</f>
        <v>AI_born_event(RECEIVER, ARG0, ARG1, ARG2, ARG3,ARG4)</v>
      </c>
      <c r="E1295" s="123" t="str">
        <f>IF('表格编辑 '!G1295="","",'表格编辑 '!G1295)</f>
        <v>AI_update_event(RECEIVER, ARG0, ARG1, ARG2, ARG3,ARG4)</v>
      </c>
      <c r="F1295" s="123" t="str">
        <f>IF('表格编辑 '!H1295="","",'表格编辑 '!H1295)</f>
        <v/>
      </c>
      <c r="G1295" s="123" t="str">
        <f>IF('表格编辑 '!I1295="","",'表格编辑 '!I1295)</f>
        <v/>
      </c>
      <c r="H1295" s="123" t="str">
        <f>IF('表格编辑 '!J1295="","",'表格编辑 '!J1295)</f>
        <v>test_deadth_event(RECEIVER, ARG0, ARG1, ARG2, ARG3,ARG4)</v>
      </c>
      <c r="I1295" s="123">
        <f>IF('表格编辑 '!K1295="","",'表格编辑 '!K1295)</f>
        <v>1</v>
      </c>
      <c r="J1295" s="123">
        <f>IF('表格编辑 '!L1295="","",'表格编辑 '!L1295)</f>
        <v>1930</v>
      </c>
      <c r="K1295" s="123">
        <f>IF('表格编辑 '!M1295="","",'表格编辑 '!M1295)</f>
        <v>1320</v>
      </c>
      <c r="L1295" s="123" t="str">
        <f>IF('表格编辑 '!N1295="","",'表格编辑 '!N1295)</f>
        <v/>
      </c>
      <c r="M1295" s="123" t="str">
        <f>IF('表格编辑 '!O1295="","",'表格编辑 '!O1295)</f>
        <v/>
      </c>
      <c r="N1295" s="123" t="str">
        <f>IF('表格编辑 '!P1295="","",'表格编辑 '!P1295)</f>
        <v/>
      </c>
      <c r="O1295" s="123" t="str">
        <f>IF('表格编辑 '!Q1295="","",'表格编辑 '!Q1295)</f>
        <v/>
      </c>
      <c r="P1295" s="123" t="str">
        <f>IF('表格编辑 '!R1295="","",'表格编辑 '!R1295)</f>
        <v/>
      </c>
      <c r="Q1295" s="123">
        <f>IF('表格编辑 '!S1295="","",'表格编辑 '!S1295)</f>
        <v>320</v>
      </c>
      <c r="R1295" s="123" t="str">
        <f>IF('表格编辑 '!T1295="","",'表格编辑 '!T1295)</f>
        <v/>
      </c>
      <c r="S1295" s="123" t="str">
        <f>IF('表格编辑 '!U1295="","",'表格编辑 '!U1295)</f>
        <v/>
      </c>
      <c r="T1295" s="123" t="str">
        <f>IF('表格编辑 '!V1295="","",'表格编辑 '!V1295)</f>
        <v/>
      </c>
      <c r="U1295" s="123" t="str">
        <f>IF('表格编辑 '!W1295="","",'表格编辑 '!W1295)</f>
        <v/>
      </c>
      <c r="V1295" s="123" t="str">
        <f>IF('表格编辑 '!X1295="","",'表格编辑 '!X1295)</f>
        <v/>
      </c>
      <c r="W1295" s="123" t="str">
        <f>IF('表格编辑 '!Y1295="","",'表格编辑 '!Y1295)</f>
        <v/>
      </c>
      <c r="X1295" s="123" t="str">
        <f>IF('表格编辑 '!Z1295="","",'表格编辑 '!Z1295)</f>
        <v/>
      </c>
      <c r="Y1295" s="123" t="str">
        <f>IF('表格编辑 '!AA1295="","",'表格编辑 '!AA1295)</f>
        <v/>
      </c>
      <c r="Z1295" s="123" t="str">
        <f>IF('表格编辑 '!AB1295="","",'表格编辑 '!AB1295)</f>
        <v/>
      </c>
      <c r="AA1295" s="123" t="str">
        <f>IF('表格编辑 '!AC1295="","",'表格编辑 '!AC1295)</f>
        <v/>
      </c>
      <c r="AB1295" s="123" t="str">
        <f>IF('表格编辑 '!AD1295="","",'表格编辑 '!AD1295)</f>
        <v/>
      </c>
      <c r="AC1295" s="123" t="str">
        <f>IF('表格编辑 '!AE1295="","",'表格编辑 '!AE1295)</f>
        <v/>
      </c>
      <c r="AD1295" s="123">
        <f>IF('表格编辑 '!AF1295="","",'表格编辑 '!AF1295)</f>
        <v>140882</v>
      </c>
    </row>
    <row r="1296" spans="1:30">
      <c r="A1296" s="123">
        <f>IF('表格编辑 '!A1296="","",'表格编辑 '!A1296)</f>
        <v>40883</v>
      </c>
      <c r="B1296" s="123">
        <f>IF('表格编辑 '!B1296="","",'表格编辑 '!B1296)</f>
        <v>50075</v>
      </c>
      <c r="C1296" s="123">
        <f>IF('表格编辑 '!E1296="","",'表格编辑 '!E1296)</f>
        <v>44</v>
      </c>
      <c r="D1296" s="123" t="str">
        <f>IF('表格编辑 '!F1296="","",'表格编辑 '!F1296)</f>
        <v>AI_born_event(RECEIVER, ARG0, ARG1, ARG2, ARG3,ARG4)</v>
      </c>
      <c r="E1296" s="123" t="str">
        <f>IF('表格编辑 '!G1296="","",'表格编辑 '!G1296)</f>
        <v>AI_update_event(RECEIVER, ARG0, ARG1, ARG2, ARG3,ARG4)</v>
      </c>
      <c r="F1296" s="123" t="str">
        <f>IF('表格编辑 '!H1296="","",'表格编辑 '!H1296)</f>
        <v/>
      </c>
      <c r="G1296" s="123" t="str">
        <f>IF('表格编辑 '!I1296="","",'表格编辑 '!I1296)</f>
        <v/>
      </c>
      <c r="H1296" s="123" t="str">
        <f>IF('表格编辑 '!J1296="","",'表格编辑 '!J1296)</f>
        <v>test_deadth_event(RECEIVER, ARG0, ARG1, ARG2, ARG3,ARG4)</v>
      </c>
      <c r="I1296" s="123">
        <f>IF('表格编辑 '!K1296="","",'表格编辑 '!K1296)</f>
        <v>1</v>
      </c>
      <c r="J1296" s="123">
        <f>IF('表格编辑 '!L1296="","",'表格编辑 '!L1296)</f>
        <v>2506</v>
      </c>
      <c r="K1296" s="123">
        <f>IF('表格编辑 '!M1296="","",'表格编辑 '!M1296)</f>
        <v>1320</v>
      </c>
      <c r="L1296" s="123" t="str">
        <f>IF('表格编辑 '!N1296="","",'表格编辑 '!N1296)</f>
        <v/>
      </c>
      <c r="M1296" s="123" t="str">
        <f>IF('表格编辑 '!O1296="","",'表格编辑 '!O1296)</f>
        <v/>
      </c>
      <c r="N1296" s="123" t="str">
        <f>IF('表格编辑 '!P1296="","",'表格编辑 '!P1296)</f>
        <v/>
      </c>
      <c r="O1296" s="123" t="str">
        <f>IF('表格编辑 '!Q1296="","",'表格编辑 '!Q1296)</f>
        <v/>
      </c>
      <c r="P1296" s="123" t="str">
        <f>IF('表格编辑 '!R1296="","",'表格编辑 '!R1296)</f>
        <v/>
      </c>
      <c r="Q1296" s="123">
        <f>IF('表格编辑 '!S1296="","",'表格编辑 '!S1296)</f>
        <v>320</v>
      </c>
      <c r="R1296" s="123" t="str">
        <f>IF('表格编辑 '!T1296="","",'表格编辑 '!T1296)</f>
        <v/>
      </c>
      <c r="S1296" s="123" t="str">
        <f>IF('表格编辑 '!U1296="","",'表格编辑 '!U1296)</f>
        <v/>
      </c>
      <c r="T1296" s="123" t="str">
        <f>IF('表格编辑 '!V1296="","",'表格编辑 '!V1296)</f>
        <v/>
      </c>
      <c r="U1296" s="123" t="str">
        <f>IF('表格编辑 '!W1296="","",'表格编辑 '!W1296)</f>
        <v/>
      </c>
      <c r="V1296" s="123" t="str">
        <f>IF('表格编辑 '!X1296="","",'表格编辑 '!X1296)</f>
        <v/>
      </c>
      <c r="W1296" s="123" t="str">
        <f>IF('表格编辑 '!Y1296="","",'表格编辑 '!Y1296)</f>
        <v/>
      </c>
      <c r="X1296" s="123" t="str">
        <f>IF('表格编辑 '!Z1296="","",'表格编辑 '!Z1296)</f>
        <v/>
      </c>
      <c r="Y1296" s="123" t="str">
        <f>IF('表格编辑 '!AA1296="","",'表格编辑 '!AA1296)</f>
        <v/>
      </c>
      <c r="Z1296" s="123" t="str">
        <f>IF('表格编辑 '!AB1296="","",'表格编辑 '!AB1296)</f>
        <v/>
      </c>
      <c r="AA1296" s="123" t="str">
        <f>IF('表格编辑 '!AC1296="","",'表格编辑 '!AC1296)</f>
        <v/>
      </c>
      <c r="AB1296" s="123" t="str">
        <f>IF('表格编辑 '!AD1296="","",'表格编辑 '!AD1296)</f>
        <v/>
      </c>
      <c r="AC1296" s="123" t="str">
        <f>IF('表格编辑 '!AE1296="","",'表格编辑 '!AE1296)</f>
        <v/>
      </c>
      <c r="AD1296" s="123">
        <f>IF('表格编辑 '!AF1296="","",'表格编辑 '!AF1296)</f>
        <v>140883</v>
      </c>
    </row>
    <row r="1297" spans="1:30">
      <c r="A1297" s="123">
        <f>IF('表格编辑 '!A1297="","",'表格编辑 '!A1297)</f>
        <v>40884</v>
      </c>
      <c r="B1297" s="123">
        <f>IF('表格编辑 '!B1297="","",'表格编辑 '!B1297)</f>
        <v>50065</v>
      </c>
      <c r="C1297" s="123">
        <f>IF('表格编辑 '!E1297="","",'表格编辑 '!E1297)</f>
        <v>44</v>
      </c>
      <c r="D1297" s="123" t="str">
        <f>IF('表格编辑 '!F1297="","",'表格编辑 '!F1297)</f>
        <v>AI_born_event(RECEIVER, ARG0, ARG1, ARG2, ARG3,ARG4)</v>
      </c>
      <c r="E1297" s="123" t="str">
        <f>IF('表格编辑 '!G1297="","",'表格编辑 '!G1297)</f>
        <v>AI_update_event(RECEIVER, ARG0, ARG1, ARG2, ARG3,ARG4)</v>
      </c>
      <c r="F1297" s="123" t="str">
        <f>IF('表格编辑 '!H1297="","",'表格编辑 '!H1297)</f>
        <v/>
      </c>
      <c r="G1297" s="123" t="str">
        <f>IF('表格编辑 '!I1297="","",'表格编辑 '!I1297)</f>
        <v/>
      </c>
      <c r="H1297" s="123" t="str">
        <f>IF('表格编辑 '!J1297="","",'表格编辑 '!J1297)</f>
        <v>test_deadth_event(RECEIVER, ARG0, ARG1, ARG2, ARG3,ARG4)</v>
      </c>
      <c r="I1297" s="123">
        <f>IF('表格编辑 '!K1297="","",'表格编辑 '!K1297)</f>
        <v>1</v>
      </c>
      <c r="J1297" s="123">
        <f>IF('表格编辑 '!L1297="","",'表格编辑 '!L1297)</f>
        <v>3114</v>
      </c>
      <c r="K1297" s="123">
        <f>IF('表格编辑 '!M1297="","",'表格编辑 '!M1297)</f>
        <v>1320</v>
      </c>
      <c r="L1297" s="123" t="str">
        <f>IF('表格编辑 '!N1297="","",'表格编辑 '!N1297)</f>
        <v/>
      </c>
      <c r="M1297" s="123" t="str">
        <f>IF('表格编辑 '!O1297="","",'表格编辑 '!O1297)</f>
        <v/>
      </c>
      <c r="N1297" s="123" t="str">
        <f>IF('表格编辑 '!P1297="","",'表格编辑 '!P1297)</f>
        <v/>
      </c>
      <c r="O1297" s="123" t="str">
        <f>IF('表格编辑 '!Q1297="","",'表格编辑 '!Q1297)</f>
        <v/>
      </c>
      <c r="P1297" s="123" t="str">
        <f>IF('表格编辑 '!R1297="","",'表格编辑 '!R1297)</f>
        <v/>
      </c>
      <c r="Q1297" s="123">
        <f>IF('表格编辑 '!S1297="","",'表格编辑 '!S1297)</f>
        <v>320</v>
      </c>
      <c r="R1297" s="123" t="str">
        <f>IF('表格编辑 '!T1297="","",'表格编辑 '!T1297)</f>
        <v/>
      </c>
      <c r="S1297" s="123" t="str">
        <f>IF('表格编辑 '!U1297="","",'表格编辑 '!U1297)</f>
        <v/>
      </c>
      <c r="T1297" s="123" t="str">
        <f>IF('表格编辑 '!V1297="","",'表格编辑 '!V1297)</f>
        <v/>
      </c>
      <c r="U1297" s="123" t="str">
        <f>IF('表格编辑 '!W1297="","",'表格编辑 '!W1297)</f>
        <v/>
      </c>
      <c r="V1297" s="123" t="str">
        <f>IF('表格编辑 '!X1297="","",'表格编辑 '!X1297)</f>
        <v/>
      </c>
      <c r="W1297" s="123" t="str">
        <f>IF('表格编辑 '!Y1297="","",'表格编辑 '!Y1297)</f>
        <v/>
      </c>
      <c r="X1297" s="123" t="str">
        <f>IF('表格编辑 '!Z1297="","",'表格编辑 '!Z1297)</f>
        <v/>
      </c>
      <c r="Y1297" s="123" t="str">
        <f>IF('表格编辑 '!AA1297="","",'表格编辑 '!AA1297)</f>
        <v/>
      </c>
      <c r="Z1297" s="123" t="str">
        <f>IF('表格编辑 '!AB1297="","",'表格编辑 '!AB1297)</f>
        <v/>
      </c>
      <c r="AA1297" s="123" t="str">
        <f>IF('表格编辑 '!AC1297="","",'表格编辑 '!AC1297)</f>
        <v/>
      </c>
      <c r="AB1297" s="123" t="str">
        <f>IF('表格编辑 '!AD1297="","",'表格编辑 '!AD1297)</f>
        <v/>
      </c>
      <c r="AC1297" s="123" t="str">
        <f>IF('表格编辑 '!AE1297="","",'表格编辑 '!AE1297)</f>
        <v/>
      </c>
      <c r="AD1297" s="123">
        <f>IF('表格编辑 '!AF1297="","",'表格编辑 '!AF1297)</f>
        <v>140884</v>
      </c>
    </row>
    <row r="1298" spans="1:30">
      <c r="A1298" s="123">
        <f>IF('表格编辑 '!A1298="","",'表格编辑 '!A1298)</f>
        <v>40885</v>
      </c>
      <c r="B1298" s="123">
        <f>IF('表格编辑 '!B1298="","",'表格编辑 '!B1298)</f>
        <v>50112</v>
      </c>
      <c r="C1298" s="123">
        <f>IF('表格编辑 '!E1298="","",'表格编辑 '!E1298)</f>
        <v>44</v>
      </c>
      <c r="D1298" s="123" t="str">
        <f>IF('表格编辑 '!F1298="","",'表格编辑 '!F1298)</f>
        <v>YinYing_Born(RECEIVER, ARG0, ARG1, ARG2, ARG3,ARG4)</v>
      </c>
      <c r="E1298" s="123" t="str">
        <f>IF('表格编辑 '!G1298="","",'表格编辑 '!G1298)</f>
        <v>YinYing_Update(RECEIVER, ARG0, ARG1, ARG2, ARG3,ARG4)</v>
      </c>
      <c r="F1298" s="123" t="str">
        <f>IF('表格编辑 '!H1298="","",'表格编辑 '!H1298)</f>
        <v/>
      </c>
      <c r="G1298" s="123" t="str">
        <f>IF('表格编辑 '!I1298="","",'表格编辑 '!I1298)</f>
        <v/>
      </c>
      <c r="H1298" s="123" t="str">
        <f>IF('表格编辑 '!J1298="","",'表格编辑 '!J1298)</f>
        <v>YinYing_deadth(RECEIVER, ARG0, ARG1, ARG2, ARG3,ARG4)</v>
      </c>
      <c r="I1298" s="123">
        <f>IF('表格编辑 '!K1298="","",'表格编辑 '!K1298)</f>
        <v>1</v>
      </c>
      <c r="J1298" s="123">
        <f>IF('表格编辑 '!L1298="","",'表格编辑 '!L1298)</f>
        <v>1822</v>
      </c>
      <c r="K1298" s="123">
        <f>IF('表格编辑 '!M1298="","",'表格编辑 '!M1298)</f>
        <v>1320</v>
      </c>
      <c r="L1298" s="123" t="str">
        <f>IF('表格编辑 '!N1298="","",'表格编辑 '!N1298)</f>
        <v/>
      </c>
      <c r="M1298" s="123" t="str">
        <f>IF('表格编辑 '!O1298="","",'表格编辑 '!O1298)</f>
        <v/>
      </c>
      <c r="N1298" s="123" t="str">
        <f>IF('表格编辑 '!P1298="","",'表格编辑 '!P1298)</f>
        <v/>
      </c>
      <c r="O1298" s="123" t="str">
        <f>IF('表格编辑 '!Q1298="","",'表格编辑 '!Q1298)</f>
        <v/>
      </c>
      <c r="P1298" s="123" t="str">
        <f>IF('表格编辑 '!R1298="","",'表格编辑 '!R1298)</f>
        <v/>
      </c>
      <c r="Q1298" s="123">
        <f>IF('表格编辑 '!S1298="","",'表格编辑 '!S1298)</f>
        <v>320</v>
      </c>
      <c r="R1298" s="123" t="str">
        <f>IF('表格编辑 '!T1298="","",'表格编辑 '!T1298)</f>
        <v/>
      </c>
      <c r="S1298" s="123" t="str">
        <f>IF('表格编辑 '!U1298="","",'表格编辑 '!U1298)</f>
        <v/>
      </c>
      <c r="T1298" s="123" t="str">
        <f>IF('表格编辑 '!V1298="","",'表格编辑 '!V1298)</f>
        <v/>
      </c>
      <c r="U1298" s="123" t="str">
        <f>IF('表格编辑 '!W1298="","",'表格编辑 '!W1298)</f>
        <v/>
      </c>
      <c r="V1298" s="123" t="str">
        <f>IF('表格编辑 '!X1298="","",'表格编辑 '!X1298)</f>
        <v/>
      </c>
      <c r="W1298" s="123">
        <f>IF('表格编辑 '!Y1298="","",'表格编辑 '!Y1298)</f>
        <v>100</v>
      </c>
      <c r="X1298" s="123">
        <f>IF('表格编辑 '!Z1298="","",'表格编辑 '!Z1298)</f>
        <v>100</v>
      </c>
      <c r="Y1298" s="123">
        <f>IF('表格编辑 '!AA1298="","",'表格编辑 '!AA1298)</f>
        <v>100</v>
      </c>
      <c r="Z1298" s="123">
        <f>IF('表格编辑 '!AB1298="","",'表格编辑 '!AB1298)</f>
        <v>100</v>
      </c>
      <c r="AA1298" s="123">
        <f>IF('表格编辑 '!AC1298="","",'表格编辑 '!AC1298)</f>
        <v>100</v>
      </c>
      <c r="AB1298" s="123">
        <f>IF('表格编辑 '!AD1298="","",'表格编辑 '!AD1298)</f>
        <v>100</v>
      </c>
      <c r="AC1298" s="123" t="str">
        <f>IF('表格编辑 '!AE1298="","",'表格编辑 '!AE1298)</f>
        <v/>
      </c>
      <c r="AD1298" s="123">
        <f>IF('表格编辑 '!AF1298="","",'表格编辑 '!AF1298)</f>
        <v>140885</v>
      </c>
    </row>
    <row r="1299" spans="1:30">
      <c r="A1299" s="123">
        <f>IF('表格编辑 '!A1299="","",'表格编辑 '!A1299)</f>
        <v>40886</v>
      </c>
      <c r="B1299" s="123">
        <f>IF('表格编辑 '!B1299="","",'表格编辑 '!B1299)</f>
        <v>50045</v>
      </c>
      <c r="C1299" s="123">
        <f>IF('表格编辑 '!E1299="","",'表格编辑 '!E1299)</f>
        <v>49</v>
      </c>
      <c r="D1299" s="123" t="str">
        <f>IF('表格编辑 '!F1299="","",'表格编辑 '!F1299)</f>
        <v>AI_born_event(RECEIVER, ARG0, ARG1, ARG2, ARG3,ARG4)</v>
      </c>
      <c r="E1299" s="123" t="str">
        <f>IF('表格编辑 '!G1299="","",'表格编辑 '!G1299)</f>
        <v>AI_update_event(RECEIVER, ARG0, ARG1, ARG2, ARG3,ARG4)</v>
      </c>
      <c r="F1299" s="123" t="str">
        <f>IF('表格编辑 '!H1299="","",'表格编辑 '!H1299)</f>
        <v/>
      </c>
      <c r="G1299" s="123" t="str">
        <f>IF('表格编辑 '!I1299="","",'表格编辑 '!I1299)</f>
        <v/>
      </c>
      <c r="H1299" s="123" t="str">
        <f>IF('表格编辑 '!J1299="","",'表格编辑 '!J1299)</f>
        <v>test_deadth_event(RECEIVER, ARG0, ARG1, ARG2, ARG3,ARG4)</v>
      </c>
      <c r="I1299" s="123">
        <f>IF('表格编辑 '!K1299="","",'表格编辑 '!K1299)</f>
        <v>1</v>
      </c>
      <c r="J1299" s="123">
        <f>IF('表格编辑 '!L1299="","",'表格编辑 '!L1299)</f>
        <v>1992</v>
      </c>
      <c r="K1299" s="123">
        <f>IF('表格编辑 '!M1299="","",'表格编辑 '!M1299)</f>
        <v>1470</v>
      </c>
      <c r="L1299" s="123" t="str">
        <f>IF('表格编辑 '!N1299="","",'表格编辑 '!N1299)</f>
        <v/>
      </c>
      <c r="M1299" s="123" t="str">
        <f>IF('表格编辑 '!O1299="","",'表格编辑 '!O1299)</f>
        <v/>
      </c>
      <c r="N1299" s="123" t="str">
        <f>IF('表格编辑 '!P1299="","",'表格编辑 '!P1299)</f>
        <v/>
      </c>
      <c r="O1299" s="123" t="str">
        <f>IF('表格编辑 '!Q1299="","",'表格编辑 '!Q1299)</f>
        <v/>
      </c>
      <c r="P1299" s="123" t="str">
        <f>IF('表格编辑 '!R1299="","",'表格编辑 '!R1299)</f>
        <v/>
      </c>
      <c r="Q1299" s="123">
        <f>IF('表格编辑 '!S1299="","",'表格编辑 '!S1299)</f>
        <v>320</v>
      </c>
      <c r="R1299" s="123" t="str">
        <f>IF('表格编辑 '!T1299="","",'表格编辑 '!T1299)</f>
        <v/>
      </c>
      <c r="S1299" s="123" t="str">
        <f>IF('表格编辑 '!U1299="","",'表格编辑 '!U1299)</f>
        <v/>
      </c>
      <c r="T1299" s="123" t="str">
        <f>IF('表格编辑 '!V1299="","",'表格编辑 '!V1299)</f>
        <v/>
      </c>
      <c r="U1299" s="123" t="str">
        <f>IF('表格编辑 '!W1299="","",'表格编辑 '!W1299)</f>
        <v/>
      </c>
      <c r="V1299" s="123" t="str">
        <f>IF('表格编辑 '!X1299="","",'表格编辑 '!X1299)</f>
        <v/>
      </c>
      <c r="W1299" s="123" t="str">
        <f>IF('表格编辑 '!Y1299="","",'表格编辑 '!Y1299)</f>
        <v/>
      </c>
      <c r="X1299" s="123" t="str">
        <f>IF('表格编辑 '!Z1299="","",'表格编辑 '!Z1299)</f>
        <v/>
      </c>
      <c r="Y1299" s="123" t="str">
        <f>IF('表格编辑 '!AA1299="","",'表格编辑 '!AA1299)</f>
        <v/>
      </c>
      <c r="Z1299" s="123" t="str">
        <f>IF('表格编辑 '!AB1299="","",'表格编辑 '!AB1299)</f>
        <v/>
      </c>
      <c r="AA1299" s="123" t="str">
        <f>IF('表格编辑 '!AC1299="","",'表格编辑 '!AC1299)</f>
        <v/>
      </c>
      <c r="AB1299" s="123" t="str">
        <f>IF('表格编辑 '!AD1299="","",'表格编辑 '!AD1299)</f>
        <v/>
      </c>
      <c r="AC1299" s="123" t="str">
        <f>IF('表格编辑 '!AE1299="","",'表格编辑 '!AE1299)</f>
        <v/>
      </c>
      <c r="AD1299" s="123">
        <f>IF('表格编辑 '!AF1299="","",'表格编辑 '!AF1299)</f>
        <v>140886</v>
      </c>
    </row>
    <row r="1300" spans="1:30">
      <c r="A1300" s="123">
        <f>IF('表格编辑 '!A1300="","",'表格编辑 '!A1300)</f>
        <v>40887</v>
      </c>
      <c r="B1300" s="123">
        <f>IF('表格编辑 '!B1300="","",'表格编辑 '!B1300)</f>
        <v>50121</v>
      </c>
      <c r="C1300" s="123">
        <f>IF('表格编辑 '!E1300="","",'表格编辑 '!E1300)</f>
        <v>49</v>
      </c>
      <c r="D1300" s="123" t="str">
        <f>IF('表格编辑 '!F1300="","",'表格编辑 '!F1300)</f>
        <v>AI_born_event(RECEIVER, ARG0, ARG1, ARG2, ARG3,ARG4)</v>
      </c>
      <c r="E1300" s="123" t="str">
        <f>IF('表格编辑 '!G1300="","",'表格编辑 '!G1300)</f>
        <v>AI_update_event(RECEIVER, ARG0, ARG1, ARG2, ARG3,ARG4)</v>
      </c>
      <c r="F1300" s="123" t="str">
        <f>IF('表格编辑 '!H1300="","",'表格编辑 '!H1300)</f>
        <v/>
      </c>
      <c r="G1300" s="123" t="str">
        <f>IF('表格编辑 '!I1300="","",'表格编辑 '!I1300)</f>
        <v/>
      </c>
      <c r="H1300" s="123" t="str">
        <f>IF('表格编辑 '!J1300="","",'表格编辑 '!J1300)</f>
        <v>test_deadth_event(RECEIVER, ARG0, ARG1, ARG2, ARG3,ARG4)</v>
      </c>
      <c r="I1300" s="123">
        <f>IF('表格编辑 '!K1300="","",'表格编辑 '!K1300)</f>
        <v>1</v>
      </c>
      <c r="J1300" s="123">
        <f>IF('表格编辑 '!L1300="","",'表格编辑 '!L1300)</f>
        <v>1740</v>
      </c>
      <c r="K1300" s="123">
        <f>IF('表格编辑 '!M1300="","",'表格编辑 '!M1300)</f>
        <v>1470</v>
      </c>
      <c r="L1300" s="123" t="str">
        <f>IF('表格编辑 '!N1300="","",'表格编辑 '!N1300)</f>
        <v/>
      </c>
      <c r="M1300" s="123" t="str">
        <f>IF('表格编辑 '!O1300="","",'表格编辑 '!O1300)</f>
        <v/>
      </c>
      <c r="N1300" s="123" t="str">
        <f>IF('表格编辑 '!P1300="","",'表格编辑 '!P1300)</f>
        <v/>
      </c>
      <c r="O1300" s="123" t="str">
        <f>IF('表格编辑 '!Q1300="","",'表格编辑 '!Q1300)</f>
        <v/>
      </c>
      <c r="P1300" s="123" t="str">
        <f>IF('表格编辑 '!R1300="","",'表格编辑 '!R1300)</f>
        <v/>
      </c>
      <c r="Q1300" s="123">
        <f>IF('表格编辑 '!S1300="","",'表格编辑 '!S1300)</f>
        <v>320</v>
      </c>
      <c r="R1300" s="123" t="str">
        <f>IF('表格编辑 '!T1300="","",'表格编辑 '!T1300)</f>
        <v/>
      </c>
      <c r="S1300" s="123" t="str">
        <f>IF('表格编辑 '!U1300="","",'表格编辑 '!U1300)</f>
        <v/>
      </c>
      <c r="T1300" s="123" t="str">
        <f>IF('表格编辑 '!V1300="","",'表格编辑 '!V1300)</f>
        <v/>
      </c>
      <c r="U1300" s="123" t="str">
        <f>IF('表格编辑 '!W1300="","",'表格编辑 '!W1300)</f>
        <v/>
      </c>
      <c r="V1300" s="123" t="str">
        <f>IF('表格编辑 '!X1300="","",'表格编辑 '!X1300)</f>
        <v/>
      </c>
      <c r="W1300" s="123" t="str">
        <f>IF('表格编辑 '!Y1300="","",'表格编辑 '!Y1300)</f>
        <v/>
      </c>
      <c r="X1300" s="123" t="str">
        <f>IF('表格编辑 '!Z1300="","",'表格编辑 '!Z1300)</f>
        <v/>
      </c>
      <c r="Y1300" s="123" t="str">
        <f>IF('表格编辑 '!AA1300="","",'表格编辑 '!AA1300)</f>
        <v/>
      </c>
      <c r="Z1300" s="123" t="str">
        <f>IF('表格编辑 '!AB1300="","",'表格编辑 '!AB1300)</f>
        <v/>
      </c>
      <c r="AA1300" s="123" t="str">
        <f>IF('表格编辑 '!AC1300="","",'表格编辑 '!AC1300)</f>
        <v/>
      </c>
      <c r="AB1300" s="123" t="str">
        <f>IF('表格编辑 '!AD1300="","",'表格编辑 '!AD1300)</f>
        <v/>
      </c>
      <c r="AC1300" s="123" t="str">
        <f>IF('表格编辑 '!AE1300="","",'表格编辑 '!AE1300)</f>
        <v/>
      </c>
      <c r="AD1300" s="123">
        <f>IF('表格编辑 '!AF1300="","",'表格编辑 '!AF1300)</f>
        <v>140887</v>
      </c>
    </row>
    <row r="1301" spans="1:30">
      <c r="A1301" s="123">
        <f>IF('表格编辑 '!A1301="","",'表格编辑 '!A1301)</f>
        <v>40888</v>
      </c>
      <c r="B1301" s="123">
        <f>IF('表格编辑 '!B1301="","",'表格编辑 '!B1301)</f>
        <v>50134</v>
      </c>
      <c r="C1301" s="123">
        <f>IF('表格编辑 '!E1301="","",'表格编辑 '!E1301)</f>
        <v>49</v>
      </c>
      <c r="D1301" s="123" t="str">
        <f>IF('表格编辑 '!F1301="","",'表格编辑 '!F1301)</f>
        <v>AI_born_event(RECEIVER, ARG0, ARG1, ARG2, ARG3,ARG4)</v>
      </c>
      <c r="E1301" s="123" t="str">
        <f>IF('表格编辑 '!G1301="","",'表格编辑 '!G1301)</f>
        <v>AI_update_event(RECEIVER, ARG0, ARG1, ARG2, ARG3,ARG4)</v>
      </c>
      <c r="F1301" s="123" t="str">
        <f>IF('表格编辑 '!H1301="","",'表格编辑 '!H1301)</f>
        <v/>
      </c>
      <c r="G1301" s="123" t="str">
        <f>IF('表格编辑 '!I1301="","",'表格编辑 '!I1301)</f>
        <v/>
      </c>
      <c r="H1301" s="123" t="str">
        <f>IF('表格编辑 '!J1301="","",'表格编辑 '!J1301)</f>
        <v>test_deadth_event(RECEIVER, ARG0, ARG1, ARG2, ARG3,ARG4)</v>
      </c>
      <c r="I1301" s="123">
        <f>IF('表格编辑 '!K1301="","",'表格编辑 '!K1301)</f>
        <v>1</v>
      </c>
      <c r="J1301" s="123">
        <f>IF('表格编辑 '!L1301="","",'表格编辑 '!L1301)</f>
        <v>1754</v>
      </c>
      <c r="K1301" s="123">
        <f>IF('表格编辑 '!M1301="","",'表格编辑 '!M1301)</f>
        <v>1470</v>
      </c>
      <c r="L1301" s="123" t="str">
        <f>IF('表格编辑 '!N1301="","",'表格编辑 '!N1301)</f>
        <v/>
      </c>
      <c r="M1301" s="123" t="str">
        <f>IF('表格编辑 '!O1301="","",'表格编辑 '!O1301)</f>
        <v/>
      </c>
      <c r="N1301" s="123" t="str">
        <f>IF('表格编辑 '!P1301="","",'表格编辑 '!P1301)</f>
        <v/>
      </c>
      <c r="O1301" s="123" t="str">
        <f>IF('表格编辑 '!Q1301="","",'表格编辑 '!Q1301)</f>
        <v/>
      </c>
      <c r="P1301" s="123" t="str">
        <f>IF('表格编辑 '!R1301="","",'表格编辑 '!R1301)</f>
        <v/>
      </c>
      <c r="Q1301" s="123">
        <f>IF('表格编辑 '!S1301="","",'表格编辑 '!S1301)</f>
        <v>320</v>
      </c>
      <c r="R1301" s="123" t="str">
        <f>IF('表格编辑 '!T1301="","",'表格编辑 '!T1301)</f>
        <v/>
      </c>
      <c r="S1301" s="123" t="str">
        <f>IF('表格编辑 '!U1301="","",'表格编辑 '!U1301)</f>
        <v/>
      </c>
      <c r="T1301" s="123" t="str">
        <f>IF('表格编辑 '!V1301="","",'表格编辑 '!V1301)</f>
        <v/>
      </c>
      <c r="U1301" s="123" t="str">
        <f>IF('表格编辑 '!W1301="","",'表格编辑 '!W1301)</f>
        <v/>
      </c>
      <c r="V1301" s="123" t="str">
        <f>IF('表格编辑 '!X1301="","",'表格编辑 '!X1301)</f>
        <v/>
      </c>
      <c r="W1301" s="123" t="str">
        <f>IF('表格编辑 '!Y1301="","",'表格编辑 '!Y1301)</f>
        <v/>
      </c>
      <c r="X1301" s="123" t="str">
        <f>IF('表格编辑 '!Z1301="","",'表格编辑 '!Z1301)</f>
        <v/>
      </c>
      <c r="Y1301" s="123" t="str">
        <f>IF('表格编辑 '!AA1301="","",'表格编辑 '!AA1301)</f>
        <v/>
      </c>
      <c r="Z1301" s="123" t="str">
        <f>IF('表格编辑 '!AB1301="","",'表格编辑 '!AB1301)</f>
        <v/>
      </c>
      <c r="AA1301" s="123" t="str">
        <f>IF('表格编辑 '!AC1301="","",'表格编辑 '!AC1301)</f>
        <v/>
      </c>
      <c r="AB1301" s="123" t="str">
        <f>IF('表格编辑 '!AD1301="","",'表格编辑 '!AD1301)</f>
        <v/>
      </c>
      <c r="AC1301" s="123" t="str">
        <f>IF('表格编辑 '!AE1301="","",'表格编辑 '!AE1301)</f>
        <v/>
      </c>
      <c r="AD1301" s="123">
        <f>IF('表格编辑 '!AF1301="","",'表格编辑 '!AF1301)</f>
        <v>140888</v>
      </c>
    </row>
    <row r="1302" spans="1:30">
      <c r="A1302" s="123">
        <f>IF('表格编辑 '!A1302="","",'表格编辑 '!A1302)</f>
        <v>40889</v>
      </c>
      <c r="B1302" s="123">
        <f>IF('表格编辑 '!B1302="","",'表格编辑 '!B1302)</f>
        <v>50068</v>
      </c>
      <c r="C1302" s="123">
        <f>IF('表格编辑 '!E1302="","",'表格编辑 '!E1302)</f>
        <v>49</v>
      </c>
      <c r="D1302" s="123" t="str">
        <f>IF('表格编辑 '!F1302="","",'表格编辑 '!F1302)</f>
        <v>AI_born_event(RECEIVER, ARG0, ARG1, ARG2, ARG3,ARG4)</v>
      </c>
      <c r="E1302" s="123" t="str">
        <f>IF('表格编辑 '!G1302="","",'表格编辑 '!G1302)</f>
        <v>AI_update_event(RECEIVER, ARG0, ARG1, ARG2, ARG3,ARG4)</v>
      </c>
      <c r="F1302" s="123" t="str">
        <f>IF('表格编辑 '!H1302="","",'表格编辑 '!H1302)</f>
        <v/>
      </c>
      <c r="G1302" s="123" t="str">
        <f>IF('表格编辑 '!I1302="","",'表格编辑 '!I1302)</f>
        <v/>
      </c>
      <c r="H1302" s="123" t="str">
        <f>IF('表格编辑 '!J1302="","",'表格编辑 '!J1302)</f>
        <v>test_deadth_event(RECEIVER, ARG0, ARG1, ARG2, ARG3,ARG4)</v>
      </c>
      <c r="I1302" s="123">
        <f>IF('表格编辑 '!K1302="","",'表格编辑 '!K1302)</f>
        <v>1</v>
      </c>
      <c r="J1302" s="123">
        <f>IF('表格编辑 '!L1302="","",'表格编辑 '!L1302)</f>
        <v>2192</v>
      </c>
      <c r="K1302" s="123">
        <f>IF('表格编辑 '!M1302="","",'表格编辑 '!M1302)</f>
        <v>1470</v>
      </c>
      <c r="L1302" s="123" t="str">
        <f>IF('表格编辑 '!N1302="","",'表格编辑 '!N1302)</f>
        <v/>
      </c>
      <c r="M1302" s="123" t="str">
        <f>IF('表格编辑 '!O1302="","",'表格编辑 '!O1302)</f>
        <v/>
      </c>
      <c r="N1302" s="123" t="str">
        <f>IF('表格编辑 '!P1302="","",'表格编辑 '!P1302)</f>
        <v/>
      </c>
      <c r="O1302" s="123" t="str">
        <f>IF('表格编辑 '!Q1302="","",'表格编辑 '!Q1302)</f>
        <v/>
      </c>
      <c r="P1302" s="123" t="str">
        <f>IF('表格编辑 '!R1302="","",'表格编辑 '!R1302)</f>
        <v/>
      </c>
      <c r="Q1302" s="123">
        <f>IF('表格编辑 '!S1302="","",'表格编辑 '!S1302)</f>
        <v>320</v>
      </c>
      <c r="R1302" s="123" t="str">
        <f>IF('表格编辑 '!T1302="","",'表格编辑 '!T1302)</f>
        <v/>
      </c>
      <c r="S1302" s="123" t="str">
        <f>IF('表格编辑 '!U1302="","",'表格编辑 '!U1302)</f>
        <v/>
      </c>
      <c r="T1302" s="123" t="str">
        <f>IF('表格编辑 '!V1302="","",'表格编辑 '!V1302)</f>
        <v/>
      </c>
      <c r="U1302" s="123" t="str">
        <f>IF('表格编辑 '!W1302="","",'表格编辑 '!W1302)</f>
        <v/>
      </c>
      <c r="V1302" s="123" t="str">
        <f>IF('表格编辑 '!X1302="","",'表格编辑 '!X1302)</f>
        <v/>
      </c>
      <c r="W1302" s="123" t="str">
        <f>IF('表格编辑 '!Y1302="","",'表格编辑 '!Y1302)</f>
        <v/>
      </c>
      <c r="X1302" s="123" t="str">
        <f>IF('表格编辑 '!Z1302="","",'表格编辑 '!Z1302)</f>
        <v/>
      </c>
      <c r="Y1302" s="123" t="str">
        <f>IF('表格编辑 '!AA1302="","",'表格编辑 '!AA1302)</f>
        <v/>
      </c>
      <c r="Z1302" s="123" t="str">
        <f>IF('表格编辑 '!AB1302="","",'表格编辑 '!AB1302)</f>
        <v/>
      </c>
      <c r="AA1302" s="123" t="str">
        <f>IF('表格编辑 '!AC1302="","",'表格编辑 '!AC1302)</f>
        <v/>
      </c>
      <c r="AB1302" s="123" t="str">
        <f>IF('表格编辑 '!AD1302="","",'表格编辑 '!AD1302)</f>
        <v/>
      </c>
      <c r="AC1302" s="123" t="str">
        <f>IF('表格编辑 '!AE1302="","",'表格编辑 '!AE1302)</f>
        <v/>
      </c>
      <c r="AD1302" s="123">
        <f>IF('表格编辑 '!AF1302="","",'表格编辑 '!AF1302)</f>
        <v>140889</v>
      </c>
    </row>
    <row r="1303" spans="1:30">
      <c r="A1303" s="123">
        <f>IF('表格编辑 '!A1303="","",'表格编辑 '!A1303)</f>
        <v>40890</v>
      </c>
      <c r="B1303" s="123">
        <f>IF('表格编辑 '!B1303="","",'表格编辑 '!B1303)</f>
        <v>50070</v>
      </c>
      <c r="C1303" s="123">
        <f>IF('表格编辑 '!E1303="","",'表格编辑 '!E1303)</f>
        <v>49</v>
      </c>
      <c r="D1303" s="123" t="str">
        <f>IF('表格编辑 '!F1303="","",'表格编辑 '!F1303)</f>
        <v>AI_born_event(RECEIVER, ARG0, ARG1, ARG2, ARG3,ARG4)</v>
      </c>
      <c r="E1303" s="123" t="str">
        <f>IF('表格编辑 '!G1303="","",'表格编辑 '!G1303)</f>
        <v>AI_update_event(RECEIVER, ARG0, ARG1, ARG2, ARG3,ARG4)</v>
      </c>
      <c r="F1303" s="123" t="str">
        <f>IF('表格编辑 '!H1303="","",'表格编辑 '!H1303)</f>
        <v/>
      </c>
      <c r="G1303" s="123" t="str">
        <f>IF('表格编辑 '!I1303="","",'表格编辑 '!I1303)</f>
        <v/>
      </c>
      <c r="H1303" s="123" t="str">
        <f>IF('表格编辑 '!J1303="","",'表格编辑 '!J1303)</f>
        <v>test_deadth_event(RECEIVER, ARG0, ARG1, ARG2, ARG3,ARG4)</v>
      </c>
      <c r="I1303" s="123">
        <f>IF('表格编辑 '!K1303="","",'表格编辑 '!K1303)</f>
        <v>1</v>
      </c>
      <c r="J1303" s="123">
        <f>IF('表格编辑 '!L1303="","",'表格编辑 '!L1303)</f>
        <v>1112</v>
      </c>
      <c r="K1303" s="123">
        <f>IF('表格编辑 '!M1303="","",'表格编辑 '!M1303)</f>
        <v>1470</v>
      </c>
      <c r="L1303" s="123" t="str">
        <f>IF('表格编辑 '!N1303="","",'表格编辑 '!N1303)</f>
        <v/>
      </c>
      <c r="M1303" s="123" t="str">
        <f>IF('表格编辑 '!O1303="","",'表格编辑 '!O1303)</f>
        <v/>
      </c>
      <c r="N1303" s="123" t="str">
        <f>IF('表格编辑 '!P1303="","",'表格编辑 '!P1303)</f>
        <v/>
      </c>
      <c r="O1303" s="123" t="str">
        <f>IF('表格编辑 '!Q1303="","",'表格编辑 '!Q1303)</f>
        <v/>
      </c>
      <c r="P1303" s="123" t="str">
        <f>IF('表格编辑 '!R1303="","",'表格编辑 '!R1303)</f>
        <v/>
      </c>
      <c r="Q1303" s="123">
        <f>IF('表格编辑 '!S1303="","",'表格编辑 '!S1303)</f>
        <v>320</v>
      </c>
      <c r="R1303" s="123" t="str">
        <f>IF('表格编辑 '!T1303="","",'表格编辑 '!T1303)</f>
        <v/>
      </c>
      <c r="S1303" s="123" t="str">
        <f>IF('表格编辑 '!U1303="","",'表格编辑 '!U1303)</f>
        <v/>
      </c>
      <c r="T1303" s="123" t="str">
        <f>IF('表格编辑 '!V1303="","",'表格编辑 '!V1303)</f>
        <v/>
      </c>
      <c r="U1303" s="123" t="str">
        <f>IF('表格编辑 '!W1303="","",'表格编辑 '!W1303)</f>
        <v/>
      </c>
      <c r="V1303" s="123" t="str">
        <f>IF('表格编辑 '!X1303="","",'表格编辑 '!X1303)</f>
        <v/>
      </c>
      <c r="W1303" s="123" t="str">
        <f>IF('表格编辑 '!Y1303="","",'表格编辑 '!Y1303)</f>
        <v/>
      </c>
      <c r="X1303" s="123" t="str">
        <f>IF('表格编辑 '!Z1303="","",'表格编辑 '!Z1303)</f>
        <v/>
      </c>
      <c r="Y1303" s="123" t="str">
        <f>IF('表格编辑 '!AA1303="","",'表格编辑 '!AA1303)</f>
        <v/>
      </c>
      <c r="Z1303" s="123" t="str">
        <f>IF('表格编辑 '!AB1303="","",'表格编辑 '!AB1303)</f>
        <v/>
      </c>
      <c r="AA1303" s="123" t="str">
        <f>IF('表格编辑 '!AC1303="","",'表格编辑 '!AC1303)</f>
        <v/>
      </c>
      <c r="AB1303" s="123" t="str">
        <f>IF('表格编辑 '!AD1303="","",'表格编辑 '!AD1303)</f>
        <v/>
      </c>
      <c r="AC1303" s="123" t="str">
        <f>IF('表格编辑 '!AE1303="","",'表格编辑 '!AE1303)</f>
        <v/>
      </c>
      <c r="AD1303" s="123">
        <f>IF('表格编辑 '!AF1303="","",'表格编辑 '!AF1303)</f>
        <v>140890</v>
      </c>
    </row>
    <row r="1304" spans="1:30">
      <c r="A1304" s="123">
        <f>IF('表格编辑 '!A1304="","",'表格编辑 '!A1304)</f>
        <v>40891</v>
      </c>
      <c r="B1304" s="123">
        <f>IF('表格编辑 '!B1304="","",'表格编辑 '!B1304)</f>
        <v>50111</v>
      </c>
      <c r="C1304" s="123">
        <f>IF('表格编辑 '!E1304="","",'表格编辑 '!E1304)</f>
        <v>49</v>
      </c>
      <c r="D1304" s="123" t="str">
        <f>IF('表格编辑 '!F1304="","",'表格编辑 '!F1304)</f>
        <v>AI_born_event(RECEIVER, ARG0, ARG1, ARG2, ARG3,ARG4)</v>
      </c>
      <c r="E1304" s="123" t="str">
        <f>IF('表格编辑 '!G1304="","",'表格编辑 '!G1304)</f>
        <v>AI_update_event(RECEIVER, ARG0, ARG1, ARG2, ARG3,ARG4)</v>
      </c>
      <c r="F1304" s="123" t="str">
        <f>IF('表格编辑 '!H1304="","",'表格编辑 '!H1304)</f>
        <v/>
      </c>
      <c r="G1304" s="123" t="str">
        <f>IF('表格编辑 '!I1304="","",'表格编辑 '!I1304)</f>
        <v/>
      </c>
      <c r="H1304" s="123" t="str">
        <f>IF('表格编辑 '!J1304="","",'表格编辑 '!J1304)</f>
        <v>test_deadth_event(RECEIVER, ARG0, ARG1, ARG2, ARG3,ARG4)</v>
      </c>
      <c r="I1304" s="123">
        <f>IF('表格编辑 '!K1304="","",'表格编辑 '!K1304)</f>
        <v>1</v>
      </c>
      <c r="J1304" s="123">
        <f>IF('表格编辑 '!L1304="","",'表格编辑 '!L1304)</f>
        <v>1908</v>
      </c>
      <c r="K1304" s="123">
        <f>IF('表格编辑 '!M1304="","",'表格编辑 '!M1304)</f>
        <v>1470</v>
      </c>
      <c r="L1304" s="123" t="str">
        <f>IF('表格编辑 '!N1304="","",'表格编辑 '!N1304)</f>
        <v/>
      </c>
      <c r="M1304" s="123" t="str">
        <f>IF('表格编辑 '!O1304="","",'表格编辑 '!O1304)</f>
        <v/>
      </c>
      <c r="N1304" s="123" t="str">
        <f>IF('表格编辑 '!P1304="","",'表格编辑 '!P1304)</f>
        <v/>
      </c>
      <c r="O1304" s="123" t="str">
        <f>IF('表格编辑 '!Q1304="","",'表格编辑 '!Q1304)</f>
        <v/>
      </c>
      <c r="P1304" s="123" t="str">
        <f>IF('表格编辑 '!R1304="","",'表格编辑 '!R1304)</f>
        <v/>
      </c>
      <c r="Q1304" s="123">
        <f>IF('表格编辑 '!S1304="","",'表格编辑 '!S1304)</f>
        <v>320</v>
      </c>
      <c r="R1304" s="123" t="str">
        <f>IF('表格编辑 '!T1304="","",'表格编辑 '!T1304)</f>
        <v/>
      </c>
      <c r="S1304" s="123" t="str">
        <f>IF('表格编辑 '!U1304="","",'表格编辑 '!U1304)</f>
        <v/>
      </c>
      <c r="T1304" s="123" t="str">
        <f>IF('表格编辑 '!V1304="","",'表格编辑 '!V1304)</f>
        <v/>
      </c>
      <c r="U1304" s="123" t="str">
        <f>IF('表格编辑 '!W1304="","",'表格编辑 '!W1304)</f>
        <v/>
      </c>
      <c r="V1304" s="123" t="str">
        <f>IF('表格编辑 '!X1304="","",'表格编辑 '!X1304)</f>
        <v/>
      </c>
      <c r="W1304" s="123" t="str">
        <f>IF('表格编辑 '!Y1304="","",'表格编辑 '!Y1304)</f>
        <v/>
      </c>
      <c r="X1304" s="123" t="str">
        <f>IF('表格编辑 '!Z1304="","",'表格编辑 '!Z1304)</f>
        <v/>
      </c>
      <c r="Y1304" s="123" t="str">
        <f>IF('表格编辑 '!AA1304="","",'表格编辑 '!AA1304)</f>
        <v/>
      </c>
      <c r="Z1304" s="123" t="str">
        <f>IF('表格编辑 '!AB1304="","",'表格编辑 '!AB1304)</f>
        <v/>
      </c>
      <c r="AA1304" s="123" t="str">
        <f>IF('表格编辑 '!AC1304="","",'表格编辑 '!AC1304)</f>
        <v/>
      </c>
      <c r="AB1304" s="123" t="str">
        <f>IF('表格编辑 '!AD1304="","",'表格编辑 '!AD1304)</f>
        <v/>
      </c>
      <c r="AC1304" s="123" t="str">
        <f>IF('表格编辑 '!AE1304="","",'表格编辑 '!AE1304)</f>
        <v/>
      </c>
      <c r="AD1304" s="123">
        <f>IF('表格编辑 '!AF1304="","",'表格编辑 '!AF1304)</f>
        <v>140891</v>
      </c>
    </row>
    <row r="1305" spans="1:30">
      <c r="A1305" s="123">
        <f>IF('表格编辑 '!A1305="","",'表格编辑 '!A1305)</f>
        <v>40892</v>
      </c>
      <c r="B1305" s="123">
        <f>IF('表格编辑 '!B1305="","",'表格编辑 '!B1305)</f>
        <v>50144</v>
      </c>
      <c r="C1305" s="123">
        <f>IF('表格编辑 '!E1305="","",'表格编辑 '!E1305)</f>
        <v>49</v>
      </c>
      <c r="D1305" s="123" t="str">
        <f>IF('表格编辑 '!F1305="","",'表格编辑 '!F1305)</f>
        <v>AI_born_event(RECEIVER, ARG0, ARG1, ARG2, ARG3,ARG4)</v>
      </c>
      <c r="E1305" s="123" t="str">
        <f>IF('表格编辑 '!G1305="","",'表格编辑 '!G1305)</f>
        <v>AI_update_event(RECEIVER, ARG0, ARG1, ARG2, ARG3,ARG4)</v>
      </c>
      <c r="F1305" s="123" t="str">
        <f>IF('表格编辑 '!H1305="","",'表格编辑 '!H1305)</f>
        <v/>
      </c>
      <c r="G1305" s="123" t="str">
        <f>IF('表格编辑 '!I1305="","",'表格编辑 '!I1305)</f>
        <v/>
      </c>
      <c r="H1305" s="123" t="str">
        <f>IF('表格编辑 '!J1305="","",'表格编辑 '!J1305)</f>
        <v>test_deadth_event(RECEIVER, ARG0, ARG1, ARG2, ARG3,ARG4)</v>
      </c>
      <c r="I1305" s="123">
        <f>IF('表格编辑 '!K1305="","",'表格编辑 '!K1305)</f>
        <v>1</v>
      </c>
      <c r="J1305" s="123">
        <f>IF('表格编辑 '!L1305="","",'表格编辑 '!L1305)</f>
        <v>1740</v>
      </c>
      <c r="K1305" s="123">
        <f>IF('表格编辑 '!M1305="","",'表格编辑 '!M1305)</f>
        <v>1470</v>
      </c>
      <c r="L1305" s="123" t="str">
        <f>IF('表格编辑 '!N1305="","",'表格编辑 '!N1305)</f>
        <v/>
      </c>
      <c r="M1305" s="123" t="str">
        <f>IF('表格编辑 '!O1305="","",'表格编辑 '!O1305)</f>
        <v/>
      </c>
      <c r="N1305" s="123" t="str">
        <f>IF('表格编辑 '!P1305="","",'表格编辑 '!P1305)</f>
        <v/>
      </c>
      <c r="O1305" s="123" t="str">
        <f>IF('表格编辑 '!Q1305="","",'表格编辑 '!Q1305)</f>
        <v/>
      </c>
      <c r="P1305" s="123" t="str">
        <f>IF('表格编辑 '!R1305="","",'表格编辑 '!R1305)</f>
        <v/>
      </c>
      <c r="Q1305" s="123">
        <f>IF('表格编辑 '!S1305="","",'表格编辑 '!S1305)</f>
        <v>320</v>
      </c>
      <c r="R1305" s="123" t="str">
        <f>IF('表格编辑 '!T1305="","",'表格编辑 '!T1305)</f>
        <v/>
      </c>
      <c r="S1305" s="123" t="str">
        <f>IF('表格编辑 '!U1305="","",'表格编辑 '!U1305)</f>
        <v/>
      </c>
      <c r="T1305" s="123" t="str">
        <f>IF('表格编辑 '!V1305="","",'表格编辑 '!V1305)</f>
        <v/>
      </c>
      <c r="U1305" s="123" t="str">
        <f>IF('表格编辑 '!W1305="","",'表格编辑 '!W1305)</f>
        <v/>
      </c>
      <c r="V1305" s="123" t="str">
        <f>IF('表格编辑 '!X1305="","",'表格编辑 '!X1305)</f>
        <v/>
      </c>
      <c r="W1305" s="123" t="str">
        <f>IF('表格编辑 '!Y1305="","",'表格编辑 '!Y1305)</f>
        <v/>
      </c>
      <c r="X1305" s="123" t="str">
        <f>IF('表格编辑 '!Z1305="","",'表格编辑 '!Z1305)</f>
        <v/>
      </c>
      <c r="Y1305" s="123" t="str">
        <f>IF('表格编辑 '!AA1305="","",'表格编辑 '!AA1305)</f>
        <v/>
      </c>
      <c r="Z1305" s="123" t="str">
        <f>IF('表格编辑 '!AB1305="","",'表格编辑 '!AB1305)</f>
        <v/>
      </c>
      <c r="AA1305" s="123" t="str">
        <f>IF('表格编辑 '!AC1305="","",'表格编辑 '!AC1305)</f>
        <v/>
      </c>
      <c r="AB1305" s="123" t="str">
        <f>IF('表格编辑 '!AD1305="","",'表格编辑 '!AD1305)</f>
        <v/>
      </c>
      <c r="AC1305" s="123" t="str">
        <f>IF('表格编辑 '!AE1305="","",'表格编辑 '!AE1305)</f>
        <v/>
      </c>
      <c r="AD1305" s="123">
        <f>IF('表格编辑 '!AF1305="","",'表格编辑 '!AF1305)</f>
        <v>140892</v>
      </c>
    </row>
    <row r="1306" spans="1:30">
      <c r="A1306" s="123">
        <f>IF('表格编辑 '!A1306="","",'表格编辑 '!A1306)</f>
        <v>40893</v>
      </c>
      <c r="B1306" s="123">
        <f>IF('表格编辑 '!B1306="","",'表格编辑 '!B1306)</f>
        <v>50076</v>
      </c>
      <c r="C1306" s="123">
        <f>IF('表格编辑 '!E1306="","",'表格编辑 '!E1306)</f>
        <v>49</v>
      </c>
      <c r="D1306" s="123" t="str">
        <f>IF('表格编辑 '!F1306="","",'表格编辑 '!F1306)</f>
        <v>AI_born_event(RECEIVER, ARG0, ARG1, ARG2, ARG3,ARG4)</v>
      </c>
      <c r="E1306" s="123" t="str">
        <f>IF('表格编辑 '!G1306="","",'表格编辑 '!G1306)</f>
        <v>AI_update_event(RECEIVER, ARG0, ARG1, ARG2, ARG3,ARG4)</v>
      </c>
      <c r="F1306" s="123" t="str">
        <f>IF('表格编辑 '!H1306="","",'表格编辑 '!H1306)</f>
        <v/>
      </c>
      <c r="G1306" s="123" t="str">
        <f>IF('表格编辑 '!I1306="","",'表格编辑 '!I1306)</f>
        <v/>
      </c>
      <c r="H1306" s="123" t="str">
        <f>IF('表格编辑 '!J1306="","",'表格编辑 '!J1306)</f>
        <v>test_deadth_event(RECEIVER, ARG0, ARG1, ARG2, ARG3,ARG4)</v>
      </c>
      <c r="I1306" s="123">
        <f>IF('表格编辑 '!K1306="","",'表格编辑 '!K1306)</f>
        <v>1</v>
      </c>
      <c r="J1306" s="123">
        <f>IF('表格编辑 '!L1306="","",'表格编辑 '!L1306)</f>
        <v>2180</v>
      </c>
      <c r="K1306" s="123">
        <f>IF('表格编辑 '!M1306="","",'表格编辑 '!M1306)</f>
        <v>1470</v>
      </c>
      <c r="L1306" s="123" t="str">
        <f>IF('表格编辑 '!N1306="","",'表格编辑 '!N1306)</f>
        <v/>
      </c>
      <c r="M1306" s="123" t="str">
        <f>IF('表格编辑 '!O1306="","",'表格编辑 '!O1306)</f>
        <v/>
      </c>
      <c r="N1306" s="123" t="str">
        <f>IF('表格编辑 '!P1306="","",'表格编辑 '!P1306)</f>
        <v/>
      </c>
      <c r="O1306" s="123" t="str">
        <f>IF('表格编辑 '!Q1306="","",'表格编辑 '!Q1306)</f>
        <v/>
      </c>
      <c r="P1306" s="123" t="str">
        <f>IF('表格编辑 '!R1306="","",'表格编辑 '!R1306)</f>
        <v/>
      </c>
      <c r="Q1306" s="123">
        <f>IF('表格编辑 '!S1306="","",'表格编辑 '!S1306)</f>
        <v>320</v>
      </c>
      <c r="R1306" s="123" t="str">
        <f>IF('表格编辑 '!T1306="","",'表格编辑 '!T1306)</f>
        <v/>
      </c>
      <c r="S1306" s="123" t="str">
        <f>IF('表格编辑 '!U1306="","",'表格编辑 '!U1306)</f>
        <v/>
      </c>
      <c r="T1306" s="123" t="str">
        <f>IF('表格编辑 '!V1306="","",'表格编辑 '!V1306)</f>
        <v/>
      </c>
      <c r="U1306" s="123" t="str">
        <f>IF('表格编辑 '!W1306="","",'表格编辑 '!W1306)</f>
        <v/>
      </c>
      <c r="V1306" s="123" t="str">
        <f>IF('表格编辑 '!X1306="","",'表格编辑 '!X1306)</f>
        <v/>
      </c>
      <c r="W1306" s="123" t="str">
        <f>IF('表格编辑 '!Y1306="","",'表格编辑 '!Y1306)</f>
        <v/>
      </c>
      <c r="X1306" s="123" t="str">
        <f>IF('表格编辑 '!Z1306="","",'表格编辑 '!Z1306)</f>
        <v/>
      </c>
      <c r="Y1306" s="123" t="str">
        <f>IF('表格编辑 '!AA1306="","",'表格编辑 '!AA1306)</f>
        <v/>
      </c>
      <c r="Z1306" s="123" t="str">
        <f>IF('表格编辑 '!AB1306="","",'表格编辑 '!AB1306)</f>
        <v/>
      </c>
      <c r="AA1306" s="123" t="str">
        <f>IF('表格编辑 '!AC1306="","",'表格编辑 '!AC1306)</f>
        <v/>
      </c>
      <c r="AB1306" s="123" t="str">
        <f>IF('表格编辑 '!AD1306="","",'表格编辑 '!AD1306)</f>
        <v/>
      </c>
      <c r="AC1306" s="123" t="str">
        <f>IF('表格编辑 '!AE1306="","",'表格编辑 '!AE1306)</f>
        <v/>
      </c>
      <c r="AD1306" s="123">
        <f>IF('表格编辑 '!AF1306="","",'表格编辑 '!AF1306)</f>
        <v>140893</v>
      </c>
    </row>
    <row r="1307" spans="1:30">
      <c r="A1307" s="123">
        <f>IF('表格编辑 '!A1307="","",'表格编辑 '!A1307)</f>
        <v>40894</v>
      </c>
      <c r="B1307" s="123">
        <f>IF('表格编辑 '!B1307="","",'表格编辑 '!B1307)</f>
        <v>50081</v>
      </c>
      <c r="C1307" s="123">
        <f>IF('表格编辑 '!E1307="","",'表格编辑 '!E1307)</f>
        <v>49</v>
      </c>
      <c r="D1307" s="123" t="str">
        <f>IF('表格编辑 '!F1307="","",'表格编辑 '!F1307)</f>
        <v>AI_born_event(RECEIVER, ARG0, ARG1, ARG2, ARG3,ARG4)</v>
      </c>
      <c r="E1307" s="123" t="str">
        <f>IF('表格编辑 '!G1307="","",'表格编辑 '!G1307)</f>
        <v>AI_update_event(RECEIVER, ARG0, ARG1, ARG2, ARG3,ARG4)</v>
      </c>
      <c r="F1307" s="123" t="str">
        <f>IF('表格编辑 '!H1307="","",'表格编辑 '!H1307)</f>
        <v/>
      </c>
      <c r="G1307" s="123" t="str">
        <f>IF('表格编辑 '!I1307="","",'表格编辑 '!I1307)</f>
        <v/>
      </c>
      <c r="H1307" s="123" t="str">
        <f>IF('表格编辑 '!J1307="","",'表格编辑 '!J1307)</f>
        <v>test_deadth_event(RECEIVER, ARG0, ARG1, ARG2, ARG3,ARG4)</v>
      </c>
      <c r="I1307" s="123">
        <f>IF('表格编辑 '!K1307="","",'表格编辑 '!K1307)</f>
        <v>1</v>
      </c>
      <c r="J1307" s="123">
        <f>IF('表格编辑 '!L1307="","",'表格编辑 '!L1307)</f>
        <v>992</v>
      </c>
      <c r="K1307" s="123">
        <f>IF('表格编辑 '!M1307="","",'表格编辑 '!M1307)</f>
        <v>1470</v>
      </c>
      <c r="L1307" s="123" t="str">
        <f>IF('表格编辑 '!N1307="","",'表格编辑 '!N1307)</f>
        <v/>
      </c>
      <c r="M1307" s="123" t="str">
        <f>IF('表格编辑 '!O1307="","",'表格编辑 '!O1307)</f>
        <v/>
      </c>
      <c r="N1307" s="123" t="str">
        <f>IF('表格编辑 '!P1307="","",'表格编辑 '!P1307)</f>
        <v/>
      </c>
      <c r="O1307" s="123" t="str">
        <f>IF('表格编辑 '!Q1307="","",'表格编辑 '!Q1307)</f>
        <v/>
      </c>
      <c r="P1307" s="123" t="str">
        <f>IF('表格编辑 '!R1307="","",'表格编辑 '!R1307)</f>
        <v/>
      </c>
      <c r="Q1307" s="123">
        <f>IF('表格编辑 '!S1307="","",'表格编辑 '!S1307)</f>
        <v>320</v>
      </c>
      <c r="R1307" s="123" t="str">
        <f>IF('表格编辑 '!T1307="","",'表格编辑 '!T1307)</f>
        <v/>
      </c>
      <c r="S1307" s="123" t="str">
        <f>IF('表格编辑 '!U1307="","",'表格编辑 '!U1307)</f>
        <v/>
      </c>
      <c r="T1307" s="123" t="str">
        <f>IF('表格编辑 '!V1307="","",'表格编辑 '!V1307)</f>
        <v/>
      </c>
      <c r="U1307" s="123" t="str">
        <f>IF('表格编辑 '!W1307="","",'表格编辑 '!W1307)</f>
        <v/>
      </c>
      <c r="V1307" s="123" t="str">
        <f>IF('表格编辑 '!X1307="","",'表格编辑 '!X1307)</f>
        <v/>
      </c>
      <c r="W1307" s="123" t="str">
        <f>IF('表格编辑 '!Y1307="","",'表格编辑 '!Y1307)</f>
        <v/>
      </c>
      <c r="X1307" s="123" t="str">
        <f>IF('表格编辑 '!Z1307="","",'表格编辑 '!Z1307)</f>
        <v/>
      </c>
      <c r="Y1307" s="123" t="str">
        <f>IF('表格编辑 '!AA1307="","",'表格编辑 '!AA1307)</f>
        <v/>
      </c>
      <c r="Z1307" s="123" t="str">
        <f>IF('表格编辑 '!AB1307="","",'表格编辑 '!AB1307)</f>
        <v/>
      </c>
      <c r="AA1307" s="123" t="str">
        <f>IF('表格编辑 '!AC1307="","",'表格编辑 '!AC1307)</f>
        <v/>
      </c>
      <c r="AB1307" s="123" t="str">
        <f>IF('表格编辑 '!AD1307="","",'表格编辑 '!AD1307)</f>
        <v/>
      </c>
      <c r="AC1307" s="123" t="str">
        <f>IF('表格编辑 '!AE1307="","",'表格编辑 '!AE1307)</f>
        <v/>
      </c>
      <c r="AD1307" s="123">
        <f>IF('表格编辑 '!AF1307="","",'表格编辑 '!AF1307)</f>
        <v>140894</v>
      </c>
    </row>
    <row r="1308" spans="1:30">
      <c r="A1308" s="123">
        <f>IF('表格编辑 '!A1308="","",'表格编辑 '!A1308)</f>
        <v>40895</v>
      </c>
      <c r="B1308" s="123">
        <f>IF('表格编辑 '!B1308="","",'表格编辑 '!B1308)</f>
        <v>50006</v>
      </c>
      <c r="C1308" s="123">
        <f>IF('表格编辑 '!E1308="","",'表格编辑 '!E1308)</f>
        <v>49</v>
      </c>
      <c r="D1308" s="123" t="str">
        <f>IF('表格编辑 '!F1308="","",'表格编辑 '!F1308)</f>
        <v>AI_born_event(RECEIVER, ARG0, ARG1, ARG2, ARG3,ARG4)</v>
      </c>
      <c r="E1308" s="123" t="str">
        <f>IF('表格编辑 '!G1308="","",'表格编辑 '!G1308)</f>
        <v>AI_update_event(RECEIVER, ARG0, ARG1, ARG2, ARG3,ARG4)</v>
      </c>
      <c r="F1308" s="123" t="str">
        <f>IF('表格编辑 '!H1308="","",'表格编辑 '!H1308)</f>
        <v/>
      </c>
      <c r="G1308" s="123" t="str">
        <f>IF('表格编辑 '!I1308="","",'表格编辑 '!I1308)</f>
        <v/>
      </c>
      <c r="H1308" s="123" t="str">
        <f>IF('表格编辑 '!J1308="","",'表格编辑 '!J1308)</f>
        <v>test_deadth_event(RECEIVER, ARG0, ARG1, ARG2, ARG3,ARG4)</v>
      </c>
      <c r="I1308" s="123">
        <f>IF('表格编辑 '!K1308="","",'表格编辑 '!K1308)</f>
        <v>1</v>
      </c>
      <c r="J1308" s="123">
        <f>IF('表格编辑 '!L1308="","",'表格编辑 '!L1308)</f>
        <v>2532</v>
      </c>
      <c r="K1308" s="123">
        <f>IF('表格编辑 '!M1308="","",'表格编辑 '!M1308)</f>
        <v>1470</v>
      </c>
      <c r="L1308" s="123" t="str">
        <f>IF('表格编辑 '!N1308="","",'表格编辑 '!N1308)</f>
        <v/>
      </c>
      <c r="M1308" s="123" t="str">
        <f>IF('表格编辑 '!O1308="","",'表格编辑 '!O1308)</f>
        <v/>
      </c>
      <c r="N1308" s="123" t="str">
        <f>IF('表格编辑 '!P1308="","",'表格编辑 '!P1308)</f>
        <v/>
      </c>
      <c r="O1308" s="123" t="str">
        <f>IF('表格编辑 '!Q1308="","",'表格编辑 '!Q1308)</f>
        <v/>
      </c>
      <c r="P1308" s="123" t="str">
        <f>IF('表格编辑 '!R1308="","",'表格编辑 '!R1308)</f>
        <v/>
      </c>
      <c r="Q1308" s="123">
        <f>IF('表格编辑 '!S1308="","",'表格编辑 '!S1308)</f>
        <v>320</v>
      </c>
      <c r="R1308" s="123" t="str">
        <f>IF('表格编辑 '!T1308="","",'表格编辑 '!T1308)</f>
        <v/>
      </c>
      <c r="S1308" s="123" t="str">
        <f>IF('表格编辑 '!U1308="","",'表格编辑 '!U1308)</f>
        <v/>
      </c>
      <c r="T1308" s="123" t="str">
        <f>IF('表格编辑 '!V1308="","",'表格编辑 '!V1308)</f>
        <v/>
      </c>
      <c r="U1308" s="123" t="str">
        <f>IF('表格编辑 '!W1308="","",'表格编辑 '!W1308)</f>
        <v/>
      </c>
      <c r="V1308" s="123" t="str">
        <f>IF('表格编辑 '!X1308="","",'表格编辑 '!X1308)</f>
        <v/>
      </c>
      <c r="W1308" s="123" t="str">
        <f>IF('表格编辑 '!Y1308="","",'表格编辑 '!Y1308)</f>
        <v/>
      </c>
      <c r="X1308" s="123" t="str">
        <f>IF('表格编辑 '!Z1308="","",'表格编辑 '!Z1308)</f>
        <v/>
      </c>
      <c r="Y1308" s="123" t="str">
        <f>IF('表格编辑 '!AA1308="","",'表格编辑 '!AA1308)</f>
        <v/>
      </c>
      <c r="Z1308" s="123" t="str">
        <f>IF('表格编辑 '!AB1308="","",'表格编辑 '!AB1308)</f>
        <v/>
      </c>
      <c r="AA1308" s="123" t="str">
        <f>IF('表格编辑 '!AC1308="","",'表格编辑 '!AC1308)</f>
        <v/>
      </c>
      <c r="AB1308" s="123" t="str">
        <f>IF('表格编辑 '!AD1308="","",'表格编辑 '!AD1308)</f>
        <v/>
      </c>
      <c r="AC1308" s="123" t="str">
        <f>IF('表格编辑 '!AE1308="","",'表格编辑 '!AE1308)</f>
        <v/>
      </c>
      <c r="AD1308" s="123">
        <f>IF('表格编辑 '!AF1308="","",'表格编辑 '!AF1308)</f>
        <v>140895</v>
      </c>
    </row>
    <row r="1309" spans="1:30">
      <c r="A1309" s="123">
        <f>IF('表格编辑 '!A1309="","",'表格编辑 '!A1309)</f>
        <v>40896</v>
      </c>
      <c r="B1309" s="123">
        <f>IF('表格编辑 '!B1309="","",'表格编辑 '!B1309)</f>
        <v>50122</v>
      </c>
      <c r="C1309" s="123">
        <f>IF('表格编辑 '!E1309="","",'表格编辑 '!E1309)</f>
        <v>49</v>
      </c>
      <c r="D1309" s="123" t="str">
        <f>IF('表格编辑 '!F1309="","",'表格编辑 '!F1309)</f>
        <v>AI_born_event(RECEIVER, ARG0, ARG1, ARG2, ARG3,ARG4)</v>
      </c>
      <c r="E1309" s="123" t="str">
        <f>IF('表格编辑 '!G1309="","",'表格编辑 '!G1309)</f>
        <v>AI_update_event(RECEIVER, ARG0, ARG1, ARG2, ARG3,ARG4)</v>
      </c>
      <c r="F1309" s="123" t="str">
        <f>IF('表格编辑 '!H1309="","",'表格编辑 '!H1309)</f>
        <v/>
      </c>
      <c r="G1309" s="123" t="str">
        <f>IF('表格编辑 '!I1309="","",'表格编辑 '!I1309)</f>
        <v/>
      </c>
      <c r="H1309" s="123" t="str">
        <f>IF('表格编辑 '!J1309="","",'表格编辑 '!J1309)</f>
        <v>test_deadth_event(RECEIVER, ARG0, ARG1, ARG2, ARG3,ARG4)</v>
      </c>
      <c r="I1309" s="123">
        <f>IF('表格编辑 '!K1309="","",'表格编辑 '!K1309)</f>
        <v>1</v>
      </c>
      <c r="J1309" s="123">
        <f>IF('表格编辑 '!L1309="","",'表格编辑 '!L1309)</f>
        <v>986</v>
      </c>
      <c r="K1309" s="123">
        <f>IF('表格编辑 '!M1309="","",'表格编辑 '!M1309)</f>
        <v>1470</v>
      </c>
      <c r="L1309" s="123" t="str">
        <f>IF('表格编辑 '!N1309="","",'表格编辑 '!N1309)</f>
        <v/>
      </c>
      <c r="M1309" s="123" t="str">
        <f>IF('表格编辑 '!O1309="","",'表格编辑 '!O1309)</f>
        <v/>
      </c>
      <c r="N1309" s="123" t="str">
        <f>IF('表格编辑 '!P1309="","",'表格编辑 '!P1309)</f>
        <v/>
      </c>
      <c r="O1309" s="123" t="str">
        <f>IF('表格编辑 '!Q1309="","",'表格编辑 '!Q1309)</f>
        <v/>
      </c>
      <c r="P1309" s="123" t="str">
        <f>IF('表格编辑 '!R1309="","",'表格编辑 '!R1309)</f>
        <v/>
      </c>
      <c r="Q1309" s="123">
        <f>IF('表格编辑 '!S1309="","",'表格编辑 '!S1309)</f>
        <v>320</v>
      </c>
      <c r="R1309" s="123" t="str">
        <f>IF('表格编辑 '!T1309="","",'表格编辑 '!T1309)</f>
        <v/>
      </c>
      <c r="S1309" s="123" t="str">
        <f>IF('表格编辑 '!U1309="","",'表格编辑 '!U1309)</f>
        <v/>
      </c>
      <c r="T1309" s="123" t="str">
        <f>IF('表格编辑 '!V1309="","",'表格编辑 '!V1309)</f>
        <v/>
      </c>
      <c r="U1309" s="123" t="str">
        <f>IF('表格编辑 '!W1309="","",'表格编辑 '!W1309)</f>
        <v/>
      </c>
      <c r="V1309" s="123" t="str">
        <f>IF('表格编辑 '!X1309="","",'表格编辑 '!X1309)</f>
        <v/>
      </c>
      <c r="W1309" s="123" t="str">
        <f>IF('表格编辑 '!Y1309="","",'表格编辑 '!Y1309)</f>
        <v/>
      </c>
      <c r="X1309" s="123" t="str">
        <f>IF('表格编辑 '!Z1309="","",'表格编辑 '!Z1309)</f>
        <v/>
      </c>
      <c r="Y1309" s="123" t="str">
        <f>IF('表格编辑 '!AA1309="","",'表格编辑 '!AA1309)</f>
        <v/>
      </c>
      <c r="Z1309" s="123" t="str">
        <f>IF('表格编辑 '!AB1309="","",'表格编辑 '!AB1309)</f>
        <v/>
      </c>
      <c r="AA1309" s="123" t="str">
        <f>IF('表格编辑 '!AC1309="","",'表格编辑 '!AC1309)</f>
        <v/>
      </c>
      <c r="AB1309" s="123" t="str">
        <f>IF('表格编辑 '!AD1309="","",'表格编辑 '!AD1309)</f>
        <v/>
      </c>
      <c r="AC1309" s="123" t="str">
        <f>IF('表格编辑 '!AE1309="","",'表格编辑 '!AE1309)</f>
        <v/>
      </c>
      <c r="AD1309" s="123">
        <f>IF('表格编辑 '!AF1309="","",'表格编辑 '!AF1309)</f>
        <v>140896</v>
      </c>
    </row>
    <row r="1310" spans="1:30">
      <c r="A1310" s="123">
        <f>IF('表格编辑 '!A1310="","",'表格编辑 '!A1310)</f>
        <v>40897</v>
      </c>
      <c r="B1310" s="123">
        <f>IF('表格编辑 '!B1310="","",'表格编辑 '!B1310)</f>
        <v>50154</v>
      </c>
      <c r="C1310" s="123">
        <f>IF('表格编辑 '!E1310="","",'表格编辑 '!E1310)</f>
        <v>49</v>
      </c>
      <c r="D1310" s="123" t="str">
        <f>IF('表格编辑 '!F1310="","",'表格编辑 '!F1310)</f>
        <v>AI_born_event(RECEIVER, ARG0, ARG1, ARG2, ARG3,ARG4)</v>
      </c>
      <c r="E1310" s="123" t="str">
        <f>IF('表格编辑 '!G1310="","",'表格编辑 '!G1310)</f>
        <v>AI_update_event(RECEIVER, ARG0, ARG1, ARG2, ARG3,ARG4)</v>
      </c>
      <c r="F1310" s="123" t="str">
        <f>IF('表格编辑 '!H1310="","",'表格编辑 '!H1310)</f>
        <v/>
      </c>
      <c r="G1310" s="123" t="str">
        <f>IF('表格编辑 '!I1310="","",'表格编辑 '!I1310)</f>
        <v/>
      </c>
      <c r="H1310" s="123" t="str">
        <f>IF('表格编辑 '!J1310="","",'表格编辑 '!J1310)</f>
        <v>test_deadth_event(RECEIVER, ARG0, ARG1, ARG2, ARG3,ARG4)</v>
      </c>
      <c r="I1310" s="123">
        <f>IF('表格编辑 '!K1310="","",'表格编辑 '!K1310)</f>
        <v>1</v>
      </c>
      <c r="J1310" s="123">
        <f>IF('表格编辑 '!L1310="","",'表格编辑 '!L1310)</f>
        <v>2002</v>
      </c>
      <c r="K1310" s="123">
        <f>IF('表格编辑 '!M1310="","",'表格编辑 '!M1310)</f>
        <v>1470</v>
      </c>
      <c r="L1310" s="123" t="str">
        <f>IF('表格编辑 '!N1310="","",'表格编辑 '!N1310)</f>
        <v/>
      </c>
      <c r="M1310" s="123" t="str">
        <f>IF('表格编辑 '!O1310="","",'表格编辑 '!O1310)</f>
        <v/>
      </c>
      <c r="N1310" s="123" t="str">
        <f>IF('表格编辑 '!P1310="","",'表格编辑 '!P1310)</f>
        <v/>
      </c>
      <c r="O1310" s="123" t="str">
        <f>IF('表格编辑 '!Q1310="","",'表格编辑 '!Q1310)</f>
        <v/>
      </c>
      <c r="P1310" s="123" t="str">
        <f>IF('表格编辑 '!R1310="","",'表格编辑 '!R1310)</f>
        <v/>
      </c>
      <c r="Q1310" s="123">
        <f>IF('表格编辑 '!S1310="","",'表格编辑 '!S1310)</f>
        <v>320</v>
      </c>
      <c r="R1310" s="123" t="str">
        <f>IF('表格编辑 '!T1310="","",'表格编辑 '!T1310)</f>
        <v/>
      </c>
      <c r="S1310" s="123" t="str">
        <f>IF('表格编辑 '!U1310="","",'表格编辑 '!U1310)</f>
        <v/>
      </c>
      <c r="T1310" s="123" t="str">
        <f>IF('表格编辑 '!V1310="","",'表格编辑 '!V1310)</f>
        <v/>
      </c>
      <c r="U1310" s="123" t="str">
        <f>IF('表格编辑 '!W1310="","",'表格编辑 '!W1310)</f>
        <v/>
      </c>
      <c r="V1310" s="123" t="str">
        <f>IF('表格编辑 '!X1310="","",'表格编辑 '!X1310)</f>
        <v/>
      </c>
      <c r="W1310" s="123" t="str">
        <f>IF('表格编辑 '!Y1310="","",'表格编辑 '!Y1310)</f>
        <v/>
      </c>
      <c r="X1310" s="123" t="str">
        <f>IF('表格编辑 '!Z1310="","",'表格编辑 '!Z1310)</f>
        <v/>
      </c>
      <c r="Y1310" s="123" t="str">
        <f>IF('表格编辑 '!AA1310="","",'表格编辑 '!AA1310)</f>
        <v/>
      </c>
      <c r="Z1310" s="123" t="str">
        <f>IF('表格编辑 '!AB1310="","",'表格编辑 '!AB1310)</f>
        <v/>
      </c>
      <c r="AA1310" s="123" t="str">
        <f>IF('表格编辑 '!AC1310="","",'表格编辑 '!AC1310)</f>
        <v/>
      </c>
      <c r="AB1310" s="123" t="str">
        <f>IF('表格编辑 '!AD1310="","",'表格编辑 '!AD1310)</f>
        <v/>
      </c>
      <c r="AC1310" s="123" t="str">
        <f>IF('表格编辑 '!AE1310="","",'表格编辑 '!AE1310)</f>
        <v/>
      </c>
      <c r="AD1310" s="123">
        <f>IF('表格编辑 '!AF1310="","",'表格编辑 '!AF1310)</f>
        <v>140897</v>
      </c>
    </row>
    <row r="1311" spans="1:30">
      <c r="A1311" s="123">
        <f>IF('表格编辑 '!A1311="","",'表格编辑 '!A1311)</f>
        <v>40898</v>
      </c>
      <c r="B1311" s="123">
        <f>IF('表格编辑 '!B1311="","",'表格编辑 '!B1311)</f>
        <v>50075</v>
      </c>
      <c r="C1311" s="123">
        <f>IF('表格编辑 '!E1311="","",'表格编辑 '!E1311)</f>
        <v>49</v>
      </c>
      <c r="D1311" s="123" t="str">
        <f>IF('表格编辑 '!F1311="","",'表格编辑 '!F1311)</f>
        <v>AI_born_event(RECEIVER, ARG0, ARG1, ARG2, ARG3,ARG4)</v>
      </c>
      <c r="E1311" s="123" t="str">
        <f>IF('表格编辑 '!G1311="","",'表格编辑 '!G1311)</f>
        <v>AI_update_event(RECEIVER, ARG0, ARG1, ARG2, ARG3,ARG4)</v>
      </c>
      <c r="F1311" s="123" t="str">
        <f>IF('表格编辑 '!H1311="","",'表格编辑 '!H1311)</f>
        <v/>
      </c>
      <c r="G1311" s="123" t="str">
        <f>IF('表格编辑 '!I1311="","",'表格编辑 '!I1311)</f>
        <v/>
      </c>
      <c r="H1311" s="123" t="str">
        <f>IF('表格编辑 '!J1311="","",'表格编辑 '!J1311)</f>
        <v>test_deadth_event(RECEIVER, ARG0, ARG1, ARG2, ARG3,ARG4)</v>
      </c>
      <c r="I1311" s="123">
        <f>IF('表格编辑 '!K1311="","",'表格编辑 '!K1311)</f>
        <v>1</v>
      </c>
      <c r="J1311" s="123">
        <f>IF('表格编辑 '!L1311="","",'表格编辑 '!L1311)</f>
        <v>2626</v>
      </c>
      <c r="K1311" s="123">
        <f>IF('表格编辑 '!M1311="","",'表格编辑 '!M1311)</f>
        <v>1470</v>
      </c>
      <c r="L1311" s="123" t="str">
        <f>IF('表格编辑 '!N1311="","",'表格编辑 '!N1311)</f>
        <v/>
      </c>
      <c r="M1311" s="123" t="str">
        <f>IF('表格编辑 '!O1311="","",'表格编辑 '!O1311)</f>
        <v/>
      </c>
      <c r="N1311" s="123" t="str">
        <f>IF('表格编辑 '!P1311="","",'表格编辑 '!P1311)</f>
        <v/>
      </c>
      <c r="O1311" s="123" t="str">
        <f>IF('表格编辑 '!Q1311="","",'表格编辑 '!Q1311)</f>
        <v/>
      </c>
      <c r="P1311" s="123" t="str">
        <f>IF('表格编辑 '!R1311="","",'表格编辑 '!R1311)</f>
        <v/>
      </c>
      <c r="Q1311" s="123">
        <f>IF('表格编辑 '!S1311="","",'表格编辑 '!S1311)</f>
        <v>320</v>
      </c>
      <c r="R1311" s="123" t="str">
        <f>IF('表格编辑 '!T1311="","",'表格编辑 '!T1311)</f>
        <v/>
      </c>
      <c r="S1311" s="123" t="str">
        <f>IF('表格编辑 '!U1311="","",'表格编辑 '!U1311)</f>
        <v/>
      </c>
      <c r="T1311" s="123" t="str">
        <f>IF('表格编辑 '!V1311="","",'表格编辑 '!V1311)</f>
        <v/>
      </c>
      <c r="U1311" s="123" t="str">
        <f>IF('表格编辑 '!W1311="","",'表格编辑 '!W1311)</f>
        <v/>
      </c>
      <c r="V1311" s="123" t="str">
        <f>IF('表格编辑 '!X1311="","",'表格编辑 '!X1311)</f>
        <v/>
      </c>
      <c r="W1311" s="123" t="str">
        <f>IF('表格编辑 '!Y1311="","",'表格编辑 '!Y1311)</f>
        <v/>
      </c>
      <c r="X1311" s="123" t="str">
        <f>IF('表格编辑 '!Z1311="","",'表格编辑 '!Z1311)</f>
        <v/>
      </c>
      <c r="Y1311" s="123" t="str">
        <f>IF('表格编辑 '!AA1311="","",'表格编辑 '!AA1311)</f>
        <v/>
      </c>
      <c r="Z1311" s="123" t="str">
        <f>IF('表格编辑 '!AB1311="","",'表格编辑 '!AB1311)</f>
        <v/>
      </c>
      <c r="AA1311" s="123" t="str">
        <f>IF('表格编辑 '!AC1311="","",'表格编辑 '!AC1311)</f>
        <v/>
      </c>
      <c r="AB1311" s="123" t="str">
        <f>IF('表格编辑 '!AD1311="","",'表格编辑 '!AD1311)</f>
        <v/>
      </c>
      <c r="AC1311" s="123" t="str">
        <f>IF('表格编辑 '!AE1311="","",'表格编辑 '!AE1311)</f>
        <v/>
      </c>
      <c r="AD1311" s="123">
        <f>IF('表格编辑 '!AF1311="","",'表格编辑 '!AF1311)</f>
        <v>140898</v>
      </c>
    </row>
    <row r="1312" spans="1:30">
      <c r="A1312" s="123">
        <f>IF('表格编辑 '!A1312="","",'表格编辑 '!A1312)</f>
        <v>40899</v>
      </c>
      <c r="B1312" s="123">
        <f>IF('表格编辑 '!B1312="","",'表格编辑 '!B1312)</f>
        <v>50065</v>
      </c>
      <c r="C1312" s="123">
        <f>IF('表格编辑 '!E1312="","",'表格编辑 '!E1312)</f>
        <v>49</v>
      </c>
      <c r="D1312" s="123" t="str">
        <f>IF('表格编辑 '!F1312="","",'表格编辑 '!F1312)</f>
        <v>AI_born_event(RECEIVER, ARG0, ARG1, ARG2, ARG3,ARG4)</v>
      </c>
      <c r="E1312" s="123" t="str">
        <f>IF('表格编辑 '!G1312="","",'表格编辑 '!G1312)</f>
        <v>AI_update_event(RECEIVER, ARG0, ARG1, ARG2, ARG3,ARG4)</v>
      </c>
      <c r="F1312" s="123" t="str">
        <f>IF('表格编辑 '!H1312="","",'表格编辑 '!H1312)</f>
        <v/>
      </c>
      <c r="G1312" s="123" t="str">
        <f>IF('表格编辑 '!I1312="","",'表格编辑 '!I1312)</f>
        <v/>
      </c>
      <c r="H1312" s="123" t="str">
        <f>IF('表格编辑 '!J1312="","",'表格编辑 '!J1312)</f>
        <v>test_deadth_event(RECEIVER, ARG0, ARG1, ARG2, ARG3,ARG4)</v>
      </c>
      <c r="I1312" s="123">
        <f>IF('表格编辑 '!K1312="","",'表格编辑 '!K1312)</f>
        <v>1</v>
      </c>
      <c r="J1312" s="123">
        <f>IF('表格编辑 '!L1312="","",'表格编辑 '!L1312)</f>
        <v>3296</v>
      </c>
      <c r="K1312" s="123">
        <f>IF('表格编辑 '!M1312="","",'表格编辑 '!M1312)</f>
        <v>1470</v>
      </c>
      <c r="L1312" s="123" t="str">
        <f>IF('表格编辑 '!N1312="","",'表格编辑 '!N1312)</f>
        <v/>
      </c>
      <c r="M1312" s="123" t="str">
        <f>IF('表格编辑 '!O1312="","",'表格编辑 '!O1312)</f>
        <v/>
      </c>
      <c r="N1312" s="123" t="str">
        <f>IF('表格编辑 '!P1312="","",'表格编辑 '!P1312)</f>
        <v/>
      </c>
      <c r="O1312" s="123" t="str">
        <f>IF('表格编辑 '!Q1312="","",'表格编辑 '!Q1312)</f>
        <v/>
      </c>
      <c r="P1312" s="123" t="str">
        <f>IF('表格编辑 '!R1312="","",'表格编辑 '!R1312)</f>
        <v/>
      </c>
      <c r="Q1312" s="123">
        <f>IF('表格编辑 '!S1312="","",'表格编辑 '!S1312)</f>
        <v>320</v>
      </c>
      <c r="R1312" s="123" t="str">
        <f>IF('表格编辑 '!T1312="","",'表格编辑 '!T1312)</f>
        <v/>
      </c>
      <c r="S1312" s="123" t="str">
        <f>IF('表格编辑 '!U1312="","",'表格编辑 '!U1312)</f>
        <v/>
      </c>
      <c r="T1312" s="123" t="str">
        <f>IF('表格编辑 '!V1312="","",'表格编辑 '!V1312)</f>
        <v/>
      </c>
      <c r="U1312" s="123" t="str">
        <f>IF('表格编辑 '!W1312="","",'表格编辑 '!W1312)</f>
        <v/>
      </c>
      <c r="V1312" s="123" t="str">
        <f>IF('表格编辑 '!X1312="","",'表格编辑 '!X1312)</f>
        <v/>
      </c>
      <c r="W1312" s="123" t="str">
        <f>IF('表格编辑 '!Y1312="","",'表格编辑 '!Y1312)</f>
        <v/>
      </c>
      <c r="X1312" s="123" t="str">
        <f>IF('表格编辑 '!Z1312="","",'表格编辑 '!Z1312)</f>
        <v/>
      </c>
      <c r="Y1312" s="123" t="str">
        <f>IF('表格编辑 '!AA1312="","",'表格编辑 '!AA1312)</f>
        <v/>
      </c>
      <c r="Z1312" s="123" t="str">
        <f>IF('表格编辑 '!AB1312="","",'表格编辑 '!AB1312)</f>
        <v/>
      </c>
      <c r="AA1312" s="123" t="str">
        <f>IF('表格编辑 '!AC1312="","",'表格编辑 '!AC1312)</f>
        <v/>
      </c>
      <c r="AB1312" s="123" t="str">
        <f>IF('表格编辑 '!AD1312="","",'表格编辑 '!AD1312)</f>
        <v/>
      </c>
      <c r="AC1312" s="123" t="str">
        <f>IF('表格编辑 '!AE1312="","",'表格编辑 '!AE1312)</f>
        <v/>
      </c>
      <c r="AD1312" s="123">
        <f>IF('表格编辑 '!AF1312="","",'表格编辑 '!AF1312)</f>
        <v>140899</v>
      </c>
    </row>
    <row r="1313" spans="1:30">
      <c r="A1313" s="123">
        <f>IF('表格编辑 '!A1313="","",'表格编辑 '!A1313)</f>
        <v>40900</v>
      </c>
      <c r="B1313" s="123">
        <f>IF('表格编辑 '!B1313="","",'表格编辑 '!B1313)</f>
        <v>50112</v>
      </c>
      <c r="C1313" s="123">
        <f>IF('表格编辑 '!E1313="","",'表格编辑 '!E1313)</f>
        <v>49</v>
      </c>
      <c r="D1313" s="123" t="str">
        <f>IF('表格编辑 '!F1313="","",'表格编辑 '!F1313)</f>
        <v>YinYing_Born(RECEIVER, ARG0, ARG1, ARG2, ARG3,ARG4)</v>
      </c>
      <c r="E1313" s="123" t="str">
        <f>IF('表格编辑 '!G1313="","",'表格编辑 '!G1313)</f>
        <v>YinYing_Update(RECEIVER, ARG0, ARG1, ARG2, ARG3,ARG4)</v>
      </c>
      <c r="F1313" s="123" t="str">
        <f>IF('表格编辑 '!H1313="","",'表格编辑 '!H1313)</f>
        <v/>
      </c>
      <c r="G1313" s="123" t="str">
        <f>IF('表格编辑 '!I1313="","",'表格编辑 '!I1313)</f>
        <v/>
      </c>
      <c r="H1313" s="123" t="str">
        <f>IF('表格编辑 '!J1313="","",'表格编辑 '!J1313)</f>
        <v>YinYing_deadth(RECEIVER, ARG0, ARG1, ARG2, ARG3,ARG4)</v>
      </c>
      <c r="I1313" s="123">
        <f>IF('表格编辑 '!K1313="","",'表格编辑 '!K1313)</f>
        <v>1</v>
      </c>
      <c r="J1313" s="123">
        <f>IF('表格编辑 '!L1313="","",'表格编辑 '!L1313)</f>
        <v>1872</v>
      </c>
      <c r="K1313" s="123">
        <f>IF('表格编辑 '!M1313="","",'表格编辑 '!M1313)</f>
        <v>1470</v>
      </c>
      <c r="L1313" s="123" t="str">
        <f>IF('表格编辑 '!N1313="","",'表格编辑 '!N1313)</f>
        <v/>
      </c>
      <c r="M1313" s="123" t="str">
        <f>IF('表格编辑 '!O1313="","",'表格编辑 '!O1313)</f>
        <v/>
      </c>
      <c r="N1313" s="123" t="str">
        <f>IF('表格编辑 '!P1313="","",'表格编辑 '!P1313)</f>
        <v/>
      </c>
      <c r="O1313" s="123" t="str">
        <f>IF('表格编辑 '!Q1313="","",'表格编辑 '!Q1313)</f>
        <v/>
      </c>
      <c r="P1313" s="123" t="str">
        <f>IF('表格编辑 '!R1313="","",'表格编辑 '!R1313)</f>
        <v/>
      </c>
      <c r="Q1313" s="123">
        <f>IF('表格编辑 '!S1313="","",'表格编辑 '!S1313)</f>
        <v>320</v>
      </c>
      <c r="R1313" s="123" t="str">
        <f>IF('表格编辑 '!T1313="","",'表格编辑 '!T1313)</f>
        <v/>
      </c>
      <c r="S1313" s="123" t="str">
        <f>IF('表格编辑 '!U1313="","",'表格编辑 '!U1313)</f>
        <v/>
      </c>
      <c r="T1313" s="123" t="str">
        <f>IF('表格编辑 '!V1313="","",'表格编辑 '!V1313)</f>
        <v/>
      </c>
      <c r="U1313" s="123" t="str">
        <f>IF('表格编辑 '!W1313="","",'表格编辑 '!W1313)</f>
        <v/>
      </c>
      <c r="V1313" s="123" t="str">
        <f>IF('表格编辑 '!X1313="","",'表格编辑 '!X1313)</f>
        <v/>
      </c>
      <c r="W1313" s="123">
        <f>IF('表格编辑 '!Y1313="","",'表格编辑 '!Y1313)</f>
        <v>100</v>
      </c>
      <c r="X1313" s="123">
        <f>IF('表格编辑 '!Z1313="","",'表格编辑 '!Z1313)</f>
        <v>100</v>
      </c>
      <c r="Y1313" s="123">
        <f>IF('表格编辑 '!AA1313="","",'表格编辑 '!AA1313)</f>
        <v>100</v>
      </c>
      <c r="Z1313" s="123">
        <f>IF('表格编辑 '!AB1313="","",'表格编辑 '!AB1313)</f>
        <v>100</v>
      </c>
      <c r="AA1313" s="123">
        <f>IF('表格编辑 '!AC1313="","",'表格编辑 '!AC1313)</f>
        <v>100</v>
      </c>
      <c r="AB1313" s="123">
        <f>IF('表格编辑 '!AD1313="","",'表格编辑 '!AD1313)</f>
        <v>100</v>
      </c>
      <c r="AC1313" s="123" t="str">
        <f>IF('表格编辑 '!AE1313="","",'表格编辑 '!AE1313)</f>
        <v/>
      </c>
      <c r="AD1313" s="123">
        <f>IF('表格编辑 '!AF1313="","",'表格编辑 '!AF1313)</f>
        <v>140900</v>
      </c>
    </row>
    <row r="1314" spans="1:30">
      <c r="A1314" s="123">
        <f>IF('表格编辑 '!A1314="","",'表格编辑 '!A1314)</f>
        <v>40901</v>
      </c>
      <c r="B1314" s="123">
        <f>IF('表格编辑 '!B1314="","",'表格编辑 '!B1314)</f>
        <v>50045</v>
      </c>
      <c r="C1314" s="123">
        <f>IF('表格编辑 '!E1314="","",'表格编辑 '!E1314)</f>
        <v>54</v>
      </c>
      <c r="D1314" s="123" t="str">
        <f>IF('表格编辑 '!F1314="","",'表格编辑 '!F1314)</f>
        <v>AI_born_event(RECEIVER, ARG0, ARG1, ARG2, ARG3,ARG4)</v>
      </c>
      <c r="E1314" s="123" t="str">
        <f>IF('表格编辑 '!G1314="","",'表格编辑 '!G1314)</f>
        <v>AI_update_event(RECEIVER, ARG0, ARG1, ARG2, ARG3,ARG4)</v>
      </c>
      <c r="F1314" s="123" t="str">
        <f>IF('表格编辑 '!H1314="","",'表格编辑 '!H1314)</f>
        <v/>
      </c>
      <c r="G1314" s="123" t="str">
        <f>IF('表格编辑 '!I1314="","",'表格编辑 '!I1314)</f>
        <v/>
      </c>
      <c r="H1314" s="123" t="str">
        <f>IF('表格编辑 '!J1314="","",'表格编辑 '!J1314)</f>
        <v>test_deadth_event(RECEIVER, ARG0, ARG1, ARG2, ARG3,ARG4)</v>
      </c>
      <c r="I1314" s="123">
        <f>IF('表格编辑 '!K1314="","",'表格编辑 '!K1314)</f>
        <v>1</v>
      </c>
      <c r="J1314" s="123">
        <f>IF('表格编辑 '!L1314="","",'表格编辑 '!L1314)</f>
        <v>2282</v>
      </c>
      <c r="K1314" s="123">
        <f>IF('表格编辑 '!M1314="","",'表格编辑 '!M1314)</f>
        <v>1620</v>
      </c>
      <c r="L1314" s="123" t="str">
        <f>IF('表格编辑 '!N1314="","",'表格编辑 '!N1314)</f>
        <v/>
      </c>
      <c r="M1314" s="123" t="str">
        <f>IF('表格编辑 '!O1314="","",'表格编辑 '!O1314)</f>
        <v/>
      </c>
      <c r="N1314" s="123" t="str">
        <f>IF('表格编辑 '!P1314="","",'表格编辑 '!P1314)</f>
        <v/>
      </c>
      <c r="O1314" s="123" t="str">
        <f>IF('表格编辑 '!Q1314="","",'表格编辑 '!Q1314)</f>
        <v/>
      </c>
      <c r="P1314" s="123" t="str">
        <f>IF('表格编辑 '!R1314="","",'表格编辑 '!R1314)</f>
        <v/>
      </c>
      <c r="Q1314" s="123">
        <f>IF('表格编辑 '!S1314="","",'表格编辑 '!S1314)</f>
        <v>320</v>
      </c>
      <c r="R1314" s="123" t="str">
        <f>IF('表格编辑 '!T1314="","",'表格编辑 '!T1314)</f>
        <v/>
      </c>
      <c r="S1314" s="123" t="str">
        <f>IF('表格编辑 '!U1314="","",'表格编辑 '!U1314)</f>
        <v/>
      </c>
      <c r="T1314" s="123" t="str">
        <f>IF('表格编辑 '!V1314="","",'表格编辑 '!V1314)</f>
        <v/>
      </c>
      <c r="U1314" s="123" t="str">
        <f>IF('表格编辑 '!W1314="","",'表格编辑 '!W1314)</f>
        <v/>
      </c>
      <c r="V1314" s="123" t="str">
        <f>IF('表格编辑 '!X1314="","",'表格编辑 '!X1314)</f>
        <v/>
      </c>
      <c r="W1314" s="123" t="str">
        <f>IF('表格编辑 '!Y1314="","",'表格编辑 '!Y1314)</f>
        <v/>
      </c>
      <c r="X1314" s="123" t="str">
        <f>IF('表格编辑 '!Z1314="","",'表格编辑 '!Z1314)</f>
        <v/>
      </c>
      <c r="Y1314" s="123" t="str">
        <f>IF('表格编辑 '!AA1314="","",'表格编辑 '!AA1314)</f>
        <v/>
      </c>
      <c r="Z1314" s="123" t="str">
        <f>IF('表格编辑 '!AB1314="","",'表格编辑 '!AB1314)</f>
        <v/>
      </c>
      <c r="AA1314" s="123" t="str">
        <f>IF('表格编辑 '!AC1314="","",'表格编辑 '!AC1314)</f>
        <v/>
      </c>
      <c r="AB1314" s="123" t="str">
        <f>IF('表格编辑 '!AD1314="","",'表格编辑 '!AD1314)</f>
        <v/>
      </c>
      <c r="AC1314" s="123" t="str">
        <f>IF('表格编辑 '!AE1314="","",'表格编辑 '!AE1314)</f>
        <v/>
      </c>
      <c r="AD1314" s="123">
        <f>IF('表格编辑 '!AF1314="","",'表格编辑 '!AF1314)</f>
        <v>140901</v>
      </c>
    </row>
    <row r="1315" spans="1:30">
      <c r="A1315" s="123">
        <f>IF('表格编辑 '!A1315="","",'表格编辑 '!A1315)</f>
        <v>40902</v>
      </c>
      <c r="B1315" s="123">
        <f>IF('表格编辑 '!B1315="","",'表格编辑 '!B1315)</f>
        <v>50121</v>
      </c>
      <c r="C1315" s="123">
        <f>IF('表格编辑 '!E1315="","",'表格编辑 '!E1315)</f>
        <v>54</v>
      </c>
      <c r="D1315" s="123" t="str">
        <f>IF('表格编辑 '!F1315="","",'表格编辑 '!F1315)</f>
        <v>AI_born_event(RECEIVER, ARG0, ARG1, ARG2, ARG3,ARG4)</v>
      </c>
      <c r="E1315" s="123" t="str">
        <f>IF('表格编辑 '!G1315="","",'表格编辑 '!G1315)</f>
        <v>AI_update_event(RECEIVER, ARG0, ARG1, ARG2, ARG3,ARG4)</v>
      </c>
      <c r="F1315" s="123" t="str">
        <f>IF('表格编辑 '!H1315="","",'表格编辑 '!H1315)</f>
        <v/>
      </c>
      <c r="G1315" s="123" t="str">
        <f>IF('表格编辑 '!I1315="","",'表格编辑 '!I1315)</f>
        <v/>
      </c>
      <c r="H1315" s="123" t="str">
        <f>IF('表格编辑 '!J1315="","",'表格编辑 '!J1315)</f>
        <v>test_deadth_event(RECEIVER, ARG0, ARG1, ARG2, ARG3,ARG4)</v>
      </c>
      <c r="I1315" s="123">
        <f>IF('表格编辑 '!K1315="","",'表格编辑 '!K1315)</f>
        <v>1</v>
      </c>
      <c r="J1315" s="123">
        <f>IF('表格编辑 '!L1315="","",'表格编辑 '!L1315)</f>
        <v>2026</v>
      </c>
      <c r="K1315" s="123">
        <f>IF('表格编辑 '!M1315="","",'表格编辑 '!M1315)</f>
        <v>1620</v>
      </c>
      <c r="L1315" s="123" t="str">
        <f>IF('表格编辑 '!N1315="","",'表格编辑 '!N1315)</f>
        <v/>
      </c>
      <c r="M1315" s="123" t="str">
        <f>IF('表格编辑 '!O1315="","",'表格编辑 '!O1315)</f>
        <v/>
      </c>
      <c r="N1315" s="123" t="str">
        <f>IF('表格编辑 '!P1315="","",'表格编辑 '!P1315)</f>
        <v/>
      </c>
      <c r="O1315" s="123" t="str">
        <f>IF('表格编辑 '!Q1315="","",'表格编辑 '!Q1315)</f>
        <v/>
      </c>
      <c r="P1315" s="123" t="str">
        <f>IF('表格编辑 '!R1315="","",'表格编辑 '!R1315)</f>
        <v/>
      </c>
      <c r="Q1315" s="123">
        <f>IF('表格编辑 '!S1315="","",'表格编辑 '!S1315)</f>
        <v>320</v>
      </c>
      <c r="R1315" s="123" t="str">
        <f>IF('表格编辑 '!T1315="","",'表格编辑 '!T1315)</f>
        <v/>
      </c>
      <c r="S1315" s="123" t="str">
        <f>IF('表格编辑 '!U1315="","",'表格编辑 '!U1315)</f>
        <v/>
      </c>
      <c r="T1315" s="123" t="str">
        <f>IF('表格编辑 '!V1315="","",'表格编辑 '!V1315)</f>
        <v/>
      </c>
      <c r="U1315" s="123" t="str">
        <f>IF('表格编辑 '!W1315="","",'表格编辑 '!W1315)</f>
        <v/>
      </c>
      <c r="V1315" s="123" t="str">
        <f>IF('表格编辑 '!X1315="","",'表格编辑 '!X1315)</f>
        <v/>
      </c>
      <c r="W1315" s="123" t="str">
        <f>IF('表格编辑 '!Y1315="","",'表格编辑 '!Y1315)</f>
        <v/>
      </c>
      <c r="X1315" s="123" t="str">
        <f>IF('表格编辑 '!Z1315="","",'表格编辑 '!Z1315)</f>
        <v/>
      </c>
      <c r="Y1315" s="123" t="str">
        <f>IF('表格编辑 '!AA1315="","",'表格编辑 '!AA1315)</f>
        <v/>
      </c>
      <c r="Z1315" s="123" t="str">
        <f>IF('表格编辑 '!AB1315="","",'表格编辑 '!AB1315)</f>
        <v/>
      </c>
      <c r="AA1315" s="123" t="str">
        <f>IF('表格编辑 '!AC1315="","",'表格编辑 '!AC1315)</f>
        <v/>
      </c>
      <c r="AB1315" s="123" t="str">
        <f>IF('表格编辑 '!AD1315="","",'表格编辑 '!AD1315)</f>
        <v/>
      </c>
      <c r="AC1315" s="123" t="str">
        <f>IF('表格编辑 '!AE1315="","",'表格编辑 '!AE1315)</f>
        <v/>
      </c>
      <c r="AD1315" s="123">
        <f>IF('表格编辑 '!AF1315="","",'表格编辑 '!AF1315)</f>
        <v>140902</v>
      </c>
    </row>
    <row r="1316" spans="1:30">
      <c r="A1316" s="123">
        <f>IF('表格编辑 '!A1316="","",'表格编辑 '!A1316)</f>
        <v>40903</v>
      </c>
      <c r="B1316" s="123">
        <f>IF('表格编辑 '!B1316="","",'表格编辑 '!B1316)</f>
        <v>50134</v>
      </c>
      <c r="C1316" s="123">
        <f>IF('表格编辑 '!E1316="","",'表格编辑 '!E1316)</f>
        <v>54</v>
      </c>
      <c r="D1316" s="123" t="str">
        <f>IF('表格编辑 '!F1316="","",'表格编辑 '!F1316)</f>
        <v>AI_born_event(RECEIVER, ARG0, ARG1, ARG2, ARG3,ARG4)</v>
      </c>
      <c r="E1316" s="123" t="str">
        <f>IF('表格编辑 '!G1316="","",'表格编辑 '!G1316)</f>
        <v>AI_update_event(RECEIVER, ARG0, ARG1, ARG2, ARG3,ARG4)</v>
      </c>
      <c r="F1316" s="123" t="str">
        <f>IF('表格编辑 '!H1316="","",'表格编辑 '!H1316)</f>
        <v/>
      </c>
      <c r="G1316" s="123" t="str">
        <f>IF('表格编辑 '!I1316="","",'表格编辑 '!I1316)</f>
        <v/>
      </c>
      <c r="H1316" s="123" t="str">
        <f>IF('表格编辑 '!J1316="","",'表格编辑 '!J1316)</f>
        <v>test_deadth_event(RECEIVER, ARG0, ARG1, ARG2, ARG3,ARG4)</v>
      </c>
      <c r="I1316" s="123">
        <f>IF('表格编辑 '!K1316="","",'表格编辑 '!K1316)</f>
        <v>1</v>
      </c>
      <c r="J1316" s="123">
        <f>IF('表格编辑 '!L1316="","",'表格编辑 '!L1316)</f>
        <v>2044</v>
      </c>
      <c r="K1316" s="123">
        <f>IF('表格编辑 '!M1316="","",'表格编辑 '!M1316)</f>
        <v>1620</v>
      </c>
      <c r="L1316" s="123" t="str">
        <f>IF('表格编辑 '!N1316="","",'表格编辑 '!N1316)</f>
        <v/>
      </c>
      <c r="M1316" s="123" t="str">
        <f>IF('表格编辑 '!O1316="","",'表格编辑 '!O1316)</f>
        <v/>
      </c>
      <c r="N1316" s="123" t="str">
        <f>IF('表格编辑 '!P1316="","",'表格编辑 '!P1316)</f>
        <v/>
      </c>
      <c r="O1316" s="123" t="str">
        <f>IF('表格编辑 '!Q1316="","",'表格编辑 '!Q1316)</f>
        <v/>
      </c>
      <c r="P1316" s="123" t="str">
        <f>IF('表格编辑 '!R1316="","",'表格编辑 '!R1316)</f>
        <v/>
      </c>
      <c r="Q1316" s="123">
        <f>IF('表格编辑 '!S1316="","",'表格编辑 '!S1316)</f>
        <v>320</v>
      </c>
      <c r="R1316" s="123" t="str">
        <f>IF('表格编辑 '!T1316="","",'表格编辑 '!T1316)</f>
        <v/>
      </c>
      <c r="S1316" s="123" t="str">
        <f>IF('表格编辑 '!U1316="","",'表格编辑 '!U1316)</f>
        <v/>
      </c>
      <c r="T1316" s="123" t="str">
        <f>IF('表格编辑 '!V1316="","",'表格编辑 '!V1316)</f>
        <v/>
      </c>
      <c r="U1316" s="123" t="str">
        <f>IF('表格编辑 '!W1316="","",'表格编辑 '!W1316)</f>
        <v/>
      </c>
      <c r="V1316" s="123" t="str">
        <f>IF('表格编辑 '!X1316="","",'表格编辑 '!X1316)</f>
        <v/>
      </c>
      <c r="W1316" s="123" t="str">
        <f>IF('表格编辑 '!Y1316="","",'表格编辑 '!Y1316)</f>
        <v/>
      </c>
      <c r="X1316" s="123" t="str">
        <f>IF('表格编辑 '!Z1316="","",'表格编辑 '!Z1316)</f>
        <v/>
      </c>
      <c r="Y1316" s="123" t="str">
        <f>IF('表格编辑 '!AA1316="","",'表格编辑 '!AA1316)</f>
        <v/>
      </c>
      <c r="Z1316" s="123" t="str">
        <f>IF('表格编辑 '!AB1316="","",'表格编辑 '!AB1316)</f>
        <v/>
      </c>
      <c r="AA1316" s="123" t="str">
        <f>IF('表格编辑 '!AC1316="","",'表格编辑 '!AC1316)</f>
        <v/>
      </c>
      <c r="AB1316" s="123" t="str">
        <f>IF('表格编辑 '!AD1316="","",'表格编辑 '!AD1316)</f>
        <v/>
      </c>
      <c r="AC1316" s="123" t="str">
        <f>IF('表格编辑 '!AE1316="","",'表格编辑 '!AE1316)</f>
        <v/>
      </c>
      <c r="AD1316" s="123">
        <f>IF('表格编辑 '!AF1316="","",'表格编辑 '!AF1316)</f>
        <v>140903</v>
      </c>
    </row>
    <row r="1317" spans="1:30">
      <c r="A1317" s="123">
        <f>IF('表格编辑 '!A1317="","",'表格编辑 '!A1317)</f>
        <v>40904</v>
      </c>
      <c r="B1317" s="123">
        <f>IF('表格编辑 '!B1317="","",'表格编辑 '!B1317)</f>
        <v>50068</v>
      </c>
      <c r="C1317" s="123">
        <f>IF('表格编辑 '!E1317="","",'表格编辑 '!E1317)</f>
        <v>54</v>
      </c>
      <c r="D1317" s="123" t="str">
        <f>IF('表格编辑 '!F1317="","",'表格编辑 '!F1317)</f>
        <v>AI_born_event(RECEIVER, ARG0, ARG1, ARG2, ARG3,ARG4)</v>
      </c>
      <c r="E1317" s="123" t="str">
        <f>IF('表格编辑 '!G1317="","",'表格编辑 '!G1317)</f>
        <v>AI_update_event(RECEIVER, ARG0, ARG1, ARG2, ARG3,ARG4)</v>
      </c>
      <c r="F1317" s="123" t="str">
        <f>IF('表格编辑 '!H1317="","",'表格编辑 '!H1317)</f>
        <v/>
      </c>
      <c r="G1317" s="123" t="str">
        <f>IF('表格编辑 '!I1317="","",'表格编辑 '!I1317)</f>
        <v/>
      </c>
      <c r="H1317" s="123" t="str">
        <f>IF('表格编辑 '!J1317="","",'表格编辑 '!J1317)</f>
        <v>test_deadth_event(RECEIVER, ARG0, ARG1, ARG2, ARG3,ARG4)</v>
      </c>
      <c r="I1317" s="123">
        <f>IF('表格编辑 '!K1317="","",'表格编辑 '!K1317)</f>
        <v>1</v>
      </c>
      <c r="J1317" s="123">
        <f>IF('表格编辑 '!L1317="","",'表格编辑 '!L1317)</f>
        <v>2516</v>
      </c>
      <c r="K1317" s="123">
        <f>IF('表格编辑 '!M1317="","",'表格编辑 '!M1317)</f>
        <v>1620</v>
      </c>
      <c r="L1317" s="123" t="str">
        <f>IF('表格编辑 '!N1317="","",'表格编辑 '!N1317)</f>
        <v/>
      </c>
      <c r="M1317" s="123" t="str">
        <f>IF('表格编辑 '!O1317="","",'表格编辑 '!O1317)</f>
        <v/>
      </c>
      <c r="N1317" s="123" t="str">
        <f>IF('表格编辑 '!P1317="","",'表格编辑 '!P1317)</f>
        <v/>
      </c>
      <c r="O1317" s="123" t="str">
        <f>IF('表格编辑 '!Q1317="","",'表格编辑 '!Q1317)</f>
        <v/>
      </c>
      <c r="P1317" s="123" t="str">
        <f>IF('表格编辑 '!R1317="","",'表格编辑 '!R1317)</f>
        <v/>
      </c>
      <c r="Q1317" s="123">
        <f>IF('表格编辑 '!S1317="","",'表格编辑 '!S1317)</f>
        <v>320</v>
      </c>
      <c r="R1317" s="123" t="str">
        <f>IF('表格编辑 '!T1317="","",'表格编辑 '!T1317)</f>
        <v/>
      </c>
      <c r="S1317" s="123" t="str">
        <f>IF('表格编辑 '!U1317="","",'表格编辑 '!U1317)</f>
        <v/>
      </c>
      <c r="T1317" s="123" t="str">
        <f>IF('表格编辑 '!V1317="","",'表格编辑 '!V1317)</f>
        <v/>
      </c>
      <c r="U1317" s="123" t="str">
        <f>IF('表格编辑 '!W1317="","",'表格编辑 '!W1317)</f>
        <v/>
      </c>
      <c r="V1317" s="123" t="str">
        <f>IF('表格编辑 '!X1317="","",'表格编辑 '!X1317)</f>
        <v/>
      </c>
      <c r="W1317" s="123" t="str">
        <f>IF('表格编辑 '!Y1317="","",'表格编辑 '!Y1317)</f>
        <v/>
      </c>
      <c r="X1317" s="123" t="str">
        <f>IF('表格编辑 '!Z1317="","",'表格编辑 '!Z1317)</f>
        <v/>
      </c>
      <c r="Y1317" s="123" t="str">
        <f>IF('表格编辑 '!AA1317="","",'表格编辑 '!AA1317)</f>
        <v/>
      </c>
      <c r="Z1317" s="123" t="str">
        <f>IF('表格编辑 '!AB1317="","",'表格编辑 '!AB1317)</f>
        <v/>
      </c>
      <c r="AA1317" s="123" t="str">
        <f>IF('表格编辑 '!AC1317="","",'表格编辑 '!AC1317)</f>
        <v/>
      </c>
      <c r="AB1317" s="123" t="str">
        <f>IF('表格编辑 '!AD1317="","",'表格编辑 '!AD1317)</f>
        <v/>
      </c>
      <c r="AC1317" s="123" t="str">
        <f>IF('表格编辑 '!AE1317="","",'表格编辑 '!AE1317)</f>
        <v/>
      </c>
      <c r="AD1317" s="123">
        <f>IF('表格编辑 '!AF1317="","",'表格编辑 '!AF1317)</f>
        <v>140904</v>
      </c>
    </row>
    <row r="1318" spans="1:30">
      <c r="A1318" s="123">
        <f>IF('表格编辑 '!A1318="","",'表格编辑 '!A1318)</f>
        <v>40905</v>
      </c>
      <c r="B1318" s="123">
        <f>IF('表格编辑 '!B1318="","",'表格编辑 '!B1318)</f>
        <v>50070</v>
      </c>
      <c r="C1318" s="123">
        <f>IF('表格编辑 '!E1318="","",'表格编辑 '!E1318)</f>
        <v>54</v>
      </c>
      <c r="D1318" s="123" t="str">
        <f>IF('表格编辑 '!F1318="","",'表格编辑 '!F1318)</f>
        <v>AI_born_event(RECEIVER, ARG0, ARG1, ARG2, ARG3,ARG4)</v>
      </c>
      <c r="E1318" s="123" t="str">
        <f>IF('表格编辑 '!G1318="","",'表格编辑 '!G1318)</f>
        <v>AI_update_event(RECEIVER, ARG0, ARG1, ARG2, ARG3,ARG4)</v>
      </c>
      <c r="F1318" s="123" t="str">
        <f>IF('表格编辑 '!H1318="","",'表格编辑 '!H1318)</f>
        <v/>
      </c>
      <c r="G1318" s="123" t="str">
        <f>IF('表格编辑 '!I1318="","",'表格编辑 '!I1318)</f>
        <v/>
      </c>
      <c r="H1318" s="123" t="str">
        <f>IF('表格编辑 '!J1318="","",'表格编辑 '!J1318)</f>
        <v>test_deadth_event(RECEIVER, ARG0, ARG1, ARG2, ARG3,ARG4)</v>
      </c>
      <c r="I1318" s="123">
        <f>IF('表格编辑 '!K1318="","",'表格编辑 '!K1318)</f>
        <v>1</v>
      </c>
      <c r="J1318" s="123">
        <f>IF('表格编辑 '!L1318="","",'表格编辑 '!L1318)</f>
        <v>1360</v>
      </c>
      <c r="K1318" s="123">
        <f>IF('表格编辑 '!M1318="","",'表格编辑 '!M1318)</f>
        <v>1620</v>
      </c>
      <c r="L1318" s="123" t="str">
        <f>IF('表格编辑 '!N1318="","",'表格编辑 '!N1318)</f>
        <v/>
      </c>
      <c r="M1318" s="123" t="str">
        <f>IF('表格编辑 '!O1318="","",'表格编辑 '!O1318)</f>
        <v/>
      </c>
      <c r="N1318" s="123" t="str">
        <f>IF('表格编辑 '!P1318="","",'表格编辑 '!P1318)</f>
        <v/>
      </c>
      <c r="O1318" s="123" t="str">
        <f>IF('表格编辑 '!Q1318="","",'表格编辑 '!Q1318)</f>
        <v/>
      </c>
      <c r="P1318" s="123" t="str">
        <f>IF('表格编辑 '!R1318="","",'表格编辑 '!R1318)</f>
        <v/>
      </c>
      <c r="Q1318" s="123">
        <f>IF('表格编辑 '!S1318="","",'表格编辑 '!S1318)</f>
        <v>320</v>
      </c>
      <c r="R1318" s="123" t="str">
        <f>IF('表格编辑 '!T1318="","",'表格编辑 '!T1318)</f>
        <v/>
      </c>
      <c r="S1318" s="123" t="str">
        <f>IF('表格编辑 '!U1318="","",'表格编辑 '!U1318)</f>
        <v/>
      </c>
      <c r="T1318" s="123" t="str">
        <f>IF('表格编辑 '!V1318="","",'表格编辑 '!V1318)</f>
        <v/>
      </c>
      <c r="U1318" s="123" t="str">
        <f>IF('表格编辑 '!W1318="","",'表格编辑 '!W1318)</f>
        <v/>
      </c>
      <c r="V1318" s="123" t="str">
        <f>IF('表格编辑 '!X1318="","",'表格编辑 '!X1318)</f>
        <v/>
      </c>
      <c r="W1318" s="123" t="str">
        <f>IF('表格编辑 '!Y1318="","",'表格编辑 '!Y1318)</f>
        <v/>
      </c>
      <c r="X1318" s="123" t="str">
        <f>IF('表格编辑 '!Z1318="","",'表格编辑 '!Z1318)</f>
        <v/>
      </c>
      <c r="Y1318" s="123" t="str">
        <f>IF('表格编辑 '!AA1318="","",'表格编辑 '!AA1318)</f>
        <v/>
      </c>
      <c r="Z1318" s="123" t="str">
        <f>IF('表格编辑 '!AB1318="","",'表格编辑 '!AB1318)</f>
        <v/>
      </c>
      <c r="AA1318" s="123" t="str">
        <f>IF('表格编辑 '!AC1318="","",'表格编辑 '!AC1318)</f>
        <v/>
      </c>
      <c r="AB1318" s="123" t="str">
        <f>IF('表格编辑 '!AD1318="","",'表格编辑 '!AD1318)</f>
        <v/>
      </c>
      <c r="AC1318" s="123" t="str">
        <f>IF('表格编辑 '!AE1318="","",'表格编辑 '!AE1318)</f>
        <v/>
      </c>
      <c r="AD1318" s="123">
        <f>IF('表格编辑 '!AF1318="","",'表格编辑 '!AF1318)</f>
        <v>140905</v>
      </c>
    </row>
    <row r="1319" spans="1:30">
      <c r="A1319" s="123">
        <f>IF('表格编辑 '!A1319="","",'表格编辑 '!A1319)</f>
        <v>40906</v>
      </c>
      <c r="B1319" s="123">
        <f>IF('表格编辑 '!B1319="","",'表格编辑 '!B1319)</f>
        <v>50111</v>
      </c>
      <c r="C1319" s="123">
        <f>IF('表格编辑 '!E1319="","",'表格编辑 '!E1319)</f>
        <v>54</v>
      </c>
      <c r="D1319" s="123" t="str">
        <f>IF('表格编辑 '!F1319="","",'表格编辑 '!F1319)</f>
        <v>AI_born_event(RECEIVER, ARG0, ARG1, ARG2, ARG3,ARG4)</v>
      </c>
      <c r="E1319" s="123" t="str">
        <f>IF('表格编辑 '!G1319="","",'表格编辑 '!G1319)</f>
        <v>AI_update_event(RECEIVER, ARG0, ARG1, ARG2, ARG3,ARG4)</v>
      </c>
      <c r="F1319" s="123" t="str">
        <f>IF('表格编辑 '!H1319="","",'表格编辑 '!H1319)</f>
        <v/>
      </c>
      <c r="G1319" s="123" t="str">
        <f>IF('表格编辑 '!I1319="","",'表格编辑 '!I1319)</f>
        <v/>
      </c>
      <c r="H1319" s="123" t="str">
        <f>IF('表格编辑 '!J1319="","",'表格编辑 '!J1319)</f>
        <v>test_deadth_event(RECEIVER, ARG0, ARG1, ARG2, ARG3,ARG4)</v>
      </c>
      <c r="I1319" s="123">
        <f>IF('表格编辑 '!K1319="","",'表格编辑 '!K1319)</f>
        <v>1</v>
      </c>
      <c r="J1319" s="123">
        <f>IF('表格编辑 '!L1319="","",'表格编辑 '!L1319)</f>
        <v>2178</v>
      </c>
      <c r="K1319" s="123">
        <f>IF('表格编辑 '!M1319="","",'表格编辑 '!M1319)</f>
        <v>1620</v>
      </c>
      <c r="L1319" s="123" t="str">
        <f>IF('表格编辑 '!N1319="","",'表格编辑 '!N1319)</f>
        <v/>
      </c>
      <c r="M1319" s="123" t="str">
        <f>IF('表格编辑 '!O1319="","",'表格编辑 '!O1319)</f>
        <v/>
      </c>
      <c r="N1319" s="123" t="str">
        <f>IF('表格编辑 '!P1319="","",'表格编辑 '!P1319)</f>
        <v/>
      </c>
      <c r="O1319" s="123" t="str">
        <f>IF('表格编辑 '!Q1319="","",'表格编辑 '!Q1319)</f>
        <v/>
      </c>
      <c r="P1319" s="123" t="str">
        <f>IF('表格编辑 '!R1319="","",'表格编辑 '!R1319)</f>
        <v/>
      </c>
      <c r="Q1319" s="123">
        <f>IF('表格编辑 '!S1319="","",'表格编辑 '!S1319)</f>
        <v>320</v>
      </c>
      <c r="R1319" s="123" t="str">
        <f>IF('表格编辑 '!T1319="","",'表格编辑 '!T1319)</f>
        <v/>
      </c>
      <c r="S1319" s="123" t="str">
        <f>IF('表格编辑 '!U1319="","",'表格编辑 '!U1319)</f>
        <v/>
      </c>
      <c r="T1319" s="123" t="str">
        <f>IF('表格编辑 '!V1319="","",'表格编辑 '!V1319)</f>
        <v/>
      </c>
      <c r="U1319" s="123" t="str">
        <f>IF('表格编辑 '!W1319="","",'表格编辑 '!W1319)</f>
        <v/>
      </c>
      <c r="V1319" s="123" t="str">
        <f>IF('表格编辑 '!X1319="","",'表格编辑 '!X1319)</f>
        <v/>
      </c>
      <c r="W1319" s="123" t="str">
        <f>IF('表格编辑 '!Y1319="","",'表格编辑 '!Y1319)</f>
        <v/>
      </c>
      <c r="X1319" s="123" t="str">
        <f>IF('表格编辑 '!Z1319="","",'表格编辑 '!Z1319)</f>
        <v/>
      </c>
      <c r="Y1319" s="123" t="str">
        <f>IF('表格编辑 '!AA1319="","",'表格编辑 '!AA1319)</f>
        <v/>
      </c>
      <c r="Z1319" s="123" t="str">
        <f>IF('表格编辑 '!AB1319="","",'表格编辑 '!AB1319)</f>
        <v/>
      </c>
      <c r="AA1319" s="123" t="str">
        <f>IF('表格编辑 '!AC1319="","",'表格编辑 '!AC1319)</f>
        <v/>
      </c>
      <c r="AB1319" s="123" t="str">
        <f>IF('表格编辑 '!AD1319="","",'表格编辑 '!AD1319)</f>
        <v/>
      </c>
      <c r="AC1319" s="123" t="str">
        <f>IF('表格编辑 '!AE1319="","",'表格编辑 '!AE1319)</f>
        <v/>
      </c>
      <c r="AD1319" s="123">
        <f>IF('表格编辑 '!AF1319="","",'表格编辑 '!AF1319)</f>
        <v>140906</v>
      </c>
    </row>
    <row r="1320" spans="1:30">
      <c r="A1320" s="123">
        <f>IF('表格编辑 '!A1320="","",'表格编辑 '!A1320)</f>
        <v>40907</v>
      </c>
      <c r="B1320" s="123">
        <f>IF('表格编辑 '!B1320="","",'表格编辑 '!B1320)</f>
        <v>50144</v>
      </c>
      <c r="C1320" s="123">
        <f>IF('表格编辑 '!E1320="","",'表格编辑 '!E1320)</f>
        <v>54</v>
      </c>
      <c r="D1320" s="123" t="str">
        <f>IF('表格编辑 '!F1320="","",'表格编辑 '!F1320)</f>
        <v>AI_born_event(RECEIVER, ARG0, ARG1, ARG2, ARG3,ARG4)</v>
      </c>
      <c r="E1320" s="123" t="str">
        <f>IF('表格编辑 '!G1320="","",'表格编辑 '!G1320)</f>
        <v>AI_update_event(RECEIVER, ARG0, ARG1, ARG2, ARG3,ARG4)</v>
      </c>
      <c r="F1320" s="123" t="str">
        <f>IF('表格编辑 '!H1320="","",'表格编辑 '!H1320)</f>
        <v/>
      </c>
      <c r="G1320" s="123" t="str">
        <f>IF('表格编辑 '!I1320="","",'表格编辑 '!I1320)</f>
        <v/>
      </c>
      <c r="H1320" s="123" t="str">
        <f>IF('表格编辑 '!J1320="","",'表格编辑 '!J1320)</f>
        <v>test_deadth_event(RECEIVER, ARG0, ARG1, ARG2, ARG3,ARG4)</v>
      </c>
      <c r="I1320" s="123">
        <f>IF('表格编辑 '!K1320="","",'表格编辑 '!K1320)</f>
        <v>1</v>
      </c>
      <c r="J1320" s="123">
        <f>IF('表格编辑 '!L1320="","",'表格编辑 '!L1320)</f>
        <v>1980</v>
      </c>
      <c r="K1320" s="123">
        <f>IF('表格编辑 '!M1320="","",'表格编辑 '!M1320)</f>
        <v>1620</v>
      </c>
      <c r="L1320" s="123" t="str">
        <f>IF('表格编辑 '!N1320="","",'表格编辑 '!N1320)</f>
        <v/>
      </c>
      <c r="M1320" s="123" t="str">
        <f>IF('表格编辑 '!O1320="","",'表格编辑 '!O1320)</f>
        <v/>
      </c>
      <c r="N1320" s="123" t="str">
        <f>IF('表格编辑 '!P1320="","",'表格编辑 '!P1320)</f>
        <v/>
      </c>
      <c r="O1320" s="123" t="str">
        <f>IF('表格编辑 '!Q1320="","",'表格编辑 '!Q1320)</f>
        <v/>
      </c>
      <c r="P1320" s="123" t="str">
        <f>IF('表格编辑 '!R1320="","",'表格编辑 '!R1320)</f>
        <v/>
      </c>
      <c r="Q1320" s="123">
        <f>IF('表格编辑 '!S1320="","",'表格编辑 '!S1320)</f>
        <v>320</v>
      </c>
      <c r="R1320" s="123" t="str">
        <f>IF('表格编辑 '!T1320="","",'表格编辑 '!T1320)</f>
        <v/>
      </c>
      <c r="S1320" s="123" t="str">
        <f>IF('表格编辑 '!U1320="","",'表格编辑 '!U1320)</f>
        <v/>
      </c>
      <c r="T1320" s="123" t="str">
        <f>IF('表格编辑 '!V1320="","",'表格编辑 '!V1320)</f>
        <v/>
      </c>
      <c r="U1320" s="123" t="str">
        <f>IF('表格编辑 '!W1320="","",'表格编辑 '!W1320)</f>
        <v/>
      </c>
      <c r="V1320" s="123" t="str">
        <f>IF('表格编辑 '!X1320="","",'表格编辑 '!X1320)</f>
        <v/>
      </c>
      <c r="W1320" s="123" t="str">
        <f>IF('表格编辑 '!Y1320="","",'表格编辑 '!Y1320)</f>
        <v/>
      </c>
      <c r="X1320" s="123" t="str">
        <f>IF('表格编辑 '!Z1320="","",'表格编辑 '!Z1320)</f>
        <v/>
      </c>
      <c r="Y1320" s="123" t="str">
        <f>IF('表格编辑 '!AA1320="","",'表格编辑 '!AA1320)</f>
        <v/>
      </c>
      <c r="Z1320" s="123" t="str">
        <f>IF('表格编辑 '!AB1320="","",'表格编辑 '!AB1320)</f>
        <v/>
      </c>
      <c r="AA1320" s="123" t="str">
        <f>IF('表格编辑 '!AC1320="","",'表格编辑 '!AC1320)</f>
        <v/>
      </c>
      <c r="AB1320" s="123" t="str">
        <f>IF('表格编辑 '!AD1320="","",'表格编辑 '!AD1320)</f>
        <v/>
      </c>
      <c r="AC1320" s="123" t="str">
        <f>IF('表格编辑 '!AE1320="","",'表格编辑 '!AE1320)</f>
        <v/>
      </c>
      <c r="AD1320" s="123">
        <f>IF('表格编辑 '!AF1320="","",'表格编辑 '!AF1320)</f>
        <v>140907</v>
      </c>
    </row>
    <row r="1321" spans="1:30">
      <c r="A1321" s="123">
        <f>IF('表格编辑 '!A1321="","",'表格编辑 '!A1321)</f>
        <v>40908</v>
      </c>
      <c r="B1321" s="123">
        <f>IF('表格编辑 '!B1321="","",'表格编辑 '!B1321)</f>
        <v>50076</v>
      </c>
      <c r="C1321" s="123">
        <f>IF('表格编辑 '!E1321="","",'表格编辑 '!E1321)</f>
        <v>54</v>
      </c>
      <c r="D1321" s="123" t="str">
        <f>IF('表格编辑 '!F1321="","",'表格编辑 '!F1321)</f>
        <v>AI_born_event(RECEIVER, ARG0, ARG1, ARG2, ARG3,ARG4)</v>
      </c>
      <c r="E1321" s="123" t="str">
        <f>IF('表格编辑 '!G1321="","",'表格编辑 '!G1321)</f>
        <v>AI_update_event(RECEIVER, ARG0, ARG1, ARG2, ARG3,ARG4)</v>
      </c>
      <c r="F1321" s="123" t="str">
        <f>IF('表格编辑 '!H1321="","",'表格编辑 '!H1321)</f>
        <v/>
      </c>
      <c r="G1321" s="123" t="str">
        <f>IF('表格编辑 '!I1321="","",'表格编辑 '!I1321)</f>
        <v/>
      </c>
      <c r="H1321" s="123" t="str">
        <f>IF('表格编辑 '!J1321="","",'表格编辑 '!J1321)</f>
        <v>test_deadth_event(RECEIVER, ARG0, ARG1, ARG2, ARG3,ARG4)</v>
      </c>
      <c r="I1321" s="123">
        <f>IF('表格编辑 '!K1321="","",'表格编辑 '!K1321)</f>
        <v>1</v>
      </c>
      <c r="J1321" s="123">
        <f>IF('表格编辑 '!L1321="","",'表格编辑 '!L1321)</f>
        <v>2510</v>
      </c>
      <c r="K1321" s="123">
        <f>IF('表格编辑 '!M1321="","",'表格编辑 '!M1321)</f>
        <v>1620</v>
      </c>
      <c r="L1321" s="123" t="str">
        <f>IF('表格编辑 '!N1321="","",'表格编辑 '!N1321)</f>
        <v/>
      </c>
      <c r="M1321" s="123" t="str">
        <f>IF('表格编辑 '!O1321="","",'表格编辑 '!O1321)</f>
        <v/>
      </c>
      <c r="N1321" s="123" t="str">
        <f>IF('表格编辑 '!P1321="","",'表格编辑 '!P1321)</f>
        <v/>
      </c>
      <c r="O1321" s="123" t="str">
        <f>IF('表格编辑 '!Q1321="","",'表格编辑 '!Q1321)</f>
        <v/>
      </c>
      <c r="P1321" s="123" t="str">
        <f>IF('表格编辑 '!R1321="","",'表格编辑 '!R1321)</f>
        <v/>
      </c>
      <c r="Q1321" s="123">
        <f>IF('表格编辑 '!S1321="","",'表格编辑 '!S1321)</f>
        <v>320</v>
      </c>
      <c r="R1321" s="123" t="str">
        <f>IF('表格编辑 '!T1321="","",'表格编辑 '!T1321)</f>
        <v/>
      </c>
      <c r="S1321" s="123" t="str">
        <f>IF('表格编辑 '!U1321="","",'表格编辑 '!U1321)</f>
        <v/>
      </c>
      <c r="T1321" s="123" t="str">
        <f>IF('表格编辑 '!V1321="","",'表格编辑 '!V1321)</f>
        <v/>
      </c>
      <c r="U1321" s="123" t="str">
        <f>IF('表格编辑 '!W1321="","",'表格编辑 '!W1321)</f>
        <v/>
      </c>
      <c r="V1321" s="123" t="str">
        <f>IF('表格编辑 '!X1321="","",'表格编辑 '!X1321)</f>
        <v/>
      </c>
      <c r="W1321" s="123" t="str">
        <f>IF('表格编辑 '!Y1321="","",'表格编辑 '!Y1321)</f>
        <v/>
      </c>
      <c r="X1321" s="123" t="str">
        <f>IF('表格编辑 '!Z1321="","",'表格编辑 '!Z1321)</f>
        <v/>
      </c>
      <c r="Y1321" s="123" t="str">
        <f>IF('表格编辑 '!AA1321="","",'表格编辑 '!AA1321)</f>
        <v/>
      </c>
      <c r="Z1321" s="123" t="str">
        <f>IF('表格编辑 '!AB1321="","",'表格编辑 '!AB1321)</f>
        <v/>
      </c>
      <c r="AA1321" s="123" t="str">
        <f>IF('表格编辑 '!AC1321="","",'表格编辑 '!AC1321)</f>
        <v/>
      </c>
      <c r="AB1321" s="123" t="str">
        <f>IF('表格编辑 '!AD1321="","",'表格编辑 '!AD1321)</f>
        <v/>
      </c>
      <c r="AC1321" s="123" t="str">
        <f>IF('表格编辑 '!AE1321="","",'表格编辑 '!AE1321)</f>
        <v/>
      </c>
      <c r="AD1321" s="123">
        <f>IF('表格编辑 '!AF1321="","",'表格编辑 '!AF1321)</f>
        <v>140908</v>
      </c>
    </row>
    <row r="1322" spans="1:30">
      <c r="A1322" s="123">
        <f>IF('表格编辑 '!A1322="","",'表格编辑 '!A1322)</f>
        <v>40909</v>
      </c>
      <c r="B1322" s="123">
        <f>IF('表格编辑 '!B1322="","",'表格编辑 '!B1322)</f>
        <v>50081</v>
      </c>
      <c r="C1322" s="123">
        <f>IF('表格编辑 '!E1322="","",'表格编辑 '!E1322)</f>
        <v>54</v>
      </c>
      <c r="D1322" s="123" t="str">
        <f>IF('表格编辑 '!F1322="","",'表格编辑 '!F1322)</f>
        <v>AI_born_event(RECEIVER, ARG0, ARG1, ARG2, ARG3,ARG4)</v>
      </c>
      <c r="E1322" s="123" t="str">
        <f>IF('表格编辑 '!G1322="","",'表格编辑 '!G1322)</f>
        <v>AI_update_event(RECEIVER, ARG0, ARG1, ARG2, ARG3,ARG4)</v>
      </c>
      <c r="F1322" s="123" t="str">
        <f>IF('表格编辑 '!H1322="","",'表格编辑 '!H1322)</f>
        <v/>
      </c>
      <c r="G1322" s="123" t="str">
        <f>IF('表格编辑 '!I1322="","",'表格编辑 '!I1322)</f>
        <v/>
      </c>
      <c r="H1322" s="123" t="str">
        <f>IF('表格编辑 '!J1322="","",'表格编辑 '!J1322)</f>
        <v>test_deadth_event(RECEIVER, ARG0, ARG1, ARG2, ARG3,ARG4)</v>
      </c>
      <c r="I1322" s="123">
        <f>IF('表格编辑 '!K1322="","",'表格编辑 '!K1322)</f>
        <v>1</v>
      </c>
      <c r="J1322" s="123">
        <f>IF('表格编辑 '!L1322="","",'表格编辑 '!L1322)</f>
        <v>1162</v>
      </c>
      <c r="K1322" s="123">
        <f>IF('表格编辑 '!M1322="","",'表格编辑 '!M1322)</f>
        <v>1620</v>
      </c>
      <c r="L1322" s="123" t="str">
        <f>IF('表格编辑 '!N1322="","",'表格编辑 '!N1322)</f>
        <v/>
      </c>
      <c r="M1322" s="123" t="str">
        <f>IF('表格编辑 '!O1322="","",'表格编辑 '!O1322)</f>
        <v/>
      </c>
      <c r="N1322" s="123" t="str">
        <f>IF('表格编辑 '!P1322="","",'表格编辑 '!P1322)</f>
        <v/>
      </c>
      <c r="O1322" s="123" t="str">
        <f>IF('表格编辑 '!Q1322="","",'表格编辑 '!Q1322)</f>
        <v/>
      </c>
      <c r="P1322" s="123" t="str">
        <f>IF('表格编辑 '!R1322="","",'表格编辑 '!R1322)</f>
        <v/>
      </c>
      <c r="Q1322" s="123">
        <f>IF('表格编辑 '!S1322="","",'表格编辑 '!S1322)</f>
        <v>320</v>
      </c>
      <c r="R1322" s="123" t="str">
        <f>IF('表格编辑 '!T1322="","",'表格编辑 '!T1322)</f>
        <v/>
      </c>
      <c r="S1322" s="123" t="str">
        <f>IF('表格编辑 '!U1322="","",'表格编辑 '!U1322)</f>
        <v/>
      </c>
      <c r="T1322" s="123" t="str">
        <f>IF('表格编辑 '!V1322="","",'表格编辑 '!V1322)</f>
        <v/>
      </c>
      <c r="U1322" s="123" t="str">
        <f>IF('表格编辑 '!W1322="","",'表格编辑 '!W1322)</f>
        <v/>
      </c>
      <c r="V1322" s="123" t="str">
        <f>IF('表格编辑 '!X1322="","",'表格编辑 '!X1322)</f>
        <v/>
      </c>
      <c r="W1322" s="123" t="str">
        <f>IF('表格编辑 '!Y1322="","",'表格编辑 '!Y1322)</f>
        <v/>
      </c>
      <c r="X1322" s="123" t="str">
        <f>IF('表格编辑 '!Z1322="","",'表格编辑 '!Z1322)</f>
        <v/>
      </c>
      <c r="Y1322" s="123" t="str">
        <f>IF('表格编辑 '!AA1322="","",'表格编辑 '!AA1322)</f>
        <v/>
      </c>
      <c r="Z1322" s="123" t="str">
        <f>IF('表格编辑 '!AB1322="","",'表格编辑 '!AB1322)</f>
        <v/>
      </c>
      <c r="AA1322" s="123" t="str">
        <f>IF('表格编辑 '!AC1322="","",'表格编辑 '!AC1322)</f>
        <v/>
      </c>
      <c r="AB1322" s="123" t="str">
        <f>IF('表格编辑 '!AD1322="","",'表格编辑 '!AD1322)</f>
        <v/>
      </c>
      <c r="AC1322" s="123" t="str">
        <f>IF('表格编辑 '!AE1322="","",'表格编辑 '!AE1322)</f>
        <v/>
      </c>
      <c r="AD1322" s="123">
        <f>IF('表格编辑 '!AF1322="","",'表格编辑 '!AF1322)</f>
        <v>140909</v>
      </c>
    </row>
    <row r="1323" spans="1:30">
      <c r="A1323" s="123">
        <f>IF('表格编辑 '!A1323="","",'表格编辑 '!A1323)</f>
        <v>40910</v>
      </c>
      <c r="B1323" s="123">
        <f>IF('表格编辑 '!B1323="","",'表格编辑 '!B1323)</f>
        <v>50006</v>
      </c>
      <c r="C1323" s="123">
        <f>IF('表格编辑 '!E1323="","",'表格编辑 '!E1323)</f>
        <v>54</v>
      </c>
      <c r="D1323" s="123" t="str">
        <f>IF('表格编辑 '!F1323="","",'表格编辑 '!F1323)</f>
        <v>AI_born_event(RECEIVER, ARG0, ARG1, ARG2, ARG3,ARG4)</v>
      </c>
      <c r="E1323" s="123" t="str">
        <f>IF('表格编辑 '!G1323="","",'表格编辑 '!G1323)</f>
        <v>AI_update_event(RECEIVER, ARG0, ARG1, ARG2, ARG3,ARG4)</v>
      </c>
      <c r="F1323" s="123" t="str">
        <f>IF('表格编辑 '!H1323="","",'表格编辑 '!H1323)</f>
        <v/>
      </c>
      <c r="G1323" s="123" t="str">
        <f>IF('表格编辑 '!I1323="","",'表格编辑 '!I1323)</f>
        <v/>
      </c>
      <c r="H1323" s="123" t="str">
        <f>IF('表格编辑 '!J1323="","",'表格编辑 '!J1323)</f>
        <v>test_deadth_event(RECEIVER, ARG0, ARG1, ARG2, ARG3,ARG4)</v>
      </c>
      <c r="I1323" s="123">
        <f>IF('表格编辑 '!K1323="","",'表格编辑 '!K1323)</f>
        <v>1</v>
      </c>
      <c r="J1323" s="123">
        <f>IF('表格编辑 '!L1323="","",'表格编辑 '!L1323)</f>
        <v>2930</v>
      </c>
      <c r="K1323" s="123">
        <f>IF('表格编辑 '!M1323="","",'表格编辑 '!M1323)</f>
        <v>1620</v>
      </c>
      <c r="L1323" s="123" t="str">
        <f>IF('表格编辑 '!N1323="","",'表格编辑 '!N1323)</f>
        <v/>
      </c>
      <c r="M1323" s="123" t="str">
        <f>IF('表格编辑 '!O1323="","",'表格编辑 '!O1323)</f>
        <v/>
      </c>
      <c r="N1323" s="123" t="str">
        <f>IF('表格编辑 '!P1323="","",'表格编辑 '!P1323)</f>
        <v/>
      </c>
      <c r="O1323" s="123" t="str">
        <f>IF('表格编辑 '!Q1323="","",'表格编辑 '!Q1323)</f>
        <v/>
      </c>
      <c r="P1323" s="123" t="str">
        <f>IF('表格编辑 '!R1323="","",'表格编辑 '!R1323)</f>
        <v/>
      </c>
      <c r="Q1323" s="123">
        <f>IF('表格编辑 '!S1323="","",'表格编辑 '!S1323)</f>
        <v>320</v>
      </c>
      <c r="R1323" s="123" t="str">
        <f>IF('表格编辑 '!T1323="","",'表格编辑 '!T1323)</f>
        <v/>
      </c>
      <c r="S1323" s="123" t="str">
        <f>IF('表格编辑 '!U1323="","",'表格编辑 '!U1323)</f>
        <v/>
      </c>
      <c r="T1323" s="123" t="str">
        <f>IF('表格编辑 '!V1323="","",'表格编辑 '!V1323)</f>
        <v/>
      </c>
      <c r="U1323" s="123" t="str">
        <f>IF('表格编辑 '!W1323="","",'表格编辑 '!W1323)</f>
        <v/>
      </c>
      <c r="V1323" s="123" t="str">
        <f>IF('表格编辑 '!X1323="","",'表格编辑 '!X1323)</f>
        <v/>
      </c>
      <c r="W1323" s="123" t="str">
        <f>IF('表格编辑 '!Y1323="","",'表格编辑 '!Y1323)</f>
        <v/>
      </c>
      <c r="X1323" s="123" t="str">
        <f>IF('表格编辑 '!Z1323="","",'表格编辑 '!Z1323)</f>
        <v/>
      </c>
      <c r="Y1323" s="123" t="str">
        <f>IF('表格编辑 '!AA1323="","",'表格编辑 '!AA1323)</f>
        <v/>
      </c>
      <c r="Z1323" s="123" t="str">
        <f>IF('表格编辑 '!AB1323="","",'表格编辑 '!AB1323)</f>
        <v/>
      </c>
      <c r="AA1323" s="123" t="str">
        <f>IF('表格编辑 '!AC1323="","",'表格编辑 '!AC1323)</f>
        <v/>
      </c>
      <c r="AB1323" s="123" t="str">
        <f>IF('表格编辑 '!AD1323="","",'表格编辑 '!AD1323)</f>
        <v/>
      </c>
      <c r="AC1323" s="123" t="str">
        <f>IF('表格编辑 '!AE1323="","",'表格编辑 '!AE1323)</f>
        <v/>
      </c>
      <c r="AD1323" s="123">
        <f>IF('表格编辑 '!AF1323="","",'表格编辑 '!AF1323)</f>
        <v>140910</v>
      </c>
    </row>
    <row r="1324" spans="1:30">
      <c r="A1324" s="123">
        <f>IF('表格编辑 '!A1324="","",'表格编辑 '!A1324)</f>
        <v>40911</v>
      </c>
      <c r="B1324" s="123">
        <f>IF('表格编辑 '!B1324="","",'表格编辑 '!B1324)</f>
        <v>50122</v>
      </c>
      <c r="C1324" s="123">
        <f>IF('表格编辑 '!E1324="","",'表格编辑 '!E1324)</f>
        <v>54</v>
      </c>
      <c r="D1324" s="123" t="str">
        <f>IF('表格编辑 '!F1324="","",'表格编辑 '!F1324)</f>
        <v>AI_born_event(RECEIVER, ARG0, ARG1, ARG2, ARG3,ARG4)</v>
      </c>
      <c r="E1324" s="123" t="str">
        <f>IF('表格编辑 '!G1324="","",'表格编辑 '!G1324)</f>
        <v>AI_update_event(RECEIVER, ARG0, ARG1, ARG2, ARG3,ARG4)</v>
      </c>
      <c r="F1324" s="123" t="str">
        <f>IF('表格编辑 '!H1324="","",'表格编辑 '!H1324)</f>
        <v/>
      </c>
      <c r="G1324" s="123" t="str">
        <f>IF('表格编辑 '!I1324="","",'表格编辑 '!I1324)</f>
        <v/>
      </c>
      <c r="H1324" s="123" t="str">
        <f>IF('表格编辑 '!J1324="","",'表格编辑 '!J1324)</f>
        <v>test_deadth_event(RECEIVER, ARG0, ARG1, ARG2, ARG3,ARG4)</v>
      </c>
      <c r="I1324" s="123">
        <f>IF('表格编辑 '!K1324="","",'表格编辑 '!K1324)</f>
        <v>1</v>
      </c>
      <c r="J1324" s="123">
        <f>IF('表格编辑 '!L1324="","",'表格编辑 '!L1324)</f>
        <v>1180</v>
      </c>
      <c r="K1324" s="123">
        <f>IF('表格编辑 '!M1324="","",'表格编辑 '!M1324)</f>
        <v>1620</v>
      </c>
      <c r="L1324" s="123" t="str">
        <f>IF('表格编辑 '!N1324="","",'表格编辑 '!N1324)</f>
        <v/>
      </c>
      <c r="M1324" s="123" t="str">
        <f>IF('表格编辑 '!O1324="","",'表格编辑 '!O1324)</f>
        <v/>
      </c>
      <c r="N1324" s="123" t="str">
        <f>IF('表格编辑 '!P1324="","",'表格编辑 '!P1324)</f>
        <v/>
      </c>
      <c r="O1324" s="123" t="str">
        <f>IF('表格编辑 '!Q1324="","",'表格编辑 '!Q1324)</f>
        <v/>
      </c>
      <c r="P1324" s="123" t="str">
        <f>IF('表格编辑 '!R1324="","",'表格编辑 '!R1324)</f>
        <v/>
      </c>
      <c r="Q1324" s="123">
        <f>IF('表格编辑 '!S1324="","",'表格编辑 '!S1324)</f>
        <v>320</v>
      </c>
      <c r="R1324" s="123" t="str">
        <f>IF('表格编辑 '!T1324="","",'表格编辑 '!T1324)</f>
        <v/>
      </c>
      <c r="S1324" s="123" t="str">
        <f>IF('表格编辑 '!U1324="","",'表格编辑 '!U1324)</f>
        <v/>
      </c>
      <c r="T1324" s="123" t="str">
        <f>IF('表格编辑 '!V1324="","",'表格编辑 '!V1324)</f>
        <v/>
      </c>
      <c r="U1324" s="123" t="str">
        <f>IF('表格编辑 '!W1324="","",'表格编辑 '!W1324)</f>
        <v/>
      </c>
      <c r="V1324" s="123" t="str">
        <f>IF('表格编辑 '!X1324="","",'表格编辑 '!X1324)</f>
        <v/>
      </c>
      <c r="W1324" s="123" t="str">
        <f>IF('表格编辑 '!Y1324="","",'表格编辑 '!Y1324)</f>
        <v/>
      </c>
      <c r="X1324" s="123" t="str">
        <f>IF('表格编辑 '!Z1324="","",'表格编辑 '!Z1324)</f>
        <v/>
      </c>
      <c r="Y1324" s="123" t="str">
        <f>IF('表格编辑 '!AA1324="","",'表格编辑 '!AA1324)</f>
        <v/>
      </c>
      <c r="Z1324" s="123" t="str">
        <f>IF('表格编辑 '!AB1324="","",'表格编辑 '!AB1324)</f>
        <v/>
      </c>
      <c r="AA1324" s="123" t="str">
        <f>IF('表格编辑 '!AC1324="","",'表格编辑 '!AC1324)</f>
        <v/>
      </c>
      <c r="AB1324" s="123" t="str">
        <f>IF('表格编辑 '!AD1324="","",'表格编辑 '!AD1324)</f>
        <v/>
      </c>
      <c r="AC1324" s="123" t="str">
        <f>IF('表格编辑 '!AE1324="","",'表格编辑 '!AE1324)</f>
        <v/>
      </c>
      <c r="AD1324" s="123">
        <f>IF('表格编辑 '!AF1324="","",'表格编辑 '!AF1324)</f>
        <v>140911</v>
      </c>
    </row>
    <row r="1325" spans="1:30">
      <c r="A1325" s="123">
        <f>IF('表格编辑 '!A1325="","",'表格编辑 '!A1325)</f>
        <v>40912</v>
      </c>
      <c r="B1325" s="123">
        <f>IF('表格编辑 '!B1325="","",'表格编辑 '!B1325)</f>
        <v>50154</v>
      </c>
      <c r="C1325" s="123">
        <f>IF('表格编辑 '!E1325="","",'表格编辑 '!E1325)</f>
        <v>54</v>
      </c>
      <c r="D1325" s="123" t="str">
        <f>IF('表格编辑 '!F1325="","",'表格编辑 '!F1325)</f>
        <v>AI_born_event(RECEIVER, ARG0, ARG1, ARG2, ARG3,ARG4)</v>
      </c>
      <c r="E1325" s="123" t="str">
        <f>IF('表格编辑 '!G1325="","",'表格编辑 '!G1325)</f>
        <v>AI_update_event(RECEIVER, ARG0, ARG1, ARG2, ARG3,ARG4)</v>
      </c>
      <c r="F1325" s="123" t="str">
        <f>IF('表格编辑 '!H1325="","",'表格编辑 '!H1325)</f>
        <v/>
      </c>
      <c r="G1325" s="123" t="str">
        <f>IF('表格编辑 '!I1325="","",'表格编辑 '!I1325)</f>
        <v/>
      </c>
      <c r="H1325" s="123" t="str">
        <f>IF('表格编辑 '!J1325="","",'表格编辑 '!J1325)</f>
        <v>test_deadth_event(RECEIVER, ARG0, ARG1, ARG2, ARG3,ARG4)</v>
      </c>
      <c r="I1325" s="123">
        <f>IF('表格编辑 '!K1325="","",'表格编辑 '!K1325)</f>
        <v>1</v>
      </c>
      <c r="J1325" s="123">
        <f>IF('表格编辑 '!L1325="","",'表格编辑 '!L1325)</f>
        <v>2304</v>
      </c>
      <c r="K1325" s="123">
        <f>IF('表格编辑 '!M1325="","",'表格编辑 '!M1325)</f>
        <v>1620</v>
      </c>
      <c r="L1325" s="123" t="str">
        <f>IF('表格编辑 '!N1325="","",'表格编辑 '!N1325)</f>
        <v/>
      </c>
      <c r="M1325" s="123" t="str">
        <f>IF('表格编辑 '!O1325="","",'表格编辑 '!O1325)</f>
        <v/>
      </c>
      <c r="N1325" s="123" t="str">
        <f>IF('表格编辑 '!P1325="","",'表格编辑 '!P1325)</f>
        <v/>
      </c>
      <c r="O1325" s="123" t="str">
        <f>IF('表格编辑 '!Q1325="","",'表格编辑 '!Q1325)</f>
        <v/>
      </c>
      <c r="P1325" s="123" t="str">
        <f>IF('表格编辑 '!R1325="","",'表格编辑 '!R1325)</f>
        <v/>
      </c>
      <c r="Q1325" s="123">
        <f>IF('表格编辑 '!S1325="","",'表格编辑 '!S1325)</f>
        <v>320</v>
      </c>
      <c r="R1325" s="123" t="str">
        <f>IF('表格编辑 '!T1325="","",'表格编辑 '!T1325)</f>
        <v/>
      </c>
      <c r="S1325" s="123" t="str">
        <f>IF('表格编辑 '!U1325="","",'表格编辑 '!U1325)</f>
        <v/>
      </c>
      <c r="T1325" s="123" t="str">
        <f>IF('表格编辑 '!V1325="","",'表格编辑 '!V1325)</f>
        <v/>
      </c>
      <c r="U1325" s="123" t="str">
        <f>IF('表格编辑 '!W1325="","",'表格编辑 '!W1325)</f>
        <v/>
      </c>
      <c r="V1325" s="123" t="str">
        <f>IF('表格编辑 '!X1325="","",'表格编辑 '!X1325)</f>
        <v/>
      </c>
      <c r="W1325" s="123" t="str">
        <f>IF('表格编辑 '!Y1325="","",'表格编辑 '!Y1325)</f>
        <v/>
      </c>
      <c r="X1325" s="123" t="str">
        <f>IF('表格编辑 '!Z1325="","",'表格编辑 '!Z1325)</f>
        <v/>
      </c>
      <c r="Y1325" s="123" t="str">
        <f>IF('表格编辑 '!AA1325="","",'表格编辑 '!AA1325)</f>
        <v/>
      </c>
      <c r="Z1325" s="123" t="str">
        <f>IF('表格编辑 '!AB1325="","",'表格编辑 '!AB1325)</f>
        <v/>
      </c>
      <c r="AA1325" s="123" t="str">
        <f>IF('表格编辑 '!AC1325="","",'表格编辑 '!AC1325)</f>
        <v/>
      </c>
      <c r="AB1325" s="123" t="str">
        <f>IF('表格编辑 '!AD1325="","",'表格编辑 '!AD1325)</f>
        <v/>
      </c>
      <c r="AC1325" s="123" t="str">
        <f>IF('表格编辑 '!AE1325="","",'表格编辑 '!AE1325)</f>
        <v/>
      </c>
      <c r="AD1325" s="123">
        <f>IF('表格编辑 '!AF1325="","",'表格编辑 '!AF1325)</f>
        <v>140912</v>
      </c>
    </row>
    <row r="1326" spans="1:30">
      <c r="A1326" s="123">
        <f>IF('表格编辑 '!A1326="","",'表格编辑 '!A1326)</f>
        <v>40913</v>
      </c>
      <c r="B1326" s="123">
        <f>IF('表格编辑 '!B1326="","",'表格编辑 '!B1326)</f>
        <v>50075</v>
      </c>
      <c r="C1326" s="123">
        <f>IF('表格编辑 '!E1326="","",'表格编辑 '!E1326)</f>
        <v>54</v>
      </c>
      <c r="D1326" s="123" t="str">
        <f>IF('表格编辑 '!F1326="","",'表格编辑 '!F1326)</f>
        <v>AI_born_event(RECEIVER, ARG0, ARG1, ARG2, ARG3,ARG4)</v>
      </c>
      <c r="E1326" s="123" t="str">
        <f>IF('表格编辑 '!G1326="","",'表格编辑 '!G1326)</f>
        <v>AI_update_event(RECEIVER, ARG0, ARG1, ARG2, ARG3,ARG4)</v>
      </c>
      <c r="F1326" s="123" t="str">
        <f>IF('表格编辑 '!H1326="","",'表格编辑 '!H1326)</f>
        <v/>
      </c>
      <c r="G1326" s="123" t="str">
        <f>IF('表格编辑 '!I1326="","",'表格编辑 '!I1326)</f>
        <v/>
      </c>
      <c r="H1326" s="123" t="str">
        <f>IF('表格编辑 '!J1326="","",'表格编辑 '!J1326)</f>
        <v>test_deadth_event(RECEIVER, ARG0, ARG1, ARG2, ARG3,ARG4)</v>
      </c>
      <c r="I1326" s="123">
        <f>IF('表格编辑 '!K1326="","",'表格编辑 '!K1326)</f>
        <v>1</v>
      </c>
      <c r="J1326" s="123">
        <f>IF('表格编辑 '!L1326="","",'表格编辑 '!L1326)</f>
        <v>3010</v>
      </c>
      <c r="K1326" s="123">
        <f>IF('表格编辑 '!M1326="","",'表格编辑 '!M1326)</f>
        <v>1620</v>
      </c>
      <c r="L1326" s="123" t="str">
        <f>IF('表格编辑 '!N1326="","",'表格编辑 '!N1326)</f>
        <v/>
      </c>
      <c r="M1326" s="123" t="str">
        <f>IF('表格编辑 '!O1326="","",'表格编辑 '!O1326)</f>
        <v/>
      </c>
      <c r="N1326" s="123" t="str">
        <f>IF('表格编辑 '!P1326="","",'表格编辑 '!P1326)</f>
        <v/>
      </c>
      <c r="O1326" s="123" t="str">
        <f>IF('表格编辑 '!Q1326="","",'表格编辑 '!Q1326)</f>
        <v/>
      </c>
      <c r="P1326" s="123" t="str">
        <f>IF('表格编辑 '!R1326="","",'表格编辑 '!R1326)</f>
        <v/>
      </c>
      <c r="Q1326" s="123">
        <f>IF('表格编辑 '!S1326="","",'表格编辑 '!S1326)</f>
        <v>320</v>
      </c>
      <c r="R1326" s="123" t="str">
        <f>IF('表格编辑 '!T1326="","",'表格编辑 '!T1326)</f>
        <v/>
      </c>
      <c r="S1326" s="123" t="str">
        <f>IF('表格编辑 '!U1326="","",'表格编辑 '!U1326)</f>
        <v/>
      </c>
      <c r="T1326" s="123" t="str">
        <f>IF('表格编辑 '!V1326="","",'表格编辑 '!V1326)</f>
        <v/>
      </c>
      <c r="U1326" s="123" t="str">
        <f>IF('表格编辑 '!W1326="","",'表格编辑 '!W1326)</f>
        <v/>
      </c>
      <c r="V1326" s="123" t="str">
        <f>IF('表格编辑 '!X1326="","",'表格编辑 '!X1326)</f>
        <v/>
      </c>
      <c r="W1326" s="123" t="str">
        <f>IF('表格编辑 '!Y1326="","",'表格编辑 '!Y1326)</f>
        <v/>
      </c>
      <c r="X1326" s="123" t="str">
        <f>IF('表格编辑 '!Z1326="","",'表格编辑 '!Z1326)</f>
        <v/>
      </c>
      <c r="Y1326" s="123" t="str">
        <f>IF('表格编辑 '!AA1326="","",'表格编辑 '!AA1326)</f>
        <v/>
      </c>
      <c r="Z1326" s="123" t="str">
        <f>IF('表格编辑 '!AB1326="","",'表格编辑 '!AB1326)</f>
        <v/>
      </c>
      <c r="AA1326" s="123" t="str">
        <f>IF('表格编辑 '!AC1326="","",'表格编辑 '!AC1326)</f>
        <v/>
      </c>
      <c r="AB1326" s="123" t="str">
        <f>IF('表格编辑 '!AD1326="","",'表格编辑 '!AD1326)</f>
        <v/>
      </c>
      <c r="AC1326" s="123" t="str">
        <f>IF('表格编辑 '!AE1326="","",'表格编辑 '!AE1326)</f>
        <v/>
      </c>
      <c r="AD1326" s="123">
        <f>IF('表格编辑 '!AF1326="","",'表格编辑 '!AF1326)</f>
        <v>140913</v>
      </c>
    </row>
    <row r="1327" spans="1:30">
      <c r="A1327" s="123">
        <f>IF('表格编辑 '!A1327="","",'表格编辑 '!A1327)</f>
        <v>40914</v>
      </c>
      <c r="B1327" s="123">
        <f>IF('表格编辑 '!B1327="","",'表格编辑 '!B1327)</f>
        <v>50065</v>
      </c>
      <c r="C1327" s="123">
        <f>IF('表格编辑 '!E1327="","",'表格编辑 '!E1327)</f>
        <v>54</v>
      </c>
      <c r="D1327" s="123" t="str">
        <f>IF('表格编辑 '!F1327="","",'表格编辑 '!F1327)</f>
        <v>AI_born_event(RECEIVER, ARG0, ARG1, ARG2, ARG3,ARG4)</v>
      </c>
      <c r="E1327" s="123" t="str">
        <f>IF('表格编辑 '!G1327="","",'表格编辑 '!G1327)</f>
        <v>AI_update_event(RECEIVER, ARG0, ARG1, ARG2, ARG3,ARG4)</v>
      </c>
      <c r="F1327" s="123" t="str">
        <f>IF('表格编辑 '!H1327="","",'表格编辑 '!H1327)</f>
        <v/>
      </c>
      <c r="G1327" s="123" t="str">
        <f>IF('表格编辑 '!I1327="","",'表格编辑 '!I1327)</f>
        <v/>
      </c>
      <c r="H1327" s="123" t="str">
        <f>IF('表格编辑 '!J1327="","",'表格编辑 '!J1327)</f>
        <v>test_deadth_event(RECEIVER, ARG0, ARG1, ARG2, ARG3,ARG4)</v>
      </c>
      <c r="I1327" s="123">
        <f>IF('表格编辑 '!K1327="","",'表格编辑 '!K1327)</f>
        <v>1</v>
      </c>
      <c r="J1327" s="123">
        <f>IF('表格编辑 '!L1327="","",'表格编辑 '!L1327)</f>
        <v>3780</v>
      </c>
      <c r="K1327" s="123">
        <f>IF('表格编辑 '!M1327="","",'表格编辑 '!M1327)</f>
        <v>1620</v>
      </c>
      <c r="L1327" s="123" t="str">
        <f>IF('表格编辑 '!N1327="","",'表格编辑 '!N1327)</f>
        <v/>
      </c>
      <c r="M1327" s="123" t="str">
        <f>IF('表格编辑 '!O1327="","",'表格编辑 '!O1327)</f>
        <v/>
      </c>
      <c r="N1327" s="123" t="str">
        <f>IF('表格编辑 '!P1327="","",'表格编辑 '!P1327)</f>
        <v/>
      </c>
      <c r="O1327" s="123" t="str">
        <f>IF('表格编辑 '!Q1327="","",'表格编辑 '!Q1327)</f>
        <v/>
      </c>
      <c r="P1327" s="123" t="str">
        <f>IF('表格编辑 '!R1327="","",'表格编辑 '!R1327)</f>
        <v/>
      </c>
      <c r="Q1327" s="123">
        <f>IF('表格编辑 '!S1327="","",'表格编辑 '!S1327)</f>
        <v>320</v>
      </c>
      <c r="R1327" s="123" t="str">
        <f>IF('表格编辑 '!T1327="","",'表格编辑 '!T1327)</f>
        <v/>
      </c>
      <c r="S1327" s="123" t="str">
        <f>IF('表格编辑 '!U1327="","",'表格编辑 '!U1327)</f>
        <v/>
      </c>
      <c r="T1327" s="123" t="str">
        <f>IF('表格编辑 '!V1327="","",'表格编辑 '!V1327)</f>
        <v/>
      </c>
      <c r="U1327" s="123" t="str">
        <f>IF('表格编辑 '!W1327="","",'表格编辑 '!W1327)</f>
        <v/>
      </c>
      <c r="V1327" s="123" t="str">
        <f>IF('表格编辑 '!X1327="","",'表格编辑 '!X1327)</f>
        <v/>
      </c>
      <c r="W1327" s="123" t="str">
        <f>IF('表格编辑 '!Y1327="","",'表格编辑 '!Y1327)</f>
        <v/>
      </c>
      <c r="X1327" s="123" t="str">
        <f>IF('表格编辑 '!Z1327="","",'表格编辑 '!Z1327)</f>
        <v/>
      </c>
      <c r="Y1327" s="123" t="str">
        <f>IF('表格编辑 '!AA1327="","",'表格编辑 '!AA1327)</f>
        <v/>
      </c>
      <c r="Z1327" s="123" t="str">
        <f>IF('表格编辑 '!AB1327="","",'表格编辑 '!AB1327)</f>
        <v/>
      </c>
      <c r="AA1327" s="123" t="str">
        <f>IF('表格编辑 '!AC1327="","",'表格编辑 '!AC1327)</f>
        <v/>
      </c>
      <c r="AB1327" s="123" t="str">
        <f>IF('表格编辑 '!AD1327="","",'表格编辑 '!AD1327)</f>
        <v/>
      </c>
      <c r="AC1327" s="123" t="str">
        <f>IF('表格编辑 '!AE1327="","",'表格编辑 '!AE1327)</f>
        <v/>
      </c>
      <c r="AD1327" s="123">
        <f>IF('表格编辑 '!AF1327="","",'表格编辑 '!AF1327)</f>
        <v>140914</v>
      </c>
    </row>
    <row r="1328" spans="1:30">
      <c r="A1328" s="123">
        <f>IF('表格编辑 '!A1328="","",'表格编辑 '!A1328)</f>
        <v>40915</v>
      </c>
      <c r="B1328" s="123">
        <f>IF('表格编辑 '!B1328="","",'表格编辑 '!B1328)</f>
        <v>50112</v>
      </c>
      <c r="C1328" s="123">
        <f>IF('表格编辑 '!E1328="","",'表格编辑 '!E1328)</f>
        <v>54</v>
      </c>
      <c r="D1328" s="123" t="str">
        <f>IF('表格编辑 '!F1328="","",'表格编辑 '!F1328)</f>
        <v>YinYing_Born(RECEIVER, ARG0, ARG1, ARG2, ARG3,ARG4)</v>
      </c>
      <c r="E1328" s="123" t="str">
        <f>IF('表格编辑 '!G1328="","",'表格编辑 '!G1328)</f>
        <v>YinYing_Update(RECEIVER, ARG0, ARG1, ARG2, ARG3,ARG4)</v>
      </c>
      <c r="F1328" s="123" t="str">
        <f>IF('表格编辑 '!H1328="","",'表格编辑 '!H1328)</f>
        <v/>
      </c>
      <c r="G1328" s="123" t="str">
        <f>IF('表格编辑 '!I1328="","",'表格编辑 '!I1328)</f>
        <v/>
      </c>
      <c r="H1328" s="123" t="str">
        <f>IF('表格编辑 '!J1328="","",'表格编辑 '!J1328)</f>
        <v>YinYing_deadth(RECEIVER, ARG0, ARG1, ARG2, ARG3,ARG4)</v>
      </c>
      <c r="I1328" s="123">
        <f>IF('表格编辑 '!K1328="","",'表格编辑 '!K1328)</f>
        <v>1</v>
      </c>
      <c r="J1328" s="123">
        <f>IF('表格编辑 '!L1328="","",'表格编辑 '!L1328)</f>
        <v>10528</v>
      </c>
      <c r="K1328" s="123">
        <f>IF('表格编辑 '!M1328="","",'表格编辑 '!M1328)</f>
        <v>1620</v>
      </c>
      <c r="L1328" s="123" t="str">
        <f>IF('表格编辑 '!N1328="","",'表格编辑 '!N1328)</f>
        <v/>
      </c>
      <c r="M1328" s="123" t="str">
        <f>IF('表格编辑 '!O1328="","",'表格编辑 '!O1328)</f>
        <v/>
      </c>
      <c r="N1328" s="123" t="str">
        <f>IF('表格编辑 '!P1328="","",'表格编辑 '!P1328)</f>
        <v/>
      </c>
      <c r="O1328" s="123" t="str">
        <f>IF('表格编辑 '!Q1328="","",'表格编辑 '!Q1328)</f>
        <v/>
      </c>
      <c r="P1328" s="123" t="str">
        <f>IF('表格编辑 '!R1328="","",'表格编辑 '!R1328)</f>
        <v/>
      </c>
      <c r="Q1328" s="123">
        <f>IF('表格编辑 '!S1328="","",'表格编辑 '!S1328)</f>
        <v>320</v>
      </c>
      <c r="R1328" s="123" t="str">
        <f>IF('表格编辑 '!T1328="","",'表格编辑 '!T1328)</f>
        <v/>
      </c>
      <c r="S1328" s="123" t="str">
        <f>IF('表格编辑 '!U1328="","",'表格编辑 '!U1328)</f>
        <v/>
      </c>
      <c r="T1328" s="123" t="str">
        <f>IF('表格编辑 '!V1328="","",'表格编辑 '!V1328)</f>
        <v/>
      </c>
      <c r="U1328" s="123" t="str">
        <f>IF('表格编辑 '!W1328="","",'表格编辑 '!W1328)</f>
        <v/>
      </c>
      <c r="V1328" s="123" t="str">
        <f>IF('表格编辑 '!X1328="","",'表格编辑 '!X1328)</f>
        <v/>
      </c>
      <c r="W1328" s="123">
        <f>IF('表格编辑 '!Y1328="","",'表格编辑 '!Y1328)</f>
        <v>100</v>
      </c>
      <c r="X1328" s="123">
        <f>IF('表格编辑 '!Z1328="","",'表格编辑 '!Z1328)</f>
        <v>100</v>
      </c>
      <c r="Y1328" s="123">
        <f>IF('表格编辑 '!AA1328="","",'表格编辑 '!AA1328)</f>
        <v>100</v>
      </c>
      <c r="Z1328" s="123">
        <f>IF('表格编辑 '!AB1328="","",'表格编辑 '!AB1328)</f>
        <v>100</v>
      </c>
      <c r="AA1328" s="123">
        <f>IF('表格编辑 '!AC1328="","",'表格编辑 '!AC1328)</f>
        <v>100</v>
      </c>
      <c r="AB1328" s="123">
        <f>IF('表格编辑 '!AD1328="","",'表格编辑 '!AD1328)</f>
        <v>100</v>
      </c>
      <c r="AC1328" s="123" t="str">
        <f>IF('表格编辑 '!AE1328="","",'表格编辑 '!AE1328)</f>
        <v/>
      </c>
      <c r="AD1328" s="123">
        <f>IF('表格编辑 '!AF1328="","",'表格编辑 '!AF1328)</f>
        <v>140915</v>
      </c>
    </row>
    <row r="1329" spans="1:30">
      <c r="A1329" s="123">
        <f>IF('表格编辑 '!A1329="","",'表格编辑 '!A1329)</f>
        <v>40916</v>
      </c>
      <c r="B1329" s="123">
        <f>IF('表格编辑 '!B1329="","",'表格编辑 '!B1329)</f>
        <v>50045</v>
      </c>
      <c r="C1329" s="123">
        <f>IF('表格编辑 '!E1329="","",'表格编辑 '!E1329)</f>
        <v>59</v>
      </c>
      <c r="D1329" s="123" t="str">
        <f>IF('表格编辑 '!F1329="","",'表格编辑 '!F1329)</f>
        <v>AI_born_event(RECEIVER, ARG0, ARG1, ARG2, ARG3,ARG4)</v>
      </c>
      <c r="E1329" s="123" t="str">
        <f>IF('表格编辑 '!G1329="","",'表格编辑 '!G1329)</f>
        <v>AI_update_event(RECEIVER, ARG0, ARG1, ARG2, ARG3,ARG4)</v>
      </c>
      <c r="F1329" s="123" t="str">
        <f>IF('表格编辑 '!H1329="","",'表格编辑 '!H1329)</f>
        <v/>
      </c>
      <c r="G1329" s="123" t="str">
        <f>IF('表格编辑 '!I1329="","",'表格编辑 '!I1329)</f>
        <v/>
      </c>
      <c r="H1329" s="123" t="str">
        <f>IF('表格编辑 '!J1329="","",'表格编辑 '!J1329)</f>
        <v>test_deadth_event(RECEIVER, ARG0, ARG1, ARG2, ARG3,ARG4)</v>
      </c>
      <c r="I1329" s="123">
        <f>IF('表格编辑 '!K1329="","",'表格编辑 '!K1329)</f>
        <v>1</v>
      </c>
      <c r="J1329" s="123">
        <f>IF('表格编辑 '!L1329="","",'表格编辑 '!L1329)</f>
        <v>2356</v>
      </c>
      <c r="K1329" s="123">
        <f>IF('表格编辑 '!M1329="","",'表格编辑 '!M1329)</f>
        <v>1770</v>
      </c>
      <c r="L1329" s="123" t="str">
        <f>IF('表格编辑 '!N1329="","",'表格编辑 '!N1329)</f>
        <v/>
      </c>
      <c r="M1329" s="123" t="str">
        <f>IF('表格编辑 '!O1329="","",'表格编辑 '!O1329)</f>
        <v/>
      </c>
      <c r="N1329" s="123" t="str">
        <f>IF('表格编辑 '!P1329="","",'表格编辑 '!P1329)</f>
        <v/>
      </c>
      <c r="O1329" s="123" t="str">
        <f>IF('表格编辑 '!Q1329="","",'表格编辑 '!Q1329)</f>
        <v/>
      </c>
      <c r="P1329" s="123" t="str">
        <f>IF('表格编辑 '!R1329="","",'表格编辑 '!R1329)</f>
        <v/>
      </c>
      <c r="Q1329" s="123">
        <f>IF('表格编辑 '!S1329="","",'表格编辑 '!S1329)</f>
        <v>320</v>
      </c>
      <c r="R1329" s="123" t="str">
        <f>IF('表格编辑 '!T1329="","",'表格编辑 '!T1329)</f>
        <v/>
      </c>
      <c r="S1329" s="123" t="str">
        <f>IF('表格编辑 '!U1329="","",'表格编辑 '!U1329)</f>
        <v/>
      </c>
      <c r="T1329" s="123" t="str">
        <f>IF('表格编辑 '!V1329="","",'表格编辑 '!V1329)</f>
        <v/>
      </c>
      <c r="U1329" s="123" t="str">
        <f>IF('表格编辑 '!W1329="","",'表格编辑 '!W1329)</f>
        <v/>
      </c>
      <c r="V1329" s="123" t="str">
        <f>IF('表格编辑 '!X1329="","",'表格编辑 '!X1329)</f>
        <v/>
      </c>
      <c r="W1329" s="123" t="str">
        <f>IF('表格编辑 '!Y1329="","",'表格编辑 '!Y1329)</f>
        <v/>
      </c>
      <c r="X1329" s="123" t="str">
        <f>IF('表格编辑 '!Z1329="","",'表格编辑 '!Z1329)</f>
        <v/>
      </c>
      <c r="Y1329" s="123" t="str">
        <f>IF('表格编辑 '!AA1329="","",'表格编辑 '!AA1329)</f>
        <v/>
      </c>
      <c r="Z1329" s="123" t="str">
        <f>IF('表格编辑 '!AB1329="","",'表格编辑 '!AB1329)</f>
        <v/>
      </c>
      <c r="AA1329" s="123" t="str">
        <f>IF('表格编辑 '!AC1329="","",'表格编辑 '!AC1329)</f>
        <v/>
      </c>
      <c r="AB1329" s="123" t="str">
        <f>IF('表格编辑 '!AD1329="","",'表格编辑 '!AD1329)</f>
        <v/>
      </c>
      <c r="AC1329" s="123" t="str">
        <f>IF('表格编辑 '!AE1329="","",'表格编辑 '!AE1329)</f>
        <v/>
      </c>
      <c r="AD1329" s="123">
        <f>IF('表格编辑 '!AF1329="","",'表格编辑 '!AF1329)</f>
        <v>140916</v>
      </c>
    </row>
    <row r="1330" spans="1:30">
      <c r="A1330" s="123">
        <f>IF('表格编辑 '!A1330="","",'表格编辑 '!A1330)</f>
        <v>40917</v>
      </c>
      <c r="B1330" s="123">
        <f>IF('表格编辑 '!B1330="","",'表格编辑 '!B1330)</f>
        <v>50121</v>
      </c>
      <c r="C1330" s="123">
        <f>IF('表格编辑 '!E1330="","",'表格编辑 '!E1330)</f>
        <v>59</v>
      </c>
      <c r="D1330" s="123" t="str">
        <f>IF('表格编辑 '!F1330="","",'表格编辑 '!F1330)</f>
        <v>AI_born_event(RECEIVER, ARG0, ARG1, ARG2, ARG3,ARG4)</v>
      </c>
      <c r="E1330" s="123" t="str">
        <f>IF('表格编辑 '!G1330="","",'表格编辑 '!G1330)</f>
        <v>AI_update_event(RECEIVER, ARG0, ARG1, ARG2, ARG3,ARG4)</v>
      </c>
      <c r="F1330" s="123" t="str">
        <f>IF('表格编辑 '!H1330="","",'表格编辑 '!H1330)</f>
        <v/>
      </c>
      <c r="G1330" s="123" t="str">
        <f>IF('表格编辑 '!I1330="","",'表格编辑 '!I1330)</f>
        <v/>
      </c>
      <c r="H1330" s="123" t="str">
        <f>IF('表格编辑 '!J1330="","",'表格编辑 '!J1330)</f>
        <v>test_deadth_event(RECEIVER, ARG0, ARG1, ARG2, ARG3,ARG4)</v>
      </c>
      <c r="I1330" s="123">
        <f>IF('表格编辑 '!K1330="","",'表格编辑 '!K1330)</f>
        <v>1</v>
      </c>
      <c r="J1330" s="123">
        <f>IF('表格编辑 '!L1330="","",'表格编辑 '!L1330)</f>
        <v>2060</v>
      </c>
      <c r="K1330" s="123">
        <f>IF('表格编辑 '!M1330="","",'表格编辑 '!M1330)</f>
        <v>1770</v>
      </c>
      <c r="L1330" s="123" t="str">
        <f>IF('表格编辑 '!N1330="","",'表格编辑 '!N1330)</f>
        <v/>
      </c>
      <c r="M1330" s="123" t="str">
        <f>IF('表格编辑 '!O1330="","",'表格编辑 '!O1330)</f>
        <v/>
      </c>
      <c r="N1330" s="123" t="str">
        <f>IF('表格编辑 '!P1330="","",'表格编辑 '!P1330)</f>
        <v/>
      </c>
      <c r="O1330" s="123" t="str">
        <f>IF('表格编辑 '!Q1330="","",'表格编辑 '!Q1330)</f>
        <v/>
      </c>
      <c r="P1330" s="123" t="str">
        <f>IF('表格编辑 '!R1330="","",'表格编辑 '!R1330)</f>
        <v/>
      </c>
      <c r="Q1330" s="123">
        <f>IF('表格编辑 '!S1330="","",'表格编辑 '!S1330)</f>
        <v>320</v>
      </c>
      <c r="R1330" s="123" t="str">
        <f>IF('表格编辑 '!T1330="","",'表格编辑 '!T1330)</f>
        <v/>
      </c>
      <c r="S1330" s="123" t="str">
        <f>IF('表格编辑 '!U1330="","",'表格编辑 '!U1330)</f>
        <v/>
      </c>
      <c r="T1330" s="123" t="str">
        <f>IF('表格编辑 '!V1330="","",'表格编辑 '!V1330)</f>
        <v/>
      </c>
      <c r="U1330" s="123" t="str">
        <f>IF('表格编辑 '!W1330="","",'表格编辑 '!W1330)</f>
        <v/>
      </c>
      <c r="V1330" s="123" t="str">
        <f>IF('表格编辑 '!X1330="","",'表格编辑 '!X1330)</f>
        <v/>
      </c>
      <c r="W1330" s="123" t="str">
        <f>IF('表格编辑 '!Y1330="","",'表格编辑 '!Y1330)</f>
        <v/>
      </c>
      <c r="X1330" s="123" t="str">
        <f>IF('表格编辑 '!Z1330="","",'表格编辑 '!Z1330)</f>
        <v/>
      </c>
      <c r="Y1330" s="123" t="str">
        <f>IF('表格编辑 '!AA1330="","",'表格编辑 '!AA1330)</f>
        <v/>
      </c>
      <c r="Z1330" s="123" t="str">
        <f>IF('表格编辑 '!AB1330="","",'表格编辑 '!AB1330)</f>
        <v/>
      </c>
      <c r="AA1330" s="123" t="str">
        <f>IF('表格编辑 '!AC1330="","",'表格编辑 '!AC1330)</f>
        <v/>
      </c>
      <c r="AB1330" s="123" t="str">
        <f>IF('表格编辑 '!AD1330="","",'表格编辑 '!AD1330)</f>
        <v/>
      </c>
      <c r="AC1330" s="123" t="str">
        <f>IF('表格编辑 '!AE1330="","",'表格编辑 '!AE1330)</f>
        <v/>
      </c>
      <c r="AD1330" s="123">
        <f>IF('表格编辑 '!AF1330="","",'表格编辑 '!AF1330)</f>
        <v>140917</v>
      </c>
    </row>
    <row r="1331" spans="1:30">
      <c r="A1331" s="123">
        <f>IF('表格编辑 '!A1331="","",'表格编辑 '!A1331)</f>
        <v>40918</v>
      </c>
      <c r="B1331" s="123">
        <f>IF('表格编辑 '!B1331="","",'表格编辑 '!B1331)</f>
        <v>50134</v>
      </c>
      <c r="C1331" s="123">
        <f>IF('表格编辑 '!E1331="","",'表格编辑 '!E1331)</f>
        <v>59</v>
      </c>
      <c r="D1331" s="123" t="str">
        <f>IF('表格编辑 '!F1331="","",'表格编辑 '!F1331)</f>
        <v>AI_born_event(RECEIVER, ARG0, ARG1, ARG2, ARG3,ARG4)</v>
      </c>
      <c r="E1331" s="123" t="str">
        <f>IF('表格编辑 '!G1331="","",'表格编辑 '!G1331)</f>
        <v>AI_update_event(RECEIVER, ARG0, ARG1, ARG2, ARG3,ARG4)</v>
      </c>
      <c r="F1331" s="123" t="str">
        <f>IF('表格编辑 '!H1331="","",'表格编辑 '!H1331)</f>
        <v/>
      </c>
      <c r="G1331" s="123" t="str">
        <f>IF('表格编辑 '!I1331="","",'表格编辑 '!I1331)</f>
        <v/>
      </c>
      <c r="H1331" s="123" t="str">
        <f>IF('表格编辑 '!J1331="","",'表格编辑 '!J1331)</f>
        <v>test_deadth_event(RECEIVER, ARG0, ARG1, ARG2, ARG3,ARG4)</v>
      </c>
      <c r="I1331" s="123">
        <f>IF('表格编辑 '!K1331="","",'表格编辑 '!K1331)</f>
        <v>1</v>
      </c>
      <c r="J1331" s="123">
        <f>IF('表格编辑 '!L1331="","",'表格编辑 '!L1331)</f>
        <v>2102</v>
      </c>
      <c r="K1331" s="123">
        <f>IF('表格编辑 '!M1331="","",'表格编辑 '!M1331)</f>
        <v>1770</v>
      </c>
      <c r="L1331" s="123" t="str">
        <f>IF('表格编辑 '!N1331="","",'表格编辑 '!N1331)</f>
        <v/>
      </c>
      <c r="M1331" s="123" t="str">
        <f>IF('表格编辑 '!O1331="","",'表格编辑 '!O1331)</f>
        <v/>
      </c>
      <c r="N1331" s="123" t="str">
        <f>IF('表格编辑 '!P1331="","",'表格编辑 '!P1331)</f>
        <v/>
      </c>
      <c r="O1331" s="123" t="str">
        <f>IF('表格编辑 '!Q1331="","",'表格编辑 '!Q1331)</f>
        <v/>
      </c>
      <c r="P1331" s="123" t="str">
        <f>IF('表格编辑 '!R1331="","",'表格编辑 '!R1331)</f>
        <v/>
      </c>
      <c r="Q1331" s="123">
        <f>IF('表格编辑 '!S1331="","",'表格编辑 '!S1331)</f>
        <v>320</v>
      </c>
      <c r="R1331" s="123" t="str">
        <f>IF('表格编辑 '!T1331="","",'表格编辑 '!T1331)</f>
        <v/>
      </c>
      <c r="S1331" s="123" t="str">
        <f>IF('表格编辑 '!U1331="","",'表格编辑 '!U1331)</f>
        <v/>
      </c>
      <c r="T1331" s="123" t="str">
        <f>IF('表格编辑 '!V1331="","",'表格编辑 '!V1331)</f>
        <v/>
      </c>
      <c r="U1331" s="123" t="str">
        <f>IF('表格编辑 '!W1331="","",'表格编辑 '!W1331)</f>
        <v/>
      </c>
      <c r="V1331" s="123" t="str">
        <f>IF('表格编辑 '!X1331="","",'表格编辑 '!X1331)</f>
        <v/>
      </c>
      <c r="W1331" s="123" t="str">
        <f>IF('表格编辑 '!Y1331="","",'表格编辑 '!Y1331)</f>
        <v/>
      </c>
      <c r="X1331" s="123" t="str">
        <f>IF('表格编辑 '!Z1331="","",'表格编辑 '!Z1331)</f>
        <v/>
      </c>
      <c r="Y1331" s="123" t="str">
        <f>IF('表格编辑 '!AA1331="","",'表格编辑 '!AA1331)</f>
        <v/>
      </c>
      <c r="Z1331" s="123" t="str">
        <f>IF('表格编辑 '!AB1331="","",'表格编辑 '!AB1331)</f>
        <v/>
      </c>
      <c r="AA1331" s="123" t="str">
        <f>IF('表格编辑 '!AC1331="","",'表格编辑 '!AC1331)</f>
        <v/>
      </c>
      <c r="AB1331" s="123" t="str">
        <f>IF('表格编辑 '!AD1331="","",'表格编辑 '!AD1331)</f>
        <v/>
      </c>
      <c r="AC1331" s="123" t="str">
        <f>IF('表格编辑 '!AE1331="","",'表格编辑 '!AE1331)</f>
        <v/>
      </c>
      <c r="AD1331" s="123">
        <f>IF('表格编辑 '!AF1331="","",'表格编辑 '!AF1331)</f>
        <v>140918</v>
      </c>
    </row>
    <row r="1332" spans="1:30">
      <c r="A1332" s="123">
        <f>IF('表格编辑 '!A1332="","",'表格编辑 '!A1332)</f>
        <v>40919</v>
      </c>
      <c r="B1332" s="123">
        <f>IF('表格编辑 '!B1332="","",'表格编辑 '!B1332)</f>
        <v>50068</v>
      </c>
      <c r="C1332" s="123">
        <f>IF('表格编辑 '!E1332="","",'表格编辑 '!E1332)</f>
        <v>59</v>
      </c>
      <c r="D1332" s="123" t="str">
        <f>IF('表格编辑 '!F1332="","",'表格编辑 '!F1332)</f>
        <v>AI_born_event(RECEIVER, ARG0, ARG1, ARG2, ARG3,ARG4)</v>
      </c>
      <c r="E1332" s="123" t="str">
        <f>IF('表格编辑 '!G1332="","",'表格编辑 '!G1332)</f>
        <v>AI_update_event(RECEIVER, ARG0, ARG1, ARG2, ARG3,ARG4)</v>
      </c>
      <c r="F1332" s="123" t="str">
        <f>IF('表格编辑 '!H1332="","",'表格编辑 '!H1332)</f>
        <v/>
      </c>
      <c r="G1332" s="123" t="str">
        <f>IF('表格编辑 '!I1332="","",'表格编辑 '!I1332)</f>
        <v/>
      </c>
      <c r="H1332" s="123" t="str">
        <f>IF('表格编辑 '!J1332="","",'表格编辑 '!J1332)</f>
        <v>test_deadth_event(RECEIVER, ARG0, ARG1, ARG2, ARG3,ARG4)</v>
      </c>
      <c r="I1332" s="123">
        <f>IF('表格编辑 '!K1332="","",'表格编辑 '!K1332)</f>
        <v>1</v>
      </c>
      <c r="J1332" s="123">
        <f>IF('表格编辑 '!L1332="","",'表格编辑 '!L1332)</f>
        <v>2572</v>
      </c>
      <c r="K1332" s="123">
        <f>IF('表格编辑 '!M1332="","",'表格编辑 '!M1332)</f>
        <v>1770</v>
      </c>
      <c r="L1332" s="123" t="str">
        <f>IF('表格编辑 '!N1332="","",'表格编辑 '!N1332)</f>
        <v/>
      </c>
      <c r="M1332" s="123" t="str">
        <f>IF('表格编辑 '!O1332="","",'表格编辑 '!O1332)</f>
        <v/>
      </c>
      <c r="N1332" s="123" t="str">
        <f>IF('表格编辑 '!P1332="","",'表格编辑 '!P1332)</f>
        <v/>
      </c>
      <c r="O1332" s="123" t="str">
        <f>IF('表格编辑 '!Q1332="","",'表格编辑 '!Q1332)</f>
        <v/>
      </c>
      <c r="P1332" s="123" t="str">
        <f>IF('表格编辑 '!R1332="","",'表格编辑 '!R1332)</f>
        <v/>
      </c>
      <c r="Q1332" s="123">
        <f>IF('表格编辑 '!S1332="","",'表格编辑 '!S1332)</f>
        <v>320</v>
      </c>
      <c r="R1332" s="123" t="str">
        <f>IF('表格编辑 '!T1332="","",'表格编辑 '!T1332)</f>
        <v/>
      </c>
      <c r="S1332" s="123" t="str">
        <f>IF('表格编辑 '!U1332="","",'表格编辑 '!U1332)</f>
        <v/>
      </c>
      <c r="T1332" s="123" t="str">
        <f>IF('表格编辑 '!V1332="","",'表格编辑 '!V1332)</f>
        <v/>
      </c>
      <c r="U1332" s="123" t="str">
        <f>IF('表格编辑 '!W1332="","",'表格编辑 '!W1332)</f>
        <v/>
      </c>
      <c r="V1332" s="123" t="str">
        <f>IF('表格编辑 '!X1332="","",'表格编辑 '!X1332)</f>
        <v/>
      </c>
      <c r="W1332" s="123" t="str">
        <f>IF('表格编辑 '!Y1332="","",'表格编辑 '!Y1332)</f>
        <v/>
      </c>
      <c r="X1332" s="123" t="str">
        <f>IF('表格编辑 '!Z1332="","",'表格编辑 '!Z1332)</f>
        <v/>
      </c>
      <c r="Y1332" s="123" t="str">
        <f>IF('表格编辑 '!AA1332="","",'表格编辑 '!AA1332)</f>
        <v/>
      </c>
      <c r="Z1332" s="123" t="str">
        <f>IF('表格编辑 '!AB1332="","",'表格编辑 '!AB1332)</f>
        <v/>
      </c>
      <c r="AA1332" s="123" t="str">
        <f>IF('表格编辑 '!AC1332="","",'表格编辑 '!AC1332)</f>
        <v/>
      </c>
      <c r="AB1332" s="123" t="str">
        <f>IF('表格编辑 '!AD1332="","",'表格编辑 '!AD1332)</f>
        <v/>
      </c>
      <c r="AC1332" s="123" t="str">
        <f>IF('表格编辑 '!AE1332="","",'表格编辑 '!AE1332)</f>
        <v/>
      </c>
      <c r="AD1332" s="123">
        <f>IF('表格编辑 '!AF1332="","",'表格编辑 '!AF1332)</f>
        <v>140919</v>
      </c>
    </row>
    <row r="1333" spans="1:30">
      <c r="A1333" s="123">
        <f>IF('表格编辑 '!A1333="","",'表格编辑 '!A1333)</f>
        <v>40920</v>
      </c>
      <c r="B1333" s="123">
        <f>IF('表格编辑 '!B1333="","",'表格编辑 '!B1333)</f>
        <v>50070</v>
      </c>
      <c r="C1333" s="123">
        <f>IF('表格编辑 '!E1333="","",'表格编辑 '!E1333)</f>
        <v>59</v>
      </c>
      <c r="D1333" s="123" t="str">
        <f>IF('表格编辑 '!F1333="","",'表格编辑 '!F1333)</f>
        <v>AI_born_event(RECEIVER, ARG0, ARG1, ARG2, ARG3,ARG4)</v>
      </c>
      <c r="E1333" s="123" t="str">
        <f>IF('表格编辑 '!G1333="","",'表格编辑 '!G1333)</f>
        <v>AI_update_event(RECEIVER, ARG0, ARG1, ARG2, ARG3,ARG4)</v>
      </c>
      <c r="F1333" s="123" t="str">
        <f>IF('表格编辑 '!H1333="","",'表格编辑 '!H1333)</f>
        <v/>
      </c>
      <c r="G1333" s="123" t="str">
        <f>IF('表格编辑 '!I1333="","",'表格编辑 '!I1333)</f>
        <v/>
      </c>
      <c r="H1333" s="123" t="str">
        <f>IF('表格编辑 '!J1333="","",'表格编辑 '!J1333)</f>
        <v>test_deadth_event(RECEIVER, ARG0, ARG1, ARG2, ARG3,ARG4)</v>
      </c>
      <c r="I1333" s="123">
        <f>IF('表格编辑 '!K1333="","",'表格编辑 '!K1333)</f>
        <v>1</v>
      </c>
      <c r="J1333" s="123">
        <f>IF('表格编辑 '!L1333="","",'表格编辑 '!L1333)</f>
        <v>1322</v>
      </c>
      <c r="K1333" s="123">
        <f>IF('表格编辑 '!M1333="","",'表格编辑 '!M1333)</f>
        <v>1770</v>
      </c>
      <c r="L1333" s="123" t="str">
        <f>IF('表格编辑 '!N1333="","",'表格编辑 '!N1333)</f>
        <v/>
      </c>
      <c r="M1333" s="123" t="str">
        <f>IF('表格编辑 '!O1333="","",'表格编辑 '!O1333)</f>
        <v/>
      </c>
      <c r="N1333" s="123" t="str">
        <f>IF('表格编辑 '!P1333="","",'表格编辑 '!P1333)</f>
        <v/>
      </c>
      <c r="O1333" s="123" t="str">
        <f>IF('表格编辑 '!Q1333="","",'表格编辑 '!Q1333)</f>
        <v/>
      </c>
      <c r="P1333" s="123" t="str">
        <f>IF('表格编辑 '!R1333="","",'表格编辑 '!R1333)</f>
        <v/>
      </c>
      <c r="Q1333" s="123">
        <f>IF('表格编辑 '!S1333="","",'表格编辑 '!S1333)</f>
        <v>320</v>
      </c>
      <c r="R1333" s="123" t="str">
        <f>IF('表格编辑 '!T1333="","",'表格编辑 '!T1333)</f>
        <v/>
      </c>
      <c r="S1333" s="123" t="str">
        <f>IF('表格编辑 '!U1333="","",'表格编辑 '!U1333)</f>
        <v/>
      </c>
      <c r="T1333" s="123" t="str">
        <f>IF('表格编辑 '!V1333="","",'表格编辑 '!V1333)</f>
        <v/>
      </c>
      <c r="U1333" s="123" t="str">
        <f>IF('表格编辑 '!W1333="","",'表格编辑 '!W1333)</f>
        <v/>
      </c>
      <c r="V1333" s="123" t="str">
        <f>IF('表格编辑 '!X1333="","",'表格编辑 '!X1333)</f>
        <v/>
      </c>
      <c r="W1333" s="123" t="str">
        <f>IF('表格编辑 '!Y1333="","",'表格编辑 '!Y1333)</f>
        <v/>
      </c>
      <c r="X1333" s="123" t="str">
        <f>IF('表格编辑 '!Z1333="","",'表格编辑 '!Z1333)</f>
        <v/>
      </c>
      <c r="Y1333" s="123" t="str">
        <f>IF('表格编辑 '!AA1333="","",'表格编辑 '!AA1333)</f>
        <v/>
      </c>
      <c r="Z1333" s="123" t="str">
        <f>IF('表格编辑 '!AB1333="","",'表格编辑 '!AB1333)</f>
        <v/>
      </c>
      <c r="AA1333" s="123" t="str">
        <f>IF('表格编辑 '!AC1333="","",'表格编辑 '!AC1333)</f>
        <v/>
      </c>
      <c r="AB1333" s="123" t="str">
        <f>IF('表格编辑 '!AD1333="","",'表格编辑 '!AD1333)</f>
        <v/>
      </c>
      <c r="AC1333" s="123" t="str">
        <f>IF('表格编辑 '!AE1333="","",'表格编辑 '!AE1333)</f>
        <v/>
      </c>
      <c r="AD1333" s="123">
        <f>IF('表格编辑 '!AF1333="","",'表格编辑 '!AF1333)</f>
        <v>140920</v>
      </c>
    </row>
    <row r="1334" spans="1:30">
      <c r="A1334" s="123">
        <f>IF('表格编辑 '!A1334="","",'表格编辑 '!A1334)</f>
        <v>40921</v>
      </c>
      <c r="B1334" s="123">
        <f>IF('表格编辑 '!B1334="","",'表格编辑 '!B1334)</f>
        <v>50111</v>
      </c>
      <c r="C1334" s="123">
        <f>IF('表格编辑 '!E1334="","",'表格编辑 '!E1334)</f>
        <v>59</v>
      </c>
      <c r="D1334" s="123" t="str">
        <f>IF('表格编辑 '!F1334="","",'表格编辑 '!F1334)</f>
        <v>AI_born_event(RECEIVER, ARG0, ARG1, ARG2, ARG3,ARG4)</v>
      </c>
      <c r="E1334" s="123" t="str">
        <f>IF('表格编辑 '!G1334="","",'表格编辑 '!G1334)</f>
        <v>AI_update_event(RECEIVER, ARG0, ARG1, ARG2, ARG3,ARG4)</v>
      </c>
      <c r="F1334" s="123" t="str">
        <f>IF('表格编辑 '!H1334="","",'表格编辑 '!H1334)</f>
        <v/>
      </c>
      <c r="G1334" s="123" t="str">
        <f>IF('表格编辑 '!I1334="","",'表格编辑 '!I1334)</f>
        <v/>
      </c>
      <c r="H1334" s="123" t="str">
        <f>IF('表格编辑 '!J1334="","",'表格编辑 '!J1334)</f>
        <v>test_deadth_event(RECEIVER, ARG0, ARG1, ARG2, ARG3,ARG4)</v>
      </c>
      <c r="I1334" s="123">
        <f>IF('表格编辑 '!K1334="","",'表格编辑 '!K1334)</f>
        <v>1</v>
      </c>
      <c r="J1334" s="123">
        <f>IF('表格编辑 '!L1334="","",'表格编辑 '!L1334)</f>
        <v>2248</v>
      </c>
      <c r="K1334" s="123">
        <f>IF('表格编辑 '!M1334="","",'表格编辑 '!M1334)</f>
        <v>1770</v>
      </c>
      <c r="L1334" s="123" t="str">
        <f>IF('表格编辑 '!N1334="","",'表格编辑 '!N1334)</f>
        <v/>
      </c>
      <c r="M1334" s="123" t="str">
        <f>IF('表格编辑 '!O1334="","",'表格编辑 '!O1334)</f>
        <v/>
      </c>
      <c r="N1334" s="123" t="str">
        <f>IF('表格编辑 '!P1334="","",'表格编辑 '!P1334)</f>
        <v/>
      </c>
      <c r="O1334" s="123" t="str">
        <f>IF('表格编辑 '!Q1334="","",'表格编辑 '!Q1334)</f>
        <v/>
      </c>
      <c r="P1334" s="123" t="str">
        <f>IF('表格编辑 '!R1334="","",'表格编辑 '!R1334)</f>
        <v/>
      </c>
      <c r="Q1334" s="123">
        <f>IF('表格编辑 '!S1334="","",'表格编辑 '!S1334)</f>
        <v>320</v>
      </c>
      <c r="R1334" s="123" t="str">
        <f>IF('表格编辑 '!T1334="","",'表格编辑 '!T1334)</f>
        <v/>
      </c>
      <c r="S1334" s="123" t="str">
        <f>IF('表格编辑 '!U1334="","",'表格编辑 '!U1334)</f>
        <v/>
      </c>
      <c r="T1334" s="123" t="str">
        <f>IF('表格编辑 '!V1334="","",'表格编辑 '!V1334)</f>
        <v/>
      </c>
      <c r="U1334" s="123" t="str">
        <f>IF('表格编辑 '!W1334="","",'表格编辑 '!W1334)</f>
        <v/>
      </c>
      <c r="V1334" s="123" t="str">
        <f>IF('表格编辑 '!X1334="","",'表格编辑 '!X1334)</f>
        <v/>
      </c>
      <c r="W1334" s="123" t="str">
        <f>IF('表格编辑 '!Y1334="","",'表格编辑 '!Y1334)</f>
        <v/>
      </c>
      <c r="X1334" s="123" t="str">
        <f>IF('表格编辑 '!Z1334="","",'表格编辑 '!Z1334)</f>
        <v/>
      </c>
      <c r="Y1334" s="123" t="str">
        <f>IF('表格编辑 '!AA1334="","",'表格编辑 '!AA1334)</f>
        <v/>
      </c>
      <c r="Z1334" s="123" t="str">
        <f>IF('表格编辑 '!AB1334="","",'表格编辑 '!AB1334)</f>
        <v/>
      </c>
      <c r="AA1334" s="123" t="str">
        <f>IF('表格编辑 '!AC1334="","",'表格编辑 '!AC1334)</f>
        <v/>
      </c>
      <c r="AB1334" s="123" t="str">
        <f>IF('表格编辑 '!AD1334="","",'表格编辑 '!AD1334)</f>
        <v/>
      </c>
      <c r="AC1334" s="123" t="str">
        <f>IF('表格编辑 '!AE1334="","",'表格编辑 '!AE1334)</f>
        <v/>
      </c>
      <c r="AD1334" s="123">
        <f>IF('表格编辑 '!AF1334="","",'表格编辑 '!AF1334)</f>
        <v>140921</v>
      </c>
    </row>
    <row r="1335" spans="1:30">
      <c r="A1335" s="123">
        <f>IF('表格编辑 '!A1335="","",'表格编辑 '!A1335)</f>
        <v>40922</v>
      </c>
      <c r="B1335" s="123">
        <f>IF('表格编辑 '!B1335="","",'表格编辑 '!B1335)</f>
        <v>50144</v>
      </c>
      <c r="C1335" s="123">
        <f>IF('表格编辑 '!E1335="","",'表格编辑 '!E1335)</f>
        <v>59</v>
      </c>
      <c r="D1335" s="123" t="str">
        <f>IF('表格编辑 '!F1335="","",'表格编辑 '!F1335)</f>
        <v>AI_born_event(RECEIVER, ARG0, ARG1, ARG2, ARG3,ARG4)</v>
      </c>
      <c r="E1335" s="123" t="str">
        <f>IF('表格编辑 '!G1335="","",'表格编辑 '!G1335)</f>
        <v>AI_update_event(RECEIVER, ARG0, ARG1, ARG2, ARG3,ARG4)</v>
      </c>
      <c r="F1335" s="123" t="str">
        <f>IF('表格编辑 '!H1335="","",'表格编辑 '!H1335)</f>
        <v/>
      </c>
      <c r="G1335" s="123" t="str">
        <f>IF('表格编辑 '!I1335="","",'表格编辑 '!I1335)</f>
        <v/>
      </c>
      <c r="H1335" s="123" t="str">
        <f>IF('表格编辑 '!J1335="","",'表格编辑 '!J1335)</f>
        <v>test_deadth_event(RECEIVER, ARG0, ARG1, ARG2, ARG3,ARG4)</v>
      </c>
      <c r="I1335" s="123">
        <f>IF('表格编辑 '!K1335="","",'表格编辑 '!K1335)</f>
        <v>1</v>
      </c>
      <c r="J1335" s="123">
        <f>IF('表格编辑 '!L1335="","",'表格编辑 '!L1335)</f>
        <v>2030</v>
      </c>
      <c r="K1335" s="123">
        <f>IF('表格编辑 '!M1335="","",'表格编辑 '!M1335)</f>
        <v>1770</v>
      </c>
      <c r="L1335" s="123" t="str">
        <f>IF('表格编辑 '!N1335="","",'表格编辑 '!N1335)</f>
        <v/>
      </c>
      <c r="M1335" s="123" t="str">
        <f>IF('表格编辑 '!O1335="","",'表格编辑 '!O1335)</f>
        <v/>
      </c>
      <c r="N1335" s="123" t="str">
        <f>IF('表格编辑 '!P1335="","",'表格编辑 '!P1335)</f>
        <v/>
      </c>
      <c r="O1335" s="123" t="str">
        <f>IF('表格编辑 '!Q1335="","",'表格编辑 '!Q1335)</f>
        <v/>
      </c>
      <c r="P1335" s="123" t="str">
        <f>IF('表格编辑 '!R1335="","",'表格编辑 '!R1335)</f>
        <v/>
      </c>
      <c r="Q1335" s="123">
        <f>IF('表格编辑 '!S1335="","",'表格编辑 '!S1335)</f>
        <v>320</v>
      </c>
      <c r="R1335" s="123" t="str">
        <f>IF('表格编辑 '!T1335="","",'表格编辑 '!T1335)</f>
        <v/>
      </c>
      <c r="S1335" s="123" t="str">
        <f>IF('表格编辑 '!U1335="","",'表格编辑 '!U1335)</f>
        <v/>
      </c>
      <c r="T1335" s="123" t="str">
        <f>IF('表格编辑 '!V1335="","",'表格编辑 '!V1335)</f>
        <v/>
      </c>
      <c r="U1335" s="123" t="str">
        <f>IF('表格编辑 '!W1335="","",'表格编辑 '!W1335)</f>
        <v/>
      </c>
      <c r="V1335" s="123" t="str">
        <f>IF('表格编辑 '!X1335="","",'表格编辑 '!X1335)</f>
        <v/>
      </c>
      <c r="W1335" s="123" t="str">
        <f>IF('表格编辑 '!Y1335="","",'表格编辑 '!Y1335)</f>
        <v/>
      </c>
      <c r="X1335" s="123" t="str">
        <f>IF('表格编辑 '!Z1335="","",'表格编辑 '!Z1335)</f>
        <v/>
      </c>
      <c r="Y1335" s="123" t="str">
        <f>IF('表格编辑 '!AA1335="","",'表格编辑 '!AA1335)</f>
        <v/>
      </c>
      <c r="Z1335" s="123" t="str">
        <f>IF('表格编辑 '!AB1335="","",'表格编辑 '!AB1335)</f>
        <v/>
      </c>
      <c r="AA1335" s="123" t="str">
        <f>IF('表格编辑 '!AC1335="","",'表格编辑 '!AC1335)</f>
        <v/>
      </c>
      <c r="AB1335" s="123" t="str">
        <f>IF('表格编辑 '!AD1335="","",'表格编辑 '!AD1335)</f>
        <v/>
      </c>
      <c r="AC1335" s="123" t="str">
        <f>IF('表格编辑 '!AE1335="","",'表格编辑 '!AE1335)</f>
        <v/>
      </c>
      <c r="AD1335" s="123">
        <f>IF('表格编辑 '!AF1335="","",'表格编辑 '!AF1335)</f>
        <v>140922</v>
      </c>
    </row>
    <row r="1336" spans="1:30">
      <c r="A1336" s="123">
        <f>IF('表格编辑 '!A1336="","",'表格编辑 '!A1336)</f>
        <v>40923</v>
      </c>
      <c r="B1336" s="123">
        <f>IF('表格编辑 '!B1336="","",'表格编辑 '!B1336)</f>
        <v>50076</v>
      </c>
      <c r="C1336" s="123">
        <f>IF('表格编辑 '!E1336="","",'表格编辑 '!E1336)</f>
        <v>59</v>
      </c>
      <c r="D1336" s="123" t="str">
        <f>IF('表格编辑 '!F1336="","",'表格编辑 '!F1336)</f>
        <v>AI_born_event(RECEIVER, ARG0, ARG1, ARG2, ARG3,ARG4)</v>
      </c>
      <c r="E1336" s="123" t="str">
        <f>IF('表格编辑 '!G1336="","",'表格编辑 '!G1336)</f>
        <v>AI_update_event(RECEIVER, ARG0, ARG1, ARG2, ARG3,ARG4)</v>
      </c>
      <c r="F1336" s="123" t="str">
        <f>IF('表格编辑 '!H1336="","",'表格编辑 '!H1336)</f>
        <v/>
      </c>
      <c r="G1336" s="123" t="str">
        <f>IF('表格编辑 '!I1336="","",'表格编辑 '!I1336)</f>
        <v/>
      </c>
      <c r="H1336" s="123" t="str">
        <f>IF('表格编辑 '!J1336="","",'表格编辑 '!J1336)</f>
        <v>test_deadth_event(RECEIVER, ARG0, ARG1, ARG2, ARG3,ARG4)</v>
      </c>
      <c r="I1336" s="123">
        <f>IF('表格编辑 '!K1336="","",'表格编辑 '!K1336)</f>
        <v>1</v>
      </c>
      <c r="J1336" s="123">
        <f>IF('表格编辑 '!L1336="","",'表格编辑 '!L1336)</f>
        <v>2610</v>
      </c>
      <c r="K1336" s="123">
        <f>IF('表格编辑 '!M1336="","",'表格编辑 '!M1336)</f>
        <v>1770</v>
      </c>
      <c r="L1336" s="123" t="str">
        <f>IF('表格编辑 '!N1336="","",'表格编辑 '!N1336)</f>
        <v/>
      </c>
      <c r="M1336" s="123" t="str">
        <f>IF('表格编辑 '!O1336="","",'表格编辑 '!O1336)</f>
        <v/>
      </c>
      <c r="N1336" s="123" t="str">
        <f>IF('表格编辑 '!P1336="","",'表格编辑 '!P1336)</f>
        <v/>
      </c>
      <c r="O1336" s="123" t="str">
        <f>IF('表格编辑 '!Q1336="","",'表格编辑 '!Q1336)</f>
        <v/>
      </c>
      <c r="P1336" s="123" t="str">
        <f>IF('表格编辑 '!R1336="","",'表格编辑 '!R1336)</f>
        <v/>
      </c>
      <c r="Q1336" s="123">
        <f>IF('表格编辑 '!S1336="","",'表格编辑 '!S1336)</f>
        <v>320</v>
      </c>
      <c r="R1336" s="123" t="str">
        <f>IF('表格编辑 '!T1336="","",'表格编辑 '!T1336)</f>
        <v/>
      </c>
      <c r="S1336" s="123" t="str">
        <f>IF('表格编辑 '!U1336="","",'表格编辑 '!U1336)</f>
        <v/>
      </c>
      <c r="T1336" s="123" t="str">
        <f>IF('表格编辑 '!V1336="","",'表格编辑 '!V1336)</f>
        <v/>
      </c>
      <c r="U1336" s="123" t="str">
        <f>IF('表格编辑 '!W1336="","",'表格编辑 '!W1336)</f>
        <v/>
      </c>
      <c r="V1336" s="123" t="str">
        <f>IF('表格编辑 '!X1336="","",'表格编辑 '!X1336)</f>
        <v/>
      </c>
      <c r="W1336" s="123" t="str">
        <f>IF('表格编辑 '!Y1336="","",'表格编辑 '!Y1336)</f>
        <v/>
      </c>
      <c r="X1336" s="123" t="str">
        <f>IF('表格编辑 '!Z1336="","",'表格编辑 '!Z1336)</f>
        <v/>
      </c>
      <c r="Y1336" s="123" t="str">
        <f>IF('表格编辑 '!AA1336="","",'表格编辑 '!AA1336)</f>
        <v/>
      </c>
      <c r="Z1336" s="123" t="str">
        <f>IF('表格编辑 '!AB1336="","",'表格编辑 '!AB1336)</f>
        <v/>
      </c>
      <c r="AA1336" s="123" t="str">
        <f>IF('表格编辑 '!AC1336="","",'表格编辑 '!AC1336)</f>
        <v/>
      </c>
      <c r="AB1336" s="123" t="str">
        <f>IF('表格编辑 '!AD1336="","",'表格编辑 '!AD1336)</f>
        <v/>
      </c>
      <c r="AC1336" s="123" t="str">
        <f>IF('表格编辑 '!AE1336="","",'表格编辑 '!AE1336)</f>
        <v/>
      </c>
      <c r="AD1336" s="123">
        <f>IF('表格编辑 '!AF1336="","",'表格编辑 '!AF1336)</f>
        <v>140923</v>
      </c>
    </row>
    <row r="1337" spans="1:30">
      <c r="A1337" s="123">
        <f>IF('表格编辑 '!A1337="","",'表格编辑 '!A1337)</f>
        <v>40924</v>
      </c>
      <c r="B1337" s="123">
        <f>IF('表格编辑 '!B1337="","",'表格编辑 '!B1337)</f>
        <v>50081</v>
      </c>
      <c r="C1337" s="123">
        <f>IF('表格编辑 '!E1337="","",'表格编辑 '!E1337)</f>
        <v>59</v>
      </c>
      <c r="D1337" s="123" t="str">
        <f>IF('表格编辑 '!F1337="","",'表格编辑 '!F1337)</f>
        <v>AI_born_event(RECEIVER, ARG0, ARG1, ARG2, ARG3,ARG4)</v>
      </c>
      <c r="E1337" s="123" t="str">
        <f>IF('表格编辑 '!G1337="","",'表格编辑 '!G1337)</f>
        <v>AI_update_event(RECEIVER, ARG0, ARG1, ARG2, ARG3,ARG4)</v>
      </c>
      <c r="F1337" s="123" t="str">
        <f>IF('表格编辑 '!H1337="","",'表格编辑 '!H1337)</f>
        <v/>
      </c>
      <c r="G1337" s="123" t="str">
        <f>IF('表格编辑 '!I1337="","",'表格编辑 '!I1337)</f>
        <v/>
      </c>
      <c r="H1337" s="123" t="str">
        <f>IF('表格编辑 '!J1337="","",'表格编辑 '!J1337)</f>
        <v>test_deadth_event(RECEIVER, ARG0, ARG1, ARG2, ARG3,ARG4)</v>
      </c>
      <c r="I1337" s="123">
        <f>IF('表格编辑 '!K1337="","",'表格编辑 '!K1337)</f>
        <v>1</v>
      </c>
      <c r="J1337" s="123">
        <f>IF('表格编辑 '!L1337="","",'表格编辑 '!L1337)</f>
        <v>1152</v>
      </c>
      <c r="K1337" s="123">
        <f>IF('表格编辑 '!M1337="","",'表格编辑 '!M1337)</f>
        <v>1770</v>
      </c>
      <c r="L1337" s="123" t="str">
        <f>IF('表格编辑 '!N1337="","",'表格编辑 '!N1337)</f>
        <v/>
      </c>
      <c r="M1337" s="123" t="str">
        <f>IF('表格编辑 '!O1337="","",'表格编辑 '!O1337)</f>
        <v/>
      </c>
      <c r="N1337" s="123" t="str">
        <f>IF('表格编辑 '!P1337="","",'表格编辑 '!P1337)</f>
        <v/>
      </c>
      <c r="O1337" s="123" t="str">
        <f>IF('表格编辑 '!Q1337="","",'表格编辑 '!Q1337)</f>
        <v/>
      </c>
      <c r="P1337" s="123" t="str">
        <f>IF('表格编辑 '!R1337="","",'表格编辑 '!R1337)</f>
        <v/>
      </c>
      <c r="Q1337" s="123">
        <f>IF('表格编辑 '!S1337="","",'表格编辑 '!S1337)</f>
        <v>320</v>
      </c>
      <c r="R1337" s="123" t="str">
        <f>IF('表格编辑 '!T1337="","",'表格编辑 '!T1337)</f>
        <v/>
      </c>
      <c r="S1337" s="123" t="str">
        <f>IF('表格编辑 '!U1337="","",'表格编辑 '!U1337)</f>
        <v/>
      </c>
      <c r="T1337" s="123" t="str">
        <f>IF('表格编辑 '!V1337="","",'表格编辑 '!V1337)</f>
        <v/>
      </c>
      <c r="U1337" s="123" t="str">
        <f>IF('表格编辑 '!W1337="","",'表格编辑 '!W1337)</f>
        <v/>
      </c>
      <c r="V1337" s="123" t="str">
        <f>IF('表格编辑 '!X1337="","",'表格编辑 '!X1337)</f>
        <v/>
      </c>
      <c r="W1337" s="123" t="str">
        <f>IF('表格编辑 '!Y1337="","",'表格编辑 '!Y1337)</f>
        <v/>
      </c>
      <c r="X1337" s="123" t="str">
        <f>IF('表格编辑 '!Z1337="","",'表格编辑 '!Z1337)</f>
        <v/>
      </c>
      <c r="Y1337" s="123" t="str">
        <f>IF('表格编辑 '!AA1337="","",'表格编辑 '!AA1337)</f>
        <v/>
      </c>
      <c r="Z1337" s="123" t="str">
        <f>IF('表格编辑 '!AB1337="","",'表格编辑 '!AB1337)</f>
        <v/>
      </c>
      <c r="AA1337" s="123" t="str">
        <f>IF('表格编辑 '!AC1337="","",'表格编辑 '!AC1337)</f>
        <v/>
      </c>
      <c r="AB1337" s="123" t="str">
        <f>IF('表格编辑 '!AD1337="","",'表格编辑 '!AD1337)</f>
        <v/>
      </c>
      <c r="AC1337" s="123" t="str">
        <f>IF('表格编辑 '!AE1337="","",'表格编辑 '!AE1337)</f>
        <v/>
      </c>
      <c r="AD1337" s="123">
        <f>IF('表格编辑 '!AF1337="","",'表格编辑 '!AF1337)</f>
        <v>140924</v>
      </c>
    </row>
    <row r="1338" spans="1:30">
      <c r="A1338" s="123">
        <f>IF('表格编辑 '!A1338="","",'表格编辑 '!A1338)</f>
        <v>40925</v>
      </c>
      <c r="B1338" s="123">
        <f>IF('表格编辑 '!B1338="","",'表格编辑 '!B1338)</f>
        <v>50006</v>
      </c>
      <c r="C1338" s="123">
        <f>IF('表格编辑 '!E1338="","",'表格编辑 '!E1338)</f>
        <v>59</v>
      </c>
      <c r="D1338" s="123" t="str">
        <f>IF('表格编辑 '!F1338="","",'表格编辑 '!F1338)</f>
        <v>AI_born_event(RECEIVER, ARG0, ARG1, ARG2, ARG3,ARG4)</v>
      </c>
      <c r="E1338" s="123" t="str">
        <f>IF('表格编辑 '!G1338="","",'表格编辑 '!G1338)</f>
        <v>AI_update_event(RECEIVER, ARG0, ARG1, ARG2, ARG3,ARG4)</v>
      </c>
      <c r="F1338" s="123" t="str">
        <f>IF('表格编辑 '!H1338="","",'表格编辑 '!H1338)</f>
        <v/>
      </c>
      <c r="G1338" s="123" t="str">
        <f>IF('表格编辑 '!I1338="","",'表格编辑 '!I1338)</f>
        <v/>
      </c>
      <c r="H1338" s="123" t="str">
        <f>IF('表格编辑 '!J1338="","",'表格编辑 '!J1338)</f>
        <v>test_deadth_event(RECEIVER, ARG0, ARG1, ARG2, ARG3,ARG4)</v>
      </c>
      <c r="I1338" s="123">
        <f>IF('表格编辑 '!K1338="","",'表格编辑 '!K1338)</f>
        <v>1</v>
      </c>
      <c r="J1338" s="123">
        <f>IF('表格编辑 '!L1338="","",'表格编辑 '!L1338)</f>
        <v>3036</v>
      </c>
      <c r="K1338" s="123">
        <f>IF('表格编辑 '!M1338="","",'表格编辑 '!M1338)</f>
        <v>1770</v>
      </c>
      <c r="L1338" s="123" t="str">
        <f>IF('表格编辑 '!N1338="","",'表格编辑 '!N1338)</f>
        <v/>
      </c>
      <c r="M1338" s="123" t="str">
        <f>IF('表格编辑 '!O1338="","",'表格编辑 '!O1338)</f>
        <v/>
      </c>
      <c r="N1338" s="123" t="str">
        <f>IF('表格编辑 '!P1338="","",'表格编辑 '!P1338)</f>
        <v/>
      </c>
      <c r="O1338" s="123" t="str">
        <f>IF('表格编辑 '!Q1338="","",'表格编辑 '!Q1338)</f>
        <v/>
      </c>
      <c r="P1338" s="123" t="str">
        <f>IF('表格编辑 '!R1338="","",'表格编辑 '!R1338)</f>
        <v/>
      </c>
      <c r="Q1338" s="123">
        <f>IF('表格编辑 '!S1338="","",'表格编辑 '!S1338)</f>
        <v>320</v>
      </c>
      <c r="R1338" s="123" t="str">
        <f>IF('表格编辑 '!T1338="","",'表格编辑 '!T1338)</f>
        <v/>
      </c>
      <c r="S1338" s="123" t="str">
        <f>IF('表格编辑 '!U1338="","",'表格编辑 '!U1338)</f>
        <v/>
      </c>
      <c r="T1338" s="123" t="str">
        <f>IF('表格编辑 '!V1338="","",'表格编辑 '!V1338)</f>
        <v/>
      </c>
      <c r="U1338" s="123" t="str">
        <f>IF('表格编辑 '!W1338="","",'表格编辑 '!W1338)</f>
        <v/>
      </c>
      <c r="V1338" s="123" t="str">
        <f>IF('表格编辑 '!X1338="","",'表格编辑 '!X1338)</f>
        <v/>
      </c>
      <c r="W1338" s="123" t="str">
        <f>IF('表格编辑 '!Y1338="","",'表格编辑 '!Y1338)</f>
        <v/>
      </c>
      <c r="X1338" s="123" t="str">
        <f>IF('表格编辑 '!Z1338="","",'表格编辑 '!Z1338)</f>
        <v/>
      </c>
      <c r="Y1338" s="123" t="str">
        <f>IF('表格编辑 '!AA1338="","",'表格编辑 '!AA1338)</f>
        <v/>
      </c>
      <c r="Z1338" s="123" t="str">
        <f>IF('表格编辑 '!AB1338="","",'表格编辑 '!AB1338)</f>
        <v/>
      </c>
      <c r="AA1338" s="123" t="str">
        <f>IF('表格编辑 '!AC1338="","",'表格编辑 '!AC1338)</f>
        <v/>
      </c>
      <c r="AB1338" s="123" t="str">
        <f>IF('表格编辑 '!AD1338="","",'表格编辑 '!AD1338)</f>
        <v/>
      </c>
      <c r="AC1338" s="123" t="str">
        <f>IF('表格编辑 '!AE1338="","",'表格编辑 '!AE1338)</f>
        <v/>
      </c>
      <c r="AD1338" s="123">
        <f>IF('表格编辑 '!AF1338="","",'表格编辑 '!AF1338)</f>
        <v>140925</v>
      </c>
    </row>
    <row r="1339" spans="1:30">
      <c r="A1339" s="123">
        <f>IF('表格编辑 '!A1339="","",'表格编辑 '!A1339)</f>
        <v>40926</v>
      </c>
      <c r="B1339" s="123">
        <f>IF('表格编辑 '!B1339="","",'表格编辑 '!B1339)</f>
        <v>50122</v>
      </c>
      <c r="C1339" s="123">
        <f>IF('表格编辑 '!E1339="","",'表格编辑 '!E1339)</f>
        <v>59</v>
      </c>
      <c r="D1339" s="123" t="str">
        <f>IF('表格编辑 '!F1339="","",'表格编辑 '!F1339)</f>
        <v>AI_born_event(RECEIVER, ARG0, ARG1, ARG2, ARG3,ARG4)</v>
      </c>
      <c r="E1339" s="123" t="str">
        <f>IF('表格编辑 '!G1339="","",'表格编辑 '!G1339)</f>
        <v>AI_update_event(RECEIVER, ARG0, ARG1, ARG2, ARG3,ARG4)</v>
      </c>
      <c r="F1339" s="123" t="str">
        <f>IF('表格编辑 '!H1339="","",'表格编辑 '!H1339)</f>
        <v/>
      </c>
      <c r="G1339" s="123" t="str">
        <f>IF('表格编辑 '!I1339="","",'表格编辑 '!I1339)</f>
        <v/>
      </c>
      <c r="H1339" s="123" t="str">
        <f>IF('表格编辑 '!J1339="","",'表格编辑 '!J1339)</f>
        <v>test_deadth_event(RECEIVER, ARG0, ARG1, ARG2, ARG3,ARG4)</v>
      </c>
      <c r="I1339" s="123">
        <f>IF('表格编辑 '!K1339="","",'表格编辑 '!K1339)</f>
        <v>1</v>
      </c>
      <c r="J1339" s="123">
        <f>IF('表格编辑 '!L1339="","",'表格编辑 '!L1339)</f>
        <v>1184</v>
      </c>
      <c r="K1339" s="123">
        <f>IF('表格编辑 '!M1339="","",'表格编辑 '!M1339)</f>
        <v>1770</v>
      </c>
      <c r="L1339" s="123" t="str">
        <f>IF('表格编辑 '!N1339="","",'表格编辑 '!N1339)</f>
        <v/>
      </c>
      <c r="M1339" s="123" t="str">
        <f>IF('表格编辑 '!O1339="","",'表格编辑 '!O1339)</f>
        <v/>
      </c>
      <c r="N1339" s="123" t="str">
        <f>IF('表格编辑 '!P1339="","",'表格编辑 '!P1339)</f>
        <v/>
      </c>
      <c r="O1339" s="123" t="str">
        <f>IF('表格编辑 '!Q1339="","",'表格编辑 '!Q1339)</f>
        <v/>
      </c>
      <c r="P1339" s="123" t="str">
        <f>IF('表格编辑 '!R1339="","",'表格编辑 '!R1339)</f>
        <v/>
      </c>
      <c r="Q1339" s="123">
        <f>IF('表格编辑 '!S1339="","",'表格编辑 '!S1339)</f>
        <v>320</v>
      </c>
      <c r="R1339" s="123" t="str">
        <f>IF('表格编辑 '!T1339="","",'表格编辑 '!T1339)</f>
        <v/>
      </c>
      <c r="S1339" s="123" t="str">
        <f>IF('表格编辑 '!U1339="","",'表格编辑 '!U1339)</f>
        <v/>
      </c>
      <c r="T1339" s="123" t="str">
        <f>IF('表格编辑 '!V1339="","",'表格编辑 '!V1339)</f>
        <v/>
      </c>
      <c r="U1339" s="123" t="str">
        <f>IF('表格编辑 '!W1339="","",'表格编辑 '!W1339)</f>
        <v/>
      </c>
      <c r="V1339" s="123" t="str">
        <f>IF('表格编辑 '!X1339="","",'表格编辑 '!X1339)</f>
        <v/>
      </c>
      <c r="W1339" s="123" t="str">
        <f>IF('表格编辑 '!Y1339="","",'表格编辑 '!Y1339)</f>
        <v/>
      </c>
      <c r="X1339" s="123" t="str">
        <f>IF('表格编辑 '!Z1339="","",'表格编辑 '!Z1339)</f>
        <v/>
      </c>
      <c r="Y1339" s="123" t="str">
        <f>IF('表格编辑 '!AA1339="","",'表格编辑 '!AA1339)</f>
        <v/>
      </c>
      <c r="Z1339" s="123" t="str">
        <f>IF('表格编辑 '!AB1339="","",'表格编辑 '!AB1339)</f>
        <v/>
      </c>
      <c r="AA1339" s="123" t="str">
        <f>IF('表格编辑 '!AC1339="","",'表格编辑 '!AC1339)</f>
        <v/>
      </c>
      <c r="AB1339" s="123" t="str">
        <f>IF('表格编辑 '!AD1339="","",'表格编辑 '!AD1339)</f>
        <v/>
      </c>
      <c r="AC1339" s="123" t="str">
        <f>IF('表格编辑 '!AE1339="","",'表格编辑 '!AE1339)</f>
        <v/>
      </c>
      <c r="AD1339" s="123">
        <f>IF('表格编辑 '!AF1339="","",'表格编辑 '!AF1339)</f>
        <v>140926</v>
      </c>
    </row>
    <row r="1340" spans="1:30">
      <c r="A1340" s="123">
        <f>IF('表格编辑 '!A1340="","",'表格编辑 '!A1340)</f>
        <v>40927</v>
      </c>
      <c r="B1340" s="123">
        <f>IF('表格编辑 '!B1340="","",'表格编辑 '!B1340)</f>
        <v>50154</v>
      </c>
      <c r="C1340" s="123">
        <f>IF('表格编辑 '!E1340="","",'表格编辑 '!E1340)</f>
        <v>59</v>
      </c>
      <c r="D1340" s="123" t="str">
        <f>IF('表格编辑 '!F1340="","",'表格编辑 '!F1340)</f>
        <v>AI_born_event(RECEIVER, ARG0, ARG1, ARG2, ARG3,ARG4)</v>
      </c>
      <c r="E1340" s="123" t="str">
        <f>IF('表格编辑 '!G1340="","",'表格编辑 '!G1340)</f>
        <v>AI_update_event(RECEIVER, ARG0, ARG1, ARG2, ARG3,ARG4)</v>
      </c>
      <c r="F1340" s="123" t="str">
        <f>IF('表格编辑 '!H1340="","",'表格编辑 '!H1340)</f>
        <v/>
      </c>
      <c r="G1340" s="123" t="str">
        <f>IF('表格编辑 '!I1340="","",'表格编辑 '!I1340)</f>
        <v/>
      </c>
      <c r="H1340" s="123" t="str">
        <f>IF('表格编辑 '!J1340="","",'表格编辑 '!J1340)</f>
        <v>test_deadth_event(RECEIVER, ARG0, ARG1, ARG2, ARG3,ARG4)</v>
      </c>
      <c r="I1340" s="123">
        <f>IF('表格编辑 '!K1340="","",'表格编辑 '!K1340)</f>
        <v>1</v>
      </c>
      <c r="J1340" s="123">
        <f>IF('表格编辑 '!L1340="","",'表格编辑 '!L1340)</f>
        <v>2372</v>
      </c>
      <c r="K1340" s="123">
        <f>IF('表格编辑 '!M1340="","",'表格编辑 '!M1340)</f>
        <v>1770</v>
      </c>
      <c r="L1340" s="123" t="str">
        <f>IF('表格编辑 '!N1340="","",'表格编辑 '!N1340)</f>
        <v/>
      </c>
      <c r="M1340" s="123" t="str">
        <f>IF('表格编辑 '!O1340="","",'表格编辑 '!O1340)</f>
        <v/>
      </c>
      <c r="N1340" s="123" t="str">
        <f>IF('表格编辑 '!P1340="","",'表格编辑 '!P1340)</f>
        <v/>
      </c>
      <c r="O1340" s="123" t="str">
        <f>IF('表格编辑 '!Q1340="","",'表格编辑 '!Q1340)</f>
        <v/>
      </c>
      <c r="P1340" s="123" t="str">
        <f>IF('表格编辑 '!R1340="","",'表格编辑 '!R1340)</f>
        <v/>
      </c>
      <c r="Q1340" s="123">
        <f>IF('表格编辑 '!S1340="","",'表格编辑 '!S1340)</f>
        <v>320</v>
      </c>
      <c r="R1340" s="123" t="str">
        <f>IF('表格编辑 '!T1340="","",'表格编辑 '!T1340)</f>
        <v/>
      </c>
      <c r="S1340" s="123" t="str">
        <f>IF('表格编辑 '!U1340="","",'表格编辑 '!U1340)</f>
        <v/>
      </c>
      <c r="T1340" s="123" t="str">
        <f>IF('表格编辑 '!V1340="","",'表格编辑 '!V1340)</f>
        <v/>
      </c>
      <c r="U1340" s="123" t="str">
        <f>IF('表格编辑 '!W1340="","",'表格编辑 '!W1340)</f>
        <v/>
      </c>
      <c r="V1340" s="123" t="str">
        <f>IF('表格编辑 '!X1340="","",'表格编辑 '!X1340)</f>
        <v/>
      </c>
      <c r="W1340" s="123" t="str">
        <f>IF('表格编辑 '!Y1340="","",'表格编辑 '!Y1340)</f>
        <v/>
      </c>
      <c r="X1340" s="123" t="str">
        <f>IF('表格编辑 '!Z1340="","",'表格编辑 '!Z1340)</f>
        <v/>
      </c>
      <c r="Y1340" s="123" t="str">
        <f>IF('表格编辑 '!AA1340="","",'表格编辑 '!AA1340)</f>
        <v/>
      </c>
      <c r="Z1340" s="123" t="str">
        <f>IF('表格编辑 '!AB1340="","",'表格编辑 '!AB1340)</f>
        <v/>
      </c>
      <c r="AA1340" s="123" t="str">
        <f>IF('表格编辑 '!AC1340="","",'表格编辑 '!AC1340)</f>
        <v/>
      </c>
      <c r="AB1340" s="123" t="str">
        <f>IF('表格编辑 '!AD1340="","",'表格编辑 '!AD1340)</f>
        <v/>
      </c>
      <c r="AC1340" s="123" t="str">
        <f>IF('表格编辑 '!AE1340="","",'表格编辑 '!AE1340)</f>
        <v/>
      </c>
      <c r="AD1340" s="123">
        <f>IF('表格编辑 '!AF1340="","",'表格编辑 '!AF1340)</f>
        <v>140927</v>
      </c>
    </row>
    <row r="1341" spans="1:30">
      <c r="A1341" s="123">
        <f>IF('表格编辑 '!A1341="","",'表格编辑 '!A1341)</f>
        <v>40928</v>
      </c>
      <c r="B1341" s="123">
        <f>IF('表格编辑 '!B1341="","",'表格编辑 '!B1341)</f>
        <v>50075</v>
      </c>
      <c r="C1341" s="123">
        <f>IF('表格编辑 '!E1341="","",'表格编辑 '!E1341)</f>
        <v>59</v>
      </c>
      <c r="D1341" s="123" t="str">
        <f>IF('表格编辑 '!F1341="","",'表格编辑 '!F1341)</f>
        <v>AI_born_event(RECEIVER, ARG0, ARG1, ARG2, ARG3,ARG4)</v>
      </c>
      <c r="E1341" s="123" t="str">
        <f>IF('表格编辑 '!G1341="","",'表格编辑 '!G1341)</f>
        <v>AI_update_event(RECEIVER, ARG0, ARG1, ARG2, ARG3,ARG4)</v>
      </c>
      <c r="F1341" s="123" t="str">
        <f>IF('表格编辑 '!H1341="","",'表格编辑 '!H1341)</f>
        <v/>
      </c>
      <c r="G1341" s="123" t="str">
        <f>IF('表格编辑 '!I1341="","",'表格编辑 '!I1341)</f>
        <v/>
      </c>
      <c r="H1341" s="123" t="str">
        <f>IF('表格编辑 '!J1341="","",'表格编辑 '!J1341)</f>
        <v>test_deadth_event(RECEIVER, ARG0, ARG1, ARG2, ARG3,ARG4)</v>
      </c>
      <c r="I1341" s="123">
        <f>IF('表格编辑 '!K1341="","",'表格编辑 '!K1341)</f>
        <v>1</v>
      </c>
      <c r="J1341" s="123">
        <f>IF('表格编辑 '!L1341="","",'表格编辑 '!L1341)</f>
        <v>3104</v>
      </c>
      <c r="K1341" s="123">
        <f>IF('表格编辑 '!M1341="","",'表格编辑 '!M1341)</f>
        <v>1770</v>
      </c>
      <c r="L1341" s="123" t="str">
        <f>IF('表格编辑 '!N1341="","",'表格编辑 '!N1341)</f>
        <v/>
      </c>
      <c r="M1341" s="123" t="str">
        <f>IF('表格编辑 '!O1341="","",'表格编辑 '!O1341)</f>
        <v/>
      </c>
      <c r="N1341" s="123" t="str">
        <f>IF('表格编辑 '!P1341="","",'表格编辑 '!P1341)</f>
        <v/>
      </c>
      <c r="O1341" s="123" t="str">
        <f>IF('表格编辑 '!Q1341="","",'表格编辑 '!Q1341)</f>
        <v/>
      </c>
      <c r="P1341" s="123" t="str">
        <f>IF('表格编辑 '!R1341="","",'表格编辑 '!R1341)</f>
        <v/>
      </c>
      <c r="Q1341" s="123">
        <f>IF('表格编辑 '!S1341="","",'表格编辑 '!S1341)</f>
        <v>320</v>
      </c>
      <c r="R1341" s="123" t="str">
        <f>IF('表格编辑 '!T1341="","",'表格编辑 '!T1341)</f>
        <v/>
      </c>
      <c r="S1341" s="123" t="str">
        <f>IF('表格编辑 '!U1341="","",'表格编辑 '!U1341)</f>
        <v/>
      </c>
      <c r="T1341" s="123" t="str">
        <f>IF('表格编辑 '!V1341="","",'表格编辑 '!V1341)</f>
        <v/>
      </c>
      <c r="U1341" s="123" t="str">
        <f>IF('表格编辑 '!W1341="","",'表格编辑 '!W1341)</f>
        <v/>
      </c>
      <c r="V1341" s="123" t="str">
        <f>IF('表格编辑 '!X1341="","",'表格编辑 '!X1341)</f>
        <v/>
      </c>
      <c r="W1341" s="123" t="str">
        <f>IF('表格编辑 '!Y1341="","",'表格编辑 '!Y1341)</f>
        <v/>
      </c>
      <c r="X1341" s="123" t="str">
        <f>IF('表格编辑 '!Z1341="","",'表格编辑 '!Z1341)</f>
        <v/>
      </c>
      <c r="Y1341" s="123" t="str">
        <f>IF('表格编辑 '!AA1341="","",'表格编辑 '!AA1341)</f>
        <v/>
      </c>
      <c r="Z1341" s="123" t="str">
        <f>IF('表格编辑 '!AB1341="","",'表格编辑 '!AB1341)</f>
        <v/>
      </c>
      <c r="AA1341" s="123" t="str">
        <f>IF('表格编辑 '!AC1341="","",'表格编辑 '!AC1341)</f>
        <v/>
      </c>
      <c r="AB1341" s="123" t="str">
        <f>IF('表格编辑 '!AD1341="","",'表格编辑 '!AD1341)</f>
        <v/>
      </c>
      <c r="AC1341" s="123" t="str">
        <f>IF('表格编辑 '!AE1341="","",'表格编辑 '!AE1341)</f>
        <v/>
      </c>
      <c r="AD1341" s="123">
        <f>IF('表格编辑 '!AF1341="","",'表格编辑 '!AF1341)</f>
        <v>140928</v>
      </c>
    </row>
    <row r="1342" spans="1:30">
      <c r="A1342" s="123">
        <f>IF('表格编辑 '!A1342="","",'表格编辑 '!A1342)</f>
        <v>40929</v>
      </c>
      <c r="B1342" s="123">
        <f>IF('表格编辑 '!B1342="","",'表格编辑 '!B1342)</f>
        <v>50065</v>
      </c>
      <c r="C1342" s="123">
        <f>IF('表格编辑 '!E1342="","",'表格编辑 '!E1342)</f>
        <v>59</v>
      </c>
      <c r="D1342" s="123" t="str">
        <f>IF('表格编辑 '!F1342="","",'表格编辑 '!F1342)</f>
        <v>AI_born_event(RECEIVER, ARG0, ARG1, ARG2, ARG3,ARG4)</v>
      </c>
      <c r="E1342" s="123" t="str">
        <f>IF('表格编辑 '!G1342="","",'表格编辑 '!G1342)</f>
        <v>AI_update_event(RECEIVER, ARG0, ARG1, ARG2, ARG3,ARG4)</v>
      </c>
      <c r="F1342" s="123" t="str">
        <f>IF('表格编辑 '!H1342="","",'表格编辑 '!H1342)</f>
        <v/>
      </c>
      <c r="G1342" s="123" t="str">
        <f>IF('表格编辑 '!I1342="","",'表格编辑 '!I1342)</f>
        <v/>
      </c>
      <c r="H1342" s="123" t="str">
        <f>IF('表格编辑 '!J1342="","",'表格编辑 '!J1342)</f>
        <v>test_deadth_event(RECEIVER, ARG0, ARG1, ARG2, ARG3,ARG4)</v>
      </c>
      <c r="I1342" s="123">
        <f>IF('表格编辑 '!K1342="","",'表格编辑 '!K1342)</f>
        <v>1</v>
      </c>
      <c r="J1342" s="123">
        <f>IF('表格编辑 '!L1342="","",'表格编辑 '!L1342)</f>
        <v>3908</v>
      </c>
      <c r="K1342" s="123">
        <f>IF('表格编辑 '!M1342="","",'表格编辑 '!M1342)</f>
        <v>1770</v>
      </c>
      <c r="L1342" s="123" t="str">
        <f>IF('表格编辑 '!N1342="","",'表格编辑 '!N1342)</f>
        <v/>
      </c>
      <c r="M1342" s="123" t="str">
        <f>IF('表格编辑 '!O1342="","",'表格编辑 '!O1342)</f>
        <v/>
      </c>
      <c r="N1342" s="123" t="str">
        <f>IF('表格编辑 '!P1342="","",'表格编辑 '!P1342)</f>
        <v/>
      </c>
      <c r="O1342" s="123" t="str">
        <f>IF('表格编辑 '!Q1342="","",'表格编辑 '!Q1342)</f>
        <v/>
      </c>
      <c r="P1342" s="123" t="str">
        <f>IF('表格编辑 '!R1342="","",'表格编辑 '!R1342)</f>
        <v/>
      </c>
      <c r="Q1342" s="123">
        <f>IF('表格编辑 '!S1342="","",'表格编辑 '!S1342)</f>
        <v>320</v>
      </c>
      <c r="R1342" s="123" t="str">
        <f>IF('表格编辑 '!T1342="","",'表格编辑 '!T1342)</f>
        <v/>
      </c>
      <c r="S1342" s="123" t="str">
        <f>IF('表格编辑 '!U1342="","",'表格编辑 '!U1342)</f>
        <v/>
      </c>
      <c r="T1342" s="123" t="str">
        <f>IF('表格编辑 '!V1342="","",'表格编辑 '!V1342)</f>
        <v/>
      </c>
      <c r="U1342" s="123" t="str">
        <f>IF('表格编辑 '!W1342="","",'表格编辑 '!W1342)</f>
        <v/>
      </c>
      <c r="V1342" s="123" t="str">
        <f>IF('表格编辑 '!X1342="","",'表格编辑 '!X1342)</f>
        <v/>
      </c>
      <c r="W1342" s="123" t="str">
        <f>IF('表格编辑 '!Y1342="","",'表格编辑 '!Y1342)</f>
        <v/>
      </c>
      <c r="X1342" s="123" t="str">
        <f>IF('表格编辑 '!Z1342="","",'表格编辑 '!Z1342)</f>
        <v/>
      </c>
      <c r="Y1342" s="123" t="str">
        <f>IF('表格编辑 '!AA1342="","",'表格编辑 '!AA1342)</f>
        <v/>
      </c>
      <c r="Z1342" s="123" t="str">
        <f>IF('表格编辑 '!AB1342="","",'表格编辑 '!AB1342)</f>
        <v/>
      </c>
      <c r="AA1342" s="123" t="str">
        <f>IF('表格编辑 '!AC1342="","",'表格编辑 '!AC1342)</f>
        <v/>
      </c>
      <c r="AB1342" s="123" t="str">
        <f>IF('表格编辑 '!AD1342="","",'表格编辑 '!AD1342)</f>
        <v/>
      </c>
      <c r="AC1342" s="123" t="str">
        <f>IF('表格编辑 '!AE1342="","",'表格编辑 '!AE1342)</f>
        <v/>
      </c>
      <c r="AD1342" s="123">
        <f>IF('表格编辑 '!AF1342="","",'表格编辑 '!AF1342)</f>
        <v>140929</v>
      </c>
    </row>
    <row r="1343" spans="1:30">
      <c r="A1343" s="123">
        <f>IF('表格编辑 '!A1343="","",'表格编辑 '!A1343)</f>
        <v>40930</v>
      </c>
      <c r="B1343" s="123">
        <f>IF('表格编辑 '!B1343="","",'表格编辑 '!B1343)</f>
        <v>50112</v>
      </c>
      <c r="C1343" s="123">
        <f>IF('表格编辑 '!E1343="","",'表格编辑 '!E1343)</f>
        <v>59</v>
      </c>
      <c r="D1343" s="123" t="str">
        <f>IF('表格编辑 '!F1343="","",'表格编辑 '!F1343)</f>
        <v>YinYing_Born(RECEIVER, ARG0, ARG1, ARG2, ARG3,ARG4)</v>
      </c>
      <c r="E1343" s="123" t="str">
        <f>IF('表格编辑 '!G1343="","",'表格编辑 '!G1343)</f>
        <v>YinYing_Update(RECEIVER, ARG0, ARG1, ARG2, ARG3,ARG4)</v>
      </c>
      <c r="F1343" s="123" t="str">
        <f>IF('表格编辑 '!H1343="","",'表格编辑 '!H1343)</f>
        <v/>
      </c>
      <c r="G1343" s="123" t="str">
        <f>IF('表格编辑 '!I1343="","",'表格编辑 '!I1343)</f>
        <v/>
      </c>
      <c r="H1343" s="123" t="str">
        <f>IF('表格编辑 '!J1343="","",'表格编辑 '!J1343)</f>
        <v>YinYing_deadth(RECEIVER, ARG0, ARG1, ARG2, ARG3,ARG4)</v>
      </c>
      <c r="I1343" s="123">
        <f>IF('表格编辑 '!K1343="","",'表格编辑 '!K1343)</f>
        <v>1</v>
      </c>
      <c r="J1343" s="123">
        <f>IF('表格编辑 '!L1343="","",'表格编辑 '!L1343)</f>
        <v>10934</v>
      </c>
      <c r="K1343" s="123">
        <f>IF('表格编辑 '!M1343="","",'表格编辑 '!M1343)</f>
        <v>1770</v>
      </c>
      <c r="L1343" s="123" t="str">
        <f>IF('表格编辑 '!N1343="","",'表格编辑 '!N1343)</f>
        <v/>
      </c>
      <c r="M1343" s="123" t="str">
        <f>IF('表格编辑 '!O1343="","",'表格编辑 '!O1343)</f>
        <v/>
      </c>
      <c r="N1343" s="123" t="str">
        <f>IF('表格编辑 '!P1343="","",'表格编辑 '!P1343)</f>
        <v/>
      </c>
      <c r="O1343" s="123" t="str">
        <f>IF('表格编辑 '!Q1343="","",'表格编辑 '!Q1343)</f>
        <v/>
      </c>
      <c r="P1343" s="123" t="str">
        <f>IF('表格编辑 '!R1343="","",'表格编辑 '!R1343)</f>
        <v/>
      </c>
      <c r="Q1343" s="123">
        <f>IF('表格编辑 '!S1343="","",'表格编辑 '!S1343)</f>
        <v>320</v>
      </c>
      <c r="R1343" s="123" t="str">
        <f>IF('表格编辑 '!T1343="","",'表格编辑 '!T1343)</f>
        <v/>
      </c>
      <c r="S1343" s="123" t="str">
        <f>IF('表格编辑 '!U1343="","",'表格编辑 '!U1343)</f>
        <v/>
      </c>
      <c r="T1343" s="123" t="str">
        <f>IF('表格编辑 '!V1343="","",'表格编辑 '!V1343)</f>
        <v/>
      </c>
      <c r="U1343" s="123" t="str">
        <f>IF('表格编辑 '!W1343="","",'表格编辑 '!W1343)</f>
        <v/>
      </c>
      <c r="V1343" s="123" t="str">
        <f>IF('表格编辑 '!X1343="","",'表格编辑 '!X1343)</f>
        <v/>
      </c>
      <c r="W1343" s="123">
        <f>IF('表格编辑 '!Y1343="","",'表格编辑 '!Y1343)</f>
        <v>100</v>
      </c>
      <c r="X1343" s="123">
        <f>IF('表格编辑 '!Z1343="","",'表格编辑 '!Z1343)</f>
        <v>100</v>
      </c>
      <c r="Y1343" s="123">
        <f>IF('表格编辑 '!AA1343="","",'表格编辑 '!AA1343)</f>
        <v>100</v>
      </c>
      <c r="Z1343" s="123">
        <f>IF('表格编辑 '!AB1343="","",'表格编辑 '!AB1343)</f>
        <v>100</v>
      </c>
      <c r="AA1343" s="123">
        <f>IF('表格编辑 '!AC1343="","",'表格编辑 '!AC1343)</f>
        <v>100</v>
      </c>
      <c r="AB1343" s="123">
        <f>IF('表格编辑 '!AD1343="","",'表格编辑 '!AD1343)</f>
        <v>100</v>
      </c>
      <c r="AC1343" s="123" t="str">
        <f>IF('表格编辑 '!AE1343="","",'表格编辑 '!AE1343)</f>
        <v/>
      </c>
      <c r="AD1343" s="123">
        <f>IF('表格编辑 '!AF1343="","",'表格编辑 '!AF1343)</f>
        <v>140930</v>
      </c>
    </row>
    <row r="1344" spans="1:30">
      <c r="A1344" s="123">
        <f>IF('表格编辑 '!A1344="","",'表格编辑 '!A1344)</f>
        <v>40931</v>
      </c>
      <c r="B1344" s="123">
        <f>IF('表格编辑 '!B1344="","",'表格编辑 '!B1344)</f>
        <v>50045</v>
      </c>
      <c r="C1344" s="123">
        <f>IF('表格编辑 '!E1344="","",'表格编辑 '!E1344)</f>
        <v>60</v>
      </c>
      <c r="D1344" s="123" t="str">
        <f>IF('表格编辑 '!F1344="","",'表格编辑 '!F1344)</f>
        <v>AI_born_event(RECEIVER, ARG0, ARG1, ARG2, ARG3,ARG4)</v>
      </c>
      <c r="E1344" s="123" t="str">
        <f>IF('表格编辑 '!G1344="","",'表格编辑 '!G1344)</f>
        <v>AI_update_event(RECEIVER, ARG0, ARG1, ARG2, ARG3,ARG4)</v>
      </c>
      <c r="F1344" s="123" t="str">
        <f>IF('表格编辑 '!H1344="","",'表格编辑 '!H1344)</f>
        <v/>
      </c>
      <c r="G1344" s="123" t="str">
        <f>IF('表格编辑 '!I1344="","",'表格编辑 '!I1344)</f>
        <v/>
      </c>
      <c r="H1344" s="123" t="str">
        <f>IF('表格编辑 '!J1344="","",'表格编辑 '!J1344)</f>
        <v>test_deadth_event(RECEIVER, ARG0, ARG1, ARG2, ARG3,ARG4)</v>
      </c>
      <c r="I1344" s="123">
        <f>IF('表格编辑 '!K1344="","",'表格编辑 '!K1344)</f>
        <v>1</v>
      </c>
      <c r="J1344" s="123">
        <f>IF('表格编辑 '!L1344="","",'表格编辑 '!L1344)</f>
        <v>2702</v>
      </c>
      <c r="K1344" s="123">
        <f>IF('表格编辑 '!M1344="","",'表格编辑 '!M1344)</f>
        <v>1800</v>
      </c>
      <c r="L1344" s="123" t="str">
        <f>IF('表格编辑 '!N1344="","",'表格编辑 '!N1344)</f>
        <v/>
      </c>
      <c r="M1344" s="123" t="str">
        <f>IF('表格编辑 '!O1344="","",'表格编辑 '!O1344)</f>
        <v/>
      </c>
      <c r="N1344" s="123" t="str">
        <f>IF('表格编辑 '!P1344="","",'表格编辑 '!P1344)</f>
        <v/>
      </c>
      <c r="O1344" s="123" t="str">
        <f>IF('表格编辑 '!Q1344="","",'表格编辑 '!Q1344)</f>
        <v/>
      </c>
      <c r="P1344" s="123" t="str">
        <f>IF('表格编辑 '!R1344="","",'表格编辑 '!R1344)</f>
        <v/>
      </c>
      <c r="Q1344" s="123">
        <f>IF('表格编辑 '!S1344="","",'表格编辑 '!S1344)</f>
        <v>320</v>
      </c>
      <c r="R1344" s="123" t="str">
        <f>IF('表格编辑 '!T1344="","",'表格编辑 '!T1344)</f>
        <v/>
      </c>
      <c r="S1344" s="123" t="str">
        <f>IF('表格编辑 '!U1344="","",'表格编辑 '!U1344)</f>
        <v/>
      </c>
      <c r="T1344" s="123" t="str">
        <f>IF('表格编辑 '!V1344="","",'表格编辑 '!V1344)</f>
        <v/>
      </c>
      <c r="U1344" s="123" t="str">
        <f>IF('表格编辑 '!W1344="","",'表格编辑 '!W1344)</f>
        <v/>
      </c>
      <c r="V1344" s="123" t="str">
        <f>IF('表格编辑 '!X1344="","",'表格编辑 '!X1344)</f>
        <v/>
      </c>
      <c r="W1344" s="123" t="str">
        <f>IF('表格编辑 '!Y1344="","",'表格编辑 '!Y1344)</f>
        <v/>
      </c>
      <c r="X1344" s="123" t="str">
        <f>IF('表格编辑 '!Z1344="","",'表格编辑 '!Z1344)</f>
        <v/>
      </c>
      <c r="Y1344" s="123" t="str">
        <f>IF('表格编辑 '!AA1344="","",'表格编辑 '!AA1344)</f>
        <v/>
      </c>
      <c r="Z1344" s="123" t="str">
        <f>IF('表格编辑 '!AB1344="","",'表格编辑 '!AB1344)</f>
        <v/>
      </c>
      <c r="AA1344" s="123" t="str">
        <f>IF('表格编辑 '!AC1344="","",'表格编辑 '!AC1344)</f>
        <v/>
      </c>
      <c r="AB1344" s="123" t="str">
        <f>IF('表格编辑 '!AD1344="","",'表格编辑 '!AD1344)</f>
        <v/>
      </c>
      <c r="AC1344" s="123" t="str">
        <f>IF('表格编辑 '!AE1344="","",'表格编辑 '!AE1344)</f>
        <v/>
      </c>
      <c r="AD1344" s="123">
        <f>IF('表格编辑 '!AF1344="","",'表格编辑 '!AF1344)</f>
        <v>140931</v>
      </c>
    </row>
    <row r="1345" spans="1:30">
      <c r="A1345" s="123">
        <f>IF('表格编辑 '!A1345="","",'表格编辑 '!A1345)</f>
        <v>40932</v>
      </c>
      <c r="B1345" s="123">
        <f>IF('表格编辑 '!B1345="","",'表格编辑 '!B1345)</f>
        <v>50121</v>
      </c>
      <c r="C1345" s="123">
        <f>IF('表格编辑 '!E1345="","",'表格编辑 '!E1345)</f>
        <v>60</v>
      </c>
      <c r="D1345" s="123" t="str">
        <f>IF('表格编辑 '!F1345="","",'表格编辑 '!F1345)</f>
        <v>AI_born_event(RECEIVER, ARG0, ARG1, ARG2, ARG3,ARG4)</v>
      </c>
      <c r="E1345" s="123" t="str">
        <f>IF('表格编辑 '!G1345="","",'表格编辑 '!G1345)</f>
        <v>AI_update_event(RECEIVER, ARG0, ARG1, ARG2, ARG3,ARG4)</v>
      </c>
      <c r="F1345" s="123" t="str">
        <f>IF('表格编辑 '!H1345="","",'表格编辑 '!H1345)</f>
        <v/>
      </c>
      <c r="G1345" s="123" t="str">
        <f>IF('表格编辑 '!I1345="","",'表格编辑 '!I1345)</f>
        <v/>
      </c>
      <c r="H1345" s="123" t="str">
        <f>IF('表格编辑 '!J1345="","",'表格编辑 '!J1345)</f>
        <v>test_deadth_event(RECEIVER, ARG0, ARG1, ARG2, ARG3,ARG4)</v>
      </c>
      <c r="I1345" s="123">
        <f>IF('表格编辑 '!K1345="","",'表格编辑 '!K1345)</f>
        <v>1</v>
      </c>
      <c r="J1345" s="123">
        <f>IF('表格编辑 '!L1345="","",'表格编辑 '!L1345)</f>
        <v>2400</v>
      </c>
      <c r="K1345" s="123">
        <f>IF('表格编辑 '!M1345="","",'表格编辑 '!M1345)</f>
        <v>1800</v>
      </c>
      <c r="L1345" s="123" t="str">
        <f>IF('表格编辑 '!N1345="","",'表格编辑 '!N1345)</f>
        <v/>
      </c>
      <c r="M1345" s="123" t="str">
        <f>IF('表格编辑 '!O1345="","",'表格编辑 '!O1345)</f>
        <v/>
      </c>
      <c r="N1345" s="123" t="str">
        <f>IF('表格编辑 '!P1345="","",'表格编辑 '!P1345)</f>
        <v/>
      </c>
      <c r="O1345" s="123" t="str">
        <f>IF('表格编辑 '!Q1345="","",'表格编辑 '!Q1345)</f>
        <v/>
      </c>
      <c r="P1345" s="123" t="str">
        <f>IF('表格编辑 '!R1345="","",'表格编辑 '!R1345)</f>
        <v/>
      </c>
      <c r="Q1345" s="123">
        <f>IF('表格编辑 '!S1345="","",'表格编辑 '!S1345)</f>
        <v>320</v>
      </c>
      <c r="R1345" s="123" t="str">
        <f>IF('表格编辑 '!T1345="","",'表格编辑 '!T1345)</f>
        <v/>
      </c>
      <c r="S1345" s="123" t="str">
        <f>IF('表格编辑 '!U1345="","",'表格编辑 '!U1345)</f>
        <v/>
      </c>
      <c r="T1345" s="123" t="str">
        <f>IF('表格编辑 '!V1345="","",'表格编辑 '!V1345)</f>
        <v/>
      </c>
      <c r="U1345" s="123" t="str">
        <f>IF('表格编辑 '!W1345="","",'表格编辑 '!W1345)</f>
        <v/>
      </c>
      <c r="V1345" s="123" t="str">
        <f>IF('表格编辑 '!X1345="","",'表格编辑 '!X1345)</f>
        <v/>
      </c>
      <c r="W1345" s="123" t="str">
        <f>IF('表格编辑 '!Y1345="","",'表格编辑 '!Y1345)</f>
        <v/>
      </c>
      <c r="X1345" s="123" t="str">
        <f>IF('表格编辑 '!Z1345="","",'表格编辑 '!Z1345)</f>
        <v/>
      </c>
      <c r="Y1345" s="123" t="str">
        <f>IF('表格编辑 '!AA1345="","",'表格编辑 '!AA1345)</f>
        <v/>
      </c>
      <c r="Z1345" s="123" t="str">
        <f>IF('表格编辑 '!AB1345="","",'表格编辑 '!AB1345)</f>
        <v/>
      </c>
      <c r="AA1345" s="123" t="str">
        <f>IF('表格编辑 '!AC1345="","",'表格编辑 '!AC1345)</f>
        <v/>
      </c>
      <c r="AB1345" s="123" t="str">
        <f>IF('表格编辑 '!AD1345="","",'表格编辑 '!AD1345)</f>
        <v/>
      </c>
      <c r="AC1345" s="123" t="str">
        <f>IF('表格编辑 '!AE1345="","",'表格编辑 '!AE1345)</f>
        <v/>
      </c>
      <c r="AD1345" s="123">
        <f>IF('表格编辑 '!AF1345="","",'表格编辑 '!AF1345)</f>
        <v>140932</v>
      </c>
    </row>
    <row r="1346" spans="1:30">
      <c r="A1346" s="123">
        <f>IF('表格编辑 '!A1346="","",'表格编辑 '!A1346)</f>
        <v>40933</v>
      </c>
      <c r="B1346" s="123">
        <f>IF('表格编辑 '!B1346="","",'表格编辑 '!B1346)</f>
        <v>50134</v>
      </c>
      <c r="C1346" s="123">
        <f>IF('表格编辑 '!E1346="","",'表格编辑 '!E1346)</f>
        <v>60</v>
      </c>
      <c r="D1346" s="123" t="str">
        <f>IF('表格编辑 '!F1346="","",'表格编辑 '!F1346)</f>
        <v>AI_born_event(RECEIVER, ARG0, ARG1, ARG2, ARG3,ARG4)</v>
      </c>
      <c r="E1346" s="123" t="str">
        <f>IF('表格编辑 '!G1346="","",'表格编辑 '!G1346)</f>
        <v>AI_update_event(RECEIVER, ARG0, ARG1, ARG2, ARG3,ARG4)</v>
      </c>
      <c r="F1346" s="123" t="str">
        <f>IF('表格编辑 '!H1346="","",'表格编辑 '!H1346)</f>
        <v/>
      </c>
      <c r="G1346" s="123" t="str">
        <f>IF('表格编辑 '!I1346="","",'表格编辑 '!I1346)</f>
        <v/>
      </c>
      <c r="H1346" s="123" t="str">
        <f>IF('表格编辑 '!J1346="","",'表格编辑 '!J1346)</f>
        <v>test_deadth_event(RECEIVER, ARG0, ARG1, ARG2, ARG3,ARG4)</v>
      </c>
      <c r="I1346" s="123">
        <f>IF('表格编辑 '!K1346="","",'表格编辑 '!K1346)</f>
        <v>1</v>
      </c>
      <c r="J1346" s="123">
        <f>IF('表格编辑 '!L1346="","",'表格编辑 '!L1346)</f>
        <v>2406</v>
      </c>
      <c r="K1346" s="123">
        <f>IF('表格编辑 '!M1346="","",'表格编辑 '!M1346)</f>
        <v>1800</v>
      </c>
      <c r="L1346" s="123" t="str">
        <f>IF('表格编辑 '!N1346="","",'表格编辑 '!N1346)</f>
        <v/>
      </c>
      <c r="M1346" s="123" t="str">
        <f>IF('表格编辑 '!O1346="","",'表格编辑 '!O1346)</f>
        <v/>
      </c>
      <c r="N1346" s="123" t="str">
        <f>IF('表格编辑 '!P1346="","",'表格编辑 '!P1346)</f>
        <v/>
      </c>
      <c r="O1346" s="123" t="str">
        <f>IF('表格编辑 '!Q1346="","",'表格编辑 '!Q1346)</f>
        <v/>
      </c>
      <c r="P1346" s="123" t="str">
        <f>IF('表格编辑 '!R1346="","",'表格编辑 '!R1346)</f>
        <v/>
      </c>
      <c r="Q1346" s="123">
        <f>IF('表格编辑 '!S1346="","",'表格编辑 '!S1346)</f>
        <v>320</v>
      </c>
      <c r="R1346" s="123" t="str">
        <f>IF('表格编辑 '!T1346="","",'表格编辑 '!T1346)</f>
        <v/>
      </c>
      <c r="S1346" s="123" t="str">
        <f>IF('表格编辑 '!U1346="","",'表格编辑 '!U1346)</f>
        <v/>
      </c>
      <c r="T1346" s="123" t="str">
        <f>IF('表格编辑 '!V1346="","",'表格编辑 '!V1346)</f>
        <v/>
      </c>
      <c r="U1346" s="123" t="str">
        <f>IF('表格编辑 '!W1346="","",'表格编辑 '!W1346)</f>
        <v/>
      </c>
      <c r="V1346" s="123" t="str">
        <f>IF('表格编辑 '!X1346="","",'表格编辑 '!X1346)</f>
        <v/>
      </c>
      <c r="W1346" s="123" t="str">
        <f>IF('表格编辑 '!Y1346="","",'表格编辑 '!Y1346)</f>
        <v/>
      </c>
      <c r="X1346" s="123" t="str">
        <f>IF('表格编辑 '!Z1346="","",'表格编辑 '!Z1346)</f>
        <v/>
      </c>
      <c r="Y1346" s="123" t="str">
        <f>IF('表格编辑 '!AA1346="","",'表格编辑 '!AA1346)</f>
        <v/>
      </c>
      <c r="Z1346" s="123" t="str">
        <f>IF('表格编辑 '!AB1346="","",'表格编辑 '!AB1346)</f>
        <v/>
      </c>
      <c r="AA1346" s="123" t="str">
        <f>IF('表格编辑 '!AC1346="","",'表格编辑 '!AC1346)</f>
        <v/>
      </c>
      <c r="AB1346" s="123" t="str">
        <f>IF('表格编辑 '!AD1346="","",'表格编辑 '!AD1346)</f>
        <v/>
      </c>
      <c r="AC1346" s="123" t="str">
        <f>IF('表格编辑 '!AE1346="","",'表格编辑 '!AE1346)</f>
        <v/>
      </c>
      <c r="AD1346" s="123">
        <f>IF('表格编辑 '!AF1346="","",'表格编辑 '!AF1346)</f>
        <v>140933</v>
      </c>
    </row>
    <row r="1347" spans="1:30">
      <c r="A1347" s="123">
        <f>IF('表格编辑 '!A1347="","",'表格编辑 '!A1347)</f>
        <v>40934</v>
      </c>
      <c r="B1347" s="123">
        <f>IF('表格编辑 '!B1347="","",'表格编辑 '!B1347)</f>
        <v>50068</v>
      </c>
      <c r="C1347" s="123">
        <f>IF('表格编辑 '!E1347="","",'表格编辑 '!E1347)</f>
        <v>60</v>
      </c>
      <c r="D1347" s="123" t="str">
        <f>IF('表格编辑 '!F1347="","",'表格编辑 '!F1347)</f>
        <v>AI_born_event(RECEIVER, ARG0, ARG1, ARG2, ARG3,ARG4)</v>
      </c>
      <c r="E1347" s="123" t="str">
        <f>IF('表格编辑 '!G1347="","",'表格编辑 '!G1347)</f>
        <v>AI_update_event(RECEIVER, ARG0, ARG1, ARG2, ARG3,ARG4)</v>
      </c>
      <c r="F1347" s="123" t="str">
        <f>IF('表格编辑 '!H1347="","",'表格编辑 '!H1347)</f>
        <v/>
      </c>
      <c r="G1347" s="123" t="str">
        <f>IF('表格编辑 '!I1347="","",'表格编辑 '!I1347)</f>
        <v/>
      </c>
      <c r="H1347" s="123" t="str">
        <f>IF('表格编辑 '!J1347="","",'表格编辑 '!J1347)</f>
        <v>test_deadth_event(RECEIVER, ARG0, ARG1, ARG2, ARG3,ARG4)</v>
      </c>
      <c r="I1347" s="123">
        <f>IF('表格编辑 '!K1347="","",'表格编辑 '!K1347)</f>
        <v>1</v>
      </c>
      <c r="J1347" s="123">
        <f>IF('表格编辑 '!L1347="","",'表格编辑 '!L1347)</f>
        <v>2966</v>
      </c>
      <c r="K1347" s="123">
        <f>IF('表格编辑 '!M1347="","",'表格编辑 '!M1347)</f>
        <v>1800</v>
      </c>
      <c r="L1347" s="123" t="str">
        <f>IF('表格编辑 '!N1347="","",'表格编辑 '!N1347)</f>
        <v/>
      </c>
      <c r="M1347" s="123" t="str">
        <f>IF('表格编辑 '!O1347="","",'表格编辑 '!O1347)</f>
        <v/>
      </c>
      <c r="N1347" s="123" t="str">
        <f>IF('表格编辑 '!P1347="","",'表格编辑 '!P1347)</f>
        <v/>
      </c>
      <c r="O1347" s="123" t="str">
        <f>IF('表格编辑 '!Q1347="","",'表格编辑 '!Q1347)</f>
        <v/>
      </c>
      <c r="P1347" s="123" t="str">
        <f>IF('表格编辑 '!R1347="","",'表格编辑 '!R1347)</f>
        <v/>
      </c>
      <c r="Q1347" s="123">
        <f>IF('表格编辑 '!S1347="","",'表格编辑 '!S1347)</f>
        <v>320</v>
      </c>
      <c r="R1347" s="123" t="str">
        <f>IF('表格编辑 '!T1347="","",'表格编辑 '!T1347)</f>
        <v/>
      </c>
      <c r="S1347" s="123" t="str">
        <f>IF('表格编辑 '!U1347="","",'表格编辑 '!U1347)</f>
        <v/>
      </c>
      <c r="T1347" s="123" t="str">
        <f>IF('表格编辑 '!V1347="","",'表格编辑 '!V1347)</f>
        <v/>
      </c>
      <c r="U1347" s="123" t="str">
        <f>IF('表格编辑 '!W1347="","",'表格编辑 '!W1347)</f>
        <v/>
      </c>
      <c r="V1347" s="123" t="str">
        <f>IF('表格编辑 '!X1347="","",'表格编辑 '!X1347)</f>
        <v/>
      </c>
      <c r="W1347" s="123" t="str">
        <f>IF('表格编辑 '!Y1347="","",'表格编辑 '!Y1347)</f>
        <v/>
      </c>
      <c r="X1347" s="123" t="str">
        <f>IF('表格编辑 '!Z1347="","",'表格编辑 '!Z1347)</f>
        <v/>
      </c>
      <c r="Y1347" s="123" t="str">
        <f>IF('表格编辑 '!AA1347="","",'表格编辑 '!AA1347)</f>
        <v/>
      </c>
      <c r="Z1347" s="123" t="str">
        <f>IF('表格编辑 '!AB1347="","",'表格编辑 '!AB1347)</f>
        <v/>
      </c>
      <c r="AA1347" s="123" t="str">
        <f>IF('表格编辑 '!AC1347="","",'表格编辑 '!AC1347)</f>
        <v/>
      </c>
      <c r="AB1347" s="123" t="str">
        <f>IF('表格编辑 '!AD1347="","",'表格编辑 '!AD1347)</f>
        <v/>
      </c>
      <c r="AC1347" s="123" t="str">
        <f>IF('表格编辑 '!AE1347="","",'表格编辑 '!AE1347)</f>
        <v/>
      </c>
      <c r="AD1347" s="123">
        <f>IF('表格编辑 '!AF1347="","",'表格编辑 '!AF1347)</f>
        <v>140934</v>
      </c>
    </row>
    <row r="1348" spans="1:30">
      <c r="A1348" s="123">
        <f>IF('表格编辑 '!A1348="","",'表格编辑 '!A1348)</f>
        <v>40935</v>
      </c>
      <c r="B1348" s="123">
        <f>IF('表格编辑 '!B1348="","",'表格编辑 '!B1348)</f>
        <v>50070</v>
      </c>
      <c r="C1348" s="123">
        <f>IF('表格编辑 '!E1348="","",'表格编辑 '!E1348)</f>
        <v>60</v>
      </c>
      <c r="D1348" s="123" t="str">
        <f>IF('表格编辑 '!F1348="","",'表格编辑 '!F1348)</f>
        <v>AI_born_event(RECEIVER, ARG0, ARG1, ARG2, ARG3,ARG4)</v>
      </c>
      <c r="E1348" s="123" t="str">
        <f>IF('表格编辑 '!G1348="","",'表格编辑 '!G1348)</f>
        <v>AI_update_event(RECEIVER, ARG0, ARG1, ARG2, ARG3,ARG4)</v>
      </c>
      <c r="F1348" s="123" t="str">
        <f>IF('表格编辑 '!H1348="","",'表格编辑 '!H1348)</f>
        <v/>
      </c>
      <c r="G1348" s="123" t="str">
        <f>IF('表格编辑 '!I1348="","",'表格编辑 '!I1348)</f>
        <v/>
      </c>
      <c r="H1348" s="123" t="str">
        <f>IF('表格编辑 '!J1348="","",'表格编辑 '!J1348)</f>
        <v>test_deadth_event(RECEIVER, ARG0, ARG1, ARG2, ARG3,ARG4)</v>
      </c>
      <c r="I1348" s="123">
        <f>IF('表格编辑 '!K1348="","",'表格编辑 '!K1348)</f>
        <v>1</v>
      </c>
      <c r="J1348" s="123">
        <f>IF('表格编辑 '!L1348="","",'表格编辑 '!L1348)</f>
        <v>1632</v>
      </c>
      <c r="K1348" s="123">
        <f>IF('表格编辑 '!M1348="","",'表格编辑 '!M1348)</f>
        <v>1800</v>
      </c>
      <c r="L1348" s="123" t="str">
        <f>IF('表格编辑 '!N1348="","",'表格编辑 '!N1348)</f>
        <v/>
      </c>
      <c r="M1348" s="123" t="str">
        <f>IF('表格编辑 '!O1348="","",'表格编辑 '!O1348)</f>
        <v/>
      </c>
      <c r="N1348" s="123" t="str">
        <f>IF('表格编辑 '!P1348="","",'表格编辑 '!P1348)</f>
        <v/>
      </c>
      <c r="O1348" s="123" t="str">
        <f>IF('表格编辑 '!Q1348="","",'表格编辑 '!Q1348)</f>
        <v/>
      </c>
      <c r="P1348" s="123" t="str">
        <f>IF('表格编辑 '!R1348="","",'表格编辑 '!R1348)</f>
        <v/>
      </c>
      <c r="Q1348" s="123">
        <f>IF('表格编辑 '!S1348="","",'表格编辑 '!S1348)</f>
        <v>320</v>
      </c>
      <c r="R1348" s="123" t="str">
        <f>IF('表格编辑 '!T1348="","",'表格编辑 '!T1348)</f>
        <v/>
      </c>
      <c r="S1348" s="123" t="str">
        <f>IF('表格编辑 '!U1348="","",'表格编辑 '!U1348)</f>
        <v/>
      </c>
      <c r="T1348" s="123" t="str">
        <f>IF('表格编辑 '!V1348="","",'表格编辑 '!V1348)</f>
        <v/>
      </c>
      <c r="U1348" s="123" t="str">
        <f>IF('表格编辑 '!W1348="","",'表格编辑 '!W1348)</f>
        <v/>
      </c>
      <c r="V1348" s="123" t="str">
        <f>IF('表格编辑 '!X1348="","",'表格编辑 '!X1348)</f>
        <v/>
      </c>
      <c r="W1348" s="123" t="str">
        <f>IF('表格编辑 '!Y1348="","",'表格编辑 '!Y1348)</f>
        <v/>
      </c>
      <c r="X1348" s="123" t="str">
        <f>IF('表格编辑 '!Z1348="","",'表格编辑 '!Z1348)</f>
        <v/>
      </c>
      <c r="Y1348" s="123" t="str">
        <f>IF('表格编辑 '!AA1348="","",'表格编辑 '!AA1348)</f>
        <v/>
      </c>
      <c r="Z1348" s="123" t="str">
        <f>IF('表格编辑 '!AB1348="","",'表格编辑 '!AB1348)</f>
        <v/>
      </c>
      <c r="AA1348" s="123" t="str">
        <f>IF('表格编辑 '!AC1348="","",'表格编辑 '!AC1348)</f>
        <v/>
      </c>
      <c r="AB1348" s="123" t="str">
        <f>IF('表格编辑 '!AD1348="","",'表格编辑 '!AD1348)</f>
        <v/>
      </c>
      <c r="AC1348" s="123" t="str">
        <f>IF('表格编辑 '!AE1348="","",'表格编辑 '!AE1348)</f>
        <v/>
      </c>
      <c r="AD1348" s="123">
        <f>IF('表格编辑 '!AF1348="","",'表格编辑 '!AF1348)</f>
        <v>140935</v>
      </c>
    </row>
    <row r="1349" spans="1:30">
      <c r="A1349" s="123">
        <f>IF('表格编辑 '!A1349="","",'表格编辑 '!A1349)</f>
        <v>40936</v>
      </c>
      <c r="B1349" s="123">
        <f>IF('表格编辑 '!B1349="","",'表格编辑 '!B1349)</f>
        <v>50111</v>
      </c>
      <c r="C1349" s="123">
        <f>IF('表格编辑 '!E1349="","",'表格编辑 '!E1349)</f>
        <v>60</v>
      </c>
      <c r="D1349" s="123" t="str">
        <f>IF('表格编辑 '!F1349="","",'表格编辑 '!F1349)</f>
        <v>AI_born_event(RECEIVER, ARG0, ARG1, ARG2, ARG3,ARG4)</v>
      </c>
      <c r="E1349" s="123" t="str">
        <f>IF('表格编辑 '!G1349="","",'表格编辑 '!G1349)</f>
        <v>AI_update_event(RECEIVER, ARG0, ARG1, ARG2, ARG3,ARG4)</v>
      </c>
      <c r="F1349" s="123" t="str">
        <f>IF('表格编辑 '!H1349="","",'表格编辑 '!H1349)</f>
        <v/>
      </c>
      <c r="G1349" s="123" t="str">
        <f>IF('表格编辑 '!I1349="","",'表格编辑 '!I1349)</f>
        <v/>
      </c>
      <c r="H1349" s="123" t="str">
        <f>IF('表格编辑 '!J1349="","",'表格编辑 '!J1349)</f>
        <v>test_deadth_event(RECEIVER, ARG0, ARG1, ARG2, ARG3,ARG4)</v>
      </c>
      <c r="I1349" s="123">
        <f>IF('表格编辑 '!K1349="","",'表格编辑 '!K1349)</f>
        <v>1</v>
      </c>
      <c r="J1349" s="123">
        <f>IF('表格编辑 '!L1349="","",'表格编辑 '!L1349)</f>
        <v>2606</v>
      </c>
      <c r="K1349" s="123">
        <f>IF('表格编辑 '!M1349="","",'表格编辑 '!M1349)</f>
        <v>1800</v>
      </c>
      <c r="L1349" s="123" t="str">
        <f>IF('表格编辑 '!N1349="","",'表格编辑 '!N1349)</f>
        <v/>
      </c>
      <c r="M1349" s="123" t="str">
        <f>IF('表格编辑 '!O1349="","",'表格编辑 '!O1349)</f>
        <v/>
      </c>
      <c r="N1349" s="123" t="str">
        <f>IF('表格编辑 '!P1349="","",'表格编辑 '!P1349)</f>
        <v/>
      </c>
      <c r="O1349" s="123" t="str">
        <f>IF('表格编辑 '!Q1349="","",'表格编辑 '!Q1349)</f>
        <v/>
      </c>
      <c r="P1349" s="123" t="str">
        <f>IF('表格编辑 '!R1349="","",'表格编辑 '!R1349)</f>
        <v/>
      </c>
      <c r="Q1349" s="123">
        <f>IF('表格编辑 '!S1349="","",'表格编辑 '!S1349)</f>
        <v>320</v>
      </c>
      <c r="R1349" s="123" t="str">
        <f>IF('表格编辑 '!T1349="","",'表格编辑 '!T1349)</f>
        <v/>
      </c>
      <c r="S1349" s="123" t="str">
        <f>IF('表格编辑 '!U1349="","",'表格编辑 '!U1349)</f>
        <v/>
      </c>
      <c r="T1349" s="123" t="str">
        <f>IF('表格编辑 '!V1349="","",'表格编辑 '!V1349)</f>
        <v/>
      </c>
      <c r="U1349" s="123" t="str">
        <f>IF('表格编辑 '!W1349="","",'表格编辑 '!W1349)</f>
        <v/>
      </c>
      <c r="V1349" s="123" t="str">
        <f>IF('表格编辑 '!X1349="","",'表格编辑 '!X1349)</f>
        <v/>
      </c>
      <c r="W1349" s="123" t="str">
        <f>IF('表格编辑 '!Y1349="","",'表格编辑 '!Y1349)</f>
        <v/>
      </c>
      <c r="X1349" s="123" t="str">
        <f>IF('表格编辑 '!Z1349="","",'表格编辑 '!Z1349)</f>
        <v/>
      </c>
      <c r="Y1349" s="123" t="str">
        <f>IF('表格编辑 '!AA1349="","",'表格编辑 '!AA1349)</f>
        <v/>
      </c>
      <c r="Z1349" s="123" t="str">
        <f>IF('表格编辑 '!AB1349="","",'表格编辑 '!AB1349)</f>
        <v/>
      </c>
      <c r="AA1349" s="123" t="str">
        <f>IF('表格编辑 '!AC1349="","",'表格编辑 '!AC1349)</f>
        <v/>
      </c>
      <c r="AB1349" s="123" t="str">
        <f>IF('表格编辑 '!AD1349="","",'表格编辑 '!AD1349)</f>
        <v/>
      </c>
      <c r="AC1349" s="123" t="str">
        <f>IF('表格编辑 '!AE1349="","",'表格编辑 '!AE1349)</f>
        <v/>
      </c>
      <c r="AD1349" s="123">
        <f>IF('表格编辑 '!AF1349="","",'表格编辑 '!AF1349)</f>
        <v>140936</v>
      </c>
    </row>
    <row r="1350" spans="1:30">
      <c r="A1350" s="123">
        <f>IF('表格编辑 '!A1350="","",'表格编辑 '!A1350)</f>
        <v>40937</v>
      </c>
      <c r="B1350" s="123">
        <f>IF('表格编辑 '!B1350="","",'表格编辑 '!B1350)</f>
        <v>50144</v>
      </c>
      <c r="C1350" s="123">
        <f>IF('表格编辑 '!E1350="","",'表格编辑 '!E1350)</f>
        <v>60</v>
      </c>
      <c r="D1350" s="123" t="str">
        <f>IF('表格编辑 '!F1350="","",'表格编辑 '!F1350)</f>
        <v>AI_born_event(RECEIVER, ARG0, ARG1, ARG2, ARG3,ARG4)</v>
      </c>
      <c r="E1350" s="123" t="str">
        <f>IF('表格编辑 '!G1350="","",'表格编辑 '!G1350)</f>
        <v>AI_update_event(RECEIVER, ARG0, ARG1, ARG2, ARG3,ARG4)</v>
      </c>
      <c r="F1350" s="123" t="str">
        <f>IF('表格编辑 '!H1350="","",'表格编辑 '!H1350)</f>
        <v/>
      </c>
      <c r="G1350" s="123" t="str">
        <f>IF('表格编辑 '!I1350="","",'表格编辑 '!I1350)</f>
        <v/>
      </c>
      <c r="H1350" s="123" t="str">
        <f>IF('表格编辑 '!J1350="","",'表格编辑 '!J1350)</f>
        <v>test_deadth_event(RECEIVER, ARG0, ARG1, ARG2, ARG3,ARG4)</v>
      </c>
      <c r="I1350" s="123">
        <f>IF('表格编辑 '!K1350="","",'表格编辑 '!K1350)</f>
        <v>1</v>
      </c>
      <c r="J1350" s="123">
        <f>IF('表格编辑 '!L1350="","",'表格编辑 '!L1350)</f>
        <v>2366</v>
      </c>
      <c r="K1350" s="123">
        <f>IF('表格编辑 '!M1350="","",'表格编辑 '!M1350)</f>
        <v>1800</v>
      </c>
      <c r="L1350" s="123" t="str">
        <f>IF('表格编辑 '!N1350="","",'表格编辑 '!N1350)</f>
        <v/>
      </c>
      <c r="M1350" s="123" t="str">
        <f>IF('表格编辑 '!O1350="","",'表格编辑 '!O1350)</f>
        <v/>
      </c>
      <c r="N1350" s="123" t="str">
        <f>IF('表格编辑 '!P1350="","",'表格编辑 '!P1350)</f>
        <v/>
      </c>
      <c r="O1350" s="123" t="str">
        <f>IF('表格编辑 '!Q1350="","",'表格编辑 '!Q1350)</f>
        <v/>
      </c>
      <c r="P1350" s="123" t="str">
        <f>IF('表格编辑 '!R1350="","",'表格编辑 '!R1350)</f>
        <v/>
      </c>
      <c r="Q1350" s="123">
        <f>IF('表格编辑 '!S1350="","",'表格编辑 '!S1350)</f>
        <v>320</v>
      </c>
      <c r="R1350" s="123" t="str">
        <f>IF('表格编辑 '!T1350="","",'表格编辑 '!T1350)</f>
        <v/>
      </c>
      <c r="S1350" s="123" t="str">
        <f>IF('表格编辑 '!U1350="","",'表格编辑 '!U1350)</f>
        <v/>
      </c>
      <c r="T1350" s="123" t="str">
        <f>IF('表格编辑 '!V1350="","",'表格编辑 '!V1350)</f>
        <v/>
      </c>
      <c r="U1350" s="123" t="str">
        <f>IF('表格编辑 '!W1350="","",'表格编辑 '!W1350)</f>
        <v/>
      </c>
      <c r="V1350" s="123" t="str">
        <f>IF('表格编辑 '!X1350="","",'表格编辑 '!X1350)</f>
        <v/>
      </c>
      <c r="W1350" s="123" t="str">
        <f>IF('表格编辑 '!Y1350="","",'表格编辑 '!Y1350)</f>
        <v/>
      </c>
      <c r="X1350" s="123" t="str">
        <f>IF('表格编辑 '!Z1350="","",'表格编辑 '!Z1350)</f>
        <v/>
      </c>
      <c r="Y1350" s="123" t="str">
        <f>IF('表格编辑 '!AA1350="","",'表格编辑 '!AA1350)</f>
        <v/>
      </c>
      <c r="Z1350" s="123" t="str">
        <f>IF('表格编辑 '!AB1350="","",'表格编辑 '!AB1350)</f>
        <v/>
      </c>
      <c r="AA1350" s="123" t="str">
        <f>IF('表格编辑 '!AC1350="","",'表格编辑 '!AC1350)</f>
        <v/>
      </c>
      <c r="AB1350" s="123" t="str">
        <f>IF('表格编辑 '!AD1350="","",'表格编辑 '!AD1350)</f>
        <v/>
      </c>
      <c r="AC1350" s="123" t="str">
        <f>IF('表格编辑 '!AE1350="","",'表格编辑 '!AE1350)</f>
        <v/>
      </c>
      <c r="AD1350" s="123">
        <f>IF('表格编辑 '!AF1350="","",'表格编辑 '!AF1350)</f>
        <v>140937</v>
      </c>
    </row>
    <row r="1351" spans="1:30">
      <c r="A1351" s="123">
        <f>IF('表格编辑 '!A1351="","",'表格编辑 '!A1351)</f>
        <v>40938</v>
      </c>
      <c r="B1351" s="123">
        <f>IF('表格编辑 '!B1351="","",'表格编辑 '!B1351)</f>
        <v>50076</v>
      </c>
      <c r="C1351" s="123">
        <f>IF('表格编辑 '!E1351="","",'表格编辑 '!E1351)</f>
        <v>60</v>
      </c>
      <c r="D1351" s="123" t="str">
        <f>IF('表格编辑 '!F1351="","",'表格编辑 '!F1351)</f>
        <v>AI_born_event(RECEIVER, ARG0, ARG1, ARG2, ARG3,ARG4)</v>
      </c>
      <c r="E1351" s="123" t="str">
        <f>IF('表格编辑 '!G1351="","",'表格编辑 '!G1351)</f>
        <v>AI_update_event(RECEIVER, ARG0, ARG1, ARG2, ARG3,ARG4)</v>
      </c>
      <c r="F1351" s="123" t="str">
        <f>IF('表格编辑 '!H1351="","",'表格编辑 '!H1351)</f>
        <v/>
      </c>
      <c r="G1351" s="123" t="str">
        <f>IF('表格编辑 '!I1351="","",'表格编辑 '!I1351)</f>
        <v/>
      </c>
      <c r="H1351" s="123" t="str">
        <f>IF('表格编辑 '!J1351="","",'表格编辑 '!J1351)</f>
        <v>test_deadth_event(RECEIVER, ARG0, ARG1, ARG2, ARG3,ARG4)</v>
      </c>
      <c r="I1351" s="123">
        <f>IF('表格编辑 '!K1351="","",'表格编辑 '!K1351)</f>
        <v>1</v>
      </c>
      <c r="J1351" s="123">
        <f>IF('表格编辑 '!L1351="","",'表格编辑 '!L1351)</f>
        <v>2986</v>
      </c>
      <c r="K1351" s="123">
        <f>IF('表格编辑 '!M1351="","",'表格编辑 '!M1351)</f>
        <v>1800</v>
      </c>
      <c r="L1351" s="123" t="str">
        <f>IF('表格编辑 '!N1351="","",'表格编辑 '!N1351)</f>
        <v/>
      </c>
      <c r="M1351" s="123" t="str">
        <f>IF('表格编辑 '!O1351="","",'表格编辑 '!O1351)</f>
        <v/>
      </c>
      <c r="N1351" s="123" t="str">
        <f>IF('表格编辑 '!P1351="","",'表格编辑 '!P1351)</f>
        <v/>
      </c>
      <c r="O1351" s="123" t="str">
        <f>IF('表格编辑 '!Q1351="","",'表格编辑 '!Q1351)</f>
        <v/>
      </c>
      <c r="P1351" s="123" t="str">
        <f>IF('表格编辑 '!R1351="","",'表格编辑 '!R1351)</f>
        <v/>
      </c>
      <c r="Q1351" s="123">
        <f>IF('表格编辑 '!S1351="","",'表格编辑 '!S1351)</f>
        <v>320</v>
      </c>
      <c r="R1351" s="123" t="str">
        <f>IF('表格编辑 '!T1351="","",'表格编辑 '!T1351)</f>
        <v/>
      </c>
      <c r="S1351" s="123" t="str">
        <f>IF('表格编辑 '!U1351="","",'表格编辑 '!U1351)</f>
        <v/>
      </c>
      <c r="T1351" s="123" t="str">
        <f>IF('表格编辑 '!V1351="","",'表格编辑 '!V1351)</f>
        <v/>
      </c>
      <c r="U1351" s="123" t="str">
        <f>IF('表格编辑 '!W1351="","",'表格编辑 '!W1351)</f>
        <v/>
      </c>
      <c r="V1351" s="123" t="str">
        <f>IF('表格编辑 '!X1351="","",'表格编辑 '!X1351)</f>
        <v/>
      </c>
      <c r="W1351" s="123" t="str">
        <f>IF('表格编辑 '!Y1351="","",'表格编辑 '!Y1351)</f>
        <v/>
      </c>
      <c r="X1351" s="123" t="str">
        <f>IF('表格编辑 '!Z1351="","",'表格编辑 '!Z1351)</f>
        <v/>
      </c>
      <c r="Y1351" s="123" t="str">
        <f>IF('表格编辑 '!AA1351="","",'表格编辑 '!AA1351)</f>
        <v/>
      </c>
      <c r="Z1351" s="123" t="str">
        <f>IF('表格编辑 '!AB1351="","",'表格编辑 '!AB1351)</f>
        <v/>
      </c>
      <c r="AA1351" s="123" t="str">
        <f>IF('表格编辑 '!AC1351="","",'表格编辑 '!AC1351)</f>
        <v/>
      </c>
      <c r="AB1351" s="123" t="str">
        <f>IF('表格编辑 '!AD1351="","",'表格编辑 '!AD1351)</f>
        <v/>
      </c>
      <c r="AC1351" s="123" t="str">
        <f>IF('表格编辑 '!AE1351="","",'表格编辑 '!AE1351)</f>
        <v/>
      </c>
      <c r="AD1351" s="123">
        <f>IF('表格编辑 '!AF1351="","",'表格编辑 '!AF1351)</f>
        <v>140938</v>
      </c>
    </row>
    <row r="1352" spans="1:30">
      <c r="A1352" s="123">
        <f>IF('表格编辑 '!A1352="","",'表格编辑 '!A1352)</f>
        <v>40939</v>
      </c>
      <c r="B1352" s="123">
        <f>IF('表格编辑 '!B1352="","",'表格编辑 '!B1352)</f>
        <v>50081</v>
      </c>
      <c r="C1352" s="123">
        <f>IF('表格编辑 '!E1352="","",'表格编辑 '!E1352)</f>
        <v>60</v>
      </c>
      <c r="D1352" s="123" t="str">
        <f>IF('表格编辑 '!F1352="","",'表格编辑 '!F1352)</f>
        <v>AI_born_event(RECEIVER, ARG0, ARG1, ARG2, ARG3,ARG4)</v>
      </c>
      <c r="E1352" s="123" t="str">
        <f>IF('表格编辑 '!G1352="","",'表格编辑 '!G1352)</f>
        <v>AI_update_event(RECEIVER, ARG0, ARG1, ARG2, ARG3,ARG4)</v>
      </c>
      <c r="F1352" s="123" t="str">
        <f>IF('表格编辑 '!H1352="","",'表格编辑 '!H1352)</f>
        <v/>
      </c>
      <c r="G1352" s="123" t="str">
        <f>IF('表格编辑 '!I1352="","",'表格编辑 '!I1352)</f>
        <v/>
      </c>
      <c r="H1352" s="123" t="str">
        <f>IF('表格编辑 '!J1352="","",'表格编辑 '!J1352)</f>
        <v>test_deadth_event(RECEIVER, ARG0, ARG1, ARG2, ARG3,ARG4)</v>
      </c>
      <c r="I1352" s="123">
        <f>IF('表格编辑 '!K1352="","",'表格编辑 '!K1352)</f>
        <v>1</v>
      </c>
      <c r="J1352" s="123">
        <f>IF('表格编辑 '!L1352="","",'表格编辑 '!L1352)</f>
        <v>1454</v>
      </c>
      <c r="K1352" s="123">
        <f>IF('表格编辑 '!M1352="","",'表格编辑 '!M1352)</f>
        <v>1800</v>
      </c>
      <c r="L1352" s="123" t="str">
        <f>IF('表格编辑 '!N1352="","",'表格编辑 '!N1352)</f>
        <v/>
      </c>
      <c r="M1352" s="123" t="str">
        <f>IF('表格编辑 '!O1352="","",'表格编辑 '!O1352)</f>
        <v/>
      </c>
      <c r="N1352" s="123" t="str">
        <f>IF('表格编辑 '!P1352="","",'表格编辑 '!P1352)</f>
        <v/>
      </c>
      <c r="O1352" s="123" t="str">
        <f>IF('表格编辑 '!Q1352="","",'表格编辑 '!Q1352)</f>
        <v/>
      </c>
      <c r="P1352" s="123" t="str">
        <f>IF('表格编辑 '!R1352="","",'表格编辑 '!R1352)</f>
        <v/>
      </c>
      <c r="Q1352" s="123">
        <f>IF('表格编辑 '!S1352="","",'表格编辑 '!S1352)</f>
        <v>320</v>
      </c>
      <c r="R1352" s="123" t="str">
        <f>IF('表格编辑 '!T1352="","",'表格编辑 '!T1352)</f>
        <v/>
      </c>
      <c r="S1352" s="123" t="str">
        <f>IF('表格编辑 '!U1352="","",'表格编辑 '!U1352)</f>
        <v/>
      </c>
      <c r="T1352" s="123" t="str">
        <f>IF('表格编辑 '!V1352="","",'表格编辑 '!V1352)</f>
        <v/>
      </c>
      <c r="U1352" s="123" t="str">
        <f>IF('表格编辑 '!W1352="","",'表格编辑 '!W1352)</f>
        <v/>
      </c>
      <c r="V1352" s="123" t="str">
        <f>IF('表格编辑 '!X1352="","",'表格编辑 '!X1352)</f>
        <v/>
      </c>
      <c r="W1352" s="123" t="str">
        <f>IF('表格编辑 '!Y1352="","",'表格编辑 '!Y1352)</f>
        <v/>
      </c>
      <c r="X1352" s="123" t="str">
        <f>IF('表格编辑 '!Z1352="","",'表格编辑 '!Z1352)</f>
        <v/>
      </c>
      <c r="Y1352" s="123" t="str">
        <f>IF('表格编辑 '!AA1352="","",'表格编辑 '!AA1352)</f>
        <v/>
      </c>
      <c r="Z1352" s="123" t="str">
        <f>IF('表格编辑 '!AB1352="","",'表格编辑 '!AB1352)</f>
        <v/>
      </c>
      <c r="AA1352" s="123" t="str">
        <f>IF('表格编辑 '!AC1352="","",'表格编辑 '!AC1352)</f>
        <v/>
      </c>
      <c r="AB1352" s="123" t="str">
        <f>IF('表格编辑 '!AD1352="","",'表格编辑 '!AD1352)</f>
        <v/>
      </c>
      <c r="AC1352" s="123" t="str">
        <f>IF('表格编辑 '!AE1352="","",'表格编辑 '!AE1352)</f>
        <v/>
      </c>
      <c r="AD1352" s="123">
        <f>IF('表格编辑 '!AF1352="","",'表格编辑 '!AF1352)</f>
        <v>140939</v>
      </c>
    </row>
    <row r="1353" spans="1:30">
      <c r="A1353" s="123">
        <f>IF('表格编辑 '!A1353="","",'表格编辑 '!A1353)</f>
        <v>40940</v>
      </c>
      <c r="B1353" s="123">
        <f>IF('表格编辑 '!B1353="","",'表格编辑 '!B1353)</f>
        <v>50006</v>
      </c>
      <c r="C1353" s="123">
        <f>IF('表格编辑 '!E1353="","",'表格编辑 '!E1353)</f>
        <v>60</v>
      </c>
      <c r="D1353" s="123" t="str">
        <f>IF('表格编辑 '!F1353="","",'表格编辑 '!F1353)</f>
        <v>AI_born_event(RECEIVER, ARG0, ARG1, ARG2, ARG3,ARG4)</v>
      </c>
      <c r="E1353" s="123" t="str">
        <f>IF('表格编辑 '!G1353="","",'表格编辑 '!G1353)</f>
        <v>AI_update_event(RECEIVER, ARG0, ARG1, ARG2, ARG3,ARG4)</v>
      </c>
      <c r="F1353" s="123" t="str">
        <f>IF('表格编辑 '!H1353="","",'表格编辑 '!H1353)</f>
        <v/>
      </c>
      <c r="G1353" s="123" t="str">
        <f>IF('表格编辑 '!I1353="","",'表格编辑 '!I1353)</f>
        <v/>
      </c>
      <c r="H1353" s="123" t="str">
        <f>IF('表格编辑 '!J1353="","",'表格编辑 '!J1353)</f>
        <v>test_deadth_event(RECEIVER, ARG0, ARG1, ARG2, ARG3,ARG4)</v>
      </c>
      <c r="I1353" s="123">
        <f>IF('表格编辑 '!K1353="","",'表格编辑 '!K1353)</f>
        <v>1</v>
      </c>
      <c r="J1353" s="123">
        <f>IF('表格编辑 '!L1353="","",'表格编辑 '!L1353)</f>
        <v>3402</v>
      </c>
      <c r="K1353" s="123">
        <f>IF('表格编辑 '!M1353="","",'表格编辑 '!M1353)</f>
        <v>1800</v>
      </c>
      <c r="L1353" s="123" t="str">
        <f>IF('表格编辑 '!N1353="","",'表格编辑 '!N1353)</f>
        <v/>
      </c>
      <c r="M1353" s="123" t="str">
        <f>IF('表格编辑 '!O1353="","",'表格编辑 '!O1353)</f>
        <v/>
      </c>
      <c r="N1353" s="123" t="str">
        <f>IF('表格编辑 '!P1353="","",'表格编辑 '!P1353)</f>
        <v/>
      </c>
      <c r="O1353" s="123" t="str">
        <f>IF('表格编辑 '!Q1353="","",'表格编辑 '!Q1353)</f>
        <v/>
      </c>
      <c r="P1353" s="123" t="str">
        <f>IF('表格编辑 '!R1353="","",'表格编辑 '!R1353)</f>
        <v/>
      </c>
      <c r="Q1353" s="123">
        <f>IF('表格编辑 '!S1353="","",'表格编辑 '!S1353)</f>
        <v>320</v>
      </c>
      <c r="R1353" s="123" t="str">
        <f>IF('表格编辑 '!T1353="","",'表格编辑 '!T1353)</f>
        <v/>
      </c>
      <c r="S1353" s="123" t="str">
        <f>IF('表格编辑 '!U1353="","",'表格编辑 '!U1353)</f>
        <v/>
      </c>
      <c r="T1353" s="123" t="str">
        <f>IF('表格编辑 '!V1353="","",'表格编辑 '!V1353)</f>
        <v/>
      </c>
      <c r="U1353" s="123" t="str">
        <f>IF('表格编辑 '!W1353="","",'表格编辑 '!W1353)</f>
        <v/>
      </c>
      <c r="V1353" s="123" t="str">
        <f>IF('表格编辑 '!X1353="","",'表格编辑 '!X1353)</f>
        <v/>
      </c>
      <c r="W1353" s="123" t="str">
        <f>IF('表格编辑 '!Y1353="","",'表格编辑 '!Y1353)</f>
        <v/>
      </c>
      <c r="X1353" s="123" t="str">
        <f>IF('表格编辑 '!Z1353="","",'表格编辑 '!Z1353)</f>
        <v/>
      </c>
      <c r="Y1353" s="123" t="str">
        <f>IF('表格编辑 '!AA1353="","",'表格编辑 '!AA1353)</f>
        <v/>
      </c>
      <c r="Z1353" s="123" t="str">
        <f>IF('表格编辑 '!AB1353="","",'表格编辑 '!AB1353)</f>
        <v/>
      </c>
      <c r="AA1353" s="123" t="str">
        <f>IF('表格编辑 '!AC1353="","",'表格编辑 '!AC1353)</f>
        <v/>
      </c>
      <c r="AB1353" s="123" t="str">
        <f>IF('表格编辑 '!AD1353="","",'表格编辑 '!AD1353)</f>
        <v/>
      </c>
      <c r="AC1353" s="123" t="str">
        <f>IF('表格编辑 '!AE1353="","",'表格编辑 '!AE1353)</f>
        <v/>
      </c>
      <c r="AD1353" s="123">
        <f>IF('表格编辑 '!AF1353="","",'表格编辑 '!AF1353)</f>
        <v>140940</v>
      </c>
    </row>
    <row r="1354" spans="1:30">
      <c r="A1354" s="123">
        <f>IF('表格编辑 '!A1354="","",'表格编辑 '!A1354)</f>
        <v>40941</v>
      </c>
      <c r="B1354" s="123">
        <f>IF('表格编辑 '!B1354="","",'表格编辑 '!B1354)</f>
        <v>50122</v>
      </c>
      <c r="C1354" s="123">
        <f>IF('表格编辑 '!E1354="","",'表格编辑 '!E1354)</f>
        <v>60</v>
      </c>
      <c r="D1354" s="123" t="str">
        <f>IF('表格编辑 '!F1354="","",'表格编辑 '!F1354)</f>
        <v>AI_born_event(RECEIVER, ARG0, ARG1, ARG2, ARG3,ARG4)</v>
      </c>
      <c r="E1354" s="123" t="str">
        <f>IF('表格编辑 '!G1354="","",'表格编辑 '!G1354)</f>
        <v>AI_update_event(RECEIVER, ARG0, ARG1, ARG2, ARG3,ARG4)</v>
      </c>
      <c r="F1354" s="123" t="str">
        <f>IF('表格编辑 '!H1354="","",'表格编辑 '!H1354)</f>
        <v/>
      </c>
      <c r="G1354" s="123" t="str">
        <f>IF('表格编辑 '!I1354="","",'表格编辑 '!I1354)</f>
        <v/>
      </c>
      <c r="H1354" s="123" t="str">
        <f>IF('表格编辑 '!J1354="","",'表格编辑 '!J1354)</f>
        <v>test_deadth_event(RECEIVER, ARG0, ARG1, ARG2, ARG3,ARG4)</v>
      </c>
      <c r="I1354" s="123">
        <f>IF('表格编辑 '!K1354="","",'表格编辑 '!K1354)</f>
        <v>1</v>
      </c>
      <c r="J1354" s="123">
        <f>IF('表格编辑 '!L1354="","",'表格编辑 '!L1354)</f>
        <v>1456</v>
      </c>
      <c r="K1354" s="123">
        <f>IF('表格编辑 '!M1354="","",'表格编辑 '!M1354)</f>
        <v>1800</v>
      </c>
      <c r="L1354" s="123" t="str">
        <f>IF('表格编辑 '!N1354="","",'表格编辑 '!N1354)</f>
        <v/>
      </c>
      <c r="M1354" s="123" t="str">
        <f>IF('表格编辑 '!O1354="","",'表格编辑 '!O1354)</f>
        <v/>
      </c>
      <c r="N1354" s="123" t="str">
        <f>IF('表格编辑 '!P1354="","",'表格编辑 '!P1354)</f>
        <v/>
      </c>
      <c r="O1354" s="123" t="str">
        <f>IF('表格编辑 '!Q1354="","",'表格编辑 '!Q1354)</f>
        <v/>
      </c>
      <c r="P1354" s="123" t="str">
        <f>IF('表格编辑 '!R1354="","",'表格编辑 '!R1354)</f>
        <v/>
      </c>
      <c r="Q1354" s="123">
        <f>IF('表格编辑 '!S1354="","",'表格编辑 '!S1354)</f>
        <v>320</v>
      </c>
      <c r="R1354" s="123" t="str">
        <f>IF('表格编辑 '!T1354="","",'表格编辑 '!T1354)</f>
        <v/>
      </c>
      <c r="S1354" s="123" t="str">
        <f>IF('表格编辑 '!U1354="","",'表格编辑 '!U1354)</f>
        <v/>
      </c>
      <c r="T1354" s="123" t="str">
        <f>IF('表格编辑 '!V1354="","",'表格编辑 '!V1354)</f>
        <v/>
      </c>
      <c r="U1354" s="123" t="str">
        <f>IF('表格编辑 '!W1354="","",'表格编辑 '!W1354)</f>
        <v/>
      </c>
      <c r="V1354" s="123" t="str">
        <f>IF('表格编辑 '!X1354="","",'表格编辑 '!X1354)</f>
        <v/>
      </c>
      <c r="W1354" s="123" t="str">
        <f>IF('表格编辑 '!Y1354="","",'表格编辑 '!Y1354)</f>
        <v/>
      </c>
      <c r="X1354" s="123" t="str">
        <f>IF('表格编辑 '!Z1354="","",'表格编辑 '!Z1354)</f>
        <v/>
      </c>
      <c r="Y1354" s="123" t="str">
        <f>IF('表格编辑 '!AA1354="","",'表格编辑 '!AA1354)</f>
        <v/>
      </c>
      <c r="Z1354" s="123" t="str">
        <f>IF('表格编辑 '!AB1354="","",'表格编辑 '!AB1354)</f>
        <v/>
      </c>
      <c r="AA1354" s="123" t="str">
        <f>IF('表格编辑 '!AC1354="","",'表格编辑 '!AC1354)</f>
        <v/>
      </c>
      <c r="AB1354" s="123" t="str">
        <f>IF('表格编辑 '!AD1354="","",'表格编辑 '!AD1354)</f>
        <v/>
      </c>
      <c r="AC1354" s="123" t="str">
        <f>IF('表格编辑 '!AE1354="","",'表格编辑 '!AE1354)</f>
        <v/>
      </c>
      <c r="AD1354" s="123">
        <f>IF('表格编辑 '!AF1354="","",'表格编辑 '!AF1354)</f>
        <v>140941</v>
      </c>
    </row>
    <row r="1355" spans="1:30">
      <c r="A1355" s="123">
        <f>IF('表格编辑 '!A1355="","",'表格编辑 '!A1355)</f>
        <v>40942</v>
      </c>
      <c r="B1355" s="123">
        <f>IF('表格编辑 '!B1355="","",'表格编辑 '!B1355)</f>
        <v>50154</v>
      </c>
      <c r="C1355" s="123">
        <f>IF('表格编辑 '!E1355="","",'表格编辑 '!E1355)</f>
        <v>60</v>
      </c>
      <c r="D1355" s="123" t="str">
        <f>IF('表格编辑 '!F1355="","",'表格编辑 '!F1355)</f>
        <v>AI_born_event(RECEIVER, ARG0, ARG1, ARG2, ARG3,ARG4)</v>
      </c>
      <c r="E1355" s="123" t="str">
        <f>IF('表格编辑 '!G1355="","",'表格编辑 '!G1355)</f>
        <v>AI_update_event(RECEIVER, ARG0, ARG1, ARG2, ARG3,ARG4)</v>
      </c>
      <c r="F1355" s="123" t="str">
        <f>IF('表格编辑 '!H1355="","",'表格编辑 '!H1355)</f>
        <v/>
      </c>
      <c r="G1355" s="123" t="str">
        <f>IF('表格编辑 '!I1355="","",'表格编辑 '!I1355)</f>
        <v/>
      </c>
      <c r="H1355" s="123" t="str">
        <f>IF('表格编辑 '!J1355="","",'表格编辑 '!J1355)</f>
        <v>test_deadth_event(RECEIVER, ARG0, ARG1, ARG2, ARG3,ARG4)</v>
      </c>
      <c r="I1355" s="123">
        <f>IF('表格编辑 '!K1355="","",'表格编辑 '!K1355)</f>
        <v>1</v>
      </c>
      <c r="J1355" s="123">
        <f>IF('表格编辑 '!L1355="","",'表格编辑 '!L1355)</f>
        <v>2722</v>
      </c>
      <c r="K1355" s="123">
        <f>IF('表格编辑 '!M1355="","",'表格编辑 '!M1355)</f>
        <v>1800</v>
      </c>
      <c r="L1355" s="123" t="str">
        <f>IF('表格编辑 '!N1355="","",'表格编辑 '!N1355)</f>
        <v/>
      </c>
      <c r="M1355" s="123" t="str">
        <f>IF('表格编辑 '!O1355="","",'表格编辑 '!O1355)</f>
        <v/>
      </c>
      <c r="N1355" s="123" t="str">
        <f>IF('表格编辑 '!P1355="","",'表格编辑 '!P1355)</f>
        <v/>
      </c>
      <c r="O1355" s="123" t="str">
        <f>IF('表格编辑 '!Q1355="","",'表格编辑 '!Q1355)</f>
        <v/>
      </c>
      <c r="P1355" s="123" t="str">
        <f>IF('表格编辑 '!R1355="","",'表格编辑 '!R1355)</f>
        <v/>
      </c>
      <c r="Q1355" s="123">
        <f>IF('表格编辑 '!S1355="","",'表格编辑 '!S1355)</f>
        <v>320</v>
      </c>
      <c r="R1355" s="123" t="str">
        <f>IF('表格编辑 '!T1355="","",'表格编辑 '!T1355)</f>
        <v/>
      </c>
      <c r="S1355" s="123" t="str">
        <f>IF('表格编辑 '!U1355="","",'表格编辑 '!U1355)</f>
        <v/>
      </c>
      <c r="T1355" s="123" t="str">
        <f>IF('表格编辑 '!V1355="","",'表格编辑 '!V1355)</f>
        <v/>
      </c>
      <c r="U1355" s="123" t="str">
        <f>IF('表格编辑 '!W1355="","",'表格编辑 '!W1355)</f>
        <v/>
      </c>
      <c r="V1355" s="123" t="str">
        <f>IF('表格编辑 '!X1355="","",'表格编辑 '!X1355)</f>
        <v/>
      </c>
      <c r="W1355" s="123" t="str">
        <f>IF('表格编辑 '!Y1355="","",'表格编辑 '!Y1355)</f>
        <v/>
      </c>
      <c r="X1355" s="123" t="str">
        <f>IF('表格编辑 '!Z1355="","",'表格编辑 '!Z1355)</f>
        <v/>
      </c>
      <c r="Y1355" s="123" t="str">
        <f>IF('表格编辑 '!AA1355="","",'表格编辑 '!AA1355)</f>
        <v/>
      </c>
      <c r="Z1355" s="123" t="str">
        <f>IF('表格编辑 '!AB1355="","",'表格编辑 '!AB1355)</f>
        <v/>
      </c>
      <c r="AA1355" s="123" t="str">
        <f>IF('表格编辑 '!AC1355="","",'表格编辑 '!AC1355)</f>
        <v/>
      </c>
      <c r="AB1355" s="123" t="str">
        <f>IF('表格编辑 '!AD1355="","",'表格编辑 '!AD1355)</f>
        <v/>
      </c>
      <c r="AC1355" s="123" t="str">
        <f>IF('表格编辑 '!AE1355="","",'表格编辑 '!AE1355)</f>
        <v/>
      </c>
      <c r="AD1355" s="123">
        <f>IF('表格编辑 '!AF1355="","",'表格编辑 '!AF1355)</f>
        <v>140942</v>
      </c>
    </row>
    <row r="1356" spans="1:30">
      <c r="A1356" s="123">
        <f>IF('表格编辑 '!A1356="","",'表格编辑 '!A1356)</f>
        <v>40943</v>
      </c>
      <c r="B1356" s="123">
        <f>IF('表格编辑 '!B1356="","",'表格编辑 '!B1356)</f>
        <v>50075</v>
      </c>
      <c r="C1356" s="123">
        <f>IF('表格编辑 '!E1356="","",'表格编辑 '!E1356)</f>
        <v>60</v>
      </c>
      <c r="D1356" s="123" t="str">
        <f>IF('表格编辑 '!F1356="","",'表格编辑 '!F1356)</f>
        <v>AI_born_event(RECEIVER, ARG0, ARG1, ARG2, ARG3,ARG4)</v>
      </c>
      <c r="E1356" s="123" t="str">
        <f>IF('表格编辑 '!G1356="","",'表格编辑 '!G1356)</f>
        <v>AI_update_event(RECEIVER, ARG0, ARG1, ARG2, ARG3,ARG4)</v>
      </c>
      <c r="F1356" s="123" t="str">
        <f>IF('表格编辑 '!H1356="","",'表格编辑 '!H1356)</f>
        <v/>
      </c>
      <c r="G1356" s="123" t="str">
        <f>IF('表格编辑 '!I1356="","",'表格编辑 '!I1356)</f>
        <v/>
      </c>
      <c r="H1356" s="123" t="str">
        <f>IF('表格编辑 '!J1356="","",'表格编辑 '!J1356)</f>
        <v>test_deadth_event(RECEIVER, ARG0, ARG1, ARG2, ARG3,ARG4)</v>
      </c>
      <c r="I1356" s="123">
        <f>IF('表格编辑 '!K1356="","",'表格编辑 '!K1356)</f>
        <v>1</v>
      </c>
      <c r="J1356" s="123">
        <f>IF('表格编辑 '!L1356="","",'表格编辑 '!L1356)</f>
        <v>3550</v>
      </c>
      <c r="K1356" s="123">
        <f>IF('表格编辑 '!M1356="","",'表格编辑 '!M1356)</f>
        <v>1800</v>
      </c>
      <c r="L1356" s="123" t="str">
        <f>IF('表格编辑 '!N1356="","",'表格编辑 '!N1356)</f>
        <v/>
      </c>
      <c r="M1356" s="123" t="str">
        <f>IF('表格编辑 '!O1356="","",'表格编辑 '!O1356)</f>
        <v/>
      </c>
      <c r="N1356" s="123" t="str">
        <f>IF('表格编辑 '!P1356="","",'表格编辑 '!P1356)</f>
        <v/>
      </c>
      <c r="O1356" s="123" t="str">
        <f>IF('表格编辑 '!Q1356="","",'表格编辑 '!Q1356)</f>
        <v/>
      </c>
      <c r="P1356" s="123" t="str">
        <f>IF('表格编辑 '!R1356="","",'表格编辑 '!R1356)</f>
        <v/>
      </c>
      <c r="Q1356" s="123">
        <f>IF('表格编辑 '!S1356="","",'表格编辑 '!S1356)</f>
        <v>320</v>
      </c>
      <c r="R1356" s="123" t="str">
        <f>IF('表格编辑 '!T1356="","",'表格编辑 '!T1356)</f>
        <v/>
      </c>
      <c r="S1356" s="123" t="str">
        <f>IF('表格编辑 '!U1356="","",'表格编辑 '!U1356)</f>
        <v/>
      </c>
      <c r="T1356" s="123" t="str">
        <f>IF('表格编辑 '!V1356="","",'表格编辑 '!V1356)</f>
        <v/>
      </c>
      <c r="U1356" s="123" t="str">
        <f>IF('表格编辑 '!W1356="","",'表格编辑 '!W1356)</f>
        <v/>
      </c>
      <c r="V1356" s="123" t="str">
        <f>IF('表格编辑 '!X1356="","",'表格编辑 '!X1356)</f>
        <v/>
      </c>
      <c r="W1356" s="123" t="str">
        <f>IF('表格编辑 '!Y1356="","",'表格编辑 '!Y1356)</f>
        <v/>
      </c>
      <c r="X1356" s="123" t="str">
        <f>IF('表格编辑 '!Z1356="","",'表格编辑 '!Z1356)</f>
        <v/>
      </c>
      <c r="Y1356" s="123" t="str">
        <f>IF('表格编辑 '!AA1356="","",'表格编辑 '!AA1356)</f>
        <v/>
      </c>
      <c r="Z1356" s="123" t="str">
        <f>IF('表格编辑 '!AB1356="","",'表格编辑 '!AB1356)</f>
        <v/>
      </c>
      <c r="AA1356" s="123" t="str">
        <f>IF('表格编辑 '!AC1356="","",'表格编辑 '!AC1356)</f>
        <v/>
      </c>
      <c r="AB1356" s="123" t="str">
        <f>IF('表格编辑 '!AD1356="","",'表格编辑 '!AD1356)</f>
        <v/>
      </c>
      <c r="AC1356" s="123" t="str">
        <f>IF('表格编辑 '!AE1356="","",'表格编辑 '!AE1356)</f>
        <v/>
      </c>
      <c r="AD1356" s="123">
        <f>IF('表格编辑 '!AF1356="","",'表格编辑 '!AF1356)</f>
        <v>140943</v>
      </c>
    </row>
    <row r="1357" spans="1:30">
      <c r="A1357" s="123">
        <f>IF('表格编辑 '!A1357="","",'表格编辑 '!A1357)</f>
        <v>40944</v>
      </c>
      <c r="B1357" s="123">
        <f>IF('表格编辑 '!B1357="","",'表格编辑 '!B1357)</f>
        <v>50065</v>
      </c>
      <c r="C1357" s="123">
        <f>IF('表格编辑 '!E1357="","",'表格编辑 '!E1357)</f>
        <v>60</v>
      </c>
      <c r="D1357" s="123" t="str">
        <f>IF('表格编辑 '!F1357="","",'表格编辑 '!F1357)</f>
        <v>AI_born_event(RECEIVER, ARG0, ARG1, ARG2, ARG3,ARG4)</v>
      </c>
      <c r="E1357" s="123" t="str">
        <f>IF('表格编辑 '!G1357="","",'表格编辑 '!G1357)</f>
        <v>AI_update_event(RECEIVER, ARG0, ARG1, ARG2, ARG3,ARG4)</v>
      </c>
      <c r="F1357" s="123" t="str">
        <f>IF('表格编辑 '!H1357="","",'表格编辑 '!H1357)</f>
        <v/>
      </c>
      <c r="G1357" s="123" t="str">
        <f>IF('表格编辑 '!I1357="","",'表格编辑 '!I1357)</f>
        <v/>
      </c>
      <c r="H1357" s="123" t="str">
        <f>IF('表格编辑 '!J1357="","",'表格编辑 '!J1357)</f>
        <v>test_deadth_event(RECEIVER, ARG0, ARG1, ARG2, ARG3,ARG4)</v>
      </c>
      <c r="I1357" s="123">
        <f>IF('表格编辑 '!K1357="","",'表格编辑 '!K1357)</f>
        <v>1</v>
      </c>
      <c r="J1357" s="123">
        <f>IF('表格编辑 '!L1357="","",'表格编辑 '!L1357)</f>
        <v>4366</v>
      </c>
      <c r="K1357" s="123">
        <f>IF('表格编辑 '!M1357="","",'表格编辑 '!M1357)</f>
        <v>1800</v>
      </c>
      <c r="L1357" s="123" t="str">
        <f>IF('表格编辑 '!N1357="","",'表格编辑 '!N1357)</f>
        <v/>
      </c>
      <c r="M1357" s="123" t="str">
        <f>IF('表格编辑 '!O1357="","",'表格编辑 '!O1357)</f>
        <v/>
      </c>
      <c r="N1357" s="123" t="str">
        <f>IF('表格编辑 '!P1357="","",'表格编辑 '!P1357)</f>
        <v/>
      </c>
      <c r="O1357" s="123" t="str">
        <f>IF('表格编辑 '!Q1357="","",'表格编辑 '!Q1357)</f>
        <v/>
      </c>
      <c r="P1357" s="123" t="str">
        <f>IF('表格编辑 '!R1357="","",'表格编辑 '!R1357)</f>
        <v/>
      </c>
      <c r="Q1357" s="123">
        <f>IF('表格编辑 '!S1357="","",'表格编辑 '!S1357)</f>
        <v>320</v>
      </c>
      <c r="R1357" s="123" t="str">
        <f>IF('表格编辑 '!T1357="","",'表格编辑 '!T1357)</f>
        <v/>
      </c>
      <c r="S1357" s="123" t="str">
        <f>IF('表格编辑 '!U1357="","",'表格编辑 '!U1357)</f>
        <v/>
      </c>
      <c r="T1357" s="123" t="str">
        <f>IF('表格编辑 '!V1357="","",'表格编辑 '!V1357)</f>
        <v/>
      </c>
      <c r="U1357" s="123" t="str">
        <f>IF('表格编辑 '!W1357="","",'表格编辑 '!W1357)</f>
        <v/>
      </c>
      <c r="V1357" s="123" t="str">
        <f>IF('表格编辑 '!X1357="","",'表格编辑 '!X1357)</f>
        <v/>
      </c>
      <c r="W1357" s="123" t="str">
        <f>IF('表格编辑 '!Y1357="","",'表格编辑 '!Y1357)</f>
        <v/>
      </c>
      <c r="X1357" s="123" t="str">
        <f>IF('表格编辑 '!Z1357="","",'表格编辑 '!Z1357)</f>
        <v/>
      </c>
      <c r="Y1357" s="123" t="str">
        <f>IF('表格编辑 '!AA1357="","",'表格编辑 '!AA1357)</f>
        <v/>
      </c>
      <c r="Z1357" s="123" t="str">
        <f>IF('表格编辑 '!AB1357="","",'表格编辑 '!AB1357)</f>
        <v/>
      </c>
      <c r="AA1357" s="123" t="str">
        <f>IF('表格编辑 '!AC1357="","",'表格编辑 '!AC1357)</f>
        <v/>
      </c>
      <c r="AB1357" s="123" t="str">
        <f>IF('表格编辑 '!AD1357="","",'表格编辑 '!AD1357)</f>
        <v/>
      </c>
      <c r="AC1357" s="123" t="str">
        <f>IF('表格编辑 '!AE1357="","",'表格编辑 '!AE1357)</f>
        <v/>
      </c>
      <c r="AD1357" s="123">
        <f>IF('表格编辑 '!AF1357="","",'表格编辑 '!AF1357)</f>
        <v>140944</v>
      </c>
    </row>
    <row r="1358" spans="1:30">
      <c r="A1358" s="123">
        <f>IF('表格编辑 '!A1358="","",'表格编辑 '!A1358)</f>
        <v>40945</v>
      </c>
      <c r="B1358" s="123">
        <f>IF('表格编辑 '!B1358="","",'表格编辑 '!B1358)</f>
        <v>50112</v>
      </c>
      <c r="C1358" s="123">
        <f>IF('表格编辑 '!E1358="","",'表格编辑 '!E1358)</f>
        <v>60</v>
      </c>
      <c r="D1358" s="123" t="str">
        <f>IF('表格编辑 '!F1358="","",'表格编辑 '!F1358)</f>
        <v>YinYing_Born(RECEIVER, ARG0, ARG1, ARG2, ARG3,ARG4)</v>
      </c>
      <c r="E1358" s="123" t="str">
        <f>IF('表格编辑 '!G1358="","",'表格编辑 '!G1358)</f>
        <v>YinYing_Update(RECEIVER, ARG0, ARG1, ARG2, ARG3,ARG4)</v>
      </c>
      <c r="F1358" s="123" t="str">
        <f>IF('表格编辑 '!H1358="","",'表格编辑 '!H1358)</f>
        <v/>
      </c>
      <c r="G1358" s="123" t="str">
        <f>IF('表格编辑 '!I1358="","",'表格编辑 '!I1358)</f>
        <v/>
      </c>
      <c r="H1358" s="123" t="str">
        <f>IF('表格编辑 '!J1358="","",'表格编辑 '!J1358)</f>
        <v>YinYing_deadth(RECEIVER, ARG0, ARG1, ARG2, ARG3,ARG4)</v>
      </c>
      <c r="I1358" s="123">
        <f>IF('表格编辑 '!K1358="","",'表格编辑 '!K1358)</f>
        <v>1</v>
      </c>
      <c r="J1358" s="123">
        <f>IF('表格编辑 '!L1358="","",'表格编辑 '!L1358)</f>
        <v>12120</v>
      </c>
      <c r="K1358" s="123">
        <f>IF('表格编辑 '!M1358="","",'表格编辑 '!M1358)</f>
        <v>1800</v>
      </c>
      <c r="L1358" s="123" t="str">
        <f>IF('表格编辑 '!N1358="","",'表格编辑 '!N1358)</f>
        <v/>
      </c>
      <c r="M1358" s="123" t="str">
        <f>IF('表格编辑 '!O1358="","",'表格编辑 '!O1358)</f>
        <v/>
      </c>
      <c r="N1358" s="123" t="str">
        <f>IF('表格编辑 '!P1358="","",'表格编辑 '!P1358)</f>
        <v/>
      </c>
      <c r="O1358" s="123" t="str">
        <f>IF('表格编辑 '!Q1358="","",'表格编辑 '!Q1358)</f>
        <v/>
      </c>
      <c r="P1358" s="123" t="str">
        <f>IF('表格编辑 '!R1358="","",'表格编辑 '!R1358)</f>
        <v/>
      </c>
      <c r="Q1358" s="123">
        <f>IF('表格编辑 '!S1358="","",'表格编辑 '!S1358)</f>
        <v>320</v>
      </c>
      <c r="R1358" s="123" t="str">
        <f>IF('表格编辑 '!T1358="","",'表格编辑 '!T1358)</f>
        <v/>
      </c>
      <c r="S1358" s="123" t="str">
        <f>IF('表格编辑 '!U1358="","",'表格编辑 '!U1358)</f>
        <v/>
      </c>
      <c r="T1358" s="123" t="str">
        <f>IF('表格编辑 '!V1358="","",'表格编辑 '!V1358)</f>
        <v/>
      </c>
      <c r="U1358" s="123" t="str">
        <f>IF('表格编辑 '!W1358="","",'表格编辑 '!W1358)</f>
        <v/>
      </c>
      <c r="V1358" s="123" t="str">
        <f>IF('表格编辑 '!X1358="","",'表格编辑 '!X1358)</f>
        <v/>
      </c>
      <c r="W1358" s="123">
        <f>IF('表格编辑 '!Y1358="","",'表格编辑 '!Y1358)</f>
        <v>100</v>
      </c>
      <c r="X1358" s="123">
        <f>IF('表格编辑 '!Z1358="","",'表格编辑 '!Z1358)</f>
        <v>100</v>
      </c>
      <c r="Y1358" s="123">
        <f>IF('表格编辑 '!AA1358="","",'表格编辑 '!AA1358)</f>
        <v>100</v>
      </c>
      <c r="Z1358" s="123">
        <f>IF('表格编辑 '!AB1358="","",'表格编辑 '!AB1358)</f>
        <v>100</v>
      </c>
      <c r="AA1358" s="123">
        <f>IF('表格编辑 '!AC1358="","",'表格编辑 '!AC1358)</f>
        <v>100</v>
      </c>
      <c r="AB1358" s="123">
        <f>IF('表格编辑 '!AD1358="","",'表格编辑 '!AD1358)</f>
        <v>100</v>
      </c>
      <c r="AC1358" s="123" t="str">
        <f>IF('表格编辑 '!AE1358="","",'表格编辑 '!AE1358)</f>
        <v/>
      </c>
      <c r="AD1358" s="123">
        <f>IF('表格编辑 '!AF1358="","",'表格编辑 '!AF1358)</f>
        <v>140945</v>
      </c>
    </row>
    <row r="1359" spans="1:30">
      <c r="A1359" s="123">
        <f>IF('表格编辑 '!A1359="","",'表格编辑 '!A1359)</f>
        <v>40946</v>
      </c>
      <c r="B1359" s="123">
        <f>IF('表格编辑 '!B1359="","",'表格编辑 '!B1359)</f>
        <v>50026</v>
      </c>
      <c r="C1359" s="123">
        <f>IF('表格编辑 '!E1359="","",'表格编辑 '!E1359)</f>
        <v>65</v>
      </c>
      <c r="D1359" s="123" t="str">
        <f>IF('表格编辑 '!F1359="","",'表格编辑 '!F1359)</f>
        <v>AI_born_event(RECEIVER, ARG0, ARG1, ARG2, ARG3,ARG4)</v>
      </c>
      <c r="E1359" s="123" t="str">
        <f>IF('表格编辑 '!G1359="","",'表格编辑 '!G1359)</f>
        <v>AI_update_event(RECEIVER, ARG0, ARG1, ARG2, ARG3,ARG4)</v>
      </c>
      <c r="F1359" s="123" t="str">
        <f>IF('表格编辑 '!H1359="","",'表格编辑 '!H1359)</f>
        <v/>
      </c>
      <c r="G1359" s="123" t="str">
        <f>IF('表格编辑 '!I1359="","",'表格编辑 '!I1359)</f>
        <v/>
      </c>
      <c r="H1359" s="123" t="str">
        <f>IF('表格编辑 '!J1359="","",'表格编辑 '!J1359)</f>
        <v>test_deadth_event(RECEIVER, ARG0, ARG1, ARG2, ARG3,ARG4)</v>
      </c>
      <c r="I1359" s="123">
        <f>IF('表格编辑 '!K1359="","",'表格编辑 '!K1359)</f>
        <v>1</v>
      </c>
      <c r="J1359" s="123">
        <f>IF('表格编辑 '!L1359="","",'表格编辑 '!L1359)</f>
        <v>10000</v>
      </c>
      <c r="K1359" s="123">
        <f>IF('表格编辑 '!M1359="","",'表格编辑 '!M1359)</f>
        <v>1950</v>
      </c>
      <c r="L1359" s="123" t="str">
        <f>IF('表格编辑 '!N1359="","",'表格编辑 '!N1359)</f>
        <v/>
      </c>
      <c r="M1359" s="123" t="str">
        <f>IF('表格编辑 '!O1359="","",'表格编辑 '!O1359)</f>
        <v/>
      </c>
      <c r="N1359" s="123" t="str">
        <f>IF('表格编辑 '!P1359="","",'表格编辑 '!P1359)</f>
        <v/>
      </c>
      <c r="O1359" s="123" t="str">
        <f>IF('表格编辑 '!Q1359="","",'表格编辑 '!Q1359)</f>
        <v/>
      </c>
      <c r="P1359" s="123" t="str">
        <f>IF('表格编辑 '!R1359="","",'表格编辑 '!R1359)</f>
        <v/>
      </c>
      <c r="Q1359" s="123">
        <f>IF('表格编辑 '!S1359="","",'表格编辑 '!S1359)</f>
        <v>400</v>
      </c>
      <c r="R1359" s="123" t="str">
        <f>IF('表格编辑 '!T1359="","",'表格编辑 '!T1359)</f>
        <v/>
      </c>
      <c r="S1359" s="123" t="str">
        <f>IF('表格编辑 '!U1359="","",'表格编辑 '!U1359)</f>
        <v/>
      </c>
      <c r="T1359" s="123" t="str">
        <f>IF('表格编辑 '!V1359="","",'表格编辑 '!V1359)</f>
        <v/>
      </c>
      <c r="U1359" s="123" t="str">
        <f>IF('表格编辑 '!W1359="","",'表格编辑 '!W1359)</f>
        <v/>
      </c>
      <c r="V1359" s="123" t="str">
        <f>IF('表格编辑 '!X1359="","",'表格编辑 '!X1359)</f>
        <v/>
      </c>
      <c r="W1359" s="123" t="str">
        <f>IF('表格编辑 '!Y1359="","",'表格编辑 '!Y1359)</f>
        <v/>
      </c>
      <c r="X1359" s="123" t="str">
        <f>IF('表格编辑 '!Z1359="","",'表格编辑 '!Z1359)</f>
        <v/>
      </c>
      <c r="Y1359" s="123" t="str">
        <f>IF('表格编辑 '!AA1359="","",'表格编辑 '!AA1359)</f>
        <v/>
      </c>
      <c r="Z1359" s="123" t="str">
        <f>IF('表格编辑 '!AB1359="","",'表格编辑 '!AB1359)</f>
        <v/>
      </c>
      <c r="AA1359" s="123" t="str">
        <f>IF('表格编辑 '!AC1359="","",'表格编辑 '!AC1359)</f>
        <v/>
      </c>
      <c r="AB1359" s="123" t="str">
        <f>IF('表格编辑 '!AD1359="","",'表格编辑 '!AD1359)</f>
        <v/>
      </c>
      <c r="AC1359" s="123" t="str">
        <f>IF('表格编辑 '!AE1359="","",'表格编辑 '!AE1359)</f>
        <v/>
      </c>
      <c r="AD1359" s="123">
        <f>IF('表格编辑 '!AF1359="","",'表格编辑 '!AF1359)</f>
        <v>140946</v>
      </c>
    </row>
    <row r="1360" spans="1:30">
      <c r="A1360" s="123">
        <f>IF('表格编辑 '!A1360="","",'表格编辑 '!A1360)</f>
        <v>40947</v>
      </c>
      <c r="B1360" s="123">
        <f>IF('表格编辑 '!B1360="","",'表格编辑 '!B1360)</f>
        <v>50092</v>
      </c>
      <c r="C1360" s="123">
        <f>IF('表格编辑 '!E1360="","",'表格编辑 '!E1360)</f>
        <v>65</v>
      </c>
      <c r="D1360" s="123" t="str">
        <f>IF('表格编辑 '!F1360="","",'表格编辑 '!F1360)</f>
        <v>AI_born_event(RECEIVER, ARG0, ARG1, ARG2, ARG3,ARG4)</v>
      </c>
      <c r="E1360" s="123" t="str">
        <f>IF('表格编辑 '!G1360="","",'表格编辑 '!G1360)</f>
        <v>AI_update_event(RECEIVER, ARG0, ARG1, ARG2, ARG3,ARG4)</v>
      </c>
      <c r="F1360" s="123" t="str">
        <f>IF('表格编辑 '!H1360="","",'表格编辑 '!H1360)</f>
        <v/>
      </c>
      <c r="G1360" s="123" t="str">
        <f>IF('表格编辑 '!I1360="","",'表格编辑 '!I1360)</f>
        <v/>
      </c>
      <c r="H1360" s="123" t="str">
        <f>IF('表格编辑 '!J1360="","",'表格编辑 '!J1360)</f>
        <v>test_deadth_event(RECEIVER, ARG0, ARG1, ARG2, ARG3,ARG4)</v>
      </c>
      <c r="I1360" s="123">
        <f>IF('表格编辑 '!K1360="","",'表格编辑 '!K1360)</f>
        <v>1</v>
      </c>
      <c r="J1360" s="123">
        <f>IF('表格编辑 '!L1360="","",'表格编辑 '!L1360)</f>
        <v>10000</v>
      </c>
      <c r="K1360" s="123">
        <f>IF('表格编辑 '!M1360="","",'表格编辑 '!M1360)</f>
        <v>1950</v>
      </c>
      <c r="L1360" s="123" t="str">
        <f>IF('表格编辑 '!N1360="","",'表格编辑 '!N1360)</f>
        <v/>
      </c>
      <c r="M1360" s="123" t="str">
        <f>IF('表格编辑 '!O1360="","",'表格编辑 '!O1360)</f>
        <v/>
      </c>
      <c r="N1360" s="123" t="str">
        <f>IF('表格编辑 '!P1360="","",'表格编辑 '!P1360)</f>
        <v/>
      </c>
      <c r="O1360" s="123" t="str">
        <f>IF('表格编辑 '!Q1360="","",'表格编辑 '!Q1360)</f>
        <v/>
      </c>
      <c r="P1360" s="123" t="str">
        <f>IF('表格编辑 '!R1360="","",'表格编辑 '!R1360)</f>
        <v/>
      </c>
      <c r="Q1360" s="123">
        <f>IF('表格编辑 '!S1360="","",'表格编辑 '!S1360)</f>
        <v>400</v>
      </c>
      <c r="R1360" s="123" t="str">
        <f>IF('表格编辑 '!T1360="","",'表格编辑 '!T1360)</f>
        <v/>
      </c>
      <c r="S1360" s="123" t="str">
        <f>IF('表格编辑 '!U1360="","",'表格编辑 '!U1360)</f>
        <v/>
      </c>
      <c r="T1360" s="123" t="str">
        <f>IF('表格编辑 '!V1360="","",'表格编辑 '!V1360)</f>
        <v/>
      </c>
      <c r="U1360" s="123" t="str">
        <f>IF('表格编辑 '!W1360="","",'表格编辑 '!W1360)</f>
        <v/>
      </c>
      <c r="V1360" s="123" t="str">
        <f>IF('表格编辑 '!X1360="","",'表格编辑 '!X1360)</f>
        <v/>
      </c>
      <c r="W1360" s="123" t="str">
        <f>IF('表格编辑 '!Y1360="","",'表格编辑 '!Y1360)</f>
        <v/>
      </c>
      <c r="X1360" s="123" t="str">
        <f>IF('表格编辑 '!Z1360="","",'表格编辑 '!Z1360)</f>
        <v/>
      </c>
      <c r="Y1360" s="123" t="str">
        <f>IF('表格编辑 '!AA1360="","",'表格编辑 '!AA1360)</f>
        <v/>
      </c>
      <c r="Z1360" s="123" t="str">
        <f>IF('表格编辑 '!AB1360="","",'表格编辑 '!AB1360)</f>
        <v/>
      </c>
      <c r="AA1360" s="123" t="str">
        <f>IF('表格编辑 '!AC1360="","",'表格编辑 '!AC1360)</f>
        <v/>
      </c>
      <c r="AB1360" s="123" t="str">
        <f>IF('表格编辑 '!AD1360="","",'表格编辑 '!AD1360)</f>
        <v/>
      </c>
      <c r="AC1360" s="123" t="str">
        <f>IF('表格编辑 '!AE1360="","",'表格编辑 '!AE1360)</f>
        <v/>
      </c>
      <c r="AD1360" s="123">
        <f>IF('表格编辑 '!AF1360="","",'表格编辑 '!AF1360)</f>
        <v>140947</v>
      </c>
    </row>
    <row r="1361" spans="1:30">
      <c r="A1361" s="123">
        <f>IF('表格编辑 '!A1361="","",'表格编辑 '!A1361)</f>
        <v>40948</v>
      </c>
      <c r="B1361" s="123">
        <f>IF('表格编辑 '!B1361="","",'表格编辑 '!B1361)</f>
        <v>50012</v>
      </c>
      <c r="C1361" s="123">
        <f>IF('表格编辑 '!E1361="","",'表格编辑 '!E1361)</f>
        <v>65</v>
      </c>
      <c r="D1361" s="123" t="str">
        <f>IF('表格编辑 '!F1361="","",'表格编辑 '!F1361)</f>
        <v>AI_born_event(RECEIVER, ARG0, ARG1, ARG2, ARG3,ARG4)</v>
      </c>
      <c r="E1361" s="123" t="str">
        <f>IF('表格编辑 '!G1361="","",'表格编辑 '!G1361)</f>
        <v>AI_update_event(RECEIVER, ARG0, ARG1, ARG2, ARG3,ARG4)</v>
      </c>
      <c r="F1361" s="123" t="str">
        <f>IF('表格编辑 '!H1361="","",'表格编辑 '!H1361)</f>
        <v/>
      </c>
      <c r="G1361" s="123" t="str">
        <f>IF('表格编辑 '!I1361="","",'表格编辑 '!I1361)</f>
        <v/>
      </c>
      <c r="H1361" s="123" t="str">
        <f>IF('表格编辑 '!J1361="","",'表格编辑 '!J1361)</f>
        <v>test_deadth_event(RECEIVER, ARG0, ARG1, ARG2, ARG3,ARG4)</v>
      </c>
      <c r="I1361" s="123">
        <f>IF('表格编辑 '!K1361="","",'表格编辑 '!K1361)</f>
        <v>1</v>
      </c>
      <c r="J1361" s="123">
        <f>IF('表格编辑 '!L1361="","",'表格编辑 '!L1361)</f>
        <v>10000</v>
      </c>
      <c r="K1361" s="123">
        <f>IF('表格编辑 '!M1361="","",'表格编辑 '!M1361)</f>
        <v>1950</v>
      </c>
      <c r="L1361" s="123" t="str">
        <f>IF('表格编辑 '!N1361="","",'表格编辑 '!N1361)</f>
        <v/>
      </c>
      <c r="M1361" s="123" t="str">
        <f>IF('表格编辑 '!O1361="","",'表格编辑 '!O1361)</f>
        <v/>
      </c>
      <c r="N1361" s="123" t="str">
        <f>IF('表格编辑 '!P1361="","",'表格编辑 '!P1361)</f>
        <v/>
      </c>
      <c r="O1361" s="123" t="str">
        <f>IF('表格编辑 '!Q1361="","",'表格编辑 '!Q1361)</f>
        <v/>
      </c>
      <c r="P1361" s="123" t="str">
        <f>IF('表格编辑 '!R1361="","",'表格编辑 '!R1361)</f>
        <v/>
      </c>
      <c r="Q1361" s="123">
        <f>IF('表格编辑 '!S1361="","",'表格编辑 '!S1361)</f>
        <v>400</v>
      </c>
      <c r="R1361" s="123" t="str">
        <f>IF('表格编辑 '!T1361="","",'表格编辑 '!T1361)</f>
        <v/>
      </c>
      <c r="S1361" s="123" t="str">
        <f>IF('表格编辑 '!U1361="","",'表格编辑 '!U1361)</f>
        <v/>
      </c>
      <c r="T1361" s="123" t="str">
        <f>IF('表格编辑 '!V1361="","",'表格编辑 '!V1361)</f>
        <v/>
      </c>
      <c r="U1361" s="123" t="str">
        <f>IF('表格编辑 '!W1361="","",'表格编辑 '!W1361)</f>
        <v/>
      </c>
      <c r="V1361" s="123" t="str">
        <f>IF('表格编辑 '!X1361="","",'表格编辑 '!X1361)</f>
        <v/>
      </c>
      <c r="W1361" s="123" t="str">
        <f>IF('表格编辑 '!Y1361="","",'表格编辑 '!Y1361)</f>
        <v/>
      </c>
      <c r="X1361" s="123" t="str">
        <f>IF('表格编辑 '!Z1361="","",'表格编辑 '!Z1361)</f>
        <v/>
      </c>
      <c r="Y1361" s="123" t="str">
        <f>IF('表格编辑 '!AA1361="","",'表格编辑 '!AA1361)</f>
        <v/>
      </c>
      <c r="Z1361" s="123" t="str">
        <f>IF('表格编辑 '!AB1361="","",'表格编辑 '!AB1361)</f>
        <v/>
      </c>
      <c r="AA1361" s="123" t="str">
        <f>IF('表格编辑 '!AC1361="","",'表格编辑 '!AC1361)</f>
        <v/>
      </c>
      <c r="AB1361" s="123" t="str">
        <f>IF('表格编辑 '!AD1361="","",'表格编辑 '!AD1361)</f>
        <v/>
      </c>
      <c r="AC1361" s="123" t="str">
        <f>IF('表格编辑 '!AE1361="","",'表格编辑 '!AE1361)</f>
        <v/>
      </c>
      <c r="AD1361" s="123">
        <f>IF('表格编辑 '!AF1361="","",'表格编辑 '!AF1361)</f>
        <v>140948</v>
      </c>
    </row>
    <row r="1362" spans="1:30">
      <c r="A1362" s="123">
        <f>IF('表格编辑 '!A1362="","",'表格编辑 '!A1362)</f>
        <v>40949</v>
      </c>
      <c r="B1362" s="123">
        <f>IF('表格编辑 '!B1362="","",'表格编辑 '!B1362)</f>
        <v>50095</v>
      </c>
      <c r="C1362" s="123">
        <f>IF('表格编辑 '!E1362="","",'表格编辑 '!E1362)</f>
        <v>65</v>
      </c>
      <c r="D1362" s="123" t="str">
        <f>IF('表格编辑 '!F1362="","",'表格编辑 '!F1362)</f>
        <v>AI_born_event(RECEIVER, ARG0, ARG1, ARG2, ARG3,ARG4)</v>
      </c>
      <c r="E1362" s="123" t="str">
        <f>IF('表格编辑 '!G1362="","",'表格编辑 '!G1362)</f>
        <v>AI_update_event(RECEIVER, ARG0, ARG1, ARG2, ARG3,ARG4)</v>
      </c>
      <c r="F1362" s="123" t="str">
        <f>IF('表格编辑 '!H1362="","",'表格编辑 '!H1362)</f>
        <v/>
      </c>
      <c r="G1362" s="123" t="str">
        <f>IF('表格编辑 '!I1362="","",'表格编辑 '!I1362)</f>
        <v/>
      </c>
      <c r="H1362" s="123" t="str">
        <f>IF('表格编辑 '!J1362="","",'表格编辑 '!J1362)</f>
        <v>test_deadth_event(RECEIVER, ARG0, ARG1, ARG2, ARG3,ARG4)</v>
      </c>
      <c r="I1362" s="123">
        <f>IF('表格编辑 '!K1362="","",'表格编辑 '!K1362)</f>
        <v>1</v>
      </c>
      <c r="J1362" s="123">
        <f>IF('表格编辑 '!L1362="","",'表格编辑 '!L1362)</f>
        <v>10000</v>
      </c>
      <c r="K1362" s="123">
        <f>IF('表格编辑 '!M1362="","",'表格编辑 '!M1362)</f>
        <v>1950</v>
      </c>
      <c r="L1362" s="123" t="str">
        <f>IF('表格编辑 '!N1362="","",'表格编辑 '!N1362)</f>
        <v/>
      </c>
      <c r="M1362" s="123" t="str">
        <f>IF('表格编辑 '!O1362="","",'表格编辑 '!O1362)</f>
        <v/>
      </c>
      <c r="N1362" s="123" t="str">
        <f>IF('表格编辑 '!P1362="","",'表格编辑 '!P1362)</f>
        <v/>
      </c>
      <c r="O1362" s="123" t="str">
        <f>IF('表格编辑 '!Q1362="","",'表格编辑 '!Q1362)</f>
        <v/>
      </c>
      <c r="P1362" s="123" t="str">
        <f>IF('表格编辑 '!R1362="","",'表格编辑 '!R1362)</f>
        <v/>
      </c>
      <c r="Q1362" s="123">
        <f>IF('表格编辑 '!S1362="","",'表格编辑 '!S1362)</f>
        <v>400</v>
      </c>
      <c r="R1362" s="123" t="str">
        <f>IF('表格编辑 '!T1362="","",'表格编辑 '!T1362)</f>
        <v/>
      </c>
      <c r="S1362" s="123" t="str">
        <f>IF('表格编辑 '!U1362="","",'表格编辑 '!U1362)</f>
        <v/>
      </c>
      <c r="T1362" s="123" t="str">
        <f>IF('表格编辑 '!V1362="","",'表格编辑 '!V1362)</f>
        <v/>
      </c>
      <c r="U1362" s="123" t="str">
        <f>IF('表格编辑 '!W1362="","",'表格编辑 '!W1362)</f>
        <v/>
      </c>
      <c r="V1362" s="123" t="str">
        <f>IF('表格编辑 '!X1362="","",'表格编辑 '!X1362)</f>
        <v/>
      </c>
      <c r="W1362" s="123" t="str">
        <f>IF('表格编辑 '!Y1362="","",'表格编辑 '!Y1362)</f>
        <v/>
      </c>
      <c r="X1362" s="123" t="str">
        <f>IF('表格编辑 '!Z1362="","",'表格编辑 '!Z1362)</f>
        <v/>
      </c>
      <c r="Y1362" s="123" t="str">
        <f>IF('表格编辑 '!AA1362="","",'表格编辑 '!AA1362)</f>
        <v/>
      </c>
      <c r="Z1362" s="123" t="str">
        <f>IF('表格编辑 '!AB1362="","",'表格编辑 '!AB1362)</f>
        <v/>
      </c>
      <c r="AA1362" s="123" t="str">
        <f>IF('表格编辑 '!AC1362="","",'表格编辑 '!AC1362)</f>
        <v/>
      </c>
      <c r="AB1362" s="123" t="str">
        <f>IF('表格编辑 '!AD1362="","",'表格编辑 '!AD1362)</f>
        <v/>
      </c>
      <c r="AC1362" s="123" t="str">
        <f>IF('表格编辑 '!AE1362="","",'表格编辑 '!AE1362)</f>
        <v/>
      </c>
      <c r="AD1362" s="123">
        <f>IF('表格编辑 '!AF1362="","",'表格编辑 '!AF1362)</f>
        <v>140949</v>
      </c>
    </row>
    <row r="1363" spans="1:30">
      <c r="A1363" s="123">
        <f>IF('表格编辑 '!A1363="","",'表格编辑 '!A1363)</f>
        <v>40950</v>
      </c>
      <c r="B1363" s="123">
        <f>IF('表格编辑 '!B1363="","",'表格编辑 '!B1363)</f>
        <v>50148</v>
      </c>
      <c r="C1363" s="123">
        <f>IF('表格编辑 '!E1363="","",'表格编辑 '!E1363)</f>
        <v>65</v>
      </c>
      <c r="D1363" s="123" t="str">
        <f>IF('表格编辑 '!F1363="","",'表格编辑 '!F1363)</f>
        <v>AI_born_event(RECEIVER, ARG0, ARG1, ARG2, ARG3,ARG4)</v>
      </c>
      <c r="E1363" s="123" t="str">
        <f>IF('表格编辑 '!G1363="","",'表格编辑 '!G1363)</f>
        <v>AI_update_event(RECEIVER, ARG0, ARG1, ARG2, ARG3,ARG4)</v>
      </c>
      <c r="F1363" s="123" t="str">
        <f>IF('表格编辑 '!H1363="","",'表格编辑 '!H1363)</f>
        <v/>
      </c>
      <c r="G1363" s="123" t="str">
        <f>IF('表格编辑 '!I1363="","",'表格编辑 '!I1363)</f>
        <v/>
      </c>
      <c r="H1363" s="123" t="str">
        <f>IF('表格编辑 '!J1363="","",'表格编辑 '!J1363)</f>
        <v>test_deadth_event(RECEIVER, ARG0, ARG1, ARG2, ARG3,ARG4)</v>
      </c>
      <c r="I1363" s="123">
        <f>IF('表格编辑 '!K1363="","",'表格编辑 '!K1363)</f>
        <v>1</v>
      </c>
      <c r="J1363" s="123">
        <f>IF('表格编辑 '!L1363="","",'表格编辑 '!L1363)</f>
        <v>10000</v>
      </c>
      <c r="K1363" s="123">
        <f>IF('表格编辑 '!M1363="","",'表格编辑 '!M1363)</f>
        <v>1950</v>
      </c>
      <c r="L1363" s="123" t="str">
        <f>IF('表格编辑 '!N1363="","",'表格编辑 '!N1363)</f>
        <v/>
      </c>
      <c r="M1363" s="123" t="str">
        <f>IF('表格编辑 '!O1363="","",'表格编辑 '!O1363)</f>
        <v/>
      </c>
      <c r="N1363" s="123" t="str">
        <f>IF('表格编辑 '!P1363="","",'表格编辑 '!P1363)</f>
        <v/>
      </c>
      <c r="O1363" s="123" t="str">
        <f>IF('表格编辑 '!Q1363="","",'表格编辑 '!Q1363)</f>
        <v/>
      </c>
      <c r="P1363" s="123" t="str">
        <f>IF('表格编辑 '!R1363="","",'表格编辑 '!R1363)</f>
        <v/>
      </c>
      <c r="Q1363" s="123">
        <f>IF('表格编辑 '!S1363="","",'表格编辑 '!S1363)</f>
        <v>400</v>
      </c>
      <c r="R1363" s="123" t="str">
        <f>IF('表格编辑 '!T1363="","",'表格编辑 '!T1363)</f>
        <v/>
      </c>
      <c r="S1363" s="123" t="str">
        <f>IF('表格编辑 '!U1363="","",'表格编辑 '!U1363)</f>
        <v/>
      </c>
      <c r="T1363" s="123" t="str">
        <f>IF('表格编辑 '!V1363="","",'表格编辑 '!V1363)</f>
        <v/>
      </c>
      <c r="U1363" s="123" t="str">
        <f>IF('表格编辑 '!W1363="","",'表格编辑 '!W1363)</f>
        <v/>
      </c>
      <c r="V1363" s="123" t="str">
        <f>IF('表格编辑 '!X1363="","",'表格编辑 '!X1363)</f>
        <v/>
      </c>
      <c r="W1363" s="123" t="str">
        <f>IF('表格编辑 '!Y1363="","",'表格编辑 '!Y1363)</f>
        <v/>
      </c>
      <c r="X1363" s="123" t="str">
        <f>IF('表格编辑 '!Z1363="","",'表格编辑 '!Z1363)</f>
        <v/>
      </c>
      <c r="Y1363" s="123" t="str">
        <f>IF('表格编辑 '!AA1363="","",'表格编辑 '!AA1363)</f>
        <v/>
      </c>
      <c r="Z1363" s="123" t="str">
        <f>IF('表格编辑 '!AB1363="","",'表格编辑 '!AB1363)</f>
        <v/>
      </c>
      <c r="AA1363" s="123" t="str">
        <f>IF('表格编辑 '!AC1363="","",'表格编辑 '!AC1363)</f>
        <v/>
      </c>
      <c r="AB1363" s="123" t="str">
        <f>IF('表格编辑 '!AD1363="","",'表格编辑 '!AD1363)</f>
        <v/>
      </c>
      <c r="AC1363" s="123" t="str">
        <f>IF('表格编辑 '!AE1363="","",'表格编辑 '!AE1363)</f>
        <v/>
      </c>
      <c r="AD1363" s="123">
        <f>IF('表格编辑 '!AF1363="","",'表格编辑 '!AF1363)</f>
        <v>140950</v>
      </c>
    </row>
    <row r="1364" spans="1:30">
      <c r="A1364" s="123">
        <f>IF('表格编辑 '!A1364="","",'表格编辑 '!A1364)</f>
        <v>40951</v>
      </c>
      <c r="B1364" s="123">
        <f>IF('表格编辑 '!B1364="","",'表格编辑 '!B1364)</f>
        <v>50090</v>
      </c>
      <c r="C1364" s="123">
        <f>IF('表格编辑 '!E1364="","",'表格编辑 '!E1364)</f>
        <v>65</v>
      </c>
      <c r="D1364" s="123" t="str">
        <f>IF('表格编辑 '!F1364="","",'表格编辑 '!F1364)</f>
        <v>AI_born_event(RECEIVER, ARG0, ARG1, ARG2, ARG3,ARG4)</v>
      </c>
      <c r="E1364" s="123" t="str">
        <f>IF('表格编辑 '!G1364="","",'表格编辑 '!G1364)</f>
        <v>AI_update_event(RECEIVER, ARG0, ARG1, ARG2, ARG3,ARG4)</v>
      </c>
      <c r="F1364" s="123" t="str">
        <f>IF('表格编辑 '!H1364="","",'表格编辑 '!H1364)</f>
        <v/>
      </c>
      <c r="G1364" s="123" t="str">
        <f>IF('表格编辑 '!I1364="","",'表格编辑 '!I1364)</f>
        <v/>
      </c>
      <c r="H1364" s="123" t="str">
        <f>IF('表格编辑 '!J1364="","",'表格编辑 '!J1364)</f>
        <v>test_deadth_event(RECEIVER, ARG0, ARG1, ARG2, ARG3,ARG4)</v>
      </c>
      <c r="I1364" s="123">
        <f>IF('表格编辑 '!K1364="","",'表格编辑 '!K1364)</f>
        <v>1</v>
      </c>
      <c r="J1364" s="123">
        <f>IF('表格编辑 '!L1364="","",'表格编辑 '!L1364)</f>
        <v>10000</v>
      </c>
      <c r="K1364" s="123">
        <f>IF('表格编辑 '!M1364="","",'表格编辑 '!M1364)</f>
        <v>1950</v>
      </c>
      <c r="L1364" s="123" t="str">
        <f>IF('表格编辑 '!N1364="","",'表格编辑 '!N1364)</f>
        <v/>
      </c>
      <c r="M1364" s="123" t="str">
        <f>IF('表格编辑 '!O1364="","",'表格编辑 '!O1364)</f>
        <v/>
      </c>
      <c r="N1364" s="123" t="str">
        <f>IF('表格编辑 '!P1364="","",'表格编辑 '!P1364)</f>
        <v/>
      </c>
      <c r="O1364" s="123" t="str">
        <f>IF('表格编辑 '!Q1364="","",'表格编辑 '!Q1364)</f>
        <v/>
      </c>
      <c r="P1364" s="123" t="str">
        <f>IF('表格编辑 '!R1364="","",'表格编辑 '!R1364)</f>
        <v/>
      </c>
      <c r="Q1364" s="123">
        <f>IF('表格编辑 '!S1364="","",'表格编辑 '!S1364)</f>
        <v>400</v>
      </c>
      <c r="R1364" s="123" t="str">
        <f>IF('表格编辑 '!T1364="","",'表格编辑 '!T1364)</f>
        <v/>
      </c>
      <c r="S1364" s="123" t="str">
        <f>IF('表格编辑 '!U1364="","",'表格编辑 '!U1364)</f>
        <v/>
      </c>
      <c r="T1364" s="123" t="str">
        <f>IF('表格编辑 '!V1364="","",'表格编辑 '!V1364)</f>
        <v/>
      </c>
      <c r="U1364" s="123" t="str">
        <f>IF('表格编辑 '!W1364="","",'表格编辑 '!W1364)</f>
        <v/>
      </c>
      <c r="V1364" s="123" t="str">
        <f>IF('表格编辑 '!X1364="","",'表格编辑 '!X1364)</f>
        <v/>
      </c>
      <c r="W1364" s="123" t="str">
        <f>IF('表格编辑 '!Y1364="","",'表格编辑 '!Y1364)</f>
        <v/>
      </c>
      <c r="X1364" s="123" t="str">
        <f>IF('表格编辑 '!Z1364="","",'表格编辑 '!Z1364)</f>
        <v/>
      </c>
      <c r="Y1364" s="123" t="str">
        <f>IF('表格编辑 '!AA1364="","",'表格编辑 '!AA1364)</f>
        <v/>
      </c>
      <c r="Z1364" s="123" t="str">
        <f>IF('表格编辑 '!AB1364="","",'表格编辑 '!AB1364)</f>
        <v/>
      </c>
      <c r="AA1364" s="123" t="str">
        <f>IF('表格编辑 '!AC1364="","",'表格编辑 '!AC1364)</f>
        <v/>
      </c>
      <c r="AB1364" s="123" t="str">
        <f>IF('表格编辑 '!AD1364="","",'表格编辑 '!AD1364)</f>
        <v/>
      </c>
      <c r="AC1364" s="123" t="str">
        <f>IF('表格编辑 '!AE1364="","",'表格编辑 '!AE1364)</f>
        <v/>
      </c>
      <c r="AD1364" s="123">
        <f>IF('表格编辑 '!AF1364="","",'表格编辑 '!AF1364)</f>
        <v>140951</v>
      </c>
    </row>
    <row r="1365" spans="1:30">
      <c r="A1365" s="123">
        <f>IF('表格编辑 '!A1365="","",'表格编辑 '!A1365)</f>
        <v>40952</v>
      </c>
      <c r="B1365" s="123">
        <f>IF('表格编辑 '!B1365="","",'表格编辑 '!B1365)</f>
        <v>50085</v>
      </c>
      <c r="C1365" s="123">
        <f>IF('表格编辑 '!E1365="","",'表格编辑 '!E1365)</f>
        <v>65</v>
      </c>
      <c r="D1365" s="123" t="str">
        <f>IF('表格编辑 '!F1365="","",'表格编辑 '!F1365)</f>
        <v>AI_born_event(RECEIVER, ARG0, ARG1, ARG2, ARG3,ARG4)</v>
      </c>
      <c r="E1365" s="123" t="str">
        <f>IF('表格编辑 '!G1365="","",'表格编辑 '!G1365)</f>
        <v>AI_update_event(RECEIVER, ARG0, ARG1, ARG2, ARG3,ARG4)</v>
      </c>
      <c r="F1365" s="123" t="str">
        <f>IF('表格编辑 '!H1365="","",'表格编辑 '!H1365)</f>
        <v/>
      </c>
      <c r="G1365" s="123" t="str">
        <f>IF('表格编辑 '!I1365="","",'表格编辑 '!I1365)</f>
        <v/>
      </c>
      <c r="H1365" s="123" t="str">
        <f>IF('表格编辑 '!J1365="","",'表格编辑 '!J1365)</f>
        <v>test_deadth_event(RECEIVER, ARG0, ARG1, ARG2, ARG3,ARG4)</v>
      </c>
      <c r="I1365" s="123">
        <f>IF('表格编辑 '!K1365="","",'表格编辑 '!K1365)</f>
        <v>1</v>
      </c>
      <c r="J1365" s="123">
        <f>IF('表格编辑 '!L1365="","",'表格编辑 '!L1365)</f>
        <v>10000</v>
      </c>
      <c r="K1365" s="123">
        <f>IF('表格编辑 '!M1365="","",'表格编辑 '!M1365)</f>
        <v>1950</v>
      </c>
      <c r="L1365" s="123" t="str">
        <f>IF('表格编辑 '!N1365="","",'表格编辑 '!N1365)</f>
        <v/>
      </c>
      <c r="M1365" s="123" t="str">
        <f>IF('表格编辑 '!O1365="","",'表格编辑 '!O1365)</f>
        <v/>
      </c>
      <c r="N1365" s="123" t="str">
        <f>IF('表格编辑 '!P1365="","",'表格编辑 '!P1365)</f>
        <v/>
      </c>
      <c r="O1365" s="123" t="str">
        <f>IF('表格编辑 '!Q1365="","",'表格编辑 '!Q1365)</f>
        <v/>
      </c>
      <c r="P1365" s="123" t="str">
        <f>IF('表格编辑 '!R1365="","",'表格编辑 '!R1365)</f>
        <v/>
      </c>
      <c r="Q1365" s="123">
        <f>IF('表格编辑 '!S1365="","",'表格编辑 '!S1365)</f>
        <v>400</v>
      </c>
      <c r="R1365" s="123" t="str">
        <f>IF('表格编辑 '!T1365="","",'表格编辑 '!T1365)</f>
        <v/>
      </c>
      <c r="S1365" s="123" t="str">
        <f>IF('表格编辑 '!U1365="","",'表格编辑 '!U1365)</f>
        <v/>
      </c>
      <c r="T1365" s="123" t="str">
        <f>IF('表格编辑 '!V1365="","",'表格编辑 '!V1365)</f>
        <v/>
      </c>
      <c r="U1365" s="123" t="str">
        <f>IF('表格编辑 '!W1365="","",'表格编辑 '!W1365)</f>
        <v/>
      </c>
      <c r="V1365" s="123" t="str">
        <f>IF('表格编辑 '!X1365="","",'表格编辑 '!X1365)</f>
        <v/>
      </c>
      <c r="W1365" s="123" t="str">
        <f>IF('表格编辑 '!Y1365="","",'表格编辑 '!Y1365)</f>
        <v/>
      </c>
      <c r="X1365" s="123" t="str">
        <f>IF('表格编辑 '!Z1365="","",'表格编辑 '!Z1365)</f>
        <v/>
      </c>
      <c r="Y1365" s="123" t="str">
        <f>IF('表格编辑 '!AA1365="","",'表格编辑 '!AA1365)</f>
        <v/>
      </c>
      <c r="Z1365" s="123" t="str">
        <f>IF('表格编辑 '!AB1365="","",'表格编辑 '!AB1365)</f>
        <v/>
      </c>
      <c r="AA1365" s="123" t="str">
        <f>IF('表格编辑 '!AC1365="","",'表格编辑 '!AC1365)</f>
        <v/>
      </c>
      <c r="AB1365" s="123" t="str">
        <f>IF('表格编辑 '!AD1365="","",'表格编辑 '!AD1365)</f>
        <v/>
      </c>
      <c r="AC1365" s="123" t="str">
        <f>IF('表格编辑 '!AE1365="","",'表格编辑 '!AE1365)</f>
        <v/>
      </c>
      <c r="AD1365" s="123">
        <f>IF('表格编辑 '!AF1365="","",'表格编辑 '!AF1365)</f>
        <v>140952</v>
      </c>
    </row>
    <row r="1366" spans="1:30">
      <c r="A1366" s="123">
        <f>IF('表格编辑 '!A1366="","",'表格编辑 '!A1366)</f>
        <v>40953</v>
      </c>
      <c r="B1366" s="123">
        <f>IF('表格编辑 '!B1366="","",'表格编辑 '!B1366)</f>
        <v>50088</v>
      </c>
      <c r="C1366" s="123">
        <f>IF('表格编辑 '!E1366="","",'表格编辑 '!E1366)</f>
        <v>65</v>
      </c>
      <c r="D1366" s="123" t="str">
        <f>IF('表格编辑 '!F1366="","",'表格编辑 '!F1366)</f>
        <v>AI_born_event(RECEIVER, ARG0, ARG1, ARG2, ARG3,ARG4)</v>
      </c>
      <c r="E1366" s="123" t="str">
        <f>IF('表格编辑 '!G1366="","",'表格编辑 '!G1366)</f>
        <v>AI_update_event(RECEIVER, ARG0, ARG1, ARG2, ARG3,ARG4)</v>
      </c>
      <c r="F1366" s="123" t="str">
        <f>IF('表格编辑 '!H1366="","",'表格编辑 '!H1366)</f>
        <v/>
      </c>
      <c r="G1366" s="123" t="str">
        <f>IF('表格编辑 '!I1366="","",'表格编辑 '!I1366)</f>
        <v/>
      </c>
      <c r="H1366" s="123" t="str">
        <f>IF('表格编辑 '!J1366="","",'表格编辑 '!J1366)</f>
        <v>test_deadth_event(RECEIVER, ARG0, ARG1, ARG2, ARG3,ARG4)</v>
      </c>
      <c r="I1366" s="123">
        <f>IF('表格编辑 '!K1366="","",'表格编辑 '!K1366)</f>
        <v>1</v>
      </c>
      <c r="J1366" s="123">
        <f>IF('表格编辑 '!L1366="","",'表格编辑 '!L1366)</f>
        <v>10000</v>
      </c>
      <c r="K1366" s="123">
        <f>IF('表格编辑 '!M1366="","",'表格编辑 '!M1366)</f>
        <v>1950</v>
      </c>
      <c r="L1366" s="123" t="str">
        <f>IF('表格编辑 '!N1366="","",'表格编辑 '!N1366)</f>
        <v/>
      </c>
      <c r="M1366" s="123" t="str">
        <f>IF('表格编辑 '!O1366="","",'表格编辑 '!O1366)</f>
        <v/>
      </c>
      <c r="N1366" s="123" t="str">
        <f>IF('表格编辑 '!P1366="","",'表格编辑 '!P1366)</f>
        <v/>
      </c>
      <c r="O1366" s="123" t="str">
        <f>IF('表格编辑 '!Q1366="","",'表格编辑 '!Q1366)</f>
        <v/>
      </c>
      <c r="P1366" s="123" t="str">
        <f>IF('表格编辑 '!R1366="","",'表格编辑 '!R1366)</f>
        <v/>
      </c>
      <c r="Q1366" s="123">
        <f>IF('表格编辑 '!S1366="","",'表格编辑 '!S1366)</f>
        <v>400</v>
      </c>
      <c r="R1366" s="123" t="str">
        <f>IF('表格编辑 '!T1366="","",'表格编辑 '!T1366)</f>
        <v/>
      </c>
      <c r="S1366" s="123" t="str">
        <f>IF('表格编辑 '!U1366="","",'表格编辑 '!U1366)</f>
        <v/>
      </c>
      <c r="T1366" s="123" t="str">
        <f>IF('表格编辑 '!V1366="","",'表格编辑 '!V1366)</f>
        <v/>
      </c>
      <c r="U1366" s="123" t="str">
        <f>IF('表格编辑 '!W1366="","",'表格编辑 '!W1366)</f>
        <v/>
      </c>
      <c r="V1366" s="123" t="str">
        <f>IF('表格编辑 '!X1366="","",'表格编辑 '!X1366)</f>
        <v/>
      </c>
      <c r="W1366" s="123" t="str">
        <f>IF('表格编辑 '!Y1366="","",'表格编辑 '!Y1366)</f>
        <v/>
      </c>
      <c r="X1366" s="123" t="str">
        <f>IF('表格编辑 '!Z1366="","",'表格编辑 '!Z1366)</f>
        <v/>
      </c>
      <c r="Y1366" s="123" t="str">
        <f>IF('表格编辑 '!AA1366="","",'表格编辑 '!AA1366)</f>
        <v/>
      </c>
      <c r="Z1366" s="123" t="str">
        <f>IF('表格编辑 '!AB1366="","",'表格编辑 '!AB1366)</f>
        <v/>
      </c>
      <c r="AA1366" s="123" t="str">
        <f>IF('表格编辑 '!AC1366="","",'表格编辑 '!AC1366)</f>
        <v/>
      </c>
      <c r="AB1366" s="123" t="str">
        <f>IF('表格编辑 '!AD1366="","",'表格编辑 '!AD1366)</f>
        <v/>
      </c>
      <c r="AC1366" s="123" t="str">
        <f>IF('表格编辑 '!AE1366="","",'表格编辑 '!AE1366)</f>
        <v/>
      </c>
      <c r="AD1366" s="123">
        <f>IF('表格编辑 '!AF1366="","",'表格编辑 '!AF1366)</f>
        <v>140953</v>
      </c>
    </row>
    <row r="1367" spans="1:30">
      <c r="A1367" s="123">
        <f>IF('表格编辑 '!A1367="","",'表格编辑 '!A1367)</f>
        <v>40954</v>
      </c>
      <c r="B1367" s="123">
        <f>IF('表格编辑 '!B1367="","",'表格编辑 '!B1367)</f>
        <v>50104</v>
      </c>
      <c r="C1367" s="123">
        <f>IF('表格编辑 '!E1367="","",'表格编辑 '!E1367)</f>
        <v>65</v>
      </c>
      <c r="D1367" s="123" t="str">
        <f>IF('表格编辑 '!F1367="","",'表格编辑 '!F1367)</f>
        <v>AI_born_event(RECEIVER, ARG0, ARG1, ARG2, ARG3,ARG4)</v>
      </c>
      <c r="E1367" s="123" t="str">
        <f>IF('表格编辑 '!G1367="","",'表格编辑 '!G1367)</f>
        <v>AI_update_event(RECEIVER, ARG0, ARG1, ARG2, ARG3,ARG4)</v>
      </c>
      <c r="F1367" s="123" t="str">
        <f>IF('表格编辑 '!H1367="","",'表格编辑 '!H1367)</f>
        <v/>
      </c>
      <c r="G1367" s="123" t="str">
        <f>IF('表格编辑 '!I1367="","",'表格编辑 '!I1367)</f>
        <v/>
      </c>
      <c r="H1367" s="123" t="str">
        <f>IF('表格编辑 '!J1367="","",'表格编辑 '!J1367)</f>
        <v>test_deadth_event(RECEIVER, ARG0, ARG1, ARG2, ARG3,ARG4)</v>
      </c>
      <c r="I1367" s="123">
        <f>IF('表格编辑 '!K1367="","",'表格编辑 '!K1367)</f>
        <v>1</v>
      </c>
      <c r="J1367" s="123">
        <f>IF('表格编辑 '!L1367="","",'表格编辑 '!L1367)</f>
        <v>10000</v>
      </c>
      <c r="K1367" s="123">
        <f>IF('表格编辑 '!M1367="","",'表格编辑 '!M1367)</f>
        <v>1950</v>
      </c>
      <c r="L1367" s="123" t="str">
        <f>IF('表格编辑 '!N1367="","",'表格编辑 '!N1367)</f>
        <v/>
      </c>
      <c r="M1367" s="123" t="str">
        <f>IF('表格编辑 '!O1367="","",'表格编辑 '!O1367)</f>
        <v/>
      </c>
      <c r="N1367" s="123" t="str">
        <f>IF('表格编辑 '!P1367="","",'表格编辑 '!P1367)</f>
        <v/>
      </c>
      <c r="O1367" s="123" t="str">
        <f>IF('表格编辑 '!Q1367="","",'表格编辑 '!Q1367)</f>
        <v/>
      </c>
      <c r="P1367" s="123" t="str">
        <f>IF('表格编辑 '!R1367="","",'表格编辑 '!R1367)</f>
        <v/>
      </c>
      <c r="Q1367" s="123">
        <f>IF('表格编辑 '!S1367="","",'表格编辑 '!S1367)</f>
        <v>400</v>
      </c>
      <c r="R1367" s="123" t="str">
        <f>IF('表格编辑 '!T1367="","",'表格编辑 '!T1367)</f>
        <v/>
      </c>
      <c r="S1367" s="123" t="str">
        <f>IF('表格编辑 '!U1367="","",'表格编辑 '!U1367)</f>
        <v/>
      </c>
      <c r="T1367" s="123" t="str">
        <f>IF('表格编辑 '!V1367="","",'表格编辑 '!V1367)</f>
        <v/>
      </c>
      <c r="U1367" s="123" t="str">
        <f>IF('表格编辑 '!W1367="","",'表格编辑 '!W1367)</f>
        <v/>
      </c>
      <c r="V1367" s="123" t="str">
        <f>IF('表格编辑 '!X1367="","",'表格编辑 '!X1367)</f>
        <v/>
      </c>
      <c r="W1367" s="123" t="str">
        <f>IF('表格编辑 '!Y1367="","",'表格编辑 '!Y1367)</f>
        <v/>
      </c>
      <c r="X1367" s="123" t="str">
        <f>IF('表格编辑 '!Z1367="","",'表格编辑 '!Z1367)</f>
        <v/>
      </c>
      <c r="Y1367" s="123" t="str">
        <f>IF('表格编辑 '!AA1367="","",'表格编辑 '!AA1367)</f>
        <v/>
      </c>
      <c r="Z1367" s="123" t="str">
        <f>IF('表格编辑 '!AB1367="","",'表格编辑 '!AB1367)</f>
        <v/>
      </c>
      <c r="AA1367" s="123" t="str">
        <f>IF('表格编辑 '!AC1367="","",'表格编辑 '!AC1367)</f>
        <v/>
      </c>
      <c r="AB1367" s="123" t="str">
        <f>IF('表格编辑 '!AD1367="","",'表格编辑 '!AD1367)</f>
        <v/>
      </c>
      <c r="AC1367" s="123" t="str">
        <f>IF('表格编辑 '!AE1367="","",'表格编辑 '!AE1367)</f>
        <v/>
      </c>
      <c r="AD1367" s="123">
        <f>IF('表格编辑 '!AF1367="","",'表格编辑 '!AF1367)</f>
        <v>140954</v>
      </c>
    </row>
    <row r="1368" spans="1:30">
      <c r="A1368" s="123">
        <f>IF('表格编辑 '!A1368="","",'表格编辑 '!A1368)</f>
        <v>40955</v>
      </c>
      <c r="B1368" s="123">
        <f>IF('表格编辑 '!B1368="","",'表格编辑 '!B1368)</f>
        <v>50074</v>
      </c>
      <c r="C1368" s="123">
        <f>IF('表格编辑 '!E1368="","",'表格编辑 '!E1368)</f>
        <v>65</v>
      </c>
      <c r="D1368" s="123" t="str">
        <f>IF('表格编辑 '!F1368="","",'表格编辑 '!F1368)</f>
        <v>AI_born_event(RECEIVER, ARG0, ARG1, ARG2, ARG3,ARG4)</v>
      </c>
      <c r="E1368" s="123" t="str">
        <f>IF('表格编辑 '!G1368="","",'表格编辑 '!G1368)</f>
        <v>AI_update_event(RECEIVER, ARG0, ARG1, ARG2, ARG3,ARG4)</v>
      </c>
      <c r="F1368" s="123" t="str">
        <f>IF('表格编辑 '!H1368="","",'表格编辑 '!H1368)</f>
        <v/>
      </c>
      <c r="G1368" s="123" t="str">
        <f>IF('表格编辑 '!I1368="","",'表格编辑 '!I1368)</f>
        <v/>
      </c>
      <c r="H1368" s="123" t="str">
        <f>IF('表格编辑 '!J1368="","",'表格编辑 '!J1368)</f>
        <v>test_deadth_event(RECEIVER, ARG0, ARG1, ARG2, ARG3,ARG4)</v>
      </c>
      <c r="I1368" s="123">
        <f>IF('表格编辑 '!K1368="","",'表格编辑 '!K1368)</f>
        <v>1</v>
      </c>
      <c r="J1368" s="123">
        <f>IF('表格编辑 '!L1368="","",'表格编辑 '!L1368)</f>
        <v>10000</v>
      </c>
      <c r="K1368" s="123">
        <f>IF('表格编辑 '!M1368="","",'表格编辑 '!M1368)</f>
        <v>1950</v>
      </c>
      <c r="L1368" s="123" t="str">
        <f>IF('表格编辑 '!N1368="","",'表格编辑 '!N1368)</f>
        <v/>
      </c>
      <c r="M1368" s="123" t="str">
        <f>IF('表格编辑 '!O1368="","",'表格编辑 '!O1368)</f>
        <v/>
      </c>
      <c r="N1368" s="123" t="str">
        <f>IF('表格编辑 '!P1368="","",'表格编辑 '!P1368)</f>
        <v/>
      </c>
      <c r="O1368" s="123" t="str">
        <f>IF('表格编辑 '!Q1368="","",'表格编辑 '!Q1368)</f>
        <v/>
      </c>
      <c r="P1368" s="123" t="str">
        <f>IF('表格编辑 '!R1368="","",'表格编辑 '!R1368)</f>
        <v/>
      </c>
      <c r="Q1368" s="123">
        <f>IF('表格编辑 '!S1368="","",'表格编辑 '!S1368)</f>
        <v>400</v>
      </c>
      <c r="R1368" s="123" t="str">
        <f>IF('表格编辑 '!T1368="","",'表格编辑 '!T1368)</f>
        <v/>
      </c>
      <c r="S1368" s="123" t="str">
        <f>IF('表格编辑 '!U1368="","",'表格编辑 '!U1368)</f>
        <v/>
      </c>
      <c r="T1368" s="123" t="str">
        <f>IF('表格编辑 '!V1368="","",'表格编辑 '!V1368)</f>
        <v/>
      </c>
      <c r="U1368" s="123" t="str">
        <f>IF('表格编辑 '!W1368="","",'表格编辑 '!W1368)</f>
        <v/>
      </c>
      <c r="V1368" s="123" t="str">
        <f>IF('表格编辑 '!X1368="","",'表格编辑 '!X1368)</f>
        <v/>
      </c>
      <c r="W1368" s="123" t="str">
        <f>IF('表格编辑 '!Y1368="","",'表格编辑 '!Y1368)</f>
        <v/>
      </c>
      <c r="X1368" s="123" t="str">
        <f>IF('表格编辑 '!Z1368="","",'表格编辑 '!Z1368)</f>
        <v/>
      </c>
      <c r="Y1368" s="123" t="str">
        <f>IF('表格编辑 '!AA1368="","",'表格编辑 '!AA1368)</f>
        <v/>
      </c>
      <c r="Z1368" s="123" t="str">
        <f>IF('表格编辑 '!AB1368="","",'表格编辑 '!AB1368)</f>
        <v/>
      </c>
      <c r="AA1368" s="123" t="str">
        <f>IF('表格编辑 '!AC1368="","",'表格编辑 '!AC1368)</f>
        <v/>
      </c>
      <c r="AB1368" s="123" t="str">
        <f>IF('表格编辑 '!AD1368="","",'表格编辑 '!AD1368)</f>
        <v/>
      </c>
      <c r="AC1368" s="123" t="str">
        <f>IF('表格编辑 '!AE1368="","",'表格编辑 '!AE1368)</f>
        <v/>
      </c>
      <c r="AD1368" s="123">
        <f>IF('表格编辑 '!AF1368="","",'表格编辑 '!AF1368)</f>
        <v>140955</v>
      </c>
    </row>
    <row r="1369" spans="1:30">
      <c r="A1369" s="123">
        <f>IF('表格编辑 '!A1369="","",'表格编辑 '!A1369)</f>
        <v>40956</v>
      </c>
      <c r="B1369" s="123">
        <f>IF('表格编辑 '!B1369="","",'表格编辑 '!B1369)</f>
        <v>50084</v>
      </c>
      <c r="C1369" s="123">
        <f>IF('表格编辑 '!E1369="","",'表格编辑 '!E1369)</f>
        <v>65</v>
      </c>
      <c r="D1369" s="123" t="str">
        <f>IF('表格编辑 '!F1369="","",'表格编辑 '!F1369)</f>
        <v>AI_born_event(RECEIVER, ARG0, ARG1, ARG2, ARG3,ARG4)</v>
      </c>
      <c r="E1369" s="123" t="str">
        <f>IF('表格编辑 '!G1369="","",'表格编辑 '!G1369)</f>
        <v>AI_update_event(RECEIVER, ARG0, ARG1, ARG2, ARG3,ARG4)</v>
      </c>
      <c r="F1369" s="123" t="str">
        <f>IF('表格编辑 '!H1369="","",'表格编辑 '!H1369)</f>
        <v/>
      </c>
      <c r="G1369" s="123" t="str">
        <f>IF('表格编辑 '!I1369="","",'表格编辑 '!I1369)</f>
        <v/>
      </c>
      <c r="H1369" s="123" t="str">
        <f>IF('表格编辑 '!J1369="","",'表格编辑 '!J1369)</f>
        <v>test_deadth_event(RECEIVER, ARG0, ARG1, ARG2, ARG3,ARG4)</v>
      </c>
      <c r="I1369" s="123">
        <f>IF('表格编辑 '!K1369="","",'表格编辑 '!K1369)</f>
        <v>1</v>
      </c>
      <c r="J1369" s="123">
        <f>IF('表格编辑 '!L1369="","",'表格编辑 '!L1369)</f>
        <v>10000</v>
      </c>
      <c r="K1369" s="123">
        <f>IF('表格编辑 '!M1369="","",'表格编辑 '!M1369)</f>
        <v>1950</v>
      </c>
      <c r="L1369" s="123" t="str">
        <f>IF('表格编辑 '!N1369="","",'表格编辑 '!N1369)</f>
        <v/>
      </c>
      <c r="M1369" s="123" t="str">
        <f>IF('表格编辑 '!O1369="","",'表格编辑 '!O1369)</f>
        <v/>
      </c>
      <c r="N1369" s="123" t="str">
        <f>IF('表格编辑 '!P1369="","",'表格编辑 '!P1369)</f>
        <v/>
      </c>
      <c r="O1369" s="123" t="str">
        <f>IF('表格编辑 '!Q1369="","",'表格编辑 '!Q1369)</f>
        <v/>
      </c>
      <c r="P1369" s="123" t="str">
        <f>IF('表格编辑 '!R1369="","",'表格编辑 '!R1369)</f>
        <v/>
      </c>
      <c r="Q1369" s="123">
        <f>IF('表格编辑 '!S1369="","",'表格编辑 '!S1369)</f>
        <v>400</v>
      </c>
      <c r="R1369" s="123" t="str">
        <f>IF('表格编辑 '!T1369="","",'表格编辑 '!T1369)</f>
        <v/>
      </c>
      <c r="S1369" s="123" t="str">
        <f>IF('表格编辑 '!U1369="","",'表格编辑 '!U1369)</f>
        <v/>
      </c>
      <c r="T1369" s="123" t="str">
        <f>IF('表格编辑 '!V1369="","",'表格编辑 '!V1369)</f>
        <v/>
      </c>
      <c r="U1369" s="123" t="str">
        <f>IF('表格编辑 '!W1369="","",'表格编辑 '!W1369)</f>
        <v/>
      </c>
      <c r="V1369" s="123" t="str">
        <f>IF('表格编辑 '!X1369="","",'表格编辑 '!X1369)</f>
        <v/>
      </c>
      <c r="W1369" s="123" t="str">
        <f>IF('表格编辑 '!Y1369="","",'表格编辑 '!Y1369)</f>
        <v/>
      </c>
      <c r="X1369" s="123" t="str">
        <f>IF('表格编辑 '!Z1369="","",'表格编辑 '!Z1369)</f>
        <v/>
      </c>
      <c r="Y1369" s="123" t="str">
        <f>IF('表格编辑 '!AA1369="","",'表格编辑 '!AA1369)</f>
        <v/>
      </c>
      <c r="Z1369" s="123" t="str">
        <f>IF('表格编辑 '!AB1369="","",'表格编辑 '!AB1369)</f>
        <v/>
      </c>
      <c r="AA1369" s="123" t="str">
        <f>IF('表格编辑 '!AC1369="","",'表格编辑 '!AC1369)</f>
        <v/>
      </c>
      <c r="AB1369" s="123" t="str">
        <f>IF('表格编辑 '!AD1369="","",'表格编辑 '!AD1369)</f>
        <v/>
      </c>
      <c r="AC1369" s="123" t="str">
        <f>IF('表格编辑 '!AE1369="","",'表格编辑 '!AE1369)</f>
        <v/>
      </c>
      <c r="AD1369" s="123">
        <f>IF('表格编辑 '!AF1369="","",'表格编辑 '!AF1369)</f>
        <v>140956</v>
      </c>
    </row>
    <row r="1370" spans="1:30">
      <c r="A1370" s="123">
        <f>IF('表格编辑 '!A1370="","",'表格编辑 '!A1370)</f>
        <v>40957</v>
      </c>
      <c r="B1370" s="123">
        <f>IF('表格编辑 '!B1370="","",'表格编辑 '!B1370)</f>
        <v>50155</v>
      </c>
      <c r="C1370" s="123">
        <f>IF('表格编辑 '!E1370="","",'表格编辑 '!E1370)</f>
        <v>65</v>
      </c>
      <c r="D1370" s="123" t="str">
        <f>IF('表格编辑 '!F1370="","",'表格编辑 '!F1370)</f>
        <v>AI_born_event(RECEIVER, ARG0, ARG1, ARG2, ARG3,ARG4)</v>
      </c>
      <c r="E1370" s="123" t="str">
        <f>IF('表格编辑 '!G1370="","",'表格编辑 '!G1370)</f>
        <v>AI_update_event(RECEIVER, ARG0, ARG1, ARG2, ARG3,ARG4)</v>
      </c>
      <c r="F1370" s="123" t="str">
        <f>IF('表格编辑 '!H1370="","",'表格编辑 '!H1370)</f>
        <v/>
      </c>
      <c r="G1370" s="123" t="str">
        <f>IF('表格编辑 '!I1370="","",'表格编辑 '!I1370)</f>
        <v/>
      </c>
      <c r="H1370" s="123" t="str">
        <f>IF('表格编辑 '!J1370="","",'表格编辑 '!J1370)</f>
        <v>test_deadth_event(RECEIVER, ARG0, ARG1, ARG2, ARG3,ARG4)</v>
      </c>
      <c r="I1370" s="123">
        <f>IF('表格编辑 '!K1370="","",'表格编辑 '!K1370)</f>
        <v>1</v>
      </c>
      <c r="J1370" s="123">
        <f>IF('表格编辑 '!L1370="","",'表格编辑 '!L1370)</f>
        <v>10000</v>
      </c>
      <c r="K1370" s="123">
        <f>IF('表格编辑 '!M1370="","",'表格编辑 '!M1370)</f>
        <v>1950</v>
      </c>
      <c r="L1370" s="123" t="str">
        <f>IF('表格编辑 '!N1370="","",'表格编辑 '!N1370)</f>
        <v/>
      </c>
      <c r="M1370" s="123" t="str">
        <f>IF('表格编辑 '!O1370="","",'表格编辑 '!O1370)</f>
        <v/>
      </c>
      <c r="N1370" s="123" t="str">
        <f>IF('表格编辑 '!P1370="","",'表格编辑 '!P1370)</f>
        <v/>
      </c>
      <c r="O1370" s="123" t="str">
        <f>IF('表格编辑 '!Q1370="","",'表格编辑 '!Q1370)</f>
        <v/>
      </c>
      <c r="P1370" s="123" t="str">
        <f>IF('表格编辑 '!R1370="","",'表格编辑 '!R1370)</f>
        <v/>
      </c>
      <c r="Q1370" s="123">
        <f>IF('表格编辑 '!S1370="","",'表格编辑 '!S1370)</f>
        <v>400</v>
      </c>
      <c r="R1370" s="123" t="str">
        <f>IF('表格编辑 '!T1370="","",'表格编辑 '!T1370)</f>
        <v/>
      </c>
      <c r="S1370" s="123" t="str">
        <f>IF('表格编辑 '!U1370="","",'表格编辑 '!U1370)</f>
        <v/>
      </c>
      <c r="T1370" s="123" t="str">
        <f>IF('表格编辑 '!V1370="","",'表格编辑 '!V1370)</f>
        <v/>
      </c>
      <c r="U1370" s="123" t="str">
        <f>IF('表格编辑 '!W1370="","",'表格编辑 '!W1370)</f>
        <v/>
      </c>
      <c r="V1370" s="123" t="str">
        <f>IF('表格编辑 '!X1370="","",'表格编辑 '!X1370)</f>
        <v/>
      </c>
      <c r="W1370" s="123" t="str">
        <f>IF('表格编辑 '!Y1370="","",'表格编辑 '!Y1370)</f>
        <v/>
      </c>
      <c r="X1370" s="123" t="str">
        <f>IF('表格编辑 '!Z1370="","",'表格编辑 '!Z1370)</f>
        <v/>
      </c>
      <c r="Y1370" s="123" t="str">
        <f>IF('表格编辑 '!AA1370="","",'表格编辑 '!AA1370)</f>
        <v/>
      </c>
      <c r="Z1370" s="123" t="str">
        <f>IF('表格编辑 '!AB1370="","",'表格编辑 '!AB1370)</f>
        <v/>
      </c>
      <c r="AA1370" s="123" t="str">
        <f>IF('表格编辑 '!AC1370="","",'表格编辑 '!AC1370)</f>
        <v/>
      </c>
      <c r="AB1370" s="123" t="str">
        <f>IF('表格编辑 '!AD1370="","",'表格编辑 '!AD1370)</f>
        <v/>
      </c>
      <c r="AC1370" s="123" t="str">
        <f>IF('表格编辑 '!AE1370="","",'表格编辑 '!AE1370)</f>
        <v/>
      </c>
      <c r="AD1370" s="123">
        <f>IF('表格编辑 '!AF1370="","",'表格编辑 '!AF1370)</f>
        <v>140957</v>
      </c>
    </row>
    <row r="1371" spans="1:30">
      <c r="A1371" s="123">
        <f>IF('表格编辑 '!A1371="","",'表格编辑 '!A1371)</f>
        <v>40958</v>
      </c>
      <c r="B1371" s="123">
        <f>IF('表格编辑 '!B1371="","",'表格编辑 '!B1371)</f>
        <v>50157</v>
      </c>
      <c r="C1371" s="123">
        <f>IF('表格编辑 '!E1371="","",'表格编辑 '!E1371)</f>
        <v>65</v>
      </c>
      <c r="D1371" s="123" t="str">
        <f>IF('表格编辑 '!F1371="","",'表格编辑 '!F1371)</f>
        <v>AI_born_event(RECEIVER, ARG0, ARG1, ARG2, ARG3,ARG4)</v>
      </c>
      <c r="E1371" s="123" t="str">
        <f>IF('表格编辑 '!G1371="","",'表格编辑 '!G1371)</f>
        <v>AI_update_event(RECEIVER, ARG0, ARG1, ARG2, ARG3,ARG4)</v>
      </c>
      <c r="F1371" s="123" t="str">
        <f>IF('表格编辑 '!H1371="","",'表格编辑 '!H1371)</f>
        <v/>
      </c>
      <c r="G1371" s="123" t="str">
        <f>IF('表格编辑 '!I1371="","",'表格编辑 '!I1371)</f>
        <v/>
      </c>
      <c r="H1371" s="123" t="str">
        <f>IF('表格编辑 '!J1371="","",'表格编辑 '!J1371)</f>
        <v>test_deadth_event(RECEIVER, ARG0, ARG1, ARG2, ARG3,ARG4)</v>
      </c>
      <c r="I1371" s="123">
        <f>IF('表格编辑 '!K1371="","",'表格编辑 '!K1371)</f>
        <v>1</v>
      </c>
      <c r="J1371" s="123">
        <f>IF('表格编辑 '!L1371="","",'表格编辑 '!L1371)</f>
        <v>10000</v>
      </c>
      <c r="K1371" s="123">
        <f>IF('表格编辑 '!M1371="","",'表格编辑 '!M1371)</f>
        <v>1950</v>
      </c>
      <c r="L1371" s="123" t="str">
        <f>IF('表格编辑 '!N1371="","",'表格编辑 '!N1371)</f>
        <v/>
      </c>
      <c r="M1371" s="123" t="str">
        <f>IF('表格编辑 '!O1371="","",'表格编辑 '!O1371)</f>
        <v/>
      </c>
      <c r="N1371" s="123" t="str">
        <f>IF('表格编辑 '!P1371="","",'表格编辑 '!P1371)</f>
        <v/>
      </c>
      <c r="O1371" s="123" t="str">
        <f>IF('表格编辑 '!Q1371="","",'表格编辑 '!Q1371)</f>
        <v/>
      </c>
      <c r="P1371" s="123" t="str">
        <f>IF('表格编辑 '!R1371="","",'表格编辑 '!R1371)</f>
        <v/>
      </c>
      <c r="Q1371" s="123">
        <f>IF('表格编辑 '!S1371="","",'表格编辑 '!S1371)</f>
        <v>400</v>
      </c>
      <c r="R1371" s="123" t="str">
        <f>IF('表格编辑 '!T1371="","",'表格编辑 '!T1371)</f>
        <v/>
      </c>
      <c r="S1371" s="123" t="str">
        <f>IF('表格编辑 '!U1371="","",'表格编辑 '!U1371)</f>
        <v/>
      </c>
      <c r="T1371" s="123" t="str">
        <f>IF('表格编辑 '!V1371="","",'表格编辑 '!V1371)</f>
        <v/>
      </c>
      <c r="U1371" s="123" t="str">
        <f>IF('表格编辑 '!W1371="","",'表格编辑 '!W1371)</f>
        <v/>
      </c>
      <c r="V1371" s="123" t="str">
        <f>IF('表格编辑 '!X1371="","",'表格编辑 '!X1371)</f>
        <v/>
      </c>
      <c r="W1371" s="123" t="str">
        <f>IF('表格编辑 '!Y1371="","",'表格编辑 '!Y1371)</f>
        <v/>
      </c>
      <c r="X1371" s="123" t="str">
        <f>IF('表格编辑 '!Z1371="","",'表格编辑 '!Z1371)</f>
        <v/>
      </c>
      <c r="Y1371" s="123" t="str">
        <f>IF('表格编辑 '!AA1371="","",'表格编辑 '!AA1371)</f>
        <v/>
      </c>
      <c r="Z1371" s="123" t="str">
        <f>IF('表格编辑 '!AB1371="","",'表格编辑 '!AB1371)</f>
        <v/>
      </c>
      <c r="AA1371" s="123" t="str">
        <f>IF('表格编辑 '!AC1371="","",'表格编辑 '!AC1371)</f>
        <v/>
      </c>
      <c r="AB1371" s="123" t="str">
        <f>IF('表格编辑 '!AD1371="","",'表格编辑 '!AD1371)</f>
        <v/>
      </c>
      <c r="AC1371" s="123" t="str">
        <f>IF('表格编辑 '!AE1371="","",'表格编辑 '!AE1371)</f>
        <v/>
      </c>
      <c r="AD1371" s="123">
        <f>IF('表格编辑 '!AF1371="","",'表格编辑 '!AF1371)</f>
        <v>140958</v>
      </c>
    </row>
    <row r="1372" spans="1:30">
      <c r="A1372" s="123">
        <f>IF('表格编辑 '!A1372="","",'表格编辑 '!A1372)</f>
        <v>40959</v>
      </c>
      <c r="B1372" s="123">
        <f>IF('表格编辑 '!B1372="","",'表格编辑 '!B1372)</f>
        <v>50076</v>
      </c>
      <c r="C1372" s="123">
        <f>IF('表格编辑 '!E1372="","",'表格编辑 '!E1372)</f>
        <v>65</v>
      </c>
      <c r="D1372" s="123" t="str">
        <f>IF('表格编辑 '!F1372="","",'表格编辑 '!F1372)</f>
        <v>AI_born_event(RECEIVER, ARG0, ARG1, ARG2, ARG3,ARG4)</v>
      </c>
      <c r="E1372" s="123" t="str">
        <f>IF('表格编辑 '!G1372="","",'表格编辑 '!G1372)</f>
        <v>AI_update_event(RECEIVER, ARG0, ARG1, ARG2, ARG3,ARG4)</v>
      </c>
      <c r="F1372" s="123" t="str">
        <f>IF('表格编辑 '!H1372="","",'表格编辑 '!H1372)</f>
        <v/>
      </c>
      <c r="G1372" s="123" t="str">
        <f>IF('表格编辑 '!I1372="","",'表格编辑 '!I1372)</f>
        <v/>
      </c>
      <c r="H1372" s="123" t="str">
        <f>IF('表格编辑 '!J1372="","",'表格编辑 '!J1372)</f>
        <v>test_deadth_event(RECEIVER, ARG0, ARG1, ARG2, ARG3,ARG4)</v>
      </c>
      <c r="I1372" s="123">
        <f>IF('表格编辑 '!K1372="","",'表格编辑 '!K1372)</f>
        <v>1</v>
      </c>
      <c r="J1372" s="123">
        <f>IF('表格编辑 '!L1372="","",'表格编辑 '!L1372)</f>
        <v>10000</v>
      </c>
      <c r="K1372" s="123">
        <f>IF('表格编辑 '!M1372="","",'表格编辑 '!M1372)</f>
        <v>1950</v>
      </c>
      <c r="L1372" s="123" t="str">
        <f>IF('表格编辑 '!N1372="","",'表格编辑 '!N1372)</f>
        <v/>
      </c>
      <c r="M1372" s="123" t="str">
        <f>IF('表格编辑 '!O1372="","",'表格编辑 '!O1372)</f>
        <v/>
      </c>
      <c r="N1372" s="123" t="str">
        <f>IF('表格编辑 '!P1372="","",'表格编辑 '!P1372)</f>
        <v/>
      </c>
      <c r="O1372" s="123" t="str">
        <f>IF('表格编辑 '!Q1372="","",'表格编辑 '!Q1372)</f>
        <v/>
      </c>
      <c r="P1372" s="123" t="str">
        <f>IF('表格编辑 '!R1372="","",'表格编辑 '!R1372)</f>
        <v/>
      </c>
      <c r="Q1372" s="123">
        <f>IF('表格编辑 '!S1372="","",'表格编辑 '!S1372)</f>
        <v>400</v>
      </c>
      <c r="R1372" s="123" t="str">
        <f>IF('表格编辑 '!T1372="","",'表格编辑 '!T1372)</f>
        <v/>
      </c>
      <c r="S1372" s="123" t="str">
        <f>IF('表格编辑 '!U1372="","",'表格编辑 '!U1372)</f>
        <v/>
      </c>
      <c r="T1372" s="123" t="str">
        <f>IF('表格编辑 '!V1372="","",'表格编辑 '!V1372)</f>
        <v/>
      </c>
      <c r="U1372" s="123" t="str">
        <f>IF('表格编辑 '!W1372="","",'表格编辑 '!W1372)</f>
        <v/>
      </c>
      <c r="V1372" s="123" t="str">
        <f>IF('表格编辑 '!X1372="","",'表格编辑 '!X1372)</f>
        <v/>
      </c>
      <c r="W1372" s="123" t="str">
        <f>IF('表格编辑 '!Y1372="","",'表格编辑 '!Y1372)</f>
        <v/>
      </c>
      <c r="X1372" s="123" t="str">
        <f>IF('表格编辑 '!Z1372="","",'表格编辑 '!Z1372)</f>
        <v/>
      </c>
      <c r="Y1372" s="123" t="str">
        <f>IF('表格编辑 '!AA1372="","",'表格编辑 '!AA1372)</f>
        <v/>
      </c>
      <c r="Z1372" s="123" t="str">
        <f>IF('表格编辑 '!AB1372="","",'表格编辑 '!AB1372)</f>
        <v/>
      </c>
      <c r="AA1372" s="123" t="str">
        <f>IF('表格编辑 '!AC1372="","",'表格编辑 '!AC1372)</f>
        <v/>
      </c>
      <c r="AB1372" s="123" t="str">
        <f>IF('表格编辑 '!AD1372="","",'表格编辑 '!AD1372)</f>
        <v/>
      </c>
      <c r="AC1372" s="123" t="str">
        <f>IF('表格编辑 '!AE1372="","",'表格编辑 '!AE1372)</f>
        <v/>
      </c>
      <c r="AD1372" s="123">
        <f>IF('表格编辑 '!AF1372="","",'表格编辑 '!AF1372)</f>
        <v>140959</v>
      </c>
    </row>
    <row r="1373" spans="1:30">
      <c r="A1373" s="123">
        <f>IF('表格编辑 '!A1373="","",'表格编辑 '!A1373)</f>
        <v>40960</v>
      </c>
      <c r="B1373" s="123">
        <f>IF('表格编辑 '!B1373="","",'表格编辑 '!B1373)</f>
        <v>50060</v>
      </c>
      <c r="C1373" s="123">
        <f>IF('表格编辑 '!E1373="","",'表格编辑 '!E1373)</f>
        <v>65</v>
      </c>
      <c r="D1373" s="123" t="str">
        <f>IF('表格编辑 '!F1373="","",'表格编辑 '!F1373)</f>
        <v>AI_born_event(RECEIVER, ARG0, ARG1, ARG2, ARG3,ARG4)</v>
      </c>
      <c r="E1373" s="123" t="str">
        <f>IF('表格编辑 '!G1373="","",'表格编辑 '!G1373)</f>
        <v>AI_update_event(RECEIVER, ARG0, ARG1, ARG2, ARG3,ARG4)</v>
      </c>
      <c r="F1373" s="123" t="str">
        <f>IF('表格编辑 '!H1373="","",'表格编辑 '!H1373)</f>
        <v/>
      </c>
      <c r="G1373" s="123" t="str">
        <f>IF('表格编辑 '!I1373="","",'表格编辑 '!I1373)</f>
        <v/>
      </c>
      <c r="H1373" s="123" t="str">
        <f>IF('表格编辑 '!J1373="","",'表格编辑 '!J1373)</f>
        <v>test_deadth_event(RECEIVER, ARG0, ARG1, ARG2, ARG3,ARG4)</v>
      </c>
      <c r="I1373" s="123">
        <f>IF('表格编辑 '!K1373="","",'表格编辑 '!K1373)</f>
        <v>1</v>
      </c>
      <c r="J1373" s="123">
        <f>IF('表格编辑 '!L1373="","",'表格编辑 '!L1373)</f>
        <v>10000</v>
      </c>
      <c r="K1373" s="123">
        <f>IF('表格编辑 '!M1373="","",'表格编辑 '!M1373)</f>
        <v>1950</v>
      </c>
      <c r="L1373" s="123" t="str">
        <f>IF('表格编辑 '!N1373="","",'表格编辑 '!N1373)</f>
        <v/>
      </c>
      <c r="M1373" s="123" t="str">
        <f>IF('表格编辑 '!O1373="","",'表格编辑 '!O1373)</f>
        <v/>
      </c>
      <c r="N1373" s="123" t="str">
        <f>IF('表格编辑 '!P1373="","",'表格编辑 '!P1373)</f>
        <v/>
      </c>
      <c r="O1373" s="123" t="str">
        <f>IF('表格编辑 '!Q1373="","",'表格编辑 '!Q1373)</f>
        <v/>
      </c>
      <c r="P1373" s="123" t="str">
        <f>IF('表格编辑 '!R1373="","",'表格编辑 '!R1373)</f>
        <v/>
      </c>
      <c r="Q1373" s="123">
        <f>IF('表格编辑 '!S1373="","",'表格编辑 '!S1373)</f>
        <v>400</v>
      </c>
      <c r="R1373" s="123" t="str">
        <f>IF('表格编辑 '!T1373="","",'表格编辑 '!T1373)</f>
        <v/>
      </c>
      <c r="S1373" s="123" t="str">
        <f>IF('表格编辑 '!U1373="","",'表格编辑 '!U1373)</f>
        <v/>
      </c>
      <c r="T1373" s="123" t="str">
        <f>IF('表格编辑 '!V1373="","",'表格编辑 '!V1373)</f>
        <v/>
      </c>
      <c r="U1373" s="123" t="str">
        <f>IF('表格编辑 '!W1373="","",'表格编辑 '!W1373)</f>
        <v/>
      </c>
      <c r="V1373" s="123" t="str">
        <f>IF('表格编辑 '!X1373="","",'表格编辑 '!X1373)</f>
        <v/>
      </c>
      <c r="W1373" s="123" t="str">
        <f>IF('表格编辑 '!Y1373="","",'表格编辑 '!Y1373)</f>
        <v/>
      </c>
      <c r="X1373" s="123" t="str">
        <f>IF('表格编辑 '!Z1373="","",'表格编辑 '!Z1373)</f>
        <v/>
      </c>
      <c r="Y1373" s="123" t="str">
        <f>IF('表格编辑 '!AA1373="","",'表格编辑 '!AA1373)</f>
        <v/>
      </c>
      <c r="Z1373" s="123" t="str">
        <f>IF('表格编辑 '!AB1373="","",'表格编辑 '!AB1373)</f>
        <v/>
      </c>
      <c r="AA1373" s="123" t="str">
        <f>IF('表格编辑 '!AC1373="","",'表格编辑 '!AC1373)</f>
        <v/>
      </c>
      <c r="AB1373" s="123" t="str">
        <f>IF('表格编辑 '!AD1373="","",'表格编辑 '!AD1373)</f>
        <v/>
      </c>
      <c r="AC1373" s="123" t="str">
        <f>IF('表格编辑 '!AE1373="","",'表格编辑 '!AE1373)</f>
        <v/>
      </c>
      <c r="AD1373" s="123">
        <f>IF('表格编辑 '!AF1373="","",'表格编辑 '!AF1373)</f>
        <v>140960</v>
      </c>
    </row>
    <row r="1374" spans="1:30">
      <c r="A1374" s="123">
        <f>IF('表格编辑 '!A1374="","",'表格编辑 '!A1374)</f>
        <v>40961</v>
      </c>
      <c r="B1374" s="123">
        <f>IF('表格编辑 '!B1374="","",'表格编辑 '!B1374)</f>
        <v>50000</v>
      </c>
      <c r="C1374" s="123">
        <f>IF('表格编辑 '!E1374="","",'表格编辑 '!E1374)</f>
        <v>65</v>
      </c>
      <c r="D1374" s="123" t="str">
        <f>IF('表格编辑 '!F1374="","",'表格编辑 '!F1374)</f>
        <v>AI_born_event(RECEIVER, ARG0, ARG1, ARG2, ARG3,ARG4)</v>
      </c>
      <c r="E1374" s="123" t="str">
        <f>IF('表格编辑 '!G1374="","",'表格编辑 '!G1374)</f>
        <v>AI_update_event(RECEIVER, ARG0, ARG1, ARG2, ARG3,ARG4)</v>
      </c>
      <c r="F1374" s="123" t="str">
        <f>IF('表格编辑 '!H1374="","",'表格编辑 '!H1374)</f>
        <v/>
      </c>
      <c r="G1374" s="123" t="str">
        <f>IF('表格编辑 '!I1374="","",'表格编辑 '!I1374)</f>
        <v/>
      </c>
      <c r="H1374" s="123" t="str">
        <f>IF('表格编辑 '!J1374="","",'表格编辑 '!J1374)</f>
        <v>test_deadth_event(RECEIVER, ARG0, ARG1, ARG2, ARG3,ARG4)</v>
      </c>
      <c r="I1374" s="123">
        <f>IF('表格编辑 '!K1374="","",'表格编辑 '!K1374)</f>
        <v>1</v>
      </c>
      <c r="J1374" s="123">
        <f>IF('表格编辑 '!L1374="","",'表格编辑 '!L1374)</f>
        <v>10000</v>
      </c>
      <c r="K1374" s="123">
        <f>IF('表格编辑 '!M1374="","",'表格编辑 '!M1374)</f>
        <v>1950</v>
      </c>
      <c r="L1374" s="123" t="str">
        <f>IF('表格编辑 '!N1374="","",'表格编辑 '!N1374)</f>
        <v/>
      </c>
      <c r="M1374" s="123" t="str">
        <f>IF('表格编辑 '!O1374="","",'表格编辑 '!O1374)</f>
        <v/>
      </c>
      <c r="N1374" s="123" t="str">
        <f>IF('表格编辑 '!P1374="","",'表格编辑 '!P1374)</f>
        <v/>
      </c>
      <c r="O1374" s="123" t="str">
        <f>IF('表格编辑 '!Q1374="","",'表格编辑 '!Q1374)</f>
        <v/>
      </c>
      <c r="P1374" s="123" t="str">
        <f>IF('表格编辑 '!R1374="","",'表格编辑 '!R1374)</f>
        <v/>
      </c>
      <c r="Q1374" s="123">
        <f>IF('表格编辑 '!S1374="","",'表格编辑 '!S1374)</f>
        <v>400</v>
      </c>
      <c r="R1374" s="123" t="str">
        <f>IF('表格编辑 '!T1374="","",'表格编辑 '!T1374)</f>
        <v/>
      </c>
      <c r="S1374" s="123" t="str">
        <f>IF('表格编辑 '!U1374="","",'表格编辑 '!U1374)</f>
        <v/>
      </c>
      <c r="T1374" s="123" t="str">
        <f>IF('表格编辑 '!V1374="","",'表格编辑 '!V1374)</f>
        <v/>
      </c>
      <c r="U1374" s="123" t="str">
        <f>IF('表格编辑 '!W1374="","",'表格编辑 '!W1374)</f>
        <v/>
      </c>
      <c r="V1374" s="123" t="str">
        <f>IF('表格编辑 '!X1374="","",'表格编辑 '!X1374)</f>
        <v/>
      </c>
      <c r="W1374" s="123" t="str">
        <f>IF('表格编辑 '!Y1374="","",'表格编辑 '!Y1374)</f>
        <v/>
      </c>
      <c r="X1374" s="123" t="str">
        <f>IF('表格编辑 '!Z1374="","",'表格编辑 '!Z1374)</f>
        <v/>
      </c>
      <c r="Y1374" s="123" t="str">
        <f>IF('表格编辑 '!AA1374="","",'表格编辑 '!AA1374)</f>
        <v/>
      </c>
      <c r="Z1374" s="123" t="str">
        <f>IF('表格编辑 '!AB1374="","",'表格编辑 '!AB1374)</f>
        <v/>
      </c>
      <c r="AA1374" s="123" t="str">
        <f>IF('表格编辑 '!AC1374="","",'表格编辑 '!AC1374)</f>
        <v/>
      </c>
      <c r="AB1374" s="123" t="str">
        <f>IF('表格编辑 '!AD1374="","",'表格编辑 '!AD1374)</f>
        <v/>
      </c>
      <c r="AC1374" s="123" t="str">
        <f>IF('表格编辑 '!AE1374="","",'表格编辑 '!AE1374)</f>
        <v/>
      </c>
      <c r="AD1374" s="123">
        <f>IF('表格编辑 '!AF1374="","",'表格编辑 '!AF1374)</f>
        <v>140961</v>
      </c>
    </row>
    <row r="1375" spans="1:30">
      <c r="A1375" s="123">
        <f>IF('表格编辑 '!A1375="","",'表格编辑 '!A1375)</f>
        <v>40962</v>
      </c>
      <c r="B1375" s="123">
        <f>IF('表格编辑 '!B1375="","",'表格编辑 '!B1375)</f>
        <v>50153</v>
      </c>
      <c r="C1375" s="123">
        <f>IF('表格编辑 '!E1375="","",'表格编辑 '!E1375)</f>
        <v>65</v>
      </c>
      <c r="D1375" s="123" t="str">
        <f>IF('表格编辑 '!F1375="","",'表格编辑 '!F1375)</f>
        <v>AI_born_event(RECEIVER, ARG0, ARG1, ARG2, ARG3,ARG4)</v>
      </c>
      <c r="E1375" s="123" t="str">
        <f>IF('表格编辑 '!G1375="","",'表格编辑 '!G1375)</f>
        <v>AI_update_event(RECEIVER, ARG0, ARG1, ARG2, ARG3,ARG4)</v>
      </c>
      <c r="F1375" s="123" t="str">
        <f>IF('表格编辑 '!H1375="","",'表格编辑 '!H1375)</f>
        <v/>
      </c>
      <c r="G1375" s="123" t="str">
        <f>IF('表格编辑 '!I1375="","",'表格编辑 '!I1375)</f>
        <v/>
      </c>
      <c r="H1375" s="123" t="str">
        <f>IF('表格编辑 '!J1375="","",'表格编辑 '!J1375)</f>
        <v>test_deadth_event(RECEIVER, ARG0, ARG1, ARG2, ARG3,ARG4)</v>
      </c>
      <c r="I1375" s="123">
        <f>IF('表格编辑 '!K1375="","",'表格编辑 '!K1375)</f>
        <v>1</v>
      </c>
      <c r="J1375" s="123">
        <f>IF('表格编辑 '!L1375="","",'表格编辑 '!L1375)</f>
        <v>10000</v>
      </c>
      <c r="K1375" s="123">
        <f>IF('表格编辑 '!M1375="","",'表格编辑 '!M1375)</f>
        <v>1950</v>
      </c>
      <c r="L1375" s="123" t="str">
        <f>IF('表格编辑 '!N1375="","",'表格编辑 '!N1375)</f>
        <v/>
      </c>
      <c r="M1375" s="123" t="str">
        <f>IF('表格编辑 '!O1375="","",'表格编辑 '!O1375)</f>
        <v/>
      </c>
      <c r="N1375" s="123" t="str">
        <f>IF('表格编辑 '!P1375="","",'表格编辑 '!P1375)</f>
        <v/>
      </c>
      <c r="O1375" s="123" t="str">
        <f>IF('表格编辑 '!Q1375="","",'表格编辑 '!Q1375)</f>
        <v/>
      </c>
      <c r="P1375" s="123" t="str">
        <f>IF('表格编辑 '!R1375="","",'表格编辑 '!R1375)</f>
        <v/>
      </c>
      <c r="Q1375" s="123">
        <f>IF('表格编辑 '!S1375="","",'表格编辑 '!S1375)</f>
        <v>400</v>
      </c>
      <c r="R1375" s="123" t="str">
        <f>IF('表格编辑 '!T1375="","",'表格编辑 '!T1375)</f>
        <v/>
      </c>
      <c r="S1375" s="123" t="str">
        <f>IF('表格编辑 '!U1375="","",'表格编辑 '!U1375)</f>
        <v/>
      </c>
      <c r="T1375" s="123" t="str">
        <f>IF('表格编辑 '!V1375="","",'表格编辑 '!V1375)</f>
        <v/>
      </c>
      <c r="U1375" s="123" t="str">
        <f>IF('表格编辑 '!W1375="","",'表格编辑 '!W1375)</f>
        <v/>
      </c>
      <c r="V1375" s="123" t="str">
        <f>IF('表格编辑 '!X1375="","",'表格编辑 '!X1375)</f>
        <v/>
      </c>
      <c r="W1375" s="123" t="str">
        <f>IF('表格编辑 '!Y1375="","",'表格编辑 '!Y1375)</f>
        <v/>
      </c>
      <c r="X1375" s="123" t="str">
        <f>IF('表格编辑 '!Z1375="","",'表格编辑 '!Z1375)</f>
        <v/>
      </c>
      <c r="Y1375" s="123" t="str">
        <f>IF('表格编辑 '!AA1375="","",'表格编辑 '!AA1375)</f>
        <v/>
      </c>
      <c r="Z1375" s="123" t="str">
        <f>IF('表格编辑 '!AB1375="","",'表格编辑 '!AB1375)</f>
        <v/>
      </c>
      <c r="AA1375" s="123" t="str">
        <f>IF('表格编辑 '!AC1375="","",'表格编辑 '!AC1375)</f>
        <v/>
      </c>
      <c r="AB1375" s="123" t="str">
        <f>IF('表格编辑 '!AD1375="","",'表格编辑 '!AD1375)</f>
        <v/>
      </c>
      <c r="AC1375" s="123" t="str">
        <f>IF('表格编辑 '!AE1375="","",'表格编辑 '!AE1375)</f>
        <v/>
      </c>
      <c r="AD1375" s="123">
        <f>IF('表格编辑 '!AF1375="","",'表格编辑 '!AF1375)</f>
        <v>140962</v>
      </c>
    </row>
    <row r="1376" spans="1:30">
      <c r="A1376" s="123">
        <f>IF('表格编辑 '!A1376="","",'表格编辑 '!A1376)</f>
        <v>40963</v>
      </c>
      <c r="B1376" s="123">
        <f>IF('表格编辑 '!B1376="","",'表格编辑 '!B1376)</f>
        <v>50005</v>
      </c>
      <c r="C1376" s="123">
        <f>IF('表格编辑 '!E1376="","",'表格编辑 '!E1376)</f>
        <v>65</v>
      </c>
      <c r="D1376" s="123" t="str">
        <f>IF('表格编辑 '!F1376="","",'表格编辑 '!F1376)</f>
        <v>AI_born_event(RECEIVER, ARG0, ARG1, ARG2, ARG3,ARG4)</v>
      </c>
      <c r="E1376" s="123" t="str">
        <f>IF('表格编辑 '!G1376="","",'表格编辑 '!G1376)</f>
        <v>AI_update_event(RECEIVER, ARG0, ARG1, ARG2, ARG3,ARG4)</v>
      </c>
      <c r="F1376" s="123" t="str">
        <f>IF('表格编辑 '!H1376="","",'表格编辑 '!H1376)</f>
        <v/>
      </c>
      <c r="G1376" s="123" t="str">
        <f>IF('表格编辑 '!I1376="","",'表格编辑 '!I1376)</f>
        <v/>
      </c>
      <c r="H1376" s="123" t="str">
        <f>IF('表格编辑 '!J1376="","",'表格编辑 '!J1376)</f>
        <v>test_deadth_event(RECEIVER, ARG0, ARG1, ARG2, ARG3,ARG4)</v>
      </c>
      <c r="I1376" s="123">
        <f>IF('表格编辑 '!K1376="","",'表格编辑 '!K1376)</f>
        <v>1</v>
      </c>
      <c r="J1376" s="123">
        <f>IF('表格编辑 '!L1376="","",'表格编辑 '!L1376)</f>
        <v>10000</v>
      </c>
      <c r="K1376" s="123">
        <f>IF('表格编辑 '!M1376="","",'表格编辑 '!M1376)</f>
        <v>1950</v>
      </c>
      <c r="L1376" s="123" t="str">
        <f>IF('表格编辑 '!N1376="","",'表格编辑 '!N1376)</f>
        <v/>
      </c>
      <c r="M1376" s="123" t="str">
        <f>IF('表格编辑 '!O1376="","",'表格编辑 '!O1376)</f>
        <v/>
      </c>
      <c r="N1376" s="123" t="str">
        <f>IF('表格编辑 '!P1376="","",'表格编辑 '!P1376)</f>
        <v/>
      </c>
      <c r="O1376" s="123" t="str">
        <f>IF('表格编辑 '!Q1376="","",'表格编辑 '!Q1376)</f>
        <v/>
      </c>
      <c r="P1376" s="123" t="str">
        <f>IF('表格编辑 '!R1376="","",'表格编辑 '!R1376)</f>
        <v/>
      </c>
      <c r="Q1376" s="123">
        <f>IF('表格编辑 '!S1376="","",'表格编辑 '!S1376)</f>
        <v>400</v>
      </c>
      <c r="R1376" s="123" t="str">
        <f>IF('表格编辑 '!T1376="","",'表格编辑 '!T1376)</f>
        <v/>
      </c>
      <c r="S1376" s="123" t="str">
        <f>IF('表格编辑 '!U1376="","",'表格编辑 '!U1376)</f>
        <v/>
      </c>
      <c r="T1376" s="123" t="str">
        <f>IF('表格编辑 '!V1376="","",'表格编辑 '!V1376)</f>
        <v/>
      </c>
      <c r="U1376" s="123" t="str">
        <f>IF('表格编辑 '!W1376="","",'表格编辑 '!W1376)</f>
        <v/>
      </c>
      <c r="V1376" s="123" t="str">
        <f>IF('表格编辑 '!X1376="","",'表格编辑 '!X1376)</f>
        <v/>
      </c>
      <c r="W1376" s="123" t="str">
        <f>IF('表格编辑 '!Y1376="","",'表格编辑 '!Y1376)</f>
        <v/>
      </c>
      <c r="X1376" s="123" t="str">
        <f>IF('表格编辑 '!Z1376="","",'表格编辑 '!Z1376)</f>
        <v/>
      </c>
      <c r="Y1376" s="123" t="str">
        <f>IF('表格编辑 '!AA1376="","",'表格编辑 '!AA1376)</f>
        <v/>
      </c>
      <c r="Z1376" s="123" t="str">
        <f>IF('表格编辑 '!AB1376="","",'表格编辑 '!AB1376)</f>
        <v/>
      </c>
      <c r="AA1376" s="123" t="str">
        <f>IF('表格编辑 '!AC1376="","",'表格编辑 '!AC1376)</f>
        <v/>
      </c>
      <c r="AB1376" s="123" t="str">
        <f>IF('表格编辑 '!AD1376="","",'表格编辑 '!AD1376)</f>
        <v/>
      </c>
      <c r="AC1376" s="123" t="str">
        <f>IF('表格编辑 '!AE1376="","",'表格编辑 '!AE1376)</f>
        <v/>
      </c>
      <c r="AD1376" s="123">
        <f>IF('表格编辑 '!AF1376="","",'表格编辑 '!AF1376)</f>
        <v>140963</v>
      </c>
    </row>
    <row r="1377" spans="1:30">
      <c r="A1377" s="123">
        <f>IF('表格编辑 '!A1377="","",'表格编辑 '!A1377)</f>
        <v>40964</v>
      </c>
      <c r="B1377" s="123">
        <f>IF('表格编辑 '!B1377="","",'表格编辑 '!B1377)</f>
        <v>50044</v>
      </c>
      <c r="C1377" s="123">
        <f>IF('表格编辑 '!E1377="","",'表格编辑 '!E1377)</f>
        <v>65</v>
      </c>
      <c r="D1377" s="123" t="str">
        <f>IF('表格编辑 '!F1377="","",'表格编辑 '!F1377)</f>
        <v>AI_born_event(RECEIVER, ARG0, ARG1, ARG2, ARG3,ARG4)</v>
      </c>
      <c r="E1377" s="123" t="str">
        <f>IF('表格编辑 '!G1377="","",'表格编辑 '!G1377)</f>
        <v>AI_update_event(RECEIVER, ARG0, ARG1, ARG2, ARG3,ARG4)</v>
      </c>
      <c r="F1377" s="123" t="str">
        <f>IF('表格编辑 '!H1377="","",'表格编辑 '!H1377)</f>
        <v/>
      </c>
      <c r="G1377" s="123" t="str">
        <f>IF('表格编辑 '!I1377="","",'表格编辑 '!I1377)</f>
        <v/>
      </c>
      <c r="H1377" s="123" t="str">
        <f>IF('表格编辑 '!J1377="","",'表格编辑 '!J1377)</f>
        <v>test_deadth_event(RECEIVER, ARG0, ARG1, ARG2, ARG3,ARG4)</v>
      </c>
      <c r="I1377" s="123">
        <f>IF('表格编辑 '!K1377="","",'表格编辑 '!K1377)</f>
        <v>1</v>
      </c>
      <c r="J1377" s="123">
        <f>IF('表格编辑 '!L1377="","",'表格编辑 '!L1377)</f>
        <v>10000</v>
      </c>
      <c r="K1377" s="123">
        <f>IF('表格编辑 '!M1377="","",'表格编辑 '!M1377)</f>
        <v>1950</v>
      </c>
      <c r="L1377" s="123" t="str">
        <f>IF('表格编辑 '!N1377="","",'表格编辑 '!N1377)</f>
        <v/>
      </c>
      <c r="M1377" s="123" t="str">
        <f>IF('表格编辑 '!O1377="","",'表格编辑 '!O1377)</f>
        <v/>
      </c>
      <c r="N1377" s="123" t="str">
        <f>IF('表格编辑 '!P1377="","",'表格编辑 '!P1377)</f>
        <v/>
      </c>
      <c r="O1377" s="123" t="str">
        <f>IF('表格编辑 '!Q1377="","",'表格编辑 '!Q1377)</f>
        <v/>
      </c>
      <c r="P1377" s="123" t="str">
        <f>IF('表格编辑 '!R1377="","",'表格编辑 '!R1377)</f>
        <v/>
      </c>
      <c r="Q1377" s="123">
        <f>IF('表格编辑 '!S1377="","",'表格编辑 '!S1377)</f>
        <v>400</v>
      </c>
      <c r="R1377" s="123" t="str">
        <f>IF('表格编辑 '!T1377="","",'表格编辑 '!T1377)</f>
        <v/>
      </c>
      <c r="S1377" s="123" t="str">
        <f>IF('表格编辑 '!U1377="","",'表格编辑 '!U1377)</f>
        <v/>
      </c>
      <c r="T1377" s="123" t="str">
        <f>IF('表格编辑 '!V1377="","",'表格编辑 '!V1377)</f>
        <v/>
      </c>
      <c r="U1377" s="123" t="str">
        <f>IF('表格编辑 '!W1377="","",'表格编辑 '!W1377)</f>
        <v/>
      </c>
      <c r="V1377" s="123" t="str">
        <f>IF('表格编辑 '!X1377="","",'表格编辑 '!X1377)</f>
        <v/>
      </c>
      <c r="W1377" s="123" t="str">
        <f>IF('表格编辑 '!Y1377="","",'表格编辑 '!Y1377)</f>
        <v/>
      </c>
      <c r="X1377" s="123" t="str">
        <f>IF('表格编辑 '!Z1377="","",'表格编辑 '!Z1377)</f>
        <v/>
      </c>
      <c r="Y1377" s="123" t="str">
        <f>IF('表格编辑 '!AA1377="","",'表格编辑 '!AA1377)</f>
        <v/>
      </c>
      <c r="Z1377" s="123" t="str">
        <f>IF('表格编辑 '!AB1377="","",'表格编辑 '!AB1377)</f>
        <v/>
      </c>
      <c r="AA1377" s="123" t="str">
        <f>IF('表格编辑 '!AC1377="","",'表格编辑 '!AC1377)</f>
        <v/>
      </c>
      <c r="AB1377" s="123" t="str">
        <f>IF('表格编辑 '!AD1377="","",'表格编辑 '!AD1377)</f>
        <v/>
      </c>
      <c r="AC1377" s="123" t="str">
        <f>IF('表格编辑 '!AE1377="","",'表格编辑 '!AE1377)</f>
        <v/>
      </c>
      <c r="AD1377" s="123">
        <f>IF('表格编辑 '!AF1377="","",'表格编辑 '!AF1377)</f>
        <v>140964</v>
      </c>
    </row>
    <row r="1378" spans="1:30">
      <c r="A1378" s="123">
        <f>IF('表格编辑 '!A1378="","",'表格编辑 '!A1378)</f>
        <v>40965</v>
      </c>
      <c r="B1378" s="123">
        <f>IF('表格编辑 '!B1378="","",'表格编辑 '!B1378)</f>
        <v>50103</v>
      </c>
      <c r="C1378" s="123">
        <f>IF('表格编辑 '!E1378="","",'表格编辑 '!E1378)</f>
        <v>65</v>
      </c>
      <c r="D1378" s="123" t="str">
        <f>IF('表格编辑 '!F1378="","",'表格编辑 '!F1378)</f>
        <v>AI_born_event(RECEIVER, ARG0, ARG1, ARG2, ARG3,ARG4)</v>
      </c>
      <c r="E1378" s="123" t="str">
        <f>IF('表格编辑 '!G1378="","",'表格编辑 '!G1378)</f>
        <v>AI_update_event(RECEIVER, ARG0, ARG1, ARG2, ARG3,ARG4)</v>
      </c>
      <c r="F1378" s="123" t="str">
        <f>IF('表格编辑 '!H1378="","",'表格编辑 '!H1378)</f>
        <v/>
      </c>
      <c r="G1378" s="123" t="str">
        <f>IF('表格编辑 '!I1378="","",'表格编辑 '!I1378)</f>
        <v/>
      </c>
      <c r="H1378" s="123" t="str">
        <f>IF('表格编辑 '!J1378="","",'表格编辑 '!J1378)</f>
        <v>test_deadth_event(RECEIVER, ARG0, ARG1, ARG2, ARG3,ARG4)</v>
      </c>
      <c r="I1378" s="123">
        <f>IF('表格编辑 '!K1378="","",'表格编辑 '!K1378)</f>
        <v>1</v>
      </c>
      <c r="J1378" s="123">
        <f>IF('表格编辑 '!L1378="","",'表格编辑 '!L1378)</f>
        <v>10000</v>
      </c>
      <c r="K1378" s="123">
        <f>IF('表格编辑 '!M1378="","",'表格编辑 '!M1378)</f>
        <v>1950</v>
      </c>
      <c r="L1378" s="123" t="str">
        <f>IF('表格编辑 '!N1378="","",'表格编辑 '!N1378)</f>
        <v/>
      </c>
      <c r="M1378" s="123" t="str">
        <f>IF('表格编辑 '!O1378="","",'表格编辑 '!O1378)</f>
        <v/>
      </c>
      <c r="N1378" s="123" t="str">
        <f>IF('表格编辑 '!P1378="","",'表格编辑 '!P1378)</f>
        <v/>
      </c>
      <c r="O1378" s="123" t="str">
        <f>IF('表格编辑 '!Q1378="","",'表格编辑 '!Q1378)</f>
        <v/>
      </c>
      <c r="P1378" s="123" t="str">
        <f>IF('表格编辑 '!R1378="","",'表格编辑 '!R1378)</f>
        <v/>
      </c>
      <c r="Q1378" s="123">
        <f>IF('表格编辑 '!S1378="","",'表格编辑 '!S1378)</f>
        <v>400</v>
      </c>
      <c r="R1378" s="123" t="str">
        <f>IF('表格编辑 '!T1378="","",'表格编辑 '!T1378)</f>
        <v/>
      </c>
      <c r="S1378" s="123" t="str">
        <f>IF('表格编辑 '!U1378="","",'表格编辑 '!U1378)</f>
        <v/>
      </c>
      <c r="T1378" s="123" t="str">
        <f>IF('表格编辑 '!V1378="","",'表格编辑 '!V1378)</f>
        <v/>
      </c>
      <c r="U1378" s="123" t="str">
        <f>IF('表格编辑 '!W1378="","",'表格编辑 '!W1378)</f>
        <v/>
      </c>
      <c r="V1378" s="123" t="str">
        <f>IF('表格编辑 '!X1378="","",'表格编辑 '!X1378)</f>
        <v/>
      </c>
      <c r="W1378" s="123" t="str">
        <f>IF('表格编辑 '!Y1378="","",'表格编辑 '!Y1378)</f>
        <v/>
      </c>
      <c r="X1378" s="123" t="str">
        <f>IF('表格编辑 '!Z1378="","",'表格编辑 '!Z1378)</f>
        <v/>
      </c>
      <c r="Y1378" s="123" t="str">
        <f>IF('表格编辑 '!AA1378="","",'表格编辑 '!AA1378)</f>
        <v/>
      </c>
      <c r="Z1378" s="123" t="str">
        <f>IF('表格编辑 '!AB1378="","",'表格编辑 '!AB1378)</f>
        <v/>
      </c>
      <c r="AA1378" s="123" t="str">
        <f>IF('表格编辑 '!AC1378="","",'表格编辑 '!AC1378)</f>
        <v/>
      </c>
      <c r="AB1378" s="123" t="str">
        <f>IF('表格编辑 '!AD1378="","",'表格编辑 '!AD1378)</f>
        <v/>
      </c>
      <c r="AC1378" s="123" t="str">
        <f>IF('表格编辑 '!AE1378="","",'表格编辑 '!AE1378)</f>
        <v/>
      </c>
      <c r="AD1378" s="123">
        <f>IF('表格编辑 '!AF1378="","",'表格编辑 '!AF1378)</f>
        <v>140965</v>
      </c>
    </row>
    <row r="1379" spans="1:30">
      <c r="A1379" s="123">
        <f>IF('表格编辑 '!A1379="","",'表格编辑 '!A1379)</f>
        <v>40966</v>
      </c>
      <c r="B1379" s="123">
        <f>IF('表格编辑 '!B1379="","",'表格编辑 '!B1379)</f>
        <v>50057</v>
      </c>
      <c r="C1379" s="123">
        <f>IF('表格编辑 '!E1379="","",'表格编辑 '!E1379)</f>
        <v>65</v>
      </c>
      <c r="D1379" s="123" t="str">
        <f>IF('表格编辑 '!F1379="","",'表格编辑 '!F1379)</f>
        <v>AI_born_event(RECEIVER, ARG0, ARG1, ARG2, ARG3,ARG4)</v>
      </c>
      <c r="E1379" s="123" t="str">
        <f>IF('表格编辑 '!G1379="","",'表格编辑 '!G1379)</f>
        <v>AI_update_event(RECEIVER, ARG0, ARG1, ARG2, ARG3,ARG4)</v>
      </c>
      <c r="F1379" s="123" t="str">
        <f>IF('表格编辑 '!H1379="","",'表格编辑 '!H1379)</f>
        <v/>
      </c>
      <c r="G1379" s="123" t="str">
        <f>IF('表格编辑 '!I1379="","",'表格编辑 '!I1379)</f>
        <v/>
      </c>
      <c r="H1379" s="123" t="str">
        <f>IF('表格编辑 '!J1379="","",'表格编辑 '!J1379)</f>
        <v>test_deadth_event(RECEIVER, ARG0, ARG1, ARG2, ARG3,ARG4)</v>
      </c>
      <c r="I1379" s="123">
        <f>IF('表格编辑 '!K1379="","",'表格编辑 '!K1379)</f>
        <v>1</v>
      </c>
      <c r="J1379" s="123">
        <f>IF('表格编辑 '!L1379="","",'表格编辑 '!L1379)</f>
        <v>10000</v>
      </c>
      <c r="K1379" s="123">
        <f>IF('表格编辑 '!M1379="","",'表格编辑 '!M1379)</f>
        <v>1950</v>
      </c>
      <c r="L1379" s="123" t="str">
        <f>IF('表格编辑 '!N1379="","",'表格编辑 '!N1379)</f>
        <v/>
      </c>
      <c r="M1379" s="123" t="str">
        <f>IF('表格编辑 '!O1379="","",'表格编辑 '!O1379)</f>
        <v/>
      </c>
      <c r="N1379" s="123" t="str">
        <f>IF('表格编辑 '!P1379="","",'表格编辑 '!P1379)</f>
        <v/>
      </c>
      <c r="O1379" s="123" t="str">
        <f>IF('表格编辑 '!Q1379="","",'表格编辑 '!Q1379)</f>
        <v/>
      </c>
      <c r="P1379" s="123" t="str">
        <f>IF('表格编辑 '!R1379="","",'表格编辑 '!R1379)</f>
        <v/>
      </c>
      <c r="Q1379" s="123">
        <f>IF('表格编辑 '!S1379="","",'表格编辑 '!S1379)</f>
        <v>400</v>
      </c>
      <c r="R1379" s="123" t="str">
        <f>IF('表格编辑 '!T1379="","",'表格编辑 '!T1379)</f>
        <v/>
      </c>
      <c r="S1379" s="123" t="str">
        <f>IF('表格编辑 '!U1379="","",'表格编辑 '!U1379)</f>
        <v/>
      </c>
      <c r="T1379" s="123" t="str">
        <f>IF('表格编辑 '!V1379="","",'表格编辑 '!V1379)</f>
        <v/>
      </c>
      <c r="U1379" s="123" t="str">
        <f>IF('表格编辑 '!W1379="","",'表格编辑 '!W1379)</f>
        <v/>
      </c>
      <c r="V1379" s="123" t="str">
        <f>IF('表格编辑 '!X1379="","",'表格编辑 '!X1379)</f>
        <v/>
      </c>
      <c r="W1379" s="123" t="str">
        <f>IF('表格编辑 '!Y1379="","",'表格编辑 '!Y1379)</f>
        <v/>
      </c>
      <c r="X1379" s="123" t="str">
        <f>IF('表格编辑 '!Z1379="","",'表格编辑 '!Z1379)</f>
        <v/>
      </c>
      <c r="Y1379" s="123" t="str">
        <f>IF('表格编辑 '!AA1379="","",'表格编辑 '!AA1379)</f>
        <v/>
      </c>
      <c r="Z1379" s="123" t="str">
        <f>IF('表格编辑 '!AB1379="","",'表格编辑 '!AB1379)</f>
        <v/>
      </c>
      <c r="AA1379" s="123" t="str">
        <f>IF('表格编辑 '!AC1379="","",'表格编辑 '!AC1379)</f>
        <v/>
      </c>
      <c r="AB1379" s="123" t="str">
        <f>IF('表格编辑 '!AD1379="","",'表格编辑 '!AD1379)</f>
        <v/>
      </c>
      <c r="AC1379" s="123" t="str">
        <f>IF('表格编辑 '!AE1379="","",'表格编辑 '!AE1379)</f>
        <v/>
      </c>
      <c r="AD1379" s="123">
        <f>IF('表格编辑 '!AF1379="","",'表格编辑 '!AF1379)</f>
        <v>140966</v>
      </c>
    </row>
    <row r="1380" spans="1:30">
      <c r="A1380" s="123">
        <f>IF('表格编辑 '!A1380="","",'表格编辑 '!A1380)</f>
        <v>40967</v>
      </c>
      <c r="B1380" s="123">
        <f>IF('表格编辑 '!B1380="","",'表格编辑 '!B1380)</f>
        <v>50086</v>
      </c>
      <c r="C1380" s="123">
        <f>IF('表格编辑 '!E1380="","",'表格编辑 '!E1380)</f>
        <v>65</v>
      </c>
      <c r="D1380" s="123" t="str">
        <f>IF('表格编辑 '!F1380="","",'表格编辑 '!F1380)</f>
        <v>AI_born_event(RECEIVER, ARG0, ARG1, ARG2, ARG3,ARG4)</v>
      </c>
      <c r="E1380" s="123" t="str">
        <f>IF('表格编辑 '!G1380="","",'表格编辑 '!G1380)</f>
        <v>AI_update_event(RECEIVER, ARG0, ARG1, ARG2, ARG3,ARG4)</v>
      </c>
      <c r="F1380" s="123" t="str">
        <f>IF('表格编辑 '!H1380="","",'表格编辑 '!H1380)</f>
        <v/>
      </c>
      <c r="G1380" s="123" t="str">
        <f>IF('表格编辑 '!I1380="","",'表格编辑 '!I1380)</f>
        <v/>
      </c>
      <c r="H1380" s="123" t="str">
        <f>IF('表格编辑 '!J1380="","",'表格编辑 '!J1380)</f>
        <v>test_deadth_event(RECEIVER, ARG0, ARG1, ARG2, ARG3,ARG4)</v>
      </c>
      <c r="I1380" s="123">
        <f>IF('表格编辑 '!K1380="","",'表格编辑 '!K1380)</f>
        <v>1</v>
      </c>
      <c r="J1380" s="123">
        <f>IF('表格编辑 '!L1380="","",'表格编辑 '!L1380)</f>
        <v>10000</v>
      </c>
      <c r="K1380" s="123">
        <f>IF('表格编辑 '!M1380="","",'表格编辑 '!M1380)</f>
        <v>1950</v>
      </c>
      <c r="L1380" s="123" t="str">
        <f>IF('表格编辑 '!N1380="","",'表格编辑 '!N1380)</f>
        <v/>
      </c>
      <c r="M1380" s="123" t="str">
        <f>IF('表格编辑 '!O1380="","",'表格编辑 '!O1380)</f>
        <v/>
      </c>
      <c r="N1380" s="123" t="str">
        <f>IF('表格编辑 '!P1380="","",'表格编辑 '!P1380)</f>
        <v/>
      </c>
      <c r="O1380" s="123" t="str">
        <f>IF('表格编辑 '!Q1380="","",'表格编辑 '!Q1380)</f>
        <v/>
      </c>
      <c r="P1380" s="123" t="str">
        <f>IF('表格编辑 '!R1380="","",'表格编辑 '!R1380)</f>
        <v/>
      </c>
      <c r="Q1380" s="123">
        <f>IF('表格编辑 '!S1380="","",'表格编辑 '!S1380)</f>
        <v>400</v>
      </c>
      <c r="R1380" s="123" t="str">
        <f>IF('表格编辑 '!T1380="","",'表格编辑 '!T1380)</f>
        <v/>
      </c>
      <c r="S1380" s="123" t="str">
        <f>IF('表格编辑 '!U1380="","",'表格编辑 '!U1380)</f>
        <v/>
      </c>
      <c r="T1380" s="123" t="str">
        <f>IF('表格编辑 '!V1380="","",'表格编辑 '!V1380)</f>
        <v/>
      </c>
      <c r="U1380" s="123" t="str">
        <f>IF('表格编辑 '!W1380="","",'表格编辑 '!W1380)</f>
        <v/>
      </c>
      <c r="V1380" s="123" t="str">
        <f>IF('表格编辑 '!X1380="","",'表格编辑 '!X1380)</f>
        <v/>
      </c>
      <c r="W1380" s="123" t="str">
        <f>IF('表格编辑 '!Y1380="","",'表格编辑 '!Y1380)</f>
        <v/>
      </c>
      <c r="X1380" s="123" t="str">
        <f>IF('表格编辑 '!Z1380="","",'表格编辑 '!Z1380)</f>
        <v/>
      </c>
      <c r="Y1380" s="123" t="str">
        <f>IF('表格编辑 '!AA1380="","",'表格编辑 '!AA1380)</f>
        <v/>
      </c>
      <c r="Z1380" s="123" t="str">
        <f>IF('表格编辑 '!AB1380="","",'表格编辑 '!AB1380)</f>
        <v/>
      </c>
      <c r="AA1380" s="123" t="str">
        <f>IF('表格编辑 '!AC1380="","",'表格编辑 '!AC1380)</f>
        <v/>
      </c>
      <c r="AB1380" s="123" t="str">
        <f>IF('表格编辑 '!AD1380="","",'表格编辑 '!AD1380)</f>
        <v/>
      </c>
      <c r="AC1380" s="123" t="str">
        <f>IF('表格编辑 '!AE1380="","",'表格编辑 '!AE1380)</f>
        <v/>
      </c>
      <c r="AD1380" s="123">
        <f>IF('表格编辑 '!AF1380="","",'表格编辑 '!AF1380)</f>
        <v>140967</v>
      </c>
    </row>
    <row r="1381" spans="1:30">
      <c r="A1381" s="123">
        <f>IF('表格编辑 '!A1381="","",'表格编辑 '!A1381)</f>
        <v>40968</v>
      </c>
      <c r="B1381" s="123">
        <f>IF('表格编辑 '!B1381="","",'表格编辑 '!B1381)</f>
        <v>50094</v>
      </c>
      <c r="C1381" s="123">
        <f>IF('表格编辑 '!E1381="","",'表格编辑 '!E1381)</f>
        <v>65</v>
      </c>
      <c r="D1381" s="123" t="str">
        <f>IF('表格编辑 '!F1381="","",'表格编辑 '!F1381)</f>
        <v>AI_born_event(RECEIVER, ARG0, ARG1, ARG2, ARG3,ARG4)</v>
      </c>
      <c r="E1381" s="123" t="str">
        <f>IF('表格编辑 '!G1381="","",'表格编辑 '!G1381)</f>
        <v>AI_update_event(RECEIVER, ARG0, ARG1, ARG2, ARG3,ARG4)</v>
      </c>
      <c r="F1381" s="123" t="str">
        <f>IF('表格编辑 '!H1381="","",'表格编辑 '!H1381)</f>
        <v/>
      </c>
      <c r="G1381" s="123" t="str">
        <f>IF('表格编辑 '!I1381="","",'表格编辑 '!I1381)</f>
        <v/>
      </c>
      <c r="H1381" s="123" t="str">
        <f>IF('表格编辑 '!J1381="","",'表格编辑 '!J1381)</f>
        <v>test_deadth_event(RECEIVER, ARG0, ARG1, ARG2, ARG3,ARG4)</v>
      </c>
      <c r="I1381" s="123">
        <f>IF('表格编辑 '!K1381="","",'表格编辑 '!K1381)</f>
        <v>1</v>
      </c>
      <c r="J1381" s="123">
        <f>IF('表格编辑 '!L1381="","",'表格编辑 '!L1381)</f>
        <v>10000</v>
      </c>
      <c r="K1381" s="123">
        <f>IF('表格编辑 '!M1381="","",'表格编辑 '!M1381)</f>
        <v>1950</v>
      </c>
      <c r="L1381" s="123" t="str">
        <f>IF('表格编辑 '!N1381="","",'表格编辑 '!N1381)</f>
        <v/>
      </c>
      <c r="M1381" s="123" t="str">
        <f>IF('表格编辑 '!O1381="","",'表格编辑 '!O1381)</f>
        <v/>
      </c>
      <c r="N1381" s="123" t="str">
        <f>IF('表格编辑 '!P1381="","",'表格编辑 '!P1381)</f>
        <v/>
      </c>
      <c r="O1381" s="123" t="str">
        <f>IF('表格编辑 '!Q1381="","",'表格编辑 '!Q1381)</f>
        <v/>
      </c>
      <c r="P1381" s="123" t="str">
        <f>IF('表格编辑 '!R1381="","",'表格编辑 '!R1381)</f>
        <v/>
      </c>
      <c r="Q1381" s="123">
        <f>IF('表格编辑 '!S1381="","",'表格编辑 '!S1381)</f>
        <v>400</v>
      </c>
      <c r="R1381" s="123" t="str">
        <f>IF('表格编辑 '!T1381="","",'表格编辑 '!T1381)</f>
        <v/>
      </c>
      <c r="S1381" s="123" t="str">
        <f>IF('表格编辑 '!U1381="","",'表格编辑 '!U1381)</f>
        <v/>
      </c>
      <c r="T1381" s="123" t="str">
        <f>IF('表格编辑 '!V1381="","",'表格编辑 '!V1381)</f>
        <v/>
      </c>
      <c r="U1381" s="123" t="str">
        <f>IF('表格编辑 '!W1381="","",'表格编辑 '!W1381)</f>
        <v/>
      </c>
      <c r="V1381" s="123" t="str">
        <f>IF('表格编辑 '!X1381="","",'表格编辑 '!X1381)</f>
        <v/>
      </c>
      <c r="W1381" s="123" t="str">
        <f>IF('表格编辑 '!Y1381="","",'表格编辑 '!Y1381)</f>
        <v/>
      </c>
      <c r="X1381" s="123" t="str">
        <f>IF('表格编辑 '!Z1381="","",'表格编辑 '!Z1381)</f>
        <v/>
      </c>
      <c r="Y1381" s="123" t="str">
        <f>IF('表格编辑 '!AA1381="","",'表格编辑 '!AA1381)</f>
        <v/>
      </c>
      <c r="Z1381" s="123" t="str">
        <f>IF('表格编辑 '!AB1381="","",'表格编辑 '!AB1381)</f>
        <v/>
      </c>
      <c r="AA1381" s="123" t="str">
        <f>IF('表格编辑 '!AC1381="","",'表格编辑 '!AC1381)</f>
        <v/>
      </c>
      <c r="AB1381" s="123" t="str">
        <f>IF('表格编辑 '!AD1381="","",'表格编辑 '!AD1381)</f>
        <v/>
      </c>
      <c r="AC1381" s="123" t="str">
        <f>IF('表格编辑 '!AE1381="","",'表格编辑 '!AE1381)</f>
        <v/>
      </c>
      <c r="AD1381" s="123">
        <f>IF('表格编辑 '!AF1381="","",'表格编辑 '!AF1381)</f>
        <v>140968</v>
      </c>
    </row>
    <row r="1382" spans="1:30">
      <c r="A1382" s="123">
        <f>IF('表格编辑 '!A1382="","",'表格编辑 '!A1382)</f>
        <v>40969</v>
      </c>
      <c r="B1382" s="123">
        <f>IF('表格编辑 '!B1382="","",'表格编辑 '!B1382)</f>
        <v>50132</v>
      </c>
      <c r="C1382" s="123">
        <f>IF('表格编辑 '!E1382="","",'表格编辑 '!E1382)</f>
        <v>65</v>
      </c>
      <c r="D1382" s="123" t="str">
        <f>IF('表格编辑 '!F1382="","",'表格编辑 '!F1382)</f>
        <v>AI_born_event(RECEIVER, ARG0, ARG1, ARG2, ARG3,ARG4)</v>
      </c>
      <c r="E1382" s="123" t="str">
        <f>IF('表格编辑 '!G1382="","",'表格编辑 '!G1382)</f>
        <v>AI_update_event(RECEIVER, ARG0, ARG1, ARG2, ARG3,ARG4)</v>
      </c>
      <c r="F1382" s="123" t="str">
        <f>IF('表格编辑 '!H1382="","",'表格编辑 '!H1382)</f>
        <v/>
      </c>
      <c r="G1382" s="123" t="str">
        <f>IF('表格编辑 '!I1382="","",'表格编辑 '!I1382)</f>
        <v/>
      </c>
      <c r="H1382" s="123" t="str">
        <f>IF('表格编辑 '!J1382="","",'表格编辑 '!J1382)</f>
        <v>test_deadth_event(RECEIVER, ARG0, ARG1, ARG2, ARG3,ARG4)</v>
      </c>
      <c r="I1382" s="123">
        <f>IF('表格编辑 '!K1382="","",'表格编辑 '!K1382)</f>
        <v>1</v>
      </c>
      <c r="J1382" s="123">
        <f>IF('表格编辑 '!L1382="","",'表格编辑 '!L1382)</f>
        <v>10000</v>
      </c>
      <c r="K1382" s="123">
        <f>IF('表格编辑 '!M1382="","",'表格编辑 '!M1382)</f>
        <v>1950</v>
      </c>
      <c r="L1382" s="123" t="str">
        <f>IF('表格编辑 '!N1382="","",'表格编辑 '!N1382)</f>
        <v/>
      </c>
      <c r="M1382" s="123" t="str">
        <f>IF('表格编辑 '!O1382="","",'表格编辑 '!O1382)</f>
        <v/>
      </c>
      <c r="N1382" s="123" t="str">
        <f>IF('表格编辑 '!P1382="","",'表格编辑 '!P1382)</f>
        <v/>
      </c>
      <c r="O1382" s="123" t="str">
        <f>IF('表格编辑 '!Q1382="","",'表格编辑 '!Q1382)</f>
        <v/>
      </c>
      <c r="P1382" s="123" t="str">
        <f>IF('表格编辑 '!R1382="","",'表格编辑 '!R1382)</f>
        <v/>
      </c>
      <c r="Q1382" s="123">
        <f>IF('表格编辑 '!S1382="","",'表格编辑 '!S1382)</f>
        <v>400</v>
      </c>
      <c r="R1382" s="123" t="str">
        <f>IF('表格编辑 '!T1382="","",'表格编辑 '!T1382)</f>
        <v/>
      </c>
      <c r="S1382" s="123" t="str">
        <f>IF('表格编辑 '!U1382="","",'表格编辑 '!U1382)</f>
        <v/>
      </c>
      <c r="T1382" s="123" t="str">
        <f>IF('表格编辑 '!V1382="","",'表格编辑 '!V1382)</f>
        <v/>
      </c>
      <c r="U1382" s="123" t="str">
        <f>IF('表格编辑 '!W1382="","",'表格编辑 '!W1382)</f>
        <v/>
      </c>
      <c r="V1382" s="123" t="str">
        <f>IF('表格编辑 '!X1382="","",'表格编辑 '!X1382)</f>
        <v/>
      </c>
      <c r="W1382" s="123" t="str">
        <f>IF('表格编辑 '!Y1382="","",'表格编辑 '!Y1382)</f>
        <v/>
      </c>
      <c r="X1382" s="123" t="str">
        <f>IF('表格编辑 '!Z1382="","",'表格编辑 '!Z1382)</f>
        <v/>
      </c>
      <c r="Y1382" s="123" t="str">
        <f>IF('表格编辑 '!AA1382="","",'表格编辑 '!AA1382)</f>
        <v/>
      </c>
      <c r="Z1382" s="123" t="str">
        <f>IF('表格编辑 '!AB1382="","",'表格编辑 '!AB1382)</f>
        <v/>
      </c>
      <c r="AA1382" s="123" t="str">
        <f>IF('表格编辑 '!AC1382="","",'表格编辑 '!AC1382)</f>
        <v/>
      </c>
      <c r="AB1382" s="123" t="str">
        <f>IF('表格编辑 '!AD1382="","",'表格编辑 '!AD1382)</f>
        <v/>
      </c>
      <c r="AC1382" s="123" t="str">
        <f>IF('表格编辑 '!AE1382="","",'表格编辑 '!AE1382)</f>
        <v/>
      </c>
      <c r="AD1382" s="123">
        <f>IF('表格编辑 '!AF1382="","",'表格编辑 '!AF1382)</f>
        <v>140969</v>
      </c>
    </row>
    <row r="1383" spans="1:30">
      <c r="A1383" s="123">
        <f>IF('表格编辑 '!A1383="","",'表格编辑 '!A1383)</f>
        <v>40970</v>
      </c>
      <c r="B1383" s="123">
        <f>IF('表格编辑 '!B1383="","",'表格编辑 '!B1383)</f>
        <v>50150</v>
      </c>
      <c r="C1383" s="123">
        <f>IF('表格编辑 '!E1383="","",'表格编辑 '!E1383)</f>
        <v>65</v>
      </c>
      <c r="D1383" s="123" t="str">
        <f>IF('表格编辑 '!F1383="","",'表格编辑 '!F1383)</f>
        <v>AI_born_event(RECEIVER, ARG0, ARG1, ARG2, ARG3,ARG4)</v>
      </c>
      <c r="E1383" s="123" t="str">
        <f>IF('表格编辑 '!G1383="","",'表格编辑 '!G1383)</f>
        <v>AI_update_event(RECEIVER, ARG0, ARG1, ARG2, ARG3,ARG4)</v>
      </c>
      <c r="F1383" s="123" t="str">
        <f>IF('表格编辑 '!H1383="","",'表格编辑 '!H1383)</f>
        <v/>
      </c>
      <c r="G1383" s="123" t="str">
        <f>IF('表格编辑 '!I1383="","",'表格编辑 '!I1383)</f>
        <v/>
      </c>
      <c r="H1383" s="123" t="str">
        <f>IF('表格编辑 '!J1383="","",'表格编辑 '!J1383)</f>
        <v>test_deadth_event(RECEIVER, ARG0, ARG1, ARG2, ARG3,ARG4)</v>
      </c>
      <c r="I1383" s="123">
        <f>IF('表格编辑 '!K1383="","",'表格编辑 '!K1383)</f>
        <v>1</v>
      </c>
      <c r="J1383" s="123">
        <f>IF('表格编辑 '!L1383="","",'表格编辑 '!L1383)</f>
        <v>10000</v>
      </c>
      <c r="K1383" s="123">
        <f>IF('表格编辑 '!M1383="","",'表格编辑 '!M1383)</f>
        <v>1950</v>
      </c>
      <c r="L1383" s="123" t="str">
        <f>IF('表格编辑 '!N1383="","",'表格编辑 '!N1383)</f>
        <v/>
      </c>
      <c r="M1383" s="123" t="str">
        <f>IF('表格编辑 '!O1383="","",'表格编辑 '!O1383)</f>
        <v/>
      </c>
      <c r="N1383" s="123" t="str">
        <f>IF('表格编辑 '!P1383="","",'表格编辑 '!P1383)</f>
        <v/>
      </c>
      <c r="O1383" s="123" t="str">
        <f>IF('表格编辑 '!Q1383="","",'表格编辑 '!Q1383)</f>
        <v/>
      </c>
      <c r="P1383" s="123" t="str">
        <f>IF('表格编辑 '!R1383="","",'表格编辑 '!R1383)</f>
        <v/>
      </c>
      <c r="Q1383" s="123">
        <f>IF('表格编辑 '!S1383="","",'表格编辑 '!S1383)</f>
        <v>400</v>
      </c>
      <c r="R1383" s="123" t="str">
        <f>IF('表格编辑 '!T1383="","",'表格编辑 '!T1383)</f>
        <v/>
      </c>
      <c r="S1383" s="123" t="str">
        <f>IF('表格编辑 '!U1383="","",'表格编辑 '!U1383)</f>
        <v/>
      </c>
      <c r="T1383" s="123" t="str">
        <f>IF('表格编辑 '!V1383="","",'表格编辑 '!V1383)</f>
        <v/>
      </c>
      <c r="U1383" s="123" t="str">
        <f>IF('表格编辑 '!W1383="","",'表格编辑 '!W1383)</f>
        <v/>
      </c>
      <c r="V1383" s="123" t="str">
        <f>IF('表格编辑 '!X1383="","",'表格编辑 '!X1383)</f>
        <v/>
      </c>
      <c r="W1383" s="123" t="str">
        <f>IF('表格编辑 '!Y1383="","",'表格编辑 '!Y1383)</f>
        <v/>
      </c>
      <c r="X1383" s="123" t="str">
        <f>IF('表格编辑 '!Z1383="","",'表格编辑 '!Z1383)</f>
        <v/>
      </c>
      <c r="Y1383" s="123" t="str">
        <f>IF('表格编辑 '!AA1383="","",'表格编辑 '!AA1383)</f>
        <v/>
      </c>
      <c r="Z1383" s="123" t="str">
        <f>IF('表格编辑 '!AB1383="","",'表格编辑 '!AB1383)</f>
        <v/>
      </c>
      <c r="AA1383" s="123" t="str">
        <f>IF('表格编辑 '!AC1383="","",'表格编辑 '!AC1383)</f>
        <v/>
      </c>
      <c r="AB1383" s="123" t="str">
        <f>IF('表格编辑 '!AD1383="","",'表格编辑 '!AD1383)</f>
        <v/>
      </c>
      <c r="AC1383" s="123" t="str">
        <f>IF('表格编辑 '!AE1383="","",'表格编辑 '!AE1383)</f>
        <v/>
      </c>
      <c r="AD1383" s="123">
        <f>IF('表格编辑 '!AF1383="","",'表格编辑 '!AF1383)</f>
        <v>140970</v>
      </c>
    </row>
    <row r="1384" spans="1:30">
      <c r="A1384" s="123">
        <f>IF('表格编辑 '!A1384="","",'表格编辑 '!A1384)</f>
        <v>40971</v>
      </c>
      <c r="B1384" s="123">
        <f>IF('表格编辑 '!B1384="","",'表格编辑 '!B1384)</f>
        <v>50033</v>
      </c>
      <c r="C1384" s="123">
        <f>IF('表格编辑 '!E1384="","",'表格编辑 '!E1384)</f>
        <v>65</v>
      </c>
      <c r="D1384" s="123" t="str">
        <f>IF('表格编辑 '!F1384="","",'表格编辑 '!F1384)</f>
        <v>AI_born_event(RECEIVER, ARG0, ARG1, ARG2, ARG3,ARG4)</v>
      </c>
      <c r="E1384" s="123" t="str">
        <f>IF('表格编辑 '!G1384="","",'表格编辑 '!G1384)</f>
        <v>AI_update_event(RECEIVER, ARG0, ARG1, ARG2, ARG3,ARG4)</v>
      </c>
      <c r="F1384" s="123" t="str">
        <f>IF('表格编辑 '!H1384="","",'表格编辑 '!H1384)</f>
        <v/>
      </c>
      <c r="G1384" s="123" t="str">
        <f>IF('表格编辑 '!I1384="","",'表格编辑 '!I1384)</f>
        <v/>
      </c>
      <c r="H1384" s="123" t="str">
        <f>IF('表格编辑 '!J1384="","",'表格编辑 '!J1384)</f>
        <v>test_deadth_event(RECEIVER, ARG0, ARG1, ARG2, ARG3,ARG4)</v>
      </c>
      <c r="I1384" s="123">
        <f>IF('表格编辑 '!K1384="","",'表格编辑 '!K1384)</f>
        <v>1</v>
      </c>
      <c r="J1384" s="123">
        <f>IF('表格编辑 '!L1384="","",'表格编辑 '!L1384)</f>
        <v>10000</v>
      </c>
      <c r="K1384" s="123">
        <f>IF('表格编辑 '!M1384="","",'表格编辑 '!M1384)</f>
        <v>1950</v>
      </c>
      <c r="L1384" s="123" t="str">
        <f>IF('表格编辑 '!N1384="","",'表格编辑 '!N1384)</f>
        <v/>
      </c>
      <c r="M1384" s="123" t="str">
        <f>IF('表格编辑 '!O1384="","",'表格编辑 '!O1384)</f>
        <v/>
      </c>
      <c r="N1384" s="123" t="str">
        <f>IF('表格编辑 '!P1384="","",'表格编辑 '!P1384)</f>
        <v/>
      </c>
      <c r="O1384" s="123" t="str">
        <f>IF('表格编辑 '!Q1384="","",'表格编辑 '!Q1384)</f>
        <v/>
      </c>
      <c r="P1384" s="123" t="str">
        <f>IF('表格编辑 '!R1384="","",'表格编辑 '!R1384)</f>
        <v/>
      </c>
      <c r="Q1384" s="123">
        <f>IF('表格编辑 '!S1384="","",'表格编辑 '!S1384)</f>
        <v>400</v>
      </c>
      <c r="R1384" s="123" t="str">
        <f>IF('表格编辑 '!T1384="","",'表格编辑 '!T1384)</f>
        <v/>
      </c>
      <c r="S1384" s="123" t="str">
        <f>IF('表格编辑 '!U1384="","",'表格编辑 '!U1384)</f>
        <v/>
      </c>
      <c r="T1384" s="123" t="str">
        <f>IF('表格编辑 '!V1384="","",'表格编辑 '!V1384)</f>
        <v/>
      </c>
      <c r="U1384" s="123" t="str">
        <f>IF('表格编辑 '!W1384="","",'表格编辑 '!W1384)</f>
        <v/>
      </c>
      <c r="V1384" s="123" t="str">
        <f>IF('表格编辑 '!X1384="","",'表格编辑 '!X1384)</f>
        <v/>
      </c>
      <c r="W1384" s="123" t="str">
        <f>IF('表格编辑 '!Y1384="","",'表格编辑 '!Y1384)</f>
        <v/>
      </c>
      <c r="X1384" s="123" t="str">
        <f>IF('表格编辑 '!Z1384="","",'表格编辑 '!Z1384)</f>
        <v/>
      </c>
      <c r="Y1384" s="123" t="str">
        <f>IF('表格编辑 '!AA1384="","",'表格编辑 '!AA1384)</f>
        <v/>
      </c>
      <c r="Z1384" s="123" t="str">
        <f>IF('表格编辑 '!AB1384="","",'表格编辑 '!AB1384)</f>
        <v/>
      </c>
      <c r="AA1384" s="123" t="str">
        <f>IF('表格编辑 '!AC1384="","",'表格编辑 '!AC1384)</f>
        <v/>
      </c>
      <c r="AB1384" s="123" t="str">
        <f>IF('表格编辑 '!AD1384="","",'表格编辑 '!AD1384)</f>
        <v/>
      </c>
      <c r="AC1384" s="123" t="str">
        <f>IF('表格编辑 '!AE1384="","",'表格编辑 '!AE1384)</f>
        <v/>
      </c>
      <c r="AD1384" s="123">
        <f>IF('表格编辑 '!AF1384="","",'表格编辑 '!AF1384)</f>
        <v>140971</v>
      </c>
    </row>
    <row r="1385" spans="1:30">
      <c r="A1385" s="123">
        <f>IF('表格编辑 '!A1385="","",'表格编辑 '!A1385)</f>
        <v>40972</v>
      </c>
      <c r="B1385" s="123">
        <f>IF('表格编辑 '!B1385="","",'表格编辑 '!B1385)</f>
        <v>50155</v>
      </c>
      <c r="C1385" s="123">
        <f>IF('表格编辑 '!E1385="","",'表格编辑 '!E1385)</f>
        <v>65</v>
      </c>
      <c r="D1385" s="123" t="str">
        <f>IF('表格编辑 '!F1385="","",'表格编辑 '!F1385)</f>
        <v>AI_born_event(RECEIVER, ARG0, ARG1, ARG2, ARG3,ARG4)</v>
      </c>
      <c r="E1385" s="123" t="str">
        <f>IF('表格编辑 '!G1385="","",'表格编辑 '!G1385)</f>
        <v>AI_update_event(RECEIVER, ARG0, ARG1, ARG2, ARG3,ARG4)</v>
      </c>
      <c r="F1385" s="123" t="str">
        <f>IF('表格编辑 '!H1385="","",'表格编辑 '!H1385)</f>
        <v/>
      </c>
      <c r="G1385" s="123" t="str">
        <f>IF('表格编辑 '!I1385="","",'表格编辑 '!I1385)</f>
        <v/>
      </c>
      <c r="H1385" s="123" t="str">
        <f>IF('表格编辑 '!J1385="","",'表格编辑 '!J1385)</f>
        <v>test_deadth_event(RECEIVER, ARG0, ARG1, ARG2, ARG3,ARG4)</v>
      </c>
      <c r="I1385" s="123">
        <f>IF('表格编辑 '!K1385="","",'表格编辑 '!K1385)</f>
        <v>1</v>
      </c>
      <c r="J1385" s="123">
        <f>IF('表格编辑 '!L1385="","",'表格编辑 '!L1385)</f>
        <v>10000</v>
      </c>
      <c r="K1385" s="123">
        <f>IF('表格编辑 '!M1385="","",'表格编辑 '!M1385)</f>
        <v>1950</v>
      </c>
      <c r="L1385" s="123" t="str">
        <f>IF('表格编辑 '!N1385="","",'表格编辑 '!N1385)</f>
        <v/>
      </c>
      <c r="M1385" s="123" t="str">
        <f>IF('表格编辑 '!O1385="","",'表格编辑 '!O1385)</f>
        <v/>
      </c>
      <c r="N1385" s="123" t="str">
        <f>IF('表格编辑 '!P1385="","",'表格编辑 '!P1385)</f>
        <v/>
      </c>
      <c r="O1385" s="123" t="str">
        <f>IF('表格编辑 '!Q1385="","",'表格编辑 '!Q1385)</f>
        <v/>
      </c>
      <c r="P1385" s="123" t="str">
        <f>IF('表格编辑 '!R1385="","",'表格编辑 '!R1385)</f>
        <v/>
      </c>
      <c r="Q1385" s="123">
        <f>IF('表格编辑 '!S1385="","",'表格编辑 '!S1385)</f>
        <v>400</v>
      </c>
      <c r="R1385" s="123" t="str">
        <f>IF('表格编辑 '!T1385="","",'表格编辑 '!T1385)</f>
        <v/>
      </c>
      <c r="S1385" s="123" t="str">
        <f>IF('表格编辑 '!U1385="","",'表格编辑 '!U1385)</f>
        <v/>
      </c>
      <c r="T1385" s="123" t="str">
        <f>IF('表格编辑 '!V1385="","",'表格编辑 '!V1385)</f>
        <v/>
      </c>
      <c r="U1385" s="123" t="str">
        <f>IF('表格编辑 '!W1385="","",'表格编辑 '!W1385)</f>
        <v/>
      </c>
      <c r="V1385" s="123" t="str">
        <f>IF('表格编辑 '!X1385="","",'表格编辑 '!X1385)</f>
        <v/>
      </c>
      <c r="W1385" s="123" t="str">
        <f>IF('表格编辑 '!Y1385="","",'表格编辑 '!Y1385)</f>
        <v/>
      </c>
      <c r="X1385" s="123" t="str">
        <f>IF('表格编辑 '!Z1385="","",'表格编辑 '!Z1385)</f>
        <v/>
      </c>
      <c r="Y1385" s="123" t="str">
        <f>IF('表格编辑 '!AA1385="","",'表格编辑 '!AA1385)</f>
        <v/>
      </c>
      <c r="Z1385" s="123" t="str">
        <f>IF('表格编辑 '!AB1385="","",'表格编辑 '!AB1385)</f>
        <v/>
      </c>
      <c r="AA1385" s="123" t="str">
        <f>IF('表格编辑 '!AC1385="","",'表格编辑 '!AC1385)</f>
        <v/>
      </c>
      <c r="AB1385" s="123" t="str">
        <f>IF('表格编辑 '!AD1385="","",'表格编辑 '!AD1385)</f>
        <v/>
      </c>
      <c r="AC1385" s="123" t="str">
        <f>IF('表格编辑 '!AE1385="","",'表格编辑 '!AE1385)</f>
        <v/>
      </c>
      <c r="AD1385" s="123">
        <f>IF('表格编辑 '!AF1385="","",'表格编辑 '!AF1385)</f>
        <v>140972</v>
      </c>
    </row>
    <row r="1386" spans="1:30">
      <c r="A1386" s="123">
        <f>IF('表格编辑 '!A1386="","",'表格编辑 '!A1386)</f>
        <v>40973</v>
      </c>
      <c r="B1386" s="123">
        <f>IF('表格编辑 '!B1386="","",'表格编辑 '!B1386)</f>
        <v>50056</v>
      </c>
      <c r="C1386" s="123">
        <f>IF('表格编辑 '!E1386="","",'表格编辑 '!E1386)</f>
        <v>65</v>
      </c>
      <c r="D1386" s="123" t="str">
        <f>IF('表格编辑 '!F1386="","",'表格编辑 '!F1386)</f>
        <v>AI_born_event(RECEIVER, ARG0, ARG1, ARG2, ARG3,ARG4)</v>
      </c>
      <c r="E1386" s="123" t="str">
        <f>IF('表格编辑 '!G1386="","",'表格编辑 '!G1386)</f>
        <v>AI_update_event(RECEIVER, ARG0, ARG1, ARG2, ARG3,ARG4)</v>
      </c>
      <c r="F1386" s="123" t="str">
        <f>IF('表格编辑 '!H1386="","",'表格编辑 '!H1386)</f>
        <v/>
      </c>
      <c r="G1386" s="123" t="str">
        <f>IF('表格编辑 '!I1386="","",'表格编辑 '!I1386)</f>
        <v/>
      </c>
      <c r="H1386" s="123" t="str">
        <f>IF('表格编辑 '!J1386="","",'表格编辑 '!J1386)</f>
        <v>test_deadth_event(RECEIVER, ARG0, ARG1, ARG2, ARG3,ARG4)</v>
      </c>
      <c r="I1386" s="123">
        <f>IF('表格编辑 '!K1386="","",'表格编辑 '!K1386)</f>
        <v>1</v>
      </c>
      <c r="J1386" s="123">
        <f>IF('表格编辑 '!L1386="","",'表格编辑 '!L1386)</f>
        <v>10000</v>
      </c>
      <c r="K1386" s="123">
        <f>IF('表格编辑 '!M1386="","",'表格编辑 '!M1386)</f>
        <v>1950</v>
      </c>
      <c r="L1386" s="123" t="str">
        <f>IF('表格编辑 '!N1386="","",'表格编辑 '!N1386)</f>
        <v/>
      </c>
      <c r="M1386" s="123" t="str">
        <f>IF('表格编辑 '!O1386="","",'表格编辑 '!O1386)</f>
        <v/>
      </c>
      <c r="N1386" s="123" t="str">
        <f>IF('表格编辑 '!P1386="","",'表格编辑 '!P1386)</f>
        <v/>
      </c>
      <c r="O1386" s="123" t="str">
        <f>IF('表格编辑 '!Q1386="","",'表格编辑 '!Q1386)</f>
        <v/>
      </c>
      <c r="P1386" s="123" t="str">
        <f>IF('表格编辑 '!R1386="","",'表格编辑 '!R1386)</f>
        <v/>
      </c>
      <c r="Q1386" s="123">
        <f>IF('表格编辑 '!S1386="","",'表格编辑 '!S1386)</f>
        <v>400</v>
      </c>
      <c r="R1386" s="123" t="str">
        <f>IF('表格编辑 '!T1386="","",'表格编辑 '!T1386)</f>
        <v/>
      </c>
      <c r="S1386" s="123" t="str">
        <f>IF('表格编辑 '!U1386="","",'表格编辑 '!U1386)</f>
        <v/>
      </c>
      <c r="T1386" s="123" t="str">
        <f>IF('表格编辑 '!V1386="","",'表格编辑 '!V1386)</f>
        <v/>
      </c>
      <c r="U1386" s="123" t="str">
        <f>IF('表格编辑 '!W1386="","",'表格编辑 '!W1386)</f>
        <v/>
      </c>
      <c r="V1386" s="123" t="str">
        <f>IF('表格编辑 '!X1386="","",'表格编辑 '!X1386)</f>
        <v/>
      </c>
      <c r="W1386" s="123" t="str">
        <f>IF('表格编辑 '!Y1386="","",'表格编辑 '!Y1386)</f>
        <v/>
      </c>
      <c r="X1386" s="123" t="str">
        <f>IF('表格编辑 '!Z1386="","",'表格编辑 '!Z1386)</f>
        <v/>
      </c>
      <c r="Y1386" s="123" t="str">
        <f>IF('表格编辑 '!AA1386="","",'表格编辑 '!AA1386)</f>
        <v/>
      </c>
      <c r="Z1386" s="123" t="str">
        <f>IF('表格编辑 '!AB1386="","",'表格编辑 '!AB1386)</f>
        <v/>
      </c>
      <c r="AA1386" s="123" t="str">
        <f>IF('表格编辑 '!AC1386="","",'表格编辑 '!AC1386)</f>
        <v/>
      </c>
      <c r="AB1386" s="123" t="str">
        <f>IF('表格编辑 '!AD1386="","",'表格编辑 '!AD1386)</f>
        <v/>
      </c>
      <c r="AC1386" s="123" t="str">
        <f>IF('表格编辑 '!AE1386="","",'表格编辑 '!AE1386)</f>
        <v/>
      </c>
      <c r="AD1386" s="123">
        <f>IF('表格编辑 '!AF1386="","",'表格编辑 '!AF1386)</f>
        <v>140973</v>
      </c>
    </row>
    <row r="1387" spans="1:30">
      <c r="A1387" s="123">
        <f>IF('表格编辑 '!A1387="","",'表格编辑 '!A1387)</f>
        <v>40974</v>
      </c>
      <c r="B1387" s="123">
        <f>IF('表格编辑 '!B1387="","",'表格编辑 '!B1387)</f>
        <v>50111</v>
      </c>
      <c r="C1387" s="123">
        <f>IF('表格编辑 '!E1387="","",'表格编辑 '!E1387)</f>
        <v>65</v>
      </c>
      <c r="D1387" s="123" t="str">
        <f>IF('表格编辑 '!F1387="","",'表格编辑 '!F1387)</f>
        <v>AI_born_event(RECEIVER, ARG0, ARG1, ARG2, ARG3,ARG4)</v>
      </c>
      <c r="E1387" s="123" t="str">
        <f>IF('表格编辑 '!G1387="","",'表格编辑 '!G1387)</f>
        <v>AI_update_event(RECEIVER, ARG0, ARG1, ARG2, ARG3,ARG4)</v>
      </c>
      <c r="F1387" s="123" t="str">
        <f>IF('表格编辑 '!H1387="","",'表格编辑 '!H1387)</f>
        <v/>
      </c>
      <c r="G1387" s="123" t="str">
        <f>IF('表格编辑 '!I1387="","",'表格编辑 '!I1387)</f>
        <v/>
      </c>
      <c r="H1387" s="123" t="str">
        <f>IF('表格编辑 '!J1387="","",'表格编辑 '!J1387)</f>
        <v>test_deadth_event(RECEIVER, ARG0, ARG1, ARG2, ARG3,ARG4)</v>
      </c>
      <c r="I1387" s="123">
        <f>IF('表格编辑 '!K1387="","",'表格编辑 '!K1387)</f>
        <v>1</v>
      </c>
      <c r="J1387" s="123">
        <f>IF('表格编辑 '!L1387="","",'表格编辑 '!L1387)</f>
        <v>10000</v>
      </c>
      <c r="K1387" s="123">
        <f>IF('表格编辑 '!M1387="","",'表格编辑 '!M1387)</f>
        <v>1950</v>
      </c>
      <c r="L1387" s="123" t="str">
        <f>IF('表格编辑 '!N1387="","",'表格编辑 '!N1387)</f>
        <v/>
      </c>
      <c r="M1387" s="123" t="str">
        <f>IF('表格编辑 '!O1387="","",'表格编辑 '!O1387)</f>
        <v/>
      </c>
      <c r="N1387" s="123" t="str">
        <f>IF('表格编辑 '!P1387="","",'表格编辑 '!P1387)</f>
        <v/>
      </c>
      <c r="O1387" s="123" t="str">
        <f>IF('表格编辑 '!Q1387="","",'表格编辑 '!Q1387)</f>
        <v/>
      </c>
      <c r="P1387" s="123" t="str">
        <f>IF('表格编辑 '!R1387="","",'表格编辑 '!R1387)</f>
        <v/>
      </c>
      <c r="Q1387" s="123">
        <f>IF('表格编辑 '!S1387="","",'表格编辑 '!S1387)</f>
        <v>400</v>
      </c>
      <c r="R1387" s="123" t="str">
        <f>IF('表格编辑 '!T1387="","",'表格编辑 '!T1387)</f>
        <v/>
      </c>
      <c r="S1387" s="123" t="str">
        <f>IF('表格编辑 '!U1387="","",'表格编辑 '!U1387)</f>
        <v/>
      </c>
      <c r="T1387" s="123" t="str">
        <f>IF('表格编辑 '!V1387="","",'表格编辑 '!V1387)</f>
        <v/>
      </c>
      <c r="U1387" s="123" t="str">
        <f>IF('表格编辑 '!W1387="","",'表格编辑 '!W1387)</f>
        <v/>
      </c>
      <c r="V1387" s="123" t="str">
        <f>IF('表格编辑 '!X1387="","",'表格编辑 '!X1387)</f>
        <v/>
      </c>
      <c r="W1387" s="123" t="str">
        <f>IF('表格编辑 '!Y1387="","",'表格编辑 '!Y1387)</f>
        <v/>
      </c>
      <c r="X1387" s="123" t="str">
        <f>IF('表格编辑 '!Z1387="","",'表格编辑 '!Z1387)</f>
        <v/>
      </c>
      <c r="Y1387" s="123" t="str">
        <f>IF('表格编辑 '!AA1387="","",'表格编辑 '!AA1387)</f>
        <v/>
      </c>
      <c r="Z1387" s="123" t="str">
        <f>IF('表格编辑 '!AB1387="","",'表格编辑 '!AB1387)</f>
        <v/>
      </c>
      <c r="AA1387" s="123" t="str">
        <f>IF('表格编辑 '!AC1387="","",'表格编辑 '!AC1387)</f>
        <v/>
      </c>
      <c r="AB1387" s="123" t="str">
        <f>IF('表格编辑 '!AD1387="","",'表格编辑 '!AD1387)</f>
        <v/>
      </c>
      <c r="AC1387" s="123" t="str">
        <f>IF('表格编辑 '!AE1387="","",'表格编辑 '!AE1387)</f>
        <v/>
      </c>
      <c r="AD1387" s="123">
        <f>IF('表格编辑 '!AF1387="","",'表格编辑 '!AF1387)</f>
        <v>140974</v>
      </c>
    </row>
    <row r="1388" spans="1:30">
      <c r="A1388" s="123">
        <f>IF('表格编辑 '!A1388="","",'表格编辑 '!A1388)</f>
        <v>40975</v>
      </c>
      <c r="B1388" s="123">
        <f>IF('表格编辑 '!B1388="","",'表格编辑 '!B1388)</f>
        <v>50092</v>
      </c>
      <c r="C1388" s="123">
        <f>IF('表格编辑 '!E1388="","",'表格编辑 '!E1388)</f>
        <v>65</v>
      </c>
      <c r="D1388" s="123" t="str">
        <f>IF('表格编辑 '!F1388="","",'表格编辑 '!F1388)</f>
        <v>AI_born_event(RECEIVER, ARG0, ARG1, ARG2, ARG3,ARG4)</v>
      </c>
      <c r="E1388" s="123" t="str">
        <f>IF('表格编辑 '!G1388="","",'表格编辑 '!G1388)</f>
        <v>AI_update_event(RECEIVER, ARG0, ARG1, ARG2, ARG3,ARG4)</v>
      </c>
      <c r="F1388" s="123" t="str">
        <f>IF('表格编辑 '!H1388="","",'表格编辑 '!H1388)</f>
        <v/>
      </c>
      <c r="G1388" s="123" t="str">
        <f>IF('表格编辑 '!I1388="","",'表格编辑 '!I1388)</f>
        <v/>
      </c>
      <c r="H1388" s="123" t="str">
        <f>IF('表格编辑 '!J1388="","",'表格编辑 '!J1388)</f>
        <v>test_deadth_event(RECEIVER, ARG0, ARG1, ARG2, ARG3,ARG4)</v>
      </c>
      <c r="I1388" s="123">
        <f>IF('表格编辑 '!K1388="","",'表格编辑 '!K1388)</f>
        <v>1</v>
      </c>
      <c r="J1388" s="123">
        <f>IF('表格编辑 '!L1388="","",'表格编辑 '!L1388)</f>
        <v>10000</v>
      </c>
      <c r="K1388" s="123">
        <f>IF('表格编辑 '!M1388="","",'表格编辑 '!M1388)</f>
        <v>1950</v>
      </c>
      <c r="L1388" s="123" t="str">
        <f>IF('表格编辑 '!N1388="","",'表格编辑 '!N1388)</f>
        <v/>
      </c>
      <c r="M1388" s="123" t="str">
        <f>IF('表格编辑 '!O1388="","",'表格编辑 '!O1388)</f>
        <v/>
      </c>
      <c r="N1388" s="123" t="str">
        <f>IF('表格编辑 '!P1388="","",'表格编辑 '!P1388)</f>
        <v/>
      </c>
      <c r="O1388" s="123" t="str">
        <f>IF('表格编辑 '!Q1388="","",'表格编辑 '!Q1388)</f>
        <v/>
      </c>
      <c r="P1388" s="123" t="str">
        <f>IF('表格编辑 '!R1388="","",'表格编辑 '!R1388)</f>
        <v/>
      </c>
      <c r="Q1388" s="123">
        <f>IF('表格编辑 '!S1388="","",'表格编辑 '!S1388)</f>
        <v>400</v>
      </c>
      <c r="R1388" s="123" t="str">
        <f>IF('表格编辑 '!T1388="","",'表格编辑 '!T1388)</f>
        <v/>
      </c>
      <c r="S1388" s="123" t="str">
        <f>IF('表格编辑 '!U1388="","",'表格编辑 '!U1388)</f>
        <v/>
      </c>
      <c r="T1388" s="123" t="str">
        <f>IF('表格编辑 '!V1388="","",'表格编辑 '!V1388)</f>
        <v/>
      </c>
      <c r="U1388" s="123" t="str">
        <f>IF('表格编辑 '!W1388="","",'表格编辑 '!W1388)</f>
        <v/>
      </c>
      <c r="V1388" s="123" t="str">
        <f>IF('表格编辑 '!X1388="","",'表格编辑 '!X1388)</f>
        <v/>
      </c>
      <c r="W1388" s="123" t="str">
        <f>IF('表格编辑 '!Y1388="","",'表格编辑 '!Y1388)</f>
        <v/>
      </c>
      <c r="X1388" s="123" t="str">
        <f>IF('表格编辑 '!Z1388="","",'表格编辑 '!Z1388)</f>
        <v/>
      </c>
      <c r="Y1388" s="123" t="str">
        <f>IF('表格编辑 '!AA1388="","",'表格编辑 '!AA1388)</f>
        <v/>
      </c>
      <c r="Z1388" s="123" t="str">
        <f>IF('表格编辑 '!AB1388="","",'表格编辑 '!AB1388)</f>
        <v/>
      </c>
      <c r="AA1388" s="123" t="str">
        <f>IF('表格编辑 '!AC1388="","",'表格编辑 '!AC1388)</f>
        <v/>
      </c>
      <c r="AB1388" s="123" t="str">
        <f>IF('表格编辑 '!AD1388="","",'表格编辑 '!AD1388)</f>
        <v/>
      </c>
      <c r="AC1388" s="123" t="str">
        <f>IF('表格编辑 '!AE1388="","",'表格编辑 '!AE1388)</f>
        <v/>
      </c>
      <c r="AD1388" s="123">
        <f>IF('表格编辑 '!AF1388="","",'表格编辑 '!AF1388)</f>
        <v>140975</v>
      </c>
    </row>
    <row r="1389" spans="1:30">
      <c r="A1389" s="123">
        <f>IF('表格编辑 '!A1389="","",'表格编辑 '!A1389)</f>
        <v>40976</v>
      </c>
      <c r="B1389" s="123">
        <f>IF('表格编辑 '!B1389="","",'表格编辑 '!B1389)</f>
        <v>50063</v>
      </c>
      <c r="C1389" s="123">
        <f>IF('表格编辑 '!E1389="","",'表格编辑 '!E1389)</f>
        <v>65</v>
      </c>
      <c r="D1389" s="123" t="str">
        <f>IF('表格编辑 '!F1389="","",'表格编辑 '!F1389)</f>
        <v>AI_born_event(RECEIVER, ARG0, ARG1, ARG2, ARG3,ARG4)</v>
      </c>
      <c r="E1389" s="123" t="str">
        <f>IF('表格编辑 '!G1389="","",'表格编辑 '!G1389)</f>
        <v>AI_update_event(RECEIVER, ARG0, ARG1, ARG2, ARG3,ARG4)</v>
      </c>
      <c r="F1389" s="123" t="str">
        <f>IF('表格编辑 '!H1389="","",'表格编辑 '!H1389)</f>
        <v/>
      </c>
      <c r="G1389" s="123" t="str">
        <f>IF('表格编辑 '!I1389="","",'表格编辑 '!I1389)</f>
        <v/>
      </c>
      <c r="H1389" s="123" t="str">
        <f>IF('表格编辑 '!J1389="","",'表格编辑 '!J1389)</f>
        <v>test_deadth_event(RECEIVER, ARG0, ARG1, ARG2, ARG3,ARG4)</v>
      </c>
      <c r="I1389" s="123">
        <f>IF('表格编辑 '!K1389="","",'表格编辑 '!K1389)</f>
        <v>1</v>
      </c>
      <c r="J1389" s="123">
        <f>IF('表格编辑 '!L1389="","",'表格编辑 '!L1389)</f>
        <v>10000</v>
      </c>
      <c r="K1389" s="123">
        <f>IF('表格编辑 '!M1389="","",'表格编辑 '!M1389)</f>
        <v>1950</v>
      </c>
      <c r="L1389" s="123" t="str">
        <f>IF('表格编辑 '!N1389="","",'表格编辑 '!N1389)</f>
        <v/>
      </c>
      <c r="M1389" s="123" t="str">
        <f>IF('表格编辑 '!O1389="","",'表格编辑 '!O1389)</f>
        <v/>
      </c>
      <c r="N1389" s="123" t="str">
        <f>IF('表格编辑 '!P1389="","",'表格编辑 '!P1389)</f>
        <v/>
      </c>
      <c r="O1389" s="123" t="str">
        <f>IF('表格编辑 '!Q1389="","",'表格编辑 '!Q1389)</f>
        <v/>
      </c>
      <c r="P1389" s="123" t="str">
        <f>IF('表格编辑 '!R1389="","",'表格编辑 '!R1389)</f>
        <v/>
      </c>
      <c r="Q1389" s="123">
        <f>IF('表格编辑 '!S1389="","",'表格编辑 '!S1389)</f>
        <v>400</v>
      </c>
      <c r="R1389" s="123" t="str">
        <f>IF('表格编辑 '!T1389="","",'表格编辑 '!T1389)</f>
        <v/>
      </c>
      <c r="S1389" s="123" t="str">
        <f>IF('表格编辑 '!U1389="","",'表格编辑 '!U1389)</f>
        <v/>
      </c>
      <c r="T1389" s="123" t="str">
        <f>IF('表格编辑 '!V1389="","",'表格编辑 '!V1389)</f>
        <v/>
      </c>
      <c r="U1389" s="123" t="str">
        <f>IF('表格编辑 '!W1389="","",'表格编辑 '!W1389)</f>
        <v/>
      </c>
      <c r="V1389" s="123" t="str">
        <f>IF('表格编辑 '!X1389="","",'表格编辑 '!X1389)</f>
        <v/>
      </c>
      <c r="W1389" s="123" t="str">
        <f>IF('表格编辑 '!Y1389="","",'表格编辑 '!Y1389)</f>
        <v/>
      </c>
      <c r="X1389" s="123" t="str">
        <f>IF('表格编辑 '!Z1389="","",'表格编辑 '!Z1389)</f>
        <v/>
      </c>
      <c r="Y1389" s="123" t="str">
        <f>IF('表格编辑 '!AA1389="","",'表格编辑 '!AA1389)</f>
        <v/>
      </c>
      <c r="Z1389" s="123" t="str">
        <f>IF('表格编辑 '!AB1389="","",'表格编辑 '!AB1389)</f>
        <v/>
      </c>
      <c r="AA1389" s="123" t="str">
        <f>IF('表格编辑 '!AC1389="","",'表格编辑 '!AC1389)</f>
        <v/>
      </c>
      <c r="AB1389" s="123" t="str">
        <f>IF('表格编辑 '!AD1389="","",'表格编辑 '!AD1389)</f>
        <v/>
      </c>
      <c r="AC1389" s="123" t="str">
        <f>IF('表格编辑 '!AE1389="","",'表格编辑 '!AE1389)</f>
        <v/>
      </c>
      <c r="AD1389" s="123">
        <f>IF('表格编辑 '!AF1389="","",'表格编辑 '!AF1389)</f>
        <v>140976</v>
      </c>
    </row>
    <row r="1390" spans="1:30">
      <c r="A1390" s="123">
        <f>IF('表格编辑 '!A1390="","",'表格编辑 '!A1390)</f>
        <v>40977</v>
      </c>
      <c r="B1390" s="123">
        <f>IF('表格编辑 '!B1390="","",'表格编辑 '!B1390)</f>
        <v>50153</v>
      </c>
      <c r="C1390" s="123">
        <f>IF('表格编辑 '!E1390="","",'表格编辑 '!E1390)</f>
        <v>65</v>
      </c>
      <c r="D1390" s="123" t="str">
        <f>IF('表格编辑 '!F1390="","",'表格编辑 '!F1390)</f>
        <v>AI_born_event(RECEIVER, ARG0, ARG1, ARG2, ARG3,ARG4)</v>
      </c>
      <c r="E1390" s="123" t="str">
        <f>IF('表格编辑 '!G1390="","",'表格编辑 '!G1390)</f>
        <v>AI_update_event(RECEIVER, ARG0, ARG1, ARG2, ARG3,ARG4)</v>
      </c>
      <c r="F1390" s="123" t="str">
        <f>IF('表格编辑 '!H1390="","",'表格编辑 '!H1390)</f>
        <v/>
      </c>
      <c r="G1390" s="123" t="str">
        <f>IF('表格编辑 '!I1390="","",'表格编辑 '!I1390)</f>
        <v/>
      </c>
      <c r="H1390" s="123" t="str">
        <f>IF('表格编辑 '!J1390="","",'表格编辑 '!J1390)</f>
        <v>test_deadth_event(RECEIVER, ARG0, ARG1, ARG2, ARG3,ARG4)</v>
      </c>
      <c r="I1390" s="123">
        <f>IF('表格编辑 '!K1390="","",'表格编辑 '!K1390)</f>
        <v>1</v>
      </c>
      <c r="J1390" s="123">
        <f>IF('表格编辑 '!L1390="","",'表格编辑 '!L1390)</f>
        <v>10000</v>
      </c>
      <c r="K1390" s="123">
        <f>IF('表格编辑 '!M1390="","",'表格编辑 '!M1390)</f>
        <v>1950</v>
      </c>
      <c r="L1390" s="123" t="str">
        <f>IF('表格编辑 '!N1390="","",'表格编辑 '!N1390)</f>
        <v/>
      </c>
      <c r="M1390" s="123" t="str">
        <f>IF('表格编辑 '!O1390="","",'表格编辑 '!O1390)</f>
        <v/>
      </c>
      <c r="N1390" s="123" t="str">
        <f>IF('表格编辑 '!P1390="","",'表格编辑 '!P1390)</f>
        <v/>
      </c>
      <c r="O1390" s="123" t="str">
        <f>IF('表格编辑 '!Q1390="","",'表格编辑 '!Q1390)</f>
        <v/>
      </c>
      <c r="P1390" s="123" t="str">
        <f>IF('表格编辑 '!R1390="","",'表格编辑 '!R1390)</f>
        <v/>
      </c>
      <c r="Q1390" s="123">
        <f>IF('表格编辑 '!S1390="","",'表格编辑 '!S1390)</f>
        <v>400</v>
      </c>
      <c r="R1390" s="123" t="str">
        <f>IF('表格编辑 '!T1390="","",'表格编辑 '!T1390)</f>
        <v/>
      </c>
      <c r="S1390" s="123" t="str">
        <f>IF('表格编辑 '!U1390="","",'表格编辑 '!U1390)</f>
        <v/>
      </c>
      <c r="T1390" s="123" t="str">
        <f>IF('表格编辑 '!V1390="","",'表格编辑 '!V1390)</f>
        <v/>
      </c>
      <c r="U1390" s="123" t="str">
        <f>IF('表格编辑 '!W1390="","",'表格编辑 '!W1390)</f>
        <v/>
      </c>
      <c r="V1390" s="123" t="str">
        <f>IF('表格编辑 '!X1390="","",'表格编辑 '!X1390)</f>
        <v/>
      </c>
      <c r="W1390" s="123" t="str">
        <f>IF('表格编辑 '!Y1390="","",'表格编辑 '!Y1390)</f>
        <v/>
      </c>
      <c r="X1390" s="123" t="str">
        <f>IF('表格编辑 '!Z1390="","",'表格编辑 '!Z1390)</f>
        <v/>
      </c>
      <c r="Y1390" s="123" t="str">
        <f>IF('表格编辑 '!AA1390="","",'表格编辑 '!AA1390)</f>
        <v/>
      </c>
      <c r="Z1390" s="123" t="str">
        <f>IF('表格编辑 '!AB1390="","",'表格编辑 '!AB1390)</f>
        <v/>
      </c>
      <c r="AA1390" s="123" t="str">
        <f>IF('表格编辑 '!AC1390="","",'表格编辑 '!AC1390)</f>
        <v/>
      </c>
      <c r="AB1390" s="123" t="str">
        <f>IF('表格编辑 '!AD1390="","",'表格编辑 '!AD1390)</f>
        <v/>
      </c>
      <c r="AC1390" s="123" t="str">
        <f>IF('表格编辑 '!AE1390="","",'表格编辑 '!AE1390)</f>
        <v/>
      </c>
      <c r="AD1390" s="123">
        <f>IF('表格编辑 '!AF1390="","",'表格编辑 '!AF1390)</f>
        <v>140977</v>
      </c>
    </row>
    <row r="1391" spans="1:30">
      <c r="A1391" s="123">
        <f>IF('表格编辑 '!A1391="","",'表格编辑 '!A1391)</f>
        <v>40978</v>
      </c>
      <c r="B1391" s="123">
        <f>IF('表格编辑 '!B1391="","",'表格编辑 '!B1391)</f>
        <v>50129</v>
      </c>
      <c r="C1391" s="123">
        <f>IF('表格编辑 '!E1391="","",'表格编辑 '!E1391)</f>
        <v>65</v>
      </c>
      <c r="D1391" s="123" t="str">
        <f>IF('表格编辑 '!F1391="","",'表格编辑 '!F1391)</f>
        <v>AI_born_event(RECEIVER, ARG0, ARG1, ARG2, ARG3,ARG4)</v>
      </c>
      <c r="E1391" s="123" t="str">
        <f>IF('表格编辑 '!G1391="","",'表格编辑 '!G1391)</f>
        <v>AI_update_event(RECEIVER, ARG0, ARG1, ARG2, ARG3,ARG4)</v>
      </c>
      <c r="F1391" s="123" t="str">
        <f>IF('表格编辑 '!H1391="","",'表格编辑 '!H1391)</f>
        <v/>
      </c>
      <c r="G1391" s="123" t="str">
        <f>IF('表格编辑 '!I1391="","",'表格编辑 '!I1391)</f>
        <v/>
      </c>
      <c r="H1391" s="123" t="str">
        <f>IF('表格编辑 '!J1391="","",'表格编辑 '!J1391)</f>
        <v>test_deadth_event(RECEIVER, ARG0, ARG1, ARG2, ARG3,ARG4)</v>
      </c>
      <c r="I1391" s="123">
        <f>IF('表格编辑 '!K1391="","",'表格编辑 '!K1391)</f>
        <v>1</v>
      </c>
      <c r="J1391" s="123">
        <f>IF('表格编辑 '!L1391="","",'表格编辑 '!L1391)</f>
        <v>10000</v>
      </c>
      <c r="K1391" s="123">
        <f>IF('表格编辑 '!M1391="","",'表格编辑 '!M1391)</f>
        <v>1950</v>
      </c>
      <c r="L1391" s="123" t="str">
        <f>IF('表格编辑 '!N1391="","",'表格编辑 '!N1391)</f>
        <v/>
      </c>
      <c r="M1391" s="123" t="str">
        <f>IF('表格编辑 '!O1391="","",'表格编辑 '!O1391)</f>
        <v/>
      </c>
      <c r="N1391" s="123" t="str">
        <f>IF('表格编辑 '!P1391="","",'表格编辑 '!P1391)</f>
        <v/>
      </c>
      <c r="O1391" s="123" t="str">
        <f>IF('表格编辑 '!Q1391="","",'表格编辑 '!Q1391)</f>
        <v/>
      </c>
      <c r="P1391" s="123" t="str">
        <f>IF('表格编辑 '!R1391="","",'表格编辑 '!R1391)</f>
        <v/>
      </c>
      <c r="Q1391" s="123">
        <f>IF('表格编辑 '!S1391="","",'表格编辑 '!S1391)</f>
        <v>400</v>
      </c>
      <c r="R1391" s="123" t="str">
        <f>IF('表格编辑 '!T1391="","",'表格编辑 '!T1391)</f>
        <v/>
      </c>
      <c r="S1391" s="123" t="str">
        <f>IF('表格编辑 '!U1391="","",'表格编辑 '!U1391)</f>
        <v/>
      </c>
      <c r="T1391" s="123" t="str">
        <f>IF('表格编辑 '!V1391="","",'表格编辑 '!V1391)</f>
        <v/>
      </c>
      <c r="U1391" s="123" t="str">
        <f>IF('表格编辑 '!W1391="","",'表格编辑 '!W1391)</f>
        <v/>
      </c>
      <c r="V1391" s="123" t="str">
        <f>IF('表格编辑 '!X1391="","",'表格编辑 '!X1391)</f>
        <v/>
      </c>
      <c r="W1391" s="123" t="str">
        <f>IF('表格编辑 '!Y1391="","",'表格编辑 '!Y1391)</f>
        <v/>
      </c>
      <c r="X1391" s="123" t="str">
        <f>IF('表格编辑 '!Z1391="","",'表格编辑 '!Z1391)</f>
        <v/>
      </c>
      <c r="Y1391" s="123" t="str">
        <f>IF('表格编辑 '!AA1391="","",'表格编辑 '!AA1391)</f>
        <v/>
      </c>
      <c r="Z1391" s="123" t="str">
        <f>IF('表格编辑 '!AB1391="","",'表格编辑 '!AB1391)</f>
        <v/>
      </c>
      <c r="AA1391" s="123" t="str">
        <f>IF('表格编辑 '!AC1391="","",'表格编辑 '!AC1391)</f>
        <v/>
      </c>
      <c r="AB1391" s="123" t="str">
        <f>IF('表格编辑 '!AD1391="","",'表格编辑 '!AD1391)</f>
        <v/>
      </c>
      <c r="AC1391" s="123" t="str">
        <f>IF('表格编辑 '!AE1391="","",'表格编辑 '!AE1391)</f>
        <v/>
      </c>
      <c r="AD1391" s="123">
        <f>IF('表格编辑 '!AF1391="","",'表格编辑 '!AF1391)</f>
        <v>140978</v>
      </c>
    </row>
    <row r="1392" spans="1:30">
      <c r="A1392" s="123">
        <f>IF('表格编辑 '!A1392="","",'表格编辑 '!A1392)</f>
        <v>40979</v>
      </c>
      <c r="B1392" s="123">
        <f>IF('表格编辑 '!B1392="","",'表格编辑 '!B1392)</f>
        <v>50131</v>
      </c>
      <c r="C1392" s="123">
        <f>IF('表格编辑 '!E1392="","",'表格编辑 '!E1392)</f>
        <v>65</v>
      </c>
      <c r="D1392" s="123" t="str">
        <f>IF('表格编辑 '!F1392="","",'表格编辑 '!F1392)</f>
        <v>AI_born_event(RECEIVER, ARG0, ARG1, ARG2, ARG3,ARG4)</v>
      </c>
      <c r="E1392" s="123" t="str">
        <f>IF('表格编辑 '!G1392="","",'表格编辑 '!G1392)</f>
        <v>AI_update_event(RECEIVER, ARG0, ARG1, ARG2, ARG3,ARG4)</v>
      </c>
      <c r="F1392" s="123" t="str">
        <f>IF('表格编辑 '!H1392="","",'表格编辑 '!H1392)</f>
        <v/>
      </c>
      <c r="G1392" s="123" t="str">
        <f>IF('表格编辑 '!I1392="","",'表格编辑 '!I1392)</f>
        <v/>
      </c>
      <c r="H1392" s="123" t="str">
        <f>IF('表格编辑 '!J1392="","",'表格编辑 '!J1392)</f>
        <v>test_deadth_event(RECEIVER, ARG0, ARG1, ARG2, ARG3,ARG4)</v>
      </c>
      <c r="I1392" s="123">
        <f>IF('表格编辑 '!K1392="","",'表格编辑 '!K1392)</f>
        <v>1</v>
      </c>
      <c r="J1392" s="123">
        <f>IF('表格编辑 '!L1392="","",'表格编辑 '!L1392)</f>
        <v>10000</v>
      </c>
      <c r="K1392" s="123">
        <f>IF('表格编辑 '!M1392="","",'表格编辑 '!M1392)</f>
        <v>1950</v>
      </c>
      <c r="L1392" s="123" t="str">
        <f>IF('表格编辑 '!N1392="","",'表格编辑 '!N1392)</f>
        <v/>
      </c>
      <c r="M1392" s="123" t="str">
        <f>IF('表格编辑 '!O1392="","",'表格编辑 '!O1392)</f>
        <v/>
      </c>
      <c r="N1392" s="123" t="str">
        <f>IF('表格编辑 '!P1392="","",'表格编辑 '!P1392)</f>
        <v/>
      </c>
      <c r="O1392" s="123" t="str">
        <f>IF('表格编辑 '!Q1392="","",'表格编辑 '!Q1392)</f>
        <v/>
      </c>
      <c r="P1392" s="123" t="str">
        <f>IF('表格编辑 '!R1392="","",'表格编辑 '!R1392)</f>
        <v/>
      </c>
      <c r="Q1392" s="123">
        <f>IF('表格编辑 '!S1392="","",'表格编辑 '!S1392)</f>
        <v>400</v>
      </c>
      <c r="R1392" s="123" t="str">
        <f>IF('表格编辑 '!T1392="","",'表格编辑 '!T1392)</f>
        <v/>
      </c>
      <c r="S1392" s="123" t="str">
        <f>IF('表格编辑 '!U1392="","",'表格编辑 '!U1392)</f>
        <v/>
      </c>
      <c r="T1392" s="123" t="str">
        <f>IF('表格编辑 '!V1392="","",'表格编辑 '!V1392)</f>
        <v/>
      </c>
      <c r="U1392" s="123" t="str">
        <f>IF('表格编辑 '!W1392="","",'表格编辑 '!W1392)</f>
        <v/>
      </c>
      <c r="V1392" s="123" t="str">
        <f>IF('表格编辑 '!X1392="","",'表格编辑 '!X1392)</f>
        <v/>
      </c>
      <c r="W1392" s="123" t="str">
        <f>IF('表格编辑 '!Y1392="","",'表格编辑 '!Y1392)</f>
        <v/>
      </c>
      <c r="X1392" s="123" t="str">
        <f>IF('表格编辑 '!Z1392="","",'表格编辑 '!Z1392)</f>
        <v/>
      </c>
      <c r="Y1392" s="123" t="str">
        <f>IF('表格编辑 '!AA1392="","",'表格编辑 '!AA1392)</f>
        <v/>
      </c>
      <c r="Z1392" s="123" t="str">
        <f>IF('表格编辑 '!AB1392="","",'表格编辑 '!AB1392)</f>
        <v/>
      </c>
      <c r="AA1392" s="123" t="str">
        <f>IF('表格编辑 '!AC1392="","",'表格编辑 '!AC1392)</f>
        <v/>
      </c>
      <c r="AB1392" s="123" t="str">
        <f>IF('表格编辑 '!AD1392="","",'表格编辑 '!AD1392)</f>
        <v/>
      </c>
      <c r="AC1392" s="123" t="str">
        <f>IF('表格编辑 '!AE1392="","",'表格编辑 '!AE1392)</f>
        <v/>
      </c>
      <c r="AD1392" s="123">
        <f>IF('表格编辑 '!AF1392="","",'表格编辑 '!AF1392)</f>
        <v>140979</v>
      </c>
    </row>
    <row r="1393" spans="1:30">
      <c r="A1393" s="123">
        <f>IF('表格编辑 '!A1393="","",'表格编辑 '!A1393)</f>
        <v>40980</v>
      </c>
      <c r="B1393" s="123">
        <f>IF('表格编辑 '!B1393="","",'表格编辑 '!B1393)</f>
        <v>50037</v>
      </c>
      <c r="C1393" s="123">
        <f>IF('表格编辑 '!E1393="","",'表格编辑 '!E1393)</f>
        <v>65</v>
      </c>
      <c r="D1393" s="123" t="str">
        <f>IF('表格编辑 '!F1393="","",'表格编辑 '!F1393)</f>
        <v>AI_born_event(RECEIVER, ARG0, ARG1, ARG2, ARG3,ARG4)</v>
      </c>
      <c r="E1393" s="123" t="str">
        <f>IF('表格编辑 '!G1393="","",'表格编辑 '!G1393)</f>
        <v>AI_update_event(RECEIVER, ARG0, ARG1, ARG2, ARG3,ARG4)</v>
      </c>
      <c r="F1393" s="123" t="str">
        <f>IF('表格编辑 '!H1393="","",'表格编辑 '!H1393)</f>
        <v/>
      </c>
      <c r="G1393" s="123" t="str">
        <f>IF('表格编辑 '!I1393="","",'表格编辑 '!I1393)</f>
        <v/>
      </c>
      <c r="H1393" s="123" t="str">
        <f>IF('表格编辑 '!J1393="","",'表格编辑 '!J1393)</f>
        <v>test_deadth_event(RECEIVER, ARG0, ARG1, ARG2, ARG3,ARG4)</v>
      </c>
      <c r="I1393" s="123">
        <f>IF('表格编辑 '!K1393="","",'表格编辑 '!K1393)</f>
        <v>1</v>
      </c>
      <c r="J1393" s="123">
        <f>IF('表格编辑 '!L1393="","",'表格编辑 '!L1393)</f>
        <v>10000</v>
      </c>
      <c r="K1393" s="123">
        <f>IF('表格编辑 '!M1393="","",'表格编辑 '!M1393)</f>
        <v>1950</v>
      </c>
      <c r="L1393" s="123" t="str">
        <f>IF('表格编辑 '!N1393="","",'表格编辑 '!N1393)</f>
        <v/>
      </c>
      <c r="M1393" s="123" t="str">
        <f>IF('表格编辑 '!O1393="","",'表格编辑 '!O1393)</f>
        <v/>
      </c>
      <c r="N1393" s="123" t="str">
        <f>IF('表格编辑 '!P1393="","",'表格编辑 '!P1393)</f>
        <v/>
      </c>
      <c r="O1393" s="123" t="str">
        <f>IF('表格编辑 '!Q1393="","",'表格编辑 '!Q1393)</f>
        <v/>
      </c>
      <c r="P1393" s="123" t="str">
        <f>IF('表格编辑 '!R1393="","",'表格编辑 '!R1393)</f>
        <v/>
      </c>
      <c r="Q1393" s="123">
        <f>IF('表格编辑 '!S1393="","",'表格编辑 '!S1393)</f>
        <v>400</v>
      </c>
      <c r="R1393" s="123" t="str">
        <f>IF('表格编辑 '!T1393="","",'表格编辑 '!T1393)</f>
        <v/>
      </c>
      <c r="S1393" s="123" t="str">
        <f>IF('表格编辑 '!U1393="","",'表格编辑 '!U1393)</f>
        <v/>
      </c>
      <c r="T1393" s="123" t="str">
        <f>IF('表格编辑 '!V1393="","",'表格编辑 '!V1393)</f>
        <v/>
      </c>
      <c r="U1393" s="123" t="str">
        <f>IF('表格编辑 '!W1393="","",'表格编辑 '!W1393)</f>
        <v/>
      </c>
      <c r="V1393" s="123" t="str">
        <f>IF('表格编辑 '!X1393="","",'表格编辑 '!X1393)</f>
        <v/>
      </c>
      <c r="W1393" s="123" t="str">
        <f>IF('表格编辑 '!Y1393="","",'表格编辑 '!Y1393)</f>
        <v/>
      </c>
      <c r="X1393" s="123" t="str">
        <f>IF('表格编辑 '!Z1393="","",'表格编辑 '!Z1393)</f>
        <v/>
      </c>
      <c r="Y1393" s="123" t="str">
        <f>IF('表格编辑 '!AA1393="","",'表格编辑 '!AA1393)</f>
        <v/>
      </c>
      <c r="Z1393" s="123" t="str">
        <f>IF('表格编辑 '!AB1393="","",'表格编辑 '!AB1393)</f>
        <v/>
      </c>
      <c r="AA1393" s="123" t="str">
        <f>IF('表格编辑 '!AC1393="","",'表格编辑 '!AC1393)</f>
        <v/>
      </c>
      <c r="AB1393" s="123" t="str">
        <f>IF('表格编辑 '!AD1393="","",'表格编辑 '!AD1393)</f>
        <v/>
      </c>
      <c r="AC1393" s="123" t="str">
        <f>IF('表格编辑 '!AE1393="","",'表格编辑 '!AE1393)</f>
        <v/>
      </c>
      <c r="AD1393" s="123">
        <f>IF('表格编辑 '!AF1393="","",'表格编辑 '!AF1393)</f>
        <v>140980</v>
      </c>
    </row>
    <row r="1394" spans="1:30">
      <c r="A1394" s="123">
        <f>IF('表格编辑 '!A1394="","",'表格编辑 '!A1394)</f>
        <v>40981</v>
      </c>
      <c r="B1394" s="123">
        <f>IF('表格编辑 '!B1394="","",'表格编辑 '!B1394)</f>
        <v>50138</v>
      </c>
      <c r="C1394" s="123">
        <f>IF('表格编辑 '!E1394="","",'表格编辑 '!E1394)</f>
        <v>65</v>
      </c>
      <c r="D1394" s="123" t="str">
        <f>IF('表格编辑 '!F1394="","",'表格编辑 '!F1394)</f>
        <v>AI_born_event(RECEIVER, ARG0, ARG1, ARG2, ARG3,ARG4)</v>
      </c>
      <c r="E1394" s="123" t="str">
        <f>IF('表格编辑 '!G1394="","",'表格编辑 '!G1394)</f>
        <v>AI_update_event(RECEIVER, ARG0, ARG1, ARG2, ARG3,ARG4)</v>
      </c>
      <c r="F1394" s="123" t="str">
        <f>IF('表格编辑 '!H1394="","",'表格编辑 '!H1394)</f>
        <v/>
      </c>
      <c r="G1394" s="123" t="str">
        <f>IF('表格编辑 '!I1394="","",'表格编辑 '!I1394)</f>
        <v/>
      </c>
      <c r="H1394" s="123" t="str">
        <f>IF('表格编辑 '!J1394="","",'表格编辑 '!J1394)</f>
        <v>test_deadth_event(RECEIVER, ARG0, ARG1, ARG2, ARG3,ARG4)</v>
      </c>
      <c r="I1394" s="123">
        <f>IF('表格编辑 '!K1394="","",'表格编辑 '!K1394)</f>
        <v>1</v>
      </c>
      <c r="J1394" s="123">
        <f>IF('表格编辑 '!L1394="","",'表格编辑 '!L1394)</f>
        <v>10000</v>
      </c>
      <c r="K1394" s="123">
        <f>IF('表格编辑 '!M1394="","",'表格编辑 '!M1394)</f>
        <v>1950</v>
      </c>
      <c r="L1394" s="123" t="str">
        <f>IF('表格编辑 '!N1394="","",'表格编辑 '!N1394)</f>
        <v/>
      </c>
      <c r="M1394" s="123" t="str">
        <f>IF('表格编辑 '!O1394="","",'表格编辑 '!O1394)</f>
        <v/>
      </c>
      <c r="N1394" s="123" t="str">
        <f>IF('表格编辑 '!P1394="","",'表格编辑 '!P1394)</f>
        <v/>
      </c>
      <c r="O1394" s="123" t="str">
        <f>IF('表格编辑 '!Q1394="","",'表格编辑 '!Q1394)</f>
        <v/>
      </c>
      <c r="P1394" s="123" t="str">
        <f>IF('表格编辑 '!R1394="","",'表格编辑 '!R1394)</f>
        <v/>
      </c>
      <c r="Q1394" s="123">
        <f>IF('表格编辑 '!S1394="","",'表格编辑 '!S1394)</f>
        <v>400</v>
      </c>
      <c r="R1394" s="123" t="str">
        <f>IF('表格编辑 '!T1394="","",'表格编辑 '!T1394)</f>
        <v/>
      </c>
      <c r="S1394" s="123" t="str">
        <f>IF('表格编辑 '!U1394="","",'表格编辑 '!U1394)</f>
        <v/>
      </c>
      <c r="T1394" s="123" t="str">
        <f>IF('表格编辑 '!V1394="","",'表格编辑 '!V1394)</f>
        <v/>
      </c>
      <c r="U1394" s="123" t="str">
        <f>IF('表格编辑 '!W1394="","",'表格编辑 '!W1394)</f>
        <v/>
      </c>
      <c r="V1394" s="123" t="str">
        <f>IF('表格编辑 '!X1394="","",'表格编辑 '!X1394)</f>
        <v/>
      </c>
      <c r="W1394" s="123" t="str">
        <f>IF('表格编辑 '!Y1394="","",'表格编辑 '!Y1394)</f>
        <v/>
      </c>
      <c r="X1394" s="123" t="str">
        <f>IF('表格编辑 '!Z1394="","",'表格编辑 '!Z1394)</f>
        <v/>
      </c>
      <c r="Y1394" s="123" t="str">
        <f>IF('表格编辑 '!AA1394="","",'表格编辑 '!AA1394)</f>
        <v/>
      </c>
      <c r="Z1394" s="123" t="str">
        <f>IF('表格编辑 '!AB1394="","",'表格编辑 '!AB1394)</f>
        <v/>
      </c>
      <c r="AA1394" s="123" t="str">
        <f>IF('表格编辑 '!AC1394="","",'表格编辑 '!AC1394)</f>
        <v/>
      </c>
      <c r="AB1394" s="123" t="str">
        <f>IF('表格编辑 '!AD1394="","",'表格编辑 '!AD1394)</f>
        <v/>
      </c>
      <c r="AC1394" s="123" t="str">
        <f>IF('表格编辑 '!AE1394="","",'表格编辑 '!AE1394)</f>
        <v/>
      </c>
      <c r="AD1394" s="123">
        <f>IF('表格编辑 '!AF1394="","",'表格编辑 '!AF1394)</f>
        <v>140981</v>
      </c>
    </row>
    <row r="1395" spans="1:30">
      <c r="A1395" s="123">
        <f>IF('表格编辑 '!A1395="","",'表格编辑 '!A1395)</f>
        <v>40982</v>
      </c>
      <c r="B1395" s="123">
        <f>IF('表格编辑 '!B1395="","",'表格编辑 '!B1395)</f>
        <v>50038</v>
      </c>
      <c r="C1395" s="123">
        <f>IF('表格编辑 '!E1395="","",'表格编辑 '!E1395)</f>
        <v>65</v>
      </c>
      <c r="D1395" s="123" t="str">
        <f>IF('表格编辑 '!F1395="","",'表格编辑 '!F1395)</f>
        <v>AI_born_event(RECEIVER, ARG0, ARG1, ARG2, ARG3,ARG4)</v>
      </c>
      <c r="E1395" s="123" t="str">
        <f>IF('表格编辑 '!G1395="","",'表格编辑 '!G1395)</f>
        <v>AI_update_event(RECEIVER, ARG0, ARG1, ARG2, ARG3,ARG4)</v>
      </c>
      <c r="F1395" s="123" t="str">
        <f>IF('表格编辑 '!H1395="","",'表格编辑 '!H1395)</f>
        <v/>
      </c>
      <c r="G1395" s="123" t="str">
        <f>IF('表格编辑 '!I1395="","",'表格编辑 '!I1395)</f>
        <v/>
      </c>
      <c r="H1395" s="123" t="str">
        <f>IF('表格编辑 '!J1395="","",'表格编辑 '!J1395)</f>
        <v>test_deadth_event(RECEIVER, ARG0, ARG1, ARG2, ARG3,ARG4)</v>
      </c>
      <c r="I1395" s="123">
        <f>IF('表格编辑 '!K1395="","",'表格编辑 '!K1395)</f>
        <v>1</v>
      </c>
      <c r="J1395" s="123">
        <f>IF('表格编辑 '!L1395="","",'表格编辑 '!L1395)</f>
        <v>10000</v>
      </c>
      <c r="K1395" s="123">
        <f>IF('表格编辑 '!M1395="","",'表格编辑 '!M1395)</f>
        <v>1950</v>
      </c>
      <c r="L1395" s="123" t="str">
        <f>IF('表格编辑 '!N1395="","",'表格编辑 '!N1395)</f>
        <v/>
      </c>
      <c r="M1395" s="123" t="str">
        <f>IF('表格编辑 '!O1395="","",'表格编辑 '!O1395)</f>
        <v/>
      </c>
      <c r="N1395" s="123" t="str">
        <f>IF('表格编辑 '!P1395="","",'表格编辑 '!P1395)</f>
        <v/>
      </c>
      <c r="O1395" s="123" t="str">
        <f>IF('表格编辑 '!Q1395="","",'表格编辑 '!Q1395)</f>
        <v/>
      </c>
      <c r="P1395" s="123" t="str">
        <f>IF('表格编辑 '!R1395="","",'表格编辑 '!R1395)</f>
        <v/>
      </c>
      <c r="Q1395" s="123">
        <f>IF('表格编辑 '!S1395="","",'表格编辑 '!S1395)</f>
        <v>400</v>
      </c>
      <c r="R1395" s="123" t="str">
        <f>IF('表格编辑 '!T1395="","",'表格编辑 '!T1395)</f>
        <v/>
      </c>
      <c r="S1395" s="123" t="str">
        <f>IF('表格编辑 '!U1395="","",'表格编辑 '!U1395)</f>
        <v/>
      </c>
      <c r="T1395" s="123" t="str">
        <f>IF('表格编辑 '!V1395="","",'表格编辑 '!V1395)</f>
        <v/>
      </c>
      <c r="U1395" s="123" t="str">
        <f>IF('表格编辑 '!W1395="","",'表格编辑 '!W1395)</f>
        <v/>
      </c>
      <c r="V1395" s="123" t="str">
        <f>IF('表格编辑 '!X1395="","",'表格编辑 '!X1395)</f>
        <v/>
      </c>
      <c r="W1395" s="123" t="str">
        <f>IF('表格编辑 '!Y1395="","",'表格编辑 '!Y1395)</f>
        <v/>
      </c>
      <c r="X1395" s="123" t="str">
        <f>IF('表格编辑 '!Z1395="","",'表格编辑 '!Z1395)</f>
        <v/>
      </c>
      <c r="Y1395" s="123" t="str">
        <f>IF('表格编辑 '!AA1395="","",'表格编辑 '!AA1395)</f>
        <v/>
      </c>
      <c r="Z1395" s="123" t="str">
        <f>IF('表格编辑 '!AB1395="","",'表格编辑 '!AB1395)</f>
        <v/>
      </c>
      <c r="AA1395" s="123" t="str">
        <f>IF('表格编辑 '!AC1395="","",'表格编辑 '!AC1395)</f>
        <v/>
      </c>
      <c r="AB1395" s="123" t="str">
        <f>IF('表格编辑 '!AD1395="","",'表格编辑 '!AD1395)</f>
        <v/>
      </c>
      <c r="AC1395" s="123" t="str">
        <f>IF('表格编辑 '!AE1395="","",'表格编辑 '!AE1395)</f>
        <v/>
      </c>
      <c r="AD1395" s="123">
        <f>IF('表格编辑 '!AF1395="","",'表格编辑 '!AF1395)</f>
        <v>140982</v>
      </c>
    </row>
    <row r="1396" spans="1:30">
      <c r="A1396" s="123">
        <f>IF('表格编辑 '!A1396="","",'表格编辑 '!A1396)</f>
        <v>40983</v>
      </c>
      <c r="B1396" s="123">
        <f>IF('表格编辑 '!B1396="","",'表格编辑 '!B1396)</f>
        <v>50019</v>
      </c>
      <c r="C1396" s="123">
        <f>IF('表格编辑 '!E1396="","",'表格编辑 '!E1396)</f>
        <v>65</v>
      </c>
      <c r="D1396" s="123" t="str">
        <f>IF('表格编辑 '!F1396="","",'表格编辑 '!F1396)</f>
        <v>AI_born_event(RECEIVER, ARG0, ARG1, ARG2, ARG3,ARG4)</v>
      </c>
      <c r="E1396" s="123" t="str">
        <f>IF('表格编辑 '!G1396="","",'表格编辑 '!G1396)</f>
        <v>AI_update_event(RECEIVER, ARG0, ARG1, ARG2, ARG3,ARG4)</v>
      </c>
      <c r="F1396" s="123" t="str">
        <f>IF('表格编辑 '!H1396="","",'表格编辑 '!H1396)</f>
        <v/>
      </c>
      <c r="G1396" s="123" t="str">
        <f>IF('表格编辑 '!I1396="","",'表格编辑 '!I1396)</f>
        <v/>
      </c>
      <c r="H1396" s="123" t="str">
        <f>IF('表格编辑 '!J1396="","",'表格编辑 '!J1396)</f>
        <v>test_deadth_event(RECEIVER, ARG0, ARG1, ARG2, ARG3,ARG4)</v>
      </c>
      <c r="I1396" s="123">
        <f>IF('表格编辑 '!K1396="","",'表格编辑 '!K1396)</f>
        <v>1</v>
      </c>
      <c r="J1396" s="123">
        <f>IF('表格编辑 '!L1396="","",'表格编辑 '!L1396)</f>
        <v>10000</v>
      </c>
      <c r="K1396" s="123">
        <f>IF('表格编辑 '!M1396="","",'表格编辑 '!M1396)</f>
        <v>1950</v>
      </c>
      <c r="L1396" s="123" t="str">
        <f>IF('表格编辑 '!N1396="","",'表格编辑 '!N1396)</f>
        <v/>
      </c>
      <c r="M1396" s="123" t="str">
        <f>IF('表格编辑 '!O1396="","",'表格编辑 '!O1396)</f>
        <v/>
      </c>
      <c r="N1396" s="123" t="str">
        <f>IF('表格编辑 '!P1396="","",'表格编辑 '!P1396)</f>
        <v/>
      </c>
      <c r="O1396" s="123" t="str">
        <f>IF('表格编辑 '!Q1396="","",'表格编辑 '!Q1396)</f>
        <v/>
      </c>
      <c r="P1396" s="123" t="str">
        <f>IF('表格编辑 '!R1396="","",'表格编辑 '!R1396)</f>
        <v/>
      </c>
      <c r="Q1396" s="123">
        <f>IF('表格编辑 '!S1396="","",'表格编辑 '!S1396)</f>
        <v>400</v>
      </c>
      <c r="R1396" s="123" t="str">
        <f>IF('表格编辑 '!T1396="","",'表格编辑 '!T1396)</f>
        <v/>
      </c>
      <c r="S1396" s="123" t="str">
        <f>IF('表格编辑 '!U1396="","",'表格编辑 '!U1396)</f>
        <v/>
      </c>
      <c r="T1396" s="123" t="str">
        <f>IF('表格编辑 '!V1396="","",'表格编辑 '!V1396)</f>
        <v/>
      </c>
      <c r="U1396" s="123" t="str">
        <f>IF('表格编辑 '!W1396="","",'表格编辑 '!W1396)</f>
        <v/>
      </c>
      <c r="V1396" s="123" t="str">
        <f>IF('表格编辑 '!X1396="","",'表格编辑 '!X1396)</f>
        <v/>
      </c>
      <c r="W1396" s="123" t="str">
        <f>IF('表格编辑 '!Y1396="","",'表格编辑 '!Y1396)</f>
        <v/>
      </c>
      <c r="X1396" s="123" t="str">
        <f>IF('表格编辑 '!Z1396="","",'表格编辑 '!Z1396)</f>
        <v/>
      </c>
      <c r="Y1396" s="123" t="str">
        <f>IF('表格编辑 '!AA1396="","",'表格编辑 '!AA1396)</f>
        <v/>
      </c>
      <c r="Z1396" s="123" t="str">
        <f>IF('表格编辑 '!AB1396="","",'表格编辑 '!AB1396)</f>
        <v/>
      </c>
      <c r="AA1396" s="123" t="str">
        <f>IF('表格编辑 '!AC1396="","",'表格编辑 '!AC1396)</f>
        <v/>
      </c>
      <c r="AB1396" s="123" t="str">
        <f>IF('表格编辑 '!AD1396="","",'表格编辑 '!AD1396)</f>
        <v/>
      </c>
      <c r="AC1396" s="123" t="str">
        <f>IF('表格编辑 '!AE1396="","",'表格编辑 '!AE1396)</f>
        <v/>
      </c>
      <c r="AD1396" s="123">
        <f>IF('表格编辑 '!AF1396="","",'表格编辑 '!AF1396)</f>
        <v>140983</v>
      </c>
    </row>
    <row r="1397" spans="1:30">
      <c r="A1397" s="123">
        <f>IF('表格编辑 '!A1397="","",'表格编辑 '!A1397)</f>
        <v>40984</v>
      </c>
      <c r="B1397" s="123">
        <f>IF('表格编辑 '!B1397="","",'表格编辑 '!B1397)</f>
        <v>50023</v>
      </c>
      <c r="C1397" s="123">
        <f>IF('表格编辑 '!E1397="","",'表格编辑 '!E1397)</f>
        <v>65</v>
      </c>
      <c r="D1397" s="123" t="str">
        <f>IF('表格编辑 '!F1397="","",'表格编辑 '!F1397)</f>
        <v>AI_born_event(RECEIVER, ARG0, ARG1, ARG2, ARG3,ARG4)</v>
      </c>
      <c r="E1397" s="123" t="str">
        <f>IF('表格编辑 '!G1397="","",'表格编辑 '!G1397)</f>
        <v>AI_update_event(RECEIVER, ARG0, ARG1, ARG2, ARG3,ARG4)</v>
      </c>
      <c r="F1397" s="123" t="str">
        <f>IF('表格编辑 '!H1397="","",'表格编辑 '!H1397)</f>
        <v/>
      </c>
      <c r="G1397" s="123" t="str">
        <f>IF('表格编辑 '!I1397="","",'表格编辑 '!I1397)</f>
        <v/>
      </c>
      <c r="H1397" s="123" t="str">
        <f>IF('表格编辑 '!J1397="","",'表格编辑 '!J1397)</f>
        <v>test_deadth_event(RECEIVER, ARG0, ARG1, ARG2, ARG3,ARG4)</v>
      </c>
      <c r="I1397" s="123">
        <f>IF('表格编辑 '!K1397="","",'表格编辑 '!K1397)</f>
        <v>1</v>
      </c>
      <c r="J1397" s="123">
        <f>IF('表格编辑 '!L1397="","",'表格编辑 '!L1397)</f>
        <v>10000</v>
      </c>
      <c r="K1397" s="123">
        <f>IF('表格编辑 '!M1397="","",'表格编辑 '!M1397)</f>
        <v>1950</v>
      </c>
      <c r="L1397" s="123" t="str">
        <f>IF('表格编辑 '!N1397="","",'表格编辑 '!N1397)</f>
        <v/>
      </c>
      <c r="M1397" s="123" t="str">
        <f>IF('表格编辑 '!O1397="","",'表格编辑 '!O1397)</f>
        <v/>
      </c>
      <c r="N1397" s="123" t="str">
        <f>IF('表格编辑 '!P1397="","",'表格编辑 '!P1397)</f>
        <v/>
      </c>
      <c r="O1397" s="123" t="str">
        <f>IF('表格编辑 '!Q1397="","",'表格编辑 '!Q1397)</f>
        <v/>
      </c>
      <c r="P1397" s="123" t="str">
        <f>IF('表格编辑 '!R1397="","",'表格编辑 '!R1397)</f>
        <v/>
      </c>
      <c r="Q1397" s="123">
        <f>IF('表格编辑 '!S1397="","",'表格编辑 '!S1397)</f>
        <v>400</v>
      </c>
      <c r="R1397" s="123" t="str">
        <f>IF('表格编辑 '!T1397="","",'表格编辑 '!T1397)</f>
        <v/>
      </c>
      <c r="S1397" s="123" t="str">
        <f>IF('表格编辑 '!U1397="","",'表格编辑 '!U1397)</f>
        <v/>
      </c>
      <c r="T1397" s="123" t="str">
        <f>IF('表格编辑 '!V1397="","",'表格编辑 '!V1397)</f>
        <v/>
      </c>
      <c r="U1397" s="123" t="str">
        <f>IF('表格编辑 '!W1397="","",'表格编辑 '!W1397)</f>
        <v/>
      </c>
      <c r="V1397" s="123" t="str">
        <f>IF('表格编辑 '!X1397="","",'表格编辑 '!X1397)</f>
        <v/>
      </c>
      <c r="W1397" s="123" t="str">
        <f>IF('表格编辑 '!Y1397="","",'表格编辑 '!Y1397)</f>
        <v/>
      </c>
      <c r="X1397" s="123" t="str">
        <f>IF('表格编辑 '!Z1397="","",'表格编辑 '!Z1397)</f>
        <v/>
      </c>
      <c r="Y1397" s="123" t="str">
        <f>IF('表格编辑 '!AA1397="","",'表格编辑 '!AA1397)</f>
        <v/>
      </c>
      <c r="Z1397" s="123" t="str">
        <f>IF('表格编辑 '!AB1397="","",'表格编辑 '!AB1397)</f>
        <v/>
      </c>
      <c r="AA1397" s="123" t="str">
        <f>IF('表格编辑 '!AC1397="","",'表格编辑 '!AC1397)</f>
        <v/>
      </c>
      <c r="AB1397" s="123" t="str">
        <f>IF('表格编辑 '!AD1397="","",'表格编辑 '!AD1397)</f>
        <v/>
      </c>
      <c r="AC1397" s="123" t="str">
        <f>IF('表格编辑 '!AE1397="","",'表格编辑 '!AE1397)</f>
        <v/>
      </c>
      <c r="AD1397" s="123">
        <f>IF('表格编辑 '!AF1397="","",'表格编辑 '!AF1397)</f>
        <v>140984</v>
      </c>
    </row>
    <row r="1398" spans="1:30">
      <c r="A1398" s="123">
        <f>IF('表格编辑 '!A1398="","",'表格编辑 '!A1398)</f>
        <v>40985</v>
      </c>
      <c r="B1398" s="123">
        <f>IF('表格编辑 '!B1398="","",'表格编辑 '!B1398)</f>
        <v>50069</v>
      </c>
      <c r="C1398" s="123">
        <f>IF('表格编辑 '!E1398="","",'表格编辑 '!E1398)</f>
        <v>65</v>
      </c>
      <c r="D1398" s="123" t="str">
        <f>IF('表格编辑 '!F1398="","",'表格编辑 '!F1398)</f>
        <v>AI_born_event(RECEIVER, ARG0, ARG1, ARG2, ARG3,ARG4)</v>
      </c>
      <c r="E1398" s="123" t="str">
        <f>IF('表格编辑 '!G1398="","",'表格编辑 '!G1398)</f>
        <v>AI_update_event(RECEIVER, ARG0, ARG1, ARG2, ARG3,ARG4)</v>
      </c>
      <c r="F1398" s="123" t="str">
        <f>IF('表格编辑 '!H1398="","",'表格编辑 '!H1398)</f>
        <v/>
      </c>
      <c r="G1398" s="123" t="str">
        <f>IF('表格编辑 '!I1398="","",'表格编辑 '!I1398)</f>
        <v/>
      </c>
      <c r="H1398" s="123" t="str">
        <f>IF('表格编辑 '!J1398="","",'表格编辑 '!J1398)</f>
        <v>test_deadth_event(RECEIVER, ARG0, ARG1, ARG2, ARG3,ARG4)</v>
      </c>
      <c r="I1398" s="123">
        <f>IF('表格编辑 '!K1398="","",'表格编辑 '!K1398)</f>
        <v>1</v>
      </c>
      <c r="J1398" s="123">
        <f>IF('表格编辑 '!L1398="","",'表格编辑 '!L1398)</f>
        <v>10000</v>
      </c>
      <c r="K1398" s="123">
        <f>IF('表格编辑 '!M1398="","",'表格编辑 '!M1398)</f>
        <v>1950</v>
      </c>
      <c r="L1398" s="123" t="str">
        <f>IF('表格编辑 '!N1398="","",'表格编辑 '!N1398)</f>
        <v/>
      </c>
      <c r="M1398" s="123" t="str">
        <f>IF('表格编辑 '!O1398="","",'表格编辑 '!O1398)</f>
        <v/>
      </c>
      <c r="N1398" s="123" t="str">
        <f>IF('表格编辑 '!P1398="","",'表格编辑 '!P1398)</f>
        <v/>
      </c>
      <c r="O1398" s="123" t="str">
        <f>IF('表格编辑 '!Q1398="","",'表格编辑 '!Q1398)</f>
        <v/>
      </c>
      <c r="P1398" s="123" t="str">
        <f>IF('表格编辑 '!R1398="","",'表格编辑 '!R1398)</f>
        <v/>
      </c>
      <c r="Q1398" s="123">
        <f>IF('表格编辑 '!S1398="","",'表格编辑 '!S1398)</f>
        <v>400</v>
      </c>
      <c r="R1398" s="123" t="str">
        <f>IF('表格编辑 '!T1398="","",'表格编辑 '!T1398)</f>
        <v/>
      </c>
      <c r="S1398" s="123" t="str">
        <f>IF('表格编辑 '!U1398="","",'表格编辑 '!U1398)</f>
        <v/>
      </c>
      <c r="T1398" s="123" t="str">
        <f>IF('表格编辑 '!V1398="","",'表格编辑 '!V1398)</f>
        <v/>
      </c>
      <c r="U1398" s="123" t="str">
        <f>IF('表格编辑 '!W1398="","",'表格编辑 '!W1398)</f>
        <v/>
      </c>
      <c r="V1398" s="123" t="str">
        <f>IF('表格编辑 '!X1398="","",'表格编辑 '!X1398)</f>
        <v/>
      </c>
      <c r="W1398" s="123" t="str">
        <f>IF('表格编辑 '!Y1398="","",'表格编辑 '!Y1398)</f>
        <v/>
      </c>
      <c r="X1398" s="123" t="str">
        <f>IF('表格编辑 '!Z1398="","",'表格编辑 '!Z1398)</f>
        <v/>
      </c>
      <c r="Y1398" s="123" t="str">
        <f>IF('表格编辑 '!AA1398="","",'表格编辑 '!AA1398)</f>
        <v/>
      </c>
      <c r="Z1398" s="123" t="str">
        <f>IF('表格编辑 '!AB1398="","",'表格编辑 '!AB1398)</f>
        <v/>
      </c>
      <c r="AA1398" s="123" t="str">
        <f>IF('表格编辑 '!AC1398="","",'表格编辑 '!AC1398)</f>
        <v/>
      </c>
      <c r="AB1398" s="123" t="str">
        <f>IF('表格编辑 '!AD1398="","",'表格编辑 '!AD1398)</f>
        <v/>
      </c>
      <c r="AC1398" s="123" t="str">
        <f>IF('表格编辑 '!AE1398="","",'表格编辑 '!AE1398)</f>
        <v/>
      </c>
      <c r="AD1398" s="123">
        <f>IF('表格编辑 '!AF1398="","",'表格编辑 '!AF1398)</f>
        <v>140985</v>
      </c>
    </row>
    <row r="1399" spans="1:30">
      <c r="A1399" s="123">
        <f>IF('表格编辑 '!A1399="","",'表格编辑 '!A1399)</f>
        <v>40986</v>
      </c>
      <c r="B1399" s="123">
        <f>IF('表格编辑 '!B1399="","",'表格编辑 '!B1399)</f>
        <v>50138</v>
      </c>
      <c r="C1399" s="123">
        <f>IF('表格编辑 '!E1399="","",'表格编辑 '!E1399)</f>
        <v>65</v>
      </c>
      <c r="D1399" s="123" t="str">
        <f>IF('表格编辑 '!F1399="","",'表格编辑 '!F1399)</f>
        <v>AI_born_event(RECEIVER, ARG0, ARG1, ARG2, ARG3,ARG4)</v>
      </c>
      <c r="E1399" s="123" t="str">
        <f>IF('表格编辑 '!G1399="","",'表格编辑 '!G1399)</f>
        <v>AI_update_event(RECEIVER, ARG0, ARG1, ARG2, ARG3,ARG4)</v>
      </c>
      <c r="F1399" s="123" t="str">
        <f>IF('表格编辑 '!H1399="","",'表格编辑 '!H1399)</f>
        <v/>
      </c>
      <c r="G1399" s="123" t="str">
        <f>IF('表格编辑 '!I1399="","",'表格编辑 '!I1399)</f>
        <v/>
      </c>
      <c r="H1399" s="123" t="str">
        <f>IF('表格编辑 '!J1399="","",'表格编辑 '!J1399)</f>
        <v>test_deadth_event(RECEIVER, ARG0, ARG1, ARG2, ARG3,ARG4)</v>
      </c>
      <c r="I1399" s="123">
        <f>IF('表格编辑 '!K1399="","",'表格编辑 '!K1399)</f>
        <v>1</v>
      </c>
      <c r="J1399" s="123">
        <f>IF('表格编辑 '!L1399="","",'表格编辑 '!L1399)</f>
        <v>10000</v>
      </c>
      <c r="K1399" s="123">
        <f>IF('表格编辑 '!M1399="","",'表格编辑 '!M1399)</f>
        <v>1950</v>
      </c>
      <c r="L1399" s="123" t="str">
        <f>IF('表格编辑 '!N1399="","",'表格编辑 '!N1399)</f>
        <v/>
      </c>
      <c r="M1399" s="123" t="str">
        <f>IF('表格编辑 '!O1399="","",'表格编辑 '!O1399)</f>
        <v/>
      </c>
      <c r="N1399" s="123" t="str">
        <f>IF('表格编辑 '!P1399="","",'表格编辑 '!P1399)</f>
        <v/>
      </c>
      <c r="O1399" s="123" t="str">
        <f>IF('表格编辑 '!Q1399="","",'表格编辑 '!Q1399)</f>
        <v/>
      </c>
      <c r="P1399" s="123" t="str">
        <f>IF('表格编辑 '!R1399="","",'表格编辑 '!R1399)</f>
        <v/>
      </c>
      <c r="Q1399" s="123">
        <f>IF('表格编辑 '!S1399="","",'表格编辑 '!S1399)</f>
        <v>400</v>
      </c>
      <c r="R1399" s="123" t="str">
        <f>IF('表格编辑 '!T1399="","",'表格编辑 '!T1399)</f>
        <v/>
      </c>
      <c r="S1399" s="123" t="str">
        <f>IF('表格编辑 '!U1399="","",'表格编辑 '!U1399)</f>
        <v/>
      </c>
      <c r="T1399" s="123" t="str">
        <f>IF('表格编辑 '!V1399="","",'表格编辑 '!V1399)</f>
        <v/>
      </c>
      <c r="U1399" s="123" t="str">
        <f>IF('表格编辑 '!W1399="","",'表格编辑 '!W1399)</f>
        <v/>
      </c>
      <c r="V1399" s="123" t="str">
        <f>IF('表格编辑 '!X1399="","",'表格编辑 '!X1399)</f>
        <v/>
      </c>
      <c r="W1399" s="123" t="str">
        <f>IF('表格编辑 '!Y1399="","",'表格编辑 '!Y1399)</f>
        <v/>
      </c>
      <c r="X1399" s="123" t="str">
        <f>IF('表格编辑 '!Z1399="","",'表格编辑 '!Z1399)</f>
        <v/>
      </c>
      <c r="Y1399" s="123" t="str">
        <f>IF('表格编辑 '!AA1399="","",'表格编辑 '!AA1399)</f>
        <v/>
      </c>
      <c r="Z1399" s="123" t="str">
        <f>IF('表格编辑 '!AB1399="","",'表格编辑 '!AB1399)</f>
        <v/>
      </c>
      <c r="AA1399" s="123" t="str">
        <f>IF('表格编辑 '!AC1399="","",'表格编辑 '!AC1399)</f>
        <v/>
      </c>
      <c r="AB1399" s="123" t="str">
        <f>IF('表格编辑 '!AD1399="","",'表格编辑 '!AD1399)</f>
        <v/>
      </c>
      <c r="AC1399" s="123" t="str">
        <f>IF('表格编辑 '!AE1399="","",'表格编辑 '!AE1399)</f>
        <v/>
      </c>
      <c r="AD1399" s="123">
        <f>IF('表格编辑 '!AF1399="","",'表格编辑 '!AF1399)</f>
        <v>140986</v>
      </c>
    </row>
    <row r="1400" spans="1:30">
      <c r="A1400" s="123">
        <f>IF('表格编辑 '!A1400="","",'表格编辑 '!A1400)</f>
        <v>40987</v>
      </c>
      <c r="B1400" s="123">
        <f>IF('表格编辑 '!B1400="","",'表格编辑 '!B1400)</f>
        <v>50021</v>
      </c>
      <c r="C1400" s="123">
        <f>IF('表格编辑 '!E1400="","",'表格编辑 '!E1400)</f>
        <v>65</v>
      </c>
      <c r="D1400" s="123" t="str">
        <f>IF('表格编辑 '!F1400="","",'表格编辑 '!F1400)</f>
        <v>AI_born_event(RECEIVER, ARG0, ARG1, ARG2, ARG3,ARG4)</v>
      </c>
      <c r="E1400" s="123" t="str">
        <f>IF('表格编辑 '!G1400="","",'表格编辑 '!G1400)</f>
        <v>AI_update_event(RECEIVER, ARG0, ARG1, ARG2, ARG3,ARG4)</v>
      </c>
      <c r="F1400" s="123" t="str">
        <f>IF('表格编辑 '!H1400="","",'表格编辑 '!H1400)</f>
        <v/>
      </c>
      <c r="G1400" s="123" t="str">
        <f>IF('表格编辑 '!I1400="","",'表格编辑 '!I1400)</f>
        <v/>
      </c>
      <c r="H1400" s="123" t="str">
        <f>IF('表格编辑 '!J1400="","",'表格编辑 '!J1400)</f>
        <v>test_deadth_event(RECEIVER, ARG0, ARG1, ARG2, ARG3,ARG4)</v>
      </c>
      <c r="I1400" s="123">
        <f>IF('表格编辑 '!K1400="","",'表格编辑 '!K1400)</f>
        <v>1</v>
      </c>
      <c r="J1400" s="123">
        <f>IF('表格编辑 '!L1400="","",'表格编辑 '!L1400)</f>
        <v>10000</v>
      </c>
      <c r="K1400" s="123">
        <f>IF('表格编辑 '!M1400="","",'表格编辑 '!M1400)</f>
        <v>1950</v>
      </c>
      <c r="L1400" s="123" t="str">
        <f>IF('表格编辑 '!N1400="","",'表格编辑 '!N1400)</f>
        <v/>
      </c>
      <c r="M1400" s="123" t="str">
        <f>IF('表格编辑 '!O1400="","",'表格编辑 '!O1400)</f>
        <v/>
      </c>
      <c r="N1400" s="123" t="str">
        <f>IF('表格编辑 '!P1400="","",'表格编辑 '!P1400)</f>
        <v/>
      </c>
      <c r="O1400" s="123" t="str">
        <f>IF('表格编辑 '!Q1400="","",'表格编辑 '!Q1400)</f>
        <v/>
      </c>
      <c r="P1400" s="123" t="str">
        <f>IF('表格编辑 '!R1400="","",'表格编辑 '!R1400)</f>
        <v/>
      </c>
      <c r="Q1400" s="123">
        <f>IF('表格编辑 '!S1400="","",'表格编辑 '!S1400)</f>
        <v>400</v>
      </c>
      <c r="R1400" s="123" t="str">
        <f>IF('表格编辑 '!T1400="","",'表格编辑 '!T1400)</f>
        <v/>
      </c>
      <c r="S1400" s="123" t="str">
        <f>IF('表格编辑 '!U1400="","",'表格编辑 '!U1400)</f>
        <v/>
      </c>
      <c r="T1400" s="123" t="str">
        <f>IF('表格编辑 '!V1400="","",'表格编辑 '!V1400)</f>
        <v/>
      </c>
      <c r="U1400" s="123" t="str">
        <f>IF('表格编辑 '!W1400="","",'表格编辑 '!W1400)</f>
        <v/>
      </c>
      <c r="V1400" s="123" t="str">
        <f>IF('表格编辑 '!X1400="","",'表格编辑 '!X1400)</f>
        <v/>
      </c>
      <c r="W1400" s="123" t="str">
        <f>IF('表格编辑 '!Y1400="","",'表格编辑 '!Y1400)</f>
        <v/>
      </c>
      <c r="X1400" s="123" t="str">
        <f>IF('表格编辑 '!Z1400="","",'表格编辑 '!Z1400)</f>
        <v/>
      </c>
      <c r="Y1400" s="123" t="str">
        <f>IF('表格编辑 '!AA1400="","",'表格编辑 '!AA1400)</f>
        <v/>
      </c>
      <c r="Z1400" s="123" t="str">
        <f>IF('表格编辑 '!AB1400="","",'表格编辑 '!AB1400)</f>
        <v/>
      </c>
      <c r="AA1400" s="123" t="str">
        <f>IF('表格编辑 '!AC1400="","",'表格编辑 '!AC1400)</f>
        <v/>
      </c>
      <c r="AB1400" s="123" t="str">
        <f>IF('表格编辑 '!AD1400="","",'表格编辑 '!AD1400)</f>
        <v/>
      </c>
      <c r="AC1400" s="123" t="str">
        <f>IF('表格编辑 '!AE1400="","",'表格编辑 '!AE1400)</f>
        <v/>
      </c>
      <c r="AD1400" s="123">
        <f>IF('表格编辑 '!AF1400="","",'表格编辑 '!AF1400)</f>
        <v>140987</v>
      </c>
    </row>
    <row r="1401" spans="1:30">
      <c r="A1401" s="123">
        <f>IF('表格编辑 '!A1401="","",'表格编辑 '!A1401)</f>
        <v>40988</v>
      </c>
      <c r="B1401" s="123">
        <f>IF('表格编辑 '!B1401="","",'表格编辑 '!B1401)</f>
        <v>50134</v>
      </c>
      <c r="C1401" s="123">
        <f>IF('表格编辑 '!E1401="","",'表格编辑 '!E1401)</f>
        <v>65</v>
      </c>
      <c r="D1401" s="123" t="str">
        <f>IF('表格编辑 '!F1401="","",'表格编辑 '!F1401)</f>
        <v>AI_born_event(RECEIVER, ARG0, ARG1, ARG2, ARG3,ARG4)</v>
      </c>
      <c r="E1401" s="123" t="str">
        <f>IF('表格编辑 '!G1401="","",'表格编辑 '!G1401)</f>
        <v>AI_update_event(RECEIVER, ARG0, ARG1, ARG2, ARG3,ARG4)</v>
      </c>
      <c r="F1401" s="123" t="str">
        <f>IF('表格编辑 '!H1401="","",'表格编辑 '!H1401)</f>
        <v/>
      </c>
      <c r="G1401" s="123" t="str">
        <f>IF('表格编辑 '!I1401="","",'表格编辑 '!I1401)</f>
        <v/>
      </c>
      <c r="H1401" s="123" t="str">
        <f>IF('表格编辑 '!J1401="","",'表格编辑 '!J1401)</f>
        <v>test_deadth_event(RECEIVER, ARG0, ARG1, ARG2, ARG3,ARG4)</v>
      </c>
      <c r="I1401" s="123">
        <f>IF('表格编辑 '!K1401="","",'表格编辑 '!K1401)</f>
        <v>1</v>
      </c>
      <c r="J1401" s="123">
        <f>IF('表格编辑 '!L1401="","",'表格编辑 '!L1401)</f>
        <v>10000</v>
      </c>
      <c r="K1401" s="123">
        <f>IF('表格编辑 '!M1401="","",'表格编辑 '!M1401)</f>
        <v>1950</v>
      </c>
      <c r="L1401" s="123" t="str">
        <f>IF('表格编辑 '!N1401="","",'表格编辑 '!N1401)</f>
        <v/>
      </c>
      <c r="M1401" s="123" t="str">
        <f>IF('表格编辑 '!O1401="","",'表格编辑 '!O1401)</f>
        <v/>
      </c>
      <c r="N1401" s="123" t="str">
        <f>IF('表格编辑 '!P1401="","",'表格编辑 '!P1401)</f>
        <v/>
      </c>
      <c r="O1401" s="123" t="str">
        <f>IF('表格编辑 '!Q1401="","",'表格编辑 '!Q1401)</f>
        <v/>
      </c>
      <c r="P1401" s="123" t="str">
        <f>IF('表格编辑 '!R1401="","",'表格编辑 '!R1401)</f>
        <v/>
      </c>
      <c r="Q1401" s="123">
        <f>IF('表格编辑 '!S1401="","",'表格编辑 '!S1401)</f>
        <v>400</v>
      </c>
      <c r="R1401" s="123" t="str">
        <f>IF('表格编辑 '!T1401="","",'表格编辑 '!T1401)</f>
        <v/>
      </c>
      <c r="S1401" s="123" t="str">
        <f>IF('表格编辑 '!U1401="","",'表格编辑 '!U1401)</f>
        <v/>
      </c>
      <c r="T1401" s="123" t="str">
        <f>IF('表格编辑 '!V1401="","",'表格编辑 '!V1401)</f>
        <v/>
      </c>
      <c r="U1401" s="123" t="str">
        <f>IF('表格编辑 '!W1401="","",'表格编辑 '!W1401)</f>
        <v/>
      </c>
      <c r="V1401" s="123" t="str">
        <f>IF('表格编辑 '!X1401="","",'表格编辑 '!X1401)</f>
        <v/>
      </c>
      <c r="W1401" s="123" t="str">
        <f>IF('表格编辑 '!Y1401="","",'表格编辑 '!Y1401)</f>
        <v/>
      </c>
      <c r="X1401" s="123" t="str">
        <f>IF('表格编辑 '!Z1401="","",'表格编辑 '!Z1401)</f>
        <v/>
      </c>
      <c r="Y1401" s="123" t="str">
        <f>IF('表格编辑 '!AA1401="","",'表格编辑 '!AA1401)</f>
        <v/>
      </c>
      <c r="Z1401" s="123" t="str">
        <f>IF('表格编辑 '!AB1401="","",'表格编辑 '!AB1401)</f>
        <v/>
      </c>
      <c r="AA1401" s="123" t="str">
        <f>IF('表格编辑 '!AC1401="","",'表格编辑 '!AC1401)</f>
        <v/>
      </c>
      <c r="AB1401" s="123" t="str">
        <f>IF('表格编辑 '!AD1401="","",'表格编辑 '!AD1401)</f>
        <v/>
      </c>
      <c r="AC1401" s="123" t="str">
        <f>IF('表格编辑 '!AE1401="","",'表格编辑 '!AE1401)</f>
        <v/>
      </c>
      <c r="AD1401" s="123">
        <f>IF('表格编辑 '!AF1401="","",'表格编辑 '!AF1401)</f>
        <v>140988</v>
      </c>
    </row>
    <row r="1402" spans="1:30">
      <c r="A1402" s="123">
        <f>IF('表格编辑 '!A1402="","",'表格编辑 '!A1402)</f>
        <v>40989</v>
      </c>
      <c r="B1402" s="123">
        <f>IF('表格编辑 '!B1402="","",'表格编辑 '!B1402)</f>
        <v>50041</v>
      </c>
      <c r="C1402" s="123">
        <f>IF('表格编辑 '!E1402="","",'表格编辑 '!E1402)</f>
        <v>65</v>
      </c>
      <c r="D1402" s="123" t="str">
        <f>IF('表格编辑 '!F1402="","",'表格编辑 '!F1402)</f>
        <v>AI_born_event(RECEIVER, ARG0, ARG1, ARG2, ARG3,ARG4)</v>
      </c>
      <c r="E1402" s="123" t="str">
        <f>IF('表格编辑 '!G1402="","",'表格编辑 '!G1402)</f>
        <v>AI_update_event(RECEIVER, ARG0, ARG1, ARG2, ARG3,ARG4)</v>
      </c>
      <c r="F1402" s="123" t="str">
        <f>IF('表格编辑 '!H1402="","",'表格编辑 '!H1402)</f>
        <v/>
      </c>
      <c r="G1402" s="123" t="str">
        <f>IF('表格编辑 '!I1402="","",'表格编辑 '!I1402)</f>
        <v/>
      </c>
      <c r="H1402" s="123" t="str">
        <f>IF('表格编辑 '!J1402="","",'表格编辑 '!J1402)</f>
        <v>test_deadth_event(RECEIVER, ARG0, ARG1, ARG2, ARG3,ARG4)</v>
      </c>
      <c r="I1402" s="123">
        <f>IF('表格编辑 '!K1402="","",'表格编辑 '!K1402)</f>
        <v>1</v>
      </c>
      <c r="J1402" s="123">
        <f>IF('表格编辑 '!L1402="","",'表格编辑 '!L1402)</f>
        <v>10000</v>
      </c>
      <c r="K1402" s="123">
        <f>IF('表格编辑 '!M1402="","",'表格编辑 '!M1402)</f>
        <v>1950</v>
      </c>
      <c r="L1402" s="123" t="str">
        <f>IF('表格编辑 '!N1402="","",'表格编辑 '!N1402)</f>
        <v/>
      </c>
      <c r="M1402" s="123" t="str">
        <f>IF('表格编辑 '!O1402="","",'表格编辑 '!O1402)</f>
        <v/>
      </c>
      <c r="N1402" s="123" t="str">
        <f>IF('表格编辑 '!P1402="","",'表格编辑 '!P1402)</f>
        <v/>
      </c>
      <c r="O1402" s="123" t="str">
        <f>IF('表格编辑 '!Q1402="","",'表格编辑 '!Q1402)</f>
        <v/>
      </c>
      <c r="P1402" s="123" t="str">
        <f>IF('表格编辑 '!R1402="","",'表格编辑 '!R1402)</f>
        <v/>
      </c>
      <c r="Q1402" s="123">
        <f>IF('表格编辑 '!S1402="","",'表格编辑 '!S1402)</f>
        <v>400</v>
      </c>
      <c r="R1402" s="123" t="str">
        <f>IF('表格编辑 '!T1402="","",'表格编辑 '!T1402)</f>
        <v/>
      </c>
      <c r="S1402" s="123" t="str">
        <f>IF('表格编辑 '!U1402="","",'表格编辑 '!U1402)</f>
        <v/>
      </c>
      <c r="T1402" s="123" t="str">
        <f>IF('表格编辑 '!V1402="","",'表格编辑 '!V1402)</f>
        <v/>
      </c>
      <c r="U1402" s="123" t="str">
        <f>IF('表格编辑 '!W1402="","",'表格编辑 '!W1402)</f>
        <v/>
      </c>
      <c r="V1402" s="123" t="str">
        <f>IF('表格编辑 '!X1402="","",'表格编辑 '!X1402)</f>
        <v/>
      </c>
      <c r="W1402" s="123" t="str">
        <f>IF('表格编辑 '!Y1402="","",'表格编辑 '!Y1402)</f>
        <v/>
      </c>
      <c r="X1402" s="123" t="str">
        <f>IF('表格编辑 '!Z1402="","",'表格编辑 '!Z1402)</f>
        <v/>
      </c>
      <c r="Y1402" s="123" t="str">
        <f>IF('表格编辑 '!AA1402="","",'表格编辑 '!AA1402)</f>
        <v/>
      </c>
      <c r="Z1402" s="123" t="str">
        <f>IF('表格编辑 '!AB1402="","",'表格编辑 '!AB1402)</f>
        <v/>
      </c>
      <c r="AA1402" s="123" t="str">
        <f>IF('表格编辑 '!AC1402="","",'表格编辑 '!AC1402)</f>
        <v/>
      </c>
      <c r="AB1402" s="123" t="str">
        <f>IF('表格编辑 '!AD1402="","",'表格编辑 '!AD1402)</f>
        <v/>
      </c>
      <c r="AC1402" s="123" t="str">
        <f>IF('表格编辑 '!AE1402="","",'表格编辑 '!AE1402)</f>
        <v/>
      </c>
      <c r="AD1402" s="123">
        <f>IF('表格编辑 '!AF1402="","",'表格编辑 '!AF1402)</f>
        <v>140989</v>
      </c>
    </row>
    <row r="1403" spans="1:30">
      <c r="A1403" s="123">
        <f>IF('表格编辑 '!A1403="","",'表格编辑 '!A1403)</f>
        <v>40990</v>
      </c>
      <c r="B1403" s="123">
        <f>IF('表格编辑 '!B1403="","",'表格编辑 '!B1403)</f>
        <v>50154</v>
      </c>
      <c r="C1403" s="123">
        <f>IF('表格编辑 '!E1403="","",'表格编辑 '!E1403)</f>
        <v>65</v>
      </c>
      <c r="D1403" s="123" t="str">
        <f>IF('表格编辑 '!F1403="","",'表格编辑 '!F1403)</f>
        <v>AI_born_event(RECEIVER, ARG0, ARG1, ARG2, ARG3,ARG4)</v>
      </c>
      <c r="E1403" s="123" t="str">
        <f>IF('表格编辑 '!G1403="","",'表格编辑 '!G1403)</f>
        <v>AI_update_event(RECEIVER, ARG0, ARG1, ARG2, ARG3,ARG4)</v>
      </c>
      <c r="F1403" s="123" t="str">
        <f>IF('表格编辑 '!H1403="","",'表格编辑 '!H1403)</f>
        <v/>
      </c>
      <c r="G1403" s="123" t="str">
        <f>IF('表格编辑 '!I1403="","",'表格编辑 '!I1403)</f>
        <v/>
      </c>
      <c r="H1403" s="123" t="str">
        <f>IF('表格编辑 '!J1403="","",'表格编辑 '!J1403)</f>
        <v>test_deadth_event(RECEIVER, ARG0, ARG1, ARG2, ARG3,ARG4)</v>
      </c>
      <c r="I1403" s="123">
        <f>IF('表格编辑 '!K1403="","",'表格编辑 '!K1403)</f>
        <v>1</v>
      </c>
      <c r="J1403" s="123">
        <f>IF('表格编辑 '!L1403="","",'表格编辑 '!L1403)</f>
        <v>10000</v>
      </c>
      <c r="K1403" s="123">
        <f>IF('表格编辑 '!M1403="","",'表格编辑 '!M1403)</f>
        <v>1950</v>
      </c>
      <c r="L1403" s="123" t="str">
        <f>IF('表格编辑 '!N1403="","",'表格编辑 '!N1403)</f>
        <v/>
      </c>
      <c r="M1403" s="123" t="str">
        <f>IF('表格编辑 '!O1403="","",'表格编辑 '!O1403)</f>
        <v/>
      </c>
      <c r="N1403" s="123" t="str">
        <f>IF('表格编辑 '!P1403="","",'表格编辑 '!P1403)</f>
        <v/>
      </c>
      <c r="O1403" s="123" t="str">
        <f>IF('表格编辑 '!Q1403="","",'表格编辑 '!Q1403)</f>
        <v/>
      </c>
      <c r="P1403" s="123" t="str">
        <f>IF('表格编辑 '!R1403="","",'表格编辑 '!R1403)</f>
        <v/>
      </c>
      <c r="Q1403" s="123">
        <f>IF('表格编辑 '!S1403="","",'表格编辑 '!S1403)</f>
        <v>400</v>
      </c>
      <c r="R1403" s="123" t="str">
        <f>IF('表格编辑 '!T1403="","",'表格编辑 '!T1403)</f>
        <v/>
      </c>
      <c r="S1403" s="123" t="str">
        <f>IF('表格编辑 '!U1403="","",'表格编辑 '!U1403)</f>
        <v/>
      </c>
      <c r="T1403" s="123" t="str">
        <f>IF('表格编辑 '!V1403="","",'表格编辑 '!V1403)</f>
        <v/>
      </c>
      <c r="U1403" s="123" t="str">
        <f>IF('表格编辑 '!W1403="","",'表格编辑 '!W1403)</f>
        <v/>
      </c>
      <c r="V1403" s="123" t="str">
        <f>IF('表格编辑 '!X1403="","",'表格编辑 '!X1403)</f>
        <v/>
      </c>
      <c r="W1403" s="123" t="str">
        <f>IF('表格编辑 '!Y1403="","",'表格编辑 '!Y1403)</f>
        <v/>
      </c>
      <c r="X1403" s="123" t="str">
        <f>IF('表格编辑 '!Z1403="","",'表格编辑 '!Z1403)</f>
        <v/>
      </c>
      <c r="Y1403" s="123" t="str">
        <f>IF('表格编辑 '!AA1403="","",'表格编辑 '!AA1403)</f>
        <v/>
      </c>
      <c r="Z1403" s="123" t="str">
        <f>IF('表格编辑 '!AB1403="","",'表格编辑 '!AB1403)</f>
        <v/>
      </c>
      <c r="AA1403" s="123" t="str">
        <f>IF('表格编辑 '!AC1403="","",'表格编辑 '!AC1403)</f>
        <v/>
      </c>
      <c r="AB1403" s="123" t="str">
        <f>IF('表格编辑 '!AD1403="","",'表格编辑 '!AD1403)</f>
        <v/>
      </c>
      <c r="AC1403" s="123" t="str">
        <f>IF('表格编辑 '!AE1403="","",'表格编辑 '!AE1403)</f>
        <v/>
      </c>
      <c r="AD1403" s="123">
        <f>IF('表格编辑 '!AF1403="","",'表格编辑 '!AF1403)</f>
        <v>140990</v>
      </c>
    </row>
    <row r="1404" spans="1:30">
      <c r="A1404" s="123">
        <f>IF('表格编辑 '!A1404="","",'表格编辑 '!A1404)</f>
        <v>40991</v>
      </c>
      <c r="B1404" s="123">
        <f>IF('表格编辑 '!B1404="","",'表格编辑 '!B1404)</f>
        <v>50127</v>
      </c>
      <c r="C1404" s="123">
        <f>IF('表格编辑 '!E1404="","",'表格编辑 '!E1404)</f>
        <v>65</v>
      </c>
      <c r="D1404" s="123" t="str">
        <f>IF('表格编辑 '!F1404="","",'表格编辑 '!F1404)</f>
        <v>AI_born_event(RECEIVER, ARG0, ARG1, ARG2, ARG3,ARG4)</v>
      </c>
      <c r="E1404" s="123" t="str">
        <f>IF('表格编辑 '!G1404="","",'表格编辑 '!G1404)</f>
        <v>AI_update_event(RECEIVER, ARG0, ARG1, ARG2, ARG3,ARG4)</v>
      </c>
      <c r="F1404" s="123" t="str">
        <f>IF('表格编辑 '!H1404="","",'表格编辑 '!H1404)</f>
        <v/>
      </c>
      <c r="G1404" s="123" t="str">
        <f>IF('表格编辑 '!I1404="","",'表格编辑 '!I1404)</f>
        <v/>
      </c>
      <c r="H1404" s="123" t="str">
        <f>IF('表格编辑 '!J1404="","",'表格编辑 '!J1404)</f>
        <v>test_deadth_event(RECEIVER, ARG0, ARG1, ARG2, ARG3,ARG4)</v>
      </c>
      <c r="I1404" s="123">
        <f>IF('表格编辑 '!K1404="","",'表格编辑 '!K1404)</f>
        <v>1</v>
      </c>
      <c r="J1404" s="123">
        <f>IF('表格编辑 '!L1404="","",'表格编辑 '!L1404)</f>
        <v>10000</v>
      </c>
      <c r="K1404" s="123">
        <f>IF('表格编辑 '!M1404="","",'表格编辑 '!M1404)</f>
        <v>1950</v>
      </c>
      <c r="L1404" s="123" t="str">
        <f>IF('表格编辑 '!N1404="","",'表格编辑 '!N1404)</f>
        <v/>
      </c>
      <c r="M1404" s="123" t="str">
        <f>IF('表格编辑 '!O1404="","",'表格编辑 '!O1404)</f>
        <v/>
      </c>
      <c r="N1404" s="123" t="str">
        <f>IF('表格编辑 '!P1404="","",'表格编辑 '!P1404)</f>
        <v/>
      </c>
      <c r="O1404" s="123" t="str">
        <f>IF('表格编辑 '!Q1404="","",'表格编辑 '!Q1404)</f>
        <v/>
      </c>
      <c r="P1404" s="123" t="str">
        <f>IF('表格编辑 '!R1404="","",'表格编辑 '!R1404)</f>
        <v/>
      </c>
      <c r="Q1404" s="123">
        <f>IF('表格编辑 '!S1404="","",'表格编辑 '!S1404)</f>
        <v>400</v>
      </c>
      <c r="R1404" s="123" t="str">
        <f>IF('表格编辑 '!T1404="","",'表格编辑 '!T1404)</f>
        <v/>
      </c>
      <c r="S1404" s="123" t="str">
        <f>IF('表格编辑 '!U1404="","",'表格编辑 '!U1404)</f>
        <v/>
      </c>
      <c r="T1404" s="123" t="str">
        <f>IF('表格编辑 '!V1404="","",'表格编辑 '!V1404)</f>
        <v/>
      </c>
      <c r="U1404" s="123" t="str">
        <f>IF('表格编辑 '!W1404="","",'表格编辑 '!W1404)</f>
        <v/>
      </c>
      <c r="V1404" s="123" t="str">
        <f>IF('表格编辑 '!X1404="","",'表格编辑 '!X1404)</f>
        <v/>
      </c>
      <c r="W1404" s="123" t="str">
        <f>IF('表格编辑 '!Y1404="","",'表格编辑 '!Y1404)</f>
        <v/>
      </c>
      <c r="X1404" s="123" t="str">
        <f>IF('表格编辑 '!Z1404="","",'表格编辑 '!Z1404)</f>
        <v/>
      </c>
      <c r="Y1404" s="123" t="str">
        <f>IF('表格编辑 '!AA1404="","",'表格编辑 '!AA1404)</f>
        <v/>
      </c>
      <c r="Z1404" s="123" t="str">
        <f>IF('表格编辑 '!AB1404="","",'表格编辑 '!AB1404)</f>
        <v/>
      </c>
      <c r="AA1404" s="123" t="str">
        <f>IF('表格编辑 '!AC1404="","",'表格编辑 '!AC1404)</f>
        <v/>
      </c>
      <c r="AB1404" s="123" t="str">
        <f>IF('表格编辑 '!AD1404="","",'表格编辑 '!AD1404)</f>
        <v/>
      </c>
      <c r="AC1404" s="123" t="str">
        <f>IF('表格编辑 '!AE1404="","",'表格编辑 '!AE1404)</f>
        <v/>
      </c>
      <c r="AD1404" s="123">
        <f>IF('表格编辑 '!AF1404="","",'表格编辑 '!AF1404)</f>
        <v>140991</v>
      </c>
    </row>
    <row r="1405" spans="1:30">
      <c r="A1405" s="123">
        <f>IF('表格编辑 '!A1405="","",'表格编辑 '!A1405)</f>
        <v>40992</v>
      </c>
      <c r="B1405" s="123">
        <f>IF('表格编辑 '!B1405="","",'表格编辑 '!B1405)</f>
        <v>50003</v>
      </c>
      <c r="C1405" s="123">
        <f>IF('表格编辑 '!E1405="","",'表格编辑 '!E1405)</f>
        <v>65</v>
      </c>
      <c r="D1405" s="123" t="str">
        <f>IF('表格编辑 '!F1405="","",'表格编辑 '!F1405)</f>
        <v>AI_born_event(RECEIVER, ARG0, ARG1, ARG2, ARG3,ARG4)</v>
      </c>
      <c r="E1405" s="123" t="str">
        <f>IF('表格编辑 '!G1405="","",'表格编辑 '!G1405)</f>
        <v>AI_update_event(RECEIVER, ARG0, ARG1, ARG2, ARG3,ARG4)</v>
      </c>
      <c r="F1405" s="123" t="str">
        <f>IF('表格编辑 '!H1405="","",'表格编辑 '!H1405)</f>
        <v/>
      </c>
      <c r="G1405" s="123" t="str">
        <f>IF('表格编辑 '!I1405="","",'表格编辑 '!I1405)</f>
        <v/>
      </c>
      <c r="H1405" s="123" t="str">
        <f>IF('表格编辑 '!J1405="","",'表格编辑 '!J1405)</f>
        <v>test_deadth_event(RECEIVER, ARG0, ARG1, ARG2, ARG3,ARG4)</v>
      </c>
      <c r="I1405" s="123">
        <f>IF('表格编辑 '!K1405="","",'表格编辑 '!K1405)</f>
        <v>1</v>
      </c>
      <c r="J1405" s="123">
        <f>IF('表格编辑 '!L1405="","",'表格编辑 '!L1405)</f>
        <v>10000</v>
      </c>
      <c r="K1405" s="123">
        <f>IF('表格编辑 '!M1405="","",'表格编辑 '!M1405)</f>
        <v>1950</v>
      </c>
      <c r="L1405" s="123" t="str">
        <f>IF('表格编辑 '!N1405="","",'表格编辑 '!N1405)</f>
        <v/>
      </c>
      <c r="M1405" s="123" t="str">
        <f>IF('表格编辑 '!O1405="","",'表格编辑 '!O1405)</f>
        <v/>
      </c>
      <c r="N1405" s="123" t="str">
        <f>IF('表格编辑 '!P1405="","",'表格编辑 '!P1405)</f>
        <v/>
      </c>
      <c r="O1405" s="123" t="str">
        <f>IF('表格编辑 '!Q1405="","",'表格编辑 '!Q1405)</f>
        <v/>
      </c>
      <c r="P1405" s="123" t="str">
        <f>IF('表格编辑 '!R1405="","",'表格编辑 '!R1405)</f>
        <v/>
      </c>
      <c r="Q1405" s="123">
        <f>IF('表格编辑 '!S1405="","",'表格编辑 '!S1405)</f>
        <v>400</v>
      </c>
      <c r="R1405" s="123" t="str">
        <f>IF('表格编辑 '!T1405="","",'表格编辑 '!T1405)</f>
        <v/>
      </c>
      <c r="S1405" s="123" t="str">
        <f>IF('表格编辑 '!U1405="","",'表格编辑 '!U1405)</f>
        <v/>
      </c>
      <c r="T1405" s="123" t="str">
        <f>IF('表格编辑 '!V1405="","",'表格编辑 '!V1405)</f>
        <v/>
      </c>
      <c r="U1405" s="123" t="str">
        <f>IF('表格编辑 '!W1405="","",'表格编辑 '!W1405)</f>
        <v/>
      </c>
      <c r="V1405" s="123" t="str">
        <f>IF('表格编辑 '!X1405="","",'表格编辑 '!X1405)</f>
        <v/>
      </c>
      <c r="W1405" s="123" t="str">
        <f>IF('表格编辑 '!Y1405="","",'表格编辑 '!Y1405)</f>
        <v/>
      </c>
      <c r="X1405" s="123" t="str">
        <f>IF('表格编辑 '!Z1405="","",'表格编辑 '!Z1405)</f>
        <v/>
      </c>
      <c r="Y1405" s="123" t="str">
        <f>IF('表格编辑 '!AA1405="","",'表格编辑 '!AA1405)</f>
        <v/>
      </c>
      <c r="Z1405" s="123" t="str">
        <f>IF('表格编辑 '!AB1405="","",'表格编辑 '!AB1405)</f>
        <v/>
      </c>
      <c r="AA1405" s="123" t="str">
        <f>IF('表格编辑 '!AC1405="","",'表格编辑 '!AC1405)</f>
        <v/>
      </c>
      <c r="AB1405" s="123" t="str">
        <f>IF('表格编辑 '!AD1405="","",'表格编辑 '!AD1405)</f>
        <v/>
      </c>
      <c r="AC1405" s="123" t="str">
        <f>IF('表格编辑 '!AE1405="","",'表格编辑 '!AE1405)</f>
        <v/>
      </c>
      <c r="AD1405" s="123">
        <f>IF('表格编辑 '!AF1405="","",'表格编辑 '!AF1405)</f>
        <v>140992</v>
      </c>
    </row>
    <row r="1406" spans="1:30">
      <c r="A1406" s="123">
        <f>IF('表格编辑 '!A1406="","",'表格编辑 '!A1406)</f>
        <v>40993</v>
      </c>
      <c r="B1406" s="123">
        <f>IF('表格编辑 '!B1406="","",'表格编辑 '!B1406)</f>
        <v>50002</v>
      </c>
      <c r="C1406" s="123">
        <f>IF('表格编辑 '!E1406="","",'表格编辑 '!E1406)</f>
        <v>65</v>
      </c>
      <c r="D1406" s="123" t="str">
        <f>IF('表格编辑 '!F1406="","",'表格编辑 '!F1406)</f>
        <v>AI_born_event(RECEIVER, ARG0, ARG1, ARG2, ARG3,ARG4)</v>
      </c>
      <c r="E1406" s="123" t="str">
        <f>IF('表格编辑 '!G1406="","",'表格编辑 '!G1406)</f>
        <v>AI_update_event(RECEIVER, ARG0, ARG1, ARG2, ARG3,ARG4)</v>
      </c>
      <c r="F1406" s="123" t="str">
        <f>IF('表格编辑 '!H1406="","",'表格编辑 '!H1406)</f>
        <v/>
      </c>
      <c r="G1406" s="123" t="str">
        <f>IF('表格编辑 '!I1406="","",'表格编辑 '!I1406)</f>
        <v/>
      </c>
      <c r="H1406" s="123" t="str">
        <f>IF('表格编辑 '!J1406="","",'表格编辑 '!J1406)</f>
        <v>test_deadth_event(RECEIVER, ARG0, ARG1, ARG2, ARG3,ARG4)</v>
      </c>
      <c r="I1406" s="123">
        <f>IF('表格编辑 '!K1406="","",'表格编辑 '!K1406)</f>
        <v>1</v>
      </c>
      <c r="J1406" s="123">
        <f>IF('表格编辑 '!L1406="","",'表格编辑 '!L1406)</f>
        <v>10000</v>
      </c>
      <c r="K1406" s="123">
        <f>IF('表格编辑 '!M1406="","",'表格编辑 '!M1406)</f>
        <v>1950</v>
      </c>
      <c r="L1406" s="123" t="str">
        <f>IF('表格编辑 '!N1406="","",'表格编辑 '!N1406)</f>
        <v/>
      </c>
      <c r="M1406" s="123" t="str">
        <f>IF('表格编辑 '!O1406="","",'表格编辑 '!O1406)</f>
        <v/>
      </c>
      <c r="N1406" s="123" t="str">
        <f>IF('表格编辑 '!P1406="","",'表格编辑 '!P1406)</f>
        <v/>
      </c>
      <c r="O1406" s="123" t="str">
        <f>IF('表格编辑 '!Q1406="","",'表格编辑 '!Q1406)</f>
        <v/>
      </c>
      <c r="P1406" s="123" t="str">
        <f>IF('表格编辑 '!R1406="","",'表格编辑 '!R1406)</f>
        <v/>
      </c>
      <c r="Q1406" s="123">
        <f>IF('表格编辑 '!S1406="","",'表格编辑 '!S1406)</f>
        <v>400</v>
      </c>
      <c r="R1406" s="123" t="str">
        <f>IF('表格编辑 '!T1406="","",'表格编辑 '!T1406)</f>
        <v/>
      </c>
      <c r="S1406" s="123" t="str">
        <f>IF('表格编辑 '!U1406="","",'表格编辑 '!U1406)</f>
        <v/>
      </c>
      <c r="T1406" s="123" t="str">
        <f>IF('表格编辑 '!V1406="","",'表格编辑 '!V1406)</f>
        <v/>
      </c>
      <c r="U1406" s="123" t="str">
        <f>IF('表格编辑 '!W1406="","",'表格编辑 '!W1406)</f>
        <v/>
      </c>
      <c r="V1406" s="123" t="str">
        <f>IF('表格编辑 '!X1406="","",'表格编辑 '!X1406)</f>
        <v/>
      </c>
      <c r="W1406" s="123" t="str">
        <f>IF('表格编辑 '!Y1406="","",'表格编辑 '!Y1406)</f>
        <v/>
      </c>
      <c r="X1406" s="123" t="str">
        <f>IF('表格编辑 '!Z1406="","",'表格编辑 '!Z1406)</f>
        <v/>
      </c>
      <c r="Y1406" s="123" t="str">
        <f>IF('表格编辑 '!AA1406="","",'表格编辑 '!AA1406)</f>
        <v/>
      </c>
      <c r="Z1406" s="123" t="str">
        <f>IF('表格编辑 '!AB1406="","",'表格编辑 '!AB1406)</f>
        <v/>
      </c>
      <c r="AA1406" s="123" t="str">
        <f>IF('表格编辑 '!AC1406="","",'表格编辑 '!AC1406)</f>
        <v/>
      </c>
      <c r="AB1406" s="123" t="str">
        <f>IF('表格编辑 '!AD1406="","",'表格编辑 '!AD1406)</f>
        <v/>
      </c>
      <c r="AC1406" s="123" t="str">
        <f>IF('表格编辑 '!AE1406="","",'表格编辑 '!AE1406)</f>
        <v/>
      </c>
      <c r="AD1406" s="123">
        <f>IF('表格编辑 '!AF1406="","",'表格编辑 '!AF1406)</f>
        <v>140993</v>
      </c>
    </row>
    <row r="1407" spans="1:30">
      <c r="A1407" s="123">
        <f>IF('表格编辑 '!A1407="","",'表格编辑 '!A1407)</f>
        <v>40994</v>
      </c>
      <c r="B1407" s="123">
        <f>IF('表格编辑 '!B1407="","",'表格编辑 '!B1407)</f>
        <v>50052</v>
      </c>
      <c r="C1407" s="123">
        <f>IF('表格编辑 '!E1407="","",'表格编辑 '!E1407)</f>
        <v>65</v>
      </c>
      <c r="D1407" s="123" t="str">
        <f>IF('表格编辑 '!F1407="","",'表格编辑 '!F1407)</f>
        <v>AI_born_event(RECEIVER, ARG0, ARG1, ARG2, ARG3,ARG4)</v>
      </c>
      <c r="E1407" s="123" t="str">
        <f>IF('表格编辑 '!G1407="","",'表格编辑 '!G1407)</f>
        <v>AI_update_event(RECEIVER, ARG0, ARG1, ARG2, ARG3,ARG4)</v>
      </c>
      <c r="F1407" s="123" t="str">
        <f>IF('表格编辑 '!H1407="","",'表格编辑 '!H1407)</f>
        <v/>
      </c>
      <c r="G1407" s="123" t="str">
        <f>IF('表格编辑 '!I1407="","",'表格编辑 '!I1407)</f>
        <v/>
      </c>
      <c r="H1407" s="123" t="str">
        <f>IF('表格编辑 '!J1407="","",'表格编辑 '!J1407)</f>
        <v>test_deadth_event(RECEIVER, ARG0, ARG1, ARG2, ARG3,ARG4)</v>
      </c>
      <c r="I1407" s="123">
        <f>IF('表格编辑 '!K1407="","",'表格编辑 '!K1407)</f>
        <v>1</v>
      </c>
      <c r="J1407" s="123">
        <f>IF('表格编辑 '!L1407="","",'表格编辑 '!L1407)</f>
        <v>10000</v>
      </c>
      <c r="K1407" s="123">
        <f>IF('表格编辑 '!M1407="","",'表格编辑 '!M1407)</f>
        <v>1950</v>
      </c>
      <c r="L1407" s="123" t="str">
        <f>IF('表格编辑 '!N1407="","",'表格编辑 '!N1407)</f>
        <v/>
      </c>
      <c r="M1407" s="123" t="str">
        <f>IF('表格编辑 '!O1407="","",'表格编辑 '!O1407)</f>
        <v/>
      </c>
      <c r="N1407" s="123" t="str">
        <f>IF('表格编辑 '!P1407="","",'表格编辑 '!P1407)</f>
        <v/>
      </c>
      <c r="O1407" s="123" t="str">
        <f>IF('表格编辑 '!Q1407="","",'表格编辑 '!Q1407)</f>
        <v/>
      </c>
      <c r="P1407" s="123" t="str">
        <f>IF('表格编辑 '!R1407="","",'表格编辑 '!R1407)</f>
        <v/>
      </c>
      <c r="Q1407" s="123">
        <f>IF('表格编辑 '!S1407="","",'表格编辑 '!S1407)</f>
        <v>400</v>
      </c>
      <c r="R1407" s="123" t="str">
        <f>IF('表格编辑 '!T1407="","",'表格编辑 '!T1407)</f>
        <v/>
      </c>
      <c r="S1407" s="123" t="str">
        <f>IF('表格编辑 '!U1407="","",'表格编辑 '!U1407)</f>
        <v/>
      </c>
      <c r="T1407" s="123" t="str">
        <f>IF('表格编辑 '!V1407="","",'表格编辑 '!V1407)</f>
        <v/>
      </c>
      <c r="U1407" s="123" t="str">
        <f>IF('表格编辑 '!W1407="","",'表格编辑 '!W1407)</f>
        <v/>
      </c>
      <c r="V1407" s="123" t="str">
        <f>IF('表格编辑 '!X1407="","",'表格编辑 '!X1407)</f>
        <v/>
      </c>
      <c r="W1407" s="123" t="str">
        <f>IF('表格编辑 '!Y1407="","",'表格编辑 '!Y1407)</f>
        <v/>
      </c>
      <c r="X1407" s="123" t="str">
        <f>IF('表格编辑 '!Z1407="","",'表格编辑 '!Z1407)</f>
        <v/>
      </c>
      <c r="Y1407" s="123" t="str">
        <f>IF('表格编辑 '!AA1407="","",'表格编辑 '!AA1407)</f>
        <v/>
      </c>
      <c r="Z1407" s="123" t="str">
        <f>IF('表格编辑 '!AB1407="","",'表格编辑 '!AB1407)</f>
        <v/>
      </c>
      <c r="AA1407" s="123" t="str">
        <f>IF('表格编辑 '!AC1407="","",'表格编辑 '!AC1407)</f>
        <v/>
      </c>
      <c r="AB1407" s="123" t="str">
        <f>IF('表格编辑 '!AD1407="","",'表格编辑 '!AD1407)</f>
        <v/>
      </c>
      <c r="AC1407" s="123" t="str">
        <f>IF('表格编辑 '!AE1407="","",'表格编辑 '!AE1407)</f>
        <v/>
      </c>
      <c r="AD1407" s="123">
        <f>IF('表格编辑 '!AF1407="","",'表格编辑 '!AF1407)</f>
        <v>140994</v>
      </c>
    </row>
    <row r="1408" spans="1:30">
      <c r="A1408" s="123">
        <f>IF('表格编辑 '!A1408="","",'表格编辑 '!A1408)</f>
        <v>40995</v>
      </c>
      <c r="B1408" s="123">
        <f>IF('表格编辑 '!B1408="","",'表格编辑 '!B1408)</f>
        <v>50040</v>
      </c>
      <c r="C1408" s="123">
        <f>IF('表格编辑 '!E1408="","",'表格编辑 '!E1408)</f>
        <v>65</v>
      </c>
      <c r="D1408" s="123" t="str">
        <f>IF('表格编辑 '!F1408="","",'表格编辑 '!F1408)</f>
        <v>AI_born_event(RECEIVER, ARG0, ARG1, ARG2, ARG3,ARG4)</v>
      </c>
      <c r="E1408" s="123" t="str">
        <f>IF('表格编辑 '!G1408="","",'表格编辑 '!G1408)</f>
        <v>AI_update_event(RECEIVER, ARG0, ARG1, ARG2, ARG3,ARG4)</v>
      </c>
      <c r="F1408" s="123" t="str">
        <f>IF('表格编辑 '!H1408="","",'表格编辑 '!H1408)</f>
        <v/>
      </c>
      <c r="G1408" s="123" t="str">
        <f>IF('表格编辑 '!I1408="","",'表格编辑 '!I1408)</f>
        <v/>
      </c>
      <c r="H1408" s="123" t="str">
        <f>IF('表格编辑 '!J1408="","",'表格编辑 '!J1408)</f>
        <v>test_deadth_event(RECEIVER, ARG0, ARG1, ARG2, ARG3,ARG4)</v>
      </c>
      <c r="I1408" s="123">
        <f>IF('表格编辑 '!K1408="","",'表格编辑 '!K1408)</f>
        <v>1</v>
      </c>
      <c r="J1408" s="123">
        <f>IF('表格编辑 '!L1408="","",'表格编辑 '!L1408)</f>
        <v>10000</v>
      </c>
      <c r="K1408" s="123">
        <f>IF('表格编辑 '!M1408="","",'表格编辑 '!M1408)</f>
        <v>1950</v>
      </c>
      <c r="L1408" s="123" t="str">
        <f>IF('表格编辑 '!N1408="","",'表格编辑 '!N1408)</f>
        <v/>
      </c>
      <c r="M1408" s="123" t="str">
        <f>IF('表格编辑 '!O1408="","",'表格编辑 '!O1408)</f>
        <v/>
      </c>
      <c r="N1408" s="123" t="str">
        <f>IF('表格编辑 '!P1408="","",'表格编辑 '!P1408)</f>
        <v/>
      </c>
      <c r="O1408" s="123" t="str">
        <f>IF('表格编辑 '!Q1408="","",'表格编辑 '!Q1408)</f>
        <v/>
      </c>
      <c r="P1408" s="123" t="str">
        <f>IF('表格编辑 '!R1408="","",'表格编辑 '!R1408)</f>
        <v/>
      </c>
      <c r="Q1408" s="123">
        <f>IF('表格编辑 '!S1408="","",'表格编辑 '!S1408)</f>
        <v>400</v>
      </c>
      <c r="R1408" s="123" t="str">
        <f>IF('表格编辑 '!T1408="","",'表格编辑 '!T1408)</f>
        <v/>
      </c>
      <c r="S1408" s="123" t="str">
        <f>IF('表格编辑 '!U1408="","",'表格编辑 '!U1408)</f>
        <v/>
      </c>
      <c r="T1408" s="123" t="str">
        <f>IF('表格编辑 '!V1408="","",'表格编辑 '!V1408)</f>
        <v/>
      </c>
      <c r="U1408" s="123" t="str">
        <f>IF('表格编辑 '!W1408="","",'表格编辑 '!W1408)</f>
        <v/>
      </c>
      <c r="V1408" s="123" t="str">
        <f>IF('表格编辑 '!X1408="","",'表格编辑 '!X1408)</f>
        <v/>
      </c>
      <c r="W1408" s="123" t="str">
        <f>IF('表格编辑 '!Y1408="","",'表格编辑 '!Y1408)</f>
        <v/>
      </c>
      <c r="X1408" s="123" t="str">
        <f>IF('表格编辑 '!Z1408="","",'表格编辑 '!Z1408)</f>
        <v/>
      </c>
      <c r="Y1408" s="123" t="str">
        <f>IF('表格编辑 '!AA1408="","",'表格编辑 '!AA1408)</f>
        <v/>
      </c>
      <c r="Z1408" s="123" t="str">
        <f>IF('表格编辑 '!AB1408="","",'表格编辑 '!AB1408)</f>
        <v/>
      </c>
      <c r="AA1408" s="123" t="str">
        <f>IF('表格编辑 '!AC1408="","",'表格编辑 '!AC1408)</f>
        <v/>
      </c>
      <c r="AB1408" s="123" t="str">
        <f>IF('表格编辑 '!AD1408="","",'表格编辑 '!AD1408)</f>
        <v/>
      </c>
      <c r="AC1408" s="123" t="str">
        <f>IF('表格编辑 '!AE1408="","",'表格编辑 '!AE1408)</f>
        <v/>
      </c>
      <c r="AD1408" s="123">
        <f>IF('表格编辑 '!AF1408="","",'表格编辑 '!AF1408)</f>
        <v>140995</v>
      </c>
    </row>
    <row r="1409" spans="1:30">
      <c r="A1409" s="123">
        <f>IF('表格编辑 '!A1409="","",'表格编辑 '!A1409)</f>
        <v>40996</v>
      </c>
      <c r="B1409" s="123">
        <f>IF('表格编辑 '!B1409="","",'表格编辑 '!B1409)</f>
        <v>50038</v>
      </c>
      <c r="C1409" s="123">
        <f>IF('表格编辑 '!E1409="","",'表格编辑 '!E1409)</f>
        <v>65</v>
      </c>
      <c r="D1409" s="123" t="str">
        <f>IF('表格编辑 '!F1409="","",'表格编辑 '!F1409)</f>
        <v>AI_born_event(RECEIVER, ARG0, ARG1, ARG2, ARG3,ARG4)</v>
      </c>
      <c r="E1409" s="123" t="str">
        <f>IF('表格编辑 '!G1409="","",'表格编辑 '!G1409)</f>
        <v>AI_update_event(RECEIVER, ARG0, ARG1, ARG2, ARG3,ARG4)</v>
      </c>
      <c r="F1409" s="123" t="str">
        <f>IF('表格编辑 '!H1409="","",'表格编辑 '!H1409)</f>
        <v/>
      </c>
      <c r="G1409" s="123" t="str">
        <f>IF('表格编辑 '!I1409="","",'表格编辑 '!I1409)</f>
        <v/>
      </c>
      <c r="H1409" s="123" t="str">
        <f>IF('表格编辑 '!J1409="","",'表格编辑 '!J1409)</f>
        <v>test_deadth_event(RECEIVER, ARG0, ARG1, ARG2, ARG3,ARG4)</v>
      </c>
      <c r="I1409" s="123">
        <f>IF('表格编辑 '!K1409="","",'表格编辑 '!K1409)</f>
        <v>1</v>
      </c>
      <c r="J1409" s="123">
        <f>IF('表格编辑 '!L1409="","",'表格编辑 '!L1409)</f>
        <v>10000</v>
      </c>
      <c r="K1409" s="123">
        <f>IF('表格编辑 '!M1409="","",'表格编辑 '!M1409)</f>
        <v>1950</v>
      </c>
      <c r="L1409" s="123" t="str">
        <f>IF('表格编辑 '!N1409="","",'表格编辑 '!N1409)</f>
        <v/>
      </c>
      <c r="M1409" s="123" t="str">
        <f>IF('表格编辑 '!O1409="","",'表格编辑 '!O1409)</f>
        <v/>
      </c>
      <c r="N1409" s="123" t="str">
        <f>IF('表格编辑 '!P1409="","",'表格编辑 '!P1409)</f>
        <v/>
      </c>
      <c r="O1409" s="123" t="str">
        <f>IF('表格编辑 '!Q1409="","",'表格编辑 '!Q1409)</f>
        <v/>
      </c>
      <c r="P1409" s="123" t="str">
        <f>IF('表格编辑 '!R1409="","",'表格编辑 '!R1409)</f>
        <v/>
      </c>
      <c r="Q1409" s="123">
        <f>IF('表格编辑 '!S1409="","",'表格编辑 '!S1409)</f>
        <v>400</v>
      </c>
      <c r="R1409" s="123" t="str">
        <f>IF('表格编辑 '!T1409="","",'表格编辑 '!T1409)</f>
        <v/>
      </c>
      <c r="S1409" s="123" t="str">
        <f>IF('表格编辑 '!U1409="","",'表格编辑 '!U1409)</f>
        <v/>
      </c>
      <c r="T1409" s="123" t="str">
        <f>IF('表格编辑 '!V1409="","",'表格编辑 '!V1409)</f>
        <v/>
      </c>
      <c r="U1409" s="123" t="str">
        <f>IF('表格编辑 '!W1409="","",'表格编辑 '!W1409)</f>
        <v/>
      </c>
      <c r="V1409" s="123" t="str">
        <f>IF('表格编辑 '!X1409="","",'表格编辑 '!X1409)</f>
        <v/>
      </c>
      <c r="W1409" s="123" t="str">
        <f>IF('表格编辑 '!Y1409="","",'表格编辑 '!Y1409)</f>
        <v/>
      </c>
      <c r="X1409" s="123" t="str">
        <f>IF('表格编辑 '!Z1409="","",'表格编辑 '!Z1409)</f>
        <v/>
      </c>
      <c r="Y1409" s="123" t="str">
        <f>IF('表格编辑 '!AA1409="","",'表格编辑 '!AA1409)</f>
        <v/>
      </c>
      <c r="Z1409" s="123" t="str">
        <f>IF('表格编辑 '!AB1409="","",'表格编辑 '!AB1409)</f>
        <v/>
      </c>
      <c r="AA1409" s="123" t="str">
        <f>IF('表格编辑 '!AC1409="","",'表格编辑 '!AC1409)</f>
        <v/>
      </c>
      <c r="AB1409" s="123" t="str">
        <f>IF('表格编辑 '!AD1409="","",'表格编辑 '!AD1409)</f>
        <v/>
      </c>
      <c r="AC1409" s="123" t="str">
        <f>IF('表格编辑 '!AE1409="","",'表格编辑 '!AE1409)</f>
        <v/>
      </c>
      <c r="AD1409" s="123">
        <f>IF('表格编辑 '!AF1409="","",'表格编辑 '!AF1409)</f>
        <v>140996</v>
      </c>
    </row>
    <row r="1410" spans="1:30">
      <c r="A1410" s="123">
        <f>IF('表格编辑 '!A1410="","",'表格编辑 '!A1410)</f>
        <v>40997</v>
      </c>
      <c r="B1410" s="123">
        <f>IF('表格编辑 '!B1410="","",'表格编辑 '!B1410)</f>
        <v>50093</v>
      </c>
      <c r="C1410" s="123">
        <f>IF('表格编辑 '!E1410="","",'表格编辑 '!E1410)</f>
        <v>65</v>
      </c>
      <c r="D1410" s="123" t="str">
        <f>IF('表格编辑 '!F1410="","",'表格编辑 '!F1410)</f>
        <v>AI_born_event(RECEIVER, ARG0, ARG1, ARG2, ARG3,ARG4)</v>
      </c>
      <c r="E1410" s="123" t="str">
        <f>IF('表格编辑 '!G1410="","",'表格编辑 '!G1410)</f>
        <v>AI_update_event(RECEIVER, ARG0, ARG1, ARG2, ARG3,ARG4)</v>
      </c>
      <c r="F1410" s="123" t="str">
        <f>IF('表格编辑 '!H1410="","",'表格编辑 '!H1410)</f>
        <v/>
      </c>
      <c r="G1410" s="123" t="str">
        <f>IF('表格编辑 '!I1410="","",'表格编辑 '!I1410)</f>
        <v/>
      </c>
      <c r="H1410" s="123" t="str">
        <f>IF('表格编辑 '!J1410="","",'表格编辑 '!J1410)</f>
        <v>test_deadth_event(RECEIVER, ARG0, ARG1, ARG2, ARG3,ARG4)</v>
      </c>
      <c r="I1410" s="123">
        <f>IF('表格编辑 '!K1410="","",'表格编辑 '!K1410)</f>
        <v>1</v>
      </c>
      <c r="J1410" s="123">
        <f>IF('表格编辑 '!L1410="","",'表格编辑 '!L1410)</f>
        <v>10000</v>
      </c>
      <c r="K1410" s="123">
        <f>IF('表格编辑 '!M1410="","",'表格编辑 '!M1410)</f>
        <v>1950</v>
      </c>
      <c r="L1410" s="123" t="str">
        <f>IF('表格编辑 '!N1410="","",'表格编辑 '!N1410)</f>
        <v/>
      </c>
      <c r="M1410" s="123" t="str">
        <f>IF('表格编辑 '!O1410="","",'表格编辑 '!O1410)</f>
        <v/>
      </c>
      <c r="N1410" s="123" t="str">
        <f>IF('表格编辑 '!P1410="","",'表格编辑 '!P1410)</f>
        <v/>
      </c>
      <c r="O1410" s="123" t="str">
        <f>IF('表格编辑 '!Q1410="","",'表格编辑 '!Q1410)</f>
        <v/>
      </c>
      <c r="P1410" s="123" t="str">
        <f>IF('表格编辑 '!R1410="","",'表格编辑 '!R1410)</f>
        <v/>
      </c>
      <c r="Q1410" s="123">
        <f>IF('表格编辑 '!S1410="","",'表格编辑 '!S1410)</f>
        <v>400</v>
      </c>
      <c r="R1410" s="123" t="str">
        <f>IF('表格编辑 '!T1410="","",'表格编辑 '!T1410)</f>
        <v/>
      </c>
      <c r="S1410" s="123" t="str">
        <f>IF('表格编辑 '!U1410="","",'表格编辑 '!U1410)</f>
        <v/>
      </c>
      <c r="T1410" s="123" t="str">
        <f>IF('表格编辑 '!V1410="","",'表格编辑 '!V1410)</f>
        <v/>
      </c>
      <c r="U1410" s="123" t="str">
        <f>IF('表格编辑 '!W1410="","",'表格编辑 '!W1410)</f>
        <v/>
      </c>
      <c r="V1410" s="123" t="str">
        <f>IF('表格编辑 '!X1410="","",'表格编辑 '!X1410)</f>
        <v/>
      </c>
      <c r="W1410" s="123" t="str">
        <f>IF('表格编辑 '!Y1410="","",'表格编辑 '!Y1410)</f>
        <v/>
      </c>
      <c r="X1410" s="123" t="str">
        <f>IF('表格编辑 '!Z1410="","",'表格编辑 '!Z1410)</f>
        <v/>
      </c>
      <c r="Y1410" s="123" t="str">
        <f>IF('表格编辑 '!AA1410="","",'表格编辑 '!AA1410)</f>
        <v/>
      </c>
      <c r="Z1410" s="123" t="str">
        <f>IF('表格编辑 '!AB1410="","",'表格编辑 '!AB1410)</f>
        <v/>
      </c>
      <c r="AA1410" s="123" t="str">
        <f>IF('表格编辑 '!AC1410="","",'表格编辑 '!AC1410)</f>
        <v/>
      </c>
      <c r="AB1410" s="123" t="str">
        <f>IF('表格编辑 '!AD1410="","",'表格编辑 '!AD1410)</f>
        <v/>
      </c>
      <c r="AC1410" s="123" t="str">
        <f>IF('表格编辑 '!AE1410="","",'表格编辑 '!AE1410)</f>
        <v/>
      </c>
      <c r="AD1410" s="123">
        <f>IF('表格编辑 '!AF1410="","",'表格编辑 '!AF1410)</f>
        <v>140997</v>
      </c>
    </row>
    <row r="1411" spans="1:30">
      <c r="A1411" s="123">
        <f>IF('表格编辑 '!A1411="","",'表格编辑 '!A1411)</f>
        <v>40998</v>
      </c>
      <c r="B1411" s="123">
        <f>IF('表格编辑 '!B1411="","",'表格编辑 '!B1411)</f>
        <v>50120</v>
      </c>
      <c r="C1411" s="123">
        <f>IF('表格编辑 '!E1411="","",'表格编辑 '!E1411)</f>
        <v>65</v>
      </c>
      <c r="D1411" s="123" t="str">
        <f>IF('表格编辑 '!F1411="","",'表格编辑 '!F1411)</f>
        <v>AI_born_event(RECEIVER, ARG0, ARG1, ARG2, ARG3,ARG4)</v>
      </c>
      <c r="E1411" s="123" t="str">
        <f>IF('表格编辑 '!G1411="","",'表格编辑 '!G1411)</f>
        <v>AI_update_event(RECEIVER, ARG0, ARG1, ARG2, ARG3,ARG4)</v>
      </c>
      <c r="F1411" s="123" t="str">
        <f>IF('表格编辑 '!H1411="","",'表格编辑 '!H1411)</f>
        <v/>
      </c>
      <c r="G1411" s="123" t="str">
        <f>IF('表格编辑 '!I1411="","",'表格编辑 '!I1411)</f>
        <v/>
      </c>
      <c r="H1411" s="123" t="str">
        <f>IF('表格编辑 '!J1411="","",'表格编辑 '!J1411)</f>
        <v>test_deadth_event(RECEIVER, ARG0, ARG1, ARG2, ARG3,ARG4)</v>
      </c>
      <c r="I1411" s="123">
        <f>IF('表格编辑 '!K1411="","",'表格编辑 '!K1411)</f>
        <v>1</v>
      </c>
      <c r="J1411" s="123">
        <f>IF('表格编辑 '!L1411="","",'表格编辑 '!L1411)</f>
        <v>10000</v>
      </c>
      <c r="K1411" s="123">
        <f>IF('表格编辑 '!M1411="","",'表格编辑 '!M1411)</f>
        <v>1950</v>
      </c>
      <c r="L1411" s="123" t="str">
        <f>IF('表格编辑 '!N1411="","",'表格编辑 '!N1411)</f>
        <v/>
      </c>
      <c r="M1411" s="123" t="str">
        <f>IF('表格编辑 '!O1411="","",'表格编辑 '!O1411)</f>
        <v/>
      </c>
      <c r="N1411" s="123" t="str">
        <f>IF('表格编辑 '!P1411="","",'表格编辑 '!P1411)</f>
        <v/>
      </c>
      <c r="O1411" s="123" t="str">
        <f>IF('表格编辑 '!Q1411="","",'表格编辑 '!Q1411)</f>
        <v/>
      </c>
      <c r="P1411" s="123" t="str">
        <f>IF('表格编辑 '!R1411="","",'表格编辑 '!R1411)</f>
        <v/>
      </c>
      <c r="Q1411" s="123">
        <f>IF('表格编辑 '!S1411="","",'表格编辑 '!S1411)</f>
        <v>400</v>
      </c>
      <c r="R1411" s="123" t="str">
        <f>IF('表格编辑 '!T1411="","",'表格编辑 '!T1411)</f>
        <v/>
      </c>
      <c r="S1411" s="123" t="str">
        <f>IF('表格编辑 '!U1411="","",'表格编辑 '!U1411)</f>
        <v/>
      </c>
      <c r="T1411" s="123" t="str">
        <f>IF('表格编辑 '!V1411="","",'表格编辑 '!V1411)</f>
        <v/>
      </c>
      <c r="U1411" s="123" t="str">
        <f>IF('表格编辑 '!W1411="","",'表格编辑 '!W1411)</f>
        <v/>
      </c>
      <c r="V1411" s="123" t="str">
        <f>IF('表格编辑 '!X1411="","",'表格编辑 '!X1411)</f>
        <v/>
      </c>
      <c r="W1411" s="123" t="str">
        <f>IF('表格编辑 '!Y1411="","",'表格编辑 '!Y1411)</f>
        <v/>
      </c>
      <c r="X1411" s="123" t="str">
        <f>IF('表格编辑 '!Z1411="","",'表格编辑 '!Z1411)</f>
        <v/>
      </c>
      <c r="Y1411" s="123" t="str">
        <f>IF('表格编辑 '!AA1411="","",'表格编辑 '!AA1411)</f>
        <v/>
      </c>
      <c r="Z1411" s="123" t="str">
        <f>IF('表格编辑 '!AB1411="","",'表格编辑 '!AB1411)</f>
        <v/>
      </c>
      <c r="AA1411" s="123" t="str">
        <f>IF('表格编辑 '!AC1411="","",'表格编辑 '!AC1411)</f>
        <v/>
      </c>
      <c r="AB1411" s="123" t="str">
        <f>IF('表格编辑 '!AD1411="","",'表格编辑 '!AD1411)</f>
        <v/>
      </c>
      <c r="AC1411" s="123" t="str">
        <f>IF('表格编辑 '!AE1411="","",'表格编辑 '!AE1411)</f>
        <v/>
      </c>
      <c r="AD1411" s="123">
        <f>IF('表格编辑 '!AF1411="","",'表格编辑 '!AF1411)</f>
        <v>140998</v>
      </c>
    </row>
    <row r="1412" spans="1:30">
      <c r="A1412" s="123">
        <f>IF('表格编辑 '!A1412="","",'表格编辑 '!A1412)</f>
        <v>40999</v>
      </c>
      <c r="B1412" s="123">
        <f>IF('表格编辑 '!B1412="","",'表格编辑 '!B1412)</f>
        <v>50062</v>
      </c>
      <c r="C1412" s="123">
        <f>IF('表格编辑 '!E1412="","",'表格编辑 '!E1412)</f>
        <v>65</v>
      </c>
      <c r="D1412" s="123" t="str">
        <f>IF('表格编辑 '!F1412="","",'表格编辑 '!F1412)</f>
        <v>AI_born_event(RECEIVER, ARG0, ARG1, ARG2, ARG3,ARG4)</v>
      </c>
      <c r="E1412" s="123" t="str">
        <f>IF('表格编辑 '!G1412="","",'表格编辑 '!G1412)</f>
        <v>AI_update_event(RECEIVER, ARG0, ARG1, ARG2, ARG3,ARG4)</v>
      </c>
      <c r="F1412" s="123" t="str">
        <f>IF('表格编辑 '!H1412="","",'表格编辑 '!H1412)</f>
        <v/>
      </c>
      <c r="G1412" s="123" t="str">
        <f>IF('表格编辑 '!I1412="","",'表格编辑 '!I1412)</f>
        <v/>
      </c>
      <c r="H1412" s="123" t="str">
        <f>IF('表格编辑 '!J1412="","",'表格编辑 '!J1412)</f>
        <v>test_deadth_event(RECEIVER, ARG0, ARG1, ARG2, ARG3,ARG4)</v>
      </c>
      <c r="I1412" s="123">
        <f>IF('表格编辑 '!K1412="","",'表格编辑 '!K1412)</f>
        <v>1</v>
      </c>
      <c r="J1412" s="123">
        <f>IF('表格编辑 '!L1412="","",'表格编辑 '!L1412)</f>
        <v>10000</v>
      </c>
      <c r="K1412" s="123">
        <f>IF('表格编辑 '!M1412="","",'表格编辑 '!M1412)</f>
        <v>1950</v>
      </c>
      <c r="L1412" s="123" t="str">
        <f>IF('表格编辑 '!N1412="","",'表格编辑 '!N1412)</f>
        <v/>
      </c>
      <c r="M1412" s="123" t="str">
        <f>IF('表格编辑 '!O1412="","",'表格编辑 '!O1412)</f>
        <v/>
      </c>
      <c r="N1412" s="123" t="str">
        <f>IF('表格编辑 '!P1412="","",'表格编辑 '!P1412)</f>
        <v/>
      </c>
      <c r="O1412" s="123" t="str">
        <f>IF('表格编辑 '!Q1412="","",'表格编辑 '!Q1412)</f>
        <v/>
      </c>
      <c r="P1412" s="123" t="str">
        <f>IF('表格编辑 '!R1412="","",'表格编辑 '!R1412)</f>
        <v/>
      </c>
      <c r="Q1412" s="123">
        <f>IF('表格编辑 '!S1412="","",'表格编辑 '!S1412)</f>
        <v>400</v>
      </c>
      <c r="R1412" s="123" t="str">
        <f>IF('表格编辑 '!T1412="","",'表格编辑 '!T1412)</f>
        <v/>
      </c>
      <c r="S1412" s="123" t="str">
        <f>IF('表格编辑 '!U1412="","",'表格编辑 '!U1412)</f>
        <v/>
      </c>
      <c r="T1412" s="123" t="str">
        <f>IF('表格编辑 '!V1412="","",'表格编辑 '!V1412)</f>
        <v/>
      </c>
      <c r="U1412" s="123" t="str">
        <f>IF('表格编辑 '!W1412="","",'表格编辑 '!W1412)</f>
        <v/>
      </c>
      <c r="V1412" s="123" t="str">
        <f>IF('表格编辑 '!X1412="","",'表格编辑 '!X1412)</f>
        <v/>
      </c>
      <c r="W1412" s="123" t="str">
        <f>IF('表格编辑 '!Y1412="","",'表格编辑 '!Y1412)</f>
        <v/>
      </c>
      <c r="X1412" s="123" t="str">
        <f>IF('表格编辑 '!Z1412="","",'表格编辑 '!Z1412)</f>
        <v/>
      </c>
      <c r="Y1412" s="123" t="str">
        <f>IF('表格编辑 '!AA1412="","",'表格编辑 '!AA1412)</f>
        <v/>
      </c>
      <c r="Z1412" s="123" t="str">
        <f>IF('表格编辑 '!AB1412="","",'表格编辑 '!AB1412)</f>
        <v/>
      </c>
      <c r="AA1412" s="123" t="str">
        <f>IF('表格编辑 '!AC1412="","",'表格编辑 '!AC1412)</f>
        <v/>
      </c>
      <c r="AB1412" s="123" t="str">
        <f>IF('表格编辑 '!AD1412="","",'表格编辑 '!AD1412)</f>
        <v/>
      </c>
      <c r="AC1412" s="123" t="str">
        <f>IF('表格编辑 '!AE1412="","",'表格编辑 '!AE1412)</f>
        <v/>
      </c>
      <c r="AD1412" s="123">
        <f>IF('表格编辑 '!AF1412="","",'表格编辑 '!AF1412)</f>
        <v>140999</v>
      </c>
    </row>
    <row r="1413" spans="1:30">
      <c r="A1413" s="123">
        <f>IF('表格编辑 '!A1413="","",'表格编辑 '!A1413)</f>
        <v>41000</v>
      </c>
      <c r="B1413" s="123">
        <f>IF('表格编辑 '!B1413="","",'表格编辑 '!B1413)</f>
        <v>50039</v>
      </c>
      <c r="C1413" s="123">
        <f>IF('表格编辑 '!E1413="","",'表格编辑 '!E1413)</f>
        <v>65</v>
      </c>
      <c r="D1413" s="123" t="str">
        <f>IF('表格编辑 '!F1413="","",'表格编辑 '!F1413)</f>
        <v>AI_born_event(RECEIVER, ARG0, ARG1, ARG2, ARG3,ARG4)</v>
      </c>
      <c r="E1413" s="123" t="str">
        <f>IF('表格编辑 '!G1413="","",'表格编辑 '!G1413)</f>
        <v>AI_update_event(RECEIVER, ARG0, ARG1, ARG2, ARG3,ARG4)</v>
      </c>
      <c r="F1413" s="123" t="str">
        <f>IF('表格编辑 '!H1413="","",'表格编辑 '!H1413)</f>
        <v/>
      </c>
      <c r="G1413" s="123" t="str">
        <f>IF('表格编辑 '!I1413="","",'表格编辑 '!I1413)</f>
        <v/>
      </c>
      <c r="H1413" s="123" t="str">
        <f>IF('表格编辑 '!J1413="","",'表格编辑 '!J1413)</f>
        <v>test_deadth_event(RECEIVER, ARG0, ARG1, ARG2, ARG3,ARG4)</v>
      </c>
      <c r="I1413" s="123">
        <f>IF('表格编辑 '!K1413="","",'表格编辑 '!K1413)</f>
        <v>1</v>
      </c>
      <c r="J1413" s="123">
        <f>IF('表格编辑 '!L1413="","",'表格编辑 '!L1413)</f>
        <v>10000</v>
      </c>
      <c r="K1413" s="123">
        <f>IF('表格编辑 '!M1413="","",'表格编辑 '!M1413)</f>
        <v>1950</v>
      </c>
      <c r="L1413" s="123" t="str">
        <f>IF('表格编辑 '!N1413="","",'表格编辑 '!N1413)</f>
        <v/>
      </c>
      <c r="M1413" s="123" t="str">
        <f>IF('表格编辑 '!O1413="","",'表格编辑 '!O1413)</f>
        <v/>
      </c>
      <c r="N1413" s="123" t="str">
        <f>IF('表格编辑 '!P1413="","",'表格编辑 '!P1413)</f>
        <v/>
      </c>
      <c r="O1413" s="123" t="str">
        <f>IF('表格编辑 '!Q1413="","",'表格编辑 '!Q1413)</f>
        <v/>
      </c>
      <c r="P1413" s="123" t="str">
        <f>IF('表格编辑 '!R1413="","",'表格编辑 '!R1413)</f>
        <v/>
      </c>
      <c r="Q1413" s="123">
        <f>IF('表格编辑 '!S1413="","",'表格编辑 '!S1413)</f>
        <v>400</v>
      </c>
      <c r="R1413" s="123" t="str">
        <f>IF('表格编辑 '!T1413="","",'表格编辑 '!T1413)</f>
        <v/>
      </c>
      <c r="S1413" s="123" t="str">
        <f>IF('表格编辑 '!U1413="","",'表格编辑 '!U1413)</f>
        <v/>
      </c>
      <c r="T1413" s="123" t="str">
        <f>IF('表格编辑 '!V1413="","",'表格编辑 '!V1413)</f>
        <v/>
      </c>
      <c r="U1413" s="123" t="str">
        <f>IF('表格编辑 '!W1413="","",'表格编辑 '!W1413)</f>
        <v/>
      </c>
      <c r="V1413" s="123" t="str">
        <f>IF('表格编辑 '!X1413="","",'表格编辑 '!X1413)</f>
        <v/>
      </c>
      <c r="W1413" s="123" t="str">
        <f>IF('表格编辑 '!Y1413="","",'表格编辑 '!Y1413)</f>
        <v/>
      </c>
      <c r="X1413" s="123" t="str">
        <f>IF('表格编辑 '!Z1413="","",'表格编辑 '!Z1413)</f>
        <v/>
      </c>
      <c r="Y1413" s="123" t="str">
        <f>IF('表格编辑 '!AA1413="","",'表格编辑 '!AA1413)</f>
        <v/>
      </c>
      <c r="Z1413" s="123" t="str">
        <f>IF('表格编辑 '!AB1413="","",'表格编辑 '!AB1413)</f>
        <v/>
      </c>
      <c r="AA1413" s="123" t="str">
        <f>IF('表格编辑 '!AC1413="","",'表格编辑 '!AC1413)</f>
        <v/>
      </c>
      <c r="AB1413" s="123" t="str">
        <f>IF('表格编辑 '!AD1413="","",'表格编辑 '!AD1413)</f>
        <v/>
      </c>
      <c r="AC1413" s="123" t="str">
        <f>IF('表格编辑 '!AE1413="","",'表格编辑 '!AE1413)</f>
        <v/>
      </c>
      <c r="AD1413" s="123">
        <f>IF('表格编辑 '!AF1413="","",'表格编辑 '!AF1413)</f>
        <v>141000</v>
      </c>
    </row>
    <row r="1414" spans="1:30">
      <c r="A1414" s="123">
        <f>IF('表格编辑 '!A1414="","",'表格编辑 '!A1414)</f>
        <v>41001</v>
      </c>
      <c r="B1414" s="123">
        <f>IF('表格编辑 '!B1414="","",'表格编辑 '!B1414)</f>
        <v>50016</v>
      </c>
      <c r="C1414" s="123">
        <f>IF('表格编辑 '!E1414="","",'表格编辑 '!E1414)</f>
        <v>65</v>
      </c>
      <c r="D1414" s="123" t="str">
        <f>IF('表格编辑 '!F1414="","",'表格编辑 '!F1414)</f>
        <v>AI_born_event(RECEIVER, ARG0, ARG1, ARG2, ARG3,ARG4)</v>
      </c>
      <c r="E1414" s="123" t="str">
        <f>IF('表格编辑 '!G1414="","",'表格编辑 '!G1414)</f>
        <v>AI_update_event(RECEIVER, ARG0, ARG1, ARG2, ARG3,ARG4)</v>
      </c>
      <c r="F1414" s="123" t="str">
        <f>IF('表格编辑 '!H1414="","",'表格编辑 '!H1414)</f>
        <v/>
      </c>
      <c r="G1414" s="123" t="str">
        <f>IF('表格编辑 '!I1414="","",'表格编辑 '!I1414)</f>
        <v/>
      </c>
      <c r="H1414" s="123" t="str">
        <f>IF('表格编辑 '!J1414="","",'表格编辑 '!J1414)</f>
        <v>test_deadth_event(RECEIVER, ARG0, ARG1, ARG2, ARG3,ARG4)</v>
      </c>
      <c r="I1414" s="123">
        <f>IF('表格编辑 '!K1414="","",'表格编辑 '!K1414)</f>
        <v>1</v>
      </c>
      <c r="J1414" s="123">
        <f>IF('表格编辑 '!L1414="","",'表格编辑 '!L1414)</f>
        <v>10000</v>
      </c>
      <c r="K1414" s="123">
        <f>IF('表格编辑 '!M1414="","",'表格编辑 '!M1414)</f>
        <v>1950</v>
      </c>
      <c r="L1414" s="123" t="str">
        <f>IF('表格编辑 '!N1414="","",'表格编辑 '!N1414)</f>
        <v/>
      </c>
      <c r="M1414" s="123" t="str">
        <f>IF('表格编辑 '!O1414="","",'表格编辑 '!O1414)</f>
        <v/>
      </c>
      <c r="N1414" s="123" t="str">
        <f>IF('表格编辑 '!P1414="","",'表格编辑 '!P1414)</f>
        <v/>
      </c>
      <c r="O1414" s="123" t="str">
        <f>IF('表格编辑 '!Q1414="","",'表格编辑 '!Q1414)</f>
        <v/>
      </c>
      <c r="P1414" s="123" t="str">
        <f>IF('表格编辑 '!R1414="","",'表格编辑 '!R1414)</f>
        <v/>
      </c>
      <c r="Q1414" s="123">
        <f>IF('表格编辑 '!S1414="","",'表格编辑 '!S1414)</f>
        <v>400</v>
      </c>
      <c r="R1414" s="123" t="str">
        <f>IF('表格编辑 '!T1414="","",'表格编辑 '!T1414)</f>
        <v/>
      </c>
      <c r="S1414" s="123" t="str">
        <f>IF('表格编辑 '!U1414="","",'表格编辑 '!U1414)</f>
        <v/>
      </c>
      <c r="T1414" s="123" t="str">
        <f>IF('表格编辑 '!V1414="","",'表格编辑 '!V1414)</f>
        <v/>
      </c>
      <c r="U1414" s="123" t="str">
        <f>IF('表格编辑 '!W1414="","",'表格编辑 '!W1414)</f>
        <v/>
      </c>
      <c r="V1414" s="123" t="str">
        <f>IF('表格编辑 '!X1414="","",'表格编辑 '!X1414)</f>
        <v/>
      </c>
      <c r="W1414" s="123" t="str">
        <f>IF('表格编辑 '!Y1414="","",'表格编辑 '!Y1414)</f>
        <v/>
      </c>
      <c r="X1414" s="123" t="str">
        <f>IF('表格编辑 '!Z1414="","",'表格编辑 '!Z1414)</f>
        <v/>
      </c>
      <c r="Y1414" s="123" t="str">
        <f>IF('表格编辑 '!AA1414="","",'表格编辑 '!AA1414)</f>
        <v/>
      </c>
      <c r="Z1414" s="123" t="str">
        <f>IF('表格编辑 '!AB1414="","",'表格编辑 '!AB1414)</f>
        <v/>
      </c>
      <c r="AA1414" s="123" t="str">
        <f>IF('表格编辑 '!AC1414="","",'表格编辑 '!AC1414)</f>
        <v/>
      </c>
      <c r="AB1414" s="123" t="str">
        <f>IF('表格编辑 '!AD1414="","",'表格编辑 '!AD1414)</f>
        <v/>
      </c>
      <c r="AC1414" s="123" t="str">
        <f>IF('表格编辑 '!AE1414="","",'表格编辑 '!AE1414)</f>
        <v/>
      </c>
      <c r="AD1414" s="123">
        <f>IF('表格编辑 '!AF1414="","",'表格编辑 '!AF1414)</f>
        <v>141001</v>
      </c>
    </row>
    <row r="1415" spans="1:30">
      <c r="A1415" s="123">
        <f>IF('表格编辑 '!A1415="","",'表格编辑 '!A1415)</f>
        <v>41002</v>
      </c>
      <c r="B1415" s="123">
        <f>IF('表格编辑 '!B1415="","",'表格编辑 '!B1415)</f>
        <v>50114</v>
      </c>
      <c r="C1415" s="123">
        <f>IF('表格编辑 '!E1415="","",'表格编辑 '!E1415)</f>
        <v>65</v>
      </c>
      <c r="D1415" s="123" t="str">
        <f>IF('表格编辑 '!F1415="","",'表格编辑 '!F1415)</f>
        <v>AI_born_event(RECEIVER, ARG0, ARG1, ARG2, ARG3,ARG4)</v>
      </c>
      <c r="E1415" s="123" t="str">
        <f>IF('表格编辑 '!G1415="","",'表格编辑 '!G1415)</f>
        <v>AI_update_event(RECEIVER, ARG0, ARG1, ARG2, ARG3,ARG4)</v>
      </c>
      <c r="F1415" s="123" t="str">
        <f>IF('表格编辑 '!H1415="","",'表格编辑 '!H1415)</f>
        <v/>
      </c>
      <c r="G1415" s="123" t="str">
        <f>IF('表格编辑 '!I1415="","",'表格编辑 '!I1415)</f>
        <v/>
      </c>
      <c r="H1415" s="123" t="str">
        <f>IF('表格编辑 '!J1415="","",'表格编辑 '!J1415)</f>
        <v>test_deadth_event(RECEIVER, ARG0, ARG1, ARG2, ARG3,ARG4)</v>
      </c>
      <c r="I1415" s="123">
        <f>IF('表格编辑 '!K1415="","",'表格编辑 '!K1415)</f>
        <v>1</v>
      </c>
      <c r="J1415" s="123">
        <f>IF('表格编辑 '!L1415="","",'表格编辑 '!L1415)</f>
        <v>10000</v>
      </c>
      <c r="K1415" s="123">
        <f>IF('表格编辑 '!M1415="","",'表格编辑 '!M1415)</f>
        <v>1950</v>
      </c>
      <c r="L1415" s="123" t="str">
        <f>IF('表格编辑 '!N1415="","",'表格编辑 '!N1415)</f>
        <v/>
      </c>
      <c r="M1415" s="123" t="str">
        <f>IF('表格编辑 '!O1415="","",'表格编辑 '!O1415)</f>
        <v/>
      </c>
      <c r="N1415" s="123" t="str">
        <f>IF('表格编辑 '!P1415="","",'表格编辑 '!P1415)</f>
        <v/>
      </c>
      <c r="O1415" s="123" t="str">
        <f>IF('表格编辑 '!Q1415="","",'表格编辑 '!Q1415)</f>
        <v/>
      </c>
      <c r="P1415" s="123" t="str">
        <f>IF('表格编辑 '!R1415="","",'表格编辑 '!R1415)</f>
        <v/>
      </c>
      <c r="Q1415" s="123">
        <f>IF('表格编辑 '!S1415="","",'表格编辑 '!S1415)</f>
        <v>400</v>
      </c>
      <c r="R1415" s="123" t="str">
        <f>IF('表格编辑 '!T1415="","",'表格编辑 '!T1415)</f>
        <v/>
      </c>
      <c r="S1415" s="123" t="str">
        <f>IF('表格编辑 '!U1415="","",'表格编辑 '!U1415)</f>
        <v/>
      </c>
      <c r="T1415" s="123" t="str">
        <f>IF('表格编辑 '!V1415="","",'表格编辑 '!V1415)</f>
        <v/>
      </c>
      <c r="U1415" s="123" t="str">
        <f>IF('表格编辑 '!W1415="","",'表格编辑 '!W1415)</f>
        <v/>
      </c>
      <c r="V1415" s="123" t="str">
        <f>IF('表格编辑 '!X1415="","",'表格编辑 '!X1415)</f>
        <v/>
      </c>
      <c r="W1415" s="123" t="str">
        <f>IF('表格编辑 '!Y1415="","",'表格编辑 '!Y1415)</f>
        <v/>
      </c>
      <c r="X1415" s="123" t="str">
        <f>IF('表格编辑 '!Z1415="","",'表格编辑 '!Z1415)</f>
        <v/>
      </c>
      <c r="Y1415" s="123" t="str">
        <f>IF('表格编辑 '!AA1415="","",'表格编辑 '!AA1415)</f>
        <v/>
      </c>
      <c r="Z1415" s="123" t="str">
        <f>IF('表格编辑 '!AB1415="","",'表格编辑 '!AB1415)</f>
        <v/>
      </c>
      <c r="AA1415" s="123" t="str">
        <f>IF('表格编辑 '!AC1415="","",'表格编辑 '!AC1415)</f>
        <v/>
      </c>
      <c r="AB1415" s="123" t="str">
        <f>IF('表格编辑 '!AD1415="","",'表格编辑 '!AD1415)</f>
        <v/>
      </c>
      <c r="AC1415" s="123" t="str">
        <f>IF('表格编辑 '!AE1415="","",'表格编辑 '!AE1415)</f>
        <v/>
      </c>
      <c r="AD1415" s="123">
        <f>IF('表格编辑 '!AF1415="","",'表格编辑 '!AF1415)</f>
        <v>141002</v>
      </c>
    </row>
    <row r="1416" spans="1:30">
      <c r="A1416" s="123">
        <f>IF('表格编辑 '!A1416="","",'表格编辑 '!A1416)</f>
        <v>41003</v>
      </c>
      <c r="B1416" s="123">
        <f>IF('表格编辑 '!B1416="","",'表格编辑 '!B1416)</f>
        <v>50015</v>
      </c>
      <c r="C1416" s="123">
        <f>IF('表格编辑 '!E1416="","",'表格编辑 '!E1416)</f>
        <v>65</v>
      </c>
      <c r="D1416" s="123" t="str">
        <f>IF('表格编辑 '!F1416="","",'表格编辑 '!F1416)</f>
        <v>AI_born_event(RECEIVER, ARG0, ARG1, ARG2, ARG3,ARG4)</v>
      </c>
      <c r="E1416" s="123" t="str">
        <f>IF('表格编辑 '!G1416="","",'表格编辑 '!G1416)</f>
        <v>AI_update_event(RECEIVER, ARG0, ARG1, ARG2, ARG3,ARG4)</v>
      </c>
      <c r="F1416" s="123" t="str">
        <f>IF('表格编辑 '!H1416="","",'表格编辑 '!H1416)</f>
        <v/>
      </c>
      <c r="G1416" s="123" t="str">
        <f>IF('表格编辑 '!I1416="","",'表格编辑 '!I1416)</f>
        <v/>
      </c>
      <c r="H1416" s="123" t="str">
        <f>IF('表格编辑 '!J1416="","",'表格编辑 '!J1416)</f>
        <v>test_deadth_event(RECEIVER, ARG0, ARG1, ARG2, ARG3,ARG4)</v>
      </c>
      <c r="I1416" s="123">
        <f>IF('表格编辑 '!K1416="","",'表格编辑 '!K1416)</f>
        <v>1</v>
      </c>
      <c r="J1416" s="123">
        <f>IF('表格编辑 '!L1416="","",'表格编辑 '!L1416)</f>
        <v>10000</v>
      </c>
      <c r="K1416" s="123">
        <f>IF('表格编辑 '!M1416="","",'表格编辑 '!M1416)</f>
        <v>1950</v>
      </c>
      <c r="L1416" s="123" t="str">
        <f>IF('表格编辑 '!N1416="","",'表格编辑 '!N1416)</f>
        <v/>
      </c>
      <c r="M1416" s="123" t="str">
        <f>IF('表格编辑 '!O1416="","",'表格编辑 '!O1416)</f>
        <v/>
      </c>
      <c r="N1416" s="123" t="str">
        <f>IF('表格编辑 '!P1416="","",'表格编辑 '!P1416)</f>
        <v/>
      </c>
      <c r="O1416" s="123" t="str">
        <f>IF('表格编辑 '!Q1416="","",'表格编辑 '!Q1416)</f>
        <v/>
      </c>
      <c r="P1416" s="123" t="str">
        <f>IF('表格编辑 '!R1416="","",'表格编辑 '!R1416)</f>
        <v/>
      </c>
      <c r="Q1416" s="123">
        <f>IF('表格编辑 '!S1416="","",'表格编辑 '!S1416)</f>
        <v>400</v>
      </c>
      <c r="R1416" s="123" t="str">
        <f>IF('表格编辑 '!T1416="","",'表格编辑 '!T1416)</f>
        <v/>
      </c>
      <c r="S1416" s="123" t="str">
        <f>IF('表格编辑 '!U1416="","",'表格编辑 '!U1416)</f>
        <v/>
      </c>
      <c r="T1416" s="123" t="str">
        <f>IF('表格编辑 '!V1416="","",'表格编辑 '!V1416)</f>
        <v/>
      </c>
      <c r="U1416" s="123" t="str">
        <f>IF('表格编辑 '!W1416="","",'表格编辑 '!W1416)</f>
        <v/>
      </c>
      <c r="V1416" s="123" t="str">
        <f>IF('表格编辑 '!X1416="","",'表格编辑 '!X1416)</f>
        <v/>
      </c>
      <c r="W1416" s="123" t="str">
        <f>IF('表格编辑 '!Y1416="","",'表格编辑 '!Y1416)</f>
        <v/>
      </c>
      <c r="X1416" s="123" t="str">
        <f>IF('表格编辑 '!Z1416="","",'表格编辑 '!Z1416)</f>
        <v/>
      </c>
      <c r="Y1416" s="123" t="str">
        <f>IF('表格编辑 '!AA1416="","",'表格编辑 '!AA1416)</f>
        <v/>
      </c>
      <c r="Z1416" s="123" t="str">
        <f>IF('表格编辑 '!AB1416="","",'表格编辑 '!AB1416)</f>
        <v/>
      </c>
      <c r="AA1416" s="123" t="str">
        <f>IF('表格编辑 '!AC1416="","",'表格编辑 '!AC1416)</f>
        <v/>
      </c>
      <c r="AB1416" s="123" t="str">
        <f>IF('表格编辑 '!AD1416="","",'表格编辑 '!AD1416)</f>
        <v/>
      </c>
      <c r="AC1416" s="123" t="str">
        <f>IF('表格编辑 '!AE1416="","",'表格编辑 '!AE1416)</f>
        <v/>
      </c>
      <c r="AD1416" s="123">
        <f>IF('表格编辑 '!AF1416="","",'表格编辑 '!AF1416)</f>
        <v>141003</v>
      </c>
    </row>
    <row r="1417" spans="1:30">
      <c r="A1417" s="123">
        <f>IF('表格编辑 '!A1417="","",'表格编辑 '!A1417)</f>
        <v>41004</v>
      </c>
      <c r="B1417" s="123">
        <f>IF('表格编辑 '!B1417="","",'表格编辑 '!B1417)</f>
        <v>50096</v>
      </c>
      <c r="C1417" s="123">
        <f>IF('表格编辑 '!E1417="","",'表格编辑 '!E1417)</f>
        <v>65</v>
      </c>
      <c r="D1417" s="123" t="str">
        <f>IF('表格编辑 '!F1417="","",'表格编辑 '!F1417)</f>
        <v>AI_born_event(RECEIVER, ARG0, ARG1, ARG2, ARG3,ARG4)</v>
      </c>
      <c r="E1417" s="123" t="str">
        <f>IF('表格编辑 '!G1417="","",'表格编辑 '!G1417)</f>
        <v>AI_update_event(RECEIVER, ARG0, ARG1, ARG2, ARG3,ARG4)</v>
      </c>
      <c r="F1417" s="123" t="str">
        <f>IF('表格编辑 '!H1417="","",'表格编辑 '!H1417)</f>
        <v/>
      </c>
      <c r="G1417" s="123" t="str">
        <f>IF('表格编辑 '!I1417="","",'表格编辑 '!I1417)</f>
        <v/>
      </c>
      <c r="H1417" s="123" t="str">
        <f>IF('表格编辑 '!J1417="","",'表格编辑 '!J1417)</f>
        <v>test_deadth_event(RECEIVER, ARG0, ARG1, ARG2, ARG3,ARG4)</v>
      </c>
      <c r="I1417" s="123">
        <f>IF('表格编辑 '!K1417="","",'表格编辑 '!K1417)</f>
        <v>1</v>
      </c>
      <c r="J1417" s="123">
        <f>IF('表格编辑 '!L1417="","",'表格编辑 '!L1417)</f>
        <v>10000</v>
      </c>
      <c r="K1417" s="123">
        <f>IF('表格编辑 '!M1417="","",'表格编辑 '!M1417)</f>
        <v>1950</v>
      </c>
      <c r="L1417" s="123" t="str">
        <f>IF('表格编辑 '!N1417="","",'表格编辑 '!N1417)</f>
        <v/>
      </c>
      <c r="M1417" s="123" t="str">
        <f>IF('表格编辑 '!O1417="","",'表格编辑 '!O1417)</f>
        <v/>
      </c>
      <c r="N1417" s="123" t="str">
        <f>IF('表格编辑 '!P1417="","",'表格编辑 '!P1417)</f>
        <v/>
      </c>
      <c r="O1417" s="123" t="str">
        <f>IF('表格编辑 '!Q1417="","",'表格编辑 '!Q1417)</f>
        <v/>
      </c>
      <c r="P1417" s="123" t="str">
        <f>IF('表格编辑 '!R1417="","",'表格编辑 '!R1417)</f>
        <v/>
      </c>
      <c r="Q1417" s="123">
        <f>IF('表格编辑 '!S1417="","",'表格编辑 '!S1417)</f>
        <v>400</v>
      </c>
      <c r="R1417" s="123" t="str">
        <f>IF('表格编辑 '!T1417="","",'表格编辑 '!T1417)</f>
        <v/>
      </c>
      <c r="S1417" s="123" t="str">
        <f>IF('表格编辑 '!U1417="","",'表格编辑 '!U1417)</f>
        <v/>
      </c>
      <c r="T1417" s="123" t="str">
        <f>IF('表格编辑 '!V1417="","",'表格编辑 '!V1417)</f>
        <v/>
      </c>
      <c r="U1417" s="123" t="str">
        <f>IF('表格编辑 '!W1417="","",'表格编辑 '!W1417)</f>
        <v/>
      </c>
      <c r="V1417" s="123" t="str">
        <f>IF('表格编辑 '!X1417="","",'表格编辑 '!X1417)</f>
        <v/>
      </c>
      <c r="W1417" s="123" t="str">
        <f>IF('表格编辑 '!Y1417="","",'表格编辑 '!Y1417)</f>
        <v/>
      </c>
      <c r="X1417" s="123" t="str">
        <f>IF('表格编辑 '!Z1417="","",'表格编辑 '!Z1417)</f>
        <v/>
      </c>
      <c r="Y1417" s="123" t="str">
        <f>IF('表格编辑 '!AA1417="","",'表格编辑 '!AA1417)</f>
        <v/>
      </c>
      <c r="Z1417" s="123" t="str">
        <f>IF('表格编辑 '!AB1417="","",'表格编辑 '!AB1417)</f>
        <v/>
      </c>
      <c r="AA1417" s="123" t="str">
        <f>IF('表格编辑 '!AC1417="","",'表格编辑 '!AC1417)</f>
        <v/>
      </c>
      <c r="AB1417" s="123" t="str">
        <f>IF('表格编辑 '!AD1417="","",'表格编辑 '!AD1417)</f>
        <v/>
      </c>
      <c r="AC1417" s="123" t="str">
        <f>IF('表格编辑 '!AE1417="","",'表格编辑 '!AE1417)</f>
        <v/>
      </c>
      <c r="AD1417" s="123">
        <f>IF('表格编辑 '!AF1417="","",'表格编辑 '!AF1417)</f>
        <v>141004</v>
      </c>
    </row>
    <row r="1418" spans="1:30">
      <c r="A1418" s="123">
        <f>IF('表格编辑 '!A1418="","",'表格编辑 '!A1418)</f>
        <v>41005</v>
      </c>
      <c r="B1418" s="123">
        <f>IF('表格编辑 '!B1418="","",'表格编辑 '!B1418)</f>
        <v>50087</v>
      </c>
      <c r="C1418" s="123">
        <f>IF('表格编辑 '!E1418="","",'表格编辑 '!E1418)</f>
        <v>65</v>
      </c>
      <c r="D1418" s="123" t="str">
        <f>IF('表格编辑 '!F1418="","",'表格编辑 '!F1418)</f>
        <v>AI_born_event(RECEIVER, ARG0, ARG1, ARG2, ARG3,ARG4)</v>
      </c>
      <c r="E1418" s="123" t="str">
        <f>IF('表格编辑 '!G1418="","",'表格编辑 '!G1418)</f>
        <v>AI_update_event(RECEIVER, ARG0, ARG1, ARG2, ARG3,ARG4)</v>
      </c>
      <c r="F1418" s="123" t="str">
        <f>IF('表格编辑 '!H1418="","",'表格编辑 '!H1418)</f>
        <v/>
      </c>
      <c r="G1418" s="123" t="str">
        <f>IF('表格编辑 '!I1418="","",'表格编辑 '!I1418)</f>
        <v/>
      </c>
      <c r="H1418" s="123" t="str">
        <f>IF('表格编辑 '!J1418="","",'表格编辑 '!J1418)</f>
        <v>test_deadth_event(RECEIVER, ARG0, ARG1, ARG2, ARG3,ARG4)</v>
      </c>
      <c r="I1418" s="123">
        <f>IF('表格编辑 '!K1418="","",'表格编辑 '!K1418)</f>
        <v>1</v>
      </c>
      <c r="J1418" s="123">
        <f>IF('表格编辑 '!L1418="","",'表格编辑 '!L1418)</f>
        <v>10000</v>
      </c>
      <c r="K1418" s="123">
        <f>IF('表格编辑 '!M1418="","",'表格编辑 '!M1418)</f>
        <v>1950</v>
      </c>
      <c r="L1418" s="123" t="str">
        <f>IF('表格编辑 '!N1418="","",'表格编辑 '!N1418)</f>
        <v/>
      </c>
      <c r="M1418" s="123" t="str">
        <f>IF('表格编辑 '!O1418="","",'表格编辑 '!O1418)</f>
        <v/>
      </c>
      <c r="N1418" s="123" t="str">
        <f>IF('表格编辑 '!P1418="","",'表格编辑 '!P1418)</f>
        <v/>
      </c>
      <c r="O1418" s="123" t="str">
        <f>IF('表格编辑 '!Q1418="","",'表格编辑 '!Q1418)</f>
        <v/>
      </c>
      <c r="P1418" s="123" t="str">
        <f>IF('表格编辑 '!R1418="","",'表格编辑 '!R1418)</f>
        <v/>
      </c>
      <c r="Q1418" s="123">
        <f>IF('表格编辑 '!S1418="","",'表格编辑 '!S1418)</f>
        <v>400</v>
      </c>
      <c r="R1418" s="123" t="str">
        <f>IF('表格编辑 '!T1418="","",'表格编辑 '!T1418)</f>
        <v/>
      </c>
      <c r="S1418" s="123" t="str">
        <f>IF('表格编辑 '!U1418="","",'表格编辑 '!U1418)</f>
        <v/>
      </c>
      <c r="T1418" s="123" t="str">
        <f>IF('表格编辑 '!V1418="","",'表格编辑 '!V1418)</f>
        <v/>
      </c>
      <c r="U1418" s="123" t="str">
        <f>IF('表格编辑 '!W1418="","",'表格编辑 '!W1418)</f>
        <v/>
      </c>
      <c r="V1418" s="123" t="str">
        <f>IF('表格编辑 '!X1418="","",'表格编辑 '!X1418)</f>
        <v/>
      </c>
      <c r="W1418" s="123" t="str">
        <f>IF('表格编辑 '!Y1418="","",'表格编辑 '!Y1418)</f>
        <v/>
      </c>
      <c r="X1418" s="123" t="str">
        <f>IF('表格编辑 '!Z1418="","",'表格编辑 '!Z1418)</f>
        <v/>
      </c>
      <c r="Y1418" s="123" t="str">
        <f>IF('表格编辑 '!AA1418="","",'表格编辑 '!AA1418)</f>
        <v/>
      </c>
      <c r="Z1418" s="123" t="str">
        <f>IF('表格编辑 '!AB1418="","",'表格编辑 '!AB1418)</f>
        <v/>
      </c>
      <c r="AA1418" s="123" t="str">
        <f>IF('表格编辑 '!AC1418="","",'表格编辑 '!AC1418)</f>
        <v/>
      </c>
      <c r="AB1418" s="123" t="str">
        <f>IF('表格编辑 '!AD1418="","",'表格编辑 '!AD1418)</f>
        <v/>
      </c>
      <c r="AC1418" s="123" t="str">
        <f>IF('表格编辑 '!AE1418="","",'表格编辑 '!AE1418)</f>
        <v/>
      </c>
      <c r="AD1418" s="123">
        <f>IF('表格编辑 '!AF1418="","",'表格编辑 '!AF1418)</f>
        <v>141005</v>
      </c>
    </row>
    <row r="1419" spans="1:30">
      <c r="A1419" s="123">
        <f>IF('表格编辑 '!A1419="","",'表格编辑 '!A1419)</f>
        <v>41006</v>
      </c>
      <c r="B1419" s="123">
        <f>IF('表格编辑 '!B1419="","",'表格编辑 '!B1419)</f>
        <v>50022</v>
      </c>
      <c r="C1419" s="123">
        <f>IF('表格编辑 '!E1419="","",'表格编辑 '!E1419)</f>
        <v>65</v>
      </c>
      <c r="D1419" s="123" t="str">
        <f>IF('表格编辑 '!F1419="","",'表格编辑 '!F1419)</f>
        <v>AI_born_event(RECEIVER, ARG0, ARG1, ARG2, ARG3,ARG4)</v>
      </c>
      <c r="E1419" s="123" t="str">
        <f>IF('表格编辑 '!G1419="","",'表格编辑 '!G1419)</f>
        <v>AI_update_event(RECEIVER, ARG0, ARG1, ARG2, ARG3,ARG4)</v>
      </c>
      <c r="F1419" s="123" t="str">
        <f>IF('表格编辑 '!H1419="","",'表格编辑 '!H1419)</f>
        <v/>
      </c>
      <c r="G1419" s="123" t="str">
        <f>IF('表格编辑 '!I1419="","",'表格编辑 '!I1419)</f>
        <v/>
      </c>
      <c r="H1419" s="123" t="str">
        <f>IF('表格编辑 '!J1419="","",'表格编辑 '!J1419)</f>
        <v>test_deadth_event(RECEIVER, ARG0, ARG1, ARG2, ARG3,ARG4)</v>
      </c>
      <c r="I1419" s="123">
        <f>IF('表格编辑 '!K1419="","",'表格编辑 '!K1419)</f>
        <v>1</v>
      </c>
      <c r="J1419" s="123">
        <f>IF('表格编辑 '!L1419="","",'表格编辑 '!L1419)</f>
        <v>10000</v>
      </c>
      <c r="K1419" s="123">
        <f>IF('表格编辑 '!M1419="","",'表格编辑 '!M1419)</f>
        <v>1950</v>
      </c>
      <c r="L1419" s="123" t="str">
        <f>IF('表格编辑 '!N1419="","",'表格编辑 '!N1419)</f>
        <v/>
      </c>
      <c r="M1419" s="123" t="str">
        <f>IF('表格编辑 '!O1419="","",'表格编辑 '!O1419)</f>
        <v/>
      </c>
      <c r="N1419" s="123" t="str">
        <f>IF('表格编辑 '!P1419="","",'表格编辑 '!P1419)</f>
        <v/>
      </c>
      <c r="O1419" s="123" t="str">
        <f>IF('表格编辑 '!Q1419="","",'表格编辑 '!Q1419)</f>
        <v/>
      </c>
      <c r="P1419" s="123" t="str">
        <f>IF('表格编辑 '!R1419="","",'表格编辑 '!R1419)</f>
        <v/>
      </c>
      <c r="Q1419" s="123">
        <f>IF('表格编辑 '!S1419="","",'表格编辑 '!S1419)</f>
        <v>400</v>
      </c>
      <c r="R1419" s="123" t="str">
        <f>IF('表格编辑 '!T1419="","",'表格编辑 '!T1419)</f>
        <v/>
      </c>
      <c r="S1419" s="123" t="str">
        <f>IF('表格编辑 '!U1419="","",'表格编辑 '!U1419)</f>
        <v/>
      </c>
      <c r="T1419" s="123" t="str">
        <f>IF('表格编辑 '!V1419="","",'表格编辑 '!V1419)</f>
        <v/>
      </c>
      <c r="U1419" s="123" t="str">
        <f>IF('表格编辑 '!W1419="","",'表格编辑 '!W1419)</f>
        <v/>
      </c>
      <c r="V1419" s="123" t="str">
        <f>IF('表格编辑 '!X1419="","",'表格编辑 '!X1419)</f>
        <v/>
      </c>
      <c r="W1419" s="123" t="str">
        <f>IF('表格编辑 '!Y1419="","",'表格编辑 '!Y1419)</f>
        <v/>
      </c>
      <c r="X1419" s="123" t="str">
        <f>IF('表格编辑 '!Z1419="","",'表格编辑 '!Z1419)</f>
        <v/>
      </c>
      <c r="Y1419" s="123" t="str">
        <f>IF('表格编辑 '!AA1419="","",'表格编辑 '!AA1419)</f>
        <v/>
      </c>
      <c r="Z1419" s="123" t="str">
        <f>IF('表格编辑 '!AB1419="","",'表格编辑 '!AB1419)</f>
        <v/>
      </c>
      <c r="AA1419" s="123" t="str">
        <f>IF('表格编辑 '!AC1419="","",'表格编辑 '!AC1419)</f>
        <v/>
      </c>
      <c r="AB1419" s="123" t="str">
        <f>IF('表格编辑 '!AD1419="","",'表格编辑 '!AD1419)</f>
        <v/>
      </c>
      <c r="AC1419" s="123" t="str">
        <f>IF('表格编辑 '!AE1419="","",'表格编辑 '!AE1419)</f>
        <v/>
      </c>
      <c r="AD1419" s="123">
        <f>IF('表格编辑 '!AF1419="","",'表格编辑 '!AF1419)</f>
        <v>141006</v>
      </c>
    </row>
    <row r="1420" spans="1:30">
      <c r="A1420" s="123">
        <f>IF('表格编辑 '!A1420="","",'表格编辑 '!A1420)</f>
        <v>41007</v>
      </c>
      <c r="B1420" s="123">
        <f>IF('表格编辑 '!B1420="","",'表格编辑 '!B1420)</f>
        <v>50103</v>
      </c>
      <c r="C1420" s="123">
        <f>IF('表格编辑 '!E1420="","",'表格编辑 '!E1420)</f>
        <v>65</v>
      </c>
      <c r="D1420" s="123" t="str">
        <f>IF('表格编辑 '!F1420="","",'表格编辑 '!F1420)</f>
        <v>AI_born_event(RECEIVER, ARG0, ARG1, ARG2, ARG3,ARG4)</v>
      </c>
      <c r="E1420" s="123" t="str">
        <f>IF('表格编辑 '!G1420="","",'表格编辑 '!G1420)</f>
        <v>AI_update_event(RECEIVER, ARG0, ARG1, ARG2, ARG3,ARG4)</v>
      </c>
      <c r="F1420" s="123" t="str">
        <f>IF('表格编辑 '!H1420="","",'表格编辑 '!H1420)</f>
        <v/>
      </c>
      <c r="G1420" s="123" t="str">
        <f>IF('表格编辑 '!I1420="","",'表格编辑 '!I1420)</f>
        <v/>
      </c>
      <c r="H1420" s="123" t="str">
        <f>IF('表格编辑 '!J1420="","",'表格编辑 '!J1420)</f>
        <v>test_deadth_event(RECEIVER, ARG0, ARG1, ARG2, ARG3,ARG4)</v>
      </c>
      <c r="I1420" s="123">
        <f>IF('表格编辑 '!K1420="","",'表格编辑 '!K1420)</f>
        <v>1</v>
      </c>
      <c r="J1420" s="123">
        <f>IF('表格编辑 '!L1420="","",'表格编辑 '!L1420)</f>
        <v>10000</v>
      </c>
      <c r="K1420" s="123">
        <f>IF('表格编辑 '!M1420="","",'表格编辑 '!M1420)</f>
        <v>1950</v>
      </c>
      <c r="L1420" s="123" t="str">
        <f>IF('表格编辑 '!N1420="","",'表格编辑 '!N1420)</f>
        <v/>
      </c>
      <c r="M1420" s="123" t="str">
        <f>IF('表格编辑 '!O1420="","",'表格编辑 '!O1420)</f>
        <v/>
      </c>
      <c r="N1420" s="123" t="str">
        <f>IF('表格编辑 '!P1420="","",'表格编辑 '!P1420)</f>
        <v/>
      </c>
      <c r="O1420" s="123" t="str">
        <f>IF('表格编辑 '!Q1420="","",'表格编辑 '!Q1420)</f>
        <v/>
      </c>
      <c r="P1420" s="123" t="str">
        <f>IF('表格编辑 '!R1420="","",'表格编辑 '!R1420)</f>
        <v/>
      </c>
      <c r="Q1420" s="123">
        <f>IF('表格编辑 '!S1420="","",'表格编辑 '!S1420)</f>
        <v>400</v>
      </c>
      <c r="R1420" s="123" t="str">
        <f>IF('表格编辑 '!T1420="","",'表格编辑 '!T1420)</f>
        <v/>
      </c>
      <c r="S1420" s="123" t="str">
        <f>IF('表格编辑 '!U1420="","",'表格编辑 '!U1420)</f>
        <v/>
      </c>
      <c r="T1420" s="123" t="str">
        <f>IF('表格编辑 '!V1420="","",'表格编辑 '!V1420)</f>
        <v/>
      </c>
      <c r="U1420" s="123" t="str">
        <f>IF('表格编辑 '!W1420="","",'表格编辑 '!W1420)</f>
        <v/>
      </c>
      <c r="V1420" s="123" t="str">
        <f>IF('表格编辑 '!X1420="","",'表格编辑 '!X1420)</f>
        <v/>
      </c>
      <c r="W1420" s="123" t="str">
        <f>IF('表格编辑 '!Y1420="","",'表格编辑 '!Y1420)</f>
        <v/>
      </c>
      <c r="X1420" s="123" t="str">
        <f>IF('表格编辑 '!Z1420="","",'表格编辑 '!Z1420)</f>
        <v/>
      </c>
      <c r="Y1420" s="123" t="str">
        <f>IF('表格编辑 '!AA1420="","",'表格编辑 '!AA1420)</f>
        <v/>
      </c>
      <c r="Z1420" s="123" t="str">
        <f>IF('表格编辑 '!AB1420="","",'表格编辑 '!AB1420)</f>
        <v/>
      </c>
      <c r="AA1420" s="123" t="str">
        <f>IF('表格编辑 '!AC1420="","",'表格编辑 '!AC1420)</f>
        <v/>
      </c>
      <c r="AB1420" s="123" t="str">
        <f>IF('表格编辑 '!AD1420="","",'表格编辑 '!AD1420)</f>
        <v/>
      </c>
      <c r="AC1420" s="123" t="str">
        <f>IF('表格编辑 '!AE1420="","",'表格编辑 '!AE1420)</f>
        <v/>
      </c>
      <c r="AD1420" s="123">
        <f>IF('表格编辑 '!AF1420="","",'表格编辑 '!AF1420)</f>
        <v>141007</v>
      </c>
    </row>
    <row r="1421" spans="1:30">
      <c r="A1421" s="123">
        <f>IF('表格编辑 '!A1421="","",'表格编辑 '!A1421)</f>
        <v>41008</v>
      </c>
      <c r="B1421" s="123">
        <f>IF('表格编辑 '!B1421="","",'表格编辑 '!B1421)</f>
        <v>50016</v>
      </c>
      <c r="C1421" s="123">
        <f>IF('表格编辑 '!E1421="","",'表格编辑 '!E1421)</f>
        <v>65</v>
      </c>
      <c r="D1421" s="123" t="str">
        <f>IF('表格编辑 '!F1421="","",'表格编辑 '!F1421)</f>
        <v>AI_born_event(RECEIVER, ARG0, ARG1, ARG2, ARG3,ARG4)</v>
      </c>
      <c r="E1421" s="123" t="str">
        <f>IF('表格编辑 '!G1421="","",'表格编辑 '!G1421)</f>
        <v>AI_update_event(RECEIVER, ARG0, ARG1, ARG2, ARG3,ARG4)</v>
      </c>
      <c r="F1421" s="123" t="str">
        <f>IF('表格编辑 '!H1421="","",'表格编辑 '!H1421)</f>
        <v/>
      </c>
      <c r="G1421" s="123" t="str">
        <f>IF('表格编辑 '!I1421="","",'表格编辑 '!I1421)</f>
        <v/>
      </c>
      <c r="H1421" s="123" t="str">
        <f>IF('表格编辑 '!J1421="","",'表格编辑 '!J1421)</f>
        <v>test_deadth_event(RECEIVER, ARG0, ARG1, ARG2, ARG3,ARG4)</v>
      </c>
      <c r="I1421" s="123">
        <f>IF('表格编辑 '!K1421="","",'表格编辑 '!K1421)</f>
        <v>1</v>
      </c>
      <c r="J1421" s="123">
        <f>IF('表格编辑 '!L1421="","",'表格编辑 '!L1421)</f>
        <v>10000</v>
      </c>
      <c r="K1421" s="123">
        <f>IF('表格编辑 '!M1421="","",'表格编辑 '!M1421)</f>
        <v>1950</v>
      </c>
      <c r="L1421" s="123" t="str">
        <f>IF('表格编辑 '!N1421="","",'表格编辑 '!N1421)</f>
        <v/>
      </c>
      <c r="M1421" s="123" t="str">
        <f>IF('表格编辑 '!O1421="","",'表格编辑 '!O1421)</f>
        <v/>
      </c>
      <c r="N1421" s="123" t="str">
        <f>IF('表格编辑 '!P1421="","",'表格编辑 '!P1421)</f>
        <v/>
      </c>
      <c r="O1421" s="123" t="str">
        <f>IF('表格编辑 '!Q1421="","",'表格编辑 '!Q1421)</f>
        <v/>
      </c>
      <c r="P1421" s="123" t="str">
        <f>IF('表格编辑 '!R1421="","",'表格编辑 '!R1421)</f>
        <v/>
      </c>
      <c r="Q1421" s="123">
        <f>IF('表格编辑 '!S1421="","",'表格编辑 '!S1421)</f>
        <v>400</v>
      </c>
      <c r="R1421" s="123" t="str">
        <f>IF('表格编辑 '!T1421="","",'表格编辑 '!T1421)</f>
        <v/>
      </c>
      <c r="S1421" s="123" t="str">
        <f>IF('表格编辑 '!U1421="","",'表格编辑 '!U1421)</f>
        <v/>
      </c>
      <c r="T1421" s="123" t="str">
        <f>IF('表格编辑 '!V1421="","",'表格编辑 '!V1421)</f>
        <v/>
      </c>
      <c r="U1421" s="123" t="str">
        <f>IF('表格编辑 '!W1421="","",'表格编辑 '!W1421)</f>
        <v/>
      </c>
      <c r="V1421" s="123" t="str">
        <f>IF('表格编辑 '!X1421="","",'表格编辑 '!X1421)</f>
        <v/>
      </c>
      <c r="W1421" s="123" t="str">
        <f>IF('表格编辑 '!Y1421="","",'表格编辑 '!Y1421)</f>
        <v/>
      </c>
      <c r="X1421" s="123" t="str">
        <f>IF('表格编辑 '!Z1421="","",'表格编辑 '!Z1421)</f>
        <v/>
      </c>
      <c r="Y1421" s="123" t="str">
        <f>IF('表格编辑 '!AA1421="","",'表格编辑 '!AA1421)</f>
        <v/>
      </c>
      <c r="Z1421" s="123" t="str">
        <f>IF('表格编辑 '!AB1421="","",'表格编辑 '!AB1421)</f>
        <v/>
      </c>
      <c r="AA1421" s="123" t="str">
        <f>IF('表格编辑 '!AC1421="","",'表格编辑 '!AC1421)</f>
        <v/>
      </c>
      <c r="AB1421" s="123" t="str">
        <f>IF('表格编辑 '!AD1421="","",'表格编辑 '!AD1421)</f>
        <v/>
      </c>
      <c r="AC1421" s="123" t="str">
        <f>IF('表格编辑 '!AE1421="","",'表格编辑 '!AE1421)</f>
        <v/>
      </c>
      <c r="AD1421" s="123">
        <f>IF('表格编辑 '!AF1421="","",'表格编辑 '!AF1421)</f>
        <v>141008</v>
      </c>
    </row>
    <row r="1422" spans="1:30">
      <c r="A1422" s="123">
        <f>IF('表格编辑 '!A1422="","",'表格编辑 '!A1422)</f>
        <v>41009</v>
      </c>
      <c r="B1422" s="123">
        <f>IF('表格编辑 '!B1422="","",'表格编辑 '!B1422)</f>
        <v>50133</v>
      </c>
      <c r="C1422" s="123">
        <f>IF('表格编辑 '!E1422="","",'表格编辑 '!E1422)</f>
        <v>65</v>
      </c>
      <c r="D1422" s="123" t="str">
        <f>IF('表格编辑 '!F1422="","",'表格编辑 '!F1422)</f>
        <v>AI_born_event(RECEIVER, ARG0, ARG1, ARG2, ARG3,ARG4)</v>
      </c>
      <c r="E1422" s="123" t="str">
        <f>IF('表格编辑 '!G1422="","",'表格编辑 '!G1422)</f>
        <v>AI_update_event(RECEIVER, ARG0, ARG1, ARG2, ARG3,ARG4)</v>
      </c>
      <c r="F1422" s="123" t="str">
        <f>IF('表格编辑 '!H1422="","",'表格编辑 '!H1422)</f>
        <v/>
      </c>
      <c r="G1422" s="123" t="str">
        <f>IF('表格编辑 '!I1422="","",'表格编辑 '!I1422)</f>
        <v/>
      </c>
      <c r="H1422" s="123" t="str">
        <f>IF('表格编辑 '!J1422="","",'表格编辑 '!J1422)</f>
        <v>test_deadth_event(RECEIVER, ARG0, ARG1, ARG2, ARG3,ARG4)</v>
      </c>
      <c r="I1422" s="123">
        <f>IF('表格编辑 '!K1422="","",'表格编辑 '!K1422)</f>
        <v>1</v>
      </c>
      <c r="J1422" s="123">
        <f>IF('表格编辑 '!L1422="","",'表格编辑 '!L1422)</f>
        <v>10000</v>
      </c>
      <c r="K1422" s="123">
        <f>IF('表格编辑 '!M1422="","",'表格编辑 '!M1422)</f>
        <v>1950</v>
      </c>
      <c r="L1422" s="123" t="str">
        <f>IF('表格编辑 '!N1422="","",'表格编辑 '!N1422)</f>
        <v/>
      </c>
      <c r="M1422" s="123" t="str">
        <f>IF('表格编辑 '!O1422="","",'表格编辑 '!O1422)</f>
        <v/>
      </c>
      <c r="N1422" s="123" t="str">
        <f>IF('表格编辑 '!P1422="","",'表格编辑 '!P1422)</f>
        <v/>
      </c>
      <c r="O1422" s="123" t="str">
        <f>IF('表格编辑 '!Q1422="","",'表格编辑 '!Q1422)</f>
        <v/>
      </c>
      <c r="P1422" s="123" t="str">
        <f>IF('表格编辑 '!R1422="","",'表格编辑 '!R1422)</f>
        <v/>
      </c>
      <c r="Q1422" s="123">
        <f>IF('表格编辑 '!S1422="","",'表格编辑 '!S1422)</f>
        <v>400</v>
      </c>
      <c r="R1422" s="123" t="str">
        <f>IF('表格编辑 '!T1422="","",'表格编辑 '!T1422)</f>
        <v/>
      </c>
      <c r="S1422" s="123" t="str">
        <f>IF('表格编辑 '!U1422="","",'表格编辑 '!U1422)</f>
        <v/>
      </c>
      <c r="T1422" s="123" t="str">
        <f>IF('表格编辑 '!V1422="","",'表格编辑 '!V1422)</f>
        <v/>
      </c>
      <c r="U1422" s="123" t="str">
        <f>IF('表格编辑 '!W1422="","",'表格编辑 '!W1422)</f>
        <v/>
      </c>
      <c r="V1422" s="123" t="str">
        <f>IF('表格编辑 '!X1422="","",'表格编辑 '!X1422)</f>
        <v/>
      </c>
      <c r="W1422" s="123" t="str">
        <f>IF('表格编辑 '!Y1422="","",'表格编辑 '!Y1422)</f>
        <v/>
      </c>
      <c r="X1422" s="123" t="str">
        <f>IF('表格编辑 '!Z1422="","",'表格编辑 '!Z1422)</f>
        <v/>
      </c>
      <c r="Y1422" s="123" t="str">
        <f>IF('表格编辑 '!AA1422="","",'表格编辑 '!AA1422)</f>
        <v/>
      </c>
      <c r="Z1422" s="123" t="str">
        <f>IF('表格编辑 '!AB1422="","",'表格编辑 '!AB1422)</f>
        <v/>
      </c>
      <c r="AA1422" s="123" t="str">
        <f>IF('表格编辑 '!AC1422="","",'表格编辑 '!AC1422)</f>
        <v/>
      </c>
      <c r="AB1422" s="123" t="str">
        <f>IF('表格编辑 '!AD1422="","",'表格编辑 '!AD1422)</f>
        <v/>
      </c>
      <c r="AC1422" s="123" t="str">
        <f>IF('表格编辑 '!AE1422="","",'表格编辑 '!AE1422)</f>
        <v/>
      </c>
      <c r="AD1422" s="123">
        <f>IF('表格编辑 '!AF1422="","",'表格编辑 '!AF1422)</f>
        <v>141009</v>
      </c>
    </row>
    <row r="1423" spans="1:30">
      <c r="A1423" s="123">
        <f>IF('表格编辑 '!A1423="","",'表格编辑 '!A1423)</f>
        <v>41010</v>
      </c>
      <c r="B1423" s="123">
        <f>IF('表格编辑 '!B1423="","",'表格编辑 '!B1423)</f>
        <v>50058</v>
      </c>
      <c r="C1423" s="123">
        <f>IF('表格编辑 '!E1423="","",'表格编辑 '!E1423)</f>
        <v>65</v>
      </c>
      <c r="D1423" s="123" t="str">
        <f>IF('表格编辑 '!F1423="","",'表格编辑 '!F1423)</f>
        <v>AI_born_event(RECEIVER, ARG0, ARG1, ARG2, ARG3,ARG4)</v>
      </c>
      <c r="E1423" s="123" t="str">
        <f>IF('表格编辑 '!G1423="","",'表格编辑 '!G1423)</f>
        <v>AI_update_event(RECEIVER, ARG0, ARG1, ARG2, ARG3,ARG4)</v>
      </c>
      <c r="F1423" s="123" t="str">
        <f>IF('表格编辑 '!H1423="","",'表格编辑 '!H1423)</f>
        <v/>
      </c>
      <c r="G1423" s="123" t="str">
        <f>IF('表格编辑 '!I1423="","",'表格编辑 '!I1423)</f>
        <v/>
      </c>
      <c r="H1423" s="123" t="str">
        <f>IF('表格编辑 '!J1423="","",'表格编辑 '!J1423)</f>
        <v>test_deadth_event(RECEIVER, ARG0, ARG1, ARG2, ARG3,ARG4)</v>
      </c>
      <c r="I1423" s="123">
        <f>IF('表格编辑 '!K1423="","",'表格编辑 '!K1423)</f>
        <v>1</v>
      </c>
      <c r="J1423" s="123">
        <f>IF('表格编辑 '!L1423="","",'表格编辑 '!L1423)</f>
        <v>10000</v>
      </c>
      <c r="K1423" s="123">
        <f>IF('表格编辑 '!M1423="","",'表格编辑 '!M1423)</f>
        <v>1950</v>
      </c>
      <c r="L1423" s="123" t="str">
        <f>IF('表格编辑 '!N1423="","",'表格编辑 '!N1423)</f>
        <v/>
      </c>
      <c r="M1423" s="123" t="str">
        <f>IF('表格编辑 '!O1423="","",'表格编辑 '!O1423)</f>
        <v/>
      </c>
      <c r="N1423" s="123" t="str">
        <f>IF('表格编辑 '!P1423="","",'表格编辑 '!P1423)</f>
        <v/>
      </c>
      <c r="O1423" s="123" t="str">
        <f>IF('表格编辑 '!Q1423="","",'表格编辑 '!Q1423)</f>
        <v/>
      </c>
      <c r="P1423" s="123" t="str">
        <f>IF('表格编辑 '!R1423="","",'表格编辑 '!R1423)</f>
        <v/>
      </c>
      <c r="Q1423" s="123">
        <f>IF('表格编辑 '!S1423="","",'表格编辑 '!S1423)</f>
        <v>400</v>
      </c>
      <c r="R1423" s="123" t="str">
        <f>IF('表格编辑 '!T1423="","",'表格编辑 '!T1423)</f>
        <v/>
      </c>
      <c r="S1423" s="123" t="str">
        <f>IF('表格编辑 '!U1423="","",'表格编辑 '!U1423)</f>
        <v/>
      </c>
      <c r="T1423" s="123" t="str">
        <f>IF('表格编辑 '!V1423="","",'表格编辑 '!V1423)</f>
        <v/>
      </c>
      <c r="U1423" s="123" t="str">
        <f>IF('表格编辑 '!W1423="","",'表格编辑 '!W1423)</f>
        <v/>
      </c>
      <c r="V1423" s="123" t="str">
        <f>IF('表格编辑 '!X1423="","",'表格编辑 '!X1423)</f>
        <v/>
      </c>
      <c r="W1423" s="123" t="str">
        <f>IF('表格编辑 '!Y1423="","",'表格编辑 '!Y1423)</f>
        <v/>
      </c>
      <c r="X1423" s="123" t="str">
        <f>IF('表格编辑 '!Z1423="","",'表格编辑 '!Z1423)</f>
        <v/>
      </c>
      <c r="Y1423" s="123" t="str">
        <f>IF('表格编辑 '!AA1423="","",'表格编辑 '!AA1423)</f>
        <v/>
      </c>
      <c r="Z1423" s="123" t="str">
        <f>IF('表格编辑 '!AB1423="","",'表格编辑 '!AB1423)</f>
        <v/>
      </c>
      <c r="AA1423" s="123" t="str">
        <f>IF('表格编辑 '!AC1423="","",'表格编辑 '!AC1423)</f>
        <v/>
      </c>
      <c r="AB1423" s="123" t="str">
        <f>IF('表格编辑 '!AD1423="","",'表格编辑 '!AD1423)</f>
        <v/>
      </c>
      <c r="AC1423" s="123" t="str">
        <f>IF('表格编辑 '!AE1423="","",'表格编辑 '!AE1423)</f>
        <v/>
      </c>
      <c r="AD1423" s="123">
        <f>IF('表格编辑 '!AF1423="","",'表格编辑 '!AF1423)</f>
        <v>141010</v>
      </c>
    </row>
    <row r="1424" spans="1:30">
      <c r="A1424" s="123">
        <f>IF('表格编辑 '!A1424="","",'表格编辑 '!A1424)</f>
        <v>41011</v>
      </c>
      <c r="B1424" s="123">
        <f>IF('表格编辑 '!B1424="","",'表格编辑 '!B1424)</f>
        <v>50111</v>
      </c>
      <c r="C1424" s="123">
        <f>IF('表格编辑 '!E1424="","",'表格编辑 '!E1424)</f>
        <v>65</v>
      </c>
      <c r="D1424" s="123" t="str">
        <f>IF('表格编辑 '!F1424="","",'表格编辑 '!F1424)</f>
        <v>AI_born_event(RECEIVER, ARG0, ARG1, ARG2, ARG3,ARG4)</v>
      </c>
      <c r="E1424" s="123" t="str">
        <f>IF('表格编辑 '!G1424="","",'表格编辑 '!G1424)</f>
        <v>AI_update_event(RECEIVER, ARG0, ARG1, ARG2, ARG3,ARG4)</v>
      </c>
      <c r="F1424" s="123" t="str">
        <f>IF('表格编辑 '!H1424="","",'表格编辑 '!H1424)</f>
        <v/>
      </c>
      <c r="G1424" s="123" t="str">
        <f>IF('表格编辑 '!I1424="","",'表格编辑 '!I1424)</f>
        <v/>
      </c>
      <c r="H1424" s="123" t="str">
        <f>IF('表格编辑 '!J1424="","",'表格编辑 '!J1424)</f>
        <v>test_deadth_event(RECEIVER, ARG0, ARG1, ARG2, ARG3,ARG4)</v>
      </c>
      <c r="I1424" s="123">
        <f>IF('表格编辑 '!K1424="","",'表格编辑 '!K1424)</f>
        <v>1</v>
      </c>
      <c r="J1424" s="123">
        <f>IF('表格编辑 '!L1424="","",'表格编辑 '!L1424)</f>
        <v>10000</v>
      </c>
      <c r="K1424" s="123">
        <f>IF('表格编辑 '!M1424="","",'表格编辑 '!M1424)</f>
        <v>1950</v>
      </c>
      <c r="L1424" s="123" t="str">
        <f>IF('表格编辑 '!N1424="","",'表格编辑 '!N1424)</f>
        <v/>
      </c>
      <c r="M1424" s="123" t="str">
        <f>IF('表格编辑 '!O1424="","",'表格编辑 '!O1424)</f>
        <v/>
      </c>
      <c r="N1424" s="123" t="str">
        <f>IF('表格编辑 '!P1424="","",'表格编辑 '!P1424)</f>
        <v/>
      </c>
      <c r="O1424" s="123" t="str">
        <f>IF('表格编辑 '!Q1424="","",'表格编辑 '!Q1424)</f>
        <v/>
      </c>
      <c r="P1424" s="123" t="str">
        <f>IF('表格编辑 '!R1424="","",'表格编辑 '!R1424)</f>
        <v/>
      </c>
      <c r="Q1424" s="123">
        <f>IF('表格编辑 '!S1424="","",'表格编辑 '!S1424)</f>
        <v>400</v>
      </c>
      <c r="R1424" s="123" t="str">
        <f>IF('表格编辑 '!T1424="","",'表格编辑 '!T1424)</f>
        <v/>
      </c>
      <c r="S1424" s="123" t="str">
        <f>IF('表格编辑 '!U1424="","",'表格编辑 '!U1424)</f>
        <v/>
      </c>
      <c r="T1424" s="123" t="str">
        <f>IF('表格编辑 '!V1424="","",'表格编辑 '!V1424)</f>
        <v/>
      </c>
      <c r="U1424" s="123" t="str">
        <f>IF('表格编辑 '!W1424="","",'表格编辑 '!W1424)</f>
        <v/>
      </c>
      <c r="V1424" s="123" t="str">
        <f>IF('表格编辑 '!X1424="","",'表格编辑 '!X1424)</f>
        <v/>
      </c>
      <c r="W1424" s="123" t="str">
        <f>IF('表格编辑 '!Y1424="","",'表格编辑 '!Y1424)</f>
        <v/>
      </c>
      <c r="X1424" s="123" t="str">
        <f>IF('表格编辑 '!Z1424="","",'表格编辑 '!Z1424)</f>
        <v/>
      </c>
      <c r="Y1424" s="123" t="str">
        <f>IF('表格编辑 '!AA1424="","",'表格编辑 '!AA1424)</f>
        <v/>
      </c>
      <c r="Z1424" s="123" t="str">
        <f>IF('表格编辑 '!AB1424="","",'表格编辑 '!AB1424)</f>
        <v/>
      </c>
      <c r="AA1424" s="123" t="str">
        <f>IF('表格编辑 '!AC1424="","",'表格编辑 '!AC1424)</f>
        <v/>
      </c>
      <c r="AB1424" s="123" t="str">
        <f>IF('表格编辑 '!AD1424="","",'表格编辑 '!AD1424)</f>
        <v/>
      </c>
      <c r="AC1424" s="123" t="str">
        <f>IF('表格编辑 '!AE1424="","",'表格编辑 '!AE1424)</f>
        <v/>
      </c>
      <c r="AD1424" s="123">
        <f>IF('表格编辑 '!AF1424="","",'表格编辑 '!AF1424)</f>
        <v>141011</v>
      </c>
    </row>
    <row r="1425" spans="1:30">
      <c r="A1425" s="123">
        <f>IF('表格编辑 '!A1425="","",'表格编辑 '!A1425)</f>
        <v>41012</v>
      </c>
      <c r="B1425" s="123">
        <f>IF('表格编辑 '!B1425="","",'表格编辑 '!B1425)</f>
        <v>50014</v>
      </c>
      <c r="C1425" s="123">
        <f>IF('表格编辑 '!E1425="","",'表格编辑 '!E1425)</f>
        <v>65</v>
      </c>
      <c r="D1425" s="123" t="str">
        <f>IF('表格编辑 '!F1425="","",'表格编辑 '!F1425)</f>
        <v>AI_born_event(RECEIVER, ARG0, ARG1, ARG2, ARG3,ARG4)</v>
      </c>
      <c r="E1425" s="123" t="str">
        <f>IF('表格编辑 '!G1425="","",'表格编辑 '!G1425)</f>
        <v>AI_update_event(RECEIVER, ARG0, ARG1, ARG2, ARG3,ARG4)</v>
      </c>
      <c r="F1425" s="123" t="str">
        <f>IF('表格编辑 '!H1425="","",'表格编辑 '!H1425)</f>
        <v/>
      </c>
      <c r="G1425" s="123" t="str">
        <f>IF('表格编辑 '!I1425="","",'表格编辑 '!I1425)</f>
        <v/>
      </c>
      <c r="H1425" s="123" t="str">
        <f>IF('表格编辑 '!J1425="","",'表格编辑 '!J1425)</f>
        <v>test_deadth_event(RECEIVER, ARG0, ARG1, ARG2, ARG3,ARG4)</v>
      </c>
      <c r="I1425" s="123">
        <f>IF('表格编辑 '!K1425="","",'表格编辑 '!K1425)</f>
        <v>1</v>
      </c>
      <c r="J1425" s="123">
        <f>IF('表格编辑 '!L1425="","",'表格编辑 '!L1425)</f>
        <v>10000</v>
      </c>
      <c r="K1425" s="123">
        <f>IF('表格编辑 '!M1425="","",'表格编辑 '!M1425)</f>
        <v>1950</v>
      </c>
      <c r="L1425" s="123" t="str">
        <f>IF('表格编辑 '!N1425="","",'表格编辑 '!N1425)</f>
        <v/>
      </c>
      <c r="M1425" s="123" t="str">
        <f>IF('表格编辑 '!O1425="","",'表格编辑 '!O1425)</f>
        <v/>
      </c>
      <c r="N1425" s="123" t="str">
        <f>IF('表格编辑 '!P1425="","",'表格编辑 '!P1425)</f>
        <v/>
      </c>
      <c r="O1425" s="123" t="str">
        <f>IF('表格编辑 '!Q1425="","",'表格编辑 '!Q1425)</f>
        <v/>
      </c>
      <c r="P1425" s="123" t="str">
        <f>IF('表格编辑 '!R1425="","",'表格编辑 '!R1425)</f>
        <v/>
      </c>
      <c r="Q1425" s="123">
        <f>IF('表格编辑 '!S1425="","",'表格编辑 '!S1425)</f>
        <v>400</v>
      </c>
      <c r="R1425" s="123" t="str">
        <f>IF('表格编辑 '!T1425="","",'表格编辑 '!T1425)</f>
        <v/>
      </c>
      <c r="S1425" s="123" t="str">
        <f>IF('表格编辑 '!U1425="","",'表格编辑 '!U1425)</f>
        <v/>
      </c>
      <c r="T1425" s="123" t="str">
        <f>IF('表格编辑 '!V1425="","",'表格编辑 '!V1425)</f>
        <v/>
      </c>
      <c r="U1425" s="123" t="str">
        <f>IF('表格编辑 '!W1425="","",'表格编辑 '!W1425)</f>
        <v/>
      </c>
      <c r="V1425" s="123" t="str">
        <f>IF('表格编辑 '!X1425="","",'表格编辑 '!X1425)</f>
        <v/>
      </c>
      <c r="W1425" s="123" t="str">
        <f>IF('表格编辑 '!Y1425="","",'表格编辑 '!Y1425)</f>
        <v/>
      </c>
      <c r="X1425" s="123" t="str">
        <f>IF('表格编辑 '!Z1425="","",'表格编辑 '!Z1425)</f>
        <v/>
      </c>
      <c r="Y1425" s="123" t="str">
        <f>IF('表格编辑 '!AA1425="","",'表格编辑 '!AA1425)</f>
        <v/>
      </c>
      <c r="Z1425" s="123" t="str">
        <f>IF('表格编辑 '!AB1425="","",'表格编辑 '!AB1425)</f>
        <v/>
      </c>
      <c r="AA1425" s="123" t="str">
        <f>IF('表格编辑 '!AC1425="","",'表格编辑 '!AC1425)</f>
        <v/>
      </c>
      <c r="AB1425" s="123" t="str">
        <f>IF('表格编辑 '!AD1425="","",'表格编辑 '!AD1425)</f>
        <v/>
      </c>
      <c r="AC1425" s="123" t="str">
        <f>IF('表格编辑 '!AE1425="","",'表格编辑 '!AE1425)</f>
        <v/>
      </c>
      <c r="AD1425" s="123">
        <f>IF('表格编辑 '!AF1425="","",'表格编辑 '!AF1425)</f>
        <v>141012</v>
      </c>
    </row>
    <row r="1426" spans="1:30">
      <c r="A1426" s="123">
        <f>IF('表格编辑 '!A1426="","",'表格编辑 '!A1426)</f>
        <v>41013</v>
      </c>
      <c r="B1426" s="123">
        <f>IF('表格编辑 '!B1426="","",'表格编辑 '!B1426)</f>
        <v>50023</v>
      </c>
      <c r="C1426" s="123">
        <f>IF('表格编辑 '!E1426="","",'表格编辑 '!E1426)</f>
        <v>65</v>
      </c>
      <c r="D1426" s="123" t="str">
        <f>IF('表格编辑 '!F1426="","",'表格编辑 '!F1426)</f>
        <v>AI_born_event(RECEIVER, ARG0, ARG1, ARG2, ARG3,ARG4)</v>
      </c>
      <c r="E1426" s="123" t="str">
        <f>IF('表格编辑 '!G1426="","",'表格编辑 '!G1426)</f>
        <v>AI_update_event(RECEIVER, ARG0, ARG1, ARG2, ARG3,ARG4)</v>
      </c>
      <c r="F1426" s="123" t="str">
        <f>IF('表格编辑 '!H1426="","",'表格编辑 '!H1426)</f>
        <v/>
      </c>
      <c r="G1426" s="123" t="str">
        <f>IF('表格编辑 '!I1426="","",'表格编辑 '!I1426)</f>
        <v/>
      </c>
      <c r="H1426" s="123" t="str">
        <f>IF('表格编辑 '!J1426="","",'表格编辑 '!J1426)</f>
        <v>test_deadth_event(RECEIVER, ARG0, ARG1, ARG2, ARG3,ARG4)</v>
      </c>
      <c r="I1426" s="123">
        <f>IF('表格编辑 '!K1426="","",'表格编辑 '!K1426)</f>
        <v>1</v>
      </c>
      <c r="J1426" s="123">
        <f>IF('表格编辑 '!L1426="","",'表格编辑 '!L1426)</f>
        <v>10000</v>
      </c>
      <c r="K1426" s="123">
        <f>IF('表格编辑 '!M1426="","",'表格编辑 '!M1426)</f>
        <v>1950</v>
      </c>
      <c r="L1426" s="123" t="str">
        <f>IF('表格编辑 '!N1426="","",'表格编辑 '!N1426)</f>
        <v/>
      </c>
      <c r="M1426" s="123" t="str">
        <f>IF('表格编辑 '!O1426="","",'表格编辑 '!O1426)</f>
        <v/>
      </c>
      <c r="N1426" s="123" t="str">
        <f>IF('表格编辑 '!P1426="","",'表格编辑 '!P1426)</f>
        <v/>
      </c>
      <c r="O1426" s="123" t="str">
        <f>IF('表格编辑 '!Q1426="","",'表格编辑 '!Q1426)</f>
        <v/>
      </c>
      <c r="P1426" s="123" t="str">
        <f>IF('表格编辑 '!R1426="","",'表格编辑 '!R1426)</f>
        <v/>
      </c>
      <c r="Q1426" s="123">
        <f>IF('表格编辑 '!S1426="","",'表格编辑 '!S1426)</f>
        <v>400</v>
      </c>
      <c r="R1426" s="123" t="str">
        <f>IF('表格编辑 '!T1426="","",'表格编辑 '!T1426)</f>
        <v/>
      </c>
      <c r="S1426" s="123" t="str">
        <f>IF('表格编辑 '!U1426="","",'表格编辑 '!U1426)</f>
        <v/>
      </c>
      <c r="T1426" s="123" t="str">
        <f>IF('表格编辑 '!V1426="","",'表格编辑 '!V1426)</f>
        <v/>
      </c>
      <c r="U1426" s="123" t="str">
        <f>IF('表格编辑 '!W1426="","",'表格编辑 '!W1426)</f>
        <v/>
      </c>
      <c r="V1426" s="123" t="str">
        <f>IF('表格编辑 '!X1426="","",'表格编辑 '!X1426)</f>
        <v/>
      </c>
      <c r="W1426" s="123" t="str">
        <f>IF('表格编辑 '!Y1426="","",'表格编辑 '!Y1426)</f>
        <v/>
      </c>
      <c r="X1426" s="123" t="str">
        <f>IF('表格编辑 '!Z1426="","",'表格编辑 '!Z1426)</f>
        <v/>
      </c>
      <c r="Y1426" s="123" t="str">
        <f>IF('表格编辑 '!AA1426="","",'表格编辑 '!AA1426)</f>
        <v/>
      </c>
      <c r="Z1426" s="123" t="str">
        <f>IF('表格编辑 '!AB1426="","",'表格编辑 '!AB1426)</f>
        <v/>
      </c>
      <c r="AA1426" s="123" t="str">
        <f>IF('表格编辑 '!AC1426="","",'表格编辑 '!AC1426)</f>
        <v/>
      </c>
      <c r="AB1426" s="123" t="str">
        <f>IF('表格编辑 '!AD1426="","",'表格编辑 '!AD1426)</f>
        <v/>
      </c>
      <c r="AC1426" s="123" t="str">
        <f>IF('表格编辑 '!AE1426="","",'表格编辑 '!AE1426)</f>
        <v/>
      </c>
      <c r="AD1426" s="123">
        <f>IF('表格编辑 '!AF1426="","",'表格编辑 '!AF1426)</f>
        <v>141013</v>
      </c>
    </row>
    <row r="1427" spans="1:30">
      <c r="A1427" s="123">
        <f>IF('表格编辑 '!A1427="","",'表格编辑 '!A1427)</f>
        <v>41014</v>
      </c>
      <c r="B1427" s="123">
        <f>IF('表格编辑 '!B1427="","",'表格编辑 '!B1427)</f>
        <v>50015</v>
      </c>
      <c r="C1427" s="123">
        <f>IF('表格编辑 '!E1427="","",'表格编辑 '!E1427)</f>
        <v>65</v>
      </c>
      <c r="D1427" s="123" t="str">
        <f>IF('表格编辑 '!F1427="","",'表格编辑 '!F1427)</f>
        <v>AI_born_event(RECEIVER, ARG0, ARG1, ARG2, ARG3,ARG4)</v>
      </c>
      <c r="E1427" s="123" t="str">
        <f>IF('表格编辑 '!G1427="","",'表格编辑 '!G1427)</f>
        <v>AI_update_event(RECEIVER, ARG0, ARG1, ARG2, ARG3,ARG4)</v>
      </c>
      <c r="F1427" s="123" t="str">
        <f>IF('表格编辑 '!H1427="","",'表格编辑 '!H1427)</f>
        <v/>
      </c>
      <c r="G1427" s="123" t="str">
        <f>IF('表格编辑 '!I1427="","",'表格编辑 '!I1427)</f>
        <v/>
      </c>
      <c r="H1427" s="123" t="str">
        <f>IF('表格编辑 '!J1427="","",'表格编辑 '!J1427)</f>
        <v>test_deadth_event(RECEIVER, ARG0, ARG1, ARG2, ARG3,ARG4)</v>
      </c>
      <c r="I1427" s="123">
        <f>IF('表格编辑 '!K1427="","",'表格编辑 '!K1427)</f>
        <v>1</v>
      </c>
      <c r="J1427" s="123">
        <f>IF('表格编辑 '!L1427="","",'表格编辑 '!L1427)</f>
        <v>10000</v>
      </c>
      <c r="K1427" s="123">
        <f>IF('表格编辑 '!M1427="","",'表格编辑 '!M1427)</f>
        <v>1950</v>
      </c>
      <c r="L1427" s="123" t="str">
        <f>IF('表格编辑 '!N1427="","",'表格编辑 '!N1427)</f>
        <v/>
      </c>
      <c r="M1427" s="123" t="str">
        <f>IF('表格编辑 '!O1427="","",'表格编辑 '!O1427)</f>
        <v/>
      </c>
      <c r="N1427" s="123" t="str">
        <f>IF('表格编辑 '!P1427="","",'表格编辑 '!P1427)</f>
        <v/>
      </c>
      <c r="O1427" s="123" t="str">
        <f>IF('表格编辑 '!Q1427="","",'表格编辑 '!Q1427)</f>
        <v/>
      </c>
      <c r="P1427" s="123" t="str">
        <f>IF('表格编辑 '!R1427="","",'表格编辑 '!R1427)</f>
        <v/>
      </c>
      <c r="Q1427" s="123">
        <f>IF('表格编辑 '!S1427="","",'表格编辑 '!S1427)</f>
        <v>400</v>
      </c>
      <c r="R1427" s="123" t="str">
        <f>IF('表格编辑 '!T1427="","",'表格编辑 '!T1427)</f>
        <v/>
      </c>
      <c r="S1427" s="123" t="str">
        <f>IF('表格编辑 '!U1427="","",'表格编辑 '!U1427)</f>
        <v/>
      </c>
      <c r="T1427" s="123" t="str">
        <f>IF('表格编辑 '!V1427="","",'表格编辑 '!V1427)</f>
        <v/>
      </c>
      <c r="U1427" s="123" t="str">
        <f>IF('表格编辑 '!W1427="","",'表格编辑 '!W1427)</f>
        <v/>
      </c>
      <c r="V1427" s="123" t="str">
        <f>IF('表格编辑 '!X1427="","",'表格编辑 '!X1427)</f>
        <v/>
      </c>
      <c r="W1427" s="123" t="str">
        <f>IF('表格编辑 '!Y1427="","",'表格编辑 '!Y1427)</f>
        <v/>
      </c>
      <c r="X1427" s="123" t="str">
        <f>IF('表格编辑 '!Z1427="","",'表格编辑 '!Z1427)</f>
        <v/>
      </c>
      <c r="Y1427" s="123" t="str">
        <f>IF('表格编辑 '!AA1427="","",'表格编辑 '!AA1427)</f>
        <v/>
      </c>
      <c r="Z1427" s="123" t="str">
        <f>IF('表格编辑 '!AB1427="","",'表格编辑 '!AB1427)</f>
        <v/>
      </c>
      <c r="AA1427" s="123" t="str">
        <f>IF('表格编辑 '!AC1427="","",'表格编辑 '!AC1427)</f>
        <v/>
      </c>
      <c r="AB1427" s="123" t="str">
        <f>IF('表格编辑 '!AD1427="","",'表格编辑 '!AD1427)</f>
        <v/>
      </c>
      <c r="AC1427" s="123" t="str">
        <f>IF('表格编辑 '!AE1427="","",'表格编辑 '!AE1427)</f>
        <v/>
      </c>
      <c r="AD1427" s="123">
        <f>IF('表格编辑 '!AF1427="","",'表格编辑 '!AF1427)</f>
        <v>141014</v>
      </c>
    </row>
    <row r="1428" spans="1:30">
      <c r="A1428" s="123">
        <f>IF('表格编辑 '!A1428="","",'表格编辑 '!A1428)</f>
        <v>41015</v>
      </c>
      <c r="B1428" s="123">
        <f>IF('表格编辑 '!B1428="","",'表格编辑 '!B1428)</f>
        <v>50115</v>
      </c>
      <c r="C1428" s="123">
        <f>IF('表格编辑 '!E1428="","",'表格编辑 '!E1428)</f>
        <v>65</v>
      </c>
      <c r="D1428" s="123" t="str">
        <f>IF('表格编辑 '!F1428="","",'表格编辑 '!F1428)</f>
        <v>AI_born_event(RECEIVER, ARG0, ARG1, ARG2, ARG3,ARG4)</v>
      </c>
      <c r="E1428" s="123" t="str">
        <f>IF('表格编辑 '!G1428="","",'表格编辑 '!G1428)</f>
        <v>AI_update_event(RECEIVER, ARG0, ARG1, ARG2, ARG3,ARG4)</v>
      </c>
      <c r="F1428" s="123" t="str">
        <f>IF('表格编辑 '!H1428="","",'表格编辑 '!H1428)</f>
        <v/>
      </c>
      <c r="G1428" s="123" t="str">
        <f>IF('表格编辑 '!I1428="","",'表格编辑 '!I1428)</f>
        <v/>
      </c>
      <c r="H1428" s="123" t="str">
        <f>IF('表格编辑 '!J1428="","",'表格编辑 '!J1428)</f>
        <v>test_deadth_event(RECEIVER, ARG0, ARG1, ARG2, ARG3,ARG4)</v>
      </c>
      <c r="I1428" s="123">
        <f>IF('表格编辑 '!K1428="","",'表格编辑 '!K1428)</f>
        <v>1</v>
      </c>
      <c r="J1428" s="123">
        <f>IF('表格编辑 '!L1428="","",'表格编辑 '!L1428)</f>
        <v>10000</v>
      </c>
      <c r="K1428" s="123">
        <f>IF('表格编辑 '!M1428="","",'表格编辑 '!M1428)</f>
        <v>1950</v>
      </c>
      <c r="L1428" s="123" t="str">
        <f>IF('表格编辑 '!N1428="","",'表格编辑 '!N1428)</f>
        <v/>
      </c>
      <c r="M1428" s="123" t="str">
        <f>IF('表格编辑 '!O1428="","",'表格编辑 '!O1428)</f>
        <v/>
      </c>
      <c r="N1428" s="123" t="str">
        <f>IF('表格编辑 '!P1428="","",'表格编辑 '!P1428)</f>
        <v/>
      </c>
      <c r="O1428" s="123" t="str">
        <f>IF('表格编辑 '!Q1428="","",'表格编辑 '!Q1428)</f>
        <v/>
      </c>
      <c r="P1428" s="123" t="str">
        <f>IF('表格编辑 '!R1428="","",'表格编辑 '!R1428)</f>
        <v/>
      </c>
      <c r="Q1428" s="123">
        <f>IF('表格编辑 '!S1428="","",'表格编辑 '!S1428)</f>
        <v>400</v>
      </c>
      <c r="R1428" s="123" t="str">
        <f>IF('表格编辑 '!T1428="","",'表格编辑 '!T1428)</f>
        <v/>
      </c>
      <c r="S1428" s="123" t="str">
        <f>IF('表格编辑 '!U1428="","",'表格编辑 '!U1428)</f>
        <v/>
      </c>
      <c r="T1428" s="123" t="str">
        <f>IF('表格编辑 '!V1428="","",'表格编辑 '!V1428)</f>
        <v/>
      </c>
      <c r="U1428" s="123" t="str">
        <f>IF('表格编辑 '!W1428="","",'表格编辑 '!W1428)</f>
        <v/>
      </c>
      <c r="V1428" s="123" t="str">
        <f>IF('表格编辑 '!X1428="","",'表格编辑 '!X1428)</f>
        <v/>
      </c>
      <c r="W1428" s="123" t="str">
        <f>IF('表格编辑 '!Y1428="","",'表格编辑 '!Y1428)</f>
        <v/>
      </c>
      <c r="X1428" s="123" t="str">
        <f>IF('表格编辑 '!Z1428="","",'表格编辑 '!Z1428)</f>
        <v/>
      </c>
      <c r="Y1428" s="123" t="str">
        <f>IF('表格编辑 '!AA1428="","",'表格编辑 '!AA1428)</f>
        <v/>
      </c>
      <c r="Z1428" s="123" t="str">
        <f>IF('表格编辑 '!AB1428="","",'表格编辑 '!AB1428)</f>
        <v/>
      </c>
      <c r="AA1428" s="123" t="str">
        <f>IF('表格编辑 '!AC1428="","",'表格编辑 '!AC1428)</f>
        <v/>
      </c>
      <c r="AB1428" s="123" t="str">
        <f>IF('表格编辑 '!AD1428="","",'表格编辑 '!AD1428)</f>
        <v/>
      </c>
      <c r="AC1428" s="123" t="str">
        <f>IF('表格编辑 '!AE1428="","",'表格编辑 '!AE1428)</f>
        <v/>
      </c>
      <c r="AD1428" s="123">
        <f>IF('表格编辑 '!AF1428="","",'表格编辑 '!AF1428)</f>
        <v>141015</v>
      </c>
    </row>
    <row r="1429" spans="1:30">
      <c r="A1429" s="123">
        <f>IF('表格编辑 '!A1429="","",'表格编辑 '!A1429)</f>
        <v>41016</v>
      </c>
      <c r="B1429" s="123">
        <f>IF('表格编辑 '!B1429="","",'表格编辑 '!B1429)</f>
        <v>50152</v>
      </c>
      <c r="C1429" s="123">
        <f>IF('表格编辑 '!E1429="","",'表格编辑 '!E1429)</f>
        <v>65</v>
      </c>
      <c r="D1429" s="123" t="str">
        <f>IF('表格编辑 '!F1429="","",'表格编辑 '!F1429)</f>
        <v>AI_born_event(RECEIVER, ARG0, ARG1, ARG2, ARG3,ARG4)</v>
      </c>
      <c r="E1429" s="123" t="str">
        <f>IF('表格编辑 '!G1429="","",'表格编辑 '!G1429)</f>
        <v>AI_update_event(RECEIVER, ARG0, ARG1, ARG2, ARG3,ARG4)</v>
      </c>
      <c r="F1429" s="123" t="str">
        <f>IF('表格编辑 '!H1429="","",'表格编辑 '!H1429)</f>
        <v/>
      </c>
      <c r="G1429" s="123" t="str">
        <f>IF('表格编辑 '!I1429="","",'表格编辑 '!I1429)</f>
        <v/>
      </c>
      <c r="H1429" s="123" t="str">
        <f>IF('表格编辑 '!J1429="","",'表格编辑 '!J1429)</f>
        <v>test_deadth_event(RECEIVER, ARG0, ARG1, ARG2, ARG3,ARG4)</v>
      </c>
      <c r="I1429" s="123">
        <f>IF('表格编辑 '!K1429="","",'表格编辑 '!K1429)</f>
        <v>1</v>
      </c>
      <c r="J1429" s="123">
        <f>IF('表格编辑 '!L1429="","",'表格编辑 '!L1429)</f>
        <v>10000</v>
      </c>
      <c r="K1429" s="123">
        <f>IF('表格编辑 '!M1429="","",'表格编辑 '!M1429)</f>
        <v>1950</v>
      </c>
      <c r="L1429" s="123" t="str">
        <f>IF('表格编辑 '!N1429="","",'表格编辑 '!N1429)</f>
        <v/>
      </c>
      <c r="M1429" s="123" t="str">
        <f>IF('表格编辑 '!O1429="","",'表格编辑 '!O1429)</f>
        <v/>
      </c>
      <c r="N1429" s="123" t="str">
        <f>IF('表格编辑 '!P1429="","",'表格编辑 '!P1429)</f>
        <v/>
      </c>
      <c r="O1429" s="123" t="str">
        <f>IF('表格编辑 '!Q1429="","",'表格编辑 '!Q1429)</f>
        <v/>
      </c>
      <c r="P1429" s="123" t="str">
        <f>IF('表格编辑 '!R1429="","",'表格编辑 '!R1429)</f>
        <v/>
      </c>
      <c r="Q1429" s="123">
        <f>IF('表格编辑 '!S1429="","",'表格编辑 '!S1429)</f>
        <v>400</v>
      </c>
      <c r="R1429" s="123" t="str">
        <f>IF('表格编辑 '!T1429="","",'表格编辑 '!T1429)</f>
        <v/>
      </c>
      <c r="S1429" s="123" t="str">
        <f>IF('表格编辑 '!U1429="","",'表格编辑 '!U1429)</f>
        <v/>
      </c>
      <c r="T1429" s="123" t="str">
        <f>IF('表格编辑 '!V1429="","",'表格编辑 '!V1429)</f>
        <v/>
      </c>
      <c r="U1429" s="123" t="str">
        <f>IF('表格编辑 '!W1429="","",'表格编辑 '!W1429)</f>
        <v/>
      </c>
      <c r="V1429" s="123" t="str">
        <f>IF('表格编辑 '!X1429="","",'表格编辑 '!X1429)</f>
        <v/>
      </c>
      <c r="W1429" s="123" t="str">
        <f>IF('表格编辑 '!Y1429="","",'表格编辑 '!Y1429)</f>
        <v/>
      </c>
      <c r="X1429" s="123" t="str">
        <f>IF('表格编辑 '!Z1429="","",'表格编辑 '!Z1429)</f>
        <v/>
      </c>
      <c r="Y1429" s="123" t="str">
        <f>IF('表格编辑 '!AA1429="","",'表格编辑 '!AA1429)</f>
        <v/>
      </c>
      <c r="Z1429" s="123" t="str">
        <f>IF('表格编辑 '!AB1429="","",'表格编辑 '!AB1429)</f>
        <v/>
      </c>
      <c r="AA1429" s="123" t="str">
        <f>IF('表格编辑 '!AC1429="","",'表格编辑 '!AC1429)</f>
        <v/>
      </c>
      <c r="AB1429" s="123" t="str">
        <f>IF('表格编辑 '!AD1429="","",'表格编辑 '!AD1429)</f>
        <v/>
      </c>
      <c r="AC1429" s="123" t="str">
        <f>IF('表格编辑 '!AE1429="","",'表格编辑 '!AE1429)</f>
        <v/>
      </c>
      <c r="AD1429" s="123">
        <f>IF('表格编辑 '!AF1429="","",'表格编辑 '!AF1429)</f>
        <v>141016</v>
      </c>
    </row>
    <row r="1430" spans="1:30">
      <c r="A1430" s="123">
        <f>IF('表格编辑 '!A1430="","",'表格编辑 '!A1430)</f>
        <v>41017</v>
      </c>
      <c r="B1430" s="123">
        <f>IF('表格编辑 '!B1430="","",'表格编辑 '!B1430)</f>
        <v>50158</v>
      </c>
      <c r="C1430" s="123">
        <f>IF('表格编辑 '!E1430="","",'表格编辑 '!E1430)</f>
        <v>65</v>
      </c>
      <c r="D1430" s="123" t="str">
        <f>IF('表格编辑 '!F1430="","",'表格编辑 '!F1430)</f>
        <v>AI_born_event(RECEIVER, ARG0, ARG1, ARG2, ARG3,ARG4)</v>
      </c>
      <c r="E1430" s="123" t="str">
        <f>IF('表格编辑 '!G1430="","",'表格编辑 '!G1430)</f>
        <v>AI_update_event(RECEIVER, ARG0, ARG1, ARG2, ARG3,ARG4)</v>
      </c>
      <c r="F1430" s="123" t="str">
        <f>IF('表格编辑 '!H1430="","",'表格编辑 '!H1430)</f>
        <v/>
      </c>
      <c r="G1430" s="123" t="str">
        <f>IF('表格编辑 '!I1430="","",'表格编辑 '!I1430)</f>
        <v/>
      </c>
      <c r="H1430" s="123" t="str">
        <f>IF('表格编辑 '!J1430="","",'表格编辑 '!J1430)</f>
        <v>test_deadth_event(RECEIVER, ARG0, ARG1, ARG2, ARG3,ARG4)</v>
      </c>
      <c r="I1430" s="123">
        <f>IF('表格编辑 '!K1430="","",'表格编辑 '!K1430)</f>
        <v>1</v>
      </c>
      <c r="J1430" s="123">
        <f>IF('表格编辑 '!L1430="","",'表格编辑 '!L1430)</f>
        <v>10000</v>
      </c>
      <c r="K1430" s="123">
        <f>IF('表格编辑 '!M1430="","",'表格编辑 '!M1430)</f>
        <v>1950</v>
      </c>
      <c r="L1430" s="123" t="str">
        <f>IF('表格编辑 '!N1430="","",'表格编辑 '!N1430)</f>
        <v/>
      </c>
      <c r="M1430" s="123" t="str">
        <f>IF('表格编辑 '!O1430="","",'表格编辑 '!O1430)</f>
        <v/>
      </c>
      <c r="N1430" s="123" t="str">
        <f>IF('表格编辑 '!P1430="","",'表格编辑 '!P1430)</f>
        <v/>
      </c>
      <c r="O1430" s="123" t="str">
        <f>IF('表格编辑 '!Q1430="","",'表格编辑 '!Q1430)</f>
        <v/>
      </c>
      <c r="P1430" s="123" t="str">
        <f>IF('表格编辑 '!R1430="","",'表格编辑 '!R1430)</f>
        <v/>
      </c>
      <c r="Q1430" s="123">
        <f>IF('表格编辑 '!S1430="","",'表格编辑 '!S1430)</f>
        <v>400</v>
      </c>
      <c r="R1430" s="123" t="str">
        <f>IF('表格编辑 '!T1430="","",'表格编辑 '!T1430)</f>
        <v/>
      </c>
      <c r="S1430" s="123" t="str">
        <f>IF('表格编辑 '!U1430="","",'表格编辑 '!U1430)</f>
        <v/>
      </c>
      <c r="T1430" s="123" t="str">
        <f>IF('表格编辑 '!V1430="","",'表格编辑 '!V1430)</f>
        <v/>
      </c>
      <c r="U1430" s="123" t="str">
        <f>IF('表格编辑 '!W1430="","",'表格编辑 '!W1430)</f>
        <v/>
      </c>
      <c r="V1430" s="123" t="str">
        <f>IF('表格编辑 '!X1430="","",'表格编辑 '!X1430)</f>
        <v/>
      </c>
      <c r="W1430" s="123" t="str">
        <f>IF('表格编辑 '!Y1430="","",'表格编辑 '!Y1430)</f>
        <v/>
      </c>
      <c r="X1430" s="123" t="str">
        <f>IF('表格编辑 '!Z1430="","",'表格编辑 '!Z1430)</f>
        <v/>
      </c>
      <c r="Y1430" s="123" t="str">
        <f>IF('表格编辑 '!AA1430="","",'表格编辑 '!AA1430)</f>
        <v/>
      </c>
      <c r="Z1430" s="123" t="str">
        <f>IF('表格编辑 '!AB1430="","",'表格编辑 '!AB1430)</f>
        <v/>
      </c>
      <c r="AA1430" s="123" t="str">
        <f>IF('表格编辑 '!AC1430="","",'表格编辑 '!AC1430)</f>
        <v/>
      </c>
      <c r="AB1430" s="123" t="str">
        <f>IF('表格编辑 '!AD1430="","",'表格编辑 '!AD1430)</f>
        <v/>
      </c>
      <c r="AC1430" s="123" t="str">
        <f>IF('表格编辑 '!AE1430="","",'表格编辑 '!AE1430)</f>
        <v/>
      </c>
      <c r="AD1430" s="123">
        <f>IF('表格编辑 '!AF1430="","",'表格编辑 '!AF1430)</f>
        <v>141017</v>
      </c>
    </row>
    <row r="1431" spans="1:30">
      <c r="A1431" s="123">
        <f>IF('表格编辑 '!A1431="","",'表格编辑 '!A1431)</f>
        <v>41018</v>
      </c>
      <c r="B1431" s="123">
        <f>IF('表格编辑 '!B1431="","",'表格编辑 '!B1431)</f>
        <v>50003</v>
      </c>
      <c r="C1431" s="123">
        <f>IF('表格编辑 '!E1431="","",'表格编辑 '!E1431)</f>
        <v>65</v>
      </c>
      <c r="D1431" s="123" t="str">
        <f>IF('表格编辑 '!F1431="","",'表格编辑 '!F1431)</f>
        <v>AI_born_event(RECEIVER, ARG0, ARG1, ARG2, ARG3,ARG4)</v>
      </c>
      <c r="E1431" s="123" t="str">
        <f>IF('表格编辑 '!G1431="","",'表格编辑 '!G1431)</f>
        <v>AI_update_event(RECEIVER, ARG0, ARG1, ARG2, ARG3,ARG4)</v>
      </c>
      <c r="F1431" s="123" t="str">
        <f>IF('表格编辑 '!H1431="","",'表格编辑 '!H1431)</f>
        <v/>
      </c>
      <c r="G1431" s="123" t="str">
        <f>IF('表格编辑 '!I1431="","",'表格编辑 '!I1431)</f>
        <v/>
      </c>
      <c r="H1431" s="123" t="str">
        <f>IF('表格编辑 '!J1431="","",'表格编辑 '!J1431)</f>
        <v>test_deadth_event(RECEIVER, ARG0, ARG1, ARG2, ARG3,ARG4)</v>
      </c>
      <c r="I1431" s="123">
        <f>IF('表格编辑 '!K1431="","",'表格编辑 '!K1431)</f>
        <v>1</v>
      </c>
      <c r="J1431" s="123">
        <f>IF('表格编辑 '!L1431="","",'表格编辑 '!L1431)</f>
        <v>10000</v>
      </c>
      <c r="K1431" s="123">
        <f>IF('表格编辑 '!M1431="","",'表格编辑 '!M1431)</f>
        <v>1950</v>
      </c>
      <c r="L1431" s="123" t="str">
        <f>IF('表格编辑 '!N1431="","",'表格编辑 '!N1431)</f>
        <v/>
      </c>
      <c r="M1431" s="123" t="str">
        <f>IF('表格编辑 '!O1431="","",'表格编辑 '!O1431)</f>
        <v/>
      </c>
      <c r="N1431" s="123" t="str">
        <f>IF('表格编辑 '!P1431="","",'表格编辑 '!P1431)</f>
        <v/>
      </c>
      <c r="O1431" s="123" t="str">
        <f>IF('表格编辑 '!Q1431="","",'表格编辑 '!Q1431)</f>
        <v/>
      </c>
      <c r="P1431" s="123" t="str">
        <f>IF('表格编辑 '!R1431="","",'表格编辑 '!R1431)</f>
        <v/>
      </c>
      <c r="Q1431" s="123">
        <f>IF('表格编辑 '!S1431="","",'表格编辑 '!S1431)</f>
        <v>400</v>
      </c>
      <c r="R1431" s="123" t="str">
        <f>IF('表格编辑 '!T1431="","",'表格编辑 '!T1431)</f>
        <v/>
      </c>
      <c r="S1431" s="123" t="str">
        <f>IF('表格编辑 '!U1431="","",'表格编辑 '!U1431)</f>
        <v/>
      </c>
      <c r="T1431" s="123" t="str">
        <f>IF('表格编辑 '!V1431="","",'表格编辑 '!V1431)</f>
        <v/>
      </c>
      <c r="U1431" s="123" t="str">
        <f>IF('表格编辑 '!W1431="","",'表格编辑 '!W1431)</f>
        <v/>
      </c>
      <c r="V1431" s="123" t="str">
        <f>IF('表格编辑 '!X1431="","",'表格编辑 '!X1431)</f>
        <v/>
      </c>
      <c r="W1431" s="123" t="str">
        <f>IF('表格编辑 '!Y1431="","",'表格编辑 '!Y1431)</f>
        <v/>
      </c>
      <c r="X1431" s="123" t="str">
        <f>IF('表格编辑 '!Z1431="","",'表格编辑 '!Z1431)</f>
        <v/>
      </c>
      <c r="Y1431" s="123" t="str">
        <f>IF('表格编辑 '!AA1431="","",'表格编辑 '!AA1431)</f>
        <v/>
      </c>
      <c r="Z1431" s="123" t="str">
        <f>IF('表格编辑 '!AB1431="","",'表格编辑 '!AB1431)</f>
        <v/>
      </c>
      <c r="AA1431" s="123" t="str">
        <f>IF('表格编辑 '!AC1431="","",'表格编辑 '!AC1431)</f>
        <v/>
      </c>
      <c r="AB1431" s="123" t="str">
        <f>IF('表格编辑 '!AD1431="","",'表格编辑 '!AD1431)</f>
        <v/>
      </c>
      <c r="AC1431" s="123" t="str">
        <f>IF('表格编辑 '!AE1431="","",'表格编辑 '!AE1431)</f>
        <v/>
      </c>
      <c r="AD1431" s="123">
        <f>IF('表格编辑 '!AF1431="","",'表格编辑 '!AF1431)</f>
        <v>141018</v>
      </c>
    </row>
    <row r="1432" spans="1:30">
      <c r="A1432" s="123">
        <f>IF('表格编辑 '!A1432="","",'表格编辑 '!A1432)</f>
        <v>41019</v>
      </c>
      <c r="B1432" s="123">
        <f>IF('表格编辑 '!B1432="","",'表格编辑 '!B1432)</f>
        <v>50119</v>
      </c>
      <c r="C1432" s="123">
        <f>IF('表格编辑 '!E1432="","",'表格编辑 '!E1432)</f>
        <v>65</v>
      </c>
      <c r="D1432" s="123" t="str">
        <f>IF('表格编辑 '!F1432="","",'表格编辑 '!F1432)</f>
        <v>AI_born_event(RECEIVER, ARG0, ARG1, ARG2, ARG3,ARG4)</v>
      </c>
      <c r="E1432" s="123" t="str">
        <f>IF('表格编辑 '!G1432="","",'表格编辑 '!G1432)</f>
        <v>AI_update_event(RECEIVER, ARG0, ARG1, ARG2, ARG3,ARG4)</v>
      </c>
      <c r="F1432" s="123" t="str">
        <f>IF('表格编辑 '!H1432="","",'表格编辑 '!H1432)</f>
        <v/>
      </c>
      <c r="G1432" s="123" t="str">
        <f>IF('表格编辑 '!I1432="","",'表格编辑 '!I1432)</f>
        <v/>
      </c>
      <c r="H1432" s="123" t="str">
        <f>IF('表格编辑 '!J1432="","",'表格编辑 '!J1432)</f>
        <v>test_deadth_event(RECEIVER, ARG0, ARG1, ARG2, ARG3,ARG4)</v>
      </c>
      <c r="I1432" s="123">
        <f>IF('表格编辑 '!K1432="","",'表格编辑 '!K1432)</f>
        <v>1</v>
      </c>
      <c r="J1432" s="123">
        <f>IF('表格编辑 '!L1432="","",'表格编辑 '!L1432)</f>
        <v>10000</v>
      </c>
      <c r="K1432" s="123">
        <f>IF('表格编辑 '!M1432="","",'表格编辑 '!M1432)</f>
        <v>1950</v>
      </c>
      <c r="L1432" s="123" t="str">
        <f>IF('表格编辑 '!N1432="","",'表格编辑 '!N1432)</f>
        <v/>
      </c>
      <c r="M1432" s="123" t="str">
        <f>IF('表格编辑 '!O1432="","",'表格编辑 '!O1432)</f>
        <v/>
      </c>
      <c r="N1432" s="123" t="str">
        <f>IF('表格编辑 '!P1432="","",'表格编辑 '!P1432)</f>
        <v/>
      </c>
      <c r="O1432" s="123" t="str">
        <f>IF('表格编辑 '!Q1432="","",'表格编辑 '!Q1432)</f>
        <v/>
      </c>
      <c r="P1432" s="123" t="str">
        <f>IF('表格编辑 '!R1432="","",'表格编辑 '!R1432)</f>
        <v/>
      </c>
      <c r="Q1432" s="123">
        <f>IF('表格编辑 '!S1432="","",'表格编辑 '!S1432)</f>
        <v>400</v>
      </c>
      <c r="R1432" s="123" t="str">
        <f>IF('表格编辑 '!T1432="","",'表格编辑 '!T1432)</f>
        <v/>
      </c>
      <c r="S1432" s="123" t="str">
        <f>IF('表格编辑 '!U1432="","",'表格编辑 '!U1432)</f>
        <v/>
      </c>
      <c r="T1432" s="123" t="str">
        <f>IF('表格编辑 '!V1432="","",'表格编辑 '!V1432)</f>
        <v/>
      </c>
      <c r="U1432" s="123" t="str">
        <f>IF('表格编辑 '!W1432="","",'表格编辑 '!W1432)</f>
        <v/>
      </c>
      <c r="V1432" s="123" t="str">
        <f>IF('表格编辑 '!X1432="","",'表格编辑 '!X1432)</f>
        <v/>
      </c>
      <c r="W1432" s="123" t="str">
        <f>IF('表格编辑 '!Y1432="","",'表格编辑 '!Y1432)</f>
        <v/>
      </c>
      <c r="X1432" s="123" t="str">
        <f>IF('表格编辑 '!Z1432="","",'表格编辑 '!Z1432)</f>
        <v/>
      </c>
      <c r="Y1432" s="123" t="str">
        <f>IF('表格编辑 '!AA1432="","",'表格编辑 '!AA1432)</f>
        <v/>
      </c>
      <c r="Z1432" s="123" t="str">
        <f>IF('表格编辑 '!AB1432="","",'表格编辑 '!AB1432)</f>
        <v/>
      </c>
      <c r="AA1432" s="123" t="str">
        <f>IF('表格编辑 '!AC1432="","",'表格编辑 '!AC1432)</f>
        <v/>
      </c>
      <c r="AB1432" s="123" t="str">
        <f>IF('表格编辑 '!AD1432="","",'表格编辑 '!AD1432)</f>
        <v/>
      </c>
      <c r="AC1432" s="123" t="str">
        <f>IF('表格编辑 '!AE1432="","",'表格编辑 '!AE1432)</f>
        <v/>
      </c>
      <c r="AD1432" s="123">
        <f>IF('表格编辑 '!AF1432="","",'表格编辑 '!AF1432)</f>
        <v>141019</v>
      </c>
    </row>
    <row r="1433" spans="1:30">
      <c r="A1433" s="123">
        <f>IF('表格编辑 '!A1433="","",'表格编辑 '!A1433)</f>
        <v>41020</v>
      </c>
      <c r="B1433" s="123">
        <f>IF('表格编辑 '!B1433="","",'表格编辑 '!B1433)</f>
        <v>50121</v>
      </c>
      <c r="C1433" s="123">
        <f>IF('表格编辑 '!E1433="","",'表格编辑 '!E1433)</f>
        <v>65</v>
      </c>
      <c r="D1433" s="123" t="str">
        <f>IF('表格编辑 '!F1433="","",'表格编辑 '!F1433)</f>
        <v>AI_born_event(RECEIVER, ARG0, ARG1, ARG2, ARG3,ARG4)</v>
      </c>
      <c r="E1433" s="123" t="str">
        <f>IF('表格编辑 '!G1433="","",'表格编辑 '!G1433)</f>
        <v>AI_update_event(RECEIVER, ARG0, ARG1, ARG2, ARG3,ARG4)</v>
      </c>
      <c r="F1433" s="123" t="str">
        <f>IF('表格编辑 '!H1433="","",'表格编辑 '!H1433)</f>
        <v/>
      </c>
      <c r="G1433" s="123" t="str">
        <f>IF('表格编辑 '!I1433="","",'表格编辑 '!I1433)</f>
        <v/>
      </c>
      <c r="H1433" s="123" t="str">
        <f>IF('表格编辑 '!J1433="","",'表格编辑 '!J1433)</f>
        <v>test_deadth_event(RECEIVER, ARG0, ARG1, ARG2, ARG3,ARG4)</v>
      </c>
      <c r="I1433" s="123">
        <f>IF('表格编辑 '!K1433="","",'表格编辑 '!K1433)</f>
        <v>1</v>
      </c>
      <c r="J1433" s="123">
        <f>IF('表格编辑 '!L1433="","",'表格编辑 '!L1433)</f>
        <v>10000</v>
      </c>
      <c r="K1433" s="123">
        <f>IF('表格编辑 '!M1433="","",'表格编辑 '!M1433)</f>
        <v>1950</v>
      </c>
      <c r="L1433" s="123" t="str">
        <f>IF('表格编辑 '!N1433="","",'表格编辑 '!N1433)</f>
        <v/>
      </c>
      <c r="M1433" s="123" t="str">
        <f>IF('表格编辑 '!O1433="","",'表格编辑 '!O1433)</f>
        <v/>
      </c>
      <c r="N1433" s="123" t="str">
        <f>IF('表格编辑 '!P1433="","",'表格编辑 '!P1433)</f>
        <v/>
      </c>
      <c r="O1433" s="123" t="str">
        <f>IF('表格编辑 '!Q1433="","",'表格编辑 '!Q1433)</f>
        <v/>
      </c>
      <c r="P1433" s="123" t="str">
        <f>IF('表格编辑 '!R1433="","",'表格编辑 '!R1433)</f>
        <v/>
      </c>
      <c r="Q1433" s="123">
        <f>IF('表格编辑 '!S1433="","",'表格编辑 '!S1433)</f>
        <v>400</v>
      </c>
      <c r="R1433" s="123" t="str">
        <f>IF('表格编辑 '!T1433="","",'表格编辑 '!T1433)</f>
        <v/>
      </c>
      <c r="S1433" s="123" t="str">
        <f>IF('表格编辑 '!U1433="","",'表格编辑 '!U1433)</f>
        <v/>
      </c>
      <c r="T1433" s="123" t="str">
        <f>IF('表格编辑 '!V1433="","",'表格编辑 '!V1433)</f>
        <v/>
      </c>
      <c r="U1433" s="123" t="str">
        <f>IF('表格编辑 '!W1433="","",'表格编辑 '!W1433)</f>
        <v/>
      </c>
      <c r="V1433" s="123" t="str">
        <f>IF('表格编辑 '!X1433="","",'表格编辑 '!X1433)</f>
        <v/>
      </c>
      <c r="W1433" s="123" t="str">
        <f>IF('表格编辑 '!Y1433="","",'表格编辑 '!Y1433)</f>
        <v/>
      </c>
      <c r="X1433" s="123" t="str">
        <f>IF('表格编辑 '!Z1433="","",'表格编辑 '!Z1433)</f>
        <v/>
      </c>
      <c r="Y1433" s="123" t="str">
        <f>IF('表格编辑 '!AA1433="","",'表格编辑 '!AA1433)</f>
        <v/>
      </c>
      <c r="Z1433" s="123" t="str">
        <f>IF('表格编辑 '!AB1433="","",'表格编辑 '!AB1433)</f>
        <v/>
      </c>
      <c r="AA1433" s="123" t="str">
        <f>IF('表格编辑 '!AC1433="","",'表格编辑 '!AC1433)</f>
        <v/>
      </c>
      <c r="AB1433" s="123" t="str">
        <f>IF('表格编辑 '!AD1433="","",'表格编辑 '!AD1433)</f>
        <v/>
      </c>
      <c r="AC1433" s="123" t="str">
        <f>IF('表格编辑 '!AE1433="","",'表格编辑 '!AE1433)</f>
        <v/>
      </c>
      <c r="AD1433" s="123">
        <f>IF('表格编辑 '!AF1433="","",'表格编辑 '!AF1433)</f>
        <v>141020</v>
      </c>
    </row>
    <row r="1434" spans="1:30">
      <c r="A1434" s="123">
        <f>IF('表格编辑 '!A1434="","",'表格编辑 '!A1434)</f>
        <v>41021</v>
      </c>
      <c r="B1434" s="123">
        <f>IF('表格编辑 '!B1434="","",'表格编辑 '!B1434)</f>
        <v>50102</v>
      </c>
      <c r="C1434" s="123">
        <f>IF('表格编辑 '!E1434="","",'表格编辑 '!E1434)</f>
        <v>65</v>
      </c>
      <c r="D1434" s="123" t="str">
        <f>IF('表格编辑 '!F1434="","",'表格编辑 '!F1434)</f>
        <v>AI_born_event(RECEIVER, ARG0, ARG1, ARG2, ARG3,ARG4)</v>
      </c>
      <c r="E1434" s="123" t="str">
        <f>IF('表格编辑 '!G1434="","",'表格编辑 '!G1434)</f>
        <v>AI_update_event(RECEIVER, ARG0, ARG1, ARG2, ARG3,ARG4)</v>
      </c>
      <c r="F1434" s="123" t="str">
        <f>IF('表格编辑 '!H1434="","",'表格编辑 '!H1434)</f>
        <v/>
      </c>
      <c r="G1434" s="123" t="str">
        <f>IF('表格编辑 '!I1434="","",'表格编辑 '!I1434)</f>
        <v/>
      </c>
      <c r="H1434" s="123" t="str">
        <f>IF('表格编辑 '!J1434="","",'表格编辑 '!J1434)</f>
        <v>test_deadth_event(RECEIVER, ARG0, ARG1, ARG2, ARG3,ARG4)</v>
      </c>
      <c r="I1434" s="123">
        <f>IF('表格编辑 '!K1434="","",'表格编辑 '!K1434)</f>
        <v>1</v>
      </c>
      <c r="J1434" s="123">
        <f>IF('表格编辑 '!L1434="","",'表格编辑 '!L1434)</f>
        <v>10000</v>
      </c>
      <c r="K1434" s="123">
        <f>IF('表格编辑 '!M1434="","",'表格编辑 '!M1434)</f>
        <v>1950</v>
      </c>
      <c r="L1434" s="123" t="str">
        <f>IF('表格编辑 '!N1434="","",'表格编辑 '!N1434)</f>
        <v/>
      </c>
      <c r="M1434" s="123" t="str">
        <f>IF('表格编辑 '!O1434="","",'表格编辑 '!O1434)</f>
        <v/>
      </c>
      <c r="N1434" s="123" t="str">
        <f>IF('表格编辑 '!P1434="","",'表格编辑 '!P1434)</f>
        <v/>
      </c>
      <c r="O1434" s="123" t="str">
        <f>IF('表格编辑 '!Q1434="","",'表格编辑 '!Q1434)</f>
        <v/>
      </c>
      <c r="P1434" s="123" t="str">
        <f>IF('表格编辑 '!R1434="","",'表格编辑 '!R1434)</f>
        <v/>
      </c>
      <c r="Q1434" s="123">
        <f>IF('表格编辑 '!S1434="","",'表格编辑 '!S1434)</f>
        <v>400</v>
      </c>
      <c r="R1434" s="123" t="str">
        <f>IF('表格编辑 '!T1434="","",'表格编辑 '!T1434)</f>
        <v/>
      </c>
      <c r="S1434" s="123" t="str">
        <f>IF('表格编辑 '!U1434="","",'表格编辑 '!U1434)</f>
        <v/>
      </c>
      <c r="T1434" s="123" t="str">
        <f>IF('表格编辑 '!V1434="","",'表格编辑 '!V1434)</f>
        <v/>
      </c>
      <c r="U1434" s="123" t="str">
        <f>IF('表格编辑 '!W1434="","",'表格编辑 '!W1434)</f>
        <v/>
      </c>
      <c r="V1434" s="123" t="str">
        <f>IF('表格编辑 '!X1434="","",'表格编辑 '!X1434)</f>
        <v/>
      </c>
      <c r="W1434" s="123" t="str">
        <f>IF('表格编辑 '!Y1434="","",'表格编辑 '!Y1434)</f>
        <v/>
      </c>
      <c r="X1434" s="123" t="str">
        <f>IF('表格编辑 '!Z1434="","",'表格编辑 '!Z1434)</f>
        <v/>
      </c>
      <c r="Y1434" s="123" t="str">
        <f>IF('表格编辑 '!AA1434="","",'表格编辑 '!AA1434)</f>
        <v/>
      </c>
      <c r="Z1434" s="123" t="str">
        <f>IF('表格编辑 '!AB1434="","",'表格编辑 '!AB1434)</f>
        <v/>
      </c>
      <c r="AA1434" s="123" t="str">
        <f>IF('表格编辑 '!AC1434="","",'表格编辑 '!AC1434)</f>
        <v/>
      </c>
      <c r="AB1434" s="123" t="str">
        <f>IF('表格编辑 '!AD1434="","",'表格编辑 '!AD1434)</f>
        <v/>
      </c>
      <c r="AC1434" s="123" t="str">
        <f>IF('表格编辑 '!AE1434="","",'表格编辑 '!AE1434)</f>
        <v/>
      </c>
      <c r="AD1434" s="123">
        <f>IF('表格编辑 '!AF1434="","",'表格编辑 '!AF1434)</f>
        <v>141021</v>
      </c>
    </row>
    <row r="1435" spans="1:30">
      <c r="A1435" s="123">
        <f>IF('表格编辑 '!A1435="","",'表格编辑 '!A1435)</f>
        <v>41022</v>
      </c>
      <c r="B1435" s="123">
        <f>IF('表格编辑 '!B1435="","",'表格编辑 '!B1435)</f>
        <v>50089</v>
      </c>
      <c r="C1435" s="123">
        <f>IF('表格编辑 '!E1435="","",'表格编辑 '!E1435)</f>
        <v>65</v>
      </c>
      <c r="D1435" s="123" t="str">
        <f>IF('表格编辑 '!F1435="","",'表格编辑 '!F1435)</f>
        <v>AI_born_event(RECEIVER, ARG0, ARG1, ARG2, ARG3,ARG4)</v>
      </c>
      <c r="E1435" s="123" t="str">
        <f>IF('表格编辑 '!G1435="","",'表格编辑 '!G1435)</f>
        <v>AI_update_event(RECEIVER, ARG0, ARG1, ARG2, ARG3,ARG4)</v>
      </c>
      <c r="F1435" s="123" t="str">
        <f>IF('表格编辑 '!H1435="","",'表格编辑 '!H1435)</f>
        <v/>
      </c>
      <c r="G1435" s="123" t="str">
        <f>IF('表格编辑 '!I1435="","",'表格编辑 '!I1435)</f>
        <v/>
      </c>
      <c r="H1435" s="123" t="str">
        <f>IF('表格编辑 '!J1435="","",'表格编辑 '!J1435)</f>
        <v>test_deadth_event(RECEIVER, ARG0, ARG1, ARG2, ARG3,ARG4)</v>
      </c>
      <c r="I1435" s="123">
        <f>IF('表格编辑 '!K1435="","",'表格编辑 '!K1435)</f>
        <v>1</v>
      </c>
      <c r="J1435" s="123">
        <f>IF('表格编辑 '!L1435="","",'表格编辑 '!L1435)</f>
        <v>10000</v>
      </c>
      <c r="K1435" s="123">
        <f>IF('表格编辑 '!M1435="","",'表格编辑 '!M1435)</f>
        <v>1950</v>
      </c>
      <c r="L1435" s="123" t="str">
        <f>IF('表格编辑 '!N1435="","",'表格编辑 '!N1435)</f>
        <v/>
      </c>
      <c r="M1435" s="123" t="str">
        <f>IF('表格编辑 '!O1435="","",'表格编辑 '!O1435)</f>
        <v/>
      </c>
      <c r="N1435" s="123" t="str">
        <f>IF('表格编辑 '!P1435="","",'表格编辑 '!P1435)</f>
        <v/>
      </c>
      <c r="O1435" s="123" t="str">
        <f>IF('表格编辑 '!Q1435="","",'表格编辑 '!Q1435)</f>
        <v/>
      </c>
      <c r="P1435" s="123" t="str">
        <f>IF('表格编辑 '!R1435="","",'表格编辑 '!R1435)</f>
        <v/>
      </c>
      <c r="Q1435" s="123">
        <f>IF('表格编辑 '!S1435="","",'表格编辑 '!S1435)</f>
        <v>400</v>
      </c>
      <c r="R1435" s="123" t="str">
        <f>IF('表格编辑 '!T1435="","",'表格编辑 '!T1435)</f>
        <v/>
      </c>
      <c r="S1435" s="123" t="str">
        <f>IF('表格编辑 '!U1435="","",'表格编辑 '!U1435)</f>
        <v/>
      </c>
      <c r="T1435" s="123" t="str">
        <f>IF('表格编辑 '!V1435="","",'表格编辑 '!V1435)</f>
        <v/>
      </c>
      <c r="U1435" s="123" t="str">
        <f>IF('表格编辑 '!W1435="","",'表格编辑 '!W1435)</f>
        <v/>
      </c>
      <c r="V1435" s="123" t="str">
        <f>IF('表格编辑 '!X1435="","",'表格编辑 '!X1435)</f>
        <v/>
      </c>
      <c r="W1435" s="123" t="str">
        <f>IF('表格编辑 '!Y1435="","",'表格编辑 '!Y1435)</f>
        <v/>
      </c>
      <c r="X1435" s="123" t="str">
        <f>IF('表格编辑 '!Z1435="","",'表格编辑 '!Z1435)</f>
        <v/>
      </c>
      <c r="Y1435" s="123" t="str">
        <f>IF('表格编辑 '!AA1435="","",'表格编辑 '!AA1435)</f>
        <v/>
      </c>
      <c r="Z1435" s="123" t="str">
        <f>IF('表格编辑 '!AB1435="","",'表格编辑 '!AB1435)</f>
        <v/>
      </c>
      <c r="AA1435" s="123" t="str">
        <f>IF('表格编辑 '!AC1435="","",'表格编辑 '!AC1435)</f>
        <v/>
      </c>
      <c r="AB1435" s="123" t="str">
        <f>IF('表格编辑 '!AD1435="","",'表格编辑 '!AD1435)</f>
        <v/>
      </c>
      <c r="AC1435" s="123" t="str">
        <f>IF('表格编辑 '!AE1435="","",'表格编辑 '!AE1435)</f>
        <v/>
      </c>
      <c r="AD1435" s="123">
        <f>IF('表格编辑 '!AF1435="","",'表格编辑 '!AF1435)</f>
        <v>141022</v>
      </c>
    </row>
    <row r="1436" spans="1:30">
      <c r="A1436" s="123">
        <f>IF('表格编辑 '!A1436="","",'表格编辑 '!A1436)</f>
        <v>41023</v>
      </c>
      <c r="B1436" s="123">
        <f>IF('表格编辑 '!B1436="","",'表格编辑 '!B1436)</f>
        <v>50060</v>
      </c>
      <c r="C1436" s="123">
        <f>IF('表格编辑 '!E1436="","",'表格编辑 '!E1436)</f>
        <v>65</v>
      </c>
      <c r="D1436" s="123" t="str">
        <f>IF('表格编辑 '!F1436="","",'表格编辑 '!F1436)</f>
        <v>AI_born_event(RECEIVER, ARG0, ARG1, ARG2, ARG3,ARG4)</v>
      </c>
      <c r="E1436" s="123" t="str">
        <f>IF('表格编辑 '!G1436="","",'表格编辑 '!G1436)</f>
        <v>AI_update_event(RECEIVER, ARG0, ARG1, ARG2, ARG3,ARG4)</v>
      </c>
      <c r="F1436" s="123" t="str">
        <f>IF('表格编辑 '!H1436="","",'表格编辑 '!H1436)</f>
        <v/>
      </c>
      <c r="G1436" s="123" t="str">
        <f>IF('表格编辑 '!I1436="","",'表格编辑 '!I1436)</f>
        <v/>
      </c>
      <c r="H1436" s="123" t="str">
        <f>IF('表格编辑 '!J1436="","",'表格编辑 '!J1436)</f>
        <v>test_deadth_event(RECEIVER, ARG0, ARG1, ARG2, ARG3,ARG4)</v>
      </c>
      <c r="I1436" s="123">
        <f>IF('表格编辑 '!K1436="","",'表格编辑 '!K1436)</f>
        <v>1</v>
      </c>
      <c r="J1436" s="123">
        <f>IF('表格编辑 '!L1436="","",'表格编辑 '!L1436)</f>
        <v>10000</v>
      </c>
      <c r="K1436" s="123">
        <f>IF('表格编辑 '!M1436="","",'表格编辑 '!M1436)</f>
        <v>1950</v>
      </c>
      <c r="L1436" s="123" t="str">
        <f>IF('表格编辑 '!N1436="","",'表格编辑 '!N1436)</f>
        <v/>
      </c>
      <c r="M1436" s="123" t="str">
        <f>IF('表格编辑 '!O1436="","",'表格编辑 '!O1436)</f>
        <v/>
      </c>
      <c r="N1436" s="123" t="str">
        <f>IF('表格编辑 '!P1436="","",'表格编辑 '!P1436)</f>
        <v/>
      </c>
      <c r="O1436" s="123" t="str">
        <f>IF('表格编辑 '!Q1436="","",'表格编辑 '!Q1436)</f>
        <v/>
      </c>
      <c r="P1436" s="123" t="str">
        <f>IF('表格编辑 '!R1436="","",'表格编辑 '!R1436)</f>
        <v/>
      </c>
      <c r="Q1436" s="123">
        <f>IF('表格编辑 '!S1436="","",'表格编辑 '!S1436)</f>
        <v>400</v>
      </c>
      <c r="R1436" s="123" t="str">
        <f>IF('表格编辑 '!T1436="","",'表格编辑 '!T1436)</f>
        <v/>
      </c>
      <c r="S1436" s="123" t="str">
        <f>IF('表格编辑 '!U1436="","",'表格编辑 '!U1436)</f>
        <v/>
      </c>
      <c r="T1436" s="123" t="str">
        <f>IF('表格编辑 '!V1436="","",'表格编辑 '!V1436)</f>
        <v/>
      </c>
      <c r="U1436" s="123" t="str">
        <f>IF('表格编辑 '!W1436="","",'表格编辑 '!W1436)</f>
        <v/>
      </c>
      <c r="V1436" s="123" t="str">
        <f>IF('表格编辑 '!X1436="","",'表格编辑 '!X1436)</f>
        <v/>
      </c>
      <c r="W1436" s="123" t="str">
        <f>IF('表格编辑 '!Y1436="","",'表格编辑 '!Y1436)</f>
        <v/>
      </c>
      <c r="X1436" s="123" t="str">
        <f>IF('表格编辑 '!Z1436="","",'表格编辑 '!Z1436)</f>
        <v/>
      </c>
      <c r="Y1436" s="123" t="str">
        <f>IF('表格编辑 '!AA1436="","",'表格编辑 '!AA1436)</f>
        <v/>
      </c>
      <c r="Z1436" s="123" t="str">
        <f>IF('表格编辑 '!AB1436="","",'表格编辑 '!AB1436)</f>
        <v/>
      </c>
      <c r="AA1436" s="123" t="str">
        <f>IF('表格编辑 '!AC1436="","",'表格编辑 '!AC1436)</f>
        <v/>
      </c>
      <c r="AB1436" s="123" t="str">
        <f>IF('表格编辑 '!AD1436="","",'表格编辑 '!AD1436)</f>
        <v/>
      </c>
      <c r="AC1436" s="123" t="str">
        <f>IF('表格编辑 '!AE1436="","",'表格编辑 '!AE1436)</f>
        <v/>
      </c>
      <c r="AD1436" s="123">
        <f>IF('表格编辑 '!AF1436="","",'表格编辑 '!AF1436)</f>
        <v>141023</v>
      </c>
    </row>
    <row r="1437" spans="1:30">
      <c r="A1437" s="123">
        <f>IF('表格编辑 '!A1437="","",'表格编辑 '!A1437)</f>
        <v>41024</v>
      </c>
      <c r="B1437" s="123">
        <f>IF('表格编辑 '!B1437="","",'表格编辑 '!B1437)</f>
        <v>50102</v>
      </c>
      <c r="C1437" s="123">
        <f>IF('表格编辑 '!E1437="","",'表格编辑 '!E1437)</f>
        <v>65</v>
      </c>
      <c r="D1437" s="123" t="str">
        <f>IF('表格编辑 '!F1437="","",'表格编辑 '!F1437)</f>
        <v>AI_born_event(RECEIVER, ARG0, ARG1, ARG2, ARG3,ARG4)</v>
      </c>
      <c r="E1437" s="123" t="str">
        <f>IF('表格编辑 '!G1437="","",'表格编辑 '!G1437)</f>
        <v>AI_update_event(RECEIVER, ARG0, ARG1, ARG2, ARG3,ARG4)</v>
      </c>
      <c r="F1437" s="123" t="str">
        <f>IF('表格编辑 '!H1437="","",'表格编辑 '!H1437)</f>
        <v/>
      </c>
      <c r="G1437" s="123" t="str">
        <f>IF('表格编辑 '!I1437="","",'表格编辑 '!I1437)</f>
        <v/>
      </c>
      <c r="H1437" s="123" t="str">
        <f>IF('表格编辑 '!J1437="","",'表格编辑 '!J1437)</f>
        <v>test_deadth_event(RECEIVER, ARG0, ARG1, ARG2, ARG3,ARG4)</v>
      </c>
      <c r="I1437" s="123">
        <f>IF('表格编辑 '!K1437="","",'表格编辑 '!K1437)</f>
        <v>1</v>
      </c>
      <c r="J1437" s="123">
        <f>IF('表格编辑 '!L1437="","",'表格编辑 '!L1437)</f>
        <v>10000</v>
      </c>
      <c r="K1437" s="123">
        <f>IF('表格编辑 '!M1437="","",'表格编辑 '!M1437)</f>
        <v>1950</v>
      </c>
      <c r="L1437" s="123" t="str">
        <f>IF('表格编辑 '!N1437="","",'表格编辑 '!N1437)</f>
        <v/>
      </c>
      <c r="M1437" s="123" t="str">
        <f>IF('表格编辑 '!O1437="","",'表格编辑 '!O1437)</f>
        <v/>
      </c>
      <c r="N1437" s="123" t="str">
        <f>IF('表格编辑 '!P1437="","",'表格编辑 '!P1437)</f>
        <v/>
      </c>
      <c r="O1437" s="123" t="str">
        <f>IF('表格编辑 '!Q1437="","",'表格编辑 '!Q1437)</f>
        <v/>
      </c>
      <c r="P1437" s="123" t="str">
        <f>IF('表格编辑 '!R1437="","",'表格编辑 '!R1437)</f>
        <v/>
      </c>
      <c r="Q1437" s="123">
        <f>IF('表格编辑 '!S1437="","",'表格编辑 '!S1437)</f>
        <v>400</v>
      </c>
      <c r="R1437" s="123" t="str">
        <f>IF('表格编辑 '!T1437="","",'表格编辑 '!T1437)</f>
        <v/>
      </c>
      <c r="S1437" s="123" t="str">
        <f>IF('表格编辑 '!U1437="","",'表格编辑 '!U1437)</f>
        <v/>
      </c>
      <c r="T1437" s="123" t="str">
        <f>IF('表格编辑 '!V1437="","",'表格编辑 '!V1437)</f>
        <v/>
      </c>
      <c r="U1437" s="123" t="str">
        <f>IF('表格编辑 '!W1437="","",'表格编辑 '!W1437)</f>
        <v/>
      </c>
      <c r="V1437" s="123" t="str">
        <f>IF('表格编辑 '!X1437="","",'表格编辑 '!X1437)</f>
        <v/>
      </c>
      <c r="W1437" s="123" t="str">
        <f>IF('表格编辑 '!Y1437="","",'表格编辑 '!Y1437)</f>
        <v/>
      </c>
      <c r="X1437" s="123" t="str">
        <f>IF('表格编辑 '!Z1437="","",'表格编辑 '!Z1437)</f>
        <v/>
      </c>
      <c r="Y1437" s="123" t="str">
        <f>IF('表格编辑 '!AA1437="","",'表格编辑 '!AA1437)</f>
        <v/>
      </c>
      <c r="Z1437" s="123" t="str">
        <f>IF('表格编辑 '!AB1437="","",'表格编辑 '!AB1437)</f>
        <v/>
      </c>
      <c r="AA1437" s="123" t="str">
        <f>IF('表格编辑 '!AC1437="","",'表格编辑 '!AC1437)</f>
        <v/>
      </c>
      <c r="AB1437" s="123" t="str">
        <f>IF('表格编辑 '!AD1437="","",'表格编辑 '!AD1437)</f>
        <v/>
      </c>
      <c r="AC1437" s="123" t="str">
        <f>IF('表格编辑 '!AE1437="","",'表格编辑 '!AE1437)</f>
        <v/>
      </c>
      <c r="AD1437" s="123">
        <f>IF('表格编辑 '!AF1437="","",'表格编辑 '!AF1437)</f>
        <v>141024</v>
      </c>
    </row>
    <row r="1438" spans="1:30">
      <c r="A1438" s="123">
        <f>IF('表格编辑 '!A1438="","",'表格编辑 '!A1438)</f>
        <v>41025</v>
      </c>
      <c r="B1438" s="123">
        <f>IF('表格编辑 '!B1438="","",'表格编辑 '!B1438)</f>
        <v>50043</v>
      </c>
      <c r="C1438" s="123">
        <f>IF('表格编辑 '!E1438="","",'表格编辑 '!E1438)</f>
        <v>65</v>
      </c>
      <c r="D1438" s="123" t="str">
        <f>IF('表格编辑 '!F1438="","",'表格编辑 '!F1438)</f>
        <v>AI_born_event(RECEIVER, ARG0, ARG1, ARG2, ARG3,ARG4)</v>
      </c>
      <c r="E1438" s="123" t="str">
        <f>IF('表格编辑 '!G1438="","",'表格编辑 '!G1438)</f>
        <v>AI_update_event(RECEIVER, ARG0, ARG1, ARG2, ARG3,ARG4)</v>
      </c>
      <c r="F1438" s="123" t="str">
        <f>IF('表格编辑 '!H1438="","",'表格编辑 '!H1438)</f>
        <v/>
      </c>
      <c r="G1438" s="123" t="str">
        <f>IF('表格编辑 '!I1438="","",'表格编辑 '!I1438)</f>
        <v/>
      </c>
      <c r="H1438" s="123" t="str">
        <f>IF('表格编辑 '!J1438="","",'表格编辑 '!J1438)</f>
        <v>test_deadth_event(RECEIVER, ARG0, ARG1, ARG2, ARG3,ARG4)</v>
      </c>
      <c r="I1438" s="123">
        <f>IF('表格编辑 '!K1438="","",'表格编辑 '!K1438)</f>
        <v>1</v>
      </c>
      <c r="J1438" s="123">
        <f>IF('表格编辑 '!L1438="","",'表格编辑 '!L1438)</f>
        <v>10000</v>
      </c>
      <c r="K1438" s="123">
        <f>IF('表格编辑 '!M1438="","",'表格编辑 '!M1438)</f>
        <v>1950</v>
      </c>
      <c r="L1438" s="123" t="str">
        <f>IF('表格编辑 '!N1438="","",'表格编辑 '!N1438)</f>
        <v/>
      </c>
      <c r="M1438" s="123" t="str">
        <f>IF('表格编辑 '!O1438="","",'表格编辑 '!O1438)</f>
        <v/>
      </c>
      <c r="N1438" s="123" t="str">
        <f>IF('表格编辑 '!P1438="","",'表格编辑 '!P1438)</f>
        <v/>
      </c>
      <c r="O1438" s="123" t="str">
        <f>IF('表格编辑 '!Q1438="","",'表格编辑 '!Q1438)</f>
        <v/>
      </c>
      <c r="P1438" s="123" t="str">
        <f>IF('表格编辑 '!R1438="","",'表格编辑 '!R1438)</f>
        <v/>
      </c>
      <c r="Q1438" s="123">
        <f>IF('表格编辑 '!S1438="","",'表格编辑 '!S1438)</f>
        <v>400</v>
      </c>
      <c r="R1438" s="123" t="str">
        <f>IF('表格编辑 '!T1438="","",'表格编辑 '!T1438)</f>
        <v/>
      </c>
      <c r="S1438" s="123" t="str">
        <f>IF('表格编辑 '!U1438="","",'表格编辑 '!U1438)</f>
        <v/>
      </c>
      <c r="T1438" s="123" t="str">
        <f>IF('表格编辑 '!V1438="","",'表格编辑 '!V1438)</f>
        <v/>
      </c>
      <c r="U1438" s="123" t="str">
        <f>IF('表格编辑 '!W1438="","",'表格编辑 '!W1438)</f>
        <v/>
      </c>
      <c r="V1438" s="123" t="str">
        <f>IF('表格编辑 '!X1438="","",'表格编辑 '!X1438)</f>
        <v/>
      </c>
      <c r="W1438" s="123" t="str">
        <f>IF('表格编辑 '!Y1438="","",'表格编辑 '!Y1438)</f>
        <v/>
      </c>
      <c r="X1438" s="123" t="str">
        <f>IF('表格编辑 '!Z1438="","",'表格编辑 '!Z1438)</f>
        <v/>
      </c>
      <c r="Y1438" s="123" t="str">
        <f>IF('表格编辑 '!AA1438="","",'表格编辑 '!AA1438)</f>
        <v/>
      </c>
      <c r="Z1438" s="123" t="str">
        <f>IF('表格编辑 '!AB1438="","",'表格编辑 '!AB1438)</f>
        <v/>
      </c>
      <c r="AA1438" s="123" t="str">
        <f>IF('表格编辑 '!AC1438="","",'表格编辑 '!AC1438)</f>
        <v/>
      </c>
      <c r="AB1438" s="123" t="str">
        <f>IF('表格编辑 '!AD1438="","",'表格编辑 '!AD1438)</f>
        <v/>
      </c>
      <c r="AC1438" s="123" t="str">
        <f>IF('表格编辑 '!AE1438="","",'表格编辑 '!AE1438)</f>
        <v/>
      </c>
      <c r="AD1438" s="123">
        <f>IF('表格编辑 '!AF1438="","",'表格编辑 '!AF1438)</f>
        <v>141025</v>
      </c>
    </row>
    <row r="1439" spans="1:30">
      <c r="A1439" s="123">
        <f>IF('表格编辑 '!A1439="","",'表格编辑 '!A1439)</f>
        <v>41026</v>
      </c>
      <c r="B1439" s="123">
        <f>IF('表格编辑 '!B1439="","",'表格编辑 '!B1439)</f>
        <v>50154</v>
      </c>
      <c r="C1439" s="123">
        <f>IF('表格编辑 '!E1439="","",'表格编辑 '!E1439)</f>
        <v>65</v>
      </c>
      <c r="D1439" s="123" t="str">
        <f>IF('表格编辑 '!F1439="","",'表格编辑 '!F1439)</f>
        <v>AI_born_event(RECEIVER, ARG0, ARG1, ARG2, ARG3,ARG4)</v>
      </c>
      <c r="E1439" s="123" t="str">
        <f>IF('表格编辑 '!G1439="","",'表格编辑 '!G1439)</f>
        <v>AI_update_event(RECEIVER, ARG0, ARG1, ARG2, ARG3,ARG4)</v>
      </c>
      <c r="F1439" s="123" t="str">
        <f>IF('表格编辑 '!H1439="","",'表格编辑 '!H1439)</f>
        <v/>
      </c>
      <c r="G1439" s="123" t="str">
        <f>IF('表格编辑 '!I1439="","",'表格编辑 '!I1439)</f>
        <v/>
      </c>
      <c r="H1439" s="123" t="str">
        <f>IF('表格编辑 '!J1439="","",'表格编辑 '!J1439)</f>
        <v>test_deadth_event(RECEIVER, ARG0, ARG1, ARG2, ARG3,ARG4)</v>
      </c>
      <c r="I1439" s="123">
        <f>IF('表格编辑 '!K1439="","",'表格编辑 '!K1439)</f>
        <v>1</v>
      </c>
      <c r="J1439" s="123">
        <f>IF('表格编辑 '!L1439="","",'表格编辑 '!L1439)</f>
        <v>10000</v>
      </c>
      <c r="K1439" s="123">
        <f>IF('表格编辑 '!M1439="","",'表格编辑 '!M1439)</f>
        <v>1950</v>
      </c>
      <c r="L1439" s="123" t="str">
        <f>IF('表格编辑 '!N1439="","",'表格编辑 '!N1439)</f>
        <v/>
      </c>
      <c r="M1439" s="123" t="str">
        <f>IF('表格编辑 '!O1439="","",'表格编辑 '!O1439)</f>
        <v/>
      </c>
      <c r="N1439" s="123" t="str">
        <f>IF('表格编辑 '!P1439="","",'表格编辑 '!P1439)</f>
        <v/>
      </c>
      <c r="O1439" s="123" t="str">
        <f>IF('表格编辑 '!Q1439="","",'表格编辑 '!Q1439)</f>
        <v/>
      </c>
      <c r="P1439" s="123" t="str">
        <f>IF('表格编辑 '!R1439="","",'表格编辑 '!R1439)</f>
        <v/>
      </c>
      <c r="Q1439" s="123">
        <f>IF('表格编辑 '!S1439="","",'表格编辑 '!S1439)</f>
        <v>400</v>
      </c>
      <c r="R1439" s="123" t="str">
        <f>IF('表格编辑 '!T1439="","",'表格编辑 '!T1439)</f>
        <v/>
      </c>
      <c r="S1439" s="123" t="str">
        <f>IF('表格编辑 '!U1439="","",'表格编辑 '!U1439)</f>
        <v/>
      </c>
      <c r="T1439" s="123" t="str">
        <f>IF('表格编辑 '!V1439="","",'表格编辑 '!V1439)</f>
        <v/>
      </c>
      <c r="U1439" s="123" t="str">
        <f>IF('表格编辑 '!W1439="","",'表格编辑 '!W1439)</f>
        <v/>
      </c>
      <c r="V1439" s="123" t="str">
        <f>IF('表格编辑 '!X1439="","",'表格编辑 '!X1439)</f>
        <v/>
      </c>
      <c r="W1439" s="123" t="str">
        <f>IF('表格编辑 '!Y1439="","",'表格编辑 '!Y1439)</f>
        <v/>
      </c>
      <c r="X1439" s="123" t="str">
        <f>IF('表格编辑 '!Z1439="","",'表格编辑 '!Z1439)</f>
        <v/>
      </c>
      <c r="Y1439" s="123" t="str">
        <f>IF('表格编辑 '!AA1439="","",'表格编辑 '!AA1439)</f>
        <v/>
      </c>
      <c r="Z1439" s="123" t="str">
        <f>IF('表格编辑 '!AB1439="","",'表格编辑 '!AB1439)</f>
        <v/>
      </c>
      <c r="AA1439" s="123" t="str">
        <f>IF('表格编辑 '!AC1439="","",'表格编辑 '!AC1439)</f>
        <v/>
      </c>
      <c r="AB1439" s="123" t="str">
        <f>IF('表格编辑 '!AD1439="","",'表格编辑 '!AD1439)</f>
        <v/>
      </c>
      <c r="AC1439" s="123" t="str">
        <f>IF('表格编辑 '!AE1439="","",'表格编辑 '!AE1439)</f>
        <v/>
      </c>
      <c r="AD1439" s="123">
        <f>IF('表格编辑 '!AF1439="","",'表格编辑 '!AF1439)</f>
        <v>141026</v>
      </c>
    </row>
    <row r="1440" spans="1:30">
      <c r="A1440" s="123">
        <f>IF('表格编辑 '!A1440="","",'表格编辑 '!A1440)</f>
        <v>41027</v>
      </c>
      <c r="B1440" s="123">
        <f>IF('表格编辑 '!B1440="","",'表格编辑 '!B1440)</f>
        <v>50052</v>
      </c>
      <c r="C1440" s="123">
        <f>IF('表格编辑 '!E1440="","",'表格编辑 '!E1440)</f>
        <v>65</v>
      </c>
      <c r="D1440" s="123" t="str">
        <f>IF('表格编辑 '!F1440="","",'表格编辑 '!F1440)</f>
        <v>AI_born_event(RECEIVER, ARG0, ARG1, ARG2, ARG3,ARG4)</v>
      </c>
      <c r="E1440" s="123" t="str">
        <f>IF('表格编辑 '!G1440="","",'表格编辑 '!G1440)</f>
        <v>AI_update_event(RECEIVER, ARG0, ARG1, ARG2, ARG3,ARG4)</v>
      </c>
      <c r="F1440" s="123" t="str">
        <f>IF('表格编辑 '!H1440="","",'表格编辑 '!H1440)</f>
        <v/>
      </c>
      <c r="G1440" s="123" t="str">
        <f>IF('表格编辑 '!I1440="","",'表格编辑 '!I1440)</f>
        <v/>
      </c>
      <c r="H1440" s="123" t="str">
        <f>IF('表格编辑 '!J1440="","",'表格编辑 '!J1440)</f>
        <v>test_deadth_event(RECEIVER, ARG0, ARG1, ARG2, ARG3,ARG4)</v>
      </c>
      <c r="I1440" s="123">
        <f>IF('表格编辑 '!K1440="","",'表格编辑 '!K1440)</f>
        <v>1</v>
      </c>
      <c r="J1440" s="123">
        <f>IF('表格编辑 '!L1440="","",'表格编辑 '!L1440)</f>
        <v>10000</v>
      </c>
      <c r="K1440" s="123">
        <f>IF('表格编辑 '!M1440="","",'表格编辑 '!M1440)</f>
        <v>1950</v>
      </c>
      <c r="L1440" s="123" t="str">
        <f>IF('表格编辑 '!N1440="","",'表格编辑 '!N1440)</f>
        <v/>
      </c>
      <c r="M1440" s="123" t="str">
        <f>IF('表格编辑 '!O1440="","",'表格编辑 '!O1440)</f>
        <v/>
      </c>
      <c r="N1440" s="123" t="str">
        <f>IF('表格编辑 '!P1440="","",'表格编辑 '!P1440)</f>
        <v/>
      </c>
      <c r="O1440" s="123" t="str">
        <f>IF('表格编辑 '!Q1440="","",'表格编辑 '!Q1440)</f>
        <v/>
      </c>
      <c r="P1440" s="123" t="str">
        <f>IF('表格编辑 '!R1440="","",'表格编辑 '!R1440)</f>
        <v/>
      </c>
      <c r="Q1440" s="123">
        <f>IF('表格编辑 '!S1440="","",'表格编辑 '!S1440)</f>
        <v>400</v>
      </c>
      <c r="R1440" s="123" t="str">
        <f>IF('表格编辑 '!T1440="","",'表格编辑 '!T1440)</f>
        <v/>
      </c>
      <c r="S1440" s="123" t="str">
        <f>IF('表格编辑 '!U1440="","",'表格编辑 '!U1440)</f>
        <v/>
      </c>
      <c r="T1440" s="123" t="str">
        <f>IF('表格编辑 '!V1440="","",'表格编辑 '!V1440)</f>
        <v/>
      </c>
      <c r="U1440" s="123" t="str">
        <f>IF('表格编辑 '!W1440="","",'表格编辑 '!W1440)</f>
        <v/>
      </c>
      <c r="V1440" s="123" t="str">
        <f>IF('表格编辑 '!X1440="","",'表格编辑 '!X1440)</f>
        <v/>
      </c>
      <c r="W1440" s="123" t="str">
        <f>IF('表格编辑 '!Y1440="","",'表格编辑 '!Y1440)</f>
        <v/>
      </c>
      <c r="X1440" s="123" t="str">
        <f>IF('表格编辑 '!Z1440="","",'表格编辑 '!Z1440)</f>
        <v/>
      </c>
      <c r="Y1440" s="123" t="str">
        <f>IF('表格编辑 '!AA1440="","",'表格编辑 '!AA1440)</f>
        <v/>
      </c>
      <c r="Z1440" s="123" t="str">
        <f>IF('表格编辑 '!AB1440="","",'表格编辑 '!AB1440)</f>
        <v/>
      </c>
      <c r="AA1440" s="123" t="str">
        <f>IF('表格编辑 '!AC1440="","",'表格编辑 '!AC1440)</f>
        <v/>
      </c>
      <c r="AB1440" s="123" t="str">
        <f>IF('表格编辑 '!AD1440="","",'表格编辑 '!AD1440)</f>
        <v/>
      </c>
      <c r="AC1440" s="123" t="str">
        <f>IF('表格编辑 '!AE1440="","",'表格编辑 '!AE1440)</f>
        <v/>
      </c>
      <c r="AD1440" s="123">
        <f>IF('表格编辑 '!AF1440="","",'表格编辑 '!AF1440)</f>
        <v>141027</v>
      </c>
    </row>
    <row r="1441" spans="1:30">
      <c r="A1441" s="123">
        <f>IF('表格编辑 '!A1441="","",'表格编辑 '!A1441)</f>
        <v>41028</v>
      </c>
      <c r="B1441" s="123">
        <f>IF('表格编辑 '!B1441="","",'表格编辑 '!B1441)</f>
        <v>50141</v>
      </c>
      <c r="C1441" s="123">
        <f>IF('表格编辑 '!E1441="","",'表格编辑 '!E1441)</f>
        <v>65</v>
      </c>
      <c r="D1441" s="123" t="str">
        <f>IF('表格编辑 '!F1441="","",'表格编辑 '!F1441)</f>
        <v>AI_born_event(RECEIVER, ARG0, ARG1, ARG2, ARG3,ARG4)</v>
      </c>
      <c r="E1441" s="123" t="str">
        <f>IF('表格编辑 '!G1441="","",'表格编辑 '!G1441)</f>
        <v>AI_update_event(RECEIVER, ARG0, ARG1, ARG2, ARG3,ARG4)</v>
      </c>
      <c r="F1441" s="123" t="str">
        <f>IF('表格编辑 '!H1441="","",'表格编辑 '!H1441)</f>
        <v/>
      </c>
      <c r="G1441" s="123" t="str">
        <f>IF('表格编辑 '!I1441="","",'表格编辑 '!I1441)</f>
        <v/>
      </c>
      <c r="H1441" s="123" t="str">
        <f>IF('表格编辑 '!J1441="","",'表格编辑 '!J1441)</f>
        <v>test_deadth_event(RECEIVER, ARG0, ARG1, ARG2, ARG3,ARG4)</v>
      </c>
      <c r="I1441" s="123">
        <f>IF('表格编辑 '!K1441="","",'表格编辑 '!K1441)</f>
        <v>1</v>
      </c>
      <c r="J1441" s="123">
        <f>IF('表格编辑 '!L1441="","",'表格编辑 '!L1441)</f>
        <v>10000</v>
      </c>
      <c r="K1441" s="123">
        <f>IF('表格编辑 '!M1441="","",'表格编辑 '!M1441)</f>
        <v>1950</v>
      </c>
      <c r="L1441" s="123" t="str">
        <f>IF('表格编辑 '!N1441="","",'表格编辑 '!N1441)</f>
        <v/>
      </c>
      <c r="M1441" s="123" t="str">
        <f>IF('表格编辑 '!O1441="","",'表格编辑 '!O1441)</f>
        <v/>
      </c>
      <c r="N1441" s="123" t="str">
        <f>IF('表格编辑 '!P1441="","",'表格编辑 '!P1441)</f>
        <v/>
      </c>
      <c r="O1441" s="123" t="str">
        <f>IF('表格编辑 '!Q1441="","",'表格编辑 '!Q1441)</f>
        <v/>
      </c>
      <c r="P1441" s="123" t="str">
        <f>IF('表格编辑 '!R1441="","",'表格编辑 '!R1441)</f>
        <v/>
      </c>
      <c r="Q1441" s="123">
        <f>IF('表格编辑 '!S1441="","",'表格编辑 '!S1441)</f>
        <v>400</v>
      </c>
      <c r="R1441" s="123" t="str">
        <f>IF('表格编辑 '!T1441="","",'表格编辑 '!T1441)</f>
        <v/>
      </c>
      <c r="S1441" s="123" t="str">
        <f>IF('表格编辑 '!U1441="","",'表格编辑 '!U1441)</f>
        <v/>
      </c>
      <c r="T1441" s="123" t="str">
        <f>IF('表格编辑 '!V1441="","",'表格编辑 '!V1441)</f>
        <v/>
      </c>
      <c r="U1441" s="123" t="str">
        <f>IF('表格编辑 '!W1441="","",'表格编辑 '!W1441)</f>
        <v/>
      </c>
      <c r="V1441" s="123" t="str">
        <f>IF('表格编辑 '!X1441="","",'表格编辑 '!X1441)</f>
        <v/>
      </c>
      <c r="W1441" s="123" t="str">
        <f>IF('表格编辑 '!Y1441="","",'表格编辑 '!Y1441)</f>
        <v/>
      </c>
      <c r="X1441" s="123" t="str">
        <f>IF('表格编辑 '!Z1441="","",'表格编辑 '!Z1441)</f>
        <v/>
      </c>
      <c r="Y1441" s="123" t="str">
        <f>IF('表格编辑 '!AA1441="","",'表格编辑 '!AA1441)</f>
        <v/>
      </c>
      <c r="Z1441" s="123" t="str">
        <f>IF('表格编辑 '!AB1441="","",'表格编辑 '!AB1441)</f>
        <v/>
      </c>
      <c r="AA1441" s="123" t="str">
        <f>IF('表格编辑 '!AC1441="","",'表格编辑 '!AC1441)</f>
        <v/>
      </c>
      <c r="AB1441" s="123" t="str">
        <f>IF('表格编辑 '!AD1441="","",'表格编辑 '!AD1441)</f>
        <v/>
      </c>
      <c r="AC1441" s="123" t="str">
        <f>IF('表格编辑 '!AE1441="","",'表格编辑 '!AE1441)</f>
        <v/>
      </c>
      <c r="AD1441" s="123">
        <f>IF('表格编辑 '!AF1441="","",'表格编辑 '!AF1441)</f>
        <v>141028</v>
      </c>
    </row>
    <row r="1442" spans="1:30">
      <c r="A1442" s="123">
        <f>IF('表格编辑 '!A1442="","",'表格编辑 '!A1442)</f>
        <v>41029</v>
      </c>
      <c r="B1442" s="123">
        <f>IF('表格编辑 '!B1442="","",'表格编辑 '!B1442)</f>
        <v>50073</v>
      </c>
      <c r="C1442" s="123">
        <f>IF('表格编辑 '!E1442="","",'表格编辑 '!E1442)</f>
        <v>65</v>
      </c>
      <c r="D1442" s="123" t="str">
        <f>IF('表格编辑 '!F1442="","",'表格编辑 '!F1442)</f>
        <v>AI_born_event(RECEIVER, ARG0, ARG1, ARG2, ARG3,ARG4)</v>
      </c>
      <c r="E1442" s="123" t="str">
        <f>IF('表格编辑 '!G1442="","",'表格编辑 '!G1442)</f>
        <v>AI_update_event(RECEIVER, ARG0, ARG1, ARG2, ARG3,ARG4)</v>
      </c>
      <c r="F1442" s="123" t="str">
        <f>IF('表格编辑 '!H1442="","",'表格编辑 '!H1442)</f>
        <v/>
      </c>
      <c r="G1442" s="123" t="str">
        <f>IF('表格编辑 '!I1442="","",'表格编辑 '!I1442)</f>
        <v/>
      </c>
      <c r="H1442" s="123" t="str">
        <f>IF('表格编辑 '!J1442="","",'表格编辑 '!J1442)</f>
        <v>test_deadth_event(RECEIVER, ARG0, ARG1, ARG2, ARG3,ARG4)</v>
      </c>
      <c r="I1442" s="123">
        <f>IF('表格编辑 '!K1442="","",'表格编辑 '!K1442)</f>
        <v>1</v>
      </c>
      <c r="J1442" s="123">
        <f>IF('表格编辑 '!L1442="","",'表格编辑 '!L1442)</f>
        <v>10000</v>
      </c>
      <c r="K1442" s="123">
        <f>IF('表格编辑 '!M1442="","",'表格编辑 '!M1442)</f>
        <v>1950</v>
      </c>
      <c r="L1442" s="123" t="str">
        <f>IF('表格编辑 '!N1442="","",'表格编辑 '!N1442)</f>
        <v/>
      </c>
      <c r="M1442" s="123" t="str">
        <f>IF('表格编辑 '!O1442="","",'表格编辑 '!O1442)</f>
        <v/>
      </c>
      <c r="N1442" s="123" t="str">
        <f>IF('表格编辑 '!P1442="","",'表格编辑 '!P1442)</f>
        <v/>
      </c>
      <c r="O1442" s="123" t="str">
        <f>IF('表格编辑 '!Q1442="","",'表格编辑 '!Q1442)</f>
        <v/>
      </c>
      <c r="P1442" s="123" t="str">
        <f>IF('表格编辑 '!R1442="","",'表格编辑 '!R1442)</f>
        <v/>
      </c>
      <c r="Q1442" s="123">
        <f>IF('表格编辑 '!S1442="","",'表格编辑 '!S1442)</f>
        <v>400</v>
      </c>
      <c r="R1442" s="123" t="str">
        <f>IF('表格编辑 '!T1442="","",'表格编辑 '!T1442)</f>
        <v/>
      </c>
      <c r="S1442" s="123" t="str">
        <f>IF('表格编辑 '!U1442="","",'表格编辑 '!U1442)</f>
        <v/>
      </c>
      <c r="T1442" s="123" t="str">
        <f>IF('表格编辑 '!V1442="","",'表格编辑 '!V1442)</f>
        <v/>
      </c>
      <c r="U1442" s="123" t="str">
        <f>IF('表格编辑 '!W1442="","",'表格编辑 '!W1442)</f>
        <v/>
      </c>
      <c r="V1442" s="123" t="str">
        <f>IF('表格编辑 '!X1442="","",'表格编辑 '!X1442)</f>
        <v/>
      </c>
      <c r="W1442" s="123" t="str">
        <f>IF('表格编辑 '!Y1442="","",'表格编辑 '!Y1442)</f>
        <v/>
      </c>
      <c r="X1442" s="123" t="str">
        <f>IF('表格编辑 '!Z1442="","",'表格编辑 '!Z1442)</f>
        <v/>
      </c>
      <c r="Y1442" s="123" t="str">
        <f>IF('表格编辑 '!AA1442="","",'表格编辑 '!AA1442)</f>
        <v/>
      </c>
      <c r="Z1442" s="123" t="str">
        <f>IF('表格编辑 '!AB1442="","",'表格编辑 '!AB1442)</f>
        <v/>
      </c>
      <c r="AA1442" s="123" t="str">
        <f>IF('表格编辑 '!AC1442="","",'表格编辑 '!AC1442)</f>
        <v/>
      </c>
      <c r="AB1442" s="123" t="str">
        <f>IF('表格编辑 '!AD1442="","",'表格编辑 '!AD1442)</f>
        <v/>
      </c>
      <c r="AC1442" s="123" t="str">
        <f>IF('表格编辑 '!AE1442="","",'表格编辑 '!AE1442)</f>
        <v/>
      </c>
      <c r="AD1442" s="123">
        <f>IF('表格编辑 '!AF1442="","",'表格编辑 '!AF1442)</f>
        <v>141029</v>
      </c>
    </row>
    <row r="1443" spans="1:30">
      <c r="A1443" s="123">
        <f>IF('表格编辑 '!A1443="","",'表格编辑 '!A1443)</f>
        <v>41030</v>
      </c>
      <c r="B1443" s="123">
        <f>IF('表格编辑 '!B1443="","",'表格编辑 '!B1443)</f>
        <v>50085</v>
      </c>
      <c r="C1443" s="123">
        <f>IF('表格编辑 '!E1443="","",'表格编辑 '!E1443)</f>
        <v>65</v>
      </c>
      <c r="D1443" s="123" t="str">
        <f>IF('表格编辑 '!F1443="","",'表格编辑 '!F1443)</f>
        <v>AI_born_event(RECEIVER, ARG0, ARG1, ARG2, ARG3,ARG4)</v>
      </c>
      <c r="E1443" s="123" t="str">
        <f>IF('表格编辑 '!G1443="","",'表格编辑 '!G1443)</f>
        <v>AI_update_event(RECEIVER, ARG0, ARG1, ARG2, ARG3,ARG4)</v>
      </c>
      <c r="F1443" s="123" t="str">
        <f>IF('表格编辑 '!H1443="","",'表格编辑 '!H1443)</f>
        <v/>
      </c>
      <c r="G1443" s="123" t="str">
        <f>IF('表格编辑 '!I1443="","",'表格编辑 '!I1443)</f>
        <v/>
      </c>
      <c r="H1443" s="123" t="str">
        <f>IF('表格编辑 '!J1443="","",'表格编辑 '!J1443)</f>
        <v>test_deadth_event(RECEIVER, ARG0, ARG1, ARG2, ARG3,ARG4)</v>
      </c>
      <c r="I1443" s="123">
        <f>IF('表格编辑 '!K1443="","",'表格编辑 '!K1443)</f>
        <v>1</v>
      </c>
      <c r="J1443" s="123">
        <f>IF('表格编辑 '!L1443="","",'表格编辑 '!L1443)</f>
        <v>10000</v>
      </c>
      <c r="K1443" s="123">
        <f>IF('表格编辑 '!M1443="","",'表格编辑 '!M1443)</f>
        <v>1950</v>
      </c>
      <c r="L1443" s="123" t="str">
        <f>IF('表格编辑 '!N1443="","",'表格编辑 '!N1443)</f>
        <v/>
      </c>
      <c r="M1443" s="123" t="str">
        <f>IF('表格编辑 '!O1443="","",'表格编辑 '!O1443)</f>
        <v/>
      </c>
      <c r="N1443" s="123" t="str">
        <f>IF('表格编辑 '!P1443="","",'表格编辑 '!P1443)</f>
        <v/>
      </c>
      <c r="O1443" s="123" t="str">
        <f>IF('表格编辑 '!Q1443="","",'表格编辑 '!Q1443)</f>
        <v/>
      </c>
      <c r="P1443" s="123" t="str">
        <f>IF('表格编辑 '!R1443="","",'表格编辑 '!R1443)</f>
        <v/>
      </c>
      <c r="Q1443" s="123">
        <f>IF('表格编辑 '!S1443="","",'表格编辑 '!S1443)</f>
        <v>400</v>
      </c>
      <c r="R1443" s="123" t="str">
        <f>IF('表格编辑 '!T1443="","",'表格编辑 '!T1443)</f>
        <v/>
      </c>
      <c r="S1443" s="123" t="str">
        <f>IF('表格编辑 '!U1443="","",'表格编辑 '!U1443)</f>
        <v/>
      </c>
      <c r="T1443" s="123" t="str">
        <f>IF('表格编辑 '!V1443="","",'表格编辑 '!V1443)</f>
        <v/>
      </c>
      <c r="U1443" s="123" t="str">
        <f>IF('表格编辑 '!W1443="","",'表格编辑 '!W1443)</f>
        <v/>
      </c>
      <c r="V1443" s="123" t="str">
        <f>IF('表格编辑 '!X1443="","",'表格编辑 '!X1443)</f>
        <v/>
      </c>
      <c r="W1443" s="123" t="str">
        <f>IF('表格编辑 '!Y1443="","",'表格编辑 '!Y1443)</f>
        <v/>
      </c>
      <c r="X1443" s="123" t="str">
        <f>IF('表格编辑 '!Z1443="","",'表格编辑 '!Z1443)</f>
        <v/>
      </c>
      <c r="Y1443" s="123" t="str">
        <f>IF('表格编辑 '!AA1443="","",'表格编辑 '!AA1443)</f>
        <v/>
      </c>
      <c r="Z1443" s="123" t="str">
        <f>IF('表格编辑 '!AB1443="","",'表格编辑 '!AB1443)</f>
        <v/>
      </c>
      <c r="AA1443" s="123" t="str">
        <f>IF('表格编辑 '!AC1443="","",'表格编辑 '!AC1443)</f>
        <v/>
      </c>
      <c r="AB1443" s="123" t="str">
        <f>IF('表格编辑 '!AD1443="","",'表格编辑 '!AD1443)</f>
        <v/>
      </c>
      <c r="AC1443" s="123" t="str">
        <f>IF('表格编辑 '!AE1443="","",'表格编辑 '!AE1443)</f>
        <v/>
      </c>
      <c r="AD1443" s="123">
        <f>IF('表格编辑 '!AF1443="","",'表格编辑 '!AF1443)</f>
        <v>141030</v>
      </c>
    </row>
    <row r="1444" spans="1:30">
      <c r="A1444" s="123">
        <f>IF('表格编辑 '!A1444="","",'表格编辑 '!A1444)</f>
        <v>41031</v>
      </c>
      <c r="B1444" s="123">
        <f>IF('表格编辑 '!B1444="","",'表格编辑 '!B1444)</f>
        <v>50148</v>
      </c>
      <c r="C1444" s="123">
        <f>IF('表格编辑 '!E1444="","",'表格编辑 '!E1444)</f>
        <v>65</v>
      </c>
      <c r="D1444" s="123" t="str">
        <f>IF('表格编辑 '!F1444="","",'表格编辑 '!F1444)</f>
        <v>AI_born_event(RECEIVER, ARG0, ARG1, ARG2, ARG3,ARG4)</v>
      </c>
      <c r="E1444" s="123" t="str">
        <f>IF('表格编辑 '!G1444="","",'表格编辑 '!G1444)</f>
        <v>AI_update_event(RECEIVER, ARG0, ARG1, ARG2, ARG3,ARG4)</v>
      </c>
      <c r="F1444" s="123" t="str">
        <f>IF('表格编辑 '!H1444="","",'表格编辑 '!H1444)</f>
        <v/>
      </c>
      <c r="G1444" s="123" t="str">
        <f>IF('表格编辑 '!I1444="","",'表格编辑 '!I1444)</f>
        <v/>
      </c>
      <c r="H1444" s="123" t="str">
        <f>IF('表格编辑 '!J1444="","",'表格编辑 '!J1444)</f>
        <v>test_deadth_event(RECEIVER, ARG0, ARG1, ARG2, ARG3,ARG4)</v>
      </c>
      <c r="I1444" s="123">
        <f>IF('表格编辑 '!K1444="","",'表格编辑 '!K1444)</f>
        <v>1</v>
      </c>
      <c r="J1444" s="123">
        <f>IF('表格编辑 '!L1444="","",'表格编辑 '!L1444)</f>
        <v>10000</v>
      </c>
      <c r="K1444" s="123">
        <f>IF('表格编辑 '!M1444="","",'表格编辑 '!M1444)</f>
        <v>1950</v>
      </c>
      <c r="L1444" s="123" t="str">
        <f>IF('表格编辑 '!N1444="","",'表格编辑 '!N1444)</f>
        <v/>
      </c>
      <c r="M1444" s="123" t="str">
        <f>IF('表格编辑 '!O1444="","",'表格编辑 '!O1444)</f>
        <v/>
      </c>
      <c r="N1444" s="123" t="str">
        <f>IF('表格编辑 '!P1444="","",'表格编辑 '!P1444)</f>
        <v/>
      </c>
      <c r="O1444" s="123" t="str">
        <f>IF('表格编辑 '!Q1444="","",'表格编辑 '!Q1444)</f>
        <v/>
      </c>
      <c r="P1444" s="123" t="str">
        <f>IF('表格编辑 '!R1444="","",'表格编辑 '!R1444)</f>
        <v/>
      </c>
      <c r="Q1444" s="123">
        <f>IF('表格编辑 '!S1444="","",'表格编辑 '!S1444)</f>
        <v>400</v>
      </c>
      <c r="R1444" s="123" t="str">
        <f>IF('表格编辑 '!T1444="","",'表格编辑 '!T1444)</f>
        <v/>
      </c>
      <c r="S1444" s="123" t="str">
        <f>IF('表格编辑 '!U1444="","",'表格编辑 '!U1444)</f>
        <v/>
      </c>
      <c r="T1444" s="123" t="str">
        <f>IF('表格编辑 '!V1444="","",'表格编辑 '!V1444)</f>
        <v/>
      </c>
      <c r="U1444" s="123" t="str">
        <f>IF('表格编辑 '!W1444="","",'表格编辑 '!W1444)</f>
        <v/>
      </c>
      <c r="V1444" s="123" t="str">
        <f>IF('表格编辑 '!X1444="","",'表格编辑 '!X1444)</f>
        <v/>
      </c>
      <c r="W1444" s="123" t="str">
        <f>IF('表格编辑 '!Y1444="","",'表格编辑 '!Y1444)</f>
        <v/>
      </c>
      <c r="X1444" s="123" t="str">
        <f>IF('表格编辑 '!Z1444="","",'表格编辑 '!Z1444)</f>
        <v/>
      </c>
      <c r="Y1444" s="123" t="str">
        <f>IF('表格编辑 '!AA1444="","",'表格编辑 '!AA1444)</f>
        <v/>
      </c>
      <c r="Z1444" s="123" t="str">
        <f>IF('表格编辑 '!AB1444="","",'表格编辑 '!AB1444)</f>
        <v/>
      </c>
      <c r="AA1444" s="123" t="str">
        <f>IF('表格编辑 '!AC1444="","",'表格编辑 '!AC1444)</f>
        <v/>
      </c>
      <c r="AB1444" s="123" t="str">
        <f>IF('表格编辑 '!AD1444="","",'表格编辑 '!AD1444)</f>
        <v/>
      </c>
      <c r="AC1444" s="123" t="str">
        <f>IF('表格编辑 '!AE1444="","",'表格编辑 '!AE1444)</f>
        <v/>
      </c>
      <c r="AD1444" s="123">
        <f>IF('表格编辑 '!AF1444="","",'表格编辑 '!AF1444)</f>
        <v>141031</v>
      </c>
    </row>
    <row r="1445" spans="1:30">
      <c r="A1445" s="123">
        <f>IF('表格编辑 '!A1445="","",'表格编辑 '!A1445)</f>
        <v>41032</v>
      </c>
      <c r="B1445" s="123">
        <f>IF('表格编辑 '!B1445="","",'表格编辑 '!B1445)</f>
        <v>50064</v>
      </c>
      <c r="C1445" s="123">
        <f>IF('表格编辑 '!E1445="","",'表格编辑 '!E1445)</f>
        <v>65</v>
      </c>
      <c r="D1445" s="123" t="str">
        <f>IF('表格编辑 '!F1445="","",'表格编辑 '!F1445)</f>
        <v>AI_born_event(RECEIVER, ARG0, ARG1, ARG2, ARG3,ARG4)</v>
      </c>
      <c r="E1445" s="123" t="str">
        <f>IF('表格编辑 '!G1445="","",'表格编辑 '!G1445)</f>
        <v>AI_update_event(RECEIVER, ARG0, ARG1, ARG2, ARG3,ARG4)</v>
      </c>
      <c r="F1445" s="123" t="str">
        <f>IF('表格编辑 '!H1445="","",'表格编辑 '!H1445)</f>
        <v/>
      </c>
      <c r="G1445" s="123" t="str">
        <f>IF('表格编辑 '!I1445="","",'表格编辑 '!I1445)</f>
        <v/>
      </c>
      <c r="H1445" s="123" t="str">
        <f>IF('表格编辑 '!J1445="","",'表格编辑 '!J1445)</f>
        <v>test_deadth_event(RECEIVER, ARG0, ARG1, ARG2, ARG3,ARG4)</v>
      </c>
      <c r="I1445" s="123">
        <f>IF('表格编辑 '!K1445="","",'表格编辑 '!K1445)</f>
        <v>1</v>
      </c>
      <c r="J1445" s="123">
        <f>IF('表格编辑 '!L1445="","",'表格编辑 '!L1445)</f>
        <v>10000</v>
      </c>
      <c r="K1445" s="123">
        <f>IF('表格编辑 '!M1445="","",'表格编辑 '!M1445)</f>
        <v>1950</v>
      </c>
      <c r="L1445" s="123" t="str">
        <f>IF('表格编辑 '!N1445="","",'表格编辑 '!N1445)</f>
        <v/>
      </c>
      <c r="M1445" s="123" t="str">
        <f>IF('表格编辑 '!O1445="","",'表格编辑 '!O1445)</f>
        <v/>
      </c>
      <c r="N1445" s="123" t="str">
        <f>IF('表格编辑 '!P1445="","",'表格编辑 '!P1445)</f>
        <v/>
      </c>
      <c r="O1445" s="123" t="str">
        <f>IF('表格编辑 '!Q1445="","",'表格编辑 '!Q1445)</f>
        <v/>
      </c>
      <c r="P1445" s="123" t="str">
        <f>IF('表格编辑 '!R1445="","",'表格编辑 '!R1445)</f>
        <v/>
      </c>
      <c r="Q1445" s="123">
        <f>IF('表格编辑 '!S1445="","",'表格编辑 '!S1445)</f>
        <v>400</v>
      </c>
      <c r="R1445" s="123" t="str">
        <f>IF('表格编辑 '!T1445="","",'表格编辑 '!T1445)</f>
        <v/>
      </c>
      <c r="S1445" s="123" t="str">
        <f>IF('表格编辑 '!U1445="","",'表格编辑 '!U1445)</f>
        <v/>
      </c>
      <c r="T1445" s="123" t="str">
        <f>IF('表格编辑 '!V1445="","",'表格编辑 '!V1445)</f>
        <v/>
      </c>
      <c r="U1445" s="123" t="str">
        <f>IF('表格编辑 '!W1445="","",'表格编辑 '!W1445)</f>
        <v/>
      </c>
      <c r="V1445" s="123" t="str">
        <f>IF('表格编辑 '!X1445="","",'表格编辑 '!X1445)</f>
        <v/>
      </c>
      <c r="W1445" s="123" t="str">
        <f>IF('表格编辑 '!Y1445="","",'表格编辑 '!Y1445)</f>
        <v/>
      </c>
      <c r="X1445" s="123" t="str">
        <f>IF('表格编辑 '!Z1445="","",'表格编辑 '!Z1445)</f>
        <v/>
      </c>
      <c r="Y1445" s="123" t="str">
        <f>IF('表格编辑 '!AA1445="","",'表格编辑 '!AA1445)</f>
        <v/>
      </c>
      <c r="Z1445" s="123" t="str">
        <f>IF('表格编辑 '!AB1445="","",'表格编辑 '!AB1445)</f>
        <v/>
      </c>
      <c r="AA1445" s="123" t="str">
        <f>IF('表格编辑 '!AC1445="","",'表格编辑 '!AC1445)</f>
        <v/>
      </c>
      <c r="AB1445" s="123" t="str">
        <f>IF('表格编辑 '!AD1445="","",'表格编辑 '!AD1445)</f>
        <v/>
      </c>
      <c r="AC1445" s="123" t="str">
        <f>IF('表格编辑 '!AE1445="","",'表格编辑 '!AE1445)</f>
        <v/>
      </c>
      <c r="AD1445" s="123">
        <f>IF('表格编辑 '!AF1445="","",'表格编辑 '!AF1445)</f>
        <v>141032</v>
      </c>
    </row>
    <row r="1446" spans="1:30">
      <c r="A1446" s="123">
        <f>IF('表格编辑 '!A1446="","",'表格编辑 '!A1446)</f>
        <v>41033</v>
      </c>
      <c r="B1446" s="123">
        <f>IF('表格编辑 '!B1446="","",'表格编辑 '!B1446)</f>
        <v>50134</v>
      </c>
      <c r="C1446" s="123">
        <f>IF('表格编辑 '!E1446="","",'表格编辑 '!E1446)</f>
        <v>65</v>
      </c>
      <c r="D1446" s="123" t="str">
        <f>IF('表格编辑 '!F1446="","",'表格编辑 '!F1446)</f>
        <v>AI_born_event(RECEIVER, ARG0, ARG1, ARG2, ARG3,ARG4)</v>
      </c>
      <c r="E1446" s="123" t="str">
        <f>IF('表格编辑 '!G1446="","",'表格编辑 '!G1446)</f>
        <v>AI_update_event(RECEIVER, ARG0, ARG1, ARG2, ARG3,ARG4)</v>
      </c>
      <c r="F1446" s="123" t="str">
        <f>IF('表格编辑 '!H1446="","",'表格编辑 '!H1446)</f>
        <v/>
      </c>
      <c r="G1446" s="123" t="str">
        <f>IF('表格编辑 '!I1446="","",'表格编辑 '!I1446)</f>
        <v/>
      </c>
      <c r="H1446" s="123" t="str">
        <f>IF('表格编辑 '!J1446="","",'表格编辑 '!J1446)</f>
        <v>test_deadth_event(RECEIVER, ARG0, ARG1, ARG2, ARG3,ARG4)</v>
      </c>
      <c r="I1446" s="123">
        <f>IF('表格编辑 '!K1446="","",'表格编辑 '!K1446)</f>
        <v>1</v>
      </c>
      <c r="J1446" s="123">
        <f>IF('表格编辑 '!L1446="","",'表格编辑 '!L1446)</f>
        <v>10000</v>
      </c>
      <c r="K1446" s="123">
        <f>IF('表格编辑 '!M1446="","",'表格编辑 '!M1446)</f>
        <v>1950</v>
      </c>
      <c r="L1446" s="123" t="str">
        <f>IF('表格编辑 '!N1446="","",'表格编辑 '!N1446)</f>
        <v/>
      </c>
      <c r="M1446" s="123" t="str">
        <f>IF('表格编辑 '!O1446="","",'表格编辑 '!O1446)</f>
        <v/>
      </c>
      <c r="N1446" s="123" t="str">
        <f>IF('表格编辑 '!P1446="","",'表格编辑 '!P1446)</f>
        <v/>
      </c>
      <c r="O1446" s="123" t="str">
        <f>IF('表格编辑 '!Q1446="","",'表格编辑 '!Q1446)</f>
        <v/>
      </c>
      <c r="P1446" s="123" t="str">
        <f>IF('表格编辑 '!R1446="","",'表格编辑 '!R1446)</f>
        <v/>
      </c>
      <c r="Q1446" s="123">
        <f>IF('表格编辑 '!S1446="","",'表格编辑 '!S1446)</f>
        <v>400</v>
      </c>
      <c r="R1446" s="123" t="str">
        <f>IF('表格编辑 '!T1446="","",'表格编辑 '!T1446)</f>
        <v/>
      </c>
      <c r="S1446" s="123" t="str">
        <f>IF('表格编辑 '!U1446="","",'表格编辑 '!U1446)</f>
        <v/>
      </c>
      <c r="T1446" s="123" t="str">
        <f>IF('表格编辑 '!V1446="","",'表格编辑 '!V1446)</f>
        <v/>
      </c>
      <c r="U1446" s="123" t="str">
        <f>IF('表格编辑 '!W1446="","",'表格编辑 '!W1446)</f>
        <v/>
      </c>
      <c r="V1446" s="123" t="str">
        <f>IF('表格编辑 '!X1446="","",'表格编辑 '!X1446)</f>
        <v/>
      </c>
      <c r="W1446" s="123" t="str">
        <f>IF('表格编辑 '!Y1446="","",'表格编辑 '!Y1446)</f>
        <v/>
      </c>
      <c r="X1446" s="123" t="str">
        <f>IF('表格编辑 '!Z1446="","",'表格编辑 '!Z1446)</f>
        <v/>
      </c>
      <c r="Y1446" s="123" t="str">
        <f>IF('表格编辑 '!AA1446="","",'表格编辑 '!AA1446)</f>
        <v/>
      </c>
      <c r="Z1446" s="123" t="str">
        <f>IF('表格编辑 '!AB1446="","",'表格编辑 '!AB1446)</f>
        <v/>
      </c>
      <c r="AA1446" s="123" t="str">
        <f>IF('表格编辑 '!AC1446="","",'表格编辑 '!AC1446)</f>
        <v/>
      </c>
      <c r="AB1446" s="123" t="str">
        <f>IF('表格编辑 '!AD1446="","",'表格编辑 '!AD1446)</f>
        <v/>
      </c>
      <c r="AC1446" s="123" t="str">
        <f>IF('表格编辑 '!AE1446="","",'表格编辑 '!AE1446)</f>
        <v/>
      </c>
      <c r="AD1446" s="123">
        <f>IF('表格编辑 '!AF1446="","",'表格编辑 '!AF1446)</f>
        <v>141033</v>
      </c>
    </row>
    <row r="1447" spans="1:30">
      <c r="A1447" s="123">
        <f>IF('表格编辑 '!A1447="","",'表格编辑 '!A1447)</f>
        <v>41034</v>
      </c>
      <c r="B1447" s="123">
        <f>IF('表格编辑 '!B1447="","",'表格编辑 '!B1447)</f>
        <v>50020</v>
      </c>
      <c r="C1447" s="123">
        <f>IF('表格编辑 '!E1447="","",'表格编辑 '!E1447)</f>
        <v>65</v>
      </c>
      <c r="D1447" s="123" t="str">
        <f>IF('表格编辑 '!F1447="","",'表格编辑 '!F1447)</f>
        <v>AI_born_event(RECEIVER, ARG0, ARG1, ARG2, ARG3,ARG4)</v>
      </c>
      <c r="E1447" s="123" t="str">
        <f>IF('表格编辑 '!G1447="","",'表格编辑 '!G1447)</f>
        <v>AI_update_event(RECEIVER, ARG0, ARG1, ARG2, ARG3,ARG4)</v>
      </c>
      <c r="F1447" s="123" t="str">
        <f>IF('表格编辑 '!H1447="","",'表格编辑 '!H1447)</f>
        <v/>
      </c>
      <c r="G1447" s="123" t="str">
        <f>IF('表格编辑 '!I1447="","",'表格编辑 '!I1447)</f>
        <v/>
      </c>
      <c r="H1447" s="123" t="str">
        <f>IF('表格编辑 '!J1447="","",'表格编辑 '!J1447)</f>
        <v>test_deadth_event(RECEIVER, ARG0, ARG1, ARG2, ARG3,ARG4)</v>
      </c>
      <c r="I1447" s="123">
        <f>IF('表格编辑 '!K1447="","",'表格编辑 '!K1447)</f>
        <v>1</v>
      </c>
      <c r="J1447" s="123">
        <f>IF('表格编辑 '!L1447="","",'表格编辑 '!L1447)</f>
        <v>10000</v>
      </c>
      <c r="K1447" s="123">
        <f>IF('表格编辑 '!M1447="","",'表格编辑 '!M1447)</f>
        <v>1950</v>
      </c>
      <c r="L1447" s="123" t="str">
        <f>IF('表格编辑 '!N1447="","",'表格编辑 '!N1447)</f>
        <v/>
      </c>
      <c r="M1447" s="123" t="str">
        <f>IF('表格编辑 '!O1447="","",'表格编辑 '!O1447)</f>
        <v/>
      </c>
      <c r="N1447" s="123" t="str">
        <f>IF('表格编辑 '!P1447="","",'表格编辑 '!P1447)</f>
        <v/>
      </c>
      <c r="O1447" s="123" t="str">
        <f>IF('表格编辑 '!Q1447="","",'表格编辑 '!Q1447)</f>
        <v/>
      </c>
      <c r="P1447" s="123" t="str">
        <f>IF('表格编辑 '!R1447="","",'表格编辑 '!R1447)</f>
        <v/>
      </c>
      <c r="Q1447" s="123">
        <f>IF('表格编辑 '!S1447="","",'表格编辑 '!S1447)</f>
        <v>400</v>
      </c>
      <c r="R1447" s="123" t="str">
        <f>IF('表格编辑 '!T1447="","",'表格编辑 '!T1447)</f>
        <v/>
      </c>
      <c r="S1447" s="123" t="str">
        <f>IF('表格编辑 '!U1447="","",'表格编辑 '!U1447)</f>
        <v/>
      </c>
      <c r="T1447" s="123" t="str">
        <f>IF('表格编辑 '!V1447="","",'表格编辑 '!V1447)</f>
        <v/>
      </c>
      <c r="U1447" s="123" t="str">
        <f>IF('表格编辑 '!W1447="","",'表格编辑 '!W1447)</f>
        <v/>
      </c>
      <c r="V1447" s="123" t="str">
        <f>IF('表格编辑 '!X1447="","",'表格编辑 '!X1447)</f>
        <v/>
      </c>
      <c r="W1447" s="123" t="str">
        <f>IF('表格编辑 '!Y1447="","",'表格编辑 '!Y1447)</f>
        <v/>
      </c>
      <c r="X1447" s="123" t="str">
        <f>IF('表格编辑 '!Z1447="","",'表格编辑 '!Z1447)</f>
        <v/>
      </c>
      <c r="Y1447" s="123" t="str">
        <f>IF('表格编辑 '!AA1447="","",'表格编辑 '!AA1447)</f>
        <v/>
      </c>
      <c r="Z1447" s="123" t="str">
        <f>IF('表格编辑 '!AB1447="","",'表格编辑 '!AB1447)</f>
        <v/>
      </c>
      <c r="AA1447" s="123" t="str">
        <f>IF('表格编辑 '!AC1447="","",'表格编辑 '!AC1447)</f>
        <v/>
      </c>
      <c r="AB1447" s="123" t="str">
        <f>IF('表格编辑 '!AD1447="","",'表格编辑 '!AD1447)</f>
        <v/>
      </c>
      <c r="AC1447" s="123" t="str">
        <f>IF('表格编辑 '!AE1447="","",'表格编辑 '!AE1447)</f>
        <v/>
      </c>
      <c r="AD1447" s="123">
        <f>IF('表格编辑 '!AF1447="","",'表格编辑 '!AF1447)</f>
        <v>141034</v>
      </c>
    </row>
    <row r="1448" spans="1:30">
      <c r="A1448" s="123">
        <f>IF('表格编辑 '!A1448="","",'表格编辑 '!A1448)</f>
        <v>41035</v>
      </c>
      <c r="B1448" s="123">
        <f>IF('表格编辑 '!B1448="","",'表格编辑 '!B1448)</f>
        <v>50063</v>
      </c>
      <c r="C1448" s="123">
        <f>IF('表格编辑 '!E1448="","",'表格编辑 '!E1448)</f>
        <v>65</v>
      </c>
      <c r="D1448" s="123" t="str">
        <f>IF('表格编辑 '!F1448="","",'表格编辑 '!F1448)</f>
        <v>AI_born_event(RECEIVER, ARG0, ARG1, ARG2, ARG3,ARG4)</v>
      </c>
      <c r="E1448" s="123" t="str">
        <f>IF('表格编辑 '!G1448="","",'表格编辑 '!G1448)</f>
        <v>AI_update_event(RECEIVER, ARG0, ARG1, ARG2, ARG3,ARG4)</v>
      </c>
      <c r="F1448" s="123" t="str">
        <f>IF('表格编辑 '!H1448="","",'表格编辑 '!H1448)</f>
        <v/>
      </c>
      <c r="G1448" s="123" t="str">
        <f>IF('表格编辑 '!I1448="","",'表格编辑 '!I1448)</f>
        <v/>
      </c>
      <c r="H1448" s="123" t="str">
        <f>IF('表格编辑 '!J1448="","",'表格编辑 '!J1448)</f>
        <v>test_deadth_event(RECEIVER, ARG0, ARG1, ARG2, ARG3,ARG4)</v>
      </c>
      <c r="I1448" s="123">
        <f>IF('表格编辑 '!K1448="","",'表格编辑 '!K1448)</f>
        <v>1</v>
      </c>
      <c r="J1448" s="123">
        <f>IF('表格编辑 '!L1448="","",'表格编辑 '!L1448)</f>
        <v>10000</v>
      </c>
      <c r="K1448" s="123">
        <f>IF('表格编辑 '!M1448="","",'表格编辑 '!M1448)</f>
        <v>1950</v>
      </c>
      <c r="L1448" s="123" t="str">
        <f>IF('表格编辑 '!N1448="","",'表格编辑 '!N1448)</f>
        <v/>
      </c>
      <c r="M1448" s="123" t="str">
        <f>IF('表格编辑 '!O1448="","",'表格编辑 '!O1448)</f>
        <v/>
      </c>
      <c r="N1448" s="123" t="str">
        <f>IF('表格编辑 '!P1448="","",'表格编辑 '!P1448)</f>
        <v/>
      </c>
      <c r="O1448" s="123" t="str">
        <f>IF('表格编辑 '!Q1448="","",'表格编辑 '!Q1448)</f>
        <v/>
      </c>
      <c r="P1448" s="123" t="str">
        <f>IF('表格编辑 '!R1448="","",'表格编辑 '!R1448)</f>
        <v/>
      </c>
      <c r="Q1448" s="123">
        <f>IF('表格编辑 '!S1448="","",'表格编辑 '!S1448)</f>
        <v>400</v>
      </c>
      <c r="R1448" s="123" t="str">
        <f>IF('表格编辑 '!T1448="","",'表格编辑 '!T1448)</f>
        <v/>
      </c>
      <c r="S1448" s="123" t="str">
        <f>IF('表格编辑 '!U1448="","",'表格编辑 '!U1448)</f>
        <v/>
      </c>
      <c r="T1448" s="123" t="str">
        <f>IF('表格编辑 '!V1448="","",'表格编辑 '!V1448)</f>
        <v/>
      </c>
      <c r="U1448" s="123" t="str">
        <f>IF('表格编辑 '!W1448="","",'表格编辑 '!W1448)</f>
        <v/>
      </c>
      <c r="V1448" s="123" t="str">
        <f>IF('表格编辑 '!X1448="","",'表格编辑 '!X1448)</f>
        <v/>
      </c>
      <c r="W1448" s="123" t="str">
        <f>IF('表格编辑 '!Y1448="","",'表格编辑 '!Y1448)</f>
        <v/>
      </c>
      <c r="X1448" s="123" t="str">
        <f>IF('表格编辑 '!Z1448="","",'表格编辑 '!Z1448)</f>
        <v/>
      </c>
      <c r="Y1448" s="123" t="str">
        <f>IF('表格编辑 '!AA1448="","",'表格编辑 '!AA1448)</f>
        <v/>
      </c>
      <c r="Z1448" s="123" t="str">
        <f>IF('表格编辑 '!AB1448="","",'表格编辑 '!AB1448)</f>
        <v/>
      </c>
      <c r="AA1448" s="123" t="str">
        <f>IF('表格编辑 '!AC1448="","",'表格编辑 '!AC1448)</f>
        <v/>
      </c>
      <c r="AB1448" s="123" t="str">
        <f>IF('表格编辑 '!AD1448="","",'表格编辑 '!AD1448)</f>
        <v/>
      </c>
      <c r="AC1448" s="123" t="str">
        <f>IF('表格编辑 '!AE1448="","",'表格编辑 '!AE1448)</f>
        <v/>
      </c>
      <c r="AD1448" s="123">
        <f>IF('表格编辑 '!AF1448="","",'表格编辑 '!AF1448)</f>
        <v>141035</v>
      </c>
    </row>
    <row r="1449" spans="1:30">
      <c r="A1449" s="123">
        <f>IF('表格编辑 '!A1449="","",'表格编辑 '!A1449)</f>
        <v>41036</v>
      </c>
      <c r="B1449" s="123">
        <f>IF('表格编辑 '!B1449="","",'表格编辑 '!B1449)</f>
        <v>50045</v>
      </c>
      <c r="C1449" s="123">
        <f>IF('表格编辑 '!E1449="","",'表格编辑 '!E1449)</f>
        <v>65</v>
      </c>
      <c r="D1449" s="123" t="str">
        <f>IF('表格编辑 '!F1449="","",'表格编辑 '!F1449)</f>
        <v>AI_born_event(RECEIVER, ARG0, ARG1, ARG2, ARG3,ARG4)</v>
      </c>
      <c r="E1449" s="123" t="str">
        <f>IF('表格编辑 '!G1449="","",'表格编辑 '!G1449)</f>
        <v>AI_update_event(RECEIVER, ARG0, ARG1, ARG2, ARG3,ARG4)</v>
      </c>
      <c r="F1449" s="123" t="str">
        <f>IF('表格编辑 '!H1449="","",'表格编辑 '!H1449)</f>
        <v/>
      </c>
      <c r="G1449" s="123" t="str">
        <f>IF('表格编辑 '!I1449="","",'表格编辑 '!I1449)</f>
        <v/>
      </c>
      <c r="H1449" s="123" t="str">
        <f>IF('表格编辑 '!J1449="","",'表格编辑 '!J1449)</f>
        <v>test_deadth_event(RECEIVER, ARG0, ARG1, ARG2, ARG3,ARG4)</v>
      </c>
      <c r="I1449" s="123">
        <f>IF('表格编辑 '!K1449="","",'表格编辑 '!K1449)</f>
        <v>1</v>
      </c>
      <c r="J1449" s="123">
        <f>IF('表格编辑 '!L1449="","",'表格编辑 '!L1449)</f>
        <v>10000</v>
      </c>
      <c r="K1449" s="123">
        <f>IF('表格编辑 '!M1449="","",'表格编辑 '!M1449)</f>
        <v>1950</v>
      </c>
      <c r="L1449" s="123" t="str">
        <f>IF('表格编辑 '!N1449="","",'表格编辑 '!N1449)</f>
        <v/>
      </c>
      <c r="M1449" s="123" t="str">
        <f>IF('表格编辑 '!O1449="","",'表格编辑 '!O1449)</f>
        <v/>
      </c>
      <c r="N1449" s="123" t="str">
        <f>IF('表格编辑 '!P1449="","",'表格编辑 '!P1449)</f>
        <v/>
      </c>
      <c r="O1449" s="123" t="str">
        <f>IF('表格编辑 '!Q1449="","",'表格编辑 '!Q1449)</f>
        <v/>
      </c>
      <c r="P1449" s="123" t="str">
        <f>IF('表格编辑 '!R1449="","",'表格编辑 '!R1449)</f>
        <v/>
      </c>
      <c r="Q1449" s="123">
        <f>IF('表格编辑 '!S1449="","",'表格编辑 '!S1449)</f>
        <v>400</v>
      </c>
      <c r="R1449" s="123" t="str">
        <f>IF('表格编辑 '!T1449="","",'表格编辑 '!T1449)</f>
        <v/>
      </c>
      <c r="S1449" s="123" t="str">
        <f>IF('表格编辑 '!U1449="","",'表格编辑 '!U1449)</f>
        <v/>
      </c>
      <c r="T1449" s="123" t="str">
        <f>IF('表格编辑 '!V1449="","",'表格编辑 '!V1449)</f>
        <v/>
      </c>
      <c r="U1449" s="123" t="str">
        <f>IF('表格编辑 '!W1449="","",'表格编辑 '!W1449)</f>
        <v/>
      </c>
      <c r="V1449" s="123" t="str">
        <f>IF('表格编辑 '!X1449="","",'表格编辑 '!X1449)</f>
        <v/>
      </c>
      <c r="W1449" s="123" t="str">
        <f>IF('表格编辑 '!Y1449="","",'表格编辑 '!Y1449)</f>
        <v/>
      </c>
      <c r="X1449" s="123" t="str">
        <f>IF('表格编辑 '!Z1449="","",'表格编辑 '!Z1449)</f>
        <v/>
      </c>
      <c r="Y1449" s="123" t="str">
        <f>IF('表格编辑 '!AA1449="","",'表格编辑 '!AA1449)</f>
        <v/>
      </c>
      <c r="Z1449" s="123" t="str">
        <f>IF('表格编辑 '!AB1449="","",'表格编辑 '!AB1449)</f>
        <v/>
      </c>
      <c r="AA1449" s="123" t="str">
        <f>IF('表格编辑 '!AC1449="","",'表格编辑 '!AC1449)</f>
        <v/>
      </c>
      <c r="AB1449" s="123" t="str">
        <f>IF('表格编辑 '!AD1449="","",'表格编辑 '!AD1449)</f>
        <v/>
      </c>
      <c r="AC1449" s="123" t="str">
        <f>IF('表格编辑 '!AE1449="","",'表格编辑 '!AE1449)</f>
        <v/>
      </c>
      <c r="AD1449" s="123">
        <f>IF('表格编辑 '!AF1449="","",'表格编辑 '!AF1449)</f>
        <v>141036</v>
      </c>
    </row>
    <row r="1450" spans="1:30">
      <c r="A1450" s="123">
        <f>IF('表格编辑 '!A1450="","",'表格编辑 '!A1450)</f>
        <v>41037</v>
      </c>
      <c r="B1450" s="123">
        <f>IF('表格编辑 '!B1450="","",'表格编辑 '!B1450)</f>
        <v>50121</v>
      </c>
      <c r="C1450" s="123">
        <f>IF('表格编辑 '!E1450="","",'表格编辑 '!E1450)</f>
        <v>65</v>
      </c>
      <c r="D1450" s="123" t="str">
        <f>IF('表格编辑 '!F1450="","",'表格编辑 '!F1450)</f>
        <v>AI_born_event(RECEIVER, ARG0, ARG1, ARG2, ARG3,ARG4)</v>
      </c>
      <c r="E1450" s="123" t="str">
        <f>IF('表格编辑 '!G1450="","",'表格编辑 '!G1450)</f>
        <v>AI_update_event(RECEIVER, ARG0, ARG1, ARG2, ARG3,ARG4)</v>
      </c>
      <c r="F1450" s="123" t="str">
        <f>IF('表格编辑 '!H1450="","",'表格编辑 '!H1450)</f>
        <v/>
      </c>
      <c r="G1450" s="123" t="str">
        <f>IF('表格编辑 '!I1450="","",'表格编辑 '!I1450)</f>
        <v/>
      </c>
      <c r="H1450" s="123" t="str">
        <f>IF('表格编辑 '!J1450="","",'表格编辑 '!J1450)</f>
        <v>test_deadth_event(RECEIVER, ARG0, ARG1, ARG2, ARG3,ARG4)</v>
      </c>
      <c r="I1450" s="123">
        <f>IF('表格编辑 '!K1450="","",'表格编辑 '!K1450)</f>
        <v>1</v>
      </c>
      <c r="J1450" s="123">
        <f>IF('表格编辑 '!L1450="","",'表格编辑 '!L1450)</f>
        <v>10000</v>
      </c>
      <c r="K1450" s="123">
        <f>IF('表格编辑 '!M1450="","",'表格编辑 '!M1450)</f>
        <v>1950</v>
      </c>
      <c r="L1450" s="123" t="str">
        <f>IF('表格编辑 '!N1450="","",'表格编辑 '!N1450)</f>
        <v/>
      </c>
      <c r="M1450" s="123" t="str">
        <f>IF('表格编辑 '!O1450="","",'表格编辑 '!O1450)</f>
        <v/>
      </c>
      <c r="N1450" s="123" t="str">
        <f>IF('表格编辑 '!P1450="","",'表格编辑 '!P1450)</f>
        <v/>
      </c>
      <c r="O1450" s="123" t="str">
        <f>IF('表格编辑 '!Q1450="","",'表格编辑 '!Q1450)</f>
        <v/>
      </c>
      <c r="P1450" s="123" t="str">
        <f>IF('表格编辑 '!R1450="","",'表格编辑 '!R1450)</f>
        <v/>
      </c>
      <c r="Q1450" s="123">
        <f>IF('表格编辑 '!S1450="","",'表格编辑 '!S1450)</f>
        <v>400</v>
      </c>
      <c r="R1450" s="123" t="str">
        <f>IF('表格编辑 '!T1450="","",'表格编辑 '!T1450)</f>
        <v/>
      </c>
      <c r="S1450" s="123" t="str">
        <f>IF('表格编辑 '!U1450="","",'表格编辑 '!U1450)</f>
        <v/>
      </c>
      <c r="T1450" s="123" t="str">
        <f>IF('表格编辑 '!V1450="","",'表格编辑 '!V1450)</f>
        <v/>
      </c>
      <c r="U1450" s="123" t="str">
        <f>IF('表格编辑 '!W1450="","",'表格编辑 '!W1450)</f>
        <v/>
      </c>
      <c r="V1450" s="123" t="str">
        <f>IF('表格编辑 '!X1450="","",'表格编辑 '!X1450)</f>
        <v/>
      </c>
      <c r="W1450" s="123" t="str">
        <f>IF('表格编辑 '!Y1450="","",'表格编辑 '!Y1450)</f>
        <v/>
      </c>
      <c r="X1450" s="123" t="str">
        <f>IF('表格编辑 '!Z1450="","",'表格编辑 '!Z1450)</f>
        <v/>
      </c>
      <c r="Y1450" s="123" t="str">
        <f>IF('表格编辑 '!AA1450="","",'表格编辑 '!AA1450)</f>
        <v/>
      </c>
      <c r="Z1450" s="123" t="str">
        <f>IF('表格编辑 '!AB1450="","",'表格编辑 '!AB1450)</f>
        <v/>
      </c>
      <c r="AA1450" s="123" t="str">
        <f>IF('表格编辑 '!AC1450="","",'表格编辑 '!AC1450)</f>
        <v/>
      </c>
      <c r="AB1450" s="123" t="str">
        <f>IF('表格编辑 '!AD1450="","",'表格编辑 '!AD1450)</f>
        <v/>
      </c>
      <c r="AC1450" s="123" t="str">
        <f>IF('表格编辑 '!AE1450="","",'表格编辑 '!AE1450)</f>
        <v/>
      </c>
      <c r="AD1450" s="123">
        <f>IF('表格编辑 '!AF1450="","",'表格编辑 '!AF1450)</f>
        <v>141037</v>
      </c>
    </row>
    <row r="1451" spans="1:30">
      <c r="A1451" s="123">
        <f>IF('表格编辑 '!A1451="","",'表格编辑 '!A1451)</f>
        <v>41038</v>
      </c>
      <c r="B1451" s="123">
        <f>IF('表格编辑 '!B1451="","",'表格编辑 '!B1451)</f>
        <v>50134</v>
      </c>
      <c r="C1451" s="123">
        <f>IF('表格编辑 '!E1451="","",'表格编辑 '!E1451)</f>
        <v>65</v>
      </c>
      <c r="D1451" s="123" t="str">
        <f>IF('表格编辑 '!F1451="","",'表格编辑 '!F1451)</f>
        <v>AI_born_event(RECEIVER, ARG0, ARG1, ARG2, ARG3,ARG4)</v>
      </c>
      <c r="E1451" s="123" t="str">
        <f>IF('表格编辑 '!G1451="","",'表格编辑 '!G1451)</f>
        <v>AI_update_event(RECEIVER, ARG0, ARG1, ARG2, ARG3,ARG4)</v>
      </c>
      <c r="F1451" s="123" t="str">
        <f>IF('表格编辑 '!H1451="","",'表格编辑 '!H1451)</f>
        <v/>
      </c>
      <c r="G1451" s="123" t="str">
        <f>IF('表格编辑 '!I1451="","",'表格编辑 '!I1451)</f>
        <v/>
      </c>
      <c r="H1451" s="123" t="str">
        <f>IF('表格编辑 '!J1451="","",'表格编辑 '!J1451)</f>
        <v>test_deadth_event(RECEIVER, ARG0, ARG1, ARG2, ARG3,ARG4)</v>
      </c>
      <c r="I1451" s="123">
        <f>IF('表格编辑 '!K1451="","",'表格编辑 '!K1451)</f>
        <v>1</v>
      </c>
      <c r="J1451" s="123">
        <f>IF('表格编辑 '!L1451="","",'表格编辑 '!L1451)</f>
        <v>10000</v>
      </c>
      <c r="K1451" s="123">
        <f>IF('表格编辑 '!M1451="","",'表格编辑 '!M1451)</f>
        <v>1950</v>
      </c>
      <c r="L1451" s="123" t="str">
        <f>IF('表格编辑 '!N1451="","",'表格编辑 '!N1451)</f>
        <v/>
      </c>
      <c r="M1451" s="123" t="str">
        <f>IF('表格编辑 '!O1451="","",'表格编辑 '!O1451)</f>
        <v/>
      </c>
      <c r="N1451" s="123" t="str">
        <f>IF('表格编辑 '!P1451="","",'表格编辑 '!P1451)</f>
        <v/>
      </c>
      <c r="O1451" s="123" t="str">
        <f>IF('表格编辑 '!Q1451="","",'表格编辑 '!Q1451)</f>
        <v/>
      </c>
      <c r="P1451" s="123" t="str">
        <f>IF('表格编辑 '!R1451="","",'表格编辑 '!R1451)</f>
        <v/>
      </c>
      <c r="Q1451" s="123">
        <f>IF('表格编辑 '!S1451="","",'表格编辑 '!S1451)</f>
        <v>400</v>
      </c>
      <c r="R1451" s="123" t="str">
        <f>IF('表格编辑 '!T1451="","",'表格编辑 '!T1451)</f>
        <v/>
      </c>
      <c r="S1451" s="123" t="str">
        <f>IF('表格编辑 '!U1451="","",'表格编辑 '!U1451)</f>
        <v/>
      </c>
      <c r="T1451" s="123" t="str">
        <f>IF('表格编辑 '!V1451="","",'表格编辑 '!V1451)</f>
        <v/>
      </c>
      <c r="U1451" s="123" t="str">
        <f>IF('表格编辑 '!W1451="","",'表格编辑 '!W1451)</f>
        <v/>
      </c>
      <c r="V1451" s="123" t="str">
        <f>IF('表格编辑 '!X1451="","",'表格编辑 '!X1451)</f>
        <v/>
      </c>
      <c r="W1451" s="123" t="str">
        <f>IF('表格编辑 '!Y1451="","",'表格编辑 '!Y1451)</f>
        <v/>
      </c>
      <c r="X1451" s="123" t="str">
        <f>IF('表格编辑 '!Z1451="","",'表格编辑 '!Z1451)</f>
        <v/>
      </c>
      <c r="Y1451" s="123" t="str">
        <f>IF('表格编辑 '!AA1451="","",'表格编辑 '!AA1451)</f>
        <v/>
      </c>
      <c r="Z1451" s="123" t="str">
        <f>IF('表格编辑 '!AB1451="","",'表格编辑 '!AB1451)</f>
        <v/>
      </c>
      <c r="AA1451" s="123" t="str">
        <f>IF('表格编辑 '!AC1451="","",'表格编辑 '!AC1451)</f>
        <v/>
      </c>
      <c r="AB1451" s="123" t="str">
        <f>IF('表格编辑 '!AD1451="","",'表格编辑 '!AD1451)</f>
        <v/>
      </c>
      <c r="AC1451" s="123" t="str">
        <f>IF('表格编辑 '!AE1451="","",'表格编辑 '!AE1451)</f>
        <v/>
      </c>
      <c r="AD1451" s="123">
        <f>IF('表格编辑 '!AF1451="","",'表格编辑 '!AF1451)</f>
        <v>141038</v>
      </c>
    </row>
    <row r="1452" spans="1:30">
      <c r="A1452" s="123">
        <f>IF('表格编辑 '!A1452="","",'表格编辑 '!A1452)</f>
        <v>41039</v>
      </c>
      <c r="B1452" s="123">
        <f>IF('表格编辑 '!B1452="","",'表格编辑 '!B1452)</f>
        <v>50068</v>
      </c>
      <c r="C1452" s="123">
        <f>IF('表格编辑 '!E1452="","",'表格编辑 '!E1452)</f>
        <v>65</v>
      </c>
      <c r="D1452" s="123" t="str">
        <f>IF('表格编辑 '!F1452="","",'表格编辑 '!F1452)</f>
        <v>AI_born_event(RECEIVER, ARG0, ARG1, ARG2, ARG3,ARG4)</v>
      </c>
      <c r="E1452" s="123" t="str">
        <f>IF('表格编辑 '!G1452="","",'表格编辑 '!G1452)</f>
        <v>AI_update_event(RECEIVER, ARG0, ARG1, ARG2, ARG3,ARG4)</v>
      </c>
      <c r="F1452" s="123" t="str">
        <f>IF('表格编辑 '!H1452="","",'表格编辑 '!H1452)</f>
        <v/>
      </c>
      <c r="G1452" s="123" t="str">
        <f>IF('表格编辑 '!I1452="","",'表格编辑 '!I1452)</f>
        <v/>
      </c>
      <c r="H1452" s="123" t="str">
        <f>IF('表格编辑 '!J1452="","",'表格编辑 '!J1452)</f>
        <v>test_deadth_event(RECEIVER, ARG0, ARG1, ARG2, ARG3,ARG4)</v>
      </c>
      <c r="I1452" s="123">
        <f>IF('表格编辑 '!K1452="","",'表格编辑 '!K1452)</f>
        <v>1</v>
      </c>
      <c r="J1452" s="123">
        <f>IF('表格编辑 '!L1452="","",'表格编辑 '!L1452)</f>
        <v>10000</v>
      </c>
      <c r="K1452" s="123">
        <f>IF('表格编辑 '!M1452="","",'表格编辑 '!M1452)</f>
        <v>1950</v>
      </c>
      <c r="L1452" s="123" t="str">
        <f>IF('表格编辑 '!N1452="","",'表格编辑 '!N1452)</f>
        <v/>
      </c>
      <c r="M1452" s="123" t="str">
        <f>IF('表格编辑 '!O1452="","",'表格编辑 '!O1452)</f>
        <v/>
      </c>
      <c r="N1452" s="123" t="str">
        <f>IF('表格编辑 '!P1452="","",'表格编辑 '!P1452)</f>
        <v/>
      </c>
      <c r="O1452" s="123" t="str">
        <f>IF('表格编辑 '!Q1452="","",'表格编辑 '!Q1452)</f>
        <v/>
      </c>
      <c r="P1452" s="123" t="str">
        <f>IF('表格编辑 '!R1452="","",'表格编辑 '!R1452)</f>
        <v/>
      </c>
      <c r="Q1452" s="123">
        <f>IF('表格编辑 '!S1452="","",'表格编辑 '!S1452)</f>
        <v>400</v>
      </c>
      <c r="R1452" s="123" t="str">
        <f>IF('表格编辑 '!T1452="","",'表格编辑 '!T1452)</f>
        <v/>
      </c>
      <c r="S1452" s="123" t="str">
        <f>IF('表格编辑 '!U1452="","",'表格编辑 '!U1452)</f>
        <v/>
      </c>
      <c r="T1452" s="123" t="str">
        <f>IF('表格编辑 '!V1452="","",'表格编辑 '!V1452)</f>
        <v/>
      </c>
      <c r="U1452" s="123" t="str">
        <f>IF('表格编辑 '!W1452="","",'表格编辑 '!W1452)</f>
        <v/>
      </c>
      <c r="V1452" s="123" t="str">
        <f>IF('表格编辑 '!X1452="","",'表格编辑 '!X1452)</f>
        <v/>
      </c>
      <c r="W1452" s="123" t="str">
        <f>IF('表格编辑 '!Y1452="","",'表格编辑 '!Y1452)</f>
        <v/>
      </c>
      <c r="X1452" s="123" t="str">
        <f>IF('表格编辑 '!Z1452="","",'表格编辑 '!Z1452)</f>
        <v/>
      </c>
      <c r="Y1452" s="123" t="str">
        <f>IF('表格编辑 '!AA1452="","",'表格编辑 '!AA1452)</f>
        <v/>
      </c>
      <c r="Z1452" s="123" t="str">
        <f>IF('表格编辑 '!AB1452="","",'表格编辑 '!AB1452)</f>
        <v/>
      </c>
      <c r="AA1452" s="123" t="str">
        <f>IF('表格编辑 '!AC1452="","",'表格编辑 '!AC1452)</f>
        <v/>
      </c>
      <c r="AB1452" s="123" t="str">
        <f>IF('表格编辑 '!AD1452="","",'表格编辑 '!AD1452)</f>
        <v/>
      </c>
      <c r="AC1452" s="123" t="str">
        <f>IF('表格编辑 '!AE1452="","",'表格编辑 '!AE1452)</f>
        <v/>
      </c>
      <c r="AD1452" s="123">
        <f>IF('表格编辑 '!AF1452="","",'表格编辑 '!AF1452)</f>
        <v>141039</v>
      </c>
    </row>
    <row r="1453" spans="1:30">
      <c r="A1453" s="123">
        <f>IF('表格编辑 '!A1453="","",'表格编辑 '!A1453)</f>
        <v>41040</v>
      </c>
      <c r="B1453" s="123">
        <f>IF('表格编辑 '!B1453="","",'表格编辑 '!B1453)</f>
        <v>50070</v>
      </c>
      <c r="C1453" s="123">
        <f>IF('表格编辑 '!E1453="","",'表格编辑 '!E1453)</f>
        <v>65</v>
      </c>
      <c r="D1453" s="123" t="str">
        <f>IF('表格编辑 '!F1453="","",'表格编辑 '!F1453)</f>
        <v>AI_born_event(RECEIVER, ARG0, ARG1, ARG2, ARG3,ARG4)</v>
      </c>
      <c r="E1453" s="123" t="str">
        <f>IF('表格编辑 '!G1453="","",'表格编辑 '!G1453)</f>
        <v>AI_update_event(RECEIVER, ARG0, ARG1, ARG2, ARG3,ARG4)</v>
      </c>
      <c r="F1453" s="123" t="str">
        <f>IF('表格编辑 '!H1453="","",'表格编辑 '!H1453)</f>
        <v/>
      </c>
      <c r="G1453" s="123" t="str">
        <f>IF('表格编辑 '!I1453="","",'表格编辑 '!I1453)</f>
        <v/>
      </c>
      <c r="H1453" s="123" t="str">
        <f>IF('表格编辑 '!J1453="","",'表格编辑 '!J1453)</f>
        <v>test_deadth_event(RECEIVER, ARG0, ARG1, ARG2, ARG3,ARG4)</v>
      </c>
      <c r="I1453" s="123">
        <f>IF('表格编辑 '!K1453="","",'表格编辑 '!K1453)</f>
        <v>1</v>
      </c>
      <c r="J1453" s="123">
        <f>IF('表格编辑 '!L1453="","",'表格编辑 '!L1453)</f>
        <v>10000</v>
      </c>
      <c r="K1453" s="123">
        <f>IF('表格编辑 '!M1453="","",'表格编辑 '!M1453)</f>
        <v>1950</v>
      </c>
      <c r="L1453" s="123" t="str">
        <f>IF('表格编辑 '!N1453="","",'表格编辑 '!N1453)</f>
        <v/>
      </c>
      <c r="M1453" s="123" t="str">
        <f>IF('表格编辑 '!O1453="","",'表格编辑 '!O1453)</f>
        <v/>
      </c>
      <c r="N1453" s="123" t="str">
        <f>IF('表格编辑 '!P1453="","",'表格编辑 '!P1453)</f>
        <v/>
      </c>
      <c r="O1453" s="123" t="str">
        <f>IF('表格编辑 '!Q1453="","",'表格编辑 '!Q1453)</f>
        <v/>
      </c>
      <c r="P1453" s="123" t="str">
        <f>IF('表格编辑 '!R1453="","",'表格编辑 '!R1453)</f>
        <v/>
      </c>
      <c r="Q1453" s="123">
        <f>IF('表格编辑 '!S1453="","",'表格编辑 '!S1453)</f>
        <v>400</v>
      </c>
      <c r="R1453" s="123" t="str">
        <f>IF('表格编辑 '!T1453="","",'表格编辑 '!T1453)</f>
        <v/>
      </c>
      <c r="S1453" s="123" t="str">
        <f>IF('表格编辑 '!U1453="","",'表格编辑 '!U1453)</f>
        <v/>
      </c>
      <c r="T1453" s="123" t="str">
        <f>IF('表格编辑 '!V1453="","",'表格编辑 '!V1453)</f>
        <v/>
      </c>
      <c r="U1453" s="123" t="str">
        <f>IF('表格编辑 '!W1453="","",'表格编辑 '!W1453)</f>
        <v/>
      </c>
      <c r="V1453" s="123" t="str">
        <f>IF('表格编辑 '!X1453="","",'表格编辑 '!X1453)</f>
        <v/>
      </c>
      <c r="W1453" s="123" t="str">
        <f>IF('表格编辑 '!Y1453="","",'表格编辑 '!Y1453)</f>
        <v/>
      </c>
      <c r="X1453" s="123" t="str">
        <f>IF('表格编辑 '!Z1453="","",'表格编辑 '!Z1453)</f>
        <v/>
      </c>
      <c r="Y1453" s="123" t="str">
        <f>IF('表格编辑 '!AA1453="","",'表格编辑 '!AA1453)</f>
        <v/>
      </c>
      <c r="Z1453" s="123" t="str">
        <f>IF('表格编辑 '!AB1453="","",'表格编辑 '!AB1453)</f>
        <v/>
      </c>
      <c r="AA1453" s="123" t="str">
        <f>IF('表格编辑 '!AC1453="","",'表格编辑 '!AC1453)</f>
        <v/>
      </c>
      <c r="AB1453" s="123" t="str">
        <f>IF('表格编辑 '!AD1453="","",'表格编辑 '!AD1453)</f>
        <v/>
      </c>
      <c r="AC1453" s="123" t="str">
        <f>IF('表格编辑 '!AE1453="","",'表格编辑 '!AE1453)</f>
        <v/>
      </c>
      <c r="AD1453" s="123">
        <f>IF('表格编辑 '!AF1453="","",'表格编辑 '!AF1453)</f>
        <v>141040</v>
      </c>
    </row>
    <row r="1454" spans="1:30">
      <c r="A1454" s="123">
        <f>IF('表格编辑 '!A1454="","",'表格编辑 '!A1454)</f>
        <v>41041</v>
      </c>
      <c r="B1454" s="123">
        <f>IF('表格编辑 '!B1454="","",'表格编辑 '!B1454)</f>
        <v>50111</v>
      </c>
      <c r="C1454" s="123">
        <f>IF('表格编辑 '!E1454="","",'表格编辑 '!E1454)</f>
        <v>65</v>
      </c>
      <c r="D1454" s="123" t="str">
        <f>IF('表格编辑 '!F1454="","",'表格编辑 '!F1454)</f>
        <v>AI_born_event(RECEIVER, ARG0, ARG1, ARG2, ARG3,ARG4)</v>
      </c>
      <c r="E1454" s="123" t="str">
        <f>IF('表格编辑 '!G1454="","",'表格编辑 '!G1454)</f>
        <v>AI_update_event(RECEIVER, ARG0, ARG1, ARG2, ARG3,ARG4)</v>
      </c>
      <c r="F1454" s="123" t="str">
        <f>IF('表格编辑 '!H1454="","",'表格编辑 '!H1454)</f>
        <v/>
      </c>
      <c r="G1454" s="123" t="str">
        <f>IF('表格编辑 '!I1454="","",'表格编辑 '!I1454)</f>
        <v/>
      </c>
      <c r="H1454" s="123" t="str">
        <f>IF('表格编辑 '!J1454="","",'表格编辑 '!J1454)</f>
        <v>test_deadth_event(RECEIVER, ARG0, ARG1, ARG2, ARG3,ARG4)</v>
      </c>
      <c r="I1454" s="123">
        <f>IF('表格编辑 '!K1454="","",'表格编辑 '!K1454)</f>
        <v>1</v>
      </c>
      <c r="J1454" s="123">
        <f>IF('表格编辑 '!L1454="","",'表格编辑 '!L1454)</f>
        <v>10000</v>
      </c>
      <c r="K1454" s="123">
        <f>IF('表格编辑 '!M1454="","",'表格编辑 '!M1454)</f>
        <v>1950</v>
      </c>
      <c r="L1454" s="123" t="str">
        <f>IF('表格编辑 '!N1454="","",'表格编辑 '!N1454)</f>
        <v/>
      </c>
      <c r="M1454" s="123" t="str">
        <f>IF('表格编辑 '!O1454="","",'表格编辑 '!O1454)</f>
        <v/>
      </c>
      <c r="N1454" s="123" t="str">
        <f>IF('表格编辑 '!P1454="","",'表格编辑 '!P1454)</f>
        <v/>
      </c>
      <c r="O1454" s="123" t="str">
        <f>IF('表格编辑 '!Q1454="","",'表格编辑 '!Q1454)</f>
        <v/>
      </c>
      <c r="P1454" s="123" t="str">
        <f>IF('表格编辑 '!R1454="","",'表格编辑 '!R1454)</f>
        <v/>
      </c>
      <c r="Q1454" s="123">
        <f>IF('表格编辑 '!S1454="","",'表格编辑 '!S1454)</f>
        <v>400</v>
      </c>
      <c r="R1454" s="123" t="str">
        <f>IF('表格编辑 '!T1454="","",'表格编辑 '!T1454)</f>
        <v/>
      </c>
      <c r="S1454" s="123" t="str">
        <f>IF('表格编辑 '!U1454="","",'表格编辑 '!U1454)</f>
        <v/>
      </c>
      <c r="T1454" s="123" t="str">
        <f>IF('表格编辑 '!V1454="","",'表格编辑 '!V1454)</f>
        <v/>
      </c>
      <c r="U1454" s="123" t="str">
        <f>IF('表格编辑 '!W1454="","",'表格编辑 '!W1454)</f>
        <v/>
      </c>
      <c r="V1454" s="123" t="str">
        <f>IF('表格编辑 '!X1454="","",'表格编辑 '!X1454)</f>
        <v/>
      </c>
      <c r="W1454" s="123" t="str">
        <f>IF('表格编辑 '!Y1454="","",'表格编辑 '!Y1454)</f>
        <v/>
      </c>
      <c r="X1454" s="123" t="str">
        <f>IF('表格编辑 '!Z1454="","",'表格编辑 '!Z1454)</f>
        <v/>
      </c>
      <c r="Y1454" s="123" t="str">
        <f>IF('表格编辑 '!AA1454="","",'表格编辑 '!AA1454)</f>
        <v/>
      </c>
      <c r="Z1454" s="123" t="str">
        <f>IF('表格编辑 '!AB1454="","",'表格编辑 '!AB1454)</f>
        <v/>
      </c>
      <c r="AA1454" s="123" t="str">
        <f>IF('表格编辑 '!AC1454="","",'表格编辑 '!AC1454)</f>
        <v/>
      </c>
      <c r="AB1454" s="123" t="str">
        <f>IF('表格编辑 '!AD1454="","",'表格编辑 '!AD1454)</f>
        <v/>
      </c>
      <c r="AC1454" s="123" t="str">
        <f>IF('表格编辑 '!AE1454="","",'表格编辑 '!AE1454)</f>
        <v/>
      </c>
      <c r="AD1454" s="123">
        <f>IF('表格编辑 '!AF1454="","",'表格编辑 '!AF1454)</f>
        <v>141041</v>
      </c>
    </row>
    <row r="1455" spans="1:30">
      <c r="A1455" s="123">
        <f>IF('表格编辑 '!A1455="","",'表格编辑 '!A1455)</f>
        <v>41042</v>
      </c>
      <c r="B1455" s="123">
        <f>IF('表格编辑 '!B1455="","",'表格编辑 '!B1455)</f>
        <v>50144</v>
      </c>
      <c r="C1455" s="123">
        <f>IF('表格编辑 '!E1455="","",'表格编辑 '!E1455)</f>
        <v>65</v>
      </c>
      <c r="D1455" s="123" t="str">
        <f>IF('表格编辑 '!F1455="","",'表格编辑 '!F1455)</f>
        <v>AI_born_event(RECEIVER, ARG0, ARG1, ARG2, ARG3,ARG4)</v>
      </c>
      <c r="E1455" s="123" t="str">
        <f>IF('表格编辑 '!G1455="","",'表格编辑 '!G1455)</f>
        <v>AI_update_event(RECEIVER, ARG0, ARG1, ARG2, ARG3,ARG4)</v>
      </c>
      <c r="F1455" s="123" t="str">
        <f>IF('表格编辑 '!H1455="","",'表格编辑 '!H1455)</f>
        <v/>
      </c>
      <c r="G1455" s="123" t="str">
        <f>IF('表格编辑 '!I1455="","",'表格编辑 '!I1455)</f>
        <v/>
      </c>
      <c r="H1455" s="123" t="str">
        <f>IF('表格编辑 '!J1455="","",'表格编辑 '!J1455)</f>
        <v>test_deadth_event(RECEIVER, ARG0, ARG1, ARG2, ARG3,ARG4)</v>
      </c>
      <c r="I1455" s="123">
        <f>IF('表格编辑 '!K1455="","",'表格编辑 '!K1455)</f>
        <v>1</v>
      </c>
      <c r="J1455" s="123">
        <f>IF('表格编辑 '!L1455="","",'表格编辑 '!L1455)</f>
        <v>10000</v>
      </c>
      <c r="K1455" s="123">
        <f>IF('表格编辑 '!M1455="","",'表格编辑 '!M1455)</f>
        <v>1950</v>
      </c>
      <c r="L1455" s="123" t="str">
        <f>IF('表格编辑 '!N1455="","",'表格编辑 '!N1455)</f>
        <v/>
      </c>
      <c r="M1455" s="123" t="str">
        <f>IF('表格编辑 '!O1455="","",'表格编辑 '!O1455)</f>
        <v/>
      </c>
      <c r="N1455" s="123" t="str">
        <f>IF('表格编辑 '!P1455="","",'表格编辑 '!P1455)</f>
        <v/>
      </c>
      <c r="O1455" s="123" t="str">
        <f>IF('表格编辑 '!Q1455="","",'表格编辑 '!Q1455)</f>
        <v/>
      </c>
      <c r="P1455" s="123" t="str">
        <f>IF('表格编辑 '!R1455="","",'表格编辑 '!R1455)</f>
        <v/>
      </c>
      <c r="Q1455" s="123">
        <f>IF('表格编辑 '!S1455="","",'表格编辑 '!S1455)</f>
        <v>400</v>
      </c>
      <c r="R1455" s="123" t="str">
        <f>IF('表格编辑 '!T1455="","",'表格编辑 '!T1455)</f>
        <v/>
      </c>
      <c r="S1455" s="123" t="str">
        <f>IF('表格编辑 '!U1455="","",'表格编辑 '!U1455)</f>
        <v/>
      </c>
      <c r="T1455" s="123" t="str">
        <f>IF('表格编辑 '!V1455="","",'表格编辑 '!V1455)</f>
        <v/>
      </c>
      <c r="U1455" s="123" t="str">
        <f>IF('表格编辑 '!W1455="","",'表格编辑 '!W1455)</f>
        <v/>
      </c>
      <c r="V1455" s="123" t="str">
        <f>IF('表格编辑 '!X1455="","",'表格编辑 '!X1455)</f>
        <v/>
      </c>
      <c r="W1455" s="123" t="str">
        <f>IF('表格编辑 '!Y1455="","",'表格编辑 '!Y1455)</f>
        <v/>
      </c>
      <c r="X1455" s="123" t="str">
        <f>IF('表格编辑 '!Z1455="","",'表格编辑 '!Z1455)</f>
        <v/>
      </c>
      <c r="Y1455" s="123" t="str">
        <f>IF('表格编辑 '!AA1455="","",'表格编辑 '!AA1455)</f>
        <v/>
      </c>
      <c r="Z1455" s="123" t="str">
        <f>IF('表格编辑 '!AB1455="","",'表格编辑 '!AB1455)</f>
        <v/>
      </c>
      <c r="AA1455" s="123" t="str">
        <f>IF('表格编辑 '!AC1455="","",'表格编辑 '!AC1455)</f>
        <v/>
      </c>
      <c r="AB1455" s="123" t="str">
        <f>IF('表格编辑 '!AD1455="","",'表格编辑 '!AD1455)</f>
        <v/>
      </c>
      <c r="AC1455" s="123" t="str">
        <f>IF('表格编辑 '!AE1455="","",'表格编辑 '!AE1455)</f>
        <v/>
      </c>
      <c r="AD1455" s="123">
        <f>IF('表格编辑 '!AF1455="","",'表格编辑 '!AF1455)</f>
        <v>141042</v>
      </c>
    </row>
    <row r="1456" spans="1:30">
      <c r="A1456" s="123">
        <f>IF('表格编辑 '!A1456="","",'表格编辑 '!A1456)</f>
        <v>41043</v>
      </c>
      <c r="B1456" s="123">
        <f>IF('表格编辑 '!B1456="","",'表格编辑 '!B1456)</f>
        <v>50076</v>
      </c>
      <c r="C1456" s="123">
        <f>IF('表格编辑 '!E1456="","",'表格编辑 '!E1456)</f>
        <v>65</v>
      </c>
      <c r="D1456" s="123" t="str">
        <f>IF('表格编辑 '!F1456="","",'表格编辑 '!F1456)</f>
        <v>AI_born_event(RECEIVER, ARG0, ARG1, ARG2, ARG3,ARG4)</v>
      </c>
      <c r="E1456" s="123" t="str">
        <f>IF('表格编辑 '!G1456="","",'表格编辑 '!G1456)</f>
        <v>AI_update_event(RECEIVER, ARG0, ARG1, ARG2, ARG3,ARG4)</v>
      </c>
      <c r="F1456" s="123" t="str">
        <f>IF('表格编辑 '!H1456="","",'表格编辑 '!H1456)</f>
        <v/>
      </c>
      <c r="G1456" s="123" t="str">
        <f>IF('表格编辑 '!I1456="","",'表格编辑 '!I1456)</f>
        <v/>
      </c>
      <c r="H1456" s="123" t="str">
        <f>IF('表格编辑 '!J1456="","",'表格编辑 '!J1456)</f>
        <v>test_deadth_event(RECEIVER, ARG0, ARG1, ARG2, ARG3,ARG4)</v>
      </c>
      <c r="I1456" s="123">
        <f>IF('表格编辑 '!K1456="","",'表格编辑 '!K1456)</f>
        <v>1</v>
      </c>
      <c r="J1456" s="123">
        <f>IF('表格编辑 '!L1456="","",'表格编辑 '!L1456)</f>
        <v>10000</v>
      </c>
      <c r="K1456" s="123">
        <f>IF('表格编辑 '!M1456="","",'表格编辑 '!M1456)</f>
        <v>1950</v>
      </c>
      <c r="L1456" s="123" t="str">
        <f>IF('表格编辑 '!N1456="","",'表格编辑 '!N1456)</f>
        <v/>
      </c>
      <c r="M1456" s="123" t="str">
        <f>IF('表格编辑 '!O1456="","",'表格编辑 '!O1456)</f>
        <v/>
      </c>
      <c r="N1456" s="123" t="str">
        <f>IF('表格编辑 '!P1456="","",'表格编辑 '!P1456)</f>
        <v/>
      </c>
      <c r="O1456" s="123" t="str">
        <f>IF('表格编辑 '!Q1456="","",'表格编辑 '!Q1456)</f>
        <v/>
      </c>
      <c r="P1456" s="123" t="str">
        <f>IF('表格编辑 '!R1456="","",'表格编辑 '!R1456)</f>
        <v/>
      </c>
      <c r="Q1456" s="123">
        <f>IF('表格编辑 '!S1456="","",'表格编辑 '!S1456)</f>
        <v>400</v>
      </c>
      <c r="R1456" s="123" t="str">
        <f>IF('表格编辑 '!T1456="","",'表格编辑 '!T1456)</f>
        <v/>
      </c>
      <c r="S1456" s="123" t="str">
        <f>IF('表格编辑 '!U1456="","",'表格编辑 '!U1456)</f>
        <v/>
      </c>
      <c r="T1456" s="123" t="str">
        <f>IF('表格编辑 '!V1456="","",'表格编辑 '!V1456)</f>
        <v/>
      </c>
      <c r="U1456" s="123" t="str">
        <f>IF('表格编辑 '!W1456="","",'表格编辑 '!W1456)</f>
        <v/>
      </c>
      <c r="V1456" s="123" t="str">
        <f>IF('表格编辑 '!X1456="","",'表格编辑 '!X1456)</f>
        <v/>
      </c>
      <c r="W1456" s="123" t="str">
        <f>IF('表格编辑 '!Y1456="","",'表格编辑 '!Y1456)</f>
        <v/>
      </c>
      <c r="X1456" s="123" t="str">
        <f>IF('表格编辑 '!Z1456="","",'表格编辑 '!Z1456)</f>
        <v/>
      </c>
      <c r="Y1456" s="123" t="str">
        <f>IF('表格编辑 '!AA1456="","",'表格编辑 '!AA1456)</f>
        <v/>
      </c>
      <c r="Z1456" s="123" t="str">
        <f>IF('表格编辑 '!AB1456="","",'表格编辑 '!AB1456)</f>
        <v/>
      </c>
      <c r="AA1456" s="123" t="str">
        <f>IF('表格编辑 '!AC1456="","",'表格编辑 '!AC1456)</f>
        <v/>
      </c>
      <c r="AB1456" s="123" t="str">
        <f>IF('表格编辑 '!AD1456="","",'表格编辑 '!AD1456)</f>
        <v/>
      </c>
      <c r="AC1456" s="123" t="str">
        <f>IF('表格编辑 '!AE1456="","",'表格编辑 '!AE1456)</f>
        <v/>
      </c>
      <c r="AD1456" s="123">
        <f>IF('表格编辑 '!AF1456="","",'表格编辑 '!AF1456)</f>
        <v>141043</v>
      </c>
    </row>
    <row r="1457" spans="1:30">
      <c r="A1457" s="123">
        <f>IF('表格编辑 '!A1457="","",'表格编辑 '!A1457)</f>
        <v>41044</v>
      </c>
      <c r="B1457" s="123">
        <f>IF('表格编辑 '!B1457="","",'表格编辑 '!B1457)</f>
        <v>50081</v>
      </c>
      <c r="C1457" s="123">
        <f>IF('表格编辑 '!E1457="","",'表格编辑 '!E1457)</f>
        <v>65</v>
      </c>
      <c r="D1457" s="123" t="str">
        <f>IF('表格编辑 '!F1457="","",'表格编辑 '!F1457)</f>
        <v>AI_born_event(RECEIVER, ARG0, ARG1, ARG2, ARG3,ARG4)</v>
      </c>
      <c r="E1457" s="123" t="str">
        <f>IF('表格编辑 '!G1457="","",'表格编辑 '!G1457)</f>
        <v>AI_update_event(RECEIVER, ARG0, ARG1, ARG2, ARG3,ARG4)</v>
      </c>
      <c r="F1457" s="123" t="str">
        <f>IF('表格编辑 '!H1457="","",'表格编辑 '!H1457)</f>
        <v/>
      </c>
      <c r="G1457" s="123" t="str">
        <f>IF('表格编辑 '!I1457="","",'表格编辑 '!I1457)</f>
        <v/>
      </c>
      <c r="H1457" s="123" t="str">
        <f>IF('表格编辑 '!J1457="","",'表格编辑 '!J1457)</f>
        <v>test_deadth_event(RECEIVER, ARG0, ARG1, ARG2, ARG3,ARG4)</v>
      </c>
      <c r="I1457" s="123">
        <f>IF('表格编辑 '!K1457="","",'表格编辑 '!K1457)</f>
        <v>1</v>
      </c>
      <c r="J1457" s="123">
        <f>IF('表格编辑 '!L1457="","",'表格编辑 '!L1457)</f>
        <v>10000</v>
      </c>
      <c r="K1457" s="123">
        <f>IF('表格编辑 '!M1457="","",'表格编辑 '!M1457)</f>
        <v>1950</v>
      </c>
      <c r="L1457" s="123" t="str">
        <f>IF('表格编辑 '!N1457="","",'表格编辑 '!N1457)</f>
        <v/>
      </c>
      <c r="M1457" s="123" t="str">
        <f>IF('表格编辑 '!O1457="","",'表格编辑 '!O1457)</f>
        <v/>
      </c>
      <c r="N1457" s="123" t="str">
        <f>IF('表格编辑 '!P1457="","",'表格编辑 '!P1457)</f>
        <v/>
      </c>
      <c r="O1457" s="123" t="str">
        <f>IF('表格编辑 '!Q1457="","",'表格编辑 '!Q1457)</f>
        <v/>
      </c>
      <c r="P1457" s="123" t="str">
        <f>IF('表格编辑 '!R1457="","",'表格编辑 '!R1457)</f>
        <v/>
      </c>
      <c r="Q1457" s="123">
        <f>IF('表格编辑 '!S1457="","",'表格编辑 '!S1457)</f>
        <v>400</v>
      </c>
      <c r="R1457" s="123" t="str">
        <f>IF('表格编辑 '!T1457="","",'表格编辑 '!T1457)</f>
        <v/>
      </c>
      <c r="S1457" s="123" t="str">
        <f>IF('表格编辑 '!U1457="","",'表格编辑 '!U1457)</f>
        <v/>
      </c>
      <c r="T1457" s="123" t="str">
        <f>IF('表格编辑 '!V1457="","",'表格编辑 '!V1457)</f>
        <v/>
      </c>
      <c r="U1457" s="123" t="str">
        <f>IF('表格编辑 '!W1457="","",'表格编辑 '!W1457)</f>
        <v/>
      </c>
      <c r="V1457" s="123" t="str">
        <f>IF('表格编辑 '!X1457="","",'表格编辑 '!X1457)</f>
        <v/>
      </c>
      <c r="W1457" s="123" t="str">
        <f>IF('表格编辑 '!Y1457="","",'表格编辑 '!Y1457)</f>
        <v/>
      </c>
      <c r="X1457" s="123" t="str">
        <f>IF('表格编辑 '!Z1457="","",'表格编辑 '!Z1457)</f>
        <v/>
      </c>
      <c r="Y1457" s="123" t="str">
        <f>IF('表格编辑 '!AA1457="","",'表格编辑 '!AA1457)</f>
        <v/>
      </c>
      <c r="Z1457" s="123" t="str">
        <f>IF('表格编辑 '!AB1457="","",'表格编辑 '!AB1457)</f>
        <v/>
      </c>
      <c r="AA1457" s="123" t="str">
        <f>IF('表格编辑 '!AC1457="","",'表格编辑 '!AC1457)</f>
        <v/>
      </c>
      <c r="AB1457" s="123" t="str">
        <f>IF('表格编辑 '!AD1457="","",'表格编辑 '!AD1457)</f>
        <v/>
      </c>
      <c r="AC1457" s="123" t="str">
        <f>IF('表格编辑 '!AE1457="","",'表格编辑 '!AE1457)</f>
        <v/>
      </c>
      <c r="AD1457" s="123">
        <f>IF('表格编辑 '!AF1457="","",'表格编辑 '!AF1457)</f>
        <v>141044</v>
      </c>
    </row>
    <row r="1458" spans="1:30">
      <c r="A1458" s="123">
        <f>IF('表格编辑 '!A1458="","",'表格编辑 '!A1458)</f>
        <v>41045</v>
      </c>
      <c r="B1458" s="123">
        <f>IF('表格编辑 '!B1458="","",'表格编辑 '!B1458)</f>
        <v>50006</v>
      </c>
      <c r="C1458" s="123">
        <f>IF('表格编辑 '!E1458="","",'表格编辑 '!E1458)</f>
        <v>65</v>
      </c>
      <c r="D1458" s="123" t="str">
        <f>IF('表格编辑 '!F1458="","",'表格编辑 '!F1458)</f>
        <v>AI_born_event(RECEIVER, ARG0, ARG1, ARG2, ARG3,ARG4)</v>
      </c>
      <c r="E1458" s="123" t="str">
        <f>IF('表格编辑 '!G1458="","",'表格编辑 '!G1458)</f>
        <v>AI_update_event(RECEIVER, ARG0, ARG1, ARG2, ARG3,ARG4)</v>
      </c>
      <c r="F1458" s="123" t="str">
        <f>IF('表格编辑 '!H1458="","",'表格编辑 '!H1458)</f>
        <v/>
      </c>
      <c r="G1458" s="123" t="str">
        <f>IF('表格编辑 '!I1458="","",'表格编辑 '!I1458)</f>
        <v/>
      </c>
      <c r="H1458" s="123" t="str">
        <f>IF('表格编辑 '!J1458="","",'表格编辑 '!J1458)</f>
        <v>test_deadth_event(RECEIVER, ARG0, ARG1, ARG2, ARG3,ARG4)</v>
      </c>
      <c r="I1458" s="123">
        <f>IF('表格编辑 '!K1458="","",'表格编辑 '!K1458)</f>
        <v>1</v>
      </c>
      <c r="J1458" s="123">
        <f>IF('表格编辑 '!L1458="","",'表格编辑 '!L1458)</f>
        <v>10000</v>
      </c>
      <c r="K1458" s="123">
        <f>IF('表格编辑 '!M1458="","",'表格编辑 '!M1458)</f>
        <v>1950</v>
      </c>
      <c r="L1458" s="123" t="str">
        <f>IF('表格编辑 '!N1458="","",'表格编辑 '!N1458)</f>
        <v/>
      </c>
      <c r="M1458" s="123" t="str">
        <f>IF('表格编辑 '!O1458="","",'表格编辑 '!O1458)</f>
        <v/>
      </c>
      <c r="N1458" s="123" t="str">
        <f>IF('表格编辑 '!P1458="","",'表格编辑 '!P1458)</f>
        <v/>
      </c>
      <c r="O1458" s="123" t="str">
        <f>IF('表格编辑 '!Q1458="","",'表格编辑 '!Q1458)</f>
        <v/>
      </c>
      <c r="P1458" s="123" t="str">
        <f>IF('表格编辑 '!R1458="","",'表格编辑 '!R1458)</f>
        <v/>
      </c>
      <c r="Q1458" s="123">
        <f>IF('表格编辑 '!S1458="","",'表格编辑 '!S1458)</f>
        <v>400</v>
      </c>
      <c r="R1458" s="123" t="str">
        <f>IF('表格编辑 '!T1458="","",'表格编辑 '!T1458)</f>
        <v/>
      </c>
      <c r="S1458" s="123" t="str">
        <f>IF('表格编辑 '!U1458="","",'表格编辑 '!U1458)</f>
        <v/>
      </c>
      <c r="T1458" s="123" t="str">
        <f>IF('表格编辑 '!V1458="","",'表格编辑 '!V1458)</f>
        <v/>
      </c>
      <c r="U1458" s="123" t="str">
        <f>IF('表格编辑 '!W1458="","",'表格编辑 '!W1458)</f>
        <v/>
      </c>
      <c r="V1458" s="123" t="str">
        <f>IF('表格编辑 '!X1458="","",'表格编辑 '!X1458)</f>
        <v/>
      </c>
      <c r="W1458" s="123" t="str">
        <f>IF('表格编辑 '!Y1458="","",'表格编辑 '!Y1458)</f>
        <v/>
      </c>
      <c r="X1458" s="123" t="str">
        <f>IF('表格编辑 '!Z1458="","",'表格编辑 '!Z1458)</f>
        <v/>
      </c>
      <c r="Y1458" s="123" t="str">
        <f>IF('表格编辑 '!AA1458="","",'表格编辑 '!AA1458)</f>
        <v/>
      </c>
      <c r="Z1458" s="123" t="str">
        <f>IF('表格编辑 '!AB1458="","",'表格编辑 '!AB1458)</f>
        <v/>
      </c>
      <c r="AA1458" s="123" t="str">
        <f>IF('表格编辑 '!AC1458="","",'表格编辑 '!AC1458)</f>
        <v/>
      </c>
      <c r="AB1458" s="123" t="str">
        <f>IF('表格编辑 '!AD1458="","",'表格编辑 '!AD1458)</f>
        <v/>
      </c>
      <c r="AC1458" s="123" t="str">
        <f>IF('表格编辑 '!AE1458="","",'表格编辑 '!AE1458)</f>
        <v/>
      </c>
      <c r="AD1458" s="123">
        <f>IF('表格编辑 '!AF1458="","",'表格编辑 '!AF1458)</f>
        <v>141045</v>
      </c>
    </row>
    <row r="1459" spans="1:30">
      <c r="A1459" s="123">
        <f>IF('表格编辑 '!A1459="","",'表格编辑 '!A1459)</f>
        <v>41046</v>
      </c>
      <c r="B1459" s="123">
        <f>IF('表格编辑 '!B1459="","",'表格编辑 '!B1459)</f>
        <v>50122</v>
      </c>
      <c r="C1459" s="123">
        <f>IF('表格编辑 '!E1459="","",'表格编辑 '!E1459)</f>
        <v>65</v>
      </c>
      <c r="D1459" s="123" t="str">
        <f>IF('表格编辑 '!F1459="","",'表格编辑 '!F1459)</f>
        <v>AI_born_event(RECEIVER, ARG0, ARG1, ARG2, ARG3,ARG4)</v>
      </c>
      <c r="E1459" s="123" t="str">
        <f>IF('表格编辑 '!G1459="","",'表格编辑 '!G1459)</f>
        <v>AI_update_event(RECEIVER, ARG0, ARG1, ARG2, ARG3,ARG4)</v>
      </c>
      <c r="F1459" s="123" t="str">
        <f>IF('表格编辑 '!H1459="","",'表格编辑 '!H1459)</f>
        <v/>
      </c>
      <c r="G1459" s="123" t="str">
        <f>IF('表格编辑 '!I1459="","",'表格编辑 '!I1459)</f>
        <v/>
      </c>
      <c r="H1459" s="123" t="str">
        <f>IF('表格编辑 '!J1459="","",'表格编辑 '!J1459)</f>
        <v>test_deadth_event(RECEIVER, ARG0, ARG1, ARG2, ARG3,ARG4)</v>
      </c>
      <c r="I1459" s="123">
        <f>IF('表格编辑 '!K1459="","",'表格编辑 '!K1459)</f>
        <v>1</v>
      </c>
      <c r="J1459" s="123">
        <f>IF('表格编辑 '!L1459="","",'表格编辑 '!L1459)</f>
        <v>10000</v>
      </c>
      <c r="K1459" s="123">
        <f>IF('表格编辑 '!M1459="","",'表格编辑 '!M1459)</f>
        <v>1950</v>
      </c>
      <c r="L1459" s="123" t="str">
        <f>IF('表格编辑 '!N1459="","",'表格编辑 '!N1459)</f>
        <v/>
      </c>
      <c r="M1459" s="123" t="str">
        <f>IF('表格编辑 '!O1459="","",'表格编辑 '!O1459)</f>
        <v/>
      </c>
      <c r="N1459" s="123" t="str">
        <f>IF('表格编辑 '!P1459="","",'表格编辑 '!P1459)</f>
        <v/>
      </c>
      <c r="O1459" s="123" t="str">
        <f>IF('表格编辑 '!Q1459="","",'表格编辑 '!Q1459)</f>
        <v/>
      </c>
      <c r="P1459" s="123" t="str">
        <f>IF('表格编辑 '!R1459="","",'表格编辑 '!R1459)</f>
        <v/>
      </c>
      <c r="Q1459" s="123">
        <f>IF('表格编辑 '!S1459="","",'表格编辑 '!S1459)</f>
        <v>400</v>
      </c>
      <c r="R1459" s="123" t="str">
        <f>IF('表格编辑 '!T1459="","",'表格编辑 '!T1459)</f>
        <v/>
      </c>
      <c r="S1459" s="123" t="str">
        <f>IF('表格编辑 '!U1459="","",'表格编辑 '!U1459)</f>
        <v/>
      </c>
      <c r="T1459" s="123" t="str">
        <f>IF('表格编辑 '!V1459="","",'表格编辑 '!V1459)</f>
        <v/>
      </c>
      <c r="U1459" s="123" t="str">
        <f>IF('表格编辑 '!W1459="","",'表格编辑 '!W1459)</f>
        <v/>
      </c>
      <c r="V1459" s="123" t="str">
        <f>IF('表格编辑 '!X1459="","",'表格编辑 '!X1459)</f>
        <v/>
      </c>
      <c r="W1459" s="123" t="str">
        <f>IF('表格编辑 '!Y1459="","",'表格编辑 '!Y1459)</f>
        <v/>
      </c>
      <c r="X1459" s="123" t="str">
        <f>IF('表格编辑 '!Z1459="","",'表格编辑 '!Z1459)</f>
        <v/>
      </c>
      <c r="Y1459" s="123" t="str">
        <f>IF('表格编辑 '!AA1459="","",'表格编辑 '!AA1459)</f>
        <v/>
      </c>
      <c r="Z1459" s="123" t="str">
        <f>IF('表格编辑 '!AB1459="","",'表格编辑 '!AB1459)</f>
        <v/>
      </c>
      <c r="AA1459" s="123" t="str">
        <f>IF('表格编辑 '!AC1459="","",'表格编辑 '!AC1459)</f>
        <v/>
      </c>
      <c r="AB1459" s="123" t="str">
        <f>IF('表格编辑 '!AD1459="","",'表格编辑 '!AD1459)</f>
        <v/>
      </c>
      <c r="AC1459" s="123" t="str">
        <f>IF('表格编辑 '!AE1459="","",'表格编辑 '!AE1459)</f>
        <v/>
      </c>
      <c r="AD1459" s="123">
        <f>IF('表格编辑 '!AF1459="","",'表格编辑 '!AF1459)</f>
        <v>141046</v>
      </c>
    </row>
    <row r="1460" spans="1:30">
      <c r="A1460" s="123">
        <f>IF('表格编辑 '!A1460="","",'表格编辑 '!A1460)</f>
        <v>41047</v>
      </c>
      <c r="B1460" s="123">
        <f>IF('表格编辑 '!B1460="","",'表格编辑 '!B1460)</f>
        <v>50154</v>
      </c>
      <c r="C1460" s="123">
        <f>IF('表格编辑 '!E1460="","",'表格编辑 '!E1460)</f>
        <v>65</v>
      </c>
      <c r="D1460" s="123" t="str">
        <f>IF('表格编辑 '!F1460="","",'表格编辑 '!F1460)</f>
        <v>AI_born_event(RECEIVER, ARG0, ARG1, ARG2, ARG3,ARG4)</v>
      </c>
      <c r="E1460" s="123" t="str">
        <f>IF('表格编辑 '!G1460="","",'表格编辑 '!G1460)</f>
        <v>AI_update_event(RECEIVER, ARG0, ARG1, ARG2, ARG3,ARG4)</v>
      </c>
      <c r="F1460" s="123" t="str">
        <f>IF('表格编辑 '!H1460="","",'表格编辑 '!H1460)</f>
        <v/>
      </c>
      <c r="G1460" s="123" t="str">
        <f>IF('表格编辑 '!I1460="","",'表格编辑 '!I1460)</f>
        <v/>
      </c>
      <c r="H1460" s="123" t="str">
        <f>IF('表格编辑 '!J1460="","",'表格编辑 '!J1460)</f>
        <v>test_deadth_event(RECEIVER, ARG0, ARG1, ARG2, ARG3,ARG4)</v>
      </c>
      <c r="I1460" s="123">
        <f>IF('表格编辑 '!K1460="","",'表格编辑 '!K1460)</f>
        <v>1</v>
      </c>
      <c r="J1460" s="123">
        <f>IF('表格编辑 '!L1460="","",'表格编辑 '!L1460)</f>
        <v>10000</v>
      </c>
      <c r="K1460" s="123">
        <f>IF('表格编辑 '!M1460="","",'表格编辑 '!M1460)</f>
        <v>1950</v>
      </c>
      <c r="L1460" s="123" t="str">
        <f>IF('表格编辑 '!N1460="","",'表格编辑 '!N1460)</f>
        <v/>
      </c>
      <c r="M1460" s="123" t="str">
        <f>IF('表格编辑 '!O1460="","",'表格编辑 '!O1460)</f>
        <v/>
      </c>
      <c r="N1460" s="123" t="str">
        <f>IF('表格编辑 '!P1460="","",'表格编辑 '!P1460)</f>
        <v/>
      </c>
      <c r="O1460" s="123" t="str">
        <f>IF('表格编辑 '!Q1460="","",'表格编辑 '!Q1460)</f>
        <v/>
      </c>
      <c r="P1460" s="123" t="str">
        <f>IF('表格编辑 '!R1460="","",'表格编辑 '!R1460)</f>
        <v/>
      </c>
      <c r="Q1460" s="123">
        <f>IF('表格编辑 '!S1460="","",'表格编辑 '!S1460)</f>
        <v>400</v>
      </c>
      <c r="R1460" s="123" t="str">
        <f>IF('表格编辑 '!T1460="","",'表格编辑 '!T1460)</f>
        <v/>
      </c>
      <c r="S1460" s="123" t="str">
        <f>IF('表格编辑 '!U1460="","",'表格编辑 '!U1460)</f>
        <v/>
      </c>
      <c r="T1460" s="123" t="str">
        <f>IF('表格编辑 '!V1460="","",'表格编辑 '!V1460)</f>
        <v/>
      </c>
      <c r="U1460" s="123" t="str">
        <f>IF('表格编辑 '!W1460="","",'表格编辑 '!W1460)</f>
        <v/>
      </c>
      <c r="V1460" s="123" t="str">
        <f>IF('表格编辑 '!X1460="","",'表格编辑 '!X1460)</f>
        <v/>
      </c>
      <c r="W1460" s="123" t="str">
        <f>IF('表格编辑 '!Y1460="","",'表格编辑 '!Y1460)</f>
        <v/>
      </c>
      <c r="X1460" s="123" t="str">
        <f>IF('表格编辑 '!Z1460="","",'表格编辑 '!Z1460)</f>
        <v/>
      </c>
      <c r="Y1460" s="123" t="str">
        <f>IF('表格编辑 '!AA1460="","",'表格编辑 '!AA1460)</f>
        <v/>
      </c>
      <c r="Z1460" s="123" t="str">
        <f>IF('表格编辑 '!AB1460="","",'表格编辑 '!AB1460)</f>
        <v/>
      </c>
      <c r="AA1460" s="123" t="str">
        <f>IF('表格编辑 '!AC1460="","",'表格编辑 '!AC1460)</f>
        <v/>
      </c>
      <c r="AB1460" s="123" t="str">
        <f>IF('表格编辑 '!AD1460="","",'表格编辑 '!AD1460)</f>
        <v/>
      </c>
      <c r="AC1460" s="123" t="str">
        <f>IF('表格编辑 '!AE1460="","",'表格编辑 '!AE1460)</f>
        <v/>
      </c>
      <c r="AD1460" s="123">
        <f>IF('表格编辑 '!AF1460="","",'表格编辑 '!AF1460)</f>
        <v>141047</v>
      </c>
    </row>
    <row r="1461" spans="1:30">
      <c r="A1461" s="123">
        <f>IF('表格编辑 '!A1461="","",'表格编辑 '!A1461)</f>
        <v>41048</v>
      </c>
      <c r="B1461" s="123">
        <f>IF('表格编辑 '!B1461="","",'表格编辑 '!B1461)</f>
        <v>50075</v>
      </c>
      <c r="C1461" s="123">
        <f>IF('表格编辑 '!E1461="","",'表格编辑 '!E1461)</f>
        <v>65</v>
      </c>
      <c r="D1461" s="123" t="str">
        <f>IF('表格编辑 '!F1461="","",'表格编辑 '!F1461)</f>
        <v>AI_born_event(RECEIVER, ARG0, ARG1, ARG2, ARG3,ARG4)</v>
      </c>
      <c r="E1461" s="123" t="str">
        <f>IF('表格编辑 '!G1461="","",'表格编辑 '!G1461)</f>
        <v>AI_update_event(RECEIVER, ARG0, ARG1, ARG2, ARG3,ARG4)</v>
      </c>
      <c r="F1461" s="123" t="str">
        <f>IF('表格编辑 '!H1461="","",'表格编辑 '!H1461)</f>
        <v/>
      </c>
      <c r="G1461" s="123" t="str">
        <f>IF('表格编辑 '!I1461="","",'表格编辑 '!I1461)</f>
        <v/>
      </c>
      <c r="H1461" s="123" t="str">
        <f>IF('表格编辑 '!J1461="","",'表格编辑 '!J1461)</f>
        <v>test_deadth_event(RECEIVER, ARG0, ARG1, ARG2, ARG3,ARG4)</v>
      </c>
      <c r="I1461" s="123">
        <f>IF('表格编辑 '!K1461="","",'表格编辑 '!K1461)</f>
        <v>1</v>
      </c>
      <c r="J1461" s="123">
        <f>IF('表格编辑 '!L1461="","",'表格编辑 '!L1461)</f>
        <v>10000</v>
      </c>
      <c r="K1461" s="123">
        <f>IF('表格编辑 '!M1461="","",'表格编辑 '!M1461)</f>
        <v>1950</v>
      </c>
      <c r="L1461" s="123" t="str">
        <f>IF('表格编辑 '!N1461="","",'表格编辑 '!N1461)</f>
        <v/>
      </c>
      <c r="M1461" s="123" t="str">
        <f>IF('表格编辑 '!O1461="","",'表格编辑 '!O1461)</f>
        <v/>
      </c>
      <c r="N1461" s="123" t="str">
        <f>IF('表格编辑 '!P1461="","",'表格编辑 '!P1461)</f>
        <v/>
      </c>
      <c r="O1461" s="123" t="str">
        <f>IF('表格编辑 '!Q1461="","",'表格编辑 '!Q1461)</f>
        <v/>
      </c>
      <c r="P1461" s="123" t="str">
        <f>IF('表格编辑 '!R1461="","",'表格编辑 '!R1461)</f>
        <v/>
      </c>
      <c r="Q1461" s="123">
        <f>IF('表格编辑 '!S1461="","",'表格编辑 '!S1461)</f>
        <v>400</v>
      </c>
      <c r="R1461" s="123" t="str">
        <f>IF('表格编辑 '!T1461="","",'表格编辑 '!T1461)</f>
        <v/>
      </c>
      <c r="S1461" s="123" t="str">
        <f>IF('表格编辑 '!U1461="","",'表格编辑 '!U1461)</f>
        <v/>
      </c>
      <c r="T1461" s="123" t="str">
        <f>IF('表格编辑 '!V1461="","",'表格编辑 '!V1461)</f>
        <v/>
      </c>
      <c r="U1461" s="123" t="str">
        <f>IF('表格编辑 '!W1461="","",'表格编辑 '!W1461)</f>
        <v/>
      </c>
      <c r="V1461" s="123" t="str">
        <f>IF('表格编辑 '!X1461="","",'表格编辑 '!X1461)</f>
        <v/>
      </c>
      <c r="W1461" s="123" t="str">
        <f>IF('表格编辑 '!Y1461="","",'表格编辑 '!Y1461)</f>
        <v/>
      </c>
      <c r="X1461" s="123" t="str">
        <f>IF('表格编辑 '!Z1461="","",'表格编辑 '!Z1461)</f>
        <v/>
      </c>
      <c r="Y1461" s="123" t="str">
        <f>IF('表格编辑 '!AA1461="","",'表格编辑 '!AA1461)</f>
        <v/>
      </c>
      <c r="Z1461" s="123" t="str">
        <f>IF('表格编辑 '!AB1461="","",'表格编辑 '!AB1461)</f>
        <v/>
      </c>
      <c r="AA1461" s="123" t="str">
        <f>IF('表格编辑 '!AC1461="","",'表格编辑 '!AC1461)</f>
        <v/>
      </c>
      <c r="AB1461" s="123" t="str">
        <f>IF('表格编辑 '!AD1461="","",'表格编辑 '!AD1461)</f>
        <v/>
      </c>
      <c r="AC1461" s="123" t="str">
        <f>IF('表格编辑 '!AE1461="","",'表格编辑 '!AE1461)</f>
        <v/>
      </c>
      <c r="AD1461" s="123">
        <f>IF('表格编辑 '!AF1461="","",'表格编辑 '!AF1461)</f>
        <v>141048</v>
      </c>
    </row>
    <row r="1462" spans="1:30">
      <c r="A1462" s="123">
        <f>IF('表格编辑 '!A1462="","",'表格编辑 '!A1462)</f>
        <v>41049</v>
      </c>
      <c r="B1462" s="123">
        <f>IF('表格编辑 '!B1462="","",'表格编辑 '!B1462)</f>
        <v>50065</v>
      </c>
      <c r="C1462" s="123">
        <f>IF('表格编辑 '!E1462="","",'表格编辑 '!E1462)</f>
        <v>65</v>
      </c>
      <c r="D1462" s="123" t="str">
        <f>IF('表格编辑 '!F1462="","",'表格编辑 '!F1462)</f>
        <v>AI_born_event(RECEIVER, ARG0, ARG1, ARG2, ARG3,ARG4)</v>
      </c>
      <c r="E1462" s="123" t="str">
        <f>IF('表格编辑 '!G1462="","",'表格编辑 '!G1462)</f>
        <v>AI_update_event(RECEIVER, ARG0, ARG1, ARG2, ARG3,ARG4)</v>
      </c>
      <c r="F1462" s="123" t="str">
        <f>IF('表格编辑 '!H1462="","",'表格编辑 '!H1462)</f>
        <v/>
      </c>
      <c r="G1462" s="123" t="str">
        <f>IF('表格编辑 '!I1462="","",'表格编辑 '!I1462)</f>
        <v/>
      </c>
      <c r="H1462" s="123" t="str">
        <f>IF('表格编辑 '!J1462="","",'表格编辑 '!J1462)</f>
        <v>test_deadth_event(RECEIVER, ARG0, ARG1, ARG2, ARG3,ARG4)</v>
      </c>
      <c r="I1462" s="123">
        <f>IF('表格编辑 '!K1462="","",'表格编辑 '!K1462)</f>
        <v>1</v>
      </c>
      <c r="J1462" s="123">
        <f>IF('表格编辑 '!L1462="","",'表格编辑 '!L1462)</f>
        <v>10000</v>
      </c>
      <c r="K1462" s="123">
        <f>IF('表格编辑 '!M1462="","",'表格编辑 '!M1462)</f>
        <v>1950</v>
      </c>
      <c r="L1462" s="123" t="str">
        <f>IF('表格编辑 '!N1462="","",'表格编辑 '!N1462)</f>
        <v/>
      </c>
      <c r="M1462" s="123" t="str">
        <f>IF('表格编辑 '!O1462="","",'表格编辑 '!O1462)</f>
        <v/>
      </c>
      <c r="N1462" s="123" t="str">
        <f>IF('表格编辑 '!P1462="","",'表格编辑 '!P1462)</f>
        <v/>
      </c>
      <c r="O1462" s="123" t="str">
        <f>IF('表格编辑 '!Q1462="","",'表格编辑 '!Q1462)</f>
        <v/>
      </c>
      <c r="P1462" s="123" t="str">
        <f>IF('表格编辑 '!R1462="","",'表格编辑 '!R1462)</f>
        <v/>
      </c>
      <c r="Q1462" s="123">
        <f>IF('表格编辑 '!S1462="","",'表格编辑 '!S1462)</f>
        <v>400</v>
      </c>
      <c r="R1462" s="123" t="str">
        <f>IF('表格编辑 '!T1462="","",'表格编辑 '!T1462)</f>
        <v/>
      </c>
      <c r="S1462" s="123" t="str">
        <f>IF('表格编辑 '!U1462="","",'表格编辑 '!U1462)</f>
        <v/>
      </c>
      <c r="T1462" s="123" t="str">
        <f>IF('表格编辑 '!V1462="","",'表格编辑 '!V1462)</f>
        <v/>
      </c>
      <c r="U1462" s="123" t="str">
        <f>IF('表格编辑 '!W1462="","",'表格编辑 '!W1462)</f>
        <v/>
      </c>
      <c r="V1462" s="123" t="str">
        <f>IF('表格编辑 '!X1462="","",'表格编辑 '!X1462)</f>
        <v/>
      </c>
      <c r="W1462" s="123" t="str">
        <f>IF('表格编辑 '!Y1462="","",'表格编辑 '!Y1462)</f>
        <v/>
      </c>
      <c r="X1462" s="123" t="str">
        <f>IF('表格编辑 '!Z1462="","",'表格编辑 '!Z1462)</f>
        <v/>
      </c>
      <c r="Y1462" s="123" t="str">
        <f>IF('表格编辑 '!AA1462="","",'表格编辑 '!AA1462)</f>
        <v/>
      </c>
      <c r="Z1462" s="123" t="str">
        <f>IF('表格编辑 '!AB1462="","",'表格编辑 '!AB1462)</f>
        <v/>
      </c>
      <c r="AA1462" s="123" t="str">
        <f>IF('表格编辑 '!AC1462="","",'表格编辑 '!AC1462)</f>
        <v/>
      </c>
      <c r="AB1462" s="123" t="str">
        <f>IF('表格编辑 '!AD1462="","",'表格编辑 '!AD1462)</f>
        <v/>
      </c>
      <c r="AC1462" s="123" t="str">
        <f>IF('表格编辑 '!AE1462="","",'表格编辑 '!AE1462)</f>
        <v/>
      </c>
      <c r="AD1462" s="123">
        <f>IF('表格编辑 '!AF1462="","",'表格编辑 '!AF1462)</f>
        <v>141049</v>
      </c>
    </row>
    <row r="1463" spans="1:30">
      <c r="A1463" s="123">
        <f>IF('表格编辑 '!A1463="","",'表格编辑 '!A1463)</f>
        <v>41050</v>
      </c>
      <c r="B1463" s="123">
        <f>IF('表格编辑 '!B1463="","",'表格编辑 '!B1463)</f>
        <v>50112</v>
      </c>
      <c r="C1463" s="123">
        <f>IF('表格编辑 '!E1463="","",'表格编辑 '!E1463)</f>
        <v>65</v>
      </c>
      <c r="D1463" s="123" t="str">
        <f>IF('表格编辑 '!F1463="","",'表格编辑 '!F1463)</f>
        <v>YinYing_Born(RECEIVER, ARG0, ARG1, ARG2, ARG3,ARG4)</v>
      </c>
      <c r="E1463" s="123" t="str">
        <f>IF('表格编辑 '!G1463="","",'表格编辑 '!G1463)</f>
        <v>YinYing_Update(RECEIVER, ARG0, ARG1, ARG2, ARG3,ARG4)</v>
      </c>
      <c r="F1463" s="123" t="str">
        <f>IF('表格编辑 '!H1463="","",'表格编辑 '!H1463)</f>
        <v/>
      </c>
      <c r="G1463" s="123" t="str">
        <f>IF('表格编辑 '!I1463="","",'表格编辑 '!I1463)</f>
        <v/>
      </c>
      <c r="H1463" s="123" t="str">
        <f>IF('表格编辑 '!J1463="","",'表格编辑 '!J1463)</f>
        <v>YinYing_deadth(RECEIVER, ARG0, ARG1, ARG2, ARG3,ARG4)</v>
      </c>
      <c r="I1463" s="123">
        <f>IF('表格编辑 '!K1463="","",'表格编辑 '!K1463)</f>
        <v>1</v>
      </c>
      <c r="J1463" s="123">
        <f>IF('表格编辑 '!L1463="","",'表格编辑 '!L1463)</f>
        <v>10000</v>
      </c>
      <c r="K1463" s="123">
        <f>IF('表格编辑 '!M1463="","",'表格编辑 '!M1463)</f>
        <v>1950</v>
      </c>
      <c r="L1463" s="123" t="str">
        <f>IF('表格编辑 '!N1463="","",'表格编辑 '!N1463)</f>
        <v/>
      </c>
      <c r="M1463" s="123" t="str">
        <f>IF('表格编辑 '!O1463="","",'表格编辑 '!O1463)</f>
        <v/>
      </c>
      <c r="N1463" s="123" t="str">
        <f>IF('表格编辑 '!P1463="","",'表格编辑 '!P1463)</f>
        <v/>
      </c>
      <c r="O1463" s="123" t="str">
        <f>IF('表格编辑 '!Q1463="","",'表格编辑 '!Q1463)</f>
        <v/>
      </c>
      <c r="P1463" s="123" t="str">
        <f>IF('表格编辑 '!R1463="","",'表格编辑 '!R1463)</f>
        <v/>
      </c>
      <c r="Q1463" s="123">
        <f>IF('表格编辑 '!S1463="","",'表格编辑 '!S1463)</f>
        <v>400</v>
      </c>
      <c r="R1463" s="123" t="str">
        <f>IF('表格编辑 '!T1463="","",'表格编辑 '!T1463)</f>
        <v/>
      </c>
      <c r="S1463" s="123" t="str">
        <f>IF('表格编辑 '!U1463="","",'表格编辑 '!U1463)</f>
        <v/>
      </c>
      <c r="T1463" s="123" t="str">
        <f>IF('表格编辑 '!V1463="","",'表格编辑 '!V1463)</f>
        <v/>
      </c>
      <c r="U1463" s="123" t="str">
        <f>IF('表格编辑 '!W1463="","",'表格编辑 '!W1463)</f>
        <v/>
      </c>
      <c r="V1463" s="123" t="str">
        <f>IF('表格编辑 '!X1463="","",'表格编辑 '!X1463)</f>
        <v/>
      </c>
      <c r="W1463" s="123">
        <f>IF('表格编辑 '!Y1463="","",'表格编辑 '!Y1463)</f>
        <v>100</v>
      </c>
      <c r="X1463" s="123">
        <f>IF('表格编辑 '!Z1463="","",'表格编辑 '!Z1463)</f>
        <v>100</v>
      </c>
      <c r="Y1463" s="123">
        <f>IF('表格编辑 '!AA1463="","",'表格编辑 '!AA1463)</f>
        <v>100</v>
      </c>
      <c r="Z1463" s="123">
        <f>IF('表格编辑 '!AB1463="","",'表格编辑 '!AB1463)</f>
        <v>100</v>
      </c>
      <c r="AA1463" s="123">
        <f>IF('表格编辑 '!AC1463="","",'表格编辑 '!AC1463)</f>
        <v>100</v>
      </c>
      <c r="AB1463" s="123">
        <f>IF('表格编辑 '!AD1463="","",'表格编辑 '!AD1463)</f>
        <v>100</v>
      </c>
      <c r="AC1463" s="123" t="str">
        <f>IF('表格编辑 '!AE1463="","",'表格编辑 '!AE1463)</f>
        <v/>
      </c>
      <c r="AD1463" s="123">
        <f>IF('表格编辑 '!AF1463="","",'表格编辑 '!AF1463)</f>
        <v>141050</v>
      </c>
    </row>
    <row r="1464" spans="1:30">
      <c r="A1464" s="123">
        <f>IF('表格编辑 '!A1464="","",'表格编辑 '!A1464)</f>
        <v>41051</v>
      </c>
      <c r="B1464" s="123">
        <f>IF('表格编辑 '!B1464="","",'表格编辑 '!B1464)</f>
        <v>50026</v>
      </c>
      <c r="C1464" s="123">
        <f>IF('表格编辑 '!E1464="","",'表格编辑 '!E1464)</f>
        <v>70</v>
      </c>
      <c r="D1464" s="123" t="str">
        <f>IF('表格编辑 '!F1464="","",'表格编辑 '!F1464)</f>
        <v>AI_born_event(RECEIVER, ARG0, ARG1, ARG2, ARG3,ARG4)</v>
      </c>
      <c r="E1464" s="123" t="str">
        <f>IF('表格编辑 '!G1464="","",'表格编辑 '!G1464)</f>
        <v>AI_update_event(RECEIVER, ARG0, ARG1, ARG2, ARG3,ARG4)</v>
      </c>
      <c r="F1464" s="123" t="str">
        <f>IF('表格编辑 '!H1464="","",'表格编辑 '!H1464)</f>
        <v/>
      </c>
      <c r="G1464" s="123" t="str">
        <f>IF('表格编辑 '!I1464="","",'表格编辑 '!I1464)</f>
        <v/>
      </c>
      <c r="H1464" s="123" t="str">
        <f>IF('表格编辑 '!J1464="","",'表格编辑 '!J1464)</f>
        <v>test_deadth_event(RECEIVER, ARG0, ARG1, ARG2, ARG3,ARG4)</v>
      </c>
      <c r="I1464" s="123">
        <f>IF('表格编辑 '!K1464="","",'表格编辑 '!K1464)</f>
        <v>1</v>
      </c>
      <c r="J1464" s="123">
        <f>IF('表格编辑 '!L1464="","",'表格编辑 '!L1464)</f>
        <v>20000</v>
      </c>
      <c r="K1464" s="123">
        <f>IF('表格编辑 '!M1464="","",'表格编辑 '!M1464)</f>
        <v>2100</v>
      </c>
      <c r="L1464" s="123" t="str">
        <f>IF('表格编辑 '!N1464="","",'表格编辑 '!N1464)</f>
        <v/>
      </c>
      <c r="M1464" s="123" t="str">
        <f>IF('表格编辑 '!O1464="","",'表格编辑 '!O1464)</f>
        <v/>
      </c>
      <c r="N1464" s="123" t="str">
        <f>IF('表格编辑 '!P1464="","",'表格编辑 '!P1464)</f>
        <v/>
      </c>
      <c r="O1464" s="123" t="str">
        <f>IF('表格编辑 '!Q1464="","",'表格编辑 '!Q1464)</f>
        <v/>
      </c>
      <c r="P1464" s="123" t="str">
        <f>IF('表格编辑 '!R1464="","",'表格编辑 '!R1464)</f>
        <v/>
      </c>
      <c r="Q1464" s="123">
        <f>IF('表格编辑 '!S1464="","",'表格编辑 '!S1464)</f>
        <v>400</v>
      </c>
      <c r="R1464" s="123" t="str">
        <f>IF('表格编辑 '!T1464="","",'表格编辑 '!T1464)</f>
        <v/>
      </c>
      <c r="S1464" s="123" t="str">
        <f>IF('表格编辑 '!U1464="","",'表格编辑 '!U1464)</f>
        <v/>
      </c>
      <c r="T1464" s="123" t="str">
        <f>IF('表格编辑 '!V1464="","",'表格编辑 '!V1464)</f>
        <v/>
      </c>
      <c r="U1464" s="123" t="str">
        <f>IF('表格编辑 '!W1464="","",'表格编辑 '!W1464)</f>
        <v/>
      </c>
      <c r="V1464" s="123" t="str">
        <f>IF('表格编辑 '!X1464="","",'表格编辑 '!X1464)</f>
        <v/>
      </c>
      <c r="W1464" s="123" t="str">
        <f>IF('表格编辑 '!Y1464="","",'表格编辑 '!Y1464)</f>
        <v/>
      </c>
      <c r="X1464" s="123" t="str">
        <f>IF('表格编辑 '!Z1464="","",'表格编辑 '!Z1464)</f>
        <v/>
      </c>
      <c r="Y1464" s="123" t="str">
        <f>IF('表格编辑 '!AA1464="","",'表格编辑 '!AA1464)</f>
        <v/>
      </c>
      <c r="Z1464" s="123" t="str">
        <f>IF('表格编辑 '!AB1464="","",'表格编辑 '!AB1464)</f>
        <v/>
      </c>
      <c r="AA1464" s="123" t="str">
        <f>IF('表格编辑 '!AC1464="","",'表格编辑 '!AC1464)</f>
        <v/>
      </c>
      <c r="AB1464" s="123" t="str">
        <f>IF('表格编辑 '!AD1464="","",'表格编辑 '!AD1464)</f>
        <v/>
      </c>
      <c r="AC1464" s="123" t="str">
        <f>IF('表格编辑 '!AE1464="","",'表格编辑 '!AE1464)</f>
        <v/>
      </c>
      <c r="AD1464" s="123">
        <f>IF('表格编辑 '!AF1464="","",'表格编辑 '!AF1464)</f>
        <v>141051</v>
      </c>
    </row>
    <row r="1465" spans="1:30">
      <c r="A1465" s="123">
        <f>IF('表格编辑 '!A1465="","",'表格编辑 '!A1465)</f>
        <v>41052</v>
      </c>
      <c r="B1465" s="123">
        <f>IF('表格编辑 '!B1465="","",'表格编辑 '!B1465)</f>
        <v>50092</v>
      </c>
      <c r="C1465" s="123">
        <f>IF('表格编辑 '!E1465="","",'表格编辑 '!E1465)</f>
        <v>70</v>
      </c>
      <c r="D1465" s="123" t="str">
        <f>IF('表格编辑 '!F1465="","",'表格编辑 '!F1465)</f>
        <v>AI_born_event(RECEIVER, ARG0, ARG1, ARG2, ARG3,ARG4)</v>
      </c>
      <c r="E1465" s="123" t="str">
        <f>IF('表格编辑 '!G1465="","",'表格编辑 '!G1465)</f>
        <v>AI_update_event(RECEIVER, ARG0, ARG1, ARG2, ARG3,ARG4)</v>
      </c>
      <c r="F1465" s="123" t="str">
        <f>IF('表格编辑 '!H1465="","",'表格编辑 '!H1465)</f>
        <v/>
      </c>
      <c r="G1465" s="123" t="str">
        <f>IF('表格编辑 '!I1465="","",'表格编辑 '!I1465)</f>
        <v/>
      </c>
      <c r="H1465" s="123" t="str">
        <f>IF('表格编辑 '!J1465="","",'表格编辑 '!J1465)</f>
        <v>test_deadth_event(RECEIVER, ARG0, ARG1, ARG2, ARG3,ARG4)</v>
      </c>
      <c r="I1465" s="123">
        <f>IF('表格编辑 '!K1465="","",'表格编辑 '!K1465)</f>
        <v>1</v>
      </c>
      <c r="J1465" s="123">
        <f>IF('表格编辑 '!L1465="","",'表格编辑 '!L1465)</f>
        <v>20000</v>
      </c>
      <c r="K1465" s="123">
        <f>IF('表格编辑 '!M1465="","",'表格编辑 '!M1465)</f>
        <v>2100</v>
      </c>
      <c r="L1465" s="123" t="str">
        <f>IF('表格编辑 '!N1465="","",'表格编辑 '!N1465)</f>
        <v/>
      </c>
      <c r="M1465" s="123" t="str">
        <f>IF('表格编辑 '!O1465="","",'表格编辑 '!O1465)</f>
        <v/>
      </c>
      <c r="N1465" s="123" t="str">
        <f>IF('表格编辑 '!P1465="","",'表格编辑 '!P1465)</f>
        <v/>
      </c>
      <c r="O1465" s="123" t="str">
        <f>IF('表格编辑 '!Q1465="","",'表格编辑 '!Q1465)</f>
        <v/>
      </c>
      <c r="P1465" s="123" t="str">
        <f>IF('表格编辑 '!R1465="","",'表格编辑 '!R1465)</f>
        <v/>
      </c>
      <c r="Q1465" s="123">
        <f>IF('表格编辑 '!S1465="","",'表格编辑 '!S1465)</f>
        <v>400</v>
      </c>
      <c r="R1465" s="123" t="str">
        <f>IF('表格编辑 '!T1465="","",'表格编辑 '!T1465)</f>
        <v/>
      </c>
      <c r="S1465" s="123" t="str">
        <f>IF('表格编辑 '!U1465="","",'表格编辑 '!U1465)</f>
        <v/>
      </c>
      <c r="T1465" s="123" t="str">
        <f>IF('表格编辑 '!V1465="","",'表格编辑 '!V1465)</f>
        <v/>
      </c>
      <c r="U1465" s="123" t="str">
        <f>IF('表格编辑 '!W1465="","",'表格编辑 '!W1465)</f>
        <v/>
      </c>
      <c r="V1465" s="123" t="str">
        <f>IF('表格编辑 '!X1465="","",'表格编辑 '!X1465)</f>
        <v/>
      </c>
      <c r="W1465" s="123" t="str">
        <f>IF('表格编辑 '!Y1465="","",'表格编辑 '!Y1465)</f>
        <v/>
      </c>
      <c r="X1465" s="123" t="str">
        <f>IF('表格编辑 '!Z1465="","",'表格编辑 '!Z1465)</f>
        <v/>
      </c>
      <c r="Y1465" s="123" t="str">
        <f>IF('表格编辑 '!AA1465="","",'表格编辑 '!AA1465)</f>
        <v/>
      </c>
      <c r="Z1465" s="123" t="str">
        <f>IF('表格编辑 '!AB1465="","",'表格编辑 '!AB1465)</f>
        <v/>
      </c>
      <c r="AA1465" s="123" t="str">
        <f>IF('表格编辑 '!AC1465="","",'表格编辑 '!AC1465)</f>
        <v/>
      </c>
      <c r="AB1465" s="123" t="str">
        <f>IF('表格编辑 '!AD1465="","",'表格编辑 '!AD1465)</f>
        <v/>
      </c>
      <c r="AC1465" s="123" t="str">
        <f>IF('表格编辑 '!AE1465="","",'表格编辑 '!AE1465)</f>
        <v/>
      </c>
      <c r="AD1465" s="123">
        <f>IF('表格编辑 '!AF1465="","",'表格编辑 '!AF1465)</f>
        <v>141052</v>
      </c>
    </row>
    <row r="1466" spans="1:30">
      <c r="A1466" s="123">
        <f>IF('表格编辑 '!A1466="","",'表格编辑 '!A1466)</f>
        <v>41053</v>
      </c>
      <c r="B1466" s="123">
        <f>IF('表格编辑 '!B1466="","",'表格编辑 '!B1466)</f>
        <v>50012</v>
      </c>
      <c r="C1466" s="123">
        <f>IF('表格编辑 '!E1466="","",'表格编辑 '!E1466)</f>
        <v>70</v>
      </c>
      <c r="D1466" s="123" t="str">
        <f>IF('表格编辑 '!F1466="","",'表格编辑 '!F1466)</f>
        <v>AI_born_event(RECEIVER, ARG0, ARG1, ARG2, ARG3,ARG4)</v>
      </c>
      <c r="E1466" s="123" t="str">
        <f>IF('表格编辑 '!G1466="","",'表格编辑 '!G1466)</f>
        <v>AI_update_event(RECEIVER, ARG0, ARG1, ARG2, ARG3,ARG4)</v>
      </c>
      <c r="F1466" s="123" t="str">
        <f>IF('表格编辑 '!H1466="","",'表格编辑 '!H1466)</f>
        <v/>
      </c>
      <c r="G1466" s="123" t="str">
        <f>IF('表格编辑 '!I1466="","",'表格编辑 '!I1466)</f>
        <v/>
      </c>
      <c r="H1466" s="123" t="str">
        <f>IF('表格编辑 '!J1466="","",'表格编辑 '!J1466)</f>
        <v>test_deadth_event(RECEIVER, ARG0, ARG1, ARG2, ARG3,ARG4)</v>
      </c>
      <c r="I1466" s="123">
        <f>IF('表格编辑 '!K1466="","",'表格编辑 '!K1466)</f>
        <v>1</v>
      </c>
      <c r="J1466" s="123">
        <f>IF('表格编辑 '!L1466="","",'表格编辑 '!L1466)</f>
        <v>20000</v>
      </c>
      <c r="K1466" s="123">
        <f>IF('表格编辑 '!M1466="","",'表格编辑 '!M1466)</f>
        <v>2100</v>
      </c>
      <c r="L1466" s="123" t="str">
        <f>IF('表格编辑 '!N1466="","",'表格编辑 '!N1466)</f>
        <v/>
      </c>
      <c r="M1466" s="123" t="str">
        <f>IF('表格编辑 '!O1466="","",'表格编辑 '!O1466)</f>
        <v/>
      </c>
      <c r="N1466" s="123" t="str">
        <f>IF('表格编辑 '!P1466="","",'表格编辑 '!P1466)</f>
        <v/>
      </c>
      <c r="O1466" s="123" t="str">
        <f>IF('表格编辑 '!Q1466="","",'表格编辑 '!Q1466)</f>
        <v/>
      </c>
      <c r="P1466" s="123" t="str">
        <f>IF('表格编辑 '!R1466="","",'表格编辑 '!R1466)</f>
        <v/>
      </c>
      <c r="Q1466" s="123">
        <f>IF('表格编辑 '!S1466="","",'表格编辑 '!S1466)</f>
        <v>400</v>
      </c>
      <c r="R1466" s="123" t="str">
        <f>IF('表格编辑 '!T1466="","",'表格编辑 '!T1466)</f>
        <v/>
      </c>
      <c r="S1466" s="123" t="str">
        <f>IF('表格编辑 '!U1466="","",'表格编辑 '!U1466)</f>
        <v/>
      </c>
      <c r="T1466" s="123" t="str">
        <f>IF('表格编辑 '!V1466="","",'表格编辑 '!V1466)</f>
        <v/>
      </c>
      <c r="U1466" s="123" t="str">
        <f>IF('表格编辑 '!W1466="","",'表格编辑 '!W1466)</f>
        <v/>
      </c>
      <c r="V1466" s="123" t="str">
        <f>IF('表格编辑 '!X1466="","",'表格编辑 '!X1466)</f>
        <v/>
      </c>
      <c r="W1466" s="123" t="str">
        <f>IF('表格编辑 '!Y1466="","",'表格编辑 '!Y1466)</f>
        <v/>
      </c>
      <c r="X1466" s="123" t="str">
        <f>IF('表格编辑 '!Z1466="","",'表格编辑 '!Z1466)</f>
        <v/>
      </c>
      <c r="Y1466" s="123" t="str">
        <f>IF('表格编辑 '!AA1466="","",'表格编辑 '!AA1466)</f>
        <v/>
      </c>
      <c r="Z1466" s="123" t="str">
        <f>IF('表格编辑 '!AB1466="","",'表格编辑 '!AB1466)</f>
        <v/>
      </c>
      <c r="AA1466" s="123" t="str">
        <f>IF('表格编辑 '!AC1466="","",'表格编辑 '!AC1466)</f>
        <v/>
      </c>
      <c r="AB1466" s="123" t="str">
        <f>IF('表格编辑 '!AD1466="","",'表格编辑 '!AD1466)</f>
        <v/>
      </c>
      <c r="AC1466" s="123" t="str">
        <f>IF('表格编辑 '!AE1466="","",'表格编辑 '!AE1466)</f>
        <v/>
      </c>
      <c r="AD1466" s="123">
        <f>IF('表格编辑 '!AF1466="","",'表格编辑 '!AF1466)</f>
        <v>141053</v>
      </c>
    </row>
    <row r="1467" spans="1:30">
      <c r="A1467" s="123">
        <f>IF('表格编辑 '!A1467="","",'表格编辑 '!A1467)</f>
        <v>41054</v>
      </c>
      <c r="B1467" s="123">
        <f>IF('表格编辑 '!B1467="","",'表格编辑 '!B1467)</f>
        <v>50095</v>
      </c>
      <c r="C1467" s="123">
        <f>IF('表格编辑 '!E1467="","",'表格编辑 '!E1467)</f>
        <v>70</v>
      </c>
      <c r="D1467" s="123" t="str">
        <f>IF('表格编辑 '!F1467="","",'表格编辑 '!F1467)</f>
        <v>AI_born_event(RECEIVER, ARG0, ARG1, ARG2, ARG3,ARG4)</v>
      </c>
      <c r="E1467" s="123" t="str">
        <f>IF('表格编辑 '!G1467="","",'表格编辑 '!G1467)</f>
        <v>AI_update_event(RECEIVER, ARG0, ARG1, ARG2, ARG3,ARG4)</v>
      </c>
      <c r="F1467" s="123" t="str">
        <f>IF('表格编辑 '!H1467="","",'表格编辑 '!H1467)</f>
        <v/>
      </c>
      <c r="G1467" s="123" t="str">
        <f>IF('表格编辑 '!I1467="","",'表格编辑 '!I1467)</f>
        <v/>
      </c>
      <c r="H1467" s="123" t="str">
        <f>IF('表格编辑 '!J1467="","",'表格编辑 '!J1467)</f>
        <v>test_deadth_event(RECEIVER, ARG0, ARG1, ARG2, ARG3,ARG4)</v>
      </c>
      <c r="I1467" s="123">
        <f>IF('表格编辑 '!K1467="","",'表格编辑 '!K1467)</f>
        <v>1</v>
      </c>
      <c r="J1467" s="123">
        <f>IF('表格编辑 '!L1467="","",'表格编辑 '!L1467)</f>
        <v>20000</v>
      </c>
      <c r="K1467" s="123">
        <f>IF('表格编辑 '!M1467="","",'表格编辑 '!M1467)</f>
        <v>2100</v>
      </c>
      <c r="L1467" s="123" t="str">
        <f>IF('表格编辑 '!N1467="","",'表格编辑 '!N1467)</f>
        <v/>
      </c>
      <c r="M1467" s="123" t="str">
        <f>IF('表格编辑 '!O1467="","",'表格编辑 '!O1467)</f>
        <v/>
      </c>
      <c r="N1467" s="123" t="str">
        <f>IF('表格编辑 '!P1467="","",'表格编辑 '!P1467)</f>
        <v/>
      </c>
      <c r="O1467" s="123" t="str">
        <f>IF('表格编辑 '!Q1467="","",'表格编辑 '!Q1467)</f>
        <v/>
      </c>
      <c r="P1467" s="123" t="str">
        <f>IF('表格编辑 '!R1467="","",'表格编辑 '!R1467)</f>
        <v/>
      </c>
      <c r="Q1467" s="123">
        <f>IF('表格编辑 '!S1467="","",'表格编辑 '!S1467)</f>
        <v>400</v>
      </c>
      <c r="R1467" s="123" t="str">
        <f>IF('表格编辑 '!T1467="","",'表格编辑 '!T1467)</f>
        <v/>
      </c>
      <c r="S1467" s="123" t="str">
        <f>IF('表格编辑 '!U1467="","",'表格编辑 '!U1467)</f>
        <v/>
      </c>
      <c r="T1467" s="123" t="str">
        <f>IF('表格编辑 '!V1467="","",'表格编辑 '!V1467)</f>
        <v/>
      </c>
      <c r="U1467" s="123" t="str">
        <f>IF('表格编辑 '!W1467="","",'表格编辑 '!W1467)</f>
        <v/>
      </c>
      <c r="V1467" s="123" t="str">
        <f>IF('表格编辑 '!X1467="","",'表格编辑 '!X1467)</f>
        <v/>
      </c>
      <c r="W1467" s="123" t="str">
        <f>IF('表格编辑 '!Y1467="","",'表格编辑 '!Y1467)</f>
        <v/>
      </c>
      <c r="X1467" s="123" t="str">
        <f>IF('表格编辑 '!Z1467="","",'表格编辑 '!Z1467)</f>
        <v/>
      </c>
      <c r="Y1467" s="123" t="str">
        <f>IF('表格编辑 '!AA1467="","",'表格编辑 '!AA1467)</f>
        <v/>
      </c>
      <c r="Z1467" s="123" t="str">
        <f>IF('表格编辑 '!AB1467="","",'表格编辑 '!AB1467)</f>
        <v/>
      </c>
      <c r="AA1467" s="123" t="str">
        <f>IF('表格编辑 '!AC1467="","",'表格编辑 '!AC1467)</f>
        <v/>
      </c>
      <c r="AB1467" s="123" t="str">
        <f>IF('表格编辑 '!AD1467="","",'表格编辑 '!AD1467)</f>
        <v/>
      </c>
      <c r="AC1467" s="123" t="str">
        <f>IF('表格编辑 '!AE1467="","",'表格编辑 '!AE1467)</f>
        <v/>
      </c>
      <c r="AD1467" s="123">
        <f>IF('表格编辑 '!AF1467="","",'表格编辑 '!AF1467)</f>
        <v>141054</v>
      </c>
    </row>
    <row r="1468" spans="1:30">
      <c r="A1468" s="123">
        <f>IF('表格编辑 '!A1468="","",'表格编辑 '!A1468)</f>
        <v>41055</v>
      </c>
      <c r="B1468" s="123">
        <f>IF('表格编辑 '!B1468="","",'表格编辑 '!B1468)</f>
        <v>50148</v>
      </c>
      <c r="C1468" s="123">
        <f>IF('表格编辑 '!E1468="","",'表格编辑 '!E1468)</f>
        <v>70</v>
      </c>
      <c r="D1468" s="123" t="str">
        <f>IF('表格编辑 '!F1468="","",'表格编辑 '!F1468)</f>
        <v>AI_born_event(RECEIVER, ARG0, ARG1, ARG2, ARG3,ARG4)</v>
      </c>
      <c r="E1468" s="123" t="str">
        <f>IF('表格编辑 '!G1468="","",'表格编辑 '!G1468)</f>
        <v>AI_update_event(RECEIVER, ARG0, ARG1, ARG2, ARG3,ARG4)</v>
      </c>
      <c r="F1468" s="123" t="str">
        <f>IF('表格编辑 '!H1468="","",'表格编辑 '!H1468)</f>
        <v/>
      </c>
      <c r="G1468" s="123" t="str">
        <f>IF('表格编辑 '!I1468="","",'表格编辑 '!I1468)</f>
        <v/>
      </c>
      <c r="H1468" s="123" t="str">
        <f>IF('表格编辑 '!J1468="","",'表格编辑 '!J1468)</f>
        <v>test_deadth_event(RECEIVER, ARG0, ARG1, ARG2, ARG3,ARG4)</v>
      </c>
      <c r="I1468" s="123">
        <f>IF('表格编辑 '!K1468="","",'表格编辑 '!K1468)</f>
        <v>1</v>
      </c>
      <c r="J1468" s="123">
        <f>IF('表格编辑 '!L1468="","",'表格编辑 '!L1468)</f>
        <v>20000</v>
      </c>
      <c r="K1468" s="123">
        <f>IF('表格编辑 '!M1468="","",'表格编辑 '!M1468)</f>
        <v>2100</v>
      </c>
      <c r="L1468" s="123" t="str">
        <f>IF('表格编辑 '!N1468="","",'表格编辑 '!N1468)</f>
        <v/>
      </c>
      <c r="M1468" s="123" t="str">
        <f>IF('表格编辑 '!O1468="","",'表格编辑 '!O1468)</f>
        <v/>
      </c>
      <c r="N1468" s="123" t="str">
        <f>IF('表格编辑 '!P1468="","",'表格编辑 '!P1468)</f>
        <v/>
      </c>
      <c r="O1468" s="123" t="str">
        <f>IF('表格编辑 '!Q1468="","",'表格编辑 '!Q1468)</f>
        <v/>
      </c>
      <c r="P1468" s="123" t="str">
        <f>IF('表格编辑 '!R1468="","",'表格编辑 '!R1468)</f>
        <v/>
      </c>
      <c r="Q1468" s="123">
        <f>IF('表格编辑 '!S1468="","",'表格编辑 '!S1468)</f>
        <v>400</v>
      </c>
      <c r="R1468" s="123" t="str">
        <f>IF('表格编辑 '!T1468="","",'表格编辑 '!T1468)</f>
        <v/>
      </c>
      <c r="S1468" s="123" t="str">
        <f>IF('表格编辑 '!U1468="","",'表格编辑 '!U1468)</f>
        <v/>
      </c>
      <c r="T1468" s="123" t="str">
        <f>IF('表格编辑 '!V1468="","",'表格编辑 '!V1468)</f>
        <v/>
      </c>
      <c r="U1468" s="123" t="str">
        <f>IF('表格编辑 '!W1468="","",'表格编辑 '!W1468)</f>
        <v/>
      </c>
      <c r="V1468" s="123" t="str">
        <f>IF('表格编辑 '!X1468="","",'表格编辑 '!X1468)</f>
        <v/>
      </c>
      <c r="W1468" s="123" t="str">
        <f>IF('表格编辑 '!Y1468="","",'表格编辑 '!Y1468)</f>
        <v/>
      </c>
      <c r="X1468" s="123" t="str">
        <f>IF('表格编辑 '!Z1468="","",'表格编辑 '!Z1468)</f>
        <v/>
      </c>
      <c r="Y1468" s="123" t="str">
        <f>IF('表格编辑 '!AA1468="","",'表格编辑 '!AA1468)</f>
        <v/>
      </c>
      <c r="Z1468" s="123" t="str">
        <f>IF('表格编辑 '!AB1468="","",'表格编辑 '!AB1468)</f>
        <v/>
      </c>
      <c r="AA1468" s="123" t="str">
        <f>IF('表格编辑 '!AC1468="","",'表格编辑 '!AC1468)</f>
        <v/>
      </c>
      <c r="AB1468" s="123" t="str">
        <f>IF('表格编辑 '!AD1468="","",'表格编辑 '!AD1468)</f>
        <v/>
      </c>
      <c r="AC1468" s="123" t="str">
        <f>IF('表格编辑 '!AE1468="","",'表格编辑 '!AE1468)</f>
        <v/>
      </c>
      <c r="AD1468" s="123">
        <f>IF('表格编辑 '!AF1468="","",'表格编辑 '!AF1468)</f>
        <v>141055</v>
      </c>
    </row>
    <row r="1469" spans="1:30">
      <c r="A1469" s="123">
        <f>IF('表格编辑 '!A1469="","",'表格编辑 '!A1469)</f>
        <v>41056</v>
      </c>
      <c r="B1469" s="123">
        <f>IF('表格编辑 '!B1469="","",'表格编辑 '!B1469)</f>
        <v>50090</v>
      </c>
      <c r="C1469" s="123">
        <f>IF('表格编辑 '!E1469="","",'表格编辑 '!E1469)</f>
        <v>70</v>
      </c>
      <c r="D1469" s="123" t="str">
        <f>IF('表格编辑 '!F1469="","",'表格编辑 '!F1469)</f>
        <v>AI_born_event(RECEIVER, ARG0, ARG1, ARG2, ARG3,ARG4)</v>
      </c>
      <c r="E1469" s="123" t="str">
        <f>IF('表格编辑 '!G1469="","",'表格编辑 '!G1469)</f>
        <v>AI_update_event(RECEIVER, ARG0, ARG1, ARG2, ARG3,ARG4)</v>
      </c>
      <c r="F1469" s="123" t="str">
        <f>IF('表格编辑 '!H1469="","",'表格编辑 '!H1469)</f>
        <v/>
      </c>
      <c r="G1469" s="123" t="str">
        <f>IF('表格编辑 '!I1469="","",'表格编辑 '!I1469)</f>
        <v/>
      </c>
      <c r="H1469" s="123" t="str">
        <f>IF('表格编辑 '!J1469="","",'表格编辑 '!J1469)</f>
        <v>test_deadth_event(RECEIVER, ARG0, ARG1, ARG2, ARG3,ARG4)</v>
      </c>
      <c r="I1469" s="123">
        <f>IF('表格编辑 '!K1469="","",'表格编辑 '!K1469)</f>
        <v>1</v>
      </c>
      <c r="J1469" s="123">
        <f>IF('表格编辑 '!L1469="","",'表格编辑 '!L1469)</f>
        <v>20000</v>
      </c>
      <c r="K1469" s="123">
        <f>IF('表格编辑 '!M1469="","",'表格编辑 '!M1469)</f>
        <v>2100</v>
      </c>
      <c r="L1469" s="123" t="str">
        <f>IF('表格编辑 '!N1469="","",'表格编辑 '!N1469)</f>
        <v/>
      </c>
      <c r="M1469" s="123" t="str">
        <f>IF('表格编辑 '!O1469="","",'表格编辑 '!O1469)</f>
        <v/>
      </c>
      <c r="N1469" s="123" t="str">
        <f>IF('表格编辑 '!P1469="","",'表格编辑 '!P1469)</f>
        <v/>
      </c>
      <c r="O1469" s="123" t="str">
        <f>IF('表格编辑 '!Q1469="","",'表格编辑 '!Q1469)</f>
        <v/>
      </c>
      <c r="P1469" s="123" t="str">
        <f>IF('表格编辑 '!R1469="","",'表格编辑 '!R1469)</f>
        <v/>
      </c>
      <c r="Q1469" s="123">
        <f>IF('表格编辑 '!S1469="","",'表格编辑 '!S1469)</f>
        <v>400</v>
      </c>
      <c r="R1469" s="123" t="str">
        <f>IF('表格编辑 '!T1469="","",'表格编辑 '!T1469)</f>
        <v/>
      </c>
      <c r="S1469" s="123" t="str">
        <f>IF('表格编辑 '!U1469="","",'表格编辑 '!U1469)</f>
        <v/>
      </c>
      <c r="T1469" s="123" t="str">
        <f>IF('表格编辑 '!V1469="","",'表格编辑 '!V1469)</f>
        <v/>
      </c>
      <c r="U1469" s="123" t="str">
        <f>IF('表格编辑 '!W1469="","",'表格编辑 '!W1469)</f>
        <v/>
      </c>
      <c r="V1469" s="123" t="str">
        <f>IF('表格编辑 '!X1469="","",'表格编辑 '!X1469)</f>
        <v/>
      </c>
      <c r="W1469" s="123" t="str">
        <f>IF('表格编辑 '!Y1469="","",'表格编辑 '!Y1469)</f>
        <v/>
      </c>
      <c r="X1469" s="123" t="str">
        <f>IF('表格编辑 '!Z1469="","",'表格编辑 '!Z1469)</f>
        <v/>
      </c>
      <c r="Y1469" s="123" t="str">
        <f>IF('表格编辑 '!AA1469="","",'表格编辑 '!AA1469)</f>
        <v/>
      </c>
      <c r="Z1469" s="123" t="str">
        <f>IF('表格编辑 '!AB1469="","",'表格编辑 '!AB1469)</f>
        <v/>
      </c>
      <c r="AA1469" s="123" t="str">
        <f>IF('表格编辑 '!AC1469="","",'表格编辑 '!AC1469)</f>
        <v/>
      </c>
      <c r="AB1469" s="123" t="str">
        <f>IF('表格编辑 '!AD1469="","",'表格编辑 '!AD1469)</f>
        <v/>
      </c>
      <c r="AC1469" s="123" t="str">
        <f>IF('表格编辑 '!AE1469="","",'表格编辑 '!AE1469)</f>
        <v/>
      </c>
      <c r="AD1469" s="123">
        <f>IF('表格编辑 '!AF1469="","",'表格编辑 '!AF1469)</f>
        <v>141056</v>
      </c>
    </row>
    <row r="1470" spans="1:30">
      <c r="A1470" s="123">
        <f>IF('表格编辑 '!A1470="","",'表格编辑 '!A1470)</f>
        <v>41057</v>
      </c>
      <c r="B1470" s="123">
        <f>IF('表格编辑 '!B1470="","",'表格编辑 '!B1470)</f>
        <v>50085</v>
      </c>
      <c r="C1470" s="123">
        <f>IF('表格编辑 '!E1470="","",'表格编辑 '!E1470)</f>
        <v>70</v>
      </c>
      <c r="D1470" s="123" t="str">
        <f>IF('表格编辑 '!F1470="","",'表格编辑 '!F1470)</f>
        <v>AI_born_event(RECEIVER, ARG0, ARG1, ARG2, ARG3,ARG4)</v>
      </c>
      <c r="E1470" s="123" t="str">
        <f>IF('表格编辑 '!G1470="","",'表格编辑 '!G1470)</f>
        <v>AI_update_event(RECEIVER, ARG0, ARG1, ARG2, ARG3,ARG4)</v>
      </c>
      <c r="F1470" s="123" t="str">
        <f>IF('表格编辑 '!H1470="","",'表格编辑 '!H1470)</f>
        <v/>
      </c>
      <c r="G1470" s="123" t="str">
        <f>IF('表格编辑 '!I1470="","",'表格编辑 '!I1470)</f>
        <v/>
      </c>
      <c r="H1470" s="123" t="str">
        <f>IF('表格编辑 '!J1470="","",'表格编辑 '!J1470)</f>
        <v>test_deadth_event(RECEIVER, ARG0, ARG1, ARG2, ARG3,ARG4)</v>
      </c>
      <c r="I1470" s="123">
        <f>IF('表格编辑 '!K1470="","",'表格编辑 '!K1470)</f>
        <v>1</v>
      </c>
      <c r="J1470" s="123">
        <f>IF('表格编辑 '!L1470="","",'表格编辑 '!L1470)</f>
        <v>20000</v>
      </c>
      <c r="K1470" s="123">
        <f>IF('表格编辑 '!M1470="","",'表格编辑 '!M1470)</f>
        <v>2100</v>
      </c>
      <c r="L1470" s="123" t="str">
        <f>IF('表格编辑 '!N1470="","",'表格编辑 '!N1470)</f>
        <v/>
      </c>
      <c r="M1470" s="123" t="str">
        <f>IF('表格编辑 '!O1470="","",'表格编辑 '!O1470)</f>
        <v/>
      </c>
      <c r="N1470" s="123" t="str">
        <f>IF('表格编辑 '!P1470="","",'表格编辑 '!P1470)</f>
        <v/>
      </c>
      <c r="O1470" s="123" t="str">
        <f>IF('表格编辑 '!Q1470="","",'表格编辑 '!Q1470)</f>
        <v/>
      </c>
      <c r="P1470" s="123" t="str">
        <f>IF('表格编辑 '!R1470="","",'表格编辑 '!R1470)</f>
        <v/>
      </c>
      <c r="Q1470" s="123">
        <f>IF('表格编辑 '!S1470="","",'表格编辑 '!S1470)</f>
        <v>400</v>
      </c>
      <c r="R1470" s="123" t="str">
        <f>IF('表格编辑 '!T1470="","",'表格编辑 '!T1470)</f>
        <v/>
      </c>
      <c r="S1470" s="123" t="str">
        <f>IF('表格编辑 '!U1470="","",'表格编辑 '!U1470)</f>
        <v/>
      </c>
      <c r="T1470" s="123" t="str">
        <f>IF('表格编辑 '!V1470="","",'表格编辑 '!V1470)</f>
        <v/>
      </c>
      <c r="U1470" s="123" t="str">
        <f>IF('表格编辑 '!W1470="","",'表格编辑 '!W1470)</f>
        <v/>
      </c>
      <c r="V1470" s="123" t="str">
        <f>IF('表格编辑 '!X1470="","",'表格编辑 '!X1470)</f>
        <v/>
      </c>
      <c r="W1470" s="123" t="str">
        <f>IF('表格编辑 '!Y1470="","",'表格编辑 '!Y1470)</f>
        <v/>
      </c>
      <c r="X1470" s="123" t="str">
        <f>IF('表格编辑 '!Z1470="","",'表格编辑 '!Z1470)</f>
        <v/>
      </c>
      <c r="Y1470" s="123" t="str">
        <f>IF('表格编辑 '!AA1470="","",'表格编辑 '!AA1470)</f>
        <v/>
      </c>
      <c r="Z1470" s="123" t="str">
        <f>IF('表格编辑 '!AB1470="","",'表格编辑 '!AB1470)</f>
        <v/>
      </c>
      <c r="AA1470" s="123" t="str">
        <f>IF('表格编辑 '!AC1470="","",'表格编辑 '!AC1470)</f>
        <v/>
      </c>
      <c r="AB1470" s="123" t="str">
        <f>IF('表格编辑 '!AD1470="","",'表格编辑 '!AD1470)</f>
        <v/>
      </c>
      <c r="AC1470" s="123" t="str">
        <f>IF('表格编辑 '!AE1470="","",'表格编辑 '!AE1470)</f>
        <v/>
      </c>
      <c r="AD1470" s="123">
        <f>IF('表格编辑 '!AF1470="","",'表格编辑 '!AF1470)</f>
        <v>141057</v>
      </c>
    </row>
    <row r="1471" spans="1:30">
      <c r="A1471" s="123">
        <f>IF('表格编辑 '!A1471="","",'表格编辑 '!A1471)</f>
        <v>41058</v>
      </c>
      <c r="B1471" s="123">
        <f>IF('表格编辑 '!B1471="","",'表格编辑 '!B1471)</f>
        <v>50088</v>
      </c>
      <c r="C1471" s="123">
        <f>IF('表格编辑 '!E1471="","",'表格编辑 '!E1471)</f>
        <v>70</v>
      </c>
      <c r="D1471" s="123" t="str">
        <f>IF('表格编辑 '!F1471="","",'表格编辑 '!F1471)</f>
        <v>AI_born_event(RECEIVER, ARG0, ARG1, ARG2, ARG3,ARG4)</v>
      </c>
      <c r="E1471" s="123" t="str">
        <f>IF('表格编辑 '!G1471="","",'表格编辑 '!G1471)</f>
        <v>AI_update_event(RECEIVER, ARG0, ARG1, ARG2, ARG3,ARG4)</v>
      </c>
      <c r="F1471" s="123" t="str">
        <f>IF('表格编辑 '!H1471="","",'表格编辑 '!H1471)</f>
        <v/>
      </c>
      <c r="G1471" s="123" t="str">
        <f>IF('表格编辑 '!I1471="","",'表格编辑 '!I1471)</f>
        <v/>
      </c>
      <c r="H1471" s="123" t="str">
        <f>IF('表格编辑 '!J1471="","",'表格编辑 '!J1471)</f>
        <v>test_deadth_event(RECEIVER, ARG0, ARG1, ARG2, ARG3,ARG4)</v>
      </c>
      <c r="I1471" s="123">
        <f>IF('表格编辑 '!K1471="","",'表格编辑 '!K1471)</f>
        <v>1</v>
      </c>
      <c r="J1471" s="123">
        <f>IF('表格编辑 '!L1471="","",'表格编辑 '!L1471)</f>
        <v>20000</v>
      </c>
      <c r="K1471" s="123">
        <f>IF('表格编辑 '!M1471="","",'表格编辑 '!M1471)</f>
        <v>2100</v>
      </c>
      <c r="L1471" s="123" t="str">
        <f>IF('表格编辑 '!N1471="","",'表格编辑 '!N1471)</f>
        <v/>
      </c>
      <c r="M1471" s="123" t="str">
        <f>IF('表格编辑 '!O1471="","",'表格编辑 '!O1471)</f>
        <v/>
      </c>
      <c r="N1471" s="123" t="str">
        <f>IF('表格编辑 '!P1471="","",'表格编辑 '!P1471)</f>
        <v/>
      </c>
      <c r="O1471" s="123" t="str">
        <f>IF('表格编辑 '!Q1471="","",'表格编辑 '!Q1471)</f>
        <v/>
      </c>
      <c r="P1471" s="123" t="str">
        <f>IF('表格编辑 '!R1471="","",'表格编辑 '!R1471)</f>
        <v/>
      </c>
      <c r="Q1471" s="123">
        <f>IF('表格编辑 '!S1471="","",'表格编辑 '!S1471)</f>
        <v>400</v>
      </c>
      <c r="R1471" s="123" t="str">
        <f>IF('表格编辑 '!T1471="","",'表格编辑 '!T1471)</f>
        <v/>
      </c>
      <c r="S1471" s="123" t="str">
        <f>IF('表格编辑 '!U1471="","",'表格编辑 '!U1471)</f>
        <v/>
      </c>
      <c r="T1471" s="123" t="str">
        <f>IF('表格编辑 '!V1471="","",'表格编辑 '!V1471)</f>
        <v/>
      </c>
      <c r="U1471" s="123" t="str">
        <f>IF('表格编辑 '!W1471="","",'表格编辑 '!W1471)</f>
        <v/>
      </c>
      <c r="V1471" s="123" t="str">
        <f>IF('表格编辑 '!X1471="","",'表格编辑 '!X1471)</f>
        <v/>
      </c>
      <c r="W1471" s="123" t="str">
        <f>IF('表格编辑 '!Y1471="","",'表格编辑 '!Y1471)</f>
        <v/>
      </c>
      <c r="X1471" s="123" t="str">
        <f>IF('表格编辑 '!Z1471="","",'表格编辑 '!Z1471)</f>
        <v/>
      </c>
      <c r="Y1471" s="123" t="str">
        <f>IF('表格编辑 '!AA1471="","",'表格编辑 '!AA1471)</f>
        <v/>
      </c>
      <c r="Z1471" s="123" t="str">
        <f>IF('表格编辑 '!AB1471="","",'表格编辑 '!AB1471)</f>
        <v/>
      </c>
      <c r="AA1471" s="123" t="str">
        <f>IF('表格编辑 '!AC1471="","",'表格编辑 '!AC1471)</f>
        <v/>
      </c>
      <c r="AB1471" s="123" t="str">
        <f>IF('表格编辑 '!AD1471="","",'表格编辑 '!AD1471)</f>
        <v/>
      </c>
      <c r="AC1471" s="123" t="str">
        <f>IF('表格编辑 '!AE1471="","",'表格编辑 '!AE1471)</f>
        <v/>
      </c>
      <c r="AD1471" s="123">
        <f>IF('表格编辑 '!AF1471="","",'表格编辑 '!AF1471)</f>
        <v>141058</v>
      </c>
    </row>
    <row r="1472" spans="1:30">
      <c r="A1472" s="123">
        <f>IF('表格编辑 '!A1472="","",'表格编辑 '!A1472)</f>
        <v>41059</v>
      </c>
      <c r="B1472" s="123">
        <f>IF('表格编辑 '!B1472="","",'表格编辑 '!B1472)</f>
        <v>50104</v>
      </c>
      <c r="C1472" s="123">
        <f>IF('表格编辑 '!E1472="","",'表格编辑 '!E1472)</f>
        <v>70</v>
      </c>
      <c r="D1472" s="123" t="str">
        <f>IF('表格编辑 '!F1472="","",'表格编辑 '!F1472)</f>
        <v>AI_born_event(RECEIVER, ARG0, ARG1, ARG2, ARG3,ARG4)</v>
      </c>
      <c r="E1472" s="123" t="str">
        <f>IF('表格编辑 '!G1472="","",'表格编辑 '!G1472)</f>
        <v>AI_update_event(RECEIVER, ARG0, ARG1, ARG2, ARG3,ARG4)</v>
      </c>
      <c r="F1472" s="123" t="str">
        <f>IF('表格编辑 '!H1472="","",'表格编辑 '!H1472)</f>
        <v/>
      </c>
      <c r="G1472" s="123" t="str">
        <f>IF('表格编辑 '!I1472="","",'表格编辑 '!I1472)</f>
        <v/>
      </c>
      <c r="H1472" s="123" t="str">
        <f>IF('表格编辑 '!J1472="","",'表格编辑 '!J1472)</f>
        <v>test_deadth_event(RECEIVER, ARG0, ARG1, ARG2, ARG3,ARG4)</v>
      </c>
      <c r="I1472" s="123">
        <f>IF('表格编辑 '!K1472="","",'表格编辑 '!K1472)</f>
        <v>1</v>
      </c>
      <c r="J1472" s="123">
        <f>IF('表格编辑 '!L1472="","",'表格编辑 '!L1472)</f>
        <v>20000</v>
      </c>
      <c r="K1472" s="123">
        <f>IF('表格编辑 '!M1472="","",'表格编辑 '!M1472)</f>
        <v>2100</v>
      </c>
      <c r="L1472" s="123" t="str">
        <f>IF('表格编辑 '!N1472="","",'表格编辑 '!N1472)</f>
        <v/>
      </c>
      <c r="M1472" s="123" t="str">
        <f>IF('表格编辑 '!O1472="","",'表格编辑 '!O1472)</f>
        <v/>
      </c>
      <c r="N1472" s="123" t="str">
        <f>IF('表格编辑 '!P1472="","",'表格编辑 '!P1472)</f>
        <v/>
      </c>
      <c r="O1472" s="123" t="str">
        <f>IF('表格编辑 '!Q1472="","",'表格编辑 '!Q1472)</f>
        <v/>
      </c>
      <c r="P1472" s="123" t="str">
        <f>IF('表格编辑 '!R1472="","",'表格编辑 '!R1472)</f>
        <v/>
      </c>
      <c r="Q1472" s="123">
        <f>IF('表格编辑 '!S1472="","",'表格编辑 '!S1472)</f>
        <v>400</v>
      </c>
      <c r="R1472" s="123" t="str">
        <f>IF('表格编辑 '!T1472="","",'表格编辑 '!T1472)</f>
        <v/>
      </c>
      <c r="S1472" s="123" t="str">
        <f>IF('表格编辑 '!U1472="","",'表格编辑 '!U1472)</f>
        <v/>
      </c>
      <c r="T1472" s="123" t="str">
        <f>IF('表格编辑 '!V1472="","",'表格编辑 '!V1472)</f>
        <v/>
      </c>
      <c r="U1472" s="123" t="str">
        <f>IF('表格编辑 '!W1472="","",'表格编辑 '!W1472)</f>
        <v/>
      </c>
      <c r="V1472" s="123" t="str">
        <f>IF('表格编辑 '!X1472="","",'表格编辑 '!X1472)</f>
        <v/>
      </c>
      <c r="W1472" s="123" t="str">
        <f>IF('表格编辑 '!Y1472="","",'表格编辑 '!Y1472)</f>
        <v/>
      </c>
      <c r="X1472" s="123" t="str">
        <f>IF('表格编辑 '!Z1472="","",'表格编辑 '!Z1472)</f>
        <v/>
      </c>
      <c r="Y1472" s="123" t="str">
        <f>IF('表格编辑 '!AA1472="","",'表格编辑 '!AA1472)</f>
        <v/>
      </c>
      <c r="Z1472" s="123" t="str">
        <f>IF('表格编辑 '!AB1472="","",'表格编辑 '!AB1472)</f>
        <v/>
      </c>
      <c r="AA1472" s="123" t="str">
        <f>IF('表格编辑 '!AC1472="","",'表格编辑 '!AC1472)</f>
        <v/>
      </c>
      <c r="AB1472" s="123" t="str">
        <f>IF('表格编辑 '!AD1472="","",'表格编辑 '!AD1472)</f>
        <v/>
      </c>
      <c r="AC1472" s="123" t="str">
        <f>IF('表格编辑 '!AE1472="","",'表格编辑 '!AE1472)</f>
        <v/>
      </c>
      <c r="AD1472" s="123">
        <f>IF('表格编辑 '!AF1472="","",'表格编辑 '!AF1472)</f>
        <v>141059</v>
      </c>
    </row>
    <row r="1473" spans="1:30">
      <c r="A1473" s="123">
        <f>IF('表格编辑 '!A1473="","",'表格编辑 '!A1473)</f>
        <v>41060</v>
      </c>
      <c r="B1473" s="123">
        <f>IF('表格编辑 '!B1473="","",'表格编辑 '!B1473)</f>
        <v>50074</v>
      </c>
      <c r="C1473" s="123">
        <f>IF('表格编辑 '!E1473="","",'表格编辑 '!E1473)</f>
        <v>70</v>
      </c>
      <c r="D1473" s="123" t="str">
        <f>IF('表格编辑 '!F1473="","",'表格编辑 '!F1473)</f>
        <v>AI_born_event(RECEIVER, ARG0, ARG1, ARG2, ARG3,ARG4)</v>
      </c>
      <c r="E1473" s="123" t="str">
        <f>IF('表格编辑 '!G1473="","",'表格编辑 '!G1473)</f>
        <v>AI_update_event(RECEIVER, ARG0, ARG1, ARG2, ARG3,ARG4)</v>
      </c>
      <c r="F1473" s="123" t="str">
        <f>IF('表格编辑 '!H1473="","",'表格编辑 '!H1473)</f>
        <v/>
      </c>
      <c r="G1473" s="123" t="str">
        <f>IF('表格编辑 '!I1473="","",'表格编辑 '!I1473)</f>
        <v/>
      </c>
      <c r="H1473" s="123" t="str">
        <f>IF('表格编辑 '!J1473="","",'表格编辑 '!J1473)</f>
        <v>test_deadth_event(RECEIVER, ARG0, ARG1, ARG2, ARG3,ARG4)</v>
      </c>
      <c r="I1473" s="123">
        <f>IF('表格编辑 '!K1473="","",'表格编辑 '!K1473)</f>
        <v>1</v>
      </c>
      <c r="J1473" s="123">
        <f>IF('表格编辑 '!L1473="","",'表格编辑 '!L1473)</f>
        <v>20000</v>
      </c>
      <c r="K1473" s="123">
        <f>IF('表格编辑 '!M1473="","",'表格编辑 '!M1473)</f>
        <v>2100</v>
      </c>
      <c r="L1473" s="123" t="str">
        <f>IF('表格编辑 '!N1473="","",'表格编辑 '!N1473)</f>
        <v/>
      </c>
      <c r="M1473" s="123" t="str">
        <f>IF('表格编辑 '!O1473="","",'表格编辑 '!O1473)</f>
        <v/>
      </c>
      <c r="N1473" s="123" t="str">
        <f>IF('表格编辑 '!P1473="","",'表格编辑 '!P1473)</f>
        <v/>
      </c>
      <c r="O1473" s="123" t="str">
        <f>IF('表格编辑 '!Q1473="","",'表格编辑 '!Q1473)</f>
        <v/>
      </c>
      <c r="P1473" s="123" t="str">
        <f>IF('表格编辑 '!R1473="","",'表格编辑 '!R1473)</f>
        <v/>
      </c>
      <c r="Q1473" s="123">
        <f>IF('表格编辑 '!S1473="","",'表格编辑 '!S1473)</f>
        <v>400</v>
      </c>
      <c r="R1473" s="123" t="str">
        <f>IF('表格编辑 '!T1473="","",'表格编辑 '!T1473)</f>
        <v/>
      </c>
      <c r="S1473" s="123" t="str">
        <f>IF('表格编辑 '!U1473="","",'表格编辑 '!U1473)</f>
        <v/>
      </c>
      <c r="T1473" s="123" t="str">
        <f>IF('表格编辑 '!V1473="","",'表格编辑 '!V1473)</f>
        <v/>
      </c>
      <c r="U1473" s="123" t="str">
        <f>IF('表格编辑 '!W1473="","",'表格编辑 '!W1473)</f>
        <v/>
      </c>
      <c r="V1473" s="123" t="str">
        <f>IF('表格编辑 '!X1473="","",'表格编辑 '!X1473)</f>
        <v/>
      </c>
      <c r="W1473" s="123" t="str">
        <f>IF('表格编辑 '!Y1473="","",'表格编辑 '!Y1473)</f>
        <v/>
      </c>
      <c r="X1473" s="123" t="str">
        <f>IF('表格编辑 '!Z1473="","",'表格编辑 '!Z1473)</f>
        <v/>
      </c>
      <c r="Y1473" s="123" t="str">
        <f>IF('表格编辑 '!AA1473="","",'表格编辑 '!AA1473)</f>
        <v/>
      </c>
      <c r="Z1473" s="123" t="str">
        <f>IF('表格编辑 '!AB1473="","",'表格编辑 '!AB1473)</f>
        <v/>
      </c>
      <c r="AA1473" s="123" t="str">
        <f>IF('表格编辑 '!AC1473="","",'表格编辑 '!AC1473)</f>
        <v/>
      </c>
      <c r="AB1473" s="123" t="str">
        <f>IF('表格编辑 '!AD1473="","",'表格编辑 '!AD1473)</f>
        <v/>
      </c>
      <c r="AC1473" s="123" t="str">
        <f>IF('表格编辑 '!AE1473="","",'表格编辑 '!AE1473)</f>
        <v/>
      </c>
      <c r="AD1473" s="123">
        <f>IF('表格编辑 '!AF1473="","",'表格编辑 '!AF1473)</f>
        <v>141060</v>
      </c>
    </row>
    <row r="1474" spans="1:30">
      <c r="A1474" s="123">
        <f>IF('表格编辑 '!A1474="","",'表格编辑 '!A1474)</f>
        <v>41061</v>
      </c>
      <c r="B1474" s="123">
        <f>IF('表格编辑 '!B1474="","",'表格编辑 '!B1474)</f>
        <v>50084</v>
      </c>
      <c r="C1474" s="123">
        <f>IF('表格编辑 '!E1474="","",'表格编辑 '!E1474)</f>
        <v>70</v>
      </c>
      <c r="D1474" s="123" t="str">
        <f>IF('表格编辑 '!F1474="","",'表格编辑 '!F1474)</f>
        <v>AI_born_event(RECEIVER, ARG0, ARG1, ARG2, ARG3,ARG4)</v>
      </c>
      <c r="E1474" s="123" t="str">
        <f>IF('表格编辑 '!G1474="","",'表格编辑 '!G1474)</f>
        <v>AI_update_event(RECEIVER, ARG0, ARG1, ARG2, ARG3,ARG4)</v>
      </c>
      <c r="F1474" s="123" t="str">
        <f>IF('表格编辑 '!H1474="","",'表格编辑 '!H1474)</f>
        <v/>
      </c>
      <c r="G1474" s="123" t="str">
        <f>IF('表格编辑 '!I1474="","",'表格编辑 '!I1474)</f>
        <v/>
      </c>
      <c r="H1474" s="123" t="str">
        <f>IF('表格编辑 '!J1474="","",'表格编辑 '!J1474)</f>
        <v>test_deadth_event(RECEIVER, ARG0, ARG1, ARG2, ARG3,ARG4)</v>
      </c>
      <c r="I1474" s="123">
        <f>IF('表格编辑 '!K1474="","",'表格编辑 '!K1474)</f>
        <v>1</v>
      </c>
      <c r="J1474" s="123">
        <f>IF('表格编辑 '!L1474="","",'表格编辑 '!L1474)</f>
        <v>20000</v>
      </c>
      <c r="K1474" s="123">
        <f>IF('表格编辑 '!M1474="","",'表格编辑 '!M1474)</f>
        <v>2100</v>
      </c>
      <c r="L1474" s="123" t="str">
        <f>IF('表格编辑 '!N1474="","",'表格编辑 '!N1474)</f>
        <v/>
      </c>
      <c r="M1474" s="123" t="str">
        <f>IF('表格编辑 '!O1474="","",'表格编辑 '!O1474)</f>
        <v/>
      </c>
      <c r="N1474" s="123" t="str">
        <f>IF('表格编辑 '!P1474="","",'表格编辑 '!P1474)</f>
        <v/>
      </c>
      <c r="O1474" s="123" t="str">
        <f>IF('表格编辑 '!Q1474="","",'表格编辑 '!Q1474)</f>
        <v/>
      </c>
      <c r="P1474" s="123" t="str">
        <f>IF('表格编辑 '!R1474="","",'表格编辑 '!R1474)</f>
        <v/>
      </c>
      <c r="Q1474" s="123">
        <f>IF('表格编辑 '!S1474="","",'表格编辑 '!S1474)</f>
        <v>400</v>
      </c>
      <c r="R1474" s="123" t="str">
        <f>IF('表格编辑 '!T1474="","",'表格编辑 '!T1474)</f>
        <v/>
      </c>
      <c r="S1474" s="123" t="str">
        <f>IF('表格编辑 '!U1474="","",'表格编辑 '!U1474)</f>
        <v/>
      </c>
      <c r="T1474" s="123" t="str">
        <f>IF('表格编辑 '!V1474="","",'表格编辑 '!V1474)</f>
        <v/>
      </c>
      <c r="U1474" s="123" t="str">
        <f>IF('表格编辑 '!W1474="","",'表格编辑 '!W1474)</f>
        <v/>
      </c>
      <c r="V1474" s="123" t="str">
        <f>IF('表格编辑 '!X1474="","",'表格编辑 '!X1474)</f>
        <v/>
      </c>
      <c r="W1474" s="123" t="str">
        <f>IF('表格编辑 '!Y1474="","",'表格编辑 '!Y1474)</f>
        <v/>
      </c>
      <c r="X1474" s="123" t="str">
        <f>IF('表格编辑 '!Z1474="","",'表格编辑 '!Z1474)</f>
        <v/>
      </c>
      <c r="Y1474" s="123" t="str">
        <f>IF('表格编辑 '!AA1474="","",'表格编辑 '!AA1474)</f>
        <v/>
      </c>
      <c r="Z1474" s="123" t="str">
        <f>IF('表格编辑 '!AB1474="","",'表格编辑 '!AB1474)</f>
        <v/>
      </c>
      <c r="AA1474" s="123" t="str">
        <f>IF('表格编辑 '!AC1474="","",'表格编辑 '!AC1474)</f>
        <v/>
      </c>
      <c r="AB1474" s="123" t="str">
        <f>IF('表格编辑 '!AD1474="","",'表格编辑 '!AD1474)</f>
        <v/>
      </c>
      <c r="AC1474" s="123" t="str">
        <f>IF('表格编辑 '!AE1474="","",'表格编辑 '!AE1474)</f>
        <v/>
      </c>
      <c r="AD1474" s="123">
        <f>IF('表格编辑 '!AF1474="","",'表格编辑 '!AF1474)</f>
        <v>141061</v>
      </c>
    </row>
    <row r="1475" spans="1:30">
      <c r="A1475" s="123">
        <f>IF('表格编辑 '!A1475="","",'表格编辑 '!A1475)</f>
        <v>41062</v>
      </c>
      <c r="B1475" s="123">
        <f>IF('表格编辑 '!B1475="","",'表格编辑 '!B1475)</f>
        <v>50155</v>
      </c>
      <c r="C1475" s="123">
        <f>IF('表格编辑 '!E1475="","",'表格编辑 '!E1475)</f>
        <v>70</v>
      </c>
      <c r="D1475" s="123" t="str">
        <f>IF('表格编辑 '!F1475="","",'表格编辑 '!F1475)</f>
        <v>AI_born_event(RECEIVER, ARG0, ARG1, ARG2, ARG3,ARG4)</v>
      </c>
      <c r="E1475" s="123" t="str">
        <f>IF('表格编辑 '!G1475="","",'表格编辑 '!G1475)</f>
        <v>AI_update_event(RECEIVER, ARG0, ARG1, ARG2, ARG3,ARG4)</v>
      </c>
      <c r="F1475" s="123" t="str">
        <f>IF('表格编辑 '!H1475="","",'表格编辑 '!H1475)</f>
        <v/>
      </c>
      <c r="G1475" s="123" t="str">
        <f>IF('表格编辑 '!I1475="","",'表格编辑 '!I1475)</f>
        <v/>
      </c>
      <c r="H1475" s="123" t="str">
        <f>IF('表格编辑 '!J1475="","",'表格编辑 '!J1475)</f>
        <v>test_deadth_event(RECEIVER, ARG0, ARG1, ARG2, ARG3,ARG4)</v>
      </c>
      <c r="I1475" s="123">
        <f>IF('表格编辑 '!K1475="","",'表格编辑 '!K1475)</f>
        <v>1</v>
      </c>
      <c r="J1475" s="123">
        <f>IF('表格编辑 '!L1475="","",'表格编辑 '!L1475)</f>
        <v>20000</v>
      </c>
      <c r="K1475" s="123">
        <f>IF('表格编辑 '!M1475="","",'表格编辑 '!M1475)</f>
        <v>2100</v>
      </c>
      <c r="L1475" s="123" t="str">
        <f>IF('表格编辑 '!N1475="","",'表格编辑 '!N1475)</f>
        <v/>
      </c>
      <c r="M1475" s="123" t="str">
        <f>IF('表格编辑 '!O1475="","",'表格编辑 '!O1475)</f>
        <v/>
      </c>
      <c r="N1475" s="123" t="str">
        <f>IF('表格编辑 '!P1475="","",'表格编辑 '!P1475)</f>
        <v/>
      </c>
      <c r="O1475" s="123" t="str">
        <f>IF('表格编辑 '!Q1475="","",'表格编辑 '!Q1475)</f>
        <v/>
      </c>
      <c r="P1475" s="123" t="str">
        <f>IF('表格编辑 '!R1475="","",'表格编辑 '!R1475)</f>
        <v/>
      </c>
      <c r="Q1475" s="123">
        <f>IF('表格编辑 '!S1475="","",'表格编辑 '!S1475)</f>
        <v>400</v>
      </c>
      <c r="R1475" s="123" t="str">
        <f>IF('表格编辑 '!T1475="","",'表格编辑 '!T1475)</f>
        <v/>
      </c>
      <c r="S1475" s="123" t="str">
        <f>IF('表格编辑 '!U1475="","",'表格编辑 '!U1475)</f>
        <v/>
      </c>
      <c r="T1475" s="123" t="str">
        <f>IF('表格编辑 '!V1475="","",'表格编辑 '!V1475)</f>
        <v/>
      </c>
      <c r="U1475" s="123" t="str">
        <f>IF('表格编辑 '!W1475="","",'表格编辑 '!W1475)</f>
        <v/>
      </c>
      <c r="V1475" s="123" t="str">
        <f>IF('表格编辑 '!X1475="","",'表格编辑 '!X1475)</f>
        <v/>
      </c>
      <c r="W1475" s="123" t="str">
        <f>IF('表格编辑 '!Y1475="","",'表格编辑 '!Y1475)</f>
        <v/>
      </c>
      <c r="X1475" s="123" t="str">
        <f>IF('表格编辑 '!Z1475="","",'表格编辑 '!Z1475)</f>
        <v/>
      </c>
      <c r="Y1475" s="123" t="str">
        <f>IF('表格编辑 '!AA1475="","",'表格编辑 '!AA1475)</f>
        <v/>
      </c>
      <c r="Z1475" s="123" t="str">
        <f>IF('表格编辑 '!AB1475="","",'表格编辑 '!AB1475)</f>
        <v/>
      </c>
      <c r="AA1475" s="123" t="str">
        <f>IF('表格编辑 '!AC1475="","",'表格编辑 '!AC1475)</f>
        <v/>
      </c>
      <c r="AB1475" s="123" t="str">
        <f>IF('表格编辑 '!AD1475="","",'表格编辑 '!AD1475)</f>
        <v/>
      </c>
      <c r="AC1475" s="123" t="str">
        <f>IF('表格编辑 '!AE1475="","",'表格编辑 '!AE1475)</f>
        <v/>
      </c>
      <c r="AD1475" s="123">
        <f>IF('表格编辑 '!AF1475="","",'表格编辑 '!AF1475)</f>
        <v>141062</v>
      </c>
    </row>
    <row r="1476" spans="1:30">
      <c r="A1476" s="123">
        <f>IF('表格编辑 '!A1476="","",'表格编辑 '!A1476)</f>
        <v>41063</v>
      </c>
      <c r="B1476" s="123">
        <f>IF('表格编辑 '!B1476="","",'表格编辑 '!B1476)</f>
        <v>50157</v>
      </c>
      <c r="C1476" s="123">
        <f>IF('表格编辑 '!E1476="","",'表格编辑 '!E1476)</f>
        <v>70</v>
      </c>
      <c r="D1476" s="123" t="str">
        <f>IF('表格编辑 '!F1476="","",'表格编辑 '!F1476)</f>
        <v>AI_born_event(RECEIVER, ARG0, ARG1, ARG2, ARG3,ARG4)</v>
      </c>
      <c r="E1476" s="123" t="str">
        <f>IF('表格编辑 '!G1476="","",'表格编辑 '!G1476)</f>
        <v>AI_update_event(RECEIVER, ARG0, ARG1, ARG2, ARG3,ARG4)</v>
      </c>
      <c r="F1476" s="123" t="str">
        <f>IF('表格编辑 '!H1476="","",'表格编辑 '!H1476)</f>
        <v/>
      </c>
      <c r="G1476" s="123" t="str">
        <f>IF('表格编辑 '!I1476="","",'表格编辑 '!I1476)</f>
        <v/>
      </c>
      <c r="H1476" s="123" t="str">
        <f>IF('表格编辑 '!J1476="","",'表格编辑 '!J1476)</f>
        <v>test_deadth_event(RECEIVER, ARG0, ARG1, ARG2, ARG3,ARG4)</v>
      </c>
      <c r="I1476" s="123">
        <f>IF('表格编辑 '!K1476="","",'表格编辑 '!K1476)</f>
        <v>1</v>
      </c>
      <c r="J1476" s="123">
        <f>IF('表格编辑 '!L1476="","",'表格编辑 '!L1476)</f>
        <v>20000</v>
      </c>
      <c r="K1476" s="123">
        <f>IF('表格编辑 '!M1476="","",'表格编辑 '!M1476)</f>
        <v>2100</v>
      </c>
      <c r="L1476" s="123" t="str">
        <f>IF('表格编辑 '!N1476="","",'表格编辑 '!N1476)</f>
        <v/>
      </c>
      <c r="M1476" s="123" t="str">
        <f>IF('表格编辑 '!O1476="","",'表格编辑 '!O1476)</f>
        <v/>
      </c>
      <c r="N1476" s="123" t="str">
        <f>IF('表格编辑 '!P1476="","",'表格编辑 '!P1476)</f>
        <v/>
      </c>
      <c r="O1476" s="123" t="str">
        <f>IF('表格编辑 '!Q1476="","",'表格编辑 '!Q1476)</f>
        <v/>
      </c>
      <c r="P1476" s="123" t="str">
        <f>IF('表格编辑 '!R1476="","",'表格编辑 '!R1476)</f>
        <v/>
      </c>
      <c r="Q1476" s="123">
        <f>IF('表格编辑 '!S1476="","",'表格编辑 '!S1476)</f>
        <v>400</v>
      </c>
      <c r="R1476" s="123" t="str">
        <f>IF('表格编辑 '!T1476="","",'表格编辑 '!T1476)</f>
        <v/>
      </c>
      <c r="S1476" s="123" t="str">
        <f>IF('表格编辑 '!U1476="","",'表格编辑 '!U1476)</f>
        <v/>
      </c>
      <c r="T1476" s="123" t="str">
        <f>IF('表格编辑 '!V1476="","",'表格编辑 '!V1476)</f>
        <v/>
      </c>
      <c r="U1476" s="123" t="str">
        <f>IF('表格编辑 '!W1476="","",'表格编辑 '!W1476)</f>
        <v/>
      </c>
      <c r="V1476" s="123" t="str">
        <f>IF('表格编辑 '!X1476="","",'表格编辑 '!X1476)</f>
        <v/>
      </c>
      <c r="W1476" s="123" t="str">
        <f>IF('表格编辑 '!Y1476="","",'表格编辑 '!Y1476)</f>
        <v/>
      </c>
      <c r="X1476" s="123" t="str">
        <f>IF('表格编辑 '!Z1476="","",'表格编辑 '!Z1476)</f>
        <v/>
      </c>
      <c r="Y1476" s="123" t="str">
        <f>IF('表格编辑 '!AA1476="","",'表格编辑 '!AA1476)</f>
        <v/>
      </c>
      <c r="Z1476" s="123" t="str">
        <f>IF('表格编辑 '!AB1476="","",'表格编辑 '!AB1476)</f>
        <v/>
      </c>
      <c r="AA1476" s="123" t="str">
        <f>IF('表格编辑 '!AC1476="","",'表格编辑 '!AC1476)</f>
        <v/>
      </c>
      <c r="AB1476" s="123" t="str">
        <f>IF('表格编辑 '!AD1476="","",'表格编辑 '!AD1476)</f>
        <v/>
      </c>
      <c r="AC1476" s="123" t="str">
        <f>IF('表格编辑 '!AE1476="","",'表格编辑 '!AE1476)</f>
        <v/>
      </c>
      <c r="AD1476" s="123">
        <f>IF('表格编辑 '!AF1476="","",'表格编辑 '!AF1476)</f>
        <v>141063</v>
      </c>
    </row>
    <row r="1477" spans="1:30">
      <c r="A1477" s="123">
        <f>IF('表格编辑 '!A1477="","",'表格编辑 '!A1477)</f>
        <v>41064</v>
      </c>
      <c r="B1477" s="123">
        <f>IF('表格编辑 '!B1477="","",'表格编辑 '!B1477)</f>
        <v>50076</v>
      </c>
      <c r="C1477" s="123">
        <f>IF('表格编辑 '!E1477="","",'表格编辑 '!E1477)</f>
        <v>70</v>
      </c>
      <c r="D1477" s="123" t="str">
        <f>IF('表格编辑 '!F1477="","",'表格编辑 '!F1477)</f>
        <v>AI_born_event(RECEIVER, ARG0, ARG1, ARG2, ARG3,ARG4)</v>
      </c>
      <c r="E1477" s="123" t="str">
        <f>IF('表格编辑 '!G1477="","",'表格编辑 '!G1477)</f>
        <v>AI_update_event(RECEIVER, ARG0, ARG1, ARG2, ARG3,ARG4)</v>
      </c>
      <c r="F1477" s="123" t="str">
        <f>IF('表格编辑 '!H1477="","",'表格编辑 '!H1477)</f>
        <v/>
      </c>
      <c r="G1477" s="123" t="str">
        <f>IF('表格编辑 '!I1477="","",'表格编辑 '!I1477)</f>
        <v/>
      </c>
      <c r="H1477" s="123" t="str">
        <f>IF('表格编辑 '!J1477="","",'表格编辑 '!J1477)</f>
        <v>test_deadth_event(RECEIVER, ARG0, ARG1, ARG2, ARG3,ARG4)</v>
      </c>
      <c r="I1477" s="123">
        <f>IF('表格编辑 '!K1477="","",'表格编辑 '!K1477)</f>
        <v>1</v>
      </c>
      <c r="J1477" s="123">
        <f>IF('表格编辑 '!L1477="","",'表格编辑 '!L1477)</f>
        <v>20000</v>
      </c>
      <c r="K1477" s="123">
        <f>IF('表格编辑 '!M1477="","",'表格编辑 '!M1477)</f>
        <v>2100</v>
      </c>
      <c r="L1477" s="123" t="str">
        <f>IF('表格编辑 '!N1477="","",'表格编辑 '!N1477)</f>
        <v/>
      </c>
      <c r="M1477" s="123" t="str">
        <f>IF('表格编辑 '!O1477="","",'表格编辑 '!O1477)</f>
        <v/>
      </c>
      <c r="N1477" s="123" t="str">
        <f>IF('表格编辑 '!P1477="","",'表格编辑 '!P1477)</f>
        <v/>
      </c>
      <c r="O1477" s="123" t="str">
        <f>IF('表格编辑 '!Q1477="","",'表格编辑 '!Q1477)</f>
        <v/>
      </c>
      <c r="P1477" s="123" t="str">
        <f>IF('表格编辑 '!R1477="","",'表格编辑 '!R1477)</f>
        <v/>
      </c>
      <c r="Q1477" s="123">
        <f>IF('表格编辑 '!S1477="","",'表格编辑 '!S1477)</f>
        <v>400</v>
      </c>
      <c r="R1477" s="123" t="str">
        <f>IF('表格编辑 '!T1477="","",'表格编辑 '!T1477)</f>
        <v/>
      </c>
      <c r="S1477" s="123" t="str">
        <f>IF('表格编辑 '!U1477="","",'表格编辑 '!U1477)</f>
        <v/>
      </c>
      <c r="T1477" s="123" t="str">
        <f>IF('表格编辑 '!V1477="","",'表格编辑 '!V1477)</f>
        <v/>
      </c>
      <c r="U1477" s="123" t="str">
        <f>IF('表格编辑 '!W1477="","",'表格编辑 '!W1477)</f>
        <v/>
      </c>
      <c r="V1477" s="123" t="str">
        <f>IF('表格编辑 '!X1477="","",'表格编辑 '!X1477)</f>
        <v/>
      </c>
      <c r="W1477" s="123" t="str">
        <f>IF('表格编辑 '!Y1477="","",'表格编辑 '!Y1477)</f>
        <v/>
      </c>
      <c r="X1477" s="123" t="str">
        <f>IF('表格编辑 '!Z1477="","",'表格编辑 '!Z1477)</f>
        <v/>
      </c>
      <c r="Y1477" s="123" t="str">
        <f>IF('表格编辑 '!AA1477="","",'表格编辑 '!AA1477)</f>
        <v/>
      </c>
      <c r="Z1477" s="123" t="str">
        <f>IF('表格编辑 '!AB1477="","",'表格编辑 '!AB1477)</f>
        <v/>
      </c>
      <c r="AA1477" s="123" t="str">
        <f>IF('表格编辑 '!AC1477="","",'表格编辑 '!AC1477)</f>
        <v/>
      </c>
      <c r="AB1477" s="123" t="str">
        <f>IF('表格编辑 '!AD1477="","",'表格编辑 '!AD1477)</f>
        <v/>
      </c>
      <c r="AC1477" s="123" t="str">
        <f>IF('表格编辑 '!AE1477="","",'表格编辑 '!AE1477)</f>
        <v/>
      </c>
      <c r="AD1477" s="123">
        <f>IF('表格编辑 '!AF1477="","",'表格编辑 '!AF1477)</f>
        <v>141064</v>
      </c>
    </row>
    <row r="1478" spans="1:30">
      <c r="A1478" s="123">
        <f>IF('表格编辑 '!A1478="","",'表格编辑 '!A1478)</f>
        <v>41065</v>
      </c>
      <c r="B1478" s="123">
        <f>IF('表格编辑 '!B1478="","",'表格编辑 '!B1478)</f>
        <v>50060</v>
      </c>
      <c r="C1478" s="123">
        <f>IF('表格编辑 '!E1478="","",'表格编辑 '!E1478)</f>
        <v>70</v>
      </c>
      <c r="D1478" s="123" t="str">
        <f>IF('表格编辑 '!F1478="","",'表格编辑 '!F1478)</f>
        <v>AI_born_event(RECEIVER, ARG0, ARG1, ARG2, ARG3,ARG4)</v>
      </c>
      <c r="E1478" s="123" t="str">
        <f>IF('表格编辑 '!G1478="","",'表格编辑 '!G1478)</f>
        <v>AI_update_event(RECEIVER, ARG0, ARG1, ARG2, ARG3,ARG4)</v>
      </c>
      <c r="F1478" s="123" t="str">
        <f>IF('表格编辑 '!H1478="","",'表格编辑 '!H1478)</f>
        <v/>
      </c>
      <c r="G1478" s="123" t="str">
        <f>IF('表格编辑 '!I1478="","",'表格编辑 '!I1478)</f>
        <v/>
      </c>
      <c r="H1478" s="123" t="str">
        <f>IF('表格编辑 '!J1478="","",'表格编辑 '!J1478)</f>
        <v>test_deadth_event(RECEIVER, ARG0, ARG1, ARG2, ARG3,ARG4)</v>
      </c>
      <c r="I1478" s="123">
        <f>IF('表格编辑 '!K1478="","",'表格编辑 '!K1478)</f>
        <v>1</v>
      </c>
      <c r="J1478" s="123">
        <f>IF('表格编辑 '!L1478="","",'表格编辑 '!L1478)</f>
        <v>20000</v>
      </c>
      <c r="K1478" s="123">
        <f>IF('表格编辑 '!M1478="","",'表格编辑 '!M1478)</f>
        <v>2100</v>
      </c>
      <c r="L1478" s="123" t="str">
        <f>IF('表格编辑 '!N1478="","",'表格编辑 '!N1478)</f>
        <v/>
      </c>
      <c r="M1478" s="123" t="str">
        <f>IF('表格编辑 '!O1478="","",'表格编辑 '!O1478)</f>
        <v/>
      </c>
      <c r="N1478" s="123" t="str">
        <f>IF('表格编辑 '!P1478="","",'表格编辑 '!P1478)</f>
        <v/>
      </c>
      <c r="O1478" s="123" t="str">
        <f>IF('表格编辑 '!Q1478="","",'表格编辑 '!Q1478)</f>
        <v/>
      </c>
      <c r="P1478" s="123" t="str">
        <f>IF('表格编辑 '!R1478="","",'表格编辑 '!R1478)</f>
        <v/>
      </c>
      <c r="Q1478" s="123">
        <f>IF('表格编辑 '!S1478="","",'表格编辑 '!S1478)</f>
        <v>400</v>
      </c>
      <c r="R1478" s="123" t="str">
        <f>IF('表格编辑 '!T1478="","",'表格编辑 '!T1478)</f>
        <v/>
      </c>
      <c r="S1478" s="123" t="str">
        <f>IF('表格编辑 '!U1478="","",'表格编辑 '!U1478)</f>
        <v/>
      </c>
      <c r="T1478" s="123" t="str">
        <f>IF('表格编辑 '!V1478="","",'表格编辑 '!V1478)</f>
        <v/>
      </c>
      <c r="U1478" s="123" t="str">
        <f>IF('表格编辑 '!W1478="","",'表格编辑 '!W1478)</f>
        <v/>
      </c>
      <c r="V1478" s="123" t="str">
        <f>IF('表格编辑 '!X1478="","",'表格编辑 '!X1478)</f>
        <v/>
      </c>
      <c r="W1478" s="123" t="str">
        <f>IF('表格编辑 '!Y1478="","",'表格编辑 '!Y1478)</f>
        <v/>
      </c>
      <c r="X1478" s="123" t="str">
        <f>IF('表格编辑 '!Z1478="","",'表格编辑 '!Z1478)</f>
        <v/>
      </c>
      <c r="Y1478" s="123" t="str">
        <f>IF('表格编辑 '!AA1478="","",'表格编辑 '!AA1478)</f>
        <v/>
      </c>
      <c r="Z1478" s="123" t="str">
        <f>IF('表格编辑 '!AB1478="","",'表格编辑 '!AB1478)</f>
        <v/>
      </c>
      <c r="AA1478" s="123" t="str">
        <f>IF('表格编辑 '!AC1478="","",'表格编辑 '!AC1478)</f>
        <v/>
      </c>
      <c r="AB1478" s="123" t="str">
        <f>IF('表格编辑 '!AD1478="","",'表格编辑 '!AD1478)</f>
        <v/>
      </c>
      <c r="AC1478" s="123" t="str">
        <f>IF('表格编辑 '!AE1478="","",'表格编辑 '!AE1478)</f>
        <v/>
      </c>
      <c r="AD1478" s="123">
        <f>IF('表格编辑 '!AF1478="","",'表格编辑 '!AF1478)</f>
        <v>141065</v>
      </c>
    </row>
    <row r="1479" spans="1:30">
      <c r="A1479" s="123">
        <f>IF('表格编辑 '!A1479="","",'表格编辑 '!A1479)</f>
        <v>41066</v>
      </c>
      <c r="B1479" s="123">
        <f>IF('表格编辑 '!B1479="","",'表格编辑 '!B1479)</f>
        <v>50000</v>
      </c>
      <c r="C1479" s="123">
        <f>IF('表格编辑 '!E1479="","",'表格编辑 '!E1479)</f>
        <v>70</v>
      </c>
      <c r="D1479" s="123" t="str">
        <f>IF('表格编辑 '!F1479="","",'表格编辑 '!F1479)</f>
        <v>AI_born_event(RECEIVER, ARG0, ARG1, ARG2, ARG3,ARG4)</v>
      </c>
      <c r="E1479" s="123" t="str">
        <f>IF('表格编辑 '!G1479="","",'表格编辑 '!G1479)</f>
        <v>AI_update_event(RECEIVER, ARG0, ARG1, ARG2, ARG3,ARG4)</v>
      </c>
      <c r="F1479" s="123" t="str">
        <f>IF('表格编辑 '!H1479="","",'表格编辑 '!H1479)</f>
        <v/>
      </c>
      <c r="G1479" s="123" t="str">
        <f>IF('表格编辑 '!I1479="","",'表格编辑 '!I1479)</f>
        <v/>
      </c>
      <c r="H1479" s="123" t="str">
        <f>IF('表格编辑 '!J1479="","",'表格编辑 '!J1479)</f>
        <v>test_deadth_event(RECEIVER, ARG0, ARG1, ARG2, ARG3,ARG4)</v>
      </c>
      <c r="I1479" s="123">
        <f>IF('表格编辑 '!K1479="","",'表格编辑 '!K1479)</f>
        <v>1</v>
      </c>
      <c r="J1479" s="123">
        <f>IF('表格编辑 '!L1479="","",'表格编辑 '!L1479)</f>
        <v>20000</v>
      </c>
      <c r="K1479" s="123">
        <f>IF('表格编辑 '!M1479="","",'表格编辑 '!M1479)</f>
        <v>2100</v>
      </c>
      <c r="L1479" s="123" t="str">
        <f>IF('表格编辑 '!N1479="","",'表格编辑 '!N1479)</f>
        <v/>
      </c>
      <c r="M1479" s="123" t="str">
        <f>IF('表格编辑 '!O1479="","",'表格编辑 '!O1479)</f>
        <v/>
      </c>
      <c r="N1479" s="123" t="str">
        <f>IF('表格编辑 '!P1479="","",'表格编辑 '!P1479)</f>
        <v/>
      </c>
      <c r="O1479" s="123" t="str">
        <f>IF('表格编辑 '!Q1479="","",'表格编辑 '!Q1479)</f>
        <v/>
      </c>
      <c r="P1479" s="123" t="str">
        <f>IF('表格编辑 '!R1479="","",'表格编辑 '!R1479)</f>
        <v/>
      </c>
      <c r="Q1479" s="123">
        <f>IF('表格编辑 '!S1479="","",'表格编辑 '!S1479)</f>
        <v>400</v>
      </c>
      <c r="R1479" s="123" t="str">
        <f>IF('表格编辑 '!T1479="","",'表格编辑 '!T1479)</f>
        <v/>
      </c>
      <c r="S1479" s="123" t="str">
        <f>IF('表格编辑 '!U1479="","",'表格编辑 '!U1479)</f>
        <v/>
      </c>
      <c r="T1479" s="123" t="str">
        <f>IF('表格编辑 '!V1479="","",'表格编辑 '!V1479)</f>
        <v/>
      </c>
      <c r="U1479" s="123" t="str">
        <f>IF('表格编辑 '!W1479="","",'表格编辑 '!W1479)</f>
        <v/>
      </c>
      <c r="V1479" s="123" t="str">
        <f>IF('表格编辑 '!X1479="","",'表格编辑 '!X1479)</f>
        <v/>
      </c>
      <c r="W1479" s="123" t="str">
        <f>IF('表格编辑 '!Y1479="","",'表格编辑 '!Y1479)</f>
        <v/>
      </c>
      <c r="X1479" s="123" t="str">
        <f>IF('表格编辑 '!Z1479="","",'表格编辑 '!Z1479)</f>
        <v/>
      </c>
      <c r="Y1479" s="123" t="str">
        <f>IF('表格编辑 '!AA1479="","",'表格编辑 '!AA1479)</f>
        <v/>
      </c>
      <c r="Z1479" s="123" t="str">
        <f>IF('表格编辑 '!AB1479="","",'表格编辑 '!AB1479)</f>
        <v/>
      </c>
      <c r="AA1479" s="123" t="str">
        <f>IF('表格编辑 '!AC1479="","",'表格编辑 '!AC1479)</f>
        <v/>
      </c>
      <c r="AB1479" s="123" t="str">
        <f>IF('表格编辑 '!AD1479="","",'表格编辑 '!AD1479)</f>
        <v/>
      </c>
      <c r="AC1479" s="123" t="str">
        <f>IF('表格编辑 '!AE1479="","",'表格编辑 '!AE1479)</f>
        <v/>
      </c>
      <c r="AD1479" s="123">
        <f>IF('表格编辑 '!AF1479="","",'表格编辑 '!AF1479)</f>
        <v>141066</v>
      </c>
    </row>
    <row r="1480" spans="1:30">
      <c r="A1480" s="123">
        <f>IF('表格编辑 '!A1480="","",'表格编辑 '!A1480)</f>
        <v>41067</v>
      </c>
      <c r="B1480" s="123">
        <f>IF('表格编辑 '!B1480="","",'表格编辑 '!B1480)</f>
        <v>50153</v>
      </c>
      <c r="C1480" s="123">
        <f>IF('表格编辑 '!E1480="","",'表格编辑 '!E1480)</f>
        <v>70</v>
      </c>
      <c r="D1480" s="123" t="str">
        <f>IF('表格编辑 '!F1480="","",'表格编辑 '!F1480)</f>
        <v>AI_born_event(RECEIVER, ARG0, ARG1, ARG2, ARG3,ARG4)</v>
      </c>
      <c r="E1480" s="123" t="str">
        <f>IF('表格编辑 '!G1480="","",'表格编辑 '!G1480)</f>
        <v>AI_update_event(RECEIVER, ARG0, ARG1, ARG2, ARG3,ARG4)</v>
      </c>
      <c r="F1480" s="123" t="str">
        <f>IF('表格编辑 '!H1480="","",'表格编辑 '!H1480)</f>
        <v/>
      </c>
      <c r="G1480" s="123" t="str">
        <f>IF('表格编辑 '!I1480="","",'表格编辑 '!I1480)</f>
        <v/>
      </c>
      <c r="H1480" s="123" t="str">
        <f>IF('表格编辑 '!J1480="","",'表格编辑 '!J1480)</f>
        <v>test_deadth_event(RECEIVER, ARG0, ARG1, ARG2, ARG3,ARG4)</v>
      </c>
      <c r="I1480" s="123">
        <f>IF('表格编辑 '!K1480="","",'表格编辑 '!K1480)</f>
        <v>1</v>
      </c>
      <c r="J1480" s="123">
        <f>IF('表格编辑 '!L1480="","",'表格编辑 '!L1480)</f>
        <v>20000</v>
      </c>
      <c r="K1480" s="123">
        <f>IF('表格编辑 '!M1480="","",'表格编辑 '!M1480)</f>
        <v>2100</v>
      </c>
      <c r="L1480" s="123" t="str">
        <f>IF('表格编辑 '!N1480="","",'表格编辑 '!N1480)</f>
        <v/>
      </c>
      <c r="M1480" s="123" t="str">
        <f>IF('表格编辑 '!O1480="","",'表格编辑 '!O1480)</f>
        <v/>
      </c>
      <c r="N1480" s="123" t="str">
        <f>IF('表格编辑 '!P1480="","",'表格编辑 '!P1480)</f>
        <v/>
      </c>
      <c r="O1480" s="123" t="str">
        <f>IF('表格编辑 '!Q1480="","",'表格编辑 '!Q1480)</f>
        <v/>
      </c>
      <c r="P1480" s="123" t="str">
        <f>IF('表格编辑 '!R1480="","",'表格编辑 '!R1480)</f>
        <v/>
      </c>
      <c r="Q1480" s="123">
        <f>IF('表格编辑 '!S1480="","",'表格编辑 '!S1480)</f>
        <v>400</v>
      </c>
      <c r="R1480" s="123" t="str">
        <f>IF('表格编辑 '!T1480="","",'表格编辑 '!T1480)</f>
        <v/>
      </c>
      <c r="S1480" s="123" t="str">
        <f>IF('表格编辑 '!U1480="","",'表格编辑 '!U1480)</f>
        <v/>
      </c>
      <c r="T1480" s="123" t="str">
        <f>IF('表格编辑 '!V1480="","",'表格编辑 '!V1480)</f>
        <v/>
      </c>
      <c r="U1480" s="123" t="str">
        <f>IF('表格编辑 '!W1480="","",'表格编辑 '!W1480)</f>
        <v/>
      </c>
      <c r="V1480" s="123" t="str">
        <f>IF('表格编辑 '!X1480="","",'表格编辑 '!X1480)</f>
        <v/>
      </c>
      <c r="W1480" s="123" t="str">
        <f>IF('表格编辑 '!Y1480="","",'表格编辑 '!Y1480)</f>
        <v/>
      </c>
      <c r="X1480" s="123" t="str">
        <f>IF('表格编辑 '!Z1480="","",'表格编辑 '!Z1480)</f>
        <v/>
      </c>
      <c r="Y1480" s="123" t="str">
        <f>IF('表格编辑 '!AA1480="","",'表格编辑 '!AA1480)</f>
        <v/>
      </c>
      <c r="Z1480" s="123" t="str">
        <f>IF('表格编辑 '!AB1480="","",'表格编辑 '!AB1480)</f>
        <v/>
      </c>
      <c r="AA1480" s="123" t="str">
        <f>IF('表格编辑 '!AC1480="","",'表格编辑 '!AC1480)</f>
        <v/>
      </c>
      <c r="AB1480" s="123" t="str">
        <f>IF('表格编辑 '!AD1480="","",'表格编辑 '!AD1480)</f>
        <v/>
      </c>
      <c r="AC1480" s="123" t="str">
        <f>IF('表格编辑 '!AE1480="","",'表格编辑 '!AE1480)</f>
        <v/>
      </c>
      <c r="AD1480" s="123">
        <f>IF('表格编辑 '!AF1480="","",'表格编辑 '!AF1480)</f>
        <v>141067</v>
      </c>
    </row>
    <row r="1481" spans="1:30">
      <c r="A1481" s="123">
        <f>IF('表格编辑 '!A1481="","",'表格编辑 '!A1481)</f>
        <v>41068</v>
      </c>
      <c r="B1481" s="123">
        <f>IF('表格编辑 '!B1481="","",'表格编辑 '!B1481)</f>
        <v>50005</v>
      </c>
      <c r="C1481" s="123">
        <f>IF('表格编辑 '!E1481="","",'表格编辑 '!E1481)</f>
        <v>70</v>
      </c>
      <c r="D1481" s="123" t="str">
        <f>IF('表格编辑 '!F1481="","",'表格编辑 '!F1481)</f>
        <v>AI_born_event(RECEIVER, ARG0, ARG1, ARG2, ARG3,ARG4)</v>
      </c>
      <c r="E1481" s="123" t="str">
        <f>IF('表格编辑 '!G1481="","",'表格编辑 '!G1481)</f>
        <v>AI_update_event(RECEIVER, ARG0, ARG1, ARG2, ARG3,ARG4)</v>
      </c>
      <c r="F1481" s="123" t="str">
        <f>IF('表格编辑 '!H1481="","",'表格编辑 '!H1481)</f>
        <v/>
      </c>
      <c r="G1481" s="123" t="str">
        <f>IF('表格编辑 '!I1481="","",'表格编辑 '!I1481)</f>
        <v/>
      </c>
      <c r="H1481" s="123" t="str">
        <f>IF('表格编辑 '!J1481="","",'表格编辑 '!J1481)</f>
        <v>test_deadth_event(RECEIVER, ARG0, ARG1, ARG2, ARG3,ARG4)</v>
      </c>
      <c r="I1481" s="123">
        <f>IF('表格编辑 '!K1481="","",'表格编辑 '!K1481)</f>
        <v>1</v>
      </c>
      <c r="J1481" s="123">
        <f>IF('表格编辑 '!L1481="","",'表格编辑 '!L1481)</f>
        <v>20000</v>
      </c>
      <c r="K1481" s="123">
        <f>IF('表格编辑 '!M1481="","",'表格编辑 '!M1481)</f>
        <v>2100</v>
      </c>
      <c r="L1481" s="123" t="str">
        <f>IF('表格编辑 '!N1481="","",'表格编辑 '!N1481)</f>
        <v/>
      </c>
      <c r="M1481" s="123" t="str">
        <f>IF('表格编辑 '!O1481="","",'表格编辑 '!O1481)</f>
        <v/>
      </c>
      <c r="N1481" s="123" t="str">
        <f>IF('表格编辑 '!P1481="","",'表格编辑 '!P1481)</f>
        <v/>
      </c>
      <c r="O1481" s="123" t="str">
        <f>IF('表格编辑 '!Q1481="","",'表格编辑 '!Q1481)</f>
        <v/>
      </c>
      <c r="P1481" s="123" t="str">
        <f>IF('表格编辑 '!R1481="","",'表格编辑 '!R1481)</f>
        <v/>
      </c>
      <c r="Q1481" s="123">
        <f>IF('表格编辑 '!S1481="","",'表格编辑 '!S1481)</f>
        <v>400</v>
      </c>
      <c r="R1481" s="123" t="str">
        <f>IF('表格编辑 '!T1481="","",'表格编辑 '!T1481)</f>
        <v/>
      </c>
      <c r="S1481" s="123" t="str">
        <f>IF('表格编辑 '!U1481="","",'表格编辑 '!U1481)</f>
        <v/>
      </c>
      <c r="T1481" s="123" t="str">
        <f>IF('表格编辑 '!V1481="","",'表格编辑 '!V1481)</f>
        <v/>
      </c>
      <c r="U1481" s="123" t="str">
        <f>IF('表格编辑 '!W1481="","",'表格编辑 '!W1481)</f>
        <v/>
      </c>
      <c r="V1481" s="123" t="str">
        <f>IF('表格编辑 '!X1481="","",'表格编辑 '!X1481)</f>
        <v/>
      </c>
      <c r="W1481" s="123" t="str">
        <f>IF('表格编辑 '!Y1481="","",'表格编辑 '!Y1481)</f>
        <v/>
      </c>
      <c r="X1481" s="123" t="str">
        <f>IF('表格编辑 '!Z1481="","",'表格编辑 '!Z1481)</f>
        <v/>
      </c>
      <c r="Y1481" s="123" t="str">
        <f>IF('表格编辑 '!AA1481="","",'表格编辑 '!AA1481)</f>
        <v/>
      </c>
      <c r="Z1481" s="123" t="str">
        <f>IF('表格编辑 '!AB1481="","",'表格编辑 '!AB1481)</f>
        <v/>
      </c>
      <c r="AA1481" s="123" t="str">
        <f>IF('表格编辑 '!AC1481="","",'表格编辑 '!AC1481)</f>
        <v/>
      </c>
      <c r="AB1481" s="123" t="str">
        <f>IF('表格编辑 '!AD1481="","",'表格编辑 '!AD1481)</f>
        <v/>
      </c>
      <c r="AC1481" s="123" t="str">
        <f>IF('表格编辑 '!AE1481="","",'表格编辑 '!AE1481)</f>
        <v/>
      </c>
      <c r="AD1481" s="123">
        <f>IF('表格编辑 '!AF1481="","",'表格编辑 '!AF1481)</f>
        <v>141068</v>
      </c>
    </row>
    <row r="1482" spans="1:30">
      <c r="A1482" s="123">
        <f>IF('表格编辑 '!A1482="","",'表格编辑 '!A1482)</f>
        <v>41069</v>
      </c>
      <c r="B1482" s="123">
        <f>IF('表格编辑 '!B1482="","",'表格编辑 '!B1482)</f>
        <v>50044</v>
      </c>
      <c r="C1482" s="123">
        <f>IF('表格编辑 '!E1482="","",'表格编辑 '!E1482)</f>
        <v>70</v>
      </c>
      <c r="D1482" s="123" t="str">
        <f>IF('表格编辑 '!F1482="","",'表格编辑 '!F1482)</f>
        <v>AI_born_event(RECEIVER, ARG0, ARG1, ARG2, ARG3,ARG4)</v>
      </c>
      <c r="E1482" s="123" t="str">
        <f>IF('表格编辑 '!G1482="","",'表格编辑 '!G1482)</f>
        <v>AI_update_event(RECEIVER, ARG0, ARG1, ARG2, ARG3,ARG4)</v>
      </c>
      <c r="F1482" s="123" t="str">
        <f>IF('表格编辑 '!H1482="","",'表格编辑 '!H1482)</f>
        <v/>
      </c>
      <c r="G1482" s="123" t="str">
        <f>IF('表格编辑 '!I1482="","",'表格编辑 '!I1482)</f>
        <v/>
      </c>
      <c r="H1482" s="123" t="str">
        <f>IF('表格编辑 '!J1482="","",'表格编辑 '!J1482)</f>
        <v>test_deadth_event(RECEIVER, ARG0, ARG1, ARG2, ARG3,ARG4)</v>
      </c>
      <c r="I1482" s="123">
        <f>IF('表格编辑 '!K1482="","",'表格编辑 '!K1482)</f>
        <v>1</v>
      </c>
      <c r="J1482" s="123">
        <f>IF('表格编辑 '!L1482="","",'表格编辑 '!L1482)</f>
        <v>20000</v>
      </c>
      <c r="K1482" s="123">
        <f>IF('表格编辑 '!M1482="","",'表格编辑 '!M1482)</f>
        <v>2100</v>
      </c>
      <c r="L1482" s="123" t="str">
        <f>IF('表格编辑 '!N1482="","",'表格编辑 '!N1482)</f>
        <v/>
      </c>
      <c r="M1482" s="123" t="str">
        <f>IF('表格编辑 '!O1482="","",'表格编辑 '!O1482)</f>
        <v/>
      </c>
      <c r="N1482" s="123" t="str">
        <f>IF('表格编辑 '!P1482="","",'表格编辑 '!P1482)</f>
        <v/>
      </c>
      <c r="O1482" s="123" t="str">
        <f>IF('表格编辑 '!Q1482="","",'表格编辑 '!Q1482)</f>
        <v/>
      </c>
      <c r="P1482" s="123" t="str">
        <f>IF('表格编辑 '!R1482="","",'表格编辑 '!R1482)</f>
        <v/>
      </c>
      <c r="Q1482" s="123">
        <f>IF('表格编辑 '!S1482="","",'表格编辑 '!S1482)</f>
        <v>400</v>
      </c>
      <c r="R1482" s="123" t="str">
        <f>IF('表格编辑 '!T1482="","",'表格编辑 '!T1482)</f>
        <v/>
      </c>
      <c r="S1482" s="123" t="str">
        <f>IF('表格编辑 '!U1482="","",'表格编辑 '!U1482)</f>
        <v/>
      </c>
      <c r="T1482" s="123" t="str">
        <f>IF('表格编辑 '!V1482="","",'表格编辑 '!V1482)</f>
        <v/>
      </c>
      <c r="U1482" s="123" t="str">
        <f>IF('表格编辑 '!W1482="","",'表格编辑 '!W1482)</f>
        <v/>
      </c>
      <c r="V1482" s="123" t="str">
        <f>IF('表格编辑 '!X1482="","",'表格编辑 '!X1482)</f>
        <v/>
      </c>
      <c r="W1482" s="123" t="str">
        <f>IF('表格编辑 '!Y1482="","",'表格编辑 '!Y1482)</f>
        <v/>
      </c>
      <c r="X1482" s="123" t="str">
        <f>IF('表格编辑 '!Z1482="","",'表格编辑 '!Z1482)</f>
        <v/>
      </c>
      <c r="Y1482" s="123" t="str">
        <f>IF('表格编辑 '!AA1482="","",'表格编辑 '!AA1482)</f>
        <v/>
      </c>
      <c r="Z1482" s="123" t="str">
        <f>IF('表格编辑 '!AB1482="","",'表格编辑 '!AB1482)</f>
        <v/>
      </c>
      <c r="AA1482" s="123" t="str">
        <f>IF('表格编辑 '!AC1482="","",'表格编辑 '!AC1482)</f>
        <v/>
      </c>
      <c r="AB1482" s="123" t="str">
        <f>IF('表格编辑 '!AD1482="","",'表格编辑 '!AD1482)</f>
        <v/>
      </c>
      <c r="AC1482" s="123" t="str">
        <f>IF('表格编辑 '!AE1482="","",'表格编辑 '!AE1482)</f>
        <v/>
      </c>
      <c r="AD1482" s="123">
        <f>IF('表格编辑 '!AF1482="","",'表格编辑 '!AF1482)</f>
        <v>141069</v>
      </c>
    </row>
    <row r="1483" spans="1:30">
      <c r="A1483" s="123">
        <f>IF('表格编辑 '!A1483="","",'表格编辑 '!A1483)</f>
        <v>41070</v>
      </c>
      <c r="B1483" s="123">
        <f>IF('表格编辑 '!B1483="","",'表格编辑 '!B1483)</f>
        <v>50103</v>
      </c>
      <c r="C1483" s="123">
        <f>IF('表格编辑 '!E1483="","",'表格编辑 '!E1483)</f>
        <v>70</v>
      </c>
      <c r="D1483" s="123" t="str">
        <f>IF('表格编辑 '!F1483="","",'表格编辑 '!F1483)</f>
        <v>AI_born_event(RECEIVER, ARG0, ARG1, ARG2, ARG3,ARG4)</v>
      </c>
      <c r="E1483" s="123" t="str">
        <f>IF('表格编辑 '!G1483="","",'表格编辑 '!G1483)</f>
        <v>AI_update_event(RECEIVER, ARG0, ARG1, ARG2, ARG3,ARG4)</v>
      </c>
      <c r="F1483" s="123" t="str">
        <f>IF('表格编辑 '!H1483="","",'表格编辑 '!H1483)</f>
        <v/>
      </c>
      <c r="G1483" s="123" t="str">
        <f>IF('表格编辑 '!I1483="","",'表格编辑 '!I1483)</f>
        <v/>
      </c>
      <c r="H1483" s="123" t="str">
        <f>IF('表格编辑 '!J1483="","",'表格编辑 '!J1483)</f>
        <v>test_deadth_event(RECEIVER, ARG0, ARG1, ARG2, ARG3,ARG4)</v>
      </c>
      <c r="I1483" s="123">
        <f>IF('表格编辑 '!K1483="","",'表格编辑 '!K1483)</f>
        <v>1</v>
      </c>
      <c r="J1483" s="123">
        <f>IF('表格编辑 '!L1483="","",'表格编辑 '!L1483)</f>
        <v>20000</v>
      </c>
      <c r="K1483" s="123">
        <f>IF('表格编辑 '!M1483="","",'表格编辑 '!M1483)</f>
        <v>2100</v>
      </c>
      <c r="L1483" s="123" t="str">
        <f>IF('表格编辑 '!N1483="","",'表格编辑 '!N1483)</f>
        <v/>
      </c>
      <c r="M1483" s="123" t="str">
        <f>IF('表格编辑 '!O1483="","",'表格编辑 '!O1483)</f>
        <v/>
      </c>
      <c r="N1483" s="123" t="str">
        <f>IF('表格编辑 '!P1483="","",'表格编辑 '!P1483)</f>
        <v/>
      </c>
      <c r="O1483" s="123" t="str">
        <f>IF('表格编辑 '!Q1483="","",'表格编辑 '!Q1483)</f>
        <v/>
      </c>
      <c r="P1483" s="123" t="str">
        <f>IF('表格编辑 '!R1483="","",'表格编辑 '!R1483)</f>
        <v/>
      </c>
      <c r="Q1483" s="123">
        <f>IF('表格编辑 '!S1483="","",'表格编辑 '!S1483)</f>
        <v>400</v>
      </c>
      <c r="R1483" s="123" t="str">
        <f>IF('表格编辑 '!T1483="","",'表格编辑 '!T1483)</f>
        <v/>
      </c>
      <c r="S1483" s="123" t="str">
        <f>IF('表格编辑 '!U1483="","",'表格编辑 '!U1483)</f>
        <v/>
      </c>
      <c r="T1483" s="123" t="str">
        <f>IF('表格编辑 '!V1483="","",'表格编辑 '!V1483)</f>
        <v/>
      </c>
      <c r="U1483" s="123" t="str">
        <f>IF('表格编辑 '!W1483="","",'表格编辑 '!W1483)</f>
        <v/>
      </c>
      <c r="V1483" s="123" t="str">
        <f>IF('表格编辑 '!X1483="","",'表格编辑 '!X1483)</f>
        <v/>
      </c>
      <c r="W1483" s="123" t="str">
        <f>IF('表格编辑 '!Y1483="","",'表格编辑 '!Y1483)</f>
        <v/>
      </c>
      <c r="X1483" s="123" t="str">
        <f>IF('表格编辑 '!Z1483="","",'表格编辑 '!Z1483)</f>
        <v/>
      </c>
      <c r="Y1483" s="123" t="str">
        <f>IF('表格编辑 '!AA1483="","",'表格编辑 '!AA1483)</f>
        <v/>
      </c>
      <c r="Z1483" s="123" t="str">
        <f>IF('表格编辑 '!AB1483="","",'表格编辑 '!AB1483)</f>
        <v/>
      </c>
      <c r="AA1483" s="123" t="str">
        <f>IF('表格编辑 '!AC1483="","",'表格编辑 '!AC1483)</f>
        <v/>
      </c>
      <c r="AB1483" s="123" t="str">
        <f>IF('表格编辑 '!AD1483="","",'表格编辑 '!AD1483)</f>
        <v/>
      </c>
      <c r="AC1483" s="123" t="str">
        <f>IF('表格编辑 '!AE1483="","",'表格编辑 '!AE1483)</f>
        <v/>
      </c>
      <c r="AD1483" s="123">
        <f>IF('表格编辑 '!AF1483="","",'表格编辑 '!AF1483)</f>
        <v>141070</v>
      </c>
    </row>
    <row r="1484" spans="1:30">
      <c r="A1484" s="123">
        <f>IF('表格编辑 '!A1484="","",'表格编辑 '!A1484)</f>
        <v>41071</v>
      </c>
      <c r="B1484" s="123">
        <f>IF('表格编辑 '!B1484="","",'表格编辑 '!B1484)</f>
        <v>50057</v>
      </c>
      <c r="C1484" s="123">
        <f>IF('表格编辑 '!E1484="","",'表格编辑 '!E1484)</f>
        <v>70</v>
      </c>
      <c r="D1484" s="123" t="str">
        <f>IF('表格编辑 '!F1484="","",'表格编辑 '!F1484)</f>
        <v>AI_born_event(RECEIVER, ARG0, ARG1, ARG2, ARG3,ARG4)</v>
      </c>
      <c r="E1484" s="123" t="str">
        <f>IF('表格编辑 '!G1484="","",'表格编辑 '!G1484)</f>
        <v>AI_update_event(RECEIVER, ARG0, ARG1, ARG2, ARG3,ARG4)</v>
      </c>
      <c r="F1484" s="123" t="str">
        <f>IF('表格编辑 '!H1484="","",'表格编辑 '!H1484)</f>
        <v/>
      </c>
      <c r="G1484" s="123" t="str">
        <f>IF('表格编辑 '!I1484="","",'表格编辑 '!I1484)</f>
        <v/>
      </c>
      <c r="H1484" s="123" t="str">
        <f>IF('表格编辑 '!J1484="","",'表格编辑 '!J1484)</f>
        <v>test_deadth_event(RECEIVER, ARG0, ARG1, ARG2, ARG3,ARG4)</v>
      </c>
      <c r="I1484" s="123">
        <f>IF('表格编辑 '!K1484="","",'表格编辑 '!K1484)</f>
        <v>1</v>
      </c>
      <c r="J1484" s="123">
        <f>IF('表格编辑 '!L1484="","",'表格编辑 '!L1484)</f>
        <v>20000</v>
      </c>
      <c r="K1484" s="123">
        <f>IF('表格编辑 '!M1484="","",'表格编辑 '!M1484)</f>
        <v>2100</v>
      </c>
      <c r="L1484" s="123" t="str">
        <f>IF('表格编辑 '!N1484="","",'表格编辑 '!N1484)</f>
        <v/>
      </c>
      <c r="M1484" s="123" t="str">
        <f>IF('表格编辑 '!O1484="","",'表格编辑 '!O1484)</f>
        <v/>
      </c>
      <c r="N1484" s="123" t="str">
        <f>IF('表格编辑 '!P1484="","",'表格编辑 '!P1484)</f>
        <v/>
      </c>
      <c r="O1484" s="123" t="str">
        <f>IF('表格编辑 '!Q1484="","",'表格编辑 '!Q1484)</f>
        <v/>
      </c>
      <c r="P1484" s="123" t="str">
        <f>IF('表格编辑 '!R1484="","",'表格编辑 '!R1484)</f>
        <v/>
      </c>
      <c r="Q1484" s="123">
        <f>IF('表格编辑 '!S1484="","",'表格编辑 '!S1484)</f>
        <v>400</v>
      </c>
      <c r="R1484" s="123" t="str">
        <f>IF('表格编辑 '!T1484="","",'表格编辑 '!T1484)</f>
        <v/>
      </c>
      <c r="S1484" s="123" t="str">
        <f>IF('表格编辑 '!U1484="","",'表格编辑 '!U1484)</f>
        <v/>
      </c>
      <c r="T1484" s="123" t="str">
        <f>IF('表格编辑 '!V1484="","",'表格编辑 '!V1484)</f>
        <v/>
      </c>
      <c r="U1484" s="123" t="str">
        <f>IF('表格编辑 '!W1484="","",'表格编辑 '!W1484)</f>
        <v/>
      </c>
      <c r="V1484" s="123" t="str">
        <f>IF('表格编辑 '!X1484="","",'表格编辑 '!X1484)</f>
        <v/>
      </c>
      <c r="W1484" s="123" t="str">
        <f>IF('表格编辑 '!Y1484="","",'表格编辑 '!Y1484)</f>
        <v/>
      </c>
      <c r="X1484" s="123" t="str">
        <f>IF('表格编辑 '!Z1484="","",'表格编辑 '!Z1484)</f>
        <v/>
      </c>
      <c r="Y1484" s="123" t="str">
        <f>IF('表格编辑 '!AA1484="","",'表格编辑 '!AA1484)</f>
        <v/>
      </c>
      <c r="Z1484" s="123" t="str">
        <f>IF('表格编辑 '!AB1484="","",'表格编辑 '!AB1484)</f>
        <v/>
      </c>
      <c r="AA1484" s="123" t="str">
        <f>IF('表格编辑 '!AC1484="","",'表格编辑 '!AC1484)</f>
        <v/>
      </c>
      <c r="AB1484" s="123" t="str">
        <f>IF('表格编辑 '!AD1484="","",'表格编辑 '!AD1484)</f>
        <v/>
      </c>
      <c r="AC1484" s="123" t="str">
        <f>IF('表格编辑 '!AE1484="","",'表格编辑 '!AE1484)</f>
        <v/>
      </c>
      <c r="AD1484" s="123">
        <f>IF('表格编辑 '!AF1484="","",'表格编辑 '!AF1484)</f>
        <v>141071</v>
      </c>
    </row>
    <row r="1485" spans="1:30">
      <c r="A1485" s="123">
        <f>IF('表格编辑 '!A1485="","",'表格编辑 '!A1485)</f>
        <v>41072</v>
      </c>
      <c r="B1485" s="123">
        <f>IF('表格编辑 '!B1485="","",'表格编辑 '!B1485)</f>
        <v>50086</v>
      </c>
      <c r="C1485" s="123">
        <f>IF('表格编辑 '!E1485="","",'表格编辑 '!E1485)</f>
        <v>70</v>
      </c>
      <c r="D1485" s="123" t="str">
        <f>IF('表格编辑 '!F1485="","",'表格编辑 '!F1485)</f>
        <v>AI_born_event(RECEIVER, ARG0, ARG1, ARG2, ARG3,ARG4)</v>
      </c>
      <c r="E1485" s="123" t="str">
        <f>IF('表格编辑 '!G1485="","",'表格编辑 '!G1485)</f>
        <v>AI_update_event(RECEIVER, ARG0, ARG1, ARG2, ARG3,ARG4)</v>
      </c>
      <c r="F1485" s="123" t="str">
        <f>IF('表格编辑 '!H1485="","",'表格编辑 '!H1485)</f>
        <v/>
      </c>
      <c r="G1485" s="123" t="str">
        <f>IF('表格编辑 '!I1485="","",'表格编辑 '!I1485)</f>
        <v/>
      </c>
      <c r="H1485" s="123" t="str">
        <f>IF('表格编辑 '!J1485="","",'表格编辑 '!J1485)</f>
        <v>test_deadth_event(RECEIVER, ARG0, ARG1, ARG2, ARG3,ARG4)</v>
      </c>
      <c r="I1485" s="123">
        <f>IF('表格编辑 '!K1485="","",'表格编辑 '!K1485)</f>
        <v>1</v>
      </c>
      <c r="J1485" s="123">
        <f>IF('表格编辑 '!L1485="","",'表格编辑 '!L1485)</f>
        <v>20000</v>
      </c>
      <c r="K1485" s="123">
        <f>IF('表格编辑 '!M1485="","",'表格编辑 '!M1485)</f>
        <v>2100</v>
      </c>
      <c r="L1485" s="123" t="str">
        <f>IF('表格编辑 '!N1485="","",'表格编辑 '!N1485)</f>
        <v/>
      </c>
      <c r="M1485" s="123" t="str">
        <f>IF('表格编辑 '!O1485="","",'表格编辑 '!O1485)</f>
        <v/>
      </c>
      <c r="N1485" s="123" t="str">
        <f>IF('表格编辑 '!P1485="","",'表格编辑 '!P1485)</f>
        <v/>
      </c>
      <c r="O1485" s="123" t="str">
        <f>IF('表格编辑 '!Q1485="","",'表格编辑 '!Q1485)</f>
        <v/>
      </c>
      <c r="P1485" s="123" t="str">
        <f>IF('表格编辑 '!R1485="","",'表格编辑 '!R1485)</f>
        <v/>
      </c>
      <c r="Q1485" s="123">
        <f>IF('表格编辑 '!S1485="","",'表格编辑 '!S1485)</f>
        <v>400</v>
      </c>
      <c r="R1485" s="123" t="str">
        <f>IF('表格编辑 '!T1485="","",'表格编辑 '!T1485)</f>
        <v/>
      </c>
      <c r="S1485" s="123" t="str">
        <f>IF('表格编辑 '!U1485="","",'表格编辑 '!U1485)</f>
        <v/>
      </c>
      <c r="T1485" s="123" t="str">
        <f>IF('表格编辑 '!V1485="","",'表格编辑 '!V1485)</f>
        <v/>
      </c>
      <c r="U1485" s="123" t="str">
        <f>IF('表格编辑 '!W1485="","",'表格编辑 '!W1485)</f>
        <v/>
      </c>
      <c r="V1485" s="123" t="str">
        <f>IF('表格编辑 '!X1485="","",'表格编辑 '!X1485)</f>
        <v/>
      </c>
      <c r="W1485" s="123" t="str">
        <f>IF('表格编辑 '!Y1485="","",'表格编辑 '!Y1485)</f>
        <v/>
      </c>
      <c r="X1485" s="123" t="str">
        <f>IF('表格编辑 '!Z1485="","",'表格编辑 '!Z1485)</f>
        <v/>
      </c>
      <c r="Y1485" s="123" t="str">
        <f>IF('表格编辑 '!AA1485="","",'表格编辑 '!AA1485)</f>
        <v/>
      </c>
      <c r="Z1485" s="123" t="str">
        <f>IF('表格编辑 '!AB1485="","",'表格编辑 '!AB1485)</f>
        <v/>
      </c>
      <c r="AA1485" s="123" t="str">
        <f>IF('表格编辑 '!AC1485="","",'表格编辑 '!AC1485)</f>
        <v/>
      </c>
      <c r="AB1485" s="123" t="str">
        <f>IF('表格编辑 '!AD1485="","",'表格编辑 '!AD1485)</f>
        <v/>
      </c>
      <c r="AC1485" s="123" t="str">
        <f>IF('表格编辑 '!AE1485="","",'表格编辑 '!AE1485)</f>
        <v/>
      </c>
      <c r="AD1485" s="123">
        <f>IF('表格编辑 '!AF1485="","",'表格编辑 '!AF1485)</f>
        <v>141072</v>
      </c>
    </row>
    <row r="1486" spans="1:30">
      <c r="A1486" s="123">
        <f>IF('表格编辑 '!A1486="","",'表格编辑 '!A1486)</f>
        <v>41073</v>
      </c>
      <c r="B1486" s="123">
        <f>IF('表格编辑 '!B1486="","",'表格编辑 '!B1486)</f>
        <v>50094</v>
      </c>
      <c r="C1486" s="123">
        <f>IF('表格编辑 '!E1486="","",'表格编辑 '!E1486)</f>
        <v>70</v>
      </c>
      <c r="D1486" s="123" t="str">
        <f>IF('表格编辑 '!F1486="","",'表格编辑 '!F1486)</f>
        <v>AI_born_event(RECEIVER, ARG0, ARG1, ARG2, ARG3,ARG4)</v>
      </c>
      <c r="E1486" s="123" t="str">
        <f>IF('表格编辑 '!G1486="","",'表格编辑 '!G1486)</f>
        <v>AI_update_event(RECEIVER, ARG0, ARG1, ARG2, ARG3,ARG4)</v>
      </c>
      <c r="F1486" s="123" t="str">
        <f>IF('表格编辑 '!H1486="","",'表格编辑 '!H1486)</f>
        <v/>
      </c>
      <c r="G1486" s="123" t="str">
        <f>IF('表格编辑 '!I1486="","",'表格编辑 '!I1486)</f>
        <v/>
      </c>
      <c r="H1486" s="123" t="str">
        <f>IF('表格编辑 '!J1486="","",'表格编辑 '!J1486)</f>
        <v>test_deadth_event(RECEIVER, ARG0, ARG1, ARG2, ARG3,ARG4)</v>
      </c>
      <c r="I1486" s="123">
        <f>IF('表格编辑 '!K1486="","",'表格编辑 '!K1486)</f>
        <v>1</v>
      </c>
      <c r="J1486" s="123">
        <f>IF('表格编辑 '!L1486="","",'表格编辑 '!L1486)</f>
        <v>20000</v>
      </c>
      <c r="K1486" s="123">
        <f>IF('表格编辑 '!M1486="","",'表格编辑 '!M1486)</f>
        <v>2100</v>
      </c>
      <c r="L1486" s="123" t="str">
        <f>IF('表格编辑 '!N1486="","",'表格编辑 '!N1486)</f>
        <v/>
      </c>
      <c r="M1486" s="123" t="str">
        <f>IF('表格编辑 '!O1486="","",'表格编辑 '!O1486)</f>
        <v/>
      </c>
      <c r="N1486" s="123" t="str">
        <f>IF('表格编辑 '!P1486="","",'表格编辑 '!P1486)</f>
        <v/>
      </c>
      <c r="O1486" s="123" t="str">
        <f>IF('表格编辑 '!Q1486="","",'表格编辑 '!Q1486)</f>
        <v/>
      </c>
      <c r="P1486" s="123" t="str">
        <f>IF('表格编辑 '!R1486="","",'表格编辑 '!R1486)</f>
        <v/>
      </c>
      <c r="Q1486" s="123">
        <f>IF('表格编辑 '!S1486="","",'表格编辑 '!S1486)</f>
        <v>400</v>
      </c>
      <c r="R1486" s="123" t="str">
        <f>IF('表格编辑 '!T1486="","",'表格编辑 '!T1486)</f>
        <v/>
      </c>
      <c r="S1486" s="123" t="str">
        <f>IF('表格编辑 '!U1486="","",'表格编辑 '!U1486)</f>
        <v/>
      </c>
      <c r="T1486" s="123" t="str">
        <f>IF('表格编辑 '!V1486="","",'表格编辑 '!V1486)</f>
        <v/>
      </c>
      <c r="U1486" s="123" t="str">
        <f>IF('表格编辑 '!W1486="","",'表格编辑 '!W1486)</f>
        <v/>
      </c>
      <c r="V1486" s="123" t="str">
        <f>IF('表格编辑 '!X1486="","",'表格编辑 '!X1486)</f>
        <v/>
      </c>
      <c r="W1486" s="123" t="str">
        <f>IF('表格编辑 '!Y1486="","",'表格编辑 '!Y1486)</f>
        <v/>
      </c>
      <c r="X1486" s="123" t="str">
        <f>IF('表格编辑 '!Z1486="","",'表格编辑 '!Z1486)</f>
        <v/>
      </c>
      <c r="Y1486" s="123" t="str">
        <f>IF('表格编辑 '!AA1486="","",'表格编辑 '!AA1486)</f>
        <v/>
      </c>
      <c r="Z1486" s="123" t="str">
        <f>IF('表格编辑 '!AB1486="","",'表格编辑 '!AB1486)</f>
        <v/>
      </c>
      <c r="AA1486" s="123" t="str">
        <f>IF('表格编辑 '!AC1486="","",'表格编辑 '!AC1486)</f>
        <v/>
      </c>
      <c r="AB1486" s="123" t="str">
        <f>IF('表格编辑 '!AD1486="","",'表格编辑 '!AD1486)</f>
        <v/>
      </c>
      <c r="AC1486" s="123" t="str">
        <f>IF('表格编辑 '!AE1486="","",'表格编辑 '!AE1486)</f>
        <v/>
      </c>
      <c r="AD1486" s="123">
        <f>IF('表格编辑 '!AF1486="","",'表格编辑 '!AF1486)</f>
        <v>141073</v>
      </c>
    </row>
    <row r="1487" spans="1:30">
      <c r="A1487" s="123">
        <f>IF('表格编辑 '!A1487="","",'表格编辑 '!A1487)</f>
        <v>41074</v>
      </c>
      <c r="B1487" s="123">
        <f>IF('表格编辑 '!B1487="","",'表格编辑 '!B1487)</f>
        <v>50132</v>
      </c>
      <c r="C1487" s="123">
        <f>IF('表格编辑 '!E1487="","",'表格编辑 '!E1487)</f>
        <v>70</v>
      </c>
      <c r="D1487" s="123" t="str">
        <f>IF('表格编辑 '!F1487="","",'表格编辑 '!F1487)</f>
        <v>AI_born_event(RECEIVER, ARG0, ARG1, ARG2, ARG3,ARG4)</v>
      </c>
      <c r="E1487" s="123" t="str">
        <f>IF('表格编辑 '!G1487="","",'表格编辑 '!G1487)</f>
        <v>AI_update_event(RECEIVER, ARG0, ARG1, ARG2, ARG3,ARG4)</v>
      </c>
      <c r="F1487" s="123" t="str">
        <f>IF('表格编辑 '!H1487="","",'表格编辑 '!H1487)</f>
        <v/>
      </c>
      <c r="G1487" s="123" t="str">
        <f>IF('表格编辑 '!I1487="","",'表格编辑 '!I1487)</f>
        <v/>
      </c>
      <c r="H1487" s="123" t="str">
        <f>IF('表格编辑 '!J1487="","",'表格编辑 '!J1487)</f>
        <v>test_deadth_event(RECEIVER, ARG0, ARG1, ARG2, ARG3,ARG4)</v>
      </c>
      <c r="I1487" s="123">
        <f>IF('表格编辑 '!K1487="","",'表格编辑 '!K1487)</f>
        <v>1</v>
      </c>
      <c r="J1487" s="123">
        <f>IF('表格编辑 '!L1487="","",'表格编辑 '!L1487)</f>
        <v>20000</v>
      </c>
      <c r="K1487" s="123">
        <f>IF('表格编辑 '!M1487="","",'表格编辑 '!M1487)</f>
        <v>2100</v>
      </c>
      <c r="L1487" s="123" t="str">
        <f>IF('表格编辑 '!N1487="","",'表格编辑 '!N1487)</f>
        <v/>
      </c>
      <c r="M1487" s="123" t="str">
        <f>IF('表格编辑 '!O1487="","",'表格编辑 '!O1487)</f>
        <v/>
      </c>
      <c r="N1487" s="123" t="str">
        <f>IF('表格编辑 '!P1487="","",'表格编辑 '!P1487)</f>
        <v/>
      </c>
      <c r="O1487" s="123" t="str">
        <f>IF('表格编辑 '!Q1487="","",'表格编辑 '!Q1487)</f>
        <v/>
      </c>
      <c r="P1487" s="123" t="str">
        <f>IF('表格编辑 '!R1487="","",'表格编辑 '!R1487)</f>
        <v/>
      </c>
      <c r="Q1487" s="123">
        <f>IF('表格编辑 '!S1487="","",'表格编辑 '!S1487)</f>
        <v>400</v>
      </c>
      <c r="R1487" s="123" t="str">
        <f>IF('表格编辑 '!T1487="","",'表格编辑 '!T1487)</f>
        <v/>
      </c>
      <c r="S1487" s="123" t="str">
        <f>IF('表格编辑 '!U1487="","",'表格编辑 '!U1487)</f>
        <v/>
      </c>
      <c r="T1487" s="123" t="str">
        <f>IF('表格编辑 '!V1487="","",'表格编辑 '!V1487)</f>
        <v/>
      </c>
      <c r="U1487" s="123" t="str">
        <f>IF('表格编辑 '!W1487="","",'表格编辑 '!W1487)</f>
        <v/>
      </c>
      <c r="V1487" s="123" t="str">
        <f>IF('表格编辑 '!X1487="","",'表格编辑 '!X1487)</f>
        <v/>
      </c>
      <c r="W1487" s="123" t="str">
        <f>IF('表格编辑 '!Y1487="","",'表格编辑 '!Y1487)</f>
        <v/>
      </c>
      <c r="X1487" s="123" t="str">
        <f>IF('表格编辑 '!Z1487="","",'表格编辑 '!Z1487)</f>
        <v/>
      </c>
      <c r="Y1487" s="123" t="str">
        <f>IF('表格编辑 '!AA1487="","",'表格编辑 '!AA1487)</f>
        <v/>
      </c>
      <c r="Z1487" s="123" t="str">
        <f>IF('表格编辑 '!AB1487="","",'表格编辑 '!AB1487)</f>
        <v/>
      </c>
      <c r="AA1487" s="123" t="str">
        <f>IF('表格编辑 '!AC1487="","",'表格编辑 '!AC1487)</f>
        <v/>
      </c>
      <c r="AB1487" s="123" t="str">
        <f>IF('表格编辑 '!AD1487="","",'表格编辑 '!AD1487)</f>
        <v/>
      </c>
      <c r="AC1487" s="123" t="str">
        <f>IF('表格编辑 '!AE1487="","",'表格编辑 '!AE1487)</f>
        <v/>
      </c>
      <c r="AD1487" s="123">
        <f>IF('表格编辑 '!AF1487="","",'表格编辑 '!AF1487)</f>
        <v>141074</v>
      </c>
    </row>
    <row r="1488" spans="1:30">
      <c r="A1488" s="123">
        <f>IF('表格编辑 '!A1488="","",'表格编辑 '!A1488)</f>
        <v>41075</v>
      </c>
      <c r="B1488" s="123">
        <f>IF('表格编辑 '!B1488="","",'表格编辑 '!B1488)</f>
        <v>50150</v>
      </c>
      <c r="C1488" s="123">
        <f>IF('表格编辑 '!E1488="","",'表格编辑 '!E1488)</f>
        <v>70</v>
      </c>
      <c r="D1488" s="123" t="str">
        <f>IF('表格编辑 '!F1488="","",'表格编辑 '!F1488)</f>
        <v>AI_born_event(RECEIVER, ARG0, ARG1, ARG2, ARG3,ARG4)</v>
      </c>
      <c r="E1488" s="123" t="str">
        <f>IF('表格编辑 '!G1488="","",'表格编辑 '!G1488)</f>
        <v>AI_update_event(RECEIVER, ARG0, ARG1, ARG2, ARG3,ARG4)</v>
      </c>
      <c r="F1488" s="123" t="str">
        <f>IF('表格编辑 '!H1488="","",'表格编辑 '!H1488)</f>
        <v/>
      </c>
      <c r="G1488" s="123" t="str">
        <f>IF('表格编辑 '!I1488="","",'表格编辑 '!I1488)</f>
        <v/>
      </c>
      <c r="H1488" s="123" t="str">
        <f>IF('表格编辑 '!J1488="","",'表格编辑 '!J1488)</f>
        <v>test_deadth_event(RECEIVER, ARG0, ARG1, ARG2, ARG3,ARG4)</v>
      </c>
      <c r="I1488" s="123">
        <f>IF('表格编辑 '!K1488="","",'表格编辑 '!K1488)</f>
        <v>1</v>
      </c>
      <c r="J1488" s="123">
        <f>IF('表格编辑 '!L1488="","",'表格编辑 '!L1488)</f>
        <v>20000</v>
      </c>
      <c r="K1488" s="123">
        <f>IF('表格编辑 '!M1488="","",'表格编辑 '!M1488)</f>
        <v>2100</v>
      </c>
      <c r="L1488" s="123" t="str">
        <f>IF('表格编辑 '!N1488="","",'表格编辑 '!N1488)</f>
        <v/>
      </c>
      <c r="M1488" s="123" t="str">
        <f>IF('表格编辑 '!O1488="","",'表格编辑 '!O1488)</f>
        <v/>
      </c>
      <c r="N1488" s="123" t="str">
        <f>IF('表格编辑 '!P1488="","",'表格编辑 '!P1488)</f>
        <v/>
      </c>
      <c r="O1488" s="123" t="str">
        <f>IF('表格编辑 '!Q1488="","",'表格编辑 '!Q1488)</f>
        <v/>
      </c>
      <c r="P1488" s="123" t="str">
        <f>IF('表格编辑 '!R1488="","",'表格编辑 '!R1488)</f>
        <v/>
      </c>
      <c r="Q1488" s="123">
        <f>IF('表格编辑 '!S1488="","",'表格编辑 '!S1488)</f>
        <v>400</v>
      </c>
      <c r="R1488" s="123" t="str">
        <f>IF('表格编辑 '!T1488="","",'表格编辑 '!T1488)</f>
        <v/>
      </c>
      <c r="S1488" s="123" t="str">
        <f>IF('表格编辑 '!U1488="","",'表格编辑 '!U1488)</f>
        <v/>
      </c>
      <c r="T1488" s="123" t="str">
        <f>IF('表格编辑 '!V1488="","",'表格编辑 '!V1488)</f>
        <v/>
      </c>
      <c r="U1488" s="123" t="str">
        <f>IF('表格编辑 '!W1488="","",'表格编辑 '!W1488)</f>
        <v/>
      </c>
      <c r="V1488" s="123" t="str">
        <f>IF('表格编辑 '!X1488="","",'表格编辑 '!X1488)</f>
        <v/>
      </c>
      <c r="W1488" s="123" t="str">
        <f>IF('表格编辑 '!Y1488="","",'表格编辑 '!Y1488)</f>
        <v/>
      </c>
      <c r="X1488" s="123" t="str">
        <f>IF('表格编辑 '!Z1488="","",'表格编辑 '!Z1488)</f>
        <v/>
      </c>
      <c r="Y1488" s="123" t="str">
        <f>IF('表格编辑 '!AA1488="","",'表格编辑 '!AA1488)</f>
        <v/>
      </c>
      <c r="Z1488" s="123" t="str">
        <f>IF('表格编辑 '!AB1488="","",'表格编辑 '!AB1488)</f>
        <v/>
      </c>
      <c r="AA1488" s="123" t="str">
        <f>IF('表格编辑 '!AC1488="","",'表格编辑 '!AC1488)</f>
        <v/>
      </c>
      <c r="AB1488" s="123" t="str">
        <f>IF('表格编辑 '!AD1488="","",'表格编辑 '!AD1488)</f>
        <v/>
      </c>
      <c r="AC1488" s="123" t="str">
        <f>IF('表格编辑 '!AE1488="","",'表格编辑 '!AE1488)</f>
        <v/>
      </c>
      <c r="AD1488" s="123">
        <f>IF('表格编辑 '!AF1488="","",'表格编辑 '!AF1488)</f>
        <v>141075</v>
      </c>
    </row>
    <row r="1489" spans="1:30">
      <c r="A1489" s="123">
        <f>IF('表格编辑 '!A1489="","",'表格编辑 '!A1489)</f>
        <v>41076</v>
      </c>
      <c r="B1489" s="123">
        <f>IF('表格编辑 '!B1489="","",'表格编辑 '!B1489)</f>
        <v>50033</v>
      </c>
      <c r="C1489" s="123">
        <f>IF('表格编辑 '!E1489="","",'表格编辑 '!E1489)</f>
        <v>70</v>
      </c>
      <c r="D1489" s="123" t="str">
        <f>IF('表格编辑 '!F1489="","",'表格编辑 '!F1489)</f>
        <v>AI_born_event(RECEIVER, ARG0, ARG1, ARG2, ARG3,ARG4)</v>
      </c>
      <c r="E1489" s="123" t="str">
        <f>IF('表格编辑 '!G1489="","",'表格编辑 '!G1489)</f>
        <v>AI_update_event(RECEIVER, ARG0, ARG1, ARG2, ARG3,ARG4)</v>
      </c>
      <c r="F1489" s="123" t="str">
        <f>IF('表格编辑 '!H1489="","",'表格编辑 '!H1489)</f>
        <v/>
      </c>
      <c r="G1489" s="123" t="str">
        <f>IF('表格编辑 '!I1489="","",'表格编辑 '!I1489)</f>
        <v/>
      </c>
      <c r="H1489" s="123" t="str">
        <f>IF('表格编辑 '!J1489="","",'表格编辑 '!J1489)</f>
        <v>test_deadth_event(RECEIVER, ARG0, ARG1, ARG2, ARG3,ARG4)</v>
      </c>
      <c r="I1489" s="123">
        <f>IF('表格编辑 '!K1489="","",'表格编辑 '!K1489)</f>
        <v>1</v>
      </c>
      <c r="J1489" s="123">
        <f>IF('表格编辑 '!L1489="","",'表格编辑 '!L1489)</f>
        <v>20000</v>
      </c>
      <c r="K1489" s="123">
        <f>IF('表格编辑 '!M1489="","",'表格编辑 '!M1489)</f>
        <v>2100</v>
      </c>
      <c r="L1489" s="123" t="str">
        <f>IF('表格编辑 '!N1489="","",'表格编辑 '!N1489)</f>
        <v/>
      </c>
      <c r="M1489" s="123" t="str">
        <f>IF('表格编辑 '!O1489="","",'表格编辑 '!O1489)</f>
        <v/>
      </c>
      <c r="N1489" s="123" t="str">
        <f>IF('表格编辑 '!P1489="","",'表格编辑 '!P1489)</f>
        <v/>
      </c>
      <c r="O1489" s="123" t="str">
        <f>IF('表格编辑 '!Q1489="","",'表格编辑 '!Q1489)</f>
        <v/>
      </c>
      <c r="P1489" s="123" t="str">
        <f>IF('表格编辑 '!R1489="","",'表格编辑 '!R1489)</f>
        <v/>
      </c>
      <c r="Q1489" s="123">
        <f>IF('表格编辑 '!S1489="","",'表格编辑 '!S1489)</f>
        <v>400</v>
      </c>
      <c r="R1489" s="123" t="str">
        <f>IF('表格编辑 '!T1489="","",'表格编辑 '!T1489)</f>
        <v/>
      </c>
      <c r="S1489" s="123" t="str">
        <f>IF('表格编辑 '!U1489="","",'表格编辑 '!U1489)</f>
        <v/>
      </c>
      <c r="T1489" s="123" t="str">
        <f>IF('表格编辑 '!V1489="","",'表格编辑 '!V1489)</f>
        <v/>
      </c>
      <c r="U1489" s="123" t="str">
        <f>IF('表格编辑 '!W1489="","",'表格编辑 '!W1489)</f>
        <v/>
      </c>
      <c r="V1489" s="123" t="str">
        <f>IF('表格编辑 '!X1489="","",'表格编辑 '!X1489)</f>
        <v/>
      </c>
      <c r="W1489" s="123" t="str">
        <f>IF('表格编辑 '!Y1489="","",'表格编辑 '!Y1489)</f>
        <v/>
      </c>
      <c r="X1489" s="123" t="str">
        <f>IF('表格编辑 '!Z1489="","",'表格编辑 '!Z1489)</f>
        <v/>
      </c>
      <c r="Y1489" s="123" t="str">
        <f>IF('表格编辑 '!AA1489="","",'表格编辑 '!AA1489)</f>
        <v/>
      </c>
      <c r="Z1489" s="123" t="str">
        <f>IF('表格编辑 '!AB1489="","",'表格编辑 '!AB1489)</f>
        <v/>
      </c>
      <c r="AA1489" s="123" t="str">
        <f>IF('表格编辑 '!AC1489="","",'表格编辑 '!AC1489)</f>
        <v/>
      </c>
      <c r="AB1489" s="123" t="str">
        <f>IF('表格编辑 '!AD1489="","",'表格编辑 '!AD1489)</f>
        <v/>
      </c>
      <c r="AC1489" s="123" t="str">
        <f>IF('表格编辑 '!AE1489="","",'表格编辑 '!AE1489)</f>
        <v/>
      </c>
      <c r="AD1489" s="123">
        <f>IF('表格编辑 '!AF1489="","",'表格编辑 '!AF1489)</f>
        <v>141076</v>
      </c>
    </row>
    <row r="1490" spans="1:30">
      <c r="A1490" s="123">
        <f>IF('表格编辑 '!A1490="","",'表格编辑 '!A1490)</f>
        <v>41077</v>
      </c>
      <c r="B1490" s="123">
        <f>IF('表格编辑 '!B1490="","",'表格编辑 '!B1490)</f>
        <v>50155</v>
      </c>
      <c r="C1490" s="123">
        <f>IF('表格编辑 '!E1490="","",'表格编辑 '!E1490)</f>
        <v>70</v>
      </c>
      <c r="D1490" s="123" t="str">
        <f>IF('表格编辑 '!F1490="","",'表格编辑 '!F1490)</f>
        <v>AI_born_event(RECEIVER, ARG0, ARG1, ARG2, ARG3,ARG4)</v>
      </c>
      <c r="E1490" s="123" t="str">
        <f>IF('表格编辑 '!G1490="","",'表格编辑 '!G1490)</f>
        <v>AI_update_event(RECEIVER, ARG0, ARG1, ARG2, ARG3,ARG4)</v>
      </c>
      <c r="F1490" s="123" t="str">
        <f>IF('表格编辑 '!H1490="","",'表格编辑 '!H1490)</f>
        <v/>
      </c>
      <c r="G1490" s="123" t="str">
        <f>IF('表格编辑 '!I1490="","",'表格编辑 '!I1490)</f>
        <v/>
      </c>
      <c r="H1490" s="123" t="str">
        <f>IF('表格编辑 '!J1490="","",'表格编辑 '!J1490)</f>
        <v>test_deadth_event(RECEIVER, ARG0, ARG1, ARG2, ARG3,ARG4)</v>
      </c>
      <c r="I1490" s="123">
        <f>IF('表格编辑 '!K1490="","",'表格编辑 '!K1490)</f>
        <v>1</v>
      </c>
      <c r="J1490" s="123">
        <f>IF('表格编辑 '!L1490="","",'表格编辑 '!L1490)</f>
        <v>20000</v>
      </c>
      <c r="K1490" s="123">
        <f>IF('表格编辑 '!M1490="","",'表格编辑 '!M1490)</f>
        <v>2100</v>
      </c>
      <c r="L1490" s="123" t="str">
        <f>IF('表格编辑 '!N1490="","",'表格编辑 '!N1490)</f>
        <v/>
      </c>
      <c r="M1490" s="123" t="str">
        <f>IF('表格编辑 '!O1490="","",'表格编辑 '!O1490)</f>
        <v/>
      </c>
      <c r="N1490" s="123" t="str">
        <f>IF('表格编辑 '!P1490="","",'表格编辑 '!P1490)</f>
        <v/>
      </c>
      <c r="O1490" s="123" t="str">
        <f>IF('表格编辑 '!Q1490="","",'表格编辑 '!Q1490)</f>
        <v/>
      </c>
      <c r="P1490" s="123" t="str">
        <f>IF('表格编辑 '!R1490="","",'表格编辑 '!R1490)</f>
        <v/>
      </c>
      <c r="Q1490" s="123">
        <f>IF('表格编辑 '!S1490="","",'表格编辑 '!S1490)</f>
        <v>400</v>
      </c>
      <c r="R1490" s="123" t="str">
        <f>IF('表格编辑 '!T1490="","",'表格编辑 '!T1490)</f>
        <v/>
      </c>
      <c r="S1490" s="123" t="str">
        <f>IF('表格编辑 '!U1490="","",'表格编辑 '!U1490)</f>
        <v/>
      </c>
      <c r="T1490" s="123" t="str">
        <f>IF('表格编辑 '!V1490="","",'表格编辑 '!V1490)</f>
        <v/>
      </c>
      <c r="U1490" s="123" t="str">
        <f>IF('表格编辑 '!W1490="","",'表格编辑 '!W1490)</f>
        <v/>
      </c>
      <c r="V1490" s="123" t="str">
        <f>IF('表格编辑 '!X1490="","",'表格编辑 '!X1490)</f>
        <v/>
      </c>
      <c r="W1490" s="123" t="str">
        <f>IF('表格编辑 '!Y1490="","",'表格编辑 '!Y1490)</f>
        <v/>
      </c>
      <c r="X1490" s="123" t="str">
        <f>IF('表格编辑 '!Z1490="","",'表格编辑 '!Z1490)</f>
        <v/>
      </c>
      <c r="Y1490" s="123" t="str">
        <f>IF('表格编辑 '!AA1490="","",'表格编辑 '!AA1490)</f>
        <v/>
      </c>
      <c r="Z1490" s="123" t="str">
        <f>IF('表格编辑 '!AB1490="","",'表格编辑 '!AB1490)</f>
        <v/>
      </c>
      <c r="AA1490" s="123" t="str">
        <f>IF('表格编辑 '!AC1490="","",'表格编辑 '!AC1490)</f>
        <v/>
      </c>
      <c r="AB1490" s="123" t="str">
        <f>IF('表格编辑 '!AD1490="","",'表格编辑 '!AD1490)</f>
        <v/>
      </c>
      <c r="AC1490" s="123" t="str">
        <f>IF('表格编辑 '!AE1490="","",'表格编辑 '!AE1490)</f>
        <v/>
      </c>
      <c r="AD1490" s="123">
        <f>IF('表格编辑 '!AF1490="","",'表格编辑 '!AF1490)</f>
        <v>141077</v>
      </c>
    </row>
    <row r="1491" spans="1:30">
      <c r="A1491" s="123">
        <f>IF('表格编辑 '!A1491="","",'表格编辑 '!A1491)</f>
        <v>41078</v>
      </c>
      <c r="B1491" s="123">
        <f>IF('表格编辑 '!B1491="","",'表格编辑 '!B1491)</f>
        <v>50056</v>
      </c>
      <c r="C1491" s="123">
        <f>IF('表格编辑 '!E1491="","",'表格编辑 '!E1491)</f>
        <v>70</v>
      </c>
      <c r="D1491" s="123" t="str">
        <f>IF('表格编辑 '!F1491="","",'表格编辑 '!F1491)</f>
        <v>AI_born_event(RECEIVER, ARG0, ARG1, ARG2, ARG3,ARG4)</v>
      </c>
      <c r="E1491" s="123" t="str">
        <f>IF('表格编辑 '!G1491="","",'表格编辑 '!G1491)</f>
        <v>AI_update_event(RECEIVER, ARG0, ARG1, ARG2, ARG3,ARG4)</v>
      </c>
      <c r="F1491" s="123" t="str">
        <f>IF('表格编辑 '!H1491="","",'表格编辑 '!H1491)</f>
        <v/>
      </c>
      <c r="G1491" s="123" t="str">
        <f>IF('表格编辑 '!I1491="","",'表格编辑 '!I1491)</f>
        <v/>
      </c>
      <c r="H1491" s="123" t="str">
        <f>IF('表格编辑 '!J1491="","",'表格编辑 '!J1491)</f>
        <v>test_deadth_event(RECEIVER, ARG0, ARG1, ARG2, ARG3,ARG4)</v>
      </c>
      <c r="I1491" s="123">
        <f>IF('表格编辑 '!K1491="","",'表格编辑 '!K1491)</f>
        <v>1</v>
      </c>
      <c r="J1491" s="123">
        <f>IF('表格编辑 '!L1491="","",'表格编辑 '!L1491)</f>
        <v>20000</v>
      </c>
      <c r="K1491" s="123">
        <f>IF('表格编辑 '!M1491="","",'表格编辑 '!M1491)</f>
        <v>2100</v>
      </c>
      <c r="L1491" s="123" t="str">
        <f>IF('表格编辑 '!N1491="","",'表格编辑 '!N1491)</f>
        <v/>
      </c>
      <c r="M1491" s="123" t="str">
        <f>IF('表格编辑 '!O1491="","",'表格编辑 '!O1491)</f>
        <v/>
      </c>
      <c r="N1491" s="123" t="str">
        <f>IF('表格编辑 '!P1491="","",'表格编辑 '!P1491)</f>
        <v/>
      </c>
      <c r="O1491" s="123" t="str">
        <f>IF('表格编辑 '!Q1491="","",'表格编辑 '!Q1491)</f>
        <v/>
      </c>
      <c r="P1491" s="123" t="str">
        <f>IF('表格编辑 '!R1491="","",'表格编辑 '!R1491)</f>
        <v/>
      </c>
      <c r="Q1491" s="123">
        <f>IF('表格编辑 '!S1491="","",'表格编辑 '!S1491)</f>
        <v>400</v>
      </c>
      <c r="R1491" s="123" t="str">
        <f>IF('表格编辑 '!T1491="","",'表格编辑 '!T1491)</f>
        <v/>
      </c>
      <c r="S1491" s="123" t="str">
        <f>IF('表格编辑 '!U1491="","",'表格编辑 '!U1491)</f>
        <v/>
      </c>
      <c r="T1491" s="123" t="str">
        <f>IF('表格编辑 '!V1491="","",'表格编辑 '!V1491)</f>
        <v/>
      </c>
      <c r="U1491" s="123" t="str">
        <f>IF('表格编辑 '!W1491="","",'表格编辑 '!W1491)</f>
        <v/>
      </c>
      <c r="V1491" s="123" t="str">
        <f>IF('表格编辑 '!X1491="","",'表格编辑 '!X1491)</f>
        <v/>
      </c>
      <c r="W1491" s="123" t="str">
        <f>IF('表格编辑 '!Y1491="","",'表格编辑 '!Y1491)</f>
        <v/>
      </c>
      <c r="X1491" s="123" t="str">
        <f>IF('表格编辑 '!Z1491="","",'表格编辑 '!Z1491)</f>
        <v/>
      </c>
      <c r="Y1491" s="123" t="str">
        <f>IF('表格编辑 '!AA1491="","",'表格编辑 '!AA1491)</f>
        <v/>
      </c>
      <c r="Z1491" s="123" t="str">
        <f>IF('表格编辑 '!AB1491="","",'表格编辑 '!AB1491)</f>
        <v/>
      </c>
      <c r="AA1491" s="123" t="str">
        <f>IF('表格编辑 '!AC1491="","",'表格编辑 '!AC1491)</f>
        <v/>
      </c>
      <c r="AB1491" s="123" t="str">
        <f>IF('表格编辑 '!AD1491="","",'表格编辑 '!AD1491)</f>
        <v/>
      </c>
      <c r="AC1491" s="123" t="str">
        <f>IF('表格编辑 '!AE1491="","",'表格编辑 '!AE1491)</f>
        <v/>
      </c>
      <c r="AD1491" s="123">
        <f>IF('表格编辑 '!AF1491="","",'表格编辑 '!AF1491)</f>
        <v>141078</v>
      </c>
    </row>
    <row r="1492" spans="1:30">
      <c r="A1492" s="123">
        <f>IF('表格编辑 '!A1492="","",'表格编辑 '!A1492)</f>
        <v>41079</v>
      </c>
      <c r="B1492" s="123">
        <f>IF('表格编辑 '!B1492="","",'表格编辑 '!B1492)</f>
        <v>50111</v>
      </c>
      <c r="C1492" s="123">
        <f>IF('表格编辑 '!E1492="","",'表格编辑 '!E1492)</f>
        <v>70</v>
      </c>
      <c r="D1492" s="123" t="str">
        <f>IF('表格编辑 '!F1492="","",'表格编辑 '!F1492)</f>
        <v>AI_born_event(RECEIVER, ARG0, ARG1, ARG2, ARG3,ARG4)</v>
      </c>
      <c r="E1492" s="123" t="str">
        <f>IF('表格编辑 '!G1492="","",'表格编辑 '!G1492)</f>
        <v>AI_update_event(RECEIVER, ARG0, ARG1, ARG2, ARG3,ARG4)</v>
      </c>
      <c r="F1492" s="123" t="str">
        <f>IF('表格编辑 '!H1492="","",'表格编辑 '!H1492)</f>
        <v/>
      </c>
      <c r="G1492" s="123" t="str">
        <f>IF('表格编辑 '!I1492="","",'表格编辑 '!I1492)</f>
        <v/>
      </c>
      <c r="H1492" s="123" t="str">
        <f>IF('表格编辑 '!J1492="","",'表格编辑 '!J1492)</f>
        <v>test_deadth_event(RECEIVER, ARG0, ARG1, ARG2, ARG3,ARG4)</v>
      </c>
      <c r="I1492" s="123">
        <f>IF('表格编辑 '!K1492="","",'表格编辑 '!K1492)</f>
        <v>1</v>
      </c>
      <c r="J1492" s="123">
        <f>IF('表格编辑 '!L1492="","",'表格编辑 '!L1492)</f>
        <v>20000</v>
      </c>
      <c r="K1492" s="123">
        <f>IF('表格编辑 '!M1492="","",'表格编辑 '!M1492)</f>
        <v>2100</v>
      </c>
      <c r="L1492" s="123" t="str">
        <f>IF('表格编辑 '!N1492="","",'表格编辑 '!N1492)</f>
        <v/>
      </c>
      <c r="M1492" s="123" t="str">
        <f>IF('表格编辑 '!O1492="","",'表格编辑 '!O1492)</f>
        <v/>
      </c>
      <c r="N1492" s="123" t="str">
        <f>IF('表格编辑 '!P1492="","",'表格编辑 '!P1492)</f>
        <v/>
      </c>
      <c r="O1492" s="123" t="str">
        <f>IF('表格编辑 '!Q1492="","",'表格编辑 '!Q1492)</f>
        <v/>
      </c>
      <c r="P1492" s="123" t="str">
        <f>IF('表格编辑 '!R1492="","",'表格编辑 '!R1492)</f>
        <v/>
      </c>
      <c r="Q1492" s="123">
        <f>IF('表格编辑 '!S1492="","",'表格编辑 '!S1492)</f>
        <v>400</v>
      </c>
      <c r="R1492" s="123" t="str">
        <f>IF('表格编辑 '!T1492="","",'表格编辑 '!T1492)</f>
        <v/>
      </c>
      <c r="S1492" s="123" t="str">
        <f>IF('表格编辑 '!U1492="","",'表格编辑 '!U1492)</f>
        <v/>
      </c>
      <c r="T1492" s="123" t="str">
        <f>IF('表格编辑 '!V1492="","",'表格编辑 '!V1492)</f>
        <v/>
      </c>
      <c r="U1492" s="123" t="str">
        <f>IF('表格编辑 '!W1492="","",'表格编辑 '!W1492)</f>
        <v/>
      </c>
      <c r="V1492" s="123" t="str">
        <f>IF('表格编辑 '!X1492="","",'表格编辑 '!X1492)</f>
        <v/>
      </c>
      <c r="W1492" s="123" t="str">
        <f>IF('表格编辑 '!Y1492="","",'表格编辑 '!Y1492)</f>
        <v/>
      </c>
      <c r="X1492" s="123" t="str">
        <f>IF('表格编辑 '!Z1492="","",'表格编辑 '!Z1492)</f>
        <v/>
      </c>
      <c r="Y1492" s="123" t="str">
        <f>IF('表格编辑 '!AA1492="","",'表格编辑 '!AA1492)</f>
        <v/>
      </c>
      <c r="Z1492" s="123" t="str">
        <f>IF('表格编辑 '!AB1492="","",'表格编辑 '!AB1492)</f>
        <v/>
      </c>
      <c r="AA1492" s="123" t="str">
        <f>IF('表格编辑 '!AC1492="","",'表格编辑 '!AC1492)</f>
        <v/>
      </c>
      <c r="AB1492" s="123" t="str">
        <f>IF('表格编辑 '!AD1492="","",'表格编辑 '!AD1492)</f>
        <v/>
      </c>
      <c r="AC1492" s="123" t="str">
        <f>IF('表格编辑 '!AE1492="","",'表格编辑 '!AE1492)</f>
        <v/>
      </c>
      <c r="AD1492" s="123">
        <f>IF('表格编辑 '!AF1492="","",'表格编辑 '!AF1492)</f>
        <v>141079</v>
      </c>
    </row>
    <row r="1493" spans="1:30">
      <c r="A1493" s="123">
        <f>IF('表格编辑 '!A1493="","",'表格编辑 '!A1493)</f>
        <v>41080</v>
      </c>
      <c r="B1493" s="123">
        <f>IF('表格编辑 '!B1493="","",'表格编辑 '!B1493)</f>
        <v>50092</v>
      </c>
      <c r="C1493" s="123">
        <f>IF('表格编辑 '!E1493="","",'表格编辑 '!E1493)</f>
        <v>70</v>
      </c>
      <c r="D1493" s="123" t="str">
        <f>IF('表格编辑 '!F1493="","",'表格编辑 '!F1493)</f>
        <v>AI_born_event(RECEIVER, ARG0, ARG1, ARG2, ARG3,ARG4)</v>
      </c>
      <c r="E1493" s="123" t="str">
        <f>IF('表格编辑 '!G1493="","",'表格编辑 '!G1493)</f>
        <v>AI_update_event(RECEIVER, ARG0, ARG1, ARG2, ARG3,ARG4)</v>
      </c>
      <c r="F1493" s="123" t="str">
        <f>IF('表格编辑 '!H1493="","",'表格编辑 '!H1493)</f>
        <v/>
      </c>
      <c r="G1493" s="123" t="str">
        <f>IF('表格编辑 '!I1493="","",'表格编辑 '!I1493)</f>
        <v/>
      </c>
      <c r="H1493" s="123" t="str">
        <f>IF('表格编辑 '!J1493="","",'表格编辑 '!J1493)</f>
        <v>test_deadth_event(RECEIVER, ARG0, ARG1, ARG2, ARG3,ARG4)</v>
      </c>
      <c r="I1493" s="123">
        <f>IF('表格编辑 '!K1493="","",'表格编辑 '!K1493)</f>
        <v>1</v>
      </c>
      <c r="J1493" s="123">
        <f>IF('表格编辑 '!L1493="","",'表格编辑 '!L1493)</f>
        <v>20000</v>
      </c>
      <c r="K1493" s="123">
        <f>IF('表格编辑 '!M1493="","",'表格编辑 '!M1493)</f>
        <v>2100</v>
      </c>
      <c r="L1493" s="123" t="str">
        <f>IF('表格编辑 '!N1493="","",'表格编辑 '!N1493)</f>
        <v/>
      </c>
      <c r="M1493" s="123" t="str">
        <f>IF('表格编辑 '!O1493="","",'表格编辑 '!O1493)</f>
        <v/>
      </c>
      <c r="N1493" s="123" t="str">
        <f>IF('表格编辑 '!P1493="","",'表格编辑 '!P1493)</f>
        <v/>
      </c>
      <c r="O1493" s="123" t="str">
        <f>IF('表格编辑 '!Q1493="","",'表格编辑 '!Q1493)</f>
        <v/>
      </c>
      <c r="P1493" s="123" t="str">
        <f>IF('表格编辑 '!R1493="","",'表格编辑 '!R1493)</f>
        <v/>
      </c>
      <c r="Q1493" s="123">
        <f>IF('表格编辑 '!S1493="","",'表格编辑 '!S1493)</f>
        <v>400</v>
      </c>
      <c r="R1493" s="123" t="str">
        <f>IF('表格编辑 '!T1493="","",'表格编辑 '!T1493)</f>
        <v/>
      </c>
      <c r="S1493" s="123" t="str">
        <f>IF('表格编辑 '!U1493="","",'表格编辑 '!U1493)</f>
        <v/>
      </c>
      <c r="T1493" s="123" t="str">
        <f>IF('表格编辑 '!V1493="","",'表格编辑 '!V1493)</f>
        <v/>
      </c>
      <c r="U1493" s="123" t="str">
        <f>IF('表格编辑 '!W1493="","",'表格编辑 '!W1493)</f>
        <v/>
      </c>
      <c r="V1493" s="123" t="str">
        <f>IF('表格编辑 '!X1493="","",'表格编辑 '!X1493)</f>
        <v/>
      </c>
      <c r="W1493" s="123" t="str">
        <f>IF('表格编辑 '!Y1493="","",'表格编辑 '!Y1493)</f>
        <v/>
      </c>
      <c r="X1493" s="123" t="str">
        <f>IF('表格编辑 '!Z1493="","",'表格编辑 '!Z1493)</f>
        <v/>
      </c>
      <c r="Y1493" s="123" t="str">
        <f>IF('表格编辑 '!AA1493="","",'表格编辑 '!AA1493)</f>
        <v/>
      </c>
      <c r="Z1493" s="123" t="str">
        <f>IF('表格编辑 '!AB1493="","",'表格编辑 '!AB1493)</f>
        <v/>
      </c>
      <c r="AA1493" s="123" t="str">
        <f>IF('表格编辑 '!AC1493="","",'表格编辑 '!AC1493)</f>
        <v/>
      </c>
      <c r="AB1493" s="123" t="str">
        <f>IF('表格编辑 '!AD1493="","",'表格编辑 '!AD1493)</f>
        <v/>
      </c>
      <c r="AC1493" s="123" t="str">
        <f>IF('表格编辑 '!AE1493="","",'表格编辑 '!AE1493)</f>
        <v/>
      </c>
      <c r="AD1493" s="123">
        <f>IF('表格编辑 '!AF1493="","",'表格编辑 '!AF1493)</f>
        <v>141080</v>
      </c>
    </row>
    <row r="1494" spans="1:30">
      <c r="A1494" s="123">
        <f>IF('表格编辑 '!A1494="","",'表格编辑 '!A1494)</f>
        <v>41081</v>
      </c>
      <c r="B1494" s="123">
        <f>IF('表格编辑 '!B1494="","",'表格编辑 '!B1494)</f>
        <v>50063</v>
      </c>
      <c r="C1494" s="123">
        <f>IF('表格编辑 '!E1494="","",'表格编辑 '!E1494)</f>
        <v>70</v>
      </c>
      <c r="D1494" s="123" t="str">
        <f>IF('表格编辑 '!F1494="","",'表格编辑 '!F1494)</f>
        <v>AI_born_event(RECEIVER, ARG0, ARG1, ARG2, ARG3,ARG4)</v>
      </c>
      <c r="E1494" s="123" t="str">
        <f>IF('表格编辑 '!G1494="","",'表格编辑 '!G1494)</f>
        <v>AI_update_event(RECEIVER, ARG0, ARG1, ARG2, ARG3,ARG4)</v>
      </c>
      <c r="F1494" s="123" t="str">
        <f>IF('表格编辑 '!H1494="","",'表格编辑 '!H1494)</f>
        <v/>
      </c>
      <c r="G1494" s="123" t="str">
        <f>IF('表格编辑 '!I1494="","",'表格编辑 '!I1494)</f>
        <v/>
      </c>
      <c r="H1494" s="123" t="str">
        <f>IF('表格编辑 '!J1494="","",'表格编辑 '!J1494)</f>
        <v>test_deadth_event(RECEIVER, ARG0, ARG1, ARG2, ARG3,ARG4)</v>
      </c>
      <c r="I1494" s="123">
        <f>IF('表格编辑 '!K1494="","",'表格编辑 '!K1494)</f>
        <v>1</v>
      </c>
      <c r="J1494" s="123">
        <f>IF('表格编辑 '!L1494="","",'表格编辑 '!L1494)</f>
        <v>20000</v>
      </c>
      <c r="K1494" s="123">
        <f>IF('表格编辑 '!M1494="","",'表格编辑 '!M1494)</f>
        <v>2100</v>
      </c>
      <c r="L1494" s="123" t="str">
        <f>IF('表格编辑 '!N1494="","",'表格编辑 '!N1494)</f>
        <v/>
      </c>
      <c r="M1494" s="123" t="str">
        <f>IF('表格编辑 '!O1494="","",'表格编辑 '!O1494)</f>
        <v/>
      </c>
      <c r="N1494" s="123" t="str">
        <f>IF('表格编辑 '!P1494="","",'表格编辑 '!P1494)</f>
        <v/>
      </c>
      <c r="O1494" s="123" t="str">
        <f>IF('表格编辑 '!Q1494="","",'表格编辑 '!Q1494)</f>
        <v/>
      </c>
      <c r="P1494" s="123" t="str">
        <f>IF('表格编辑 '!R1494="","",'表格编辑 '!R1494)</f>
        <v/>
      </c>
      <c r="Q1494" s="123">
        <f>IF('表格编辑 '!S1494="","",'表格编辑 '!S1494)</f>
        <v>400</v>
      </c>
      <c r="R1494" s="123" t="str">
        <f>IF('表格编辑 '!T1494="","",'表格编辑 '!T1494)</f>
        <v/>
      </c>
      <c r="S1494" s="123" t="str">
        <f>IF('表格编辑 '!U1494="","",'表格编辑 '!U1494)</f>
        <v/>
      </c>
      <c r="T1494" s="123" t="str">
        <f>IF('表格编辑 '!V1494="","",'表格编辑 '!V1494)</f>
        <v/>
      </c>
      <c r="U1494" s="123" t="str">
        <f>IF('表格编辑 '!W1494="","",'表格编辑 '!W1494)</f>
        <v/>
      </c>
      <c r="V1494" s="123" t="str">
        <f>IF('表格编辑 '!X1494="","",'表格编辑 '!X1494)</f>
        <v/>
      </c>
      <c r="W1494" s="123" t="str">
        <f>IF('表格编辑 '!Y1494="","",'表格编辑 '!Y1494)</f>
        <v/>
      </c>
      <c r="X1494" s="123" t="str">
        <f>IF('表格编辑 '!Z1494="","",'表格编辑 '!Z1494)</f>
        <v/>
      </c>
      <c r="Y1494" s="123" t="str">
        <f>IF('表格编辑 '!AA1494="","",'表格编辑 '!AA1494)</f>
        <v/>
      </c>
      <c r="Z1494" s="123" t="str">
        <f>IF('表格编辑 '!AB1494="","",'表格编辑 '!AB1494)</f>
        <v/>
      </c>
      <c r="AA1494" s="123" t="str">
        <f>IF('表格编辑 '!AC1494="","",'表格编辑 '!AC1494)</f>
        <v/>
      </c>
      <c r="AB1494" s="123" t="str">
        <f>IF('表格编辑 '!AD1494="","",'表格编辑 '!AD1494)</f>
        <v/>
      </c>
      <c r="AC1494" s="123" t="str">
        <f>IF('表格编辑 '!AE1494="","",'表格编辑 '!AE1494)</f>
        <v/>
      </c>
      <c r="AD1494" s="123">
        <f>IF('表格编辑 '!AF1494="","",'表格编辑 '!AF1494)</f>
        <v>141081</v>
      </c>
    </row>
    <row r="1495" spans="1:30">
      <c r="A1495" s="123">
        <f>IF('表格编辑 '!A1495="","",'表格编辑 '!A1495)</f>
        <v>41082</v>
      </c>
      <c r="B1495" s="123">
        <f>IF('表格编辑 '!B1495="","",'表格编辑 '!B1495)</f>
        <v>50153</v>
      </c>
      <c r="C1495" s="123">
        <f>IF('表格编辑 '!E1495="","",'表格编辑 '!E1495)</f>
        <v>70</v>
      </c>
      <c r="D1495" s="123" t="str">
        <f>IF('表格编辑 '!F1495="","",'表格编辑 '!F1495)</f>
        <v>AI_born_event(RECEIVER, ARG0, ARG1, ARG2, ARG3,ARG4)</v>
      </c>
      <c r="E1495" s="123" t="str">
        <f>IF('表格编辑 '!G1495="","",'表格编辑 '!G1495)</f>
        <v>AI_update_event(RECEIVER, ARG0, ARG1, ARG2, ARG3,ARG4)</v>
      </c>
      <c r="F1495" s="123" t="str">
        <f>IF('表格编辑 '!H1495="","",'表格编辑 '!H1495)</f>
        <v/>
      </c>
      <c r="G1495" s="123" t="str">
        <f>IF('表格编辑 '!I1495="","",'表格编辑 '!I1495)</f>
        <v/>
      </c>
      <c r="H1495" s="123" t="str">
        <f>IF('表格编辑 '!J1495="","",'表格编辑 '!J1495)</f>
        <v>test_deadth_event(RECEIVER, ARG0, ARG1, ARG2, ARG3,ARG4)</v>
      </c>
      <c r="I1495" s="123">
        <f>IF('表格编辑 '!K1495="","",'表格编辑 '!K1495)</f>
        <v>1</v>
      </c>
      <c r="J1495" s="123">
        <f>IF('表格编辑 '!L1495="","",'表格编辑 '!L1495)</f>
        <v>20000</v>
      </c>
      <c r="K1495" s="123">
        <f>IF('表格编辑 '!M1495="","",'表格编辑 '!M1495)</f>
        <v>2100</v>
      </c>
      <c r="L1495" s="123" t="str">
        <f>IF('表格编辑 '!N1495="","",'表格编辑 '!N1495)</f>
        <v/>
      </c>
      <c r="M1495" s="123" t="str">
        <f>IF('表格编辑 '!O1495="","",'表格编辑 '!O1495)</f>
        <v/>
      </c>
      <c r="N1495" s="123" t="str">
        <f>IF('表格编辑 '!P1495="","",'表格编辑 '!P1495)</f>
        <v/>
      </c>
      <c r="O1495" s="123" t="str">
        <f>IF('表格编辑 '!Q1495="","",'表格编辑 '!Q1495)</f>
        <v/>
      </c>
      <c r="P1495" s="123" t="str">
        <f>IF('表格编辑 '!R1495="","",'表格编辑 '!R1495)</f>
        <v/>
      </c>
      <c r="Q1495" s="123">
        <f>IF('表格编辑 '!S1495="","",'表格编辑 '!S1495)</f>
        <v>400</v>
      </c>
      <c r="R1495" s="123" t="str">
        <f>IF('表格编辑 '!T1495="","",'表格编辑 '!T1495)</f>
        <v/>
      </c>
      <c r="S1495" s="123" t="str">
        <f>IF('表格编辑 '!U1495="","",'表格编辑 '!U1495)</f>
        <v/>
      </c>
      <c r="T1495" s="123" t="str">
        <f>IF('表格编辑 '!V1495="","",'表格编辑 '!V1495)</f>
        <v/>
      </c>
      <c r="U1495" s="123" t="str">
        <f>IF('表格编辑 '!W1495="","",'表格编辑 '!W1495)</f>
        <v/>
      </c>
      <c r="V1495" s="123" t="str">
        <f>IF('表格编辑 '!X1495="","",'表格编辑 '!X1495)</f>
        <v/>
      </c>
      <c r="W1495" s="123" t="str">
        <f>IF('表格编辑 '!Y1495="","",'表格编辑 '!Y1495)</f>
        <v/>
      </c>
      <c r="X1495" s="123" t="str">
        <f>IF('表格编辑 '!Z1495="","",'表格编辑 '!Z1495)</f>
        <v/>
      </c>
      <c r="Y1495" s="123" t="str">
        <f>IF('表格编辑 '!AA1495="","",'表格编辑 '!AA1495)</f>
        <v/>
      </c>
      <c r="Z1495" s="123" t="str">
        <f>IF('表格编辑 '!AB1495="","",'表格编辑 '!AB1495)</f>
        <v/>
      </c>
      <c r="AA1495" s="123" t="str">
        <f>IF('表格编辑 '!AC1495="","",'表格编辑 '!AC1495)</f>
        <v/>
      </c>
      <c r="AB1495" s="123" t="str">
        <f>IF('表格编辑 '!AD1495="","",'表格编辑 '!AD1495)</f>
        <v/>
      </c>
      <c r="AC1495" s="123" t="str">
        <f>IF('表格编辑 '!AE1495="","",'表格编辑 '!AE1495)</f>
        <v/>
      </c>
      <c r="AD1495" s="123">
        <f>IF('表格编辑 '!AF1495="","",'表格编辑 '!AF1495)</f>
        <v>141082</v>
      </c>
    </row>
    <row r="1496" spans="1:30">
      <c r="A1496" s="123">
        <f>IF('表格编辑 '!A1496="","",'表格编辑 '!A1496)</f>
        <v>41083</v>
      </c>
      <c r="B1496" s="123">
        <f>IF('表格编辑 '!B1496="","",'表格编辑 '!B1496)</f>
        <v>50129</v>
      </c>
      <c r="C1496" s="123">
        <f>IF('表格编辑 '!E1496="","",'表格编辑 '!E1496)</f>
        <v>70</v>
      </c>
      <c r="D1496" s="123" t="str">
        <f>IF('表格编辑 '!F1496="","",'表格编辑 '!F1496)</f>
        <v>AI_born_event(RECEIVER, ARG0, ARG1, ARG2, ARG3,ARG4)</v>
      </c>
      <c r="E1496" s="123" t="str">
        <f>IF('表格编辑 '!G1496="","",'表格编辑 '!G1496)</f>
        <v>AI_update_event(RECEIVER, ARG0, ARG1, ARG2, ARG3,ARG4)</v>
      </c>
      <c r="F1496" s="123" t="str">
        <f>IF('表格编辑 '!H1496="","",'表格编辑 '!H1496)</f>
        <v/>
      </c>
      <c r="G1496" s="123" t="str">
        <f>IF('表格编辑 '!I1496="","",'表格编辑 '!I1496)</f>
        <v/>
      </c>
      <c r="H1496" s="123" t="str">
        <f>IF('表格编辑 '!J1496="","",'表格编辑 '!J1496)</f>
        <v>test_deadth_event(RECEIVER, ARG0, ARG1, ARG2, ARG3,ARG4)</v>
      </c>
      <c r="I1496" s="123">
        <f>IF('表格编辑 '!K1496="","",'表格编辑 '!K1496)</f>
        <v>1</v>
      </c>
      <c r="J1496" s="123">
        <f>IF('表格编辑 '!L1496="","",'表格编辑 '!L1496)</f>
        <v>20000</v>
      </c>
      <c r="K1496" s="123">
        <f>IF('表格编辑 '!M1496="","",'表格编辑 '!M1496)</f>
        <v>2100</v>
      </c>
      <c r="L1496" s="123" t="str">
        <f>IF('表格编辑 '!N1496="","",'表格编辑 '!N1496)</f>
        <v/>
      </c>
      <c r="M1496" s="123" t="str">
        <f>IF('表格编辑 '!O1496="","",'表格编辑 '!O1496)</f>
        <v/>
      </c>
      <c r="N1496" s="123" t="str">
        <f>IF('表格编辑 '!P1496="","",'表格编辑 '!P1496)</f>
        <v/>
      </c>
      <c r="O1496" s="123" t="str">
        <f>IF('表格编辑 '!Q1496="","",'表格编辑 '!Q1496)</f>
        <v/>
      </c>
      <c r="P1496" s="123" t="str">
        <f>IF('表格编辑 '!R1496="","",'表格编辑 '!R1496)</f>
        <v/>
      </c>
      <c r="Q1496" s="123">
        <f>IF('表格编辑 '!S1496="","",'表格编辑 '!S1496)</f>
        <v>400</v>
      </c>
      <c r="R1496" s="123" t="str">
        <f>IF('表格编辑 '!T1496="","",'表格编辑 '!T1496)</f>
        <v/>
      </c>
      <c r="S1496" s="123" t="str">
        <f>IF('表格编辑 '!U1496="","",'表格编辑 '!U1496)</f>
        <v/>
      </c>
      <c r="T1496" s="123" t="str">
        <f>IF('表格编辑 '!V1496="","",'表格编辑 '!V1496)</f>
        <v/>
      </c>
      <c r="U1496" s="123" t="str">
        <f>IF('表格编辑 '!W1496="","",'表格编辑 '!W1496)</f>
        <v/>
      </c>
      <c r="V1496" s="123" t="str">
        <f>IF('表格编辑 '!X1496="","",'表格编辑 '!X1496)</f>
        <v/>
      </c>
      <c r="W1496" s="123" t="str">
        <f>IF('表格编辑 '!Y1496="","",'表格编辑 '!Y1496)</f>
        <v/>
      </c>
      <c r="X1496" s="123" t="str">
        <f>IF('表格编辑 '!Z1496="","",'表格编辑 '!Z1496)</f>
        <v/>
      </c>
      <c r="Y1496" s="123" t="str">
        <f>IF('表格编辑 '!AA1496="","",'表格编辑 '!AA1496)</f>
        <v/>
      </c>
      <c r="Z1496" s="123" t="str">
        <f>IF('表格编辑 '!AB1496="","",'表格编辑 '!AB1496)</f>
        <v/>
      </c>
      <c r="AA1496" s="123" t="str">
        <f>IF('表格编辑 '!AC1496="","",'表格编辑 '!AC1496)</f>
        <v/>
      </c>
      <c r="AB1496" s="123" t="str">
        <f>IF('表格编辑 '!AD1496="","",'表格编辑 '!AD1496)</f>
        <v/>
      </c>
      <c r="AC1496" s="123" t="str">
        <f>IF('表格编辑 '!AE1496="","",'表格编辑 '!AE1496)</f>
        <v/>
      </c>
      <c r="AD1496" s="123">
        <f>IF('表格编辑 '!AF1496="","",'表格编辑 '!AF1496)</f>
        <v>141083</v>
      </c>
    </row>
    <row r="1497" spans="1:30">
      <c r="A1497" s="123">
        <f>IF('表格编辑 '!A1497="","",'表格编辑 '!A1497)</f>
        <v>41084</v>
      </c>
      <c r="B1497" s="123">
        <f>IF('表格编辑 '!B1497="","",'表格编辑 '!B1497)</f>
        <v>50131</v>
      </c>
      <c r="C1497" s="123">
        <f>IF('表格编辑 '!E1497="","",'表格编辑 '!E1497)</f>
        <v>70</v>
      </c>
      <c r="D1497" s="123" t="str">
        <f>IF('表格编辑 '!F1497="","",'表格编辑 '!F1497)</f>
        <v>AI_born_event(RECEIVER, ARG0, ARG1, ARG2, ARG3,ARG4)</v>
      </c>
      <c r="E1497" s="123" t="str">
        <f>IF('表格编辑 '!G1497="","",'表格编辑 '!G1497)</f>
        <v>AI_update_event(RECEIVER, ARG0, ARG1, ARG2, ARG3,ARG4)</v>
      </c>
      <c r="F1497" s="123" t="str">
        <f>IF('表格编辑 '!H1497="","",'表格编辑 '!H1497)</f>
        <v/>
      </c>
      <c r="G1497" s="123" t="str">
        <f>IF('表格编辑 '!I1497="","",'表格编辑 '!I1497)</f>
        <v/>
      </c>
      <c r="H1497" s="123" t="str">
        <f>IF('表格编辑 '!J1497="","",'表格编辑 '!J1497)</f>
        <v>test_deadth_event(RECEIVER, ARG0, ARG1, ARG2, ARG3,ARG4)</v>
      </c>
      <c r="I1497" s="123">
        <f>IF('表格编辑 '!K1497="","",'表格编辑 '!K1497)</f>
        <v>1</v>
      </c>
      <c r="J1497" s="123">
        <f>IF('表格编辑 '!L1497="","",'表格编辑 '!L1497)</f>
        <v>20000</v>
      </c>
      <c r="K1497" s="123">
        <f>IF('表格编辑 '!M1497="","",'表格编辑 '!M1497)</f>
        <v>2100</v>
      </c>
      <c r="L1497" s="123" t="str">
        <f>IF('表格编辑 '!N1497="","",'表格编辑 '!N1497)</f>
        <v/>
      </c>
      <c r="M1497" s="123" t="str">
        <f>IF('表格编辑 '!O1497="","",'表格编辑 '!O1497)</f>
        <v/>
      </c>
      <c r="N1497" s="123" t="str">
        <f>IF('表格编辑 '!P1497="","",'表格编辑 '!P1497)</f>
        <v/>
      </c>
      <c r="O1497" s="123" t="str">
        <f>IF('表格编辑 '!Q1497="","",'表格编辑 '!Q1497)</f>
        <v/>
      </c>
      <c r="P1497" s="123" t="str">
        <f>IF('表格编辑 '!R1497="","",'表格编辑 '!R1497)</f>
        <v/>
      </c>
      <c r="Q1497" s="123">
        <f>IF('表格编辑 '!S1497="","",'表格编辑 '!S1497)</f>
        <v>400</v>
      </c>
      <c r="R1497" s="123" t="str">
        <f>IF('表格编辑 '!T1497="","",'表格编辑 '!T1497)</f>
        <v/>
      </c>
      <c r="S1497" s="123" t="str">
        <f>IF('表格编辑 '!U1497="","",'表格编辑 '!U1497)</f>
        <v/>
      </c>
      <c r="T1497" s="123" t="str">
        <f>IF('表格编辑 '!V1497="","",'表格编辑 '!V1497)</f>
        <v/>
      </c>
      <c r="U1497" s="123" t="str">
        <f>IF('表格编辑 '!W1497="","",'表格编辑 '!W1497)</f>
        <v/>
      </c>
      <c r="V1497" s="123" t="str">
        <f>IF('表格编辑 '!X1497="","",'表格编辑 '!X1497)</f>
        <v/>
      </c>
      <c r="W1497" s="123" t="str">
        <f>IF('表格编辑 '!Y1497="","",'表格编辑 '!Y1497)</f>
        <v/>
      </c>
      <c r="X1497" s="123" t="str">
        <f>IF('表格编辑 '!Z1497="","",'表格编辑 '!Z1497)</f>
        <v/>
      </c>
      <c r="Y1497" s="123" t="str">
        <f>IF('表格编辑 '!AA1497="","",'表格编辑 '!AA1497)</f>
        <v/>
      </c>
      <c r="Z1497" s="123" t="str">
        <f>IF('表格编辑 '!AB1497="","",'表格编辑 '!AB1497)</f>
        <v/>
      </c>
      <c r="AA1497" s="123" t="str">
        <f>IF('表格编辑 '!AC1497="","",'表格编辑 '!AC1497)</f>
        <v/>
      </c>
      <c r="AB1497" s="123" t="str">
        <f>IF('表格编辑 '!AD1497="","",'表格编辑 '!AD1497)</f>
        <v/>
      </c>
      <c r="AC1497" s="123" t="str">
        <f>IF('表格编辑 '!AE1497="","",'表格编辑 '!AE1497)</f>
        <v/>
      </c>
      <c r="AD1497" s="123">
        <f>IF('表格编辑 '!AF1497="","",'表格编辑 '!AF1497)</f>
        <v>141084</v>
      </c>
    </row>
    <row r="1498" spans="1:30">
      <c r="A1498" s="123">
        <f>IF('表格编辑 '!A1498="","",'表格编辑 '!A1498)</f>
        <v>41085</v>
      </c>
      <c r="B1498" s="123">
        <f>IF('表格编辑 '!B1498="","",'表格编辑 '!B1498)</f>
        <v>50037</v>
      </c>
      <c r="C1498" s="123">
        <f>IF('表格编辑 '!E1498="","",'表格编辑 '!E1498)</f>
        <v>70</v>
      </c>
      <c r="D1498" s="123" t="str">
        <f>IF('表格编辑 '!F1498="","",'表格编辑 '!F1498)</f>
        <v>AI_born_event(RECEIVER, ARG0, ARG1, ARG2, ARG3,ARG4)</v>
      </c>
      <c r="E1498" s="123" t="str">
        <f>IF('表格编辑 '!G1498="","",'表格编辑 '!G1498)</f>
        <v>AI_update_event(RECEIVER, ARG0, ARG1, ARG2, ARG3,ARG4)</v>
      </c>
      <c r="F1498" s="123" t="str">
        <f>IF('表格编辑 '!H1498="","",'表格编辑 '!H1498)</f>
        <v/>
      </c>
      <c r="G1498" s="123" t="str">
        <f>IF('表格编辑 '!I1498="","",'表格编辑 '!I1498)</f>
        <v/>
      </c>
      <c r="H1498" s="123" t="str">
        <f>IF('表格编辑 '!J1498="","",'表格编辑 '!J1498)</f>
        <v>test_deadth_event(RECEIVER, ARG0, ARG1, ARG2, ARG3,ARG4)</v>
      </c>
      <c r="I1498" s="123">
        <f>IF('表格编辑 '!K1498="","",'表格编辑 '!K1498)</f>
        <v>1</v>
      </c>
      <c r="J1498" s="123">
        <f>IF('表格编辑 '!L1498="","",'表格编辑 '!L1498)</f>
        <v>20000</v>
      </c>
      <c r="K1498" s="123">
        <f>IF('表格编辑 '!M1498="","",'表格编辑 '!M1498)</f>
        <v>2100</v>
      </c>
      <c r="L1498" s="123" t="str">
        <f>IF('表格编辑 '!N1498="","",'表格编辑 '!N1498)</f>
        <v/>
      </c>
      <c r="M1498" s="123" t="str">
        <f>IF('表格编辑 '!O1498="","",'表格编辑 '!O1498)</f>
        <v/>
      </c>
      <c r="N1498" s="123" t="str">
        <f>IF('表格编辑 '!P1498="","",'表格编辑 '!P1498)</f>
        <v/>
      </c>
      <c r="O1498" s="123" t="str">
        <f>IF('表格编辑 '!Q1498="","",'表格编辑 '!Q1498)</f>
        <v/>
      </c>
      <c r="P1498" s="123" t="str">
        <f>IF('表格编辑 '!R1498="","",'表格编辑 '!R1498)</f>
        <v/>
      </c>
      <c r="Q1498" s="123">
        <f>IF('表格编辑 '!S1498="","",'表格编辑 '!S1498)</f>
        <v>400</v>
      </c>
      <c r="R1498" s="123" t="str">
        <f>IF('表格编辑 '!T1498="","",'表格编辑 '!T1498)</f>
        <v/>
      </c>
      <c r="S1498" s="123" t="str">
        <f>IF('表格编辑 '!U1498="","",'表格编辑 '!U1498)</f>
        <v/>
      </c>
      <c r="T1498" s="123" t="str">
        <f>IF('表格编辑 '!V1498="","",'表格编辑 '!V1498)</f>
        <v/>
      </c>
      <c r="U1498" s="123" t="str">
        <f>IF('表格编辑 '!W1498="","",'表格编辑 '!W1498)</f>
        <v/>
      </c>
      <c r="V1498" s="123" t="str">
        <f>IF('表格编辑 '!X1498="","",'表格编辑 '!X1498)</f>
        <v/>
      </c>
      <c r="W1498" s="123" t="str">
        <f>IF('表格编辑 '!Y1498="","",'表格编辑 '!Y1498)</f>
        <v/>
      </c>
      <c r="X1498" s="123" t="str">
        <f>IF('表格编辑 '!Z1498="","",'表格编辑 '!Z1498)</f>
        <v/>
      </c>
      <c r="Y1498" s="123" t="str">
        <f>IF('表格编辑 '!AA1498="","",'表格编辑 '!AA1498)</f>
        <v/>
      </c>
      <c r="Z1498" s="123" t="str">
        <f>IF('表格编辑 '!AB1498="","",'表格编辑 '!AB1498)</f>
        <v/>
      </c>
      <c r="AA1498" s="123" t="str">
        <f>IF('表格编辑 '!AC1498="","",'表格编辑 '!AC1498)</f>
        <v/>
      </c>
      <c r="AB1498" s="123" t="str">
        <f>IF('表格编辑 '!AD1498="","",'表格编辑 '!AD1498)</f>
        <v/>
      </c>
      <c r="AC1498" s="123" t="str">
        <f>IF('表格编辑 '!AE1498="","",'表格编辑 '!AE1498)</f>
        <v/>
      </c>
      <c r="AD1498" s="123">
        <f>IF('表格编辑 '!AF1498="","",'表格编辑 '!AF1498)</f>
        <v>141085</v>
      </c>
    </row>
    <row r="1499" spans="1:30">
      <c r="A1499" s="123">
        <f>IF('表格编辑 '!A1499="","",'表格编辑 '!A1499)</f>
        <v>41086</v>
      </c>
      <c r="B1499" s="123">
        <f>IF('表格编辑 '!B1499="","",'表格编辑 '!B1499)</f>
        <v>50138</v>
      </c>
      <c r="C1499" s="123">
        <f>IF('表格编辑 '!E1499="","",'表格编辑 '!E1499)</f>
        <v>70</v>
      </c>
      <c r="D1499" s="123" t="str">
        <f>IF('表格编辑 '!F1499="","",'表格编辑 '!F1499)</f>
        <v>AI_born_event(RECEIVER, ARG0, ARG1, ARG2, ARG3,ARG4)</v>
      </c>
      <c r="E1499" s="123" t="str">
        <f>IF('表格编辑 '!G1499="","",'表格编辑 '!G1499)</f>
        <v>AI_update_event(RECEIVER, ARG0, ARG1, ARG2, ARG3,ARG4)</v>
      </c>
      <c r="F1499" s="123" t="str">
        <f>IF('表格编辑 '!H1499="","",'表格编辑 '!H1499)</f>
        <v/>
      </c>
      <c r="G1499" s="123" t="str">
        <f>IF('表格编辑 '!I1499="","",'表格编辑 '!I1499)</f>
        <v/>
      </c>
      <c r="H1499" s="123" t="str">
        <f>IF('表格编辑 '!J1499="","",'表格编辑 '!J1499)</f>
        <v>test_deadth_event(RECEIVER, ARG0, ARG1, ARG2, ARG3,ARG4)</v>
      </c>
      <c r="I1499" s="123">
        <f>IF('表格编辑 '!K1499="","",'表格编辑 '!K1499)</f>
        <v>1</v>
      </c>
      <c r="J1499" s="123">
        <f>IF('表格编辑 '!L1499="","",'表格编辑 '!L1499)</f>
        <v>20000</v>
      </c>
      <c r="K1499" s="123">
        <f>IF('表格编辑 '!M1499="","",'表格编辑 '!M1499)</f>
        <v>2100</v>
      </c>
      <c r="L1499" s="123" t="str">
        <f>IF('表格编辑 '!N1499="","",'表格编辑 '!N1499)</f>
        <v/>
      </c>
      <c r="M1499" s="123" t="str">
        <f>IF('表格编辑 '!O1499="","",'表格编辑 '!O1499)</f>
        <v/>
      </c>
      <c r="N1499" s="123" t="str">
        <f>IF('表格编辑 '!P1499="","",'表格编辑 '!P1499)</f>
        <v/>
      </c>
      <c r="O1499" s="123" t="str">
        <f>IF('表格编辑 '!Q1499="","",'表格编辑 '!Q1499)</f>
        <v/>
      </c>
      <c r="P1499" s="123" t="str">
        <f>IF('表格编辑 '!R1499="","",'表格编辑 '!R1499)</f>
        <v/>
      </c>
      <c r="Q1499" s="123">
        <f>IF('表格编辑 '!S1499="","",'表格编辑 '!S1499)</f>
        <v>400</v>
      </c>
      <c r="R1499" s="123" t="str">
        <f>IF('表格编辑 '!T1499="","",'表格编辑 '!T1499)</f>
        <v/>
      </c>
      <c r="S1499" s="123" t="str">
        <f>IF('表格编辑 '!U1499="","",'表格编辑 '!U1499)</f>
        <v/>
      </c>
      <c r="T1499" s="123" t="str">
        <f>IF('表格编辑 '!V1499="","",'表格编辑 '!V1499)</f>
        <v/>
      </c>
      <c r="U1499" s="123" t="str">
        <f>IF('表格编辑 '!W1499="","",'表格编辑 '!W1499)</f>
        <v/>
      </c>
      <c r="V1499" s="123" t="str">
        <f>IF('表格编辑 '!X1499="","",'表格编辑 '!X1499)</f>
        <v/>
      </c>
      <c r="W1499" s="123" t="str">
        <f>IF('表格编辑 '!Y1499="","",'表格编辑 '!Y1499)</f>
        <v/>
      </c>
      <c r="X1499" s="123" t="str">
        <f>IF('表格编辑 '!Z1499="","",'表格编辑 '!Z1499)</f>
        <v/>
      </c>
      <c r="Y1499" s="123" t="str">
        <f>IF('表格编辑 '!AA1499="","",'表格编辑 '!AA1499)</f>
        <v/>
      </c>
      <c r="Z1499" s="123" t="str">
        <f>IF('表格编辑 '!AB1499="","",'表格编辑 '!AB1499)</f>
        <v/>
      </c>
      <c r="AA1499" s="123" t="str">
        <f>IF('表格编辑 '!AC1499="","",'表格编辑 '!AC1499)</f>
        <v/>
      </c>
      <c r="AB1499" s="123" t="str">
        <f>IF('表格编辑 '!AD1499="","",'表格编辑 '!AD1499)</f>
        <v/>
      </c>
      <c r="AC1499" s="123" t="str">
        <f>IF('表格编辑 '!AE1499="","",'表格编辑 '!AE1499)</f>
        <v/>
      </c>
      <c r="AD1499" s="123">
        <f>IF('表格编辑 '!AF1499="","",'表格编辑 '!AF1499)</f>
        <v>141086</v>
      </c>
    </row>
    <row r="1500" spans="1:30">
      <c r="A1500" s="123">
        <f>IF('表格编辑 '!A1500="","",'表格编辑 '!A1500)</f>
        <v>41087</v>
      </c>
      <c r="B1500" s="123">
        <f>IF('表格编辑 '!B1500="","",'表格编辑 '!B1500)</f>
        <v>50038</v>
      </c>
      <c r="C1500" s="123">
        <f>IF('表格编辑 '!E1500="","",'表格编辑 '!E1500)</f>
        <v>70</v>
      </c>
      <c r="D1500" s="123" t="str">
        <f>IF('表格编辑 '!F1500="","",'表格编辑 '!F1500)</f>
        <v>AI_born_event(RECEIVER, ARG0, ARG1, ARG2, ARG3,ARG4)</v>
      </c>
      <c r="E1500" s="123" t="str">
        <f>IF('表格编辑 '!G1500="","",'表格编辑 '!G1500)</f>
        <v>AI_update_event(RECEIVER, ARG0, ARG1, ARG2, ARG3,ARG4)</v>
      </c>
      <c r="F1500" s="123" t="str">
        <f>IF('表格编辑 '!H1500="","",'表格编辑 '!H1500)</f>
        <v/>
      </c>
      <c r="G1500" s="123" t="str">
        <f>IF('表格编辑 '!I1500="","",'表格编辑 '!I1500)</f>
        <v/>
      </c>
      <c r="H1500" s="123" t="str">
        <f>IF('表格编辑 '!J1500="","",'表格编辑 '!J1500)</f>
        <v>test_deadth_event(RECEIVER, ARG0, ARG1, ARG2, ARG3,ARG4)</v>
      </c>
      <c r="I1500" s="123">
        <f>IF('表格编辑 '!K1500="","",'表格编辑 '!K1500)</f>
        <v>1</v>
      </c>
      <c r="J1500" s="123">
        <f>IF('表格编辑 '!L1500="","",'表格编辑 '!L1500)</f>
        <v>20000</v>
      </c>
      <c r="K1500" s="123">
        <f>IF('表格编辑 '!M1500="","",'表格编辑 '!M1500)</f>
        <v>2100</v>
      </c>
      <c r="L1500" s="123" t="str">
        <f>IF('表格编辑 '!N1500="","",'表格编辑 '!N1500)</f>
        <v/>
      </c>
      <c r="M1500" s="123" t="str">
        <f>IF('表格编辑 '!O1500="","",'表格编辑 '!O1500)</f>
        <v/>
      </c>
      <c r="N1500" s="123" t="str">
        <f>IF('表格编辑 '!P1500="","",'表格编辑 '!P1500)</f>
        <v/>
      </c>
      <c r="O1500" s="123" t="str">
        <f>IF('表格编辑 '!Q1500="","",'表格编辑 '!Q1500)</f>
        <v/>
      </c>
      <c r="P1500" s="123" t="str">
        <f>IF('表格编辑 '!R1500="","",'表格编辑 '!R1500)</f>
        <v/>
      </c>
      <c r="Q1500" s="123">
        <f>IF('表格编辑 '!S1500="","",'表格编辑 '!S1500)</f>
        <v>400</v>
      </c>
      <c r="R1500" s="123" t="str">
        <f>IF('表格编辑 '!T1500="","",'表格编辑 '!T1500)</f>
        <v/>
      </c>
      <c r="S1500" s="123" t="str">
        <f>IF('表格编辑 '!U1500="","",'表格编辑 '!U1500)</f>
        <v/>
      </c>
      <c r="T1500" s="123" t="str">
        <f>IF('表格编辑 '!V1500="","",'表格编辑 '!V1500)</f>
        <v/>
      </c>
      <c r="U1500" s="123" t="str">
        <f>IF('表格编辑 '!W1500="","",'表格编辑 '!W1500)</f>
        <v/>
      </c>
      <c r="V1500" s="123" t="str">
        <f>IF('表格编辑 '!X1500="","",'表格编辑 '!X1500)</f>
        <v/>
      </c>
      <c r="W1500" s="123" t="str">
        <f>IF('表格编辑 '!Y1500="","",'表格编辑 '!Y1500)</f>
        <v/>
      </c>
      <c r="X1500" s="123" t="str">
        <f>IF('表格编辑 '!Z1500="","",'表格编辑 '!Z1500)</f>
        <v/>
      </c>
      <c r="Y1500" s="123" t="str">
        <f>IF('表格编辑 '!AA1500="","",'表格编辑 '!AA1500)</f>
        <v/>
      </c>
      <c r="Z1500" s="123" t="str">
        <f>IF('表格编辑 '!AB1500="","",'表格编辑 '!AB1500)</f>
        <v/>
      </c>
      <c r="AA1500" s="123" t="str">
        <f>IF('表格编辑 '!AC1500="","",'表格编辑 '!AC1500)</f>
        <v/>
      </c>
      <c r="AB1500" s="123" t="str">
        <f>IF('表格编辑 '!AD1500="","",'表格编辑 '!AD1500)</f>
        <v/>
      </c>
      <c r="AC1500" s="123" t="str">
        <f>IF('表格编辑 '!AE1500="","",'表格编辑 '!AE1500)</f>
        <v/>
      </c>
      <c r="AD1500" s="123">
        <f>IF('表格编辑 '!AF1500="","",'表格编辑 '!AF1500)</f>
        <v>141087</v>
      </c>
    </row>
    <row r="1501" spans="1:30">
      <c r="A1501" s="123">
        <f>IF('表格编辑 '!A1501="","",'表格编辑 '!A1501)</f>
        <v>41088</v>
      </c>
      <c r="B1501" s="123">
        <f>IF('表格编辑 '!B1501="","",'表格编辑 '!B1501)</f>
        <v>50019</v>
      </c>
      <c r="C1501" s="123">
        <f>IF('表格编辑 '!E1501="","",'表格编辑 '!E1501)</f>
        <v>70</v>
      </c>
      <c r="D1501" s="123" t="str">
        <f>IF('表格编辑 '!F1501="","",'表格编辑 '!F1501)</f>
        <v>AI_born_event(RECEIVER, ARG0, ARG1, ARG2, ARG3,ARG4)</v>
      </c>
      <c r="E1501" s="123" t="str">
        <f>IF('表格编辑 '!G1501="","",'表格编辑 '!G1501)</f>
        <v>AI_update_event(RECEIVER, ARG0, ARG1, ARG2, ARG3,ARG4)</v>
      </c>
      <c r="F1501" s="123" t="str">
        <f>IF('表格编辑 '!H1501="","",'表格编辑 '!H1501)</f>
        <v/>
      </c>
      <c r="G1501" s="123" t="str">
        <f>IF('表格编辑 '!I1501="","",'表格编辑 '!I1501)</f>
        <v/>
      </c>
      <c r="H1501" s="123" t="str">
        <f>IF('表格编辑 '!J1501="","",'表格编辑 '!J1501)</f>
        <v>test_deadth_event(RECEIVER, ARG0, ARG1, ARG2, ARG3,ARG4)</v>
      </c>
      <c r="I1501" s="123">
        <f>IF('表格编辑 '!K1501="","",'表格编辑 '!K1501)</f>
        <v>1</v>
      </c>
      <c r="J1501" s="123">
        <f>IF('表格编辑 '!L1501="","",'表格编辑 '!L1501)</f>
        <v>20000</v>
      </c>
      <c r="K1501" s="123">
        <f>IF('表格编辑 '!M1501="","",'表格编辑 '!M1501)</f>
        <v>2100</v>
      </c>
      <c r="L1501" s="123" t="str">
        <f>IF('表格编辑 '!N1501="","",'表格编辑 '!N1501)</f>
        <v/>
      </c>
      <c r="M1501" s="123" t="str">
        <f>IF('表格编辑 '!O1501="","",'表格编辑 '!O1501)</f>
        <v/>
      </c>
      <c r="N1501" s="123" t="str">
        <f>IF('表格编辑 '!P1501="","",'表格编辑 '!P1501)</f>
        <v/>
      </c>
      <c r="O1501" s="123" t="str">
        <f>IF('表格编辑 '!Q1501="","",'表格编辑 '!Q1501)</f>
        <v/>
      </c>
      <c r="P1501" s="123" t="str">
        <f>IF('表格编辑 '!R1501="","",'表格编辑 '!R1501)</f>
        <v/>
      </c>
      <c r="Q1501" s="123">
        <f>IF('表格编辑 '!S1501="","",'表格编辑 '!S1501)</f>
        <v>400</v>
      </c>
      <c r="R1501" s="123" t="str">
        <f>IF('表格编辑 '!T1501="","",'表格编辑 '!T1501)</f>
        <v/>
      </c>
      <c r="S1501" s="123" t="str">
        <f>IF('表格编辑 '!U1501="","",'表格编辑 '!U1501)</f>
        <v/>
      </c>
      <c r="T1501" s="123" t="str">
        <f>IF('表格编辑 '!V1501="","",'表格编辑 '!V1501)</f>
        <v/>
      </c>
      <c r="U1501" s="123" t="str">
        <f>IF('表格编辑 '!W1501="","",'表格编辑 '!W1501)</f>
        <v/>
      </c>
      <c r="V1501" s="123" t="str">
        <f>IF('表格编辑 '!X1501="","",'表格编辑 '!X1501)</f>
        <v/>
      </c>
      <c r="W1501" s="123" t="str">
        <f>IF('表格编辑 '!Y1501="","",'表格编辑 '!Y1501)</f>
        <v/>
      </c>
      <c r="X1501" s="123" t="str">
        <f>IF('表格编辑 '!Z1501="","",'表格编辑 '!Z1501)</f>
        <v/>
      </c>
      <c r="Y1501" s="123" t="str">
        <f>IF('表格编辑 '!AA1501="","",'表格编辑 '!AA1501)</f>
        <v/>
      </c>
      <c r="Z1501" s="123" t="str">
        <f>IF('表格编辑 '!AB1501="","",'表格编辑 '!AB1501)</f>
        <v/>
      </c>
      <c r="AA1501" s="123" t="str">
        <f>IF('表格编辑 '!AC1501="","",'表格编辑 '!AC1501)</f>
        <v/>
      </c>
      <c r="AB1501" s="123" t="str">
        <f>IF('表格编辑 '!AD1501="","",'表格编辑 '!AD1501)</f>
        <v/>
      </c>
      <c r="AC1501" s="123" t="str">
        <f>IF('表格编辑 '!AE1501="","",'表格编辑 '!AE1501)</f>
        <v/>
      </c>
      <c r="AD1501" s="123">
        <f>IF('表格编辑 '!AF1501="","",'表格编辑 '!AF1501)</f>
        <v>141088</v>
      </c>
    </row>
    <row r="1502" spans="1:30">
      <c r="A1502" s="123">
        <f>IF('表格编辑 '!A1502="","",'表格编辑 '!A1502)</f>
        <v>41089</v>
      </c>
      <c r="B1502" s="123">
        <f>IF('表格编辑 '!B1502="","",'表格编辑 '!B1502)</f>
        <v>50023</v>
      </c>
      <c r="C1502" s="123">
        <f>IF('表格编辑 '!E1502="","",'表格编辑 '!E1502)</f>
        <v>70</v>
      </c>
      <c r="D1502" s="123" t="str">
        <f>IF('表格编辑 '!F1502="","",'表格编辑 '!F1502)</f>
        <v>AI_born_event(RECEIVER, ARG0, ARG1, ARG2, ARG3,ARG4)</v>
      </c>
      <c r="E1502" s="123" t="str">
        <f>IF('表格编辑 '!G1502="","",'表格编辑 '!G1502)</f>
        <v>AI_update_event(RECEIVER, ARG0, ARG1, ARG2, ARG3,ARG4)</v>
      </c>
      <c r="F1502" s="123" t="str">
        <f>IF('表格编辑 '!H1502="","",'表格编辑 '!H1502)</f>
        <v/>
      </c>
      <c r="G1502" s="123" t="str">
        <f>IF('表格编辑 '!I1502="","",'表格编辑 '!I1502)</f>
        <v/>
      </c>
      <c r="H1502" s="123" t="str">
        <f>IF('表格编辑 '!J1502="","",'表格编辑 '!J1502)</f>
        <v>test_deadth_event(RECEIVER, ARG0, ARG1, ARG2, ARG3,ARG4)</v>
      </c>
      <c r="I1502" s="123">
        <f>IF('表格编辑 '!K1502="","",'表格编辑 '!K1502)</f>
        <v>1</v>
      </c>
      <c r="J1502" s="123">
        <f>IF('表格编辑 '!L1502="","",'表格编辑 '!L1502)</f>
        <v>20000</v>
      </c>
      <c r="K1502" s="123">
        <f>IF('表格编辑 '!M1502="","",'表格编辑 '!M1502)</f>
        <v>2100</v>
      </c>
      <c r="L1502" s="123" t="str">
        <f>IF('表格编辑 '!N1502="","",'表格编辑 '!N1502)</f>
        <v/>
      </c>
      <c r="M1502" s="123" t="str">
        <f>IF('表格编辑 '!O1502="","",'表格编辑 '!O1502)</f>
        <v/>
      </c>
      <c r="N1502" s="123" t="str">
        <f>IF('表格编辑 '!P1502="","",'表格编辑 '!P1502)</f>
        <v/>
      </c>
      <c r="O1502" s="123" t="str">
        <f>IF('表格编辑 '!Q1502="","",'表格编辑 '!Q1502)</f>
        <v/>
      </c>
      <c r="P1502" s="123" t="str">
        <f>IF('表格编辑 '!R1502="","",'表格编辑 '!R1502)</f>
        <v/>
      </c>
      <c r="Q1502" s="123">
        <f>IF('表格编辑 '!S1502="","",'表格编辑 '!S1502)</f>
        <v>400</v>
      </c>
      <c r="R1502" s="123" t="str">
        <f>IF('表格编辑 '!T1502="","",'表格编辑 '!T1502)</f>
        <v/>
      </c>
      <c r="S1502" s="123" t="str">
        <f>IF('表格编辑 '!U1502="","",'表格编辑 '!U1502)</f>
        <v/>
      </c>
      <c r="T1502" s="123" t="str">
        <f>IF('表格编辑 '!V1502="","",'表格编辑 '!V1502)</f>
        <v/>
      </c>
      <c r="U1502" s="123" t="str">
        <f>IF('表格编辑 '!W1502="","",'表格编辑 '!W1502)</f>
        <v/>
      </c>
      <c r="V1502" s="123" t="str">
        <f>IF('表格编辑 '!X1502="","",'表格编辑 '!X1502)</f>
        <v/>
      </c>
      <c r="W1502" s="123" t="str">
        <f>IF('表格编辑 '!Y1502="","",'表格编辑 '!Y1502)</f>
        <v/>
      </c>
      <c r="X1502" s="123" t="str">
        <f>IF('表格编辑 '!Z1502="","",'表格编辑 '!Z1502)</f>
        <v/>
      </c>
      <c r="Y1502" s="123" t="str">
        <f>IF('表格编辑 '!AA1502="","",'表格编辑 '!AA1502)</f>
        <v/>
      </c>
      <c r="Z1502" s="123" t="str">
        <f>IF('表格编辑 '!AB1502="","",'表格编辑 '!AB1502)</f>
        <v/>
      </c>
      <c r="AA1502" s="123" t="str">
        <f>IF('表格编辑 '!AC1502="","",'表格编辑 '!AC1502)</f>
        <v/>
      </c>
      <c r="AB1502" s="123" t="str">
        <f>IF('表格编辑 '!AD1502="","",'表格编辑 '!AD1502)</f>
        <v/>
      </c>
      <c r="AC1502" s="123" t="str">
        <f>IF('表格编辑 '!AE1502="","",'表格编辑 '!AE1502)</f>
        <v/>
      </c>
      <c r="AD1502" s="123">
        <f>IF('表格编辑 '!AF1502="","",'表格编辑 '!AF1502)</f>
        <v>141089</v>
      </c>
    </row>
    <row r="1503" spans="1:30">
      <c r="A1503" s="123">
        <f>IF('表格编辑 '!A1503="","",'表格编辑 '!A1503)</f>
        <v>41090</v>
      </c>
      <c r="B1503" s="123">
        <f>IF('表格编辑 '!B1503="","",'表格编辑 '!B1503)</f>
        <v>50069</v>
      </c>
      <c r="C1503" s="123">
        <f>IF('表格编辑 '!E1503="","",'表格编辑 '!E1503)</f>
        <v>70</v>
      </c>
      <c r="D1503" s="123" t="str">
        <f>IF('表格编辑 '!F1503="","",'表格编辑 '!F1503)</f>
        <v>AI_born_event(RECEIVER, ARG0, ARG1, ARG2, ARG3,ARG4)</v>
      </c>
      <c r="E1503" s="123" t="str">
        <f>IF('表格编辑 '!G1503="","",'表格编辑 '!G1503)</f>
        <v>AI_update_event(RECEIVER, ARG0, ARG1, ARG2, ARG3,ARG4)</v>
      </c>
      <c r="F1503" s="123" t="str">
        <f>IF('表格编辑 '!H1503="","",'表格编辑 '!H1503)</f>
        <v/>
      </c>
      <c r="G1503" s="123" t="str">
        <f>IF('表格编辑 '!I1503="","",'表格编辑 '!I1503)</f>
        <v/>
      </c>
      <c r="H1503" s="123" t="str">
        <f>IF('表格编辑 '!J1503="","",'表格编辑 '!J1503)</f>
        <v>test_deadth_event(RECEIVER, ARG0, ARG1, ARG2, ARG3,ARG4)</v>
      </c>
      <c r="I1503" s="123">
        <f>IF('表格编辑 '!K1503="","",'表格编辑 '!K1503)</f>
        <v>1</v>
      </c>
      <c r="J1503" s="123">
        <f>IF('表格编辑 '!L1503="","",'表格编辑 '!L1503)</f>
        <v>20000</v>
      </c>
      <c r="K1503" s="123">
        <f>IF('表格编辑 '!M1503="","",'表格编辑 '!M1503)</f>
        <v>2100</v>
      </c>
      <c r="L1503" s="123" t="str">
        <f>IF('表格编辑 '!N1503="","",'表格编辑 '!N1503)</f>
        <v/>
      </c>
      <c r="M1503" s="123" t="str">
        <f>IF('表格编辑 '!O1503="","",'表格编辑 '!O1503)</f>
        <v/>
      </c>
      <c r="N1503" s="123" t="str">
        <f>IF('表格编辑 '!P1503="","",'表格编辑 '!P1503)</f>
        <v/>
      </c>
      <c r="O1503" s="123" t="str">
        <f>IF('表格编辑 '!Q1503="","",'表格编辑 '!Q1503)</f>
        <v/>
      </c>
      <c r="P1503" s="123" t="str">
        <f>IF('表格编辑 '!R1503="","",'表格编辑 '!R1503)</f>
        <v/>
      </c>
      <c r="Q1503" s="123">
        <f>IF('表格编辑 '!S1503="","",'表格编辑 '!S1503)</f>
        <v>400</v>
      </c>
      <c r="R1503" s="123" t="str">
        <f>IF('表格编辑 '!T1503="","",'表格编辑 '!T1503)</f>
        <v/>
      </c>
      <c r="S1503" s="123" t="str">
        <f>IF('表格编辑 '!U1503="","",'表格编辑 '!U1503)</f>
        <v/>
      </c>
      <c r="T1503" s="123" t="str">
        <f>IF('表格编辑 '!V1503="","",'表格编辑 '!V1503)</f>
        <v/>
      </c>
      <c r="U1503" s="123" t="str">
        <f>IF('表格编辑 '!W1503="","",'表格编辑 '!W1503)</f>
        <v/>
      </c>
      <c r="V1503" s="123" t="str">
        <f>IF('表格编辑 '!X1503="","",'表格编辑 '!X1503)</f>
        <v/>
      </c>
      <c r="W1503" s="123" t="str">
        <f>IF('表格编辑 '!Y1503="","",'表格编辑 '!Y1503)</f>
        <v/>
      </c>
      <c r="X1503" s="123" t="str">
        <f>IF('表格编辑 '!Z1503="","",'表格编辑 '!Z1503)</f>
        <v/>
      </c>
      <c r="Y1503" s="123" t="str">
        <f>IF('表格编辑 '!AA1503="","",'表格编辑 '!AA1503)</f>
        <v/>
      </c>
      <c r="Z1503" s="123" t="str">
        <f>IF('表格编辑 '!AB1503="","",'表格编辑 '!AB1503)</f>
        <v/>
      </c>
      <c r="AA1503" s="123" t="str">
        <f>IF('表格编辑 '!AC1503="","",'表格编辑 '!AC1503)</f>
        <v/>
      </c>
      <c r="AB1503" s="123" t="str">
        <f>IF('表格编辑 '!AD1503="","",'表格编辑 '!AD1503)</f>
        <v/>
      </c>
      <c r="AC1503" s="123" t="str">
        <f>IF('表格编辑 '!AE1503="","",'表格编辑 '!AE1503)</f>
        <v/>
      </c>
      <c r="AD1503" s="123">
        <f>IF('表格编辑 '!AF1503="","",'表格编辑 '!AF1503)</f>
        <v>141090</v>
      </c>
    </row>
    <row r="1504" spans="1:30">
      <c r="A1504" s="123">
        <f>IF('表格编辑 '!A1504="","",'表格编辑 '!A1504)</f>
        <v>41091</v>
      </c>
      <c r="B1504" s="123">
        <f>IF('表格编辑 '!B1504="","",'表格编辑 '!B1504)</f>
        <v>50138</v>
      </c>
      <c r="C1504" s="123">
        <f>IF('表格编辑 '!E1504="","",'表格编辑 '!E1504)</f>
        <v>70</v>
      </c>
      <c r="D1504" s="123" t="str">
        <f>IF('表格编辑 '!F1504="","",'表格编辑 '!F1504)</f>
        <v>AI_born_event(RECEIVER, ARG0, ARG1, ARG2, ARG3,ARG4)</v>
      </c>
      <c r="E1504" s="123" t="str">
        <f>IF('表格编辑 '!G1504="","",'表格编辑 '!G1504)</f>
        <v>AI_update_event(RECEIVER, ARG0, ARG1, ARG2, ARG3,ARG4)</v>
      </c>
      <c r="F1504" s="123" t="str">
        <f>IF('表格编辑 '!H1504="","",'表格编辑 '!H1504)</f>
        <v/>
      </c>
      <c r="G1504" s="123" t="str">
        <f>IF('表格编辑 '!I1504="","",'表格编辑 '!I1504)</f>
        <v/>
      </c>
      <c r="H1504" s="123" t="str">
        <f>IF('表格编辑 '!J1504="","",'表格编辑 '!J1504)</f>
        <v>test_deadth_event(RECEIVER, ARG0, ARG1, ARG2, ARG3,ARG4)</v>
      </c>
      <c r="I1504" s="123">
        <f>IF('表格编辑 '!K1504="","",'表格编辑 '!K1504)</f>
        <v>1</v>
      </c>
      <c r="J1504" s="123">
        <f>IF('表格编辑 '!L1504="","",'表格编辑 '!L1504)</f>
        <v>20000</v>
      </c>
      <c r="K1504" s="123">
        <f>IF('表格编辑 '!M1504="","",'表格编辑 '!M1504)</f>
        <v>2100</v>
      </c>
      <c r="L1504" s="123" t="str">
        <f>IF('表格编辑 '!N1504="","",'表格编辑 '!N1504)</f>
        <v/>
      </c>
      <c r="M1504" s="123" t="str">
        <f>IF('表格编辑 '!O1504="","",'表格编辑 '!O1504)</f>
        <v/>
      </c>
      <c r="N1504" s="123" t="str">
        <f>IF('表格编辑 '!P1504="","",'表格编辑 '!P1504)</f>
        <v/>
      </c>
      <c r="O1504" s="123" t="str">
        <f>IF('表格编辑 '!Q1504="","",'表格编辑 '!Q1504)</f>
        <v/>
      </c>
      <c r="P1504" s="123" t="str">
        <f>IF('表格编辑 '!R1504="","",'表格编辑 '!R1504)</f>
        <v/>
      </c>
      <c r="Q1504" s="123">
        <f>IF('表格编辑 '!S1504="","",'表格编辑 '!S1504)</f>
        <v>400</v>
      </c>
      <c r="R1504" s="123" t="str">
        <f>IF('表格编辑 '!T1504="","",'表格编辑 '!T1504)</f>
        <v/>
      </c>
      <c r="S1504" s="123" t="str">
        <f>IF('表格编辑 '!U1504="","",'表格编辑 '!U1504)</f>
        <v/>
      </c>
      <c r="T1504" s="123" t="str">
        <f>IF('表格编辑 '!V1504="","",'表格编辑 '!V1504)</f>
        <v/>
      </c>
      <c r="U1504" s="123" t="str">
        <f>IF('表格编辑 '!W1504="","",'表格编辑 '!W1504)</f>
        <v/>
      </c>
      <c r="V1504" s="123" t="str">
        <f>IF('表格编辑 '!X1504="","",'表格编辑 '!X1504)</f>
        <v/>
      </c>
      <c r="W1504" s="123" t="str">
        <f>IF('表格编辑 '!Y1504="","",'表格编辑 '!Y1504)</f>
        <v/>
      </c>
      <c r="X1504" s="123" t="str">
        <f>IF('表格编辑 '!Z1504="","",'表格编辑 '!Z1504)</f>
        <v/>
      </c>
      <c r="Y1504" s="123" t="str">
        <f>IF('表格编辑 '!AA1504="","",'表格编辑 '!AA1504)</f>
        <v/>
      </c>
      <c r="Z1504" s="123" t="str">
        <f>IF('表格编辑 '!AB1504="","",'表格编辑 '!AB1504)</f>
        <v/>
      </c>
      <c r="AA1504" s="123" t="str">
        <f>IF('表格编辑 '!AC1504="","",'表格编辑 '!AC1504)</f>
        <v/>
      </c>
      <c r="AB1504" s="123" t="str">
        <f>IF('表格编辑 '!AD1504="","",'表格编辑 '!AD1504)</f>
        <v/>
      </c>
      <c r="AC1504" s="123" t="str">
        <f>IF('表格编辑 '!AE1504="","",'表格编辑 '!AE1504)</f>
        <v/>
      </c>
      <c r="AD1504" s="123">
        <f>IF('表格编辑 '!AF1504="","",'表格编辑 '!AF1504)</f>
        <v>141091</v>
      </c>
    </row>
    <row r="1505" spans="1:30">
      <c r="A1505" s="123">
        <f>IF('表格编辑 '!A1505="","",'表格编辑 '!A1505)</f>
        <v>41092</v>
      </c>
      <c r="B1505" s="123">
        <f>IF('表格编辑 '!B1505="","",'表格编辑 '!B1505)</f>
        <v>50021</v>
      </c>
      <c r="C1505" s="123">
        <f>IF('表格编辑 '!E1505="","",'表格编辑 '!E1505)</f>
        <v>70</v>
      </c>
      <c r="D1505" s="123" t="str">
        <f>IF('表格编辑 '!F1505="","",'表格编辑 '!F1505)</f>
        <v>AI_born_event(RECEIVER, ARG0, ARG1, ARG2, ARG3,ARG4)</v>
      </c>
      <c r="E1505" s="123" t="str">
        <f>IF('表格编辑 '!G1505="","",'表格编辑 '!G1505)</f>
        <v>AI_update_event(RECEIVER, ARG0, ARG1, ARG2, ARG3,ARG4)</v>
      </c>
      <c r="F1505" s="123" t="str">
        <f>IF('表格编辑 '!H1505="","",'表格编辑 '!H1505)</f>
        <v/>
      </c>
      <c r="G1505" s="123" t="str">
        <f>IF('表格编辑 '!I1505="","",'表格编辑 '!I1505)</f>
        <v/>
      </c>
      <c r="H1505" s="123" t="str">
        <f>IF('表格编辑 '!J1505="","",'表格编辑 '!J1505)</f>
        <v>test_deadth_event(RECEIVER, ARG0, ARG1, ARG2, ARG3,ARG4)</v>
      </c>
      <c r="I1505" s="123">
        <f>IF('表格编辑 '!K1505="","",'表格编辑 '!K1505)</f>
        <v>1</v>
      </c>
      <c r="J1505" s="123">
        <f>IF('表格编辑 '!L1505="","",'表格编辑 '!L1505)</f>
        <v>20000</v>
      </c>
      <c r="K1505" s="123">
        <f>IF('表格编辑 '!M1505="","",'表格编辑 '!M1505)</f>
        <v>2100</v>
      </c>
      <c r="L1505" s="123" t="str">
        <f>IF('表格编辑 '!N1505="","",'表格编辑 '!N1505)</f>
        <v/>
      </c>
      <c r="M1505" s="123" t="str">
        <f>IF('表格编辑 '!O1505="","",'表格编辑 '!O1505)</f>
        <v/>
      </c>
      <c r="N1505" s="123" t="str">
        <f>IF('表格编辑 '!P1505="","",'表格编辑 '!P1505)</f>
        <v/>
      </c>
      <c r="O1505" s="123" t="str">
        <f>IF('表格编辑 '!Q1505="","",'表格编辑 '!Q1505)</f>
        <v/>
      </c>
      <c r="P1505" s="123" t="str">
        <f>IF('表格编辑 '!R1505="","",'表格编辑 '!R1505)</f>
        <v/>
      </c>
      <c r="Q1505" s="123">
        <f>IF('表格编辑 '!S1505="","",'表格编辑 '!S1505)</f>
        <v>400</v>
      </c>
      <c r="R1505" s="123" t="str">
        <f>IF('表格编辑 '!T1505="","",'表格编辑 '!T1505)</f>
        <v/>
      </c>
      <c r="S1505" s="123" t="str">
        <f>IF('表格编辑 '!U1505="","",'表格编辑 '!U1505)</f>
        <v/>
      </c>
      <c r="T1505" s="123" t="str">
        <f>IF('表格编辑 '!V1505="","",'表格编辑 '!V1505)</f>
        <v/>
      </c>
      <c r="U1505" s="123" t="str">
        <f>IF('表格编辑 '!W1505="","",'表格编辑 '!W1505)</f>
        <v/>
      </c>
      <c r="V1505" s="123" t="str">
        <f>IF('表格编辑 '!X1505="","",'表格编辑 '!X1505)</f>
        <v/>
      </c>
      <c r="W1505" s="123" t="str">
        <f>IF('表格编辑 '!Y1505="","",'表格编辑 '!Y1505)</f>
        <v/>
      </c>
      <c r="X1505" s="123" t="str">
        <f>IF('表格编辑 '!Z1505="","",'表格编辑 '!Z1505)</f>
        <v/>
      </c>
      <c r="Y1505" s="123" t="str">
        <f>IF('表格编辑 '!AA1505="","",'表格编辑 '!AA1505)</f>
        <v/>
      </c>
      <c r="Z1505" s="123" t="str">
        <f>IF('表格编辑 '!AB1505="","",'表格编辑 '!AB1505)</f>
        <v/>
      </c>
      <c r="AA1505" s="123" t="str">
        <f>IF('表格编辑 '!AC1505="","",'表格编辑 '!AC1505)</f>
        <v/>
      </c>
      <c r="AB1505" s="123" t="str">
        <f>IF('表格编辑 '!AD1505="","",'表格编辑 '!AD1505)</f>
        <v/>
      </c>
      <c r="AC1505" s="123" t="str">
        <f>IF('表格编辑 '!AE1505="","",'表格编辑 '!AE1505)</f>
        <v/>
      </c>
      <c r="AD1505" s="123">
        <f>IF('表格编辑 '!AF1505="","",'表格编辑 '!AF1505)</f>
        <v>141092</v>
      </c>
    </row>
    <row r="1506" spans="1:30">
      <c r="A1506" s="123">
        <f>IF('表格编辑 '!A1506="","",'表格编辑 '!A1506)</f>
        <v>41093</v>
      </c>
      <c r="B1506" s="123">
        <f>IF('表格编辑 '!B1506="","",'表格编辑 '!B1506)</f>
        <v>50134</v>
      </c>
      <c r="C1506" s="123">
        <f>IF('表格编辑 '!E1506="","",'表格编辑 '!E1506)</f>
        <v>70</v>
      </c>
      <c r="D1506" s="123" t="str">
        <f>IF('表格编辑 '!F1506="","",'表格编辑 '!F1506)</f>
        <v>AI_born_event(RECEIVER, ARG0, ARG1, ARG2, ARG3,ARG4)</v>
      </c>
      <c r="E1506" s="123" t="str">
        <f>IF('表格编辑 '!G1506="","",'表格编辑 '!G1506)</f>
        <v>AI_update_event(RECEIVER, ARG0, ARG1, ARG2, ARG3,ARG4)</v>
      </c>
      <c r="F1506" s="123" t="str">
        <f>IF('表格编辑 '!H1506="","",'表格编辑 '!H1506)</f>
        <v/>
      </c>
      <c r="G1506" s="123" t="str">
        <f>IF('表格编辑 '!I1506="","",'表格编辑 '!I1506)</f>
        <v/>
      </c>
      <c r="H1506" s="123" t="str">
        <f>IF('表格编辑 '!J1506="","",'表格编辑 '!J1506)</f>
        <v>test_deadth_event(RECEIVER, ARG0, ARG1, ARG2, ARG3,ARG4)</v>
      </c>
      <c r="I1506" s="123">
        <f>IF('表格编辑 '!K1506="","",'表格编辑 '!K1506)</f>
        <v>1</v>
      </c>
      <c r="J1506" s="123">
        <f>IF('表格编辑 '!L1506="","",'表格编辑 '!L1506)</f>
        <v>20000</v>
      </c>
      <c r="K1506" s="123">
        <f>IF('表格编辑 '!M1506="","",'表格编辑 '!M1506)</f>
        <v>2100</v>
      </c>
      <c r="L1506" s="123" t="str">
        <f>IF('表格编辑 '!N1506="","",'表格编辑 '!N1506)</f>
        <v/>
      </c>
      <c r="M1506" s="123" t="str">
        <f>IF('表格编辑 '!O1506="","",'表格编辑 '!O1506)</f>
        <v/>
      </c>
      <c r="N1506" s="123" t="str">
        <f>IF('表格编辑 '!P1506="","",'表格编辑 '!P1506)</f>
        <v/>
      </c>
      <c r="O1506" s="123" t="str">
        <f>IF('表格编辑 '!Q1506="","",'表格编辑 '!Q1506)</f>
        <v/>
      </c>
      <c r="P1506" s="123" t="str">
        <f>IF('表格编辑 '!R1506="","",'表格编辑 '!R1506)</f>
        <v/>
      </c>
      <c r="Q1506" s="123">
        <f>IF('表格编辑 '!S1506="","",'表格编辑 '!S1506)</f>
        <v>400</v>
      </c>
      <c r="R1506" s="123" t="str">
        <f>IF('表格编辑 '!T1506="","",'表格编辑 '!T1506)</f>
        <v/>
      </c>
      <c r="S1506" s="123" t="str">
        <f>IF('表格编辑 '!U1506="","",'表格编辑 '!U1506)</f>
        <v/>
      </c>
      <c r="T1506" s="123" t="str">
        <f>IF('表格编辑 '!V1506="","",'表格编辑 '!V1506)</f>
        <v/>
      </c>
      <c r="U1506" s="123" t="str">
        <f>IF('表格编辑 '!W1506="","",'表格编辑 '!W1506)</f>
        <v/>
      </c>
      <c r="V1506" s="123" t="str">
        <f>IF('表格编辑 '!X1506="","",'表格编辑 '!X1506)</f>
        <v/>
      </c>
      <c r="W1506" s="123" t="str">
        <f>IF('表格编辑 '!Y1506="","",'表格编辑 '!Y1506)</f>
        <v/>
      </c>
      <c r="X1506" s="123" t="str">
        <f>IF('表格编辑 '!Z1506="","",'表格编辑 '!Z1506)</f>
        <v/>
      </c>
      <c r="Y1506" s="123" t="str">
        <f>IF('表格编辑 '!AA1506="","",'表格编辑 '!AA1506)</f>
        <v/>
      </c>
      <c r="Z1506" s="123" t="str">
        <f>IF('表格编辑 '!AB1506="","",'表格编辑 '!AB1506)</f>
        <v/>
      </c>
      <c r="AA1506" s="123" t="str">
        <f>IF('表格编辑 '!AC1506="","",'表格编辑 '!AC1506)</f>
        <v/>
      </c>
      <c r="AB1506" s="123" t="str">
        <f>IF('表格编辑 '!AD1506="","",'表格编辑 '!AD1506)</f>
        <v/>
      </c>
      <c r="AC1506" s="123" t="str">
        <f>IF('表格编辑 '!AE1506="","",'表格编辑 '!AE1506)</f>
        <v/>
      </c>
      <c r="AD1506" s="123">
        <f>IF('表格编辑 '!AF1506="","",'表格编辑 '!AF1506)</f>
        <v>141093</v>
      </c>
    </row>
    <row r="1507" spans="1:30">
      <c r="A1507" s="123">
        <f>IF('表格编辑 '!A1507="","",'表格编辑 '!A1507)</f>
        <v>41094</v>
      </c>
      <c r="B1507" s="123">
        <f>IF('表格编辑 '!B1507="","",'表格编辑 '!B1507)</f>
        <v>50041</v>
      </c>
      <c r="C1507" s="123">
        <f>IF('表格编辑 '!E1507="","",'表格编辑 '!E1507)</f>
        <v>70</v>
      </c>
      <c r="D1507" s="123" t="str">
        <f>IF('表格编辑 '!F1507="","",'表格编辑 '!F1507)</f>
        <v>AI_born_event(RECEIVER, ARG0, ARG1, ARG2, ARG3,ARG4)</v>
      </c>
      <c r="E1507" s="123" t="str">
        <f>IF('表格编辑 '!G1507="","",'表格编辑 '!G1507)</f>
        <v>AI_update_event(RECEIVER, ARG0, ARG1, ARG2, ARG3,ARG4)</v>
      </c>
      <c r="F1507" s="123" t="str">
        <f>IF('表格编辑 '!H1507="","",'表格编辑 '!H1507)</f>
        <v/>
      </c>
      <c r="G1507" s="123" t="str">
        <f>IF('表格编辑 '!I1507="","",'表格编辑 '!I1507)</f>
        <v/>
      </c>
      <c r="H1507" s="123" t="str">
        <f>IF('表格编辑 '!J1507="","",'表格编辑 '!J1507)</f>
        <v>test_deadth_event(RECEIVER, ARG0, ARG1, ARG2, ARG3,ARG4)</v>
      </c>
      <c r="I1507" s="123">
        <f>IF('表格编辑 '!K1507="","",'表格编辑 '!K1507)</f>
        <v>1</v>
      </c>
      <c r="J1507" s="123">
        <f>IF('表格编辑 '!L1507="","",'表格编辑 '!L1507)</f>
        <v>20000</v>
      </c>
      <c r="K1507" s="123">
        <f>IF('表格编辑 '!M1507="","",'表格编辑 '!M1507)</f>
        <v>2100</v>
      </c>
      <c r="L1507" s="123" t="str">
        <f>IF('表格编辑 '!N1507="","",'表格编辑 '!N1507)</f>
        <v/>
      </c>
      <c r="M1507" s="123" t="str">
        <f>IF('表格编辑 '!O1507="","",'表格编辑 '!O1507)</f>
        <v/>
      </c>
      <c r="N1507" s="123" t="str">
        <f>IF('表格编辑 '!P1507="","",'表格编辑 '!P1507)</f>
        <v/>
      </c>
      <c r="O1507" s="123" t="str">
        <f>IF('表格编辑 '!Q1507="","",'表格编辑 '!Q1507)</f>
        <v/>
      </c>
      <c r="P1507" s="123" t="str">
        <f>IF('表格编辑 '!R1507="","",'表格编辑 '!R1507)</f>
        <v/>
      </c>
      <c r="Q1507" s="123">
        <f>IF('表格编辑 '!S1507="","",'表格编辑 '!S1507)</f>
        <v>400</v>
      </c>
      <c r="R1507" s="123" t="str">
        <f>IF('表格编辑 '!T1507="","",'表格编辑 '!T1507)</f>
        <v/>
      </c>
      <c r="S1507" s="123" t="str">
        <f>IF('表格编辑 '!U1507="","",'表格编辑 '!U1507)</f>
        <v/>
      </c>
      <c r="T1507" s="123" t="str">
        <f>IF('表格编辑 '!V1507="","",'表格编辑 '!V1507)</f>
        <v/>
      </c>
      <c r="U1507" s="123" t="str">
        <f>IF('表格编辑 '!W1507="","",'表格编辑 '!W1507)</f>
        <v/>
      </c>
      <c r="V1507" s="123" t="str">
        <f>IF('表格编辑 '!X1507="","",'表格编辑 '!X1507)</f>
        <v/>
      </c>
      <c r="W1507" s="123" t="str">
        <f>IF('表格编辑 '!Y1507="","",'表格编辑 '!Y1507)</f>
        <v/>
      </c>
      <c r="X1507" s="123" t="str">
        <f>IF('表格编辑 '!Z1507="","",'表格编辑 '!Z1507)</f>
        <v/>
      </c>
      <c r="Y1507" s="123" t="str">
        <f>IF('表格编辑 '!AA1507="","",'表格编辑 '!AA1507)</f>
        <v/>
      </c>
      <c r="Z1507" s="123" t="str">
        <f>IF('表格编辑 '!AB1507="","",'表格编辑 '!AB1507)</f>
        <v/>
      </c>
      <c r="AA1507" s="123" t="str">
        <f>IF('表格编辑 '!AC1507="","",'表格编辑 '!AC1507)</f>
        <v/>
      </c>
      <c r="AB1507" s="123" t="str">
        <f>IF('表格编辑 '!AD1507="","",'表格编辑 '!AD1507)</f>
        <v/>
      </c>
      <c r="AC1507" s="123" t="str">
        <f>IF('表格编辑 '!AE1507="","",'表格编辑 '!AE1507)</f>
        <v/>
      </c>
      <c r="AD1507" s="123">
        <f>IF('表格编辑 '!AF1507="","",'表格编辑 '!AF1507)</f>
        <v>141094</v>
      </c>
    </row>
    <row r="1508" spans="1:30">
      <c r="A1508" s="123">
        <f>IF('表格编辑 '!A1508="","",'表格编辑 '!A1508)</f>
        <v>41095</v>
      </c>
      <c r="B1508" s="123">
        <f>IF('表格编辑 '!B1508="","",'表格编辑 '!B1508)</f>
        <v>50154</v>
      </c>
      <c r="C1508" s="123">
        <f>IF('表格编辑 '!E1508="","",'表格编辑 '!E1508)</f>
        <v>70</v>
      </c>
      <c r="D1508" s="123" t="str">
        <f>IF('表格编辑 '!F1508="","",'表格编辑 '!F1508)</f>
        <v>AI_born_event(RECEIVER, ARG0, ARG1, ARG2, ARG3,ARG4)</v>
      </c>
      <c r="E1508" s="123" t="str">
        <f>IF('表格编辑 '!G1508="","",'表格编辑 '!G1508)</f>
        <v>AI_update_event(RECEIVER, ARG0, ARG1, ARG2, ARG3,ARG4)</v>
      </c>
      <c r="F1508" s="123" t="str">
        <f>IF('表格编辑 '!H1508="","",'表格编辑 '!H1508)</f>
        <v/>
      </c>
      <c r="G1508" s="123" t="str">
        <f>IF('表格编辑 '!I1508="","",'表格编辑 '!I1508)</f>
        <v/>
      </c>
      <c r="H1508" s="123" t="str">
        <f>IF('表格编辑 '!J1508="","",'表格编辑 '!J1508)</f>
        <v>test_deadth_event(RECEIVER, ARG0, ARG1, ARG2, ARG3,ARG4)</v>
      </c>
      <c r="I1508" s="123">
        <f>IF('表格编辑 '!K1508="","",'表格编辑 '!K1508)</f>
        <v>1</v>
      </c>
      <c r="J1508" s="123">
        <f>IF('表格编辑 '!L1508="","",'表格编辑 '!L1508)</f>
        <v>20000</v>
      </c>
      <c r="K1508" s="123">
        <f>IF('表格编辑 '!M1508="","",'表格编辑 '!M1508)</f>
        <v>2100</v>
      </c>
      <c r="L1508" s="123" t="str">
        <f>IF('表格编辑 '!N1508="","",'表格编辑 '!N1508)</f>
        <v/>
      </c>
      <c r="M1508" s="123" t="str">
        <f>IF('表格编辑 '!O1508="","",'表格编辑 '!O1508)</f>
        <v/>
      </c>
      <c r="N1508" s="123" t="str">
        <f>IF('表格编辑 '!P1508="","",'表格编辑 '!P1508)</f>
        <v/>
      </c>
      <c r="O1508" s="123" t="str">
        <f>IF('表格编辑 '!Q1508="","",'表格编辑 '!Q1508)</f>
        <v/>
      </c>
      <c r="P1508" s="123" t="str">
        <f>IF('表格编辑 '!R1508="","",'表格编辑 '!R1508)</f>
        <v/>
      </c>
      <c r="Q1508" s="123">
        <f>IF('表格编辑 '!S1508="","",'表格编辑 '!S1508)</f>
        <v>400</v>
      </c>
      <c r="R1508" s="123" t="str">
        <f>IF('表格编辑 '!T1508="","",'表格编辑 '!T1508)</f>
        <v/>
      </c>
      <c r="S1508" s="123" t="str">
        <f>IF('表格编辑 '!U1508="","",'表格编辑 '!U1508)</f>
        <v/>
      </c>
      <c r="T1508" s="123" t="str">
        <f>IF('表格编辑 '!V1508="","",'表格编辑 '!V1508)</f>
        <v/>
      </c>
      <c r="U1508" s="123" t="str">
        <f>IF('表格编辑 '!W1508="","",'表格编辑 '!W1508)</f>
        <v/>
      </c>
      <c r="V1508" s="123" t="str">
        <f>IF('表格编辑 '!X1508="","",'表格编辑 '!X1508)</f>
        <v/>
      </c>
      <c r="W1508" s="123" t="str">
        <f>IF('表格编辑 '!Y1508="","",'表格编辑 '!Y1508)</f>
        <v/>
      </c>
      <c r="X1508" s="123" t="str">
        <f>IF('表格编辑 '!Z1508="","",'表格编辑 '!Z1508)</f>
        <v/>
      </c>
      <c r="Y1508" s="123" t="str">
        <f>IF('表格编辑 '!AA1508="","",'表格编辑 '!AA1508)</f>
        <v/>
      </c>
      <c r="Z1508" s="123" t="str">
        <f>IF('表格编辑 '!AB1508="","",'表格编辑 '!AB1508)</f>
        <v/>
      </c>
      <c r="AA1508" s="123" t="str">
        <f>IF('表格编辑 '!AC1508="","",'表格编辑 '!AC1508)</f>
        <v/>
      </c>
      <c r="AB1508" s="123" t="str">
        <f>IF('表格编辑 '!AD1508="","",'表格编辑 '!AD1508)</f>
        <v/>
      </c>
      <c r="AC1508" s="123" t="str">
        <f>IF('表格编辑 '!AE1508="","",'表格编辑 '!AE1508)</f>
        <v/>
      </c>
      <c r="AD1508" s="123">
        <f>IF('表格编辑 '!AF1508="","",'表格编辑 '!AF1508)</f>
        <v>141095</v>
      </c>
    </row>
    <row r="1509" spans="1:30">
      <c r="A1509" s="123">
        <f>IF('表格编辑 '!A1509="","",'表格编辑 '!A1509)</f>
        <v>41096</v>
      </c>
      <c r="B1509" s="123">
        <f>IF('表格编辑 '!B1509="","",'表格编辑 '!B1509)</f>
        <v>50127</v>
      </c>
      <c r="C1509" s="123">
        <f>IF('表格编辑 '!E1509="","",'表格编辑 '!E1509)</f>
        <v>70</v>
      </c>
      <c r="D1509" s="123" t="str">
        <f>IF('表格编辑 '!F1509="","",'表格编辑 '!F1509)</f>
        <v>AI_born_event(RECEIVER, ARG0, ARG1, ARG2, ARG3,ARG4)</v>
      </c>
      <c r="E1509" s="123" t="str">
        <f>IF('表格编辑 '!G1509="","",'表格编辑 '!G1509)</f>
        <v>AI_update_event(RECEIVER, ARG0, ARG1, ARG2, ARG3,ARG4)</v>
      </c>
      <c r="F1509" s="123" t="str">
        <f>IF('表格编辑 '!H1509="","",'表格编辑 '!H1509)</f>
        <v/>
      </c>
      <c r="G1509" s="123" t="str">
        <f>IF('表格编辑 '!I1509="","",'表格编辑 '!I1509)</f>
        <v/>
      </c>
      <c r="H1509" s="123" t="str">
        <f>IF('表格编辑 '!J1509="","",'表格编辑 '!J1509)</f>
        <v>test_deadth_event(RECEIVER, ARG0, ARG1, ARG2, ARG3,ARG4)</v>
      </c>
      <c r="I1509" s="123">
        <f>IF('表格编辑 '!K1509="","",'表格编辑 '!K1509)</f>
        <v>1</v>
      </c>
      <c r="J1509" s="123">
        <f>IF('表格编辑 '!L1509="","",'表格编辑 '!L1509)</f>
        <v>20000</v>
      </c>
      <c r="K1509" s="123">
        <f>IF('表格编辑 '!M1509="","",'表格编辑 '!M1509)</f>
        <v>2100</v>
      </c>
      <c r="L1509" s="123" t="str">
        <f>IF('表格编辑 '!N1509="","",'表格编辑 '!N1509)</f>
        <v/>
      </c>
      <c r="M1509" s="123" t="str">
        <f>IF('表格编辑 '!O1509="","",'表格编辑 '!O1509)</f>
        <v/>
      </c>
      <c r="N1509" s="123" t="str">
        <f>IF('表格编辑 '!P1509="","",'表格编辑 '!P1509)</f>
        <v/>
      </c>
      <c r="O1509" s="123" t="str">
        <f>IF('表格编辑 '!Q1509="","",'表格编辑 '!Q1509)</f>
        <v/>
      </c>
      <c r="P1509" s="123" t="str">
        <f>IF('表格编辑 '!R1509="","",'表格编辑 '!R1509)</f>
        <v/>
      </c>
      <c r="Q1509" s="123">
        <f>IF('表格编辑 '!S1509="","",'表格编辑 '!S1509)</f>
        <v>400</v>
      </c>
      <c r="R1509" s="123" t="str">
        <f>IF('表格编辑 '!T1509="","",'表格编辑 '!T1509)</f>
        <v/>
      </c>
      <c r="S1509" s="123" t="str">
        <f>IF('表格编辑 '!U1509="","",'表格编辑 '!U1509)</f>
        <v/>
      </c>
      <c r="T1509" s="123" t="str">
        <f>IF('表格编辑 '!V1509="","",'表格编辑 '!V1509)</f>
        <v/>
      </c>
      <c r="U1509" s="123" t="str">
        <f>IF('表格编辑 '!W1509="","",'表格编辑 '!W1509)</f>
        <v/>
      </c>
      <c r="V1509" s="123" t="str">
        <f>IF('表格编辑 '!X1509="","",'表格编辑 '!X1509)</f>
        <v/>
      </c>
      <c r="W1509" s="123" t="str">
        <f>IF('表格编辑 '!Y1509="","",'表格编辑 '!Y1509)</f>
        <v/>
      </c>
      <c r="X1509" s="123" t="str">
        <f>IF('表格编辑 '!Z1509="","",'表格编辑 '!Z1509)</f>
        <v/>
      </c>
      <c r="Y1509" s="123" t="str">
        <f>IF('表格编辑 '!AA1509="","",'表格编辑 '!AA1509)</f>
        <v/>
      </c>
      <c r="Z1509" s="123" t="str">
        <f>IF('表格编辑 '!AB1509="","",'表格编辑 '!AB1509)</f>
        <v/>
      </c>
      <c r="AA1509" s="123" t="str">
        <f>IF('表格编辑 '!AC1509="","",'表格编辑 '!AC1509)</f>
        <v/>
      </c>
      <c r="AB1509" s="123" t="str">
        <f>IF('表格编辑 '!AD1509="","",'表格编辑 '!AD1509)</f>
        <v/>
      </c>
      <c r="AC1509" s="123" t="str">
        <f>IF('表格编辑 '!AE1509="","",'表格编辑 '!AE1509)</f>
        <v/>
      </c>
      <c r="AD1509" s="123">
        <f>IF('表格编辑 '!AF1509="","",'表格编辑 '!AF1509)</f>
        <v>141096</v>
      </c>
    </row>
    <row r="1510" spans="1:30">
      <c r="A1510" s="123">
        <f>IF('表格编辑 '!A1510="","",'表格编辑 '!A1510)</f>
        <v>41097</v>
      </c>
      <c r="B1510" s="123">
        <f>IF('表格编辑 '!B1510="","",'表格编辑 '!B1510)</f>
        <v>50003</v>
      </c>
      <c r="C1510" s="123">
        <f>IF('表格编辑 '!E1510="","",'表格编辑 '!E1510)</f>
        <v>70</v>
      </c>
      <c r="D1510" s="123" t="str">
        <f>IF('表格编辑 '!F1510="","",'表格编辑 '!F1510)</f>
        <v>AI_born_event(RECEIVER, ARG0, ARG1, ARG2, ARG3,ARG4)</v>
      </c>
      <c r="E1510" s="123" t="str">
        <f>IF('表格编辑 '!G1510="","",'表格编辑 '!G1510)</f>
        <v>AI_update_event(RECEIVER, ARG0, ARG1, ARG2, ARG3,ARG4)</v>
      </c>
      <c r="F1510" s="123" t="str">
        <f>IF('表格编辑 '!H1510="","",'表格编辑 '!H1510)</f>
        <v/>
      </c>
      <c r="G1510" s="123" t="str">
        <f>IF('表格编辑 '!I1510="","",'表格编辑 '!I1510)</f>
        <v/>
      </c>
      <c r="H1510" s="123" t="str">
        <f>IF('表格编辑 '!J1510="","",'表格编辑 '!J1510)</f>
        <v>test_deadth_event(RECEIVER, ARG0, ARG1, ARG2, ARG3,ARG4)</v>
      </c>
      <c r="I1510" s="123">
        <f>IF('表格编辑 '!K1510="","",'表格编辑 '!K1510)</f>
        <v>1</v>
      </c>
      <c r="J1510" s="123">
        <f>IF('表格编辑 '!L1510="","",'表格编辑 '!L1510)</f>
        <v>20000</v>
      </c>
      <c r="K1510" s="123">
        <f>IF('表格编辑 '!M1510="","",'表格编辑 '!M1510)</f>
        <v>2100</v>
      </c>
      <c r="L1510" s="123" t="str">
        <f>IF('表格编辑 '!N1510="","",'表格编辑 '!N1510)</f>
        <v/>
      </c>
      <c r="M1510" s="123" t="str">
        <f>IF('表格编辑 '!O1510="","",'表格编辑 '!O1510)</f>
        <v/>
      </c>
      <c r="N1510" s="123" t="str">
        <f>IF('表格编辑 '!P1510="","",'表格编辑 '!P1510)</f>
        <v/>
      </c>
      <c r="O1510" s="123" t="str">
        <f>IF('表格编辑 '!Q1510="","",'表格编辑 '!Q1510)</f>
        <v/>
      </c>
      <c r="P1510" s="123" t="str">
        <f>IF('表格编辑 '!R1510="","",'表格编辑 '!R1510)</f>
        <v/>
      </c>
      <c r="Q1510" s="123">
        <f>IF('表格编辑 '!S1510="","",'表格编辑 '!S1510)</f>
        <v>400</v>
      </c>
      <c r="R1510" s="123" t="str">
        <f>IF('表格编辑 '!T1510="","",'表格编辑 '!T1510)</f>
        <v/>
      </c>
      <c r="S1510" s="123" t="str">
        <f>IF('表格编辑 '!U1510="","",'表格编辑 '!U1510)</f>
        <v/>
      </c>
      <c r="T1510" s="123" t="str">
        <f>IF('表格编辑 '!V1510="","",'表格编辑 '!V1510)</f>
        <v/>
      </c>
      <c r="U1510" s="123" t="str">
        <f>IF('表格编辑 '!W1510="","",'表格编辑 '!W1510)</f>
        <v/>
      </c>
      <c r="V1510" s="123" t="str">
        <f>IF('表格编辑 '!X1510="","",'表格编辑 '!X1510)</f>
        <v/>
      </c>
      <c r="W1510" s="123" t="str">
        <f>IF('表格编辑 '!Y1510="","",'表格编辑 '!Y1510)</f>
        <v/>
      </c>
      <c r="X1510" s="123" t="str">
        <f>IF('表格编辑 '!Z1510="","",'表格编辑 '!Z1510)</f>
        <v/>
      </c>
      <c r="Y1510" s="123" t="str">
        <f>IF('表格编辑 '!AA1510="","",'表格编辑 '!AA1510)</f>
        <v/>
      </c>
      <c r="Z1510" s="123" t="str">
        <f>IF('表格编辑 '!AB1510="","",'表格编辑 '!AB1510)</f>
        <v/>
      </c>
      <c r="AA1510" s="123" t="str">
        <f>IF('表格编辑 '!AC1510="","",'表格编辑 '!AC1510)</f>
        <v/>
      </c>
      <c r="AB1510" s="123" t="str">
        <f>IF('表格编辑 '!AD1510="","",'表格编辑 '!AD1510)</f>
        <v/>
      </c>
      <c r="AC1510" s="123" t="str">
        <f>IF('表格编辑 '!AE1510="","",'表格编辑 '!AE1510)</f>
        <v/>
      </c>
      <c r="AD1510" s="123">
        <f>IF('表格编辑 '!AF1510="","",'表格编辑 '!AF1510)</f>
        <v>141097</v>
      </c>
    </row>
    <row r="1511" spans="1:30">
      <c r="A1511" s="123">
        <f>IF('表格编辑 '!A1511="","",'表格编辑 '!A1511)</f>
        <v>41098</v>
      </c>
      <c r="B1511" s="123">
        <f>IF('表格编辑 '!B1511="","",'表格编辑 '!B1511)</f>
        <v>50002</v>
      </c>
      <c r="C1511" s="123">
        <f>IF('表格编辑 '!E1511="","",'表格编辑 '!E1511)</f>
        <v>70</v>
      </c>
      <c r="D1511" s="123" t="str">
        <f>IF('表格编辑 '!F1511="","",'表格编辑 '!F1511)</f>
        <v>AI_born_event(RECEIVER, ARG0, ARG1, ARG2, ARG3,ARG4)</v>
      </c>
      <c r="E1511" s="123" t="str">
        <f>IF('表格编辑 '!G1511="","",'表格编辑 '!G1511)</f>
        <v>AI_update_event(RECEIVER, ARG0, ARG1, ARG2, ARG3,ARG4)</v>
      </c>
      <c r="F1511" s="123" t="str">
        <f>IF('表格编辑 '!H1511="","",'表格编辑 '!H1511)</f>
        <v/>
      </c>
      <c r="G1511" s="123" t="str">
        <f>IF('表格编辑 '!I1511="","",'表格编辑 '!I1511)</f>
        <v/>
      </c>
      <c r="H1511" s="123" t="str">
        <f>IF('表格编辑 '!J1511="","",'表格编辑 '!J1511)</f>
        <v>test_deadth_event(RECEIVER, ARG0, ARG1, ARG2, ARG3,ARG4)</v>
      </c>
      <c r="I1511" s="123">
        <f>IF('表格编辑 '!K1511="","",'表格编辑 '!K1511)</f>
        <v>1</v>
      </c>
      <c r="J1511" s="123">
        <f>IF('表格编辑 '!L1511="","",'表格编辑 '!L1511)</f>
        <v>20000</v>
      </c>
      <c r="K1511" s="123">
        <f>IF('表格编辑 '!M1511="","",'表格编辑 '!M1511)</f>
        <v>2100</v>
      </c>
      <c r="L1511" s="123" t="str">
        <f>IF('表格编辑 '!N1511="","",'表格编辑 '!N1511)</f>
        <v/>
      </c>
      <c r="M1511" s="123" t="str">
        <f>IF('表格编辑 '!O1511="","",'表格编辑 '!O1511)</f>
        <v/>
      </c>
      <c r="N1511" s="123" t="str">
        <f>IF('表格编辑 '!P1511="","",'表格编辑 '!P1511)</f>
        <v/>
      </c>
      <c r="O1511" s="123" t="str">
        <f>IF('表格编辑 '!Q1511="","",'表格编辑 '!Q1511)</f>
        <v/>
      </c>
      <c r="P1511" s="123" t="str">
        <f>IF('表格编辑 '!R1511="","",'表格编辑 '!R1511)</f>
        <v/>
      </c>
      <c r="Q1511" s="123">
        <f>IF('表格编辑 '!S1511="","",'表格编辑 '!S1511)</f>
        <v>400</v>
      </c>
      <c r="R1511" s="123" t="str">
        <f>IF('表格编辑 '!T1511="","",'表格编辑 '!T1511)</f>
        <v/>
      </c>
      <c r="S1511" s="123" t="str">
        <f>IF('表格编辑 '!U1511="","",'表格编辑 '!U1511)</f>
        <v/>
      </c>
      <c r="T1511" s="123" t="str">
        <f>IF('表格编辑 '!V1511="","",'表格编辑 '!V1511)</f>
        <v/>
      </c>
      <c r="U1511" s="123" t="str">
        <f>IF('表格编辑 '!W1511="","",'表格编辑 '!W1511)</f>
        <v/>
      </c>
      <c r="V1511" s="123" t="str">
        <f>IF('表格编辑 '!X1511="","",'表格编辑 '!X1511)</f>
        <v/>
      </c>
      <c r="W1511" s="123" t="str">
        <f>IF('表格编辑 '!Y1511="","",'表格编辑 '!Y1511)</f>
        <v/>
      </c>
      <c r="X1511" s="123" t="str">
        <f>IF('表格编辑 '!Z1511="","",'表格编辑 '!Z1511)</f>
        <v/>
      </c>
      <c r="Y1511" s="123" t="str">
        <f>IF('表格编辑 '!AA1511="","",'表格编辑 '!AA1511)</f>
        <v/>
      </c>
      <c r="Z1511" s="123" t="str">
        <f>IF('表格编辑 '!AB1511="","",'表格编辑 '!AB1511)</f>
        <v/>
      </c>
      <c r="AA1511" s="123" t="str">
        <f>IF('表格编辑 '!AC1511="","",'表格编辑 '!AC1511)</f>
        <v/>
      </c>
      <c r="AB1511" s="123" t="str">
        <f>IF('表格编辑 '!AD1511="","",'表格编辑 '!AD1511)</f>
        <v/>
      </c>
      <c r="AC1511" s="123" t="str">
        <f>IF('表格编辑 '!AE1511="","",'表格编辑 '!AE1511)</f>
        <v/>
      </c>
      <c r="AD1511" s="123">
        <f>IF('表格编辑 '!AF1511="","",'表格编辑 '!AF1511)</f>
        <v>141098</v>
      </c>
    </row>
    <row r="1512" spans="1:30">
      <c r="A1512" s="123">
        <f>IF('表格编辑 '!A1512="","",'表格编辑 '!A1512)</f>
        <v>41099</v>
      </c>
      <c r="B1512" s="123">
        <f>IF('表格编辑 '!B1512="","",'表格编辑 '!B1512)</f>
        <v>50052</v>
      </c>
      <c r="C1512" s="123">
        <f>IF('表格编辑 '!E1512="","",'表格编辑 '!E1512)</f>
        <v>70</v>
      </c>
      <c r="D1512" s="123" t="str">
        <f>IF('表格编辑 '!F1512="","",'表格编辑 '!F1512)</f>
        <v>AI_born_event(RECEIVER, ARG0, ARG1, ARG2, ARG3,ARG4)</v>
      </c>
      <c r="E1512" s="123" t="str">
        <f>IF('表格编辑 '!G1512="","",'表格编辑 '!G1512)</f>
        <v>AI_update_event(RECEIVER, ARG0, ARG1, ARG2, ARG3,ARG4)</v>
      </c>
      <c r="F1512" s="123" t="str">
        <f>IF('表格编辑 '!H1512="","",'表格编辑 '!H1512)</f>
        <v/>
      </c>
      <c r="G1512" s="123" t="str">
        <f>IF('表格编辑 '!I1512="","",'表格编辑 '!I1512)</f>
        <v/>
      </c>
      <c r="H1512" s="123" t="str">
        <f>IF('表格编辑 '!J1512="","",'表格编辑 '!J1512)</f>
        <v>test_deadth_event(RECEIVER, ARG0, ARG1, ARG2, ARG3,ARG4)</v>
      </c>
      <c r="I1512" s="123">
        <f>IF('表格编辑 '!K1512="","",'表格编辑 '!K1512)</f>
        <v>1</v>
      </c>
      <c r="J1512" s="123">
        <f>IF('表格编辑 '!L1512="","",'表格编辑 '!L1512)</f>
        <v>20000</v>
      </c>
      <c r="K1512" s="123">
        <f>IF('表格编辑 '!M1512="","",'表格编辑 '!M1512)</f>
        <v>2100</v>
      </c>
      <c r="L1512" s="123" t="str">
        <f>IF('表格编辑 '!N1512="","",'表格编辑 '!N1512)</f>
        <v/>
      </c>
      <c r="M1512" s="123" t="str">
        <f>IF('表格编辑 '!O1512="","",'表格编辑 '!O1512)</f>
        <v/>
      </c>
      <c r="N1512" s="123" t="str">
        <f>IF('表格编辑 '!P1512="","",'表格编辑 '!P1512)</f>
        <v/>
      </c>
      <c r="O1512" s="123" t="str">
        <f>IF('表格编辑 '!Q1512="","",'表格编辑 '!Q1512)</f>
        <v/>
      </c>
      <c r="P1512" s="123" t="str">
        <f>IF('表格编辑 '!R1512="","",'表格编辑 '!R1512)</f>
        <v/>
      </c>
      <c r="Q1512" s="123">
        <f>IF('表格编辑 '!S1512="","",'表格编辑 '!S1512)</f>
        <v>400</v>
      </c>
      <c r="R1512" s="123" t="str">
        <f>IF('表格编辑 '!T1512="","",'表格编辑 '!T1512)</f>
        <v/>
      </c>
      <c r="S1512" s="123" t="str">
        <f>IF('表格编辑 '!U1512="","",'表格编辑 '!U1512)</f>
        <v/>
      </c>
      <c r="T1512" s="123" t="str">
        <f>IF('表格编辑 '!V1512="","",'表格编辑 '!V1512)</f>
        <v/>
      </c>
      <c r="U1512" s="123" t="str">
        <f>IF('表格编辑 '!W1512="","",'表格编辑 '!W1512)</f>
        <v/>
      </c>
      <c r="V1512" s="123" t="str">
        <f>IF('表格编辑 '!X1512="","",'表格编辑 '!X1512)</f>
        <v/>
      </c>
      <c r="W1512" s="123" t="str">
        <f>IF('表格编辑 '!Y1512="","",'表格编辑 '!Y1512)</f>
        <v/>
      </c>
      <c r="X1512" s="123" t="str">
        <f>IF('表格编辑 '!Z1512="","",'表格编辑 '!Z1512)</f>
        <v/>
      </c>
      <c r="Y1512" s="123" t="str">
        <f>IF('表格编辑 '!AA1512="","",'表格编辑 '!AA1512)</f>
        <v/>
      </c>
      <c r="Z1512" s="123" t="str">
        <f>IF('表格编辑 '!AB1512="","",'表格编辑 '!AB1512)</f>
        <v/>
      </c>
      <c r="AA1512" s="123" t="str">
        <f>IF('表格编辑 '!AC1512="","",'表格编辑 '!AC1512)</f>
        <v/>
      </c>
      <c r="AB1512" s="123" t="str">
        <f>IF('表格编辑 '!AD1512="","",'表格编辑 '!AD1512)</f>
        <v/>
      </c>
      <c r="AC1512" s="123" t="str">
        <f>IF('表格编辑 '!AE1512="","",'表格编辑 '!AE1512)</f>
        <v/>
      </c>
      <c r="AD1512" s="123">
        <f>IF('表格编辑 '!AF1512="","",'表格编辑 '!AF1512)</f>
        <v>141099</v>
      </c>
    </row>
    <row r="1513" spans="1:30">
      <c r="A1513" s="123">
        <f>IF('表格编辑 '!A1513="","",'表格编辑 '!A1513)</f>
        <v>41100</v>
      </c>
      <c r="B1513" s="123">
        <f>IF('表格编辑 '!B1513="","",'表格编辑 '!B1513)</f>
        <v>50040</v>
      </c>
      <c r="C1513" s="123">
        <f>IF('表格编辑 '!E1513="","",'表格编辑 '!E1513)</f>
        <v>70</v>
      </c>
      <c r="D1513" s="123" t="str">
        <f>IF('表格编辑 '!F1513="","",'表格编辑 '!F1513)</f>
        <v>AI_born_event(RECEIVER, ARG0, ARG1, ARG2, ARG3,ARG4)</v>
      </c>
      <c r="E1513" s="123" t="str">
        <f>IF('表格编辑 '!G1513="","",'表格编辑 '!G1513)</f>
        <v>AI_update_event(RECEIVER, ARG0, ARG1, ARG2, ARG3,ARG4)</v>
      </c>
      <c r="F1513" s="123" t="str">
        <f>IF('表格编辑 '!H1513="","",'表格编辑 '!H1513)</f>
        <v/>
      </c>
      <c r="G1513" s="123" t="str">
        <f>IF('表格编辑 '!I1513="","",'表格编辑 '!I1513)</f>
        <v/>
      </c>
      <c r="H1513" s="123" t="str">
        <f>IF('表格编辑 '!J1513="","",'表格编辑 '!J1513)</f>
        <v>test_deadth_event(RECEIVER, ARG0, ARG1, ARG2, ARG3,ARG4)</v>
      </c>
      <c r="I1513" s="123">
        <f>IF('表格编辑 '!K1513="","",'表格编辑 '!K1513)</f>
        <v>1</v>
      </c>
      <c r="J1513" s="123">
        <f>IF('表格编辑 '!L1513="","",'表格编辑 '!L1513)</f>
        <v>20000</v>
      </c>
      <c r="K1513" s="123">
        <f>IF('表格编辑 '!M1513="","",'表格编辑 '!M1513)</f>
        <v>2100</v>
      </c>
      <c r="L1513" s="123" t="str">
        <f>IF('表格编辑 '!N1513="","",'表格编辑 '!N1513)</f>
        <v/>
      </c>
      <c r="M1513" s="123" t="str">
        <f>IF('表格编辑 '!O1513="","",'表格编辑 '!O1513)</f>
        <v/>
      </c>
      <c r="N1513" s="123" t="str">
        <f>IF('表格编辑 '!P1513="","",'表格编辑 '!P1513)</f>
        <v/>
      </c>
      <c r="O1513" s="123" t="str">
        <f>IF('表格编辑 '!Q1513="","",'表格编辑 '!Q1513)</f>
        <v/>
      </c>
      <c r="P1513" s="123" t="str">
        <f>IF('表格编辑 '!R1513="","",'表格编辑 '!R1513)</f>
        <v/>
      </c>
      <c r="Q1513" s="123">
        <f>IF('表格编辑 '!S1513="","",'表格编辑 '!S1513)</f>
        <v>400</v>
      </c>
      <c r="R1513" s="123" t="str">
        <f>IF('表格编辑 '!T1513="","",'表格编辑 '!T1513)</f>
        <v/>
      </c>
      <c r="S1513" s="123" t="str">
        <f>IF('表格编辑 '!U1513="","",'表格编辑 '!U1513)</f>
        <v/>
      </c>
      <c r="T1513" s="123" t="str">
        <f>IF('表格编辑 '!V1513="","",'表格编辑 '!V1513)</f>
        <v/>
      </c>
      <c r="U1513" s="123" t="str">
        <f>IF('表格编辑 '!W1513="","",'表格编辑 '!W1513)</f>
        <v/>
      </c>
      <c r="V1513" s="123" t="str">
        <f>IF('表格编辑 '!X1513="","",'表格编辑 '!X1513)</f>
        <v/>
      </c>
      <c r="W1513" s="123" t="str">
        <f>IF('表格编辑 '!Y1513="","",'表格编辑 '!Y1513)</f>
        <v/>
      </c>
      <c r="X1513" s="123" t="str">
        <f>IF('表格编辑 '!Z1513="","",'表格编辑 '!Z1513)</f>
        <v/>
      </c>
      <c r="Y1513" s="123" t="str">
        <f>IF('表格编辑 '!AA1513="","",'表格编辑 '!AA1513)</f>
        <v/>
      </c>
      <c r="Z1513" s="123" t="str">
        <f>IF('表格编辑 '!AB1513="","",'表格编辑 '!AB1513)</f>
        <v/>
      </c>
      <c r="AA1513" s="123" t="str">
        <f>IF('表格编辑 '!AC1513="","",'表格编辑 '!AC1513)</f>
        <v/>
      </c>
      <c r="AB1513" s="123" t="str">
        <f>IF('表格编辑 '!AD1513="","",'表格编辑 '!AD1513)</f>
        <v/>
      </c>
      <c r="AC1513" s="123" t="str">
        <f>IF('表格编辑 '!AE1513="","",'表格编辑 '!AE1513)</f>
        <v/>
      </c>
      <c r="AD1513" s="123">
        <f>IF('表格编辑 '!AF1513="","",'表格编辑 '!AF1513)</f>
        <v>141100</v>
      </c>
    </row>
    <row r="1514" spans="1:30">
      <c r="A1514" s="123">
        <f>IF('表格编辑 '!A1514="","",'表格编辑 '!A1514)</f>
        <v>41101</v>
      </c>
      <c r="B1514" s="123">
        <f>IF('表格编辑 '!B1514="","",'表格编辑 '!B1514)</f>
        <v>50038</v>
      </c>
      <c r="C1514" s="123">
        <f>IF('表格编辑 '!E1514="","",'表格编辑 '!E1514)</f>
        <v>70</v>
      </c>
      <c r="D1514" s="123" t="str">
        <f>IF('表格编辑 '!F1514="","",'表格编辑 '!F1514)</f>
        <v>AI_born_event(RECEIVER, ARG0, ARG1, ARG2, ARG3,ARG4)</v>
      </c>
      <c r="E1514" s="123" t="str">
        <f>IF('表格编辑 '!G1514="","",'表格编辑 '!G1514)</f>
        <v>AI_update_event(RECEIVER, ARG0, ARG1, ARG2, ARG3,ARG4)</v>
      </c>
      <c r="F1514" s="123" t="str">
        <f>IF('表格编辑 '!H1514="","",'表格编辑 '!H1514)</f>
        <v/>
      </c>
      <c r="G1514" s="123" t="str">
        <f>IF('表格编辑 '!I1514="","",'表格编辑 '!I1514)</f>
        <v/>
      </c>
      <c r="H1514" s="123" t="str">
        <f>IF('表格编辑 '!J1514="","",'表格编辑 '!J1514)</f>
        <v>test_deadth_event(RECEIVER, ARG0, ARG1, ARG2, ARG3,ARG4)</v>
      </c>
      <c r="I1514" s="123">
        <f>IF('表格编辑 '!K1514="","",'表格编辑 '!K1514)</f>
        <v>1</v>
      </c>
      <c r="J1514" s="123">
        <f>IF('表格编辑 '!L1514="","",'表格编辑 '!L1514)</f>
        <v>20000</v>
      </c>
      <c r="K1514" s="123">
        <f>IF('表格编辑 '!M1514="","",'表格编辑 '!M1514)</f>
        <v>2100</v>
      </c>
      <c r="L1514" s="123" t="str">
        <f>IF('表格编辑 '!N1514="","",'表格编辑 '!N1514)</f>
        <v/>
      </c>
      <c r="M1514" s="123" t="str">
        <f>IF('表格编辑 '!O1514="","",'表格编辑 '!O1514)</f>
        <v/>
      </c>
      <c r="N1514" s="123" t="str">
        <f>IF('表格编辑 '!P1514="","",'表格编辑 '!P1514)</f>
        <v/>
      </c>
      <c r="O1514" s="123" t="str">
        <f>IF('表格编辑 '!Q1514="","",'表格编辑 '!Q1514)</f>
        <v/>
      </c>
      <c r="P1514" s="123" t="str">
        <f>IF('表格编辑 '!R1514="","",'表格编辑 '!R1514)</f>
        <v/>
      </c>
      <c r="Q1514" s="123">
        <f>IF('表格编辑 '!S1514="","",'表格编辑 '!S1514)</f>
        <v>400</v>
      </c>
      <c r="R1514" s="123" t="str">
        <f>IF('表格编辑 '!T1514="","",'表格编辑 '!T1514)</f>
        <v/>
      </c>
      <c r="S1514" s="123" t="str">
        <f>IF('表格编辑 '!U1514="","",'表格编辑 '!U1514)</f>
        <v/>
      </c>
      <c r="T1514" s="123" t="str">
        <f>IF('表格编辑 '!V1514="","",'表格编辑 '!V1514)</f>
        <v/>
      </c>
      <c r="U1514" s="123" t="str">
        <f>IF('表格编辑 '!W1514="","",'表格编辑 '!W1514)</f>
        <v/>
      </c>
      <c r="V1514" s="123" t="str">
        <f>IF('表格编辑 '!X1514="","",'表格编辑 '!X1514)</f>
        <v/>
      </c>
      <c r="W1514" s="123" t="str">
        <f>IF('表格编辑 '!Y1514="","",'表格编辑 '!Y1514)</f>
        <v/>
      </c>
      <c r="X1514" s="123" t="str">
        <f>IF('表格编辑 '!Z1514="","",'表格编辑 '!Z1514)</f>
        <v/>
      </c>
      <c r="Y1514" s="123" t="str">
        <f>IF('表格编辑 '!AA1514="","",'表格编辑 '!AA1514)</f>
        <v/>
      </c>
      <c r="Z1514" s="123" t="str">
        <f>IF('表格编辑 '!AB1514="","",'表格编辑 '!AB1514)</f>
        <v/>
      </c>
      <c r="AA1514" s="123" t="str">
        <f>IF('表格编辑 '!AC1514="","",'表格编辑 '!AC1514)</f>
        <v/>
      </c>
      <c r="AB1514" s="123" t="str">
        <f>IF('表格编辑 '!AD1514="","",'表格编辑 '!AD1514)</f>
        <v/>
      </c>
      <c r="AC1514" s="123" t="str">
        <f>IF('表格编辑 '!AE1514="","",'表格编辑 '!AE1514)</f>
        <v/>
      </c>
      <c r="AD1514" s="123">
        <f>IF('表格编辑 '!AF1514="","",'表格编辑 '!AF1514)</f>
        <v>141101</v>
      </c>
    </row>
    <row r="1515" spans="1:30">
      <c r="A1515" s="123">
        <f>IF('表格编辑 '!A1515="","",'表格编辑 '!A1515)</f>
        <v>41102</v>
      </c>
      <c r="B1515" s="123">
        <f>IF('表格编辑 '!B1515="","",'表格编辑 '!B1515)</f>
        <v>50093</v>
      </c>
      <c r="C1515" s="123">
        <f>IF('表格编辑 '!E1515="","",'表格编辑 '!E1515)</f>
        <v>70</v>
      </c>
      <c r="D1515" s="123" t="str">
        <f>IF('表格编辑 '!F1515="","",'表格编辑 '!F1515)</f>
        <v>AI_born_event(RECEIVER, ARG0, ARG1, ARG2, ARG3,ARG4)</v>
      </c>
      <c r="E1515" s="123" t="str">
        <f>IF('表格编辑 '!G1515="","",'表格编辑 '!G1515)</f>
        <v>AI_update_event(RECEIVER, ARG0, ARG1, ARG2, ARG3,ARG4)</v>
      </c>
      <c r="F1515" s="123" t="str">
        <f>IF('表格编辑 '!H1515="","",'表格编辑 '!H1515)</f>
        <v/>
      </c>
      <c r="G1515" s="123" t="str">
        <f>IF('表格编辑 '!I1515="","",'表格编辑 '!I1515)</f>
        <v/>
      </c>
      <c r="H1515" s="123" t="str">
        <f>IF('表格编辑 '!J1515="","",'表格编辑 '!J1515)</f>
        <v>test_deadth_event(RECEIVER, ARG0, ARG1, ARG2, ARG3,ARG4)</v>
      </c>
      <c r="I1515" s="123">
        <f>IF('表格编辑 '!K1515="","",'表格编辑 '!K1515)</f>
        <v>1</v>
      </c>
      <c r="J1515" s="123">
        <f>IF('表格编辑 '!L1515="","",'表格编辑 '!L1515)</f>
        <v>20000</v>
      </c>
      <c r="K1515" s="123">
        <f>IF('表格编辑 '!M1515="","",'表格编辑 '!M1515)</f>
        <v>2100</v>
      </c>
      <c r="L1515" s="123" t="str">
        <f>IF('表格编辑 '!N1515="","",'表格编辑 '!N1515)</f>
        <v/>
      </c>
      <c r="M1515" s="123" t="str">
        <f>IF('表格编辑 '!O1515="","",'表格编辑 '!O1515)</f>
        <v/>
      </c>
      <c r="N1515" s="123" t="str">
        <f>IF('表格编辑 '!P1515="","",'表格编辑 '!P1515)</f>
        <v/>
      </c>
      <c r="O1515" s="123" t="str">
        <f>IF('表格编辑 '!Q1515="","",'表格编辑 '!Q1515)</f>
        <v/>
      </c>
      <c r="P1515" s="123" t="str">
        <f>IF('表格编辑 '!R1515="","",'表格编辑 '!R1515)</f>
        <v/>
      </c>
      <c r="Q1515" s="123">
        <f>IF('表格编辑 '!S1515="","",'表格编辑 '!S1515)</f>
        <v>400</v>
      </c>
      <c r="R1515" s="123" t="str">
        <f>IF('表格编辑 '!T1515="","",'表格编辑 '!T1515)</f>
        <v/>
      </c>
      <c r="S1515" s="123" t="str">
        <f>IF('表格编辑 '!U1515="","",'表格编辑 '!U1515)</f>
        <v/>
      </c>
      <c r="T1515" s="123" t="str">
        <f>IF('表格编辑 '!V1515="","",'表格编辑 '!V1515)</f>
        <v/>
      </c>
      <c r="U1515" s="123" t="str">
        <f>IF('表格编辑 '!W1515="","",'表格编辑 '!W1515)</f>
        <v/>
      </c>
      <c r="V1515" s="123" t="str">
        <f>IF('表格编辑 '!X1515="","",'表格编辑 '!X1515)</f>
        <v/>
      </c>
      <c r="W1515" s="123" t="str">
        <f>IF('表格编辑 '!Y1515="","",'表格编辑 '!Y1515)</f>
        <v/>
      </c>
      <c r="X1515" s="123" t="str">
        <f>IF('表格编辑 '!Z1515="","",'表格编辑 '!Z1515)</f>
        <v/>
      </c>
      <c r="Y1515" s="123" t="str">
        <f>IF('表格编辑 '!AA1515="","",'表格编辑 '!AA1515)</f>
        <v/>
      </c>
      <c r="Z1515" s="123" t="str">
        <f>IF('表格编辑 '!AB1515="","",'表格编辑 '!AB1515)</f>
        <v/>
      </c>
      <c r="AA1515" s="123" t="str">
        <f>IF('表格编辑 '!AC1515="","",'表格编辑 '!AC1515)</f>
        <v/>
      </c>
      <c r="AB1515" s="123" t="str">
        <f>IF('表格编辑 '!AD1515="","",'表格编辑 '!AD1515)</f>
        <v/>
      </c>
      <c r="AC1515" s="123" t="str">
        <f>IF('表格编辑 '!AE1515="","",'表格编辑 '!AE1515)</f>
        <v/>
      </c>
      <c r="AD1515" s="123">
        <f>IF('表格编辑 '!AF1515="","",'表格编辑 '!AF1515)</f>
        <v>141102</v>
      </c>
    </row>
    <row r="1516" spans="1:30">
      <c r="A1516" s="123">
        <f>IF('表格编辑 '!A1516="","",'表格编辑 '!A1516)</f>
        <v>41103</v>
      </c>
      <c r="B1516" s="123">
        <f>IF('表格编辑 '!B1516="","",'表格编辑 '!B1516)</f>
        <v>50120</v>
      </c>
      <c r="C1516" s="123">
        <f>IF('表格编辑 '!E1516="","",'表格编辑 '!E1516)</f>
        <v>70</v>
      </c>
      <c r="D1516" s="123" t="str">
        <f>IF('表格编辑 '!F1516="","",'表格编辑 '!F1516)</f>
        <v>AI_born_event(RECEIVER, ARG0, ARG1, ARG2, ARG3,ARG4)</v>
      </c>
      <c r="E1516" s="123" t="str">
        <f>IF('表格编辑 '!G1516="","",'表格编辑 '!G1516)</f>
        <v>AI_update_event(RECEIVER, ARG0, ARG1, ARG2, ARG3,ARG4)</v>
      </c>
      <c r="F1516" s="123" t="str">
        <f>IF('表格编辑 '!H1516="","",'表格编辑 '!H1516)</f>
        <v/>
      </c>
      <c r="G1516" s="123" t="str">
        <f>IF('表格编辑 '!I1516="","",'表格编辑 '!I1516)</f>
        <v/>
      </c>
      <c r="H1516" s="123" t="str">
        <f>IF('表格编辑 '!J1516="","",'表格编辑 '!J1516)</f>
        <v>test_deadth_event(RECEIVER, ARG0, ARG1, ARG2, ARG3,ARG4)</v>
      </c>
      <c r="I1516" s="123">
        <f>IF('表格编辑 '!K1516="","",'表格编辑 '!K1516)</f>
        <v>1</v>
      </c>
      <c r="J1516" s="123">
        <f>IF('表格编辑 '!L1516="","",'表格编辑 '!L1516)</f>
        <v>20000</v>
      </c>
      <c r="K1516" s="123">
        <f>IF('表格编辑 '!M1516="","",'表格编辑 '!M1516)</f>
        <v>2100</v>
      </c>
      <c r="L1516" s="123" t="str">
        <f>IF('表格编辑 '!N1516="","",'表格编辑 '!N1516)</f>
        <v/>
      </c>
      <c r="M1516" s="123" t="str">
        <f>IF('表格编辑 '!O1516="","",'表格编辑 '!O1516)</f>
        <v/>
      </c>
      <c r="N1516" s="123" t="str">
        <f>IF('表格编辑 '!P1516="","",'表格编辑 '!P1516)</f>
        <v/>
      </c>
      <c r="O1516" s="123" t="str">
        <f>IF('表格编辑 '!Q1516="","",'表格编辑 '!Q1516)</f>
        <v/>
      </c>
      <c r="P1516" s="123" t="str">
        <f>IF('表格编辑 '!R1516="","",'表格编辑 '!R1516)</f>
        <v/>
      </c>
      <c r="Q1516" s="123">
        <f>IF('表格编辑 '!S1516="","",'表格编辑 '!S1516)</f>
        <v>400</v>
      </c>
      <c r="R1516" s="123" t="str">
        <f>IF('表格编辑 '!T1516="","",'表格编辑 '!T1516)</f>
        <v/>
      </c>
      <c r="S1516" s="123" t="str">
        <f>IF('表格编辑 '!U1516="","",'表格编辑 '!U1516)</f>
        <v/>
      </c>
      <c r="T1516" s="123" t="str">
        <f>IF('表格编辑 '!V1516="","",'表格编辑 '!V1516)</f>
        <v/>
      </c>
      <c r="U1516" s="123" t="str">
        <f>IF('表格编辑 '!W1516="","",'表格编辑 '!W1516)</f>
        <v/>
      </c>
      <c r="V1516" s="123" t="str">
        <f>IF('表格编辑 '!X1516="","",'表格编辑 '!X1516)</f>
        <v/>
      </c>
      <c r="W1516" s="123" t="str">
        <f>IF('表格编辑 '!Y1516="","",'表格编辑 '!Y1516)</f>
        <v/>
      </c>
      <c r="X1516" s="123" t="str">
        <f>IF('表格编辑 '!Z1516="","",'表格编辑 '!Z1516)</f>
        <v/>
      </c>
      <c r="Y1516" s="123" t="str">
        <f>IF('表格编辑 '!AA1516="","",'表格编辑 '!AA1516)</f>
        <v/>
      </c>
      <c r="Z1516" s="123" t="str">
        <f>IF('表格编辑 '!AB1516="","",'表格编辑 '!AB1516)</f>
        <v/>
      </c>
      <c r="AA1516" s="123" t="str">
        <f>IF('表格编辑 '!AC1516="","",'表格编辑 '!AC1516)</f>
        <v/>
      </c>
      <c r="AB1516" s="123" t="str">
        <f>IF('表格编辑 '!AD1516="","",'表格编辑 '!AD1516)</f>
        <v/>
      </c>
      <c r="AC1516" s="123" t="str">
        <f>IF('表格编辑 '!AE1516="","",'表格编辑 '!AE1516)</f>
        <v/>
      </c>
      <c r="AD1516" s="123">
        <f>IF('表格编辑 '!AF1516="","",'表格编辑 '!AF1516)</f>
        <v>141103</v>
      </c>
    </row>
    <row r="1517" spans="1:30">
      <c r="A1517" s="123">
        <f>IF('表格编辑 '!A1517="","",'表格编辑 '!A1517)</f>
        <v>41104</v>
      </c>
      <c r="B1517" s="123">
        <f>IF('表格编辑 '!B1517="","",'表格编辑 '!B1517)</f>
        <v>50062</v>
      </c>
      <c r="C1517" s="123">
        <f>IF('表格编辑 '!E1517="","",'表格编辑 '!E1517)</f>
        <v>70</v>
      </c>
      <c r="D1517" s="123" t="str">
        <f>IF('表格编辑 '!F1517="","",'表格编辑 '!F1517)</f>
        <v>AI_born_event(RECEIVER, ARG0, ARG1, ARG2, ARG3,ARG4)</v>
      </c>
      <c r="E1517" s="123" t="str">
        <f>IF('表格编辑 '!G1517="","",'表格编辑 '!G1517)</f>
        <v>AI_update_event(RECEIVER, ARG0, ARG1, ARG2, ARG3,ARG4)</v>
      </c>
      <c r="F1517" s="123" t="str">
        <f>IF('表格编辑 '!H1517="","",'表格编辑 '!H1517)</f>
        <v/>
      </c>
      <c r="G1517" s="123" t="str">
        <f>IF('表格编辑 '!I1517="","",'表格编辑 '!I1517)</f>
        <v/>
      </c>
      <c r="H1517" s="123" t="str">
        <f>IF('表格编辑 '!J1517="","",'表格编辑 '!J1517)</f>
        <v>test_deadth_event(RECEIVER, ARG0, ARG1, ARG2, ARG3,ARG4)</v>
      </c>
      <c r="I1517" s="123">
        <f>IF('表格编辑 '!K1517="","",'表格编辑 '!K1517)</f>
        <v>1</v>
      </c>
      <c r="J1517" s="123">
        <f>IF('表格编辑 '!L1517="","",'表格编辑 '!L1517)</f>
        <v>20000</v>
      </c>
      <c r="K1517" s="123">
        <f>IF('表格编辑 '!M1517="","",'表格编辑 '!M1517)</f>
        <v>2100</v>
      </c>
      <c r="L1517" s="123" t="str">
        <f>IF('表格编辑 '!N1517="","",'表格编辑 '!N1517)</f>
        <v/>
      </c>
      <c r="M1517" s="123" t="str">
        <f>IF('表格编辑 '!O1517="","",'表格编辑 '!O1517)</f>
        <v/>
      </c>
      <c r="N1517" s="123" t="str">
        <f>IF('表格编辑 '!P1517="","",'表格编辑 '!P1517)</f>
        <v/>
      </c>
      <c r="O1517" s="123" t="str">
        <f>IF('表格编辑 '!Q1517="","",'表格编辑 '!Q1517)</f>
        <v/>
      </c>
      <c r="P1517" s="123" t="str">
        <f>IF('表格编辑 '!R1517="","",'表格编辑 '!R1517)</f>
        <v/>
      </c>
      <c r="Q1517" s="123">
        <f>IF('表格编辑 '!S1517="","",'表格编辑 '!S1517)</f>
        <v>400</v>
      </c>
      <c r="R1517" s="123" t="str">
        <f>IF('表格编辑 '!T1517="","",'表格编辑 '!T1517)</f>
        <v/>
      </c>
      <c r="S1517" s="123" t="str">
        <f>IF('表格编辑 '!U1517="","",'表格编辑 '!U1517)</f>
        <v/>
      </c>
      <c r="T1517" s="123" t="str">
        <f>IF('表格编辑 '!V1517="","",'表格编辑 '!V1517)</f>
        <v/>
      </c>
      <c r="U1517" s="123" t="str">
        <f>IF('表格编辑 '!W1517="","",'表格编辑 '!W1517)</f>
        <v/>
      </c>
      <c r="V1517" s="123" t="str">
        <f>IF('表格编辑 '!X1517="","",'表格编辑 '!X1517)</f>
        <v/>
      </c>
      <c r="W1517" s="123" t="str">
        <f>IF('表格编辑 '!Y1517="","",'表格编辑 '!Y1517)</f>
        <v/>
      </c>
      <c r="X1517" s="123" t="str">
        <f>IF('表格编辑 '!Z1517="","",'表格编辑 '!Z1517)</f>
        <v/>
      </c>
      <c r="Y1517" s="123" t="str">
        <f>IF('表格编辑 '!AA1517="","",'表格编辑 '!AA1517)</f>
        <v/>
      </c>
      <c r="Z1517" s="123" t="str">
        <f>IF('表格编辑 '!AB1517="","",'表格编辑 '!AB1517)</f>
        <v/>
      </c>
      <c r="AA1517" s="123" t="str">
        <f>IF('表格编辑 '!AC1517="","",'表格编辑 '!AC1517)</f>
        <v/>
      </c>
      <c r="AB1517" s="123" t="str">
        <f>IF('表格编辑 '!AD1517="","",'表格编辑 '!AD1517)</f>
        <v/>
      </c>
      <c r="AC1517" s="123" t="str">
        <f>IF('表格编辑 '!AE1517="","",'表格编辑 '!AE1517)</f>
        <v/>
      </c>
      <c r="AD1517" s="123">
        <f>IF('表格编辑 '!AF1517="","",'表格编辑 '!AF1517)</f>
        <v>141104</v>
      </c>
    </row>
    <row r="1518" spans="1:30">
      <c r="A1518" s="123">
        <f>IF('表格编辑 '!A1518="","",'表格编辑 '!A1518)</f>
        <v>41105</v>
      </c>
      <c r="B1518" s="123">
        <f>IF('表格编辑 '!B1518="","",'表格编辑 '!B1518)</f>
        <v>50039</v>
      </c>
      <c r="C1518" s="123">
        <f>IF('表格编辑 '!E1518="","",'表格编辑 '!E1518)</f>
        <v>70</v>
      </c>
      <c r="D1518" s="123" t="str">
        <f>IF('表格编辑 '!F1518="","",'表格编辑 '!F1518)</f>
        <v>AI_born_event(RECEIVER, ARG0, ARG1, ARG2, ARG3,ARG4)</v>
      </c>
      <c r="E1518" s="123" t="str">
        <f>IF('表格编辑 '!G1518="","",'表格编辑 '!G1518)</f>
        <v>AI_update_event(RECEIVER, ARG0, ARG1, ARG2, ARG3,ARG4)</v>
      </c>
      <c r="F1518" s="123" t="str">
        <f>IF('表格编辑 '!H1518="","",'表格编辑 '!H1518)</f>
        <v/>
      </c>
      <c r="G1518" s="123" t="str">
        <f>IF('表格编辑 '!I1518="","",'表格编辑 '!I1518)</f>
        <v/>
      </c>
      <c r="H1518" s="123" t="str">
        <f>IF('表格编辑 '!J1518="","",'表格编辑 '!J1518)</f>
        <v>test_deadth_event(RECEIVER, ARG0, ARG1, ARG2, ARG3,ARG4)</v>
      </c>
      <c r="I1518" s="123">
        <f>IF('表格编辑 '!K1518="","",'表格编辑 '!K1518)</f>
        <v>1</v>
      </c>
      <c r="J1518" s="123">
        <f>IF('表格编辑 '!L1518="","",'表格编辑 '!L1518)</f>
        <v>20000</v>
      </c>
      <c r="K1518" s="123">
        <f>IF('表格编辑 '!M1518="","",'表格编辑 '!M1518)</f>
        <v>2100</v>
      </c>
      <c r="L1518" s="123" t="str">
        <f>IF('表格编辑 '!N1518="","",'表格编辑 '!N1518)</f>
        <v/>
      </c>
      <c r="M1518" s="123" t="str">
        <f>IF('表格编辑 '!O1518="","",'表格编辑 '!O1518)</f>
        <v/>
      </c>
      <c r="N1518" s="123" t="str">
        <f>IF('表格编辑 '!P1518="","",'表格编辑 '!P1518)</f>
        <v/>
      </c>
      <c r="O1518" s="123" t="str">
        <f>IF('表格编辑 '!Q1518="","",'表格编辑 '!Q1518)</f>
        <v/>
      </c>
      <c r="P1518" s="123" t="str">
        <f>IF('表格编辑 '!R1518="","",'表格编辑 '!R1518)</f>
        <v/>
      </c>
      <c r="Q1518" s="123">
        <f>IF('表格编辑 '!S1518="","",'表格编辑 '!S1518)</f>
        <v>400</v>
      </c>
      <c r="R1518" s="123" t="str">
        <f>IF('表格编辑 '!T1518="","",'表格编辑 '!T1518)</f>
        <v/>
      </c>
      <c r="S1518" s="123" t="str">
        <f>IF('表格编辑 '!U1518="","",'表格编辑 '!U1518)</f>
        <v/>
      </c>
      <c r="T1518" s="123" t="str">
        <f>IF('表格编辑 '!V1518="","",'表格编辑 '!V1518)</f>
        <v/>
      </c>
      <c r="U1518" s="123" t="str">
        <f>IF('表格编辑 '!W1518="","",'表格编辑 '!W1518)</f>
        <v/>
      </c>
      <c r="V1518" s="123" t="str">
        <f>IF('表格编辑 '!X1518="","",'表格编辑 '!X1518)</f>
        <v/>
      </c>
      <c r="W1518" s="123" t="str">
        <f>IF('表格编辑 '!Y1518="","",'表格编辑 '!Y1518)</f>
        <v/>
      </c>
      <c r="X1518" s="123" t="str">
        <f>IF('表格编辑 '!Z1518="","",'表格编辑 '!Z1518)</f>
        <v/>
      </c>
      <c r="Y1518" s="123" t="str">
        <f>IF('表格编辑 '!AA1518="","",'表格编辑 '!AA1518)</f>
        <v/>
      </c>
      <c r="Z1518" s="123" t="str">
        <f>IF('表格编辑 '!AB1518="","",'表格编辑 '!AB1518)</f>
        <v/>
      </c>
      <c r="AA1518" s="123" t="str">
        <f>IF('表格编辑 '!AC1518="","",'表格编辑 '!AC1518)</f>
        <v/>
      </c>
      <c r="AB1518" s="123" t="str">
        <f>IF('表格编辑 '!AD1518="","",'表格编辑 '!AD1518)</f>
        <v/>
      </c>
      <c r="AC1518" s="123" t="str">
        <f>IF('表格编辑 '!AE1518="","",'表格编辑 '!AE1518)</f>
        <v/>
      </c>
      <c r="AD1518" s="123">
        <f>IF('表格编辑 '!AF1518="","",'表格编辑 '!AF1518)</f>
        <v>141105</v>
      </c>
    </row>
    <row r="1519" spans="1:30">
      <c r="A1519" s="123">
        <f>IF('表格编辑 '!A1519="","",'表格编辑 '!A1519)</f>
        <v>41106</v>
      </c>
      <c r="B1519" s="123">
        <f>IF('表格编辑 '!B1519="","",'表格编辑 '!B1519)</f>
        <v>50016</v>
      </c>
      <c r="C1519" s="123">
        <f>IF('表格编辑 '!E1519="","",'表格编辑 '!E1519)</f>
        <v>70</v>
      </c>
      <c r="D1519" s="123" t="str">
        <f>IF('表格编辑 '!F1519="","",'表格编辑 '!F1519)</f>
        <v>AI_born_event(RECEIVER, ARG0, ARG1, ARG2, ARG3,ARG4)</v>
      </c>
      <c r="E1519" s="123" t="str">
        <f>IF('表格编辑 '!G1519="","",'表格编辑 '!G1519)</f>
        <v>AI_update_event(RECEIVER, ARG0, ARG1, ARG2, ARG3,ARG4)</v>
      </c>
      <c r="F1519" s="123" t="str">
        <f>IF('表格编辑 '!H1519="","",'表格编辑 '!H1519)</f>
        <v/>
      </c>
      <c r="G1519" s="123" t="str">
        <f>IF('表格编辑 '!I1519="","",'表格编辑 '!I1519)</f>
        <v/>
      </c>
      <c r="H1519" s="123" t="str">
        <f>IF('表格编辑 '!J1519="","",'表格编辑 '!J1519)</f>
        <v>test_deadth_event(RECEIVER, ARG0, ARG1, ARG2, ARG3,ARG4)</v>
      </c>
      <c r="I1519" s="123">
        <f>IF('表格编辑 '!K1519="","",'表格编辑 '!K1519)</f>
        <v>1</v>
      </c>
      <c r="J1519" s="123">
        <f>IF('表格编辑 '!L1519="","",'表格编辑 '!L1519)</f>
        <v>20000</v>
      </c>
      <c r="K1519" s="123">
        <f>IF('表格编辑 '!M1519="","",'表格编辑 '!M1519)</f>
        <v>2100</v>
      </c>
      <c r="L1519" s="123" t="str">
        <f>IF('表格编辑 '!N1519="","",'表格编辑 '!N1519)</f>
        <v/>
      </c>
      <c r="M1519" s="123" t="str">
        <f>IF('表格编辑 '!O1519="","",'表格编辑 '!O1519)</f>
        <v/>
      </c>
      <c r="N1519" s="123" t="str">
        <f>IF('表格编辑 '!P1519="","",'表格编辑 '!P1519)</f>
        <v/>
      </c>
      <c r="O1519" s="123" t="str">
        <f>IF('表格编辑 '!Q1519="","",'表格编辑 '!Q1519)</f>
        <v/>
      </c>
      <c r="P1519" s="123" t="str">
        <f>IF('表格编辑 '!R1519="","",'表格编辑 '!R1519)</f>
        <v/>
      </c>
      <c r="Q1519" s="123">
        <f>IF('表格编辑 '!S1519="","",'表格编辑 '!S1519)</f>
        <v>400</v>
      </c>
      <c r="R1519" s="123" t="str">
        <f>IF('表格编辑 '!T1519="","",'表格编辑 '!T1519)</f>
        <v/>
      </c>
      <c r="S1519" s="123" t="str">
        <f>IF('表格编辑 '!U1519="","",'表格编辑 '!U1519)</f>
        <v/>
      </c>
      <c r="T1519" s="123" t="str">
        <f>IF('表格编辑 '!V1519="","",'表格编辑 '!V1519)</f>
        <v/>
      </c>
      <c r="U1519" s="123" t="str">
        <f>IF('表格编辑 '!W1519="","",'表格编辑 '!W1519)</f>
        <v/>
      </c>
      <c r="V1519" s="123" t="str">
        <f>IF('表格编辑 '!X1519="","",'表格编辑 '!X1519)</f>
        <v/>
      </c>
      <c r="W1519" s="123" t="str">
        <f>IF('表格编辑 '!Y1519="","",'表格编辑 '!Y1519)</f>
        <v/>
      </c>
      <c r="X1519" s="123" t="str">
        <f>IF('表格编辑 '!Z1519="","",'表格编辑 '!Z1519)</f>
        <v/>
      </c>
      <c r="Y1519" s="123" t="str">
        <f>IF('表格编辑 '!AA1519="","",'表格编辑 '!AA1519)</f>
        <v/>
      </c>
      <c r="Z1519" s="123" t="str">
        <f>IF('表格编辑 '!AB1519="","",'表格编辑 '!AB1519)</f>
        <v/>
      </c>
      <c r="AA1519" s="123" t="str">
        <f>IF('表格编辑 '!AC1519="","",'表格编辑 '!AC1519)</f>
        <v/>
      </c>
      <c r="AB1519" s="123" t="str">
        <f>IF('表格编辑 '!AD1519="","",'表格编辑 '!AD1519)</f>
        <v/>
      </c>
      <c r="AC1519" s="123" t="str">
        <f>IF('表格编辑 '!AE1519="","",'表格编辑 '!AE1519)</f>
        <v/>
      </c>
      <c r="AD1519" s="123">
        <f>IF('表格编辑 '!AF1519="","",'表格编辑 '!AF1519)</f>
        <v>141106</v>
      </c>
    </row>
    <row r="1520" spans="1:30">
      <c r="A1520" s="123">
        <f>IF('表格编辑 '!A1520="","",'表格编辑 '!A1520)</f>
        <v>41107</v>
      </c>
      <c r="B1520" s="123">
        <f>IF('表格编辑 '!B1520="","",'表格编辑 '!B1520)</f>
        <v>50114</v>
      </c>
      <c r="C1520" s="123">
        <f>IF('表格编辑 '!E1520="","",'表格编辑 '!E1520)</f>
        <v>70</v>
      </c>
      <c r="D1520" s="123" t="str">
        <f>IF('表格编辑 '!F1520="","",'表格编辑 '!F1520)</f>
        <v>AI_born_event(RECEIVER, ARG0, ARG1, ARG2, ARG3,ARG4)</v>
      </c>
      <c r="E1520" s="123" t="str">
        <f>IF('表格编辑 '!G1520="","",'表格编辑 '!G1520)</f>
        <v>AI_update_event(RECEIVER, ARG0, ARG1, ARG2, ARG3,ARG4)</v>
      </c>
      <c r="F1520" s="123" t="str">
        <f>IF('表格编辑 '!H1520="","",'表格编辑 '!H1520)</f>
        <v/>
      </c>
      <c r="G1520" s="123" t="str">
        <f>IF('表格编辑 '!I1520="","",'表格编辑 '!I1520)</f>
        <v/>
      </c>
      <c r="H1520" s="123" t="str">
        <f>IF('表格编辑 '!J1520="","",'表格编辑 '!J1520)</f>
        <v>test_deadth_event(RECEIVER, ARG0, ARG1, ARG2, ARG3,ARG4)</v>
      </c>
      <c r="I1520" s="123">
        <f>IF('表格编辑 '!K1520="","",'表格编辑 '!K1520)</f>
        <v>1</v>
      </c>
      <c r="J1520" s="123">
        <f>IF('表格编辑 '!L1520="","",'表格编辑 '!L1520)</f>
        <v>20000</v>
      </c>
      <c r="K1520" s="123">
        <f>IF('表格编辑 '!M1520="","",'表格编辑 '!M1520)</f>
        <v>2100</v>
      </c>
      <c r="L1520" s="123" t="str">
        <f>IF('表格编辑 '!N1520="","",'表格编辑 '!N1520)</f>
        <v/>
      </c>
      <c r="M1520" s="123" t="str">
        <f>IF('表格编辑 '!O1520="","",'表格编辑 '!O1520)</f>
        <v/>
      </c>
      <c r="N1520" s="123" t="str">
        <f>IF('表格编辑 '!P1520="","",'表格编辑 '!P1520)</f>
        <v/>
      </c>
      <c r="O1520" s="123" t="str">
        <f>IF('表格编辑 '!Q1520="","",'表格编辑 '!Q1520)</f>
        <v/>
      </c>
      <c r="P1520" s="123" t="str">
        <f>IF('表格编辑 '!R1520="","",'表格编辑 '!R1520)</f>
        <v/>
      </c>
      <c r="Q1520" s="123">
        <f>IF('表格编辑 '!S1520="","",'表格编辑 '!S1520)</f>
        <v>400</v>
      </c>
      <c r="R1520" s="123" t="str">
        <f>IF('表格编辑 '!T1520="","",'表格编辑 '!T1520)</f>
        <v/>
      </c>
      <c r="S1520" s="123" t="str">
        <f>IF('表格编辑 '!U1520="","",'表格编辑 '!U1520)</f>
        <v/>
      </c>
      <c r="T1520" s="123" t="str">
        <f>IF('表格编辑 '!V1520="","",'表格编辑 '!V1520)</f>
        <v/>
      </c>
      <c r="U1520" s="123" t="str">
        <f>IF('表格编辑 '!W1520="","",'表格编辑 '!W1520)</f>
        <v/>
      </c>
      <c r="V1520" s="123" t="str">
        <f>IF('表格编辑 '!X1520="","",'表格编辑 '!X1520)</f>
        <v/>
      </c>
      <c r="W1520" s="123" t="str">
        <f>IF('表格编辑 '!Y1520="","",'表格编辑 '!Y1520)</f>
        <v/>
      </c>
      <c r="X1520" s="123" t="str">
        <f>IF('表格编辑 '!Z1520="","",'表格编辑 '!Z1520)</f>
        <v/>
      </c>
      <c r="Y1520" s="123" t="str">
        <f>IF('表格编辑 '!AA1520="","",'表格编辑 '!AA1520)</f>
        <v/>
      </c>
      <c r="Z1520" s="123" t="str">
        <f>IF('表格编辑 '!AB1520="","",'表格编辑 '!AB1520)</f>
        <v/>
      </c>
      <c r="AA1520" s="123" t="str">
        <f>IF('表格编辑 '!AC1520="","",'表格编辑 '!AC1520)</f>
        <v/>
      </c>
      <c r="AB1520" s="123" t="str">
        <f>IF('表格编辑 '!AD1520="","",'表格编辑 '!AD1520)</f>
        <v/>
      </c>
      <c r="AC1520" s="123" t="str">
        <f>IF('表格编辑 '!AE1520="","",'表格编辑 '!AE1520)</f>
        <v/>
      </c>
      <c r="AD1520" s="123">
        <f>IF('表格编辑 '!AF1520="","",'表格编辑 '!AF1520)</f>
        <v>141107</v>
      </c>
    </row>
    <row r="1521" spans="1:30">
      <c r="A1521" s="123">
        <f>IF('表格编辑 '!A1521="","",'表格编辑 '!A1521)</f>
        <v>41108</v>
      </c>
      <c r="B1521" s="123">
        <f>IF('表格编辑 '!B1521="","",'表格编辑 '!B1521)</f>
        <v>50015</v>
      </c>
      <c r="C1521" s="123">
        <f>IF('表格编辑 '!E1521="","",'表格编辑 '!E1521)</f>
        <v>70</v>
      </c>
      <c r="D1521" s="123" t="str">
        <f>IF('表格编辑 '!F1521="","",'表格编辑 '!F1521)</f>
        <v>AI_born_event(RECEIVER, ARG0, ARG1, ARG2, ARG3,ARG4)</v>
      </c>
      <c r="E1521" s="123" t="str">
        <f>IF('表格编辑 '!G1521="","",'表格编辑 '!G1521)</f>
        <v>AI_update_event(RECEIVER, ARG0, ARG1, ARG2, ARG3,ARG4)</v>
      </c>
      <c r="F1521" s="123" t="str">
        <f>IF('表格编辑 '!H1521="","",'表格编辑 '!H1521)</f>
        <v/>
      </c>
      <c r="G1521" s="123" t="str">
        <f>IF('表格编辑 '!I1521="","",'表格编辑 '!I1521)</f>
        <v/>
      </c>
      <c r="H1521" s="123" t="str">
        <f>IF('表格编辑 '!J1521="","",'表格编辑 '!J1521)</f>
        <v>test_deadth_event(RECEIVER, ARG0, ARG1, ARG2, ARG3,ARG4)</v>
      </c>
      <c r="I1521" s="123">
        <f>IF('表格编辑 '!K1521="","",'表格编辑 '!K1521)</f>
        <v>1</v>
      </c>
      <c r="J1521" s="123">
        <f>IF('表格编辑 '!L1521="","",'表格编辑 '!L1521)</f>
        <v>20000</v>
      </c>
      <c r="K1521" s="123">
        <f>IF('表格编辑 '!M1521="","",'表格编辑 '!M1521)</f>
        <v>2100</v>
      </c>
      <c r="L1521" s="123" t="str">
        <f>IF('表格编辑 '!N1521="","",'表格编辑 '!N1521)</f>
        <v/>
      </c>
      <c r="M1521" s="123" t="str">
        <f>IF('表格编辑 '!O1521="","",'表格编辑 '!O1521)</f>
        <v/>
      </c>
      <c r="N1521" s="123" t="str">
        <f>IF('表格编辑 '!P1521="","",'表格编辑 '!P1521)</f>
        <v/>
      </c>
      <c r="O1521" s="123" t="str">
        <f>IF('表格编辑 '!Q1521="","",'表格编辑 '!Q1521)</f>
        <v/>
      </c>
      <c r="P1521" s="123" t="str">
        <f>IF('表格编辑 '!R1521="","",'表格编辑 '!R1521)</f>
        <v/>
      </c>
      <c r="Q1521" s="123">
        <f>IF('表格编辑 '!S1521="","",'表格编辑 '!S1521)</f>
        <v>400</v>
      </c>
      <c r="R1521" s="123" t="str">
        <f>IF('表格编辑 '!T1521="","",'表格编辑 '!T1521)</f>
        <v/>
      </c>
      <c r="S1521" s="123" t="str">
        <f>IF('表格编辑 '!U1521="","",'表格编辑 '!U1521)</f>
        <v/>
      </c>
      <c r="T1521" s="123" t="str">
        <f>IF('表格编辑 '!V1521="","",'表格编辑 '!V1521)</f>
        <v/>
      </c>
      <c r="U1521" s="123" t="str">
        <f>IF('表格编辑 '!W1521="","",'表格编辑 '!W1521)</f>
        <v/>
      </c>
      <c r="V1521" s="123" t="str">
        <f>IF('表格编辑 '!X1521="","",'表格编辑 '!X1521)</f>
        <v/>
      </c>
      <c r="W1521" s="123" t="str">
        <f>IF('表格编辑 '!Y1521="","",'表格编辑 '!Y1521)</f>
        <v/>
      </c>
      <c r="X1521" s="123" t="str">
        <f>IF('表格编辑 '!Z1521="","",'表格编辑 '!Z1521)</f>
        <v/>
      </c>
      <c r="Y1521" s="123" t="str">
        <f>IF('表格编辑 '!AA1521="","",'表格编辑 '!AA1521)</f>
        <v/>
      </c>
      <c r="Z1521" s="123" t="str">
        <f>IF('表格编辑 '!AB1521="","",'表格编辑 '!AB1521)</f>
        <v/>
      </c>
      <c r="AA1521" s="123" t="str">
        <f>IF('表格编辑 '!AC1521="","",'表格编辑 '!AC1521)</f>
        <v/>
      </c>
      <c r="AB1521" s="123" t="str">
        <f>IF('表格编辑 '!AD1521="","",'表格编辑 '!AD1521)</f>
        <v/>
      </c>
      <c r="AC1521" s="123" t="str">
        <f>IF('表格编辑 '!AE1521="","",'表格编辑 '!AE1521)</f>
        <v/>
      </c>
      <c r="AD1521" s="123">
        <f>IF('表格编辑 '!AF1521="","",'表格编辑 '!AF1521)</f>
        <v>141108</v>
      </c>
    </row>
    <row r="1522" spans="1:30">
      <c r="A1522" s="123">
        <f>IF('表格编辑 '!A1522="","",'表格编辑 '!A1522)</f>
        <v>41109</v>
      </c>
      <c r="B1522" s="123">
        <f>IF('表格编辑 '!B1522="","",'表格编辑 '!B1522)</f>
        <v>50096</v>
      </c>
      <c r="C1522" s="123">
        <f>IF('表格编辑 '!E1522="","",'表格编辑 '!E1522)</f>
        <v>70</v>
      </c>
      <c r="D1522" s="123" t="str">
        <f>IF('表格编辑 '!F1522="","",'表格编辑 '!F1522)</f>
        <v>AI_born_event(RECEIVER, ARG0, ARG1, ARG2, ARG3,ARG4)</v>
      </c>
      <c r="E1522" s="123" t="str">
        <f>IF('表格编辑 '!G1522="","",'表格编辑 '!G1522)</f>
        <v>AI_update_event(RECEIVER, ARG0, ARG1, ARG2, ARG3,ARG4)</v>
      </c>
      <c r="F1522" s="123" t="str">
        <f>IF('表格编辑 '!H1522="","",'表格编辑 '!H1522)</f>
        <v/>
      </c>
      <c r="G1522" s="123" t="str">
        <f>IF('表格编辑 '!I1522="","",'表格编辑 '!I1522)</f>
        <v/>
      </c>
      <c r="H1522" s="123" t="str">
        <f>IF('表格编辑 '!J1522="","",'表格编辑 '!J1522)</f>
        <v>test_deadth_event(RECEIVER, ARG0, ARG1, ARG2, ARG3,ARG4)</v>
      </c>
      <c r="I1522" s="123">
        <f>IF('表格编辑 '!K1522="","",'表格编辑 '!K1522)</f>
        <v>1</v>
      </c>
      <c r="J1522" s="123">
        <f>IF('表格编辑 '!L1522="","",'表格编辑 '!L1522)</f>
        <v>20000</v>
      </c>
      <c r="K1522" s="123">
        <f>IF('表格编辑 '!M1522="","",'表格编辑 '!M1522)</f>
        <v>2100</v>
      </c>
      <c r="L1522" s="123" t="str">
        <f>IF('表格编辑 '!N1522="","",'表格编辑 '!N1522)</f>
        <v/>
      </c>
      <c r="M1522" s="123" t="str">
        <f>IF('表格编辑 '!O1522="","",'表格编辑 '!O1522)</f>
        <v/>
      </c>
      <c r="N1522" s="123" t="str">
        <f>IF('表格编辑 '!P1522="","",'表格编辑 '!P1522)</f>
        <v/>
      </c>
      <c r="O1522" s="123" t="str">
        <f>IF('表格编辑 '!Q1522="","",'表格编辑 '!Q1522)</f>
        <v/>
      </c>
      <c r="P1522" s="123" t="str">
        <f>IF('表格编辑 '!R1522="","",'表格编辑 '!R1522)</f>
        <v/>
      </c>
      <c r="Q1522" s="123">
        <f>IF('表格编辑 '!S1522="","",'表格编辑 '!S1522)</f>
        <v>400</v>
      </c>
      <c r="R1522" s="123" t="str">
        <f>IF('表格编辑 '!T1522="","",'表格编辑 '!T1522)</f>
        <v/>
      </c>
      <c r="S1522" s="123" t="str">
        <f>IF('表格编辑 '!U1522="","",'表格编辑 '!U1522)</f>
        <v/>
      </c>
      <c r="T1522" s="123" t="str">
        <f>IF('表格编辑 '!V1522="","",'表格编辑 '!V1522)</f>
        <v/>
      </c>
      <c r="U1522" s="123" t="str">
        <f>IF('表格编辑 '!W1522="","",'表格编辑 '!W1522)</f>
        <v/>
      </c>
      <c r="V1522" s="123" t="str">
        <f>IF('表格编辑 '!X1522="","",'表格编辑 '!X1522)</f>
        <v/>
      </c>
      <c r="W1522" s="123" t="str">
        <f>IF('表格编辑 '!Y1522="","",'表格编辑 '!Y1522)</f>
        <v/>
      </c>
      <c r="X1522" s="123" t="str">
        <f>IF('表格编辑 '!Z1522="","",'表格编辑 '!Z1522)</f>
        <v/>
      </c>
      <c r="Y1522" s="123" t="str">
        <f>IF('表格编辑 '!AA1522="","",'表格编辑 '!AA1522)</f>
        <v/>
      </c>
      <c r="Z1522" s="123" t="str">
        <f>IF('表格编辑 '!AB1522="","",'表格编辑 '!AB1522)</f>
        <v/>
      </c>
      <c r="AA1522" s="123" t="str">
        <f>IF('表格编辑 '!AC1522="","",'表格编辑 '!AC1522)</f>
        <v/>
      </c>
      <c r="AB1522" s="123" t="str">
        <f>IF('表格编辑 '!AD1522="","",'表格编辑 '!AD1522)</f>
        <v/>
      </c>
      <c r="AC1522" s="123" t="str">
        <f>IF('表格编辑 '!AE1522="","",'表格编辑 '!AE1522)</f>
        <v/>
      </c>
      <c r="AD1522" s="123">
        <f>IF('表格编辑 '!AF1522="","",'表格编辑 '!AF1522)</f>
        <v>141109</v>
      </c>
    </row>
    <row r="1523" spans="1:30">
      <c r="A1523" s="123">
        <f>IF('表格编辑 '!A1523="","",'表格编辑 '!A1523)</f>
        <v>41110</v>
      </c>
      <c r="B1523" s="123">
        <f>IF('表格编辑 '!B1523="","",'表格编辑 '!B1523)</f>
        <v>50087</v>
      </c>
      <c r="C1523" s="123">
        <f>IF('表格编辑 '!E1523="","",'表格编辑 '!E1523)</f>
        <v>70</v>
      </c>
      <c r="D1523" s="123" t="str">
        <f>IF('表格编辑 '!F1523="","",'表格编辑 '!F1523)</f>
        <v>AI_born_event(RECEIVER, ARG0, ARG1, ARG2, ARG3,ARG4)</v>
      </c>
      <c r="E1523" s="123" t="str">
        <f>IF('表格编辑 '!G1523="","",'表格编辑 '!G1523)</f>
        <v>AI_update_event(RECEIVER, ARG0, ARG1, ARG2, ARG3,ARG4)</v>
      </c>
      <c r="F1523" s="123" t="str">
        <f>IF('表格编辑 '!H1523="","",'表格编辑 '!H1523)</f>
        <v/>
      </c>
      <c r="G1523" s="123" t="str">
        <f>IF('表格编辑 '!I1523="","",'表格编辑 '!I1523)</f>
        <v/>
      </c>
      <c r="H1523" s="123" t="str">
        <f>IF('表格编辑 '!J1523="","",'表格编辑 '!J1523)</f>
        <v>test_deadth_event(RECEIVER, ARG0, ARG1, ARG2, ARG3,ARG4)</v>
      </c>
      <c r="I1523" s="123">
        <f>IF('表格编辑 '!K1523="","",'表格编辑 '!K1523)</f>
        <v>1</v>
      </c>
      <c r="J1523" s="123">
        <f>IF('表格编辑 '!L1523="","",'表格编辑 '!L1523)</f>
        <v>20000</v>
      </c>
      <c r="K1523" s="123">
        <f>IF('表格编辑 '!M1523="","",'表格编辑 '!M1523)</f>
        <v>2100</v>
      </c>
      <c r="L1523" s="123" t="str">
        <f>IF('表格编辑 '!N1523="","",'表格编辑 '!N1523)</f>
        <v/>
      </c>
      <c r="M1523" s="123" t="str">
        <f>IF('表格编辑 '!O1523="","",'表格编辑 '!O1523)</f>
        <v/>
      </c>
      <c r="N1523" s="123" t="str">
        <f>IF('表格编辑 '!P1523="","",'表格编辑 '!P1523)</f>
        <v/>
      </c>
      <c r="O1523" s="123" t="str">
        <f>IF('表格编辑 '!Q1523="","",'表格编辑 '!Q1523)</f>
        <v/>
      </c>
      <c r="P1523" s="123" t="str">
        <f>IF('表格编辑 '!R1523="","",'表格编辑 '!R1523)</f>
        <v/>
      </c>
      <c r="Q1523" s="123">
        <f>IF('表格编辑 '!S1523="","",'表格编辑 '!S1523)</f>
        <v>400</v>
      </c>
      <c r="R1523" s="123" t="str">
        <f>IF('表格编辑 '!T1523="","",'表格编辑 '!T1523)</f>
        <v/>
      </c>
      <c r="S1523" s="123" t="str">
        <f>IF('表格编辑 '!U1523="","",'表格编辑 '!U1523)</f>
        <v/>
      </c>
      <c r="T1523" s="123" t="str">
        <f>IF('表格编辑 '!V1523="","",'表格编辑 '!V1523)</f>
        <v/>
      </c>
      <c r="U1523" s="123" t="str">
        <f>IF('表格编辑 '!W1523="","",'表格编辑 '!W1523)</f>
        <v/>
      </c>
      <c r="V1523" s="123" t="str">
        <f>IF('表格编辑 '!X1523="","",'表格编辑 '!X1523)</f>
        <v/>
      </c>
      <c r="W1523" s="123" t="str">
        <f>IF('表格编辑 '!Y1523="","",'表格编辑 '!Y1523)</f>
        <v/>
      </c>
      <c r="X1523" s="123" t="str">
        <f>IF('表格编辑 '!Z1523="","",'表格编辑 '!Z1523)</f>
        <v/>
      </c>
      <c r="Y1523" s="123" t="str">
        <f>IF('表格编辑 '!AA1523="","",'表格编辑 '!AA1523)</f>
        <v/>
      </c>
      <c r="Z1523" s="123" t="str">
        <f>IF('表格编辑 '!AB1523="","",'表格编辑 '!AB1523)</f>
        <v/>
      </c>
      <c r="AA1523" s="123" t="str">
        <f>IF('表格编辑 '!AC1523="","",'表格编辑 '!AC1523)</f>
        <v/>
      </c>
      <c r="AB1523" s="123" t="str">
        <f>IF('表格编辑 '!AD1523="","",'表格编辑 '!AD1523)</f>
        <v/>
      </c>
      <c r="AC1523" s="123" t="str">
        <f>IF('表格编辑 '!AE1523="","",'表格编辑 '!AE1523)</f>
        <v/>
      </c>
      <c r="AD1523" s="123">
        <f>IF('表格编辑 '!AF1523="","",'表格编辑 '!AF1523)</f>
        <v>141110</v>
      </c>
    </row>
    <row r="1524" spans="1:30">
      <c r="A1524" s="123">
        <f>IF('表格编辑 '!A1524="","",'表格编辑 '!A1524)</f>
        <v>41111</v>
      </c>
      <c r="B1524" s="123">
        <f>IF('表格编辑 '!B1524="","",'表格编辑 '!B1524)</f>
        <v>50022</v>
      </c>
      <c r="C1524" s="123">
        <f>IF('表格编辑 '!E1524="","",'表格编辑 '!E1524)</f>
        <v>70</v>
      </c>
      <c r="D1524" s="123" t="str">
        <f>IF('表格编辑 '!F1524="","",'表格编辑 '!F1524)</f>
        <v>AI_born_event(RECEIVER, ARG0, ARG1, ARG2, ARG3,ARG4)</v>
      </c>
      <c r="E1524" s="123" t="str">
        <f>IF('表格编辑 '!G1524="","",'表格编辑 '!G1524)</f>
        <v>AI_update_event(RECEIVER, ARG0, ARG1, ARG2, ARG3,ARG4)</v>
      </c>
      <c r="F1524" s="123" t="str">
        <f>IF('表格编辑 '!H1524="","",'表格编辑 '!H1524)</f>
        <v/>
      </c>
      <c r="G1524" s="123" t="str">
        <f>IF('表格编辑 '!I1524="","",'表格编辑 '!I1524)</f>
        <v/>
      </c>
      <c r="H1524" s="123" t="str">
        <f>IF('表格编辑 '!J1524="","",'表格编辑 '!J1524)</f>
        <v>test_deadth_event(RECEIVER, ARG0, ARG1, ARG2, ARG3,ARG4)</v>
      </c>
      <c r="I1524" s="123">
        <f>IF('表格编辑 '!K1524="","",'表格编辑 '!K1524)</f>
        <v>1</v>
      </c>
      <c r="J1524" s="123">
        <f>IF('表格编辑 '!L1524="","",'表格编辑 '!L1524)</f>
        <v>20000</v>
      </c>
      <c r="K1524" s="123">
        <f>IF('表格编辑 '!M1524="","",'表格编辑 '!M1524)</f>
        <v>2100</v>
      </c>
      <c r="L1524" s="123" t="str">
        <f>IF('表格编辑 '!N1524="","",'表格编辑 '!N1524)</f>
        <v/>
      </c>
      <c r="M1524" s="123" t="str">
        <f>IF('表格编辑 '!O1524="","",'表格编辑 '!O1524)</f>
        <v/>
      </c>
      <c r="N1524" s="123" t="str">
        <f>IF('表格编辑 '!P1524="","",'表格编辑 '!P1524)</f>
        <v/>
      </c>
      <c r="O1524" s="123" t="str">
        <f>IF('表格编辑 '!Q1524="","",'表格编辑 '!Q1524)</f>
        <v/>
      </c>
      <c r="P1524" s="123" t="str">
        <f>IF('表格编辑 '!R1524="","",'表格编辑 '!R1524)</f>
        <v/>
      </c>
      <c r="Q1524" s="123">
        <f>IF('表格编辑 '!S1524="","",'表格编辑 '!S1524)</f>
        <v>400</v>
      </c>
      <c r="R1524" s="123" t="str">
        <f>IF('表格编辑 '!T1524="","",'表格编辑 '!T1524)</f>
        <v/>
      </c>
      <c r="S1524" s="123" t="str">
        <f>IF('表格编辑 '!U1524="","",'表格编辑 '!U1524)</f>
        <v/>
      </c>
      <c r="T1524" s="123" t="str">
        <f>IF('表格编辑 '!V1524="","",'表格编辑 '!V1524)</f>
        <v/>
      </c>
      <c r="U1524" s="123" t="str">
        <f>IF('表格编辑 '!W1524="","",'表格编辑 '!W1524)</f>
        <v/>
      </c>
      <c r="V1524" s="123" t="str">
        <f>IF('表格编辑 '!X1524="","",'表格编辑 '!X1524)</f>
        <v/>
      </c>
      <c r="W1524" s="123" t="str">
        <f>IF('表格编辑 '!Y1524="","",'表格编辑 '!Y1524)</f>
        <v/>
      </c>
      <c r="X1524" s="123" t="str">
        <f>IF('表格编辑 '!Z1524="","",'表格编辑 '!Z1524)</f>
        <v/>
      </c>
      <c r="Y1524" s="123" t="str">
        <f>IF('表格编辑 '!AA1524="","",'表格编辑 '!AA1524)</f>
        <v/>
      </c>
      <c r="Z1524" s="123" t="str">
        <f>IF('表格编辑 '!AB1524="","",'表格编辑 '!AB1524)</f>
        <v/>
      </c>
      <c r="AA1524" s="123" t="str">
        <f>IF('表格编辑 '!AC1524="","",'表格编辑 '!AC1524)</f>
        <v/>
      </c>
      <c r="AB1524" s="123" t="str">
        <f>IF('表格编辑 '!AD1524="","",'表格编辑 '!AD1524)</f>
        <v/>
      </c>
      <c r="AC1524" s="123" t="str">
        <f>IF('表格编辑 '!AE1524="","",'表格编辑 '!AE1524)</f>
        <v/>
      </c>
      <c r="AD1524" s="123">
        <f>IF('表格编辑 '!AF1524="","",'表格编辑 '!AF1524)</f>
        <v>141111</v>
      </c>
    </row>
    <row r="1525" spans="1:30">
      <c r="A1525" s="123">
        <f>IF('表格编辑 '!A1525="","",'表格编辑 '!A1525)</f>
        <v>41112</v>
      </c>
      <c r="B1525" s="123">
        <f>IF('表格编辑 '!B1525="","",'表格编辑 '!B1525)</f>
        <v>50103</v>
      </c>
      <c r="C1525" s="123">
        <f>IF('表格编辑 '!E1525="","",'表格编辑 '!E1525)</f>
        <v>70</v>
      </c>
      <c r="D1525" s="123" t="str">
        <f>IF('表格编辑 '!F1525="","",'表格编辑 '!F1525)</f>
        <v>AI_born_event(RECEIVER, ARG0, ARG1, ARG2, ARG3,ARG4)</v>
      </c>
      <c r="E1525" s="123" t="str">
        <f>IF('表格编辑 '!G1525="","",'表格编辑 '!G1525)</f>
        <v>AI_update_event(RECEIVER, ARG0, ARG1, ARG2, ARG3,ARG4)</v>
      </c>
      <c r="F1525" s="123" t="str">
        <f>IF('表格编辑 '!H1525="","",'表格编辑 '!H1525)</f>
        <v/>
      </c>
      <c r="G1525" s="123" t="str">
        <f>IF('表格编辑 '!I1525="","",'表格编辑 '!I1525)</f>
        <v/>
      </c>
      <c r="H1525" s="123" t="str">
        <f>IF('表格编辑 '!J1525="","",'表格编辑 '!J1525)</f>
        <v>test_deadth_event(RECEIVER, ARG0, ARG1, ARG2, ARG3,ARG4)</v>
      </c>
      <c r="I1525" s="123">
        <f>IF('表格编辑 '!K1525="","",'表格编辑 '!K1525)</f>
        <v>1</v>
      </c>
      <c r="J1525" s="123">
        <f>IF('表格编辑 '!L1525="","",'表格编辑 '!L1525)</f>
        <v>20000</v>
      </c>
      <c r="K1525" s="123">
        <f>IF('表格编辑 '!M1525="","",'表格编辑 '!M1525)</f>
        <v>2100</v>
      </c>
      <c r="L1525" s="123" t="str">
        <f>IF('表格编辑 '!N1525="","",'表格编辑 '!N1525)</f>
        <v/>
      </c>
      <c r="M1525" s="123" t="str">
        <f>IF('表格编辑 '!O1525="","",'表格编辑 '!O1525)</f>
        <v/>
      </c>
      <c r="N1525" s="123" t="str">
        <f>IF('表格编辑 '!P1525="","",'表格编辑 '!P1525)</f>
        <v/>
      </c>
      <c r="O1525" s="123" t="str">
        <f>IF('表格编辑 '!Q1525="","",'表格编辑 '!Q1525)</f>
        <v/>
      </c>
      <c r="P1525" s="123" t="str">
        <f>IF('表格编辑 '!R1525="","",'表格编辑 '!R1525)</f>
        <v/>
      </c>
      <c r="Q1525" s="123">
        <f>IF('表格编辑 '!S1525="","",'表格编辑 '!S1525)</f>
        <v>400</v>
      </c>
      <c r="R1525" s="123" t="str">
        <f>IF('表格编辑 '!T1525="","",'表格编辑 '!T1525)</f>
        <v/>
      </c>
      <c r="S1525" s="123" t="str">
        <f>IF('表格编辑 '!U1525="","",'表格编辑 '!U1525)</f>
        <v/>
      </c>
      <c r="T1525" s="123" t="str">
        <f>IF('表格编辑 '!V1525="","",'表格编辑 '!V1525)</f>
        <v/>
      </c>
      <c r="U1525" s="123" t="str">
        <f>IF('表格编辑 '!W1525="","",'表格编辑 '!W1525)</f>
        <v/>
      </c>
      <c r="V1525" s="123" t="str">
        <f>IF('表格编辑 '!X1525="","",'表格编辑 '!X1525)</f>
        <v/>
      </c>
      <c r="W1525" s="123" t="str">
        <f>IF('表格编辑 '!Y1525="","",'表格编辑 '!Y1525)</f>
        <v/>
      </c>
      <c r="X1525" s="123" t="str">
        <f>IF('表格编辑 '!Z1525="","",'表格编辑 '!Z1525)</f>
        <v/>
      </c>
      <c r="Y1525" s="123" t="str">
        <f>IF('表格编辑 '!AA1525="","",'表格编辑 '!AA1525)</f>
        <v/>
      </c>
      <c r="Z1525" s="123" t="str">
        <f>IF('表格编辑 '!AB1525="","",'表格编辑 '!AB1525)</f>
        <v/>
      </c>
      <c r="AA1525" s="123" t="str">
        <f>IF('表格编辑 '!AC1525="","",'表格编辑 '!AC1525)</f>
        <v/>
      </c>
      <c r="AB1525" s="123" t="str">
        <f>IF('表格编辑 '!AD1525="","",'表格编辑 '!AD1525)</f>
        <v/>
      </c>
      <c r="AC1525" s="123" t="str">
        <f>IF('表格编辑 '!AE1525="","",'表格编辑 '!AE1525)</f>
        <v/>
      </c>
      <c r="AD1525" s="123">
        <f>IF('表格编辑 '!AF1525="","",'表格编辑 '!AF1525)</f>
        <v>141112</v>
      </c>
    </row>
    <row r="1526" spans="1:30">
      <c r="A1526" s="123">
        <f>IF('表格编辑 '!A1526="","",'表格编辑 '!A1526)</f>
        <v>41113</v>
      </c>
      <c r="B1526" s="123">
        <f>IF('表格编辑 '!B1526="","",'表格编辑 '!B1526)</f>
        <v>50016</v>
      </c>
      <c r="C1526" s="123">
        <f>IF('表格编辑 '!E1526="","",'表格编辑 '!E1526)</f>
        <v>70</v>
      </c>
      <c r="D1526" s="123" t="str">
        <f>IF('表格编辑 '!F1526="","",'表格编辑 '!F1526)</f>
        <v>AI_born_event(RECEIVER, ARG0, ARG1, ARG2, ARG3,ARG4)</v>
      </c>
      <c r="E1526" s="123" t="str">
        <f>IF('表格编辑 '!G1526="","",'表格编辑 '!G1526)</f>
        <v>AI_update_event(RECEIVER, ARG0, ARG1, ARG2, ARG3,ARG4)</v>
      </c>
      <c r="F1526" s="123" t="str">
        <f>IF('表格编辑 '!H1526="","",'表格编辑 '!H1526)</f>
        <v/>
      </c>
      <c r="G1526" s="123" t="str">
        <f>IF('表格编辑 '!I1526="","",'表格编辑 '!I1526)</f>
        <v/>
      </c>
      <c r="H1526" s="123" t="str">
        <f>IF('表格编辑 '!J1526="","",'表格编辑 '!J1526)</f>
        <v>test_deadth_event(RECEIVER, ARG0, ARG1, ARG2, ARG3,ARG4)</v>
      </c>
      <c r="I1526" s="123">
        <f>IF('表格编辑 '!K1526="","",'表格编辑 '!K1526)</f>
        <v>1</v>
      </c>
      <c r="J1526" s="123">
        <f>IF('表格编辑 '!L1526="","",'表格编辑 '!L1526)</f>
        <v>20000</v>
      </c>
      <c r="K1526" s="123">
        <f>IF('表格编辑 '!M1526="","",'表格编辑 '!M1526)</f>
        <v>2100</v>
      </c>
      <c r="L1526" s="123" t="str">
        <f>IF('表格编辑 '!N1526="","",'表格编辑 '!N1526)</f>
        <v/>
      </c>
      <c r="M1526" s="123" t="str">
        <f>IF('表格编辑 '!O1526="","",'表格编辑 '!O1526)</f>
        <v/>
      </c>
      <c r="N1526" s="123" t="str">
        <f>IF('表格编辑 '!P1526="","",'表格编辑 '!P1526)</f>
        <v/>
      </c>
      <c r="O1526" s="123" t="str">
        <f>IF('表格编辑 '!Q1526="","",'表格编辑 '!Q1526)</f>
        <v/>
      </c>
      <c r="P1526" s="123" t="str">
        <f>IF('表格编辑 '!R1526="","",'表格编辑 '!R1526)</f>
        <v/>
      </c>
      <c r="Q1526" s="123">
        <f>IF('表格编辑 '!S1526="","",'表格编辑 '!S1526)</f>
        <v>400</v>
      </c>
      <c r="R1526" s="123" t="str">
        <f>IF('表格编辑 '!T1526="","",'表格编辑 '!T1526)</f>
        <v/>
      </c>
      <c r="S1526" s="123" t="str">
        <f>IF('表格编辑 '!U1526="","",'表格编辑 '!U1526)</f>
        <v/>
      </c>
      <c r="T1526" s="123" t="str">
        <f>IF('表格编辑 '!V1526="","",'表格编辑 '!V1526)</f>
        <v/>
      </c>
      <c r="U1526" s="123" t="str">
        <f>IF('表格编辑 '!W1526="","",'表格编辑 '!W1526)</f>
        <v/>
      </c>
      <c r="V1526" s="123" t="str">
        <f>IF('表格编辑 '!X1526="","",'表格编辑 '!X1526)</f>
        <v/>
      </c>
      <c r="W1526" s="123" t="str">
        <f>IF('表格编辑 '!Y1526="","",'表格编辑 '!Y1526)</f>
        <v/>
      </c>
      <c r="X1526" s="123" t="str">
        <f>IF('表格编辑 '!Z1526="","",'表格编辑 '!Z1526)</f>
        <v/>
      </c>
      <c r="Y1526" s="123" t="str">
        <f>IF('表格编辑 '!AA1526="","",'表格编辑 '!AA1526)</f>
        <v/>
      </c>
      <c r="Z1526" s="123" t="str">
        <f>IF('表格编辑 '!AB1526="","",'表格编辑 '!AB1526)</f>
        <v/>
      </c>
      <c r="AA1526" s="123" t="str">
        <f>IF('表格编辑 '!AC1526="","",'表格编辑 '!AC1526)</f>
        <v/>
      </c>
      <c r="AB1526" s="123" t="str">
        <f>IF('表格编辑 '!AD1526="","",'表格编辑 '!AD1526)</f>
        <v/>
      </c>
      <c r="AC1526" s="123" t="str">
        <f>IF('表格编辑 '!AE1526="","",'表格编辑 '!AE1526)</f>
        <v/>
      </c>
      <c r="AD1526" s="123">
        <f>IF('表格编辑 '!AF1526="","",'表格编辑 '!AF1526)</f>
        <v>141113</v>
      </c>
    </row>
    <row r="1527" spans="1:30">
      <c r="A1527" s="123">
        <f>IF('表格编辑 '!A1527="","",'表格编辑 '!A1527)</f>
        <v>41114</v>
      </c>
      <c r="B1527" s="123">
        <f>IF('表格编辑 '!B1527="","",'表格编辑 '!B1527)</f>
        <v>50133</v>
      </c>
      <c r="C1527" s="123">
        <f>IF('表格编辑 '!E1527="","",'表格编辑 '!E1527)</f>
        <v>70</v>
      </c>
      <c r="D1527" s="123" t="str">
        <f>IF('表格编辑 '!F1527="","",'表格编辑 '!F1527)</f>
        <v>AI_born_event(RECEIVER, ARG0, ARG1, ARG2, ARG3,ARG4)</v>
      </c>
      <c r="E1527" s="123" t="str">
        <f>IF('表格编辑 '!G1527="","",'表格编辑 '!G1527)</f>
        <v>AI_update_event(RECEIVER, ARG0, ARG1, ARG2, ARG3,ARG4)</v>
      </c>
      <c r="F1527" s="123" t="str">
        <f>IF('表格编辑 '!H1527="","",'表格编辑 '!H1527)</f>
        <v/>
      </c>
      <c r="G1527" s="123" t="str">
        <f>IF('表格编辑 '!I1527="","",'表格编辑 '!I1527)</f>
        <v/>
      </c>
      <c r="H1527" s="123" t="str">
        <f>IF('表格编辑 '!J1527="","",'表格编辑 '!J1527)</f>
        <v>test_deadth_event(RECEIVER, ARG0, ARG1, ARG2, ARG3,ARG4)</v>
      </c>
      <c r="I1527" s="123">
        <f>IF('表格编辑 '!K1527="","",'表格编辑 '!K1527)</f>
        <v>1</v>
      </c>
      <c r="J1527" s="123">
        <f>IF('表格编辑 '!L1527="","",'表格编辑 '!L1527)</f>
        <v>20000</v>
      </c>
      <c r="K1527" s="123">
        <f>IF('表格编辑 '!M1527="","",'表格编辑 '!M1527)</f>
        <v>2100</v>
      </c>
      <c r="L1527" s="123" t="str">
        <f>IF('表格编辑 '!N1527="","",'表格编辑 '!N1527)</f>
        <v/>
      </c>
      <c r="M1527" s="123" t="str">
        <f>IF('表格编辑 '!O1527="","",'表格编辑 '!O1527)</f>
        <v/>
      </c>
      <c r="N1527" s="123" t="str">
        <f>IF('表格编辑 '!P1527="","",'表格编辑 '!P1527)</f>
        <v/>
      </c>
      <c r="O1527" s="123" t="str">
        <f>IF('表格编辑 '!Q1527="","",'表格编辑 '!Q1527)</f>
        <v/>
      </c>
      <c r="P1527" s="123" t="str">
        <f>IF('表格编辑 '!R1527="","",'表格编辑 '!R1527)</f>
        <v/>
      </c>
      <c r="Q1527" s="123">
        <f>IF('表格编辑 '!S1527="","",'表格编辑 '!S1527)</f>
        <v>400</v>
      </c>
      <c r="R1527" s="123" t="str">
        <f>IF('表格编辑 '!T1527="","",'表格编辑 '!T1527)</f>
        <v/>
      </c>
      <c r="S1527" s="123" t="str">
        <f>IF('表格编辑 '!U1527="","",'表格编辑 '!U1527)</f>
        <v/>
      </c>
      <c r="T1527" s="123" t="str">
        <f>IF('表格编辑 '!V1527="","",'表格编辑 '!V1527)</f>
        <v/>
      </c>
      <c r="U1527" s="123" t="str">
        <f>IF('表格编辑 '!W1527="","",'表格编辑 '!W1527)</f>
        <v/>
      </c>
      <c r="V1527" s="123" t="str">
        <f>IF('表格编辑 '!X1527="","",'表格编辑 '!X1527)</f>
        <v/>
      </c>
      <c r="W1527" s="123" t="str">
        <f>IF('表格编辑 '!Y1527="","",'表格编辑 '!Y1527)</f>
        <v/>
      </c>
      <c r="X1527" s="123" t="str">
        <f>IF('表格编辑 '!Z1527="","",'表格编辑 '!Z1527)</f>
        <v/>
      </c>
      <c r="Y1527" s="123" t="str">
        <f>IF('表格编辑 '!AA1527="","",'表格编辑 '!AA1527)</f>
        <v/>
      </c>
      <c r="Z1527" s="123" t="str">
        <f>IF('表格编辑 '!AB1527="","",'表格编辑 '!AB1527)</f>
        <v/>
      </c>
      <c r="AA1527" s="123" t="str">
        <f>IF('表格编辑 '!AC1527="","",'表格编辑 '!AC1527)</f>
        <v/>
      </c>
      <c r="AB1527" s="123" t="str">
        <f>IF('表格编辑 '!AD1527="","",'表格编辑 '!AD1527)</f>
        <v/>
      </c>
      <c r="AC1527" s="123" t="str">
        <f>IF('表格编辑 '!AE1527="","",'表格编辑 '!AE1527)</f>
        <v/>
      </c>
      <c r="AD1527" s="123">
        <f>IF('表格编辑 '!AF1527="","",'表格编辑 '!AF1527)</f>
        <v>141114</v>
      </c>
    </row>
    <row r="1528" spans="1:30">
      <c r="A1528" s="123">
        <f>IF('表格编辑 '!A1528="","",'表格编辑 '!A1528)</f>
        <v>41115</v>
      </c>
      <c r="B1528" s="123">
        <f>IF('表格编辑 '!B1528="","",'表格编辑 '!B1528)</f>
        <v>50058</v>
      </c>
      <c r="C1528" s="123">
        <f>IF('表格编辑 '!E1528="","",'表格编辑 '!E1528)</f>
        <v>70</v>
      </c>
      <c r="D1528" s="123" t="str">
        <f>IF('表格编辑 '!F1528="","",'表格编辑 '!F1528)</f>
        <v>AI_born_event(RECEIVER, ARG0, ARG1, ARG2, ARG3,ARG4)</v>
      </c>
      <c r="E1528" s="123" t="str">
        <f>IF('表格编辑 '!G1528="","",'表格编辑 '!G1528)</f>
        <v>AI_update_event(RECEIVER, ARG0, ARG1, ARG2, ARG3,ARG4)</v>
      </c>
      <c r="F1528" s="123" t="str">
        <f>IF('表格编辑 '!H1528="","",'表格编辑 '!H1528)</f>
        <v/>
      </c>
      <c r="G1528" s="123" t="str">
        <f>IF('表格编辑 '!I1528="","",'表格编辑 '!I1528)</f>
        <v/>
      </c>
      <c r="H1528" s="123" t="str">
        <f>IF('表格编辑 '!J1528="","",'表格编辑 '!J1528)</f>
        <v>test_deadth_event(RECEIVER, ARG0, ARG1, ARG2, ARG3,ARG4)</v>
      </c>
      <c r="I1528" s="123">
        <f>IF('表格编辑 '!K1528="","",'表格编辑 '!K1528)</f>
        <v>1</v>
      </c>
      <c r="J1528" s="123">
        <f>IF('表格编辑 '!L1528="","",'表格编辑 '!L1528)</f>
        <v>20000</v>
      </c>
      <c r="K1528" s="123">
        <f>IF('表格编辑 '!M1528="","",'表格编辑 '!M1528)</f>
        <v>2100</v>
      </c>
      <c r="L1528" s="123" t="str">
        <f>IF('表格编辑 '!N1528="","",'表格编辑 '!N1528)</f>
        <v/>
      </c>
      <c r="M1528" s="123" t="str">
        <f>IF('表格编辑 '!O1528="","",'表格编辑 '!O1528)</f>
        <v/>
      </c>
      <c r="N1528" s="123" t="str">
        <f>IF('表格编辑 '!P1528="","",'表格编辑 '!P1528)</f>
        <v/>
      </c>
      <c r="O1528" s="123" t="str">
        <f>IF('表格编辑 '!Q1528="","",'表格编辑 '!Q1528)</f>
        <v/>
      </c>
      <c r="P1528" s="123" t="str">
        <f>IF('表格编辑 '!R1528="","",'表格编辑 '!R1528)</f>
        <v/>
      </c>
      <c r="Q1528" s="123">
        <f>IF('表格编辑 '!S1528="","",'表格编辑 '!S1528)</f>
        <v>400</v>
      </c>
      <c r="R1528" s="123" t="str">
        <f>IF('表格编辑 '!T1528="","",'表格编辑 '!T1528)</f>
        <v/>
      </c>
      <c r="S1528" s="123" t="str">
        <f>IF('表格编辑 '!U1528="","",'表格编辑 '!U1528)</f>
        <v/>
      </c>
      <c r="T1528" s="123" t="str">
        <f>IF('表格编辑 '!V1528="","",'表格编辑 '!V1528)</f>
        <v/>
      </c>
      <c r="U1528" s="123" t="str">
        <f>IF('表格编辑 '!W1528="","",'表格编辑 '!W1528)</f>
        <v/>
      </c>
      <c r="V1528" s="123" t="str">
        <f>IF('表格编辑 '!X1528="","",'表格编辑 '!X1528)</f>
        <v/>
      </c>
      <c r="W1528" s="123" t="str">
        <f>IF('表格编辑 '!Y1528="","",'表格编辑 '!Y1528)</f>
        <v/>
      </c>
      <c r="X1528" s="123" t="str">
        <f>IF('表格编辑 '!Z1528="","",'表格编辑 '!Z1528)</f>
        <v/>
      </c>
      <c r="Y1528" s="123" t="str">
        <f>IF('表格编辑 '!AA1528="","",'表格编辑 '!AA1528)</f>
        <v/>
      </c>
      <c r="Z1528" s="123" t="str">
        <f>IF('表格编辑 '!AB1528="","",'表格编辑 '!AB1528)</f>
        <v/>
      </c>
      <c r="AA1528" s="123" t="str">
        <f>IF('表格编辑 '!AC1528="","",'表格编辑 '!AC1528)</f>
        <v/>
      </c>
      <c r="AB1528" s="123" t="str">
        <f>IF('表格编辑 '!AD1528="","",'表格编辑 '!AD1528)</f>
        <v/>
      </c>
      <c r="AC1528" s="123" t="str">
        <f>IF('表格编辑 '!AE1528="","",'表格编辑 '!AE1528)</f>
        <v/>
      </c>
      <c r="AD1528" s="123">
        <f>IF('表格编辑 '!AF1528="","",'表格编辑 '!AF1528)</f>
        <v>141115</v>
      </c>
    </row>
    <row r="1529" spans="1:30">
      <c r="A1529" s="123">
        <f>IF('表格编辑 '!A1529="","",'表格编辑 '!A1529)</f>
        <v>41116</v>
      </c>
      <c r="B1529" s="123">
        <f>IF('表格编辑 '!B1529="","",'表格编辑 '!B1529)</f>
        <v>50111</v>
      </c>
      <c r="C1529" s="123">
        <f>IF('表格编辑 '!E1529="","",'表格编辑 '!E1529)</f>
        <v>70</v>
      </c>
      <c r="D1529" s="123" t="str">
        <f>IF('表格编辑 '!F1529="","",'表格编辑 '!F1529)</f>
        <v>AI_born_event(RECEIVER, ARG0, ARG1, ARG2, ARG3,ARG4)</v>
      </c>
      <c r="E1529" s="123" t="str">
        <f>IF('表格编辑 '!G1529="","",'表格编辑 '!G1529)</f>
        <v>AI_update_event(RECEIVER, ARG0, ARG1, ARG2, ARG3,ARG4)</v>
      </c>
      <c r="F1529" s="123" t="str">
        <f>IF('表格编辑 '!H1529="","",'表格编辑 '!H1529)</f>
        <v/>
      </c>
      <c r="G1529" s="123" t="str">
        <f>IF('表格编辑 '!I1529="","",'表格编辑 '!I1529)</f>
        <v/>
      </c>
      <c r="H1529" s="123" t="str">
        <f>IF('表格编辑 '!J1529="","",'表格编辑 '!J1529)</f>
        <v>test_deadth_event(RECEIVER, ARG0, ARG1, ARG2, ARG3,ARG4)</v>
      </c>
      <c r="I1529" s="123">
        <f>IF('表格编辑 '!K1529="","",'表格编辑 '!K1529)</f>
        <v>1</v>
      </c>
      <c r="J1529" s="123">
        <f>IF('表格编辑 '!L1529="","",'表格编辑 '!L1529)</f>
        <v>20000</v>
      </c>
      <c r="K1529" s="123">
        <f>IF('表格编辑 '!M1529="","",'表格编辑 '!M1529)</f>
        <v>2100</v>
      </c>
      <c r="L1529" s="123" t="str">
        <f>IF('表格编辑 '!N1529="","",'表格编辑 '!N1529)</f>
        <v/>
      </c>
      <c r="M1529" s="123" t="str">
        <f>IF('表格编辑 '!O1529="","",'表格编辑 '!O1529)</f>
        <v/>
      </c>
      <c r="N1529" s="123" t="str">
        <f>IF('表格编辑 '!P1529="","",'表格编辑 '!P1529)</f>
        <v/>
      </c>
      <c r="O1529" s="123" t="str">
        <f>IF('表格编辑 '!Q1529="","",'表格编辑 '!Q1529)</f>
        <v/>
      </c>
      <c r="P1529" s="123" t="str">
        <f>IF('表格编辑 '!R1529="","",'表格编辑 '!R1529)</f>
        <v/>
      </c>
      <c r="Q1529" s="123">
        <f>IF('表格编辑 '!S1529="","",'表格编辑 '!S1529)</f>
        <v>400</v>
      </c>
      <c r="R1529" s="123" t="str">
        <f>IF('表格编辑 '!T1529="","",'表格编辑 '!T1529)</f>
        <v/>
      </c>
      <c r="S1529" s="123" t="str">
        <f>IF('表格编辑 '!U1529="","",'表格编辑 '!U1529)</f>
        <v/>
      </c>
      <c r="T1529" s="123" t="str">
        <f>IF('表格编辑 '!V1529="","",'表格编辑 '!V1529)</f>
        <v/>
      </c>
      <c r="U1529" s="123" t="str">
        <f>IF('表格编辑 '!W1529="","",'表格编辑 '!W1529)</f>
        <v/>
      </c>
      <c r="V1529" s="123" t="str">
        <f>IF('表格编辑 '!X1529="","",'表格编辑 '!X1529)</f>
        <v/>
      </c>
      <c r="W1529" s="123" t="str">
        <f>IF('表格编辑 '!Y1529="","",'表格编辑 '!Y1529)</f>
        <v/>
      </c>
      <c r="X1529" s="123" t="str">
        <f>IF('表格编辑 '!Z1529="","",'表格编辑 '!Z1529)</f>
        <v/>
      </c>
      <c r="Y1529" s="123" t="str">
        <f>IF('表格编辑 '!AA1529="","",'表格编辑 '!AA1529)</f>
        <v/>
      </c>
      <c r="Z1529" s="123" t="str">
        <f>IF('表格编辑 '!AB1529="","",'表格编辑 '!AB1529)</f>
        <v/>
      </c>
      <c r="AA1529" s="123" t="str">
        <f>IF('表格编辑 '!AC1529="","",'表格编辑 '!AC1529)</f>
        <v/>
      </c>
      <c r="AB1529" s="123" t="str">
        <f>IF('表格编辑 '!AD1529="","",'表格编辑 '!AD1529)</f>
        <v/>
      </c>
      <c r="AC1529" s="123" t="str">
        <f>IF('表格编辑 '!AE1529="","",'表格编辑 '!AE1529)</f>
        <v/>
      </c>
      <c r="AD1529" s="123">
        <f>IF('表格编辑 '!AF1529="","",'表格编辑 '!AF1529)</f>
        <v>141116</v>
      </c>
    </row>
    <row r="1530" spans="1:30">
      <c r="A1530" s="123">
        <f>IF('表格编辑 '!A1530="","",'表格编辑 '!A1530)</f>
        <v>41117</v>
      </c>
      <c r="B1530" s="123">
        <f>IF('表格编辑 '!B1530="","",'表格编辑 '!B1530)</f>
        <v>50014</v>
      </c>
      <c r="C1530" s="123">
        <f>IF('表格编辑 '!E1530="","",'表格编辑 '!E1530)</f>
        <v>70</v>
      </c>
      <c r="D1530" s="123" t="str">
        <f>IF('表格编辑 '!F1530="","",'表格编辑 '!F1530)</f>
        <v>AI_born_event(RECEIVER, ARG0, ARG1, ARG2, ARG3,ARG4)</v>
      </c>
      <c r="E1530" s="123" t="str">
        <f>IF('表格编辑 '!G1530="","",'表格编辑 '!G1530)</f>
        <v>AI_update_event(RECEIVER, ARG0, ARG1, ARG2, ARG3,ARG4)</v>
      </c>
      <c r="F1530" s="123" t="str">
        <f>IF('表格编辑 '!H1530="","",'表格编辑 '!H1530)</f>
        <v/>
      </c>
      <c r="G1530" s="123" t="str">
        <f>IF('表格编辑 '!I1530="","",'表格编辑 '!I1530)</f>
        <v/>
      </c>
      <c r="H1530" s="123" t="str">
        <f>IF('表格编辑 '!J1530="","",'表格编辑 '!J1530)</f>
        <v>test_deadth_event(RECEIVER, ARG0, ARG1, ARG2, ARG3,ARG4)</v>
      </c>
      <c r="I1530" s="123">
        <f>IF('表格编辑 '!K1530="","",'表格编辑 '!K1530)</f>
        <v>1</v>
      </c>
      <c r="J1530" s="123">
        <f>IF('表格编辑 '!L1530="","",'表格编辑 '!L1530)</f>
        <v>20000</v>
      </c>
      <c r="K1530" s="123">
        <f>IF('表格编辑 '!M1530="","",'表格编辑 '!M1530)</f>
        <v>2100</v>
      </c>
      <c r="L1530" s="123" t="str">
        <f>IF('表格编辑 '!N1530="","",'表格编辑 '!N1530)</f>
        <v/>
      </c>
      <c r="M1530" s="123" t="str">
        <f>IF('表格编辑 '!O1530="","",'表格编辑 '!O1530)</f>
        <v/>
      </c>
      <c r="N1530" s="123" t="str">
        <f>IF('表格编辑 '!P1530="","",'表格编辑 '!P1530)</f>
        <v/>
      </c>
      <c r="O1530" s="123" t="str">
        <f>IF('表格编辑 '!Q1530="","",'表格编辑 '!Q1530)</f>
        <v/>
      </c>
      <c r="P1530" s="123" t="str">
        <f>IF('表格编辑 '!R1530="","",'表格编辑 '!R1530)</f>
        <v/>
      </c>
      <c r="Q1530" s="123">
        <f>IF('表格编辑 '!S1530="","",'表格编辑 '!S1530)</f>
        <v>400</v>
      </c>
      <c r="R1530" s="123" t="str">
        <f>IF('表格编辑 '!T1530="","",'表格编辑 '!T1530)</f>
        <v/>
      </c>
      <c r="S1530" s="123" t="str">
        <f>IF('表格编辑 '!U1530="","",'表格编辑 '!U1530)</f>
        <v/>
      </c>
      <c r="T1530" s="123" t="str">
        <f>IF('表格编辑 '!V1530="","",'表格编辑 '!V1530)</f>
        <v/>
      </c>
      <c r="U1530" s="123" t="str">
        <f>IF('表格编辑 '!W1530="","",'表格编辑 '!W1530)</f>
        <v/>
      </c>
      <c r="V1530" s="123" t="str">
        <f>IF('表格编辑 '!X1530="","",'表格编辑 '!X1530)</f>
        <v/>
      </c>
      <c r="W1530" s="123" t="str">
        <f>IF('表格编辑 '!Y1530="","",'表格编辑 '!Y1530)</f>
        <v/>
      </c>
      <c r="X1530" s="123" t="str">
        <f>IF('表格编辑 '!Z1530="","",'表格编辑 '!Z1530)</f>
        <v/>
      </c>
      <c r="Y1530" s="123" t="str">
        <f>IF('表格编辑 '!AA1530="","",'表格编辑 '!AA1530)</f>
        <v/>
      </c>
      <c r="Z1530" s="123" t="str">
        <f>IF('表格编辑 '!AB1530="","",'表格编辑 '!AB1530)</f>
        <v/>
      </c>
      <c r="AA1530" s="123" t="str">
        <f>IF('表格编辑 '!AC1530="","",'表格编辑 '!AC1530)</f>
        <v/>
      </c>
      <c r="AB1530" s="123" t="str">
        <f>IF('表格编辑 '!AD1530="","",'表格编辑 '!AD1530)</f>
        <v/>
      </c>
      <c r="AC1530" s="123" t="str">
        <f>IF('表格编辑 '!AE1530="","",'表格编辑 '!AE1530)</f>
        <v/>
      </c>
      <c r="AD1530" s="123">
        <f>IF('表格编辑 '!AF1530="","",'表格编辑 '!AF1530)</f>
        <v>141117</v>
      </c>
    </row>
    <row r="1531" spans="1:30">
      <c r="A1531" s="123">
        <f>IF('表格编辑 '!A1531="","",'表格编辑 '!A1531)</f>
        <v>41118</v>
      </c>
      <c r="B1531" s="123">
        <f>IF('表格编辑 '!B1531="","",'表格编辑 '!B1531)</f>
        <v>50023</v>
      </c>
      <c r="C1531" s="123">
        <f>IF('表格编辑 '!E1531="","",'表格编辑 '!E1531)</f>
        <v>70</v>
      </c>
      <c r="D1531" s="123" t="str">
        <f>IF('表格编辑 '!F1531="","",'表格编辑 '!F1531)</f>
        <v>AI_born_event(RECEIVER, ARG0, ARG1, ARG2, ARG3,ARG4)</v>
      </c>
      <c r="E1531" s="123" t="str">
        <f>IF('表格编辑 '!G1531="","",'表格编辑 '!G1531)</f>
        <v>AI_update_event(RECEIVER, ARG0, ARG1, ARG2, ARG3,ARG4)</v>
      </c>
      <c r="F1531" s="123" t="str">
        <f>IF('表格编辑 '!H1531="","",'表格编辑 '!H1531)</f>
        <v/>
      </c>
      <c r="G1531" s="123" t="str">
        <f>IF('表格编辑 '!I1531="","",'表格编辑 '!I1531)</f>
        <v/>
      </c>
      <c r="H1531" s="123" t="str">
        <f>IF('表格编辑 '!J1531="","",'表格编辑 '!J1531)</f>
        <v>test_deadth_event(RECEIVER, ARG0, ARG1, ARG2, ARG3,ARG4)</v>
      </c>
      <c r="I1531" s="123">
        <f>IF('表格编辑 '!K1531="","",'表格编辑 '!K1531)</f>
        <v>1</v>
      </c>
      <c r="J1531" s="123">
        <f>IF('表格编辑 '!L1531="","",'表格编辑 '!L1531)</f>
        <v>20000</v>
      </c>
      <c r="K1531" s="123">
        <f>IF('表格编辑 '!M1531="","",'表格编辑 '!M1531)</f>
        <v>2100</v>
      </c>
      <c r="L1531" s="123" t="str">
        <f>IF('表格编辑 '!N1531="","",'表格编辑 '!N1531)</f>
        <v/>
      </c>
      <c r="M1531" s="123" t="str">
        <f>IF('表格编辑 '!O1531="","",'表格编辑 '!O1531)</f>
        <v/>
      </c>
      <c r="N1531" s="123" t="str">
        <f>IF('表格编辑 '!P1531="","",'表格编辑 '!P1531)</f>
        <v/>
      </c>
      <c r="O1531" s="123" t="str">
        <f>IF('表格编辑 '!Q1531="","",'表格编辑 '!Q1531)</f>
        <v/>
      </c>
      <c r="P1531" s="123" t="str">
        <f>IF('表格编辑 '!R1531="","",'表格编辑 '!R1531)</f>
        <v/>
      </c>
      <c r="Q1531" s="123">
        <f>IF('表格编辑 '!S1531="","",'表格编辑 '!S1531)</f>
        <v>400</v>
      </c>
      <c r="R1531" s="123" t="str">
        <f>IF('表格编辑 '!T1531="","",'表格编辑 '!T1531)</f>
        <v/>
      </c>
      <c r="S1531" s="123" t="str">
        <f>IF('表格编辑 '!U1531="","",'表格编辑 '!U1531)</f>
        <v/>
      </c>
      <c r="T1531" s="123" t="str">
        <f>IF('表格编辑 '!V1531="","",'表格编辑 '!V1531)</f>
        <v/>
      </c>
      <c r="U1531" s="123" t="str">
        <f>IF('表格编辑 '!W1531="","",'表格编辑 '!W1531)</f>
        <v/>
      </c>
      <c r="V1531" s="123" t="str">
        <f>IF('表格编辑 '!X1531="","",'表格编辑 '!X1531)</f>
        <v/>
      </c>
      <c r="W1531" s="123" t="str">
        <f>IF('表格编辑 '!Y1531="","",'表格编辑 '!Y1531)</f>
        <v/>
      </c>
      <c r="X1531" s="123" t="str">
        <f>IF('表格编辑 '!Z1531="","",'表格编辑 '!Z1531)</f>
        <v/>
      </c>
      <c r="Y1531" s="123" t="str">
        <f>IF('表格编辑 '!AA1531="","",'表格编辑 '!AA1531)</f>
        <v/>
      </c>
      <c r="Z1531" s="123" t="str">
        <f>IF('表格编辑 '!AB1531="","",'表格编辑 '!AB1531)</f>
        <v/>
      </c>
      <c r="AA1531" s="123" t="str">
        <f>IF('表格编辑 '!AC1531="","",'表格编辑 '!AC1531)</f>
        <v/>
      </c>
      <c r="AB1531" s="123" t="str">
        <f>IF('表格编辑 '!AD1531="","",'表格编辑 '!AD1531)</f>
        <v/>
      </c>
      <c r="AC1531" s="123" t="str">
        <f>IF('表格编辑 '!AE1531="","",'表格编辑 '!AE1531)</f>
        <v/>
      </c>
      <c r="AD1531" s="123">
        <f>IF('表格编辑 '!AF1531="","",'表格编辑 '!AF1531)</f>
        <v>141118</v>
      </c>
    </row>
    <row r="1532" spans="1:30">
      <c r="A1532" s="123">
        <f>IF('表格编辑 '!A1532="","",'表格编辑 '!A1532)</f>
        <v>41119</v>
      </c>
      <c r="B1532" s="123">
        <f>IF('表格编辑 '!B1532="","",'表格编辑 '!B1532)</f>
        <v>50015</v>
      </c>
      <c r="C1532" s="123">
        <f>IF('表格编辑 '!E1532="","",'表格编辑 '!E1532)</f>
        <v>70</v>
      </c>
      <c r="D1532" s="123" t="str">
        <f>IF('表格编辑 '!F1532="","",'表格编辑 '!F1532)</f>
        <v>AI_born_event(RECEIVER, ARG0, ARG1, ARG2, ARG3,ARG4)</v>
      </c>
      <c r="E1532" s="123" t="str">
        <f>IF('表格编辑 '!G1532="","",'表格编辑 '!G1532)</f>
        <v>AI_update_event(RECEIVER, ARG0, ARG1, ARG2, ARG3,ARG4)</v>
      </c>
      <c r="F1532" s="123" t="str">
        <f>IF('表格编辑 '!H1532="","",'表格编辑 '!H1532)</f>
        <v/>
      </c>
      <c r="G1532" s="123" t="str">
        <f>IF('表格编辑 '!I1532="","",'表格编辑 '!I1532)</f>
        <v/>
      </c>
      <c r="H1532" s="123" t="str">
        <f>IF('表格编辑 '!J1532="","",'表格编辑 '!J1532)</f>
        <v>test_deadth_event(RECEIVER, ARG0, ARG1, ARG2, ARG3,ARG4)</v>
      </c>
      <c r="I1532" s="123">
        <f>IF('表格编辑 '!K1532="","",'表格编辑 '!K1532)</f>
        <v>1</v>
      </c>
      <c r="J1532" s="123">
        <f>IF('表格编辑 '!L1532="","",'表格编辑 '!L1532)</f>
        <v>20000</v>
      </c>
      <c r="K1532" s="123">
        <f>IF('表格编辑 '!M1532="","",'表格编辑 '!M1532)</f>
        <v>2100</v>
      </c>
      <c r="L1532" s="123" t="str">
        <f>IF('表格编辑 '!N1532="","",'表格编辑 '!N1532)</f>
        <v/>
      </c>
      <c r="M1532" s="123" t="str">
        <f>IF('表格编辑 '!O1532="","",'表格编辑 '!O1532)</f>
        <v/>
      </c>
      <c r="N1532" s="123" t="str">
        <f>IF('表格编辑 '!P1532="","",'表格编辑 '!P1532)</f>
        <v/>
      </c>
      <c r="O1532" s="123" t="str">
        <f>IF('表格编辑 '!Q1532="","",'表格编辑 '!Q1532)</f>
        <v/>
      </c>
      <c r="P1532" s="123" t="str">
        <f>IF('表格编辑 '!R1532="","",'表格编辑 '!R1532)</f>
        <v/>
      </c>
      <c r="Q1532" s="123">
        <f>IF('表格编辑 '!S1532="","",'表格编辑 '!S1532)</f>
        <v>400</v>
      </c>
      <c r="R1532" s="123" t="str">
        <f>IF('表格编辑 '!T1532="","",'表格编辑 '!T1532)</f>
        <v/>
      </c>
      <c r="S1532" s="123" t="str">
        <f>IF('表格编辑 '!U1532="","",'表格编辑 '!U1532)</f>
        <v/>
      </c>
      <c r="T1532" s="123" t="str">
        <f>IF('表格编辑 '!V1532="","",'表格编辑 '!V1532)</f>
        <v/>
      </c>
      <c r="U1532" s="123" t="str">
        <f>IF('表格编辑 '!W1532="","",'表格编辑 '!W1532)</f>
        <v/>
      </c>
      <c r="V1532" s="123" t="str">
        <f>IF('表格编辑 '!X1532="","",'表格编辑 '!X1532)</f>
        <v/>
      </c>
      <c r="W1532" s="123" t="str">
        <f>IF('表格编辑 '!Y1532="","",'表格编辑 '!Y1532)</f>
        <v/>
      </c>
      <c r="X1532" s="123" t="str">
        <f>IF('表格编辑 '!Z1532="","",'表格编辑 '!Z1532)</f>
        <v/>
      </c>
      <c r="Y1532" s="123" t="str">
        <f>IF('表格编辑 '!AA1532="","",'表格编辑 '!AA1532)</f>
        <v/>
      </c>
      <c r="Z1532" s="123" t="str">
        <f>IF('表格编辑 '!AB1532="","",'表格编辑 '!AB1532)</f>
        <v/>
      </c>
      <c r="AA1532" s="123" t="str">
        <f>IF('表格编辑 '!AC1532="","",'表格编辑 '!AC1532)</f>
        <v/>
      </c>
      <c r="AB1532" s="123" t="str">
        <f>IF('表格编辑 '!AD1532="","",'表格编辑 '!AD1532)</f>
        <v/>
      </c>
      <c r="AC1532" s="123" t="str">
        <f>IF('表格编辑 '!AE1532="","",'表格编辑 '!AE1532)</f>
        <v/>
      </c>
      <c r="AD1532" s="123">
        <f>IF('表格编辑 '!AF1532="","",'表格编辑 '!AF1532)</f>
        <v>141119</v>
      </c>
    </row>
    <row r="1533" spans="1:30">
      <c r="A1533" s="123">
        <f>IF('表格编辑 '!A1533="","",'表格编辑 '!A1533)</f>
        <v>41120</v>
      </c>
      <c r="B1533" s="123">
        <f>IF('表格编辑 '!B1533="","",'表格编辑 '!B1533)</f>
        <v>50115</v>
      </c>
      <c r="C1533" s="123">
        <f>IF('表格编辑 '!E1533="","",'表格编辑 '!E1533)</f>
        <v>70</v>
      </c>
      <c r="D1533" s="123" t="str">
        <f>IF('表格编辑 '!F1533="","",'表格编辑 '!F1533)</f>
        <v>AI_born_event(RECEIVER, ARG0, ARG1, ARG2, ARG3,ARG4)</v>
      </c>
      <c r="E1533" s="123" t="str">
        <f>IF('表格编辑 '!G1533="","",'表格编辑 '!G1533)</f>
        <v>AI_update_event(RECEIVER, ARG0, ARG1, ARG2, ARG3,ARG4)</v>
      </c>
      <c r="F1533" s="123" t="str">
        <f>IF('表格编辑 '!H1533="","",'表格编辑 '!H1533)</f>
        <v/>
      </c>
      <c r="G1533" s="123" t="str">
        <f>IF('表格编辑 '!I1533="","",'表格编辑 '!I1533)</f>
        <v/>
      </c>
      <c r="H1533" s="123" t="str">
        <f>IF('表格编辑 '!J1533="","",'表格编辑 '!J1533)</f>
        <v>test_deadth_event(RECEIVER, ARG0, ARG1, ARG2, ARG3,ARG4)</v>
      </c>
      <c r="I1533" s="123">
        <f>IF('表格编辑 '!K1533="","",'表格编辑 '!K1533)</f>
        <v>1</v>
      </c>
      <c r="J1533" s="123">
        <f>IF('表格编辑 '!L1533="","",'表格编辑 '!L1533)</f>
        <v>20000</v>
      </c>
      <c r="K1533" s="123">
        <f>IF('表格编辑 '!M1533="","",'表格编辑 '!M1533)</f>
        <v>2100</v>
      </c>
      <c r="L1533" s="123" t="str">
        <f>IF('表格编辑 '!N1533="","",'表格编辑 '!N1533)</f>
        <v/>
      </c>
      <c r="M1533" s="123" t="str">
        <f>IF('表格编辑 '!O1533="","",'表格编辑 '!O1533)</f>
        <v/>
      </c>
      <c r="N1533" s="123" t="str">
        <f>IF('表格编辑 '!P1533="","",'表格编辑 '!P1533)</f>
        <v/>
      </c>
      <c r="O1533" s="123" t="str">
        <f>IF('表格编辑 '!Q1533="","",'表格编辑 '!Q1533)</f>
        <v/>
      </c>
      <c r="P1533" s="123" t="str">
        <f>IF('表格编辑 '!R1533="","",'表格编辑 '!R1533)</f>
        <v/>
      </c>
      <c r="Q1533" s="123">
        <f>IF('表格编辑 '!S1533="","",'表格编辑 '!S1533)</f>
        <v>400</v>
      </c>
      <c r="R1533" s="123" t="str">
        <f>IF('表格编辑 '!T1533="","",'表格编辑 '!T1533)</f>
        <v/>
      </c>
      <c r="S1533" s="123" t="str">
        <f>IF('表格编辑 '!U1533="","",'表格编辑 '!U1533)</f>
        <v/>
      </c>
      <c r="T1533" s="123" t="str">
        <f>IF('表格编辑 '!V1533="","",'表格编辑 '!V1533)</f>
        <v/>
      </c>
      <c r="U1533" s="123" t="str">
        <f>IF('表格编辑 '!W1533="","",'表格编辑 '!W1533)</f>
        <v/>
      </c>
      <c r="V1533" s="123" t="str">
        <f>IF('表格编辑 '!X1533="","",'表格编辑 '!X1533)</f>
        <v/>
      </c>
      <c r="W1533" s="123" t="str">
        <f>IF('表格编辑 '!Y1533="","",'表格编辑 '!Y1533)</f>
        <v/>
      </c>
      <c r="X1533" s="123" t="str">
        <f>IF('表格编辑 '!Z1533="","",'表格编辑 '!Z1533)</f>
        <v/>
      </c>
      <c r="Y1533" s="123" t="str">
        <f>IF('表格编辑 '!AA1533="","",'表格编辑 '!AA1533)</f>
        <v/>
      </c>
      <c r="Z1533" s="123" t="str">
        <f>IF('表格编辑 '!AB1533="","",'表格编辑 '!AB1533)</f>
        <v/>
      </c>
      <c r="AA1533" s="123" t="str">
        <f>IF('表格编辑 '!AC1533="","",'表格编辑 '!AC1533)</f>
        <v/>
      </c>
      <c r="AB1533" s="123" t="str">
        <f>IF('表格编辑 '!AD1533="","",'表格编辑 '!AD1533)</f>
        <v/>
      </c>
      <c r="AC1533" s="123" t="str">
        <f>IF('表格编辑 '!AE1533="","",'表格编辑 '!AE1533)</f>
        <v/>
      </c>
      <c r="AD1533" s="123">
        <f>IF('表格编辑 '!AF1533="","",'表格编辑 '!AF1533)</f>
        <v>141120</v>
      </c>
    </row>
    <row r="1534" spans="1:30">
      <c r="A1534" s="123">
        <f>IF('表格编辑 '!A1534="","",'表格编辑 '!A1534)</f>
        <v>41121</v>
      </c>
      <c r="B1534" s="123">
        <f>IF('表格编辑 '!B1534="","",'表格编辑 '!B1534)</f>
        <v>50152</v>
      </c>
      <c r="C1534" s="123">
        <f>IF('表格编辑 '!E1534="","",'表格编辑 '!E1534)</f>
        <v>70</v>
      </c>
      <c r="D1534" s="123" t="str">
        <f>IF('表格编辑 '!F1534="","",'表格编辑 '!F1534)</f>
        <v>AI_born_event(RECEIVER, ARG0, ARG1, ARG2, ARG3,ARG4)</v>
      </c>
      <c r="E1534" s="123" t="str">
        <f>IF('表格编辑 '!G1534="","",'表格编辑 '!G1534)</f>
        <v>AI_update_event(RECEIVER, ARG0, ARG1, ARG2, ARG3,ARG4)</v>
      </c>
      <c r="F1534" s="123" t="str">
        <f>IF('表格编辑 '!H1534="","",'表格编辑 '!H1534)</f>
        <v/>
      </c>
      <c r="G1534" s="123" t="str">
        <f>IF('表格编辑 '!I1534="","",'表格编辑 '!I1534)</f>
        <v/>
      </c>
      <c r="H1534" s="123" t="str">
        <f>IF('表格编辑 '!J1534="","",'表格编辑 '!J1534)</f>
        <v>test_deadth_event(RECEIVER, ARG0, ARG1, ARG2, ARG3,ARG4)</v>
      </c>
      <c r="I1534" s="123">
        <f>IF('表格编辑 '!K1534="","",'表格编辑 '!K1534)</f>
        <v>1</v>
      </c>
      <c r="J1534" s="123">
        <f>IF('表格编辑 '!L1534="","",'表格编辑 '!L1534)</f>
        <v>20000</v>
      </c>
      <c r="K1534" s="123">
        <f>IF('表格编辑 '!M1534="","",'表格编辑 '!M1534)</f>
        <v>2100</v>
      </c>
      <c r="L1534" s="123" t="str">
        <f>IF('表格编辑 '!N1534="","",'表格编辑 '!N1534)</f>
        <v/>
      </c>
      <c r="M1534" s="123" t="str">
        <f>IF('表格编辑 '!O1534="","",'表格编辑 '!O1534)</f>
        <v/>
      </c>
      <c r="N1534" s="123" t="str">
        <f>IF('表格编辑 '!P1534="","",'表格编辑 '!P1534)</f>
        <v/>
      </c>
      <c r="O1534" s="123" t="str">
        <f>IF('表格编辑 '!Q1534="","",'表格编辑 '!Q1534)</f>
        <v/>
      </c>
      <c r="P1534" s="123" t="str">
        <f>IF('表格编辑 '!R1534="","",'表格编辑 '!R1534)</f>
        <v/>
      </c>
      <c r="Q1534" s="123">
        <f>IF('表格编辑 '!S1534="","",'表格编辑 '!S1534)</f>
        <v>400</v>
      </c>
      <c r="R1534" s="123" t="str">
        <f>IF('表格编辑 '!T1534="","",'表格编辑 '!T1534)</f>
        <v/>
      </c>
      <c r="S1534" s="123" t="str">
        <f>IF('表格编辑 '!U1534="","",'表格编辑 '!U1534)</f>
        <v/>
      </c>
      <c r="T1534" s="123" t="str">
        <f>IF('表格编辑 '!V1534="","",'表格编辑 '!V1534)</f>
        <v/>
      </c>
      <c r="U1534" s="123" t="str">
        <f>IF('表格编辑 '!W1534="","",'表格编辑 '!W1534)</f>
        <v/>
      </c>
      <c r="V1534" s="123" t="str">
        <f>IF('表格编辑 '!X1534="","",'表格编辑 '!X1534)</f>
        <v/>
      </c>
      <c r="W1534" s="123" t="str">
        <f>IF('表格编辑 '!Y1534="","",'表格编辑 '!Y1534)</f>
        <v/>
      </c>
      <c r="X1534" s="123" t="str">
        <f>IF('表格编辑 '!Z1534="","",'表格编辑 '!Z1534)</f>
        <v/>
      </c>
      <c r="Y1534" s="123" t="str">
        <f>IF('表格编辑 '!AA1534="","",'表格编辑 '!AA1534)</f>
        <v/>
      </c>
      <c r="Z1534" s="123" t="str">
        <f>IF('表格编辑 '!AB1534="","",'表格编辑 '!AB1534)</f>
        <v/>
      </c>
      <c r="AA1534" s="123" t="str">
        <f>IF('表格编辑 '!AC1534="","",'表格编辑 '!AC1534)</f>
        <v/>
      </c>
      <c r="AB1534" s="123" t="str">
        <f>IF('表格编辑 '!AD1534="","",'表格编辑 '!AD1534)</f>
        <v/>
      </c>
      <c r="AC1534" s="123" t="str">
        <f>IF('表格编辑 '!AE1534="","",'表格编辑 '!AE1534)</f>
        <v/>
      </c>
      <c r="AD1534" s="123">
        <f>IF('表格编辑 '!AF1534="","",'表格编辑 '!AF1534)</f>
        <v>141121</v>
      </c>
    </row>
    <row r="1535" spans="1:30">
      <c r="A1535" s="123">
        <f>IF('表格编辑 '!A1535="","",'表格编辑 '!A1535)</f>
        <v>41122</v>
      </c>
      <c r="B1535" s="123">
        <f>IF('表格编辑 '!B1535="","",'表格编辑 '!B1535)</f>
        <v>50158</v>
      </c>
      <c r="C1535" s="123">
        <f>IF('表格编辑 '!E1535="","",'表格编辑 '!E1535)</f>
        <v>70</v>
      </c>
      <c r="D1535" s="123" t="str">
        <f>IF('表格编辑 '!F1535="","",'表格编辑 '!F1535)</f>
        <v>AI_born_event(RECEIVER, ARG0, ARG1, ARG2, ARG3,ARG4)</v>
      </c>
      <c r="E1535" s="123" t="str">
        <f>IF('表格编辑 '!G1535="","",'表格编辑 '!G1535)</f>
        <v>AI_update_event(RECEIVER, ARG0, ARG1, ARG2, ARG3,ARG4)</v>
      </c>
      <c r="F1535" s="123" t="str">
        <f>IF('表格编辑 '!H1535="","",'表格编辑 '!H1535)</f>
        <v/>
      </c>
      <c r="G1535" s="123" t="str">
        <f>IF('表格编辑 '!I1535="","",'表格编辑 '!I1535)</f>
        <v/>
      </c>
      <c r="H1535" s="123" t="str">
        <f>IF('表格编辑 '!J1535="","",'表格编辑 '!J1535)</f>
        <v>test_deadth_event(RECEIVER, ARG0, ARG1, ARG2, ARG3,ARG4)</v>
      </c>
      <c r="I1535" s="123">
        <f>IF('表格编辑 '!K1535="","",'表格编辑 '!K1535)</f>
        <v>1</v>
      </c>
      <c r="J1535" s="123">
        <f>IF('表格编辑 '!L1535="","",'表格编辑 '!L1535)</f>
        <v>20000</v>
      </c>
      <c r="K1535" s="123">
        <f>IF('表格编辑 '!M1535="","",'表格编辑 '!M1535)</f>
        <v>2100</v>
      </c>
      <c r="L1535" s="123" t="str">
        <f>IF('表格编辑 '!N1535="","",'表格编辑 '!N1535)</f>
        <v/>
      </c>
      <c r="M1535" s="123" t="str">
        <f>IF('表格编辑 '!O1535="","",'表格编辑 '!O1535)</f>
        <v/>
      </c>
      <c r="N1535" s="123" t="str">
        <f>IF('表格编辑 '!P1535="","",'表格编辑 '!P1535)</f>
        <v/>
      </c>
      <c r="O1535" s="123" t="str">
        <f>IF('表格编辑 '!Q1535="","",'表格编辑 '!Q1535)</f>
        <v/>
      </c>
      <c r="P1535" s="123" t="str">
        <f>IF('表格编辑 '!R1535="","",'表格编辑 '!R1535)</f>
        <v/>
      </c>
      <c r="Q1535" s="123">
        <f>IF('表格编辑 '!S1535="","",'表格编辑 '!S1535)</f>
        <v>400</v>
      </c>
      <c r="R1535" s="123" t="str">
        <f>IF('表格编辑 '!T1535="","",'表格编辑 '!T1535)</f>
        <v/>
      </c>
      <c r="S1535" s="123" t="str">
        <f>IF('表格编辑 '!U1535="","",'表格编辑 '!U1535)</f>
        <v/>
      </c>
      <c r="T1535" s="123" t="str">
        <f>IF('表格编辑 '!V1535="","",'表格编辑 '!V1535)</f>
        <v/>
      </c>
      <c r="U1535" s="123" t="str">
        <f>IF('表格编辑 '!W1535="","",'表格编辑 '!W1535)</f>
        <v/>
      </c>
      <c r="V1535" s="123" t="str">
        <f>IF('表格编辑 '!X1535="","",'表格编辑 '!X1535)</f>
        <v/>
      </c>
      <c r="W1535" s="123" t="str">
        <f>IF('表格编辑 '!Y1535="","",'表格编辑 '!Y1535)</f>
        <v/>
      </c>
      <c r="X1535" s="123" t="str">
        <f>IF('表格编辑 '!Z1535="","",'表格编辑 '!Z1535)</f>
        <v/>
      </c>
      <c r="Y1535" s="123" t="str">
        <f>IF('表格编辑 '!AA1535="","",'表格编辑 '!AA1535)</f>
        <v/>
      </c>
      <c r="Z1535" s="123" t="str">
        <f>IF('表格编辑 '!AB1535="","",'表格编辑 '!AB1535)</f>
        <v/>
      </c>
      <c r="AA1535" s="123" t="str">
        <f>IF('表格编辑 '!AC1535="","",'表格编辑 '!AC1535)</f>
        <v/>
      </c>
      <c r="AB1535" s="123" t="str">
        <f>IF('表格编辑 '!AD1535="","",'表格编辑 '!AD1535)</f>
        <v/>
      </c>
      <c r="AC1535" s="123" t="str">
        <f>IF('表格编辑 '!AE1535="","",'表格编辑 '!AE1535)</f>
        <v/>
      </c>
      <c r="AD1535" s="123">
        <f>IF('表格编辑 '!AF1535="","",'表格编辑 '!AF1535)</f>
        <v>141122</v>
      </c>
    </row>
    <row r="1536" spans="1:30">
      <c r="A1536" s="123">
        <f>IF('表格编辑 '!A1536="","",'表格编辑 '!A1536)</f>
        <v>41123</v>
      </c>
      <c r="B1536" s="123">
        <f>IF('表格编辑 '!B1536="","",'表格编辑 '!B1536)</f>
        <v>50003</v>
      </c>
      <c r="C1536" s="123">
        <f>IF('表格编辑 '!E1536="","",'表格编辑 '!E1536)</f>
        <v>70</v>
      </c>
      <c r="D1536" s="123" t="str">
        <f>IF('表格编辑 '!F1536="","",'表格编辑 '!F1536)</f>
        <v>AI_born_event(RECEIVER, ARG0, ARG1, ARG2, ARG3,ARG4)</v>
      </c>
      <c r="E1536" s="123" t="str">
        <f>IF('表格编辑 '!G1536="","",'表格编辑 '!G1536)</f>
        <v>AI_update_event(RECEIVER, ARG0, ARG1, ARG2, ARG3,ARG4)</v>
      </c>
      <c r="F1536" s="123" t="str">
        <f>IF('表格编辑 '!H1536="","",'表格编辑 '!H1536)</f>
        <v/>
      </c>
      <c r="G1536" s="123" t="str">
        <f>IF('表格编辑 '!I1536="","",'表格编辑 '!I1536)</f>
        <v/>
      </c>
      <c r="H1536" s="123" t="str">
        <f>IF('表格编辑 '!J1536="","",'表格编辑 '!J1536)</f>
        <v>test_deadth_event(RECEIVER, ARG0, ARG1, ARG2, ARG3,ARG4)</v>
      </c>
      <c r="I1536" s="123">
        <f>IF('表格编辑 '!K1536="","",'表格编辑 '!K1536)</f>
        <v>1</v>
      </c>
      <c r="J1536" s="123">
        <f>IF('表格编辑 '!L1536="","",'表格编辑 '!L1536)</f>
        <v>20000</v>
      </c>
      <c r="K1536" s="123">
        <f>IF('表格编辑 '!M1536="","",'表格编辑 '!M1536)</f>
        <v>2100</v>
      </c>
      <c r="L1536" s="123" t="str">
        <f>IF('表格编辑 '!N1536="","",'表格编辑 '!N1536)</f>
        <v/>
      </c>
      <c r="M1536" s="123" t="str">
        <f>IF('表格编辑 '!O1536="","",'表格编辑 '!O1536)</f>
        <v/>
      </c>
      <c r="N1536" s="123" t="str">
        <f>IF('表格编辑 '!P1536="","",'表格编辑 '!P1536)</f>
        <v/>
      </c>
      <c r="O1536" s="123" t="str">
        <f>IF('表格编辑 '!Q1536="","",'表格编辑 '!Q1536)</f>
        <v/>
      </c>
      <c r="P1536" s="123" t="str">
        <f>IF('表格编辑 '!R1536="","",'表格编辑 '!R1536)</f>
        <v/>
      </c>
      <c r="Q1536" s="123">
        <f>IF('表格编辑 '!S1536="","",'表格编辑 '!S1536)</f>
        <v>400</v>
      </c>
      <c r="R1536" s="123" t="str">
        <f>IF('表格编辑 '!T1536="","",'表格编辑 '!T1536)</f>
        <v/>
      </c>
      <c r="S1536" s="123" t="str">
        <f>IF('表格编辑 '!U1536="","",'表格编辑 '!U1536)</f>
        <v/>
      </c>
      <c r="T1536" s="123" t="str">
        <f>IF('表格编辑 '!V1536="","",'表格编辑 '!V1536)</f>
        <v/>
      </c>
      <c r="U1536" s="123" t="str">
        <f>IF('表格编辑 '!W1536="","",'表格编辑 '!W1536)</f>
        <v/>
      </c>
      <c r="V1536" s="123" t="str">
        <f>IF('表格编辑 '!X1536="","",'表格编辑 '!X1536)</f>
        <v/>
      </c>
      <c r="W1536" s="123" t="str">
        <f>IF('表格编辑 '!Y1536="","",'表格编辑 '!Y1536)</f>
        <v/>
      </c>
      <c r="X1536" s="123" t="str">
        <f>IF('表格编辑 '!Z1536="","",'表格编辑 '!Z1536)</f>
        <v/>
      </c>
      <c r="Y1536" s="123" t="str">
        <f>IF('表格编辑 '!AA1536="","",'表格编辑 '!AA1536)</f>
        <v/>
      </c>
      <c r="Z1536" s="123" t="str">
        <f>IF('表格编辑 '!AB1536="","",'表格编辑 '!AB1536)</f>
        <v/>
      </c>
      <c r="AA1536" s="123" t="str">
        <f>IF('表格编辑 '!AC1536="","",'表格编辑 '!AC1536)</f>
        <v/>
      </c>
      <c r="AB1536" s="123" t="str">
        <f>IF('表格编辑 '!AD1536="","",'表格编辑 '!AD1536)</f>
        <v/>
      </c>
      <c r="AC1536" s="123" t="str">
        <f>IF('表格编辑 '!AE1536="","",'表格编辑 '!AE1536)</f>
        <v/>
      </c>
      <c r="AD1536" s="123">
        <f>IF('表格编辑 '!AF1536="","",'表格编辑 '!AF1536)</f>
        <v>141123</v>
      </c>
    </row>
    <row r="1537" spans="1:30">
      <c r="A1537" s="123">
        <f>IF('表格编辑 '!A1537="","",'表格编辑 '!A1537)</f>
        <v>41124</v>
      </c>
      <c r="B1537" s="123">
        <f>IF('表格编辑 '!B1537="","",'表格编辑 '!B1537)</f>
        <v>50119</v>
      </c>
      <c r="C1537" s="123">
        <f>IF('表格编辑 '!E1537="","",'表格编辑 '!E1537)</f>
        <v>70</v>
      </c>
      <c r="D1537" s="123" t="str">
        <f>IF('表格编辑 '!F1537="","",'表格编辑 '!F1537)</f>
        <v>AI_born_event(RECEIVER, ARG0, ARG1, ARG2, ARG3,ARG4)</v>
      </c>
      <c r="E1537" s="123" t="str">
        <f>IF('表格编辑 '!G1537="","",'表格编辑 '!G1537)</f>
        <v>AI_update_event(RECEIVER, ARG0, ARG1, ARG2, ARG3,ARG4)</v>
      </c>
      <c r="F1537" s="123" t="str">
        <f>IF('表格编辑 '!H1537="","",'表格编辑 '!H1537)</f>
        <v/>
      </c>
      <c r="G1537" s="123" t="str">
        <f>IF('表格编辑 '!I1537="","",'表格编辑 '!I1537)</f>
        <v/>
      </c>
      <c r="H1537" s="123" t="str">
        <f>IF('表格编辑 '!J1537="","",'表格编辑 '!J1537)</f>
        <v>test_deadth_event(RECEIVER, ARG0, ARG1, ARG2, ARG3,ARG4)</v>
      </c>
      <c r="I1537" s="123">
        <f>IF('表格编辑 '!K1537="","",'表格编辑 '!K1537)</f>
        <v>1</v>
      </c>
      <c r="J1537" s="123">
        <f>IF('表格编辑 '!L1537="","",'表格编辑 '!L1537)</f>
        <v>20000</v>
      </c>
      <c r="K1537" s="123">
        <f>IF('表格编辑 '!M1537="","",'表格编辑 '!M1537)</f>
        <v>2100</v>
      </c>
      <c r="L1537" s="123" t="str">
        <f>IF('表格编辑 '!N1537="","",'表格编辑 '!N1537)</f>
        <v/>
      </c>
      <c r="M1537" s="123" t="str">
        <f>IF('表格编辑 '!O1537="","",'表格编辑 '!O1537)</f>
        <v/>
      </c>
      <c r="N1537" s="123" t="str">
        <f>IF('表格编辑 '!P1537="","",'表格编辑 '!P1537)</f>
        <v/>
      </c>
      <c r="O1537" s="123" t="str">
        <f>IF('表格编辑 '!Q1537="","",'表格编辑 '!Q1537)</f>
        <v/>
      </c>
      <c r="P1537" s="123" t="str">
        <f>IF('表格编辑 '!R1537="","",'表格编辑 '!R1537)</f>
        <v/>
      </c>
      <c r="Q1537" s="123">
        <f>IF('表格编辑 '!S1537="","",'表格编辑 '!S1537)</f>
        <v>400</v>
      </c>
      <c r="R1537" s="123" t="str">
        <f>IF('表格编辑 '!T1537="","",'表格编辑 '!T1537)</f>
        <v/>
      </c>
      <c r="S1537" s="123" t="str">
        <f>IF('表格编辑 '!U1537="","",'表格编辑 '!U1537)</f>
        <v/>
      </c>
      <c r="T1537" s="123" t="str">
        <f>IF('表格编辑 '!V1537="","",'表格编辑 '!V1537)</f>
        <v/>
      </c>
      <c r="U1537" s="123" t="str">
        <f>IF('表格编辑 '!W1537="","",'表格编辑 '!W1537)</f>
        <v/>
      </c>
      <c r="V1537" s="123" t="str">
        <f>IF('表格编辑 '!X1537="","",'表格编辑 '!X1537)</f>
        <v/>
      </c>
      <c r="W1537" s="123" t="str">
        <f>IF('表格编辑 '!Y1537="","",'表格编辑 '!Y1537)</f>
        <v/>
      </c>
      <c r="X1537" s="123" t="str">
        <f>IF('表格编辑 '!Z1537="","",'表格编辑 '!Z1537)</f>
        <v/>
      </c>
      <c r="Y1537" s="123" t="str">
        <f>IF('表格编辑 '!AA1537="","",'表格编辑 '!AA1537)</f>
        <v/>
      </c>
      <c r="Z1537" s="123" t="str">
        <f>IF('表格编辑 '!AB1537="","",'表格编辑 '!AB1537)</f>
        <v/>
      </c>
      <c r="AA1537" s="123" t="str">
        <f>IF('表格编辑 '!AC1537="","",'表格编辑 '!AC1537)</f>
        <v/>
      </c>
      <c r="AB1537" s="123" t="str">
        <f>IF('表格编辑 '!AD1537="","",'表格编辑 '!AD1537)</f>
        <v/>
      </c>
      <c r="AC1537" s="123" t="str">
        <f>IF('表格编辑 '!AE1537="","",'表格编辑 '!AE1537)</f>
        <v/>
      </c>
      <c r="AD1537" s="123">
        <f>IF('表格编辑 '!AF1537="","",'表格编辑 '!AF1537)</f>
        <v>141124</v>
      </c>
    </row>
    <row r="1538" spans="1:30">
      <c r="A1538" s="123">
        <f>IF('表格编辑 '!A1538="","",'表格编辑 '!A1538)</f>
        <v>41125</v>
      </c>
      <c r="B1538" s="123">
        <f>IF('表格编辑 '!B1538="","",'表格编辑 '!B1538)</f>
        <v>50121</v>
      </c>
      <c r="C1538" s="123">
        <f>IF('表格编辑 '!E1538="","",'表格编辑 '!E1538)</f>
        <v>70</v>
      </c>
      <c r="D1538" s="123" t="str">
        <f>IF('表格编辑 '!F1538="","",'表格编辑 '!F1538)</f>
        <v>AI_born_event(RECEIVER, ARG0, ARG1, ARG2, ARG3,ARG4)</v>
      </c>
      <c r="E1538" s="123" t="str">
        <f>IF('表格编辑 '!G1538="","",'表格编辑 '!G1538)</f>
        <v>AI_update_event(RECEIVER, ARG0, ARG1, ARG2, ARG3,ARG4)</v>
      </c>
      <c r="F1538" s="123" t="str">
        <f>IF('表格编辑 '!H1538="","",'表格编辑 '!H1538)</f>
        <v/>
      </c>
      <c r="G1538" s="123" t="str">
        <f>IF('表格编辑 '!I1538="","",'表格编辑 '!I1538)</f>
        <v/>
      </c>
      <c r="H1538" s="123" t="str">
        <f>IF('表格编辑 '!J1538="","",'表格编辑 '!J1538)</f>
        <v>test_deadth_event(RECEIVER, ARG0, ARG1, ARG2, ARG3,ARG4)</v>
      </c>
      <c r="I1538" s="123">
        <f>IF('表格编辑 '!K1538="","",'表格编辑 '!K1538)</f>
        <v>1</v>
      </c>
      <c r="J1538" s="123">
        <f>IF('表格编辑 '!L1538="","",'表格编辑 '!L1538)</f>
        <v>20000</v>
      </c>
      <c r="K1538" s="123">
        <f>IF('表格编辑 '!M1538="","",'表格编辑 '!M1538)</f>
        <v>2100</v>
      </c>
      <c r="L1538" s="123" t="str">
        <f>IF('表格编辑 '!N1538="","",'表格编辑 '!N1538)</f>
        <v/>
      </c>
      <c r="M1538" s="123" t="str">
        <f>IF('表格编辑 '!O1538="","",'表格编辑 '!O1538)</f>
        <v/>
      </c>
      <c r="N1538" s="123" t="str">
        <f>IF('表格编辑 '!P1538="","",'表格编辑 '!P1538)</f>
        <v/>
      </c>
      <c r="O1538" s="123" t="str">
        <f>IF('表格编辑 '!Q1538="","",'表格编辑 '!Q1538)</f>
        <v/>
      </c>
      <c r="P1538" s="123" t="str">
        <f>IF('表格编辑 '!R1538="","",'表格编辑 '!R1538)</f>
        <v/>
      </c>
      <c r="Q1538" s="123">
        <f>IF('表格编辑 '!S1538="","",'表格编辑 '!S1538)</f>
        <v>400</v>
      </c>
      <c r="R1538" s="123" t="str">
        <f>IF('表格编辑 '!T1538="","",'表格编辑 '!T1538)</f>
        <v/>
      </c>
      <c r="S1538" s="123" t="str">
        <f>IF('表格编辑 '!U1538="","",'表格编辑 '!U1538)</f>
        <v/>
      </c>
      <c r="T1538" s="123" t="str">
        <f>IF('表格编辑 '!V1538="","",'表格编辑 '!V1538)</f>
        <v/>
      </c>
      <c r="U1538" s="123" t="str">
        <f>IF('表格编辑 '!W1538="","",'表格编辑 '!W1538)</f>
        <v/>
      </c>
      <c r="V1538" s="123" t="str">
        <f>IF('表格编辑 '!X1538="","",'表格编辑 '!X1538)</f>
        <v/>
      </c>
      <c r="W1538" s="123" t="str">
        <f>IF('表格编辑 '!Y1538="","",'表格编辑 '!Y1538)</f>
        <v/>
      </c>
      <c r="X1538" s="123" t="str">
        <f>IF('表格编辑 '!Z1538="","",'表格编辑 '!Z1538)</f>
        <v/>
      </c>
      <c r="Y1538" s="123" t="str">
        <f>IF('表格编辑 '!AA1538="","",'表格编辑 '!AA1538)</f>
        <v/>
      </c>
      <c r="Z1538" s="123" t="str">
        <f>IF('表格编辑 '!AB1538="","",'表格编辑 '!AB1538)</f>
        <v/>
      </c>
      <c r="AA1538" s="123" t="str">
        <f>IF('表格编辑 '!AC1538="","",'表格编辑 '!AC1538)</f>
        <v/>
      </c>
      <c r="AB1538" s="123" t="str">
        <f>IF('表格编辑 '!AD1538="","",'表格编辑 '!AD1538)</f>
        <v/>
      </c>
      <c r="AC1538" s="123" t="str">
        <f>IF('表格编辑 '!AE1538="","",'表格编辑 '!AE1538)</f>
        <v/>
      </c>
      <c r="AD1538" s="123">
        <f>IF('表格编辑 '!AF1538="","",'表格编辑 '!AF1538)</f>
        <v>141125</v>
      </c>
    </row>
    <row r="1539" spans="1:30">
      <c r="A1539" s="123">
        <f>IF('表格编辑 '!A1539="","",'表格编辑 '!A1539)</f>
        <v>41126</v>
      </c>
      <c r="B1539" s="123">
        <f>IF('表格编辑 '!B1539="","",'表格编辑 '!B1539)</f>
        <v>50102</v>
      </c>
      <c r="C1539" s="123">
        <f>IF('表格编辑 '!E1539="","",'表格编辑 '!E1539)</f>
        <v>70</v>
      </c>
      <c r="D1539" s="123" t="str">
        <f>IF('表格编辑 '!F1539="","",'表格编辑 '!F1539)</f>
        <v>AI_born_event(RECEIVER, ARG0, ARG1, ARG2, ARG3,ARG4)</v>
      </c>
      <c r="E1539" s="123" t="str">
        <f>IF('表格编辑 '!G1539="","",'表格编辑 '!G1539)</f>
        <v>AI_update_event(RECEIVER, ARG0, ARG1, ARG2, ARG3,ARG4)</v>
      </c>
      <c r="F1539" s="123" t="str">
        <f>IF('表格编辑 '!H1539="","",'表格编辑 '!H1539)</f>
        <v/>
      </c>
      <c r="G1539" s="123" t="str">
        <f>IF('表格编辑 '!I1539="","",'表格编辑 '!I1539)</f>
        <v/>
      </c>
      <c r="H1539" s="123" t="str">
        <f>IF('表格编辑 '!J1539="","",'表格编辑 '!J1539)</f>
        <v>test_deadth_event(RECEIVER, ARG0, ARG1, ARG2, ARG3,ARG4)</v>
      </c>
      <c r="I1539" s="123">
        <f>IF('表格编辑 '!K1539="","",'表格编辑 '!K1539)</f>
        <v>1</v>
      </c>
      <c r="J1539" s="123">
        <f>IF('表格编辑 '!L1539="","",'表格编辑 '!L1539)</f>
        <v>20000</v>
      </c>
      <c r="K1539" s="123">
        <f>IF('表格编辑 '!M1539="","",'表格编辑 '!M1539)</f>
        <v>2100</v>
      </c>
      <c r="L1539" s="123" t="str">
        <f>IF('表格编辑 '!N1539="","",'表格编辑 '!N1539)</f>
        <v/>
      </c>
      <c r="M1539" s="123" t="str">
        <f>IF('表格编辑 '!O1539="","",'表格编辑 '!O1539)</f>
        <v/>
      </c>
      <c r="N1539" s="123" t="str">
        <f>IF('表格编辑 '!P1539="","",'表格编辑 '!P1539)</f>
        <v/>
      </c>
      <c r="O1539" s="123" t="str">
        <f>IF('表格编辑 '!Q1539="","",'表格编辑 '!Q1539)</f>
        <v/>
      </c>
      <c r="P1539" s="123" t="str">
        <f>IF('表格编辑 '!R1539="","",'表格编辑 '!R1539)</f>
        <v/>
      </c>
      <c r="Q1539" s="123">
        <f>IF('表格编辑 '!S1539="","",'表格编辑 '!S1539)</f>
        <v>400</v>
      </c>
      <c r="R1539" s="123" t="str">
        <f>IF('表格编辑 '!T1539="","",'表格编辑 '!T1539)</f>
        <v/>
      </c>
      <c r="S1539" s="123" t="str">
        <f>IF('表格编辑 '!U1539="","",'表格编辑 '!U1539)</f>
        <v/>
      </c>
      <c r="T1539" s="123" t="str">
        <f>IF('表格编辑 '!V1539="","",'表格编辑 '!V1539)</f>
        <v/>
      </c>
      <c r="U1539" s="123" t="str">
        <f>IF('表格编辑 '!W1539="","",'表格编辑 '!W1539)</f>
        <v/>
      </c>
      <c r="V1539" s="123" t="str">
        <f>IF('表格编辑 '!X1539="","",'表格编辑 '!X1539)</f>
        <v/>
      </c>
      <c r="W1539" s="123" t="str">
        <f>IF('表格编辑 '!Y1539="","",'表格编辑 '!Y1539)</f>
        <v/>
      </c>
      <c r="X1539" s="123" t="str">
        <f>IF('表格编辑 '!Z1539="","",'表格编辑 '!Z1539)</f>
        <v/>
      </c>
      <c r="Y1539" s="123" t="str">
        <f>IF('表格编辑 '!AA1539="","",'表格编辑 '!AA1539)</f>
        <v/>
      </c>
      <c r="Z1539" s="123" t="str">
        <f>IF('表格编辑 '!AB1539="","",'表格编辑 '!AB1539)</f>
        <v/>
      </c>
      <c r="AA1539" s="123" t="str">
        <f>IF('表格编辑 '!AC1539="","",'表格编辑 '!AC1539)</f>
        <v/>
      </c>
      <c r="AB1539" s="123" t="str">
        <f>IF('表格编辑 '!AD1539="","",'表格编辑 '!AD1539)</f>
        <v/>
      </c>
      <c r="AC1539" s="123" t="str">
        <f>IF('表格编辑 '!AE1539="","",'表格编辑 '!AE1539)</f>
        <v/>
      </c>
      <c r="AD1539" s="123">
        <f>IF('表格编辑 '!AF1539="","",'表格编辑 '!AF1539)</f>
        <v>141126</v>
      </c>
    </row>
    <row r="1540" spans="1:30">
      <c r="A1540" s="123">
        <f>IF('表格编辑 '!A1540="","",'表格编辑 '!A1540)</f>
        <v>41127</v>
      </c>
      <c r="B1540" s="123">
        <f>IF('表格编辑 '!B1540="","",'表格编辑 '!B1540)</f>
        <v>50089</v>
      </c>
      <c r="C1540" s="123">
        <f>IF('表格编辑 '!E1540="","",'表格编辑 '!E1540)</f>
        <v>70</v>
      </c>
      <c r="D1540" s="123" t="str">
        <f>IF('表格编辑 '!F1540="","",'表格编辑 '!F1540)</f>
        <v>AI_born_event(RECEIVER, ARG0, ARG1, ARG2, ARG3,ARG4)</v>
      </c>
      <c r="E1540" s="123" t="str">
        <f>IF('表格编辑 '!G1540="","",'表格编辑 '!G1540)</f>
        <v>AI_update_event(RECEIVER, ARG0, ARG1, ARG2, ARG3,ARG4)</v>
      </c>
      <c r="F1540" s="123" t="str">
        <f>IF('表格编辑 '!H1540="","",'表格编辑 '!H1540)</f>
        <v/>
      </c>
      <c r="G1540" s="123" t="str">
        <f>IF('表格编辑 '!I1540="","",'表格编辑 '!I1540)</f>
        <v/>
      </c>
      <c r="H1540" s="123" t="str">
        <f>IF('表格编辑 '!J1540="","",'表格编辑 '!J1540)</f>
        <v>test_deadth_event(RECEIVER, ARG0, ARG1, ARG2, ARG3,ARG4)</v>
      </c>
      <c r="I1540" s="123">
        <f>IF('表格编辑 '!K1540="","",'表格编辑 '!K1540)</f>
        <v>1</v>
      </c>
      <c r="J1540" s="123">
        <f>IF('表格编辑 '!L1540="","",'表格编辑 '!L1540)</f>
        <v>20000</v>
      </c>
      <c r="K1540" s="123">
        <f>IF('表格编辑 '!M1540="","",'表格编辑 '!M1540)</f>
        <v>2100</v>
      </c>
      <c r="L1540" s="123" t="str">
        <f>IF('表格编辑 '!N1540="","",'表格编辑 '!N1540)</f>
        <v/>
      </c>
      <c r="M1540" s="123" t="str">
        <f>IF('表格编辑 '!O1540="","",'表格编辑 '!O1540)</f>
        <v/>
      </c>
      <c r="N1540" s="123" t="str">
        <f>IF('表格编辑 '!P1540="","",'表格编辑 '!P1540)</f>
        <v/>
      </c>
      <c r="O1540" s="123" t="str">
        <f>IF('表格编辑 '!Q1540="","",'表格编辑 '!Q1540)</f>
        <v/>
      </c>
      <c r="P1540" s="123" t="str">
        <f>IF('表格编辑 '!R1540="","",'表格编辑 '!R1540)</f>
        <v/>
      </c>
      <c r="Q1540" s="123">
        <f>IF('表格编辑 '!S1540="","",'表格编辑 '!S1540)</f>
        <v>400</v>
      </c>
      <c r="R1540" s="123" t="str">
        <f>IF('表格编辑 '!T1540="","",'表格编辑 '!T1540)</f>
        <v/>
      </c>
      <c r="S1540" s="123" t="str">
        <f>IF('表格编辑 '!U1540="","",'表格编辑 '!U1540)</f>
        <v/>
      </c>
      <c r="T1540" s="123" t="str">
        <f>IF('表格编辑 '!V1540="","",'表格编辑 '!V1540)</f>
        <v/>
      </c>
      <c r="U1540" s="123" t="str">
        <f>IF('表格编辑 '!W1540="","",'表格编辑 '!W1540)</f>
        <v/>
      </c>
      <c r="V1540" s="123" t="str">
        <f>IF('表格编辑 '!X1540="","",'表格编辑 '!X1540)</f>
        <v/>
      </c>
      <c r="W1540" s="123" t="str">
        <f>IF('表格编辑 '!Y1540="","",'表格编辑 '!Y1540)</f>
        <v/>
      </c>
      <c r="X1540" s="123" t="str">
        <f>IF('表格编辑 '!Z1540="","",'表格编辑 '!Z1540)</f>
        <v/>
      </c>
      <c r="Y1540" s="123" t="str">
        <f>IF('表格编辑 '!AA1540="","",'表格编辑 '!AA1540)</f>
        <v/>
      </c>
      <c r="Z1540" s="123" t="str">
        <f>IF('表格编辑 '!AB1540="","",'表格编辑 '!AB1540)</f>
        <v/>
      </c>
      <c r="AA1540" s="123" t="str">
        <f>IF('表格编辑 '!AC1540="","",'表格编辑 '!AC1540)</f>
        <v/>
      </c>
      <c r="AB1540" s="123" t="str">
        <f>IF('表格编辑 '!AD1540="","",'表格编辑 '!AD1540)</f>
        <v/>
      </c>
      <c r="AC1540" s="123" t="str">
        <f>IF('表格编辑 '!AE1540="","",'表格编辑 '!AE1540)</f>
        <v/>
      </c>
      <c r="AD1540" s="123">
        <f>IF('表格编辑 '!AF1540="","",'表格编辑 '!AF1540)</f>
        <v>141127</v>
      </c>
    </row>
    <row r="1541" spans="1:30">
      <c r="A1541" s="123">
        <f>IF('表格编辑 '!A1541="","",'表格编辑 '!A1541)</f>
        <v>41128</v>
      </c>
      <c r="B1541" s="123">
        <f>IF('表格编辑 '!B1541="","",'表格编辑 '!B1541)</f>
        <v>50060</v>
      </c>
      <c r="C1541" s="123">
        <f>IF('表格编辑 '!E1541="","",'表格编辑 '!E1541)</f>
        <v>70</v>
      </c>
      <c r="D1541" s="123" t="str">
        <f>IF('表格编辑 '!F1541="","",'表格编辑 '!F1541)</f>
        <v>AI_born_event(RECEIVER, ARG0, ARG1, ARG2, ARG3,ARG4)</v>
      </c>
      <c r="E1541" s="123" t="str">
        <f>IF('表格编辑 '!G1541="","",'表格编辑 '!G1541)</f>
        <v>AI_update_event(RECEIVER, ARG0, ARG1, ARG2, ARG3,ARG4)</v>
      </c>
      <c r="F1541" s="123" t="str">
        <f>IF('表格编辑 '!H1541="","",'表格编辑 '!H1541)</f>
        <v/>
      </c>
      <c r="G1541" s="123" t="str">
        <f>IF('表格编辑 '!I1541="","",'表格编辑 '!I1541)</f>
        <v/>
      </c>
      <c r="H1541" s="123" t="str">
        <f>IF('表格编辑 '!J1541="","",'表格编辑 '!J1541)</f>
        <v>test_deadth_event(RECEIVER, ARG0, ARG1, ARG2, ARG3,ARG4)</v>
      </c>
      <c r="I1541" s="123">
        <f>IF('表格编辑 '!K1541="","",'表格编辑 '!K1541)</f>
        <v>1</v>
      </c>
      <c r="J1541" s="123">
        <f>IF('表格编辑 '!L1541="","",'表格编辑 '!L1541)</f>
        <v>20000</v>
      </c>
      <c r="K1541" s="123">
        <f>IF('表格编辑 '!M1541="","",'表格编辑 '!M1541)</f>
        <v>2100</v>
      </c>
      <c r="L1541" s="123" t="str">
        <f>IF('表格编辑 '!N1541="","",'表格编辑 '!N1541)</f>
        <v/>
      </c>
      <c r="M1541" s="123" t="str">
        <f>IF('表格编辑 '!O1541="","",'表格编辑 '!O1541)</f>
        <v/>
      </c>
      <c r="N1541" s="123" t="str">
        <f>IF('表格编辑 '!P1541="","",'表格编辑 '!P1541)</f>
        <v/>
      </c>
      <c r="O1541" s="123" t="str">
        <f>IF('表格编辑 '!Q1541="","",'表格编辑 '!Q1541)</f>
        <v/>
      </c>
      <c r="P1541" s="123" t="str">
        <f>IF('表格编辑 '!R1541="","",'表格编辑 '!R1541)</f>
        <v/>
      </c>
      <c r="Q1541" s="123">
        <f>IF('表格编辑 '!S1541="","",'表格编辑 '!S1541)</f>
        <v>400</v>
      </c>
      <c r="R1541" s="123" t="str">
        <f>IF('表格编辑 '!T1541="","",'表格编辑 '!T1541)</f>
        <v/>
      </c>
      <c r="S1541" s="123" t="str">
        <f>IF('表格编辑 '!U1541="","",'表格编辑 '!U1541)</f>
        <v/>
      </c>
      <c r="T1541" s="123" t="str">
        <f>IF('表格编辑 '!V1541="","",'表格编辑 '!V1541)</f>
        <v/>
      </c>
      <c r="U1541" s="123" t="str">
        <f>IF('表格编辑 '!W1541="","",'表格编辑 '!W1541)</f>
        <v/>
      </c>
      <c r="V1541" s="123" t="str">
        <f>IF('表格编辑 '!X1541="","",'表格编辑 '!X1541)</f>
        <v/>
      </c>
      <c r="W1541" s="123" t="str">
        <f>IF('表格编辑 '!Y1541="","",'表格编辑 '!Y1541)</f>
        <v/>
      </c>
      <c r="X1541" s="123" t="str">
        <f>IF('表格编辑 '!Z1541="","",'表格编辑 '!Z1541)</f>
        <v/>
      </c>
      <c r="Y1541" s="123" t="str">
        <f>IF('表格编辑 '!AA1541="","",'表格编辑 '!AA1541)</f>
        <v/>
      </c>
      <c r="Z1541" s="123" t="str">
        <f>IF('表格编辑 '!AB1541="","",'表格编辑 '!AB1541)</f>
        <v/>
      </c>
      <c r="AA1541" s="123" t="str">
        <f>IF('表格编辑 '!AC1541="","",'表格编辑 '!AC1541)</f>
        <v/>
      </c>
      <c r="AB1541" s="123" t="str">
        <f>IF('表格编辑 '!AD1541="","",'表格编辑 '!AD1541)</f>
        <v/>
      </c>
      <c r="AC1541" s="123" t="str">
        <f>IF('表格编辑 '!AE1541="","",'表格编辑 '!AE1541)</f>
        <v/>
      </c>
      <c r="AD1541" s="123">
        <f>IF('表格编辑 '!AF1541="","",'表格编辑 '!AF1541)</f>
        <v>141128</v>
      </c>
    </row>
    <row r="1542" spans="1:30">
      <c r="A1542" s="123">
        <f>IF('表格编辑 '!A1542="","",'表格编辑 '!A1542)</f>
        <v>41129</v>
      </c>
      <c r="B1542" s="123">
        <f>IF('表格编辑 '!B1542="","",'表格编辑 '!B1542)</f>
        <v>50102</v>
      </c>
      <c r="C1542" s="123">
        <f>IF('表格编辑 '!E1542="","",'表格编辑 '!E1542)</f>
        <v>70</v>
      </c>
      <c r="D1542" s="123" t="str">
        <f>IF('表格编辑 '!F1542="","",'表格编辑 '!F1542)</f>
        <v>AI_born_event(RECEIVER, ARG0, ARG1, ARG2, ARG3,ARG4)</v>
      </c>
      <c r="E1542" s="123" t="str">
        <f>IF('表格编辑 '!G1542="","",'表格编辑 '!G1542)</f>
        <v>AI_update_event(RECEIVER, ARG0, ARG1, ARG2, ARG3,ARG4)</v>
      </c>
      <c r="F1542" s="123" t="str">
        <f>IF('表格编辑 '!H1542="","",'表格编辑 '!H1542)</f>
        <v/>
      </c>
      <c r="G1542" s="123" t="str">
        <f>IF('表格编辑 '!I1542="","",'表格编辑 '!I1542)</f>
        <v/>
      </c>
      <c r="H1542" s="123" t="str">
        <f>IF('表格编辑 '!J1542="","",'表格编辑 '!J1542)</f>
        <v>test_deadth_event(RECEIVER, ARG0, ARG1, ARG2, ARG3,ARG4)</v>
      </c>
      <c r="I1542" s="123">
        <f>IF('表格编辑 '!K1542="","",'表格编辑 '!K1542)</f>
        <v>1</v>
      </c>
      <c r="J1542" s="123">
        <f>IF('表格编辑 '!L1542="","",'表格编辑 '!L1542)</f>
        <v>20000</v>
      </c>
      <c r="K1542" s="123">
        <f>IF('表格编辑 '!M1542="","",'表格编辑 '!M1542)</f>
        <v>2100</v>
      </c>
      <c r="L1542" s="123" t="str">
        <f>IF('表格编辑 '!N1542="","",'表格编辑 '!N1542)</f>
        <v/>
      </c>
      <c r="M1542" s="123" t="str">
        <f>IF('表格编辑 '!O1542="","",'表格编辑 '!O1542)</f>
        <v/>
      </c>
      <c r="N1542" s="123" t="str">
        <f>IF('表格编辑 '!P1542="","",'表格编辑 '!P1542)</f>
        <v/>
      </c>
      <c r="O1542" s="123" t="str">
        <f>IF('表格编辑 '!Q1542="","",'表格编辑 '!Q1542)</f>
        <v/>
      </c>
      <c r="P1542" s="123" t="str">
        <f>IF('表格编辑 '!R1542="","",'表格编辑 '!R1542)</f>
        <v/>
      </c>
      <c r="Q1542" s="123">
        <f>IF('表格编辑 '!S1542="","",'表格编辑 '!S1542)</f>
        <v>400</v>
      </c>
      <c r="R1542" s="123" t="str">
        <f>IF('表格编辑 '!T1542="","",'表格编辑 '!T1542)</f>
        <v/>
      </c>
      <c r="S1542" s="123" t="str">
        <f>IF('表格编辑 '!U1542="","",'表格编辑 '!U1542)</f>
        <v/>
      </c>
      <c r="T1542" s="123" t="str">
        <f>IF('表格编辑 '!V1542="","",'表格编辑 '!V1542)</f>
        <v/>
      </c>
      <c r="U1542" s="123" t="str">
        <f>IF('表格编辑 '!W1542="","",'表格编辑 '!W1542)</f>
        <v/>
      </c>
      <c r="V1542" s="123" t="str">
        <f>IF('表格编辑 '!X1542="","",'表格编辑 '!X1542)</f>
        <v/>
      </c>
      <c r="W1542" s="123" t="str">
        <f>IF('表格编辑 '!Y1542="","",'表格编辑 '!Y1542)</f>
        <v/>
      </c>
      <c r="X1542" s="123" t="str">
        <f>IF('表格编辑 '!Z1542="","",'表格编辑 '!Z1542)</f>
        <v/>
      </c>
      <c r="Y1542" s="123" t="str">
        <f>IF('表格编辑 '!AA1542="","",'表格编辑 '!AA1542)</f>
        <v/>
      </c>
      <c r="Z1542" s="123" t="str">
        <f>IF('表格编辑 '!AB1542="","",'表格编辑 '!AB1542)</f>
        <v/>
      </c>
      <c r="AA1542" s="123" t="str">
        <f>IF('表格编辑 '!AC1542="","",'表格编辑 '!AC1542)</f>
        <v/>
      </c>
      <c r="AB1542" s="123" t="str">
        <f>IF('表格编辑 '!AD1542="","",'表格编辑 '!AD1542)</f>
        <v/>
      </c>
      <c r="AC1542" s="123" t="str">
        <f>IF('表格编辑 '!AE1542="","",'表格编辑 '!AE1542)</f>
        <v/>
      </c>
      <c r="AD1542" s="123">
        <f>IF('表格编辑 '!AF1542="","",'表格编辑 '!AF1542)</f>
        <v>141129</v>
      </c>
    </row>
    <row r="1543" spans="1:30">
      <c r="A1543" s="123">
        <f>IF('表格编辑 '!A1543="","",'表格编辑 '!A1543)</f>
        <v>41130</v>
      </c>
      <c r="B1543" s="123">
        <f>IF('表格编辑 '!B1543="","",'表格编辑 '!B1543)</f>
        <v>50043</v>
      </c>
      <c r="C1543" s="123">
        <f>IF('表格编辑 '!E1543="","",'表格编辑 '!E1543)</f>
        <v>70</v>
      </c>
      <c r="D1543" s="123" t="str">
        <f>IF('表格编辑 '!F1543="","",'表格编辑 '!F1543)</f>
        <v>AI_born_event(RECEIVER, ARG0, ARG1, ARG2, ARG3,ARG4)</v>
      </c>
      <c r="E1543" s="123" t="str">
        <f>IF('表格编辑 '!G1543="","",'表格编辑 '!G1543)</f>
        <v>AI_update_event(RECEIVER, ARG0, ARG1, ARG2, ARG3,ARG4)</v>
      </c>
      <c r="F1543" s="123" t="str">
        <f>IF('表格编辑 '!H1543="","",'表格编辑 '!H1543)</f>
        <v/>
      </c>
      <c r="G1543" s="123" t="str">
        <f>IF('表格编辑 '!I1543="","",'表格编辑 '!I1543)</f>
        <v/>
      </c>
      <c r="H1543" s="123" t="str">
        <f>IF('表格编辑 '!J1543="","",'表格编辑 '!J1543)</f>
        <v>test_deadth_event(RECEIVER, ARG0, ARG1, ARG2, ARG3,ARG4)</v>
      </c>
      <c r="I1543" s="123">
        <f>IF('表格编辑 '!K1543="","",'表格编辑 '!K1543)</f>
        <v>1</v>
      </c>
      <c r="J1543" s="123">
        <f>IF('表格编辑 '!L1543="","",'表格编辑 '!L1543)</f>
        <v>20000</v>
      </c>
      <c r="K1543" s="123">
        <f>IF('表格编辑 '!M1543="","",'表格编辑 '!M1543)</f>
        <v>2100</v>
      </c>
      <c r="L1543" s="123" t="str">
        <f>IF('表格编辑 '!N1543="","",'表格编辑 '!N1543)</f>
        <v/>
      </c>
      <c r="M1543" s="123" t="str">
        <f>IF('表格编辑 '!O1543="","",'表格编辑 '!O1543)</f>
        <v/>
      </c>
      <c r="N1543" s="123" t="str">
        <f>IF('表格编辑 '!P1543="","",'表格编辑 '!P1543)</f>
        <v/>
      </c>
      <c r="O1543" s="123" t="str">
        <f>IF('表格编辑 '!Q1543="","",'表格编辑 '!Q1543)</f>
        <v/>
      </c>
      <c r="P1543" s="123" t="str">
        <f>IF('表格编辑 '!R1543="","",'表格编辑 '!R1543)</f>
        <v/>
      </c>
      <c r="Q1543" s="123">
        <f>IF('表格编辑 '!S1543="","",'表格编辑 '!S1543)</f>
        <v>400</v>
      </c>
      <c r="R1543" s="123" t="str">
        <f>IF('表格编辑 '!T1543="","",'表格编辑 '!T1543)</f>
        <v/>
      </c>
      <c r="S1543" s="123" t="str">
        <f>IF('表格编辑 '!U1543="","",'表格编辑 '!U1543)</f>
        <v/>
      </c>
      <c r="T1543" s="123" t="str">
        <f>IF('表格编辑 '!V1543="","",'表格编辑 '!V1543)</f>
        <v/>
      </c>
      <c r="U1543" s="123" t="str">
        <f>IF('表格编辑 '!W1543="","",'表格编辑 '!W1543)</f>
        <v/>
      </c>
      <c r="V1543" s="123" t="str">
        <f>IF('表格编辑 '!X1543="","",'表格编辑 '!X1543)</f>
        <v/>
      </c>
      <c r="W1543" s="123" t="str">
        <f>IF('表格编辑 '!Y1543="","",'表格编辑 '!Y1543)</f>
        <v/>
      </c>
      <c r="X1543" s="123" t="str">
        <f>IF('表格编辑 '!Z1543="","",'表格编辑 '!Z1543)</f>
        <v/>
      </c>
      <c r="Y1543" s="123" t="str">
        <f>IF('表格编辑 '!AA1543="","",'表格编辑 '!AA1543)</f>
        <v/>
      </c>
      <c r="Z1543" s="123" t="str">
        <f>IF('表格编辑 '!AB1543="","",'表格编辑 '!AB1543)</f>
        <v/>
      </c>
      <c r="AA1543" s="123" t="str">
        <f>IF('表格编辑 '!AC1543="","",'表格编辑 '!AC1543)</f>
        <v/>
      </c>
      <c r="AB1543" s="123" t="str">
        <f>IF('表格编辑 '!AD1543="","",'表格编辑 '!AD1543)</f>
        <v/>
      </c>
      <c r="AC1543" s="123" t="str">
        <f>IF('表格编辑 '!AE1543="","",'表格编辑 '!AE1543)</f>
        <v/>
      </c>
      <c r="AD1543" s="123">
        <f>IF('表格编辑 '!AF1543="","",'表格编辑 '!AF1543)</f>
        <v>141130</v>
      </c>
    </row>
    <row r="1544" spans="1:30">
      <c r="A1544" s="123">
        <f>IF('表格编辑 '!A1544="","",'表格编辑 '!A1544)</f>
        <v>41131</v>
      </c>
      <c r="B1544" s="123">
        <f>IF('表格编辑 '!B1544="","",'表格编辑 '!B1544)</f>
        <v>50154</v>
      </c>
      <c r="C1544" s="123">
        <f>IF('表格编辑 '!E1544="","",'表格编辑 '!E1544)</f>
        <v>70</v>
      </c>
      <c r="D1544" s="123" t="str">
        <f>IF('表格编辑 '!F1544="","",'表格编辑 '!F1544)</f>
        <v>AI_born_event(RECEIVER, ARG0, ARG1, ARG2, ARG3,ARG4)</v>
      </c>
      <c r="E1544" s="123" t="str">
        <f>IF('表格编辑 '!G1544="","",'表格编辑 '!G1544)</f>
        <v>AI_update_event(RECEIVER, ARG0, ARG1, ARG2, ARG3,ARG4)</v>
      </c>
      <c r="F1544" s="123" t="str">
        <f>IF('表格编辑 '!H1544="","",'表格编辑 '!H1544)</f>
        <v/>
      </c>
      <c r="G1544" s="123" t="str">
        <f>IF('表格编辑 '!I1544="","",'表格编辑 '!I1544)</f>
        <v/>
      </c>
      <c r="H1544" s="123" t="str">
        <f>IF('表格编辑 '!J1544="","",'表格编辑 '!J1544)</f>
        <v>test_deadth_event(RECEIVER, ARG0, ARG1, ARG2, ARG3,ARG4)</v>
      </c>
      <c r="I1544" s="123">
        <f>IF('表格编辑 '!K1544="","",'表格编辑 '!K1544)</f>
        <v>1</v>
      </c>
      <c r="J1544" s="123">
        <f>IF('表格编辑 '!L1544="","",'表格编辑 '!L1544)</f>
        <v>20000</v>
      </c>
      <c r="K1544" s="123">
        <f>IF('表格编辑 '!M1544="","",'表格编辑 '!M1544)</f>
        <v>2100</v>
      </c>
      <c r="L1544" s="123" t="str">
        <f>IF('表格编辑 '!N1544="","",'表格编辑 '!N1544)</f>
        <v/>
      </c>
      <c r="M1544" s="123" t="str">
        <f>IF('表格编辑 '!O1544="","",'表格编辑 '!O1544)</f>
        <v/>
      </c>
      <c r="N1544" s="123" t="str">
        <f>IF('表格编辑 '!P1544="","",'表格编辑 '!P1544)</f>
        <v/>
      </c>
      <c r="O1544" s="123" t="str">
        <f>IF('表格编辑 '!Q1544="","",'表格编辑 '!Q1544)</f>
        <v/>
      </c>
      <c r="P1544" s="123" t="str">
        <f>IF('表格编辑 '!R1544="","",'表格编辑 '!R1544)</f>
        <v/>
      </c>
      <c r="Q1544" s="123">
        <f>IF('表格编辑 '!S1544="","",'表格编辑 '!S1544)</f>
        <v>400</v>
      </c>
      <c r="R1544" s="123" t="str">
        <f>IF('表格编辑 '!T1544="","",'表格编辑 '!T1544)</f>
        <v/>
      </c>
      <c r="S1544" s="123" t="str">
        <f>IF('表格编辑 '!U1544="","",'表格编辑 '!U1544)</f>
        <v/>
      </c>
      <c r="T1544" s="123" t="str">
        <f>IF('表格编辑 '!V1544="","",'表格编辑 '!V1544)</f>
        <v/>
      </c>
      <c r="U1544" s="123" t="str">
        <f>IF('表格编辑 '!W1544="","",'表格编辑 '!W1544)</f>
        <v/>
      </c>
      <c r="V1544" s="123" t="str">
        <f>IF('表格编辑 '!X1544="","",'表格编辑 '!X1544)</f>
        <v/>
      </c>
      <c r="W1544" s="123" t="str">
        <f>IF('表格编辑 '!Y1544="","",'表格编辑 '!Y1544)</f>
        <v/>
      </c>
      <c r="X1544" s="123" t="str">
        <f>IF('表格编辑 '!Z1544="","",'表格编辑 '!Z1544)</f>
        <v/>
      </c>
      <c r="Y1544" s="123" t="str">
        <f>IF('表格编辑 '!AA1544="","",'表格编辑 '!AA1544)</f>
        <v/>
      </c>
      <c r="Z1544" s="123" t="str">
        <f>IF('表格编辑 '!AB1544="","",'表格编辑 '!AB1544)</f>
        <v/>
      </c>
      <c r="AA1544" s="123" t="str">
        <f>IF('表格编辑 '!AC1544="","",'表格编辑 '!AC1544)</f>
        <v/>
      </c>
      <c r="AB1544" s="123" t="str">
        <f>IF('表格编辑 '!AD1544="","",'表格编辑 '!AD1544)</f>
        <v/>
      </c>
      <c r="AC1544" s="123" t="str">
        <f>IF('表格编辑 '!AE1544="","",'表格编辑 '!AE1544)</f>
        <v/>
      </c>
      <c r="AD1544" s="123">
        <f>IF('表格编辑 '!AF1544="","",'表格编辑 '!AF1544)</f>
        <v>141131</v>
      </c>
    </row>
    <row r="1545" spans="1:30">
      <c r="A1545" s="123">
        <f>IF('表格编辑 '!A1545="","",'表格编辑 '!A1545)</f>
        <v>41132</v>
      </c>
      <c r="B1545" s="123">
        <f>IF('表格编辑 '!B1545="","",'表格编辑 '!B1545)</f>
        <v>50052</v>
      </c>
      <c r="C1545" s="123">
        <f>IF('表格编辑 '!E1545="","",'表格编辑 '!E1545)</f>
        <v>70</v>
      </c>
      <c r="D1545" s="123" t="str">
        <f>IF('表格编辑 '!F1545="","",'表格编辑 '!F1545)</f>
        <v>AI_born_event(RECEIVER, ARG0, ARG1, ARG2, ARG3,ARG4)</v>
      </c>
      <c r="E1545" s="123" t="str">
        <f>IF('表格编辑 '!G1545="","",'表格编辑 '!G1545)</f>
        <v>AI_update_event(RECEIVER, ARG0, ARG1, ARG2, ARG3,ARG4)</v>
      </c>
      <c r="F1545" s="123" t="str">
        <f>IF('表格编辑 '!H1545="","",'表格编辑 '!H1545)</f>
        <v/>
      </c>
      <c r="G1545" s="123" t="str">
        <f>IF('表格编辑 '!I1545="","",'表格编辑 '!I1545)</f>
        <v/>
      </c>
      <c r="H1545" s="123" t="str">
        <f>IF('表格编辑 '!J1545="","",'表格编辑 '!J1545)</f>
        <v>test_deadth_event(RECEIVER, ARG0, ARG1, ARG2, ARG3,ARG4)</v>
      </c>
      <c r="I1545" s="123">
        <f>IF('表格编辑 '!K1545="","",'表格编辑 '!K1545)</f>
        <v>1</v>
      </c>
      <c r="J1545" s="123">
        <f>IF('表格编辑 '!L1545="","",'表格编辑 '!L1545)</f>
        <v>20000</v>
      </c>
      <c r="K1545" s="123">
        <f>IF('表格编辑 '!M1545="","",'表格编辑 '!M1545)</f>
        <v>2100</v>
      </c>
      <c r="L1545" s="123" t="str">
        <f>IF('表格编辑 '!N1545="","",'表格编辑 '!N1545)</f>
        <v/>
      </c>
      <c r="M1545" s="123" t="str">
        <f>IF('表格编辑 '!O1545="","",'表格编辑 '!O1545)</f>
        <v/>
      </c>
      <c r="N1545" s="123" t="str">
        <f>IF('表格编辑 '!P1545="","",'表格编辑 '!P1545)</f>
        <v/>
      </c>
      <c r="O1545" s="123" t="str">
        <f>IF('表格编辑 '!Q1545="","",'表格编辑 '!Q1545)</f>
        <v/>
      </c>
      <c r="P1545" s="123" t="str">
        <f>IF('表格编辑 '!R1545="","",'表格编辑 '!R1545)</f>
        <v/>
      </c>
      <c r="Q1545" s="123">
        <f>IF('表格编辑 '!S1545="","",'表格编辑 '!S1545)</f>
        <v>400</v>
      </c>
      <c r="R1545" s="123" t="str">
        <f>IF('表格编辑 '!T1545="","",'表格编辑 '!T1545)</f>
        <v/>
      </c>
      <c r="S1545" s="123" t="str">
        <f>IF('表格编辑 '!U1545="","",'表格编辑 '!U1545)</f>
        <v/>
      </c>
      <c r="T1545" s="123" t="str">
        <f>IF('表格编辑 '!V1545="","",'表格编辑 '!V1545)</f>
        <v/>
      </c>
      <c r="U1545" s="123" t="str">
        <f>IF('表格编辑 '!W1545="","",'表格编辑 '!W1545)</f>
        <v/>
      </c>
      <c r="V1545" s="123" t="str">
        <f>IF('表格编辑 '!X1545="","",'表格编辑 '!X1545)</f>
        <v/>
      </c>
      <c r="W1545" s="123" t="str">
        <f>IF('表格编辑 '!Y1545="","",'表格编辑 '!Y1545)</f>
        <v/>
      </c>
      <c r="X1545" s="123" t="str">
        <f>IF('表格编辑 '!Z1545="","",'表格编辑 '!Z1545)</f>
        <v/>
      </c>
      <c r="Y1545" s="123" t="str">
        <f>IF('表格编辑 '!AA1545="","",'表格编辑 '!AA1545)</f>
        <v/>
      </c>
      <c r="Z1545" s="123" t="str">
        <f>IF('表格编辑 '!AB1545="","",'表格编辑 '!AB1545)</f>
        <v/>
      </c>
      <c r="AA1545" s="123" t="str">
        <f>IF('表格编辑 '!AC1545="","",'表格编辑 '!AC1545)</f>
        <v/>
      </c>
      <c r="AB1545" s="123" t="str">
        <f>IF('表格编辑 '!AD1545="","",'表格编辑 '!AD1545)</f>
        <v/>
      </c>
      <c r="AC1545" s="123" t="str">
        <f>IF('表格编辑 '!AE1545="","",'表格编辑 '!AE1545)</f>
        <v/>
      </c>
      <c r="AD1545" s="123">
        <f>IF('表格编辑 '!AF1545="","",'表格编辑 '!AF1545)</f>
        <v>141132</v>
      </c>
    </row>
    <row r="1546" spans="1:30">
      <c r="A1546" s="123">
        <f>IF('表格编辑 '!A1546="","",'表格编辑 '!A1546)</f>
        <v>41133</v>
      </c>
      <c r="B1546" s="123">
        <f>IF('表格编辑 '!B1546="","",'表格编辑 '!B1546)</f>
        <v>50141</v>
      </c>
      <c r="C1546" s="123">
        <f>IF('表格编辑 '!E1546="","",'表格编辑 '!E1546)</f>
        <v>70</v>
      </c>
      <c r="D1546" s="123" t="str">
        <f>IF('表格编辑 '!F1546="","",'表格编辑 '!F1546)</f>
        <v>AI_born_event(RECEIVER, ARG0, ARG1, ARG2, ARG3,ARG4)</v>
      </c>
      <c r="E1546" s="123" t="str">
        <f>IF('表格编辑 '!G1546="","",'表格编辑 '!G1546)</f>
        <v>AI_update_event(RECEIVER, ARG0, ARG1, ARG2, ARG3,ARG4)</v>
      </c>
      <c r="F1546" s="123" t="str">
        <f>IF('表格编辑 '!H1546="","",'表格编辑 '!H1546)</f>
        <v/>
      </c>
      <c r="G1546" s="123" t="str">
        <f>IF('表格编辑 '!I1546="","",'表格编辑 '!I1546)</f>
        <v/>
      </c>
      <c r="H1546" s="123" t="str">
        <f>IF('表格编辑 '!J1546="","",'表格编辑 '!J1546)</f>
        <v>test_deadth_event(RECEIVER, ARG0, ARG1, ARG2, ARG3,ARG4)</v>
      </c>
      <c r="I1546" s="123">
        <f>IF('表格编辑 '!K1546="","",'表格编辑 '!K1546)</f>
        <v>1</v>
      </c>
      <c r="J1546" s="123">
        <f>IF('表格编辑 '!L1546="","",'表格编辑 '!L1546)</f>
        <v>20000</v>
      </c>
      <c r="K1546" s="123">
        <f>IF('表格编辑 '!M1546="","",'表格编辑 '!M1546)</f>
        <v>2100</v>
      </c>
      <c r="L1546" s="123" t="str">
        <f>IF('表格编辑 '!N1546="","",'表格编辑 '!N1546)</f>
        <v/>
      </c>
      <c r="M1546" s="123" t="str">
        <f>IF('表格编辑 '!O1546="","",'表格编辑 '!O1546)</f>
        <v/>
      </c>
      <c r="N1546" s="123" t="str">
        <f>IF('表格编辑 '!P1546="","",'表格编辑 '!P1546)</f>
        <v/>
      </c>
      <c r="O1546" s="123" t="str">
        <f>IF('表格编辑 '!Q1546="","",'表格编辑 '!Q1546)</f>
        <v/>
      </c>
      <c r="P1546" s="123" t="str">
        <f>IF('表格编辑 '!R1546="","",'表格编辑 '!R1546)</f>
        <v/>
      </c>
      <c r="Q1546" s="123">
        <f>IF('表格编辑 '!S1546="","",'表格编辑 '!S1546)</f>
        <v>400</v>
      </c>
      <c r="R1546" s="123" t="str">
        <f>IF('表格编辑 '!T1546="","",'表格编辑 '!T1546)</f>
        <v/>
      </c>
      <c r="S1546" s="123" t="str">
        <f>IF('表格编辑 '!U1546="","",'表格编辑 '!U1546)</f>
        <v/>
      </c>
      <c r="T1546" s="123" t="str">
        <f>IF('表格编辑 '!V1546="","",'表格编辑 '!V1546)</f>
        <v/>
      </c>
      <c r="U1546" s="123" t="str">
        <f>IF('表格编辑 '!W1546="","",'表格编辑 '!W1546)</f>
        <v/>
      </c>
      <c r="V1546" s="123" t="str">
        <f>IF('表格编辑 '!X1546="","",'表格编辑 '!X1546)</f>
        <v/>
      </c>
      <c r="W1546" s="123" t="str">
        <f>IF('表格编辑 '!Y1546="","",'表格编辑 '!Y1546)</f>
        <v/>
      </c>
      <c r="X1546" s="123" t="str">
        <f>IF('表格编辑 '!Z1546="","",'表格编辑 '!Z1546)</f>
        <v/>
      </c>
      <c r="Y1546" s="123" t="str">
        <f>IF('表格编辑 '!AA1546="","",'表格编辑 '!AA1546)</f>
        <v/>
      </c>
      <c r="Z1546" s="123" t="str">
        <f>IF('表格编辑 '!AB1546="","",'表格编辑 '!AB1546)</f>
        <v/>
      </c>
      <c r="AA1546" s="123" t="str">
        <f>IF('表格编辑 '!AC1546="","",'表格编辑 '!AC1546)</f>
        <v/>
      </c>
      <c r="AB1546" s="123" t="str">
        <f>IF('表格编辑 '!AD1546="","",'表格编辑 '!AD1546)</f>
        <v/>
      </c>
      <c r="AC1546" s="123" t="str">
        <f>IF('表格编辑 '!AE1546="","",'表格编辑 '!AE1546)</f>
        <v/>
      </c>
      <c r="AD1546" s="123">
        <f>IF('表格编辑 '!AF1546="","",'表格编辑 '!AF1546)</f>
        <v>141133</v>
      </c>
    </row>
    <row r="1547" spans="1:30">
      <c r="A1547" s="123">
        <f>IF('表格编辑 '!A1547="","",'表格编辑 '!A1547)</f>
        <v>41134</v>
      </c>
      <c r="B1547" s="123">
        <f>IF('表格编辑 '!B1547="","",'表格编辑 '!B1547)</f>
        <v>50073</v>
      </c>
      <c r="C1547" s="123">
        <f>IF('表格编辑 '!E1547="","",'表格编辑 '!E1547)</f>
        <v>70</v>
      </c>
      <c r="D1547" s="123" t="str">
        <f>IF('表格编辑 '!F1547="","",'表格编辑 '!F1547)</f>
        <v>AI_born_event(RECEIVER, ARG0, ARG1, ARG2, ARG3,ARG4)</v>
      </c>
      <c r="E1547" s="123" t="str">
        <f>IF('表格编辑 '!G1547="","",'表格编辑 '!G1547)</f>
        <v>AI_update_event(RECEIVER, ARG0, ARG1, ARG2, ARG3,ARG4)</v>
      </c>
      <c r="F1547" s="123" t="str">
        <f>IF('表格编辑 '!H1547="","",'表格编辑 '!H1547)</f>
        <v/>
      </c>
      <c r="G1547" s="123" t="str">
        <f>IF('表格编辑 '!I1547="","",'表格编辑 '!I1547)</f>
        <v/>
      </c>
      <c r="H1547" s="123" t="str">
        <f>IF('表格编辑 '!J1547="","",'表格编辑 '!J1547)</f>
        <v>test_deadth_event(RECEIVER, ARG0, ARG1, ARG2, ARG3,ARG4)</v>
      </c>
      <c r="I1547" s="123">
        <f>IF('表格编辑 '!K1547="","",'表格编辑 '!K1547)</f>
        <v>1</v>
      </c>
      <c r="J1547" s="123">
        <f>IF('表格编辑 '!L1547="","",'表格编辑 '!L1547)</f>
        <v>20000</v>
      </c>
      <c r="K1547" s="123">
        <f>IF('表格编辑 '!M1547="","",'表格编辑 '!M1547)</f>
        <v>2100</v>
      </c>
      <c r="L1547" s="123" t="str">
        <f>IF('表格编辑 '!N1547="","",'表格编辑 '!N1547)</f>
        <v/>
      </c>
      <c r="M1547" s="123" t="str">
        <f>IF('表格编辑 '!O1547="","",'表格编辑 '!O1547)</f>
        <v/>
      </c>
      <c r="N1547" s="123" t="str">
        <f>IF('表格编辑 '!P1547="","",'表格编辑 '!P1547)</f>
        <v/>
      </c>
      <c r="O1547" s="123" t="str">
        <f>IF('表格编辑 '!Q1547="","",'表格编辑 '!Q1547)</f>
        <v/>
      </c>
      <c r="P1547" s="123" t="str">
        <f>IF('表格编辑 '!R1547="","",'表格编辑 '!R1547)</f>
        <v/>
      </c>
      <c r="Q1547" s="123">
        <f>IF('表格编辑 '!S1547="","",'表格编辑 '!S1547)</f>
        <v>400</v>
      </c>
      <c r="R1547" s="123" t="str">
        <f>IF('表格编辑 '!T1547="","",'表格编辑 '!T1547)</f>
        <v/>
      </c>
      <c r="S1547" s="123" t="str">
        <f>IF('表格编辑 '!U1547="","",'表格编辑 '!U1547)</f>
        <v/>
      </c>
      <c r="T1547" s="123" t="str">
        <f>IF('表格编辑 '!V1547="","",'表格编辑 '!V1547)</f>
        <v/>
      </c>
      <c r="U1547" s="123" t="str">
        <f>IF('表格编辑 '!W1547="","",'表格编辑 '!W1547)</f>
        <v/>
      </c>
      <c r="V1547" s="123" t="str">
        <f>IF('表格编辑 '!X1547="","",'表格编辑 '!X1547)</f>
        <v/>
      </c>
      <c r="W1547" s="123" t="str">
        <f>IF('表格编辑 '!Y1547="","",'表格编辑 '!Y1547)</f>
        <v/>
      </c>
      <c r="X1547" s="123" t="str">
        <f>IF('表格编辑 '!Z1547="","",'表格编辑 '!Z1547)</f>
        <v/>
      </c>
      <c r="Y1547" s="123" t="str">
        <f>IF('表格编辑 '!AA1547="","",'表格编辑 '!AA1547)</f>
        <v/>
      </c>
      <c r="Z1547" s="123" t="str">
        <f>IF('表格编辑 '!AB1547="","",'表格编辑 '!AB1547)</f>
        <v/>
      </c>
      <c r="AA1547" s="123" t="str">
        <f>IF('表格编辑 '!AC1547="","",'表格编辑 '!AC1547)</f>
        <v/>
      </c>
      <c r="AB1547" s="123" t="str">
        <f>IF('表格编辑 '!AD1547="","",'表格编辑 '!AD1547)</f>
        <v/>
      </c>
      <c r="AC1547" s="123" t="str">
        <f>IF('表格编辑 '!AE1547="","",'表格编辑 '!AE1547)</f>
        <v/>
      </c>
      <c r="AD1547" s="123">
        <f>IF('表格编辑 '!AF1547="","",'表格编辑 '!AF1547)</f>
        <v>141134</v>
      </c>
    </row>
    <row r="1548" spans="1:30">
      <c r="A1548" s="123">
        <f>IF('表格编辑 '!A1548="","",'表格编辑 '!A1548)</f>
        <v>41135</v>
      </c>
      <c r="B1548" s="123">
        <f>IF('表格编辑 '!B1548="","",'表格编辑 '!B1548)</f>
        <v>50085</v>
      </c>
      <c r="C1548" s="123">
        <f>IF('表格编辑 '!E1548="","",'表格编辑 '!E1548)</f>
        <v>70</v>
      </c>
      <c r="D1548" s="123" t="str">
        <f>IF('表格编辑 '!F1548="","",'表格编辑 '!F1548)</f>
        <v>AI_born_event(RECEIVER, ARG0, ARG1, ARG2, ARG3,ARG4)</v>
      </c>
      <c r="E1548" s="123" t="str">
        <f>IF('表格编辑 '!G1548="","",'表格编辑 '!G1548)</f>
        <v>AI_update_event(RECEIVER, ARG0, ARG1, ARG2, ARG3,ARG4)</v>
      </c>
      <c r="F1548" s="123" t="str">
        <f>IF('表格编辑 '!H1548="","",'表格编辑 '!H1548)</f>
        <v/>
      </c>
      <c r="G1548" s="123" t="str">
        <f>IF('表格编辑 '!I1548="","",'表格编辑 '!I1548)</f>
        <v/>
      </c>
      <c r="H1548" s="123" t="str">
        <f>IF('表格编辑 '!J1548="","",'表格编辑 '!J1548)</f>
        <v>test_deadth_event(RECEIVER, ARG0, ARG1, ARG2, ARG3,ARG4)</v>
      </c>
      <c r="I1548" s="123">
        <f>IF('表格编辑 '!K1548="","",'表格编辑 '!K1548)</f>
        <v>1</v>
      </c>
      <c r="J1548" s="123">
        <f>IF('表格编辑 '!L1548="","",'表格编辑 '!L1548)</f>
        <v>20000</v>
      </c>
      <c r="K1548" s="123">
        <f>IF('表格编辑 '!M1548="","",'表格编辑 '!M1548)</f>
        <v>2100</v>
      </c>
      <c r="L1548" s="123" t="str">
        <f>IF('表格编辑 '!N1548="","",'表格编辑 '!N1548)</f>
        <v/>
      </c>
      <c r="M1548" s="123" t="str">
        <f>IF('表格编辑 '!O1548="","",'表格编辑 '!O1548)</f>
        <v/>
      </c>
      <c r="N1548" s="123" t="str">
        <f>IF('表格编辑 '!P1548="","",'表格编辑 '!P1548)</f>
        <v/>
      </c>
      <c r="O1548" s="123" t="str">
        <f>IF('表格编辑 '!Q1548="","",'表格编辑 '!Q1548)</f>
        <v/>
      </c>
      <c r="P1548" s="123" t="str">
        <f>IF('表格编辑 '!R1548="","",'表格编辑 '!R1548)</f>
        <v/>
      </c>
      <c r="Q1548" s="123">
        <f>IF('表格编辑 '!S1548="","",'表格编辑 '!S1548)</f>
        <v>400</v>
      </c>
      <c r="R1548" s="123" t="str">
        <f>IF('表格编辑 '!T1548="","",'表格编辑 '!T1548)</f>
        <v/>
      </c>
      <c r="S1548" s="123" t="str">
        <f>IF('表格编辑 '!U1548="","",'表格编辑 '!U1548)</f>
        <v/>
      </c>
      <c r="T1548" s="123" t="str">
        <f>IF('表格编辑 '!V1548="","",'表格编辑 '!V1548)</f>
        <v/>
      </c>
      <c r="U1548" s="123" t="str">
        <f>IF('表格编辑 '!W1548="","",'表格编辑 '!W1548)</f>
        <v/>
      </c>
      <c r="V1548" s="123" t="str">
        <f>IF('表格编辑 '!X1548="","",'表格编辑 '!X1548)</f>
        <v/>
      </c>
      <c r="W1548" s="123" t="str">
        <f>IF('表格编辑 '!Y1548="","",'表格编辑 '!Y1548)</f>
        <v/>
      </c>
      <c r="X1548" s="123" t="str">
        <f>IF('表格编辑 '!Z1548="","",'表格编辑 '!Z1548)</f>
        <v/>
      </c>
      <c r="Y1548" s="123" t="str">
        <f>IF('表格编辑 '!AA1548="","",'表格编辑 '!AA1548)</f>
        <v/>
      </c>
      <c r="Z1548" s="123" t="str">
        <f>IF('表格编辑 '!AB1548="","",'表格编辑 '!AB1548)</f>
        <v/>
      </c>
      <c r="AA1548" s="123" t="str">
        <f>IF('表格编辑 '!AC1548="","",'表格编辑 '!AC1548)</f>
        <v/>
      </c>
      <c r="AB1548" s="123" t="str">
        <f>IF('表格编辑 '!AD1548="","",'表格编辑 '!AD1548)</f>
        <v/>
      </c>
      <c r="AC1548" s="123" t="str">
        <f>IF('表格编辑 '!AE1548="","",'表格编辑 '!AE1548)</f>
        <v/>
      </c>
      <c r="AD1548" s="123">
        <f>IF('表格编辑 '!AF1548="","",'表格编辑 '!AF1548)</f>
        <v>141135</v>
      </c>
    </row>
    <row r="1549" spans="1:30">
      <c r="A1549" s="123">
        <f>IF('表格编辑 '!A1549="","",'表格编辑 '!A1549)</f>
        <v>41136</v>
      </c>
      <c r="B1549" s="123">
        <f>IF('表格编辑 '!B1549="","",'表格编辑 '!B1549)</f>
        <v>50148</v>
      </c>
      <c r="C1549" s="123">
        <f>IF('表格编辑 '!E1549="","",'表格编辑 '!E1549)</f>
        <v>70</v>
      </c>
      <c r="D1549" s="123" t="str">
        <f>IF('表格编辑 '!F1549="","",'表格编辑 '!F1549)</f>
        <v>AI_born_event(RECEIVER, ARG0, ARG1, ARG2, ARG3,ARG4)</v>
      </c>
      <c r="E1549" s="123" t="str">
        <f>IF('表格编辑 '!G1549="","",'表格编辑 '!G1549)</f>
        <v>AI_update_event(RECEIVER, ARG0, ARG1, ARG2, ARG3,ARG4)</v>
      </c>
      <c r="F1549" s="123" t="str">
        <f>IF('表格编辑 '!H1549="","",'表格编辑 '!H1549)</f>
        <v/>
      </c>
      <c r="G1549" s="123" t="str">
        <f>IF('表格编辑 '!I1549="","",'表格编辑 '!I1549)</f>
        <v/>
      </c>
      <c r="H1549" s="123" t="str">
        <f>IF('表格编辑 '!J1549="","",'表格编辑 '!J1549)</f>
        <v>test_deadth_event(RECEIVER, ARG0, ARG1, ARG2, ARG3,ARG4)</v>
      </c>
      <c r="I1549" s="123">
        <f>IF('表格编辑 '!K1549="","",'表格编辑 '!K1549)</f>
        <v>1</v>
      </c>
      <c r="J1549" s="123">
        <f>IF('表格编辑 '!L1549="","",'表格编辑 '!L1549)</f>
        <v>20000</v>
      </c>
      <c r="K1549" s="123">
        <f>IF('表格编辑 '!M1549="","",'表格编辑 '!M1549)</f>
        <v>2100</v>
      </c>
      <c r="L1549" s="123" t="str">
        <f>IF('表格编辑 '!N1549="","",'表格编辑 '!N1549)</f>
        <v/>
      </c>
      <c r="M1549" s="123" t="str">
        <f>IF('表格编辑 '!O1549="","",'表格编辑 '!O1549)</f>
        <v/>
      </c>
      <c r="N1549" s="123" t="str">
        <f>IF('表格编辑 '!P1549="","",'表格编辑 '!P1549)</f>
        <v/>
      </c>
      <c r="O1549" s="123" t="str">
        <f>IF('表格编辑 '!Q1549="","",'表格编辑 '!Q1549)</f>
        <v/>
      </c>
      <c r="P1549" s="123" t="str">
        <f>IF('表格编辑 '!R1549="","",'表格编辑 '!R1549)</f>
        <v/>
      </c>
      <c r="Q1549" s="123">
        <f>IF('表格编辑 '!S1549="","",'表格编辑 '!S1549)</f>
        <v>400</v>
      </c>
      <c r="R1549" s="123" t="str">
        <f>IF('表格编辑 '!T1549="","",'表格编辑 '!T1549)</f>
        <v/>
      </c>
      <c r="S1549" s="123" t="str">
        <f>IF('表格编辑 '!U1549="","",'表格编辑 '!U1549)</f>
        <v/>
      </c>
      <c r="T1549" s="123" t="str">
        <f>IF('表格编辑 '!V1549="","",'表格编辑 '!V1549)</f>
        <v/>
      </c>
      <c r="U1549" s="123" t="str">
        <f>IF('表格编辑 '!W1549="","",'表格编辑 '!W1549)</f>
        <v/>
      </c>
      <c r="V1549" s="123" t="str">
        <f>IF('表格编辑 '!X1549="","",'表格编辑 '!X1549)</f>
        <v/>
      </c>
      <c r="W1549" s="123" t="str">
        <f>IF('表格编辑 '!Y1549="","",'表格编辑 '!Y1549)</f>
        <v/>
      </c>
      <c r="X1549" s="123" t="str">
        <f>IF('表格编辑 '!Z1549="","",'表格编辑 '!Z1549)</f>
        <v/>
      </c>
      <c r="Y1549" s="123" t="str">
        <f>IF('表格编辑 '!AA1549="","",'表格编辑 '!AA1549)</f>
        <v/>
      </c>
      <c r="Z1549" s="123" t="str">
        <f>IF('表格编辑 '!AB1549="","",'表格编辑 '!AB1549)</f>
        <v/>
      </c>
      <c r="AA1549" s="123" t="str">
        <f>IF('表格编辑 '!AC1549="","",'表格编辑 '!AC1549)</f>
        <v/>
      </c>
      <c r="AB1549" s="123" t="str">
        <f>IF('表格编辑 '!AD1549="","",'表格编辑 '!AD1549)</f>
        <v/>
      </c>
      <c r="AC1549" s="123" t="str">
        <f>IF('表格编辑 '!AE1549="","",'表格编辑 '!AE1549)</f>
        <v/>
      </c>
      <c r="AD1549" s="123">
        <f>IF('表格编辑 '!AF1549="","",'表格编辑 '!AF1549)</f>
        <v>141136</v>
      </c>
    </row>
    <row r="1550" spans="1:30">
      <c r="A1550" s="123">
        <f>IF('表格编辑 '!A1550="","",'表格编辑 '!A1550)</f>
        <v>41137</v>
      </c>
      <c r="B1550" s="123">
        <f>IF('表格编辑 '!B1550="","",'表格编辑 '!B1550)</f>
        <v>50064</v>
      </c>
      <c r="C1550" s="123">
        <f>IF('表格编辑 '!E1550="","",'表格编辑 '!E1550)</f>
        <v>70</v>
      </c>
      <c r="D1550" s="123" t="str">
        <f>IF('表格编辑 '!F1550="","",'表格编辑 '!F1550)</f>
        <v>AI_born_event(RECEIVER, ARG0, ARG1, ARG2, ARG3,ARG4)</v>
      </c>
      <c r="E1550" s="123" t="str">
        <f>IF('表格编辑 '!G1550="","",'表格编辑 '!G1550)</f>
        <v>AI_update_event(RECEIVER, ARG0, ARG1, ARG2, ARG3,ARG4)</v>
      </c>
      <c r="F1550" s="123" t="str">
        <f>IF('表格编辑 '!H1550="","",'表格编辑 '!H1550)</f>
        <v/>
      </c>
      <c r="G1550" s="123" t="str">
        <f>IF('表格编辑 '!I1550="","",'表格编辑 '!I1550)</f>
        <v/>
      </c>
      <c r="H1550" s="123" t="str">
        <f>IF('表格编辑 '!J1550="","",'表格编辑 '!J1550)</f>
        <v>test_deadth_event(RECEIVER, ARG0, ARG1, ARG2, ARG3,ARG4)</v>
      </c>
      <c r="I1550" s="123">
        <f>IF('表格编辑 '!K1550="","",'表格编辑 '!K1550)</f>
        <v>1</v>
      </c>
      <c r="J1550" s="123">
        <f>IF('表格编辑 '!L1550="","",'表格编辑 '!L1550)</f>
        <v>20000</v>
      </c>
      <c r="K1550" s="123">
        <f>IF('表格编辑 '!M1550="","",'表格编辑 '!M1550)</f>
        <v>2100</v>
      </c>
      <c r="L1550" s="123" t="str">
        <f>IF('表格编辑 '!N1550="","",'表格编辑 '!N1550)</f>
        <v/>
      </c>
      <c r="M1550" s="123" t="str">
        <f>IF('表格编辑 '!O1550="","",'表格编辑 '!O1550)</f>
        <v/>
      </c>
      <c r="N1550" s="123" t="str">
        <f>IF('表格编辑 '!P1550="","",'表格编辑 '!P1550)</f>
        <v/>
      </c>
      <c r="O1550" s="123" t="str">
        <f>IF('表格编辑 '!Q1550="","",'表格编辑 '!Q1550)</f>
        <v/>
      </c>
      <c r="P1550" s="123" t="str">
        <f>IF('表格编辑 '!R1550="","",'表格编辑 '!R1550)</f>
        <v/>
      </c>
      <c r="Q1550" s="123">
        <f>IF('表格编辑 '!S1550="","",'表格编辑 '!S1550)</f>
        <v>400</v>
      </c>
      <c r="R1550" s="123" t="str">
        <f>IF('表格编辑 '!T1550="","",'表格编辑 '!T1550)</f>
        <v/>
      </c>
      <c r="S1550" s="123" t="str">
        <f>IF('表格编辑 '!U1550="","",'表格编辑 '!U1550)</f>
        <v/>
      </c>
      <c r="T1550" s="123" t="str">
        <f>IF('表格编辑 '!V1550="","",'表格编辑 '!V1550)</f>
        <v/>
      </c>
      <c r="U1550" s="123" t="str">
        <f>IF('表格编辑 '!W1550="","",'表格编辑 '!W1550)</f>
        <v/>
      </c>
      <c r="V1550" s="123" t="str">
        <f>IF('表格编辑 '!X1550="","",'表格编辑 '!X1550)</f>
        <v/>
      </c>
      <c r="W1550" s="123" t="str">
        <f>IF('表格编辑 '!Y1550="","",'表格编辑 '!Y1550)</f>
        <v/>
      </c>
      <c r="X1550" s="123" t="str">
        <f>IF('表格编辑 '!Z1550="","",'表格编辑 '!Z1550)</f>
        <v/>
      </c>
      <c r="Y1550" s="123" t="str">
        <f>IF('表格编辑 '!AA1550="","",'表格编辑 '!AA1550)</f>
        <v/>
      </c>
      <c r="Z1550" s="123" t="str">
        <f>IF('表格编辑 '!AB1550="","",'表格编辑 '!AB1550)</f>
        <v/>
      </c>
      <c r="AA1550" s="123" t="str">
        <f>IF('表格编辑 '!AC1550="","",'表格编辑 '!AC1550)</f>
        <v/>
      </c>
      <c r="AB1550" s="123" t="str">
        <f>IF('表格编辑 '!AD1550="","",'表格编辑 '!AD1550)</f>
        <v/>
      </c>
      <c r="AC1550" s="123" t="str">
        <f>IF('表格编辑 '!AE1550="","",'表格编辑 '!AE1550)</f>
        <v/>
      </c>
      <c r="AD1550" s="123">
        <f>IF('表格编辑 '!AF1550="","",'表格编辑 '!AF1550)</f>
        <v>141137</v>
      </c>
    </row>
    <row r="1551" spans="1:30">
      <c r="A1551" s="123">
        <f>IF('表格编辑 '!A1551="","",'表格编辑 '!A1551)</f>
        <v>41138</v>
      </c>
      <c r="B1551" s="123">
        <f>IF('表格编辑 '!B1551="","",'表格编辑 '!B1551)</f>
        <v>50134</v>
      </c>
      <c r="C1551" s="123">
        <f>IF('表格编辑 '!E1551="","",'表格编辑 '!E1551)</f>
        <v>70</v>
      </c>
      <c r="D1551" s="123" t="str">
        <f>IF('表格编辑 '!F1551="","",'表格编辑 '!F1551)</f>
        <v>AI_born_event(RECEIVER, ARG0, ARG1, ARG2, ARG3,ARG4)</v>
      </c>
      <c r="E1551" s="123" t="str">
        <f>IF('表格编辑 '!G1551="","",'表格编辑 '!G1551)</f>
        <v>AI_update_event(RECEIVER, ARG0, ARG1, ARG2, ARG3,ARG4)</v>
      </c>
      <c r="F1551" s="123" t="str">
        <f>IF('表格编辑 '!H1551="","",'表格编辑 '!H1551)</f>
        <v/>
      </c>
      <c r="G1551" s="123" t="str">
        <f>IF('表格编辑 '!I1551="","",'表格编辑 '!I1551)</f>
        <v/>
      </c>
      <c r="H1551" s="123" t="str">
        <f>IF('表格编辑 '!J1551="","",'表格编辑 '!J1551)</f>
        <v>test_deadth_event(RECEIVER, ARG0, ARG1, ARG2, ARG3,ARG4)</v>
      </c>
      <c r="I1551" s="123">
        <f>IF('表格编辑 '!K1551="","",'表格编辑 '!K1551)</f>
        <v>1</v>
      </c>
      <c r="J1551" s="123">
        <f>IF('表格编辑 '!L1551="","",'表格编辑 '!L1551)</f>
        <v>20000</v>
      </c>
      <c r="K1551" s="123">
        <f>IF('表格编辑 '!M1551="","",'表格编辑 '!M1551)</f>
        <v>2100</v>
      </c>
      <c r="L1551" s="123" t="str">
        <f>IF('表格编辑 '!N1551="","",'表格编辑 '!N1551)</f>
        <v/>
      </c>
      <c r="M1551" s="123" t="str">
        <f>IF('表格编辑 '!O1551="","",'表格编辑 '!O1551)</f>
        <v/>
      </c>
      <c r="N1551" s="123" t="str">
        <f>IF('表格编辑 '!P1551="","",'表格编辑 '!P1551)</f>
        <v/>
      </c>
      <c r="O1551" s="123" t="str">
        <f>IF('表格编辑 '!Q1551="","",'表格编辑 '!Q1551)</f>
        <v/>
      </c>
      <c r="P1551" s="123" t="str">
        <f>IF('表格编辑 '!R1551="","",'表格编辑 '!R1551)</f>
        <v/>
      </c>
      <c r="Q1551" s="123">
        <f>IF('表格编辑 '!S1551="","",'表格编辑 '!S1551)</f>
        <v>400</v>
      </c>
      <c r="R1551" s="123" t="str">
        <f>IF('表格编辑 '!T1551="","",'表格编辑 '!T1551)</f>
        <v/>
      </c>
      <c r="S1551" s="123" t="str">
        <f>IF('表格编辑 '!U1551="","",'表格编辑 '!U1551)</f>
        <v/>
      </c>
      <c r="T1551" s="123" t="str">
        <f>IF('表格编辑 '!V1551="","",'表格编辑 '!V1551)</f>
        <v/>
      </c>
      <c r="U1551" s="123" t="str">
        <f>IF('表格编辑 '!W1551="","",'表格编辑 '!W1551)</f>
        <v/>
      </c>
      <c r="V1551" s="123" t="str">
        <f>IF('表格编辑 '!X1551="","",'表格编辑 '!X1551)</f>
        <v/>
      </c>
      <c r="W1551" s="123" t="str">
        <f>IF('表格编辑 '!Y1551="","",'表格编辑 '!Y1551)</f>
        <v/>
      </c>
      <c r="X1551" s="123" t="str">
        <f>IF('表格编辑 '!Z1551="","",'表格编辑 '!Z1551)</f>
        <v/>
      </c>
      <c r="Y1551" s="123" t="str">
        <f>IF('表格编辑 '!AA1551="","",'表格编辑 '!AA1551)</f>
        <v/>
      </c>
      <c r="Z1551" s="123" t="str">
        <f>IF('表格编辑 '!AB1551="","",'表格编辑 '!AB1551)</f>
        <v/>
      </c>
      <c r="AA1551" s="123" t="str">
        <f>IF('表格编辑 '!AC1551="","",'表格编辑 '!AC1551)</f>
        <v/>
      </c>
      <c r="AB1551" s="123" t="str">
        <f>IF('表格编辑 '!AD1551="","",'表格编辑 '!AD1551)</f>
        <v/>
      </c>
      <c r="AC1551" s="123" t="str">
        <f>IF('表格编辑 '!AE1551="","",'表格编辑 '!AE1551)</f>
        <v/>
      </c>
      <c r="AD1551" s="123">
        <f>IF('表格编辑 '!AF1551="","",'表格编辑 '!AF1551)</f>
        <v>141138</v>
      </c>
    </row>
    <row r="1552" spans="1:30">
      <c r="A1552" s="123">
        <f>IF('表格编辑 '!A1552="","",'表格编辑 '!A1552)</f>
        <v>41139</v>
      </c>
      <c r="B1552" s="123">
        <f>IF('表格编辑 '!B1552="","",'表格编辑 '!B1552)</f>
        <v>50020</v>
      </c>
      <c r="C1552" s="123">
        <f>IF('表格编辑 '!E1552="","",'表格编辑 '!E1552)</f>
        <v>70</v>
      </c>
      <c r="D1552" s="123" t="str">
        <f>IF('表格编辑 '!F1552="","",'表格编辑 '!F1552)</f>
        <v>AI_born_event(RECEIVER, ARG0, ARG1, ARG2, ARG3,ARG4)</v>
      </c>
      <c r="E1552" s="123" t="str">
        <f>IF('表格编辑 '!G1552="","",'表格编辑 '!G1552)</f>
        <v>AI_update_event(RECEIVER, ARG0, ARG1, ARG2, ARG3,ARG4)</v>
      </c>
      <c r="F1552" s="123" t="str">
        <f>IF('表格编辑 '!H1552="","",'表格编辑 '!H1552)</f>
        <v/>
      </c>
      <c r="G1552" s="123" t="str">
        <f>IF('表格编辑 '!I1552="","",'表格编辑 '!I1552)</f>
        <v/>
      </c>
      <c r="H1552" s="123" t="str">
        <f>IF('表格编辑 '!J1552="","",'表格编辑 '!J1552)</f>
        <v>test_deadth_event(RECEIVER, ARG0, ARG1, ARG2, ARG3,ARG4)</v>
      </c>
      <c r="I1552" s="123">
        <f>IF('表格编辑 '!K1552="","",'表格编辑 '!K1552)</f>
        <v>1</v>
      </c>
      <c r="J1552" s="123">
        <f>IF('表格编辑 '!L1552="","",'表格编辑 '!L1552)</f>
        <v>20000</v>
      </c>
      <c r="K1552" s="123">
        <f>IF('表格编辑 '!M1552="","",'表格编辑 '!M1552)</f>
        <v>2100</v>
      </c>
      <c r="L1552" s="123" t="str">
        <f>IF('表格编辑 '!N1552="","",'表格编辑 '!N1552)</f>
        <v/>
      </c>
      <c r="M1552" s="123" t="str">
        <f>IF('表格编辑 '!O1552="","",'表格编辑 '!O1552)</f>
        <v/>
      </c>
      <c r="N1552" s="123" t="str">
        <f>IF('表格编辑 '!P1552="","",'表格编辑 '!P1552)</f>
        <v/>
      </c>
      <c r="O1552" s="123" t="str">
        <f>IF('表格编辑 '!Q1552="","",'表格编辑 '!Q1552)</f>
        <v/>
      </c>
      <c r="P1552" s="123" t="str">
        <f>IF('表格编辑 '!R1552="","",'表格编辑 '!R1552)</f>
        <v/>
      </c>
      <c r="Q1552" s="123">
        <f>IF('表格编辑 '!S1552="","",'表格编辑 '!S1552)</f>
        <v>400</v>
      </c>
      <c r="R1552" s="123" t="str">
        <f>IF('表格编辑 '!T1552="","",'表格编辑 '!T1552)</f>
        <v/>
      </c>
      <c r="S1552" s="123" t="str">
        <f>IF('表格编辑 '!U1552="","",'表格编辑 '!U1552)</f>
        <v/>
      </c>
      <c r="T1552" s="123" t="str">
        <f>IF('表格编辑 '!V1552="","",'表格编辑 '!V1552)</f>
        <v/>
      </c>
      <c r="U1552" s="123" t="str">
        <f>IF('表格编辑 '!W1552="","",'表格编辑 '!W1552)</f>
        <v/>
      </c>
      <c r="V1552" s="123" t="str">
        <f>IF('表格编辑 '!X1552="","",'表格编辑 '!X1552)</f>
        <v/>
      </c>
      <c r="W1552" s="123" t="str">
        <f>IF('表格编辑 '!Y1552="","",'表格编辑 '!Y1552)</f>
        <v/>
      </c>
      <c r="X1552" s="123" t="str">
        <f>IF('表格编辑 '!Z1552="","",'表格编辑 '!Z1552)</f>
        <v/>
      </c>
      <c r="Y1552" s="123" t="str">
        <f>IF('表格编辑 '!AA1552="","",'表格编辑 '!AA1552)</f>
        <v/>
      </c>
      <c r="Z1552" s="123" t="str">
        <f>IF('表格编辑 '!AB1552="","",'表格编辑 '!AB1552)</f>
        <v/>
      </c>
      <c r="AA1552" s="123" t="str">
        <f>IF('表格编辑 '!AC1552="","",'表格编辑 '!AC1552)</f>
        <v/>
      </c>
      <c r="AB1552" s="123" t="str">
        <f>IF('表格编辑 '!AD1552="","",'表格编辑 '!AD1552)</f>
        <v/>
      </c>
      <c r="AC1552" s="123" t="str">
        <f>IF('表格编辑 '!AE1552="","",'表格编辑 '!AE1552)</f>
        <v/>
      </c>
      <c r="AD1552" s="123">
        <f>IF('表格编辑 '!AF1552="","",'表格编辑 '!AF1552)</f>
        <v>141139</v>
      </c>
    </row>
    <row r="1553" spans="1:30">
      <c r="A1553" s="123">
        <f>IF('表格编辑 '!A1553="","",'表格编辑 '!A1553)</f>
        <v>41140</v>
      </c>
      <c r="B1553" s="123">
        <f>IF('表格编辑 '!B1553="","",'表格编辑 '!B1553)</f>
        <v>50063</v>
      </c>
      <c r="C1553" s="123">
        <f>IF('表格编辑 '!E1553="","",'表格编辑 '!E1553)</f>
        <v>70</v>
      </c>
      <c r="D1553" s="123" t="str">
        <f>IF('表格编辑 '!F1553="","",'表格编辑 '!F1553)</f>
        <v>AI_born_event(RECEIVER, ARG0, ARG1, ARG2, ARG3,ARG4)</v>
      </c>
      <c r="E1553" s="123" t="str">
        <f>IF('表格编辑 '!G1553="","",'表格编辑 '!G1553)</f>
        <v>AI_update_event(RECEIVER, ARG0, ARG1, ARG2, ARG3,ARG4)</v>
      </c>
      <c r="F1553" s="123" t="str">
        <f>IF('表格编辑 '!H1553="","",'表格编辑 '!H1553)</f>
        <v/>
      </c>
      <c r="G1553" s="123" t="str">
        <f>IF('表格编辑 '!I1553="","",'表格编辑 '!I1553)</f>
        <v/>
      </c>
      <c r="H1553" s="123" t="str">
        <f>IF('表格编辑 '!J1553="","",'表格编辑 '!J1553)</f>
        <v>test_deadth_event(RECEIVER, ARG0, ARG1, ARG2, ARG3,ARG4)</v>
      </c>
      <c r="I1553" s="123">
        <f>IF('表格编辑 '!K1553="","",'表格编辑 '!K1553)</f>
        <v>1</v>
      </c>
      <c r="J1553" s="123">
        <f>IF('表格编辑 '!L1553="","",'表格编辑 '!L1553)</f>
        <v>20000</v>
      </c>
      <c r="K1553" s="123">
        <f>IF('表格编辑 '!M1553="","",'表格编辑 '!M1553)</f>
        <v>2100</v>
      </c>
      <c r="L1553" s="123" t="str">
        <f>IF('表格编辑 '!N1553="","",'表格编辑 '!N1553)</f>
        <v/>
      </c>
      <c r="M1553" s="123" t="str">
        <f>IF('表格编辑 '!O1553="","",'表格编辑 '!O1553)</f>
        <v/>
      </c>
      <c r="N1553" s="123" t="str">
        <f>IF('表格编辑 '!P1553="","",'表格编辑 '!P1553)</f>
        <v/>
      </c>
      <c r="O1553" s="123" t="str">
        <f>IF('表格编辑 '!Q1553="","",'表格编辑 '!Q1553)</f>
        <v/>
      </c>
      <c r="P1553" s="123" t="str">
        <f>IF('表格编辑 '!R1553="","",'表格编辑 '!R1553)</f>
        <v/>
      </c>
      <c r="Q1553" s="123">
        <f>IF('表格编辑 '!S1553="","",'表格编辑 '!S1553)</f>
        <v>400</v>
      </c>
      <c r="R1553" s="123" t="str">
        <f>IF('表格编辑 '!T1553="","",'表格编辑 '!T1553)</f>
        <v/>
      </c>
      <c r="S1553" s="123" t="str">
        <f>IF('表格编辑 '!U1553="","",'表格编辑 '!U1553)</f>
        <v/>
      </c>
      <c r="T1553" s="123" t="str">
        <f>IF('表格编辑 '!V1553="","",'表格编辑 '!V1553)</f>
        <v/>
      </c>
      <c r="U1553" s="123" t="str">
        <f>IF('表格编辑 '!W1553="","",'表格编辑 '!W1553)</f>
        <v/>
      </c>
      <c r="V1553" s="123" t="str">
        <f>IF('表格编辑 '!X1553="","",'表格编辑 '!X1553)</f>
        <v/>
      </c>
      <c r="W1553" s="123" t="str">
        <f>IF('表格编辑 '!Y1553="","",'表格编辑 '!Y1553)</f>
        <v/>
      </c>
      <c r="X1553" s="123" t="str">
        <f>IF('表格编辑 '!Z1553="","",'表格编辑 '!Z1553)</f>
        <v/>
      </c>
      <c r="Y1553" s="123" t="str">
        <f>IF('表格编辑 '!AA1553="","",'表格编辑 '!AA1553)</f>
        <v/>
      </c>
      <c r="Z1553" s="123" t="str">
        <f>IF('表格编辑 '!AB1553="","",'表格编辑 '!AB1553)</f>
        <v/>
      </c>
      <c r="AA1553" s="123" t="str">
        <f>IF('表格编辑 '!AC1553="","",'表格编辑 '!AC1553)</f>
        <v/>
      </c>
      <c r="AB1553" s="123" t="str">
        <f>IF('表格编辑 '!AD1553="","",'表格编辑 '!AD1553)</f>
        <v/>
      </c>
      <c r="AC1553" s="123" t="str">
        <f>IF('表格编辑 '!AE1553="","",'表格编辑 '!AE1553)</f>
        <v/>
      </c>
      <c r="AD1553" s="123">
        <f>IF('表格编辑 '!AF1553="","",'表格编辑 '!AF1553)</f>
        <v>141140</v>
      </c>
    </row>
    <row r="1554" spans="1:30">
      <c r="A1554" s="123">
        <f>IF('表格编辑 '!A1554="","",'表格编辑 '!A1554)</f>
        <v>41141</v>
      </c>
      <c r="B1554" s="123">
        <f>IF('表格编辑 '!B1554="","",'表格编辑 '!B1554)</f>
        <v>50045</v>
      </c>
      <c r="C1554" s="123">
        <f>IF('表格编辑 '!E1554="","",'表格编辑 '!E1554)</f>
        <v>70</v>
      </c>
      <c r="D1554" s="123" t="str">
        <f>IF('表格编辑 '!F1554="","",'表格编辑 '!F1554)</f>
        <v>AI_born_event(RECEIVER, ARG0, ARG1, ARG2, ARG3,ARG4)</v>
      </c>
      <c r="E1554" s="123" t="str">
        <f>IF('表格编辑 '!G1554="","",'表格编辑 '!G1554)</f>
        <v>AI_update_event(RECEIVER, ARG0, ARG1, ARG2, ARG3,ARG4)</v>
      </c>
      <c r="F1554" s="123" t="str">
        <f>IF('表格编辑 '!H1554="","",'表格编辑 '!H1554)</f>
        <v/>
      </c>
      <c r="G1554" s="123" t="str">
        <f>IF('表格编辑 '!I1554="","",'表格编辑 '!I1554)</f>
        <v/>
      </c>
      <c r="H1554" s="123" t="str">
        <f>IF('表格编辑 '!J1554="","",'表格编辑 '!J1554)</f>
        <v>test_deadth_event(RECEIVER, ARG0, ARG1, ARG2, ARG3,ARG4)</v>
      </c>
      <c r="I1554" s="123">
        <f>IF('表格编辑 '!K1554="","",'表格编辑 '!K1554)</f>
        <v>1</v>
      </c>
      <c r="J1554" s="123">
        <f>IF('表格编辑 '!L1554="","",'表格编辑 '!L1554)</f>
        <v>20000</v>
      </c>
      <c r="K1554" s="123">
        <f>IF('表格编辑 '!M1554="","",'表格编辑 '!M1554)</f>
        <v>2100</v>
      </c>
      <c r="L1554" s="123" t="str">
        <f>IF('表格编辑 '!N1554="","",'表格编辑 '!N1554)</f>
        <v/>
      </c>
      <c r="M1554" s="123" t="str">
        <f>IF('表格编辑 '!O1554="","",'表格编辑 '!O1554)</f>
        <v/>
      </c>
      <c r="N1554" s="123" t="str">
        <f>IF('表格编辑 '!P1554="","",'表格编辑 '!P1554)</f>
        <v/>
      </c>
      <c r="O1554" s="123" t="str">
        <f>IF('表格编辑 '!Q1554="","",'表格编辑 '!Q1554)</f>
        <v/>
      </c>
      <c r="P1554" s="123" t="str">
        <f>IF('表格编辑 '!R1554="","",'表格编辑 '!R1554)</f>
        <v/>
      </c>
      <c r="Q1554" s="123">
        <f>IF('表格编辑 '!S1554="","",'表格编辑 '!S1554)</f>
        <v>400</v>
      </c>
      <c r="R1554" s="123" t="str">
        <f>IF('表格编辑 '!T1554="","",'表格编辑 '!T1554)</f>
        <v/>
      </c>
      <c r="S1554" s="123" t="str">
        <f>IF('表格编辑 '!U1554="","",'表格编辑 '!U1554)</f>
        <v/>
      </c>
      <c r="T1554" s="123" t="str">
        <f>IF('表格编辑 '!V1554="","",'表格编辑 '!V1554)</f>
        <v/>
      </c>
      <c r="U1554" s="123" t="str">
        <f>IF('表格编辑 '!W1554="","",'表格编辑 '!W1554)</f>
        <v/>
      </c>
      <c r="V1554" s="123" t="str">
        <f>IF('表格编辑 '!X1554="","",'表格编辑 '!X1554)</f>
        <v/>
      </c>
      <c r="W1554" s="123" t="str">
        <f>IF('表格编辑 '!Y1554="","",'表格编辑 '!Y1554)</f>
        <v/>
      </c>
      <c r="X1554" s="123" t="str">
        <f>IF('表格编辑 '!Z1554="","",'表格编辑 '!Z1554)</f>
        <v/>
      </c>
      <c r="Y1554" s="123" t="str">
        <f>IF('表格编辑 '!AA1554="","",'表格编辑 '!AA1554)</f>
        <v/>
      </c>
      <c r="Z1554" s="123" t="str">
        <f>IF('表格编辑 '!AB1554="","",'表格编辑 '!AB1554)</f>
        <v/>
      </c>
      <c r="AA1554" s="123" t="str">
        <f>IF('表格编辑 '!AC1554="","",'表格编辑 '!AC1554)</f>
        <v/>
      </c>
      <c r="AB1554" s="123" t="str">
        <f>IF('表格编辑 '!AD1554="","",'表格编辑 '!AD1554)</f>
        <v/>
      </c>
      <c r="AC1554" s="123" t="str">
        <f>IF('表格编辑 '!AE1554="","",'表格编辑 '!AE1554)</f>
        <v/>
      </c>
      <c r="AD1554" s="123">
        <f>IF('表格编辑 '!AF1554="","",'表格编辑 '!AF1554)</f>
        <v>141141</v>
      </c>
    </row>
    <row r="1555" spans="1:30">
      <c r="A1555" s="123">
        <f>IF('表格编辑 '!A1555="","",'表格编辑 '!A1555)</f>
        <v>41142</v>
      </c>
      <c r="B1555" s="123">
        <f>IF('表格编辑 '!B1555="","",'表格编辑 '!B1555)</f>
        <v>50121</v>
      </c>
      <c r="C1555" s="123">
        <f>IF('表格编辑 '!E1555="","",'表格编辑 '!E1555)</f>
        <v>70</v>
      </c>
      <c r="D1555" s="123" t="str">
        <f>IF('表格编辑 '!F1555="","",'表格编辑 '!F1555)</f>
        <v>AI_born_event(RECEIVER, ARG0, ARG1, ARG2, ARG3,ARG4)</v>
      </c>
      <c r="E1555" s="123" t="str">
        <f>IF('表格编辑 '!G1555="","",'表格编辑 '!G1555)</f>
        <v>AI_update_event(RECEIVER, ARG0, ARG1, ARG2, ARG3,ARG4)</v>
      </c>
      <c r="F1555" s="123" t="str">
        <f>IF('表格编辑 '!H1555="","",'表格编辑 '!H1555)</f>
        <v/>
      </c>
      <c r="G1555" s="123" t="str">
        <f>IF('表格编辑 '!I1555="","",'表格编辑 '!I1555)</f>
        <v/>
      </c>
      <c r="H1555" s="123" t="str">
        <f>IF('表格编辑 '!J1555="","",'表格编辑 '!J1555)</f>
        <v>test_deadth_event(RECEIVER, ARG0, ARG1, ARG2, ARG3,ARG4)</v>
      </c>
      <c r="I1555" s="123">
        <f>IF('表格编辑 '!K1555="","",'表格编辑 '!K1555)</f>
        <v>1</v>
      </c>
      <c r="J1555" s="123">
        <f>IF('表格编辑 '!L1555="","",'表格编辑 '!L1555)</f>
        <v>20000</v>
      </c>
      <c r="K1555" s="123">
        <f>IF('表格编辑 '!M1555="","",'表格编辑 '!M1555)</f>
        <v>2100</v>
      </c>
      <c r="L1555" s="123" t="str">
        <f>IF('表格编辑 '!N1555="","",'表格编辑 '!N1555)</f>
        <v/>
      </c>
      <c r="M1555" s="123" t="str">
        <f>IF('表格编辑 '!O1555="","",'表格编辑 '!O1555)</f>
        <v/>
      </c>
      <c r="N1555" s="123" t="str">
        <f>IF('表格编辑 '!P1555="","",'表格编辑 '!P1555)</f>
        <v/>
      </c>
      <c r="O1555" s="123" t="str">
        <f>IF('表格编辑 '!Q1555="","",'表格编辑 '!Q1555)</f>
        <v/>
      </c>
      <c r="P1555" s="123" t="str">
        <f>IF('表格编辑 '!R1555="","",'表格编辑 '!R1555)</f>
        <v/>
      </c>
      <c r="Q1555" s="123">
        <f>IF('表格编辑 '!S1555="","",'表格编辑 '!S1555)</f>
        <v>400</v>
      </c>
      <c r="R1555" s="123" t="str">
        <f>IF('表格编辑 '!T1555="","",'表格编辑 '!T1555)</f>
        <v/>
      </c>
      <c r="S1555" s="123" t="str">
        <f>IF('表格编辑 '!U1555="","",'表格编辑 '!U1555)</f>
        <v/>
      </c>
      <c r="T1555" s="123" t="str">
        <f>IF('表格编辑 '!V1555="","",'表格编辑 '!V1555)</f>
        <v/>
      </c>
      <c r="U1555" s="123" t="str">
        <f>IF('表格编辑 '!W1555="","",'表格编辑 '!W1555)</f>
        <v/>
      </c>
      <c r="V1555" s="123" t="str">
        <f>IF('表格编辑 '!X1555="","",'表格编辑 '!X1555)</f>
        <v/>
      </c>
      <c r="W1555" s="123" t="str">
        <f>IF('表格编辑 '!Y1555="","",'表格编辑 '!Y1555)</f>
        <v/>
      </c>
      <c r="X1555" s="123" t="str">
        <f>IF('表格编辑 '!Z1555="","",'表格编辑 '!Z1555)</f>
        <v/>
      </c>
      <c r="Y1555" s="123" t="str">
        <f>IF('表格编辑 '!AA1555="","",'表格编辑 '!AA1555)</f>
        <v/>
      </c>
      <c r="Z1555" s="123" t="str">
        <f>IF('表格编辑 '!AB1555="","",'表格编辑 '!AB1555)</f>
        <v/>
      </c>
      <c r="AA1555" s="123" t="str">
        <f>IF('表格编辑 '!AC1555="","",'表格编辑 '!AC1555)</f>
        <v/>
      </c>
      <c r="AB1555" s="123" t="str">
        <f>IF('表格编辑 '!AD1555="","",'表格编辑 '!AD1555)</f>
        <v/>
      </c>
      <c r="AC1555" s="123" t="str">
        <f>IF('表格编辑 '!AE1555="","",'表格编辑 '!AE1555)</f>
        <v/>
      </c>
      <c r="AD1555" s="123">
        <f>IF('表格编辑 '!AF1555="","",'表格编辑 '!AF1555)</f>
        <v>141142</v>
      </c>
    </row>
    <row r="1556" spans="1:30">
      <c r="A1556" s="123">
        <f>IF('表格编辑 '!A1556="","",'表格编辑 '!A1556)</f>
        <v>41143</v>
      </c>
      <c r="B1556" s="123">
        <f>IF('表格编辑 '!B1556="","",'表格编辑 '!B1556)</f>
        <v>50134</v>
      </c>
      <c r="C1556" s="123">
        <f>IF('表格编辑 '!E1556="","",'表格编辑 '!E1556)</f>
        <v>70</v>
      </c>
      <c r="D1556" s="123" t="str">
        <f>IF('表格编辑 '!F1556="","",'表格编辑 '!F1556)</f>
        <v>AI_born_event(RECEIVER, ARG0, ARG1, ARG2, ARG3,ARG4)</v>
      </c>
      <c r="E1556" s="123" t="str">
        <f>IF('表格编辑 '!G1556="","",'表格编辑 '!G1556)</f>
        <v>AI_update_event(RECEIVER, ARG0, ARG1, ARG2, ARG3,ARG4)</v>
      </c>
      <c r="F1556" s="123" t="str">
        <f>IF('表格编辑 '!H1556="","",'表格编辑 '!H1556)</f>
        <v/>
      </c>
      <c r="G1556" s="123" t="str">
        <f>IF('表格编辑 '!I1556="","",'表格编辑 '!I1556)</f>
        <v/>
      </c>
      <c r="H1556" s="123" t="str">
        <f>IF('表格编辑 '!J1556="","",'表格编辑 '!J1556)</f>
        <v>test_deadth_event(RECEIVER, ARG0, ARG1, ARG2, ARG3,ARG4)</v>
      </c>
      <c r="I1556" s="123">
        <f>IF('表格编辑 '!K1556="","",'表格编辑 '!K1556)</f>
        <v>1</v>
      </c>
      <c r="J1556" s="123">
        <f>IF('表格编辑 '!L1556="","",'表格编辑 '!L1556)</f>
        <v>20000</v>
      </c>
      <c r="K1556" s="123">
        <f>IF('表格编辑 '!M1556="","",'表格编辑 '!M1556)</f>
        <v>2100</v>
      </c>
      <c r="L1556" s="123" t="str">
        <f>IF('表格编辑 '!N1556="","",'表格编辑 '!N1556)</f>
        <v/>
      </c>
      <c r="M1556" s="123" t="str">
        <f>IF('表格编辑 '!O1556="","",'表格编辑 '!O1556)</f>
        <v/>
      </c>
      <c r="N1556" s="123" t="str">
        <f>IF('表格编辑 '!P1556="","",'表格编辑 '!P1556)</f>
        <v/>
      </c>
      <c r="O1556" s="123" t="str">
        <f>IF('表格编辑 '!Q1556="","",'表格编辑 '!Q1556)</f>
        <v/>
      </c>
      <c r="P1556" s="123" t="str">
        <f>IF('表格编辑 '!R1556="","",'表格编辑 '!R1556)</f>
        <v/>
      </c>
      <c r="Q1556" s="123">
        <f>IF('表格编辑 '!S1556="","",'表格编辑 '!S1556)</f>
        <v>400</v>
      </c>
      <c r="R1556" s="123" t="str">
        <f>IF('表格编辑 '!T1556="","",'表格编辑 '!T1556)</f>
        <v/>
      </c>
      <c r="S1556" s="123" t="str">
        <f>IF('表格编辑 '!U1556="","",'表格编辑 '!U1556)</f>
        <v/>
      </c>
      <c r="T1556" s="123" t="str">
        <f>IF('表格编辑 '!V1556="","",'表格编辑 '!V1556)</f>
        <v/>
      </c>
      <c r="U1556" s="123" t="str">
        <f>IF('表格编辑 '!W1556="","",'表格编辑 '!W1556)</f>
        <v/>
      </c>
      <c r="V1556" s="123" t="str">
        <f>IF('表格编辑 '!X1556="","",'表格编辑 '!X1556)</f>
        <v/>
      </c>
      <c r="W1556" s="123" t="str">
        <f>IF('表格编辑 '!Y1556="","",'表格编辑 '!Y1556)</f>
        <v/>
      </c>
      <c r="X1556" s="123" t="str">
        <f>IF('表格编辑 '!Z1556="","",'表格编辑 '!Z1556)</f>
        <v/>
      </c>
      <c r="Y1556" s="123" t="str">
        <f>IF('表格编辑 '!AA1556="","",'表格编辑 '!AA1556)</f>
        <v/>
      </c>
      <c r="Z1556" s="123" t="str">
        <f>IF('表格编辑 '!AB1556="","",'表格编辑 '!AB1556)</f>
        <v/>
      </c>
      <c r="AA1556" s="123" t="str">
        <f>IF('表格编辑 '!AC1556="","",'表格编辑 '!AC1556)</f>
        <v/>
      </c>
      <c r="AB1556" s="123" t="str">
        <f>IF('表格编辑 '!AD1556="","",'表格编辑 '!AD1556)</f>
        <v/>
      </c>
      <c r="AC1556" s="123" t="str">
        <f>IF('表格编辑 '!AE1556="","",'表格编辑 '!AE1556)</f>
        <v/>
      </c>
      <c r="AD1556" s="123">
        <f>IF('表格编辑 '!AF1556="","",'表格编辑 '!AF1556)</f>
        <v>141143</v>
      </c>
    </row>
    <row r="1557" spans="1:30">
      <c r="A1557" s="123">
        <f>IF('表格编辑 '!A1557="","",'表格编辑 '!A1557)</f>
        <v>41144</v>
      </c>
      <c r="B1557" s="123">
        <f>IF('表格编辑 '!B1557="","",'表格编辑 '!B1557)</f>
        <v>50068</v>
      </c>
      <c r="C1557" s="123">
        <f>IF('表格编辑 '!E1557="","",'表格编辑 '!E1557)</f>
        <v>70</v>
      </c>
      <c r="D1557" s="123" t="str">
        <f>IF('表格编辑 '!F1557="","",'表格编辑 '!F1557)</f>
        <v>AI_born_event(RECEIVER, ARG0, ARG1, ARG2, ARG3,ARG4)</v>
      </c>
      <c r="E1557" s="123" t="str">
        <f>IF('表格编辑 '!G1557="","",'表格编辑 '!G1557)</f>
        <v>AI_update_event(RECEIVER, ARG0, ARG1, ARG2, ARG3,ARG4)</v>
      </c>
      <c r="F1557" s="123" t="str">
        <f>IF('表格编辑 '!H1557="","",'表格编辑 '!H1557)</f>
        <v/>
      </c>
      <c r="G1557" s="123" t="str">
        <f>IF('表格编辑 '!I1557="","",'表格编辑 '!I1557)</f>
        <v/>
      </c>
      <c r="H1557" s="123" t="str">
        <f>IF('表格编辑 '!J1557="","",'表格编辑 '!J1557)</f>
        <v>test_deadth_event(RECEIVER, ARG0, ARG1, ARG2, ARG3,ARG4)</v>
      </c>
      <c r="I1557" s="123">
        <f>IF('表格编辑 '!K1557="","",'表格编辑 '!K1557)</f>
        <v>1</v>
      </c>
      <c r="J1557" s="123">
        <f>IF('表格编辑 '!L1557="","",'表格编辑 '!L1557)</f>
        <v>20000</v>
      </c>
      <c r="K1557" s="123">
        <f>IF('表格编辑 '!M1557="","",'表格编辑 '!M1557)</f>
        <v>2100</v>
      </c>
      <c r="L1557" s="123" t="str">
        <f>IF('表格编辑 '!N1557="","",'表格编辑 '!N1557)</f>
        <v/>
      </c>
      <c r="M1557" s="123" t="str">
        <f>IF('表格编辑 '!O1557="","",'表格编辑 '!O1557)</f>
        <v/>
      </c>
      <c r="N1557" s="123" t="str">
        <f>IF('表格编辑 '!P1557="","",'表格编辑 '!P1557)</f>
        <v/>
      </c>
      <c r="O1557" s="123" t="str">
        <f>IF('表格编辑 '!Q1557="","",'表格编辑 '!Q1557)</f>
        <v/>
      </c>
      <c r="P1557" s="123" t="str">
        <f>IF('表格编辑 '!R1557="","",'表格编辑 '!R1557)</f>
        <v/>
      </c>
      <c r="Q1557" s="123">
        <f>IF('表格编辑 '!S1557="","",'表格编辑 '!S1557)</f>
        <v>400</v>
      </c>
      <c r="R1557" s="123" t="str">
        <f>IF('表格编辑 '!T1557="","",'表格编辑 '!T1557)</f>
        <v/>
      </c>
      <c r="S1557" s="123" t="str">
        <f>IF('表格编辑 '!U1557="","",'表格编辑 '!U1557)</f>
        <v/>
      </c>
      <c r="T1557" s="123" t="str">
        <f>IF('表格编辑 '!V1557="","",'表格编辑 '!V1557)</f>
        <v/>
      </c>
      <c r="U1557" s="123" t="str">
        <f>IF('表格编辑 '!W1557="","",'表格编辑 '!W1557)</f>
        <v/>
      </c>
      <c r="V1557" s="123" t="str">
        <f>IF('表格编辑 '!X1557="","",'表格编辑 '!X1557)</f>
        <v/>
      </c>
      <c r="W1557" s="123" t="str">
        <f>IF('表格编辑 '!Y1557="","",'表格编辑 '!Y1557)</f>
        <v/>
      </c>
      <c r="X1557" s="123" t="str">
        <f>IF('表格编辑 '!Z1557="","",'表格编辑 '!Z1557)</f>
        <v/>
      </c>
      <c r="Y1557" s="123" t="str">
        <f>IF('表格编辑 '!AA1557="","",'表格编辑 '!AA1557)</f>
        <v/>
      </c>
      <c r="Z1557" s="123" t="str">
        <f>IF('表格编辑 '!AB1557="","",'表格编辑 '!AB1557)</f>
        <v/>
      </c>
      <c r="AA1557" s="123" t="str">
        <f>IF('表格编辑 '!AC1557="","",'表格编辑 '!AC1557)</f>
        <v/>
      </c>
      <c r="AB1557" s="123" t="str">
        <f>IF('表格编辑 '!AD1557="","",'表格编辑 '!AD1557)</f>
        <v/>
      </c>
      <c r="AC1557" s="123" t="str">
        <f>IF('表格编辑 '!AE1557="","",'表格编辑 '!AE1557)</f>
        <v/>
      </c>
      <c r="AD1557" s="123">
        <f>IF('表格编辑 '!AF1557="","",'表格编辑 '!AF1557)</f>
        <v>141144</v>
      </c>
    </row>
    <row r="1558" spans="1:30">
      <c r="A1558" s="123">
        <f>IF('表格编辑 '!A1558="","",'表格编辑 '!A1558)</f>
        <v>41145</v>
      </c>
      <c r="B1558" s="123">
        <f>IF('表格编辑 '!B1558="","",'表格编辑 '!B1558)</f>
        <v>50070</v>
      </c>
      <c r="C1558" s="123">
        <f>IF('表格编辑 '!E1558="","",'表格编辑 '!E1558)</f>
        <v>70</v>
      </c>
      <c r="D1558" s="123" t="str">
        <f>IF('表格编辑 '!F1558="","",'表格编辑 '!F1558)</f>
        <v>AI_born_event(RECEIVER, ARG0, ARG1, ARG2, ARG3,ARG4)</v>
      </c>
      <c r="E1558" s="123" t="str">
        <f>IF('表格编辑 '!G1558="","",'表格编辑 '!G1558)</f>
        <v>AI_update_event(RECEIVER, ARG0, ARG1, ARG2, ARG3,ARG4)</v>
      </c>
      <c r="F1558" s="123" t="str">
        <f>IF('表格编辑 '!H1558="","",'表格编辑 '!H1558)</f>
        <v/>
      </c>
      <c r="G1558" s="123" t="str">
        <f>IF('表格编辑 '!I1558="","",'表格编辑 '!I1558)</f>
        <v/>
      </c>
      <c r="H1558" s="123" t="str">
        <f>IF('表格编辑 '!J1558="","",'表格编辑 '!J1558)</f>
        <v>test_deadth_event(RECEIVER, ARG0, ARG1, ARG2, ARG3,ARG4)</v>
      </c>
      <c r="I1558" s="123">
        <f>IF('表格编辑 '!K1558="","",'表格编辑 '!K1558)</f>
        <v>1</v>
      </c>
      <c r="J1558" s="123">
        <f>IF('表格编辑 '!L1558="","",'表格编辑 '!L1558)</f>
        <v>20000</v>
      </c>
      <c r="K1558" s="123">
        <f>IF('表格编辑 '!M1558="","",'表格编辑 '!M1558)</f>
        <v>2100</v>
      </c>
      <c r="L1558" s="123" t="str">
        <f>IF('表格编辑 '!N1558="","",'表格编辑 '!N1558)</f>
        <v/>
      </c>
      <c r="M1558" s="123" t="str">
        <f>IF('表格编辑 '!O1558="","",'表格编辑 '!O1558)</f>
        <v/>
      </c>
      <c r="N1558" s="123" t="str">
        <f>IF('表格编辑 '!P1558="","",'表格编辑 '!P1558)</f>
        <v/>
      </c>
      <c r="O1558" s="123" t="str">
        <f>IF('表格编辑 '!Q1558="","",'表格编辑 '!Q1558)</f>
        <v/>
      </c>
      <c r="P1558" s="123" t="str">
        <f>IF('表格编辑 '!R1558="","",'表格编辑 '!R1558)</f>
        <v/>
      </c>
      <c r="Q1558" s="123">
        <f>IF('表格编辑 '!S1558="","",'表格编辑 '!S1558)</f>
        <v>400</v>
      </c>
      <c r="R1558" s="123" t="str">
        <f>IF('表格编辑 '!T1558="","",'表格编辑 '!T1558)</f>
        <v/>
      </c>
      <c r="S1558" s="123" t="str">
        <f>IF('表格编辑 '!U1558="","",'表格编辑 '!U1558)</f>
        <v/>
      </c>
      <c r="T1558" s="123" t="str">
        <f>IF('表格编辑 '!V1558="","",'表格编辑 '!V1558)</f>
        <v/>
      </c>
      <c r="U1558" s="123" t="str">
        <f>IF('表格编辑 '!W1558="","",'表格编辑 '!W1558)</f>
        <v/>
      </c>
      <c r="V1558" s="123" t="str">
        <f>IF('表格编辑 '!X1558="","",'表格编辑 '!X1558)</f>
        <v/>
      </c>
      <c r="W1558" s="123" t="str">
        <f>IF('表格编辑 '!Y1558="","",'表格编辑 '!Y1558)</f>
        <v/>
      </c>
      <c r="X1558" s="123" t="str">
        <f>IF('表格编辑 '!Z1558="","",'表格编辑 '!Z1558)</f>
        <v/>
      </c>
      <c r="Y1558" s="123" t="str">
        <f>IF('表格编辑 '!AA1558="","",'表格编辑 '!AA1558)</f>
        <v/>
      </c>
      <c r="Z1558" s="123" t="str">
        <f>IF('表格编辑 '!AB1558="","",'表格编辑 '!AB1558)</f>
        <v/>
      </c>
      <c r="AA1558" s="123" t="str">
        <f>IF('表格编辑 '!AC1558="","",'表格编辑 '!AC1558)</f>
        <v/>
      </c>
      <c r="AB1558" s="123" t="str">
        <f>IF('表格编辑 '!AD1558="","",'表格编辑 '!AD1558)</f>
        <v/>
      </c>
      <c r="AC1558" s="123" t="str">
        <f>IF('表格编辑 '!AE1558="","",'表格编辑 '!AE1558)</f>
        <v/>
      </c>
      <c r="AD1558" s="123">
        <f>IF('表格编辑 '!AF1558="","",'表格编辑 '!AF1558)</f>
        <v>141145</v>
      </c>
    </row>
    <row r="1559" spans="1:30">
      <c r="A1559" s="123">
        <f>IF('表格编辑 '!A1559="","",'表格编辑 '!A1559)</f>
        <v>41146</v>
      </c>
      <c r="B1559" s="123">
        <f>IF('表格编辑 '!B1559="","",'表格编辑 '!B1559)</f>
        <v>50111</v>
      </c>
      <c r="C1559" s="123">
        <f>IF('表格编辑 '!E1559="","",'表格编辑 '!E1559)</f>
        <v>70</v>
      </c>
      <c r="D1559" s="123" t="str">
        <f>IF('表格编辑 '!F1559="","",'表格编辑 '!F1559)</f>
        <v>AI_born_event(RECEIVER, ARG0, ARG1, ARG2, ARG3,ARG4)</v>
      </c>
      <c r="E1559" s="123" t="str">
        <f>IF('表格编辑 '!G1559="","",'表格编辑 '!G1559)</f>
        <v>AI_update_event(RECEIVER, ARG0, ARG1, ARG2, ARG3,ARG4)</v>
      </c>
      <c r="F1559" s="123" t="str">
        <f>IF('表格编辑 '!H1559="","",'表格编辑 '!H1559)</f>
        <v/>
      </c>
      <c r="G1559" s="123" t="str">
        <f>IF('表格编辑 '!I1559="","",'表格编辑 '!I1559)</f>
        <v/>
      </c>
      <c r="H1559" s="123" t="str">
        <f>IF('表格编辑 '!J1559="","",'表格编辑 '!J1559)</f>
        <v>test_deadth_event(RECEIVER, ARG0, ARG1, ARG2, ARG3,ARG4)</v>
      </c>
      <c r="I1559" s="123">
        <f>IF('表格编辑 '!K1559="","",'表格编辑 '!K1559)</f>
        <v>1</v>
      </c>
      <c r="J1559" s="123">
        <f>IF('表格编辑 '!L1559="","",'表格编辑 '!L1559)</f>
        <v>20000</v>
      </c>
      <c r="K1559" s="123">
        <f>IF('表格编辑 '!M1559="","",'表格编辑 '!M1559)</f>
        <v>2100</v>
      </c>
      <c r="L1559" s="123" t="str">
        <f>IF('表格编辑 '!N1559="","",'表格编辑 '!N1559)</f>
        <v/>
      </c>
      <c r="M1559" s="123" t="str">
        <f>IF('表格编辑 '!O1559="","",'表格编辑 '!O1559)</f>
        <v/>
      </c>
      <c r="N1559" s="123" t="str">
        <f>IF('表格编辑 '!P1559="","",'表格编辑 '!P1559)</f>
        <v/>
      </c>
      <c r="O1559" s="123" t="str">
        <f>IF('表格编辑 '!Q1559="","",'表格编辑 '!Q1559)</f>
        <v/>
      </c>
      <c r="P1559" s="123" t="str">
        <f>IF('表格编辑 '!R1559="","",'表格编辑 '!R1559)</f>
        <v/>
      </c>
      <c r="Q1559" s="123">
        <f>IF('表格编辑 '!S1559="","",'表格编辑 '!S1559)</f>
        <v>400</v>
      </c>
      <c r="R1559" s="123" t="str">
        <f>IF('表格编辑 '!T1559="","",'表格编辑 '!T1559)</f>
        <v/>
      </c>
      <c r="S1559" s="123" t="str">
        <f>IF('表格编辑 '!U1559="","",'表格编辑 '!U1559)</f>
        <v/>
      </c>
      <c r="T1559" s="123" t="str">
        <f>IF('表格编辑 '!V1559="","",'表格编辑 '!V1559)</f>
        <v/>
      </c>
      <c r="U1559" s="123" t="str">
        <f>IF('表格编辑 '!W1559="","",'表格编辑 '!W1559)</f>
        <v/>
      </c>
      <c r="V1559" s="123" t="str">
        <f>IF('表格编辑 '!X1559="","",'表格编辑 '!X1559)</f>
        <v/>
      </c>
      <c r="W1559" s="123" t="str">
        <f>IF('表格编辑 '!Y1559="","",'表格编辑 '!Y1559)</f>
        <v/>
      </c>
      <c r="X1559" s="123" t="str">
        <f>IF('表格编辑 '!Z1559="","",'表格编辑 '!Z1559)</f>
        <v/>
      </c>
      <c r="Y1559" s="123" t="str">
        <f>IF('表格编辑 '!AA1559="","",'表格编辑 '!AA1559)</f>
        <v/>
      </c>
      <c r="Z1559" s="123" t="str">
        <f>IF('表格编辑 '!AB1559="","",'表格编辑 '!AB1559)</f>
        <v/>
      </c>
      <c r="AA1559" s="123" t="str">
        <f>IF('表格编辑 '!AC1559="","",'表格编辑 '!AC1559)</f>
        <v/>
      </c>
      <c r="AB1559" s="123" t="str">
        <f>IF('表格编辑 '!AD1559="","",'表格编辑 '!AD1559)</f>
        <v/>
      </c>
      <c r="AC1559" s="123" t="str">
        <f>IF('表格编辑 '!AE1559="","",'表格编辑 '!AE1559)</f>
        <v/>
      </c>
      <c r="AD1559" s="123">
        <f>IF('表格编辑 '!AF1559="","",'表格编辑 '!AF1559)</f>
        <v>141146</v>
      </c>
    </row>
    <row r="1560" spans="1:30">
      <c r="A1560" s="123">
        <f>IF('表格编辑 '!A1560="","",'表格编辑 '!A1560)</f>
        <v>41147</v>
      </c>
      <c r="B1560" s="123">
        <f>IF('表格编辑 '!B1560="","",'表格编辑 '!B1560)</f>
        <v>50144</v>
      </c>
      <c r="C1560" s="123">
        <f>IF('表格编辑 '!E1560="","",'表格编辑 '!E1560)</f>
        <v>70</v>
      </c>
      <c r="D1560" s="123" t="str">
        <f>IF('表格编辑 '!F1560="","",'表格编辑 '!F1560)</f>
        <v>AI_born_event(RECEIVER, ARG0, ARG1, ARG2, ARG3,ARG4)</v>
      </c>
      <c r="E1560" s="123" t="str">
        <f>IF('表格编辑 '!G1560="","",'表格编辑 '!G1560)</f>
        <v>AI_update_event(RECEIVER, ARG0, ARG1, ARG2, ARG3,ARG4)</v>
      </c>
      <c r="F1560" s="123" t="str">
        <f>IF('表格编辑 '!H1560="","",'表格编辑 '!H1560)</f>
        <v/>
      </c>
      <c r="G1560" s="123" t="str">
        <f>IF('表格编辑 '!I1560="","",'表格编辑 '!I1560)</f>
        <v/>
      </c>
      <c r="H1560" s="123" t="str">
        <f>IF('表格编辑 '!J1560="","",'表格编辑 '!J1560)</f>
        <v>test_deadth_event(RECEIVER, ARG0, ARG1, ARG2, ARG3,ARG4)</v>
      </c>
      <c r="I1560" s="123">
        <f>IF('表格编辑 '!K1560="","",'表格编辑 '!K1560)</f>
        <v>1</v>
      </c>
      <c r="J1560" s="123">
        <f>IF('表格编辑 '!L1560="","",'表格编辑 '!L1560)</f>
        <v>20000</v>
      </c>
      <c r="K1560" s="123">
        <f>IF('表格编辑 '!M1560="","",'表格编辑 '!M1560)</f>
        <v>2100</v>
      </c>
      <c r="L1560" s="123" t="str">
        <f>IF('表格编辑 '!N1560="","",'表格编辑 '!N1560)</f>
        <v/>
      </c>
      <c r="M1560" s="123" t="str">
        <f>IF('表格编辑 '!O1560="","",'表格编辑 '!O1560)</f>
        <v/>
      </c>
      <c r="N1560" s="123" t="str">
        <f>IF('表格编辑 '!P1560="","",'表格编辑 '!P1560)</f>
        <v/>
      </c>
      <c r="O1560" s="123" t="str">
        <f>IF('表格编辑 '!Q1560="","",'表格编辑 '!Q1560)</f>
        <v/>
      </c>
      <c r="P1560" s="123" t="str">
        <f>IF('表格编辑 '!R1560="","",'表格编辑 '!R1560)</f>
        <v/>
      </c>
      <c r="Q1560" s="123">
        <f>IF('表格编辑 '!S1560="","",'表格编辑 '!S1560)</f>
        <v>400</v>
      </c>
      <c r="R1560" s="123" t="str">
        <f>IF('表格编辑 '!T1560="","",'表格编辑 '!T1560)</f>
        <v/>
      </c>
      <c r="S1560" s="123" t="str">
        <f>IF('表格编辑 '!U1560="","",'表格编辑 '!U1560)</f>
        <v/>
      </c>
      <c r="T1560" s="123" t="str">
        <f>IF('表格编辑 '!V1560="","",'表格编辑 '!V1560)</f>
        <v/>
      </c>
      <c r="U1560" s="123" t="str">
        <f>IF('表格编辑 '!W1560="","",'表格编辑 '!W1560)</f>
        <v/>
      </c>
      <c r="V1560" s="123" t="str">
        <f>IF('表格编辑 '!X1560="","",'表格编辑 '!X1560)</f>
        <v/>
      </c>
      <c r="W1560" s="123" t="str">
        <f>IF('表格编辑 '!Y1560="","",'表格编辑 '!Y1560)</f>
        <v/>
      </c>
      <c r="X1560" s="123" t="str">
        <f>IF('表格编辑 '!Z1560="","",'表格编辑 '!Z1560)</f>
        <v/>
      </c>
      <c r="Y1560" s="123" t="str">
        <f>IF('表格编辑 '!AA1560="","",'表格编辑 '!AA1560)</f>
        <v/>
      </c>
      <c r="Z1560" s="123" t="str">
        <f>IF('表格编辑 '!AB1560="","",'表格编辑 '!AB1560)</f>
        <v/>
      </c>
      <c r="AA1560" s="123" t="str">
        <f>IF('表格编辑 '!AC1560="","",'表格编辑 '!AC1560)</f>
        <v/>
      </c>
      <c r="AB1560" s="123" t="str">
        <f>IF('表格编辑 '!AD1560="","",'表格编辑 '!AD1560)</f>
        <v/>
      </c>
      <c r="AC1560" s="123" t="str">
        <f>IF('表格编辑 '!AE1560="","",'表格编辑 '!AE1560)</f>
        <v/>
      </c>
      <c r="AD1560" s="123">
        <f>IF('表格编辑 '!AF1560="","",'表格编辑 '!AF1560)</f>
        <v>141147</v>
      </c>
    </row>
    <row r="1561" spans="1:30">
      <c r="A1561" s="123">
        <f>IF('表格编辑 '!A1561="","",'表格编辑 '!A1561)</f>
        <v>41148</v>
      </c>
      <c r="B1561" s="123">
        <f>IF('表格编辑 '!B1561="","",'表格编辑 '!B1561)</f>
        <v>50076</v>
      </c>
      <c r="C1561" s="123">
        <f>IF('表格编辑 '!E1561="","",'表格编辑 '!E1561)</f>
        <v>70</v>
      </c>
      <c r="D1561" s="123" t="str">
        <f>IF('表格编辑 '!F1561="","",'表格编辑 '!F1561)</f>
        <v>AI_born_event(RECEIVER, ARG0, ARG1, ARG2, ARG3,ARG4)</v>
      </c>
      <c r="E1561" s="123" t="str">
        <f>IF('表格编辑 '!G1561="","",'表格编辑 '!G1561)</f>
        <v>AI_update_event(RECEIVER, ARG0, ARG1, ARG2, ARG3,ARG4)</v>
      </c>
      <c r="F1561" s="123" t="str">
        <f>IF('表格编辑 '!H1561="","",'表格编辑 '!H1561)</f>
        <v/>
      </c>
      <c r="G1561" s="123" t="str">
        <f>IF('表格编辑 '!I1561="","",'表格编辑 '!I1561)</f>
        <v/>
      </c>
      <c r="H1561" s="123" t="str">
        <f>IF('表格编辑 '!J1561="","",'表格编辑 '!J1561)</f>
        <v>test_deadth_event(RECEIVER, ARG0, ARG1, ARG2, ARG3,ARG4)</v>
      </c>
      <c r="I1561" s="123">
        <f>IF('表格编辑 '!K1561="","",'表格编辑 '!K1561)</f>
        <v>1</v>
      </c>
      <c r="J1561" s="123">
        <f>IF('表格编辑 '!L1561="","",'表格编辑 '!L1561)</f>
        <v>20000</v>
      </c>
      <c r="K1561" s="123">
        <f>IF('表格编辑 '!M1561="","",'表格编辑 '!M1561)</f>
        <v>2100</v>
      </c>
      <c r="L1561" s="123" t="str">
        <f>IF('表格编辑 '!N1561="","",'表格编辑 '!N1561)</f>
        <v/>
      </c>
      <c r="M1561" s="123" t="str">
        <f>IF('表格编辑 '!O1561="","",'表格编辑 '!O1561)</f>
        <v/>
      </c>
      <c r="N1561" s="123" t="str">
        <f>IF('表格编辑 '!P1561="","",'表格编辑 '!P1561)</f>
        <v/>
      </c>
      <c r="O1561" s="123" t="str">
        <f>IF('表格编辑 '!Q1561="","",'表格编辑 '!Q1561)</f>
        <v/>
      </c>
      <c r="P1561" s="123" t="str">
        <f>IF('表格编辑 '!R1561="","",'表格编辑 '!R1561)</f>
        <v/>
      </c>
      <c r="Q1561" s="123">
        <f>IF('表格编辑 '!S1561="","",'表格编辑 '!S1561)</f>
        <v>400</v>
      </c>
      <c r="R1561" s="123" t="str">
        <f>IF('表格编辑 '!T1561="","",'表格编辑 '!T1561)</f>
        <v/>
      </c>
      <c r="S1561" s="123" t="str">
        <f>IF('表格编辑 '!U1561="","",'表格编辑 '!U1561)</f>
        <v/>
      </c>
      <c r="T1561" s="123" t="str">
        <f>IF('表格编辑 '!V1561="","",'表格编辑 '!V1561)</f>
        <v/>
      </c>
      <c r="U1561" s="123" t="str">
        <f>IF('表格编辑 '!W1561="","",'表格编辑 '!W1561)</f>
        <v/>
      </c>
      <c r="V1561" s="123" t="str">
        <f>IF('表格编辑 '!X1561="","",'表格编辑 '!X1561)</f>
        <v/>
      </c>
      <c r="W1561" s="123" t="str">
        <f>IF('表格编辑 '!Y1561="","",'表格编辑 '!Y1561)</f>
        <v/>
      </c>
      <c r="X1561" s="123" t="str">
        <f>IF('表格编辑 '!Z1561="","",'表格编辑 '!Z1561)</f>
        <v/>
      </c>
      <c r="Y1561" s="123" t="str">
        <f>IF('表格编辑 '!AA1561="","",'表格编辑 '!AA1561)</f>
        <v/>
      </c>
      <c r="Z1561" s="123" t="str">
        <f>IF('表格编辑 '!AB1561="","",'表格编辑 '!AB1561)</f>
        <v/>
      </c>
      <c r="AA1561" s="123" t="str">
        <f>IF('表格编辑 '!AC1561="","",'表格编辑 '!AC1561)</f>
        <v/>
      </c>
      <c r="AB1561" s="123" t="str">
        <f>IF('表格编辑 '!AD1561="","",'表格编辑 '!AD1561)</f>
        <v/>
      </c>
      <c r="AC1561" s="123" t="str">
        <f>IF('表格编辑 '!AE1561="","",'表格编辑 '!AE1561)</f>
        <v/>
      </c>
      <c r="AD1561" s="123">
        <f>IF('表格编辑 '!AF1561="","",'表格编辑 '!AF1561)</f>
        <v>141148</v>
      </c>
    </row>
    <row r="1562" spans="1:30">
      <c r="A1562" s="123">
        <f>IF('表格编辑 '!A1562="","",'表格编辑 '!A1562)</f>
        <v>41149</v>
      </c>
      <c r="B1562" s="123">
        <f>IF('表格编辑 '!B1562="","",'表格编辑 '!B1562)</f>
        <v>50081</v>
      </c>
      <c r="C1562" s="123">
        <f>IF('表格编辑 '!E1562="","",'表格编辑 '!E1562)</f>
        <v>70</v>
      </c>
      <c r="D1562" s="123" t="str">
        <f>IF('表格编辑 '!F1562="","",'表格编辑 '!F1562)</f>
        <v>AI_born_event(RECEIVER, ARG0, ARG1, ARG2, ARG3,ARG4)</v>
      </c>
      <c r="E1562" s="123" t="str">
        <f>IF('表格编辑 '!G1562="","",'表格编辑 '!G1562)</f>
        <v>AI_update_event(RECEIVER, ARG0, ARG1, ARG2, ARG3,ARG4)</v>
      </c>
      <c r="F1562" s="123" t="str">
        <f>IF('表格编辑 '!H1562="","",'表格编辑 '!H1562)</f>
        <v/>
      </c>
      <c r="G1562" s="123" t="str">
        <f>IF('表格编辑 '!I1562="","",'表格编辑 '!I1562)</f>
        <v/>
      </c>
      <c r="H1562" s="123" t="str">
        <f>IF('表格编辑 '!J1562="","",'表格编辑 '!J1562)</f>
        <v>test_deadth_event(RECEIVER, ARG0, ARG1, ARG2, ARG3,ARG4)</v>
      </c>
      <c r="I1562" s="123">
        <f>IF('表格编辑 '!K1562="","",'表格编辑 '!K1562)</f>
        <v>1</v>
      </c>
      <c r="J1562" s="123">
        <f>IF('表格编辑 '!L1562="","",'表格编辑 '!L1562)</f>
        <v>20000</v>
      </c>
      <c r="K1562" s="123">
        <f>IF('表格编辑 '!M1562="","",'表格编辑 '!M1562)</f>
        <v>2100</v>
      </c>
      <c r="L1562" s="123" t="str">
        <f>IF('表格编辑 '!N1562="","",'表格编辑 '!N1562)</f>
        <v/>
      </c>
      <c r="M1562" s="123" t="str">
        <f>IF('表格编辑 '!O1562="","",'表格编辑 '!O1562)</f>
        <v/>
      </c>
      <c r="N1562" s="123" t="str">
        <f>IF('表格编辑 '!P1562="","",'表格编辑 '!P1562)</f>
        <v/>
      </c>
      <c r="O1562" s="123" t="str">
        <f>IF('表格编辑 '!Q1562="","",'表格编辑 '!Q1562)</f>
        <v/>
      </c>
      <c r="P1562" s="123" t="str">
        <f>IF('表格编辑 '!R1562="","",'表格编辑 '!R1562)</f>
        <v/>
      </c>
      <c r="Q1562" s="123">
        <f>IF('表格编辑 '!S1562="","",'表格编辑 '!S1562)</f>
        <v>400</v>
      </c>
      <c r="R1562" s="123" t="str">
        <f>IF('表格编辑 '!T1562="","",'表格编辑 '!T1562)</f>
        <v/>
      </c>
      <c r="S1562" s="123" t="str">
        <f>IF('表格编辑 '!U1562="","",'表格编辑 '!U1562)</f>
        <v/>
      </c>
      <c r="T1562" s="123" t="str">
        <f>IF('表格编辑 '!V1562="","",'表格编辑 '!V1562)</f>
        <v/>
      </c>
      <c r="U1562" s="123" t="str">
        <f>IF('表格编辑 '!W1562="","",'表格编辑 '!W1562)</f>
        <v/>
      </c>
      <c r="V1562" s="123" t="str">
        <f>IF('表格编辑 '!X1562="","",'表格编辑 '!X1562)</f>
        <v/>
      </c>
      <c r="W1562" s="123" t="str">
        <f>IF('表格编辑 '!Y1562="","",'表格编辑 '!Y1562)</f>
        <v/>
      </c>
      <c r="X1562" s="123" t="str">
        <f>IF('表格编辑 '!Z1562="","",'表格编辑 '!Z1562)</f>
        <v/>
      </c>
      <c r="Y1562" s="123" t="str">
        <f>IF('表格编辑 '!AA1562="","",'表格编辑 '!AA1562)</f>
        <v/>
      </c>
      <c r="Z1562" s="123" t="str">
        <f>IF('表格编辑 '!AB1562="","",'表格编辑 '!AB1562)</f>
        <v/>
      </c>
      <c r="AA1562" s="123" t="str">
        <f>IF('表格编辑 '!AC1562="","",'表格编辑 '!AC1562)</f>
        <v/>
      </c>
      <c r="AB1562" s="123" t="str">
        <f>IF('表格编辑 '!AD1562="","",'表格编辑 '!AD1562)</f>
        <v/>
      </c>
      <c r="AC1562" s="123" t="str">
        <f>IF('表格编辑 '!AE1562="","",'表格编辑 '!AE1562)</f>
        <v/>
      </c>
      <c r="AD1562" s="123">
        <f>IF('表格编辑 '!AF1562="","",'表格编辑 '!AF1562)</f>
        <v>141149</v>
      </c>
    </row>
    <row r="1563" spans="1:30">
      <c r="A1563" s="123">
        <f>IF('表格编辑 '!A1563="","",'表格编辑 '!A1563)</f>
        <v>41150</v>
      </c>
      <c r="B1563" s="123">
        <f>IF('表格编辑 '!B1563="","",'表格编辑 '!B1563)</f>
        <v>50006</v>
      </c>
      <c r="C1563" s="123">
        <f>IF('表格编辑 '!E1563="","",'表格编辑 '!E1563)</f>
        <v>70</v>
      </c>
      <c r="D1563" s="123" t="str">
        <f>IF('表格编辑 '!F1563="","",'表格编辑 '!F1563)</f>
        <v>AI_born_event(RECEIVER, ARG0, ARG1, ARG2, ARG3,ARG4)</v>
      </c>
      <c r="E1563" s="123" t="str">
        <f>IF('表格编辑 '!G1563="","",'表格编辑 '!G1563)</f>
        <v>AI_update_event(RECEIVER, ARG0, ARG1, ARG2, ARG3,ARG4)</v>
      </c>
      <c r="F1563" s="123" t="str">
        <f>IF('表格编辑 '!H1563="","",'表格编辑 '!H1563)</f>
        <v/>
      </c>
      <c r="G1563" s="123" t="str">
        <f>IF('表格编辑 '!I1563="","",'表格编辑 '!I1563)</f>
        <v/>
      </c>
      <c r="H1563" s="123" t="str">
        <f>IF('表格编辑 '!J1563="","",'表格编辑 '!J1563)</f>
        <v>test_deadth_event(RECEIVER, ARG0, ARG1, ARG2, ARG3,ARG4)</v>
      </c>
      <c r="I1563" s="123">
        <f>IF('表格编辑 '!K1563="","",'表格编辑 '!K1563)</f>
        <v>1</v>
      </c>
      <c r="J1563" s="123">
        <f>IF('表格编辑 '!L1563="","",'表格编辑 '!L1563)</f>
        <v>20000</v>
      </c>
      <c r="K1563" s="123">
        <f>IF('表格编辑 '!M1563="","",'表格编辑 '!M1563)</f>
        <v>2100</v>
      </c>
      <c r="L1563" s="123" t="str">
        <f>IF('表格编辑 '!N1563="","",'表格编辑 '!N1563)</f>
        <v/>
      </c>
      <c r="M1563" s="123" t="str">
        <f>IF('表格编辑 '!O1563="","",'表格编辑 '!O1563)</f>
        <v/>
      </c>
      <c r="N1563" s="123" t="str">
        <f>IF('表格编辑 '!P1563="","",'表格编辑 '!P1563)</f>
        <v/>
      </c>
      <c r="O1563" s="123" t="str">
        <f>IF('表格编辑 '!Q1563="","",'表格编辑 '!Q1563)</f>
        <v/>
      </c>
      <c r="P1563" s="123" t="str">
        <f>IF('表格编辑 '!R1563="","",'表格编辑 '!R1563)</f>
        <v/>
      </c>
      <c r="Q1563" s="123">
        <f>IF('表格编辑 '!S1563="","",'表格编辑 '!S1563)</f>
        <v>400</v>
      </c>
      <c r="R1563" s="123" t="str">
        <f>IF('表格编辑 '!T1563="","",'表格编辑 '!T1563)</f>
        <v/>
      </c>
      <c r="S1563" s="123" t="str">
        <f>IF('表格编辑 '!U1563="","",'表格编辑 '!U1563)</f>
        <v/>
      </c>
      <c r="T1563" s="123" t="str">
        <f>IF('表格编辑 '!V1563="","",'表格编辑 '!V1563)</f>
        <v/>
      </c>
      <c r="U1563" s="123" t="str">
        <f>IF('表格编辑 '!W1563="","",'表格编辑 '!W1563)</f>
        <v/>
      </c>
      <c r="V1563" s="123" t="str">
        <f>IF('表格编辑 '!X1563="","",'表格编辑 '!X1563)</f>
        <v/>
      </c>
      <c r="W1563" s="123" t="str">
        <f>IF('表格编辑 '!Y1563="","",'表格编辑 '!Y1563)</f>
        <v/>
      </c>
      <c r="X1563" s="123" t="str">
        <f>IF('表格编辑 '!Z1563="","",'表格编辑 '!Z1563)</f>
        <v/>
      </c>
      <c r="Y1563" s="123" t="str">
        <f>IF('表格编辑 '!AA1563="","",'表格编辑 '!AA1563)</f>
        <v/>
      </c>
      <c r="Z1563" s="123" t="str">
        <f>IF('表格编辑 '!AB1563="","",'表格编辑 '!AB1563)</f>
        <v/>
      </c>
      <c r="AA1563" s="123" t="str">
        <f>IF('表格编辑 '!AC1563="","",'表格编辑 '!AC1563)</f>
        <v/>
      </c>
      <c r="AB1563" s="123" t="str">
        <f>IF('表格编辑 '!AD1563="","",'表格编辑 '!AD1563)</f>
        <v/>
      </c>
      <c r="AC1563" s="123" t="str">
        <f>IF('表格编辑 '!AE1563="","",'表格编辑 '!AE1563)</f>
        <v/>
      </c>
      <c r="AD1563" s="123">
        <f>IF('表格编辑 '!AF1563="","",'表格编辑 '!AF1563)</f>
        <v>141150</v>
      </c>
    </row>
    <row r="1564" spans="1:30">
      <c r="A1564" s="123">
        <f>IF('表格编辑 '!A1564="","",'表格编辑 '!A1564)</f>
        <v>41151</v>
      </c>
      <c r="B1564" s="123">
        <f>IF('表格编辑 '!B1564="","",'表格编辑 '!B1564)</f>
        <v>50122</v>
      </c>
      <c r="C1564" s="123">
        <f>IF('表格编辑 '!E1564="","",'表格编辑 '!E1564)</f>
        <v>70</v>
      </c>
      <c r="D1564" s="123" t="str">
        <f>IF('表格编辑 '!F1564="","",'表格编辑 '!F1564)</f>
        <v>AI_born_event(RECEIVER, ARG0, ARG1, ARG2, ARG3,ARG4)</v>
      </c>
      <c r="E1564" s="123" t="str">
        <f>IF('表格编辑 '!G1564="","",'表格编辑 '!G1564)</f>
        <v>AI_update_event(RECEIVER, ARG0, ARG1, ARG2, ARG3,ARG4)</v>
      </c>
      <c r="F1564" s="123" t="str">
        <f>IF('表格编辑 '!H1564="","",'表格编辑 '!H1564)</f>
        <v/>
      </c>
      <c r="G1564" s="123" t="str">
        <f>IF('表格编辑 '!I1564="","",'表格编辑 '!I1564)</f>
        <v/>
      </c>
      <c r="H1564" s="123" t="str">
        <f>IF('表格编辑 '!J1564="","",'表格编辑 '!J1564)</f>
        <v>test_deadth_event(RECEIVER, ARG0, ARG1, ARG2, ARG3,ARG4)</v>
      </c>
      <c r="I1564" s="123">
        <f>IF('表格编辑 '!K1564="","",'表格编辑 '!K1564)</f>
        <v>1</v>
      </c>
      <c r="J1564" s="123">
        <f>IF('表格编辑 '!L1564="","",'表格编辑 '!L1564)</f>
        <v>20000</v>
      </c>
      <c r="K1564" s="123">
        <f>IF('表格编辑 '!M1564="","",'表格编辑 '!M1564)</f>
        <v>2100</v>
      </c>
      <c r="L1564" s="123" t="str">
        <f>IF('表格编辑 '!N1564="","",'表格编辑 '!N1564)</f>
        <v/>
      </c>
      <c r="M1564" s="123" t="str">
        <f>IF('表格编辑 '!O1564="","",'表格编辑 '!O1564)</f>
        <v/>
      </c>
      <c r="N1564" s="123" t="str">
        <f>IF('表格编辑 '!P1564="","",'表格编辑 '!P1564)</f>
        <v/>
      </c>
      <c r="O1564" s="123" t="str">
        <f>IF('表格编辑 '!Q1564="","",'表格编辑 '!Q1564)</f>
        <v/>
      </c>
      <c r="P1564" s="123" t="str">
        <f>IF('表格编辑 '!R1564="","",'表格编辑 '!R1564)</f>
        <v/>
      </c>
      <c r="Q1564" s="123">
        <f>IF('表格编辑 '!S1564="","",'表格编辑 '!S1564)</f>
        <v>400</v>
      </c>
      <c r="R1564" s="123" t="str">
        <f>IF('表格编辑 '!T1564="","",'表格编辑 '!T1564)</f>
        <v/>
      </c>
      <c r="S1564" s="123" t="str">
        <f>IF('表格编辑 '!U1564="","",'表格编辑 '!U1564)</f>
        <v/>
      </c>
      <c r="T1564" s="123" t="str">
        <f>IF('表格编辑 '!V1564="","",'表格编辑 '!V1564)</f>
        <v/>
      </c>
      <c r="U1564" s="123" t="str">
        <f>IF('表格编辑 '!W1564="","",'表格编辑 '!W1564)</f>
        <v/>
      </c>
      <c r="V1564" s="123" t="str">
        <f>IF('表格编辑 '!X1564="","",'表格编辑 '!X1564)</f>
        <v/>
      </c>
      <c r="W1564" s="123" t="str">
        <f>IF('表格编辑 '!Y1564="","",'表格编辑 '!Y1564)</f>
        <v/>
      </c>
      <c r="X1564" s="123" t="str">
        <f>IF('表格编辑 '!Z1564="","",'表格编辑 '!Z1564)</f>
        <v/>
      </c>
      <c r="Y1564" s="123" t="str">
        <f>IF('表格编辑 '!AA1564="","",'表格编辑 '!AA1564)</f>
        <v/>
      </c>
      <c r="Z1564" s="123" t="str">
        <f>IF('表格编辑 '!AB1564="","",'表格编辑 '!AB1564)</f>
        <v/>
      </c>
      <c r="AA1564" s="123" t="str">
        <f>IF('表格编辑 '!AC1564="","",'表格编辑 '!AC1564)</f>
        <v/>
      </c>
      <c r="AB1564" s="123" t="str">
        <f>IF('表格编辑 '!AD1564="","",'表格编辑 '!AD1564)</f>
        <v/>
      </c>
      <c r="AC1564" s="123" t="str">
        <f>IF('表格编辑 '!AE1564="","",'表格编辑 '!AE1564)</f>
        <v/>
      </c>
      <c r="AD1564" s="123">
        <f>IF('表格编辑 '!AF1564="","",'表格编辑 '!AF1564)</f>
        <v>141151</v>
      </c>
    </row>
    <row r="1565" spans="1:30">
      <c r="A1565" s="123">
        <f>IF('表格编辑 '!A1565="","",'表格编辑 '!A1565)</f>
        <v>41152</v>
      </c>
      <c r="B1565" s="123">
        <f>IF('表格编辑 '!B1565="","",'表格编辑 '!B1565)</f>
        <v>50154</v>
      </c>
      <c r="C1565" s="123">
        <f>IF('表格编辑 '!E1565="","",'表格编辑 '!E1565)</f>
        <v>70</v>
      </c>
      <c r="D1565" s="123" t="str">
        <f>IF('表格编辑 '!F1565="","",'表格编辑 '!F1565)</f>
        <v>AI_born_event(RECEIVER, ARG0, ARG1, ARG2, ARG3,ARG4)</v>
      </c>
      <c r="E1565" s="123" t="str">
        <f>IF('表格编辑 '!G1565="","",'表格编辑 '!G1565)</f>
        <v>AI_update_event(RECEIVER, ARG0, ARG1, ARG2, ARG3,ARG4)</v>
      </c>
      <c r="F1565" s="123" t="str">
        <f>IF('表格编辑 '!H1565="","",'表格编辑 '!H1565)</f>
        <v/>
      </c>
      <c r="G1565" s="123" t="str">
        <f>IF('表格编辑 '!I1565="","",'表格编辑 '!I1565)</f>
        <v/>
      </c>
      <c r="H1565" s="123" t="str">
        <f>IF('表格编辑 '!J1565="","",'表格编辑 '!J1565)</f>
        <v>test_deadth_event(RECEIVER, ARG0, ARG1, ARG2, ARG3,ARG4)</v>
      </c>
      <c r="I1565" s="123">
        <f>IF('表格编辑 '!K1565="","",'表格编辑 '!K1565)</f>
        <v>1</v>
      </c>
      <c r="J1565" s="123">
        <f>IF('表格编辑 '!L1565="","",'表格编辑 '!L1565)</f>
        <v>20000</v>
      </c>
      <c r="K1565" s="123">
        <f>IF('表格编辑 '!M1565="","",'表格编辑 '!M1565)</f>
        <v>2100</v>
      </c>
      <c r="L1565" s="123" t="str">
        <f>IF('表格编辑 '!N1565="","",'表格编辑 '!N1565)</f>
        <v/>
      </c>
      <c r="M1565" s="123" t="str">
        <f>IF('表格编辑 '!O1565="","",'表格编辑 '!O1565)</f>
        <v/>
      </c>
      <c r="N1565" s="123" t="str">
        <f>IF('表格编辑 '!P1565="","",'表格编辑 '!P1565)</f>
        <v/>
      </c>
      <c r="O1565" s="123" t="str">
        <f>IF('表格编辑 '!Q1565="","",'表格编辑 '!Q1565)</f>
        <v/>
      </c>
      <c r="P1565" s="123" t="str">
        <f>IF('表格编辑 '!R1565="","",'表格编辑 '!R1565)</f>
        <v/>
      </c>
      <c r="Q1565" s="123">
        <f>IF('表格编辑 '!S1565="","",'表格编辑 '!S1565)</f>
        <v>400</v>
      </c>
      <c r="R1565" s="123" t="str">
        <f>IF('表格编辑 '!T1565="","",'表格编辑 '!T1565)</f>
        <v/>
      </c>
      <c r="S1565" s="123" t="str">
        <f>IF('表格编辑 '!U1565="","",'表格编辑 '!U1565)</f>
        <v/>
      </c>
      <c r="T1565" s="123" t="str">
        <f>IF('表格编辑 '!V1565="","",'表格编辑 '!V1565)</f>
        <v/>
      </c>
      <c r="U1565" s="123" t="str">
        <f>IF('表格编辑 '!W1565="","",'表格编辑 '!W1565)</f>
        <v/>
      </c>
      <c r="V1565" s="123" t="str">
        <f>IF('表格编辑 '!X1565="","",'表格编辑 '!X1565)</f>
        <v/>
      </c>
      <c r="W1565" s="123" t="str">
        <f>IF('表格编辑 '!Y1565="","",'表格编辑 '!Y1565)</f>
        <v/>
      </c>
      <c r="X1565" s="123" t="str">
        <f>IF('表格编辑 '!Z1565="","",'表格编辑 '!Z1565)</f>
        <v/>
      </c>
      <c r="Y1565" s="123" t="str">
        <f>IF('表格编辑 '!AA1565="","",'表格编辑 '!AA1565)</f>
        <v/>
      </c>
      <c r="Z1565" s="123" t="str">
        <f>IF('表格编辑 '!AB1565="","",'表格编辑 '!AB1565)</f>
        <v/>
      </c>
      <c r="AA1565" s="123" t="str">
        <f>IF('表格编辑 '!AC1565="","",'表格编辑 '!AC1565)</f>
        <v/>
      </c>
      <c r="AB1565" s="123" t="str">
        <f>IF('表格编辑 '!AD1565="","",'表格编辑 '!AD1565)</f>
        <v/>
      </c>
      <c r="AC1565" s="123" t="str">
        <f>IF('表格编辑 '!AE1565="","",'表格编辑 '!AE1565)</f>
        <v/>
      </c>
      <c r="AD1565" s="123">
        <f>IF('表格编辑 '!AF1565="","",'表格编辑 '!AF1565)</f>
        <v>141152</v>
      </c>
    </row>
    <row r="1566" spans="1:30">
      <c r="A1566" s="123">
        <f>IF('表格编辑 '!A1566="","",'表格编辑 '!A1566)</f>
        <v>41153</v>
      </c>
      <c r="B1566" s="123">
        <f>IF('表格编辑 '!B1566="","",'表格编辑 '!B1566)</f>
        <v>50075</v>
      </c>
      <c r="C1566" s="123">
        <f>IF('表格编辑 '!E1566="","",'表格编辑 '!E1566)</f>
        <v>70</v>
      </c>
      <c r="D1566" s="123" t="str">
        <f>IF('表格编辑 '!F1566="","",'表格编辑 '!F1566)</f>
        <v>AI_born_event(RECEIVER, ARG0, ARG1, ARG2, ARG3,ARG4)</v>
      </c>
      <c r="E1566" s="123" t="str">
        <f>IF('表格编辑 '!G1566="","",'表格编辑 '!G1566)</f>
        <v>AI_update_event(RECEIVER, ARG0, ARG1, ARG2, ARG3,ARG4)</v>
      </c>
      <c r="F1566" s="123" t="str">
        <f>IF('表格编辑 '!H1566="","",'表格编辑 '!H1566)</f>
        <v/>
      </c>
      <c r="G1566" s="123" t="str">
        <f>IF('表格编辑 '!I1566="","",'表格编辑 '!I1566)</f>
        <v/>
      </c>
      <c r="H1566" s="123" t="str">
        <f>IF('表格编辑 '!J1566="","",'表格编辑 '!J1566)</f>
        <v>test_deadth_event(RECEIVER, ARG0, ARG1, ARG2, ARG3,ARG4)</v>
      </c>
      <c r="I1566" s="123">
        <f>IF('表格编辑 '!K1566="","",'表格编辑 '!K1566)</f>
        <v>1</v>
      </c>
      <c r="J1566" s="123">
        <f>IF('表格编辑 '!L1566="","",'表格编辑 '!L1566)</f>
        <v>20000</v>
      </c>
      <c r="K1566" s="123">
        <f>IF('表格编辑 '!M1566="","",'表格编辑 '!M1566)</f>
        <v>2100</v>
      </c>
      <c r="L1566" s="123" t="str">
        <f>IF('表格编辑 '!N1566="","",'表格编辑 '!N1566)</f>
        <v/>
      </c>
      <c r="M1566" s="123" t="str">
        <f>IF('表格编辑 '!O1566="","",'表格编辑 '!O1566)</f>
        <v/>
      </c>
      <c r="N1566" s="123" t="str">
        <f>IF('表格编辑 '!P1566="","",'表格编辑 '!P1566)</f>
        <v/>
      </c>
      <c r="O1566" s="123" t="str">
        <f>IF('表格编辑 '!Q1566="","",'表格编辑 '!Q1566)</f>
        <v/>
      </c>
      <c r="P1566" s="123" t="str">
        <f>IF('表格编辑 '!R1566="","",'表格编辑 '!R1566)</f>
        <v/>
      </c>
      <c r="Q1566" s="123">
        <f>IF('表格编辑 '!S1566="","",'表格编辑 '!S1566)</f>
        <v>400</v>
      </c>
      <c r="R1566" s="123" t="str">
        <f>IF('表格编辑 '!T1566="","",'表格编辑 '!T1566)</f>
        <v/>
      </c>
      <c r="S1566" s="123" t="str">
        <f>IF('表格编辑 '!U1566="","",'表格编辑 '!U1566)</f>
        <v/>
      </c>
      <c r="T1566" s="123" t="str">
        <f>IF('表格编辑 '!V1566="","",'表格编辑 '!V1566)</f>
        <v/>
      </c>
      <c r="U1566" s="123" t="str">
        <f>IF('表格编辑 '!W1566="","",'表格编辑 '!W1566)</f>
        <v/>
      </c>
      <c r="V1566" s="123" t="str">
        <f>IF('表格编辑 '!X1566="","",'表格编辑 '!X1566)</f>
        <v/>
      </c>
      <c r="W1566" s="123" t="str">
        <f>IF('表格编辑 '!Y1566="","",'表格编辑 '!Y1566)</f>
        <v/>
      </c>
      <c r="X1566" s="123" t="str">
        <f>IF('表格编辑 '!Z1566="","",'表格编辑 '!Z1566)</f>
        <v/>
      </c>
      <c r="Y1566" s="123" t="str">
        <f>IF('表格编辑 '!AA1566="","",'表格编辑 '!AA1566)</f>
        <v/>
      </c>
      <c r="Z1566" s="123" t="str">
        <f>IF('表格编辑 '!AB1566="","",'表格编辑 '!AB1566)</f>
        <v/>
      </c>
      <c r="AA1566" s="123" t="str">
        <f>IF('表格编辑 '!AC1566="","",'表格编辑 '!AC1566)</f>
        <v/>
      </c>
      <c r="AB1566" s="123" t="str">
        <f>IF('表格编辑 '!AD1566="","",'表格编辑 '!AD1566)</f>
        <v/>
      </c>
      <c r="AC1566" s="123" t="str">
        <f>IF('表格编辑 '!AE1566="","",'表格编辑 '!AE1566)</f>
        <v/>
      </c>
      <c r="AD1566" s="123">
        <f>IF('表格编辑 '!AF1566="","",'表格编辑 '!AF1566)</f>
        <v>141153</v>
      </c>
    </row>
    <row r="1567" spans="1:30">
      <c r="A1567" s="123">
        <f>IF('表格编辑 '!A1567="","",'表格编辑 '!A1567)</f>
        <v>41154</v>
      </c>
      <c r="B1567" s="123">
        <f>IF('表格编辑 '!B1567="","",'表格编辑 '!B1567)</f>
        <v>50065</v>
      </c>
      <c r="C1567" s="123">
        <f>IF('表格编辑 '!E1567="","",'表格编辑 '!E1567)</f>
        <v>70</v>
      </c>
      <c r="D1567" s="123" t="str">
        <f>IF('表格编辑 '!F1567="","",'表格编辑 '!F1567)</f>
        <v>AI_born_event(RECEIVER, ARG0, ARG1, ARG2, ARG3,ARG4)</v>
      </c>
      <c r="E1567" s="123" t="str">
        <f>IF('表格编辑 '!G1567="","",'表格编辑 '!G1567)</f>
        <v>AI_update_event(RECEIVER, ARG0, ARG1, ARG2, ARG3,ARG4)</v>
      </c>
      <c r="F1567" s="123" t="str">
        <f>IF('表格编辑 '!H1567="","",'表格编辑 '!H1567)</f>
        <v/>
      </c>
      <c r="G1567" s="123" t="str">
        <f>IF('表格编辑 '!I1567="","",'表格编辑 '!I1567)</f>
        <v/>
      </c>
      <c r="H1567" s="123" t="str">
        <f>IF('表格编辑 '!J1567="","",'表格编辑 '!J1567)</f>
        <v>test_deadth_event(RECEIVER, ARG0, ARG1, ARG2, ARG3,ARG4)</v>
      </c>
      <c r="I1567" s="123">
        <f>IF('表格编辑 '!K1567="","",'表格编辑 '!K1567)</f>
        <v>1</v>
      </c>
      <c r="J1567" s="123">
        <f>IF('表格编辑 '!L1567="","",'表格编辑 '!L1567)</f>
        <v>20000</v>
      </c>
      <c r="K1567" s="123">
        <f>IF('表格编辑 '!M1567="","",'表格编辑 '!M1567)</f>
        <v>2100</v>
      </c>
      <c r="L1567" s="123" t="str">
        <f>IF('表格编辑 '!N1567="","",'表格编辑 '!N1567)</f>
        <v/>
      </c>
      <c r="M1567" s="123" t="str">
        <f>IF('表格编辑 '!O1567="","",'表格编辑 '!O1567)</f>
        <v/>
      </c>
      <c r="N1567" s="123" t="str">
        <f>IF('表格编辑 '!P1567="","",'表格编辑 '!P1567)</f>
        <v/>
      </c>
      <c r="O1567" s="123" t="str">
        <f>IF('表格编辑 '!Q1567="","",'表格编辑 '!Q1567)</f>
        <v/>
      </c>
      <c r="P1567" s="123" t="str">
        <f>IF('表格编辑 '!R1567="","",'表格编辑 '!R1567)</f>
        <v/>
      </c>
      <c r="Q1567" s="123">
        <f>IF('表格编辑 '!S1567="","",'表格编辑 '!S1567)</f>
        <v>400</v>
      </c>
      <c r="R1567" s="123" t="str">
        <f>IF('表格编辑 '!T1567="","",'表格编辑 '!T1567)</f>
        <v/>
      </c>
      <c r="S1567" s="123" t="str">
        <f>IF('表格编辑 '!U1567="","",'表格编辑 '!U1567)</f>
        <v/>
      </c>
      <c r="T1567" s="123" t="str">
        <f>IF('表格编辑 '!V1567="","",'表格编辑 '!V1567)</f>
        <v/>
      </c>
      <c r="U1567" s="123" t="str">
        <f>IF('表格编辑 '!W1567="","",'表格编辑 '!W1567)</f>
        <v/>
      </c>
      <c r="V1567" s="123" t="str">
        <f>IF('表格编辑 '!X1567="","",'表格编辑 '!X1567)</f>
        <v/>
      </c>
      <c r="W1567" s="123" t="str">
        <f>IF('表格编辑 '!Y1567="","",'表格编辑 '!Y1567)</f>
        <v/>
      </c>
      <c r="X1567" s="123" t="str">
        <f>IF('表格编辑 '!Z1567="","",'表格编辑 '!Z1567)</f>
        <v/>
      </c>
      <c r="Y1567" s="123" t="str">
        <f>IF('表格编辑 '!AA1567="","",'表格编辑 '!AA1567)</f>
        <v/>
      </c>
      <c r="Z1567" s="123" t="str">
        <f>IF('表格编辑 '!AB1567="","",'表格编辑 '!AB1567)</f>
        <v/>
      </c>
      <c r="AA1567" s="123" t="str">
        <f>IF('表格编辑 '!AC1567="","",'表格编辑 '!AC1567)</f>
        <v/>
      </c>
      <c r="AB1567" s="123" t="str">
        <f>IF('表格编辑 '!AD1567="","",'表格编辑 '!AD1567)</f>
        <v/>
      </c>
      <c r="AC1567" s="123" t="str">
        <f>IF('表格编辑 '!AE1567="","",'表格编辑 '!AE1567)</f>
        <v/>
      </c>
      <c r="AD1567" s="123">
        <f>IF('表格编辑 '!AF1567="","",'表格编辑 '!AF1567)</f>
        <v>141154</v>
      </c>
    </row>
    <row r="1568" spans="1:30">
      <c r="A1568" s="123">
        <f>IF('表格编辑 '!A1568="","",'表格编辑 '!A1568)</f>
        <v>41155</v>
      </c>
      <c r="B1568" s="123">
        <f>IF('表格编辑 '!B1568="","",'表格编辑 '!B1568)</f>
        <v>50112</v>
      </c>
      <c r="C1568" s="123">
        <f>IF('表格编辑 '!E1568="","",'表格编辑 '!E1568)</f>
        <v>70</v>
      </c>
      <c r="D1568" s="123" t="str">
        <f>IF('表格编辑 '!F1568="","",'表格编辑 '!F1568)</f>
        <v>YinYing_Born(RECEIVER, ARG0, ARG1, ARG2, ARG3,ARG4)</v>
      </c>
      <c r="E1568" s="123" t="str">
        <f>IF('表格编辑 '!G1568="","",'表格编辑 '!G1568)</f>
        <v>YinYing_Update(RECEIVER, ARG0, ARG1, ARG2, ARG3,ARG4)</v>
      </c>
      <c r="F1568" s="123" t="str">
        <f>IF('表格编辑 '!H1568="","",'表格编辑 '!H1568)</f>
        <v/>
      </c>
      <c r="G1568" s="123" t="str">
        <f>IF('表格编辑 '!I1568="","",'表格编辑 '!I1568)</f>
        <v/>
      </c>
      <c r="H1568" s="123" t="str">
        <f>IF('表格编辑 '!J1568="","",'表格编辑 '!J1568)</f>
        <v>YinYing_deadth(RECEIVER, ARG0, ARG1, ARG2, ARG3,ARG4)</v>
      </c>
      <c r="I1568" s="123">
        <f>IF('表格编辑 '!K1568="","",'表格编辑 '!K1568)</f>
        <v>1</v>
      </c>
      <c r="J1568" s="123">
        <f>IF('表格编辑 '!L1568="","",'表格编辑 '!L1568)</f>
        <v>20000</v>
      </c>
      <c r="K1568" s="123">
        <f>IF('表格编辑 '!M1568="","",'表格编辑 '!M1568)</f>
        <v>2100</v>
      </c>
      <c r="L1568" s="123" t="str">
        <f>IF('表格编辑 '!N1568="","",'表格编辑 '!N1568)</f>
        <v/>
      </c>
      <c r="M1568" s="123" t="str">
        <f>IF('表格编辑 '!O1568="","",'表格编辑 '!O1568)</f>
        <v/>
      </c>
      <c r="N1568" s="123" t="str">
        <f>IF('表格编辑 '!P1568="","",'表格编辑 '!P1568)</f>
        <v/>
      </c>
      <c r="O1568" s="123" t="str">
        <f>IF('表格编辑 '!Q1568="","",'表格编辑 '!Q1568)</f>
        <v/>
      </c>
      <c r="P1568" s="123" t="str">
        <f>IF('表格编辑 '!R1568="","",'表格编辑 '!R1568)</f>
        <v/>
      </c>
      <c r="Q1568" s="123">
        <f>IF('表格编辑 '!S1568="","",'表格编辑 '!S1568)</f>
        <v>400</v>
      </c>
      <c r="R1568" s="123" t="str">
        <f>IF('表格编辑 '!T1568="","",'表格编辑 '!T1568)</f>
        <v/>
      </c>
      <c r="S1568" s="123" t="str">
        <f>IF('表格编辑 '!U1568="","",'表格编辑 '!U1568)</f>
        <v/>
      </c>
      <c r="T1568" s="123" t="str">
        <f>IF('表格编辑 '!V1568="","",'表格编辑 '!V1568)</f>
        <v/>
      </c>
      <c r="U1568" s="123" t="str">
        <f>IF('表格编辑 '!W1568="","",'表格编辑 '!W1568)</f>
        <v/>
      </c>
      <c r="V1568" s="123" t="str">
        <f>IF('表格编辑 '!X1568="","",'表格编辑 '!X1568)</f>
        <v/>
      </c>
      <c r="W1568" s="123">
        <f>IF('表格编辑 '!Y1568="","",'表格编辑 '!Y1568)</f>
        <v>100</v>
      </c>
      <c r="X1568" s="123">
        <f>IF('表格编辑 '!Z1568="","",'表格编辑 '!Z1568)</f>
        <v>100</v>
      </c>
      <c r="Y1568" s="123">
        <f>IF('表格编辑 '!AA1568="","",'表格编辑 '!AA1568)</f>
        <v>100</v>
      </c>
      <c r="Z1568" s="123">
        <f>IF('表格编辑 '!AB1568="","",'表格编辑 '!AB1568)</f>
        <v>100</v>
      </c>
      <c r="AA1568" s="123">
        <f>IF('表格编辑 '!AC1568="","",'表格编辑 '!AC1568)</f>
        <v>100</v>
      </c>
      <c r="AB1568" s="123">
        <f>IF('表格编辑 '!AD1568="","",'表格编辑 '!AD1568)</f>
        <v>100</v>
      </c>
      <c r="AC1568" s="123" t="str">
        <f>IF('表格编辑 '!AE1568="","",'表格编辑 '!AE1568)</f>
        <v/>
      </c>
      <c r="AD1568" s="123">
        <f>IF('表格编辑 '!AF1568="","",'表格编辑 '!AF1568)</f>
        <v>141155</v>
      </c>
    </row>
    <row r="1569" spans="1:30">
      <c r="A1569" s="123">
        <f>IF('表格编辑 '!A1569="","",'表格编辑 '!A1569)</f>
        <v>31001</v>
      </c>
      <c r="B1569" s="123">
        <f>IF('表格编辑 '!B1569="","",'表格编辑 '!B1569)</f>
        <v>54</v>
      </c>
      <c r="C1569" s="123">
        <f>IF('表格编辑 '!E1569="","",'表格编辑 '!E1569)</f>
        <v>25</v>
      </c>
      <c r="D1569" s="123" t="str">
        <f>IF('表格编辑 '!F1569="","",'表格编辑 '!F1569)</f>
        <v>AI_born_event(RECEIVER, ARG0, ARG1, ARG2, ARG3,ARG4)</v>
      </c>
      <c r="E1569" s="123" t="str">
        <f>IF('表格编辑 '!G1569="","",'表格编辑 '!G1569)</f>
        <v>AI_update_event(RECEIVER, ARG0, ARG1, ARG2, ARG3,ARG4)</v>
      </c>
      <c r="F1569" s="123" t="str">
        <f>IF('表格编辑 '!H1569="","",'表格编辑 '!H1569)</f>
        <v/>
      </c>
      <c r="G1569" s="123" t="str">
        <f>IF('表格编辑 '!I1569="","",'表格编辑 '!I1569)</f>
        <v/>
      </c>
      <c r="H1569" s="123" t="str">
        <f>IF('表格编辑 '!J1569="","",'表格编辑 '!J1569)</f>
        <v>test_deadth_event(RECEIVER, ARG0, ARG1, ARG2, ARG3,ARG4)</v>
      </c>
      <c r="I1569" s="123">
        <f>IF('表格编辑 '!K1569="","",'表格编辑 '!K1569)</f>
        <v>1</v>
      </c>
      <c r="J1569" s="123">
        <f>IF('表格编辑 '!L1569="","",'表格编辑 '!L1569)</f>
        <v>185</v>
      </c>
      <c r="K1569" s="123">
        <f>IF('表格编辑 '!M1569="","",'表格编辑 '!M1569)</f>
        <v>750</v>
      </c>
      <c r="L1569" s="123">
        <f>IF('表格编辑 '!N1569="","",'表格编辑 '!N1569)</f>
        <v>60</v>
      </c>
      <c r="M1569" s="123">
        <f>IF('表格编辑 '!O1569="","",'表格编辑 '!O1569)</f>
        <v>60</v>
      </c>
      <c r="N1569" s="123">
        <f>IF('表格编辑 '!P1569="","",'表格编辑 '!P1569)</f>
        <v>60</v>
      </c>
      <c r="O1569" s="123">
        <f>IF('表格编辑 '!Q1569="","",'表格编辑 '!Q1569)</f>
        <v>10</v>
      </c>
      <c r="P1569" s="123">
        <f>IF('表格编辑 '!R1569="","",'表格编辑 '!R1569)</f>
        <v>60</v>
      </c>
      <c r="Q1569" s="123">
        <f>IF('表格编辑 '!S1569="","",'表格编辑 '!S1569)</f>
        <v>320</v>
      </c>
      <c r="R1569" s="123" t="str">
        <f>IF('表格编辑 '!T1569="","",'表格编辑 '!T1569)</f>
        <v/>
      </c>
      <c r="S1569" s="123" t="str">
        <f>IF('表格编辑 '!U1569="","",'表格编辑 '!U1569)</f>
        <v/>
      </c>
      <c r="T1569" s="123" t="str">
        <f>IF('表格编辑 '!V1569="","",'表格编辑 '!V1569)</f>
        <v/>
      </c>
      <c r="U1569" s="123" t="str">
        <f>IF('表格编辑 '!W1569="","",'表格编辑 '!W1569)</f>
        <v/>
      </c>
      <c r="V1569" s="123" t="str">
        <f>IF('表格编辑 '!X1569="","",'表格编辑 '!X1569)</f>
        <v/>
      </c>
      <c r="W1569" s="123" t="str">
        <f>IF('表格编辑 '!Y1569="","",'表格编辑 '!Y1569)</f>
        <v/>
      </c>
      <c r="X1569" s="123" t="str">
        <f>IF('表格编辑 '!Z1569="","",'表格编辑 '!Z1569)</f>
        <v/>
      </c>
      <c r="Y1569" s="123" t="str">
        <f>IF('表格编辑 '!AA1569="","",'表格编辑 '!AA1569)</f>
        <v/>
      </c>
      <c r="Z1569" s="123" t="str">
        <f>IF('表格编辑 '!AB1569="","",'表格编辑 '!AB1569)</f>
        <v/>
      </c>
      <c r="AA1569" s="123" t="str">
        <f>IF('表格编辑 '!AC1569="","",'表格编辑 '!AC1569)</f>
        <v/>
      </c>
      <c r="AB1569" s="123" t="str">
        <f>IF('表格编辑 '!AD1569="","",'表格编辑 '!AD1569)</f>
        <v/>
      </c>
      <c r="AC1569" s="123" t="str">
        <f>IF('表格编辑 '!AE1569="","",'表格编辑 '!AE1569)</f>
        <v/>
      </c>
      <c r="AD1569" s="123">
        <f>IF('表格编辑 '!AF1569="","",'表格编辑 '!AF1569)</f>
        <v>131001</v>
      </c>
    </row>
    <row r="1570" spans="1:30">
      <c r="A1570" s="123">
        <f>IF('表格编辑 '!A1570="","",'表格编辑 '!A1570)</f>
        <v>31002</v>
      </c>
      <c r="B1570" s="123">
        <f>IF('表格编辑 '!B1570="","",'表格编辑 '!B1570)</f>
        <v>54</v>
      </c>
      <c r="C1570" s="123">
        <f>IF('表格编辑 '!E1570="","",'表格编辑 '!E1570)</f>
        <v>30</v>
      </c>
      <c r="D1570" s="123" t="str">
        <f>IF('表格编辑 '!F1570="","",'表格编辑 '!F1570)</f>
        <v>AI_born_event(RECEIVER, ARG0, ARG1, ARG2, ARG3,ARG4)</v>
      </c>
      <c r="E1570" s="123" t="str">
        <f>IF('表格编辑 '!G1570="","",'表格编辑 '!G1570)</f>
        <v>AI_update_event(RECEIVER, ARG0, ARG1, ARG2, ARG3,ARG4)</v>
      </c>
      <c r="F1570" s="123" t="str">
        <f>IF('表格编辑 '!H1570="","",'表格编辑 '!H1570)</f>
        <v/>
      </c>
      <c r="G1570" s="123" t="str">
        <f>IF('表格编辑 '!I1570="","",'表格编辑 '!I1570)</f>
        <v/>
      </c>
      <c r="H1570" s="123" t="str">
        <f>IF('表格编辑 '!J1570="","",'表格编辑 '!J1570)</f>
        <v>test_deadth_event(RECEIVER, ARG0, ARG1, ARG2, ARG3,ARG4)</v>
      </c>
      <c r="I1570" s="123">
        <f>IF('表格编辑 '!K1570="","",'表格编辑 '!K1570)</f>
        <v>1</v>
      </c>
      <c r="J1570" s="123">
        <f>IF('表格编辑 '!L1570="","",'表格编辑 '!L1570)</f>
        <v>699</v>
      </c>
      <c r="K1570" s="123">
        <f>IF('表格编辑 '!M1570="","",'表格编辑 '!M1570)</f>
        <v>900</v>
      </c>
      <c r="L1570" s="123">
        <f>IF('表格编辑 '!N1570="","",'表格编辑 '!N1570)</f>
        <v>70</v>
      </c>
      <c r="M1570" s="123">
        <f>IF('表格编辑 '!O1570="","",'表格编辑 '!O1570)</f>
        <v>70</v>
      </c>
      <c r="N1570" s="123">
        <f>IF('表格编辑 '!P1570="","",'表格编辑 '!P1570)</f>
        <v>70</v>
      </c>
      <c r="O1570" s="123">
        <f>IF('表格编辑 '!Q1570="","",'表格编辑 '!Q1570)</f>
        <v>20</v>
      </c>
      <c r="P1570" s="123">
        <f>IF('表格编辑 '!R1570="","",'表格编辑 '!R1570)</f>
        <v>70</v>
      </c>
      <c r="Q1570" s="123">
        <f>IF('表格编辑 '!S1570="","",'表格编辑 '!S1570)</f>
        <v>320</v>
      </c>
      <c r="R1570" s="123" t="str">
        <f>IF('表格编辑 '!T1570="","",'表格编辑 '!T1570)</f>
        <v/>
      </c>
      <c r="S1570" s="123" t="str">
        <f>IF('表格编辑 '!U1570="","",'表格编辑 '!U1570)</f>
        <v/>
      </c>
      <c r="T1570" s="123" t="str">
        <f>IF('表格编辑 '!V1570="","",'表格编辑 '!V1570)</f>
        <v/>
      </c>
      <c r="U1570" s="123" t="str">
        <f>IF('表格编辑 '!W1570="","",'表格编辑 '!W1570)</f>
        <v/>
      </c>
      <c r="V1570" s="123" t="str">
        <f>IF('表格编辑 '!X1570="","",'表格编辑 '!X1570)</f>
        <v/>
      </c>
      <c r="W1570" s="123" t="str">
        <f>IF('表格编辑 '!Y1570="","",'表格编辑 '!Y1570)</f>
        <v/>
      </c>
      <c r="X1570" s="123" t="str">
        <f>IF('表格编辑 '!Z1570="","",'表格编辑 '!Z1570)</f>
        <v/>
      </c>
      <c r="Y1570" s="123" t="str">
        <f>IF('表格编辑 '!AA1570="","",'表格编辑 '!AA1570)</f>
        <v/>
      </c>
      <c r="Z1570" s="123" t="str">
        <f>IF('表格编辑 '!AB1570="","",'表格编辑 '!AB1570)</f>
        <v/>
      </c>
      <c r="AA1570" s="123" t="str">
        <f>IF('表格编辑 '!AC1570="","",'表格编辑 '!AC1570)</f>
        <v/>
      </c>
      <c r="AB1570" s="123" t="str">
        <f>IF('表格编辑 '!AD1570="","",'表格编辑 '!AD1570)</f>
        <v/>
      </c>
      <c r="AC1570" s="123" t="str">
        <f>IF('表格编辑 '!AE1570="","",'表格编辑 '!AE1570)</f>
        <v/>
      </c>
      <c r="AD1570" s="123">
        <f>IF('表格编辑 '!AF1570="","",'表格编辑 '!AF1570)</f>
        <v>131002</v>
      </c>
    </row>
    <row r="1571" spans="1:30">
      <c r="A1571" s="123">
        <f>IF('表格编辑 '!A1571="","",'表格编辑 '!A1571)</f>
        <v>31003</v>
      </c>
      <c r="B1571" s="123">
        <f>IF('表格编辑 '!B1571="","",'表格编辑 '!B1571)</f>
        <v>54</v>
      </c>
      <c r="C1571" s="123">
        <f>IF('表格编辑 '!E1571="","",'表格编辑 '!E1571)</f>
        <v>35</v>
      </c>
      <c r="D1571" s="123" t="str">
        <f>IF('表格编辑 '!F1571="","",'表格编辑 '!F1571)</f>
        <v>AI_born_event(RECEIVER, ARG0, ARG1, ARG2, ARG3,ARG4)</v>
      </c>
      <c r="E1571" s="123" t="str">
        <f>IF('表格编辑 '!G1571="","",'表格编辑 '!G1571)</f>
        <v>AI_update_event(RECEIVER, ARG0, ARG1, ARG2, ARG3,ARG4)</v>
      </c>
      <c r="F1571" s="123" t="str">
        <f>IF('表格编辑 '!H1571="","",'表格编辑 '!H1571)</f>
        <v/>
      </c>
      <c r="G1571" s="123" t="str">
        <f>IF('表格编辑 '!I1571="","",'表格编辑 '!I1571)</f>
        <v/>
      </c>
      <c r="H1571" s="123" t="str">
        <f>IF('表格编辑 '!J1571="","",'表格编辑 '!J1571)</f>
        <v>test_deadth_event(RECEIVER, ARG0, ARG1, ARG2, ARG3,ARG4)</v>
      </c>
      <c r="I1571" s="123">
        <f>IF('表格编辑 '!K1571="","",'表格编辑 '!K1571)</f>
        <v>1</v>
      </c>
      <c r="J1571" s="123">
        <f>IF('表格编辑 '!L1571="","",'表格编辑 '!L1571)</f>
        <v>765</v>
      </c>
      <c r="K1571" s="123">
        <f>IF('表格编辑 '!M1571="","",'表格编辑 '!M1571)</f>
        <v>1050</v>
      </c>
      <c r="L1571" s="123">
        <f>IF('表格编辑 '!N1571="","",'表格编辑 '!N1571)</f>
        <v>80</v>
      </c>
      <c r="M1571" s="123">
        <f>IF('表格编辑 '!O1571="","",'表格编辑 '!O1571)</f>
        <v>80</v>
      </c>
      <c r="N1571" s="123">
        <f>IF('表格编辑 '!P1571="","",'表格编辑 '!P1571)</f>
        <v>80</v>
      </c>
      <c r="O1571" s="123">
        <f>IF('表格编辑 '!Q1571="","",'表格编辑 '!Q1571)</f>
        <v>30</v>
      </c>
      <c r="P1571" s="123">
        <f>IF('表格编辑 '!R1571="","",'表格编辑 '!R1571)</f>
        <v>80</v>
      </c>
      <c r="Q1571" s="123">
        <f>IF('表格编辑 '!S1571="","",'表格编辑 '!S1571)</f>
        <v>320</v>
      </c>
      <c r="R1571" s="123" t="str">
        <f>IF('表格编辑 '!T1571="","",'表格编辑 '!T1571)</f>
        <v/>
      </c>
      <c r="S1571" s="123" t="str">
        <f>IF('表格编辑 '!U1571="","",'表格编辑 '!U1571)</f>
        <v/>
      </c>
      <c r="T1571" s="123" t="str">
        <f>IF('表格编辑 '!V1571="","",'表格编辑 '!V1571)</f>
        <v/>
      </c>
      <c r="U1571" s="123" t="str">
        <f>IF('表格编辑 '!W1571="","",'表格编辑 '!W1571)</f>
        <v/>
      </c>
      <c r="V1571" s="123" t="str">
        <f>IF('表格编辑 '!X1571="","",'表格编辑 '!X1571)</f>
        <v/>
      </c>
      <c r="W1571" s="123" t="str">
        <f>IF('表格编辑 '!Y1571="","",'表格编辑 '!Y1571)</f>
        <v/>
      </c>
      <c r="X1571" s="123" t="str">
        <f>IF('表格编辑 '!Z1571="","",'表格编辑 '!Z1571)</f>
        <v/>
      </c>
      <c r="Y1571" s="123" t="str">
        <f>IF('表格编辑 '!AA1571="","",'表格编辑 '!AA1571)</f>
        <v/>
      </c>
      <c r="Z1571" s="123" t="str">
        <f>IF('表格编辑 '!AB1571="","",'表格编辑 '!AB1571)</f>
        <v/>
      </c>
      <c r="AA1571" s="123" t="str">
        <f>IF('表格编辑 '!AC1571="","",'表格编辑 '!AC1571)</f>
        <v/>
      </c>
      <c r="AB1571" s="123" t="str">
        <f>IF('表格编辑 '!AD1571="","",'表格编辑 '!AD1571)</f>
        <v/>
      </c>
      <c r="AC1571" s="123" t="str">
        <f>IF('表格编辑 '!AE1571="","",'表格编辑 '!AE1571)</f>
        <v/>
      </c>
      <c r="AD1571" s="123">
        <f>IF('表格编辑 '!AF1571="","",'表格编辑 '!AF1571)</f>
        <v>131003</v>
      </c>
    </row>
    <row r="1572" spans="1:30">
      <c r="A1572" s="123">
        <f>IF('表格编辑 '!A1572="","",'表格编辑 '!A1572)</f>
        <v>31004</v>
      </c>
      <c r="B1572" s="123">
        <f>IF('表格编辑 '!B1572="","",'表格编辑 '!B1572)</f>
        <v>54</v>
      </c>
      <c r="C1572" s="123">
        <f>IF('表格编辑 '!E1572="","",'表格编辑 '!E1572)</f>
        <v>40</v>
      </c>
      <c r="D1572" s="123" t="str">
        <f>IF('表格编辑 '!F1572="","",'表格编辑 '!F1572)</f>
        <v>AI_born_event(RECEIVER, ARG0, ARG1, ARG2, ARG3,ARG4)</v>
      </c>
      <c r="E1572" s="123" t="str">
        <f>IF('表格编辑 '!G1572="","",'表格编辑 '!G1572)</f>
        <v>AI_update_event(RECEIVER, ARG0, ARG1, ARG2, ARG3,ARG4)</v>
      </c>
      <c r="F1572" s="123" t="str">
        <f>IF('表格编辑 '!H1572="","",'表格编辑 '!H1572)</f>
        <v/>
      </c>
      <c r="G1572" s="123" t="str">
        <f>IF('表格编辑 '!I1572="","",'表格编辑 '!I1572)</f>
        <v/>
      </c>
      <c r="H1572" s="123" t="str">
        <f>IF('表格编辑 '!J1572="","",'表格编辑 '!J1572)</f>
        <v>test_deadth_event(RECEIVER, ARG0, ARG1, ARG2, ARG3,ARG4)</v>
      </c>
      <c r="I1572" s="123">
        <f>IF('表格编辑 '!K1572="","",'表格编辑 '!K1572)</f>
        <v>1</v>
      </c>
      <c r="J1572" s="123">
        <f>IF('表格编辑 '!L1572="","",'表格编辑 '!L1572)</f>
        <v>827</v>
      </c>
      <c r="K1572" s="123">
        <f>IF('表格编辑 '!M1572="","",'表格编辑 '!M1572)</f>
        <v>1200</v>
      </c>
      <c r="L1572" s="123">
        <f>IF('表格编辑 '!N1572="","",'表格编辑 '!N1572)</f>
        <v>90</v>
      </c>
      <c r="M1572" s="123">
        <f>IF('表格编辑 '!O1572="","",'表格编辑 '!O1572)</f>
        <v>90</v>
      </c>
      <c r="N1572" s="123">
        <f>IF('表格编辑 '!P1572="","",'表格编辑 '!P1572)</f>
        <v>90</v>
      </c>
      <c r="O1572" s="123">
        <f>IF('表格编辑 '!Q1572="","",'表格编辑 '!Q1572)</f>
        <v>40</v>
      </c>
      <c r="P1572" s="123">
        <f>IF('表格编辑 '!R1572="","",'表格编辑 '!R1572)</f>
        <v>90</v>
      </c>
      <c r="Q1572" s="123">
        <f>IF('表格编辑 '!S1572="","",'表格编辑 '!S1572)</f>
        <v>320</v>
      </c>
      <c r="R1572" s="123" t="str">
        <f>IF('表格编辑 '!T1572="","",'表格编辑 '!T1572)</f>
        <v/>
      </c>
      <c r="S1572" s="123" t="str">
        <f>IF('表格编辑 '!U1572="","",'表格编辑 '!U1572)</f>
        <v/>
      </c>
      <c r="T1572" s="123" t="str">
        <f>IF('表格编辑 '!V1572="","",'表格编辑 '!V1572)</f>
        <v/>
      </c>
      <c r="U1572" s="123" t="str">
        <f>IF('表格编辑 '!W1572="","",'表格编辑 '!W1572)</f>
        <v/>
      </c>
      <c r="V1572" s="123" t="str">
        <f>IF('表格编辑 '!X1572="","",'表格编辑 '!X1572)</f>
        <v/>
      </c>
      <c r="W1572" s="123" t="str">
        <f>IF('表格编辑 '!Y1572="","",'表格编辑 '!Y1572)</f>
        <v/>
      </c>
      <c r="X1572" s="123" t="str">
        <f>IF('表格编辑 '!Z1572="","",'表格编辑 '!Z1572)</f>
        <v/>
      </c>
      <c r="Y1572" s="123" t="str">
        <f>IF('表格编辑 '!AA1572="","",'表格编辑 '!AA1572)</f>
        <v/>
      </c>
      <c r="Z1572" s="123" t="str">
        <f>IF('表格编辑 '!AB1572="","",'表格编辑 '!AB1572)</f>
        <v/>
      </c>
      <c r="AA1572" s="123" t="str">
        <f>IF('表格编辑 '!AC1572="","",'表格编辑 '!AC1572)</f>
        <v/>
      </c>
      <c r="AB1572" s="123" t="str">
        <f>IF('表格编辑 '!AD1572="","",'表格编辑 '!AD1572)</f>
        <v/>
      </c>
      <c r="AC1572" s="123" t="str">
        <f>IF('表格编辑 '!AE1572="","",'表格编辑 '!AE1572)</f>
        <v/>
      </c>
      <c r="AD1572" s="123">
        <f>IF('表格编辑 '!AF1572="","",'表格编辑 '!AF1572)</f>
        <v>131004</v>
      </c>
    </row>
    <row r="1573" spans="1:30">
      <c r="A1573" s="123">
        <f>IF('表格编辑 '!A1573="","",'表格编辑 '!A1573)</f>
        <v>31005</v>
      </c>
      <c r="B1573" s="123">
        <f>IF('表格编辑 '!B1573="","",'表格编辑 '!B1573)</f>
        <v>54</v>
      </c>
      <c r="C1573" s="123">
        <f>IF('表格编辑 '!E1573="","",'表格编辑 '!E1573)</f>
        <v>45</v>
      </c>
      <c r="D1573" s="123" t="str">
        <f>IF('表格编辑 '!F1573="","",'表格编辑 '!F1573)</f>
        <v>AI_born_event(RECEIVER, ARG0, ARG1, ARG2, ARG3,ARG4)</v>
      </c>
      <c r="E1573" s="123" t="str">
        <f>IF('表格编辑 '!G1573="","",'表格编辑 '!G1573)</f>
        <v>AI_update_event(RECEIVER, ARG0, ARG1, ARG2, ARG3,ARG4)</v>
      </c>
      <c r="F1573" s="123" t="str">
        <f>IF('表格编辑 '!H1573="","",'表格编辑 '!H1573)</f>
        <v/>
      </c>
      <c r="G1573" s="123" t="str">
        <f>IF('表格编辑 '!I1573="","",'表格编辑 '!I1573)</f>
        <v/>
      </c>
      <c r="H1573" s="123" t="str">
        <f>IF('表格编辑 '!J1573="","",'表格编辑 '!J1573)</f>
        <v>test_deadth_event(RECEIVER, ARG0, ARG1, ARG2, ARG3,ARG4)</v>
      </c>
      <c r="I1573" s="123">
        <f>IF('表格编辑 '!K1573="","",'表格编辑 '!K1573)</f>
        <v>1</v>
      </c>
      <c r="J1573" s="123">
        <f>IF('表格编辑 '!L1573="","",'表格编辑 '!L1573)</f>
        <v>1313</v>
      </c>
      <c r="K1573" s="123">
        <f>IF('表格编辑 '!M1573="","",'表格编辑 '!M1573)</f>
        <v>1350</v>
      </c>
      <c r="L1573" s="123">
        <f>IF('表格编辑 '!N1573="","",'表格编辑 '!N1573)</f>
        <v>100</v>
      </c>
      <c r="M1573" s="123">
        <f>IF('表格编辑 '!O1573="","",'表格编辑 '!O1573)</f>
        <v>100</v>
      </c>
      <c r="N1573" s="123">
        <f>IF('表格编辑 '!P1573="","",'表格编辑 '!P1573)</f>
        <v>100</v>
      </c>
      <c r="O1573" s="123">
        <f>IF('表格编辑 '!Q1573="","",'表格编辑 '!Q1573)</f>
        <v>50</v>
      </c>
      <c r="P1573" s="123">
        <f>IF('表格编辑 '!R1573="","",'表格编辑 '!R1573)</f>
        <v>100</v>
      </c>
      <c r="Q1573" s="123">
        <f>IF('表格编辑 '!S1573="","",'表格编辑 '!S1573)</f>
        <v>320</v>
      </c>
      <c r="R1573" s="123" t="str">
        <f>IF('表格编辑 '!T1573="","",'表格编辑 '!T1573)</f>
        <v/>
      </c>
      <c r="S1573" s="123" t="str">
        <f>IF('表格编辑 '!U1573="","",'表格编辑 '!U1573)</f>
        <v/>
      </c>
      <c r="T1573" s="123" t="str">
        <f>IF('表格编辑 '!V1573="","",'表格编辑 '!V1573)</f>
        <v/>
      </c>
      <c r="U1573" s="123" t="str">
        <f>IF('表格编辑 '!W1573="","",'表格编辑 '!W1573)</f>
        <v/>
      </c>
      <c r="V1573" s="123" t="str">
        <f>IF('表格编辑 '!X1573="","",'表格编辑 '!X1573)</f>
        <v/>
      </c>
      <c r="W1573" s="123" t="str">
        <f>IF('表格编辑 '!Y1573="","",'表格编辑 '!Y1573)</f>
        <v/>
      </c>
      <c r="X1573" s="123" t="str">
        <f>IF('表格编辑 '!Z1573="","",'表格编辑 '!Z1573)</f>
        <v/>
      </c>
      <c r="Y1573" s="123" t="str">
        <f>IF('表格编辑 '!AA1573="","",'表格编辑 '!AA1573)</f>
        <v/>
      </c>
      <c r="Z1573" s="123" t="str">
        <f>IF('表格编辑 '!AB1573="","",'表格编辑 '!AB1573)</f>
        <v/>
      </c>
      <c r="AA1573" s="123" t="str">
        <f>IF('表格编辑 '!AC1573="","",'表格编辑 '!AC1573)</f>
        <v/>
      </c>
      <c r="AB1573" s="123" t="str">
        <f>IF('表格编辑 '!AD1573="","",'表格编辑 '!AD1573)</f>
        <v/>
      </c>
      <c r="AC1573" s="123" t="str">
        <f>IF('表格编辑 '!AE1573="","",'表格编辑 '!AE1573)</f>
        <v/>
      </c>
      <c r="AD1573" s="123">
        <f>IF('表格编辑 '!AF1573="","",'表格编辑 '!AF1573)</f>
        <v>131005</v>
      </c>
    </row>
    <row r="1574" spans="1:30">
      <c r="A1574" s="123">
        <f>IF('表格编辑 '!A1574="","",'表格编辑 '!A1574)</f>
        <v>31006</v>
      </c>
      <c r="B1574" s="123">
        <f>IF('表格编辑 '!B1574="","",'表格编辑 '!B1574)</f>
        <v>54</v>
      </c>
      <c r="C1574" s="123">
        <f>IF('表格编辑 '!E1574="","",'表格编辑 '!E1574)</f>
        <v>50</v>
      </c>
      <c r="D1574" s="123" t="str">
        <f>IF('表格编辑 '!F1574="","",'表格编辑 '!F1574)</f>
        <v>AI_born_event(RECEIVER, ARG0, ARG1, ARG2, ARG3,ARG4)</v>
      </c>
      <c r="E1574" s="123" t="str">
        <f>IF('表格编辑 '!G1574="","",'表格编辑 '!G1574)</f>
        <v>AI_update_event(RECEIVER, ARG0, ARG1, ARG2, ARG3,ARG4)</v>
      </c>
      <c r="F1574" s="123" t="str">
        <f>IF('表格编辑 '!H1574="","",'表格编辑 '!H1574)</f>
        <v/>
      </c>
      <c r="G1574" s="123" t="str">
        <f>IF('表格编辑 '!I1574="","",'表格编辑 '!I1574)</f>
        <v/>
      </c>
      <c r="H1574" s="123" t="str">
        <f>IF('表格编辑 '!J1574="","",'表格编辑 '!J1574)</f>
        <v>test_deadth_event(RECEIVER, ARG0, ARG1, ARG2, ARG3,ARG4)</v>
      </c>
      <c r="I1574" s="123">
        <f>IF('表格编辑 '!K1574="","",'表格编辑 '!K1574)</f>
        <v>1</v>
      </c>
      <c r="J1574" s="123">
        <f>IF('表格编辑 '!L1574="","",'表格编辑 '!L1574)</f>
        <v>1523</v>
      </c>
      <c r="K1574" s="123">
        <f>IF('表格编辑 '!M1574="","",'表格编辑 '!M1574)</f>
        <v>1500</v>
      </c>
      <c r="L1574" s="123">
        <f>IF('表格编辑 '!N1574="","",'表格编辑 '!N1574)</f>
        <v>110</v>
      </c>
      <c r="M1574" s="123">
        <f>IF('表格编辑 '!O1574="","",'表格编辑 '!O1574)</f>
        <v>110</v>
      </c>
      <c r="N1574" s="123">
        <f>IF('表格编辑 '!P1574="","",'表格编辑 '!P1574)</f>
        <v>110</v>
      </c>
      <c r="O1574" s="123">
        <f>IF('表格编辑 '!Q1574="","",'表格编辑 '!Q1574)</f>
        <v>70</v>
      </c>
      <c r="P1574" s="123">
        <f>IF('表格编辑 '!R1574="","",'表格编辑 '!R1574)</f>
        <v>110</v>
      </c>
      <c r="Q1574" s="123">
        <f>IF('表格编辑 '!S1574="","",'表格编辑 '!S1574)</f>
        <v>320</v>
      </c>
      <c r="R1574" s="123" t="str">
        <f>IF('表格编辑 '!T1574="","",'表格编辑 '!T1574)</f>
        <v/>
      </c>
      <c r="S1574" s="123" t="str">
        <f>IF('表格编辑 '!U1574="","",'表格编辑 '!U1574)</f>
        <v/>
      </c>
      <c r="T1574" s="123" t="str">
        <f>IF('表格编辑 '!V1574="","",'表格编辑 '!V1574)</f>
        <v/>
      </c>
      <c r="U1574" s="123" t="str">
        <f>IF('表格编辑 '!W1574="","",'表格编辑 '!W1574)</f>
        <v/>
      </c>
      <c r="V1574" s="123" t="str">
        <f>IF('表格编辑 '!X1574="","",'表格编辑 '!X1574)</f>
        <v/>
      </c>
      <c r="W1574" s="123" t="str">
        <f>IF('表格编辑 '!Y1574="","",'表格编辑 '!Y1574)</f>
        <v/>
      </c>
      <c r="X1574" s="123" t="str">
        <f>IF('表格编辑 '!Z1574="","",'表格编辑 '!Z1574)</f>
        <v/>
      </c>
      <c r="Y1574" s="123" t="str">
        <f>IF('表格编辑 '!AA1574="","",'表格编辑 '!AA1574)</f>
        <v/>
      </c>
      <c r="Z1574" s="123" t="str">
        <f>IF('表格编辑 '!AB1574="","",'表格编辑 '!AB1574)</f>
        <v/>
      </c>
      <c r="AA1574" s="123" t="str">
        <f>IF('表格编辑 '!AC1574="","",'表格编辑 '!AC1574)</f>
        <v/>
      </c>
      <c r="AB1574" s="123" t="str">
        <f>IF('表格编辑 '!AD1574="","",'表格编辑 '!AD1574)</f>
        <v/>
      </c>
      <c r="AC1574" s="123" t="str">
        <f>IF('表格编辑 '!AE1574="","",'表格编辑 '!AE1574)</f>
        <v/>
      </c>
      <c r="AD1574" s="123">
        <f>IF('表格编辑 '!AF1574="","",'表格编辑 '!AF1574)</f>
        <v>131006</v>
      </c>
    </row>
    <row r="1575" spans="1:30">
      <c r="A1575" s="123">
        <f>IF('表格编辑 '!A1575="","",'表格编辑 '!A1575)</f>
        <v>31007</v>
      </c>
      <c r="B1575" s="123">
        <f>IF('表格编辑 '!B1575="","",'表格编辑 '!B1575)</f>
        <v>54</v>
      </c>
      <c r="C1575" s="123">
        <f>IF('表格编辑 '!E1575="","",'表格编辑 '!E1575)</f>
        <v>55</v>
      </c>
      <c r="D1575" s="123" t="str">
        <f>IF('表格编辑 '!F1575="","",'表格编辑 '!F1575)</f>
        <v>AI_born_event(RECEIVER, ARG0, ARG1, ARG2, ARG3,ARG4)</v>
      </c>
      <c r="E1575" s="123" t="str">
        <f>IF('表格编辑 '!G1575="","",'表格编辑 '!G1575)</f>
        <v>AI_update_event(RECEIVER, ARG0, ARG1, ARG2, ARG3,ARG4)</v>
      </c>
      <c r="F1575" s="123" t="str">
        <f>IF('表格编辑 '!H1575="","",'表格编辑 '!H1575)</f>
        <v/>
      </c>
      <c r="G1575" s="123" t="str">
        <f>IF('表格编辑 '!I1575="","",'表格编辑 '!I1575)</f>
        <v/>
      </c>
      <c r="H1575" s="123" t="str">
        <f>IF('表格编辑 '!J1575="","",'表格编辑 '!J1575)</f>
        <v>test_deadth_event(RECEIVER, ARG0, ARG1, ARG2, ARG3,ARG4)</v>
      </c>
      <c r="I1575" s="123">
        <f>IF('表格编辑 '!K1575="","",'表格编辑 '!K1575)</f>
        <v>1</v>
      </c>
      <c r="J1575" s="123">
        <f>IF('表格编辑 '!L1575="","",'表格编辑 '!L1575)</f>
        <v>1556</v>
      </c>
      <c r="K1575" s="123">
        <f>IF('表格编辑 '!M1575="","",'表格编辑 '!M1575)</f>
        <v>1650</v>
      </c>
      <c r="L1575" s="123">
        <f>IF('表格编辑 '!N1575="","",'表格编辑 '!N1575)</f>
        <v>120</v>
      </c>
      <c r="M1575" s="123">
        <f>IF('表格编辑 '!O1575="","",'表格编辑 '!O1575)</f>
        <v>120</v>
      </c>
      <c r="N1575" s="123">
        <f>IF('表格编辑 '!P1575="","",'表格编辑 '!P1575)</f>
        <v>120</v>
      </c>
      <c r="O1575" s="123">
        <f>IF('表格编辑 '!Q1575="","",'表格编辑 '!Q1575)</f>
        <v>90</v>
      </c>
      <c r="P1575" s="123">
        <f>IF('表格编辑 '!R1575="","",'表格编辑 '!R1575)</f>
        <v>120</v>
      </c>
      <c r="Q1575" s="123">
        <f>IF('表格编辑 '!S1575="","",'表格编辑 '!S1575)</f>
        <v>320</v>
      </c>
      <c r="R1575" s="123" t="str">
        <f>IF('表格编辑 '!T1575="","",'表格编辑 '!T1575)</f>
        <v/>
      </c>
      <c r="S1575" s="123" t="str">
        <f>IF('表格编辑 '!U1575="","",'表格编辑 '!U1575)</f>
        <v/>
      </c>
      <c r="T1575" s="123" t="str">
        <f>IF('表格编辑 '!V1575="","",'表格编辑 '!V1575)</f>
        <v/>
      </c>
      <c r="U1575" s="123" t="str">
        <f>IF('表格编辑 '!W1575="","",'表格编辑 '!W1575)</f>
        <v/>
      </c>
      <c r="V1575" s="123" t="str">
        <f>IF('表格编辑 '!X1575="","",'表格编辑 '!X1575)</f>
        <v/>
      </c>
      <c r="W1575" s="123" t="str">
        <f>IF('表格编辑 '!Y1575="","",'表格编辑 '!Y1575)</f>
        <v/>
      </c>
      <c r="X1575" s="123" t="str">
        <f>IF('表格编辑 '!Z1575="","",'表格编辑 '!Z1575)</f>
        <v/>
      </c>
      <c r="Y1575" s="123" t="str">
        <f>IF('表格编辑 '!AA1575="","",'表格编辑 '!AA1575)</f>
        <v/>
      </c>
      <c r="Z1575" s="123" t="str">
        <f>IF('表格编辑 '!AB1575="","",'表格编辑 '!AB1575)</f>
        <v/>
      </c>
      <c r="AA1575" s="123" t="str">
        <f>IF('表格编辑 '!AC1575="","",'表格编辑 '!AC1575)</f>
        <v/>
      </c>
      <c r="AB1575" s="123" t="str">
        <f>IF('表格编辑 '!AD1575="","",'表格编辑 '!AD1575)</f>
        <v/>
      </c>
      <c r="AC1575" s="123" t="str">
        <f>IF('表格编辑 '!AE1575="","",'表格编辑 '!AE1575)</f>
        <v/>
      </c>
      <c r="AD1575" s="123">
        <f>IF('表格编辑 '!AF1575="","",'表格编辑 '!AF1575)</f>
        <v>131007</v>
      </c>
    </row>
    <row r="1576" spans="1:30">
      <c r="A1576" s="123">
        <f>IF('表格编辑 '!A1576="","",'表格编辑 '!A1576)</f>
        <v>31008</v>
      </c>
      <c r="B1576" s="123">
        <f>IF('表格编辑 '!B1576="","",'表格编辑 '!B1576)</f>
        <v>54</v>
      </c>
      <c r="C1576" s="123">
        <f>IF('表格编辑 '!E1576="","",'表格编辑 '!E1576)</f>
        <v>60</v>
      </c>
      <c r="D1576" s="123" t="str">
        <f>IF('表格编辑 '!F1576="","",'表格编辑 '!F1576)</f>
        <v>AI_born_event(RECEIVER, ARG0, ARG1, ARG2, ARG3,ARG4)</v>
      </c>
      <c r="E1576" s="123" t="str">
        <f>IF('表格编辑 '!G1576="","",'表格编辑 '!G1576)</f>
        <v>AI_update_event(RECEIVER, ARG0, ARG1, ARG2, ARG3,ARG4)</v>
      </c>
      <c r="F1576" s="123" t="str">
        <f>IF('表格编辑 '!H1576="","",'表格编辑 '!H1576)</f>
        <v/>
      </c>
      <c r="G1576" s="123" t="str">
        <f>IF('表格编辑 '!I1576="","",'表格编辑 '!I1576)</f>
        <v/>
      </c>
      <c r="H1576" s="123" t="str">
        <f>IF('表格编辑 '!J1576="","",'表格编辑 '!J1576)</f>
        <v>test_deadth_event(RECEIVER, ARG0, ARG1, ARG2, ARG3,ARG4)</v>
      </c>
      <c r="I1576" s="123">
        <f>IF('表格编辑 '!K1576="","",'表格编辑 '!K1576)</f>
        <v>1</v>
      </c>
      <c r="J1576" s="123">
        <f>IF('表格编辑 '!L1576="","",'表格编辑 '!L1576)</f>
        <v>1805</v>
      </c>
      <c r="K1576" s="123">
        <f>IF('表格编辑 '!M1576="","",'表格编辑 '!M1576)</f>
        <v>1800</v>
      </c>
      <c r="L1576" s="123">
        <f>IF('表格编辑 '!N1576="","",'表格编辑 '!N1576)</f>
        <v>130</v>
      </c>
      <c r="M1576" s="123">
        <f>IF('表格编辑 '!O1576="","",'表格编辑 '!O1576)</f>
        <v>130</v>
      </c>
      <c r="N1576" s="123">
        <f>IF('表格编辑 '!P1576="","",'表格编辑 '!P1576)</f>
        <v>130</v>
      </c>
      <c r="O1576" s="123">
        <f>IF('表格编辑 '!Q1576="","",'表格编辑 '!Q1576)</f>
        <v>100</v>
      </c>
      <c r="P1576" s="123">
        <f>IF('表格编辑 '!R1576="","",'表格编辑 '!R1576)</f>
        <v>130</v>
      </c>
      <c r="Q1576" s="123">
        <f>IF('表格编辑 '!S1576="","",'表格编辑 '!S1576)</f>
        <v>320</v>
      </c>
      <c r="R1576" s="123" t="str">
        <f>IF('表格编辑 '!T1576="","",'表格编辑 '!T1576)</f>
        <v/>
      </c>
      <c r="S1576" s="123" t="str">
        <f>IF('表格编辑 '!U1576="","",'表格编辑 '!U1576)</f>
        <v/>
      </c>
      <c r="T1576" s="123" t="str">
        <f>IF('表格编辑 '!V1576="","",'表格编辑 '!V1576)</f>
        <v/>
      </c>
      <c r="U1576" s="123" t="str">
        <f>IF('表格编辑 '!W1576="","",'表格编辑 '!W1576)</f>
        <v/>
      </c>
      <c r="V1576" s="123" t="str">
        <f>IF('表格编辑 '!X1576="","",'表格编辑 '!X1576)</f>
        <v/>
      </c>
      <c r="W1576" s="123" t="str">
        <f>IF('表格编辑 '!Y1576="","",'表格编辑 '!Y1576)</f>
        <v/>
      </c>
      <c r="X1576" s="123" t="str">
        <f>IF('表格编辑 '!Z1576="","",'表格编辑 '!Z1576)</f>
        <v/>
      </c>
      <c r="Y1576" s="123" t="str">
        <f>IF('表格编辑 '!AA1576="","",'表格编辑 '!AA1576)</f>
        <v/>
      </c>
      <c r="Z1576" s="123" t="str">
        <f>IF('表格编辑 '!AB1576="","",'表格编辑 '!AB1576)</f>
        <v/>
      </c>
      <c r="AA1576" s="123" t="str">
        <f>IF('表格编辑 '!AC1576="","",'表格编辑 '!AC1576)</f>
        <v/>
      </c>
      <c r="AB1576" s="123" t="str">
        <f>IF('表格编辑 '!AD1576="","",'表格编辑 '!AD1576)</f>
        <v/>
      </c>
      <c r="AC1576" s="123" t="str">
        <f>IF('表格编辑 '!AE1576="","",'表格编辑 '!AE1576)</f>
        <v/>
      </c>
      <c r="AD1576" s="123">
        <f>IF('表格编辑 '!AF1576="","",'表格编辑 '!AF1576)</f>
        <v>131008</v>
      </c>
    </row>
    <row r="1577" spans="1:30">
      <c r="A1577" s="123">
        <f>IF('表格编辑 '!A1577="","",'表格编辑 '!A1577)</f>
        <v>31009</v>
      </c>
      <c r="B1577" s="123">
        <f>IF('表格编辑 '!B1577="","",'表格编辑 '!B1577)</f>
        <v>97</v>
      </c>
      <c r="C1577" s="123">
        <f>IF('表格编辑 '!E1577="","",'表格编辑 '!E1577)</f>
        <v>29</v>
      </c>
      <c r="D1577" s="123" t="str">
        <f>IF('表格编辑 '!F1577="","",'表格编辑 '!F1577)</f>
        <v>NiuTouGuai_Born(RECEIVER, ARG0, ARG1, ARG2, ARG3,ARG4)</v>
      </c>
      <c r="E1577" s="123" t="str">
        <f>IF('表格编辑 '!G1577="","",'表格编辑 '!G1577)</f>
        <v>NiuTouGuai_Update(RECEIVER, ARG0, ARG1, ARG2, ARG3,ARG4)</v>
      </c>
      <c r="F1577" s="123" t="str">
        <f>IF('表格编辑 '!H1577="","",'表格编辑 '!H1577)</f>
        <v/>
      </c>
      <c r="G1577" s="123" t="str">
        <f>IF('表格编辑 '!I1577="","",'表格编辑 '!I1577)</f>
        <v/>
      </c>
      <c r="H1577" s="123" t="str">
        <f>IF('表格编辑 '!J1577="","",'表格编辑 '!J1577)</f>
        <v>NiuTouGuai_deadth(RECEIVER, ARG0, ARG1, ARG2, ARG3,ARG4)</v>
      </c>
      <c r="I1577" s="123">
        <f>IF('表格编辑 '!K1577="","",'表格编辑 '!K1577)</f>
        <v>1</v>
      </c>
      <c r="J1577" s="123">
        <f>IF('表格编辑 '!L1577="","",'表格编辑 '!L1577)</f>
        <v>279</v>
      </c>
      <c r="K1577" s="123">
        <f>IF('表格编辑 '!M1577="","",'表格编辑 '!M1577)</f>
        <v>870</v>
      </c>
      <c r="L1577" s="123" t="str">
        <f>IF('表格编辑 '!N1577="","",'表格编辑 '!N1577)</f>
        <v/>
      </c>
      <c r="M1577" s="123" t="str">
        <f>IF('表格编辑 '!O1577="","",'表格编辑 '!O1577)</f>
        <v/>
      </c>
      <c r="N1577" s="123" t="str">
        <f>IF('表格编辑 '!P1577="","",'表格编辑 '!P1577)</f>
        <v/>
      </c>
      <c r="O1577" s="123" t="str">
        <f>IF('表格编辑 '!Q1577="","",'表格编辑 '!Q1577)</f>
        <v/>
      </c>
      <c r="P1577" s="123" t="str">
        <f>IF('表格编辑 '!R1577="","",'表格编辑 '!R1577)</f>
        <v/>
      </c>
      <c r="Q1577" s="123">
        <f>IF('表格编辑 '!S1577="","",'表格编辑 '!S1577)</f>
        <v>320</v>
      </c>
      <c r="R1577" s="123" t="str">
        <f>IF('表格编辑 '!T1577="","",'表格编辑 '!T1577)</f>
        <v/>
      </c>
      <c r="S1577" s="123" t="str">
        <f>IF('表格编辑 '!U1577="","",'表格编辑 '!U1577)</f>
        <v/>
      </c>
      <c r="T1577" s="123" t="str">
        <f>IF('表格编辑 '!V1577="","",'表格编辑 '!V1577)</f>
        <v/>
      </c>
      <c r="U1577" s="123" t="str">
        <f>IF('表格编辑 '!W1577="","",'表格编辑 '!W1577)</f>
        <v/>
      </c>
      <c r="V1577" s="123" t="str">
        <f>IF('表格编辑 '!X1577="","",'表格编辑 '!X1577)</f>
        <v/>
      </c>
      <c r="W1577" s="123">
        <f>IF('表格编辑 '!Y1577="","",'表格编辑 '!Y1577)</f>
        <v>100</v>
      </c>
      <c r="X1577" s="123">
        <f>IF('表格编辑 '!Z1577="","",'表格编辑 '!Z1577)</f>
        <v>100</v>
      </c>
      <c r="Y1577" s="123">
        <f>IF('表格编辑 '!AA1577="","",'表格编辑 '!AA1577)</f>
        <v>100</v>
      </c>
      <c r="Z1577" s="123">
        <f>IF('表格编辑 '!AB1577="","",'表格编辑 '!AB1577)</f>
        <v>100</v>
      </c>
      <c r="AA1577" s="123">
        <f>IF('表格编辑 '!AC1577="","",'表格编辑 '!AC1577)</f>
        <v>100</v>
      </c>
      <c r="AB1577" s="123">
        <f>IF('表格编辑 '!AD1577="","",'表格编辑 '!AD1577)</f>
        <v>100</v>
      </c>
      <c r="AC1577" s="123" t="str">
        <f>IF('表格编辑 '!AE1577="","",'表格编辑 '!AE1577)</f>
        <v/>
      </c>
      <c r="AD1577" s="123">
        <f>IF('表格编辑 '!AF1577="","",'表格编辑 '!AF1577)</f>
        <v>131009</v>
      </c>
    </row>
    <row r="1578" spans="1:30">
      <c r="A1578" s="123">
        <f>IF('表格编辑 '!A1578="","",'表格编辑 '!A1578)</f>
        <v>31010</v>
      </c>
      <c r="B1578" s="123">
        <f>IF('表格编辑 '!B1578="","",'表格编辑 '!B1578)</f>
        <v>97</v>
      </c>
      <c r="C1578" s="123">
        <f>IF('表格编辑 '!E1578="","",'表格编辑 '!E1578)</f>
        <v>34</v>
      </c>
      <c r="D1578" s="123" t="str">
        <f>IF('表格编辑 '!F1578="","",'表格编辑 '!F1578)</f>
        <v>NiuTouGuai_Born(RECEIVER, ARG0, ARG1, ARG2, ARG3,ARG4)</v>
      </c>
      <c r="E1578" s="123" t="str">
        <f>IF('表格编辑 '!G1578="","",'表格编辑 '!G1578)</f>
        <v>NiuTouGuai_Update(RECEIVER, ARG0, ARG1, ARG2, ARG3,ARG4)</v>
      </c>
      <c r="F1578" s="123" t="str">
        <f>IF('表格编辑 '!H1578="","",'表格编辑 '!H1578)</f>
        <v/>
      </c>
      <c r="G1578" s="123" t="str">
        <f>IF('表格编辑 '!I1578="","",'表格编辑 '!I1578)</f>
        <v/>
      </c>
      <c r="H1578" s="123" t="str">
        <f>IF('表格编辑 '!J1578="","",'表格编辑 '!J1578)</f>
        <v>NiuTouGuai_deadth(RECEIVER, ARG0, ARG1, ARG2, ARG3,ARG4)</v>
      </c>
      <c r="I1578" s="123">
        <f>IF('表格编辑 '!K1578="","",'表格编辑 '!K1578)</f>
        <v>1</v>
      </c>
      <c r="J1578" s="123">
        <f>IF('表格编辑 '!L1578="","",'表格编辑 '!L1578)</f>
        <v>781</v>
      </c>
      <c r="K1578" s="123">
        <f>IF('表格编辑 '!M1578="","",'表格编辑 '!M1578)</f>
        <v>1020</v>
      </c>
      <c r="L1578" s="123" t="str">
        <f>IF('表格编辑 '!N1578="","",'表格编辑 '!N1578)</f>
        <v/>
      </c>
      <c r="M1578" s="123" t="str">
        <f>IF('表格编辑 '!O1578="","",'表格编辑 '!O1578)</f>
        <v/>
      </c>
      <c r="N1578" s="123" t="str">
        <f>IF('表格编辑 '!P1578="","",'表格编辑 '!P1578)</f>
        <v/>
      </c>
      <c r="O1578" s="123" t="str">
        <f>IF('表格编辑 '!Q1578="","",'表格编辑 '!Q1578)</f>
        <v/>
      </c>
      <c r="P1578" s="123" t="str">
        <f>IF('表格编辑 '!R1578="","",'表格编辑 '!R1578)</f>
        <v/>
      </c>
      <c r="Q1578" s="123">
        <f>IF('表格编辑 '!S1578="","",'表格编辑 '!S1578)</f>
        <v>320</v>
      </c>
      <c r="R1578" s="123" t="str">
        <f>IF('表格编辑 '!T1578="","",'表格编辑 '!T1578)</f>
        <v/>
      </c>
      <c r="S1578" s="123" t="str">
        <f>IF('表格编辑 '!U1578="","",'表格编辑 '!U1578)</f>
        <v/>
      </c>
      <c r="T1578" s="123" t="str">
        <f>IF('表格编辑 '!V1578="","",'表格编辑 '!V1578)</f>
        <v/>
      </c>
      <c r="U1578" s="123" t="str">
        <f>IF('表格编辑 '!W1578="","",'表格编辑 '!W1578)</f>
        <v/>
      </c>
      <c r="V1578" s="123" t="str">
        <f>IF('表格编辑 '!X1578="","",'表格编辑 '!X1578)</f>
        <v/>
      </c>
      <c r="W1578" s="123">
        <f>IF('表格编辑 '!Y1578="","",'表格编辑 '!Y1578)</f>
        <v>100</v>
      </c>
      <c r="X1578" s="123">
        <f>IF('表格编辑 '!Z1578="","",'表格编辑 '!Z1578)</f>
        <v>100</v>
      </c>
      <c r="Y1578" s="123">
        <f>IF('表格编辑 '!AA1578="","",'表格编辑 '!AA1578)</f>
        <v>100</v>
      </c>
      <c r="Z1578" s="123">
        <f>IF('表格编辑 '!AB1578="","",'表格编辑 '!AB1578)</f>
        <v>100</v>
      </c>
      <c r="AA1578" s="123">
        <f>IF('表格编辑 '!AC1578="","",'表格编辑 '!AC1578)</f>
        <v>100</v>
      </c>
      <c r="AB1578" s="123">
        <f>IF('表格编辑 '!AD1578="","",'表格编辑 '!AD1578)</f>
        <v>100</v>
      </c>
      <c r="AC1578" s="123" t="str">
        <f>IF('表格编辑 '!AE1578="","",'表格编辑 '!AE1578)</f>
        <v/>
      </c>
      <c r="AD1578" s="123">
        <f>IF('表格编辑 '!AF1578="","",'表格编辑 '!AF1578)</f>
        <v>131010</v>
      </c>
    </row>
    <row r="1579" spans="1:30">
      <c r="A1579" s="123">
        <f>IF('表格编辑 '!A1579="","",'表格编辑 '!A1579)</f>
        <v>31011</v>
      </c>
      <c r="B1579" s="123">
        <f>IF('表格编辑 '!B1579="","",'表格编辑 '!B1579)</f>
        <v>97</v>
      </c>
      <c r="C1579" s="123">
        <f>IF('表格编辑 '!E1579="","",'表格编辑 '!E1579)</f>
        <v>39</v>
      </c>
      <c r="D1579" s="123" t="str">
        <f>IF('表格编辑 '!F1579="","",'表格编辑 '!F1579)</f>
        <v>NiuTouGuai_Born(RECEIVER, ARG0, ARG1, ARG2, ARG3,ARG4)</v>
      </c>
      <c r="E1579" s="123" t="str">
        <f>IF('表格编辑 '!G1579="","",'表格编辑 '!G1579)</f>
        <v>NiuTouGuai_Update(RECEIVER, ARG0, ARG1, ARG2, ARG3,ARG4)</v>
      </c>
      <c r="F1579" s="123" t="str">
        <f>IF('表格编辑 '!H1579="","",'表格编辑 '!H1579)</f>
        <v/>
      </c>
      <c r="G1579" s="123" t="str">
        <f>IF('表格编辑 '!I1579="","",'表格编辑 '!I1579)</f>
        <v/>
      </c>
      <c r="H1579" s="123" t="str">
        <f>IF('表格编辑 '!J1579="","",'表格编辑 '!J1579)</f>
        <v>NiuTouGuai_deadth(RECEIVER, ARG0, ARG1, ARG2, ARG3,ARG4)</v>
      </c>
      <c r="I1579" s="123">
        <f>IF('表格编辑 '!K1579="","",'表格编辑 '!K1579)</f>
        <v>1</v>
      </c>
      <c r="J1579" s="123">
        <f>IF('表格编辑 '!L1579="","",'表格编辑 '!L1579)</f>
        <v>1772</v>
      </c>
      <c r="K1579" s="123">
        <f>IF('表格编辑 '!M1579="","",'表格编辑 '!M1579)</f>
        <v>1170</v>
      </c>
      <c r="L1579" s="123" t="str">
        <f>IF('表格编辑 '!N1579="","",'表格编辑 '!N1579)</f>
        <v/>
      </c>
      <c r="M1579" s="123" t="str">
        <f>IF('表格编辑 '!O1579="","",'表格编辑 '!O1579)</f>
        <v/>
      </c>
      <c r="N1579" s="123" t="str">
        <f>IF('表格编辑 '!P1579="","",'表格编辑 '!P1579)</f>
        <v/>
      </c>
      <c r="O1579" s="123" t="str">
        <f>IF('表格编辑 '!Q1579="","",'表格编辑 '!Q1579)</f>
        <v/>
      </c>
      <c r="P1579" s="123" t="str">
        <f>IF('表格编辑 '!R1579="","",'表格编辑 '!R1579)</f>
        <v/>
      </c>
      <c r="Q1579" s="123">
        <f>IF('表格编辑 '!S1579="","",'表格编辑 '!S1579)</f>
        <v>320</v>
      </c>
      <c r="R1579" s="123" t="str">
        <f>IF('表格编辑 '!T1579="","",'表格编辑 '!T1579)</f>
        <v/>
      </c>
      <c r="S1579" s="123" t="str">
        <f>IF('表格编辑 '!U1579="","",'表格编辑 '!U1579)</f>
        <v/>
      </c>
      <c r="T1579" s="123" t="str">
        <f>IF('表格编辑 '!V1579="","",'表格编辑 '!V1579)</f>
        <v/>
      </c>
      <c r="U1579" s="123" t="str">
        <f>IF('表格编辑 '!W1579="","",'表格编辑 '!W1579)</f>
        <v/>
      </c>
      <c r="V1579" s="123" t="str">
        <f>IF('表格编辑 '!X1579="","",'表格编辑 '!X1579)</f>
        <v/>
      </c>
      <c r="W1579" s="123">
        <f>IF('表格编辑 '!Y1579="","",'表格编辑 '!Y1579)</f>
        <v>100</v>
      </c>
      <c r="X1579" s="123">
        <f>IF('表格编辑 '!Z1579="","",'表格编辑 '!Z1579)</f>
        <v>100</v>
      </c>
      <c r="Y1579" s="123">
        <f>IF('表格编辑 '!AA1579="","",'表格编辑 '!AA1579)</f>
        <v>100</v>
      </c>
      <c r="Z1579" s="123">
        <f>IF('表格编辑 '!AB1579="","",'表格编辑 '!AB1579)</f>
        <v>100</v>
      </c>
      <c r="AA1579" s="123">
        <f>IF('表格编辑 '!AC1579="","",'表格编辑 '!AC1579)</f>
        <v>100</v>
      </c>
      <c r="AB1579" s="123">
        <f>IF('表格编辑 '!AD1579="","",'表格编辑 '!AD1579)</f>
        <v>100</v>
      </c>
      <c r="AC1579" s="123" t="str">
        <f>IF('表格编辑 '!AE1579="","",'表格编辑 '!AE1579)</f>
        <v/>
      </c>
      <c r="AD1579" s="123">
        <f>IF('表格编辑 '!AF1579="","",'表格编辑 '!AF1579)</f>
        <v>131011</v>
      </c>
    </row>
    <row r="1580" spans="1:30">
      <c r="A1580" s="123">
        <f>IF('表格编辑 '!A1580="","",'表格编辑 '!A1580)</f>
        <v>31012</v>
      </c>
      <c r="B1580" s="123">
        <f>IF('表格编辑 '!B1580="","",'表格编辑 '!B1580)</f>
        <v>97</v>
      </c>
      <c r="C1580" s="123">
        <f>IF('表格编辑 '!E1580="","",'表格编辑 '!E1580)</f>
        <v>44</v>
      </c>
      <c r="D1580" s="123" t="str">
        <f>IF('表格编辑 '!F1580="","",'表格编辑 '!F1580)</f>
        <v>NiuTouGuai_Born(RECEIVER, ARG0, ARG1, ARG2, ARG3,ARG4)</v>
      </c>
      <c r="E1580" s="123" t="str">
        <f>IF('表格编辑 '!G1580="","",'表格编辑 '!G1580)</f>
        <v>NiuTouGuai_Update(RECEIVER, ARG0, ARG1, ARG2, ARG3,ARG4)</v>
      </c>
      <c r="F1580" s="123" t="str">
        <f>IF('表格编辑 '!H1580="","",'表格编辑 '!H1580)</f>
        <v/>
      </c>
      <c r="G1580" s="123" t="str">
        <f>IF('表格编辑 '!I1580="","",'表格编辑 '!I1580)</f>
        <v/>
      </c>
      <c r="H1580" s="123" t="str">
        <f>IF('表格编辑 '!J1580="","",'表格编辑 '!J1580)</f>
        <v>NiuTouGuai_deadth(RECEIVER, ARG0, ARG1, ARG2, ARG3,ARG4)</v>
      </c>
      <c r="I1580" s="123">
        <f>IF('表格编辑 '!K1580="","",'表格编辑 '!K1580)</f>
        <v>1</v>
      </c>
      <c r="J1580" s="123">
        <f>IF('表格编辑 '!L1580="","",'表格编辑 '!L1580)</f>
        <v>3496</v>
      </c>
      <c r="K1580" s="123">
        <f>IF('表格编辑 '!M1580="","",'表格编辑 '!M1580)</f>
        <v>1320</v>
      </c>
      <c r="L1580" s="123" t="str">
        <f>IF('表格编辑 '!N1580="","",'表格编辑 '!N1580)</f>
        <v/>
      </c>
      <c r="M1580" s="123" t="str">
        <f>IF('表格编辑 '!O1580="","",'表格编辑 '!O1580)</f>
        <v/>
      </c>
      <c r="N1580" s="123" t="str">
        <f>IF('表格编辑 '!P1580="","",'表格编辑 '!P1580)</f>
        <v/>
      </c>
      <c r="O1580" s="123" t="str">
        <f>IF('表格编辑 '!Q1580="","",'表格编辑 '!Q1580)</f>
        <v/>
      </c>
      <c r="P1580" s="123" t="str">
        <f>IF('表格编辑 '!R1580="","",'表格编辑 '!R1580)</f>
        <v/>
      </c>
      <c r="Q1580" s="123">
        <f>IF('表格编辑 '!S1580="","",'表格编辑 '!S1580)</f>
        <v>320</v>
      </c>
      <c r="R1580" s="123" t="str">
        <f>IF('表格编辑 '!T1580="","",'表格编辑 '!T1580)</f>
        <v/>
      </c>
      <c r="S1580" s="123" t="str">
        <f>IF('表格编辑 '!U1580="","",'表格编辑 '!U1580)</f>
        <v/>
      </c>
      <c r="T1580" s="123" t="str">
        <f>IF('表格编辑 '!V1580="","",'表格编辑 '!V1580)</f>
        <v/>
      </c>
      <c r="U1580" s="123" t="str">
        <f>IF('表格编辑 '!W1580="","",'表格编辑 '!W1580)</f>
        <v/>
      </c>
      <c r="V1580" s="123" t="str">
        <f>IF('表格编辑 '!X1580="","",'表格编辑 '!X1580)</f>
        <v/>
      </c>
      <c r="W1580" s="123">
        <f>IF('表格编辑 '!Y1580="","",'表格编辑 '!Y1580)</f>
        <v>100</v>
      </c>
      <c r="X1580" s="123">
        <f>IF('表格编辑 '!Z1580="","",'表格编辑 '!Z1580)</f>
        <v>100</v>
      </c>
      <c r="Y1580" s="123">
        <f>IF('表格编辑 '!AA1580="","",'表格编辑 '!AA1580)</f>
        <v>100</v>
      </c>
      <c r="Z1580" s="123">
        <f>IF('表格编辑 '!AB1580="","",'表格编辑 '!AB1580)</f>
        <v>100</v>
      </c>
      <c r="AA1580" s="123">
        <f>IF('表格编辑 '!AC1580="","",'表格编辑 '!AC1580)</f>
        <v>100</v>
      </c>
      <c r="AB1580" s="123">
        <f>IF('表格编辑 '!AD1580="","",'表格编辑 '!AD1580)</f>
        <v>100</v>
      </c>
      <c r="AC1580" s="123" t="str">
        <f>IF('表格编辑 '!AE1580="","",'表格编辑 '!AE1580)</f>
        <v/>
      </c>
      <c r="AD1580" s="123">
        <f>IF('表格编辑 '!AF1580="","",'表格编辑 '!AF1580)</f>
        <v>131012</v>
      </c>
    </row>
    <row r="1581" spans="1:30">
      <c r="A1581" s="123">
        <f>IF('表格编辑 '!A1581="","",'表格编辑 '!A1581)</f>
        <v>31013</v>
      </c>
      <c r="B1581" s="123">
        <f>IF('表格编辑 '!B1581="","",'表格编辑 '!B1581)</f>
        <v>97</v>
      </c>
      <c r="C1581" s="123">
        <f>IF('表格编辑 '!E1581="","",'表格编辑 '!E1581)</f>
        <v>49</v>
      </c>
      <c r="D1581" s="123" t="str">
        <f>IF('表格编辑 '!F1581="","",'表格编辑 '!F1581)</f>
        <v>NiuTouGuai_Born(RECEIVER, ARG0, ARG1, ARG2, ARG3,ARG4)</v>
      </c>
      <c r="E1581" s="123" t="str">
        <f>IF('表格编辑 '!G1581="","",'表格编辑 '!G1581)</f>
        <v>NiuTouGuai_Update(RECEIVER, ARG0, ARG1, ARG2, ARG3,ARG4)</v>
      </c>
      <c r="F1581" s="123" t="str">
        <f>IF('表格编辑 '!H1581="","",'表格编辑 '!H1581)</f>
        <v/>
      </c>
      <c r="G1581" s="123" t="str">
        <f>IF('表格编辑 '!I1581="","",'表格编辑 '!I1581)</f>
        <v/>
      </c>
      <c r="H1581" s="123" t="str">
        <f>IF('表格编辑 '!J1581="","",'表格编辑 '!J1581)</f>
        <v>NiuTouGuai_deadth(RECEIVER, ARG0, ARG1, ARG2, ARG3,ARG4)</v>
      </c>
      <c r="I1581" s="123">
        <f>IF('表格编辑 '!K1581="","",'表格编辑 '!K1581)</f>
        <v>1</v>
      </c>
      <c r="J1581" s="123">
        <f>IF('表格编辑 '!L1581="","",'表格编辑 '!L1581)</f>
        <v>6248</v>
      </c>
      <c r="K1581" s="123">
        <f>IF('表格编辑 '!M1581="","",'表格编辑 '!M1581)</f>
        <v>1470</v>
      </c>
      <c r="L1581" s="123" t="str">
        <f>IF('表格编辑 '!N1581="","",'表格编辑 '!N1581)</f>
        <v/>
      </c>
      <c r="M1581" s="123" t="str">
        <f>IF('表格编辑 '!O1581="","",'表格编辑 '!O1581)</f>
        <v/>
      </c>
      <c r="N1581" s="123" t="str">
        <f>IF('表格编辑 '!P1581="","",'表格编辑 '!P1581)</f>
        <v/>
      </c>
      <c r="O1581" s="123" t="str">
        <f>IF('表格编辑 '!Q1581="","",'表格编辑 '!Q1581)</f>
        <v/>
      </c>
      <c r="P1581" s="123" t="str">
        <f>IF('表格编辑 '!R1581="","",'表格编辑 '!R1581)</f>
        <v/>
      </c>
      <c r="Q1581" s="123">
        <f>IF('表格编辑 '!S1581="","",'表格编辑 '!S1581)</f>
        <v>320</v>
      </c>
      <c r="R1581" s="123" t="str">
        <f>IF('表格编辑 '!T1581="","",'表格编辑 '!T1581)</f>
        <v/>
      </c>
      <c r="S1581" s="123" t="str">
        <f>IF('表格编辑 '!U1581="","",'表格编辑 '!U1581)</f>
        <v/>
      </c>
      <c r="T1581" s="123" t="str">
        <f>IF('表格编辑 '!V1581="","",'表格编辑 '!V1581)</f>
        <v/>
      </c>
      <c r="U1581" s="123" t="str">
        <f>IF('表格编辑 '!W1581="","",'表格编辑 '!W1581)</f>
        <v/>
      </c>
      <c r="V1581" s="123" t="str">
        <f>IF('表格编辑 '!X1581="","",'表格编辑 '!X1581)</f>
        <v/>
      </c>
      <c r="W1581" s="123">
        <f>IF('表格编辑 '!Y1581="","",'表格编辑 '!Y1581)</f>
        <v>100</v>
      </c>
      <c r="X1581" s="123">
        <f>IF('表格编辑 '!Z1581="","",'表格编辑 '!Z1581)</f>
        <v>100</v>
      </c>
      <c r="Y1581" s="123">
        <f>IF('表格编辑 '!AA1581="","",'表格编辑 '!AA1581)</f>
        <v>100</v>
      </c>
      <c r="Z1581" s="123">
        <f>IF('表格编辑 '!AB1581="","",'表格编辑 '!AB1581)</f>
        <v>100</v>
      </c>
      <c r="AA1581" s="123">
        <f>IF('表格编辑 '!AC1581="","",'表格编辑 '!AC1581)</f>
        <v>100</v>
      </c>
      <c r="AB1581" s="123">
        <f>IF('表格编辑 '!AD1581="","",'表格编辑 '!AD1581)</f>
        <v>100</v>
      </c>
      <c r="AC1581" s="123" t="str">
        <f>IF('表格编辑 '!AE1581="","",'表格编辑 '!AE1581)</f>
        <v/>
      </c>
      <c r="AD1581" s="123">
        <f>IF('表格编辑 '!AF1581="","",'表格编辑 '!AF1581)</f>
        <v>131013</v>
      </c>
    </row>
    <row r="1582" spans="1:30">
      <c r="A1582" s="123">
        <f>IF('表格编辑 '!A1582="","",'表格编辑 '!A1582)</f>
        <v>31014</v>
      </c>
      <c r="B1582" s="123">
        <f>IF('表格编辑 '!B1582="","",'表格编辑 '!B1582)</f>
        <v>97</v>
      </c>
      <c r="C1582" s="123">
        <f>IF('表格编辑 '!E1582="","",'表格编辑 '!E1582)</f>
        <v>54</v>
      </c>
      <c r="D1582" s="123" t="str">
        <f>IF('表格编辑 '!F1582="","",'表格编辑 '!F1582)</f>
        <v>NiuTouGuai_Born(RECEIVER, ARG0, ARG1, ARG2, ARG3,ARG4)</v>
      </c>
      <c r="E1582" s="123" t="str">
        <f>IF('表格编辑 '!G1582="","",'表格编辑 '!G1582)</f>
        <v>NiuTouGuai_Update(RECEIVER, ARG0, ARG1, ARG2, ARG3,ARG4)</v>
      </c>
      <c r="F1582" s="123" t="str">
        <f>IF('表格编辑 '!H1582="","",'表格编辑 '!H1582)</f>
        <v/>
      </c>
      <c r="G1582" s="123" t="str">
        <f>IF('表格编辑 '!I1582="","",'表格编辑 '!I1582)</f>
        <v/>
      </c>
      <c r="H1582" s="123" t="str">
        <f>IF('表格编辑 '!J1582="","",'表格编辑 '!J1582)</f>
        <v>NiuTouGuai_deadth(RECEIVER, ARG0, ARG1, ARG2, ARG3,ARG4)</v>
      </c>
      <c r="I1582" s="123">
        <f>IF('表格编辑 '!K1582="","",'表格编辑 '!K1582)</f>
        <v>1</v>
      </c>
      <c r="J1582" s="123">
        <f>IF('表格编辑 '!L1582="","",'表格编辑 '!L1582)</f>
        <v>10373</v>
      </c>
      <c r="K1582" s="123">
        <f>IF('表格编辑 '!M1582="","",'表格编辑 '!M1582)</f>
        <v>1620</v>
      </c>
      <c r="L1582" s="123" t="str">
        <f>IF('表格编辑 '!N1582="","",'表格编辑 '!N1582)</f>
        <v/>
      </c>
      <c r="M1582" s="123" t="str">
        <f>IF('表格编辑 '!O1582="","",'表格编辑 '!O1582)</f>
        <v/>
      </c>
      <c r="N1582" s="123" t="str">
        <f>IF('表格编辑 '!P1582="","",'表格编辑 '!P1582)</f>
        <v/>
      </c>
      <c r="O1582" s="123" t="str">
        <f>IF('表格编辑 '!Q1582="","",'表格编辑 '!Q1582)</f>
        <v/>
      </c>
      <c r="P1582" s="123" t="str">
        <f>IF('表格编辑 '!R1582="","",'表格编辑 '!R1582)</f>
        <v/>
      </c>
      <c r="Q1582" s="123">
        <f>IF('表格编辑 '!S1582="","",'表格编辑 '!S1582)</f>
        <v>320</v>
      </c>
      <c r="R1582" s="123" t="str">
        <f>IF('表格编辑 '!T1582="","",'表格编辑 '!T1582)</f>
        <v/>
      </c>
      <c r="S1582" s="123" t="str">
        <f>IF('表格编辑 '!U1582="","",'表格编辑 '!U1582)</f>
        <v/>
      </c>
      <c r="T1582" s="123" t="str">
        <f>IF('表格编辑 '!V1582="","",'表格编辑 '!V1582)</f>
        <v/>
      </c>
      <c r="U1582" s="123" t="str">
        <f>IF('表格编辑 '!W1582="","",'表格编辑 '!W1582)</f>
        <v/>
      </c>
      <c r="V1582" s="123" t="str">
        <f>IF('表格编辑 '!X1582="","",'表格编辑 '!X1582)</f>
        <v/>
      </c>
      <c r="W1582" s="123">
        <f>IF('表格编辑 '!Y1582="","",'表格编辑 '!Y1582)</f>
        <v>100</v>
      </c>
      <c r="X1582" s="123">
        <f>IF('表格编辑 '!Z1582="","",'表格编辑 '!Z1582)</f>
        <v>100</v>
      </c>
      <c r="Y1582" s="123">
        <f>IF('表格编辑 '!AA1582="","",'表格编辑 '!AA1582)</f>
        <v>100</v>
      </c>
      <c r="Z1582" s="123">
        <f>IF('表格编辑 '!AB1582="","",'表格编辑 '!AB1582)</f>
        <v>100</v>
      </c>
      <c r="AA1582" s="123">
        <f>IF('表格编辑 '!AC1582="","",'表格编辑 '!AC1582)</f>
        <v>100</v>
      </c>
      <c r="AB1582" s="123">
        <f>IF('表格编辑 '!AD1582="","",'表格编辑 '!AD1582)</f>
        <v>100</v>
      </c>
      <c r="AC1582" s="123" t="str">
        <f>IF('表格编辑 '!AE1582="","",'表格编辑 '!AE1582)</f>
        <v/>
      </c>
      <c r="AD1582" s="123">
        <f>IF('表格编辑 '!AF1582="","",'表格编辑 '!AF1582)</f>
        <v>131014</v>
      </c>
    </row>
    <row r="1583" spans="1:30">
      <c r="A1583" s="123">
        <f>IF('表格编辑 '!A1583="","",'表格编辑 '!A1583)</f>
        <v>31015</v>
      </c>
      <c r="B1583" s="123">
        <f>IF('表格编辑 '!B1583="","",'表格编辑 '!B1583)</f>
        <v>97</v>
      </c>
      <c r="C1583" s="123">
        <f>IF('表格编辑 '!E1583="","",'表格编辑 '!E1583)</f>
        <v>59</v>
      </c>
      <c r="D1583" s="123" t="str">
        <f>IF('表格编辑 '!F1583="","",'表格编辑 '!F1583)</f>
        <v>NiuTouGuai_Born(RECEIVER, ARG0, ARG1, ARG2, ARG3,ARG4)</v>
      </c>
      <c r="E1583" s="123" t="str">
        <f>IF('表格编辑 '!G1583="","",'表格编辑 '!G1583)</f>
        <v>NiuTouGuai_Update(RECEIVER, ARG0, ARG1, ARG2, ARG3,ARG4)</v>
      </c>
      <c r="F1583" s="123" t="str">
        <f>IF('表格编辑 '!H1583="","",'表格编辑 '!H1583)</f>
        <v/>
      </c>
      <c r="G1583" s="123" t="str">
        <f>IF('表格编辑 '!I1583="","",'表格编辑 '!I1583)</f>
        <v/>
      </c>
      <c r="H1583" s="123" t="str">
        <f>IF('表格编辑 '!J1583="","",'表格编辑 '!J1583)</f>
        <v>NiuTouGuai_deadth(RECEIVER, ARG0, ARG1, ARG2, ARG3,ARG4)</v>
      </c>
      <c r="I1583" s="123">
        <f>IF('表格编辑 '!K1583="","",'表格编辑 '!K1583)</f>
        <v>1</v>
      </c>
      <c r="J1583" s="123">
        <f>IF('表格编辑 '!L1583="","",'表格编辑 '!L1583)</f>
        <v>24373</v>
      </c>
      <c r="K1583" s="123">
        <f>IF('表格编辑 '!M1583="","",'表格编辑 '!M1583)</f>
        <v>1770</v>
      </c>
      <c r="L1583" s="123" t="str">
        <f>IF('表格编辑 '!N1583="","",'表格编辑 '!N1583)</f>
        <v/>
      </c>
      <c r="M1583" s="123" t="str">
        <f>IF('表格编辑 '!O1583="","",'表格编辑 '!O1583)</f>
        <v/>
      </c>
      <c r="N1583" s="123" t="str">
        <f>IF('表格编辑 '!P1583="","",'表格编辑 '!P1583)</f>
        <v/>
      </c>
      <c r="O1583" s="123" t="str">
        <f>IF('表格编辑 '!Q1583="","",'表格编辑 '!Q1583)</f>
        <v/>
      </c>
      <c r="P1583" s="123" t="str">
        <f>IF('表格编辑 '!R1583="","",'表格编辑 '!R1583)</f>
        <v/>
      </c>
      <c r="Q1583" s="123">
        <f>IF('表格编辑 '!S1583="","",'表格编辑 '!S1583)</f>
        <v>320</v>
      </c>
      <c r="R1583" s="123" t="str">
        <f>IF('表格编辑 '!T1583="","",'表格编辑 '!T1583)</f>
        <v/>
      </c>
      <c r="S1583" s="123" t="str">
        <f>IF('表格编辑 '!U1583="","",'表格编辑 '!U1583)</f>
        <v/>
      </c>
      <c r="T1583" s="123" t="str">
        <f>IF('表格编辑 '!V1583="","",'表格编辑 '!V1583)</f>
        <v/>
      </c>
      <c r="U1583" s="123" t="str">
        <f>IF('表格编辑 '!W1583="","",'表格编辑 '!W1583)</f>
        <v/>
      </c>
      <c r="V1583" s="123" t="str">
        <f>IF('表格编辑 '!X1583="","",'表格编辑 '!X1583)</f>
        <v/>
      </c>
      <c r="W1583" s="123">
        <f>IF('表格编辑 '!Y1583="","",'表格编辑 '!Y1583)</f>
        <v>100</v>
      </c>
      <c r="X1583" s="123">
        <f>IF('表格编辑 '!Z1583="","",'表格编辑 '!Z1583)</f>
        <v>100</v>
      </c>
      <c r="Y1583" s="123">
        <f>IF('表格编辑 '!AA1583="","",'表格编辑 '!AA1583)</f>
        <v>100</v>
      </c>
      <c r="Z1583" s="123">
        <f>IF('表格编辑 '!AB1583="","",'表格编辑 '!AB1583)</f>
        <v>100</v>
      </c>
      <c r="AA1583" s="123">
        <f>IF('表格编辑 '!AC1583="","",'表格编辑 '!AC1583)</f>
        <v>100</v>
      </c>
      <c r="AB1583" s="123">
        <f>IF('表格编辑 '!AD1583="","",'表格编辑 '!AD1583)</f>
        <v>100</v>
      </c>
      <c r="AC1583" s="123" t="str">
        <f>IF('表格编辑 '!AE1583="","",'表格编辑 '!AE1583)</f>
        <v/>
      </c>
      <c r="AD1583" s="123">
        <f>IF('表格编辑 '!AF1583="","",'表格编辑 '!AF1583)</f>
        <v>131015</v>
      </c>
    </row>
    <row r="1584" spans="1:30">
      <c r="A1584" s="123">
        <f>IF('表格编辑 '!A1584="","",'表格编辑 '!A1584)</f>
        <v>31016</v>
      </c>
      <c r="B1584" s="123">
        <f>IF('表格编辑 '!B1584="","",'表格编辑 '!B1584)</f>
        <v>97</v>
      </c>
      <c r="C1584" s="123">
        <f>IF('表格编辑 '!E1584="","",'表格编辑 '!E1584)</f>
        <v>60</v>
      </c>
      <c r="D1584" s="123" t="str">
        <f>IF('表格编辑 '!F1584="","",'表格编辑 '!F1584)</f>
        <v>NiuTouGuai_Born(RECEIVER, ARG0, ARG1, ARG2, ARG3,ARG4)</v>
      </c>
      <c r="E1584" s="123" t="str">
        <f>IF('表格编辑 '!G1584="","",'表格编辑 '!G1584)</f>
        <v>NiuTouGuai_Update(RECEIVER, ARG0, ARG1, ARG2, ARG3,ARG4)</v>
      </c>
      <c r="F1584" s="123" t="str">
        <f>IF('表格编辑 '!H1584="","",'表格编辑 '!H1584)</f>
        <v/>
      </c>
      <c r="G1584" s="123" t="str">
        <f>IF('表格编辑 '!I1584="","",'表格编辑 '!I1584)</f>
        <v/>
      </c>
      <c r="H1584" s="123" t="str">
        <f>IF('表格编辑 '!J1584="","",'表格编辑 '!J1584)</f>
        <v>NiuTouGuai_deadth(RECEIVER, ARG0, ARG1, ARG2, ARG3,ARG4)</v>
      </c>
      <c r="I1584" s="123">
        <f>IF('表格编辑 '!K1584="","",'表格编辑 '!K1584)</f>
        <v>1</v>
      </c>
      <c r="J1584" s="123">
        <f>IF('表格编辑 '!L1584="","",'表格编辑 '!L1584)</f>
        <v>35187</v>
      </c>
      <c r="K1584" s="123">
        <f>IF('表格编辑 '!M1584="","",'表格编辑 '!M1584)</f>
        <v>1800</v>
      </c>
      <c r="L1584" s="123" t="str">
        <f>IF('表格编辑 '!N1584="","",'表格编辑 '!N1584)</f>
        <v/>
      </c>
      <c r="M1584" s="123" t="str">
        <f>IF('表格编辑 '!O1584="","",'表格编辑 '!O1584)</f>
        <v/>
      </c>
      <c r="N1584" s="123" t="str">
        <f>IF('表格编辑 '!P1584="","",'表格编辑 '!P1584)</f>
        <v/>
      </c>
      <c r="O1584" s="123" t="str">
        <f>IF('表格编辑 '!Q1584="","",'表格编辑 '!Q1584)</f>
        <v/>
      </c>
      <c r="P1584" s="123" t="str">
        <f>IF('表格编辑 '!R1584="","",'表格编辑 '!R1584)</f>
        <v/>
      </c>
      <c r="Q1584" s="123">
        <f>IF('表格编辑 '!S1584="","",'表格编辑 '!S1584)</f>
        <v>320</v>
      </c>
      <c r="R1584" s="123" t="str">
        <f>IF('表格编辑 '!T1584="","",'表格编辑 '!T1584)</f>
        <v/>
      </c>
      <c r="S1584" s="123" t="str">
        <f>IF('表格编辑 '!U1584="","",'表格编辑 '!U1584)</f>
        <v/>
      </c>
      <c r="T1584" s="123" t="str">
        <f>IF('表格编辑 '!V1584="","",'表格编辑 '!V1584)</f>
        <v/>
      </c>
      <c r="U1584" s="123" t="str">
        <f>IF('表格编辑 '!W1584="","",'表格编辑 '!W1584)</f>
        <v/>
      </c>
      <c r="V1584" s="123" t="str">
        <f>IF('表格编辑 '!X1584="","",'表格编辑 '!X1584)</f>
        <v/>
      </c>
      <c r="W1584" s="123">
        <f>IF('表格编辑 '!Y1584="","",'表格编辑 '!Y1584)</f>
        <v>100</v>
      </c>
      <c r="X1584" s="123">
        <f>IF('表格编辑 '!Z1584="","",'表格编辑 '!Z1584)</f>
        <v>100</v>
      </c>
      <c r="Y1584" s="123">
        <f>IF('表格编辑 '!AA1584="","",'表格编辑 '!AA1584)</f>
        <v>100</v>
      </c>
      <c r="Z1584" s="123">
        <f>IF('表格编辑 '!AB1584="","",'表格编辑 '!AB1584)</f>
        <v>100</v>
      </c>
      <c r="AA1584" s="123">
        <f>IF('表格编辑 '!AC1584="","",'表格编辑 '!AC1584)</f>
        <v>100</v>
      </c>
      <c r="AB1584" s="123">
        <f>IF('表格编辑 '!AD1584="","",'表格编辑 '!AD1584)</f>
        <v>100</v>
      </c>
      <c r="AC1584" s="123" t="str">
        <f>IF('表格编辑 '!AE1584="","",'表格编辑 '!AE1584)</f>
        <v/>
      </c>
      <c r="AD1584" s="123">
        <f>IF('表格编辑 '!AF1584="","",'表格编辑 '!AF1584)</f>
        <v>131016</v>
      </c>
    </row>
    <row r="1585" spans="1:30">
      <c r="A1585" s="123">
        <f>IF('表格编辑 '!A1585="","",'表格编辑 '!A1585)</f>
        <v>31017</v>
      </c>
      <c r="B1585" s="123">
        <f>IF('表格编辑 '!B1585="","",'表格编辑 '!B1585)</f>
        <v>10126</v>
      </c>
      <c r="C1585" s="123">
        <f>IF('表格编辑 '!E1585="","",'表格编辑 '!E1585)</f>
        <v>29</v>
      </c>
      <c r="D1585" s="123" t="str">
        <f>IF('表格编辑 '!F1585="","",'表格编辑 '!F1585)</f>
        <v>AI_born_event(RECEIVER, ARG0, ARG1, ARG2, ARG3,ARG4)</v>
      </c>
      <c r="E1585" s="123" t="str">
        <f>IF('表格编辑 '!G1585="","",'表格编辑 '!G1585)</f>
        <v>AI_update_event(RECEIVER, ARG0, ARG1, ARG2, ARG3,ARG4)</v>
      </c>
      <c r="F1585" s="123" t="str">
        <f>IF('表格编辑 '!H1585="","",'表格编辑 '!H1585)</f>
        <v/>
      </c>
      <c r="G1585" s="123" t="str">
        <f>IF('表格编辑 '!I1585="","",'表格编辑 '!I1585)</f>
        <v/>
      </c>
      <c r="H1585" s="123" t="str">
        <f>IF('表格编辑 '!J1585="","",'表格编辑 '!J1585)</f>
        <v>test_deadth_event(RECEIVER, ARG0, ARG1, ARG2, ARG3,ARG4)</v>
      </c>
      <c r="I1585" s="123">
        <f>IF('表格编辑 '!K1585="","",'表格编辑 '!K1585)</f>
        <v>1</v>
      </c>
      <c r="J1585" s="123">
        <f>IF('表格编辑 '!L1585="","",'表格编辑 '!L1585)</f>
        <v>88</v>
      </c>
      <c r="K1585" s="123">
        <f>IF('表格编辑 '!M1585="","",'表格编辑 '!M1585)</f>
        <v>870</v>
      </c>
      <c r="L1585" s="123" t="str">
        <f>IF('表格编辑 '!N1585="","",'表格编辑 '!N1585)</f>
        <v/>
      </c>
      <c r="M1585" s="123" t="str">
        <f>IF('表格编辑 '!O1585="","",'表格编辑 '!O1585)</f>
        <v/>
      </c>
      <c r="N1585" s="123" t="str">
        <f>IF('表格编辑 '!P1585="","",'表格编辑 '!P1585)</f>
        <v/>
      </c>
      <c r="O1585" s="123" t="str">
        <f>IF('表格编辑 '!Q1585="","",'表格编辑 '!Q1585)</f>
        <v/>
      </c>
      <c r="P1585" s="123" t="str">
        <f>IF('表格编辑 '!R1585="","",'表格编辑 '!R1585)</f>
        <v/>
      </c>
      <c r="Q1585" s="123">
        <f>IF('表格编辑 '!S1585="","",'表格编辑 '!S1585)</f>
        <v>320</v>
      </c>
      <c r="R1585" s="123" t="str">
        <f>IF('表格编辑 '!T1585="","",'表格编辑 '!T1585)</f>
        <v/>
      </c>
      <c r="S1585" s="123" t="str">
        <f>IF('表格编辑 '!U1585="","",'表格编辑 '!U1585)</f>
        <v/>
      </c>
      <c r="T1585" s="123" t="str">
        <f>IF('表格编辑 '!V1585="","",'表格编辑 '!V1585)</f>
        <v/>
      </c>
      <c r="U1585" s="123" t="str">
        <f>IF('表格编辑 '!W1585="","",'表格编辑 '!W1585)</f>
        <v/>
      </c>
      <c r="V1585" s="123" t="str">
        <f>IF('表格编辑 '!X1585="","",'表格编辑 '!X1585)</f>
        <v/>
      </c>
      <c r="W1585" s="123" t="str">
        <f>IF('表格编辑 '!Y1585="","",'表格编辑 '!Y1585)</f>
        <v/>
      </c>
      <c r="X1585" s="123" t="str">
        <f>IF('表格编辑 '!Z1585="","",'表格编辑 '!Z1585)</f>
        <v/>
      </c>
      <c r="Y1585" s="123" t="str">
        <f>IF('表格编辑 '!AA1585="","",'表格编辑 '!AA1585)</f>
        <v/>
      </c>
      <c r="Z1585" s="123" t="str">
        <f>IF('表格编辑 '!AB1585="","",'表格编辑 '!AB1585)</f>
        <v/>
      </c>
      <c r="AA1585" s="123" t="str">
        <f>IF('表格编辑 '!AC1585="","",'表格编辑 '!AC1585)</f>
        <v/>
      </c>
      <c r="AB1585" s="123" t="str">
        <f>IF('表格编辑 '!AD1585="","",'表格编辑 '!AD1585)</f>
        <v/>
      </c>
      <c r="AC1585" s="123" t="str">
        <f>IF('表格编辑 '!AE1585="","",'表格编辑 '!AE1585)</f>
        <v/>
      </c>
      <c r="AD1585" s="123">
        <f>IF('表格编辑 '!AF1585="","",'表格编辑 '!AF1585)</f>
        <v>131017</v>
      </c>
    </row>
    <row r="1586" spans="1:30">
      <c r="A1586" s="123">
        <f>IF('表格编辑 '!A1586="","",'表格编辑 '!A1586)</f>
        <v>31018</v>
      </c>
      <c r="B1586" s="123">
        <f>IF('表格编辑 '!B1586="","",'表格编辑 '!B1586)</f>
        <v>10072</v>
      </c>
      <c r="C1586" s="123">
        <f>IF('表格编辑 '!E1586="","",'表格编辑 '!E1586)</f>
        <v>29</v>
      </c>
      <c r="D1586" s="123" t="str">
        <f>IF('表格编辑 '!F1586="","",'表格编辑 '!F1586)</f>
        <v>AI_born_event(RECEIVER, ARG0, ARG1, ARG2, ARG3,ARG4)</v>
      </c>
      <c r="E1586" s="123" t="str">
        <f>IF('表格编辑 '!G1586="","",'表格编辑 '!G1586)</f>
        <v>AI_update_event(RECEIVER, ARG0, ARG1, ARG2, ARG3,ARG4)</v>
      </c>
      <c r="F1586" s="123" t="str">
        <f>IF('表格编辑 '!H1586="","",'表格编辑 '!H1586)</f>
        <v/>
      </c>
      <c r="G1586" s="123" t="str">
        <f>IF('表格编辑 '!I1586="","",'表格编辑 '!I1586)</f>
        <v/>
      </c>
      <c r="H1586" s="123" t="str">
        <f>IF('表格编辑 '!J1586="","",'表格编辑 '!J1586)</f>
        <v>test_deadth_event(RECEIVER, ARG0, ARG1, ARG2, ARG3,ARG4)</v>
      </c>
      <c r="I1586" s="123">
        <f>IF('表格编辑 '!K1586="","",'表格编辑 '!K1586)</f>
        <v>1</v>
      </c>
      <c r="J1586" s="123">
        <f>IF('表格编辑 '!L1586="","",'表格编辑 '!L1586)</f>
        <v>958</v>
      </c>
      <c r="K1586" s="123">
        <f>IF('表格编辑 '!M1586="","",'表格编辑 '!M1586)</f>
        <v>870</v>
      </c>
      <c r="L1586" s="123" t="str">
        <f>IF('表格编辑 '!N1586="","",'表格编辑 '!N1586)</f>
        <v/>
      </c>
      <c r="M1586" s="123" t="str">
        <f>IF('表格编辑 '!O1586="","",'表格编辑 '!O1586)</f>
        <v/>
      </c>
      <c r="N1586" s="123" t="str">
        <f>IF('表格编辑 '!P1586="","",'表格编辑 '!P1586)</f>
        <v/>
      </c>
      <c r="O1586" s="123" t="str">
        <f>IF('表格编辑 '!Q1586="","",'表格编辑 '!Q1586)</f>
        <v/>
      </c>
      <c r="P1586" s="123" t="str">
        <f>IF('表格编辑 '!R1586="","",'表格编辑 '!R1586)</f>
        <v/>
      </c>
      <c r="Q1586" s="123">
        <f>IF('表格编辑 '!S1586="","",'表格编辑 '!S1586)</f>
        <v>320</v>
      </c>
      <c r="R1586" s="123" t="str">
        <f>IF('表格编辑 '!T1586="","",'表格编辑 '!T1586)</f>
        <v/>
      </c>
      <c r="S1586" s="123" t="str">
        <f>IF('表格编辑 '!U1586="","",'表格编辑 '!U1586)</f>
        <v/>
      </c>
      <c r="T1586" s="123" t="str">
        <f>IF('表格编辑 '!V1586="","",'表格编辑 '!V1586)</f>
        <v/>
      </c>
      <c r="U1586" s="123" t="str">
        <f>IF('表格编辑 '!W1586="","",'表格编辑 '!W1586)</f>
        <v/>
      </c>
      <c r="V1586" s="123" t="str">
        <f>IF('表格编辑 '!X1586="","",'表格编辑 '!X1586)</f>
        <v/>
      </c>
      <c r="W1586" s="123" t="str">
        <f>IF('表格编辑 '!Y1586="","",'表格编辑 '!Y1586)</f>
        <v/>
      </c>
      <c r="X1586" s="123" t="str">
        <f>IF('表格编辑 '!Z1586="","",'表格编辑 '!Z1586)</f>
        <v/>
      </c>
      <c r="Y1586" s="123" t="str">
        <f>IF('表格编辑 '!AA1586="","",'表格编辑 '!AA1586)</f>
        <v/>
      </c>
      <c r="Z1586" s="123" t="str">
        <f>IF('表格编辑 '!AB1586="","",'表格编辑 '!AB1586)</f>
        <v/>
      </c>
      <c r="AA1586" s="123" t="str">
        <f>IF('表格编辑 '!AC1586="","",'表格编辑 '!AC1586)</f>
        <v/>
      </c>
      <c r="AB1586" s="123" t="str">
        <f>IF('表格编辑 '!AD1586="","",'表格编辑 '!AD1586)</f>
        <v/>
      </c>
      <c r="AC1586" s="123" t="str">
        <f>IF('表格编辑 '!AE1586="","",'表格编辑 '!AE1586)</f>
        <v/>
      </c>
      <c r="AD1586" s="123">
        <f>IF('表格编辑 '!AF1586="","",'表格编辑 '!AF1586)</f>
        <v>131018</v>
      </c>
    </row>
    <row r="1587" spans="1:30">
      <c r="A1587" s="123">
        <f>IF('表格编辑 '!A1587="","",'表格编辑 '!A1587)</f>
        <v>31019</v>
      </c>
      <c r="B1587" s="123">
        <f>IF('表格编辑 '!B1587="","",'表格编辑 '!B1587)</f>
        <v>10132</v>
      </c>
      <c r="C1587" s="123">
        <f>IF('表格编辑 '!E1587="","",'表格编辑 '!E1587)</f>
        <v>29</v>
      </c>
      <c r="D1587" s="123" t="str">
        <f>IF('表格编辑 '!F1587="","",'表格编辑 '!F1587)</f>
        <v>AI_born_event(RECEIVER, ARG0, ARG1, ARG2, ARG3,ARG4)</v>
      </c>
      <c r="E1587" s="123" t="str">
        <f>IF('表格编辑 '!G1587="","",'表格编辑 '!G1587)</f>
        <v>AI_update_event(RECEIVER, ARG0, ARG1, ARG2, ARG3,ARG4)</v>
      </c>
      <c r="F1587" s="123" t="str">
        <f>IF('表格编辑 '!H1587="","",'表格编辑 '!H1587)</f>
        <v/>
      </c>
      <c r="G1587" s="123" t="str">
        <f>IF('表格编辑 '!I1587="","",'表格编辑 '!I1587)</f>
        <v/>
      </c>
      <c r="H1587" s="123" t="str">
        <f>IF('表格编辑 '!J1587="","",'表格编辑 '!J1587)</f>
        <v>test_deadth_event(RECEIVER, ARG0, ARG1, ARG2, ARG3,ARG4)</v>
      </c>
      <c r="I1587" s="123">
        <f>IF('表格编辑 '!K1587="","",'表格编辑 '!K1587)</f>
        <v>1</v>
      </c>
      <c r="J1587" s="123">
        <f>IF('表格编辑 '!L1587="","",'表格编辑 '!L1587)</f>
        <v>910</v>
      </c>
      <c r="K1587" s="123">
        <f>IF('表格编辑 '!M1587="","",'表格编辑 '!M1587)</f>
        <v>870</v>
      </c>
      <c r="L1587" s="123" t="str">
        <f>IF('表格编辑 '!N1587="","",'表格编辑 '!N1587)</f>
        <v/>
      </c>
      <c r="M1587" s="123" t="str">
        <f>IF('表格编辑 '!O1587="","",'表格编辑 '!O1587)</f>
        <v/>
      </c>
      <c r="N1587" s="123" t="str">
        <f>IF('表格编辑 '!P1587="","",'表格编辑 '!P1587)</f>
        <v/>
      </c>
      <c r="O1587" s="123" t="str">
        <f>IF('表格编辑 '!Q1587="","",'表格编辑 '!Q1587)</f>
        <v/>
      </c>
      <c r="P1587" s="123" t="str">
        <f>IF('表格编辑 '!R1587="","",'表格编辑 '!R1587)</f>
        <v/>
      </c>
      <c r="Q1587" s="123">
        <f>IF('表格编辑 '!S1587="","",'表格编辑 '!S1587)</f>
        <v>320</v>
      </c>
      <c r="R1587" s="123" t="str">
        <f>IF('表格编辑 '!T1587="","",'表格编辑 '!T1587)</f>
        <v/>
      </c>
      <c r="S1587" s="123" t="str">
        <f>IF('表格编辑 '!U1587="","",'表格编辑 '!U1587)</f>
        <v/>
      </c>
      <c r="T1587" s="123" t="str">
        <f>IF('表格编辑 '!V1587="","",'表格编辑 '!V1587)</f>
        <v/>
      </c>
      <c r="U1587" s="123" t="str">
        <f>IF('表格编辑 '!W1587="","",'表格编辑 '!W1587)</f>
        <v/>
      </c>
      <c r="V1587" s="123" t="str">
        <f>IF('表格编辑 '!X1587="","",'表格编辑 '!X1587)</f>
        <v/>
      </c>
      <c r="W1587" s="123" t="str">
        <f>IF('表格编辑 '!Y1587="","",'表格编辑 '!Y1587)</f>
        <v/>
      </c>
      <c r="X1587" s="123" t="str">
        <f>IF('表格编辑 '!Z1587="","",'表格编辑 '!Z1587)</f>
        <v/>
      </c>
      <c r="Y1587" s="123" t="str">
        <f>IF('表格编辑 '!AA1587="","",'表格编辑 '!AA1587)</f>
        <v/>
      </c>
      <c r="Z1587" s="123" t="str">
        <f>IF('表格编辑 '!AB1587="","",'表格编辑 '!AB1587)</f>
        <v/>
      </c>
      <c r="AA1587" s="123" t="str">
        <f>IF('表格编辑 '!AC1587="","",'表格编辑 '!AC1587)</f>
        <v/>
      </c>
      <c r="AB1587" s="123" t="str">
        <f>IF('表格编辑 '!AD1587="","",'表格编辑 '!AD1587)</f>
        <v/>
      </c>
      <c r="AC1587" s="123" t="str">
        <f>IF('表格编辑 '!AE1587="","",'表格编辑 '!AE1587)</f>
        <v/>
      </c>
      <c r="AD1587" s="123">
        <f>IF('表格编辑 '!AF1587="","",'表格编辑 '!AF1587)</f>
        <v>131019</v>
      </c>
    </row>
    <row r="1588" spans="1:30">
      <c r="A1588" s="123">
        <f>IF('表格编辑 '!A1588="","",'表格编辑 '!A1588)</f>
        <v>31020</v>
      </c>
      <c r="B1588" s="123">
        <f>IF('表格编辑 '!B1588="","",'表格编辑 '!B1588)</f>
        <v>10101</v>
      </c>
      <c r="C1588" s="123">
        <f>IF('表格编辑 '!E1588="","",'表格编辑 '!E1588)</f>
        <v>29</v>
      </c>
      <c r="D1588" s="123" t="str">
        <f>IF('表格编辑 '!F1588="","",'表格编辑 '!F1588)</f>
        <v>AI_born_event(RECEIVER, ARG0, ARG1, ARG2, ARG3,ARG4)</v>
      </c>
      <c r="E1588" s="123" t="str">
        <f>IF('表格编辑 '!G1588="","",'表格编辑 '!G1588)</f>
        <v>AI_update_event(RECEIVER, ARG0, ARG1, ARG2, ARG3,ARG4)</v>
      </c>
      <c r="F1588" s="123" t="str">
        <f>IF('表格编辑 '!H1588="","",'表格编辑 '!H1588)</f>
        <v/>
      </c>
      <c r="G1588" s="123" t="str">
        <f>IF('表格编辑 '!I1588="","",'表格编辑 '!I1588)</f>
        <v/>
      </c>
      <c r="H1588" s="123" t="str">
        <f>IF('表格编辑 '!J1588="","",'表格编辑 '!J1588)</f>
        <v>test_deadth_event(RECEIVER, ARG0, ARG1, ARG2, ARG3,ARG4)</v>
      </c>
      <c r="I1588" s="123">
        <f>IF('表格编辑 '!K1588="","",'表格编辑 '!K1588)</f>
        <v>1</v>
      </c>
      <c r="J1588" s="123">
        <f>IF('表格编辑 '!L1588="","",'表格编辑 '!L1588)</f>
        <v>1184</v>
      </c>
      <c r="K1588" s="123">
        <f>IF('表格编辑 '!M1588="","",'表格编辑 '!M1588)</f>
        <v>870</v>
      </c>
      <c r="L1588" s="123" t="str">
        <f>IF('表格编辑 '!N1588="","",'表格编辑 '!N1588)</f>
        <v/>
      </c>
      <c r="M1588" s="123" t="str">
        <f>IF('表格编辑 '!O1588="","",'表格编辑 '!O1588)</f>
        <v/>
      </c>
      <c r="N1588" s="123" t="str">
        <f>IF('表格编辑 '!P1588="","",'表格编辑 '!P1588)</f>
        <v/>
      </c>
      <c r="O1588" s="123" t="str">
        <f>IF('表格编辑 '!Q1588="","",'表格编辑 '!Q1588)</f>
        <v/>
      </c>
      <c r="P1588" s="123" t="str">
        <f>IF('表格编辑 '!R1588="","",'表格编辑 '!R1588)</f>
        <v/>
      </c>
      <c r="Q1588" s="123">
        <f>IF('表格编辑 '!S1588="","",'表格编辑 '!S1588)</f>
        <v>320</v>
      </c>
      <c r="R1588" s="123" t="str">
        <f>IF('表格编辑 '!T1588="","",'表格编辑 '!T1588)</f>
        <v/>
      </c>
      <c r="S1588" s="123" t="str">
        <f>IF('表格编辑 '!U1588="","",'表格编辑 '!U1588)</f>
        <v/>
      </c>
      <c r="T1588" s="123" t="str">
        <f>IF('表格编辑 '!V1588="","",'表格编辑 '!V1588)</f>
        <v/>
      </c>
      <c r="U1588" s="123" t="str">
        <f>IF('表格编辑 '!W1588="","",'表格编辑 '!W1588)</f>
        <v/>
      </c>
      <c r="V1588" s="123" t="str">
        <f>IF('表格编辑 '!X1588="","",'表格编辑 '!X1588)</f>
        <v/>
      </c>
      <c r="W1588" s="123" t="str">
        <f>IF('表格编辑 '!Y1588="","",'表格编辑 '!Y1588)</f>
        <v/>
      </c>
      <c r="X1588" s="123" t="str">
        <f>IF('表格编辑 '!Z1588="","",'表格编辑 '!Z1588)</f>
        <v/>
      </c>
      <c r="Y1588" s="123" t="str">
        <f>IF('表格编辑 '!AA1588="","",'表格编辑 '!AA1588)</f>
        <v/>
      </c>
      <c r="Z1588" s="123" t="str">
        <f>IF('表格编辑 '!AB1588="","",'表格编辑 '!AB1588)</f>
        <v/>
      </c>
      <c r="AA1588" s="123" t="str">
        <f>IF('表格编辑 '!AC1588="","",'表格编辑 '!AC1588)</f>
        <v/>
      </c>
      <c r="AB1588" s="123" t="str">
        <f>IF('表格编辑 '!AD1588="","",'表格编辑 '!AD1588)</f>
        <v/>
      </c>
      <c r="AC1588" s="123" t="str">
        <f>IF('表格编辑 '!AE1588="","",'表格编辑 '!AE1588)</f>
        <v/>
      </c>
      <c r="AD1588" s="123">
        <f>IF('表格编辑 '!AF1588="","",'表格编辑 '!AF1588)</f>
        <v>131020</v>
      </c>
    </row>
    <row r="1589" spans="1:30">
      <c r="A1589" s="123">
        <f>IF('表格编辑 '!A1589="","",'表格编辑 '!A1589)</f>
        <v>31021</v>
      </c>
      <c r="B1589" s="123">
        <f>IF('表格编辑 '!B1589="","",'表格编辑 '!B1589)</f>
        <v>10108</v>
      </c>
      <c r="C1589" s="123">
        <f>IF('表格编辑 '!E1589="","",'表格编辑 '!E1589)</f>
        <v>29</v>
      </c>
      <c r="D1589" s="123" t="str">
        <f>IF('表格编辑 '!F1589="","",'表格编辑 '!F1589)</f>
        <v>AI_born_event(RECEIVER, ARG0, ARG1, ARG2, ARG3,ARG4)</v>
      </c>
      <c r="E1589" s="123" t="str">
        <f>IF('表格编辑 '!G1589="","",'表格编辑 '!G1589)</f>
        <v>AI_update_event(RECEIVER, ARG0, ARG1, ARG2, ARG3,ARG4)</v>
      </c>
      <c r="F1589" s="123" t="str">
        <f>IF('表格编辑 '!H1589="","",'表格编辑 '!H1589)</f>
        <v/>
      </c>
      <c r="G1589" s="123" t="str">
        <f>IF('表格编辑 '!I1589="","",'表格编辑 '!I1589)</f>
        <v/>
      </c>
      <c r="H1589" s="123" t="str">
        <f>IF('表格编辑 '!J1589="","",'表格编辑 '!J1589)</f>
        <v>test_deadth_event(RECEIVER, ARG0, ARG1, ARG2, ARG3,ARG4)</v>
      </c>
      <c r="I1589" s="123">
        <f>IF('表格编辑 '!K1589="","",'表格编辑 '!K1589)</f>
        <v>1</v>
      </c>
      <c r="J1589" s="123">
        <f>IF('表格编辑 '!L1589="","",'表格编辑 '!L1589)</f>
        <v>3132</v>
      </c>
      <c r="K1589" s="123">
        <f>IF('表格编辑 '!M1589="","",'表格编辑 '!M1589)</f>
        <v>870</v>
      </c>
      <c r="L1589" s="123" t="str">
        <f>IF('表格编辑 '!N1589="","",'表格编辑 '!N1589)</f>
        <v/>
      </c>
      <c r="M1589" s="123" t="str">
        <f>IF('表格编辑 '!O1589="","",'表格编辑 '!O1589)</f>
        <v/>
      </c>
      <c r="N1589" s="123" t="str">
        <f>IF('表格编辑 '!P1589="","",'表格编辑 '!P1589)</f>
        <v/>
      </c>
      <c r="O1589" s="123" t="str">
        <f>IF('表格编辑 '!Q1589="","",'表格编辑 '!Q1589)</f>
        <v/>
      </c>
      <c r="P1589" s="123" t="str">
        <f>IF('表格编辑 '!R1589="","",'表格编辑 '!R1589)</f>
        <v/>
      </c>
      <c r="Q1589" s="123">
        <f>IF('表格编辑 '!S1589="","",'表格编辑 '!S1589)</f>
        <v>320</v>
      </c>
      <c r="R1589" s="123" t="str">
        <f>IF('表格编辑 '!T1589="","",'表格编辑 '!T1589)</f>
        <v/>
      </c>
      <c r="S1589" s="123" t="str">
        <f>IF('表格编辑 '!U1589="","",'表格编辑 '!U1589)</f>
        <v/>
      </c>
      <c r="T1589" s="123" t="str">
        <f>IF('表格编辑 '!V1589="","",'表格编辑 '!V1589)</f>
        <v/>
      </c>
      <c r="U1589" s="123" t="str">
        <f>IF('表格编辑 '!W1589="","",'表格编辑 '!W1589)</f>
        <v/>
      </c>
      <c r="V1589" s="123" t="str">
        <f>IF('表格编辑 '!X1589="","",'表格编辑 '!X1589)</f>
        <v/>
      </c>
      <c r="W1589" s="123" t="str">
        <f>IF('表格编辑 '!Y1589="","",'表格编辑 '!Y1589)</f>
        <v/>
      </c>
      <c r="X1589" s="123" t="str">
        <f>IF('表格编辑 '!Z1589="","",'表格编辑 '!Z1589)</f>
        <v/>
      </c>
      <c r="Y1589" s="123" t="str">
        <f>IF('表格编辑 '!AA1589="","",'表格编辑 '!AA1589)</f>
        <v/>
      </c>
      <c r="Z1589" s="123" t="str">
        <f>IF('表格编辑 '!AB1589="","",'表格编辑 '!AB1589)</f>
        <v/>
      </c>
      <c r="AA1589" s="123" t="str">
        <f>IF('表格编辑 '!AC1589="","",'表格编辑 '!AC1589)</f>
        <v/>
      </c>
      <c r="AB1589" s="123" t="str">
        <f>IF('表格编辑 '!AD1589="","",'表格编辑 '!AD1589)</f>
        <v/>
      </c>
      <c r="AC1589" s="123" t="str">
        <f>IF('表格编辑 '!AE1589="","",'表格编辑 '!AE1589)</f>
        <v/>
      </c>
      <c r="AD1589" s="123">
        <f>IF('表格编辑 '!AF1589="","",'表格编辑 '!AF1589)</f>
        <v>131021</v>
      </c>
    </row>
    <row r="1590" spans="1:30">
      <c r="A1590" s="123">
        <f>IF('表格编辑 '!A1590="","",'表格编辑 '!A1590)</f>
        <v>31022</v>
      </c>
      <c r="B1590" s="123">
        <f>IF('表格编辑 '!B1590="","",'表格编辑 '!B1590)</f>
        <v>10155</v>
      </c>
      <c r="C1590" s="123">
        <f>IF('表格编辑 '!E1590="","",'表格编辑 '!E1590)</f>
        <v>29</v>
      </c>
      <c r="D1590" s="123" t="str">
        <f>IF('表格编辑 '!F1590="","",'表格编辑 '!F1590)</f>
        <v>AI_born_event(RECEIVER, ARG0, ARG1, ARG2, ARG3,ARG4)</v>
      </c>
      <c r="E1590" s="123" t="str">
        <f>IF('表格编辑 '!G1590="","",'表格编辑 '!G1590)</f>
        <v>AI_update_event(RECEIVER, ARG0, ARG1, ARG2, ARG3,ARG4)</v>
      </c>
      <c r="F1590" s="123" t="str">
        <f>IF('表格编辑 '!H1590="","",'表格编辑 '!H1590)</f>
        <v/>
      </c>
      <c r="G1590" s="123" t="str">
        <f>IF('表格编辑 '!I1590="","",'表格编辑 '!I1590)</f>
        <v/>
      </c>
      <c r="H1590" s="123" t="str">
        <f>IF('表格编辑 '!J1590="","",'表格编辑 '!J1590)</f>
        <v>test_deadth_event(RECEIVER, ARG0, ARG1, ARG2, ARG3,ARG4)</v>
      </c>
      <c r="I1590" s="123">
        <f>IF('表格编辑 '!K1590="","",'表格编辑 '!K1590)</f>
        <v>1</v>
      </c>
      <c r="J1590" s="123">
        <f>IF('表格编辑 '!L1590="","",'表格编辑 '!L1590)</f>
        <v>1142</v>
      </c>
      <c r="K1590" s="123">
        <f>IF('表格编辑 '!M1590="","",'表格编辑 '!M1590)</f>
        <v>870</v>
      </c>
      <c r="L1590" s="123" t="str">
        <f>IF('表格编辑 '!N1590="","",'表格编辑 '!N1590)</f>
        <v/>
      </c>
      <c r="M1590" s="123" t="str">
        <f>IF('表格编辑 '!O1590="","",'表格编辑 '!O1590)</f>
        <v/>
      </c>
      <c r="N1590" s="123" t="str">
        <f>IF('表格编辑 '!P1590="","",'表格编辑 '!P1590)</f>
        <v/>
      </c>
      <c r="O1590" s="123" t="str">
        <f>IF('表格编辑 '!Q1590="","",'表格编辑 '!Q1590)</f>
        <v/>
      </c>
      <c r="P1590" s="123" t="str">
        <f>IF('表格编辑 '!R1590="","",'表格编辑 '!R1590)</f>
        <v/>
      </c>
      <c r="Q1590" s="123">
        <f>IF('表格编辑 '!S1590="","",'表格编辑 '!S1590)</f>
        <v>320</v>
      </c>
      <c r="R1590" s="123" t="str">
        <f>IF('表格编辑 '!T1590="","",'表格编辑 '!T1590)</f>
        <v/>
      </c>
      <c r="S1590" s="123" t="str">
        <f>IF('表格编辑 '!U1590="","",'表格编辑 '!U1590)</f>
        <v/>
      </c>
      <c r="T1590" s="123" t="str">
        <f>IF('表格编辑 '!V1590="","",'表格编辑 '!V1590)</f>
        <v/>
      </c>
      <c r="U1590" s="123" t="str">
        <f>IF('表格编辑 '!W1590="","",'表格编辑 '!W1590)</f>
        <v/>
      </c>
      <c r="V1590" s="123" t="str">
        <f>IF('表格编辑 '!X1590="","",'表格编辑 '!X1590)</f>
        <v/>
      </c>
      <c r="W1590" s="123" t="str">
        <f>IF('表格编辑 '!Y1590="","",'表格编辑 '!Y1590)</f>
        <v/>
      </c>
      <c r="X1590" s="123" t="str">
        <f>IF('表格编辑 '!Z1590="","",'表格编辑 '!Z1590)</f>
        <v/>
      </c>
      <c r="Y1590" s="123" t="str">
        <f>IF('表格编辑 '!AA1590="","",'表格编辑 '!AA1590)</f>
        <v/>
      </c>
      <c r="Z1590" s="123" t="str">
        <f>IF('表格编辑 '!AB1590="","",'表格编辑 '!AB1590)</f>
        <v/>
      </c>
      <c r="AA1590" s="123" t="str">
        <f>IF('表格编辑 '!AC1590="","",'表格编辑 '!AC1590)</f>
        <v/>
      </c>
      <c r="AB1590" s="123" t="str">
        <f>IF('表格编辑 '!AD1590="","",'表格编辑 '!AD1590)</f>
        <v/>
      </c>
      <c r="AC1590" s="123" t="str">
        <f>IF('表格编辑 '!AE1590="","",'表格编辑 '!AE1590)</f>
        <v/>
      </c>
      <c r="AD1590" s="123">
        <f>IF('表格编辑 '!AF1590="","",'表格编辑 '!AF1590)</f>
        <v>131022</v>
      </c>
    </row>
    <row r="1591" spans="1:30">
      <c r="A1591" s="123">
        <f>IF('表格编辑 '!A1591="","",'表格编辑 '!A1591)</f>
        <v>31023</v>
      </c>
      <c r="B1591" s="123">
        <f>IF('表格编辑 '!B1591="","",'表格编辑 '!B1591)</f>
        <v>10125</v>
      </c>
      <c r="C1591" s="123">
        <f>IF('表格编辑 '!E1591="","",'表格编辑 '!E1591)</f>
        <v>29</v>
      </c>
      <c r="D1591" s="123" t="str">
        <f>IF('表格编辑 '!F1591="","",'表格编辑 '!F1591)</f>
        <v>AI_born_event(RECEIVER, ARG0, ARG1, ARG2, ARG3,ARG4)</v>
      </c>
      <c r="E1591" s="123" t="str">
        <f>IF('表格编辑 '!G1591="","",'表格编辑 '!G1591)</f>
        <v>AI_update_event(RECEIVER, ARG0, ARG1, ARG2, ARG3,ARG4)</v>
      </c>
      <c r="F1591" s="123" t="str">
        <f>IF('表格编辑 '!H1591="","",'表格编辑 '!H1591)</f>
        <v/>
      </c>
      <c r="G1591" s="123" t="str">
        <f>IF('表格编辑 '!I1591="","",'表格编辑 '!I1591)</f>
        <v/>
      </c>
      <c r="H1591" s="123" t="str">
        <f>IF('表格编辑 '!J1591="","",'表格编辑 '!J1591)</f>
        <v>test_deadth_event(RECEIVER, ARG0, ARG1, ARG2, ARG3,ARG4)</v>
      </c>
      <c r="I1591" s="123">
        <f>IF('表格编辑 '!K1591="","",'表格编辑 '!K1591)</f>
        <v>1</v>
      </c>
      <c r="J1591" s="123">
        <f>IF('表格编辑 '!L1591="","",'表格编辑 '!L1591)</f>
        <v>206</v>
      </c>
      <c r="K1591" s="123">
        <f>IF('表格编辑 '!M1591="","",'表格编辑 '!M1591)</f>
        <v>870</v>
      </c>
      <c r="L1591" s="123" t="str">
        <f>IF('表格编辑 '!N1591="","",'表格编辑 '!N1591)</f>
        <v/>
      </c>
      <c r="M1591" s="123" t="str">
        <f>IF('表格编辑 '!O1591="","",'表格编辑 '!O1591)</f>
        <v/>
      </c>
      <c r="N1591" s="123" t="str">
        <f>IF('表格编辑 '!P1591="","",'表格编辑 '!P1591)</f>
        <v/>
      </c>
      <c r="O1591" s="123" t="str">
        <f>IF('表格编辑 '!Q1591="","",'表格编辑 '!Q1591)</f>
        <v/>
      </c>
      <c r="P1591" s="123" t="str">
        <f>IF('表格编辑 '!R1591="","",'表格编辑 '!R1591)</f>
        <v/>
      </c>
      <c r="Q1591" s="123">
        <f>IF('表格编辑 '!S1591="","",'表格编辑 '!S1591)</f>
        <v>320</v>
      </c>
      <c r="R1591" s="123" t="str">
        <f>IF('表格编辑 '!T1591="","",'表格编辑 '!T1591)</f>
        <v/>
      </c>
      <c r="S1591" s="123" t="str">
        <f>IF('表格编辑 '!U1591="","",'表格编辑 '!U1591)</f>
        <v/>
      </c>
      <c r="T1591" s="123" t="str">
        <f>IF('表格编辑 '!V1591="","",'表格编辑 '!V1591)</f>
        <v/>
      </c>
      <c r="U1591" s="123" t="str">
        <f>IF('表格编辑 '!W1591="","",'表格编辑 '!W1591)</f>
        <v/>
      </c>
      <c r="V1591" s="123" t="str">
        <f>IF('表格编辑 '!X1591="","",'表格编辑 '!X1591)</f>
        <v/>
      </c>
      <c r="W1591" s="123" t="str">
        <f>IF('表格编辑 '!Y1591="","",'表格编辑 '!Y1591)</f>
        <v/>
      </c>
      <c r="X1591" s="123" t="str">
        <f>IF('表格编辑 '!Z1591="","",'表格编辑 '!Z1591)</f>
        <v/>
      </c>
      <c r="Y1591" s="123" t="str">
        <f>IF('表格编辑 '!AA1591="","",'表格编辑 '!AA1591)</f>
        <v/>
      </c>
      <c r="Z1591" s="123" t="str">
        <f>IF('表格编辑 '!AB1591="","",'表格编辑 '!AB1591)</f>
        <v/>
      </c>
      <c r="AA1591" s="123" t="str">
        <f>IF('表格编辑 '!AC1591="","",'表格编辑 '!AC1591)</f>
        <v/>
      </c>
      <c r="AB1591" s="123" t="str">
        <f>IF('表格编辑 '!AD1591="","",'表格编辑 '!AD1591)</f>
        <v/>
      </c>
      <c r="AC1591" s="123" t="str">
        <f>IF('表格编辑 '!AE1591="","",'表格编辑 '!AE1591)</f>
        <v/>
      </c>
      <c r="AD1591" s="123">
        <f>IF('表格编辑 '!AF1591="","",'表格编辑 '!AF1591)</f>
        <v>131023</v>
      </c>
    </row>
    <row r="1592" spans="1:30">
      <c r="A1592" s="123">
        <f>IF('表格编辑 '!A1592="","",'表格编辑 '!A1592)</f>
        <v>31024</v>
      </c>
      <c r="B1592" s="123">
        <f>IF('表格编辑 '!B1592="","",'表格编辑 '!B1592)</f>
        <v>10035</v>
      </c>
      <c r="C1592" s="123">
        <f>IF('表格编辑 '!E1592="","",'表格编辑 '!E1592)</f>
        <v>29</v>
      </c>
      <c r="D1592" s="123" t="str">
        <f>IF('表格编辑 '!F1592="","",'表格编辑 '!F1592)</f>
        <v>AI_born_event(RECEIVER, ARG0, ARG1, ARG2, ARG3,ARG4)</v>
      </c>
      <c r="E1592" s="123" t="str">
        <f>IF('表格编辑 '!G1592="","",'表格编辑 '!G1592)</f>
        <v>AI_update_event(RECEIVER, ARG0, ARG1, ARG2, ARG3,ARG4)</v>
      </c>
      <c r="F1592" s="123" t="str">
        <f>IF('表格编辑 '!H1592="","",'表格编辑 '!H1592)</f>
        <v/>
      </c>
      <c r="G1592" s="123" t="str">
        <f>IF('表格编辑 '!I1592="","",'表格编辑 '!I1592)</f>
        <v/>
      </c>
      <c r="H1592" s="123" t="str">
        <f>IF('表格编辑 '!J1592="","",'表格编辑 '!J1592)</f>
        <v>test_deadth_event(RECEIVER, ARG0, ARG1, ARG2, ARG3,ARG4)</v>
      </c>
      <c r="I1592" s="123">
        <f>IF('表格编辑 '!K1592="","",'表格编辑 '!K1592)</f>
        <v>1</v>
      </c>
      <c r="J1592" s="123">
        <f>IF('表格编辑 '!L1592="","",'表格编辑 '!L1592)</f>
        <v>1604</v>
      </c>
      <c r="K1592" s="123">
        <f>IF('表格编辑 '!M1592="","",'表格编辑 '!M1592)</f>
        <v>870</v>
      </c>
      <c r="L1592" s="123" t="str">
        <f>IF('表格编辑 '!N1592="","",'表格编辑 '!N1592)</f>
        <v/>
      </c>
      <c r="M1592" s="123" t="str">
        <f>IF('表格编辑 '!O1592="","",'表格编辑 '!O1592)</f>
        <v/>
      </c>
      <c r="N1592" s="123" t="str">
        <f>IF('表格编辑 '!P1592="","",'表格编辑 '!P1592)</f>
        <v/>
      </c>
      <c r="O1592" s="123" t="str">
        <f>IF('表格编辑 '!Q1592="","",'表格编辑 '!Q1592)</f>
        <v/>
      </c>
      <c r="P1592" s="123" t="str">
        <f>IF('表格编辑 '!R1592="","",'表格编辑 '!R1592)</f>
        <v/>
      </c>
      <c r="Q1592" s="123">
        <f>IF('表格编辑 '!S1592="","",'表格编辑 '!S1592)</f>
        <v>320</v>
      </c>
      <c r="R1592" s="123" t="str">
        <f>IF('表格编辑 '!T1592="","",'表格编辑 '!T1592)</f>
        <v/>
      </c>
      <c r="S1592" s="123" t="str">
        <f>IF('表格编辑 '!U1592="","",'表格编辑 '!U1592)</f>
        <v/>
      </c>
      <c r="T1592" s="123" t="str">
        <f>IF('表格编辑 '!V1592="","",'表格编辑 '!V1592)</f>
        <v/>
      </c>
      <c r="U1592" s="123" t="str">
        <f>IF('表格编辑 '!W1592="","",'表格编辑 '!W1592)</f>
        <v/>
      </c>
      <c r="V1592" s="123" t="str">
        <f>IF('表格编辑 '!X1592="","",'表格编辑 '!X1592)</f>
        <v/>
      </c>
      <c r="W1592" s="123" t="str">
        <f>IF('表格编辑 '!Y1592="","",'表格编辑 '!Y1592)</f>
        <v/>
      </c>
      <c r="X1592" s="123" t="str">
        <f>IF('表格编辑 '!Z1592="","",'表格编辑 '!Z1592)</f>
        <v/>
      </c>
      <c r="Y1592" s="123" t="str">
        <f>IF('表格编辑 '!AA1592="","",'表格编辑 '!AA1592)</f>
        <v/>
      </c>
      <c r="Z1592" s="123" t="str">
        <f>IF('表格编辑 '!AB1592="","",'表格编辑 '!AB1592)</f>
        <v/>
      </c>
      <c r="AA1592" s="123" t="str">
        <f>IF('表格编辑 '!AC1592="","",'表格编辑 '!AC1592)</f>
        <v/>
      </c>
      <c r="AB1592" s="123" t="str">
        <f>IF('表格编辑 '!AD1592="","",'表格编辑 '!AD1592)</f>
        <v/>
      </c>
      <c r="AC1592" s="123" t="str">
        <f>IF('表格编辑 '!AE1592="","",'表格编辑 '!AE1592)</f>
        <v/>
      </c>
      <c r="AD1592" s="123">
        <f>IF('表格编辑 '!AF1592="","",'表格编辑 '!AF1592)</f>
        <v>131024</v>
      </c>
    </row>
    <row r="1593" spans="1:30">
      <c r="A1593" s="123">
        <f>IF('表格编辑 '!A1593="","",'表格编辑 '!A1593)</f>
        <v>31025</v>
      </c>
      <c r="B1593" s="123">
        <f>IF('表格编辑 '!B1593="","",'表格编辑 '!B1593)</f>
        <v>10035</v>
      </c>
      <c r="C1593" s="123">
        <f>IF('表格编辑 '!E1593="","",'表格编辑 '!E1593)</f>
        <v>29</v>
      </c>
      <c r="D1593" s="123" t="str">
        <f>IF('表格编辑 '!F1593="","",'表格编辑 '!F1593)</f>
        <v>AI_born_event(RECEIVER, ARG0, ARG1, ARG2, ARG3,ARG4)</v>
      </c>
      <c r="E1593" s="123" t="str">
        <f>IF('表格编辑 '!G1593="","",'表格编辑 '!G1593)</f>
        <v>AI_update_event(RECEIVER, ARG0, ARG1, ARG2, ARG3,ARG4)</v>
      </c>
      <c r="F1593" s="123" t="str">
        <f>IF('表格编辑 '!H1593="","",'表格编辑 '!H1593)</f>
        <v/>
      </c>
      <c r="G1593" s="123" t="str">
        <f>IF('表格编辑 '!I1593="","",'表格编辑 '!I1593)</f>
        <v/>
      </c>
      <c r="H1593" s="123" t="str">
        <f>IF('表格编辑 '!J1593="","",'表格编辑 '!J1593)</f>
        <v>test_deadth_event(RECEIVER, ARG0, ARG1, ARG2, ARG3,ARG4)</v>
      </c>
      <c r="I1593" s="123">
        <f>IF('表格编辑 '!K1593="","",'表格编辑 '!K1593)</f>
        <v>1</v>
      </c>
      <c r="J1593" s="123">
        <f>IF('表格编辑 '!L1593="","",'表格编辑 '!L1593)</f>
        <v>1604</v>
      </c>
      <c r="K1593" s="123">
        <f>IF('表格编辑 '!M1593="","",'表格编辑 '!M1593)</f>
        <v>870</v>
      </c>
      <c r="L1593" s="123" t="str">
        <f>IF('表格编辑 '!N1593="","",'表格编辑 '!N1593)</f>
        <v/>
      </c>
      <c r="M1593" s="123" t="str">
        <f>IF('表格编辑 '!O1593="","",'表格编辑 '!O1593)</f>
        <v/>
      </c>
      <c r="N1593" s="123" t="str">
        <f>IF('表格编辑 '!P1593="","",'表格编辑 '!P1593)</f>
        <v/>
      </c>
      <c r="O1593" s="123" t="str">
        <f>IF('表格编辑 '!Q1593="","",'表格编辑 '!Q1593)</f>
        <v/>
      </c>
      <c r="P1593" s="123" t="str">
        <f>IF('表格编辑 '!R1593="","",'表格编辑 '!R1593)</f>
        <v/>
      </c>
      <c r="Q1593" s="123">
        <f>IF('表格编辑 '!S1593="","",'表格编辑 '!S1593)</f>
        <v>320</v>
      </c>
      <c r="R1593" s="123" t="str">
        <f>IF('表格编辑 '!T1593="","",'表格编辑 '!T1593)</f>
        <v/>
      </c>
      <c r="S1593" s="123" t="str">
        <f>IF('表格编辑 '!U1593="","",'表格编辑 '!U1593)</f>
        <v/>
      </c>
      <c r="T1593" s="123" t="str">
        <f>IF('表格编辑 '!V1593="","",'表格编辑 '!V1593)</f>
        <v/>
      </c>
      <c r="U1593" s="123" t="str">
        <f>IF('表格编辑 '!W1593="","",'表格编辑 '!W1593)</f>
        <v/>
      </c>
      <c r="V1593" s="123" t="str">
        <f>IF('表格编辑 '!X1593="","",'表格编辑 '!X1593)</f>
        <v/>
      </c>
      <c r="W1593" s="123" t="str">
        <f>IF('表格编辑 '!Y1593="","",'表格编辑 '!Y1593)</f>
        <v/>
      </c>
      <c r="X1593" s="123" t="str">
        <f>IF('表格编辑 '!Z1593="","",'表格编辑 '!Z1593)</f>
        <v/>
      </c>
      <c r="Y1593" s="123" t="str">
        <f>IF('表格编辑 '!AA1593="","",'表格编辑 '!AA1593)</f>
        <v/>
      </c>
      <c r="Z1593" s="123" t="str">
        <f>IF('表格编辑 '!AB1593="","",'表格编辑 '!AB1593)</f>
        <v/>
      </c>
      <c r="AA1593" s="123" t="str">
        <f>IF('表格编辑 '!AC1593="","",'表格编辑 '!AC1593)</f>
        <v/>
      </c>
      <c r="AB1593" s="123" t="str">
        <f>IF('表格编辑 '!AD1593="","",'表格编辑 '!AD1593)</f>
        <v/>
      </c>
      <c r="AC1593" s="123" t="str">
        <f>IF('表格编辑 '!AE1593="","",'表格编辑 '!AE1593)</f>
        <v/>
      </c>
      <c r="AD1593" s="123">
        <f>IF('表格编辑 '!AF1593="","",'表格编辑 '!AF1593)</f>
        <v>131025</v>
      </c>
    </row>
    <row r="1594" spans="1:30">
      <c r="A1594" s="123">
        <f>IF('表格编辑 '!A1594="","",'表格编辑 '!A1594)</f>
        <v>31026</v>
      </c>
      <c r="B1594" s="123">
        <f>IF('表格编辑 '!B1594="","",'表格编辑 '!B1594)</f>
        <v>10101</v>
      </c>
      <c r="C1594" s="123">
        <f>IF('表格编辑 '!E1594="","",'表格编辑 '!E1594)</f>
        <v>29</v>
      </c>
      <c r="D1594" s="123" t="str">
        <f>IF('表格编辑 '!F1594="","",'表格编辑 '!F1594)</f>
        <v>AI_born_event(RECEIVER, ARG0, ARG1, ARG2, ARG3,ARG4)</v>
      </c>
      <c r="E1594" s="123" t="str">
        <f>IF('表格编辑 '!G1594="","",'表格编辑 '!G1594)</f>
        <v>AI_update_event(RECEIVER, ARG0, ARG1, ARG2, ARG3,ARG4)</v>
      </c>
      <c r="F1594" s="123" t="str">
        <f>IF('表格编辑 '!H1594="","",'表格编辑 '!H1594)</f>
        <v/>
      </c>
      <c r="G1594" s="123" t="str">
        <f>IF('表格编辑 '!I1594="","",'表格编辑 '!I1594)</f>
        <v/>
      </c>
      <c r="H1594" s="123" t="str">
        <f>IF('表格编辑 '!J1594="","",'表格编辑 '!J1594)</f>
        <v>test_deadth_event(RECEIVER, ARG0, ARG1, ARG2, ARG3,ARG4)</v>
      </c>
      <c r="I1594" s="123">
        <f>IF('表格编辑 '!K1594="","",'表格编辑 '!K1594)</f>
        <v>1</v>
      </c>
      <c r="J1594" s="123">
        <f>IF('表格编辑 '!L1594="","",'表格编辑 '!L1594)</f>
        <v>1184</v>
      </c>
      <c r="K1594" s="123">
        <f>IF('表格编辑 '!M1594="","",'表格编辑 '!M1594)</f>
        <v>870</v>
      </c>
      <c r="L1594" s="123" t="str">
        <f>IF('表格编辑 '!N1594="","",'表格编辑 '!N1594)</f>
        <v/>
      </c>
      <c r="M1594" s="123" t="str">
        <f>IF('表格编辑 '!O1594="","",'表格编辑 '!O1594)</f>
        <v/>
      </c>
      <c r="N1594" s="123" t="str">
        <f>IF('表格编辑 '!P1594="","",'表格编辑 '!P1594)</f>
        <v/>
      </c>
      <c r="O1594" s="123" t="str">
        <f>IF('表格编辑 '!Q1594="","",'表格编辑 '!Q1594)</f>
        <v/>
      </c>
      <c r="P1594" s="123" t="str">
        <f>IF('表格编辑 '!R1594="","",'表格编辑 '!R1594)</f>
        <v/>
      </c>
      <c r="Q1594" s="123">
        <f>IF('表格编辑 '!S1594="","",'表格编辑 '!S1594)</f>
        <v>320</v>
      </c>
      <c r="R1594" s="123" t="str">
        <f>IF('表格编辑 '!T1594="","",'表格编辑 '!T1594)</f>
        <v/>
      </c>
      <c r="S1594" s="123" t="str">
        <f>IF('表格编辑 '!U1594="","",'表格编辑 '!U1594)</f>
        <v/>
      </c>
      <c r="T1594" s="123" t="str">
        <f>IF('表格编辑 '!V1594="","",'表格编辑 '!V1594)</f>
        <v/>
      </c>
      <c r="U1594" s="123" t="str">
        <f>IF('表格编辑 '!W1594="","",'表格编辑 '!W1594)</f>
        <v/>
      </c>
      <c r="V1594" s="123" t="str">
        <f>IF('表格编辑 '!X1594="","",'表格编辑 '!X1594)</f>
        <v/>
      </c>
      <c r="W1594" s="123" t="str">
        <f>IF('表格编辑 '!Y1594="","",'表格编辑 '!Y1594)</f>
        <v/>
      </c>
      <c r="X1594" s="123" t="str">
        <f>IF('表格编辑 '!Z1594="","",'表格编辑 '!Z1594)</f>
        <v/>
      </c>
      <c r="Y1594" s="123" t="str">
        <f>IF('表格编辑 '!AA1594="","",'表格编辑 '!AA1594)</f>
        <v/>
      </c>
      <c r="Z1594" s="123" t="str">
        <f>IF('表格编辑 '!AB1594="","",'表格编辑 '!AB1594)</f>
        <v/>
      </c>
      <c r="AA1594" s="123" t="str">
        <f>IF('表格编辑 '!AC1594="","",'表格编辑 '!AC1594)</f>
        <v/>
      </c>
      <c r="AB1594" s="123" t="str">
        <f>IF('表格编辑 '!AD1594="","",'表格编辑 '!AD1594)</f>
        <v/>
      </c>
      <c r="AC1594" s="123" t="str">
        <f>IF('表格编辑 '!AE1594="","",'表格编辑 '!AE1594)</f>
        <v/>
      </c>
      <c r="AD1594" s="123">
        <f>IF('表格编辑 '!AF1594="","",'表格编辑 '!AF1594)</f>
        <v>131026</v>
      </c>
    </row>
    <row r="1595" spans="1:30">
      <c r="A1595" s="123">
        <f>IF('表格编辑 '!A1595="","",'表格编辑 '!A1595)</f>
        <v>31027</v>
      </c>
      <c r="B1595" s="123">
        <f>IF('表格编辑 '!B1595="","",'表格编辑 '!B1595)</f>
        <v>10152</v>
      </c>
      <c r="C1595" s="123">
        <f>IF('表格编辑 '!E1595="","",'表格编辑 '!E1595)</f>
        <v>29</v>
      </c>
      <c r="D1595" s="123" t="str">
        <f>IF('表格编辑 '!F1595="","",'表格编辑 '!F1595)</f>
        <v>AI_born_event(RECEIVER, ARG0, ARG1, ARG2, ARG3,ARG4)</v>
      </c>
      <c r="E1595" s="123" t="str">
        <f>IF('表格编辑 '!G1595="","",'表格编辑 '!G1595)</f>
        <v>AI_update_event(RECEIVER, ARG0, ARG1, ARG2, ARG3,ARG4)</v>
      </c>
      <c r="F1595" s="123" t="str">
        <f>IF('表格编辑 '!H1595="","",'表格编辑 '!H1595)</f>
        <v/>
      </c>
      <c r="G1595" s="123" t="str">
        <f>IF('表格编辑 '!I1595="","",'表格编辑 '!I1595)</f>
        <v/>
      </c>
      <c r="H1595" s="123" t="str">
        <f>IF('表格编辑 '!J1595="","",'表格编辑 '!J1595)</f>
        <v>test_deadth_event(RECEIVER, ARG0, ARG1, ARG2, ARG3,ARG4)</v>
      </c>
      <c r="I1595" s="123">
        <f>IF('表格编辑 '!K1595="","",'表格编辑 '!K1595)</f>
        <v>1</v>
      </c>
      <c r="J1595" s="123">
        <f>IF('表格编辑 '!L1595="","",'表格编辑 '!L1595)</f>
        <v>1166</v>
      </c>
      <c r="K1595" s="123">
        <f>IF('表格编辑 '!M1595="","",'表格编辑 '!M1595)</f>
        <v>870</v>
      </c>
      <c r="L1595" s="123" t="str">
        <f>IF('表格编辑 '!N1595="","",'表格编辑 '!N1595)</f>
        <v/>
      </c>
      <c r="M1595" s="123" t="str">
        <f>IF('表格编辑 '!O1595="","",'表格编辑 '!O1595)</f>
        <v/>
      </c>
      <c r="N1595" s="123" t="str">
        <f>IF('表格编辑 '!P1595="","",'表格编辑 '!P1595)</f>
        <v/>
      </c>
      <c r="O1595" s="123" t="str">
        <f>IF('表格编辑 '!Q1595="","",'表格编辑 '!Q1595)</f>
        <v/>
      </c>
      <c r="P1595" s="123" t="str">
        <f>IF('表格编辑 '!R1595="","",'表格编辑 '!R1595)</f>
        <v/>
      </c>
      <c r="Q1595" s="123">
        <f>IF('表格编辑 '!S1595="","",'表格编辑 '!S1595)</f>
        <v>320</v>
      </c>
      <c r="R1595" s="123" t="str">
        <f>IF('表格编辑 '!T1595="","",'表格编辑 '!T1595)</f>
        <v/>
      </c>
      <c r="S1595" s="123" t="str">
        <f>IF('表格编辑 '!U1595="","",'表格编辑 '!U1595)</f>
        <v/>
      </c>
      <c r="T1595" s="123" t="str">
        <f>IF('表格编辑 '!V1595="","",'表格编辑 '!V1595)</f>
        <v/>
      </c>
      <c r="U1595" s="123" t="str">
        <f>IF('表格编辑 '!W1595="","",'表格编辑 '!W1595)</f>
        <v/>
      </c>
      <c r="V1595" s="123" t="str">
        <f>IF('表格编辑 '!X1595="","",'表格编辑 '!X1595)</f>
        <v/>
      </c>
      <c r="W1595" s="123" t="str">
        <f>IF('表格编辑 '!Y1595="","",'表格编辑 '!Y1595)</f>
        <v/>
      </c>
      <c r="X1595" s="123" t="str">
        <f>IF('表格编辑 '!Z1595="","",'表格编辑 '!Z1595)</f>
        <v/>
      </c>
      <c r="Y1595" s="123" t="str">
        <f>IF('表格编辑 '!AA1595="","",'表格编辑 '!AA1595)</f>
        <v/>
      </c>
      <c r="Z1595" s="123" t="str">
        <f>IF('表格编辑 '!AB1595="","",'表格编辑 '!AB1595)</f>
        <v/>
      </c>
      <c r="AA1595" s="123" t="str">
        <f>IF('表格编辑 '!AC1595="","",'表格编辑 '!AC1595)</f>
        <v/>
      </c>
      <c r="AB1595" s="123" t="str">
        <f>IF('表格编辑 '!AD1595="","",'表格编辑 '!AD1595)</f>
        <v/>
      </c>
      <c r="AC1595" s="123" t="str">
        <f>IF('表格编辑 '!AE1595="","",'表格编辑 '!AE1595)</f>
        <v/>
      </c>
      <c r="AD1595" s="123">
        <f>IF('表格编辑 '!AF1595="","",'表格编辑 '!AF1595)</f>
        <v>131027</v>
      </c>
    </row>
    <row r="1596" spans="1:30">
      <c r="A1596" s="123">
        <f>IF('表格编辑 '!A1596="","",'表格编辑 '!A1596)</f>
        <v>31028</v>
      </c>
      <c r="B1596" s="123">
        <f>IF('表格编辑 '!B1596="","",'表格编辑 '!B1596)</f>
        <v>10100</v>
      </c>
      <c r="C1596" s="123">
        <f>IF('表格编辑 '!E1596="","",'表格编辑 '!E1596)</f>
        <v>29</v>
      </c>
      <c r="D1596" s="123" t="str">
        <f>IF('表格编辑 '!F1596="","",'表格编辑 '!F1596)</f>
        <v>AI_born_event(RECEIVER, ARG0, ARG1, ARG2, ARG3,ARG4)</v>
      </c>
      <c r="E1596" s="123" t="str">
        <f>IF('表格编辑 '!G1596="","",'表格编辑 '!G1596)</f>
        <v>AI_update_event(RECEIVER, ARG0, ARG1, ARG2, ARG3,ARG4)</v>
      </c>
      <c r="F1596" s="123" t="str">
        <f>IF('表格编辑 '!H1596="","",'表格编辑 '!H1596)</f>
        <v/>
      </c>
      <c r="G1596" s="123" t="str">
        <f>IF('表格编辑 '!I1596="","",'表格编辑 '!I1596)</f>
        <v/>
      </c>
      <c r="H1596" s="123" t="str">
        <f>IF('表格编辑 '!J1596="","",'表格编辑 '!J1596)</f>
        <v>test_deadth_event(RECEIVER, ARG0, ARG1, ARG2, ARG3,ARG4)</v>
      </c>
      <c r="I1596" s="123">
        <f>IF('表格编辑 '!K1596="","",'表格编辑 '!K1596)</f>
        <v>1</v>
      </c>
      <c r="J1596" s="123">
        <f>IF('表格编辑 '!L1596="","",'表格编辑 '!L1596)</f>
        <v>702</v>
      </c>
      <c r="K1596" s="123">
        <f>IF('表格编辑 '!M1596="","",'表格编辑 '!M1596)</f>
        <v>870</v>
      </c>
      <c r="L1596" s="123" t="str">
        <f>IF('表格编辑 '!N1596="","",'表格编辑 '!N1596)</f>
        <v/>
      </c>
      <c r="M1596" s="123" t="str">
        <f>IF('表格编辑 '!O1596="","",'表格编辑 '!O1596)</f>
        <v/>
      </c>
      <c r="N1596" s="123" t="str">
        <f>IF('表格编辑 '!P1596="","",'表格编辑 '!P1596)</f>
        <v/>
      </c>
      <c r="O1596" s="123" t="str">
        <f>IF('表格编辑 '!Q1596="","",'表格编辑 '!Q1596)</f>
        <v/>
      </c>
      <c r="P1596" s="123" t="str">
        <f>IF('表格编辑 '!R1596="","",'表格编辑 '!R1596)</f>
        <v/>
      </c>
      <c r="Q1596" s="123">
        <f>IF('表格编辑 '!S1596="","",'表格编辑 '!S1596)</f>
        <v>320</v>
      </c>
      <c r="R1596" s="123" t="str">
        <f>IF('表格编辑 '!T1596="","",'表格编辑 '!T1596)</f>
        <v/>
      </c>
      <c r="S1596" s="123" t="str">
        <f>IF('表格编辑 '!U1596="","",'表格编辑 '!U1596)</f>
        <v/>
      </c>
      <c r="T1596" s="123" t="str">
        <f>IF('表格编辑 '!V1596="","",'表格编辑 '!V1596)</f>
        <v/>
      </c>
      <c r="U1596" s="123" t="str">
        <f>IF('表格编辑 '!W1596="","",'表格编辑 '!W1596)</f>
        <v/>
      </c>
      <c r="V1596" s="123" t="str">
        <f>IF('表格编辑 '!X1596="","",'表格编辑 '!X1596)</f>
        <v/>
      </c>
      <c r="W1596" s="123" t="str">
        <f>IF('表格编辑 '!Y1596="","",'表格编辑 '!Y1596)</f>
        <v/>
      </c>
      <c r="X1596" s="123" t="str">
        <f>IF('表格编辑 '!Z1596="","",'表格编辑 '!Z1596)</f>
        <v/>
      </c>
      <c r="Y1596" s="123" t="str">
        <f>IF('表格编辑 '!AA1596="","",'表格编辑 '!AA1596)</f>
        <v/>
      </c>
      <c r="Z1596" s="123" t="str">
        <f>IF('表格编辑 '!AB1596="","",'表格编辑 '!AB1596)</f>
        <v/>
      </c>
      <c r="AA1596" s="123" t="str">
        <f>IF('表格编辑 '!AC1596="","",'表格编辑 '!AC1596)</f>
        <v/>
      </c>
      <c r="AB1596" s="123" t="str">
        <f>IF('表格编辑 '!AD1596="","",'表格编辑 '!AD1596)</f>
        <v/>
      </c>
      <c r="AC1596" s="123" t="str">
        <f>IF('表格编辑 '!AE1596="","",'表格编辑 '!AE1596)</f>
        <v/>
      </c>
      <c r="AD1596" s="123">
        <f>IF('表格编辑 '!AF1596="","",'表格编辑 '!AF1596)</f>
        <v>131028</v>
      </c>
    </row>
    <row r="1597" spans="1:30">
      <c r="A1597" s="123">
        <f>IF('表格编辑 '!A1597="","",'表格编辑 '!A1597)</f>
        <v>31029</v>
      </c>
      <c r="B1597" s="123">
        <f>IF('表格编辑 '!B1597="","",'表格编辑 '!B1597)</f>
        <v>10020</v>
      </c>
      <c r="C1597" s="123">
        <f>IF('表格编辑 '!E1597="","",'表格编辑 '!E1597)</f>
        <v>29</v>
      </c>
      <c r="D1597" s="123" t="str">
        <f>IF('表格编辑 '!F1597="","",'表格编辑 '!F1597)</f>
        <v>AI_born_event(RECEIVER, ARG0, ARG1, ARG2, ARG3,ARG4)</v>
      </c>
      <c r="E1597" s="123" t="str">
        <f>IF('表格编辑 '!G1597="","",'表格编辑 '!G1597)</f>
        <v>AI_update_event(RECEIVER, ARG0, ARG1, ARG2, ARG3,ARG4)</v>
      </c>
      <c r="F1597" s="123" t="str">
        <f>IF('表格编辑 '!H1597="","",'表格编辑 '!H1597)</f>
        <v/>
      </c>
      <c r="G1597" s="123" t="str">
        <f>IF('表格编辑 '!I1597="","",'表格编辑 '!I1597)</f>
        <v/>
      </c>
      <c r="H1597" s="123" t="str">
        <f>IF('表格编辑 '!J1597="","",'表格编辑 '!J1597)</f>
        <v>test_deadth_event(RECEIVER, ARG0, ARG1, ARG2, ARG3,ARG4)</v>
      </c>
      <c r="I1597" s="123">
        <f>IF('表格编辑 '!K1597="","",'表格编辑 '!K1597)</f>
        <v>1</v>
      </c>
      <c r="J1597" s="123">
        <f>IF('表格编辑 '!L1597="","",'表格编辑 '!L1597)</f>
        <v>710</v>
      </c>
      <c r="K1597" s="123">
        <f>IF('表格编辑 '!M1597="","",'表格编辑 '!M1597)</f>
        <v>870</v>
      </c>
      <c r="L1597" s="123" t="str">
        <f>IF('表格编辑 '!N1597="","",'表格编辑 '!N1597)</f>
        <v/>
      </c>
      <c r="M1597" s="123" t="str">
        <f>IF('表格编辑 '!O1597="","",'表格编辑 '!O1597)</f>
        <v/>
      </c>
      <c r="N1597" s="123" t="str">
        <f>IF('表格编辑 '!P1597="","",'表格编辑 '!P1597)</f>
        <v/>
      </c>
      <c r="O1597" s="123" t="str">
        <f>IF('表格编辑 '!Q1597="","",'表格编辑 '!Q1597)</f>
        <v/>
      </c>
      <c r="P1597" s="123" t="str">
        <f>IF('表格编辑 '!R1597="","",'表格编辑 '!R1597)</f>
        <v/>
      </c>
      <c r="Q1597" s="123">
        <f>IF('表格编辑 '!S1597="","",'表格编辑 '!S1597)</f>
        <v>320</v>
      </c>
      <c r="R1597" s="123" t="str">
        <f>IF('表格编辑 '!T1597="","",'表格编辑 '!T1597)</f>
        <v/>
      </c>
      <c r="S1597" s="123" t="str">
        <f>IF('表格编辑 '!U1597="","",'表格编辑 '!U1597)</f>
        <v/>
      </c>
      <c r="T1597" s="123" t="str">
        <f>IF('表格编辑 '!V1597="","",'表格编辑 '!V1597)</f>
        <v/>
      </c>
      <c r="U1597" s="123" t="str">
        <f>IF('表格编辑 '!W1597="","",'表格编辑 '!W1597)</f>
        <v/>
      </c>
      <c r="V1597" s="123" t="str">
        <f>IF('表格编辑 '!X1597="","",'表格编辑 '!X1597)</f>
        <v/>
      </c>
      <c r="W1597" s="123" t="str">
        <f>IF('表格编辑 '!Y1597="","",'表格编辑 '!Y1597)</f>
        <v/>
      </c>
      <c r="X1597" s="123" t="str">
        <f>IF('表格编辑 '!Z1597="","",'表格编辑 '!Z1597)</f>
        <v/>
      </c>
      <c r="Y1597" s="123" t="str">
        <f>IF('表格编辑 '!AA1597="","",'表格编辑 '!AA1597)</f>
        <v/>
      </c>
      <c r="Z1597" s="123" t="str">
        <f>IF('表格编辑 '!AB1597="","",'表格编辑 '!AB1597)</f>
        <v/>
      </c>
      <c r="AA1597" s="123" t="str">
        <f>IF('表格编辑 '!AC1597="","",'表格编辑 '!AC1597)</f>
        <v/>
      </c>
      <c r="AB1597" s="123" t="str">
        <f>IF('表格编辑 '!AD1597="","",'表格编辑 '!AD1597)</f>
        <v/>
      </c>
      <c r="AC1597" s="123" t="str">
        <f>IF('表格编辑 '!AE1597="","",'表格编辑 '!AE1597)</f>
        <v/>
      </c>
      <c r="AD1597" s="123">
        <f>IF('表格编辑 '!AF1597="","",'表格编辑 '!AF1597)</f>
        <v>131029</v>
      </c>
    </row>
    <row r="1598" spans="1:30">
      <c r="A1598" s="123">
        <f>IF('表格编辑 '!A1598="","",'表格编辑 '!A1598)</f>
        <v>31030</v>
      </c>
      <c r="B1598" s="123">
        <f>IF('表格编辑 '!B1598="","",'表格编辑 '!B1598)</f>
        <v>10073</v>
      </c>
      <c r="C1598" s="123">
        <f>IF('表格编辑 '!E1598="","",'表格编辑 '!E1598)</f>
        <v>29</v>
      </c>
      <c r="D1598" s="123" t="str">
        <f>IF('表格编辑 '!F1598="","",'表格编辑 '!F1598)</f>
        <v>AI_born_event(RECEIVER, ARG0, ARG1, ARG2, ARG3,ARG4)</v>
      </c>
      <c r="E1598" s="123" t="str">
        <f>IF('表格编辑 '!G1598="","",'表格编辑 '!G1598)</f>
        <v>AI_update_event(RECEIVER, ARG0, ARG1, ARG2, ARG3,ARG4)</v>
      </c>
      <c r="F1598" s="123" t="str">
        <f>IF('表格编辑 '!H1598="","",'表格编辑 '!H1598)</f>
        <v/>
      </c>
      <c r="G1598" s="123" t="str">
        <f>IF('表格编辑 '!I1598="","",'表格编辑 '!I1598)</f>
        <v/>
      </c>
      <c r="H1598" s="123" t="str">
        <f>IF('表格编辑 '!J1598="","",'表格编辑 '!J1598)</f>
        <v>test_deadth_event(RECEIVER, ARG0, ARG1, ARG2, ARG3,ARG4)</v>
      </c>
      <c r="I1598" s="123">
        <f>IF('表格编辑 '!K1598="","",'表格编辑 '!K1598)</f>
        <v>1</v>
      </c>
      <c r="J1598" s="123">
        <f>IF('表格编辑 '!L1598="","",'表格编辑 '!L1598)</f>
        <v>1718</v>
      </c>
      <c r="K1598" s="123">
        <f>IF('表格编辑 '!M1598="","",'表格编辑 '!M1598)</f>
        <v>870</v>
      </c>
      <c r="L1598" s="123" t="str">
        <f>IF('表格编辑 '!N1598="","",'表格编辑 '!N1598)</f>
        <v/>
      </c>
      <c r="M1598" s="123" t="str">
        <f>IF('表格编辑 '!O1598="","",'表格编辑 '!O1598)</f>
        <v/>
      </c>
      <c r="N1598" s="123" t="str">
        <f>IF('表格编辑 '!P1598="","",'表格编辑 '!P1598)</f>
        <v/>
      </c>
      <c r="O1598" s="123" t="str">
        <f>IF('表格编辑 '!Q1598="","",'表格编辑 '!Q1598)</f>
        <v/>
      </c>
      <c r="P1598" s="123" t="str">
        <f>IF('表格编辑 '!R1598="","",'表格编辑 '!R1598)</f>
        <v/>
      </c>
      <c r="Q1598" s="123">
        <f>IF('表格编辑 '!S1598="","",'表格编辑 '!S1598)</f>
        <v>320</v>
      </c>
      <c r="R1598" s="123" t="str">
        <f>IF('表格编辑 '!T1598="","",'表格编辑 '!T1598)</f>
        <v/>
      </c>
      <c r="S1598" s="123" t="str">
        <f>IF('表格编辑 '!U1598="","",'表格编辑 '!U1598)</f>
        <v/>
      </c>
      <c r="T1598" s="123" t="str">
        <f>IF('表格编辑 '!V1598="","",'表格编辑 '!V1598)</f>
        <v/>
      </c>
      <c r="U1598" s="123" t="str">
        <f>IF('表格编辑 '!W1598="","",'表格编辑 '!W1598)</f>
        <v/>
      </c>
      <c r="V1598" s="123" t="str">
        <f>IF('表格编辑 '!X1598="","",'表格编辑 '!X1598)</f>
        <v/>
      </c>
      <c r="W1598" s="123" t="str">
        <f>IF('表格编辑 '!Y1598="","",'表格编辑 '!Y1598)</f>
        <v/>
      </c>
      <c r="X1598" s="123" t="str">
        <f>IF('表格编辑 '!Z1598="","",'表格编辑 '!Z1598)</f>
        <v/>
      </c>
      <c r="Y1598" s="123" t="str">
        <f>IF('表格编辑 '!AA1598="","",'表格编辑 '!AA1598)</f>
        <v/>
      </c>
      <c r="Z1598" s="123" t="str">
        <f>IF('表格编辑 '!AB1598="","",'表格编辑 '!AB1598)</f>
        <v/>
      </c>
      <c r="AA1598" s="123" t="str">
        <f>IF('表格编辑 '!AC1598="","",'表格编辑 '!AC1598)</f>
        <v/>
      </c>
      <c r="AB1598" s="123" t="str">
        <f>IF('表格编辑 '!AD1598="","",'表格编辑 '!AD1598)</f>
        <v/>
      </c>
      <c r="AC1598" s="123" t="str">
        <f>IF('表格编辑 '!AE1598="","",'表格编辑 '!AE1598)</f>
        <v/>
      </c>
      <c r="AD1598" s="123">
        <f>IF('表格编辑 '!AF1598="","",'表格编辑 '!AF1598)</f>
        <v>131030</v>
      </c>
    </row>
    <row r="1599" spans="1:30">
      <c r="A1599" s="123">
        <f>IF('表格编辑 '!A1599="","",'表格编辑 '!A1599)</f>
        <v>31031</v>
      </c>
      <c r="B1599" s="123">
        <f>IF('表格编辑 '!B1599="","",'表格编辑 '!B1599)</f>
        <v>10139</v>
      </c>
      <c r="C1599" s="123">
        <f>IF('表格编辑 '!E1599="","",'表格编辑 '!E1599)</f>
        <v>29</v>
      </c>
      <c r="D1599" s="123" t="str">
        <f>IF('表格编辑 '!F1599="","",'表格编辑 '!F1599)</f>
        <v>AI_born_event(RECEIVER, ARG0, ARG1, ARG2, ARG3,ARG4)</v>
      </c>
      <c r="E1599" s="123" t="str">
        <f>IF('表格编辑 '!G1599="","",'表格编辑 '!G1599)</f>
        <v>AI_update_event(RECEIVER, ARG0, ARG1, ARG2, ARG3,ARG4)</v>
      </c>
      <c r="F1599" s="123" t="str">
        <f>IF('表格编辑 '!H1599="","",'表格编辑 '!H1599)</f>
        <v/>
      </c>
      <c r="G1599" s="123" t="str">
        <f>IF('表格编辑 '!I1599="","",'表格编辑 '!I1599)</f>
        <v/>
      </c>
      <c r="H1599" s="123" t="str">
        <f>IF('表格编辑 '!J1599="","",'表格编辑 '!J1599)</f>
        <v>test_deadth_event(RECEIVER, ARG0, ARG1, ARG2, ARG3,ARG4)</v>
      </c>
      <c r="I1599" s="123">
        <f>IF('表格编辑 '!K1599="","",'表格编辑 '!K1599)</f>
        <v>1</v>
      </c>
      <c r="J1599" s="123">
        <f>IF('表格编辑 '!L1599="","",'表格编辑 '!L1599)</f>
        <v>1174</v>
      </c>
      <c r="K1599" s="123">
        <f>IF('表格编辑 '!M1599="","",'表格编辑 '!M1599)</f>
        <v>870</v>
      </c>
      <c r="L1599" s="123" t="str">
        <f>IF('表格编辑 '!N1599="","",'表格编辑 '!N1599)</f>
        <v/>
      </c>
      <c r="M1599" s="123" t="str">
        <f>IF('表格编辑 '!O1599="","",'表格编辑 '!O1599)</f>
        <v/>
      </c>
      <c r="N1599" s="123" t="str">
        <f>IF('表格编辑 '!P1599="","",'表格编辑 '!P1599)</f>
        <v/>
      </c>
      <c r="O1599" s="123" t="str">
        <f>IF('表格编辑 '!Q1599="","",'表格编辑 '!Q1599)</f>
        <v/>
      </c>
      <c r="P1599" s="123" t="str">
        <f>IF('表格编辑 '!R1599="","",'表格编辑 '!R1599)</f>
        <v/>
      </c>
      <c r="Q1599" s="123">
        <f>IF('表格编辑 '!S1599="","",'表格编辑 '!S1599)</f>
        <v>320</v>
      </c>
      <c r="R1599" s="123" t="str">
        <f>IF('表格编辑 '!T1599="","",'表格编辑 '!T1599)</f>
        <v/>
      </c>
      <c r="S1599" s="123" t="str">
        <f>IF('表格编辑 '!U1599="","",'表格编辑 '!U1599)</f>
        <v/>
      </c>
      <c r="T1599" s="123" t="str">
        <f>IF('表格编辑 '!V1599="","",'表格编辑 '!V1599)</f>
        <v/>
      </c>
      <c r="U1599" s="123" t="str">
        <f>IF('表格编辑 '!W1599="","",'表格编辑 '!W1599)</f>
        <v/>
      </c>
      <c r="V1599" s="123" t="str">
        <f>IF('表格编辑 '!X1599="","",'表格编辑 '!X1599)</f>
        <v/>
      </c>
      <c r="W1599" s="123" t="str">
        <f>IF('表格编辑 '!Y1599="","",'表格编辑 '!Y1599)</f>
        <v/>
      </c>
      <c r="X1599" s="123" t="str">
        <f>IF('表格编辑 '!Z1599="","",'表格编辑 '!Z1599)</f>
        <v/>
      </c>
      <c r="Y1599" s="123" t="str">
        <f>IF('表格编辑 '!AA1599="","",'表格编辑 '!AA1599)</f>
        <v/>
      </c>
      <c r="Z1599" s="123" t="str">
        <f>IF('表格编辑 '!AB1599="","",'表格编辑 '!AB1599)</f>
        <v/>
      </c>
      <c r="AA1599" s="123" t="str">
        <f>IF('表格编辑 '!AC1599="","",'表格编辑 '!AC1599)</f>
        <v/>
      </c>
      <c r="AB1599" s="123" t="str">
        <f>IF('表格编辑 '!AD1599="","",'表格编辑 '!AD1599)</f>
        <v/>
      </c>
      <c r="AC1599" s="123" t="str">
        <f>IF('表格编辑 '!AE1599="","",'表格编辑 '!AE1599)</f>
        <v/>
      </c>
      <c r="AD1599" s="123">
        <f>IF('表格编辑 '!AF1599="","",'表格编辑 '!AF1599)</f>
        <v>131031</v>
      </c>
    </row>
    <row r="1600" spans="1:30">
      <c r="A1600" s="123">
        <f>IF('表格编辑 '!A1600="","",'表格编辑 '!A1600)</f>
        <v>31032</v>
      </c>
      <c r="B1600" s="123">
        <f>IF('表格编辑 '!B1600="","",'表格编辑 '!B1600)</f>
        <v>10126</v>
      </c>
      <c r="C1600" s="123">
        <f>IF('表格编辑 '!E1600="","",'表格编辑 '!E1600)</f>
        <v>34</v>
      </c>
      <c r="D1600" s="123" t="str">
        <f>IF('表格编辑 '!F1600="","",'表格编辑 '!F1600)</f>
        <v>AI_born_event(RECEIVER, ARG0, ARG1, ARG2, ARG3,ARG4)</v>
      </c>
      <c r="E1600" s="123" t="str">
        <f>IF('表格编辑 '!G1600="","",'表格编辑 '!G1600)</f>
        <v>AI_update_event(RECEIVER, ARG0, ARG1, ARG2, ARG3,ARG4)</v>
      </c>
      <c r="F1600" s="123" t="str">
        <f>IF('表格编辑 '!H1600="","",'表格编辑 '!H1600)</f>
        <v/>
      </c>
      <c r="G1600" s="123" t="str">
        <f>IF('表格编辑 '!I1600="","",'表格编辑 '!I1600)</f>
        <v/>
      </c>
      <c r="H1600" s="123" t="str">
        <f>IF('表格编辑 '!J1600="","",'表格编辑 '!J1600)</f>
        <v>test_deadth_event(RECEIVER, ARG0, ARG1, ARG2, ARG3,ARG4)</v>
      </c>
      <c r="I1600" s="123">
        <f>IF('表格编辑 '!K1600="","",'表格编辑 '!K1600)</f>
        <v>1</v>
      </c>
      <c r="J1600" s="123">
        <f>IF('表格编辑 '!L1600="","",'表格编辑 '!L1600)</f>
        <v>1236</v>
      </c>
      <c r="K1600" s="123">
        <f>IF('表格编辑 '!M1600="","",'表格编辑 '!M1600)</f>
        <v>1020</v>
      </c>
      <c r="L1600" s="123" t="str">
        <f>IF('表格编辑 '!N1600="","",'表格编辑 '!N1600)</f>
        <v/>
      </c>
      <c r="M1600" s="123" t="str">
        <f>IF('表格编辑 '!O1600="","",'表格编辑 '!O1600)</f>
        <v/>
      </c>
      <c r="N1600" s="123" t="str">
        <f>IF('表格编辑 '!P1600="","",'表格编辑 '!P1600)</f>
        <v/>
      </c>
      <c r="O1600" s="123" t="str">
        <f>IF('表格编辑 '!Q1600="","",'表格编辑 '!Q1600)</f>
        <v/>
      </c>
      <c r="P1600" s="123" t="str">
        <f>IF('表格编辑 '!R1600="","",'表格编辑 '!R1600)</f>
        <v/>
      </c>
      <c r="Q1600" s="123">
        <f>IF('表格编辑 '!S1600="","",'表格编辑 '!S1600)</f>
        <v>320</v>
      </c>
      <c r="R1600" s="123" t="str">
        <f>IF('表格编辑 '!T1600="","",'表格编辑 '!T1600)</f>
        <v/>
      </c>
      <c r="S1600" s="123" t="str">
        <f>IF('表格编辑 '!U1600="","",'表格编辑 '!U1600)</f>
        <v/>
      </c>
      <c r="T1600" s="123" t="str">
        <f>IF('表格编辑 '!V1600="","",'表格编辑 '!V1600)</f>
        <v/>
      </c>
      <c r="U1600" s="123" t="str">
        <f>IF('表格编辑 '!W1600="","",'表格编辑 '!W1600)</f>
        <v/>
      </c>
      <c r="V1600" s="123" t="str">
        <f>IF('表格编辑 '!X1600="","",'表格编辑 '!X1600)</f>
        <v/>
      </c>
      <c r="W1600" s="123" t="str">
        <f>IF('表格编辑 '!Y1600="","",'表格编辑 '!Y1600)</f>
        <v/>
      </c>
      <c r="X1600" s="123" t="str">
        <f>IF('表格编辑 '!Z1600="","",'表格编辑 '!Z1600)</f>
        <v/>
      </c>
      <c r="Y1600" s="123" t="str">
        <f>IF('表格编辑 '!AA1600="","",'表格编辑 '!AA1600)</f>
        <v/>
      </c>
      <c r="Z1600" s="123" t="str">
        <f>IF('表格编辑 '!AB1600="","",'表格编辑 '!AB1600)</f>
        <v/>
      </c>
      <c r="AA1600" s="123" t="str">
        <f>IF('表格编辑 '!AC1600="","",'表格编辑 '!AC1600)</f>
        <v/>
      </c>
      <c r="AB1600" s="123" t="str">
        <f>IF('表格编辑 '!AD1600="","",'表格编辑 '!AD1600)</f>
        <v/>
      </c>
      <c r="AC1600" s="123" t="str">
        <f>IF('表格编辑 '!AE1600="","",'表格编辑 '!AE1600)</f>
        <v/>
      </c>
      <c r="AD1600" s="123">
        <f>IF('表格编辑 '!AF1600="","",'表格编辑 '!AF1600)</f>
        <v>131032</v>
      </c>
    </row>
    <row r="1601" spans="1:30">
      <c r="A1601" s="123">
        <f>IF('表格编辑 '!A1601="","",'表格编辑 '!A1601)</f>
        <v>31033</v>
      </c>
      <c r="B1601" s="123">
        <f>IF('表格编辑 '!B1601="","",'表格编辑 '!B1601)</f>
        <v>10072</v>
      </c>
      <c r="C1601" s="123">
        <f>IF('表格编辑 '!E1601="","",'表格编辑 '!E1601)</f>
        <v>34</v>
      </c>
      <c r="D1601" s="123" t="str">
        <f>IF('表格编辑 '!F1601="","",'表格编辑 '!F1601)</f>
        <v>AI_born_event(RECEIVER, ARG0, ARG1, ARG2, ARG3,ARG4)</v>
      </c>
      <c r="E1601" s="123" t="str">
        <f>IF('表格编辑 '!G1601="","",'表格编辑 '!G1601)</f>
        <v>AI_update_event(RECEIVER, ARG0, ARG1, ARG2, ARG3,ARG4)</v>
      </c>
      <c r="F1601" s="123" t="str">
        <f>IF('表格编辑 '!H1601="","",'表格编辑 '!H1601)</f>
        <v/>
      </c>
      <c r="G1601" s="123" t="str">
        <f>IF('表格编辑 '!I1601="","",'表格编辑 '!I1601)</f>
        <v/>
      </c>
      <c r="H1601" s="123" t="str">
        <f>IF('表格编辑 '!J1601="","",'表格编辑 '!J1601)</f>
        <v>test_deadth_event(RECEIVER, ARG0, ARG1, ARG2, ARG3,ARG4)</v>
      </c>
      <c r="I1601" s="123">
        <f>IF('表格编辑 '!K1601="","",'表格编辑 '!K1601)</f>
        <v>1</v>
      </c>
      <c r="J1601" s="123">
        <f>IF('表格编辑 '!L1601="","",'表格编辑 '!L1601)</f>
        <v>2542</v>
      </c>
      <c r="K1601" s="123">
        <f>IF('表格编辑 '!M1601="","",'表格编辑 '!M1601)</f>
        <v>1020</v>
      </c>
      <c r="L1601" s="123" t="str">
        <f>IF('表格编辑 '!N1601="","",'表格编辑 '!N1601)</f>
        <v/>
      </c>
      <c r="M1601" s="123" t="str">
        <f>IF('表格编辑 '!O1601="","",'表格编辑 '!O1601)</f>
        <v/>
      </c>
      <c r="N1601" s="123" t="str">
        <f>IF('表格编辑 '!P1601="","",'表格编辑 '!P1601)</f>
        <v/>
      </c>
      <c r="O1601" s="123" t="str">
        <f>IF('表格编辑 '!Q1601="","",'表格编辑 '!Q1601)</f>
        <v/>
      </c>
      <c r="P1601" s="123" t="str">
        <f>IF('表格编辑 '!R1601="","",'表格编辑 '!R1601)</f>
        <v/>
      </c>
      <c r="Q1601" s="123">
        <f>IF('表格编辑 '!S1601="","",'表格编辑 '!S1601)</f>
        <v>320</v>
      </c>
      <c r="R1601" s="123" t="str">
        <f>IF('表格编辑 '!T1601="","",'表格编辑 '!T1601)</f>
        <v/>
      </c>
      <c r="S1601" s="123" t="str">
        <f>IF('表格编辑 '!U1601="","",'表格编辑 '!U1601)</f>
        <v/>
      </c>
      <c r="T1601" s="123" t="str">
        <f>IF('表格编辑 '!V1601="","",'表格编辑 '!V1601)</f>
        <v/>
      </c>
      <c r="U1601" s="123" t="str">
        <f>IF('表格编辑 '!W1601="","",'表格编辑 '!W1601)</f>
        <v/>
      </c>
      <c r="V1601" s="123" t="str">
        <f>IF('表格编辑 '!X1601="","",'表格编辑 '!X1601)</f>
        <v/>
      </c>
      <c r="W1601" s="123" t="str">
        <f>IF('表格编辑 '!Y1601="","",'表格编辑 '!Y1601)</f>
        <v/>
      </c>
      <c r="X1601" s="123" t="str">
        <f>IF('表格编辑 '!Z1601="","",'表格编辑 '!Z1601)</f>
        <v/>
      </c>
      <c r="Y1601" s="123" t="str">
        <f>IF('表格编辑 '!AA1601="","",'表格编辑 '!AA1601)</f>
        <v/>
      </c>
      <c r="Z1601" s="123" t="str">
        <f>IF('表格编辑 '!AB1601="","",'表格编辑 '!AB1601)</f>
        <v/>
      </c>
      <c r="AA1601" s="123" t="str">
        <f>IF('表格编辑 '!AC1601="","",'表格编辑 '!AC1601)</f>
        <v/>
      </c>
      <c r="AB1601" s="123" t="str">
        <f>IF('表格编辑 '!AD1601="","",'表格编辑 '!AD1601)</f>
        <v/>
      </c>
      <c r="AC1601" s="123" t="str">
        <f>IF('表格编辑 '!AE1601="","",'表格编辑 '!AE1601)</f>
        <v/>
      </c>
      <c r="AD1601" s="123">
        <f>IF('表格编辑 '!AF1601="","",'表格编辑 '!AF1601)</f>
        <v>131033</v>
      </c>
    </row>
    <row r="1602" spans="1:30">
      <c r="A1602" s="123">
        <f>IF('表格编辑 '!A1602="","",'表格编辑 '!A1602)</f>
        <v>31034</v>
      </c>
      <c r="B1602" s="123">
        <f>IF('表格编辑 '!B1602="","",'表格编辑 '!B1602)</f>
        <v>10132</v>
      </c>
      <c r="C1602" s="123">
        <f>IF('表格编辑 '!E1602="","",'表格编辑 '!E1602)</f>
        <v>34</v>
      </c>
      <c r="D1602" s="123" t="str">
        <f>IF('表格编辑 '!F1602="","",'表格编辑 '!F1602)</f>
        <v>AI_born_event(RECEIVER, ARG0, ARG1, ARG2, ARG3,ARG4)</v>
      </c>
      <c r="E1602" s="123" t="str">
        <f>IF('表格编辑 '!G1602="","",'表格编辑 '!G1602)</f>
        <v>AI_update_event(RECEIVER, ARG0, ARG1, ARG2, ARG3,ARG4)</v>
      </c>
      <c r="F1602" s="123" t="str">
        <f>IF('表格编辑 '!H1602="","",'表格编辑 '!H1602)</f>
        <v/>
      </c>
      <c r="G1602" s="123" t="str">
        <f>IF('表格编辑 '!I1602="","",'表格编辑 '!I1602)</f>
        <v/>
      </c>
      <c r="H1602" s="123" t="str">
        <f>IF('表格编辑 '!J1602="","",'表格编辑 '!J1602)</f>
        <v>test_deadth_event(RECEIVER, ARG0, ARG1, ARG2, ARG3,ARG4)</v>
      </c>
      <c r="I1602" s="123">
        <f>IF('表格编辑 '!K1602="","",'表格编辑 '!K1602)</f>
        <v>1</v>
      </c>
      <c r="J1602" s="123">
        <f>IF('表格编辑 '!L1602="","",'表格编辑 '!L1602)</f>
        <v>2302</v>
      </c>
      <c r="K1602" s="123">
        <f>IF('表格编辑 '!M1602="","",'表格编辑 '!M1602)</f>
        <v>1020</v>
      </c>
      <c r="L1602" s="123" t="str">
        <f>IF('表格编辑 '!N1602="","",'表格编辑 '!N1602)</f>
        <v/>
      </c>
      <c r="M1602" s="123" t="str">
        <f>IF('表格编辑 '!O1602="","",'表格编辑 '!O1602)</f>
        <v/>
      </c>
      <c r="N1602" s="123" t="str">
        <f>IF('表格编辑 '!P1602="","",'表格编辑 '!P1602)</f>
        <v/>
      </c>
      <c r="O1602" s="123" t="str">
        <f>IF('表格编辑 '!Q1602="","",'表格编辑 '!Q1602)</f>
        <v/>
      </c>
      <c r="P1602" s="123" t="str">
        <f>IF('表格编辑 '!R1602="","",'表格编辑 '!R1602)</f>
        <v/>
      </c>
      <c r="Q1602" s="123">
        <f>IF('表格编辑 '!S1602="","",'表格编辑 '!S1602)</f>
        <v>320</v>
      </c>
      <c r="R1602" s="123" t="str">
        <f>IF('表格编辑 '!T1602="","",'表格编辑 '!T1602)</f>
        <v/>
      </c>
      <c r="S1602" s="123" t="str">
        <f>IF('表格编辑 '!U1602="","",'表格编辑 '!U1602)</f>
        <v/>
      </c>
      <c r="T1602" s="123" t="str">
        <f>IF('表格编辑 '!V1602="","",'表格编辑 '!V1602)</f>
        <v/>
      </c>
      <c r="U1602" s="123" t="str">
        <f>IF('表格编辑 '!W1602="","",'表格编辑 '!W1602)</f>
        <v/>
      </c>
      <c r="V1602" s="123" t="str">
        <f>IF('表格编辑 '!X1602="","",'表格编辑 '!X1602)</f>
        <v/>
      </c>
      <c r="W1602" s="123" t="str">
        <f>IF('表格编辑 '!Y1602="","",'表格编辑 '!Y1602)</f>
        <v/>
      </c>
      <c r="X1602" s="123" t="str">
        <f>IF('表格编辑 '!Z1602="","",'表格编辑 '!Z1602)</f>
        <v/>
      </c>
      <c r="Y1602" s="123" t="str">
        <f>IF('表格编辑 '!AA1602="","",'表格编辑 '!AA1602)</f>
        <v/>
      </c>
      <c r="Z1602" s="123" t="str">
        <f>IF('表格编辑 '!AB1602="","",'表格编辑 '!AB1602)</f>
        <v/>
      </c>
      <c r="AA1602" s="123" t="str">
        <f>IF('表格编辑 '!AC1602="","",'表格编辑 '!AC1602)</f>
        <v/>
      </c>
      <c r="AB1602" s="123" t="str">
        <f>IF('表格编辑 '!AD1602="","",'表格编辑 '!AD1602)</f>
        <v/>
      </c>
      <c r="AC1602" s="123" t="str">
        <f>IF('表格编辑 '!AE1602="","",'表格编辑 '!AE1602)</f>
        <v/>
      </c>
      <c r="AD1602" s="123">
        <f>IF('表格编辑 '!AF1602="","",'表格编辑 '!AF1602)</f>
        <v>131034</v>
      </c>
    </row>
    <row r="1603" spans="1:30">
      <c r="A1603" s="123">
        <f>IF('表格编辑 '!A1603="","",'表格编辑 '!A1603)</f>
        <v>31035</v>
      </c>
      <c r="B1603" s="123">
        <f>IF('表格编辑 '!B1603="","",'表格编辑 '!B1603)</f>
        <v>10101</v>
      </c>
      <c r="C1603" s="123">
        <f>IF('表格编辑 '!E1603="","",'表格编辑 '!E1603)</f>
        <v>34</v>
      </c>
      <c r="D1603" s="123" t="str">
        <f>IF('表格编辑 '!F1603="","",'表格编辑 '!F1603)</f>
        <v>AI_born_event(RECEIVER, ARG0, ARG1, ARG2, ARG3,ARG4)</v>
      </c>
      <c r="E1603" s="123" t="str">
        <f>IF('表格编辑 '!G1603="","",'表格编辑 '!G1603)</f>
        <v>AI_update_event(RECEIVER, ARG0, ARG1, ARG2, ARG3,ARG4)</v>
      </c>
      <c r="F1603" s="123" t="str">
        <f>IF('表格编辑 '!H1603="","",'表格编辑 '!H1603)</f>
        <v/>
      </c>
      <c r="G1603" s="123" t="str">
        <f>IF('表格编辑 '!I1603="","",'表格编辑 '!I1603)</f>
        <v/>
      </c>
      <c r="H1603" s="123" t="str">
        <f>IF('表格编辑 '!J1603="","",'表格编辑 '!J1603)</f>
        <v>test_deadth_event(RECEIVER, ARG0, ARG1, ARG2, ARG3,ARG4)</v>
      </c>
      <c r="I1603" s="123">
        <f>IF('表格编辑 '!K1603="","",'表格编辑 '!K1603)</f>
        <v>1</v>
      </c>
      <c r="J1603" s="123">
        <f>IF('表格编辑 '!L1603="","",'表格编辑 '!L1603)</f>
        <v>3006</v>
      </c>
      <c r="K1603" s="123">
        <f>IF('表格编辑 '!M1603="","",'表格编辑 '!M1603)</f>
        <v>1020</v>
      </c>
      <c r="L1603" s="123" t="str">
        <f>IF('表格编辑 '!N1603="","",'表格编辑 '!N1603)</f>
        <v/>
      </c>
      <c r="M1603" s="123" t="str">
        <f>IF('表格编辑 '!O1603="","",'表格编辑 '!O1603)</f>
        <v/>
      </c>
      <c r="N1603" s="123" t="str">
        <f>IF('表格编辑 '!P1603="","",'表格编辑 '!P1603)</f>
        <v/>
      </c>
      <c r="O1603" s="123" t="str">
        <f>IF('表格编辑 '!Q1603="","",'表格编辑 '!Q1603)</f>
        <v/>
      </c>
      <c r="P1603" s="123" t="str">
        <f>IF('表格编辑 '!R1603="","",'表格编辑 '!R1603)</f>
        <v/>
      </c>
      <c r="Q1603" s="123">
        <f>IF('表格编辑 '!S1603="","",'表格编辑 '!S1603)</f>
        <v>320</v>
      </c>
      <c r="R1603" s="123" t="str">
        <f>IF('表格编辑 '!T1603="","",'表格编辑 '!T1603)</f>
        <v/>
      </c>
      <c r="S1603" s="123" t="str">
        <f>IF('表格编辑 '!U1603="","",'表格编辑 '!U1603)</f>
        <v/>
      </c>
      <c r="T1603" s="123" t="str">
        <f>IF('表格编辑 '!V1603="","",'表格编辑 '!V1603)</f>
        <v/>
      </c>
      <c r="U1603" s="123" t="str">
        <f>IF('表格编辑 '!W1603="","",'表格编辑 '!W1603)</f>
        <v/>
      </c>
      <c r="V1603" s="123" t="str">
        <f>IF('表格编辑 '!X1603="","",'表格编辑 '!X1603)</f>
        <v/>
      </c>
      <c r="W1603" s="123" t="str">
        <f>IF('表格编辑 '!Y1603="","",'表格编辑 '!Y1603)</f>
        <v/>
      </c>
      <c r="X1603" s="123" t="str">
        <f>IF('表格编辑 '!Z1603="","",'表格编辑 '!Z1603)</f>
        <v/>
      </c>
      <c r="Y1603" s="123" t="str">
        <f>IF('表格编辑 '!AA1603="","",'表格编辑 '!AA1603)</f>
        <v/>
      </c>
      <c r="Z1603" s="123" t="str">
        <f>IF('表格编辑 '!AB1603="","",'表格编辑 '!AB1603)</f>
        <v/>
      </c>
      <c r="AA1603" s="123" t="str">
        <f>IF('表格编辑 '!AC1603="","",'表格编辑 '!AC1603)</f>
        <v/>
      </c>
      <c r="AB1603" s="123" t="str">
        <f>IF('表格编辑 '!AD1603="","",'表格编辑 '!AD1603)</f>
        <v/>
      </c>
      <c r="AC1603" s="123" t="str">
        <f>IF('表格编辑 '!AE1603="","",'表格编辑 '!AE1603)</f>
        <v/>
      </c>
      <c r="AD1603" s="123">
        <f>IF('表格编辑 '!AF1603="","",'表格编辑 '!AF1603)</f>
        <v>131035</v>
      </c>
    </row>
    <row r="1604" spans="1:30">
      <c r="A1604" s="123">
        <f>IF('表格编辑 '!A1604="","",'表格编辑 '!A1604)</f>
        <v>31036</v>
      </c>
      <c r="B1604" s="123">
        <f>IF('表格编辑 '!B1604="","",'表格编辑 '!B1604)</f>
        <v>10108</v>
      </c>
      <c r="C1604" s="123">
        <f>IF('表格编辑 '!E1604="","",'表格编辑 '!E1604)</f>
        <v>34</v>
      </c>
      <c r="D1604" s="123" t="str">
        <f>IF('表格编辑 '!F1604="","",'表格编辑 '!F1604)</f>
        <v>AI_born_event(RECEIVER, ARG0, ARG1, ARG2, ARG3,ARG4)</v>
      </c>
      <c r="E1604" s="123" t="str">
        <f>IF('表格编辑 '!G1604="","",'表格编辑 '!G1604)</f>
        <v>AI_update_event(RECEIVER, ARG0, ARG1, ARG2, ARG3,ARG4)</v>
      </c>
      <c r="F1604" s="123" t="str">
        <f>IF('表格编辑 '!H1604="","",'表格编辑 '!H1604)</f>
        <v/>
      </c>
      <c r="G1604" s="123" t="str">
        <f>IF('表格编辑 '!I1604="","",'表格编辑 '!I1604)</f>
        <v/>
      </c>
      <c r="H1604" s="123" t="str">
        <f>IF('表格编辑 '!J1604="","",'表格编辑 '!J1604)</f>
        <v>test_deadth_event(RECEIVER, ARG0, ARG1, ARG2, ARG3,ARG4)</v>
      </c>
      <c r="I1604" s="123">
        <f>IF('表格编辑 '!K1604="","",'表格编辑 '!K1604)</f>
        <v>1</v>
      </c>
      <c r="J1604" s="123">
        <f>IF('表格编辑 '!L1604="","",'表格编辑 '!L1604)</f>
        <v>5898</v>
      </c>
      <c r="K1604" s="123">
        <f>IF('表格编辑 '!M1604="","",'表格编辑 '!M1604)</f>
        <v>1020</v>
      </c>
      <c r="L1604" s="123" t="str">
        <f>IF('表格编辑 '!N1604="","",'表格编辑 '!N1604)</f>
        <v/>
      </c>
      <c r="M1604" s="123" t="str">
        <f>IF('表格编辑 '!O1604="","",'表格编辑 '!O1604)</f>
        <v/>
      </c>
      <c r="N1604" s="123" t="str">
        <f>IF('表格编辑 '!P1604="","",'表格编辑 '!P1604)</f>
        <v/>
      </c>
      <c r="O1604" s="123" t="str">
        <f>IF('表格编辑 '!Q1604="","",'表格编辑 '!Q1604)</f>
        <v/>
      </c>
      <c r="P1604" s="123" t="str">
        <f>IF('表格编辑 '!R1604="","",'表格编辑 '!R1604)</f>
        <v/>
      </c>
      <c r="Q1604" s="123">
        <f>IF('表格编辑 '!S1604="","",'表格编辑 '!S1604)</f>
        <v>320</v>
      </c>
      <c r="R1604" s="123" t="str">
        <f>IF('表格编辑 '!T1604="","",'表格编辑 '!T1604)</f>
        <v/>
      </c>
      <c r="S1604" s="123" t="str">
        <f>IF('表格编辑 '!U1604="","",'表格编辑 '!U1604)</f>
        <v/>
      </c>
      <c r="T1604" s="123" t="str">
        <f>IF('表格编辑 '!V1604="","",'表格编辑 '!V1604)</f>
        <v/>
      </c>
      <c r="U1604" s="123" t="str">
        <f>IF('表格编辑 '!W1604="","",'表格编辑 '!W1604)</f>
        <v/>
      </c>
      <c r="V1604" s="123" t="str">
        <f>IF('表格编辑 '!X1604="","",'表格编辑 '!X1604)</f>
        <v/>
      </c>
      <c r="W1604" s="123" t="str">
        <f>IF('表格编辑 '!Y1604="","",'表格编辑 '!Y1604)</f>
        <v/>
      </c>
      <c r="X1604" s="123" t="str">
        <f>IF('表格编辑 '!Z1604="","",'表格编辑 '!Z1604)</f>
        <v/>
      </c>
      <c r="Y1604" s="123" t="str">
        <f>IF('表格编辑 '!AA1604="","",'表格编辑 '!AA1604)</f>
        <v/>
      </c>
      <c r="Z1604" s="123" t="str">
        <f>IF('表格编辑 '!AB1604="","",'表格编辑 '!AB1604)</f>
        <v/>
      </c>
      <c r="AA1604" s="123" t="str">
        <f>IF('表格编辑 '!AC1604="","",'表格编辑 '!AC1604)</f>
        <v/>
      </c>
      <c r="AB1604" s="123" t="str">
        <f>IF('表格编辑 '!AD1604="","",'表格编辑 '!AD1604)</f>
        <v/>
      </c>
      <c r="AC1604" s="123" t="str">
        <f>IF('表格编辑 '!AE1604="","",'表格编辑 '!AE1604)</f>
        <v/>
      </c>
      <c r="AD1604" s="123">
        <f>IF('表格编辑 '!AF1604="","",'表格编辑 '!AF1604)</f>
        <v>131036</v>
      </c>
    </row>
    <row r="1605" spans="1:30">
      <c r="A1605" s="123">
        <f>IF('表格编辑 '!A1605="","",'表格编辑 '!A1605)</f>
        <v>31037</v>
      </c>
      <c r="B1605" s="123">
        <f>IF('表格编辑 '!B1605="","",'表格编辑 '!B1605)</f>
        <v>10155</v>
      </c>
      <c r="C1605" s="123">
        <f>IF('表格编辑 '!E1605="","",'表格编辑 '!E1605)</f>
        <v>34</v>
      </c>
      <c r="D1605" s="123" t="str">
        <f>IF('表格编辑 '!F1605="","",'表格编辑 '!F1605)</f>
        <v>AI_born_event(RECEIVER, ARG0, ARG1, ARG2, ARG3,ARG4)</v>
      </c>
      <c r="E1605" s="123" t="str">
        <f>IF('表格编辑 '!G1605="","",'表格编辑 '!G1605)</f>
        <v>AI_update_event(RECEIVER, ARG0, ARG1, ARG2, ARG3,ARG4)</v>
      </c>
      <c r="F1605" s="123" t="str">
        <f>IF('表格编辑 '!H1605="","",'表格编辑 '!H1605)</f>
        <v/>
      </c>
      <c r="G1605" s="123" t="str">
        <f>IF('表格编辑 '!I1605="","",'表格编辑 '!I1605)</f>
        <v/>
      </c>
      <c r="H1605" s="123" t="str">
        <f>IF('表格编辑 '!J1605="","",'表格编辑 '!J1605)</f>
        <v>test_deadth_event(RECEIVER, ARG0, ARG1, ARG2, ARG3,ARG4)</v>
      </c>
      <c r="I1605" s="123">
        <f>IF('表格编辑 '!K1605="","",'表格编辑 '!K1605)</f>
        <v>1</v>
      </c>
      <c r="J1605" s="123">
        <f>IF('表格编辑 '!L1605="","",'表格编辑 '!L1605)</f>
        <v>2722</v>
      </c>
      <c r="K1605" s="123">
        <f>IF('表格编辑 '!M1605="","",'表格编辑 '!M1605)</f>
        <v>1020</v>
      </c>
      <c r="L1605" s="123" t="str">
        <f>IF('表格编辑 '!N1605="","",'表格编辑 '!N1605)</f>
        <v/>
      </c>
      <c r="M1605" s="123" t="str">
        <f>IF('表格编辑 '!O1605="","",'表格编辑 '!O1605)</f>
        <v/>
      </c>
      <c r="N1605" s="123" t="str">
        <f>IF('表格编辑 '!P1605="","",'表格编辑 '!P1605)</f>
        <v/>
      </c>
      <c r="O1605" s="123" t="str">
        <f>IF('表格编辑 '!Q1605="","",'表格编辑 '!Q1605)</f>
        <v/>
      </c>
      <c r="P1605" s="123" t="str">
        <f>IF('表格编辑 '!R1605="","",'表格编辑 '!R1605)</f>
        <v/>
      </c>
      <c r="Q1605" s="123">
        <f>IF('表格编辑 '!S1605="","",'表格编辑 '!S1605)</f>
        <v>320</v>
      </c>
      <c r="R1605" s="123" t="str">
        <f>IF('表格编辑 '!T1605="","",'表格编辑 '!T1605)</f>
        <v/>
      </c>
      <c r="S1605" s="123" t="str">
        <f>IF('表格编辑 '!U1605="","",'表格编辑 '!U1605)</f>
        <v/>
      </c>
      <c r="T1605" s="123" t="str">
        <f>IF('表格编辑 '!V1605="","",'表格编辑 '!V1605)</f>
        <v/>
      </c>
      <c r="U1605" s="123" t="str">
        <f>IF('表格编辑 '!W1605="","",'表格编辑 '!W1605)</f>
        <v/>
      </c>
      <c r="V1605" s="123" t="str">
        <f>IF('表格编辑 '!X1605="","",'表格编辑 '!X1605)</f>
        <v/>
      </c>
      <c r="W1605" s="123" t="str">
        <f>IF('表格编辑 '!Y1605="","",'表格编辑 '!Y1605)</f>
        <v/>
      </c>
      <c r="X1605" s="123" t="str">
        <f>IF('表格编辑 '!Z1605="","",'表格编辑 '!Z1605)</f>
        <v/>
      </c>
      <c r="Y1605" s="123" t="str">
        <f>IF('表格编辑 '!AA1605="","",'表格编辑 '!AA1605)</f>
        <v/>
      </c>
      <c r="Z1605" s="123" t="str">
        <f>IF('表格编辑 '!AB1605="","",'表格编辑 '!AB1605)</f>
        <v/>
      </c>
      <c r="AA1605" s="123" t="str">
        <f>IF('表格编辑 '!AC1605="","",'表格编辑 '!AC1605)</f>
        <v/>
      </c>
      <c r="AB1605" s="123" t="str">
        <f>IF('表格编辑 '!AD1605="","",'表格编辑 '!AD1605)</f>
        <v/>
      </c>
      <c r="AC1605" s="123" t="str">
        <f>IF('表格编辑 '!AE1605="","",'表格编辑 '!AE1605)</f>
        <v/>
      </c>
      <c r="AD1605" s="123">
        <f>IF('表格编辑 '!AF1605="","",'表格编辑 '!AF1605)</f>
        <v>131037</v>
      </c>
    </row>
    <row r="1606" spans="1:30">
      <c r="A1606" s="123">
        <f>IF('表格编辑 '!A1606="","",'表格编辑 '!A1606)</f>
        <v>31038</v>
      </c>
      <c r="B1606" s="123">
        <f>IF('表格编辑 '!B1606="","",'表格编辑 '!B1606)</f>
        <v>10125</v>
      </c>
      <c r="C1606" s="123">
        <f>IF('表格编辑 '!E1606="","",'表格编辑 '!E1606)</f>
        <v>34</v>
      </c>
      <c r="D1606" s="123" t="str">
        <f>IF('表格编辑 '!F1606="","",'表格编辑 '!F1606)</f>
        <v>AI_born_event(RECEIVER, ARG0, ARG1, ARG2, ARG3,ARG4)</v>
      </c>
      <c r="E1606" s="123" t="str">
        <f>IF('表格编辑 '!G1606="","",'表格编辑 '!G1606)</f>
        <v>AI_update_event(RECEIVER, ARG0, ARG1, ARG2, ARG3,ARG4)</v>
      </c>
      <c r="F1606" s="123" t="str">
        <f>IF('表格编辑 '!H1606="","",'表格编辑 '!H1606)</f>
        <v/>
      </c>
      <c r="G1606" s="123" t="str">
        <f>IF('表格编辑 '!I1606="","",'表格编辑 '!I1606)</f>
        <v/>
      </c>
      <c r="H1606" s="123" t="str">
        <f>IF('表格编辑 '!J1606="","",'表格编辑 '!J1606)</f>
        <v>test_deadth_event(RECEIVER, ARG0, ARG1, ARG2, ARG3,ARG4)</v>
      </c>
      <c r="I1606" s="123">
        <f>IF('表格编辑 '!K1606="","",'表格编辑 '!K1606)</f>
        <v>1</v>
      </c>
      <c r="J1606" s="123">
        <f>IF('表格编辑 '!L1606="","",'表格编辑 '!L1606)</f>
        <v>1248</v>
      </c>
      <c r="K1606" s="123">
        <f>IF('表格编辑 '!M1606="","",'表格编辑 '!M1606)</f>
        <v>1020</v>
      </c>
      <c r="L1606" s="123" t="str">
        <f>IF('表格编辑 '!N1606="","",'表格编辑 '!N1606)</f>
        <v/>
      </c>
      <c r="M1606" s="123" t="str">
        <f>IF('表格编辑 '!O1606="","",'表格编辑 '!O1606)</f>
        <v/>
      </c>
      <c r="N1606" s="123" t="str">
        <f>IF('表格编辑 '!P1606="","",'表格编辑 '!P1606)</f>
        <v/>
      </c>
      <c r="O1606" s="123" t="str">
        <f>IF('表格编辑 '!Q1606="","",'表格编辑 '!Q1606)</f>
        <v/>
      </c>
      <c r="P1606" s="123" t="str">
        <f>IF('表格编辑 '!R1606="","",'表格编辑 '!R1606)</f>
        <v/>
      </c>
      <c r="Q1606" s="123">
        <f>IF('表格编辑 '!S1606="","",'表格编辑 '!S1606)</f>
        <v>320</v>
      </c>
      <c r="R1606" s="123" t="str">
        <f>IF('表格编辑 '!T1606="","",'表格编辑 '!T1606)</f>
        <v/>
      </c>
      <c r="S1606" s="123" t="str">
        <f>IF('表格编辑 '!U1606="","",'表格编辑 '!U1606)</f>
        <v/>
      </c>
      <c r="T1606" s="123" t="str">
        <f>IF('表格编辑 '!V1606="","",'表格编辑 '!V1606)</f>
        <v/>
      </c>
      <c r="U1606" s="123" t="str">
        <f>IF('表格编辑 '!W1606="","",'表格编辑 '!W1606)</f>
        <v/>
      </c>
      <c r="V1606" s="123" t="str">
        <f>IF('表格编辑 '!X1606="","",'表格编辑 '!X1606)</f>
        <v/>
      </c>
      <c r="W1606" s="123" t="str">
        <f>IF('表格编辑 '!Y1606="","",'表格编辑 '!Y1606)</f>
        <v/>
      </c>
      <c r="X1606" s="123" t="str">
        <f>IF('表格编辑 '!Z1606="","",'表格编辑 '!Z1606)</f>
        <v/>
      </c>
      <c r="Y1606" s="123" t="str">
        <f>IF('表格编辑 '!AA1606="","",'表格编辑 '!AA1606)</f>
        <v/>
      </c>
      <c r="Z1606" s="123" t="str">
        <f>IF('表格编辑 '!AB1606="","",'表格编辑 '!AB1606)</f>
        <v/>
      </c>
      <c r="AA1606" s="123" t="str">
        <f>IF('表格编辑 '!AC1606="","",'表格编辑 '!AC1606)</f>
        <v/>
      </c>
      <c r="AB1606" s="123" t="str">
        <f>IF('表格编辑 '!AD1606="","",'表格编辑 '!AD1606)</f>
        <v/>
      </c>
      <c r="AC1606" s="123" t="str">
        <f>IF('表格编辑 '!AE1606="","",'表格编辑 '!AE1606)</f>
        <v/>
      </c>
      <c r="AD1606" s="123">
        <f>IF('表格编辑 '!AF1606="","",'表格编辑 '!AF1606)</f>
        <v>131038</v>
      </c>
    </row>
    <row r="1607" spans="1:30">
      <c r="A1607" s="123">
        <f>IF('表格编辑 '!A1607="","",'表格编辑 '!A1607)</f>
        <v>31039</v>
      </c>
      <c r="B1607" s="123">
        <f>IF('表格编辑 '!B1607="","",'表格编辑 '!B1607)</f>
        <v>10035</v>
      </c>
      <c r="C1607" s="123">
        <f>IF('表格编辑 '!E1607="","",'表格编辑 '!E1607)</f>
        <v>34</v>
      </c>
      <c r="D1607" s="123" t="str">
        <f>IF('表格编辑 '!F1607="","",'表格编辑 '!F1607)</f>
        <v>AI_born_event(RECEIVER, ARG0, ARG1, ARG2, ARG3,ARG4)</v>
      </c>
      <c r="E1607" s="123" t="str">
        <f>IF('表格编辑 '!G1607="","",'表格编辑 '!G1607)</f>
        <v>AI_update_event(RECEIVER, ARG0, ARG1, ARG2, ARG3,ARG4)</v>
      </c>
      <c r="F1607" s="123" t="str">
        <f>IF('表格编辑 '!H1607="","",'表格编辑 '!H1607)</f>
        <v/>
      </c>
      <c r="G1607" s="123" t="str">
        <f>IF('表格编辑 '!I1607="","",'表格编辑 '!I1607)</f>
        <v/>
      </c>
      <c r="H1607" s="123" t="str">
        <f>IF('表格编辑 '!J1607="","",'表格编辑 '!J1607)</f>
        <v>test_deadth_event(RECEIVER, ARG0, ARG1, ARG2, ARG3,ARG4)</v>
      </c>
      <c r="I1607" s="123">
        <f>IF('表格编辑 '!K1607="","",'表格编辑 '!K1607)</f>
        <v>1</v>
      </c>
      <c r="J1607" s="123">
        <f>IF('表格编辑 '!L1607="","",'表格编辑 '!L1607)</f>
        <v>3332</v>
      </c>
      <c r="K1607" s="123">
        <f>IF('表格编辑 '!M1607="","",'表格编辑 '!M1607)</f>
        <v>1020</v>
      </c>
      <c r="L1607" s="123" t="str">
        <f>IF('表格编辑 '!N1607="","",'表格编辑 '!N1607)</f>
        <v/>
      </c>
      <c r="M1607" s="123" t="str">
        <f>IF('表格编辑 '!O1607="","",'表格编辑 '!O1607)</f>
        <v/>
      </c>
      <c r="N1607" s="123" t="str">
        <f>IF('表格编辑 '!P1607="","",'表格编辑 '!P1607)</f>
        <v/>
      </c>
      <c r="O1607" s="123" t="str">
        <f>IF('表格编辑 '!Q1607="","",'表格编辑 '!Q1607)</f>
        <v/>
      </c>
      <c r="P1607" s="123" t="str">
        <f>IF('表格编辑 '!R1607="","",'表格编辑 '!R1607)</f>
        <v/>
      </c>
      <c r="Q1607" s="123">
        <f>IF('表格编辑 '!S1607="","",'表格编辑 '!S1607)</f>
        <v>320</v>
      </c>
      <c r="R1607" s="123" t="str">
        <f>IF('表格编辑 '!T1607="","",'表格编辑 '!T1607)</f>
        <v/>
      </c>
      <c r="S1607" s="123" t="str">
        <f>IF('表格编辑 '!U1607="","",'表格编辑 '!U1607)</f>
        <v/>
      </c>
      <c r="T1607" s="123" t="str">
        <f>IF('表格编辑 '!V1607="","",'表格编辑 '!V1607)</f>
        <v/>
      </c>
      <c r="U1607" s="123" t="str">
        <f>IF('表格编辑 '!W1607="","",'表格编辑 '!W1607)</f>
        <v/>
      </c>
      <c r="V1607" s="123" t="str">
        <f>IF('表格编辑 '!X1607="","",'表格编辑 '!X1607)</f>
        <v/>
      </c>
      <c r="W1607" s="123" t="str">
        <f>IF('表格编辑 '!Y1607="","",'表格编辑 '!Y1607)</f>
        <v/>
      </c>
      <c r="X1607" s="123" t="str">
        <f>IF('表格编辑 '!Z1607="","",'表格编辑 '!Z1607)</f>
        <v/>
      </c>
      <c r="Y1607" s="123" t="str">
        <f>IF('表格编辑 '!AA1607="","",'表格编辑 '!AA1607)</f>
        <v/>
      </c>
      <c r="Z1607" s="123" t="str">
        <f>IF('表格编辑 '!AB1607="","",'表格编辑 '!AB1607)</f>
        <v/>
      </c>
      <c r="AA1607" s="123" t="str">
        <f>IF('表格编辑 '!AC1607="","",'表格编辑 '!AC1607)</f>
        <v/>
      </c>
      <c r="AB1607" s="123" t="str">
        <f>IF('表格编辑 '!AD1607="","",'表格编辑 '!AD1607)</f>
        <v/>
      </c>
      <c r="AC1607" s="123" t="str">
        <f>IF('表格编辑 '!AE1607="","",'表格编辑 '!AE1607)</f>
        <v/>
      </c>
      <c r="AD1607" s="123">
        <f>IF('表格编辑 '!AF1607="","",'表格编辑 '!AF1607)</f>
        <v>131039</v>
      </c>
    </row>
    <row r="1608" spans="1:30">
      <c r="A1608" s="123">
        <f>IF('表格编辑 '!A1608="","",'表格编辑 '!A1608)</f>
        <v>31040</v>
      </c>
      <c r="B1608" s="123">
        <f>IF('表格编辑 '!B1608="","",'表格编辑 '!B1608)</f>
        <v>10035</v>
      </c>
      <c r="C1608" s="123">
        <f>IF('表格编辑 '!E1608="","",'表格编辑 '!E1608)</f>
        <v>34</v>
      </c>
      <c r="D1608" s="123" t="str">
        <f>IF('表格编辑 '!F1608="","",'表格编辑 '!F1608)</f>
        <v>AI_born_event(RECEIVER, ARG0, ARG1, ARG2, ARG3,ARG4)</v>
      </c>
      <c r="E1608" s="123" t="str">
        <f>IF('表格编辑 '!G1608="","",'表格编辑 '!G1608)</f>
        <v>AI_update_event(RECEIVER, ARG0, ARG1, ARG2, ARG3,ARG4)</v>
      </c>
      <c r="F1608" s="123" t="str">
        <f>IF('表格编辑 '!H1608="","",'表格编辑 '!H1608)</f>
        <v/>
      </c>
      <c r="G1608" s="123" t="str">
        <f>IF('表格编辑 '!I1608="","",'表格编辑 '!I1608)</f>
        <v/>
      </c>
      <c r="H1608" s="123" t="str">
        <f>IF('表格编辑 '!J1608="","",'表格编辑 '!J1608)</f>
        <v>test_deadth_event(RECEIVER, ARG0, ARG1, ARG2, ARG3,ARG4)</v>
      </c>
      <c r="I1608" s="123">
        <f>IF('表格编辑 '!K1608="","",'表格编辑 '!K1608)</f>
        <v>1</v>
      </c>
      <c r="J1608" s="123">
        <f>IF('表格编辑 '!L1608="","",'表格编辑 '!L1608)</f>
        <v>3332</v>
      </c>
      <c r="K1608" s="123">
        <f>IF('表格编辑 '!M1608="","",'表格编辑 '!M1608)</f>
        <v>1020</v>
      </c>
      <c r="L1608" s="123" t="str">
        <f>IF('表格编辑 '!N1608="","",'表格编辑 '!N1608)</f>
        <v/>
      </c>
      <c r="M1608" s="123" t="str">
        <f>IF('表格编辑 '!O1608="","",'表格编辑 '!O1608)</f>
        <v/>
      </c>
      <c r="N1608" s="123" t="str">
        <f>IF('表格编辑 '!P1608="","",'表格编辑 '!P1608)</f>
        <v/>
      </c>
      <c r="O1608" s="123" t="str">
        <f>IF('表格编辑 '!Q1608="","",'表格编辑 '!Q1608)</f>
        <v/>
      </c>
      <c r="P1608" s="123" t="str">
        <f>IF('表格编辑 '!R1608="","",'表格编辑 '!R1608)</f>
        <v/>
      </c>
      <c r="Q1608" s="123">
        <f>IF('表格编辑 '!S1608="","",'表格编辑 '!S1608)</f>
        <v>320</v>
      </c>
      <c r="R1608" s="123" t="str">
        <f>IF('表格编辑 '!T1608="","",'表格编辑 '!T1608)</f>
        <v/>
      </c>
      <c r="S1608" s="123" t="str">
        <f>IF('表格编辑 '!U1608="","",'表格编辑 '!U1608)</f>
        <v/>
      </c>
      <c r="T1608" s="123" t="str">
        <f>IF('表格编辑 '!V1608="","",'表格编辑 '!V1608)</f>
        <v/>
      </c>
      <c r="U1608" s="123" t="str">
        <f>IF('表格编辑 '!W1608="","",'表格编辑 '!W1608)</f>
        <v/>
      </c>
      <c r="V1608" s="123" t="str">
        <f>IF('表格编辑 '!X1608="","",'表格编辑 '!X1608)</f>
        <v/>
      </c>
      <c r="W1608" s="123" t="str">
        <f>IF('表格编辑 '!Y1608="","",'表格编辑 '!Y1608)</f>
        <v/>
      </c>
      <c r="X1608" s="123" t="str">
        <f>IF('表格编辑 '!Z1608="","",'表格编辑 '!Z1608)</f>
        <v/>
      </c>
      <c r="Y1608" s="123" t="str">
        <f>IF('表格编辑 '!AA1608="","",'表格编辑 '!AA1608)</f>
        <v/>
      </c>
      <c r="Z1608" s="123" t="str">
        <f>IF('表格编辑 '!AB1608="","",'表格编辑 '!AB1608)</f>
        <v/>
      </c>
      <c r="AA1608" s="123" t="str">
        <f>IF('表格编辑 '!AC1608="","",'表格编辑 '!AC1608)</f>
        <v/>
      </c>
      <c r="AB1608" s="123" t="str">
        <f>IF('表格编辑 '!AD1608="","",'表格编辑 '!AD1608)</f>
        <v/>
      </c>
      <c r="AC1608" s="123" t="str">
        <f>IF('表格编辑 '!AE1608="","",'表格编辑 '!AE1608)</f>
        <v/>
      </c>
      <c r="AD1608" s="123">
        <f>IF('表格编辑 '!AF1608="","",'表格编辑 '!AF1608)</f>
        <v>131040</v>
      </c>
    </row>
    <row r="1609" spans="1:30">
      <c r="A1609" s="123">
        <f>IF('表格编辑 '!A1609="","",'表格编辑 '!A1609)</f>
        <v>31041</v>
      </c>
      <c r="B1609" s="123">
        <f>IF('表格编辑 '!B1609="","",'表格编辑 '!B1609)</f>
        <v>10101</v>
      </c>
      <c r="C1609" s="123">
        <f>IF('表格编辑 '!E1609="","",'表格编辑 '!E1609)</f>
        <v>34</v>
      </c>
      <c r="D1609" s="123" t="str">
        <f>IF('表格编辑 '!F1609="","",'表格编辑 '!F1609)</f>
        <v>AI_born_event(RECEIVER, ARG0, ARG1, ARG2, ARG3,ARG4)</v>
      </c>
      <c r="E1609" s="123" t="str">
        <f>IF('表格编辑 '!G1609="","",'表格编辑 '!G1609)</f>
        <v>AI_update_event(RECEIVER, ARG0, ARG1, ARG2, ARG3,ARG4)</v>
      </c>
      <c r="F1609" s="123" t="str">
        <f>IF('表格编辑 '!H1609="","",'表格编辑 '!H1609)</f>
        <v/>
      </c>
      <c r="G1609" s="123" t="str">
        <f>IF('表格编辑 '!I1609="","",'表格编辑 '!I1609)</f>
        <v/>
      </c>
      <c r="H1609" s="123" t="str">
        <f>IF('表格编辑 '!J1609="","",'表格编辑 '!J1609)</f>
        <v>test_deadth_event(RECEIVER, ARG0, ARG1, ARG2, ARG3,ARG4)</v>
      </c>
      <c r="I1609" s="123">
        <f>IF('表格编辑 '!K1609="","",'表格编辑 '!K1609)</f>
        <v>1</v>
      </c>
      <c r="J1609" s="123">
        <f>IF('表格编辑 '!L1609="","",'表格编辑 '!L1609)</f>
        <v>3006</v>
      </c>
      <c r="K1609" s="123">
        <f>IF('表格编辑 '!M1609="","",'表格编辑 '!M1609)</f>
        <v>1020</v>
      </c>
      <c r="L1609" s="123" t="str">
        <f>IF('表格编辑 '!N1609="","",'表格编辑 '!N1609)</f>
        <v/>
      </c>
      <c r="M1609" s="123" t="str">
        <f>IF('表格编辑 '!O1609="","",'表格编辑 '!O1609)</f>
        <v/>
      </c>
      <c r="N1609" s="123" t="str">
        <f>IF('表格编辑 '!P1609="","",'表格编辑 '!P1609)</f>
        <v/>
      </c>
      <c r="O1609" s="123" t="str">
        <f>IF('表格编辑 '!Q1609="","",'表格编辑 '!Q1609)</f>
        <v/>
      </c>
      <c r="P1609" s="123" t="str">
        <f>IF('表格编辑 '!R1609="","",'表格编辑 '!R1609)</f>
        <v/>
      </c>
      <c r="Q1609" s="123">
        <f>IF('表格编辑 '!S1609="","",'表格编辑 '!S1609)</f>
        <v>320</v>
      </c>
      <c r="R1609" s="123" t="str">
        <f>IF('表格编辑 '!T1609="","",'表格编辑 '!T1609)</f>
        <v/>
      </c>
      <c r="S1609" s="123" t="str">
        <f>IF('表格编辑 '!U1609="","",'表格编辑 '!U1609)</f>
        <v/>
      </c>
      <c r="T1609" s="123" t="str">
        <f>IF('表格编辑 '!V1609="","",'表格编辑 '!V1609)</f>
        <v/>
      </c>
      <c r="U1609" s="123" t="str">
        <f>IF('表格编辑 '!W1609="","",'表格编辑 '!W1609)</f>
        <v/>
      </c>
      <c r="V1609" s="123" t="str">
        <f>IF('表格编辑 '!X1609="","",'表格编辑 '!X1609)</f>
        <v/>
      </c>
      <c r="W1609" s="123" t="str">
        <f>IF('表格编辑 '!Y1609="","",'表格编辑 '!Y1609)</f>
        <v/>
      </c>
      <c r="X1609" s="123" t="str">
        <f>IF('表格编辑 '!Z1609="","",'表格编辑 '!Z1609)</f>
        <v/>
      </c>
      <c r="Y1609" s="123" t="str">
        <f>IF('表格编辑 '!AA1609="","",'表格编辑 '!AA1609)</f>
        <v/>
      </c>
      <c r="Z1609" s="123" t="str">
        <f>IF('表格编辑 '!AB1609="","",'表格编辑 '!AB1609)</f>
        <v/>
      </c>
      <c r="AA1609" s="123" t="str">
        <f>IF('表格编辑 '!AC1609="","",'表格编辑 '!AC1609)</f>
        <v/>
      </c>
      <c r="AB1609" s="123" t="str">
        <f>IF('表格编辑 '!AD1609="","",'表格编辑 '!AD1609)</f>
        <v/>
      </c>
      <c r="AC1609" s="123" t="str">
        <f>IF('表格编辑 '!AE1609="","",'表格编辑 '!AE1609)</f>
        <v/>
      </c>
      <c r="AD1609" s="123">
        <f>IF('表格编辑 '!AF1609="","",'表格编辑 '!AF1609)</f>
        <v>131041</v>
      </c>
    </row>
    <row r="1610" spans="1:30">
      <c r="A1610" s="123">
        <f>IF('表格编辑 '!A1610="","",'表格编辑 '!A1610)</f>
        <v>31042</v>
      </c>
      <c r="B1610" s="123">
        <f>IF('表格编辑 '!B1610="","",'表格编辑 '!B1610)</f>
        <v>10152</v>
      </c>
      <c r="C1610" s="123">
        <f>IF('表格编辑 '!E1610="","",'表格编辑 '!E1610)</f>
        <v>34</v>
      </c>
      <c r="D1610" s="123" t="str">
        <f>IF('表格编辑 '!F1610="","",'表格编辑 '!F1610)</f>
        <v>AI_born_event(RECEIVER, ARG0, ARG1, ARG2, ARG3,ARG4)</v>
      </c>
      <c r="E1610" s="123" t="str">
        <f>IF('表格编辑 '!G1610="","",'表格编辑 '!G1610)</f>
        <v>AI_update_event(RECEIVER, ARG0, ARG1, ARG2, ARG3,ARG4)</v>
      </c>
      <c r="F1610" s="123" t="str">
        <f>IF('表格编辑 '!H1610="","",'表格编辑 '!H1610)</f>
        <v/>
      </c>
      <c r="G1610" s="123" t="str">
        <f>IF('表格编辑 '!I1610="","",'表格编辑 '!I1610)</f>
        <v/>
      </c>
      <c r="H1610" s="123" t="str">
        <f>IF('表格编辑 '!J1610="","",'表格编辑 '!J1610)</f>
        <v>test_deadth_event(RECEIVER, ARG0, ARG1, ARG2, ARG3,ARG4)</v>
      </c>
      <c r="I1610" s="123">
        <f>IF('表格编辑 '!K1610="","",'表格编辑 '!K1610)</f>
        <v>1</v>
      </c>
      <c r="J1610" s="123">
        <f>IF('表格编辑 '!L1610="","",'表格编辑 '!L1610)</f>
        <v>2842</v>
      </c>
      <c r="K1610" s="123">
        <f>IF('表格编辑 '!M1610="","",'表格编辑 '!M1610)</f>
        <v>1020</v>
      </c>
      <c r="L1610" s="123" t="str">
        <f>IF('表格编辑 '!N1610="","",'表格编辑 '!N1610)</f>
        <v/>
      </c>
      <c r="M1610" s="123" t="str">
        <f>IF('表格编辑 '!O1610="","",'表格编辑 '!O1610)</f>
        <v/>
      </c>
      <c r="N1610" s="123" t="str">
        <f>IF('表格编辑 '!P1610="","",'表格编辑 '!P1610)</f>
        <v/>
      </c>
      <c r="O1610" s="123" t="str">
        <f>IF('表格编辑 '!Q1610="","",'表格编辑 '!Q1610)</f>
        <v/>
      </c>
      <c r="P1610" s="123" t="str">
        <f>IF('表格编辑 '!R1610="","",'表格编辑 '!R1610)</f>
        <v/>
      </c>
      <c r="Q1610" s="123">
        <f>IF('表格编辑 '!S1610="","",'表格编辑 '!S1610)</f>
        <v>320</v>
      </c>
      <c r="R1610" s="123" t="str">
        <f>IF('表格编辑 '!T1610="","",'表格编辑 '!T1610)</f>
        <v/>
      </c>
      <c r="S1610" s="123" t="str">
        <f>IF('表格编辑 '!U1610="","",'表格编辑 '!U1610)</f>
        <v/>
      </c>
      <c r="T1610" s="123" t="str">
        <f>IF('表格编辑 '!V1610="","",'表格编辑 '!V1610)</f>
        <v/>
      </c>
      <c r="U1610" s="123" t="str">
        <f>IF('表格编辑 '!W1610="","",'表格编辑 '!W1610)</f>
        <v/>
      </c>
      <c r="V1610" s="123" t="str">
        <f>IF('表格编辑 '!X1610="","",'表格编辑 '!X1610)</f>
        <v/>
      </c>
      <c r="W1610" s="123" t="str">
        <f>IF('表格编辑 '!Y1610="","",'表格编辑 '!Y1610)</f>
        <v/>
      </c>
      <c r="X1610" s="123" t="str">
        <f>IF('表格编辑 '!Z1610="","",'表格编辑 '!Z1610)</f>
        <v/>
      </c>
      <c r="Y1610" s="123" t="str">
        <f>IF('表格编辑 '!AA1610="","",'表格编辑 '!AA1610)</f>
        <v/>
      </c>
      <c r="Z1610" s="123" t="str">
        <f>IF('表格编辑 '!AB1610="","",'表格编辑 '!AB1610)</f>
        <v/>
      </c>
      <c r="AA1610" s="123" t="str">
        <f>IF('表格编辑 '!AC1610="","",'表格编辑 '!AC1610)</f>
        <v/>
      </c>
      <c r="AB1610" s="123" t="str">
        <f>IF('表格编辑 '!AD1610="","",'表格编辑 '!AD1610)</f>
        <v/>
      </c>
      <c r="AC1610" s="123" t="str">
        <f>IF('表格编辑 '!AE1610="","",'表格编辑 '!AE1610)</f>
        <v/>
      </c>
      <c r="AD1610" s="123">
        <f>IF('表格编辑 '!AF1610="","",'表格编辑 '!AF1610)</f>
        <v>131042</v>
      </c>
    </row>
    <row r="1611" spans="1:30">
      <c r="A1611" s="123">
        <f>IF('表格编辑 '!A1611="","",'表格编辑 '!A1611)</f>
        <v>31043</v>
      </c>
      <c r="B1611" s="123">
        <f>IF('表格编辑 '!B1611="","",'表格编辑 '!B1611)</f>
        <v>10100</v>
      </c>
      <c r="C1611" s="123">
        <f>IF('表格编辑 '!E1611="","",'表格编辑 '!E1611)</f>
        <v>34</v>
      </c>
      <c r="D1611" s="123" t="str">
        <f>IF('表格编辑 '!F1611="","",'表格编辑 '!F1611)</f>
        <v>AI_born_event(RECEIVER, ARG0, ARG1, ARG2, ARG3,ARG4)</v>
      </c>
      <c r="E1611" s="123" t="str">
        <f>IF('表格编辑 '!G1611="","",'表格编辑 '!G1611)</f>
        <v>AI_update_event(RECEIVER, ARG0, ARG1, ARG2, ARG3,ARG4)</v>
      </c>
      <c r="F1611" s="123" t="str">
        <f>IF('表格编辑 '!H1611="","",'表格编辑 '!H1611)</f>
        <v/>
      </c>
      <c r="G1611" s="123" t="str">
        <f>IF('表格编辑 '!I1611="","",'表格编辑 '!I1611)</f>
        <v/>
      </c>
      <c r="H1611" s="123" t="str">
        <f>IF('表格编辑 '!J1611="","",'表格编辑 '!J1611)</f>
        <v>test_deadth_event(RECEIVER, ARG0, ARG1, ARG2, ARG3,ARG4)</v>
      </c>
      <c r="I1611" s="123">
        <f>IF('表格编辑 '!K1611="","",'表格编辑 '!K1611)</f>
        <v>1</v>
      </c>
      <c r="J1611" s="123">
        <f>IF('表格编辑 '!L1611="","",'表格编辑 '!L1611)</f>
        <v>2158</v>
      </c>
      <c r="K1611" s="123">
        <f>IF('表格编辑 '!M1611="","",'表格编辑 '!M1611)</f>
        <v>1020</v>
      </c>
      <c r="L1611" s="123" t="str">
        <f>IF('表格编辑 '!N1611="","",'表格编辑 '!N1611)</f>
        <v/>
      </c>
      <c r="M1611" s="123" t="str">
        <f>IF('表格编辑 '!O1611="","",'表格编辑 '!O1611)</f>
        <v/>
      </c>
      <c r="N1611" s="123" t="str">
        <f>IF('表格编辑 '!P1611="","",'表格编辑 '!P1611)</f>
        <v/>
      </c>
      <c r="O1611" s="123" t="str">
        <f>IF('表格编辑 '!Q1611="","",'表格编辑 '!Q1611)</f>
        <v/>
      </c>
      <c r="P1611" s="123" t="str">
        <f>IF('表格编辑 '!R1611="","",'表格编辑 '!R1611)</f>
        <v/>
      </c>
      <c r="Q1611" s="123">
        <f>IF('表格编辑 '!S1611="","",'表格编辑 '!S1611)</f>
        <v>320</v>
      </c>
      <c r="R1611" s="123" t="str">
        <f>IF('表格编辑 '!T1611="","",'表格编辑 '!T1611)</f>
        <v/>
      </c>
      <c r="S1611" s="123" t="str">
        <f>IF('表格编辑 '!U1611="","",'表格编辑 '!U1611)</f>
        <v/>
      </c>
      <c r="T1611" s="123" t="str">
        <f>IF('表格编辑 '!V1611="","",'表格编辑 '!V1611)</f>
        <v/>
      </c>
      <c r="U1611" s="123" t="str">
        <f>IF('表格编辑 '!W1611="","",'表格编辑 '!W1611)</f>
        <v/>
      </c>
      <c r="V1611" s="123" t="str">
        <f>IF('表格编辑 '!X1611="","",'表格编辑 '!X1611)</f>
        <v/>
      </c>
      <c r="W1611" s="123" t="str">
        <f>IF('表格编辑 '!Y1611="","",'表格编辑 '!Y1611)</f>
        <v/>
      </c>
      <c r="X1611" s="123" t="str">
        <f>IF('表格编辑 '!Z1611="","",'表格编辑 '!Z1611)</f>
        <v/>
      </c>
      <c r="Y1611" s="123" t="str">
        <f>IF('表格编辑 '!AA1611="","",'表格编辑 '!AA1611)</f>
        <v/>
      </c>
      <c r="Z1611" s="123" t="str">
        <f>IF('表格编辑 '!AB1611="","",'表格编辑 '!AB1611)</f>
        <v/>
      </c>
      <c r="AA1611" s="123" t="str">
        <f>IF('表格编辑 '!AC1611="","",'表格编辑 '!AC1611)</f>
        <v/>
      </c>
      <c r="AB1611" s="123" t="str">
        <f>IF('表格编辑 '!AD1611="","",'表格编辑 '!AD1611)</f>
        <v/>
      </c>
      <c r="AC1611" s="123" t="str">
        <f>IF('表格编辑 '!AE1611="","",'表格编辑 '!AE1611)</f>
        <v/>
      </c>
      <c r="AD1611" s="123">
        <f>IF('表格编辑 '!AF1611="","",'表格编辑 '!AF1611)</f>
        <v>131043</v>
      </c>
    </row>
    <row r="1612" spans="1:30">
      <c r="A1612" s="123">
        <f>IF('表格编辑 '!A1612="","",'表格编辑 '!A1612)</f>
        <v>31044</v>
      </c>
      <c r="B1612" s="123">
        <f>IF('表格编辑 '!B1612="","",'表格编辑 '!B1612)</f>
        <v>10020</v>
      </c>
      <c r="C1612" s="123">
        <f>IF('表格编辑 '!E1612="","",'表格编辑 '!E1612)</f>
        <v>34</v>
      </c>
      <c r="D1612" s="123" t="str">
        <f>IF('表格编辑 '!F1612="","",'表格编辑 '!F1612)</f>
        <v>AI_born_event(RECEIVER, ARG0, ARG1, ARG2, ARG3,ARG4)</v>
      </c>
      <c r="E1612" s="123" t="str">
        <f>IF('表格编辑 '!G1612="","",'表格编辑 '!G1612)</f>
        <v>AI_update_event(RECEIVER, ARG0, ARG1, ARG2, ARG3,ARG4)</v>
      </c>
      <c r="F1612" s="123" t="str">
        <f>IF('表格编辑 '!H1612="","",'表格编辑 '!H1612)</f>
        <v/>
      </c>
      <c r="G1612" s="123" t="str">
        <f>IF('表格编辑 '!I1612="","",'表格编辑 '!I1612)</f>
        <v/>
      </c>
      <c r="H1612" s="123" t="str">
        <f>IF('表格编辑 '!J1612="","",'表格编辑 '!J1612)</f>
        <v>test_deadth_event(RECEIVER, ARG0, ARG1, ARG2, ARG3,ARG4)</v>
      </c>
      <c r="I1612" s="123">
        <f>IF('表格编辑 '!K1612="","",'表格编辑 '!K1612)</f>
        <v>1</v>
      </c>
      <c r="J1612" s="123">
        <f>IF('表格编辑 '!L1612="","",'表格编辑 '!L1612)</f>
        <v>2306</v>
      </c>
      <c r="K1612" s="123">
        <f>IF('表格编辑 '!M1612="","",'表格编辑 '!M1612)</f>
        <v>1020</v>
      </c>
      <c r="L1612" s="123" t="str">
        <f>IF('表格编辑 '!N1612="","",'表格编辑 '!N1612)</f>
        <v/>
      </c>
      <c r="M1612" s="123" t="str">
        <f>IF('表格编辑 '!O1612="","",'表格编辑 '!O1612)</f>
        <v/>
      </c>
      <c r="N1612" s="123" t="str">
        <f>IF('表格编辑 '!P1612="","",'表格编辑 '!P1612)</f>
        <v/>
      </c>
      <c r="O1612" s="123" t="str">
        <f>IF('表格编辑 '!Q1612="","",'表格编辑 '!Q1612)</f>
        <v/>
      </c>
      <c r="P1612" s="123" t="str">
        <f>IF('表格编辑 '!R1612="","",'表格编辑 '!R1612)</f>
        <v/>
      </c>
      <c r="Q1612" s="123">
        <f>IF('表格编辑 '!S1612="","",'表格编辑 '!S1612)</f>
        <v>320</v>
      </c>
      <c r="R1612" s="123" t="str">
        <f>IF('表格编辑 '!T1612="","",'表格编辑 '!T1612)</f>
        <v/>
      </c>
      <c r="S1612" s="123" t="str">
        <f>IF('表格编辑 '!U1612="","",'表格编辑 '!U1612)</f>
        <v/>
      </c>
      <c r="T1612" s="123" t="str">
        <f>IF('表格编辑 '!V1612="","",'表格编辑 '!V1612)</f>
        <v/>
      </c>
      <c r="U1612" s="123" t="str">
        <f>IF('表格编辑 '!W1612="","",'表格编辑 '!W1612)</f>
        <v/>
      </c>
      <c r="V1612" s="123" t="str">
        <f>IF('表格编辑 '!X1612="","",'表格编辑 '!X1612)</f>
        <v/>
      </c>
      <c r="W1612" s="123" t="str">
        <f>IF('表格编辑 '!Y1612="","",'表格编辑 '!Y1612)</f>
        <v/>
      </c>
      <c r="X1612" s="123" t="str">
        <f>IF('表格编辑 '!Z1612="","",'表格编辑 '!Z1612)</f>
        <v/>
      </c>
      <c r="Y1612" s="123" t="str">
        <f>IF('表格编辑 '!AA1612="","",'表格编辑 '!AA1612)</f>
        <v/>
      </c>
      <c r="Z1612" s="123" t="str">
        <f>IF('表格编辑 '!AB1612="","",'表格编辑 '!AB1612)</f>
        <v/>
      </c>
      <c r="AA1612" s="123" t="str">
        <f>IF('表格编辑 '!AC1612="","",'表格编辑 '!AC1612)</f>
        <v/>
      </c>
      <c r="AB1612" s="123" t="str">
        <f>IF('表格编辑 '!AD1612="","",'表格编辑 '!AD1612)</f>
        <v/>
      </c>
      <c r="AC1612" s="123" t="str">
        <f>IF('表格编辑 '!AE1612="","",'表格编辑 '!AE1612)</f>
        <v/>
      </c>
      <c r="AD1612" s="123">
        <f>IF('表格编辑 '!AF1612="","",'表格编辑 '!AF1612)</f>
        <v>131044</v>
      </c>
    </row>
    <row r="1613" spans="1:30">
      <c r="A1613" s="123">
        <f>IF('表格编辑 '!A1613="","",'表格编辑 '!A1613)</f>
        <v>31045</v>
      </c>
      <c r="B1613" s="123">
        <f>IF('表格编辑 '!B1613="","",'表格编辑 '!B1613)</f>
        <v>10073</v>
      </c>
      <c r="C1613" s="123">
        <f>IF('表格编辑 '!E1613="","",'表格编辑 '!E1613)</f>
        <v>34</v>
      </c>
      <c r="D1613" s="123" t="str">
        <f>IF('表格编辑 '!F1613="","",'表格编辑 '!F1613)</f>
        <v>AI_born_event(RECEIVER, ARG0, ARG1, ARG2, ARG3,ARG4)</v>
      </c>
      <c r="E1613" s="123" t="str">
        <f>IF('表格编辑 '!G1613="","",'表格编辑 '!G1613)</f>
        <v>AI_update_event(RECEIVER, ARG0, ARG1, ARG2, ARG3,ARG4)</v>
      </c>
      <c r="F1613" s="123" t="str">
        <f>IF('表格编辑 '!H1613="","",'表格编辑 '!H1613)</f>
        <v/>
      </c>
      <c r="G1613" s="123" t="str">
        <f>IF('表格编辑 '!I1613="","",'表格编辑 '!I1613)</f>
        <v/>
      </c>
      <c r="H1613" s="123" t="str">
        <f>IF('表格编辑 '!J1613="","",'表格编辑 '!J1613)</f>
        <v>test_deadth_event(RECEIVER, ARG0, ARG1, ARG2, ARG3,ARG4)</v>
      </c>
      <c r="I1613" s="123">
        <f>IF('表格编辑 '!K1613="","",'表格编辑 '!K1613)</f>
        <v>1</v>
      </c>
      <c r="J1613" s="123">
        <f>IF('表格编辑 '!L1613="","",'表格编辑 '!L1613)</f>
        <v>3758</v>
      </c>
      <c r="K1613" s="123">
        <f>IF('表格编辑 '!M1613="","",'表格编辑 '!M1613)</f>
        <v>1020</v>
      </c>
      <c r="L1613" s="123" t="str">
        <f>IF('表格编辑 '!N1613="","",'表格编辑 '!N1613)</f>
        <v/>
      </c>
      <c r="M1613" s="123" t="str">
        <f>IF('表格编辑 '!O1613="","",'表格编辑 '!O1613)</f>
        <v/>
      </c>
      <c r="N1613" s="123" t="str">
        <f>IF('表格编辑 '!P1613="","",'表格编辑 '!P1613)</f>
        <v/>
      </c>
      <c r="O1613" s="123" t="str">
        <f>IF('表格编辑 '!Q1613="","",'表格编辑 '!Q1613)</f>
        <v/>
      </c>
      <c r="P1613" s="123" t="str">
        <f>IF('表格编辑 '!R1613="","",'表格编辑 '!R1613)</f>
        <v/>
      </c>
      <c r="Q1613" s="123">
        <f>IF('表格编辑 '!S1613="","",'表格编辑 '!S1613)</f>
        <v>320</v>
      </c>
      <c r="R1613" s="123" t="str">
        <f>IF('表格编辑 '!T1613="","",'表格编辑 '!T1613)</f>
        <v/>
      </c>
      <c r="S1613" s="123" t="str">
        <f>IF('表格编辑 '!U1613="","",'表格编辑 '!U1613)</f>
        <v/>
      </c>
      <c r="T1613" s="123" t="str">
        <f>IF('表格编辑 '!V1613="","",'表格编辑 '!V1613)</f>
        <v/>
      </c>
      <c r="U1613" s="123" t="str">
        <f>IF('表格编辑 '!W1613="","",'表格编辑 '!W1613)</f>
        <v/>
      </c>
      <c r="V1613" s="123" t="str">
        <f>IF('表格编辑 '!X1613="","",'表格编辑 '!X1613)</f>
        <v/>
      </c>
      <c r="W1613" s="123" t="str">
        <f>IF('表格编辑 '!Y1613="","",'表格编辑 '!Y1613)</f>
        <v/>
      </c>
      <c r="X1613" s="123" t="str">
        <f>IF('表格编辑 '!Z1613="","",'表格编辑 '!Z1613)</f>
        <v/>
      </c>
      <c r="Y1613" s="123" t="str">
        <f>IF('表格编辑 '!AA1613="","",'表格编辑 '!AA1613)</f>
        <v/>
      </c>
      <c r="Z1613" s="123" t="str">
        <f>IF('表格编辑 '!AB1613="","",'表格编辑 '!AB1613)</f>
        <v/>
      </c>
      <c r="AA1613" s="123" t="str">
        <f>IF('表格编辑 '!AC1613="","",'表格编辑 '!AC1613)</f>
        <v/>
      </c>
      <c r="AB1613" s="123" t="str">
        <f>IF('表格编辑 '!AD1613="","",'表格编辑 '!AD1613)</f>
        <v/>
      </c>
      <c r="AC1613" s="123" t="str">
        <f>IF('表格编辑 '!AE1613="","",'表格编辑 '!AE1613)</f>
        <v/>
      </c>
      <c r="AD1613" s="123">
        <f>IF('表格编辑 '!AF1613="","",'表格编辑 '!AF1613)</f>
        <v>131045</v>
      </c>
    </row>
    <row r="1614" spans="1:30">
      <c r="A1614" s="123">
        <f>IF('表格编辑 '!A1614="","",'表格编辑 '!A1614)</f>
        <v>31046</v>
      </c>
      <c r="B1614" s="123">
        <f>IF('表格编辑 '!B1614="","",'表格编辑 '!B1614)</f>
        <v>10139</v>
      </c>
      <c r="C1614" s="123">
        <f>IF('表格编辑 '!E1614="","",'表格编辑 '!E1614)</f>
        <v>34</v>
      </c>
      <c r="D1614" s="123" t="str">
        <f>IF('表格编辑 '!F1614="","",'表格编辑 '!F1614)</f>
        <v>AI_born_event(RECEIVER, ARG0, ARG1, ARG2, ARG3,ARG4)</v>
      </c>
      <c r="E1614" s="123" t="str">
        <f>IF('表格编辑 '!G1614="","",'表格编辑 '!G1614)</f>
        <v>AI_update_event(RECEIVER, ARG0, ARG1, ARG2, ARG3,ARG4)</v>
      </c>
      <c r="F1614" s="123" t="str">
        <f>IF('表格编辑 '!H1614="","",'表格编辑 '!H1614)</f>
        <v/>
      </c>
      <c r="G1614" s="123" t="str">
        <f>IF('表格编辑 '!I1614="","",'表格编辑 '!I1614)</f>
        <v/>
      </c>
      <c r="H1614" s="123" t="str">
        <f>IF('表格编辑 '!J1614="","",'表格编辑 '!J1614)</f>
        <v>test_deadth_event(RECEIVER, ARG0, ARG1, ARG2, ARG3,ARG4)</v>
      </c>
      <c r="I1614" s="123">
        <f>IF('表格编辑 '!K1614="","",'表格编辑 '!K1614)</f>
        <v>1</v>
      </c>
      <c r="J1614" s="123">
        <f>IF('表格编辑 '!L1614="","",'表格编辑 '!L1614)</f>
        <v>2846</v>
      </c>
      <c r="K1614" s="123">
        <f>IF('表格编辑 '!M1614="","",'表格编辑 '!M1614)</f>
        <v>1020</v>
      </c>
      <c r="L1614" s="123" t="str">
        <f>IF('表格编辑 '!N1614="","",'表格编辑 '!N1614)</f>
        <v/>
      </c>
      <c r="M1614" s="123" t="str">
        <f>IF('表格编辑 '!O1614="","",'表格编辑 '!O1614)</f>
        <v/>
      </c>
      <c r="N1614" s="123" t="str">
        <f>IF('表格编辑 '!P1614="","",'表格编辑 '!P1614)</f>
        <v/>
      </c>
      <c r="O1614" s="123" t="str">
        <f>IF('表格编辑 '!Q1614="","",'表格编辑 '!Q1614)</f>
        <v/>
      </c>
      <c r="P1614" s="123" t="str">
        <f>IF('表格编辑 '!R1614="","",'表格编辑 '!R1614)</f>
        <v/>
      </c>
      <c r="Q1614" s="123">
        <f>IF('表格编辑 '!S1614="","",'表格编辑 '!S1614)</f>
        <v>320</v>
      </c>
      <c r="R1614" s="123" t="str">
        <f>IF('表格编辑 '!T1614="","",'表格编辑 '!T1614)</f>
        <v/>
      </c>
      <c r="S1614" s="123" t="str">
        <f>IF('表格编辑 '!U1614="","",'表格编辑 '!U1614)</f>
        <v/>
      </c>
      <c r="T1614" s="123" t="str">
        <f>IF('表格编辑 '!V1614="","",'表格编辑 '!V1614)</f>
        <v/>
      </c>
      <c r="U1614" s="123" t="str">
        <f>IF('表格编辑 '!W1614="","",'表格编辑 '!W1614)</f>
        <v/>
      </c>
      <c r="V1614" s="123" t="str">
        <f>IF('表格编辑 '!X1614="","",'表格编辑 '!X1614)</f>
        <v/>
      </c>
      <c r="W1614" s="123" t="str">
        <f>IF('表格编辑 '!Y1614="","",'表格编辑 '!Y1614)</f>
        <v/>
      </c>
      <c r="X1614" s="123" t="str">
        <f>IF('表格编辑 '!Z1614="","",'表格编辑 '!Z1614)</f>
        <v/>
      </c>
      <c r="Y1614" s="123" t="str">
        <f>IF('表格编辑 '!AA1614="","",'表格编辑 '!AA1614)</f>
        <v/>
      </c>
      <c r="Z1614" s="123" t="str">
        <f>IF('表格编辑 '!AB1614="","",'表格编辑 '!AB1614)</f>
        <v/>
      </c>
      <c r="AA1614" s="123" t="str">
        <f>IF('表格编辑 '!AC1614="","",'表格编辑 '!AC1614)</f>
        <v/>
      </c>
      <c r="AB1614" s="123" t="str">
        <f>IF('表格编辑 '!AD1614="","",'表格编辑 '!AD1614)</f>
        <v/>
      </c>
      <c r="AC1614" s="123" t="str">
        <f>IF('表格编辑 '!AE1614="","",'表格编辑 '!AE1614)</f>
        <v/>
      </c>
      <c r="AD1614" s="123">
        <f>IF('表格编辑 '!AF1614="","",'表格编辑 '!AF1614)</f>
        <v>131046</v>
      </c>
    </row>
    <row r="1615" spans="1:30">
      <c r="A1615" s="123">
        <f>IF('表格编辑 '!A1615="","",'表格编辑 '!A1615)</f>
        <v>31047</v>
      </c>
      <c r="B1615" s="123">
        <f>IF('表格编辑 '!B1615="","",'表格编辑 '!B1615)</f>
        <v>10126</v>
      </c>
      <c r="C1615" s="123">
        <f>IF('表格编辑 '!E1615="","",'表格编辑 '!E1615)</f>
        <v>39</v>
      </c>
      <c r="D1615" s="123" t="str">
        <f>IF('表格编辑 '!F1615="","",'表格编辑 '!F1615)</f>
        <v>AI_born_event(RECEIVER, ARG0, ARG1, ARG2, ARG3,ARG4)</v>
      </c>
      <c r="E1615" s="123" t="str">
        <f>IF('表格编辑 '!G1615="","",'表格编辑 '!G1615)</f>
        <v>AI_update_event(RECEIVER, ARG0, ARG1, ARG2, ARG3,ARG4)</v>
      </c>
      <c r="F1615" s="123" t="str">
        <f>IF('表格编辑 '!H1615="","",'表格编辑 '!H1615)</f>
        <v/>
      </c>
      <c r="G1615" s="123" t="str">
        <f>IF('表格编辑 '!I1615="","",'表格编辑 '!I1615)</f>
        <v/>
      </c>
      <c r="H1615" s="123" t="str">
        <f>IF('表格编辑 '!J1615="","",'表格编辑 '!J1615)</f>
        <v>test_deadth_event(RECEIVER, ARG0, ARG1, ARG2, ARG3,ARG4)</v>
      </c>
      <c r="I1615" s="123">
        <f>IF('表格编辑 '!K1615="","",'表格编辑 '!K1615)</f>
        <v>1</v>
      </c>
      <c r="J1615" s="123">
        <f>IF('表格编辑 '!L1615="","",'表格编辑 '!L1615)</f>
        <v>1344</v>
      </c>
      <c r="K1615" s="123">
        <f>IF('表格编辑 '!M1615="","",'表格编辑 '!M1615)</f>
        <v>1170</v>
      </c>
      <c r="L1615" s="123" t="str">
        <f>IF('表格编辑 '!N1615="","",'表格编辑 '!N1615)</f>
        <v/>
      </c>
      <c r="M1615" s="123" t="str">
        <f>IF('表格编辑 '!O1615="","",'表格编辑 '!O1615)</f>
        <v/>
      </c>
      <c r="N1615" s="123" t="str">
        <f>IF('表格编辑 '!P1615="","",'表格编辑 '!P1615)</f>
        <v/>
      </c>
      <c r="O1615" s="123" t="str">
        <f>IF('表格编辑 '!Q1615="","",'表格编辑 '!Q1615)</f>
        <v/>
      </c>
      <c r="P1615" s="123" t="str">
        <f>IF('表格编辑 '!R1615="","",'表格编辑 '!R1615)</f>
        <v/>
      </c>
      <c r="Q1615" s="123">
        <f>IF('表格编辑 '!S1615="","",'表格编辑 '!S1615)</f>
        <v>320</v>
      </c>
      <c r="R1615" s="123" t="str">
        <f>IF('表格编辑 '!T1615="","",'表格编辑 '!T1615)</f>
        <v/>
      </c>
      <c r="S1615" s="123" t="str">
        <f>IF('表格编辑 '!U1615="","",'表格编辑 '!U1615)</f>
        <v/>
      </c>
      <c r="T1615" s="123" t="str">
        <f>IF('表格编辑 '!V1615="","",'表格编辑 '!V1615)</f>
        <v/>
      </c>
      <c r="U1615" s="123" t="str">
        <f>IF('表格编辑 '!W1615="","",'表格编辑 '!W1615)</f>
        <v/>
      </c>
      <c r="V1615" s="123" t="str">
        <f>IF('表格编辑 '!X1615="","",'表格编辑 '!X1615)</f>
        <v/>
      </c>
      <c r="W1615" s="123" t="str">
        <f>IF('表格编辑 '!Y1615="","",'表格编辑 '!Y1615)</f>
        <v/>
      </c>
      <c r="X1615" s="123" t="str">
        <f>IF('表格编辑 '!Z1615="","",'表格编辑 '!Z1615)</f>
        <v/>
      </c>
      <c r="Y1615" s="123" t="str">
        <f>IF('表格编辑 '!AA1615="","",'表格编辑 '!AA1615)</f>
        <v/>
      </c>
      <c r="Z1615" s="123" t="str">
        <f>IF('表格编辑 '!AB1615="","",'表格编辑 '!AB1615)</f>
        <v/>
      </c>
      <c r="AA1615" s="123" t="str">
        <f>IF('表格编辑 '!AC1615="","",'表格编辑 '!AC1615)</f>
        <v/>
      </c>
      <c r="AB1615" s="123" t="str">
        <f>IF('表格编辑 '!AD1615="","",'表格编辑 '!AD1615)</f>
        <v/>
      </c>
      <c r="AC1615" s="123" t="str">
        <f>IF('表格编辑 '!AE1615="","",'表格编辑 '!AE1615)</f>
        <v/>
      </c>
      <c r="AD1615" s="123">
        <f>IF('表格编辑 '!AF1615="","",'表格编辑 '!AF1615)</f>
        <v>131047</v>
      </c>
    </row>
    <row r="1616" spans="1:30">
      <c r="A1616" s="123">
        <f>IF('表格编辑 '!A1616="","",'表格编辑 '!A1616)</f>
        <v>31048</v>
      </c>
      <c r="B1616" s="123">
        <f>IF('表格编辑 '!B1616="","",'表格编辑 '!B1616)</f>
        <v>10072</v>
      </c>
      <c r="C1616" s="123">
        <f>IF('表格编辑 '!E1616="","",'表格编辑 '!E1616)</f>
        <v>39</v>
      </c>
      <c r="D1616" s="123" t="str">
        <f>IF('表格编辑 '!F1616="","",'表格编辑 '!F1616)</f>
        <v>AI_born_event(RECEIVER, ARG0, ARG1, ARG2, ARG3,ARG4)</v>
      </c>
      <c r="E1616" s="123" t="str">
        <f>IF('表格编辑 '!G1616="","",'表格编辑 '!G1616)</f>
        <v>AI_update_event(RECEIVER, ARG0, ARG1, ARG2, ARG3,ARG4)</v>
      </c>
      <c r="F1616" s="123" t="str">
        <f>IF('表格编辑 '!H1616="","",'表格编辑 '!H1616)</f>
        <v/>
      </c>
      <c r="G1616" s="123" t="str">
        <f>IF('表格编辑 '!I1616="","",'表格编辑 '!I1616)</f>
        <v/>
      </c>
      <c r="H1616" s="123" t="str">
        <f>IF('表格编辑 '!J1616="","",'表格编辑 '!J1616)</f>
        <v>test_deadth_event(RECEIVER, ARG0, ARG1, ARG2, ARG3,ARG4)</v>
      </c>
      <c r="I1616" s="123">
        <f>IF('表格编辑 '!K1616="","",'表格编辑 '!K1616)</f>
        <v>1</v>
      </c>
      <c r="J1616" s="123">
        <f>IF('表格编辑 '!L1616="","",'表格编辑 '!L1616)</f>
        <v>2772</v>
      </c>
      <c r="K1616" s="123">
        <f>IF('表格编辑 '!M1616="","",'表格编辑 '!M1616)</f>
        <v>1170</v>
      </c>
      <c r="L1616" s="123" t="str">
        <f>IF('表格编辑 '!N1616="","",'表格编辑 '!N1616)</f>
        <v/>
      </c>
      <c r="M1616" s="123" t="str">
        <f>IF('表格编辑 '!O1616="","",'表格编辑 '!O1616)</f>
        <v/>
      </c>
      <c r="N1616" s="123" t="str">
        <f>IF('表格编辑 '!P1616="","",'表格编辑 '!P1616)</f>
        <v/>
      </c>
      <c r="O1616" s="123" t="str">
        <f>IF('表格编辑 '!Q1616="","",'表格编辑 '!Q1616)</f>
        <v/>
      </c>
      <c r="P1616" s="123" t="str">
        <f>IF('表格编辑 '!R1616="","",'表格编辑 '!R1616)</f>
        <v/>
      </c>
      <c r="Q1616" s="123">
        <f>IF('表格编辑 '!S1616="","",'表格编辑 '!S1616)</f>
        <v>320</v>
      </c>
      <c r="R1616" s="123" t="str">
        <f>IF('表格编辑 '!T1616="","",'表格编辑 '!T1616)</f>
        <v/>
      </c>
      <c r="S1616" s="123" t="str">
        <f>IF('表格编辑 '!U1616="","",'表格编辑 '!U1616)</f>
        <v/>
      </c>
      <c r="T1616" s="123" t="str">
        <f>IF('表格编辑 '!V1616="","",'表格编辑 '!V1616)</f>
        <v/>
      </c>
      <c r="U1616" s="123" t="str">
        <f>IF('表格编辑 '!W1616="","",'表格编辑 '!W1616)</f>
        <v/>
      </c>
      <c r="V1616" s="123" t="str">
        <f>IF('表格编辑 '!X1616="","",'表格编辑 '!X1616)</f>
        <v/>
      </c>
      <c r="W1616" s="123" t="str">
        <f>IF('表格编辑 '!Y1616="","",'表格编辑 '!Y1616)</f>
        <v/>
      </c>
      <c r="X1616" s="123" t="str">
        <f>IF('表格编辑 '!Z1616="","",'表格编辑 '!Z1616)</f>
        <v/>
      </c>
      <c r="Y1616" s="123" t="str">
        <f>IF('表格编辑 '!AA1616="","",'表格编辑 '!AA1616)</f>
        <v/>
      </c>
      <c r="Z1616" s="123" t="str">
        <f>IF('表格编辑 '!AB1616="","",'表格编辑 '!AB1616)</f>
        <v/>
      </c>
      <c r="AA1616" s="123" t="str">
        <f>IF('表格编辑 '!AC1616="","",'表格编辑 '!AC1616)</f>
        <v/>
      </c>
      <c r="AB1616" s="123" t="str">
        <f>IF('表格编辑 '!AD1616="","",'表格编辑 '!AD1616)</f>
        <v/>
      </c>
      <c r="AC1616" s="123" t="str">
        <f>IF('表格编辑 '!AE1616="","",'表格编辑 '!AE1616)</f>
        <v/>
      </c>
      <c r="AD1616" s="123">
        <f>IF('表格编辑 '!AF1616="","",'表格编辑 '!AF1616)</f>
        <v>131048</v>
      </c>
    </row>
    <row r="1617" spans="1:30">
      <c r="A1617" s="123">
        <f>IF('表格编辑 '!A1617="","",'表格编辑 '!A1617)</f>
        <v>31049</v>
      </c>
      <c r="B1617" s="123">
        <f>IF('表格编辑 '!B1617="","",'表格编辑 '!B1617)</f>
        <v>10132</v>
      </c>
      <c r="C1617" s="123">
        <f>IF('表格编辑 '!E1617="","",'表格编辑 '!E1617)</f>
        <v>39</v>
      </c>
      <c r="D1617" s="123" t="str">
        <f>IF('表格编辑 '!F1617="","",'表格编辑 '!F1617)</f>
        <v>AI_born_event(RECEIVER, ARG0, ARG1, ARG2, ARG3,ARG4)</v>
      </c>
      <c r="E1617" s="123" t="str">
        <f>IF('表格编辑 '!G1617="","",'表格编辑 '!G1617)</f>
        <v>AI_update_event(RECEIVER, ARG0, ARG1, ARG2, ARG3,ARG4)</v>
      </c>
      <c r="F1617" s="123" t="str">
        <f>IF('表格编辑 '!H1617="","",'表格编辑 '!H1617)</f>
        <v/>
      </c>
      <c r="G1617" s="123" t="str">
        <f>IF('表格编辑 '!I1617="","",'表格编辑 '!I1617)</f>
        <v/>
      </c>
      <c r="H1617" s="123" t="str">
        <f>IF('表格编辑 '!J1617="","",'表格编辑 '!J1617)</f>
        <v>test_deadth_event(RECEIVER, ARG0, ARG1, ARG2, ARG3,ARG4)</v>
      </c>
      <c r="I1617" s="123">
        <f>IF('表格编辑 '!K1617="","",'表格编辑 '!K1617)</f>
        <v>1</v>
      </c>
      <c r="J1617" s="123">
        <f>IF('表格编辑 '!L1617="","",'表格编辑 '!L1617)</f>
        <v>2464</v>
      </c>
      <c r="K1617" s="123">
        <f>IF('表格编辑 '!M1617="","",'表格编辑 '!M1617)</f>
        <v>1170</v>
      </c>
      <c r="L1617" s="123" t="str">
        <f>IF('表格编辑 '!N1617="","",'表格编辑 '!N1617)</f>
        <v/>
      </c>
      <c r="M1617" s="123" t="str">
        <f>IF('表格编辑 '!O1617="","",'表格编辑 '!O1617)</f>
        <v/>
      </c>
      <c r="N1617" s="123" t="str">
        <f>IF('表格编辑 '!P1617="","",'表格编辑 '!P1617)</f>
        <v/>
      </c>
      <c r="O1617" s="123" t="str">
        <f>IF('表格编辑 '!Q1617="","",'表格编辑 '!Q1617)</f>
        <v/>
      </c>
      <c r="P1617" s="123" t="str">
        <f>IF('表格编辑 '!R1617="","",'表格编辑 '!R1617)</f>
        <v/>
      </c>
      <c r="Q1617" s="123">
        <f>IF('表格编辑 '!S1617="","",'表格编辑 '!S1617)</f>
        <v>320</v>
      </c>
      <c r="R1617" s="123" t="str">
        <f>IF('表格编辑 '!T1617="","",'表格编辑 '!T1617)</f>
        <v/>
      </c>
      <c r="S1617" s="123" t="str">
        <f>IF('表格编辑 '!U1617="","",'表格编辑 '!U1617)</f>
        <v/>
      </c>
      <c r="T1617" s="123" t="str">
        <f>IF('表格编辑 '!V1617="","",'表格编辑 '!V1617)</f>
        <v/>
      </c>
      <c r="U1617" s="123" t="str">
        <f>IF('表格编辑 '!W1617="","",'表格编辑 '!W1617)</f>
        <v/>
      </c>
      <c r="V1617" s="123" t="str">
        <f>IF('表格编辑 '!X1617="","",'表格编辑 '!X1617)</f>
        <v/>
      </c>
      <c r="W1617" s="123" t="str">
        <f>IF('表格编辑 '!Y1617="","",'表格编辑 '!Y1617)</f>
        <v/>
      </c>
      <c r="X1617" s="123" t="str">
        <f>IF('表格编辑 '!Z1617="","",'表格编辑 '!Z1617)</f>
        <v/>
      </c>
      <c r="Y1617" s="123" t="str">
        <f>IF('表格编辑 '!AA1617="","",'表格编辑 '!AA1617)</f>
        <v/>
      </c>
      <c r="Z1617" s="123" t="str">
        <f>IF('表格编辑 '!AB1617="","",'表格编辑 '!AB1617)</f>
        <v/>
      </c>
      <c r="AA1617" s="123" t="str">
        <f>IF('表格编辑 '!AC1617="","",'表格编辑 '!AC1617)</f>
        <v/>
      </c>
      <c r="AB1617" s="123" t="str">
        <f>IF('表格编辑 '!AD1617="","",'表格编辑 '!AD1617)</f>
        <v/>
      </c>
      <c r="AC1617" s="123" t="str">
        <f>IF('表格编辑 '!AE1617="","",'表格编辑 '!AE1617)</f>
        <v/>
      </c>
      <c r="AD1617" s="123">
        <f>IF('表格编辑 '!AF1617="","",'表格编辑 '!AF1617)</f>
        <v>131049</v>
      </c>
    </row>
    <row r="1618" spans="1:30">
      <c r="A1618" s="123">
        <f>IF('表格编辑 '!A1618="","",'表格编辑 '!A1618)</f>
        <v>31050</v>
      </c>
      <c r="B1618" s="123">
        <f>IF('表格编辑 '!B1618="","",'表格编辑 '!B1618)</f>
        <v>10101</v>
      </c>
      <c r="C1618" s="123">
        <f>IF('表格编辑 '!E1618="","",'表格编辑 '!E1618)</f>
        <v>39</v>
      </c>
      <c r="D1618" s="123" t="str">
        <f>IF('表格编辑 '!F1618="","",'表格编辑 '!F1618)</f>
        <v>AI_born_event(RECEIVER, ARG0, ARG1, ARG2, ARG3,ARG4)</v>
      </c>
      <c r="E1618" s="123" t="str">
        <f>IF('表格编辑 '!G1618="","",'表格编辑 '!G1618)</f>
        <v>AI_update_event(RECEIVER, ARG0, ARG1, ARG2, ARG3,ARG4)</v>
      </c>
      <c r="F1618" s="123" t="str">
        <f>IF('表格编辑 '!H1618="","",'表格编辑 '!H1618)</f>
        <v/>
      </c>
      <c r="G1618" s="123" t="str">
        <f>IF('表格编辑 '!I1618="","",'表格编辑 '!I1618)</f>
        <v/>
      </c>
      <c r="H1618" s="123" t="str">
        <f>IF('表格编辑 '!J1618="","",'表格编辑 '!J1618)</f>
        <v>test_deadth_event(RECEIVER, ARG0, ARG1, ARG2, ARG3,ARG4)</v>
      </c>
      <c r="I1618" s="123">
        <f>IF('表格编辑 '!K1618="","",'表格编辑 '!K1618)</f>
        <v>1</v>
      </c>
      <c r="J1618" s="123">
        <f>IF('表格编辑 '!L1618="","",'表格编辑 '!L1618)</f>
        <v>3230</v>
      </c>
      <c r="K1618" s="123">
        <f>IF('表格编辑 '!M1618="","",'表格编辑 '!M1618)</f>
        <v>1170</v>
      </c>
      <c r="L1618" s="123" t="str">
        <f>IF('表格编辑 '!N1618="","",'表格编辑 '!N1618)</f>
        <v/>
      </c>
      <c r="M1618" s="123" t="str">
        <f>IF('表格编辑 '!O1618="","",'表格编辑 '!O1618)</f>
        <v/>
      </c>
      <c r="N1618" s="123" t="str">
        <f>IF('表格编辑 '!P1618="","",'表格编辑 '!P1618)</f>
        <v/>
      </c>
      <c r="O1618" s="123" t="str">
        <f>IF('表格编辑 '!Q1618="","",'表格编辑 '!Q1618)</f>
        <v/>
      </c>
      <c r="P1618" s="123" t="str">
        <f>IF('表格编辑 '!R1618="","",'表格编辑 '!R1618)</f>
        <v/>
      </c>
      <c r="Q1618" s="123">
        <f>IF('表格编辑 '!S1618="","",'表格编辑 '!S1618)</f>
        <v>320</v>
      </c>
      <c r="R1618" s="123" t="str">
        <f>IF('表格编辑 '!T1618="","",'表格编辑 '!T1618)</f>
        <v/>
      </c>
      <c r="S1618" s="123" t="str">
        <f>IF('表格编辑 '!U1618="","",'表格编辑 '!U1618)</f>
        <v/>
      </c>
      <c r="T1618" s="123" t="str">
        <f>IF('表格编辑 '!V1618="","",'表格编辑 '!V1618)</f>
        <v/>
      </c>
      <c r="U1618" s="123" t="str">
        <f>IF('表格编辑 '!W1618="","",'表格编辑 '!W1618)</f>
        <v/>
      </c>
      <c r="V1618" s="123" t="str">
        <f>IF('表格编辑 '!X1618="","",'表格编辑 '!X1618)</f>
        <v/>
      </c>
      <c r="W1618" s="123" t="str">
        <f>IF('表格编辑 '!Y1618="","",'表格编辑 '!Y1618)</f>
        <v/>
      </c>
      <c r="X1618" s="123" t="str">
        <f>IF('表格编辑 '!Z1618="","",'表格编辑 '!Z1618)</f>
        <v/>
      </c>
      <c r="Y1618" s="123" t="str">
        <f>IF('表格编辑 '!AA1618="","",'表格编辑 '!AA1618)</f>
        <v/>
      </c>
      <c r="Z1618" s="123" t="str">
        <f>IF('表格编辑 '!AB1618="","",'表格编辑 '!AB1618)</f>
        <v/>
      </c>
      <c r="AA1618" s="123" t="str">
        <f>IF('表格编辑 '!AC1618="","",'表格编辑 '!AC1618)</f>
        <v/>
      </c>
      <c r="AB1618" s="123" t="str">
        <f>IF('表格编辑 '!AD1618="","",'表格编辑 '!AD1618)</f>
        <v/>
      </c>
      <c r="AC1618" s="123" t="str">
        <f>IF('表格编辑 '!AE1618="","",'表格编辑 '!AE1618)</f>
        <v/>
      </c>
      <c r="AD1618" s="123">
        <f>IF('表格编辑 '!AF1618="","",'表格编辑 '!AF1618)</f>
        <v>131050</v>
      </c>
    </row>
    <row r="1619" spans="1:30">
      <c r="A1619" s="123">
        <f>IF('表格编辑 '!A1619="","",'表格编辑 '!A1619)</f>
        <v>31051</v>
      </c>
      <c r="B1619" s="123">
        <f>IF('表格编辑 '!B1619="","",'表格编辑 '!B1619)</f>
        <v>10108</v>
      </c>
      <c r="C1619" s="123">
        <f>IF('表格编辑 '!E1619="","",'表格编辑 '!E1619)</f>
        <v>39</v>
      </c>
      <c r="D1619" s="123" t="str">
        <f>IF('表格编辑 '!F1619="","",'表格编辑 '!F1619)</f>
        <v>AI_born_event(RECEIVER, ARG0, ARG1, ARG2, ARG3,ARG4)</v>
      </c>
      <c r="E1619" s="123" t="str">
        <f>IF('表格编辑 '!G1619="","",'表格编辑 '!G1619)</f>
        <v>AI_update_event(RECEIVER, ARG0, ARG1, ARG2, ARG3,ARG4)</v>
      </c>
      <c r="F1619" s="123" t="str">
        <f>IF('表格编辑 '!H1619="","",'表格编辑 '!H1619)</f>
        <v/>
      </c>
      <c r="G1619" s="123" t="str">
        <f>IF('表格编辑 '!I1619="","",'表格编辑 '!I1619)</f>
        <v/>
      </c>
      <c r="H1619" s="123" t="str">
        <f>IF('表格编辑 '!J1619="","",'表格编辑 '!J1619)</f>
        <v>test_deadth_event(RECEIVER, ARG0, ARG1, ARG2, ARG3,ARG4)</v>
      </c>
      <c r="I1619" s="123">
        <f>IF('表格编辑 '!K1619="","",'表格编辑 '!K1619)</f>
        <v>1</v>
      </c>
      <c r="J1619" s="123">
        <f>IF('表格编辑 '!L1619="","",'表格编辑 '!L1619)</f>
        <v>6460</v>
      </c>
      <c r="K1619" s="123">
        <f>IF('表格编辑 '!M1619="","",'表格编辑 '!M1619)</f>
        <v>1170</v>
      </c>
      <c r="L1619" s="123" t="str">
        <f>IF('表格编辑 '!N1619="","",'表格编辑 '!N1619)</f>
        <v/>
      </c>
      <c r="M1619" s="123" t="str">
        <f>IF('表格编辑 '!O1619="","",'表格编辑 '!O1619)</f>
        <v/>
      </c>
      <c r="N1619" s="123" t="str">
        <f>IF('表格编辑 '!P1619="","",'表格编辑 '!P1619)</f>
        <v/>
      </c>
      <c r="O1619" s="123" t="str">
        <f>IF('表格编辑 '!Q1619="","",'表格编辑 '!Q1619)</f>
        <v/>
      </c>
      <c r="P1619" s="123" t="str">
        <f>IF('表格编辑 '!R1619="","",'表格编辑 '!R1619)</f>
        <v/>
      </c>
      <c r="Q1619" s="123">
        <f>IF('表格编辑 '!S1619="","",'表格编辑 '!S1619)</f>
        <v>320</v>
      </c>
      <c r="R1619" s="123" t="str">
        <f>IF('表格编辑 '!T1619="","",'表格编辑 '!T1619)</f>
        <v/>
      </c>
      <c r="S1619" s="123" t="str">
        <f>IF('表格编辑 '!U1619="","",'表格编辑 '!U1619)</f>
        <v/>
      </c>
      <c r="T1619" s="123" t="str">
        <f>IF('表格编辑 '!V1619="","",'表格编辑 '!V1619)</f>
        <v/>
      </c>
      <c r="U1619" s="123" t="str">
        <f>IF('表格编辑 '!W1619="","",'表格编辑 '!W1619)</f>
        <v/>
      </c>
      <c r="V1619" s="123" t="str">
        <f>IF('表格编辑 '!X1619="","",'表格编辑 '!X1619)</f>
        <v/>
      </c>
      <c r="W1619" s="123" t="str">
        <f>IF('表格编辑 '!Y1619="","",'表格编辑 '!Y1619)</f>
        <v/>
      </c>
      <c r="X1619" s="123" t="str">
        <f>IF('表格编辑 '!Z1619="","",'表格编辑 '!Z1619)</f>
        <v/>
      </c>
      <c r="Y1619" s="123" t="str">
        <f>IF('表格编辑 '!AA1619="","",'表格编辑 '!AA1619)</f>
        <v/>
      </c>
      <c r="Z1619" s="123" t="str">
        <f>IF('表格编辑 '!AB1619="","",'表格编辑 '!AB1619)</f>
        <v/>
      </c>
      <c r="AA1619" s="123" t="str">
        <f>IF('表格编辑 '!AC1619="","",'表格编辑 '!AC1619)</f>
        <v/>
      </c>
      <c r="AB1619" s="123" t="str">
        <f>IF('表格编辑 '!AD1619="","",'表格编辑 '!AD1619)</f>
        <v/>
      </c>
      <c r="AC1619" s="123" t="str">
        <f>IF('表格编辑 '!AE1619="","",'表格编辑 '!AE1619)</f>
        <v/>
      </c>
      <c r="AD1619" s="123">
        <f>IF('表格编辑 '!AF1619="","",'表格编辑 '!AF1619)</f>
        <v>131051</v>
      </c>
    </row>
    <row r="1620" spans="1:30">
      <c r="A1620" s="123">
        <f>IF('表格编辑 '!A1620="","",'表格编辑 '!A1620)</f>
        <v>31052</v>
      </c>
      <c r="B1620" s="123">
        <f>IF('表格编辑 '!B1620="","",'表格编辑 '!B1620)</f>
        <v>10155</v>
      </c>
      <c r="C1620" s="123">
        <f>IF('表格编辑 '!E1620="","",'表格编辑 '!E1620)</f>
        <v>39</v>
      </c>
      <c r="D1620" s="123" t="str">
        <f>IF('表格编辑 '!F1620="","",'表格编辑 '!F1620)</f>
        <v>AI_born_event(RECEIVER, ARG0, ARG1, ARG2, ARG3,ARG4)</v>
      </c>
      <c r="E1620" s="123" t="str">
        <f>IF('表格编辑 '!G1620="","",'表格编辑 '!G1620)</f>
        <v>AI_update_event(RECEIVER, ARG0, ARG1, ARG2, ARG3,ARG4)</v>
      </c>
      <c r="F1620" s="123" t="str">
        <f>IF('表格编辑 '!H1620="","",'表格编辑 '!H1620)</f>
        <v/>
      </c>
      <c r="G1620" s="123" t="str">
        <f>IF('表格编辑 '!I1620="","",'表格编辑 '!I1620)</f>
        <v/>
      </c>
      <c r="H1620" s="123" t="str">
        <f>IF('表格编辑 '!J1620="","",'表格编辑 '!J1620)</f>
        <v>test_deadth_event(RECEIVER, ARG0, ARG1, ARG2, ARG3,ARG4)</v>
      </c>
      <c r="I1620" s="123">
        <f>IF('表格编辑 '!K1620="","",'表格编辑 '!K1620)</f>
        <v>1</v>
      </c>
      <c r="J1620" s="123">
        <f>IF('表格编辑 '!L1620="","",'表格编辑 '!L1620)</f>
        <v>2926</v>
      </c>
      <c r="K1620" s="123">
        <f>IF('表格编辑 '!M1620="","",'表格编辑 '!M1620)</f>
        <v>1170</v>
      </c>
      <c r="L1620" s="123" t="str">
        <f>IF('表格编辑 '!N1620="","",'表格编辑 '!N1620)</f>
        <v/>
      </c>
      <c r="M1620" s="123" t="str">
        <f>IF('表格编辑 '!O1620="","",'表格编辑 '!O1620)</f>
        <v/>
      </c>
      <c r="N1620" s="123" t="str">
        <f>IF('表格编辑 '!P1620="","",'表格编辑 '!P1620)</f>
        <v/>
      </c>
      <c r="O1620" s="123" t="str">
        <f>IF('表格编辑 '!Q1620="","",'表格编辑 '!Q1620)</f>
        <v/>
      </c>
      <c r="P1620" s="123" t="str">
        <f>IF('表格编辑 '!R1620="","",'表格编辑 '!R1620)</f>
        <v/>
      </c>
      <c r="Q1620" s="123">
        <f>IF('表格编辑 '!S1620="","",'表格编辑 '!S1620)</f>
        <v>320</v>
      </c>
      <c r="R1620" s="123" t="str">
        <f>IF('表格编辑 '!T1620="","",'表格编辑 '!T1620)</f>
        <v/>
      </c>
      <c r="S1620" s="123" t="str">
        <f>IF('表格编辑 '!U1620="","",'表格编辑 '!U1620)</f>
        <v/>
      </c>
      <c r="T1620" s="123" t="str">
        <f>IF('表格编辑 '!V1620="","",'表格编辑 '!V1620)</f>
        <v/>
      </c>
      <c r="U1620" s="123" t="str">
        <f>IF('表格编辑 '!W1620="","",'表格编辑 '!W1620)</f>
        <v/>
      </c>
      <c r="V1620" s="123" t="str">
        <f>IF('表格编辑 '!X1620="","",'表格编辑 '!X1620)</f>
        <v/>
      </c>
      <c r="W1620" s="123" t="str">
        <f>IF('表格编辑 '!Y1620="","",'表格编辑 '!Y1620)</f>
        <v/>
      </c>
      <c r="X1620" s="123" t="str">
        <f>IF('表格编辑 '!Z1620="","",'表格编辑 '!Z1620)</f>
        <v/>
      </c>
      <c r="Y1620" s="123" t="str">
        <f>IF('表格编辑 '!AA1620="","",'表格编辑 '!AA1620)</f>
        <v/>
      </c>
      <c r="Z1620" s="123" t="str">
        <f>IF('表格编辑 '!AB1620="","",'表格编辑 '!AB1620)</f>
        <v/>
      </c>
      <c r="AA1620" s="123" t="str">
        <f>IF('表格编辑 '!AC1620="","",'表格编辑 '!AC1620)</f>
        <v/>
      </c>
      <c r="AB1620" s="123" t="str">
        <f>IF('表格编辑 '!AD1620="","",'表格编辑 '!AD1620)</f>
        <v/>
      </c>
      <c r="AC1620" s="123" t="str">
        <f>IF('表格编辑 '!AE1620="","",'表格编辑 '!AE1620)</f>
        <v/>
      </c>
      <c r="AD1620" s="123">
        <f>IF('表格编辑 '!AF1620="","",'表格编辑 '!AF1620)</f>
        <v>131052</v>
      </c>
    </row>
    <row r="1621" spans="1:30">
      <c r="A1621" s="123">
        <f>IF('表格编辑 '!A1621="","",'表格编辑 '!A1621)</f>
        <v>31053</v>
      </c>
      <c r="B1621" s="123">
        <f>IF('表格编辑 '!B1621="","",'表格编辑 '!B1621)</f>
        <v>10125</v>
      </c>
      <c r="C1621" s="123">
        <f>IF('表格编辑 '!E1621="","",'表格编辑 '!E1621)</f>
        <v>39</v>
      </c>
      <c r="D1621" s="123" t="str">
        <f>IF('表格编辑 '!F1621="","",'表格编辑 '!F1621)</f>
        <v>AI_born_event(RECEIVER, ARG0, ARG1, ARG2, ARG3,ARG4)</v>
      </c>
      <c r="E1621" s="123" t="str">
        <f>IF('表格编辑 '!G1621="","",'表格编辑 '!G1621)</f>
        <v>AI_update_event(RECEIVER, ARG0, ARG1, ARG2, ARG3,ARG4)</v>
      </c>
      <c r="F1621" s="123" t="str">
        <f>IF('表格编辑 '!H1621="","",'表格编辑 '!H1621)</f>
        <v/>
      </c>
      <c r="G1621" s="123" t="str">
        <f>IF('表格编辑 '!I1621="","",'表格编辑 '!I1621)</f>
        <v/>
      </c>
      <c r="H1621" s="123" t="str">
        <f>IF('表格编辑 '!J1621="","",'表格编辑 '!J1621)</f>
        <v>test_deadth_event(RECEIVER, ARG0, ARG1, ARG2, ARG3,ARG4)</v>
      </c>
      <c r="I1621" s="123">
        <f>IF('表格编辑 '!K1621="","",'表格编辑 '!K1621)</f>
        <v>1</v>
      </c>
      <c r="J1621" s="123">
        <f>IF('表格编辑 '!L1621="","",'表格编辑 '!L1621)</f>
        <v>1330</v>
      </c>
      <c r="K1621" s="123">
        <f>IF('表格编辑 '!M1621="","",'表格编辑 '!M1621)</f>
        <v>1170</v>
      </c>
      <c r="L1621" s="123" t="str">
        <f>IF('表格编辑 '!N1621="","",'表格编辑 '!N1621)</f>
        <v/>
      </c>
      <c r="M1621" s="123" t="str">
        <f>IF('表格编辑 '!O1621="","",'表格编辑 '!O1621)</f>
        <v/>
      </c>
      <c r="N1621" s="123" t="str">
        <f>IF('表格编辑 '!P1621="","",'表格编辑 '!P1621)</f>
        <v/>
      </c>
      <c r="O1621" s="123" t="str">
        <f>IF('表格编辑 '!Q1621="","",'表格编辑 '!Q1621)</f>
        <v/>
      </c>
      <c r="P1621" s="123" t="str">
        <f>IF('表格编辑 '!R1621="","",'表格编辑 '!R1621)</f>
        <v/>
      </c>
      <c r="Q1621" s="123">
        <f>IF('表格编辑 '!S1621="","",'表格编辑 '!S1621)</f>
        <v>320</v>
      </c>
      <c r="R1621" s="123" t="str">
        <f>IF('表格编辑 '!T1621="","",'表格编辑 '!T1621)</f>
        <v/>
      </c>
      <c r="S1621" s="123" t="str">
        <f>IF('表格编辑 '!U1621="","",'表格编辑 '!U1621)</f>
        <v/>
      </c>
      <c r="T1621" s="123" t="str">
        <f>IF('表格编辑 '!V1621="","",'表格编辑 '!V1621)</f>
        <v/>
      </c>
      <c r="U1621" s="123" t="str">
        <f>IF('表格编辑 '!W1621="","",'表格编辑 '!W1621)</f>
        <v/>
      </c>
      <c r="V1621" s="123" t="str">
        <f>IF('表格编辑 '!X1621="","",'表格编辑 '!X1621)</f>
        <v/>
      </c>
      <c r="W1621" s="123" t="str">
        <f>IF('表格编辑 '!Y1621="","",'表格编辑 '!Y1621)</f>
        <v/>
      </c>
      <c r="X1621" s="123" t="str">
        <f>IF('表格编辑 '!Z1621="","",'表格编辑 '!Z1621)</f>
        <v/>
      </c>
      <c r="Y1621" s="123" t="str">
        <f>IF('表格编辑 '!AA1621="","",'表格编辑 '!AA1621)</f>
        <v/>
      </c>
      <c r="Z1621" s="123" t="str">
        <f>IF('表格编辑 '!AB1621="","",'表格编辑 '!AB1621)</f>
        <v/>
      </c>
      <c r="AA1621" s="123" t="str">
        <f>IF('表格编辑 '!AC1621="","",'表格编辑 '!AC1621)</f>
        <v/>
      </c>
      <c r="AB1621" s="123" t="str">
        <f>IF('表格编辑 '!AD1621="","",'表格编辑 '!AD1621)</f>
        <v/>
      </c>
      <c r="AC1621" s="123" t="str">
        <f>IF('表格编辑 '!AE1621="","",'表格编辑 '!AE1621)</f>
        <v/>
      </c>
      <c r="AD1621" s="123">
        <f>IF('表格编辑 '!AF1621="","",'表格编辑 '!AF1621)</f>
        <v>131053</v>
      </c>
    </row>
    <row r="1622" spans="1:30">
      <c r="A1622" s="123">
        <f>IF('表格编辑 '!A1622="","",'表格编辑 '!A1622)</f>
        <v>31054</v>
      </c>
      <c r="B1622" s="123">
        <f>IF('表格编辑 '!B1622="","",'表格编辑 '!B1622)</f>
        <v>10035</v>
      </c>
      <c r="C1622" s="123">
        <f>IF('表格编辑 '!E1622="","",'表格编辑 '!E1622)</f>
        <v>39</v>
      </c>
      <c r="D1622" s="123" t="str">
        <f>IF('表格编辑 '!F1622="","",'表格编辑 '!F1622)</f>
        <v>AI_born_event(RECEIVER, ARG0, ARG1, ARG2, ARG3,ARG4)</v>
      </c>
      <c r="E1622" s="123" t="str">
        <f>IF('表格编辑 '!G1622="","",'表格编辑 '!G1622)</f>
        <v>AI_update_event(RECEIVER, ARG0, ARG1, ARG2, ARG3,ARG4)</v>
      </c>
      <c r="F1622" s="123" t="str">
        <f>IF('表格编辑 '!H1622="","",'表格编辑 '!H1622)</f>
        <v/>
      </c>
      <c r="G1622" s="123" t="str">
        <f>IF('表格编辑 '!I1622="","",'表格编辑 '!I1622)</f>
        <v/>
      </c>
      <c r="H1622" s="123" t="str">
        <f>IF('表格编辑 '!J1622="","",'表格编辑 '!J1622)</f>
        <v>test_deadth_event(RECEIVER, ARG0, ARG1, ARG2, ARG3,ARG4)</v>
      </c>
      <c r="I1622" s="123">
        <f>IF('表格编辑 '!K1622="","",'表格编辑 '!K1622)</f>
        <v>1</v>
      </c>
      <c r="J1622" s="123">
        <f>IF('表格编辑 '!L1622="","",'表格编辑 '!L1622)</f>
        <v>3626</v>
      </c>
      <c r="K1622" s="123">
        <f>IF('表格编辑 '!M1622="","",'表格编辑 '!M1622)</f>
        <v>1170</v>
      </c>
      <c r="L1622" s="123" t="str">
        <f>IF('表格编辑 '!N1622="","",'表格编辑 '!N1622)</f>
        <v/>
      </c>
      <c r="M1622" s="123" t="str">
        <f>IF('表格编辑 '!O1622="","",'表格编辑 '!O1622)</f>
        <v/>
      </c>
      <c r="N1622" s="123" t="str">
        <f>IF('表格编辑 '!P1622="","",'表格编辑 '!P1622)</f>
        <v/>
      </c>
      <c r="O1622" s="123" t="str">
        <f>IF('表格编辑 '!Q1622="","",'表格编辑 '!Q1622)</f>
        <v/>
      </c>
      <c r="P1622" s="123" t="str">
        <f>IF('表格编辑 '!R1622="","",'表格编辑 '!R1622)</f>
        <v/>
      </c>
      <c r="Q1622" s="123">
        <f>IF('表格编辑 '!S1622="","",'表格编辑 '!S1622)</f>
        <v>320</v>
      </c>
      <c r="R1622" s="123" t="str">
        <f>IF('表格编辑 '!T1622="","",'表格编辑 '!T1622)</f>
        <v/>
      </c>
      <c r="S1622" s="123" t="str">
        <f>IF('表格编辑 '!U1622="","",'表格编辑 '!U1622)</f>
        <v/>
      </c>
      <c r="T1622" s="123" t="str">
        <f>IF('表格编辑 '!V1622="","",'表格编辑 '!V1622)</f>
        <v/>
      </c>
      <c r="U1622" s="123" t="str">
        <f>IF('表格编辑 '!W1622="","",'表格编辑 '!W1622)</f>
        <v/>
      </c>
      <c r="V1622" s="123" t="str">
        <f>IF('表格编辑 '!X1622="","",'表格编辑 '!X1622)</f>
        <v/>
      </c>
      <c r="W1622" s="123" t="str">
        <f>IF('表格编辑 '!Y1622="","",'表格编辑 '!Y1622)</f>
        <v/>
      </c>
      <c r="X1622" s="123" t="str">
        <f>IF('表格编辑 '!Z1622="","",'表格编辑 '!Z1622)</f>
        <v/>
      </c>
      <c r="Y1622" s="123" t="str">
        <f>IF('表格编辑 '!AA1622="","",'表格编辑 '!AA1622)</f>
        <v/>
      </c>
      <c r="Z1622" s="123" t="str">
        <f>IF('表格编辑 '!AB1622="","",'表格编辑 '!AB1622)</f>
        <v/>
      </c>
      <c r="AA1622" s="123" t="str">
        <f>IF('表格编辑 '!AC1622="","",'表格编辑 '!AC1622)</f>
        <v/>
      </c>
      <c r="AB1622" s="123" t="str">
        <f>IF('表格编辑 '!AD1622="","",'表格编辑 '!AD1622)</f>
        <v/>
      </c>
      <c r="AC1622" s="123" t="str">
        <f>IF('表格编辑 '!AE1622="","",'表格编辑 '!AE1622)</f>
        <v/>
      </c>
      <c r="AD1622" s="123">
        <f>IF('表格编辑 '!AF1622="","",'表格编辑 '!AF1622)</f>
        <v>131054</v>
      </c>
    </row>
    <row r="1623" spans="1:30">
      <c r="A1623" s="123">
        <f>IF('表格编辑 '!A1623="","",'表格编辑 '!A1623)</f>
        <v>31055</v>
      </c>
      <c r="B1623" s="123">
        <f>IF('表格编辑 '!B1623="","",'表格编辑 '!B1623)</f>
        <v>10035</v>
      </c>
      <c r="C1623" s="123">
        <f>IF('表格编辑 '!E1623="","",'表格编辑 '!E1623)</f>
        <v>39</v>
      </c>
      <c r="D1623" s="123" t="str">
        <f>IF('表格编辑 '!F1623="","",'表格编辑 '!F1623)</f>
        <v>AI_born_event(RECEIVER, ARG0, ARG1, ARG2, ARG3,ARG4)</v>
      </c>
      <c r="E1623" s="123" t="str">
        <f>IF('表格编辑 '!G1623="","",'表格编辑 '!G1623)</f>
        <v>AI_update_event(RECEIVER, ARG0, ARG1, ARG2, ARG3,ARG4)</v>
      </c>
      <c r="F1623" s="123" t="str">
        <f>IF('表格编辑 '!H1623="","",'表格编辑 '!H1623)</f>
        <v/>
      </c>
      <c r="G1623" s="123" t="str">
        <f>IF('表格编辑 '!I1623="","",'表格编辑 '!I1623)</f>
        <v/>
      </c>
      <c r="H1623" s="123" t="str">
        <f>IF('表格编辑 '!J1623="","",'表格编辑 '!J1623)</f>
        <v>test_deadth_event(RECEIVER, ARG0, ARG1, ARG2, ARG3,ARG4)</v>
      </c>
      <c r="I1623" s="123">
        <f>IF('表格编辑 '!K1623="","",'表格编辑 '!K1623)</f>
        <v>1</v>
      </c>
      <c r="J1623" s="123">
        <f>IF('表格编辑 '!L1623="","",'表格编辑 '!L1623)</f>
        <v>3626</v>
      </c>
      <c r="K1623" s="123">
        <f>IF('表格编辑 '!M1623="","",'表格编辑 '!M1623)</f>
        <v>1170</v>
      </c>
      <c r="L1623" s="123" t="str">
        <f>IF('表格编辑 '!N1623="","",'表格编辑 '!N1623)</f>
        <v/>
      </c>
      <c r="M1623" s="123" t="str">
        <f>IF('表格编辑 '!O1623="","",'表格编辑 '!O1623)</f>
        <v/>
      </c>
      <c r="N1623" s="123" t="str">
        <f>IF('表格编辑 '!P1623="","",'表格编辑 '!P1623)</f>
        <v/>
      </c>
      <c r="O1623" s="123" t="str">
        <f>IF('表格编辑 '!Q1623="","",'表格编辑 '!Q1623)</f>
        <v/>
      </c>
      <c r="P1623" s="123" t="str">
        <f>IF('表格编辑 '!R1623="","",'表格编辑 '!R1623)</f>
        <v/>
      </c>
      <c r="Q1623" s="123">
        <f>IF('表格编辑 '!S1623="","",'表格编辑 '!S1623)</f>
        <v>320</v>
      </c>
      <c r="R1623" s="123" t="str">
        <f>IF('表格编辑 '!T1623="","",'表格编辑 '!T1623)</f>
        <v/>
      </c>
      <c r="S1623" s="123" t="str">
        <f>IF('表格编辑 '!U1623="","",'表格编辑 '!U1623)</f>
        <v/>
      </c>
      <c r="T1623" s="123" t="str">
        <f>IF('表格编辑 '!V1623="","",'表格编辑 '!V1623)</f>
        <v/>
      </c>
      <c r="U1623" s="123" t="str">
        <f>IF('表格编辑 '!W1623="","",'表格编辑 '!W1623)</f>
        <v/>
      </c>
      <c r="V1623" s="123" t="str">
        <f>IF('表格编辑 '!X1623="","",'表格编辑 '!X1623)</f>
        <v/>
      </c>
      <c r="W1623" s="123" t="str">
        <f>IF('表格编辑 '!Y1623="","",'表格编辑 '!Y1623)</f>
        <v/>
      </c>
      <c r="X1623" s="123" t="str">
        <f>IF('表格编辑 '!Z1623="","",'表格编辑 '!Z1623)</f>
        <v/>
      </c>
      <c r="Y1623" s="123" t="str">
        <f>IF('表格编辑 '!AA1623="","",'表格编辑 '!AA1623)</f>
        <v/>
      </c>
      <c r="Z1623" s="123" t="str">
        <f>IF('表格编辑 '!AB1623="","",'表格编辑 '!AB1623)</f>
        <v/>
      </c>
      <c r="AA1623" s="123" t="str">
        <f>IF('表格编辑 '!AC1623="","",'表格编辑 '!AC1623)</f>
        <v/>
      </c>
      <c r="AB1623" s="123" t="str">
        <f>IF('表格编辑 '!AD1623="","",'表格编辑 '!AD1623)</f>
        <v/>
      </c>
      <c r="AC1623" s="123" t="str">
        <f>IF('表格编辑 '!AE1623="","",'表格编辑 '!AE1623)</f>
        <v/>
      </c>
      <c r="AD1623" s="123">
        <f>IF('表格编辑 '!AF1623="","",'表格编辑 '!AF1623)</f>
        <v>131055</v>
      </c>
    </row>
    <row r="1624" spans="1:30">
      <c r="A1624" s="123">
        <f>IF('表格编辑 '!A1624="","",'表格编辑 '!A1624)</f>
        <v>31056</v>
      </c>
      <c r="B1624" s="123">
        <f>IF('表格编辑 '!B1624="","",'表格编辑 '!B1624)</f>
        <v>10101</v>
      </c>
      <c r="C1624" s="123">
        <f>IF('表格编辑 '!E1624="","",'表格编辑 '!E1624)</f>
        <v>39</v>
      </c>
      <c r="D1624" s="123" t="str">
        <f>IF('表格编辑 '!F1624="","",'表格编辑 '!F1624)</f>
        <v>AI_born_event(RECEIVER, ARG0, ARG1, ARG2, ARG3,ARG4)</v>
      </c>
      <c r="E1624" s="123" t="str">
        <f>IF('表格编辑 '!G1624="","",'表格编辑 '!G1624)</f>
        <v>AI_update_event(RECEIVER, ARG0, ARG1, ARG2, ARG3,ARG4)</v>
      </c>
      <c r="F1624" s="123" t="str">
        <f>IF('表格编辑 '!H1624="","",'表格编辑 '!H1624)</f>
        <v/>
      </c>
      <c r="G1624" s="123" t="str">
        <f>IF('表格编辑 '!I1624="","",'表格编辑 '!I1624)</f>
        <v/>
      </c>
      <c r="H1624" s="123" t="str">
        <f>IF('表格编辑 '!J1624="","",'表格编辑 '!J1624)</f>
        <v>test_deadth_event(RECEIVER, ARG0, ARG1, ARG2, ARG3,ARG4)</v>
      </c>
      <c r="I1624" s="123">
        <f>IF('表格编辑 '!K1624="","",'表格编辑 '!K1624)</f>
        <v>1</v>
      </c>
      <c r="J1624" s="123">
        <f>IF('表格编辑 '!L1624="","",'表格编辑 '!L1624)</f>
        <v>3230</v>
      </c>
      <c r="K1624" s="123">
        <f>IF('表格编辑 '!M1624="","",'表格编辑 '!M1624)</f>
        <v>1170</v>
      </c>
      <c r="L1624" s="123" t="str">
        <f>IF('表格编辑 '!N1624="","",'表格编辑 '!N1624)</f>
        <v/>
      </c>
      <c r="M1624" s="123" t="str">
        <f>IF('表格编辑 '!O1624="","",'表格编辑 '!O1624)</f>
        <v/>
      </c>
      <c r="N1624" s="123" t="str">
        <f>IF('表格编辑 '!P1624="","",'表格编辑 '!P1624)</f>
        <v/>
      </c>
      <c r="O1624" s="123" t="str">
        <f>IF('表格编辑 '!Q1624="","",'表格编辑 '!Q1624)</f>
        <v/>
      </c>
      <c r="P1624" s="123" t="str">
        <f>IF('表格编辑 '!R1624="","",'表格编辑 '!R1624)</f>
        <v/>
      </c>
      <c r="Q1624" s="123">
        <f>IF('表格编辑 '!S1624="","",'表格编辑 '!S1624)</f>
        <v>320</v>
      </c>
      <c r="R1624" s="123" t="str">
        <f>IF('表格编辑 '!T1624="","",'表格编辑 '!T1624)</f>
        <v/>
      </c>
      <c r="S1624" s="123" t="str">
        <f>IF('表格编辑 '!U1624="","",'表格编辑 '!U1624)</f>
        <v/>
      </c>
      <c r="T1624" s="123" t="str">
        <f>IF('表格编辑 '!V1624="","",'表格编辑 '!V1624)</f>
        <v/>
      </c>
      <c r="U1624" s="123" t="str">
        <f>IF('表格编辑 '!W1624="","",'表格编辑 '!W1624)</f>
        <v/>
      </c>
      <c r="V1624" s="123" t="str">
        <f>IF('表格编辑 '!X1624="","",'表格编辑 '!X1624)</f>
        <v/>
      </c>
      <c r="W1624" s="123" t="str">
        <f>IF('表格编辑 '!Y1624="","",'表格编辑 '!Y1624)</f>
        <v/>
      </c>
      <c r="X1624" s="123" t="str">
        <f>IF('表格编辑 '!Z1624="","",'表格编辑 '!Z1624)</f>
        <v/>
      </c>
      <c r="Y1624" s="123" t="str">
        <f>IF('表格编辑 '!AA1624="","",'表格编辑 '!AA1624)</f>
        <v/>
      </c>
      <c r="Z1624" s="123" t="str">
        <f>IF('表格编辑 '!AB1624="","",'表格编辑 '!AB1624)</f>
        <v/>
      </c>
      <c r="AA1624" s="123" t="str">
        <f>IF('表格编辑 '!AC1624="","",'表格编辑 '!AC1624)</f>
        <v/>
      </c>
      <c r="AB1624" s="123" t="str">
        <f>IF('表格编辑 '!AD1624="","",'表格编辑 '!AD1624)</f>
        <v/>
      </c>
      <c r="AC1624" s="123" t="str">
        <f>IF('表格编辑 '!AE1624="","",'表格编辑 '!AE1624)</f>
        <v/>
      </c>
      <c r="AD1624" s="123">
        <f>IF('表格编辑 '!AF1624="","",'表格编辑 '!AF1624)</f>
        <v>131056</v>
      </c>
    </row>
    <row r="1625" spans="1:30">
      <c r="A1625" s="123">
        <f>IF('表格编辑 '!A1625="","",'表格编辑 '!A1625)</f>
        <v>31057</v>
      </c>
      <c r="B1625" s="123">
        <f>IF('表格编辑 '!B1625="","",'表格编辑 '!B1625)</f>
        <v>10152</v>
      </c>
      <c r="C1625" s="123">
        <f>IF('表格编辑 '!E1625="","",'表格编辑 '!E1625)</f>
        <v>39</v>
      </c>
      <c r="D1625" s="123" t="str">
        <f>IF('表格编辑 '!F1625="","",'表格编辑 '!F1625)</f>
        <v>AI_born_event(RECEIVER, ARG0, ARG1, ARG2, ARG3,ARG4)</v>
      </c>
      <c r="E1625" s="123" t="str">
        <f>IF('表格编辑 '!G1625="","",'表格编辑 '!G1625)</f>
        <v>AI_update_event(RECEIVER, ARG0, ARG1, ARG2, ARG3,ARG4)</v>
      </c>
      <c r="F1625" s="123" t="str">
        <f>IF('表格编辑 '!H1625="","",'表格编辑 '!H1625)</f>
        <v/>
      </c>
      <c r="G1625" s="123" t="str">
        <f>IF('表格编辑 '!I1625="","",'表格编辑 '!I1625)</f>
        <v/>
      </c>
      <c r="H1625" s="123" t="str">
        <f>IF('表格编辑 '!J1625="","",'表格编辑 '!J1625)</f>
        <v>test_deadth_event(RECEIVER, ARG0, ARG1, ARG2, ARG3,ARG4)</v>
      </c>
      <c r="I1625" s="123">
        <f>IF('表格编辑 '!K1625="","",'表格编辑 '!K1625)</f>
        <v>1</v>
      </c>
      <c r="J1625" s="123">
        <f>IF('表格编辑 '!L1625="","",'表格编辑 '!L1625)</f>
        <v>3100</v>
      </c>
      <c r="K1625" s="123">
        <f>IF('表格编辑 '!M1625="","",'表格编辑 '!M1625)</f>
        <v>1170</v>
      </c>
      <c r="L1625" s="123" t="str">
        <f>IF('表格编辑 '!N1625="","",'表格编辑 '!N1625)</f>
        <v/>
      </c>
      <c r="M1625" s="123" t="str">
        <f>IF('表格编辑 '!O1625="","",'表格编辑 '!O1625)</f>
        <v/>
      </c>
      <c r="N1625" s="123" t="str">
        <f>IF('表格编辑 '!P1625="","",'表格编辑 '!P1625)</f>
        <v/>
      </c>
      <c r="O1625" s="123" t="str">
        <f>IF('表格编辑 '!Q1625="","",'表格编辑 '!Q1625)</f>
        <v/>
      </c>
      <c r="P1625" s="123" t="str">
        <f>IF('表格编辑 '!R1625="","",'表格编辑 '!R1625)</f>
        <v/>
      </c>
      <c r="Q1625" s="123">
        <f>IF('表格编辑 '!S1625="","",'表格编辑 '!S1625)</f>
        <v>320</v>
      </c>
      <c r="R1625" s="123" t="str">
        <f>IF('表格编辑 '!T1625="","",'表格编辑 '!T1625)</f>
        <v/>
      </c>
      <c r="S1625" s="123" t="str">
        <f>IF('表格编辑 '!U1625="","",'表格编辑 '!U1625)</f>
        <v/>
      </c>
      <c r="T1625" s="123" t="str">
        <f>IF('表格编辑 '!V1625="","",'表格编辑 '!V1625)</f>
        <v/>
      </c>
      <c r="U1625" s="123" t="str">
        <f>IF('表格编辑 '!W1625="","",'表格编辑 '!W1625)</f>
        <v/>
      </c>
      <c r="V1625" s="123" t="str">
        <f>IF('表格编辑 '!X1625="","",'表格编辑 '!X1625)</f>
        <v/>
      </c>
      <c r="W1625" s="123" t="str">
        <f>IF('表格编辑 '!Y1625="","",'表格编辑 '!Y1625)</f>
        <v/>
      </c>
      <c r="X1625" s="123" t="str">
        <f>IF('表格编辑 '!Z1625="","",'表格编辑 '!Z1625)</f>
        <v/>
      </c>
      <c r="Y1625" s="123" t="str">
        <f>IF('表格编辑 '!AA1625="","",'表格编辑 '!AA1625)</f>
        <v/>
      </c>
      <c r="Z1625" s="123" t="str">
        <f>IF('表格编辑 '!AB1625="","",'表格编辑 '!AB1625)</f>
        <v/>
      </c>
      <c r="AA1625" s="123" t="str">
        <f>IF('表格编辑 '!AC1625="","",'表格编辑 '!AC1625)</f>
        <v/>
      </c>
      <c r="AB1625" s="123" t="str">
        <f>IF('表格编辑 '!AD1625="","",'表格编辑 '!AD1625)</f>
        <v/>
      </c>
      <c r="AC1625" s="123" t="str">
        <f>IF('表格编辑 '!AE1625="","",'表格编辑 '!AE1625)</f>
        <v/>
      </c>
      <c r="AD1625" s="123">
        <f>IF('表格编辑 '!AF1625="","",'表格编辑 '!AF1625)</f>
        <v>131057</v>
      </c>
    </row>
    <row r="1626" spans="1:30">
      <c r="A1626" s="123">
        <f>IF('表格编辑 '!A1626="","",'表格编辑 '!A1626)</f>
        <v>31058</v>
      </c>
      <c r="B1626" s="123">
        <f>IF('表格编辑 '!B1626="","",'表格编辑 '!B1626)</f>
        <v>10100</v>
      </c>
      <c r="C1626" s="123">
        <f>IF('表格编辑 '!E1626="","",'表格编辑 '!E1626)</f>
        <v>39</v>
      </c>
      <c r="D1626" s="123" t="str">
        <f>IF('表格编辑 '!F1626="","",'表格编辑 '!F1626)</f>
        <v>AI_born_event(RECEIVER, ARG0, ARG1, ARG2, ARG3,ARG4)</v>
      </c>
      <c r="E1626" s="123" t="str">
        <f>IF('表格编辑 '!G1626="","",'表格编辑 '!G1626)</f>
        <v>AI_update_event(RECEIVER, ARG0, ARG1, ARG2, ARG3,ARG4)</v>
      </c>
      <c r="F1626" s="123" t="str">
        <f>IF('表格编辑 '!H1626="","",'表格编辑 '!H1626)</f>
        <v/>
      </c>
      <c r="G1626" s="123" t="str">
        <f>IF('表格编辑 '!I1626="","",'表格编辑 '!I1626)</f>
        <v/>
      </c>
      <c r="H1626" s="123" t="str">
        <f>IF('表格编辑 '!J1626="","",'表格编辑 '!J1626)</f>
        <v>test_deadth_event(RECEIVER, ARG0, ARG1, ARG2, ARG3,ARG4)</v>
      </c>
      <c r="I1626" s="123">
        <f>IF('表格编辑 '!K1626="","",'表格编辑 '!K1626)</f>
        <v>1</v>
      </c>
      <c r="J1626" s="123">
        <f>IF('表格编辑 '!L1626="","",'表格编辑 '!L1626)</f>
        <v>2330</v>
      </c>
      <c r="K1626" s="123">
        <f>IF('表格编辑 '!M1626="","",'表格编辑 '!M1626)</f>
        <v>1170</v>
      </c>
      <c r="L1626" s="123" t="str">
        <f>IF('表格编辑 '!N1626="","",'表格编辑 '!N1626)</f>
        <v/>
      </c>
      <c r="M1626" s="123" t="str">
        <f>IF('表格编辑 '!O1626="","",'表格编辑 '!O1626)</f>
        <v/>
      </c>
      <c r="N1626" s="123" t="str">
        <f>IF('表格编辑 '!P1626="","",'表格编辑 '!P1626)</f>
        <v/>
      </c>
      <c r="O1626" s="123" t="str">
        <f>IF('表格编辑 '!Q1626="","",'表格编辑 '!Q1626)</f>
        <v/>
      </c>
      <c r="P1626" s="123" t="str">
        <f>IF('表格编辑 '!R1626="","",'表格编辑 '!R1626)</f>
        <v/>
      </c>
      <c r="Q1626" s="123">
        <f>IF('表格编辑 '!S1626="","",'表格编辑 '!S1626)</f>
        <v>320</v>
      </c>
      <c r="R1626" s="123" t="str">
        <f>IF('表格编辑 '!T1626="","",'表格编辑 '!T1626)</f>
        <v/>
      </c>
      <c r="S1626" s="123" t="str">
        <f>IF('表格编辑 '!U1626="","",'表格编辑 '!U1626)</f>
        <v/>
      </c>
      <c r="T1626" s="123" t="str">
        <f>IF('表格编辑 '!V1626="","",'表格编辑 '!V1626)</f>
        <v/>
      </c>
      <c r="U1626" s="123" t="str">
        <f>IF('表格编辑 '!W1626="","",'表格编辑 '!W1626)</f>
        <v/>
      </c>
      <c r="V1626" s="123" t="str">
        <f>IF('表格编辑 '!X1626="","",'表格编辑 '!X1626)</f>
        <v/>
      </c>
      <c r="W1626" s="123" t="str">
        <f>IF('表格编辑 '!Y1626="","",'表格编辑 '!Y1626)</f>
        <v/>
      </c>
      <c r="X1626" s="123" t="str">
        <f>IF('表格编辑 '!Z1626="","",'表格编辑 '!Z1626)</f>
        <v/>
      </c>
      <c r="Y1626" s="123" t="str">
        <f>IF('表格编辑 '!AA1626="","",'表格编辑 '!AA1626)</f>
        <v/>
      </c>
      <c r="Z1626" s="123" t="str">
        <f>IF('表格编辑 '!AB1626="","",'表格编辑 '!AB1626)</f>
        <v/>
      </c>
      <c r="AA1626" s="123" t="str">
        <f>IF('表格编辑 '!AC1626="","",'表格编辑 '!AC1626)</f>
        <v/>
      </c>
      <c r="AB1626" s="123" t="str">
        <f>IF('表格编辑 '!AD1626="","",'表格编辑 '!AD1626)</f>
        <v/>
      </c>
      <c r="AC1626" s="123" t="str">
        <f>IF('表格编辑 '!AE1626="","",'表格编辑 '!AE1626)</f>
        <v/>
      </c>
      <c r="AD1626" s="123">
        <f>IF('表格编辑 '!AF1626="","",'表格编辑 '!AF1626)</f>
        <v>131058</v>
      </c>
    </row>
    <row r="1627" spans="1:30">
      <c r="A1627" s="123">
        <f>IF('表格编辑 '!A1627="","",'表格编辑 '!A1627)</f>
        <v>31059</v>
      </c>
      <c r="B1627" s="123">
        <f>IF('表格编辑 '!B1627="","",'表格编辑 '!B1627)</f>
        <v>10020</v>
      </c>
      <c r="C1627" s="123">
        <f>IF('表格编辑 '!E1627="","",'表格编辑 '!E1627)</f>
        <v>39</v>
      </c>
      <c r="D1627" s="123" t="str">
        <f>IF('表格编辑 '!F1627="","",'表格编辑 '!F1627)</f>
        <v>AI_born_event(RECEIVER, ARG0, ARG1, ARG2, ARG3,ARG4)</v>
      </c>
      <c r="E1627" s="123" t="str">
        <f>IF('表格编辑 '!G1627="","",'表格编辑 '!G1627)</f>
        <v>AI_update_event(RECEIVER, ARG0, ARG1, ARG2, ARG3,ARG4)</v>
      </c>
      <c r="F1627" s="123" t="str">
        <f>IF('表格编辑 '!H1627="","",'表格编辑 '!H1627)</f>
        <v/>
      </c>
      <c r="G1627" s="123" t="str">
        <f>IF('表格编辑 '!I1627="","",'表格编辑 '!I1627)</f>
        <v/>
      </c>
      <c r="H1627" s="123" t="str">
        <f>IF('表格编辑 '!J1627="","",'表格编辑 '!J1627)</f>
        <v>test_deadth_event(RECEIVER, ARG0, ARG1, ARG2, ARG3,ARG4)</v>
      </c>
      <c r="I1627" s="123">
        <f>IF('表格编辑 '!K1627="","",'表格编辑 '!K1627)</f>
        <v>1</v>
      </c>
      <c r="J1627" s="123">
        <f>IF('表格编辑 '!L1627="","",'表格编辑 '!L1627)</f>
        <v>2504</v>
      </c>
      <c r="K1627" s="123">
        <f>IF('表格编辑 '!M1627="","",'表格编辑 '!M1627)</f>
        <v>1170</v>
      </c>
      <c r="L1627" s="123" t="str">
        <f>IF('表格编辑 '!N1627="","",'表格编辑 '!N1627)</f>
        <v/>
      </c>
      <c r="M1627" s="123" t="str">
        <f>IF('表格编辑 '!O1627="","",'表格编辑 '!O1627)</f>
        <v/>
      </c>
      <c r="N1627" s="123" t="str">
        <f>IF('表格编辑 '!P1627="","",'表格编辑 '!P1627)</f>
        <v/>
      </c>
      <c r="O1627" s="123" t="str">
        <f>IF('表格编辑 '!Q1627="","",'表格编辑 '!Q1627)</f>
        <v/>
      </c>
      <c r="P1627" s="123" t="str">
        <f>IF('表格编辑 '!R1627="","",'表格编辑 '!R1627)</f>
        <v/>
      </c>
      <c r="Q1627" s="123">
        <f>IF('表格编辑 '!S1627="","",'表格编辑 '!S1627)</f>
        <v>320</v>
      </c>
      <c r="R1627" s="123" t="str">
        <f>IF('表格编辑 '!T1627="","",'表格编辑 '!T1627)</f>
        <v/>
      </c>
      <c r="S1627" s="123" t="str">
        <f>IF('表格编辑 '!U1627="","",'表格编辑 '!U1627)</f>
        <v/>
      </c>
      <c r="T1627" s="123" t="str">
        <f>IF('表格编辑 '!V1627="","",'表格编辑 '!V1627)</f>
        <v/>
      </c>
      <c r="U1627" s="123" t="str">
        <f>IF('表格编辑 '!W1627="","",'表格编辑 '!W1627)</f>
        <v/>
      </c>
      <c r="V1627" s="123" t="str">
        <f>IF('表格编辑 '!X1627="","",'表格编辑 '!X1627)</f>
        <v/>
      </c>
      <c r="W1627" s="123" t="str">
        <f>IF('表格编辑 '!Y1627="","",'表格编辑 '!Y1627)</f>
        <v/>
      </c>
      <c r="X1627" s="123" t="str">
        <f>IF('表格编辑 '!Z1627="","",'表格编辑 '!Z1627)</f>
        <v/>
      </c>
      <c r="Y1627" s="123" t="str">
        <f>IF('表格编辑 '!AA1627="","",'表格编辑 '!AA1627)</f>
        <v/>
      </c>
      <c r="Z1627" s="123" t="str">
        <f>IF('表格编辑 '!AB1627="","",'表格编辑 '!AB1627)</f>
        <v/>
      </c>
      <c r="AA1627" s="123" t="str">
        <f>IF('表格编辑 '!AC1627="","",'表格编辑 '!AC1627)</f>
        <v/>
      </c>
      <c r="AB1627" s="123" t="str">
        <f>IF('表格编辑 '!AD1627="","",'表格编辑 '!AD1627)</f>
        <v/>
      </c>
      <c r="AC1627" s="123" t="str">
        <f>IF('表格编辑 '!AE1627="","",'表格编辑 '!AE1627)</f>
        <v/>
      </c>
      <c r="AD1627" s="123">
        <f>IF('表格编辑 '!AF1627="","",'表格编辑 '!AF1627)</f>
        <v>131059</v>
      </c>
    </row>
    <row r="1628" spans="1:30">
      <c r="A1628" s="123">
        <f>IF('表格编辑 '!A1628="","",'表格编辑 '!A1628)</f>
        <v>31060</v>
      </c>
      <c r="B1628" s="123">
        <f>IF('表格编辑 '!B1628="","",'表格编辑 '!B1628)</f>
        <v>10073</v>
      </c>
      <c r="C1628" s="123">
        <f>IF('表格编辑 '!E1628="","",'表格编辑 '!E1628)</f>
        <v>39</v>
      </c>
      <c r="D1628" s="123" t="str">
        <f>IF('表格编辑 '!F1628="","",'表格编辑 '!F1628)</f>
        <v>AI_born_event(RECEIVER, ARG0, ARG1, ARG2, ARG3,ARG4)</v>
      </c>
      <c r="E1628" s="123" t="str">
        <f>IF('表格编辑 '!G1628="","",'表格编辑 '!G1628)</f>
        <v>AI_update_event(RECEIVER, ARG0, ARG1, ARG2, ARG3,ARG4)</v>
      </c>
      <c r="F1628" s="123" t="str">
        <f>IF('表格编辑 '!H1628="","",'表格编辑 '!H1628)</f>
        <v/>
      </c>
      <c r="G1628" s="123" t="str">
        <f>IF('表格编辑 '!I1628="","",'表格编辑 '!I1628)</f>
        <v/>
      </c>
      <c r="H1628" s="123" t="str">
        <f>IF('表格编辑 '!J1628="","",'表格编辑 '!J1628)</f>
        <v>test_deadth_event(RECEIVER, ARG0, ARG1, ARG2, ARG3,ARG4)</v>
      </c>
      <c r="I1628" s="123">
        <f>IF('表格编辑 '!K1628="","",'表格编辑 '!K1628)</f>
        <v>1</v>
      </c>
      <c r="J1628" s="123">
        <f>IF('表格编辑 '!L1628="","",'表格编辑 '!L1628)</f>
        <v>4048</v>
      </c>
      <c r="K1628" s="123">
        <f>IF('表格编辑 '!M1628="","",'表格编辑 '!M1628)</f>
        <v>1170</v>
      </c>
      <c r="L1628" s="123" t="str">
        <f>IF('表格编辑 '!N1628="","",'表格编辑 '!N1628)</f>
        <v/>
      </c>
      <c r="M1628" s="123" t="str">
        <f>IF('表格编辑 '!O1628="","",'表格编辑 '!O1628)</f>
        <v/>
      </c>
      <c r="N1628" s="123" t="str">
        <f>IF('表格编辑 '!P1628="","",'表格编辑 '!P1628)</f>
        <v/>
      </c>
      <c r="O1628" s="123" t="str">
        <f>IF('表格编辑 '!Q1628="","",'表格编辑 '!Q1628)</f>
        <v/>
      </c>
      <c r="P1628" s="123" t="str">
        <f>IF('表格编辑 '!R1628="","",'表格编辑 '!R1628)</f>
        <v/>
      </c>
      <c r="Q1628" s="123">
        <f>IF('表格编辑 '!S1628="","",'表格编辑 '!S1628)</f>
        <v>320</v>
      </c>
      <c r="R1628" s="123" t="str">
        <f>IF('表格编辑 '!T1628="","",'表格编辑 '!T1628)</f>
        <v/>
      </c>
      <c r="S1628" s="123" t="str">
        <f>IF('表格编辑 '!U1628="","",'表格编辑 '!U1628)</f>
        <v/>
      </c>
      <c r="T1628" s="123" t="str">
        <f>IF('表格编辑 '!V1628="","",'表格编辑 '!V1628)</f>
        <v/>
      </c>
      <c r="U1628" s="123" t="str">
        <f>IF('表格编辑 '!W1628="","",'表格编辑 '!W1628)</f>
        <v/>
      </c>
      <c r="V1628" s="123" t="str">
        <f>IF('表格编辑 '!X1628="","",'表格编辑 '!X1628)</f>
        <v/>
      </c>
      <c r="W1628" s="123" t="str">
        <f>IF('表格编辑 '!Y1628="","",'表格编辑 '!Y1628)</f>
        <v/>
      </c>
      <c r="X1628" s="123" t="str">
        <f>IF('表格编辑 '!Z1628="","",'表格编辑 '!Z1628)</f>
        <v/>
      </c>
      <c r="Y1628" s="123" t="str">
        <f>IF('表格编辑 '!AA1628="","",'表格编辑 '!AA1628)</f>
        <v/>
      </c>
      <c r="Z1628" s="123" t="str">
        <f>IF('表格编辑 '!AB1628="","",'表格编辑 '!AB1628)</f>
        <v/>
      </c>
      <c r="AA1628" s="123" t="str">
        <f>IF('表格编辑 '!AC1628="","",'表格编辑 '!AC1628)</f>
        <v/>
      </c>
      <c r="AB1628" s="123" t="str">
        <f>IF('表格编辑 '!AD1628="","",'表格编辑 '!AD1628)</f>
        <v/>
      </c>
      <c r="AC1628" s="123" t="str">
        <f>IF('表格编辑 '!AE1628="","",'表格编辑 '!AE1628)</f>
        <v/>
      </c>
      <c r="AD1628" s="123">
        <f>IF('表格编辑 '!AF1628="","",'表格编辑 '!AF1628)</f>
        <v>131060</v>
      </c>
    </row>
    <row r="1629" spans="1:30">
      <c r="A1629" s="123">
        <f>IF('表格编辑 '!A1629="","",'表格编辑 '!A1629)</f>
        <v>31061</v>
      </c>
      <c r="B1629" s="123">
        <f>IF('表格编辑 '!B1629="","",'表格编辑 '!B1629)</f>
        <v>10139</v>
      </c>
      <c r="C1629" s="123">
        <f>IF('表格编辑 '!E1629="","",'表格编辑 '!E1629)</f>
        <v>39</v>
      </c>
      <c r="D1629" s="123" t="str">
        <f>IF('表格编辑 '!F1629="","",'表格编辑 '!F1629)</f>
        <v>AI_born_event(RECEIVER, ARG0, ARG1, ARG2, ARG3,ARG4)</v>
      </c>
      <c r="E1629" s="123" t="str">
        <f>IF('表格编辑 '!G1629="","",'表格编辑 '!G1629)</f>
        <v>AI_update_event(RECEIVER, ARG0, ARG1, ARG2, ARG3,ARG4)</v>
      </c>
      <c r="F1629" s="123" t="str">
        <f>IF('表格编辑 '!H1629="","",'表格编辑 '!H1629)</f>
        <v/>
      </c>
      <c r="G1629" s="123" t="str">
        <f>IF('表格编辑 '!I1629="","",'表格编辑 '!I1629)</f>
        <v/>
      </c>
      <c r="H1629" s="123" t="str">
        <f>IF('表格编辑 '!J1629="","",'表格编辑 '!J1629)</f>
        <v>test_deadth_event(RECEIVER, ARG0, ARG1, ARG2, ARG3,ARG4)</v>
      </c>
      <c r="I1629" s="123">
        <f>IF('表格编辑 '!K1629="","",'表格编辑 '!K1629)</f>
        <v>1</v>
      </c>
      <c r="J1629" s="123">
        <f>IF('表格编辑 '!L1629="","",'表格编辑 '!L1629)</f>
        <v>3054</v>
      </c>
      <c r="K1629" s="123">
        <f>IF('表格编辑 '!M1629="","",'表格编辑 '!M1629)</f>
        <v>1170</v>
      </c>
      <c r="L1629" s="123" t="str">
        <f>IF('表格编辑 '!N1629="","",'表格编辑 '!N1629)</f>
        <v/>
      </c>
      <c r="M1629" s="123" t="str">
        <f>IF('表格编辑 '!O1629="","",'表格编辑 '!O1629)</f>
        <v/>
      </c>
      <c r="N1629" s="123" t="str">
        <f>IF('表格编辑 '!P1629="","",'表格编辑 '!P1629)</f>
        <v/>
      </c>
      <c r="O1629" s="123" t="str">
        <f>IF('表格编辑 '!Q1629="","",'表格编辑 '!Q1629)</f>
        <v/>
      </c>
      <c r="P1629" s="123" t="str">
        <f>IF('表格编辑 '!R1629="","",'表格编辑 '!R1629)</f>
        <v/>
      </c>
      <c r="Q1629" s="123">
        <f>IF('表格编辑 '!S1629="","",'表格编辑 '!S1629)</f>
        <v>320</v>
      </c>
      <c r="R1629" s="123" t="str">
        <f>IF('表格编辑 '!T1629="","",'表格编辑 '!T1629)</f>
        <v/>
      </c>
      <c r="S1629" s="123" t="str">
        <f>IF('表格编辑 '!U1629="","",'表格编辑 '!U1629)</f>
        <v/>
      </c>
      <c r="T1629" s="123" t="str">
        <f>IF('表格编辑 '!V1629="","",'表格编辑 '!V1629)</f>
        <v/>
      </c>
      <c r="U1629" s="123" t="str">
        <f>IF('表格编辑 '!W1629="","",'表格编辑 '!W1629)</f>
        <v/>
      </c>
      <c r="V1629" s="123" t="str">
        <f>IF('表格编辑 '!X1629="","",'表格编辑 '!X1629)</f>
        <v/>
      </c>
      <c r="W1629" s="123" t="str">
        <f>IF('表格编辑 '!Y1629="","",'表格编辑 '!Y1629)</f>
        <v/>
      </c>
      <c r="X1629" s="123" t="str">
        <f>IF('表格编辑 '!Z1629="","",'表格编辑 '!Z1629)</f>
        <v/>
      </c>
      <c r="Y1629" s="123" t="str">
        <f>IF('表格编辑 '!AA1629="","",'表格编辑 '!AA1629)</f>
        <v/>
      </c>
      <c r="Z1629" s="123" t="str">
        <f>IF('表格编辑 '!AB1629="","",'表格编辑 '!AB1629)</f>
        <v/>
      </c>
      <c r="AA1629" s="123" t="str">
        <f>IF('表格编辑 '!AC1629="","",'表格编辑 '!AC1629)</f>
        <v/>
      </c>
      <c r="AB1629" s="123" t="str">
        <f>IF('表格编辑 '!AD1629="","",'表格编辑 '!AD1629)</f>
        <v/>
      </c>
      <c r="AC1629" s="123" t="str">
        <f>IF('表格编辑 '!AE1629="","",'表格编辑 '!AE1629)</f>
        <v/>
      </c>
      <c r="AD1629" s="123">
        <f>IF('表格编辑 '!AF1629="","",'表格编辑 '!AF1629)</f>
        <v>131061</v>
      </c>
    </row>
    <row r="1630" spans="1:30">
      <c r="A1630" s="123">
        <f>IF('表格编辑 '!A1630="","",'表格编辑 '!A1630)</f>
        <v>31062</v>
      </c>
      <c r="B1630" s="123">
        <f>IF('表格编辑 '!B1630="","",'表格编辑 '!B1630)</f>
        <v>10126</v>
      </c>
      <c r="C1630" s="123">
        <f>IF('表格编辑 '!E1630="","",'表格编辑 '!E1630)</f>
        <v>44</v>
      </c>
      <c r="D1630" s="123" t="str">
        <f>IF('表格编辑 '!F1630="","",'表格编辑 '!F1630)</f>
        <v>AI_born_event(RECEIVER, ARG0, ARG1, ARG2, ARG3,ARG4)</v>
      </c>
      <c r="E1630" s="123" t="str">
        <f>IF('表格编辑 '!G1630="","",'表格编辑 '!G1630)</f>
        <v>AI_update_event(RECEIVER, ARG0, ARG1, ARG2, ARG3,ARG4)</v>
      </c>
      <c r="F1630" s="123" t="str">
        <f>IF('表格编辑 '!H1630="","",'表格编辑 '!H1630)</f>
        <v/>
      </c>
      <c r="G1630" s="123" t="str">
        <f>IF('表格编辑 '!I1630="","",'表格编辑 '!I1630)</f>
        <v/>
      </c>
      <c r="H1630" s="123" t="str">
        <f>IF('表格编辑 '!J1630="","",'表格编辑 '!J1630)</f>
        <v>test_deadth_event(RECEIVER, ARG0, ARG1, ARG2, ARG3,ARG4)</v>
      </c>
      <c r="I1630" s="123">
        <f>IF('表格编辑 '!K1630="","",'表格编辑 '!K1630)</f>
        <v>1</v>
      </c>
      <c r="J1630" s="123">
        <f>IF('表格编辑 '!L1630="","",'表格编辑 '!L1630)</f>
        <v>2518</v>
      </c>
      <c r="K1630" s="123">
        <f>IF('表格编辑 '!M1630="","",'表格编辑 '!M1630)</f>
        <v>1320</v>
      </c>
      <c r="L1630" s="123" t="str">
        <f>IF('表格编辑 '!N1630="","",'表格编辑 '!N1630)</f>
        <v/>
      </c>
      <c r="M1630" s="123" t="str">
        <f>IF('表格编辑 '!O1630="","",'表格编辑 '!O1630)</f>
        <v/>
      </c>
      <c r="N1630" s="123" t="str">
        <f>IF('表格编辑 '!P1630="","",'表格编辑 '!P1630)</f>
        <v/>
      </c>
      <c r="O1630" s="123" t="str">
        <f>IF('表格编辑 '!Q1630="","",'表格编辑 '!Q1630)</f>
        <v/>
      </c>
      <c r="P1630" s="123" t="str">
        <f>IF('表格编辑 '!R1630="","",'表格编辑 '!R1630)</f>
        <v/>
      </c>
      <c r="Q1630" s="123">
        <f>IF('表格编辑 '!S1630="","",'表格编辑 '!S1630)</f>
        <v>320</v>
      </c>
      <c r="R1630" s="123" t="str">
        <f>IF('表格编辑 '!T1630="","",'表格编辑 '!T1630)</f>
        <v/>
      </c>
      <c r="S1630" s="123" t="str">
        <f>IF('表格编辑 '!U1630="","",'表格编辑 '!U1630)</f>
        <v/>
      </c>
      <c r="T1630" s="123" t="str">
        <f>IF('表格编辑 '!V1630="","",'表格编辑 '!V1630)</f>
        <v/>
      </c>
      <c r="U1630" s="123" t="str">
        <f>IF('表格编辑 '!W1630="","",'表格编辑 '!W1630)</f>
        <v/>
      </c>
      <c r="V1630" s="123" t="str">
        <f>IF('表格编辑 '!X1630="","",'表格编辑 '!X1630)</f>
        <v/>
      </c>
      <c r="W1630" s="123" t="str">
        <f>IF('表格编辑 '!Y1630="","",'表格编辑 '!Y1630)</f>
        <v/>
      </c>
      <c r="X1630" s="123" t="str">
        <f>IF('表格编辑 '!Z1630="","",'表格编辑 '!Z1630)</f>
        <v/>
      </c>
      <c r="Y1630" s="123" t="str">
        <f>IF('表格编辑 '!AA1630="","",'表格编辑 '!AA1630)</f>
        <v/>
      </c>
      <c r="Z1630" s="123" t="str">
        <f>IF('表格编辑 '!AB1630="","",'表格编辑 '!AB1630)</f>
        <v/>
      </c>
      <c r="AA1630" s="123" t="str">
        <f>IF('表格编辑 '!AC1630="","",'表格编辑 '!AC1630)</f>
        <v/>
      </c>
      <c r="AB1630" s="123" t="str">
        <f>IF('表格编辑 '!AD1630="","",'表格编辑 '!AD1630)</f>
        <v/>
      </c>
      <c r="AC1630" s="123" t="str">
        <f>IF('表格编辑 '!AE1630="","",'表格编辑 '!AE1630)</f>
        <v/>
      </c>
      <c r="AD1630" s="123">
        <f>IF('表格编辑 '!AF1630="","",'表格编辑 '!AF1630)</f>
        <v>131062</v>
      </c>
    </row>
    <row r="1631" spans="1:30">
      <c r="A1631" s="123">
        <f>IF('表格编辑 '!A1631="","",'表格编辑 '!A1631)</f>
        <v>31063</v>
      </c>
      <c r="B1631" s="123">
        <f>IF('表格编辑 '!B1631="","",'表格编辑 '!B1631)</f>
        <v>10072</v>
      </c>
      <c r="C1631" s="123">
        <f>IF('表格编辑 '!E1631="","",'表格编辑 '!E1631)</f>
        <v>44</v>
      </c>
      <c r="D1631" s="123" t="str">
        <f>IF('表格编辑 '!F1631="","",'表格编辑 '!F1631)</f>
        <v>AI_born_event(RECEIVER, ARG0, ARG1, ARG2, ARG3,ARG4)</v>
      </c>
      <c r="E1631" s="123" t="str">
        <f>IF('表格编辑 '!G1631="","",'表格编辑 '!G1631)</f>
        <v>AI_update_event(RECEIVER, ARG0, ARG1, ARG2, ARG3,ARG4)</v>
      </c>
      <c r="F1631" s="123" t="str">
        <f>IF('表格编辑 '!H1631="","",'表格编辑 '!H1631)</f>
        <v/>
      </c>
      <c r="G1631" s="123" t="str">
        <f>IF('表格编辑 '!I1631="","",'表格编辑 '!I1631)</f>
        <v/>
      </c>
      <c r="H1631" s="123" t="str">
        <f>IF('表格编辑 '!J1631="","",'表格编辑 '!J1631)</f>
        <v>test_deadth_event(RECEIVER, ARG0, ARG1, ARG2, ARG3,ARG4)</v>
      </c>
      <c r="I1631" s="123">
        <f>IF('表格编辑 '!K1631="","",'表格编辑 '!K1631)</f>
        <v>1</v>
      </c>
      <c r="J1631" s="123">
        <f>IF('表格编辑 '!L1631="","",'表格编辑 '!L1631)</f>
        <v>4332</v>
      </c>
      <c r="K1631" s="123">
        <f>IF('表格编辑 '!M1631="","",'表格编辑 '!M1631)</f>
        <v>1320</v>
      </c>
      <c r="L1631" s="123" t="str">
        <f>IF('表格编辑 '!N1631="","",'表格编辑 '!N1631)</f>
        <v/>
      </c>
      <c r="M1631" s="123" t="str">
        <f>IF('表格编辑 '!O1631="","",'表格编辑 '!O1631)</f>
        <v/>
      </c>
      <c r="N1631" s="123" t="str">
        <f>IF('表格编辑 '!P1631="","",'表格编辑 '!P1631)</f>
        <v/>
      </c>
      <c r="O1631" s="123" t="str">
        <f>IF('表格编辑 '!Q1631="","",'表格编辑 '!Q1631)</f>
        <v/>
      </c>
      <c r="P1631" s="123" t="str">
        <f>IF('表格编辑 '!R1631="","",'表格编辑 '!R1631)</f>
        <v/>
      </c>
      <c r="Q1631" s="123">
        <f>IF('表格编辑 '!S1631="","",'表格编辑 '!S1631)</f>
        <v>320</v>
      </c>
      <c r="R1631" s="123" t="str">
        <f>IF('表格编辑 '!T1631="","",'表格编辑 '!T1631)</f>
        <v/>
      </c>
      <c r="S1631" s="123" t="str">
        <f>IF('表格编辑 '!U1631="","",'表格编辑 '!U1631)</f>
        <v/>
      </c>
      <c r="T1631" s="123" t="str">
        <f>IF('表格编辑 '!V1631="","",'表格编辑 '!V1631)</f>
        <v/>
      </c>
      <c r="U1631" s="123" t="str">
        <f>IF('表格编辑 '!W1631="","",'表格编辑 '!W1631)</f>
        <v/>
      </c>
      <c r="V1631" s="123" t="str">
        <f>IF('表格编辑 '!X1631="","",'表格编辑 '!X1631)</f>
        <v/>
      </c>
      <c r="W1631" s="123" t="str">
        <f>IF('表格编辑 '!Y1631="","",'表格编辑 '!Y1631)</f>
        <v/>
      </c>
      <c r="X1631" s="123" t="str">
        <f>IF('表格编辑 '!Z1631="","",'表格编辑 '!Z1631)</f>
        <v/>
      </c>
      <c r="Y1631" s="123" t="str">
        <f>IF('表格编辑 '!AA1631="","",'表格编辑 '!AA1631)</f>
        <v/>
      </c>
      <c r="Z1631" s="123" t="str">
        <f>IF('表格编辑 '!AB1631="","",'表格编辑 '!AB1631)</f>
        <v/>
      </c>
      <c r="AA1631" s="123" t="str">
        <f>IF('表格编辑 '!AC1631="","",'表格编辑 '!AC1631)</f>
        <v/>
      </c>
      <c r="AB1631" s="123" t="str">
        <f>IF('表格编辑 '!AD1631="","",'表格编辑 '!AD1631)</f>
        <v/>
      </c>
      <c r="AC1631" s="123" t="str">
        <f>IF('表格编辑 '!AE1631="","",'表格编辑 '!AE1631)</f>
        <v/>
      </c>
      <c r="AD1631" s="123">
        <f>IF('表格编辑 '!AF1631="","",'表格编辑 '!AF1631)</f>
        <v>131063</v>
      </c>
    </row>
    <row r="1632" spans="1:30">
      <c r="A1632" s="123">
        <f>IF('表格编辑 '!A1632="","",'表格编辑 '!A1632)</f>
        <v>31064</v>
      </c>
      <c r="B1632" s="123">
        <f>IF('表格编辑 '!B1632="","",'表格编辑 '!B1632)</f>
        <v>10132</v>
      </c>
      <c r="C1632" s="123">
        <f>IF('表格编辑 '!E1632="","",'表格编辑 '!E1632)</f>
        <v>44</v>
      </c>
      <c r="D1632" s="123" t="str">
        <f>IF('表格编辑 '!F1632="","",'表格编辑 '!F1632)</f>
        <v>AI_born_event(RECEIVER, ARG0, ARG1, ARG2, ARG3,ARG4)</v>
      </c>
      <c r="E1632" s="123" t="str">
        <f>IF('表格编辑 '!G1632="","",'表格编辑 '!G1632)</f>
        <v>AI_update_event(RECEIVER, ARG0, ARG1, ARG2, ARG3,ARG4)</v>
      </c>
      <c r="F1632" s="123" t="str">
        <f>IF('表格编辑 '!H1632="","",'表格编辑 '!H1632)</f>
        <v/>
      </c>
      <c r="G1632" s="123" t="str">
        <f>IF('表格编辑 '!I1632="","",'表格编辑 '!I1632)</f>
        <v/>
      </c>
      <c r="H1632" s="123" t="str">
        <f>IF('表格编辑 '!J1632="","",'表格编辑 '!J1632)</f>
        <v>test_deadth_event(RECEIVER, ARG0, ARG1, ARG2, ARG3,ARG4)</v>
      </c>
      <c r="I1632" s="123">
        <f>IF('表格编辑 '!K1632="","",'表格编辑 '!K1632)</f>
        <v>1</v>
      </c>
      <c r="J1632" s="123">
        <f>IF('表格编辑 '!L1632="","",'表格编辑 '!L1632)</f>
        <v>3872</v>
      </c>
      <c r="K1632" s="123">
        <f>IF('表格编辑 '!M1632="","",'表格编辑 '!M1632)</f>
        <v>1320</v>
      </c>
      <c r="L1632" s="123" t="str">
        <f>IF('表格编辑 '!N1632="","",'表格编辑 '!N1632)</f>
        <v/>
      </c>
      <c r="M1632" s="123" t="str">
        <f>IF('表格编辑 '!O1632="","",'表格编辑 '!O1632)</f>
        <v/>
      </c>
      <c r="N1632" s="123" t="str">
        <f>IF('表格编辑 '!P1632="","",'表格编辑 '!P1632)</f>
        <v/>
      </c>
      <c r="O1632" s="123" t="str">
        <f>IF('表格编辑 '!Q1632="","",'表格编辑 '!Q1632)</f>
        <v/>
      </c>
      <c r="P1632" s="123" t="str">
        <f>IF('表格编辑 '!R1632="","",'表格编辑 '!R1632)</f>
        <v/>
      </c>
      <c r="Q1632" s="123">
        <f>IF('表格编辑 '!S1632="","",'表格编辑 '!S1632)</f>
        <v>320</v>
      </c>
      <c r="R1632" s="123" t="str">
        <f>IF('表格编辑 '!T1632="","",'表格编辑 '!T1632)</f>
        <v/>
      </c>
      <c r="S1632" s="123" t="str">
        <f>IF('表格编辑 '!U1632="","",'表格编辑 '!U1632)</f>
        <v/>
      </c>
      <c r="T1632" s="123" t="str">
        <f>IF('表格编辑 '!V1632="","",'表格编辑 '!V1632)</f>
        <v/>
      </c>
      <c r="U1632" s="123" t="str">
        <f>IF('表格编辑 '!W1632="","",'表格编辑 '!W1632)</f>
        <v/>
      </c>
      <c r="V1632" s="123" t="str">
        <f>IF('表格编辑 '!X1632="","",'表格编辑 '!X1632)</f>
        <v/>
      </c>
      <c r="W1632" s="123" t="str">
        <f>IF('表格编辑 '!Y1632="","",'表格编辑 '!Y1632)</f>
        <v/>
      </c>
      <c r="X1632" s="123" t="str">
        <f>IF('表格编辑 '!Z1632="","",'表格编辑 '!Z1632)</f>
        <v/>
      </c>
      <c r="Y1632" s="123" t="str">
        <f>IF('表格编辑 '!AA1632="","",'表格编辑 '!AA1632)</f>
        <v/>
      </c>
      <c r="Z1632" s="123" t="str">
        <f>IF('表格编辑 '!AB1632="","",'表格编辑 '!AB1632)</f>
        <v/>
      </c>
      <c r="AA1632" s="123" t="str">
        <f>IF('表格编辑 '!AC1632="","",'表格编辑 '!AC1632)</f>
        <v/>
      </c>
      <c r="AB1632" s="123" t="str">
        <f>IF('表格编辑 '!AD1632="","",'表格编辑 '!AD1632)</f>
        <v/>
      </c>
      <c r="AC1632" s="123" t="str">
        <f>IF('表格编辑 '!AE1632="","",'表格编辑 '!AE1632)</f>
        <v/>
      </c>
      <c r="AD1632" s="123">
        <f>IF('表格编辑 '!AF1632="","",'表格编辑 '!AF1632)</f>
        <v>131064</v>
      </c>
    </row>
    <row r="1633" spans="1:30">
      <c r="A1633" s="123">
        <f>IF('表格编辑 '!A1633="","",'表格编辑 '!A1633)</f>
        <v>31065</v>
      </c>
      <c r="B1633" s="123">
        <f>IF('表格编辑 '!B1633="","",'表格编辑 '!B1633)</f>
        <v>10101</v>
      </c>
      <c r="C1633" s="123">
        <f>IF('表格编辑 '!E1633="","",'表格编辑 '!E1633)</f>
        <v>44</v>
      </c>
      <c r="D1633" s="123" t="str">
        <f>IF('表格编辑 '!F1633="","",'表格编辑 '!F1633)</f>
        <v>AI_born_event(RECEIVER, ARG0, ARG1, ARG2, ARG3,ARG4)</v>
      </c>
      <c r="E1633" s="123" t="str">
        <f>IF('表格编辑 '!G1633="","",'表格编辑 '!G1633)</f>
        <v>AI_update_event(RECEIVER, ARG0, ARG1, ARG2, ARG3,ARG4)</v>
      </c>
      <c r="F1633" s="123" t="str">
        <f>IF('表格编辑 '!H1633="","",'表格编辑 '!H1633)</f>
        <v/>
      </c>
      <c r="G1633" s="123" t="str">
        <f>IF('表格编辑 '!I1633="","",'表格编辑 '!I1633)</f>
        <v/>
      </c>
      <c r="H1633" s="123" t="str">
        <f>IF('表格编辑 '!J1633="","",'表格编辑 '!J1633)</f>
        <v>test_deadth_event(RECEIVER, ARG0, ARG1, ARG2, ARG3,ARG4)</v>
      </c>
      <c r="I1633" s="123">
        <f>IF('表格编辑 '!K1633="","",'表格编辑 '!K1633)</f>
        <v>1</v>
      </c>
      <c r="J1633" s="123">
        <f>IF('表格编辑 '!L1633="","",'表格编辑 '!L1633)</f>
        <v>4926</v>
      </c>
      <c r="K1633" s="123">
        <f>IF('表格编辑 '!M1633="","",'表格编辑 '!M1633)</f>
        <v>1320</v>
      </c>
      <c r="L1633" s="123" t="str">
        <f>IF('表格编辑 '!N1633="","",'表格编辑 '!N1633)</f>
        <v/>
      </c>
      <c r="M1633" s="123" t="str">
        <f>IF('表格编辑 '!O1633="","",'表格编辑 '!O1633)</f>
        <v/>
      </c>
      <c r="N1633" s="123" t="str">
        <f>IF('表格编辑 '!P1633="","",'表格编辑 '!P1633)</f>
        <v/>
      </c>
      <c r="O1633" s="123" t="str">
        <f>IF('表格编辑 '!Q1633="","",'表格编辑 '!Q1633)</f>
        <v/>
      </c>
      <c r="P1633" s="123" t="str">
        <f>IF('表格编辑 '!R1633="","",'表格编辑 '!R1633)</f>
        <v/>
      </c>
      <c r="Q1633" s="123">
        <f>IF('表格编辑 '!S1633="","",'表格编辑 '!S1633)</f>
        <v>320</v>
      </c>
      <c r="R1633" s="123" t="str">
        <f>IF('表格编辑 '!T1633="","",'表格编辑 '!T1633)</f>
        <v/>
      </c>
      <c r="S1633" s="123" t="str">
        <f>IF('表格编辑 '!U1633="","",'表格编辑 '!U1633)</f>
        <v/>
      </c>
      <c r="T1633" s="123" t="str">
        <f>IF('表格编辑 '!V1633="","",'表格编辑 '!V1633)</f>
        <v/>
      </c>
      <c r="U1633" s="123" t="str">
        <f>IF('表格编辑 '!W1633="","",'表格编辑 '!W1633)</f>
        <v/>
      </c>
      <c r="V1633" s="123" t="str">
        <f>IF('表格编辑 '!X1633="","",'表格编辑 '!X1633)</f>
        <v/>
      </c>
      <c r="W1633" s="123" t="str">
        <f>IF('表格编辑 '!Y1633="","",'表格编辑 '!Y1633)</f>
        <v/>
      </c>
      <c r="X1633" s="123" t="str">
        <f>IF('表格编辑 '!Z1633="","",'表格编辑 '!Z1633)</f>
        <v/>
      </c>
      <c r="Y1633" s="123" t="str">
        <f>IF('表格编辑 '!AA1633="","",'表格编辑 '!AA1633)</f>
        <v/>
      </c>
      <c r="Z1633" s="123" t="str">
        <f>IF('表格编辑 '!AB1633="","",'表格编辑 '!AB1633)</f>
        <v/>
      </c>
      <c r="AA1633" s="123" t="str">
        <f>IF('表格编辑 '!AC1633="","",'表格编辑 '!AC1633)</f>
        <v/>
      </c>
      <c r="AB1633" s="123" t="str">
        <f>IF('表格编辑 '!AD1633="","",'表格编辑 '!AD1633)</f>
        <v/>
      </c>
      <c r="AC1633" s="123" t="str">
        <f>IF('表格编辑 '!AE1633="","",'表格编辑 '!AE1633)</f>
        <v/>
      </c>
      <c r="AD1633" s="123">
        <f>IF('表格编辑 '!AF1633="","",'表格编辑 '!AF1633)</f>
        <v>131065</v>
      </c>
    </row>
    <row r="1634" spans="1:30">
      <c r="A1634" s="123">
        <f>IF('表格编辑 '!A1634="","",'表格编辑 '!A1634)</f>
        <v>31066</v>
      </c>
      <c r="B1634" s="123">
        <f>IF('表格编辑 '!B1634="","",'表格编辑 '!B1634)</f>
        <v>10108</v>
      </c>
      <c r="C1634" s="123">
        <f>IF('表格编辑 '!E1634="","",'表格编辑 '!E1634)</f>
        <v>44</v>
      </c>
      <c r="D1634" s="123" t="str">
        <f>IF('表格编辑 '!F1634="","",'表格编辑 '!F1634)</f>
        <v>AI_born_event(RECEIVER, ARG0, ARG1, ARG2, ARG3,ARG4)</v>
      </c>
      <c r="E1634" s="123" t="str">
        <f>IF('表格编辑 '!G1634="","",'表格编辑 '!G1634)</f>
        <v>AI_update_event(RECEIVER, ARG0, ARG1, ARG2, ARG3,ARG4)</v>
      </c>
      <c r="F1634" s="123" t="str">
        <f>IF('表格编辑 '!H1634="","",'表格编辑 '!H1634)</f>
        <v/>
      </c>
      <c r="G1634" s="123" t="str">
        <f>IF('表格编辑 '!I1634="","",'表格编辑 '!I1634)</f>
        <v/>
      </c>
      <c r="H1634" s="123" t="str">
        <f>IF('表格编辑 '!J1634="","",'表格编辑 '!J1634)</f>
        <v>test_deadth_event(RECEIVER, ARG0, ARG1, ARG2, ARG3,ARG4)</v>
      </c>
      <c r="I1634" s="123">
        <f>IF('表格编辑 '!K1634="","",'表格编辑 '!K1634)</f>
        <v>1</v>
      </c>
      <c r="J1634" s="123">
        <f>IF('表格编辑 '!L1634="","",'表格编辑 '!L1634)</f>
        <v>8912</v>
      </c>
      <c r="K1634" s="123">
        <f>IF('表格编辑 '!M1634="","",'表格编辑 '!M1634)</f>
        <v>1320</v>
      </c>
      <c r="L1634" s="123" t="str">
        <f>IF('表格编辑 '!N1634="","",'表格编辑 '!N1634)</f>
        <v/>
      </c>
      <c r="M1634" s="123" t="str">
        <f>IF('表格编辑 '!O1634="","",'表格编辑 '!O1634)</f>
        <v/>
      </c>
      <c r="N1634" s="123" t="str">
        <f>IF('表格编辑 '!P1634="","",'表格编辑 '!P1634)</f>
        <v/>
      </c>
      <c r="O1634" s="123" t="str">
        <f>IF('表格编辑 '!Q1634="","",'表格编辑 '!Q1634)</f>
        <v/>
      </c>
      <c r="P1634" s="123" t="str">
        <f>IF('表格编辑 '!R1634="","",'表格编辑 '!R1634)</f>
        <v/>
      </c>
      <c r="Q1634" s="123">
        <f>IF('表格编辑 '!S1634="","",'表格编辑 '!S1634)</f>
        <v>320</v>
      </c>
      <c r="R1634" s="123" t="str">
        <f>IF('表格编辑 '!T1634="","",'表格编辑 '!T1634)</f>
        <v/>
      </c>
      <c r="S1634" s="123" t="str">
        <f>IF('表格编辑 '!U1634="","",'表格编辑 '!U1634)</f>
        <v/>
      </c>
      <c r="T1634" s="123" t="str">
        <f>IF('表格编辑 '!V1634="","",'表格编辑 '!V1634)</f>
        <v/>
      </c>
      <c r="U1634" s="123" t="str">
        <f>IF('表格编辑 '!W1634="","",'表格编辑 '!W1634)</f>
        <v/>
      </c>
      <c r="V1634" s="123" t="str">
        <f>IF('表格编辑 '!X1634="","",'表格编辑 '!X1634)</f>
        <v/>
      </c>
      <c r="W1634" s="123" t="str">
        <f>IF('表格编辑 '!Y1634="","",'表格编辑 '!Y1634)</f>
        <v/>
      </c>
      <c r="X1634" s="123" t="str">
        <f>IF('表格编辑 '!Z1634="","",'表格编辑 '!Z1634)</f>
        <v/>
      </c>
      <c r="Y1634" s="123" t="str">
        <f>IF('表格编辑 '!AA1634="","",'表格编辑 '!AA1634)</f>
        <v/>
      </c>
      <c r="Z1634" s="123" t="str">
        <f>IF('表格编辑 '!AB1634="","",'表格编辑 '!AB1634)</f>
        <v/>
      </c>
      <c r="AA1634" s="123" t="str">
        <f>IF('表格编辑 '!AC1634="","",'表格编辑 '!AC1634)</f>
        <v/>
      </c>
      <c r="AB1634" s="123" t="str">
        <f>IF('表格编辑 '!AD1634="","",'表格编辑 '!AD1634)</f>
        <v/>
      </c>
      <c r="AC1634" s="123" t="str">
        <f>IF('表格编辑 '!AE1634="","",'表格编辑 '!AE1634)</f>
        <v/>
      </c>
      <c r="AD1634" s="123">
        <f>IF('表格编辑 '!AF1634="","",'表格编辑 '!AF1634)</f>
        <v>131066</v>
      </c>
    </row>
    <row r="1635" spans="1:30">
      <c r="A1635" s="123">
        <f>IF('表格编辑 '!A1635="","",'表格编辑 '!A1635)</f>
        <v>31067</v>
      </c>
      <c r="B1635" s="123">
        <f>IF('表格编辑 '!B1635="","",'表格编辑 '!B1635)</f>
        <v>10155</v>
      </c>
      <c r="C1635" s="123">
        <f>IF('表格编辑 '!E1635="","",'表格编辑 '!E1635)</f>
        <v>44</v>
      </c>
      <c r="D1635" s="123" t="str">
        <f>IF('表格编辑 '!F1635="","",'表格编辑 '!F1635)</f>
        <v>AI_born_event(RECEIVER, ARG0, ARG1, ARG2, ARG3,ARG4)</v>
      </c>
      <c r="E1635" s="123" t="str">
        <f>IF('表格编辑 '!G1635="","",'表格编辑 '!G1635)</f>
        <v>AI_update_event(RECEIVER, ARG0, ARG1, ARG2, ARG3,ARG4)</v>
      </c>
      <c r="F1635" s="123" t="str">
        <f>IF('表格编辑 '!H1635="","",'表格编辑 '!H1635)</f>
        <v/>
      </c>
      <c r="G1635" s="123" t="str">
        <f>IF('表格编辑 '!I1635="","",'表格编辑 '!I1635)</f>
        <v/>
      </c>
      <c r="H1635" s="123" t="str">
        <f>IF('表格编辑 '!J1635="","",'表格编辑 '!J1635)</f>
        <v>test_deadth_event(RECEIVER, ARG0, ARG1, ARG2, ARG3,ARG4)</v>
      </c>
      <c r="I1635" s="123">
        <f>IF('表格编辑 '!K1635="","",'表格编辑 '!K1635)</f>
        <v>1</v>
      </c>
      <c r="J1635" s="123">
        <f>IF('表格编辑 '!L1635="","",'表格编辑 '!L1635)</f>
        <v>4470</v>
      </c>
      <c r="K1635" s="123">
        <f>IF('表格编辑 '!M1635="","",'表格编辑 '!M1635)</f>
        <v>1320</v>
      </c>
      <c r="L1635" s="123" t="str">
        <f>IF('表格编辑 '!N1635="","",'表格编辑 '!N1635)</f>
        <v/>
      </c>
      <c r="M1635" s="123" t="str">
        <f>IF('表格编辑 '!O1635="","",'表格编辑 '!O1635)</f>
        <v/>
      </c>
      <c r="N1635" s="123" t="str">
        <f>IF('表格编辑 '!P1635="","",'表格编辑 '!P1635)</f>
        <v/>
      </c>
      <c r="O1635" s="123" t="str">
        <f>IF('表格编辑 '!Q1635="","",'表格编辑 '!Q1635)</f>
        <v/>
      </c>
      <c r="P1635" s="123" t="str">
        <f>IF('表格编辑 '!R1635="","",'表格编辑 '!R1635)</f>
        <v/>
      </c>
      <c r="Q1635" s="123">
        <f>IF('表格编辑 '!S1635="","",'表格编辑 '!S1635)</f>
        <v>320</v>
      </c>
      <c r="R1635" s="123" t="str">
        <f>IF('表格编辑 '!T1635="","",'表格编辑 '!T1635)</f>
        <v/>
      </c>
      <c r="S1635" s="123" t="str">
        <f>IF('表格编辑 '!U1635="","",'表格编辑 '!U1635)</f>
        <v/>
      </c>
      <c r="T1635" s="123" t="str">
        <f>IF('表格编辑 '!V1635="","",'表格编辑 '!V1635)</f>
        <v/>
      </c>
      <c r="U1635" s="123" t="str">
        <f>IF('表格编辑 '!W1635="","",'表格编辑 '!W1635)</f>
        <v/>
      </c>
      <c r="V1635" s="123" t="str">
        <f>IF('表格编辑 '!X1635="","",'表格编辑 '!X1635)</f>
        <v/>
      </c>
      <c r="W1635" s="123" t="str">
        <f>IF('表格编辑 '!Y1635="","",'表格编辑 '!Y1635)</f>
        <v/>
      </c>
      <c r="X1635" s="123" t="str">
        <f>IF('表格编辑 '!Z1635="","",'表格编辑 '!Z1635)</f>
        <v/>
      </c>
      <c r="Y1635" s="123" t="str">
        <f>IF('表格编辑 '!AA1635="","",'表格编辑 '!AA1635)</f>
        <v/>
      </c>
      <c r="Z1635" s="123" t="str">
        <f>IF('表格编辑 '!AB1635="","",'表格编辑 '!AB1635)</f>
        <v/>
      </c>
      <c r="AA1635" s="123" t="str">
        <f>IF('表格编辑 '!AC1635="","",'表格编辑 '!AC1635)</f>
        <v/>
      </c>
      <c r="AB1635" s="123" t="str">
        <f>IF('表格编辑 '!AD1635="","",'表格编辑 '!AD1635)</f>
        <v/>
      </c>
      <c r="AC1635" s="123" t="str">
        <f>IF('表格编辑 '!AE1635="","",'表格编辑 '!AE1635)</f>
        <v/>
      </c>
      <c r="AD1635" s="123">
        <f>IF('表格编辑 '!AF1635="","",'表格编辑 '!AF1635)</f>
        <v>131067</v>
      </c>
    </row>
    <row r="1636" spans="1:30">
      <c r="A1636" s="123">
        <f>IF('表格编辑 '!A1636="","",'表格编辑 '!A1636)</f>
        <v>31068</v>
      </c>
      <c r="B1636" s="123">
        <f>IF('表格编辑 '!B1636="","",'表格编辑 '!B1636)</f>
        <v>10125</v>
      </c>
      <c r="C1636" s="123">
        <f>IF('表格编辑 '!E1636="","",'表格编辑 '!E1636)</f>
        <v>44</v>
      </c>
      <c r="D1636" s="123" t="str">
        <f>IF('表格编辑 '!F1636="","",'表格编辑 '!F1636)</f>
        <v>AI_born_event(RECEIVER, ARG0, ARG1, ARG2, ARG3,ARG4)</v>
      </c>
      <c r="E1636" s="123" t="str">
        <f>IF('表格编辑 '!G1636="","",'表格编辑 '!G1636)</f>
        <v>AI_update_event(RECEIVER, ARG0, ARG1, ARG2, ARG3,ARG4)</v>
      </c>
      <c r="F1636" s="123" t="str">
        <f>IF('表格编辑 '!H1636="","",'表格编辑 '!H1636)</f>
        <v/>
      </c>
      <c r="G1636" s="123" t="str">
        <f>IF('表格编辑 '!I1636="","",'表格编辑 '!I1636)</f>
        <v/>
      </c>
      <c r="H1636" s="123" t="str">
        <f>IF('表格编辑 '!J1636="","",'表格编辑 '!J1636)</f>
        <v>test_deadth_event(RECEIVER, ARG0, ARG1, ARG2, ARG3,ARG4)</v>
      </c>
      <c r="I1636" s="123">
        <f>IF('表格编辑 '!K1636="","",'表格编辑 '!K1636)</f>
        <v>1</v>
      </c>
      <c r="J1636" s="123">
        <f>IF('表格编辑 '!L1636="","",'表格编辑 '!L1636)</f>
        <v>2420</v>
      </c>
      <c r="K1636" s="123">
        <f>IF('表格编辑 '!M1636="","",'表格编辑 '!M1636)</f>
        <v>1320</v>
      </c>
      <c r="L1636" s="123" t="str">
        <f>IF('表格编辑 '!N1636="","",'表格编辑 '!N1636)</f>
        <v/>
      </c>
      <c r="M1636" s="123" t="str">
        <f>IF('表格编辑 '!O1636="","",'表格编辑 '!O1636)</f>
        <v/>
      </c>
      <c r="N1636" s="123" t="str">
        <f>IF('表格编辑 '!P1636="","",'表格编辑 '!P1636)</f>
        <v/>
      </c>
      <c r="O1636" s="123" t="str">
        <f>IF('表格编辑 '!Q1636="","",'表格编辑 '!Q1636)</f>
        <v/>
      </c>
      <c r="P1636" s="123" t="str">
        <f>IF('表格编辑 '!R1636="","",'表格编辑 '!R1636)</f>
        <v/>
      </c>
      <c r="Q1636" s="123">
        <f>IF('表格编辑 '!S1636="","",'表格编辑 '!S1636)</f>
        <v>320</v>
      </c>
      <c r="R1636" s="123" t="str">
        <f>IF('表格编辑 '!T1636="","",'表格编辑 '!T1636)</f>
        <v/>
      </c>
      <c r="S1636" s="123" t="str">
        <f>IF('表格编辑 '!U1636="","",'表格编辑 '!U1636)</f>
        <v/>
      </c>
      <c r="T1636" s="123" t="str">
        <f>IF('表格编辑 '!V1636="","",'表格编辑 '!V1636)</f>
        <v/>
      </c>
      <c r="U1636" s="123" t="str">
        <f>IF('表格编辑 '!W1636="","",'表格编辑 '!W1636)</f>
        <v/>
      </c>
      <c r="V1636" s="123" t="str">
        <f>IF('表格编辑 '!X1636="","",'表格编辑 '!X1636)</f>
        <v/>
      </c>
      <c r="W1636" s="123" t="str">
        <f>IF('表格编辑 '!Y1636="","",'表格编辑 '!Y1636)</f>
        <v/>
      </c>
      <c r="X1636" s="123" t="str">
        <f>IF('表格编辑 '!Z1636="","",'表格编辑 '!Z1636)</f>
        <v/>
      </c>
      <c r="Y1636" s="123" t="str">
        <f>IF('表格编辑 '!AA1636="","",'表格编辑 '!AA1636)</f>
        <v/>
      </c>
      <c r="Z1636" s="123" t="str">
        <f>IF('表格编辑 '!AB1636="","",'表格编辑 '!AB1636)</f>
        <v/>
      </c>
      <c r="AA1636" s="123" t="str">
        <f>IF('表格编辑 '!AC1636="","",'表格编辑 '!AC1636)</f>
        <v/>
      </c>
      <c r="AB1636" s="123" t="str">
        <f>IF('表格编辑 '!AD1636="","",'表格编辑 '!AD1636)</f>
        <v/>
      </c>
      <c r="AC1636" s="123" t="str">
        <f>IF('表格编辑 '!AE1636="","",'表格编辑 '!AE1636)</f>
        <v/>
      </c>
      <c r="AD1636" s="123">
        <f>IF('表格编辑 '!AF1636="","",'表格编辑 '!AF1636)</f>
        <v>131068</v>
      </c>
    </row>
    <row r="1637" spans="1:30">
      <c r="A1637" s="123">
        <f>IF('表格编辑 '!A1637="","",'表格编辑 '!A1637)</f>
        <v>31069</v>
      </c>
      <c r="B1637" s="123">
        <f>IF('表格编辑 '!B1637="","",'表格编辑 '!B1637)</f>
        <v>10035</v>
      </c>
      <c r="C1637" s="123">
        <f>IF('表格编辑 '!E1637="","",'表格编辑 '!E1637)</f>
        <v>44</v>
      </c>
      <c r="D1637" s="123" t="str">
        <f>IF('表格编辑 '!F1637="","",'表格编辑 '!F1637)</f>
        <v>AI_born_event(RECEIVER, ARG0, ARG1, ARG2, ARG3,ARG4)</v>
      </c>
      <c r="E1637" s="123" t="str">
        <f>IF('表格编辑 '!G1637="","",'表格编辑 '!G1637)</f>
        <v>AI_update_event(RECEIVER, ARG0, ARG1, ARG2, ARG3,ARG4)</v>
      </c>
      <c r="F1637" s="123" t="str">
        <f>IF('表格编辑 '!H1637="","",'表格编辑 '!H1637)</f>
        <v/>
      </c>
      <c r="G1637" s="123" t="str">
        <f>IF('表格编辑 '!I1637="","",'表格编辑 '!I1637)</f>
        <v/>
      </c>
      <c r="H1637" s="123" t="str">
        <f>IF('表格编辑 '!J1637="","",'表格编辑 '!J1637)</f>
        <v>test_deadth_event(RECEIVER, ARG0, ARG1, ARG2, ARG3,ARG4)</v>
      </c>
      <c r="I1637" s="123">
        <f>IF('表格编辑 '!K1637="","",'表格编辑 '!K1637)</f>
        <v>1</v>
      </c>
      <c r="J1637" s="123">
        <f>IF('表格编辑 '!L1637="","",'表格编辑 '!L1637)</f>
        <v>5298</v>
      </c>
      <c r="K1637" s="123">
        <f>IF('表格编辑 '!M1637="","",'表格编辑 '!M1637)</f>
        <v>1320</v>
      </c>
      <c r="L1637" s="123" t="str">
        <f>IF('表格编辑 '!N1637="","",'表格编辑 '!N1637)</f>
        <v/>
      </c>
      <c r="M1637" s="123" t="str">
        <f>IF('表格编辑 '!O1637="","",'表格编辑 '!O1637)</f>
        <v/>
      </c>
      <c r="N1637" s="123" t="str">
        <f>IF('表格编辑 '!P1637="","",'表格编辑 '!P1637)</f>
        <v/>
      </c>
      <c r="O1637" s="123" t="str">
        <f>IF('表格编辑 '!Q1637="","",'表格编辑 '!Q1637)</f>
        <v/>
      </c>
      <c r="P1637" s="123" t="str">
        <f>IF('表格编辑 '!R1637="","",'表格编辑 '!R1637)</f>
        <v/>
      </c>
      <c r="Q1637" s="123">
        <f>IF('表格编辑 '!S1637="","",'表格编辑 '!S1637)</f>
        <v>320</v>
      </c>
      <c r="R1637" s="123" t="str">
        <f>IF('表格编辑 '!T1637="","",'表格编辑 '!T1637)</f>
        <v/>
      </c>
      <c r="S1637" s="123" t="str">
        <f>IF('表格编辑 '!U1637="","",'表格编辑 '!U1637)</f>
        <v/>
      </c>
      <c r="T1637" s="123" t="str">
        <f>IF('表格编辑 '!V1637="","",'表格编辑 '!V1637)</f>
        <v/>
      </c>
      <c r="U1637" s="123" t="str">
        <f>IF('表格编辑 '!W1637="","",'表格编辑 '!W1637)</f>
        <v/>
      </c>
      <c r="V1637" s="123" t="str">
        <f>IF('表格编辑 '!X1637="","",'表格编辑 '!X1637)</f>
        <v/>
      </c>
      <c r="W1637" s="123" t="str">
        <f>IF('表格编辑 '!Y1637="","",'表格编辑 '!Y1637)</f>
        <v/>
      </c>
      <c r="X1637" s="123" t="str">
        <f>IF('表格编辑 '!Z1637="","",'表格编辑 '!Z1637)</f>
        <v/>
      </c>
      <c r="Y1637" s="123" t="str">
        <f>IF('表格编辑 '!AA1637="","",'表格编辑 '!AA1637)</f>
        <v/>
      </c>
      <c r="Z1637" s="123" t="str">
        <f>IF('表格编辑 '!AB1637="","",'表格编辑 '!AB1637)</f>
        <v/>
      </c>
      <c r="AA1637" s="123" t="str">
        <f>IF('表格编辑 '!AC1637="","",'表格编辑 '!AC1637)</f>
        <v/>
      </c>
      <c r="AB1637" s="123" t="str">
        <f>IF('表格编辑 '!AD1637="","",'表格编辑 '!AD1637)</f>
        <v/>
      </c>
      <c r="AC1637" s="123" t="str">
        <f>IF('表格编辑 '!AE1637="","",'表格编辑 '!AE1637)</f>
        <v/>
      </c>
      <c r="AD1637" s="123">
        <f>IF('表格编辑 '!AF1637="","",'表格编辑 '!AF1637)</f>
        <v>131069</v>
      </c>
    </row>
    <row r="1638" spans="1:30">
      <c r="A1638" s="123">
        <f>IF('表格编辑 '!A1638="","",'表格编辑 '!A1638)</f>
        <v>31070</v>
      </c>
      <c r="B1638" s="123">
        <f>IF('表格编辑 '!B1638="","",'表格编辑 '!B1638)</f>
        <v>10035</v>
      </c>
      <c r="C1638" s="123">
        <f>IF('表格编辑 '!E1638="","",'表格编辑 '!E1638)</f>
        <v>44</v>
      </c>
      <c r="D1638" s="123" t="str">
        <f>IF('表格编辑 '!F1638="","",'表格编辑 '!F1638)</f>
        <v>AI_born_event(RECEIVER, ARG0, ARG1, ARG2, ARG3,ARG4)</v>
      </c>
      <c r="E1638" s="123" t="str">
        <f>IF('表格编辑 '!G1638="","",'表格编辑 '!G1638)</f>
        <v>AI_update_event(RECEIVER, ARG0, ARG1, ARG2, ARG3,ARG4)</v>
      </c>
      <c r="F1638" s="123" t="str">
        <f>IF('表格编辑 '!H1638="","",'表格编辑 '!H1638)</f>
        <v/>
      </c>
      <c r="G1638" s="123" t="str">
        <f>IF('表格编辑 '!I1638="","",'表格编辑 '!I1638)</f>
        <v/>
      </c>
      <c r="H1638" s="123" t="str">
        <f>IF('表格编辑 '!J1638="","",'表格编辑 '!J1638)</f>
        <v>test_deadth_event(RECEIVER, ARG0, ARG1, ARG2, ARG3,ARG4)</v>
      </c>
      <c r="I1638" s="123">
        <f>IF('表格编辑 '!K1638="","",'表格编辑 '!K1638)</f>
        <v>1</v>
      </c>
      <c r="J1638" s="123">
        <f>IF('表格编辑 '!L1638="","",'表格编辑 '!L1638)</f>
        <v>5298</v>
      </c>
      <c r="K1638" s="123">
        <f>IF('表格编辑 '!M1638="","",'表格编辑 '!M1638)</f>
        <v>1320</v>
      </c>
      <c r="L1638" s="123" t="str">
        <f>IF('表格编辑 '!N1638="","",'表格编辑 '!N1638)</f>
        <v/>
      </c>
      <c r="M1638" s="123" t="str">
        <f>IF('表格编辑 '!O1638="","",'表格编辑 '!O1638)</f>
        <v/>
      </c>
      <c r="N1638" s="123" t="str">
        <f>IF('表格编辑 '!P1638="","",'表格编辑 '!P1638)</f>
        <v/>
      </c>
      <c r="O1638" s="123" t="str">
        <f>IF('表格编辑 '!Q1638="","",'表格编辑 '!Q1638)</f>
        <v/>
      </c>
      <c r="P1638" s="123" t="str">
        <f>IF('表格编辑 '!R1638="","",'表格编辑 '!R1638)</f>
        <v/>
      </c>
      <c r="Q1638" s="123">
        <f>IF('表格编辑 '!S1638="","",'表格编辑 '!S1638)</f>
        <v>320</v>
      </c>
      <c r="R1638" s="123" t="str">
        <f>IF('表格编辑 '!T1638="","",'表格编辑 '!T1638)</f>
        <v/>
      </c>
      <c r="S1638" s="123" t="str">
        <f>IF('表格编辑 '!U1638="","",'表格编辑 '!U1638)</f>
        <v/>
      </c>
      <c r="T1638" s="123" t="str">
        <f>IF('表格编辑 '!V1638="","",'表格编辑 '!V1638)</f>
        <v/>
      </c>
      <c r="U1638" s="123" t="str">
        <f>IF('表格编辑 '!W1638="","",'表格编辑 '!W1638)</f>
        <v/>
      </c>
      <c r="V1638" s="123" t="str">
        <f>IF('表格编辑 '!X1638="","",'表格编辑 '!X1638)</f>
        <v/>
      </c>
      <c r="W1638" s="123" t="str">
        <f>IF('表格编辑 '!Y1638="","",'表格编辑 '!Y1638)</f>
        <v/>
      </c>
      <c r="X1638" s="123" t="str">
        <f>IF('表格编辑 '!Z1638="","",'表格编辑 '!Z1638)</f>
        <v/>
      </c>
      <c r="Y1638" s="123" t="str">
        <f>IF('表格编辑 '!AA1638="","",'表格编辑 '!AA1638)</f>
        <v/>
      </c>
      <c r="Z1638" s="123" t="str">
        <f>IF('表格编辑 '!AB1638="","",'表格编辑 '!AB1638)</f>
        <v/>
      </c>
      <c r="AA1638" s="123" t="str">
        <f>IF('表格编辑 '!AC1638="","",'表格编辑 '!AC1638)</f>
        <v/>
      </c>
      <c r="AB1638" s="123" t="str">
        <f>IF('表格编辑 '!AD1638="","",'表格编辑 '!AD1638)</f>
        <v/>
      </c>
      <c r="AC1638" s="123" t="str">
        <f>IF('表格编辑 '!AE1638="","",'表格编辑 '!AE1638)</f>
        <v/>
      </c>
      <c r="AD1638" s="123">
        <f>IF('表格编辑 '!AF1638="","",'表格编辑 '!AF1638)</f>
        <v>131070</v>
      </c>
    </row>
    <row r="1639" spans="1:30">
      <c r="A1639" s="123">
        <f>IF('表格编辑 '!A1639="","",'表格编辑 '!A1639)</f>
        <v>31071</v>
      </c>
      <c r="B1639" s="123">
        <f>IF('表格编辑 '!B1639="","",'表格编辑 '!B1639)</f>
        <v>10101</v>
      </c>
      <c r="C1639" s="123">
        <f>IF('表格编辑 '!E1639="","",'表格编辑 '!E1639)</f>
        <v>44</v>
      </c>
      <c r="D1639" s="123" t="str">
        <f>IF('表格编辑 '!F1639="","",'表格编辑 '!F1639)</f>
        <v>AI_born_event(RECEIVER, ARG0, ARG1, ARG2, ARG3,ARG4)</v>
      </c>
      <c r="E1639" s="123" t="str">
        <f>IF('表格编辑 '!G1639="","",'表格编辑 '!G1639)</f>
        <v>AI_update_event(RECEIVER, ARG0, ARG1, ARG2, ARG3,ARG4)</v>
      </c>
      <c r="F1639" s="123" t="str">
        <f>IF('表格编辑 '!H1639="","",'表格编辑 '!H1639)</f>
        <v/>
      </c>
      <c r="G1639" s="123" t="str">
        <f>IF('表格编辑 '!I1639="","",'表格编辑 '!I1639)</f>
        <v/>
      </c>
      <c r="H1639" s="123" t="str">
        <f>IF('表格编辑 '!J1639="","",'表格编辑 '!J1639)</f>
        <v>test_deadth_event(RECEIVER, ARG0, ARG1, ARG2, ARG3,ARG4)</v>
      </c>
      <c r="I1639" s="123">
        <f>IF('表格编辑 '!K1639="","",'表格编辑 '!K1639)</f>
        <v>1</v>
      </c>
      <c r="J1639" s="123">
        <f>IF('表格编辑 '!L1639="","",'表格编辑 '!L1639)</f>
        <v>4926</v>
      </c>
      <c r="K1639" s="123">
        <f>IF('表格编辑 '!M1639="","",'表格编辑 '!M1639)</f>
        <v>1320</v>
      </c>
      <c r="L1639" s="123" t="str">
        <f>IF('表格编辑 '!N1639="","",'表格编辑 '!N1639)</f>
        <v/>
      </c>
      <c r="M1639" s="123" t="str">
        <f>IF('表格编辑 '!O1639="","",'表格编辑 '!O1639)</f>
        <v/>
      </c>
      <c r="N1639" s="123" t="str">
        <f>IF('表格编辑 '!P1639="","",'表格编辑 '!P1639)</f>
        <v/>
      </c>
      <c r="O1639" s="123" t="str">
        <f>IF('表格编辑 '!Q1639="","",'表格编辑 '!Q1639)</f>
        <v/>
      </c>
      <c r="P1639" s="123" t="str">
        <f>IF('表格编辑 '!R1639="","",'表格编辑 '!R1639)</f>
        <v/>
      </c>
      <c r="Q1639" s="123">
        <f>IF('表格编辑 '!S1639="","",'表格编辑 '!S1639)</f>
        <v>320</v>
      </c>
      <c r="R1639" s="123" t="str">
        <f>IF('表格编辑 '!T1639="","",'表格编辑 '!T1639)</f>
        <v/>
      </c>
      <c r="S1639" s="123" t="str">
        <f>IF('表格编辑 '!U1639="","",'表格编辑 '!U1639)</f>
        <v/>
      </c>
      <c r="T1639" s="123" t="str">
        <f>IF('表格编辑 '!V1639="","",'表格编辑 '!V1639)</f>
        <v/>
      </c>
      <c r="U1639" s="123" t="str">
        <f>IF('表格编辑 '!W1639="","",'表格编辑 '!W1639)</f>
        <v/>
      </c>
      <c r="V1639" s="123" t="str">
        <f>IF('表格编辑 '!X1639="","",'表格编辑 '!X1639)</f>
        <v/>
      </c>
      <c r="W1639" s="123" t="str">
        <f>IF('表格编辑 '!Y1639="","",'表格编辑 '!Y1639)</f>
        <v/>
      </c>
      <c r="X1639" s="123" t="str">
        <f>IF('表格编辑 '!Z1639="","",'表格编辑 '!Z1639)</f>
        <v/>
      </c>
      <c r="Y1639" s="123" t="str">
        <f>IF('表格编辑 '!AA1639="","",'表格编辑 '!AA1639)</f>
        <v/>
      </c>
      <c r="Z1639" s="123" t="str">
        <f>IF('表格编辑 '!AB1639="","",'表格编辑 '!AB1639)</f>
        <v/>
      </c>
      <c r="AA1639" s="123" t="str">
        <f>IF('表格编辑 '!AC1639="","",'表格编辑 '!AC1639)</f>
        <v/>
      </c>
      <c r="AB1639" s="123" t="str">
        <f>IF('表格编辑 '!AD1639="","",'表格编辑 '!AD1639)</f>
        <v/>
      </c>
      <c r="AC1639" s="123" t="str">
        <f>IF('表格编辑 '!AE1639="","",'表格编辑 '!AE1639)</f>
        <v/>
      </c>
      <c r="AD1639" s="123">
        <f>IF('表格编辑 '!AF1639="","",'表格编辑 '!AF1639)</f>
        <v>131071</v>
      </c>
    </row>
    <row r="1640" spans="1:30">
      <c r="A1640" s="123">
        <f>IF('表格编辑 '!A1640="","",'表格编辑 '!A1640)</f>
        <v>31072</v>
      </c>
      <c r="B1640" s="123">
        <f>IF('表格编辑 '!B1640="","",'表格编辑 '!B1640)</f>
        <v>10152</v>
      </c>
      <c r="C1640" s="123">
        <f>IF('表格编辑 '!E1640="","",'表格编辑 '!E1640)</f>
        <v>44</v>
      </c>
      <c r="D1640" s="123" t="str">
        <f>IF('表格编辑 '!F1640="","",'表格编辑 '!F1640)</f>
        <v>AI_born_event(RECEIVER, ARG0, ARG1, ARG2, ARG3,ARG4)</v>
      </c>
      <c r="E1640" s="123" t="str">
        <f>IF('表格编辑 '!G1640="","",'表格编辑 '!G1640)</f>
        <v>AI_update_event(RECEIVER, ARG0, ARG1, ARG2, ARG3,ARG4)</v>
      </c>
      <c r="F1640" s="123" t="str">
        <f>IF('表格编辑 '!H1640="","",'表格编辑 '!H1640)</f>
        <v/>
      </c>
      <c r="G1640" s="123" t="str">
        <f>IF('表格编辑 '!I1640="","",'表格编辑 '!I1640)</f>
        <v/>
      </c>
      <c r="H1640" s="123" t="str">
        <f>IF('表格编辑 '!J1640="","",'表格编辑 '!J1640)</f>
        <v>test_deadth_event(RECEIVER, ARG0, ARG1, ARG2, ARG3,ARG4)</v>
      </c>
      <c r="I1640" s="123">
        <f>IF('表格编辑 '!K1640="","",'表格编辑 '!K1640)</f>
        <v>1</v>
      </c>
      <c r="J1640" s="123">
        <f>IF('表格编辑 '!L1640="","",'表格编辑 '!L1640)</f>
        <v>4732</v>
      </c>
      <c r="K1640" s="123">
        <f>IF('表格编辑 '!M1640="","",'表格编辑 '!M1640)</f>
        <v>1320</v>
      </c>
      <c r="L1640" s="123" t="str">
        <f>IF('表格编辑 '!N1640="","",'表格编辑 '!N1640)</f>
        <v/>
      </c>
      <c r="M1640" s="123" t="str">
        <f>IF('表格编辑 '!O1640="","",'表格编辑 '!O1640)</f>
        <v/>
      </c>
      <c r="N1640" s="123" t="str">
        <f>IF('表格编辑 '!P1640="","",'表格编辑 '!P1640)</f>
        <v/>
      </c>
      <c r="O1640" s="123" t="str">
        <f>IF('表格编辑 '!Q1640="","",'表格编辑 '!Q1640)</f>
        <v/>
      </c>
      <c r="P1640" s="123" t="str">
        <f>IF('表格编辑 '!R1640="","",'表格编辑 '!R1640)</f>
        <v/>
      </c>
      <c r="Q1640" s="123">
        <f>IF('表格编辑 '!S1640="","",'表格编辑 '!S1640)</f>
        <v>320</v>
      </c>
      <c r="R1640" s="123" t="str">
        <f>IF('表格编辑 '!T1640="","",'表格编辑 '!T1640)</f>
        <v/>
      </c>
      <c r="S1640" s="123" t="str">
        <f>IF('表格编辑 '!U1640="","",'表格编辑 '!U1640)</f>
        <v/>
      </c>
      <c r="T1640" s="123" t="str">
        <f>IF('表格编辑 '!V1640="","",'表格编辑 '!V1640)</f>
        <v/>
      </c>
      <c r="U1640" s="123" t="str">
        <f>IF('表格编辑 '!W1640="","",'表格编辑 '!W1640)</f>
        <v/>
      </c>
      <c r="V1640" s="123" t="str">
        <f>IF('表格编辑 '!X1640="","",'表格编辑 '!X1640)</f>
        <v/>
      </c>
      <c r="W1640" s="123" t="str">
        <f>IF('表格编辑 '!Y1640="","",'表格编辑 '!Y1640)</f>
        <v/>
      </c>
      <c r="X1640" s="123" t="str">
        <f>IF('表格编辑 '!Z1640="","",'表格编辑 '!Z1640)</f>
        <v/>
      </c>
      <c r="Y1640" s="123" t="str">
        <f>IF('表格编辑 '!AA1640="","",'表格编辑 '!AA1640)</f>
        <v/>
      </c>
      <c r="Z1640" s="123" t="str">
        <f>IF('表格编辑 '!AB1640="","",'表格编辑 '!AB1640)</f>
        <v/>
      </c>
      <c r="AA1640" s="123" t="str">
        <f>IF('表格编辑 '!AC1640="","",'表格编辑 '!AC1640)</f>
        <v/>
      </c>
      <c r="AB1640" s="123" t="str">
        <f>IF('表格编辑 '!AD1640="","",'表格编辑 '!AD1640)</f>
        <v/>
      </c>
      <c r="AC1640" s="123" t="str">
        <f>IF('表格编辑 '!AE1640="","",'表格编辑 '!AE1640)</f>
        <v/>
      </c>
      <c r="AD1640" s="123">
        <f>IF('表格编辑 '!AF1640="","",'表格编辑 '!AF1640)</f>
        <v>131072</v>
      </c>
    </row>
    <row r="1641" spans="1:30">
      <c r="A1641" s="123">
        <f>IF('表格编辑 '!A1641="","",'表格编辑 '!A1641)</f>
        <v>31073</v>
      </c>
      <c r="B1641" s="123">
        <f>IF('表格编辑 '!B1641="","",'表格编辑 '!B1641)</f>
        <v>10100</v>
      </c>
      <c r="C1641" s="123">
        <f>IF('表格编辑 '!E1641="","",'表格编辑 '!E1641)</f>
        <v>44</v>
      </c>
      <c r="D1641" s="123" t="str">
        <f>IF('表格编辑 '!F1641="","",'表格编辑 '!F1641)</f>
        <v>AI_born_event(RECEIVER, ARG0, ARG1, ARG2, ARG3,ARG4)</v>
      </c>
      <c r="E1641" s="123" t="str">
        <f>IF('表格编辑 '!G1641="","",'表格编辑 '!G1641)</f>
        <v>AI_update_event(RECEIVER, ARG0, ARG1, ARG2, ARG3,ARG4)</v>
      </c>
      <c r="F1641" s="123" t="str">
        <f>IF('表格编辑 '!H1641="","",'表格编辑 '!H1641)</f>
        <v/>
      </c>
      <c r="G1641" s="123" t="str">
        <f>IF('表格编辑 '!I1641="","",'表格编辑 '!I1641)</f>
        <v/>
      </c>
      <c r="H1641" s="123" t="str">
        <f>IF('表格编辑 '!J1641="","",'表格编辑 '!J1641)</f>
        <v>test_deadth_event(RECEIVER, ARG0, ARG1, ARG2, ARG3,ARG4)</v>
      </c>
      <c r="I1641" s="123">
        <f>IF('表格编辑 '!K1641="","",'表格编辑 '!K1641)</f>
        <v>1</v>
      </c>
      <c r="J1641" s="123">
        <f>IF('表格编辑 '!L1641="","",'表格编辑 '!L1641)</f>
        <v>3750</v>
      </c>
      <c r="K1641" s="123">
        <f>IF('表格编辑 '!M1641="","",'表格编辑 '!M1641)</f>
        <v>1320</v>
      </c>
      <c r="L1641" s="123" t="str">
        <f>IF('表格编辑 '!N1641="","",'表格编辑 '!N1641)</f>
        <v/>
      </c>
      <c r="M1641" s="123" t="str">
        <f>IF('表格编辑 '!O1641="","",'表格编辑 '!O1641)</f>
        <v/>
      </c>
      <c r="N1641" s="123" t="str">
        <f>IF('表格编辑 '!P1641="","",'表格编辑 '!P1641)</f>
        <v/>
      </c>
      <c r="O1641" s="123" t="str">
        <f>IF('表格编辑 '!Q1641="","",'表格编辑 '!Q1641)</f>
        <v/>
      </c>
      <c r="P1641" s="123" t="str">
        <f>IF('表格编辑 '!R1641="","",'表格编辑 '!R1641)</f>
        <v/>
      </c>
      <c r="Q1641" s="123">
        <f>IF('表格编辑 '!S1641="","",'表格编辑 '!S1641)</f>
        <v>320</v>
      </c>
      <c r="R1641" s="123" t="str">
        <f>IF('表格编辑 '!T1641="","",'表格编辑 '!T1641)</f>
        <v/>
      </c>
      <c r="S1641" s="123" t="str">
        <f>IF('表格编辑 '!U1641="","",'表格编辑 '!U1641)</f>
        <v/>
      </c>
      <c r="T1641" s="123" t="str">
        <f>IF('表格编辑 '!V1641="","",'表格编辑 '!V1641)</f>
        <v/>
      </c>
      <c r="U1641" s="123" t="str">
        <f>IF('表格编辑 '!W1641="","",'表格编辑 '!W1641)</f>
        <v/>
      </c>
      <c r="V1641" s="123" t="str">
        <f>IF('表格编辑 '!X1641="","",'表格编辑 '!X1641)</f>
        <v/>
      </c>
      <c r="W1641" s="123" t="str">
        <f>IF('表格编辑 '!Y1641="","",'表格编辑 '!Y1641)</f>
        <v/>
      </c>
      <c r="X1641" s="123" t="str">
        <f>IF('表格编辑 '!Z1641="","",'表格编辑 '!Z1641)</f>
        <v/>
      </c>
      <c r="Y1641" s="123" t="str">
        <f>IF('表格编辑 '!AA1641="","",'表格编辑 '!AA1641)</f>
        <v/>
      </c>
      <c r="Z1641" s="123" t="str">
        <f>IF('表格编辑 '!AB1641="","",'表格编辑 '!AB1641)</f>
        <v/>
      </c>
      <c r="AA1641" s="123" t="str">
        <f>IF('表格编辑 '!AC1641="","",'表格编辑 '!AC1641)</f>
        <v/>
      </c>
      <c r="AB1641" s="123" t="str">
        <f>IF('表格编辑 '!AD1641="","",'表格编辑 '!AD1641)</f>
        <v/>
      </c>
      <c r="AC1641" s="123" t="str">
        <f>IF('表格编辑 '!AE1641="","",'表格编辑 '!AE1641)</f>
        <v/>
      </c>
      <c r="AD1641" s="123">
        <f>IF('表格编辑 '!AF1641="","",'表格编辑 '!AF1641)</f>
        <v>131073</v>
      </c>
    </row>
    <row r="1642" spans="1:30">
      <c r="A1642" s="123">
        <f>IF('表格编辑 '!A1642="","",'表格编辑 '!A1642)</f>
        <v>31074</v>
      </c>
      <c r="B1642" s="123">
        <f>IF('表格编辑 '!B1642="","",'表格编辑 '!B1642)</f>
        <v>10020</v>
      </c>
      <c r="C1642" s="123">
        <f>IF('表格编辑 '!E1642="","",'表格编辑 '!E1642)</f>
        <v>44</v>
      </c>
      <c r="D1642" s="123" t="str">
        <f>IF('表格编辑 '!F1642="","",'表格编辑 '!F1642)</f>
        <v>AI_born_event(RECEIVER, ARG0, ARG1, ARG2, ARG3,ARG4)</v>
      </c>
      <c r="E1642" s="123" t="str">
        <f>IF('表格编辑 '!G1642="","",'表格编辑 '!G1642)</f>
        <v>AI_update_event(RECEIVER, ARG0, ARG1, ARG2, ARG3,ARG4)</v>
      </c>
      <c r="F1642" s="123" t="str">
        <f>IF('表格编辑 '!H1642="","",'表格编辑 '!H1642)</f>
        <v/>
      </c>
      <c r="G1642" s="123" t="str">
        <f>IF('表格编辑 '!I1642="","",'表格编辑 '!I1642)</f>
        <v/>
      </c>
      <c r="H1642" s="123" t="str">
        <f>IF('表格编辑 '!J1642="","",'表格编辑 '!J1642)</f>
        <v>test_deadth_event(RECEIVER, ARG0, ARG1, ARG2, ARG3,ARG4)</v>
      </c>
      <c r="I1642" s="123">
        <f>IF('表格编辑 '!K1642="","",'表格编辑 '!K1642)</f>
        <v>1</v>
      </c>
      <c r="J1642" s="123">
        <f>IF('表格编辑 '!L1642="","",'表格编辑 '!L1642)</f>
        <v>4086</v>
      </c>
      <c r="K1642" s="123">
        <f>IF('表格编辑 '!M1642="","",'表格编辑 '!M1642)</f>
        <v>1320</v>
      </c>
      <c r="L1642" s="123" t="str">
        <f>IF('表格编辑 '!N1642="","",'表格编辑 '!N1642)</f>
        <v/>
      </c>
      <c r="M1642" s="123" t="str">
        <f>IF('表格编辑 '!O1642="","",'表格编辑 '!O1642)</f>
        <v/>
      </c>
      <c r="N1642" s="123" t="str">
        <f>IF('表格编辑 '!P1642="","",'表格编辑 '!P1642)</f>
        <v/>
      </c>
      <c r="O1642" s="123" t="str">
        <f>IF('表格编辑 '!Q1642="","",'表格编辑 '!Q1642)</f>
        <v/>
      </c>
      <c r="P1642" s="123" t="str">
        <f>IF('表格编辑 '!R1642="","",'表格编辑 '!R1642)</f>
        <v/>
      </c>
      <c r="Q1642" s="123">
        <f>IF('表格编辑 '!S1642="","",'表格编辑 '!S1642)</f>
        <v>320</v>
      </c>
      <c r="R1642" s="123" t="str">
        <f>IF('表格编辑 '!T1642="","",'表格编辑 '!T1642)</f>
        <v/>
      </c>
      <c r="S1642" s="123" t="str">
        <f>IF('表格编辑 '!U1642="","",'表格编辑 '!U1642)</f>
        <v/>
      </c>
      <c r="T1642" s="123" t="str">
        <f>IF('表格编辑 '!V1642="","",'表格编辑 '!V1642)</f>
        <v/>
      </c>
      <c r="U1642" s="123" t="str">
        <f>IF('表格编辑 '!W1642="","",'表格编辑 '!W1642)</f>
        <v/>
      </c>
      <c r="V1642" s="123" t="str">
        <f>IF('表格编辑 '!X1642="","",'表格编辑 '!X1642)</f>
        <v/>
      </c>
      <c r="W1642" s="123" t="str">
        <f>IF('表格编辑 '!Y1642="","",'表格编辑 '!Y1642)</f>
        <v/>
      </c>
      <c r="X1642" s="123" t="str">
        <f>IF('表格编辑 '!Z1642="","",'表格编辑 '!Z1642)</f>
        <v/>
      </c>
      <c r="Y1642" s="123" t="str">
        <f>IF('表格编辑 '!AA1642="","",'表格编辑 '!AA1642)</f>
        <v/>
      </c>
      <c r="Z1642" s="123" t="str">
        <f>IF('表格编辑 '!AB1642="","",'表格编辑 '!AB1642)</f>
        <v/>
      </c>
      <c r="AA1642" s="123" t="str">
        <f>IF('表格编辑 '!AC1642="","",'表格编辑 '!AC1642)</f>
        <v/>
      </c>
      <c r="AB1642" s="123" t="str">
        <f>IF('表格编辑 '!AD1642="","",'表格编辑 '!AD1642)</f>
        <v/>
      </c>
      <c r="AC1642" s="123" t="str">
        <f>IF('表格编辑 '!AE1642="","",'表格编辑 '!AE1642)</f>
        <v/>
      </c>
      <c r="AD1642" s="123">
        <f>IF('表格编辑 '!AF1642="","",'表格编辑 '!AF1642)</f>
        <v>131074</v>
      </c>
    </row>
    <row r="1643" spans="1:30">
      <c r="A1643" s="123">
        <f>IF('表格编辑 '!A1643="","",'表格编辑 '!A1643)</f>
        <v>31075</v>
      </c>
      <c r="B1643" s="123">
        <f>IF('表格编辑 '!B1643="","",'表格编辑 '!B1643)</f>
        <v>10073</v>
      </c>
      <c r="C1643" s="123">
        <f>IF('表格编辑 '!E1643="","",'表格编辑 '!E1643)</f>
        <v>44</v>
      </c>
      <c r="D1643" s="123" t="str">
        <f>IF('表格编辑 '!F1643="","",'表格编辑 '!F1643)</f>
        <v>AI_born_event(RECEIVER, ARG0, ARG1, ARG2, ARG3,ARG4)</v>
      </c>
      <c r="E1643" s="123" t="str">
        <f>IF('表格编辑 '!G1643="","",'表格编辑 '!G1643)</f>
        <v>AI_update_event(RECEIVER, ARG0, ARG1, ARG2, ARG3,ARG4)</v>
      </c>
      <c r="F1643" s="123" t="str">
        <f>IF('表格编辑 '!H1643="","",'表格编辑 '!H1643)</f>
        <v/>
      </c>
      <c r="G1643" s="123" t="str">
        <f>IF('表格编辑 '!I1643="","",'表格编辑 '!I1643)</f>
        <v/>
      </c>
      <c r="H1643" s="123" t="str">
        <f>IF('表格编辑 '!J1643="","",'表格编辑 '!J1643)</f>
        <v>test_deadth_event(RECEIVER, ARG0, ARG1, ARG2, ARG3,ARG4)</v>
      </c>
      <c r="I1643" s="123">
        <f>IF('表格编辑 '!K1643="","",'表格编辑 '!K1643)</f>
        <v>1</v>
      </c>
      <c r="J1643" s="123">
        <f>IF('表格编辑 '!L1643="","",'表格编辑 '!L1643)</f>
        <v>5980</v>
      </c>
      <c r="K1643" s="123">
        <f>IF('表格编辑 '!M1643="","",'表格编辑 '!M1643)</f>
        <v>1320</v>
      </c>
      <c r="L1643" s="123" t="str">
        <f>IF('表格编辑 '!N1643="","",'表格编辑 '!N1643)</f>
        <v/>
      </c>
      <c r="M1643" s="123" t="str">
        <f>IF('表格编辑 '!O1643="","",'表格编辑 '!O1643)</f>
        <v/>
      </c>
      <c r="N1643" s="123" t="str">
        <f>IF('表格编辑 '!P1643="","",'表格编辑 '!P1643)</f>
        <v/>
      </c>
      <c r="O1643" s="123" t="str">
        <f>IF('表格编辑 '!Q1643="","",'表格编辑 '!Q1643)</f>
        <v/>
      </c>
      <c r="P1643" s="123" t="str">
        <f>IF('表格编辑 '!R1643="","",'表格编辑 '!R1643)</f>
        <v/>
      </c>
      <c r="Q1643" s="123">
        <f>IF('表格编辑 '!S1643="","",'表格编辑 '!S1643)</f>
        <v>320</v>
      </c>
      <c r="R1643" s="123" t="str">
        <f>IF('表格编辑 '!T1643="","",'表格编辑 '!T1643)</f>
        <v/>
      </c>
      <c r="S1643" s="123" t="str">
        <f>IF('表格编辑 '!U1643="","",'表格编辑 '!U1643)</f>
        <v/>
      </c>
      <c r="T1643" s="123" t="str">
        <f>IF('表格编辑 '!V1643="","",'表格编辑 '!V1643)</f>
        <v/>
      </c>
      <c r="U1643" s="123" t="str">
        <f>IF('表格编辑 '!W1643="","",'表格编辑 '!W1643)</f>
        <v/>
      </c>
      <c r="V1643" s="123" t="str">
        <f>IF('表格编辑 '!X1643="","",'表格编辑 '!X1643)</f>
        <v/>
      </c>
      <c r="W1643" s="123" t="str">
        <f>IF('表格编辑 '!Y1643="","",'表格编辑 '!Y1643)</f>
        <v/>
      </c>
      <c r="X1643" s="123" t="str">
        <f>IF('表格编辑 '!Z1643="","",'表格编辑 '!Z1643)</f>
        <v/>
      </c>
      <c r="Y1643" s="123" t="str">
        <f>IF('表格编辑 '!AA1643="","",'表格编辑 '!AA1643)</f>
        <v/>
      </c>
      <c r="Z1643" s="123" t="str">
        <f>IF('表格编辑 '!AB1643="","",'表格编辑 '!AB1643)</f>
        <v/>
      </c>
      <c r="AA1643" s="123" t="str">
        <f>IF('表格编辑 '!AC1643="","",'表格编辑 '!AC1643)</f>
        <v/>
      </c>
      <c r="AB1643" s="123" t="str">
        <f>IF('表格编辑 '!AD1643="","",'表格编辑 '!AD1643)</f>
        <v/>
      </c>
      <c r="AC1643" s="123" t="str">
        <f>IF('表格编辑 '!AE1643="","",'表格编辑 '!AE1643)</f>
        <v/>
      </c>
      <c r="AD1643" s="123">
        <f>IF('表格编辑 '!AF1643="","",'表格编辑 '!AF1643)</f>
        <v>131075</v>
      </c>
    </row>
    <row r="1644" spans="1:30">
      <c r="A1644" s="123">
        <f>IF('表格编辑 '!A1644="","",'表格编辑 '!A1644)</f>
        <v>31076</v>
      </c>
      <c r="B1644" s="123">
        <f>IF('表格编辑 '!B1644="","",'表格编辑 '!B1644)</f>
        <v>10139</v>
      </c>
      <c r="C1644" s="123">
        <f>IF('表格编辑 '!E1644="","",'表格编辑 '!E1644)</f>
        <v>44</v>
      </c>
      <c r="D1644" s="123" t="str">
        <f>IF('表格编辑 '!F1644="","",'表格编辑 '!F1644)</f>
        <v>AI_born_event(RECEIVER, ARG0, ARG1, ARG2, ARG3,ARG4)</v>
      </c>
      <c r="E1644" s="123" t="str">
        <f>IF('表格编辑 '!G1644="","",'表格编辑 '!G1644)</f>
        <v>AI_update_event(RECEIVER, ARG0, ARG1, ARG2, ARG3,ARG4)</v>
      </c>
      <c r="F1644" s="123" t="str">
        <f>IF('表格编辑 '!H1644="","",'表格编辑 '!H1644)</f>
        <v/>
      </c>
      <c r="G1644" s="123" t="str">
        <f>IF('表格编辑 '!I1644="","",'表格编辑 '!I1644)</f>
        <v/>
      </c>
      <c r="H1644" s="123" t="str">
        <f>IF('表格编辑 '!J1644="","",'表格编辑 '!J1644)</f>
        <v>test_deadth_event(RECEIVER, ARG0, ARG1, ARG2, ARG3,ARG4)</v>
      </c>
      <c r="I1644" s="123">
        <f>IF('表格编辑 '!K1644="","",'表格编辑 '!K1644)</f>
        <v>1</v>
      </c>
      <c r="J1644" s="123">
        <f>IF('表格编辑 '!L1644="","",'表格编辑 '!L1644)</f>
        <v>4666</v>
      </c>
      <c r="K1644" s="123">
        <f>IF('表格编辑 '!M1644="","",'表格编辑 '!M1644)</f>
        <v>1320</v>
      </c>
      <c r="L1644" s="123" t="str">
        <f>IF('表格编辑 '!N1644="","",'表格编辑 '!N1644)</f>
        <v/>
      </c>
      <c r="M1644" s="123" t="str">
        <f>IF('表格编辑 '!O1644="","",'表格编辑 '!O1644)</f>
        <v/>
      </c>
      <c r="N1644" s="123" t="str">
        <f>IF('表格编辑 '!P1644="","",'表格编辑 '!P1644)</f>
        <v/>
      </c>
      <c r="O1644" s="123" t="str">
        <f>IF('表格编辑 '!Q1644="","",'表格编辑 '!Q1644)</f>
        <v/>
      </c>
      <c r="P1644" s="123" t="str">
        <f>IF('表格编辑 '!R1644="","",'表格编辑 '!R1644)</f>
        <v/>
      </c>
      <c r="Q1644" s="123">
        <f>IF('表格编辑 '!S1644="","",'表格编辑 '!S1644)</f>
        <v>320</v>
      </c>
      <c r="R1644" s="123" t="str">
        <f>IF('表格编辑 '!T1644="","",'表格编辑 '!T1644)</f>
        <v/>
      </c>
      <c r="S1644" s="123" t="str">
        <f>IF('表格编辑 '!U1644="","",'表格编辑 '!U1644)</f>
        <v/>
      </c>
      <c r="T1644" s="123" t="str">
        <f>IF('表格编辑 '!V1644="","",'表格编辑 '!V1644)</f>
        <v/>
      </c>
      <c r="U1644" s="123" t="str">
        <f>IF('表格编辑 '!W1644="","",'表格编辑 '!W1644)</f>
        <v/>
      </c>
      <c r="V1644" s="123" t="str">
        <f>IF('表格编辑 '!X1644="","",'表格编辑 '!X1644)</f>
        <v/>
      </c>
      <c r="W1644" s="123" t="str">
        <f>IF('表格编辑 '!Y1644="","",'表格编辑 '!Y1644)</f>
        <v/>
      </c>
      <c r="X1644" s="123" t="str">
        <f>IF('表格编辑 '!Z1644="","",'表格编辑 '!Z1644)</f>
        <v/>
      </c>
      <c r="Y1644" s="123" t="str">
        <f>IF('表格编辑 '!AA1644="","",'表格编辑 '!AA1644)</f>
        <v/>
      </c>
      <c r="Z1644" s="123" t="str">
        <f>IF('表格编辑 '!AB1644="","",'表格编辑 '!AB1644)</f>
        <v/>
      </c>
      <c r="AA1644" s="123" t="str">
        <f>IF('表格编辑 '!AC1644="","",'表格编辑 '!AC1644)</f>
        <v/>
      </c>
      <c r="AB1644" s="123" t="str">
        <f>IF('表格编辑 '!AD1644="","",'表格编辑 '!AD1644)</f>
        <v/>
      </c>
      <c r="AC1644" s="123" t="str">
        <f>IF('表格编辑 '!AE1644="","",'表格编辑 '!AE1644)</f>
        <v/>
      </c>
      <c r="AD1644" s="123">
        <f>IF('表格编辑 '!AF1644="","",'表格编辑 '!AF1644)</f>
        <v>131076</v>
      </c>
    </row>
    <row r="1645" spans="1:30">
      <c r="A1645" s="123">
        <f>IF('表格编辑 '!A1645="","",'表格编辑 '!A1645)</f>
        <v>31077</v>
      </c>
      <c r="B1645" s="123">
        <f>IF('表格编辑 '!B1645="","",'表格编辑 '!B1645)</f>
        <v>10126</v>
      </c>
      <c r="C1645" s="123">
        <f>IF('表格编辑 '!E1645="","",'表格编辑 '!E1645)</f>
        <v>49</v>
      </c>
      <c r="D1645" s="123" t="str">
        <f>IF('表格编辑 '!F1645="","",'表格编辑 '!F1645)</f>
        <v>AI_born_event(RECEIVER, ARG0, ARG1, ARG2, ARG3,ARG4)</v>
      </c>
      <c r="E1645" s="123" t="str">
        <f>IF('表格编辑 '!G1645="","",'表格编辑 '!G1645)</f>
        <v>AI_update_event(RECEIVER, ARG0, ARG1, ARG2, ARG3,ARG4)</v>
      </c>
      <c r="F1645" s="123" t="str">
        <f>IF('表格编辑 '!H1645="","",'表格编辑 '!H1645)</f>
        <v/>
      </c>
      <c r="G1645" s="123" t="str">
        <f>IF('表格编辑 '!I1645="","",'表格编辑 '!I1645)</f>
        <v/>
      </c>
      <c r="H1645" s="123" t="str">
        <f>IF('表格编辑 '!J1645="","",'表格编辑 '!J1645)</f>
        <v>test_deadth_event(RECEIVER, ARG0, ARG1, ARG2, ARG3,ARG4)</v>
      </c>
      <c r="I1645" s="123">
        <f>IF('表格编辑 '!K1645="","",'表格编辑 '!K1645)</f>
        <v>1</v>
      </c>
      <c r="J1645" s="123">
        <f>IF('表格编辑 '!L1645="","",'表格编辑 '!L1645)</f>
        <v>2588</v>
      </c>
      <c r="K1645" s="123">
        <f>IF('表格编辑 '!M1645="","",'表格编辑 '!M1645)</f>
        <v>1470</v>
      </c>
      <c r="L1645" s="123" t="str">
        <f>IF('表格编辑 '!N1645="","",'表格编辑 '!N1645)</f>
        <v/>
      </c>
      <c r="M1645" s="123" t="str">
        <f>IF('表格编辑 '!O1645="","",'表格编辑 '!O1645)</f>
        <v/>
      </c>
      <c r="N1645" s="123" t="str">
        <f>IF('表格编辑 '!P1645="","",'表格编辑 '!P1645)</f>
        <v/>
      </c>
      <c r="O1645" s="123" t="str">
        <f>IF('表格编辑 '!Q1645="","",'表格编辑 '!Q1645)</f>
        <v/>
      </c>
      <c r="P1645" s="123" t="str">
        <f>IF('表格编辑 '!R1645="","",'表格编辑 '!R1645)</f>
        <v/>
      </c>
      <c r="Q1645" s="123">
        <f>IF('表格编辑 '!S1645="","",'表格编辑 '!S1645)</f>
        <v>320</v>
      </c>
      <c r="R1645" s="123" t="str">
        <f>IF('表格编辑 '!T1645="","",'表格编辑 '!T1645)</f>
        <v/>
      </c>
      <c r="S1645" s="123" t="str">
        <f>IF('表格编辑 '!U1645="","",'表格编辑 '!U1645)</f>
        <v/>
      </c>
      <c r="T1645" s="123" t="str">
        <f>IF('表格编辑 '!V1645="","",'表格编辑 '!V1645)</f>
        <v/>
      </c>
      <c r="U1645" s="123" t="str">
        <f>IF('表格编辑 '!W1645="","",'表格编辑 '!W1645)</f>
        <v/>
      </c>
      <c r="V1645" s="123" t="str">
        <f>IF('表格编辑 '!X1645="","",'表格编辑 '!X1645)</f>
        <v/>
      </c>
      <c r="W1645" s="123" t="str">
        <f>IF('表格编辑 '!Y1645="","",'表格编辑 '!Y1645)</f>
        <v/>
      </c>
      <c r="X1645" s="123" t="str">
        <f>IF('表格编辑 '!Z1645="","",'表格编辑 '!Z1645)</f>
        <v/>
      </c>
      <c r="Y1645" s="123" t="str">
        <f>IF('表格编辑 '!AA1645="","",'表格编辑 '!AA1645)</f>
        <v/>
      </c>
      <c r="Z1645" s="123" t="str">
        <f>IF('表格编辑 '!AB1645="","",'表格编辑 '!AB1645)</f>
        <v/>
      </c>
      <c r="AA1645" s="123" t="str">
        <f>IF('表格编辑 '!AC1645="","",'表格编辑 '!AC1645)</f>
        <v/>
      </c>
      <c r="AB1645" s="123" t="str">
        <f>IF('表格编辑 '!AD1645="","",'表格编辑 '!AD1645)</f>
        <v/>
      </c>
      <c r="AC1645" s="123" t="str">
        <f>IF('表格编辑 '!AE1645="","",'表格编辑 '!AE1645)</f>
        <v/>
      </c>
      <c r="AD1645" s="123">
        <f>IF('表格编辑 '!AF1645="","",'表格编辑 '!AF1645)</f>
        <v>131077</v>
      </c>
    </row>
    <row r="1646" spans="1:30">
      <c r="A1646" s="123">
        <f>IF('表格编辑 '!A1646="","",'表格编辑 '!A1646)</f>
        <v>31078</v>
      </c>
      <c r="B1646" s="123">
        <f>IF('表格编辑 '!B1646="","",'表格编辑 '!B1646)</f>
        <v>10072</v>
      </c>
      <c r="C1646" s="123">
        <f>IF('表格编辑 '!E1646="","",'表格编辑 '!E1646)</f>
        <v>49</v>
      </c>
      <c r="D1646" s="123" t="str">
        <f>IF('表格编辑 '!F1646="","",'表格编辑 '!F1646)</f>
        <v>AI_born_event(RECEIVER, ARG0, ARG1, ARG2, ARG3,ARG4)</v>
      </c>
      <c r="E1646" s="123" t="str">
        <f>IF('表格编辑 '!G1646="","",'表格编辑 '!G1646)</f>
        <v>AI_update_event(RECEIVER, ARG0, ARG1, ARG2, ARG3,ARG4)</v>
      </c>
      <c r="F1646" s="123" t="str">
        <f>IF('表格编辑 '!H1646="","",'表格编辑 '!H1646)</f>
        <v/>
      </c>
      <c r="G1646" s="123" t="str">
        <f>IF('表格编辑 '!I1646="","",'表格编辑 '!I1646)</f>
        <v/>
      </c>
      <c r="H1646" s="123" t="str">
        <f>IF('表格编辑 '!J1646="","",'表格编辑 '!J1646)</f>
        <v>test_deadth_event(RECEIVER, ARG0, ARG1, ARG2, ARG3,ARG4)</v>
      </c>
      <c r="I1646" s="123">
        <f>IF('表格编辑 '!K1646="","",'表格编辑 '!K1646)</f>
        <v>1</v>
      </c>
      <c r="J1646" s="123">
        <f>IF('表格编辑 '!L1646="","",'表格编辑 '!L1646)</f>
        <v>4530</v>
      </c>
      <c r="K1646" s="123">
        <f>IF('表格编辑 '!M1646="","",'表格编辑 '!M1646)</f>
        <v>1470</v>
      </c>
      <c r="L1646" s="123" t="str">
        <f>IF('表格编辑 '!N1646="","",'表格编辑 '!N1646)</f>
        <v/>
      </c>
      <c r="M1646" s="123" t="str">
        <f>IF('表格编辑 '!O1646="","",'表格编辑 '!O1646)</f>
        <v/>
      </c>
      <c r="N1646" s="123" t="str">
        <f>IF('表格编辑 '!P1646="","",'表格编辑 '!P1646)</f>
        <v/>
      </c>
      <c r="O1646" s="123" t="str">
        <f>IF('表格编辑 '!Q1646="","",'表格编辑 '!Q1646)</f>
        <v/>
      </c>
      <c r="P1646" s="123" t="str">
        <f>IF('表格编辑 '!R1646="","",'表格编辑 '!R1646)</f>
        <v/>
      </c>
      <c r="Q1646" s="123">
        <f>IF('表格编辑 '!S1646="","",'表格编辑 '!S1646)</f>
        <v>320</v>
      </c>
      <c r="R1646" s="123" t="str">
        <f>IF('表格编辑 '!T1646="","",'表格编辑 '!T1646)</f>
        <v/>
      </c>
      <c r="S1646" s="123" t="str">
        <f>IF('表格编辑 '!U1646="","",'表格编辑 '!U1646)</f>
        <v/>
      </c>
      <c r="T1646" s="123" t="str">
        <f>IF('表格编辑 '!V1646="","",'表格编辑 '!V1646)</f>
        <v/>
      </c>
      <c r="U1646" s="123" t="str">
        <f>IF('表格编辑 '!W1646="","",'表格编辑 '!W1646)</f>
        <v/>
      </c>
      <c r="V1646" s="123" t="str">
        <f>IF('表格编辑 '!X1646="","",'表格编辑 '!X1646)</f>
        <v/>
      </c>
      <c r="W1646" s="123" t="str">
        <f>IF('表格编辑 '!Y1646="","",'表格编辑 '!Y1646)</f>
        <v/>
      </c>
      <c r="X1646" s="123" t="str">
        <f>IF('表格编辑 '!Z1646="","",'表格编辑 '!Z1646)</f>
        <v/>
      </c>
      <c r="Y1646" s="123" t="str">
        <f>IF('表格编辑 '!AA1646="","",'表格编辑 '!AA1646)</f>
        <v/>
      </c>
      <c r="Z1646" s="123" t="str">
        <f>IF('表格编辑 '!AB1646="","",'表格编辑 '!AB1646)</f>
        <v/>
      </c>
      <c r="AA1646" s="123" t="str">
        <f>IF('表格编辑 '!AC1646="","",'表格编辑 '!AC1646)</f>
        <v/>
      </c>
      <c r="AB1646" s="123" t="str">
        <f>IF('表格编辑 '!AD1646="","",'表格编辑 '!AD1646)</f>
        <v/>
      </c>
      <c r="AC1646" s="123" t="str">
        <f>IF('表格编辑 '!AE1646="","",'表格编辑 '!AE1646)</f>
        <v/>
      </c>
      <c r="AD1646" s="123">
        <f>IF('表格编辑 '!AF1646="","",'表格编辑 '!AF1646)</f>
        <v>131078</v>
      </c>
    </row>
    <row r="1647" spans="1:30">
      <c r="A1647" s="123">
        <f>IF('表格编辑 '!A1647="","",'表格编辑 '!A1647)</f>
        <v>31079</v>
      </c>
      <c r="B1647" s="123">
        <f>IF('表格编辑 '!B1647="","",'表格编辑 '!B1647)</f>
        <v>10132</v>
      </c>
      <c r="C1647" s="123">
        <f>IF('表格编辑 '!E1647="","",'表格编辑 '!E1647)</f>
        <v>49</v>
      </c>
      <c r="D1647" s="123" t="str">
        <f>IF('表格编辑 '!F1647="","",'表格编辑 '!F1647)</f>
        <v>AI_born_event(RECEIVER, ARG0, ARG1, ARG2, ARG3,ARG4)</v>
      </c>
      <c r="E1647" s="123" t="str">
        <f>IF('表格编辑 '!G1647="","",'表格编辑 '!G1647)</f>
        <v>AI_update_event(RECEIVER, ARG0, ARG1, ARG2, ARG3,ARG4)</v>
      </c>
      <c r="F1647" s="123" t="str">
        <f>IF('表格编辑 '!H1647="","",'表格编辑 '!H1647)</f>
        <v/>
      </c>
      <c r="G1647" s="123" t="str">
        <f>IF('表格编辑 '!I1647="","",'表格编辑 '!I1647)</f>
        <v/>
      </c>
      <c r="H1647" s="123" t="str">
        <f>IF('表格编辑 '!J1647="","",'表格编辑 '!J1647)</f>
        <v>test_deadth_event(RECEIVER, ARG0, ARG1, ARG2, ARG3,ARG4)</v>
      </c>
      <c r="I1647" s="123">
        <f>IF('表格编辑 '!K1647="","",'表格编辑 '!K1647)</f>
        <v>1</v>
      </c>
      <c r="J1647" s="123">
        <f>IF('表格编辑 '!L1647="","",'表格编辑 '!L1647)</f>
        <v>4080</v>
      </c>
      <c r="K1647" s="123">
        <f>IF('表格编辑 '!M1647="","",'表格编辑 '!M1647)</f>
        <v>1470</v>
      </c>
      <c r="L1647" s="123" t="str">
        <f>IF('表格编辑 '!N1647="","",'表格编辑 '!N1647)</f>
        <v/>
      </c>
      <c r="M1647" s="123" t="str">
        <f>IF('表格编辑 '!O1647="","",'表格编辑 '!O1647)</f>
        <v/>
      </c>
      <c r="N1647" s="123" t="str">
        <f>IF('表格编辑 '!P1647="","",'表格编辑 '!P1647)</f>
        <v/>
      </c>
      <c r="O1647" s="123" t="str">
        <f>IF('表格编辑 '!Q1647="","",'表格编辑 '!Q1647)</f>
        <v/>
      </c>
      <c r="P1647" s="123" t="str">
        <f>IF('表格编辑 '!R1647="","",'表格编辑 '!R1647)</f>
        <v/>
      </c>
      <c r="Q1647" s="123">
        <f>IF('表格编辑 '!S1647="","",'表格编辑 '!S1647)</f>
        <v>320</v>
      </c>
      <c r="R1647" s="123" t="str">
        <f>IF('表格编辑 '!T1647="","",'表格编辑 '!T1647)</f>
        <v/>
      </c>
      <c r="S1647" s="123" t="str">
        <f>IF('表格编辑 '!U1647="","",'表格编辑 '!U1647)</f>
        <v/>
      </c>
      <c r="T1647" s="123" t="str">
        <f>IF('表格编辑 '!V1647="","",'表格编辑 '!V1647)</f>
        <v/>
      </c>
      <c r="U1647" s="123" t="str">
        <f>IF('表格编辑 '!W1647="","",'表格编辑 '!W1647)</f>
        <v/>
      </c>
      <c r="V1647" s="123" t="str">
        <f>IF('表格编辑 '!X1647="","",'表格编辑 '!X1647)</f>
        <v/>
      </c>
      <c r="W1647" s="123" t="str">
        <f>IF('表格编辑 '!Y1647="","",'表格编辑 '!Y1647)</f>
        <v/>
      </c>
      <c r="X1647" s="123" t="str">
        <f>IF('表格编辑 '!Z1647="","",'表格编辑 '!Z1647)</f>
        <v/>
      </c>
      <c r="Y1647" s="123" t="str">
        <f>IF('表格编辑 '!AA1647="","",'表格编辑 '!AA1647)</f>
        <v/>
      </c>
      <c r="Z1647" s="123" t="str">
        <f>IF('表格编辑 '!AB1647="","",'表格编辑 '!AB1647)</f>
        <v/>
      </c>
      <c r="AA1647" s="123" t="str">
        <f>IF('表格编辑 '!AC1647="","",'表格编辑 '!AC1647)</f>
        <v/>
      </c>
      <c r="AB1647" s="123" t="str">
        <f>IF('表格编辑 '!AD1647="","",'表格编辑 '!AD1647)</f>
        <v/>
      </c>
      <c r="AC1647" s="123" t="str">
        <f>IF('表格编辑 '!AE1647="","",'表格编辑 '!AE1647)</f>
        <v/>
      </c>
      <c r="AD1647" s="123">
        <f>IF('表格编辑 '!AF1647="","",'表格编辑 '!AF1647)</f>
        <v>131079</v>
      </c>
    </row>
    <row r="1648" spans="1:30">
      <c r="A1648" s="123">
        <f>IF('表格编辑 '!A1648="","",'表格编辑 '!A1648)</f>
        <v>31080</v>
      </c>
      <c r="B1648" s="123">
        <f>IF('表格编辑 '!B1648="","",'表格编辑 '!B1648)</f>
        <v>10101</v>
      </c>
      <c r="C1648" s="123">
        <f>IF('表格编辑 '!E1648="","",'表格编辑 '!E1648)</f>
        <v>49</v>
      </c>
      <c r="D1648" s="123" t="str">
        <f>IF('表格编辑 '!F1648="","",'表格编辑 '!F1648)</f>
        <v>AI_born_event(RECEIVER, ARG0, ARG1, ARG2, ARG3,ARG4)</v>
      </c>
      <c r="E1648" s="123" t="str">
        <f>IF('表格编辑 '!G1648="","",'表格编辑 '!G1648)</f>
        <v>AI_update_event(RECEIVER, ARG0, ARG1, ARG2, ARG3,ARG4)</v>
      </c>
      <c r="F1648" s="123" t="str">
        <f>IF('表格编辑 '!H1648="","",'表格编辑 '!H1648)</f>
        <v/>
      </c>
      <c r="G1648" s="123" t="str">
        <f>IF('表格编辑 '!I1648="","",'表格编辑 '!I1648)</f>
        <v/>
      </c>
      <c r="H1648" s="123" t="str">
        <f>IF('表格编辑 '!J1648="","",'表格编辑 '!J1648)</f>
        <v>test_deadth_event(RECEIVER, ARG0, ARG1, ARG2, ARG3,ARG4)</v>
      </c>
      <c r="I1648" s="123">
        <f>IF('表格编辑 '!K1648="","",'表格编辑 '!K1648)</f>
        <v>1</v>
      </c>
      <c r="J1648" s="123">
        <f>IF('表格编辑 '!L1648="","",'表格编辑 '!L1648)</f>
        <v>5150</v>
      </c>
      <c r="K1648" s="123">
        <f>IF('表格编辑 '!M1648="","",'表格编辑 '!M1648)</f>
        <v>1470</v>
      </c>
      <c r="L1648" s="123" t="str">
        <f>IF('表格编辑 '!N1648="","",'表格编辑 '!N1648)</f>
        <v/>
      </c>
      <c r="M1648" s="123" t="str">
        <f>IF('表格编辑 '!O1648="","",'表格编辑 '!O1648)</f>
        <v/>
      </c>
      <c r="N1648" s="123" t="str">
        <f>IF('表格编辑 '!P1648="","",'表格编辑 '!P1648)</f>
        <v/>
      </c>
      <c r="O1648" s="123" t="str">
        <f>IF('表格编辑 '!Q1648="","",'表格编辑 '!Q1648)</f>
        <v/>
      </c>
      <c r="P1648" s="123" t="str">
        <f>IF('表格编辑 '!R1648="","",'表格编辑 '!R1648)</f>
        <v/>
      </c>
      <c r="Q1648" s="123">
        <f>IF('表格编辑 '!S1648="","",'表格编辑 '!S1648)</f>
        <v>320</v>
      </c>
      <c r="R1648" s="123" t="str">
        <f>IF('表格编辑 '!T1648="","",'表格编辑 '!T1648)</f>
        <v/>
      </c>
      <c r="S1648" s="123" t="str">
        <f>IF('表格编辑 '!U1648="","",'表格编辑 '!U1648)</f>
        <v/>
      </c>
      <c r="T1648" s="123" t="str">
        <f>IF('表格编辑 '!V1648="","",'表格编辑 '!V1648)</f>
        <v/>
      </c>
      <c r="U1648" s="123" t="str">
        <f>IF('表格编辑 '!W1648="","",'表格编辑 '!W1648)</f>
        <v/>
      </c>
      <c r="V1648" s="123" t="str">
        <f>IF('表格编辑 '!X1648="","",'表格编辑 '!X1648)</f>
        <v/>
      </c>
      <c r="W1648" s="123" t="str">
        <f>IF('表格编辑 '!Y1648="","",'表格编辑 '!Y1648)</f>
        <v/>
      </c>
      <c r="X1648" s="123" t="str">
        <f>IF('表格编辑 '!Z1648="","",'表格编辑 '!Z1648)</f>
        <v/>
      </c>
      <c r="Y1648" s="123" t="str">
        <f>IF('表格编辑 '!AA1648="","",'表格编辑 '!AA1648)</f>
        <v/>
      </c>
      <c r="Z1648" s="123" t="str">
        <f>IF('表格编辑 '!AB1648="","",'表格编辑 '!AB1648)</f>
        <v/>
      </c>
      <c r="AA1648" s="123" t="str">
        <f>IF('表格编辑 '!AC1648="","",'表格编辑 '!AC1648)</f>
        <v/>
      </c>
      <c r="AB1648" s="123" t="str">
        <f>IF('表格编辑 '!AD1648="","",'表格编辑 '!AD1648)</f>
        <v/>
      </c>
      <c r="AC1648" s="123" t="str">
        <f>IF('表格编辑 '!AE1648="","",'表格编辑 '!AE1648)</f>
        <v/>
      </c>
      <c r="AD1648" s="123">
        <f>IF('表格编辑 '!AF1648="","",'表格编辑 '!AF1648)</f>
        <v>131080</v>
      </c>
    </row>
    <row r="1649" spans="1:30">
      <c r="A1649" s="123">
        <f>IF('表格编辑 '!A1649="","",'表格编辑 '!A1649)</f>
        <v>31081</v>
      </c>
      <c r="B1649" s="123">
        <f>IF('表格编辑 '!B1649="","",'表格编辑 '!B1649)</f>
        <v>10108</v>
      </c>
      <c r="C1649" s="123">
        <f>IF('表格编辑 '!E1649="","",'表格编辑 '!E1649)</f>
        <v>49</v>
      </c>
      <c r="D1649" s="123" t="str">
        <f>IF('表格编辑 '!F1649="","",'表格编辑 '!F1649)</f>
        <v>AI_born_event(RECEIVER, ARG0, ARG1, ARG2, ARG3,ARG4)</v>
      </c>
      <c r="E1649" s="123" t="str">
        <f>IF('表格编辑 '!G1649="","",'表格编辑 '!G1649)</f>
        <v>AI_update_event(RECEIVER, ARG0, ARG1, ARG2, ARG3,ARG4)</v>
      </c>
      <c r="F1649" s="123" t="str">
        <f>IF('表格编辑 '!H1649="","",'表格编辑 '!H1649)</f>
        <v/>
      </c>
      <c r="G1649" s="123" t="str">
        <f>IF('表格编辑 '!I1649="","",'表格编辑 '!I1649)</f>
        <v/>
      </c>
      <c r="H1649" s="123" t="str">
        <f>IF('表格编辑 '!J1649="","",'表格编辑 '!J1649)</f>
        <v>test_deadth_event(RECEIVER, ARG0, ARG1, ARG2, ARG3,ARG4)</v>
      </c>
      <c r="I1649" s="123">
        <f>IF('表格编辑 '!K1649="","",'表格编辑 '!K1649)</f>
        <v>1</v>
      </c>
      <c r="J1649" s="123">
        <f>IF('表格编辑 '!L1649="","",'表格编辑 '!L1649)</f>
        <v>9458</v>
      </c>
      <c r="K1649" s="123">
        <f>IF('表格编辑 '!M1649="","",'表格编辑 '!M1649)</f>
        <v>1470</v>
      </c>
      <c r="L1649" s="123" t="str">
        <f>IF('表格编辑 '!N1649="","",'表格编辑 '!N1649)</f>
        <v/>
      </c>
      <c r="M1649" s="123" t="str">
        <f>IF('表格编辑 '!O1649="","",'表格编辑 '!O1649)</f>
        <v/>
      </c>
      <c r="N1649" s="123" t="str">
        <f>IF('表格编辑 '!P1649="","",'表格编辑 '!P1649)</f>
        <v/>
      </c>
      <c r="O1649" s="123" t="str">
        <f>IF('表格编辑 '!Q1649="","",'表格编辑 '!Q1649)</f>
        <v/>
      </c>
      <c r="P1649" s="123" t="str">
        <f>IF('表格编辑 '!R1649="","",'表格编辑 '!R1649)</f>
        <v/>
      </c>
      <c r="Q1649" s="123">
        <f>IF('表格编辑 '!S1649="","",'表格编辑 '!S1649)</f>
        <v>320</v>
      </c>
      <c r="R1649" s="123" t="str">
        <f>IF('表格编辑 '!T1649="","",'表格编辑 '!T1649)</f>
        <v/>
      </c>
      <c r="S1649" s="123" t="str">
        <f>IF('表格编辑 '!U1649="","",'表格编辑 '!U1649)</f>
        <v/>
      </c>
      <c r="T1649" s="123" t="str">
        <f>IF('表格编辑 '!V1649="","",'表格编辑 '!V1649)</f>
        <v/>
      </c>
      <c r="U1649" s="123" t="str">
        <f>IF('表格编辑 '!W1649="","",'表格编辑 '!W1649)</f>
        <v/>
      </c>
      <c r="V1649" s="123" t="str">
        <f>IF('表格编辑 '!X1649="","",'表格编辑 '!X1649)</f>
        <v/>
      </c>
      <c r="W1649" s="123" t="str">
        <f>IF('表格编辑 '!Y1649="","",'表格编辑 '!Y1649)</f>
        <v/>
      </c>
      <c r="X1649" s="123" t="str">
        <f>IF('表格编辑 '!Z1649="","",'表格编辑 '!Z1649)</f>
        <v/>
      </c>
      <c r="Y1649" s="123" t="str">
        <f>IF('表格编辑 '!AA1649="","",'表格编辑 '!AA1649)</f>
        <v/>
      </c>
      <c r="Z1649" s="123" t="str">
        <f>IF('表格编辑 '!AB1649="","",'表格编辑 '!AB1649)</f>
        <v/>
      </c>
      <c r="AA1649" s="123" t="str">
        <f>IF('表格编辑 '!AC1649="","",'表格编辑 '!AC1649)</f>
        <v/>
      </c>
      <c r="AB1649" s="123" t="str">
        <f>IF('表格编辑 '!AD1649="","",'表格编辑 '!AD1649)</f>
        <v/>
      </c>
      <c r="AC1649" s="123" t="str">
        <f>IF('表格编辑 '!AE1649="","",'表格编辑 '!AE1649)</f>
        <v/>
      </c>
      <c r="AD1649" s="123">
        <f>IF('表格编辑 '!AF1649="","",'表格编辑 '!AF1649)</f>
        <v>131081</v>
      </c>
    </row>
    <row r="1650" spans="1:30">
      <c r="A1650" s="123">
        <f>IF('表格编辑 '!A1650="","",'表格编辑 '!A1650)</f>
        <v>31082</v>
      </c>
      <c r="B1650" s="123">
        <f>IF('表格编辑 '!B1650="","",'表格编辑 '!B1650)</f>
        <v>10155</v>
      </c>
      <c r="C1650" s="123">
        <f>IF('表格编辑 '!E1650="","",'表格编辑 '!E1650)</f>
        <v>49</v>
      </c>
      <c r="D1650" s="123" t="str">
        <f>IF('表格编辑 '!F1650="","",'表格编辑 '!F1650)</f>
        <v>AI_born_event(RECEIVER, ARG0, ARG1, ARG2, ARG3,ARG4)</v>
      </c>
      <c r="E1650" s="123" t="str">
        <f>IF('表格编辑 '!G1650="","",'表格编辑 '!G1650)</f>
        <v>AI_update_event(RECEIVER, ARG0, ARG1, ARG2, ARG3,ARG4)</v>
      </c>
      <c r="F1650" s="123" t="str">
        <f>IF('表格编辑 '!H1650="","",'表格编辑 '!H1650)</f>
        <v/>
      </c>
      <c r="G1650" s="123" t="str">
        <f>IF('表格编辑 '!I1650="","",'表格编辑 '!I1650)</f>
        <v/>
      </c>
      <c r="H1650" s="123" t="str">
        <f>IF('表格编辑 '!J1650="","",'表格编辑 '!J1650)</f>
        <v>test_deadth_event(RECEIVER, ARG0, ARG1, ARG2, ARG3,ARG4)</v>
      </c>
      <c r="I1650" s="123">
        <f>IF('表格编辑 '!K1650="","",'表格编辑 '!K1650)</f>
        <v>1</v>
      </c>
      <c r="J1650" s="123">
        <f>IF('表格编辑 '!L1650="","",'表格编辑 '!L1650)</f>
        <v>4654</v>
      </c>
      <c r="K1650" s="123">
        <f>IF('表格编辑 '!M1650="","",'表格编辑 '!M1650)</f>
        <v>1470</v>
      </c>
      <c r="L1650" s="123" t="str">
        <f>IF('表格编辑 '!N1650="","",'表格编辑 '!N1650)</f>
        <v/>
      </c>
      <c r="M1650" s="123" t="str">
        <f>IF('表格编辑 '!O1650="","",'表格编辑 '!O1650)</f>
        <v/>
      </c>
      <c r="N1650" s="123" t="str">
        <f>IF('表格编辑 '!P1650="","",'表格编辑 '!P1650)</f>
        <v/>
      </c>
      <c r="O1650" s="123" t="str">
        <f>IF('表格编辑 '!Q1650="","",'表格编辑 '!Q1650)</f>
        <v/>
      </c>
      <c r="P1650" s="123" t="str">
        <f>IF('表格编辑 '!R1650="","",'表格编辑 '!R1650)</f>
        <v/>
      </c>
      <c r="Q1650" s="123">
        <f>IF('表格编辑 '!S1650="","",'表格编辑 '!S1650)</f>
        <v>320</v>
      </c>
      <c r="R1650" s="123" t="str">
        <f>IF('表格编辑 '!T1650="","",'表格编辑 '!T1650)</f>
        <v/>
      </c>
      <c r="S1650" s="123" t="str">
        <f>IF('表格编辑 '!U1650="","",'表格编辑 '!U1650)</f>
        <v/>
      </c>
      <c r="T1650" s="123" t="str">
        <f>IF('表格编辑 '!V1650="","",'表格编辑 '!V1650)</f>
        <v/>
      </c>
      <c r="U1650" s="123" t="str">
        <f>IF('表格编辑 '!W1650="","",'表格编辑 '!W1650)</f>
        <v/>
      </c>
      <c r="V1650" s="123" t="str">
        <f>IF('表格编辑 '!X1650="","",'表格编辑 '!X1650)</f>
        <v/>
      </c>
      <c r="W1650" s="123" t="str">
        <f>IF('表格编辑 '!Y1650="","",'表格编辑 '!Y1650)</f>
        <v/>
      </c>
      <c r="X1650" s="123" t="str">
        <f>IF('表格编辑 '!Z1650="","",'表格编辑 '!Z1650)</f>
        <v/>
      </c>
      <c r="Y1650" s="123" t="str">
        <f>IF('表格编辑 '!AA1650="","",'表格编辑 '!AA1650)</f>
        <v/>
      </c>
      <c r="Z1650" s="123" t="str">
        <f>IF('表格编辑 '!AB1650="","",'表格编辑 '!AB1650)</f>
        <v/>
      </c>
      <c r="AA1650" s="123" t="str">
        <f>IF('表格编辑 '!AC1650="","",'表格编辑 '!AC1650)</f>
        <v/>
      </c>
      <c r="AB1650" s="123" t="str">
        <f>IF('表格编辑 '!AD1650="","",'表格编辑 '!AD1650)</f>
        <v/>
      </c>
      <c r="AC1650" s="123" t="str">
        <f>IF('表格编辑 '!AE1650="","",'表格编辑 '!AE1650)</f>
        <v/>
      </c>
      <c r="AD1650" s="123">
        <f>IF('表格编辑 '!AF1650="","",'表格编辑 '!AF1650)</f>
        <v>131082</v>
      </c>
    </row>
    <row r="1651" spans="1:30">
      <c r="A1651" s="123">
        <f>IF('表格编辑 '!A1651="","",'表格编辑 '!A1651)</f>
        <v>31083</v>
      </c>
      <c r="B1651" s="123">
        <f>IF('表格编辑 '!B1651="","",'表格编辑 '!B1651)</f>
        <v>10125</v>
      </c>
      <c r="C1651" s="123">
        <f>IF('表格编辑 '!E1651="","",'表格编辑 '!E1651)</f>
        <v>49</v>
      </c>
      <c r="D1651" s="123" t="str">
        <f>IF('表格编辑 '!F1651="","",'表格编辑 '!F1651)</f>
        <v>AI_born_event(RECEIVER, ARG0, ARG1, ARG2, ARG3,ARG4)</v>
      </c>
      <c r="E1651" s="123" t="str">
        <f>IF('表格编辑 '!G1651="","",'表格编辑 '!G1651)</f>
        <v>AI_update_event(RECEIVER, ARG0, ARG1, ARG2, ARG3,ARG4)</v>
      </c>
      <c r="F1651" s="123" t="str">
        <f>IF('表格编辑 '!H1651="","",'表格编辑 '!H1651)</f>
        <v/>
      </c>
      <c r="G1651" s="123" t="str">
        <f>IF('表格编辑 '!I1651="","",'表格编辑 '!I1651)</f>
        <v/>
      </c>
      <c r="H1651" s="123" t="str">
        <f>IF('表格编辑 '!J1651="","",'表格编辑 '!J1651)</f>
        <v>test_deadth_event(RECEIVER, ARG0, ARG1, ARG2, ARG3,ARG4)</v>
      </c>
      <c r="I1651" s="123">
        <f>IF('表格编辑 '!K1651="","",'表格编辑 '!K1651)</f>
        <v>1</v>
      </c>
      <c r="J1651" s="123">
        <f>IF('表格编辑 '!L1651="","",'表格编辑 '!L1651)</f>
        <v>2512</v>
      </c>
      <c r="K1651" s="123">
        <f>IF('表格编辑 '!M1651="","",'表格编辑 '!M1651)</f>
        <v>1470</v>
      </c>
      <c r="L1651" s="123" t="str">
        <f>IF('表格编辑 '!N1651="","",'表格编辑 '!N1651)</f>
        <v/>
      </c>
      <c r="M1651" s="123" t="str">
        <f>IF('表格编辑 '!O1651="","",'表格编辑 '!O1651)</f>
        <v/>
      </c>
      <c r="N1651" s="123" t="str">
        <f>IF('表格编辑 '!P1651="","",'表格编辑 '!P1651)</f>
        <v/>
      </c>
      <c r="O1651" s="123" t="str">
        <f>IF('表格编辑 '!Q1651="","",'表格编辑 '!Q1651)</f>
        <v/>
      </c>
      <c r="P1651" s="123" t="str">
        <f>IF('表格编辑 '!R1651="","",'表格编辑 '!R1651)</f>
        <v/>
      </c>
      <c r="Q1651" s="123">
        <f>IF('表格编辑 '!S1651="","",'表格编辑 '!S1651)</f>
        <v>320</v>
      </c>
      <c r="R1651" s="123" t="str">
        <f>IF('表格编辑 '!T1651="","",'表格编辑 '!T1651)</f>
        <v/>
      </c>
      <c r="S1651" s="123" t="str">
        <f>IF('表格编辑 '!U1651="","",'表格编辑 '!U1651)</f>
        <v/>
      </c>
      <c r="T1651" s="123" t="str">
        <f>IF('表格编辑 '!V1651="","",'表格编辑 '!V1651)</f>
        <v/>
      </c>
      <c r="U1651" s="123" t="str">
        <f>IF('表格编辑 '!W1651="","",'表格编辑 '!W1651)</f>
        <v/>
      </c>
      <c r="V1651" s="123" t="str">
        <f>IF('表格编辑 '!X1651="","",'表格编辑 '!X1651)</f>
        <v/>
      </c>
      <c r="W1651" s="123" t="str">
        <f>IF('表格编辑 '!Y1651="","",'表格编辑 '!Y1651)</f>
        <v/>
      </c>
      <c r="X1651" s="123" t="str">
        <f>IF('表格编辑 '!Z1651="","",'表格编辑 '!Z1651)</f>
        <v/>
      </c>
      <c r="Y1651" s="123" t="str">
        <f>IF('表格编辑 '!AA1651="","",'表格编辑 '!AA1651)</f>
        <v/>
      </c>
      <c r="Z1651" s="123" t="str">
        <f>IF('表格编辑 '!AB1651="","",'表格编辑 '!AB1651)</f>
        <v/>
      </c>
      <c r="AA1651" s="123" t="str">
        <f>IF('表格编辑 '!AC1651="","",'表格编辑 '!AC1651)</f>
        <v/>
      </c>
      <c r="AB1651" s="123" t="str">
        <f>IF('表格编辑 '!AD1651="","",'表格编辑 '!AD1651)</f>
        <v/>
      </c>
      <c r="AC1651" s="123" t="str">
        <f>IF('表格编辑 '!AE1651="","",'表格编辑 '!AE1651)</f>
        <v/>
      </c>
      <c r="AD1651" s="123">
        <f>IF('表格编辑 '!AF1651="","",'表格编辑 '!AF1651)</f>
        <v>131083</v>
      </c>
    </row>
    <row r="1652" spans="1:30">
      <c r="A1652" s="123">
        <f>IF('表格编辑 '!A1652="","",'表格编辑 '!A1652)</f>
        <v>31084</v>
      </c>
      <c r="B1652" s="123">
        <f>IF('表格编辑 '!B1652="","",'表格编辑 '!B1652)</f>
        <v>10035</v>
      </c>
      <c r="C1652" s="123">
        <f>IF('表格编辑 '!E1652="","",'表格编辑 '!E1652)</f>
        <v>49</v>
      </c>
      <c r="D1652" s="123" t="str">
        <f>IF('表格编辑 '!F1652="","",'表格编辑 '!F1652)</f>
        <v>AI_born_event(RECEIVER, ARG0, ARG1, ARG2, ARG3,ARG4)</v>
      </c>
      <c r="E1652" s="123" t="str">
        <f>IF('表格编辑 '!G1652="","",'表格编辑 '!G1652)</f>
        <v>AI_update_event(RECEIVER, ARG0, ARG1, ARG2, ARG3,ARG4)</v>
      </c>
      <c r="F1652" s="123" t="str">
        <f>IF('表格编辑 '!H1652="","",'表格编辑 '!H1652)</f>
        <v/>
      </c>
      <c r="G1652" s="123" t="str">
        <f>IF('表格编辑 '!I1652="","",'表格编辑 '!I1652)</f>
        <v/>
      </c>
      <c r="H1652" s="123" t="str">
        <f>IF('表格编辑 '!J1652="","",'表格编辑 '!J1652)</f>
        <v>test_deadth_event(RECEIVER, ARG0, ARG1, ARG2, ARG3,ARG4)</v>
      </c>
      <c r="I1652" s="123">
        <f>IF('表格编辑 '!K1652="","",'表格编辑 '!K1652)</f>
        <v>1</v>
      </c>
      <c r="J1652" s="123">
        <f>IF('表格编辑 '!L1652="","",'表格编辑 '!L1652)</f>
        <v>5592</v>
      </c>
      <c r="K1652" s="123">
        <f>IF('表格编辑 '!M1652="","",'表格编辑 '!M1652)</f>
        <v>1470</v>
      </c>
      <c r="L1652" s="123" t="str">
        <f>IF('表格编辑 '!N1652="","",'表格编辑 '!N1652)</f>
        <v/>
      </c>
      <c r="M1652" s="123" t="str">
        <f>IF('表格编辑 '!O1652="","",'表格编辑 '!O1652)</f>
        <v/>
      </c>
      <c r="N1652" s="123" t="str">
        <f>IF('表格编辑 '!P1652="","",'表格编辑 '!P1652)</f>
        <v/>
      </c>
      <c r="O1652" s="123" t="str">
        <f>IF('表格编辑 '!Q1652="","",'表格编辑 '!Q1652)</f>
        <v/>
      </c>
      <c r="P1652" s="123" t="str">
        <f>IF('表格编辑 '!R1652="","",'表格编辑 '!R1652)</f>
        <v/>
      </c>
      <c r="Q1652" s="123">
        <f>IF('表格编辑 '!S1652="","",'表格编辑 '!S1652)</f>
        <v>320</v>
      </c>
      <c r="R1652" s="123" t="str">
        <f>IF('表格编辑 '!T1652="","",'表格编辑 '!T1652)</f>
        <v/>
      </c>
      <c r="S1652" s="123" t="str">
        <f>IF('表格编辑 '!U1652="","",'表格编辑 '!U1652)</f>
        <v/>
      </c>
      <c r="T1652" s="123" t="str">
        <f>IF('表格编辑 '!V1652="","",'表格编辑 '!V1652)</f>
        <v/>
      </c>
      <c r="U1652" s="123" t="str">
        <f>IF('表格编辑 '!W1652="","",'表格编辑 '!W1652)</f>
        <v/>
      </c>
      <c r="V1652" s="123" t="str">
        <f>IF('表格编辑 '!X1652="","",'表格编辑 '!X1652)</f>
        <v/>
      </c>
      <c r="W1652" s="123" t="str">
        <f>IF('表格编辑 '!Y1652="","",'表格编辑 '!Y1652)</f>
        <v/>
      </c>
      <c r="X1652" s="123" t="str">
        <f>IF('表格编辑 '!Z1652="","",'表格编辑 '!Z1652)</f>
        <v/>
      </c>
      <c r="Y1652" s="123" t="str">
        <f>IF('表格编辑 '!AA1652="","",'表格编辑 '!AA1652)</f>
        <v/>
      </c>
      <c r="Z1652" s="123" t="str">
        <f>IF('表格编辑 '!AB1652="","",'表格编辑 '!AB1652)</f>
        <v/>
      </c>
      <c r="AA1652" s="123" t="str">
        <f>IF('表格编辑 '!AC1652="","",'表格编辑 '!AC1652)</f>
        <v/>
      </c>
      <c r="AB1652" s="123" t="str">
        <f>IF('表格编辑 '!AD1652="","",'表格编辑 '!AD1652)</f>
        <v/>
      </c>
      <c r="AC1652" s="123" t="str">
        <f>IF('表格编辑 '!AE1652="","",'表格编辑 '!AE1652)</f>
        <v/>
      </c>
      <c r="AD1652" s="123">
        <f>IF('表格编辑 '!AF1652="","",'表格编辑 '!AF1652)</f>
        <v>131084</v>
      </c>
    </row>
    <row r="1653" spans="1:30">
      <c r="A1653" s="123">
        <f>IF('表格编辑 '!A1653="","",'表格编辑 '!A1653)</f>
        <v>31085</v>
      </c>
      <c r="B1653" s="123">
        <f>IF('表格编辑 '!B1653="","",'表格编辑 '!B1653)</f>
        <v>10035</v>
      </c>
      <c r="C1653" s="123">
        <f>IF('表格编辑 '!E1653="","",'表格编辑 '!E1653)</f>
        <v>49</v>
      </c>
      <c r="D1653" s="123" t="str">
        <f>IF('表格编辑 '!F1653="","",'表格编辑 '!F1653)</f>
        <v>AI_born_event(RECEIVER, ARG0, ARG1, ARG2, ARG3,ARG4)</v>
      </c>
      <c r="E1653" s="123" t="str">
        <f>IF('表格编辑 '!G1653="","",'表格编辑 '!G1653)</f>
        <v>AI_update_event(RECEIVER, ARG0, ARG1, ARG2, ARG3,ARG4)</v>
      </c>
      <c r="F1653" s="123" t="str">
        <f>IF('表格编辑 '!H1653="","",'表格编辑 '!H1653)</f>
        <v/>
      </c>
      <c r="G1653" s="123" t="str">
        <f>IF('表格编辑 '!I1653="","",'表格编辑 '!I1653)</f>
        <v/>
      </c>
      <c r="H1653" s="123" t="str">
        <f>IF('表格编辑 '!J1653="","",'表格编辑 '!J1653)</f>
        <v>test_deadth_event(RECEIVER, ARG0, ARG1, ARG2, ARG3,ARG4)</v>
      </c>
      <c r="I1653" s="123">
        <f>IF('表格编辑 '!K1653="","",'表格编辑 '!K1653)</f>
        <v>1</v>
      </c>
      <c r="J1653" s="123">
        <f>IF('表格编辑 '!L1653="","",'表格编辑 '!L1653)</f>
        <v>5592</v>
      </c>
      <c r="K1653" s="123">
        <f>IF('表格编辑 '!M1653="","",'表格编辑 '!M1653)</f>
        <v>1470</v>
      </c>
      <c r="L1653" s="123" t="str">
        <f>IF('表格编辑 '!N1653="","",'表格编辑 '!N1653)</f>
        <v/>
      </c>
      <c r="M1653" s="123" t="str">
        <f>IF('表格编辑 '!O1653="","",'表格编辑 '!O1653)</f>
        <v/>
      </c>
      <c r="N1653" s="123" t="str">
        <f>IF('表格编辑 '!P1653="","",'表格编辑 '!P1653)</f>
        <v/>
      </c>
      <c r="O1653" s="123" t="str">
        <f>IF('表格编辑 '!Q1653="","",'表格编辑 '!Q1653)</f>
        <v/>
      </c>
      <c r="P1653" s="123" t="str">
        <f>IF('表格编辑 '!R1653="","",'表格编辑 '!R1653)</f>
        <v/>
      </c>
      <c r="Q1653" s="123">
        <f>IF('表格编辑 '!S1653="","",'表格编辑 '!S1653)</f>
        <v>320</v>
      </c>
      <c r="R1653" s="123" t="str">
        <f>IF('表格编辑 '!T1653="","",'表格编辑 '!T1653)</f>
        <v/>
      </c>
      <c r="S1653" s="123" t="str">
        <f>IF('表格编辑 '!U1653="","",'表格编辑 '!U1653)</f>
        <v/>
      </c>
      <c r="T1653" s="123" t="str">
        <f>IF('表格编辑 '!V1653="","",'表格编辑 '!V1653)</f>
        <v/>
      </c>
      <c r="U1653" s="123" t="str">
        <f>IF('表格编辑 '!W1653="","",'表格编辑 '!W1653)</f>
        <v/>
      </c>
      <c r="V1653" s="123" t="str">
        <f>IF('表格编辑 '!X1653="","",'表格编辑 '!X1653)</f>
        <v/>
      </c>
      <c r="W1653" s="123" t="str">
        <f>IF('表格编辑 '!Y1653="","",'表格编辑 '!Y1653)</f>
        <v/>
      </c>
      <c r="X1653" s="123" t="str">
        <f>IF('表格编辑 '!Z1653="","",'表格编辑 '!Z1653)</f>
        <v/>
      </c>
      <c r="Y1653" s="123" t="str">
        <f>IF('表格编辑 '!AA1653="","",'表格编辑 '!AA1653)</f>
        <v/>
      </c>
      <c r="Z1653" s="123" t="str">
        <f>IF('表格编辑 '!AB1653="","",'表格编辑 '!AB1653)</f>
        <v/>
      </c>
      <c r="AA1653" s="123" t="str">
        <f>IF('表格编辑 '!AC1653="","",'表格编辑 '!AC1653)</f>
        <v/>
      </c>
      <c r="AB1653" s="123" t="str">
        <f>IF('表格编辑 '!AD1653="","",'表格编辑 '!AD1653)</f>
        <v/>
      </c>
      <c r="AC1653" s="123" t="str">
        <f>IF('表格编辑 '!AE1653="","",'表格编辑 '!AE1653)</f>
        <v/>
      </c>
      <c r="AD1653" s="123">
        <f>IF('表格编辑 '!AF1653="","",'表格编辑 '!AF1653)</f>
        <v>131085</v>
      </c>
    </row>
    <row r="1654" spans="1:30">
      <c r="A1654" s="123">
        <f>IF('表格编辑 '!A1654="","",'表格编辑 '!A1654)</f>
        <v>31086</v>
      </c>
      <c r="B1654" s="123">
        <f>IF('表格编辑 '!B1654="","",'表格编辑 '!B1654)</f>
        <v>10101</v>
      </c>
      <c r="C1654" s="123">
        <f>IF('表格编辑 '!E1654="","",'表格编辑 '!E1654)</f>
        <v>49</v>
      </c>
      <c r="D1654" s="123" t="str">
        <f>IF('表格编辑 '!F1654="","",'表格编辑 '!F1654)</f>
        <v>AI_born_event(RECEIVER, ARG0, ARG1, ARG2, ARG3,ARG4)</v>
      </c>
      <c r="E1654" s="123" t="str">
        <f>IF('表格编辑 '!G1654="","",'表格编辑 '!G1654)</f>
        <v>AI_update_event(RECEIVER, ARG0, ARG1, ARG2, ARG3,ARG4)</v>
      </c>
      <c r="F1654" s="123" t="str">
        <f>IF('表格编辑 '!H1654="","",'表格编辑 '!H1654)</f>
        <v/>
      </c>
      <c r="G1654" s="123" t="str">
        <f>IF('表格编辑 '!I1654="","",'表格编辑 '!I1654)</f>
        <v/>
      </c>
      <c r="H1654" s="123" t="str">
        <f>IF('表格编辑 '!J1654="","",'表格编辑 '!J1654)</f>
        <v>test_deadth_event(RECEIVER, ARG0, ARG1, ARG2, ARG3,ARG4)</v>
      </c>
      <c r="I1654" s="123">
        <f>IF('表格编辑 '!K1654="","",'表格编辑 '!K1654)</f>
        <v>1</v>
      </c>
      <c r="J1654" s="123">
        <f>IF('表格编辑 '!L1654="","",'表格编辑 '!L1654)</f>
        <v>5150</v>
      </c>
      <c r="K1654" s="123">
        <f>IF('表格编辑 '!M1654="","",'表格编辑 '!M1654)</f>
        <v>1470</v>
      </c>
      <c r="L1654" s="123" t="str">
        <f>IF('表格编辑 '!N1654="","",'表格编辑 '!N1654)</f>
        <v/>
      </c>
      <c r="M1654" s="123" t="str">
        <f>IF('表格编辑 '!O1654="","",'表格编辑 '!O1654)</f>
        <v/>
      </c>
      <c r="N1654" s="123" t="str">
        <f>IF('表格编辑 '!P1654="","",'表格编辑 '!P1654)</f>
        <v/>
      </c>
      <c r="O1654" s="123" t="str">
        <f>IF('表格编辑 '!Q1654="","",'表格编辑 '!Q1654)</f>
        <v/>
      </c>
      <c r="P1654" s="123" t="str">
        <f>IF('表格编辑 '!R1654="","",'表格编辑 '!R1654)</f>
        <v/>
      </c>
      <c r="Q1654" s="123">
        <f>IF('表格编辑 '!S1654="","",'表格编辑 '!S1654)</f>
        <v>320</v>
      </c>
      <c r="R1654" s="123" t="str">
        <f>IF('表格编辑 '!T1654="","",'表格编辑 '!T1654)</f>
        <v/>
      </c>
      <c r="S1654" s="123" t="str">
        <f>IF('表格编辑 '!U1654="","",'表格编辑 '!U1654)</f>
        <v/>
      </c>
      <c r="T1654" s="123" t="str">
        <f>IF('表格编辑 '!V1654="","",'表格编辑 '!V1654)</f>
        <v/>
      </c>
      <c r="U1654" s="123" t="str">
        <f>IF('表格编辑 '!W1654="","",'表格编辑 '!W1654)</f>
        <v/>
      </c>
      <c r="V1654" s="123" t="str">
        <f>IF('表格编辑 '!X1654="","",'表格编辑 '!X1654)</f>
        <v/>
      </c>
      <c r="W1654" s="123" t="str">
        <f>IF('表格编辑 '!Y1654="","",'表格编辑 '!Y1654)</f>
        <v/>
      </c>
      <c r="X1654" s="123" t="str">
        <f>IF('表格编辑 '!Z1654="","",'表格编辑 '!Z1654)</f>
        <v/>
      </c>
      <c r="Y1654" s="123" t="str">
        <f>IF('表格编辑 '!AA1654="","",'表格编辑 '!AA1654)</f>
        <v/>
      </c>
      <c r="Z1654" s="123" t="str">
        <f>IF('表格编辑 '!AB1654="","",'表格编辑 '!AB1654)</f>
        <v/>
      </c>
      <c r="AA1654" s="123" t="str">
        <f>IF('表格编辑 '!AC1654="","",'表格编辑 '!AC1654)</f>
        <v/>
      </c>
      <c r="AB1654" s="123" t="str">
        <f>IF('表格编辑 '!AD1654="","",'表格编辑 '!AD1654)</f>
        <v/>
      </c>
      <c r="AC1654" s="123" t="str">
        <f>IF('表格编辑 '!AE1654="","",'表格编辑 '!AE1654)</f>
        <v/>
      </c>
      <c r="AD1654" s="123">
        <f>IF('表格编辑 '!AF1654="","",'表格编辑 '!AF1654)</f>
        <v>131086</v>
      </c>
    </row>
    <row r="1655" spans="1:30">
      <c r="A1655" s="123">
        <f>IF('表格编辑 '!A1655="","",'表格编辑 '!A1655)</f>
        <v>31087</v>
      </c>
      <c r="B1655" s="123">
        <f>IF('表格编辑 '!B1655="","",'表格编辑 '!B1655)</f>
        <v>10152</v>
      </c>
      <c r="C1655" s="123">
        <f>IF('表格编辑 '!E1655="","",'表格编辑 '!E1655)</f>
        <v>49</v>
      </c>
      <c r="D1655" s="123" t="str">
        <f>IF('表格编辑 '!F1655="","",'表格编辑 '!F1655)</f>
        <v>AI_born_event(RECEIVER, ARG0, ARG1, ARG2, ARG3,ARG4)</v>
      </c>
      <c r="E1655" s="123" t="str">
        <f>IF('表格编辑 '!G1655="","",'表格编辑 '!G1655)</f>
        <v>AI_update_event(RECEIVER, ARG0, ARG1, ARG2, ARG3,ARG4)</v>
      </c>
      <c r="F1655" s="123" t="str">
        <f>IF('表格编辑 '!H1655="","",'表格编辑 '!H1655)</f>
        <v/>
      </c>
      <c r="G1655" s="123" t="str">
        <f>IF('表格编辑 '!I1655="","",'表格编辑 '!I1655)</f>
        <v/>
      </c>
      <c r="H1655" s="123" t="str">
        <f>IF('表格编辑 '!J1655="","",'表格编辑 '!J1655)</f>
        <v>test_deadth_event(RECEIVER, ARG0, ARG1, ARG2, ARG3,ARG4)</v>
      </c>
      <c r="I1655" s="123">
        <f>IF('表格编辑 '!K1655="","",'表格编辑 '!K1655)</f>
        <v>1</v>
      </c>
      <c r="J1655" s="123">
        <f>IF('表格编辑 '!L1655="","",'表格编辑 '!L1655)</f>
        <v>4952</v>
      </c>
      <c r="K1655" s="123">
        <f>IF('表格编辑 '!M1655="","",'表格编辑 '!M1655)</f>
        <v>1470</v>
      </c>
      <c r="L1655" s="123" t="str">
        <f>IF('表格编辑 '!N1655="","",'表格编辑 '!N1655)</f>
        <v/>
      </c>
      <c r="M1655" s="123" t="str">
        <f>IF('表格编辑 '!O1655="","",'表格编辑 '!O1655)</f>
        <v/>
      </c>
      <c r="N1655" s="123" t="str">
        <f>IF('表格编辑 '!P1655="","",'表格编辑 '!P1655)</f>
        <v/>
      </c>
      <c r="O1655" s="123" t="str">
        <f>IF('表格编辑 '!Q1655="","",'表格编辑 '!Q1655)</f>
        <v/>
      </c>
      <c r="P1655" s="123" t="str">
        <f>IF('表格编辑 '!R1655="","",'表格编辑 '!R1655)</f>
        <v/>
      </c>
      <c r="Q1655" s="123">
        <f>IF('表格编辑 '!S1655="","",'表格编辑 '!S1655)</f>
        <v>320</v>
      </c>
      <c r="R1655" s="123" t="str">
        <f>IF('表格编辑 '!T1655="","",'表格编辑 '!T1655)</f>
        <v/>
      </c>
      <c r="S1655" s="123" t="str">
        <f>IF('表格编辑 '!U1655="","",'表格编辑 '!U1655)</f>
        <v/>
      </c>
      <c r="T1655" s="123" t="str">
        <f>IF('表格编辑 '!V1655="","",'表格编辑 '!V1655)</f>
        <v/>
      </c>
      <c r="U1655" s="123" t="str">
        <f>IF('表格编辑 '!W1655="","",'表格编辑 '!W1655)</f>
        <v/>
      </c>
      <c r="V1655" s="123" t="str">
        <f>IF('表格编辑 '!X1655="","",'表格编辑 '!X1655)</f>
        <v/>
      </c>
      <c r="W1655" s="123" t="str">
        <f>IF('表格编辑 '!Y1655="","",'表格编辑 '!Y1655)</f>
        <v/>
      </c>
      <c r="X1655" s="123" t="str">
        <f>IF('表格编辑 '!Z1655="","",'表格编辑 '!Z1655)</f>
        <v/>
      </c>
      <c r="Y1655" s="123" t="str">
        <f>IF('表格编辑 '!AA1655="","",'表格编辑 '!AA1655)</f>
        <v/>
      </c>
      <c r="Z1655" s="123" t="str">
        <f>IF('表格编辑 '!AB1655="","",'表格编辑 '!AB1655)</f>
        <v/>
      </c>
      <c r="AA1655" s="123" t="str">
        <f>IF('表格编辑 '!AC1655="","",'表格编辑 '!AC1655)</f>
        <v/>
      </c>
      <c r="AB1655" s="123" t="str">
        <f>IF('表格编辑 '!AD1655="","",'表格编辑 '!AD1655)</f>
        <v/>
      </c>
      <c r="AC1655" s="123" t="str">
        <f>IF('表格编辑 '!AE1655="","",'表格编辑 '!AE1655)</f>
        <v/>
      </c>
      <c r="AD1655" s="123">
        <f>IF('表格编辑 '!AF1655="","",'表格编辑 '!AF1655)</f>
        <v>131087</v>
      </c>
    </row>
    <row r="1656" spans="1:30">
      <c r="A1656" s="123">
        <f>IF('表格编辑 '!A1656="","",'表格编辑 '!A1656)</f>
        <v>31088</v>
      </c>
      <c r="B1656" s="123">
        <f>IF('表格编辑 '!B1656="","",'表格编辑 '!B1656)</f>
        <v>10100</v>
      </c>
      <c r="C1656" s="123">
        <f>IF('表格编辑 '!E1656="","",'表格编辑 '!E1656)</f>
        <v>49</v>
      </c>
      <c r="D1656" s="123" t="str">
        <f>IF('表格编辑 '!F1656="","",'表格编辑 '!F1656)</f>
        <v>AI_born_event(RECEIVER, ARG0, ARG1, ARG2, ARG3,ARG4)</v>
      </c>
      <c r="E1656" s="123" t="str">
        <f>IF('表格编辑 '!G1656="","",'表格编辑 '!G1656)</f>
        <v>AI_update_event(RECEIVER, ARG0, ARG1, ARG2, ARG3,ARG4)</v>
      </c>
      <c r="F1656" s="123" t="str">
        <f>IF('表格编辑 '!H1656="","",'表格编辑 '!H1656)</f>
        <v/>
      </c>
      <c r="G1656" s="123" t="str">
        <f>IF('表格编辑 '!I1656="","",'表格编辑 '!I1656)</f>
        <v/>
      </c>
      <c r="H1656" s="123" t="str">
        <f>IF('表格编辑 '!J1656="","",'表格编辑 '!J1656)</f>
        <v>test_deadth_event(RECEIVER, ARG0, ARG1, ARG2, ARG3,ARG4)</v>
      </c>
      <c r="I1656" s="123">
        <f>IF('表格编辑 '!K1656="","",'表格编辑 '!K1656)</f>
        <v>1</v>
      </c>
      <c r="J1656" s="123">
        <f>IF('表格编辑 '!L1656="","",'表格编辑 '!L1656)</f>
        <v>3906</v>
      </c>
      <c r="K1656" s="123">
        <f>IF('表格编辑 '!M1656="","",'表格编辑 '!M1656)</f>
        <v>1470</v>
      </c>
      <c r="L1656" s="123" t="str">
        <f>IF('表格编辑 '!N1656="","",'表格编辑 '!N1656)</f>
        <v/>
      </c>
      <c r="M1656" s="123" t="str">
        <f>IF('表格编辑 '!O1656="","",'表格编辑 '!O1656)</f>
        <v/>
      </c>
      <c r="N1656" s="123" t="str">
        <f>IF('表格编辑 '!P1656="","",'表格编辑 '!P1656)</f>
        <v/>
      </c>
      <c r="O1656" s="123" t="str">
        <f>IF('表格编辑 '!Q1656="","",'表格编辑 '!Q1656)</f>
        <v/>
      </c>
      <c r="P1656" s="123" t="str">
        <f>IF('表格编辑 '!R1656="","",'表格编辑 '!R1656)</f>
        <v/>
      </c>
      <c r="Q1656" s="123">
        <f>IF('表格编辑 '!S1656="","",'表格编辑 '!S1656)</f>
        <v>320</v>
      </c>
      <c r="R1656" s="123" t="str">
        <f>IF('表格编辑 '!T1656="","",'表格编辑 '!T1656)</f>
        <v/>
      </c>
      <c r="S1656" s="123" t="str">
        <f>IF('表格编辑 '!U1656="","",'表格编辑 '!U1656)</f>
        <v/>
      </c>
      <c r="T1656" s="123" t="str">
        <f>IF('表格编辑 '!V1656="","",'表格编辑 '!V1656)</f>
        <v/>
      </c>
      <c r="U1656" s="123" t="str">
        <f>IF('表格编辑 '!W1656="","",'表格编辑 '!W1656)</f>
        <v/>
      </c>
      <c r="V1656" s="123" t="str">
        <f>IF('表格编辑 '!X1656="","",'表格编辑 '!X1656)</f>
        <v/>
      </c>
      <c r="W1656" s="123" t="str">
        <f>IF('表格编辑 '!Y1656="","",'表格编辑 '!Y1656)</f>
        <v/>
      </c>
      <c r="X1656" s="123" t="str">
        <f>IF('表格编辑 '!Z1656="","",'表格编辑 '!Z1656)</f>
        <v/>
      </c>
      <c r="Y1656" s="123" t="str">
        <f>IF('表格编辑 '!AA1656="","",'表格编辑 '!AA1656)</f>
        <v/>
      </c>
      <c r="Z1656" s="123" t="str">
        <f>IF('表格编辑 '!AB1656="","",'表格编辑 '!AB1656)</f>
        <v/>
      </c>
      <c r="AA1656" s="123" t="str">
        <f>IF('表格编辑 '!AC1656="","",'表格编辑 '!AC1656)</f>
        <v/>
      </c>
      <c r="AB1656" s="123" t="str">
        <f>IF('表格编辑 '!AD1656="","",'表格编辑 '!AD1656)</f>
        <v/>
      </c>
      <c r="AC1656" s="123" t="str">
        <f>IF('表格编辑 '!AE1656="","",'表格编辑 '!AE1656)</f>
        <v/>
      </c>
      <c r="AD1656" s="123">
        <f>IF('表格编辑 '!AF1656="","",'表格编辑 '!AF1656)</f>
        <v>131088</v>
      </c>
    </row>
    <row r="1657" spans="1:30">
      <c r="A1657" s="123">
        <f>IF('表格编辑 '!A1657="","",'表格编辑 '!A1657)</f>
        <v>31089</v>
      </c>
      <c r="B1657" s="123">
        <f>IF('表格编辑 '!B1657="","",'表格编辑 '!B1657)</f>
        <v>10020</v>
      </c>
      <c r="C1657" s="123">
        <f>IF('表格编辑 '!E1657="","",'表格编辑 '!E1657)</f>
        <v>49</v>
      </c>
      <c r="D1657" s="123" t="str">
        <f>IF('表格编辑 '!F1657="","",'表格编辑 '!F1657)</f>
        <v>AI_born_event(RECEIVER, ARG0, ARG1, ARG2, ARG3,ARG4)</v>
      </c>
      <c r="E1657" s="123" t="str">
        <f>IF('表格编辑 '!G1657="","",'表格编辑 '!G1657)</f>
        <v>AI_update_event(RECEIVER, ARG0, ARG1, ARG2, ARG3,ARG4)</v>
      </c>
      <c r="F1657" s="123" t="str">
        <f>IF('表格编辑 '!H1657="","",'表格编辑 '!H1657)</f>
        <v/>
      </c>
      <c r="G1657" s="123" t="str">
        <f>IF('表格编辑 '!I1657="","",'表格编辑 '!I1657)</f>
        <v/>
      </c>
      <c r="H1657" s="123" t="str">
        <f>IF('表格编辑 '!J1657="","",'表格编辑 '!J1657)</f>
        <v>test_deadth_event(RECEIVER, ARG0, ARG1, ARG2, ARG3,ARG4)</v>
      </c>
      <c r="I1657" s="123">
        <f>IF('表格编辑 '!K1657="","",'表格编辑 '!K1657)</f>
        <v>1</v>
      </c>
      <c r="J1657" s="123">
        <f>IF('表格编辑 '!L1657="","",'表格编辑 '!L1657)</f>
        <v>4286</v>
      </c>
      <c r="K1657" s="123">
        <f>IF('表格编辑 '!M1657="","",'表格编辑 '!M1657)</f>
        <v>1470</v>
      </c>
      <c r="L1657" s="123" t="str">
        <f>IF('表格编辑 '!N1657="","",'表格编辑 '!N1657)</f>
        <v/>
      </c>
      <c r="M1657" s="123" t="str">
        <f>IF('表格编辑 '!O1657="","",'表格编辑 '!O1657)</f>
        <v/>
      </c>
      <c r="N1657" s="123" t="str">
        <f>IF('表格编辑 '!P1657="","",'表格编辑 '!P1657)</f>
        <v/>
      </c>
      <c r="O1657" s="123" t="str">
        <f>IF('表格编辑 '!Q1657="","",'表格编辑 '!Q1657)</f>
        <v/>
      </c>
      <c r="P1657" s="123" t="str">
        <f>IF('表格编辑 '!R1657="","",'表格编辑 '!R1657)</f>
        <v/>
      </c>
      <c r="Q1657" s="123">
        <f>IF('表格编辑 '!S1657="","",'表格编辑 '!S1657)</f>
        <v>320</v>
      </c>
      <c r="R1657" s="123" t="str">
        <f>IF('表格编辑 '!T1657="","",'表格编辑 '!T1657)</f>
        <v/>
      </c>
      <c r="S1657" s="123" t="str">
        <f>IF('表格编辑 '!U1657="","",'表格编辑 '!U1657)</f>
        <v/>
      </c>
      <c r="T1657" s="123" t="str">
        <f>IF('表格编辑 '!V1657="","",'表格编辑 '!V1657)</f>
        <v/>
      </c>
      <c r="U1657" s="123" t="str">
        <f>IF('表格编辑 '!W1657="","",'表格编辑 '!W1657)</f>
        <v/>
      </c>
      <c r="V1657" s="123" t="str">
        <f>IF('表格编辑 '!X1657="","",'表格编辑 '!X1657)</f>
        <v/>
      </c>
      <c r="W1657" s="123" t="str">
        <f>IF('表格编辑 '!Y1657="","",'表格编辑 '!Y1657)</f>
        <v/>
      </c>
      <c r="X1657" s="123" t="str">
        <f>IF('表格编辑 '!Z1657="","",'表格编辑 '!Z1657)</f>
        <v/>
      </c>
      <c r="Y1657" s="123" t="str">
        <f>IF('表格编辑 '!AA1657="","",'表格编辑 '!AA1657)</f>
        <v/>
      </c>
      <c r="Z1657" s="123" t="str">
        <f>IF('表格编辑 '!AB1657="","",'表格编辑 '!AB1657)</f>
        <v/>
      </c>
      <c r="AA1657" s="123" t="str">
        <f>IF('表格编辑 '!AC1657="","",'表格编辑 '!AC1657)</f>
        <v/>
      </c>
      <c r="AB1657" s="123" t="str">
        <f>IF('表格编辑 '!AD1657="","",'表格编辑 '!AD1657)</f>
        <v/>
      </c>
      <c r="AC1657" s="123" t="str">
        <f>IF('表格编辑 '!AE1657="","",'表格编辑 '!AE1657)</f>
        <v/>
      </c>
      <c r="AD1657" s="123">
        <f>IF('表格编辑 '!AF1657="","",'表格编辑 '!AF1657)</f>
        <v>131089</v>
      </c>
    </row>
    <row r="1658" spans="1:30">
      <c r="A1658" s="123">
        <f>IF('表格编辑 '!A1658="","",'表格编辑 '!A1658)</f>
        <v>31090</v>
      </c>
      <c r="B1658" s="123">
        <f>IF('表格编辑 '!B1658="","",'表格编辑 '!B1658)</f>
        <v>10073</v>
      </c>
      <c r="C1658" s="123">
        <f>IF('表格编辑 '!E1658="","",'表格编辑 '!E1658)</f>
        <v>49</v>
      </c>
      <c r="D1658" s="123" t="str">
        <f>IF('表格编辑 '!F1658="","",'表格编辑 '!F1658)</f>
        <v>AI_born_event(RECEIVER, ARG0, ARG1, ARG2, ARG3,ARG4)</v>
      </c>
      <c r="E1658" s="123" t="str">
        <f>IF('表格编辑 '!G1658="","",'表格编辑 '!G1658)</f>
        <v>AI_update_event(RECEIVER, ARG0, ARG1, ARG2, ARG3,ARG4)</v>
      </c>
      <c r="F1658" s="123" t="str">
        <f>IF('表格编辑 '!H1658="","",'表格编辑 '!H1658)</f>
        <v/>
      </c>
      <c r="G1658" s="123" t="str">
        <f>IF('表格编辑 '!I1658="","",'表格编辑 '!I1658)</f>
        <v/>
      </c>
      <c r="H1658" s="123" t="str">
        <f>IF('表格编辑 '!J1658="","",'表格编辑 '!J1658)</f>
        <v>test_deadth_event(RECEIVER, ARG0, ARG1, ARG2, ARG3,ARG4)</v>
      </c>
      <c r="I1658" s="123">
        <f>IF('表格编辑 '!K1658="","",'表格编辑 '!K1658)</f>
        <v>1</v>
      </c>
      <c r="J1658" s="123">
        <f>IF('表格编辑 '!L1658="","",'表格编辑 '!L1658)</f>
        <v>6322</v>
      </c>
      <c r="K1658" s="123">
        <f>IF('表格编辑 '!M1658="","",'表格编辑 '!M1658)</f>
        <v>1470</v>
      </c>
      <c r="L1658" s="123" t="str">
        <f>IF('表格编辑 '!N1658="","",'表格编辑 '!N1658)</f>
        <v/>
      </c>
      <c r="M1658" s="123" t="str">
        <f>IF('表格编辑 '!O1658="","",'表格编辑 '!O1658)</f>
        <v/>
      </c>
      <c r="N1658" s="123" t="str">
        <f>IF('表格编辑 '!P1658="","",'表格编辑 '!P1658)</f>
        <v/>
      </c>
      <c r="O1658" s="123" t="str">
        <f>IF('表格编辑 '!Q1658="","",'表格编辑 '!Q1658)</f>
        <v/>
      </c>
      <c r="P1658" s="123" t="str">
        <f>IF('表格编辑 '!R1658="","",'表格编辑 '!R1658)</f>
        <v/>
      </c>
      <c r="Q1658" s="123">
        <f>IF('表格编辑 '!S1658="","",'表格编辑 '!S1658)</f>
        <v>320</v>
      </c>
      <c r="R1658" s="123" t="str">
        <f>IF('表格编辑 '!T1658="","",'表格编辑 '!T1658)</f>
        <v/>
      </c>
      <c r="S1658" s="123" t="str">
        <f>IF('表格编辑 '!U1658="","",'表格编辑 '!U1658)</f>
        <v/>
      </c>
      <c r="T1658" s="123" t="str">
        <f>IF('表格编辑 '!V1658="","",'表格编辑 '!V1658)</f>
        <v/>
      </c>
      <c r="U1658" s="123" t="str">
        <f>IF('表格编辑 '!W1658="","",'表格编辑 '!W1658)</f>
        <v/>
      </c>
      <c r="V1658" s="123" t="str">
        <f>IF('表格编辑 '!X1658="","",'表格编辑 '!X1658)</f>
        <v/>
      </c>
      <c r="W1658" s="123" t="str">
        <f>IF('表格编辑 '!Y1658="","",'表格编辑 '!Y1658)</f>
        <v/>
      </c>
      <c r="X1658" s="123" t="str">
        <f>IF('表格编辑 '!Z1658="","",'表格编辑 '!Z1658)</f>
        <v/>
      </c>
      <c r="Y1658" s="123" t="str">
        <f>IF('表格编辑 '!AA1658="","",'表格编辑 '!AA1658)</f>
        <v/>
      </c>
      <c r="Z1658" s="123" t="str">
        <f>IF('表格编辑 '!AB1658="","",'表格编辑 '!AB1658)</f>
        <v/>
      </c>
      <c r="AA1658" s="123" t="str">
        <f>IF('表格编辑 '!AC1658="","",'表格编辑 '!AC1658)</f>
        <v/>
      </c>
      <c r="AB1658" s="123" t="str">
        <f>IF('表格编辑 '!AD1658="","",'表格编辑 '!AD1658)</f>
        <v/>
      </c>
      <c r="AC1658" s="123" t="str">
        <f>IF('表格编辑 '!AE1658="","",'表格编辑 '!AE1658)</f>
        <v/>
      </c>
      <c r="AD1658" s="123">
        <f>IF('表格编辑 '!AF1658="","",'表格编辑 '!AF1658)</f>
        <v>131090</v>
      </c>
    </row>
    <row r="1659" spans="1:30">
      <c r="A1659" s="123">
        <f>IF('表格编辑 '!A1659="","",'表格编辑 '!A1659)</f>
        <v>31091</v>
      </c>
      <c r="B1659" s="123">
        <f>IF('表格编辑 '!B1659="","",'表格编辑 '!B1659)</f>
        <v>10139</v>
      </c>
      <c r="C1659" s="123">
        <f>IF('表格编辑 '!E1659="","",'表格编辑 '!E1659)</f>
        <v>49</v>
      </c>
      <c r="D1659" s="123" t="str">
        <f>IF('表格编辑 '!F1659="","",'表格编辑 '!F1659)</f>
        <v>AI_born_event(RECEIVER, ARG0, ARG1, ARG2, ARG3,ARG4)</v>
      </c>
      <c r="E1659" s="123" t="str">
        <f>IF('表格编辑 '!G1659="","",'表格编辑 '!G1659)</f>
        <v>AI_update_event(RECEIVER, ARG0, ARG1, ARG2, ARG3,ARG4)</v>
      </c>
      <c r="F1659" s="123" t="str">
        <f>IF('表格编辑 '!H1659="","",'表格编辑 '!H1659)</f>
        <v/>
      </c>
      <c r="G1659" s="123" t="str">
        <f>IF('表格编辑 '!I1659="","",'表格编辑 '!I1659)</f>
        <v/>
      </c>
      <c r="H1659" s="123" t="str">
        <f>IF('表格编辑 '!J1659="","",'表格编辑 '!J1659)</f>
        <v>test_deadth_event(RECEIVER, ARG0, ARG1, ARG2, ARG3,ARG4)</v>
      </c>
      <c r="I1659" s="123">
        <f>IF('表格编辑 '!K1659="","",'表格编辑 '!K1659)</f>
        <v>1</v>
      </c>
      <c r="J1659" s="123">
        <f>IF('表格编辑 '!L1659="","",'表格编辑 '!L1659)</f>
        <v>4886</v>
      </c>
      <c r="K1659" s="123">
        <f>IF('表格编辑 '!M1659="","",'表格编辑 '!M1659)</f>
        <v>1470</v>
      </c>
      <c r="L1659" s="123" t="str">
        <f>IF('表格编辑 '!N1659="","",'表格编辑 '!N1659)</f>
        <v/>
      </c>
      <c r="M1659" s="123" t="str">
        <f>IF('表格编辑 '!O1659="","",'表格编辑 '!O1659)</f>
        <v/>
      </c>
      <c r="N1659" s="123" t="str">
        <f>IF('表格编辑 '!P1659="","",'表格编辑 '!P1659)</f>
        <v/>
      </c>
      <c r="O1659" s="123" t="str">
        <f>IF('表格编辑 '!Q1659="","",'表格编辑 '!Q1659)</f>
        <v/>
      </c>
      <c r="P1659" s="123" t="str">
        <f>IF('表格编辑 '!R1659="","",'表格编辑 '!R1659)</f>
        <v/>
      </c>
      <c r="Q1659" s="123">
        <f>IF('表格编辑 '!S1659="","",'表格编辑 '!S1659)</f>
        <v>320</v>
      </c>
      <c r="R1659" s="123" t="str">
        <f>IF('表格编辑 '!T1659="","",'表格编辑 '!T1659)</f>
        <v/>
      </c>
      <c r="S1659" s="123" t="str">
        <f>IF('表格编辑 '!U1659="","",'表格编辑 '!U1659)</f>
        <v/>
      </c>
      <c r="T1659" s="123" t="str">
        <f>IF('表格编辑 '!V1659="","",'表格编辑 '!V1659)</f>
        <v/>
      </c>
      <c r="U1659" s="123" t="str">
        <f>IF('表格编辑 '!W1659="","",'表格编辑 '!W1659)</f>
        <v/>
      </c>
      <c r="V1659" s="123" t="str">
        <f>IF('表格编辑 '!X1659="","",'表格编辑 '!X1659)</f>
        <v/>
      </c>
      <c r="W1659" s="123" t="str">
        <f>IF('表格编辑 '!Y1659="","",'表格编辑 '!Y1659)</f>
        <v/>
      </c>
      <c r="X1659" s="123" t="str">
        <f>IF('表格编辑 '!Z1659="","",'表格编辑 '!Z1659)</f>
        <v/>
      </c>
      <c r="Y1659" s="123" t="str">
        <f>IF('表格编辑 '!AA1659="","",'表格编辑 '!AA1659)</f>
        <v/>
      </c>
      <c r="Z1659" s="123" t="str">
        <f>IF('表格编辑 '!AB1659="","",'表格编辑 '!AB1659)</f>
        <v/>
      </c>
      <c r="AA1659" s="123" t="str">
        <f>IF('表格编辑 '!AC1659="","",'表格编辑 '!AC1659)</f>
        <v/>
      </c>
      <c r="AB1659" s="123" t="str">
        <f>IF('表格编辑 '!AD1659="","",'表格编辑 '!AD1659)</f>
        <v/>
      </c>
      <c r="AC1659" s="123" t="str">
        <f>IF('表格编辑 '!AE1659="","",'表格编辑 '!AE1659)</f>
        <v/>
      </c>
      <c r="AD1659" s="123">
        <f>IF('表格编辑 '!AF1659="","",'表格编辑 '!AF1659)</f>
        <v>131091</v>
      </c>
    </row>
    <row r="1660" spans="1:30">
      <c r="A1660" s="123">
        <f>IF('表格编辑 '!A1660="","",'表格编辑 '!A1660)</f>
        <v>31092</v>
      </c>
      <c r="B1660" s="123">
        <f>IF('表格编辑 '!B1660="","",'表格编辑 '!B1660)</f>
        <v>10126</v>
      </c>
      <c r="C1660" s="123">
        <f>IF('表格编辑 '!E1660="","",'表格编辑 '!E1660)</f>
        <v>54</v>
      </c>
      <c r="D1660" s="123" t="str">
        <f>IF('表格编辑 '!F1660="","",'表格编辑 '!F1660)</f>
        <v>AI_born_event(RECEIVER, ARG0, ARG1, ARG2, ARG3,ARG4)</v>
      </c>
      <c r="E1660" s="123" t="str">
        <f>IF('表格编辑 '!G1660="","",'表格编辑 '!G1660)</f>
        <v>AI_update_event(RECEIVER, ARG0, ARG1, ARG2, ARG3,ARG4)</v>
      </c>
      <c r="F1660" s="123" t="str">
        <f>IF('表格编辑 '!H1660="","",'表格编辑 '!H1660)</f>
        <v/>
      </c>
      <c r="G1660" s="123" t="str">
        <f>IF('表格编辑 '!I1660="","",'表格编辑 '!I1660)</f>
        <v/>
      </c>
      <c r="H1660" s="123" t="str">
        <f>IF('表格编辑 '!J1660="","",'表格编辑 '!J1660)</f>
        <v>test_deadth_event(RECEIVER, ARG0, ARG1, ARG2, ARG3,ARG4)</v>
      </c>
      <c r="I1660" s="123">
        <f>IF('表格编辑 '!K1660="","",'表格编辑 '!K1660)</f>
        <v>1</v>
      </c>
      <c r="J1660" s="123">
        <f>IF('表格编辑 '!L1660="","",'表格编辑 '!L1660)</f>
        <v>3060</v>
      </c>
      <c r="K1660" s="123">
        <f>IF('表格编辑 '!M1660="","",'表格编辑 '!M1660)</f>
        <v>1620</v>
      </c>
      <c r="L1660" s="123" t="str">
        <f>IF('表格编辑 '!N1660="","",'表格编辑 '!N1660)</f>
        <v/>
      </c>
      <c r="M1660" s="123" t="str">
        <f>IF('表格编辑 '!O1660="","",'表格编辑 '!O1660)</f>
        <v/>
      </c>
      <c r="N1660" s="123" t="str">
        <f>IF('表格编辑 '!P1660="","",'表格编辑 '!P1660)</f>
        <v/>
      </c>
      <c r="O1660" s="123" t="str">
        <f>IF('表格编辑 '!Q1660="","",'表格编辑 '!Q1660)</f>
        <v/>
      </c>
      <c r="P1660" s="123" t="str">
        <f>IF('表格编辑 '!R1660="","",'表格编辑 '!R1660)</f>
        <v/>
      </c>
      <c r="Q1660" s="123">
        <f>IF('表格编辑 '!S1660="","",'表格编辑 '!S1660)</f>
        <v>320</v>
      </c>
      <c r="R1660" s="123" t="str">
        <f>IF('表格编辑 '!T1660="","",'表格编辑 '!T1660)</f>
        <v/>
      </c>
      <c r="S1660" s="123" t="str">
        <f>IF('表格编辑 '!U1660="","",'表格编辑 '!U1660)</f>
        <v/>
      </c>
      <c r="T1660" s="123" t="str">
        <f>IF('表格编辑 '!V1660="","",'表格编辑 '!V1660)</f>
        <v/>
      </c>
      <c r="U1660" s="123" t="str">
        <f>IF('表格编辑 '!W1660="","",'表格编辑 '!W1660)</f>
        <v/>
      </c>
      <c r="V1660" s="123" t="str">
        <f>IF('表格编辑 '!X1660="","",'表格编辑 '!X1660)</f>
        <v/>
      </c>
      <c r="W1660" s="123" t="str">
        <f>IF('表格编辑 '!Y1660="","",'表格编辑 '!Y1660)</f>
        <v/>
      </c>
      <c r="X1660" s="123" t="str">
        <f>IF('表格编辑 '!Z1660="","",'表格编辑 '!Z1660)</f>
        <v/>
      </c>
      <c r="Y1660" s="123" t="str">
        <f>IF('表格编辑 '!AA1660="","",'表格编辑 '!AA1660)</f>
        <v/>
      </c>
      <c r="Z1660" s="123" t="str">
        <f>IF('表格编辑 '!AB1660="","",'表格编辑 '!AB1660)</f>
        <v/>
      </c>
      <c r="AA1660" s="123" t="str">
        <f>IF('表格编辑 '!AC1660="","",'表格编辑 '!AC1660)</f>
        <v/>
      </c>
      <c r="AB1660" s="123" t="str">
        <f>IF('表格编辑 '!AD1660="","",'表格编辑 '!AD1660)</f>
        <v/>
      </c>
      <c r="AC1660" s="123" t="str">
        <f>IF('表格编辑 '!AE1660="","",'表格编辑 '!AE1660)</f>
        <v/>
      </c>
      <c r="AD1660" s="123">
        <f>IF('表格编辑 '!AF1660="","",'表格编辑 '!AF1660)</f>
        <v>131092</v>
      </c>
    </row>
    <row r="1661" spans="1:30">
      <c r="A1661" s="123">
        <f>IF('表格编辑 '!A1661="","",'表格编辑 '!A1661)</f>
        <v>31093</v>
      </c>
      <c r="B1661" s="123">
        <f>IF('表格编辑 '!B1661="","",'表格编辑 '!B1661)</f>
        <v>10072</v>
      </c>
      <c r="C1661" s="123">
        <f>IF('表格编辑 '!E1661="","",'表格编辑 '!E1661)</f>
        <v>54</v>
      </c>
      <c r="D1661" s="123" t="str">
        <f>IF('表格编辑 '!F1661="","",'表格编辑 '!F1661)</f>
        <v>AI_born_event(RECEIVER, ARG0, ARG1, ARG2, ARG3,ARG4)</v>
      </c>
      <c r="E1661" s="123" t="str">
        <f>IF('表格编辑 '!G1661="","",'表格编辑 '!G1661)</f>
        <v>AI_update_event(RECEIVER, ARG0, ARG1, ARG2, ARG3,ARG4)</v>
      </c>
      <c r="F1661" s="123" t="str">
        <f>IF('表格编辑 '!H1661="","",'表格编辑 '!H1661)</f>
        <v/>
      </c>
      <c r="G1661" s="123" t="str">
        <f>IF('表格编辑 '!I1661="","",'表格编辑 '!I1661)</f>
        <v/>
      </c>
      <c r="H1661" s="123" t="str">
        <f>IF('表格编辑 '!J1661="","",'表格编辑 '!J1661)</f>
        <v>test_deadth_event(RECEIVER, ARG0, ARG1, ARG2, ARG3,ARG4)</v>
      </c>
      <c r="I1661" s="123">
        <f>IF('表格编辑 '!K1661="","",'表格编辑 '!K1661)</f>
        <v>1</v>
      </c>
      <c r="J1661" s="123">
        <f>IF('表格编辑 '!L1661="","",'表格编辑 '!L1661)</f>
        <v>5210</v>
      </c>
      <c r="K1661" s="123">
        <f>IF('表格编辑 '!M1661="","",'表格编辑 '!M1661)</f>
        <v>1620</v>
      </c>
      <c r="L1661" s="123" t="str">
        <f>IF('表格编辑 '!N1661="","",'表格编辑 '!N1661)</f>
        <v/>
      </c>
      <c r="M1661" s="123" t="str">
        <f>IF('表格编辑 '!O1661="","",'表格编辑 '!O1661)</f>
        <v/>
      </c>
      <c r="N1661" s="123" t="str">
        <f>IF('表格编辑 '!P1661="","",'表格编辑 '!P1661)</f>
        <v/>
      </c>
      <c r="O1661" s="123" t="str">
        <f>IF('表格编辑 '!Q1661="","",'表格编辑 '!Q1661)</f>
        <v/>
      </c>
      <c r="P1661" s="123" t="str">
        <f>IF('表格编辑 '!R1661="","",'表格编辑 '!R1661)</f>
        <v/>
      </c>
      <c r="Q1661" s="123">
        <f>IF('表格编辑 '!S1661="","",'表格编辑 '!S1661)</f>
        <v>320</v>
      </c>
      <c r="R1661" s="123" t="str">
        <f>IF('表格编辑 '!T1661="","",'表格编辑 '!T1661)</f>
        <v/>
      </c>
      <c r="S1661" s="123" t="str">
        <f>IF('表格编辑 '!U1661="","",'表格编辑 '!U1661)</f>
        <v/>
      </c>
      <c r="T1661" s="123" t="str">
        <f>IF('表格编辑 '!V1661="","",'表格编辑 '!V1661)</f>
        <v/>
      </c>
      <c r="U1661" s="123" t="str">
        <f>IF('表格编辑 '!W1661="","",'表格编辑 '!W1661)</f>
        <v/>
      </c>
      <c r="V1661" s="123" t="str">
        <f>IF('表格编辑 '!X1661="","",'表格编辑 '!X1661)</f>
        <v/>
      </c>
      <c r="W1661" s="123" t="str">
        <f>IF('表格编辑 '!Y1661="","",'表格编辑 '!Y1661)</f>
        <v/>
      </c>
      <c r="X1661" s="123" t="str">
        <f>IF('表格编辑 '!Z1661="","",'表格编辑 '!Z1661)</f>
        <v/>
      </c>
      <c r="Y1661" s="123" t="str">
        <f>IF('表格编辑 '!AA1661="","",'表格编辑 '!AA1661)</f>
        <v/>
      </c>
      <c r="Z1661" s="123" t="str">
        <f>IF('表格编辑 '!AB1661="","",'表格编辑 '!AB1661)</f>
        <v/>
      </c>
      <c r="AA1661" s="123" t="str">
        <f>IF('表格编辑 '!AC1661="","",'表格编辑 '!AC1661)</f>
        <v/>
      </c>
      <c r="AB1661" s="123" t="str">
        <f>IF('表格编辑 '!AD1661="","",'表格编辑 '!AD1661)</f>
        <v/>
      </c>
      <c r="AC1661" s="123" t="str">
        <f>IF('表格编辑 '!AE1661="","",'表格编辑 '!AE1661)</f>
        <v/>
      </c>
      <c r="AD1661" s="123">
        <f>IF('表格编辑 '!AF1661="","",'表格编辑 '!AF1661)</f>
        <v>131093</v>
      </c>
    </row>
    <row r="1662" spans="1:30">
      <c r="A1662" s="123">
        <f>IF('表格编辑 '!A1662="","",'表格编辑 '!A1662)</f>
        <v>31094</v>
      </c>
      <c r="B1662" s="123">
        <f>IF('表格编辑 '!B1662="","",'表格编辑 '!B1662)</f>
        <v>10132</v>
      </c>
      <c r="C1662" s="123">
        <f>IF('表格编辑 '!E1662="","",'表格编辑 '!E1662)</f>
        <v>54</v>
      </c>
      <c r="D1662" s="123" t="str">
        <f>IF('表格编辑 '!F1662="","",'表格编辑 '!F1662)</f>
        <v>AI_born_event(RECEIVER, ARG0, ARG1, ARG2, ARG3,ARG4)</v>
      </c>
      <c r="E1662" s="123" t="str">
        <f>IF('表格编辑 '!G1662="","",'表格编辑 '!G1662)</f>
        <v>AI_update_event(RECEIVER, ARG0, ARG1, ARG2, ARG3,ARG4)</v>
      </c>
      <c r="F1662" s="123" t="str">
        <f>IF('表格编辑 '!H1662="","",'表格编辑 '!H1662)</f>
        <v/>
      </c>
      <c r="G1662" s="123" t="str">
        <f>IF('表格编辑 '!I1662="","",'表格编辑 '!I1662)</f>
        <v/>
      </c>
      <c r="H1662" s="123" t="str">
        <f>IF('表格编辑 '!J1662="","",'表格编辑 '!J1662)</f>
        <v>test_deadth_event(RECEIVER, ARG0, ARG1, ARG2, ARG3,ARG4)</v>
      </c>
      <c r="I1662" s="123">
        <f>IF('表格编辑 '!K1662="","",'表格编辑 '!K1662)</f>
        <v>1</v>
      </c>
      <c r="J1662" s="123">
        <f>IF('表格编辑 '!L1662="","",'表格编辑 '!L1662)</f>
        <v>4648</v>
      </c>
      <c r="K1662" s="123">
        <f>IF('表格编辑 '!M1662="","",'表格编辑 '!M1662)</f>
        <v>1620</v>
      </c>
      <c r="L1662" s="123" t="str">
        <f>IF('表格编辑 '!N1662="","",'表格编辑 '!N1662)</f>
        <v/>
      </c>
      <c r="M1662" s="123" t="str">
        <f>IF('表格编辑 '!O1662="","",'表格编辑 '!O1662)</f>
        <v/>
      </c>
      <c r="N1662" s="123" t="str">
        <f>IF('表格编辑 '!P1662="","",'表格编辑 '!P1662)</f>
        <v/>
      </c>
      <c r="O1662" s="123" t="str">
        <f>IF('表格编辑 '!Q1662="","",'表格编辑 '!Q1662)</f>
        <v/>
      </c>
      <c r="P1662" s="123" t="str">
        <f>IF('表格编辑 '!R1662="","",'表格编辑 '!R1662)</f>
        <v/>
      </c>
      <c r="Q1662" s="123">
        <f>IF('表格编辑 '!S1662="","",'表格编辑 '!S1662)</f>
        <v>320</v>
      </c>
      <c r="R1662" s="123" t="str">
        <f>IF('表格编辑 '!T1662="","",'表格编辑 '!T1662)</f>
        <v/>
      </c>
      <c r="S1662" s="123" t="str">
        <f>IF('表格编辑 '!U1662="","",'表格编辑 '!U1662)</f>
        <v/>
      </c>
      <c r="T1662" s="123" t="str">
        <f>IF('表格编辑 '!V1662="","",'表格编辑 '!V1662)</f>
        <v/>
      </c>
      <c r="U1662" s="123" t="str">
        <f>IF('表格编辑 '!W1662="","",'表格编辑 '!W1662)</f>
        <v/>
      </c>
      <c r="V1662" s="123" t="str">
        <f>IF('表格编辑 '!X1662="","",'表格编辑 '!X1662)</f>
        <v/>
      </c>
      <c r="W1662" s="123" t="str">
        <f>IF('表格编辑 '!Y1662="","",'表格编辑 '!Y1662)</f>
        <v/>
      </c>
      <c r="X1662" s="123" t="str">
        <f>IF('表格编辑 '!Z1662="","",'表格编辑 '!Z1662)</f>
        <v/>
      </c>
      <c r="Y1662" s="123" t="str">
        <f>IF('表格编辑 '!AA1662="","",'表格编辑 '!AA1662)</f>
        <v/>
      </c>
      <c r="Z1662" s="123" t="str">
        <f>IF('表格编辑 '!AB1662="","",'表格编辑 '!AB1662)</f>
        <v/>
      </c>
      <c r="AA1662" s="123" t="str">
        <f>IF('表格编辑 '!AC1662="","",'表格编辑 '!AC1662)</f>
        <v/>
      </c>
      <c r="AB1662" s="123" t="str">
        <f>IF('表格编辑 '!AD1662="","",'表格编辑 '!AD1662)</f>
        <v/>
      </c>
      <c r="AC1662" s="123" t="str">
        <f>IF('表格编辑 '!AE1662="","",'表格编辑 '!AE1662)</f>
        <v/>
      </c>
      <c r="AD1662" s="123">
        <f>IF('表格编辑 '!AF1662="","",'表格编辑 '!AF1662)</f>
        <v>131094</v>
      </c>
    </row>
    <row r="1663" spans="1:30">
      <c r="A1663" s="123">
        <f>IF('表格编辑 '!A1663="","",'表格编辑 '!A1663)</f>
        <v>31095</v>
      </c>
      <c r="B1663" s="123">
        <f>IF('表格编辑 '!B1663="","",'表格编辑 '!B1663)</f>
        <v>10101</v>
      </c>
      <c r="C1663" s="123">
        <f>IF('表格编辑 '!E1663="","",'表格编辑 '!E1663)</f>
        <v>54</v>
      </c>
      <c r="D1663" s="123" t="str">
        <f>IF('表格编辑 '!F1663="","",'表格编辑 '!F1663)</f>
        <v>AI_born_event(RECEIVER, ARG0, ARG1, ARG2, ARG3,ARG4)</v>
      </c>
      <c r="E1663" s="123" t="str">
        <f>IF('表格编辑 '!G1663="","",'表格编辑 '!G1663)</f>
        <v>AI_update_event(RECEIVER, ARG0, ARG1, ARG2, ARG3,ARG4)</v>
      </c>
      <c r="F1663" s="123" t="str">
        <f>IF('表格编辑 '!H1663="","",'表格编辑 '!H1663)</f>
        <v/>
      </c>
      <c r="G1663" s="123" t="str">
        <f>IF('表格编辑 '!I1663="","",'表格编辑 '!I1663)</f>
        <v/>
      </c>
      <c r="H1663" s="123" t="str">
        <f>IF('表格编辑 '!J1663="","",'表格编辑 '!J1663)</f>
        <v>test_deadth_event(RECEIVER, ARG0, ARG1, ARG2, ARG3,ARG4)</v>
      </c>
      <c r="I1663" s="123">
        <f>IF('表格编辑 '!K1663="","",'表格编辑 '!K1663)</f>
        <v>1</v>
      </c>
      <c r="J1663" s="123">
        <f>IF('表格编辑 '!L1663="","",'表格编辑 '!L1663)</f>
        <v>5886</v>
      </c>
      <c r="K1663" s="123">
        <f>IF('表格编辑 '!M1663="","",'表格编辑 '!M1663)</f>
        <v>1620</v>
      </c>
      <c r="L1663" s="123" t="str">
        <f>IF('表格编辑 '!N1663="","",'表格编辑 '!N1663)</f>
        <v/>
      </c>
      <c r="M1663" s="123" t="str">
        <f>IF('表格编辑 '!O1663="","",'表格编辑 '!O1663)</f>
        <v/>
      </c>
      <c r="N1663" s="123" t="str">
        <f>IF('表格编辑 '!P1663="","",'表格编辑 '!P1663)</f>
        <v/>
      </c>
      <c r="O1663" s="123" t="str">
        <f>IF('表格编辑 '!Q1663="","",'表格编辑 '!Q1663)</f>
        <v/>
      </c>
      <c r="P1663" s="123" t="str">
        <f>IF('表格编辑 '!R1663="","",'表格编辑 '!R1663)</f>
        <v/>
      </c>
      <c r="Q1663" s="123">
        <f>IF('表格编辑 '!S1663="","",'表格编辑 '!S1663)</f>
        <v>320</v>
      </c>
      <c r="R1663" s="123" t="str">
        <f>IF('表格编辑 '!T1663="","",'表格编辑 '!T1663)</f>
        <v/>
      </c>
      <c r="S1663" s="123" t="str">
        <f>IF('表格编辑 '!U1663="","",'表格编辑 '!U1663)</f>
        <v/>
      </c>
      <c r="T1663" s="123" t="str">
        <f>IF('表格编辑 '!V1663="","",'表格编辑 '!V1663)</f>
        <v/>
      </c>
      <c r="U1663" s="123" t="str">
        <f>IF('表格编辑 '!W1663="","",'表格编辑 '!W1663)</f>
        <v/>
      </c>
      <c r="V1663" s="123" t="str">
        <f>IF('表格编辑 '!X1663="","",'表格编辑 '!X1663)</f>
        <v/>
      </c>
      <c r="W1663" s="123" t="str">
        <f>IF('表格编辑 '!Y1663="","",'表格编辑 '!Y1663)</f>
        <v/>
      </c>
      <c r="X1663" s="123" t="str">
        <f>IF('表格编辑 '!Z1663="","",'表格编辑 '!Z1663)</f>
        <v/>
      </c>
      <c r="Y1663" s="123" t="str">
        <f>IF('表格编辑 '!AA1663="","",'表格编辑 '!AA1663)</f>
        <v/>
      </c>
      <c r="Z1663" s="123" t="str">
        <f>IF('表格编辑 '!AB1663="","",'表格编辑 '!AB1663)</f>
        <v/>
      </c>
      <c r="AA1663" s="123" t="str">
        <f>IF('表格编辑 '!AC1663="","",'表格编辑 '!AC1663)</f>
        <v/>
      </c>
      <c r="AB1663" s="123" t="str">
        <f>IF('表格编辑 '!AD1663="","",'表格编辑 '!AD1663)</f>
        <v/>
      </c>
      <c r="AC1663" s="123" t="str">
        <f>IF('表格编辑 '!AE1663="","",'表格编辑 '!AE1663)</f>
        <v/>
      </c>
      <c r="AD1663" s="123">
        <f>IF('表格编辑 '!AF1663="","",'表格编辑 '!AF1663)</f>
        <v>131095</v>
      </c>
    </row>
    <row r="1664" spans="1:30">
      <c r="A1664" s="123">
        <f>IF('表格编辑 '!A1664="","",'表格编辑 '!A1664)</f>
        <v>31096</v>
      </c>
      <c r="B1664" s="123">
        <f>IF('表格编辑 '!B1664="","",'表格编辑 '!B1664)</f>
        <v>10108</v>
      </c>
      <c r="C1664" s="123">
        <f>IF('表格编辑 '!E1664="","",'表格编辑 '!E1664)</f>
        <v>54</v>
      </c>
      <c r="D1664" s="123" t="str">
        <f>IF('表格编辑 '!F1664="","",'表格编辑 '!F1664)</f>
        <v>AI_born_event(RECEIVER, ARG0, ARG1, ARG2, ARG3,ARG4)</v>
      </c>
      <c r="E1664" s="123" t="str">
        <f>IF('表格编辑 '!G1664="","",'表格编辑 '!G1664)</f>
        <v>AI_update_event(RECEIVER, ARG0, ARG1, ARG2, ARG3,ARG4)</v>
      </c>
      <c r="F1664" s="123" t="str">
        <f>IF('表格编辑 '!H1664="","",'表格编辑 '!H1664)</f>
        <v/>
      </c>
      <c r="G1664" s="123" t="str">
        <f>IF('表格编辑 '!I1664="","",'表格编辑 '!I1664)</f>
        <v/>
      </c>
      <c r="H1664" s="123" t="str">
        <f>IF('表格编辑 '!J1664="","",'表格编辑 '!J1664)</f>
        <v>test_deadth_event(RECEIVER, ARG0, ARG1, ARG2, ARG3,ARG4)</v>
      </c>
      <c r="I1664" s="123">
        <f>IF('表格编辑 '!K1664="","",'表格编辑 '!K1664)</f>
        <v>1</v>
      </c>
      <c r="J1664" s="123">
        <f>IF('表格编辑 '!L1664="","",'表格编辑 '!L1664)</f>
        <v>10662</v>
      </c>
      <c r="K1664" s="123">
        <f>IF('表格编辑 '!M1664="","",'表格编辑 '!M1664)</f>
        <v>1620</v>
      </c>
      <c r="L1664" s="123" t="str">
        <f>IF('表格编辑 '!N1664="","",'表格编辑 '!N1664)</f>
        <v/>
      </c>
      <c r="M1664" s="123" t="str">
        <f>IF('表格编辑 '!O1664="","",'表格编辑 '!O1664)</f>
        <v/>
      </c>
      <c r="N1664" s="123" t="str">
        <f>IF('表格编辑 '!P1664="","",'表格编辑 '!P1664)</f>
        <v/>
      </c>
      <c r="O1664" s="123" t="str">
        <f>IF('表格编辑 '!Q1664="","",'表格编辑 '!Q1664)</f>
        <v/>
      </c>
      <c r="P1664" s="123" t="str">
        <f>IF('表格编辑 '!R1664="","",'表格编辑 '!R1664)</f>
        <v/>
      </c>
      <c r="Q1664" s="123">
        <f>IF('表格编辑 '!S1664="","",'表格编辑 '!S1664)</f>
        <v>320</v>
      </c>
      <c r="R1664" s="123" t="str">
        <f>IF('表格编辑 '!T1664="","",'表格编辑 '!T1664)</f>
        <v/>
      </c>
      <c r="S1664" s="123" t="str">
        <f>IF('表格编辑 '!U1664="","",'表格编辑 '!U1664)</f>
        <v/>
      </c>
      <c r="T1664" s="123" t="str">
        <f>IF('表格编辑 '!V1664="","",'表格编辑 '!V1664)</f>
        <v/>
      </c>
      <c r="U1664" s="123" t="str">
        <f>IF('表格编辑 '!W1664="","",'表格编辑 '!W1664)</f>
        <v/>
      </c>
      <c r="V1664" s="123" t="str">
        <f>IF('表格编辑 '!X1664="","",'表格编辑 '!X1664)</f>
        <v/>
      </c>
      <c r="W1664" s="123" t="str">
        <f>IF('表格编辑 '!Y1664="","",'表格编辑 '!Y1664)</f>
        <v/>
      </c>
      <c r="X1664" s="123" t="str">
        <f>IF('表格编辑 '!Z1664="","",'表格编辑 '!Z1664)</f>
        <v/>
      </c>
      <c r="Y1664" s="123" t="str">
        <f>IF('表格编辑 '!AA1664="","",'表格编辑 '!AA1664)</f>
        <v/>
      </c>
      <c r="Z1664" s="123" t="str">
        <f>IF('表格编辑 '!AB1664="","",'表格编辑 '!AB1664)</f>
        <v/>
      </c>
      <c r="AA1664" s="123" t="str">
        <f>IF('表格编辑 '!AC1664="","",'表格编辑 '!AC1664)</f>
        <v/>
      </c>
      <c r="AB1664" s="123" t="str">
        <f>IF('表格编辑 '!AD1664="","",'表格编辑 '!AD1664)</f>
        <v/>
      </c>
      <c r="AC1664" s="123" t="str">
        <f>IF('表格编辑 '!AE1664="","",'表格编辑 '!AE1664)</f>
        <v/>
      </c>
      <c r="AD1664" s="123">
        <f>IF('表格编辑 '!AF1664="","",'表格编辑 '!AF1664)</f>
        <v>131096</v>
      </c>
    </row>
    <row r="1665" spans="1:30">
      <c r="A1665" s="123">
        <f>IF('表格编辑 '!A1665="","",'表格编辑 '!A1665)</f>
        <v>31097</v>
      </c>
      <c r="B1665" s="123">
        <f>IF('表格编辑 '!B1665="","",'表格编辑 '!B1665)</f>
        <v>10155</v>
      </c>
      <c r="C1665" s="123">
        <f>IF('表格编辑 '!E1665="","",'表格编辑 '!E1665)</f>
        <v>54</v>
      </c>
      <c r="D1665" s="123" t="str">
        <f>IF('表格编辑 '!F1665="","",'表格编辑 '!F1665)</f>
        <v>AI_born_event(RECEIVER, ARG0, ARG1, ARG2, ARG3,ARG4)</v>
      </c>
      <c r="E1665" s="123" t="str">
        <f>IF('表格编辑 '!G1665="","",'表格编辑 '!G1665)</f>
        <v>AI_update_event(RECEIVER, ARG0, ARG1, ARG2, ARG3,ARG4)</v>
      </c>
      <c r="F1665" s="123" t="str">
        <f>IF('表格编辑 '!H1665="","",'表格编辑 '!H1665)</f>
        <v/>
      </c>
      <c r="G1665" s="123" t="str">
        <f>IF('表格编辑 '!I1665="","",'表格编辑 '!I1665)</f>
        <v/>
      </c>
      <c r="H1665" s="123" t="str">
        <f>IF('表格编辑 '!J1665="","",'表格编辑 '!J1665)</f>
        <v>test_deadth_event(RECEIVER, ARG0, ARG1, ARG2, ARG3,ARG4)</v>
      </c>
      <c r="I1665" s="123">
        <f>IF('表格编辑 '!K1665="","",'表格编辑 '!K1665)</f>
        <v>1</v>
      </c>
      <c r="J1665" s="123">
        <f>IF('表格编辑 '!L1665="","",'表格编辑 '!L1665)</f>
        <v>5308</v>
      </c>
      <c r="K1665" s="123">
        <f>IF('表格编辑 '!M1665="","",'表格编辑 '!M1665)</f>
        <v>1620</v>
      </c>
      <c r="L1665" s="123" t="str">
        <f>IF('表格编辑 '!N1665="","",'表格编辑 '!N1665)</f>
        <v/>
      </c>
      <c r="M1665" s="123" t="str">
        <f>IF('表格编辑 '!O1665="","",'表格编辑 '!O1665)</f>
        <v/>
      </c>
      <c r="N1665" s="123" t="str">
        <f>IF('表格编辑 '!P1665="","",'表格编辑 '!P1665)</f>
        <v/>
      </c>
      <c r="O1665" s="123" t="str">
        <f>IF('表格编辑 '!Q1665="","",'表格编辑 '!Q1665)</f>
        <v/>
      </c>
      <c r="P1665" s="123" t="str">
        <f>IF('表格编辑 '!R1665="","",'表格编辑 '!R1665)</f>
        <v/>
      </c>
      <c r="Q1665" s="123">
        <f>IF('表格编辑 '!S1665="","",'表格编辑 '!S1665)</f>
        <v>320</v>
      </c>
      <c r="R1665" s="123" t="str">
        <f>IF('表格编辑 '!T1665="","",'表格编辑 '!T1665)</f>
        <v/>
      </c>
      <c r="S1665" s="123" t="str">
        <f>IF('表格编辑 '!U1665="","",'表格编辑 '!U1665)</f>
        <v/>
      </c>
      <c r="T1665" s="123" t="str">
        <f>IF('表格编辑 '!V1665="","",'表格编辑 '!V1665)</f>
        <v/>
      </c>
      <c r="U1665" s="123" t="str">
        <f>IF('表格编辑 '!W1665="","",'表格编辑 '!W1665)</f>
        <v/>
      </c>
      <c r="V1665" s="123" t="str">
        <f>IF('表格编辑 '!X1665="","",'表格编辑 '!X1665)</f>
        <v/>
      </c>
      <c r="W1665" s="123" t="str">
        <f>IF('表格编辑 '!Y1665="","",'表格编辑 '!Y1665)</f>
        <v/>
      </c>
      <c r="X1665" s="123" t="str">
        <f>IF('表格编辑 '!Z1665="","",'表格编辑 '!Z1665)</f>
        <v/>
      </c>
      <c r="Y1665" s="123" t="str">
        <f>IF('表格编辑 '!AA1665="","",'表格编辑 '!AA1665)</f>
        <v/>
      </c>
      <c r="Z1665" s="123" t="str">
        <f>IF('表格编辑 '!AB1665="","",'表格编辑 '!AB1665)</f>
        <v/>
      </c>
      <c r="AA1665" s="123" t="str">
        <f>IF('表格编辑 '!AC1665="","",'表格编辑 '!AC1665)</f>
        <v/>
      </c>
      <c r="AB1665" s="123" t="str">
        <f>IF('表格编辑 '!AD1665="","",'表格编辑 '!AD1665)</f>
        <v/>
      </c>
      <c r="AC1665" s="123" t="str">
        <f>IF('表格编辑 '!AE1665="","",'表格编辑 '!AE1665)</f>
        <v/>
      </c>
      <c r="AD1665" s="123">
        <f>IF('表格编辑 '!AF1665="","",'表格编辑 '!AF1665)</f>
        <v>131097</v>
      </c>
    </row>
    <row r="1666" spans="1:30">
      <c r="A1666" s="123">
        <f>IF('表格编辑 '!A1666="","",'表格编辑 '!A1666)</f>
        <v>31098</v>
      </c>
      <c r="B1666" s="123">
        <f>IF('表格编辑 '!B1666="","",'表格编辑 '!B1666)</f>
        <v>10125</v>
      </c>
      <c r="C1666" s="123">
        <f>IF('表格编辑 '!E1666="","",'表格编辑 '!E1666)</f>
        <v>54</v>
      </c>
      <c r="D1666" s="123" t="str">
        <f>IF('表格编辑 '!F1666="","",'表格编辑 '!F1666)</f>
        <v>AI_born_event(RECEIVER, ARG0, ARG1, ARG2, ARG3,ARG4)</v>
      </c>
      <c r="E1666" s="123" t="str">
        <f>IF('表格编辑 '!G1666="","",'表格编辑 '!G1666)</f>
        <v>AI_update_event(RECEIVER, ARG0, ARG1, ARG2, ARG3,ARG4)</v>
      </c>
      <c r="F1666" s="123" t="str">
        <f>IF('表格编辑 '!H1666="","",'表格编辑 '!H1666)</f>
        <v/>
      </c>
      <c r="G1666" s="123" t="str">
        <f>IF('表格编辑 '!I1666="","",'表格编辑 '!I1666)</f>
        <v/>
      </c>
      <c r="H1666" s="123" t="str">
        <f>IF('表格编辑 '!J1666="","",'表格编辑 '!J1666)</f>
        <v>test_deadth_event(RECEIVER, ARG0, ARG1, ARG2, ARG3,ARG4)</v>
      </c>
      <c r="I1666" s="123">
        <f>IF('表格编辑 '!K1666="","",'表格编辑 '!K1666)</f>
        <v>1</v>
      </c>
      <c r="J1666" s="123">
        <f>IF('表格编辑 '!L1666="","",'表格编辑 '!L1666)</f>
        <v>2950</v>
      </c>
      <c r="K1666" s="123">
        <f>IF('表格编辑 '!M1666="","",'表格编辑 '!M1666)</f>
        <v>1620</v>
      </c>
      <c r="L1666" s="123" t="str">
        <f>IF('表格编辑 '!N1666="","",'表格编辑 '!N1666)</f>
        <v/>
      </c>
      <c r="M1666" s="123" t="str">
        <f>IF('表格编辑 '!O1666="","",'表格编辑 '!O1666)</f>
        <v/>
      </c>
      <c r="N1666" s="123" t="str">
        <f>IF('表格编辑 '!P1666="","",'表格编辑 '!P1666)</f>
        <v/>
      </c>
      <c r="O1666" s="123" t="str">
        <f>IF('表格编辑 '!Q1666="","",'表格编辑 '!Q1666)</f>
        <v/>
      </c>
      <c r="P1666" s="123" t="str">
        <f>IF('表格编辑 '!R1666="","",'表格编辑 '!R1666)</f>
        <v/>
      </c>
      <c r="Q1666" s="123">
        <f>IF('表格编辑 '!S1666="","",'表格编辑 '!S1666)</f>
        <v>320</v>
      </c>
      <c r="R1666" s="123" t="str">
        <f>IF('表格编辑 '!T1666="","",'表格编辑 '!T1666)</f>
        <v/>
      </c>
      <c r="S1666" s="123" t="str">
        <f>IF('表格编辑 '!U1666="","",'表格编辑 '!U1666)</f>
        <v/>
      </c>
      <c r="T1666" s="123" t="str">
        <f>IF('表格编辑 '!V1666="","",'表格编辑 '!V1666)</f>
        <v/>
      </c>
      <c r="U1666" s="123" t="str">
        <f>IF('表格编辑 '!W1666="","",'表格编辑 '!W1666)</f>
        <v/>
      </c>
      <c r="V1666" s="123" t="str">
        <f>IF('表格编辑 '!X1666="","",'表格编辑 '!X1666)</f>
        <v/>
      </c>
      <c r="W1666" s="123" t="str">
        <f>IF('表格编辑 '!Y1666="","",'表格编辑 '!Y1666)</f>
        <v/>
      </c>
      <c r="X1666" s="123" t="str">
        <f>IF('表格编辑 '!Z1666="","",'表格编辑 '!Z1666)</f>
        <v/>
      </c>
      <c r="Y1666" s="123" t="str">
        <f>IF('表格编辑 '!AA1666="","",'表格编辑 '!AA1666)</f>
        <v/>
      </c>
      <c r="Z1666" s="123" t="str">
        <f>IF('表格编辑 '!AB1666="","",'表格编辑 '!AB1666)</f>
        <v/>
      </c>
      <c r="AA1666" s="123" t="str">
        <f>IF('表格编辑 '!AC1666="","",'表格编辑 '!AC1666)</f>
        <v/>
      </c>
      <c r="AB1666" s="123" t="str">
        <f>IF('表格编辑 '!AD1666="","",'表格编辑 '!AD1666)</f>
        <v/>
      </c>
      <c r="AC1666" s="123" t="str">
        <f>IF('表格编辑 '!AE1666="","",'表格编辑 '!AE1666)</f>
        <v/>
      </c>
      <c r="AD1666" s="123">
        <f>IF('表格编辑 '!AF1666="","",'表格编辑 '!AF1666)</f>
        <v>131098</v>
      </c>
    </row>
    <row r="1667" spans="1:30">
      <c r="A1667" s="123">
        <f>IF('表格编辑 '!A1667="","",'表格编辑 '!A1667)</f>
        <v>31099</v>
      </c>
      <c r="B1667" s="123">
        <f>IF('表格编辑 '!B1667="","",'表格编辑 '!B1667)</f>
        <v>10035</v>
      </c>
      <c r="C1667" s="123">
        <f>IF('表格编辑 '!E1667="","",'表格编辑 '!E1667)</f>
        <v>54</v>
      </c>
      <c r="D1667" s="123" t="str">
        <f>IF('表格编辑 '!F1667="","",'表格编辑 '!F1667)</f>
        <v>AI_born_event(RECEIVER, ARG0, ARG1, ARG2, ARG3,ARG4)</v>
      </c>
      <c r="E1667" s="123" t="str">
        <f>IF('表格编辑 '!G1667="","",'表格编辑 '!G1667)</f>
        <v>AI_update_event(RECEIVER, ARG0, ARG1, ARG2, ARG3,ARG4)</v>
      </c>
      <c r="F1667" s="123" t="str">
        <f>IF('表格编辑 '!H1667="","",'表格编辑 '!H1667)</f>
        <v/>
      </c>
      <c r="G1667" s="123" t="str">
        <f>IF('表格编辑 '!I1667="","",'表格编辑 '!I1667)</f>
        <v/>
      </c>
      <c r="H1667" s="123" t="str">
        <f>IF('表格编辑 '!J1667="","",'表格编辑 '!J1667)</f>
        <v>test_deadth_event(RECEIVER, ARG0, ARG1, ARG2, ARG3,ARG4)</v>
      </c>
      <c r="I1667" s="123">
        <f>IF('表格编辑 '!K1667="","",'表格编辑 '!K1667)</f>
        <v>1</v>
      </c>
      <c r="J1667" s="123">
        <f>IF('表格编辑 '!L1667="","",'表格编辑 '!L1667)</f>
        <v>6298</v>
      </c>
      <c r="K1667" s="123">
        <f>IF('表格编辑 '!M1667="","",'表格编辑 '!M1667)</f>
        <v>1620</v>
      </c>
      <c r="L1667" s="123" t="str">
        <f>IF('表格编辑 '!N1667="","",'表格编辑 '!N1667)</f>
        <v/>
      </c>
      <c r="M1667" s="123" t="str">
        <f>IF('表格编辑 '!O1667="","",'表格编辑 '!O1667)</f>
        <v/>
      </c>
      <c r="N1667" s="123" t="str">
        <f>IF('表格编辑 '!P1667="","",'表格编辑 '!P1667)</f>
        <v/>
      </c>
      <c r="O1667" s="123" t="str">
        <f>IF('表格编辑 '!Q1667="","",'表格编辑 '!Q1667)</f>
        <v/>
      </c>
      <c r="P1667" s="123" t="str">
        <f>IF('表格编辑 '!R1667="","",'表格编辑 '!R1667)</f>
        <v/>
      </c>
      <c r="Q1667" s="123">
        <f>IF('表格编辑 '!S1667="","",'表格编辑 '!S1667)</f>
        <v>320</v>
      </c>
      <c r="R1667" s="123" t="str">
        <f>IF('表格编辑 '!T1667="","",'表格编辑 '!T1667)</f>
        <v/>
      </c>
      <c r="S1667" s="123" t="str">
        <f>IF('表格编辑 '!U1667="","",'表格编辑 '!U1667)</f>
        <v/>
      </c>
      <c r="T1667" s="123" t="str">
        <f>IF('表格编辑 '!V1667="","",'表格编辑 '!V1667)</f>
        <v/>
      </c>
      <c r="U1667" s="123" t="str">
        <f>IF('表格编辑 '!W1667="","",'表格编辑 '!W1667)</f>
        <v/>
      </c>
      <c r="V1667" s="123" t="str">
        <f>IF('表格编辑 '!X1667="","",'表格编辑 '!X1667)</f>
        <v/>
      </c>
      <c r="W1667" s="123" t="str">
        <f>IF('表格编辑 '!Y1667="","",'表格编辑 '!Y1667)</f>
        <v/>
      </c>
      <c r="X1667" s="123" t="str">
        <f>IF('表格编辑 '!Z1667="","",'表格编辑 '!Z1667)</f>
        <v/>
      </c>
      <c r="Y1667" s="123" t="str">
        <f>IF('表格编辑 '!AA1667="","",'表格编辑 '!AA1667)</f>
        <v/>
      </c>
      <c r="Z1667" s="123" t="str">
        <f>IF('表格编辑 '!AB1667="","",'表格编辑 '!AB1667)</f>
        <v/>
      </c>
      <c r="AA1667" s="123" t="str">
        <f>IF('表格编辑 '!AC1667="","",'表格编辑 '!AC1667)</f>
        <v/>
      </c>
      <c r="AB1667" s="123" t="str">
        <f>IF('表格编辑 '!AD1667="","",'表格编辑 '!AD1667)</f>
        <v/>
      </c>
      <c r="AC1667" s="123" t="str">
        <f>IF('表格编辑 '!AE1667="","",'表格编辑 '!AE1667)</f>
        <v/>
      </c>
      <c r="AD1667" s="123">
        <f>IF('表格编辑 '!AF1667="","",'表格编辑 '!AF1667)</f>
        <v>131099</v>
      </c>
    </row>
    <row r="1668" spans="1:30">
      <c r="A1668" s="123">
        <f>IF('表格编辑 '!A1668="","",'表格编辑 '!A1668)</f>
        <v>31100</v>
      </c>
      <c r="B1668" s="123">
        <f>IF('表格编辑 '!B1668="","",'表格编辑 '!B1668)</f>
        <v>10035</v>
      </c>
      <c r="C1668" s="123">
        <f>IF('表格编辑 '!E1668="","",'表格编辑 '!E1668)</f>
        <v>54</v>
      </c>
      <c r="D1668" s="123" t="str">
        <f>IF('表格编辑 '!F1668="","",'表格编辑 '!F1668)</f>
        <v>AI_born_event(RECEIVER, ARG0, ARG1, ARG2, ARG3,ARG4)</v>
      </c>
      <c r="E1668" s="123" t="str">
        <f>IF('表格编辑 '!G1668="","",'表格编辑 '!G1668)</f>
        <v>AI_update_event(RECEIVER, ARG0, ARG1, ARG2, ARG3,ARG4)</v>
      </c>
      <c r="F1668" s="123" t="str">
        <f>IF('表格编辑 '!H1668="","",'表格编辑 '!H1668)</f>
        <v/>
      </c>
      <c r="G1668" s="123" t="str">
        <f>IF('表格编辑 '!I1668="","",'表格编辑 '!I1668)</f>
        <v/>
      </c>
      <c r="H1668" s="123" t="str">
        <f>IF('表格编辑 '!J1668="","",'表格编辑 '!J1668)</f>
        <v>test_deadth_event(RECEIVER, ARG0, ARG1, ARG2, ARG3,ARG4)</v>
      </c>
      <c r="I1668" s="123">
        <f>IF('表格编辑 '!K1668="","",'表格编辑 '!K1668)</f>
        <v>1</v>
      </c>
      <c r="J1668" s="123">
        <f>IF('表格编辑 '!L1668="","",'表格编辑 '!L1668)</f>
        <v>6298</v>
      </c>
      <c r="K1668" s="123">
        <f>IF('表格编辑 '!M1668="","",'表格编辑 '!M1668)</f>
        <v>1620</v>
      </c>
      <c r="L1668" s="123" t="str">
        <f>IF('表格编辑 '!N1668="","",'表格编辑 '!N1668)</f>
        <v/>
      </c>
      <c r="M1668" s="123" t="str">
        <f>IF('表格编辑 '!O1668="","",'表格编辑 '!O1668)</f>
        <v/>
      </c>
      <c r="N1668" s="123" t="str">
        <f>IF('表格编辑 '!P1668="","",'表格编辑 '!P1668)</f>
        <v/>
      </c>
      <c r="O1668" s="123" t="str">
        <f>IF('表格编辑 '!Q1668="","",'表格编辑 '!Q1668)</f>
        <v/>
      </c>
      <c r="P1668" s="123" t="str">
        <f>IF('表格编辑 '!R1668="","",'表格编辑 '!R1668)</f>
        <v/>
      </c>
      <c r="Q1668" s="123">
        <f>IF('表格编辑 '!S1668="","",'表格编辑 '!S1668)</f>
        <v>320</v>
      </c>
      <c r="R1668" s="123" t="str">
        <f>IF('表格编辑 '!T1668="","",'表格编辑 '!T1668)</f>
        <v/>
      </c>
      <c r="S1668" s="123" t="str">
        <f>IF('表格编辑 '!U1668="","",'表格编辑 '!U1668)</f>
        <v/>
      </c>
      <c r="T1668" s="123" t="str">
        <f>IF('表格编辑 '!V1668="","",'表格编辑 '!V1668)</f>
        <v/>
      </c>
      <c r="U1668" s="123" t="str">
        <f>IF('表格编辑 '!W1668="","",'表格编辑 '!W1668)</f>
        <v/>
      </c>
      <c r="V1668" s="123" t="str">
        <f>IF('表格编辑 '!X1668="","",'表格编辑 '!X1668)</f>
        <v/>
      </c>
      <c r="W1668" s="123" t="str">
        <f>IF('表格编辑 '!Y1668="","",'表格编辑 '!Y1668)</f>
        <v/>
      </c>
      <c r="X1668" s="123" t="str">
        <f>IF('表格编辑 '!Z1668="","",'表格编辑 '!Z1668)</f>
        <v/>
      </c>
      <c r="Y1668" s="123" t="str">
        <f>IF('表格编辑 '!AA1668="","",'表格编辑 '!AA1668)</f>
        <v/>
      </c>
      <c r="Z1668" s="123" t="str">
        <f>IF('表格编辑 '!AB1668="","",'表格编辑 '!AB1668)</f>
        <v/>
      </c>
      <c r="AA1668" s="123" t="str">
        <f>IF('表格编辑 '!AC1668="","",'表格编辑 '!AC1668)</f>
        <v/>
      </c>
      <c r="AB1668" s="123" t="str">
        <f>IF('表格编辑 '!AD1668="","",'表格编辑 '!AD1668)</f>
        <v/>
      </c>
      <c r="AC1668" s="123" t="str">
        <f>IF('表格编辑 '!AE1668="","",'表格编辑 '!AE1668)</f>
        <v/>
      </c>
      <c r="AD1668" s="123">
        <f>IF('表格编辑 '!AF1668="","",'表格编辑 '!AF1668)</f>
        <v>131100</v>
      </c>
    </row>
    <row r="1669" spans="1:30">
      <c r="A1669" s="123">
        <f>IF('表格编辑 '!A1669="","",'表格编辑 '!A1669)</f>
        <v>31101</v>
      </c>
      <c r="B1669" s="123">
        <f>IF('表格编辑 '!B1669="","",'表格编辑 '!B1669)</f>
        <v>10101</v>
      </c>
      <c r="C1669" s="123">
        <f>IF('表格编辑 '!E1669="","",'表格编辑 '!E1669)</f>
        <v>54</v>
      </c>
      <c r="D1669" s="123" t="str">
        <f>IF('表格编辑 '!F1669="","",'表格编辑 '!F1669)</f>
        <v>AI_born_event(RECEIVER, ARG0, ARG1, ARG2, ARG3,ARG4)</v>
      </c>
      <c r="E1669" s="123" t="str">
        <f>IF('表格编辑 '!G1669="","",'表格编辑 '!G1669)</f>
        <v>AI_update_event(RECEIVER, ARG0, ARG1, ARG2, ARG3,ARG4)</v>
      </c>
      <c r="F1669" s="123" t="str">
        <f>IF('表格编辑 '!H1669="","",'表格编辑 '!H1669)</f>
        <v/>
      </c>
      <c r="G1669" s="123" t="str">
        <f>IF('表格编辑 '!I1669="","",'表格编辑 '!I1669)</f>
        <v/>
      </c>
      <c r="H1669" s="123" t="str">
        <f>IF('表格编辑 '!J1669="","",'表格编辑 '!J1669)</f>
        <v>test_deadth_event(RECEIVER, ARG0, ARG1, ARG2, ARG3,ARG4)</v>
      </c>
      <c r="I1669" s="123">
        <f>IF('表格编辑 '!K1669="","",'表格编辑 '!K1669)</f>
        <v>1</v>
      </c>
      <c r="J1669" s="123">
        <f>IF('表格编辑 '!L1669="","",'表格编辑 '!L1669)</f>
        <v>5886</v>
      </c>
      <c r="K1669" s="123">
        <f>IF('表格编辑 '!M1669="","",'表格编辑 '!M1669)</f>
        <v>1620</v>
      </c>
      <c r="L1669" s="123" t="str">
        <f>IF('表格编辑 '!N1669="","",'表格编辑 '!N1669)</f>
        <v/>
      </c>
      <c r="M1669" s="123" t="str">
        <f>IF('表格编辑 '!O1669="","",'表格编辑 '!O1669)</f>
        <v/>
      </c>
      <c r="N1669" s="123" t="str">
        <f>IF('表格编辑 '!P1669="","",'表格编辑 '!P1669)</f>
        <v/>
      </c>
      <c r="O1669" s="123" t="str">
        <f>IF('表格编辑 '!Q1669="","",'表格编辑 '!Q1669)</f>
        <v/>
      </c>
      <c r="P1669" s="123" t="str">
        <f>IF('表格编辑 '!R1669="","",'表格编辑 '!R1669)</f>
        <v/>
      </c>
      <c r="Q1669" s="123">
        <f>IF('表格编辑 '!S1669="","",'表格编辑 '!S1669)</f>
        <v>320</v>
      </c>
      <c r="R1669" s="123" t="str">
        <f>IF('表格编辑 '!T1669="","",'表格编辑 '!T1669)</f>
        <v/>
      </c>
      <c r="S1669" s="123" t="str">
        <f>IF('表格编辑 '!U1669="","",'表格编辑 '!U1669)</f>
        <v/>
      </c>
      <c r="T1669" s="123" t="str">
        <f>IF('表格编辑 '!V1669="","",'表格编辑 '!V1669)</f>
        <v/>
      </c>
      <c r="U1669" s="123" t="str">
        <f>IF('表格编辑 '!W1669="","",'表格编辑 '!W1669)</f>
        <v/>
      </c>
      <c r="V1669" s="123" t="str">
        <f>IF('表格编辑 '!X1669="","",'表格编辑 '!X1669)</f>
        <v/>
      </c>
      <c r="W1669" s="123" t="str">
        <f>IF('表格编辑 '!Y1669="","",'表格编辑 '!Y1669)</f>
        <v/>
      </c>
      <c r="X1669" s="123" t="str">
        <f>IF('表格编辑 '!Z1669="","",'表格编辑 '!Z1669)</f>
        <v/>
      </c>
      <c r="Y1669" s="123" t="str">
        <f>IF('表格编辑 '!AA1669="","",'表格编辑 '!AA1669)</f>
        <v/>
      </c>
      <c r="Z1669" s="123" t="str">
        <f>IF('表格编辑 '!AB1669="","",'表格编辑 '!AB1669)</f>
        <v/>
      </c>
      <c r="AA1669" s="123" t="str">
        <f>IF('表格编辑 '!AC1669="","",'表格编辑 '!AC1669)</f>
        <v/>
      </c>
      <c r="AB1669" s="123" t="str">
        <f>IF('表格编辑 '!AD1669="","",'表格编辑 '!AD1669)</f>
        <v/>
      </c>
      <c r="AC1669" s="123" t="str">
        <f>IF('表格编辑 '!AE1669="","",'表格编辑 '!AE1669)</f>
        <v/>
      </c>
      <c r="AD1669" s="123">
        <f>IF('表格编辑 '!AF1669="","",'表格编辑 '!AF1669)</f>
        <v>131101</v>
      </c>
    </row>
    <row r="1670" spans="1:30">
      <c r="A1670" s="123">
        <f>IF('表格编辑 '!A1670="","",'表格编辑 '!A1670)</f>
        <v>31102</v>
      </c>
      <c r="B1670" s="123">
        <f>IF('表格编辑 '!B1670="","",'表格编辑 '!B1670)</f>
        <v>10152</v>
      </c>
      <c r="C1670" s="123">
        <f>IF('表格编辑 '!E1670="","",'表格编辑 '!E1670)</f>
        <v>54</v>
      </c>
      <c r="D1670" s="123" t="str">
        <f>IF('表格编辑 '!F1670="","",'表格编辑 '!F1670)</f>
        <v>AI_born_event(RECEIVER, ARG0, ARG1, ARG2, ARG3,ARG4)</v>
      </c>
      <c r="E1670" s="123" t="str">
        <f>IF('表格编辑 '!G1670="","",'表格编辑 '!G1670)</f>
        <v>AI_update_event(RECEIVER, ARG0, ARG1, ARG2, ARG3,ARG4)</v>
      </c>
      <c r="F1670" s="123" t="str">
        <f>IF('表格编辑 '!H1670="","",'表格编辑 '!H1670)</f>
        <v/>
      </c>
      <c r="G1670" s="123" t="str">
        <f>IF('表格编辑 '!I1670="","",'表格编辑 '!I1670)</f>
        <v/>
      </c>
      <c r="H1670" s="123" t="str">
        <f>IF('表格编辑 '!J1670="","",'表格编辑 '!J1670)</f>
        <v>test_deadth_event(RECEIVER, ARG0, ARG1, ARG2, ARG3,ARG4)</v>
      </c>
      <c r="I1670" s="123">
        <f>IF('表格编辑 '!K1670="","",'表格编辑 '!K1670)</f>
        <v>1</v>
      </c>
      <c r="J1670" s="123">
        <f>IF('表格编辑 '!L1670="","",'表格编辑 '!L1670)</f>
        <v>5694</v>
      </c>
      <c r="K1670" s="123">
        <f>IF('表格编辑 '!M1670="","",'表格编辑 '!M1670)</f>
        <v>1620</v>
      </c>
      <c r="L1670" s="123" t="str">
        <f>IF('表格编辑 '!N1670="","",'表格编辑 '!N1670)</f>
        <v/>
      </c>
      <c r="M1670" s="123" t="str">
        <f>IF('表格编辑 '!O1670="","",'表格编辑 '!O1670)</f>
        <v/>
      </c>
      <c r="N1670" s="123" t="str">
        <f>IF('表格编辑 '!P1670="","",'表格编辑 '!P1670)</f>
        <v/>
      </c>
      <c r="O1670" s="123" t="str">
        <f>IF('表格编辑 '!Q1670="","",'表格编辑 '!Q1670)</f>
        <v/>
      </c>
      <c r="P1670" s="123" t="str">
        <f>IF('表格编辑 '!R1670="","",'表格编辑 '!R1670)</f>
        <v/>
      </c>
      <c r="Q1670" s="123">
        <f>IF('表格编辑 '!S1670="","",'表格编辑 '!S1670)</f>
        <v>320</v>
      </c>
      <c r="R1670" s="123" t="str">
        <f>IF('表格编辑 '!T1670="","",'表格编辑 '!T1670)</f>
        <v/>
      </c>
      <c r="S1670" s="123" t="str">
        <f>IF('表格编辑 '!U1670="","",'表格编辑 '!U1670)</f>
        <v/>
      </c>
      <c r="T1670" s="123" t="str">
        <f>IF('表格编辑 '!V1670="","",'表格编辑 '!V1670)</f>
        <v/>
      </c>
      <c r="U1670" s="123" t="str">
        <f>IF('表格编辑 '!W1670="","",'表格编辑 '!W1670)</f>
        <v/>
      </c>
      <c r="V1670" s="123" t="str">
        <f>IF('表格编辑 '!X1670="","",'表格编辑 '!X1670)</f>
        <v/>
      </c>
      <c r="W1670" s="123" t="str">
        <f>IF('表格编辑 '!Y1670="","",'表格编辑 '!Y1670)</f>
        <v/>
      </c>
      <c r="X1670" s="123" t="str">
        <f>IF('表格编辑 '!Z1670="","",'表格编辑 '!Z1670)</f>
        <v/>
      </c>
      <c r="Y1670" s="123" t="str">
        <f>IF('表格编辑 '!AA1670="","",'表格编辑 '!AA1670)</f>
        <v/>
      </c>
      <c r="Z1670" s="123" t="str">
        <f>IF('表格编辑 '!AB1670="","",'表格编辑 '!AB1670)</f>
        <v/>
      </c>
      <c r="AA1670" s="123" t="str">
        <f>IF('表格编辑 '!AC1670="","",'表格编辑 '!AC1670)</f>
        <v/>
      </c>
      <c r="AB1670" s="123" t="str">
        <f>IF('表格编辑 '!AD1670="","",'表格编辑 '!AD1670)</f>
        <v/>
      </c>
      <c r="AC1670" s="123" t="str">
        <f>IF('表格编辑 '!AE1670="","",'表格编辑 '!AE1670)</f>
        <v/>
      </c>
      <c r="AD1670" s="123">
        <f>IF('表格编辑 '!AF1670="","",'表格编辑 '!AF1670)</f>
        <v>131102</v>
      </c>
    </row>
    <row r="1671" spans="1:30">
      <c r="A1671" s="123">
        <f>IF('表格编辑 '!A1671="","",'表格编辑 '!A1671)</f>
        <v>31103</v>
      </c>
      <c r="B1671" s="123">
        <f>IF('表格编辑 '!B1671="","",'表格编辑 '!B1671)</f>
        <v>10100</v>
      </c>
      <c r="C1671" s="123">
        <f>IF('表格编辑 '!E1671="","",'表格编辑 '!E1671)</f>
        <v>54</v>
      </c>
      <c r="D1671" s="123" t="str">
        <f>IF('表格编辑 '!F1671="","",'表格编辑 '!F1671)</f>
        <v>AI_born_event(RECEIVER, ARG0, ARG1, ARG2, ARG3,ARG4)</v>
      </c>
      <c r="E1671" s="123" t="str">
        <f>IF('表格编辑 '!G1671="","",'表格编辑 '!G1671)</f>
        <v>AI_update_event(RECEIVER, ARG0, ARG1, ARG2, ARG3,ARG4)</v>
      </c>
      <c r="F1671" s="123" t="str">
        <f>IF('表格编辑 '!H1671="","",'表格编辑 '!H1671)</f>
        <v/>
      </c>
      <c r="G1671" s="123" t="str">
        <f>IF('表格编辑 '!I1671="","",'表格编辑 '!I1671)</f>
        <v/>
      </c>
      <c r="H1671" s="123" t="str">
        <f>IF('表格编辑 '!J1671="","",'表格编辑 '!J1671)</f>
        <v>test_deadth_event(RECEIVER, ARG0, ARG1, ARG2, ARG3,ARG4)</v>
      </c>
      <c r="I1671" s="123">
        <f>IF('表格编辑 '!K1671="","",'表格编辑 '!K1671)</f>
        <v>1</v>
      </c>
      <c r="J1671" s="123">
        <f>IF('表格编辑 '!L1671="","",'表格编辑 '!L1671)</f>
        <v>4510</v>
      </c>
      <c r="K1671" s="123">
        <f>IF('表格编辑 '!M1671="","",'表格编辑 '!M1671)</f>
        <v>1620</v>
      </c>
      <c r="L1671" s="123" t="str">
        <f>IF('表格编辑 '!N1671="","",'表格编辑 '!N1671)</f>
        <v/>
      </c>
      <c r="M1671" s="123" t="str">
        <f>IF('表格编辑 '!O1671="","",'表格编辑 '!O1671)</f>
        <v/>
      </c>
      <c r="N1671" s="123" t="str">
        <f>IF('表格编辑 '!P1671="","",'表格编辑 '!P1671)</f>
        <v/>
      </c>
      <c r="O1671" s="123" t="str">
        <f>IF('表格编辑 '!Q1671="","",'表格编辑 '!Q1671)</f>
        <v/>
      </c>
      <c r="P1671" s="123" t="str">
        <f>IF('表格编辑 '!R1671="","",'表格编辑 '!R1671)</f>
        <v/>
      </c>
      <c r="Q1671" s="123">
        <f>IF('表格编辑 '!S1671="","",'表格编辑 '!S1671)</f>
        <v>320</v>
      </c>
      <c r="R1671" s="123" t="str">
        <f>IF('表格编辑 '!T1671="","",'表格编辑 '!T1671)</f>
        <v/>
      </c>
      <c r="S1671" s="123" t="str">
        <f>IF('表格编辑 '!U1671="","",'表格编辑 '!U1671)</f>
        <v/>
      </c>
      <c r="T1671" s="123" t="str">
        <f>IF('表格编辑 '!V1671="","",'表格编辑 '!V1671)</f>
        <v/>
      </c>
      <c r="U1671" s="123" t="str">
        <f>IF('表格编辑 '!W1671="","",'表格编辑 '!W1671)</f>
        <v/>
      </c>
      <c r="V1671" s="123" t="str">
        <f>IF('表格编辑 '!X1671="","",'表格编辑 '!X1671)</f>
        <v/>
      </c>
      <c r="W1671" s="123" t="str">
        <f>IF('表格编辑 '!Y1671="","",'表格编辑 '!Y1671)</f>
        <v/>
      </c>
      <c r="X1671" s="123" t="str">
        <f>IF('表格编辑 '!Z1671="","",'表格编辑 '!Z1671)</f>
        <v/>
      </c>
      <c r="Y1671" s="123" t="str">
        <f>IF('表格编辑 '!AA1671="","",'表格编辑 '!AA1671)</f>
        <v/>
      </c>
      <c r="Z1671" s="123" t="str">
        <f>IF('表格编辑 '!AB1671="","",'表格编辑 '!AB1671)</f>
        <v/>
      </c>
      <c r="AA1671" s="123" t="str">
        <f>IF('表格编辑 '!AC1671="","",'表格编辑 '!AC1671)</f>
        <v/>
      </c>
      <c r="AB1671" s="123" t="str">
        <f>IF('表格编辑 '!AD1671="","",'表格编辑 '!AD1671)</f>
        <v/>
      </c>
      <c r="AC1671" s="123" t="str">
        <f>IF('表格编辑 '!AE1671="","",'表格编辑 '!AE1671)</f>
        <v/>
      </c>
      <c r="AD1671" s="123">
        <f>IF('表格编辑 '!AF1671="","",'表格编辑 '!AF1671)</f>
        <v>131103</v>
      </c>
    </row>
    <row r="1672" spans="1:30">
      <c r="A1672" s="123">
        <f>IF('表格编辑 '!A1672="","",'表格编辑 '!A1672)</f>
        <v>31104</v>
      </c>
      <c r="B1672" s="123">
        <f>IF('表格编辑 '!B1672="","",'表格编辑 '!B1672)</f>
        <v>10020</v>
      </c>
      <c r="C1672" s="123">
        <f>IF('表格编辑 '!E1672="","",'表格编辑 '!E1672)</f>
        <v>54</v>
      </c>
      <c r="D1672" s="123" t="str">
        <f>IF('表格编辑 '!F1672="","",'表格编辑 '!F1672)</f>
        <v>AI_born_event(RECEIVER, ARG0, ARG1, ARG2, ARG3,ARG4)</v>
      </c>
      <c r="E1672" s="123" t="str">
        <f>IF('表格编辑 '!G1672="","",'表格编辑 '!G1672)</f>
        <v>AI_update_event(RECEIVER, ARG0, ARG1, ARG2, ARG3,ARG4)</v>
      </c>
      <c r="F1672" s="123" t="str">
        <f>IF('表格编辑 '!H1672="","",'表格编辑 '!H1672)</f>
        <v/>
      </c>
      <c r="G1672" s="123" t="str">
        <f>IF('表格编辑 '!I1672="","",'表格编辑 '!I1672)</f>
        <v/>
      </c>
      <c r="H1672" s="123" t="str">
        <f>IF('表格编辑 '!J1672="","",'表格编辑 '!J1672)</f>
        <v>test_deadth_event(RECEIVER, ARG0, ARG1, ARG2, ARG3,ARG4)</v>
      </c>
      <c r="I1672" s="123">
        <f>IF('表格编辑 '!K1672="","",'表格编辑 '!K1672)</f>
        <v>1</v>
      </c>
      <c r="J1672" s="123">
        <f>IF('表格编辑 '!L1672="","",'表格编辑 '!L1672)</f>
        <v>4966</v>
      </c>
      <c r="K1672" s="123">
        <f>IF('表格编辑 '!M1672="","",'表格编辑 '!M1672)</f>
        <v>1620</v>
      </c>
      <c r="L1672" s="123" t="str">
        <f>IF('表格编辑 '!N1672="","",'表格编辑 '!N1672)</f>
        <v/>
      </c>
      <c r="M1672" s="123" t="str">
        <f>IF('表格编辑 '!O1672="","",'表格编辑 '!O1672)</f>
        <v/>
      </c>
      <c r="N1672" s="123" t="str">
        <f>IF('表格编辑 '!P1672="","",'表格编辑 '!P1672)</f>
        <v/>
      </c>
      <c r="O1672" s="123" t="str">
        <f>IF('表格编辑 '!Q1672="","",'表格编辑 '!Q1672)</f>
        <v/>
      </c>
      <c r="P1672" s="123" t="str">
        <f>IF('表格编辑 '!R1672="","",'表格编辑 '!R1672)</f>
        <v/>
      </c>
      <c r="Q1672" s="123">
        <f>IF('表格编辑 '!S1672="","",'表格编辑 '!S1672)</f>
        <v>320</v>
      </c>
      <c r="R1672" s="123" t="str">
        <f>IF('表格编辑 '!T1672="","",'表格编辑 '!T1672)</f>
        <v/>
      </c>
      <c r="S1672" s="123" t="str">
        <f>IF('表格编辑 '!U1672="","",'表格编辑 '!U1672)</f>
        <v/>
      </c>
      <c r="T1672" s="123" t="str">
        <f>IF('表格编辑 '!V1672="","",'表格编辑 '!V1672)</f>
        <v/>
      </c>
      <c r="U1672" s="123" t="str">
        <f>IF('表格编辑 '!W1672="","",'表格编辑 '!W1672)</f>
        <v/>
      </c>
      <c r="V1672" s="123" t="str">
        <f>IF('表格编辑 '!X1672="","",'表格编辑 '!X1672)</f>
        <v/>
      </c>
      <c r="W1672" s="123" t="str">
        <f>IF('表格编辑 '!Y1672="","",'表格编辑 '!Y1672)</f>
        <v/>
      </c>
      <c r="X1672" s="123" t="str">
        <f>IF('表格编辑 '!Z1672="","",'表格编辑 '!Z1672)</f>
        <v/>
      </c>
      <c r="Y1672" s="123" t="str">
        <f>IF('表格编辑 '!AA1672="","",'表格编辑 '!AA1672)</f>
        <v/>
      </c>
      <c r="Z1672" s="123" t="str">
        <f>IF('表格编辑 '!AB1672="","",'表格编辑 '!AB1672)</f>
        <v/>
      </c>
      <c r="AA1672" s="123" t="str">
        <f>IF('表格编辑 '!AC1672="","",'表格编辑 '!AC1672)</f>
        <v/>
      </c>
      <c r="AB1672" s="123" t="str">
        <f>IF('表格编辑 '!AD1672="","",'表格编辑 '!AD1672)</f>
        <v/>
      </c>
      <c r="AC1672" s="123" t="str">
        <f>IF('表格编辑 '!AE1672="","",'表格编辑 '!AE1672)</f>
        <v/>
      </c>
      <c r="AD1672" s="123">
        <f>IF('表格编辑 '!AF1672="","",'表格编辑 '!AF1672)</f>
        <v>131104</v>
      </c>
    </row>
    <row r="1673" spans="1:30">
      <c r="A1673" s="123">
        <f>IF('表格编辑 '!A1673="","",'表格编辑 '!A1673)</f>
        <v>31105</v>
      </c>
      <c r="B1673" s="123">
        <f>IF('表格编辑 '!B1673="","",'表格编辑 '!B1673)</f>
        <v>10073</v>
      </c>
      <c r="C1673" s="123">
        <f>IF('表格编辑 '!E1673="","",'表格编辑 '!E1673)</f>
        <v>54</v>
      </c>
      <c r="D1673" s="123" t="str">
        <f>IF('表格编辑 '!F1673="","",'表格编辑 '!F1673)</f>
        <v>AI_born_event(RECEIVER, ARG0, ARG1, ARG2, ARG3,ARG4)</v>
      </c>
      <c r="E1673" s="123" t="str">
        <f>IF('表格编辑 '!G1673="","",'表格编辑 '!G1673)</f>
        <v>AI_update_event(RECEIVER, ARG0, ARG1, ARG2, ARG3,ARG4)</v>
      </c>
      <c r="F1673" s="123" t="str">
        <f>IF('表格编辑 '!H1673="","",'表格编辑 '!H1673)</f>
        <v/>
      </c>
      <c r="G1673" s="123" t="str">
        <f>IF('表格编辑 '!I1673="","",'表格编辑 '!I1673)</f>
        <v/>
      </c>
      <c r="H1673" s="123" t="str">
        <f>IF('表格编辑 '!J1673="","",'表格编辑 '!J1673)</f>
        <v>test_deadth_event(RECEIVER, ARG0, ARG1, ARG2, ARG3,ARG4)</v>
      </c>
      <c r="I1673" s="123">
        <f>IF('表格编辑 '!K1673="","",'表格编辑 '!K1673)</f>
        <v>1</v>
      </c>
      <c r="J1673" s="123">
        <f>IF('表格编辑 '!L1673="","",'表格编辑 '!L1673)</f>
        <v>7146</v>
      </c>
      <c r="K1673" s="123">
        <f>IF('表格编辑 '!M1673="","",'表格编辑 '!M1673)</f>
        <v>1620</v>
      </c>
      <c r="L1673" s="123" t="str">
        <f>IF('表格编辑 '!N1673="","",'表格编辑 '!N1673)</f>
        <v/>
      </c>
      <c r="M1673" s="123" t="str">
        <f>IF('表格编辑 '!O1673="","",'表格编辑 '!O1673)</f>
        <v/>
      </c>
      <c r="N1673" s="123" t="str">
        <f>IF('表格编辑 '!P1673="","",'表格编辑 '!P1673)</f>
        <v/>
      </c>
      <c r="O1673" s="123" t="str">
        <f>IF('表格编辑 '!Q1673="","",'表格编辑 '!Q1673)</f>
        <v/>
      </c>
      <c r="P1673" s="123" t="str">
        <f>IF('表格编辑 '!R1673="","",'表格编辑 '!R1673)</f>
        <v/>
      </c>
      <c r="Q1673" s="123">
        <f>IF('表格编辑 '!S1673="","",'表格编辑 '!S1673)</f>
        <v>320</v>
      </c>
      <c r="R1673" s="123" t="str">
        <f>IF('表格编辑 '!T1673="","",'表格编辑 '!T1673)</f>
        <v/>
      </c>
      <c r="S1673" s="123" t="str">
        <f>IF('表格编辑 '!U1673="","",'表格编辑 '!U1673)</f>
        <v/>
      </c>
      <c r="T1673" s="123" t="str">
        <f>IF('表格编辑 '!V1673="","",'表格编辑 '!V1673)</f>
        <v/>
      </c>
      <c r="U1673" s="123" t="str">
        <f>IF('表格编辑 '!W1673="","",'表格编辑 '!W1673)</f>
        <v/>
      </c>
      <c r="V1673" s="123" t="str">
        <f>IF('表格编辑 '!X1673="","",'表格编辑 '!X1673)</f>
        <v/>
      </c>
      <c r="W1673" s="123" t="str">
        <f>IF('表格编辑 '!Y1673="","",'表格编辑 '!Y1673)</f>
        <v/>
      </c>
      <c r="X1673" s="123" t="str">
        <f>IF('表格编辑 '!Z1673="","",'表格编辑 '!Z1673)</f>
        <v/>
      </c>
      <c r="Y1673" s="123" t="str">
        <f>IF('表格编辑 '!AA1673="","",'表格编辑 '!AA1673)</f>
        <v/>
      </c>
      <c r="Z1673" s="123" t="str">
        <f>IF('表格编辑 '!AB1673="","",'表格编辑 '!AB1673)</f>
        <v/>
      </c>
      <c r="AA1673" s="123" t="str">
        <f>IF('表格编辑 '!AC1673="","",'表格编辑 '!AC1673)</f>
        <v/>
      </c>
      <c r="AB1673" s="123" t="str">
        <f>IF('表格编辑 '!AD1673="","",'表格编辑 '!AD1673)</f>
        <v/>
      </c>
      <c r="AC1673" s="123" t="str">
        <f>IF('表格编辑 '!AE1673="","",'表格编辑 '!AE1673)</f>
        <v/>
      </c>
      <c r="AD1673" s="123">
        <f>IF('表格编辑 '!AF1673="","",'表格编辑 '!AF1673)</f>
        <v>131105</v>
      </c>
    </row>
    <row r="1674" spans="1:30">
      <c r="A1674" s="123">
        <f>IF('表格编辑 '!A1674="","",'表格编辑 '!A1674)</f>
        <v>31106</v>
      </c>
      <c r="B1674" s="123">
        <f>IF('表格编辑 '!B1674="","",'表格编辑 '!B1674)</f>
        <v>10139</v>
      </c>
      <c r="C1674" s="123">
        <f>IF('表格编辑 '!E1674="","",'表格编辑 '!E1674)</f>
        <v>54</v>
      </c>
      <c r="D1674" s="123" t="str">
        <f>IF('表格编辑 '!F1674="","",'表格编辑 '!F1674)</f>
        <v>AI_born_event(RECEIVER, ARG0, ARG1, ARG2, ARG3,ARG4)</v>
      </c>
      <c r="E1674" s="123" t="str">
        <f>IF('表格编辑 '!G1674="","",'表格编辑 '!G1674)</f>
        <v>AI_update_event(RECEIVER, ARG0, ARG1, ARG2, ARG3,ARG4)</v>
      </c>
      <c r="F1674" s="123" t="str">
        <f>IF('表格编辑 '!H1674="","",'表格编辑 '!H1674)</f>
        <v/>
      </c>
      <c r="G1674" s="123" t="str">
        <f>IF('表格编辑 '!I1674="","",'表格编辑 '!I1674)</f>
        <v/>
      </c>
      <c r="H1674" s="123" t="str">
        <f>IF('表格编辑 '!J1674="","",'表格编辑 '!J1674)</f>
        <v>test_deadth_event(RECEIVER, ARG0, ARG1, ARG2, ARG3,ARG4)</v>
      </c>
      <c r="I1674" s="123">
        <f>IF('表格编辑 '!K1674="","",'表格编辑 '!K1674)</f>
        <v>1</v>
      </c>
      <c r="J1674" s="123">
        <f>IF('表格编辑 '!L1674="","",'表格编辑 '!L1674)</f>
        <v>5558</v>
      </c>
      <c r="K1674" s="123">
        <f>IF('表格编辑 '!M1674="","",'表格编辑 '!M1674)</f>
        <v>1620</v>
      </c>
      <c r="L1674" s="123" t="str">
        <f>IF('表格编辑 '!N1674="","",'表格编辑 '!N1674)</f>
        <v/>
      </c>
      <c r="M1674" s="123" t="str">
        <f>IF('表格编辑 '!O1674="","",'表格编辑 '!O1674)</f>
        <v/>
      </c>
      <c r="N1674" s="123" t="str">
        <f>IF('表格编辑 '!P1674="","",'表格编辑 '!P1674)</f>
        <v/>
      </c>
      <c r="O1674" s="123" t="str">
        <f>IF('表格编辑 '!Q1674="","",'表格编辑 '!Q1674)</f>
        <v/>
      </c>
      <c r="P1674" s="123" t="str">
        <f>IF('表格编辑 '!R1674="","",'表格编辑 '!R1674)</f>
        <v/>
      </c>
      <c r="Q1674" s="123">
        <f>IF('表格编辑 '!S1674="","",'表格编辑 '!S1674)</f>
        <v>320</v>
      </c>
      <c r="R1674" s="123" t="str">
        <f>IF('表格编辑 '!T1674="","",'表格编辑 '!T1674)</f>
        <v/>
      </c>
      <c r="S1674" s="123" t="str">
        <f>IF('表格编辑 '!U1674="","",'表格编辑 '!U1674)</f>
        <v/>
      </c>
      <c r="T1674" s="123" t="str">
        <f>IF('表格编辑 '!V1674="","",'表格编辑 '!V1674)</f>
        <v/>
      </c>
      <c r="U1674" s="123" t="str">
        <f>IF('表格编辑 '!W1674="","",'表格编辑 '!W1674)</f>
        <v/>
      </c>
      <c r="V1674" s="123" t="str">
        <f>IF('表格编辑 '!X1674="","",'表格编辑 '!X1674)</f>
        <v/>
      </c>
      <c r="W1674" s="123" t="str">
        <f>IF('表格编辑 '!Y1674="","",'表格编辑 '!Y1674)</f>
        <v/>
      </c>
      <c r="X1674" s="123" t="str">
        <f>IF('表格编辑 '!Z1674="","",'表格编辑 '!Z1674)</f>
        <v/>
      </c>
      <c r="Y1674" s="123" t="str">
        <f>IF('表格编辑 '!AA1674="","",'表格编辑 '!AA1674)</f>
        <v/>
      </c>
      <c r="Z1674" s="123" t="str">
        <f>IF('表格编辑 '!AB1674="","",'表格编辑 '!AB1674)</f>
        <v/>
      </c>
      <c r="AA1674" s="123" t="str">
        <f>IF('表格编辑 '!AC1674="","",'表格编辑 '!AC1674)</f>
        <v/>
      </c>
      <c r="AB1674" s="123" t="str">
        <f>IF('表格编辑 '!AD1674="","",'表格编辑 '!AD1674)</f>
        <v/>
      </c>
      <c r="AC1674" s="123" t="str">
        <f>IF('表格编辑 '!AE1674="","",'表格编辑 '!AE1674)</f>
        <v/>
      </c>
      <c r="AD1674" s="123">
        <f>IF('表格编辑 '!AF1674="","",'表格编辑 '!AF1674)</f>
        <v>131106</v>
      </c>
    </row>
    <row r="1675" spans="1:30">
      <c r="A1675" s="123">
        <f>IF('表格编辑 '!A1675="","",'表格编辑 '!A1675)</f>
        <v>31107</v>
      </c>
      <c r="B1675" s="123">
        <f>IF('表格编辑 '!B1675="","",'表格编辑 '!B1675)</f>
        <v>10126</v>
      </c>
      <c r="C1675" s="123">
        <f>IF('表格编辑 '!E1675="","",'表格编辑 '!E1675)</f>
        <v>59</v>
      </c>
      <c r="D1675" s="123" t="str">
        <f>IF('表格编辑 '!F1675="","",'表格编辑 '!F1675)</f>
        <v>AI_born_event(RECEIVER, ARG0, ARG1, ARG2, ARG3,ARG4)</v>
      </c>
      <c r="E1675" s="123" t="str">
        <f>IF('表格编辑 '!G1675="","",'表格编辑 '!G1675)</f>
        <v>AI_update_event(RECEIVER, ARG0, ARG1, ARG2, ARG3,ARG4)</v>
      </c>
      <c r="F1675" s="123" t="str">
        <f>IF('表格编辑 '!H1675="","",'表格编辑 '!H1675)</f>
        <v/>
      </c>
      <c r="G1675" s="123" t="str">
        <f>IF('表格编辑 '!I1675="","",'表格编辑 '!I1675)</f>
        <v/>
      </c>
      <c r="H1675" s="123" t="str">
        <f>IF('表格编辑 '!J1675="","",'表格编辑 '!J1675)</f>
        <v>test_deadth_event(RECEIVER, ARG0, ARG1, ARG2, ARG3,ARG4)</v>
      </c>
      <c r="I1675" s="123">
        <f>IF('表格编辑 '!K1675="","",'表格编辑 '!K1675)</f>
        <v>1</v>
      </c>
      <c r="J1675" s="123">
        <f>IF('表格编辑 '!L1675="","",'表格编辑 '!L1675)</f>
        <v>3164</v>
      </c>
      <c r="K1675" s="123">
        <f>IF('表格编辑 '!M1675="","",'表格编辑 '!M1675)</f>
        <v>1770</v>
      </c>
      <c r="L1675" s="123" t="str">
        <f>IF('表格编辑 '!N1675="","",'表格编辑 '!N1675)</f>
        <v/>
      </c>
      <c r="M1675" s="123" t="str">
        <f>IF('表格编辑 '!O1675="","",'表格编辑 '!O1675)</f>
        <v/>
      </c>
      <c r="N1675" s="123" t="str">
        <f>IF('表格编辑 '!P1675="","",'表格编辑 '!P1675)</f>
        <v/>
      </c>
      <c r="O1675" s="123" t="str">
        <f>IF('表格编辑 '!Q1675="","",'表格编辑 '!Q1675)</f>
        <v/>
      </c>
      <c r="P1675" s="123" t="str">
        <f>IF('表格编辑 '!R1675="","",'表格编辑 '!R1675)</f>
        <v/>
      </c>
      <c r="Q1675" s="123">
        <f>IF('表格编辑 '!S1675="","",'表格编辑 '!S1675)</f>
        <v>320</v>
      </c>
      <c r="R1675" s="123" t="str">
        <f>IF('表格编辑 '!T1675="","",'表格编辑 '!T1675)</f>
        <v/>
      </c>
      <c r="S1675" s="123" t="str">
        <f>IF('表格编辑 '!U1675="","",'表格编辑 '!U1675)</f>
        <v/>
      </c>
      <c r="T1675" s="123" t="str">
        <f>IF('表格编辑 '!V1675="","",'表格编辑 '!V1675)</f>
        <v/>
      </c>
      <c r="U1675" s="123" t="str">
        <f>IF('表格编辑 '!W1675="","",'表格编辑 '!W1675)</f>
        <v/>
      </c>
      <c r="V1675" s="123" t="str">
        <f>IF('表格编辑 '!X1675="","",'表格编辑 '!X1675)</f>
        <v/>
      </c>
      <c r="W1675" s="123" t="str">
        <f>IF('表格编辑 '!Y1675="","",'表格编辑 '!Y1675)</f>
        <v/>
      </c>
      <c r="X1675" s="123" t="str">
        <f>IF('表格编辑 '!Z1675="","",'表格编辑 '!Z1675)</f>
        <v/>
      </c>
      <c r="Y1675" s="123" t="str">
        <f>IF('表格编辑 '!AA1675="","",'表格编辑 '!AA1675)</f>
        <v/>
      </c>
      <c r="Z1675" s="123" t="str">
        <f>IF('表格编辑 '!AB1675="","",'表格编辑 '!AB1675)</f>
        <v/>
      </c>
      <c r="AA1675" s="123" t="str">
        <f>IF('表格编辑 '!AC1675="","",'表格编辑 '!AC1675)</f>
        <v/>
      </c>
      <c r="AB1675" s="123" t="str">
        <f>IF('表格编辑 '!AD1675="","",'表格编辑 '!AD1675)</f>
        <v/>
      </c>
      <c r="AC1675" s="123" t="str">
        <f>IF('表格编辑 '!AE1675="","",'表格编辑 '!AE1675)</f>
        <v/>
      </c>
      <c r="AD1675" s="123">
        <f>IF('表格编辑 '!AF1675="","",'表格编辑 '!AF1675)</f>
        <v>131107</v>
      </c>
    </row>
    <row r="1676" spans="1:30">
      <c r="A1676" s="123">
        <f>IF('表格编辑 '!A1676="","",'表格编辑 '!A1676)</f>
        <v>31108</v>
      </c>
      <c r="B1676" s="123">
        <f>IF('表格编辑 '!B1676="","",'表格编辑 '!B1676)</f>
        <v>10072</v>
      </c>
      <c r="C1676" s="123">
        <f>IF('表格编辑 '!E1676="","",'表格编辑 '!E1676)</f>
        <v>59</v>
      </c>
      <c r="D1676" s="123" t="str">
        <f>IF('表格编辑 '!F1676="","",'表格编辑 '!F1676)</f>
        <v>AI_born_event(RECEIVER, ARG0, ARG1, ARG2, ARG3,ARG4)</v>
      </c>
      <c r="E1676" s="123" t="str">
        <f>IF('表格编辑 '!G1676="","",'表格编辑 '!G1676)</f>
        <v>AI_update_event(RECEIVER, ARG0, ARG1, ARG2, ARG3,ARG4)</v>
      </c>
      <c r="F1676" s="123" t="str">
        <f>IF('表格编辑 '!H1676="","",'表格编辑 '!H1676)</f>
        <v/>
      </c>
      <c r="G1676" s="123" t="str">
        <f>IF('表格编辑 '!I1676="","",'表格编辑 '!I1676)</f>
        <v/>
      </c>
      <c r="H1676" s="123" t="str">
        <f>IF('表格编辑 '!J1676="","",'表格编辑 '!J1676)</f>
        <v>test_deadth_event(RECEIVER, ARG0, ARG1, ARG2, ARG3,ARG4)</v>
      </c>
      <c r="I1676" s="123">
        <f>IF('表格编辑 '!K1676="","",'表格编辑 '!K1676)</f>
        <v>1</v>
      </c>
      <c r="J1676" s="123">
        <f>IF('表格编辑 '!L1676="","",'表格编辑 '!L1676)</f>
        <v>5406</v>
      </c>
      <c r="K1676" s="123">
        <f>IF('表格编辑 '!M1676="","",'表格编辑 '!M1676)</f>
        <v>1770</v>
      </c>
      <c r="L1676" s="123" t="str">
        <f>IF('表格编辑 '!N1676="","",'表格编辑 '!N1676)</f>
        <v/>
      </c>
      <c r="M1676" s="123" t="str">
        <f>IF('表格编辑 '!O1676="","",'表格编辑 '!O1676)</f>
        <v/>
      </c>
      <c r="N1676" s="123" t="str">
        <f>IF('表格编辑 '!P1676="","",'表格编辑 '!P1676)</f>
        <v/>
      </c>
      <c r="O1676" s="123" t="str">
        <f>IF('表格编辑 '!Q1676="","",'表格编辑 '!Q1676)</f>
        <v/>
      </c>
      <c r="P1676" s="123" t="str">
        <f>IF('表格编辑 '!R1676="","",'表格编辑 '!R1676)</f>
        <v/>
      </c>
      <c r="Q1676" s="123">
        <f>IF('表格编辑 '!S1676="","",'表格编辑 '!S1676)</f>
        <v>320</v>
      </c>
      <c r="R1676" s="123" t="str">
        <f>IF('表格编辑 '!T1676="","",'表格编辑 '!T1676)</f>
        <v/>
      </c>
      <c r="S1676" s="123" t="str">
        <f>IF('表格编辑 '!U1676="","",'表格编辑 '!U1676)</f>
        <v/>
      </c>
      <c r="T1676" s="123" t="str">
        <f>IF('表格编辑 '!V1676="","",'表格编辑 '!V1676)</f>
        <v/>
      </c>
      <c r="U1676" s="123" t="str">
        <f>IF('表格编辑 '!W1676="","",'表格编辑 '!W1676)</f>
        <v/>
      </c>
      <c r="V1676" s="123" t="str">
        <f>IF('表格编辑 '!X1676="","",'表格编辑 '!X1676)</f>
        <v/>
      </c>
      <c r="W1676" s="123" t="str">
        <f>IF('表格编辑 '!Y1676="","",'表格编辑 '!Y1676)</f>
        <v/>
      </c>
      <c r="X1676" s="123" t="str">
        <f>IF('表格编辑 '!Z1676="","",'表格编辑 '!Z1676)</f>
        <v/>
      </c>
      <c r="Y1676" s="123" t="str">
        <f>IF('表格编辑 '!AA1676="","",'表格编辑 '!AA1676)</f>
        <v/>
      </c>
      <c r="Z1676" s="123" t="str">
        <f>IF('表格编辑 '!AB1676="","",'表格编辑 '!AB1676)</f>
        <v/>
      </c>
      <c r="AA1676" s="123" t="str">
        <f>IF('表格编辑 '!AC1676="","",'表格编辑 '!AC1676)</f>
        <v/>
      </c>
      <c r="AB1676" s="123" t="str">
        <f>IF('表格编辑 '!AD1676="","",'表格编辑 '!AD1676)</f>
        <v/>
      </c>
      <c r="AC1676" s="123" t="str">
        <f>IF('表格编辑 '!AE1676="","",'表格编辑 '!AE1676)</f>
        <v/>
      </c>
      <c r="AD1676" s="123">
        <f>IF('表格编辑 '!AF1676="","",'表格编辑 '!AF1676)</f>
        <v>131108</v>
      </c>
    </row>
    <row r="1677" spans="1:30">
      <c r="A1677" s="123">
        <f>IF('表格编辑 '!A1677="","",'表格编辑 '!A1677)</f>
        <v>31109</v>
      </c>
      <c r="B1677" s="123">
        <f>IF('表格编辑 '!B1677="","",'表格编辑 '!B1677)</f>
        <v>10132</v>
      </c>
      <c r="C1677" s="123">
        <f>IF('表格编辑 '!E1677="","",'表格编辑 '!E1677)</f>
        <v>59</v>
      </c>
      <c r="D1677" s="123" t="str">
        <f>IF('表格编辑 '!F1677="","",'表格编辑 '!F1677)</f>
        <v>AI_born_event(RECEIVER, ARG0, ARG1, ARG2, ARG3,ARG4)</v>
      </c>
      <c r="E1677" s="123" t="str">
        <f>IF('表格编辑 '!G1677="","",'表格编辑 '!G1677)</f>
        <v>AI_update_event(RECEIVER, ARG0, ARG1, ARG2, ARG3,ARG4)</v>
      </c>
      <c r="F1677" s="123" t="str">
        <f>IF('表格编辑 '!H1677="","",'表格编辑 '!H1677)</f>
        <v/>
      </c>
      <c r="G1677" s="123" t="str">
        <f>IF('表格编辑 '!I1677="","",'表格编辑 '!I1677)</f>
        <v/>
      </c>
      <c r="H1677" s="123" t="str">
        <f>IF('表格编辑 '!J1677="","",'表格编辑 '!J1677)</f>
        <v>test_deadth_event(RECEIVER, ARG0, ARG1, ARG2, ARG3,ARG4)</v>
      </c>
      <c r="I1677" s="123">
        <f>IF('表格编辑 '!K1677="","",'表格编辑 '!K1677)</f>
        <v>1</v>
      </c>
      <c r="J1677" s="123">
        <f>IF('表格编辑 '!L1677="","",'表格编辑 '!L1677)</f>
        <v>4850</v>
      </c>
      <c r="K1677" s="123">
        <f>IF('表格编辑 '!M1677="","",'表格编辑 '!M1677)</f>
        <v>1770</v>
      </c>
      <c r="L1677" s="123" t="str">
        <f>IF('表格编辑 '!N1677="","",'表格编辑 '!N1677)</f>
        <v/>
      </c>
      <c r="M1677" s="123" t="str">
        <f>IF('表格编辑 '!O1677="","",'表格编辑 '!O1677)</f>
        <v/>
      </c>
      <c r="N1677" s="123" t="str">
        <f>IF('表格编辑 '!P1677="","",'表格编辑 '!P1677)</f>
        <v/>
      </c>
      <c r="O1677" s="123" t="str">
        <f>IF('表格编辑 '!Q1677="","",'表格编辑 '!Q1677)</f>
        <v/>
      </c>
      <c r="P1677" s="123" t="str">
        <f>IF('表格编辑 '!R1677="","",'表格编辑 '!R1677)</f>
        <v/>
      </c>
      <c r="Q1677" s="123">
        <f>IF('表格编辑 '!S1677="","",'表格编辑 '!S1677)</f>
        <v>320</v>
      </c>
      <c r="R1677" s="123" t="str">
        <f>IF('表格编辑 '!T1677="","",'表格编辑 '!T1677)</f>
        <v/>
      </c>
      <c r="S1677" s="123" t="str">
        <f>IF('表格编辑 '!U1677="","",'表格编辑 '!U1677)</f>
        <v/>
      </c>
      <c r="T1677" s="123" t="str">
        <f>IF('表格编辑 '!V1677="","",'表格编辑 '!V1677)</f>
        <v/>
      </c>
      <c r="U1677" s="123" t="str">
        <f>IF('表格编辑 '!W1677="","",'表格编辑 '!W1677)</f>
        <v/>
      </c>
      <c r="V1677" s="123" t="str">
        <f>IF('表格编辑 '!X1677="","",'表格编辑 '!X1677)</f>
        <v/>
      </c>
      <c r="W1677" s="123" t="str">
        <f>IF('表格编辑 '!Y1677="","",'表格编辑 '!Y1677)</f>
        <v/>
      </c>
      <c r="X1677" s="123" t="str">
        <f>IF('表格编辑 '!Z1677="","",'表格编辑 '!Z1677)</f>
        <v/>
      </c>
      <c r="Y1677" s="123" t="str">
        <f>IF('表格编辑 '!AA1677="","",'表格编辑 '!AA1677)</f>
        <v/>
      </c>
      <c r="Z1677" s="123" t="str">
        <f>IF('表格编辑 '!AB1677="","",'表格编辑 '!AB1677)</f>
        <v/>
      </c>
      <c r="AA1677" s="123" t="str">
        <f>IF('表格编辑 '!AC1677="","",'表格编辑 '!AC1677)</f>
        <v/>
      </c>
      <c r="AB1677" s="123" t="str">
        <f>IF('表格编辑 '!AD1677="","",'表格编辑 '!AD1677)</f>
        <v/>
      </c>
      <c r="AC1677" s="123" t="str">
        <f>IF('表格编辑 '!AE1677="","",'表格编辑 '!AE1677)</f>
        <v/>
      </c>
      <c r="AD1677" s="123">
        <f>IF('表格编辑 '!AF1677="","",'表格编辑 '!AF1677)</f>
        <v>131109</v>
      </c>
    </row>
    <row r="1678" spans="1:30">
      <c r="A1678" s="123">
        <f>IF('表格编辑 '!A1678="","",'表格编辑 '!A1678)</f>
        <v>31110</v>
      </c>
      <c r="B1678" s="123">
        <f>IF('表格编辑 '!B1678="","",'表格编辑 '!B1678)</f>
        <v>10101</v>
      </c>
      <c r="C1678" s="123">
        <f>IF('表格编辑 '!E1678="","",'表格编辑 '!E1678)</f>
        <v>59</v>
      </c>
      <c r="D1678" s="123" t="str">
        <f>IF('表格编辑 '!F1678="","",'表格编辑 '!F1678)</f>
        <v>AI_born_event(RECEIVER, ARG0, ARG1, ARG2, ARG3,ARG4)</v>
      </c>
      <c r="E1678" s="123" t="str">
        <f>IF('表格编辑 '!G1678="","",'表格编辑 '!G1678)</f>
        <v>AI_update_event(RECEIVER, ARG0, ARG1, ARG2, ARG3,ARG4)</v>
      </c>
      <c r="F1678" s="123" t="str">
        <f>IF('表格编辑 '!H1678="","",'表格编辑 '!H1678)</f>
        <v/>
      </c>
      <c r="G1678" s="123" t="str">
        <f>IF('表格编辑 '!I1678="","",'表格编辑 '!I1678)</f>
        <v/>
      </c>
      <c r="H1678" s="123" t="str">
        <f>IF('表格编辑 '!J1678="","",'表格编辑 '!J1678)</f>
        <v>test_deadth_event(RECEIVER, ARG0, ARG1, ARG2, ARG3,ARG4)</v>
      </c>
      <c r="I1678" s="123">
        <f>IF('表格编辑 '!K1678="","",'表格编辑 '!K1678)</f>
        <v>1</v>
      </c>
      <c r="J1678" s="123">
        <f>IF('表格编辑 '!L1678="","",'表格编辑 '!L1678)</f>
        <v>6180</v>
      </c>
      <c r="K1678" s="123">
        <f>IF('表格编辑 '!M1678="","",'表格编辑 '!M1678)</f>
        <v>1770</v>
      </c>
      <c r="L1678" s="123" t="str">
        <f>IF('表格编辑 '!N1678="","",'表格编辑 '!N1678)</f>
        <v/>
      </c>
      <c r="M1678" s="123" t="str">
        <f>IF('表格编辑 '!O1678="","",'表格编辑 '!O1678)</f>
        <v/>
      </c>
      <c r="N1678" s="123" t="str">
        <f>IF('表格编辑 '!P1678="","",'表格编辑 '!P1678)</f>
        <v/>
      </c>
      <c r="O1678" s="123" t="str">
        <f>IF('表格编辑 '!Q1678="","",'表格编辑 '!Q1678)</f>
        <v/>
      </c>
      <c r="P1678" s="123" t="str">
        <f>IF('表格编辑 '!R1678="","",'表格编辑 '!R1678)</f>
        <v/>
      </c>
      <c r="Q1678" s="123">
        <f>IF('表格编辑 '!S1678="","",'表格编辑 '!S1678)</f>
        <v>320</v>
      </c>
      <c r="R1678" s="123" t="str">
        <f>IF('表格编辑 '!T1678="","",'表格编辑 '!T1678)</f>
        <v/>
      </c>
      <c r="S1678" s="123" t="str">
        <f>IF('表格编辑 '!U1678="","",'表格编辑 '!U1678)</f>
        <v/>
      </c>
      <c r="T1678" s="123" t="str">
        <f>IF('表格编辑 '!V1678="","",'表格编辑 '!V1678)</f>
        <v/>
      </c>
      <c r="U1678" s="123" t="str">
        <f>IF('表格编辑 '!W1678="","",'表格编辑 '!W1678)</f>
        <v/>
      </c>
      <c r="V1678" s="123" t="str">
        <f>IF('表格编辑 '!X1678="","",'表格编辑 '!X1678)</f>
        <v/>
      </c>
      <c r="W1678" s="123" t="str">
        <f>IF('表格编辑 '!Y1678="","",'表格编辑 '!Y1678)</f>
        <v/>
      </c>
      <c r="X1678" s="123" t="str">
        <f>IF('表格编辑 '!Z1678="","",'表格编辑 '!Z1678)</f>
        <v/>
      </c>
      <c r="Y1678" s="123" t="str">
        <f>IF('表格编辑 '!AA1678="","",'表格编辑 '!AA1678)</f>
        <v/>
      </c>
      <c r="Z1678" s="123" t="str">
        <f>IF('表格编辑 '!AB1678="","",'表格编辑 '!AB1678)</f>
        <v/>
      </c>
      <c r="AA1678" s="123" t="str">
        <f>IF('表格编辑 '!AC1678="","",'表格编辑 '!AC1678)</f>
        <v/>
      </c>
      <c r="AB1678" s="123" t="str">
        <f>IF('表格编辑 '!AD1678="","",'表格编辑 '!AD1678)</f>
        <v/>
      </c>
      <c r="AC1678" s="123" t="str">
        <f>IF('表格编辑 '!AE1678="","",'表格编辑 '!AE1678)</f>
        <v/>
      </c>
      <c r="AD1678" s="123">
        <f>IF('表格编辑 '!AF1678="","",'表格编辑 '!AF1678)</f>
        <v>131110</v>
      </c>
    </row>
    <row r="1679" spans="1:30">
      <c r="A1679" s="123">
        <f>IF('表格编辑 '!A1679="","",'表格编辑 '!A1679)</f>
        <v>31111</v>
      </c>
      <c r="B1679" s="123">
        <f>IF('表格编辑 '!B1679="","",'表格编辑 '!B1679)</f>
        <v>10108</v>
      </c>
      <c r="C1679" s="123">
        <f>IF('表格编辑 '!E1679="","",'表格编辑 '!E1679)</f>
        <v>59</v>
      </c>
      <c r="D1679" s="123" t="str">
        <f>IF('表格编辑 '!F1679="","",'表格编辑 '!F1679)</f>
        <v>AI_born_event(RECEIVER, ARG0, ARG1, ARG2, ARG3,ARG4)</v>
      </c>
      <c r="E1679" s="123" t="str">
        <f>IF('表格编辑 '!G1679="","",'表格编辑 '!G1679)</f>
        <v>AI_update_event(RECEIVER, ARG0, ARG1, ARG2, ARG3,ARG4)</v>
      </c>
      <c r="F1679" s="123" t="str">
        <f>IF('表格编辑 '!H1679="","",'表格编辑 '!H1679)</f>
        <v/>
      </c>
      <c r="G1679" s="123" t="str">
        <f>IF('表格编辑 '!I1679="","",'表格编辑 '!I1679)</f>
        <v/>
      </c>
      <c r="H1679" s="123" t="str">
        <f>IF('表格编辑 '!J1679="","",'表格编辑 '!J1679)</f>
        <v>test_deadth_event(RECEIVER, ARG0, ARG1, ARG2, ARG3,ARG4)</v>
      </c>
      <c r="I1679" s="123">
        <f>IF('表格编辑 '!K1679="","",'表格编辑 '!K1679)</f>
        <v>1</v>
      </c>
      <c r="J1679" s="123">
        <f>IF('表格编辑 '!L1679="","",'表格编辑 '!L1679)</f>
        <v>11202</v>
      </c>
      <c r="K1679" s="123">
        <f>IF('表格编辑 '!M1679="","",'表格编辑 '!M1679)</f>
        <v>1770</v>
      </c>
      <c r="L1679" s="123" t="str">
        <f>IF('表格编辑 '!N1679="","",'表格编辑 '!N1679)</f>
        <v/>
      </c>
      <c r="M1679" s="123" t="str">
        <f>IF('表格编辑 '!O1679="","",'表格编辑 '!O1679)</f>
        <v/>
      </c>
      <c r="N1679" s="123" t="str">
        <f>IF('表格编辑 '!P1679="","",'表格编辑 '!P1679)</f>
        <v/>
      </c>
      <c r="O1679" s="123" t="str">
        <f>IF('表格编辑 '!Q1679="","",'表格编辑 '!Q1679)</f>
        <v/>
      </c>
      <c r="P1679" s="123" t="str">
        <f>IF('表格编辑 '!R1679="","",'表格编辑 '!R1679)</f>
        <v/>
      </c>
      <c r="Q1679" s="123">
        <f>IF('表格编辑 '!S1679="","",'表格编辑 '!S1679)</f>
        <v>320</v>
      </c>
      <c r="R1679" s="123" t="str">
        <f>IF('表格编辑 '!T1679="","",'表格编辑 '!T1679)</f>
        <v/>
      </c>
      <c r="S1679" s="123" t="str">
        <f>IF('表格编辑 '!U1679="","",'表格编辑 '!U1679)</f>
        <v/>
      </c>
      <c r="T1679" s="123" t="str">
        <f>IF('表格编辑 '!V1679="","",'表格编辑 '!V1679)</f>
        <v/>
      </c>
      <c r="U1679" s="123" t="str">
        <f>IF('表格编辑 '!W1679="","",'表格编辑 '!W1679)</f>
        <v/>
      </c>
      <c r="V1679" s="123" t="str">
        <f>IF('表格编辑 '!X1679="","",'表格编辑 '!X1679)</f>
        <v/>
      </c>
      <c r="W1679" s="123" t="str">
        <f>IF('表格编辑 '!Y1679="","",'表格编辑 '!Y1679)</f>
        <v/>
      </c>
      <c r="X1679" s="123" t="str">
        <f>IF('表格编辑 '!Z1679="","",'表格编辑 '!Z1679)</f>
        <v/>
      </c>
      <c r="Y1679" s="123" t="str">
        <f>IF('表格编辑 '!AA1679="","",'表格编辑 '!AA1679)</f>
        <v/>
      </c>
      <c r="Z1679" s="123" t="str">
        <f>IF('表格编辑 '!AB1679="","",'表格编辑 '!AB1679)</f>
        <v/>
      </c>
      <c r="AA1679" s="123" t="str">
        <f>IF('表格编辑 '!AC1679="","",'表格编辑 '!AC1679)</f>
        <v/>
      </c>
      <c r="AB1679" s="123" t="str">
        <f>IF('表格编辑 '!AD1679="","",'表格编辑 '!AD1679)</f>
        <v/>
      </c>
      <c r="AC1679" s="123" t="str">
        <f>IF('表格编辑 '!AE1679="","",'表格编辑 '!AE1679)</f>
        <v/>
      </c>
      <c r="AD1679" s="123">
        <f>IF('表格编辑 '!AF1679="","",'表格编辑 '!AF1679)</f>
        <v>131111</v>
      </c>
    </row>
    <row r="1680" spans="1:30">
      <c r="A1680" s="123">
        <f>IF('表格编辑 '!A1680="","",'表格编辑 '!A1680)</f>
        <v>31112</v>
      </c>
      <c r="B1680" s="123">
        <f>IF('表格编辑 '!B1680="","",'表格编辑 '!B1680)</f>
        <v>10155</v>
      </c>
      <c r="C1680" s="123">
        <f>IF('表格编辑 '!E1680="","",'表格编辑 '!E1680)</f>
        <v>59</v>
      </c>
      <c r="D1680" s="123" t="str">
        <f>IF('表格编辑 '!F1680="","",'表格编辑 '!F1680)</f>
        <v>AI_born_event(RECEIVER, ARG0, ARG1, ARG2, ARG3,ARG4)</v>
      </c>
      <c r="E1680" s="123" t="str">
        <f>IF('表格编辑 '!G1680="","",'表格编辑 '!G1680)</f>
        <v>AI_update_event(RECEIVER, ARG0, ARG1, ARG2, ARG3,ARG4)</v>
      </c>
      <c r="F1680" s="123" t="str">
        <f>IF('表格编辑 '!H1680="","",'表格编辑 '!H1680)</f>
        <v/>
      </c>
      <c r="G1680" s="123" t="str">
        <f>IF('表格编辑 '!I1680="","",'表格编辑 '!I1680)</f>
        <v/>
      </c>
      <c r="H1680" s="123" t="str">
        <f>IF('表格编辑 '!J1680="","",'表格编辑 '!J1680)</f>
        <v>test_deadth_event(RECEIVER, ARG0, ARG1, ARG2, ARG3,ARG4)</v>
      </c>
      <c r="I1680" s="123">
        <f>IF('表格编辑 '!K1680="","",'表格编辑 '!K1680)</f>
        <v>1</v>
      </c>
      <c r="J1680" s="123">
        <f>IF('表格编辑 '!L1680="","",'表格编辑 '!L1680)</f>
        <v>5490</v>
      </c>
      <c r="K1680" s="123">
        <f>IF('表格编辑 '!M1680="","",'表格编辑 '!M1680)</f>
        <v>1770</v>
      </c>
      <c r="L1680" s="123" t="str">
        <f>IF('表格编辑 '!N1680="","",'表格编辑 '!N1680)</f>
        <v/>
      </c>
      <c r="M1680" s="123" t="str">
        <f>IF('表格编辑 '!O1680="","",'表格编辑 '!O1680)</f>
        <v/>
      </c>
      <c r="N1680" s="123" t="str">
        <f>IF('表格编辑 '!P1680="","",'表格编辑 '!P1680)</f>
        <v/>
      </c>
      <c r="O1680" s="123" t="str">
        <f>IF('表格编辑 '!Q1680="","",'表格编辑 '!Q1680)</f>
        <v/>
      </c>
      <c r="P1680" s="123" t="str">
        <f>IF('表格编辑 '!R1680="","",'表格编辑 '!R1680)</f>
        <v/>
      </c>
      <c r="Q1680" s="123">
        <f>IF('表格编辑 '!S1680="","",'表格编辑 '!S1680)</f>
        <v>320</v>
      </c>
      <c r="R1680" s="123" t="str">
        <f>IF('表格编辑 '!T1680="","",'表格编辑 '!T1680)</f>
        <v/>
      </c>
      <c r="S1680" s="123" t="str">
        <f>IF('表格编辑 '!U1680="","",'表格编辑 '!U1680)</f>
        <v/>
      </c>
      <c r="T1680" s="123" t="str">
        <f>IF('表格编辑 '!V1680="","",'表格编辑 '!V1680)</f>
        <v/>
      </c>
      <c r="U1680" s="123" t="str">
        <f>IF('表格编辑 '!W1680="","",'表格编辑 '!W1680)</f>
        <v/>
      </c>
      <c r="V1680" s="123" t="str">
        <f>IF('表格编辑 '!X1680="","",'表格编辑 '!X1680)</f>
        <v/>
      </c>
      <c r="W1680" s="123" t="str">
        <f>IF('表格编辑 '!Y1680="","",'表格编辑 '!Y1680)</f>
        <v/>
      </c>
      <c r="X1680" s="123" t="str">
        <f>IF('表格编辑 '!Z1680="","",'表格编辑 '!Z1680)</f>
        <v/>
      </c>
      <c r="Y1680" s="123" t="str">
        <f>IF('表格编辑 '!AA1680="","",'表格编辑 '!AA1680)</f>
        <v/>
      </c>
      <c r="Z1680" s="123" t="str">
        <f>IF('表格编辑 '!AB1680="","",'表格编辑 '!AB1680)</f>
        <v/>
      </c>
      <c r="AA1680" s="123" t="str">
        <f>IF('表格编辑 '!AC1680="","",'表格编辑 '!AC1680)</f>
        <v/>
      </c>
      <c r="AB1680" s="123" t="str">
        <f>IF('表格编辑 '!AD1680="","",'表格编辑 '!AD1680)</f>
        <v/>
      </c>
      <c r="AC1680" s="123" t="str">
        <f>IF('表格编辑 '!AE1680="","",'表格编辑 '!AE1680)</f>
        <v/>
      </c>
      <c r="AD1680" s="123">
        <f>IF('表格编辑 '!AF1680="","",'表格编辑 '!AF1680)</f>
        <v>131112</v>
      </c>
    </row>
    <row r="1681" spans="1:30">
      <c r="A1681" s="123">
        <f>IF('表格编辑 '!A1681="","",'表格编辑 '!A1681)</f>
        <v>31113</v>
      </c>
      <c r="B1681" s="123">
        <f>IF('表格编辑 '!B1681="","",'表格编辑 '!B1681)</f>
        <v>10125</v>
      </c>
      <c r="C1681" s="123">
        <f>IF('表格编辑 '!E1681="","",'表格编辑 '!E1681)</f>
        <v>59</v>
      </c>
      <c r="D1681" s="123" t="str">
        <f>IF('表格编辑 '!F1681="","",'表格编辑 '!F1681)</f>
        <v>AI_born_event(RECEIVER, ARG0, ARG1, ARG2, ARG3,ARG4)</v>
      </c>
      <c r="E1681" s="123" t="str">
        <f>IF('表格编辑 '!G1681="","",'表格编辑 '!G1681)</f>
        <v>AI_update_event(RECEIVER, ARG0, ARG1, ARG2, ARG3,ARG4)</v>
      </c>
      <c r="F1681" s="123" t="str">
        <f>IF('表格编辑 '!H1681="","",'表格编辑 '!H1681)</f>
        <v/>
      </c>
      <c r="G1681" s="123" t="str">
        <f>IF('表格编辑 '!I1681="","",'表格编辑 '!I1681)</f>
        <v/>
      </c>
      <c r="H1681" s="123" t="str">
        <f>IF('表格编辑 '!J1681="","",'表格编辑 '!J1681)</f>
        <v>test_deadth_event(RECEIVER, ARG0, ARG1, ARG2, ARG3,ARG4)</v>
      </c>
      <c r="I1681" s="123">
        <f>IF('表格编辑 '!K1681="","",'表格编辑 '!K1681)</f>
        <v>1</v>
      </c>
      <c r="J1681" s="123">
        <f>IF('表格编辑 '!L1681="","",'表格编辑 '!L1681)</f>
        <v>3058</v>
      </c>
      <c r="K1681" s="123">
        <f>IF('表格编辑 '!M1681="","",'表格编辑 '!M1681)</f>
        <v>1770</v>
      </c>
      <c r="L1681" s="123" t="str">
        <f>IF('表格编辑 '!N1681="","",'表格编辑 '!N1681)</f>
        <v/>
      </c>
      <c r="M1681" s="123" t="str">
        <f>IF('表格编辑 '!O1681="","",'表格编辑 '!O1681)</f>
        <v/>
      </c>
      <c r="N1681" s="123" t="str">
        <f>IF('表格编辑 '!P1681="","",'表格编辑 '!P1681)</f>
        <v/>
      </c>
      <c r="O1681" s="123" t="str">
        <f>IF('表格编辑 '!Q1681="","",'表格编辑 '!Q1681)</f>
        <v/>
      </c>
      <c r="P1681" s="123" t="str">
        <f>IF('表格编辑 '!R1681="","",'表格编辑 '!R1681)</f>
        <v/>
      </c>
      <c r="Q1681" s="123">
        <f>IF('表格编辑 '!S1681="","",'表格编辑 '!S1681)</f>
        <v>320</v>
      </c>
      <c r="R1681" s="123" t="str">
        <f>IF('表格编辑 '!T1681="","",'表格编辑 '!T1681)</f>
        <v/>
      </c>
      <c r="S1681" s="123" t="str">
        <f>IF('表格编辑 '!U1681="","",'表格编辑 '!U1681)</f>
        <v/>
      </c>
      <c r="T1681" s="123" t="str">
        <f>IF('表格编辑 '!V1681="","",'表格编辑 '!V1681)</f>
        <v/>
      </c>
      <c r="U1681" s="123" t="str">
        <f>IF('表格编辑 '!W1681="","",'表格编辑 '!W1681)</f>
        <v/>
      </c>
      <c r="V1681" s="123" t="str">
        <f>IF('表格编辑 '!X1681="","",'表格编辑 '!X1681)</f>
        <v/>
      </c>
      <c r="W1681" s="123" t="str">
        <f>IF('表格编辑 '!Y1681="","",'表格编辑 '!Y1681)</f>
        <v/>
      </c>
      <c r="X1681" s="123" t="str">
        <f>IF('表格编辑 '!Z1681="","",'表格编辑 '!Z1681)</f>
        <v/>
      </c>
      <c r="Y1681" s="123" t="str">
        <f>IF('表格编辑 '!AA1681="","",'表格编辑 '!AA1681)</f>
        <v/>
      </c>
      <c r="Z1681" s="123" t="str">
        <f>IF('表格编辑 '!AB1681="","",'表格编辑 '!AB1681)</f>
        <v/>
      </c>
      <c r="AA1681" s="123" t="str">
        <f>IF('表格编辑 '!AC1681="","",'表格编辑 '!AC1681)</f>
        <v/>
      </c>
      <c r="AB1681" s="123" t="str">
        <f>IF('表格编辑 '!AD1681="","",'表格编辑 '!AD1681)</f>
        <v/>
      </c>
      <c r="AC1681" s="123" t="str">
        <f>IF('表格编辑 '!AE1681="","",'表格编辑 '!AE1681)</f>
        <v/>
      </c>
      <c r="AD1681" s="123">
        <f>IF('表格编辑 '!AF1681="","",'表格编辑 '!AF1681)</f>
        <v>131113</v>
      </c>
    </row>
    <row r="1682" spans="1:30">
      <c r="A1682" s="123">
        <f>IF('表格编辑 '!A1682="","",'表格编辑 '!A1682)</f>
        <v>31114</v>
      </c>
      <c r="B1682" s="123">
        <f>IF('表格编辑 '!B1682="","",'表格编辑 '!B1682)</f>
        <v>10035</v>
      </c>
      <c r="C1682" s="123">
        <f>IF('表格编辑 '!E1682="","",'表格编辑 '!E1682)</f>
        <v>59</v>
      </c>
      <c r="D1682" s="123" t="str">
        <f>IF('表格编辑 '!F1682="","",'表格编辑 '!F1682)</f>
        <v>AI_born_event(RECEIVER, ARG0, ARG1, ARG2, ARG3,ARG4)</v>
      </c>
      <c r="E1682" s="123" t="str">
        <f>IF('表格编辑 '!G1682="","",'表格编辑 '!G1682)</f>
        <v>AI_update_event(RECEIVER, ARG0, ARG1, ARG2, ARG3,ARG4)</v>
      </c>
      <c r="F1682" s="123" t="str">
        <f>IF('表格编辑 '!H1682="","",'表格编辑 '!H1682)</f>
        <v/>
      </c>
      <c r="G1682" s="123" t="str">
        <f>IF('表格编辑 '!I1682="","",'表格编辑 '!I1682)</f>
        <v/>
      </c>
      <c r="H1682" s="123" t="str">
        <f>IF('表格编辑 '!J1682="","",'表格编辑 '!J1682)</f>
        <v>test_deadth_event(RECEIVER, ARG0, ARG1, ARG2, ARG3,ARG4)</v>
      </c>
      <c r="I1682" s="123">
        <f>IF('表格编辑 '!K1682="","",'表格编辑 '!K1682)</f>
        <v>1</v>
      </c>
      <c r="J1682" s="123">
        <f>IF('表格编辑 '!L1682="","",'表格编辑 '!L1682)</f>
        <v>6592</v>
      </c>
      <c r="K1682" s="123">
        <f>IF('表格编辑 '!M1682="","",'表格编辑 '!M1682)</f>
        <v>1770</v>
      </c>
      <c r="L1682" s="123" t="str">
        <f>IF('表格编辑 '!N1682="","",'表格编辑 '!N1682)</f>
        <v/>
      </c>
      <c r="M1682" s="123" t="str">
        <f>IF('表格编辑 '!O1682="","",'表格编辑 '!O1682)</f>
        <v/>
      </c>
      <c r="N1682" s="123" t="str">
        <f>IF('表格编辑 '!P1682="","",'表格编辑 '!P1682)</f>
        <v/>
      </c>
      <c r="O1682" s="123" t="str">
        <f>IF('表格编辑 '!Q1682="","",'表格编辑 '!Q1682)</f>
        <v/>
      </c>
      <c r="P1682" s="123" t="str">
        <f>IF('表格编辑 '!R1682="","",'表格编辑 '!R1682)</f>
        <v/>
      </c>
      <c r="Q1682" s="123">
        <f>IF('表格编辑 '!S1682="","",'表格编辑 '!S1682)</f>
        <v>320</v>
      </c>
      <c r="R1682" s="123" t="str">
        <f>IF('表格编辑 '!T1682="","",'表格编辑 '!T1682)</f>
        <v/>
      </c>
      <c r="S1682" s="123" t="str">
        <f>IF('表格编辑 '!U1682="","",'表格编辑 '!U1682)</f>
        <v/>
      </c>
      <c r="T1682" s="123" t="str">
        <f>IF('表格编辑 '!V1682="","",'表格编辑 '!V1682)</f>
        <v/>
      </c>
      <c r="U1682" s="123" t="str">
        <f>IF('表格编辑 '!W1682="","",'表格编辑 '!W1682)</f>
        <v/>
      </c>
      <c r="V1682" s="123" t="str">
        <f>IF('表格编辑 '!X1682="","",'表格编辑 '!X1682)</f>
        <v/>
      </c>
      <c r="W1682" s="123" t="str">
        <f>IF('表格编辑 '!Y1682="","",'表格编辑 '!Y1682)</f>
        <v/>
      </c>
      <c r="X1682" s="123" t="str">
        <f>IF('表格编辑 '!Z1682="","",'表格编辑 '!Z1682)</f>
        <v/>
      </c>
      <c r="Y1682" s="123" t="str">
        <f>IF('表格编辑 '!AA1682="","",'表格编辑 '!AA1682)</f>
        <v/>
      </c>
      <c r="Z1682" s="123" t="str">
        <f>IF('表格编辑 '!AB1682="","",'表格编辑 '!AB1682)</f>
        <v/>
      </c>
      <c r="AA1682" s="123" t="str">
        <f>IF('表格编辑 '!AC1682="","",'表格编辑 '!AC1682)</f>
        <v/>
      </c>
      <c r="AB1682" s="123" t="str">
        <f>IF('表格编辑 '!AD1682="","",'表格编辑 '!AD1682)</f>
        <v/>
      </c>
      <c r="AC1682" s="123" t="str">
        <f>IF('表格编辑 '!AE1682="","",'表格编辑 '!AE1682)</f>
        <v/>
      </c>
      <c r="AD1682" s="123">
        <f>IF('表格编辑 '!AF1682="","",'表格编辑 '!AF1682)</f>
        <v>131114</v>
      </c>
    </row>
    <row r="1683" spans="1:30">
      <c r="A1683" s="123">
        <f>IF('表格编辑 '!A1683="","",'表格编辑 '!A1683)</f>
        <v>31115</v>
      </c>
      <c r="B1683" s="123">
        <f>IF('表格编辑 '!B1683="","",'表格编辑 '!B1683)</f>
        <v>10035</v>
      </c>
      <c r="C1683" s="123">
        <f>IF('表格编辑 '!E1683="","",'表格编辑 '!E1683)</f>
        <v>59</v>
      </c>
      <c r="D1683" s="123" t="str">
        <f>IF('表格编辑 '!F1683="","",'表格编辑 '!F1683)</f>
        <v>AI_born_event(RECEIVER, ARG0, ARG1, ARG2, ARG3,ARG4)</v>
      </c>
      <c r="E1683" s="123" t="str">
        <f>IF('表格编辑 '!G1683="","",'表格编辑 '!G1683)</f>
        <v>AI_update_event(RECEIVER, ARG0, ARG1, ARG2, ARG3,ARG4)</v>
      </c>
      <c r="F1683" s="123" t="str">
        <f>IF('表格编辑 '!H1683="","",'表格编辑 '!H1683)</f>
        <v/>
      </c>
      <c r="G1683" s="123" t="str">
        <f>IF('表格编辑 '!I1683="","",'表格编辑 '!I1683)</f>
        <v/>
      </c>
      <c r="H1683" s="123" t="str">
        <f>IF('表格编辑 '!J1683="","",'表格编辑 '!J1683)</f>
        <v>test_deadth_event(RECEIVER, ARG0, ARG1, ARG2, ARG3,ARG4)</v>
      </c>
      <c r="I1683" s="123">
        <f>IF('表格编辑 '!K1683="","",'表格编辑 '!K1683)</f>
        <v>1</v>
      </c>
      <c r="J1683" s="123">
        <f>IF('表格编辑 '!L1683="","",'表格编辑 '!L1683)</f>
        <v>6592</v>
      </c>
      <c r="K1683" s="123">
        <f>IF('表格编辑 '!M1683="","",'表格编辑 '!M1683)</f>
        <v>1770</v>
      </c>
      <c r="L1683" s="123" t="str">
        <f>IF('表格编辑 '!N1683="","",'表格编辑 '!N1683)</f>
        <v/>
      </c>
      <c r="M1683" s="123" t="str">
        <f>IF('表格编辑 '!O1683="","",'表格编辑 '!O1683)</f>
        <v/>
      </c>
      <c r="N1683" s="123" t="str">
        <f>IF('表格编辑 '!P1683="","",'表格编辑 '!P1683)</f>
        <v/>
      </c>
      <c r="O1683" s="123" t="str">
        <f>IF('表格编辑 '!Q1683="","",'表格编辑 '!Q1683)</f>
        <v/>
      </c>
      <c r="P1683" s="123" t="str">
        <f>IF('表格编辑 '!R1683="","",'表格编辑 '!R1683)</f>
        <v/>
      </c>
      <c r="Q1683" s="123">
        <f>IF('表格编辑 '!S1683="","",'表格编辑 '!S1683)</f>
        <v>320</v>
      </c>
      <c r="R1683" s="123" t="str">
        <f>IF('表格编辑 '!T1683="","",'表格编辑 '!T1683)</f>
        <v/>
      </c>
      <c r="S1683" s="123" t="str">
        <f>IF('表格编辑 '!U1683="","",'表格编辑 '!U1683)</f>
        <v/>
      </c>
      <c r="T1683" s="123" t="str">
        <f>IF('表格编辑 '!V1683="","",'表格编辑 '!V1683)</f>
        <v/>
      </c>
      <c r="U1683" s="123" t="str">
        <f>IF('表格编辑 '!W1683="","",'表格编辑 '!W1683)</f>
        <v/>
      </c>
      <c r="V1683" s="123" t="str">
        <f>IF('表格编辑 '!X1683="","",'表格编辑 '!X1683)</f>
        <v/>
      </c>
      <c r="W1683" s="123" t="str">
        <f>IF('表格编辑 '!Y1683="","",'表格编辑 '!Y1683)</f>
        <v/>
      </c>
      <c r="X1683" s="123" t="str">
        <f>IF('表格编辑 '!Z1683="","",'表格编辑 '!Z1683)</f>
        <v/>
      </c>
      <c r="Y1683" s="123" t="str">
        <f>IF('表格编辑 '!AA1683="","",'表格编辑 '!AA1683)</f>
        <v/>
      </c>
      <c r="Z1683" s="123" t="str">
        <f>IF('表格编辑 '!AB1683="","",'表格编辑 '!AB1683)</f>
        <v/>
      </c>
      <c r="AA1683" s="123" t="str">
        <f>IF('表格编辑 '!AC1683="","",'表格编辑 '!AC1683)</f>
        <v/>
      </c>
      <c r="AB1683" s="123" t="str">
        <f>IF('表格编辑 '!AD1683="","",'表格编辑 '!AD1683)</f>
        <v/>
      </c>
      <c r="AC1683" s="123" t="str">
        <f>IF('表格编辑 '!AE1683="","",'表格编辑 '!AE1683)</f>
        <v/>
      </c>
      <c r="AD1683" s="123">
        <f>IF('表格编辑 '!AF1683="","",'表格编辑 '!AF1683)</f>
        <v>131115</v>
      </c>
    </row>
    <row r="1684" spans="1:30">
      <c r="A1684" s="123">
        <f>IF('表格编辑 '!A1684="","",'表格编辑 '!A1684)</f>
        <v>31116</v>
      </c>
      <c r="B1684" s="123">
        <f>IF('表格编辑 '!B1684="","",'表格编辑 '!B1684)</f>
        <v>10101</v>
      </c>
      <c r="C1684" s="123">
        <f>IF('表格编辑 '!E1684="","",'表格编辑 '!E1684)</f>
        <v>59</v>
      </c>
      <c r="D1684" s="123" t="str">
        <f>IF('表格编辑 '!F1684="","",'表格编辑 '!F1684)</f>
        <v>AI_born_event(RECEIVER, ARG0, ARG1, ARG2, ARG3,ARG4)</v>
      </c>
      <c r="E1684" s="123" t="str">
        <f>IF('表格编辑 '!G1684="","",'表格编辑 '!G1684)</f>
        <v>AI_update_event(RECEIVER, ARG0, ARG1, ARG2, ARG3,ARG4)</v>
      </c>
      <c r="F1684" s="123" t="str">
        <f>IF('表格编辑 '!H1684="","",'表格编辑 '!H1684)</f>
        <v/>
      </c>
      <c r="G1684" s="123" t="str">
        <f>IF('表格编辑 '!I1684="","",'表格编辑 '!I1684)</f>
        <v/>
      </c>
      <c r="H1684" s="123" t="str">
        <f>IF('表格编辑 '!J1684="","",'表格编辑 '!J1684)</f>
        <v>test_deadth_event(RECEIVER, ARG0, ARG1, ARG2, ARG3,ARG4)</v>
      </c>
      <c r="I1684" s="123">
        <f>IF('表格编辑 '!K1684="","",'表格编辑 '!K1684)</f>
        <v>1</v>
      </c>
      <c r="J1684" s="123">
        <f>IF('表格编辑 '!L1684="","",'表格编辑 '!L1684)</f>
        <v>6180</v>
      </c>
      <c r="K1684" s="123">
        <f>IF('表格编辑 '!M1684="","",'表格编辑 '!M1684)</f>
        <v>1770</v>
      </c>
      <c r="L1684" s="123" t="str">
        <f>IF('表格编辑 '!N1684="","",'表格编辑 '!N1684)</f>
        <v/>
      </c>
      <c r="M1684" s="123" t="str">
        <f>IF('表格编辑 '!O1684="","",'表格编辑 '!O1684)</f>
        <v/>
      </c>
      <c r="N1684" s="123" t="str">
        <f>IF('表格编辑 '!P1684="","",'表格编辑 '!P1684)</f>
        <v/>
      </c>
      <c r="O1684" s="123" t="str">
        <f>IF('表格编辑 '!Q1684="","",'表格编辑 '!Q1684)</f>
        <v/>
      </c>
      <c r="P1684" s="123" t="str">
        <f>IF('表格编辑 '!R1684="","",'表格编辑 '!R1684)</f>
        <v/>
      </c>
      <c r="Q1684" s="123">
        <f>IF('表格编辑 '!S1684="","",'表格编辑 '!S1684)</f>
        <v>320</v>
      </c>
      <c r="R1684" s="123" t="str">
        <f>IF('表格编辑 '!T1684="","",'表格编辑 '!T1684)</f>
        <v/>
      </c>
      <c r="S1684" s="123" t="str">
        <f>IF('表格编辑 '!U1684="","",'表格编辑 '!U1684)</f>
        <v/>
      </c>
      <c r="T1684" s="123" t="str">
        <f>IF('表格编辑 '!V1684="","",'表格编辑 '!V1684)</f>
        <v/>
      </c>
      <c r="U1684" s="123" t="str">
        <f>IF('表格编辑 '!W1684="","",'表格编辑 '!W1684)</f>
        <v/>
      </c>
      <c r="V1684" s="123" t="str">
        <f>IF('表格编辑 '!X1684="","",'表格编辑 '!X1684)</f>
        <v/>
      </c>
      <c r="W1684" s="123" t="str">
        <f>IF('表格编辑 '!Y1684="","",'表格编辑 '!Y1684)</f>
        <v/>
      </c>
      <c r="X1684" s="123" t="str">
        <f>IF('表格编辑 '!Z1684="","",'表格编辑 '!Z1684)</f>
        <v/>
      </c>
      <c r="Y1684" s="123" t="str">
        <f>IF('表格编辑 '!AA1684="","",'表格编辑 '!AA1684)</f>
        <v/>
      </c>
      <c r="Z1684" s="123" t="str">
        <f>IF('表格编辑 '!AB1684="","",'表格编辑 '!AB1684)</f>
        <v/>
      </c>
      <c r="AA1684" s="123" t="str">
        <f>IF('表格编辑 '!AC1684="","",'表格编辑 '!AC1684)</f>
        <v/>
      </c>
      <c r="AB1684" s="123" t="str">
        <f>IF('表格编辑 '!AD1684="","",'表格编辑 '!AD1684)</f>
        <v/>
      </c>
      <c r="AC1684" s="123" t="str">
        <f>IF('表格编辑 '!AE1684="","",'表格编辑 '!AE1684)</f>
        <v/>
      </c>
      <c r="AD1684" s="123">
        <f>IF('表格编辑 '!AF1684="","",'表格编辑 '!AF1684)</f>
        <v>131116</v>
      </c>
    </row>
    <row r="1685" spans="1:30">
      <c r="A1685" s="123">
        <f>IF('表格编辑 '!A1685="","",'表格编辑 '!A1685)</f>
        <v>31117</v>
      </c>
      <c r="B1685" s="123">
        <f>IF('表格编辑 '!B1685="","",'表格编辑 '!B1685)</f>
        <v>10152</v>
      </c>
      <c r="C1685" s="123">
        <f>IF('表格编辑 '!E1685="","",'表格编辑 '!E1685)</f>
        <v>59</v>
      </c>
      <c r="D1685" s="123" t="str">
        <f>IF('表格编辑 '!F1685="","",'表格编辑 '!F1685)</f>
        <v>AI_born_event(RECEIVER, ARG0, ARG1, ARG2, ARG3,ARG4)</v>
      </c>
      <c r="E1685" s="123" t="str">
        <f>IF('表格编辑 '!G1685="","",'表格编辑 '!G1685)</f>
        <v>AI_update_event(RECEIVER, ARG0, ARG1, ARG2, ARG3,ARG4)</v>
      </c>
      <c r="F1685" s="123" t="str">
        <f>IF('表格编辑 '!H1685="","",'表格编辑 '!H1685)</f>
        <v/>
      </c>
      <c r="G1685" s="123" t="str">
        <f>IF('表格编辑 '!I1685="","",'表格编辑 '!I1685)</f>
        <v/>
      </c>
      <c r="H1685" s="123" t="str">
        <f>IF('表格编辑 '!J1685="","",'表格编辑 '!J1685)</f>
        <v>test_deadth_event(RECEIVER, ARG0, ARG1, ARG2, ARG3,ARG4)</v>
      </c>
      <c r="I1685" s="123">
        <f>IF('表格编辑 '!K1685="","",'表格编辑 '!K1685)</f>
        <v>1</v>
      </c>
      <c r="J1685" s="123">
        <f>IF('表格编辑 '!L1685="","",'表格编辑 '!L1685)</f>
        <v>5918</v>
      </c>
      <c r="K1685" s="123">
        <f>IF('表格编辑 '!M1685="","",'表格编辑 '!M1685)</f>
        <v>1770</v>
      </c>
      <c r="L1685" s="123" t="str">
        <f>IF('表格编辑 '!N1685="","",'表格编辑 '!N1685)</f>
        <v/>
      </c>
      <c r="M1685" s="123" t="str">
        <f>IF('表格编辑 '!O1685="","",'表格编辑 '!O1685)</f>
        <v/>
      </c>
      <c r="N1685" s="123" t="str">
        <f>IF('表格编辑 '!P1685="","",'表格编辑 '!P1685)</f>
        <v/>
      </c>
      <c r="O1685" s="123" t="str">
        <f>IF('表格编辑 '!Q1685="","",'表格编辑 '!Q1685)</f>
        <v/>
      </c>
      <c r="P1685" s="123" t="str">
        <f>IF('表格编辑 '!R1685="","",'表格编辑 '!R1685)</f>
        <v/>
      </c>
      <c r="Q1685" s="123">
        <f>IF('表格编辑 '!S1685="","",'表格编辑 '!S1685)</f>
        <v>320</v>
      </c>
      <c r="R1685" s="123" t="str">
        <f>IF('表格编辑 '!T1685="","",'表格编辑 '!T1685)</f>
        <v/>
      </c>
      <c r="S1685" s="123" t="str">
        <f>IF('表格编辑 '!U1685="","",'表格编辑 '!U1685)</f>
        <v/>
      </c>
      <c r="T1685" s="123" t="str">
        <f>IF('表格编辑 '!V1685="","",'表格编辑 '!V1685)</f>
        <v/>
      </c>
      <c r="U1685" s="123" t="str">
        <f>IF('表格编辑 '!W1685="","",'表格编辑 '!W1685)</f>
        <v/>
      </c>
      <c r="V1685" s="123" t="str">
        <f>IF('表格编辑 '!X1685="","",'表格编辑 '!X1685)</f>
        <v/>
      </c>
      <c r="W1685" s="123" t="str">
        <f>IF('表格编辑 '!Y1685="","",'表格编辑 '!Y1685)</f>
        <v/>
      </c>
      <c r="X1685" s="123" t="str">
        <f>IF('表格编辑 '!Z1685="","",'表格编辑 '!Z1685)</f>
        <v/>
      </c>
      <c r="Y1685" s="123" t="str">
        <f>IF('表格编辑 '!AA1685="","",'表格编辑 '!AA1685)</f>
        <v/>
      </c>
      <c r="Z1685" s="123" t="str">
        <f>IF('表格编辑 '!AB1685="","",'表格编辑 '!AB1685)</f>
        <v/>
      </c>
      <c r="AA1685" s="123" t="str">
        <f>IF('表格编辑 '!AC1685="","",'表格编辑 '!AC1685)</f>
        <v/>
      </c>
      <c r="AB1685" s="123" t="str">
        <f>IF('表格编辑 '!AD1685="","",'表格编辑 '!AD1685)</f>
        <v/>
      </c>
      <c r="AC1685" s="123" t="str">
        <f>IF('表格编辑 '!AE1685="","",'表格编辑 '!AE1685)</f>
        <v/>
      </c>
      <c r="AD1685" s="123">
        <f>IF('表格编辑 '!AF1685="","",'表格编辑 '!AF1685)</f>
        <v>131117</v>
      </c>
    </row>
    <row r="1686" spans="1:30">
      <c r="A1686" s="123">
        <f>IF('表格编辑 '!A1686="","",'表格编辑 '!A1686)</f>
        <v>31118</v>
      </c>
      <c r="B1686" s="123">
        <f>IF('表格编辑 '!B1686="","",'表格编辑 '!B1686)</f>
        <v>10100</v>
      </c>
      <c r="C1686" s="123">
        <f>IF('表格编辑 '!E1686="","",'表格编辑 '!E1686)</f>
        <v>59</v>
      </c>
      <c r="D1686" s="123" t="str">
        <f>IF('表格编辑 '!F1686="","",'表格编辑 '!F1686)</f>
        <v>AI_born_event(RECEIVER, ARG0, ARG1, ARG2, ARG3,ARG4)</v>
      </c>
      <c r="E1686" s="123" t="str">
        <f>IF('表格编辑 '!G1686="","",'表格编辑 '!G1686)</f>
        <v>AI_update_event(RECEIVER, ARG0, ARG1, ARG2, ARG3,ARG4)</v>
      </c>
      <c r="F1686" s="123" t="str">
        <f>IF('表格编辑 '!H1686="","",'表格编辑 '!H1686)</f>
        <v/>
      </c>
      <c r="G1686" s="123" t="str">
        <f>IF('表格编辑 '!I1686="","",'表格编辑 '!I1686)</f>
        <v/>
      </c>
      <c r="H1686" s="123" t="str">
        <f>IF('表格编辑 '!J1686="","",'表格编辑 '!J1686)</f>
        <v>test_deadth_event(RECEIVER, ARG0, ARG1, ARG2, ARG3,ARG4)</v>
      </c>
      <c r="I1686" s="123">
        <f>IF('表格编辑 '!K1686="","",'表格编辑 '!K1686)</f>
        <v>1</v>
      </c>
      <c r="J1686" s="123">
        <f>IF('表格编辑 '!L1686="","",'表格编辑 '!L1686)</f>
        <v>4670</v>
      </c>
      <c r="K1686" s="123">
        <f>IF('表格编辑 '!M1686="","",'表格编辑 '!M1686)</f>
        <v>1770</v>
      </c>
      <c r="L1686" s="123" t="str">
        <f>IF('表格编辑 '!N1686="","",'表格编辑 '!N1686)</f>
        <v/>
      </c>
      <c r="M1686" s="123" t="str">
        <f>IF('表格编辑 '!O1686="","",'表格编辑 '!O1686)</f>
        <v/>
      </c>
      <c r="N1686" s="123" t="str">
        <f>IF('表格编辑 '!P1686="","",'表格编辑 '!P1686)</f>
        <v/>
      </c>
      <c r="O1686" s="123" t="str">
        <f>IF('表格编辑 '!Q1686="","",'表格编辑 '!Q1686)</f>
        <v/>
      </c>
      <c r="P1686" s="123" t="str">
        <f>IF('表格编辑 '!R1686="","",'表格编辑 '!R1686)</f>
        <v/>
      </c>
      <c r="Q1686" s="123">
        <f>IF('表格编辑 '!S1686="","",'表格编辑 '!S1686)</f>
        <v>320</v>
      </c>
      <c r="R1686" s="123" t="str">
        <f>IF('表格编辑 '!T1686="","",'表格编辑 '!T1686)</f>
        <v/>
      </c>
      <c r="S1686" s="123" t="str">
        <f>IF('表格编辑 '!U1686="","",'表格编辑 '!U1686)</f>
        <v/>
      </c>
      <c r="T1686" s="123" t="str">
        <f>IF('表格编辑 '!V1686="","",'表格编辑 '!V1686)</f>
        <v/>
      </c>
      <c r="U1686" s="123" t="str">
        <f>IF('表格编辑 '!W1686="","",'表格编辑 '!W1686)</f>
        <v/>
      </c>
      <c r="V1686" s="123" t="str">
        <f>IF('表格编辑 '!X1686="","",'表格编辑 '!X1686)</f>
        <v/>
      </c>
      <c r="W1686" s="123" t="str">
        <f>IF('表格编辑 '!Y1686="","",'表格编辑 '!Y1686)</f>
        <v/>
      </c>
      <c r="X1686" s="123" t="str">
        <f>IF('表格编辑 '!Z1686="","",'表格编辑 '!Z1686)</f>
        <v/>
      </c>
      <c r="Y1686" s="123" t="str">
        <f>IF('表格编辑 '!AA1686="","",'表格编辑 '!AA1686)</f>
        <v/>
      </c>
      <c r="Z1686" s="123" t="str">
        <f>IF('表格编辑 '!AB1686="","",'表格编辑 '!AB1686)</f>
        <v/>
      </c>
      <c r="AA1686" s="123" t="str">
        <f>IF('表格编辑 '!AC1686="","",'表格编辑 '!AC1686)</f>
        <v/>
      </c>
      <c r="AB1686" s="123" t="str">
        <f>IF('表格编辑 '!AD1686="","",'表格编辑 '!AD1686)</f>
        <v/>
      </c>
      <c r="AC1686" s="123" t="str">
        <f>IF('表格编辑 '!AE1686="","",'表格编辑 '!AE1686)</f>
        <v/>
      </c>
      <c r="AD1686" s="123">
        <f>IF('表格编辑 '!AF1686="","",'表格编辑 '!AF1686)</f>
        <v>131118</v>
      </c>
    </row>
    <row r="1687" spans="1:30">
      <c r="A1687" s="123">
        <f>IF('表格编辑 '!A1687="","",'表格编辑 '!A1687)</f>
        <v>31119</v>
      </c>
      <c r="B1687" s="123">
        <f>IF('表格编辑 '!B1687="","",'表格编辑 '!B1687)</f>
        <v>10020</v>
      </c>
      <c r="C1687" s="123">
        <f>IF('表格编辑 '!E1687="","",'表格编辑 '!E1687)</f>
        <v>59</v>
      </c>
      <c r="D1687" s="123" t="str">
        <f>IF('表格编辑 '!F1687="","",'表格编辑 '!F1687)</f>
        <v>AI_born_event(RECEIVER, ARG0, ARG1, ARG2, ARG3,ARG4)</v>
      </c>
      <c r="E1687" s="123" t="str">
        <f>IF('表格编辑 '!G1687="","",'表格编辑 '!G1687)</f>
        <v>AI_update_event(RECEIVER, ARG0, ARG1, ARG2, ARG3,ARG4)</v>
      </c>
      <c r="F1687" s="123" t="str">
        <f>IF('表格编辑 '!H1687="","",'表格编辑 '!H1687)</f>
        <v/>
      </c>
      <c r="G1687" s="123" t="str">
        <f>IF('表格编辑 '!I1687="","",'表格编辑 '!I1687)</f>
        <v/>
      </c>
      <c r="H1687" s="123" t="str">
        <f>IF('表格编辑 '!J1687="","",'表格编辑 '!J1687)</f>
        <v>test_deadth_event(RECEIVER, ARG0, ARG1, ARG2, ARG3,ARG4)</v>
      </c>
      <c r="I1687" s="123">
        <f>IF('表格编辑 '!K1687="","",'表格编辑 '!K1687)</f>
        <v>1</v>
      </c>
      <c r="J1687" s="123">
        <f>IF('表格编辑 '!L1687="","",'表格编辑 '!L1687)</f>
        <v>5080</v>
      </c>
      <c r="K1687" s="123">
        <f>IF('表格编辑 '!M1687="","",'表格编辑 '!M1687)</f>
        <v>1770</v>
      </c>
      <c r="L1687" s="123" t="str">
        <f>IF('表格编辑 '!N1687="","",'表格编辑 '!N1687)</f>
        <v/>
      </c>
      <c r="M1687" s="123" t="str">
        <f>IF('表格编辑 '!O1687="","",'表格编辑 '!O1687)</f>
        <v/>
      </c>
      <c r="N1687" s="123" t="str">
        <f>IF('表格编辑 '!P1687="","",'表格编辑 '!P1687)</f>
        <v/>
      </c>
      <c r="O1687" s="123" t="str">
        <f>IF('表格编辑 '!Q1687="","",'表格编辑 '!Q1687)</f>
        <v/>
      </c>
      <c r="P1687" s="123" t="str">
        <f>IF('表格编辑 '!R1687="","",'表格编辑 '!R1687)</f>
        <v/>
      </c>
      <c r="Q1687" s="123">
        <f>IF('表格编辑 '!S1687="","",'表格编辑 '!S1687)</f>
        <v>320</v>
      </c>
      <c r="R1687" s="123" t="str">
        <f>IF('表格编辑 '!T1687="","",'表格编辑 '!T1687)</f>
        <v/>
      </c>
      <c r="S1687" s="123" t="str">
        <f>IF('表格编辑 '!U1687="","",'表格编辑 '!U1687)</f>
        <v/>
      </c>
      <c r="T1687" s="123" t="str">
        <f>IF('表格编辑 '!V1687="","",'表格编辑 '!V1687)</f>
        <v/>
      </c>
      <c r="U1687" s="123" t="str">
        <f>IF('表格编辑 '!W1687="","",'表格编辑 '!W1687)</f>
        <v/>
      </c>
      <c r="V1687" s="123" t="str">
        <f>IF('表格编辑 '!X1687="","",'表格编辑 '!X1687)</f>
        <v/>
      </c>
      <c r="W1687" s="123" t="str">
        <f>IF('表格编辑 '!Y1687="","",'表格编辑 '!Y1687)</f>
        <v/>
      </c>
      <c r="X1687" s="123" t="str">
        <f>IF('表格编辑 '!Z1687="","",'表格编辑 '!Z1687)</f>
        <v/>
      </c>
      <c r="Y1687" s="123" t="str">
        <f>IF('表格编辑 '!AA1687="","",'表格编辑 '!AA1687)</f>
        <v/>
      </c>
      <c r="Z1687" s="123" t="str">
        <f>IF('表格编辑 '!AB1687="","",'表格编辑 '!AB1687)</f>
        <v/>
      </c>
      <c r="AA1687" s="123" t="str">
        <f>IF('表格编辑 '!AC1687="","",'表格编辑 '!AC1687)</f>
        <v/>
      </c>
      <c r="AB1687" s="123" t="str">
        <f>IF('表格编辑 '!AD1687="","",'表格编辑 '!AD1687)</f>
        <v/>
      </c>
      <c r="AC1687" s="123" t="str">
        <f>IF('表格编辑 '!AE1687="","",'表格编辑 '!AE1687)</f>
        <v/>
      </c>
      <c r="AD1687" s="123">
        <f>IF('表格编辑 '!AF1687="","",'表格编辑 '!AF1687)</f>
        <v>131119</v>
      </c>
    </row>
    <row r="1688" spans="1:30">
      <c r="A1688" s="123">
        <f>IF('表格编辑 '!A1688="","",'表格编辑 '!A1688)</f>
        <v>31120</v>
      </c>
      <c r="B1688" s="123">
        <f>IF('表格编辑 '!B1688="","",'表格编辑 '!B1688)</f>
        <v>10073</v>
      </c>
      <c r="C1688" s="123">
        <f>IF('表格编辑 '!E1688="","",'表格编辑 '!E1688)</f>
        <v>59</v>
      </c>
      <c r="D1688" s="123" t="str">
        <f>IF('表格编辑 '!F1688="","",'表格编辑 '!F1688)</f>
        <v>AI_born_event(RECEIVER, ARG0, ARG1, ARG2, ARG3,ARG4)</v>
      </c>
      <c r="E1688" s="123" t="str">
        <f>IF('表格编辑 '!G1688="","",'表格编辑 '!G1688)</f>
        <v>AI_update_event(RECEIVER, ARG0, ARG1, ARG2, ARG3,ARG4)</v>
      </c>
      <c r="F1688" s="123" t="str">
        <f>IF('表格编辑 '!H1688="","",'表格编辑 '!H1688)</f>
        <v/>
      </c>
      <c r="G1688" s="123" t="str">
        <f>IF('表格编辑 '!I1688="","",'表格编辑 '!I1688)</f>
        <v/>
      </c>
      <c r="H1688" s="123" t="str">
        <f>IF('表格编辑 '!J1688="","",'表格编辑 '!J1688)</f>
        <v>test_deadth_event(RECEIVER, ARG0, ARG1, ARG2, ARG3,ARG4)</v>
      </c>
      <c r="I1688" s="123">
        <f>IF('表格编辑 '!K1688="","",'表格编辑 '!K1688)</f>
        <v>1</v>
      </c>
      <c r="J1688" s="123">
        <f>IF('表格编辑 '!L1688="","",'表格编辑 '!L1688)</f>
        <v>7510</v>
      </c>
      <c r="K1688" s="123">
        <f>IF('表格编辑 '!M1688="","",'表格编辑 '!M1688)</f>
        <v>1770</v>
      </c>
      <c r="L1688" s="123" t="str">
        <f>IF('表格编辑 '!N1688="","",'表格编辑 '!N1688)</f>
        <v/>
      </c>
      <c r="M1688" s="123" t="str">
        <f>IF('表格编辑 '!O1688="","",'表格编辑 '!O1688)</f>
        <v/>
      </c>
      <c r="N1688" s="123" t="str">
        <f>IF('表格编辑 '!P1688="","",'表格编辑 '!P1688)</f>
        <v/>
      </c>
      <c r="O1688" s="123" t="str">
        <f>IF('表格编辑 '!Q1688="","",'表格编辑 '!Q1688)</f>
        <v/>
      </c>
      <c r="P1688" s="123" t="str">
        <f>IF('表格编辑 '!R1688="","",'表格编辑 '!R1688)</f>
        <v/>
      </c>
      <c r="Q1688" s="123">
        <f>IF('表格编辑 '!S1688="","",'表格编辑 '!S1688)</f>
        <v>320</v>
      </c>
      <c r="R1688" s="123" t="str">
        <f>IF('表格编辑 '!T1688="","",'表格编辑 '!T1688)</f>
        <v/>
      </c>
      <c r="S1688" s="123" t="str">
        <f>IF('表格编辑 '!U1688="","",'表格编辑 '!U1688)</f>
        <v/>
      </c>
      <c r="T1688" s="123" t="str">
        <f>IF('表格编辑 '!V1688="","",'表格编辑 '!V1688)</f>
        <v/>
      </c>
      <c r="U1688" s="123" t="str">
        <f>IF('表格编辑 '!W1688="","",'表格编辑 '!W1688)</f>
        <v/>
      </c>
      <c r="V1688" s="123" t="str">
        <f>IF('表格编辑 '!X1688="","",'表格编辑 '!X1688)</f>
        <v/>
      </c>
      <c r="W1688" s="123" t="str">
        <f>IF('表格编辑 '!Y1688="","",'表格编辑 '!Y1688)</f>
        <v/>
      </c>
      <c r="X1688" s="123" t="str">
        <f>IF('表格编辑 '!Z1688="","",'表格编辑 '!Z1688)</f>
        <v/>
      </c>
      <c r="Y1688" s="123" t="str">
        <f>IF('表格编辑 '!AA1688="","",'表格编辑 '!AA1688)</f>
        <v/>
      </c>
      <c r="Z1688" s="123" t="str">
        <f>IF('表格编辑 '!AB1688="","",'表格编辑 '!AB1688)</f>
        <v/>
      </c>
      <c r="AA1688" s="123" t="str">
        <f>IF('表格编辑 '!AC1688="","",'表格编辑 '!AC1688)</f>
        <v/>
      </c>
      <c r="AB1688" s="123" t="str">
        <f>IF('表格编辑 '!AD1688="","",'表格编辑 '!AD1688)</f>
        <v/>
      </c>
      <c r="AC1688" s="123" t="str">
        <f>IF('表格编辑 '!AE1688="","",'表格编辑 '!AE1688)</f>
        <v/>
      </c>
      <c r="AD1688" s="123">
        <f>IF('表格编辑 '!AF1688="","",'表格编辑 '!AF1688)</f>
        <v>131120</v>
      </c>
    </row>
    <row r="1689" spans="1:30">
      <c r="A1689" s="123">
        <f>IF('表格编辑 '!A1689="","",'表格编辑 '!A1689)</f>
        <v>31121</v>
      </c>
      <c r="B1689" s="123">
        <f>IF('表格编辑 '!B1689="","",'表格编辑 '!B1689)</f>
        <v>10139</v>
      </c>
      <c r="C1689" s="123">
        <f>IF('表格编辑 '!E1689="","",'表格编辑 '!E1689)</f>
        <v>59</v>
      </c>
      <c r="D1689" s="123" t="str">
        <f>IF('表格编辑 '!F1689="","",'表格编辑 '!F1689)</f>
        <v>AI_born_event(RECEIVER, ARG0, ARG1, ARG2, ARG3,ARG4)</v>
      </c>
      <c r="E1689" s="123" t="str">
        <f>IF('表格编辑 '!G1689="","",'表格编辑 '!G1689)</f>
        <v>AI_update_event(RECEIVER, ARG0, ARG1, ARG2, ARG3,ARG4)</v>
      </c>
      <c r="F1689" s="123" t="str">
        <f>IF('表格编辑 '!H1689="","",'表格编辑 '!H1689)</f>
        <v/>
      </c>
      <c r="G1689" s="123" t="str">
        <f>IF('表格编辑 '!I1689="","",'表格编辑 '!I1689)</f>
        <v/>
      </c>
      <c r="H1689" s="123" t="str">
        <f>IF('表格编辑 '!J1689="","",'表格编辑 '!J1689)</f>
        <v>test_deadth_event(RECEIVER, ARG0, ARG1, ARG2, ARG3,ARG4)</v>
      </c>
      <c r="I1689" s="123">
        <f>IF('表格编辑 '!K1689="","",'表格编辑 '!K1689)</f>
        <v>1</v>
      </c>
      <c r="J1689" s="123">
        <f>IF('表格编辑 '!L1689="","",'表格编辑 '!L1689)</f>
        <v>5778</v>
      </c>
      <c r="K1689" s="123">
        <f>IF('表格编辑 '!M1689="","",'表格编辑 '!M1689)</f>
        <v>1770</v>
      </c>
      <c r="L1689" s="123" t="str">
        <f>IF('表格编辑 '!N1689="","",'表格编辑 '!N1689)</f>
        <v/>
      </c>
      <c r="M1689" s="123" t="str">
        <f>IF('表格编辑 '!O1689="","",'表格编辑 '!O1689)</f>
        <v/>
      </c>
      <c r="N1689" s="123" t="str">
        <f>IF('表格编辑 '!P1689="","",'表格编辑 '!P1689)</f>
        <v/>
      </c>
      <c r="O1689" s="123" t="str">
        <f>IF('表格编辑 '!Q1689="","",'表格编辑 '!Q1689)</f>
        <v/>
      </c>
      <c r="P1689" s="123" t="str">
        <f>IF('表格编辑 '!R1689="","",'表格编辑 '!R1689)</f>
        <v/>
      </c>
      <c r="Q1689" s="123">
        <f>IF('表格编辑 '!S1689="","",'表格编辑 '!S1689)</f>
        <v>320</v>
      </c>
      <c r="R1689" s="123" t="str">
        <f>IF('表格编辑 '!T1689="","",'表格编辑 '!T1689)</f>
        <v/>
      </c>
      <c r="S1689" s="123" t="str">
        <f>IF('表格编辑 '!U1689="","",'表格编辑 '!U1689)</f>
        <v/>
      </c>
      <c r="T1689" s="123" t="str">
        <f>IF('表格编辑 '!V1689="","",'表格编辑 '!V1689)</f>
        <v/>
      </c>
      <c r="U1689" s="123" t="str">
        <f>IF('表格编辑 '!W1689="","",'表格编辑 '!W1689)</f>
        <v/>
      </c>
      <c r="V1689" s="123" t="str">
        <f>IF('表格编辑 '!X1689="","",'表格编辑 '!X1689)</f>
        <v/>
      </c>
      <c r="W1689" s="123" t="str">
        <f>IF('表格编辑 '!Y1689="","",'表格编辑 '!Y1689)</f>
        <v/>
      </c>
      <c r="X1689" s="123" t="str">
        <f>IF('表格编辑 '!Z1689="","",'表格编辑 '!Z1689)</f>
        <v/>
      </c>
      <c r="Y1689" s="123" t="str">
        <f>IF('表格编辑 '!AA1689="","",'表格编辑 '!AA1689)</f>
        <v/>
      </c>
      <c r="Z1689" s="123" t="str">
        <f>IF('表格编辑 '!AB1689="","",'表格编辑 '!AB1689)</f>
        <v/>
      </c>
      <c r="AA1689" s="123" t="str">
        <f>IF('表格编辑 '!AC1689="","",'表格编辑 '!AC1689)</f>
        <v/>
      </c>
      <c r="AB1689" s="123" t="str">
        <f>IF('表格编辑 '!AD1689="","",'表格编辑 '!AD1689)</f>
        <v/>
      </c>
      <c r="AC1689" s="123" t="str">
        <f>IF('表格编辑 '!AE1689="","",'表格编辑 '!AE1689)</f>
        <v/>
      </c>
      <c r="AD1689" s="123">
        <f>IF('表格编辑 '!AF1689="","",'表格编辑 '!AF1689)</f>
        <v>131121</v>
      </c>
    </row>
    <row r="1690" spans="1:30">
      <c r="A1690" s="123">
        <f>IF('表格编辑 '!A1690="","",'表格编辑 '!A1690)</f>
        <v>31122</v>
      </c>
      <c r="B1690" s="123">
        <f>IF('表格编辑 '!B1690="","",'表格编辑 '!B1690)</f>
        <v>10126</v>
      </c>
      <c r="C1690" s="123">
        <f>IF('表格编辑 '!E1690="","",'表格编辑 '!E1690)</f>
        <v>60</v>
      </c>
      <c r="D1690" s="123" t="str">
        <f>IF('表格编辑 '!F1690="","",'表格编辑 '!F1690)</f>
        <v>AI_born_event(RECEIVER, ARG0, ARG1, ARG2, ARG3,ARG4)</v>
      </c>
      <c r="E1690" s="123" t="str">
        <f>IF('表格编辑 '!G1690="","",'表格编辑 '!G1690)</f>
        <v>AI_update_event(RECEIVER, ARG0, ARG1, ARG2, ARG3,ARG4)</v>
      </c>
      <c r="F1690" s="123" t="str">
        <f>IF('表格编辑 '!H1690="","",'表格编辑 '!H1690)</f>
        <v/>
      </c>
      <c r="G1690" s="123" t="str">
        <f>IF('表格编辑 '!I1690="","",'表格编辑 '!I1690)</f>
        <v/>
      </c>
      <c r="H1690" s="123" t="str">
        <f>IF('表格编辑 '!J1690="","",'表格编辑 '!J1690)</f>
        <v>test_deadth_event(RECEIVER, ARG0, ARG1, ARG2, ARG3,ARG4)</v>
      </c>
      <c r="I1690" s="123">
        <f>IF('表格编辑 '!K1690="","",'表格编辑 '!K1690)</f>
        <v>1</v>
      </c>
      <c r="J1690" s="123">
        <f>IF('表格编辑 '!L1690="","",'表格编辑 '!L1690)</f>
        <v>3668</v>
      </c>
      <c r="K1690" s="123">
        <f>IF('表格编辑 '!M1690="","",'表格编辑 '!M1690)</f>
        <v>1800</v>
      </c>
      <c r="L1690" s="123" t="str">
        <f>IF('表格编辑 '!N1690="","",'表格编辑 '!N1690)</f>
        <v/>
      </c>
      <c r="M1690" s="123" t="str">
        <f>IF('表格编辑 '!O1690="","",'表格编辑 '!O1690)</f>
        <v/>
      </c>
      <c r="N1690" s="123" t="str">
        <f>IF('表格编辑 '!P1690="","",'表格编辑 '!P1690)</f>
        <v/>
      </c>
      <c r="O1690" s="123" t="str">
        <f>IF('表格编辑 '!Q1690="","",'表格编辑 '!Q1690)</f>
        <v/>
      </c>
      <c r="P1690" s="123" t="str">
        <f>IF('表格编辑 '!R1690="","",'表格编辑 '!R1690)</f>
        <v/>
      </c>
      <c r="Q1690" s="123">
        <f>IF('表格编辑 '!S1690="","",'表格编辑 '!S1690)</f>
        <v>320</v>
      </c>
      <c r="R1690" s="123" t="str">
        <f>IF('表格编辑 '!T1690="","",'表格编辑 '!T1690)</f>
        <v/>
      </c>
      <c r="S1690" s="123" t="str">
        <f>IF('表格编辑 '!U1690="","",'表格编辑 '!U1690)</f>
        <v/>
      </c>
      <c r="T1690" s="123" t="str">
        <f>IF('表格编辑 '!V1690="","",'表格编辑 '!V1690)</f>
        <v/>
      </c>
      <c r="U1690" s="123" t="str">
        <f>IF('表格编辑 '!W1690="","",'表格编辑 '!W1690)</f>
        <v/>
      </c>
      <c r="V1690" s="123" t="str">
        <f>IF('表格编辑 '!X1690="","",'表格编辑 '!X1690)</f>
        <v/>
      </c>
      <c r="W1690" s="123" t="str">
        <f>IF('表格编辑 '!Y1690="","",'表格编辑 '!Y1690)</f>
        <v/>
      </c>
      <c r="X1690" s="123" t="str">
        <f>IF('表格编辑 '!Z1690="","",'表格编辑 '!Z1690)</f>
        <v/>
      </c>
      <c r="Y1690" s="123" t="str">
        <f>IF('表格编辑 '!AA1690="","",'表格编辑 '!AA1690)</f>
        <v/>
      </c>
      <c r="Z1690" s="123" t="str">
        <f>IF('表格编辑 '!AB1690="","",'表格编辑 '!AB1690)</f>
        <v/>
      </c>
      <c r="AA1690" s="123" t="str">
        <f>IF('表格编辑 '!AC1690="","",'表格编辑 '!AC1690)</f>
        <v/>
      </c>
      <c r="AB1690" s="123" t="str">
        <f>IF('表格编辑 '!AD1690="","",'表格编辑 '!AD1690)</f>
        <v/>
      </c>
      <c r="AC1690" s="123" t="str">
        <f>IF('表格编辑 '!AE1690="","",'表格编辑 '!AE1690)</f>
        <v/>
      </c>
      <c r="AD1690" s="123">
        <f>IF('表格编辑 '!AF1690="","",'表格编辑 '!AF1690)</f>
        <v>131122</v>
      </c>
    </row>
    <row r="1691" spans="1:30">
      <c r="A1691" s="123">
        <f>IF('表格编辑 '!A1691="","",'表格编辑 '!A1691)</f>
        <v>31123</v>
      </c>
      <c r="B1691" s="123">
        <f>IF('表格编辑 '!B1691="","",'表格编辑 '!B1691)</f>
        <v>10072</v>
      </c>
      <c r="C1691" s="123">
        <f>IF('表格编辑 '!E1691="","",'表格编辑 '!E1691)</f>
        <v>60</v>
      </c>
      <c r="D1691" s="123" t="str">
        <f>IF('表格编辑 '!F1691="","",'表格编辑 '!F1691)</f>
        <v>AI_born_event(RECEIVER, ARG0, ARG1, ARG2, ARG3,ARG4)</v>
      </c>
      <c r="E1691" s="123" t="str">
        <f>IF('表格编辑 '!G1691="","",'表格编辑 '!G1691)</f>
        <v>AI_update_event(RECEIVER, ARG0, ARG1, ARG2, ARG3,ARG4)</v>
      </c>
      <c r="F1691" s="123" t="str">
        <f>IF('表格编辑 '!H1691="","",'表格编辑 '!H1691)</f>
        <v/>
      </c>
      <c r="G1691" s="123" t="str">
        <f>IF('表格编辑 '!I1691="","",'表格编辑 '!I1691)</f>
        <v/>
      </c>
      <c r="H1691" s="123" t="str">
        <f>IF('表格编辑 '!J1691="","",'表格编辑 '!J1691)</f>
        <v>test_deadth_event(RECEIVER, ARG0, ARG1, ARG2, ARG3,ARG4)</v>
      </c>
      <c r="I1691" s="123">
        <f>IF('表格编辑 '!K1691="","",'表格编辑 '!K1691)</f>
        <v>1</v>
      </c>
      <c r="J1691" s="123">
        <f>IF('表格编辑 '!L1691="","",'表格编辑 '!L1691)</f>
        <v>6074</v>
      </c>
      <c r="K1691" s="123">
        <f>IF('表格编辑 '!M1691="","",'表格编辑 '!M1691)</f>
        <v>1800</v>
      </c>
      <c r="L1691" s="123" t="str">
        <f>IF('表格编辑 '!N1691="","",'表格编辑 '!N1691)</f>
        <v/>
      </c>
      <c r="M1691" s="123" t="str">
        <f>IF('表格编辑 '!O1691="","",'表格编辑 '!O1691)</f>
        <v/>
      </c>
      <c r="N1691" s="123" t="str">
        <f>IF('表格编辑 '!P1691="","",'表格编辑 '!P1691)</f>
        <v/>
      </c>
      <c r="O1691" s="123" t="str">
        <f>IF('表格编辑 '!Q1691="","",'表格编辑 '!Q1691)</f>
        <v/>
      </c>
      <c r="P1691" s="123" t="str">
        <f>IF('表格编辑 '!R1691="","",'表格编辑 '!R1691)</f>
        <v/>
      </c>
      <c r="Q1691" s="123">
        <f>IF('表格编辑 '!S1691="","",'表格编辑 '!S1691)</f>
        <v>320</v>
      </c>
      <c r="R1691" s="123" t="str">
        <f>IF('表格编辑 '!T1691="","",'表格编辑 '!T1691)</f>
        <v/>
      </c>
      <c r="S1691" s="123" t="str">
        <f>IF('表格编辑 '!U1691="","",'表格编辑 '!U1691)</f>
        <v/>
      </c>
      <c r="T1691" s="123" t="str">
        <f>IF('表格编辑 '!V1691="","",'表格编辑 '!V1691)</f>
        <v/>
      </c>
      <c r="U1691" s="123" t="str">
        <f>IF('表格编辑 '!W1691="","",'表格编辑 '!W1691)</f>
        <v/>
      </c>
      <c r="V1691" s="123" t="str">
        <f>IF('表格编辑 '!X1691="","",'表格编辑 '!X1691)</f>
        <v/>
      </c>
      <c r="W1691" s="123" t="str">
        <f>IF('表格编辑 '!Y1691="","",'表格编辑 '!Y1691)</f>
        <v/>
      </c>
      <c r="X1691" s="123" t="str">
        <f>IF('表格编辑 '!Z1691="","",'表格编辑 '!Z1691)</f>
        <v/>
      </c>
      <c r="Y1691" s="123" t="str">
        <f>IF('表格编辑 '!AA1691="","",'表格编辑 '!AA1691)</f>
        <v/>
      </c>
      <c r="Z1691" s="123" t="str">
        <f>IF('表格编辑 '!AB1691="","",'表格编辑 '!AB1691)</f>
        <v/>
      </c>
      <c r="AA1691" s="123" t="str">
        <f>IF('表格编辑 '!AC1691="","",'表格编辑 '!AC1691)</f>
        <v/>
      </c>
      <c r="AB1691" s="123" t="str">
        <f>IF('表格编辑 '!AD1691="","",'表格编辑 '!AD1691)</f>
        <v/>
      </c>
      <c r="AC1691" s="123" t="str">
        <f>IF('表格编辑 '!AE1691="","",'表格编辑 '!AE1691)</f>
        <v/>
      </c>
      <c r="AD1691" s="123">
        <f>IF('表格编辑 '!AF1691="","",'表格编辑 '!AF1691)</f>
        <v>131123</v>
      </c>
    </row>
    <row r="1692" spans="1:30">
      <c r="A1692" s="123">
        <f>IF('表格编辑 '!A1692="","",'表格编辑 '!A1692)</f>
        <v>31124</v>
      </c>
      <c r="B1692" s="123">
        <f>IF('表格编辑 '!B1692="","",'表格编辑 '!B1692)</f>
        <v>10132</v>
      </c>
      <c r="C1692" s="123">
        <f>IF('表格编辑 '!E1692="","",'表格编辑 '!E1692)</f>
        <v>60</v>
      </c>
      <c r="D1692" s="123" t="str">
        <f>IF('表格编辑 '!F1692="","",'表格编辑 '!F1692)</f>
        <v>AI_born_event(RECEIVER, ARG0, ARG1, ARG2, ARG3,ARG4)</v>
      </c>
      <c r="E1692" s="123" t="str">
        <f>IF('表格编辑 '!G1692="","",'表格编辑 '!G1692)</f>
        <v>AI_update_event(RECEIVER, ARG0, ARG1, ARG2, ARG3,ARG4)</v>
      </c>
      <c r="F1692" s="123" t="str">
        <f>IF('表格编辑 '!H1692="","",'表格编辑 '!H1692)</f>
        <v/>
      </c>
      <c r="G1692" s="123" t="str">
        <f>IF('表格编辑 '!I1692="","",'表格编辑 '!I1692)</f>
        <v/>
      </c>
      <c r="H1692" s="123" t="str">
        <f>IF('表格编辑 '!J1692="","",'表格编辑 '!J1692)</f>
        <v>test_deadth_event(RECEIVER, ARG0, ARG1, ARG2, ARG3,ARG4)</v>
      </c>
      <c r="I1692" s="123">
        <f>IF('表格编辑 '!K1692="","",'表格编辑 '!K1692)</f>
        <v>1</v>
      </c>
      <c r="J1692" s="123">
        <f>IF('表格编辑 '!L1692="","",'表格编辑 '!L1692)</f>
        <v>5422</v>
      </c>
      <c r="K1692" s="123">
        <f>IF('表格编辑 '!M1692="","",'表格编辑 '!M1692)</f>
        <v>1800</v>
      </c>
      <c r="L1692" s="123" t="str">
        <f>IF('表格编辑 '!N1692="","",'表格编辑 '!N1692)</f>
        <v/>
      </c>
      <c r="M1692" s="123" t="str">
        <f>IF('表格编辑 '!O1692="","",'表格编辑 '!O1692)</f>
        <v/>
      </c>
      <c r="N1692" s="123" t="str">
        <f>IF('表格编辑 '!P1692="","",'表格编辑 '!P1692)</f>
        <v/>
      </c>
      <c r="O1692" s="123" t="str">
        <f>IF('表格编辑 '!Q1692="","",'表格编辑 '!Q1692)</f>
        <v/>
      </c>
      <c r="P1692" s="123" t="str">
        <f>IF('表格编辑 '!R1692="","",'表格编辑 '!R1692)</f>
        <v/>
      </c>
      <c r="Q1692" s="123">
        <f>IF('表格编辑 '!S1692="","",'表格编辑 '!S1692)</f>
        <v>320</v>
      </c>
      <c r="R1692" s="123" t="str">
        <f>IF('表格编辑 '!T1692="","",'表格编辑 '!T1692)</f>
        <v/>
      </c>
      <c r="S1692" s="123" t="str">
        <f>IF('表格编辑 '!U1692="","",'表格编辑 '!U1692)</f>
        <v/>
      </c>
      <c r="T1692" s="123" t="str">
        <f>IF('表格编辑 '!V1692="","",'表格编辑 '!V1692)</f>
        <v/>
      </c>
      <c r="U1692" s="123" t="str">
        <f>IF('表格编辑 '!W1692="","",'表格编辑 '!W1692)</f>
        <v/>
      </c>
      <c r="V1692" s="123" t="str">
        <f>IF('表格编辑 '!X1692="","",'表格编辑 '!X1692)</f>
        <v/>
      </c>
      <c r="W1692" s="123" t="str">
        <f>IF('表格编辑 '!Y1692="","",'表格编辑 '!Y1692)</f>
        <v/>
      </c>
      <c r="X1692" s="123" t="str">
        <f>IF('表格编辑 '!Z1692="","",'表格编辑 '!Z1692)</f>
        <v/>
      </c>
      <c r="Y1692" s="123" t="str">
        <f>IF('表格编辑 '!AA1692="","",'表格编辑 '!AA1692)</f>
        <v/>
      </c>
      <c r="Z1692" s="123" t="str">
        <f>IF('表格编辑 '!AB1692="","",'表格编辑 '!AB1692)</f>
        <v/>
      </c>
      <c r="AA1692" s="123" t="str">
        <f>IF('表格编辑 '!AC1692="","",'表格编辑 '!AC1692)</f>
        <v/>
      </c>
      <c r="AB1692" s="123" t="str">
        <f>IF('表格编辑 '!AD1692="","",'表格编辑 '!AD1692)</f>
        <v/>
      </c>
      <c r="AC1692" s="123" t="str">
        <f>IF('表格编辑 '!AE1692="","",'表格编辑 '!AE1692)</f>
        <v/>
      </c>
      <c r="AD1692" s="123">
        <f>IF('表格编辑 '!AF1692="","",'表格编辑 '!AF1692)</f>
        <v>131124</v>
      </c>
    </row>
    <row r="1693" spans="1:30">
      <c r="A1693" s="123">
        <f>IF('表格编辑 '!A1693="","",'表格编辑 '!A1693)</f>
        <v>31125</v>
      </c>
      <c r="B1693" s="123">
        <f>IF('表格编辑 '!B1693="","",'表格编辑 '!B1693)</f>
        <v>10101</v>
      </c>
      <c r="C1693" s="123">
        <f>IF('表格编辑 '!E1693="","",'表格编辑 '!E1693)</f>
        <v>60</v>
      </c>
      <c r="D1693" s="123" t="str">
        <f>IF('表格编辑 '!F1693="","",'表格编辑 '!F1693)</f>
        <v>AI_born_event(RECEIVER, ARG0, ARG1, ARG2, ARG3,ARG4)</v>
      </c>
      <c r="E1693" s="123" t="str">
        <f>IF('表格编辑 '!G1693="","",'表格编辑 '!G1693)</f>
        <v>AI_update_event(RECEIVER, ARG0, ARG1, ARG2, ARG3,ARG4)</v>
      </c>
      <c r="F1693" s="123" t="str">
        <f>IF('表格编辑 '!H1693="","",'表格编辑 '!H1693)</f>
        <v/>
      </c>
      <c r="G1693" s="123" t="str">
        <f>IF('表格编辑 '!I1693="","",'表格编辑 '!I1693)</f>
        <v/>
      </c>
      <c r="H1693" s="123" t="str">
        <f>IF('表格编辑 '!J1693="","",'表格编辑 '!J1693)</f>
        <v>test_deadth_event(RECEIVER, ARG0, ARG1, ARG2, ARG3,ARG4)</v>
      </c>
      <c r="I1693" s="123">
        <f>IF('表格编辑 '!K1693="","",'表格编辑 '!K1693)</f>
        <v>1</v>
      </c>
      <c r="J1693" s="123">
        <f>IF('表格编辑 '!L1693="","",'表格编辑 '!L1693)</f>
        <v>6898</v>
      </c>
      <c r="K1693" s="123">
        <f>IF('表格编辑 '!M1693="","",'表格编辑 '!M1693)</f>
        <v>1800</v>
      </c>
      <c r="L1693" s="123" t="str">
        <f>IF('表格编辑 '!N1693="","",'表格编辑 '!N1693)</f>
        <v/>
      </c>
      <c r="M1693" s="123" t="str">
        <f>IF('表格编辑 '!O1693="","",'表格编辑 '!O1693)</f>
        <v/>
      </c>
      <c r="N1693" s="123" t="str">
        <f>IF('表格编辑 '!P1693="","",'表格编辑 '!P1693)</f>
        <v/>
      </c>
      <c r="O1693" s="123" t="str">
        <f>IF('表格编辑 '!Q1693="","",'表格编辑 '!Q1693)</f>
        <v/>
      </c>
      <c r="P1693" s="123" t="str">
        <f>IF('表格编辑 '!R1693="","",'表格编辑 '!R1693)</f>
        <v/>
      </c>
      <c r="Q1693" s="123">
        <f>IF('表格编辑 '!S1693="","",'表格编辑 '!S1693)</f>
        <v>320</v>
      </c>
      <c r="R1693" s="123" t="str">
        <f>IF('表格编辑 '!T1693="","",'表格编辑 '!T1693)</f>
        <v/>
      </c>
      <c r="S1693" s="123" t="str">
        <f>IF('表格编辑 '!U1693="","",'表格编辑 '!U1693)</f>
        <v/>
      </c>
      <c r="T1693" s="123" t="str">
        <f>IF('表格编辑 '!V1693="","",'表格编辑 '!V1693)</f>
        <v/>
      </c>
      <c r="U1693" s="123" t="str">
        <f>IF('表格编辑 '!W1693="","",'表格编辑 '!W1693)</f>
        <v/>
      </c>
      <c r="V1693" s="123" t="str">
        <f>IF('表格编辑 '!X1693="","",'表格编辑 '!X1693)</f>
        <v/>
      </c>
      <c r="W1693" s="123" t="str">
        <f>IF('表格编辑 '!Y1693="","",'表格编辑 '!Y1693)</f>
        <v/>
      </c>
      <c r="X1693" s="123" t="str">
        <f>IF('表格编辑 '!Z1693="","",'表格编辑 '!Z1693)</f>
        <v/>
      </c>
      <c r="Y1693" s="123" t="str">
        <f>IF('表格编辑 '!AA1693="","",'表格编辑 '!AA1693)</f>
        <v/>
      </c>
      <c r="Z1693" s="123" t="str">
        <f>IF('表格编辑 '!AB1693="","",'表格编辑 '!AB1693)</f>
        <v/>
      </c>
      <c r="AA1693" s="123" t="str">
        <f>IF('表格编辑 '!AC1693="","",'表格编辑 '!AC1693)</f>
        <v/>
      </c>
      <c r="AB1693" s="123" t="str">
        <f>IF('表格编辑 '!AD1693="","",'表格编辑 '!AD1693)</f>
        <v/>
      </c>
      <c r="AC1693" s="123" t="str">
        <f>IF('表格编辑 '!AE1693="","",'表格编辑 '!AE1693)</f>
        <v/>
      </c>
      <c r="AD1693" s="123">
        <f>IF('表格编辑 '!AF1693="","",'表格编辑 '!AF1693)</f>
        <v>131125</v>
      </c>
    </row>
    <row r="1694" spans="1:30">
      <c r="A1694" s="123">
        <f>IF('表格编辑 '!A1694="","",'表格编辑 '!A1694)</f>
        <v>31126</v>
      </c>
      <c r="B1694" s="123">
        <f>IF('表格编辑 '!B1694="","",'表格编辑 '!B1694)</f>
        <v>10108</v>
      </c>
      <c r="C1694" s="123">
        <f>IF('表格编辑 '!E1694="","",'表格编辑 '!E1694)</f>
        <v>60</v>
      </c>
      <c r="D1694" s="123" t="str">
        <f>IF('表格编辑 '!F1694="","",'表格编辑 '!F1694)</f>
        <v>AI_born_event(RECEIVER, ARG0, ARG1, ARG2, ARG3,ARG4)</v>
      </c>
      <c r="E1694" s="123" t="str">
        <f>IF('表格编辑 '!G1694="","",'表格编辑 '!G1694)</f>
        <v>AI_update_event(RECEIVER, ARG0, ARG1, ARG2, ARG3,ARG4)</v>
      </c>
      <c r="F1694" s="123" t="str">
        <f>IF('表格编辑 '!H1694="","",'表格编辑 '!H1694)</f>
        <v/>
      </c>
      <c r="G1694" s="123" t="str">
        <f>IF('表格编辑 '!I1694="","",'表格编辑 '!I1694)</f>
        <v/>
      </c>
      <c r="H1694" s="123" t="str">
        <f>IF('表格编辑 '!J1694="","",'表格编辑 '!J1694)</f>
        <v>test_deadth_event(RECEIVER, ARG0, ARG1, ARG2, ARG3,ARG4)</v>
      </c>
      <c r="I1694" s="123">
        <f>IF('表格编辑 '!K1694="","",'表格编辑 '!K1694)</f>
        <v>1</v>
      </c>
      <c r="J1694" s="123">
        <f>IF('表格编辑 '!L1694="","",'表格编辑 '!L1694)</f>
        <v>12188</v>
      </c>
      <c r="K1694" s="123">
        <f>IF('表格编辑 '!M1694="","",'表格编辑 '!M1694)</f>
        <v>1800</v>
      </c>
      <c r="L1694" s="123" t="str">
        <f>IF('表格编辑 '!N1694="","",'表格编辑 '!N1694)</f>
        <v/>
      </c>
      <c r="M1694" s="123" t="str">
        <f>IF('表格编辑 '!O1694="","",'表格编辑 '!O1694)</f>
        <v/>
      </c>
      <c r="N1694" s="123" t="str">
        <f>IF('表格编辑 '!P1694="","",'表格编辑 '!P1694)</f>
        <v/>
      </c>
      <c r="O1694" s="123" t="str">
        <f>IF('表格编辑 '!Q1694="","",'表格编辑 '!Q1694)</f>
        <v/>
      </c>
      <c r="P1694" s="123" t="str">
        <f>IF('表格编辑 '!R1694="","",'表格编辑 '!R1694)</f>
        <v/>
      </c>
      <c r="Q1694" s="123">
        <f>IF('表格编辑 '!S1694="","",'表格编辑 '!S1694)</f>
        <v>320</v>
      </c>
      <c r="R1694" s="123" t="str">
        <f>IF('表格编辑 '!T1694="","",'表格编辑 '!T1694)</f>
        <v/>
      </c>
      <c r="S1694" s="123" t="str">
        <f>IF('表格编辑 '!U1694="","",'表格编辑 '!U1694)</f>
        <v/>
      </c>
      <c r="T1694" s="123" t="str">
        <f>IF('表格编辑 '!V1694="","",'表格编辑 '!V1694)</f>
        <v/>
      </c>
      <c r="U1694" s="123" t="str">
        <f>IF('表格编辑 '!W1694="","",'表格编辑 '!W1694)</f>
        <v/>
      </c>
      <c r="V1694" s="123" t="str">
        <f>IF('表格编辑 '!X1694="","",'表格编辑 '!X1694)</f>
        <v/>
      </c>
      <c r="W1694" s="123" t="str">
        <f>IF('表格编辑 '!Y1694="","",'表格编辑 '!Y1694)</f>
        <v/>
      </c>
      <c r="X1694" s="123" t="str">
        <f>IF('表格编辑 '!Z1694="","",'表格编辑 '!Z1694)</f>
        <v/>
      </c>
      <c r="Y1694" s="123" t="str">
        <f>IF('表格编辑 '!AA1694="","",'表格编辑 '!AA1694)</f>
        <v/>
      </c>
      <c r="Z1694" s="123" t="str">
        <f>IF('表格编辑 '!AB1694="","",'表格编辑 '!AB1694)</f>
        <v/>
      </c>
      <c r="AA1694" s="123" t="str">
        <f>IF('表格编辑 '!AC1694="","",'表格编辑 '!AC1694)</f>
        <v/>
      </c>
      <c r="AB1694" s="123" t="str">
        <f>IF('表格编辑 '!AD1694="","",'表格编辑 '!AD1694)</f>
        <v/>
      </c>
      <c r="AC1694" s="123" t="str">
        <f>IF('表格编辑 '!AE1694="","",'表格编辑 '!AE1694)</f>
        <v/>
      </c>
      <c r="AD1694" s="123">
        <f>IF('表格编辑 '!AF1694="","",'表格编辑 '!AF1694)</f>
        <v>131126</v>
      </c>
    </row>
    <row r="1695" spans="1:30">
      <c r="A1695" s="123">
        <f>IF('表格编辑 '!A1695="","",'表格编辑 '!A1695)</f>
        <v>31127</v>
      </c>
      <c r="B1695" s="123">
        <f>IF('表格编辑 '!B1695="","",'表格编辑 '!B1695)</f>
        <v>10155</v>
      </c>
      <c r="C1695" s="123">
        <f>IF('表格编辑 '!E1695="","",'表格编辑 '!E1695)</f>
        <v>60</v>
      </c>
      <c r="D1695" s="123" t="str">
        <f>IF('表格编辑 '!F1695="","",'表格编辑 '!F1695)</f>
        <v>AI_born_event(RECEIVER, ARG0, ARG1, ARG2, ARG3,ARG4)</v>
      </c>
      <c r="E1695" s="123" t="str">
        <f>IF('表格编辑 '!G1695="","",'表格编辑 '!G1695)</f>
        <v>AI_update_event(RECEIVER, ARG0, ARG1, ARG2, ARG3,ARG4)</v>
      </c>
      <c r="F1695" s="123" t="str">
        <f>IF('表格编辑 '!H1695="","",'表格编辑 '!H1695)</f>
        <v/>
      </c>
      <c r="G1695" s="123" t="str">
        <f>IF('表格编辑 '!I1695="","",'表格编辑 '!I1695)</f>
        <v/>
      </c>
      <c r="H1695" s="123" t="str">
        <f>IF('表格编辑 '!J1695="","",'表格编辑 '!J1695)</f>
        <v>test_deadth_event(RECEIVER, ARG0, ARG1, ARG2, ARG3,ARG4)</v>
      </c>
      <c r="I1695" s="123">
        <f>IF('表格编辑 '!K1695="","",'表格编辑 '!K1695)</f>
        <v>1</v>
      </c>
      <c r="J1695" s="123">
        <f>IF('表格编辑 '!L1695="","",'表格编辑 '!L1695)</f>
        <v>6146</v>
      </c>
      <c r="K1695" s="123">
        <f>IF('表格编辑 '!M1695="","",'表格编辑 '!M1695)</f>
        <v>1800</v>
      </c>
      <c r="L1695" s="123" t="str">
        <f>IF('表格编辑 '!N1695="","",'表格编辑 '!N1695)</f>
        <v/>
      </c>
      <c r="M1695" s="123" t="str">
        <f>IF('表格编辑 '!O1695="","",'表格编辑 '!O1695)</f>
        <v/>
      </c>
      <c r="N1695" s="123" t="str">
        <f>IF('表格编辑 '!P1695="","",'表格编辑 '!P1695)</f>
        <v/>
      </c>
      <c r="O1695" s="123" t="str">
        <f>IF('表格编辑 '!Q1695="","",'表格编辑 '!Q1695)</f>
        <v/>
      </c>
      <c r="P1695" s="123" t="str">
        <f>IF('表格编辑 '!R1695="","",'表格编辑 '!R1695)</f>
        <v/>
      </c>
      <c r="Q1695" s="123">
        <f>IF('表格编辑 '!S1695="","",'表格编辑 '!S1695)</f>
        <v>320</v>
      </c>
      <c r="R1695" s="123" t="str">
        <f>IF('表格编辑 '!T1695="","",'表格编辑 '!T1695)</f>
        <v/>
      </c>
      <c r="S1695" s="123" t="str">
        <f>IF('表格编辑 '!U1695="","",'表格编辑 '!U1695)</f>
        <v/>
      </c>
      <c r="T1695" s="123" t="str">
        <f>IF('表格编辑 '!V1695="","",'表格编辑 '!V1695)</f>
        <v/>
      </c>
      <c r="U1695" s="123" t="str">
        <f>IF('表格编辑 '!W1695="","",'表格编辑 '!W1695)</f>
        <v/>
      </c>
      <c r="V1695" s="123" t="str">
        <f>IF('表格编辑 '!X1695="","",'表格编辑 '!X1695)</f>
        <v/>
      </c>
      <c r="W1695" s="123" t="str">
        <f>IF('表格编辑 '!Y1695="","",'表格编辑 '!Y1695)</f>
        <v/>
      </c>
      <c r="X1695" s="123" t="str">
        <f>IF('表格编辑 '!Z1695="","",'表格编辑 '!Z1695)</f>
        <v/>
      </c>
      <c r="Y1695" s="123" t="str">
        <f>IF('表格编辑 '!AA1695="","",'表格编辑 '!AA1695)</f>
        <v/>
      </c>
      <c r="Z1695" s="123" t="str">
        <f>IF('表格编辑 '!AB1695="","",'表格编辑 '!AB1695)</f>
        <v/>
      </c>
      <c r="AA1695" s="123" t="str">
        <f>IF('表格编辑 '!AC1695="","",'表格编辑 '!AC1695)</f>
        <v/>
      </c>
      <c r="AB1695" s="123" t="str">
        <f>IF('表格编辑 '!AD1695="","",'表格编辑 '!AD1695)</f>
        <v/>
      </c>
      <c r="AC1695" s="123" t="str">
        <f>IF('表格编辑 '!AE1695="","",'表格编辑 '!AE1695)</f>
        <v/>
      </c>
      <c r="AD1695" s="123">
        <f>IF('表格编辑 '!AF1695="","",'表格编辑 '!AF1695)</f>
        <v>131127</v>
      </c>
    </row>
    <row r="1696" spans="1:30">
      <c r="A1696" s="123">
        <f>IF('表格编辑 '!A1696="","",'表格编辑 '!A1696)</f>
        <v>31128</v>
      </c>
      <c r="B1696" s="123">
        <f>IF('表格编辑 '!B1696="","",'表格编辑 '!B1696)</f>
        <v>10125</v>
      </c>
      <c r="C1696" s="123">
        <f>IF('表格编辑 '!E1696="","",'表格编辑 '!E1696)</f>
        <v>60</v>
      </c>
      <c r="D1696" s="123" t="str">
        <f>IF('表格编辑 '!F1696="","",'表格编辑 '!F1696)</f>
        <v>AI_born_event(RECEIVER, ARG0, ARG1, ARG2, ARG3,ARG4)</v>
      </c>
      <c r="E1696" s="123" t="str">
        <f>IF('表格编辑 '!G1696="","",'表格编辑 '!G1696)</f>
        <v>AI_update_event(RECEIVER, ARG0, ARG1, ARG2, ARG3,ARG4)</v>
      </c>
      <c r="F1696" s="123" t="str">
        <f>IF('表格编辑 '!H1696="","",'表格编辑 '!H1696)</f>
        <v/>
      </c>
      <c r="G1696" s="123" t="str">
        <f>IF('表格编辑 '!I1696="","",'表格编辑 '!I1696)</f>
        <v/>
      </c>
      <c r="H1696" s="123" t="str">
        <f>IF('表格编辑 '!J1696="","",'表格编辑 '!J1696)</f>
        <v>test_deadth_event(RECEIVER, ARG0, ARG1, ARG2, ARG3,ARG4)</v>
      </c>
      <c r="I1696" s="123">
        <f>IF('表格编辑 '!K1696="","",'表格编辑 '!K1696)</f>
        <v>1</v>
      </c>
      <c r="J1696" s="123">
        <f>IF('表格编辑 '!L1696="","",'表格编辑 '!L1696)</f>
        <v>3526</v>
      </c>
      <c r="K1696" s="123">
        <f>IF('表格编辑 '!M1696="","",'表格编辑 '!M1696)</f>
        <v>1800</v>
      </c>
      <c r="L1696" s="123" t="str">
        <f>IF('表格编辑 '!N1696="","",'表格编辑 '!N1696)</f>
        <v/>
      </c>
      <c r="M1696" s="123" t="str">
        <f>IF('表格编辑 '!O1696="","",'表格编辑 '!O1696)</f>
        <v/>
      </c>
      <c r="N1696" s="123" t="str">
        <f>IF('表格编辑 '!P1696="","",'表格编辑 '!P1696)</f>
        <v/>
      </c>
      <c r="O1696" s="123" t="str">
        <f>IF('表格编辑 '!Q1696="","",'表格编辑 '!Q1696)</f>
        <v/>
      </c>
      <c r="P1696" s="123" t="str">
        <f>IF('表格编辑 '!R1696="","",'表格编辑 '!R1696)</f>
        <v/>
      </c>
      <c r="Q1696" s="123">
        <f>IF('表格编辑 '!S1696="","",'表格编辑 '!S1696)</f>
        <v>320</v>
      </c>
      <c r="R1696" s="123" t="str">
        <f>IF('表格编辑 '!T1696="","",'表格编辑 '!T1696)</f>
        <v/>
      </c>
      <c r="S1696" s="123" t="str">
        <f>IF('表格编辑 '!U1696="","",'表格编辑 '!U1696)</f>
        <v/>
      </c>
      <c r="T1696" s="123" t="str">
        <f>IF('表格编辑 '!V1696="","",'表格编辑 '!V1696)</f>
        <v/>
      </c>
      <c r="U1696" s="123" t="str">
        <f>IF('表格编辑 '!W1696="","",'表格编辑 '!W1696)</f>
        <v/>
      </c>
      <c r="V1696" s="123" t="str">
        <f>IF('表格编辑 '!X1696="","",'表格编辑 '!X1696)</f>
        <v/>
      </c>
      <c r="W1696" s="123" t="str">
        <f>IF('表格编辑 '!Y1696="","",'表格编辑 '!Y1696)</f>
        <v/>
      </c>
      <c r="X1696" s="123" t="str">
        <f>IF('表格编辑 '!Z1696="","",'表格编辑 '!Z1696)</f>
        <v/>
      </c>
      <c r="Y1696" s="123" t="str">
        <f>IF('表格编辑 '!AA1696="","",'表格编辑 '!AA1696)</f>
        <v/>
      </c>
      <c r="Z1696" s="123" t="str">
        <f>IF('表格编辑 '!AB1696="","",'表格编辑 '!AB1696)</f>
        <v/>
      </c>
      <c r="AA1696" s="123" t="str">
        <f>IF('表格编辑 '!AC1696="","",'表格编辑 '!AC1696)</f>
        <v/>
      </c>
      <c r="AB1696" s="123" t="str">
        <f>IF('表格编辑 '!AD1696="","",'表格编辑 '!AD1696)</f>
        <v/>
      </c>
      <c r="AC1696" s="123" t="str">
        <f>IF('表格编辑 '!AE1696="","",'表格编辑 '!AE1696)</f>
        <v/>
      </c>
      <c r="AD1696" s="123">
        <f>IF('表格编辑 '!AF1696="","",'表格编辑 '!AF1696)</f>
        <v>131128</v>
      </c>
    </row>
    <row r="1697" spans="1:30">
      <c r="A1697" s="123">
        <f>IF('表格编辑 '!A1697="","",'表格编辑 '!A1697)</f>
        <v>31129</v>
      </c>
      <c r="B1697" s="123">
        <f>IF('表格编辑 '!B1697="","",'表格编辑 '!B1697)</f>
        <v>10035</v>
      </c>
      <c r="C1697" s="123">
        <f>IF('表格编辑 '!E1697="","",'表格编辑 '!E1697)</f>
        <v>60</v>
      </c>
      <c r="D1697" s="123" t="str">
        <f>IF('表格编辑 '!F1697="","",'表格编辑 '!F1697)</f>
        <v>AI_born_event(RECEIVER, ARG0, ARG1, ARG2, ARG3,ARG4)</v>
      </c>
      <c r="E1697" s="123" t="str">
        <f>IF('表格编辑 '!G1697="","",'表格编辑 '!G1697)</f>
        <v>AI_update_event(RECEIVER, ARG0, ARG1, ARG2, ARG3,ARG4)</v>
      </c>
      <c r="F1697" s="123" t="str">
        <f>IF('表格编辑 '!H1697="","",'表格编辑 '!H1697)</f>
        <v/>
      </c>
      <c r="G1697" s="123" t="str">
        <f>IF('表格编辑 '!I1697="","",'表格编辑 '!I1697)</f>
        <v/>
      </c>
      <c r="H1697" s="123" t="str">
        <f>IF('表格编辑 '!J1697="","",'表格编辑 '!J1697)</f>
        <v>test_deadth_event(RECEIVER, ARG0, ARG1, ARG2, ARG3,ARG4)</v>
      </c>
      <c r="I1697" s="123">
        <f>IF('表格编辑 '!K1697="","",'表格编辑 '!K1697)</f>
        <v>1</v>
      </c>
      <c r="J1697" s="123">
        <f>IF('表格编辑 '!L1697="","",'表格编辑 '!L1697)</f>
        <v>7284</v>
      </c>
      <c r="K1697" s="123">
        <f>IF('表格编辑 '!M1697="","",'表格编辑 '!M1697)</f>
        <v>1800</v>
      </c>
      <c r="L1697" s="123" t="str">
        <f>IF('表格编辑 '!N1697="","",'表格编辑 '!N1697)</f>
        <v/>
      </c>
      <c r="M1697" s="123" t="str">
        <f>IF('表格编辑 '!O1697="","",'表格编辑 '!O1697)</f>
        <v/>
      </c>
      <c r="N1697" s="123" t="str">
        <f>IF('表格编辑 '!P1697="","",'表格编辑 '!P1697)</f>
        <v/>
      </c>
      <c r="O1697" s="123" t="str">
        <f>IF('表格编辑 '!Q1697="","",'表格编辑 '!Q1697)</f>
        <v/>
      </c>
      <c r="P1697" s="123" t="str">
        <f>IF('表格编辑 '!R1697="","",'表格编辑 '!R1697)</f>
        <v/>
      </c>
      <c r="Q1697" s="123">
        <f>IF('表格编辑 '!S1697="","",'表格编辑 '!S1697)</f>
        <v>320</v>
      </c>
      <c r="R1697" s="123" t="str">
        <f>IF('表格编辑 '!T1697="","",'表格编辑 '!T1697)</f>
        <v/>
      </c>
      <c r="S1697" s="123" t="str">
        <f>IF('表格编辑 '!U1697="","",'表格编辑 '!U1697)</f>
        <v/>
      </c>
      <c r="T1697" s="123" t="str">
        <f>IF('表格编辑 '!V1697="","",'表格编辑 '!V1697)</f>
        <v/>
      </c>
      <c r="U1697" s="123" t="str">
        <f>IF('表格编辑 '!W1697="","",'表格编辑 '!W1697)</f>
        <v/>
      </c>
      <c r="V1697" s="123" t="str">
        <f>IF('表格编辑 '!X1697="","",'表格编辑 '!X1697)</f>
        <v/>
      </c>
      <c r="W1697" s="123" t="str">
        <f>IF('表格编辑 '!Y1697="","",'表格编辑 '!Y1697)</f>
        <v/>
      </c>
      <c r="X1697" s="123" t="str">
        <f>IF('表格编辑 '!Z1697="","",'表格编辑 '!Z1697)</f>
        <v/>
      </c>
      <c r="Y1697" s="123" t="str">
        <f>IF('表格编辑 '!AA1697="","",'表格编辑 '!AA1697)</f>
        <v/>
      </c>
      <c r="Z1697" s="123" t="str">
        <f>IF('表格编辑 '!AB1697="","",'表格编辑 '!AB1697)</f>
        <v/>
      </c>
      <c r="AA1697" s="123" t="str">
        <f>IF('表格编辑 '!AC1697="","",'表格编辑 '!AC1697)</f>
        <v/>
      </c>
      <c r="AB1697" s="123" t="str">
        <f>IF('表格编辑 '!AD1697="","",'表格编辑 '!AD1697)</f>
        <v/>
      </c>
      <c r="AC1697" s="123" t="str">
        <f>IF('表格编辑 '!AE1697="","",'表格编辑 '!AE1697)</f>
        <v/>
      </c>
      <c r="AD1697" s="123">
        <f>IF('表格编辑 '!AF1697="","",'表格编辑 '!AF1697)</f>
        <v>131129</v>
      </c>
    </row>
    <row r="1698" spans="1:30">
      <c r="A1698" s="123">
        <f>IF('表格编辑 '!A1698="","",'表格编辑 '!A1698)</f>
        <v>31130</v>
      </c>
      <c r="B1698" s="123">
        <f>IF('表格编辑 '!B1698="","",'表格编辑 '!B1698)</f>
        <v>10035</v>
      </c>
      <c r="C1698" s="123">
        <f>IF('表格编辑 '!E1698="","",'表格编辑 '!E1698)</f>
        <v>60</v>
      </c>
      <c r="D1698" s="123" t="str">
        <f>IF('表格编辑 '!F1698="","",'表格编辑 '!F1698)</f>
        <v>AI_born_event(RECEIVER, ARG0, ARG1, ARG2, ARG3,ARG4)</v>
      </c>
      <c r="E1698" s="123" t="str">
        <f>IF('表格编辑 '!G1698="","",'表格编辑 '!G1698)</f>
        <v>AI_update_event(RECEIVER, ARG0, ARG1, ARG2, ARG3,ARG4)</v>
      </c>
      <c r="F1698" s="123" t="str">
        <f>IF('表格编辑 '!H1698="","",'表格编辑 '!H1698)</f>
        <v/>
      </c>
      <c r="G1698" s="123" t="str">
        <f>IF('表格编辑 '!I1698="","",'表格编辑 '!I1698)</f>
        <v/>
      </c>
      <c r="H1698" s="123" t="str">
        <f>IF('表格编辑 '!J1698="","",'表格编辑 '!J1698)</f>
        <v>test_deadth_event(RECEIVER, ARG0, ARG1, ARG2, ARG3,ARG4)</v>
      </c>
      <c r="I1698" s="123">
        <f>IF('表格编辑 '!K1698="","",'表格编辑 '!K1698)</f>
        <v>1</v>
      </c>
      <c r="J1698" s="123">
        <f>IF('表格编辑 '!L1698="","",'表格编辑 '!L1698)</f>
        <v>7284</v>
      </c>
      <c r="K1698" s="123">
        <f>IF('表格编辑 '!M1698="","",'表格编辑 '!M1698)</f>
        <v>1800</v>
      </c>
      <c r="L1698" s="123" t="str">
        <f>IF('表格编辑 '!N1698="","",'表格编辑 '!N1698)</f>
        <v/>
      </c>
      <c r="M1698" s="123" t="str">
        <f>IF('表格编辑 '!O1698="","",'表格编辑 '!O1698)</f>
        <v/>
      </c>
      <c r="N1698" s="123" t="str">
        <f>IF('表格编辑 '!P1698="","",'表格编辑 '!P1698)</f>
        <v/>
      </c>
      <c r="O1698" s="123" t="str">
        <f>IF('表格编辑 '!Q1698="","",'表格编辑 '!Q1698)</f>
        <v/>
      </c>
      <c r="P1698" s="123" t="str">
        <f>IF('表格编辑 '!R1698="","",'表格编辑 '!R1698)</f>
        <v/>
      </c>
      <c r="Q1698" s="123">
        <f>IF('表格编辑 '!S1698="","",'表格编辑 '!S1698)</f>
        <v>320</v>
      </c>
      <c r="R1698" s="123" t="str">
        <f>IF('表格编辑 '!T1698="","",'表格编辑 '!T1698)</f>
        <v/>
      </c>
      <c r="S1698" s="123" t="str">
        <f>IF('表格编辑 '!U1698="","",'表格编辑 '!U1698)</f>
        <v/>
      </c>
      <c r="T1698" s="123" t="str">
        <f>IF('表格编辑 '!V1698="","",'表格编辑 '!V1698)</f>
        <v/>
      </c>
      <c r="U1698" s="123" t="str">
        <f>IF('表格编辑 '!W1698="","",'表格编辑 '!W1698)</f>
        <v/>
      </c>
      <c r="V1698" s="123" t="str">
        <f>IF('表格编辑 '!X1698="","",'表格编辑 '!X1698)</f>
        <v/>
      </c>
      <c r="W1698" s="123" t="str">
        <f>IF('表格编辑 '!Y1698="","",'表格编辑 '!Y1698)</f>
        <v/>
      </c>
      <c r="X1698" s="123" t="str">
        <f>IF('表格编辑 '!Z1698="","",'表格编辑 '!Z1698)</f>
        <v/>
      </c>
      <c r="Y1698" s="123" t="str">
        <f>IF('表格编辑 '!AA1698="","",'表格编辑 '!AA1698)</f>
        <v/>
      </c>
      <c r="Z1698" s="123" t="str">
        <f>IF('表格编辑 '!AB1698="","",'表格编辑 '!AB1698)</f>
        <v/>
      </c>
      <c r="AA1698" s="123" t="str">
        <f>IF('表格编辑 '!AC1698="","",'表格编辑 '!AC1698)</f>
        <v/>
      </c>
      <c r="AB1698" s="123" t="str">
        <f>IF('表格编辑 '!AD1698="","",'表格编辑 '!AD1698)</f>
        <v/>
      </c>
      <c r="AC1698" s="123" t="str">
        <f>IF('表格编辑 '!AE1698="","",'表格编辑 '!AE1698)</f>
        <v/>
      </c>
      <c r="AD1698" s="123">
        <f>IF('表格编辑 '!AF1698="","",'表格编辑 '!AF1698)</f>
        <v>131130</v>
      </c>
    </row>
    <row r="1699" spans="1:30">
      <c r="A1699" s="123">
        <f>IF('表格编辑 '!A1699="","",'表格编辑 '!A1699)</f>
        <v>31131</v>
      </c>
      <c r="B1699" s="123">
        <f>IF('表格编辑 '!B1699="","",'表格编辑 '!B1699)</f>
        <v>10101</v>
      </c>
      <c r="C1699" s="123">
        <f>IF('表格编辑 '!E1699="","",'表格编辑 '!E1699)</f>
        <v>60</v>
      </c>
      <c r="D1699" s="123" t="str">
        <f>IF('表格编辑 '!F1699="","",'表格编辑 '!F1699)</f>
        <v>AI_born_event(RECEIVER, ARG0, ARG1, ARG2, ARG3,ARG4)</v>
      </c>
      <c r="E1699" s="123" t="str">
        <f>IF('表格编辑 '!G1699="","",'表格编辑 '!G1699)</f>
        <v>AI_update_event(RECEIVER, ARG0, ARG1, ARG2, ARG3,ARG4)</v>
      </c>
      <c r="F1699" s="123" t="str">
        <f>IF('表格编辑 '!H1699="","",'表格编辑 '!H1699)</f>
        <v/>
      </c>
      <c r="G1699" s="123" t="str">
        <f>IF('表格编辑 '!I1699="","",'表格编辑 '!I1699)</f>
        <v/>
      </c>
      <c r="H1699" s="123" t="str">
        <f>IF('表格编辑 '!J1699="","",'表格编辑 '!J1699)</f>
        <v>test_deadth_event(RECEIVER, ARG0, ARG1, ARG2, ARG3,ARG4)</v>
      </c>
      <c r="I1699" s="123">
        <f>IF('表格编辑 '!K1699="","",'表格编辑 '!K1699)</f>
        <v>1</v>
      </c>
      <c r="J1699" s="123">
        <f>IF('表格编辑 '!L1699="","",'表格编辑 '!L1699)</f>
        <v>6898</v>
      </c>
      <c r="K1699" s="123">
        <f>IF('表格编辑 '!M1699="","",'表格编辑 '!M1699)</f>
        <v>1800</v>
      </c>
      <c r="L1699" s="123" t="str">
        <f>IF('表格编辑 '!N1699="","",'表格编辑 '!N1699)</f>
        <v/>
      </c>
      <c r="M1699" s="123" t="str">
        <f>IF('表格编辑 '!O1699="","",'表格编辑 '!O1699)</f>
        <v/>
      </c>
      <c r="N1699" s="123" t="str">
        <f>IF('表格编辑 '!P1699="","",'表格编辑 '!P1699)</f>
        <v/>
      </c>
      <c r="O1699" s="123" t="str">
        <f>IF('表格编辑 '!Q1699="","",'表格编辑 '!Q1699)</f>
        <v/>
      </c>
      <c r="P1699" s="123" t="str">
        <f>IF('表格编辑 '!R1699="","",'表格编辑 '!R1699)</f>
        <v/>
      </c>
      <c r="Q1699" s="123">
        <f>IF('表格编辑 '!S1699="","",'表格编辑 '!S1699)</f>
        <v>320</v>
      </c>
      <c r="R1699" s="123" t="str">
        <f>IF('表格编辑 '!T1699="","",'表格编辑 '!T1699)</f>
        <v/>
      </c>
      <c r="S1699" s="123" t="str">
        <f>IF('表格编辑 '!U1699="","",'表格编辑 '!U1699)</f>
        <v/>
      </c>
      <c r="T1699" s="123" t="str">
        <f>IF('表格编辑 '!V1699="","",'表格编辑 '!V1699)</f>
        <v/>
      </c>
      <c r="U1699" s="123" t="str">
        <f>IF('表格编辑 '!W1699="","",'表格编辑 '!W1699)</f>
        <v/>
      </c>
      <c r="V1699" s="123" t="str">
        <f>IF('表格编辑 '!X1699="","",'表格编辑 '!X1699)</f>
        <v/>
      </c>
      <c r="W1699" s="123" t="str">
        <f>IF('表格编辑 '!Y1699="","",'表格编辑 '!Y1699)</f>
        <v/>
      </c>
      <c r="X1699" s="123" t="str">
        <f>IF('表格编辑 '!Z1699="","",'表格编辑 '!Z1699)</f>
        <v/>
      </c>
      <c r="Y1699" s="123" t="str">
        <f>IF('表格编辑 '!AA1699="","",'表格编辑 '!AA1699)</f>
        <v/>
      </c>
      <c r="Z1699" s="123" t="str">
        <f>IF('表格编辑 '!AB1699="","",'表格编辑 '!AB1699)</f>
        <v/>
      </c>
      <c r="AA1699" s="123" t="str">
        <f>IF('表格编辑 '!AC1699="","",'表格编辑 '!AC1699)</f>
        <v/>
      </c>
      <c r="AB1699" s="123" t="str">
        <f>IF('表格编辑 '!AD1699="","",'表格编辑 '!AD1699)</f>
        <v/>
      </c>
      <c r="AC1699" s="123" t="str">
        <f>IF('表格编辑 '!AE1699="","",'表格编辑 '!AE1699)</f>
        <v/>
      </c>
      <c r="AD1699" s="123">
        <f>IF('表格编辑 '!AF1699="","",'表格编辑 '!AF1699)</f>
        <v>131131</v>
      </c>
    </row>
    <row r="1700" spans="1:30">
      <c r="A1700" s="123">
        <f>IF('表格编辑 '!A1700="","",'表格编辑 '!A1700)</f>
        <v>31132</v>
      </c>
      <c r="B1700" s="123">
        <f>IF('表格编辑 '!B1700="","",'表格编辑 '!B1700)</f>
        <v>10152</v>
      </c>
      <c r="C1700" s="123">
        <f>IF('表格编辑 '!E1700="","",'表格编辑 '!E1700)</f>
        <v>60</v>
      </c>
      <c r="D1700" s="123" t="str">
        <f>IF('表格编辑 '!F1700="","",'表格编辑 '!F1700)</f>
        <v>AI_born_event(RECEIVER, ARG0, ARG1, ARG2, ARG3,ARG4)</v>
      </c>
      <c r="E1700" s="123" t="str">
        <f>IF('表格编辑 '!G1700="","",'表格编辑 '!G1700)</f>
        <v>AI_update_event(RECEIVER, ARG0, ARG1, ARG2, ARG3,ARG4)</v>
      </c>
      <c r="F1700" s="123" t="str">
        <f>IF('表格编辑 '!H1700="","",'表格编辑 '!H1700)</f>
        <v/>
      </c>
      <c r="G1700" s="123" t="str">
        <f>IF('表格编辑 '!I1700="","",'表格编辑 '!I1700)</f>
        <v/>
      </c>
      <c r="H1700" s="123" t="str">
        <f>IF('表格编辑 '!J1700="","",'表格编辑 '!J1700)</f>
        <v>test_deadth_event(RECEIVER, ARG0, ARG1, ARG2, ARG3,ARG4)</v>
      </c>
      <c r="I1700" s="123">
        <f>IF('表格编辑 '!K1700="","",'表格编辑 '!K1700)</f>
        <v>1</v>
      </c>
      <c r="J1700" s="123">
        <f>IF('表格编辑 '!L1700="","",'表格编辑 '!L1700)</f>
        <v>6600</v>
      </c>
      <c r="K1700" s="123">
        <f>IF('表格编辑 '!M1700="","",'表格编辑 '!M1700)</f>
        <v>1800</v>
      </c>
      <c r="L1700" s="123" t="str">
        <f>IF('表格编辑 '!N1700="","",'表格编辑 '!N1700)</f>
        <v/>
      </c>
      <c r="M1700" s="123" t="str">
        <f>IF('表格编辑 '!O1700="","",'表格编辑 '!O1700)</f>
        <v/>
      </c>
      <c r="N1700" s="123" t="str">
        <f>IF('表格编辑 '!P1700="","",'表格编辑 '!P1700)</f>
        <v/>
      </c>
      <c r="O1700" s="123" t="str">
        <f>IF('表格编辑 '!Q1700="","",'表格编辑 '!Q1700)</f>
        <v/>
      </c>
      <c r="P1700" s="123" t="str">
        <f>IF('表格编辑 '!R1700="","",'表格编辑 '!R1700)</f>
        <v/>
      </c>
      <c r="Q1700" s="123">
        <f>IF('表格编辑 '!S1700="","",'表格编辑 '!S1700)</f>
        <v>320</v>
      </c>
      <c r="R1700" s="123" t="str">
        <f>IF('表格编辑 '!T1700="","",'表格编辑 '!T1700)</f>
        <v/>
      </c>
      <c r="S1700" s="123" t="str">
        <f>IF('表格编辑 '!U1700="","",'表格编辑 '!U1700)</f>
        <v/>
      </c>
      <c r="T1700" s="123" t="str">
        <f>IF('表格编辑 '!V1700="","",'表格编辑 '!V1700)</f>
        <v/>
      </c>
      <c r="U1700" s="123" t="str">
        <f>IF('表格编辑 '!W1700="","",'表格编辑 '!W1700)</f>
        <v/>
      </c>
      <c r="V1700" s="123" t="str">
        <f>IF('表格编辑 '!X1700="","",'表格编辑 '!X1700)</f>
        <v/>
      </c>
      <c r="W1700" s="123" t="str">
        <f>IF('表格编辑 '!Y1700="","",'表格编辑 '!Y1700)</f>
        <v/>
      </c>
      <c r="X1700" s="123" t="str">
        <f>IF('表格编辑 '!Z1700="","",'表格编辑 '!Z1700)</f>
        <v/>
      </c>
      <c r="Y1700" s="123" t="str">
        <f>IF('表格编辑 '!AA1700="","",'表格编辑 '!AA1700)</f>
        <v/>
      </c>
      <c r="Z1700" s="123" t="str">
        <f>IF('表格编辑 '!AB1700="","",'表格编辑 '!AB1700)</f>
        <v/>
      </c>
      <c r="AA1700" s="123" t="str">
        <f>IF('表格编辑 '!AC1700="","",'表格编辑 '!AC1700)</f>
        <v/>
      </c>
      <c r="AB1700" s="123" t="str">
        <f>IF('表格编辑 '!AD1700="","",'表格编辑 '!AD1700)</f>
        <v/>
      </c>
      <c r="AC1700" s="123" t="str">
        <f>IF('表格编辑 '!AE1700="","",'表格编辑 '!AE1700)</f>
        <v/>
      </c>
      <c r="AD1700" s="123">
        <f>IF('表格编辑 '!AF1700="","",'表格编辑 '!AF1700)</f>
        <v>131132</v>
      </c>
    </row>
    <row r="1701" spans="1:30">
      <c r="A1701" s="123">
        <f>IF('表格编辑 '!A1701="","",'表格编辑 '!A1701)</f>
        <v>31133</v>
      </c>
      <c r="B1701" s="123">
        <f>IF('表格编辑 '!B1701="","",'表格编辑 '!B1701)</f>
        <v>10100</v>
      </c>
      <c r="C1701" s="123">
        <f>IF('表格编辑 '!E1701="","",'表格编辑 '!E1701)</f>
        <v>60</v>
      </c>
      <c r="D1701" s="123" t="str">
        <f>IF('表格编辑 '!F1701="","",'表格编辑 '!F1701)</f>
        <v>AI_born_event(RECEIVER, ARG0, ARG1, ARG2, ARG3,ARG4)</v>
      </c>
      <c r="E1701" s="123" t="str">
        <f>IF('表格编辑 '!G1701="","",'表格编辑 '!G1701)</f>
        <v>AI_update_event(RECEIVER, ARG0, ARG1, ARG2, ARG3,ARG4)</v>
      </c>
      <c r="F1701" s="123" t="str">
        <f>IF('表格编辑 '!H1701="","",'表格编辑 '!H1701)</f>
        <v/>
      </c>
      <c r="G1701" s="123" t="str">
        <f>IF('表格编辑 '!I1701="","",'表格编辑 '!I1701)</f>
        <v/>
      </c>
      <c r="H1701" s="123" t="str">
        <f>IF('表格编辑 '!J1701="","",'表格编辑 '!J1701)</f>
        <v>test_deadth_event(RECEIVER, ARG0, ARG1, ARG2, ARG3,ARG4)</v>
      </c>
      <c r="I1701" s="123">
        <f>IF('表格编辑 '!K1701="","",'表格编辑 '!K1701)</f>
        <v>1</v>
      </c>
      <c r="J1701" s="123">
        <f>IF('表格编辑 '!L1701="","",'表格编辑 '!L1701)</f>
        <v>5308</v>
      </c>
      <c r="K1701" s="123">
        <f>IF('表格编辑 '!M1701="","",'表格编辑 '!M1701)</f>
        <v>1800</v>
      </c>
      <c r="L1701" s="123" t="str">
        <f>IF('表格编辑 '!N1701="","",'表格编辑 '!N1701)</f>
        <v/>
      </c>
      <c r="M1701" s="123" t="str">
        <f>IF('表格编辑 '!O1701="","",'表格编辑 '!O1701)</f>
        <v/>
      </c>
      <c r="N1701" s="123" t="str">
        <f>IF('表格编辑 '!P1701="","",'表格编辑 '!P1701)</f>
        <v/>
      </c>
      <c r="O1701" s="123" t="str">
        <f>IF('表格编辑 '!Q1701="","",'表格编辑 '!Q1701)</f>
        <v/>
      </c>
      <c r="P1701" s="123" t="str">
        <f>IF('表格编辑 '!R1701="","",'表格编辑 '!R1701)</f>
        <v/>
      </c>
      <c r="Q1701" s="123">
        <f>IF('表格编辑 '!S1701="","",'表格编辑 '!S1701)</f>
        <v>320</v>
      </c>
      <c r="R1701" s="123" t="str">
        <f>IF('表格编辑 '!T1701="","",'表格编辑 '!T1701)</f>
        <v/>
      </c>
      <c r="S1701" s="123" t="str">
        <f>IF('表格编辑 '!U1701="","",'表格编辑 '!U1701)</f>
        <v/>
      </c>
      <c r="T1701" s="123" t="str">
        <f>IF('表格编辑 '!V1701="","",'表格编辑 '!V1701)</f>
        <v/>
      </c>
      <c r="U1701" s="123" t="str">
        <f>IF('表格编辑 '!W1701="","",'表格编辑 '!W1701)</f>
        <v/>
      </c>
      <c r="V1701" s="123" t="str">
        <f>IF('表格编辑 '!X1701="","",'表格编辑 '!X1701)</f>
        <v/>
      </c>
      <c r="W1701" s="123" t="str">
        <f>IF('表格编辑 '!Y1701="","",'表格编辑 '!Y1701)</f>
        <v/>
      </c>
      <c r="X1701" s="123" t="str">
        <f>IF('表格编辑 '!Z1701="","",'表格编辑 '!Z1701)</f>
        <v/>
      </c>
      <c r="Y1701" s="123" t="str">
        <f>IF('表格编辑 '!AA1701="","",'表格编辑 '!AA1701)</f>
        <v/>
      </c>
      <c r="Z1701" s="123" t="str">
        <f>IF('表格编辑 '!AB1701="","",'表格编辑 '!AB1701)</f>
        <v/>
      </c>
      <c r="AA1701" s="123" t="str">
        <f>IF('表格编辑 '!AC1701="","",'表格编辑 '!AC1701)</f>
        <v/>
      </c>
      <c r="AB1701" s="123" t="str">
        <f>IF('表格编辑 '!AD1701="","",'表格编辑 '!AD1701)</f>
        <v/>
      </c>
      <c r="AC1701" s="123" t="str">
        <f>IF('表格编辑 '!AE1701="","",'表格编辑 '!AE1701)</f>
        <v/>
      </c>
      <c r="AD1701" s="123">
        <f>IF('表格编辑 '!AF1701="","",'表格编辑 '!AF1701)</f>
        <v>131133</v>
      </c>
    </row>
    <row r="1702" spans="1:30">
      <c r="A1702" s="123">
        <f>IF('表格编辑 '!A1702="","",'表格编辑 '!A1702)</f>
        <v>31134</v>
      </c>
      <c r="B1702" s="123">
        <f>IF('表格编辑 '!B1702="","",'表格编辑 '!B1702)</f>
        <v>10020</v>
      </c>
      <c r="C1702" s="123">
        <f>IF('表格编辑 '!E1702="","",'表格编辑 '!E1702)</f>
        <v>60</v>
      </c>
      <c r="D1702" s="123" t="str">
        <f>IF('表格编辑 '!F1702="","",'表格编辑 '!F1702)</f>
        <v>AI_born_event(RECEIVER, ARG0, ARG1, ARG2, ARG3,ARG4)</v>
      </c>
      <c r="E1702" s="123" t="str">
        <f>IF('表格编辑 '!G1702="","",'表格编辑 '!G1702)</f>
        <v>AI_update_event(RECEIVER, ARG0, ARG1, ARG2, ARG3,ARG4)</v>
      </c>
      <c r="F1702" s="123" t="str">
        <f>IF('表格编辑 '!H1702="","",'表格编辑 '!H1702)</f>
        <v/>
      </c>
      <c r="G1702" s="123" t="str">
        <f>IF('表格编辑 '!I1702="","",'表格编辑 '!I1702)</f>
        <v/>
      </c>
      <c r="H1702" s="123" t="str">
        <f>IF('表格编辑 '!J1702="","",'表格编辑 '!J1702)</f>
        <v>test_deadth_event(RECEIVER, ARG0, ARG1, ARG2, ARG3,ARG4)</v>
      </c>
      <c r="I1702" s="123">
        <f>IF('表格编辑 '!K1702="","",'表格编辑 '!K1702)</f>
        <v>1</v>
      </c>
      <c r="J1702" s="123">
        <f>IF('表格编辑 '!L1702="","",'表格编辑 '!L1702)</f>
        <v>5836</v>
      </c>
      <c r="K1702" s="123">
        <f>IF('表格编辑 '!M1702="","",'表格编辑 '!M1702)</f>
        <v>1800</v>
      </c>
      <c r="L1702" s="123" t="str">
        <f>IF('表格编辑 '!N1702="","",'表格编辑 '!N1702)</f>
        <v/>
      </c>
      <c r="M1702" s="123" t="str">
        <f>IF('表格编辑 '!O1702="","",'表格编辑 '!O1702)</f>
        <v/>
      </c>
      <c r="N1702" s="123" t="str">
        <f>IF('表格编辑 '!P1702="","",'表格编辑 '!P1702)</f>
        <v/>
      </c>
      <c r="O1702" s="123" t="str">
        <f>IF('表格编辑 '!Q1702="","",'表格编辑 '!Q1702)</f>
        <v/>
      </c>
      <c r="P1702" s="123" t="str">
        <f>IF('表格编辑 '!R1702="","",'表格编辑 '!R1702)</f>
        <v/>
      </c>
      <c r="Q1702" s="123">
        <f>IF('表格编辑 '!S1702="","",'表格编辑 '!S1702)</f>
        <v>320</v>
      </c>
      <c r="R1702" s="123" t="str">
        <f>IF('表格编辑 '!T1702="","",'表格编辑 '!T1702)</f>
        <v/>
      </c>
      <c r="S1702" s="123" t="str">
        <f>IF('表格编辑 '!U1702="","",'表格编辑 '!U1702)</f>
        <v/>
      </c>
      <c r="T1702" s="123" t="str">
        <f>IF('表格编辑 '!V1702="","",'表格编辑 '!V1702)</f>
        <v/>
      </c>
      <c r="U1702" s="123" t="str">
        <f>IF('表格编辑 '!W1702="","",'表格编辑 '!W1702)</f>
        <v/>
      </c>
      <c r="V1702" s="123" t="str">
        <f>IF('表格编辑 '!X1702="","",'表格编辑 '!X1702)</f>
        <v/>
      </c>
      <c r="W1702" s="123" t="str">
        <f>IF('表格编辑 '!Y1702="","",'表格编辑 '!Y1702)</f>
        <v/>
      </c>
      <c r="X1702" s="123" t="str">
        <f>IF('表格编辑 '!Z1702="","",'表格编辑 '!Z1702)</f>
        <v/>
      </c>
      <c r="Y1702" s="123" t="str">
        <f>IF('表格编辑 '!AA1702="","",'表格编辑 '!AA1702)</f>
        <v/>
      </c>
      <c r="Z1702" s="123" t="str">
        <f>IF('表格编辑 '!AB1702="","",'表格编辑 '!AB1702)</f>
        <v/>
      </c>
      <c r="AA1702" s="123" t="str">
        <f>IF('表格编辑 '!AC1702="","",'表格编辑 '!AC1702)</f>
        <v/>
      </c>
      <c r="AB1702" s="123" t="str">
        <f>IF('表格编辑 '!AD1702="","",'表格编辑 '!AD1702)</f>
        <v/>
      </c>
      <c r="AC1702" s="123" t="str">
        <f>IF('表格编辑 '!AE1702="","",'表格编辑 '!AE1702)</f>
        <v/>
      </c>
      <c r="AD1702" s="123">
        <f>IF('表格编辑 '!AF1702="","",'表格编辑 '!AF1702)</f>
        <v>131134</v>
      </c>
    </row>
    <row r="1703" spans="1:30">
      <c r="A1703" s="123">
        <f>IF('表格编辑 '!A1703="","",'表格编辑 '!A1703)</f>
        <v>31135</v>
      </c>
      <c r="B1703" s="123">
        <f>IF('表格编辑 '!B1703="","",'表格编辑 '!B1703)</f>
        <v>10073</v>
      </c>
      <c r="C1703" s="123">
        <f>IF('表格编辑 '!E1703="","",'表格编辑 '!E1703)</f>
        <v>60</v>
      </c>
      <c r="D1703" s="123" t="str">
        <f>IF('表格编辑 '!F1703="","",'表格编辑 '!F1703)</f>
        <v>AI_born_event(RECEIVER, ARG0, ARG1, ARG2, ARG3,ARG4)</v>
      </c>
      <c r="E1703" s="123" t="str">
        <f>IF('表格编辑 '!G1703="","",'表格编辑 '!G1703)</f>
        <v>AI_update_event(RECEIVER, ARG0, ARG1, ARG2, ARG3,ARG4)</v>
      </c>
      <c r="F1703" s="123" t="str">
        <f>IF('表格编辑 '!H1703="","",'表格编辑 '!H1703)</f>
        <v/>
      </c>
      <c r="G1703" s="123" t="str">
        <f>IF('表格编辑 '!I1703="","",'表格编辑 '!I1703)</f>
        <v/>
      </c>
      <c r="H1703" s="123" t="str">
        <f>IF('表格编辑 '!J1703="","",'表格编辑 '!J1703)</f>
        <v>test_deadth_event(RECEIVER, ARG0, ARG1, ARG2, ARG3,ARG4)</v>
      </c>
      <c r="I1703" s="123">
        <f>IF('表格编辑 '!K1703="","",'表格编辑 '!K1703)</f>
        <v>1</v>
      </c>
      <c r="J1703" s="123">
        <f>IF('表格编辑 '!L1703="","",'表格编辑 '!L1703)</f>
        <v>8254</v>
      </c>
      <c r="K1703" s="123">
        <f>IF('表格编辑 '!M1703="","",'表格编辑 '!M1703)</f>
        <v>1800</v>
      </c>
      <c r="L1703" s="123" t="str">
        <f>IF('表格编辑 '!N1703="","",'表格编辑 '!N1703)</f>
        <v/>
      </c>
      <c r="M1703" s="123" t="str">
        <f>IF('表格编辑 '!O1703="","",'表格编辑 '!O1703)</f>
        <v/>
      </c>
      <c r="N1703" s="123" t="str">
        <f>IF('表格编辑 '!P1703="","",'表格编辑 '!P1703)</f>
        <v/>
      </c>
      <c r="O1703" s="123" t="str">
        <f>IF('表格编辑 '!Q1703="","",'表格编辑 '!Q1703)</f>
        <v/>
      </c>
      <c r="P1703" s="123" t="str">
        <f>IF('表格编辑 '!R1703="","",'表格编辑 '!R1703)</f>
        <v/>
      </c>
      <c r="Q1703" s="123">
        <f>IF('表格编辑 '!S1703="","",'表格编辑 '!S1703)</f>
        <v>320</v>
      </c>
      <c r="R1703" s="123" t="str">
        <f>IF('表格编辑 '!T1703="","",'表格编辑 '!T1703)</f>
        <v/>
      </c>
      <c r="S1703" s="123" t="str">
        <f>IF('表格编辑 '!U1703="","",'表格编辑 '!U1703)</f>
        <v/>
      </c>
      <c r="T1703" s="123" t="str">
        <f>IF('表格编辑 '!V1703="","",'表格编辑 '!V1703)</f>
        <v/>
      </c>
      <c r="U1703" s="123" t="str">
        <f>IF('表格编辑 '!W1703="","",'表格编辑 '!W1703)</f>
        <v/>
      </c>
      <c r="V1703" s="123" t="str">
        <f>IF('表格编辑 '!X1703="","",'表格编辑 '!X1703)</f>
        <v/>
      </c>
      <c r="W1703" s="123" t="str">
        <f>IF('表格编辑 '!Y1703="","",'表格编辑 '!Y1703)</f>
        <v/>
      </c>
      <c r="X1703" s="123" t="str">
        <f>IF('表格编辑 '!Z1703="","",'表格编辑 '!Z1703)</f>
        <v/>
      </c>
      <c r="Y1703" s="123" t="str">
        <f>IF('表格编辑 '!AA1703="","",'表格编辑 '!AA1703)</f>
        <v/>
      </c>
      <c r="Z1703" s="123" t="str">
        <f>IF('表格编辑 '!AB1703="","",'表格编辑 '!AB1703)</f>
        <v/>
      </c>
      <c r="AA1703" s="123" t="str">
        <f>IF('表格编辑 '!AC1703="","",'表格编辑 '!AC1703)</f>
        <v/>
      </c>
      <c r="AB1703" s="123" t="str">
        <f>IF('表格编辑 '!AD1703="","",'表格编辑 '!AD1703)</f>
        <v/>
      </c>
      <c r="AC1703" s="123" t="str">
        <f>IF('表格编辑 '!AE1703="","",'表格编辑 '!AE1703)</f>
        <v/>
      </c>
      <c r="AD1703" s="123">
        <f>IF('表格编辑 '!AF1703="","",'表格编辑 '!AF1703)</f>
        <v>131135</v>
      </c>
    </row>
    <row r="1704" spans="1:30">
      <c r="A1704" s="123">
        <f>IF('表格编辑 '!A1704="","",'表格编辑 '!A1704)</f>
        <v>31136</v>
      </c>
      <c r="B1704" s="123">
        <f>IF('表格编辑 '!B1704="","",'表格编辑 '!B1704)</f>
        <v>10139</v>
      </c>
      <c r="C1704" s="123">
        <f>IF('表格编辑 '!E1704="","",'表格编辑 '!E1704)</f>
        <v>60</v>
      </c>
      <c r="D1704" s="123" t="str">
        <f>IF('表格编辑 '!F1704="","",'表格编辑 '!F1704)</f>
        <v>AI_born_event(RECEIVER, ARG0, ARG1, ARG2, ARG3,ARG4)</v>
      </c>
      <c r="E1704" s="123" t="str">
        <f>IF('表格编辑 '!G1704="","",'表格编辑 '!G1704)</f>
        <v>AI_update_event(RECEIVER, ARG0, ARG1, ARG2, ARG3,ARG4)</v>
      </c>
      <c r="F1704" s="123" t="str">
        <f>IF('表格编辑 '!H1704="","",'表格编辑 '!H1704)</f>
        <v/>
      </c>
      <c r="G1704" s="123" t="str">
        <f>IF('表格编辑 '!I1704="","",'表格编辑 '!I1704)</f>
        <v/>
      </c>
      <c r="H1704" s="123" t="str">
        <f>IF('表格编辑 '!J1704="","",'表格编辑 '!J1704)</f>
        <v>test_deadth_event(RECEIVER, ARG0, ARG1, ARG2, ARG3,ARG4)</v>
      </c>
      <c r="I1704" s="123">
        <f>IF('表格编辑 '!K1704="","",'表格编辑 '!K1704)</f>
        <v>1</v>
      </c>
      <c r="J1704" s="123">
        <f>IF('表格编辑 '!L1704="","",'表格编辑 '!L1704)</f>
        <v>6470</v>
      </c>
      <c r="K1704" s="123">
        <f>IF('表格编辑 '!M1704="","",'表格编辑 '!M1704)</f>
        <v>1800</v>
      </c>
      <c r="L1704" s="123" t="str">
        <f>IF('表格编辑 '!N1704="","",'表格编辑 '!N1704)</f>
        <v/>
      </c>
      <c r="M1704" s="123" t="str">
        <f>IF('表格编辑 '!O1704="","",'表格编辑 '!O1704)</f>
        <v/>
      </c>
      <c r="N1704" s="123" t="str">
        <f>IF('表格编辑 '!P1704="","",'表格编辑 '!P1704)</f>
        <v/>
      </c>
      <c r="O1704" s="123" t="str">
        <f>IF('表格编辑 '!Q1704="","",'表格编辑 '!Q1704)</f>
        <v/>
      </c>
      <c r="P1704" s="123" t="str">
        <f>IF('表格编辑 '!R1704="","",'表格编辑 '!R1704)</f>
        <v/>
      </c>
      <c r="Q1704" s="123">
        <f>IF('表格编辑 '!S1704="","",'表格编辑 '!S1704)</f>
        <v>320</v>
      </c>
      <c r="R1704" s="123" t="str">
        <f>IF('表格编辑 '!T1704="","",'表格编辑 '!T1704)</f>
        <v/>
      </c>
      <c r="S1704" s="123" t="str">
        <f>IF('表格编辑 '!U1704="","",'表格编辑 '!U1704)</f>
        <v/>
      </c>
      <c r="T1704" s="123" t="str">
        <f>IF('表格编辑 '!V1704="","",'表格编辑 '!V1704)</f>
        <v/>
      </c>
      <c r="U1704" s="123" t="str">
        <f>IF('表格编辑 '!W1704="","",'表格编辑 '!W1704)</f>
        <v/>
      </c>
      <c r="V1704" s="123" t="str">
        <f>IF('表格编辑 '!X1704="","",'表格编辑 '!X1704)</f>
        <v/>
      </c>
      <c r="W1704" s="123" t="str">
        <f>IF('表格编辑 '!Y1704="","",'表格编辑 '!Y1704)</f>
        <v/>
      </c>
      <c r="X1704" s="123" t="str">
        <f>IF('表格编辑 '!Z1704="","",'表格编辑 '!Z1704)</f>
        <v/>
      </c>
      <c r="Y1704" s="123" t="str">
        <f>IF('表格编辑 '!AA1704="","",'表格编辑 '!AA1704)</f>
        <v/>
      </c>
      <c r="Z1704" s="123" t="str">
        <f>IF('表格编辑 '!AB1704="","",'表格编辑 '!AB1704)</f>
        <v/>
      </c>
      <c r="AA1704" s="123" t="str">
        <f>IF('表格编辑 '!AC1704="","",'表格编辑 '!AC1704)</f>
        <v/>
      </c>
      <c r="AB1704" s="123" t="str">
        <f>IF('表格编辑 '!AD1704="","",'表格编辑 '!AD1704)</f>
        <v/>
      </c>
      <c r="AC1704" s="123" t="str">
        <f>IF('表格编辑 '!AE1704="","",'表格编辑 '!AE1704)</f>
        <v/>
      </c>
      <c r="AD1704" s="123">
        <f>IF('表格编辑 '!AF1704="","",'表格编辑 '!AF1704)</f>
        <v>131136</v>
      </c>
    </row>
    <row r="1705" spans="1:30">
      <c r="A1705" s="123">
        <f>IF('表格编辑 '!A1705="","",'表格编辑 '!A1705)</f>
        <v>31137</v>
      </c>
      <c r="B1705" s="123">
        <f>IF('表格编辑 '!B1705="","",'表格编辑 '!B1705)</f>
        <v>10061</v>
      </c>
      <c r="C1705" s="123">
        <f>IF('表格编辑 '!E1705="","",'表格编辑 '!E1705)</f>
        <v>29</v>
      </c>
      <c r="D1705" s="123" t="str">
        <f>IF('表格编辑 '!F1705="","",'表格编辑 '!F1705)</f>
        <v>AI_born_event(RECEIVER, ARG0, ARG1, ARG2, ARG3,ARG4)</v>
      </c>
      <c r="E1705" s="123" t="str">
        <f>IF('表格编辑 '!G1705="","",'表格编辑 '!G1705)</f>
        <v>AI_update_event(RECEIVER, ARG0, ARG1, ARG2, ARG3,ARG4)</v>
      </c>
      <c r="F1705" s="123" t="str">
        <f>IF('表格编辑 '!H1705="","",'表格编辑 '!H1705)</f>
        <v/>
      </c>
      <c r="G1705" s="123" t="str">
        <f>IF('表格编辑 '!I1705="","",'表格编辑 '!I1705)</f>
        <v/>
      </c>
      <c r="H1705" s="123" t="str">
        <f>IF('表格编辑 '!J1705="","",'表格编辑 '!J1705)</f>
        <v>test_deadth_event(RECEIVER, ARG0, ARG1, ARG2, ARG3,ARG4)</v>
      </c>
      <c r="I1705" s="123">
        <f>IF('表格编辑 '!K1705="","",'表格编辑 '!K1705)</f>
        <v>1</v>
      </c>
      <c r="J1705" s="123">
        <f>IF('表格编辑 '!L1705="","",'表格编辑 '!L1705)</f>
        <v>642</v>
      </c>
      <c r="K1705" s="123">
        <f>IF('表格编辑 '!M1705="","",'表格编辑 '!M1705)</f>
        <v>870</v>
      </c>
      <c r="L1705" s="123" t="str">
        <f>IF('表格编辑 '!N1705="","",'表格编辑 '!N1705)</f>
        <v/>
      </c>
      <c r="M1705" s="123" t="str">
        <f>IF('表格编辑 '!O1705="","",'表格编辑 '!O1705)</f>
        <v/>
      </c>
      <c r="N1705" s="123" t="str">
        <f>IF('表格编辑 '!P1705="","",'表格编辑 '!P1705)</f>
        <v/>
      </c>
      <c r="O1705" s="123" t="str">
        <f>IF('表格编辑 '!Q1705="","",'表格编辑 '!Q1705)</f>
        <v/>
      </c>
      <c r="P1705" s="123" t="str">
        <f>IF('表格编辑 '!R1705="","",'表格编辑 '!R1705)</f>
        <v/>
      </c>
      <c r="Q1705" s="123">
        <f>IF('表格编辑 '!S1705="","",'表格编辑 '!S1705)</f>
        <v>320</v>
      </c>
      <c r="R1705" s="123" t="str">
        <f>IF('表格编辑 '!T1705="","",'表格编辑 '!T1705)</f>
        <v/>
      </c>
      <c r="S1705" s="123" t="str">
        <f>IF('表格编辑 '!U1705="","",'表格编辑 '!U1705)</f>
        <v/>
      </c>
      <c r="T1705" s="123" t="str">
        <f>IF('表格编辑 '!V1705="","",'表格编辑 '!V1705)</f>
        <v/>
      </c>
      <c r="U1705" s="123" t="str">
        <f>IF('表格编辑 '!W1705="","",'表格编辑 '!W1705)</f>
        <v/>
      </c>
      <c r="V1705" s="123" t="str">
        <f>IF('表格编辑 '!X1705="","",'表格编辑 '!X1705)</f>
        <v/>
      </c>
      <c r="W1705" s="123" t="str">
        <f>IF('表格编辑 '!Y1705="","",'表格编辑 '!Y1705)</f>
        <v/>
      </c>
      <c r="X1705" s="123" t="str">
        <f>IF('表格编辑 '!Z1705="","",'表格编辑 '!Z1705)</f>
        <v/>
      </c>
      <c r="Y1705" s="123" t="str">
        <f>IF('表格编辑 '!AA1705="","",'表格编辑 '!AA1705)</f>
        <v/>
      </c>
      <c r="Z1705" s="123" t="str">
        <f>IF('表格编辑 '!AB1705="","",'表格编辑 '!AB1705)</f>
        <v/>
      </c>
      <c r="AA1705" s="123" t="str">
        <f>IF('表格编辑 '!AC1705="","",'表格编辑 '!AC1705)</f>
        <v/>
      </c>
      <c r="AB1705" s="123" t="str">
        <f>IF('表格编辑 '!AD1705="","",'表格编辑 '!AD1705)</f>
        <v/>
      </c>
      <c r="AC1705" s="123" t="str">
        <f>IF('表格编辑 '!AE1705="","",'表格编辑 '!AE1705)</f>
        <v/>
      </c>
      <c r="AD1705" s="123">
        <f>IF('表格编辑 '!AF1705="","",'表格编辑 '!AF1705)</f>
        <v>131137</v>
      </c>
    </row>
    <row r="1706" spans="1:30">
      <c r="A1706" s="123">
        <f>IF('表格编辑 '!A1706="","",'表格编辑 '!A1706)</f>
        <v>31138</v>
      </c>
      <c r="B1706" s="123">
        <f>IF('表格编辑 '!B1706="","",'表格编辑 '!B1706)</f>
        <v>10079</v>
      </c>
      <c r="C1706" s="123">
        <f>IF('表格编辑 '!E1706="","",'表格编辑 '!E1706)</f>
        <v>29</v>
      </c>
      <c r="D1706" s="123" t="str">
        <f>IF('表格编辑 '!F1706="","",'表格编辑 '!F1706)</f>
        <v>AI_born_event(RECEIVER, ARG0, ARG1, ARG2, ARG3,ARG4)</v>
      </c>
      <c r="E1706" s="123" t="str">
        <f>IF('表格编辑 '!G1706="","",'表格编辑 '!G1706)</f>
        <v>AI_update_event(RECEIVER, ARG0, ARG1, ARG2, ARG3,ARG4)</v>
      </c>
      <c r="F1706" s="123" t="str">
        <f>IF('表格编辑 '!H1706="","",'表格编辑 '!H1706)</f>
        <v/>
      </c>
      <c r="G1706" s="123" t="str">
        <f>IF('表格编辑 '!I1706="","",'表格编辑 '!I1706)</f>
        <v/>
      </c>
      <c r="H1706" s="123" t="str">
        <f>IF('表格编辑 '!J1706="","",'表格编辑 '!J1706)</f>
        <v>test_deadth_event(RECEIVER, ARG0, ARG1, ARG2, ARG3,ARG4)</v>
      </c>
      <c r="I1706" s="123">
        <f>IF('表格编辑 '!K1706="","",'表格编辑 '!K1706)</f>
        <v>1</v>
      </c>
      <c r="J1706" s="123">
        <f>IF('表格编辑 '!L1706="","",'表格编辑 '!L1706)</f>
        <v>1110</v>
      </c>
      <c r="K1706" s="123">
        <f>IF('表格编辑 '!M1706="","",'表格编辑 '!M1706)</f>
        <v>870</v>
      </c>
      <c r="L1706" s="123" t="str">
        <f>IF('表格编辑 '!N1706="","",'表格编辑 '!N1706)</f>
        <v/>
      </c>
      <c r="M1706" s="123" t="str">
        <f>IF('表格编辑 '!O1706="","",'表格编辑 '!O1706)</f>
        <v/>
      </c>
      <c r="N1706" s="123" t="str">
        <f>IF('表格编辑 '!P1706="","",'表格编辑 '!P1706)</f>
        <v/>
      </c>
      <c r="O1706" s="123" t="str">
        <f>IF('表格编辑 '!Q1706="","",'表格编辑 '!Q1706)</f>
        <v/>
      </c>
      <c r="P1706" s="123" t="str">
        <f>IF('表格编辑 '!R1706="","",'表格编辑 '!R1706)</f>
        <v/>
      </c>
      <c r="Q1706" s="123">
        <f>IF('表格编辑 '!S1706="","",'表格编辑 '!S1706)</f>
        <v>320</v>
      </c>
      <c r="R1706" s="123" t="str">
        <f>IF('表格编辑 '!T1706="","",'表格编辑 '!T1706)</f>
        <v/>
      </c>
      <c r="S1706" s="123" t="str">
        <f>IF('表格编辑 '!U1706="","",'表格编辑 '!U1706)</f>
        <v/>
      </c>
      <c r="T1706" s="123" t="str">
        <f>IF('表格编辑 '!V1706="","",'表格编辑 '!V1706)</f>
        <v/>
      </c>
      <c r="U1706" s="123" t="str">
        <f>IF('表格编辑 '!W1706="","",'表格编辑 '!W1706)</f>
        <v/>
      </c>
      <c r="V1706" s="123" t="str">
        <f>IF('表格编辑 '!X1706="","",'表格编辑 '!X1706)</f>
        <v/>
      </c>
      <c r="W1706" s="123" t="str">
        <f>IF('表格编辑 '!Y1706="","",'表格编辑 '!Y1706)</f>
        <v/>
      </c>
      <c r="X1706" s="123" t="str">
        <f>IF('表格编辑 '!Z1706="","",'表格编辑 '!Z1706)</f>
        <v/>
      </c>
      <c r="Y1706" s="123" t="str">
        <f>IF('表格编辑 '!AA1706="","",'表格编辑 '!AA1706)</f>
        <v/>
      </c>
      <c r="Z1706" s="123" t="str">
        <f>IF('表格编辑 '!AB1706="","",'表格编辑 '!AB1706)</f>
        <v/>
      </c>
      <c r="AA1706" s="123" t="str">
        <f>IF('表格编辑 '!AC1706="","",'表格编辑 '!AC1706)</f>
        <v/>
      </c>
      <c r="AB1706" s="123" t="str">
        <f>IF('表格编辑 '!AD1706="","",'表格编辑 '!AD1706)</f>
        <v/>
      </c>
      <c r="AC1706" s="123" t="str">
        <f>IF('表格编辑 '!AE1706="","",'表格编辑 '!AE1706)</f>
        <v/>
      </c>
      <c r="AD1706" s="123">
        <f>IF('表格编辑 '!AF1706="","",'表格编辑 '!AF1706)</f>
        <v>131138</v>
      </c>
    </row>
    <row r="1707" spans="1:30">
      <c r="A1707" s="123">
        <f>IF('表格编辑 '!A1707="","",'表格编辑 '!A1707)</f>
        <v>31139</v>
      </c>
      <c r="B1707" s="123">
        <f>IF('表格编辑 '!B1707="","",'表格编辑 '!B1707)</f>
        <v>10151</v>
      </c>
      <c r="C1707" s="123">
        <f>IF('表格编辑 '!E1707="","",'表格编辑 '!E1707)</f>
        <v>29</v>
      </c>
      <c r="D1707" s="123" t="str">
        <f>IF('表格编辑 '!F1707="","",'表格编辑 '!F1707)</f>
        <v>AI_born_event(RECEIVER, ARG0, ARG1, ARG2, ARG3,ARG4)</v>
      </c>
      <c r="E1707" s="123" t="str">
        <f>IF('表格编辑 '!G1707="","",'表格编辑 '!G1707)</f>
        <v>AI_update_event(RECEIVER, ARG0, ARG1, ARG2, ARG3,ARG4)</v>
      </c>
      <c r="F1707" s="123" t="str">
        <f>IF('表格编辑 '!H1707="","",'表格编辑 '!H1707)</f>
        <v/>
      </c>
      <c r="G1707" s="123" t="str">
        <f>IF('表格编辑 '!I1707="","",'表格编辑 '!I1707)</f>
        <v/>
      </c>
      <c r="H1707" s="123" t="str">
        <f>IF('表格编辑 '!J1707="","",'表格编辑 '!J1707)</f>
        <v>test_deadth_event(RECEIVER, ARG0, ARG1, ARG2, ARG3,ARG4)</v>
      </c>
      <c r="I1707" s="123">
        <f>IF('表格编辑 '!K1707="","",'表格编辑 '!K1707)</f>
        <v>1</v>
      </c>
      <c r="J1707" s="123">
        <f>IF('表格编辑 '!L1707="","",'表格编辑 '!L1707)</f>
        <v>496</v>
      </c>
      <c r="K1707" s="123">
        <f>IF('表格编辑 '!M1707="","",'表格编辑 '!M1707)</f>
        <v>870</v>
      </c>
      <c r="L1707" s="123" t="str">
        <f>IF('表格编辑 '!N1707="","",'表格编辑 '!N1707)</f>
        <v/>
      </c>
      <c r="M1707" s="123" t="str">
        <f>IF('表格编辑 '!O1707="","",'表格编辑 '!O1707)</f>
        <v/>
      </c>
      <c r="N1707" s="123" t="str">
        <f>IF('表格编辑 '!P1707="","",'表格编辑 '!P1707)</f>
        <v/>
      </c>
      <c r="O1707" s="123" t="str">
        <f>IF('表格编辑 '!Q1707="","",'表格编辑 '!Q1707)</f>
        <v/>
      </c>
      <c r="P1707" s="123" t="str">
        <f>IF('表格编辑 '!R1707="","",'表格编辑 '!R1707)</f>
        <v/>
      </c>
      <c r="Q1707" s="123">
        <f>IF('表格编辑 '!S1707="","",'表格编辑 '!S1707)</f>
        <v>320</v>
      </c>
      <c r="R1707" s="123" t="str">
        <f>IF('表格编辑 '!T1707="","",'表格编辑 '!T1707)</f>
        <v/>
      </c>
      <c r="S1707" s="123" t="str">
        <f>IF('表格编辑 '!U1707="","",'表格编辑 '!U1707)</f>
        <v/>
      </c>
      <c r="T1707" s="123" t="str">
        <f>IF('表格编辑 '!V1707="","",'表格编辑 '!V1707)</f>
        <v/>
      </c>
      <c r="U1707" s="123" t="str">
        <f>IF('表格编辑 '!W1707="","",'表格编辑 '!W1707)</f>
        <v/>
      </c>
      <c r="V1707" s="123" t="str">
        <f>IF('表格编辑 '!X1707="","",'表格编辑 '!X1707)</f>
        <v/>
      </c>
      <c r="W1707" s="123" t="str">
        <f>IF('表格编辑 '!Y1707="","",'表格编辑 '!Y1707)</f>
        <v/>
      </c>
      <c r="X1707" s="123" t="str">
        <f>IF('表格编辑 '!Z1707="","",'表格编辑 '!Z1707)</f>
        <v/>
      </c>
      <c r="Y1707" s="123" t="str">
        <f>IF('表格编辑 '!AA1707="","",'表格编辑 '!AA1707)</f>
        <v/>
      </c>
      <c r="Z1707" s="123" t="str">
        <f>IF('表格编辑 '!AB1707="","",'表格编辑 '!AB1707)</f>
        <v/>
      </c>
      <c r="AA1707" s="123" t="str">
        <f>IF('表格编辑 '!AC1707="","",'表格编辑 '!AC1707)</f>
        <v/>
      </c>
      <c r="AB1707" s="123" t="str">
        <f>IF('表格编辑 '!AD1707="","",'表格编辑 '!AD1707)</f>
        <v/>
      </c>
      <c r="AC1707" s="123" t="str">
        <f>IF('表格编辑 '!AE1707="","",'表格编辑 '!AE1707)</f>
        <v/>
      </c>
      <c r="AD1707" s="123">
        <f>IF('表格编辑 '!AF1707="","",'表格编辑 '!AF1707)</f>
        <v>131139</v>
      </c>
    </row>
    <row r="1708" spans="1:30">
      <c r="A1708" s="123">
        <f>IF('表格编辑 '!A1708="","",'表格编辑 '!A1708)</f>
        <v>31140</v>
      </c>
      <c r="B1708" s="123">
        <f>IF('表格编辑 '!B1708="","",'表格编辑 '!B1708)</f>
        <v>10043</v>
      </c>
      <c r="C1708" s="123">
        <f>IF('表格编辑 '!E1708="","",'表格编辑 '!E1708)</f>
        <v>29</v>
      </c>
      <c r="D1708" s="123" t="str">
        <f>IF('表格编辑 '!F1708="","",'表格编辑 '!F1708)</f>
        <v>AI_born_event(RECEIVER, ARG0, ARG1, ARG2, ARG3,ARG4)</v>
      </c>
      <c r="E1708" s="123" t="str">
        <f>IF('表格编辑 '!G1708="","",'表格编辑 '!G1708)</f>
        <v>AI_update_event(RECEIVER, ARG0, ARG1, ARG2, ARG3,ARG4)</v>
      </c>
      <c r="F1708" s="123" t="str">
        <f>IF('表格编辑 '!H1708="","",'表格编辑 '!H1708)</f>
        <v/>
      </c>
      <c r="G1708" s="123" t="str">
        <f>IF('表格编辑 '!I1708="","",'表格编辑 '!I1708)</f>
        <v/>
      </c>
      <c r="H1708" s="123" t="str">
        <f>IF('表格编辑 '!J1708="","",'表格编辑 '!J1708)</f>
        <v>test_deadth_event(RECEIVER, ARG0, ARG1, ARG2, ARG3,ARG4)</v>
      </c>
      <c r="I1708" s="123">
        <f>IF('表格编辑 '!K1708="","",'表格编辑 '!K1708)</f>
        <v>1</v>
      </c>
      <c r="J1708" s="123">
        <f>IF('表格编辑 '!L1708="","",'表格编辑 '!L1708)</f>
        <v>1918</v>
      </c>
      <c r="K1708" s="123">
        <f>IF('表格编辑 '!M1708="","",'表格编辑 '!M1708)</f>
        <v>870</v>
      </c>
      <c r="L1708" s="123" t="str">
        <f>IF('表格编辑 '!N1708="","",'表格编辑 '!N1708)</f>
        <v/>
      </c>
      <c r="M1708" s="123" t="str">
        <f>IF('表格编辑 '!O1708="","",'表格编辑 '!O1708)</f>
        <v/>
      </c>
      <c r="N1708" s="123" t="str">
        <f>IF('表格编辑 '!P1708="","",'表格编辑 '!P1708)</f>
        <v/>
      </c>
      <c r="O1708" s="123" t="str">
        <f>IF('表格编辑 '!Q1708="","",'表格编辑 '!Q1708)</f>
        <v/>
      </c>
      <c r="P1708" s="123" t="str">
        <f>IF('表格编辑 '!R1708="","",'表格编辑 '!R1708)</f>
        <v/>
      </c>
      <c r="Q1708" s="123">
        <f>IF('表格编辑 '!S1708="","",'表格编辑 '!S1708)</f>
        <v>320</v>
      </c>
      <c r="R1708" s="123" t="str">
        <f>IF('表格编辑 '!T1708="","",'表格编辑 '!T1708)</f>
        <v/>
      </c>
      <c r="S1708" s="123" t="str">
        <f>IF('表格编辑 '!U1708="","",'表格编辑 '!U1708)</f>
        <v/>
      </c>
      <c r="T1708" s="123" t="str">
        <f>IF('表格编辑 '!V1708="","",'表格编辑 '!V1708)</f>
        <v/>
      </c>
      <c r="U1708" s="123" t="str">
        <f>IF('表格编辑 '!W1708="","",'表格编辑 '!W1708)</f>
        <v/>
      </c>
      <c r="V1708" s="123" t="str">
        <f>IF('表格编辑 '!X1708="","",'表格编辑 '!X1708)</f>
        <v/>
      </c>
      <c r="W1708" s="123" t="str">
        <f>IF('表格编辑 '!Y1708="","",'表格编辑 '!Y1708)</f>
        <v/>
      </c>
      <c r="X1708" s="123" t="str">
        <f>IF('表格编辑 '!Z1708="","",'表格编辑 '!Z1708)</f>
        <v/>
      </c>
      <c r="Y1708" s="123" t="str">
        <f>IF('表格编辑 '!AA1708="","",'表格编辑 '!AA1708)</f>
        <v/>
      </c>
      <c r="Z1708" s="123" t="str">
        <f>IF('表格编辑 '!AB1708="","",'表格编辑 '!AB1708)</f>
        <v/>
      </c>
      <c r="AA1708" s="123" t="str">
        <f>IF('表格编辑 '!AC1708="","",'表格编辑 '!AC1708)</f>
        <v/>
      </c>
      <c r="AB1708" s="123" t="str">
        <f>IF('表格编辑 '!AD1708="","",'表格编辑 '!AD1708)</f>
        <v/>
      </c>
      <c r="AC1708" s="123" t="str">
        <f>IF('表格编辑 '!AE1708="","",'表格编辑 '!AE1708)</f>
        <v/>
      </c>
      <c r="AD1708" s="123">
        <f>IF('表格编辑 '!AF1708="","",'表格编辑 '!AF1708)</f>
        <v>131140</v>
      </c>
    </row>
    <row r="1709" spans="1:30">
      <c r="A1709" s="123">
        <f>IF('表格编辑 '!A1709="","",'表格编辑 '!A1709)</f>
        <v>31141</v>
      </c>
      <c r="B1709" s="123">
        <f>IF('表格编辑 '!B1709="","",'表格编辑 '!B1709)</f>
        <v>10043</v>
      </c>
      <c r="C1709" s="123">
        <f>IF('表格编辑 '!E1709="","",'表格编辑 '!E1709)</f>
        <v>29</v>
      </c>
      <c r="D1709" s="123" t="str">
        <f>IF('表格编辑 '!F1709="","",'表格编辑 '!F1709)</f>
        <v>AI_born_event(RECEIVER, ARG0, ARG1, ARG2, ARG3,ARG4)</v>
      </c>
      <c r="E1709" s="123" t="str">
        <f>IF('表格编辑 '!G1709="","",'表格编辑 '!G1709)</f>
        <v>AI_update_event(RECEIVER, ARG0, ARG1, ARG2, ARG3,ARG4)</v>
      </c>
      <c r="F1709" s="123" t="str">
        <f>IF('表格编辑 '!H1709="","",'表格编辑 '!H1709)</f>
        <v/>
      </c>
      <c r="G1709" s="123" t="str">
        <f>IF('表格编辑 '!I1709="","",'表格编辑 '!I1709)</f>
        <v/>
      </c>
      <c r="H1709" s="123" t="str">
        <f>IF('表格编辑 '!J1709="","",'表格编辑 '!J1709)</f>
        <v>test_deadth_event(RECEIVER, ARG0, ARG1, ARG2, ARG3,ARG4)</v>
      </c>
      <c r="I1709" s="123">
        <f>IF('表格编辑 '!K1709="","",'表格编辑 '!K1709)</f>
        <v>1</v>
      </c>
      <c r="J1709" s="123">
        <f>IF('表格编辑 '!L1709="","",'表格编辑 '!L1709)</f>
        <v>1918</v>
      </c>
      <c r="K1709" s="123">
        <f>IF('表格编辑 '!M1709="","",'表格编辑 '!M1709)</f>
        <v>870</v>
      </c>
      <c r="L1709" s="123" t="str">
        <f>IF('表格编辑 '!N1709="","",'表格编辑 '!N1709)</f>
        <v/>
      </c>
      <c r="M1709" s="123" t="str">
        <f>IF('表格编辑 '!O1709="","",'表格编辑 '!O1709)</f>
        <v/>
      </c>
      <c r="N1709" s="123" t="str">
        <f>IF('表格编辑 '!P1709="","",'表格编辑 '!P1709)</f>
        <v/>
      </c>
      <c r="O1709" s="123" t="str">
        <f>IF('表格编辑 '!Q1709="","",'表格编辑 '!Q1709)</f>
        <v/>
      </c>
      <c r="P1709" s="123" t="str">
        <f>IF('表格编辑 '!R1709="","",'表格编辑 '!R1709)</f>
        <v/>
      </c>
      <c r="Q1709" s="123">
        <f>IF('表格编辑 '!S1709="","",'表格编辑 '!S1709)</f>
        <v>320</v>
      </c>
      <c r="R1709" s="123" t="str">
        <f>IF('表格编辑 '!T1709="","",'表格编辑 '!T1709)</f>
        <v/>
      </c>
      <c r="S1709" s="123" t="str">
        <f>IF('表格编辑 '!U1709="","",'表格编辑 '!U1709)</f>
        <v/>
      </c>
      <c r="T1709" s="123" t="str">
        <f>IF('表格编辑 '!V1709="","",'表格编辑 '!V1709)</f>
        <v/>
      </c>
      <c r="U1709" s="123" t="str">
        <f>IF('表格编辑 '!W1709="","",'表格编辑 '!W1709)</f>
        <v/>
      </c>
      <c r="V1709" s="123" t="str">
        <f>IF('表格编辑 '!X1709="","",'表格编辑 '!X1709)</f>
        <v/>
      </c>
      <c r="W1709" s="123" t="str">
        <f>IF('表格编辑 '!Y1709="","",'表格编辑 '!Y1709)</f>
        <v/>
      </c>
      <c r="X1709" s="123" t="str">
        <f>IF('表格编辑 '!Z1709="","",'表格编辑 '!Z1709)</f>
        <v/>
      </c>
      <c r="Y1709" s="123" t="str">
        <f>IF('表格编辑 '!AA1709="","",'表格编辑 '!AA1709)</f>
        <v/>
      </c>
      <c r="Z1709" s="123" t="str">
        <f>IF('表格编辑 '!AB1709="","",'表格编辑 '!AB1709)</f>
        <v/>
      </c>
      <c r="AA1709" s="123" t="str">
        <f>IF('表格编辑 '!AC1709="","",'表格编辑 '!AC1709)</f>
        <v/>
      </c>
      <c r="AB1709" s="123" t="str">
        <f>IF('表格编辑 '!AD1709="","",'表格编辑 '!AD1709)</f>
        <v/>
      </c>
      <c r="AC1709" s="123" t="str">
        <f>IF('表格编辑 '!AE1709="","",'表格编辑 '!AE1709)</f>
        <v/>
      </c>
      <c r="AD1709" s="123">
        <f>IF('表格编辑 '!AF1709="","",'表格编辑 '!AF1709)</f>
        <v>131141</v>
      </c>
    </row>
    <row r="1710" spans="1:30">
      <c r="A1710" s="123">
        <f>IF('表格编辑 '!A1710="","",'表格编辑 '!A1710)</f>
        <v>31142</v>
      </c>
      <c r="B1710" s="123">
        <f>IF('表格编辑 '!B1710="","",'表格编辑 '!B1710)</f>
        <v>10157</v>
      </c>
      <c r="C1710" s="123">
        <f>IF('表格编辑 '!E1710="","",'表格编辑 '!E1710)</f>
        <v>29</v>
      </c>
      <c r="D1710" s="123" t="str">
        <f>IF('表格编辑 '!F1710="","",'表格编辑 '!F1710)</f>
        <v>AI_born_event(RECEIVER, ARG0, ARG1, ARG2, ARG3,ARG4)</v>
      </c>
      <c r="E1710" s="123" t="str">
        <f>IF('表格编辑 '!G1710="","",'表格编辑 '!G1710)</f>
        <v>AI_update_event(RECEIVER, ARG0, ARG1, ARG2, ARG3,ARG4)</v>
      </c>
      <c r="F1710" s="123" t="str">
        <f>IF('表格编辑 '!H1710="","",'表格编辑 '!H1710)</f>
        <v/>
      </c>
      <c r="G1710" s="123" t="str">
        <f>IF('表格编辑 '!I1710="","",'表格编辑 '!I1710)</f>
        <v/>
      </c>
      <c r="H1710" s="123" t="str">
        <f>IF('表格编辑 '!J1710="","",'表格编辑 '!J1710)</f>
        <v>test_deadth_event(RECEIVER, ARG0, ARG1, ARG2, ARG3,ARG4)</v>
      </c>
      <c r="I1710" s="123">
        <f>IF('表格编辑 '!K1710="","",'表格编辑 '!K1710)</f>
        <v>1</v>
      </c>
      <c r="J1710" s="123">
        <f>IF('表格编辑 '!L1710="","",'表格编辑 '!L1710)</f>
        <v>530</v>
      </c>
      <c r="K1710" s="123">
        <f>IF('表格编辑 '!M1710="","",'表格编辑 '!M1710)</f>
        <v>870</v>
      </c>
      <c r="L1710" s="123" t="str">
        <f>IF('表格编辑 '!N1710="","",'表格编辑 '!N1710)</f>
        <v/>
      </c>
      <c r="M1710" s="123" t="str">
        <f>IF('表格编辑 '!O1710="","",'表格编辑 '!O1710)</f>
        <v/>
      </c>
      <c r="N1710" s="123" t="str">
        <f>IF('表格编辑 '!P1710="","",'表格编辑 '!P1710)</f>
        <v/>
      </c>
      <c r="O1710" s="123" t="str">
        <f>IF('表格编辑 '!Q1710="","",'表格编辑 '!Q1710)</f>
        <v/>
      </c>
      <c r="P1710" s="123" t="str">
        <f>IF('表格编辑 '!R1710="","",'表格编辑 '!R1710)</f>
        <v/>
      </c>
      <c r="Q1710" s="123">
        <f>IF('表格编辑 '!S1710="","",'表格编辑 '!S1710)</f>
        <v>320</v>
      </c>
      <c r="R1710" s="123" t="str">
        <f>IF('表格编辑 '!T1710="","",'表格编辑 '!T1710)</f>
        <v/>
      </c>
      <c r="S1710" s="123" t="str">
        <f>IF('表格编辑 '!U1710="","",'表格编辑 '!U1710)</f>
        <v/>
      </c>
      <c r="T1710" s="123" t="str">
        <f>IF('表格编辑 '!V1710="","",'表格编辑 '!V1710)</f>
        <v/>
      </c>
      <c r="U1710" s="123" t="str">
        <f>IF('表格编辑 '!W1710="","",'表格编辑 '!W1710)</f>
        <v/>
      </c>
      <c r="V1710" s="123" t="str">
        <f>IF('表格编辑 '!X1710="","",'表格编辑 '!X1710)</f>
        <v/>
      </c>
      <c r="W1710" s="123" t="str">
        <f>IF('表格编辑 '!Y1710="","",'表格编辑 '!Y1710)</f>
        <v/>
      </c>
      <c r="X1710" s="123" t="str">
        <f>IF('表格编辑 '!Z1710="","",'表格编辑 '!Z1710)</f>
        <v/>
      </c>
      <c r="Y1710" s="123" t="str">
        <f>IF('表格编辑 '!AA1710="","",'表格编辑 '!AA1710)</f>
        <v/>
      </c>
      <c r="Z1710" s="123" t="str">
        <f>IF('表格编辑 '!AB1710="","",'表格编辑 '!AB1710)</f>
        <v/>
      </c>
      <c r="AA1710" s="123" t="str">
        <f>IF('表格编辑 '!AC1710="","",'表格编辑 '!AC1710)</f>
        <v/>
      </c>
      <c r="AB1710" s="123" t="str">
        <f>IF('表格编辑 '!AD1710="","",'表格编辑 '!AD1710)</f>
        <v/>
      </c>
      <c r="AC1710" s="123" t="str">
        <f>IF('表格编辑 '!AE1710="","",'表格编辑 '!AE1710)</f>
        <v/>
      </c>
      <c r="AD1710" s="123">
        <f>IF('表格编辑 '!AF1710="","",'表格编辑 '!AF1710)</f>
        <v>131142</v>
      </c>
    </row>
    <row r="1711" spans="1:30">
      <c r="A1711" s="123">
        <f>IF('表格编辑 '!A1711="","",'表格编辑 '!A1711)</f>
        <v>31143</v>
      </c>
      <c r="B1711" s="123">
        <f>IF('表格编辑 '!B1711="","",'表格编辑 '!B1711)</f>
        <v>10124</v>
      </c>
      <c r="C1711" s="123">
        <f>IF('表格编辑 '!E1711="","",'表格编辑 '!E1711)</f>
        <v>29</v>
      </c>
      <c r="D1711" s="123" t="str">
        <f>IF('表格编辑 '!F1711="","",'表格编辑 '!F1711)</f>
        <v>AI_born_event(RECEIVER, ARG0, ARG1, ARG2, ARG3,ARG4)</v>
      </c>
      <c r="E1711" s="123" t="str">
        <f>IF('表格编辑 '!G1711="","",'表格编辑 '!G1711)</f>
        <v>AI_update_event(RECEIVER, ARG0, ARG1, ARG2, ARG3,ARG4)</v>
      </c>
      <c r="F1711" s="123" t="str">
        <f>IF('表格编辑 '!H1711="","",'表格编辑 '!H1711)</f>
        <v/>
      </c>
      <c r="G1711" s="123" t="str">
        <f>IF('表格编辑 '!I1711="","",'表格编辑 '!I1711)</f>
        <v/>
      </c>
      <c r="H1711" s="123" t="str">
        <f>IF('表格编辑 '!J1711="","",'表格编辑 '!J1711)</f>
        <v>test_deadth_event(RECEIVER, ARG0, ARG1, ARG2, ARG3,ARG4)</v>
      </c>
      <c r="I1711" s="123">
        <f>IF('表格编辑 '!K1711="","",'表格编辑 '!K1711)</f>
        <v>1</v>
      </c>
      <c r="J1711" s="123">
        <f>IF('表格编辑 '!L1711="","",'表格编辑 '!L1711)</f>
        <v>652</v>
      </c>
      <c r="K1711" s="123">
        <f>IF('表格编辑 '!M1711="","",'表格编辑 '!M1711)</f>
        <v>870</v>
      </c>
      <c r="L1711" s="123" t="str">
        <f>IF('表格编辑 '!N1711="","",'表格编辑 '!N1711)</f>
        <v/>
      </c>
      <c r="M1711" s="123" t="str">
        <f>IF('表格编辑 '!O1711="","",'表格编辑 '!O1711)</f>
        <v/>
      </c>
      <c r="N1711" s="123" t="str">
        <f>IF('表格编辑 '!P1711="","",'表格编辑 '!P1711)</f>
        <v/>
      </c>
      <c r="O1711" s="123" t="str">
        <f>IF('表格编辑 '!Q1711="","",'表格编辑 '!Q1711)</f>
        <v/>
      </c>
      <c r="P1711" s="123" t="str">
        <f>IF('表格编辑 '!R1711="","",'表格编辑 '!R1711)</f>
        <v/>
      </c>
      <c r="Q1711" s="123">
        <f>IF('表格编辑 '!S1711="","",'表格编辑 '!S1711)</f>
        <v>320</v>
      </c>
      <c r="R1711" s="123" t="str">
        <f>IF('表格编辑 '!T1711="","",'表格编辑 '!T1711)</f>
        <v/>
      </c>
      <c r="S1711" s="123" t="str">
        <f>IF('表格编辑 '!U1711="","",'表格编辑 '!U1711)</f>
        <v/>
      </c>
      <c r="T1711" s="123" t="str">
        <f>IF('表格编辑 '!V1711="","",'表格编辑 '!V1711)</f>
        <v/>
      </c>
      <c r="U1711" s="123" t="str">
        <f>IF('表格编辑 '!W1711="","",'表格编辑 '!W1711)</f>
        <v/>
      </c>
      <c r="V1711" s="123" t="str">
        <f>IF('表格编辑 '!X1711="","",'表格编辑 '!X1711)</f>
        <v/>
      </c>
      <c r="W1711" s="123" t="str">
        <f>IF('表格编辑 '!Y1711="","",'表格编辑 '!Y1711)</f>
        <v/>
      </c>
      <c r="X1711" s="123" t="str">
        <f>IF('表格编辑 '!Z1711="","",'表格编辑 '!Z1711)</f>
        <v/>
      </c>
      <c r="Y1711" s="123" t="str">
        <f>IF('表格编辑 '!AA1711="","",'表格编辑 '!AA1711)</f>
        <v/>
      </c>
      <c r="Z1711" s="123" t="str">
        <f>IF('表格编辑 '!AB1711="","",'表格编辑 '!AB1711)</f>
        <v/>
      </c>
      <c r="AA1711" s="123" t="str">
        <f>IF('表格编辑 '!AC1711="","",'表格编辑 '!AC1711)</f>
        <v/>
      </c>
      <c r="AB1711" s="123" t="str">
        <f>IF('表格编辑 '!AD1711="","",'表格编辑 '!AD1711)</f>
        <v/>
      </c>
      <c r="AC1711" s="123" t="str">
        <f>IF('表格编辑 '!AE1711="","",'表格编辑 '!AE1711)</f>
        <v/>
      </c>
      <c r="AD1711" s="123">
        <f>IF('表格编辑 '!AF1711="","",'表格编辑 '!AF1711)</f>
        <v>131143</v>
      </c>
    </row>
    <row r="1712" spans="1:30">
      <c r="A1712" s="123">
        <f>IF('表格编辑 '!A1712="","",'表格编辑 '!A1712)</f>
        <v>31144</v>
      </c>
      <c r="B1712" s="123">
        <f>IF('表格编辑 '!B1712="","",'表格编辑 '!B1712)</f>
        <v>10047</v>
      </c>
      <c r="C1712" s="123">
        <f>IF('表格编辑 '!E1712="","",'表格编辑 '!E1712)</f>
        <v>29</v>
      </c>
      <c r="D1712" s="123" t="str">
        <f>IF('表格编辑 '!F1712="","",'表格编辑 '!F1712)</f>
        <v>AI_born_event(RECEIVER, ARG0, ARG1, ARG2, ARG3,ARG4)</v>
      </c>
      <c r="E1712" s="123" t="str">
        <f>IF('表格编辑 '!G1712="","",'表格编辑 '!G1712)</f>
        <v>AI_update_event(RECEIVER, ARG0, ARG1, ARG2, ARG3,ARG4)</v>
      </c>
      <c r="F1712" s="123" t="str">
        <f>IF('表格编辑 '!H1712="","",'表格编辑 '!H1712)</f>
        <v/>
      </c>
      <c r="G1712" s="123" t="str">
        <f>IF('表格编辑 '!I1712="","",'表格编辑 '!I1712)</f>
        <v/>
      </c>
      <c r="H1712" s="123" t="str">
        <f>IF('表格编辑 '!J1712="","",'表格编辑 '!J1712)</f>
        <v>test_deadth_event(RECEIVER, ARG0, ARG1, ARG2, ARG3,ARG4)</v>
      </c>
      <c r="I1712" s="123">
        <f>IF('表格编辑 '!K1712="","",'表格编辑 '!K1712)</f>
        <v>1</v>
      </c>
      <c r="J1712" s="123">
        <f>IF('表格编辑 '!L1712="","",'表格编辑 '!L1712)</f>
        <v>1574</v>
      </c>
      <c r="K1712" s="123">
        <f>IF('表格编辑 '!M1712="","",'表格编辑 '!M1712)</f>
        <v>870</v>
      </c>
      <c r="L1712" s="123" t="str">
        <f>IF('表格编辑 '!N1712="","",'表格编辑 '!N1712)</f>
        <v/>
      </c>
      <c r="M1712" s="123" t="str">
        <f>IF('表格编辑 '!O1712="","",'表格编辑 '!O1712)</f>
        <v/>
      </c>
      <c r="N1712" s="123" t="str">
        <f>IF('表格编辑 '!P1712="","",'表格编辑 '!P1712)</f>
        <v/>
      </c>
      <c r="O1712" s="123" t="str">
        <f>IF('表格编辑 '!Q1712="","",'表格编辑 '!Q1712)</f>
        <v/>
      </c>
      <c r="P1712" s="123" t="str">
        <f>IF('表格编辑 '!R1712="","",'表格编辑 '!R1712)</f>
        <v/>
      </c>
      <c r="Q1712" s="123">
        <f>IF('表格编辑 '!S1712="","",'表格编辑 '!S1712)</f>
        <v>320</v>
      </c>
      <c r="R1712" s="123" t="str">
        <f>IF('表格编辑 '!T1712="","",'表格编辑 '!T1712)</f>
        <v/>
      </c>
      <c r="S1712" s="123" t="str">
        <f>IF('表格编辑 '!U1712="","",'表格编辑 '!U1712)</f>
        <v/>
      </c>
      <c r="T1712" s="123" t="str">
        <f>IF('表格编辑 '!V1712="","",'表格编辑 '!V1712)</f>
        <v/>
      </c>
      <c r="U1712" s="123" t="str">
        <f>IF('表格编辑 '!W1712="","",'表格编辑 '!W1712)</f>
        <v/>
      </c>
      <c r="V1712" s="123" t="str">
        <f>IF('表格编辑 '!X1712="","",'表格编辑 '!X1712)</f>
        <v/>
      </c>
      <c r="W1712" s="123" t="str">
        <f>IF('表格编辑 '!Y1712="","",'表格编辑 '!Y1712)</f>
        <v/>
      </c>
      <c r="X1712" s="123" t="str">
        <f>IF('表格编辑 '!Z1712="","",'表格编辑 '!Z1712)</f>
        <v/>
      </c>
      <c r="Y1712" s="123" t="str">
        <f>IF('表格编辑 '!AA1712="","",'表格编辑 '!AA1712)</f>
        <v/>
      </c>
      <c r="Z1712" s="123" t="str">
        <f>IF('表格编辑 '!AB1712="","",'表格编辑 '!AB1712)</f>
        <v/>
      </c>
      <c r="AA1712" s="123" t="str">
        <f>IF('表格编辑 '!AC1712="","",'表格编辑 '!AC1712)</f>
        <v/>
      </c>
      <c r="AB1712" s="123" t="str">
        <f>IF('表格编辑 '!AD1712="","",'表格编辑 '!AD1712)</f>
        <v/>
      </c>
      <c r="AC1712" s="123" t="str">
        <f>IF('表格编辑 '!AE1712="","",'表格编辑 '!AE1712)</f>
        <v/>
      </c>
      <c r="AD1712" s="123">
        <f>IF('表格编辑 '!AF1712="","",'表格编辑 '!AF1712)</f>
        <v>131144</v>
      </c>
    </row>
    <row r="1713" spans="1:30">
      <c r="A1713" s="123">
        <f>IF('表格编辑 '!A1713="","",'表格编辑 '!A1713)</f>
        <v>31145</v>
      </c>
      <c r="B1713" s="123">
        <f>IF('表格编辑 '!B1713="","",'表格编辑 '!B1713)</f>
        <v>10117</v>
      </c>
      <c r="C1713" s="123">
        <f>IF('表格编辑 '!E1713="","",'表格编辑 '!E1713)</f>
        <v>29</v>
      </c>
      <c r="D1713" s="123" t="str">
        <f>IF('表格编辑 '!F1713="","",'表格编辑 '!F1713)</f>
        <v>AI_born_event(RECEIVER, ARG0, ARG1, ARG2, ARG3,ARG4)</v>
      </c>
      <c r="E1713" s="123" t="str">
        <f>IF('表格编辑 '!G1713="","",'表格编辑 '!G1713)</f>
        <v>AI_update_event(RECEIVER, ARG0, ARG1, ARG2, ARG3,ARG4)</v>
      </c>
      <c r="F1713" s="123" t="str">
        <f>IF('表格编辑 '!H1713="","",'表格编辑 '!H1713)</f>
        <v/>
      </c>
      <c r="G1713" s="123" t="str">
        <f>IF('表格编辑 '!I1713="","",'表格编辑 '!I1713)</f>
        <v/>
      </c>
      <c r="H1713" s="123" t="str">
        <f>IF('表格编辑 '!J1713="","",'表格编辑 '!J1713)</f>
        <v>test_deadth_event(RECEIVER, ARG0, ARG1, ARG2, ARG3,ARG4)</v>
      </c>
      <c r="I1713" s="123">
        <f>IF('表格编辑 '!K1713="","",'表格编辑 '!K1713)</f>
        <v>1</v>
      </c>
      <c r="J1713" s="123">
        <f>IF('表格编辑 '!L1713="","",'表格编辑 '!L1713)</f>
        <v>1748</v>
      </c>
      <c r="K1713" s="123">
        <f>IF('表格编辑 '!M1713="","",'表格编辑 '!M1713)</f>
        <v>870</v>
      </c>
      <c r="L1713" s="123" t="str">
        <f>IF('表格编辑 '!N1713="","",'表格编辑 '!N1713)</f>
        <v/>
      </c>
      <c r="M1713" s="123" t="str">
        <f>IF('表格编辑 '!O1713="","",'表格编辑 '!O1713)</f>
        <v/>
      </c>
      <c r="N1713" s="123" t="str">
        <f>IF('表格编辑 '!P1713="","",'表格编辑 '!P1713)</f>
        <v/>
      </c>
      <c r="O1713" s="123" t="str">
        <f>IF('表格编辑 '!Q1713="","",'表格编辑 '!Q1713)</f>
        <v/>
      </c>
      <c r="P1713" s="123" t="str">
        <f>IF('表格编辑 '!R1713="","",'表格编辑 '!R1713)</f>
        <v/>
      </c>
      <c r="Q1713" s="123">
        <f>IF('表格编辑 '!S1713="","",'表格编辑 '!S1713)</f>
        <v>320</v>
      </c>
      <c r="R1713" s="123" t="str">
        <f>IF('表格编辑 '!T1713="","",'表格编辑 '!T1713)</f>
        <v/>
      </c>
      <c r="S1713" s="123" t="str">
        <f>IF('表格编辑 '!U1713="","",'表格编辑 '!U1713)</f>
        <v/>
      </c>
      <c r="T1713" s="123" t="str">
        <f>IF('表格编辑 '!V1713="","",'表格编辑 '!V1713)</f>
        <v/>
      </c>
      <c r="U1713" s="123" t="str">
        <f>IF('表格编辑 '!W1713="","",'表格编辑 '!W1713)</f>
        <v/>
      </c>
      <c r="V1713" s="123" t="str">
        <f>IF('表格编辑 '!X1713="","",'表格编辑 '!X1713)</f>
        <v/>
      </c>
      <c r="W1713" s="123" t="str">
        <f>IF('表格编辑 '!Y1713="","",'表格编辑 '!Y1713)</f>
        <v/>
      </c>
      <c r="X1713" s="123" t="str">
        <f>IF('表格编辑 '!Z1713="","",'表格编辑 '!Z1713)</f>
        <v/>
      </c>
      <c r="Y1713" s="123" t="str">
        <f>IF('表格编辑 '!AA1713="","",'表格编辑 '!AA1713)</f>
        <v/>
      </c>
      <c r="Z1713" s="123" t="str">
        <f>IF('表格编辑 '!AB1713="","",'表格编辑 '!AB1713)</f>
        <v/>
      </c>
      <c r="AA1713" s="123" t="str">
        <f>IF('表格编辑 '!AC1713="","",'表格编辑 '!AC1713)</f>
        <v/>
      </c>
      <c r="AB1713" s="123" t="str">
        <f>IF('表格编辑 '!AD1713="","",'表格编辑 '!AD1713)</f>
        <v/>
      </c>
      <c r="AC1713" s="123" t="str">
        <f>IF('表格编辑 '!AE1713="","",'表格编辑 '!AE1713)</f>
        <v/>
      </c>
      <c r="AD1713" s="123">
        <f>IF('表格编辑 '!AF1713="","",'表格编辑 '!AF1713)</f>
        <v>131145</v>
      </c>
    </row>
    <row r="1714" spans="1:30">
      <c r="A1714" s="123">
        <f>IF('表格编辑 '!A1714="","",'表格编辑 '!A1714)</f>
        <v>31146</v>
      </c>
      <c r="B1714" s="123">
        <f>IF('表格编辑 '!B1714="","",'表格编辑 '!B1714)</f>
        <v>10152</v>
      </c>
      <c r="C1714" s="123">
        <f>IF('表格编辑 '!E1714="","",'表格编辑 '!E1714)</f>
        <v>29</v>
      </c>
      <c r="D1714" s="123" t="str">
        <f>IF('表格编辑 '!F1714="","",'表格编辑 '!F1714)</f>
        <v>AI_born_event(RECEIVER, ARG0, ARG1, ARG2, ARG3,ARG4)</v>
      </c>
      <c r="E1714" s="123" t="str">
        <f>IF('表格编辑 '!G1714="","",'表格编辑 '!G1714)</f>
        <v>AI_update_event(RECEIVER, ARG0, ARG1, ARG2, ARG3,ARG4)</v>
      </c>
      <c r="F1714" s="123" t="str">
        <f>IF('表格编辑 '!H1714="","",'表格编辑 '!H1714)</f>
        <v/>
      </c>
      <c r="G1714" s="123" t="str">
        <f>IF('表格编辑 '!I1714="","",'表格编辑 '!I1714)</f>
        <v/>
      </c>
      <c r="H1714" s="123" t="str">
        <f>IF('表格编辑 '!J1714="","",'表格编辑 '!J1714)</f>
        <v>test_deadth_event(RECEIVER, ARG0, ARG1, ARG2, ARG3,ARG4)</v>
      </c>
      <c r="I1714" s="123">
        <f>IF('表格编辑 '!K1714="","",'表格编辑 '!K1714)</f>
        <v>1</v>
      </c>
      <c r="J1714" s="123">
        <f>IF('表格编辑 '!L1714="","",'表格编辑 '!L1714)</f>
        <v>1166</v>
      </c>
      <c r="K1714" s="123">
        <f>IF('表格编辑 '!M1714="","",'表格编辑 '!M1714)</f>
        <v>870</v>
      </c>
      <c r="L1714" s="123" t="str">
        <f>IF('表格编辑 '!N1714="","",'表格编辑 '!N1714)</f>
        <v/>
      </c>
      <c r="M1714" s="123" t="str">
        <f>IF('表格编辑 '!O1714="","",'表格编辑 '!O1714)</f>
        <v/>
      </c>
      <c r="N1714" s="123" t="str">
        <f>IF('表格编辑 '!P1714="","",'表格编辑 '!P1714)</f>
        <v/>
      </c>
      <c r="O1714" s="123" t="str">
        <f>IF('表格编辑 '!Q1714="","",'表格编辑 '!Q1714)</f>
        <v/>
      </c>
      <c r="P1714" s="123" t="str">
        <f>IF('表格编辑 '!R1714="","",'表格编辑 '!R1714)</f>
        <v/>
      </c>
      <c r="Q1714" s="123">
        <f>IF('表格编辑 '!S1714="","",'表格编辑 '!S1714)</f>
        <v>320</v>
      </c>
      <c r="R1714" s="123" t="str">
        <f>IF('表格编辑 '!T1714="","",'表格编辑 '!T1714)</f>
        <v/>
      </c>
      <c r="S1714" s="123" t="str">
        <f>IF('表格编辑 '!U1714="","",'表格编辑 '!U1714)</f>
        <v/>
      </c>
      <c r="T1714" s="123" t="str">
        <f>IF('表格编辑 '!V1714="","",'表格编辑 '!V1714)</f>
        <v/>
      </c>
      <c r="U1714" s="123" t="str">
        <f>IF('表格编辑 '!W1714="","",'表格编辑 '!W1714)</f>
        <v/>
      </c>
      <c r="V1714" s="123" t="str">
        <f>IF('表格编辑 '!X1714="","",'表格编辑 '!X1714)</f>
        <v/>
      </c>
      <c r="W1714" s="123" t="str">
        <f>IF('表格编辑 '!Y1714="","",'表格编辑 '!Y1714)</f>
        <v/>
      </c>
      <c r="X1714" s="123" t="str">
        <f>IF('表格编辑 '!Z1714="","",'表格编辑 '!Z1714)</f>
        <v/>
      </c>
      <c r="Y1714" s="123" t="str">
        <f>IF('表格编辑 '!AA1714="","",'表格编辑 '!AA1714)</f>
        <v/>
      </c>
      <c r="Z1714" s="123" t="str">
        <f>IF('表格编辑 '!AB1714="","",'表格编辑 '!AB1714)</f>
        <v/>
      </c>
      <c r="AA1714" s="123" t="str">
        <f>IF('表格编辑 '!AC1714="","",'表格编辑 '!AC1714)</f>
        <v/>
      </c>
      <c r="AB1714" s="123" t="str">
        <f>IF('表格编辑 '!AD1714="","",'表格编辑 '!AD1714)</f>
        <v/>
      </c>
      <c r="AC1714" s="123" t="str">
        <f>IF('表格编辑 '!AE1714="","",'表格编辑 '!AE1714)</f>
        <v/>
      </c>
      <c r="AD1714" s="123">
        <f>IF('表格编辑 '!AF1714="","",'表格编辑 '!AF1714)</f>
        <v>131146</v>
      </c>
    </row>
    <row r="1715" spans="1:30">
      <c r="A1715" s="123">
        <f>IF('表格编辑 '!A1715="","",'表格编辑 '!A1715)</f>
        <v>31147</v>
      </c>
      <c r="B1715" s="123">
        <f>IF('表格编辑 '!B1715="","",'表格编辑 '!B1715)</f>
        <v>10061</v>
      </c>
      <c r="C1715" s="123">
        <f>IF('表格编辑 '!E1715="","",'表格编辑 '!E1715)</f>
        <v>34</v>
      </c>
      <c r="D1715" s="123" t="str">
        <f>IF('表格编辑 '!F1715="","",'表格编辑 '!F1715)</f>
        <v>AI_born_event(RECEIVER, ARG0, ARG1, ARG2, ARG3,ARG4)</v>
      </c>
      <c r="E1715" s="123" t="str">
        <f>IF('表格编辑 '!G1715="","",'表格编辑 '!G1715)</f>
        <v>AI_update_event(RECEIVER, ARG0, ARG1, ARG2, ARG3,ARG4)</v>
      </c>
      <c r="F1715" s="123" t="str">
        <f>IF('表格编辑 '!H1715="","",'表格编辑 '!H1715)</f>
        <v/>
      </c>
      <c r="G1715" s="123" t="str">
        <f>IF('表格编辑 '!I1715="","",'表格编辑 '!I1715)</f>
        <v/>
      </c>
      <c r="H1715" s="123" t="str">
        <f>IF('表格编辑 '!J1715="","",'表格编辑 '!J1715)</f>
        <v>test_deadth_event(RECEIVER, ARG0, ARG1, ARG2, ARG3,ARG4)</v>
      </c>
      <c r="I1715" s="123">
        <f>IF('表格编辑 '!K1715="","",'表格编辑 '!K1715)</f>
        <v>1</v>
      </c>
      <c r="J1715" s="123">
        <f>IF('表格编辑 '!L1715="","",'表格编辑 '!L1715)</f>
        <v>1868</v>
      </c>
      <c r="K1715" s="123">
        <f>IF('表格编辑 '!M1715="","",'表格编辑 '!M1715)</f>
        <v>1020</v>
      </c>
      <c r="L1715" s="123" t="str">
        <f>IF('表格编辑 '!N1715="","",'表格编辑 '!N1715)</f>
        <v/>
      </c>
      <c r="M1715" s="123" t="str">
        <f>IF('表格编辑 '!O1715="","",'表格编辑 '!O1715)</f>
        <v/>
      </c>
      <c r="N1715" s="123" t="str">
        <f>IF('表格编辑 '!P1715="","",'表格编辑 '!P1715)</f>
        <v/>
      </c>
      <c r="O1715" s="123" t="str">
        <f>IF('表格编辑 '!Q1715="","",'表格编辑 '!Q1715)</f>
        <v/>
      </c>
      <c r="P1715" s="123" t="str">
        <f>IF('表格编辑 '!R1715="","",'表格编辑 '!R1715)</f>
        <v/>
      </c>
      <c r="Q1715" s="123">
        <f>IF('表格编辑 '!S1715="","",'表格编辑 '!S1715)</f>
        <v>320</v>
      </c>
      <c r="R1715" s="123" t="str">
        <f>IF('表格编辑 '!T1715="","",'表格编辑 '!T1715)</f>
        <v/>
      </c>
      <c r="S1715" s="123" t="str">
        <f>IF('表格编辑 '!U1715="","",'表格编辑 '!U1715)</f>
        <v/>
      </c>
      <c r="T1715" s="123" t="str">
        <f>IF('表格编辑 '!V1715="","",'表格编辑 '!V1715)</f>
        <v/>
      </c>
      <c r="U1715" s="123" t="str">
        <f>IF('表格编辑 '!W1715="","",'表格编辑 '!W1715)</f>
        <v/>
      </c>
      <c r="V1715" s="123" t="str">
        <f>IF('表格编辑 '!X1715="","",'表格编辑 '!X1715)</f>
        <v/>
      </c>
      <c r="W1715" s="123" t="str">
        <f>IF('表格编辑 '!Y1715="","",'表格编辑 '!Y1715)</f>
        <v/>
      </c>
      <c r="X1715" s="123" t="str">
        <f>IF('表格编辑 '!Z1715="","",'表格编辑 '!Z1715)</f>
        <v/>
      </c>
      <c r="Y1715" s="123" t="str">
        <f>IF('表格编辑 '!AA1715="","",'表格编辑 '!AA1715)</f>
        <v/>
      </c>
      <c r="Z1715" s="123" t="str">
        <f>IF('表格编辑 '!AB1715="","",'表格编辑 '!AB1715)</f>
        <v/>
      </c>
      <c r="AA1715" s="123" t="str">
        <f>IF('表格编辑 '!AC1715="","",'表格编辑 '!AC1715)</f>
        <v/>
      </c>
      <c r="AB1715" s="123" t="str">
        <f>IF('表格编辑 '!AD1715="","",'表格编辑 '!AD1715)</f>
        <v/>
      </c>
      <c r="AC1715" s="123" t="str">
        <f>IF('表格编辑 '!AE1715="","",'表格编辑 '!AE1715)</f>
        <v/>
      </c>
      <c r="AD1715" s="123">
        <f>IF('表格编辑 '!AF1715="","",'表格编辑 '!AF1715)</f>
        <v>131147</v>
      </c>
    </row>
    <row r="1716" spans="1:30">
      <c r="A1716" s="123">
        <f>IF('表格编辑 '!A1716="","",'表格编辑 '!A1716)</f>
        <v>31148</v>
      </c>
      <c r="B1716" s="123">
        <f>IF('表格编辑 '!B1716="","",'表格编辑 '!B1716)</f>
        <v>10079</v>
      </c>
      <c r="C1716" s="123">
        <f>IF('表格编辑 '!E1716="","",'表格编辑 '!E1716)</f>
        <v>34</v>
      </c>
      <c r="D1716" s="123" t="str">
        <f>IF('表格编辑 '!F1716="","",'表格编辑 '!F1716)</f>
        <v>AI_born_event(RECEIVER, ARG0, ARG1, ARG2, ARG3,ARG4)</v>
      </c>
      <c r="E1716" s="123" t="str">
        <f>IF('表格编辑 '!G1716="","",'表格编辑 '!G1716)</f>
        <v>AI_update_event(RECEIVER, ARG0, ARG1, ARG2, ARG3,ARG4)</v>
      </c>
      <c r="F1716" s="123" t="str">
        <f>IF('表格编辑 '!H1716="","",'表格编辑 '!H1716)</f>
        <v/>
      </c>
      <c r="G1716" s="123" t="str">
        <f>IF('表格编辑 '!I1716="","",'表格编辑 '!I1716)</f>
        <v/>
      </c>
      <c r="H1716" s="123" t="str">
        <f>IF('表格编辑 '!J1716="","",'表格编辑 '!J1716)</f>
        <v>test_deadth_event(RECEIVER, ARG0, ARG1, ARG2, ARG3,ARG4)</v>
      </c>
      <c r="I1716" s="123">
        <f>IF('表格编辑 '!K1716="","",'表格编辑 '!K1716)</f>
        <v>1</v>
      </c>
      <c r="J1716" s="123">
        <f>IF('表格编辑 '!L1716="","",'表格编辑 '!L1716)</f>
        <v>2770</v>
      </c>
      <c r="K1716" s="123">
        <f>IF('表格编辑 '!M1716="","",'表格编辑 '!M1716)</f>
        <v>1020</v>
      </c>
      <c r="L1716" s="123" t="str">
        <f>IF('表格编辑 '!N1716="","",'表格编辑 '!N1716)</f>
        <v/>
      </c>
      <c r="M1716" s="123" t="str">
        <f>IF('表格编辑 '!O1716="","",'表格编辑 '!O1716)</f>
        <v/>
      </c>
      <c r="N1716" s="123" t="str">
        <f>IF('表格编辑 '!P1716="","",'表格编辑 '!P1716)</f>
        <v/>
      </c>
      <c r="O1716" s="123" t="str">
        <f>IF('表格编辑 '!Q1716="","",'表格编辑 '!Q1716)</f>
        <v/>
      </c>
      <c r="P1716" s="123" t="str">
        <f>IF('表格编辑 '!R1716="","",'表格编辑 '!R1716)</f>
        <v/>
      </c>
      <c r="Q1716" s="123">
        <f>IF('表格编辑 '!S1716="","",'表格编辑 '!S1716)</f>
        <v>320</v>
      </c>
      <c r="R1716" s="123" t="str">
        <f>IF('表格编辑 '!T1716="","",'表格编辑 '!T1716)</f>
        <v/>
      </c>
      <c r="S1716" s="123" t="str">
        <f>IF('表格编辑 '!U1716="","",'表格编辑 '!U1716)</f>
        <v/>
      </c>
      <c r="T1716" s="123" t="str">
        <f>IF('表格编辑 '!V1716="","",'表格编辑 '!V1716)</f>
        <v/>
      </c>
      <c r="U1716" s="123" t="str">
        <f>IF('表格编辑 '!W1716="","",'表格编辑 '!W1716)</f>
        <v/>
      </c>
      <c r="V1716" s="123" t="str">
        <f>IF('表格编辑 '!X1716="","",'表格编辑 '!X1716)</f>
        <v/>
      </c>
      <c r="W1716" s="123" t="str">
        <f>IF('表格编辑 '!Y1716="","",'表格编辑 '!Y1716)</f>
        <v/>
      </c>
      <c r="X1716" s="123" t="str">
        <f>IF('表格编辑 '!Z1716="","",'表格编辑 '!Z1716)</f>
        <v/>
      </c>
      <c r="Y1716" s="123" t="str">
        <f>IF('表格编辑 '!AA1716="","",'表格编辑 '!AA1716)</f>
        <v/>
      </c>
      <c r="Z1716" s="123" t="str">
        <f>IF('表格编辑 '!AB1716="","",'表格编辑 '!AB1716)</f>
        <v/>
      </c>
      <c r="AA1716" s="123" t="str">
        <f>IF('表格编辑 '!AC1716="","",'表格编辑 '!AC1716)</f>
        <v/>
      </c>
      <c r="AB1716" s="123" t="str">
        <f>IF('表格编辑 '!AD1716="","",'表格编辑 '!AD1716)</f>
        <v/>
      </c>
      <c r="AC1716" s="123" t="str">
        <f>IF('表格编辑 '!AE1716="","",'表格编辑 '!AE1716)</f>
        <v/>
      </c>
      <c r="AD1716" s="123">
        <f>IF('表格编辑 '!AF1716="","",'表格编辑 '!AF1716)</f>
        <v>131148</v>
      </c>
    </row>
    <row r="1717" spans="1:30">
      <c r="A1717" s="123">
        <f>IF('表格编辑 '!A1717="","",'表格编辑 '!A1717)</f>
        <v>31149</v>
      </c>
      <c r="B1717" s="123">
        <f>IF('表格编辑 '!B1717="","",'表格编辑 '!B1717)</f>
        <v>10151</v>
      </c>
      <c r="C1717" s="123">
        <f>IF('表格编辑 '!E1717="","",'表格编辑 '!E1717)</f>
        <v>34</v>
      </c>
      <c r="D1717" s="123" t="str">
        <f>IF('表格编辑 '!F1717="","",'表格编辑 '!F1717)</f>
        <v>AI_born_event(RECEIVER, ARG0, ARG1, ARG2, ARG3,ARG4)</v>
      </c>
      <c r="E1717" s="123" t="str">
        <f>IF('表格编辑 '!G1717="","",'表格编辑 '!G1717)</f>
        <v>AI_update_event(RECEIVER, ARG0, ARG1, ARG2, ARG3,ARG4)</v>
      </c>
      <c r="F1717" s="123" t="str">
        <f>IF('表格编辑 '!H1717="","",'表格编辑 '!H1717)</f>
        <v/>
      </c>
      <c r="G1717" s="123" t="str">
        <f>IF('表格编辑 '!I1717="","",'表格编辑 '!I1717)</f>
        <v/>
      </c>
      <c r="H1717" s="123" t="str">
        <f>IF('表格编辑 '!J1717="","",'表格编辑 '!J1717)</f>
        <v>test_deadth_event(RECEIVER, ARG0, ARG1, ARG2, ARG3,ARG4)</v>
      </c>
      <c r="I1717" s="123">
        <f>IF('表格编辑 '!K1717="","",'表格编辑 '!K1717)</f>
        <v>1</v>
      </c>
      <c r="J1717" s="123">
        <f>IF('表格编辑 '!L1717="","",'表格编辑 '!L1717)</f>
        <v>1934</v>
      </c>
      <c r="K1717" s="123">
        <f>IF('表格编辑 '!M1717="","",'表格编辑 '!M1717)</f>
        <v>1020</v>
      </c>
      <c r="L1717" s="123" t="str">
        <f>IF('表格编辑 '!N1717="","",'表格编辑 '!N1717)</f>
        <v/>
      </c>
      <c r="M1717" s="123" t="str">
        <f>IF('表格编辑 '!O1717="","",'表格编辑 '!O1717)</f>
        <v/>
      </c>
      <c r="N1717" s="123" t="str">
        <f>IF('表格编辑 '!P1717="","",'表格编辑 '!P1717)</f>
        <v/>
      </c>
      <c r="O1717" s="123" t="str">
        <f>IF('表格编辑 '!Q1717="","",'表格编辑 '!Q1717)</f>
        <v/>
      </c>
      <c r="P1717" s="123" t="str">
        <f>IF('表格编辑 '!R1717="","",'表格编辑 '!R1717)</f>
        <v/>
      </c>
      <c r="Q1717" s="123">
        <f>IF('表格编辑 '!S1717="","",'表格编辑 '!S1717)</f>
        <v>320</v>
      </c>
      <c r="R1717" s="123" t="str">
        <f>IF('表格编辑 '!T1717="","",'表格编辑 '!T1717)</f>
        <v/>
      </c>
      <c r="S1717" s="123" t="str">
        <f>IF('表格编辑 '!U1717="","",'表格编辑 '!U1717)</f>
        <v/>
      </c>
      <c r="T1717" s="123" t="str">
        <f>IF('表格编辑 '!V1717="","",'表格编辑 '!V1717)</f>
        <v/>
      </c>
      <c r="U1717" s="123" t="str">
        <f>IF('表格编辑 '!W1717="","",'表格编辑 '!W1717)</f>
        <v/>
      </c>
      <c r="V1717" s="123" t="str">
        <f>IF('表格编辑 '!X1717="","",'表格编辑 '!X1717)</f>
        <v/>
      </c>
      <c r="W1717" s="123" t="str">
        <f>IF('表格编辑 '!Y1717="","",'表格编辑 '!Y1717)</f>
        <v/>
      </c>
      <c r="X1717" s="123" t="str">
        <f>IF('表格编辑 '!Z1717="","",'表格编辑 '!Z1717)</f>
        <v/>
      </c>
      <c r="Y1717" s="123" t="str">
        <f>IF('表格编辑 '!AA1717="","",'表格编辑 '!AA1717)</f>
        <v/>
      </c>
      <c r="Z1717" s="123" t="str">
        <f>IF('表格编辑 '!AB1717="","",'表格编辑 '!AB1717)</f>
        <v/>
      </c>
      <c r="AA1717" s="123" t="str">
        <f>IF('表格编辑 '!AC1717="","",'表格编辑 '!AC1717)</f>
        <v/>
      </c>
      <c r="AB1717" s="123" t="str">
        <f>IF('表格编辑 '!AD1717="","",'表格编辑 '!AD1717)</f>
        <v/>
      </c>
      <c r="AC1717" s="123" t="str">
        <f>IF('表格编辑 '!AE1717="","",'表格编辑 '!AE1717)</f>
        <v/>
      </c>
      <c r="AD1717" s="123">
        <f>IF('表格编辑 '!AF1717="","",'表格编辑 '!AF1717)</f>
        <v>131149</v>
      </c>
    </row>
    <row r="1718" spans="1:30">
      <c r="A1718" s="123">
        <f>IF('表格编辑 '!A1718="","",'表格编辑 '!A1718)</f>
        <v>31150</v>
      </c>
      <c r="B1718" s="123">
        <f>IF('表格编辑 '!B1718="","",'表格编辑 '!B1718)</f>
        <v>10043</v>
      </c>
      <c r="C1718" s="123">
        <f>IF('表格编辑 '!E1718="","",'表格编辑 '!E1718)</f>
        <v>34</v>
      </c>
      <c r="D1718" s="123" t="str">
        <f>IF('表格编辑 '!F1718="","",'表格编辑 '!F1718)</f>
        <v>AI_born_event(RECEIVER, ARG0, ARG1, ARG2, ARG3,ARG4)</v>
      </c>
      <c r="E1718" s="123" t="str">
        <f>IF('表格编辑 '!G1718="","",'表格编辑 '!G1718)</f>
        <v>AI_update_event(RECEIVER, ARG0, ARG1, ARG2, ARG3,ARG4)</v>
      </c>
      <c r="F1718" s="123" t="str">
        <f>IF('表格编辑 '!H1718="","",'表格编辑 '!H1718)</f>
        <v/>
      </c>
      <c r="G1718" s="123" t="str">
        <f>IF('表格编辑 '!I1718="","",'表格编辑 '!I1718)</f>
        <v/>
      </c>
      <c r="H1718" s="123" t="str">
        <f>IF('表格编辑 '!J1718="","",'表格编辑 '!J1718)</f>
        <v>test_deadth_event(RECEIVER, ARG0, ARG1, ARG2, ARG3,ARG4)</v>
      </c>
      <c r="I1718" s="123">
        <f>IF('表格编辑 '!K1718="","",'表格编辑 '!K1718)</f>
        <v>1</v>
      </c>
      <c r="J1718" s="123">
        <f>IF('表格编辑 '!L1718="","",'表格编辑 '!L1718)</f>
        <v>4098</v>
      </c>
      <c r="K1718" s="123">
        <f>IF('表格编辑 '!M1718="","",'表格编辑 '!M1718)</f>
        <v>1020</v>
      </c>
      <c r="L1718" s="123" t="str">
        <f>IF('表格编辑 '!N1718="","",'表格编辑 '!N1718)</f>
        <v/>
      </c>
      <c r="M1718" s="123" t="str">
        <f>IF('表格编辑 '!O1718="","",'表格编辑 '!O1718)</f>
        <v/>
      </c>
      <c r="N1718" s="123" t="str">
        <f>IF('表格编辑 '!P1718="","",'表格编辑 '!P1718)</f>
        <v/>
      </c>
      <c r="O1718" s="123" t="str">
        <f>IF('表格编辑 '!Q1718="","",'表格编辑 '!Q1718)</f>
        <v/>
      </c>
      <c r="P1718" s="123" t="str">
        <f>IF('表格编辑 '!R1718="","",'表格编辑 '!R1718)</f>
        <v/>
      </c>
      <c r="Q1718" s="123">
        <f>IF('表格编辑 '!S1718="","",'表格编辑 '!S1718)</f>
        <v>320</v>
      </c>
      <c r="R1718" s="123" t="str">
        <f>IF('表格编辑 '!T1718="","",'表格编辑 '!T1718)</f>
        <v/>
      </c>
      <c r="S1718" s="123" t="str">
        <f>IF('表格编辑 '!U1718="","",'表格编辑 '!U1718)</f>
        <v/>
      </c>
      <c r="T1718" s="123" t="str">
        <f>IF('表格编辑 '!V1718="","",'表格编辑 '!V1718)</f>
        <v/>
      </c>
      <c r="U1718" s="123" t="str">
        <f>IF('表格编辑 '!W1718="","",'表格编辑 '!W1718)</f>
        <v/>
      </c>
      <c r="V1718" s="123" t="str">
        <f>IF('表格编辑 '!X1718="","",'表格编辑 '!X1718)</f>
        <v/>
      </c>
      <c r="W1718" s="123" t="str">
        <f>IF('表格编辑 '!Y1718="","",'表格编辑 '!Y1718)</f>
        <v/>
      </c>
      <c r="X1718" s="123" t="str">
        <f>IF('表格编辑 '!Z1718="","",'表格编辑 '!Z1718)</f>
        <v/>
      </c>
      <c r="Y1718" s="123" t="str">
        <f>IF('表格编辑 '!AA1718="","",'表格编辑 '!AA1718)</f>
        <v/>
      </c>
      <c r="Z1718" s="123" t="str">
        <f>IF('表格编辑 '!AB1718="","",'表格编辑 '!AB1718)</f>
        <v/>
      </c>
      <c r="AA1718" s="123" t="str">
        <f>IF('表格编辑 '!AC1718="","",'表格编辑 '!AC1718)</f>
        <v/>
      </c>
      <c r="AB1718" s="123" t="str">
        <f>IF('表格编辑 '!AD1718="","",'表格编辑 '!AD1718)</f>
        <v/>
      </c>
      <c r="AC1718" s="123" t="str">
        <f>IF('表格编辑 '!AE1718="","",'表格编辑 '!AE1718)</f>
        <v/>
      </c>
      <c r="AD1718" s="123">
        <f>IF('表格编辑 '!AF1718="","",'表格编辑 '!AF1718)</f>
        <v>131150</v>
      </c>
    </row>
    <row r="1719" spans="1:30">
      <c r="A1719" s="123">
        <f>IF('表格编辑 '!A1719="","",'表格编辑 '!A1719)</f>
        <v>31151</v>
      </c>
      <c r="B1719" s="123">
        <f>IF('表格编辑 '!B1719="","",'表格编辑 '!B1719)</f>
        <v>10043</v>
      </c>
      <c r="C1719" s="123">
        <f>IF('表格编辑 '!E1719="","",'表格编辑 '!E1719)</f>
        <v>34</v>
      </c>
      <c r="D1719" s="123" t="str">
        <f>IF('表格编辑 '!F1719="","",'表格编辑 '!F1719)</f>
        <v>AI_born_event(RECEIVER, ARG0, ARG1, ARG2, ARG3,ARG4)</v>
      </c>
      <c r="E1719" s="123" t="str">
        <f>IF('表格编辑 '!G1719="","",'表格编辑 '!G1719)</f>
        <v>AI_update_event(RECEIVER, ARG0, ARG1, ARG2, ARG3,ARG4)</v>
      </c>
      <c r="F1719" s="123" t="str">
        <f>IF('表格编辑 '!H1719="","",'表格编辑 '!H1719)</f>
        <v/>
      </c>
      <c r="G1719" s="123" t="str">
        <f>IF('表格编辑 '!I1719="","",'表格编辑 '!I1719)</f>
        <v/>
      </c>
      <c r="H1719" s="123" t="str">
        <f>IF('表格编辑 '!J1719="","",'表格编辑 '!J1719)</f>
        <v>test_deadth_event(RECEIVER, ARG0, ARG1, ARG2, ARG3,ARG4)</v>
      </c>
      <c r="I1719" s="123">
        <f>IF('表格编辑 '!K1719="","",'表格编辑 '!K1719)</f>
        <v>1</v>
      </c>
      <c r="J1719" s="123">
        <f>IF('表格编辑 '!L1719="","",'表格编辑 '!L1719)</f>
        <v>4098</v>
      </c>
      <c r="K1719" s="123">
        <f>IF('表格编辑 '!M1719="","",'表格编辑 '!M1719)</f>
        <v>1020</v>
      </c>
      <c r="L1719" s="123" t="str">
        <f>IF('表格编辑 '!N1719="","",'表格编辑 '!N1719)</f>
        <v/>
      </c>
      <c r="M1719" s="123" t="str">
        <f>IF('表格编辑 '!O1719="","",'表格编辑 '!O1719)</f>
        <v/>
      </c>
      <c r="N1719" s="123" t="str">
        <f>IF('表格编辑 '!P1719="","",'表格编辑 '!P1719)</f>
        <v/>
      </c>
      <c r="O1719" s="123" t="str">
        <f>IF('表格编辑 '!Q1719="","",'表格编辑 '!Q1719)</f>
        <v/>
      </c>
      <c r="P1719" s="123" t="str">
        <f>IF('表格编辑 '!R1719="","",'表格编辑 '!R1719)</f>
        <v/>
      </c>
      <c r="Q1719" s="123">
        <f>IF('表格编辑 '!S1719="","",'表格编辑 '!S1719)</f>
        <v>320</v>
      </c>
      <c r="R1719" s="123" t="str">
        <f>IF('表格编辑 '!T1719="","",'表格编辑 '!T1719)</f>
        <v/>
      </c>
      <c r="S1719" s="123" t="str">
        <f>IF('表格编辑 '!U1719="","",'表格编辑 '!U1719)</f>
        <v/>
      </c>
      <c r="T1719" s="123" t="str">
        <f>IF('表格编辑 '!V1719="","",'表格编辑 '!V1719)</f>
        <v/>
      </c>
      <c r="U1719" s="123" t="str">
        <f>IF('表格编辑 '!W1719="","",'表格编辑 '!W1719)</f>
        <v/>
      </c>
      <c r="V1719" s="123" t="str">
        <f>IF('表格编辑 '!X1719="","",'表格编辑 '!X1719)</f>
        <v/>
      </c>
      <c r="W1719" s="123" t="str">
        <f>IF('表格编辑 '!Y1719="","",'表格编辑 '!Y1719)</f>
        <v/>
      </c>
      <c r="X1719" s="123" t="str">
        <f>IF('表格编辑 '!Z1719="","",'表格编辑 '!Z1719)</f>
        <v/>
      </c>
      <c r="Y1719" s="123" t="str">
        <f>IF('表格编辑 '!AA1719="","",'表格编辑 '!AA1719)</f>
        <v/>
      </c>
      <c r="Z1719" s="123" t="str">
        <f>IF('表格编辑 '!AB1719="","",'表格编辑 '!AB1719)</f>
        <v/>
      </c>
      <c r="AA1719" s="123" t="str">
        <f>IF('表格编辑 '!AC1719="","",'表格编辑 '!AC1719)</f>
        <v/>
      </c>
      <c r="AB1719" s="123" t="str">
        <f>IF('表格编辑 '!AD1719="","",'表格编辑 '!AD1719)</f>
        <v/>
      </c>
      <c r="AC1719" s="123" t="str">
        <f>IF('表格编辑 '!AE1719="","",'表格编辑 '!AE1719)</f>
        <v/>
      </c>
      <c r="AD1719" s="123">
        <f>IF('表格编辑 '!AF1719="","",'表格编辑 '!AF1719)</f>
        <v>131151</v>
      </c>
    </row>
    <row r="1720" spans="1:30">
      <c r="A1720" s="123">
        <f>IF('表格编辑 '!A1720="","",'表格编辑 '!A1720)</f>
        <v>31152</v>
      </c>
      <c r="B1720" s="123">
        <f>IF('表格编辑 '!B1720="","",'表格编辑 '!B1720)</f>
        <v>10157</v>
      </c>
      <c r="C1720" s="123">
        <f>IF('表格编辑 '!E1720="","",'表格编辑 '!E1720)</f>
        <v>34</v>
      </c>
      <c r="D1720" s="123" t="str">
        <f>IF('表格编辑 '!F1720="","",'表格编辑 '!F1720)</f>
        <v>AI_born_event(RECEIVER, ARG0, ARG1, ARG2, ARG3,ARG4)</v>
      </c>
      <c r="E1720" s="123" t="str">
        <f>IF('表格编辑 '!G1720="","",'表格编辑 '!G1720)</f>
        <v>AI_update_event(RECEIVER, ARG0, ARG1, ARG2, ARG3,ARG4)</v>
      </c>
      <c r="F1720" s="123" t="str">
        <f>IF('表格编辑 '!H1720="","",'表格编辑 '!H1720)</f>
        <v/>
      </c>
      <c r="G1720" s="123" t="str">
        <f>IF('表格编辑 '!I1720="","",'表格编辑 '!I1720)</f>
        <v/>
      </c>
      <c r="H1720" s="123" t="str">
        <f>IF('表格编辑 '!J1720="","",'表格编辑 '!J1720)</f>
        <v>test_deadth_event(RECEIVER, ARG0, ARG1, ARG2, ARG3,ARG4)</v>
      </c>
      <c r="I1720" s="123">
        <f>IF('表格编辑 '!K1720="","",'表格编辑 '!K1720)</f>
        <v>1</v>
      </c>
      <c r="J1720" s="123">
        <f>IF('表格编辑 '!L1720="","",'表格编辑 '!L1720)</f>
        <v>1922</v>
      </c>
      <c r="K1720" s="123">
        <f>IF('表格编辑 '!M1720="","",'表格编辑 '!M1720)</f>
        <v>1020</v>
      </c>
      <c r="L1720" s="123" t="str">
        <f>IF('表格编辑 '!N1720="","",'表格编辑 '!N1720)</f>
        <v/>
      </c>
      <c r="M1720" s="123" t="str">
        <f>IF('表格编辑 '!O1720="","",'表格编辑 '!O1720)</f>
        <v/>
      </c>
      <c r="N1720" s="123" t="str">
        <f>IF('表格编辑 '!P1720="","",'表格编辑 '!P1720)</f>
        <v/>
      </c>
      <c r="O1720" s="123" t="str">
        <f>IF('表格编辑 '!Q1720="","",'表格编辑 '!Q1720)</f>
        <v/>
      </c>
      <c r="P1720" s="123" t="str">
        <f>IF('表格编辑 '!R1720="","",'表格编辑 '!R1720)</f>
        <v/>
      </c>
      <c r="Q1720" s="123">
        <f>IF('表格编辑 '!S1720="","",'表格编辑 '!S1720)</f>
        <v>320</v>
      </c>
      <c r="R1720" s="123" t="str">
        <f>IF('表格编辑 '!T1720="","",'表格编辑 '!T1720)</f>
        <v/>
      </c>
      <c r="S1720" s="123" t="str">
        <f>IF('表格编辑 '!U1720="","",'表格编辑 '!U1720)</f>
        <v/>
      </c>
      <c r="T1720" s="123" t="str">
        <f>IF('表格编辑 '!V1720="","",'表格编辑 '!V1720)</f>
        <v/>
      </c>
      <c r="U1720" s="123" t="str">
        <f>IF('表格编辑 '!W1720="","",'表格编辑 '!W1720)</f>
        <v/>
      </c>
      <c r="V1720" s="123" t="str">
        <f>IF('表格编辑 '!X1720="","",'表格编辑 '!X1720)</f>
        <v/>
      </c>
      <c r="W1720" s="123" t="str">
        <f>IF('表格编辑 '!Y1720="","",'表格编辑 '!Y1720)</f>
        <v/>
      </c>
      <c r="X1720" s="123" t="str">
        <f>IF('表格编辑 '!Z1720="","",'表格编辑 '!Z1720)</f>
        <v/>
      </c>
      <c r="Y1720" s="123" t="str">
        <f>IF('表格编辑 '!AA1720="","",'表格编辑 '!AA1720)</f>
        <v/>
      </c>
      <c r="Z1720" s="123" t="str">
        <f>IF('表格编辑 '!AB1720="","",'表格编辑 '!AB1720)</f>
        <v/>
      </c>
      <c r="AA1720" s="123" t="str">
        <f>IF('表格编辑 '!AC1720="","",'表格编辑 '!AC1720)</f>
        <v/>
      </c>
      <c r="AB1720" s="123" t="str">
        <f>IF('表格编辑 '!AD1720="","",'表格编辑 '!AD1720)</f>
        <v/>
      </c>
      <c r="AC1720" s="123" t="str">
        <f>IF('表格编辑 '!AE1720="","",'表格编辑 '!AE1720)</f>
        <v/>
      </c>
      <c r="AD1720" s="123">
        <f>IF('表格编辑 '!AF1720="","",'表格编辑 '!AF1720)</f>
        <v>131152</v>
      </c>
    </row>
    <row r="1721" spans="1:30">
      <c r="A1721" s="123">
        <f>IF('表格编辑 '!A1721="","",'表格编辑 '!A1721)</f>
        <v>31153</v>
      </c>
      <c r="B1721" s="123">
        <f>IF('表格编辑 '!B1721="","",'表格编辑 '!B1721)</f>
        <v>10124</v>
      </c>
      <c r="C1721" s="123">
        <f>IF('表格编辑 '!E1721="","",'表格编辑 '!E1721)</f>
        <v>34</v>
      </c>
      <c r="D1721" s="123" t="str">
        <f>IF('表格编辑 '!F1721="","",'表格编辑 '!F1721)</f>
        <v>AI_born_event(RECEIVER, ARG0, ARG1, ARG2, ARG3,ARG4)</v>
      </c>
      <c r="E1721" s="123" t="str">
        <f>IF('表格编辑 '!G1721="","",'表格编辑 '!G1721)</f>
        <v>AI_update_event(RECEIVER, ARG0, ARG1, ARG2, ARG3,ARG4)</v>
      </c>
      <c r="F1721" s="123" t="str">
        <f>IF('表格编辑 '!H1721="","",'表格编辑 '!H1721)</f>
        <v/>
      </c>
      <c r="G1721" s="123" t="str">
        <f>IF('表格编辑 '!I1721="","",'表格编辑 '!I1721)</f>
        <v/>
      </c>
      <c r="H1721" s="123" t="str">
        <f>IF('表格编辑 '!J1721="","",'表格编辑 '!J1721)</f>
        <v>test_deadth_event(RECEIVER, ARG0, ARG1, ARG2, ARG3,ARG4)</v>
      </c>
      <c r="I1721" s="123">
        <f>IF('表格编辑 '!K1721="","",'表格编辑 '!K1721)</f>
        <v>1</v>
      </c>
      <c r="J1721" s="123">
        <f>IF('表格编辑 '!L1721="","",'表格编辑 '!L1721)</f>
        <v>1836</v>
      </c>
      <c r="K1721" s="123">
        <f>IF('表格编辑 '!M1721="","",'表格编辑 '!M1721)</f>
        <v>1020</v>
      </c>
      <c r="L1721" s="123" t="str">
        <f>IF('表格编辑 '!N1721="","",'表格编辑 '!N1721)</f>
        <v/>
      </c>
      <c r="M1721" s="123" t="str">
        <f>IF('表格编辑 '!O1721="","",'表格编辑 '!O1721)</f>
        <v/>
      </c>
      <c r="N1721" s="123" t="str">
        <f>IF('表格编辑 '!P1721="","",'表格编辑 '!P1721)</f>
        <v/>
      </c>
      <c r="O1721" s="123" t="str">
        <f>IF('表格编辑 '!Q1721="","",'表格编辑 '!Q1721)</f>
        <v/>
      </c>
      <c r="P1721" s="123" t="str">
        <f>IF('表格编辑 '!R1721="","",'表格编辑 '!R1721)</f>
        <v/>
      </c>
      <c r="Q1721" s="123">
        <f>IF('表格编辑 '!S1721="","",'表格编辑 '!S1721)</f>
        <v>320</v>
      </c>
      <c r="R1721" s="123" t="str">
        <f>IF('表格编辑 '!T1721="","",'表格编辑 '!T1721)</f>
        <v/>
      </c>
      <c r="S1721" s="123" t="str">
        <f>IF('表格编辑 '!U1721="","",'表格编辑 '!U1721)</f>
        <v/>
      </c>
      <c r="T1721" s="123" t="str">
        <f>IF('表格编辑 '!V1721="","",'表格编辑 '!V1721)</f>
        <v/>
      </c>
      <c r="U1721" s="123" t="str">
        <f>IF('表格编辑 '!W1721="","",'表格编辑 '!W1721)</f>
        <v/>
      </c>
      <c r="V1721" s="123" t="str">
        <f>IF('表格编辑 '!X1721="","",'表格编辑 '!X1721)</f>
        <v/>
      </c>
      <c r="W1721" s="123" t="str">
        <f>IF('表格编辑 '!Y1721="","",'表格编辑 '!Y1721)</f>
        <v/>
      </c>
      <c r="X1721" s="123" t="str">
        <f>IF('表格编辑 '!Z1721="","",'表格编辑 '!Z1721)</f>
        <v/>
      </c>
      <c r="Y1721" s="123" t="str">
        <f>IF('表格编辑 '!AA1721="","",'表格编辑 '!AA1721)</f>
        <v/>
      </c>
      <c r="Z1721" s="123" t="str">
        <f>IF('表格编辑 '!AB1721="","",'表格编辑 '!AB1721)</f>
        <v/>
      </c>
      <c r="AA1721" s="123" t="str">
        <f>IF('表格编辑 '!AC1721="","",'表格编辑 '!AC1721)</f>
        <v/>
      </c>
      <c r="AB1721" s="123" t="str">
        <f>IF('表格编辑 '!AD1721="","",'表格编辑 '!AD1721)</f>
        <v/>
      </c>
      <c r="AC1721" s="123" t="str">
        <f>IF('表格编辑 '!AE1721="","",'表格编辑 '!AE1721)</f>
        <v/>
      </c>
      <c r="AD1721" s="123">
        <f>IF('表格编辑 '!AF1721="","",'表格编辑 '!AF1721)</f>
        <v>131153</v>
      </c>
    </row>
    <row r="1722" spans="1:30">
      <c r="A1722" s="123">
        <f>IF('表格编辑 '!A1722="","",'表格编辑 '!A1722)</f>
        <v>31154</v>
      </c>
      <c r="B1722" s="123">
        <f>IF('表格编辑 '!B1722="","",'表格编辑 '!B1722)</f>
        <v>10047</v>
      </c>
      <c r="C1722" s="123">
        <f>IF('表格编辑 '!E1722="","",'表格编辑 '!E1722)</f>
        <v>34</v>
      </c>
      <c r="D1722" s="123" t="str">
        <f>IF('表格编辑 '!F1722="","",'表格编辑 '!F1722)</f>
        <v>AI_born_event(RECEIVER, ARG0, ARG1, ARG2, ARG3,ARG4)</v>
      </c>
      <c r="E1722" s="123" t="str">
        <f>IF('表格编辑 '!G1722="","",'表格编辑 '!G1722)</f>
        <v>AI_update_event(RECEIVER, ARG0, ARG1, ARG2, ARG3,ARG4)</v>
      </c>
      <c r="F1722" s="123" t="str">
        <f>IF('表格编辑 '!H1722="","",'表格编辑 '!H1722)</f>
        <v/>
      </c>
      <c r="G1722" s="123" t="str">
        <f>IF('表格编辑 '!I1722="","",'表格编辑 '!I1722)</f>
        <v/>
      </c>
      <c r="H1722" s="123" t="str">
        <f>IF('表格编辑 '!J1722="","",'表格编辑 '!J1722)</f>
        <v>test_deadth_event(RECEIVER, ARG0, ARG1, ARG2, ARG3,ARG4)</v>
      </c>
      <c r="I1722" s="123">
        <f>IF('表格编辑 '!K1722="","",'表格编辑 '!K1722)</f>
        <v>1</v>
      </c>
      <c r="J1722" s="123">
        <f>IF('表格编辑 '!L1722="","",'表格编辑 '!L1722)</f>
        <v>3298</v>
      </c>
      <c r="K1722" s="123">
        <f>IF('表格编辑 '!M1722="","",'表格编辑 '!M1722)</f>
        <v>1020</v>
      </c>
      <c r="L1722" s="123" t="str">
        <f>IF('表格编辑 '!N1722="","",'表格编辑 '!N1722)</f>
        <v/>
      </c>
      <c r="M1722" s="123" t="str">
        <f>IF('表格编辑 '!O1722="","",'表格编辑 '!O1722)</f>
        <v/>
      </c>
      <c r="N1722" s="123" t="str">
        <f>IF('表格编辑 '!P1722="","",'表格编辑 '!P1722)</f>
        <v/>
      </c>
      <c r="O1722" s="123" t="str">
        <f>IF('表格编辑 '!Q1722="","",'表格编辑 '!Q1722)</f>
        <v/>
      </c>
      <c r="P1722" s="123" t="str">
        <f>IF('表格编辑 '!R1722="","",'表格编辑 '!R1722)</f>
        <v/>
      </c>
      <c r="Q1722" s="123">
        <f>IF('表格编辑 '!S1722="","",'表格编辑 '!S1722)</f>
        <v>320</v>
      </c>
      <c r="R1722" s="123" t="str">
        <f>IF('表格编辑 '!T1722="","",'表格编辑 '!T1722)</f>
        <v/>
      </c>
      <c r="S1722" s="123" t="str">
        <f>IF('表格编辑 '!U1722="","",'表格编辑 '!U1722)</f>
        <v/>
      </c>
      <c r="T1722" s="123" t="str">
        <f>IF('表格编辑 '!V1722="","",'表格编辑 '!V1722)</f>
        <v/>
      </c>
      <c r="U1722" s="123" t="str">
        <f>IF('表格编辑 '!W1722="","",'表格编辑 '!W1722)</f>
        <v/>
      </c>
      <c r="V1722" s="123" t="str">
        <f>IF('表格编辑 '!X1722="","",'表格编辑 '!X1722)</f>
        <v/>
      </c>
      <c r="W1722" s="123" t="str">
        <f>IF('表格编辑 '!Y1722="","",'表格编辑 '!Y1722)</f>
        <v/>
      </c>
      <c r="X1722" s="123" t="str">
        <f>IF('表格编辑 '!Z1722="","",'表格编辑 '!Z1722)</f>
        <v/>
      </c>
      <c r="Y1722" s="123" t="str">
        <f>IF('表格编辑 '!AA1722="","",'表格编辑 '!AA1722)</f>
        <v/>
      </c>
      <c r="Z1722" s="123" t="str">
        <f>IF('表格编辑 '!AB1722="","",'表格编辑 '!AB1722)</f>
        <v/>
      </c>
      <c r="AA1722" s="123" t="str">
        <f>IF('表格编辑 '!AC1722="","",'表格编辑 '!AC1722)</f>
        <v/>
      </c>
      <c r="AB1722" s="123" t="str">
        <f>IF('表格编辑 '!AD1722="","",'表格编辑 '!AD1722)</f>
        <v/>
      </c>
      <c r="AC1722" s="123" t="str">
        <f>IF('表格编辑 '!AE1722="","",'表格编辑 '!AE1722)</f>
        <v/>
      </c>
      <c r="AD1722" s="123">
        <f>IF('表格编辑 '!AF1722="","",'表格编辑 '!AF1722)</f>
        <v>131154</v>
      </c>
    </row>
    <row r="1723" spans="1:30">
      <c r="A1723" s="123">
        <f>IF('表格编辑 '!A1723="","",'表格编辑 '!A1723)</f>
        <v>31155</v>
      </c>
      <c r="B1723" s="123">
        <f>IF('表格编辑 '!B1723="","",'表格编辑 '!B1723)</f>
        <v>10117</v>
      </c>
      <c r="C1723" s="123">
        <f>IF('表格编辑 '!E1723="","",'表格编辑 '!E1723)</f>
        <v>34</v>
      </c>
      <c r="D1723" s="123" t="str">
        <f>IF('表格编辑 '!F1723="","",'表格编辑 '!F1723)</f>
        <v>AI_born_event(RECEIVER, ARG0, ARG1, ARG2, ARG3,ARG4)</v>
      </c>
      <c r="E1723" s="123" t="str">
        <f>IF('表格编辑 '!G1723="","",'表格编辑 '!G1723)</f>
        <v>AI_update_event(RECEIVER, ARG0, ARG1, ARG2, ARG3,ARG4)</v>
      </c>
      <c r="F1723" s="123" t="str">
        <f>IF('表格编辑 '!H1723="","",'表格编辑 '!H1723)</f>
        <v/>
      </c>
      <c r="G1723" s="123" t="str">
        <f>IF('表格编辑 '!I1723="","",'表格编辑 '!I1723)</f>
        <v/>
      </c>
      <c r="H1723" s="123" t="str">
        <f>IF('表格编辑 '!J1723="","",'表格编辑 '!J1723)</f>
        <v>test_deadth_event(RECEIVER, ARG0, ARG1, ARG2, ARG3,ARG4)</v>
      </c>
      <c r="I1723" s="123">
        <f>IF('表格编辑 '!K1723="","",'表格编辑 '!K1723)</f>
        <v>1</v>
      </c>
      <c r="J1723" s="123">
        <f>IF('表格编辑 '!L1723="","",'表格编辑 '!L1723)</f>
        <v>3546</v>
      </c>
      <c r="K1723" s="123">
        <f>IF('表格编辑 '!M1723="","",'表格编辑 '!M1723)</f>
        <v>1020</v>
      </c>
      <c r="L1723" s="123" t="str">
        <f>IF('表格编辑 '!N1723="","",'表格编辑 '!N1723)</f>
        <v/>
      </c>
      <c r="M1723" s="123" t="str">
        <f>IF('表格编辑 '!O1723="","",'表格编辑 '!O1723)</f>
        <v/>
      </c>
      <c r="N1723" s="123" t="str">
        <f>IF('表格编辑 '!P1723="","",'表格编辑 '!P1723)</f>
        <v/>
      </c>
      <c r="O1723" s="123" t="str">
        <f>IF('表格编辑 '!Q1723="","",'表格编辑 '!Q1723)</f>
        <v/>
      </c>
      <c r="P1723" s="123" t="str">
        <f>IF('表格编辑 '!R1723="","",'表格编辑 '!R1723)</f>
        <v/>
      </c>
      <c r="Q1723" s="123">
        <f>IF('表格编辑 '!S1723="","",'表格编辑 '!S1723)</f>
        <v>320</v>
      </c>
      <c r="R1723" s="123" t="str">
        <f>IF('表格编辑 '!T1723="","",'表格编辑 '!T1723)</f>
        <v/>
      </c>
      <c r="S1723" s="123" t="str">
        <f>IF('表格编辑 '!U1723="","",'表格编辑 '!U1723)</f>
        <v/>
      </c>
      <c r="T1723" s="123" t="str">
        <f>IF('表格编辑 '!V1723="","",'表格编辑 '!V1723)</f>
        <v/>
      </c>
      <c r="U1723" s="123" t="str">
        <f>IF('表格编辑 '!W1723="","",'表格编辑 '!W1723)</f>
        <v/>
      </c>
      <c r="V1723" s="123" t="str">
        <f>IF('表格编辑 '!X1723="","",'表格编辑 '!X1723)</f>
        <v/>
      </c>
      <c r="W1723" s="123" t="str">
        <f>IF('表格编辑 '!Y1723="","",'表格编辑 '!Y1723)</f>
        <v/>
      </c>
      <c r="X1723" s="123" t="str">
        <f>IF('表格编辑 '!Z1723="","",'表格编辑 '!Z1723)</f>
        <v/>
      </c>
      <c r="Y1723" s="123" t="str">
        <f>IF('表格编辑 '!AA1723="","",'表格编辑 '!AA1723)</f>
        <v/>
      </c>
      <c r="Z1723" s="123" t="str">
        <f>IF('表格编辑 '!AB1723="","",'表格编辑 '!AB1723)</f>
        <v/>
      </c>
      <c r="AA1723" s="123" t="str">
        <f>IF('表格编辑 '!AC1723="","",'表格编辑 '!AC1723)</f>
        <v/>
      </c>
      <c r="AB1723" s="123" t="str">
        <f>IF('表格编辑 '!AD1723="","",'表格编辑 '!AD1723)</f>
        <v/>
      </c>
      <c r="AC1723" s="123" t="str">
        <f>IF('表格编辑 '!AE1723="","",'表格编辑 '!AE1723)</f>
        <v/>
      </c>
      <c r="AD1723" s="123">
        <f>IF('表格编辑 '!AF1723="","",'表格编辑 '!AF1723)</f>
        <v>131155</v>
      </c>
    </row>
    <row r="1724" spans="1:30">
      <c r="A1724" s="123">
        <f>IF('表格编辑 '!A1724="","",'表格编辑 '!A1724)</f>
        <v>31156</v>
      </c>
      <c r="B1724" s="123">
        <f>IF('表格编辑 '!B1724="","",'表格编辑 '!B1724)</f>
        <v>10152</v>
      </c>
      <c r="C1724" s="123">
        <f>IF('表格编辑 '!E1724="","",'表格编辑 '!E1724)</f>
        <v>34</v>
      </c>
      <c r="D1724" s="123" t="str">
        <f>IF('表格编辑 '!F1724="","",'表格编辑 '!F1724)</f>
        <v>AI_born_event(RECEIVER, ARG0, ARG1, ARG2, ARG3,ARG4)</v>
      </c>
      <c r="E1724" s="123" t="str">
        <f>IF('表格编辑 '!G1724="","",'表格编辑 '!G1724)</f>
        <v>AI_update_event(RECEIVER, ARG0, ARG1, ARG2, ARG3,ARG4)</v>
      </c>
      <c r="F1724" s="123" t="str">
        <f>IF('表格编辑 '!H1724="","",'表格编辑 '!H1724)</f>
        <v/>
      </c>
      <c r="G1724" s="123" t="str">
        <f>IF('表格编辑 '!I1724="","",'表格编辑 '!I1724)</f>
        <v/>
      </c>
      <c r="H1724" s="123" t="str">
        <f>IF('表格编辑 '!J1724="","",'表格编辑 '!J1724)</f>
        <v>test_deadth_event(RECEIVER, ARG0, ARG1, ARG2, ARG3,ARG4)</v>
      </c>
      <c r="I1724" s="123">
        <f>IF('表格编辑 '!K1724="","",'表格编辑 '!K1724)</f>
        <v>1</v>
      </c>
      <c r="J1724" s="123">
        <f>IF('表格编辑 '!L1724="","",'表格编辑 '!L1724)</f>
        <v>2842</v>
      </c>
      <c r="K1724" s="123">
        <f>IF('表格编辑 '!M1724="","",'表格编辑 '!M1724)</f>
        <v>1020</v>
      </c>
      <c r="L1724" s="123" t="str">
        <f>IF('表格编辑 '!N1724="","",'表格编辑 '!N1724)</f>
        <v/>
      </c>
      <c r="M1724" s="123" t="str">
        <f>IF('表格编辑 '!O1724="","",'表格编辑 '!O1724)</f>
        <v/>
      </c>
      <c r="N1724" s="123" t="str">
        <f>IF('表格编辑 '!P1724="","",'表格编辑 '!P1724)</f>
        <v/>
      </c>
      <c r="O1724" s="123" t="str">
        <f>IF('表格编辑 '!Q1724="","",'表格编辑 '!Q1724)</f>
        <v/>
      </c>
      <c r="P1724" s="123" t="str">
        <f>IF('表格编辑 '!R1724="","",'表格编辑 '!R1724)</f>
        <v/>
      </c>
      <c r="Q1724" s="123">
        <f>IF('表格编辑 '!S1724="","",'表格编辑 '!S1724)</f>
        <v>320</v>
      </c>
      <c r="R1724" s="123" t="str">
        <f>IF('表格编辑 '!T1724="","",'表格编辑 '!T1724)</f>
        <v/>
      </c>
      <c r="S1724" s="123" t="str">
        <f>IF('表格编辑 '!U1724="","",'表格编辑 '!U1724)</f>
        <v/>
      </c>
      <c r="T1724" s="123" t="str">
        <f>IF('表格编辑 '!V1724="","",'表格编辑 '!V1724)</f>
        <v/>
      </c>
      <c r="U1724" s="123" t="str">
        <f>IF('表格编辑 '!W1724="","",'表格编辑 '!W1724)</f>
        <v/>
      </c>
      <c r="V1724" s="123" t="str">
        <f>IF('表格编辑 '!X1724="","",'表格编辑 '!X1724)</f>
        <v/>
      </c>
      <c r="W1724" s="123" t="str">
        <f>IF('表格编辑 '!Y1724="","",'表格编辑 '!Y1724)</f>
        <v/>
      </c>
      <c r="X1724" s="123" t="str">
        <f>IF('表格编辑 '!Z1724="","",'表格编辑 '!Z1724)</f>
        <v/>
      </c>
      <c r="Y1724" s="123" t="str">
        <f>IF('表格编辑 '!AA1724="","",'表格编辑 '!AA1724)</f>
        <v/>
      </c>
      <c r="Z1724" s="123" t="str">
        <f>IF('表格编辑 '!AB1724="","",'表格编辑 '!AB1724)</f>
        <v/>
      </c>
      <c r="AA1724" s="123" t="str">
        <f>IF('表格编辑 '!AC1724="","",'表格编辑 '!AC1724)</f>
        <v/>
      </c>
      <c r="AB1724" s="123" t="str">
        <f>IF('表格编辑 '!AD1724="","",'表格编辑 '!AD1724)</f>
        <v/>
      </c>
      <c r="AC1724" s="123" t="str">
        <f>IF('表格编辑 '!AE1724="","",'表格编辑 '!AE1724)</f>
        <v/>
      </c>
      <c r="AD1724" s="123">
        <f>IF('表格编辑 '!AF1724="","",'表格编辑 '!AF1724)</f>
        <v>131156</v>
      </c>
    </row>
    <row r="1725" spans="1:30">
      <c r="A1725" s="123">
        <f>IF('表格编辑 '!A1725="","",'表格编辑 '!A1725)</f>
        <v>31157</v>
      </c>
      <c r="B1725" s="123">
        <f>IF('表格编辑 '!B1725="","",'表格编辑 '!B1725)</f>
        <v>10061</v>
      </c>
      <c r="C1725" s="123">
        <f>IF('表格编辑 '!E1725="","",'表格编辑 '!E1725)</f>
        <v>39</v>
      </c>
      <c r="D1725" s="123" t="str">
        <f>IF('表格编辑 '!F1725="","",'表格编辑 '!F1725)</f>
        <v>AI_born_event(RECEIVER, ARG0, ARG1, ARG2, ARG3,ARG4)</v>
      </c>
      <c r="E1725" s="123" t="str">
        <f>IF('表格编辑 '!G1725="","",'表格编辑 '!G1725)</f>
        <v>AI_update_event(RECEIVER, ARG0, ARG1, ARG2, ARG3,ARG4)</v>
      </c>
      <c r="F1725" s="123" t="str">
        <f>IF('表格编辑 '!H1725="","",'表格编辑 '!H1725)</f>
        <v/>
      </c>
      <c r="G1725" s="123" t="str">
        <f>IF('表格编辑 '!I1725="","",'表格编辑 '!I1725)</f>
        <v/>
      </c>
      <c r="H1725" s="123" t="str">
        <f>IF('表格编辑 '!J1725="","",'表格编辑 '!J1725)</f>
        <v>test_deadth_event(RECEIVER, ARG0, ARG1, ARG2, ARG3,ARG4)</v>
      </c>
      <c r="I1725" s="123">
        <f>IF('表格编辑 '!K1725="","",'表格编辑 '!K1725)</f>
        <v>1</v>
      </c>
      <c r="J1725" s="123">
        <f>IF('表格编辑 '!L1725="","",'表格编辑 '!L1725)</f>
        <v>2016</v>
      </c>
      <c r="K1725" s="123">
        <f>IF('表格编辑 '!M1725="","",'表格编辑 '!M1725)</f>
        <v>1170</v>
      </c>
      <c r="L1725" s="123" t="str">
        <f>IF('表格编辑 '!N1725="","",'表格编辑 '!N1725)</f>
        <v/>
      </c>
      <c r="M1725" s="123" t="str">
        <f>IF('表格编辑 '!O1725="","",'表格编辑 '!O1725)</f>
        <v/>
      </c>
      <c r="N1725" s="123" t="str">
        <f>IF('表格编辑 '!P1725="","",'表格编辑 '!P1725)</f>
        <v/>
      </c>
      <c r="O1725" s="123" t="str">
        <f>IF('表格编辑 '!Q1725="","",'表格编辑 '!Q1725)</f>
        <v/>
      </c>
      <c r="P1725" s="123" t="str">
        <f>IF('表格编辑 '!R1725="","",'表格编辑 '!R1725)</f>
        <v/>
      </c>
      <c r="Q1725" s="123">
        <f>IF('表格编辑 '!S1725="","",'表格编辑 '!S1725)</f>
        <v>320</v>
      </c>
      <c r="R1725" s="123" t="str">
        <f>IF('表格编辑 '!T1725="","",'表格编辑 '!T1725)</f>
        <v/>
      </c>
      <c r="S1725" s="123" t="str">
        <f>IF('表格编辑 '!U1725="","",'表格编辑 '!U1725)</f>
        <v/>
      </c>
      <c r="T1725" s="123" t="str">
        <f>IF('表格编辑 '!V1725="","",'表格编辑 '!V1725)</f>
        <v/>
      </c>
      <c r="U1725" s="123" t="str">
        <f>IF('表格编辑 '!W1725="","",'表格编辑 '!W1725)</f>
        <v/>
      </c>
      <c r="V1725" s="123" t="str">
        <f>IF('表格编辑 '!X1725="","",'表格编辑 '!X1725)</f>
        <v/>
      </c>
      <c r="W1725" s="123" t="str">
        <f>IF('表格编辑 '!Y1725="","",'表格编辑 '!Y1725)</f>
        <v/>
      </c>
      <c r="X1725" s="123" t="str">
        <f>IF('表格编辑 '!Z1725="","",'表格编辑 '!Z1725)</f>
        <v/>
      </c>
      <c r="Y1725" s="123" t="str">
        <f>IF('表格编辑 '!AA1725="","",'表格编辑 '!AA1725)</f>
        <v/>
      </c>
      <c r="Z1725" s="123" t="str">
        <f>IF('表格编辑 '!AB1725="","",'表格编辑 '!AB1725)</f>
        <v/>
      </c>
      <c r="AA1725" s="123" t="str">
        <f>IF('表格编辑 '!AC1725="","",'表格编辑 '!AC1725)</f>
        <v/>
      </c>
      <c r="AB1725" s="123" t="str">
        <f>IF('表格编辑 '!AD1725="","",'表格编辑 '!AD1725)</f>
        <v/>
      </c>
      <c r="AC1725" s="123" t="str">
        <f>IF('表格编辑 '!AE1725="","",'表格编辑 '!AE1725)</f>
        <v/>
      </c>
      <c r="AD1725" s="123">
        <f>IF('表格编辑 '!AF1725="","",'表格编辑 '!AF1725)</f>
        <v>131157</v>
      </c>
    </row>
    <row r="1726" spans="1:30">
      <c r="A1726" s="123">
        <f>IF('表格编辑 '!A1726="","",'表格编辑 '!A1726)</f>
        <v>31158</v>
      </c>
      <c r="B1726" s="123">
        <f>IF('表格编辑 '!B1726="","",'表格编辑 '!B1726)</f>
        <v>10079</v>
      </c>
      <c r="C1726" s="123">
        <f>IF('表格编辑 '!E1726="","",'表格编辑 '!E1726)</f>
        <v>39</v>
      </c>
      <c r="D1726" s="123" t="str">
        <f>IF('表格编辑 '!F1726="","",'表格编辑 '!F1726)</f>
        <v>AI_born_event(RECEIVER, ARG0, ARG1, ARG2, ARG3,ARG4)</v>
      </c>
      <c r="E1726" s="123" t="str">
        <f>IF('表格编辑 '!G1726="","",'表格编辑 '!G1726)</f>
        <v>AI_update_event(RECEIVER, ARG0, ARG1, ARG2, ARG3,ARG4)</v>
      </c>
      <c r="F1726" s="123" t="str">
        <f>IF('表格编辑 '!H1726="","",'表格编辑 '!H1726)</f>
        <v/>
      </c>
      <c r="G1726" s="123" t="str">
        <f>IF('表格编辑 '!I1726="","",'表格编辑 '!I1726)</f>
        <v/>
      </c>
      <c r="H1726" s="123" t="str">
        <f>IF('表格编辑 '!J1726="","",'表格编辑 '!J1726)</f>
        <v>test_deadth_event(RECEIVER, ARG0, ARG1, ARG2, ARG3,ARG4)</v>
      </c>
      <c r="I1726" s="123">
        <f>IF('表格编辑 '!K1726="","",'表格编辑 '!K1726)</f>
        <v>1</v>
      </c>
      <c r="J1726" s="123">
        <f>IF('表格编辑 '!L1726="","",'表格编辑 '!L1726)</f>
        <v>2946</v>
      </c>
      <c r="K1726" s="123">
        <f>IF('表格编辑 '!M1726="","",'表格编辑 '!M1726)</f>
        <v>1170</v>
      </c>
      <c r="L1726" s="123" t="str">
        <f>IF('表格编辑 '!N1726="","",'表格编辑 '!N1726)</f>
        <v/>
      </c>
      <c r="M1726" s="123" t="str">
        <f>IF('表格编辑 '!O1726="","",'表格编辑 '!O1726)</f>
        <v/>
      </c>
      <c r="N1726" s="123" t="str">
        <f>IF('表格编辑 '!P1726="","",'表格编辑 '!P1726)</f>
        <v/>
      </c>
      <c r="O1726" s="123" t="str">
        <f>IF('表格编辑 '!Q1726="","",'表格编辑 '!Q1726)</f>
        <v/>
      </c>
      <c r="P1726" s="123" t="str">
        <f>IF('表格编辑 '!R1726="","",'表格编辑 '!R1726)</f>
        <v/>
      </c>
      <c r="Q1726" s="123">
        <f>IF('表格编辑 '!S1726="","",'表格编辑 '!S1726)</f>
        <v>320</v>
      </c>
      <c r="R1726" s="123" t="str">
        <f>IF('表格编辑 '!T1726="","",'表格编辑 '!T1726)</f>
        <v/>
      </c>
      <c r="S1726" s="123" t="str">
        <f>IF('表格编辑 '!U1726="","",'表格编辑 '!U1726)</f>
        <v/>
      </c>
      <c r="T1726" s="123" t="str">
        <f>IF('表格编辑 '!V1726="","",'表格编辑 '!V1726)</f>
        <v/>
      </c>
      <c r="U1726" s="123" t="str">
        <f>IF('表格编辑 '!W1726="","",'表格编辑 '!W1726)</f>
        <v/>
      </c>
      <c r="V1726" s="123" t="str">
        <f>IF('表格编辑 '!X1726="","",'表格编辑 '!X1726)</f>
        <v/>
      </c>
      <c r="W1726" s="123" t="str">
        <f>IF('表格编辑 '!Y1726="","",'表格编辑 '!Y1726)</f>
        <v/>
      </c>
      <c r="X1726" s="123" t="str">
        <f>IF('表格编辑 '!Z1726="","",'表格编辑 '!Z1726)</f>
        <v/>
      </c>
      <c r="Y1726" s="123" t="str">
        <f>IF('表格编辑 '!AA1726="","",'表格编辑 '!AA1726)</f>
        <v/>
      </c>
      <c r="Z1726" s="123" t="str">
        <f>IF('表格编辑 '!AB1726="","",'表格编辑 '!AB1726)</f>
        <v/>
      </c>
      <c r="AA1726" s="123" t="str">
        <f>IF('表格编辑 '!AC1726="","",'表格编辑 '!AC1726)</f>
        <v/>
      </c>
      <c r="AB1726" s="123" t="str">
        <f>IF('表格编辑 '!AD1726="","",'表格编辑 '!AD1726)</f>
        <v/>
      </c>
      <c r="AC1726" s="123" t="str">
        <f>IF('表格编辑 '!AE1726="","",'表格编辑 '!AE1726)</f>
        <v/>
      </c>
      <c r="AD1726" s="123">
        <f>IF('表格编辑 '!AF1726="","",'表格编辑 '!AF1726)</f>
        <v>131158</v>
      </c>
    </row>
    <row r="1727" spans="1:30">
      <c r="A1727" s="123">
        <f>IF('表格编辑 '!A1727="","",'表格编辑 '!A1727)</f>
        <v>31159</v>
      </c>
      <c r="B1727" s="123">
        <f>IF('表格编辑 '!B1727="","",'表格编辑 '!B1727)</f>
        <v>10151</v>
      </c>
      <c r="C1727" s="123">
        <f>IF('表格编辑 '!E1727="","",'表格编辑 '!E1727)</f>
        <v>39</v>
      </c>
      <c r="D1727" s="123" t="str">
        <f>IF('表格编辑 '!F1727="","",'表格编辑 '!F1727)</f>
        <v>AI_born_event(RECEIVER, ARG0, ARG1, ARG2, ARG3,ARG4)</v>
      </c>
      <c r="E1727" s="123" t="str">
        <f>IF('表格编辑 '!G1727="","",'表格编辑 '!G1727)</f>
        <v>AI_update_event(RECEIVER, ARG0, ARG1, ARG2, ARG3,ARG4)</v>
      </c>
      <c r="F1727" s="123" t="str">
        <f>IF('表格编辑 '!H1727="","",'表格编辑 '!H1727)</f>
        <v/>
      </c>
      <c r="G1727" s="123" t="str">
        <f>IF('表格编辑 '!I1727="","",'表格编辑 '!I1727)</f>
        <v/>
      </c>
      <c r="H1727" s="123" t="str">
        <f>IF('表格编辑 '!J1727="","",'表格编辑 '!J1727)</f>
        <v>test_deadth_event(RECEIVER, ARG0, ARG1, ARG2, ARG3,ARG4)</v>
      </c>
      <c r="I1727" s="123">
        <f>IF('表格编辑 '!K1727="","",'表格编辑 '!K1727)</f>
        <v>1</v>
      </c>
      <c r="J1727" s="123">
        <f>IF('表格编辑 '!L1727="","",'表格编辑 '!L1727)</f>
        <v>2090</v>
      </c>
      <c r="K1727" s="123">
        <f>IF('表格编辑 '!M1727="","",'表格编辑 '!M1727)</f>
        <v>1170</v>
      </c>
      <c r="L1727" s="123" t="str">
        <f>IF('表格编辑 '!N1727="","",'表格编辑 '!N1727)</f>
        <v/>
      </c>
      <c r="M1727" s="123" t="str">
        <f>IF('表格编辑 '!O1727="","",'表格编辑 '!O1727)</f>
        <v/>
      </c>
      <c r="N1727" s="123" t="str">
        <f>IF('表格编辑 '!P1727="","",'表格编辑 '!P1727)</f>
        <v/>
      </c>
      <c r="O1727" s="123" t="str">
        <f>IF('表格编辑 '!Q1727="","",'表格编辑 '!Q1727)</f>
        <v/>
      </c>
      <c r="P1727" s="123" t="str">
        <f>IF('表格编辑 '!R1727="","",'表格编辑 '!R1727)</f>
        <v/>
      </c>
      <c r="Q1727" s="123">
        <f>IF('表格编辑 '!S1727="","",'表格编辑 '!S1727)</f>
        <v>320</v>
      </c>
      <c r="R1727" s="123" t="str">
        <f>IF('表格编辑 '!T1727="","",'表格编辑 '!T1727)</f>
        <v/>
      </c>
      <c r="S1727" s="123" t="str">
        <f>IF('表格编辑 '!U1727="","",'表格编辑 '!U1727)</f>
        <v/>
      </c>
      <c r="T1727" s="123" t="str">
        <f>IF('表格编辑 '!V1727="","",'表格编辑 '!V1727)</f>
        <v/>
      </c>
      <c r="U1727" s="123" t="str">
        <f>IF('表格编辑 '!W1727="","",'表格编辑 '!W1727)</f>
        <v/>
      </c>
      <c r="V1727" s="123" t="str">
        <f>IF('表格编辑 '!X1727="","",'表格编辑 '!X1727)</f>
        <v/>
      </c>
      <c r="W1727" s="123" t="str">
        <f>IF('表格编辑 '!Y1727="","",'表格编辑 '!Y1727)</f>
        <v/>
      </c>
      <c r="X1727" s="123" t="str">
        <f>IF('表格编辑 '!Z1727="","",'表格编辑 '!Z1727)</f>
        <v/>
      </c>
      <c r="Y1727" s="123" t="str">
        <f>IF('表格编辑 '!AA1727="","",'表格编辑 '!AA1727)</f>
        <v/>
      </c>
      <c r="Z1727" s="123" t="str">
        <f>IF('表格编辑 '!AB1727="","",'表格编辑 '!AB1727)</f>
        <v/>
      </c>
      <c r="AA1727" s="123" t="str">
        <f>IF('表格编辑 '!AC1727="","",'表格编辑 '!AC1727)</f>
        <v/>
      </c>
      <c r="AB1727" s="123" t="str">
        <f>IF('表格编辑 '!AD1727="","",'表格编辑 '!AD1727)</f>
        <v/>
      </c>
      <c r="AC1727" s="123" t="str">
        <f>IF('表格编辑 '!AE1727="","",'表格编辑 '!AE1727)</f>
        <v/>
      </c>
      <c r="AD1727" s="123">
        <f>IF('表格编辑 '!AF1727="","",'表格编辑 '!AF1727)</f>
        <v>131159</v>
      </c>
    </row>
    <row r="1728" spans="1:30">
      <c r="A1728" s="123">
        <f>IF('表格编辑 '!A1728="","",'表格编辑 '!A1728)</f>
        <v>31160</v>
      </c>
      <c r="B1728" s="123">
        <f>IF('表格编辑 '!B1728="","",'表格编辑 '!B1728)</f>
        <v>10043</v>
      </c>
      <c r="C1728" s="123">
        <f>IF('表格编辑 '!E1728="","",'表格编辑 '!E1728)</f>
        <v>39</v>
      </c>
      <c r="D1728" s="123" t="str">
        <f>IF('表格编辑 '!F1728="","",'表格编辑 '!F1728)</f>
        <v>AI_born_event(RECEIVER, ARG0, ARG1, ARG2, ARG3,ARG4)</v>
      </c>
      <c r="E1728" s="123" t="str">
        <f>IF('表格编辑 '!G1728="","",'表格编辑 '!G1728)</f>
        <v>AI_update_event(RECEIVER, ARG0, ARG1, ARG2, ARG3,ARG4)</v>
      </c>
      <c r="F1728" s="123" t="str">
        <f>IF('表格编辑 '!H1728="","",'表格编辑 '!H1728)</f>
        <v/>
      </c>
      <c r="G1728" s="123" t="str">
        <f>IF('表格编辑 '!I1728="","",'表格编辑 '!I1728)</f>
        <v/>
      </c>
      <c r="H1728" s="123" t="str">
        <f>IF('表格编辑 '!J1728="","",'表格编辑 '!J1728)</f>
        <v>test_deadth_event(RECEIVER, ARG0, ARG1, ARG2, ARG3,ARG4)</v>
      </c>
      <c r="I1728" s="123">
        <f>IF('表格编辑 '!K1728="","",'表格编辑 '!K1728)</f>
        <v>1</v>
      </c>
      <c r="J1728" s="123">
        <f>IF('表格编辑 '!L1728="","",'表格编辑 '!L1728)</f>
        <v>4442</v>
      </c>
      <c r="K1728" s="123">
        <f>IF('表格编辑 '!M1728="","",'表格编辑 '!M1728)</f>
        <v>1170</v>
      </c>
      <c r="L1728" s="123" t="str">
        <f>IF('表格编辑 '!N1728="","",'表格编辑 '!N1728)</f>
        <v/>
      </c>
      <c r="M1728" s="123" t="str">
        <f>IF('表格编辑 '!O1728="","",'表格编辑 '!O1728)</f>
        <v/>
      </c>
      <c r="N1728" s="123" t="str">
        <f>IF('表格编辑 '!P1728="","",'表格编辑 '!P1728)</f>
        <v/>
      </c>
      <c r="O1728" s="123" t="str">
        <f>IF('表格编辑 '!Q1728="","",'表格编辑 '!Q1728)</f>
        <v/>
      </c>
      <c r="P1728" s="123" t="str">
        <f>IF('表格编辑 '!R1728="","",'表格编辑 '!R1728)</f>
        <v/>
      </c>
      <c r="Q1728" s="123">
        <f>IF('表格编辑 '!S1728="","",'表格编辑 '!S1728)</f>
        <v>320</v>
      </c>
      <c r="R1728" s="123" t="str">
        <f>IF('表格编辑 '!T1728="","",'表格编辑 '!T1728)</f>
        <v/>
      </c>
      <c r="S1728" s="123" t="str">
        <f>IF('表格编辑 '!U1728="","",'表格编辑 '!U1728)</f>
        <v/>
      </c>
      <c r="T1728" s="123" t="str">
        <f>IF('表格编辑 '!V1728="","",'表格编辑 '!V1728)</f>
        <v/>
      </c>
      <c r="U1728" s="123" t="str">
        <f>IF('表格编辑 '!W1728="","",'表格编辑 '!W1728)</f>
        <v/>
      </c>
      <c r="V1728" s="123" t="str">
        <f>IF('表格编辑 '!X1728="","",'表格编辑 '!X1728)</f>
        <v/>
      </c>
      <c r="W1728" s="123" t="str">
        <f>IF('表格编辑 '!Y1728="","",'表格编辑 '!Y1728)</f>
        <v/>
      </c>
      <c r="X1728" s="123" t="str">
        <f>IF('表格编辑 '!Z1728="","",'表格编辑 '!Z1728)</f>
        <v/>
      </c>
      <c r="Y1728" s="123" t="str">
        <f>IF('表格编辑 '!AA1728="","",'表格编辑 '!AA1728)</f>
        <v/>
      </c>
      <c r="Z1728" s="123" t="str">
        <f>IF('表格编辑 '!AB1728="","",'表格编辑 '!AB1728)</f>
        <v/>
      </c>
      <c r="AA1728" s="123" t="str">
        <f>IF('表格编辑 '!AC1728="","",'表格编辑 '!AC1728)</f>
        <v/>
      </c>
      <c r="AB1728" s="123" t="str">
        <f>IF('表格编辑 '!AD1728="","",'表格编辑 '!AD1728)</f>
        <v/>
      </c>
      <c r="AC1728" s="123" t="str">
        <f>IF('表格编辑 '!AE1728="","",'表格编辑 '!AE1728)</f>
        <v/>
      </c>
      <c r="AD1728" s="123">
        <f>IF('表格编辑 '!AF1728="","",'表格编辑 '!AF1728)</f>
        <v>131160</v>
      </c>
    </row>
    <row r="1729" spans="1:30">
      <c r="A1729" s="123">
        <f>IF('表格编辑 '!A1729="","",'表格编辑 '!A1729)</f>
        <v>31161</v>
      </c>
      <c r="B1729" s="123">
        <f>IF('表格编辑 '!B1729="","",'表格编辑 '!B1729)</f>
        <v>10043</v>
      </c>
      <c r="C1729" s="123">
        <f>IF('表格编辑 '!E1729="","",'表格编辑 '!E1729)</f>
        <v>39</v>
      </c>
      <c r="D1729" s="123" t="str">
        <f>IF('表格编辑 '!F1729="","",'表格编辑 '!F1729)</f>
        <v>AI_born_event(RECEIVER, ARG0, ARG1, ARG2, ARG3,ARG4)</v>
      </c>
      <c r="E1729" s="123" t="str">
        <f>IF('表格编辑 '!G1729="","",'表格编辑 '!G1729)</f>
        <v>AI_update_event(RECEIVER, ARG0, ARG1, ARG2, ARG3,ARG4)</v>
      </c>
      <c r="F1729" s="123" t="str">
        <f>IF('表格编辑 '!H1729="","",'表格编辑 '!H1729)</f>
        <v/>
      </c>
      <c r="G1729" s="123" t="str">
        <f>IF('表格编辑 '!I1729="","",'表格编辑 '!I1729)</f>
        <v/>
      </c>
      <c r="H1729" s="123" t="str">
        <f>IF('表格编辑 '!J1729="","",'表格编辑 '!J1729)</f>
        <v>test_deadth_event(RECEIVER, ARG0, ARG1, ARG2, ARG3,ARG4)</v>
      </c>
      <c r="I1729" s="123">
        <f>IF('表格编辑 '!K1729="","",'表格编辑 '!K1729)</f>
        <v>1</v>
      </c>
      <c r="J1729" s="123">
        <f>IF('表格编辑 '!L1729="","",'表格编辑 '!L1729)</f>
        <v>4442</v>
      </c>
      <c r="K1729" s="123">
        <f>IF('表格编辑 '!M1729="","",'表格编辑 '!M1729)</f>
        <v>1170</v>
      </c>
      <c r="L1729" s="123" t="str">
        <f>IF('表格编辑 '!N1729="","",'表格编辑 '!N1729)</f>
        <v/>
      </c>
      <c r="M1729" s="123" t="str">
        <f>IF('表格编辑 '!O1729="","",'表格编辑 '!O1729)</f>
        <v/>
      </c>
      <c r="N1729" s="123" t="str">
        <f>IF('表格编辑 '!P1729="","",'表格编辑 '!P1729)</f>
        <v/>
      </c>
      <c r="O1729" s="123" t="str">
        <f>IF('表格编辑 '!Q1729="","",'表格编辑 '!Q1729)</f>
        <v/>
      </c>
      <c r="P1729" s="123" t="str">
        <f>IF('表格编辑 '!R1729="","",'表格编辑 '!R1729)</f>
        <v/>
      </c>
      <c r="Q1729" s="123">
        <f>IF('表格编辑 '!S1729="","",'表格编辑 '!S1729)</f>
        <v>320</v>
      </c>
      <c r="R1729" s="123" t="str">
        <f>IF('表格编辑 '!T1729="","",'表格编辑 '!T1729)</f>
        <v/>
      </c>
      <c r="S1729" s="123" t="str">
        <f>IF('表格编辑 '!U1729="","",'表格编辑 '!U1729)</f>
        <v/>
      </c>
      <c r="T1729" s="123" t="str">
        <f>IF('表格编辑 '!V1729="","",'表格编辑 '!V1729)</f>
        <v/>
      </c>
      <c r="U1729" s="123" t="str">
        <f>IF('表格编辑 '!W1729="","",'表格编辑 '!W1729)</f>
        <v/>
      </c>
      <c r="V1729" s="123" t="str">
        <f>IF('表格编辑 '!X1729="","",'表格编辑 '!X1729)</f>
        <v/>
      </c>
      <c r="W1729" s="123" t="str">
        <f>IF('表格编辑 '!Y1729="","",'表格编辑 '!Y1729)</f>
        <v/>
      </c>
      <c r="X1729" s="123" t="str">
        <f>IF('表格编辑 '!Z1729="","",'表格编辑 '!Z1729)</f>
        <v/>
      </c>
      <c r="Y1729" s="123" t="str">
        <f>IF('表格编辑 '!AA1729="","",'表格编辑 '!AA1729)</f>
        <v/>
      </c>
      <c r="Z1729" s="123" t="str">
        <f>IF('表格编辑 '!AB1729="","",'表格编辑 '!AB1729)</f>
        <v/>
      </c>
      <c r="AA1729" s="123" t="str">
        <f>IF('表格编辑 '!AC1729="","",'表格编辑 '!AC1729)</f>
        <v/>
      </c>
      <c r="AB1729" s="123" t="str">
        <f>IF('表格编辑 '!AD1729="","",'表格编辑 '!AD1729)</f>
        <v/>
      </c>
      <c r="AC1729" s="123" t="str">
        <f>IF('表格编辑 '!AE1729="","",'表格编辑 '!AE1729)</f>
        <v/>
      </c>
      <c r="AD1729" s="123">
        <f>IF('表格编辑 '!AF1729="","",'表格编辑 '!AF1729)</f>
        <v>131161</v>
      </c>
    </row>
    <row r="1730" spans="1:30">
      <c r="A1730" s="123">
        <f>IF('表格编辑 '!A1730="","",'表格编辑 '!A1730)</f>
        <v>31162</v>
      </c>
      <c r="B1730" s="123">
        <f>IF('表格编辑 '!B1730="","",'表格编辑 '!B1730)</f>
        <v>10157</v>
      </c>
      <c r="C1730" s="123">
        <f>IF('表格编辑 '!E1730="","",'表格编辑 '!E1730)</f>
        <v>39</v>
      </c>
      <c r="D1730" s="123" t="str">
        <f>IF('表格编辑 '!F1730="","",'表格编辑 '!F1730)</f>
        <v>AI_born_event(RECEIVER, ARG0, ARG1, ARG2, ARG3,ARG4)</v>
      </c>
      <c r="E1730" s="123" t="str">
        <f>IF('表格编辑 '!G1730="","",'表格编辑 '!G1730)</f>
        <v>AI_update_event(RECEIVER, ARG0, ARG1, ARG2, ARG3,ARG4)</v>
      </c>
      <c r="F1730" s="123" t="str">
        <f>IF('表格编辑 '!H1730="","",'表格编辑 '!H1730)</f>
        <v/>
      </c>
      <c r="G1730" s="123" t="str">
        <f>IF('表格编辑 '!I1730="","",'表格编辑 '!I1730)</f>
        <v/>
      </c>
      <c r="H1730" s="123" t="str">
        <f>IF('表格编辑 '!J1730="","",'表格编辑 '!J1730)</f>
        <v>test_deadth_event(RECEIVER, ARG0, ARG1, ARG2, ARG3,ARG4)</v>
      </c>
      <c r="I1730" s="123">
        <f>IF('表格编辑 '!K1730="","",'表格编辑 '!K1730)</f>
        <v>1</v>
      </c>
      <c r="J1730" s="123">
        <f>IF('表格编辑 '!L1730="","",'表格编辑 '!L1730)</f>
        <v>2068</v>
      </c>
      <c r="K1730" s="123">
        <f>IF('表格编辑 '!M1730="","",'表格编辑 '!M1730)</f>
        <v>1170</v>
      </c>
      <c r="L1730" s="123" t="str">
        <f>IF('表格编辑 '!N1730="","",'表格编辑 '!N1730)</f>
        <v/>
      </c>
      <c r="M1730" s="123" t="str">
        <f>IF('表格编辑 '!O1730="","",'表格编辑 '!O1730)</f>
        <v/>
      </c>
      <c r="N1730" s="123" t="str">
        <f>IF('表格编辑 '!P1730="","",'表格编辑 '!P1730)</f>
        <v/>
      </c>
      <c r="O1730" s="123" t="str">
        <f>IF('表格编辑 '!Q1730="","",'表格编辑 '!Q1730)</f>
        <v/>
      </c>
      <c r="P1730" s="123" t="str">
        <f>IF('表格编辑 '!R1730="","",'表格编辑 '!R1730)</f>
        <v/>
      </c>
      <c r="Q1730" s="123">
        <f>IF('表格编辑 '!S1730="","",'表格编辑 '!S1730)</f>
        <v>320</v>
      </c>
      <c r="R1730" s="123" t="str">
        <f>IF('表格编辑 '!T1730="","",'表格编辑 '!T1730)</f>
        <v/>
      </c>
      <c r="S1730" s="123" t="str">
        <f>IF('表格编辑 '!U1730="","",'表格编辑 '!U1730)</f>
        <v/>
      </c>
      <c r="T1730" s="123" t="str">
        <f>IF('表格编辑 '!V1730="","",'表格编辑 '!V1730)</f>
        <v/>
      </c>
      <c r="U1730" s="123" t="str">
        <f>IF('表格编辑 '!W1730="","",'表格编辑 '!W1730)</f>
        <v/>
      </c>
      <c r="V1730" s="123" t="str">
        <f>IF('表格编辑 '!X1730="","",'表格编辑 '!X1730)</f>
        <v/>
      </c>
      <c r="W1730" s="123" t="str">
        <f>IF('表格编辑 '!Y1730="","",'表格编辑 '!Y1730)</f>
        <v/>
      </c>
      <c r="X1730" s="123" t="str">
        <f>IF('表格编辑 '!Z1730="","",'表格编辑 '!Z1730)</f>
        <v/>
      </c>
      <c r="Y1730" s="123" t="str">
        <f>IF('表格编辑 '!AA1730="","",'表格编辑 '!AA1730)</f>
        <v/>
      </c>
      <c r="Z1730" s="123" t="str">
        <f>IF('表格编辑 '!AB1730="","",'表格编辑 '!AB1730)</f>
        <v/>
      </c>
      <c r="AA1730" s="123" t="str">
        <f>IF('表格编辑 '!AC1730="","",'表格编辑 '!AC1730)</f>
        <v/>
      </c>
      <c r="AB1730" s="123" t="str">
        <f>IF('表格编辑 '!AD1730="","",'表格编辑 '!AD1730)</f>
        <v/>
      </c>
      <c r="AC1730" s="123" t="str">
        <f>IF('表格编辑 '!AE1730="","",'表格编辑 '!AE1730)</f>
        <v/>
      </c>
      <c r="AD1730" s="123">
        <f>IF('表格编辑 '!AF1730="","",'表格编辑 '!AF1730)</f>
        <v>131162</v>
      </c>
    </row>
    <row r="1731" spans="1:30">
      <c r="A1731" s="123">
        <f>IF('表格编辑 '!A1731="","",'表格编辑 '!A1731)</f>
        <v>31163</v>
      </c>
      <c r="B1731" s="123">
        <f>IF('表格编辑 '!B1731="","",'表格编辑 '!B1731)</f>
        <v>10124</v>
      </c>
      <c r="C1731" s="123">
        <f>IF('表格编辑 '!E1731="","",'表格编辑 '!E1731)</f>
        <v>39</v>
      </c>
      <c r="D1731" s="123" t="str">
        <f>IF('表格编辑 '!F1731="","",'表格编辑 '!F1731)</f>
        <v>AI_born_event(RECEIVER, ARG0, ARG1, ARG2, ARG3,ARG4)</v>
      </c>
      <c r="E1731" s="123" t="str">
        <f>IF('表格编辑 '!G1731="","",'表格编辑 '!G1731)</f>
        <v>AI_update_event(RECEIVER, ARG0, ARG1, ARG2, ARG3,ARG4)</v>
      </c>
      <c r="F1731" s="123" t="str">
        <f>IF('表格编辑 '!H1731="","",'表格编辑 '!H1731)</f>
        <v/>
      </c>
      <c r="G1731" s="123" t="str">
        <f>IF('表格编辑 '!I1731="","",'表格编辑 '!I1731)</f>
        <v/>
      </c>
      <c r="H1731" s="123" t="str">
        <f>IF('表格编辑 '!J1731="","",'表格编辑 '!J1731)</f>
        <v>test_deadth_event(RECEIVER, ARG0, ARG1, ARG2, ARG3,ARG4)</v>
      </c>
      <c r="I1731" s="123">
        <f>IF('表格编辑 '!K1731="","",'表格编辑 '!K1731)</f>
        <v>1</v>
      </c>
      <c r="J1731" s="123">
        <f>IF('表格编辑 '!L1731="","",'表格编辑 '!L1731)</f>
        <v>1982</v>
      </c>
      <c r="K1731" s="123">
        <f>IF('表格编辑 '!M1731="","",'表格编辑 '!M1731)</f>
        <v>1170</v>
      </c>
      <c r="L1731" s="123" t="str">
        <f>IF('表格编辑 '!N1731="","",'表格编辑 '!N1731)</f>
        <v/>
      </c>
      <c r="M1731" s="123" t="str">
        <f>IF('表格编辑 '!O1731="","",'表格编辑 '!O1731)</f>
        <v/>
      </c>
      <c r="N1731" s="123" t="str">
        <f>IF('表格编辑 '!P1731="","",'表格编辑 '!P1731)</f>
        <v/>
      </c>
      <c r="O1731" s="123" t="str">
        <f>IF('表格编辑 '!Q1731="","",'表格编辑 '!Q1731)</f>
        <v/>
      </c>
      <c r="P1731" s="123" t="str">
        <f>IF('表格编辑 '!R1731="","",'表格编辑 '!R1731)</f>
        <v/>
      </c>
      <c r="Q1731" s="123">
        <f>IF('表格编辑 '!S1731="","",'表格编辑 '!S1731)</f>
        <v>320</v>
      </c>
      <c r="R1731" s="123" t="str">
        <f>IF('表格编辑 '!T1731="","",'表格编辑 '!T1731)</f>
        <v/>
      </c>
      <c r="S1731" s="123" t="str">
        <f>IF('表格编辑 '!U1731="","",'表格编辑 '!U1731)</f>
        <v/>
      </c>
      <c r="T1731" s="123" t="str">
        <f>IF('表格编辑 '!V1731="","",'表格编辑 '!V1731)</f>
        <v/>
      </c>
      <c r="U1731" s="123" t="str">
        <f>IF('表格编辑 '!W1731="","",'表格编辑 '!W1731)</f>
        <v/>
      </c>
      <c r="V1731" s="123" t="str">
        <f>IF('表格编辑 '!X1731="","",'表格编辑 '!X1731)</f>
        <v/>
      </c>
      <c r="W1731" s="123" t="str">
        <f>IF('表格编辑 '!Y1731="","",'表格编辑 '!Y1731)</f>
        <v/>
      </c>
      <c r="X1731" s="123" t="str">
        <f>IF('表格编辑 '!Z1731="","",'表格编辑 '!Z1731)</f>
        <v/>
      </c>
      <c r="Y1731" s="123" t="str">
        <f>IF('表格编辑 '!AA1731="","",'表格编辑 '!AA1731)</f>
        <v/>
      </c>
      <c r="Z1731" s="123" t="str">
        <f>IF('表格编辑 '!AB1731="","",'表格编辑 '!AB1731)</f>
        <v/>
      </c>
      <c r="AA1731" s="123" t="str">
        <f>IF('表格编辑 '!AC1731="","",'表格编辑 '!AC1731)</f>
        <v/>
      </c>
      <c r="AB1731" s="123" t="str">
        <f>IF('表格编辑 '!AD1731="","",'表格编辑 '!AD1731)</f>
        <v/>
      </c>
      <c r="AC1731" s="123" t="str">
        <f>IF('表格编辑 '!AE1731="","",'表格编辑 '!AE1731)</f>
        <v/>
      </c>
      <c r="AD1731" s="123">
        <f>IF('表格编辑 '!AF1731="","",'表格编辑 '!AF1731)</f>
        <v>131163</v>
      </c>
    </row>
    <row r="1732" spans="1:30">
      <c r="A1732" s="123">
        <f>IF('表格编辑 '!A1732="","",'表格编辑 '!A1732)</f>
        <v>31164</v>
      </c>
      <c r="B1732" s="123">
        <f>IF('表格编辑 '!B1732="","",'表格编辑 '!B1732)</f>
        <v>10047</v>
      </c>
      <c r="C1732" s="123">
        <f>IF('表格编辑 '!E1732="","",'表格编辑 '!E1732)</f>
        <v>39</v>
      </c>
      <c r="D1732" s="123" t="str">
        <f>IF('表格编辑 '!F1732="","",'表格编辑 '!F1732)</f>
        <v>AI_born_event(RECEIVER, ARG0, ARG1, ARG2, ARG3,ARG4)</v>
      </c>
      <c r="E1732" s="123" t="str">
        <f>IF('表格编辑 '!G1732="","",'表格编辑 '!G1732)</f>
        <v>AI_update_event(RECEIVER, ARG0, ARG1, ARG2, ARG3,ARG4)</v>
      </c>
      <c r="F1732" s="123" t="str">
        <f>IF('表格编辑 '!H1732="","",'表格编辑 '!H1732)</f>
        <v/>
      </c>
      <c r="G1732" s="123" t="str">
        <f>IF('表格编辑 '!I1732="","",'表格编辑 '!I1732)</f>
        <v/>
      </c>
      <c r="H1732" s="123" t="str">
        <f>IF('表格编辑 '!J1732="","",'表格编辑 '!J1732)</f>
        <v>test_deadth_event(RECEIVER, ARG0, ARG1, ARG2, ARG3,ARG4)</v>
      </c>
      <c r="I1732" s="123">
        <f>IF('表格编辑 '!K1732="","",'表格编辑 '!K1732)</f>
        <v>1</v>
      </c>
      <c r="J1732" s="123">
        <f>IF('表格编辑 '!L1732="","",'表格编辑 '!L1732)</f>
        <v>3590</v>
      </c>
      <c r="K1732" s="123">
        <f>IF('表格编辑 '!M1732="","",'表格编辑 '!M1732)</f>
        <v>1170</v>
      </c>
      <c r="L1732" s="123" t="str">
        <f>IF('表格编辑 '!N1732="","",'表格编辑 '!N1732)</f>
        <v/>
      </c>
      <c r="M1732" s="123" t="str">
        <f>IF('表格编辑 '!O1732="","",'表格编辑 '!O1732)</f>
        <v/>
      </c>
      <c r="N1732" s="123" t="str">
        <f>IF('表格编辑 '!P1732="","",'表格编辑 '!P1732)</f>
        <v/>
      </c>
      <c r="O1732" s="123" t="str">
        <f>IF('表格编辑 '!Q1732="","",'表格编辑 '!Q1732)</f>
        <v/>
      </c>
      <c r="P1732" s="123" t="str">
        <f>IF('表格编辑 '!R1732="","",'表格编辑 '!R1732)</f>
        <v/>
      </c>
      <c r="Q1732" s="123">
        <f>IF('表格编辑 '!S1732="","",'表格编辑 '!S1732)</f>
        <v>320</v>
      </c>
      <c r="R1732" s="123" t="str">
        <f>IF('表格编辑 '!T1732="","",'表格编辑 '!T1732)</f>
        <v/>
      </c>
      <c r="S1732" s="123" t="str">
        <f>IF('表格编辑 '!U1732="","",'表格编辑 '!U1732)</f>
        <v/>
      </c>
      <c r="T1732" s="123" t="str">
        <f>IF('表格编辑 '!V1732="","",'表格编辑 '!V1732)</f>
        <v/>
      </c>
      <c r="U1732" s="123" t="str">
        <f>IF('表格编辑 '!W1732="","",'表格编辑 '!W1732)</f>
        <v/>
      </c>
      <c r="V1732" s="123" t="str">
        <f>IF('表格编辑 '!X1732="","",'表格编辑 '!X1732)</f>
        <v/>
      </c>
      <c r="W1732" s="123" t="str">
        <f>IF('表格编辑 '!Y1732="","",'表格编辑 '!Y1732)</f>
        <v/>
      </c>
      <c r="X1732" s="123" t="str">
        <f>IF('表格编辑 '!Z1732="","",'表格编辑 '!Z1732)</f>
        <v/>
      </c>
      <c r="Y1732" s="123" t="str">
        <f>IF('表格编辑 '!AA1732="","",'表格编辑 '!AA1732)</f>
        <v/>
      </c>
      <c r="Z1732" s="123" t="str">
        <f>IF('表格编辑 '!AB1732="","",'表格编辑 '!AB1732)</f>
        <v/>
      </c>
      <c r="AA1732" s="123" t="str">
        <f>IF('表格编辑 '!AC1732="","",'表格编辑 '!AC1732)</f>
        <v/>
      </c>
      <c r="AB1732" s="123" t="str">
        <f>IF('表格编辑 '!AD1732="","",'表格编辑 '!AD1732)</f>
        <v/>
      </c>
      <c r="AC1732" s="123" t="str">
        <f>IF('表格编辑 '!AE1732="","",'表格编辑 '!AE1732)</f>
        <v/>
      </c>
      <c r="AD1732" s="123">
        <f>IF('表格编辑 '!AF1732="","",'表格编辑 '!AF1732)</f>
        <v>131164</v>
      </c>
    </row>
    <row r="1733" spans="1:30">
      <c r="A1733" s="123">
        <f>IF('表格编辑 '!A1733="","",'表格编辑 '!A1733)</f>
        <v>31165</v>
      </c>
      <c r="B1733" s="123">
        <f>IF('表格编辑 '!B1733="","",'表格编辑 '!B1733)</f>
        <v>10117</v>
      </c>
      <c r="C1733" s="123">
        <f>IF('表格编辑 '!E1733="","",'表格编辑 '!E1733)</f>
        <v>39</v>
      </c>
      <c r="D1733" s="123" t="str">
        <f>IF('表格编辑 '!F1733="","",'表格编辑 '!F1733)</f>
        <v>AI_born_event(RECEIVER, ARG0, ARG1, ARG2, ARG3,ARG4)</v>
      </c>
      <c r="E1733" s="123" t="str">
        <f>IF('表格编辑 '!G1733="","",'表格编辑 '!G1733)</f>
        <v>AI_update_event(RECEIVER, ARG0, ARG1, ARG2, ARG3,ARG4)</v>
      </c>
      <c r="F1733" s="123" t="str">
        <f>IF('表格编辑 '!H1733="","",'表格编辑 '!H1733)</f>
        <v/>
      </c>
      <c r="G1733" s="123" t="str">
        <f>IF('表格编辑 '!I1733="","",'表格编辑 '!I1733)</f>
        <v/>
      </c>
      <c r="H1733" s="123" t="str">
        <f>IF('表格编辑 '!J1733="","",'表格编辑 '!J1733)</f>
        <v>test_deadth_event(RECEIVER, ARG0, ARG1, ARG2, ARG3,ARG4)</v>
      </c>
      <c r="I1733" s="123">
        <f>IF('表格编辑 '!K1733="","",'表格编辑 '!K1733)</f>
        <v>1</v>
      </c>
      <c r="J1733" s="123">
        <f>IF('表格编辑 '!L1733="","",'表格编辑 '!L1733)</f>
        <v>3856</v>
      </c>
      <c r="K1733" s="123">
        <f>IF('表格编辑 '!M1733="","",'表格编辑 '!M1733)</f>
        <v>1170</v>
      </c>
      <c r="L1733" s="123" t="str">
        <f>IF('表格编辑 '!N1733="","",'表格编辑 '!N1733)</f>
        <v/>
      </c>
      <c r="M1733" s="123" t="str">
        <f>IF('表格编辑 '!O1733="","",'表格编辑 '!O1733)</f>
        <v/>
      </c>
      <c r="N1733" s="123" t="str">
        <f>IF('表格编辑 '!P1733="","",'表格编辑 '!P1733)</f>
        <v/>
      </c>
      <c r="O1733" s="123" t="str">
        <f>IF('表格编辑 '!Q1733="","",'表格编辑 '!Q1733)</f>
        <v/>
      </c>
      <c r="P1733" s="123" t="str">
        <f>IF('表格编辑 '!R1733="","",'表格编辑 '!R1733)</f>
        <v/>
      </c>
      <c r="Q1733" s="123">
        <f>IF('表格编辑 '!S1733="","",'表格编辑 '!S1733)</f>
        <v>320</v>
      </c>
      <c r="R1733" s="123" t="str">
        <f>IF('表格编辑 '!T1733="","",'表格编辑 '!T1733)</f>
        <v/>
      </c>
      <c r="S1733" s="123" t="str">
        <f>IF('表格编辑 '!U1733="","",'表格编辑 '!U1733)</f>
        <v/>
      </c>
      <c r="T1733" s="123" t="str">
        <f>IF('表格编辑 '!V1733="","",'表格编辑 '!V1733)</f>
        <v/>
      </c>
      <c r="U1733" s="123" t="str">
        <f>IF('表格编辑 '!W1733="","",'表格编辑 '!W1733)</f>
        <v/>
      </c>
      <c r="V1733" s="123" t="str">
        <f>IF('表格编辑 '!X1733="","",'表格编辑 '!X1733)</f>
        <v/>
      </c>
      <c r="W1733" s="123" t="str">
        <f>IF('表格编辑 '!Y1733="","",'表格编辑 '!Y1733)</f>
        <v/>
      </c>
      <c r="X1733" s="123" t="str">
        <f>IF('表格编辑 '!Z1733="","",'表格编辑 '!Z1733)</f>
        <v/>
      </c>
      <c r="Y1733" s="123" t="str">
        <f>IF('表格编辑 '!AA1733="","",'表格编辑 '!AA1733)</f>
        <v/>
      </c>
      <c r="Z1733" s="123" t="str">
        <f>IF('表格编辑 '!AB1733="","",'表格编辑 '!AB1733)</f>
        <v/>
      </c>
      <c r="AA1733" s="123" t="str">
        <f>IF('表格编辑 '!AC1733="","",'表格编辑 '!AC1733)</f>
        <v/>
      </c>
      <c r="AB1733" s="123" t="str">
        <f>IF('表格编辑 '!AD1733="","",'表格编辑 '!AD1733)</f>
        <v/>
      </c>
      <c r="AC1733" s="123" t="str">
        <f>IF('表格编辑 '!AE1733="","",'表格编辑 '!AE1733)</f>
        <v/>
      </c>
      <c r="AD1733" s="123">
        <f>IF('表格编辑 '!AF1733="","",'表格编辑 '!AF1733)</f>
        <v>131165</v>
      </c>
    </row>
    <row r="1734" spans="1:30">
      <c r="A1734" s="123">
        <f>IF('表格编辑 '!A1734="","",'表格编辑 '!A1734)</f>
        <v>31166</v>
      </c>
      <c r="B1734" s="123">
        <f>IF('表格编辑 '!B1734="","",'表格编辑 '!B1734)</f>
        <v>10152</v>
      </c>
      <c r="C1734" s="123">
        <f>IF('表格编辑 '!E1734="","",'表格编辑 '!E1734)</f>
        <v>39</v>
      </c>
      <c r="D1734" s="123" t="str">
        <f>IF('表格编辑 '!F1734="","",'表格编辑 '!F1734)</f>
        <v>AI_born_event(RECEIVER, ARG0, ARG1, ARG2, ARG3,ARG4)</v>
      </c>
      <c r="E1734" s="123" t="str">
        <f>IF('表格编辑 '!G1734="","",'表格编辑 '!G1734)</f>
        <v>AI_update_event(RECEIVER, ARG0, ARG1, ARG2, ARG3,ARG4)</v>
      </c>
      <c r="F1734" s="123" t="str">
        <f>IF('表格编辑 '!H1734="","",'表格编辑 '!H1734)</f>
        <v/>
      </c>
      <c r="G1734" s="123" t="str">
        <f>IF('表格编辑 '!I1734="","",'表格编辑 '!I1734)</f>
        <v/>
      </c>
      <c r="H1734" s="123" t="str">
        <f>IF('表格编辑 '!J1734="","",'表格编辑 '!J1734)</f>
        <v>test_deadth_event(RECEIVER, ARG0, ARG1, ARG2, ARG3,ARG4)</v>
      </c>
      <c r="I1734" s="123">
        <f>IF('表格编辑 '!K1734="","",'表格编辑 '!K1734)</f>
        <v>1</v>
      </c>
      <c r="J1734" s="123">
        <f>IF('表格编辑 '!L1734="","",'表格编辑 '!L1734)</f>
        <v>3100</v>
      </c>
      <c r="K1734" s="123">
        <f>IF('表格编辑 '!M1734="","",'表格编辑 '!M1734)</f>
        <v>1170</v>
      </c>
      <c r="L1734" s="123" t="str">
        <f>IF('表格编辑 '!N1734="","",'表格编辑 '!N1734)</f>
        <v/>
      </c>
      <c r="M1734" s="123" t="str">
        <f>IF('表格编辑 '!O1734="","",'表格编辑 '!O1734)</f>
        <v/>
      </c>
      <c r="N1734" s="123" t="str">
        <f>IF('表格编辑 '!P1734="","",'表格编辑 '!P1734)</f>
        <v/>
      </c>
      <c r="O1734" s="123" t="str">
        <f>IF('表格编辑 '!Q1734="","",'表格编辑 '!Q1734)</f>
        <v/>
      </c>
      <c r="P1734" s="123" t="str">
        <f>IF('表格编辑 '!R1734="","",'表格编辑 '!R1734)</f>
        <v/>
      </c>
      <c r="Q1734" s="123">
        <f>IF('表格编辑 '!S1734="","",'表格编辑 '!S1734)</f>
        <v>320</v>
      </c>
      <c r="R1734" s="123" t="str">
        <f>IF('表格编辑 '!T1734="","",'表格编辑 '!T1734)</f>
        <v/>
      </c>
      <c r="S1734" s="123" t="str">
        <f>IF('表格编辑 '!U1734="","",'表格编辑 '!U1734)</f>
        <v/>
      </c>
      <c r="T1734" s="123" t="str">
        <f>IF('表格编辑 '!V1734="","",'表格编辑 '!V1734)</f>
        <v/>
      </c>
      <c r="U1734" s="123" t="str">
        <f>IF('表格编辑 '!W1734="","",'表格编辑 '!W1734)</f>
        <v/>
      </c>
      <c r="V1734" s="123" t="str">
        <f>IF('表格编辑 '!X1734="","",'表格编辑 '!X1734)</f>
        <v/>
      </c>
      <c r="W1734" s="123" t="str">
        <f>IF('表格编辑 '!Y1734="","",'表格编辑 '!Y1734)</f>
        <v/>
      </c>
      <c r="X1734" s="123" t="str">
        <f>IF('表格编辑 '!Z1734="","",'表格编辑 '!Z1734)</f>
        <v/>
      </c>
      <c r="Y1734" s="123" t="str">
        <f>IF('表格编辑 '!AA1734="","",'表格编辑 '!AA1734)</f>
        <v/>
      </c>
      <c r="Z1734" s="123" t="str">
        <f>IF('表格编辑 '!AB1734="","",'表格编辑 '!AB1734)</f>
        <v/>
      </c>
      <c r="AA1734" s="123" t="str">
        <f>IF('表格编辑 '!AC1734="","",'表格编辑 '!AC1734)</f>
        <v/>
      </c>
      <c r="AB1734" s="123" t="str">
        <f>IF('表格编辑 '!AD1734="","",'表格编辑 '!AD1734)</f>
        <v/>
      </c>
      <c r="AC1734" s="123" t="str">
        <f>IF('表格编辑 '!AE1734="","",'表格编辑 '!AE1734)</f>
        <v/>
      </c>
      <c r="AD1734" s="123">
        <f>IF('表格编辑 '!AF1734="","",'表格编辑 '!AF1734)</f>
        <v>131166</v>
      </c>
    </row>
    <row r="1735" spans="1:30">
      <c r="A1735" s="123">
        <f>IF('表格编辑 '!A1735="","",'表格编辑 '!A1735)</f>
        <v>31167</v>
      </c>
      <c r="B1735" s="123">
        <f>IF('表格编辑 '!B1735="","",'表格编辑 '!B1735)</f>
        <v>10061</v>
      </c>
      <c r="C1735" s="123">
        <f>IF('表格编辑 '!E1735="","",'表格编辑 '!E1735)</f>
        <v>44</v>
      </c>
      <c r="D1735" s="123" t="str">
        <f>IF('表格编辑 '!F1735="","",'表格编辑 '!F1735)</f>
        <v>AI_born_event(RECEIVER, ARG0, ARG1, ARG2, ARG3,ARG4)</v>
      </c>
      <c r="E1735" s="123" t="str">
        <f>IF('表格编辑 '!G1735="","",'表格编辑 '!G1735)</f>
        <v>AI_update_event(RECEIVER, ARG0, ARG1, ARG2, ARG3,ARG4)</v>
      </c>
      <c r="F1735" s="123" t="str">
        <f>IF('表格编辑 '!H1735="","",'表格编辑 '!H1735)</f>
        <v/>
      </c>
      <c r="G1735" s="123" t="str">
        <f>IF('表格编辑 '!I1735="","",'表格编辑 '!I1735)</f>
        <v/>
      </c>
      <c r="H1735" s="123" t="str">
        <f>IF('表格编辑 '!J1735="","",'表格编辑 '!J1735)</f>
        <v>test_deadth_event(RECEIVER, ARG0, ARG1, ARG2, ARG3,ARG4)</v>
      </c>
      <c r="I1735" s="123">
        <f>IF('表格编辑 '!K1735="","",'表格编辑 '!K1735)</f>
        <v>1</v>
      </c>
      <c r="J1735" s="123">
        <f>IF('表格编辑 '!L1735="","",'表格编辑 '!L1735)</f>
        <v>3272</v>
      </c>
      <c r="K1735" s="123">
        <f>IF('表格编辑 '!M1735="","",'表格编辑 '!M1735)</f>
        <v>1320</v>
      </c>
      <c r="L1735" s="123" t="str">
        <f>IF('表格编辑 '!N1735="","",'表格编辑 '!N1735)</f>
        <v/>
      </c>
      <c r="M1735" s="123" t="str">
        <f>IF('表格编辑 '!O1735="","",'表格编辑 '!O1735)</f>
        <v/>
      </c>
      <c r="N1735" s="123" t="str">
        <f>IF('表格编辑 '!P1735="","",'表格编辑 '!P1735)</f>
        <v/>
      </c>
      <c r="O1735" s="123" t="str">
        <f>IF('表格编辑 '!Q1735="","",'表格编辑 '!Q1735)</f>
        <v/>
      </c>
      <c r="P1735" s="123" t="str">
        <f>IF('表格编辑 '!R1735="","",'表格编辑 '!R1735)</f>
        <v/>
      </c>
      <c r="Q1735" s="123">
        <f>IF('表格编辑 '!S1735="","",'表格编辑 '!S1735)</f>
        <v>320</v>
      </c>
      <c r="R1735" s="123" t="str">
        <f>IF('表格编辑 '!T1735="","",'表格编辑 '!T1735)</f>
        <v/>
      </c>
      <c r="S1735" s="123" t="str">
        <f>IF('表格编辑 '!U1735="","",'表格编辑 '!U1735)</f>
        <v/>
      </c>
      <c r="T1735" s="123" t="str">
        <f>IF('表格编辑 '!V1735="","",'表格编辑 '!V1735)</f>
        <v/>
      </c>
      <c r="U1735" s="123" t="str">
        <f>IF('表格编辑 '!W1735="","",'表格编辑 '!W1735)</f>
        <v/>
      </c>
      <c r="V1735" s="123" t="str">
        <f>IF('表格编辑 '!X1735="","",'表格编辑 '!X1735)</f>
        <v/>
      </c>
      <c r="W1735" s="123" t="str">
        <f>IF('表格编辑 '!Y1735="","",'表格编辑 '!Y1735)</f>
        <v/>
      </c>
      <c r="X1735" s="123" t="str">
        <f>IF('表格编辑 '!Z1735="","",'表格编辑 '!Z1735)</f>
        <v/>
      </c>
      <c r="Y1735" s="123" t="str">
        <f>IF('表格编辑 '!AA1735="","",'表格编辑 '!AA1735)</f>
        <v/>
      </c>
      <c r="Z1735" s="123" t="str">
        <f>IF('表格编辑 '!AB1735="","",'表格编辑 '!AB1735)</f>
        <v/>
      </c>
      <c r="AA1735" s="123" t="str">
        <f>IF('表格编辑 '!AC1735="","",'表格编辑 '!AC1735)</f>
        <v/>
      </c>
      <c r="AB1735" s="123" t="str">
        <f>IF('表格编辑 '!AD1735="","",'表格编辑 '!AD1735)</f>
        <v/>
      </c>
      <c r="AC1735" s="123" t="str">
        <f>IF('表格编辑 '!AE1735="","",'表格编辑 '!AE1735)</f>
        <v/>
      </c>
      <c r="AD1735" s="123">
        <f>IF('表格编辑 '!AF1735="","",'表格编辑 '!AF1735)</f>
        <v>131167</v>
      </c>
    </row>
    <row r="1736" spans="1:30">
      <c r="A1736" s="123">
        <f>IF('表格编辑 '!A1736="","",'表格编辑 '!A1736)</f>
        <v>31168</v>
      </c>
      <c r="B1736" s="123">
        <f>IF('表格编辑 '!B1736="","",'表格编辑 '!B1736)</f>
        <v>10079</v>
      </c>
      <c r="C1736" s="123">
        <f>IF('表格编辑 '!E1736="","",'表格编辑 '!E1736)</f>
        <v>44</v>
      </c>
      <c r="D1736" s="123" t="str">
        <f>IF('表格编辑 '!F1736="","",'表格编辑 '!F1736)</f>
        <v>AI_born_event(RECEIVER, ARG0, ARG1, ARG2, ARG3,ARG4)</v>
      </c>
      <c r="E1736" s="123" t="str">
        <f>IF('表格编辑 '!G1736="","",'表格编辑 '!G1736)</f>
        <v>AI_update_event(RECEIVER, ARG0, ARG1, ARG2, ARG3,ARG4)</v>
      </c>
      <c r="F1736" s="123" t="str">
        <f>IF('表格编辑 '!H1736="","",'表格编辑 '!H1736)</f>
        <v/>
      </c>
      <c r="G1736" s="123" t="str">
        <f>IF('表格编辑 '!I1736="","",'表格编辑 '!I1736)</f>
        <v/>
      </c>
      <c r="H1736" s="123" t="str">
        <f>IF('表格编辑 '!J1736="","",'表格编辑 '!J1736)</f>
        <v>test_deadth_event(RECEIVER, ARG0, ARG1, ARG2, ARG3,ARG4)</v>
      </c>
      <c r="I1736" s="123">
        <f>IF('表格编辑 '!K1736="","",'表格编辑 '!K1736)</f>
        <v>1</v>
      </c>
      <c r="J1736" s="123">
        <f>IF('表格编辑 '!L1736="","",'表格编辑 '!L1736)</f>
        <v>4578</v>
      </c>
      <c r="K1736" s="123">
        <f>IF('表格编辑 '!M1736="","",'表格编辑 '!M1736)</f>
        <v>1320</v>
      </c>
      <c r="L1736" s="123" t="str">
        <f>IF('表格编辑 '!N1736="","",'表格编辑 '!N1736)</f>
        <v/>
      </c>
      <c r="M1736" s="123" t="str">
        <f>IF('表格编辑 '!O1736="","",'表格编辑 '!O1736)</f>
        <v/>
      </c>
      <c r="N1736" s="123" t="str">
        <f>IF('表格编辑 '!P1736="","",'表格编辑 '!P1736)</f>
        <v/>
      </c>
      <c r="O1736" s="123" t="str">
        <f>IF('表格编辑 '!Q1736="","",'表格编辑 '!Q1736)</f>
        <v/>
      </c>
      <c r="P1736" s="123" t="str">
        <f>IF('表格编辑 '!R1736="","",'表格编辑 '!R1736)</f>
        <v/>
      </c>
      <c r="Q1736" s="123">
        <f>IF('表格编辑 '!S1736="","",'表格编辑 '!S1736)</f>
        <v>320</v>
      </c>
      <c r="R1736" s="123" t="str">
        <f>IF('表格编辑 '!T1736="","",'表格编辑 '!T1736)</f>
        <v/>
      </c>
      <c r="S1736" s="123" t="str">
        <f>IF('表格编辑 '!U1736="","",'表格编辑 '!U1736)</f>
        <v/>
      </c>
      <c r="T1736" s="123" t="str">
        <f>IF('表格编辑 '!V1736="","",'表格编辑 '!V1736)</f>
        <v/>
      </c>
      <c r="U1736" s="123" t="str">
        <f>IF('表格编辑 '!W1736="","",'表格编辑 '!W1736)</f>
        <v/>
      </c>
      <c r="V1736" s="123" t="str">
        <f>IF('表格编辑 '!X1736="","",'表格编辑 '!X1736)</f>
        <v/>
      </c>
      <c r="W1736" s="123" t="str">
        <f>IF('表格编辑 '!Y1736="","",'表格编辑 '!Y1736)</f>
        <v/>
      </c>
      <c r="X1736" s="123" t="str">
        <f>IF('表格编辑 '!Z1736="","",'表格编辑 '!Z1736)</f>
        <v/>
      </c>
      <c r="Y1736" s="123" t="str">
        <f>IF('表格编辑 '!AA1736="","",'表格编辑 '!AA1736)</f>
        <v/>
      </c>
      <c r="Z1736" s="123" t="str">
        <f>IF('表格编辑 '!AB1736="","",'表格编辑 '!AB1736)</f>
        <v/>
      </c>
      <c r="AA1736" s="123" t="str">
        <f>IF('表格编辑 '!AC1736="","",'表格编辑 '!AC1736)</f>
        <v/>
      </c>
      <c r="AB1736" s="123" t="str">
        <f>IF('表格编辑 '!AD1736="","",'表格编辑 '!AD1736)</f>
        <v/>
      </c>
      <c r="AC1736" s="123" t="str">
        <f>IF('表格编辑 '!AE1736="","",'表格编辑 '!AE1736)</f>
        <v/>
      </c>
      <c r="AD1736" s="123">
        <f>IF('表格编辑 '!AF1736="","",'表格编辑 '!AF1736)</f>
        <v>131168</v>
      </c>
    </row>
    <row r="1737" spans="1:30">
      <c r="A1737" s="123">
        <f>IF('表格编辑 '!A1737="","",'表格编辑 '!A1737)</f>
        <v>31169</v>
      </c>
      <c r="B1737" s="123">
        <f>IF('表格编辑 '!B1737="","",'表格编辑 '!B1737)</f>
        <v>10151</v>
      </c>
      <c r="C1737" s="123">
        <f>IF('表格编辑 '!E1737="","",'表格编辑 '!E1737)</f>
        <v>44</v>
      </c>
      <c r="D1737" s="123" t="str">
        <f>IF('表格编辑 '!F1737="","",'表格编辑 '!F1737)</f>
        <v>AI_born_event(RECEIVER, ARG0, ARG1, ARG2, ARG3,ARG4)</v>
      </c>
      <c r="E1737" s="123" t="str">
        <f>IF('表格编辑 '!G1737="","",'表格编辑 '!G1737)</f>
        <v>AI_update_event(RECEIVER, ARG0, ARG1, ARG2, ARG3,ARG4)</v>
      </c>
      <c r="F1737" s="123" t="str">
        <f>IF('表格编辑 '!H1737="","",'表格编辑 '!H1737)</f>
        <v/>
      </c>
      <c r="G1737" s="123" t="str">
        <f>IF('表格编辑 '!I1737="","",'表格编辑 '!I1737)</f>
        <v/>
      </c>
      <c r="H1737" s="123" t="str">
        <f>IF('表格编辑 '!J1737="","",'表格编辑 '!J1737)</f>
        <v>test_deadth_event(RECEIVER, ARG0, ARG1, ARG2, ARG3,ARG4)</v>
      </c>
      <c r="I1737" s="123">
        <f>IF('表格编辑 '!K1737="","",'表格编辑 '!K1737)</f>
        <v>1</v>
      </c>
      <c r="J1737" s="123">
        <f>IF('表格编辑 '!L1737="","",'表格编辑 '!L1737)</f>
        <v>3546</v>
      </c>
      <c r="K1737" s="123">
        <f>IF('表格编辑 '!M1737="","",'表格编辑 '!M1737)</f>
        <v>1320</v>
      </c>
      <c r="L1737" s="123" t="str">
        <f>IF('表格编辑 '!N1737="","",'表格编辑 '!N1737)</f>
        <v/>
      </c>
      <c r="M1737" s="123" t="str">
        <f>IF('表格编辑 '!O1737="","",'表格编辑 '!O1737)</f>
        <v/>
      </c>
      <c r="N1737" s="123" t="str">
        <f>IF('表格编辑 '!P1737="","",'表格编辑 '!P1737)</f>
        <v/>
      </c>
      <c r="O1737" s="123" t="str">
        <f>IF('表格编辑 '!Q1737="","",'表格编辑 '!Q1737)</f>
        <v/>
      </c>
      <c r="P1737" s="123" t="str">
        <f>IF('表格编辑 '!R1737="","",'表格编辑 '!R1737)</f>
        <v/>
      </c>
      <c r="Q1737" s="123">
        <f>IF('表格编辑 '!S1737="","",'表格编辑 '!S1737)</f>
        <v>320</v>
      </c>
      <c r="R1737" s="123" t="str">
        <f>IF('表格编辑 '!T1737="","",'表格编辑 '!T1737)</f>
        <v/>
      </c>
      <c r="S1737" s="123" t="str">
        <f>IF('表格编辑 '!U1737="","",'表格编辑 '!U1737)</f>
        <v/>
      </c>
      <c r="T1737" s="123" t="str">
        <f>IF('表格编辑 '!V1737="","",'表格编辑 '!V1737)</f>
        <v/>
      </c>
      <c r="U1737" s="123" t="str">
        <f>IF('表格编辑 '!W1737="","",'表格编辑 '!W1737)</f>
        <v/>
      </c>
      <c r="V1737" s="123" t="str">
        <f>IF('表格编辑 '!X1737="","",'表格编辑 '!X1737)</f>
        <v/>
      </c>
      <c r="W1737" s="123" t="str">
        <f>IF('表格编辑 '!Y1737="","",'表格编辑 '!Y1737)</f>
        <v/>
      </c>
      <c r="X1737" s="123" t="str">
        <f>IF('表格编辑 '!Z1737="","",'表格编辑 '!Z1737)</f>
        <v/>
      </c>
      <c r="Y1737" s="123" t="str">
        <f>IF('表格编辑 '!AA1737="","",'表格编辑 '!AA1737)</f>
        <v/>
      </c>
      <c r="Z1737" s="123" t="str">
        <f>IF('表格编辑 '!AB1737="","",'表格编辑 '!AB1737)</f>
        <v/>
      </c>
      <c r="AA1737" s="123" t="str">
        <f>IF('表格编辑 '!AC1737="","",'表格编辑 '!AC1737)</f>
        <v/>
      </c>
      <c r="AB1737" s="123" t="str">
        <f>IF('表格编辑 '!AD1737="","",'表格编辑 '!AD1737)</f>
        <v/>
      </c>
      <c r="AC1737" s="123" t="str">
        <f>IF('表格编辑 '!AE1737="","",'表格编辑 '!AE1737)</f>
        <v/>
      </c>
      <c r="AD1737" s="123">
        <f>IF('表格编辑 '!AF1737="","",'表格编辑 '!AF1737)</f>
        <v>131169</v>
      </c>
    </row>
    <row r="1738" spans="1:30">
      <c r="A1738" s="123">
        <f>IF('表格编辑 '!A1738="","",'表格编辑 '!A1738)</f>
        <v>31170</v>
      </c>
      <c r="B1738" s="123">
        <f>IF('表格编辑 '!B1738="","",'表格编辑 '!B1738)</f>
        <v>10043</v>
      </c>
      <c r="C1738" s="123">
        <f>IF('表格编辑 '!E1738="","",'表格编辑 '!E1738)</f>
        <v>44</v>
      </c>
      <c r="D1738" s="123" t="str">
        <f>IF('表格编辑 '!F1738="","",'表格编辑 '!F1738)</f>
        <v>AI_born_event(RECEIVER, ARG0, ARG1, ARG2, ARG3,ARG4)</v>
      </c>
      <c r="E1738" s="123" t="str">
        <f>IF('表格编辑 '!G1738="","",'表格编辑 '!G1738)</f>
        <v>AI_update_event(RECEIVER, ARG0, ARG1, ARG2, ARG3,ARG4)</v>
      </c>
      <c r="F1738" s="123" t="str">
        <f>IF('表格编辑 '!H1738="","",'表格编辑 '!H1738)</f>
        <v/>
      </c>
      <c r="G1738" s="123" t="str">
        <f>IF('表格编辑 '!I1738="","",'表格编辑 '!I1738)</f>
        <v/>
      </c>
      <c r="H1738" s="123" t="str">
        <f>IF('表格编辑 '!J1738="","",'表格编辑 '!J1738)</f>
        <v>test_deadth_event(RECEIVER, ARG0, ARG1, ARG2, ARG3,ARG4)</v>
      </c>
      <c r="I1738" s="123">
        <f>IF('表格编辑 '!K1738="","",'表格编辑 '!K1738)</f>
        <v>1</v>
      </c>
      <c r="J1738" s="123">
        <f>IF('表格编辑 '!L1738="","",'表格编辑 '!L1738)</f>
        <v>6478</v>
      </c>
      <c r="K1738" s="123">
        <f>IF('表格编辑 '!M1738="","",'表格编辑 '!M1738)</f>
        <v>1320</v>
      </c>
      <c r="L1738" s="123" t="str">
        <f>IF('表格编辑 '!N1738="","",'表格编辑 '!N1738)</f>
        <v/>
      </c>
      <c r="M1738" s="123" t="str">
        <f>IF('表格编辑 '!O1738="","",'表格编辑 '!O1738)</f>
        <v/>
      </c>
      <c r="N1738" s="123" t="str">
        <f>IF('表格编辑 '!P1738="","",'表格编辑 '!P1738)</f>
        <v/>
      </c>
      <c r="O1738" s="123" t="str">
        <f>IF('表格编辑 '!Q1738="","",'表格编辑 '!Q1738)</f>
        <v/>
      </c>
      <c r="P1738" s="123" t="str">
        <f>IF('表格编辑 '!R1738="","",'表格编辑 '!R1738)</f>
        <v/>
      </c>
      <c r="Q1738" s="123">
        <f>IF('表格编辑 '!S1738="","",'表格编辑 '!S1738)</f>
        <v>320</v>
      </c>
      <c r="R1738" s="123" t="str">
        <f>IF('表格编辑 '!T1738="","",'表格编辑 '!T1738)</f>
        <v/>
      </c>
      <c r="S1738" s="123" t="str">
        <f>IF('表格编辑 '!U1738="","",'表格编辑 '!U1738)</f>
        <v/>
      </c>
      <c r="T1738" s="123" t="str">
        <f>IF('表格编辑 '!V1738="","",'表格编辑 '!V1738)</f>
        <v/>
      </c>
      <c r="U1738" s="123" t="str">
        <f>IF('表格编辑 '!W1738="","",'表格编辑 '!W1738)</f>
        <v/>
      </c>
      <c r="V1738" s="123" t="str">
        <f>IF('表格编辑 '!X1738="","",'表格编辑 '!X1738)</f>
        <v/>
      </c>
      <c r="W1738" s="123" t="str">
        <f>IF('表格编辑 '!Y1738="","",'表格编辑 '!Y1738)</f>
        <v/>
      </c>
      <c r="X1738" s="123" t="str">
        <f>IF('表格编辑 '!Z1738="","",'表格编辑 '!Z1738)</f>
        <v/>
      </c>
      <c r="Y1738" s="123" t="str">
        <f>IF('表格编辑 '!AA1738="","",'表格编辑 '!AA1738)</f>
        <v/>
      </c>
      <c r="Z1738" s="123" t="str">
        <f>IF('表格编辑 '!AB1738="","",'表格编辑 '!AB1738)</f>
        <v/>
      </c>
      <c r="AA1738" s="123" t="str">
        <f>IF('表格编辑 '!AC1738="","",'表格编辑 '!AC1738)</f>
        <v/>
      </c>
      <c r="AB1738" s="123" t="str">
        <f>IF('表格编辑 '!AD1738="","",'表格编辑 '!AD1738)</f>
        <v/>
      </c>
      <c r="AC1738" s="123" t="str">
        <f>IF('表格编辑 '!AE1738="","",'表格编辑 '!AE1738)</f>
        <v/>
      </c>
      <c r="AD1738" s="123">
        <f>IF('表格编辑 '!AF1738="","",'表格编辑 '!AF1738)</f>
        <v>131170</v>
      </c>
    </row>
    <row r="1739" spans="1:30">
      <c r="A1739" s="123">
        <f>IF('表格编辑 '!A1739="","",'表格编辑 '!A1739)</f>
        <v>31171</v>
      </c>
      <c r="B1739" s="123">
        <f>IF('表格编辑 '!B1739="","",'表格编辑 '!B1739)</f>
        <v>10043</v>
      </c>
      <c r="C1739" s="123">
        <f>IF('表格编辑 '!E1739="","",'表格编辑 '!E1739)</f>
        <v>44</v>
      </c>
      <c r="D1739" s="123" t="str">
        <f>IF('表格编辑 '!F1739="","",'表格编辑 '!F1739)</f>
        <v>AI_born_event(RECEIVER, ARG0, ARG1, ARG2, ARG3,ARG4)</v>
      </c>
      <c r="E1739" s="123" t="str">
        <f>IF('表格编辑 '!G1739="","",'表格编辑 '!G1739)</f>
        <v>AI_update_event(RECEIVER, ARG0, ARG1, ARG2, ARG3,ARG4)</v>
      </c>
      <c r="F1739" s="123" t="str">
        <f>IF('表格编辑 '!H1739="","",'表格编辑 '!H1739)</f>
        <v/>
      </c>
      <c r="G1739" s="123" t="str">
        <f>IF('表格编辑 '!I1739="","",'表格编辑 '!I1739)</f>
        <v/>
      </c>
      <c r="H1739" s="123" t="str">
        <f>IF('表格编辑 '!J1739="","",'表格编辑 '!J1739)</f>
        <v>test_deadth_event(RECEIVER, ARG0, ARG1, ARG2, ARG3,ARG4)</v>
      </c>
      <c r="I1739" s="123">
        <f>IF('表格编辑 '!K1739="","",'表格编辑 '!K1739)</f>
        <v>1</v>
      </c>
      <c r="J1739" s="123">
        <f>IF('表格编辑 '!L1739="","",'表格编辑 '!L1739)</f>
        <v>6478</v>
      </c>
      <c r="K1739" s="123">
        <f>IF('表格编辑 '!M1739="","",'表格编辑 '!M1739)</f>
        <v>1320</v>
      </c>
      <c r="L1739" s="123" t="str">
        <f>IF('表格编辑 '!N1739="","",'表格编辑 '!N1739)</f>
        <v/>
      </c>
      <c r="M1739" s="123" t="str">
        <f>IF('表格编辑 '!O1739="","",'表格编辑 '!O1739)</f>
        <v/>
      </c>
      <c r="N1739" s="123" t="str">
        <f>IF('表格编辑 '!P1739="","",'表格编辑 '!P1739)</f>
        <v/>
      </c>
      <c r="O1739" s="123" t="str">
        <f>IF('表格编辑 '!Q1739="","",'表格编辑 '!Q1739)</f>
        <v/>
      </c>
      <c r="P1739" s="123" t="str">
        <f>IF('表格编辑 '!R1739="","",'表格编辑 '!R1739)</f>
        <v/>
      </c>
      <c r="Q1739" s="123">
        <f>IF('表格编辑 '!S1739="","",'表格编辑 '!S1739)</f>
        <v>320</v>
      </c>
      <c r="R1739" s="123" t="str">
        <f>IF('表格编辑 '!T1739="","",'表格编辑 '!T1739)</f>
        <v/>
      </c>
      <c r="S1739" s="123" t="str">
        <f>IF('表格编辑 '!U1739="","",'表格编辑 '!U1739)</f>
        <v/>
      </c>
      <c r="T1739" s="123" t="str">
        <f>IF('表格编辑 '!V1739="","",'表格编辑 '!V1739)</f>
        <v/>
      </c>
      <c r="U1739" s="123" t="str">
        <f>IF('表格编辑 '!W1739="","",'表格编辑 '!W1739)</f>
        <v/>
      </c>
      <c r="V1739" s="123" t="str">
        <f>IF('表格编辑 '!X1739="","",'表格编辑 '!X1739)</f>
        <v/>
      </c>
      <c r="W1739" s="123" t="str">
        <f>IF('表格编辑 '!Y1739="","",'表格编辑 '!Y1739)</f>
        <v/>
      </c>
      <c r="X1739" s="123" t="str">
        <f>IF('表格编辑 '!Z1739="","",'表格编辑 '!Z1739)</f>
        <v/>
      </c>
      <c r="Y1739" s="123" t="str">
        <f>IF('表格编辑 '!AA1739="","",'表格编辑 '!AA1739)</f>
        <v/>
      </c>
      <c r="Z1739" s="123" t="str">
        <f>IF('表格编辑 '!AB1739="","",'表格编辑 '!AB1739)</f>
        <v/>
      </c>
      <c r="AA1739" s="123" t="str">
        <f>IF('表格编辑 '!AC1739="","",'表格编辑 '!AC1739)</f>
        <v/>
      </c>
      <c r="AB1739" s="123" t="str">
        <f>IF('表格编辑 '!AD1739="","",'表格编辑 '!AD1739)</f>
        <v/>
      </c>
      <c r="AC1739" s="123" t="str">
        <f>IF('表格编辑 '!AE1739="","",'表格编辑 '!AE1739)</f>
        <v/>
      </c>
      <c r="AD1739" s="123">
        <f>IF('表格编辑 '!AF1739="","",'表格编辑 '!AF1739)</f>
        <v>131171</v>
      </c>
    </row>
    <row r="1740" spans="1:30">
      <c r="A1740" s="123">
        <f>IF('表格编辑 '!A1740="","",'表格编辑 '!A1740)</f>
        <v>31172</v>
      </c>
      <c r="B1740" s="123">
        <f>IF('表格编辑 '!B1740="","",'表格编辑 '!B1740)</f>
        <v>10157</v>
      </c>
      <c r="C1740" s="123">
        <f>IF('表格编辑 '!E1740="","",'表格编辑 '!E1740)</f>
        <v>44</v>
      </c>
      <c r="D1740" s="123" t="str">
        <f>IF('表格编辑 '!F1740="","",'表格编辑 '!F1740)</f>
        <v>AI_born_event(RECEIVER, ARG0, ARG1, ARG2, ARG3,ARG4)</v>
      </c>
      <c r="E1740" s="123" t="str">
        <f>IF('表格编辑 '!G1740="","",'表格编辑 '!G1740)</f>
        <v>AI_update_event(RECEIVER, ARG0, ARG1, ARG2, ARG3,ARG4)</v>
      </c>
      <c r="F1740" s="123" t="str">
        <f>IF('表格编辑 '!H1740="","",'表格编辑 '!H1740)</f>
        <v/>
      </c>
      <c r="G1740" s="123" t="str">
        <f>IF('表格编辑 '!I1740="","",'表格编辑 '!I1740)</f>
        <v/>
      </c>
      <c r="H1740" s="123" t="str">
        <f>IF('表格编辑 '!J1740="","",'表格编辑 '!J1740)</f>
        <v>test_deadth_event(RECEIVER, ARG0, ARG1, ARG2, ARG3,ARG4)</v>
      </c>
      <c r="I1740" s="123">
        <f>IF('表格编辑 '!K1740="","",'表格编辑 '!K1740)</f>
        <v>1</v>
      </c>
      <c r="J1740" s="123">
        <f>IF('表格编辑 '!L1740="","",'表格编辑 '!L1740)</f>
        <v>3438</v>
      </c>
      <c r="K1740" s="123">
        <f>IF('表格编辑 '!M1740="","",'表格编辑 '!M1740)</f>
        <v>1320</v>
      </c>
      <c r="L1740" s="123" t="str">
        <f>IF('表格编辑 '!N1740="","",'表格编辑 '!N1740)</f>
        <v/>
      </c>
      <c r="M1740" s="123" t="str">
        <f>IF('表格编辑 '!O1740="","",'表格编辑 '!O1740)</f>
        <v/>
      </c>
      <c r="N1740" s="123" t="str">
        <f>IF('表格编辑 '!P1740="","",'表格编辑 '!P1740)</f>
        <v/>
      </c>
      <c r="O1740" s="123" t="str">
        <f>IF('表格编辑 '!Q1740="","",'表格编辑 '!Q1740)</f>
        <v/>
      </c>
      <c r="P1740" s="123" t="str">
        <f>IF('表格编辑 '!R1740="","",'表格编辑 '!R1740)</f>
        <v/>
      </c>
      <c r="Q1740" s="123">
        <f>IF('表格编辑 '!S1740="","",'表格编辑 '!S1740)</f>
        <v>320</v>
      </c>
      <c r="R1740" s="123" t="str">
        <f>IF('表格编辑 '!T1740="","",'表格编辑 '!T1740)</f>
        <v/>
      </c>
      <c r="S1740" s="123" t="str">
        <f>IF('表格编辑 '!U1740="","",'表格编辑 '!U1740)</f>
        <v/>
      </c>
      <c r="T1740" s="123" t="str">
        <f>IF('表格编辑 '!V1740="","",'表格编辑 '!V1740)</f>
        <v/>
      </c>
      <c r="U1740" s="123" t="str">
        <f>IF('表格编辑 '!W1740="","",'表格编辑 '!W1740)</f>
        <v/>
      </c>
      <c r="V1740" s="123" t="str">
        <f>IF('表格编辑 '!X1740="","",'表格编辑 '!X1740)</f>
        <v/>
      </c>
      <c r="W1740" s="123" t="str">
        <f>IF('表格编辑 '!Y1740="","",'表格编辑 '!Y1740)</f>
        <v/>
      </c>
      <c r="X1740" s="123" t="str">
        <f>IF('表格编辑 '!Z1740="","",'表格编辑 '!Z1740)</f>
        <v/>
      </c>
      <c r="Y1740" s="123" t="str">
        <f>IF('表格编辑 '!AA1740="","",'表格编辑 '!AA1740)</f>
        <v/>
      </c>
      <c r="Z1740" s="123" t="str">
        <f>IF('表格编辑 '!AB1740="","",'表格编辑 '!AB1740)</f>
        <v/>
      </c>
      <c r="AA1740" s="123" t="str">
        <f>IF('表格编辑 '!AC1740="","",'表格编辑 '!AC1740)</f>
        <v/>
      </c>
      <c r="AB1740" s="123" t="str">
        <f>IF('表格编辑 '!AD1740="","",'表格编辑 '!AD1740)</f>
        <v/>
      </c>
      <c r="AC1740" s="123" t="str">
        <f>IF('表格编辑 '!AE1740="","",'表格编辑 '!AE1740)</f>
        <v/>
      </c>
      <c r="AD1740" s="123">
        <f>IF('表格编辑 '!AF1740="","",'表格编辑 '!AF1740)</f>
        <v>131172</v>
      </c>
    </row>
    <row r="1741" spans="1:30">
      <c r="A1741" s="123">
        <f>IF('表格编辑 '!A1741="","",'表格编辑 '!A1741)</f>
        <v>31173</v>
      </c>
      <c r="B1741" s="123">
        <f>IF('表格编辑 '!B1741="","",'表格编辑 '!B1741)</f>
        <v>10124</v>
      </c>
      <c r="C1741" s="123">
        <f>IF('表格编辑 '!E1741="","",'表格编辑 '!E1741)</f>
        <v>44</v>
      </c>
      <c r="D1741" s="123" t="str">
        <f>IF('表格编辑 '!F1741="","",'表格编辑 '!F1741)</f>
        <v>AI_born_event(RECEIVER, ARG0, ARG1, ARG2, ARG3,ARG4)</v>
      </c>
      <c r="E1741" s="123" t="str">
        <f>IF('表格编辑 '!G1741="","",'表格编辑 '!G1741)</f>
        <v>AI_update_event(RECEIVER, ARG0, ARG1, ARG2, ARG3,ARG4)</v>
      </c>
      <c r="F1741" s="123" t="str">
        <f>IF('表格编辑 '!H1741="","",'表格编辑 '!H1741)</f>
        <v/>
      </c>
      <c r="G1741" s="123" t="str">
        <f>IF('表格编辑 '!I1741="","",'表格编辑 '!I1741)</f>
        <v/>
      </c>
      <c r="H1741" s="123" t="str">
        <f>IF('表格编辑 '!J1741="","",'表格编辑 '!J1741)</f>
        <v>test_deadth_event(RECEIVER, ARG0, ARG1, ARG2, ARG3,ARG4)</v>
      </c>
      <c r="I1741" s="123">
        <f>IF('表格编辑 '!K1741="","",'表格编辑 '!K1741)</f>
        <v>1</v>
      </c>
      <c r="J1741" s="123">
        <f>IF('表格编辑 '!L1741="","",'表格编辑 '!L1741)</f>
        <v>3244</v>
      </c>
      <c r="K1741" s="123">
        <f>IF('表格编辑 '!M1741="","",'表格编辑 '!M1741)</f>
        <v>1320</v>
      </c>
      <c r="L1741" s="123" t="str">
        <f>IF('表格编辑 '!N1741="","",'表格编辑 '!N1741)</f>
        <v/>
      </c>
      <c r="M1741" s="123" t="str">
        <f>IF('表格编辑 '!O1741="","",'表格编辑 '!O1741)</f>
        <v/>
      </c>
      <c r="N1741" s="123" t="str">
        <f>IF('表格编辑 '!P1741="","",'表格编辑 '!P1741)</f>
        <v/>
      </c>
      <c r="O1741" s="123" t="str">
        <f>IF('表格编辑 '!Q1741="","",'表格编辑 '!Q1741)</f>
        <v/>
      </c>
      <c r="P1741" s="123" t="str">
        <f>IF('表格编辑 '!R1741="","",'表格编辑 '!R1741)</f>
        <v/>
      </c>
      <c r="Q1741" s="123">
        <f>IF('表格编辑 '!S1741="","",'表格编辑 '!S1741)</f>
        <v>320</v>
      </c>
      <c r="R1741" s="123" t="str">
        <f>IF('表格编辑 '!T1741="","",'表格编辑 '!T1741)</f>
        <v/>
      </c>
      <c r="S1741" s="123" t="str">
        <f>IF('表格编辑 '!U1741="","",'表格编辑 '!U1741)</f>
        <v/>
      </c>
      <c r="T1741" s="123" t="str">
        <f>IF('表格编辑 '!V1741="","",'表格编辑 '!V1741)</f>
        <v/>
      </c>
      <c r="U1741" s="123" t="str">
        <f>IF('表格编辑 '!W1741="","",'表格编辑 '!W1741)</f>
        <v/>
      </c>
      <c r="V1741" s="123" t="str">
        <f>IF('表格编辑 '!X1741="","",'表格编辑 '!X1741)</f>
        <v/>
      </c>
      <c r="W1741" s="123" t="str">
        <f>IF('表格编辑 '!Y1741="","",'表格编辑 '!Y1741)</f>
        <v/>
      </c>
      <c r="X1741" s="123" t="str">
        <f>IF('表格编辑 '!Z1741="","",'表格编辑 '!Z1741)</f>
        <v/>
      </c>
      <c r="Y1741" s="123" t="str">
        <f>IF('表格编辑 '!AA1741="","",'表格编辑 '!AA1741)</f>
        <v/>
      </c>
      <c r="Z1741" s="123" t="str">
        <f>IF('表格编辑 '!AB1741="","",'表格编辑 '!AB1741)</f>
        <v/>
      </c>
      <c r="AA1741" s="123" t="str">
        <f>IF('表格编辑 '!AC1741="","",'表格编辑 '!AC1741)</f>
        <v/>
      </c>
      <c r="AB1741" s="123" t="str">
        <f>IF('表格编辑 '!AD1741="","",'表格编辑 '!AD1741)</f>
        <v/>
      </c>
      <c r="AC1741" s="123" t="str">
        <f>IF('表格编辑 '!AE1741="","",'表格编辑 '!AE1741)</f>
        <v/>
      </c>
      <c r="AD1741" s="123">
        <f>IF('表格编辑 '!AF1741="","",'表格编辑 '!AF1741)</f>
        <v>131173</v>
      </c>
    </row>
    <row r="1742" spans="1:30">
      <c r="A1742" s="123">
        <f>IF('表格编辑 '!A1742="","",'表格编辑 '!A1742)</f>
        <v>31174</v>
      </c>
      <c r="B1742" s="123">
        <f>IF('表格编辑 '!B1742="","",'表格编辑 '!B1742)</f>
        <v>10047</v>
      </c>
      <c r="C1742" s="123">
        <f>IF('表格编辑 '!E1742="","",'表格编辑 '!E1742)</f>
        <v>44</v>
      </c>
      <c r="D1742" s="123" t="str">
        <f>IF('表格编辑 '!F1742="","",'表格编辑 '!F1742)</f>
        <v>AI_born_event(RECEIVER, ARG0, ARG1, ARG2, ARG3,ARG4)</v>
      </c>
      <c r="E1742" s="123" t="str">
        <f>IF('表格编辑 '!G1742="","",'表格编辑 '!G1742)</f>
        <v>AI_update_event(RECEIVER, ARG0, ARG1, ARG2, ARG3,ARG4)</v>
      </c>
      <c r="F1742" s="123" t="str">
        <f>IF('表格编辑 '!H1742="","",'表格编辑 '!H1742)</f>
        <v/>
      </c>
      <c r="G1742" s="123" t="str">
        <f>IF('表格编辑 '!I1742="","",'表格编辑 '!I1742)</f>
        <v/>
      </c>
      <c r="H1742" s="123" t="str">
        <f>IF('表格编辑 '!J1742="","",'表格编辑 '!J1742)</f>
        <v>test_deadth_event(RECEIVER, ARG0, ARG1, ARG2, ARG3,ARG4)</v>
      </c>
      <c r="I1742" s="123">
        <f>IF('表格编辑 '!K1742="","",'表格编辑 '!K1742)</f>
        <v>1</v>
      </c>
      <c r="J1742" s="123">
        <f>IF('表格编辑 '!L1742="","",'表格编辑 '!L1742)</f>
        <v>5274</v>
      </c>
      <c r="K1742" s="123">
        <f>IF('表格编辑 '!M1742="","",'表格编辑 '!M1742)</f>
        <v>1320</v>
      </c>
      <c r="L1742" s="123" t="str">
        <f>IF('表格编辑 '!N1742="","",'表格编辑 '!N1742)</f>
        <v/>
      </c>
      <c r="M1742" s="123" t="str">
        <f>IF('表格编辑 '!O1742="","",'表格编辑 '!O1742)</f>
        <v/>
      </c>
      <c r="N1742" s="123" t="str">
        <f>IF('表格编辑 '!P1742="","",'表格编辑 '!P1742)</f>
        <v/>
      </c>
      <c r="O1742" s="123" t="str">
        <f>IF('表格编辑 '!Q1742="","",'表格编辑 '!Q1742)</f>
        <v/>
      </c>
      <c r="P1742" s="123" t="str">
        <f>IF('表格编辑 '!R1742="","",'表格编辑 '!R1742)</f>
        <v/>
      </c>
      <c r="Q1742" s="123">
        <f>IF('表格编辑 '!S1742="","",'表格编辑 '!S1742)</f>
        <v>320</v>
      </c>
      <c r="R1742" s="123" t="str">
        <f>IF('表格编辑 '!T1742="","",'表格编辑 '!T1742)</f>
        <v/>
      </c>
      <c r="S1742" s="123" t="str">
        <f>IF('表格编辑 '!U1742="","",'表格编辑 '!U1742)</f>
        <v/>
      </c>
      <c r="T1742" s="123" t="str">
        <f>IF('表格编辑 '!V1742="","",'表格编辑 '!V1742)</f>
        <v/>
      </c>
      <c r="U1742" s="123" t="str">
        <f>IF('表格编辑 '!W1742="","",'表格编辑 '!W1742)</f>
        <v/>
      </c>
      <c r="V1742" s="123" t="str">
        <f>IF('表格编辑 '!X1742="","",'表格编辑 '!X1742)</f>
        <v/>
      </c>
      <c r="W1742" s="123" t="str">
        <f>IF('表格编辑 '!Y1742="","",'表格编辑 '!Y1742)</f>
        <v/>
      </c>
      <c r="X1742" s="123" t="str">
        <f>IF('表格编辑 '!Z1742="","",'表格编辑 '!Z1742)</f>
        <v/>
      </c>
      <c r="Y1742" s="123" t="str">
        <f>IF('表格编辑 '!AA1742="","",'表格编辑 '!AA1742)</f>
        <v/>
      </c>
      <c r="Z1742" s="123" t="str">
        <f>IF('表格编辑 '!AB1742="","",'表格编辑 '!AB1742)</f>
        <v/>
      </c>
      <c r="AA1742" s="123" t="str">
        <f>IF('表格编辑 '!AC1742="","",'表格编辑 '!AC1742)</f>
        <v/>
      </c>
      <c r="AB1742" s="123" t="str">
        <f>IF('表格编辑 '!AD1742="","",'表格编辑 '!AD1742)</f>
        <v/>
      </c>
      <c r="AC1742" s="123" t="str">
        <f>IF('表格编辑 '!AE1742="","",'表格编辑 '!AE1742)</f>
        <v/>
      </c>
      <c r="AD1742" s="123">
        <f>IF('表格编辑 '!AF1742="","",'表格编辑 '!AF1742)</f>
        <v>131174</v>
      </c>
    </row>
    <row r="1743" spans="1:30">
      <c r="A1743" s="123">
        <f>IF('表格编辑 '!A1743="","",'表格编辑 '!A1743)</f>
        <v>31175</v>
      </c>
      <c r="B1743" s="123">
        <f>IF('表格编辑 '!B1743="","",'表格编辑 '!B1743)</f>
        <v>10117</v>
      </c>
      <c r="C1743" s="123">
        <f>IF('表格编辑 '!E1743="","",'表格编辑 '!E1743)</f>
        <v>44</v>
      </c>
      <c r="D1743" s="123" t="str">
        <f>IF('表格编辑 '!F1743="","",'表格编辑 '!F1743)</f>
        <v>AI_born_event(RECEIVER, ARG0, ARG1, ARG2, ARG3,ARG4)</v>
      </c>
      <c r="E1743" s="123" t="str">
        <f>IF('表格编辑 '!G1743="","",'表格编辑 '!G1743)</f>
        <v>AI_update_event(RECEIVER, ARG0, ARG1, ARG2, ARG3,ARG4)</v>
      </c>
      <c r="F1743" s="123" t="str">
        <f>IF('表格编辑 '!H1743="","",'表格编辑 '!H1743)</f>
        <v/>
      </c>
      <c r="G1743" s="123" t="str">
        <f>IF('表格编辑 '!I1743="","",'表格编辑 '!I1743)</f>
        <v/>
      </c>
      <c r="H1743" s="123" t="str">
        <f>IF('表格编辑 '!J1743="","",'表格编辑 '!J1743)</f>
        <v>test_deadth_event(RECEIVER, ARG0, ARG1, ARG2, ARG3,ARG4)</v>
      </c>
      <c r="I1743" s="123">
        <f>IF('表格编辑 '!K1743="","",'表格编辑 '!K1743)</f>
        <v>1</v>
      </c>
      <c r="J1743" s="123">
        <f>IF('表格编辑 '!L1743="","",'表格编辑 '!L1743)</f>
        <v>5590</v>
      </c>
      <c r="K1743" s="123">
        <f>IF('表格编辑 '!M1743="","",'表格编辑 '!M1743)</f>
        <v>1320</v>
      </c>
      <c r="L1743" s="123" t="str">
        <f>IF('表格编辑 '!N1743="","",'表格编辑 '!N1743)</f>
        <v/>
      </c>
      <c r="M1743" s="123" t="str">
        <f>IF('表格编辑 '!O1743="","",'表格编辑 '!O1743)</f>
        <v/>
      </c>
      <c r="N1743" s="123" t="str">
        <f>IF('表格编辑 '!P1743="","",'表格编辑 '!P1743)</f>
        <v/>
      </c>
      <c r="O1743" s="123" t="str">
        <f>IF('表格编辑 '!Q1743="","",'表格编辑 '!Q1743)</f>
        <v/>
      </c>
      <c r="P1743" s="123" t="str">
        <f>IF('表格编辑 '!R1743="","",'表格编辑 '!R1743)</f>
        <v/>
      </c>
      <c r="Q1743" s="123">
        <f>IF('表格编辑 '!S1743="","",'表格编辑 '!S1743)</f>
        <v>320</v>
      </c>
      <c r="R1743" s="123" t="str">
        <f>IF('表格编辑 '!T1743="","",'表格编辑 '!T1743)</f>
        <v/>
      </c>
      <c r="S1743" s="123" t="str">
        <f>IF('表格编辑 '!U1743="","",'表格编辑 '!U1743)</f>
        <v/>
      </c>
      <c r="T1743" s="123" t="str">
        <f>IF('表格编辑 '!V1743="","",'表格编辑 '!V1743)</f>
        <v/>
      </c>
      <c r="U1743" s="123" t="str">
        <f>IF('表格编辑 '!W1743="","",'表格编辑 '!W1743)</f>
        <v/>
      </c>
      <c r="V1743" s="123" t="str">
        <f>IF('表格编辑 '!X1743="","",'表格编辑 '!X1743)</f>
        <v/>
      </c>
      <c r="W1743" s="123" t="str">
        <f>IF('表格编辑 '!Y1743="","",'表格编辑 '!Y1743)</f>
        <v/>
      </c>
      <c r="X1743" s="123" t="str">
        <f>IF('表格编辑 '!Z1743="","",'表格编辑 '!Z1743)</f>
        <v/>
      </c>
      <c r="Y1743" s="123" t="str">
        <f>IF('表格编辑 '!AA1743="","",'表格编辑 '!AA1743)</f>
        <v/>
      </c>
      <c r="Z1743" s="123" t="str">
        <f>IF('表格编辑 '!AB1743="","",'表格编辑 '!AB1743)</f>
        <v/>
      </c>
      <c r="AA1743" s="123" t="str">
        <f>IF('表格编辑 '!AC1743="","",'表格编辑 '!AC1743)</f>
        <v/>
      </c>
      <c r="AB1743" s="123" t="str">
        <f>IF('表格编辑 '!AD1743="","",'表格编辑 '!AD1743)</f>
        <v/>
      </c>
      <c r="AC1743" s="123" t="str">
        <f>IF('表格编辑 '!AE1743="","",'表格编辑 '!AE1743)</f>
        <v/>
      </c>
      <c r="AD1743" s="123">
        <f>IF('表格编辑 '!AF1743="","",'表格编辑 '!AF1743)</f>
        <v>131175</v>
      </c>
    </row>
    <row r="1744" spans="1:30">
      <c r="A1744" s="123">
        <f>IF('表格编辑 '!A1744="","",'表格编辑 '!A1744)</f>
        <v>31176</v>
      </c>
      <c r="B1744" s="123">
        <f>IF('表格编辑 '!B1744="","",'表格编辑 '!B1744)</f>
        <v>10152</v>
      </c>
      <c r="C1744" s="123">
        <f>IF('表格编辑 '!E1744="","",'表格编辑 '!E1744)</f>
        <v>44</v>
      </c>
      <c r="D1744" s="123" t="str">
        <f>IF('表格编辑 '!F1744="","",'表格编辑 '!F1744)</f>
        <v>AI_born_event(RECEIVER, ARG0, ARG1, ARG2, ARG3,ARG4)</v>
      </c>
      <c r="E1744" s="123" t="str">
        <f>IF('表格编辑 '!G1744="","",'表格编辑 '!G1744)</f>
        <v>AI_update_event(RECEIVER, ARG0, ARG1, ARG2, ARG3,ARG4)</v>
      </c>
      <c r="F1744" s="123" t="str">
        <f>IF('表格编辑 '!H1744="","",'表格编辑 '!H1744)</f>
        <v/>
      </c>
      <c r="G1744" s="123" t="str">
        <f>IF('表格编辑 '!I1744="","",'表格编辑 '!I1744)</f>
        <v/>
      </c>
      <c r="H1744" s="123" t="str">
        <f>IF('表格编辑 '!J1744="","",'表格编辑 '!J1744)</f>
        <v>test_deadth_event(RECEIVER, ARG0, ARG1, ARG2, ARG3,ARG4)</v>
      </c>
      <c r="I1744" s="123">
        <f>IF('表格编辑 '!K1744="","",'表格编辑 '!K1744)</f>
        <v>1</v>
      </c>
      <c r="J1744" s="123">
        <f>IF('表格编辑 '!L1744="","",'表格编辑 '!L1744)</f>
        <v>4732</v>
      </c>
      <c r="K1744" s="123">
        <f>IF('表格编辑 '!M1744="","",'表格编辑 '!M1744)</f>
        <v>1320</v>
      </c>
      <c r="L1744" s="123" t="str">
        <f>IF('表格编辑 '!N1744="","",'表格编辑 '!N1744)</f>
        <v/>
      </c>
      <c r="M1744" s="123" t="str">
        <f>IF('表格编辑 '!O1744="","",'表格编辑 '!O1744)</f>
        <v/>
      </c>
      <c r="N1744" s="123" t="str">
        <f>IF('表格编辑 '!P1744="","",'表格编辑 '!P1744)</f>
        <v/>
      </c>
      <c r="O1744" s="123" t="str">
        <f>IF('表格编辑 '!Q1744="","",'表格编辑 '!Q1744)</f>
        <v/>
      </c>
      <c r="P1744" s="123" t="str">
        <f>IF('表格编辑 '!R1744="","",'表格编辑 '!R1744)</f>
        <v/>
      </c>
      <c r="Q1744" s="123">
        <f>IF('表格编辑 '!S1744="","",'表格编辑 '!S1744)</f>
        <v>320</v>
      </c>
      <c r="R1744" s="123" t="str">
        <f>IF('表格编辑 '!T1744="","",'表格编辑 '!T1744)</f>
        <v/>
      </c>
      <c r="S1744" s="123" t="str">
        <f>IF('表格编辑 '!U1744="","",'表格编辑 '!U1744)</f>
        <v/>
      </c>
      <c r="T1744" s="123" t="str">
        <f>IF('表格编辑 '!V1744="","",'表格编辑 '!V1744)</f>
        <v/>
      </c>
      <c r="U1744" s="123" t="str">
        <f>IF('表格编辑 '!W1744="","",'表格编辑 '!W1744)</f>
        <v/>
      </c>
      <c r="V1744" s="123" t="str">
        <f>IF('表格编辑 '!X1744="","",'表格编辑 '!X1744)</f>
        <v/>
      </c>
      <c r="W1744" s="123" t="str">
        <f>IF('表格编辑 '!Y1744="","",'表格编辑 '!Y1744)</f>
        <v/>
      </c>
      <c r="X1744" s="123" t="str">
        <f>IF('表格编辑 '!Z1744="","",'表格编辑 '!Z1744)</f>
        <v/>
      </c>
      <c r="Y1744" s="123" t="str">
        <f>IF('表格编辑 '!AA1744="","",'表格编辑 '!AA1744)</f>
        <v/>
      </c>
      <c r="Z1744" s="123" t="str">
        <f>IF('表格编辑 '!AB1744="","",'表格编辑 '!AB1744)</f>
        <v/>
      </c>
      <c r="AA1744" s="123" t="str">
        <f>IF('表格编辑 '!AC1744="","",'表格编辑 '!AC1744)</f>
        <v/>
      </c>
      <c r="AB1744" s="123" t="str">
        <f>IF('表格编辑 '!AD1744="","",'表格编辑 '!AD1744)</f>
        <v/>
      </c>
      <c r="AC1744" s="123" t="str">
        <f>IF('表格编辑 '!AE1744="","",'表格编辑 '!AE1744)</f>
        <v/>
      </c>
      <c r="AD1744" s="123">
        <f>IF('表格编辑 '!AF1744="","",'表格编辑 '!AF1744)</f>
        <v>131176</v>
      </c>
    </row>
    <row r="1745" spans="1:30">
      <c r="A1745" s="123">
        <f>IF('表格编辑 '!A1745="","",'表格编辑 '!A1745)</f>
        <v>31177</v>
      </c>
      <c r="B1745" s="123">
        <f>IF('表格编辑 '!B1745="","",'表格编辑 '!B1745)</f>
        <v>10061</v>
      </c>
      <c r="C1745" s="123">
        <f>IF('表格编辑 '!E1745="","",'表格编辑 '!E1745)</f>
        <v>49</v>
      </c>
      <c r="D1745" s="123" t="str">
        <f>IF('表格编辑 '!F1745="","",'表格编辑 '!F1745)</f>
        <v>AI_born_event(RECEIVER, ARG0, ARG1, ARG2, ARG3,ARG4)</v>
      </c>
      <c r="E1745" s="123" t="str">
        <f>IF('表格编辑 '!G1745="","",'表格编辑 '!G1745)</f>
        <v>AI_update_event(RECEIVER, ARG0, ARG1, ARG2, ARG3,ARG4)</v>
      </c>
      <c r="F1745" s="123" t="str">
        <f>IF('表格编辑 '!H1745="","",'表格编辑 '!H1745)</f>
        <v/>
      </c>
      <c r="G1745" s="123" t="str">
        <f>IF('表格编辑 '!I1745="","",'表格编辑 '!I1745)</f>
        <v/>
      </c>
      <c r="H1745" s="123" t="str">
        <f>IF('表格编辑 '!J1745="","",'表格编辑 '!J1745)</f>
        <v>test_deadth_event(RECEIVER, ARG0, ARG1, ARG2, ARG3,ARG4)</v>
      </c>
      <c r="I1745" s="123">
        <f>IF('表格编辑 '!K1745="","",'表格编辑 '!K1745)</f>
        <v>1</v>
      </c>
      <c r="J1745" s="123">
        <f>IF('表格编辑 '!L1745="","",'表格编辑 '!L1745)</f>
        <v>3402</v>
      </c>
      <c r="K1745" s="123">
        <f>IF('表格编辑 '!M1745="","",'表格编辑 '!M1745)</f>
        <v>1470</v>
      </c>
      <c r="L1745" s="123" t="str">
        <f>IF('表格编辑 '!N1745="","",'表格编辑 '!N1745)</f>
        <v/>
      </c>
      <c r="M1745" s="123" t="str">
        <f>IF('表格编辑 '!O1745="","",'表格编辑 '!O1745)</f>
        <v/>
      </c>
      <c r="N1745" s="123" t="str">
        <f>IF('表格编辑 '!P1745="","",'表格编辑 '!P1745)</f>
        <v/>
      </c>
      <c r="O1745" s="123" t="str">
        <f>IF('表格编辑 '!Q1745="","",'表格编辑 '!Q1745)</f>
        <v/>
      </c>
      <c r="P1745" s="123" t="str">
        <f>IF('表格编辑 '!R1745="","",'表格编辑 '!R1745)</f>
        <v/>
      </c>
      <c r="Q1745" s="123">
        <f>IF('表格编辑 '!S1745="","",'表格编辑 '!S1745)</f>
        <v>320</v>
      </c>
      <c r="R1745" s="123" t="str">
        <f>IF('表格编辑 '!T1745="","",'表格编辑 '!T1745)</f>
        <v/>
      </c>
      <c r="S1745" s="123" t="str">
        <f>IF('表格编辑 '!U1745="","",'表格编辑 '!U1745)</f>
        <v/>
      </c>
      <c r="T1745" s="123" t="str">
        <f>IF('表格编辑 '!V1745="","",'表格编辑 '!V1745)</f>
        <v/>
      </c>
      <c r="U1745" s="123" t="str">
        <f>IF('表格编辑 '!W1745="","",'表格编辑 '!W1745)</f>
        <v/>
      </c>
      <c r="V1745" s="123" t="str">
        <f>IF('表格编辑 '!X1745="","",'表格编辑 '!X1745)</f>
        <v/>
      </c>
      <c r="W1745" s="123" t="str">
        <f>IF('表格编辑 '!Y1745="","",'表格编辑 '!Y1745)</f>
        <v/>
      </c>
      <c r="X1745" s="123" t="str">
        <f>IF('表格编辑 '!Z1745="","",'表格编辑 '!Z1745)</f>
        <v/>
      </c>
      <c r="Y1745" s="123" t="str">
        <f>IF('表格编辑 '!AA1745="","",'表格编辑 '!AA1745)</f>
        <v/>
      </c>
      <c r="Z1745" s="123" t="str">
        <f>IF('表格编辑 '!AB1745="","",'表格编辑 '!AB1745)</f>
        <v/>
      </c>
      <c r="AA1745" s="123" t="str">
        <f>IF('表格编辑 '!AC1745="","",'表格编辑 '!AC1745)</f>
        <v/>
      </c>
      <c r="AB1745" s="123" t="str">
        <f>IF('表格编辑 '!AD1745="","",'表格编辑 '!AD1745)</f>
        <v/>
      </c>
      <c r="AC1745" s="123" t="str">
        <f>IF('表格编辑 '!AE1745="","",'表格编辑 '!AE1745)</f>
        <v/>
      </c>
      <c r="AD1745" s="123">
        <f>IF('表格编辑 '!AF1745="","",'表格编辑 '!AF1745)</f>
        <v>131177</v>
      </c>
    </row>
    <row r="1746" spans="1:30">
      <c r="A1746" s="123">
        <f>IF('表格编辑 '!A1746="","",'表格编辑 '!A1746)</f>
        <v>31178</v>
      </c>
      <c r="B1746" s="123">
        <f>IF('表格编辑 '!B1746="","",'表格编辑 '!B1746)</f>
        <v>10079</v>
      </c>
      <c r="C1746" s="123">
        <f>IF('表格编辑 '!E1746="","",'表格编辑 '!E1746)</f>
        <v>49</v>
      </c>
      <c r="D1746" s="123" t="str">
        <f>IF('表格编辑 '!F1746="","",'表格编辑 '!F1746)</f>
        <v>AI_born_event(RECEIVER, ARG0, ARG1, ARG2, ARG3,ARG4)</v>
      </c>
      <c r="E1746" s="123" t="str">
        <f>IF('表格编辑 '!G1746="","",'表格编辑 '!G1746)</f>
        <v>AI_update_event(RECEIVER, ARG0, ARG1, ARG2, ARG3,ARG4)</v>
      </c>
      <c r="F1746" s="123" t="str">
        <f>IF('表格编辑 '!H1746="","",'表格编辑 '!H1746)</f>
        <v/>
      </c>
      <c r="G1746" s="123" t="str">
        <f>IF('表格编辑 '!I1746="","",'表格编辑 '!I1746)</f>
        <v/>
      </c>
      <c r="H1746" s="123" t="str">
        <f>IF('表格编辑 '!J1746="","",'表格编辑 '!J1746)</f>
        <v>test_deadth_event(RECEIVER, ARG0, ARG1, ARG2, ARG3,ARG4)</v>
      </c>
      <c r="I1746" s="123">
        <f>IF('表格编辑 '!K1746="","",'表格编辑 '!K1746)</f>
        <v>1</v>
      </c>
      <c r="J1746" s="123">
        <f>IF('表格编辑 '!L1746="","",'表格编辑 '!L1746)</f>
        <v>4732</v>
      </c>
      <c r="K1746" s="123">
        <f>IF('表格编辑 '!M1746="","",'表格编辑 '!M1746)</f>
        <v>1470</v>
      </c>
      <c r="L1746" s="123" t="str">
        <f>IF('表格编辑 '!N1746="","",'表格编辑 '!N1746)</f>
        <v/>
      </c>
      <c r="M1746" s="123" t="str">
        <f>IF('表格编辑 '!O1746="","",'表格编辑 '!O1746)</f>
        <v/>
      </c>
      <c r="N1746" s="123" t="str">
        <f>IF('表格编辑 '!P1746="","",'表格编辑 '!P1746)</f>
        <v/>
      </c>
      <c r="O1746" s="123" t="str">
        <f>IF('表格编辑 '!Q1746="","",'表格编辑 '!Q1746)</f>
        <v/>
      </c>
      <c r="P1746" s="123" t="str">
        <f>IF('表格编辑 '!R1746="","",'表格编辑 '!R1746)</f>
        <v/>
      </c>
      <c r="Q1746" s="123">
        <f>IF('表格编辑 '!S1746="","",'表格编辑 '!S1746)</f>
        <v>320</v>
      </c>
      <c r="R1746" s="123" t="str">
        <f>IF('表格编辑 '!T1746="","",'表格编辑 '!T1746)</f>
        <v/>
      </c>
      <c r="S1746" s="123" t="str">
        <f>IF('表格编辑 '!U1746="","",'表格编辑 '!U1746)</f>
        <v/>
      </c>
      <c r="T1746" s="123" t="str">
        <f>IF('表格编辑 '!V1746="","",'表格编辑 '!V1746)</f>
        <v/>
      </c>
      <c r="U1746" s="123" t="str">
        <f>IF('表格编辑 '!W1746="","",'表格编辑 '!W1746)</f>
        <v/>
      </c>
      <c r="V1746" s="123" t="str">
        <f>IF('表格编辑 '!X1746="","",'表格编辑 '!X1746)</f>
        <v/>
      </c>
      <c r="W1746" s="123" t="str">
        <f>IF('表格编辑 '!Y1746="","",'表格编辑 '!Y1746)</f>
        <v/>
      </c>
      <c r="X1746" s="123" t="str">
        <f>IF('表格编辑 '!Z1746="","",'表格编辑 '!Z1746)</f>
        <v/>
      </c>
      <c r="Y1746" s="123" t="str">
        <f>IF('表格编辑 '!AA1746="","",'表格编辑 '!AA1746)</f>
        <v/>
      </c>
      <c r="Z1746" s="123" t="str">
        <f>IF('表格编辑 '!AB1746="","",'表格编辑 '!AB1746)</f>
        <v/>
      </c>
      <c r="AA1746" s="123" t="str">
        <f>IF('表格编辑 '!AC1746="","",'表格编辑 '!AC1746)</f>
        <v/>
      </c>
      <c r="AB1746" s="123" t="str">
        <f>IF('表格编辑 '!AD1746="","",'表格编辑 '!AD1746)</f>
        <v/>
      </c>
      <c r="AC1746" s="123" t="str">
        <f>IF('表格编辑 '!AE1746="","",'表格编辑 '!AE1746)</f>
        <v/>
      </c>
      <c r="AD1746" s="123">
        <f>IF('表格编辑 '!AF1746="","",'表格编辑 '!AF1746)</f>
        <v>131178</v>
      </c>
    </row>
    <row r="1747" spans="1:30">
      <c r="A1747" s="123">
        <f>IF('表格编辑 '!A1747="","",'表格编辑 '!A1747)</f>
        <v>31179</v>
      </c>
      <c r="B1747" s="123">
        <f>IF('表格编辑 '!B1747="","",'表格编辑 '!B1747)</f>
        <v>10151</v>
      </c>
      <c r="C1747" s="123">
        <f>IF('表格编辑 '!E1747="","",'表格编辑 '!E1747)</f>
        <v>49</v>
      </c>
      <c r="D1747" s="123" t="str">
        <f>IF('表格编辑 '!F1747="","",'表格编辑 '!F1747)</f>
        <v>AI_born_event(RECEIVER, ARG0, ARG1, ARG2, ARG3,ARG4)</v>
      </c>
      <c r="E1747" s="123" t="str">
        <f>IF('表格编辑 '!G1747="","",'表格编辑 '!G1747)</f>
        <v>AI_update_event(RECEIVER, ARG0, ARG1, ARG2, ARG3,ARG4)</v>
      </c>
      <c r="F1747" s="123" t="str">
        <f>IF('表格编辑 '!H1747="","",'表格编辑 '!H1747)</f>
        <v/>
      </c>
      <c r="G1747" s="123" t="str">
        <f>IF('表格编辑 '!I1747="","",'表格编辑 '!I1747)</f>
        <v/>
      </c>
      <c r="H1747" s="123" t="str">
        <f>IF('表格编辑 '!J1747="","",'表格编辑 '!J1747)</f>
        <v>test_deadth_event(RECEIVER, ARG0, ARG1, ARG2, ARG3,ARG4)</v>
      </c>
      <c r="I1747" s="123">
        <f>IF('表格编辑 '!K1747="","",'表格编辑 '!K1747)</f>
        <v>1</v>
      </c>
      <c r="J1747" s="123">
        <f>IF('表格编辑 '!L1747="","",'表格编辑 '!L1747)</f>
        <v>3738</v>
      </c>
      <c r="K1747" s="123">
        <f>IF('表格编辑 '!M1747="","",'表格编辑 '!M1747)</f>
        <v>1470</v>
      </c>
      <c r="L1747" s="123" t="str">
        <f>IF('表格编辑 '!N1747="","",'表格编辑 '!N1747)</f>
        <v/>
      </c>
      <c r="M1747" s="123" t="str">
        <f>IF('表格编辑 '!O1747="","",'表格编辑 '!O1747)</f>
        <v/>
      </c>
      <c r="N1747" s="123" t="str">
        <f>IF('表格编辑 '!P1747="","",'表格编辑 '!P1747)</f>
        <v/>
      </c>
      <c r="O1747" s="123" t="str">
        <f>IF('表格编辑 '!Q1747="","",'表格编辑 '!Q1747)</f>
        <v/>
      </c>
      <c r="P1747" s="123" t="str">
        <f>IF('表格编辑 '!R1747="","",'表格编辑 '!R1747)</f>
        <v/>
      </c>
      <c r="Q1747" s="123">
        <f>IF('表格编辑 '!S1747="","",'表格编辑 '!S1747)</f>
        <v>320</v>
      </c>
      <c r="R1747" s="123" t="str">
        <f>IF('表格编辑 '!T1747="","",'表格编辑 '!T1747)</f>
        <v/>
      </c>
      <c r="S1747" s="123" t="str">
        <f>IF('表格编辑 '!U1747="","",'表格编辑 '!U1747)</f>
        <v/>
      </c>
      <c r="T1747" s="123" t="str">
        <f>IF('表格编辑 '!V1747="","",'表格编辑 '!V1747)</f>
        <v/>
      </c>
      <c r="U1747" s="123" t="str">
        <f>IF('表格编辑 '!W1747="","",'表格编辑 '!W1747)</f>
        <v/>
      </c>
      <c r="V1747" s="123" t="str">
        <f>IF('表格编辑 '!X1747="","",'表格编辑 '!X1747)</f>
        <v/>
      </c>
      <c r="W1747" s="123" t="str">
        <f>IF('表格编辑 '!Y1747="","",'表格编辑 '!Y1747)</f>
        <v/>
      </c>
      <c r="X1747" s="123" t="str">
        <f>IF('表格编辑 '!Z1747="","",'表格编辑 '!Z1747)</f>
        <v/>
      </c>
      <c r="Y1747" s="123" t="str">
        <f>IF('表格编辑 '!AA1747="","",'表格编辑 '!AA1747)</f>
        <v/>
      </c>
      <c r="Z1747" s="123" t="str">
        <f>IF('表格编辑 '!AB1747="","",'表格编辑 '!AB1747)</f>
        <v/>
      </c>
      <c r="AA1747" s="123" t="str">
        <f>IF('表格编辑 '!AC1747="","",'表格编辑 '!AC1747)</f>
        <v/>
      </c>
      <c r="AB1747" s="123" t="str">
        <f>IF('表格编辑 '!AD1747="","",'表格编辑 '!AD1747)</f>
        <v/>
      </c>
      <c r="AC1747" s="123" t="str">
        <f>IF('表格编辑 '!AE1747="","",'表格编辑 '!AE1747)</f>
        <v/>
      </c>
      <c r="AD1747" s="123">
        <f>IF('表格编辑 '!AF1747="","",'表格编辑 '!AF1747)</f>
        <v>131179</v>
      </c>
    </row>
    <row r="1748" spans="1:30">
      <c r="A1748" s="123">
        <f>IF('表格编辑 '!A1748="","",'表格编辑 '!A1748)</f>
        <v>31180</v>
      </c>
      <c r="B1748" s="123">
        <f>IF('表格编辑 '!B1748="","",'表格编辑 '!B1748)</f>
        <v>10043</v>
      </c>
      <c r="C1748" s="123">
        <f>IF('表格编辑 '!E1748="","",'表格编辑 '!E1748)</f>
        <v>49</v>
      </c>
      <c r="D1748" s="123" t="str">
        <f>IF('表格编辑 '!F1748="","",'表格编辑 '!F1748)</f>
        <v>AI_born_event(RECEIVER, ARG0, ARG1, ARG2, ARG3,ARG4)</v>
      </c>
      <c r="E1748" s="123" t="str">
        <f>IF('表格编辑 '!G1748="","",'表格编辑 '!G1748)</f>
        <v>AI_update_event(RECEIVER, ARG0, ARG1, ARG2, ARG3,ARG4)</v>
      </c>
      <c r="F1748" s="123" t="str">
        <f>IF('表格编辑 '!H1748="","",'表格编辑 '!H1748)</f>
        <v/>
      </c>
      <c r="G1748" s="123" t="str">
        <f>IF('表格编辑 '!I1748="","",'表格编辑 '!I1748)</f>
        <v/>
      </c>
      <c r="H1748" s="123" t="str">
        <f>IF('表格编辑 '!J1748="","",'表格编辑 '!J1748)</f>
        <v>test_deadth_event(RECEIVER, ARG0, ARG1, ARG2, ARG3,ARG4)</v>
      </c>
      <c r="I1748" s="123">
        <f>IF('表格编辑 '!K1748="","",'表格编辑 '!K1748)</f>
        <v>1</v>
      </c>
      <c r="J1748" s="123">
        <f>IF('表格编辑 '!L1748="","",'表格编辑 '!L1748)</f>
        <v>6850</v>
      </c>
      <c r="K1748" s="123">
        <f>IF('表格编辑 '!M1748="","",'表格编辑 '!M1748)</f>
        <v>1470</v>
      </c>
      <c r="L1748" s="123" t="str">
        <f>IF('表格编辑 '!N1748="","",'表格编辑 '!N1748)</f>
        <v/>
      </c>
      <c r="M1748" s="123" t="str">
        <f>IF('表格编辑 '!O1748="","",'表格编辑 '!O1748)</f>
        <v/>
      </c>
      <c r="N1748" s="123" t="str">
        <f>IF('表格编辑 '!P1748="","",'表格编辑 '!P1748)</f>
        <v/>
      </c>
      <c r="O1748" s="123" t="str">
        <f>IF('表格编辑 '!Q1748="","",'表格编辑 '!Q1748)</f>
        <v/>
      </c>
      <c r="P1748" s="123" t="str">
        <f>IF('表格编辑 '!R1748="","",'表格编辑 '!R1748)</f>
        <v/>
      </c>
      <c r="Q1748" s="123">
        <f>IF('表格编辑 '!S1748="","",'表格编辑 '!S1748)</f>
        <v>320</v>
      </c>
      <c r="R1748" s="123" t="str">
        <f>IF('表格编辑 '!T1748="","",'表格编辑 '!T1748)</f>
        <v/>
      </c>
      <c r="S1748" s="123" t="str">
        <f>IF('表格编辑 '!U1748="","",'表格编辑 '!U1748)</f>
        <v/>
      </c>
      <c r="T1748" s="123" t="str">
        <f>IF('表格编辑 '!V1748="","",'表格编辑 '!V1748)</f>
        <v/>
      </c>
      <c r="U1748" s="123" t="str">
        <f>IF('表格编辑 '!W1748="","",'表格编辑 '!W1748)</f>
        <v/>
      </c>
      <c r="V1748" s="123" t="str">
        <f>IF('表格编辑 '!X1748="","",'表格编辑 '!X1748)</f>
        <v/>
      </c>
      <c r="W1748" s="123" t="str">
        <f>IF('表格编辑 '!Y1748="","",'表格编辑 '!Y1748)</f>
        <v/>
      </c>
      <c r="X1748" s="123" t="str">
        <f>IF('表格编辑 '!Z1748="","",'表格编辑 '!Z1748)</f>
        <v/>
      </c>
      <c r="Y1748" s="123" t="str">
        <f>IF('表格编辑 '!AA1748="","",'表格编辑 '!AA1748)</f>
        <v/>
      </c>
      <c r="Z1748" s="123" t="str">
        <f>IF('表格编辑 '!AB1748="","",'表格编辑 '!AB1748)</f>
        <v/>
      </c>
      <c r="AA1748" s="123" t="str">
        <f>IF('表格编辑 '!AC1748="","",'表格编辑 '!AC1748)</f>
        <v/>
      </c>
      <c r="AB1748" s="123" t="str">
        <f>IF('表格编辑 '!AD1748="","",'表格编辑 '!AD1748)</f>
        <v/>
      </c>
      <c r="AC1748" s="123" t="str">
        <f>IF('表格编辑 '!AE1748="","",'表格编辑 '!AE1748)</f>
        <v/>
      </c>
      <c r="AD1748" s="123">
        <f>IF('表格编辑 '!AF1748="","",'表格编辑 '!AF1748)</f>
        <v>131180</v>
      </c>
    </row>
    <row r="1749" spans="1:30">
      <c r="A1749" s="123">
        <f>IF('表格编辑 '!A1749="","",'表格编辑 '!A1749)</f>
        <v>31181</v>
      </c>
      <c r="B1749" s="123">
        <f>IF('表格编辑 '!B1749="","",'表格编辑 '!B1749)</f>
        <v>10043</v>
      </c>
      <c r="C1749" s="123">
        <f>IF('表格编辑 '!E1749="","",'表格编辑 '!E1749)</f>
        <v>49</v>
      </c>
      <c r="D1749" s="123" t="str">
        <f>IF('表格编辑 '!F1749="","",'表格编辑 '!F1749)</f>
        <v>AI_born_event(RECEIVER, ARG0, ARG1, ARG2, ARG3,ARG4)</v>
      </c>
      <c r="E1749" s="123" t="str">
        <f>IF('表格编辑 '!G1749="","",'表格编辑 '!G1749)</f>
        <v>AI_update_event(RECEIVER, ARG0, ARG1, ARG2, ARG3,ARG4)</v>
      </c>
      <c r="F1749" s="123" t="str">
        <f>IF('表格编辑 '!H1749="","",'表格编辑 '!H1749)</f>
        <v/>
      </c>
      <c r="G1749" s="123" t="str">
        <f>IF('表格编辑 '!I1749="","",'表格编辑 '!I1749)</f>
        <v/>
      </c>
      <c r="H1749" s="123" t="str">
        <f>IF('表格编辑 '!J1749="","",'表格编辑 '!J1749)</f>
        <v>test_deadth_event(RECEIVER, ARG0, ARG1, ARG2, ARG3,ARG4)</v>
      </c>
      <c r="I1749" s="123">
        <f>IF('表格编辑 '!K1749="","",'表格编辑 '!K1749)</f>
        <v>1</v>
      </c>
      <c r="J1749" s="123">
        <f>IF('表格编辑 '!L1749="","",'表格编辑 '!L1749)</f>
        <v>6850</v>
      </c>
      <c r="K1749" s="123">
        <f>IF('表格编辑 '!M1749="","",'表格编辑 '!M1749)</f>
        <v>1470</v>
      </c>
      <c r="L1749" s="123" t="str">
        <f>IF('表格编辑 '!N1749="","",'表格编辑 '!N1749)</f>
        <v/>
      </c>
      <c r="M1749" s="123" t="str">
        <f>IF('表格编辑 '!O1749="","",'表格编辑 '!O1749)</f>
        <v/>
      </c>
      <c r="N1749" s="123" t="str">
        <f>IF('表格编辑 '!P1749="","",'表格编辑 '!P1749)</f>
        <v/>
      </c>
      <c r="O1749" s="123" t="str">
        <f>IF('表格编辑 '!Q1749="","",'表格编辑 '!Q1749)</f>
        <v/>
      </c>
      <c r="P1749" s="123" t="str">
        <f>IF('表格编辑 '!R1749="","",'表格编辑 '!R1749)</f>
        <v/>
      </c>
      <c r="Q1749" s="123">
        <f>IF('表格编辑 '!S1749="","",'表格编辑 '!S1749)</f>
        <v>320</v>
      </c>
      <c r="R1749" s="123" t="str">
        <f>IF('表格编辑 '!T1749="","",'表格编辑 '!T1749)</f>
        <v/>
      </c>
      <c r="S1749" s="123" t="str">
        <f>IF('表格编辑 '!U1749="","",'表格编辑 '!U1749)</f>
        <v/>
      </c>
      <c r="T1749" s="123" t="str">
        <f>IF('表格编辑 '!V1749="","",'表格编辑 '!V1749)</f>
        <v/>
      </c>
      <c r="U1749" s="123" t="str">
        <f>IF('表格编辑 '!W1749="","",'表格编辑 '!W1749)</f>
        <v/>
      </c>
      <c r="V1749" s="123" t="str">
        <f>IF('表格编辑 '!X1749="","",'表格编辑 '!X1749)</f>
        <v/>
      </c>
      <c r="W1749" s="123" t="str">
        <f>IF('表格编辑 '!Y1749="","",'表格编辑 '!Y1749)</f>
        <v/>
      </c>
      <c r="X1749" s="123" t="str">
        <f>IF('表格编辑 '!Z1749="","",'表格编辑 '!Z1749)</f>
        <v/>
      </c>
      <c r="Y1749" s="123" t="str">
        <f>IF('表格编辑 '!AA1749="","",'表格编辑 '!AA1749)</f>
        <v/>
      </c>
      <c r="Z1749" s="123" t="str">
        <f>IF('表格编辑 '!AB1749="","",'表格编辑 '!AB1749)</f>
        <v/>
      </c>
      <c r="AA1749" s="123" t="str">
        <f>IF('表格编辑 '!AC1749="","",'表格编辑 '!AC1749)</f>
        <v/>
      </c>
      <c r="AB1749" s="123" t="str">
        <f>IF('表格编辑 '!AD1749="","",'表格编辑 '!AD1749)</f>
        <v/>
      </c>
      <c r="AC1749" s="123" t="str">
        <f>IF('表格编辑 '!AE1749="","",'表格编辑 '!AE1749)</f>
        <v/>
      </c>
      <c r="AD1749" s="123">
        <f>IF('表格编辑 '!AF1749="","",'表格编辑 '!AF1749)</f>
        <v>131181</v>
      </c>
    </row>
    <row r="1750" spans="1:30">
      <c r="A1750" s="123">
        <f>IF('表格编辑 '!A1750="","",'表格编辑 '!A1750)</f>
        <v>31182</v>
      </c>
      <c r="B1750" s="123">
        <f>IF('表格编辑 '!B1750="","",'表格编辑 '!B1750)</f>
        <v>10157</v>
      </c>
      <c r="C1750" s="123">
        <f>IF('表格编辑 '!E1750="","",'表格编辑 '!E1750)</f>
        <v>49</v>
      </c>
      <c r="D1750" s="123" t="str">
        <f>IF('表格编辑 '!F1750="","",'表格编辑 '!F1750)</f>
        <v>AI_born_event(RECEIVER, ARG0, ARG1, ARG2, ARG3,ARG4)</v>
      </c>
      <c r="E1750" s="123" t="str">
        <f>IF('表格编辑 '!G1750="","",'表格编辑 '!G1750)</f>
        <v>AI_update_event(RECEIVER, ARG0, ARG1, ARG2, ARG3,ARG4)</v>
      </c>
      <c r="F1750" s="123" t="str">
        <f>IF('表格编辑 '!H1750="","",'表格编辑 '!H1750)</f>
        <v/>
      </c>
      <c r="G1750" s="123" t="str">
        <f>IF('表格编辑 '!I1750="","",'表格编辑 '!I1750)</f>
        <v/>
      </c>
      <c r="H1750" s="123" t="str">
        <f>IF('表格编辑 '!J1750="","",'表格编辑 '!J1750)</f>
        <v>test_deadth_event(RECEIVER, ARG0, ARG1, ARG2, ARG3,ARG4)</v>
      </c>
      <c r="I1750" s="123">
        <f>IF('表格编辑 '!K1750="","",'表格编辑 '!K1750)</f>
        <v>1</v>
      </c>
      <c r="J1750" s="123">
        <f>IF('表格编辑 '!L1750="","",'表格编辑 '!L1750)</f>
        <v>3582</v>
      </c>
      <c r="K1750" s="123">
        <f>IF('表格编辑 '!M1750="","",'表格编辑 '!M1750)</f>
        <v>1470</v>
      </c>
      <c r="L1750" s="123" t="str">
        <f>IF('表格编辑 '!N1750="","",'表格编辑 '!N1750)</f>
        <v/>
      </c>
      <c r="M1750" s="123" t="str">
        <f>IF('表格编辑 '!O1750="","",'表格编辑 '!O1750)</f>
        <v/>
      </c>
      <c r="N1750" s="123" t="str">
        <f>IF('表格编辑 '!P1750="","",'表格编辑 '!P1750)</f>
        <v/>
      </c>
      <c r="O1750" s="123" t="str">
        <f>IF('表格编辑 '!Q1750="","",'表格编辑 '!Q1750)</f>
        <v/>
      </c>
      <c r="P1750" s="123" t="str">
        <f>IF('表格编辑 '!R1750="","",'表格编辑 '!R1750)</f>
        <v/>
      </c>
      <c r="Q1750" s="123">
        <f>IF('表格编辑 '!S1750="","",'表格编辑 '!S1750)</f>
        <v>320</v>
      </c>
      <c r="R1750" s="123" t="str">
        <f>IF('表格编辑 '!T1750="","",'表格编辑 '!T1750)</f>
        <v/>
      </c>
      <c r="S1750" s="123" t="str">
        <f>IF('表格编辑 '!U1750="","",'表格编辑 '!U1750)</f>
        <v/>
      </c>
      <c r="T1750" s="123" t="str">
        <f>IF('表格编辑 '!V1750="","",'表格编辑 '!V1750)</f>
        <v/>
      </c>
      <c r="U1750" s="123" t="str">
        <f>IF('表格编辑 '!W1750="","",'表格编辑 '!W1750)</f>
        <v/>
      </c>
      <c r="V1750" s="123" t="str">
        <f>IF('表格编辑 '!X1750="","",'表格编辑 '!X1750)</f>
        <v/>
      </c>
      <c r="W1750" s="123" t="str">
        <f>IF('表格编辑 '!Y1750="","",'表格编辑 '!Y1750)</f>
        <v/>
      </c>
      <c r="X1750" s="123" t="str">
        <f>IF('表格编辑 '!Z1750="","",'表格编辑 '!Z1750)</f>
        <v/>
      </c>
      <c r="Y1750" s="123" t="str">
        <f>IF('表格编辑 '!AA1750="","",'表格编辑 '!AA1750)</f>
        <v/>
      </c>
      <c r="Z1750" s="123" t="str">
        <f>IF('表格编辑 '!AB1750="","",'表格编辑 '!AB1750)</f>
        <v/>
      </c>
      <c r="AA1750" s="123" t="str">
        <f>IF('表格编辑 '!AC1750="","",'表格编辑 '!AC1750)</f>
        <v/>
      </c>
      <c r="AB1750" s="123" t="str">
        <f>IF('表格编辑 '!AD1750="","",'表格编辑 '!AD1750)</f>
        <v/>
      </c>
      <c r="AC1750" s="123" t="str">
        <f>IF('表格编辑 '!AE1750="","",'表格编辑 '!AE1750)</f>
        <v/>
      </c>
      <c r="AD1750" s="123">
        <f>IF('表格编辑 '!AF1750="","",'表格编辑 '!AF1750)</f>
        <v>131182</v>
      </c>
    </row>
    <row r="1751" spans="1:30">
      <c r="A1751" s="123">
        <f>IF('表格编辑 '!A1751="","",'表格编辑 '!A1751)</f>
        <v>31183</v>
      </c>
      <c r="B1751" s="123">
        <f>IF('表格编辑 '!B1751="","",'表格编辑 '!B1751)</f>
        <v>10124</v>
      </c>
      <c r="C1751" s="123">
        <f>IF('表格编辑 '!E1751="","",'表格编辑 '!E1751)</f>
        <v>49</v>
      </c>
      <c r="D1751" s="123" t="str">
        <f>IF('表格编辑 '!F1751="","",'表格编辑 '!F1751)</f>
        <v>AI_born_event(RECEIVER, ARG0, ARG1, ARG2, ARG3,ARG4)</v>
      </c>
      <c r="E1751" s="123" t="str">
        <f>IF('表格编辑 '!G1751="","",'表格编辑 '!G1751)</f>
        <v>AI_update_event(RECEIVER, ARG0, ARG1, ARG2, ARG3,ARG4)</v>
      </c>
      <c r="F1751" s="123" t="str">
        <f>IF('表格编辑 '!H1751="","",'表格编辑 '!H1751)</f>
        <v/>
      </c>
      <c r="G1751" s="123" t="str">
        <f>IF('表格编辑 '!I1751="","",'表格编辑 '!I1751)</f>
        <v/>
      </c>
      <c r="H1751" s="123" t="str">
        <f>IF('表格编辑 '!J1751="","",'表格编辑 '!J1751)</f>
        <v>test_deadth_event(RECEIVER, ARG0, ARG1, ARG2, ARG3,ARG4)</v>
      </c>
      <c r="I1751" s="123">
        <f>IF('表格编辑 '!K1751="","",'表格编辑 '!K1751)</f>
        <v>1</v>
      </c>
      <c r="J1751" s="123">
        <f>IF('表格编辑 '!L1751="","",'表格编辑 '!L1751)</f>
        <v>3360</v>
      </c>
      <c r="K1751" s="123">
        <f>IF('表格编辑 '!M1751="","",'表格编辑 '!M1751)</f>
        <v>1470</v>
      </c>
      <c r="L1751" s="123" t="str">
        <f>IF('表格编辑 '!N1751="","",'表格编辑 '!N1751)</f>
        <v/>
      </c>
      <c r="M1751" s="123" t="str">
        <f>IF('表格编辑 '!O1751="","",'表格编辑 '!O1751)</f>
        <v/>
      </c>
      <c r="N1751" s="123" t="str">
        <f>IF('表格编辑 '!P1751="","",'表格编辑 '!P1751)</f>
        <v/>
      </c>
      <c r="O1751" s="123" t="str">
        <f>IF('表格编辑 '!Q1751="","",'表格编辑 '!Q1751)</f>
        <v/>
      </c>
      <c r="P1751" s="123" t="str">
        <f>IF('表格编辑 '!R1751="","",'表格编辑 '!R1751)</f>
        <v/>
      </c>
      <c r="Q1751" s="123">
        <f>IF('表格编辑 '!S1751="","",'表格编辑 '!S1751)</f>
        <v>320</v>
      </c>
      <c r="R1751" s="123" t="str">
        <f>IF('表格编辑 '!T1751="","",'表格编辑 '!T1751)</f>
        <v/>
      </c>
      <c r="S1751" s="123" t="str">
        <f>IF('表格编辑 '!U1751="","",'表格编辑 '!U1751)</f>
        <v/>
      </c>
      <c r="T1751" s="123" t="str">
        <f>IF('表格编辑 '!V1751="","",'表格编辑 '!V1751)</f>
        <v/>
      </c>
      <c r="U1751" s="123" t="str">
        <f>IF('表格编辑 '!W1751="","",'表格编辑 '!W1751)</f>
        <v/>
      </c>
      <c r="V1751" s="123" t="str">
        <f>IF('表格编辑 '!X1751="","",'表格编辑 '!X1751)</f>
        <v/>
      </c>
      <c r="W1751" s="123" t="str">
        <f>IF('表格编辑 '!Y1751="","",'表格编辑 '!Y1751)</f>
        <v/>
      </c>
      <c r="X1751" s="123" t="str">
        <f>IF('表格编辑 '!Z1751="","",'表格编辑 '!Z1751)</f>
        <v/>
      </c>
      <c r="Y1751" s="123" t="str">
        <f>IF('表格编辑 '!AA1751="","",'表格编辑 '!AA1751)</f>
        <v/>
      </c>
      <c r="Z1751" s="123" t="str">
        <f>IF('表格编辑 '!AB1751="","",'表格编辑 '!AB1751)</f>
        <v/>
      </c>
      <c r="AA1751" s="123" t="str">
        <f>IF('表格编辑 '!AC1751="","",'表格编辑 '!AC1751)</f>
        <v/>
      </c>
      <c r="AB1751" s="123" t="str">
        <f>IF('表格编辑 '!AD1751="","",'表格编辑 '!AD1751)</f>
        <v/>
      </c>
      <c r="AC1751" s="123" t="str">
        <f>IF('表格编辑 '!AE1751="","",'表格编辑 '!AE1751)</f>
        <v/>
      </c>
      <c r="AD1751" s="123">
        <f>IF('表格编辑 '!AF1751="","",'表格编辑 '!AF1751)</f>
        <v>131183</v>
      </c>
    </row>
    <row r="1752" spans="1:30">
      <c r="A1752" s="123">
        <f>IF('表格编辑 '!A1752="","",'表格编辑 '!A1752)</f>
        <v>31184</v>
      </c>
      <c r="B1752" s="123">
        <f>IF('表格编辑 '!B1752="","",'表格编辑 '!B1752)</f>
        <v>10047</v>
      </c>
      <c r="C1752" s="123">
        <f>IF('表格编辑 '!E1752="","",'表格编辑 '!E1752)</f>
        <v>49</v>
      </c>
      <c r="D1752" s="123" t="str">
        <f>IF('表格编辑 '!F1752="","",'表格编辑 '!F1752)</f>
        <v>AI_born_event(RECEIVER, ARG0, ARG1, ARG2, ARG3,ARG4)</v>
      </c>
      <c r="E1752" s="123" t="str">
        <f>IF('表格编辑 '!G1752="","",'表格编辑 '!G1752)</f>
        <v>AI_update_event(RECEIVER, ARG0, ARG1, ARG2, ARG3,ARG4)</v>
      </c>
      <c r="F1752" s="123" t="str">
        <f>IF('表格编辑 '!H1752="","",'表格编辑 '!H1752)</f>
        <v/>
      </c>
      <c r="G1752" s="123" t="str">
        <f>IF('表格编辑 '!I1752="","",'表格编辑 '!I1752)</f>
        <v/>
      </c>
      <c r="H1752" s="123" t="str">
        <f>IF('表格编辑 '!J1752="","",'表格编辑 '!J1752)</f>
        <v>test_deadth_event(RECEIVER, ARG0, ARG1, ARG2, ARG3,ARG4)</v>
      </c>
      <c r="I1752" s="123">
        <f>IF('表格编辑 '!K1752="","",'表格编辑 '!K1752)</f>
        <v>1</v>
      </c>
      <c r="J1752" s="123">
        <f>IF('表格编辑 '!L1752="","",'表格编辑 '!L1752)</f>
        <v>5534</v>
      </c>
      <c r="K1752" s="123">
        <f>IF('表格编辑 '!M1752="","",'表格编辑 '!M1752)</f>
        <v>1470</v>
      </c>
      <c r="L1752" s="123" t="str">
        <f>IF('表格编辑 '!N1752="","",'表格编辑 '!N1752)</f>
        <v/>
      </c>
      <c r="M1752" s="123" t="str">
        <f>IF('表格编辑 '!O1752="","",'表格编辑 '!O1752)</f>
        <v/>
      </c>
      <c r="N1752" s="123" t="str">
        <f>IF('表格编辑 '!P1752="","",'表格编辑 '!P1752)</f>
        <v/>
      </c>
      <c r="O1752" s="123" t="str">
        <f>IF('表格编辑 '!Q1752="","",'表格编辑 '!Q1752)</f>
        <v/>
      </c>
      <c r="P1752" s="123" t="str">
        <f>IF('表格编辑 '!R1752="","",'表格编辑 '!R1752)</f>
        <v/>
      </c>
      <c r="Q1752" s="123">
        <f>IF('表格编辑 '!S1752="","",'表格编辑 '!S1752)</f>
        <v>320</v>
      </c>
      <c r="R1752" s="123" t="str">
        <f>IF('表格编辑 '!T1752="","",'表格编辑 '!T1752)</f>
        <v/>
      </c>
      <c r="S1752" s="123" t="str">
        <f>IF('表格编辑 '!U1752="","",'表格编辑 '!U1752)</f>
        <v/>
      </c>
      <c r="T1752" s="123" t="str">
        <f>IF('表格编辑 '!V1752="","",'表格编辑 '!V1752)</f>
        <v/>
      </c>
      <c r="U1752" s="123" t="str">
        <f>IF('表格编辑 '!W1752="","",'表格编辑 '!W1752)</f>
        <v/>
      </c>
      <c r="V1752" s="123" t="str">
        <f>IF('表格编辑 '!X1752="","",'表格编辑 '!X1752)</f>
        <v/>
      </c>
      <c r="W1752" s="123" t="str">
        <f>IF('表格编辑 '!Y1752="","",'表格编辑 '!Y1752)</f>
        <v/>
      </c>
      <c r="X1752" s="123" t="str">
        <f>IF('表格编辑 '!Z1752="","",'表格编辑 '!Z1752)</f>
        <v/>
      </c>
      <c r="Y1752" s="123" t="str">
        <f>IF('表格编辑 '!AA1752="","",'表格编辑 '!AA1752)</f>
        <v/>
      </c>
      <c r="Z1752" s="123" t="str">
        <f>IF('表格编辑 '!AB1752="","",'表格编辑 '!AB1752)</f>
        <v/>
      </c>
      <c r="AA1752" s="123" t="str">
        <f>IF('表格编辑 '!AC1752="","",'表格编辑 '!AC1752)</f>
        <v/>
      </c>
      <c r="AB1752" s="123" t="str">
        <f>IF('表格编辑 '!AD1752="","",'表格编辑 '!AD1752)</f>
        <v/>
      </c>
      <c r="AC1752" s="123" t="str">
        <f>IF('表格编辑 '!AE1752="","",'表格编辑 '!AE1752)</f>
        <v/>
      </c>
      <c r="AD1752" s="123">
        <f>IF('表格编辑 '!AF1752="","",'表格编辑 '!AF1752)</f>
        <v>131184</v>
      </c>
    </row>
    <row r="1753" spans="1:30">
      <c r="A1753" s="123">
        <f>IF('表格编辑 '!A1753="","",'表格编辑 '!A1753)</f>
        <v>31185</v>
      </c>
      <c r="B1753" s="123">
        <f>IF('表格编辑 '!B1753="","",'表格编辑 '!B1753)</f>
        <v>10117</v>
      </c>
      <c r="C1753" s="123">
        <f>IF('表格编辑 '!E1753="","",'表格编辑 '!E1753)</f>
        <v>49</v>
      </c>
      <c r="D1753" s="123" t="str">
        <f>IF('表格编辑 '!F1753="","",'表格编辑 '!F1753)</f>
        <v>AI_born_event(RECEIVER, ARG0, ARG1, ARG2, ARG3,ARG4)</v>
      </c>
      <c r="E1753" s="123" t="str">
        <f>IF('表格编辑 '!G1753="","",'表格编辑 '!G1753)</f>
        <v>AI_update_event(RECEIVER, ARG0, ARG1, ARG2, ARG3,ARG4)</v>
      </c>
      <c r="F1753" s="123" t="str">
        <f>IF('表格编辑 '!H1753="","",'表格编辑 '!H1753)</f>
        <v/>
      </c>
      <c r="G1753" s="123" t="str">
        <f>IF('表格编辑 '!I1753="","",'表格编辑 '!I1753)</f>
        <v/>
      </c>
      <c r="H1753" s="123" t="str">
        <f>IF('表格编辑 '!J1753="","",'表格编辑 '!J1753)</f>
        <v>test_deadth_event(RECEIVER, ARG0, ARG1, ARG2, ARG3,ARG4)</v>
      </c>
      <c r="I1753" s="123">
        <f>IF('表格编辑 '!K1753="","",'表格编辑 '!K1753)</f>
        <v>1</v>
      </c>
      <c r="J1753" s="123">
        <f>IF('表格编辑 '!L1753="","",'表格编辑 '!L1753)</f>
        <v>5884</v>
      </c>
      <c r="K1753" s="123">
        <f>IF('表格编辑 '!M1753="","",'表格编辑 '!M1753)</f>
        <v>1470</v>
      </c>
      <c r="L1753" s="123" t="str">
        <f>IF('表格编辑 '!N1753="","",'表格编辑 '!N1753)</f>
        <v/>
      </c>
      <c r="M1753" s="123" t="str">
        <f>IF('表格编辑 '!O1753="","",'表格编辑 '!O1753)</f>
        <v/>
      </c>
      <c r="N1753" s="123" t="str">
        <f>IF('表格编辑 '!P1753="","",'表格编辑 '!P1753)</f>
        <v/>
      </c>
      <c r="O1753" s="123" t="str">
        <f>IF('表格编辑 '!Q1753="","",'表格编辑 '!Q1753)</f>
        <v/>
      </c>
      <c r="P1753" s="123" t="str">
        <f>IF('表格编辑 '!R1753="","",'表格编辑 '!R1753)</f>
        <v/>
      </c>
      <c r="Q1753" s="123">
        <f>IF('表格编辑 '!S1753="","",'表格编辑 '!S1753)</f>
        <v>320</v>
      </c>
      <c r="R1753" s="123" t="str">
        <f>IF('表格编辑 '!T1753="","",'表格编辑 '!T1753)</f>
        <v/>
      </c>
      <c r="S1753" s="123" t="str">
        <f>IF('表格编辑 '!U1753="","",'表格编辑 '!U1753)</f>
        <v/>
      </c>
      <c r="T1753" s="123" t="str">
        <f>IF('表格编辑 '!V1753="","",'表格编辑 '!V1753)</f>
        <v/>
      </c>
      <c r="U1753" s="123" t="str">
        <f>IF('表格编辑 '!W1753="","",'表格编辑 '!W1753)</f>
        <v/>
      </c>
      <c r="V1753" s="123" t="str">
        <f>IF('表格编辑 '!X1753="","",'表格编辑 '!X1753)</f>
        <v/>
      </c>
      <c r="W1753" s="123" t="str">
        <f>IF('表格编辑 '!Y1753="","",'表格编辑 '!Y1753)</f>
        <v/>
      </c>
      <c r="X1753" s="123" t="str">
        <f>IF('表格编辑 '!Z1753="","",'表格编辑 '!Z1753)</f>
        <v/>
      </c>
      <c r="Y1753" s="123" t="str">
        <f>IF('表格编辑 '!AA1753="","",'表格编辑 '!AA1753)</f>
        <v/>
      </c>
      <c r="Z1753" s="123" t="str">
        <f>IF('表格编辑 '!AB1753="","",'表格编辑 '!AB1753)</f>
        <v/>
      </c>
      <c r="AA1753" s="123" t="str">
        <f>IF('表格编辑 '!AC1753="","",'表格编辑 '!AC1753)</f>
        <v/>
      </c>
      <c r="AB1753" s="123" t="str">
        <f>IF('表格编辑 '!AD1753="","",'表格编辑 '!AD1753)</f>
        <v/>
      </c>
      <c r="AC1753" s="123" t="str">
        <f>IF('表格编辑 '!AE1753="","",'表格编辑 '!AE1753)</f>
        <v/>
      </c>
      <c r="AD1753" s="123">
        <f>IF('表格编辑 '!AF1753="","",'表格编辑 '!AF1753)</f>
        <v>131185</v>
      </c>
    </row>
    <row r="1754" spans="1:30">
      <c r="A1754" s="123">
        <f>IF('表格编辑 '!A1754="","",'表格编辑 '!A1754)</f>
        <v>31186</v>
      </c>
      <c r="B1754" s="123">
        <f>IF('表格编辑 '!B1754="","",'表格编辑 '!B1754)</f>
        <v>10152</v>
      </c>
      <c r="C1754" s="123">
        <f>IF('表格编辑 '!E1754="","",'表格编辑 '!E1754)</f>
        <v>49</v>
      </c>
      <c r="D1754" s="123" t="str">
        <f>IF('表格编辑 '!F1754="","",'表格编辑 '!F1754)</f>
        <v>AI_born_event(RECEIVER, ARG0, ARG1, ARG2, ARG3,ARG4)</v>
      </c>
      <c r="E1754" s="123" t="str">
        <f>IF('表格编辑 '!G1754="","",'表格编辑 '!G1754)</f>
        <v>AI_update_event(RECEIVER, ARG0, ARG1, ARG2, ARG3,ARG4)</v>
      </c>
      <c r="F1754" s="123" t="str">
        <f>IF('表格编辑 '!H1754="","",'表格编辑 '!H1754)</f>
        <v/>
      </c>
      <c r="G1754" s="123" t="str">
        <f>IF('表格编辑 '!I1754="","",'表格编辑 '!I1754)</f>
        <v/>
      </c>
      <c r="H1754" s="123" t="str">
        <f>IF('表格编辑 '!J1754="","",'表格编辑 '!J1754)</f>
        <v>test_deadth_event(RECEIVER, ARG0, ARG1, ARG2, ARG3,ARG4)</v>
      </c>
      <c r="I1754" s="123">
        <f>IF('表格编辑 '!K1754="","",'表格编辑 '!K1754)</f>
        <v>1</v>
      </c>
      <c r="J1754" s="123">
        <f>IF('表格编辑 '!L1754="","",'表格编辑 '!L1754)</f>
        <v>4952</v>
      </c>
      <c r="K1754" s="123">
        <f>IF('表格编辑 '!M1754="","",'表格编辑 '!M1754)</f>
        <v>1470</v>
      </c>
      <c r="L1754" s="123" t="str">
        <f>IF('表格编辑 '!N1754="","",'表格编辑 '!N1754)</f>
        <v/>
      </c>
      <c r="M1754" s="123" t="str">
        <f>IF('表格编辑 '!O1754="","",'表格编辑 '!O1754)</f>
        <v/>
      </c>
      <c r="N1754" s="123" t="str">
        <f>IF('表格编辑 '!P1754="","",'表格编辑 '!P1754)</f>
        <v/>
      </c>
      <c r="O1754" s="123" t="str">
        <f>IF('表格编辑 '!Q1754="","",'表格编辑 '!Q1754)</f>
        <v/>
      </c>
      <c r="P1754" s="123" t="str">
        <f>IF('表格编辑 '!R1754="","",'表格编辑 '!R1754)</f>
        <v/>
      </c>
      <c r="Q1754" s="123">
        <f>IF('表格编辑 '!S1754="","",'表格编辑 '!S1754)</f>
        <v>320</v>
      </c>
      <c r="R1754" s="123" t="str">
        <f>IF('表格编辑 '!T1754="","",'表格编辑 '!T1754)</f>
        <v/>
      </c>
      <c r="S1754" s="123" t="str">
        <f>IF('表格编辑 '!U1754="","",'表格编辑 '!U1754)</f>
        <v/>
      </c>
      <c r="T1754" s="123" t="str">
        <f>IF('表格编辑 '!V1754="","",'表格编辑 '!V1754)</f>
        <v/>
      </c>
      <c r="U1754" s="123" t="str">
        <f>IF('表格编辑 '!W1754="","",'表格编辑 '!W1754)</f>
        <v/>
      </c>
      <c r="V1754" s="123" t="str">
        <f>IF('表格编辑 '!X1754="","",'表格编辑 '!X1754)</f>
        <v/>
      </c>
      <c r="W1754" s="123" t="str">
        <f>IF('表格编辑 '!Y1754="","",'表格编辑 '!Y1754)</f>
        <v/>
      </c>
      <c r="X1754" s="123" t="str">
        <f>IF('表格编辑 '!Z1754="","",'表格编辑 '!Z1754)</f>
        <v/>
      </c>
      <c r="Y1754" s="123" t="str">
        <f>IF('表格编辑 '!AA1754="","",'表格编辑 '!AA1754)</f>
        <v/>
      </c>
      <c r="Z1754" s="123" t="str">
        <f>IF('表格编辑 '!AB1754="","",'表格编辑 '!AB1754)</f>
        <v/>
      </c>
      <c r="AA1754" s="123" t="str">
        <f>IF('表格编辑 '!AC1754="","",'表格编辑 '!AC1754)</f>
        <v/>
      </c>
      <c r="AB1754" s="123" t="str">
        <f>IF('表格编辑 '!AD1754="","",'表格编辑 '!AD1754)</f>
        <v/>
      </c>
      <c r="AC1754" s="123" t="str">
        <f>IF('表格编辑 '!AE1754="","",'表格编辑 '!AE1754)</f>
        <v/>
      </c>
      <c r="AD1754" s="123">
        <f>IF('表格编辑 '!AF1754="","",'表格编辑 '!AF1754)</f>
        <v>131186</v>
      </c>
    </row>
    <row r="1755" spans="1:30">
      <c r="A1755" s="123">
        <f>IF('表格编辑 '!A1755="","",'表格编辑 '!A1755)</f>
        <v>31187</v>
      </c>
      <c r="B1755" s="123">
        <f>IF('表格编辑 '!B1755="","",'表格编辑 '!B1755)</f>
        <v>10061</v>
      </c>
      <c r="C1755" s="123">
        <f>IF('表格编辑 '!E1755="","",'表格编辑 '!E1755)</f>
        <v>54</v>
      </c>
      <c r="D1755" s="123" t="str">
        <f>IF('表格编辑 '!F1755="","",'表格编辑 '!F1755)</f>
        <v>AI_born_event(RECEIVER, ARG0, ARG1, ARG2, ARG3,ARG4)</v>
      </c>
      <c r="E1755" s="123" t="str">
        <f>IF('表格编辑 '!G1755="","",'表格编辑 '!G1755)</f>
        <v>AI_update_event(RECEIVER, ARG0, ARG1, ARG2, ARG3,ARG4)</v>
      </c>
      <c r="F1755" s="123" t="str">
        <f>IF('表格编辑 '!H1755="","",'表格编辑 '!H1755)</f>
        <v/>
      </c>
      <c r="G1755" s="123" t="str">
        <f>IF('表格编辑 '!I1755="","",'表格编辑 '!I1755)</f>
        <v/>
      </c>
      <c r="H1755" s="123" t="str">
        <f>IF('表格编辑 '!J1755="","",'表格编辑 '!J1755)</f>
        <v>test_deadth_event(RECEIVER, ARG0, ARG1, ARG2, ARG3,ARG4)</v>
      </c>
      <c r="I1755" s="123">
        <f>IF('表格编辑 '!K1755="","",'表格编辑 '!K1755)</f>
        <v>1</v>
      </c>
      <c r="J1755" s="123">
        <f>IF('表格编辑 '!L1755="","",'表格编辑 '!L1755)</f>
        <v>3956</v>
      </c>
      <c r="K1755" s="123">
        <f>IF('表格编辑 '!M1755="","",'表格编辑 '!M1755)</f>
        <v>1620</v>
      </c>
      <c r="L1755" s="123" t="str">
        <f>IF('表格编辑 '!N1755="","",'表格编辑 '!N1755)</f>
        <v/>
      </c>
      <c r="M1755" s="123" t="str">
        <f>IF('表格编辑 '!O1755="","",'表格编辑 '!O1755)</f>
        <v/>
      </c>
      <c r="N1755" s="123" t="str">
        <f>IF('表格编辑 '!P1755="","",'表格编辑 '!P1755)</f>
        <v/>
      </c>
      <c r="O1755" s="123" t="str">
        <f>IF('表格编辑 '!Q1755="","",'表格编辑 '!Q1755)</f>
        <v/>
      </c>
      <c r="P1755" s="123" t="str">
        <f>IF('表格编辑 '!R1755="","",'表格编辑 '!R1755)</f>
        <v/>
      </c>
      <c r="Q1755" s="123">
        <f>IF('表格编辑 '!S1755="","",'表格编辑 '!S1755)</f>
        <v>320</v>
      </c>
      <c r="R1755" s="123" t="str">
        <f>IF('表格编辑 '!T1755="","",'表格编辑 '!T1755)</f>
        <v/>
      </c>
      <c r="S1755" s="123" t="str">
        <f>IF('表格编辑 '!U1755="","",'表格编辑 '!U1755)</f>
        <v/>
      </c>
      <c r="T1755" s="123" t="str">
        <f>IF('表格编辑 '!V1755="","",'表格编辑 '!V1755)</f>
        <v/>
      </c>
      <c r="U1755" s="123" t="str">
        <f>IF('表格编辑 '!W1755="","",'表格编辑 '!W1755)</f>
        <v/>
      </c>
      <c r="V1755" s="123" t="str">
        <f>IF('表格编辑 '!X1755="","",'表格编辑 '!X1755)</f>
        <v/>
      </c>
      <c r="W1755" s="123" t="str">
        <f>IF('表格编辑 '!Y1755="","",'表格编辑 '!Y1755)</f>
        <v/>
      </c>
      <c r="X1755" s="123" t="str">
        <f>IF('表格编辑 '!Z1755="","",'表格编辑 '!Z1755)</f>
        <v/>
      </c>
      <c r="Y1755" s="123" t="str">
        <f>IF('表格编辑 '!AA1755="","",'表格编辑 '!AA1755)</f>
        <v/>
      </c>
      <c r="Z1755" s="123" t="str">
        <f>IF('表格编辑 '!AB1755="","",'表格编辑 '!AB1755)</f>
        <v/>
      </c>
      <c r="AA1755" s="123" t="str">
        <f>IF('表格编辑 '!AC1755="","",'表格编辑 '!AC1755)</f>
        <v/>
      </c>
      <c r="AB1755" s="123" t="str">
        <f>IF('表格编辑 '!AD1755="","",'表格编辑 '!AD1755)</f>
        <v/>
      </c>
      <c r="AC1755" s="123" t="str">
        <f>IF('表格编辑 '!AE1755="","",'表格编辑 '!AE1755)</f>
        <v/>
      </c>
      <c r="AD1755" s="123">
        <f>IF('表格编辑 '!AF1755="","",'表格编辑 '!AF1755)</f>
        <v>131187</v>
      </c>
    </row>
    <row r="1756" spans="1:30">
      <c r="A1756" s="123">
        <f>IF('表格编辑 '!A1756="","",'表格编辑 '!A1756)</f>
        <v>31188</v>
      </c>
      <c r="B1756" s="123">
        <f>IF('表格编辑 '!B1756="","",'表格编辑 '!B1756)</f>
        <v>10079</v>
      </c>
      <c r="C1756" s="123">
        <f>IF('表格编辑 '!E1756="","",'表格编辑 '!E1756)</f>
        <v>54</v>
      </c>
      <c r="D1756" s="123" t="str">
        <f>IF('表格编辑 '!F1756="","",'表格编辑 '!F1756)</f>
        <v>AI_born_event(RECEIVER, ARG0, ARG1, ARG2, ARG3,ARG4)</v>
      </c>
      <c r="E1756" s="123" t="str">
        <f>IF('表格编辑 '!G1756="","",'表格编辑 '!G1756)</f>
        <v>AI_update_event(RECEIVER, ARG0, ARG1, ARG2, ARG3,ARG4)</v>
      </c>
      <c r="F1756" s="123" t="str">
        <f>IF('表格编辑 '!H1756="","",'表格编辑 '!H1756)</f>
        <v/>
      </c>
      <c r="G1756" s="123" t="str">
        <f>IF('表格编辑 '!I1756="","",'表格编辑 '!I1756)</f>
        <v/>
      </c>
      <c r="H1756" s="123" t="str">
        <f>IF('表格编辑 '!J1756="","",'表格编辑 '!J1756)</f>
        <v>test_deadth_event(RECEIVER, ARG0, ARG1, ARG2, ARG3,ARG4)</v>
      </c>
      <c r="I1756" s="123">
        <f>IF('表格编辑 '!K1756="","",'表格编辑 '!K1756)</f>
        <v>1</v>
      </c>
      <c r="J1756" s="123">
        <f>IF('表格编辑 '!L1756="","",'表格编辑 '!L1756)</f>
        <v>5458</v>
      </c>
      <c r="K1756" s="123">
        <f>IF('表格编辑 '!M1756="","",'表格编辑 '!M1756)</f>
        <v>1620</v>
      </c>
      <c r="L1756" s="123" t="str">
        <f>IF('表格编辑 '!N1756="","",'表格编辑 '!N1756)</f>
        <v/>
      </c>
      <c r="M1756" s="123" t="str">
        <f>IF('表格编辑 '!O1756="","",'表格编辑 '!O1756)</f>
        <v/>
      </c>
      <c r="N1756" s="123" t="str">
        <f>IF('表格编辑 '!P1756="","",'表格编辑 '!P1756)</f>
        <v/>
      </c>
      <c r="O1756" s="123" t="str">
        <f>IF('表格编辑 '!Q1756="","",'表格编辑 '!Q1756)</f>
        <v/>
      </c>
      <c r="P1756" s="123" t="str">
        <f>IF('表格编辑 '!R1756="","",'表格编辑 '!R1756)</f>
        <v/>
      </c>
      <c r="Q1756" s="123">
        <f>IF('表格编辑 '!S1756="","",'表格编辑 '!S1756)</f>
        <v>320</v>
      </c>
      <c r="R1756" s="123" t="str">
        <f>IF('表格编辑 '!T1756="","",'表格编辑 '!T1756)</f>
        <v/>
      </c>
      <c r="S1756" s="123" t="str">
        <f>IF('表格编辑 '!U1756="","",'表格编辑 '!U1756)</f>
        <v/>
      </c>
      <c r="T1756" s="123" t="str">
        <f>IF('表格编辑 '!V1756="","",'表格编辑 '!V1756)</f>
        <v/>
      </c>
      <c r="U1756" s="123" t="str">
        <f>IF('表格编辑 '!W1756="","",'表格编辑 '!W1756)</f>
        <v/>
      </c>
      <c r="V1756" s="123" t="str">
        <f>IF('表格编辑 '!X1756="","",'表格编辑 '!X1756)</f>
        <v/>
      </c>
      <c r="W1756" s="123" t="str">
        <f>IF('表格编辑 '!Y1756="","",'表格编辑 '!Y1756)</f>
        <v/>
      </c>
      <c r="X1756" s="123" t="str">
        <f>IF('表格编辑 '!Z1756="","",'表格编辑 '!Z1756)</f>
        <v/>
      </c>
      <c r="Y1756" s="123" t="str">
        <f>IF('表格编辑 '!AA1756="","",'表格编辑 '!AA1756)</f>
        <v/>
      </c>
      <c r="Z1756" s="123" t="str">
        <f>IF('表格编辑 '!AB1756="","",'表格编辑 '!AB1756)</f>
        <v/>
      </c>
      <c r="AA1756" s="123" t="str">
        <f>IF('表格编辑 '!AC1756="","",'表格编辑 '!AC1756)</f>
        <v/>
      </c>
      <c r="AB1756" s="123" t="str">
        <f>IF('表格编辑 '!AD1756="","",'表格编辑 '!AD1756)</f>
        <v/>
      </c>
      <c r="AC1756" s="123" t="str">
        <f>IF('表格编辑 '!AE1756="","",'表格编辑 '!AE1756)</f>
        <v/>
      </c>
      <c r="AD1756" s="123">
        <f>IF('表格编辑 '!AF1756="","",'表格编辑 '!AF1756)</f>
        <v>131188</v>
      </c>
    </row>
    <row r="1757" spans="1:30">
      <c r="A1757" s="123">
        <f>IF('表格编辑 '!A1757="","",'表格编辑 '!A1757)</f>
        <v>31189</v>
      </c>
      <c r="B1757" s="123">
        <f>IF('表格编辑 '!B1757="","",'表格编辑 '!B1757)</f>
        <v>10151</v>
      </c>
      <c r="C1757" s="123">
        <f>IF('表格编辑 '!E1757="","",'表格编辑 '!E1757)</f>
        <v>54</v>
      </c>
      <c r="D1757" s="123" t="str">
        <f>IF('表格编辑 '!F1757="","",'表格编辑 '!F1757)</f>
        <v>AI_born_event(RECEIVER, ARG0, ARG1, ARG2, ARG3,ARG4)</v>
      </c>
      <c r="E1757" s="123" t="str">
        <f>IF('表格编辑 '!G1757="","",'表格编辑 '!G1757)</f>
        <v>AI_update_event(RECEIVER, ARG0, ARG1, ARG2, ARG3,ARG4)</v>
      </c>
      <c r="F1757" s="123" t="str">
        <f>IF('表格编辑 '!H1757="","",'表格编辑 '!H1757)</f>
        <v/>
      </c>
      <c r="G1757" s="123" t="str">
        <f>IF('表格编辑 '!I1757="","",'表格编辑 '!I1757)</f>
        <v/>
      </c>
      <c r="H1757" s="123" t="str">
        <f>IF('表格编辑 '!J1757="","",'表格编辑 '!J1757)</f>
        <v>test_deadth_event(RECEIVER, ARG0, ARG1, ARG2, ARG3,ARG4)</v>
      </c>
      <c r="I1757" s="123">
        <f>IF('表格编辑 '!K1757="","",'表格编辑 '!K1757)</f>
        <v>1</v>
      </c>
      <c r="J1757" s="123">
        <f>IF('表格编辑 '!L1757="","",'表格编辑 '!L1757)</f>
        <v>4266</v>
      </c>
      <c r="K1757" s="123">
        <f>IF('表格编辑 '!M1757="","",'表格编辑 '!M1757)</f>
        <v>1620</v>
      </c>
      <c r="L1757" s="123" t="str">
        <f>IF('表格编辑 '!N1757="","",'表格编辑 '!N1757)</f>
        <v/>
      </c>
      <c r="M1757" s="123" t="str">
        <f>IF('表格编辑 '!O1757="","",'表格编辑 '!O1757)</f>
        <v/>
      </c>
      <c r="N1757" s="123" t="str">
        <f>IF('表格编辑 '!P1757="","",'表格编辑 '!P1757)</f>
        <v/>
      </c>
      <c r="O1757" s="123" t="str">
        <f>IF('表格编辑 '!Q1757="","",'表格编辑 '!Q1757)</f>
        <v/>
      </c>
      <c r="P1757" s="123" t="str">
        <f>IF('表格编辑 '!R1757="","",'表格编辑 '!R1757)</f>
        <v/>
      </c>
      <c r="Q1757" s="123">
        <f>IF('表格编辑 '!S1757="","",'表格编辑 '!S1757)</f>
        <v>320</v>
      </c>
      <c r="R1757" s="123" t="str">
        <f>IF('表格编辑 '!T1757="","",'表格编辑 '!T1757)</f>
        <v/>
      </c>
      <c r="S1757" s="123" t="str">
        <f>IF('表格编辑 '!U1757="","",'表格编辑 '!U1757)</f>
        <v/>
      </c>
      <c r="T1757" s="123" t="str">
        <f>IF('表格编辑 '!V1757="","",'表格编辑 '!V1757)</f>
        <v/>
      </c>
      <c r="U1757" s="123" t="str">
        <f>IF('表格编辑 '!W1757="","",'表格编辑 '!W1757)</f>
        <v/>
      </c>
      <c r="V1757" s="123" t="str">
        <f>IF('表格编辑 '!X1757="","",'表格编辑 '!X1757)</f>
        <v/>
      </c>
      <c r="W1757" s="123" t="str">
        <f>IF('表格编辑 '!Y1757="","",'表格编辑 '!Y1757)</f>
        <v/>
      </c>
      <c r="X1757" s="123" t="str">
        <f>IF('表格编辑 '!Z1757="","",'表格编辑 '!Z1757)</f>
        <v/>
      </c>
      <c r="Y1757" s="123" t="str">
        <f>IF('表格编辑 '!AA1757="","",'表格编辑 '!AA1757)</f>
        <v/>
      </c>
      <c r="Z1757" s="123" t="str">
        <f>IF('表格编辑 '!AB1757="","",'表格编辑 '!AB1757)</f>
        <v/>
      </c>
      <c r="AA1757" s="123" t="str">
        <f>IF('表格编辑 '!AC1757="","",'表格编辑 '!AC1757)</f>
        <v/>
      </c>
      <c r="AB1757" s="123" t="str">
        <f>IF('表格编辑 '!AD1757="","",'表格编辑 '!AD1757)</f>
        <v/>
      </c>
      <c r="AC1757" s="123" t="str">
        <f>IF('表格编辑 '!AE1757="","",'表格编辑 '!AE1757)</f>
        <v/>
      </c>
      <c r="AD1757" s="123">
        <f>IF('表格编辑 '!AF1757="","",'表格编辑 '!AF1757)</f>
        <v>131189</v>
      </c>
    </row>
    <row r="1758" spans="1:30">
      <c r="A1758" s="123">
        <f>IF('表格编辑 '!A1758="","",'表格编辑 '!A1758)</f>
        <v>31190</v>
      </c>
      <c r="B1758" s="123">
        <f>IF('表格编辑 '!B1758="","",'表格编辑 '!B1758)</f>
        <v>10043</v>
      </c>
      <c r="C1758" s="123">
        <f>IF('表格编辑 '!E1758="","",'表格编辑 '!E1758)</f>
        <v>54</v>
      </c>
      <c r="D1758" s="123" t="str">
        <f>IF('表格编辑 '!F1758="","",'表格编辑 '!F1758)</f>
        <v>AI_born_event(RECEIVER, ARG0, ARG1, ARG2, ARG3,ARG4)</v>
      </c>
      <c r="E1758" s="123" t="str">
        <f>IF('表格编辑 '!G1758="","",'表格编辑 '!G1758)</f>
        <v>AI_update_event(RECEIVER, ARG0, ARG1, ARG2, ARG3,ARG4)</v>
      </c>
      <c r="F1758" s="123" t="str">
        <f>IF('表格编辑 '!H1758="","",'表格编辑 '!H1758)</f>
        <v/>
      </c>
      <c r="G1758" s="123" t="str">
        <f>IF('表格编辑 '!I1758="","",'表格编辑 '!I1758)</f>
        <v/>
      </c>
      <c r="H1758" s="123" t="str">
        <f>IF('表格编辑 '!J1758="","",'表格编辑 '!J1758)</f>
        <v>test_deadth_event(RECEIVER, ARG0, ARG1, ARG2, ARG3,ARG4)</v>
      </c>
      <c r="I1758" s="123">
        <f>IF('表格编辑 '!K1758="","",'表格编辑 '!K1758)</f>
        <v>1</v>
      </c>
      <c r="J1758" s="123">
        <f>IF('表格编辑 '!L1758="","",'表格编辑 '!L1758)</f>
        <v>7770</v>
      </c>
      <c r="K1758" s="123">
        <f>IF('表格编辑 '!M1758="","",'表格编辑 '!M1758)</f>
        <v>1620</v>
      </c>
      <c r="L1758" s="123" t="str">
        <f>IF('表格编辑 '!N1758="","",'表格编辑 '!N1758)</f>
        <v/>
      </c>
      <c r="M1758" s="123" t="str">
        <f>IF('表格编辑 '!O1758="","",'表格编辑 '!O1758)</f>
        <v/>
      </c>
      <c r="N1758" s="123" t="str">
        <f>IF('表格编辑 '!P1758="","",'表格编辑 '!P1758)</f>
        <v/>
      </c>
      <c r="O1758" s="123" t="str">
        <f>IF('表格编辑 '!Q1758="","",'表格编辑 '!Q1758)</f>
        <v/>
      </c>
      <c r="P1758" s="123" t="str">
        <f>IF('表格编辑 '!R1758="","",'表格编辑 '!R1758)</f>
        <v/>
      </c>
      <c r="Q1758" s="123">
        <f>IF('表格编辑 '!S1758="","",'表格编辑 '!S1758)</f>
        <v>320</v>
      </c>
      <c r="R1758" s="123" t="str">
        <f>IF('表格编辑 '!T1758="","",'表格编辑 '!T1758)</f>
        <v/>
      </c>
      <c r="S1758" s="123" t="str">
        <f>IF('表格编辑 '!U1758="","",'表格编辑 '!U1758)</f>
        <v/>
      </c>
      <c r="T1758" s="123" t="str">
        <f>IF('表格编辑 '!V1758="","",'表格编辑 '!V1758)</f>
        <v/>
      </c>
      <c r="U1758" s="123" t="str">
        <f>IF('表格编辑 '!W1758="","",'表格编辑 '!W1758)</f>
        <v/>
      </c>
      <c r="V1758" s="123" t="str">
        <f>IF('表格编辑 '!X1758="","",'表格编辑 '!X1758)</f>
        <v/>
      </c>
      <c r="W1758" s="123" t="str">
        <f>IF('表格编辑 '!Y1758="","",'表格编辑 '!Y1758)</f>
        <v/>
      </c>
      <c r="X1758" s="123" t="str">
        <f>IF('表格编辑 '!Z1758="","",'表格编辑 '!Z1758)</f>
        <v/>
      </c>
      <c r="Y1758" s="123" t="str">
        <f>IF('表格编辑 '!AA1758="","",'表格编辑 '!AA1758)</f>
        <v/>
      </c>
      <c r="Z1758" s="123" t="str">
        <f>IF('表格编辑 '!AB1758="","",'表格编辑 '!AB1758)</f>
        <v/>
      </c>
      <c r="AA1758" s="123" t="str">
        <f>IF('表格编辑 '!AC1758="","",'表格编辑 '!AC1758)</f>
        <v/>
      </c>
      <c r="AB1758" s="123" t="str">
        <f>IF('表格编辑 '!AD1758="","",'表格编辑 '!AD1758)</f>
        <v/>
      </c>
      <c r="AC1758" s="123" t="str">
        <f>IF('表格编辑 '!AE1758="","",'表格编辑 '!AE1758)</f>
        <v/>
      </c>
      <c r="AD1758" s="123">
        <f>IF('表格编辑 '!AF1758="","",'表格编辑 '!AF1758)</f>
        <v>131190</v>
      </c>
    </row>
    <row r="1759" spans="1:30">
      <c r="A1759" s="123">
        <f>IF('表格编辑 '!A1759="","",'表格编辑 '!A1759)</f>
        <v>31191</v>
      </c>
      <c r="B1759" s="123">
        <f>IF('表格编辑 '!B1759="","",'表格编辑 '!B1759)</f>
        <v>10043</v>
      </c>
      <c r="C1759" s="123">
        <f>IF('表格编辑 '!E1759="","",'表格编辑 '!E1759)</f>
        <v>54</v>
      </c>
      <c r="D1759" s="123" t="str">
        <f>IF('表格编辑 '!F1759="","",'表格编辑 '!F1759)</f>
        <v>AI_born_event(RECEIVER, ARG0, ARG1, ARG2, ARG3,ARG4)</v>
      </c>
      <c r="E1759" s="123" t="str">
        <f>IF('表格编辑 '!G1759="","",'表格编辑 '!G1759)</f>
        <v>AI_update_event(RECEIVER, ARG0, ARG1, ARG2, ARG3,ARG4)</v>
      </c>
      <c r="F1759" s="123" t="str">
        <f>IF('表格编辑 '!H1759="","",'表格编辑 '!H1759)</f>
        <v/>
      </c>
      <c r="G1759" s="123" t="str">
        <f>IF('表格编辑 '!I1759="","",'表格编辑 '!I1759)</f>
        <v/>
      </c>
      <c r="H1759" s="123" t="str">
        <f>IF('表格编辑 '!J1759="","",'表格编辑 '!J1759)</f>
        <v>test_deadth_event(RECEIVER, ARG0, ARG1, ARG2, ARG3,ARG4)</v>
      </c>
      <c r="I1759" s="123">
        <f>IF('表格编辑 '!K1759="","",'表格编辑 '!K1759)</f>
        <v>1</v>
      </c>
      <c r="J1759" s="123">
        <f>IF('表格编辑 '!L1759="","",'表格编辑 '!L1759)</f>
        <v>7770</v>
      </c>
      <c r="K1759" s="123">
        <f>IF('表格编辑 '!M1759="","",'表格编辑 '!M1759)</f>
        <v>1620</v>
      </c>
      <c r="L1759" s="123" t="str">
        <f>IF('表格编辑 '!N1759="","",'表格编辑 '!N1759)</f>
        <v/>
      </c>
      <c r="M1759" s="123" t="str">
        <f>IF('表格编辑 '!O1759="","",'表格编辑 '!O1759)</f>
        <v/>
      </c>
      <c r="N1759" s="123" t="str">
        <f>IF('表格编辑 '!P1759="","",'表格编辑 '!P1759)</f>
        <v/>
      </c>
      <c r="O1759" s="123" t="str">
        <f>IF('表格编辑 '!Q1759="","",'表格编辑 '!Q1759)</f>
        <v/>
      </c>
      <c r="P1759" s="123" t="str">
        <f>IF('表格编辑 '!R1759="","",'表格编辑 '!R1759)</f>
        <v/>
      </c>
      <c r="Q1759" s="123">
        <f>IF('表格编辑 '!S1759="","",'表格编辑 '!S1759)</f>
        <v>320</v>
      </c>
      <c r="R1759" s="123" t="str">
        <f>IF('表格编辑 '!T1759="","",'表格编辑 '!T1759)</f>
        <v/>
      </c>
      <c r="S1759" s="123" t="str">
        <f>IF('表格编辑 '!U1759="","",'表格编辑 '!U1759)</f>
        <v/>
      </c>
      <c r="T1759" s="123" t="str">
        <f>IF('表格编辑 '!V1759="","",'表格编辑 '!V1759)</f>
        <v/>
      </c>
      <c r="U1759" s="123" t="str">
        <f>IF('表格编辑 '!W1759="","",'表格编辑 '!W1759)</f>
        <v/>
      </c>
      <c r="V1759" s="123" t="str">
        <f>IF('表格编辑 '!X1759="","",'表格编辑 '!X1759)</f>
        <v/>
      </c>
      <c r="W1759" s="123" t="str">
        <f>IF('表格编辑 '!Y1759="","",'表格编辑 '!Y1759)</f>
        <v/>
      </c>
      <c r="X1759" s="123" t="str">
        <f>IF('表格编辑 '!Z1759="","",'表格编辑 '!Z1759)</f>
        <v/>
      </c>
      <c r="Y1759" s="123" t="str">
        <f>IF('表格编辑 '!AA1759="","",'表格编辑 '!AA1759)</f>
        <v/>
      </c>
      <c r="Z1759" s="123" t="str">
        <f>IF('表格编辑 '!AB1759="","",'表格编辑 '!AB1759)</f>
        <v/>
      </c>
      <c r="AA1759" s="123" t="str">
        <f>IF('表格编辑 '!AC1759="","",'表格编辑 '!AC1759)</f>
        <v/>
      </c>
      <c r="AB1759" s="123" t="str">
        <f>IF('表格编辑 '!AD1759="","",'表格编辑 '!AD1759)</f>
        <v/>
      </c>
      <c r="AC1759" s="123" t="str">
        <f>IF('表格编辑 '!AE1759="","",'表格编辑 '!AE1759)</f>
        <v/>
      </c>
      <c r="AD1759" s="123">
        <f>IF('表格编辑 '!AF1759="","",'表格编辑 '!AF1759)</f>
        <v>131191</v>
      </c>
    </row>
    <row r="1760" spans="1:30">
      <c r="A1760" s="123">
        <f>IF('表格编辑 '!A1760="","",'表格编辑 '!A1760)</f>
        <v>31192</v>
      </c>
      <c r="B1760" s="123">
        <f>IF('表格编辑 '!B1760="","",'表格编辑 '!B1760)</f>
        <v>10157</v>
      </c>
      <c r="C1760" s="123">
        <f>IF('表格编辑 '!E1760="","",'表格编辑 '!E1760)</f>
        <v>54</v>
      </c>
      <c r="D1760" s="123" t="str">
        <f>IF('表格编辑 '!F1760="","",'表格编辑 '!F1760)</f>
        <v>AI_born_event(RECEIVER, ARG0, ARG1, ARG2, ARG3,ARG4)</v>
      </c>
      <c r="E1760" s="123" t="str">
        <f>IF('表格编辑 '!G1760="","",'表格编辑 '!G1760)</f>
        <v>AI_update_event(RECEIVER, ARG0, ARG1, ARG2, ARG3,ARG4)</v>
      </c>
      <c r="F1760" s="123" t="str">
        <f>IF('表格编辑 '!H1760="","",'表格编辑 '!H1760)</f>
        <v/>
      </c>
      <c r="G1760" s="123" t="str">
        <f>IF('表格编辑 '!I1760="","",'表格编辑 '!I1760)</f>
        <v/>
      </c>
      <c r="H1760" s="123" t="str">
        <f>IF('表格编辑 '!J1760="","",'表格编辑 '!J1760)</f>
        <v>test_deadth_event(RECEIVER, ARG0, ARG1, ARG2, ARG3,ARG4)</v>
      </c>
      <c r="I1760" s="123">
        <f>IF('表格编辑 '!K1760="","",'表格编辑 '!K1760)</f>
        <v>1</v>
      </c>
      <c r="J1760" s="123">
        <f>IF('表格编辑 '!L1760="","",'表格编辑 '!L1760)</f>
        <v>4154</v>
      </c>
      <c r="K1760" s="123">
        <f>IF('表格编辑 '!M1760="","",'表格编辑 '!M1760)</f>
        <v>1620</v>
      </c>
      <c r="L1760" s="123" t="str">
        <f>IF('表格编辑 '!N1760="","",'表格编辑 '!N1760)</f>
        <v/>
      </c>
      <c r="M1760" s="123" t="str">
        <f>IF('表格编辑 '!O1760="","",'表格编辑 '!O1760)</f>
        <v/>
      </c>
      <c r="N1760" s="123" t="str">
        <f>IF('表格编辑 '!P1760="","",'表格编辑 '!P1760)</f>
        <v/>
      </c>
      <c r="O1760" s="123" t="str">
        <f>IF('表格编辑 '!Q1760="","",'表格编辑 '!Q1760)</f>
        <v/>
      </c>
      <c r="P1760" s="123" t="str">
        <f>IF('表格编辑 '!R1760="","",'表格编辑 '!R1760)</f>
        <v/>
      </c>
      <c r="Q1760" s="123">
        <f>IF('表格编辑 '!S1760="","",'表格编辑 '!S1760)</f>
        <v>320</v>
      </c>
      <c r="R1760" s="123" t="str">
        <f>IF('表格编辑 '!T1760="","",'表格编辑 '!T1760)</f>
        <v/>
      </c>
      <c r="S1760" s="123" t="str">
        <f>IF('表格编辑 '!U1760="","",'表格编辑 '!U1760)</f>
        <v/>
      </c>
      <c r="T1760" s="123" t="str">
        <f>IF('表格编辑 '!V1760="","",'表格编辑 '!V1760)</f>
        <v/>
      </c>
      <c r="U1760" s="123" t="str">
        <f>IF('表格编辑 '!W1760="","",'表格编辑 '!W1760)</f>
        <v/>
      </c>
      <c r="V1760" s="123" t="str">
        <f>IF('表格编辑 '!X1760="","",'表格编辑 '!X1760)</f>
        <v/>
      </c>
      <c r="W1760" s="123" t="str">
        <f>IF('表格编辑 '!Y1760="","",'表格编辑 '!Y1760)</f>
        <v/>
      </c>
      <c r="X1760" s="123" t="str">
        <f>IF('表格编辑 '!Z1760="","",'表格编辑 '!Z1760)</f>
        <v/>
      </c>
      <c r="Y1760" s="123" t="str">
        <f>IF('表格编辑 '!AA1760="","",'表格编辑 '!AA1760)</f>
        <v/>
      </c>
      <c r="Z1760" s="123" t="str">
        <f>IF('表格编辑 '!AB1760="","",'表格编辑 '!AB1760)</f>
        <v/>
      </c>
      <c r="AA1760" s="123" t="str">
        <f>IF('表格编辑 '!AC1760="","",'表格编辑 '!AC1760)</f>
        <v/>
      </c>
      <c r="AB1760" s="123" t="str">
        <f>IF('表格编辑 '!AD1760="","",'表格编辑 '!AD1760)</f>
        <v/>
      </c>
      <c r="AC1760" s="123" t="str">
        <f>IF('表格编辑 '!AE1760="","",'表格编辑 '!AE1760)</f>
        <v/>
      </c>
      <c r="AD1760" s="123">
        <f>IF('表格编辑 '!AF1760="","",'表格编辑 '!AF1760)</f>
        <v>131192</v>
      </c>
    </row>
    <row r="1761" spans="1:30">
      <c r="A1761" s="123">
        <f>IF('表格编辑 '!A1761="","",'表格编辑 '!A1761)</f>
        <v>31193</v>
      </c>
      <c r="B1761" s="123">
        <f>IF('表格编辑 '!B1761="","",'表格编辑 '!B1761)</f>
        <v>10124</v>
      </c>
      <c r="C1761" s="123">
        <f>IF('表格编辑 '!E1761="","",'表格编辑 '!E1761)</f>
        <v>54</v>
      </c>
      <c r="D1761" s="123" t="str">
        <f>IF('表格编辑 '!F1761="","",'表格编辑 '!F1761)</f>
        <v>AI_born_event(RECEIVER, ARG0, ARG1, ARG2, ARG3,ARG4)</v>
      </c>
      <c r="E1761" s="123" t="str">
        <f>IF('表格编辑 '!G1761="","",'表格编辑 '!G1761)</f>
        <v>AI_update_event(RECEIVER, ARG0, ARG1, ARG2, ARG3,ARG4)</v>
      </c>
      <c r="F1761" s="123" t="str">
        <f>IF('表格编辑 '!H1761="","",'表格编辑 '!H1761)</f>
        <v/>
      </c>
      <c r="G1761" s="123" t="str">
        <f>IF('表格编辑 '!I1761="","",'表格编辑 '!I1761)</f>
        <v/>
      </c>
      <c r="H1761" s="123" t="str">
        <f>IF('表格编辑 '!J1761="","",'表格编辑 '!J1761)</f>
        <v>test_deadth_event(RECEIVER, ARG0, ARG1, ARG2, ARG3,ARG4)</v>
      </c>
      <c r="I1761" s="123">
        <f>IF('表格编辑 '!K1761="","",'表格编辑 '!K1761)</f>
        <v>1</v>
      </c>
      <c r="J1761" s="123">
        <f>IF('表格编辑 '!L1761="","",'表格编辑 '!L1761)</f>
        <v>3916</v>
      </c>
      <c r="K1761" s="123">
        <f>IF('表格编辑 '!M1761="","",'表格编辑 '!M1761)</f>
        <v>1620</v>
      </c>
      <c r="L1761" s="123" t="str">
        <f>IF('表格编辑 '!N1761="","",'表格编辑 '!N1761)</f>
        <v/>
      </c>
      <c r="M1761" s="123" t="str">
        <f>IF('表格编辑 '!O1761="","",'表格编辑 '!O1761)</f>
        <v/>
      </c>
      <c r="N1761" s="123" t="str">
        <f>IF('表格编辑 '!P1761="","",'表格编辑 '!P1761)</f>
        <v/>
      </c>
      <c r="O1761" s="123" t="str">
        <f>IF('表格编辑 '!Q1761="","",'表格编辑 '!Q1761)</f>
        <v/>
      </c>
      <c r="P1761" s="123" t="str">
        <f>IF('表格编辑 '!R1761="","",'表格编辑 '!R1761)</f>
        <v/>
      </c>
      <c r="Q1761" s="123">
        <f>IF('表格编辑 '!S1761="","",'表格编辑 '!S1761)</f>
        <v>320</v>
      </c>
      <c r="R1761" s="123" t="str">
        <f>IF('表格编辑 '!T1761="","",'表格编辑 '!T1761)</f>
        <v/>
      </c>
      <c r="S1761" s="123" t="str">
        <f>IF('表格编辑 '!U1761="","",'表格编辑 '!U1761)</f>
        <v/>
      </c>
      <c r="T1761" s="123" t="str">
        <f>IF('表格编辑 '!V1761="","",'表格编辑 '!V1761)</f>
        <v/>
      </c>
      <c r="U1761" s="123" t="str">
        <f>IF('表格编辑 '!W1761="","",'表格编辑 '!W1761)</f>
        <v/>
      </c>
      <c r="V1761" s="123" t="str">
        <f>IF('表格编辑 '!X1761="","",'表格编辑 '!X1761)</f>
        <v/>
      </c>
      <c r="W1761" s="123" t="str">
        <f>IF('表格编辑 '!Y1761="","",'表格编辑 '!Y1761)</f>
        <v/>
      </c>
      <c r="X1761" s="123" t="str">
        <f>IF('表格编辑 '!Z1761="","",'表格编辑 '!Z1761)</f>
        <v/>
      </c>
      <c r="Y1761" s="123" t="str">
        <f>IF('表格编辑 '!AA1761="","",'表格编辑 '!AA1761)</f>
        <v/>
      </c>
      <c r="Z1761" s="123" t="str">
        <f>IF('表格编辑 '!AB1761="","",'表格编辑 '!AB1761)</f>
        <v/>
      </c>
      <c r="AA1761" s="123" t="str">
        <f>IF('表格编辑 '!AC1761="","",'表格编辑 '!AC1761)</f>
        <v/>
      </c>
      <c r="AB1761" s="123" t="str">
        <f>IF('表格编辑 '!AD1761="","",'表格编辑 '!AD1761)</f>
        <v/>
      </c>
      <c r="AC1761" s="123" t="str">
        <f>IF('表格编辑 '!AE1761="","",'表格编辑 '!AE1761)</f>
        <v/>
      </c>
      <c r="AD1761" s="123">
        <f>IF('表格编辑 '!AF1761="","",'表格编辑 '!AF1761)</f>
        <v>131193</v>
      </c>
    </row>
    <row r="1762" spans="1:30">
      <c r="A1762" s="123">
        <f>IF('表格编辑 '!A1762="","",'表格编辑 '!A1762)</f>
        <v>31194</v>
      </c>
      <c r="B1762" s="123">
        <f>IF('表格编辑 '!B1762="","",'表格编辑 '!B1762)</f>
        <v>10047</v>
      </c>
      <c r="C1762" s="123">
        <f>IF('表格编辑 '!E1762="","",'表格编辑 '!E1762)</f>
        <v>54</v>
      </c>
      <c r="D1762" s="123" t="str">
        <f>IF('表格编辑 '!F1762="","",'表格编辑 '!F1762)</f>
        <v>AI_born_event(RECEIVER, ARG0, ARG1, ARG2, ARG3,ARG4)</v>
      </c>
      <c r="E1762" s="123" t="str">
        <f>IF('表格编辑 '!G1762="","",'表格编辑 '!G1762)</f>
        <v>AI_update_event(RECEIVER, ARG0, ARG1, ARG2, ARG3,ARG4)</v>
      </c>
      <c r="F1762" s="123" t="str">
        <f>IF('表格编辑 '!H1762="","",'表格编辑 '!H1762)</f>
        <v/>
      </c>
      <c r="G1762" s="123" t="str">
        <f>IF('表格编辑 '!I1762="","",'表格编辑 '!I1762)</f>
        <v/>
      </c>
      <c r="H1762" s="123" t="str">
        <f>IF('表格编辑 '!J1762="","",'表格编辑 '!J1762)</f>
        <v>test_deadth_event(RECEIVER, ARG0, ARG1, ARG2, ARG3,ARG4)</v>
      </c>
      <c r="I1762" s="123">
        <f>IF('表格编辑 '!K1762="","",'表格编辑 '!K1762)</f>
        <v>1</v>
      </c>
      <c r="J1762" s="123">
        <f>IF('表格编辑 '!L1762="","",'表格编辑 '!L1762)</f>
        <v>6302</v>
      </c>
      <c r="K1762" s="123">
        <f>IF('表格编辑 '!M1762="","",'表格编辑 '!M1762)</f>
        <v>1620</v>
      </c>
      <c r="L1762" s="123" t="str">
        <f>IF('表格编辑 '!N1762="","",'表格编辑 '!N1762)</f>
        <v/>
      </c>
      <c r="M1762" s="123" t="str">
        <f>IF('表格编辑 '!O1762="","",'表格编辑 '!O1762)</f>
        <v/>
      </c>
      <c r="N1762" s="123" t="str">
        <f>IF('表格编辑 '!P1762="","",'表格编辑 '!P1762)</f>
        <v/>
      </c>
      <c r="O1762" s="123" t="str">
        <f>IF('表格编辑 '!Q1762="","",'表格编辑 '!Q1762)</f>
        <v/>
      </c>
      <c r="P1762" s="123" t="str">
        <f>IF('表格编辑 '!R1762="","",'表格编辑 '!R1762)</f>
        <v/>
      </c>
      <c r="Q1762" s="123">
        <f>IF('表格编辑 '!S1762="","",'表格编辑 '!S1762)</f>
        <v>320</v>
      </c>
      <c r="R1762" s="123" t="str">
        <f>IF('表格编辑 '!T1762="","",'表格编辑 '!T1762)</f>
        <v/>
      </c>
      <c r="S1762" s="123" t="str">
        <f>IF('表格编辑 '!U1762="","",'表格编辑 '!U1762)</f>
        <v/>
      </c>
      <c r="T1762" s="123" t="str">
        <f>IF('表格编辑 '!V1762="","",'表格编辑 '!V1762)</f>
        <v/>
      </c>
      <c r="U1762" s="123" t="str">
        <f>IF('表格编辑 '!W1762="","",'表格编辑 '!W1762)</f>
        <v/>
      </c>
      <c r="V1762" s="123" t="str">
        <f>IF('表格编辑 '!X1762="","",'表格编辑 '!X1762)</f>
        <v/>
      </c>
      <c r="W1762" s="123" t="str">
        <f>IF('表格编辑 '!Y1762="","",'表格编辑 '!Y1762)</f>
        <v/>
      </c>
      <c r="X1762" s="123" t="str">
        <f>IF('表格编辑 '!Z1762="","",'表格编辑 '!Z1762)</f>
        <v/>
      </c>
      <c r="Y1762" s="123" t="str">
        <f>IF('表格编辑 '!AA1762="","",'表格编辑 '!AA1762)</f>
        <v/>
      </c>
      <c r="Z1762" s="123" t="str">
        <f>IF('表格编辑 '!AB1762="","",'表格编辑 '!AB1762)</f>
        <v/>
      </c>
      <c r="AA1762" s="123" t="str">
        <f>IF('表格编辑 '!AC1762="","",'表格编辑 '!AC1762)</f>
        <v/>
      </c>
      <c r="AB1762" s="123" t="str">
        <f>IF('表格编辑 '!AD1762="","",'表格编辑 '!AD1762)</f>
        <v/>
      </c>
      <c r="AC1762" s="123" t="str">
        <f>IF('表格编辑 '!AE1762="","",'表格编辑 '!AE1762)</f>
        <v/>
      </c>
      <c r="AD1762" s="123">
        <f>IF('表格编辑 '!AF1762="","",'表格编辑 '!AF1762)</f>
        <v>131194</v>
      </c>
    </row>
    <row r="1763" spans="1:30">
      <c r="A1763" s="123">
        <f>IF('表格编辑 '!A1763="","",'表格编辑 '!A1763)</f>
        <v>31195</v>
      </c>
      <c r="B1763" s="123">
        <f>IF('表格编辑 '!B1763="","",'表格编辑 '!B1763)</f>
        <v>10117</v>
      </c>
      <c r="C1763" s="123">
        <f>IF('表格编辑 '!E1763="","",'表格编辑 '!E1763)</f>
        <v>54</v>
      </c>
      <c r="D1763" s="123" t="str">
        <f>IF('表格编辑 '!F1763="","",'表格编辑 '!F1763)</f>
        <v>AI_born_event(RECEIVER, ARG0, ARG1, ARG2, ARG3,ARG4)</v>
      </c>
      <c r="E1763" s="123" t="str">
        <f>IF('表格编辑 '!G1763="","",'表格编辑 '!G1763)</f>
        <v>AI_update_event(RECEIVER, ARG0, ARG1, ARG2, ARG3,ARG4)</v>
      </c>
      <c r="F1763" s="123" t="str">
        <f>IF('表格编辑 '!H1763="","",'表格编辑 '!H1763)</f>
        <v/>
      </c>
      <c r="G1763" s="123" t="str">
        <f>IF('表格编辑 '!I1763="","",'表格编辑 '!I1763)</f>
        <v/>
      </c>
      <c r="H1763" s="123" t="str">
        <f>IF('表格编辑 '!J1763="","",'表格编辑 '!J1763)</f>
        <v>test_deadth_event(RECEIVER, ARG0, ARG1, ARG2, ARG3,ARG4)</v>
      </c>
      <c r="I1763" s="123">
        <f>IF('表格编辑 '!K1763="","",'表格编辑 '!K1763)</f>
        <v>1</v>
      </c>
      <c r="J1763" s="123">
        <f>IF('表格编辑 '!L1763="","",'表格编辑 '!L1763)</f>
        <v>6674</v>
      </c>
      <c r="K1763" s="123">
        <f>IF('表格编辑 '!M1763="","",'表格编辑 '!M1763)</f>
        <v>1620</v>
      </c>
      <c r="L1763" s="123" t="str">
        <f>IF('表格编辑 '!N1763="","",'表格编辑 '!N1763)</f>
        <v/>
      </c>
      <c r="M1763" s="123" t="str">
        <f>IF('表格编辑 '!O1763="","",'表格编辑 '!O1763)</f>
        <v/>
      </c>
      <c r="N1763" s="123" t="str">
        <f>IF('表格编辑 '!P1763="","",'表格编辑 '!P1763)</f>
        <v/>
      </c>
      <c r="O1763" s="123" t="str">
        <f>IF('表格编辑 '!Q1763="","",'表格编辑 '!Q1763)</f>
        <v/>
      </c>
      <c r="P1763" s="123" t="str">
        <f>IF('表格编辑 '!R1763="","",'表格编辑 '!R1763)</f>
        <v/>
      </c>
      <c r="Q1763" s="123">
        <f>IF('表格编辑 '!S1763="","",'表格编辑 '!S1763)</f>
        <v>320</v>
      </c>
      <c r="R1763" s="123" t="str">
        <f>IF('表格编辑 '!T1763="","",'表格编辑 '!T1763)</f>
        <v/>
      </c>
      <c r="S1763" s="123" t="str">
        <f>IF('表格编辑 '!U1763="","",'表格编辑 '!U1763)</f>
        <v/>
      </c>
      <c r="T1763" s="123" t="str">
        <f>IF('表格编辑 '!V1763="","",'表格编辑 '!V1763)</f>
        <v/>
      </c>
      <c r="U1763" s="123" t="str">
        <f>IF('表格编辑 '!W1763="","",'表格编辑 '!W1763)</f>
        <v/>
      </c>
      <c r="V1763" s="123" t="str">
        <f>IF('表格编辑 '!X1763="","",'表格编辑 '!X1763)</f>
        <v/>
      </c>
      <c r="W1763" s="123" t="str">
        <f>IF('表格编辑 '!Y1763="","",'表格编辑 '!Y1763)</f>
        <v/>
      </c>
      <c r="X1763" s="123" t="str">
        <f>IF('表格编辑 '!Z1763="","",'表格编辑 '!Z1763)</f>
        <v/>
      </c>
      <c r="Y1763" s="123" t="str">
        <f>IF('表格编辑 '!AA1763="","",'表格编辑 '!AA1763)</f>
        <v/>
      </c>
      <c r="Z1763" s="123" t="str">
        <f>IF('表格编辑 '!AB1763="","",'表格编辑 '!AB1763)</f>
        <v/>
      </c>
      <c r="AA1763" s="123" t="str">
        <f>IF('表格编辑 '!AC1763="","",'表格编辑 '!AC1763)</f>
        <v/>
      </c>
      <c r="AB1763" s="123" t="str">
        <f>IF('表格编辑 '!AD1763="","",'表格编辑 '!AD1763)</f>
        <v/>
      </c>
      <c r="AC1763" s="123" t="str">
        <f>IF('表格编辑 '!AE1763="","",'表格编辑 '!AE1763)</f>
        <v/>
      </c>
      <c r="AD1763" s="123">
        <f>IF('表格编辑 '!AF1763="","",'表格编辑 '!AF1763)</f>
        <v>131195</v>
      </c>
    </row>
    <row r="1764" spans="1:30">
      <c r="A1764" s="123">
        <f>IF('表格编辑 '!A1764="","",'表格编辑 '!A1764)</f>
        <v>31196</v>
      </c>
      <c r="B1764" s="123">
        <f>IF('表格编辑 '!B1764="","",'表格编辑 '!B1764)</f>
        <v>10152</v>
      </c>
      <c r="C1764" s="123">
        <f>IF('表格编辑 '!E1764="","",'表格编辑 '!E1764)</f>
        <v>54</v>
      </c>
      <c r="D1764" s="123" t="str">
        <f>IF('表格编辑 '!F1764="","",'表格编辑 '!F1764)</f>
        <v>AI_born_event(RECEIVER, ARG0, ARG1, ARG2, ARG3,ARG4)</v>
      </c>
      <c r="E1764" s="123" t="str">
        <f>IF('表格编辑 '!G1764="","",'表格编辑 '!G1764)</f>
        <v>AI_update_event(RECEIVER, ARG0, ARG1, ARG2, ARG3,ARG4)</v>
      </c>
      <c r="F1764" s="123" t="str">
        <f>IF('表格编辑 '!H1764="","",'表格编辑 '!H1764)</f>
        <v/>
      </c>
      <c r="G1764" s="123" t="str">
        <f>IF('表格编辑 '!I1764="","",'表格编辑 '!I1764)</f>
        <v/>
      </c>
      <c r="H1764" s="123" t="str">
        <f>IF('表格编辑 '!J1764="","",'表格编辑 '!J1764)</f>
        <v>test_deadth_event(RECEIVER, ARG0, ARG1, ARG2, ARG3,ARG4)</v>
      </c>
      <c r="I1764" s="123">
        <f>IF('表格编辑 '!K1764="","",'表格编辑 '!K1764)</f>
        <v>1</v>
      </c>
      <c r="J1764" s="123">
        <f>IF('表格编辑 '!L1764="","",'表格编辑 '!L1764)</f>
        <v>5694</v>
      </c>
      <c r="K1764" s="123">
        <f>IF('表格编辑 '!M1764="","",'表格编辑 '!M1764)</f>
        <v>1620</v>
      </c>
      <c r="L1764" s="123" t="str">
        <f>IF('表格编辑 '!N1764="","",'表格编辑 '!N1764)</f>
        <v/>
      </c>
      <c r="M1764" s="123" t="str">
        <f>IF('表格编辑 '!O1764="","",'表格编辑 '!O1764)</f>
        <v/>
      </c>
      <c r="N1764" s="123" t="str">
        <f>IF('表格编辑 '!P1764="","",'表格编辑 '!P1764)</f>
        <v/>
      </c>
      <c r="O1764" s="123" t="str">
        <f>IF('表格编辑 '!Q1764="","",'表格编辑 '!Q1764)</f>
        <v/>
      </c>
      <c r="P1764" s="123" t="str">
        <f>IF('表格编辑 '!R1764="","",'表格编辑 '!R1764)</f>
        <v/>
      </c>
      <c r="Q1764" s="123">
        <f>IF('表格编辑 '!S1764="","",'表格编辑 '!S1764)</f>
        <v>320</v>
      </c>
      <c r="R1764" s="123" t="str">
        <f>IF('表格编辑 '!T1764="","",'表格编辑 '!T1764)</f>
        <v/>
      </c>
      <c r="S1764" s="123" t="str">
        <f>IF('表格编辑 '!U1764="","",'表格编辑 '!U1764)</f>
        <v/>
      </c>
      <c r="T1764" s="123" t="str">
        <f>IF('表格编辑 '!V1764="","",'表格编辑 '!V1764)</f>
        <v/>
      </c>
      <c r="U1764" s="123" t="str">
        <f>IF('表格编辑 '!W1764="","",'表格编辑 '!W1764)</f>
        <v/>
      </c>
      <c r="V1764" s="123" t="str">
        <f>IF('表格编辑 '!X1764="","",'表格编辑 '!X1764)</f>
        <v/>
      </c>
      <c r="W1764" s="123" t="str">
        <f>IF('表格编辑 '!Y1764="","",'表格编辑 '!Y1764)</f>
        <v/>
      </c>
      <c r="X1764" s="123" t="str">
        <f>IF('表格编辑 '!Z1764="","",'表格编辑 '!Z1764)</f>
        <v/>
      </c>
      <c r="Y1764" s="123" t="str">
        <f>IF('表格编辑 '!AA1764="","",'表格编辑 '!AA1764)</f>
        <v/>
      </c>
      <c r="Z1764" s="123" t="str">
        <f>IF('表格编辑 '!AB1764="","",'表格编辑 '!AB1764)</f>
        <v/>
      </c>
      <c r="AA1764" s="123" t="str">
        <f>IF('表格编辑 '!AC1764="","",'表格编辑 '!AC1764)</f>
        <v/>
      </c>
      <c r="AB1764" s="123" t="str">
        <f>IF('表格编辑 '!AD1764="","",'表格编辑 '!AD1764)</f>
        <v/>
      </c>
      <c r="AC1764" s="123" t="str">
        <f>IF('表格编辑 '!AE1764="","",'表格编辑 '!AE1764)</f>
        <v/>
      </c>
      <c r="AD1764" s="123">
        <f>IF('表格编辑 '!AF1764="","",'表格编辑 '!AF1764)</f>
        <v>131196</v>
      </c>
    </row>
    <row r="1765" spans="1:30">
      <c r="A1765" s="123">
        <f>IF('表格编辑 '!A1765="","",'表格编辑 '!A1765)</f>
        <v>31197</v>
      </c>
      <c r="B1765" s="123">
        <f>IF('表格编辑 '!B1765="","",'表格编辑 '!B1765)</f>
        <v>10061</v>
      </c>
      <c r="C1765" s="123">
        <f>IF('表格编辑 '!E1765="","",'表格编辑 '!E1765)</f>
        <v>59</v>
      </c>
      <c r="D1765" s="123" t="str">
        <f>IF('表格编辑 '!F1765="","",'表格编辑 '!F1765)</f>
        <v>AI_born_event(RECEIVER, ARG0, ARG1, ARG2, ARG3,ARG4)</v>
      </c>
      <c r="E1765" s="123" t="str">
        <f>IF('表格编辑 '!G1765="","",'表格编辑 '!G1765)</f>
        <v>AI_update_event(RECEIVER, ARG0, ARG1, ARG2, ARG3,ARG4)</v>
      </c>
      <c r="F1765" s="123" t="str">
        <f>IF('表格编辑 '!H1765="","",'表格编辑 '!H1765)</f>
        <v/>
      </c>
      <c r="G1765" s="123" t="str">
        <f>IF('表格编辑 '!I1765="","",'表格编辑 '!I1765)</f>
        <v/>
      </c>
      <c r="H1765" s="123" t="str">
        <f>IF('表格编辑 '!J1765="","",'表格编辑 '!J1765)</f>
        <v>test_deadth_event(RECEIVER, ARG0, ARG1, ARG2, ARG3,ARG4)</v>
      </c>
      <c r="I1765" s="123">
        <f>IF('表格编辑 '!K1765="","",'表格编辑 '!K1765)</f>
        <v>1</v>
      </c>
      <c r="J1765" s="123">
        <f>IF('表格编辑 '!L1765="","",'表格编辑 '!L1765)</f>
        <v>4102</v>
      </c>
      <c r="K1765" s="123">
        <f>IF('表格编辑 '!M1765="","",'表格编辑 '!M1765)</f>
        <v>1770</v>
      </c>
      <c r="L1765" s="123" t="str">
        <f>IF('表格编辑 '!N1765="","",'表格编辑 '!N1765)</f>
        <v/>
      </c>
      <c r="M1765" s="123" t="str">
        <f>IF('表格编辑 '!O1765="","",'表格编辑 '!O1765)</f>
        <v/>
      </c>
      <c r="N1765" s="123" t="str">
        <f>IF('表格编辑 '!P1765="","",'表格编辑 '!P1765)</f>
        <v/>
      </c>
      <c r="O1765" s="123" t="str">
        <f>IF('表格编辑 '!Q1765="","",'表格编辑 '!Q1765)</f>
        <v/>
      </c>
      <c r="P1765" s="123" t="str">
        <f>IF('表格编辑 '!R1765="","",'表格编辑 '!R1765)</f>
        <v/>
      </c>
      <c r="Q1765" s="123">
        <f>IF('表格编辑 '!S1765="","",'表格编辑 '!S1765)</f>
        <v>320</v>
      </c>
      <c r="R1765" s="123" t="str">
        <f>IF('表格编辑 '!T1765="","",'表格编辑 '!T1765)</f>
        <v/>
      </c>
      <c r="S1765" s="123" t="str">
        <f>IF('表格编辑 '!U1765="","",'表格编辑 '!U1765)</f>
        <v/>
      </c>
      <c r="T1765" s="123" t="str">
        <f>IF('表格编辑 '!V1765="","",'表格编辑 '!V1765)</f>
        <v/>
      </c>
      <c r="U1765" s="123" t="str">
        <f>IF('表格编辑 '!W1765="","",'表格编辑 '!W1765)</f>
        <v/>
      </c>
      <c r="V1765" s="123" t="str">
        <f>IF('表格编辑 '!X1765="","",'表格编辑 '!X1765)</f>
        <v/>
      </c>
      <c r="W1765" s="123" t="str">
        <f>IF('表格编辑 '!Y1765="","",'表格编辑 '!Y1765)</f>
        <v/>
      </c>
      <c r="X1765" s="123" t="str">
        <f>IF('表格编辑 '!Z1765="","",'表格编辑 '!Z1765)</f>
        <v/>
      </c>
      <c r="Y1765" s="123" t="str">
        <f>IF('表格编辑 '!AA1765="","",'表格编辑 '!AA1765)</f>
        <v/>
      </c>
      <c r="Z1765" s="123" t="str">
        <f>IF('表格编辑 '!AB1765="","",'表格编辑 '!AB1765)</f>
        <v/>
      </c>
      <c r="AA1765" s="123" t="str">
        <f>IF('表格编辑 '!AC1765="","",'表格编辑 '!AC1765)</f>
        <v/>
      </c>
      <c r="AB1765" s="123" t="str">
        <f>IF('表格编辑 '!AD1765="","",'表格编辑 '!AD1765)</f>
        <v/>
      </c>
      <c r="AC1765" s="123" t="str">
        <f>IF('表格编辑 '!AE1765="","",'表格编辑 '!AE1765)</f>
        <v/>
      </c>
      <c r="AD1765" s="123">
        <f>IF('表格编辑 '!AF1765="","",'表格编辑 '!AF1765)</f>
        <v>131197</v>
      </c>
    </row>
    <row r="1766" spans="1:30">
      <c r="A1766" s="123">
        <f>IF('表格编辑 '!A1766="","",'表格编辑 '!A1766)</f>
        <v>31198</v>
      </c>
      <c r="B1766" s="123">
        <f>IF('表格编辑 '!B1766="","",'表格编辑 '!B1766)</f>
        <v>10079</v>
      </c>
      <c r="C1766" s="123">
        <f>IF('表格编辑 '!E1766="","",'表格编辑 '!E1766)</f>
        <v>59</v>
      </c>
      <c r="D1766" s="123" t="str">
        <f>IF('表格编辑 '!F1766="","",'表格编辑 '!F1766)</f>
        <v>AI_born_event(RECEIVER, ARG0, ARG1, ARG2, ARG3,ARG4)</v>
      </c>
      <c r="E1766" s="123" t="str">
        <f>IF('表格编辑 '!G1766="","",'表格编辑 '!G1766)</f>
        <v>AI_update_event(RECEIVER, ARG0, ARG1, ARG2, ARG3,ARG4)</v>
      </c>
      <c r="F1766" s="123" t="str">
        <f>IF('表格编辑 '!H1766="","",'表格编辑 '!H1766)</f>
        <v/>
      </c>
      <c r="G1766" s="123" t="str">
        <f>IF('表格编辑 '!I1766="","",'表格编辑 '!I1766)</f>
        <v/>
      </c>
      <c r="H1766" s="123" t="str">
        <f>IF('表格编辑 '!J1766="","",'表格编辑 '!J1766)</f>
        <v>test_deadth_event(RECEIVER, ARG0, ARG1, ARG2, ARG3,ARG4)</v>
      </c>
      <c r="I1766" s="123">
        <f>IF('表格编辑 '!K1766="","",'表格编辑 '!K1766)</f>
        <v>1</v>
      </c>
      <c r="J1766" s="123">
        <f>IF('表格编辑 '!L1766="","",'表格编辑 '!L1766)</f>
        <v>5662</v>
      </c>
      <c r="K1766" s="123">
        <f>IF('表格编辑 '!M1766="","",'表格编辑 '!M1766)</f>
        <v>1770</v>
      </c>
      <c r="L1766" s="123" t="str">
        <f>IF('表格编辑 '!N1766="","",'表格编辑 '!N1766)</f>
        <v/>
      </c>
      <c r="M1766" s="123" t="str">
        <f>IF('表格编辑 '!O1766="","",'表格编辑 '!O1766)</f>
        <v/>
      </c>
      <c r="N1766" s="123" t="str">
        <f>IF('表格编辑 '!P1766="","",'表格编辑 '!P1766)</f>
        <v/>
      </c>
      <c r="O1766" s="123" t="str">
        <f>IF('表格编辑 '!Q1766="","",'表格编辑 '!Q1766)</f>
        <v/>
      </c>
      <c r="P1766" s="123" t="str">
        <f>IF('表格编辑 '!R1766="","",'表格编辑 '!R1766)</f>
        <v/>
      </c>
      <c r="Q1766" s="123">
        <f>IF('表格编辑 '!S1766="","",'表格编辑 '!S1766)</f>
        <v>320</v>
      </c>
      <c r="R1766" s="123" t="str">
        <f>IF('表格编辑 '!T1766="","",'表格编辑 '!T1766)</f>
        <v/>
      </c>
      <c r="S1766" s="123" t="str">
        <f>IF('表格编辑 '!U1766="","",'表格编辑 '!U1766)</f>
        <v/>
      </c>
      <c r="T1766" s="123" t="str">
        <f>IF('表格编辑 '!V1766="","",'表格编辑 '!V1766)</f>
        <v/>
      </c>
      <c r="U1766" s="123" t="str">
        <f>IF('表格编辑 '!W1766="","",'表格编辑 '!W1766)</f>
        <v/>
      </c>
      <c r="V1766" s="123" t="str">
        <f>IF('表格编辑 '!X1766="","",'表格编辑 '!X1766)</f>
        <v/>
      </c>
      <c r="W1766" s="123" t="str">
        <f>IF('表格编辑 '!Y1766="","",'表格编辑 '!Y1766)</f>
        <v/>
      </c>
      <c r="X1766" s="123" t="str">
        <f>IF('表格编辑 '!Z1766="","",'表格编辑 '!Z1766)</f>
        <v/>
      </c>
      <c r="Y1766" s="123" t="str">
        <f>IF('表格编辑 '!AA1766="","",'表格编辑 '!AA1766)</f>
        <v/>
      </c>
      <c r="Z1766" s="123" t="str">
        <f>IF('表格编辑 '!AB1766="","",'表格编辑 '!AB1766)</f>
        <v/>
      </c>
      <c r="AA1766" s="123" t="str">
        <f>IF('表格编辑 '!AC1766="","",'表格编辑 '!AC1766)</f>
        <v/>
      </c>
      <c r="AB1766" s="123" t="str">
        <f>IF('表格编辑 '!AD1766="","",'表格编辑 '!AD1766)</f>
        <v/>
      </c>
      <c r="AC1766" s="123" t="str">
        <f>IF('表格编辑 '!AE1766="","",'表格编辑 '!AE1766)</f>
        <v/>
      </c>
      <c r="AD1766" s="123">
        <f>IF('表格编辑 '!AF1766="","",'表格编辑 '!AF1766)</f>
        <v>131198</v>
      </c>
    </row>
    <row r="1767" spans="1:30">
      <c r="A1767" s="123">
        <f>IF('表格编辑 '!A1767="","",'表格编辑 '!A1767)</f>
        <v>31199</v>
      </c>
      <c r="B1767" s="123">
        <f>IF('表格编辑 '!B1767="","",'表格编辑 '!B1767)</f>
        <v>10151</v>
      </c>
      <c r="C1767" s="123">
        <f>IF('表格编辑 '!E1767="","",'表格编辑 '!E1767)</f>
        <v>59</v>
      </c>
      <c r="D1767" s="123" t="str">
        <f>IF('表格编辑 '!F1767="","",'表格编辑 '!F1767)</f>
        <v>AI_born_event(RECEIVER, ARG0, ARG1, ARG2, ARG3,ARG4)</v>
      </c>
      <c r="E1767" s="123" t="str">
        <f>IF('表格编辑 '!G1767="","",'表格编辑 '!G1767)</f>
        <v>AI_update_event(RECEIVER, ARG0, ARG1, ARG2, ARG3,ARG4)</v>
      </c>
      <c r="F1767" s="123" t="str">
        <f>IF('表格编辑 '!H1767="","",'表格编辑 '!H1767)</f>
        <v/>
      </c>
      <c r="G1767" s="123" t="str">
        <f>IF('表格编辑 '!I1767="","",'表格编辑 '!I1767)</f>
        <v/>
      </c>
      <c r="H1767" s="123" t="str">
        <f>IF('表格编辑 '!J1767="","",'表格编辑 '!J1767)</f>
        <v>test_deadth_event(RECEIVER, ARG0, ARG1, ARG2, ARG3,ARG4)</v>
      </c>
      <c r="I1767" s="123">
        <f>IF('表格编辑 '!K1767="","",'表格编辑 '!K1767)</f>
        <v>1</v>
      </c>
      <c r="J1767" s="123">
        <f>IF('表格编辑 '!L1767="","",'表格编辑 '!L1767)</f>
        <v>4440</v>
      </c>
      <c r="K1767" s="123">
        <f>IF('表格编辑 '!M1767="","",'表格编辑 '!M1767)</f>
        <v>1770</v>
      </c>
      <c r="L1767" s="123" t="str">
        <f>IF('表格编辑 '!N1767="","",'表格编辑 '!N1767)</f>
        <v/>
      </c>
      <c r="M1767" s="123" t="str">
        <f>IF('表格编辑 '!O1767="","",'表格编辑 '!O1767)</f>
        <v/>
      </c>
      <c r="N1767" s="123" t="str">
        <f>IF('表格编辑 '!P1767="","",'表格编辑 '!P1767)</f>
        <v/>
      </c>
      <c r="O1767" s="123" t="str">
        <f>IF('表格编辑 '!Q1767="","",'表格编辑 '!Q1767)</f>
        <v/>
      </c>
      <c r="P1767" s="123" t="str">
        <f>IF('表格编辑 '!R1767="","",'表格编辑 '!R1767)</f>
        <v/>
      </c>
      <c r="Q1767" s="123">
        <f>IF('表格编辑 '!S1767="","",'表格编辑 '!S1767)</f>
        <v>320</v>
      </c>
      <c r="R1767" s="123" t="str">
        <f>IF('表格编辑 '!T1767="","",'表格编辑 '!T1767)</f>
        <v/>
      </c>
      <c r="S1767" s="123" t="str">
        <f>IF('表格编辑 '!U1767="","",'表格编辑 '!U1767)</f>
        <v/>
      </c>
      <c r="T1767" s="123" t="str">
        <f>IF('表格编辑 '!V1767="","",'表格编辑 '!V1767)</f>
        <v/>
      </c>
      <c r="U1767" s="123" t="str">
        <f>IF('表格编辑 '!W1767="","",'表格编辑 '!W1767)</f>
        <v/>
      </c>
      <c r="V1767" s="123" t="str">
        <f>IF('表格编辑 '!X1767="","",'表格编辑 '!X1767)</f>
        <v/>
      </c>
      <c r="W1767" s="123" t="str">
        <f>IF('表格编辑 '!Y1767="","",'表格编辑 '!Y1767)</f>
        <v/>
      </c>
      <c r="X1767" s="123" t="str">
        <f>IF('表格编辑 '!Z1767="","",'表格编辑 '!Z1767)</f>
        <v/>
      </c>
      <c r="Y1767" s="123" t="str">
        <f>IF('表格编辑 '!AA1767="","",'表格编辑 '!AA1767)</f>
        <v/>
      </c>
      <c r="Z1767" s="123" t="str">
        <f>IF('表格编辑 '!AB1767="","",'表格编辑 '!AB1767)</f>
        <v/>
      </c>
      <c r="AA1767" s="123" t="str">
        <f>IF('表格编辑 '!AC1767="","",'表格编辑 '!AC1767)</f>
        <v/>
      </c>
      <c r="AB1767" s="123" t="str">
        <f>IF('表格编辑 '!AD1767="","",'表格编辑 '!AD1767)</f>
        <v/>
      </c>
      <c r="AC1767" s="123" t="str">
        <f>IF('表格编辑 '!AE1767="","",'表格编辑 '!AE1767)</f>
        <v/>
      </c>
      <c r="AD1767" s="123">
        <f>IF('表格编辑 '!AF1767="","",'表格编辑 '!AF1767)</f>
        <v>131199</v>
      </c>
    </row>
    <row r="1768" spans="1:30">
      <c r="A1768" s="123">
        <f>IF('表格编辑 '!A1768="","",'表格编辑 '!A1768)</f>
        <v>31200</v>
      </c>
      <c r="B1768" s="123">
        <f>IF('表格编辑 '!B1768="","",'表格编辑 '!B1768)</f>
        <v>10043</v>
      </c>
      <c r="C1768" s="123">
        <f>IF('表格编辑 '!E1768="","",'表格编辑 '!E1768)</f>
        <v>59</v>
      </c>
      <c r="D1768" s="123" t="str">
        <f>IF('表格编辑 '!F1768="","",'表格编辑 '!F1768)</f>
        <v>AI_born_event(RECEIVER, ARG0, ARG1, ARG2, ARG3,ARG4)</v>
      </c>
      <c r="E1768" s="123" t="str">
        <f>IF('表格编辑 '!G1768="","",'表格编辑 '!G1768)</f>
        <v>AI_update_event(RECEIVER, ARG0, ARG1, ARG2, ARG3,ARG4)</v>
      </c>
      <c r="F1768" s="123" t="str">
        <f>IF('表格编辑 '!H1768="","",'表格编辑 '!H1768)</f>
        <v/>
      </c>
      <c r="G1768" s="123" t="str">
        <f>IF('表格编辑 '!I1768="","",'表格编辑 '!I1768)</f>
        <v/>
      </c>
      <c r="H1768" s="123" t="str">
        <f>IF('表格编辑 '!J1768="","",'表格编辑 '!J1768)</f>
        <v>test_deadth_event(RECEIVER, ARG0, ARG1, ARG2, ARG3,ARG4)</v>
      </c>
      <c r="I1768" s="123">
        <f>IF('表格编辑 '!K1768="","",'表格编辑 '!K1768)</f>
        <v>1</v>
      </c>
      <c r="J1768" s="123">
        <f>IF('表格编辑 '!L1768="","",'表格编辑 '!L1768)</f>
        <v>8126</v>
      </c>
      <c r="K1768" s="123">
        <f>IF('表格编辑 '!M1768="","",'表格编辑 '!M1768)</f>
        <v>1770</v>
      </c>
      <c r="L1768" s="123" t="str">
        <f>IF('表格编辑 '!N1768="","",'表格编辑 '!N1768)</f>
        <v/>
      </c>
      <c r="M1768" s="123" t="str">
        <f>IF('表格编辑 '!O1768="","",'表格编辑 '!O1768)</f>
        <v/>
      </c>
      <c r="N1768" s="123" t="str">
        <f>IF('表格编辑 '!P1768="","",'表格编辑 '!P1768)</f>
        <v/>
      </c>
      <c r="O1768" s="123" t="str">
        <f>IF('表格编辑 '!Q1768="","",'表格编辑 '!Q1768)</f>
        <v/>
      </c>
      <c r="P1768" s="123" t="str">
        <f>IF('表格编辑 '!R1768="","",'表格编辑 '!R1768)</f>
        <v/>
      </c>
      <c r="Q1768" s="123">
        <f>IF('表格编辑 '!S1768="","",'表格编辑 '!S1768)</f>
        <v>320</v>
      </c>
      <c r="R1768" s="123" t="str">
        <f>IF('表格编辑 '!T1768="","",'表格编辑 '!T1768)</f>
        <v/>
      </c>
      <c r="S1768" s="123" t="str">
        <f>IF('表格编辑 '!U1768="","",'表格编辑 '!U1768)</f>
        <v/>
      </c>
      <c r="T1768" s="123" t="str">
        <f>IF('表格编辑 '!V1768="","",'表格编辑 '!V1768)</f>
        <v/>
      </c>
      <c r="U1768" s="123" t="str">
        <f>IF('表格编辑 '!W1768="","",'表格编辑 '!W1768)</f>
        <v/>
      </c>
      <c r="V1768" s="123" t="str">
        <f>IF('表格编辑 '!X1768="","",'表格编辑 '!X1768)</f>
        <v/>
      </c>
      <c r="W1768" s="123" t="str">
        <f>IF('表格编辑 '!Y1768="","",'表格编辑 '!Y1768)</f>
        <v/>
      </c>
      <c r="X1768" s="123" t="str">
        <f>IF('表格编辑 '!Z1768="","",'表格编辑 '!Z1768)</f>
        <v/>
      </c>
      <c r="Y1768" s="123" t="str">
        <f>IF('表格编辑 '!AA1768="","",'表格编辑 '!AA1768)</f>
        <v/>
      </c>
      <c r="Z1768" s="123" t="str">
        <f>IF('表格编辑 '!AB1768="","",'表格编辑 '!AB1768)</f>
        <v/>
      </c>
      <c r="AA1768" s="123" t="str">
        <f>IF('表格编辑 '!AC1768="","",'表格编辑 '!AC1768)</f>
        <v/>
      </c>
      <c r="AB1768" s="123" t="str">
        <f>IF('表格编辑 '!AD1768="","",'表格编辑 '!AD1768)</f>
        <v/>
      </c>
      <c r="AC1768" s="123" t="str">
        <f>IF('表格编辑 '!AE1768="","",'表格编辑 '!AE1768)</f>
        <v/>
      </c>
      <c r="AD1768" s="123">
        <f>IF('表格编辑 '!AF1768="","",'表格编辑 '!AF1768)</f>
        <v>131200</v>
      </c>
    </row>
    <row r="1769" spans="1:30">
      <c r="A1769" s="123">
        <f>IF('表格编辑 '!A1769="","",'表格编辑 '!A1769)</f>
        <v>31201</v>
      </c>
      <c r="B1769" s="123">
        <f>IF('表格编辑 '!B1769="","",'表格编辑 '!B1769)</f>
        <v>10043</v>
      </c>
      <c r="C1769" s="123">
        <f>IF('表格编辑 '!E1769="","",'表格编辑 '!E1769)</f>
        <v>59</v>
      </c>
      <c r="D1769" s="123" t="str">
        <f>IF('表格编辑 '!F1769="","",'表格编辑 '!F1769)</f>
        <v>AI_born_event(RECEIVER, ARG0, ARG1, ARG2, ARG3,ARG4)</v>
      </c>
      <c r="E1769" s="123" t="str">
        <f>IF('表格编辑 '!G1769="","",'表格编辑 '!G1769)</f>
        <v>AI_update_event(RECEIVER, ARG0, ARG1, ARG2, ARG3,ARG4)</v>
      </c>
      <c r="F1769" s="123" t="str">
        <f>IF('表格编辑 '!H1769="","",'表格编辑 '!H1769)</f>
        <v/>
      </c>
      <c r="G1769" s="123" t="str">
        <f>IF('表格编辑 '!I1769="","",'表格编辑 '!I1769)</f>
        <v/>
      </c>
      <c r="H1769" s="123" t="str">
        <f>IF('表格编辑 '!J1769="","",'表格编辑 '!J1769)</f>
        <v>test_deadth_event(RECEIVER, ARG0, ARG1, ARG2, ARG3,ARG4)</v>
      </c>
      <c r="I1769" s="123">
        <f>IF('表格编辑 '!K1769="","",'表格编辑 '!K1769)</f>
        <v>1</v>
      </c>
      <c r="J1769" s="123">
        <f>IF('表格编辑 '!L1769="","",'表格编辑 '!L1769)</f>
        <v>8126</v>
      </c>
      <c r="K1769" s="123">
        <f>IF('表格编辑 '!M1769="","",'表格编辑 '!M1769)</f>
        <v>1770</v>
      </c>
      <c r="L1769" s="123" t="str">
        <f>IF('表格编辑 '!N1769="","",'表格编辑 '!N1769)</f>
        <v/>
      </c>
      <c r="M1769" s="123" t="str">
        <f>IF('表格编辑 '!O1769="","",'表格编辑 '!O1769)</f>
        <v/>
      </c>
      <c r="N1769" s="123" t="str">
        <f>IF('表格编辑 '!P1769="","",'表格编辑 '!P1769)</f>
        <v/>
      </c>
      <c r="O1769" s="123" t="str">
        <f>IF('表格编辑 '!Q1769="","",'表格编辑 '!Q1769)</f>
        <v/>
      </c>
      <c r="P1769" s="123" t="str">
        <f>IF('表格编辑 '!R1769="","",'表格编辑 '!R1769)</f>
        <v/>
      </c>
      <c r="Q1769" s="123">
        <f>IF('表格编辑 '!S1769="","",'表格编辑 '!S1769)</f>
        <v>320</v>
      </c>
      <c r="R1769" s="123" t="str">
        <f>IF('表格编辑 '!T1769="","",'表格编辑 '!T1769)</f>
        <v/>
      </c>
      <c r="S1769" s="123" t="str">
        <f>IF('表格编辑 '!U1769="","",'表格编辑 '!U1769)</f>
        <v/>
      </c>
      <c r="T1769" s="123" t="str">
        <f>IF('表格编辑 '!V1769="","",'表格编辑 '!V1769)</f>
        <v/>
      </c>
      <c r="U1769" s="123" t="str">
        <f>IF('表格编辑 '!W1769="","",'表格编辑 '!W1769)</f>
        <v/>
      </c>
      <c r="V1769" s="123" t="str">
        <f>IF('表格编辑 '!X1769="","",'表格编辑 '!X1769)</f>
        <v/>
      </c>
      <c r="W1769" s="123" t="str">
        <f>IF('表格编辑 '!Y1769="","",'表格编辑 '!Y1769)</f>
        <v/>
      </c>
      <c r="X1769" s="123" t="str">
        <f>IF('表格编辑 '!Z1769="","",'表格编辑 '!Z1769)</f>
        <v/>
      </c>
      <c r="Y1769" s="123" t="str">
        <f>IF('表格编辑 '!AA1769="","",'表格编辑 '!AA1769)</f>
        <v/>
      </c>
      <c r="Z1769" s="123" t="str">
        <f>IF('表格编辑 '!AB1769="","",'表格编辑 '!AB1769)</f>
        <v/>
      </c>
      <c r="AA1769" s="123" t="str">
        <f>IF('表格编辑 '!AC1769="","",'表格编辑 '!AC1769)</f>
        <v/>
      </c>
      <c r="AB1769" s="123" t="str">
        <f>IF('表格编辑 '!AD1769="","",'表格编辑 '!AD1769)</f>
        <v/>
      </c>
      <c r="AC1769" s="123" t="str">
        <f>IF('表格编辑 '!AE1769="","",'表格编辑 '!AE1769)</f>
        <v/>
      </c>
      <c r="AD1769" s="123">
        <f>IF('表格编辑 '!AF1769="","",'表格编辑 '!AF1769)</f>
        <v>131201</v>
      </c>
    </row>
    <row r="1770" spans="1:30">
      <c r="A1770" s="123">
        <f>IF('表格编辑 '!A1770="","",'表格编辑 '!A1770)</f>
        <v>31202</v>
      </c>
      <c r="B1770" s="123">
        <f>IF('表格编辑 '!B1770="","",'表格编辑 '!B1770)</f>
        <v>10157</v>
      </c>
      <c r="C1770" s="123">
        <f>IF('表格编辑 '!E1770="","",'表格编辑 '!E1770)</f>
        <v>59</v>
      </c>
      <c r="D1770" s="123" t="str">
        <f>IF('表格编辑 '!F1770="","",'表格编辑 '!F1770)</f>
        <v>AI_born_event(RECEIVER, ARG0, ARG1, ARG2, ARG3,ARG4)</v>
      </c>
      <c r="E1770" s="123" t="str">
        <f>IF('表格编辑 '!G1770="","",'表格编辑 '!G1770)</f>
        <v>AI_update_event(RECEIVER, ARG0, ARG1, ARG2, ARG3,ARG4)</v>
      </c>
      <c r="F1770" s="123" t="str">
        <f>IF('表格编辑 '!H1770="","",'表格编辑 '!H1770)</f>
        <v/>
      </c>
      <c r="G1770" s="123" t="str">
        <f>IF('表格编辑 '!I1770="","",'表格编辑 '!I1770)</f>
        <v/>
      </c>
      <c r="H1770" s="123" t="str">
        <f>IF('表格编辑 '!J1770="","",'表格编辑 '!J1770)</f>
        <v>test_deadth_event(RECEIVER, ARG0, ARG1, ARG2, ARG3,ARG4)</v>
      </c>
      <c r="I1770" s="123">
        <f>IF('表格编辑 '!K1770="","",'表格编辑 '!K1770)</f>
        <v>1</v>
      </c>
      <c r="J1770" s="123">
        <f>IF('表格编辑 '!L1770="","",'表格编辑 '!L1770)</f>
        <v>4302</v>
      </c>
      <c r="K1770" s="123">
        <f>IF('表格编辑 '!M1770="","",'表格编辑 '!M1770)</f>
        <v>1770</v>
      </c>
      <c r="L1770" s="123" t="str">
        <f>IF('表格编辑 '!N1770="","",'表格编辑 '!N1770)</f>
        <v/>
      </c>
      <c r="M1770" s="123" t="str">
        <f>IF('表格编辑 '!O1770="","",'表格编辑 '!O1770)</f>
        <v/>
      </c>
      <c r="N1770" s="123" t="str">
        <f>IF('表格编辑 '!P1770="","",'表格编辑 '!P1770)</f>
        <v/>
      </c>
      <c r="O1770" s="123" t="str">
        <f>IF('表格编辑 '!Q1770="","",'表格编辑 '!Q1770)</f>
        <v/>
      </c>
      <c r="P1770" s="123" t="str">
        <f>IF('表格编辑 '!R1770="","",'表格编辑 '!R1770)</f>
        <v/>
      </c>
      <c r="Q1770" s="123">
        <f>IF('表格编辑 '!S1770="","",'表格编辑 '!S1770)</f>
        <v>320</v>
      </c>
      <c r="R1770" s="123" t="str">
        <f>IF('表格编辑 '!T1770="","",'表格编辑 '!T1770)</f>
        <v/>
      </c>
      <c r="S1770" s="123" t="str">
        <f>IF('表格编辑 '!U1770="","",'表格编辑 '!U1770)</f>
        <v/>
      </c>
      <c r="T1770" s="123" t="str">
        <f>IF('表格编辑 '!V1770="","",'表格编辑 '!V1770)</f>
        <v/>
      </c>
      <c r="U1770" s="123" t="str">
        <f>IF('表格编辑 '!W1770="","",'表格编辑 '!W1770)</f>
        <v/>
      </c>
      <c r="V1770" s="123" t="str">
        <f>IF('表格编辑 '!X1770="","",'表格编辑 '!X1770)</f>
        <v/>
      </c>
      <c r="W1770" s="123" t="str">
        <f>IF('表格编辑 '!Y1770="","",'表格编辑 '!Y1770)</f>
        <v/>
      </c>
      <c r="X1770" s="123" t="str">
        <f>IF('表格编辑 '!Z1770="","",'表格编辑 '!Z1770)</f>
        <v/>
      </c>
      <c r="Y1770" s="123" t="str">
        <f>IF('表格编辑 '!AA1770="","",'表格编辑 '!AA1770)</f>
        <v/>
      </c>
      <c r="Z1770" s="123" t="str">
        <f>IF('表格编辑 '!AB1770="","",'表格编辑 '!AB1770)</f>
        <v/>
      </c>
      <c r="AA1770" s="123" t="str">
        <f>IF('表格编辑 '!AC1770="","",'表格编辑 '!AC1770)</f>
        <v/>
      </c>
      <c r="AB1770" s="123" t="str">
        <f>IF('表格编辑 '!AD1770="","",'表格编辑 '!AD1770)</f>
        <v/>
      </c>
      <c r="AC1770" s="123" t="str">
        <f>IF('表格编辑 '!AE1770="","",'表格编辑 '!AE1770)</f>
        <v/>
      </c>
      <c r="AD1770" s="123">
        <f>IF('表格编辑 '!AF1770="","",'表格编辑 '!AF1770)</f>
        <v>131202</v>
      </c>
    </row>
    <row r="1771" spans="1:30">
      <c r="A1771" s="123">
        <f>IF('表格编辑 '!A1771="","",'表格编辑 '!A1771)</f>
        <v>31203</v>
      </c>
      <c r="B1771" s="123">
        <f>IF('表格编辑 '!B1771="","",'表格编辑 '!B1771)</f>
        <v>10124</v>
      </c>
      <c r="C1771" s="123">
        <f>IF('表格编辑 '!E1771="","",'表格编辑 '!E1771)</f>
        <v>59</v>
      </c>
      <c r="D1771" s="123" t="str">
        <f>IF('表格编辑 '!F1771="","",'表格编辑 '!F1771)</f>
        <v>AI_born_event(RECEIVER, ARG0, ARG1, ARG2, ARG3,ARG4)</v>
      </c>
      <c r="E1771" s="123" t="str">
        <f>IF('表格编辑 '!G1771="","",'表格编辑 '!G1771)</f>
        <v>AI_update_event(RECEIVER, ARG0, ARG1, ARG2, ARG3,ARG4)</v>
      </c>
      <c r="F1771" s="123" t="str">
        <f>IF('表格编辑 '!H1771="","",'表格编辑 '!H1771)</f>
        <v/>
      </c>
      <c r="G1771" s="123" t="str">
        <f>IF('表格编辑 '!I1771="","",'表格编辑 '!I1771)</f>
        <v/>
      </c>
      <c r="H1771" s="123" t="str">
        <f>IF('表格编辑 '!J1771="","",'表格编辑 '!J1771)</f>
        <v>test_deadth_event(RECEIVER, ARG0, ARG1, ARG2, ARG3,ARG4)</v>
      </c>
      <c r="I1771" s="123">
        <f>IF('表格编辑 '!K1771="","",'表格编辑 '!K1771)</f>
        <v>1</v>
      </c>
      <c r="J1771" s="123">
        <f>IF('表格编辑 '!L1771="","",'表格编辑 '!L1771)</f>
        <v>4048</v>
      </c>
      <c r="K1771" s="123">
        <f>IF('表格编辑 '!M1771="","",'表格编辑 '!M1771)</f>
        <v>1770</v>
      </c>
      <c r="L1771" s="123" t="str">
        <f>IF('表格编辑 '!N1771="","",'表格编辑 '!N1771)</f>
        <v/>
      </c>
      <c r="M1771" s="123" t="str">
        <f>IF('表格编辑 '!O1771="","",'表格编辑 '!O1771)</f>
        <v/>
      </c>
      <c r="N1771" s="123" t="str">
        <f>IF('表格编辑 '!P1771="","",'表格编辑 '!P1771)</f>
        <v/>
      </c>
      <c r="O1771" s="123" t="str">
        <f>IF('表格编辑 '!Q1771="","",'表格编辑 '!Q1771)</f>
        <v/>
      </c>
      <c r="P1771" s="123" t="str">
        <f>IF('表格编辑 '!R1771="","",'表格编辑 '!R1771)</f>
        <v/>
      </c>
      <c r="Q1771" s="123">
        <f>IF('表格编辑 '!S1771="","",'表格编辑 '!S1771)</f>
        <v>320</v>
      </c>
      <c r="R1771" s="123" t="str">
        <f>IF('表格编辑 '!T1771="","",'表格编辑 '!T1771)</f>
        <v/>
      </c>
      <c r="S1771" s="123" t="str">
        <f>IF('表格编辑 '!U1771="","",'表格编辑 '!U1771)</f>
        <v/>
      </c>
      <c r="T1771" s="123" t="str">
        <f>IF('表格编辑 '!V1771="","",'表格编辑 '!V1771)</f>
        <v/>
      </c>
      <c r="U1771" s="123" t="str">
        <f>IF('表格编辑 '!W1771="","",'表格编辑 '!W1771)</f>
        <v/>
      </c>
      <c r="V1771" s="123" t="str">
        <f>IF('表格编辑 '!X1771="","",'表格编辑 '!X1771)</f>
        <v/>
      </c>
      <c r="W1771" s="123" t="str">
        <f>IF('表格编辑 '!Y1771="","",'表格编辑 '!Y1771)</f>
        <v/>
      </c>
      <c r="X1771" s="123" t="str">
        <f>IF('表格编辑 '!Z1771="","",'表格编辑 '!Z1771)</f>
        <v/>
      </c>
      <c r="Y1771" s="123" t="str">
        <f>IF('表格编辑 '!AA1771="","",'表格编辑 '!AA1771)</f>
        <v/>
      </c>
      <c r="Z1771" s="123" t="str">
        <f>IF('表格编辑 '!AB1771="","",'表格编辑 '!AB1771)</f>
        <v/>
      </c>
      <c r="AA1771" s="123" t="str">
        <f>IF('表格编辑 '!AC1771="","",'表格编辑 '!AC1771)</f>
        <v/>
      </c>
      <c r="AB1771" s="123" t="str">
        <f>IF('表格编辑 '!AD1771="","",'表格编辑 '!AD1771)</f>
        <v/>
      </c>
      <c r="AC1771" s="123" t="str">
        <f>IF('表格编辑 '!AE1771="","",'表格编辑 '!AE1771)</f>
        <v/>
      </c>
      <c r="AD1771" s="123">
        <f>IF('表格编辑 '!AF1771="","",'表格编辑 '!AF1771)</f>
        <v>131203</v>
      </c>
    </row>
    <row r="1772" spans="1:30">
      <c r="A1772" s="123">
        <f>IF('表格编辑 '!A1772="","",'表格编辑 '!A1772)</f>
        <v>31204</v>
      </c>
      <c r="B1772" s="123">
        <f>IF('表格编辑 '!B1772="","",'表格编辑 '!B1772)</f>
        <v>10047</v>
      </c>
      <c r="C1772" s="123">
        <f>IF('表格编辑 '!E1772="","",'表格编辑 '!E1772)</f>
        <v>59</v>
      </c>
      <c r="D1772" s="123" t="str">
        <f>IF('表格编辑 '!F1772="","",'表格编辑 '!F1772)</f>
        <v>AI_born_event(RECEIVER, ARG0, ARG1, ARG2, ARG3,ARG4)</v>
      </c>
      <c r="E1772" s="123" t="str">
        <f>IF('表格编辑 '!G1772="","",'表格编辑 '!G1772)</f>
        <v>AI_update_event(RECEIVER, ARG0, ARG1, ARG2, ARG3,ARG4)</v>
      </c>
      <c r="F1772" s="123" t="str">
        <f>IF('表格编辑 '!H1772="","",'表格编辑 '!H1772)</f>
        <v/>
      </c>
      <c r="G1772" s="123" t="str">
        <f>IF('表格编辑 '!I1772="","",'表格编辑 '!I1772)</f>
        <v/>
      </c>
      <c r="H1772" s="123" t="str">
        <f>IF('表格编辑 '!J1772="","",'表格编辑 '!J1772)</f>
        <v>test_deadth_event(RECEIVER, ARG0, ARG1, ARG2, ARG3,ARG4)</v>
      </c>
      <c r="I1772" s="123">
        <f>IF('表格编辑 '!K1772="","",'表格编辑 '!K1772)</f>
        <v>1</v>
      </c>
      <c r="J1772" s="123">
        <f>IF('表格编辑 '!L1772="","",'表格编辑 '!L1772)</f>
        <v>6562</v>
      </c>
      <c r="K1772" s="123">
        <f>IF('表格编辑 '!M1772="","",'表格编辑 '!M1772)</f>
        <v>1770</v>
      </c>
      <c r="L1772" s="123" t="str">
        <f>IF('表格编辑 '!N1772="","",'表格编辑 '!N1772)</f>
        <v/>
      </c>
      <c r="M1772" s="123" t="str">
        <f>IF('表格编辑 '!O1772="","",'表格编辑 '!O1772)</f>
        <v/>
      </c>
      <c r="N1772" s="123" t="str">
        <f>IF('表格编辑 '!P1772="","",'表格编辑 '!P1772)</f>
        <v/>
      </c>
      <c r="O1772" s="123" t="str">
        <f>IF('表格编辑 '!Q1772="","",'表格编辑 '!Q1772)</f>
        <v/>
      </c>
      <c r="P1772" s="123" t="str">
        <f>IF('表格编辑 '!R1772="","",'表格编辑 '!R1772)</f>
        <v/>
      </c>
      <c r="Q1772" s="123">
        <f>IF('表格编辑 '!S1772="","",'表格编辑 '!S1772)</f>
        <v>320</v>
      </c>
      <c r="R1772" s="123" t="str">
        <f>IF('表格编辑 '!T1772="","",'表格编辑 '!T1772)</f>
        <v/>
      </c>
      <c r="S1772" s="123" t="str">
        <f>IF('表格编辑 '!U1772="","",'表格编辑 '!U1772)</f>
        <v/>
      </c>
      <c r="T1772" s="123" t="str">
        <f>IF('表格编辑 '!V1772="","",'表格编辑 '!V1772)</f>
        <v/>
      </c>
      <c r="U1772" s="123" t="str">
        <f>IF('表格编辑 '!W1772="","",'表格编辑 '!W1772)</f>
        <v/>
      </c>
      <c r="V1772" s="123" t="str">
        <f>IF('表格编辑 '!X1772="","",'表格编辑 '!X1772)</f>
        <v/>
      </c>
      <c r="W1772" s="123" t="str">
        <f>IF('表格编辑 '!Y1772="","",'表格编辑 '!Y1772)</f>
        <v/>
      </c>
      <c r="X1772" s="123" t="str">
        <f>IF('表格编辑 '!Z1772="","",'表格编辑 '!Z1772)</f>
        <v/>
      </c>
      <c r="Y1772" s="123" t="str">
        <f>IF('表格编辑 '!AA1772="","",'表格编辑 '!AA1772)</f>
        <v/>
      </c>
      <c r="Z1772" s="123" t="str">
        <f>IF('表格编辑 '!AB1772="","",'表格编辑 '!AB1772)</f>
        <v/>
      </c>
      <c r="AA1772" s="123" t="str">
        <f>IF('表格编辑 '!AC1772="","",'表格编辑 '!AC1772)</f>
        <v/>
      </c>
      <c r="AB1772" s="123" t="str">
        <f>IF('表格编辑 '!AD1772="","",'表格编辑 '!AD1772)</f>
        <v/>
      </c>
      <c r="AC1772" s="123" t="str">
        <f>IF('表格编辑 '!AE1772="","",'表格编辑 '!AE1772)</f>
        <v/>
      </c>
      <c r="AD1772" s="123">
        <f>IF('表格编辑 '!AF1772="","",'表格编辑 '!AF1772)</f>
        <v>131204</v>
      </c>
    </row>
    <row r="1773" spans="1:30">
      <c r="A1773" s="123">
        <f>IF('表格编辑 '!A1773="","",'表格编辑 '!A1773)</f>
        <v>31205</v>
      </c>
      <c r="B1773" s="123">
        <f>IF('表格编辑 '!B1773="","",'表格编辑 '!B1773)</f>
        <v>10117</v>
      </c>
      <c r="C1773" s="123">
        <f>IF('表格编辑 '!E1773="","",'表格编辑 '!E1773)</f>
        <v>59</v>
      </c>
      <c r="D1773" s="123" t="str">
        <f>IF('表格编辑 '!F1773="","",'表格编辑 '!F1773)</f>
        <v>AI_born_event(RECEIVER, ARG0, ARG1, ARG2, ARG3,ARG4)</v>
      </c>
      <c r="E1773" s="123" t="str">
        <f>IF('表格编辑 '!G1773="","",'表格编辑 '!G1773)</f>
        <v>AI_update_event(RECEIVER, ARG0, ARG1, ARG2, ARG3,ARG4)</v>
      </c>
      <c r="F1773" s="123" t="str">
        <f>IF('表格编辑 '!H1773="","",'表格编辑 '!H1773)</f>
        <v/>
      </c>
      <c r="G1773" s="123" t="str">
        <f>IF('表格编辑 '!I1773="","",'表格编辑 '!I1773)</f>
        <v/>
      </c>
      <c r="H1773" s="123" t="str">
        <f>IF('表格编辑 '!J1773="","",'表格编辑 '!J1773)</f>
        <v>test_deadth_event(RECEIVER, ARG0, ARG1, ARG2, ARG3,ARG4)</v>
      </c>
      <c r="I1773" s="123">
        <f>IF('表格编辑 '!K1773="","",'表格编辑 '!K1773)</f>
        <v>1</v>
      </c>
      <c r="J1773" s="123">
        <f>IF('表格编辑 '!L1773="","",'表格编辑 '!L1773)</f>
        <v>6984</v>
      </c>
      <c r="K1773" s="123">
        <f>IF('表格编辑 '!M1773="","",'表格编辑 '!M1773)</f>
        <v>1770</v>
      </c>
      <c r="L1773" s="123" t="str">
        <f>IF('表格编辑 '!N1773="","",'表格编辑 '!N1773)</f>
        <v/>
      </c>
      <c r="M1773" s="123" t="str">
        <f>IF('表格编辑 '!O1773="","",'表格编辑 '!O1773)</f>
        <v/>
      </c>
      <c r="N1773" s="123" t="str">
        <f>IF('表格编辑 '!P1773="","",'表格编辑 '!P1773)</f>
        <v/>
      </c>
      <c r="O1773" s="123" t="str">
        <f>IF('表格编辑 '!Q1773="","",'表格编辑 '!Q1773)</f>
        <v/>
      </c>
      <c r="P1773" s="123" t="str">
        <f>IF('表格编辑 '!R1773="","",'表格编辑 '!R1773)</f>
        <v/>
      </c>
      <c r="Q1773" s="123">
        <f>IF('表格编辑 '!S1773="","",'表格编辑 '!S1773)</f>
        <v>320</v>
      </c>
      <c r="R1773" s="123" t="str">
        <f>IF('表格编辑 '!T1773="","",'表格编辑 '!T1773)</f>
        <v/>
      </c>
      <c r="S1773" s="123" t="str">
        <f>IF('表格编辑 '!U1773="","",'表格编辑 '!U1773)</f>
        <v/>
      </c>
      <c r="T1773" s="123" t="str">
        <f>IF('表格编辑 '!V1773="","",'表格编辑 '!V1773)</f>
        <v/>
      </c>
      <c r="U1773" s="123" t="str">
        <f>IF('表格编辑 '!W1773="","",'表格编辑 '!W1773)</f>
        <v/>
      </c>
      <c r="V1773" s="123" t="str">
        <f>IF('表格编辑 '!X1773="","",'表格编辑 '!X1773)</f>
        <v/>
      </c>
      <c r="W1773" s="123" t="str">
        <f>IF('表格编辑 '!Y1773="","",'表格编辑 '!Y1773)</f>
        <v/>
      </c>
      <c r="X1773" s="123" t="str">
        <f>IF('表格编辑 '!Z1773="","",'表格编辑 '!Z1773)</f>
        <v/>
      </c>
      <c r="Y1773" s="123" t="str">
        <f>IF('表格编辑 '!AA1773="","",'表格编辑 '!AA1773)</f>
        <v/>
      </c>
      <c r="Z1773" s="123" t="str">
        <f>IF('表格编辑 '!AB1773="","",'表格编辑 '!AB1773)</f>
        <v/>
      </c>
      <c r="AA1773" s="123" t="str">
        <f>IF('表格编辑 '!AC1773="","",'表格编辑 '!AC1773)</f>
        <v/>
      </c>
      <c r="AB1773" s="123" t="str">
        <f>IF('表格编辑 '!AD1773="","",'表格编辑 '!AD1773)</f>
        <v/>
      </c>
      <c r="AC1773" s="123" t="str">
        <f>IF('表格编辑 '!AE1773="","",'表格编辑 '!AE1773)</f>
        <v/>
      </c>
      <c r="AD1773" s="123">
        <f>IF('表格编辑 '!AF1773="","",'表格编辑 '!AF1773)</f>
        <v>131205</v>
      </c>
    </row>
    <row r="1774" spans="1:30">
      <c r="A1774" s="123">
        <f>IF('表格编辑 '!A1774="","",'表格编辑 '!A1774)</f>
        <v>31206</v>
      </c>
      <c r="B1774" s="123">
        <f>IF('表格编辑 '!B1774="","",'表格编辑 '!B1774)</f>
        <v>10152</v>
      </c>
      <c r="C1774" s="123">
        <f>IF('表格编辑 '!E1774="","",'表格编辑 '!E1774)</f>
        <v>59</v>
      </c>
      <c r="D1774" s="123" t="str">
        <f>IF('表格编辑 '!F1774="","",'表格编辑 '!F1774)</f>
        <v>AI_born_event(RECEIVER, ARG0, ARG1, ARG2, ARG3,ARG4)</v>
      </c>
      <c r="E1774" s="123" t="str">
        <f>IF('表格编辑 '!G1774="","",'表格编辑 '!G1774)</f>
        <v>AI_update_event(RECEIVER, ARG0, ARG1, ARG2, ARG3,ARG4)</v>
      </c>
      <c r="F1774" s="123" t="str">
        <f>IF('表格编辑 '!H1774="","",'表格编辑 '!H1774)</f>
        <v/>
      </c>
      <c r="G1774" s="123" t="str">
        <f>IF('表格编辑 '!I1774="","",'表格编辑 '!I1774)</f>
        <v/>
      </c>
      <c r="H1774" s="123" t="str">
        <f>IF('表格编辑 '!J1774="","",'表格编辑 '!J1774)</f>
        <v>test_deadth_event(RECEIVER, ARG0, ARG1, ARG2, ARG3,ARG4)</v>
      </c>
      <c r="I1774" s="123">
        <f>IF('表格编辑 '!K1774="","",'表格编辑 '!K1774)</f>
        <v>1</v>
      </c>
      <c r="J1774" s="123">
        <f>IF('表格编辑 '!L1774="","",'表格编辑 '!L1774)</f>
        <v>5918</v>
      </c>
      <c r="K1774" s="123">
        <f>IF('表格编辑 '!M1774="","",'表格编辑 '!M1774)</f>
        <v>1770</v>
      </c>
      <c r="L1774" s="123" t="str">
        <f>IF('表格编辑 '!N1774="","",'表格编辑 '!N1774)</f>
        <v/>
      </c>
      <c r="M1774" s="123" t="str">
        <f>IF('表格编辑 '!O1774="","",'表格编辑 '!O1774)</f>
        <v/>
      </c>
      <c r="N1774" s="123" t="str">
        <f>IF('表格编辑 '!P1774="","",'表格编辑 '!P1774)</f>
        <v/>
      </c>
      <c r="O1774" s="123" t="str">
        <f>IF('表格编辑 '!Q1774="","",'表格编辑 '!Q1774)</f>
        <v/>
      </c>
      <c r="P1774" s="123" t="str">
        <f>IF('表格编辑 '!R1774="","",'表格编辑 '!R1774)</f>
        <v/>
      </c>
      <c r="Q1774" s="123">
        <f>IF('表格编辑 '!S1774="","",'表格编辑 '!S1774)</f>
        <v>320</v>
      </c>
      <c r="R1774" s="123" t="str">
        <f>IF('表格编辑 '!T1774="","",'表格编辑 '!T1774)</f>
        <v/>
      </c>
      <c r="S1774" s="123" t="str">
        <f>IF('表格编辑 '!U1774="","",'表格编辑 '!U1774)</f>
        <v/>
      </c>
      <c r="T1774" s="123" t="str">
        <f>IF('表格编辑 '!V1774="","",'表格编辑 '!V1774)</f>
        <v/>
      </c>
      <c r="U1774" s="123" t="str">
        <f>IF('表格编辑 '!W1774="","",'表格编辑 '!W1774)</f>
        <v/>
      </c>
      <c r="V1774" s="123" t="str">
        <f>IF('表格编辑 '!X1774="","",'表格编辑 '!X1774)</f>
        <v/>
      </c>
      <c r="W1774" s="123" t="str">
        <f>IF('表格编辑 '!Y1774="","",'表格编辑 '!Y1774)</f>
        <v/>
      </c>
      <c r="X1774" s="123" t="str">
        <f>IF('表格编辑 '!Z1774="","",'表格编辑 '!Z1774)</f>
        <v/>
      </c>
      <c r="Y1774" s="123" t="str">
        <f>IF('表格编辑 '!AA1774="","",'表格编辑 '!AA1774)</f>
        <v/>
      </c>
      <c r="Z1774" s="123" t="str">
        <f>IF('表格编辑 '!AB1774="","",'表格编辑 '!AB1774)</f>
        <v/>
      </c>
      <c r="AA1774" s="123" t="str">
        <f>IF('表格编辑 '!AC1774="","",'表格编辑 '!AC1774)</f>
        <v/>
      </c>
      <c r="AB1774" s="123" t="str">
        <f>IF('表格编辑 '!AD1774="","",'表格编辑 '!AD1774)</f>
        <v/>
      </c>
      <c r="AC1774" s="123" t="str">
        <f>IF('表格编辑 '!AE1774="","",'表格编辑 '!AE1774)</f>
        <v/>
      </c>
      <c r="AD1774" s="123">
        <f>IF('表格编辑 '!AF1774="","",'表格编辑 '!AF1774)</f>
        <v>131206</v>
      </c>
    </row>
    <row r="1775" spans="1:30">
      <c r="A1775" s="123">
        <f>IF('表格编辑 '!A1775="","",'表格编辑 '!A1775)</f>
        <v>31207</v>
      </c>
      <c r="B1775" s="123">
        <f>IF('表格编辑 '!B1775="","",'表格编辑 '!B1775)</f>
        <v>10061</v>
      </c>
      <c r="C1775" s="123">
        <f>IF('表格编辑 '!E1775="","",'表格编辑 '!E1775)</f>
        <v>60</v>
      </c>
      <c r="D1775" s="123" t="str">
        <f>IF('表格编辑 '!F1775="","",'表格编辑 '!F1775)</f>
        <v>AI_born_event(RECEIVER, ARG0, ARG1, ARG2, ARG3,ARG4)</v>
      </c>
      <c r="E1775" s="123" t="str">
        <f>IF('表格编辑 '!G1775="","",'表格编辑 '!G1775)</f>
        <v>AI_update_event(RECEIVER, ARG0, ARG1, ARG2, ARG3,ARG4)</v>
      </c>
      <c r="F1775" s="123" t="str">
        <f>IF('表格编辑 '!H1775="","",'表格编辑 '!H1775)</f>
        <v/>
      </c>
      <c r="G1775" s="123" t="str">
        <f>IF('表格编辑 '!I1775="","",'表格编辑 '!I1775)</f>
        <v/>
      </c>
      <c r="H1775" s="123" t="str">
        <f>IF('表格编辑 '!J1775="","",'表格编辑 '!J1775)</f>
        <v>test_deadth_event(RECEIVER, ARG0, ARG1, ARG2, ARG3,ARG4)</v>
      </c>
      <c r="I1775" s="123">
        <f>IF('表格编辑 '!K1775="","",'表格编辑 '!K1775)</f>
        <v>1</v>
      </c>
      <c r="J1775" s="123">
        <f>IF('表格编辑 '!L1775="","",'表格编辑 '!L1775)</f>
        <v>4624</v>
      </c>
      <c r="K1775" s="123">
        <f>IF('表格编辑 '!M1775="","",'表格编辑 '!M1775)</f>
        <v>1800</v>
      </c>
      <c r="L1775" s="123" t="str">
        <f>IF('表格编辑 '!N1775="","",'表格编辑 '!N1775)</f>
        <v/>
      </c>
      <c r="M1775" s="123" t="str">
        <f>IF('表格编辑 '!O1775="","",'表格编辑 '!O1775)</f>
        <v/>
      </c>
      <c r="N1775" s="123" t="str">
        <f>IF('表格编辑 '!P1775="","",'表格编辑 '!P1775)</f>
        <v/>
      </c>
      <c r="O1775" s="123" t="str">
        <f>IF('表格编辑 '!Q1775="","",'表格编辑 '!Q1775)</f>
        <v/>
      </c>
      <c r="P1775" s="123" t="str">
        <f>IF('表格编辑 '!R1775="","",'表格编辑 '!R1775)</f>
        <v/>
      </c>
      <c r="Q1775" s="123">
        <f>IF('表格编辑 '!S1775="","",'表格编辑 '!S1775)</f>
        <v>320</v>
      </c>
      <c r="R1775" s="123" t="str">
        <f>IF('表格编辑 '!T1775="","",'表格编辑 '!T1775)</f>
        <v/>
      </c>
      <c r="S1775" s="123" t="str">
        <f>IF('表格编辑 '!U1775="","",'表格编辑 '!U1775)</f>
        <v/>
      </c>
      <c r="T1775" s="123" t="str">
        <f>IF('表格编辑 '!V1775="","",'表格编辑 '!V1775)</f>
        <v/>
      </c>
      <c r="U1775" s="123" t="str">
        <f>IF('表格编辑 '!W1775="","",'表格编辑 '!W1775)</f>
        <v/>
      </c>
      <c r="V1775" s="123" t="str">
        <f>IF('表格编辑 '!X1775="","",'表格编辑 '!X1775)</f>
        <v/>
      </c>
      <c r="W1775" s="123" t="str">
        <f>IF('表格编辑 '!Y1775="","",'表格编辑 '!Y1775)</f>
        <v/>
      </c>
      <c r="X1775" s="123" t="str">
        <f>IF('表格编辑 '!Z1775="","",'表格编辑 '!Z1775)</f>
        <v/>
      </c>
      <c r="Y1775" s="123" t="str">
        <f>IF('表格编辑 '!AA1775="","",'表格编辑 '!AA1775)</f>
        <v/>
      </c>
      <c r="Z1775" s="123" t="str">
        <f>IF('表格编辑 '!AB1775="","",'表格编辑 '!AB1775)</f>
        <v/>
      </c>
      <c r="AA1775" s="123" t="str">
        <f>IF('表格编辑 '!AC1775="","",'表格编辑 '!AC1775)</f>
        <v/>
      </c>
      <c r="AB1775" s="123" t="str">
        <f>IF('表格编辑 '!AD1775="","",'表格编辑 '!AD1775)</f>
        <v/>
      </c>
      <c r="AC1775" s="123" t="str">
        <f>IF('表格编辑 '!AE1775="","",'表格编辑 '!AE1775)</f>
        <v/>
      </c>
      <c r="AD1775" s="123">
        <f>IF('表格编辑 '!AF1775="","",'表格编辑 '!AF1775)</f>
        <v>131207</v>
      </c>
    </row>
    <row r="1776" spans="1:30">
      <c r="A1776" s="123">
        <f>IF('表格编辑 '!A1776="","",'表格编辑 '!A1776)</f>
        <v>31208</v>
      </c>
      <c r="B1776" s="123">
        <f>IF('表格编辑 '!B1776="","",'表格编辑 '!B1776)</f>
        <v>10079</v>
      </c>
      <c r="C1776" s="123">
        <f>IF('表格编辑 '!E1776="","",'表格编辑 '!E1776)</f>
        <v>60</v>
      </c>
      <c r="D1776" s="123" t="str">
        <f>IF('表格编辑 '!F1776="","",'表格编辑 '!F1776)</f>
        <v>AI_born_event(RECEIVER, ARG0, ARG1, ARG2, ARG3,ARG4)</v>
      </c>
      <c r="E1776" s="123" t="str">
        <f>IF('表格编辑 '!G1776="","",'表格编辑 '!G1776)</f>
        <v>AI_update_event(RECEIVER, ARG0, ARG1, ARG2, ARG3,ARG4)</v>
      </c>
      <c r="F1776" s="123" t="str">
        <f>IF('表格编辑 '!H1776="","",'表格编辑 '!H1776)</f>
        <v/>
      </c>
      <c r="G1776" s="123" t="str">
        <f>IF('表格编辑 '!I1776="","",'表格编辑 '!I1776)</f>
        <v/>
      </c>
      <c r="H1776" s="123" t="str">
        <f>IF('表格编辑 '!J1776="","",'表格编辑 '!J1776)</f>
        <v>test_deadth_event(RECEIVER, ARG0, ARG1, ARG2, ARG3,ARG4)</v>
      </c>
      <c r="I1776" s="123">
        <f>IF('表格编辑 '!K1776="","",'表格编辑 '!K1776)</f>
        <v>1</v>
      </c>
      <c r="J1776" s="123">
        <f>IF('表格编辑 '!L1776="","",'表格编辑 '!L1776)</f>
        <v>6304</v>
      </c>
      <c r="K1776" s="123">
        <f>IF('表格编辑 '!M1776="","",'表格编辑 '!M1776)</f>
        <v>1800</v>
      </c>
      <c r="L1776" s="123" t="str">
        <f>IF('表格编辑 '!N1776="","",'表格编辑 '!N1776)</f>
        <v/>
      </c>
      <c r="M1776" s="123" t="str">
        <f>IF('表格编辑 '!O1776="","",'表格编辑 '!O1776)</f>
        <v/>
      </c>
      <c r="N1776" s="123" t="str">
        <f>IF('表格编辑 '!P1776="","",'表格编辑 '!P1776)</f>
        <v/>
      </c>
      <c r="O1776" s="123" t="str">
        <f>IF('表格编辑 '!Q1776="","",'表格编辑 '!Q1776)</f>
        <v/>
      </c>
      <c r="P1776" s="123" t="str">
        <f>IF('表格编辑 '!R1776="","",'表格编辑 '!R1776)</f>
        <v/>
      </c>
      <c r="Q1776" s="123">
        <f>IF('表格编辑 '!S1776="","",'表格编辑 '!S1776)</f>
        <v>320</v>
      </c>
      <c r="R1776" s="123" t="str">
        <f>IF('表格编辑 '!T1776="","",'表格编辑 '!T1776)</f>
        <v/>
      </c>
      <c r="S1776" s="123" t="str">
        <f>IF('表格编辑 '!U1776="","",'表格编辑 '!U1776)</f>
        <v/>
      </c>
      <c r="T1776" s="123" t="str">
        <f>IF('表格编辑 '!V1776="","",'表格编辑 '!V1776)</f>
        <v/>
      </c>
      <c r="U1776" s="123" t="str">
        <f>IF('表格编辑 '!W1776="","",'表格编辑 '!W1776)</f>
        <v/>
      </c>
      <c r="V1776" s="123" t="str">
        <f>IF('表格编辑 '!X1776="","",'表格编辑 '!X1776)</f>
        <v/>
      </c>
      <c r="W1776" s="123" t="str">
        <f>IF('表格编辑 '!Y1776="","",'表格编辑 '!Y1776)</f>
        <v/>
      </c>
      <c r="X1776" s="123" t="str">
        <f>IF('表格编辑 '!Z1776="","",'表格编辑 '!Z1776)</f>
        <v/>
      </c>
      <c r="Y1776" s="123" t="str">
        <f>IF('表格编辑 '!AA1776="","",'表格编辑 '!AA1776)</f>
        <v/>
      </c>
      <c r="Z1776" s="123" t="str">
        <f>IF('表格编辑 '!AB1776="","",'表格编辑 '!AB1776)</f>
        <v/>
      </c>
      <c r="AA1776" s="123" t="str">
        <f>IF('表格编辑 '!AC1776="","",'表格编辑 '!AC1776)</f>
        <v/>
      </c>
      <c r="AB1776" s="123" t="str">
        <f>IF('表格编辑 '!AD1776="","",'表格编辑 '!AD1776)</f>
        <v/>
      </c>
      <c r="AC1776" s="123" t="str">
        <f>IF('表格编辑 '!AE1776="","",'表格编辑 '!AE1776)</f>
        <v/>
      </c>
      <c r="AD1776" s="123">
        <f>IF('表格编辑 '!AF1776="","",'表格编辑 '!AF1776)</f>
        <v>131208</v>
      </c>
    </row>
    <row r="1777" spans="1:30">
      <c r="A1777" s="123">
        <f>IF('表格编辑 '!A1777="","",'表格编辑 '!A1777)</f>
        <v>31209</v>
      </c>
      <c r="B1777" s="123">
        <f>IF('表格编辑 '!B1777="","",'表格编辑 '!B1777)</f>
        <v>10151</v>
      </c>
      <c r="C1777" s="123">
        <f>IF('表格编辑 '!E1777="","",'表格编辑 '!E1777)</f>
        <v>60</v>
      </c>
      <c r="D1777" s="123" t="str">
        <f>IF('表格编辑 '!F1777="","",'表格编辑 '!F1777)</f>
        <v>AI_born_event(RECEIVER, ARG0, ARG1, ARG2, ARG3,ARG4)</v>
      </c>
      <c r="E1777" s="123" t="str">
        <f>IF('表格编辑 '!G1777="","",'表格编辑 '!G1777)</f>
        <v>AI_update_event(RECEIVER, ARG0, ARG1, ARG2, ARG3,ARG4)</v>
      </c>
      <c r="F1777" s="123" t="str">
        <f>IF('表格编辑 '!H1777="","",'表格编辑 '!H1777)</f>
        <v/>
      </c>
      <c r="G1777" s="123" t="str">
        <f>IF('表格编辑 '!I1777="","",'表格编辑 '!I1777)</f>
        <v/>
      </c>
      <c r="H1777" s="123" t="str">
        <f>IF('表格编辑 '!J1777="","",'表格编辑 '!J1777)</f>
        <v>test_deadth_event(RECEIVER, ARG0, ARG1, ARG2, ARG3,ARG4)</v>
      </c>
      <c r="I1777" s="123">
        <f>IF('表格编辑 '!K1777="","",'表格编辑 '!K1777)</f>
        <v>1</v>
      </c>
      <c r="J1777" s="123">
        <f>IF('表格编辑 '!L1777="","",'表格编辑 '!L1777)</f>
        <v>5076</v>
      </c>
      <c r="K1777" s="123">
        <f>IF('表格编辑 '!M1777="","",'表格编辑 '!M1777)</f>
        <v>1800</v>
      </c>
      <c r="L1777" s="123" t="str">
        <f>IF('表格编辑 '!N1777="","",'表格编辑 '!N1777)</f>
        <v/>
      </c>
      <c r="M1777" s="123" t="str">
        <f>IF('表格编辑 '!O1777="","",'表格编辑 '!O1777)</f>
        <v/>
      </c>
      <c r="N1777" s="123" t="str">
        <f>IF('表格编辑 '!P1777="","",'表格编辑 '!P1777)</f>
        <v/>
      </c>
      <c r="O1777" s="123" t="str">
        <f>IF('表格编辑 '!Q1777="","",'表格编辑 '!Q1777)</f>
        <v/>
      </c>
      <c r="P1777" s="123" t="str">
        <f>IF('表格编辑 '!R1777="","",'表格编辑 '!R1777)</f>
        <v/>
      </c>
      <c r="Q1777" s="123">
        <f>IF('表格编辑 '!S1777="","",'表格编辑 '!S1777)</f>
        <v>320</v>
      </c>
      <c r="R1777" s="123" t="str">
        <f>IF('表格编辑 '!T1777="","",'表格编辑 '!T1777)</f>
        <v/>
      </c>
      <c r="S1777" s="123" t="str">
        <f>IF('表格编辑 '!U1777="","",'表格编辑 '!U1777)</f>
        <v/>
      </c>
      <c r="T1777" s="123" t="str">
        <f>IF('表格编辑 '!V1777="","",'表格编辑 '!V1777)</f>
        <v/>
      </c>
      <c r="U1777" s="123" t="str">
        <f>IF('表格编辑 '!W1777="","",'表格编辑 '!W1777)</f>
        <v/>
      </c>
      <c r="V1777" s="123" t="str">
        <f>IF('表格编辑 '!X1777="","",'表格编辑 '!X1777)</f>
        <v/>
      </c>
      <c r="W1777" s="123" t="str">
        <f>IF('表格编辑 '!Y1777="","",'表格编辑 '!Y1777)</f>
        <v/>
      </c>
      <c r="X1777" s="123" t="str">
        <f>IF('表格编辑 '!Z1777="","",'表格编辑 '!Z1777)</f>
        <v/>
      </c>
      <c r="Y1777" s="123" t="str">
        <f>IF('表格编辑 '!AA1777="","",'表格编辑 '!AA1777)</f>
        <v/>
      </c>
      <c r="Z1777" s="123" t="str">
        <f>IF('表格编辑 '!AB1777="","",'表格编辑 '!AB1777)</f>
        <v/>
      </c>
      <c r="AA1777" s="123" t="str">
        <f>IF('表格编辑 '!AC1777="","",'表格编辑 '!AC1777)</f>
        <v/>
      </c>
      <c r="AB1777" s="123" t="str">
        <f>IF('表格编辑 '!AD1777="","",'表格编辑 '!AD1777)</f>
        <v/>
      </c>
      <c r="AC1777" s="123" t="str">
        <f>IF('表格编辑 '!AE1777="","",'表格编辑 '!AE1777)</f>
        <v/>
      </c>
      <c r="AD1777" s="123">
        <f>IF('表格编辑 '!AF1777="","",'表格编辑 '!AF1777)</f>
        <v>131209</v>
      </c>
    </row>
    <row r="1778" spans="1:30">
      <c r="A1778" s="123">
        <f>IF('表格编辑 '!A1778="","",'表格编辑 '!A1778)</f>
        <v>31210</v>
      </c>
      <c r="B1778" s="123">
        <f>IF('表格编辑 '!B1778="","",'表格编辑 '!B1778)</f>
        <v>10043</v>
      </c>
      <c r="C1778" s="123">
        <f>IF('表格编辑 '!E1778="","",'表格编辑 '!E1778)</f>
        <v>60</v>
      </c>
      <c r="D1778" s="123" t="str">
        <f>IF('表格编辑 '!F1778="","",'表格编辑 '!F1778)</f>
        <v>AI_born_event(RECEIVER, ARG0, ARG1, ARG2, ARG3,ARG4)</v>
      </c>
      <c r="E1778" s="123" t="str">
        <f>IF('表格编辑 '!G1778="","",'表格编辑 '!G1778)</f>
        <v>AI_update_event(RECEIVER, ARG0, ARG1, ARG2, ARG3,ARG4)</v>
      </c>
      <c r="F1778" s="123" t="str">
        <f>IF('表格编辑 '!H1778="","",'表格编辑 '!H1778)</f>
        <v/>
      </c>
      <c r="G1778" s="123" t="str">
        <f>IF('表格编辑 '!I1778="","",'表格编辑 '!I1778)</f>
        <v/>
      </c>
      <c r="H1778" s="123" t="str">
        <f>IF('表格编辑 '!J1778="","",'表格编辑 '!J1778)</f>
        <v>test_deadth_event(RECEIVER, ARG0, ARG1, ARG2, ARG3,ARG4)</v>
      </c>
      <c r="I1778" s="123">
        <f>IF('表格编辑 '!K1778="","",'表格编辑 '!K1778)</f>
        <v>1</v>
      </c>
      <c r="J1778" s="123">
        <f>IF('表格编辑 '!L1778="","",'表格编辑 '!L1778)</f>
        <v>8900</v>
      </c>
      <c r="K1778" s="123">
        <f>IF('表格编辑 '!M1778="","",'表格编辑 '!M1778)</f>
        <v>1800</v>
      </c>
      <c r="L1778" s="123" t="str">
        <f>IF('表格编辑 '!N1778="","",'表格编辑 '!N1778)</f>
        <v/>
      </c>
      <c r="M1778" s="123" t="str">
        <f>IF('表格编辑 '!O1778="","",'表格编辑 '!O1778)</f>
        <v/>
      </c>
      <c r="N1778" s="123" t="str">
        <f>IF('表格编辑 '!P1778="","",'表格编辑 '!P1778)</f>
        <v/>
      </c>
      <c r="O1778" s="123" t="str">
        <f>IF('表格编辑 '!Q1778="","",'表格编辑 '!Q1778)</f>
        <v/>
      </c>
      <c r="P1778" s="123" t="str">
        <f>IF('表格编辑 '!R1778="","",'表格编辑 '!R1778)</f>
        <v/>
      </c>
      <c r="Q1778" s="123">
        <f>IF('表格编辑 '!S1778="","",'表格编辑 '!S1778)</f>
        <v>320</v>
      </c>
      <c r="R1778" s="123" t="str">
        <f>IF('表格编辑 '!T1778="","",'表格编辑 '!T1778)</f>
        <v/>
      </c>
      <c r="S1778" s="123" t="str">
        <f>IF('表格编辑 '!U1778="","",'表格编辑 '!U1778)</f>
        <v/>
      </c>
      <c r="T1778" s="123" t="str">
        <f>IF('表格编辑 '!V1778="","",'表格编辑 '!V1778)</f>
        <v/>
      </c>
      <c r="U1778" s="123" t="str">
        <f>IF('表格编辑 '!W1778="","",'表格编辑 '!W1778)</f>
        <v/>
      </c>
      <c r="V1778" s="123" t="str">
        <f>IF('表格编辑 '!X1778="","",'表格编辑 '!X1778)</f>
        <v/>
      </c>
      <c r="W1778" s="123" t="str">
        <f>IF('表格编辑 '!Y1778="","",'表格编辑 '!Y1778)</f>
        <v/>
      </c>
      <c r="X1778" s="123" t="str">
        <f>IF('表格编辑 '!Z1778="","",'表格编辑 '!Z1778)</f>
        <v/>
      </c>
      <c r="Y1778" s="123" t="str">
        <f>IF('表格编辑 '!AA1778="","",'表格编辑 '!AA1778)</f>
        <v/>
      </c>
      <c r="Z1778" s="123" t="str">
        <f>IF('表格编辑 '!AB1778="","",'表格编辑 '!AB1778)</f>
        <v/>
      </c>
      <c r="AA1778" s="123" t="str">
        <f>IF('表格编辑 '!AC1778="","",'表格编辑 '!AC1778)</f>
        <v/>
      </c>
      <c r="AB1778" s="123" t="str">
        <f>IF('表格编辑 '!AD1778="","",'表格编辑 '!AD1778)</f>
        <v/>
      </c>
      <c r="AC1778" s="123" t="str">
        <f>IF('表格编辑 '!AE1778="","",'表格编辑 '!AE1778)</f>
        <v/>
      </c>
      <c r="AD1778" s="123">
        <f>IF('表格编辑 '!AF1778="","",'表格编辑 '!AF1778)</f>
        <v>131210</v>
      </c>
    </row>
    <row r="1779" spans="1:30">
      <c r="A1779" s="123">
        <f>IF('表格编辑 '!A1779="","",'表格编辑 '!A1779)</f>
        <v>31211</v>
      </c>
      <c r="B1779" s="123">
        <f>IF('表格编辑 '!B1779="","",'表格编辑 '!B1779)</f>
        <v>10043</v>
      </c>
      <c r="C1779" s="123">
        <f>IF('表格编辑 '!E1779="","",'表格编辑 '!E1779)</f>
        <v>60</v>
      </c>
      <c r="D1779" s="123" t="str">
        <f>IF('表格编辑 '!F1779="","",'表格编辑 '!F1779)</f>
        <v>AI_born_event(RECEIVER, ARG0, ARG1, ARG2, ARG3,ARG4)</v>
      </c>
      <c r="E1779" s="123" t="str">
        <f>IF('表格编辑 '!G1779="","",'表格编辑 '!G1779)</f>
        <v>AI_update_event(RECEIVER, ARG0, ARG1, ARG2, ARG3,ARG4)</v>
      </c>
      <c r="F1779" s="123" t="str">
        <f>IF('表格编辑 '!H1779="","",'表格编辑 '!H1779)</f>
        <v/>
      </c>
      <c r="G1779" s="123" t="str">
        <f>IF('表格编辑 '!I1779="","",'表格编辑 '!I1779)</f>
        <v/>
      </c>
      <c r="H1779" s="123" t="str">
        <f>IF('表格编辑 '!J1779="","",'表格编辑 '!J1779)</f>
        <v>test_deadth_event(RECEIVER, ARG0, ARG1, ARG2, ARG3,ARG4)</v>
      </c>
      <c r="I1779" s="123">
        <f>IF('表格编辑 '!K1779="","",'表格编辑 '!K1779)</f>
        <v>1</v>
      </c>
      <c r="J1779" s="123">
        <f>IF('表格编辑 '!L1779="","",'表格编辑 '!L1779)</f>
        <v>8900</v>
      </c>
      <c r="K1779" s="123">
        <f>IF('表格编辑 '!M1779="","",'表格编辑 '!M1779)</f>
        <v>1800</v>
      </c>
      <c r="L1779" s="123" t="str">
        <f>IF('表格编辑 '!N1779="","",'表格编辑 '!N1779)</f>
        <v/>
      </c>
      <c r="M1779" s="123" t="str">
        <f>IF('表格编辑 '!O1779="","",'表格编辑 '!O1779)</f>
        <v/>
      </c>
      <c r="N1779" s="123" t="str">
        <f>IF('表格编辑 '!P1779="","",'表格编辑 '!P1779)</f>
        <v/>
      </c>
      <c r="O1779" s="123" t="str">
        <f>IF('表格编辑 '!Q1779="","",'表格编辑 '!Q1779)</f>
        <v/>
      </c>
      <c r="P1779" s="123" t="str">
        <f>IF('表格编辑 '!R1779="","",'表格编辑 '!R1779)</f>
        <v/>
      </c>
      <c r="Q1779" s="123">
        <f>IF('表格编辑 '!S1779="","",'表格编辑 '!S1779)</f>
        <v>320</v>
      </c>
      <c r="R1779" s="123" t="str">
        <f>IF('表格编辑 '!T1779="","",'表格编辑 '!T1779)</f>
        <v/>
      </c>
      <c r="S1779" s="123" t="str">
        <f>IF('表格编辑 '!U1779="","",'表格编辑 '!U1779)</f>
        <v/>
      </c>
      <c r="T1779" s="123" t="str">
        <f>IF('表格编辑 '!V1779="","",'表格编辑 '!V1779)</f>
        <v/>
      </c>
      <c r="U1779" s="123" t="str">
        <f>IF('表格编辑 '!W1779="","",'表格编辑 '!W1779)</f>
        <v/>
      </c>
      <c r="V1779" s="123" t="str">
        <f>IF('表格编辑 '!X1779="","",'表格编辑 '!X1779)</f>
        <v/>
      </c>
      <c r="W1779" s="123" t="str">
        <f>IF('表格编辑 '!Y1779="","",'表格编辑 '!Y1779)</f>
        <v/>
      </c>
      <c r="X1779" s="123" t="str">
        <f>IF('表格编辑 '!Z1779="","",'表格编辑 '!Z1779)</f>
        <v/>
      </c>
      <c r="Y1779" s="123" t="str">
        <f>IF('表格编辑 '!AA1779="","",'表格编辑 '!AA1779)</f>
        <v/>
      </c>
      <c r="Z1779" s="123" t="str">
        <f>IF('表格编辑 '!AB1779="","",'表格编辑 '!AB1779)</f>
        <v/>
      </c>
      <c r="AA1779" s="123" t="str">
        <f>IF('表格编辑 '!AC1779="","",'表格编辑 '!AC1779)</f>
        <v/>
      </c>
      <c r="AB1779" s="123" t="str">
        <f>IF('表格编辑 '!AD1779="","",'表格编辑 '!AD1779)</f>
        <v/>
      </c>
      <c r="AC1779" s="123" t="str">
        <f>IF('表格编辑 '!AE1779="","",'表格编辑 '!AE1779)</f>
        <v/>
      </c>
      <c r="AD1779" s="123">
        <f>IF('表格编辑 '!AF1779="","",'表格编辑 '!AF1779)</f>
        <v>131211</v>
      </c>
    </row>
    <row r="1780" spans="1:30">
      <c r="A1780" s="123">
        <f>IF('表格编辑 '!A1780="","",'表格编辑 '!A1780)</f>
        <v>31212</v>
      </c>
      <c r="B1780" s="123">
        <f>IF('表格编辑 '!B1780="","",'表格编辑 '!B1780)</f>
        <v>10157</v>
      </c>
      <c r="C1780" s="123">
        <f>IF('表格编辑 '!E1780="","",'表格编辑 '!E1780)</f>
        <v>60</v>
      </c>
      <c r="D1780" s="123" t="str">
        <f>IF('表格编辑 '!F1780="","",'表格编辑 '!F1780)</f>
        <v>AI_born_event(RECEIVER, ARG0, ARG1, ARG2, ARG3,ARG4)</v>
      </c>
      <c r="E1780" s="123" t="str">
        <f>IF('表格编辑 '!G1780="","",'表格编辑 '!G1780)</f>
        <v>AI_update_event(RECEIVER, ARG0, ARG1, ARG2, ARG3,ARG4)</v>
      </c>
      <c r="F1780" s="123" t="str">
        <f>IF('表格编辑 '!H1780="","",'表格编辑 '!H1780)</f>
        <v/>
      </c>
      <c r="G1780" s="123" t="str">
        <f>IF('表格编辑 '!I1780="","",'表格编辑 '!I1780)</f>
        <v/>
      </c>
      <c r="H1780" s="123" t="str">
        <f>IF('表格编辑 '!J1780="","",'表格编辑 '!J1780)</f>
        <v>test_deadth_event(RECEIVER, ARG0, ARG1, ARG2, ARG3,ARG4)</v>
      </c>
      <c r="I1780" s="123">
        <f>IF('表格编辑 '!K1780="","",'表格编辑 '!K1780)</f>
        <v>1</v>
      </c>
      <c r="J1780" s="123">
        <f>IF('表格编辑 '!L1780="","",'表格编辑 '!L1780)</f>
        <v>4916</v>
      </c>
      <c r="K1780" s="123">
        <f>IF('表格编辑 '!M1780="","",'表格编辑 '!M1780)</f>
        <v>1800</v>
      </c>
      <c r="L1780" s="123" t="str">
        <f>IF('表格编辑 '!N1780="","",'表格编辑 '!N1780)</f>
        <v/>
      </c>
      <c r="M1780" s="123" t="str">
        <f>IF('表格编辑 '!O1780="","",'表格编辑 '!O1780)</f>
        <v/>
      </c>
      <c r="N1780" s="123" t="str">
        <f>IF('表格编辑 '!P1780="","",'表格编辑 '!P1780)</f>
        <v/>
      </c>
      <c r="O1780" s="123" t="str">
        <f>IF('表格编辑 '!Q1780="","",'表格编辑 '!Q1780)</f>
        <v/>
      </c>
      <c r="P1780" s="123" t="str">
        <f>IF('表格编辑 '!R1780="","",'表格编辑 '!R1780)</f>
        <v/>
      </c>
      <c r="Q1780" s="123">
        <f>IF('表格编辑 '!S1780="","",'表格编辑 '!S1780)</f>
        <v>320</v>
      </c>
      <c r="R1780" s="123" t="str">
        <f>IF('表格编辑 '!T1780="","",'表格编辑 '!T1780)</f>
        <v/>
      </c>
      <c r="S1780" s="123" t="str">
        <f>IF('表格编辑 '!U1780="","",'表格编辑 '!U1780)</f>
        <v/>
      </c>
      <c r="T1780" s="123" t="str">
        <f>IF('表格编辑 '!V1780="","",'表格编辑 '!V1780)</f>
        <v/>
      </c>
      <c r="U1780" s="123" t="str">
        <f>IF('表格编辑 '!W1780="","",'表格编辑 '!W1780)</f>
        <v/>
      </c>
      <c r="V1780" s="123" t="str">
        <f>IF('表格编辑 '!X1780="","",'表格编辑 '!X1780)</f>
        <v/>
      </c>
      <c r="W1780" s="123" t="str">
        <f>IF('表格编辑 '!Y1780="","",'表格编辑 '!Y1780)</f>
        <v/>
      </c>
      <c r="X1780" s="123" t="str">
        <f>IF('表格编辑 '!Z1780="","",'表格编辑 '!Z1780)</f>
        <v/>
      </c>
      <c r="Y1780" s="123" t="str">
        <f>IF('表格编辑 '!AA1780="","",'表格编辑 '!AA1780)</f>
        <v/>
      </c>
      <c r="Z1780" s="123" t="str">
        <f>IF('表格编辑 '!AB1780="","",'表格编辑 '!AB1780)</f>
        <v/>
      </c>
      <c r="AA1780" s="123" t="str">
        <f>IF('表格编辑 '!AC1780="","",'表格编辑 '!AC1780)</f>
        <v/>
      </c>
      <c r="AB1780" s="123" t="str">
        <f>IF('表格编辑 '!AD1780="","",'表格编辑 '!AD1780)</f>
        <v/>
      </c>
      <c r="AC1780" s="123" t="str">
        <f>IF('表格编辑 '!AE1780="","",'表格编辑 '!AE1780)</f>
        <v/>
      </c>
      <c r="AD1780" s="123">
        <f>IF('表格编辑 '!AF1780="","",'表格编辑 '!AF1780)</f>
        <v>131212</v>
      </c>
    </row>
    <row r="1781" spans="1:30">
      <c r="A1781" s="123">
        <f>IF('表格编辑 '!A1781="","",'表格编辑 '!A1781)</f>
        <v>31213</v>
      </c>
      <c r="B1781" s="123">
        <f>IF('表格编辑 '!B1781="","",'表格编辑 '!B1781)</f>
        <v>10124</v>
      </c>
      <c r="C1781" s="123">
        <f>IF('表格编辑 '!E1781="","",'表格编辑 '!E1781)</f>
        <v>60</v>
      </c>
      <c r="D1781" s="123" t="str">
        <f>IF('表格编辑 '!F1781="","",'表格编辑 '!F1781)</f>
        <v>AI_born_event(RECEIVER, ARG0, ARG1, ARG2, ARG3,ARG4)</v>
      </c>
      <c r="E1781" s="123" t="str">
        <f>IF('表格编辑 '!G1781="","",'表格编辑 '!G1781)</f>
        <v>AI_update_event(RECEIVER, ARG0, ARG1, ARG2, ARG3,ARG4)</v>
      </c>
      <c r="F1781" s="123" t="str">
        <f>IF('表格编辑 '!H1781="","",'表格编辑 '!H1781)</f>
        <v/>
      </c>
      <c r="G1781" s="123" t="str">
        <f>IF('表格编辑 '!I1781="","",'表格编辑 '!I1781)</f>
        <v/>
      </c>
      <c r="H1781" s="123" t="str">
        <f>IF('表格编辑 '!J1781="","",'表格编辑 '!J1781)</f>
        <v>test_deadth_event(RECEIVER, ARG0, ARG1, ARG2, ARG3,ARG4)</v>
      </c>
      <c r="I1781" s="123">
        <f>IF('表格编辑 '!K1781="","",'表格编辑 '!K1781)</f>
        <v>1</v>
      </c>
      <c r="J1781" s="123">
        <f>IF('表格编辑 '!L1781="","",'表格编辑 '!L1781)</f>
        <v>4576</v>
      </c>
      <c r="K1781" s="123">
        <f>IF('表格编辑 '!M1781="","",'表格编辑 '!M1781)</f>
        <v>1800</v>
      </c>
      <c r="L1781" s="123" t="str">
        <f>IF('表格编辑 '!N1781="","",'表格编辑 '!N1781)</f>
        <v/>
      </c>
      <c r="M1781" s="123" t="str">
        <f>IF('表格编辑 '!O1781="","",'表格编辑 '!O1781)</f>
        <v/>
      </c>
      <c r="N1781" s="123" t="str">
        <f>IF('表格编辑 '!P1781="","",'表格编辑 '!P1781)</f>
        <v/>
      </c>
      <c r="O1781" s="123" t="str">
        <f>IF('表格编辑 '!Q1781="","",'表格编辑 '!Q1781)</f>
        <v/>
      </c>
      <c r="P1781" s="123" t="str">
        <f>IF('表格编辑 '!R1781="","",'表格编辑 '!R1781)</f>
        <v/>
      </c>
      <c r="Q1781" s="123">
        <f>IF('表格编辑 '!S1781="","",'表格编辑 '!S1781)</f>
        <v>320</v>
      </c>
      <c r="R1781" s="123" t="str">
        <f>IF('表格编辑 '!T1781="","",'表格编辑 '!T1781)</f>
        <v/>
      </c>
      <c r="S1781" s="123" t="str">
        <f>IF('表格编辑 '!U1781="","",'表格编辑 '!U1781)</f>
        <v/>
      </c>
      <c r="T1781" s="123" t="str">
        <f>IF('表格编辑 '!V1781="","",'表格编辑 '!V1781)</f>
        <v/>
      </c>
      <c r="U1781" s="123" t="str">
        <f>IF('表格编辑 '!W1781="","",'表格编辑 '!W1781)</f>
        <v/>
      </c>
      <c r="V1781" s="123" t="str">
        <f>IF('表格编辑 '!X1781="","",'表格编辑 '!X1781)</f>
        <v/>
      </c>
      <c r="W1781" s="123" t="str">
        <f>IF('表格编辑 '!Y1781="","",'表格编辑 '!Y1781)</f>
        <v/>
      </c>
      <c r="X1781" s="123" t="str">
        <f>IF('表格编辑 '!Z1781="","",'表格编辑 '!Z1781)</f>
        <v/>
      </c>
      <c r="Y1781" s="123" t="str">
        <f>IF('表格编辑 '!AA1781="","",'表格编辑 '!AA1781)</f>
        <v/>
      </c>
      <c r="Z1781" s="123" t="str">
        <f>IF('表格编辑 '!AB1781="","",'表格编辑 '!AB1781)</f>
        <v/>
      </c>
      <c r="AA1781" s="123" t="str">
        <f>IF('表格编辑 '!AC1781="","",'表格编辑 '!AC1781)</f>
        <v/>
      </c>
      <c r="AB1781" s="123" t="str">
        <f>IF('表格编辑 '!AD1781="","",'表格编辑 '!AD1781)</f>
        <v/>
      </c>
      <c r="AC1781" s="123" t="str">
        <f>IF('表格编辑 '!AE1781="","",'表格编辑 '!AE1781)</f>
        <v/>
      </c>
      <c r="AD1781" s="123">
        <f>IF('表格编辑 '!AF1781="","",'表格编辑 '!AF1781)</f>
        <v>131213</v>
      </c>
    </row>
    <row r="1782" spans="1:30">
      <c r="A1782" s="123">
        <f>IF('表格编辑 '!A1782="","",'表格编辑 '!A1782)</f>
        <v>31214</v>
      </c>
      <c r="B1782" s="123">
        <f>IF('表格编辑 '!B1782="","",'表格编辑 '!B1782)</f>
        <v>10047</v>
      </c>
      <c r="C1782" s="123">
        <f>IF('表格编辑 '!E1782="","",'表格编辑 '!E1782)</f>
        <v>60</v>
      </c>
      <c r="D1782" s="123" t="str">
        <f>IF('表格编辑 '!F1782="","",'表格编辑 '!F1782)</f>
        <v>AI_born_event(RECEIVER, ARG0, ARG1, ARG2, ARG3,ARG4)</v>
      </c>
      <c r="E1782" s="123" t="str">
        <f>IF('表格编辑 '!G1782="","",'表格编辑 '!G1782)</f>
        <v>AI_update_event(RECEIVER, ARG0, ARG1, ARG2, ARG3,ARG4)</v>
      </c>
      <c r="F1782" s="123" t="str">
        <f>IF('表格编辑 '!H1782="","",'表格编辑 '!H1782)</f>
        <v/>
      </c>
      <c r="G1782" s="123" t="str">
        <f>IF('表格编辑 '!I1782="","",'表格编辑 '!I1782)</f>
        <v/>
      </c>
      <c r="H1782" s="123" t="str">
        <f>IF('表格编辑 '!J1782="","",'表格编辑 '!J1782)</f>
        <v>test_deadth_event(RECEIVER, ARG0, ARG1, ARG2, ARG3,ARG4)</v>
      </c>
      <c r="I1782" s="123">
        <f>IF('表格编辑 '!K1782="","",'表格编辑 '!K1782)</f>
        <v>1</v>
      </c>
      <c r="J1782" s="123">
        <f>IF('表格编辑 '!L1782="","",'表格编辑 '!L1782)</f>
        <v>7262</v>
      </c>
      <c r="K1782" s="123">
        <f>IF('表格编辑 '!M1782="","",'表格编辑 '!M1782)</f>
        <v>1800</v>
      </c>
      <c r="L1782" s="123" t="str">
        <f>IF('表格编辑 '!N1782="","",'表格编辑 '!N1782)</f>
        <v/>
      </c>
      <c r="M1782" s="123" t="str">
        <f>IF('表格编辑 '!O1782="","",'表格编辑 '!O1782)</f>
        <v/>
      </c>
      <c r="N1782" s="123" t="str">
        <f>IF('表格编辑 '!P1782="","",'表格编辑 '!P1782)</f>
        <v/>
      </c>
      <c r="O1782" s="123" t="str">
        <f>IF('表格编辑 '!Q1782="","",'表格编辑 '!Q1782)</f>
        <v/>
      </c>
      <c r="P1782" s="123" t="str">
        <f>IF('表格编辑 '!R1782="","",'表格编辑 '!R1782)</f>
        <v/>
      </c>
      <c r="Q1782" s="123">
        <f>IF('表格编辑 '!S1782="","",'表格编辑 '!S1782)</f>
        <v>320</v>
      </c>
      <c r="R1782" s="123" t="str">
        <f>IF('表格编辑 '!T1782="","",'表格编辑 '!T1782)</f>
        <v/>
      </c>
      <c r="S1782" s="123" t="str">
        <f>IF('表格编辑 '!U1782="","",'表格编辑 '!U1782)</f>
        <v/>
      </c>
      <c r="T1782" s="123" t="str">
        <f>IF('表格编辑 '!V1782="","",'表格编辑 '!V1782)</f>
        <v/>
      </c>
      <c r="U1782" s="123" t="str">
        <f>IF('表格编辑 '!W1782="","",'表格编辑 '!W1782)</f>
        <v/>
      </c>
      <c r="V1782" s="123" t="str">
        <f>IF('表格编辑 '!X1782="","",'表格编辑 '!X1782)</f>
        <v/>
      </c>
      <c r="W1782" s="123" t="str">
        <f>IF('表格编辑 '!Y1782="","",'表格编辑 '!Y1782)</f>
        <v/>
      </c>
      <c r="X1782" s="123" t="str">
        <f>IF('表格编辑 '!Z1782="","",'表格编辑 '!Z1782)</f>
        <v/>
      </c>
      <c r="Y1782" s="123" t="str">
        <f>IF('表格编辑 '!AA1782="","",'表格编辑 '!AA1782)</f>
        <v/>
      </c>
      <c r="Z1782" s="123" t="str">
        <f>IF('表格编辑 '!AB1782="","",'表格编辑 '!AB1782)</f>
        <v/>
      </c>
      <c r="AA1782" s="123" t="str">
        <f>IF('表格编辑 '!AC1782="","",'表格编辑 '!AC1782)</f>
        <v/>
      </c>
      <c r="AB1782" s="123" t="str">
        <f>IF('表格编辑 '!AD1782="","",'表格编辑 '!AD1782)</f>
        <v/>
      </c>
      <c r="AC1782" s="123" t="str">
        <f>IF('表格编辑 '!AE1782="","",'表格编辑 '!AE1782)</f>
        <v/>
      </c>
      <c r="AD1782" s="123">
        <f>IF('表格编辑 '!AF1782="","",'表格编辑 '!AF1782)</f>
        <v>131214</v>
      </c>
    </row>
    <row r="1783" spans="1:30">
      <c r="A1783" s="123">
        <f>IF('表格编辑 '!A1783="","",'表格编辑 '!A1783)</f>
        <v>31215</v>
      </c>
      <c r="B1783" s="123">
        <f>IF('表格编辑 '!B1783="","",'表格编辑 '!B1783)</f>
        <v>10117</v>
      </c>
      <c r="C1783" s="123">
        <f>IF('表格编辑 '!E1783="","",'表格编辑 '!E1783)</f>
        <v>60</v>
      </c>
      <c r="D1783" s="123" t="str">
        <f>IF('表格编辑 '!F1783="","",'表格编辑 '!F1783)</f>
        <v>AI_born_event(RECEIVER, ARG0, ARG1, ARG2, ARG3,ARG4)</v>
      </c>
      <c r="E1783" s="123" t="str">
        <f>IF('表格编辑 '!G1783="","",'表格编辑 '!G1783)</f>
        <v>AI_update_event(RECEIVER, ARG0, ARG1, ARG2, ARG3,ARG4)</v>
      </c>
      <c r="F1783" s="123" t="str">
        <f>IF('表格编辑 '!H1783="","",'表格编辑 '!H1783)</f>
        <v/>
      </c>
      <c r="G1783" s="123" t="str">
        <f>IF('表格编辑 '!I1783="","",'表格编辑 '!I1783)</f>
        <v/>
      </c>
      <c r="H1783" s="123" t="str">
        <f>IF('表格编辑 '!J1783="","",'表格编辑 '!J1783)</f>
        <v>test_deadth_event(RECEIVER, ARG0, ARG1, ARG2, ARG3,ARG4)</v>
      </c>
      <c r="I1783" s="123">
        <f>IF('表格编辑 '!K1783="","",'表格编辑 '!K1783)</f>
        <v>1</v>
      </c>
      <c r="J1783" s="123">
        <f>IF('表格编辑 '!L1783="","",'表格编辑 '!L1783)</f>
        <v>7706</v>
      </c>
      <c r="K1783" s="123">
        <f>IF('表格编辑 '!M1783="","",'表格编辑 '!M1783)</f>
        <v>1800</v>
      </c>
      <c r="L1783" s="123" t="str">
        <f>IF('表格编辑 '!N1783="","",'表格编辑 '!N1783)</f>
        <v/>
      </c>
      <c r="M1783" s="123" t="str">
        <f>IF('表格编辑 '!O1783="","",'表格编辑 '!O1783)</f>
        <v/>
      </c>
      <c r="N1783" s="123" t="str">
        <f>IF('表格编辑 '!P1783="","",'表格编辑 '!P1783)</f>
        <v/>
      </c>
      <c r="O1783" s="123" t="str">
        <f>IF('表格编辑 '!Q1783="","",'表格编辑 '!Q1783)</f>
        <v/>
      </c>
      <c r="P1783" s="123" t="str">
        <f>IF('表格编辑 '!R1783="","",'表格编辑 '!R1783)</f>
        <v/>
      </c>
      <c r="Q1783" s="123">
        <f>IF('表格编辑 '!S1783="","",'表格编辑 '!S1783)</f>
        <v>320</v>
      </c>
      <c r="R1783" s="123" t="str">
        <f>IF('表格编辑 '!T1783="","",'表格编辑 '!T1783)</f>
        <v/>
      </c>
      <c r="S1783" s="123" t="str">
        <f>IF('表格编辑 '!U1783="","",'表格编辑 '!U1783)</f>
        <v/>
      </c>
      <c r="T1783" s="123" t="str">
        <f>IF('表格编辑 '!V1783="","",'表格编辑 '!V1783)</f>
        <v/>
      </c>
      <c r="U1783" s="123" t="str">
        <f>IF('表格编辑 '!W1783="","",'表格编辑 '!W1783)</f>
        <v/>
      </c>
      <c r="V1783" s="123" t="str">
        <f>IF('表格编辑 '!X1783="","",'表格编辑 '!X1783)</f>
        <v/>
      </c>
      <c r="W1783" s="123" t="str">
        <f>IF('表格编辑 '!Y1783="","",'表格编辑 '!Y1783)</f>
        <v/>
      </c>
      <c r="X1783" s="123" t="str">
        <f>IF('表格编辑 '!Z1783="","",'表格编辑 '!Z1783)</f>
        <v/>
      </c>
      <c r="Y1783" s="123" t="str">
        <f>IF('表格编辑 '!AA1783="","",'表格编辑 '!AA1783)</f>
        <v/>
      </c>
      <c r="Z1783" s="123" t="str">
        <f>IF('表格编辑 '!AB1783="","",'表格编辑 '!AB1783)</f>
        <v/>
      </c>
      <c r="AA1783" s="123" t="str">
        <f>IF('表格编辑 '!AC1783="","",'表格编辑 '!AC1783)</f>
        <v/>
      </c>
      <c r="AB1783" s="123" t="str">
        <f>IF('表格编辑 '!AD1783="","",'表格编辑 '!AD1783)</f>
        <v/>
      </c>
      <c r="AC1783" s="123" t="str">
        <f>IF('表格编辑 '!AE1783="","",'表格编辑 '!AE1783)</f>
        <v/>
      </c>
      <c r="AD1783" s="123">
        <f>IF('表格编辑 '!AF1783="","",'表格编辑 '!AF1783)</f>
        <v>131215</v>
      </c>
    </row>
    <row r="1784" spans="1:30">
      <c r="A1784" s="123">
        <f>IF('表格编辑 '!A1784="","",'表格编辑 '!A1784)</f>
        <v>31216</v>
      </c>
      <c r="B1784" s="123">
        <f>IF('表格编辑 '!B1784="","",'表格编辑 '!B1784)</f>
        <v>10152</v>
      </c>
      <c r="C1784" s="123">
        <f>IF('表格编辑 '!E1784="","",'表格编辑 '!E1784)</f>
        <v>60</v>
      </c>
      <c r="D1784" s="123" t="str">
        <f>IF('表格编辑 '!F1784="","",'表格编辑 '!F1784)</f>
        <v>AI_born_event(RECEIVER, ARG0, ARG1, ARG2, ARG3,ARG4)</v>
      </c>
      <c r="E1784" s="123" t="str">
        <f>IF('表格编辑 '!G1784="","",'表格编辑 '!G1784)</f>
        <v>AI_update_event(RECEIVER, ARG0, ARG1, ARG2, ARG3,ARG4)</v>
      </c>
      <c r="F1784" s="123" t="str">
        <f>IF('表格编辑 '!H1784="","",'表格编辑 '!H1784)</f>
        <v/>
      </c>
      <c r="G1784" s="123" t="str">
        <f>IF('表格编辑 '!I1784="","",'表格编辑 '!I1784)</f>
        <v/>
      </c>
      <c r="H1784" s="123" t="str">
        <f>IF('表格编辑 '!J1784="","",'表格编辑 '!J1784)</f>
        <v>test_deadth_event(RECEIVER, ARG0, ARG1, ARG2, ARG3,ARG4)</v>
      </c>
      <c r="I1784" s="123">
        <f>IF('表格编辑 '!K1784="","",'表格编辑 '!K1784)</f>
        <v>1</v>
      </c>
      <c r="J1784" s="123">
        <f>IF('表格编辑 '!L1784="","",'表格编辑 '!L1784)</f>
        <v>6600</v>
      </c>
      <c r="K1784" s="123">
        <f>IF('表格编辑 '!M1784="","",'表格编辑 '!M1784)</f>
        <v>1800</v>
      </c>
      <c r="L1784" s="123" t="str">
        <f>IF('表格编辑 '!N1784="","",'表格编辑 '!N1784)</f>
        <v/>
      </c>
      <c r="M1784" s="123" t="str">
        <f>IF('表格编辑 '!O1784="","",'表格编辑 '!O1784)</f>
        <v/>
      </c>
      <c r="N1784" s="123" t="str">
        <f>IF('表格编辑 '!P1784="","",'表格编辑 '!P1784)</f>
        <v/>
      </c>
      <c r="O1784" s="123" t="str">
        <f>IF('表格编辑 '!Q1784="","",'表格编辑 '!Q1784)</f>
        <v/>
      </c>
      <c r="P1784" s="123" t="str">
        <f>IF('表格编辑 '!R1784="","",'表格编辑 '!R1784)</f>
        <v/>
      </c>
      <c r="Q1784" s="123">
        <f>IF('表格编辑 '!S1784="","",'表格编辑 '!S1784)</f>
        <v>320</v>
      </c>
      <c r="R1784" s="123" t="str">
        <f>IF('表格编辑 '!T1784="","",'表格编辑 '!T1784)</f>
        <v/>
      </c>
      <c r="S1784" s="123" t="str">
        <f>IF('表格编辑 '!U1784="","",'表格编辑 '!U1784)</f>
        <v/>
      </c>
      <c r="T1784" s="123" t="str">
        <f>IF('表格编辑 '!V1784="","",'表格编辑 '!V1784)</f>
        <v/>
      </c>
      <c r="U1784" s="123" t="str">
        <f>IF('表格编辑 '!W1784="","",'表格编辑 '!W1784)</f>
        <v/>
      </c>
      <c r="V1784" s="123" t="str">
        <f>IF('表格编辑 '!X1784="","",'表格编辑 '!X1784)</f>
        <v/>
      </c>
      <c r="W1784" s="123" t="str">
        <f>IF('表格编辑 '!Y1784="","",'表格编辑 '!Y1784)</f>
        <v/>
      </c>
      <c r="X1784" s="123" t="str">
        <f>IF('表格编辑 '!Z1784="","",'表格编辑 '!Z1784)</f>
        <v/>
      </c>
      <c r="Y1784" s="123" t="str">
        <f>IF('表格编辑 '!AA1784="","",'表格编辑 '!AA1784)</f>
        <v/>
      </c>
      <c r="Z1784" s="123" t="str">
        <f>IF('表格编辑 '!AB1784="","",'表格编辑 '!AB1784)</f>
        <v/>
      </c>
      <c r="AA1784" s="123" t="str">
        <f>IF('表格编辑 '!AC1784="","",'表格编辑 '!AC1784)</f>
        <v/>
      </c>
      <c r="AB1784" s="123" t="str">
        <f>IF('表格编辑 '!AD1784="","",'表格编辑 '!AD1784)</f>
        <v/>
      </c>
      <c r="AC1784" s="123" t="str">
        <f>IF('表格编辑 '!AE1784="","",'表格编辑 '!AE1784)</f>
        <v/>
      </c>
      <c r="AD1784" s="123">
        <f>IF('表格编辑 '!AF1784="","",'表格编辑 '!AF1784)</f>
        <v>131216</v>
      </c>
    </row>
    <row r="1785" spans="1:30">
      <c r="A1785" s="123">
        <f>IF('表格编辑 '!A1785="","",'表格编辑 '!A1785)</f>
        <v>31217</v>
      </c>
      <c r="B1785" s="123">
        <f>IF('表格编辑 '!B1785="","",'表格编辑 '!B1785)</f>
        <v>63</v>
      </c>
      <c r="C1785" s="123">
        <f>IF('表格编辑 '!E1785="","",'表格编辑 '!E1785)</f>
        <v>29</v>
      </c>
      <c r="D1785" s="123" t="str">
        <f>IF('表格编辑 '!F1785="","",'表格编辑 '!F1785)</f>
        <v>BaiEMoJiLaSi_Born(RECEIVER, ARG0, ARG1, ARG2, ARG3,ARG4)</v>
      </c>
      <c r="E1785" s="123" t="str">
        <f>IF('表格编辑 '!G1785="","",'表格编辑 '!G1785)</f>
        <v>BaiEMoJiLaSi_Update(RECEIVER, ARG0, ARG1, ARG2, ARG3,ARG4)</v>
      </c>
      <c r="F1785" s="123" t="str">
        <f>IF('表格编辑 '!H1785="","",'表格编辑 '!H1785)</f>
        <v/>
      </c>
      <c r="G1785" s="123" t="str">
        <f>IF('表格编辑 '!I1785="","",'表格编辑 '!I1785)</f>
        <v/>
      </c>
      <c r="H1785" s="123" t="str">
        <f>IF('表格编辑 '!J1785="","",'表格编辑 '!J1785)</f>
        <v>BaiEMoJiLaSi_deadth(RECEIVER, ARG0, ARG1, ARG2, ARG3,ARG4)</v>
      </c>
      <c r="I1785" s="123">
        <f>IF('表格编辑 '!K1785="","",'表格编辑 '!K1785)</f>
        <v>1</v>
      </c>
      <c r="J1785" s="123">
        <f>IF('表格编辑 '!L1785="","",'表格编辑 '!L1785)</f>
        <v>4224</v>
      </c>
      <c r="K1785" s="123">
        <f>IF('表格编辑 '!M1785="","",'表格编辑 '!M1785)</f>
        <v>870</v>
      </c>
      <c r="L1785" s="123">
        <f>IF('表格编辑 '!N1785="","",'表格编辑 '!N1785)</f>
        <v>60</v>
      </c>
      <c r="M1785" s="123">
        <f>IF('表格编辑 '!O1785="","",'表格编辑 '!O1785)</f>
        <v>60</v>
      </c>
      <c r="N1785" s="123">
        <f>IF('表格编辑 '!P1785="","",'表格编辑 '!P1785)</f>
        <v>60</v>
      </c>
      <c r="O1785" s="123">
        <f>IF('表格编辑 '!Q1785="","",'表格编辑 '!Q1785)</f>
        <v>50</v>
      </c>
      <c r="P1785" s="123">
        <f>IF('表格编辑 '!R1785="","",'表格编辑 '!R1785)</f>
        <v>220</v>
      </c>
      <c r="Q1785" s="123">
        <f>IF('表格编辑 '!S1785="","",'表格编辑 '!S1785)</f>
        <v>320</v>
      </c>
      <c r="R1785" s="123" t="str">
        <f>IF('表格编辑 '!T1785="","",'表格编辑 '!T1785)</f>
        <v/>
      </c>
      <c r="S1785" s="123" t="str">
        <f>IF('表格编辑 '!U1785="","",'表格编辑 '!U1785)</f>
        <v/>
      </c>
      <c r="T1785" s="123" t="str">
        <f>IF('表格编辑 '!V1785="","",'表格编辑 '!V1785)</f>
        <v/>
      </c>
      <c r="U1785" s="123" t="str">
        <f>IF('表格编辑 '!W1785="","",'表格编辑 '!W1785)</f>
        <v/>
      </c>
      <c r="V1785" s="123" t="str">
        <f>IF('表格编辑 '!X1785="","",'表格编辑 '!X1785)</f>
        <v/>
      </c>
      <c r="W1785" s="123">
        <f>IF('表格编辑 '!Y1785="","",'表格编辑 '!Y1785)</f>
        <v>100</v>
      </c>
      <c r="X1785" s="123">
        <f>IF('表格编辑 '!Z1785="","",'表格编辑 '!Z1785)</f>
        <v>100</v>
      </c>
      <c r="Y1785" s="123">
        <f>IF('表格编辑 '!AA1785="","",'表格编辑 '!AA1785)</f>
        <v>100</v>
      </c>
      <c r="Z1785" s="123">
        <f>IF('表格编辑 '!AB1785="","",'表格编辑 '!AB1785)</f>
        <v>100</v>
      </c>
      <c r="AA1785" s="123">
        <f>IF('表格编辑 '!AC1785="","",'表格编辑 '!AC1785)</f>
        <v>100</v>
      </c>
      <c r="AB1785" s="123">
        <f>IF('表格编辑 '!AD1785="","",'表格编辑 '!AD1785)</f>
        <v>100</v>
      </c>
      <c r="AC1785" s="123" t="str">
        <f>IF('表格编辑 '!AE1785="","",'表格编辑 '!AE1785)</f>
        <v/>
      </c>
      <c r="AD1785" s="123">
        <f>IF('表格编辑 '!AF1785="","",'表格编辑 '!AF1785)</f>
        <v>131217</v>
      </c>
    </row>
    <row r="1786" spans="1:30">
      <c r="A1786" s="123">
        <f>IF('表格编辑 '!A1786="","",'表格编辑 '!A1786)</f>
        <v>31218</v>
      </c>
      <c r="B1786" s="123">
        <f>IF('表格编辑 '!B1786="","",'表格编辑 '!B1786)</f>
        <v>66</v>
      </c>
      <c r="C1786" s="123">
        <f>IF('表格编辑 '!E1786="","",'表格编辑 '!E1786)</f>
        <v>29</v>
      </c>
      <c r="D1786" s="123" t="str">
        <f>IF('表格编辑 '!F1786="","",'表格编辑 '!F1786)</f>
        <v>ELangXiSi_Born(RECEIVER, ARG0, ARG1, ARG2, ARG3,ARG4)</v>
      </c>
      <c r="E1786" s="123" t="str">
        <f>IF('表格编辑 '!G1786="","",'表格编辑 '!G1786)</f>
        <v>ELangXiSi_Update(RECEIVER, ARG0, ARG1, ARG2, ARG3,ARG4)</v>
      </c>
      <c r="F1786" s="123" t="str">
        <f>IF('表格编辑 '!H1786="","",'表格编辑 '!H1786)</f>
        <v/>
      </c>
      <c r="G1786" s="123" t="str">
        <f>IF('表格编辑 '!I1786="","",'表格编辑 '!I1786)</f>
        <v/>
      </c>
      <c r="H1786" s="123" t="str">
        <f>IF('表格编辑 '!J1786="","",'表格编辑 '!J1786)</f>
        <v>ELangXiSi_deadth(RECEIVER, ARG0, ARG1, ARG2, ARG3,ARG4)</v>
      </c>
      <c r="I1786" s="123">
        <f>IF('表格编辑 '!K1786="","",'表格编辑 '!K1786)</f>
        <v>1</v>
      </c>
      <c r="J1786" s="123">
        <f>IF('表格编辑 '!L1786="","",'表格编辑 '!L1786)</f>
        <v>5304</v>
      </c>
      <c r="K1786" s="123">
        <f>IF('表格编辑 '!M1786="","",'表格编辑 '!M1786)</f>
        <v>870</v>
      </c>
      <c r="L1786" s="123">
        <f>IF('表格编辑 '!N1786="","",'表格编辑 '!N1786)</f>
        <v>60</v>
      </c>
      <c r="M1786" s="123">
        <f>IF('表格编辑 '!O1786="","",'表格编辑 '!O1786)</f>
        <v>60</v>
      </c>
      <c r="N1786" s="123">
        <f>IF('表格编辑 '!P1786="","",'表格编辑 '!P1786)</f>
        <v>60</v>
      </c>
      <c r="O1786" s="123">
        <f>IF('表格编辑 '!Q1786="","",'表格编辑 '!Q1786)</f>
        <v>50</v>
      </c>
      <c r="P1786" s="123">
        <f>IF('表格编辑 '!R1786="","",'表格编辑 '!R1786)</f>
        <v>220</v>
      </c>
      <c r="Q1786" s="123">
        <f>IF('表格编辑 '!S1786="","",'表格编辑 '!S1786)</f>
        <v>320</v>
      </c>
      <c r="R1786" s="123" t="str">
        <f>IF('表格编辑 '!T1786="","",'表格编辑 '!T1786)</f>
        <v/>
      </c>
      <c r="S1786" s="123" t="str">
        <f>IF('表格编辑 '!U1786="","",'表格编辑 '!U1786)</f>
        <v/>
      </c>
      <c r="T1786" s="123" t="str">
        <f>IF('表格编辑 '!V1786="","",'表格编辑 '!V1786)</f>
        <v/>
      </c>
      <c r="U1786" s="123" t="str">
        <f>IF('表格编辑 '!W1786="","",'表格编辑 '!W1786)</f>
        <v/>
      </c>
      <c r="V1786" s="123" t="str">
        <f>IF('表格编辑 '!X1786="","",'表格编辑 '!X1786)</f>
        <v/>
      </c>
      <c r="W1786" s="123">
        <f>IF('表格编辑 '!Y1786="","",'表格编辑 '!Y1786)</f>
        <v>100</v>
      </c>
      <c r="X1786" s="123">
        <f>IF('表格编辑 '!Z1786="","",'表格编辑 '!Z1786)</f>
        <v>100</v>
      </c>
      <c r="Y1786" s="123">
        <f>IF('表格编辑 '!AA1786="","",'表格编辑 '!AA1786)</f>
        <v>100</v>
      </c>
      <c r="Z1786" s="123">
        <f>IF('表格编辑 '!AB1786="","",'表格编辑 '!AB1786)</f>
        <v>100</v>
      </c>
      <c r="AA1786" s="123">
        <f>IF('表格编辑 '!AC1786="","",'表格编辑 '!AC1786)</f>
        <v>100</v>
      </c>
      <c r="AB1786" s="123">
        <f>IF('表格编辑 '!AD1786="","",'表格编辑 '!AD1786)</f>
        <v>100</v>
      </c>
      <c r="AC1786" s="123" t="str">
        <f>IF('表格编辑 '!AE1786="","",'表格编辑 '!AE1786)</f>
        <v/>
      </c>
      <c r="AD1786" s="123">
        <f>IF('表格编辑 '!AF1786="","",'表格编辑 '!AF1786)</f>
        <v>131218</v>
      </c>
    </row>
    <row r="1787" spans="1:30">
      <c r="A1787" s="123">
        <f>IF('表格编辑 '!A1787="","",'表格编辑 '!A1787)</f>
        <v>31219</v>
      </c>
      <c r="B1787" s="123">
        <f>IF('表格编辑 '!B1787="","",'表格编辑 '!B1787)</f>
        <v>35</v>
      </c>
      <c r="C1787" s="123">
        <f>IF('表格编辑 '!E1787="","",'表格编辑 '!E1787)</f>
        <v>29</v>
      </c>
      <c r="D1787" s="123" t="str">
        <f>IF('表格编辑 '!F1787="","",'表格编辑 '!F1787)</f>
        <v>HaiJuLong_Born(RECEIVER, ARG0, ARG1, ARG2, ARG3,ARG4)</v>
      </c>
      <c r="E1787" s="123" t="str">
        <f>IF('表格编辑 '!G1787="","",'表格编辑 '!G1787)</f>
        <v>HaiJuLong_Update(RECEIVER, ARG0, ARG1, ARG2, ARG3,ARG4)</v>
      </c>
      <c r="F1787" s="123" t="str">
        <f>IF('表格编辑 '!H1787="","",'表格编辑 '!H1787)</f>
        <v/>
      </c>
      <c r="G1787" s="123" t="str">
        <f>IF('表格编辑 '!I1787="","",'表格编辑 '!I1787)</f>
        <v/>
      </c>
      <c r="H1787" s="123" t="str">
        <f>IF('表格编辑 '!J1787="","",'表格编辑 '!J1787)</f>
        <v>HaiJuLong_deadth(RECEIVER, ARG0, ARG1, ARG2, ARG3,ARG4)</v>
      </c>
      <c r="I1787" s="123">
        <f>IF('表格编辑 '!K1787="","",'表格编辑 '!K1787)</f>
        <v>1</v>
      </c>
      <c r="J1787" s="123">
        <f>IF('表格编辑 '!L1787="","",'表格编辑 '!L1787)</f>
        <v>3639</v>
      </c>
      <c r="K1787" s="123">
        <f>IF('表格编辑 '!M1787="","",'表格编辑 '!M1787)</f>
        <v>870</v>
      </c>
      <c r="L1787" s="123">
        <f>IF('表格编辑 '!N1787="","",'表格编辑 '!N1787)</f>
        <v>60</v>
      </c>
      <c r="M1787" s="123">
        <f>IF('表格编辑 '!O1787="","",'表格编辑 '!O1787)</f>
        <v>60</v>
      </c>
      <c r="N1787" s="123">
        <f>IF('表格编辑 '!P1787="","",'表格编辑 '!P1787)</f>
        <v>60</v>
      </c>
      <c r="O1787" s="123">
        <f>IF('表格编辑 '!Q1787="","",'表格编辑 '!Q1787)</f>
        <v>50</v>
      </c>
      <c r="P1787" s="123">
        <f>IF('表格编辑 '!R1787="","",'表格编辑 '!R1787)</f>
        <v>220</v>
      </c>
      <c r="Q1787" s="123">
        <f>IF('表格编辑 '!S1787="","",'表格编辑 '!S1787)</f>
        <v>320</v>
      </c>
      <c r="R1787" s="123" t="str">
        <f>IF('表格编辑 '!T1787="","",'表格编辑 '!T1787)</f>
        <v/>
      </c>
      <c r="S1787" s="123" t="str">
        <f>IF('表格编辑 '!U1787="","",'表格编辑 '!U1787)</f>
        <v/>
      </c>
      <c r="T1787" s="123" t="str">
        <f>IF('表格编辑 '!V1787="","",'表格编辑 '!V1787)</f>
        <v/>
      </c>
      <c r="U1787" s="123" t="str">
        <f>IF('表格编辑 '!W1787="","",'表格编辑 '!W1787)</f>
        <v/>
      </c>
      <c r="V1787" s="123" t="str">
        <f>IF('表格编辑 '!X1787="","",'表格编辑 '!X1787)</f>
        <v/>
      </c>
      <c r="W1787" s="123">
        <f>IF('表格编辑 '!Y1787="","",'表格编辑 '!Y1787)</f>
        <v>100</v>
      </c>
      <c r="X1787" s="123">
        <f>IF('表格编辑 '!Z1787="","",'表格编辑 '!Z1787)</f>
        <v>100</v>
      </c>
      <c r="Y1787" s="123">
        <f>IF('表格编辑 '!AA1787="","",'表格编辑 '!AA1787)</f>
        <v>100</v>
      </c>
      <c r="Z1787" s="123">
        <f>IF('表格编辑 '!AB1787="","",'表格编辑 '!AB1787)</f>
        <v>100</v>
      </c>
      <c r="AA1787" s="123">
        <f>IF('表格编辑 '!AC1787="","",'表格编辑 '!AC1787)</f>
        <v>100</v>
      </c>
      <c r="AB1787" s="123">
        <f>IF('表格编辑 '!AD1787="","",'表格编辑 '!AD1787)</f>
        <v>100</v>
      </c>
      <c r="AC1787" s="123">
        <f>IF('表格编辑 '!AE1787="","",'表格编辑 '!AE1787)</f>
        <v>40</v>
      </c>
      <c r="AD1787" s="123">
        <f>IF('表格编辑 '!AF1787="","",'表格编辑 '!AF1787)</f>
        <v>131219</v>
      </c>
    </row>
    <row r="1788" spans="1:30">
      <c r="A1788" s="123">
        <f>IF('表格编辑 '!A1788="","",'表格编辑 '!A1788)</f>
        <v>31220</v>
      </c>
      <c r="B1788" s="123">
        <f>IF('表格编辑 '!B1788="","",'表格编辑 '!B1788)</f>
        <v>50</v>
      </c>
      <c r="C1788" s="123">
        <f>IF('表格编辑 '!E1788="","",'表格编辑 '!E1788)</f>
        <v>29</v>
      </c>
      <c r="D1788" s="123" t="str">
        <f>IF('表格编辑 '!F1788="","",'表格编辑 '!F1788)</f>
        <v>JuRenBaLuoSi_Born(RECEIVER, ARG0, ARG1, ARG2, ARG3,ARG4)</v>
      </c>
      <c r="E1788" s="123" t="str">
        <f>IF('表格编辑 '!G1788="","",'表格编辑 '!G1788)</f>
        <v>JuRenBaLuoSi_Update(RECEIVER, ARG0, ARG1, ARG2, ARG3,ARG4)</v>
      </c>
      <c r="F1788" s="123" t="str">
        <f>IF('表格编辑 '!H1788="","",'表格编辑 '!H1788)</f>
        <v/>
      </c>
      <c r="G1788" s="123" t="str">
        <f>IF('表格编辑 '!I1788="","",'表格编辑 '!I1788)</f>
        <v/>
      </c>
      <c r="H1788" s="123" t="str">
        <f>IF('表格编辑 '!J1788="","",'表格编辑 '!J1788)</f>
        <v>JuRenBaLuoSi_deadth(RECEIVER, ARG0, ARG1, ARG2, ARG3,ARG4)</v>
      </c>
      <c r="I1788" s="123">
        <f>IF('表格编辑 '!K1788="","",'表格编辑 '!K1788)</f>
        <v>1</v>
      </c>
      <c r="J1788" s="123">
        <f>IF('表格编辑 '!L1788="","",'表格编辑 '!L1788)</f>
        <v>3759</v>
      </c>
      <c r="K1788" s="123">
        <f>IF('表格编辑 '!M1788="","",'表格编辑 '!M1788)</f>
        <v>870</v>
      </c>
      <c r="L1788" s="123">
        <f>IF('表格编辑 '!N1788="","",'表格编辑 '!N1788)</f>
        <v>60</v>
      </c>
      <c r="M1788" s="123">
        <f>IF('表格编辑 '!O1788="","",'表格编辑 '!O1788)</f>
        <v>60</v>
      </c>
      <c r="N1788" s="123">
        <f>IF('表格编辑 '!P1788="","",'表格编辑 '!P1788)</f>
        <v>60</v>
      </c>
      <c r="O1788" s="123">
        <f>IF('表格编辑 '!Q1788="","",'表格编辑 '!Q1788)</f>
        <v>50</v>
      </c>
      <c r="P1788" s="123">
        <f>IF('表格编辑 '!R1788="","",'表格编辑 '!R1788)</f>
        <v>220</v>
      </c>
      <c r="Q1788" s="123">
        <f>IF('表格编辑 '!S1788="","",'表格编辑 '!S1788)</f>
        <v>320</v>
      </c>
      <c r="R1788" s="123" t="str">
        <f>IF('表格编辑 '!T1788="","",'表格编辑 '!T1788)</f>
        <v/>
      </c>
      <c r="S1788" s="123" t="str">
        <f>IF('表格编辑 '!U1788="","",'表格编辑 '!U1788)</f>
        <v/>
      </c>
      <c r="T1788" s="123" t="str">
        <f>IF('表格编辑 '!V1788="","",'表格编辑 '!V1788)</f>
        <v/>
      </c>
      <c r="U1788" s="123" t="str">
        <f>IF('表格编辑 '!W1788="","",'表格编辑 '!W1788)</f>
        <v/>
      </c>
      <c r="V1788" s="123" t="str">
        <f>IF('表格编辑 '!X1788="","",'表格编辑 '!X1788)</f>
        <v/>
      </c>
      <c r="W1788" s="123">
        <f>IF('表格编辑 '!Y1788="","",'表格编辑 '!Y1788)</f>
        <v>100</v>
      </c>
      <c r="X1788" s="123">
        <f>IF('表格编辑 '!Z1788="","",'表格编辑 '!Z1788)</f>
        <v>100</v>
      </c>
      <c r="Y1788" s="123">
        <f>IF('表格编辑 '!AA1788="","",'表格编辑 '!AA1788)</f>
        <v>100</v>
      </c>
      <c r="Z1788" s="123">
        <f>IF('表格编辑 '!AB1788="","",'表格编辑 '!AB1788)</f>
        <v>100</v>
      </c>
      <c r="AA1788" s="123">
        <f>IF('表格编辑 '!AC1788="","",'表格编辑 '!AC1788)</f>
        <v>100</v>
      </c>
      <c r="AB1788" s="123">
        <f>IF('表格编辑 '!AD1788="","",'表格编辑 '!AD1788)</f>
        <v>100</v>
      </c>
      <c r="AC1788" s="123" t="str">
        <f>IF('表格编辑 '!AE1788="","",'表格编辑 '!AE1788)</f>
        <v/>
      </c>
      <c r="AD1788" s="123">
        <f>IF('表格编辑 '!AF1788="","",'表格编辑 '!AF1788)</f>
        <v>131220</v>
      </c>
    </row>
    <row r="1789" spans="1:30">
      <c r="A1789" s="123">
        <f>IF('表格编辑 '!A1789="","",'表格编辑 '!A1789)</f>
        <v>31221</v>
      </c>
      <c r="B1789" s="123">
        <f>IF('表格编辑 '!B1789="","",'表格编辑 '!B1789)</f>
        <v>32</v>
      </c>
      <c r="C1789" s="123">
        <f>IF('表格编辑 '!E1789="","",'表格编辑 '!E1789)</f>
        <v>29</v>
      </c>
      <c r="D1789" s="123" t="str">
        <f>IF('表格编辑 '!F1789="","",'表格编辑 '!F1789)</f>
        <v>ShiRenMoShouLingLuoKe_Born(RECEIVER, ARG0, ARG1, ARG2, ARG3,ARG4)</v>
      </c>
      <c r="E1789" s="123" t="str">
        <f>IF('表格编辑 '!G1789="","",'表格编辑 '!G1789)</f>
        <v>ShiRenMoShouLingLuoKe_Update(RECEIVER, ARG0, ARG1, ARG2, ARG3,ARG4)</v>
      </c>
      <c r="F1789" s="123" t="str">
        <f>IF('表格编辑 '!H1789="","",'表格编辑 '!H1789)</f>
        <v/>
      </c>
      <c r="G1789" s="123" t="str">
        <f>IF('表格编辑 '!I1789="","",'表格编辑 '!I1789)</f>
        <v/>
      </c>
      <c r="H1789" s="123" t="str">
        <f>IF('表格编辑 '!J1789="","",'表格编辑 '!J1789)</f>
        <v>ShiRenMoShouLingLuoKe_deadth(RECEIVER, ARG0, ARG1, ARG2, ARG3,ARG4)</v>
      </c>
      <c r="I1789" s="123">
        <f>IF('表格编辑 '!K1789="","",'表格编辑 '!K1789)</f>
        <v>1</v>
      </c>
      <c r="J1789" s="123">
        <f>IF('表格编辑 '!L1789="","",'表格编辑 '!L1789)</f>
        <v>4446</v>
      </c>
      <c r="K1789" s="123">
        <f>IF('表格编辑 '!M1789="","",'表格编辑 '!M1789)</f>
        <v>870</v>
      </c>
      <c r="L1789" s="123">
        <f>IF('表格编辑 '!N1789="","",'表格编辑 '!N1789)</f>
        <v>60</v>
      </c>
      <c r="M1789" s="123">
        <f>IF('表格编辑 '!O1789="","",'表格编辑 '!O1789)</f>
        <v>60</v>
      </c>
      <c r="N1789" s="123">
        <f>IF('表格编辑 '!P1789="","",'表格编辑 '!P1789)</f>
        <v>60</v>
      </c>
      <c r="O1789" s="123">
        <f>IF('表格编辑 '!Q1789="","",'表格编辑 '!Q1789)</f>
        <v>50</v>
      </c>
      <c r="P1789" s="123">
        <f>IF('表格编辑 '!R1789="","",'表格编辑 '!R1789)</f>
        <v>220</v>
      </c>
      <c r="Q1789" s="123">
        <f>IF('表格编辑 '!S1789="","",'表格编辑 '!S1789)</f>
        <v>320</v>
      </c>
      <c r="R1789" s="123" t="str">
        <f>IF('表格编辑 '!T1789="","",'表格编辑 '!T1789)</f>
        <v/>
      </c>
      <c r="S1789" s="123" t="str">
        <f>IF('表格编辑 '!U1789="","",'表格编辑 '!U1789)</f>
        <v/>
      </c>
      <c r="T1789" s="123" t="str">
        <f>IF('表格编辑 '!V1789="","",'表格编辑 '!V1789)</f>
        <v/>
      </c>
      <c r="U1789" s="123" t="str">
        <f>IF('表格编辑 '!W1789="","",'表格编辑 '!W1789)</f>
        <v/>
      </c>
      <c r="V1789" s="123" t="str">
        <f>IF('表格编辑 '!X1789="","",'表格编辑 '!X1789)</f>
        <v/>
      </c>
      <c r="W1789" s="123">
        <f>IF('表格编辑 '!Y1789="","",'表格编辑 '!Y1789)</f>
        <v>100</v>
      </c>
      <c r="X1789" s="123">
        <f>IF('表格编辑 '!Z1789="","",'表格编辑 '!Z1789)</f>
        <v>100</v>
      </c>
      <c r="Y1789" s="123">
        <f>IF('表格编辑 '!AA1789="","",'表格编辑 '!AA1789)</f>
        <v>100</v>
      </c>
      <c r="Z1789" s="123">
        <f>IF('表格编辑 '!AB1789="","",'表格编辑 '!AB1789)</f>
        <v>100</v>
      </c>
      <c r="AA1789" s="123">
        <f>IF('表格编辑 '!AC1789="","",'表格编辑 '!AC1789)</f>
        <v>100</v>
      </c>
      <c r="AB1789" s="123">
        <f>IF('表格编辑 '!AD1789="","",'表格编辑 '!AD1789)</f>
        <v>100</v>
      </c>
      <c r="AC1789" s="123" t="str">
        <f>IF('表格编辑 '!AE1789="","",'表格编辑 '!AE1789)</f>
        <v/>
      </c>
      <c r="AD1789" s="123">
        <f>IF('表格编辑 '!AF1789="","",'表格编辑 '!AF1789)</f>
        <v>131221</v>
      </c>
    </row>
    <row r="1790" spans="1:30">
      <c r="A1790" s="123">
        <f>IF('表格编辑 '!A1790="","",'表格编辑 '!A1790)</f>
        <v>31222</v>
      </c>
      <c r="B1790" s="123">
        <f>IF('表格编辑 '!B1790="","",'表格编辑 '!B1790)</f>
        <v>63</v>
      </c>
      <c r="C1790" s="123">
        <f>IF('表格编辑 '!E1790="","",'表格编辑 '!E1790)</f>
        <v>34</v>
      </c>
      <c r="D1790" s="123" t="str">
        <f>IF('表格编辑 '!F1790="","",'表格编辑 '!F1790)</f>
        <v>BaiEMoJiLaSi_Born(RECEIVER, ARG0, ARG1, ARG2, ARG3,ARG4)</v>
      </c>
      <c r="E1790" s="123" t="str">
        <f>IF('表格编辑 '!G1790="","",'表格编辑 '!G1790)</f>
        <v>BaiEMoJiLaSi_Update(RECEIVER, ARG0, ARG1, ARG2, ARG3,ARG4)</v>
      </c>
      <c r="F1790" s="123" t="str">
        <f>IF('表格编辑 '!H1790="","",'表格编辑 '!H1790)</f>
        <v/>
      </c>
      <c r="G1790" s="123" t="str">
        <f>IF('表格编辑 '!I1790="","",'表格编辑 '!I1790)</f>
        <v/>
      </c>
      <c r="H1790" s="123" t="str">
        <f>IF('表格编辑 '!J1790="","",'表格编辑 '!J1790)</f>
        <v>BaiEMoJiLaSi_deadth(RECEIVER, ARG0, ARG1, ARG2, ARG3,ARG4)</v>
      </c>
      <c r="I1790" s="123">
        <f>IF('表格编辑 '!K1790="","",'表格编辑 '!K1790)</f>
        <v>1</v>
      </c>
      <c r="J1790" s="123">
        <f>IF('表格编辑 '!L1790="","",'表格编辑 '!L1790)</f>
        <v>8673</v>
      </c>
      <c r="K1790" s="123">
        <f>IF('表格编辑 '!M1790="","",'表格编辑 '!M1790)</f>
        <v>1020</v>
      </c>
      <c r="L1790" s="123">
        <f>IF('表格编辑 '!N1790="","",'表格编辑 '!N1790)</f>
        <v>60</v>
      </c>
      <c r="M1790" s="123">
        <f>IF('表格编辑 '!O1790="","",'表格编辑 '!O1790)</f>
        <v>60</v>
      </c>
      <c r="N1790" s="123">
        <f>IF('表格编辑 '!P1790="","",'表格编辑 '!P1790)</f>
        <v>60</v>
      </c>
      <c r="O1790" s="123">
        <f>IF('表格编辑 '!Q1790="","",'表格编辑 '!Q1790)</f>
        <v>50</v>
      </c>
      <c r="P1790" s="123">
        <f>IF('表格编辑 '!R1790="","",'表格编辑 '!R1790)</f>
        <v>220</v>
      </c>
      <c r="Q1790" s="123">
        <f>IF('表格编辑 '!S1790="","",'表格编辑 '!S1790)</f>
        <v>320</v>
      </c>
      <c r="R1790" s="123" t="str">
        <f>IF('表格编辑 '!T1790="","",'表格编辑 '!T1790)</f>
        <v/>
      </c>
      <c r="S1790" s="123" t="str">
        <f>IF('表格编辑 '!U1790="","",'表格编辑 '!U1790)</f>
        <v/>
      </c>
      <c r="T1790" s="123" t="str">
        <f>IF('表格编辑 '!V1790="","",'表格编辑 '!V1790)</f>
        <v/>
      </c>
      <c r="U1790" s="123" t="str">
        <f>IF('表格编辑 '!W1790="","",'表格编辑 '!W1790)</f>
        <v/>
      </c>
      <c r="V1790" s="123" t="str">
        <f>IF('表格编辑 '!X1790="","",'表格编辑 '!X1790)</f>
        <v/>
      </c>
      <c r="W1790" s="123">
        <f>IF('表格编辑 '!Y1790="","",'表格编辑 '!Y1790)</f>
        <v>100</v>
      </c>
      <c r="X1790" s="123">
        <f>IF('表格编辑 '!Z1790="","",'表格编辑 '!Z1790)</f>
        <v>100</v>
      </c>
      <c r="Y1790" s="123">
        <f>IF('表格编辑 '!AA1790="","",'表格编辑 '!AA1790)</f>
        <v>100</v>
      </c>
      <c r="Z1790" s="123">
        <f>IF('表格编辑 '!AB1790="","",'表格编辑 '!AB1790)</f>
        <v>100</v>
      </c>
      <c r="AA1790" s="123">
        <f>IF('表格编辑 '!AC1790="","",'表格编辑 '!AC1790)</f>
        <v>100</v>
      </c>
      <c r="AB1790" s="123">
        <f>IF('表格编辑 '!AD1790="","",'表格编辑 '!AD1790)</f>
        <v>100</v>
      </c>
      <c r="AC1790" s="123" t="str">
        <f>IF('表格编辑 '!AE1790="","",'表格编辑 '!AE1790)</f>
        <v/>
      </c>
      <c r="AD1790" s="123">
        <f>IF('表格编辑 '!AF1790="","",'表格编辑 '!AF1790)</f>
        <v>131222</v>
      </c>
    </row>
    <row r="1791" spans="1:30">
      <c r="A1791" s="123">
        <f>IF('表格编辑 '!A1791="","",'表格编辑 '!A1791)</f>
        <v>31223</v>
      </c>
      <c r="B1791" s="123">
        <f>IF('表格编辑 '!B1791="","",'表格编辑 '!B1791)</f>
        <v>66</v>
      </c>
      <c r="C1791" s="123">
        <f>IF('表格编辑 '!E1791="","",'表格编辑 '!E1791)</f>
        <v>34</v>
      </c>
      <c r="D1791" s="123" t="str">
        <f>IF('表格编辑 '!F1791="","",'表格编辑 '!F1791)</f>
        <v>ELangXiSi_Born(RECEIVER, ARG0, ARG1, ARG2, ARG3,ARG4)</v>
      </c>
      <c r="E1791" s="123" t="str">
        <f>IF('表格编辑 '!G1791="","",'表格编辑 '!G1791)</f>
        <v>ELangXiSi_Update(RECEIVER, ARG0, ARG1, ARG2, ARG3,ARG4)</v>
      </c>
      <c r="F1791" s="123" t="str">
        <f>IF('表格编辑 '!H1791="","",'表格编辑 '!H1791)</f>
        <v/>
      </c>
      <c r="G1791" s="123" t="str">
        <f>IF('表格编辑 '!I1791="","",'表格编辑 '!I1791)</f>
        <v/>
      </c>
      <c r="H1791" s="123" t="str">
        <f>IF('表格编辑 '!J1791="","",'表格编辑 '!J1791)</f>
        <v>ELangXiSi_deadth(RECEIVER, ARG0, ARG1, ARG2, ARG3,ARG4)</v>
      </c>
      <c r="I1791" s="123">
        <f>IF('表格编辑 '!K1791="","",'表格编辑 '!K1791)</f>
        <v>1</v>
      </c>
      <c r="J1791" s="123">
        <f>IF('表格编辑 '!L1791="","",'表格编辑 '!L1791)</f>
        <v>10335</v>
      </c>
      <c r="K1791" s="123">
        <f>IF('表格编辑 '!M1791="","",'表格编辑 '!M1791)</f>
        <v>1020</v>
      </c>
      <c r="L1791" s="123">
        <f>IF('表格编辑 '!N1791="","",'表格编辑 '!N1791)</f>
        <v>60</v>
      </c>
      <c r="M1791" s="123">
        <f>IF('表格编辑 '!O1791="","",'表格编辑 '!O1791)</f>
        <v>60</v>
      </c>
      <c r="N1791" s="123">
        <f>IF('表格编辑 '!P1791="","",'表格编辑 '!P1791)</f>
        <v>60</v>
      </c>
      <c r="O1791" s="123">
        <f>IF('表格编辑 '!Q1791="","",'表格编辑 '!Q1791)</f>
        <v>50</v>
      </c>
      <c r="P1791" s="123">
        <f>IF('表格编辑 '!R1791="","",'表格编辑 '!R1791)</f>
        <v>220</v>
      </c>
      <c r="Q1791" s="123">
        <f>IF('表格编辑 '!S1791="","",'表格编辑 '!S1791)</f>
        <v>320</v>
      </c>
      <c r="R1791" s="123" t="str">
        <f>IF('表格编辑 '!T1791="","",'表格编辑 '!T1791)</f>
        <v/>
      </c>
      <c r="S1791" s="123" t="str">
        <f>IF('表格编辑 '!U1791="","",'表格编辑 '!U1791)</f>
        <v/>
      </c>
      <c r="T1791" s="123" t="str">
        <f>IF('表格编辑 '!V1791="","",'表格编辑 '!V1791)</f>
        <v/>
      </c>
      <c r="U1791" s="123" t="str">
        <f>IF('表格编辑 '!W1791="","",'表格编辑 '!W1791)</f>
        <v/>
      </c>
      <c r="V1791" s="123" t="str">
        <f>IF('表格编辑 '!X1791="","",'表格编辑 '!X1791)</f>
        <v/>
      </c>
      <c r="W1791" s="123">
        <f>IF('表格编辑 '!Y1791="","",'表格编辑 '!Y1791)</f>
        <v>100</v>
      </c>
      <c r="X1791" s="123">
        <f>IF('表格编辑 '!Z1791="","",'表格编辑 '!Z1791)</f>
        <v>100</v>
      </c>
      <c r="Y1791" s="123">
        <f>IF('表格编辑 '!AA1791="","",'表格编辑 '!AA1791)</f>
        <v>100</v>
      </c>
      <c r="Z1791" s="123">
        <f>IF('表格编辑 '!AB1791="","",'表格编辑 '!AB1791)</f>
        <v>100</v>
      </c>
      <c r="AA1791" s="123">
        <f>IF('表格编辑 '!AC1791="","",'表格编辑 '!AC1791)</f>
        <v>100</v>
      </c>
      <c r="AB1791" s="123">
        <f>IF('表格编辑 '!AD1791="","",'表格编辑 '!AD1791)</f>
        <v>100</v>
      </c>
      <c r="AC1791" s="123" t="str">
        <f>IF('表格编辑 '!AE1791="","",'表格编辑 '!AE1791)</f>
        <v/>
      </c>
      <c r="AD1791" s="123">
        <f>IF('表格编辑 '!AF1791="","",'表格编辑 '!AF1791)</f>
        <v>131223</v>
      </c>
    </row>
    <row r="1792" spans="1:30">
      <c r="A1792" s="123">
        <f>IF('表格编辑 '!A1792="","",'表格编辑 '!A1792)</f>
        <v>31224</v>
      </c>
      <c r="B1792" s="123">
        <f>IF('表格编辑 '!B1792="","",'表格编辑 '!B1792)</f>
        <v>35</v>
      </c>
      <c r="C1792" s="123">
        <f>IF('表格编辑 '!E1792="","",'表格编辑 '!E1792)</f>
        <v>34</v>
      </c>
      <c r="D1792" s="123" t="str">
        <f>IF('表格编辑 '!F1792="","",'表格编辑 '!F1792)</f>
        <v>HaiJuLong_Born(RECEIVER, ARG0, ARG1, ARG2, ARG3,ARG4)</v>
      </c>
      <c r="E1792" s="123" t="str">
        <f>IF('表格编辑 '!G1792="","",'表格编辑 '!G1792)</f>
        <v>HaiJuLong_Update(RECEIVER, ARG0, ARG1, ARG2, ARG3,ARG4)</v>
      </c>
      <c r="F1792" s="123" t="str">
        <f>IF('表格编辑 '!H1792="","",'表格编辑 '!H1792)</f>
        <v/>
      </c>
      <c r="G1792" s="123" t="str">
        <f>IF('表格编辑 '!I1792="","",'表格编辑 '!I1792)</f>
        <v/>
      </c>
      <c r="H1792" s="123" t="str">
        <f>IF('表格编辑 '!J1792="","",'表格编辑 '!J1792)</f>
        <v>HaiJuLong_deadth(RECEIVER, ARG0, ARG1, ARG2, ARG3,ARG4)</v>
      </c>
      <c r="I1792" s="123">
        <f>IF('表格编辑 '!K1792="","",'表格编辑 '!K1792)</f>
        <v>1</v>
      </c>
      <c r="J1792" s="123">
        <f>IF('表格编辑 '!L1792="","",'表格编辑 '!L1792)</f>
        <v>7344</v>
      </c>
      <c r="K1792" s="123">
        <f>IF('表格编辑 '!M1792="","",'表格编辑 '!M1792)</f>
        <v>1020</v>
      </c>
      <c r="L1792" s="123">
        <f>IF('表格编辑 '!N1792="","",'表格编辑 '!N1792)</f>
        <v>60</v>
      </c>
      <c r="M1792" s="123">
        <f>IF('表格编辑 '!O1792="","",'表格编辑 '!O1792)</f>
        <v>60</v>
      </c>
      <c r="N1792" s="123">
        <f>IF('表格编辑 '!P1792="","",'表格编辑 '!P1792)</f>
        <v>60</v>
      </c>
      <c r="O1792" s="123">
        <f>IF('表格编辑 '!Q1792="","",'表格编辑 '!Q1792)</f>
        <v>80</v>
      </c>
      <c r="P1792" s="123">
        <f>IF('表格编辑 '!R1792="","",'表格编辑 '!R1792)</f>
        <v>220</v>
      </c>
      <c r="Q1792" s="123">
        <f>IF('表格编辑 '!S1792="","",'表格编辑 '!S1792)</f>
        <v>320</v>
      </c>
      <c r="R1792" s="123" t="str">
        <f>IF('表格编辑 '!T1792="","",'表格编辑 '!T1792)</f>
        <v/>
      </c>
      <c r="S1792" s="123" t="str">
        <f>IF('表格编辑 '!U1792="","",'表格编辑 '!U1792)</f>
        <v/>
      </c>
      <c r="T1792" s="123" t="str">
        <f>IF('表格编辑 '!V1792="","",'表格编辑 '!V1792)</f>
        <v/>
      </c>
      <c r="U1792" s="123" t="str">
        <f>IF('表格编辑 '!W1792="","",'表格编辑 '!W1792)</f>
        <v/>
      </c>
      <c r="V1792" s="123" t="str">
        <f>IF('表格编辑 '!X1792="","",'表格编辑 '!X1792)</f>
        <v/>
      </c>
      <c r="W1792" s="123">
        <f>IF('表格编辑 '!Y1792="","",'表格编辑 '!Y1792)</f>
        <v>100</v>
      </c>
      <c r="X1792" s="123">
        <f>IF('表格编辑 '!Z1792="","",'表格编辑 '!Z1792)</f>
        <v>100</v>
      </c>
      <c r="Y1792" s="123">
        <f>IF('表格编辑 '!AA1792="","",'表格编辑 '!AA1792)</f>
        <v>100</v>
      </c>
      <c r="Z1792" s="123">
        <f>IF('表格编辑 '!AB1792="","",'表格编辑 '!AB1792)</f>
        <v>100</v>
      </c>
      <c r="AA1792" s="123">
        <f>IF('表格编辑 '!AC1792="","",'表格编辑 '!AC1792)</f>
        <v>100</v>
      </c>
      <c r="AB1792" s="123">
        <f>IF('表格编辑 '!AD1792="","",'表格编辑 '!AD1792)</f>
        <v>100</v>
      </c>
      <c r="AC1792" s="123">
        <f>IF('表格编辑 '!AE1792="","",'表格编辑 '!AE1792)</f>
        <v>40</v>
      </c>
      <c r="AD1792" s="123">
        <f>IF('表格编辑 '!AF1792="","",'表格编辑 '!AF1792)</f>
        <v>131224</v>
      </c>
    </row>
    <row r="1793" spans="1:30">
      <c r="A1793" s="123">
        <f>IF('表格编辑 '!A1793="","",'表格编辑 '!A1793)</f>
        <v>31225</v>
      </c>
      <c r="B1793" s="123">
        <f>IF('表格编辑 '!B1793="","",'表格编辑 '!B1793)</f>
        <v>50</v>
      </c>
      <c r="C1793" s="123">
        <f>IF('表格编辑 '!E1793="","",'表格编辑 '!E1793)</f>
        <v>34</v>
      </c>
      <c r="D1793" s="123" t="str">
        <f>IF('表格编辑 '!F1793="","",'表格编辑 '!F1793)</f>
        <v>JuRenBaLuoSi_Born(RECEIVER, ARG0, ARG1, ARG2, ARG3,ARG4)</v>
      </c>
      <c r="E1793" s="123" t="str">
        <f>IF('表格编辑 '!G1793="","",'表格编辑 '!G1793)</f>
        <v>JuRenBaLuoSi_Update(RECEIVER, ARG0, ARG1, ARG2, ARG3,ARG4)</v>
      </c>
      <c r="F1793" s="123" t="str">
        <f>IF('表格编辑 '!H1793="","",'表格编辑 '!H1793)</f>
        <v/>
      </c>
      <c r="G1793" s="123" t="str">
        <f>IF('表格编辑 '!I1793="","",'表格编辑 '!I1793)</f>
        <v/>
      </c>
      <c r="H1793" s="123" t="str">
        <f>IF('表格编辑 '!J1793="","",'表格编辑 '!J1793)</f>
        <v>JuRenBaLuoSi_deadth(RECEIVER, ARG0, ARG1, ARG2, ARG3,ARG4)</v>
      </c>
      <c r="I1793" s="123">
        <f>IF('表格编辑 '!K1793="","",'表格编辑 '!K1793)</f>
        <v>1</v>
      </c>
      <c r="J1793" s="123">
        <f>IF('表格编辑 '!L1793="","",'表格编辑 '!L1793)</f>
        <v>7782</v>
      </c>
      <c r="K1793" s="123">
        <f>IF('表格编辑 '!M1793="","",'表格编辑 '!M1793)</f>
        <v>1020</v>
      </c>
      <c r="L1793" s="123">
        <f>IF('表格编辑 '!N1793="","",'表格编辑 '!N1793)</f>
        <v>80</v>
      </c>
      <c r="M1793" s="123">
        <f>IF('表格编辑 '!O1793="","",'表格编辑 '!O1793)</f>
        <v>80</v>
      </c>
      <c r="N1793" s="123">
        <f>IF('表格编辑 '!P1793="","",'表格编辑 '!P1793)</f>
        <v>80</v>
      </c>
      <c r="O1793" s="123">
        <f>IF('表格编辑 '!Q1793="","",'表格编辑 '!Q1793)</f>
        <v>50</v>
      </c>
      <c r="P1793" s="123">
        <f>IF('表格编辑 '!R1793="","",'表格编辑 '!R1793)</f>
        <v>220</v>
      </c>
      <c r="Q1793" s="123">
        <f>IF('表格编辑 '!S1793="","",'表格编辑 '!S1793)</f>
        <v>320</v>
      </c>
      <c r="R1793" s="123" t="str">
        <f>IF('表格编辑 '!T1793="","",'表格编辑 '!T1793)</f>
        <v/>
      </c>
      <c r="S1793" s="123" t="str">
        <f>IF('表格编辑 '!U1793="","",'表格编辑 '!U1793)</f>
        <v/>
      </c>
      <c r="T1793" s="123" t="str">
        <f>IF('表格编辑 '!V1793="","",'表格编辑 '!V1793)</f>
        <v/>
      </c>
      <c r="U1793" s="123" t="str">
        <f>IF('表格编辑 '!W1793="","",'表格编辑 '!W1793)</f>
        <v/>
      </c>
      <c r="V1793" s="123" t="str">
        <f>IF('表格编辑 '!X1793="","",'表格编辑 '!X1793)</f>
        <v/>
      </c>
      <c r="W1793" s="123">
        <f>IF('表格编辑 '!Y1793="","",'表格编辑 '!Y1793)</f>
        <v>100</v>
      </c>
      <c r="X1793" s="123">
        <f>IF('表格编辑 '!Z1793="","",'表格编辑 '!Z1793)</f>
        <v>100</v>
      </c>
      <c r="Y1793" s="123">
        <f>IF('表格编辑 '!AA1793="","",'表格编辑 '!AA1793)</f>
        <v>100</v>
      </c>
      <c r="Z1793" s="123">
        <f>IF('表格编辑 '!AB1793="","",'表格编辑 '!AB1793)</f>
        <v>100</v>
      </c>
      <c r="AA1793" s="123">
        <f>IF('表格编辑 '!AC1793="","",'表格编辑 '!AC1793)</f>
        <v>100</v>
      </c>
      <c r="AB1793" s="123">
        <f>IF('表格编辑 '!AD1793="","",'表格编辑 '!AD1793)</f>
        <v>100</v>
      </c>
      <c r="AC1793" s="123" t="str">
        <f>IF('表格编辑 '!AE1793="","",'表格编辑 '!AE1793)</f>
        <v/>
      </c>
      <c r="AD1793" s="123">
        <f>IF('表格编辑 '!AF1793="","",'表格编辑 '!AF1793)</f>
        <v>131225</v>
      </c>
    </row>
    <row r="1794" spans="1:30">
      <c r="A1794" s="123">
        <f>IF('表格编辑 '!A1794="","",'表格编辑 '!A1794)</f>
        <v>31226</v>
      </c>
      <c r="B1794" s="123">
        <f>IF('表格编辑 '!B1794="","",'表格编辑 '!B1794)</f>
        <v>32</v>
      </c>
      <c r="C1794" s="123">
        <f>IF('表格编辑 '!E1794="","",'表格编辑 '!E1794)</f>
        <v>34</v>
      </c>
      <c r="D1794" s="123" t="str">
        <f>IF('表格编辑 '!F1794="","",'表格编辑 '!F1794)</f>
        <v>ShiRenMoShouLingLuoKe_Born(RECEIVER, ARG0, ARG1, ARG2, ARG3,ARG4)</v>
      </c>
      <c r="E1794" s="123" t="str">
        <f>IF('表格编辑 '!G1794="","",'表格编辑 '!G1794)</f>
        <v>ShiRenMoShouLingLuoKe_Update(RECEIVER, ARG0, ARG1, ARG2, ARG3,ARG4)</v>
      </c>
      <c r="F1794" s="123" t="str">
        <f>IF('表格编辑 '!H1794="","",'表格编辑 '!H1794)</f>
        <v/>
      </c>
      <c r="G1794" s="123" t="str">
        <f>IF('表格编辑 '!I1794="","",'表格编辑 '!I1794)</f>
        <v/>
      </c>
      <c r="H1794" s="123" t="str">
        <f>IF('表格编辑 '!J1794="","",'表格编辑 '!J1794)</f>
        <v>ShiRenMoShouLingLuoKe_deadth(RECEIVER, ARG0, ARG1, ARG2, ARG3,ARG4)</v>
      </c>
      <c r="I1794" s="123">
        <f>IF('表格编辑 '!K1794="","",'表格编辑 '!K1794)</f>
        <v>1</v>
      </c>
      <c r="J1794" s="123">
        <f>IF('表格编辑 '!L1794="","",'表格编辑 '!L1794)</f>
        <v>8985</v>
      </c>
      <c r="K1794" s="123">
        <f>IF('表格编辑 '!M1794="","",'表格编辑 '!M1794)</f>
        <v>1020</v>
      </c>
      <c r="L1794" s="123">
        <f>IF('表格编辑 '!N1794="","",'表格编辑 '!N1794)</f>
        <v>80</v>
      </c>
      <c r="M1794" s="123">
        <f>IF('表格编辑 '!O1794="","",'表格编辑 '!O1794)</f>
        <v>80</v>
      </c>
      <c r="N1794" s="123">
        <f>IF('表格编辑 '!P1794="","",'表格编辑 '!P1794)</f>
        <v>80</v>
      </c>
      <c r="O1794" s="123">
        <f>IF('表格编辑 '!Q1794="","",'表格编辑 '!Q1794)</f>
        <v>50</v>
      </c>
      <c r="P1794" s="123">
        <f>IF('表格编辑 '!R1794="","",'表格编辑 '!R1794)</f>
        <v>220</v>
      </c>
      <c r="Q1794" s="123">
        <f>IF('表格编辑 '!S1794="","",'表格编辑 '!S1794)</f>
        <v>320</v>
      </c>
      <c r="R1794" s="123" t="str">
        <f>IF('表格编辑 '!T1794="","",'表格编辑 '!T1794)</f>
        <v/>
      </c>
      <c r="S1794" s="123" t="str">
        <f>IF('表格编辑 '!U1794="","",'表格编辑 '!U1794)</f>
        <v/>
      </c>
      <c r="T1794" s="123" t="str">
        <f>IF('表格编辑 '!V1794="","",'表格编辑 '!V1794)</f>
        <v/>
      </c>
      <c r="U1794" s="123" t="str">
        <f>IF('表格编辑 '!W1794="","",'表格编辑 '!W1794)</f>
        <v/>
      </c>
      <c r="V1794" s="123" t="str">
        <f>IF('表格编辑 '!X1794="","",'表格编辑 '!X1794)</f>
        <v/>
      </c>
      <c r="W1794" s="123">
        <f>IF('表格编辑 '!Y1794="","",'表格编辑 '!Y1794)</f>
        <v>100</v>
      </c>
      <c r="X1794" s="123">
        <f>IF('表格编辑 '!Z1794="","",'表格编辑 '!Z1794)</f>
        <v>100</v>
      </c>
      <c r="Y1794" s="123">
        <f>IF('表格编辑 '!AA1794="","",'表格编辑 '!AA1794)</f>
        <v>100</v>
      </c>
      <c r="Z1794" s="123">
        <f>IF('表格编辑 '!AB1794="","",'表格编辑 '!AB1794)</f>
        <v>100</v>
      </c>
      <c r="AA1794" s="123">
        <f>IF('表格编辑 '!AC1794="","",'表格编辑 '!AC1794)</f>
        <v>100</v>
      </c>
      <c r="AB1794" s="123">
        <f>IF('表格编辑 '!AD1794="","",'表格编辑 '!AD1794)</f>
        <v>100</v>
      </c>
      <c r="AC1794" s="123" t="str">
        <f>IF('表格编辑 '!AE1794="","",'表格编辑 '!AE1794)</f>
        <v/>
      </c>
      <c r="AD1794" s="123">
        <f>IF('表格编辑 '!AF1794="","",'表格编辑 '!AF1794)</f>
        <v>131226</v>
      </c>
    </row>
    <row r="1795" spans="1:30">
      <c r="A1795" s="123">
        <f>IF('表格编辑 '!A1795="","",'表格编辑 '!A1795)</f>
        <v>31227</v>
      </c>
      <c r="B1795" s="123">
        <f>IF('表格编辑 '!B1795="","",'表格编辑 '!B1795)</f>
        <v>63</v>
      </c>
      <c r="C1795" s="123">
        <f>IF('表格编辑 '!E1795="","",'表格编辑 '!E1795)</f>
        <v>39</v>
      </c>
      <c r="D1795" s="123" t="str">
        <f>IF('表格编辑 '!F1795="","",'表格编辑 '!F1795)</f>
        <v>BaiEMoJiLaSi_Born(RECEIVER, ARG0, ARG1, ARG2, ARG3,ARG4)</v>
      </c>
      <c r="E1795" s="123" t="str">
        <f>IF('表格编辑 '!G1795="","",'表格编辑 '!G1795)</f>
        <v>BaiEMoJiLaSi_Update(RECEIVER, ARG0, ARG1, ARG2, ARG3,ARG4)</v>
      </c>
      <c r="F1795" s="123" t="str">
        <f>IF('表格编辑 '!H1795="","",'表格编辑 '!H1795)</f>
        <v/>
      </c>
      <c r="G1795" s="123" t="str">
        <f>IF('表格编辑 '!I1795="","",'表格编辑 '!I1795)</f>
        <v/>
      </c>
      <c r="H1795" s="123" t="str">
        <f>IF('表格编辑 '!J1795="","",'表格编辑 '!J1795)</f>
        <v>BaiEMoJiLaSi_deadth(RECEIVER, ARG0, ARG1, ARG2, ARG3,ARG4)</v>
      </c>
      <c r="I1795" s="123">
        <f>IF('表格编辑 '!K1795="","",'表格编辑 '!K1795)</f>
        <v>1</v>
      </c>
      <c r="J1795" s="123">
        <f>IF('表格编辑 '!L1795="","",'表格编辑 '!L1795)</f>
        <v>9345</v>
      </c>
      <c r="K1795" s="123">
        <f>IF('表格编辑 '!M1795="","",'表格编辑 '!M1795)</f>
        <v>1170</v>
      </c>
      <c r="L1795" s="123">
        <f>IF('表格编辑 '!N1795="","",'表格编辑 '!N1795)</f>
        <v>80</v>
      </c>
      <c r="M1795" s="123">
        <f>IF('表格编辑 '!O1795="","",'表格编辑 '!O1795)</f>
        <v>80</v>
      </c>
      <c r="N1795" s="123">
        <f>IF('表格编辑 '!P1795="","",'表格编辑 '!P1795)</f>
        <v>80</v>
      </c>
      <c r="O1795" s="123">
        <f>IF('表格编辑 '!Q1795="","",'表格编辑 '!Q1795)</f>
        <v>50</v>
      </c>
      <c r="P1795" s="123">
        <f>IF('表格编辑 '!R1795="","",'表格编辑 '!R1795)</f>
        <v>220</v>
      </c>
      <c r="Q1795" s="123">
        <f>IF('表格编辑 '!S1795="","",'表格编辑 '!S1795)</f>
        <v>320</v>
      </c>
      <c r="R1795" s="123" t="str">
        <f>IF('表格编辑 '!T1795="","",'表格编辑 '!T1795)</f>
        <v/>
      </c>
      <c r="S1795" s="123" t="str">
        <f>IF('表格编辑 '!U1795="","",'表格编辑 '!U1795)</f>
        <v/>
      </c>
      <c r="T1795" s="123" t="str">
        <f>IF('表格编辑 '!V1795="","",'表格编辑 '!V1795)</f>
        <v/>
      </c>
      <c r="U1795" s="123" t="str">
        <f>IF('表格编辑 '!W1795="","",'表格编辑 '!W1795)</f>
        <v/>
      </c>
      <c r="V1795" s="123" t="str">
        <f>IF('表格编辑 '!X1795="","",'表格编辑 '!X1795)</f>
        <v/>
      </c>
      <c r="W1795" s="123">
        <f>IF('表格编辑 '!Y1795="","",'表格编辑 '!Y1795)</f>
        <v>100</v>
      </c>
      <c r="X1795" s="123">
        <f>IF('表格编辑 '!Z1795="","",'表格编辑 '!Z1795)</f>
        <v>100</v>
      </c>
      <c r="Y1795" s="123">
        <f>IF('表格编辑 '!AA1795="","",'表格编辑 '!AA1795)</f>
        <v>100</v>
      </c>
      <c r="Z1795" s="123">
        <f>IF('表格编辑 '!AB1795="","",'表格编辑 '!AB1795)</f>
        <v>100</v>
      </c>
      <c r="AA1795" s="123">
        <f>IF('表格编辑 '!AC1795="","",'表格编辑 '!AC1795)</f>
        <v>100</v>
      </c>
      <c r="AB1795" s="123">
        <f>IF('表格编辑 '!AD1795="","",'表格编辑 '!AD1795)</f>
        <v>100</v>
      </c>
      <c r="AC1795" s="123" t="str">
        <f>IF('表格编辑 '!AE1795="","",'表格编辑 '!AE1795)</f>
        <v/>
      </c>
      <c r="AD1795" s="123">
        <f>IF('表格编辑 '!AF1795="","",'表格编辑 '!AF1795)</f>
        <v>131227</v>
      </c>
    </row>
    <row r="1796" spans="1:30">
      <c r="A1796" s="123">
        <f>IF('表格编辑 '!A1796="","",'表格编辑 '!A1796)</f>
        <v>31228</v>
      </c>
      <c r="B1796" s="123">
        <f>IF('表格编辑 '!B1796="","",'表格编辑 '!B1796)</f>
        <v>66</v>
      </c>
      <c r="C1796" s="123">
        <f>IF('表格编辑 '!E1796="","",'表格编辑 '!E1796)</f>
        <v>39</v>
      </c>
      <c r="D1796" s="123" t="str">
        <f>IF('表格编辑 '!F1796="","",'表格编辑 '!F1796)</f>
        <v>ELangXiSi_Born(RECEIVER, ARG0, ARG1, ARG2, ARG3,ARG4)</v>
      </c>
      <c r="E1796" s="123" t="str">
        <f>IF('表格编辑 '!G1796="","",'表格编辑 '!G1796)</f>
        <v>ELangXiSi_Update(RECEIVER, ARG0, ARG1, ARG2, ARG3,ARG4)</v>
      </c>
      <c r="F1796" s="123" t="str">
        <f>IF('表格编辑 '!H1796="","",'表格编辑 '!H1796)</f>
        <v/>
      </c>
      <c r="G1796" s="123" t="str">
        <f>IF('表格编辑 '!I1796="","",'表格编辑 '!I1796)</f>
        <v/>
      </c>
      <c r="H1796" s="123" t="str">
        <f>IF('表格编辑 '!J1796="","",'表格编辑 '!J1796)</f>
        <v>ELangXiSi_deadth(RECEIVER, ARG0, ARG1, ARG2, ARG3,ARG4)</v>
      </c>
      <c r="I1796" s="123">
        <f>IF('表格编辑 '!K1796="","",'表格编辑 '!K1796)</f>
        <v>1</v>
      </c>
      <c r="J1796" s="123">
        <f>IF('表格编辑 '!L1796="","",'表格编辑 '!L1796)</f>
        <v>11172</v>
      </c>
      <c r="K1796" s="123">
        <f>IF('表格编辑 '!M1796="","",'表格编辑 '!M1796)</f>
        <v>1170</v>
      </c>
      <c r="L1796" s="123">
        <f>IF('表格编辑 '!N1796="","",'表格编辑 '!N1796)</f>
        <v>80</v>
      </c>
      <c r="M1796" s="123">
        <f>IF('表格编辑 '!O1796="","",'表格编辑 '!O1796)</f>
        <v>80</v>
      </c>
      <c r="N1796" s="123">
        <f>IF('表格编辑 '!P1796="","",'表格编辑 '!P1796)</f>
        <v>80</v>
      </c>
      <c r="O1796" s="123">
        <f>IF('表格编辑 '!Q1796="","",'表格编辑 '!Q1796)</f>
        <v>50</v>
      </c>
      <c r="P1796" s="123">
        <f>IF('表格编辑 '!R1796="","",'表格编辑 '!R1796)</f>
        <v>220</v>
      </c>
      <c r="Q1796" s="123">
        <f>IF('表格编辑 '!S1796="","",'表格编辑 '!S1796)</f>
        <v>320</v>
      </c>
      <c r="R1796" s="123" t="str">
        <f>IF('表格编辑 '!T1796="","",'表格编辑 '!T1796)</f>
        <v/>
      </c>
      <c r="S1796" s="123" t="str">
        <f>IF('表格编辑 '!U1796="","",'表格编辑 '!U1796)</f>
        <v/>
      </c>
      <c r="T1796" s="123" t="str">
        <f>IF('表格编辑 '!V1796="","",'表格编辑 '!V1796)</f>
        <v/>
      </c>
      <c r="U1796" s="123" t="str">
        <f>IF('表格编辑 '!W1796="","",'表格编辑 '!W1796)</f>
        <v/>
      </c>
      <c r="V1796" s="123" t="str">
        <f>IF('表格编辑 '!X1796="","",'表格编辑 '!X1796)</f>
        <v/>
      </c>
      <c r="W1796" s="123">
        <f>IF('表格编辑 '!Y1796="","",'表格编辑 '!Y1796)</f>
        <v>100</v>
      </c>
      <c r="X1796" s="123">
        <f>IF('表格编辑 '!Z1796="","",'表格编辑 '!Z1796)</f>
        <v>100</v>
      </c>
      <c r="Y1796" s="123">
        <f>IF('表格编辑 '!AA1796="","",'表格编辑 '!AA1796)</f>
        <v>100</v>
      </c>
      <c r="Z1796" s="123">
        <f>IF('表格编辑 '!AB1796="","",'表格编辑 '!AB1796)</f>
        <v>100</v>
      </c>
      <c r="AA1796" s="123">
        <f>IF('表格编辑 '!AC1796="","",'表格编辑 '!AC1796)</f>
        <v>100</v>
      </c>
      <c r="AB1796" s="123">
        <f>IF('表格编辑 '!AD1796="","",'表格编辑 '!AD1796)</f>
        <v>100</v>
      </c>
      <c r="AC1796" s="123" t="str">
        <f>IF('表格编辑 '!AE1796="","",'表格编辑 '!AE1796)</f>
        <v/>
      </c>
      <c r="AD1796" s="123">
        <f>IF('表格编辑 '!AF1796="","",'表格编辑 '!AF1796)</f>
        <v>131228</v>
      </c>
    </row>
    <row r="1797" spans="1:30">
      <c r="A1797" s="123">
        <f>IF('表格编辑 '!A1797="","",'表格编辑 '!A1797)</f>
        <v>31229</v>
      </c>
      <c r="B1797" s="123">
        <f>IF('表格编辑 '!B1797="","",'表格编辑 '!B1797)</f>
        <v>35</v>
      </c>
      <c r="C1797" s="123">
        <f>IF('表格编辑 '!E1797="","",'表格编辑 '!E1797)</f>
        <v>39</v>
      </c>
      <c r="D1797" s="123" t="str">
        <f>IF('表格编辑 '!F1797="","",'表格编辑 '!F1797)</f>
        <v>HaiJuLong_Born(RECEIVER, ARG0, ARG1, ARG2, ARG3,ARG4)</v>
      </c>
      <c r="E1797" s="123" t="str">
        <f>IF('表格编辑 '!G1797="","",'表格编辑 '!G1797)</f>
        <v>HaiJuLong_Update(RECEIVER, ARG0, ARG1, ARG2, ARG3,ARG4)</v>
      </c>
      <c r="F1797" s="123" t="str">
        <f>IF('表格编辑 '!H1797="","",'表格编辑 '!H1797)</f>
        <v/>
      </c>
      <c r="G1797" s="123" t="str">
        <f>IF('表格编辑 '!I1797="","",'表格编辑 '!I1797)</f>
        <v/>
      </c>
      <c r="H1797" s="123" t="str">
        <f>IF('表格编辑 '!J1797="","",'表格编辑 '!J1797)</f>
        <v>HaiJuLong_deadth(RECEIVER, ARG0, ARG1, ARG2, ARG3,ARG4)</v>
      </c>
      <c r="I1797" s="123">
        <f>IF('表格编辑 '!K1797="","",'表格编辑 '!K1797)</f>
        <v>1</v>
      </c>
      <c r="J1797" s="123">
        <f>IF('表格编辑 '!L1797="","",'表格编辑 '!L1797)</f>
        <v>7869</v>
      </c>
      <c r="K1797" s="123">
        <f>IF('表格编辑 '!M1797="","",'表格编辑 '!M1797)</f>
        <v>1170</v>
      </c>
      <c r="L1797" s="123">
        <f>IF('表格编辑 '!N1797="","",'表格编辑 '!N1797)</f>
        <v>80</v>
      </c>
      <c r="M1797" s="123">
        <f>IF('表格编辑 '!O1797="","",'表格编辑 '!O1797)</f>
        <v>80</v>
      </c>
      <c r="N1797" s="123">
        <f>IF('表格编辑 '!P1797="","",'表格编辑 '!P1797)</f>
        <v>80</v>
      </c>
      <c r="O1797" s="123">
        <f>IF('表格编辑 '!Q1797="","",'表格编辑 '!Q1797)</f>
        <v>80</v>
      </c>
      <c r="P1797" s="123">
        <f>IF('表格编辑 '!R1797="","",'表格编辑 '!R1797)</f>
        <v>220</v>
      </c>
      <c r="Q1797" s="123">
        <f>IF('表格编辑 '!S1797="","",'表格编辑 '!S1797)</f>
        <v>320</v>
      </c>
      <c r="R1797" s="123" t="str">
        <f>IF('表格编辑 '!T1797="","",'表格编辑 '!T1797)</f>
        <v/>
      </c>
      <c r="S1797" s="123" t="str">
        <f>IF('表格编辑 '!U1797="","",'表格编辑 '!U1797)</f>
        <v/>
      </c>
      <c r="T1797" s="123" t="str">
        <f>IF('表格编辑 '!V1797="","",'表格编辑 '!V1797)</f>
        <v/>
      </c>
      <c r="U1797" s="123" t="str">
        <f>IF('表格编辑 '!W1797="","",'表格编辑 '!W1797)</f>
        <v/>
      </c>
      <c r="V1797" s="123" t="str">
        <f>IF('表格编辑 '!X1797="","",'表格编辑 '!X1797)</f>
        <v/>
      </c>
      <c r="W1797" s="123">
        <f>IF('表格编辑 '!Y1797="","",'表格编辑 '!Y1797)</f>
        <v>100</v>
      </c>
      <c r="X1797" s="123">
        <f>IF('表格编辑 '!Z1797="","",'表格编辑 '!Z1797)</f>
        <v>100</v>
      </c>
      <c r="Y1797" s="123">
        <f>IF('表格编辑 '!AA1797="","",'表格编辑 '!AA1797)</f>
        <v>100</v>
      </c>
      <c r="Z1797" s="123">
        <f>IF('表格编辑 '!AB1797="","",'表格编辑 '!AB1797)</f>
        <v>100</v>
      </c>
      <c r="AA1797" s="123">
        <f>IF('表格编辑 '!AC1797="","",'表格编辑 '!AC1797)</f>
        <v>100</v>
      </c>
      <c r="AB1797" s="123">
        <f>IF('表格编辑 '!AD1797="","",'表格编辑 '!AD1797)</f>
        <v>100</v>
      </c>
      <c r="AC1797" s="123">
        <f>IF('表格编辑 '!AE1797="","",'表格编辑 '!AE1797)</f>
        <v>40</v>
      </c>
      <c r="AD1797" s="123">
        <f>IF('表格编辑 '!AF1797="","",'表格编辑 '!AF1797)</f>
        <v>131229</v>
      </c>
    </row>
    <row r="1798" spans="1:30">
      <c r="A1798" s="123">
        <f>IF('表格编辑 '!A1798="","",'表格编辑 '!A1798)</f>
        <v>31230</v>
      </c>
      <c r="B1798" s="123">
        <f>IF('表格编辑 '!B1798="","",'表格编辑 '!B1798)</f>
        <v>50</v>
      </c>
      <c r="C1798" s="123">
        <f>IF('表格编辑 '!E1798="","",'表格编辑 '!E1798)</f>
        <v>39</v>
      </c>
      <c r="D1798" s="123" t="str">
        <f>IF('表格编辑 '!F1798="","",'表格编辑 '!F1798)</f>
        <v>JuRenBaLuoSi_Born(RECEIVER, ARG0, ARG1, ARG2, ARG3,ARG4)</v>
      </c>
      <c r="E1798" s="123" t="str">
        <f>IF('表格编辑 '!G1798="","",'表格编辑 '!G1798)</f>
        <v>JuRenBaLuoSi_Update(RECEIVER, ARG0, ARG1, ARG2, ARG3,ARG4)</v>
      </c>
      <c r="F1798" s="123" t="str">
        <f>IF('表格编辑 '!H1798="","",'表格编辑 '!H1798)</f>
        <v/>
      </c>
      <c r="G1798" s="123" t="str">
        <f>IF('表格编辑 '!I1798="","",'表格编辑 '!I1798)</f>
        <v/>
      </c>
      <c r="H1798" s="123" t="str">
        <f>IF('表格编辑 '!J1798="","",'表格编辑 '!J1798)</f>
        <v>JuRenBaLuoSi_deadth(RECEIVER, ARG0, ARG1, ARG2, ARG3,ARG4)</v>
      </c>
      <c r="I1798" s="123">
        <f>IF('表格编辑 '!K1798="","",'表格编辑 '!K1798)</f>
        <v>1</v>
      </c>
      <c r="J1798" s="123">
        <f>IF('表格编辑 '!L1798="","",'表格编辑 '!L1798)</f>
        <v>8505</v>
      </c>
      <c r="K1798" s="123">
        <f>IF('表格编辑 '!M1798="","",'表格编辑 '!M1798)</f>
        <v>1170</v>
      </c>
      <c r="L1798" s="123">
        <f>IF('表格编辑 '!N1798="","",'表格编辑 '!N1798)</f>
        <v>80</v>
      </c>
      <c r="M1798" s="123">
        <f>IF('表格编辑 '!O1798="","",'表格编辑 '!O1798)</f>
        <v>80</v>
      </c>
      <c r="N1798" s="123">
        <f>IF('表格编辑 '!P1798="","",'表格编辑 '!P1798)</f>
        <v>80</v>
      </c>
      <c r="O1798" s="123">
        <f>IF('表格编辑 '!Q1798="","",'表格编辑 '!Q1798)</f>
        <v>50</v>
      </c>
      <c r="P1798" s="123">
        <f>IF('表格编辑 '!R1798="","",'表格编辑 '!R1798)</f>
        <v>220</v>
      </c>
      <c r="Q1798" s="123">
        <f>IF('表格编辑 '!S1798="","",'表格编辑 '!S1798)</f>
        <v>320</v>
      </c>
      <c r="R1798" s="123" t="str">
        <f>IF('表格编辑 '!T1798="","",'表格编辑 '!T1798)</f>
        <v/>
      </c>
      <c r="S1798" s="123" t="str">
        <f>IF('表格编辑 '!U1798="","",'表格编辑 '!U1798)</f>
        <v/>
      </c>
      <c r="T1798" s="123" t="str">
        <f>IF('表格编辑 '!V1798="","",'表格编辑 '!V1798)</f>
        <v/>
      </c>
      <c r="U1798" s="123" t="str">
        <f>IF('表格编辑 '!W1798="","",'表格编辑 '!W1798)</f>
        <v/>
      </c>
      <c r="V1798" s="123" t="str">
        <f>IF('表格编辑 '!X1798="","",'表格编辑 '!X1798)</f>
        <v/>
      </c>
      <c r="W1798" s="123">
        <f>IF('表格编辑 '!Y1798="","",'表格编辑 '!Y1798)</f>
        <v>100</v>
      </c>
      <c r="X1798" s="123">
        <f>IF('表格编辑 '!Z1798="","",'表格编辑 '!Z1798)</f>
        <v>100</v>
      </c>
      <c r="Y1798" s="123">
        <f>IF('表格编辑 '!AA1798="","",'表格编辑 '!AA1798)</f>
        <v>100</v>
      </c>
      <c r="Z1798" s="123">
        <f>IF('表格编辑 '!AB1798="","",'表格编辑 '!AB1798)</f>
        <v>100</v>
      </c>
      <c r="AA1798" s="123">
        <f>IF('表格编辑 '!AC1798="","",'表格编辑 '!AC1798)</f>
        <v>100</v>
      </c>
      <c r="AB1798" s="123">
        <f>IF('表格编辑 '!AD1798="","",'表格编辑 '!AD1798)</f>
        <v>100</v>
      </c>
      <c r="AC1798" s="123" t="str">
        <f>IF('表格编辑 '!AE1798="","",'表格编辑 '!AE1798)</f>
        <v/>
      </c>
      <c r="AD1798" s="123">
        <f>IF('表格编辑 '!AF1798="","",'表格编辑 '!AF1798)</f>
        <v>131230</v>
      </c>
    </row>
    <row r="1799" spans="1:30">
      <c r="A1799" s="123">
        <f>IF('表格编辑 '!A1799="","",'表格编辑 '!A1799)</f>
        <v>31231</v>
      </c>
      <c r="B1799" s="123">
        <f>IF('表格编辑 '!B1799="","",'表格编辑 '!B1799)</f>
        <v>32</v>
      </c>
      <c r="C1799" s="123">
        <f>IF('表格编辑 '!E1799="","",'表格编辑 '!E1799)</f>
        <v>39</v>
      </c>
      <c r="D1799" s="123" t="str">
        <f>IF('表格编辑 '!F1799="","",'表格编辑 '!F1799)</f>
        <v>ShiRenMoShouLingLuoKe_Born(RECEIVER, ARG0, ARG1, ARG2, ARG3,ARG4)</v>
      </c>
      <c r="E1799" s="123" t="str">
        <f>IF('表格编辑 '!G1799="","",'表格编辑 '!G1799)</f>
        <v>ShiRenMoShouLingLuoKe_Update(RECEIVER, ARG0, ARG1, ARG2, ARG3,ARG4)</v>
      </c>
      <c r="F1799" s="123" t="str">
        <f>IF('表格编辑 '!H1799="","",'表格编辑 '!H1799)</f>
        <v/>
      </c>
      <c r="G1799" s="123" t="str">
        <f>IF('表格编辑 '!I1799="","",'表格编辑 '!I1799)</f>
        <v/>
      </c>
      <c r="H1799" s="123" t="str">
        <f>IF('表格编辑 '!J1799="","",'表格编辑 '!J1799)</f>
        <v>ShiRenMoShouLingLuoKe_deadth(RECEIVER, ARG0, ARG1, ARG2, ARG3,ARG4)</v>
      </c>
      <c r="I1799" s="123">
        <f>IF('表格编辑 '!K1799="","",'表格编辑 '!K1799)</f>
        <v>1</v>
      </c>
      <c r="J1799" s="123">
        <f>IF('表格编辑 '!L1799="","",'表格编辑 '!L1799)</f>
        <v>9708</v>
      </c>
      <c r="K1799" s="123">
        <f>IF('表格编辑 '!M1799="","",'表格编辑 '!M1799)</f>
        <v>1170</v>
      </c>
      <c r="L1799" s="123">
        <f>IF('表格编辑 '!N1799="","",'表格编辑 '!N1799)</f>
        <v>100</v>
      </c>
      <c r="M1799" s="123">
        <f>IF('表格编辑 '!O1799="","",'表格编辑 '!O1799)</f>
        <v>120</v>
      </c>
      <c r="N1799" s="123">
        <f>IF('表格编辑 '!P1799="","",'表格编辑 '!P1799)</f>
        <v>100</v>
      </c>
      <c r="O1799" s="123">
        <f>IF('表格编辑 '!Q1799="","",'表格编辑 '!Q1799)</f>
        <v>50</v>
      </c>
      <c r="P1799" s="123">
        <f>IF('表格编辑 '!R1799="","",'表格编辑 '!R1799)</f>
        <v>220</v>
      </c>
      <c r="Q1799" s="123">
        <f>IF('表格编辑 '!S1799="","",'表格编辑 '!S1799)</f>
        <v>320</v>
      </c>
      <c r="R1799" s="123" t="str">
        <f>IF('表格编辑 '!T1799="","",'表格编辑 '!T1799)</f>
        <v/>
      </c>
      <c r="S1799" s="123" t="str">
        <f>IF('表格编辑 '!U1799="","",'表格编辑 '!U1799)</f>
        <v/>
      </c>
      <c r="T1799" s="123" t="str">
        <f>IF('表格编辑 '!V1799="","",'表格编辑 '!V1799)</f>
        <v/>
      </c>
      <c r="U1799" s="123" t="str">
        <f>IF('表格编辑 '!W1799="","",'表格编辑 '!W1799)</f>
        <v/>
      </c>
      <c r="V1799" s="123" t="str">
        <f>IF('表格编辑 '!X1799="","",'表格编辑 '!X1799)</f>
        <v/>
      </c>
      <c r="W1799" s="123">
        <f>IF('表格编辑 '!Y1799="","",'表格编辑 '!Y1799)</f>
        <v>100</v>
      </c>
      <c r="X1799" s="123">
        <f>IF('表格编辑 '!Z1799="","",'表格编辑 '!Z1799)</f>
        <v>100</v>
      </c>
      <c r="Y1799" s="123">
        <f>IF('表格编辑 '!AA1799="","",'表格编辑 '!AA1799)</f>
        <v>100</v>
      </c>
      <c r="Z1799" s="123">
        <f>IF('表格编辑 '!AB1799="","",'表格编辑 '!AB1799)</f>
        <v>100</v>
      </c>
      <c r="AA1799" s="123">
        <f>IF('表格编辑 '!AC1799="","",'表格编辑 '!AC1799)</f>
        <v>100</v>
      </c>
      <c r="AB1799" s="123">
        <f>IF('表格编辑 '!AD1799="","",'表格编辑 '!AD1799)</f>
        <v>100</v>
      </c>
      <c r="AC1799" s="123" t="str">
        <f>IF('表格编辑 '!AE1799="","",'表格编辑 '!AE1799)</f>
        <v/>
      </c>
      <c r="AD1799" s="123">
        <f>IF('表格编辑 '!AF1799="","",'表格编辑 '!AF1799)</f>
        <v>131231</v>
      </c>
    </row>
    <row r="1800" spans="1:30">
      <c r="A1800" s="123">
        <f>IF('表格编辑 '!A1800="","",'表格编辑 '!A1800)</f>
        <v>31232</v>
      </c>
      <c r="B1800" s="123">
        <f>IF('表格编辑 '!B1800="","",'表格编辑 '!B1800)</f>
        <v>63</v>
      </c>
      <c r="C1800" s="123">
        <f>IF('表格编辑 '!E1800="","",'表格编辑 '!E1800)</f>
        <v>44</v>
      </c>
      <c r="D1800" s="123" t="str">
        <f>IF('表格编辑 '!F1800="","",'表格编辑 '!F1800)</f>
        <v>BaiEMoJiLaSi_Born(RECEIVER, ARG0, ARG1, ARG2, ARG3,ARG4)</v>
      </c>
      <c r="E1800" s="123" t="str">
        <f>IF('表格编辑 '!G1800="","",'表格编辑 '!G1800)</f>
        <v>BaiEMoJiLaSi_Update(RECEIVER, ARG0, ARG1, ARG2, ARG3,ARG4)</v>
      </c>
      <c r="F1800" s="123" t="str">
        <f>IF('表格编辑 '!H1800="","",'表格编辑 '!H1800)</f>
        <v/>
      </c>
      <c r="G1800" s="123" t="str">
        <f>IF('表格编辑 '!I1800="","",'表格编辑 '!I1800)</f>
        <v/>
      </c>
      <c r="H1800" s="123" t="str">
        <f>IF('表格编辑 '!J1800="","",'表格编辑 '!J1800)</f>
        <v>BaiEMoJiLaSi_deadth(RECEIVER, ARG0, ARG1, ARG2, ARG3,ARG4)</v>
      </c>
      <c r="I1800" s="123">
        <f>IF('表格编辑 '!K1800="","",'表格编辑 '!K1800)</f>
        <v>1</v>
      </c>
      <c r="J1800" s="123">
        <f>IF('表格编辑 '!L1800="","",'表格编辑 '!L1800)</f>
        <v>13575</v>
      </c>
      <c r="K1800" s="123">
        <f>IF('表格编辑 '!M1800="","",'表格编辑 '!M1800)</f>
        <v>1320</v>
      </c>
      <c r="L1800" s="123">
        <f>IF('表格编辑 '!N1800="","",'表格编辑 '!N1800)</f>
        <v>120</v>
      </c>
      <c r="M1800" s="123">
        <f>IF('表格编辑 '!O1800="","",'表格编辑 '!O1800)</f>
        <v>120</v>
      </c>
      <c r="N1800" s="123">
        <f>IF('表格编辑 '!P1800="","",'表格编辑 '!P1800)</f>
        <v>120</v>
      </c>
      <c r="O1800" s="123">
        <f>IF('表格编辑 '!Q1800="","",'表格编辑 '!Q1800)</f>
        <v>80</v>
      </c>
      <c r="P1800" s="123">
        <f>IF('表格编辑 '!R1800="","",'表格编辑 '!R1800)</f>
        <v>220</v>
      </c>
      <c r="Q1800" s="123">
        <f>IF('表格编辑 '!S1800="","",'表格编辑 '!S1800)</f>
        <v>320</v>
      </c>
      <c r="R1800" s="123" t="str">
        <f>IF('表格编辑 '!T1800="","",'表格编辑 '!T1800)</f>
        <v/>
      </c>
      <c r="S1800" s="123" t="str">
        <f>IF('表格编辑 '!U1800="","",'表格编辑 '!U1800)</f>
        <v/>
      </c>
      <c r="T1800" s="123" t="str">
        <f>IF('表格编辑 '!V1800="","",'表格编辑 '!V1800)</f>
        <v/>
      </c>
      <c r="U1800" s="123" t="str">
        <f>IF('表格编辑 '!W1800="","",'表格编辑 '!W1800)</f>
        <v/>
      </c>
      <c r="V1800" s="123" t="str">
        <f>IF('表格编辑 '!X1800="","",'表格编辑 '!X1800)</f>
        <v/>
      </c>
      <c r="W1800" s="123">
        <f>IF('表格编辑 '!Y1800="","",'表格编辑 '!Y1800)</f>
        <v>100</v>
      </c>
      <c r="X1800" s="123">
        <f>IF('表格编辑 '!Z1800="","",'表格编辑 '!Z1800)</f>
        <v>100</v>
      </c>
      <c r="Y1800" s="123">
        <f>IF('表格编辑 '!AA1800="","",'表格编辑 '!AA1800)</f>
        <v>100</v>
      </c>
      <c r="Z1800" s="123">
        <f>IF('表格编辑 '!AB1800="","",'表格编辑 '!AB1800)</f>
        <v>100</v>
      </c>
      <c r="AA1800" s="123">
        <f>IF('表格编辑 '!AC1800="","",'表格编辑 '!AC1800)</f>
        <v>100</v>
      </c>
      <c r="AB1800" s="123">
        <f>IF('表格编辑 '!AD1800="","",'表格编辑 '!AD1800)</f>
        <v>100</v>
      </c>
      <c r="AC1800" s="123" t="str">
        <f>IF('表格编辑 '!AE1800="","",'表格编辑 '!AE1800)</f>
        <v/>
      </c>
      <c r="AD1800" s="123">
        <f>IF('表格编辑 '!AF1800="","",'表格编辑 '!AF1800)</f>
        <v>131232</v>
      </c>
    </row>
    <row r="1801" spans="1:30">
      <c r="A1801" s="123">
        <f>IF('表格编辑 '!A1801="","",'表格编辑 '!A1801)</f>
        <v>31233</v>
      </c>
      <c r="B1801" s="123">
        <f>IF('表格编辑 '!B1801="","",'表格编辑 '!B1801)</f>
        <v>66</v>
      </c>
      <c r="C1801" s="123">
        <f>IF('表格编辑 '!E1801="","",'表格编辑 '!E1801)</f>
        <v>44</v>
      </c>
      <c r="D1801" s="123" t="str">
        <f>IF('表格编辑 '!F1801="","",'表格编辑 '!F1801)</f>
        <v>ELangXiSi_Born(RECEIVER, ARG0, ARG1, ARG2, ARG3,ARG4)</v>
      </c>
      <c r="E1801" s="123" t="str">
        <f>IF('表格编辑 '!G1801="","",'表格编辑 '!G1801)</f>
        <v>ELangXiSi_Update(RECEIVER, ARG0, ARG1, ARG2, ARG3,ARG4)</v>
      </c>
      <c r="F1801" s="123" t="str">
        <f>IF('表格编辑 '!H1801="","",'表格编辑 '!H1801)</f>
        <v/>
      </c>
      <c r="G1801" s="123" t="str">
        <f>IF('表格编辑 '!I1801="","",'表格编辑 '!I1801)</f>
        <v/>
      </c>
      <c r="H1801" s="123" t="str">
        <f>IF('表格编辑 '!J1801="","",'表格编辑 '!J1801)</f>
        <v>ELangXiSi_deadth(RECEIVER, ARG0, ARG1, ARG2, ARG3,ARG4)</v>
      </c>
      <c r="I1801" s="123">
        <f>IF('表格编辑 '!K1801="","",'表格编辑 '!K1801)</f>
        <v>1</v>
      </c>
      <c r="J1801" s="123">
        <f>IF('表格编辑 '!L1801="","",'表格编辑 '!L1801)</f>
        <v>15897</v>
      </c>
      <c r="K1801" s="123">
        <f>IF('表格编辑 '!M1801="","",'表格编辑 '!M1801)</f>
        <v>1320</v>
      </c>
      <c r="L1801" s="123">
        <f>IF('表格编辑 '!N1801="","",'表格编辑 '!N1801)</f>
        <v>120</v>
      </c>
      <c r="M1801" s="123">
        <f>IF('表格编辑 '!O1801="","",'表格编辑 '!O1801)</f>
        <v>120</v>
      </c>
      <c r="N1801" s="123">
        <f>IF('表格编辑 '!P1801="","",'表格编辑 '!P1801)</f>
        <v>120</v>
      </c>
      <c r="O1801" s="123">
        <f>IF('表格编辑 '!Q1801="","",'表格编辑 '!Q1801)</f>
        <v>80</v>
      </c>
      <c r="P1801" s="123">
        <f>IF('表格编辑 '!R1801="","",'表格编辑 '!R1801)</f>
        <v>220</v>
      </c>
      <c r="Q1801" s="123">
        <f>IF('表格编辑 '!S1801="","",'表格编辑 '!S1801)</f>
        <v>320</v>
      </c>
      <c r="R1801" s="123" t="str">
        <f>IF('表格编辑 '!T1801="","",'表格编辑 '!T1801)</f>
        <v/>
      </c>
      <c r="S1801" s="123" t="str">
        <f>IF('表格编辑 '!U1801="","",'表格编辑 '!U1801)</f>
        <v/>
      </c>
      <c r="T1801" s="123" t="str">
        <f>IF('表格编辑 '!V1801="","",'表格编辑 '!V1801)</f>
        <v/>
      </c>
      <c r="U1801" s="123" t="str">
        <f>IF('表格编辑 '!W1801="","",'表格编辑 '!W1801)</f>
        <v/>
      </c>
      <c r="V1801" s="123" t="str">
        <f>IF('表格编辑 '!X1801="","",'表格编辑 '!X1801)</f>
        <v/>
      </c>
      <c r="W1801" s="123">
        <f>IF('表格编辑 '!Y1801="","",'表格编辑 '!Y1801)</f>
        <v>100</v>
      </c>
      <c r="X1801" s="123">
        <f>IF('表格编辑 '!Z1801="","",'表格编辑 '!Z1801)</f>
        <v>100</v>
      </c>
      <c r="Y1801" s="123">
        <f>IF('表格编辑 '!AA1801="","",'表格编辑 '!AA1801)</f>
        <v>100</v>
      </c>
      <c r="Z1801" s="123">
        <f>IF('表格编辑 '!AB1801="","",'表格编辑 '!AB1801)</f>
        <v>100</v>
      </c>
      <c r="AA1801" s="123">
        <f>IF('表格编辑 '!AC1801="","",'表格编辑 '!AC1801)</f>
        <v>100</v>
      </c>
      <c r="AB1801" s="123">
        <f>IF('表格编辑 '!AD1801="","",'表格编辑 '!AD1801)</f>
        <v>100</v>
      </c>
      <c r="AC1801" s="123" t="str">
        <f>IF('表格编辑 '!AE1801="","",'表格编辑 '!AE1801)</f>
        <v/>
      </c>
      <c r="AD1801" s="123">
        <f>IF('表格编辑 '!AF1801="","",'表格编辑 '!AF1801)</f>
        <v>131233</v>
      </c>
    </row>
    <row r="1802" spans="1:30">
      <c r="A1802" s="123">
        <f>IF('表格编辑 '!A1802="","",'表格编辑 '!A1802)</f>
        <v>31234</v>
      </c>
      <c r="B1802" s="123">
        <f>IF('表格编辑 '!B1802="","",'表格编辑 '!B1802)</f>
        <v>35</v>
      </c>
      <c r="C1802" s="123">
        <f>IF('表格编辑 '!E1802="","",'表格编辑 '!E1802)</f>
        <v>44</v>
      </c>
      <c r="D1802" s="123" t="str">
        <f>IF('表格编辑 '!F1802="","",'表格编辑 '!F1802)</f>
        <v>HaiJuLong_Born(RECEIVER, ARG0, ARG1, ARG2, ARG3,ARG4)</v>
      </c>
      <c r="E1802" s="123" t="str">
        <f>IF('表格编辑 '!G1802="","",'表格编辑 '!G1802)</f>
        <v>HaiJuLong_Update(RECEIVER, ARG0, ARG1, ARG2, ARG3,ARG4)</v>
      </c>
      <c r="F1802" s="123" t="str">
        <f>IF('表格编辑 '!H1802="","",'表格编辑 '!H1802)</f>
        <v/>
      </c>
      <c r="G1802" s="123" t="str">
        <f>IF('表格编辑 '!I1802="","",'表格编辑 '!I1802)</f>
        <v/>
      </c>
      <c r="H1802" s="123" t="str">
        <f>IF('表格编辑 '!J1802="","",'表格编辑 '!J1802)</f>
        <v>HaiJuLong_deadth(RECEIVER, ARG0, ARG1, ARG2, ARG3,ARG4)</v>
      </c>
      <c r="I1802" s="123">
        <f>IF('表格编辑 '!K1802="","",'表格编辑 '!K1802)</f>
        <v>1</v>
      </c>
      <c r="J1802" s="123">
        <f>IF('表格编辑 '!L1802="","",'表格编辑 '!L1802)</f>
        <v>11493</v>
      </c>
      <c r="K1802" s="123">
        <f>IF('表格编辑 '!M1802="","",'表格编辑 '!M1802)</f>
        <v>1320</v>
      </c>
      <c r="L1802" s="123">
        <f>IF('表格编辑 '!N1802="","",'表格编辑 '!N1802)</f>
        <v>120</v>
      </c>
      <c r="M1802" s="123">
        <f>IF('表格编辑 '!O1802="","",'表格编辑 '!O1802)</f>
        <v>120</v>
      </c>
      <c r="N1802" s="123">
        <f>IF('表格编辑 '!P1802="","",'表格编辑 '!P1802)</f>
        <v>120</v>
      </c>
      <c r="O1802" s="123">
        <f>IF('表格编辑 '!Q1802="","",'表格编辑 '!Q1802)</f>
        <v>100</v>
      </c>
      <c r="P1802" s="123">
        <f>IF('表格编辑 '!R1802="","",'表格编辑 '!R1802)</f>
        <v>220</v>
      </c>
      <c r="Q1802" s="123">
        <f>IF('表格编辑 '!S1802="","",'表格编辑 '!S1802)</f>
        <v>320</v>
      </c>
      <c r="R1802" s="123" t="str">
        <f>IF('表格编辑 '!T1802="","",'表格编辑 '!T1802)</f>
        <v/>
      </c>
      <c r="S1802" s="123" t="str">
        <f>IF('表格编辑 '!U1802="","",'表格编辑 '!U1802)</f>
        <v/>
      </c>
      <c r="T1802" s="123" t="str">
        <f>IF('表格编辑 '!V1802="","",'表格编辑 '!V1802)</f>
        <v/>
      </c>
      <c r="U1802" s="123" t="str">
        <f>IF('表格编辑 '!W1802="","",'表格编辑 '!W1802)</f>
        <v/>
      </c>
      <c r="V1802" s="123" t="str">
        <f>IF('表格编辑 '!X1802="","",'表格编辑 '!X1802)</f>
        <v/>
      </c>
      <c r="W1802" s="123">
        <f>IF('表格编辑 '!Y1802="","",'表格编辑 '!Y1802)</f>
        <v>100</v>
      </c>
      <c r="X1802" s="123">
        <f>IF('表格编辑 '!Z1802="","",'表格编辑 '!Z1802)</f>
        <v>100</v>
      </c>
      <c r="Y1802" s="123">
        <f>IF('表格编辑 '!AA1802="","",'表格编辑 '!AA1802)</f>
        <v>100</v>
      </c>
      <c r="Z1802" s="123">
        <f>IF('表格编辑 '!AB1802="","",'表格编辑 '!AB1802)</f>
        <v>100</v>
      </c>
      <c r="AA1802" s="123">
        <f>IF('表格编辑 '!AC1802="","",'表格编辑 '!AC1802)</f>
        <v>100</v>
      </c>
      <c r="AB1802" s="123">
        <f>IF('表格编辑 '!AD1802="","",'表格编辑 '!AD1802)</f>
        <v>100</v>
      </c>
      <c r="AC1802" s="123">
        <f>IF('表格编辑 '!AE1802="","",'表格编辑 '!AE1802)</f>
        <v>40</v>
      </c>
      <c r="AD1802" s="123">
        <f>IF('表格编辑 '!AF1802="","",'表格编辑 '!AF1802)</f>
        <v>131234</v>
      </c>
    </row>
    <row r="1803" spans="1:30">
      <c r="A1803" s="123">
        <f>IF('表格编辑 '!A1803="","",'表格编辑 '!A1803)</f>
        <v>31235</v>
      </c>
      <c r="B1803" s="123">
        <f>IF('表格编辑 '!B1803="","",'表格编辑 '!B1803)</f>
        <v>50</v>
      </c>
      <c r="C1803" s="123">
        <f>IF('表格编辑 '!E1803="","",'表格编辑 '!E1803)</f>
        <v>44</v>
      </c>
      <c r="D1803" s="123" t="str">
        <f>IF('表格编辑 '!F1803="","",'表格编辑 '!F1803)</f>
        <v>JuRenBaLuoSi_Born(RECEIVER, ARG0, ARG1, ARG2, ARG3,ARG4)</v>
      </c>
      <c r="E1803" s="123" t="str">
        <f>IF('表格编辑 '!G1803="","",'表格编辑 '!G1803)</f>
        <v>JuRenBaLuoSi_Update(RECEIVER, ARG0, ARG1, ARG2, ARG3,ARG4)</v>
      </c>
      <c r="F1803" s="123" t="str">
        <f>IF('表格编辑 '!H1803="","",'表格编辑 '!H1803)</f>
        <v/>
      </c>
      <c r="G1803" s="123" t="str">
        <f>IF('表格编辑 '!I1803="","",'表格编辑 '!I1803)</f>
        <v/>
      </c>
      <c r="H1803" s="123" t="str">
        <f>IF('表格编辑 '!J1803="","",'表格编辑 '!J1803)</f>
        <v>JuRenBaLuoSi_deadth(RECEIVER, ARG0, ARG1, ARG2, ARG3,ARG4)</v>
      </c>
      <c r="I1803" s="123">
        <f>IF('表格编辑 '!K1803="","",'表格编辑 '!K1803)</f>
        <v>1</v>
      </c>
      <c r="J1803" s="123">
        <f>IF('表格编辑 '!L1803="","",'表格编辑 '!L1803)</f>
        <v>12327</v>
      </c>
      <c r="K1803" s="123">
        <f>IF('表格编辑 '!M1803="","",'表格编辑 '!M1803)</f>
        <v>1320</v>
      </c>
      <c r="L1803" s="123">
        <f>IF('表格编辑 '!N1803="","",'表格编辑 '!N1803)</f>
        <v>120</v>
      </c>
      <c r="M1803" s="123">
        <f>IF('表格编辑 '!O1803="","",'表格编辑 '!O1803)</f>
        <v>120</v>
      </c>
      <c r="N1803" s="123">
        <f>IF('表格编辑 '!P1803="","",'表格编辑 '!P1803)</f>
        <v>120</v>
      </c>
      <c r="O1803" s="123">
        <f>IF('表格编辑 '!Q1803="","",'表格编辑 '!Q1803)</f>
        <v>80</v>
      </c>
      <c r="P1803" s="123">
        <f>IF('表格编辑 '!R1803="","",'表格编辑 '!R1803)</f>
        <v>220</v>
      </c>
      <c r="Q1803" s="123">
        <f>IF('表格编辑 '!S1803="","",'表格编辑 '!S1803)</f>
        <v>320</v>
      </c>
      <c r="R1803" s="123" t="str">
        <f>IF('表格编辑 '!T1803="","",'表格编辑 '!T1803)</f>
        <v/>
      </c>
      <c r="S1803" s="123" t="str">
        <f>IF('表格编辑 '!U1803="","",'表格编辑 '!U1803)</f>
        <v/>
      </c>
      <c r="T1803" s="123" t="str">
        <f>IF('表格编辑 '!V1803="","",'表格编辑 '!V1803)</f>
        <v/>
      </c>
      <c r="U1803" s="123" t="str">
        <f>IF('表格编辑 '!W1803="","",'表格编辑 '!W1803)</f>
        <v/>
      </c>
      <c r="V1803" s="123" t="str">
        <f>IF('表格编辑 '!X1803="","",'表格编辑 '!X1803)</f>
        <v/>
      </c>
      <c r="W1803" s="123">
        <f>IF('表格编辑 '!Y1803="","",'表格编辑 '!Y1803)</f>
        <v>100</v>
      </c>
      <c r="X1803" s="123">
        <f>IF('表格编辑 '!Z1803="","",'表格编辑 '!Z1803)</f>
        <v>100</v>
      </c>
      <c r="Y1803" s="123">
        <f>IF('表格编辑 '!AA1803="","",'表格编辑 '!AA1803)</f>
        <v>100</v>
      </c>
      <c r="Z1803" s="123">
        <f>IF('表格编辑 '!AB1803="","",'表格编辑 '!AB1803)</f>
        <v>100</v>
      </c>
      <c r="AA1803" s="123">
        <f>IF('表格编辑 '!AC1803="","",'表格编辑 '!AC1803)</f>
        <v>100</v>
      </c>
      <c r="AB1803" s="123">
        <f>IF('表格编辑 '!AD1803="","",'表格编辑 '!AD1803)</f>
        <v>100</v>
      </c>
      <c r="AC1803" s="123" t="str">
        <f>IF('表格编辑 '!AE1803="","",'表格编辑 '!AE1803)</f>
        <v/>
      </c>
      <c r="AD1803" s="123">
        <f>IF('表格编辑 '!AF1803="","",'表格编辑 '!AF1803)</f>
        <v>131235</v>
      </c>
    </row>
    <row r="1804" spans="1:30">
      <c r="A1804" s="123">
        <f>IF('表格编辑 '!A1804="","",'表格编辑 '!A1804)</f>
        <v>31236</v>
      </c>
      <c r="B1804" s="123">
        <f>IF('表格编辑 '!B1804="","",'表格编辑 '!B1804)</f>
        <v>32</v>
      </c>
      <c r="C1804" s="123">
        <f>IF('表格编辑 '!E1804="","",'表格编辑 '!E1804)</f>
        <v>44</v>
      </c>
      <c r="D1804" s="123" t="str">
        <f>IF('表格编辑 '!F1804="","",'表格编辑 '!F1804)</f>
        <v>ShiRenMoShouLingLuoKe_Born(RECEIVER, ARG0, ARG1, ARG2, ARG3,ARG4)</v>
      </c>
      <c r="E1804" s="123" t="str">
        <f>IF('表格编辑 '!G1804="","",'表格编辑 '!G1804)</f>
        <v>ShiRenMoShouLingLuoKe_Update(RECEIVER, ARG0, ARG1, ARG2, ARG3,ARG4)</v>
      </c>
      <c r="F1804" s="123" t="str">
        <f>IF('表格编辑 '!H1804="","",'表格编辑 '!H1804)</f>
        <v/>
      </c>
      <c r="G1804" s="123" t="str">
        <f>IF('表格编辑 '!I1804="","",'表格编辑 '!I1804)</f>
        <v/>
      </c>
      <c r="H1804" s="123" t="str">
        <f>IF('表格编辑 '!J1804="","",'表格编辑 '!J1804)</f>
        <v>ShiRenMoShouLingLuoKe_deadth(RECEIVER, ARG0, ARG1, ARG2, ARG3,ARG4)</v>
      </c>
      <c r="I1804" s="123">
        <f>IF('表格编辑 '!K1804="","",'表格编辑 '!K1804)</f>
        <v>1</v>
      </c>
      <c r="J1804" s="123">
        <f>IF('表格编辑 '!L1804="","",'表格编辑 '!L1804)</f>
        <v>14031</v>
      </c>
      <c r="K1804" s="123">
        <f>IF('表格编辑 '!M1804="","",'表格编辑 '!M1804)</f>
        <v>1320</v>
      </c>
      <c r="L1804" s="123">
        <f>IF('表格编辑 '!N1804="","",'表格编辑 '!N1804)</f>
        <v>120</v>
      </c>
      <c r="M1804" s="123">
        <f>IF('表格编辑 '!O1804="","",'表格编辑 '!O1804)</f>
        <v>120</v>
      </c>
      <c r="N1804" s="123">
        <f>IF('表格编辑 '!P1804="","",'表格编辑 '!P1804)</f>
        <v>120</v>
      </c>
      <c r="O1804" s="123">
        <f>IF('表格编辑 '!Q1804="","",'表格编辑 '!Q1804)</f>
        <v>80</v>
      </c>
      <c r="P1804" s="123">
        <f>IF('表格编辑 '!R1804="","",'表格编辑 '!R1804)</f>
        <v>220</v>
      </c>
      <c r="Q1804" s="123">
        <f>IF('表格编辑 '!S1804="","",'表格编辑 '!S1804)</f>
        <v>320</v>
      </c>
      <c r="R1804" s="123" t="str">
        <f>IF('表格编辑 '!T1804="","",'表格编辑 '!T1804)</f>
        <v/>
      </c>
      <c r="S1804" s="123" t="str">
        <f>IF('表格编辑 '!U1804="","",'表格编辑 '!U1804)</f>
        <v/>
      </c>
      <c r="T1804" s="123" t="str">
        <f>IF('表格编辑 '!V1804="","",'表格编辑 '!V1804)</f>
        <v/>
      </c>
      <c r="U1804" s="123" t="str">
        <f>IF('表格编辑 '!W1804="","",'表格编辑 '!W1804)</f>
        <v/>
      </c>
      <c r="V1804" s="123" t="str">
        <f>IF('表格编辑 '!X1804="","",'表格编辑 '!X1804)</f>
        <v/>
      </c>
      <c r="W1804" s="123">
        <f>IF('表格编辑 '!Y1804="","",'表格编辑 '!Y1804)</f>
        <v>100</v>
      </c>
      <c r="X1804" s="123">
        <f>IF('表格编辑 '!Z1804="","",'表格编辑 '!Z1804)</f>
        <v>100</v>
      </c>
      <c r="Y1804" s="123">
        <f>IF('表格编辑 '!AA1804="","",'表格编辑 '!AA1804)</f>
        <v>100</v>
      </c>
      <c r="Z1804" s="123">
        <f>IF('表格编辑 '!AB1804="","",'表格编辑 '!AB1804)</f>
        <v>100</v>
      </c>
      <c r="AA1804" s="123">
        <f>IF('表格编辑 '!AC1804="","",'表格编辑 '!AC1804)</f>
        <v>100</v>
      </c>
      <c r="AB1804" s="123">
        <f>IF('表格编辑 '!AD1804="","",'表格编辑 '!AD1804)</f>
        <v>100</v>
      </c>
      <c r="AC1804" s="123" t="str">
        <f>IF('表格编辑 '!AE1804="","",'表格编辑 '!AE1804)</f>
        <v/>
      </c>
      <c r="AD1804" s="123">
        <f>IF('表格编辑 '!AF1804="","",'表格编辑 '!AF1804)</f>
        <v>131236</v>
      </c>
    </row>
    <row r="1805" spans="1:30">
      <c r="A1805" s="123">
        <f>IF('表格编辑 '!A1805="","",'表格编辑 '!A1805)</f>
        <v>31237</v>
      </c>
      <c r="B1805" s="123">
        <f>IF('表格编辑 '!B1805="","",'表格编辑 '!B1805)</f>
        <v>63</v>
      </c>
      <c r="C1805" s="123">
        <f>IF('表格编辑 '!E1805="","",'表格编辑 '!E1805)</f>
        <v>49</v>
      </c>
      <c r="D1805" s="123" t="str">
        <f>IF('表格编辑 '!F1805="","",'表格编辑 '!F1805)</f>
        <v>BaiEMoJiLaSi_Born(RECEIVER, ARG0, ARG1, ARG2, ARG3,ARG4)</v>
      </c>
      <c r="E1805" s="123" t="str">
        <f>IF('表格编辑 '!G1805="","",'表格编辑 '!G1805)</f>
        <v>BaiEMoJiLaSi_Update(RECEIVER, ARG0, ARG1, ARG2, ARG3,ARG4)</v>
      </c>
      <c r="F1805" s="123" t="str">
        <f>IF('表格编辑 '!H1805="","",'表格编辑 '!H1805)</f>
        <v/>
      </c>
      <c r="G1805" s="123" t="str">
        <f>IF('表格编辑 '!I1805="","",'表格编辑 '!I1805)</f>
        <v/>
      </c>
      <c r="H1805" s="123" t="str">
        <f>IF('表格编辑 '!J1805="","",'表格编辑 '!J1805)</f>
        <v>BaiEMoJiLaSi_deadth(RECEIVER, ARG0, ARG1, ARG2, ARG3,ARG4)</v>
      </c>
      <c r="I1805" s="123">
        <f>IF('表格编辑 '!K1805="","",'表格编辑 '!K1805)</f>
        <v>1</v>
      </c>
      <c r="J1805" s="123">
        <f>IF('表格编辑 '!L1805="","",'表格编辑 '!L1805)</f>
        <v>14388</v>
      </c>
      <c r="K1805" s="123">
        <f>IF('表格编辑 '!M1805="","",'表格编辑 '!M1805)</f>
        <v>1470</v>
      </c>
      <c r="L1805" s="123">
        <f>IF('表格编辑 '!N1805="","",'表格编辑 '!N1805)</f>
        <v>120</v>
      </c>
      <c r="M1805" s="123">
        <f>IF('表格编辑 '!O1805="","",'表格编辑 '!O1805)</f>
        <v>120</v>
      </c>
      <c r="N1805" s="123">
        <f>IF('表格编辑 '!P1805="","",'表格编辑 '!P1805)</f>
        <v>120</v>
      </c>
      <c r="O1805" s="123">
        <f>IF('表格编辑 '!Q1805="","",'表格编辑 '!Q1805)</f>
        <v>80</v>
      </c>
      <c r="P1805" s="123">
        <f>IF('表格编辑 '!R1805="","",'表格编辑 '!R1805)</f>
        <v>220</v>
      </c>
      <c r="Q1805" s="123">
        <f>IF('表格编辑 '!S1805="","",'表格编辑 '!S1805)</f>
        <v>320</v>
      </c>
      <c r="R1805" s="123" t="str">
        <f>IF('表格编辑 '!T1805="","",'表格编辑 '!T1805)</f>
        <v/>
      </c>
      <c r="S1805" s="123" t="str">
        <f>IF('表格编辑 '!U1805="","",'表格编辑 '!U1805)</f>
        <v/>
      </c>
      <c r="T1805" s="123" t="str">
        <f>IF('表格编辑 '!V1805="","",'表格编辑 '!V1805)</f>
        <v/>
      </c>
      <c r="U1805" s="123" t="str">
        <f>IF('表格编辑 '!W1805="","",'表格编辑 '!W1805)</f>
        <v/>
      </c>
      <c r="V1805" s="123" t="str">
        <f>IF('表格编辑 '!X1805="","",'表格编辑 '!X1805)</f>
        <v/>
      </c>
      <c r="W1805" s="123">
        <f>IF('表格编辑 '!Y1805="","",'表格编辑 '!Y1805)</f>
        <v>100</v>
      </c>
      <c r="X1805" s="123">
        <f>IF('表格编辑 '!Z1805="","",'表格编辑 '!Z1805)</f>
        <v>100</v>
      </c>
      <c r="Y1805" s="123">
        <f>IF('表格编辑 '!AA1805="","",'表格编辑 '!AA1805)</f>
        <v>100</v>
      </c>
      <c r="Z1805" s="123">
        <f>IF('表格编辑 '!AB1805="","",'表格编辑 '!AB1805)</f>
        <v>100</v>
      </c>
      <c r="AA1805" s="123">
        <f>IF('表格编辑 '!AC1805="","",'表格编辑 '!AC1805)</f>
        <v>100</v>
      </c>
      <c r="AB1805" s="123">
        <f>IF('表格编辑 '!AD1805="","",'表格编辑 '!AD1805)</f>
        <v>100</v>
      </c>
      <c r="AC1805" s="123" t="str">
        <f>IF('表格编辑 '!AE1805="","",'表格编辑 '!AE1805)</f>
        <v/>
      </c>
      <c r="AD1805" s="123">
        <f>IF('表格编辑 '!AF1805="","",'表格编辑 '!AF1805)</f>
        <v>131237</v>
      </c>
    </row>
    <row r="1806" spans="1:30">
      <c r="A1806" s="123">
        <f>IF('表格编辑 '!A1806="","",'表格编辑 '!A1806)</f>
        <v>31238</v>
      </c>
      <c r="B1806" s="123">
        <f>IF('表格编辑 '!B1806="","",'表格编辑 '!B1806)</f>
        <v>66</v>
      </c>
      <c r="C1806" s="123">
        <f>IF('表格编辑 '!E1806="","",'表格编辑 '!E1806)</f>
        <v>49</v>
      </c>
      <c r="D1806" s="123" t="str">
        <f>IF('表格编辑 '!F1806="","",'表格编辑 '!F1806)</f>
        <v>ELangXiSi_Born(RECEIVER, ARG0, ARG1, ARG2, ARG3,ARG4)</v>
      </c>
      <c r="E1806" s="123" t="str">
        <f>IF('表格编辑 '!G1806="","",'表格编辑 '!G1806)</f>
        <v>ELangXiSi_Update(RECEIVER, ARG0, ARG1, ARG2, ARG3,ARG4)</v>
      </c>
      <c r="F1806" s="123" t="str">
        <f>IF('表格编辑 '!H1806="","",'表格编辑 '!H1806)</f>
        <v/>
      </c>
      <c r="G1806" s="123" t="str">
        <f>IF('表格编辑 '!I1806="","",'表格编辑 '!I1806)</f>
        <v/>
      </c>
      <c r="H1806" s="123" t="str">
        <f>IF('表格编辑 '!J1806="","",'表格编辑 '!J1806)</f>
        <v>ELangXiSi_deadth(RECEIVER, ARG0, ARG1, ARG2, ARG3,ARG4)</v>
      </c>
      <c r="I1806" s="123">
        <f>IF('表格编辑 '!K1806="","",'表格编辑 '!K1806)</f>
        <v>1</v>
      </c>
      <c r="J1806" s="123">
        <f>IF('表格编辑 '!L1806="","",'表格编辑 '!L1806)</f>
        <v>16950</v>
      </c>
      <c r="K1806" s="123">
        <f>IF('表格编辑 '!M1806="","",'表格编辑 '!M1806)</f>
        <v>1470</v>
      </c>
      <c r="L1806" s="123">
        <f>IF('表格编辑 '!N1806="","",'表格编辑 '!N1806)</f>
        <v>120</v>
      </c>
      <c r="M1806" s="123">
        <f>IF('表格编辑 '!O1806="","",'表格编辑 '!O1806)</f>
        <v>120</v>
      </c>
      <c r="N1806" s="123">
        <f>IF('表格编辑 '!P1806="","",'表格编辑 '!P1806)</f>
        <v>120</v>
      </c>
      <c r="O1806" s="123">
        <f>IF('表格编辑 '!Q1806="","",'表格编辑 '!Q1806)</f>
        <v>80</v>
      </c>
      <c r="P1806" s="123">
        <f>IF('表格编辑 '!R1806="","",'表格编辑 '!R1806)</f>
        <v>220</v>
      </c>
      <c r="Q1806" s="123">
        <f>IF('表格编辑 '!S1806="","",'表格编辑 '!S1806)</f>
        <v>320</v>
      </c>
      <c r="R1806" s="123" t="str">
        <f>IF('表格编辑 '!T1806="","",'表格编辑 '!T1806)</f>
        <v/>
      </c>
      <c r="S1806" s="123" t="str">
        <f>IF('表格编辑 '!U1806="","",'表格编辑 '!U1806)</f>
        <v/>
      </c>
      <c r="T1806" s="123" t="str">
        <f>IF('表格编辑 '!V1806="","",'表格编辑 '!V1806)</f>
        <v/>
      </c>
      <c r="U1806" s="123" t="str">
        <f>IF('表格编辑 '!W1806="","",'表格编辑 '!W1806)</f>
        <v/>
      </c>
      <c r="V1806" s="123" t="str">
        <f>IF('表格编辑 '!X1806="","",'表格编辑 '!X1806)</f>
        <v/>
      </c>
      <c r="W1806" s="123">
        <f>IF('表格编辑 '!Y1806="","",'表格编辑 '!Y1806)</f>
        <v>100</v>
      </c>
      <c r="X1806" s="123">
        <f>IF('表格编辑 '!Z1806="","",'表格编辑 '!Z1806)</f>
        <v>100</v>
      </c>
      <c r="Y1806" s="123">
        <f>IF('表格编辑 '!AA1806="","",'表格编辑 '!AA1806)</f>
        <v>100</v>
      </c>
      <c r="Z1806" s="123">
        <f>IF('表格编辑 '!AB1806="","",'表格编辑 '!AB1806)</f>
        <v>100</v>
      </c>
      <c r="AA1806" s="123">
        <f>IF('表格编辑 '!AC1806="","",'表格编辑 '!AC1806)</f>
        <v>100</v>
      </c>
      <c r="AB1806" s="123">
        <f>IF('表格编辑 '!AD1806="","",'表格编辑 '!AD1806)</f>
        <v>100</v>
      </c>
      <c r="AC1806" s="123" t="str">
        <f>IF('表格编辑 '!AE1806="","",'表格编辑 '!AE1806)</f>
        <v/>
      </c>
      <c r="AD1806" s="123">
        <f>IF('表格编辑 '!AF1806="","",'表格编辑 '!AF1806)</f>
        <v>131238</v>
      </c>
    </row>
    <row r="1807" spans="1:30">
      <c r="A1807" s="123">
        <f>IF('表格编辑 '!A1807="","",'表格编辑 '!A1807)</f>
        <v>31239</v>
      </c>
      <c r="B1807" s="123">
        <f>IF('表格编辑 '!B1807="","",'表格编辑 '!B1807)</f>
        <v>35</v>
      </c>
      <c r="C1807" s="123">
        <f>IF('表格编辑 '!E1807="","",'表格编辑 '!E1807)</f>
        <v>49</v>
      </c>
      <c r="D1807" s="123" t="str">
        <f>IF('表格编辑 '!F1807="","",'表格编辑 '!F1807)</f>
        <v>HaiJuLong_Born(RECEIVER, ARG0, ARG1, ARG2, ARG3,ARG4)</v>
      </c>
      <c r="E1807" s="123" t="str">
        <f>IF('表格编辑 '!G1807="","",'表格编辑 '!G1807)</f>
        <v>HaiJuLong_Update(RECEIVER, ARG0, ARG1, ARG2, ARG3,ARG4)</v>
      </c>
      <c r="F1807" s="123" t="str">
        <f>IF('表格编辑 '!H1807="","",'表格编辑 '!H1807)</f>
        <v/>
      </c>
      <c r="G1807" s="123" t="str">
        <f>IF('表格编辑 '!I1807="","",'表格编辑 '!I1807)</f>
        <v/>
      </c>
      <c r="H1807" s="123" t="str">
        <f>IF('表格编辑 '!J1807="","",'表格编辑 '!J1807)</f>
        <v>HaiJuLong_deadth(RECEIVER, ARG0, ARG1, ARG2, ARG3,ARG4)</v>
      </c>
      <c r="I1807" s="123">
        <f>IF('表格编辑 '!K1807="","",'表格编辑 '!K1807)</f>
        <v>1</v>
      </c>
      <c r="J1807" s="123">
        <f>IF('表格编辑 '!L1807="","",'表格编辑 '!L1807)</f>
        <v>12129</v>
      </c>
      <c r="K1807" s="123">
        <f>IF('表格编辑 '!M1807="","",'表格编辑 '!M1807)</f>
        <v>1470</v>
      </c>
      <c r="L1807" s="123">
        <f>IF('表格编辑 '!N1807="","",'表格编辑 '!N1807)</f>
        <v>120</v>
      </c>
      <c r="M1807" s="123">
        <f>IF('表格编辑 '!O1807="","",'表格编辑 '!O1807)</f>
        <v>120</v>
      </c>
      <c r="N1807" s="123">
        <f>IF('表格编辑 '!P1807="","",'表格编辑 '!P1807)</f>
        <v>120</v>
      </c>
      <c r="O1807" s="123">
        <f>IF('表格编辑 '!Q1807="","",'表格编辑 '!Q1807)</f>
        <v>120</v>
      </c>
      <c r="P1807" s="123">
        <f>IF('表格编辑 '!R1807="","",'表格编辑 '!R1807)</f>
        <v>220</v>
      </c>
      <c r="Q1807" s="123">
        <f>IF('表格编辑 '!S1807="","",'表格编辑 '!S1807)</f>
        <v>320</v>
      </c>
      <c r="R1807" s="123" t="str">
        <f>IF('表格编辑 '!T1807="","",'表格编辑 '!T1807)</f>
        <v/>
      </c>
      <c r="S1807" s="123" t="str">
        <f>IF('表格编辑 '!U1807="","",'表格编辑 '!U1807)</f>
        <v/>
      </c>
      <c r="T1807" s="123" t="str">
        <f>IF('表格编辑 '!V1807="","",'表格编辑 '!V1807)</f>
        <v/>
      </c>
      <c r="U1807" s="123" t="str">
        <f>IF('表格编辑 '!W1807="","",'表格编辑 '!W1807)</f>
        <v/>
      </c>
      <c r="V1807" s="123" t="str">
        <f>IF('表格编辑 '!X1807="","",'表格编辑 '!X1807)</f>
        <v/>
      </c>
      <c r="W1807" s="123">
        <f>IF('表格编辑 '!Y1807="","",'表格编辑 '!Y1807)</f>
        <v>100</v>
      </c>
      <c r="X1807" s="123">
        <f>IF('表格编辑 '!Z1807="","",'表格编辑 '!Z1807)</f>
        <v>100</v>
      </c>
      <c r="Y1807" s="123">
        <f>IF('表格编辑 '!AA1807="","",'表格编辑 '!AA1807)</f>
        <v>100</v>
      </c>
      <c r="Z1807" s="123">
        <f>IF('表格编辑 '!AB1807="","",'表格编辑 '!AB1807)</f>
        <v>100</v>
      </c>
      <c r="AA1807" s="123">
        <f>IF('表格编辑 '!AC1807="","",'表格编辑 '!AC1807)</f>
        <v>100</v>
      </c>
      <c r="AB1807" s="123">
        <f>IF('表格编辑 '!AD1807="","",'表格编辑 '!AD1807)</f>
        <v>100</v>
      </c>
      <c r="AC1807" s="123">
        <f>IF('表格编辑 '!AE1807="","",'表格编辑 '!AE1807)</f>
        <v>40</v>
      </c>
      <c r="AD1807" s="123">
        <f>IF('表格编辑 '!AF1807="","",'表格编辑 '!AF1807)</f>
        <v>131239</v>
      </c>
    </row>
    <row r="1808" spans="1:30">
      <c r="A1808" s="123">
        <f>IF('表格编辑 '!A1808="","",'表格编辑 '!A1808)</f>
        <v>31240</v>
      </c>
      <c r="B1808" s="123">
        <f>IF('表格编辑 '!B1808="","",'表格编辑 '!B1808)</f>
        <v>50</v>
      </c>
      <c r="C1808" s="123">
        <f>IF('表格编辑 '!E1808="","",'表格编辑 '!E1808)</f>
        <v>49</v>
      </c>
      <c r="D1808" s="123" t="str">
        <f>IF('表格编辑 '!F1808="","",'表格编辑 '!F1808)</f>
        <v>JuRenBaLuoSi_Born(RECEIVER, ARG0, ARG1, ARG2, ARG3,ARG4)</v>
      </c>
      <c r="E1808" s="123" t="str">
        <f>IF('表格编辑 '!G1808="","",'表格编辑 '!G1808)</f>
        <v>JuRenBaLuoSi_Update(RECEIVER, ARG0, ARG1, ARG2, ARG3,ARG4)</v>
      </c>
      <c r="F1808" s="123" t="str">
        <f>IF('表格编辑 '!H1808="","",'表格编辑 '!H1808)</f>
        <v/>
      </c>
      <c r="G1808" s="123" t="str">
        <f>IF('表格编辑 '!I1808="","",'表格编辑 '!I1808)</f>
        <v/>
      </c>
      <c r="H1808" s="123" t="str">
        <f>IF('表格编辑 '!J1808="","",'表格编辑 '!J1808)</f>
        <v>JuRenBaLuoSi_deadth(RECEIVER, ARG0, ARG1, ARG2, ARG3,ARG4)</v>
      </c>
      <c r="I1808" s="123">
        <f>IF('表格编辑 '!K1808="","",'表格编辑 '!K1808)</f>
        <v>1</v>
      </c>
      <c r="J1808" s="123">
        <f>IF('表格编辑 '!L1808="","",'表格编辑 '!L1808)</f>
        <v>12933</v>
      </c>
      <c r="K1808" s="123">
        <f>IF('表格编辑 '!M1808="","",'表格编辑 '!M1808)</f>
        <v>1470</v>
      </c>
      <c r="L1808" s="123">
        <f>IF('表格编辑 '!N1808="","",'表格编辑 '!N1808)</f>
        <v>130</v>
      </c>
      <c r="M1808" s="123">
        <f>IF('表格编辑 '!O1808="","",'表格编辑 '!O1808)</f>
        <v>130</v>
      </c>
      <c r="N1808" s="123">
        <f>IF('表格编辑 '!P1808="","",'表格编辑 '!P1808)</f>
        <v>130</v>
      </c>
      <c r="O1808" s="123">
        <f>IF('表格编辑 '!Q1808="","",'表格编辑 '!Q1808)</f>
        <v>80</v>
      </c>
      <c r="P1808" s="123">
        <f>IF('表格编辑 '!R1808="","",'表格编辑 '!R1808)</f>
        <v>220</v>
      </c>
      <c r="Q1808" s="123">
        <f>IF('表格编辑 '!S1808="","",'表格编辑 '!S1808)</f>
        <v>320</v>
      </c>
      <c r="R1808" s="123" t="str">
        <f>IF('表格编辑 '!T1808="","",'表格编辑 '!T1808)</f>
        <v/>
      </c>
      <c r="S1808" s="123" t="str">
        <f>IF('表格编辑 '!U1808="","",'表格编辑 '!U1808)</f>
        <v/>
      </c>
      <c r="T1808" s="123" t="str">
        <f>IF('表格编辑 '!V1808="","",'表格编辑 '!V1808)</f>
        <v/>
      </c>
      <c r="U1808" s="123" t="str">
        <f>IF('表格编辑 '!W1808="","",'表格编辑 '!W1808)</f>
        <v/>
      </c>
      <c r="V1808" s="123" t="str">
        <f>IF('表格编辑 '!X1808="","",'表格编辑 '!X1808)</f>
        <v/>
      </c>
      <c r="W1808" s="123">
        <f>IF('表格编辑 '!Y1808="","",'表格编辑 '!Y1808)</f>
        <v>100</v>
      </c>
      <c r="X1808" s="123">
        <f>IF('表格编辑 '!Z1808="","",'表格编辑 '!Z1808)</f>
        <v>100</v>
      </c>
      <c r="Y1808" s="123">
        <f>IF('表格编辑 '!AA1808="","",'表格编辑 '!AA1808)</f>
        <v>100</v>
      </c>
      <c r="Z1808" s="123">
        <f>IF('表格编辑 '!AB1808="","",'表格编辑 '!AB1808)</f>
        <v>100</v>
      </c>
      <c r="AA1808" s="123">
        <f>IF('表格编辑 '!AC1808="","",'表格编辑 '!AC1808)</f>
        <v>100</v>
      </c>
      <c r="AB1808" s="123">
        <f>IF('表格编辑 '!AD1808="","",'表格编辑 '!AD1808)</f>
        <v>100</v>
      </c>
      <c r="AC1808" s="123" t="str">
        <f>IF('表格编辑 '!AE1808="","",'表格编辑 '!AE1808)</f>
        <v/>
      </c>
      <c r="AD1808" s="123">
        <f>IF('表格编辑 '!AF1808="","",'表格编辑 '!AF1808)</f>
        <v>131240</v>
      </c>
    </row>
    <row r="1809" spans="1:30">
      <c r="A1809" s="123">
        <f>IF('表格编辑 '!A1809="","",'表格编辑 '!A1809)</f>
        <v>31241</v>
      </c>
      <c r="B1809" s="123">
        <f>IF('表格编辑 '!B1809="","",'表格编辑 '!B1809)</f>
        <v>32</v>
      </c>
      <c r="C1809" s="123">
        <f>IF('表格编辑 '!E1809="","",'表格编辑 '!E1809)</f>
        <v>49</v>
      </c>
      <c r="D1809" s="123" t="str">
        <f>IF('表格编辑 '!F1809="","",'表格编辑 '!F1809)</f>
        <v>ShiRenMoShouLingLuoKe_Born(RECEIVER, ARG0, ARG1, ARG2, ARG3,ARG4)</v>
      </c>
      <c r="E1809" s="123" t="str">
        <f>IF('表格编辑 '!G1809="","",'表格编辑 '!G1809)</f>
        <v>ShiRenMoShouLingLuoKe_Update(RECEIVER, ARG0, ARG1, ARG2, ARG3,ARG4)</v>
      </c>
      <c r="F1809" s="123" t="str">
        <f>IF('表格编辑 '!H1809="","",'表格编辑 '!H1809)</f>
        <v/>
      </c>
      <c r="G1809" s="123" t="str">
        <f>IF('表格编辑 '!I1809="","",'表格编辑 '!I1809)</f>
        <v/>
      </c>
      <c r="H1809" s="123" t="str">
        <f>IF('表格编辑 '!J1809="","",'表格编辑 '!J1809)</f>
        <v>ShiRenMoShouLingLuoKe_deadth(RECEIVER, ARG0, ARG1, ARG2, ARG3,ARG4)</v>
      </c>
      <c r="I1809" s="123">
        <f>IF('表格编辑 '!K1809="","",'表格编辑 '!K1809)</f>
        <v>1</v>
      </c>
      <c r="J1809" s="123">
        <f>IF('表格编辑 '!L1809="","",'表格编辑 '!L1809)</f>
        <v>14898</v>
      </c>
      <c r="K1809" s="123">
        <f>IF('表格编辑 '!M1809="","",'表格编辑 '!M1809)</f>
        <v>1470</v>
      </c>
      <c r="L1809" s="123">
        <f>IF('表格编辑 '!N1809="","",'表格编辑 '!N1809)</f>
        <v>130</v>
      </c>
      <c r="M1809" s="123">
        <f>IF('表格编辑 '!O1809="","",'表格编辑 '!O1809)</f>
        <v>130</v>
      </c>
      <c r="N1809" s="123">
        <f>IF('表格编辑 '!P1809="","",'表格编辑 '!P1809)</f>
        <v>130</v>
      </c>
      <c r="O1809" s="123">
        <f>IF('表格编辑 '!Q1809="","",'表格编辑 '!Q1809)</f>
        <v>80</v>
      </c>
      <c r="P1809" s="123">
        <f>IF('表格编辑 '!R1809="","",'表格编辑 '!R1809)</f>
        <v>220</v>
      </c>
      <c r="Q1809" s="123">
        <f>IF('表格编辑 '!S1809="","",'表格编辑 '!S1809)</f>
        <v>320</v>
      </c>
      <c r="R1809" s="123" t="str">
        <f>IF('表格编辑 '!T1809="","",'表格编辑 '!T1809)</f>
        <v/>
      </c>
      <c r="S1809" s="123" t="str">
        <f>IF('表格编辑 '!U1809="","",'表格编辑 '!U1809)</f>
        <v/>
      </c>
      <c r="T1809" s="123" t="str">
        <f>IF('表格编辑 '!V1809="","",'表格编辑 '!V1809)</f>
        <v/>
      </c>
      <c r="U1809" s="123" t="str">
        <f>IF('表格编辑 '!W1809="","",'表格编辑 '!W1809)</f>
        <v/>
      </c>
      <c r="V1809" s="123" t="str">
        <f>IF('表格编辑 '!X1809="","",'表格编辑 '!X1809)</f>
        <v/>
      </c>
      <c r="W1809" s="123">
        <f>IF('表格编辑 '!Y1809="","",'表格编辑 '!Y1809)</f>
        <v>100</v>
      </c>
      <c r="X1809" s="123">
        <f>IF('表格编辑 '!Z1809="","",'表格编辑 '!Z1809)</f>
        <v>100</v>
      </c>
      <c r="Y1809" s="123">
        <f>IF('表格编辑 '!AA1809="","",'表格编辑 '!AA1809)</f>
        <v>100</v>
      </c>
      <c r="Z1809" s="123">
        <f>IF('表格编辑 '!AB1809="","",'表格编辑 '!AB1809)</f>
        <v>100</v>
      </c>
      <c r="AA1809" s="123">
        <f>IF('表格编辑 '!AC1809="","",'表格编辑 '!AC1809)</f>
        <v>100</v>
      </c>
      <c r="AB1809" s="123">
        <f>IF('表格编辑 '!AD1809="","",'表格编辑 '!AD1809)</f>
        <v>100</v>
      </c>
      <c r="AC1809" s="123" t="str">
        <f>IF('表格编辑 '!AE1809="","",'表格编辑 '!AE1809)</f>
        <v/>
      </c>
      <c r="AD1809" s="123">
        <f>IF('表格编辑 '!AF1809="","",'表格编辑 '!AF1809)</f>
        <v>131241</v>
      </c>
    </row>
    <row r="1810" spans="1:30">
      <c r="A1810" s="123">
        <f>IF('表格编辑 '!A1810="","",'表格编辑 '!A1810)</f>
        <v>31242</v>
      </c>
      <c r="B1810" s="123">
        <f>IF('表格编辑 '!B1810="","",'表格编辑 '!B1810)</f>
        <v>63</v>
      </c>
      <c r="C1810" s="123">
        <f>IF('表格编辑 '!E1810="","",'表格编辑 '!E1810)</f>
        <v>54</v>
      </c>
      <c r="D1810" s="123" t="str">
        <f>IF('表格编辑 '!F1810="","",'表格编辑 '!F1810)</f>
        <v>BaiEMoJiLaSi_Born(RECEIVER, ARG0, ARG1, ARG2, ARG3,ARG4)</v>
      </c>
      <c r="E1810" s="123" t="str">
        <f>IF('表格编辑 '!G1810="","",'表格编辑 '!G1810)</f>
        <v>BaiEMoJiLaSi_Update(RECEIVER, ARG0, ARG1, ARG2, ARG3,ARG4)</v>
      </c>
      <c r="F1810" s="123" t="str">
        <f>IF('表格编辑 '!H1810="","",'表格编辑 '!H1810)</f>
        <v/>
      </c>
      <c r="G1810" s="123" t="str">
        <f>IF('表格编辑 '!I1810="","",'表格编辑 '!I1810)</f>
        <v/>
      </c>
      <c r="H1810" s="123" t="str">
        <f>IF('表格编辑 '!J1810="","",'表格编辑 '!J1810)</f>
        <v>BaiEMoJiLaSi_deadth(RECEIVER, ARG0, ARG1, ARG2, ARG3,ARG4)</v>
      </c>
      <c r="I1810" s="123">
        <f>IF('表格编辑 '!K1810="","",'表格编辑 '!K1810)</f>
        <v>1</v>
      </c>
      <c r="J1810" s="123">
        <f>IF('表格编辑 '!L1810="","",'表格编辑 '!L1810)</f>
        <v>16173</v>
      </c>
      <c r="K1810" s="123">
        <f>IF('表格编辑 '!M1810="","",'表格编辑 '!M1810)</f>
        <v>1620</v>
      </c>
      <c r="L1810" s="123">
        <f>IF('表格编辑 '!N1810="","",'表格编辑 '!N1810)</f>
        <v>130</v>
      </c>
      <c r="M1810" s="123">
        <f>IF('表格编辑 '!O1810="","",'表格编辑 '!O1810)</f>
        <v>130</v>
      </c>
      <c r="N1810" s="123">
        <f>IF('表格编辑 '!P1810="","",'表格编辑 '!P1810)</f>
        <v>130</v>
      </c>
      <c r="O1810" s="123">
        <f>IF('表格编辑 '!Q1810="","",'表格编辑 '!Q1810)</f>
        <v>80</v>
      </c>
      <c r="P1810" s="123">
        <f>IF('表格编辑 '!R1810="","",'表格编辑 '!R1810)</f>
        <v>220</v>
      </c>
      <c r="Q1810" s="123">
        <f>IF('表格编辑 '!S1810="","",'表格编辑 '!S1810)</f>
        <v>320</v>
      </c>
      <c r="R1810" s="123" t="str">
        <f>IF('表格编辑 '!T1810="","",'表格编辑 '!T1810)</f>
        <v/>
      </c>
      <c r="S1810" s="123" t="str">
        <f>IF('表格编辑 '!U1810="","",'表格编辑 '!U1810)</f>
        <v/>
      </c>
      <c r="T1810" s="123" t="str">
        <f>IF('表格编辑 '!V1810="","",'表格编辑 '!V1810)</f>
        <v/>
      </c>
      <c r="U1810" s="123" t="str">
        <f>IF('表格编辑 '!W1810="","",'表格编辑 '!W1810)</f>
        <v/>
      </c>
      <c r="V1810" s="123" t="str">
        <f>IF('表格编辑 '!X1810="","",'表格编辑 '!X1810)</f>
        <v/>
      </c>
      <c r="W1810" s="123">
        <f>IF('表格编辑 '!Y1810="","",'表格编辑 '!Y1810)</f>
        <v>100</v>
      </c>
      <c r="X1810" s="123">
        <f>IF('表格编辑 '!Z1810="","",'表格编辑 '!Z1810)</f>
        <v>100</v>
      </c>
      <c r="Y1810" s="123">
        <f>IF('表格编辑 '!AA1810="","",'表格编辑 '!AA1810)</f>
        <v>100</v>
      </c>
      <c r="Z1810" s="123">
        <f>IF('表格编辑 '!AB1810="","",'表格编辑 '!AB1810)</f>
        <v>100</v>
      </c>
      <c r="AA1810" s="123">
        <f>IF('表格编辑 '!AC1810="","",'表格编辑 '!AC1810)</f>
        <v>100</v>
      </c>
      <c r="AB1810" s="123">
        <f>IF('表格编辑 '!AD1810="","",'表格编辑 '!AD1810)</f>
        <v>100</v>
      </c>
      <c r="AC1810" s="123" t="str">
        <f>IF('表格编辑 '!AE1810="","",'表格编辑 '!AE1810)</f>
        <v/>
      </c>
      <c r="AD1810" s="123">
        <f>IF('表格编辑 '!AF1810="","",'表格编辑 '!AF1810)</f>
        <v>131242</v>
      </c>
    </row>
    <row r="1811" spans="1:30">
      <c r="A1811" s="123">
        <f>IF('表格编辑 '!A1811="","",'表格编辑 '!A1811)</f>
        <v>31243</v>
      </c>
      <c r="B1811" s="123">
        <f>IF('表格编辑 '!B1811="","",'表格编辑 '!B1811)</f>
        <v>66</v>
      </c>
      <c r="C1811" s="123">
        <f>IF('表格编辑 '!E1811="","",'表格编辑 '!E1811)</f>
        <v>54</v>
      </c>
      <c r="D1811" s="123" t="str">
        <f>IF('表格编辑 '!F1811="","",'表格编辑 '!F1811)</f>
        <v>ELangXiSi_Born(RECEIVER, ARG0, ARG1, ARG2, ARG3,ARG4)</v>
      </c>
      <c r="E1811" s="123" t="str">
        <f>IF('表格编辑 '!G1811="","",'表格编辑 '!G1811)</f>
        <v>ELangXiSi_Update(RECEIVER, ARG0, ARG1, ARG2, ARG3,ARG4)</v>
      </c>
      <c r="F1811" s="123" t="str">
        <f>IF('表格编辑 '!H1811="","",'表格编辑 '!H1811)</f>
        <v/>
      </c>
      <c r="G1811" s="123" t="str">
        <f>IF('表格编辑 '!I1811="","",'表格编辑 '!I1811)</f>
        <v/>
      </c>
      <c r="H1811" s="123" t="str">
        <f>IF('表格编辑 '!J1811="","",'表格编辑 '!J1811)</f>
        <v>ELangXiSi_deadth(RECEIVER, ARG0, ARG1, ARG2, ARG3,ARG4)</v>
      </c>
      <c r="I1811" s="123">
        <f>IF('表格编辑 '!K1811="","",'表格编辑 '!K1811)</f>
        <v>1</v>
      </c>
      <c r="J1811" s="123">
        <f>IF('表格编辑 '!L1811="","",'表格编辑 '!L1811)</f>
        <v>19011</v>
      </c>
      <c r="K1811" s="123">
        <f>IF('表格编辑 '!M1811="","",'表格编辑 '!M1811)</f>
        <v>1620</v>
      </c>
      <c r="L1811" s="123">
        <f>IF('表格编辑 '!N1811="","",'表格编辑 '!N1811)</f>
        <v>150</v>
      </c>
      <c r="M1811" s="123">
        <f>IF('表格编辑 '!O1811="","",'表格编辑 '!O1811)</f>
        <v>150</v>
      </c>
      <c r="N1811" s="123">
        <f>IF('表格编辑 '!P1811="","",'表格编辑 '!P1811)</f>
        <v>150</v>
      </c>
      <c r="O1811" s="123">
        <f>IF('表格编辑 '!Q1811="","",'表格编辑 '!Q1811)</f>
        <v>80</v>
      </c>
      <c r="P1811" s="123">
        <f>IF('表格编辑 '!R1811="","",'表格编辑 '!R1811)</f>
        <v>220</v>
      </c>
      <c r="Q1811" s="123">
        <f>IF('表格编辑 '!S1811="","",'表格编辑 '!S1811)</f>
        <v>320</v>
      </c>
      <c r="R1811" s="123" t="str">
        <f>IF('表格编辑 '!T1811="","",'表格编辑 '!T1811)</f>
        <v/>
      </c>
      <c r="S1811" s="123" t="str">
        <f>IF('表格编辑 '!U1811="","",'表格编辑 '!U1811)</f>
        <v/>
      </c>
      <c r="T1811" s="123" t="str">
        <f>IF('表格编辑 '!V1811="","",'表格编辑 '!V1811)</f>
        <v/>
      </c>
      <c r="U1811" s="123" t="str">
        <f>IF('表格编辑 '!W1811="","",'表格编辑 '!W1811)</f>
        <v/>
      </c>
      <c r="V1811" s="123" t="str">
        <f>IF('表格编辑 '!X1811="","",'表格编辑 '!X1811)</f>
        <v/>
      </c>
      <c r="W1811" s="123">
        <f>IF('表格编辑 '!Y1811="","",'表格编辑 '!Y1811)</f>
        <v>100</v>
      </c>
      <c r="X1811" s="123">
        <f>IF('表格编辑 '!Z1811="","",'表格编辑 '!Z1811)</f>
        <v>100</v>
      </c>
      <c r="Y1811" s="123">
        <f>IF('表格编辑 '!AA1811="","",'表格编辑 '!AA1811)</f>
        <v>100</v>
      </c>
      <c r="Z1811" s="123">
        <f>IF('表格编辑 '!AB1811="","",'表格编辑 '!AB1811)</f>
        <v>100</v>
      </c>
      <c r="AA1811" s="123">
        <f>IF('表格编辑 '!AC1811="","",'表格编辑 '!AC1811)</f>
        <v>100</v>
      </c>
      <c r="AB1811" s="123">
        <f>IF('表格编辑 '!AD1811="","",'表格编辑 '!AD1811)</f>
        <v>100</v>
      </c>
      <c r="AC1811" s="123" t="str">
        <f>IF('表格编辑 '!AE1811="","",'表格编辑 '!AE1811)</f>
        <v/>
      </c>
      <c r="AD1811" s="123">
        <f>IF('表格编辑 '!AF1811="","",'表格编辑 '!AF1811)</f>
        <v>131243</v>
      </c>
    </row>
    <row r="1812" spans="1:30">
      <c r="A1812" s="123">
        <f>IF('表格编辑 '!A1812="","",'表格编辑 '!A1812)</f>
        <v>31244</v>
      </c>
      <c r="B1812" s="123">
        <f>IF('表格编辑 '!B1812="","",'表格编辑 '!B1812)</f>
        <v>35</v>
      </c>
      <c r="C1812" s="123">
        <f>IF('表格编辑 '!E1812="","",'表格编辑 '!E1812)</f>
        <v>54</v>
      </c>
      <c r="D1812" s="123" t="str">
        <f>IF('表格编辑 '!F1812="","",'表格编辑 '!F1812)</f>
        <v>HaiJuLong_Born(RECEIVER, ARG0, ARG1, ARG2, ARG3,ARG4)</v>
      </c>
      <c r="E1812" s="123" t="str">
        <f>IF('表格编辑 '!G1812="","",'表格编辑 '!G1812)</f>
        <v>HaiJuLong_Update(RECEIVER, ARG0, ARG1, ARG2, ARG3,ARG4)</v>
      </c>
      <c r="F1812" s="123" t="str">
        <f>IF('表格编辑 '!H1812="","",'表格编辑 '!H1812)</f>
        <v/>
      </c>
      <c r="G1812" s="123" t="str">
        <f>IF('表格编辑 '!I1812="","",'表格编辑 '!I1812)</f>
        <v/>
      </c>
      <c r="H1812" s="123" t="str">
        <f>IF('表格编辑 '!J1812="","",'表格编辑 '!J1812)</f>
        <v>HaiJuLong_deadth(RECEIVER, ARG0, ARG1, ARG2, ARG3,ARG4)</v>
      </c>
      <c r="I1812" s="123">
        <f>IF('表格编辑 '!K1812="","",'表格编辑 '!K1812)</f>
        <v>1</v>
      </c>
      <c r="J1812" s="123">
        <f>IF('表格编辑 '!L1812="","",'表格编辑 '!L1812)</f>
        <v>13626</v>
      </c>
      <c r="K1812" s="123">
        <f>IF('表格编辑 '!M1812="","",'表格编辑 '!M1812)</f>
        <v>1620</v>
      </c>
      <c r="L1812" s="123">
        <f>IF('表格编辑 '!N1812="","",'表格编辑 '!N1812)</f>
        <v>150</v>
      </c>
      <c r="M1812" s="123">
        <f>IF('表格编辑 '!O1812="","",'表格编辑 '!O1812)</f>
        <v>150</v>
      </c>
      <c r="N1812" s="123">
        <f>IF('表格编辑 '!P1812="","",'表格编辑 '!P1812)</f>
        <v>150</v>
      </c>
      <c r="O1812" s="123">
        <f>IF('表格编辑 '!Q1812="","",'表格编辑 '!Q1812)</f>
        <v>150</v>
      </c>
      <c r="P1812" s="123">
        <f>IF('表格编辑 '!R1812="","",'表格编辑 '!R1812)</f>
        <v>220</v>
      </c>
      <c r="Q1812" s="123">
        <f>IF('表格编辑 '!S1812="","",'表格编辑 '!S1812)</f>
        <v>320</v>
      </c>
      <c r="R1812" s="123" t="str">
        <f>IF('表格编辑 '!T1812="","",'表格编辑 '!T1812)</f>
        <v/>
      </c>
      <c r="S1812" s="123" t="str">
        <f>IF('表格编辑 '!U1812="","",'表格编辑 '!U1812)</f>
        <v/>
      </c>
      <c r="T1812" s="123" t="str">
        <f>IF('表格编辑 '!V1812="","",'表格编辑 '!V1812)</f>
        <v/>
      </c>
      <c r="U1812" s="123" t="str">
        <f>IF('表格编辑 '!W1812="","",'表格编辑 '!W1812)</f>
        <v/>
      </c>
      <c r="V1812" s="123" t="str">
        <f>IF('表格编辑 '!X1812="","",'表格编辑 '!X1812)</f>
        <v/>
      </c>
      <c r="W1812" s="123">
        <f>IF('表格编辑 '!Y1812="","",'表格编辑 '!Y1812)</f>
        <v>100</v>
      </c>
      <c r="X1812" s="123">
        <f>IF('表格编辑 '!Z1812="","",'表格编辑 '!Z1812)</f>
        <v>100</v>
      </c>
      <c r="Y1812" s="123">
        <f>IF('表格编辑 '!AA1812="","",'表格编辑 '!AA1812)</f>
        <v>100</v>
      </c>
      <c r="Z1812" s="123">
        <f>IF('表格编辑 '!AB1812="","",'表格编辑 '!AB1812)</f>
        <v>100</v>
      </c>
      <c r="AA1812" s="123">
        <f>IF('表格编辑 '!AC1812="","",'表格编辑 '!AC1812)</f>
        <v>100</v>
      </c>
      <c r="AB1812" s="123">
        <f>IF('表格编辑 '!AD1812="","",'表格编辑 '!AD1812)</f>
        <v>100</v>
      </c>
      <c r="AC1812" s="123">
        <f>IF('表格编辑 '!AE1812="","",'表格编辑 '!AE1812)</f>
        <v>40</v>
      </c>
      <c r="AD1812" s="123">
        <f>IF('表格编辑 '!AF1812="","",'表格编辑 '!AF1812)</f>
        <v>131244</v>
      </c>
    </row>
    <row r="1813" spans="1:30">
      <c r="A1813" s="123">
        <f>IF('表格编辑 '!A1813="","",'表格编辑 '!A1813)</f>
        <v>31245</v>
      </c>
      <c r="B1813" s="123">
        <f>IF('表格编辑 '!B1813="","",'表格编辑 '!B1813)</f>
        <v>50</v>
      </c>
      <c r="C1813" s="123">
        <f>IF('表格编辑 '!E1813="","",'表格编辑 '!E1813)</f>
        <v>54</v>
      </c>
      <c r="D1813" s="123" t="str">
        <f>IF('表格编辑 '!F1813="","",'表格编辑 '!F1813)</f>
        <v>JuRenBaLuoSi_Born(RECEIVER, ARG0, ARG1, ARG2, ARG3,ARG4)</v>
      </c>
      <c r="E1813" s="123" t="str">
        <f>IF('表格编辑 '!G1813="","",'表格编辑 '!G1813)</f>
        <v>JuRenBaLuoSi_Update(RECEIVER, ARG0, ARG1, ARG2, ARG3,ARG4)</v>
      </c>
      <c r="F1813" s="123" t="str">
        <f>IF('表格编辑 '!H1813="","",'表格编辑 '!H1813)</f>
        <v/>
      </c>
      <c r="G1813" s="123" t="str">
        <f>IF('表格编辑 '!I1813="","",'表格编辑 '!I1813)</f>
        <v/>
      </c>
      <c r="H1813" s="123" t="str">
        <f>IF('表格编辑 '!J1813="","",'表格编辑 '!J1813)</f>
        <v>JuRenBaLuoSi_deadth(RECEIVER, ARG0, ARG1, ARG2, ARG3,ARG4)</v>
      </c>
      <c r="I1813" s="123">
        <f>IF('表格编辑 '!K1813="","",'表格编辑 '!K1813)</f>
        <v>1</v>
      </c>
      <c r="J1813" s="123">
        <f>IF('表格编辑 '!L1813="","",'表格编辑 '!L1813)</f>
        <v>14784</v>
      </c>
      <c r="K1813" s="123">
        <f>IF('表格编辑 '!M1813="","",'表格编辑 '!M1813)</f>
        <v>1620</v>
      </c>
      <c r="L1813" s="123">
        <f>IF('表格编辑 '!N1813="","",'表格编辑 '!N1813)</f>
        <v>150</v>
      </c>
      <c r="M1813" s="123">
        <f>IF('表格编辑 '!O1813="","",'表格编辑 '!O1813)</f>
        <v>150</v>
      </c>
      <c r="N1813" s="123">
        <f>IF('表格编辑 '!P1813="","",'表格编辑 '!P1813)</f>
        <v>150</v>
      </c>
      <c r="O1813" s="123">
        <f>IF('表格编辑 '!Q1813="","",'表格编辑 '!Q1813)</f>
        <v>100</v>
      </c>
      <c r="P1813" s="123">
        <f>IF('表格编辑 '!R1813="","",'表格编辑 '!R1813)</f>
        <v>220</v>
      </c>
      <c r="Q1813" s="123">
        <f>IF('表格编辑 '!S1813="","",'表格编辑 '!S1813)</f>
        <v>320</v>
      </c>
      <c r="R1813" s="123" t="str">
        <f>IF('表格编辑 '!T1813="","",'表格编辑 '!T1813)</f>
        <v/>
      </c>
      <c r="S1813" s="123" t="str">
        <f>IF('表格编辑 '!U1813="","",'表格编辑 '!U1813)</f>
        <v/>
      </c>
      <c r="T1813" s="123" t="str">
        <f>IF('表格编辑 '!V1813="","",'表格编辑 '!V1813)</f>
        <v/>
      </c>
      <c r="U1813" s="123" t="str">
        <f>IF('表格编辑 '!W1813="","",'表格编辑 '!W1813)</f>
        <v/>
      </c>
      <c r="V1813" s="123" t="str">
        <f>IF('表格编辑 '!X1813="","",'表格编辑 '!X1813)</f>
        <v/>
      </c>
      <c r="W1813" s="123">
        <f>IF('表格编辑 '!Y1813="","",'表格编辑 '!Y1813)</f>
        <v>100</v>
      </c>
      <c r="X1813" s="123">
        <f>IF('表格编辑 '!Z1813="","",'表格编辑 '!Z1813)</f>
        <v>100</v>
      </c>
      <c r="Y1813" s="123">
        <f>IF('表格编辑 '!AA1813="","",'表格编辑 '!AA1813)</f>
        <v>100</v>
      </c>
      <c r="Z1813" s="123">
        <f>IF('表格编辑 '!AB1813="","",'表格编辑 '!AB1813)</f>
        <v>100</v>
      </c>
      <c r="AA1813" s="123">
        <f>IF('表格编辑 '!AC1813="","",'表格编辑 '!AC1813)</f>
        <v>100</v>
      </c>
      <c r="AB1813" s="123">
        <f>IF('表格编辑 '!AD1813="","",'表格编辑 '!AD1813)</f>
        <v>100</v>
      </c>
      <c r="AC1813" s="123" t="str">
        <f>IF('表格编辑 '!AE1813="","",'表格编辑 '!AE1813)</f>
        <v/>
      </c>
      <c r="AD1813" s="123">
        <f>IF('表格编辑 '!AF1813="","",'表格编辑 '!AF1813)</f>
        <v>131245</v>
      </c>
    </row>
    <row r="1814" spans="1:30">
      <c r="A1814" s="123">
        <f>IF('表格编辑 '!A1814="","",'表格编辑 '!A1814)</f>
        <v>31246</v>
      </c>
      <c r="B1814" s="123">
        <f>IF('表格编辑 '!B1814="","",'表格编辑 '!B1814)</f>
        <v>32</v>
      </c>
      <c r="C1814" s="123">
        <f>IF('表格编辑 '!E1814="","",'表格编辑 '!E1814)</f>
        <v>54</v>
      </c>
      <c r="D1814" s="123" t="str">
        <f>IF('表格编辑 '!F1814="","",'表格编辑 '!F1814)</f>
        <v>ShiRenMoShouLingLuoKe_Born(RECEIVER, ARG0, ARG1, ARG2, ARG3,ARG4)</v>
      </c>
      <c r="E1814" s="123" t="str">
        <f>IF('表格编辑 '!G1814="","",'表格编辑 '!G1814)</f>
        <v>ShiRenMoShouLingLuoKe_Update(RECEIVER, ARG0, ARG1, ARG2, ARG3,ARG4)</v>
      </c>
      <c r="F1814" s="123" t="str">
        <f>IF('表格编辑 '!H1814="","",'表格编辑 '!H1814)</f>
        <v/>
      </c>
      <c r="G1814" s="123" t="str">
        <f>IF('表格编辑 '!I1814="","",'表格编辑 '!I1814)</f>
        <v/>
      </c>
      <c r="H1814" s="123" t="str">
        <f>IF('表格编辑 '!J1814="","",'表格编辑 '!J1814)</f>
        <v>ShiRenMoShouLingLuoKe_deadth(RECEIVER, ARG0, ARG1, ARG2, ARG3,ARG4)</v>
      </c>
      <c r="I1814" s="123">
        <f>IF('表格编辑 '!K1814="","",'表格编辑 '!K1814)</f>
        <v>1</v>
      </c>
      <c r="J1814" s="123">
        <f>IF('表格编辑 '!L1814="","",'表格编辑 '!L1814)</f>
        <v>16737</v>
      </c>
      <c r="K1814" s="123">
        <f>IF('表格编辑 '!M1814="","",'表格编辑 '!M1814)</f>
        <v>1620</v>
      </c>
      <c r="L1814" s="123">
        <f>IF('表格编辑 '!N1814="","",'表格编辑 '!N1814)</f>
        <v>150</v>
      </c>
      <c r="M1814" s="123">
        <f>IF('表格编辑 '!O1814="","",'表格编辑 '!O1814)</f>
        <v>150</v>
      </c>
      <c r="N1814" s="123">
        <f>IF('表格编辑 '!P1814="","",'表格编辑 '!P1814)</f>
        <v>150</v>
      </c>
      <c r="O1814" s="123">
        <f>IF('表格编辑 '!Q1814="","",'表格编辑 '!Q1814)</f>
        <v>100</v>
      </c>
      <c r="P1814" s="123">
        <f>IF('表格编辑 '!R1814="","",'表格编辑 '!R1814)</f>
        <v>220</v>
      </c>
      <c r="Q1814" s="123">
        <f>IF('表格编辑 '!S1814="","",'表格编辑 '!S1814)</f>
        <v>320</v>
      </c>
      <c r="R1814" s="123" t="str">
        <f>IF('表格编辑 '!T1814="","",'表格编辑 '!T1814)</f>
        <v/>
      </c>
      <c r="S1814" s="123" t="str">
        <f>IF('表格编辑 '!U1814="","",'表格编辑 '!U1814)</f>
        <v/>
      </c>
      <c r="T1814" s="123" t="str">
        <f>IF('表格编辑 '!V1814="","",'表格编辑 '!V1814)</f>
        <v/>
      </c>
      <c r="U1814" s="123" t="str">
        <f>IF('表格编辑 '!W1814="","",'表格编辑 '!W1814)</f>
        <v/>
      </c>
      <c r="V1814" s="123" t="str">
        <f>IF('表格编辑 '!X1814="","",'表格编辑 '!X1814)</f>
        <v/>
      </c>
      <c r="W1814" s="123">
        <f>IF('表格编辑 '!Y1814="","",'表格编辑 '!Y1814)</f>
        <v>100</v>
      </c>
      <c r="X1814" s="123">
        <f>IF('表格编辑 '!Z1814="","",'表格编辑 '!Z1814)</f>
        <v>100</v>
      </c>
      <c r="Y1814" s="123">
        <f>IF('表格编辑 '!AA1814="","",'表格编辑 '!AA1814)</f>
        <v>100</v>
      </c>
      <c r="Z1814" s="123">
        <f>IF('表格编辑 '!AB1814="","",'表格编辑 '!AB1814)</f>
        <v>100</v>
      </c>
      <c r="AA1814" s="123">
        <f>IF('表格编辑 '!AC1814="","",'表格编辑 '!AC1814)</f>
        <v>100</v>
      </c>
      <c r="AB1814" s="123">
        <f>IF('表格编辑 '!AD1814="","",'表格编辑 '!AD1814)</f>
        <v>100</v>
      </c>
      <c r="AC1814" s="123" t="str">
        <f>IF('表格编辑 '!AE1814="","",'表格编辑 '!AE1814)</f>
        <v/>
      </c>
      <c r="AD1814" s="123">
        <f>IF('表格编辑 '!AF1814="","",'表格编辑 '!AF1814)</f>
        <v>131246</v>
      </c>
    </row>
    <row r="1815" spans="1:30">
      <c r="A1815" s="123">
        <f>IF('表格编辑 '!A1815="","",'表格编辑 '!A1815)</f>
        <v>31247</v>
      </c>
      <c r="B1815" s="123">
        <f>IF('表格编辑 '!B1815="","",'表格编辑 '!B1815)</f>
        <v>63</v>
      </c>
      <c r="C1815" s="123">
        <f>IF('表格编辑 '!E1815="","",'表格编辑 '!E1815)</f>
        <v>59</v>
      </c>
      <c r="D1815" s="123" t="str">
        <f>IF('表格编辑 '!F1815="","",'表格编辑 '!F1815)</f>
        <v>BaiEMoJiLaSi_Born(RECEIVER, ARG0, ARG1, ARG2, ARG3,ARG4)</v>
      </c>
      <c r="E1815" s="123" t="str">
        <f>IF('表格编辑 '!G1815="","",'表格编辑 '!G1815)</f>
        <v>BaiEMoJiLaSi_Update(RECEIVER, ARG0, ARG1, ARG2, ARG3,ARG4)</v>
      </c>
      <c r="F1815" s="123" t="str">
        <f>IF('表格编辑 '!H1815="","",'表格编辑 '!H1815)</f>
        <v/>
      </c>
      <c r="G1815" s="123" t="str">
        <f>IF('表格编辑 '!I1815="","",'表格编辑 '!I1815)</f>
        <v/>
      </c>
      <c r="H1815" s="123" t="str">
        <f>IF('表格编辑 '!J1815="","",'表格编辑 '!J1815)</f>
        <v>BaiEMoJiLaSi_deadth(RECEIVER, ARG0, ARG1, ARG2, ARG3,ARG4)</v>
      </c>
      <c r="I1815" s="123">
        <f>IF('表格编辑 '!K1815="","",'表格编辑 '!K1815)</f>
        <v>1</v>
      </c>
      <c r="J1815" s="123">
        <f>IF('表格编辑 '!L1815="","",'表格编辑 '!L1815)</f>
        <v>17022</v>
      </c>
      <c r="K1815" s="123">
        <f>IF('表格编辑 '!M1815="","",'表格编辑 '!M1815)</f>
        <v>1770</v>
      </c>
      <c r="L1815" s="123">
        <f>IF('表格编辑 '!N1815="","",'表格编辑 '!N1815)</f>
        <v>220</v>
      </c>
      <c r="M1815" s="123">
        <f>IF('表格编辑 '!O1815="","",'表格编辑 '!O1815)</f>
        <v>220</v>
      </c>
      <c r="N1815" s="123">
        <f>IF('表格编辑 '!P1815="","",'表格编辑 '!P1815)</f>
        <v>220</v>
      </c>
      <c r="O1815" s="123">
        <f>IF('表格编辑 '!Q1815="","",'表格编辑 '!Q1815)</f>
        <v>100</v>
      </c>
      <c r="P1815" s="123">
        <f>IF('表格编辑 '!R1815="","",'表格编辑 '!R1815)</f>
        <v>220</v>
      </c>
      <c r="Q1815" s="123">
        <f>IF('表格编辑 '!S1815="","",'表格编辑 '!S1815)</f>
        <v>320</v>
      </c>
      <c r="R1815" s="123" t="str">
        <f>IF('表格编辑 '!T1815="","",'表格编辑 '!T1815)</f>
        <v/>
      </c>
      <c r="S1815" s="123" t="str">
        <f>IF('表格编辑 '!U1815="","",'表格编辑 '!U1815)</f>
        <v/>
      </c>
      <c r="T1815" s="123" t="str">
        <f>IF('表格编辑 '!V1815="","",'表格编辑 '!V1815)</f>
        <v/>
      </c>
      <c r="U1815" s="123" t="str">
        <f>IF('表格编辑 '!W1815="","",'表格编辑 '!W1815)</f>
        <v/>
      </c>
      <c r="V1815" s="123" t="str">
        <f>IF('表格编辑 '!X1815="","",'表格编辑 '!X1815)</f>
        <v/>
      </c>
      <c r="W1815" s="123">
        <f>IF('表格编辑 '!Y1815="","",'表格编辑 '!Y1815)</f>
        <v>100</v>
      </c>
      <c r="X1815" s="123">
        <f>IF('表格编辑 '!Z1815="","",'表格编辑 '!Z1815)</f>
        <v>100</v>
      </c>
      <c r="Y1815" s="123">
        <f>IF('表格编辑 '!AA1815="","",'表格编辑 '!AA1815)</f>
        <v>100</v>
      </c>
      <c r="Z1815" s="123">
        <f>IF('表格编辑 '!AB1815="","",'表格编辑 '!AB1815)</f>
        <v>100</v>
      </c>
      <c r="AA1815" s="123">
        <f>IF('表格编辑 '!AC1815="","",'表格编辑 '!AC1815)</f>
        <v>100</v>
      </c>
      <c r="AB1815" s="123">
        <f>IF('表格编辑 '!AD1815="","",'表格编辑 '!AD1815)</f>
        <v>100</v>
      </c>
      <c r="AC1815" s="123" t="str">
        <f>IF('表格编辑 '!AE1815="","",'表格编辑 '!AE1815)</f>
        <v/>
      </c>
      <c r="AD1815" s="123">
        <f>IF('表格编辑 '!AF1815="","",'表格编辑 '!AF1815)</f>
        <v>131247</v>
      </c>
    </row>
    <row r="1816" spans="1:30">
      <c r="A1816" s="123">
        <f>IF('表格编辑 '!A1816="","",'表格编辑 '!A1816)</f>
        <v>31248</v>
      </c>
      <c r="B1816" s="123">
        <f>IF('表格编辑 '!B1816="","",'表格编辑 '!B1816)</f>
        <v>66</v>
      </c>
      <c r="C1816" s="123">
        <f>IF('表格编辑 '!E1816="","",'表格编辑 '!E1816)</f>
        <v>59</v>
      </c>
      <c r="D1816" s="123" t="str">
        <f>IF('表格编辑 '!F1816="","",'表格编辑 '!F1816)</f>
        <v>ELangXiSi_Born(RECEIVER, ARG0, ARG1, ARG2, ARG3,ARG4)</v>
      </c>
      <c r="E1816" s="123" t="str">
        <f>IF('表格编辑 '!G1816="","",'表格编辑 '!G1816)</f>
        <v>ELangXiSi_Update(RECEIVER, ARG0, ARG1, ARG2, ARG3,ARG4)</v>
      </c>
      <c r="F1816" s="123" t="str">
        <f>IF('表格编辑 '!H1816="","",'表格编辑 '!H1816)</f>
        <v/>
      </c>
      <c r="G1816" s="123" t="str">
        <f>IF('表格编辑 '!I1816="","",'表格编辑 '!I1816)</f>
        <v/>
      </c>
      <c r="H1816" s="123" t="str">
        <f>IF('表格编辑 '!J1816="","",'表格编辑 '!J1816)</f>
        <v>ELangXiSi_deadth(RECEIVER, ARG0, ARG1, ARG2, ARG3,ARG4)</v>
      </c>
      <c r="I1816" s="123">
        <f>IF('表格编辑 '!K1816="","",'表格编辑 '!K1816)</f>
        <v>1</v>
      </c>
      <c r="J1816" s="123">
        <f>IF('表格编辑 '!L1816="","",'表格编辑 '!L1816)</f>
        <v>20064</v>
      </c>
      <c r="K1816" s="123">
        <f>IF('表格编辑 '!M1816="","",'表格编辑 '!M1816)</f>
        <v>1770</v>
      </c>
      <c r="L1816" s="123">
        <f>IF('表格编辑 '!N1816="","",'表格编辑 '!N1816)</f>
        <v>220</v>
      </c>
      <c r="M1816" s="123">
        <f>IF('表格编辑 '!O1816="","",'表格编辑 '!O1816)</f>
        <v>220</v>
      </c>
      <c r="N1816" s="123">
        <f>IF('表格编辑 '!P1816="","",'表格编辑 '!P1816)</f>
        <v>220</v>
      </c>
      <c r="O1816" s="123">
        <f>IF('表格编辑 '!Q1816="","",'表格编辑 '!Q1816)</f>
        <v>100</v>
      </c>
      <c r="P1816" s="123">
        <f>IF('表格编辑 '!R1816="","",'表格编辑 '!R1816)</f>
        <v>220</v>
      </c>
      <c r="Q1816" s="123">
        <f>IF('表格编辑 '!S1816="","",'表格编辑 '!S1816)</f>
        <v>320</v>
      </c>
      <c r="R1816" s="123" t="str">
        <f>IF('表格编辑 '!T1816="","",'表格编辑 '!T1816)</f>
        <v/>
      </c>
      <c r="S1816" s="123" t="str">
        <f>IF('表格编辑 '!U1816="","",'表格编辑 '!U1816)</f>
        <v/>
      </c>
      <c r="T1816" s="123" t="str">
        <f>IF('表格编辑 '!V1816="","",'表格编辑 '!V1816)</f>
        <v/>
      </c>
      <c r="U1816" s="123" t="str">
        <f>IF('表格编辑 '!W1816="","",'表格编辑 '!W1816)</f>
        <v/>
      </c>
      <c r="V1816" s="123" t="str">
        <f>IF('表格编辑 '!X1816="","",'表格编辑 '!X1816)</f>
        <v/>
      </c>
      <c r="W1816" s="123">
        <f>IF('表格编辑 '!Y1816="","",'表格编辑 '!Y1816)</f>
        <v>100</v>
      </c>
      <c r="X1816" s="123">
        <f>IF('表格编辑 '!Z1816="","",'表格编辑 '!Z1816)</f>
        <v>100</v>
      </c>
      <c r="Y1816" s="123">
        <f>IF('表格编辑 '!AA1816="","",'表格编辑 '!AA1816)</f>
        <v>100</v>
      </c>
      <c r="Z1816" s="123">
        <f>IF('表格编辑 '!AB1816="","",'表格编辑 '!AB1816)</f>
        <v>100</v>
      </c>
      <c r="AA1816" s="123">
        <f>IF('表格编辑 '!AC1816="","",'表格编辑 '!AC1816)</f>
        <v>100</v>
      </c>
      <c r="AB1816" s="123">
        <f>IF('表格编辑 '!AD1816="","",'表格编辑 '!AD1816)</f>
        <v>100</v>
      </c>
      <c r="AC1816" s="123" t="str">
        <f>IF('表格编辑 '!AE1816="","",'表格编辑 '!AE1816)</f>
        <v/>
      </c>
      <c r="AD1816" s="123">
        <f>IF('表格编辑 '!AF1816="","",'表格编辑 '!AF1816)</f>
        <v>131248</v>
      </c>
    </row>
    <row r="1817" spans="1:30">
      <c r="A1817" s="123">
        <f>IF('表格编辑 '!A1817="","",'表格编辑 '!A1817)</f>
        <v>31249</v>
      </c>
      <c r="B1817" s="123">
        <f>IF('表格编辑 '!B1817="","",'表格编辑 '!B1817)</f>
        <v>35</v>
      </c>
      <c r="C1817" s="123">
        <f>IF('表格编辑 '!E1817="","",'表格编辑 '!E1817)</f>
        <v>59</v>
      </c>
      <c r="D1817" s="123" t="str">
        <f>IF('表格编辑 '!F1817="","",'表格编辑 '!F1817)</f>
        <v>HaiJuLong_Born(RECEIVER, ARG0, ARG1, ARG2, ARG3,ARG4)</v>
      </c>
      <c r="E1817" s="123" t="str">
        <f>IF('表格编辑 '!G1817="","",'表格编辑 '!G1817)</f>
        <v>HaiJuLong_Update(RECEIVER, ARG0, ARG1, ARG2, ARG3,ARG4)</v>
      </c>
      <c r="F1817" s="123" t="str">
        <f>IF('表格编辑 '!H1817="","",'表格编辑 '!H1817)</f>
        <v/>
      </c>
      <c r="G1817" s="123" t="str">
        <f>IF('表格编辑 '!I1817="","",'表格编辑 '!I1817)</f>
        <v/>
      </c>
      <c r="H1817" s="123" t="str">
        <f>IF('表格编辑 '!J1817="","",'表格编辑 '!J1817)</f>
        <v>HaiJuLong_deadth(RECEIVER, ARG0, ARG1, ARG2, ARG3,ARG4)</v>
      </c>
      <c r="I1817" s="123">
        <f>IF('表格编辑 '!K1817="","",'表格编辑 '!K1817)</f>
        <v>1</v>
      </c>
      <c r="J1817" s="123">
        <f>IF('表格编辑 '!L1817="","",'表格编辑 '!L1817)</f>
        <v>14262</v>
      </c>
      <c r="K1817" s="123">
        <f>IF('表格编辑 '!M1817="","",'表格编辑 '!M1817)</f>
        <v>1770</v>
      </c>
      <c r="L1817" s="123">
        <f>IF('表格编辑 '!N1817="","",'表格编辑 '!N1817)</f>
        <v>220</v>
      </c>
      <c r="M1817" s="123">
        <f>IF('表格编辑 '!O1817="","",'表格编辑 '!O1817)</f>
        <v>220</v>
      </c>
      <c r="N1817" s="123">
        <f>IF('表格编辑 '!P1817="","",'表格编辑 '!P1817)</f>
        <v>220</v>
      </c>
      <c r="O1817" s="123">
        <f>IF('表格编辑 '!Q1817="","",'表格编辑 '!Q1817)</f>
        <v>170</v>
      </c>
      <c r="P1817" s="123">
        <f>IF('表格编辑 '!R1817="","",'表格编辑 '!R1817)</f>
        <v>220</v>
      </c>
      <c r="Q1817" s="123">
        <f>IF('表格编辑 '!S1817="","",'表格编辑 '!S1817)</f>
        <v>320</v>
      </c>
      <c r="R1817" s="123" t="str">
        <f>IF('表格编辑 '!T1817="","",'表格编辑 '!T1817)</f>
        <v/>
      </c>
      <c r="S1817" s="123" t="str">
        <f>IF('表格编辑 '!U1817="","",'表格编辑 '!U1817)</f>
        <v/>
      </c>
      <c r="T1817" s="123" t="str">
        <f>IF('表格编辑 '!V1817="","",'表格编辑 '!V1817)</f>
        <v/>
      </c>
      <c r="U1817" s="123" t="str">
        <f>IF('表格编辑 '!W1817="","",'表格编辑 '!W1817)</f>
        <v/>
      </c>
      <c r="V1817" s="123" t="str">
        <f>IF('表格编辑 '!X1817="","",'表格编辑 '!X1817)</f>
        <v/>
      </c>
      <c r="W1817" s="123">
        <f>IF('表格编辑 '!Y1817="","",'表格编辑 '!Y1817)</f>
        <v>100</v>
      </c>
      <c r="X1817" s="123">
        <f>IF('表格编辑 '!Z1817="","",'表格编辑 '!Z1817)</f>
        <v>100</v>
      </c>
      <c r="Y1817" s="123">
        <f>IF('表格编辑 '!AA1817="","",'表格编辑 '!AA1817)</f>
        <v>100</v>
      </c>
      <c r="Z1817" s="123">
        <f>IF('表格编辑 '!AB1817="","",'表格编辑 '!AB1817)</f>
        <v>100</v>
      </c>
      <c r="AA1817" s="123">
        <f>IF('表格编辑 '!AC1817="","",'表格编辑 '!AC1817)</f>
        <v>100</v>
      </c>
      <c r="AB1817" s="123">
        <f>IF('表格编辑 '!AD1817="","",'表格编辑 '!AD1817)</f>
        <v>100</v>
      </c>
      <c r="AC1817" s="123">
        <f>IF('表格编辑 '!AE1817="","",'表格编辑 '!AE1817)</f>
        <v>40</v>
      </c>
      <c r="AD1817" s="123">
        <f>IF('表格编辑 '!AF1817="","",'表格编辑 '!AF1817)</f>
        <v>131249</v>
      </c>
    </row>
    <row r="1818" spans="1:30">
      <c r="A1818" s="123">
        <f>IF('表格编辑 '!A1818="","",'表格编辑 '!A1818)</f>
        <v>31250</v>
      </c>
      <c r="B1818" s="123">
        <f>IF('表格编辑 '!B1818="","",'表格编辑 '!B1818)</f>
        <v>50</v>
      </c>
      <c r="C1818" s="123">
        <f>IF('表格编辑 '!E1818="","",'表格编辑 '!E1818)</f>
        <v>59</v>
      </c>
      <c r="D1818" s="123" t="str">
        <f>IF('表格编辑 '!F1818="","",'表格编辑 '!F1818)</f>
        <v>JuRenBaLuoSi_Born(RECEIVER, ARG0, ARG1, ARG2, ARG3,ARG4)</v>
      </c>
      <c r="E1818" s="123" t="str">
        <f>IF('表格编辑 '!G1818="","",'表格编辑 '!G1818)</f>
        <v>JuRenBaLuoSi_Update(RECEIVER, ARG0, ARG1, ARG2, ARG3,ARG4)</v>
      </c>
      <c r="F1818" s="123" t="str">
        <f>IF('表格编辑 '!H1818="","",'表格编辑 '!H1818)</f>
        <v/>
      </c>
      <c r="G1818" s="123" t="str">
        <f>IF('表格编辑 '!I1818="","",'表格编辑 '!I1818)</f>
        <v/>
      </c>
      <c r="H1818" s="123" t="str">
        <f>IF('表格编辑 '!J1818="","",'表格编辑 '!J1818)</f>
        <v>JuRenBaLuoSi_deadth(RECEIVER, ARG0, ARG1, ARG2, ARG3,ARG4)</v>
      </c>
      <c r="I1818" s="123">
        <f>IF('表格编辑 '!K1818="","",'表格编辑 '!K1818)</f>
        <v>1</v>
      </c>
      <c r="J1818" s="123">
        <f>IF('表格编辑 '!L1818="","",'表格编辑 '!L1818)</f>
        <v>15351</v>
      </c>
      <c r="K1818" s="123">
        <f>IF('表格编辑 '!M1818="","",'表格编辑 '!M1818)</f>
        <v>1770</v>
      </c>
      <c r="L1818" s="123">
        <f>IF('表格编辑 '!N1818="","",'表格编辑 '!N1818)</f>
        <v>220</v>
      </c>
      <c r="M1818" s="123">
        <f>IF('表格编辑 '!O1818="","",'表格编辑 '!O1818)</f>
        <v>220</v>
      </c>
      <c r="N1818" s="123">
        <f>IF('表格编辑 '!P1818="","",'表格编辑 '!P1818)</f>
        <v>220</v>
      </c>
      <c r="O1818" s="123">
        <f>IF('表格编辑 '!Q1818="","",'表格编辑 '!Q1818)</f>
        <v>120</v>
      </c>
      <c r="P1818" s="123">
        <f>IF('表格编辑 '!R1818="","",'表格编辑 '!R1818)</f>
        <v>220</v>
      </c>
      <c r="Q1818" s="123">
        <f>IF('表格编辑 '!S1818="","",'表格编辑 '!S1818)</f>
        <v>320</v>
      </c>
      <c r="R1818" s="123" t="str">
        <f>IF('表格编辑 '!T1818="","",'表格编辑 '!T1818)</f>
        <v/>
      </c>
      <c r="S1818" s="123" t="str">
        <f>IF('表格编辑 '!U1818="","",'表格编辑 '!U1818)</f>
        <v/>
      </c>
      <c r="T1818" s="123" t="str">
        <f>IF('表格编辑 '!V1818="","",'表格编辑 '!V1818)</f>
        <v/>
      </c>
      <c r="U1818" s="123" t="str">
        <f>IF('表格编辑 '!W1818="","",'表格编辑 '!W1818)</f>
        <v/>
      </c>
      <c r="V1818" s="123" t="str">
        <f>IF('表格编辑 '!X1818="","",'表格编辑 '!X1818)</f>
        <v/>
      </c>
      <c r="W1818" s="123">
        <f>IF('表格编辑 '!Y1818="","",'表格编辑 '!Y1818)</f>
        <v>100</v>
      </c>
      <c r="X1818" s="123">
        <f>IF('表格编辑 '!Z1818="","",'表格编辑 '!Z1818)</f>
        <v>100</v>
      </c>
      <c r="Y1818" s="123">
        <f>IF('表格编辑 '!AA1818="","",'表格编辑 '!AA1818)</f>
        <v>100</v>
      </c>
      <c r="Z1818" s="123">
        <f>IF('表格编辑 '!AB1818="","",'表格编辑 '!AB1818)</f>
        <v>100</v>
      </c>
      <c r="AA1818" s="123">
        <f>IF('表格编辑 '!AC1818="","",'表格编辑 '!AC1818)</f>
        <v>100</v>
      </c>
      <c r="AB1818" s="123">
        <f>IF('表格编辑 '!AD1818="","",'表格编辑 '!AD1818)</f>
        <v>100</v>
      </c>
      <c r="AC1818" s="123" t="str">
        <f>IF('表格编辑 '!AE1818="","",'表格编辑 '!AE1818)</f>
        <v/>
      </c>
      <c r="AD1818" s="123">
        <f>IF('表格编辑 '!AF1818="","",'表格编辑 '!AF1818)</f>
        <v>131250</v>
      </c>
    </row>
    <row r="1819" spans="1:30">
      <c r="A1819" s="123">
        <f>IF('表格编辑 '!A1819="","",'表格编辑 '!A1819)</f>
        <v>31251</v>
      </c>
      <c r="B1819" s="123">
        <f>IF('表格编辑 '!B1819="","",'表格编辑 '!B1819)</f>
        <v>32</v>
      </c>
      <c r="C1819" s="123">
        <f>IF('表格编辑 '!E1819="","",'表格编辑 '!E1819)</f>
        <v>59</v>
      </c>
      <c r="D1819" s="123" t="str">
        <f>IF('表格编辑 '!F1819="","",'表格编辑 '!F1819)</f>
        <v>ShiRenMoShouLingLuoKe_Born(RECEIVER, ARG0, ARG1, ARG2, ARG3,ARG4)</v>
      </c>
      <c r="E1819" s="123" t="str">
        <f>IF('表格编辑 '!G1819="","",'表格编辑 '!G1819)</f>
        <v>ShiRenMoShouLingLuoKe_Update(RECEIVER, ARG0, ARG1, ARG2, ARG3,ARG4)</v>
      </c>
      <c r="F1819" s="123" t="str">
        <f>IF('表格编辑 '!H1819="","",'表格编辑 '!H1819)</f>
        <v/>
      </c>
      <c r="G1819" s="123" t="str">
        <f>IF('表格编辑 '!I1819="","",'表格编辑 '!I1819)</f>
        <v/>
      </c>
      <c r="H1819" s="123" t="str">
        <f>IF('表格编辑 '!J1819="","",'表格编辑 '!J1819)</f>
        <v>ShiRenMoShouLingLuoKe_deadth(RECEIVER, ARG0, ARG1, ARG2, ARG3,ARG4)</v>
      </c>
      <c r="I1819" s="123">
        <f>IF('表格编辑 '!K1819="","",'表格编辑 '!K1819)</f>
        <v>1</v>
      </c>
      <c r="J1819" s="123">
        <f>IF('表格编辑 '!L1819="","",'表格编辑 '!L1819)</f>
        <v>17604</v>
      </c>
      <c r="K1819" s="123">
        <f>IF('表格编辑 '!M1819="","",'表格编辑 '!M1819)</f>
        <v>1770</v>
      </c>
      <c r="L1819" s="123">
        <f>IF('表格编辑 '!N1819="","",'表格编辑 '!N1819)</f>
        <v>220</v>
      </c>
      <c r="M1819" s="123">
        <f>IF('表格编辑 '!O1819="","",'表格编辑 '!O1819)</f>
        <v>220</v>
      </c>
      <c r="N1819" s="123">
        <f>IF('表格编辑 '!P1819="","",'表格编辑 '!P1819)</f>
        <v>220</v>
      </c>
      <c r="O1819" s="123">
        <f>IF('表格编辑 '!Q1819="","",'表格编辑 '!Q1819)</f>
        <v>120</v>
      </c>
      <c r="P1819" s="123">
        <f>IF('表格编辑 '!R1819="","",'表格编辑 '!R1819)</f>
        <v>220</v>
      </c>
      <c r="Q1819" s="123">
        <f>IF('表格编辑 '!S1819="","",'表格编辑 '!S1819)</f>
        <v>320</v>
      </c>
      <c r="R1819" s="123" t="str">
        <f>IF('表格编辑 '!T1819="","",'表格编辑 '!T1819)</f>
        <v/>
      </c>
      <c r="S1819" s="123" t="str">
        <f>IF('表格编辑 '!U1819="","",'表格编辑 '!U1819)</f>
        <v/>
      </c>
      <c r="T1819" s="123" t="str">
        <f>IF('表格编辑 '!V1819="","",'表格编辑 '!V1819)</f>
        <v/>
      </c>
      <c r="U1819" s="123" t="str">
        <f>IF('表格编辑 '!W1819="","",'表格编辑 '!W1819)</f>
        <v/>
      </c>
      <c r="V1819" s="123" t="str">
        <f>IF('表格编辑 '!X1819="","",'表格编辑 '!X1819)</f>
        <v/>
      </c>
      <c r="W1819" s="123">
        <f>IF('表格编辑 '!Y1819="","",'表格编辑 '!Y1819)</f>
        <v>100</v>
      </c>
      <c r="X1819" s="123">
        <f>IF('表格编辑 '!Z1819="","",'表格编辑 '!Z1819)</f>
        <v>100</v>
      </c>
      <c r="Y1819" s="123">
        <f>IF('表格编辑 '!AA1819="","",'表格编辑 '!AA1819)</f>
        <v>100</v>
      </c>
      <c r="Z1819" s="123">
        <f>IF('表格编辑 '!AB1819="","",'表格编辑 '!AB1819)</f>
        <v>100</v>
      </c>
      <c r="AA1819" s="123">
        <f>IF('表格编辑 '!AC1819="","",'表格编辑 '!AC1819)</f>
        <v>100</v>
      </c>
      <c r="AB1819" s="123">
        <f>IF('表格编辑 '!AD1819="","",'表格编辑 '!AD1819)</f>
        <v>100</v>
      </c>
      <c r="AC1819" s="123" t="str">
        <f>IF('表格编辑 '!AE1819="","",'表格编辑 '!AE1819)</f>
        <v/>
      </c>
      <c r="AD1819" s="123">
        <f>IF('表格编辑 '!AF1819="","",'表格编辑 '!AF1819)</f>
        <v>131251</v>
      </c>
    </row>
    <row r="1820" spans="1:30">
      <c r="A1820" s="123">
        <f>IF('表格编辑 '!A1820="","",'表格编辑 '!A1820)</f>
        <v>31252</v>
      </c>
      <c r="B1820" s="123">
        <f>IF('表格编辑 '!B1820="","",'表格编辑 '!B1820)</f>
        <v>63</v>
      </c>
      <c r="C1820" s="123">
        <f>IF('表格编辑 '!E1820="","",'表格编辑 '!E1820)</f>
        <v>60</v>
      </c>
      <c r="D1820" s="123" t="str">
        <f>IF('表格编辑 '!F1820="","",'表格编辑 '!F1820)</f>
        <v>BaiEMoJiLaSi_Born(RECEIVER, ARG0, ARG1, ARG2, ARG3,ARG4)</v>
      </c>
      <c r="E1820" s="123" t="str">
        <f>IF('表格编辑 '!G1820="","",'表格编辑 '!G1820)</f>
        <v>BaiEMoJiLaSi_Update(RECEIVER, ARG0, ARG1, ARG2, ARG3,ARG4)</v>
      </c>
      <c r="F1820" s="123" t="str">
        <f>IF('表格编辑 '!H1820="","",'表格编辑 '!H1820)</f>
        <v/>
      </c>
      <c r="G1820" s="123" t="str">
        <f>IF('表格编辑 '!I1820="","",'表格编辑 '!I1820)</f>
        <v/>
      </c>
      <c r="H1820" s="123" t="str">
        <f>IF('表格编辑 '!J1820="","",'表格编辑 '!J1820)</f>
        <v>BaiEMoJiLaSi_deadth(RECEIVER, ARG0, ARG1, ARG2, ARG3,ARG4)</v>
      </c>
      <c r="I1820" s="123">
        <f>IF('表格编辑 '!K1820="","",'表格编辑 '!K1820)</f>
        <v>1</v>
      </c>
      <c r="J1820" s="123">
        <f>IF('表格编辑 '!L1820="","",'表格编辑 '!L1820)</f>
        <v>18657</v>
      </c>
      <c r="K1820" s="123">
        <f>IF('表格编辑 '!M1820="","",'表格编辑 '!M1820)</f>
        <v>1800</v>
      </c>
      <c r="L1820" s="123">
        <f>IF('表格编辑 '!N1820="","",'表格编辑 '!N1820)</f>
        <v>220</v>
      </c>
      <c r="M1820" s="123">
        <f>IF('表格编辑 '!O1820="","",'表格编辑 '!O1820)</f>
        <v>220</v>
      </c>
      <c r="N1820" s="123">
        <f>IF('表格编辑 '!P1820="","",'表格编辑 '!P1820)</f>
        <v>220</v>
      </c>
      <c r="O1820" s="123">
        <f>IF('表格编辑 '!Q1820="","",'表格编辑 '!Q1820)</f>
        <v>120</v>
      </c>
      <c r="P1820" s="123">
        <f>IF('表格编辑 '!R1820="","",'表格编辑 '!R1820)</f>
        <v>220</v>
      </c>
      <c r="Q1820" s="123">
        <f>IF('表格编辑 '!S1820="","",'表格编辑 '!S1820)</f>
        <v>320</v>
      </c>
      <c r="R1820" s="123" t="str">
        <f>IF('表格编辑 '!T1820="","",'表格编辑 '!T1820)</f>
        <v/>
      </c>
      <c r="S1820" s="123" t="str">
        <f>IF('表格编辑 '!U1820="","",'表格编辑 '!U1820)</f>
        <v/>
      </c>
      <c r="T1820" s="123" t="str">
        <f>IF('表格编辑 '!V1820="","",'表格编辑 '!V1820)</f>
        <v/>
      </c>
      <c r="U1820" s="123" t="str">
        <f>IF('表格编辑 '!W1820="","",'表格编辑 '!W1820)</f>
        <v/>
      </c>
      <c r="V1820" s="123" t="str">
        <f>IF('表格编辑 '!X1820="","",'表格编辑 '!X1820)</f>
        <v/>
      </c>
      <c r="W1820" s="123">
        <f>IF('表格编辑 '!Y1820="","",'表格编辑 '!Y1820)</f>
        <v>100</v>
      </c>
      <c r="X1820" s="123">
        <f>IF('表格编辑 '!Z1820="","",'表格编辑 '!Z1820)</f>
        <v>100</v>
      </c>
      <c r="Y1820" s="123">
        <f>IF('表格编辑 '!AA1820="","",'表格编辑 '!AA1820)</f>
        <v>100</v>
      </c>
      <c r="Z1820" s="123">
        <f>IF('表格编辑 '!AB1820="","",'表格编辑 '!AB1820)</f>
        <v>100</v>
      </c>
      <c r="AA1820" s="123">
        <f>IF('表格编辑 '!AC1820="","",'表格编辑 '!AC1820)</f>
        <v>100</v>
      </c>
      <c r="AB1820" s="123">
        <f>IF('表格编辑 '!AD1820="","",'表格编辑 '!AD1820)</f>
        <v>100</v>
      </c>
      <c r="AC1820" s="123" t="str">
        <f>IF('表格编辑 '!AE1820="","",'表格编辑 '!AE1820)</f>
        <v/>
      </c>
      <c r="AD1820" s="123">
        <f>IF('表格编辑 '!AF1820="","",'表格编辑 '!AF1820)</f>
        <v>131252</v>
      </c>
    </row>
    <row r="1821" spans="1:30">
      <c r="A1821" s="123">
        <f>IF('表格编辑 '!A1821="","",'表格编辑 '!A1821)</f>
        <v>31253</v>
      </c>
      <c r="B1821" s="123">
        <f>IF('表格编辑 '!B1821="","",'表格编辑 '!B1821)</f>
        <v>66</v>
      </c>
      <c r="C1821" s="123">
        <f>IF('表格编辑 '!E1821="","",'表格编辑 '!E1821)</f>
        <v>60</v>
      </c>
      <c r="D1821" s="123" t="str">
        <f>IF('表格编辑 '!F1821="","",'表格编辑 '!F1821)</f>
        <v>ELangXiSi_Born(RECEIVER, ARG0, ARG1, ARG2, ARG3,ARG4)</v>
      </c>
      <c r="E1821" s="123" t="str">
        <f>IF('表格编辑 '!G1821="","",'表格编辑 '!G1821)</f>
        <v>ELangXiSi_Update(RECEIVER, ARG0, ARG1, ARG2, ARG3,ARG4)</v>
      </c>
      <c r="F1821" s="123" t="str">
        <f>IF('表格编辑 '!H1821="","",'表格编辑 '!H1821)</f>
        <v/>
      </c>
      <c r="G1821" s="123" t="str">
        <f>IF('表格编辑 '!I1821="","",'表格编辑 '!I1821)</f>
        <v/>
      </c>
      <c r="H1821" s="123" t="str">
        <f>IF('表格编辑 '!J1821="","",'表格编辑 '!J1821)</f>
        <v>ELangXiSi_deadth(RECEIVER, ARG0, ARG1, ARG2, ARG3,ARG4)</v>
      </c>
      <c r="I1821" s="123">
        <f>IF('表格编辑 '!K1821="","",'表格编辑 '!K1821)</f>
        <v>1</v>
      </c>
      <c r="J1821" s="123">
        <f>IF('表格编辑 '!L1821="","",'表格编辑 '!L1821)</f>
        <v>22032</v>
      </c>
      <c r="K1821" s="123">
        <f>IF('表格编辑 '!M1821="","",'表格编辑 '!M1821)</f>
        <v>1800</v>
      </c>
      <c r="L1821" s="123">
        <f>IF('表格编辑 '!N1821="","",'表格编辑 '!N1821)</f>
        <v>250</v>
      </c>
      <c r="M1821" s="123">
        <f>IF('表格编辑 '!O1821="","",'表格编辑 '!O1821)</f>
        <v>250</v>
      </c>
      <c r="N1821" s="123">
        <f>IF('表格编辑 '!P1821="","",'表格编辑 '!P1821)</f>
        <v>250</v>
      </c>
      <c r="O1821" s="123">
        <f>IF('表格编辑 '!Q1821="","",'表格编辑 '!Q1821)</f>
        <v>120</v>
      </c>
      <c r="P1821" s="123">
        <f>IF('表格编辑 '!R1821="","",'表格编辑 '!R1821)</f>
        <v>220</v>
      </c>
      <c r="Q1821" s="123">
        <f>IF('表格编辑 '!S1821="","",'表格编辑 '!S1821)</f>
        <v>320</v>
      </c>
      <c r="R1821" s="123" t="str">
        <f>IF('表格编辑 '!T1821="","",'表格编辑 '!T1821)</f>
        <v/>
      </c>
      <c r="S1821" s="123" t="str">
        <f>IF('表格编辑 '!U1821="","",'表格编辑 '!U1821)</f>
        <v/>
      </c>
      <c r="T1821" s="123" t="str">
        <f>IF('表格编辑 '!V1821="","",'表格编辑 '!V1821)</f>
        <v/>
      </c>
      <c r="U1821" s="123" t="str">
        <f>IF('表格编辑 '!W1821="","",'表格编辑 '!W1821)</f>
        <v/>
      </c>
      <c r="V1821" s="123" t="str">
        <f>IF('表格编辑 '!X1821="","",'表格编辑 '!X1821)</f>
        <v/>
      </c>
      <c r="W1821" s="123">
        <f>IF('表格编辑 '!Y1821="","",'表格编辑 '!Y1821)</f>
        <v>100</v>
      </c>
      <c r="X1821" s="123">
        <f>IF('表格编辑 '!Z1821="","",'表格编辑 '!Z1821)</f>
        <v>100</v>
      </c>
      <c r="Y1821" s="123">
        <f>IF('表格编辑 '!AA1821="","",'表格编辑 '!AA1821)</f>
        <v>100</v>
      </c>
      <c r="Z1821" s="123">
        <f>IF('表格编辑 '!AB1821="","",'表格编辑 '!AB1821)</f>
        <v>100</v>
      </c>
      <c r="AA1821" s="123">
        <f>IF('表格编辑 '!AC1821="","",'表格编辑 '!AC1821)</f>
        <v>100</v>
      </c>
      <c r="AB1821" s="123">
        <f>IF('表格编辑 '!AD1821="","",'表格编辑 '!AD1821)</f>
        <v>100</v>
      </c>
      <c r="AC1821" s="123" t="str">
        <f>IF('表格编辑 '!AE1821="","",'表格编辑 '!AE1821)</f>
        <v/>
      </c>
      <c r="AD1821" s="123">
        <f>IF('表格编辑 '!AF1821="","",'表格编辑 '!AF1821)</f>
        <v>131253</v>
      </c>
    </row>
    <row r="1822" spans="1:30">
      <c r="A1822" s="123">
        <f>IF('表格编辑 '!A1822="","",'表格编辑 '!A1822)</f>
        <v>31254</v>
      </c>
      <c r="B1822" s="123">
        <f>IF('表格编辑 '!B1822="","",'表格编辑 '!B1822)</f>
        <v>35</v>
      </c>
      <c r="C1822" s="123">
        <f>IF('表格编辑 '!E1822="","",'表格编辑 '!E1822)</f>
        <v>60</v>
      </c>
      <c r="D1822" s="123" t="str">
        <f>IF('表格编辑 '!F1822="","",'表格编辑 '!F1822)</f>
        <v>HaiJuLong_Born(RECEIVER, ARG0, ARG1, ARG2, ARG3,ARG4)</v>
      </c>
      <c r="E1822" s="123" t="str">
        <f>IF('表格编辑 '!G1822="","",'表格编辑 '!G1822)</f>
        <v>HaiJuLong_Update(RECEIVER, ARG0, ARG1, ARG2, ARG3,ARG4)</v>
      </c>
      <c r="F1822" s="123" t="str">
        <f>IF('表格编辑 '!H1822="","",'表格编辑 '!H1822)</f>
        <v/>
      </c>
      <c r="G1822" s="123" t="str">
        <f>IF('表格编辑 '!I1822="","",'表格编辑 '!I1822)</f>
        <v/>
      </c>
      <c r="H1822" s="123" t="str">
        <f>IF('表格编辑 '!J1822="","",'表格编辑 '!J1822)</f>
        <v>HaiJuLong_deadth(RECEIVER, ARG0, ARG1, ARG2, ARG3,ARG4)</v>
      </c>
      <c r="I1822" s="123">
        <f>IF('表格编辑 '!K1822="","",'表格编辑 '!K1822)</f>
        <v>1</v>
      </c>
      <c r="J1822" s="123">
        <f>IF('表格编辑 '!L1822="","",'表格编辑 '!L1822)</f>
        <v>15759</v>
      </c>
      <c r="K1822" s="123">
        <f>IF('表格编辑 '!M1822="","",'表格编辑 '!M1822)</f>
        <v>1800</v>
      </c>
      <c r="L1822" s="123">
        <f>IF('表格编辑 '!N1822="","",'表格编辑 '!N1822)</f>
        <v>250</v>
      </c>
      <c r="M1822" s="123">
        <f>IF('表格编辑 '!O1822="","",'表格编辑 '!O1822)</f>
        <v>250</v>
      </c>
      <c r="N1822" s="123">
        <f>IF('表格编辑 '!P1822="","",'表格编辑 '!P1822)</f>
        <v>250</v>
      </c>
      <c r="O1822" s="123">
        <f>IF('表格编辑 '!Q1822="","",'表格编辑 '!Q1822)</f>
        <v>200</v>
      </c>
      <c r="P1822" s="123">
        <f>IF('表格编辑 '!R1822="","",'表格编辑 '!R1822)</f>
        <v>220</v>
      </c>
      <c r="Q1822" s="123">
        <f>IF('表格编辑 '!S1822="","",'表格编辑 '!S1822)</f>
        <v>320</v>
      </c>
      <c r="R1822" s="123" t="str">
        <f>IF('表格编辑 '!T1822="","",'表格编辑 '!T1822)</f>
        <v/>
      </c>
      <c r="S1822" s="123" t="str">
        <f>IF('表格编辑 '!U1822="","",'表格编辑 '!U1822)</f>
        <v/>
      </c>
      <c r="T1822" s="123" t="str">
        <f>IF('表格编辑 '!V1822="","",'表格编辑 '!V1822)</f>
        <v/>
      </c>
      <c r="U1822" s="123" t="str">
        <f>IF('表格编辑 '!W1822="","",'表格编辑 '!W1822)</f>
        <v/>
      </c>
      <c r="V1822" s="123" t="str">
        <f>IF('表格编辑 '!X1822="","",'表格编辑 '!X1822)</f>
        <v/>
      </c>
      <c r="W1822" s="123">
        <f>IF('表格编辑 '!Y1822="","",'表格编辑 '!Y1822)</f>
        <v>100</v>
      </c>
      <c r="X1822" s="123">
        <f>IF('表格编辑 '!Z1822="","",'表格编辑 '!Z1822)</f>
        <v>100</v>
      </c>
      <c r="Y1822" s="123">
        <f>IF('表格编辑 '!AA1822="","",'表格编辑 '!AA1822)</f>
        <v>100</v>
      </c>
      <c r="Z1822" s="123">
        <f>IF('表格编辑 '!AB1822="","",'表格编辑 '!AB1822)</f>
        <v>100</v>
      </c>
      <c r="AA1822" s="123">
        <f>IF('表格编辑 '!AC1822="","",'表格编辑 '!AC1822)</f>
        <v>100</v>
      </c>
      <c r="AB1822" s="123">
        <f>IF('表格编辑 '!AD1822="","",'表格编辑 '!AD1822)</f>
        <v>100</v>
      </c>
      <c r="AC1822" s="123">
        <f>IF('表格编辑 '!AE1822="","",'表格编辑 '!AE1822)</f>
        <v>40</v>
      </c>
      <c r="AD1822" s="123">
        <f>IF('表格编辑 '!AF1822="","",'表格编辑 '!AF1822)</f>
        <v>131254</v>
      </c>
    </row>
    <row r="1823" spans="1:30">
      <c r="A1823" s="123">
        <f>IF('表格编辑 '!A1823="","",'表格编辑 '!A1823)</f>
        <v>31255</v>
      </c>
      <c r="B1823" s="123">
        <f>IF('表格编辑 '!B1823="","",'表格编辑 '!B1823)</f>
        <v>50</v>
      </c>
      <c r="C1823" s="123">
        <f>IF('表格编辑 '!E1823="","",'表格编辑 '!E1823)</f>
        <v>60</v>
      </c>
      <c r="D1823" s="123" t="str">
        <f>IF('表格编辑 '!F1823="","",'表格编辑 '!F1823)</f>
        <v>JuRenBaLuoSi_Born(RECEIVER, ARG0, ARG1, ARG2, ARG3,ARG4)</v>
      </c>
      <c r="E1823" s="123" t="str">
        <f>IF('表格编辑 '!G1823="","",'表格编辑 '!G1823)</f>
        <v>JuRenBaLuoSi_Update(RECEIVER, ARG0, ARG1, ARG2, ARG3,ARG4)</v>
      </c>
      <c r="F1823" s="123" t="str">
        <f>IF('表格编辑 '!H1823="","",'表格编辑 '!H1823)</f>
        <v/>
      </c>
      <c r="G1823" s="123" t="str">
        <f>IF('表格编辑 '!I1823="","",'表格编辑 '!I1823)</f>
        <v/>
      </c>
      <c r="H1823" s="123" t="str">
        <f>IF('表格编辑 '!J1823="","",'表格编辑 '!J1823)</f>
        <v>JuRenBaLuoSi_deadth(RECEIVER, ARG0, ARG1, ARG2, ARG3,ARG4)</v>
      </c>
      <c r="I1823" s="123">
        <f>IF('表格编辑 '!K1823="","",'表格编辑 '!K1823)</f>
        <v>1</v>
      </c>
      <c r="J1823" s="123">
        <f>IF('表格编辑 '!L1823="","",'表格编辑 '!L1823)</f>
        <v>16959</v>
      </c>
      <c r="K1823" s="123">
        <f>IF('表格编辑 '!M1823="","",'表格编辑 '!M1823)</f>
        <v>1800</v>
      </c>
      <c r="L1823" s="123">
        <f>IF('表格编辑 '!N1823="","",'表格编辑 '!N1823)</f>
        <v>250</v>
      </c>
      <c r="M1823" s="123">
        <f>IF('表格编辑 '!O1823="","",'表格编辑 '!O1823)</f>
        <v>250</v>
      </c>
      <c r="N1823" s="123">
        <f>IF('表格编辑 '!P1823="","",'表格编辑 '!P1823)</f>
        <v>250</v>
      </c>
      <c r="O1823" s="123">
        <f>IF('表格编辑 '!Q1823="","",'表格编辑 '!Q1823)</f>
        <v>120</v>
      </c>
      <c r="P1823" s="123">
        <f>IF('表格编辑 '!R1823="","",'表格编辑 '!R1823)</f>
        <v>220</v>
      </c>
      <c r="Q1823" s="123">
        <f>IF('表格编辑 '!S1823="","",'表格编辑 '!S1823)</f>
        <v>320</v>
      </c>
      <c r="R1823" s="123" t="str">
        <f>IF('表格编辑 '!T1823="","",'表格编辑 '!T1823)</f>
        <v/>
      </c>
      <c r="S1823" s="123" t="str">
        <f>IF('表格编辑 '!U1823="","",'表格编辑 '!U1823)</f>
        <v/>
      </c>
      <c r="T1823" s="123" t="str">
        <f>IF('表格编辑 '!V1823="","",'表格编辑 '!V1823)</f>
        <v/>
      </c>
      <c r="U1823" s="123" t="str">
        <f>IF('表格编辑 '!W1823="","",'表格编辑 '!W1823)</f>
        <v/>
      </c>
      <c r="V1823" s="123" t="str">
        <f>IF('表格编辑 '!X1823="","",'表格编辑 '!X1823)</f>
        <v/>
      </c>
      <c r="W1823" s="123">
        <f>IF('表格编辑 '!Y1823="","",'表格编辑 '!Y1823)</f>
        <v>100</v>
      </c>
      <c r="X1823" s="123">
        <f>IF('表格编辑 '!Z1823="","",'表格编辑 '!Z1823)</f>
        <v>100</v>
      </c>
      <c r="Y1823" s="123">
        <f>IF('表格编辑 '!AA1823="","",'表格编辑 '!AA1823)</f>
        <v>100</v>
      </c>
      <c r="Z1823" s="123">
        <f>IF('表格编辑 '!AB1823="","",'表格编辑 '!AB1823)</f>
        <v>100</v>
      </c>
      <c r="AA1823" s="123">
        <f>IF('表格编辑 '!AC1823="","",'表格编辑 '!AC1823)</f>
        <v>100</v>
      </c>
      <c r="AB1823" s="123">
        <f>IF('表格编辑 '!AD1823="","",'表格编辑 '!AD1823)</f>
        <v>100</v>
      </c>
      <c r="AC1823" s="123" t="str">
        <f>IF('表格编辑 '!AE1823="","",'表格编辑 '!AE1823)</f>
        <v/>
      </c>
      <c r="AD1823" s="123">
        <f>IF('表格编辑 '!AF1823="","",'表格编辑 '!AF1823)</f>
        <v>131255</v>
      </c>
    </row>
    <row r="1824" spans="1:30">
      <c r="A1824" s="123">
        <f>IF('表格编辑 '!A1824="","",'表格编辑 '!A1824)</f>
        <v>31256</v>
      </c>
      <c r="B1824" s="123">
        <f>IF('表格编辑 '!B1824="","",'表格编辑 '!B1824)</f>
        <v>32</v>
      </c>
      <c r="C1824" s="123">
        <f>IF('表格编辑 '!E1824="","",'表格编辑 '!E1824)</f>
        <v>60</v>
      </c>
      <c r="D1824" s="123" t="str">
        <f>IF('表格编辑 '!F1824="","",'表格编辑 '!F1824)</f>
        <v>ShiRenMoShouLingLuoKe_Born(RECEIVER, ARG0, ARG1, ARG2, ARG3,ARG4)</v>
      </c>
      <c r="E1824" s="123" t="str">
        <f>IF('表格编辑 '!G1824="","",'表格编辑 '!G1824)</f>
        <v>ShiRenMoShouLingLuoKe_Update(RECEIVER, ARG0, ARG1, ARG2, ARG3,ARG4)</v>
      </c>
      <c r="F1824" s="123" t="str">
        <f>IF('表格编辑 '!H1824="","",'表格编辑 '!H1824)</f>
        <v/>
      </c>
      <c r="G1824" s="123" t="str">
        <f>IF('表格编辑 '!I1824="","",'表格编辑 '!I1824)</f>
        <v/>
      </c>
      <c r="H1824" s="123" t="str">
        <f>IF('表格编辑 '!J1824="","",'表格编辑 '!J1824)</f>
        <v>ShiRenMoShouLingLuoKe_deadth(RECEIVER, ARG0, ARG1, ARG2, ARG3,ARG4)</v>
      </c>
      <c r="I1824" s="123">
        <f>IF('表格编辑 '!K1824="","",'表格编辑 '!K1824)</f>
        <v>1</v>
      </c>
      <c r="J1824" s="123">
        <f>IF('表格编辑 '!L1824="","",'表格编辑 '!L1824)</f>
        <v>19317</v>
      </c>
      <c r="K1824" s="123">
        <f>IF('表格编辑 '!M1824="","",'表格编辑 '!M1824)</f>
        <v>1800</v>
      </c>
      <c r="L1824" s="123">
        <f>IF('表格编辑 '!N1824="","",'表格编辑 '!N1824)</f>
        <v>250</v>
      </c>
      <c r="M1824" s="123">
        <f>IF('表格编辑 '!O1824="","",'表格编辑 '!O1824)</f>
        <v>250</v>
      </c>
      <c r="N1824" s="123">
        <f>IF('表格编辑 '!P1824="","",'表格编辑 '!P1824)</f>
        <v>250</v>
      </c>
      <c r="O1824" s="123">
        <f>IF('表格编辑 '!Q1824="","",'表格编辑 '!Q1824)</f>
        <v>120</v>
      </c>
      <c r="P1824" s="123">
        <f>IF('表格编辑 '!R1824="","",'表格编辑 '!R1824)</f>
        <v>220</v>
      </c>
      <c r="Q1824" s="123">
        <f>IF('表格编辑 '!S1824="","",'表格编辑 '!S1824)</f>
        <v>320</v>
      </c>
      <c r="R1824" s="123" t="str">
        <f>IF('表格编辑 '!T1824="","",'表格编辑 '!T1824)</f>
        <v/>
      </c>
      <c r="S1824" s="123" t="str">
        <f>IF('表格编辑 '!U1824="","",'表格编辑 '!U1824)</f>
        <v/>
      </c>
      <c r="T1824" s="123" t="str">
        <f>IF('表格编辑 '!V1824="","",'表格编辑 '!V1824)</f>
        <v/>
      </c>
      <c r="U1824" s="123" t="str">
        <f>IF('表格编辑 '!W1824="","",'表格编辑 '!W1824)</f>
        <v/>
      </c>
      <c r="V1824" s="123" t="str">
        <f>IF('表格编辑 '!X1824="","",'表格编辑 '!X1824)</f>
        <v/>
      </c>
      <c r="W1824" s="123">
        <f>IF('表格编辑 '!Y1824="","",'表格编辑 '!Y1824)</f>
        <v>100</v>
      </c>
      <c r="X1824" s="123">
        <f>IF('表格编辑 '!Z1824="","",'表格编辑 '!Z1824)</f>
        <v>100</v>
      </c>
      <c r="Y1824" s="123">
        <f>IF('表格编辑 '!AA1824="","",'表格编辑 '!AA1824)</f>
        <v>100</v>
      </c>
      <c r="Z1824" s="123">
        <f>IF('表格编辑 '!AB1824="","",'表格编辑 '!AB1824)</f>
        <v>100</v>
      </c>
      <c r="AA1824" s="123">
        <f>IF('表格编辑 '!AC1824="","",'表格编辑 '!AC1824)</f>
        <v>100</v>
      </c>
      <c r="AB1824" s="123">
        <f>IF('表格编辑 '!AD1824="","",'表格编辑 '!AD1824)</f>
        <v>100</v>
      </c>
      <c r="AC1824" s="123" t="str">
        <f>IF('表格编辑 '!AE1824="","",'表格编辑 '!AE1824)</f>
        <v/>
      </c>
      <c r="AD1824" s="123">
        <f>IF('表格编辑 '!AF1824="","",'表格编辑 '!AF1824)</f>
        <v>131256</v>
      </c>
    </row>
    <row r="1825" spans="1:30">
      <c r="A1825" s="123">
        <f>IF('表格编辑 '!A1825="","",'表格编辑 '!A1825)</f>
        <v>31257</v>
      </c>
      <c r="B1825" s="123">
        <f>IF('表格编辑 '!B1825="","",'表格编辑 '!B1825)</f>
        <v>10126</v>
      </c>
      <c r="C1825" s="123">
        <f>IF('表格编辑 '!E1825="","",'表格编辑 '!E1825)</f>
        <v>65</v>
      </c>
      <c r="D1825" s="123" t="str">
        <f>IF('表格编辑 '!F1825="","",'表格编辑 '!F1825)</f>
        <v>AI_born_event(RECEIVER, ARG0, ARG1, ARG2, ARG3,ARG4)</v>
      </c>
      <c r="E1825" s="123" t="str">
        <f>IF('表格编辑 '!G1825="","",'表格编辑 '!G1825)</f>
        <v>AI_update_event(RECEIVER, ARG0, ARG1, ARG2, ARG3,ARG4)</v>
      </c>
      <c r="F1825" s="123" t="str">
        <f>IF('表格编辑 '!H1825="","",'表格编辑 '!H1825)</f>
        <v/>
      </c>
      <c r="G1825" s="123" t="str">
        <f>IF('表格编辑 '!I1825="","",'表格编辑 '!I1825)</f>
        <v/>
      </c>
      <c r="H1825" s="123" t="str">
        <f>IF('表格编辑 '!J1825="","",'表格编辑 '!J1825)</f>
        <v>test_deadth_event(RECEIVER, ARG0, ARG1, ARG2, ARG3,ARG4)</v>
      </c>
      <c r="I1825" s="123">
        <f>IF('表格编辑 '!K1825="","",'表格编辑 '!K1825)</f>
        <v>1</v>
      </c>
      <c r="J1825" s="123">
        <f>IF('表格编辑 '!L1825="","",'表格编辑 '!L1825)</f>
        <v>10000</v>
      </c>
      <c r="K1825" s="123">
        <f>IF('表格编辑 '!M1825="","",'表格编辑 '!M1825)</f>
        <v>1950</v>
      </c>
      <c r="L1825" s="123" t="str">
        <f>IF('表格编辑 '!N1825="","",'表格编辑 '!N1825)</f>
        <v/>
      </c>
      <c r="M1825" s="123" t="str">
        <f>IF('表格编辑 '!O1825="","",'表格编辑 '!O1825)</f>
        <v/>
      </c>
      <c r="N1825" s="123" t="str">
        <f>IF('表格编辑 '!P1825="","",'表格编辑 '!P1825)</f>
        <v/>
      </c>
      <c r="O1825" s="123" t="str">
        <f>IF('表格编辑 '!Q1825="","",'表格编辑 '!Q1825)</f>
        <v/>
      </c>
      <c r="P1825" s="123" t="str">
        <f>IF('表格编辑 '!R1825="","",'表格编辑 '!R1825)</f>
        <v/>
      </c>
      <c r="Q1825" s="123">
        <f>IF('表格编辑 '!S1825="","",'表格编辑 '!S1825)</f>
        <v>400</v>
      </c>
      <c r="R1825" s="123" t="str">
        <f>IF('表格编辑 '!T1825="","",'表格编辑 '!T1825)</f>
        <v/>
      </c>
      <c r="S1825" s="123" t="str">
        <f>IF('表格编辑 '!U1825="","",'表格编辑 '!U1825)</f>
        <v/>
      </c>
      <c r="T1825" s="123" t="str">
        <f>IF('表格编辑 '!V1825="","",'表格编辑 '!V1825)</f>
        <v/>
      </c>
      <c r="U1825" s="123" t="str">
        <f>IF('表格编辑 '!W1825="","",'表格编辑 '!W1825)</f>
        <v/>
      </c>
      <c r="V1825" s="123" t="str">
        <f>IF('表格编辑 '!X1825="","",'表格编辑 '!X1825)</f>
        <v/>
      </c>
      <c r="W1825" s="123" t="str">
        <f>IF('表格编辑 '!Y1825="","",'表格编辑 '!Y1825)</f>
        <v/>
      </c>
      <c r="X1825" s="123" t="str">
        <f>IF('表格编辑 '!Z1825="","",'表格编辑 '!Z1825)</f>
        <v/>
      </c>
      <c r="Y1825" s="123" t="str">
        <f>IF('表格编辑 '!AA1825="","",'表格编辑 '!AA1825)</f>
        <v/>
      </c>
      <c r="Z1825" s="123" t="str">
        <f>IF('表格编辑 '!AB1825="","",'表格编辑 '!AB1825)</f>
        <v/>
      </c>
      <c r="AA1825" s="123" t="str">
        <f>IF('表格编辑 '!AC1825="","",'表格编辑 '!AC1825)</f>
        <v/>
      </c>
      <c r="AB1825" s="123" t="str">
        <f>IF('表格编辑 '!AD1825="","",'表格编辑 '!AD1825)</f>
        <v/>
      </c>
      <c r="AC1825" s="123" t="str">
        <f>IF('表格编辑 '!AE1825="","",'表格编辑 '!AE1825)</f>
        <v/>
      </c>
      <c r="AD1825" s="123">
        <f>IF('表格编辑 '!AF1825="","",'表格编辑 '!AF1825)</f>
        <v>131230</v>
      </c>
    </row>
    <row r="1826" spans="1:30">
      <c r="A1826" s="123">
        <f>IF('表格编辑 '!A1826="","",'表格编辑 '!A1826)</f>
        <v>31258</v>
      </c>
      <c r="B1826" s="123">
        <f>IF('表格编辑 '!B1826="","",'表格编辑 '!B1826)</f>
        <v>10072</v>
      </c>
      <c r="C1826" s="123">
        <f>IF('表格编辑 '!E1826="","",'表格编辑 '!E1826)</f>
        <v>65</v>
      </c>
      <c r="D1826" s="123" t="str">
        <f>IF('表格编辑 '!F1826="","",'表格编辑 '!F1826)</f>
        <v>AI_born_event(RECEIVER, ARG0, ARG1, ARG2, ARG3,ARG4)</v>
      </c>
      <c r="E1826" s="123" t="str">
        <f>IF('表格编辑 '!G1826="","",'表格编辑 '!G1826)</f>
        <v>AI_update_event(RECEIVER, ARG0, ARG1, ARG2, ARG3,ARG4)</v>
      </c>
      <c r="F1826" s="123" t="str">
        <f>IF('表格编辑 '!H1826="","",'表格编辑 '!H1826)</f>
        <v/>
      </c>
      <c r="G1826" s="123" t="str">
        <f>IF('表格编辑 '!I1826="","",'表格编辑 '!I1826)</f>
        <v/>
      </c>
      <c r="H1826" s="123" t="str">
        <f>IF('表格编辑 '!J1826="","",'表格编辑 '!J1826)</f>
        <v>test_deadth_event(RECEIVER, ARG0, ARG1, ARG2, ARG3,ARG4)</v>
      </c>
      <c r="I1826" s="123">
        <f>IF('表格编辑 '!K1826="","",'表格编辑 '!K1826)</f>
        <v>1</v>
      </c>
      <c r="J1826" s="123">
        <f>IF('表格编辑 '!L1826="","",'表格编辑 '!L1826)</f>
        <v>10000</v>
      </c>
      <c r="K1826" s="123">
        <f>IF('表格编辑 '!M1826="","",'表格编辑 '!M1826)</f>
        <v>1950</v>
      </c>
      <c r="L1826" s="123" t="str">
        <f>IF('表格编辑 '!N1826="","",'表格编辑 '!N1826)</f>
        <v/>
      </c>
      <c r="M1826" s="123" t="str">
        <f>IF('表格编辑 '!O1826="","",'表格编辑 '!O1826)</f>
        <v/>
      </c>
      <c r="N1826" s="123" t="str">
        <f>IF('表格编辑 '!P1826="","",'表格编辑 '!P1826)</f>
        <v/>
      </c>
      <c r="O1826" s="123" t="str">
        <f>IF('表格编辑 '!Q1826="","",'表格编辑 '!Q1826)</f>
        <v/>
      </c>
      <c r="P1826" s="123" t="str">
        <f>IF('表格编辑 '!R1826="","",'表格编辑 '!R1826)</f>
        <v/>
      </c>
      <c r="Q1826" s="123">
        <f>IF('表格编辑 '!S1826="","",'表格编辑 '!S1826)</f>
        <v>400</v>
      </c>
      <c r="R1826" s="123" t="str">
        <f>IF('表格编辑 '!T1826="","",'表格编辑 '!T1826)</f>
        <v/>
      </c>
      <c r="S1826" s="123" t="str">
        <f>IF('表格编辑 '!U1826="","",'表格编辑 '!U1826)</f>
        <v/>
      </c>
      <c r="T1826" s="123" t="str">
        <f>IF('表格编辑 '!V1826="","",'表格编辑 '!V1826)</f>
        <v/>
      </c>
      <c r="U1826" s="123" t="str">
        <f>IF('表格编辑 '!W1826="","",'表格编辑 '!W1826)</f>
        <v/>
      </c>
      <c r="V1826" s="123" t="str">
        <f>IF('表格编辑 '!X1826="","",'表格编辑 '!X1826)</f>
        <v/>
      </c>
      <c r="W1826" s="123" t="str">
        <f>IF('表格编辑 '!Y1826="","",'表格编辑 '!Y1826)</f>
        <v/>
      </c>
      <c r="X1826" s="123" t="str">
        <f>IF('表格编辑 '!Z1826="","",'表格编辑 '!Z1826)</f>
        <v/>
      </c>
      <c r="Y1826" s="123" t="str">
        <f>IF('表格编辑 '!AA1826="","",'表格编辑 '!AA1826)</f>
        <v/>
      </c>
      <c r="Z1826" s="123" t="str">
        <f>IF('表格编辑 '!AB1826="","",'表格编辑 '!AB1826)</f>
        <v/>
      </c>
      <c r="AA1826" s="123" t="str">
        <f>IF('表格编辑 '!AC1826="","",'表格编辑 '!AC1826)</f>
        <v/>
      </c>
      <c r="AB1826" s="123" t="str">
        <f>IF('表格编辑 '!AD1826="","",'表格编辑 '!AD1826)</f>
        <v/>
      </c>
      <c r="AC1826" s="123" t="str">
        <f>IF('表格编辑 '!AE1826="","",'表格编辑 '!AE1826)</f>
        <v/>
      </c>
      <c r="AD1826" s="123">
        <f>IF('表格编辑 '!AF1826="","",'表格编辑 '!AF1826)</f>
        <v>131230</v>
      </c>
    </row>
    <row r="1827" spans="1:30">
      <c r="A1827" s="123">
        <f>IF('表格编辑 '!A1827="","",'表格编辑 '!A1827)</f>
        <v>31259</v>
      </c>
      <c r="B1827" s="123">
        <f>IF('表格编辑 '!B1827="","",'表格编辑 '!B1827)</f>
        <v>10132</v>
      </c>
      <c r="C1827" s="123">
        <f>IF('表格编辑 '!E1827="","",'表格编辑 '!E1827)</f>
        <v>65</v>
      </c>
      <c r="D1827" s="123" t="str">
        <f>IF('表格编辑 '!F1827="","",'表格编辑 '!F1827)</f>
        <v>AI_born_event(RECEIVER, ARG0, ARG1, ARG2, ARG3,ARG4)</v>
      </c>
      <c r="E1827" s="123" t="str">
        <f>IF('表格编辑 '!G1827="","",'表格编辑 '!G1827)</f>
        <v>AI_update_event(RECEIVER, ARG0, ARG1, ARG2, ARG3,ARG4)</v>
      </c>
      <c r="F1827" s="123" t="str">
        <f>IF('表格编辑 '!H1827="","",'表格编辑 '!H1827)</f>
        <v/>
      </c>
      <c r="G1827" s="123" t="str">
        <f>IF('表格编辑 '!I1827="","",'表格编辑 '!I1827)</f>
        <v/>
      </c>
      <c r="H1827" s="123" t="str">
        <f>IF('表格编辑 '!J1827="","",'表格编辑 '!J1827)</f>
        <v>test_deadth_event(RECEIVER, ARG0, ARG1, ARG2, ARG3,ARG4)</v>
      </c>
      <c r="I1827" s="123">
        <f>IF('表格编辑 '!K1827="","",'表格编辑 '!K1827)</f>
        <v>1</v>
      </c>
      <c r="J1827" s="123">
        <f>IF('表格编辑 '!L1827="","",'表格编辑 '!L1827)</f>
        <v>10000</v>
      </c>
      <c r="K1827" s="123">
        <f>IF('表格编辑 '!M1827="","",'表格编辑 '!M1827)</f>
        <v>1950</v>
      </c>
      <c r="L1827" s="123" t="str">
        <f>IF('表格编辑 '!N1827="","",'表格编辑 '!N1827)</f>
        <v/>
      </c>
      <c r="M1827" s="123" t="str">
        <f>IF('表格编辑 '!O1827="","",'表格编辑 '!O1827)</f>
        <v/>
      </c>
      <c r="N1827" s="123" t="str">
        <f>IF('表格编辑 '!P1827="","",'表格编辑 '!P1827)</f>
        <v/>
      </c>
      <c r="O1827" s="123" t="str">
        <f>IF('表格编辑 '!Q1827="","",'表格编辑 '!Q1827)</f>
        <v/>
      </c>
      <c r="P1827" s="123" t="str">
        <f>IF('表格编辑 '!R1827="","",'表格编辑 '!R1827)</f>
        <v/>
      </c>
      <c r="Q1827" s="123">
        <f>IF('表格编辑 '!S1827="","",'表格编辑 '!S1827)</f>
        <v>400</v>
      </c>
      <c r="R1827" s="123" t="str">
        <f>IF('表格编辑 '!T1827="","",'表格编辑 '!T1827)</f>
        <v/>
      </c>
      <c r="S1827" s="123" t="str">
        <f>IF('表格编辑 '!U1827="","",'表格编辑 '!U1827)</f>
        <v/>
      </c>
      <c r="T1827" s="123" t="str">
        <f>IF('表格编辑 '!V1827="","",'表格编辑 '!V1827)</f>
        <v/>
      </c>
      <c r="U1827" s="123" t="str">
        <f>IF('表格编辑 '!W1827="","",'表格编辑 '!W1827)</f>
        <v/>
      </c>
      <c r="V1827" s="123" t="str">
        <f>IF('表格编辑 '!X1827="","",'表格编辑 '!X1827)</f>
        <v/>
      </c>
      <c r="W1827" s="123" t="str">
        <f>IF('表格编辑 '!Y1827="","",'表格编辑 '!Y1827)</f>
        <v/>
      </c>
      <c r="X1827" s="123" t="str">
        <f>IF('表格编辑 '!Z1827="","",'表格编辑 '!Z1827)</f>
        <v/>
      </c>
      <c r="Y1827" s="123" t="str">
        <f>IF('表格编辑 '!AA1827="","",'表格编辑 '!AA1827)</f>
        <v/>
      </c>
      <c r="Z1827" s="123" t="str">
        <f>IF('表格编辑 '!AB1827="","",'表格编辑 '!AB1827)</f>
        <v/>
      </c>
      <c r="AA1827" s="123" t="str">
        <f>IF('表格编辑 '!AC1827="","",'表格编辑 '!AC1827)</f>
        <v/>
      </c>
      <c r="AB1827" s="123" t="str">
        <f>IF('表格编辑 '!AD1827="","",'表格编辑 '!AD1827)</f>
        <v/>
      </c>
      <c r="AC1827" s="123" t="str">
        <f>IF('表格编辑 '!AE1827="","",'表格编辑 '!AE1827)</f>
        <v/>
      </c>
      <c r="AD1827" s="123">
        <f>IF('表格编辑 '!AF1827="","",'表格编辑 '!AF1827)</f>
        <v>131230</v>
      </c>
    </row>
    <row r="1828" spans="1:30">
      <c r="A1828" s="123">
        <f>IF('表格编辑 '!A1828="","",'表格编辑 '!A1828)</f>
        <v>31260</v>
      </c>
      <c r="B1828" s="123">
        <f>IF('表格编辑 '!B1828="","",'表格编辑 '!B1828)</f>
        <v>10101</v>
      </c>
      <c r="C1828" s="123">
        <f>IF('表格编辑 '!E1828="","",'表格编辑 '!E1828)</f>
        <v>65</v>
      </c>
      <c r="D1828" s="123" t="str">
        <f>IF('表格编辑 '!F1828="","",'表格编辑 '!F1828)</f>
        <v>AI_born_event(RECEIVER, ARG0, ARG1, ARG2, ARG3,ARG4)</v>
      </c>
      <c r="E1828" s="123" t="str">
        <f>IF('表格编辑 '!G1828="","",'表格编辑 '!G1828)</f>
        <v>AI_update_event(RECEIVER, ARG0, ARG1, ARG2, ARG3,ARG4)</v>
      </c>
      <c r="F1828" s="123" t="str">
        <f>IF('表格编辑 '!H1828="","",'表格编辑 '!H1828)</f>
        <v/>
      </c>
      <c r="G1828" s="123" t="str">
        <f>IF('表格编辑 '!I1828="","",'表格编辑 '!I1828)</f>
        <v/>
      </c>
      <c r="H1828" s="123" t="str">
        <f>IF('表格编辑 '!J1828="","",'表格编辑 '!J1828)</f>
        <v>test_deadth_event(RECEIVER, ARG0, ARG1, ARG2, ARG3,ARG4)</v>
      </c>
      <c r="I1828" s="123">
        <f>IF('表格编辑 '!K1828="","",'表格编辑 '!K1828)</f>
        <v>1</v>
      </c>
      <c r="J1828" s="123">
        <f>IF('表格编辑 '!L1828="","",'表格编辑 '!L1828)</f>
        <v>10000</v>
      </c>
      <c r="K1828" s="123">
        <f>IF('表格编辑 '!M1828="","",'表格编辑 '!M1828)</f>
        <v>1950</v>
      </c>
      <c r="L1828" s="123" t="str">
        <f>IF('表格编辑 '!N1828="","",'表格编辑 '!N1828)</f>
        <v/>
      </c>
      <c r="M1828" s="123" t="str">
        <f>IF('表格编辑 '!O1828="","",'表格编辑 '!O1828)</f>
        <v/>
      </c>
      <c r="N1828" s="123" t="str">
        <f>IF('表格编辑 '!P1828="","",'表格编辑 '!P1828)</f>
        <v/>
      </c>
      <c r="O1828" s="123" t="str">
        <f>IF('表格编辑 '!Q1828="","",'表格编辑 '!Q1828)</f>
        <v/>
      </c>
      <c r="P1828" s="123" t="str">
        <f>IF('表格编辑 '!R1828="","",'表格编辑 '!R1828)</f>
        <v/>
      </c>
      <c r="Q1828" s="123">
        <f>IF('表格编辑 '!S1828="","",'表格编辑 '!S1828)</f>
        <v>400</v>
      </c>
      <c r="R1828" s="123" t="str">
        <f>IF('表格编辑 '!T1828="","",'表格编辑 '!T1828)</f>
        <v/>
      </c>
      <c r="S1828" s="123" t="str">
        <f>IF('表格编辑 '!U1828="","",'表格编辑 '!U1828)</f>
        <v/>
      </c>
      <c r="T1828" s="123" t="str">
        <f>IF('表格编辑 '!V1828="","",'表格编辑 '!V1828)</f>
        <v/>
      </c>
      <c r="U1828" s="123" t="str">
        <f>IF('表格编辑 '!W1828="","",'表格编辑 '!W1828)</f>
        <v/>
      </c>
      <c r="V1828" s="123" t="str">
        <f>IF('表格编辑 '!X1828="","",'表格编辑 '!X1828)</f>
        <v/>
      </c>
      <c r="W1828" s="123" t="str">
        <f>IF('表格编辑 '!Y1828="","",'表格编辑 '!Y1828)</f>
        <v/>
      </c>
      <c r="X1828" s="123" t="str">
        <f>IF('表格编辑 '!Z1828="","",'表格编辑 '!Z1828)</f>
        <v/>
      </c>
      <c r="Y1828" s="123" t="str">
        <f>IF('表格编辑 '!AA1828="","",'表格编辑 '!AA1828)</f>
        <v/>
      </c>
      <c r="Z1828" s="123" t="str">
        <f>IF('表格编辑 '!AB1828="","",'表格编辑 '!AB1828)</f>
        <v/>
      </c>
      <c r="AA1828" s="123" t="str">
        <f>IF('表格编辑 '!AC1828="","",'表格编辑 '!AC1828)</f>
        <v/>
      </c>
      <c r="AB1828" s="123" t="str">
        <f>IF('表格编辑 '!AD1828="","",'表格编辑 '!AD1828)</f>
        <v/>
      </c>
      <c r="AC1828" s="123" t="str">
        <f>IF('表格编辑 '!AE1828="","",'表格编辑 '!AE1828)</f>
        <v/>
      </c>
      <c r="AD1828" s="123">
        <f>IF('表格编辑 '!AF1828="","",'表格编辑 '!AF1828)</f>
        <v>131230</v>
      </c>
    </row>
    <row r="1829" spans="1:30">
      <c r="A1829" s="123">
        <f>IF('表格编辑 '!A1829="","",'表格编辑 '!A1829)</f>
        <v>31261</v>
      </c>
      <c r="B1829" s="123">
        <f>IF('表格编辑 '!B1829="","",'表格编辑 '!B1829)</f>
        <v>10108</v>
      </c>
      <c r="C1829" s="123">
        <f>IF('表格编辑 '!E1829="","",'表格编辑 '!E1829)</f>
        <v>65</v>
      </c>
      <c r="D1829" s="123" t="str">
        <f>IF('表格编辑 '!F1829="","",'表格编辑 '!F1829)</f>
        <v>AI_born_event(RECEIVER, ARG0, ARG1, ARG2, ARG3,ARG4)</v>
      </c>
      <c r="E1829" s="123" t="str">
        <f>IF('表格编辑 '!G1829="","",'表格编辑 '!G1829)</f>
        <v>AI_update_event(RECEIVER, ARG0, ARG1, ARG2, ARG3,ARG4)</v>
      </c>
      <c r="F1829" s="123" t="str">
        <f>IF('表格编辑 '!H1829="","",'表格编辑 '!H1829)</f>
        <v/>
      </c>
      <c r="G1829" s="123" t="str">
        <f>IF('表格编辑 '!I1829="","",'表格编辑 '!I1829)</f>
        <v/>
      </c>
      <c r="H1829" s="123" t="str">
        <f>IF('表格编辑 '!J1829="","",'表格编辑 '!J1829)</f>
        <v>test_deadth_event(RECEIVER, ARG0, ARG1, ARG2, ARG3,ARG4)</v>
      </c>
      <c r="I1829" s="123">
        <f>IF('表格编辑 '!K1829="","",'表格编辑 '!K1829)</f>
        <v>1</v>
      </c>
      <c r="J1829" s="123">
        <f>IF('表格编辑 '!L1829="","",'表格编辑 '!L1829)</f>
        <v>10000</v>
      </c>
      <c r="K1829" s="123">
        <f>IF('表格编辑 '!M1829="","",'表格编辑 '!M1829)</f>
        <v>1950</v>
      </c>
      <c r="L1829" s="123" t="str">
        <f>IF('表格编辑 '!N1829="","",'表格编辑 '!N1829)</f>
        <v/>
      </c>
      <c r="M1829" s="123" t="str">
        <f>IF('表格编辑 '!O1829="","",'表格编辑 '!O1829)</f>
        <v/>
      </c>
      <c r="N1829" s="123" t="str">
        <f>IF('表格编辑 '!P1829="","",'表格编辑 '!P1829)</f>
        <v/>
      </c>
      <c r="O1829" s="123" t="str">
        <f>IF('表格编辑 '!Q1829="","",'表格编辑 '!Q1829)</f>
        <v/>
      </c>
      <c r="P1829" s="123" t="str">
        <f>IF('表格编辑 '!R1829="","",'表格编辑 '!R1829)</f>
        <v/>
      </c>
      <c r="Q1829" s="123">
        <f>IF('表格编辑 '!S1829="","",'表格编辑 '!S1829)</f>
        <v>400</v>
      </c>
      <c r="R1829" s="123" t="str">
        <f>IF('表格编辑 '!T1829="","",'表格编辑 '!T1829)</f>
        <v/>
      </c>
      <c r="S1829" s="123" t="str">
        <f>IF('表格编辑 '!U1829="","",'表格编辑 '!U1829)</f>
        <v/>
      </c>
      <c r="T1829" s="123" t="str">
        <f>IF('表格编辑 '!V1829="","",'表格编辑 '!V1829)</f>
        <v/>
      </c>
      <c r="U1829" s="123" t="str">
        <f>IF('表格编辑 '!W1829="","",'表格编辑 '!W1829)</f>
        <v/>
      </c>
      <c r="V1829" s="123" t="str">
        <f>IF('表格编辑 '!X1829="","",'表格编辑 '!X1829)</f>
        <v/>
      </c>
      <c r="W1829" s="123" t="str">
        <f>IF('表格编辑 '!Y1829="","",'表格编辑 '!Y1829)</f>
        <v/>
      </c>
      <c r="X1829" s="123" t="str">
        <f>IF('表格编辑 '!Z1829="","",'表格编辑 '!Z1829)</f>
        <v/>
      </c>
      <c r="Y1829" s="123" t="str">
        <f>IF('表格编辑 '!AA1829="","",'表格编辑 '!AA1829)</f>
        <v/>
      </c>
      <c r="Z1829" s="123" t="str">
        <f>IF('表格编辑 '!AB1829="","",'表格编辑 '!AB1829)</f>
        <v/>
      </c>
      <c r="AA1829" s="123" t="str">
        <f>IF('表格编辑 '!AC1829="","",'表格编辑 '!AC1829)</f>
        <v/>
      </c>
      <c r="AB1829" s="123" t="str">
        <f>IF('表格编辑 '!AD1829="","",'表格编辑 '!AD1829)</f>
        <v/>
      </c>
      <c r="AC1829" s="123" t="str">
        <f>IF('表格编辑 '!AE1829="","",'表格编辑 '!AE1829)</f>
        <v/>
      </c>
      <c r="AD1829" s="123">
        <f>IF('表格编辑 '!AF1829="","",'表格编辑 '!AF1829)</f>
        <v>131230</v>
      </c>
    </row>
    <row r="1830" spans="1:30">
      <c r="A1830" s="123">
        <f>IF('表格编辑 '!A1830="","",'表格编辑 '!A1830)</f>
        <v>31262</v>
      </c>
      <c r="B1830" s="123">
        <f>IF('表格编辑 '!B1830="","",'表格编辑 '!B1830)</f>
        <v>10155</v>
      </c>
      <c r="C1830" s="123">
        <f>IF('表格编辑 '!E1830="","",'表格编辑 '!E1830)</f>
        <v>65</v>
      </c>
      <c r="D1830" s="123" t="str">
        <f>IF('表格编辑 '!F1830="","",'表格编辑 '!F1830)</f>
        <v>AI_born_event(RECEIVER, ARG0, ARG1, ARG2, ARG3,ARG4)</v>
      </c>
      <c r="E1830" s="123" t="str">
        <f>IF('表格编辑 '!G1830="","",'表格编辑 '!G1830)</f>
        <v>AI_update_event(RECEIVER, ARG0, ARG1, ARG2, ARG3,ARG4)</v>
      </c>
      <c r="F1830" s="123" t="str">
        <f>IF('表格编辑 '!H1830="","",'表格编辑 '!H1830)</f>
        <v/>
      </c>
      <c r="G1830" s="123" t="str">
        <f>IF('表格编辑 '!I1830="","",'表格编辑 '!I1830)</f>
        <v/>
      </c>
      <c r="H1830" s="123" t="str">
        <f>IF('表格编辑 '!J1830="","",'表格编辑 '!J1830)</f>
        <v>test_deadth_event(RECEIVER, ARG0, ARG1, ARG2, ARG3,ARG4)</v>
      </c>
      <c r="I1830" s="123">
        <f>IF('表格编辑 '!K1830="","",'表格编辑 '!K1830)</f>
        <v>1</v>
      </c>
      <c r="J1830" s="123">
        <f>IF('表格编辑 '!L1830="","",'表格编辑 '!L1830)</f>
        <v>10000</v>
      </c>
      <c r="K1830" s="123">
        <f>IF('表格编辑 '!M1830="","",'表格编辑 '!M1830)</f>
        <v>1950</v>
      </c>
      <c r="L1830" s="123" t="str">
        <f>IF('表格编辑 '!N1830="","",'表格编辑 '!N1830)</f>
        <v/>
      </c>
      <c r="M1830" s="123" t="str">
        <f>IF('表格编辑 '!O1830="","",'表格编辑 '!O1830)</f>
        <v/>
      </c>
      <c r="N1830" s="123" t="str">
        <f>IF('表格编辑 '!P1830="","",'表格编辑 '!P1830)</f>
        <v/>
      </c>
      <c r="O1830" s="123" t="str">
        <f>IF('表格编辑 '!Q1830="","",'表格编辑 '!Q1830)</f>
        <v/>
      </c>
      <c r="P1830" s="123" t="str">
        <f>IF('表格编辑 '!R1830="","",'表格编辑 '!R1830)</f>
        <v/>
      </c>
      <c r="Q1830" s="123">
        <f>IF('表格编辑 '!S1830="","",'表格编辑 '!S1830)</f>
        <v>400</v>
      </c>
      <c r="R1830" s="123" t="str">
        <f>IF('表格编辑 '!T1830="","",'表格编辑 '!T1830)</f>
        <v/>
      </c>
      <c r="S1830" s="123" t="str">
        <f>IF('表格编辑 '!U1830="","",'表格编辑 '!U1830)</f>
        <v/>
      </c>
      <c r="T1830" s="123" t="str">
        <f>IF('表格编辑 '!V1830="","",'表格编辑 '!V1830)</f>
        <v/>
      </c>
      <c r="U1830" s="123" t="str">
        <f>IF('表格编辑 '!W1830="","",'表格编辑 '!W1830)</f>
        <v/>
      </c>
      <c r="V1830" s="123" t="str">
        <f>IF('表格编辑 '!X1830="","",'表格编辑 '!X1830)</f>
        <v/>
      </c>
      <c r="W1830" s="123" t="str">
        <f>IF('表格编辑 '!Y1830="","",'表格编辑 '!Y1830)</f>
        <v/>
      </c>
      <c r="X1830" s="123" t="str">
        <f>IF('表格编辑 '!Z1830="","",'表格编辑 '!Z1830)</f>
        <v/>
      </c>
      <c r="Y1830" s="123" t="str">
        <f>IF('表格编辑 '!AA1830="","",'表格编辑 '!AA1830)</f>
        <v/>
      </c>
      <c r="Z1830" s="123" t="str">
        <f>IF('表格编辑 '!AB1830="","",'表格编辑 '!AB1830)</f>
        <v/>
      </c>
      <c r="AA1830" s="123" t="str">
        <f>IF('表格编辑 '!AC1830="","",'表格编辑 '!AC1830)</f>
        <v/>
      </c>
      <c r="AB1830" s="123" t="str">
        <f>IF('表格编辑 '!AD1830="","",'表格编辑 '!AD1830)</f>
        <v/>
      </c>
      <c r="AC1830" s="123" t="str">
        <f>IF('表格编辑 '!AE1830="","",'表格编辑 '!AE1830)</f>
        <v/>
      </c>
      <c r="AD1830" s="123">
        <f>IF('表格编辑 '!AF1830="","",'表格编辑 '!AF1830)</f>
        <v>131230</v>
      </c>
    </row>
    <row r="1831" spans="1:30">
      <c r="A1831" s="123">
        <f>IF('表格编辑 '!A1831="","",'表格编辑 '!A1831)</f>
        <v>31263</v>
      </c>
      <c r="B1831" s="123">
        <f>IF('表格编辑 '!B1831="","",'表格编辑 '!B1831)</f>
        <v>10125</v>
      </c>
      <c r="C1831" s="123">
        <f>IF('表格编辑 '!E1831="","",'表格编辑 '!E1831)</f>
        <v>65</v>
      </c>
      <c r="D1831" s="123" t="str">
        <f>IF('表格编辑 '!F1831="","",'表格编辑 '!F1831)</f>
        <v>AI_born_event(RECEIVER, ARG0, ARG1, ARG2, ARG3,ARG4)</v>
      </c>
      <c r="E1831" s="123" t="str">
        <f>IF('表格编辑 '!G1831="","",'表格编辑 '!G1831)</f>
        <v>AI_update_event(RECEIVER, ARG0, ARG1, ARG2, ARG3,ARG4)</v>
      </c>
      <c r="F1831" s="123" t="str">
        <f>IF('表格编辑 '!H1831="","",'表格编辑 '!H1831)</f>
        <v/>
      </c>
      <c r="G1831" s="123" t="str">
        <f>IF('表格编辑 '!I1831="","",'表格编辑 '!I1831)</f>
        <v/>
      </c>
      <c r="H1831" s="123" t="str">
        <f>IF('表格编辑 '!J1831="","",'表格编辑 '!J1831)</f>
        <v>test_deadth_event(RECEIVER, ARG0, ARG1, ARG2, ARG3,ARG4)</v>
      </c>
      <c r="I1831" s="123">
        <f>IF('表格编辑 '!K1831="","",'表格编辑 '!K1831)</f>
        <v>1</v>
      </c>
      <c r="J1831" s="123">
        <f>IF('表格编辑 '!L1831="","",'表格编辑 '!L1831)</f>
        <v>10000</v>
      </c>
      <c r="K1831" s="123">
        <f>IF('表格编辑 '!M1831="","",'表格编辑 '!M1831)</f>
        <v>1950</v>
      </c>
      <c r="L1831" s="123" t="str">
        <f>IF('表格编辑 '!N1831="","",'表格编辑 '!N1831)</f>
        <v/>
      </c>
      <c r="M1831" s="123" t="str">
        <f>IF('表格编辑 '!O1831="","",'表格编辑 '!O1831)</f>
        <v/>
      </c>
      <c r="N1831" s="123" t="str">
        <f>IF('表格编辑 '!P1831="","",'表格编辑 '!P1831)</f>
        <v/>
      </c>
      <c r="O1831" s="123" t="str">
        <f>IF('表格编辑 '!Q1831="","",'表格编辑 '!Q1831)</f>
        <v/>
      </c>
      <c r="P1831" s="123" t="str">
        <f>IF('表格编辑 '!R1831="","",'表格编辑 '!R1831)</f>
        <v/>
      </c>
      <c r="Q1831" s="123">
        <f>IF('表格编辑 '!S1831="","",'表格编辑 '!S1831)</f>
        <v>400</v>
      </c>
      <c r="R1831" s="123" t="str">
        <f>IF('表格编辑 '!T1831="","",'表格编辑 '!T1831)</f>
        <v/>
      </c>
      <c r="S1831" s="123" t="str">
        <f>IF('表格编辑 '!U1831="","",'表格编辑 '!U1831)</f>
        <v/>
      </c>
      <c r="T1831" s="123" t="str">
        <f>IF('表格编辑 '!V1831="","",'表格编辑 '!V1831)</f>
        <v/>
      </c>
      <c r="U1831" s="123" t="str">
        <f>IF('表格编辑 '!W1831="","",'表格编辑 '!W1831)</f>
        <v/>
      </c>
      <c r="V1831" s="123" t="str">
        <f>IF('表格编辑 '!X1831="","",'表格编辑 '!X1831)</f>
        <v/>
      </c>
      <c r="W1831" s="123" t="str">
        <f>IF('表格编辑 '!Y1831="","",'表格编辑 '!Y1831)</f>
        <v/>
      </c>
      <c r="X1831" s="123" t="str">
        <f>IF('表格编辑 '!Z1831="","",'表格编辑 '!Z1831)</f>
        <v/>
      </c>
      <c r="Y1831" s="123" t="str">
        <f>IF('表格编辑 '!AA1831="","",'表格编辑 '!AA1831)</f>
        <v/>
      </c>
      <c r="Z1831" s="123" t="str">
        <f>IF('表格编辑 '!AB1831="","",'表格编辑 '!AB1831)</f>
        <v/>
      </c>
      <c r="AA1831" s="123" t="str">
        <f>IF('表格编辑 '!AC1831="","",'表格编辑 '!AC1831)</f>
        <v/>
      </c>
      <c r="AB1831" s="123" t="str">
        <f>IF('表格编辑 '!AD1831="","",'表格编辑 '!AD1831)</f>
        <v/>
      </c>
      <c r="AC1831" s="123" t="str">
        <f>IF('表格编辑 '!AE1831="","",'表格编辑 '!AE1831)</f>
        <v/>
      </c>
      <c r="AD1831" s="123">
        <f>IF('表格编辑 '!AF1831="","",'表格编辑 '!AF1831)</f>
        <v>131230</v>
      </c>
    </row>
    <row r="1832" spans="1:30">
      <c r="A1832" s="123">
        <f>IF('表格编辑 '!A1832="","",'表格编辑 '!A1832)</f>
        <v>31264</v>
      </c>
      <c r="B1832" s="123">
        <f>IF('表格编辑 '!B1832="","",'表格编辑 '!B1832)</f>
        <v>10035</v>
      </c>
      <c r="C1832" s="123">
        <f>IF('表格编辑 '!E1832="","",'表格编辑 '!E1832)</f>
        <v>65</v>
      </c>
      <c r="D1832" s="123" t="str">
        <f>IF('表格编辑 '!F1832="","",'表格编辑 '!F1832)</f>
        <v>AI_born_event(RECEIVER, ARG0, ARG1, ARG2, ARG3,ARG4)</v>
      </c>
      <c r="E1832" s="123" t="str">
        <f>IF('表格编辑 '!G1832="","",'表格编辑 '!G1832)</f>
        <v>AI_update_event(RECEIVER, ARG0, ARG1, ARG2, ARG3,ARG4)</v>
      </c>
      <c r="F1832" s="123" t="str">
        <f>IF('表格编辑 '!H1832="","",'表格编辑 '!H1832)</f>
        <v/>
      </c>
      <c r="G1832" s="123" t="str">
        <f>IF('表格编辑 '!I1832="","",'表格编辑 '!I1832)</f>
        <v/>
      </c>
      <c r="H1832" s="123" t="str">
        <f>IF('表格编辑 '!J1832="","",'表格编辑 '!J1832)</f>
        <v>test_deadth_event(RECEIVER, ARG0, ARG1, ARG2, ARG3,ARG4)</v>
      </c>
      <c r="I1832" s="123">
        <f>IF('表格编辑 '!K1832="","",'表格编辑 '!K1832)</f>
        <v>1</v>
      </c>
      <c r="J1832" s="123">
        <f>IF('表格编辑 '!L1832="","",'表格编辑 '!L1832)</f>
        <v>10000</v>
      </c>
      <c r="K1832" s="123">
        <f>IF('表格编辑 '!M1832="","",'表格编辑 '!M1832)</f>
        <v>1950</v>
      </c>
      <c r="L1832" s="123" t="str">
        <f>IF('表格编辑 '!N1832="","",'表格编辑 '!N1832)</f>
        <v/>
      </c>
      <c r="M1832" s="123" t="str">
        <f>IF('表格编辑 '!O1832="","",'表格编辑 '!O1832)</f>
        <v/>
      </c>
      <c r="N1832" s="123" t="str">
        <f>IF('表格编辑 '!P1832="","",'表格编辑 '!P1832)</f>
        <v/>
      </c>
      <c r="O1832" s="123" t="str">
        <f>IF('表格编辑 '!Q1832="","",'表格编辑 '!Q1832)</f>
        <v/>
      </c>
      <c r="P1832" s="123" t="str">
        <f>IF('表格编辑 '!R1832="","",'表格编辑 '!R1832)</f>
        <v/>
      </c>
      <c r="Q1832" s="123">
        <f>IF('表格编辑 '!S1832="","",'表格编辑 '!S1832)</f>
        <v>400</v>
      </c>
      <c r="R1832" s="123" t="str">
        <f>IF('表格编辑 '!T1832="","",'表格编辑 '!T1832)</f>
        <v/>
      </c>
      <c r="S1832" s="123" t="str">
        <f>IF('表格编辑 '!U1832="","",'表格编辑 '!U1832)</f>
        <v/>
      </c>
      <c r="T1832" s="123" t="str">
        <f>IF('表格编辑 '!V1832="","",'表格编辑 '!V1832)</f>
        <v/>
      </c>
      <c r="U1832" s="123" t="str">
        <f>IF('表格编辑 '!W1832="","",'表格编辑 '!W1832)</f>
        <v/>
      </c>
      <c r="V1832" s="123" t="str">
        <f>IF('表格编辑 '!X1832="","",'表格编辑 '!X1832)</f>
        <v/>
      </c>
      <c r="W1832" s="123" t="str">
        <f>IF('表格编辑 '!Y1832="","",'表格编辑 '!Y1832)</f>
        <v/>
      </c>
      <c r="X1832" s="123" t="str">
        <f>IF('表格编辑 '!Z1832="","",'表格编辑 '!Z1832)</f>
        <v/>
      </c>
      <c r="Y1832" s="123" t="str">
        <f>IF('表格编辑 '!AA1832="","",'表格编辑 '!AA1832)</f>
        <v/>
      </c>
      <c r="Z1832" s="123" t="str">
        <f>IF('表格编辑 '!AB1832="","",'表格编辑 '!AB1832)</f>
        <v/>
      </c>
      <c r="AA1832" s="123" t="str">
        <f>IF('表格编辑 '!AC1832="","",'表格编辑 '!AC1832)</f>
        <v/>
      </c>
      <c r="AB1832" s="123" t="str">
        <f>IF('表格编辑 '!AD1832="","",'表格编辑 '!AD1832)</f>
        <v/>
      </c>
      <c r="AC1832" s="123" t="str">
        <f>IF('表格编辑 '!AE1832="","",'表格编辑 '!AE1832)</f>
        <v/>
      </c>
      <c r="AD1832" s="123">
        <f>IF('表格编辑 '!AF1832="","",'表格编辑 '!AF1832)</f>
        <v>131230</v>
      </c>
    </row>
    <row r="1833" spans="1:30">
      <c r="A1833" s="123">
        <f>IF('表格编辑 '!A1833="","",'表格编辑 '!A1833)</f>
        <v>31265</v>
      </c>
      <c r="B1833" s="123">
        <f>IF('表格编辑 '!B1833="","",'表格编辑 '!B1833)</f>
        <v>10035</v>
      </c>
      <c r="C1833" s="123">
        <f>IF('表格编辑 '!E1833="","",'表格编辑 '!E1833)</f>
        <v>65</v>
      </c>
      <c r="D1833" s="123" t="str">
        <f>IF('表格编辑 '!F1833="","",'表格编辑 '!F1833)</f>
        <v>AI_born_event(RECEIVER, ARG0, ARG1, ARG2, ARG3,ARG4)</v>
      </c>
      <c r="E1833" s="123" t="str">
        <f>IF('表格编辑 '!G1833="","",'表格编辑 '!G1833)</f>
        <v>AI_update_event(RECEIVER, ARG0, ARG1, ARG2, ARG3,ARG4)</v>
      </c>
      <c r="F1833" s="123" t="str">
        <f>IF('表格编辑 '!H1833="","",'表格编辑 '!H1833)</f>
        <v/>
      </c>
      <c r="G1833" s="123" t="str">
        <f>IF('表格编辑 '!I1833="","",'表格编辑 '!I1833)</f>
        <v/>
      </c>
      <c r="H1833" s="123" t="str">
        <f>IF('表格编辑 '!J1833="","",'表格编辑 '!J1833)</f>
        <v>test_deadth_event(RECEIVER, ARG0, ARG1, ARG2, ARG3,ARG4)</v>
      </c>
      <c r="I1833" s="123">
        <f>IF('表格编辑 '!K1833="","",'表格编辑 '!K1833)</f>
        <v>1</v>
      </c>
      <c r="J1833" s="123">
        <f>IF('表格编辑 '!L1833="","",'表格编辑 '!L1833)</f>
        <v>10000</v>
      </c>
      <c r="K1833" s="123">
        <f>IF('表格编辑 '!M1833="","",'表格编辑 '!M1833)</f>
        <v>1950</v>
      </c>
      <c r="L1833" s="123" t="str">
        <f>IF('表格编辑 '!N1833="","",'表格编辑 '!N1833)</f>
        <v/>
      </c>
      <c r="M1833" s="123" t="str">
        <f>IF('表格编辑 '!O1833="","",'表格编辑 '!O1833)</f>
        <v/>
      </c>
      <c r="N1833" s="123" t="str">
        <f>IF('表格编辑 '!P1833="","",'表格编辑 '!P1833)</f>
        <v/>
      </c>
      <c r="O1833" s="123" t="str">
        <f>IF('表格编辑 '!Q1833="","",'表格编辑 '!Q1833)</f>
        <v/>
      </c>
      <c r="P1833" s="123" t="str">
        <f>IF('表格编辑 '!R1833="","",'表格编辑 '!R1833)</f>
        <v/>
      </c>
      <c r="Q1833" s="123">
        <f>IF('表格编辑 '!S1833="","",'表格编辑 '!S1833)</f>
        <v>400</v>
      </c>
      <c r="R1833" s="123" t="str">
        <f>IF('表格编辑 '!T1833="","",'表格编辑 '!T1833)</f>
        <v/>
      </c>
      <c r="S1833" s="123" t="str">
        <f>IF('表格编辑 '!U1833="","",'表格编辑 '!U1833)</f>
        <v/>
      </c>
      <c r="T1833" s="123" t="str">
        <f>IF('表格编辑 '!V1833="","",'表格编辑 '!V1833)</f>
        <v/>
      </c>
      <c r="U1833" s="123" t="str">
        <f>IF('表格编辑 '!W1833="","",'表格编辑 '!W1833)</f>
        <v/>
      </c>
      <c r="V1833" s="123" t="str">
        <f>IF('表格编辑 '!X1833="","",'表格编辑 '!X1833)</f>
        <v/>
      </c>
      <c r="W1833" s="123" t="str">
        <f>IF('表格编辑 '!Y1833="","",'表格编辑 '!Y1833)</f>
        <v/>
      </c>
      <c r="X1833" s="123" t="str">
        <f>IF('表格编辑 '!Z1833="","",'表格编辑 '!Z1833)</f>
        <v/>
      </c>
      <c r="Y1833" s="123" t="str">
        <f>IF('表格编辑 '!AA1833="","",'表格编辑 '!AA1833)</f>
        <v/>
      </c>
      <c r="Z1833" s="123" t="str">
        <f>IF('表格编辑 '!AB1833="","",'表格编辑 '!AB1833)</f>
        <v/>
      </c>
      <c r="AA1833" s="123" t="str">
        <f>IF('表格编辑 '!AC1833="","",'表格编辑 '!AC1833)</f>
        <v/>
      </c>
      <c r="AB1833" s="123" t="str">
        <f>IF('表格编辑 '!AD1833="","",'表格编辑 '!AD1833)</f>
        <v/>
      </c>
      <c r="AC1833" s="123" t="str">
        <f>IF('表格编辑 '!AE1833="","",'表格编辑 '!AE1833)</f>
        <v/>
      </c>
      <c r="AD1833" s="123">
        <f>IF('表格编辑 '!AF1833="","",'表格编辑 '!AF1833)</f>
        <v>131230</v>
      </c>
    </row>
    <row r="1834" spans="1:30">
      <c r="A1834" s="123">
        <f>IF('表格编辑 '!A1834="","",'表格编辑 '!A1834)</f>
        <v>31266</v>
      </c>
      <c r="B1834" s="123">
        <f>IF('表格编辑 '!B1834="","",'表格编辑 '!B1834)</f>
        <v>10101</v>
      </c>
      <c r="C1834" s="123">
        <f>IF('表格编辑 '!E1834="","",'表格编辑 '!E1834)</f>
        <v>65</v>
      </c>
      <c r="D1834" s="123" t="str">
        <f>IF('表格编辑 '!F1834="","",'表格编辑 '!F1834)</f>
        <v>AI_born_event(RECEIVER, ARG0, ARG1, ARG2, ARG3,ARG4)</v>
      </c>
      <c r="E1834" s="123" t="str">
        <f>IF('表格编辑 '!G1834="","",'表格编辑 '!G1834)</f>
        <v>AI_update_event(RECEIVER, ARG0, ARG1, ARG2, ARG3,ARG4)</v>
      </c>
      <c r="F1834" s="123" t="str">
        <f>IF('表格编辑 '!H1834="","",'表格编辑 '!H1834)</f>
        <v/>
      </c>
      <c r="G1834" s="123" t="str">
        <f>IF('表格编辑 '!I1834="","",'表格编辑 '!I1834)</f>
        <v/>
      </c>
      <c r="H1834" s="123" t="str">
        <f>IF('表格编辑 '!J1834="","",'表格编辑 '!J1834)</f>
        <v>test_deadth_event(RECEIVER, ARG0, ARG1, ARG2, ARG3,ARG4)</v>
      </c>
      <c r="I1834" s="123">
        <f>IF('表格编辑 '!K1834="","",'表格编辑 '!K1834)</f>
        <v>1</v>
      </c>
      <c r="J1834" s="123">
        <f>IF('表格编辑 '!L1834="","",'表格编辑 '!L1834)</f>
        <v>10000</v>
      </c>
      <c r="K1834" s="123">
        <f>IF('表格编辑 '!M1834="","",'表格编辑 '!M1834)</f>
        <v>1950</v>
      </c>
      <c r="L1834" s="123" t="str">
        <f>IF('表格编辑 '!N1834="","",'表格编辑 '!N1834)</f>
        <v/>
      </c>
      <c r="M1834" s="123" t="str">
        <f>IF('表格编辑 '!O1834="","",'表格编辑 '!O1834)</f>
        <v/>
      </c>
      <c r="N1834" s="123" t="str">
        <f>IF('表格编辑 '!P1834="","",'表格编辑 '!P1834)</f>
        <v/>
      </c>
      <c r="O1834" s="123" t="str">
        <f>IF('表格编辑 '!Q1834="","",'表格编辑 '!Q1834)</f>
        <v/>
      </c>
      <c r="P1834" s="123" t="str">
        <f>IF('表格编辑 '!R1834="","",'表格编辑 '!R1834)</f>
        <v/>
      </c>
      <c r="Q1834" s="123">
        <f>IF('表格编辑 '!S1834="","",'表格编辑 '!S1834)</f>
        <v>400</v>
      </c>
      <c r="R1834" s="123" t="str">
        <f>IF('表格编辑 '!T1834="","",'表格编辑 '!T1834)</f>
        <v/>
      </c>
      <c r="S1834" s="123" t="str">
        <f>IF('表格编辑 '!U1834="","",'表格编辑 '!U1834)</f>
        <v/>
      </c>
      <c r="T1834" s="123" t="str">
        <f>IF('表格编辑 '!V1834="","",'表格编辑 '!V1834)</f>
        <v/>
      </c>
      <c r="U1834" s="123" t="str">
        <f>IF('表格编辑 '!W1834="","",'表格编辑 '!W1834)</f>
        <v/>
      </c>
      <c r="V1834" s="123" t="str">
        <f>IF('表格编辑 '!X1834="","",'表格编辑 '!X1834)</f>
        <v/>
      </c>
      <c r="W1834" s="123" t="str">
        <f>IF('表格编辑 '!Y1834="","",'表格编辑 '!Y1834)</f>
        <v/>
      </c>
      <c r="X1834" s="123" t="str">
        <f>IF('表格编辑 '!Z1834="","",'表格编辑 '!Z1834)</f>
        <v/>
      </c>
      <c r="Y1834" s="123" t="str">
        <f>IF('表格编辑 '!AA1834="","",'表格编辑 '!AA1834)</f>
        <v/>
      </c>
      <c r="Z1834" s="123" t="str">
        <f>IF('表格编辑 '!AB1834="","",'表格编辑 '!AB1834)</f>
        <v/>
      </c>
      <c r="AA1834" s="123" t="str">
        <f>IF('表格编辑 '!AC1834="","",'表格编辑 '!AC1834)</f>
        <v/>
      </c>
      <c r="AB1834" s="123" t="str">
        <f>IF('表格编辑 '!AD1834="","",'表格编辑 '!AD1834)</f>
        <v/>
      </c>
      <c r="AC1834" s="123" t="str">
        <f>IF('表格编辑 '!AE1834="","",'表格编辑 '!AE1834)</f>
        <v/>
      </c>
      <c r="AD1834" s="123">
        <f>IF('表格编辑 '!AF1834="","",'表格编辑 '!AF1834)</f>
        <v>131230</v>
      </c>
    </row>
    <row r="1835" spans="1:30">
      <c r="A1835" s="123">
        <f>IF('表格编辑 '!A1835="","",'表格编辑 '!A1835)</f>
        <v>31267</v>
      </c>
      <c r="B1835" s="123">
        <f>IF('表格编辑 '!B1835="","",'表格编辑 '!B1835)</f>
        <v>10152</v>
      </c>
      <c r="C1835" s="123">
        <f>IF('表格编辑 '!E1835="","",'表格编辑 '!E1835)</f>
        <v>65</v>
      </c>
      <c r="D1835" s="123" t="str">
        <f>IF('表格编辑 '!F1835="","",'表格编辑 '!F1835)</f>
        <v>AI_born_event(RECEIVER, ARG0, ARG1, ARG2, ARG3,ARG4)</v>
      </c>
      <c r="E1835" s="123" t="str">
        <f>IF('表格编辑 '!G1835="","",'表格编辑 '!G1835)</f>
        <v>AI_update_event(RECEIVER, ARG0, ARG1, ARG2, ARG3,ARG4)</v>
      </c>
      <c r="F1835" s="123" t="str">
        <f>IF('表格编辑 '!H1835="","",'表格编辑 '!H1835)</f>
        <v/>
      </c>
      <c r="G1835" s="123" t="str">
        <f>IF('表格编辑 '!I1835="","",'表格编辑 '!I1835)</f>
        <v/>
      </c>
      <c r="H1835" s="123" t="str">
        <f>IF('表格编辑 '!J1835="","",'表格编辑 '!J1835)</f>
        <v>test_deadth_event(RECEIVER, ARG0, ARG1, ARG2, ARG3,ARG4)</v>
      </c>
      <c r="I1835" s="123">
        <f>IF('表格编辑 '!K1835="","",'表格编辑 '!K1835)</f>
        <v>1</v>
      </c>
      <c r="J1835" s="123">
        <f>IF('表格编辑 '!L1835="","",'表格编辑 '!L1835)</f>
        <v>10000</v>
      </c>
      <c r="K1835" s="123">
        <f>IF('表格编辑 '!M1835="","",'表格编辑 '!M1835)</f>
        <v>1950</v>
      </c>
      <c r="L1835" s="123" t="str">
        <f>IF('表格编辑 '!N1835="","",'表格编辑 '!N1835)</f>
        <v/>
      </c>
      <c r="M1835" s="123" t="str">
        <f>IF('表格编辑 '!O1835="","",'表格编辑 '!O1835)</f>
        <v/>
      </c>
      <c r="N1835" s="123" t="str">
        <f>IF('表格编辑 '!P1835="","",'表格编辑 '!P1835)</f>
        <v/>
      </c>
      <c r="O1835" s="123" t="str">
        <f>IF('表格编辑 '!Q1835="","",'表格编辑 '!Q1835)</f>
        <v/>
      </c>
      <c r="P1835" s="123" t="str">
        <f>IF('表格编辑 '!R1835="","",'表格编辑 '!R1835)</f>
        <v/>
      </c>
      <c r="Q1835" s="123">
        <f>IF('表格编辑 '!S1835="","",'表格编辑 '!S1835)</f>
        <v>400</v>
      </c>
      <c r="R1835" s="123" t="str">
        <f>IF('表格编辑 '!T1835="","",'表格编辑 '!T1835)</f>
        <v/>
      </c>
      <c r="S1835" s="123" t="str">
        <f>IF('表格编辑 '!U1835="","",'表格编辑 '!U1835)</f>
        <v/>
      </c>
      <c r="T1835" s="123" t="str">
        <f>IF('表格编辑 '!V1835="","",'表格编辑 '!V1835)</f>
        <v/>
      </c>
      <c r="U1835" s="123" t="str">
        <f>IF('表格编辑 '!W1835="","",'表格编辑 '!W1835)</f>
        <v/>
      </c>
      <c r="V1835" s="123" t="str">
        <f>IF('表格编辑 '!X1835="","",'表格编辑 '!X1835)</f>
        <v/>
      </c>
      <c r="W1835" s="123" t="str">
        <f>IF('表格编辑 '!Y1835="","",'表格编辑 '!Y1835)</f>
        <v/>
      </c>
      <c r="X1835" s="123" t="str">
        <f>IF('表格编辑 '!Z1835="","",'表格编辑 '!Z1835)</f>
        <v/>
      </c>
      <c r="Y1835" s="123" t="str">
        <f>IF('表格编辑 '!AA1835="","",'表格编辑 '!AA1835)</f>
        <v/>
      </c>
      <c r="Z1835" s="123" t="str">
        <f>IF('表格编辑 '!AB1835="","",'表格编辑 '!AB1835)</f>
        <v/>
      </c>
      <c r="AA1835" s="123" t="str">
        <f>IF('表格编辑 '!AC1835="","",'表格编辑 '!AC1835)</f>
        <v/>
      </c>
      <c r="AB1835" s="123" t="str">
        <f>IF('表格编辑 '!AD1835="","",'表格编辑 '!AD1835)</f>
        <v/>
      </c>
      <c r="AC1835" s="123" t="str">
        <f>IF('表格编辑 '!AE1835="","",'表格编辑 '!AE1835)</f>
        <v/>
      </c>
      <c r="AD1835" s="123">
        <f>IF('表格编辑 '!AF1835="","",'表格编辑 '!AF1835)</f>
        <v>131230</v>
      </c>
    </row>
    <row r="1836" spans="1:30">
      <c r="A1836" s="123">
        <f>IF('表格编辑 '!A1836="","",'表格编辑 '!A1836)</f>
        <v>31268</v>
      </c>
      <c r="B1836" s="123">
        <f>IF('表格编辑 '!B1836="","",'表格编辑 '!B1836)</f>
        <v>10100</v>
      </c>
      <c r="C1836" s="123">
        <f>IF('表格编辑 '!E1836="","",'表格编辑 '!E1836)</f>
        <v>65</v>
      </c>
      <c r="D1836" s="123" t="str">
        <f>IF('表格编辑 '!F1836="","",'表格编辑 '!F1836)</f>
        <v>AI_born_event(RECEIVER, ARG0, ARG1, ARG2, ARG3,ARG4)</v>
      </c>
      <c r="E1836" s="123" t="str">
        <f>IF('表格编辑 '!G1836="","",'表格编辑 '!G1836)</f>
        <v>AI_update_event(RECEIVER, ARG0, ARG1, ARG2, ARG3,ARG4)</v>
      </c>
      <c r="F1836" s="123" t="str">
        <f>IF('表格编辑 '!H1836="","",'表格编辑 '!H1836)</f>
        <v/>
      </c>
      <c r="G1836" s="123" t="str">
        <f>IF('表格编辑 '!I1836="","",'表格编辑 '!I1836)</f>
        <v/>
      </c>
      <c r="H1836" s="123" t="str">
        <f>IF('表格编辑 '!J1836="","",'表格编辑 '!J1836)</f>
        <v>test_deadth_event(RECEIVER, ARG0, ARG1, ARG2, ARG3,ARG4)</v>
      </c>
      <c r="I1836" s="123">
        <f>IF('表格编辑 '!K1836="","",'表格编辑 '!K1836)</f>
        <v>1</v>
      </c>
      <c r="J1836" s="123">
        <f>IF('表格编辑 '!L1836="","",'表格编辑 '!L1836)</f>
        <v>10000</v>
      </c>
      <c r="K1836" s="123">
        <f>IF('表格编辑 '!M1836="","",'表格编辑 '!M1836)</f>
        <v>1950</v>
      </c>
      <c r="L1836" s="123" t="str">
        <f>IF('表格编辑 '!N1836="","",'表格编辑 '!N1836)</f>
        <v/>
      </c>
      <c r="M1836" s="123" t="str">
        <f>IF('表格编辑 '!O1836="","",'表格编辑 '!O1836)</f>
        <v/>
      </c>
      <c r="N1836" s="123" t="str">
        <f>IF('表格编辑 '!P1836="","",'表格编辑 '!P1836)</f>
        <v/>
      </c>
      <c r="O1836" s="123" t="str">
        <f>IF('表格编辑 '!Q1836="","",'表格编辑 '!Q1836)</f>
        <v/>
      </c>
      <c r="P1836" s="123" t="str">
        <f>IF('表格编辑 '!R1836="","",'表格编辑 '!R1836)</f>
        <v/>
      </c>
      <c r="Q1836" s="123">
        <f>IF('表格编辑 '!S1836="","",'表格编辑 '!S1836)</f>
        <v>400</v>
      </c>
      <c r="R1836" s="123" t="str">
        <f>IF('表格编辑 '!T1836="","",'表格编辑 '!T1836)</f>
        <v/>
      </c>
      <c r="S1836" s="123" t="str">
        <f>IF('表格编辑 '!U1836="","",'表格编辑 '!U1836)</f>
        <v/>
      </c>
      <c r="T1836" s="123" t="str">
        <f>IF('表格编辑 '!V1836="","",'表格编辑 '!V1836)</f>
        <v/>
      </c>
      <c r="U1836" s="123" t="str">
        <f>IF('表格编辑 '!W1836="","",'表格编辑 '!W1836)</f>
        <v/>
      </c>
      <c r="V1836" s="123" t="str">
        <f>IF('表格编辑 '!X1836="","",'表格编辑 '!X1836)</f>
        <v/>
      </c>
      <c r="W1836" s="123" t="str">
        <f>IF('表格编辑 '!Y1836="","",'表格编辑 '!Y1836)</f>
        <v/>
      </c>
      <c r="X1836" s="123" t="str">
        <f>IF('表格编辑 '!Z1836="","",'表格编辑 '!Z1836)</f>
        <v/>
      </c>
      <c r="Y1836" s="123" t="str">
        <f>IF('表格编辑 '!AA1836="","",'表格编辑 '!AA1836)</f>
        <v/>
      </c>
      <c r="Z1836" s="123" t="str">
        <f>IF('表格编辑 '!AB1836="","",'表格编辑 '!AB1836)</f>
        <v/>
      </c>
      <c r="AA1836" s="123" t="str">
        <f>IF('表格编辑 '!AC1836="","",'表格编辑 '!AC1836)</f>
        <v/>
      </c>
      <c r="AB1836" s="123" t="str">
        <f>IF('表格编辑 '!AD1836="","",'表格编辑 '!AD1836)</f>
        <v/>
      </c>
      <c r="AC1836" s="123" t="str">
        <f>IF('表格编辑 '!AE1836="","",'表格编辑 '!AE1836)</f>
        <v/>
      </c>
      <c r="AD1836" s="123">
        <f>IF('表格编辑 '!AF1836="","",'表格编辑 '!AF1836)</f>
        <v>131230</v>
      </c>
    </row>
    <row r="1837" spans="1:30">
      <c r="A1837" s="123">
        <f>IF('表格编辑 '!A1837="","",'表格编辑 '!A1837)</f>
        <v>31269</v>
      </c>
      <c r="B1837" s="123">
        <f>IF('表格编辑 '!B1837="","",'表格编辑 '!B1837)</f>
        <v>10020</v>
      </c>
      <c r="C1837" s="123">
        <f>IF('表格编辑 '!E1837="","",'表格编辑 '!E1837)</f>
        <v>65</v>
      </c>
      <c r="D1837" s="123" t="str">
        <f>IF('表格编辑 '!F1837="","",'表格编辑 '!F1837)</f>
        <v>AI_born_event(RECEIVER, ARG0, ARG1, ARG2, ARG3,ARG4)</v>
      </c>
      <c r="E1837" s="123" t="str">
        <f>IF('表格编辑 '!G1837="","",'表格编辑 '!G1837)</f>
        <v>AI_update_event(RECEIVER, ARG0, ARG1, ARG2, ARG3,ARG4)</v>
      </c>
      <c r="F1837" s="123" t="str">
        <f>IF('表格编辑 '!H1837="","",'表格编辑 '!H1837)</f>
        <v/>
      </c>
      <c r="G1837" s="123" t="str">
        <f>IF('表格编辑 '!I1837="","",'表格编辑 '!I1837)</f>
        <v/>
      </c>
      <c r="H1837" s="123" t="str">
        <f>IF('表格编辑 '!J1837="","",'表格编辑 '!J1837)</f>
        <v>test_deadth_event(RECEIVER, ARG0, ARG1, ARG2, ARG3,ARG4)</v>
      </c>
      <c r="I1837" s="123">
        <f>IF('表格编辑 '!K1837="","",'表格编辑 '!K1837)</f>
        <v>1</v>
      </c>
      <c r="J1837" s="123">
        <f>IF('表格编辑 '!L1837="","",'表格编辑 '!L1837)</f>
        <v>10000</v>
      </c>
      <c r="K1837" s="123">
        <f>IF('表格编辑 '!M1837="","",'表格编辑 '!M1837)</f>
        <v>1950</v>
      </c>
      <c r="L1837" s="123" t="str">
        <f>IF('表格编辑 '!N1837="","",'表格编辑 '!N1837)</f>
        <v/>
      </c>
      <c r="M1837" s="123" t="str">
        <f>IF('表格编辑 '!O1837="","",'表格编辑 '!O1837)</f>
        <v/>
      </c>
      <c r="N1837" s="123" t="str">
        <f>IF('表格编辑 '!P1837="","",'表格编辑 '!P1837)</f>
        <v/>
      </c>
      <c r="O1837" s="123" t="str">
        <f>IF('表格编辑 '!Q1837="","",'表格编辑 '!Q1837)</f>
        <v/>
      </c>
      <c r="P1837" s="123" t="str">
        <f>IF('表格编辑 '!R1837="","",'表格编辑 '!R1837)</f>
        <v/>
      </c>
      <c r="Q1837" s="123">
        <f>IF('表格编辑 '!S1837="","",'表格编辑 '!S1837)</f>
        <v>400</v>
      </c>
      <c r="R1837" s="123" t="str">
        <f>IF('表格编辑 '!T1837="","",'表格编辑 '!T1837)</f>
        <v/>
      </c>
      <c r="S1837" s="123" t="str">
        <f>IF('表格编辑 '!U1837="","",'表格编辑 '!U1837)</f>
        <v/>
      </c>
      <c r="T1837" s="123" t="str">
        <f>IF('表格编辑 '!V1837="","",'表格编辑 '!V1837)</f>
        <v/>
      </c>
      <c r="U1837" s="123" t="str">
        <f>IF('表格编辑 '!W1837="","",'表格编辑 '!W1837)</f>
        <v/>
      </c>
      <c r="V1837" s="123" t="str">
        <f>IF('表格编辑 '!X1837="","",'表格编辑 '!X1837)</f>
        <v/>
      </c>
      <c r="W1837" s="123" t="str">
        <f>IF('表格编辑 '!Y1837="","",'表格编辑 '!Y1837)</f>
        <v/>
      </c>
      <c r="X1837" s="123" t="str">
        <f>IF('表格编辑 '!Z1837="","",'表格编辑 '!Z1837)</f>
        <v/>
      </c>
      <c r="Y1837" s="123" t="str">
        <f>IF('表格编辑 '!AA1837="","",'表格编辑 '!AA1837)</f>
        <v/>
      </c>
      <c r="Z1837" s="123" t="str">
        <f>IF('表格编辑 '!AB1837="","",'表格编辑 '!AB1837)</f>
        <v/>
      </c>
      <c r="AA1837" s="123" t="str">
        <f>IF('表格编辑 '!AC1837="","",'表格编辑 '!AC1837)</f>
        <v/>
      </c>
      <c r="AB1837" s="123" t="str">
        <f>IF('表格编辑 '!AD1837="","",'表格编辑 '!AD1837)</f>
        <v/>
      </c>
      <c r="AC1837" s="123" t="str">
        <f>IF('表格编辑 '!AE1837="","",'表格编辑 '!AE1837)</f>
        <v/>
      </c>
      <c r="AD1837" s="123">
        <f>IF('表格编辑 '!AF1837="","",'表格编辑 '!AF1837)</f>
        <v>131230</v>
      </c>
    </row>
    <row r="1838" spans="1:30">
      <c r="A1838" s="123">
        <f>IF('表格编辑 '!A1838="","",'表格编辑 '!A1838)</f>
        <v>31270</v>
      </c>
      <c r="B1838" s="123">
        <f>IF('表格编辑 '!B1838="","",'表格编辑 '!B1838)</f>
        <v>10073</v>
      </c>
      <c r="C1838" s="123">
        <f>IF('表格编辑 '!E1838="","",'表格编辑 '!E1838)</f>
        <v>65</v>
      </c>
      <c r="D1838" s="123" t="str">
        <f>IF('表格编辑 '!F1838="","",'表格编辑 '!F1838)</f>
        <v>AI_born_event(RECEIVER, ARG0, ARG1, ARG2, ARG3,ARG4)</v>
      </c>
      <c r="E1838" s="123" t="str">
        <f>IF('表格编辑 '!G1838="","",'表格编辑 '!G1838)</f>
        <v>AI_update_event(RECEIVER, ARG0, ARG1, ARG2, ARG3,ARG4)</v>
      </c>
      <c r="F1838" s="123" t="str">
        <f>IF('表格编辑 '!H1838="","",'表格编辑 '!H1838)</f>
        <v/>
      </c>
      <c r="G1838" s="123" t="str">
        <f>IF('表格编辑 '!I1838="","",'表格编辑 '!I1838)</f>
        <v/>
      </c>
      <c r="H1838" s="123" t="str">
        <f>IF('表格编辑 '!J1838="","",'表格编辑 '!J1838)</f>
        <v>test_deadth_event(RECEIVER, ARG0, ARG1, ARG2, ARG3,ARG4)</v>
      </c>
      <c r="I1838" s="123">
        <f>IF('表格编辑 '!K1838="","",'表格编辑 '!K1838)</f>
        <v>1</v>
      </c>
      <c r="J1838" s="123">
        <f>IF('表格编辑 '!L1838="","",'表格编辑 '!L1838)</f>
        <v>10000</v>
      </c>
      <c r="K1838" s="123">
        <f>IF('表格编辑 '!M1838="","",'表格编辑 '!M1838)</f>
        <v>1950</v>
      </c>
      <c r="L1838" s="123" t="str">
        <f>IF('表格编辑 '!N1838="","",'表格编辑 '!N1838)</f>
        <v/>
      </c>
      <c r="M1838" s="123" t="str">
        <f>IF('表格编辑 '!O1838="","",'表格编辑 '!O1838)</f>
        <v/>
      </c>
      <c r="N1838" s="123" t="str">
        <f>IF('表格编辑 '!P1838="","",'表格编辑 '!P1838)</f>
        <v/>
      </c>
      <c r="O1838" s="123" t="str">
        <f>IF('表格编辑 '!Q1838="","",'表格编辑 '!Q1838)</f>
        <v/>
      </c>
      <c r="P1838" s="123" t="str">
        <f>IF('表格编辑 '!R1838="","",'表格编辑 '!R1838)</f>
        <v/>
      </c>
      <c r="Q1838" s="123">
        <f>IF('表格编辑 '!S1838="","",'表格编辑 '!S1838)</f>
        <v>400</v>
      </c>
      <c r="R1838" s="123" t="str">
        <f>IF('表格编辑 '!T1838="","",'表格编辑 '!T1838)</f>
        <v/>
      </c>
      <c r="S1838" s="123" t="str">
        <f>IF('表格编辑 '!U1838="","",'表格编辑 '!U1838)</f>
        <v/>
      </c>
      <c r="T1838" s="123" t="str">
        <f>IF('表格编辑 '!V1838="","",'表格编辑 '!V1838)</f>
        <v/>
      </c>
      <c r="U1838" s="123" t="str">
        <f>IF('表格编辑 '!W1838="","",'表格编辑 '!W1838)</f>
        <v/>
      </c>
      <c r="V1838" s="123" t="str">
        <f>IF('表格编辑 '!X1838="","",'表格编辑 '!X1838)</f>
        <v/>
      </c>
      <c r="W1838" s="123" t="str">
        <f>IF('表格编辑 '!Y1838="","",'表格编辑 '!Y1838)</f>
        <v/>
      </c>
      <c r="X1838" s="123" t="str">
        <f>IF('表格编辑 '!Z1838="","",'表格编辑 '!Z1838)</f>
        <v/>
      </c>
      <c r="Y1838" s="123" t="str">
        <f>IF('表格编辑 '!AA1838="","",'表格编辑 '!AA1838)</f>
        <v/>
      </c>
      <c r="Z1838" s="123" t="str">
        <f>IF('表格编辑 '!AB1838="","",'表格编辑 '!AB1838)</f>
        <v/>
      </c>
      <c r="AA1838" s="123" t="str">
        <f>IF('表格编辑 '!AC1838="","",'表格编辑 '!AC1838)</f>
        <v/>
      </c>
      <c r="AB1838" s="123" t="str">
        <f>IF('表格编辑 '!AD1838="","",'表格编辑 '!AD1838)</f>
        <v/>
      </c>
      <c r="AC1838" s="123" t="str">
        <f>IF('表格编辑 '!AE1838="","",'表格编辑 '!AE1838)</f>
        <v/>
      </c>
      <c r="AD1838" s="123">
        <f>IF('表格编辑 '!AF1838="","",'表格编辑 '!AF1838)</f>
        <v>131230</v>
      </c>
    </row>
    <row r="1839" spans="1:30">
      <c r="A1839" s="123">
        <f>IF('表格编辑 '!A1839="","",'表格编辑 '!A1839)</f>
        <v>31271</v>
      </c>
      <c r="B1839" s="123">
        <f>IF('表格编辑 '!B1839="","",'表格编辑 '!B1839)</f>
        <v>10139</v>
      </c>
      <c r="C1839" s="123">
        <f>IF('表格编辑 '!E1839="","",'表格编辑 '!E1839)</f>
        <v>65</v>
      </c>
      <c r="D1839" s="123" t="str">
        <f>IF('表格编辑 '!F1839="","",'表格编辑 '!F1839)</f>
        <v>AI_born_event(RECEIVER, ARG0, ARG1, ARG2, ARG3,ARG4)</v>
      </c>
      <c r="E1839" s="123" t="str">
        <f>IF('表格编辑 '!G1839="","",'表格编辑 '!G1839)</f>
        <v>AI_update_event(RECEIVER, ARG0, ARG1, ARG2, ARG3,ARG4)</v>
      </c>
      <c r="F1839" s="123" t="str">
        <f>IF('表格编辑 '!H1839="","",'表格编辑 '!H1839)</f>
        <v/>
      </c>
      <c r="G1839" s="123" t="str">
        <f>IF('表格编辑 '!I1839="","",'表格编辑 '!I1839)</f>
        <v/>
      </c>
      <c r="H1839" s="123" t="str">
        <f>IF('表格编辑 '!J1839="","",'表格编辑 '!J1839)</f>
        <v>test_deadth_event(RECEIVER, ARG0, ARG1, ARG2, ARG3,ARG4)</v>
      </c>
      <c r="I1839" s="123">
        <f>IF('表格编辑 '!K1839="","",'表格编辑 '!K1839)</f>
        <v>1</v>
      </c>
      <c r="J1839" s="123">
        <f>IF('表格编辑 '!L1839="","",'表格编辑 '!L1839)</f>
        <v>10000</v>
      </c>
      <c r="K1839" s="123">
        <f>IF('表格编辑 '!M1839="","",'表格编辑 '!M1839)</f>
        <v>1950</v>
      </c>
      <c r="L1839" s="123" t="str">
        <f>IF('表格编辑 '!N1839="","",'表格编辑 '!N1839)</f>
        <v/>
      </c>
      <c r="M1839" s="123" t="str">
        <f>IF('表格编辑 '!O1839="","",'表格编辑 '!O1839)</f>
        <v/>
      </c>
      <c r="N1839" s="123" t="str">
        <f>IF('表格编辑 '!P1839="","",'表格编辑 '!P1839)</f>
        <v/>
      </c>
      <c r="O1839" s="123" t="str">
        <f>IF('表格编辑 '!Q1839="","",'表格编辑 '!Q1839)</f>
        <v/>
      </c>
      <c r="P1839" s="123" t="str">
        <f>IF('表格编辑 '!R1839="","",'表格编辑 '!R1839)</f>
        <v/>
      </c>
      <c r="Q1839" s="123">
        <f>IF('表格编辑 '!S1839="","",'表格编辑 '!S1839)</f>
        <v>400</v>
      </c>
      <c r="R1839" s="123" t="str">
        <f>IF('表格编辑 '!T1839="","",'表格编辑 '!T1839)</f>
        <v/>
      </c>
      <c r="S1839" s="123" t="str">
        <f>IF('表格编辑 '!U1839="","",'表格编辑 '!U1839)</f>
        <v/>
      </c>
      <c r="T1839" s="123" t="str">
        <f>IF('表格编辑 '!V1839="","",'表格编辑 '!V1839)</f>
        <v/>
      </c>
      <c r="U1839" s="123" t="str">
        <f>IF('表格编辑 '!W1839="","",'表格编辑 '!W1839)</f>
        <v/>
      </c>
      <c r="V1839" s="123" t="str">
        <f>IF('表格编辑 '!X1839="","",'表格编辑 '!X1839)</f>
        <v/>
      </c>
      <c r="W1839" s="123" t="str">
        <f>IF('表格编辑 '!Y1839="","",'表格编辑 '!Y1839)</f>
        <v/>
      </c>
      <c r="X1839" s="123" t="str">
        <f>IF('表格编辑 '!Z1839="","",'表格编辑 '!Z1839)</f>
        <v/>
      </c>
      <c r="Y1839" s="123" t="str">
        <f>IF('表格编辑 '!AA1839="","",'表格编辑 '!AA1839)</f>
        <v/>
      </c>
      <c r="Z1839" s="123" t="str">
        <f>IF('表格编辑 '!AB1839="","",'表格编辑 '!AB1839)</f>
        <v/>
      </c>
      <c r="AA1839" s="123" t="str">
        <f>IF('表格编辑 '!AC1839="","",'表格编辑 '!AC1839)</f>
        <v/>
      </c>
      <c r="AB1839" s="123" t="str">
        <f>IF('表格编辑 '!AD1839="","",'表格编辑 '!AD1839)</f>
        <v/>
      </c>
      <c r="AC1839" s="123" t="str">
        <f>IF('表格编辑 '!AE1839="","",'表格编辑 '!AE1839)</f>
        <v/>
      </c>
      <c r="AD1839" s="123">
        <f>IF('表格编辑 '!AF1839="","",'表格编辑 '!AF1839)</f>
        <v>131230</v>
      </c>
    </row>
    <row r="1840" spans="1:30">
      <c r="A1840" s="123">
        <f>IF('表格编辑 '!A1840="","",'表格编辑 '!A1840)</f>
        <v>31272</v>
      </c>
      <c r="B1840" s="123">
        <f>IF('表格编辑 '!B1840="","",'表格编辑 '!B1840)</f>
        <v>10126</v>
      </c>
      <c r="C1840" s="123">
        <f>IF('表格编辑 '!E1840="","",'表格编辑 '!E1840)</f>
        <v>70</v>
      </c>
      <c r="D1840" s="123" t="str">
        <f>IF('表格编辑 '!F1840="","",'表格编辑 '!F1840)</f>
        <v>AI_born_event(RECEIVER, ARG0, ARG1, ARG2, ARG3,ARG4)</v>
      </c>
      <c r="E1840" s="123" t="str">
        <f>IF('表格编辑 '!G1840="","",'表格编辑 '!G1840)</f>
        <v>AI_update_event(RECEIVER, ARG0, ARG1, ARG2, ARG3,ARG4)</v>
      </c>
      <c r="F1840" s="123" t="str">
        <f>IF('表格编辑 '!H1840="","",'表格编辑 '!H1840)</f>
        <v/>
      </c>
      <c r="G1840" s="123" t="str">
        <f>IF('表格编辑 '!I1840="","",'表格编辑 '!I1840)</f>
        <v/>
      </c>
      <c r="H1840" s="123" t="str">
        <f>IF('表格编辑 '!J1840="","",'表格编辑 '!J1840)</f>
        <v>test_deadth_event(RECEIVER, ARG0, ARG1, ARG2, ARG3,ARG4)</v>
      </c>
      <c r="I1840" s="123">
        <f>IF('表格编辑 '!K1840="","",'表格编辑 '!K1840)</f>
        <v>1</v>
      </c>
      <c r="J1840" s="123">
        <f>IF('表格编辑 '!L1840="","",'表格编辑 '!L1840)</f>
        <v>20000</v>
      </c>
      <c r="K1840" s="123">
        <f>IF('表格编辑 '!M1840="","",'表格编辑 '!M1840)</f>
        <v>2100</v>
      </c>
      <c r="L1840" s="123" t="str">
        <f>IF('表格编辑 '!N1840="","",'表格编辑 '!N1840)</f>
        <v/>
      </c>
      <c r="M1840" s="123" t="str">
        <f>IF('表格编辑 '!O1840="","",'表格编辑 '!O1840)</f>
        <v/>
      </c>
      <c r="N1840" s="123" t="str">
        <f>IF('表格编辑 '!P1840="","",'表格编辑 '!P1840)</f>
        <v/>
      </c>
      <c r="O1840" s="123" t="str">
        <f>IF('表格编辑 '!Q1840="","",'表格编辑 '!Q1840)</f>
        <v/>
      </c>
      <c r="P1840" s="123" t="str">
        <f>IF('表格编辑 '!R1840="","",'表格编辑 '!R1840)</f>
        <v/>
      </c>
      <c r="Q1840" s="123">
        <f>IF('表格编辑 '!S1840="","",'表格编辑 '!S1840)</f>
        <v>400</v>
      </c>
      <c r="R1840" s="123" t="str">
        <f>IF('表格编辑 '!T1840="","",'表格编辑 '!T1840)</f>
        <v/>
      </c>
      <c r="S1840" s="123" t="str">
        <f>IF('表格编辑 '!U1840="","",'表格编辑 '!U1840)</f>
        <v/>
      </c>
      <c r="T1840" s="123" t="str">
        <f>IF('表格编辑 '!V1840="","",'表格编辑 '!V1840)</f>
        <v/>
      </c>
      <c r="U1840" s="123" t="str">
        <f>IF('表格编辑 '!W1840="","",'表格编辑 '!W1840)</f>
        <v/>
      </c>
      <c r="V1840" s="123" t="str">
        <f>IF('表格编辑 '!X1840="","",'表格编辑 '!X1840)</f>
        <v/>
      </c>
      <c r="W1840" s="123" t="str">
        <f>IF('表格编辑 '!Y1840="","",'表格编辑 '!Y1840)</f>
        <v/>
      </c>
      <c r="X1840" s="123" t="str">
        <f>IF('表格编辑 '!Z1840="","",'表格编辑 '!Z1840)</f>
        <v/>
      </c>
      <c r="Y1840" s="123" t="str">
        <f>IF('表格编辑 '!AA1840="","",'表格编辑 '!AA1840)</f>
        <v/>
      </c>
      <c r="Z1840" s="123" t="str">
        <f>IF('表格编辑 '!AB1840="","",'表格编辑 '!AB1840)</f>
        <v/>
      </c>
      <c r="AA1840" s="123" t="str">
        <f>IF('表格编辑 '!AC1840="","",'表格编辑 '!AC1840)</f>
        <v/>
      </c>
      <c r="AB1840" s="123" t="str">
        <f>IF('表格编辑 '!AD1840="","",'表格编辑 '!AD1840)</f>
        <v/>
      </c>
      <c r="AC1840" s="123" t="str">
        <f>IF('表格编辑 '!AE1840="","",'表格编辑 '!AE1840)</f>
        <v/>
      </c>
      <c r="AD1840" s="123">
        <f>IF('表格编辑 '!AF1840="","",'表格编辑 '!AF1840)</f>
        <v>131232</v>
      </c>
    </row>
    <row r="1841" spans="1:30">
      <c r="A1841" s="123">
        <f>IF('表格编辑 '!A1841="","",'表格编辑 '!A1841)</f>
        <v>31273</v>
      </c>
      <c r="B1841" s="123">
        <f>IF('表格编辑 '!B1841="","",'表格编辑 '!B1841)</f>
        <v>10072</v>
      </c>
      <c r="C1841" s="123">
        <f>IF('表格编辑 '!E1841="","",'表格编辑 '!E1841)</f>
        <v>70</v>
      </c>
      <c r="D1841" s="123" t="str">
        <f>IF('表格编辑 '!F1841="","",'表格编辑 '!F1841)</f>
        <v>AI_born_event(RECEIVER, ARG0, ARG1, ARG2, ARG3,ARG4)</v>
      </c>
      <c r="E1841" s="123" t="str">
        <f>IF('表格编辑 '!G1841="","",'表格编辑 '!G1841)</f>
        <v>AI_update_event(RECEIVER, ARG0, ARG1, ARG2, ARG3,ARG4)</v>
      </c>
      <c r="F1841" s="123" t="str">
        <f>IF('表格编辑 '!H1841="","",'表格编辑 '!H1841)</f>
        <v/>
      </c>
      <c r="G1841" s="123" t="str">
        <f>IF('表格编辑 '!I1841="","",'表格编辑 '!I1841)</f>
        <v/>
      </c>
      <c r="H1841" s="123" t="str">
        <f>IF('表格编辑 '!J1841="","",'表格编辑 '!J1841)</f>
        <v>test_deadth_event(RECEIVER, ARG0, ARG1, ARG2, ARG3,ARG4)</v>
      </c>
      <c r="I1841" s="123">
        <f>IF('表格编辑 '!K1841="","",'表格编辑 '!K1841)</f>
        <v>1</v>
      </c>
      <c r="J1841" s="123">
        <f>IF('表格编辑 '!L1841="","",'表格编辑 '!L1841)</f>
        <v>20000</v>
      </c>
      <c r="K1841" s="123">
        <f>IF('表格编辑 '!M1841="","",'表格编辑 '!M1841)</f>
        <v>2100</v>
      </c>
      <c r="L1841" s="123" t="str">
        <f>IF('表格编辑 '!N1841="","",'表格编辑 '!N1841)</f>
        <v/>
      </c>
      <c r="M1841" s="123" t="str">
        <f>IF('表格编辑 '!O1841="","",'表格编辑 '!O1841)</f>
        <v/>
      </c>
      <c r="N1841" s="123" t="str">
        <f>IF('表格编辑 '!P1841="","",'表格编辑 '!P1841)</f>
        <v/>
      </c>
      <c r="O1841" s="123" t="str">
        <f>IF('表格编辑 '!Q1841="","",'表格编辑 '!Q1841)</f>
        <v/>
      </c>
      <c r="P1841" s="123" t="str">
        <f>IF('表格编辑 '!R1841="","",'表格编辑 '!R1841)</f>
        <v/>
      </c>
      <c r="Q1841" s="123">
        <f>IF('表格编辑 '!S1841="","",'表格编辑 '!S1841)</f>
        <v>400</v>
      </c>
      <c r="R1841" s="123" t="str">
        <f>IF('表格编辑 '!T1841="","",'表格编辑 '!T1841)</f>
        <v/>
      </c>
      <c r="S1841" s="123" t="str">
        <f>IF('表格编辑 '!U1841="","",'表格编辑 '!U1841)</f>
        <v/>
      </c>
      <c r="T1841" s="123" t="str">
        <f>IF('表格编辑 '!V1841="","",'表格编辑 '!V1841)</f>
        <v/>
      </c>
      <c r="U1841" s="123" t="str">
        <f>IF('表格编辑 '!W1841="","",'表格编辑 '!W1841)</f>
        <v/>
      </c>
      <c r="V1841" s="123" t="str">
        <f>IF('表格编辑 '!X1841="","",'表格编辑 '!X1841)</f>
        <v/>
      </c>
      <c r="W1841" s="123" t="str">
        <f>IF('表格编辑 '!Y1841="","",'表格编辑 '!Y1841)</f>
        <v/>
      </c>
      <c r="X1841" s="123" t="str">
        <f>IF('表格编辑 '!Z1841="","",'表格编辑 '!Z1841)</f>
        <v/>
      </c>
      <c r="Y1841" s="123" t="str">
        <f>IF('表格编辑 '!AA1841="","",'表格编辑 '!AA1841)</f>
        <v/>
      </c>
      <c r="Z1841" s="123" t="str">
        <f>IF('表格编辑 '!AB1841="","",'表格编辑 '!AB1841)</f>
        <v/>
      </c>
      <c r="AA1841" s="123" t="str">
        <f>IF('表格编辑 '!AC1841="","",'表格编辑 '!AC1841)</f>
        <v/>
      </c>
      <c r="AB1841" s="123" t="str">
        <f>IF('表格编辑 '!AD1841="","",'表格编辑 '!AD1841)</f>
        <v/>
      </c>
      <c r="AC1841" s="123" t="str">
        <f>IF('表格编辑 '!AE1841="","",'表格编辑 '!AE1841)</f>
        <v/>
      </c>
      <c r="AD1841" s="123">
        <f>IF('表格编辑 '!AF1841="","",'表格编辑 '!AF1841)</f>
        <v>131232</v>
      </c>
    </row>
    <row r="1842" spans="1:30">
      <c r="A1842" s="123">
        <f>IF('表格编辑 '!A1842="","",'表格编辑 '!A1842)</f>
        <v>31274</v>
      </c>
      <c r="B1842" s="123">
        <f>IF('表格编辑 '!B1842="","",'表格编辑 '!B1842)</f>
        <v>10132</v>
      </c>
      <c r="C1842" s="123">
        <f>IF('表格编辑 '!E1842="","",'表格编辑 '!E1842)</f>
        <v>70</v>
      </c>
      <c r="D1842" s="123" t="str">
        <f>IF('表格编辑 '!F1842="","",'表格编辑 '!F1842)</f>
        <v>AI_born_event(RECEIVER, ARG0, ARG1, ARG2, ARG3,ARG4)</v>
      </c>
      <c r="E1842" s="123" t="str">
        <f>IF('表格编辑 '!G1842="","",'表格编辑 '!G1842)</f>
        <v>AI_update_event(RECEIVER, ARG0, ARG1, ARG2, ARG3,ARG4)</v>
      </c>
      <c r="F1842" s="123" t="str">
        <f>IF('表格编辑 '!H1842="","",'表格编辑 '!H1842)</f>
        <v/>
      </c>
      <c r="G1842" s="123" t="str">
        <f>IF('表格编辑 '!I1842="","",'表格编辑 '!I1842)</f>
        <v/>
      </c>
      <c r="H1842" s="123" t="str">
        <f>IF('表格编辑 '!J1842="","",'表格编辑 '!J1842)</f>
        <v>test_deadth_event(RECEIVER, ARG0, ARG1, ARG2, ARG3,ARG4)</v>
      </c>
      <c r="I1842" s="123">
        <f>IF('表格编辑 '!K1842="","",'表格编辑 '!K1842)</f>
        <v>1</v>
      </c>
      <c r="J1842" s="123">
        <f>IF('表格编辑 '!L1842="","",'表格编辑 '!L1842)</f>
        <v>20000</v>
      </c>
      <c r="K1842" s="123">
        <f>IF('表格编辑 '!M1842="","",'表格编辑 '!M1842)</f>
        <v>2100</v>
      </c>
      <c r="L1842" s="123" t="str">
        <f>IF('表格编辑 '!N1842="","",'表格编辑 '!N1842)</f>
        <v/>
      </c>
      <c r="M1842" s="123" t="str">
        <f>IF('表格编辑 '!O1842="","",'表格编辑 '!O1842)</f>
        <v/>
      </c>
      <c r="N1842" s="123" t="str">
        <f>IF('表格编辑 '!P1842="","",'表格编辑 '!P1842)</f>
        <v/>
      </c>
      <c r="O1842" s="123" t="str">
        <f>IF('表格编辑 '!Q1842="","",'表格编辑 '!Q1842)</f>
        <v/>
      </c>
      <c r="P1842" s="123" t="str">
        <f>IF('表格编辑 '!R1842="","",'表格编辑 '!R1842)</f>
        <v/>
      </c>
      <c r="Q1842" s="123">
        <f>IF('表格编辑 '!S1842="","",'表格编辑 '!S1842)</f>
        <v>400</v>
      </c>
      <c r="R1842" s="123" t="str">
        <f>IF('表格编辑 '!T1842="","",'表格编辑 '!T1842)</f>
        <v/>
      </c>
      <c r="S1842" s="123" t="str">
        <f>IF('表格编辑 '!U1842="","",'表格编辑 '!U1842)</f>
        <v/>
      </c>
      <c r="T1842" s="123" t="str">
        <f>IF('表格编辑 '!V1842="","",'表格编辑 '!V1842)</f>
        <v/>
      </c>
      <c r="U1842" s="123" t="str">
        <f>IF('表格编辑 '!W1842="","",'表格编辑 '!W1842)</f>
        <v/>
      </c>
      <c r="V1842" s="123" t="str">
        <f>IF('表格编辑 '!X1842="","",'表格编辑 '!X1842)</f>
        <v/>
      </c>
      <c r="W1842" s="123" t="str">
        <f>IF('表格编辑 '!Y1842="","",'表格编辑 '!Y1842)</f>
        <v/>
      </c>
      <c r="X1842" s="123" t="str">
        <f>IF('表格编辑 '!Z1842="","",'表格编辑 '!Z1842)</f>
        <v/>
      </c>
      <c r="Y1842" s="123" t="str">
        <f>IF('表格编辑 '!AA1842="","",'表格编辑 '!AA1842)</f>
        <v/>
      </c>
      <c r="Z1842" s="123" t="str">
        <f>IF('表格编辑 '!AB1842="","",'表格编辑 '!AB1842)</f>
        <v/>
      </c>
      <c r="AA1842" s="123" t="str">
        <f>IF('表格编辑 '!AC1842="","",'表格编辑 '!AC1842)</f>
        <v/>
      </c>
      <c r="AB1842" s="123" t="str">
        <f>IF('表格编辑 '!AD1842="","",'表格编辑 '!AD1842)</f>
        <v/>
      </c>
      <c r="AC1842" s="123" t="str">
        <f>IF('表格编辑 '!AE1842="","",'表格编辑 '!AE1842)</f>
        <v/>
      </c>
      <c r="AD1842" s="123">
        <f>IF('表格编辑 '!AF1842="","",'表格编辑 '!AF1842)</f>
        <v>131232</v>
      </c>
    </row>
    <row r="1843" spans="1:30">
      <c r="A1843" s="123">
        <f>IF('表格编辑 '!A1843="","",'表格编辑 '!A1843)</f>
        <v>31275</v>
      </c>
      <c r="B1843" s="123">
        <f>IF('表格编辑 '!B1843="","",'表格编辑 '!B1843)</f>
        <v>10101</v>
      </c>
      <c r="C1843" s="123">
        <f>IF('表格编辑 '!E1843="","",'表格编辑 '!E1843)</f>
        <v>70</v>
      </c>
      <c r="D1843" s="123" t="str">
        <f>IF('表格编辑 '!F1843="","",'表格编辑 '!F1843)</f>
        <v>AI_born_event(RECEIVER, ARG0, ARG1, ARG2, ARG3,ARG4)</v>
      </c>
      <c r="E1843" s="123" t="str">
        <f>IF('表格编辑 '!G1843="","",'表格编辑 '!G1843)</f>
        <v>AI_update_event(RECEIVER, ARG0, ARG1, ARG2, ARG3,ARG4)</v>
      </c>
      <c r="F1843" s="123" t="str">
        <f>IF('表格编辑 '!H1843="","",'表格编辑 '!H1843)</f>
        <v/>
      </c>
      <c r="G1843" s="123" t="str">
        <f>IF('表格编辑 '!I1843="","",'表格编辑 '!I1843)</f>
        <v/>
      </c>
      <c r="H1843" s="123" t="str">
        <f>IF('表格编辑 '!J1843="","",'表格编辑 '!J1843)</f>
        <v>test_deadth_event(RECEIVER, ARG0, ARG1, ARG2, ARG3,ARG4)</v>
      </c>
      <c r="I1843" s="123">
        <f>IF('表格编辑 '!K1843="","",'表格编辑 '!K1843)</f>
        <v>1</v>
      </c>
      <c r="J1843" s="123">
        <f>IF('表格编辑 '!L1843="","",'表格编辑 '!L1843)</f>
        <v>20000</v>
      </c>
      <c r="K1843" s="123">
        <f>IF('表格编辑 '!M1843="","",'表格编辑 '!M1843)</f>
        <v>2100</v>
      </c>
      <c r="L1843" s="123" t="str">
        <f>IF('表格编辑 '!N1843="","",'表格编辑 '!N1843)</f>
        <v/>
      </c>
      <c r="M1843" s="123" t="str">
        <f>IF('表格编辑 '!O1843="","",'表格编辑 '!O1843)</f>
        <v/>
      </c>
      <c r="N1843" s="123" t="str">
        <f>IF('表格编辑 '!P1843="","",'表格编辑 '!P1843)</f>
        <v/>
      </c>
      <c r="O1843" s="123" t="str">
        <f>IF('表格编辑 '!Q1843="","",'表格编辑 '!Q1843)</f>
        <v/>
      </c>
      <c r="P1843" s="123" t="str">
        <f>IF('表格编辑 '!R1843="","",'表格编辑 '!R1843)</f>
        <v/>
      </c>
      <c r="Q1843" s="123">
        <f>IF('表格编辑 '!S1843="","",'表格编辑 '!S1843)</f>
        <v>400</v>
      </c>
      <c r="R1843" s="123" t="str">
        <f>IF('表格编辑 '!T1843="","",'表格编辑 '!T1843)</f>
        <v/>
      </c>
      <c r="S1843" s="123" t="str">
        <f>IF('表格编辑 '!U1843="","",'表格编辑 '!U1843)</f>
        <v/>
      </c>
      <c r="T1843" s="123" t="str">
        <f>IF('表格编辑 '!V1843="","",'表格编辑 '!V1843)</f>
        <v/>
      </c>
      <c r="U1843" s="123" t="str">
        <f>IF('表格编辑 '!W1843="","",'表格编辑 '!W1843)</f>
        <v/>
      </c>
      <c r="V1843" s="123" t="str">
        <f>IF('表格编辑 '!X1843="","",'表格编辑 '!X1843)</f>
        <v/>
      </c>
      <c r="W1843" s="123" t="str">
        <f>IF('表格编辑 '!Y1843="","",'表格编辑 '!Y1843)</f>
        <v/>
      </c>
      <c r="X1843" s="123" t="str">
        <f>IF('表格编辑 '!Z1843="","",'表格编辑 '!Z1843)</f>
        <v/>
      </c>
      <c r="Y1843" s="123" t="str">
        <f>IF('表格编辑 '!AA1843="","",'表格编辑 '!AA1843)</f>
        <v/>
      </c>
      <c r="Z1843" s="123" t="str">
        <f>IF('表格编辑 '!AB1843="","",'表格编辑 '!AB1843)</f>
        <v/>
      </c>
      <c r="AA1843" s="123" t="str">
        <f>IF('表格编辑 '!AC1843="","",'表格编辑 '!AC1843)</f>
        <v/>
      </c>
      <c r="AB1843" s="123" t="str">
        <f>IF('表格编辑 '!AD1843="","",'表格编辑 '!AD1843)</f>
        <v/>
      </c>
      <c r="AC1843" s="123" t="str">
        <f>IF('表格编辑 '!AE1843="","",'表格编辑 '!AE1843)</f>
        <v/>
      </c>
      <c r="AD1843" s="123">
        <f>IF('表格编辑 '!AF1843="","",'表格编辑 '!AF1843)</f>
        <v>131232</v>
      </c>
    </row>
    <row r="1844" spans="1:30">
      <c r="A1844" s="123">
        <f>IF('表格编辑 '!A1844="","",'表格编辑 '!A1844)</f>
        <v>31276</v>
      </c>
      <c r="B1844" s="123">
        <f>IF('表格编辑 '!B1844="","",'表格编辑 '!B1844)</f>
        <v>10108</v>
      </c>
      <c r="C1844" s="123">
        <f>IF('表格编辑 '!E1844="","",'表格编辑 '!E1844)</f>
        <v>70</v>
      </c>
      <c r="D1844" s="123" t="str">
        <f>IF('表格编辑 '!F1844="","",'表格编辑 '!F1844)</f>
        <v>AI_born_event(RECEIVER, ARG0, ARG1, ARG2, ARG3,ARG4)</v>
      </c>
      <c r="E1844" s="123" t="str">
        <f>IF('表格编辑 '!G1844="","",'表格编辑 '!G1844)</f>
        <v>AI_update_event(RECEIVER, ARG0, ARG1, ARG2, ARG3,ARG4)</v>
      </c>
      <c r="F1844" s="123" t="str">
        <f>IF('表格编辑 '!H1844="","",'表格编辑 '!H1844)</f>
        <v/>
      </c>
      <c r="G1844" s="123" t="str">
        <f>IF('表格编辑 '!I1844="","",'表格编辑 '!I1844)</f>
        <v/>
      </c>
      <c r="H1844" s="123" t="str">
        <f>IF('表格编辑 '!J1844="","",'表格编辑 '!J1844)</f>
        <v>test_deadth_event(RECEIVER, ARG0, ARG1, ARG2, ARG3,ARG4)</v>
      </c>
      <c r="I1844" s="123">
        <f>IF('表格编辑 '!K1844="","",'表格编辑 '!K1844)</f>
        <v>1</v>
      </c>
      <c r="J1844" s="123">
        <f>IF('表格编辑 '!L1844="","",'表格编辑 '!L1844)</f>
        <v>20000</v>
      </c>
      <c r="K1844" s="123">
        <f>IF('表格编辑 '!M1844="","",'表格编辑 '!M1844)</f>
        <v>2100</v>
      </c>
      <c r="L1844" s="123" t="str">
        <f>IF('表格编辑 '!N1844="","",'表格编辑 '!N1844)</f>
        <v/>
      </c>
      <c r="M1844" s="123" t="str">
        <f>IF('表格编辑 '!O1844="","",'表格编辑 '!O1844)</f>
        <v/>
      </c>
      <c r="N1844" s="123" t="str">
        <f>IF('表格编辑 '!P1844="","",'表格编辑 '!P1844)</f>
        <v/>
      </c>
      <c r="O1844" s="123" t="str">
        <f>IF('表格编辑 '!Q1844="","",'表格编辑 '!Q1844)</f>
        <v/>
      </c>
      <c r="P1844" s="123" t="str">
        <f>IF('表格编辑 '!R1844="","",'表格编辑 '!R1844)</f>
        <v/>
      </c>
      <c r="Q1844" s="123">
        <f>IF('表格编辑 '!S1844="","",'表格编辑 '!S1844)</f>
        <v>400</v>
      </c>
      <c r="R1844" s="123" t="str">
        <f>IF('表格编辑 '!T1844="","",'表格编辑 '!T1844)</f>
        <v/>
      </c>
      <c r="S1844" s="123" t="str">
        <f>IF('表格编辑 '!U1844="","",'表格编辑 '!U1844)</f>
        <v/>
      </c>
      <c r="T1844" s="123" t="str">
        <f>IF('表格编辑 '!V1844="","",'表格编辑 '!V1844)</f>
        <v/>
      </c>
      <c r="U1844" s="123" t="str">
        <f>IF('表格编辑 '!W1844="","",'表格编辑 '!W1844)</f>
        <v/>
      </c>
      <c r="V1844" s="123" t="str">
        <f>IF('表格编辑 '!X1844="","",'表格编辑 '!X1844)</f>
        <v/>
      </c>
      <c r="W1844" s="123" t="str">
        <f>IF('表格编辑 '!Y1844="","",'表格编辑 '!Y1844)</f>
        <v/>
      </c>
      <c r="X1844" s="123" t="str">
        <f>IF('表格编辑 '!Z1844="","",'表格编辑 '!Z1844)</f>
        <v/>
      </c>
      <c r="Y1844" s="123" t="str">
        <f>IF('表格编辑 '!AA1844="","",'表格编辑 '!AA1844)</f>
        <v/>
      </c>
      <c r="Z1844" s="123" t="str">
        <f>IF('表格编辑 '!AB1844="","",'表格编辑 '!AB1844)</f>
        <v/>
      </c>
      <c r="AA1844" s="123" t="str">
        <f>IF('表格编辑 '!AC1844="","",'表格编辑 '!AC1844)</f>
        <v/>
      </c>
      <c r="AB1844" s="123" t="str">
        <f>IF('表格编辑 '!AD1844="","",'表格编辑 '!AD1844)</f>
        <v/>
      </c>
      <c r="AC1844" s="123" t="str">
        <f>IF('表格编辑 '!AE1844="","",'表格编辑 '!AE1844)</f>
        <v/>
      </c>
      <c r="AD1844" s="123">
        <f>IF('表格编辑 '!AF1844="","",'表格编辑 '!AF1844)</f>
        <v>131232</v>
      </c>
    </row>
    <row r="1845" spans="1:30">
      <c r="A1845" s="123">
        <f>IF('表格编辑 '!A1845="","",'表格编辑 '!A1845)</f>
        <v>31277</v>
      </c>
      <c r="B1845" s="123">
        <f>IF('表格编辑 '!B1845="","",'表格编辑 '!B1845)</f>
        <v>10155</v>
      </c>
      <c r="C1845" s="123">
        <f>IF('表格编辑 '!E1845="","",'表格编辑 '!E1845)</f>
        <v>70</v>
      </c>
      <c r="D1845" s="123" t="str">
        <f>IF('表格编辑 '!F1845="","",'表格编辑 '!F1845)</f>
        <v>AI_born_event(RECEIVER, ARG0, ARG1, ARG2, ARG3,ARG4)</v>
      </c>
      <c r="E1845" s="123" t="str">
        <f>IF('表格编辑 '!G1845="","",'表格编辑 '!G1845)</f>
        <v>AI_update_event(RECEIVER, ARG0, ARG1, ARG2, ARG3,ARG4)</v>
      </c>
      <c r="F1845" s="123" t="str">
        <f>IF('表格编辑 '!H1845="","",'表格编辑 '!H1845)</f>
        <v/>
      </c>
      <c r="G1845" s="123" t="str">
        <f>IF('表格编辑 '!I1845="","",'表格编辑 '!I1845)</f>
        <v/>
      </c>
      <c r="H1845" s="123" t="str">
        <f>IF('表格编辑 '!J1845="","",'表格编辑 '!J1845)</f>
        <v>test_deadth_event(RECEIVER, ARG0, ARG1, ARG2, ARG3,ARG4)</v>
      </c>
      <c r="I1845" s="123">
        <f>IF('表格编辑 '!K1845="","",'表格编辑 '!K1845)</f>
        <v>1</v>
      </c>
      <c r="J1845" s="123">
        <f>IF('表格编辑 '!L1845="","",'表格编辑 '!L1845)</f>
        <v>20000</v>
      </c>
      <c r="K1845" s="123">
        <f>IF('表格编辑 '!M1845="","",'表格编辑 '!M1845)</f>
        <v>2100</v>
      </c>
      <c r="L1845" s="123" t="str">
        <f>IF('表格编辑 '!N1845="","",'表格编辑 '!N1845)</f>
        <v/>
      </c>
      <c r="M1845" s="123" t="str">
        <f>IF('表格编辑 '!O1845="","",'表格编辑 '!O1845)</f>
        <v/>
      </c>
      <c r="N1845" s="123" t="str">
        <f>IF('表格编辑 '!P1845="","",'表格编辑 '!P1845)</f>
        <v/>
      </c>
      <c r="O1845" s="123" t="str">
        <f>IF('表格编辑 '!Q1845="","",'表格编辑 '!Q1845)</f>
        <v/>
      </c>
      <c r="P1845" s="123" t="str">
        <f>IF('表格编辑 '!R1845="","",'表格编辑 '!R1845)</f>
        <v/>
      </c>
      <c r="Q1845" s="123">
        <f>IF('表格编辑 '!S1845="","",'表格编辑 '!S1845)</f>
        <v>400</v>
      </c>
      <c r="R1845" s="123" t="str">
        <f>IF('表格编辑 '!T1845="","",'表格编辑 '!T1845)</f>
        <v/>
      </c>
      <c r="S1845" s="123" t="str">
        <f>IF('表格编辑 '!U1845="","",'表格编辑 '!U1845)</f>
        <v/>
      </c>
      <c r="T1845" s="123" t="str">
        <f>IF('表格编辑 '!V1845="","",'表格编辑 '!V1845)</f>
        <v/>
      </c>
      <c r="U1845" s="123" t="str">
        <f>IF('表格编辑 '!W1845="","",'表格编辑 '!W1845)</f>
        <v/>
      </c>
      <c r="V1845" s="123" t="str">
        <f>IF('表格编辑 '!X1845="","",'表格编辑 '!X1845)</f>
        <v/>
      </c>
      <c r="W1845" s="123" t="str">
        <f>IF('表格编辑 '!Y1845="","",'表格编辑 '!Y1845)</f>
        <v/>
      </c>
      <c r="X1845" s="123" t="str">
        <f>IF('表格编辑 '!Z1845="","",'表格编辑 '!Z1845)</f>
        <v/>
      </c>
      <c r="Y1845" s="123" t="str">
        <f>IF('表格编辑 '!AA1845="","",'表格编辑 '!AA1845)</f>
        <v/>
      </c>
      <c r="Z1845" s="123" t="str">
        <f>IF('表格编辑 '!AB1845="","",'表格编辑 '!AB1845)</f>
        <v/>
      </c>
      <c r="AA1845" s="123" t="str">
        <f>IF('表格编辑 '!AC1845="","",'表格编辑 '!AC1845)</f>
        <v/>
      </c>
      <c r="AB1845" s="123" t="str">
        <f>IF('表格编辑 '!AD1845="","",'表格编辑 '!AD1845)</f>
        <v/>
      </c>
      <c r="AC1845" s="123" t="str">
        <f>IF('表格编辑 '!AE1845="","",'表格编辑 '!AE1845)</f>
        <v/>
      </c>
      <c r="AD1845" s="123">
        <f>IF('表格编辑 '!AF1845="","",'表格编辑 '!AF1845)</f>
        <v>131232</v>
      </c>
    </row>
    <row r="1846" spans="1:30">
      <c r="A1846" s="123">
        <f>IF('表格编辑 '!A1846="","",'表格编辑 '!A1846)</f>
        <v>31278</v>
      </c>
      <c r="B1846" s="123">
        <f>IF('表格编辑 '!B1846="","",'表格编辑 '!B1846)</f>
        <v>10125</v>
      </c>
      <c r="C1846" s="123">
        <f>IF('表格编辑 '!E1846="","",'表格编辑 '!E1846)</f>
        <v>70</v>
      </c>
      <c r="D1846" s="123" t="str">
        <f>IF('表格编辑 '!F1846="","",'表格编辑 '!F1846)</f>
        <v>AI_born_event(RECEIVER, ARG0, ARG1, ARG2, ARG3,ARG4)</v>
      </c>
      <c r="E1846" s="123" t="str">
        <f>IF('表格编辑 '!G1846="","",'表格编辑 '!G1846)</f>
        <v>AI_update_event(RECEIVER, ARG0, ARG1, ARG2, ARG3,ARG4)</v>
      </c>
      <c r="F1846" s="123" t="str">
        <f>IF('表格编辑 '!H1846="","",'表格编辑 '!H1846)</f>
        <v/>
      </c>
      <c r="G1846" s="123" t="str">
        <f>IF('表格编辑 '!I1846="","",'表格编辑 '!I1846)</f>
        <v/>
      </c>
      <c r="H1846" s="123" t="str">
        <f>IF('表格编辑 '!J1846="","",'表格编辑 '!J1846)</f>
        <v>test_deadth_event(RECEIVER, ARG0, ARG1, ARG2, ARG3,ARG4)</v>
      </c>
      <c r="I1846" s="123">
        <f>IF('表格编辑 '!K1846="","",'表格编辑 '!K1846)</f>
        <v>1</v>
      </c>
      <c r="J1846" s="123">
        <f>IF('表格编辑 '!L1846="","",'表格编辑 '!L1846)</f>
        <v>20000</v>
      </c>
      <c r="K1846" s="123">
        <f>IF('表格编辑 '!M1846="","",'表格编辑 '!M1846)</f>
        <v>2100</v>
      </c>
      <c r="L1846" s="123" t="str">
        <f>IF('表格编辑 '!N1846="","",'表格编辑 '!N1846)</f>
        <v/>
      </c>
      <c r="M1846" s="123" t="str">
        <f>IF('表格编辑 '!O1846="","",'表格编辑 '!O1846)</f>
        <v/>
      </c>
      <c r="N1846" s="123" t="str">
        <f>IF('表格编辑 '!P1846="","",'表格编辑 '!P1846)</f>
        <v/>
      </c>
      <c r="O1846" s="123" t="str">
        <f>IF('表格编辑 '!Q1846="","",'表格编辑 '!Q1846)</f>
        <v/>
      </c>
      <c r="P1846" s="123" t="str">
        <f>IF('表格编辑 '!R1846="","",'表格编辑 '!R1846)</f>
        <v/>
      </c>
      <c r="Q1846" s="123">
        <f>IF('表格编辑 '!S1846="","",'表格编辑 '!S1846)</f>
        <v>400</v>
      </c>
      <c r="R1846" s="123" t="str">
        <f>IF('表格编辑 '!T1846="","",'表格编辑 '!T1846)</f>
        <v/>
      </c>
      <c r="S1846" s="123" t="str">
        <f>IF('表格编辑 '!U1846="","",'表格编辑 '!U1846)</f>
        <v/>
      </c>
      <c r="T1846" s="123" t="str">
        <f>IF('表格编辑 '!V1846="","",'表格编辑 '!V1846)</f>
        <v/>
      </c>
      <c r="U1846" s="123" t="str">
        <f>IF('表格编辑 '!W1846="","",'表格编辑 '!W1846)</f>
        <v/>
      </c>
      <c r="V1846" s="123" t="str">
        <f>IF('表格编辑 '!X1846="","",'表格编辑 '!X1846)</f>
        <v/>
      </c>
      <c r="W1846" s="123" t="str">
        <f>IF('表格编辑 '!Y1846="","",'表格编辑 '!Y1846)</f>
        <v/>
      </c>
      <c r="X1846" s="123" t="str">
        <f>IF('表格编辑 '!Z1846="","",'表格编辑 '!Z1846)</f>
        <v/>
      </c>
      <c r="Y1846" s="123" t="str">
        <f>IF('表格编辑 '!AA1846="","",'表格编辑 '!AA1846)</f>
        <v/>
      </c>
      <c r="Z1846" s="123" t="str">
        <f>IF('表格编辑 '!AB1846="","",'表格编辑 '!AB1846)</f>
        <v/>
      </c>
      <c r="AA1846" s="123" t="str">
        <f>IF('表格编辑 '!AC1846="","",'表格编辑 '!AC1846)</f>
        <v/>
      </c>
      <c r="AB1846" s="123" t="str">
        <f>IF('表格编辑 '!AD1846="","",'表格编辑 '!AD1846)</f>
        <v/>
      </c>
      <c r="AC1846" s="123" t="str">
        <f>IF('表格编辑 '!AE1846="","",'表格编辑 '!AE1846)</f>
        <v/>
      </c>
      <c r="AD1846" s="123">
        <f>IF('表格编辑 '!AF1846="","",'表格编辑 '!AF1846)</f>
        <v>131232</v>
      </c>
    </row>
    <row r="1847" spans="1:30">
      <c r="A1847" s="123">
        <f>IF('表格编辑 '!A1847="","",'表格编辑 '!A1847)</f>
        <v>31279</v>
      </c>
      <c r="B1847" s="123">
        <f>IF('表格编辑 '!B1847="","",'表格编辑 '!B1847)</f>
        <v>10035</v>
      </c>
      <c r="C1847" s="123">
        <f>IF('表格编辑 '!E1847="","",'表格编辑 '!E1847)</f>
        <v>70</v>
      </c>
      <c r="D1847" s="123" t="str">
        <f>IF('表格编辑 '!F1847="","",'表格编辑 '!F1847)</f>
        <v>AI_born_event(RECEIVER, ARG0, ARG1, ARG2, ARG3,ARG4)</v>
      </c>
      <c r="E1847" s="123" t="str">
        <f>IF('表格编辑 '!G1847="","",'表格编辑 '!G1847)</f>
        <v>AI_update_event(RECEIVER, ARG0, ARG1, ARG2, ARG3,ARG4)</v>
      </c>
      <c r="F1847" s="123" t="str">
        <f>IF('表格编辑 '!H1847="","",'表格编辑 '!H1847)</f>
        <v/>
      </c>
      <c r="G1847" s="123" t="str">
        <f>IF('表格编辑 '!I1847="","",'表格编辑 '!I1847)</f>
        <v/>
      </c>
      <c r="H1847" s="123" t="str">
        <f>IF('表格编辑 '!J1847="","",'表格编辑 '!J1847)</f>
        <v>test_deadth_event(RECEIVER, ARG0, ARG1, ARG2, ARG3,ARG4)</v>
      </c>
      <c r="I1847" s="123">
        <f>IF('表格编辑 '!K1847="","",'表格编辑 '!K1847)</f>
        <v>1</v>
      </c>
      <c r="J1847" s="123">
        <f>IF('表格编辑 '!L1847="","",'表格编辑 '!L1847)</f>
        <v>20000</v>
      </c>
      <c r="K1847" s="123">
        <f>IF('表格编辑 '!M1847="","",'表格编辑 '!M1847)</f>
        <v>2100</v>
      </c>
      <c r="L1847" s="123" t="str">
        <f>IF('表格编辑 '!N1847="","",'表格编辑 '!N1847)</f>
        <v/>
      </c>
      <c r="M1847" s="123" t="str">
        <f>IF('表格编辑 '!O1847="","",'表格编辑 '!O1847)</f>
        <v/>
      </c>
      <c r="N1847" s="123" t="str">
        <f>IF('表格编辑 '!P1847="","",'表格编辑 '!P1847)</f>
        <v/>
      </c>
      <c r="O1847" s="123" t="str">
        <f>IF('表格编辑 '!Q1847="","",'表格编辑 '!Q1847)</f>
        <v/>
      </c>
      <c r="P1847" s="123" t="str">
        <f>IF('表格编辑 '!R1847="","",'表格编辑 '!R1847)</f>
        <v/>
      </c>
      <c r="Q1847" s="123">
        <f>IF('表格编辑 '!S1847="","",'表格编辑 '!S1847)</f>
        <v>400</v>
      </c>
      <c r="R1847" s="123" t="str">
        <f>IF('表格编辑 '!T1847="","",'表格编辑 '!T1847)</f>
        <v/>
      </c>
      <c r="S1847" s="123" t="str">
        <f>IF('表格编辑 '!U1847="","",'表格编辑 '!U1847)</f>
        <v/>
      </c>
      <c r="T1847" s="123" t="str">
        <f>IF('表格编辑 '!V1847="","",'表格编辑 '!V1847)</f>
        <v/>
      </c>
      <c r="U1847" s="123" t="str">
        <f>IF('表格编辑 '!W1847="","",'表格编辑 '!W1847)</f>
        <v/>
      </c>
      <c r="V1847" s="123" t="str">
        <f>IF('表格编辑 '!X1847="","",'表格编辑 '!X1847)</f>
        <v/>
      </c>
      <c r="W1847" s="123" t="str">
        <f>IF('表格编辑 '!Y1847="","",'表格编辑 '!Y1847)</f>
        <v/>
      </c>
      <c r="X1847" s="123" t="str">
        <f>IF('表格编辑 '!Z1847="","",'表格编辑 '!Z1847)</f>
        <v/>
      </c>
      <c r="Y1847" s="123" t="str">
        <f>IF('表格编辑 '!AA1847="","",'表格编辑 '!AA1847)</f>
        <v/>
      </c>
      <c r="Z1847" s="123" t="str">
        <f>IF('表格编辑 '!AB1847="","",'表格编辑 '!AB1847)</f>
        <v/>
      </c>
      <c r="AA1847" s="123" t="str">
        <f>IF('表格编辑 '!AC1847="","",'表格编辑 '!AC1847)</f>
        <v/>
      </c>
      <c r="AB1847" s="123" t="str">
        <f>IF('表格编辑 '!AD1847="","",'表格编辑 '!AD1847)</f>
        <v/>
      </c>
      <c r="AC1847" s="123" t="str">
        <f>IF('表格编辑 '!AE1847="","",'表格编辑 '!AE1847)</f>
        <v/>
      </c>
      <c r="AD1847" s="123">
        <f>IF('表格编辑 '!AF1847="","",'表格编辑 '!AF1847)</f>
        <v>131232</v>
      </c>
    </row>
    <row r="1848" spans="1:30">
      <c r="A1848" s="123">
        <f>IF('表格编辑 '!A1848="","",'表格编辑 '!A1848)</f>
        <v>31280</v>
      </c>
      <c r="B1848" s="123">
        <f>IF('表格编辑 '!B1848="","",'表格编辑 '!B1848)</f>
        <v>10035</v>
      </c>
      <c r="C1848" s="123">
        <f>IF('表格编辑 '!E1848="","",'表格编辑 '!E1848)</f>
        <v>70</v>
      </c>
      <c r="D1848" s="123" t="str">
        <f>IF('表格编辑 '!F1848="","",'表格编辑 '!F1848)</f>
        <v>AI_born_event(RECEIVER, ARG0, ARG1, ARG2, ARG3,ARG4)</v>
      </c>
      <c r="E1848" s="123" t="str">
        <f>IF('表格编辑 '!G1848="","",'表格编辑 '!G1848)</f>
        <v>AI_update_event(RECEIVER, ARG0, ARG1, ARG2, ARG3,ARG4)</v>
      </c>
      <c r="F1848" s="123" t="str">
        <f>IF('表格编辑 '!H1848="","",'表格编辑 '!H1848)</f>
        <v/>
      </c>
      <c r="G1848" s="123" t="str">
        <f>IF('表格编辑 '!I1848="","",'表格编辑 '!I1848)</f>
        <v/>
      </c>
      <c r="H1848" s="123" t="str">
        <f>IF('表格编辑 '!J1848="","",'表格编辑 '!J1848)</f>
        <v>test_deadth_event(RECEIVER, ARG0, ARG1, ARG2, ARG3,ARG4)</v>
      </c>
      <c r="I1848" s="123">
        <f>IF('表格编辑 '!K1848="","",'表格编辑 '!K1848)</f>
        <v>1</v>
      </c>
      <c r="J1848" s="123">
        <f>IF('表格编辑 '!L1848="","",'表格编辑 '!L1848)</f>
        <v>20000</v>
      </c>
      <c r="K1848" s="123">
        <f>IF('表格编辑 '!M1848="","",'表格编辑 '!M1848)</f>
        <v>2100</v>
      </c>
      <c r="L1848" s="123" t="str">
        <f>IF('表格编辑 '!N1848="","",'表格编辑 '!N1848)</f>
        <v/>
      </c>
      <c r="M1848" s="123" t="str">
        <f>IF('表格编辑 '!O1848="","",'表格编辑 '!O1848)</f>
        <v/>
      </c>
      <c r="N1848" s="123" t="str">
        <f>IF('表格编辑 '!P1848="","",'表格编辑 '!P1848)</f>
        <v/>
      </c>
      <c r="O1848" s="123" t="str">
        <f>IF('表格编辑 '!Q1848="","",'表格编辑 '!Q1848)</f>
        <v/>
      </c>
      <c r="P1848" s="123" t="str">
        <f>IF('表格编辑 '!R1848="","",'表格编辑 '!R1848)</f>
        <v/>
      </c>
      <c r="Q1848" s="123">
        <f>IF('表格编辑 '!S1848="","",'表格编辑 '!S1848)</f>
        <v>400</v>
      </c>
      <c r="R1848" s="123" t="str">
        <f>IF('表格编辑 '!T1848="","",'表格编辑 '!T1848)</f>
        <v/>
      </c>
      <c r="S1848" s="123" t="str">
        <f>IF('表格编辑 '!U1848="","",'表格编辑 '!U1848)</f>
        <v/>
      </c>
      <c r="T1848" s="123" t="str">
        <f>IF('表格编辑 '!V1848="","",'表格编辑 '!V1848)</f>
        <v/>
      </c>
      <c r="U1848" s="123" t="str">
        <f>IF('表格编辑 '!W1848="","",'表格编辑 '!W1848)</f>
        <v/>
      </c>
      <c r="V1848" s="123" t="str">
        <f>IF('表格编辑 '!X1848="","",'表格编辑 '!X1848)</f>
        <v/>
      </c>
      <c r="W1848" s="123" t="str">
        <f>IF('表格编辑 '!Y1848="","",'表格编辑 '!Y1848)</f>
        <v/>
      </c>
      <c r="X1848" s="123" t="str">
        <f>IF('表格编辑 '!Z1848="","",'表格编辑 '!Z1848)</f>
        <v/>
      </c>
      <c r="Y1848" s="123" t="str">
        <f>IF('表格编辑 '!AA1848="","",'表格编辑 '!AA1848)</f>
        <v/>
      </c>
      <c r="Z1848" s="123" t="str">
        <f>IF('表格编辑 '!AB1848="","",'表格编辑 '!AB1848)</f>
        <v/>
      </c>
      <c r="AA1848" s="123" t="str">
        <f>IF('表格编辑 '!AC1848="","",'表格编辑 '!AC1848)</f>
        <v/>
      </c>
      <c r="AB1848" s="123" t="str">
        <f>IF('表格编辑 '!AD1848="","",'表格编辑 '!AD1848)</f>
        <v/>
      </c>
      <c r="AC1848" s="123" t="str">
        <f>IF('表格编辑 '!AE1848="","",'表格编辑 '!AE1848)</f>
        <v/>
      </c>
      <c r="AD1848" s="123">
        <f>IF('表格编辑 '!AF1848="","",'表格编辑 '!AF1848)</f>
        <v>131232</v>
      </c>
    </row>
    <row r="1849" spans="1:30">
      <c r="A1849" s="123">
        <f>IF('表格编辑 '!A1849="","",'表格编辑 '!A1849)</f>
        <v>31281</v>
      </c>
      <c r="B1849" s="123">
        <f>IF('表格编辑 '!B1849="","",'表格编辑 '!B1849)</f>
        <v>10101</v>
      </c>
      <c r="C1849" s="123">
        <f>IF('表格编辑 '!E1849="","",'表格编辑 '!E1849)</f>
        <v>70</v>
      </c>
      <c r="D1849" s="123" t="str">
        <f>IF('表格编辑 '!F1849="","",'表格编辑 '!F1849)</f>
        <v>AI_born_event(RECEIVER, ARG0, ARG1, ARG2, ARG3,ARG4)</v>
      </c>
      <c r="E1849" s="123" t="str">
        <f>IF('表格编辑 '!G1849="","",'表格编辑 '!G1849)</f>
        <v>AI_update_event(RECEIVER, ARG0, ARG1, ARG2, ARG3,ARG4)</v>
      </c>
      <c r="F1849" s="123" t="str">
        <f>IF('表格编辑 '!H1849="","",'表格编辑 '!H1849)</f>
        <v/>
      </c>
      <c r="G1849" s="123" t="str">
        <f>IF('表格编辑 '!I1849="","",'表格编辑 '!I1849)</f>
        <v/>
      </c>
      <c r="H1849" s="123" t="str">
        <f>IF('表格编辑 '!J1849="","",'表格编辑 '!J1849)</f>
        <v>test_deadth_event(RECEIVER, ARG0, ARG1, ARG2, ARG3,ARG4)</v>
      </c>
      <c r="I1849" s="123">
        <f>IF('表格编辑 '!K1849="","",'表格编辑 '!K1849)</f>
        <v>1</v>
      </c>
      <c r="J1849" s="123">
        <f>IF('表格编辑 '!L1849="","",'表格编辑 '!L1849)</f>
        <v>20000</v>
      </c>
      <c r="K1849" s="123">
        <f>IF('表格编辑 '!M1849="","",'表格编辑 '!M1849)</f>
        <v>2100</v>
      </c>
      <c r="L1849" s="123" t="str">
        <f>IF('表格编辑 '!N1849="","",'表格编辑 '!N1849)</f>
        <v/>
      </c>
      <c r="M1849" s="123" t="str">
        <f>IF('表格编辑 '!O1849="","",'表格编辑 '!O1849)</f>
        <v/>
      </c>
      <c r="N1849" s="123" t="str">
        <f>IF('表格编辑 '!P1849="","",'表格编辑 '!P1849)</f>
        <v/>
      </c>
      <c r="O1849" s="123" t="str">
        <f>IF('表格编辑 '!Q1849="","",'表格编辑 '!Q1849)</f>
        <v/>
      </c>
      <c r="P1849" s="123" t="str">
        <f>IF('表格编辑 '!R1849="","",'表格编辑 '!R1849)</f>
        <v/>
      </c>
      <c r="Q1849" s="123">
        <f>IF('表格编辑 '!S1849="","",'表格编辑 '!S1849)</f>
        <v>400</v>
      </c>
      <c r="R1849" s="123" t="str">
        <f>IF('表格编辑 '!T1849="","",'表格编辑 '!T1849)</f>
        <v/>
      </c>
      <c r="S1849" s="123" t="str">
        <f>IF('表格编辑 '!U1849="","",'表格编辑 '!U1849)</f>
        <v/>
      </c>
      <c r="T1849" s="123" t="str">
        <f>IF('表格编辑 '!V1849="","",'表格编辑 '!V1849)</f>
        <v/>
      </c>
      <c r="U1849" s="123" t="str">
        <f>IF('表格编辑 '!W1849="","",'表格编辑 '!W1849)</f>
        <v/>
      </c>
      <c r="V1849" s="123" t="str">
        <f>IF('表格编辑 '!X1849="","",'表格编辑 '!X1849)</f>
        <v/>
      </c>
      <c r="W1849" s="123" t="str">
        <f>IF('表格编辑 '!Y1849="","",'表格编辑 '!Y1849)</f>
        <v/>
      </c>
      <c r="X1849" s="123" t="str">
        <f>IF('表格编辑 '!Z1849="","",'表格编辑 '!Z1849)</f>
        <v/>
      </c>
      <c r="Y1849" s="123" t="str">
        <f>IF('表格编辑 '!AA1849="","",'表格编辑 '!AA1849)</f>
        <v/>
      </c>
      <c r="Z1849" s="123" t="str">
        <f>IF('表格编辑 '!AB1849="","",'表格编辑 '!AB1849)</f>
        <v/>
      </c>
      <c r="AA1849" s="123" t="str">
        <f>IF('表格编辑 '!AC1849="","",'表格编辑 '!AC1849)</f>
        <v/>
      </c>
      <c r="AB1849" s="123" t="str">
        <f>IF('表格编辑 '!AD1849="","",'表格编辑 '!AD1849)</f>
        <v/>
      </c>
      <c r="AC1849" s="123" t="str">
        <f>IF('表格编辑 '!AE1849="","",'表格编辑 '!AE1849)</f>
        <v/>
      </c>
      <c r="AD1849" s="123">
        <f>IF('表格编辑 '!AF1849="","",'表格编辑 '!AF1849)</f>
        <v>131232</v>
      </c>
    </row>
    <row r="1850" spans="1:30">
      <c r="A1850" s="123">
        <f>IF('表格编辑 '!A1850="","",'表格编辑 '!A1850)</f>
        <v>31282</v>
      </c>
      <c r="B1850" s="123">
        <f>IF('表格编辑 '!B1850="","",'表格编辑 '!B1850)</f>
        <v>10152</v>
      </c>
      <c r="C1850" s="123">
        <f>IF('表格编辑 '!E1850="","",'表格编辑 '!E1850)</f>
        <v>70</v>
      </c>
      <c r="D1850" s="123" t="str">
        <f>IF('表格编辑 '!F1850="","",'表格编辑 '!F1850)</f>
        <v>AI_born_event(RECEIVER, ARG0, ARG1, ARG2, ARG3,ARG4)</v>
      </c>
      <c r="E1850" s="123" t="str">
        <f>IF('表格编辑 '!G1850="","",'表格编辑 '!G1850)</f>
        <v>AI_update_event(RECEIVER, ARG0, ARG1, ARG2, ARG3,ARG4)</v>
      </c>
      <c r="F1850" s="123" t="str">
        <f>IF('表格编辑 '!H1850="","",'表格编辑 '!H1850)</f>
        <v/>
      </c>
      <c r="G1850" s="123" t="str">
        <f>IF('表格编辑 '!I1850="","",'表格编辑 '!I1850)</f>
        <v/>
      </c>
      <c r="H1850" s="123" t="str">
        <f>IF('表格编辑 '!J1850="","",'表格编辑 '!J1850)</f>
        <v>test_deadth_event(RECEIVER, ARG0, ARG1, ARG2, ARG3,ARG4)</v>
      </c>
      <c r="I1850" s="123">
        <f>IF('表格编辑 '!K1850="","",'表格编辑 '!K1850)</f>
        <v>1</v>
      </c>
      <c r="J1850" s="123">
        <f>IF('表格编辑 '!L1850="","",'表格编辑 '!L1850)</f>
        <v>20000</v>
      </c>
      <c r="K1850" s="123">
        <f>IF('表格编辑 '!M1850="","",'表格编辑 '!M1850)</f>
        <v>2100</v>
      </c>
      <c r="L1850" s="123" t="str">
        <f>IF('表格编辑 '!N1850="","",'表格编辑 '!N1850)</f>
        <v/>
      </c>
      <c r="M1850" s="123" t="str">
        <f>IF('表格编辑 '!O1850="","",'表格编辑 '!O1850)</f>
        <v/>
      </c>
      <c r="N1850" s="123" t="str">
        <f>IF('表格编辑 '!P1850="","",'表格编辑 '!P1850)</f>
        <v/>
      </c>
      <c r="O1850" s="123" t="str">
        <f>IF('表格编辑 '!Q1850="","",'表格编辑 '!Q1850)</f>
        <v/>
      </c>
      <c r="P1850" s="123" t="str">
        <f>IF('表格编辑 '!R1850="","",'表格编辑 '!R1850)</f>
        <v/>
      </c>
      <c r="Q1850" s="123">
        <f>IF('表格编辑 '!S1850="","",'表格编辑 '!S1850)</f>
        <v>400</v>
      </c>
      <c r="R1850" s="123" t="str">
        <f>IF('表格编辑 '!T1850="","",'表格编辑 '!T1850)</f>
        <v/>
      </c>
      <c r="S1850" s="123" t="str">
        <f>IF('表格编辑 '!U1850="","",'表格编辑 '!U1850)</f>
        <v/>
      </c>
      <c r="T1850" s="123" t="str">
        <f>IF('表格编辑 '!V1850="","",'表格编辑 '!V1850)</f>
        <v/>
      </c>
      <c r="U1850" s="123" t="str">
        <f>IF('表格编辑 '!W1850="","",'表格编辑 '!W1850)</f>
        <v/>
      </c>
      <c r="V1850" s="123" t="str">
        <f>IF('表格编辑 '!X1850="","",'表格编辑 '!X1850)</f>
        <v/>
      </c>
      <c r="W1850" s="123" t="str">
        <f>IF('表格编辑 '!Y1850="","",'表格编辑 '!Y1850)</f>
        <v/>
      </c>
      <c r="X1850" s="123" t="str">
        <f>IF('表格编辑 '!Z1850="","",'表格编辑 '!Z1850)</f>
        <v/>
      </c>
      <c r="Y1850" s="123" t="str">
        <f>IF('表格编辑 '!AA1850="","",'表格编辑 '!AA1850)</f>
        <v/>
      </c>
      <c r="Z1850" s="123" t="str">
        <f>IF('表格编辑 '!AB1850="","",'表格编辑 '!AB1850)</f>
        <v/>
      </c>
      <c r="AA1850" s="123" t="str">
        <f>IF('表格编辑 '!AC1850="","",'表格编辑 '!AC1850)</f>
        <v/>
      </c>
      <c r="AB1850" s="123" t="str">
        <f>IF('表格编辑 '!AD1850="","",'表格编辑 '!AD1850)</f>
        <v/>
      </c>
      <c r="AC1850" s="123" t="str">
        <f>IF('表格编辑 '!AE1850="","",'表格编辑 '!AE1850)</f>
        <v/>
      </c>
      <c r="AD1850" s="123">
        <f>IF('表格编辑 '!AF1850="","",'表格编辑 '!AF1850)</f>
        <v>131232</v>
      </c>
    </row>
    <row r="1851" spans="1:30">
      <c r="A1851" s="123">
        <f>IF('表格编辑 '!A1851="","",'表格编辑 '!A1851)</f>
        <v>31283</v>
      </c>
      <c r="B1851" s="123">
        <f>IF('表格编辑 '!B1851="","",'表格编辑 '!B1851)</f>
        <v>10100</v>
      </c>
      <c r="C1851" s="123">
        <f>IF('表格编辑 '!E1851="","",'表格编辑 '!E1851)</f>
        <v>70</v>
      </c>
      <c r="D1851" s="123" t="str">
        <f>IF('表格编辑 '!F1851="","",'表格编辑 '!F1851)</f>
        <v>AI_born_event(RECEIVER, ARG0, ARG1, ARG2, ARG3,ARG4)</v>
      </c>
      <c r="E1851" s="123" t="str">
        <f>IF('表格编辑 '!G1851="","",'表格编辑 '!G1851)</f>
        <v>AI_update_event(RECEIVER, ARG0, ARG1, ARG2, ARG3,ARG4)</v>
      </c>
      <c r="F1851" s="123" t="str">
        <f>IF('表格编辑 '!H1851="","",'表格编辑 '!H1851)</f>
        <v/>
      </c>
      <c r="G1851" s="123" t="str">
        <f>IF('表格编辑 '!I1851="","",'表格编辑 '!I1851)</f>
        <v/>
      </c>
      <c r="H1851" s="123" t="str">
        <f>IF('表格编辑 '!J1851="","",'表格编辑 '!J1851)</f>
        <v>test_deadth_event(RECEIVER, ARG0, ARG1, ARG2, ARG3,ARG4)</v>
      </c>
      <c r="I1851" s="123">
        <f>IF('表格编辑 '!K1851="","",'表格编辑 '!K1851)</f>
        <v>1</v>
      </c>
      <c r="J1851" s="123">
        <f>IF('表格编辑 '!L1851="","",'表格编辑 '!L1851)</f>
        <v>20000</v>
      </c>
      <c r="K1851" s="123">
        <f>IF('表格编辑 '!M1851="","",'表格编辑 '!M1851)</f>
        <v>2100</v>
      </c>
      <c r="L1851" s="123" t="str">
        <f>IF('表格编辑 '!N1851="","",'表格编辑 '!N1851)</f>
        <v/>
      </c>
      <c r="M1851" s="123" t="str">
        <f>IF('表格编辑 '!O1851="","",'表格编辑 '!O1851)</f>
        <v/>
      </c>
      <c r="N1851" s="123" t="str">
        <f>IF('表格编辑 '!P1851="","",'表格编辑 '!P1851)</f>
        <v/>
      </c>
      <c r="O1851" s="123" t="str">
        <f>IF('表格编辑 '!Q1851="","",'表格编辑 '!Q1851)</f>
        <v/>
      </c>
      <c r="P1851" s="123" t="str">
        <f>IF('表格编辑 '!R1851="","",'表格编辑 '!R1851)</f>
        <v/>
      </c>
      <c r="Q1851" s="123">
        <f>IF('表格编辑 '!S1851="","",'表格编辑 '!S1851)</f>
        <v>400</v>
      </c>
      <c r="R1851" s="123" t="str">
        <f>IF('表格编辑 '!T1851="","",'表格编辑 '!T1851)</f>
        <v/>
      </c>
      <c r="S1851" s="123" t="str">
        <f>IF('表格编辑 '!U1851="","",'表格编辑 '!U1851)</f>
        <v/>
      </c>
      <c r="T1851" s="123" t="str">
        <f>IF('表格编辑 '!V1851="","",'表格编辑 '!V1851)</f>
        <v/>
      </c>
      <c r="U1851" s="123" t="str">
        <f>IF('表格编辑 '!W1851="","",'表格编辑 '!W1851)</f>
        <v/>
      </c>
      <c r="V1851" s="123" t="str">
        <f>IF('表格编辑 '!X1851="","",'表格编辑 '!X1851)</f>
        <v/>
      </c>
      <c r="W1851" s="123" t="str">
        <f>IF('表格编辑 '!Y1851="","",'表格编辑 '!Y1851)</f>
        <v/>
      </c>
      <c r="X1851" s="123" t="str">
        <f>IF('表格编辑 '!Z1851="","",'表格编辑 '!Z1851)</f>
        <v/>
      </c>
      <c r="Y1851" s="123" t="str">
        <f>IF('表格编辑 '!AA1851="","",'表格编辑 '!AA1851)</f>
        <v/>
      </c>
      <c r="Z1851" s="123" t="str">
        <f>IF('表格编辑 '!AB1851="","",'表格编辑 '!AB1851)</f>
        <v/>
      </c>
      <c r="AA1851" s="123" t="str">
        <f>IF('表格编辑 '!AC1851="","",'表格编辑 '!AC1851)</f>
        <v/>
      </c>
      <c r="AB1851" s="123" t="str">
        <f>IF('表格编辑 '!AD1851="","",'表格编辑 '!AD1851)</f>
        <v/>
      </c>
      <c r="AC1851" s="123" t="str">
        <f>IF('表格编辑 '!AE1851="","",'表格编辑 '!AE1851)</f>
        <v/>
      </c>
      <c r="AD1851" s="123">
        <f>IF('表格编辑 '!AF1851="","",'表格编辑 '!AF1851)</f>
        <v>131232</v>
      </c>
    </row>
    <row r="1852" spans="1:30">
      <c r="A1852" s="123">
        <f>IF('表格编辑 '!A1852="","",'表格编辑 '!A1852)</f>
        <v>31284</v>
      </c>
      <c r="B1852" s="123">
        <f>IF('表格编辑 '!B1852="","",'表格编辑 '!B1852)</f>
        <v>10020</v>
      </c>
      <c r="C1852" s="123">
        <f>IF('表格编辑 '!E1852="","",'表格编辑 '!E1852)</f>
        <v>70</v>
      </c>
      <c r="D1852" s="123" t="str">
        <f>IF('表格编辑 '!F1852="","",'表格编辑 '!F1852)</f>
        <v>AI_born_event(RECEIVER, ARG0, ARG1, ARG2, ARG3,ARG4)</v>
      </c>
      <c r="E1852" s="123" t="str">
        <f>IF('表格编辑 '!G1852="","",'表格编辑 '!G1852)</f>
        <v>AI_update_event(RECEIVER, ARG0, ARG1, ARG2, ARG3,ARG4)</v>
      </c>
      <c r="F1852" s="123" t="str">
        <f>IF('表格编辑 '!H1852="","",'表格编辑 '!H1852)</f>
        <v/>
      </c>
      <c r="G1852" s="123" t="str">
        <f>IF('表格编辑 '!I1852="","",'表格编辑 '!I1852)</f>
        <v/>
      </c>
      <c r="H1852" s="123" t="str">
        <f>IF('表格编辑 '!J1852="","",'表格编辑 '!J1852)</f>
        <v>test_deadth_event(RECEIVER, ARG0, ARG1, ARG2, ARG3,ARG4)</v>
      </c>
      <c r="I1852" s="123">
        <f>IF('表格编辑 '!K1852="","",'表格编辑 '!K1852)</f>
        <v>1</v>
      </c>
      <c r="J1852" s="123">
        <f>IF('表格编辑 '!L1852="","",'表格编辑 '!L1852)</f>
        <v>20000</v>
      </c>
      <c r="K1852" s="123">
        <f>IF('表格编辑 '!M1852="","",'表格编辑 '!M1852)</f>
        <v>2100</v>
      </c>
      <c r="L1852" s="123" t="str">
        <f>IF('表格编辑 '!N1852="","",'表格编辑 '!N1852)</f>
        <v/>
      </c>
      <c r="M1852" s="123" t="str">
        <f>IF('表格编辑 '!O1852="","",'表格编辑 '!O1852)</f>
        <v/>
      </c>
      <c r="N1852" s="123" t="str">
        <f>IF('表格编辑 '!P1852="","",'表格编辑 '!P1852)</f>
        <v/>
      </c>
      <c r="O1852" s="123" t="str">
        <f>IF('表格编辑 '!Q1852="","",'表格编辑 '!Q1852)</f>
        <v/>
      </c>
      <c r="P1852" s="123" t="str">
        <f>IF('表格编辑 '!R1852="","",'表格编辑 '!R1852)</f>
        <v/>
      </c>
      <c r="Q1852" s="123">
        <f>IF('表格编辑 '!S1852="","",'表格编辑 '!S1852)</f>
        <v>400</v>
      </c>
      <c r="R1852" s="123" t="str">
        <f>IF('表格编辑 '!T1852="","",'表格编辑 '!T1852)</f>
        <v/>
      </c>
      <c r="S1852" s="123" t="str">
        <f>IF('表格编辑 '!U1852="","",'表格编辑 '!U1852)</f>
        <v/>
      </c>
      <c r="T1852" s="123" t="str">
        <f>IF('表格编辑 '!V1852="","",'表格编辑 '!V1852)</f>
        <v/>
      </c>
      <c r="U1852" s="123" t="str">
        <f>IF('表格编辑 '!W1852="","",'表格编辑 '!W1852)</f>
        <v/>
      </c>
      <c r="V1852" s="123" t="str">
        <f>IF('表格编辑 '!X1852="","",'表格编辑 '!X1852)</f>
        <v/>
      </c>
      <c r="W1852" s="123" t="str">
        <f>IF('表格编辑 '!Y1852="","",'表格编辑 '!Y1852)</f>
        <v/>
      </c>
      <c r="X1852" s="123" t="str">
        <f>IF('表格编辑 '!Z1852="","",'表格编辑 '!Z1852)</f>
        <v/>
      </c>
      <c r="Y1852" s="123" t="str">
        <f>IF('表格编辑 '!AA1852="","",'表格编辑 '!AA1852)</f>
        <v/>
      </c>
      <c r="Z1852" s="123" t="str">
        <f>IF('表格编辑 '!AB1852="","",'表格编辑 '!AB1852)</f>
        <v/>
      </c>
      <c r="AA1852" s="123" t="str">
        <f>IF('表格编辑 '!AC1852="","",'表格编辑 '!AC1852)</f>
        <v/>
      </c>
      <c r="AB1852" s="123" t="str">
        <f>IF('表格编辑 '!AD1852="","",'表格编辑 '!AD1852)</f>
        <v/>
      </c>
      <c r="AC1852" s="123" t="str">
        <f>IF('表格编辑 '!AE1852="","",'表格编辑 '!AE1852)</f>
        <v/>
      </c>
      <c r="AD1852" s="123">
        <f>IF('表格编辑 '!AF1852="","",'表格编辑 '!AF1852)</f>
        <v>131232</v>
      </c>
    </row>
    <row r="1853" spans="1:30">
      <c r="A1853" s="123">
        <f>IF('表格编辑 '!A1853="","",'表格编辑 '!A1853)</f>
        <v>31285</v>
      </c>
      <c r="B1853" s="123">
        <f>IF('表格编辑 '!B1853="","",'表格编辑 '!B1853)</f>
        <v>10073</v>
      </c>
      <c r="C1853" s="123">
        <f>IF('表格编辑 '!E1853="","",'表格编辑 '!E1853)</f>
        <v>70</v>
      </c>
      <c r="D1853" s="123" t="str">
        <f>IF('表格编辑 '!F1853="","",'表格编辑 '!F1853)</f>
        <v>AI_born_event(RECEIVER, ARG0, ARG1, ARG2, ARG3,ARG4)</v>
      </c>
      <c r="E1853" s="123" t="str">
        <f>IF('表格编辑 '!G1853="","",'表格编辑 '!G1853)</f>
        <v>AI_update_event(RECEIVER, ARG0, ARG1, ARG2, ARG3,ARG4)</v>
      </c>
      <c r="F1853" s="123" t="str">
        <f>IF('表格编辑 '!H1853="","",'表格编辑 '!H1853)</f>
        <v/>
      </c>
      <c r="G1853" s="123" t="str">
        <f>IF('表格编辑 '!I1853="","",'表格编辑 '!I1853)</f>
        <v/>
      </c>
      <c r="H1853" s="123" t="str">
        <f>IF('表格编辑 '!J1853="","",'表格编辑 '!J1853)</f>
        <v>test_deadth_event(RECEIVER, ARG0, ARG1, ARG2, ARG3,ARG4)</v>
      </c>
      <c r="I1853" s="123">
        <f>IF('表格编辑 '!K1853="","",'表格编辑 '!K1853)</f>
        <v>1</v>
      </c>
      <c r="J1853" s="123">
        <f>IF('表格编辑 '!L1853="","",'表格编辑 '!L1853)</f>
        <v>20000</v>
      </c>
      <c r="K1853" s="123">
        <f>IF('表格编辑 '!M1853="","",'表格编辑 '!M1853)</f>
        <v>2100</v>
      </c>
      <c r="L1853" s="123" t="str">
        <f>IF('表格编辑 '!N1853="","",'表格编辑 '!N1853)</f>
        <v/>
      </c>
      <c r="M1853" s="123" t="str">
        <f>IF('表格编辑 '!O1853="","",'表格编辑 '!O1853)</f>
        <v/>
      </c>
      <c r="N1853" s="123" t="str">
        <f>IF('表格编辑 '!P1853="","",'表格编辑 '!P1853)</f>
        <v/>
      </c>
      <c r="O1853" s="123" t="str">
        <f>IF('表格编辑 '!Q1853="","",'表格编辑 '!Q1853)</f>
        <v/>
      </c>
      <c r="P1853" s="123" t="str">
        <f>IF('表格编辑 '!R1853="","",'表格编辑 '!R1853)</f>
        <v/>
      </c>
      <c r="Q1853" s="123">
        <f>IF('表格编辑 '!S1853="","",'表格编辑 '!S1853)</f>
        <v>400</v>
      </c>
      <c r="R1853" s="123" t="str">
        <f>IF('表格编辑 '!T1853="","",'表格编辑 '!T1853)</f>
        <v/>
      </c>
      <c r="S1853" s="123" t="str">
        <f>IF('表格编辑 '!U1853="","",'表格编辑 '!U1853)</f>
        <v/>
      </c>
      <c r="T1853" s="123" t="str">
        <f>IF('表格编辑 '!V1853="","",'表格编辑 '!V1853)</f>
        <v/>
      </c>
      <c r="U1853" s="123" t="str">
        <f>IF('表格编辑 '!W1853="","",'表格编辑 '!W1853)</f>
        <v/>
      </c>
      <c r="V1853" s="123" t="str">
        <f>IF('表格编辑 '!X1853="","",'表格编辑 '!X1853)</f>
        <v/>
      </c>
      <c r="W1853" s="123" t="str">
        <f>IF('表格编辑 '!Y1853="","",'表格编辑 '!Y1853)</f>
        <v/>
      </c>
      <c r="X1853" s="123" t="str">
        <f>IF('表格编辑 '!Z1853="","",'表格编辑 '!Z1853)</f>
        <v/>
      </c>
      <c r="Y1853" s="123" t="str">
        <f>IF('表格编辑 '!AA1853="","",'表格编辑 '!AA1853)</f>
        <v/>
      </c>
      <c r="Z1853" s="123" t="str">
        <f>IF('表格编辑 '!AB1853="","",'表格编辑 '!AB1853)</f>
        <v/>
      </c>
      <c r="AA1853" s="123" t="str">
        <f>IF('表格编辑 '!AC1853="","",'表格编辑 '!AC1853)</f>
        <v/>
      </c>
      <c r="AB1853" s="123" t="str">
        <f>IF('表格编辑 '!AD1853="","",'表格编辑 '!AD1853)</f>
        <v/>
      </c>
      <c r="AC1853" s="123" t="str">
        <f>IF('表格编辑 '!AE1853="","",'表格编辑 '!AE1853)</f>
        <v/>
      </c>
      <c r="AD1853" s="123">
        <f>IF('表格编辑 '!AF1853="","",'表格编辑 '!AF1853)</f>
        <v>131232</v>
      </c>
    </row>
    <row r="1854" spans="1:30">
      <c r="A1854" s="123">
        <f>IF('表格编辑 '!A1854="","",'表格编辑 '!A1854)</f>
        <v>31286</v>
      </c>
      <c r="B1854" s="123">
        <f>IF('表格编辑 '!B1854="","",'表格编辑 '!B1854)</f>
        <v>10139</v>
      </c>
      <c r="C1854" s="123">
        <f>IF('表格编辑 '!E1854="","",'表格编辑 '!E1854)</f>
        <v>70</v>
      </c>
      <c r="D1854" s="123" t="str">
        <f>IF('表格编辑 '!F1854="","",'表格编辑 '!F1854)</f>
        <v>AI_born_event(RECEIVER, ARG0, ARG1, ARG2, ARG3,ARG4)</v>
      </c>
      <c r="E1854" s="123" t="str">
        <f>IF('表格编辑 '!G1854="","",'表格编辑 '!G1854)</f>
        <v>AI_update_event(RECEIVER, ARG0, ARG1, ARG2, ARG3,ARG4)</v>
      </c>
      <c r="F1854" s="123" t="str">
        <f>IF('表格编辑 '!H1854="","",'表格编辑 '!H1854)</f>
        <v/>
      </c>
      <c r="G1854" s="123" t="str">
        <f>IF('表格编辑 '!I1854="","",'表格编辑 '!I1854)</f>
        <v/>
      </c>
      <c r="H1854" s="123" t="str">
        <f>IF('表格编辑 '!J1854="","",'表格编辑 '!J1854)</f>
        <v>test_deadth_event(RECEIVER, ARG0, ARG1, ARG2, ARG3,ARG4)</v>
      </c>
      <c r="I1854" s="123">
        <f>IF('表格编辑 '!K1854="","",'表格编辑 '!K1854)</f>
        <v>1</v>
      </c>
      <c r="J1854" s="123">
        <f>IF('表格编辑 '!L1854="","",'表格编辑 '!L1854)</f>
        <v>20000</v>
      </c>
      <c r="K1854" s="123">
        <f>IF('表格编辑 '!M1854="","",'表格编辑 '!M1854)</f>
        <v>2100</v>
      </c>
      <c r="L1854" s="123" t="str">
        <f>IF('表格编辑 '!N1854="","",'表格编辑 '!N1854)</f>
        <v/>
      </c>
      <c r="M1854" s="123" t="str">
        <f>IF('表格编辑 '!O1854="","",'表格编辑 '!O1854)</f>
        <v/>
      </c>
      <c r="N1854" s="123" t="str">
        <f>IF('表格编辑 '!P1854="","",'表格编辑 '!P1854)</f>
        <v/>
      </c>
      <c r="O1854" s="123" t="str">
        <f>IF('表格编辑 '!Q1854="","",'表格编辑 '!Q1854)</f>
        <v/>
      </c>
      <c r="P1854" s="123" t="str">
        <f>IF('表格编辑 '!R1854="","",'表格编辑 '!R1854)</f>
        <v/>
      </c>
      <c r="Q1854" s="123">
        <f>IF('表格编辑 '!S1854="","",'表格编辑 '!S1854)</f>
        <v>400</v>
      </c>
      <c r="R1854" s="123" t="str">
        <f>IF('表格编辑 '!T1854="","",'表格编辑 '!T1854)</f>
        <v/>
      </c>
      <c r="S1854" s="123" t="str">
        <f>IF('表格编辑 '!U1854="","",'表格编辑 '!U1854)</f>
        <v/>
      </c>
      <c r="T1854" s="123" t="str">
        <f>IF('表格编辑 '!V1854="","",'表格编辑 '!V1854)</f>
        <v/>
      </c>
      <c r="U1854" s="123" t="str">
        <f>IF('表格编辑 '!W1854="","",'表格编辑 '!W1854)</f>
        <v/>
      </c>
      <c r="V1854" s="123" t="str">
        <f>IF('表格编辑 '!X1854="","",'表格编辑 '!X1854)</f>
        <v/>
      </c>
      <c r="W1854" s="123" t="str">
        <f>IF('表格编辑 '!Y1854="","",'表格编辑 '!Y1854)</f>
        <v/>
      </c>
      <c r="X1854" s="123" t="str">
        <f>IF('表格编辑 '!Z1854="","",'表格编辑 '!Z1854)</f>
        <v/>
      </c>
      <c r="Y1854" s="123" t="str">
        <f>IF('表格编辑 '!AA1854="","",'表格编辑 '!AA1854)</f>
        <v/>
      </c>
      <c r="Z1854" s="123" t="str">
        <f>IF('表格编辑 '!AB1854="","",'表格编辑 '!AB1854)</f>
        <v/>
      </c>
      <c r="AA1854" s="123" t="str">
        <f>IF('表格编辑 '!AC1854="","",'表格编辑 '!AC1854)</f>
        <v/>
      </c>
      <c r="AB1854" s="123" t="str">
        <f>IF('表格编辑 '!AD1854="","",'表格编辑 '!AD1854)</f>
        <v/>
      </c>
      <c r="AC1854" s="123" t="str">
        <f>IF('表格编辑 '!AE1854="","",'表格编辑 '!AE1854)</f>
        <v/>
      </c>
      <c r="AD1854" s="123">
        <f>IF('表格编辑 '!AF1854="","",'表格编辑 '!AF1854)</f>
        <v>131232</v>
      </c>
    </row>
    <row r="1855" spans="1:30">
      <c r="A1855" s="123">
        <f>IF('表格编辑 '!A1855="","",'表格编辑 '!A1855)</f>
        <v>60000</v>
      </c>
      <c r="B1855" s="123">
        <f>IF('表格编辑 '!B1855="","",'表格编辑 '!B1855)</f>
        <v>2010</v>
      </c>
      <c r="C1855" s="123">
        <f>IF('表格编辑 '!E1855="","",'表格编辑 '!E1855)</f>
        <v>21</v>
      </c>
      <c r="D1855" s="123" t="str">
        <f>IF('表格编辑 '!F1855="","",'表格编辑 '!F1855)</f>
        <v>AI_born_event_2(RECEIVER, ARG0, ARG1, ARG2, ARG3,ARG4)</v>
      </c>
      <c r="E1855" s="123" t="str">
        <f>IF('表格编辑 '!G1855="","",'表格编辑 '!G1855)</f>
        <v>AI_update_event_2(RECEIVER, ARG0, ARG1, ARG2, ARG3,ARG4)</v>
      </c>
      <c r="F1855" s="123" t="str">
        <f>IF('表格编辑 '!H1855="","",'表格编辑 '!H1855)</f>
        <v/>
      </c>
      <c r="G1855" s="123" t="str">
        <f>IF('表格编辑 '!I1855="","",'表格编辑 '!I1855)</f>
        <v/>
      </c>
      <c r="H1855" s="123" t="str">
        <f>IF('表格编辑 '!J1855="","",'表格编辑 '!J1855)</f>
        <v>CiKeAYi_deadth(RECEIVER, ARG0, ARG1, ARG2, ARG3,ARG4)</v>
      </c>
      <c r="I1855" s="123">
        <f>IF('表格编辑 '!K1855="","",'表格编辑 '!K1855)</f>
        <v>1</v>
      </c>
      <c r="J1855" s="123">
        <f>IF('表格编辑 '!L1855="","",'表格编辑 '!L1855)</f>
        <v>926</v>
      </c>
      <c r="K1855" s="123">
        <f>IF('表格编辑 '!M1855="","",'表格编辑 '!M1855)</f>
        <v>630</v>
      </c>
      <c r="L1855" s="123">
        <f>IF('表格编辑 '!N1855="","",'表格编辑 '!N1855)</f>
        <v>55</v>
      </c>
      <c r="M1855" s="123">
        <f>IF('表格编辑 '!O1855="","",'表格编辑 '!O1855)</f>
        <v>20</v>
      </c>
      <c r="N1855" s="123">
        <f>IF('表格编辑 '!P1855="","",'表格编辑 '!P1855)</f>
        <v>50</v>
      </c>
      <c r="O1855" s="123">
        <f>IF('表格编辑 '!Q1855="","",'表格编辑 '!Q1855)</f>
        <v>0</v>
      </c>
      <c r="P1855" s="123">
        <f>IF('表格编辑 '!R1855="","",'表格编辑 '!R1855)</f>
        <v>200</v>
      </c>
      <c r="Q1855" s="123">
        <f>IF('表格编辑 '!S1855="","",'表格编辑 '!S1855)</f>
        <v>320</v>
      </c>
      <c r="R1855" s="123" t="str">
        <f>IF('表格编辑 '!T1855="","",'表格编辑 '!T1855)</f>
        <v/>
      </c>
      <c r="S1855" s="123">
        <f>IF('表格编辑 '!U1855="","",'表格编辑 '!U1855)</f>
        <v>50</v>
      </c>
      <c r="T1855" s="123" t="str">
        <f>IF('表格编辑 '!V1855="","",'表格编辑 '!V1855)</f>
        <v/>
      </c>
      <c r="U1855" s="123">
        <f>IF('表格编辑 '!W1855="","",'表格编辑 '!W1855)</f>
        <v>30</v>
      </c>
      <c r="V1855" s="123" t="str">
        <f>IF('表格编辑 '!X1855="","",'表格编辑 '!X1855)</f>
        <v/>
      </c>
      <c r="W1855" s="123">
        <f>IF('表格编辑 '!Y1855="","",'表格编辑 '!Y1855)</f>
        <v>100</v>
      </c>
      <c r="X1855" s="123">
        <f>IF('表格编辑 '!Z1855="","",'表格编辑 '!Z1855)</f>
        <v>100</v>
      </c>
      <c r="Y1855" s="123">
        <f>IF('表格编辑 '!AA1855="","",'表格编辑 '!AA1855)</f>
        <v>100</v>
      </c>
      <c r="Z1855" s="123">
        <f>IF('表格编辑 '!AB1855="","",'表格编辑 '!AB1855)</f>
        <v>100</v>
      </c>
      <c r="AA1855" s="123">
        <f>IF('表格编辑 '!AC1855="","",'表格编辑 '!AC1855)</f>
        <v>100</v>
      </c>
      <c r="AB1855" s="123">
        <f>IF('表格编辑 '!AD1855="","",'表格编辑 '!AD1855)</f>
        <v>100</v>
      </c>
      <c r="AC1855" s="123" t="str">
        <f>IF('表格编辑 '!AE1855="","",'表格编辑 '!AE1855)</f>
        <v/>
      </c>
      <c r="AD1855" s="123">
        <f>IF('表格编辑 '!AF1855="","",'表格编辑 '!AF1855)</f>
        <v>100010</v>
      </c>
    </row>
    <row r="1856" spans="1:30">
      <c r="A1856" s="123">
        <f>IF('表格编辑 '!A1856="","",'表格编辑 '!A1856)</f>
        <v>60001</v>
      </c>
      <c r="B1856" s="123">
        <f>IF('表格编辑 '!B1856="","",'表格编辑 '!B1856)</f>
        <v>2011</v>
      </c>
      <c r="C1856" s="123">
        <f>IF('表格编辑 '!E1856="","",'表格编辑 '!E1856)</f>
        <v>27</v>
      </c>
      <c r="D1856" s="123" t="str">
        <f>IF('表格编辑 '!F1856="","",'表格编辑 '!F1856)</f>
        <v>AI_born_event_2(RECEIVER, ARG0, ARG1, ARG2, ARG3,ARG4)</v>
      </c>
      <c r="E1856" s="123" t="str">
        <f>IF('表格编辑 '!G1856="","",'表格编辑 '!G1856)</f>
        <v>AI_update_event_2(RECEIVER, ARG0, ARG1, ARG2, ARG3,ARG4)</v>
      </c>
      <c r="F1856" s="123" t="str">
        <f>IF('表格编辑 '!H1856="","",'表格编辑 '!H1856)</f>
        <v/>
      </c>
      <c r="G1856" s="123" t="str">
        <f>IF('表格编辑 '!I1856="","",'表格编辑 '!I1856)</f>
        <v/>
      </c>
      <c r="H1856" s="123" t="str">
        <f>IF('表格编辑 '!J1856="","",'表格编辑 '!J1856)</f>
        <v>CiKeAYi_deadth(RECEIVER, ARG0, ARG1, ARG2, ARG3,ARG4)</v>
      </c>
      <c r="I1856" s="123">
        <f>IF('表格编辑 '!K1856="","",'表格编辑 '!K1856)</f>
        <v>1</v>
      </c>
      <c r="J1856" s="123">
        <f>IF('表格编辑 '!L1856="","",'表格编辑 '!L1856)</f>
        <v>1968</v>
      </c>
      <c r="K1856" s="123">
        <f>IF('表格编辑 '!M1856="","",'表格编辑 '!M1856)</f>
        <v>810</v>
      </c>
      <c r="L1856" s="123">
        <f>IF('表格编辑 '!N1856="","",'表格编辑 '!N1856)</f>
        <v>91</v>
      </c>
      <c r="M1856" s="123">
        <f>IF('表格编辑 '!O1856="","",'表格编辑 '!O1856)</f>
        <v>70</v>
      </c>
      <c r="N1856" s="123">
        <f>IF('表格编辑 '!P1856="","",'表格编辑 '!P1856)</f>
        <v>100</v>
      </c>
      <c r="O1856" s="123">
        <f>IF('表格编辑 '!Q1856="","",'表格编辑 '!Q1856)</f>
        <v>50</v>
      </c>
      <c r="P1856" s="123">
        <f>IF('表格编辑 '!R1856="","",'表格编辑 '!R1856)</f>
        <v>200</v>
      </c>
      <c r="Q1856" s="123">
        <f>IF('表格编辑 '!S1856="","",'表格编辑 '!S1856)</f>
        <v>320</v>
      </c>
      <c r="R1856" s="123" t="str">
        <f>IF('表格编辑 '!T1856="","",'表格编辑 '!T1856)</f>
        <v/>
      </c>
      <c r="S1856" s="123">
        <f>IF('表格编辑 '!U1856="","",'表格编辑 '!U1856)</f>
        <v>50</v>
      </c>
      <c r="T1856" s="123" t="str">
        <f>IF('表格编辑 '!V1856="","",'表格编辑 '!V1856)</f>
        <v/>
      </c>
      <c r="U1856" s="123">
        <f>IF('表格编辑 '!W1856="","",'表格编辑 '!W1856)</f>
        <v>30</v>
      </c>
      <c r="V1856" s="123" t="str">
        <f>IF('表格编辑 '!X1856="","",'表格编辑 '!X1856)</f>
        <v/>
      </c>
      <c r="W1856" s="123">
        <f>IF('表格编辑 '!Y1856="","",'表格编辑 '!Y1856)</f>
        <v>100</v>
      </c>
      <c r="X1856" s="123">
        <f>IF('表格编辑 '!Z1856="","",'表格编辑 '!Z1856)</f>
        <v>100</v>
      </c>
      <c r="Y1856" s="123">
        <f>IF('表格编辑 '!AA1856="","",'表格编辑 '!AA1856)</f>
        <v>100</v>
      </c>
      <c r="Z1856" s="123">
        <f>IF('表格编辑 '!AB1856="","",'表格编辑 '!AB1856)</f>
        <v>100</v>
      </c>
      <c r="AA1856" s="123">
        <f>IF('表格编辑 '!AC1856="","",'表格编辑 '!AC1856)</f>
        <v>100</v>
      </c>
      <c r="AB1856" s="123">
        <f>IF('表格编辑 '!AD1856="","",'表格编辑 '!AD1856)</f>
        <v>100</v>
      </c>
      <c r="AC1856" s="123" t="str">
        <f>IF('表格编辑 '!AE1856="","",'表格编辑 '!AE1856)</f>
        <v/>
      </c>
      <c r="AD1856" s="123">
        <f>IF('表格编辑 '!AF1856="","",'表格编辑 '!AF1856)</f>
        <v>100010</v>
      </c>
    </row>
    <row r="1857" spans="1:30">
      <c r="A1857" s="123">
        <f>IF('表格编辑 '!A1857="","",'表格编辑 '!A1857)</f>
        <v>60002</v>
      </c>
      <c r="B1857" s="123">
        <f>IF('表格编辑 '!B1857="","",'表格编辑 '!B1857)</f>
        <v>2012</v>
      </c>
      <c r="C1857" s="123">
        <f>IF('表格编辑 '!E1857="","",'表格编辑 '!E1857)</f>
        <v>52</v>
      </c>
      <c r="D1857" s="123" t="str">
        <f>IF('表格编辑 '!F1857="","",'表格编辑 '!F1857)</f>
        <v>AI_born_event_2(RECEIVER, ARG0, ARG1, ARG2, ARG3,ARG4)</v>
      </c>
      <c r="E1857" s="123" t="str">
        <f>IF('表格编辑 '!G1857="","",'表格编辑 '!G1857)</f>
        <v>AI_update_event_2(RECEIVER, ARG0, ARG1, ARG2, ARG3,ARG4)</v>
      </c>
      <c r="F1857" s="123" t="str">
        <f>IF('表格编辑 '!H1857="","",'表格编辑 '!H1857)</f>
        <v/>
      </c>
      <c r="G1857" s="123" t="str">
        <f>IF('表格编辑 '!I1857="","",'表格编辑 '!I1857)</f>
        <v/>
      </c>
      <c r="H1857" s="123" t="str">
        <f>IF('表格编辑 '!J1857="","",'表格编辑 '!J1857)</f>
        <v>CiKeAYi_deadth(RECEIVER, ARG0, ARG1, ARG2, ARG3,ARG4)</v>
      </c>
      <c r="I1857" s="123">
        <f>IF('表格编辑 '!K1857="","",'表格编辑 '!K1857)</f>
        <v>1</v>
      </c>
      <c r="J1857" s="123">
        <f>IF('表格编辑 '!L1857="","",'表格编辑 '!L1857)</f>
        <v>14061</v>
      </c>
      <c r="K1857" s="123">
        <f>IF('表格编辑 '!M1857="","",'表格编辑 '!M1857)</f>
        <v>1560</v>
      </c>
      <c r="L1857" s="123">
        <f>IF('表格编辑 '!N1857="","",'表格编辑 '!N1857)</f>
        <v>338</v>
      </c>
      <c r="M1857" s="123">
        <f>IF('表格编辑 '!O1857="","",'表格编辑 '!O1857)</f>
        <v>90</v>
      </c>
      <c r="N1857" s="123">
        <f>IF('表格编辑 '!P1857="","",'表格编辑 '!P1857)</f>
        <v>160</v>
      </c>
      <c r="O1857" s="123">
        <f>IF('表格编辑 '!Q1857="","",'表格编辑 '!Q1857)</f>
        <v>50</v>
      </c>
      <c r="P1857" s="123">
        <f>IF('表格编辑 '!R1857="","",'表格编辑 '!R1857)</f>
        <v>200</v>
      </c>
      <c r="Q1857" s="123">
        <f>IF('表格编辑 '!S1857="","",'表格编辑 '!S1857)</f>
        <v>320</v>
      </c>
      <c r="R1857" s="123" t="str">
        <f>IF('表格编辑 '!T1857="","",'表格编辑 '!T1857)</f>
        <v/>
      </c>
      <c r="S1857" s="123">
        <f>IF('表格编辑 '!U1857="","",'表格编辑 '!U1857)</f>
        <v>50</v>
      </c>
      <c r="T1857" s="123" t="str">
        <f>IF('表格编辑 '!V1857="","",'表格编辑 '!V1857)</f>
        <v/>
      </c>
      <c r="U1857" s="123">
        <f>IF('表格编辑 '!W1857="","",'表格编辑 '!W1857)</f>
        <v>30</v>
      </c>
      <c r="V1857" s="123" t="str">
        <f>IF('表格编辑 '!X1857="","",'表格编辑 '!X1857)</f>
        <v/>
      </c>
      <c r="W1857" s="123">
        <f>IF('表格编辑 '!Y1857="","",'表格编辑 '!Y1857)</f>
        <v>100</v>
      </c>
      <c r="X1857" s="123">
        <f>IF('表格编辑 '!Z1857="","",'表格编辑 '!Z1857)</f>
        <v>100</v>
      </c>
      <c r="Y1857" s="123">
        <f>IF('表格编辑 '!AA1857="","",'表格编辑 '!AA1857)</f>
        <v>100</v>
      </c>
      <c r="Z1857" s="123">
        <f>IF('表格编辑 '!AB1857="","",'表格编辑 '!AB1857)</f>
        <v>100</v>
      </c>
      <c r="AA1857" s="123">
        <f>IF('表格编辑 '!AC1857="","",'表格编辑 '!AC1857)</f>
        <v>100</v>
      </c>
      <c r="AB1857" s="123">
        <f>IF('表格编辑 '!AD1857="","",'表格编辑 '!AD1857)</f>
        <v>100</v>
      </c>
      <c r="AC1857" s="123" t="str">
        <f>IF('表格编辑 '!AE1857="","",'表格编辑 '!AE1857)</f>
        <v/>
      </c>
      <c r="AD1857" s="123">
        <f>IF('表格编辑 '!AF1857="","",'表格编辑 '!AF1857)</f>
        <v>100022</v>
      </c>
    </row>
    <row r="1858" spans="1:30">
      <c r="A1858" s="123">
        <f>IF('表格编辑 '!A1858="","",'表格编辑 '!A1858)</f>
        <v>60003</v>
      </c>
      <c r="B1858" s="123">
        <f>IF('表格编辑 '!B1858="","",'表格编辑 '!B1858)</f>
        <v>2013</v>
      </c>
      <c r="C1858" s="123">
        <f>IF('表格编辑 '!E1858="","",'表格编辑 '!E1858)</f>
        <v>32</v>
      </c>
      <c r="D1858" s="123" t="str">
        <f>IF('表格编辑 '!F1858="","",'表格编辑 '!F1858)</f>
        <v>AI_born_event_2(RECEIVER, ARG0, ARG1, ARG2, ARG3,ARG4)</v>
      </c>
      <c r="E1858" s="123" t="str">
        <f>IF('表格编辑 '!G1858="","",'表格编辑 '!G1858)</f>
        <v>AI_update_event_2(RECEIVER, ARG0, ARG1, ARG2, ARG3,ARG4)</v>
      </c>
      <c r="F1858" s="123" t="str">
        <f>IF('表格编辑 '!H1858="","",'表格编辑 '!H1858)</f>
        <v/>
      </c>
      <c r="G1858" s="123" t="str">
        <f>IF('表格编辑 '!I1858="","",'表格编辑 '!I1858)</f>
        <v/>
      </c>
      <c r="H1858" s="123" t="str">
        <f>IF('表格编辑 '!J1858="","",'表格编辑 '!J1858)</f>
        <v>CiKeAYi_deadth(RECEIVER, ARG0, ARG1, ARG2, ARG3,ARG4)</v>
      </c>
      <c r="I1858" s="123">
        <f>IF('表格编辑 '!K1858="","",'表格编辑 '!K1858)</f>
        <v>1</v>
      </c>
      <c r="J1858" s="123">
        <f>IF('表格编辑 '!L1858="","",'表格编辑 '!L1858)</f>
        <v>3277</v>
      </c>
      <c r="K1858" s="123">
        <f>IF('表格编辑 '!M1858="","",'表格编辑 '!M1858)</f>
        <v>960</v>
      </c>
      <c r="L1858" s="123">
        <f>IF('表格编辑 '!N1858="","",'表格编辑 '!N1858)</f>
        <v>128</v>
      </c>
      <c r="M1858" s="123">
        <f>IF('表格编辑 '!O1858="","",'表格编辑 '!O1858)</f>
        <v>110</v>
      </c>
      <c r="N1858" s="123">
        <f>IF('表格编辑 '!P1858="","",'表格编辑 '!P1858)</f>
        <v>180</v>
      </c>
      <c r="O1858" s="123">
        <f>IF('表格编辑 '!Q1858="","",'表格编辑 '!Q1858)</f>
        <v>240</v>
      </c>
      <c r="P1858" s="123">
        <f>IF('表格编辑 '!R1858="","",'表格编辑 '!R1858)</f>
        <v>200</v>
      </c>
      <c r="Q1858" s="123">
        <f>IF('表格编辑 '!S1858="","",'表格编辑 '!S1858)</f>
        <v>320</v>
      </c>
      <c r="R1858" s="123" t="str">
        <f>IF('表格编辑 '!T1858="","",'表格编辑 '!T1858)</f>
        <v/>
      </c>
      <c r="S1858" s="123">
        <f>IF('表格编辑 '!U1858="","",'表格编辑 '!U1858)</f>
        <v>50</v>
      </c>
      <c r="T1858" s="123" t="str">
        <f>IF('表格编辑 '!V1858="","",'表格编辑 '!V1858)</f>
        <v/>
      </c>
      <c r="U1858" s="123">
        <f>IF('表格编辑 '!W1858="","",'表格编辑 '!W1858)</f>
        <v>30</v>
      </c>
      <c r="V1858" s="123" t="str">
        <f>IF('表格编辑 '!X1858="","",'表格编辑 '!X1858)</f>
        <v/>
      </c>
      <c r="W1858" s="123">
        <f>IF('表格编辑 '!Y1858="","",'表格编辑 '!Y1858)</f>
        <v>100</v>
      </c>
      <c r="X1858" s="123">
        <f>IF('表格编辑 '!Z1858="","",'表格编辑 '!Z1858)</f>
        <v>100</v>
      </c>
      <c r="Y1858" s="123">
        <f>IF('表格编辑 '!AA1858="","",'表格编辑 '!AA1858)</f>
        <v>100</v>
      </c>
      <c r="Z1858" s="123">
        <f>IF('表格编辑 '!AB1858="","",'表格编辑 '!AB1858)</f>
        <v>100</v>
      </c>
      <c r="AA1858" s="123">
        <f>IF('表格编辑 '!AC1858="","",'表格编辑 '!AC1858)</f>
        <v>100</v>
      </c>
      <c r="AB1858" s="123">
        <f>IF('表格编辑 '!AD1858="","",'表格编辑 '!AD1858)</f>
        <v>100</v>
      </c>
      <c r="AC1858" s="123" t="str">
        <f>IF('表格编辑 '!AE1858="","",'表格编辑 '!AE1858)</f>
        <v/>
      </c>
      <c r="AD1858" s="123">
        <f>IF('表格编辑 '!AF1858="","",'表格编辑 '!AF1858)</f>
        <v>100022</v>
      </c>
    </row>
    <row r="1859" spans="1:30">
      <c r="A1859" s="123">
        <f>IF('表格编辑 '!A1859="","",'表格编辑 '!A1859)</f>
        <v>60004</v>
      </c>
      <c r="B1859" s="123">
        <f>IF('表格编辑 '!B1859="","",'表格编辑 '!B1859)</f>
        <v>2014</v>
      </c>
      <c r="C1859" s="123">
        <f>IF('表格编辑 '!E1859="","",'表格编辑 '!E1859)</f>
        <v>37</v>
      </c>
      <c r="D1859" s="123" t="str">
        <f>IF('表格编辑 '!F1859="","",'表格编辑 '!F1859)</f>
        <v>AI_born_event_2(RECEIVER, ARG0, ARG1, ARG2, ARG3,ARG4)</v>
      </c>
      <c r="E1859" s="123" t="str">
        <f>IF('表格编辑 '!G1859="","",'表格编辑 '!G1859)</f>
        <v>AI_update_event_2(RECEIVER, ARG0, ARG1, ARG2, ARG3,ARG4)</v>
      </c>
      <c r="F1859" s="123" t="str">
        <f>IF('表格编辑 '!H1859="","",'表格编辑 '!H1859)</f>
        <v/>
      </c>
      <c r="G1859" s="123" t="str">
        <f>IF('表格编辑 '!I1859="","",'表格编辑 '!I1859)</f>
        <v/>
      </c>
      <c r="H1859" s="123" t="str">
        <f>IF('表格编辑 '!J1859="","",'表格编辑 '!J1859)</f>
        <v>CiKeAYi_deadth(RECEIVER, ARG0, ARG1, ARG2, ARG3,ARG4)</v>
      </c>
      <c r="I1859" s="123">
        <f>IF('表格编辑 '!K1859="","",'表格编辑 '!K1859)</f>
        <v>1</v>
      </c>
      <c r="J1859" s="123">
        <f>IF('表格编辑 '!L1859="","",'表格编辑 '!L1859)</f>
        <v>5065</v>
      </c>
      <c r="K1859" s="123">
        <f>IF('表格编辑 '!M1859="","",'表格编辑 '!M1859)</f>
        <v>1110</v>
      </c>
      <c r="L1859" s="123">
        <f>IF('表格编辑 '!N1859="","",'表格编辑 '!N1859)</f>
        <v>171</v>
      </c>
      <c r="M1859" s="123">
        <f>IF('表格编辑 '!O1859="","",'表格编辑 '!O1859)</f>
        <v>110</v>
      </c>
      <c r="N1859" s="123">
        <f>IF('表格编辑 '!P1859="","",'表格编辑 '!P1859)</f>
        <v>200</v>
      </c>
      <c r="O1859" s="123">
        <f>IF('表格编辑 '!Q1859="","",'表格编辑 '!Q1859)</f>
        <v>50</v>
      </c>
      <c r="P1859" s="123">
        <f>IF('表格编辑 '!R1859="","",'表格编辑 '!R1859)</f>
        <v>200</v>
      </c>
      <c r="Q1859" s="123">
        <f>IF('表格编辑 '!S1859="","",'表格编辑 '!S1859)</f>
        <v>320</v>
      </c>
      <c r="R1859" s="123" t="str">
        <f>IF('表格编辑 '!T1859="","",'表格编辑 '!T1859)</f>
        <v/>
      </c>
      <c r="S1859" s="123">
        <f>IF('表格编辑 '!U1859="","",'表格编辑 '!U1859)</f>
        <v>50</v>
      </c>
      <c r="T1859" s="123" t="str">
        <f>IF('表格编辑 '!V1859="","",'表格编辑 '!V1859)</f>
        <v/>
      </c>
      <c r="U1859" s="123">
        <f>IF('表格编辑 '!W1859="","",'表格编辑 '!W1859)</f>
        <v>30</v>
      </c>
      <c r="V1859" s="123" t="str">
        <f>IF('表格编辑 '!X1859="","",'表格编辑 '!X1859)</f>
        <v/>
      </c>
      <c r="W1859" s="123">
        <f>IF('表格编辑 '!Y1859="","",'表格编辑 '!Y1859)</f>
        <v>100</v>
      </c>
      <c r="X1859" s="123">
        <f>IF('表格编辑 '!Z1859="","",'表格编辑 '!Z1859)</f>
        <v>100</v>
      </c>
      <c r="Y1859" s="123">
        <f>IF('表格编辑 '!AA1859="","",'表格编辑 '!AA1859)</f>
        <v>100</v>
      </c>
      <c r="Z1859" s="123">
        <f>IF('表格编辑 '!AB1859="","",'表格编辑 '!AB1859)</f>
        <v>100</v>
      </c>
      <c r="AA1859" s="123">
        <f>IF('表格编辑 '!AC1859="","",'表格编辑 '!AC1859)</f>
        <v>100</v>
      </c>
      <c r="AB1859" s="123">
        <f>IF('表格编辑 '!AD1859="","",'表格编辑 '!AD1859)</f>
        <v>100</v>
      </c>
      <c r="AC1859" s="123" t="str">
        <f>IF('表格编辑 '!AE1859="","",'表格编辑 '!AE1859)</f>
        <v/>
      </c>
      <c r="AD1859" s="123">
        <f>IF('表格编辑 '!AF1859="","",'表格编辑 '!AF1859)</f>
        <v>100035</v>
      </c>
    </row>
    <row r="1860" spans="1:30">
      <c r="A1860" s="123">
        <f>IF('表格编辑 '!A1860="","",'表格编辑 '!A1860)</f>
        <v>60005</v>
      </c>
      <c r="B1860" s="123">
        <f>IF('表格编辑 '!B1860="","",'表格编辑 '!B1860)</f>
        <v>2015</v>
      </c>
      <c r="C1860" s="123">
        <f>IF('表格编辑 '!E1860="","",'表格编辑 '!E1860)</f>
        <v>27</v>
      </c>
      <c r="D1860" s="123" t="str">
        <f>IF('表格编辑 '!F1860="","",'表格编辑 '!F1860)</f>
        <v>AI_born_event_2(RECEIVER, ARG0, ARG1, ARG2, ARG3,ARG4)</v>
      </c>
      <c r="E1860" s="123" t="str">
        <f>IF('表格编辑 '!G1860="","",'表格编辑 '!G1860)</f>
        <v>AI_update_event_2(RECEIVER, ARG0, ARG1, ARG2, ARG3,ARG4)</v>
      </c>
      <c r="F1860" s="123" t="str">
        <f>IF('表格编辑 '!H1860="","",'表格编辑 '!H1860)</f>
        <v/>
      </c>
      <c r="G1860" s="123" t="str">
        <f>IF('表格编辑 '!I1860="","",'表格编辑 '!I1860)</f>
        <v/>
      </c>
      <c r="H1860" s="123" t="str">
        <f>IF('表格编辑 '!J1860="","",'表格编辑 '!J1860)</f>
        <v>CiKeAYi_deadth(RECEIVER, ARG0, ARG1, ARG2, ARG3,ARG4)</v>
      </c>
      <c r="I1860" s="123">
        <f>IF('表格编辑 '!K1860="","",'表格编辑 '!K1860)</f>
        <v>1</v>
      </c>
      <c r="J1860" s="123">
        <f>IF('表格编辑 '!L1860="","",'表格编辑 '!L1860)</f>
        <v>1968</v>
      </c>
      <c r="K1860" s="123">
        <f>IF('表格编辑 '!M1860="","",'表格编辑 '!M1860)</f>
        <v>810</v>
      </c>
      <c r="L1860" s="123">
        <f>IF('表格编辑 '!N1860="","",'表格编辑 '!N1860)</f>
        <v>91</v>
      </c>
      <c r="M1860" s="123">
        <f>IF('表格编辑 '!O1860="","",'表格编辑 '!O1860)</f>
        <v>110</v>
      </c>
      <c r="N1860" s="123">
        <f>IF('表格编辑 '!P1860="","",'表格编辑 '!P1860)</f>
        <v>220</v>
      </c>
      <c r="O1860" s="123">
        <f>IF('表格编辑 '!Q1860="","",'表格编辑 '!Q1860)</f>
        <v>80</v>
      </c>
      <c r="P1860" s="123">
        <f>IF('表格编辑 '!R1860="","",'表格编辑 '!R1860)</f>
        <v>200</v>
      </c>
      <c r="Q1860" s="123">
        <f>IF('表格编辑 '!S1860="","",'表格编辑 '!S1860)</f>
        <v>320</v>
      </c>
      <c r="R1860" s="123" t="str">
        <f>IF('表格编辑 '!T1860="","",'表格编辑 '!T1860)</f>
        <v/>
      </c>
      <c r="S1860" s="123">
        <f>IF('表格编辑 '!U1860="","",'表格编辑 '!U1860)</f>
        <v>50</v>
      </c>
      <c r="T1860" s="123" t="str">
        <f>IF('表格编辑 '!V1860="","",'表格编辑 '!V1860)</f>
        <v/>
      </c>
      <c r="U1860" s="123">
        <f>IF('表格编辑 '!W1860="","",'表格编辑 '!W1860)</f>
        <v>30</v>
      </c>
      <c r="V1860" s="123" t="str">
        <f>IF('表格编辑 '!X1860="","",'表格编辑 '!X1860)</f>
        <v/>
      </c>
      <c r="W1860" s="123">
        <f>IF('表格编辑 '!Y1860="","",'表格编辑 '!Y1860)</f>
        <v>100</v>
      </c>
      <c r="X1860" s="123">
        <f>IF('表格编辑 '!Z1860="","",'表格编辑 '!Z1860)</f>
        <v>100</v>
      </c>
      <c r="Y1860" s="123">
        <f>IF('表格编辑 '!AA1860="","",'表格编辑 '!AA1860)</f>
        <v>100</v>
      </c>
      <c r="Z1860" s="123">
        <f>IF('表格编辑 '!AB1860="","",'表格编辑 '!AB1860)</f>
        <v>100</v>
      </c>
      <c r="AA1860" s="123">
        <f>IF('表格编辑 '!AC1860="","",'表格编辑 '!AC1860)</f>
        <v>100</v>
      </c>
      <c r="AB1860" s="123">
        <f>IF('表格编辑 '!AD1860="","",'表格编辑 '!AD1860)</f>
        <v>100</v>
      </c>
      <c r="AC1860" s="123" t="str">
        <f>IF('表格编辑 '!AE1860="","",'表格编辑 '!AE1860)</f>
        <v/>
      </c>
      <c r="AD1860" s="123">
        <f>IF('表格编辑 '!AF1860="","",'表格编辑 '!AF1860)</f>
        <v>100035</v>
      </c>
    </row>
    <row r="1861" spans="1:30">
      <c r="A1861" s="123">
        <f>IF('表格编辑 '!A1861="","",'表格编辑 '!A1861)</f>
        <v>60006</v>
      </c>
      <c r="B1861" s="123">
        <f>IF('表格编辑 '!B1861="","",'表格编辑 '!B1861)</f>
        <v>2016</v>
      </c>
      <c r="C1861" s="123">
        <f>IF('表格编辑 '!E1861="","",'表格编辑 '!E1861)</f>
        <v>60</v>
      </c>
      <c r="D1861" s="123" t="str">
        <f>IF('表格编辑 '!F1861="","",'表格编辑 '!F1861)</f>
        <v>AI_born_event_2(RECEIVER, ARG0, ARG1, ARG2, ARG3,ARG4)</v>
      </c>
      <c r="E1861" s="123" t="str">
        <f>IF('表格编辑 '!G1861="","",'表格编辑 '!G1861)</f>
        <v>AI_update_event_2(RECEIVER, ARG0, ARG1, ARG2, ARG3,ARG4)</v>
      </c>
      <c r="F1861" s="123" t="str">
        <f>IF('表格编辑 '!H1861="","",'表格编辑 '!H1861)</f>
        <v/>
      </c>
      <c r="G1861" s="123" t="str">
        <f>IF('表格编辑 '!I1861="","",'表格编辑 '!I1861)</f>
        <v/>
      </c>
      <c r="H1861" s="123" t="str">
        <f>IF('表格编辑 '!J1861="","",'表格编辑 '!J1861)</f>
        <v>CiKeAYi_deadth(RECEIVER, ARG0, ARG1, ARG2, ARG3,ARG4)</v>
      </c>
      <c r="I1861" s="123">
        <f>IF('表格编辑 '!K1861="","",'表格编辑 '!K1861)</f>
        <v>1</v>
      </c>
      <c r="J1861" s="123">
        <f>IF('表格编辑 '!L1861="","",'表格编辑 '!L1861)</f>
        <v>21600</v>
      </c>
      <c r="K1861" s="123">
        <f>IF('表格编辑 '!M1861="","",'表格编辑 '!M1861)</f>
        <v>1800</v>
      </c>
      <c r="L1861" s="123">
        <f>IF('表格编辑 '!N1861="","",'表格编辑 '!N1861)</f>
        <v>450</v>
      </c>
      <c r="M1861" s="123">
        <f>IF('表格编辑 '!O1861="","",'表格编辑 '!O1861)</f>
        <v>110</v>
      </c>
      <c r="N1861" s="123">
        <f>IF('表格编辑 '!P1861="","",'表格编辑 '!P1861)</f>
        <v>240</v>
      </c>
      <c r="O1861" s="123">
        <f>IF('表格编辑 '!Q1861="","",'表格编辑 '!Q1861)</f>
        <v>100</v>
      </c>
      <c r="P1861" s="123">
        <f>IF('表格编辑 '!R1861="","",'表格编辑 '!R1861)</f>
        <v>200</v>
      </c>
      <c r="Q1861" s="123">
        <f>IF('表格编辑 '!S1861="","",'表格编辑 '!S1861)</f>
        <v>320</v>
      </c>
      <c r="R1861" s="123" t="str">
        <f>IF('表格编辑 '!T1861="","",'表格编辑 '!T1861)</f>
        <v/>
      </c>
      <c r="S1861" s="123">
        <f>IF('表格编辑 '!U1861="","",'表格编辑 '!U1861)</f>
        <v>50</v>
      </c>
      <c r="T1861" s="123" t="str">
        <f>IF('表格编辑 '!V1861="","",'表格编辑 '!V1861)</f>
        <v/>
      </c>
      <c r="U1861" s="123">
        <f>IF('表格编辑 '!W1861="","",'表格编辑 '!W1861)</f>
        <v>30</v>
      </c>
      <c r="V1861" s="123" t="str">
        <f>IF('表格编辑 '!X1861="","",'表格编辑 '!X1861)</f>
        <v/>
      </c>
      <c r="W1861" s="123">
        <f>IF('表格编辑 '!Y1861="","",'表格编辑 '!Y1861)</f>
        <v>100</v>
      </c>
      <c r="X1861" s="123">
        <f>IF('表格编辑 '!Z1861="","",'表格编辑 '!Z1861)</f>
        <v>100</v>
      </c>
      <c r="Y1861" s="123">
        <f>IF('表格编辑 '!AA1861="","",'表格编辑 '!AA1861)</f>
        <v>100</v>
      </c>
      <c r="Z1861" s="123">
        <f>IF('表格编辑 '!AB1861="","",'表格编辑 '!AB1861)</f>
        <v>100</v>
      </c>
      <c r="AA1861" s="123">
        <f>IF('表格编辑 '!AC1861="","",'表格编辑 '!AC1861)</f>
        <v>100</v>
      </c>
      <c r="AB1861" s="123">
        <f>IF('表格编辑 '!AD1861="","",'表格编辑 '!AD1861)</f>
        <v>100</v>
      </c>
      <c r="AC1861" s="123" t="str">
        <f>IF('表格编辑 '!AE1861="","",'表格编辑 '!AE1861)</f>
        <v/>
      </c>
      <c r="AD1861" s="123">
        <f>IF('表格编辑 '!AF1861="","",'表格编辑 '!AF1861)</f>
        <v>100047</v>
      </c>
    </row>
    <row r="1862" spans="1:30">
      <c r="A1862" s="123">
        <f>IF('表格编辑 '!A1862="","",'表格编辑 '!A1862)</f>
        <v>60007</v>
      </c>
      <c r="B1862" s="123">
        <f>IF('表格编辑 '!B1862="","",'表格编辑 '!B1862)</f>
        <v>2017</v>
      </c>
      <c r="C1862" s="123">
        <f>IF('表格编辑 '!E1862="","",'表格编辑 '!E1862)</f>
        <v>24</v>
      </c>
      <c r="D1862" s="123" t="str">
        <f>IF('表格编辑 '!F1862="","",'表格编辑 '!F1862)</f>
        <v>AI_born_event_2(RECEIVER, ARG0, ARG1, ARG2, ARG3,ARG4)</v>
      </c>
      <c r="E1862" s="123" t="str">
        <f>IF('表格编辑 '!G1862="","",'表格编辑 '!G1862)</f>
        <v>AI_update_event_2(RECEIVER, ARG0, ARG1, ARG2, ARG3,ARG4)</v>
      </c>
      <c r="F1862" s="123" t="str">
        <f>IF('表格编辑 '!H1862="","",'表格编辑 '!H1862)</f>
        <v/>
      </c>
      <c r="G1862" s="123" t="str">
        <f>IF('表格编辑 '!I1862="","",'表格编辑 '!I1862)</f>
        <v/>
      </c>
      <c r="H1862" s="123" t="str">
        <f>IF('表格编辑 '!J1862="","",'表格编辑 '!J1862)</f>
        <v>CiKeAYi_deadth(RECEIVER, ARG0, ARG1, ARG2, ARG3,ARG4)</v>
      </c>
      <c r="I1862" s="123">
        <f>IF('表格编辑 '!K1862="","",'表格编辑 '!K1862)</f>
        <v>1</v>
      </c>
      <c r="J1862" s="123">
        <f>IF('表格编辑 '!L1862="","",'表格编辑 '!L1862)</f>
        <v>1382</v>
      </c>
      <c r="K1862" s="123">
        <f>IF('表格编辑 '!M1862="","",'表格编辑 '!M1862)</f>
        <v>720</v>
      </c>
      <c r="L1862" s="123">
        <f>IF('表格编辑 '!N1862="","",'表格编辑 '!N1862)</f>
        <v>72</v>
      </c>
      <c r="M1862" s="123">
        <f>IF('表格编辑 '!O1862="","",'表格编辑 '!O1862)</f>
        <v>110</v>
      </c>
      <c r="N1862" s="123">
        <f>IF('表格编辑 '!P1862="","",'表格编辑 '!P1862)</f>
        <v>260</v>
      </c>
      <c r="O1862" s="123">
        <f>IF('表格编辑 '!Q1862="","",'表格编辑 '!Q1862)</f>
        <v>20</v>
      </c>
      <c r="P1862" s="123">
        <f>IF('表格编辑 '!R1862="","",'表格编辑 '!R1862)</f>
        <v>200</v>
      </c>
      <c r="Q1862" s="123">
        <f>IF('表格编辑 '!S1862="","",'表格编辑 '!S1862)</f>
        <v>320</v>
      </c>
      <c r="R1862" s="123" t="str">
        <f>IF('表格编辑 '!T1862="","",'表格编辑 '!T1862)</f>
        <v/>
      </c>
      <c r="S1862" s="123">
        <f>IF('表格编辑 '!U1862="","",'表格编辑 '!U1862)</f>
        <v>50</v>
      </c>
      <c r="T1862" s="123" t="str">
        <f>IF('表格编辑 '!V1862="","",'表格编辑 '!V1862)</f>
        <v/>
      </c>
      <c r="U1862" s="123">
        <f>IF('表格编辑 '!W1862="","",'表格编辑 '!W1862)</f>
        <v>30</v>
      </c>
      <c r="V1862" s="123" t="str">
        <f>IF('表格编辑 '!X1862="","",'表格编辑 '!X1862)</f>
        <v/>
      </c>
      <c r="W1862" s="123">
        <f>IF('表格编辑 '!Y1862="","",'表格编辑 '!Y1862)</f>
        <v>100</v>
      </c>
      <c r="X1862" s="123">
        <f>IF('表格编辑 '!Z1862="","",'表格编辑 '!Z1862)</f>
        <v>100</v>
      </c>
      <c r="Y1862" s="123">
        <f>IF('表格编辑 '!AA1862="","",'表格编辑 '!AA1862)</f>
        <v>100</v>
      </c>
      <c r="Z1862" s="123">
        <f>IF('表格编辑 '!AB1862="","",'表格编辑 '!AB1862)</f>
        <v>100</v>
      </c>
      <c r="AA1862" s="123">
        <f>IF('表格编辑 '!AC1862="","",'表格编辑 '!AC1862)</f>
        <v>100</v>
      </c>
      <c r="AB1862" s="123">
        <f>IF('表格编辑 '!AD1862="","",'表格编辑 '!AD1862)</f>
        <v>100</v>
      </c>
      <c r="AC1862" s="123" t="str">
        <f>IF('表格编辑 '!AE1862="","",'表格编辑 '!AE1862)</f>
        <v/>
      </c>
      <c r="AD1862" s="123">
        <f>IF('表格编辑 '!AF1862="","",'表格编辑 '!AF1862)</f>
        <v>100047</v>
      </c>
    </row>
    <row r="1863" spans="1:30">
      <c r="A1863" s="123">
        <f>IF('表格编辑 '!A1863="","",'表格编辑 '!A1863)</f>
        <v>60008</v>
      </c>
      <c r="B1863" s="123">
        <f>IF('表格编辑 '!B1863="","",'表格编辑 '!B1863)</f>
        <v>2018</v>
      </c>
      <c r="C1863" s="123">
        <f>IF('表格编辑 '!E1863="","",'表格编辑 '!E1863)</f>
        <v>57</v>
      </c>
      <c r="D1863" s="123" t="str">
        <f>IF('表格编辑 '!F1863="","",'表格编辑 '!F1863)</f>
        <v>AI_born_event_2(RECEIVER, ARG0, ARG1, ARG2, ARG3,ARG4)</v>
      </c>
      <c r="E1863" s="123" t="str">
        <f>IF('表格编辑 '!G1863="","",'表格编辑 '!G1863)</f>
        <v>AI_update_event_2(RECEIVER, ARG0, ARG1, ARG2, ARG3,ARG4)</v>
      </c>
      <c r="F1863" s="123" t="str">
        <f>IF('表格编辑 '!H1863="","",'表格编辑 '!H1863)</f>
        <v/>
      </c>
      <c r="G1863" s="123" t="str">
        <f>IF('表格编辑 '!I1863="","",'表格编辑 '!I1863)</f>
        <v/>
      </c>
      <c r="H1863" s="123" t="str">
        <f>IF('表格编辑 '!J1863="","",'表格编辑 '!J1863)</f>
        <v>CiKeAYi_deadth(RECEIVER, ARG0, ARG1, ARG2, ARG3,ARG4)</v>
      </c>
      <c r="I1863" s="123">
        <f>IF('表格编辑 '!K1863="","",'表格编辑 '!K1863)</f>
        <v>1</v>
      </c>
      <c r="J1863" s="123">
        <f>IF('表格编辑 '!L1863="","",'表格编辑 '!L1863)</f>
        <v>18519</v>
      </c>
      <c r="K1863" s="123">
        <f>IF('表格编辑 '!M1863="","",'表格编辑 '!M1863)</f>
        <v>1710</v>
      </c>
      <c r="L1863" s="123">
        <f>IF('表格编辑 '!N1863="","",'表格编辑 '!N1863)</f>
        <v>406</v>
      </c>
      <c r="M1863" s="123">
        <f>IF('表格编辑 '!O1863="","",'表格编辑 '!O1863)</f>
        <v>150</v>
      </c>
      <c r="N1863" s="123">
        <f>IF('表格编辑 '!P1863="","",'表格编辑 '!P1863)</f>
        <v>280</v>
      </c>
      <c r="O1863" s="123">
        <f>IF('表格编辑 '!Q1863="","",'表格编辑 '!Q1863)</f>
        <v>20</v>
      </c>
      <c r="P1863" s="123">
        <f>IF('表格编辑 '!R1863="","",'表格编辑 '!R1863)</f>
        <v>200</v>
      </c>
      <c r="Q1863" s="123">
        <f>IF('表格编辑 '!S1863="","",'表格编辑 '!S1863)</f>
        <v>320</v>
      </c>
      <c r="R1863" s="123" t="str">
        <f>IF('表格编辑 '!T1863="","",'表格编辑 '!T1863)</f>
        <v/>
      </c>
      <c r="S1863" s="123">
        <f>IF('表格编辑 '!U1863="","",'表格编辑 '!U1863)</f>
        <v>50</v>
      </c>
      <c r="T1863" s="123" t="str">
        <f>IF('表格编辑 '!V1863="","",'表格编辑 '!V1863)</f>
        <v/>
      </c>
      <c r="U1863" s="123">
        <f>IF('表格编辑 '!W1863="","",'表格编辑 '!W1863)</f>
        <v>30</v>
      </c>
      <c r="V1863" s="123" t="str">
        <f>IF('表格编辑 '!X1863="","",'表格编辑 '!X1863)</f>
        <v/>
      </c>
      <c r="W1863" s="123">
        <f>IF('表格编辑 '!Y1863="","",'表格编辑 '!Y1863)</f>
        <v>100</v>
      </c>
      <c r="X1863" s="123">
        <f>IF('表格编辑 '!Z1863="","",'表格编辑 '!Z1863)</f>
        <v>100</v>
      </c>
      <c r="Y1863" s="123">
        <f>IF('表格编辑 '!AA1863="","",'表格编辑 '!AA1863)</f>
        <v>100</v>
      </c>
      <c r="Z1863" s="123">
        <f>IF('表格编辑 '!AB1863="","",'表格编辑 '!AB1863)</f>
        <v>100</v>
      </c>
      <c r="AA1863" s="123">
        <f>IF('表格编辑 '!AC1863="","",'表格编辑 '!AC1863)</f>
        <v>100</v>
      </c>
      <c r="AB1863" s="123">
        <f>IF('表格编辑 '!AD1863="","",'表格编辑 '!AD1863)</f>
        <v>100</v>
      </c>
      <c r="AC1863" s="123" t="str">
        <f>IF('表格编辑 '!AE1863="","",'表格编辑 '!AE1863)</f>
        <v/>
      </c>
      <c r="AD1863" s="123">
        <f>IF('表格编辑 '!AF1863="","",'表格编辑 '!AF1863)</f>
        <v>100057</v>
      </c>
    </row>
    <row r="1864" spans="1:30">
      <c r="A1864" s="123">
        <f>IF('表格编辑 '!A1864="","",'表格编辑 '!A1864)</f>
        <v>60009</v>
      </c>
      <c r="B1864" s="123">
        <f>IF('表格编辑 '!B1864="","",'表格编辑 '!B1864)</f>
        <v>2019</v>
      </c>
      <c r="C1864" s="123">
        <f>IF('表格编辑 '!E1864="","",'表格编辑 '!E1864)</f>
        <v>21</v>
      </c>
      <c r="D1864" s="123" t="str">
        <f>IF('表格编辑 '!F1864="","",'表格编辑 '!F1864)</f>
        <v>AI_born_event_2(RECEIVER, ARG0, ARG1, ARG2, ARG3,ARG4)</v>
      </c>
      <c r="E1864" s="123" t="str">
        <f>IF('表格编辑 '!G1864="","",'表格编辑 '!G1864)</f>
        <v>AI_update_event_2(RECEIVER, ARG0, ARG1, ARG2, ARG3,ARG4)</v>
      </c>
      <c r="F1864" s="123" t="str">
        <f>IF('表格编辑 '!H1864="","",'表格编辑 '!H1864)</f>
        <v/>
      </c>
      <c r="G1864" s="123" t="str">
        <f>IF('表格编辑 '!I1864="","",'表格编辑 '!I1864)</f>
        <v/>
      </c>
      <c r="H1864" s="123" t="str">
        <f>IF('表格编辑 '!J1864="","",'表格编辑 '!J1864)</f>
        <v>CiKeAYi_deadth(RECEIVER, ARG0, ARG1, ARG2, ARG3,ARG4)</v>
      </c>
      <c r="I1864" s="123">
        <f>IF('表格编辑 '!K1864="","",'表格编辑 '!K1864)</f>
        <v>1</v>
      </c>
      <c r="J1864" s="123">
        <f>IF('表格编辑 '!L1864="","",'表格编辑 '!L1864)</f>
        <v>926</v>
      </c>
      <c r="K1864" s="123">
        <f>IF('表格编辑 '!M1864="","",'表格编辑 '!M1864)</f>
        <v>630</v>
      </c>
      <c r="L1864" s="123">
        <f>IF('表格编辑 '!N1864="","",'表格编辑 '!N1864)</f>
        <v>55</v>
      </c>
      <c r="M1864" s="123">
        <f>IF('表格编辑 '!O1864="","",'表格编辑 '!O1864)</f>
        <v>150</v>
      </c>
      <c r="N1864" s="123">
        <f>IF('表格编辑 '!P1864="","",'表格编辑 '!P1864)</f>
        <v>300</v>
      </c>
      <c r="O1864" s="123">
        <f>IF('表格编辑 '!Q1864="","",'表格编辑 '!Q1864)</f>
        <v>20</v>
      </c>
      <c r="P1864" s="123">
        <f>IF('表格编辑 '!R1864="","",'表格编辑 '!R1864)</f>
        <v>200</v>
      </c>
      <c r="Q1864" s="123">
        <f>IF('表格编辑 '!S1864="","",'表格编辑 '!S1864)</f>
        <v>320</v>
      </c>
      <c r="R1864" s="123" t="str">
        <f>IF('表格编辑 '!T1864="","",'表格编辑 '!T1864)</f>
        <v/>
      </c>
      <c r="S1864" s="123">
        <f>IF('表格编辑 '!U1864="","",'表格编辑 '!U1864)</f>
        <v>50</v>
      </c>
      <c r="T1864" s="123" t="str">
        <f>IF('表格编辑 '!V1864="","",'表格编辑 '!V1864)</f>
        <v/>
      </c>
      <c r="U1864" s="123">
        <f>IF('表格编辑 '!W1864="","",'表格编辑 '!W1864)</f>
        <v>30</v>
      </c>
      <c r="V1864" s="123" t="str">
        <f>IF('表格编辑 '!X1864="","",'表格编辑 '!X1864)</f>
        <v/>
      </c>
      <c r="W1864" s="123">
        <f>IF('表格编辑 '!Y1864="","",'表格编辑 '!Y1864)</f>
        <v>100</v>
      </c>
      <c r="X1864" s="123">
        <f>IF('表格编辑 '!Z1864="","",'表格编辑 '!Z1864)</f>
        <v>100</v>
      </c>
      <c r="Y1864" s="123">
        <f>IF('表格编辑 '!AA1864="","",'表格编辑 '!AA1864)</f>
        <v>100</v>
      </c>
      <c r="Z1864" s="123">
        <f>IF('表格编辑 '!AB1864="","",'表格编辑 '!AB1864)</f>
        <v>100</v>
      </c>
      <c r="AA1864" s="123">
        <f>IF('表格编辑 '!AC1864="","",'表格编辑 '!AC1864)</f>
        <v>100</v>
      </c>
      <c r="AB1864" s="123">
        <f>IF('表格编辑 '!AD1864="","",'表格编辑 '!AD1864)</f>
        <v>100</v>
      </c>
      <c r="AC1864" s="123" t="str">
        <f>IF('表格编辑 '!AE1864="","",'表格编辑 '!AE1864)</f>
        <v/>
      </c>
      <c r="AD1864" s="123">
        <f>IF('表格编辑 '!AF1864="","",'表格编辑 '!AF1864)</f>
        <v>100057</v>
      </c>
    </row>
    <row r="1865" spans="1:30">
      <c r="A1865" s="123">
        <f>IF('表格编辑 '!A1865="","",'表格编辑 '!A1865)</f>
        <v>60010</v>
      </c>
      <c r="B1865" s="123">
        <f>IF('表格编辑 '!B1865="","",'表格编辑 '!B1865)</f>
        <v>2020</v>
      </c>
      <c r="C1865" s="123">
        <f>IF('表格编辑 '!E1865="","",'表格编辑 '!E1865)</f>
        <v>57</v>
      </c>
      <c r="D1865" s="123" t="str">
        <f>IF('表格编辑 '!F1865="","",'表格编辑 '!F1865)</f>
        <v>AI_born_event_2(RECEIVER, ARG0, ARG1, ARG2, ARG3,ARG4)</v>
      </c>
      <c r="E1865" s="123" t="str">
        <f>IF('表格编辑 '!G1865="","",'表格编辑 '!G1865)</f>
        <v>AI_update_event_2(RECEIVER, ARG0, ARG1, ARG2, ARG3,ARG4)</v>
      </c>
      <c r="F1865" s="123" t="str">
        <f>IF('表格编辑 '!H1865="","",'表格编辑 '!H1865)</f>
        <v/>
      </c>
      <c r="G1865" s="123" t="str">
        <f>IF('表格编辑 '!I1865="","",'表格编辑 '!I1865)</f>
        <v/>
      </c>
      <c r="H1865" s="123" t="str">
        <f>IF('表格编辑 '!J1865="","",'表格编辑 '!J1865)</f>
        <v>CiKeAYi_deadth(RECEIVER, ARG0, ARG1, ARG2, ARG3,ARG4)</v>
      </c>
      <c r="I1865" s="123">
        <f>IF('表格编辑 '!K1865="","",'表格编辑 '!K1865)</f>
        <v>1</v>
      </c>
      <c r="J1865" s="123">
        <f>IF('表格编辑 '!L1865="","",'表格编辑 '!L1865)</f>
        <v>18519</v>
      </c>
      <c r="K1865" s="123">
        <f>IF('表格编辑 '!M1865="","",'表格编辑 '!M1865)</f>
        <v>1710</v>
      </c>
      <c r="L1865" s="123">
        <f>IF('表格编辑 '!N1865="","",'表格编辑 '!N1865)</f>
        <v>406</v>
      </c>
      <c r="M1865" s="123">
        <f>IF('表格编辑 '!O1865="","",'表格编辑 '!O1865)</f>
        <v>150</v>
      </c>
      <c r="N1865" s="123">
        <f>IF('表格编辑 '!P1865="","",'表格编辑 '!P1865)</f>
        <v>320</v>
      </c>
      <c r="O1865" s="123">
        <f>IF('表格编辑 '!Q1865="","",'表格编辑 '!Q1865)</f>
        <v>20</v>
      </c>
      <c r="P1865" s="123">
        <f>IF('表格编辑 '!R1865="","",'表格编辑 '!R1865)</f>
        <v>200</v>
      </c>
      <c r="Q1865" s="123">
        <f>IF('表格编辑 '!S1865="","",'表格编辑 '!S1865)</f>
        <v>320</v>
      </c>
      <c r="R1865" s="123" t="str">
        <f>IF('表格编辑 '!T1865="","",'表格编辑 '!T1865)</f>
        <v/>
      </c>
      <c r="S1865" s="123">
        <f>IF('表格编辑 '!U1865="","",'表格编辑 '!U1865)</f>
        <v>50</v>
      </c>
      <c r="T1865" s="123" t="str">
        <f>IF('表格编辑 '!V1865="","",'表格编辑 '!V1865)</f>
        <v/>
      </c>
      <c r="U1865" s="123">
        <f>IF('表格编辑 '!W1865="","",'表格编辑 '!W1865)</f>
        <v>30</v>
      </c>
      <c r="V1865" s="123" t="str">
        <f>IF('表格编辑 '!X1865="","",'表格编辑 '!X1865)</f>
        <v/>
      </c>
      <c r="W1865" s="123">
        <f>IF('表格编辑 '!Y1865="","",'表格编辑 '!Y1865)</f>
        <v>100</v>
      </c>
      <c r="X1865" s="123">
        <f>IF('表格编辑 '!Z1865="","",'表格编辑 '!Z1865)</f>
        <v>100</v>
      </c>
      <c r="Y1865" s="123">
        <f>IF('表格编辑 '!AA1865="","",'表格编辑 '!AA1865)</f>
        <v>100</v>
      </c>
      <c r="Z1865" s="123">
        <f>IF('表格编辑 '!AB1865="","",'表格编辑 '!AB1865)</f>
        <v>100</v>
      </c>
      <c r="AA1865" s="123">
        <f>IF('表格编辑 '!AC1865="","",'表格编辑 '!AC1865)</f>
        <v>100</v>
      </c>
      <c r="AB1865" s="123">
        <f>IF('表格编辑 '!AD1865="","",'表格编辑 '!AD1865)</f>
        <v>100</v>
      </c>
      <c r="AC1865" s="123" t="str">
        <f>IF('表格编辑 '!AE1865="","",'表格编辑 '!AE1865)</f>
        <v/>
      </c>
      <c r="AD1865" s="123">
        <f>IF('表格编辑 '!AF1865="","",'表格编辑 '!AF1865)</f>
        <v>100070</v>
      </c>
    </row>
    <row r="1866" spans="1:30">
      <c r="A1866" s="123">
        <f>IF('表格编辑 '!A1866="","",'表格编辑 '!A1866)</f>
        <v>60011</v>
      </c>
      <c r="B1866" s="123">
        <f>IF('表格编辑 '!B1866="","",'表格编辑 '!B1866)</f>
        <v>2021</v>
      </c>
      <c r="C1866" s="123">
        <f>IF('表格编辑 '!E1866="","",'表格编辑 '!E1866)</f>
        <v>24</v>
      </c>
      <c r="D1866" s="123" t="str">
        <f>IF('表格编辑 '!F1866="","",'表格编辑 '!F1866)</f>
        <v>AI_born_event_2(RECEIVER, ARG0, ARG1, ARG2, ARG3,ARG4)</v>
      </c>
      <c r="E1866" s="123" t="str">
        <f>IF('表格编辑 '!G1866="","",'表格编辑 '!G1866)</f>
        <v>AI_update_event_2(RECEIVER, ARG0, ARG1, ARG2, ARG3,ARG4)</v>
      </c>
      <c r="F1866" s="123" t="str">
        <f>IF('表格编辑 '!H1866="","",'表格编辑 '!H1866)</f>
        <v/>
      </c>
      <c r="G1866" s="123" t="str">
        <f>IF('表格编辑 '!I1866="","",'表格编辑 '!I1866)</f>
        <v/>
      </c>
      <c r="H1866" s="123" t="str">
        <f>IF('表格编辑 '!J1866="","",'表格编辑 '!J1866)</f>
        <v>CiKeAYi_deadth(RECEIVER, ARG0, ARG1, ARG2, ARG3,ARG4)</v>
      </c>
      <c r="I1866" s="123">
        <f>IF('表格编辑 '!K1866="","",'表格编辑 '!K1866)</f>
        <v>1</v>
      </c>
      <c r="J1866" s="123">
        <f>IF('表格编辑 '!L1866="","",'表格编辑 '!L1866)</f>
        <v>1382</v>
      </c>
      <c r="K1866" s="123">
        <f>IF('表格编辑 '!M1866="","",'表格编辑 '!M1866)</f>
        <v>720</v>
      </c>
      <c r="L1866" s="123">
        <f>IF('表格编辑 '!N1866="","",'表格编辑 '!N1866)</f>
        <v>72</v>
      </c>
      <c r="M1866" s="123">
        <f>IF('表格编辑 '!O1866="","",'表格编辑 '!O1866)</f>
        <v>150</v>
      </c>
      <c r="N1866" s="123">
        <f>IF('表格编辑 '!P1866="","",'表格编辑 '!P1866)</f>
        <v>320</v>
      </c>
      <c r="O1866" s="123">
        <f>IF('表格编辑 '!Q1866="","",'表格编辑 '!Q1866)</f>
        <v>200</v>
      </c>
      <c r="P1866" s="123">
        <f>IF('表格编辑 '!R1866="","",'表格编辑 '!R1866)</f>
        <v>200</v>
      </c>
      <c r="Q1866" s="123">
        <f>IF('表格编辑 '!S1866="","",'表格编辑 '!S1866)</f>
        <v>320</v>
      </c>
      <c r="R1866" s="123" t="str">
        <f>IF('表格编辑 '!T1866="","",'表格编辑 '!T1866)</f>
        <v/>
      </c>
      <c r="S1866" s="123">
        <f>IF('表格编辑 '!U1866="","",'表格编辑 '!U1866)</f>
        <v>50</v>
      </c>
      <c r="T1866" s="123" t="str">
        <f>IF('表格编辑 '!V1866="","",'表格编辑 '!V1866)</f>
        <v/>
      </c>
      <c r="U1866" s="123">
        <f>IF('表格编辑 '!W1866="","",'表格编辑 '!W1866)</f>
        <v>30</v>
      </c>
      <c r="V1866" s="123" t="str">
        <f>IF('表格编辑 '!X1866="","",'表格编辑 '!X1866)</f>
        <v/>
      </c>
      <c r="W1866" s="123">
        <f>IF('表格编辑 '!Y1866="","",'表格编辑 '!Y1866)</f>
        <v>100</v>
      </c>
      <c r="X1866" s="123">
        <f>IF('表格编辑 '!Z1866="","",'表格编辑 '!Z1866)</f>
        <v>100</v>
      </c>
      <c r="Y1866" s="123">
        <f>IF('表格编辑 '!AA1866="","",'表格编辑 '!AA1866)</f>
        <v>100</v>
      </c>
      <c r="Z1866" s="123">
        <f>IF('表格编辑 '!AB1866="","",'表格编辑 '!AB1866)</f>
        <v>100</v>
      </c>
      <c r="AA1866" s="123">
        <f>IF('表格编辑 '!AC1866="","",'表格编辑 '!AC1866)</f>
        <v>100</v>
      </c>
      <c r="AB1866" s="123">
        <f>IF('表格编辑 '!AD1866="","",'表格编辑 '!AD1866)</f>
        <v>100</v>
      </c>
      <c r="AC1866" s="123" t="str">
        <f>IF('表格编辑 '!AE1866="","",'表格编辑 '!AE1866)</f>
        <v/>
      </c>
      <c r="AD1866" s="123">
        <f>IF('表格编辑 '!AF1866="","",'表格编辑 '!AF1866)</f>
        <v>100070</v>
      </c>
    </row>
    <row r="1867" spans="1:30">
      <c r="A1867" s="123">
        <f>IF('表格编辑 '!A1867="","",'表格编辑 '!A1867)</f>
        <v>60012</v>
      </c>
      <c r="B1867" s="123">
        <f>IF('表格编辑 '!B1867="","",'表格编辑 '!B1867)</f>
        <v>2022</v>
      </c>
      <c r="C1867" s="123">
        <f>IF('表格编辑 '!E1867="","",'表格编辑 '!E1867)</f>
        <v>42</v>
      </c>
      <c r="D1867" s="123" t="str">
        <f>IF('表格编辑 '!F1867="","",'表格编辑 '!F1867)</f>
        <v>AI_born_event_2(RECEIVER, ARG0, ARG1, ARG2, ARG3,ARG4)</v>
      </c>
      <c r="E1867" s="123" t="str">
        <f>IF('表格编辑 '!G1867="","",'表格编辑 '!G1867)</f>
        <v>AI_update_event_2(RECEIVER, ARG0, ARG1, ARG2, ARG3,ARG4)</v>
      </c>
      <c r="F1867" s="123" t="str">
        <f>IF('表格编辑 '!H1867="","",'表格编辑 '!H1867)</f>
        <v/>
      </c>
      <c r="G1867" s="123" t="str">
        <f>IF('表格编辑 '!I1867="","",'表格编辑 '!I1867)</f>
        <v/>
      </c>
      <c r="H1867" s="123" t="str">
        <f>IF('表格编辑 '!J1867="","",'表格编辑 '!J1867)</f>
        <v>CiKeAYi_deadth(RECEIVER, ARG0, ARG1, ARG2, ARG3,ARG4)</v>
      </c>
      <c r="I1867" s="123">
        <f>IF('表格编辑 '!K1867="","",'表格编辑 '!K1867)</f>
        <v>1</v>
      </c>
      <c r="J1867" s="123">
        <f>IF('表格编辑 '!L1867="","",'表格编辑 '!L1867)</f>
        <v>7409</v>
      </c>
      <c r="K1867" s="123">
        <f>IF('表格编辑 '!M1867="","",'表格编辑 '!M1867)</f>
        <v>1260</v>
      </c>
      <c r="L1867" s="123">
        <f>IF('表格编辑 '!N1867="","",'表格编辑 '!N1867)</f>
        <v>221</v>
      </c>
      <c r="M1867" s="123">
        <f>IF('表格编辑 '!O1867="","",'表格编辑 '!O1867)</f>
        <v>150</v>
      </c>
      <c r="N1867" s="123">
        <f>IF('表格编辑 '!P1867="","",'表格编辑 '!P1867)</f>
        <v>320</v>
      </c>
      <c r="O1867" s="123">
        <f>IF('表格编辑 '!Q1867="","",'表格编辑 '!Q1867)</f>
        <v>150</v>
      </c>
      <c r="P1867" s="123">
        <f>IF('表格编辑 '!R1867="","",'表格编辑 '!R1867)</f>
        <v>200</v>
      </c>
      <c r="Q1867" s="123">
        <f>IF('表格编辑 '!S1867="","",'表格编辑 '!S1867)</f>
        <v>320</v>
      </c>
      <c r="R1867" s="123" t="str">
        <f>IF('表格编辑 '!T1867="","",'表格编辑 '!T1867)</f>
        <v/>
      </c>
      <c r="S1867" s="123">
        <f>IF('表格编辑 '!U1867="","",'表格编辑 '!U1867)</f>
        <v>50</v>
      </c>
      <c r="T1867" s="123" t="str">
        <f>IF('表格编辑 '!V1867="","",'表格编辑 '!V1867)</f>
        <v/>
      </c>
      <c r="U1867" s="123">
        <f>IF('表格编辑 '!W1867="","",'表格编辑 '!W1867)</f>
        <v>30</v>
      </c>
      <c r="V1867" s="123" t="str">
        <f>IF('表格编辑 '!X1867="","",'表格编辑 '!X1867)</f>
        <v/>
      </c>
      <c r="W1867" s="123">
        <f>IF('表格编辑 '!Y1867="","",'表格编辑 '!Y1867)</f>
        <v>100</v>
      </c>
      <c r="X1867" s="123">
        <f>IF('表格编辑 '!Z1867="","",'表格编辑 '!Z1867)</f>
        <v>100</v>
      </c>
      <c r="Y1867" s="123">
        <f>IF('表格编辑 '!AA1867="","",'表格编辑 '!AA1867)</f>
        <v>100</v>
      </c>
      <c r="Z1867" s="123">
        <f>IF('表格编辑 '!AB1867="","",'表格编辑 '!AB1867)</f>
        <v>100</v>
      </c>
      <c r="AA1867" s="123">
        <f>IF('表格编辑 '!AC1867="","",'表格编辑 '!AC1867)</f>
        <v>100</v>
      </c>
      <c r="AB1867" s="123">
        <f>IF('表格编辑 '!AD1867="","",'表格编辑 '!AD1867)</f>
        <v>100</v>
      </c>
      <c r="AC1867" s="123" t="str">
        <f>IF('表格编辑 '!AE1867="","",'表格编辑 '!AE1867)</f>
        <v/>
      </c>
      <c r="AD1867" s="123">
        <f>IF('表格编辑 '!AF1867="","",'表格编辑 '!AF1867)</f>
        <v>100085</v>
      </c>
    </row>
    <row r="1868" spans="1:30">
      <c r="A1868" s="123">
        <f>IF('表格编辑 '!A1868="","",'表格编辑 '!A1868)</f>
        <v>60013</v>
      </c>
      <c r="B1868" s="123">
        <f>IF('表格编辑 '!B1868="","",'表格编辑 '!B1868)</f>
        <v>2023</v>
      </c>
      <c r="C1868" s="123">
        <f>IF('表格编辑 '!E1868="","",'表格编辑 '!E1868)</f>
        <v>37</v>
      </c>
      <c r="D1868" s="123" t="str">
        <f>IF('表格编辑 '!F1868="","",'表格编辑 '!F1868)</f>
        <v>AI_born_event_2(RECEIVER, ARG0, ARG1, ARG2, ARG3,ARG4)</v>
      </c>
      <c r="E1868" s="123" t="str">
        <f>IF('表格编辑 '!G1868="","",'表格编辑 '!G1868)</f>
        <v>AI_update_event_2(RECEIVER, ARG0, ARG1, ARG2, ARG3,ARG4)</v>
      </c>
      <c r="F1868" s="123" t="str">
        <f>IF('表格编辑 '!H1868="","",'表格编辑 '!H1868)</f>
        <v/>
      </c>
      <c r="G1868" s="123" t="str">
        <f>IF('表格编辑 '!I1868="","",'表格编辑 '!I1868)</f>
        <v/>
      </c>
      <c r="H1868" s="123" t="str">
        <f>IF('表格编辑 '!J1868="","",'表格编辑 '!J1868)</f>
        <v>CiKeAYi_deadth(RECEIVER, ARG0, ARG1, ARG2, ARG3,ARG4)</v>
      </c>
      <c r="I1868" s="123">
        <f>IF('表格编辑 '!K1868="","",'表格编辑 '!K1868)</f>
        <v>1</v>
      </c>
      <c r="J1868" s="123">
        <f>IF('表格编辑 '!L1868="","",'表格编辑 '!L1868)</f>
        <v>5065</v>
      </c>
      <c r="K1868" s="123">
        <f>IF('表格编辑 '!M1868="","",'表格编辑 '!M1868)</f>
        <v>1110</v>
      </c>
      <c r="L1868" s="123">
        <f>IF('表格编辑 '!N1868="","",'表格编辑 '!N1868)</f>
        <v>171</v>
      </c>
      <c r="M1868" s="123">
        <f>IF('表格编辑 '!O1868="","",'表格编辑 '!O1868)</f>
        <v>150</v>
      </c>
      <c r="N1868" s="123">
        <f>IF('表格编辑 '!P1868="","",'表格编辑 '!P1868)</f>
        <v>320</v>
      </c>
      <c r="O1868" s="123">
        <f>IF('表格编辑 '!Q1868="","",'表格编辑 '!Q1868)</f>
        <v>20</v>
      </c>
      <c r="P1868" s="123">
        <f>IF('表格编辑 '!R1868="","",'表格编辑 '!R1868)</f>
        <v>200</v>
      </c>
      <c r="Q1868" s="123">
        <f>IF('表格编辑 '!S1868="","",'表格编辑 '!S1868)</f>
        <v>320</v>
      </c>
      <c r="R1868" s="123" t="str">
        <f>IF('表格编辑 '!T1868="","",'表格编辑 '!T1868)</f>
        <v/>
      </c>
      <c r="S1868" s="123">
        <f>IF('表格编辑 '!U1868="","",'表格编辑 '!U1868)</f>
        <v>50</v>
      </c>
      <c r="T1868" s="123" t="str">
        <f>IF('表格编辑 '!V1868="","",'表格编辑 '!V1868)</f>
        <v/>
      </c>
      <c r="U1868" s="123">
        <f>IF('表格编辑 '!W1868="","",'表格编辑 '!W1868)</f>
        <v>30</v>
      </c>
      <c r="V1868" s="123" t="str">
        <f>IF('表格编辑 '!X1868="","",'表格编辑 '!X1868)</f>
        <v/>
      </c>
      <c r="W1868" s="123">
        <f>IF('表格编辑 '!Y1868="","",'表格编辑 '!Y1868)</f>
        <v>100</v>
      </c>
      <c r="X1868" s="123">
        <f>IF('表格编辑 '!Z1868="","",'表格编辑 '!Z1868)</f>
        <v>100</v>
      </c>
      <c r="Y1868" s="123">
        <f>IF('表格编辑 '!AA1868="","",'表格编辑 '!AA1868)</f>
        <v>100</v>
      </c>
      <c r="Z1868" s="123">
        <f>IF('表格编辑 '!AB1868="","",'表格编辑 '!AB1868)</f>
        <v>100</v>
      </c>
      <c r="AA1868" s="123">
        <f>IF('表格编辑 '!AC1868="","",'表格编辑 '!AC1868)</f>
        <v>100</v>
      </c>
      <c r="AB1868" s="123">
        <f>IF('表格编辑 '!AD1868="","",'表格编辑 '!AD1868)</f>
        <v>100</v>
      </c>
      <c r="AC1868" s="123" t="str">
        <f>IF('表格编辑 '!AE1868="","",'表格编辑 '!AE1868)</f>
        <v/>
      </c>
      <c r="AD1868" s="123">
        <f>IF('表格编辑 '!AF1868="","",'表格编辑 '!AF1868)</f>
        <v>100085</v>
      </c>
    </row>
    <row r="1869" spans="1:30">
      <c r="A1869" s="123">
        <f>IF('表格编辑 '!A1869="","",'表格编辑 '!A1869)</f>
        <v>60014</v>
      </c>
      <c r="B1869" s="123">
        <f>IF('表格编辑 '!B1869="","",'表格编辑 '!B1869)</f>
        <v>2024</v>
      </c>
      <c r="C1869" s="123">
        <f>IF('表格编辑 '!E1869="","",'表格编辑 '!E1869)</f>
        <v>47</v>
      </c>
      <c r="D1869" s="123" t="str">
        <f>IF('表格编辑 '!F1869="","",'表格编辑 '!F1869)</f>
        <v>AI_born_event_2(RECEIVER, ARG0, ARG1, ARG2, ARG3,ARG4)</v>
      </c>
      <c r="E1869" s="123" t="str">
        <f>IF('表格编辑 '!G1869="","",'表格编辑 '!G1869)</f>
        <v>AI_update_event_2(RECEIVER, ARG0, ARG1, ARG2, ARG3,ARG4)</v>
      </c>
      <c r="F1869" s="123" t="str">
        <f>IF('表格编辑 '!H1869="","",'表格编辑 '!H1869)</f>
        <v/>
      </c>
      <c r="G1869" s="123" t="str">
        <f>IF('表格编辑 '!I1869="","",'表格编辑 '!I1869)</f>
        <v/>
      </c>
      <c r="H1869" s="123" t="str">
        <f>IF('表格编辑 '!J1869="","",'表格编辑 '!J1869)</f>
        <v>CiKeAYi_deadth(RECEIVER, ARG0, ARG1, ARG2, ARG3,ARG4)</v>
      </c>
      <c r="I1869" s="123">
        <f>IF('表格编辑 '!K1869="","",'表格编辑 '!K1869)</f>
        <v>1</v>
      </c>
      <c r="J1869" s="123">
        <f>IF('表格编辑 '!L1869="","",'表格编辑 '!L1869)</f>
        <v>10382</v>
      </c>
      <c r="K1869" s="123">
        <f>IF('表格编辑 '!M1869="","",'表格编辑 '!M1869)</f>
        <v>1410</v>
      </c>
      <c r="L1869" s="123">
        <f>IF('表格编辑 '!N1869="","",'表格编辑 '!N1869)</f>
        <v>276</v>
      </c>
      <c r="M1869" s="123">
        <f>IF('表格编辑 '!O1869="","",'表格编辑 '!O1869)</f>
        <v>150</v>
      </c>
      <c r="N1869" s="123">
        <f>IF('表格编辑 '!P1869="","",'表格编辑 '!P1869)</f>
        <v>320</v>
      </c>
      <c r="O1869" s="123">
        <f>IF('表格编辑 '!Q1869="","",'表格编辑 '!Q1869)</f>
        <v>250</v>
      </c>
      <c r="P1869" s="123">
        <f>IF('表格编辑 '!R1869="","",'表格编辑 '!R1869)</f>
        <v>200</v>
      </c>
      <c r="Q1869" s="123">
        <f>IF('表格编辑 '!S1869="","",'表格编辑 '!S1869)</f>
        <v>320</v>
      </c>
      <c r="R1869" s="123" t="str">
        <f>IF('表格编辑 '!T1869="","",'表格编辑 '!T1869)</f>
        <v/>
      </c>
      <c r="S1869" s="123">
        <f>IF('表格编辑 '!U1869="","",'表格编辑 '!U1869)</f>
        <v>50</v>
      </c>
      <c r="T1869" s="123" t="str">
        <f>IF('表格编辑 '!V1869="","",'表格编辑 '!V1869)</f>
        <v/>
      </c>
      <c r="U1869" s="123">
        <f>IF('表格编辑 '!W1869="","",'表格编辑 '!W1869)</f>
        <v>30</v>
      </c>
      <c r="V1869" s="123" t="str">
        <f>IF('表格编辑 '!X1869="","",'表格编辑 '!X1869)</f>
        <v/>
      </c>
      <c r="W1869" s="123">
        <f>IF('表格编辑 '!Y1869="","",'表格编辑 '!Y1869)</f>
        <v>100</v>
      </c>
      <c r="X1869" s="123">
        <f>IF('表格编辑 '!Z1869="","",'表格编辑 '!Z1869)</f>
        <v>100</v>
      </c>
      <c r="Y1869" s="123">
        <f>IF('表格编辑 '!AA1869="","",'表格编辑 '!AA1869)</f>
        <v>100</v>
      </c>
      <c r="Z1869" s="123">
        <f>IF('表格编辑 '!AB1869="","",'表格编辑 '!AB1869)</f>
        <v>100</v>
      </c>
      <c r="AA1869" s="123">
        <f>IF('表格编辑 '!AC1869="","",'表格编辑 '!AC1869)</f>
        <v>100</v>
      </c>
      <c r="AB1869" s="123">
        <f>IF('表格编辑 '!AD1869="","",'表格编辑 '!AD1869)</f>
        <v>100</v>
      </c>
      <c r="AC1869" s="123" t="str">
        <f>IF('表格编辑 '!AE1869="","",'表格编辑 '!AE1869)</f>
        <v/>
      </c>
      <c r="AD1869" s="123">
        <f>IF('表格编辑 '!AF1869="","",'表格编辑 '!AF1869)</f>
        <v>100105</v>
      </c>
    </row>
    <row r="1870" spans="1:30">
      <c r="A1870" s="123">
        <f>IF('表格编辑 '!A1870="","",'表格编辑 '!A1870)</f>
        <v>60015</v>
      </c>
      <c r="B1870" s="123">
        <f>IF('表格编辑 '!B1870="","",'表格编辑 '!B1870)</f>
        <v>2025</v>
      </c>
      <c r="C1870" s="123">
        <f>IF('表格编辑 '!E1870="","",'表格编辑 '!E1870)</f>
        <v>42</v>
      </c>
      <c r="D1870" s="123" t="str">
        <f>IF('表格编辑 '!F1870="","",'表格编辑 '!F1870)</f>
        <v>AI_born_event_2(RECEIVER, ARG0, ARG1, ARG2, ARG3,ARG4)</v>
      </c>
      <c r="E1870" s="123" t="str">
        <f>IF('表格编辑 '!G1870="","",'表格编辑 '!G1870)</f>
        <v>AI_update_event_2(RECEIVER, ARG0, ARG1, ARG2, ARG3,ARG4)</v>
      </c>
      <c r="F1870" s="123" t="str">
        <f>IF('表格编辑 '!H1870="","",'表格编辑 '!H1870)</f>
        <v/>
      </c>
      <c r="G1870" s="123" t="str">
        <f>IF('表格编辑 '!I1870="","",'表格编辑 '!I1870)</f>
        <v/>
      </c>
      <c r="H1870" s="123" t="str">
        <f>IF('表格编辑 '!J1870="","",'表格编辑 '!J1870)</f>
        <v>CiKeAYi_deadth(RECEIVER, ARG0, ARG1, ARG2, ARG3,ARG4)</v>
      </c>
      <c r="I1870" s="123">
        <f>IF('表格编辑 '!K1870="","",'表格编辑 '!K1870)</f>
        <v>1</v>
      </c>
      <c r="J1870" s="123">
        <f>IF('表格编辑 '!L1870="","",'表格编辑 '!L1870)</f>
        <v>7409</v>
      </c>
      <c r="K1870" s="123">
        <f>IF('表格编辑 '!M1870="","",'表格编辑 '!M1870)</f>
        <v>1260</v>
      </c>
      <c r="L1870" s="123">
        <f>IF('表格编辑 '!N1870="","",'表格编辑 '!N1870)</f>
        <v>221</v>
      </c>
      <c r="M1870" s="123">
        <f>IF('表格编辑 '!O1870="","",'表格编辑 '!O1870)</f>
        <v>150</v>
      </c>
      <c r="N1870" s="123">
        <f>IF('表格编辑 '!P1870="","",'表格编辑 '!P1870)</f>
        <v>320</v>
      </c>
      <c r="O1870" s="123">
        <f>IF('表格编辑 '!Q1870="","",'表格编辑 '!Q1870)</f>
        <v>20</v>
      </c>
      <c r="P1870" s="123">
        <f>IF('表格编辑 '!R1870="","",'表格编辑 '!R1870)</f>
        <v>200</v>
      </c>
      <c r="Q1870" s="123">
        <f>IF('表格编辑 '!S1870="","",'表格编辑 '!S1870)</f>
        <v>320</v>
      </c>
      <c r="R1870" s="123" t="str">
        <f>IF('表格编辑 '!T1870="","",'表格编辑 '!T1870)</f>
        <v/>
      </c>
      <c r="S1870" s="123">
        <f>IF('表格编辑 '!U1870="","",'表格编辑 '!U1870)</f>
        <v>50</v>
      </c>
      <c r="T1870" s="123" t="str">
        <f>IF('表格编辑 '!V1870="","",'表格编辑 '!V1870)</f>
        <v/>
      </c>
      <c r="U1870" s="123">
        <f>IF('表格编辑 '!W1870="","",'表格编辑 '!W1870)</f>
        <v>30</v>
      </c>
      <c r="V1870" s="123" t="str">
        <f>IF('表格编辑 '!X1870="","",'表格编辑 '!X1870)</f>
        <v/>
      </c>
      <c r="W1870" s="123">
        <f>IF('表格编辑 '!Y1870="","",'表格编辑 '!Y1870)</f>
        <v>100</v>
      </c>
      <c r="X1870" s="123">
        <f>IF('表格编辑 '!Z1870="","",'表格编辑 '!Z1870)</f>
        <v>100</v>
      </c>
      <c r="Y1870" s="123">
        <f>IF('表格编辑 '!AA1870="","",'表格编辑 '!AA1870)</f>
        <v>100</v>
      </c>
      <c r="Z1870" s="123">
        <f>IF('表格编辑 '!AB1870="","",'表格编辑 '!AB1870)</f>
        <v>100</v>
      </c>
      <c r="AA1870" s="123">
        <f>IF('表格编辑 '!AC1870="","",'表格编辑 '!AC1870)</f>
        <v>100</v>
      </c>
      <c r="AB1870" s="123">
        <f>IF('表格编辑 '!AD1870="","",'表格编辑 '!AD1870)</f>
        <v>100</v>
      </c>
      <c r="AC1870" s="123" t="str">
        <f>IF('表格编辑 '!AE1870="","",'表格编辑 '!AE1870)</f>
        <v/>
      </c>
      <c r="AD1870" s="123">
        <f>IF('表格编辑 '!AF1870="","",'表格编辑 '!AF1870)</f>
        <v>100105</v>
      </c>
    </row>
    <row r="1871" spans="1:30">
      <c r="A1871" s="123">
        <f>IF('表格编辑 '!A1871="","",'表格编辑 '!A1871)</f>
        <v>60016</v>
      </c>
      <c r="B1871" s="123">
        <f>IF('表格编辑 '!B1871="","",'表格编辑 '!B1871)</f>
        <v>2026</v>
      </c>
      <c r="C1871" s="123">
        <f>IF('表格编辑 '!E1871="","",'表格编辑 '!E1871)</f>
        <v>32</v>
      </c>
      <c r="D1871" s="123" t="str">
        <f>IF('表格编辑 '!F1871="","",'表格编辑 '!F1871)</f>
        <v>AI_born_event_2(RECEIVER, ARG0, ARG1, ARG2, ARG3,ARG4)</v>
      </c>
      <c r="E1871" s="123" t="str">
        <f>IF('表格编辑 '!G1871="","",'表格编辑 '!G1871)</f>
        <v>AI_update_event_2(RECEIVER, ARG0, ARG1, ARG2, ARG3,ARG4)</v>
      </c>
      <c r="F1871" s="123" t="str">
        <f>IF('表格编辑 '!H1871="","",'表格编辑 '!H1871)</f>
        <v/>
      </c>
      <c r="G1871" s="123" t="str">
        <f>IF('表格编辑 '!I1871="","",'表格编辑 '!I1871)</f>
        <v/>
      </c>
      <c r="H1871" s="123" t="str">
        <f>IF('表格编辑 '!J1871="","",'表格编辑 '!J1871)</f>
        <v>CiKeAYi_deadth(RECEIVER, ARG0, ARG1, ARG2, ARG3,ARG4)</v>
      </c>
      <c r="I1871" s="123">
        <f>IF('表格编辑 '!K1871="","",'表格编辑 '!K1871)</f>
        <v>1</v>
      </c>
      <c r="J1871" s="123">
        <f>IF('表格编辑 '!L1871="","",'表格编辑 '!L1871)</f>
        <v>3277</v>
      </c>
      <c r="K1871" s="123">
        <f>IF('表格编辑 '!M1871="","",'表格编辑 '!M1871)</f>
        <v>960</v>
      </c>
      <c r="L1871" s="123">
        <f>IF('表格编辑 '!N1871="","",'表格编辑 '!N1871)</f>
        <v>128</v>
      </c>
      <c r="M1871" s="123">
        <f>IF('表格编辑 '!O1871="","",'表格编辑 '!O1871)</f>
        <v>250</v>
      </c>
      <c r="N1871" s="123">
        <f>IF('表格编辑 '!P1871="","",'表格编辑 '!P1871)</f>
        <v>320</v>
      </c>
      <c r="O1871" s="123">
        <f>IF('表格编辑 '!Q1871="","",'表格编辑 '!Q1871)</f>
        <v>20</v>
      </c>
      <c r="P1871" s="123">
        <f>IF('表格编辑 '!R1871="","",'表格编辑 '!R1871)</f>
        <v>200</v>
      </c>
      <c r="Q1871" s="123">
        <f>IF('表格编辑 '!S1871="","",'表格编辑 '!S1871)</f>
        <v>320</v>
      </c>
      <c r="R1871" s="123" t="str">
        <f>IF('表格编辑 '!T1871="","",'表格编辑 '!T1871)</f>
        <v/>
      </c>
      <c r="S1871" s="123">
        <f>IF('表格编辑 '!U1871="","",'表格编辑 '!U1871)</f>
        <v>50</v>
      </c>
      <c r="T1871" s="123" t="str">
        <f>IF('表格编辑 '!V1871="","",'表格编辑 '!V1871)</f>
        <v/>
      </c>
      <c r="U1871" s="123">
        <f>IF('表格编辑 '!W1871="","",'表格编辑 '!W1871)</f>
        <v>30</v>
      </c>
      <c r="V1871" s="123" t="str">
        <f>IF('表格编辑 '!X1871="","",'表格编辑 '!X1871)</f>
        <v/>
      </c>
      <c r="W1871" s="123">
        <f>IF('表格编辑 '!Y1871="","",'表格编辑 '!Y1871)</f>
        <v>100</v>
      </c>
      <c r="X1871" s="123">
        <f>IF('表格编辑 '!Z1871="","",'表格编辑 '!Z1871)</f>
        <v>100</v>
      </c>
      <c r="Y1871" s="123">
        <f>IF('表格编辑 '!AA1871="","",'表格编辑 '!AA1871)</f>
        <v>100</v>
      </c>
      <c r="Z1871" s="123">
        <f>IF('表格编辑 '!AB1871="","",'表格编辑 '!AB1871)</f>
        <v>100</v>
      </c>
      <c r="AA1871" s="123">
        <f>IF('表格编辑 '!AC1871="","",'表格编辑 '!AC1871)</f>
        <v>100</v>
      </c>
      <c r="AB1871" s="123">
        <f>IF('表格编辑 '!AD1871="","",'表格编辑 '!AD1871)</f>
        <v>100</v>
      </c>
      <c r="AC1871" s="123" t="str">
        <f>IF('表格编辑 '!AE1871="","",'表格编辑 '!AE1871)</f>
        <v/>
      </c>
      <c r="AD1871" s="123">
        <f>IF('表格编辑 '!AF1871="","",'表格编辑 '!AF1871)</f>
        <v>100122</v>
      </c>
    </row>
    <row r="1872" spans="1:30">
      <c r="A1872" s="123">
        <f>IF('表格编辑 '!A1872="","",'表格编辑 '!A1872)</f>
        <v>60017</v>
      </c>
      <c r="B1872" s="123">
        <f>IF('表格编辑 '!B1872="","",'表格编辑 '!B1872)</f>
        <v>2027</v>
      </c>
      <c r="C1872" s="123">
        <f>IF('表格编辑 '!E1872="","",'表格编辑 '!E1872)</f>
        <v>47</v>
      </c>
      <c r="D1872" s="123" t="str">
        <f>IF('表格编辑 '!F1872="","",'表格编辑 '!F1872)</f>
        <v>AI_born_event_2(RECEIVER, ARG0, ARG1, ARG2, ARG3,ARG4)</v>
      </c>
      <c r="E1872" s="123" t="str">
        <f>IF('表格编辑 '!G1872="","",'表格编辑 '!G1872)</f>
        <v>AI_update_event_2(RECEIVER, ARG0, ARG1, ARG2, ARG3,ARG4)</v>
      </c>
      <c r="F1872" s="123" t="str">
        <f>IF('表格编辑 '!H1872="","",'表格编辑 '!H1872)</f>
        <v/>
      </c>
      <c r="G1872" s="123" t="str">
        <f>IF('表格编辑 '!I1872="","",'表格编辑 '!I1872)</f>
        <v/>
      </c>
      <c r="H1872" s="123" t="str">
        <f>IF('表格编辑 '!J1872="","",'表格编辑 '!J1872)</f>
        <v>CiKeAYi_deadth(RECEIVER, ARG0, ARG1, ARG2, ARG3,ARG4)</v>
      </c>
      <c r="I1872" s="123">
        <f>IF('表格编辑 '!K1872="","",'表格编辑 '!K1872)</f>
        <v>1</v>
      </c>
      <c r="J1872" s="123">
        <f>IF('表格编辑 '!L1872="","",'表格编辑 '!L1872)</f>
        <v>10382</v>
      </c>
      <c r="K1872" s="123">
        <f>IF('表格编辑 '!M1872="","",'表格编辑 '!M1872)</f>
        <v>1410</v>
      </c>
      <c r="L1872" s="123">
        <f>IF('表格编辑 '!N1872="","",'表格编辑 '!N1872)</f>
        <v>276</v>
      </c>
      <c r="M1872" s="123">
        <f>IF('表格编辑 '!O1872="","",'表格编辑 '!O1872)</f>
        <v>250</v>
      </c>
      <c r="N1872" s="123">
        <f>IF('表格编辑 '!P1872="","",'表格编辑 '!P1872)</f>
        <v>320</v>
      </c>
      <c r="O1872" s="123">
        <f>IF('表格编辑 '!Q1872="","",'表格编辑 '!Q1872)</f>
        <v>20</v>
      </c>
      <c r="P1872" s="123">
        <f>IF('表格编辑 '!R1872="","",'表格编辑 '!R1872)</f>
        <v>200</v>
      </c>
      <c r="Q1872" s="123">
        <f>IF('表格编辑 '!S1872="","",'表格编辑 '!S1872)</f>
        <v>320</v>
      </c>
      <c r="R1872" s="123" t="str">
        <f>IF('表格编辑 '!T1872="","",'表格编辑 '!T1872)</f>
        <v/>
      </c>
      <c r="S1872" s="123">
        <f>IF('表格编辑 '!U1872="","",'表格编辑 '!U1872)</f>
        <v>50</v>
      </c>
      <c r="T1872" s="123" t="str">
        <f>IF('表格编辑 '!V1872="","",'表格编辑 '!V1872)</f>
        <v/>
      </c>
      <c r="U1872" s="123">
        <f>IF('表格编辑 '!W1872="","",'表格编辑 '!W1872)</f>
        <v>30</v>
      </c>
      <c r="V1872" s="123" t="str">
        <f>IF('表格编辑 '!X1872="","",'表格编辑 '!X1872)</f>
        <v/>
      </c>
      <c r="W1872" s="123">
        <f>IF('表格编辑 '!Y1872="","",'表格编辑 '!Y1872)</f>
        <v>100</v>
      </c>
      <c r="X1872" s="123">
        <f>IF('表格编辑 '!Z1872="","",'表格编辑 '!Z1872)</f>
        <v>100</v>
      </c>
      <c r="Y1872" s="123">
        <f>IF('表格编辑 '!AA1872="","",'表格编辑 '!AA1872)</f>
        <v>100</v>
      </c>
      <c r="Z1872" s="123">
        <f>IF('表格编辑 '!AB1872="","",'表格编辑 '!AB1872)</f>
        <v>100</v>
      </c>
      <c r="AA1872" s="123">
        <f>IF('表格编辑 '!AC1872="","",'表格编辑 '!AC1872)</f>
        <v>100</v>
      </c>
      <c r="AB1872" s="123">
        <f>IF('表格编辑 '!AD1872="","",'表格编辑 '!AD1872)</f>
        <v>100</v>
      </c>
      <c r="AC1872" s="123">
        <f>IF('表格编辑 '!AE1872="","",'表格编辑 '!AE1872)</f>
        <v>100</v>
      </c>
      <c r="AD1872" s="123">
        <f>IF('表格编辑 '!AF1872="","",'表格编辑 '!AF1872)</f>
        <v>100122</v>
      </c>
    </row>
    <row r="1873" spans="1:30">
      <c r="A1873" s="123">
        <f>IF('表格编辑 '!A1873="","",'表格编辑 '!A1873)</f>
        <v>60018</v>
      </c>
      <c r="B1873" s="123">
        <f>IF('表格编辑 '!B1873="","",'表格编辑 '!B1873)</f>
        <v>2028</v>
      </c>
      <c r="C1873" s="123">
        <f>IF('表格编辑 '!E1873="","",'表格编辑 '!E1873)</f>
        <v>60</v>
      </c>
      <c r="D1873" s="123" t="str">
        <f>IF('表格编辑 '!F1873="","",'表格编辑 '!F1873)</f>
        <v>AI_born_event_2(RECEIVER, ARG0, ARG1, ARG2, ARG3,ARG4)</v>
      </c>
      <c r="E1873" s="123" t="str">
        <f>IF('表格编辑 '!G1873="","",'表格编辑 '!G1873)</f>
        <v>AI_update_event_2(RECEIVER, ARG0, ARG1, ARG2, ARG3,ARG4)</v>
      </c>
      <c r="F1873" s="123" t="str">
        <f>IF('表格编辑 '!H1873="","",'表格编辑 '!H1873)</f>
        <v/>
      </c>
      <c r="G1873" s="123" t="str">
        <f>IF('表格编辑 '!I1873="","",'表格编辑 '!I1873)</f>
        <v/>
      </c>
      <c r="H1873" s="123" t="str">
        <f>IF('表格编辑 '!J1873="","",'表格编辑 '!J1873)</f>
        <v>CiKeAYi_deadth(RECEIVER, ARG0, ARG1, ARG2, ARG3,ARG4)</v>
      </c>
      <c r="I1873" s="123">
        <f>IF('表格编辑 '!K1873="","",'表格编辑 '!K1873)</f>
        <v>1</v>
      </c>
      <c r="J1873" s="123">
        <f>IF('表格编辑 '!L1873="","",'表格编辑 '!L1873)</f>
        <v>21600</v>
      </c>
      <c r="K1873" s="123">
        <f>IF('表格编辑 '!M1873="","",'表格编辑 '!M1873)</f>
        <v>1800</v>
      </c>
      <c r="L1873" s="123">
        <f>IF('表格编辑 '!N1873="","",'表格编辑 '!N1873)</f>
        <v>450</v>
      </c>
      <c r="M1873" s="123">
        <f>IF('表格编辑 '!O1873="","",'表格编辑 '!O1873)</f>
        <v>250</v>
      </c>
      <c r="N1873" s="123">
        <f>IF('表格编辑 '!P1873="","",'表格编辑 '!P1873)</f>
        <v>320</v>
      </c>
      <c r="O1873" s="123">
        <f>IF('表格编辑 '!Q1873="","",'表格编辑 '!Q1873)</f>
        <v>20</v>
      </c>
      <c r="P1873" s="123">
        <f>IF('表格编辑 '!R1873="","",'表格编辑 '!R1873)</f>
        <v>200</v>
      </c>
      <c r="Q1873" s="123">
        <f>IF('表格编辑 '!S1873="","",'表格编辑 '!S1873)</f>
        <v>320</v>
      </c>
      <c r="R1873" s="123" t="str">
        <f>IF('表格编辑 '!T1873="","",'表格编辑 '!T1873)</f>
        <v/>
      </c>
      <c r="S1873" s="123">
        <f>IF('表格编辑 '!U1873="","",'表格编辑 '!U1873)</f>
        <v>50</v>
      </c>
      <c r="T1873" s="123" t="str">
        <f>IF('表格编辑 '!V1873="","",'表格编辑 '!V1873)</f>
        <v/>
      </c>
      <c r="U1873" s="123">
        <f>IF('表格编辑 '!W1873="","",'表格编辑 '!W1873)</f>
        <v>30</v>
      </c>
      <c r="V1873" s="123" t="str">
        <f>IF('表格编辑 '!X1873="","",'表格编辑 '!X1873)</f>
        <v/>
      </c>
      <c r="W1873" s="123">
        <f>IF('表格编辑 '!Y1873="","",'表格编辑 '!Y1873)</f>
        <v>100</v>
      </c>
      <c r="X1873" s="123">
        <f>IF('表格编辑 '!Z1873="","",'表格编辑 '!Z1873)</f>
        <v>100</v>
      </c>
      <c r="Y1873" s="123">
        <f>IF('表格编辑 '!AA1873="","",'表格编辑 '!AA1873)</f>
        <v>100</v>
      </c>
      <c r="Z1873" s="123">
        <f>IF('表格编辑 '!AB1873="","",'表格编辑 '!AB1873)</f>
        <v>100</v>
      </c>
      <c r="AA1873" s="123">
        <f>IF('表格编辑 '!AC1873="","",'表格编辑 '!AC1873)</f>
        <v>100</v>
      </c>
      <c r="AB1873" s="123">
        <f>IF('表格编辑 '!AD1873="","",'表格编辑 '!AD1873)</f>
        <v>100</v>
      </c>
      <c r="AC1873" s="123">
        <f>IF('表格编辑 '!AE1873="","",'表格编辑 '!AE1873)</f>
        <v>100</v>
      </c>
      <c r="AD1873" s="123">
        <f>IF('表格编辑 '!AF1873="","",'表格编辑 '!AF1873)</f>
        <v>100135</v>
      </c>
    </row>
    <row r="1874" spans="1:30">
      <c r="A1874" s="123">
        <f>IF('表格编辑 '!A1874="","",'表格编辑 '!A1874)</f>
        <v>60019</v>
      </c>
      <c r="B1874" s="123">
        <f>IF('表格编辑 '!B1874="","",'表格编辑 '!B1874)</f>
        <v>2029</v>
      </c>
      <c r="C1874" s="123">
        <f>IF('表格编辑 '!E1874="","",'表格编辑 '!E1874)</f>
        <v>52</v>
      </c>
      <c r="D1874" s="123" t="str">
        <f>IF('表格编辑 '!F1874="","",'表格编辑 '!F1874)</f>
        <v>AI_born_event_2(RECEIVER, ARG0, ARG1, ARG2, ARG3,ARG4)</v>
      </c>
      <c r="E1874" s="123" t="str">
        <f>IF('表格编辑 '!G1874="","",'表格编辑 '!G1874)</f>
        <v>AI_update_event_2(RECEIVER, ARG0, ARG1, ARG2, ARG3,ARG4)</v>
      </c>
      <c r="F1874" s="123" t="str">
        <f>IF('表格编辑 '!H1874="","",'表格编辑 '!H1874)</f>
        <v/>
      </c>
      <c r="G1874" s="123" t="str">
        <f>IF('表格编辑 '!I1874="","",'表格编辑 '!I1874)</f>
        <v/>
      </c>
      <c r="H1874" s="123" t="str">
        <f>IF('表格编辑 '!J1874="","",'表格编辑 '!J1874)</f>
        <v>CiKeAYi_deadth(RECEIVER, ARG0, ARG1, ARG2, ARG3,ARG4)</v>
      </c>
      <c r="I1874" s="123">
        <f>IF('表格编辑 '!K1874="","",'表格编辑 '!K1874)</f>
        <v>1</v>
      </c>
      <c r="J1874" s="123">
        <f>IF('表格编辑 '!L1874="","",'表格编辑 '!L1874)</f>
        <v>14061</v>
      </c>
      <c r="K1874" s="123">
        <f>IF('表格编辑 '!M1874="","",'表格编辑 '!M1874)</f>
        <v>1560</v>
      </c>
      <c r="L1874" s="123">
        <f>IF('表格编辑 '!N1874="","",'表格编辑 '!N1874)</f>
        <v>338</v>
      </c>
      <c r="M1874" s="123">
        <f>IF('表格编辑 '!O1874="","",'表格编辑 '!O1874)</f>
        <v>250</v>
      </c>
      <c r="N1874" s="123">
        <f>IF('表格编辑 '!P1874="","",'表格编辑 '!P1874)</f>
        <v>320</v>
      </c>
      <c r="O1874" s="123">
        <f>IF('表格编辑 '!Q1874="","",'表格编辑 '!Q1874)</f>
        <v>200</v>
      </c>
      <c r="P1874" s="123">
        <f>IF('表格编辑 '!R1874="","",'表格编辑 '!R1874)</f>
        <v>200</v>
      </c>
      <c r="Q1874" s="123">
        <f>IF('表格编辑 '!S1874="","",'表格编辑 '!S1874)</f>
        <v>320</v>
      </c>
      <c r="R1874" s="123" t="str">
        <f>IF('表格编辑 '!T1874="","",'表格编辑 '!T1874)</f>
        <v/>
      </c>
      <c r="S1874" s="123">
        <f>IF('表格编辑 '!U1874="","",'表格编辑 '!U1874)</f>
        <v>50</v>
      </c>
      <c r="T1874" s="123" t="str">
        <f>IF('表格编辑 '!V1874="","",'表格编辑 '!V1874)</f>
        <v/>
      </c>
      <c r="U1874" s="123">
        <f>IF('表格编辑 '!W1874="","",'表格编辑 '!W1874)</f>
        <v>30</v>
      </c>
      <c r="V1874" s="123" t="str">
        <f>IF('表格编辑 '!X1874="","",'表格编辑 '!X1874)</f>
        <v/>
      </c>
      <c r="W1874" s="123">
        <f>IF('表格编辑 '!Y1874="","",'表格编辑 '!Y1874)</f>
        <v>100</v>
      </c>
      <c r="X1874" s="123">
        <f>IF('表格编辑 '!Z1874="","",'表格编辑 '!Z1874)</f>
        <v>100</v>
      </c>
      <c r="Y1874" s="123">
        <f>IF('表格编辑 '!AA1874="","",'表格编辑 '!AA1874)</f>
        <v>100</v>
      </c>
      <c r="Z1874" s="123">
        <f>IF('表格编辑 '!AB1874="","",'表格编辑 '!AB1874)</f>
        <v>100</v>
      </c>
      <c r="AA1874" s="123">
        <f>IF('表格编辑 '!AC1874="","",'表格编辑 '!AC1874)</f>
        <v>100</v>
      </c>
      <c r="AB1874" s="123">
        <f>IF('表格编辑 '!AD1874="","",'表格编辑 '!AD1874)</f>
        <v>100</v>
      </c>
      <c r="AC1874" s="123" t="str">
        <f>IF('表格编辑 '!AE1874="","",'表格编辑 '!AE1874)</f>
        <v/>
      </c>
      <c r="AD1874" s="123">
        <f>IF('表格编辑 '!AF1874="","",'表格编辑 '!AF1874)</f>
        <v>100135</v>
      </c>
    </row>
    <row r="1875" spans="1:30">
      <c r="A1875" s="123">
        <f>IF('表格编辑 '!A1875="","",'表格编辑 '!A1875)</f>
        <v>60020</v>
      </c>
      <c r="B1875" s="123">
        <f>IF('表格编辑 '!B1875="","",'表格编辑 '!B1875)</f>
        <v>2030</v>
      </c>
      <c r="C1875" s="123">
        <f>IF('表格编辑 '!E1875="","",'表格编辑 '!E1875)</f>
        <v>60</v>
      </c>
      <c r="D1875" s="123" t="str">
        <f>IF('表格编辑 '!F1875="","",'表格编辑 '!F1875)</f>
        <v>AI_born_event_2(RECEIVER, ARG0, ARG1, ARG2, ARG3,ARG4)</v>
      </c>
      <c r="E1875" s="123" t="str">
        <f>IF('表格编辑 '!G1875="","",'表格编辑 '!G1875)</f>
        <v>AI_update_event_2(RECEIVER, ARG0, ARG1, ARG2, ARG3,ARG4)</v>
      </c>
      <c r="F1875" s="123" t="str">
        <f>IF('表格编辑 '!H1875="","",'表格编辑 '!H1875)</f>
        <v/>
      </c>
      <c r="G1875" s="123" t="str">
        <f>IF('表格编辑 '!I1875="","",'表格编辑 '!I1875)</f>
        <v/>
      </c>
      <c r="H1875" s="123" t="str">
        <f>IF('表格编辑 '!J1875="","",'表格编辑 '!J1875)</f>
        <v>CiKeAYi_deadth(RECEIVER, ARG0, ARG1, ARG2, ARG3,ARG4)</v>
      </c>
      <c r="I1875" s="123">
        <f>IF('表格编辑 '!K1875="","",'表格编辑 '!K1875)</f>
        <v>1</v>
      </c>
      <c r="J1875" s="123">
        <f>IF('表格编辑 '!L1875="","",'表格编辑 '!L1875)</f>
        <v>21600</v>
      </c>
      <c r="K1875" s="123">
        <f>IF('表格编辑 '!M1875="","",'表格编辑 '!M1875)</f>
        <v>1800</v>
      </c>
      <c r="L1875" s="123">
        <f>IF('表格编辑 '!N1875="","",'表格编辑 '!N1875)</f>
        <v>450</v>
      </c>
      <c r="M1875" s="123">
        <f>IF('表格编辑 '!O1875="","",'表格编辑 '!O1875)</f>
        <v>250</v>
      </c>
      <c r="N1875" s="123">
        <f>IF('表格编辑 '!P1875="","",'表格编辑 '!P1875)</f>
        <v>320</v>
      </c>
      <c r="O1875" s="123">
        <f>IF('表格编辑 '!Q1875="","",'表格编辑 '!Q1875)</f>
        <v>250</v>
      </c>
      <c r="P1875" s="123">
        <f>IF('表格编辑 '!R1875="","",'表格编辑 '!R1875)</f>
        <v>200</v>
      </c>
      <c r="Q1875" s="123">
        <f>IF('表格编辑 '!S1875="","",'表格编辑 '!S1875)</f>
        <v>320</v>
      </c>
      <c r="R1875" s="123" t="str">
        <f>IF('表格编辑 '!T1875="","",'表格编辑 '!T1875)</f>
        <v/>
      </c>
      <c r="S1875" s="123">
        <f>IF('表格编辑 '!U1875="","",'表格编辑 '!U1875)</f>
        <v>50</v>
      </c>
      <c r="T1875" s="123" t="str">
        <f>IF('表格编辑 '!V1875="","",'表格编辑 '!V1875)</f>
        <v/>
      </c>
      <c r="U1875" s="123">
        <f>IF('表格编辑 '!W1875="","",'表格编辑 '!W1875)</f>
        <v>30</v>
      </c>
      <c r="V1875" s="123" t="str">
        <f>IF('表格编辑 '!X1875="","",'表格编辑 '!X1875)</f>
        <v/>
      </c>
      <c r="W1875" s="123">
        <f>IF('表格编辑 '!Y1875="","",'表格编辑 '!Y1875)</f>
        <v>100</v>
      </c>
      <c r="X1875" s="123">
        <f>IF('表格编辑 '!Z1875="","",'表格编辑 '!Z1875)</f>
        <v>100</v>
      </c>
      <c r="Y1875" s="123">
        <f>IF('表格编辑 '!AA1875="","",'表格编辑 '!AA1875)</f>
        <v>100</v>
      </c>
      <c r="Z1875" s="123">
        <f>IF('表格编辑 '!AB1875="","",'表格编辑 '!AB1875)</f>
        <v>100</v>
      </c>
      <c r="AA1875" s="123">
        <f>IF('表格编辑 '!AC1875="","",'表格编辑 '!AC1875)</f>
        <v>100</v>
      </c>
      <c r="AB1875" s="123">
        <f>IF('表格编辑 '!AD1875="","",'表格编辑 '!AD1875)</f>
        <v>100</v>
      </c>
      <c r="AC1875" s="123" t="str">
        <f>IF('表格编辑 '!AE1875="","",'表格编辑 '!AE1875)</f>
        <v/>
      </c>
      <c r="AD1875" s="123">
        <f>IF('表格编辑 '!AF1875="","",'表格编辑 '!AF1875)</f>
        <v>100149</v>
      </c>
    </row>
    <row r="1876" spans="1:30">
      <c r="A1876" s="123">
        <f>IF('表格编辑 '!A1876="","",'表格编辑 '!A1876)</f>
        <v>60021</v>
      </c>
      <c r="B1876" s="123">
        <f>IF('表格编辑 '!B1876="","",'表格编辑 '!B1876)</f>
        <v>2014</v>
      </c>
      <c r="C1876" s="123">
        <f>IF('表格编辑 '!E1876="","",'表格编辑 '!E1876)</f>
        <v>60</v>
      </c>
      <c r="D1876" s="123" t="str">
        <f>IF('表格编辑 '!F1876="","",'表格编辑 '!F1876)</f>
        <v>AI_born_event_2(RECEIVER, ARG0, ARG1, ARG2, ARG3,ARG4)</v>
      </c>
      <c r="E1876" s="123" t="str">
        <f>IF('表格编辑 '!G1876="","",'表格编辑 '!G1876)</f>
        <v>AI_update_event_2(RECEIVER, ARG0, ARG1, ARG2, ARG3,ARG4)</v>
      </c>
      <c r="F1876" s="123" t="str">
        <f>IF('表格编辑 '!H1876="","",'表格编辑 '!H1876)</f>
        <v/>
      </c>
      <c r="G1876" s="123" t="str">
        <f>IF('表格编辑 '!I1876="","",'表格编辑 '!I1876)</f>
        <v/>
      </c>
      <c r="H1876" s="123" t="str">
        <f>IF('表格编辑 '!J1876="","",'表格编辑 '!J1876)</f>
        <v>CiKeAYi_deadth(RECEIVER, ARG0, ARG1, ARG2, ARG3,ARG4)</v>
      </c>
      <c r="I1876" s="123">
        <f>IF('表格编辑 '!K1876="","",'表格编辑 '!K1876)</f>
        <v>1</v>
      </c>
      <c r="J1876" s="123">
        <f>IF('表格编辑 '!L1876="","",'表格编辑 '!L1876)</f>
        <v>21600</v>
      </c>
      <c r="K1876" s="123">
        <f>IF('表格编辑 '!M1876="","",'表格编辑 '!M1876)</f>
        <v>1800</v>
      </c>
      <c r="L1876" s="123">
        <f>IF('表格编辑 '!N1876="","",'表格编辑 '!N1876)</f>
        <v>450</v>
      </c>
      <c r="M1876" s="123">
        <f>IF('表格编辑 '!O1876="","",'表格编辑 '!O1876)</f>
        <v>250</v>
      </c>
      <c r="N1876" s="123">
        <f>IF('表格编辑 '!P1876="","",'表格编辑 '!P1876)</f>
        <v>320</v>
      </c>
      <c r="O1876" s="123">
        <f>IF('表格编辑 '!Q1876="","",'表格编辑 '!Q1876)</f>
        <v>20</v>
      </c>
      <c r="P1876" s="123">
        <f>IF('表格编辑 '!R1876="","",'表格编辑 '!R1876)</f>
        <v>200</v>
      </c>
      <c r="Q1876" s="123">
        <f>IF('表格编辑 '!S1876="","",'表格编辑 '!S1876)</f>
        <v>320</v>
      </c>
      <c r="R1876" s="123" t="str">
        <f>IF('表格编辑 '!T1876="","",'表格编辑 '!T1876)</f>
        <v/>
      </c>
      <c r="S1876" s="123">
        <f>IF('表格编辑 '!U1876="","",'表格编辑 '!U1876)</f>
        <v>50</v>
      </c>
      <c r="T1876" s="123" t="str">
        <f>IF('表格编辑 '!V1876="","",'表格编辑 '!V1876)</f>
        <v/>
      </c>
      <c r="U1876" s="123">
        <f>IF('表格编辑 '!W1876="","",'表格编辑 '!W1876)</f>
        <v>30</v>
      </c>
      <c r="V1876" s="123" t="str">
        <f>IF('表格编辑 '!X1876="","",'表格编辑 '!X1876)</f>
        <v/>
      </c>
      <c r="W1876" s="123">
        <f>IF('表格编辑 '!Y1876="","",'表格编辑 '!Y1876)</f>
        <v>100</v>
      </c>
      <c r="X1876" s="123">
        <f>IF('表格编辑 '!Z1876="","",'表格编辑 '!Z1876)</f>
        <v>100</v>
      </c>
      <c r="Y1876" s="123">
        <f>IF('表格编辑 '!AA1876="","",'表格编辑 '!AA1876)</f>
        <v>100</v>
      </c>
      <c r="Z1876" s="123">
        <f>IF('表格编辑 '!AB1876="","",'表格编辑 '!AB1876)</f>
        <v>100</v>
      </c>
      <c r="AA1876" s="123">
        <f>IF('表格编辑 '!AC1876="","",'表格编辑 '!AC1876)</f>
        <v>100</v>
      </c>
      <c r="AB1876" s="123">
        <f>IF('表格编辑 '!AD1876="","",'表格编辑 '!AD1876)</f>
        <v>100</v>
      </c>
      <c r="AC1876" s="123" t="str">
        <f>IF('表格编辑 '!AE1876="","",'表格编辑 '!AE1876)</f>
        <v/>
      </c>
      <c r="AD1876" s="123">
        <f>IF('表格编辑 '!AF1876="","",'表格编辑 '!AF1876)</f>
        <v>100149</v>
      </c>
    </row>
    <row r="1877" spans="1:30">
      <c r="A1877" s="123">
        <f>IF('表格编辑 '!A1877="","",'表格编辑 '!A1877)</f>
        <v>109</v>
      </c>
      <c r="B1877" s="123">
        <f>IF('表格编辑 '!B1877="","",'表格编辑 '!B1877)</f>
        <v>10099</v>
      </c>
      <c r="C1877" s="123">
        <f>IF('表格编辑 '!E1877="","",'表格编辑 '!E1877)</f>
        <v>52</v>
      </c>
      <c r="D1877" s="123" t="str">
        <f>IF('表格编辑 '!F1877="","",'表格编辑 '!F1877)</f>
        <v>AI_born_event(RECEIVER, ARG0, ARG1, ARG2, ARG3,ARG4)</v>
      </c>
      <c r="E1877" s="123" t="str">
        <f>IF('表格编辑 '!G1877="","",'表格编辑 '!G1877)</f>
        <v>AI_update_event(RECEIVER, ARG0, ARG1, ARG2, ARG3,ARG4)</v>
      </c>
      <c r="F1877" s="123" t="str">
        <f>IF('表格编辑 '!H1877="","",'表格编辑 '!H1877)</f>
        <v/>
      </c>
      <c r="G1877" s="123" t="str">
        <f>IF('表格编辑 '!I1877="","",'表格编辑 '!I1877)</f>
        <v/>
      </c>
      <c r="H1877" s="123" t="str">
        <f>IF('表格编辑 '!J1877="","",'表格编辑 '!J1877)</f>
        <v>test_deadth_event(RECEIVER, ARG0, ARG1, ARG2, ARG3,ARG4)</v>
      </c>
      <c r="I1877" s="123">
        <f>IF('表格编辑 '!K1877="","",'表格编辑 '!K1877)</f>
        <v>0</v>
      </c>
      <c r="J1877" s="123" t="str">
        <f>IF('表格编辑 '!L1877="","",'表格编辑 '!L1877)</f>
        <v/>
      </c>
      <c r="K1877" s="123">
        <f>IF('表格编辑 '!M1877="","",'表格编辑 '!M1877)</f>
        <v>1560</v>
      </c>
      <c r="L1877" s="123" t="str">
        <f>IF('表格编辑 '!N1877="","",'表格编辑 '!N1877)</f>
        <v/>
      </c>
      <c r="M1877" s="123" t="str">
        <f>IF('表格编辑 '!O1877="","",'表格编辑 '!O1877)</f>
        <v/>
      </c>
      <c r="N1877" s="123" t="str">
        <f>IF('表格编辑 '!P1877="","",'表格编辑 '!P1877)</f>
        <v/>
      </c>
      <c r="O1877" s="123" t="str">
        <f>IF('表格编辑 '!Q1877="","",'表格编辑 '!Q1877)</f>
        <v/>
      </c>
      <c r="P1877" s="123" t="str">
        <f>IF('表格编辑 '!R1877="","",'表格编辑 '!R1877)</f>
        <v/>
      </c>
      <c r="Q1877" s="123">
        <f>IF('表格编辑 '!S1877="","",'表格编辑 '!S1877)</f>
        <v>320</v>
      </c>
      <c r="R1877" s="123" t="str">
        <f>IF('表格编辑 '!T1877="","",'表格编辑 '!T1877)</f>
        <v/>
      </c>
      <c r="S1877" s="123" t="str">
        <f>IF('表格编辑 '!U1877="","",'表格编辑 '!U1877)</f>
        <v/>
      </c>
      <c r="T1877" s="123" t="str">
        <f>IF('表格编辑 '!V1877="","",'表格编辑 '!V1877)</f>
        <v/>
      </c>
      <c r="U1877" s="123" t="str">
        <f>IF('表格编辑 '!W1877="","",'表格编辑 '!W1877)</f>
        <v/>
      </c>
      <c r="V1877" s="123" t="str">
        <f>IF('表格编辑 '!X1877="","",'表格编辑 '!X1877)</f>
        <v/>
      </c>
      <c r="W1877" s="123" t="str">
        <f>IF('表格编辑 '!Y1877="","",'表格编辑 '!Y1877)</f>
        <v/>
      </c>
      <c r="X1877" s="123" t="str">
        <f>IF('表格编辑 '!Z1877="","",'表格编辑 '!Z1877)</f>
        <v/>
      </c>
      <c r="Y1877" s="123" t="str">
        <f>IF('表格编辑 '!AA1877="","",'表格编辑 '!AA1877)</f>
        <v/>
      </c>
      <c r="Z1877" s="123" t="str">
        <f>IF('表格编辑 '!AB1877="","",'表格编辑 '!AB1877)</f>
        <v/>
      </c>
      <c r="AA1877" s="123" t="str">
        <f>IF('表格编辑 '!AC1877="","",'表格编辑 '!AC1877)</f>
        <v/>
      </c>
      <c r="AB1877" s="123" t="str">
        <f>IF('表格编辑 '!AD1877="","",'表格编辑 '!AD1877)</f>
        <v/>
      </c>
      <c r="AC1877" s="123" t="str">
        <f>IF('表格编辑 '!AE1877="","",'表格编辑 '!AE1877)</f>
        <v/>
      </c>
      <c r="AD1877" s="123">
        <f>IF('表格编辑 '!AF1877="","",'表格编辑 '!AF1877)</f>
        <v>100109</v>
      </c>
    </row>
    <row r="1878" spans="1:30">
      <c r="A1878" s="123">
        <f>IF('表格编辑 '!A1878="","",'表格编辑 '!A1878)</f>
        <v>110</v>
      </c>
      <c r="B1878" s="123">
        <f>IF('表格编辑 '!B1878="","",'表格编辑 '!B1878)</f>
        <v>10123</v>
      </c>
      <c r="C1878" s="123">
        <f>IF('表格编辑 '!E1878="","",'表格编辑 '!E1878)</f>
        <v>52</v>
      </c>
      <c r="D1878" s="123" t="str">
        <f>IF('表格编辑 '!F1878="","",'表格编辑 '!F1878)</f>
        <v>AI_born_event(RECEIVER, ARG0, ARG1, ARG2, ARG3,ARG4)</v>
      </c>
      <c r="E1878" s="123" t="str">
        <f>IF('表格编辑 '!G1878="","",'表格编辑 '!G1878)</f>
        <v>AI_update_event(RECEIVER, ARG0, ARG1, ARG2, ARG3,ARG4)</v>
      </c>
      <c r="F1878" s="123" t="str">
        <f>IF('表格编辑 '!H1878="","",'表格编辑 '!H1878)</f>
        <v/>
      </c>
      <c r="G1878" s="123" t="str">
        <f>IF('表格编辑 '!I1878="","",'表格编辑 '!I1878)</f>
        <v/>
      </c>
      <c r="H1878" s="123" t="str">
        <f>IF('表格编辑 '!J1878="","",'表格编辑 '!J1878)</f>
        <v>test_deadth_event(RECEIVER, ARG0, ARG1, ARG2, ARG3,ARG4)</v>
      </c>
      <c r="I1878" s="123">
        <f>IF('表格编辑 '!K1878="","",'表格编辑 '!K1878)</f>
        <v>0</v>
      </c>
      <c r="J1878" s="123" t="str">
        <f>IF('表格编辑 '!L1878="","",'表格编辑 '!L1878)</f>
        <v/>
      </c>
      <c r="K1878" s="123">
        <f>IF('表格编辑 '!M1878="","",'表格编辑 '!M1878)</f>
        <v>1560</v>
      </c>
      <c r="L1878" s="123" t="str">
        <f>IF('表格编辑 '!N1878="","",'表格编辑 '!N1878)</f>
        <v/>
      </c>
      <c r="M1878" s="123" t="str">
        <f>IF('表格编辑 '!O1878="","",'表格编辑 '!O1878)</f>
        <v/>
      </c>
      <c r="N1878" s="123" t="str">
        <f>IF('表格编辑 '!P1878="","",'表格编辑 '!P1878)</f>
        <v/>
      </c>
      <c r="O1878" s="123" t="str">
        <f>IF('表格编辑 '!Q1878="","",'表格编辑 '!Q1878)</f>
        <v/>
      </c>
      <c r="P1878" s="123" t="str">
        <f>IF('表格编辑 '!R1878="","",'表格编辑 '!R1878)</f>
        <v/>
      </c>
      <c r="Q1878" s="123">
        <f>IF('表格编辑 '!S1878="","",'表格编辑 '!S1878)</f>
        <v>320</v>
      </c>
      <c r="R1878" s="123" t="str">
        <f>IF('表格编辑 '!T1878="","",'表格编辑 '!T1878)</f>
        <v/>
      </c>
      <c r="S1878" s="123" t="str">
        <f>IF('表格编辑 '!U1878="","",'表格编辑 '!U1878)</f>
        <v/>
      </c>
      <c r="T1878" s="123" t="str">
        <f>IF('表格编辑 '!V1878="","",'表格编辑 '!V1878)</f>
        <v/>
      </c>
      <c r="U1878" s="123" t="str">
        <f>IF('表格编辑 '!W1878="","",'表格编辑 '!W1878)</f>
        <v/>
      </c>
      <c r="V1878" s="123" t="str">
        <f>IF('表格编辑 '!X1878="","",'表格编辑 '!X1878)</f>
        <v/>
      </c>
      <c r="W1878" s="123" t="str">
        <f>IF('表格编辑 '!Y1878="","",'表格编辑 '!Y1878)</f>
        <v/>
      </c>
      <c r="X1878" s="123" t="str">
        <f>IF('表格编辑 '!Z1878="","",'表格编辑 '!Z1878)</f>
        <v/>
      </c>
      <c r="Y1878" s="123" t="str">
        <f>IF('表格编辑 '!AA1878="","",'表格编辑 '!AA1878)</f>
        <v/>
      </c>
      <c r="Z1878" s="123" t="str">
        <f>IF('表格编辑 '!AB1878="","",'表格编辑 '!AB1878)</f>
        <v/>
      </c>
      <c r="AA1878" s="123" t="str">
        <f>IF('表格编辑 '!AC1878="","",'表格编辑 '!AC1878)</f>
        <v/>
      </c>
      <c r="AB1878" s="123" t="str">
        <f>IF('表格编辑 '!AD1878="","",'表格编辑 '!AD1878)</f>
        <v/>
      </c>
      <c r="AC1878" s="123" t="str">
        <f>IF('表格编辑 '!AE1878="","",'表格编辑 '!AE1878)</f>
        <v/>
      </c>
      <c r="AD1878" s="123">
        <f>IF('表格编辑 '!AF1878="","",'表格编辑 '!AF1878)</f>
        <v>100110</v>
      </c>
    </row>
    <row r="1879" spans="1:30">
      <c r="A1879" s="123">
        <f>IF('表格编辑 '!A1879="","",'表格编辑 '!A1879)</f>
        <v>111</v>
      </c>
      <c r="B1879" s="123">
        <f>IF('表格编辑 '!B1879="","",'表格编辑 '!B1879)</f>
        <v>10153</v>
      </c>
      <c r="C1879" s="123">
        <f>IF('表格编辑 '!E1879="","",'表格编辑 '!E1879)</f>
        <v>54</v>
      </c>
      <c r="D1879" s="123" t="str">
        <f>IF('表格编辑 '!F1879="","",'表格编辑 '!F1879)</f>
        <v>AI_born_event(RECEIVER, ARG0, ARG1, ARG2, ARG3,ARG4)</v>
      </c>
      <c r="E1879" s="123" t="str">
        <f>IF('表格编辑 '!G1879="","",'表格编辑 '!G1879)</f>
        <v>AI_update_event(RECEIVER, ARG0, ARG1, ARG2, ARG3,ARG4)</v>
      </c>
      <c r="F1879" s="123" t="str">
        <f>IF('表格编辑 '!H1879="","",'表格编辑 '!H1879)</f>
        <v/>
      </c>
      <c r="G1879" s="123" t="str">
        <f>IF('表格编辑 '!I1879="","",'表格编辑 '!I1879)</f>
        <v/>
      </c>
      <c r="H1879" s="123" t="str">
        <f>IF('表格编辑 '!J1879="","",'表格编辑 '!J1879)</f>
        <v>test_deadth_event(RECEIVER, ARG0, ARG1, ARG2, ARG3,ARG4)</v>
      </c>
      <c r="I1879" s="123">
        <f>IF('表格编辑 '!K1879="","",'表格编辑 '!K1879)</f>
        <v>0</v>
      </c>
      <c r="J1879" s="123" t="str">
        <f>IF('表格编辑 '!L1879="","",'表格编辑 '!L1879)</f>
        <v/>
      </c>
      <c r="K1879" s="123">
        <f>IF('表格编辑 '!M1879="","",'表格编辑 '!M1879)</f>
        <v>1620</v>
      </c>
      <c r="L1879" s="123" t="str">
        <f>IF('表格编辑 '!N1879="","",'表格编辑 '!N1879)</f>
        <v/>
      </c>
      <c r="M1879" s="123" t="str">
        <f>IF('表格编辑 '!O1879="","",'表格编辑 '!O1879)</f>
        <v/>
      </c>
      <c r="N1879" s="123" t="str">
        <f>IF('表格编辑 '!P1879="","",'表格编辑 '!P1879)</f>
        <v/>
      </c>
      <c r="O1879" s="123" t="str">
        <f>IF('表格编辑 '!Q1879="","",'表格编辑 '!Q1879)</f>
        <v/>
      </c>
      <c r="P1879" s="123" t="str">
        <f>IF('表格编辑 '!R1879="","",'表格编辑 '!R1879)</f>
        <v/>
      </c>
      <c r="Q1879" s="123">
        <f>IF('表格编辑 '!S1879="","",'表格编辑 '!S1879)</f>
        <v>320</v>
      </c>
      <c r="R1879" s="123" t="str">
        <f>IF('表格编辑 '!T1879="","",'表格编辑 '!T1879)</f>
        <v/>
      </c>
      <c r="S1879" s="123" t="str">
        <f>IF('表格编辑 '!U1879="","",'表格编辑 '!U1879)</f>
        <v/>
      </c>
      <c r="T1879" s="123" t="str">
        <f>IF('表格编辑 '!V1879="","",'表格编辑 '!V1879)</f>
        <v/>
      </c>
      <c r="U1879" s="123" t="str">
        <f>IF('表格编辑 '!W1879="","",'表格编辑 '!W1879)</f>
        <v/>
      </c>
      <c r="V1879" s="123" t="str">
        <f>IF('表格编辑 '!X1879="","",'表格编辑 '!X1879)</f>
        <v/>
      </c>
      <c r="W1879" s="123" t="str">
        <f>IF('表格编辑 '!Y1879="","",'表格编辑 '!Y1879)</f>
        <v/>
      </c>
      <c r="X1879" s="123" t="str">
        <f>IF('表格编辑 '!Z1879="","",'表格编辑 '!Z1879)</f>
        <v/>
      </c>
      <c r="Y1879" s="123" t="str">
        <f>IF('表格编辑 '!AA1879="","",'表格编辑 '!AA1879)</f>
        <v/>
      </c>
      <c r="Z1879" s="123" t="str">
        <f>IF('表格编辑 '!AB1879="","",'表格编辑 '!AB1879)</f>
        <v/>
      </c>
      <c r="AA1879" s="123" t="str">
        <f>IF('表格编辑 '!AC1879="","",'表格编辑 '!AC1879)</f>
        <v/>
      </c>
      <c r="AB1879" s="123" t="str">
        <f>IF('表格编辑 '!AD1879="","",'表格编辑 '!AD1879)</f>
        <v/>
      </c>
      <c r="AC1879" s="123" t="str">
        <f>IF('表格编辑 '!AE1879="","",'表格编辑 '!AE1879)</f>
        <v/>
      </c>
      <c r="AD1879" s="123">
        <f>IF('表格编辑 '!AF1879="","",'表格编辑 '!AF1879)</f>
        <v>100111</v>
      </c>
    </row>
    <row r="1880" spans="1:30">
      <c r="A1880" s="123">
        <f>IF('表格编辑 '!A1880="","",'表格编辑 '!A1880)</f>
        <v>112</v>
      </c>
      <c r="B1880" s="123">
        <f>IF('表格编辑 '!B1880="","",'表格编辑 '!B1880)</f>
        <v>10089</v>
      </c>
      <c r="C1880" s="123">
        <f>IF('表格编辑 '!E1880="","",'表格编辑 '!E1880)</f>
        <v>54</v>
      </c>
      <c r="D1880" s="123" t="str">
        <f>IF('表格编辑 '!F1880="","",'表格编辑 '!F1880)</f>
        <v>AI_born_event(RECEIVER, ARG0, ARG1, ARG2, ARG3,ARG4)</v>
      </c>
      <c r="E1880" s="123" t="str">
        <f>IF('表格编辑 '!G1880="","",'表格编辑 '!G1880)</f>
        <v>AI_update_event(RECEIVER, ARG0, ARG1, ARG2, ARG3,ARG4)</v>
      </c>
      <c r="F1880" s="123" t="str">
        <f>IF('表格编辑 '!H1880="","",'表格编辑 '!H1880)</f>
        <v/>
      </c>
      <c r="G1880" s="123" t="str">
        <f>IF('表格编辑 '!I1880="","",'表格编辑 '!I1880)</f>
        <v/>
      </c>
      <c r="H1880" s="123" t="str">
        <f>IF('表格编辑 '!J1880="","",'表格编辑 '!J1880)</f>
        <v>test_deadth_event(RECEIVER, ARG0, ARG1, ARG2, ARG3,ARG4)</v>
      </c>
      <c r="I1880" s="123">
        <f>IF('表格编辑 '!K1880="","",'表格编辑 '!K1880)</f>
        <v>0</v>
      </c>
      <c r="J1880" s="123" t="str">
        <f>IF('表格编辑 '!L1880="","",'表格编辑 '!L1880)</f>
        <v/>
      </c>
      <c r="K1880" s="123">
        <f>IF('表格编辑 '!M1880="","",'表格编辑 '!M1880)</f>
        <v>1620</v>
      </c>
      <c r="L1880" s="123" t="str">
        <f>IF('表格编辑 '!N1880="","",'表格编辑 '!N1880)</f>
        <v/>
      </c>
      <c r="M1880" s="123" t="str">
        <f>IF('表格编辑 '!O1880="","",'表格编辑 '!O1880)</f>
        <v/>
      </c>
      <c r="N1880" s="123" t="str">
        <f>IF('表格编辑 '!P1880="","",'表格编辑 '!P1880)</f>
        <v/>
      </c>
      <c r="O1880" s="123" t="str">
        <f>IF('表格编辑 '!Q1880="","",'表格编辑 '!Q1880)</f>
        <v/>
      </c>
      <c r="P1880" s="123" t="str">
        <f>IF('表格编辑 '!R1880="","",'表格编辑 '!R1880)</f>
        <v/>
      </c>
      <c r="Q1880" s="123">
        <f>IF('表格编辑 '!S1880="","",'表格编辑 '!S1880)</f>
        <v>320</v>
      </c>
      <c r="R1880" s="123" t="str">
        <f>IF('表格编辑 '!T1880="","",'表格编辑 '!T1880)</f>
        <v/>
      </c>
      <c r="S1880" s="123" t="str">
        <f>IF('表格编辑 '!U1880="","",'表格编辑 '!U1880)</f>
        <v/>
      </c>
      <c r="T1880" s="123" t="str">
        <f>IF('表格编辑 '!V1880="","",'表格编辑 '!V1880)</f>
        <v/>
      </c>
      <c r="U1880" s="123" t="str">
        <f>IF('表格编辑 '!W1880="","",'表格编辑 '!W1880)</f>
        <v/>
      </c>
      <c r="V1880" s="123" t="str">
        <f>IF('表格编辑 '!X1880="","",'表格编辑 '!X1880)</f>
        <v/>
      </c>
      <c r="W1880" s="123" t="str">
        <f>IF('表格编辑 '!Y1880="","",'表格编辑 '!Y1880)</f>
        <v/>
      </c>
      <c r="X1880" s="123" t="str">
        <f>IF('表格编辑 '!Z1880="","",'表格编辑 '!Z1880)</f>
        <v/>
      </c>
      <c r="Y1880" s="123" t="str">
        <f>IF('表格编辑 '!AA1880="","",'表格编辑 '!AA1880)</f>
        <v/>
      </c>
      <c r="Z1880" s="123" t="str">
        <f>IF('表格编辑 '!AB1880="","",'表格编辑 '!AB1880)</f>
        <v/>
      </c>
      <c r="AA1880" s="123" t="str">
        <f>IF('表格编辑 '!AC1880="","",'表格编辑 '!AC1880)</f>
        <v/>
      </c>
      <c r="AB1880" s="123" t="str">
        <f>IF('表格编辑 '!AD1880="","",'表格编辑 '!AD1880)</f>
        <v/>
      </c>
      <c r="AC1880" s="123" t="str">
        <f>IF('表格编辑 '!AE1880="","",'表格编辑 '!AE1880)</f>
        <v/>
      </c>
      <c r="AD1880" s="123">
        <f>IF('表格编辑 '!AF1880="","",'表格编辑 '!AF1880)</f>
        <v>100112</v>
      </c>
    </row>
    <row r="1881" spans="1:30">
      <c r="A1881" s="123">
        <f>IF('表格编辑 '!A1881="","",'表格编辑 '!A1881)</f>
        <v>113</v>
      </c>
      <c r="B1881" s="123">
        <f>IF('表格编辑 '!B1881="","",'表格编辑 '!B1881)</f>
        <v>105</v>
      </c>
      <c r="C1881" s="123">
        <f>IF('表格编辑 '!E1881="","",'表格编辑 '!E1881)</f>
        <v>54</v>
      </c>
      <c r="D1881" s="123" t="str">
        <f>IF('表格编辑 '!F1881="","",'表格编辑 '!F1881)</f>
        <v>DaXiongMaoLuTe_Born(RECEIVER,ARG0,ARG1,ARG2,ARG3,ARG4)</v>
      </c>
      <c r="E1881" s="123" t="str">
        <f>IF('表格编辑 '!G1881="","",'表格编辑 '!G1881)</f>
        <v>DaXiongMaoLuTe_Update(RECEIVER,ARG0,ARG1,ARG2,ARG3,ARG4)</v>
      </c>
      <c r="F1881" s="123" t="str">
        <f>IF('表格编辑 '!H1881="","",'表格编辑 '!H1881)</f>
        <v/>
      </c>
      <c r="G1881" s="123" t="str">
        <f>IF('表格编辑 '!I1881="","",'表格编辑 '!I1881)</f>
        <v/>
      </c>
      <c r="H1881" s="123" t="str">
        <f>IF('表格编辑 '!J1881="","",'表格编辑 '!J1881)</f>
        <v>DaXiongMaoLuTe_Deadth(RECEIVER,ARG0,ARG1,ARG2,ARG3,ARG4)</v>
      </c>
      <c r="I1881" s="123">
        <f>IF('表格编辑 '!K1881="","",'表格编辑 '!K1881)</f>
        <v>1</v>
      </c>
      <c r="J1881" s="123">
        <f>IF('表格编辑 '!L1881="","",'表格编辑 '!L1881)</f>
        <v>7008</v>
      </c>
      <c r="K1881" s="123">
        <f>IF('表格编辑 '!M1881="","",'表格编辑 '!M1881)</f>
        <v>1620</v>
      </c>
      <c r="L1881" s="123">
        <f>IF('表格编辑 '!N1881="","",'表格编辑 '!N1881)</f>
        <v>200</v>
      </c>
      <c r="M1881" s="123">
        <f>IF('表格编辑 '!O1881="","",'表格编辑 '!O1881)</f>
        <v>200</v>
      </c>
      <c r="N1881" s="123">
        <f>IF('表格编辑 '!P1881="","",'表格编辑 '!P1881)</f>
        <v>250</v>
      </c>
      <c r="O1881" s="123">
        <f>IF('表格编辑 '!Q1881="","",'表格编辑 '!Q1881)</f>
        <v>150</v>
      </c>
      <c r="P1881" s="123">
        <f>IF('表格编辑 '!R1881="","",'表格编辑 '!R1881)</f>
        <v>200</v>
      </c>
      <c r="Q1881" s="123">
        <f>IF('表格编辑 '!S1881="","",'表格编辑 '!S1881)</f>
        <v>320</v>
      </c>
      <c r="R1881" s="123" t="str">
        <f>IF('表格编辑 '!T1881="","",'表格编辑 '!T1881)</f>
        <v/>
      </c>
      <c r="S1881" s="123">
        <f>IF('表格编辑 '!U1881="","",'表格编辑 '!U1881)</f>
        <v>50</v>
      </c>
      <c r="T1881" s="123" t="str">
        <f>IF('表格编辑 '!V1881="","",'表格编辑 '!V1881)</f>
        <v/>
      </c>
      <c r="U1881" s="123" t="str">
        <f>IF('表格编辑 '!W1881="","",'表格编辑 '!W1881)</f>
        <v/>
      </c>
      <c r="V1881" s="123" t="str">
        <f>IF('表格编辑 '!X1881="","",'表格编辑 '!X1881)</f>
        <v/>
      </c>
      <c r="W1881" s="123">
        <f>IF('表格编辑 '!Y1881="","",'表格编辑 '!Y1881)</f>
        <v>100</v>
      </c>
      <c r="X1881" s="123">
        <f>IF('表格编辑 '!Z1881="","",'表格编辑 '!Z1881)</f>
        <v>100</v>
      </c>
      <c r="Y1881" s="123">
        <f>IF('表格编辑 '!AA1881="","",'表格编辑 '!AA1881)</f>
        <v>100</v>
      </c>
      <c r="Z1881" s="123">
        <f>IF('表格编辑 '!AB1881="","",'表格编辑 '!AB1881)</f>
        <v>100</v>
      </c>
      <c r="AA1881" s="123">
        <f>IF('表格编辑 '!AC1881="","",'表格编辑 '!AC1881)</f>
        <v>100</v>
      </c>
      <c r="AB1881" s="123">
        <f>IF('表格编辑 '!AD1881="","",'表格编辑 '!AD1881)</f>
        <v>100</v>
      </c>
      <c r="AC1881" s="123" t="str">
        <f>IF('表格编辑 '!AE1881="","",'表格编辑 '!AE1881)</f>
        <v/>
      </c>
      <c r="AD1881" s="123">
        <f>IF('表格编辑 '!AF1881="","",'表格编辑 '!AF1881)</f>
        <v>100113</v>
      </c>
    </row>
    <row r="1882" spans="1:30">
      <c r="A1882" s="123">
        <f>IF('表格编辑 '!A1882="","",'表格编辑 '!A1882)</f>
        <v>114</v>
      </c>
      <c r="B1882" s="123">
        <f>IF('表格编辑 '!B1882="","",'表格编辑 '!B1882)</f>
        <v>106</v>
      </c>
      <c r="C1882" s="123">
        <f>IF('表格编辑 '!E1882="","",'表格编辑 '!E1882)</f>
        <v>54</v>
      </c>
      <c r="D1882" s="123" t="str">
        <f>IF('表格编辑 '!F1882="","",'表格编辑 '!F1882)</f>
        <v>AI_born_event(RECEIVER, ARG0, ARG1, ARG2, ARG3,ARG4)</v>
      </c>
      <c r="E1882" s="123" t="str">
        <f>IF('表格编辑 '!G1882="","",'表格编辑 '!G1882)</f>
        <v>AI_update_event(RECEIVER, ARG0, ARG1, ARG2, ARG3,ARG4)</v>
      </c>
      <c r="F1882" s="123" t="str">
        <f>IF('表格编辑 '!H1882="","",'表格编辑 '!H1882)</f>
        <v/>
      </c>
      <c r="G1882" s="123" t="str">
        <f>IF('表格编辑 '!I1882="","",'表格编辑 '!I1882)</f>
        <v/>
      </c>
      <c r="H1882" s="123" t="str">
        <f>IF('表格编辑 '!J1882="","",'表格编辑 '!J1882)</f>
        <v>test_deadth_event(RECEIVER, ARG0, ARG1, ARG2, ARG3,ARG4)</v>
      </c>
      <c r="I1882" s="123">
        <f>IF('表格编辑 '!K1882="","",'表格编辑 '!K1882)</f>
        <v>0</v>
      </c>
      <c r="J1882" s="123" t="str">
        <f>IF('表格编辑 '!L1882="","",'表格编辑 '!L1882)</f>
        <v/>
      </c>
      <c r="K1882" s="123">
        <f>IF('表格编辑 '!M1882="","",'表格编辑 '!M1882)</f>
        <v>1620</v>
      </c>
      <c r="L1882" s="123" t="str">
        <f>IF('表格编辑 '!N1882="","",'表格编辑 '!N1882)</f>
        <v/>
      </c>
      <c r="M1882" s="123" t="str">
        <f>IF('表格编辑 '!O1882="","",'表格编辑 '!O1882)</f>
        <v/>
      </c>
      <c r="N1882" s="123" t="str">
        <f>IF('表格编辑 '!P1882="","",'表格编辑 '!P1882)</f>
        <v/>
      </c>
      <c r="O1882" s="123" t="str">
        <f>IF('表格编辑 '!Q1882="","",'表格编辑 '!Q1882)</f>
        <v/>
      </c>
      <c r="P1882" s="123" t="str">
        <f>IF('表格编辑 '!R1882="","",'表格编辑 '!R1882)</f>
        <v/>
      </c>
      <c r="Q1882" s="123">
        <f>IF('表格编辑 '!S1882="","",'表格编辑 '!S1882)</f>
        <v>320</v>
      </c>
      <c r="R1882" s="123" t="str">
        <f>IF('表格编辑 '!T1882="","",'表格编辑 '!T1882)</f>
        <v/>
      </c>
      <c r="S1882" s="123" t="str">
        <f>IF('表格编辑 '!U1882="","",'表格编辑 '!U1882)</f>
        <v/>
      </c>
      <c r="T1882" s="123" t="str">
        <f>IF('表格编辑 '!V1882="","",'表格编辑 '!V1882)</f>
        <v/>
      </c>
      <c r="U1882" s="123" t="str">
        <f>IF('表格编辑 '!W1882="","",'表格编辑 '!W1882)</f>
        <v/>
      </c>
      <c r="V1882" s="123" t="str">
        <f>IF('表格编辑 '!X1882="","",'表格编辑 '!X1882)</f>
        <v/>
      </c>
      <c r="W1882" s="123" t="str">
        <f>IF('表格编辑 '!Y1882="","",'表格编辑 '!Y1882)</f>
        <v/>
      </c>
      <c r="X1882" s="123" t="str">
        <f>IF('表格编辑 '!Z1882="","",'表格编辑 '!Z1882)</f>
        <v/>
      </c>
      <c r="Y1882" s="123" t="str">
        <f>IF('表格编辑 '!AA1882="","",'表格编辑 '!AA1882)</f>
        <v/>
      </c>
      <c r="Z1882" s="123" t="str">
        <f>IF('表格编辑 '!AB1882="","",'表格编辑 '!AB1882)</f>
        <v/>
      </c>
      <c r="AA1882" s="123" t="str">
        <f>IF('表格编辑 '!AC1882="","",'表格编辑 '!AC1882)</f>
        <v/>
      </c>
      <c r="AB1882" s="123" t="str">
        <f>IF('表格编辑 '!AD1882="","",'表格编辑 '!AD1882)</f>
        <v/>
      </c>
      <c r="AC1882" s="123" t="str">
        <f>IF('表格编辑 '!AE1882="","",'表格编辑 '!AE1882)</f>
        <v/>
      </c>
      <c r="AD1882" s="123">
        <f>IF('表格编辑 '!AF1882="","",'表格编辑 '!AF1882)</f>
        <v>100114</v>
      </c>
    </row>
    <row r="1883" spans="1:30">
      <c r="A1883" s="123">
        <f>IF('表格编辑 '!A1883="","",'表格编辑 '!A1883)</f>
        <v>115</v>
      </c>
      <c r="B1883" s="123">
        <f>IF('表格编辑 '!B1883="","",'表格编辑 '!B1883)</f>
        <v>10064</v>
      </c>
      <c r="C1883" s="123">
        <f>IF('表格编辑 '!E1883="","",'表格编辑 '!E1883)</f>
        <v>54</v>
      </c>
      <c r="D1883" s="123" t="str">
        <f>IF('表格编辑 '!F1883="","",'表格编辑 '!F1883)</f>
        <v>AI_born_event(RECEIVER, ARG0, ARG1, ARG2, ARG3,ARG4)</v>
      </c>
      <c r="E1883" s="123" t="str">
        <f>IF('表格编辑 '!G1883="","",'表格编辑 '!G1883)</f>
        <v>AI_update_event(RECEIVER, ARG0, ARG1, ARG2, ARG3,ARG4)</v>
      </c>
      <c r="F1883" s="123" t="str">
        <f>IF('表格编辑 '!H1883="","",'表格编辑 '!H1883)</f>
        <v/>
      </c>
      <c r="G1883" s="123" t="str">
        <f>IF('表格编辑 '!I1883="","",'表格编辑 '!I1883)</f>
        <v/>
      </c>
      <c r="H1883" s="123" t="str">
        <f>IF('表格编辑 '!J1883="","",'表格编辑 '!J1883)</f>
        <v>test_deadth_event(RECEIVER, ARG0, ARG1, ARG2, ARG3,ARG4)</v>
      </c>
      <c r="I1883" s="123">
        <f>IF('表格编辑 '!K1883="","",'表格编辑 '!K1883)</f>
        <v>0</v>
      </c>
      <c r="J1883" s="123" t="str">
        <f>IF('表格编辑 '!L1883="","",'表格编辑 '!L1883)</f>
        <v/>
      </c>
      <c r="K1883" s="123">
        <f>IF('表格编辑 '!M1883="","",'表格编辑 '!M1883)</f>
        <v>1620</v>
      </c>
      <c r="L1883" s="123" t="str">
        <f>IF('表格编辑 '!N1883="","",'表格编辑 '!N1883)</f>
        <v/>
      </c>
      <c r="M1883" s="123" t="str">
        <f>IF('表格编辑 '!O1883="","",'表格编辑 '!O1883)</f>
        <v/>
      </c>
      <c r="N1883" s="123" t="str">
        <f>IF('表格编辑 '!P1883="","",'表格编辑 '!P1883)</f>
        <v/>
      </c>
      <c r="O1883" s="123" t="str">
        <f>IF('表格编辑 '!Q1883="","",'表格编辑 '!Q1883)</f>
        <v/>
      </c>
      <c r="P1883" s="123" t="str">
        <f>IF('表格编辑 '!R1883="","",'表格编辑 '!R1883)</f>
        <v/>
      </c>
      <c r="Q1883" s="123">
        <f>IF('表格编辑 '!S1883="","",'表格编辑 '!S1883)</f>
        <v>320</v>
      </c>
      <c r="R1883" s="123" t="str">
        <f>IF('表格编辑 '!T1883="","",'表格编辑 '!T1883)</f>
        <v/>
      </c>
      <c r="S1883" s="123" t="str">
        <f>IF('表格编辑 '!U1883="","",'表格编辑 '!U1883)</f>
        <v/>
      </c>
      <c r="T1883" s="123" t="str">
        <f>IF('表格编辑 '!V1883="","",'表格编辑 '!V1883)</f>
        <v/>
      </c>
      <c r="U1883" s="123" t="str">
        <f>IF('表格编辑 '!W1883="","",'表格编辑 '!W1883)</f>
        <v/>
      </c>
      <c r="V1883" s="123" t="str">
        <f>IF('表格编辑 '!X1883="","",'表格编辑 '!X1883)</f>
        <v/>
      </c>
      <c r="W1883" s="123" t="str">
        <f>IF('表格编辑 '!Y1883="","",'表格编辑 '!Y1883)</f>
        <v/>
      </c>
      <c r="X1883" s="123" t="str">
        <f>IF('表格编辑 '!Z1883="","",'表格编辑 '!Z1883)</f>
        <v/>
      </c>
      <c r="Y1883" s="123" t="str">
        <f>IF('表格编辑 '!AA1883="","",'表格编辑 '!AA1883)</f>
        <v/>
      </c>
      <c r="Z1883" s="123" t="str">
        <f>IF('表格编辑 '!AB1883="","",'表格编辑 '!AB1883)</f>
        <v/>
      </c>
      <c r="AA1883" s="123" t="str">
        <f>IF('表格编辑 '!AC1883="","",'表格编辑 '!AC1883)</f>
        <v/>
      </c>
      <c r="AB1883" s="123" t="str">
        <f>IF('表格编辑 '!AD1883="","",'表格编辑 '!AD1883)</f>
        <v/>
      </c>
      <c r="AC1883" s="123" t="str">
        <f>IF('表格编辑 '!AE1883="","",'表格编辑 '!AE1883)</f>
        <v/>
      </c>
      <c r="AD1883" s="123">
        <f>IF('表格编辑 '!AF1883="","",'表格编辑 '!AF1883)</f>
        <v>100115</v>
      </c>
    </row>
    <row r="1884" spans="1:30">
      <c r="A1884" s="123">
        <f>IF('表格编辑 '!A1884="","",'表格编辑 '!A1884)</f>
        <v>116</v>
      </c>
      <c r="B1884" s="123">
        <f>IF('表格编辑 '!B1884="","",'表格编辑 '!B1884)</f>
        <v>107</v>
      </c>
      <c r="C1884" s="123">
        <f>IF('表格编辑 '!E1884="","",'表格编辑 '!E1884)</f>
        <v>54</v>
      </c>
      <c r="D1884" s="123" t="str">
        <f>IF('表格编辑 '!F1884="","",'表格编辑 '!F1884)</f>
        <v>JunFaPiNiSi_Born(RECEIVER,ARG0,ARG1,ARG2,ARG3,ARG4)</v>
      </c>
      <c r="E1884" s="123" t="str">
        <f>IF('表格编辑 '!G1884="","",'表格编辑 '!G1884)</f>
        <v>JunFaPiNiSi_Update(RECEIVER,ARG0,ARG1,ARG2,ARG3,ARG4)</v>
      </c>
      <c r="F1884" s="123" t="str">
        <f>IF('表格编辑 '!H1884="","",'表格编辑 '!H1884)</f>
        <v/>
      </c>
      <c r="G1884" s="123" t="str">
        <f>IF('表格编辑 '!I1884="","",'表格编辑 '!I1884)</f>
        <v/>
      </c>
      <c r="H1884" s="123" t="str">
        <f>IF('表格编辑 '!J1884="","",'表格编辑 '!J1884)</f>
        <v>JunFaPiNiSi_Deadth(RECEIVER,ARG0,ARG1,ARG2,ARG3,ARG4)</v>
      </c>
      <c r="I1884" s="123">
        <f>IF('表格编辑 '!K1884="","",'表格编辑 '!K1884)</f>
        <v>1</v>
      </c>
      <c r="J1884" s="123">
        <f>IF('表格编辑 '!L1884="","",'表格编辑 '!L1884)</f>
        <v>7008</v>
      </c>
      <c r="K1884" s="123">
        <f>IF('表格编辑 '!M1884="","",'表格编辑 '!M1884)</f>
        <v>1620</v>
      </c>
      <c r="L1884" s="123">
        <f>IF('表格编辑 '!N1884="","",'表格编辑 '!N1884)</f>
        <v>250</v>
      </c>
      <c r="M1884" s="123">
        <f>IF('表格编辑 '!O1884="","",'表格编辑 '!O1884)</f>
        <v>250</v>
      </c>
      <c r="N1884" s="123">
        <f>IF('表格编辑 '!P1884="","",'表格编辑 '!P1884)</f>
        <v>250</v>
      </c>
      <c r="O1884" s="123">
        <f>IF('表格编辑 '!Q1884="","",'表格编辑 '!Q1884)</f>
        <v>160</v>
      </c>
      <c r="P1884" s="123">
        <f>IF('表格编辑 '!R1884="","",'表格编辑 '!R1884)</f>
        <v>200</v>
      </c>
      <c r="Q1884" s="123">
        <f>IF('表格编辑 '!S1884="","",'表格编辑 '!S1884)</f>
        <v>320</v>
      </c>
      <c r="R1884" s="123" t="str">
        <f>IF('表格编辑 '!T1884="","",'表格编辑 '!T1884)</f>
        <v/>
      </c>
      <c r="S1884" s="123">
        <f>IF('表格编辑 '!U1884="","",'表格编辑 '!U1884)</f>
        <v>50</v>
      </c>
      <c r="T1884" s="123" t="str">
        <f>IF('表格编辑 '!V1884="","",'表格编辑 '!V1884)</f>
        <v/>
      </c>
      <c r="U1884" s="123" t="str">
        <f>IF('表格编辑 '!W1884="","",'表格编辑 '!W1884)</f>
        <v/>
      </c>
      <c r="V1884" s="123" t="str">
        <f>IF('表格编辑 '!X1884="","",'表格编辑 '!X1884)</f>
        <v/>
      </c>
      <c r="W1884" s="123">
        <f>IF('表格编辑 '!Y1884="","",'表格编辑 '!Y1884)</f>
        <v>100</v>
      </c>
      <c r="X1884" s="123">
        <f>IF('表格编辑 '!Z1884="","",'表格编辑 '!Z1884)</f>
        <v>100</v>
      </c>
      <c r="Y1884" s="123">
        <f>IF('表格编辑 '!AA1884="","",'表格编辑 '!AA1884)</f>
        <v>100</v>
      </c>
      <c r="Z1884" s="123">
        <f>IF('表格编辑 '!AB1884="","",'表格编辑 '!AB1884)</f>
        <v>100</v>
      </c>
      <c r="AA1884" s="123">
        <f>IF('表格编辑 '!AC1884="","",'表格编辑 '!AC1884)</f>
        <v>100</v>
      </c>
      <c r="AB1884" s="123">
        <f>IF('表格编辑 '!AD1884="","",'表格编辑 '!AD1884)</f>
        <v>100</v>
      </c>
      <c r="AC1884" s="123" t="str">
        <f>IF('表格编辑 '!AE1884="","",'表格编辑 '!AE1884)</f>
        <v/>
      </c>
      <c r="AD1884" s="123">
        <f>IF('表格编辑 '!AF1884="","",'表格编辑 '!AF1884)</f>
        <v>100116</v>
      </c>
    </row>
    <row r="1885" spans="1:30">
      <c r="A1885" s="123">
        <f>IF('表格编辑 '!A1885="","",'表格编辑 '!A1885)</f>
        <v>117</v>
      </c>
      <c r="B1885" s="123">
        <f>IF('表格编辑 '!B1885="","",'表格编辑 '!B1885)</f>
        <v>10002</v>
      </c>
      <c r="C1885" s="123">
        <f>IF('表格编辑 '!E1885="","",'表格编辑 '!E1885)</f>
        <v>56</v>
      </c>
      <c r="D1885" s="123" t="str">
        <f>IF('表格编辑 '!F1885="","",'表格编辑 '!F1885)</f>
        <v>AI_born_event(RECEIVER, ARG0, ARG1, ARG2, ARG3,ARG4)</v>
      </c>
      <c r="E1885" s="123" t="str">
        <f>IF('表格编辑 '!G1885="","",'表格编辑 '!G1885)</f>
        <v>AI_update_event(RECEIVER, ARG0, ARG1, ARG2, ARG3,ARG4)</v>
      </c>
      <c r="F1885" s="123" t="str">
        <f>IF('表格编辑 '!H1885="","",'表格编辑 '!H1885)</f>
        <v/>
      </c>
      <c r="G1885" s="123" t="str">
        <f>IF('表格编辑 '!I1885="","",'表格编辑 '!I1885)</f>
        <v/>
      </c>
      <c r="H1885" s="123" t="str">
        <f>IF('表格编辑 '!J1885="","",'表格编辑 '!J1885)</f>
        <v>test_deadth_event(RECEIVER, ARG0, ARG1, ARG2, ARG3,ARG4)</v>
      </c>
      <c r="I1885" s="123">
        <f>IF('表格编辑 '!K1885="","",'表格编辑 '!K1885)</f>
        <v>0</v>
      </c>
      <c r="J1885" s="123" t="str">
        <f>IF('表格编辑 '!L1885="","",'表格编辑 '!L1885)</f>
        <v/>
      </c>
      <c r="K1885" s="123">
        <f>IF('表格编辑 '!M1885="","",'表格编辑 '!M1885)</f>
        <v>1680</v>
      </c>
      <c r="L1885" s="123" t="str">
        <f>IF('表格编辑 '!N1885="","",'表格编辑 '!N1885)</f>
        <v/>
      </c>
      <c r="M1885" s="123" t="str">
        <f>IF('表格编辑 '!O1885="","",'表格编辑 '!O1885)</f>
        <v/>
      </c>
      <c r="N1885" s="123" t="str">
        <f>IF('表格编辑 '!P1885="","",'表格编辑 '!P1885)</f>
        <v/>
      </c>
      <c r="O1885" s="123" t="str">
        <f>IF('表格编辑 '!Q1885="","",'表格编辑 '!Q1885)</f>
        <v/>
      </c>
      <c r="P1885" s="123" t="str">
        <f>IF('表格编辑 '!R1885="","",'表格编辑 '!R1885)</f>
        <v/>
      </c>
      <c r="Q1885" s="123">
        <f>IF('表格编辑 '!S1885="","",'表格编辑 '!S1885)</f>
        <v>320</v>
      </c>
      <c r="R1885" s="123" t="str">
        <f>IF('表格编辑 '!T1885="","",'表格编辑 '!T1885)</f>
        <v/>
      </c>
      <c r="S1885" s="123" t="str">
        <f>IF('表格编辑 '!U1885="","",'表格编辑 '!U1885)</f>
        <v/>
      </c>
      <c r="T1885" s="123" t="str">
        <f>IF('表格编辑 '!V1885="","",'表格编辑 '!V1885)</f>
        <v/>
      </c>
      <c r="U1885" s="123" t="str">
        <f>IF('表格编辑 '!W1885="","",'表格编辑 '!W1885)</f>
        <v/>
      </c>
      <c r="V1885" s="123" t="str">
        <f>IF('表格编辑 '!X1885="","",'表格编辑 '!X1885)</f>
        <v/>
      </c>
      <c r="W1885" s="123" t="str">
        <f>IF('表格编辑 '!Y1885="","",'表格编辑 '!Y1885)</f>
        <v/>
      </c>
      <c r="X1885" s="123" t="str">
        <f>IF('表格编辑 '!Z1885="","",'表格编辑 '!Z1885)</f>
        <v/>
      </c>
      <c r="Y1885" s="123" t="str">
        <f>IF('表格编辑 '!AA1885="","",'表格编辑 '!AA1885)</f>
        <v/>
      </c>
      <c r="Z1885" s="123" t="str">
        <f>IF('表格编辑 '!AB1885="","",'表格编辑 '!AB1885)</f>
        <v/>
      </c>
      <c r="AA1885" s="123" t="str">
        <f>IF('表格编辑 '!AC1885="","",'表格编辑 '!AC1885)</f>
        <v/>
      </c>
      <c r="AB1885" s="123" t="str">
        <f>IF('表格编辑 '!AD1885="","",'表格编辑 '!AD1885)</f>
        <v/>
      </c>
      <c r="AC1885" s="123" t="str">
        <f>IF('表格编辑 '!AE1885="","",'表格编辑 '!AE1885)</f>
        <v/>
      </c>
      <c r="AD1885" s="123">
        <f>IF('表格编辑 '!AF1885="","",'表格编辑 '!AF1885)</f>
        <v>100117</v>
      </c>
    </row>
    <row r="1886" spans="1:30">
      <c r="A1886" s="123">
        <f>IF('表格编辑 '!A1886="","",'表格编辑 '!A1886)</f>
        <v>118</v>
      </c>
      <c r="B1886" s="123">
        <f>IF('表格编辑 '!B1886="","",'表格编辑 '!B1886)</f>
        <v>10011</v>
      </c>
      <c r="C1886" s="123">
        <f>IF('表格编辑 '!E1886="","",'表格编辑 '!E1886)</f>
        <v>56</v>
      </c>
      <c r="D1886" s="123" t="str">
        <f>IF('表格编辑 '!F1886="","",'表格编辑 '!F1886)</f>
        <v>AI_born_event(RECEIVER, ARG0, ARG1, ARG2, ARG3,ARG4)</v>
      </c>
      <c r="E1886" s="123" t="str">
        <f>IF('表格编辑 '!G1886="","",'表格编辑 '!G1886)</f>
        <v>AI_update_event(RECEIVER, ARG0, ARG1, ARG2, ARG3,ARG4)</v>
      </c>
      <c r="F1886" s="123" t="str">
        <f>IF('表格编辑 '!H1886="","",'表格编辑 '!H1886)</f>
        <v/>
      </c>
      <c r="G1886" s="123" t="str">
        <f>IF('表格编辑 '!I1886="","",'表格编辑 '!I1886)</f>
        <v/>
      </c>
      <c r="H1886" s="123" t="str">
        <f>IF('表格编辑 '!J1886="","",'表格编辑 '!J1886)</f>
        <v>test_deadth_event(RECEIVER, ARG0, ARG1, ARG2, ARG3,ARG4)</v>
      </c>
      <c r="I1886" s="123">
        <f>IF('表格编辑 '!K1886="","",'表格编辑 '!K1886)</f>
        <v>0</v>
      </c>
      <c r="J1886" s="123" t="str">
        <f>IF('表格编辑 '!L1886="","",'表格编辑 '!L1886)</f>
        <v/>
      </c>
      <c r="K1886" s="123">
        <f>IF('表格编辑 '!M1886="","",'表格编辑 '!M1886)</f>
        <v>1680</v>
      </c>
      <c r="L1886" s="123" t="str">
        <f>IF('表格编辑 '!N1886="","",'表格编辑 '!N1886)</f>
        <v/>
      </c>
      <c r="M1886" s="123" t="str">
        <f>IF('表格编辑 '!O1886="","",'表格编辑 '!O1886)</f>
        <v/>
      </c>
      <c r="N1886" s="123" t="str">
        <f>IF('表格编辑 '!P1886="","",'表格编辑 '!P1886)</f>
        <v/>
      </c>
      <c r="O1886" s="123" t="str">
        <f>IF('表格编辑 '!Q1886="","",'表格编辑 '!Q1886)</f>
        <v/>
      </c>
      <c r="P1886" s="123" t="str">
        <f>IF('表格编辑 '!R1886="","",'表格编辑 '!R1886)</f>
        <v/>
      </c>
      <c r="Q1886" s="123">
        <f>IF('表格编辑 '!S1886="","",'表格编辑 '!S1886)</f>
        <v>320</v>
      </c>
      <c r="R1886" s="123" t="str">
        <f>IF('表格编辑 '!T1886="","",'表格编辑 '!T1886)</f>
        <v/>
      </c>
      <c r="S1886" s="123" t="str">
        <f>IF('表格编辑 '!U1886="","",'表格编辑 '!U1886)</f>
        <v/>
      </c>
      <c r="T1886" s="123" t="str">
        <f>IF('表格编辑 '!V1886="","",'表格编辑 '!V1886)</f>
        <v/>
      </c>
      <c r="U1886" s="123" t="str">
        <f>IF('表格编辑 '!W1886="","",'表格编辑 '!W1886)</f>
        <v/>
      </c>
      <c r="V1886" s="123" t="str">
        <f>IF('表格编辑 '!X1886="","",'表格编辑 '!X1886)</f>
        <v/>
      </c>
      <c r="W1886" s="123" t="str">
        <f>IF('表格编辑 '!Y1886="","",'表格编辑 '!Y1886)</f>
        <v/>
      </c>
      <c r="X1886" s="123" t="str">
        <f>IF('表格编辑 '!Z1886="","",'表格编辑 '!Z1886)</f>
        <v/>
      </c>
      <c r="Y1886" s="123" t="str">
        <f>IF('表格编辑 '!AA1886="","",'表格编辑 '!AA1886)</f>
        <v/>
      </c>
      <c r="Z1886" s="123" t="str">
        <f>IF('表格编辑 '!AB1886="","",'表格编辑 '!AB1886)</f>
        <v/>
      </c>
      <c r="AA1886" s="123" t="str">
        <f>IF('表格编辑 '!AC1886="","",'表格编辑 '!AC1886)</f>
        <v/>
      </c>
      <c r="AB1886" s="123" t="str">
        <f>IF('表格编辑 '!AD1886="","",'表格编辑 '!AD1886)</f>
        <v/>
      </c>
      <c r="AC1886" s="123" t="str">
        <f>IF('表格编辑 '!AE1886="","",'表格编辑 '!AE1886)</f>
        <v/>
      </c>
      <c r="AD1886" s="123">
        <f>IF('表格编辑 '!AF1886="","",'表格编辑 '!AF1886)</f>
        <v>100118</v>
      </c>
    </row>
    <row r="1887" spans="1:30">
      <c r="A1887" s="123">
        <f>IF('表格编辑 '!A1887="","",'表格编辑 '!A1887)</f>
        <v>119</v>
      </c>
      <c r="B1887" s="123">
        <f>IF('表格编辑 '!B1887="","",'表格编辑 '!B1887)</f>
        <v>10036</v>
      </c>
      <c r="C1887" s="123">
        <f>IF('表格编辑 '!E1887="","",'表格编辑 '!E1887)</f>
        <v>56</v>
      </c>
      <c r="D1887" s="123" t="str">
        <f>IF('表格编辑 '!F1887="","",'表格编辑 '!F1887)</f>
        <v>AI_born_event(RECEIVER, ARG0, ARG1, ARG2, ARG3,ARG4)</v>
      </c>
      <c r="E1887" s="123" t="str">
        <f>IF('表格编辑 '!G1887="","",'表格编辑 '!G1887)</f>
        <v>AI_update_event(RECEIVER, ARG0, ARG1, ARG2, ARG3,ARG4)</v>
      </c>
      <c r="F1887" s="123" t="str">
        <f>IF('表格编辑 '!H1887="","",'表格编辑 '!H1887)</f>
        <v/>
      </c>
      <c r="G1887" s="123" t="str">
        <f>IF('表格编辑 '!I1887="","",'表格编辑 '!I1887)</f>
        <v/>
      </c>
      <c r="H1887" s="123" t="str">
        <f>IF('表格编辑 '!J1887="","",'表格编辑 '!J1887)</f>
        <v>test_deadth_event(RECEIVER, ARG0, ARG1, ARG2, ARG3,ARG4)</v>
      </c>
      <c r="I1887" s="123">
        <f>IF('表格编辑 '!K1887="","",'表格编辑 '!K1887)</f>
        <v>0</v>
      </c>
      <c r="J1887" s="123" t="str">
        <f>IF('表格编辑 '!L1887="","",'表格编辑 '!L1887)</f>
        <v/>
      </c>
      <c r="K1887" s="123">
        <f>IF('表格编辑 '!M1887="","",'表格编辑 '!M1887)</f>
        <v>1680</v>
      </c>
      <c r="L1887" s="123" t="str">
        <f>IF('表格编辑 '!N1887="","",'表格编辑 '!N1887)</f>
        <v/>
      </c>
      <c r="M1887" s="123" t="str">
        <f>IF('表格编辑 '!O1887="","",'表格编辑 '!O1887)</f>
        <v/>
      </c>
      <c r="N1887" s="123" t="str">
        <f>IF('表格编辑 '!P1887="","",'表格编辑 '!P1887)</f>
        <v/>
      </c>
      <c r="O1887" s="123" t="str">
        <f>IF('表格编辑 '!Q1887="","",'表格编辑 '!Q1887)</f>
        <v/>
      </c>
      <c r="P1887" s="123" t="str">
        <f>IF('表格编辑 '!R1887="","",'表格编辑 '!R1887)</f>
        <v/>
      </c>
      <c r="Q1887" s="123">
        <f>IF('表格编辑 '!S1887="","",'表格编辑 '!S1887)</f>
        <v>320</v>
      </c>
      <c r="R1887" s="123" t="str">
        <f>IF('表格编辑 '!T1887="","",'表格编辑 '!T1887)</f>
        <v/>
      </c>
      <c r="S1887" s="123" t="str">
        <f>IF('表格编辑 '!U1887="","",'表格编辑 '!U1887)</f>
        <v/>
      </c>
      <c r="T1887" s="123" t="str">
        <f>IF('表格编辑 '!V1887="","",'表格编辑 '!V1887)</f>
        <v/>
      </c>
      <c r="U1887" s="123" t="str">
        <f>IF('表格编辑 '!W1887="","",'表格编辑 '!W1887)</f>
        <v/>
      </c>
      <c r="V1887" s="123" t="str">
        <f>IF('表格编辑 '!X1887="","",'表格编辑 '!X1887)</f>
        <v/>
      </c>
      <c r="W1887" s="123" t="str">
        <f>IF('表格编辑 '!Y1887="","",'表格编辑 '!Y1887)</f>
        <v/>
      </c>
      <c r="X1887" s="123" t="str">
        <f>IF('表格编辑 '!Z1887="","",'表格编辑 '!Z1887)</f>
        <v/>
      </c>
      <c r="Y1887" s="123" t="str">
        <f>IF('表格编辑 '!AA1887="","",'表格编辑 '!AA1887)</f>
        <v/>
      </c>
      <c r="Z1887" s="123" t="str">
        <f>IF('表格编辑 '!AB1887="","",'表格编辑 '!AB1887)</f>
        <v/>
      </c>
      <c r="AA1887" s="123" t="str">
        <f>IF('表格编辑 '!AC1887="","",'表格编辑 '!AC1887)</f>
        <v/>
      </c>
      <c r="AB1887" s="123" t="str">
        <f>IF('表格编辑 '!AD1887="","",'表格编辑 '!AD1887)</f>
        <v/>
      </c>
      <c r="AC1887" s="123" t="str">
        <f>IF('表格编辑 '!AE1887="","",'表格编辑 '!AE1887)</f>
        <v/>
      </c>
      <c r="AD1887" s="123">
        <f>IF('表格编辑 '!AF1887="","",'表格编辑 '!AF1887)</f>
        <v>100119</v>
      </c>
    </row>
    <row r="1888" spans="1:30">
      <c r="A1888" s="123">
        <f>IF('表格编辑 '!A1888="","",'表格编辑 '!A1888)</f>
        <v>120</v>
      </c>
      <c r="B1888" s="123">
        <f>IF('表格编辑 '!B1888="","",'表格编辑 '!B1888)</f>
        <v>10055</v>
      </c>
      <c r="C1888" s="123">
        <f>IF('表格编辑 '!E1888="","",'表格编辑 '!E1888)</f>
        <v>56</v>
      </c>
      <c r="D1888" s="123" t="str">
        <f>IF('表格编辑 '!F1888="","",'表格编辑 '!F1888)</f>
        <v>AI_born_event(RECEIVER, ARG0, ARG1, ARG2, ARG3,ARG4)</v>
      </c>
      <c r="E1888" s="123" t="str">
        <f>IF('表格编辑 '!G1888="","",'表格编辑 '!G1888)</f>
        <v>AI_update_event(RECEIVER, ARG0, ARG1, ARG2, ARG3,ARG4)</v>
      </c>
      <c r="F1888" s="123" t="str">
        <f>IF('表格编辑 '!H1888="","",'表格编辑 '!H1888)</f>
        <v/>
      </c>
      <c r="G1888" s="123" t="str">
        <f>IF('表格编辑 '!I1888="","",'表格编辑 '!I1888)</f>
        <v/>
      </c>
      <c r="H1888" s="123" t="str">
        <f>IF('表格编辑 '!J1888="","",'表格编辑 '!J1888)</f>
        <v>test_deadth_event(RECEIVER, ARG0, ARG1, ARG2, ARG3,ARG4)</v>
      </c>
      <c r="I1888" s="123">
        <f>IF('表格编辑 '!K1888="","",'表格编辑 '!K1888)</f>
        <v>0</v>
      </c>
      <c r="J1888" s="123" t="str">
        <f>IF('表格编辑 '!L1888="","",'表格编辑 '!L1888)</f>
        <v/>
      </c>
      <c r="K1888" s="123">
        <f>IF('表格编辑 '!M1888="","",'表格编辑 '!M1888)</f>
        <v>1680</v>
      </c>
      <c r="L1888" s="123" t="str">
        <f>IF('表格编辑 '!N1888="","",'表格编辑 '!N1888)</f>
        <v/>
      </c>
      <c r="M1888" s="123" t="str">
        <f>IF('表格编辑 '!O1888="","",'表格编辑 '!O1888)</f>
        <v/>
      </c>
      <c r="N1888" s="123" t="str">
        <f>IF('表格编辑 '!P1888="","",'表格编辑 '!P1888)</f>
        <v/>
      </c>
      <c r="O1888" s="123" t="str">
        <f>IF('表格编辑 '!Q1888="","",'表格编辑 '!Q1888)</f>
        <v/>
      </c>
      <c r="P1888" s="123" t="str">
        <f>IF('表格编辑 '!R1888="","",'表格编辑 '!R1888)</f>
        <v/>
      </c>
      <c r="Q1888" s="123">
        <f>IF('表格编辑 '!S1888="","",'表格编辑 '!S1888)</f>
        <v>320</v>
      </c>
      <c r="R1888" s="123" t="str">
        <f>IF('表格编辑 '!T1888="","",'表格编辑 '!T1888)</f>
        <v/>
      </c>
      <c r="S1888" s="123" t="str">
        <f>IF('表格编辑 '!U1888="","",'表格编辑 '!U1888)</f>
        <v/>
      </c>
      <c r="T1888" s="123" t="str">
        <f>IF('表格编辑 '!V1888="","",'表格编辑 '!V1888)</f>
        <v/>
      </c>
      <c r="U1888" s="123" t="str">
        <f>IF('表格编辑 '!W1888="","",'表格编辑 '!W1888)</f>
        <v/>
      </c>
      <c r="V1888" s="123" t="str">
        <f>IF('表格编辑 '!X1888="","",'表格编辑 '!X1888)</f>
        <v/>
      </c>
      <c r="W1888" s="123" t="str">
        <f>IF('表格编辑 '!Y1888="","",'表格编辑 '!Y1888)</f>
        <v/>
      </c>
      <c r="X1888" s="123" t="str">
        <f>IF('表格编辑 '!Z1888="","",'表格编辑 '!Z1888)</f>
        <v/>
      </c>
      <c r="Y1888" s="123" t="str">
        <f>IF('表格编辑 '!AA1888="","",'表格编辑 '!AA1888)</f>
        <v/>
      </c>
      <c r="Z1888" s="123" t="str">
        <f>IF('表格编辑 '!AB1888="","",'表格编辑 '!AB1888)</f>
        <v/>
      </c>
      <c r="AA1888" s="123" t="str">
        <f>IF('表格编辑 '!AC1888="","",'表格编辑 '!AC1888)</f>
        <v/>
      </c>
      <c r="AB1888" s="123" t="str">
        <f>IF('表格编辑 '!AD1888="","",'表格编辑 '!AD1888)</f>
        <v/>
      </c>
      <c r="AC1888" s="123" t="str">
        <f>IF('表格编辑 '!AE1888="","",'表格编辑 '!AE1888)</f>
        <v/>
      </c>
      <c r="AD1888" s="123">
        <f>IF('表格编辑 '!AF1888="","",'表格编辑 '!AF1888)</f>
        <v>100120</v>
      </c>
    </row>
    <row r="1889" spans="1:30">
      <c r="A1889" s="123">
        <f>IF('表格编辑 '!A1889="","",'表格编辑 '!A1889)</f>
        <v>121</v>
      </c>
      <c r="B1889" s="123">
        <f>IF('表格编辑 '!B1889="","",'表格编辑 '!B1889)</f>
        <v>108</v>
      </c>
      <c r="C1889" s="123">
        <f>IF('表格编辑 '!E1889="","",'表格编辑 '!E1889)</f>
        <v>57</v>
      </c>
      <c r="D1889" s="123" t="str">
        <f>IF('表格编辑 '!F1889="","",'表格编辑 '!F1889)</f>
        <v>QianNianXueYao_Born(RECEIVER,ARG0,ARG1,ARG2,ARG3,ARG4)</v>
      </c>
      <c r="E1889" s="123" t="str">
        <f>IF('表格编辑 '!G1889="","",'表格编辑 '!G1889)</f>
        <v>QianNianXueYao_Update(RECEIVER,ARG0,ARG1,ARG2,ARG3,ARG4)</v>
      </c>
      <c r="F1889" s="123" t="str">
        <f>IF('表格编辑 '!H1889="","",'表格编辑 '!H1889)</f>
        <v/>
      </c>
      <c r="G1889" s="123" t="str">
        <f>IF('表格编辑 '!I1889="","",'表格编辑 '!I1889)</f>
        <v/>
      </c>
      <c r="H1889" s="123" t="str">
        <f>IF('表格编辑 '!J1889="","",'表格编辑 '!J1889)</f>
        <v>QianNianXueYao_Deadth(RECEIVER,ARG0,ARG1,ARG2,ARG3,ARG4)</v>
      </c>
      <c r="I1889" s="123">
        <f>IF('表格编辑 '!K1889="","",'表格编辑 '!K1889)</f>
        <v>1</v>
      </c>
      <c r="J1889" s="123">
        <f>IF('表格编辑 '!L1889="","",'表格编辑 '!L1889)</f>
        <v>7416</v>
      </c>
      <c r="K1889" s="123">
        <f>IF('表格编辑 '!M1889="","",'表格编辑 '!M1889)</f>
        <v>1710</v>
      </c>
      <c r="L1889" s="123">
        <f>IF('表格编辑 '!N1889="","",'表格编辑 '!N1889)</f>
        <v>270</v>
      </c>
      <c r="M1889" s="123">
        <f>IF('表格编辑 '!O1889="","",'表格编辑 '!O1889)</f>
        <v>250</v>
      </c>
      <c r="N1889" s="123">
        <f>IF('表格编辑 '!P1889="","",'表格编辑 '!P1889)</f>
        <v>250</v>
      </c>
      <c r="O1889" s="123">
        <f>IF('表格编辑 '!Q1889="","",'表格编辑 '!Q1889)</f>
        <v>200</v>
      </c>
      <c r="P1889" s="123">
        <f>IF('表格编辑 '!R1889="","",'表格编辑 '!R1889)</f>
        <v>200</v>
      </c>
      <c r="Q1889" s="123">
        <f>IF('表格编辑 '!S1889="","",'表格编辑 '!S1889)</f>
        <v>320</v>
      </c>
      <c r="R1889" s="123" t="str">
        <f>IF('表格编辑 '!T1889="","",'表格编辑 '!T1889)</f>
        <v/>
      </c>
      <c r="S1889" s="123">
        <f>IF('表格编辑 '!U1889="","",'表格编辑 '!U1889)</f>
        <v>50</v>
      </c>
      <c r="T1889" s="123" t="str">
        <f>IF('表格编辑 '!V1889="","",'表格编辑 '!V1889)</f>
        <v/>
      </c>
      <c r="U1889" s="123" t="str">
        <f>IF('表格编辑 '!W1889="","",'表格编辑 '!W1889)</f>
        <v/>
      </c>
      <c r="V1889" s="123" t="str">
        <f>IF('表格编辑 '!X1889="","",'表格编辑 '!X1889)</f>
        <v/>
      </c>
      <c r="W1889" s="123">
        <f>IF('表格编辑 '!Y1889="","",'表格编辑 '!Y1889)</f>
        <v>100</v>
      </c>
      <c r="X1889" s="123">
        <f>IF('表格编辑 '!Z1889="","",'表格编辑 '!Z1889)</f>
        <v>100</v>
      </c>
      <c r="Y1889" s="123">
        <f>IF('表格编辑 '!AA1889="","",'表格编辑 '!AA1889)</f>
        <v>100</v>
      </c>
      <c r="Z1889" s="123">
        <f>IF('表格编辑 '!AB1889="","",'表格编辑 '!AB1889)</f>
        <v>100</v>
      </c>
      <c r="AA1889" s="123">
        <f>IF('表格编辑 '!AC1889="","",'表格编辑 '!AC1889)</f>
        <v>100</v>
      </c>
      <c r="AB1889" s="123">
        <f>IF('表格编辑 '!AD1889="","",'表格编辑 '!AD1889)</f>
        <v>100</v>
      </c>
      <c r="AC1889" s="123" t="str">
        <f>IF('表格编辑 '!AE1889="","",'表格编辑 '!AE1889)</f>
        <v/>
      </c>
      <c r="AD1889" s="123">
        <f>IF('表格编辑 '!AF1889="","",'表格编辑 '!AF1889)</f>
        <v>100121</v>
      </c>
    </row>
    <row r="1890" spans="1:30">
      <c r="A1890" s="123">
        <f>IF('表格编辑 '!A1890="","",'表格编辑 '!A1890)</f>
        <v>122</v>
      </c>
      <c r="B1890" s="123">
        <f>IF('表格编辑 '!B1890="","",'表格编辑 '!B1890)</f>
        <v>10101</v>
      </c>
      <c r="C1890" s="123">
        <f>IF('表格编辑 '!E1890="","",'表格编辑 '!E1890)</f>
        <v>57</v>
      </c>
      <c r="D1890" s="123" t="str">
        <f>IF('表格编辑 '!F1890="","",'表格编辑 '!F1890)</f>
        <v>AI_born_event(RECEIVER, ARG0, ARG1, ARG2, ARG3,ARG4)</v>
      </c>
      <c r="E1890" s="123" t="str">
        <f>IF('表格编辑 '!G1890="","",'表格编辑 '!G1890)</f>
        <v>AI_update_event(RECEIVER, ARG0, ARG1, ARG2, ARG3,ARG4)</v>
      </c>
      <c r="F1890" s="123" t="str">
        <f>IF('表格编辑 '!H1890="","",'表格编辑 '!H1890)</f>
        <v/>
      </c>
      <c r="G1890" s="123" t="str">
        <f>IF('表格编辑 '!I1890="","",'表格编辑 '!I1890)</f>
        <v/>
      </c>
      <c r="H1890" s="123" t="str">
        <f>IF('表格编辑 '!J1890="","",'表格编辑 '!J1890)</f>
        <v>test_deadth_event(RECEIVER, ARG0, ARG1, ARG2, ARG3,ARG4)</v>
      </c>
      <c r="I1890" s="123">
        <f>IF('表格编辑 '!K1890="","",'表格编辑 '!K1890)</f>
        <v>0</v>
      </c>
      <c r="J1890" s="123" t="str">
        <f>IF('表格编辑 '!L1890="","",'表格编辑 '!L1890)</f>
        <v/>
      </c>
      <c r="K1890" s="123">
        <f>IF('表格编辑 '!M1890="","",'表格编辑 '!M1890)</f>
        <v>1710</v>
      </c>
      <c r="L1890" s="123" t="str">
        <f>IF('表格编辑 '!N1890="","",'表格编辑 '!N1890)</f>
        <v/>
      </c>
      <c r="M1890" s="123" t="str">
        <f>IF('表格编辑 '!O1890="","",'表格编辑 '!O1890)</f>
        <v/>
      </c>
      <c r="N1890" s="123" t="str">
        <f>IF('表格编辑 '!P1890="","",'表格编辑 '!P1890)</f>
        <v/>
      </c>
      <c r="O1890" s="123" t="str">
        <f>IF('表格编辑 '!Q1890="","",'表格编辑 '!Q1890)</f>
        <v/>
      </c>
      <c r="P1890" s="123" t="str">
        <f>IF('表格编辑 '!R1890="","",'表格编辑 '!R1890)</f>
        <v/>
      </c>
      <c r="Q1890" s="123">
        <f>IF('表格编辑 '!S1890="","",'表格编辑 '!S1890)</f>
        <v>320</v>
      </c>
      <c r="R1890" s="123" t="str">
        <f>IF('表格编辑 '!T1890="","",'表格编辑 '!T1890)</f>
        <v/>
      </c>
      <c r="S1890" s="123" t="str">
        <f>IF('表格编辑 '!U1890="","",'表格编辑 '!U1890)</f>
        <v/>
      </c>
      <c r="T1890" s="123" t="str">
        <f>IF('表格编辑 '!V1890="","",'表格编辑 '!V1890)</f>
        <v/>
      </c>
      <c r="U1890" s="123" t="str">
        <f>IF('表格编辑 '!W1890="","",'表格编辑 '!W1890)</f>
        <v/>
      </c>
      <c r="V1890" s="123" t="str">
        <f>IF('表格编辑 '!X1890="","",'表格编辑 '!X1890)</f>
        <v/>
      </c>
      <c r="W1890" s="123" t="str">
        <f>IF('表格编辑 '!Y1890="","",'表格编辑 '!Y1890)</f>
        <v/>
      </c>
      <c r="X1890" s="123" t="str">
        <f>IF('表格编辑 '!Z1890="","",'表格编辑 '!Z1890)</f>
        <v/>
      </c>
      <c r="Y1890" s="123" t="str">
        <f>IF('表格编辑 '!AA1890="","",'表格编辑 '!AA1890)</f>
        <v/>
      </c>
      <c r="Z1890" s="123" t="str">
        <f>IF('表格编辑 '!AB1890="","",'表格编辑 '!AB1890)</f>
        <v/>
      </c>
      <c r="AA1890" s="123" t="str">
        <f>IF('表格编辑 '!AC1890="","",'表格编辑 '!AC1890)</f>
        <v/>
      </c>
      <c r="AB1890" s="123" t="str">
        <f>IF('表格编辑 '!AD1890="","",'表格编辑 '!AD1890)</f>
        <v/>
      </c>
      <c r="AC1890" s="123" t="str">
        <f>IF('表格编辑 '!AE1890="","",'表格编辑 '!AE1890)</f>
        <v/>
      </c>
      <c r="AD1890" s="123">
        <f>IF('表格编辑 '!AF1890="","",'表格编辑 '!AF1890)</f>
        <v>100122</v>
      </c>
    </row>
    <row r="1891" spans="1:30">
      <c r="A1891" s="123">
        <f>IF('表格编辑 '!A1891="","",'表格编辑 '!A1891)</f>
        <v>123</v>
      </c>
      <c r="B1891" s="123">
        <f>IF('表格编辑 '!B1891="","",'表格编辑 '!B1891)</f>
        <v>10107</v>
      </c>
      <c r="C1891" s="123">
        <f>IF('表格编辑 '!E1891="","",'表格编辑 '!E1891)</f>
        <v>57</v>
      </c>
      <c r="D1891" s="123" t="str">
        <f>IF('表格编辑 '!F1891="","",'表格编辑 '!F1891)</f>
        <v>AI_born_event(RECEIVER, ARG0, ARG1, ARG2, ARG3,ARG4)</v>
      </c>
      <c r="E1891" s="123" t="str">
        <f>IF('表格编辑 '!G1891="","",'表格编辑 '!G1891)</f>
        <v>AI_update_event(RECEIVER, ARG0, ARG1, ARG2, ARG3,ARG4)</v>
      </c>
      <c r="F1891" s="123" t="str">
        <f>IF('表格编辑 '!H1891="","",'表格编辑 '!H1891)</f>
        <v/>
      </c>
      <c r="G1891" s="123" t="str">
        <f>IF('表格编辑 '!I1891="","",'表格编辑 '!I1891)</f>
        <v/>
      </c>
      <c r="H1891" s="123" t="str">
        <f>IF('表格编辑 '!J1891="","",'表格编辑 '!J1891)</f>
        <v>test_deadth_event(RECEIVER, ARG0, ARG1, ARG2, ARG3,ARG4)</v>
      </c>
      <c r="I1891" s="123">
        <f>IF('表格编辑 '!K1891="","",'表格编辑 '!K1891)</f>
        <v>0</v>
      </c>
      <c r="J1891" s="123" t="str">
        <f>IF('表格编辑 '!L1891="","",'表格编辑 '!L1891)</f>
        <v/>
      </c>
      <c r="K1891" s="123">
        <f>IF('表格编辑 '!M1891="","",'表格编辑 '!M1891)</f>
        <v>1710</v>
      </c>
      <c r="L1891" s="123" t="str">
        <f>IF('表格编辑 '!N1891="","",'表格编辑 '!N1891)</f>
        <v/>
      </c>
      <c r="M1891" s="123" t="str">
        <f>IF('表格编辑 '!O1891="","",'表格编辑 '!O1891)</f>
        <v/>
      </c>
      <c r="N1891" s="123" t="str">
        <f>IF('表格编辑 '!P1891="","",'表格编辑 '!P1891)</f>
        <v/>
      </c>
      <c r="O1891" s="123" t="str">
        <f>IF('表格编辑 '!Q1891="","",'表格编辑 '!Q1891)</f>
        <v/>
      </c>
      <c r="P1891" s="123" t="str">
        <f>IF('表格编辑 '!R1891="","",'表格编辑 '!R1891)</f>
        <v/>
      </c>
      <c r="Q1891" s="123">
        <f>IF('表格编辑 '!S1891="","",'表格编辑 '!S1891)</f>
        <v>320</v>
      </c>
      <c r="R1891" s="123" t="str">
        <f>IF('表格编辑 '!T1891="","",'表格编辑 '!T1891)</f>
        <v/>
      </c>
      <c r="S1891" s="123" t="str">
        <f>IF('表格编辑 '!U1891="","",'表格编辑 '!U1891)</f>
        <v/>
      </c>
      <c r="T1891" s="123" t="str">
        <f>IF('表格编辑 '!V1891="","",'表格编辑 '!V1891)</f>
        <v/>
      </c>
      <c r="U1891" s="123" t="str">
        <f>IF('表格编辑 '!W1891="","",'表格编辑 '!W1891)</f>
        <v/>
      </c>
      <c r="V1891" s="123" t="str">
        <f>IF('表格编辑 '!X1891="","",'表格编辑 '!X1891)</f>
        <v/>
      </c>
      <c r="W1891" s="123" t="str">
        <f>IF('表格编辑 '!Y1891="","",'表格编辑 '!Y1891)</f>
        <v/>
      </c>
      <c r="X1891" s="123" t="str">
        <f>IF('表格编辑 '!Z1891="","",'表格编辑 '!Z1891)</f>
        <v/>
      </c>
      <c r="Y1891" s="123" t="str">
        <f>IF('表格编辑 '!AA1891="","",'表格编辑 '!AA1891)</f>
        <v/>
      </c>
      <c r="Z1891" s="123" t="str">
        <f>IF('表格编辑 '!AB1891="","",'表格编辑 '!AB1891)</f>
        <v/>
      </c>
      <c r="AA1891" s="123" t="str">
        <f>IF('表格编辑 '!AC1891="","",'表格编辑 '!AC1891)</f>
        <v/>
      </c>
      <c r="AB1891" s="123" t="str">
        <f>IF('表格编辑 '!AD1891="","",'表格编辑 '!AD1891)</f>
        <v/>
      </c>
      <c r="AC1891" s="123" t="str">
        <f>IF('表格编辑 '!AE1891="","",'表格编辑 '!AE1891)</f>
        <v/>
      </c>
      <c r="AD1891" s="123">
        <f>IF('表格编辑 '!AF1891="","",'表格编辑 '!AF1891)</f>
        <v>100123</v>
      </c>
    </row>
    <row r="1892" spans="1:30">
      <c r="A1892" s="123">
        <f>IF('表格编辑 '!A1892="","",'表格编辑 '!A1892)</f>
        <v>124</v>
      </c>
      <c r="B1892" s="123">
        <f>IF('表格编辑 '!B1892="","",'表格编辑 '!B1892)</f>
        <v>10150</v>
      </c>
      <c r="C1892" s="123">
        <f>IF('表格编辑 '!E1892="","",'表格编辑 '!E1892)</f>
        <v>57</v>
      </c>
      <c r="D1892" s="123" t="str">
        <f>IF('表格编辑 '!F1892="","",'表格编辑 '!F1892)</f>
        <v>AI_born_event(RECEIVER, ARG0, ARG1, ARG2, ARG3,ARG4)</v>
      </c>
      <c r="E1892" s="123" t="str">
        <f>IF('表格编辑 '!G1892="","",'表格编辑 '!G1892)</f>
        <v>AI_update_event(RECEIVER, ARG0, ARG1, ARG2, ARG3,ARG4)</v>
      </c>
      <c r="F1892" s="123" t="str">
        <f>IF('表格编辑 '!H1892="","",'表格编辑 '!H1892)</f>
        <v/>
      </c>
      <c r="G1892" s="123" t="str">
        <f>IF('表格编辑 '!I1892="","",'表格编辑 '!I1892)</f>
        <v/>
      </c>
      <c r="H1892" s="123" t="str">
        <f>IF('表格编辑 '!J1892="","",'表格编辑 '!J1892)</f>
        <v>test_deadth_event(RECEIVER, ARG0, ARG1, ARG2, ARG3,ARG4)</v>
      </c>
      <c r="I1892" s="123">
        <f>IF('表格编辑 '!K1892="","",'表格编辑 '!K1892)</f>
        <v>0</v>
      </c>
      <c r="J1892" s="123" t="str">
        <f>IF('表格编辑 '!L1892="","",'表格编辑 '!L1892)</f>
        <v/>
      </c>
      <c r="K1892" s="123">
        <f>IF('表格编辑 '!M1892="","",'表格编辑 '!M1892)</f>
        <v>1710</v>
      </c>
      <c r="L1892" s="123" t="str">
        <f>IF('表格编辑 '!N1892="","",'表格编辑 '!N1892)</f>
        <v/>
      </c>
      <c r="M1892" s="123" t="str">
        <f>IF('表格编辑 '!O1892="","",'表格编辑 '!O1892)</f>
        <v/>
      </c>
      <c r="N1892" s="123" t="str">
        <f>IF('表格编辑 '!P1892="","",'表格编辑 '!P1892)</f>
        <v/>
      </c>
      <c r="O1892" s="123" t="str">
        <f>IF('表格编辑 '!Q1892="","",'表格编辑 '!Q1892)</f>
        <v/>
      </c>
      <c r="P1892" s="123" t="str">
        <f>IF('表格编辑 '!R1892="","",'表格编辑 '!R1892)</f>
        <v/>
      </c>
      <c r="Q1892" s="123">
        <f>IF('表格编辑 '!S1892="","",'表格编辑 '!S1892)</f>
        <v>320</v>
      </c>
      <c r="R1892" s="123" t="str">
        <f>IF('表格编辑 '!T1892="","",'表格编辑 '!T1892)</f>
        <v/>
      </c>
      <c r="S1892" s="123" t="str">
        <f>IF('表格编辑 '!U1892="","",'表格编辑 '!U1892)</f>
        <v/>
      </c>
      <c r="T1892" s="123" t="str">
        <f>IF('表格编辑 '!V1892="","",'表格编辑 '!V1892)</f>
        <v/>
      </c>
      <c r="U1892" s="123" t="str">
        <f>IF('表格编辑 '!W1892="","",'表格编辑 '!W1892)</f>
        <v/>
      </c>
      <c r="V1892" s="123" t="str">
        <f>IF('表格编辑 '!X1892="","",'表格编辑 '!X1892)</f>
        <v/>
      </c>
      <c r="W1892" s="123" t="str">
        <f>IF('表格编辑 '!Y1892="","",'表格编辑 '!Y1892)</f>
        <v/>
      </c>
      <c r="X1892" s="123" t="str">
        <f>IF('表格编辑 '!Z1892="","",'表格编辑 '!Z1892)</f>
        <v/>
      </c>
      <c r="Y1892" s="123" t="str">
        <f>IF('表格编辑 '!AA1892="","",'表格编辑 '!AA1892)</f>
        <v/>
      </c>
      <c r="Z1892" s="123" t="str">
        <f>IF('表格编辑 '!AB1892="","",'表格编辑 '!AB1892)</f>
        <v/>
      </c>
      <c r="AA1892" s="123" t="str">
        <f>IF('表格编辑 '!AC1892="","",'表格编辑 '!AC1892)</f>
        <v/>
      </c>
      <c r="AB1892" s="123" t="str">
        <f>IF('表格编辑 '!AD1892="","",'表格编辑 '!AD1892)</f>
        <v/>
      </c>
      <c r="AC1892" s="123" t="str">
        <f>IF('表格编辑 '!AE1892="","",'表格编辑 '!AE1892)</f>
        <v/>
      </c>
      <c r="AD1892" s="123">
        <f>IF('表格编辑 '!AF1892="","",'表格编辑 '!AF1892)</f>
        <v>100124</v>
      </c>
    </row>
    <row r="1893" spans="1:30">
      <c r="A1893" s="123">
        <f>IF('表格编辑 '!A1893="","",'表格编辑 '!A1893)</f>
        <v>125</v>
      </c>
      <c r="B1893" s="123">
        <f>IF('表格编辑 '!B1893="","",'表格编辑 '!B1893)</f>
        <v>10157</v>
      </c>
      <c r="C1893" s="123">
        <f>IF('表格编辑 '!E1893="","",'表格编辑 '!E1893)</f>
        <v>57</v>
      </c>
      <c r="D1893" s="123" t="str">
        <f>IF('表格编辑 '!F1893="","",'表格编辑 '!F1893)</f>
        <v>AI_born_event(RECEIVER, ARG0, ARG1, ARG2, ARG3,ARG4)</v>
      </c>
      <c r="E1893" s="123" t="str">
        <f>IF('表格编辑 '!G1893="","",'表格编辑 '!G1893)</f>
        <v>AI_update_event(RECEIVER, ARG0, ARG1, ARG2, ARG3,ARG4)</v>
      </c>
      <c r="F1893" s="123" t="str">
        <f>IF('表格编辑 '!H1893="","",'表格编辑 '!H1893)</f>
        <v/>
      </c>
      <c r="G1893" s="123" t="str">
        <f>IF('表格编辑 '!I1893="","",'表格编辑 '!I1893)</f>
        <v/>
      </c>
      <c r="H1893" s="123" t="str">
        <f>IF('表格编辑 '!J1893="","",'表格编辑 '!J1893)</f>
        <v>test_deadth_event(RECEIVER, ARG0, ARG1, ARG2, ARG3,ARG4)</v>
      </c>
      <c r="I1893" s="123">
        <f>IF('表格编辑 '!K1893="","",'表格编辑 '!K1893)</f>
        <v>0</v>
      </c>
      <c r="J1893" s="123" t="str">
        <f>IF('表格编辑 '!L1893="","",'表格编辑 '!L1893)</f>
        <v/>
      </c>
      <c r="K1893" s="123">
        <f>IF('表格编辑 '!M1893="","",'表格编辑 '!M1893)</f>
        <v>1710</v>
      </c>
      <c r="L1893" s="123" t="str">
        <f>IF('表格编辑 '!N1893="","",'表格编辑 '!N1893)</f>
        <v/>
      </c>
      <c r="M1893" s="123" t="str">
        <f>IF('表格编辑 '!O1893="","",'表格编辑 '!O1893)</f>
        <v/>
      </c>
      <c r="N1893" s="123" t="str">
        <f>IF('表格编辑 '!P1893="","",'表格编辑 '!P1893)</f>
        <v/>
      </c>
      <c r="O1893" s="123" t="str">
        <f>IF('表格编辑 '!Q1893="","",'表格编辑 '!Q1893)</f>
        <v/>
      </c>
      <c r="P1893" s="123" t="str">
        <f>IF('表格编辑 '!R1893="","",'表格编辑 '!R1893)</f>
        <v/>
      </c>
      <c r="Q1893" s="123">
        <f>IF('表格编辑 '!S1893="","",'表格编辑 '!S1893)</f>
        <v>320</v>
      </c>
      <c r="R1893" s="123" t="str">
        <f>IF('表格编辑 '!T1893="","",'表格编辑 '!T1893)</f>
        <v/>
      </c>
      <c r="S1893" s="123" t="str">
        <f>IF('表格编辑 '!U1893="","",'表格编辑 '!U1893)</f>
        <v/>
      </c>
      <c r="T1893" s="123" t="str">
        <f>IF('表格编辑 '!V1893="","",'表格编辑 '!V1893)</f>
        <v/>
      </c>
      <c r="U1893" s="123" t="str">
        <f>IF('表格编辑 '!W1893="","",'表格编辑 '!W1893)</f>
        <v/>
      </c>
      <c r="V1893" s="123" t="str">
        <f>IF('表格编辑 '!X1893="","",'表格编辑 '!X1893)</f>
        <v/>
      </c>
      <c r="W1893" s="123" t="str">
        <f>IF('表格编辑 '!Y1893="","",'表格编辑 '!Y1893)</f>
        <v/>
      </c>
      <c r="X1893" s="123" t="str">
        <f>IF('表格编辑 '!Z1893="","",'表格编辑 '!Z1893)</f>
        <v/>
      </c>
      <c r="Y1893" s="123" t="str">
        <f>IF('表格编辑 '!AA1893="","",'表格编辑 '!AA1893)</f>
        <v/>
      </c>
      <c r="Z1893" s="123" t="str">
        <f>IF('表格编辑 '!AB1893="","",'表格编辑 '!AB1893)</f>
        <v/>
      </c>
      <c r="AA1893" s="123" t="str">
        <f>IF('表格编辑 '!AC1893="","",'表格编辑 '!AC1893)</f>
        <v/>
      </c>
      <c r="AB1893" s="123" t="str">
        <f>IF('表格编辑 '!AD1893="","",'表格编辑 '!AD1893)</f>
        <v/>
      </c>
      <c r="AC1893" s="123" t="str">
        <f>IF('表格编辑 '!AE1893="","",'表格编辑 '!AE1893)</f>
        <v/>
      </c>
      <c r="AD1893" s="123">
        <f>IF('表格编辑 '!AF1893="","",'表格编辑 '!AF1893)</f>
        <v>100125</v>
      </c>
    </row>
    <row r="1894" spans="1:30">
      <c r="A1894" s="123">
        <f>IF('表格编辑 '!A1894="","",'表格编辑 '!A1894)</f>
        <v>126</v>
      </c>
      <c r="B1894" s="123">
        <f>IF('表格编辑 '!B1894="","",'表格编辑 '!B1894)</f>
        <v>109</v>
      </c>
      <c r="C1894" s="123">
        <f>IF('表格编辑 '!E1894="","",'表格编辑 '!E1894)</f>
        <v>59</v>
      </c>
      <c r="D1894" s="123" t="str">
        <f>IF('表格编辑 '!F1894="","",'表格编辑 '!F1894)</f>
        <v>YinLongAiWeiDa_Born(RECEIVER,ARG0,ARG1,ARG2,ARG3,ARG4)</v>
      </c>
      <c r="E1894" s="123" t="str">
        <f>IF('表格编辑 '!G1894="","",'表格编辑 '!G1894)</f>
        <v>YinLongAiWeiDa_Update(RECEIVER,ARG0,ARG1,ARG2,ARG3,ARG4)</v>
      </c>
      <c r="F1894" s="123" t="str">
        <f>IF('表格编辑 '!H1894="","",'表格编辑 '!H1894)</f>
        <v/>
      </c>
      <c r="G1894" s="123" t="str">
        <f>IF('表格编辑 '!I1894="","",'表格编辑 '!I1894)</f>
        <v/>
      </c>
      <c r="H1894" s="123" t="str">
        <f>IF('表格编辑 '!J1894="","",'表格编辑 '!J1894)</f>
        <v>YinLongAiWeiDa_Deadth(RECEIVER,ARG0,ARG1,ARG2,ARG3,ARG4)</v>
      </c>
      <c r="I1894" s="123">
        <f>IF('表格编辑 '!K1894="","",'表格编辑 '!K1894)</f>
        <v>1</v>
      </c>
      <c r="J1894" s="123">
        <f>IF('表格编辑 '!L1894="","",'表格编辑 '!L1894)</f>
        <v>7728</v>
      </c>
      <c r="K1894" s="123">
        <f>IF('表格编辑 '!M1894="","",'表格编辑 '!M1894)</f>
        <v>1770</v>
      </c>
      <c r="L1894" s="123">
        <f>IF('表格编辑 '!N1894="","",'表格编辑 '!N1894)</f>
        <v>270</v>
      </c>
      <c r="M1894" s="123">
        <f>IF('表格编辑 '!O1894="","",'表格编辑 '!O1894)</f>
        <v>250</v>
      </c>
      <c r="N1894" s="123">
        <f>IF('表格编辑 '!P1894="","",'表格编辑 '!P1894)</f>
        <v>250</v>
      </c>
      <c r="O1894" s="123">
        <f>IF('表格编辑 '!Q1894="","",'表格编辑 '!Q1894)</f>
        <v>150</v>
      </c>
      <c r="P1894" s="123">
        <f>IF('表格编辑 '!R1894="","",'表格编辑 '!R1894)</f>
        <v>200</v>
      </c>
      <c r="Q1894" s="123">
        <f>IF('表格编辑 '!S1894="","",'表格编辑 '!S1894)</f>
        <v>320</v>
      </c>
      <c r="R1894" s="123" t="str">
        <f>IF('表格编辑 '!T1894="","",'表格编辑 '!T1894)</f>
        <v/>
      </c>
      <c r="S1894" s="123">
        <f>IF('表格编辑 '!U1894="","",'表格编辑 '!U1894)</f>
        <v>50</v>
      </c>
      <c r="T1894" s="123" t="str">
        <f>IF('表格编辑 '!V1894="","",'表格编辑 '!V1894)</f>
        <v/>
      </c>
      <c r="U1894" s="123" t="str">
        <f>IF('表格编辑 '!W1894="","",'表格编辑 '!W1894)</f>
        <v/>
      </c>
      <c r="V1894" s="123" t="str">
        <f>IF('表格编辑 '!X1894="","",'表格编辑 '!X1894)</f>
        <v/>
      </c>
      <c r="W1894" s="123">
        <f>IF('表格编辑 '!Y1894="","",'表格编辑 '!Y1894)</f>
        <v>100</v>
      </c>
      <c r="X1894" s="123">
        <f>IF('表格编辑 '!Z1894="","",'表格编辑 '!Z1894)</f>
        <v>100</v>
      </c>
      <c r="Y1894" s="123">
        <f>IF('表格编辑 '!AA1894="","",'表格编辑 '!AA1894)</f>
        <v>100</v>
      </c>
      <c r="Z1894" s="123">
        <f>IF('表格编辑 '!AB1894="","",'表格编辑 '!AB1894)</f>
        <v>100</v>
      </c>
      <c r="AA1894" s="123">
        <f>IF('表格编辑 '!AC1894="","",'表格编辑 '!AC1894)</f>
        <v>100</v>
      </c>
      <c r="AB1894" s="123">
        <f>IF('表格编辑 '!AD1894="","",'表格编辑 '!AD1894)</f>
        <v>100</v>
      </c>
      <c r="AC1894" s="123" t="str">
        <f>IF('表格编辑 '!AE1894="","",'表格编辑 '!AE1894)</f>
        <v/>
      </c>
      <c r="AD1894" s="123">
        <f>IF('表格编辑 '!AF1894="","",'表格编辑 '!AF1894)</f>
        <v>100126</v>
      </c>
    </row>
    <row r="1895" spans="1:30">
      <c r="A1895" s="123">
        <f>IF('表格编辑 '!A1895="","",'表格编辑 '!A1895)</f>
        <v>127</v>
      </c>
      <c r="B1895" s="123">
        <f>IF('表格编辑 '!B1895="","",'表格编辑 '!B1895)</f>
        <v>10083</v>
      </c>
      <c r="C1895" s="123">
        <f>IF('表格编辑 '!E1895="","",'表格编辑 '!E1895)</f>
        <v>59</v>
      </c>
      <c r="D1895" s="123" t="str">
        <f>IF('表格编辑 '!F1895="","",'表格编辑 '!F1895)</f>
        <v>AI_born_event(RECEIVER, ARG0, ARG1, ARG2, ARG3,ARG4)</v>
      </c>
      <c r="E1895" s="123" t="str">
        <f>IF('表格编辑 '!G1895="","",'表格编辑 '!G1895)</f>
        <v>AI_update_event(RECEIVER, ARG0, ARG1, ARG2, ARG3,ARG4)</v>
      </c>
      <c r="F1895" s="123" t="str">
        <f>IF('表格编辑 '!H1895="","",'表格编辑 '!H1895)</f>
        <v/>
      </c>
      <c r="G1895" s="123" t="str">
        <f>IF('表格编辑 '!I1895="","",'表格编辑 '!I1895)</f>
        <v/>
      </c>
      <c r="H1895" s="123" t="str">
        <f>IF('表格编辑 '!J1895="","",'表格编辑 '!J1895)</f>
        <v>test_deadth_event(RECEIVER, ARG0, ARG1, ARG2, ARG3,ARG4)</v>
      </c>
      <c r="I1895" s="123">
        <f>IF('表格编辑 '!K1895="","",'表格编辑 '!K1895)</f>
        <v>0</v>
      </c>
      <c r="J1895" s="123" t="str">
        <f>IF('表格编辑 '!L1895="","",'表格编辑 '!L1895)</f>
        <v/>
      </c>
      <c r="K1895" s="123">
        <f>IF('表格编辑 '!M1895="","",'表格编辑 '!M1895)</f>
        <v>1770</v>
      </c>
      <c r="L1895" s="123" t="str">
        <f>IF('表格编辑 '!N1895="","",'表格编辑 '!N1895)</f>
        <v/>
      </c>
      <c r="M1895" s="123" t="str">
        <f>IF('表格编辑 '!O1895="","",'表格编辑 '!O1895)</f>
        <v/>
      </c>
      <c r="N1895" s="123" t="str">
        <f>IF('表格编辑 '!P1895="","",'表格编辑 '!P1895)</f>
        <v/>
      </c>
      <c r="O1895" s="123" t="str">
        <f>IF('表格编辑 '!Q1895="","",'表格编辑 '!Q1895)</f>
        <v/>
      </c>
      <c r="P1895" s="123" t="str">
        <f>IF('表格编辑 '!R1895="","",'表格编辑 '!R1895)</f>
        <v/>
      </c>
      <c r="Q1895" s="123">
        <f>IF('表格编辑 '!S1895="","",'表格编辑 '!S1895)</f>
        <v>320</v>
      </c>
      <c r="R1895" s="123" t="str">
        <f>IF('表格编辑 '!T1895="","",'表格编辑 '!T1895)</f>
        <v/>
      </c>
      <c r="S1895" s="123" t="str">
        <f>IF('表格编辑 '!U1895="","",'表格编辑 '!U1895)</f>
        <v/>
      </c>
      <c r="T1895" s="123" t="str">
        <f>IF('表格编辑 '!V1895="","",'表格编辑 '!V1895)</f>
        <v/>
      </c>
      <c r="U1895" s="123" t="str">
        <f>IF('表格编辑 '!W1895="","",'表格编辑 '!W1895)</f>
        <v/>
      </c>
      <c r="V1895" s="123" t="str">
        <f>IF('表格编辑 '!X1895="","",'表格编辑 '!X1895)</f>
        <v/>
      </c>
      <c r="W1895" s="123" t="str">
        <f>IF('表格编辑 '!Y1895="","",'表格编辑 '!Y1895)</f>
        <v/>
      </c>
      <c r="X1895" s="123" t="str">
        <f>IF('表格编辑 '!Z1895="","",'表格编辑 '!Z1895)</f>
        <v/>
      </c>
      <c r="Y1895" s="123" t="str">
        <f>IF('表格编辑 '!AA1895="","",'表格编辑 '!AA1895)</f>
        <v/>
      </c>
      <c r="Z1895" s="123" t="str">
        <f>IF('表格编辑 '!AB1895="","",'表格编辑 '!AB1895)</f>
        <v/>
      </c>
      <c r="AA1895" s="123" t="str">
        <f>IF('表格编辑 '!AC1895="","",'表格编辑 '!AC1895)</f>
        <v/>
      </c>
      <c r="AB1895" s="123" t="str">
        <f>IF('表格编辑 '!AD1895="","",'表格编辑 '!AD1895)</f>
        <v/>
      </c>
      <c r="AC1895" s="123" t="str">
        <f>IF('表格编辑 '!AE1895="","",'表格编辑 '!AE1895)</f>
        <v/>
      </c>
      <c r="AD1895" s="123">
        <f>IF('表格编辑 '!AF1895="","",'表格编辑 '!AF1895)</f>
        <v>100127</v>
      </c>
    </row>
    <row r="1896" spans="1:30">
      <c r="A1896" s="123">
        <f>IF('表格编辑 '!A1896="","",'表格编辑 '!A1896)</f>
        <v>128</v>
      </c>
      <c r="B1896" s="123">
        <f>IF('表格编辑 '!B1896="","",'表格编辑 '!B1896)</f>
        <v>110</v>
      </c>
      <c r="C1896" s="123">
        <f>IF('表格编辑 '!E1896="","",'表格编辑 '!E1896)</f>
        <v>59</v>
      </c>
      <c r="D1896" s="123" t="str">
        <f>IF('表格编辑 '!F1896="","",'表格编辑 '!F1896)</f>
        <v>AI_born_event(RECEIVER, ARG0, ARG1, ARG2, ARG3,ARG4)</v>
      </c>
      <c r="E1896" s="123" t="str">
        <f>IF('表格编辑 '!G1896="","",'表格编辑 '!G1896)</f>
        <v>AI_update_event(RECEIVER, ARG0, ARG1, ARG2, ARG3,ARG4)</v>
      </c>
      <c r="F1896" s="123" t="str">
        <f>IF('表格编辑 '!H1896="","",'表格编辑 '!H1896)</f>
        <v/>
      </c>
      <c r="G1896" s="123" t="str">
        <f>IF('表格编辑 '!I1896="","",'表格编辑 '!I1896)</f>
        <v/>
      </c>
      <c r="H1896" s="123" t="str">
        <f>IF('表格编辑 '!J1896="","",'表格编辑 '!J1896)</f>
        <v>test_deadth_event(RECEIVER, ARG0, ARG1, ARG2, ARG3,ARG4)</v>
      </c>
      <c r="I1896" s="123">
        <f>IF('表格编辑 '!K1896="","",'表格编辑 '!K1896)</f>
        <v>0</v>
      </c>
      <c r="J1896" s="123" t="str">
        <f>IF('表格编辑 '!L1896="","",'表格编辑 '!L1896)</f>
        <v/>
      </c>
      <c r="K1896" s="123">
        <f>IF('表格编辑 '!M1896="","",'表格编辑 '!M1896)</f>
        <v>1770</v>
      </c>
      <c r="L1896" s="123" t="str">
        <f>IF('表格编辑 '!N1896="","",'表格编辑 '!N1896)</f>
        <v/>
      </c>
      <c r="M1896" s="123" t="str">
        <f>IF('表格编辑 '!O1896="","",'表格编辑 '!O1896)</f>
        <v/>
      </c>
      <c r="N1896" s="123" t="str">
        <f>IF('表格编辑 '!P1896="","",'表格编辑 '!P1896)</f>
        <v/>
      </c>
      <c r="O1896" s="123" t="str">
        <f>IF('表格编辑 '!Q1896="","",'表格编辑 '!Q1896)</f>
        <v/>
      </c>
      <c r="P1896" s="123" t="str">
        <f>IF('表格编辑 '!R1896="","",'表格编辑 '!R1896)</f>
        <v/>
      </c>
      <c r="Q1896" s="123">
        <f>IF('表格编辑 '!S1896="","",'表格编辑 '!S1896)</f>
        <v>320</v>
      </c>
      <c r="R1896" s="123" t="str">
        <f>IF('表格编辑 '!T1896="","",'表格编辑 '!T1896)</f>
        <v/>
      </c>
      <c r="S1896" s="123" t="str">
        <f>IF('表格编辑 '!U1896="","",'表格编辑 '!U1896)</f>
        <v/>
      </c>
      <c r="T1896" s="123" t="str">
        <f>IF('表格编辑 '!V1896="","",'表格编辑 '!V1896)</f>
        <v/>
      </c>
      <c r="U1896" s="123" t="str">
        <f>IF('表格编辑 '!W1896="","",'表格编辑 '!W1896)</f>
        <v/>
      </c>
      <c r="V1896" s="123" t="str">
        <f>IF('表格编辑 '!X1896="","",'表格编辑 '!X1896)</f>
        <v/>
      </c>
      <c r="W1896" s="123" t="str">
        <f>IF('表格编辑 '!Y1896="","",'表格编辑 '!Y1896)</f>
        <v/>
      </c>
      <c r="X1896" s="123" t="str">
        <f>IF('表格编辑 '!Z1896="","",'表格编辑 '!Z1896)</f>
        <v/>
      </c>
      <c r="Y1896" s="123" t="str">
        <f>IF('表格编辑 '!AA1896="","",'表格编辑 '!AA1896)</f>
        <v/>
      </c>
      <c r="Z1896" s="123" t="str">
        <f>IF('表格编辑 '!AB1896="","",'表格编辑 '!AB1896)</f>
        <v/>
      </c>
      <c r="AA1896" s="123" t="str">
        <f>IF('表格编辑 '!AC1896="","",'表格编辑 '!AC1896)</f>
        <v/>
      </c>
      <c r="AB1896" s="123" t="str">
        <f>IF('表格编辑 '!AD1896="","",'表格编辑 '!AD1896)</f>
        <v/>
      </c>
      <c r="AC1896" s="123" t="str">
        <f>IF('表格编辑 '!AE1896="","",'表格编辑 '!AE1896)</f>
        <v/>
      </c>
      <c r="AD1896" s="123">
        <f>IF('表格编辑 '!AF1896="","",'表格编辑 '!AF1896)</f>
        <v>100128</v>
      </c>
    </row>
    <row r="1897" spans="1:30">
      <c r="A1897" s="123">
        <f>IF('表格编辑 '!A1897="","",'表格编辑 '!A1897)</f>
        <v>129</v>
      </c>
      <c r="B1897" s="123">
        <f>IF('表格编辑 '!B1897="","",'表格编辑 '!B1897)</f>
        <v>111</v>
      </c>
      <c r="C1897" s="123">
        <f>IF('表格编辑 '!E1897="","",'表格编辑 '!E1897)</f>
        <v>59</v>
      </c>
      <c r="D1897" s="123" t="str">
        <f>IF('表格编辑 '!F1897="","",'表格编辑 '!F1897)</f>
        <v>BingLangJiaNeiTe_Born(RECEIVER,ARG0,ARG1,ARG2,ARG3,ARG4)</v>
      </c>
      <c r="E1897" s="123" t="str">
        <f>IF('表格编辑 '!G1897="","",'表格编辑 '!G1897)</f>
        <v>BingLangJiaNeiTe_Update(RECEIVER,ARG0,ARG1,ARG2,ARG3,ARG4)</v>
      </c>
      <c r="F1897" s="123" t="str">
        <f>IF('表格编辑 '!H1897="","",'表格编辑 '!H1897)</f>
        <v/>
      </c>
      <c r="G1897" s="123" t="str">
        <f>IF('表格编辑 '!I1897="","",'表格编辑 '!I1897)</f>
        <v/>
      </c>
      <c r="H1897" s="123" t="str">
        <f>IF('表格编辑 '!J1897="","",'表格编辑 '!J1897)</f>
        <v>BingLangJiaNeiTe_Deadth(RECEIVER,ARG0,ARG1,ARG2,ARG3,ARG4)</v>
      </c>
      <c r="I1897" s="123">
        <f>IF('表格编辑 '!K1897="","",'表格编辑 '!K1897)</f>
        <v>1</v>
      </c>
      <c r="J1897" s="123">
        <f>IF('表格编辑 '!L1897="","",'表格编辑 '!L1897)</f>
        <v>7728</v>
      </c>
      <c r="K1897" s="123">
        <f>IF('表格编辑 '!M1897="","",'表格编辑 '!M1897)</f>
        <v>1770</v>
      </c>
      <c r="L1897" s="123">
        <f>IF('表格编辑 '!N1897="","",'表格编辑 '!N1897)</f>
        <v>270</v>
      </c>
      <c r="M1897" s="123">
        <f>IF('表格编辑 '!O1897="","",'表格编辑 '!O1897)</f>
        <v>250</v>
      </c>
      <c r="N1897" s="123">
        <f>IF('表格编辑 '!P1897="","",'表格编辑 '!P1897)</f>
        <v>250</v>
      </c>
      <c r="O1897" s="123">
        <f>IF('表格编辑 '!Q1897="","",'表格编辑 '!Q1897)</f>
        <v>150</v>
      </c>
      <c r="P1897" s="123">
        <f>IF('表格编辑 '!R1897="","",'表格编辑 '!R1897)</f>
        <v>200</v>
      </c>
      <c r="Q1897" s="123">
        <f>IF('表格编辑 '!S1897="","",'表格编辑 '!S1897)</f>
        <v>320</v>
      </c>
      <c r="R1897" s="123" t="str">
        <f>IF('表格编辑 '!T1897="","",'表格编辑 '!T1897)</f>
        <v/>
      </c>
      <c r="S1897" s="123">
        <f>IF('表格编辑 '!U1897="","",'表格编辑 '!U1897)</f>
        <v>50</v>
      </c>
      <c r="T1897" s="123" t="str">
        <f>IF('表格编辑 '!V1897="","",'表格编辑 '!V1897)</f>
        <v/>
      </c>
      <c r="U1897" s="123" t="str">
        <f>IF('表格编辑 '!W1897="","",'表格编辑 '!W1897)</f>
        <v/>
      </c>
      <c r="V1897" s="123" t="str">
        <f>IF('表格编辑 '!X1897="","",'表格编辑 '!X1897)</f>
        <v/>
      </c>
      <c r="W1897" s="123">
        <f>IF('表格编辑 '!Y1897="","",'表格编辑 '!Y1897)</f>
        <v>100</v>
      </c>
      <c r="X1897" s="123">
        <f>IF('表格编辑 '!Z1897="","",'表格编辑 '!Z1897)</f>
        <v>100</v>
      </c>
      <c r="Y1897" s="123">
        <f>IF('表格编辑 '!AA1897="","",'表格编辑 '!AA1897)</f>
        <v>100</v>
      </c>
      <c r="Z1897" s="123">
        <f>IF('表格编辑 '!AB1897="","",'表格编辑 '!AB1897)</f>
        <v>100</v>
      </c>
      <c r="AA1897" s="123">
        <f>IF('表格编辑 '!AC1897="","",'表格编辑 '!AC1897)</f>
        <v>100</v>
      </c>
      <c r="AB1897" s="123">
        <f>IF('表格编辑 '!AD1897="","",'表格编辑 '!AD1897)</f>
        <v>100</v>
      </c>
      <c r="AC1897" s="123" t="str">
        <f>IF('表格编辑 '!AE1897="","",'表格编辑 '!AE1897)</f>
        <v/>
      </c>
      <c r="AD1897" s="123">
        <f>IF('表格编辑 '!AF1897="","",'表格编辑 '!AF1897)</f>
        <v>100129</v>
      </c>
    </row>
    <row r="1898" spans="1:30">
      <c r="A1898" s="123">
        <f>IF('表格编辑 '!A1898="","",'表格编辑 '!A1898)</f>
        <v>130</v>
      </c>
      <c r="B1898" s="123">
        <f>IF('表格编辑 '!B1898="","",'表格编辑 '!B1898)</f>
        <v>10149</v>
      </c>
      <c r="C1898" s="123">
        <f>IF('表格编辑 '!E1898="","",'表格编辑 '!E1898)</f>
        <v>60</v>
      </c>
      <c r="D1898" s="123" t="str">
        <f>IF('表格编辑 '!F1898="","",'表格编辑 '!F1898)</f>
        <v>AI_born_event(RECEIVER, ARG0, ARG1, ARG2, ARG3,ARG4)</v>
      </c>
      <c r="E1898" s="123" t="str">
        <f>IF('表格编辑 '!G1898="","",'表格编辑 '!G1898)</f>
        <v>AI_update_event(RECEIVER, ARG0, ARG1, ARG2, ARG3,ARG4)</v>
      </c>
      <c r="F1898" s="123" t="str">
        <f>IF('表格编辑 '!H1898="","",'表格编辑 '!H1898)</f>
        <v/>
      </c>
      <c r="G1898" s="123" t="str">
        <f>IF('表格编辑 '!I1898="","",'表格编辑 '!I1898)</f>
        <v/>
      </c>
      <c r="H1898" s="123" t="str">
        <f>IF('表格编辑 '!J1898="","",'表格编辑 '!J1898)</f>
        <v>test_deadth_event(RECEIVER, ARG0, ARG1, ARG2, ARG3,ARG4)</v>
      </c>
      <c r="I1898" s="123">
        <f>IF('表格编辑 '!K1898="","",'表格编辑 '!K1898)</f>
        <v>0</v>
      </c>
      <c r="J1898" s="123" t="str">
        <f>IF('表格编辑 '!L1898="","",'表格编辑 '!L1898)</f>
        <v/>
      </c>
      <c r="K1898" s="123">
        <f>IF('表格编辑 '!M1898="","",'表格编辑 '!M1898)</f>
        <v>1800</v>
      </c>
      <c r="L1898" s="123" t="str">
        <f>IF('表格编辑 '!N1898="","",'表格编辑 '!N1898)</f>
        <v/>
      </c>
      <c r="M1898" s="123" t="str">
        <f>IF('表格编辑 '!O1898="","",'表格编辑 '!O1898)</f>
        <v/>
      </c>
      <c r="N1898" s="123" t="str">
        <f>IF('表格编辑 '!P1898="","",'表格编辑 '!P1898)</f>
        <v/>
      </c>
      <c r="O1898" s="123" t="str">
        <f>IF('表格编辑 '!Q1898="","",'表格编辑 '!Q1898)</f>
        <v/>
      </c>
      <c r="P1898" s="123" t="str">
        <f>IF('表格编辑 '!R1898="","",'表格编辑 '!R1898)</f>
        <v/>
      </c>
      <c r="Q1898" s="123">
        <f>IF('表格编辑 '!S1898="","",'表格编辑 '!S1898)</f>
        <v>320</v>
      </c>
      <c r="R1898" s="123" t="str">
        <f>IF('表格编辑 '!T1898="","",'表格编辑 '!T1898)</f>
        <v/>
      </c>
      <c r="S1898" s="123" t="str">
        <f>IF('表格编辑 '!U1898="","",'表格编辑 '!U1898)</f>
        <v/>
      </c>
      <c r="T1898" s="123" t="str">
        <f>IF('表格编辑 '!V1898="","",'表格编辑 '!V1898)</f>
        <v/>
      </c>
      <c r="U1898" s="123" t="str">
        <f>IF('表格编辑 '!W1898="","",'表格编辑 '!W1898)</f>
        <v/>
      </c>
      <c r="V1898" s="123" t="str">
        <f>IF('表格编辑 '!X1898="","",'表格编辑 '!X1898)</f>
        <v/>
      </c>
      <c r="W1898" s="123" t="str">
        <f>IF('表格编辑 '!Y1898="","",'表格编辑 '!Y1898)</f>
        <v/>
      </c>
      <c r="X1898" s="123" t="str">
        <f>IF('表格编辑 '!Z1898="","",'表格编辑 '!Z1898)</f>
        <v/>
      </c>
      <c r="Y1898" s="123" t="str">
        <f>IF('表格编辑 '!AA1898="","",'表格编辑 '!AA1898)</f>
        <v/>
      </c>
      <c r="Z1898" s="123" t="str">
        <f>IF('表格编辑 '!AB1898="","",'表格编辑 '!AB1898)</f>
        <v/>
      </c>
      <c r="AA1898" s="123" t="str">
        <f>IF('表格编辑 '!AC1898="","",'表格编辑 '!AC1898)</f>
        <v/>
      </c>
      <c r="AB1898" s="123" t="str">
        <f>IF('表格编辑 '!AD1898="","",'表格编辑 '!AD1898)</f>
        <v/>
      </c>
      <c r="AC1898" s="123" t="str">
        <f>IF('表格编辑 '!AE1898="","",'表格编辑 '!AE1898)</f>
        <v/>
      </c>
      <c r="AD1898" s="123">
        <f>IF('表格编辑 '!AF1898="","",'表格编辑 '!AF1898)</f>
        <v>100130</v>
      </c>
    </row>
    <row r="1899" spans="1:30">
      <c r="A1899" s="123">
        <f>IF('表格编辑 '!A1899="","",'表格编辑 '!A1899)</f>
        <v>131</v>
      </c>
      <c r="B1899" s="123">
        <f>IF('表格编辑 '!B1899="","",'表格编辑 '!B1899)</f>
        <v>10116</v>
      </c>
      <c r="C1899" s="123">
        <f>IF('表格编辑 '!E1899="","",'表格编辑 '!E1899)</f>
        <v>60</v>
      </c>
      <c r="D1899" s="123" t="str">
        <f>IF('表格编辑 '!F1899="","",'表格编辑 '!F1899)</f>
        <v>AI_born_event(RECEIVER, ARG0, ARG1, ARG2, ARG3,ARG4)</v>
      </c>
      <c r="E1899" s="123" t="str">
        <f>IF('表格编辑 '!G1899="","",'表格编辑 '!G1899)</f>
        <v>AI_update_event(RECEIVER, ARG0, ARG1, ARG2, ARG3,ARG4)</v>
      </c>
      <c r="F1899" s="123" t="str">
        <f>IF('表格编辑 '!H1899="","",'表格编辑 '!H1899)</f>
        <v/>
      </c>
      <c r="G1899" s="123" t="str">
        <f>IF('表格编辑 '!I1899="","",'表格编辑 '!I1899)</f>
        <v/>
      </c>
      <c r="H1899" s="123" t="str">
        <f>IF('表格编辑 '!J1899="","",'表格编辑 '!J1899)</f>
        <v>test_deadth_event(RECEIVER, ARG0, ARG1, ARG2, ARG3,ARG4)</v>
      </c>
      <c r="I1899" s="123">
        <f>IF('表格编辑 '!K1899="","",'表格编辑 '!K1899)</f>
        <v>0</v>
      </c>
      <c r="J1899" s="123" t="str">
        <f>IF('表格编辑 '!L1899="","",'表格编辑 '!L1899)</f>
        <v/>
      </c>
      <c r="K1899" s="123">
        <f>IF('表格编辑 '!M1899="","",'表格编辑 '!M1899)</f>
        <v>1800</v>
      </c>
      <c r="L1899" s="123" t="str">
        <f>IF('表格编辑 '!N1899="","",'表格编辑 '!N1899)</f>
        <v/>
      </c>
      <c r="M1899" s="123" t="str">
        <f>IF('表格编辑 '!O1899="","",'表格编辑 '!O1899)</f>
        <v/>
      </c>
      <c r="N1899" s="123" t="str">
        <f>IF('表格编辑 '!P1899="","",'表格编辑 '!P1899)</f>
        <v/>
      </c>
      <c r="O1899" s="123" t="str">
        <f>IF('表格编辑 '!Q1899="","",'表格编辑 '!Q1899)</f>
        <v/>
      </c>
      <c r="P1899" s="123" t="str">
        <f>IF('表格编辑 '!R1899="","",'表格编辑 '!R1899)</f>
        <v/>
      </c>
      <c r="Q1899" s="123">
        <f>IF('表格编辑 '!S1899="","",'表格编辑 '!S1899)</f>
        <v>320</v>
      </c>
      <c r="R1899" s="123" t="str">
        <f>IF('表格编辑 '!T1899="","",'表格编辑 '!T1899)</f>
        <v/>
      </c>
      <c r="S1899" s="123" t="str">
        <f>IF('表格编辑 '!U1899="","",'表格编辑 '!U1899)</f>
        <v/>
      </c>
      <c r="T1899" s="123" t="str">
        <f>IF('表格编辑 '!V1899="","",'表格编辑 '!V1899)</f>
        <v/>
      </c>
      <c r="U1899" s="123" t="str">
        <f>IF('表格编辑 '!W1899="","",'表格编辑 '!W1899)</f>
        <v/>
      </c>
      <c r="V1899" s="123" t="str">
        <f>IF('表格编辑 '!X1899="","",'表格编辑 '!X1899)</f>
        <v/>
      </c>
      <c r="W1899" s="123" t="str">
        <f>IF('表格编辑 '!Y1899="","",'表格编辑 '!Y1899)</f>
        <v/>
      </c>
      <c r="X1899" s="123" t="str">
        <f>IF('表格编辑 '!Z1899="","",'表格编辑 '!Z1899)</f>
        <v/>
      </c>
      <c r="Y1899" s="123" t="str">
        <f>IF('表格编辑 '!AA1899="","",'表格编辑 '!AA1899)</f>
        <v/>
      </c>
      <c r="Z1899" s="123" t="str">
        <f>IF('表格编辑 '!AB1899="","",'表格编辑 '!AB1899)</f>
        <v/>
      </c>
      <c r="AA1899" s="123" t="str">
        <f>IF('表格编辑 '!AC1899="","",'表格编辑 '!AC1899)</f>
        <v/>
      </c>
      <c r="AB1899" s="123" t="str">
        <f>IF('表格编辑 '!AD1899="","",'表格编辑 '!AD1899)</f>
        <v/>
      </c>
      <c r="AC1899" s="123" t="str">
        <f>IF('表格编辑 '!AE1899="","",'表格编辑 '!AE1899)</f>
        <v/>
      </c>
      <c r="AD1899" s="123">
        <f>IF('表格编辑 '!AF1899="","",'表格编辑 '!AF1899)</f>
        <v>100131</v>
      </c>
    </row>
    <row r="1900" spans="1:30">
      <c r="A1900" s="123">
        <f>IF('表格编辑 '!A1900="","",'表格编辑 '!A1900)</f>
        <v>132</v>
      </c>
      <c r="B1900" s="123">
        <f>IF('表格编辑 '!B1900="","",'表格编辑 '!B1900)</f>
        <v>112</v>
      </c>
      <c r="C1900" s="123">
        <f>IF('表格编辑 '!E1900="","",'表格编辑 '!E1900)</f>
        <v>60</v>
      </c>
      <c r="D1900" s="123" t="str">
        <f>IF('表格编辑 '!F1900="","",'表格编辑 '!F1900)</f>
        <v>EMoShiTuLuoErDan_Born(RECEIVER,ARG0,ARG1,ARG2,ARG3,ARG4)</v>
      </c>
      <c r="E1900" s="123" t="str">
        <f>IF('表格编辑 '!G1900="","",'表格编辑 '!G1900)</f>
        <v>EMoShiTuLuoErDan_Update(RECEIVER,ARG0,ARG1,ARG2,ARG3,ARG4)</v>
      </c>
      <c r="F1900" s="123" t="str">
        <f>IF('表格编辑 '!H1900="","",'表格编辑 '!H1900)</f>
        <v/>
      </c>
      <c r="G1900" s="123" t="str">
        <f>IF('表格编辑 '!I1900="","",'表格编辑 '!I1900)</f>
        <v/>
      </c>
      <c r="H1900" s="123" t="str">
        <f>IF('表格编辑 '!J1900="","",'表格编辑 '!J1900)</f>
        <v>EMoShiTuLuoErDan_Deadth(RECEIVER,ARG0,ARG1,ARG2,ARG3,ARG4)</v>
      </c>
      <c r="I1900" s="123">
        <f>IF('表格编辑 '!K1900="","",'表格编辑 '!K1900)</f>
        <v>1</v>
      </c>
      <c r="J1900" s="123">
        <f>IF('表格编辑 '!L1900="","",'表格编辑 '!L1900)</f>
        <v>6840</v>
      </c>
      <c r="K1900" s="123">
        <f>IF('表格编辑 '!M1900="","",'表格编辑 '!M1900)</f>
        <v>1800</v>
      </c>
      <c r="L1900" s="123">
        <f>IF('表格编辑 '!N1900="","",'表格编辑 '!N1900)</f>
        <v>290</v>
      </c>
      <c r="M1900" s="123">
        <f>IF('表格编辑 '!O1900="","",'表格编辑 '!O1900)</f>
        <v>250</v>
      </c>
      <c r="N1900" s="123">
        <f>IF('表格编辑 '!P1900="","",'表格编辑 '!P1900)</f>
        <v>250</v>
      </c>
      <c r="O1900" s="123">
        <f>IF('表格编辑 '!Q1900="","",'表格编辑 '!Q1900)</f>
        <v>150</v>
      </c>
      <c r="P1900" s="123">
        <f>IF('表格编辑 '!R1900="","",'表格编辑 '!R1900)</f>
        <v>200</v>
      </c>
      <c r="Q1900" s="123">
        <f>IF('表格编辑 '!S1900="","",'表格编辑 '!S1900)</f>
        <v>320</v>
      </c>
      <c r="R1900" s="123" t="str">
        <f>IF('表格编辑 '!T1900="","",'表格编辑 '!T1900)</f>
        <v/>
      </c>
      <c r="S1900" s="123">
        <f>IF('表格编辑 '!U1900="","",'表格编辑 '!U1900)</f>
        <v>50</v>
      </c>
      <c r="T1900" s="123" t="str">
        <f>IF('表格编辑 '!V1900="","",'表格编辑 '!V1900)</f>
        <v/>
      </c>
      <c r="U1900" s="123" t="str">
        <f>IF('表格编辑 '!W1900="","",'表格编辑 '!W1900)</f>
        <v/>
      </c>
      <c r="V1900" s="123" t="str">
        <f>IF('表格编辑 '!X1900="","",'表格编辑 '!X1900)</f>
        <v/>
      </c>
      <c r="W1900" s="123">
        <f>IF('表格编辑 '!Y1900="","",'表格编辑 '!Y1900)</f>
        <v>100</v>
      </c>
      <c r="X1900" s="123">
        <f>IF('表格编辑 '!Z1900="","",'表格编辑 '!Z1900)</f>
        <v>100</v>
      </c>
      <c r="Y1900" s="123">
        <f>IF('表格编辑 '!AA1900="","",'表格编辑 '!AA1900)</f>
        <v>100</v>
      </c>
      <c r="Z1900" s="123">
        <f>IF('表格编辑 '!AB1900="","",'表格编辑 '!AB1900)</f>
        <v>100</v>
      </c>
      <c r="AA1900" s="123">
        <f>IF('表格编辑 '!AC1900="","",'表格编辑 '!AC1900)</f>
        <v>100</v>
      </c>
      <c r="AB1900" s="123">
        <f>IF('表格编辑 '!AD1900="","",'表格编辑 '!AD1900)</f>
        <v>100</v>
      </c>
      <c r="AC1900" s="123" t="str">
        <f>IF('表格编辑 '!AE1900="","",'表格编辑 '!AE1900)</f>
        <v/>
      </c>
      <c r="AD1900" s="123">
        <f>IF('表格编辑 '!AF1900="","",'表格编辑 '!AF1900)</f>
        <v>100132</v>
      </c>
    </row>
    <row r="1901" spans="1:30">
      <c r="A1901" s="123">
        <f>IF('表格编辑 '!A1901="","",'表格编辑 '!A1901)</f>
        <v>133</v>
      </c>
      <c r="B1901" s="123">
        <f>IF('表格编辑 '!B1901="","",'表格编辑 '!B1901)</f>
        <v>10040</v>
      </c>
      <c r="C1901" s="123">
        <f>IF('表格编辑 '!E1901="","",'表格编辑 '!E1901)</f>
        <v>60</v>
      </c>
      <c r="D1901" s="123" t="str">
        <f>IF('表格编辑 '!F1901="","",'表格编辑 '!F1901)</f>
        <v>AI_born_event(RECEIVER, ARG0, ARG1, ARG2, ARG3,ARG4)</v>
      </c>
      <c r="E1901" s="123" t="str">
        <f>IF('表格编辑 '!G1901="","",'表格编辑 '!G1901)</f>
        <v>AI_update_event(RECEIVER, ARG0, ARG1, ARG2, ARG3,ARG4)</v>
      </c>
      <c r="F1901" s="123" t="str">
        <f>IF('表格编辑 '!H1901="","",'表格编辑 '!H1901)</f>
        <v/>
      </c>
      <c r="G1901" s="123" t="str">
        <f>IF('表格编辑 '!I1901="","",'表格编辑 '!I1901)</f>
        <v/>
      </c>
      <c r="H1901" s="123" t="str">
        <f>IF('表格编辑 '!J1901="","",'表格编辑 '!J1901)</f>
        <v>test_deadth_event(RECEIVER, ARG0, ARG1, ARG2, ARG3,ARG4)</v>
      </c>
      <c r="I1901" s="123">
        <f>IF('表格编辑 '!K1901="","",'表格编辑 '!K1901)</f>
        <v>0</v>
      </c>
      <c r="J1901" s="123" t="str">
        <f>IF('表格编辑 '!L1901="","",'表格编辑 '!L1901)</f>
        <v/>
      </c>
      <c r="K1901" s="123">
        <f>IF('表格编辑 '!M1901="","",'表格编辑 '!M1901)</f>
        <v>1800</v>
      </c>
      <c r="L1901" s="123" t="str">
        <f>IF('表格编辑 '!N1901="","",'表格编辑 '!N1901)</f>
        <v/>
      </c>
      <c r="M1901" s="123" t="str">
        <f>IF('表格编辑 '!O1901="","",'表格编辑 '!O1901)</f>
        <v/>
      </c>
      <c r="N1901" s="123" t="str">
        <f>IF('表格编辑 '!P1901="","",'表格编辑 '!P1901)</f>
        <v/>
      </c>
      <c r="O1901" s="123" t="str">
        <f>IF('表格编辑 '!Q1901="","",'表格编辑 '!Q1901)</f>
        <v/>
      </c>
      <c r="P1901" s="123" t="str">
        <f>IF('表格编辑 '!R1901="","",'表格编辑 '!R1901)</f>
        <v/>
      </c>
      <c r="Q1901" s="123">
        <f>IF('表格编辑 '!S1901="","",'表格编辑 '!S1901)</f>
        <v>320</v>
      </c>
      <c r="R1901" s="123" t="str">
        <f>IF('表格编辑 '!T1901="","",'表格编辑 '!T1901)</f>
        <v/>
      </c>
      <c r="S1901" s="123" t="str">
        <f>IF('表格编辑 '!U1901="","",'表格编辑 '!U1901)</f>
        <v/>
      </c>
      <c r="T1901" s="123" t="str">
        <f>IF('表格编辑 '!V1901="","",'表格编辑 '!V1901)</f>
        <v/>
      </c>
      <c r="U1901" s="123" t="str">
        <f>IF('表格编辑 '!W1901="","",'表格编辑 '!W1901)</f>
        <v/>
      </c>
      <c r="V1901" s="123" t="str">
        <f>IF('表格编辑 '!X1901="","",'表格编辑 '!X1901)</f>
        <v/>
      </c>
      <c r="W1901" s="123" t="str">
        <f>IF('表格编辑 '!Y1901="","",'表格编辑 '!Y1901)</f>
        <v/>
      </c>
      <c r="X1901" s="123" t="str">
        <f>IF('表格编辑 '!Z1901="","",'表格编辑 '!Z1901)</f>
        <v/>
      </c>
      <c r="Y1901" s="123" t="str">
        <f>IF('表格编辑 '!AA1901="","",'表格编辑 '!AA1901)</f>
        <v/>
      </c>
      <c r="Z1901" s="123" t="str">
        <f>IF('表格编辑 '!AB1901="","",'表格编辑 '!AB1901)</f>
        <v/>
      </c>
      <c r="AA1901" s="123" t="str">
        <f>IF('表格编辑 '!AC1901="","",'表格编辑 '!AC1901)</f>
        <v/>
      </c>
      <c r="AB1901" s="123" t="str">
        <f>IF('表格编辑 '!AD1901="","",'表格编辑 '!AD1901)</f>
        <v/>
      </c>
      <c r="AC1901" s="123" t="str">
        <f>IF('表格编辑 '!AE1901="","",'表格编辑 '!AE1901)</f>
        <v/>
      </c>
      <c r="AD1901" s="123">
        <f>IF('表格编辑 '!AF1901="","",'表格编辑 '!AF1901)</f>
        <v>100133</v>
      </c>
    </row>
    <row r="1902" spans="1:30">
      <c r="A1902" s="123">
        <f>IF('表格编辑 '!A1902="","",'表格编辑 '!A1902)</f>
        <v>134</v>
      </c>
      <c r="B1902" s="123">
        <f>IF('表格编辑 '!B1902="","",'表格编辑 '!B1902)</f>
        <v>10076</v>
      </c>
      <c r="C1902" s="123">
        <f>IF('表格编辑 '!E1902="","",'表格编辑 '!E1902)</f>
        <v>60</v>
      </c>
      <c r="D1902" s="123" t="str">
        <f>IF('表格编辑 '!F1902="","",'表格编辑 '!F1902)</f>
        <v>AI_born_event(RECEIVER, ARG0, ARG1, ARG2, ARG3,ARG4)</v>
      </c>
      <c r="E1902" s="123" t="str">
        <f>IF('表格编辑 '!G1902="","",'表格编辑 '!G1902)</f>
        <v>AI_update_event(RECEIVER, ARG0, ARG1, ARG2, ARG3,ARG4)</v>
      </c>
      <c r="F1902" s="123" t="str">
        <f>IF('表格编辑 '!H1902="","",'表格编辑 '!H1902)</f>
        <v/>
      </c>
      <c r="G1902" s="123" t="str">
        <f>IF('表格编辑 '!I1902="","",'表格编辑 '!I1902)</f>
        <v/>
      </c>
      <c r="H1902" s="123" t="str">
        <f>IF('表格编辑 '!J1902="","",'表格编辑 '!J1902)</f>
        <v>test_deadth_event(RECEIVER, ARG0, ARG1, ARG2, ARG3,ARG4)</v>
      </c>
      <c r="I1902" s="123">
        <f>IF('表格编辑 '!K1902="","",'表格编辑 '!K1902)</f>
        <v>0</v>
      </c>
      <c r="J1902" s="123" t="str">
        <f>IF('表格编辑 '!L1902="","",'表格编辑 '!L1902)</f>
        <v/>
      </c>
      <c r="K1902" s="123">
        <f>IF('表格编辑 '!M1902="","",'表格编辑 '!M1902)</f>
        <v>1800</v>
      </c>
      <c r="L1902" s="123" t="str">
        <f>IF('表格编辑 '!N1902="","",'表格编辑 '!N1902)</f>
        <v/>
      </c>
      <c r="M1902" s="123" t="str">
        <f>IF('表格编辑 '!O1902="","",'表格编辑 '!O1902)</f>
        <v/>
      </c>
      <c r="N1902" s="123" t="str">
        <f>IF('表格编辑 '!P1902="","",'表格编辑 '!P1902)</f>
        <v/>
      </c>
      <c r="O1902" s="123" t="str">
        <f>IF('表格编辑 '!Q1902="","",'表格编辑 '!Q1902)</f>
        <v/>
      </c>
      <c r="P1902" s="123" t="str">
        <f>IF('表格编辑 '!R1902="","",'表格编辑 '!R1902)</f>
        <v/>
      </c>
      <c r="Q1902" s="123">
        <f>IF('表格编辑 '!S1902="","",'表格编辑 '!S1902)</f>
        <v>320</v>
      </c>
      <c r="R1902" s="123" t="str">
        <f>IF('表格编辑 '!T1902="","",'表格编辑 '!T1902)</f>
        <v/>
      </c>
      <c r="S1902" s="123" t="str">
        <f>IF('表格编辑 '!U1902="","",'表格编辑 '!U1902)</f>
        <v/>
      </c>
      <c r="T1902" s="123" t="str">
        <f>IF('表格编辑 '!V1902="","",'表格编辑 '!V1902)</f>
        <v/>
      </c>
      <c r="U1902" s="123" t="str">
        <f>IF('表格编辑 '!W1902="","",'表格编辑 '!W1902)</f>
        <v/>
      </c>
      <c r="V1902" s="123" t="str">
        <f>IF('表格编辑 '!X1902="","",'表格编辑 '!X1902)</f>
        <v/>
      </c>
      <c r="W1902" s="123" t="str">
        <f>IF('表格编辑 '!Y1902="","",'表格编辑 '!Y1902)</f>
        <v/>
      </c>
      <c r="X1902" s="123" t="str">
        <f>IF('表格编辑 '!Z1902="","",'表格编辑 '!Z1902)</f>
        <v/>
      </c>
      <c r="Y1902" s="123" t="str">
        <f>IF('表格编辑 '!AA1902="","",'表格编辑 '!AA1902)</f>
        <v/>
      </c>
      <c r="Z1902" s="123" t="str">
        <f>IF('表格编辑 '!AB1902="","",'表格编辑 '!AB1902)</f>
        <v/>
      </c>
      <c r="AA1902" s="123" t="str">
        <f>IF('表格编辑 '!AC1902="","",'表格编辑 '!AC1902)</f>
        <v/>
      </c>
      <c r="AB1902" s="123" t="str">
        <f>IF('表格编辑 '!AD1902="","",'表格编辑 '!AD1902)</f>
        <v/>
      </c>
      <c r="AC1902" s="123" t="str">
        <f>IF('表格编辑 '!AE1902="","",'表格编辑 '!AE1902)</f>
        <v/>
      </c>
      <c r="AD1902" s="123">
        <f>IF('表格编辑 '!AF1902="","",'表格编辑 '!AF1902)</f>
        <v>100134</v>
      </c>
    </row>
    <row r="1903" spans="1:30">
      <c r="A1903" s="123">
        <f>IF('表格编辑 '!A1903="","",'表格编辑 '!A1903)</f>
        <v>135</v>
      </c>
      <c r="B1903" s="123">
        <f>IF('表格编辑 '!B1903="","",'表格编辑 '!B1903)</f>
        <v>10072</v>
      </c>
      <c r="C1903" s="123">
        <f>IF('表格编辑 '!E1903="","",'表格编辑 '!E1903)</f>
        <v>60</v>
      </c>
      <c r="D1903" s="123" t="str">
        <f>IF('表格编辑 '!F1903="","",'表格编辑 '!F1903)</f>
        <v>AI_born_event(RECEIVER, ARG0, ARG1, ARG2, ARG3,ARG4)</v>
      </c>
      <c r="E1903" s="123" t="str">
        <f>IF('表格编辑 '!G1903="","",'表格编辑 '!G1903)</f>
        <v>AI_update_event(RECEIVER, ARG0, ARG1, ARG2, ARG3,ARG4)</v>
      </c>
      <c r="F1903" s="123" t="str">
        <f>IF('表格编辑 '!H1903="","",'表格编辑 '!H1903)</f>
        <v/>
      </c>
      <c r="G1903" s="123" t="str">
        <f>IF('表格编辑 '!I1903="","",'表格编辑 '!I1903)</f>
        <v/>
      </c>
      <c r="H1903" s="123" t="str">
        <f>IF('表格编辑 '!J1903="","",'表格编辑 '!J1903)</f>
        <v>test_deadth_event(RECEIVER, ARG0, ARG1, ARG2, ARG3,ARG4)</v>
      </c>
      <c r="I1903" s="123">
        <f>IF('表格编辑 '!K1903="","",'表格编辑 '!K1903)</f>
        <v>0</v>
      </c>
      <c r="J1903" s="123" t="str">
        <f>IF('表格编辑 '!L1903="","",'表格编辑 '!L1903)</f>
        <v/>
      </c>
      <c r="K1903" s="123">
        <f>IF('表格编辑 '!M1903="","",'表格编辑 '!M1903)</f>
        <v>1800</v>
      </c>
      <c r="L1903" s="123" t="str">
        <f>IF('表格编辑 '!N1903="","",'表格编辑 '!N1903)</f>
        <v/>
      </c>
      <c r="M1903" s="123" t="str">
        <f>IF('表格编辑 '!O1903="","",'表格编辑 '!O1903)</f>
        <v/>
      </c>
      <c r="N1903" s="123" t="str">
        <f>IF('表格编辑 '!P1903="","",'表格编辑 '!P1903)</f>
        <v/>
      </c>
      <c r="O1903" s="123" t="str">
        <f>IF('表格编辑 '!Q1903="","",'表格编辑 '!Q1903)</f>
        <v/>
      </c>
      <c r="P1903" s="123" t="str">
        <f>IF('表格编辑 '!R1903="","",'表格编辑 '!R1903)</f>
        <v/>
      </c>
      <c r="Q1903" s="123">
        <f>IF('表格编辑 '!S1903="","",'表格编辑 '!S1903)</f>
        <v>320</v>
      </c>
      <c r="R1903" s="123" t="str">
        <f>IF('表格编辑 '!T1903="","",'表格编辑 '!T1903)</f>
        <v/>
      </c>
      <c r="S1903" s="123" t="str">
        <f>IF('表格编辑 '!U1903="","",'表格编辑 '!U1903)</f>
        <v/>
      </c>
      <c r="T1903" s="123" t="str">
        <f>IF('表格编辑 '!V1903="","",'表格编辑 '!V1903)</f>
        <v/>
      </c>
      <c r="U1903" s="123" t="str">
        <f>IF('表格编辑 '!W1903="","",'表格编辑 '!W1903)</f>
        <v/>
      </c>
      <c r="V1903" s="123" t="str">
        <f>IF('表格编辑 '!X1903="","",'表格编辑 '!X1903)</f>
        <v/>
      </c>
      <c r="W1903" s="123" t="str">
        <f>IF('表格编辑 '!Y1903="","",'表格编辑 '!Y1903)</f>
        <v/>
      </c>
      <c r="X1903" s="123" t="str">
        <f>IF('表格编辑 '!Z1903="","",'表格编辑 '!Z1903)</f>
        <v/>
      </c>
      <c r="Y1903" s="123" t="str">
        <f>IF('表格编辑 '!AA1903="","",'表格编辑 '!AA1903)</f>
        <v/>
      </c>
      <c r="Z1903" s="123" t="str">
        <f>IF('表格编辑 '!AB1903="","",'表格编辑 '!AB1903)</f>
        <v/>
      </c>
      <c r="AA1903" s="123" t="str">
        <f>IF('表格编辑 '!AC1903="","",'表格编辑 '!AC1903)</f>
        <v/>
      </c>
      <c r="AB1903" s="123" t="str">
        <f>IF('表格编辑 '!AD1903="","",'表格编辑 '!AD1903)</f>
        <v/>
      </c>
      <c r="AC1903" s="123" t="str">
        <f>IF('表格编辑 '!AE1903="","",'表格编辑 '!AE1903)</f>
        <v/>
      </c>
      <c r="AD1903" s="123">
        <f>IF('表格编辑 '!AF1903="","",'表格编辑 '!AF1903)</f>
        <v>100135</v>
      </c>
    </row>
    <row r="1904" spans="1:30">
      <c r="A1904" s="123">
        <f>IF('表格编辑 '!A1904="","",'表格编辑 '!A1904)</f>
        <v>136</v>
      </c>
      <c r="B1904" s="123">
        <f>IF('表格编辑 '!B1904="","",'表格编辑 '!B1904)</f>
        <v>10081</v>
      </c>
      <c r="C1904" s="123">
        <f>IF('表格编辑 '!E1904="","",'表格编辑 '!E1904)</f>
        <v>60</v>
      </c>
      <c r="D1904" s="123" t="str">
        <f>IF('表格编辑 '!F1904="","",'表格编辑 '!F1904)</f>
        <v>AI_born_event(RECEIVER, ARG0, ARG1, ARG2, ARG3,ARG4)</v>
      </c>
      <c r="E1904" s="123" t="str">
        <f>IF('表格编辑 '!G1904="","",'表格编辑 '!G1904)</f>
        <v>AI_update_event(RECEIVER, ARG0, ARG1, ARG2, ARG3,ARG4)</v>
      </c>
      <c r="F1904" s="123" t="str">
        <f>IF('表格编辑 '!H1904="","",'表格编辑 '!H1904)</f>
        <v/>
      </c>
      <c r="G1904" s="123" t="str">
        <f>IF('表格编辑 '!I1904="","",'表格编辑 '!I1904)</f>
        <v/>
      </c>
      <c r="H1904" s="123" t="str">
        <f>IF('表格编辑 '!J1904="","",'表格编辑 '!J1904)</f>
        <v>test_deadth_event(RECEIVER, ARG0, ARG1, ARG2, ARG3,ARG4)</v>
      </c>
      <c r="I1904" s="123">
        <f>IF('表格编辑 '!K1904="","",'表格编辑 '!K1904)</f>
        <v>0</v>
      </c>
      <c r="J1904" s="123" t="str">
        <f>IF('表格编辑 '!L1904="","",'表格编辑 '!L1904)</f>
        <v/>
      </c>
      <c r="K1904" s="123">
        <f>IF('表格编辑 '!M1904="","",'表格编辑 '!M1904)</f>
        <v>1800</v>
      </c>
      <c r="L1904" s="123" t="str">
        <f>IF('表格编辑 '!N1904="","",'表格编辑 '!N1904)</f>
        <v/>
      </c>
      <c r="M1904" s="123" t="str">
        <f>IF('表格编辑 '!O1904="","",'表格编辑 '!O1904)</f>
        <v/>
      </c>
      <c r="N1904" s="123" t="str">
        <f>IF('表格编辑 '!P1904="","",'表格编辑 '!P1904)</f>
        <v/>
      </c>
      <c r="O1904" s="123" t="str">
        <f>IF('表格编辑 '!Q1904="","",'表格编辑 '!Q1904)</f>
        <v/>
      </c>
      <c r="P1904" s="123" t="str">
        <f>IF('表格编辑 '!R1904="","",'表格编辑 '!R1904)</f>
        <v/>
      </c>
      <c r="Q1904" s="123">
        <f>IF('表格编辑 '!S1904="","",'表格编辑 '!S1904)</f>
        <v>320</v>
      </c>
      <c r="R1904" s="123" t="str">
        <f>IF('表格编辑 '!T1904="","",'表格编辑 '!T1904)</f>
        <v/>
      </c>
      <c r="S1904" s="123" t="str">
        <f>IF('表格编辑 '!U1904="","",'表格编辑 '!U1904)</f>
        <v/>
      </c>
      <c r="T1904" s="123" t="str">
        <f>IF('表格编辑 '!V1904="","",'表格编辑 '!V1904)</f>
        <v/>
      </c>
      <c r="U1904" s="123" t="str">
        <f>IF('表格编辑 '!W1904="","",'表格编辑 '!W1904)</f>
        <v/>
      </c>
      <c r="V1904" s="123" t="str">
        <f>IF('表格编辑 '!X1904="","",'表格编辑 '!X1904)</f>
        <v/>
      </c>
      <c r="W1904" s="123" t="str">
        <f>IF('表格编辑 '!Y1904="","",'表格编辑 '!Y1904)</f>
        <v/>
      </c>
      <c r="X1904" s="123" t="str">
        <f>IF('表格编辑 '!Z1904="","",'表格编辑 '!Z1904)</f>
        <v/>
      </c>
      <c r="Y1904" s="123" t="str">
        <f>IF('表格编辑 '!AA1904="","",'表格编辑 '!AA1904)</f>
        <v/>
      </c>
      <c r="Z1904" s="123" t="str">
        <f>IF('表格编辑 '!AB1904="","",'表格编辑 '!AB1904)</f>
        <v/>
      </c>
      <c r="AA1904" s="123" t="str">
        <f>IF('表格编辑 '!AC1904="","",'表格编辑 '!AC1904)</f>
        <v/>
      </c>
      <c r="AB1904" s="123" t="str">
        <f>IF('表格编辑 '!AD1904="","",'表格编辑 '!AD1904)</f>
        <v/>
      </c>
      <c r="AC1904" s="123" t="str">
        <f>IF('表格编辑 '!AE1904="","",'表格编辑 '!AE1904)</f>
        <v/>
      </c>
      <c r="AD1904" s="123">
        <f>IF('表格编辑 '!AF1904="","",'表格编辑 '!AF1904)</f>
        <v>100136</v>
      </c>
    </row>
    <row r="1905" spans="1:30">
      <c r="A1905" s="123">
        <f>IF('表格编辑 '!A1905="","",'表格编辑 '!A1905)</f>
        <v>137</v>
      </c>
      <c r="B1905" s="123">
        <f>IF('表格编辑 '!B1905="","",'表格编辑 '!B1905)</f>
        <v>113</v>
      </c>
      <c r="C1905" s="123">
        <f>IF('表格编辑 '!E1905="","",'表格编辑 '!E1905)</f>
        <v>60</v>
      </c>
      <c r="D1905" s="123" t="str">
        <f>IF('表格编辑 '!F1905="","",'表格编辑 '!F1905)</f>
        <v>QianNianBingJingShuMo_Born(RECEIVER,ARG0,ARG1,ARG2,ARG3,ARG4)</v>
      </c>
      <c r="E1905" s="123" t="str">
        <f>IF('表格编辑 '!G1905="","",'表格编辑 '!G1905)</f>
        <v>QianNianBingJingShuMo_Update(RECEIVER,ARG0,ARG1,ARG2,ARG3,ARG4)</v>
      </c>
      <c r="F1905" s="123" t="str">
        <f>IF('表格编辑 '!H1905="","",'表格编辑 '!H1905)</f>
        <v/>
      </c>
      <c r="G1905" s="123" t="str">
        <f>IF('表格编辑 '!I1905="","",'表格编辑 '!I1905)</f>
        <v/>
      </c>
      <c r="H1905" s="123" t="str">
        <f>IF('表格编辑 '!J1905="","",'表格编辑 '!J1905)</f>
        <v>QianNianBingJingShuMo_Deadth(RECEIVER,ARG0,ARG1,ARG2,ARG3,ARG4)</v>
      </c>
      <c r="I1905" s="123">
        <f>IF('表格编辑 '!K1905="","",'表格编辑 '!K1905)</f>
        <v>1</v>
      </c>
      <c r="J1905" s="123">
        <f>IF('表格编辑 '!L1905="","",'表格编辑 '!L1905)</f>
        <v>8280</v>
      </c>
      <c r="K1905" s="123">
        <f>IF('表格编辑 '!M1905="","",'表格编辑 '!M1905)</f>
        <v>1800</v>
      </c>
      <c r="L1905" s="123">
        <f>IF('表格编辑 '!N1905="","",'表格编辑 '!N1905)</f>
        <v>290</v>
      </c>
      <c r="M1905" s="123">
        <f>IF('表格编辑 '!O1905="","",'表格编辑 '!O1905)</f>
        <v>250</v>
      </c>
      <c r="N1905" s="123">
        <f>IF('表格编辑 '!P1905="","",'表格编辑 '!P1905)</f>
        <v>250</v>
      </c>
      <c r="O1905" s="123">
        <f>IF('表格编辑 '!Q1905="","",'表格编辑 '!Q1905)</f>
        <v>200</v>
      </c>
      <c r="P1905" s="123">
        <f>IF('表格编辑 '!R1905="","",'表格编辑 '!R1905)</f>
        <v>200</v>
      </c>
      <c r="Q1905" s="123">
        <f>IF('表格编辑 '!S1905="","",'表格编辑 '!S1905)</f>
        <v>320</v>
      </c>
      <c r="R1905" s="123" t="str">
        <f>IF('表格编辑 '!T1905="","",'表格编辑 '!T1905)</f>
        <v/>
      </c>
      <c r="S1905" s="123">
        <f>IF('表格编辑 '!U1905="","",'表格编辑 '!U1905)</f>
        <v>50</v>
      </c>
      <c r="T1905" s="123" t="str">
        <f>IF('表格编辑 '!V1905="","",'表格编辑 '!V1905)</f>
        <v/>
      </c>
      <c r="U1905" s="123" t="str">
        <f>IF('表格编辑 '!W1905="","",'表格编辑 '!W1905)</f>
        <v/>
      </c>
      <c r="V1905" s="123" t="str">
        <f>IF('表格编辑 '!X1905="","",'表格编辑 '!X1905)</f>
        <v/>
      </c>
      <c r="W1905" s="123">
        <f>IF('表格编辑 '!Y1905="","",'表格编辑 '!Y1905)</f>
        <v>100</v>
      </c>
      <c r="X1905" s="123">
        <f>IF('表格编辑 '!Z1905="","",'表格编辑 '!Z1905)</f>
        <v>100</v>
      </c>
      <c r="Y1905" s="123">
        <f>IF('表格编辑 '!AA1905="","",'表格编辑 '!AA1905)</f>
        <v>100</v>
      </c>
      <c r="Z1905" s="123">
        <f>IF('表格编辑 '!AB1905="","",'表格编辑 '!AB1905)</f>
        <v>100</v>
      </c>
      <c r="AA1905" s="123">
        <f>IF('表格编辑 '!AC1905="","",'表格编辑 '!AC1905)</f>
        <v>100</v>
      </c>
      <c r="AB1905" s="123">
        <f>IF('表格编辑 '!AD1905="","",'表格编辑 '!AD1905)</f>
        <v>100</v>
      </c>
      <c r="AC1905" s="123" t="str">
        <f>IF('表格编辑 '!AE1905="","",'表格编辑 '!AE1905)</f>
        <v/>
      </c>
      <c r="AD1905" s="123">
        <f>IF('表格编辑 '!AF1905="","",'表格编辑 '!AF1905)</f>
        <v>100137</v>
      </c>
    </row>
    <row r="1906" spans="1:30">
      <c r="A1906" s="123">
        <f>IF('表格编辑 '!A1906="","",'表格编辑 '!A1906)</f>
        <v>138</v>
      </c>
      <c r="B1906" s="123">
        <f>IF('表格编辑 '!B1906="","",'表格编辑 '!B1906)</f>
        <v>10003</v>
      </c>
      <c r="C1906" s="123">
        <f>IF('表格编辑 '!E1906="","",'表格编辑 '!E1906)</f>
        <v>60</v>
      </c>
      <c r="D1906" s="123" t="str">
        <f>IF('表格编辑 '!F1906="","",'表格编辑 '!F1906)</f>
        <v>AI_born_event(RECEIVER, ARG0, ARG1, ARG2, ARG3,ARG4)</v>
      </c>
      <c r="E1906" s="123" t="str">
        <f>IF('表格编辑 '!G1906="","",'表格编辑 '!G1906)</f>
        <v>AI_update_event(RECEIVER, ARG0, ARG1, ARG2, ARG3,ARG4)</v>
      </c>
      <c r="F1906" s="123" t="str">
        <f>IF('表格编辑 '!H1906="","",'表格编辑 '!H1906)</f>
        <v/>
      </c>
      <c r="G1906" s="123" t="str">
        <f>IF('表格编辑 '!I1906="","",'表格编辑 '!I1906)</f>
        <v/>
      </c>
      <c r="H1906" s="123" t="str">
        <f>IF('表格编辑 '!J1906="","",'表格编辑 '!J1906)</f>
        <v>test_deadth_event(RECEIVER, ARG0, ARG1, ARG2, ARG3,ARG4)</v>
      </c>
      <c r="I1906" s="123">
        <f>IF('表格编辑 '!K1906="","",'表格编辑 '!K1906)</f>
        <v>0</v>
      </c>
      <c r="J1906" s="123" t="str">
        <f>IF('表格编辑 '!L1906="","",'表格编辑 '!L1906)</f>
        <v/>
      </c>
      <c r="K1906" s="123">
        <f>IF('表格编辑 '!M1906="","",'表格编辑 '!M1906)</f>
        <v>1800</v>
      </c>
      <c r="L1906" s="123" t="str">
        <f>IF('表格编辑 '!N1906="","",'表格编辑 '!N1906)</f>
        <v/>
      </c>
      <c r="M1906" s="123" t="str">
        <f>IF('表格编辑 '!O1906="","",'表格编辑 '!O1906)</f>
        <v/>
      </c>
      <c r="N1906" s="123" t="str">
        <f>IF('表格编辑 '!P1906="","",'表格编辑 '!P1906)</f>
        <v/>
      </c>
      <c r="O1906" s="123" t="str">
        <f>IF('表格编辑 '!Q1906="","",'表格编辑 '!Q1906)</f>
        <v/>
      </c>
      <c r="P1906" s="123" t="str">
        <f>IF('表格编辑 '!R1906="","",'表格编辑 '!R1906)</f>
        <v/>
      </c>
      <c r="Q1906" s="123">
        <f>IF('表格编辑 '!S1906="","",'表格编辑 '!S1906)</f>
        <v>320</v>
      </c>
      <c r="R1906" s="123" t="str">
        <f>IF('表格编辑 '!T1906="","",'表格编辑 '!T1906)</f>
        <v/>
      </c>
      <c r="S1906" s="123" t="str">
        <f>IF('表格编辑 '!U1906="","",'表格编辑 '!U1906)</f>
        <v/>
      </c>
      <c r="T1906" s="123" t="str">
        <f>IF('表格编辑 '!V1906="","",'表格编辑 '!V1906)</f>
        <v/>
      </c>
      <c r="U1906" s="123" t="str">
        <f>IF('表格编辑 '!W1906="","",'表格编辑 '!W1906)</f>
        <v/>
      </c>
      <c r="V1906" s="123" t="str">
        <f>IF('表格编辑 '!X1906="","",'表格编辑 '!X1906)</f>
        <v/>
      </c>
      <c r="W1906" s="123" t="str">
        <f>IF('表格编辑 '!Y1906="","",'表格编辑 '!Y1906)</f>
        <v/>
      </c>
      <c r="X1906" s="123" t="str">
        <f>IF('表格编辑 '!Z1906="","",'表格编辑 '!Z1906)</f>
        <v/>
      </c>
      <c r="Y1906" s="123" t="str">
        <f>IF('表格编辑 '!AA1906="","",'表格编辑 '!AA1906)</f>
        <v/>
      </c>
      <c r="Z1906" s="123" t="str">
        <f>IF('表格编辑 '!AB1906="","",'表格编辑 '!AB1906)</f>
        <v/>
      </c>
      <c r="AA1906" s="123" t="str">
        <f>IF('表格编辑 '!AC1906="","",'表格编辑 '!AC1906)</f>
        <v/>
      </c>
      <c r="AB1906" s="123" t="str">
        <f>IF('表格编辑 '!AD1906="","",'表格编辑 '!AD1906)</f>
        <v/>
      </c>
      <c r="AC1906" s="123" t="str">
        <f>IF('表格编辑 '!AE1906="","",'表格编辑 '!AE1906)</f>
        <v/>
      </c>
      <c r="AD1906" s="123">
        <f>IF('表格编辑 '!AF1906="","",'表格编辑 '!AF1906)</f>
        <v>100138</v>
      </c>
    </row>
    <row r="1907" spans="1:30">
      <c r="A1907" s="123">
        <f>IF('表格编辑 '!A1907="","",'表格编辑 '!A1907)</f>
        <v>139</v>
      </c>
      <c r="B1907" s="123">
        <f>IF('表格编辑 '!B1907="","",'表格编辑 '!B1907)</f>
        <v>10018</v>
      </c>
      <c r="C1907" s="123">
        <f>IF('表格编辑 '!E1907="","",'表格编辑 '!E1907)</f>
        <v>60</v>
      </c>
      <c r="D1907" s="123" t="str">
        <f>IF('表格编辑 '!F1907="","",'表格编辑 '!F1907)</f>
        <v>AI_born_event(RECEIVER, ARG0, ARG1, ARG2, ARG3,ARG4)</v>
      </c>
      <c r="E1907" s="123" t="str">
        <f>IF('表格编辑 '!G1907="","",'表格编辑 '!G1907)</f>
        <v>AI_update_event(RECEIVER, ARG0, ARG1, ARG2, ARG3,ARG4)</v>
      </c>
      <c r="F1907" s="123" t="str">
        <f>IF('表格编辑 '!H1907="","",'表格编辑 '!H1907)</f>
        <v/>
      </c>
      <c r="G1907" s="123" t="str">
        <f>IF('表格编辑 '!I1907="","",'表格编辑 '!I1907)</f>
        <v/>
      </c>
      <c r="H1907" s="123" t="str">
        <f>IF('表格编辑 '!J1907="","",'表格编辑 '!J1907)</f>
        <v>test_deadth_event(RECEIVER, ARG0, ARG1, ARG2, ARG3,ARG4)</v>
      </c>
      <c r="I1907" s="123">
        <f>IF('表格编辑 '!K1907="","",'表格编辑 '!K1907)</f>
        <v>0</v>
      </c>
      <c r="J1907" s="123" t="str">
        <f>IF('表格编辑 '!L1907="","",'表格编辑 '!L1907)</f>
        <v/>
      </c>
      <c r="K1907" s="123">
        <f>IF('表格编辑 '!M1907="","",'表格编辑 '!M1907)</f>
        <v>1800</v>
      </c>
      <c r="L1907" s="123" t="str">
        <f>IF('表格编辑 '!N1907="","",'表格编辑 '!N1907)</f>
        <v/>
      </c>
      <c r="M1907" s="123" t="str">
        <f>IF('表格编辑 '!O1907="","",'表格编辑 '!O1907)</f>
        <v/>
      </c>
      <c r="N1907" s="123" t="str">
        <f>IF('表格编辑 '!P1907="","",'表格编辑 '!P1907)</f>
        <v/>
      </c>
      <c r="O1907" s="123" t="str">
        <f>IF('表格编辑 '!Q1907="","",'表格编辑 '!Q1907)</f>
        <v/>
      </c>
      <c r="P1907" s="123" t="str">
        <f>IF('表格编辑 '!R1907="","",'表格编辑 '!R1907)</f>
        <v/>
      </c>
      <c r="Q1907" s="123">
        <f>IF('表格编辑 '!S1907="","",'表格编辑 '!S1907)</f>
        <v>320</v>
      </c>
      <c r="R1907" s="123" t="str">
        <f>IF('表格编辑 '!T1907="","",'表格编辑 '!T1907)</f>
        <v/>
      </c>
      <c r="S1907" s="123" t="str">
        <f>IF('表格编辑 '!U1907="","",'表格编辑 '!U1907)</f>
        <v/>
      </c>
      <c r="T1907" s="123" t="str">
        <f>IF('表格编辑 '!V1907="","",'表格编辑 '!V1907)</f>
        <v/>
      </c>
      <c r="U1907" s="123" t="str">
        <f>IF('表格编辑 '!W1907="","",'表格编辑 '!W1907)</f>
        <v/>
      </c>
      <c r="V1907" s="123" t="str">
        <f>IF('表格编辑 '!X1907="","",'表格编辑 '!X1907)</f>
        <v/>
      </c>
      <c r="W1907" s="123" t="str">
        <f>IF('表格编辑 '!Y1907="","",'表格编辑 '!Y1907)</f>
        <v/>
      </c>
      <c r="X1907" s="123" t="str">
        <f>IF('表格编辑 '!Z1907="","",'表格编辑 '!Z1907)</f>
        <v/>
      </c>
      <c r="Y1907" s="123" t="str">
        <f>IF('表格编辑 '!AA1907="","",'表格编辑 '!AA1907)</f>
        <v/>
      </c>
      <c r="Z1907" s="123" t="str">
        <f>IF('表格编辑 '!AB1907="","",'表格编辑 '!AB1907)</f>
        <v/>
      </c>
      <c r="AA1907" s="123" t="str">
        <f>IF('表格编辑 '!AC1907="","",'表格编辑 '!AC1907)</f>
        <v/>
      </c>
      <c r="AB1907" s="123" t="str">
        <f>IF('表格编辑 '!AD1907="","",'表格编辑 '!AD1907)</f>
        <v/>
      </c>
      <c r="AC1907" s="123" t="str">
        <f>IF('表格编辑 '!AE1907="","",'表格编辑 '!AE1907)</f>
        <v/>
      </c>
      <c r="AD1907" s="123">
        <f>IF('表格编辑 '!AF1907="","",'表格编辑 '!AF1907)</f>
        <v>100139</v>
      </c>
    </row>
    <row r="1908" spans="1:30">
      <c r="A1908" s="123">
        <f>IF('表格编辑 '!A1908="","",'表格编辑 '!A1908)</f>
        <v>140</v>
      </c>
      <c r="B1908" s="123">
        <f>IF('表格编辑 '!B1908="","",'表格编辑 '!B1908)</f>
        <v>10022</v>
      </c>
      <c r="C1908" s="123">
        <f>IF('表格编辑 '!E1908="","",'表格编辑 '!E1908)</f>
        <v>60</v>
      </c>
      <c r="D1908" s="123" t="str">
        <f>IF('表格编辑 '!F1908="","",'表格编辑 '!F1908)</f>
        <v>AI_born_event(RECEIVER, ARG0, ARG1, ARG2, ARG3,ARG4)</v>
      </c>
      <c r="E1908" s="123" t="str">
        <f>IF('表格编辑 '!G1908="","",'表格编辑 '!G1908)</f>
        <v>AI_update_event(RECEIVER, ARG0, ARG1, ARG2, ARG3,ARG4)</v>
      </c>
      <c r="F1908" s="123" t="str">
        <f>IF('表格编辑 '!H1908="","",'表格编辑 '!H1908)</f>
        <v/>
      </c>
      <c r="G1908" s="123" t="str">
        <f>IF('表格编辑 '!I1908="","",'表格编辑 '!I1908)</f>
        <v/>
      </c>
      <c r="H1908" s="123" t="str">
        <f>IF('表格编辑 '!J1908="","",'表格编辑 '!J1908)</f>
        <v>test_deadth_event(RECEIVER, ARG0, ARG1, ARG2, ARG3,ARG4)</v>
      </c>
      <c r="I1908" s="123">
        <f>IF('表格编辑 '!K1908="","",'表格编辑 '!K1908)</f>
        <v>0</v>
      </c>
      <c r="J1908" s="123" t="str">
        <f>IF('表格编辑 '!L1908="","",'表格编辑 '!L1908)</f>
        <v/>
      </c>
      <c r="K1908" s="123">
        <f>IF('表格编辑 '!M1908="","",'表格编辑 '!M1908)</f>
        <v>1800</v>
      </c>
      <c r="L1908" s="123" t="str">
        <f>IF('表格编辑 '!N1908="","",'表格编辑 '!N1908)</f>
        <v/>
      </c>
      <c r="M1908" s="123" t="str">
        <f>IF('表格编辑 '!O1908="","",'表格编辑 '!O1908)</f>
        <v/>
      </c>
      <c r="N1908" s="123" t="str">
        <f>IF('表格编辑 '!P1908="","",'表格编辑 '!P1908)</f>
        <v/>
      </c>
      <c r="O1908" s="123" t="str">
        <f>IF('表格编辑 '!Q1908="","",'表格编辑 '!Q1908)</f>
        <v/>
      </c>
      <c r="P1908" s="123" t="str">
        <f>IF('表格编辑 '!R1908="","",'表格编辑 '!R1908)</f>
        <v/>
      </c>
      <c r="Q1908" s="123">
        <f>IF('表格编辑 '!S1908="","",'表格编辑 '!S1908)</f>
        <v>320</v>
      </c>
      <c r="R1908" s="123" t="str">
        <f>IF('表格编辑 '!T1908="","",'表格编辑 '!T1908)</f>
        <v/>
      </c>
      <c r="S1908" s="123" t="str">
        <f>IF('表格编辑 '!U1908="","",'表格编辑 '!U1908)</f>
        <v/>
      </c>
      <c r="T1908" s="123" t="str">
        <f>IF('表格编辑 '!V1908="","",'表格编辑 '!V1908)</f>
        <v/>
      </c>
      <c r="U1908" s="123" t="str">
        <f>IF('表格编辑 '!W1908="","",'表格编辑 '!W1908)</f>
        <v/>
      </c>
      <c r="V1908" s="123" t="str">
        <f>IF('表格编辑 '!X1908="","",'表格编辑 '!X1908)</f>
        <v/>
      </c>
      <c r="W1908" s="123" t="str">
        <f>IF('表格编辑 '!Y1908="","",'表格编辑 '!Y1908)</f>
        <v/>
      </c>
      <c r="X1908" s="123" t="str">
        <f>IF('表格编辑 '!Z1908="","",'表格编辑 '!Z1908)</f>
        <v/>
      </c>
      <c r="Y1908" s="123" t="str">
        <f>IF('表格编辑 '!AA1908="","",'表格编辑 '!AA1908)</f>
        <v/>
      </c>
      <c r="Z1908" s="123" t="str">
        <f>IF('表格编辑 '!AB1908="","",'表格编辑 '!AB1908)</f>
        <v/>
      </c>
      <c r="AA1908" s="123" t="str">
        <f>IF('表格编辑 '!AC1908="","",'表格编辑 '!AC1908)</f>
        <v/>
      </c>
      <c r="AB1908" s="123" t="str">
        <f>IF('表格编辑 '!AD1908="","",'表格编辑 '!AD1908)</f>
        <v/>
      </c>
      <c r="AC1908" s="123" t="str">
        <f>IF('表格编辑 '!AE1908="","",'表格编辑 '!AE1908)</f>
        <v/>
      </c>
      <c r="AD1908" s="123">
        <f>IF('表格编辑 '!AF1908="","",'表格编辑 '!AF1908)</f>
        <v>100140</v>
      </c>
    </row>
    <row r="1909" spans="1:30">
      <c r="A1909" s="123">
        <f>IF('表格编辑 '!A1909="","",'表格编辑 '!A1909)</f>
        <v>141</v>
      </c>
      <c r="B1909" s="123">
        <f>IF('表格编辑 '!B1909="","",'表格编辑 '!B1909)</f>
        <v>10027</v>
      </c>
      <c r="C1909" s="123">
        <f>IF('表格编辑 '!E1909="","",'表格编辑 '!E1909)</f>
        <v>60</v>
      </c>
      <c r="D1909" s="123" t="str">
        <f>IF('表格编辑 '!F1909="","",'表格编辑 '!F1909)</f>
        <v>AI_born_event(RECEIVER, ARG0, ARG1, ARG2, ARG3,ARG4)</v>
      </c>
      <c r="E1909" s="123" t="str">
        <f>IF('表格编辑 '!G1909="","",'表格编辑 '!G1909)</f>
        <v>AI_update_event(RECEIVER, ARG0, ARG1, ARG2, ARG3,ARG4)</v>
      </c>
      <c r="F1909" s="123" t="str">
        <f>IF('表格编辑 '!H1909="","",'表格编辑 '!H1909)</f>
        <v/>
      </c>
      <c r="G1909" s="123" t="str">
        <f>IF('表格编辑 '!I1909="","",'表格编辑 '!I1909)</f>
        <v/>
      </c>
      <c r="H1909" s="123" t="str">
        <f>IF('表格编辑 '!J1909="","",'表格编辑 '!J1909)</f>
        <v>test_deadth_event(RECEIVER, ARG0, ARG1, ARG2, ARG3,ARG4)</v>
      </c>
      <c r="I1909" s="123">
        <f>IF('表格编辑 '!K1909="","",'表格编辑 '!K1909)</f>
        <v>0</v>
      </c>
      <c r="J1909" s="123" t="str">
        <f>IF('表格编辑 '!L1909="","",'表格编辑 '!L1909)</f>
        <v/>
      </c>
      <c r="K1909" s="123">
        <f>IF('表格编辑 '!M1909="","",'表格编辑 '!M1909)</f>
        <v>1800</v>
      </c>
      <c r="L1909" s="123" t="str">
        <f>IF('表格编辑 '!N1909="","",'表格编辑 '!N1909)</f>
        <v/>
      </c>
      <c r="M1909" s="123" t="str">
        <f>IF('表格编辑 '!O1909="","",'表格编辑 '!O1909)</f>
        <v/>
      </c>
      <c r="N1909" s="123" t="str">
        <f>IF('表格编辑 '!P1909="","",'表格编辑 '!P1909)</f>
        <v/>
      </c>
      <c r="O1909" s="123" t="str">
        <f>IF('表格编辑 '!Q1909="","",'表格编辑 '!Q1909)</f>
        <v/>
      </c>
      <c r="P1909" s="123" t="str">
        <f>IF('表格编辑 '!R1909="","",'表格编辑 '!R1909)</f>
        <v/>
      </c>
      <c r="Q1909" s="123">
        <f>IF('表格编辑 '!S1909="","",'表格编辑 '!S1909)</f>
        <v>320</v>
      </c>
      <c r="R1909" s="123" t="str">
        <f>IF('表格编辑 '!T1909="","",'表格编辑 '!T1909)</f>
        <v/>
      </c>
      <c r="S1909" s="123" t="str">
        <f>IF('表格编辑 '!U1909="","",'表格编辑 '!U1909)</f>
        <v/>
      </c>
      <c r="T1909" s="123" t="str">
        <f>IF('表格编辑 '!V1909="","",'表格编辑 '!V1909)</f>
        <v/>
      </c>
      <c r="U1909" s="123" t="str">
        <f>IF('表格编辑 '!W1909="","",'表格编辑 '!W1909)</f>
        <v/>
      </c>
      <c r="V1909" s="123" t="str">
        <f>IF('表格编辑 '!X1909="","",'表格编辑 '!X1909)</f>
        <v/>
      </c>
      <c r="W1909" s="123" t="str">
        <f>IF('表格编辑 '!Y1909="","",'表格编辑 '!Y1909)</f>
        <v/>
      </c>
      <c r="X1909" s="123" t="str">
        <f>IF('表格编辑 '!Z1909="","",'表格编辑 '!Z1909)</f>
        <v/>
      </c>
      <c r="Y1909" s="123" t="str">
        <f>IF('表格编辑 '!AA1909="","",'表格编辑 '!AA1909)</f>
        <v/>
      </c>
      <c r="Z1909" s="123" t="str">
        <f>IF('表格编辑 '!AB1909="","",'表格编辑 '!AB1909)</f>
        <v/>
      </c>
      <c r="AA1909" s="123" t="str">
        <f>IF('表格编辑 '!AC1909="","",'表格编辑 '!AC1909)</f>
        <v/>
      </c>
      <c r="AB1909" s="123" t="str">
        <f>IF('表格编辑 '!AD1909="","",'表格编辑 '!AD1909)</f>
        <v/>
      </c>
      <c r="AC1909" s="123" t="str">
        <f>IF('表格编辑 '!AE1909="","",'表格编辑 '!AE1909)</f>
        <v/>
      </c>
      <c r="AD1909" s="123">
        <f>IF('表格编辑 '!AF1909="","",'表格编辑 '!AF1909)</f>
        <v>100141</v>
      </c>
    </row>
    <row r="1910" spans="1:30">
      <c r="A1910" s="123">
        <f>IF('表格编辑 '!A1910="","",'表格编辑 '!A1910)</f>
        <v>142</v>
      </c>
      <c r="B1910" s="123">
        <f>IF('表格编辑 '!B1910="","",'表格编辑 '!B1910)</f>
        <v>63</v>
      </c>
      <c r="C1910" s="123">
        <f>IF('表格编辑 '!E1910="","",'表格编辑 '!E1910)</f>
        <v>60</v>
      </c>
      <c r="D1910" s="123" t="str">
        <f>IF('表格编辑 '!F1910="","",'表格编辑 '!F1910)</f>
        <v>BaiEMoJiLaSi_Born(RECEIVER, ARG0, ARG1, ARG2, ARG3,ARG4)</v>
      </c>
      <c r="E1910" s="123" t="str">
        <f>IF('表格编辑 '!G1910="","",'表格编辑 '!G1910)</f>
        <v>BaiEMoJiLaSi_Update(RECEIVER, ARG0, ARG1, ARG2, ARG3,ARG4)</v>
      </c>
      <c r="F1910" s="123" t="str">
        <f>IF('表格编辑 '!H1910="","",'表格编辑 '!H1910)</f>
        <v/>
      </c>
      <c r="G1910" s="123" t="str">
        <f>IF('表格编辑 '!I1910="","",'表格编辑 '!I1910)</f>
        <v/>
      </c>
      <c r="H1910" s="123" t="str">
        <f>IF('表格编辑 '!J1910="","",'表格编辑 '!J1910)</f>
        <v>BaiEMoJiLaSi_deadth(RECEIVER, ARG0, ARG1, ARG2, ARG3,ARG4)</v>
      </c>
      <c r="I1910" s="123">
        <f>IF('表格编辑 '!K1910="","",'表格编辑 '!K1910)</f>
        <v>1</v>
      </c>
      <c r="J1910" s="123">
        <f>IF('表格编辑 '!L1910="","",'表格编辑 '!L1910)</f>
        <v>8496</v>
      </c>
      <c r="K1910" s="123">
        <f>IF('表格编辑 '!M1910="","",'表格编辑 '!M1910)</f>
        <v>1800</v>
      </c>
      <c r="L1910" s="123">
        <f>IF('表格编辑 '!N1910="","",'表格编辑 '!N1910)</f>
        <v>320</v>
      </c>
      <c r="M1910" s="123">
        <f>IF('表格编辑 '!O1910="","",'表格编辑 '!O1910)</f>
        <v>250</v>
      </c>
      <c r="N1910" s="123">
        <f>IF('表格编辑 '!P1910="","",'表格编辑 '!P1910)</f>
        <v>250</v>
      </c>
      <c r="O1910" s="123">
        <f>IF('表格编辑 '!Q1910="","",'表格编辑 '!Q1910)</f>
        <v>100</v>
      </c>
      <c r="P1910" s="123">
        <f>IF('表格编辑 '!R1910="","",'表格编辑 '!R1910)</f>
        <v>200</v>
      </c>
      <c r="Q1910" s="123">
        <f>IF('表格编辑 '!S1910="","",'表格编辑 '!S1910)</f>
        <v>320</v>
      </c>
      <c r="R1910" s="123" t="str">
        <f>IF('表格编辑 '!T1910="","",'表格编辑 '!T1910)</f>
        <v/>
      </c>
      <c r="S1910" s="123">
        <f>IF('表格编辑 '!U1910="","",'表格编辑 '!U1910)</f>
        <v>50</v>
      </c>
      <c r="T1910" s="123" t="str">
        <f>IF('表格编辑 '!V1910="","",'表格编辑 '!V1910)</f>
        <v/>
      </c>
      <c r="U1910" s="123" t="str">
        <f>IF('表格编辑 '!W1910="","",'表格编辑 '!W1910)</f>
        <v/>
      </c>
      <c r="V1910" s="123" t="str">
        <f>IF('表格编辑 '!X1910="","",'表格编辑 '!X1910)</f>
        <v/>
      </c>
      <c r="W1910" s="123">
        <f>IF('表格编辑 '!Y1910="","",'表格编辑 '!Y1910)</f>
        <v>100</v>
      </c>
      <c r="X1910" s="123">
        <f>IF('表格编辑 '!Z1910="","",'表格编辑 '!Z1910)</f>
        <v>100</v>
      </c>
      <c r="Y1910" s="123">
        <f>IF('表格编辑 '!AA1910="","",'表格编辑 '!AA1910)</f>
        <v>100</v>
      </c>
      <c r="Z1910" s="123">
        <f>IF('表格编辑 '!AB1910="","",'表格编辑 '!AB1910)</f>
        <v>100</v>
      </c>
      <c r="AA1910" s="123">
        <f>IF('表格编辑 '!AC1910="","",'表格编辑 '!AC1910)</f>
        <v>100</v>
      </c>
      <c r="AB1910" s="123">
        <f>IF('表格编辑 '!AD1910="","",'表格编辑 '!AD1910)</f>
        <v>100</v>
      </c>
      <c r="AC1910" s="123" t="str">
        <f>IF('表格编辑 '!AE1910="","",'表格编辑 '!AE1910)</f>
        <v/>
      </c>
      <c r="AD1910" s="123">
        <f>IF('表格编辑 '!AF1910="","",'表格编辑 '!AF1910)</f>
        <v>100142</v>
      </c>
    </row>
    <row r="1911" spans="1:30">
      <c r="A1911" s="123">
        <f>IF('表格编辑 '!A1911="","",'表格编辑 '!A1911)</f>
        <v>143</v>
      </c>
      <c r="B1911" s="123">
        <f>IF('表格编辑 '!B1911="","",'表格编辑 '!B1911)</f>
        <v>10032</v>
      </c>
      <c r="C1911" s="123">
        <f>IF('表格编辑 '!E1911="","",'表格编辑 '!E1911)</f>
        <v>60</v>
      </c>
      <c r="D1911" s="123" t="str">
        <f>IF('表格编辑 '!F1911="","",'表格编辑 '!F1911)</f>
        <v>AI_born_event(RECEIVER, ARG0, ARG1, ARG2, ARG3,ARG4)</v>
      </c>
      <c r="E1911" s="123" t="str">
        <f>IF('表格编辑 '!G1911="","",'表格编辑 '!G1911)</f>
        <v>AI_update_event(RECEIVER, ARG0, ARG1, ARG2, ARG3,ARG4)</v>
      </c>
      <c r="F1911" s="123" t="str">
        <f>IF('表格编辑 '!H1911="","",'表格编辑 '!H1911)</f>
        <v/>
      </c>
      <c r="G1911" s="123" t="str">
        <f>IF('表格编辑 '!I1911="","",'表格编辑 '!I1911)</f>
        <v/>
      </c>
      <c r="H1911" s="123" t="str">
        <f>IF('表格编辑 '!J1911="","",'表格编辑 '!J1911)</f>
        <v>test_deadth_event(RECEIVER, ARG0, ARG1, ARG2, ARG3,ARG4)</v>
      </c>
      <c r="I1911" s="123">
        <f>IF('表格编辑 '!K1911="","",'表格编辑 '!K1911)</f>
        <v>0</v>
      </c>
      <c r="J1911" s="123" t="str">
        <f>IF('表格编辑 '!L1911="","",'表格编辑 '!L1911)</f>
        <v/>
      </c>
      <c r="K1911" s="123">
        <f>IF('表格编辑 '!M1911="","",'表格编辑 '!M1911)</f>
        <v>1800</v>
      </c>
      <c r="L1911" s="123" t="str">
        <f>IF('表格编辑 '!N1911="","",'表格编辑 '!N1911)</f>
        <v/>
      </c>
      <c r="M1911" s="123" t="str">
        <f>IF('表格编辑 '!O1911="","",'表格编辑 '!O1911)</f>
        <v/>
      </c>
      <c r="N1911" s="123" t="str">
        <f>IF('表格编辑 '!P1911="","",'表格编辑 '!P1911)</f>
        <v/>
      </c>
      <c r="O1911" s="123" t="str">
        <f>IF('表格编辑 '!Q1911="","",'表格编辑 '!Q1911)</f>
        <v/>
      </c>
      <c r="P1911" s="123" t="str">
        <f>IF('表格编辑 '!R1911="","",'表格编辑 '!R1911)</f>
        <v/>
      </c>
      <c r="Q1911" s="123">
        <f>IF('表格编辑 '!S1911="","",'表格编辑 '!S1911)</f>
        <v>320</v>
      </c>
      <c r="R1911" s="123" t="str">
        <f>IF('表格编辑 '!T1911="","",'表格编辑 '!T1911)</f>
        <v/>
      </c>
      <c r="S1911" s="123" t="str">
        <f>IF('表格编辑 '!U1911="","",'表格编辑 '!U1911)</f>
        <v/>
      </c>
      <c r="T1911" s="123" t="str">
        <f>IF('表格编辑 '!V1911="","",'表格编辑 '!V1911)</f>
        <v/>
      </c>
      <c r="U1911" s="123" t="str">
        <f>IF('表格编辑 '!W1911="","",'表格编辑 '!W1911)</f>
        <v/>
      </c>
      <c r="V1911" s="123" t="str">
        <f>IF('表格编辑 '!X1911="","",'表格编辑 '!X1911)</f>
        <v/>
      </c>
      <c r="W1911" s="123" t="str">
        <f>IF('表格编辑 '!Y1911="","",'表格编辑 '!Y1911)</f>
        <v/>
      </c>
      <c r="X1911" s="123" t="str">
        <f>IF('表格编辑 '!Z1911="","",'表格编辑 '!Z1911)</f>
        <v/>
      </c>
      <c r="Y1911" s="123" t="str">
        <f>IF('表格编辑 '!AA1911="","",'表格编辑 '!AA1911)</f>
        <v/>
      </c>
      <c r="Z1911" s="123" t="str">
        <f>IF('表格编辑 '!AB1911="","",'表格编辑 '!AB1911)</f>
        <v/>
      </c>
      <c r="AA1911" s="123" t="str">
        <f>IF('表格编辑 '!AC1911="","",'表格编辑 '!AC1911)</f>
        <v/>
      </c>
      <c r="AB1911" s="123" t="str">
        <f>IF('表格编辑 '!AD1911="","",'表格编辑 '!AD1911)</f>
        <v/>
      </c>
      <c r="AC1911" s="123" t="str">
        <f>IF('表格编辑 '!AE1911="","",'表格编辑 '!AE1911)</f>
        <v/>
      </c>
      <c r="AD1911" s="123">
        <f>IF('表格编辑 '!AF1911="","",'表格编辑 '!AF1911)</f>
        <v>100143</v>
      </c>
    </row>
    <row r="1912" spans="1:30">
      <c r="A1912" s="123">
        <f>IF('表格编辑 '!A1912="","",'表格编辑 '!A1912)</f>
        <v>144</v>
      </c>
      <c r="B1912" s="123">
        <f>IF('表格编辑 '!B1912="","",'表格编辑 '!B1912)</f>
        <v>10045</v>
      </c>
      <c r="C1912" s="123">
        <f>IF('表格编辑 '!E1912="","",'表格编辑 '!E1912)</f>
        <v>60</v>
      </c>
      <c r="D1912" s="123" t="str">
        <f>IF('表格编辑 '!F1912="","",'表格编辑 '!F1912)</f>
        <v>AI_born_event(RECEIVER, ARG0, ARG1, ARG2, ARG3,ARG4)</v>
      </c>
      <c r="E1912" s="123" t="str">
        <f>IF('表格编辑 '!G1912="","",'表格编辑 '!G1912)</f>
        <v>AI_update_event(RECEIVER, ARG0, ARG1, ARG2, ARG3,ARG4)</v>
      </c>
      <c r="F1912" s="123" t="str">
        <f>IF('表格编辑 '!H1912="","",'表格编辑 '!H1912)</f>
        <v/>
      </c>
      <c r="G1912" s="123" t="str">
        <f>IF('表格编辑 '!I1912="","",'表格编辑 '!I1912)</f>
        <v/>
      </c>
      <c r="H1912" s="123" t="str">
        <f>IF('表格编辑 '!J1912="","",'表格编辑 '!J1912)</f>
        <v>test_deadth_event(RECEIVER, ARG0, ARG1, ARG2, ARG3,ARG4)</v>
      </c>
      <c r="I1912" s="123">
        <f>IF('表格编辑 '!K1912="","",'表格编辑 '!K1912)</f>
        <v>0</v>
      </c>
      <c r="J1912" s="123" t="str">
        <f>IF('表格编辑 '!L1912="","",'表格编辑 '!L1912)</f>
        <v/>
      </c>
      <c r="K1912" s="123">
        <f>IF('表格编辑 '!M1912="","",'表格编辑 '!M1912)</f>
        <v>1800</v>
      </c>
      <c r="L1912" s="123" t="str">
        <f>IF('表格编辑 '!N1912="","",'表格编辑 '!N1912)</f>
        <v/>
      </c>
      <c r="M1912" s="123" t="str">
        <f>IF('表格编辑 '!O1912="","",'表格编辑 '!O1912)</f>
        <v/>
      </c>
      <c r="N1912" s="123" t="str">
        <f>IF('表格编辑 '!P1912="","",'表格编辑 '!P1912)</f>
        <v/>
      </c>
      <c r="O1912" s="123" t="str">
        <f>IF('表格编辑 '!Q1912="","",'表格编辑 '!Q1912)</f>
        <v/>
      </c>
      <c r="P1912" s="123" t="str">
        <f>IF('表格编辑 '!R1912="","",'表格编辑 '!R1912)</f>
        <v/>
      </c>
      <c r="Q1912" s="123">
        <f>IF('表格编辑 '!S1912="","",'表格编辑 '!S1912)</f>
        <v>320</v>
      </c>
      <c r="R1912" s="123" t="str">
        <f>IF('表格编辑 '!T1912="","",'表格编辑 '!T1912)</f>
        <v/>
      </c>
      <c r="S1912" s="123" t="str">
        <f>IF('表格编辑 '!U1912="","",'表格编辑 '!U1912)</f>
        <v/>
      </c>
      <c r="T1912" s="123" t="str">
        <f>IF('表格编辑 '!V1912="","",'表格编辑 '!V1912)</f>
        <v/>
      </c>
      <c r="U1912" s="123" t="str">
        <f>IF('表格编辑 '!W1912="","",'表格编辑 '!W1912)</f>
        <v/>
      </c>
      <c r="V1912" s="123" t="str">
        <f>IF('表格编辑 '!X1912="","",'表格编辑 '!X1912)</f>
        <v/>
      </c>
      <c r="W1912" s="123" t="str">
        <f>IF('表格编辑 '!Y1912="","",'表格编辑 '!Y1912)</f>
        <v/>
      </c>
      <c r="X1912" s="123" t="str">
        <f>IF('表格编辑 '!Z1912="","",'表格编辑 '!Z1912)</f>
        <v/>
      </c>
      <c r="Y1912" s="123" t="str">
        <f>IF('表格编辑 '!AA1912="","",'表格编辑 '!AA1912)</f>
        <v/>
      </c>
      <c r="Z1912" s="123" t="str">
        <f>IF('表格编辑 '!AB1912="","",'表格编辑 '!AB1912)</f>
        <v/>
      </c>
      <c r="AA1912" s="123" t="str">
        <f>IF('表格编辑 '!AC1912="","",'表格编辑 '!AC1912)</f>
        <v/>
      </c>
      <c r="AB1912" s="123" t="str">
        <f>IF('表格编辑 '!AD1912="","",'表格编辑 '!AD1912)</f>
        <v/>
      </c>
      <c r="AC1912" s="123" t="str">
        <f>IF('表格编辑 '!AE1912="","",'表格编辑 '!AE1912)</f>
        <v/>
      </c>
      <c r="AD1912" s="123">
        <f>IF('表格编辑 '!AF1912="","",'表格编辑 '!AF1912)</f>
        <v>100144</v>
      </c>
    </row>
    <row r="1913" spans="1:30">
      <c r="A1913" s="123">
        <f>IF('表格编辑 '!A1913="","",'表格编辑 '!A1913)</f>
        <v>145</v>
      </c>
      <c r="B1913" s="123">
        <f>IF('表格编辑 '!B1913="","",'表格编辑 '!B1913)</f>
        <v>114</v>
      </c>
      <c r="C1913" s="123">
        <f>IF('表格编辑 '!E1913="","",'表格编辑 '!E1913)</f>
        <v>60</v>
      </c>
      <c r="D1913" s="123" t="str">
        <f>IF('表格编辑 '!F1913="","",'表格编辑 '!F1913)</f>
        <v>SiLingFaShiKeTuo_Born(RECEIVER,ARG0,ARG1,ARG2,ARG3,ARG4)</v>
      </c>
      <c r="E1913" s="123" t="str">
        <f>IF('表格编辑 '!G1913="","",'表格编辑 '!G1913)</f>
        <v>SiLingFaShiKeTuo_Update(RECEIVER,ARG0,ARG1,ARG2,ARG3,ARG4)</v>
      </c>
      <c r="F1913" s="123" t="str">
        <f>IF('表格编辑 '!H1913="","",'表格编辑 '!H1913)</f>
        <v/>
      </c>
      <c r="G1913" s="123" t="str">
        <f>IF('表格编辑 '!I1913="","",'表格编辑 '!I1913)</f>
        <v/>
      </c>
      <c r="H1913" s="123" t="str">
        <f>IF('表格编辑 '!J1913="","",'表格编辑 '!J1913)</f>
        <v>SiLingFaShiKeTuo_Deadth(RECEIVER,ARG0,ARG1,ARG2,ARG3,ARG4)</v>
      </c>
      <c r="I1913" s="123">
        <f>IF('表格编辑 '!K1913="","",'表格编辑 '!K1913)</f>
        <v>1</v>
      </c>
      <c r="J1913" s="123">
        <f>IF('表格编辑 '!L1913="","",'表格编辑 '!L1913)</f>
        <v>8808</v>
      </c>
      <c r="K1913" s="123">
        <f>IF('表格编辑 '!M1913="","",'表格编辑 '!M1913)</f>
        <v>1800</v>
      </c>
      <c r="L1913" s="123">
        <f>IF('表格编辑 '!N1913="","",'表格编辑 '!N1913)</f>
        <v>350</v>
      </c>
      <c r="M1913" s="123">
        <f>IF('表格编辑 '!O1913="","",'表格编辑 '!O1913)</f>
        <v>250</v>
      </c>
      <c r="N1913" s="123">
        <f>IF('表格编辑 '!P1913="","",'表格编辑 '!P1913)</f>
        <v>250</v>
      </c>
      <c r="O1913" s="123">
        <f>IF('表格编辑 '!Q1913="","",'表格编辑 '!Q1913)</f>
        <v>200</v>
      </c>
      <c r="P1913" s="123">
        <f>IF('表格编辑 '!R1913="","",'表格编辑 '!R1913)</f>
        <v>200</v>
      </c>
      <c r="Q1913" s="123">
        <f>IF('表格编辑 '!S1913="","",'表格编辑 '!S1913)</f>
        <v>320</v>
      </c>
      <c r="R1913" s="123" t="str">
        <f>IF('表格编辑 '!T1913="","",'表格编辑 '!T1913)</f>
        <v/>
      </c>
      <c r="S1913" s="123">
        <f>IF('表格编辑 '!U1913="","",'表格编辑 '!U1913)</f>
        <v>50</v>
      </c>
      <c r="T1913" s="123" t="str">
        <f>IF('表格编辑 '!V1913="","",'表格编辑 '!V1913)</f>
        <v/>
      </c>
      <c r="U1913" s="123" t="str">
        <f>IF('表格编辑 '!W1913="","",'表格编辑 '!W1913)</f>
        <v/>
      </c>
      <c r="V1913" s="123" t="str">
        <f>IF('表格编辑 '!X1913="","",'表格编辑 '!X1913)</f>
        <v/>
      </c>
      <c r="W1913" s="123">
        <f>IF('表格编辑 '!Y1913="","",'表格编辑 '!Y1913)</f>
        <v>100</v>
      </c>
      <c r="X1913" s="123">
        <f>IF('表格编辑 '!Z1913="","",'表格编辑 '!Z1913)</f>
        <v>100</v>
      </c>
      <c r="Y1913" s="123">
        <f>IF('表格编辑 '!AA1913="","",'表格编辑 '!AA1913)</f>
        <v>100</v>
      </c>
      <c r="Z1913" s="123">
        <f>IF('表格编辑 '!AB1913="","",'表格编辑 '!AB1913)</f>
        <v>100</v>
      </c>
      <c r="AA1913" s="123">
        <f>IF('表格编辑 '!AC1913="","",'表格编辑 '!AC1913)</f>
        <v>100</v>
      </c>
      <c r="AB1913" s="123">
        <f>IF('表格编辑 '!AD1913="","",'表格编辑 '!AD1913)</f>
        <v>100</v>
      </c>
      <c r="AC1913" s="123" t="str">
        <f>IF('表格编辑 '!AE1913="","",'表格编辑 '!AE1913)</f>
        <v/>
      </c>
      <c r="AD1913" s="123">
        <f>IF('表格编辑 '!AF1913="","",'表格编辑 '!AF1913)</f>
        <v>100145</v>
      </c>
    </row>
    <row r="1914" spans="1:30">
      <c r="A1914" s="123">
        <f>IF('表格编辑 '!A1914="","",'表格编辑 '!A1914)</f>
        <v>146</v>
      </c>
      <c r="B1914" s="123">
        <f>IF('表格编辑 '!B1914="","",'表格编辑 '!B1914)</f>
        <v>10060</v>
      </c>
      <c r="C1914" s="123">
        <f>IF('表格编辑 '!E1914="","",'表格编辑 '!E1914)</f>
        <v>60</v>
      </c>
      <c r="D1914" s="123" t="str">
        <f>IF('表格编辑 '!F1914="","",'表格编辑 '!F1914)</f>
        <v>AI_born_event(RECEIVER, ARG0, ARG1, ARG2, ARG3,ARG4)</v>
      </c>
      <c r="E1914" s="123" t="str">
        <f>IF('表格编辑 '!G1914="","",'表格编辑 '!G1914)</f>
        <v>AI_update_event(RECEIVER, ARG0, ARG1, ARG2, ARG3,ARG4)</v>
      </c>
      <c r="F1914" s="123" t="str">
        <f>IF('表格编辑 '!H1914="","",'表格编辑 '!H1914)</f>
        <v/>
      </c>
      <c r="G1914" s="123" t="str">
        <f>IF('表格编辑 '!I1914="","",'表格编辑 '!I1914)</f>
        <v/>
      </c>
      <c r="H1914" s="123" t="str">
        <f>IF('表格编辑 '!J1914="","",'表格编辑 '!J1914)</f>
        <v>test_deadth_event(RECEIVER, ARG0, ARG1, ARG2, ARG3,ARG4)</v>
      </c>
      <c r="I1914" s="123">
        <f>IF('表格编辑 '!K1914="","",'表格编辑 '!K1914)</f>
        <v>0</v>
      </c>
      <c r="J1914" s="123" t="str">
        <f>IF('表格编辑 '!L1914="","",'表格编辑 '!L1914)</f>
        <v/>
      </c>
      <c r="K1914" s="123">
        <f>IF('表格编辑 '!M1914="","",'表格编辑 '!M1914)</f>
        <v>1800</v>
      </c>
      <c r="L1914" s="123" t="str">
        <f>IF('表格编辑 '!N1914="","",'表格编辑 '!N1914)</f>
        <v/>
      </c>
      <c r="M1914" s="123" t="str">
        <f>IF('表格编辑 '!O1914="","",'表格编辑 '!O1914)</f>
        <v/>
      </c>
      <c r="N1914" s="123" t="str">
        <f>IF('表格编辑 '!P1914="","",'表格编辑 '!P1914)</f>
        <v/>
      </c>
      <c r="O1914" s="123" t="str">
        <f>IF('表格编辑 '!Q1914="","",'表格编辑 '!Q1914)</f>
        <v/>
      </c>
      <c r="P1914" s="123" t="str">
        <f>IF('表格编辑 '!R1914="","",'表格编辑 '!R1914)</f>
        <v/>
      </c>
      <c r="Q1914" s="123">
        <f>IF('表格编辑 '!S1914="","",'表格编辑 '!S1914)</f>
        <v>320</v>
      </c>
      <c r="R1914" s="123" t="str">
        <f>IF('表格编辑 '!T1914="","",'表格编辑 '!T1914)</f>
        <v/>
      </c>
      <c r="S1914" s="123" t="str">
        <f>IF('表格编辑 '!U1914="","",'表格编辑 '!U1914)</f>
        <v/>
      </c>
      <c r="T1914" s="123" t="str">
        <f>IF('表格编辑 '!V1914="","",'表格编辑 '!V1914)</f>
        <v/>
      </c>
      <c r="U1914" s="123" t="str">
        <f>IF('表格编辑 '!W1914="","",'表格编辑 '!W1914)</f>
        <v/>
      </c>
      <c r="V1914" s="123" t="str">
        <f>IF('表格编辑 '!X1914="","",'表格编辑 '!X1914)</f>
        <v/>
      </c>
      <c r="W1914" s="123" t="str">
        <f>IF('表格编辑 '!Y1914="","",'表格编辑 '!Y1914)</f>
        <v/>
      </c>
      <c r="X1914" s="123" t="str">
        <f>IF('表格编辑 '!Z1914="","",'表格编辑 '!Z1914)</f>
        <v/>
      </c>
      <c r="Y1914" s="123" t="str">
        <f>IF('表格编辑 '!AA1914="","",'表格编辑 '!AA1914)</f>
        <v/>
      </c>
      <c r="Z1914" s="123" t="str">
        <f>IF('表格编辑 '!AB1914="","",'表格编辑 '!AB1914)</f>
        <v/>
      </c>
      <c r="AA1914" s="123" t="str">
        <f>IF('表格编辑 '!AC1914="","",'表格编辑 '!AC1914)</f>
        <v/>
      </c>
      <c r="AB1914" s="123" t="str">
        <f>IF('表格编辑 '!AD1914="","",'表格编辑 '!AD1914)</f>
        <v/>
      </c>
      <c r="AC1914" s="123" t="str">
        <f>IF('表格编辑 '!AE1914="","",'表格编辑 '!AE1914)</f>
        <v/>
      </c>
      <c r="AD1914" s="123">
        <f>IF('表格编辑 '!AF1914="","",'表格编辑 '!AF1914)</f>
        <v>100146</v>
      </c>
    </row>
    <row r="1915" spans="1:30">
      <c r="A1915" s="123">
        <f>IF('表格编辑 '!A1915="","",'表格编辑 '!A1915)</f>
        <v>147</v>
      </c>
      <c r="B1915" s="123">
        <f>IF('表格编辑 '!B1915="","",'表格编辑 '!B1915)</f>
        <v>10095</v>
      </c>
      <c r="C1915" s="123">
        <f>IF('表格编辑 '!E1915="","",'表格编辑 '!E1915)</f>
        <v>60</v>
      </c>
      <c r="D1915" s="123" t="str">
        <f>IF('表格编辑 '!F1915="","",'表格编辑 '!F1915)</f>
        <v>AI_born_event(RECEIVER, ARG0, ARG1, ARG2, ARG3,ARG4)</v>
      </c>
      <c r="E1915" s="123" t="str">
        <f>IF('表格编辑 '!G1915="","",'表格编辑 '!G1915)</f>
        <v>AI_update_event(RECEIVER, ARG0, ARG1, ARG2, ARG3,ARG4)</v>
      </c>
      <c r="F1915" s="123" t="str">
        <f>IF('表格编辑 '!H1915="","",'表格编辑 '!H1915)</f>
        <v/>
      </c>
      <c r="G1915" s="123" t="str">
        <f>IF('表格编辑 '!I1915="","",'表格编辑 '!I1915)</f>
        <v/>
      </c>
      <c r="H1915" s="123" t="str">
        <f>IF('表格编辑 '!J1915="","",'表格编辑 '!J1915)</f>
        <v>test_deadth_event(RECEIVER, ARG0, ARG1, ARG2, ARG3,ARG4)</v>
      </c>
      <c r="I1915" s="123">
        <f>IF('表格编辑 '!K1915="","",'表格编辑 '!K1915)</f>
        <v>0</v>
      </c>
      <c r="J1915" s="123" t="str">
        <f>IF('表格编辑 '!L1915="","",'表格编辑 '!L1915)</f>
        <v/>
      </c>
      <c r="K1915" s="123">
        <f>IF('表格编辑 '!M1915="","",'表格编辑 '!M1915)</f>
        <v>1800</v>
      </c>
      <c r="L1915" s="123" t="str">
        <f>IF('表格编辑 '!N1915="","",'表格编辑 '!N1915)</f>
        <v/>
      </c>
      <c r="M1915" s="123" t="str">
        <f>IF('表格编辑 '!O1915="","",'表格编辑 '!O1915)</f>
        <v/>
      </c>
      <c r="N1915" s="123" t="str">
        <f>IF('表格编辑 '!P1915="","",'表格编辑 '!P1915)</f>
        <v/>
      </c>
      <c r="O1915" s="123" t="str">
        <f>IF('表格编辑 '!Q1915="","",'表格编辑 '!Q1915)</f>
        <v/>
      </c>
      <c r="P1915" s="123" t="str">
        <f>IF('表格编辑 '!R1915="","",'表格编辑 '!R1915)</f>
        <v/>
      </c>
      <c r="Q1915" s="123">
        <f>IF('表格编辑 '!S1915="","",'表格编辑 '!S1915)</f>
        <v>320</v>
      </c>
      <c r="R1915" s="123" t="str">
        <f>IF('表格编辑 '!T1915="","",'表格编辑 '!T1915)</f>
        <v/>
      </c>
      <c r="S1915" s="123" t="str">
        <f>IF('表格编辑 '!U1915="","",'表格编辑 '!U1915)</f>
        <v/>
      </c>
      <c r="T1915" s="123" t="str">
        <f>IF('表格编辑 '!V1915="","",'表格编辑 '!V1915)</f>
        <v/>
      </c>
      <c r="U1915" s="123" t="str">
        <f>IF('表格编辑 '!W1915="","",'表格编辑 '!W1915)</f>
        <v/>
      </c>
      <c r="V1915" s="123" t="str">
        <f>IF('表格编辑 '!X1915="","",'表格编辑 '!X1915)</f>
        <v/>
      </c>
      <c r="W1915" s="123" t="str">
        <f>IF('表格编辑 '!Y1915="","",'表格编辑 '!Y1915)</f>
        <v/>
      </c>
      <c r="X1915" s="123" t="str">
        <f>IF('表格编辑 '!Z1915="","",'表格编辑 '!Z1915)</f>
        <v/>
      </c>
      <c r="Y1915" s="123" t="str">
        <f>IF('表格编辑 '!AA1915="","",'表格编辑 '!AA1915)</f>
        <v/>
      </c>
      <c r="Z1915" s="123" t="str">
        <f>IF('表格编辑 '!AB1915="","",'表格编辑 '!AB1915)</f>
        <v/>
      </c>
      <c r="AA1915" s="123" t="str">
        <f>IF('表格编辑 '!AC1915="","",'表格编辑 '!AC1915)</f>
        <v/>
      </c>
      <c r="AB1915" s="123" t="str">
        <f>IF('表格编辑 '!AD1915="","",'表格编辑 '!AD1915)</f>
        <v/>
      </c>
      <c r="AC1915" s="123" t="str">
        <f>IF('表格编辑 '!AE1915="","",'表格编辑 '!AE1915)</f>
        <v/>
      </c>
      <c r="AD1915" s="123">
        <f>IF('表格编辑 '!AF1915="","",'表格编辑 '!AF1915)</f>
        <v>100147</v>
      </c>
    </row>
    <row r="1916" spans="1:30">
      <c r="A1916" s="123">
        <f>IF('表格编辑 '!A1916="","",'表格编辑 '!A1916)</f>
        <v>148</v>
      </c>
      <c r="B1916" s="123">
        <f>IF('表格编辑 '!B1916="","",'表格编辑 '!B1916)</f>
        <v>10111</v>
      </c>
      <c r="C1916" s="123">
        <f>IF('表格编辑 '!E1916="","",'表格编辑 '!E1916)</f>
        <v>60</v>
      </c>
      <c r="D1916" s="123" t="str">
        <f>IF('表格编辑 '!F1916="","",'表格编辑 '!F1916)</f>
        <v>AI_born_event(RECEIVER, ARG0, ARG1, ARG2, ARG3,ARG4)</v>
      </c>
      <c r="E1916" s="123" t="str">
        <f>IF('表格编辑 '!G1916="","",'表格编辑 '!G1916)</f>
        <v>AI_update_event(RECEIVER, ARG0, ARG1, ARG2, ARG3,ARG4)</v>
      </c>
      <c r="F1916" s="123" t="str">
        <f>IF('表格编辑 '!H1916="","",'表格编辑 '!H1916)</f>
        <v/>
      </c>
      <c r="G1916" s="123" t="str">
        <f>IF('表格编辑 '!I1916="","",'表格编辑 '!I1916)</f>
        <v/>
      </c>
      <c r="H1916" s="123" t="str">
        <f>IF('表格编辑 '!J1916="","",'表格编辑 '!J1916)</f>
        <v>test_deadth_event(RECEIVER, ARG0, ARG1, ARG2, ARG3,ARG4)</v>
      </c>
      <c r="I1916" s="123">
        <f>IF('表格编辑 '!K1916="","",'表格编辑 '!K1916)</f>
        <v>0</v>
      </c>
      <c r="J1916" s="123" t="str">
        <f>IF('表格编辑 '!L1916="","",'表格编辑 '!L1916)</f>
        <v/>
      </c>
      <c r="K1916" s="123">
        <f>IF('表格编辑 '!M1916="","",'表格编辑 '!M1916)</f>
        <v>1800</v>
      </c>
      <c r="L1916" s="123" t="str">
        <f>IF('表格编辑 '!N1916="","",'表格编辑 '!N1916)</f>
        <v/>
      </c>
      <c r="M1916" s="123" t="str">
        <f>IF('表格编辑 '!O1916="","",'表格编辑 '!O1916)</f>
        <v/>
      </c>
      <c r="N1916" s="123" t="str">
        <f>IF('表格编辑 '!P1916="","",'表格编辑 '!P1916)</f>
        <v/>
      </c>
      <c r="O1916" s="123" t="str">
        <f>IF('表格编辑 '!Q1916="","",'表格编辑 '!Q1916)</f>
        <v/>
      </c>
      <c r="P1916" s="123" t="str">
        <f>IF('表格编辑 '!R1916="","",'表格编辑 '!R1916)</f>
        <v/>
      </c>
      <c r="Q1916" s="123">
        <f>IF('表格编辑 '!S1916="","",'表格编辑 '!S1916)</f>
        <v>320</v>
      </c>
      <c r="R1916" s="123" t="str">
        <f>IF('表格编辑 '!T1916="","",'表格编辑 '!T1916)</f>
        <v/>
      </c>
      <c r="S1916" s="123" t="str">
        <f>IF('表格编辑 '!U1916="","",'表格编辑 '!U1916)</f>
        <v/>
      </c>
      <c r="T1916" s="123" t="str">
        <f>IF('表格编辑 '!V1916="","",'表格编辑 '!V1916)</f>
        <v/>
      </c>
      <c r="U1916" s="123" t="str">
        <f>IF('表格编辑 '!W1916="","",'表格编辑 '!W1916)</f>
        <v/>
      </c>
      <c r="V1916" s="123" t="str">
        <f>IF('表格编辑 '!X1916="","",'表格编辑 '!X1916)</f>
        <v/>
      </c>
      <c r="W1916" s="123" t="str">
        <f>IF('表格编辑 '!Y1916="","",'表格编辑 '!Y1916)</f>
        <v/>
      </c>
      <c r="X1916" s="123" t="str">
        <f>IF('表格编辑 '!Z1916="","",'表格编辑 '!Z1916)</f>
        <v/>
      </c>
      <c r="Y1916" s="123" t="str">
        <f>IF('表格编辑 '!AA1916="","",'表格编辑 '!AA1916)</f>
        <v/>
      </c>
      <c r="Z1916" s="123" t="str">
        <f>IF('表格编辑 '!AB1916="","",'表格编辑 '!AB1916)</f>
        <v/>
      </c>
      <c r="AA1916" s="123" t="str">
        <f>IF('表格编辑 '!AC1916="","",'表格编辑 '!AC1916)</f>
        <v/>
      </c>
      <c r="AB1916" s="123" t="str">
        <f>IF('表格编辑 '!AD1916="","",'表格编辑 '!AD1916)</f>
        <v/>
      </c>
      <c r="AC1916" s="123" t="str">
        <f>IF('表格编辑 '!AE1916="","",'表格编辑 '!AE1916)</f>
        <v/>
      </c>
      <c r="AD1916" s="123">
        <f>IF('表格编辑 '!AF1916="","",'表格编辑 '!AF1916)</f>
        <v>100148</v>
      </c>
    </row>
    <row r="1917" spans="1:30">
      <c r="A1917" s="123">
        <f>IF('表格编辑 '!A1917="","",'表格编辑 '!A1917)</f>
        <v>149</v>
      </c>
      <c r="B1917" s="123">
        <f>IF('表格编辑 '!B1917="","",'表格编辑 '!B1917)</f>
        <v>10113</v>
      </c>
      <c r="C1917" s="123">
        <f>IF('表格编辑 '!E1917="","",'表格编辑 '!E1917)</f>
        <v>60</v>
      </c>
      <c r="D1917" s="123" t="str">
        <f>IF('表格编辑 '!F1917="","",'表格编辑 '!F1917)</f>
        <v>AI_born_event(RECEIVER, ARG0, ARG1, ARG2, ARG3,ARG4)</v>
      </c>
      <c r="E1917" s="123" t="str">
        <f>IF('表格编辑 '!G1917="","",'表格编辑 '!G1917)</f>
        <v>AI_update_event(RECEIVER, ARG0, ARG1, ARG2, ARG3,ARG4)</v>
      </c>
      <c r="F1917" s="123" t="str">
        <f>IF('表格编辑 '!H1917="","",'表格编辑 '!H1917)</f>
        <v/>
      </c>
      <c r="G1917" s="123" t="str">
        <f>IF('表格编辑 '!I1917="","",'表格编辑 '!I1917)</f>
        <v/>
      </c>
      <c r="H1917" s="123" t="str">
        <f>IF('表格编辑 '!J1917="","",'表格编辑 '!J1917)</f>
        <v>test_deadth_event(RECEIVER, ARG0, ARG1, ARG2, ARG3,ARG4)</v>
      </c>
      <c r="I1917" s="123">
        <f>IF('表格编辑 '!K1917="","",'表格编辑 '!K1917)</f>
        <v>0</v>
      </c>
      <c r="J1917" s="123" t="str">
        <f>IF('表格编辑 '!L1917="","",'表格编辑 '!L1917)</f>
        <v/>
      </c>
      <c r="K1917" s="123">
        <f>IF('表格编辑 '!M1917="","",'表格编辑 '!M1917)</f>
        <v>1800</v>
      </c>
      <c r="L1917" s="123" t="str">
        <f>IF('表格编辑 '!N1917="","",'表格编辑 '!N1917)</f>
        <v/>
      </c>
      <c r="M1917" s="123" t="str">
        <f>IF('表格编辑 '!O1917="","",'表格编辑 '!O1917)</f>
        <v/>
      </c>
      <c r="N1917" s="123" t="str">
        <f>IF('表格编辑 '!P1917="","",'表格编辑 '!P1917)</f>
        <v/>
      </c>
      <c r="O1917" s="123" t="str">
        <f>IF('表格编辑 '!Q1917="","",'表格编辑 '!Q1917)</f>
        <v/>
      </c>
      <c r="P1917" s="123" t="str">
        <f>IF('表格编辑 '!R1917="","",'表格编辑 '!R1917)</f>
        <v/>
      </c>
      <c r="Q1917" s="123">
        <f>IF('表格编辑 '!S1917="","",'表格编辑 '!S1917)</f>
        <v>320</v>
      </c>
      <c r="R1917" s="123" t="str">
        <f>IF('表格编辑 '!T1917="","",'表格编辑 '!T1917)</f>
        <v/>
      </c>
      <c r="S1917" s="123" t="str">
        <f>IF('表格编辑 '!U1917="","",'表格编辑 '!U1917)</f>
        <v/>
      </c>
      <c r="T1917" s="123" t="str">
        <f>IF('表格编辑 '!V1917="","",'表格编辑 '!V1917)</f>
        <v/>
      </c>
      <c r="U1917" s="123" t="str">
        <f>IF('表格编辑 '!W1917="","",'表格编辑 '!W1917)</f>
        <v/>
      </c>
      <c r="V1917" s="123" t="str">
        <f>IF('表格编辑 '!X1917="","",'表格编辑 '!X1917)</f>
        <v/>
      </c>
      <c r="W1917" s="123" t="str">
        <f>IF('表格编辑 '!Y1917="","",'表格编辑 '!Y1917)</f>
        <v/>
      </c>
      <c r="X1917" s="123" t="str">
        <f>IF('表格编辑 '!Z1917="","",'表格编辑 '!Z1917)</f>
        <v/>
      </c>
      <c r="Y1917" s="123" t="str">
        <f>IF('表格编辑 '!AA1917="","",'表格编辑 '!AA1917)</f>
        <v/>
      </c>
      <c r="Z1917" s="123" t="str">
        <f>IF('表格编辑 '!AB1917="","",'表格编辑 '!AB1917)</f>
        <v/>
      </c>
      <c r="AA1917" s="123" t="str">
        <f>IF('表格编辑 '!AC1917="","",'表格编辑 '!AC1917)</f>
        <v/>
      </c>
      <c r="AB1917" s="123" t="str">
        <f>IF('表格编辑 '!AD1917="","",'表格编辑 '!AD1917)</f>
        <v/>
      </c>
      <c r="AC1917" s="123" t="str">
        <f>IF('表格编辑 '!AE1917="","",'表格编辑 '!AE1917)</f>
        <v/>
      </c>
      <c r="AD1917" s="123">
        <f>IF('表格编辑 '!AF1917="","",'表格编辑 '!AF1917)</f>
        <v>100149</v>
      </c>
    </row>
    <row r="1918" spans="1:30">
      <c r="A1918" s="123">
        <f>IF('表格编辑 '!A1918="","",'表格编辑 '!A1918)</f>
        <v>150</v>
      </c>
      <c r="B1918" s="123">
        <f>IF('表格编辑 '!B1918="","",'表格编辑 '!B1918)</f>
        <v>115</v>
      </c>
      <c r="C1918" s="123">
        <f>IF('表格编辑 '!E1918="","",'表格编辑 '!E1918)</f>
        <v>60</v>
      </c>
      <c r="D1918" s="123" t="str">
        <f>IF('表格编辑 '!F1918="","",'表格编辑 '!F1918)</f>
        <v>HeiAnMoJunBaLiKe_Born(RECEIVER,ARG0,ARG1,ARG2,ARG3,ARG4)</v>
      </c>
      <c r="E1918" s="123" t="str">
        <f>IF('表格编辑 '!G1918="","",'表格编辑 '!G1918)</f>
        <v>HeiAnMoJunBaLiKe_Update(RECEIVER,ARG0,ARG1,ARG2,ARG3,ARG4)</v>
      </c>
      <c r="F1918" s="123" t="str">
        <f>IF('表格编辑 '!H1918="","",'表格编辑 '!H1918)</f>
        <v/>
      </c>
      <c r="G1918" s="123" t="str">
        <f>IF('表格编辑 '!I1918="","",'表格编辑 '!I1918)</f>
        <v/>
      </c>
      <c r="H1918" s="123" t="str">
        <f>IF('表格编辑 '!J1918="","",'表格编辑 '!J1918)</f>
        <v>HeiAnMoJunBaLiKe_Deadth(RECEIVER,ARG0,ARG1,ARG2,ARG3,ARG4)</v>
      </c>
      <c r="I1918" s="123">
        <f>IF('表格编辑 '!K1918="","",'表格编辑 '!K1918)</f>
        <v>1</v>
      </c>
      <c r="J1918" s="123">
        <f>IF('表格编辑 '!L1918="","",'表格编辑 '!L1918)</f>
        <v>8808</v>
      </c>
      <c r="K1918" s="123">
        <f>IF('表格编辑 '!M1918="","",'表格编辑 '!M1918)</f>
        <v>1800</v>
      </c>
      <c r="L1918" s="123">
        <f>IF('表格编辑 '!N1918="","",'表格编辑 '!N1918)</f>
        <v>350</v>
      </c>
      <c r="M1918" s="123">
        <f>IF('表格编辑 '!O1918="","",'表格编辑 '!O1918)</f>
        <v>250</v>
      </c>
      <c r="N1918" s="123">
        <f>IF('表格编辑 '!P1918="","",'表格编辑 '!P1918)</f>
        <v>250</v>
      </c>
      <c r="O1918" s="123">
        <f>IF('表格编辑 '!Q1918="","",'表格编辑 '!Q1918)</f>
        <v>100</v>
      </c>
      <c r="P1918" s="123">
        <f>IF('表格编辑 '!R1918="","",'表格编辑 '!R1918)</f>
        <v>200</v>
      </c>
      <c r="Q1918" s="123">
        <f>IF('表格编辑 '!S1918="","",'表格编辑 '!S1918)</f>
        <v>320</v>
      </c>
      <c r="R1918" s="123" t="str">
        <f>IF('表格编辑 '!T1918="","",'表格编辑 '!T1918)</f>
        <v/>
      </c>
      <c r="S1918" s="123">
        <f>IF('表格编辑 '!U1918="","",'表格编辑 '!U1918)</f>
        <v>50</v>
      </c>
      <c r="T1918" s="123" t="str">
        <f>IF('表格编辑 '!V1918="","",'表格编辑 '!V1918)</f>
        <v/>
      </c>
      <c r="U1918" s="123" t="str">
        <f>IF('表格编辑 '!W1918="","",'表格编辑 '!W1918)</f>
        <v/>
      </c>
      <c r="V1918" s="123" t="str">
        <f>IF('表格编辑 '!X1918="","",'表格编辑 '!X1918)</f>
        <v/>
      </c>
      <c r="W1918" s="123">
        <f>IF('表格编辑 '!Y1918="","",'表格编辑 '!Y1918)</f>
        <v>100</v>
      </c>
      <c r="X1918" s="123">
        <f>IF('表格编辑 '!Z1918="","",'表格编辑 '!Z1918)</f>
        <v>100</v>
      </c>
      <c r="Y1918" s="123">
        <f>IF('表格编辑 '!AA1918="","",'表格编辑 '!AA1918)</f>
        <v>100</v>
      </c>
      <c r="Z1918" s="123">
        <f>IF('表格编辑 '!AB1918="","",'表格编辑 '!AB1918)</f>
        <v>100</v>
      </c>
      <c r="AA1918" s="123">
        <f>IF('表格编辑 '!AC1918="","",'表格编辑 '!AC1918)</f>
        <v>100</v>
      </c>
      <c r="AB1918" s="123">
        <f>IF('表格编辑 '!AD1918="","",'表格编辑 '!AD1918)</f>
        <v>100</v>
      </c>
      <c r="AC1918" s="123" t="str">
        <f>IF('表格编辑 '!AE1918="","",'表格编辑 '!AE1918)</f>
        <v/>
      </c>
      <c r="AD1918" s="123">
        <f>IF('表格编辑 '!AF1918="","",'表格编辑 '!AF1918)</f>
        <v>100150</v>
      </c>
    </row>
    <row r="1919" spans="1:30">
      <c r="A1919" s="123">
        <f>IF('表格编辑 '!A1919="","",'表格编辑 '!A1919)</f>
        <v>151</v>
      </c>
      <c r="B1919" s="123">
        <f>IF('表格编辑 '!B1919="","",'表格编辑 '!B1919)</f>
        <v>10009</v>
      </c>
      <c r="C1919" s="123">
        <f>IF('表格编辑 '!E1919="","",'表格编辑 '!E1919)</f>
        <v>24</v>
      </c>
      <c r="D1919" s="123" t="str">
        <f>IF('表格编辑 '!F1919="","",'表格编辑 '!F1919)</f>
        <v>AI_born_event(RECEIVER, ARG0, ARG1, ARG2, ARG3,ARG4)</v>
      </c>
      <c r="E1919" s="123" t="str">
        <f>IF('表格编辑 '!G1919="","",'表格编辑 '!G1919)</f>
        <v>AI_update_event(RECEIVER, ARG0, ARG1, ARG2, ARG3,ARG4)</v>
      </c>
      <c r="F1919" s="123" t="str">
        <f>IF('表格编辑 '!H1919="","",'表格编辑 '!H1919)</f>
        <v/>
      </c>
      <c r="G1919" s="123" t="str">
        <f>IF('表格编辑 '!I1919="","",'表格编辑 '!I1919)</f>
        <v/>
      </c>
      <c r="H1919" s="123" t="str">
        <f>IF('表格编辑 '!J1919="","",'表格编辑 '!J1919)</f>
        <v>test_deadth_event(RECEIVER, ARG0, ARG1, ARG2, ARG3,ARG4)</v>
      </c>
      <c r="I1919" s="123">
        <f>IF('表格编辑 '!K1919="","",'表格编辑 '!K1919)</f>
        <v>0</v>
      </c>
      <c r="J1919" s="123" t="str">
        <f>IF('表格编辑 '!L1919="","",'表格编辑 '!L1919)</f>
        <v/>
      </c>
      <c r="K1919" s="123">
        <f>IF('表格编辑 '!M1919="","",'表格编辑 '!M1919)</f>
        <v>720</v>
      </c>
      <c r="L1919" s="123" t="str">
        <f>IF('表格编辑 '!N1919="","",'表格编辑 '!N1919)</f>
        <v/>
      </c>
      <c r="M1919" s="123" t="str">
        <f>IF('表格编辑 '!O1919="","",'表格编辑 '!O1919)</f>
        <v/>
      </c>
      <c r="N1919" s="123" t="str">
        <f>IF('表格编辑 '!P1919="","",'表格编辑 '!P1919)</f>
        <v/>
      </c>
      <c r="O1919" s="123" t="str">
        <f>IF('表格编辑 '!Q1919="","",'表格编辑 '!Q1919)</f>
        <v/>
      </c>
      <c r="P1919" s="123" t="str">
        <f>IF('表格编辑 '!R1919="","",'表格编辑 '!R1919)</f>
        <v/>
      </c>
      <c r="Q1919" s="123">
        <f>IF('表格编辑 '!S1919="","",'表格编辑 '!S1919)</f>
        <v>320</v>
      </c>
      <c r="R1919" s="123" t="str">
        <f>IF('表格编辑 '!T1919="","",'表格编辑 '!T1919)</f>
        <v/>
      </c>
      <c r="S1919" s="123" t="str">
        <f>IF('表格编辑 '!U1919="","",'表格编辑 '!U1919)</f>
        <v/>
      </c>
      <c r="T1919" s="123" t="str">
        <f>IF('表格编辑 '!V1919="","",'表格编辑 '!V1919)</f>
        <v/>
      </c>
      <c r="U1919" s="123" t="str">
        <f>IF('表格编辑 '!W1919="","",'表格编辑 '!W1919)</f>
        <v/>
      </c>
      <c r="V1919" s="123" t="str">
        <f>IF('表格编辑 '!X1919="","",'表格编辑 '!X1919)</f>
        <v/>
      </c>
      <c r="W1919" s="123">
        <f>IF('表格编辑 '!Y1919="","",'表格编辑 '!Y1919)</f>
        <v>100</v>
      </c>
      <c r="X1919" s="123">
        <f>IF('表格编辑 '!Z1919="","",'表格编辑 '!Z1919)</f>
        <v>100</v>
      </c>
      <c r="Y1919" s="123">
        <f>IF('表格编辑 '!AA1919="","",'表格编辑 '!AA1919)</f>
        <v>100</v>
      </c>
      <c r="Z1919" s="123">
        <f>IF('表格编辑 '!AB1919="","",'表格编辑 '!AB1919)</f>
        <v>100</v>
      </c>
      <c r="AA1919" s="123">
        <f>IF('表格编辑 '!AC1919="","",'表格编辑 '!AC1919)</f>
        <v>100</v>
      </c>
      <c r="AB1919" s="123">
        <f>IF('表格编辑 '!AD1919="","",'表格编辑 '!AD1919)</f>
        <v>100</v>
      </c>
      <c r="AC1919" s="123" t="str">
        <f>IF('表格编辑 '!AE1919="","",'表格编辑 '!AE1919)</f>
        <v/>
      </c>
      <c r="AD1919" s="123">
        <f>IF('表格编辑 '!AF1919="","",'表格编辑 '!AF1919)</f>
        <v>100151</v>
      </c>
    </row>
    <row r="1920" spans="1:30">
      <c r="A1920" s="123">
        <f>IF('表格编辑 '!A1920="","",'表格编辑 '!A1920)</f>
        <v>51000</v>
      </c>
      <c r="B1920" s="123">
        <f>IF('表格编辑 '!B1920="","",'表格编辑 '!B1920)</f>
        <v>24</v>
      </c>
      <c r="C1920" s="123">
        <f>IF('表格编辑 '!E1920="","",'表格编辑 '!E1920)</f>
        <v>19</v>
      </c>
      <c r="D1920" s="123" t="str">
        <f>IF('表格编辑 '!F1920="","",'表格编辑 '!F1920)</f>
        <v>DaodanGui_Born(RECEIVER, ARG0, ARG1, ARG2, ARG3,ARG4)</v>
      </c>
      <c r="E1920" s="123" t="str">
        <f>IF('表格编辑 '!G1920="","",'表格编辑 '!G1920)</f>
        <v>DaodanGui_Update(RECEIVER, ARG0, ARG1, ARG2, ARG3,ARG4)</v>
      </c>
      <c r="F1920" s="123" t="str">
        <f>IF('表格编辑 '!H1920="","",'表格编辑 '!H1920)</f>
        <v/>
      </c>
      <c r="G1920" s="123" t="str">
        <f>IF('表格编辑 '!I1920="","",'表格编辑 '!I1920)</f>
        <v/>
      </c>
      <c r="H1920" s="123" t="str">
        <f>IF('表格编辑 '!J1920="","",'表格编辑 '!J1920)</f>
        <v>DaodanGui_Deadth(RECEIVER, ARG0, ARG1, ARG2, ARG3,ARG4)</v>
      </c>
      <c r="I1920" s="123">
        <f>IF('表格编辑 '!K1920="","",'表格编辑 '!K1920)</f>
        <v>1</v>
      </c>
      <c r="J1920" s="123">
        <f>IF('表格编辑 '!L1920="","",'表格编辑 '!L1920)</f>
        <v>5931</v>
      </c>
      <c r="K1920" s="123">
        <f>IF('表格编辑 '!M1920="","",'表格编辑 '!M1920)</f>
        <v>570</v>
      </c>
      <c r="L1920" s="123">
        <f>IF('表格编辑 '!N1920="","",'表格编辑 '!N1920)</f>
        <v>138</v>
      </c>
      <c r="M1920" s="123">
        <f>IF('表格编辑 '!O1920="","",'表格编辑 '!O1920)</f>
        <v>30</v>
      </c>
      <c r="N1920" s="123">
        <f>IF('表格编辑 '!P1920="","",'表格编辑 '!P1920)</f>
        <v>50</v>
      </c>
      <c r="O1920" s="123" t="str">
        <f>IF('表格编辑 '!Q1920="","",'表格编辑 '!Q1920)</f>
        <v/>
      </c>
      <c r="P1920" s="123">
        <f>IF('表格编辑 '!R1920="","",'表格编辑 '!R1920)</f>
        <v>300</v>
      </c>
      <c r="Q1920" s="123">
        <f>IF('表格编辑 '!S1920="","",'表格编辑 '!S1920)</f>
        <v>320</v>
      </c>
      <c r="R1920" s="123" t="str">
        <f>IF('表格编辑 '!T1920="","",'表格编辑 '!T1920)</f>
        <v/>
      </c>
      <c r="S1920" s="123">
        <f>IF('表格编辑 '!U1920="","",'表格编辑 '!U1920)</f>
        <v>50</v>
      </c>
      <c r="T1920" s="123" t="str">
        <f>IF('表格编辑 '!V1920="","",'表格编辑 '!V1920)</f>
        <v/>
      </c>
      <c r="U1920" s="123" t="str">
        <f>IF('表格编辑 '!W1920="","",'表格编辑 '!W1920)</f>
        <v/>
      </c>
      <c r="V1920" s="123" t="str">
        <f>IF('表格编辑 '!X1920="","",'表格编辑 '!X1920)</f>
        <v/>
      </c>
      <c r="W1920" s="123">
        <f>IF('表格编辑 '!Y1920="","",'表格编辑 '!Y1920)</f>
        <v>100</v>
      </c>
      <c r="X1920" s="123">
        <f>IF('表格编辑 '!Z1920="","",'表格编辑 '!Z1920)</f>
        <v>100</v>
      </c>
      <c r="Y1920" s="123">
        <f>IF('表格编辑 '!AA1920="","",'表格编辑 '!AA1920)</f>
        <v>100</v>
      </c>
      <c r="Z1920" s="123">
        <f>IF('表格编辑 '!AB1920="","",'表格编辑 '!AB1920)</f>
        <v>100</v>
      </c>
      <c r="AA1920" s="123">
        <f>IF('表格编辑 '!AC1920="","",'表格编辑 '!AC1920)</f>
        <v>100</v>
      </c>
      <c r="AB1920" s="123">
        <f>IF('表格编辑 '!AD1920="","",'表格编辑 '!AD1920)</f>
        <v>100</v>
      </c>
      <c r="AC1920" s="123" t="str">
        <f>IF('表格编辑 '!AE1920="","",'表格编辑 '!AE1920)</f>
        <v/>
      </c>
      <c r="AD1920" s="123">
        <f>IF('表格编辑 '!AF1920="","",'表格编辑 '!AF1920)</f>
        <v>151000</v>
      </c>
    </row>
    <row r="1921" spans="1:30">
      <c r="A1921" s="123">
        <f>IF('表格编辑 '!A1921="","",'表格编辑 '!A1921)</f>
        <v>51001</v>
      </c>
      <c r="B1921" s="123">
        <f>IF('表格编辑 '!B1921="","",'表格编辑 '!B1921)</f>
        <v>97</v>
      </c>
      <c r="C1921" s="123">
        <f>IF('表格编辑 '!E1921="","",'表格编辑 '!E1921)</f>
        <v>20</v>
      </c>
      <c r="D1921" s="123" t="str">
        <f>IF('表格编辑 '!F1921="","",'表格编辑 '!F1921)</f>
        <v>NiuTouGuai_Born(RECEIVER, ARG0, ARG1, ARG2, ARG3,ARG4)</v>
      </c>
      <c r="E1921" s="123" t="str">
        <f>IF('表格编辑 '!G1921="","",'表格编辑 '!G1921)</f>
        <v>NiuTouGuai_Update(RECEIVER, ARG0, ARG1, ARG2, ARG3,ARG4)</v>
      </c>
      <c r="F1921" s="123" t="str">
        <f>IF('表格编辑 '!H1921="","",'表格编辑 '!H1921)</f>
        <v/>
      </c>
      <c r="G1921" s="123" t="str">
        <f>IF('表格编辑 '!I1921="","",'表格编辑 '!I1921)</f>
        <v/>
      </c>
      <c r="H1921" s="123" t="str">
        <f>IF('表格编辑 '!J1921="","",'表格编辑 '!J1921)</f>
        <v>NiuTouGuai_deadth(RECEIVER, ARG0, ARG1, ARG2, ARG3,ARG4)</v>
      </c>
      <c r="I1921" s="123">
        <f>IF('表格编辑 '!K1921="","",'表格编辑 '!K1921)</f>
        <v>1</v>
      </c>
      <c r="J1921" s="123">
        <f>IF('表格编辑 '!L1921="","",'表格编辑 '!L1921)</f>
        <v>5937</v>
      </c>
      <c r="K1921" s="123">
        <f>IF('表格编辑 '!M1921="","",'表格编辑 '!M1921)</f>
        <v>600</v>
      </c>
      <c r="L1921" s="123">
        <f>IF('表格编辑 '!N1921="","",'表格编辑 '!N1921)</f>
        <v>153</v>
      </c>
      <c r="M1921" s="123">
        <f>IF('表格编辑 '!O1921="","",'表格编辑 '!O1921)</f>
        <v>32</v>
      </c>
      <c r="N1921" s="123">
        <f>IF('表格编辑 '!P1921="","",'表格编辑 '!P1921)</f>
        <v>50</v>
      </c>
      <c r="O1921" s="123" t="str">
        <f>IF('表格编辑 '!Q1921="","",'表格编辑 '!Q1921)</f>
        <v/>
      </c>
      <c r="P1921" s="123">
        <f>IF('表格编辑 '!R1921="","",'表格编辑 '!R1921)</f>
        <v>310</v>
      </c>
      <c r="Q1921" s="123">
        <f>IF('表格编辑 '!S1921="","",'表格编辑 '!S1921)</f>
        <v>320</v>
      </c>
      <c r="R1921" s="123" t="str">
        <f>IF('表格编辑 '!T1921="","",'表格编辑 '!T1921)</f>
        <v/>
      </c>
      <c r="S1921" s="123">
        <f>IF('表格编辑 '!U1921="","",'表格编辑 '!U1921)</f>
        <v>51</v>
      </c>
      <c r="T1921" s="123" t="str">
        <f>IF('表格编辑 '!V1921="","",'表格编辑 '!V1921)</f>
        <v/>
      </c>
      <c r="U1921" s="123" t="str">
        <f>IF('表格编辑 '!W1921="","",'表格编辑 '!W1921)</f>
        <v/>
      </c>
      <c r="V1921" s="123" t="str">
        <f>IF('表格编辑 '!X1921="","",'表格编辑 '!X1921)</f>
        <v/>
      </c>
      <c r="W1921" s="123">
        <f>IF('表格编辑 '!Y1921="","",'表格编辑 '!Y1921)</f>
        <v>100</v>
      </c>
      <c r="X1921" s="123">
        <f>IF('表格编辑 '!Z1921="","",'表格编辑 '!Z1921)</f>
        <v>100</v>
      </c>
      <c r="Y1921" s="123">
        <f>IF('表格编辑 '!AA1921="","",'表格编辑 '!AA1921)</f>
        <v>100</v>
      </c>
      <c r="Z1921" s="123">
        <f>IF('表格编辑 '!AB1921="","",'表格编辑 '!AB1921)</f>
        <v>100</v>
      </c>
      <c r="AA1921" s="123">
        <f>IF('表格编辑 '!AC1921="","",'表格编辑 '!AC1921)</f>
        <v>100</v>
      </c>
      <c r="AB1921" s="123">
        <f>IF('表格编辑 '!AD1921="","",'表格编辑 '!AD1921)</f>
        <v>100</v>
      </c>
      <c r="AC1921" s="123" t="str">
        <f>IF('表格编辑 '!AE1921="","",'表格编辑 '!AE1921)</f>
        <v/>
      </c>
      <c r="AD1921" s="123">
        <f>IF('表格编辑 '!AF1921="","",'表格编辑 '!AF1921)</f>
        <v>151001</v>
      </c>
    </row>
    <row r="1922" spans="1:30">
      <c r="A1922" s="123">
        <f>IF('表格编辑 '!A1922="","",'表格编辑 '!A1922)</f>
        <v>51002</v>
      </c>
      <c r="B1922" s="123">
        <f>IF('表格编辑 '!B1922="","",'表格编辑 '!B1922)</f>
        <v>44</v>
      </c>
      <c r="C1922" s="123">
        <f>IF('表格编辑 '!E1922="","",'表格编辑 '!E1922)</f>
        <v>21</v>
      </c>
      <c r="D1922" s="123" t="str">
        <f>IF('表格编辑 '!F1922="","",'表格编辑 '!F1922)</f>
        <v>JiangShiShiYanTi_Born(RECEIVER, ARG0, ARG1, ARG2, ARG3,ARG4)</v>
      </c>
      <c r="E1922" s="123" t="str">
        <f>IF('表格编辑 '!G1922="","",'表格编辑 '!G1922)</f>
        <v>JiangShiShiYanTi_Update(RECEIVER, ARG0, ARG1, ARG2, ARG3,ARG4)</v>
      </c>
      <c r="F1922" s="123" t="str">
        <f>IF('表格编辑 '!H1922="","",'表格编辑 '!H1922)</f>
        <v/>
      </c>
      <c r="G1922" s="123" t="str">
        <f>IF('表格编辑 '!I1922="","",'表格编辑 '!I1922)</f>
        <v/>
      </c>
      <c r="H1922" s="123" t="str">
        <f>IF('表格编辑 '!J1922="","",'表格编辑 '!J1922)</f>
        <v>JiangShiShiYanTi_deadth(RECEIVER, ARG0, ARG1, ARG2, ARG3,ARG4)</v>
      </c>
      <c r="I1922" s="123">
        <f>IF('表格编辑 '!K1922="","",'表格编辑 '!K1922)</f>
        <v>1</v>
      </c>
      <c r="J1922" s="123">
        <f>IF('表格编辑 '!L1922="","",'表格编辑 '!L1922)</f>
        <v>7893</v>
      </c>
      <c r="K1922" s="123">
        <f>IF('表格编辑 '!M1922="","",'表格编辑 '!M1922)</f>
        <v>630</v>
      </c>
      <c r="L1922" s="123">
        <f>IF('表格编辑 '!N1922="","",'表格编辑 '!N1922)</f>
        <v>161</v>
      </c>
      <c r="M1922" s="123">
        <f>IF('表格编辑 '!O1922="","",'表格编辑 '!O1922)</f>
        <v>34</v>
      </c>
      <c r="N1922" s="123">
        <f>IF('表格编辑 '!P1922="","",'表格编辑 '!P1922)</f>
        <v>50</v>
      </c>
      <c r="O1922" s="123" t="str">
        <f>IF('表格编辑 '!Q1922="","",'表格编辑 '!Q1922)</f>
        <v/>
      </c>
      <c r="P1922" s="123">
        <f>IF('表格编辑 '!R1922="","",'表格编辑 '!R1922)</f>
        <v>320</v>
      </c>
      <c r="Q1922" s="123">
        <f>IF('表格编辑 '!S1922="","",'表格编辑 '!S1922)</f>
        <v>320</v>
      </c>
      <c r="R1922" s="123" t="str">
        <f>IF('表格编辑 '!T1922="","",'表格编辑 '!T1922)</f>
        <v/>
      </c>
      <c r="S1922" s="123">
        <f>IF('表格编辑 '!U1922="","",'表格编辑 '!U1922)</f>
        <v>52</v>
      </c>
      <c r="T1922" s="123" t="str">
        <f>IF('表格编辑 '!V1922="","",'表格编辑 '!V1922)</f>
        <v/>
      </c>
      <c r="U1922" s="123" t="str">
        <f>IF('表格编辑 '!W1922="","",'表格编辑 '!W1922)</f>
        <v/>
      </c>
      <c r="V1922" s="123" t="str">
        <f>IF('表格编辑 '!X1922="","",'表格编辑 '!X1922)</f>
        <v/>
      </c>
      <c r="W1922" s="123">
        <f>IF('表格编辑 '!Y1922="","",'表格编辑 '!Y1922)</f>
        <v>100</v>
      </c>
      <c r="X1922" s="123">
        <f>IF('表格编辑 '!Z1922="","",'表格编辑 '!Z1922)</f>
        <v>100</v>
      </c>
      <c r="Y1922" s="123">
        <f>IF('表格编辑 '!AA1922="","",'表格编辑 '!AA1922)</f>
        <v>100</v>
      </c>
      <c r="Z1922" s="123">
        <f>IF('表格编辑 '!AB1922="","",'表格编辑 '!AB1922)</f>
        <v>100</v>
      </c>
      <c r="AA1922" s="123">
        <f>IF('表格编辑 '!AC1922="","",'表格编辑 '!AC1922)</f>
        <v>100</v>
      </c>
      <c r="AB1922" s="123">
        <f>IF('表格编辑 '!AD1922="","",'表格编辑 '!AD1922)</f>
        <v>100</v>
      </c>
      <c r="AC1922" s="123" t="str">
        <f>IF('表格编辑 '!AE1922="","",'表格编辑 '!AE1922)</f>
        <v/>
      </c>
      <c r="AD1922" s="123">
        <f>IF('表格编辑 '!AF1922="","",'表格编辑 '!AF1922)</f>
        <v>151002</v>
      </c>
    </row>
    <row r="1923" spans="1:30">
      <c r="A1923" s="123">
        <f>IF('表格编辑 '!A1923="","",'表格编辑 '!A1923)</f>
        <v>51003</v>
      </c>
      <c r="B1923" s="123">
        <f>IF('表格编辑 '!B1923="","",'表格编辑 '!B1923)</f>
        <v>18</v>
      </c>
      <c r="C1923" s="123">
        <f>IF('表格编辑 '!E1923="","",'表格编辑 '!E1923)</f>
        <v>22</v>
      </c>
      <c r="D1923" s="123" t="str">
        <f>IF('表格编辑 '!F1923="","",'表格编辑 '!F1923)</f>
        <v>YinYing_Born(RECEIVER, ARG0, ARG1, ARG2, ARG3,ARG4)</v>
      </c>
      <c r="E1923" s="123" t="str">
        <f>IF('表格编辑 '!G1923="","",'表格编辑 '!G1923)</f>
        <v>YinYing_Update(RECEIVER, ARG0, ARG1, ARG2, ARG3,ARG4)</v>
      </c>
      <c r="F1923" s="123" t="str">
        <f>IF('表格编辑 '!H1923="","",'表格编辑 '!H1923)</f>
        <v/>
      </c>
      <c r="G1923" s="123" t="str">
        <f>IF('表格编辑 '!I1923="","",'表格编辑 '!I1923)</f>
        <v/>
      </c>
      <c r="H1923" s="123" t="str">
        <f>IF('表格编辑 '!J1923="","",'表格编辑 '!J1923)</f>
        <v>YinYing_deadth(RECEIVER, ARG0, ARG1, ARG2, ARG3,ARG4)</v>
      </c>
      <c r="I1923" s="123">
        <f>IF('表格编辑 '!K1923="","",'表格编辑 '!K1923)</f>
        <v>1</v>
      </c>
      <c r="J1923" s="123">
        <f>IF('表格编辑 '!L1923="","",'表格编辑 '!L1923)</f>
        <v>7533</v>
      </c>
      <c r="K1923" s="123">
        <f>IF('表格编辑 '!M1923="","",'表格编辑 '!M1923)</f>
        <v>660</v>
      </c>
      <c r="L1923" s="123">
        <f>IF('表格编辑 '!N1923="","",'表格编辑 '!N1923)</f>
        <v>165</v>
      </c>
      <c r="M1923" s="123">
        <f>IF('表格编辑 '!O1923="","",'表格编辑 '!O1923)</f>
        <v>36</v>
      </c>
      <c r="N1923" s="123">
        <f>IF('表格编辑 '!P1923="","",'表格编辑 '!P1923)</f>
        <v>50</v>
      </c>
      <c r="O1923" s="123" t="str">
        <f>IF('表格编辑 '!Q1923="","",'表格编辑 '!Q1923)</f>
        <v/>
      </c>
      <c r="P1923" s="123">
        <f>IF('表格编辑 '!R1923="","",'表格编辑 '!R1923)</f>
        <v>330</v>
      </c>
      <c r="Q1923" s="123">
        <f>IF('表格编辑 '!S1923="","",'表格编辑 '!S1923)</f>
        <v>320</v>
      </c>
      <c r="R1923" s="123" t="str">
        <f>IF('表格编辑 '!T1923="","",'表格编辑 '!T1923)</f>
        <v/>
      </c>
      <c r="S1923" s="123">
        <f>IF('表格编辑 '!U1923="","",'表格编辑 '!U1923)</f>
        <v>53</v>
      </c>
      <c r="T1923" s="123" t="str">
        <f>IF('表格编辑 '!V1923="","",'表格编辑 '!V1923)</f>
        <v/>
      </c>
      <c r="U1923" s="123" t="str">
        <f>IF('表格编辑 '!W1923="","",'表格编辑 '!W1923)</f>
        <v/>
      </c>
      <c r="V1923" s="123" t="str">
        <f>IF('表格编辑 '!X1923="","",'表格编辑 '!X1923)</f>
        <v/>
      </c>
      <c r="W1923" s="123">
        <f>IF('表格编辑 '!Y1923="","",'表格编辑 '!Y1923)</f>
        <v>100</v>
      </c>
      <c r="X1923" s="123">
        <f>IF('表格编辑 '!Z1923="","",'表格编辑 '!Z1923)</f>
        <v>100</v>
      </c>
      <c r="Y1923" s="123">
        <f>IF('表格编辑 '!AA1923="","",'表格编辑 '!AA1923)</f>
        <v>100</v>
      </c>
      <c r="Z1923" s="123">
        <f>IF('表格编辑 '!AB1923="","",'表格编辑 '!AB1923)</f>
        <v>100</v>
      </c>
      <c r="AA1923" s="123">
        <f>IF('表格编辑 '!AC1923="","",'表格编辑 '!AC1923)</f>
        <v>100</v>
      </c>
      <c r="AB1923" s="123">
        <f>IF('表格编辑 '!AD1923="","",'表格编辑 '!AD1923)</f>
        <v>100</v>
      </c>
      <c r="AC1923" s="123" t="str">
        <f>IF('表格编辑 '!AE1923="","",'表格编辑 '!AE1923)</f>
        <v/>
      </c>
      <c r="AD1923" s="123">
        <f>IF('表格编辑 '!AF1923="","",'表格编辑 '!AF1923)</f>
        <v>151003</v>
      </c>
    </row>
    <row r="1924" spans="1:30">
      <c r="A1924" s="123">
        <f>IF('表格编辑 '!A1924="","",'表格编辑 '!A1924)</f>
        <v>51004</v>
      </c>
      <c r="B1924" s="123">
        <f>IF('表格编辑 '!B1924="","",'表格编辑 '!B1924)</f>
        <v>29</v>
      </c>
      <c r="C1924" s="123">
        <f>IF('表格编辑 '!E1924="","",'表格编辑 '!E1924)</f>
        <v>25</v>
      </c>
      <c r="D1924" s="123" t="str">
        <f>IF('表格编辑 '!F1924="","",'表格编辑 '!F1924)</f>
        <v>ZhaDanMo_Born(RECEIVER, ARG0, ARG1, ARG2, ARG3,ARG4)</v>
      </c>
      <c r="E1924" s="123" t="str">
        <f>IF('表格编辑 '!G1924="","",'表格编辑 '!G1924)</f>
        <v>ZhaDanMo_Update(RECEIVER, ARG0, ARG1, ARG2, ARG3,ARG4)</v>
      </c>
      <c r="F1924" s="123" t="str">
        <f>IF('表格编辑 '!H1924="","",'表格编辑 '!H1924)</f>
        <v/>
      </c>
      <c r="G1924" s="123" t="str">
        <f>IF('表格编辑 '!I1924="","",'表格编辑 '!I1924)</f>
        <v/>
      </c>
      <c r="H1924" s="123" t="str">
        <f>IF('表格编辑 '!J1924="","",'表格编辑 '!J1924)</f>
        <v>ZhaDanMo_deadth(RECEIVER, ARG0, ARG1, ARG2, ARG3,ARG4)</v>
      </c>
      <c r="I1924" s="123">
        <f>IF('表格编辑 '!K1924="","",'表格编辑 '!K1924)</f>
        <v>1</v>
      </c>
      <c r="J1924" s="123">
        <f>IF('表格编辑 '!L1924="","",'表格编辑 '!L1924)</f>
        <v>10404</v>
      </c>
      <c r="K1924" s="123">
        <f>IF('表格编辑 '!M1924="","",'表格编辑 '!M1924)</f>
        <v>750</v>
      </c>
      <c r="L1924" s="123">
        <f>IF('表格编辑 '!N1924="","",'表格编辑 '!N1924)</f>
        <v>168</v>
      </c>
      <c r="M1924" s="123">
        <f>IF('表格编辑 '!O1924="","",'表格编辑 '!O1924)</f>
        <v>38</v>
      </c>
      <c r="N1924" s="123">
        <f>IF('表格编辑 '!P1924="","",'表格编辑 '!P1924)</f>
        <v>50</v>
      </c>
      <c r="O1924" s="123" t="str">
        <f>IF('表格编辑 '!Q1924="","",'表格编辑 '!Q1924)</f>
        <v/>
      </c>
      <c r="P1924" s="123">
        <f>IF('表格编辑 '!R1924="","",'表格编辑 '!R1924)</f>
        <v>340</v>
      </c>
      <c r="Q1924" s="123">
        <f>IF('表格编辑 '!S1924="","",'表格编辑 '!S1924)</f>
        <v>320</v>
      </c>
      <c r="R1924" s="123" t="str">
        <f>IF('表格编辑 '!T1924="","",'表格编辑 '!T1924)</f>
        <v/>
      </c>
      <c r="S1924" s="123">
        <f>IF('表格编辑 '!U1924="","",'表格编辑 '!U1924)</f>
        <v>54</v>
      </c>
      <c r="T1924" s="123" t="str">
        <f>IF('表格编辑 '!V1924="","",'表格编辑 '!V1924)</f>
        <v/>
      </c>
      <c r="U1924" s="123" t="str">
        <f>IF('表格编辑 '!W1924="","",'表格编辑 '!W1924)</f>
        <v/>
      </c>
      <c r="V1924" s="123" t="str">
        <f>IF('表格编辑 '!X1924="","",'表格编辑 '!X1924)</f>
        <v/>
      </c>
      <c r="W1924" s="123">
        <f>IF('表格编辑 '!Y1924="","",'表格编辑 '!Y1924)</f>
        <v>100</v>
      </c>
      <c r="X1924" s="123">
        <f>IF('表格编辑 '!Z1924="","",'表格编辑 '!Z1924)</f>
        <v>100</v>
      </c>
      <c r="Y1924" s="123">
        <f>IF('表格编辑 '!AA1924="","",'表格编辑 '!AA1924)</f>
        <v>100</v>
      </c>
      <c r="Z1924" s="123">
        <f>IF('表格编辑 '!AB1924="","",'表格编辑 '!AB1924)</f>
        <v>100</v>
      </c>
      <c r="AA1924" s="123">
        <f>IF('表格编辑 '!AC1924="","",'表格编辑 '!AC1924)</f>
        <v>100</v>
      </c>
      <c r="AB1924" s="123">
        <f>IF('表格编辑 '!AD1924="","",'表格编辑 '!AD1924)</f>
        <v>100</v>
      </c>
      <c r="AC1924" s="123" t="str">
        <f>IF('表格编辑 '!AE1924="","",'表格编辑 '!AE1924)</f>
        <v/>
      </c>
      <c r="AD1924" s="123">
        <f>IF('表格编辑 '!AF1924="","",'表格编辑 '!AF1924)</f>
        <v>151004</v>
      </c>
    </row>
    <row r="1925" spans="1:30">
      <c r="A1925" s="123">
        <f>IF('表格编辑 '!A1925="","",'表格编辑 '!A1925)</f>
        <v>51005</v>
      </c>
      <c r="B1925" s="123">
        <f>IF('表格编辑 '!B1925="","",'表格编辑 '!B1925)</f>
        <v>31</v>
      </c>
      <c r="C1925" s="123">
        <f>IF('表格编辑 '!E1925="","",'表格编辑 '!E1925)</f>
        <v>26</v>
      </c>
      <c r="D1925" s="123" t="str">
        <f>IF('表格编辑 '!F1925="","",'表格编辑 '!F1925)</f>
        <v>ShiRenMoAoZi_Born(RECEIVER, ARG0, ARG1, ARG2, ARG3,ARG4)</v>
      </c>
      <c r="E1925" s="123" t="str">
        <f>IF('表格编辑 '!G1925="","",'表格编辑 '!G1925)</f>
        <v>ShiRenMoAoZi_Update(RECEIVER, ARG0, ARG1, ARG2, ARG3,ARG4)</v>
      </c>
      <c r="F1925" s="123" t="str">
        <f>IF('表格编辑 '!H1925="","",'表格编辑 '!H1925)</f>
        <v/>
      </c>
      <c r="G1925" s="123" t="str">
        <f>IF('表格编辑 '!I1925="","",'表格编辑 '!I1925)</f>
        <v/>
      </c>
      <c r="H1925" s="123" t="str">
        <f>IF('表格编辑 '!J1925="","",'表格编辑 '!J1925)</f>
        <v>ShiRenMoAoZi_deadth(RECEIVER, ARG0, ARG1, ARG2, ARG3,ARG4)</v>
      </c>
      <c r="I1925" s="123">
        <f>IF('表格编辑 '!K1925="","",'表格编辑 '!K1925)</f>
        <v>1</v>
      </c>
      <c r="J1925" s="123">
        <f>IF('表格编辑 '!L1925="","",'表格编辑 '!L1925)</f>
        <v>9732</v>
      </c>
      <c r="K1925" s="123">
        <f>IF('表格编辑 '!M1925="","",'表格编辑 '!M1925)</f>
        <v>780</v>
      </c>
      <c r="L1925" s="123">
        <f>IF('表格编辑 '!N1925="","",'表格编辑 '!N1925)</f>
        <v>198</v>
      </c>
      <c r="M1925" s="123">
        <f>IF('表格编辑 '!O1925="","",'表格编辑 '!O1925)</f>
        <v>40</v>
      </c>
      <c r="N1925" s="123">
        <f>IF('表格编辑 '!P1925="","",'表格编辑 '!P1925)</f>
        <v>50</v>
      </c>
      <c r="O1925" s="123" t="str">
        <f>IF('表格编辑 '!Q1925="","",'表格编辑 '!Q1925)</f>
        <v/>
      </c>
      <c r="P1925" s="123">
        <f>IF('表格编辑 '!R1925="","",'表格编辑 '!R1925)</f>
        <v>350</v>
      </c>
      <c r="Q1925" s="123">
        <f>IF('表格编辑 '!S1925="","",'表格编辑 '!S1925)</f>
        <v>320</v>
      </c>
      <c r="R1925" s="123" t="str">
        <f>IF('表格编辑 '!T1925="","",'表格编辑 '!T1925)</f>
        <v/>
      </c>
      <c r="S1925" s="123">
        <f>IF('表格编辑 '!U1925="","",'表格编辑 '!U1925)</f>
        <v>55</v>
      </c>
      <c r="T1925" s="123" t="str">
        <f>IF('表格编辑 '!V1925="","",'表格编辑 '!V1925)</f>
        <v/>
      </c>
      <c r="U1925" s="123" t="str">
        <f>IF('表格编辑 '!W1925="","",'表格编辑 '!W1925)</f>
        <v/>
      </c>
      <c r="V1925" s="123" t="str">
        <f>IF('表格编辑 '!X1925="","",'表格编辑 '!X1925)</f>
        <v/>
      </c>
      <c r="W1925" s="123">
        <f>IF('表格编辑 '!Y1925="","",'表格编辑 '!Y1925)</f>
        <v>100</v>
      </c>
      <c r="X1925" s="123">
        <f>IF('表格编辑 '!Z1925="","",'表格编辑 '!Z1925)</f>
        <v>100</v>
      </c>
      <c r="Y1925" s="123">
        <f>IF('表格编辑 '!AA1925="","",'表格编辑 '!AA1925)</f>
        <v>100</v>
      </c>
      <c r="Z1925" s="123">
        <f>IF('表格编辑 '!AB1925="","",'表格编辑 '!AB1925)</f>
        <v>100</v>
      </c>
      <c r="AA1925" s="123">
        <f>IF('表格编辑 '!AC1925="","",'表格编辑 '!AC1925)</f>
        <v>100</v>
      </c>
      <c r="AB1925" s="123">
        <f>IF('表格编辑 '!AD1925="","",'表格编辑 '!AD1925)</f>
        <v>100</v>
      </c>
      <c r="AC1925" s="123" t="str">
        <f>IF('表格编辑 '!AE1925="","",'表格编辑 '!AE1925)</f>
        <v/>
      </c>
      <c r="AD1925" s="123">
        <f>IF('表格编辑 '!AF1925="","",'表格编辑 '!AF1925)</f>
        <v>151005</v>
      </c>
    </row>
    <row r="1926" spans="1:30">
      <c r="A1926" s="123">
        <f>IF('表格编辑 '!A1926="","",'表格编辑 '!A1926)</f>
        <v>51006</v>
      </c>
      <c r="B1926" s="123">
        <f>IF('表格编辑 '!B1926="","",'表格编辑 '!B1926)</f>
        <v>32</v>
      </c>
      <c r="C1926" s="123">
        <f>IF('表格编辑 '!E1926="","",'表格编辑 '!E1926)</f>
        <v>27</v>
      </c>
      <c r="D1926" s="123" t="str">
        <f>IF('表格编辑 '!F1926="","",'表格编辑 '!F1926)</f>
        <v>ShiRenMoShouLingLuoKe_Born(RECEIVER, ARG0, ARG1, ARG2, ARG3,ARG4)</v>
      </c>
      <c r="E1926" s="123" t="str">
        <f>IF('表格编辑 '!G1926="","",'表格编辑 '!G1926)</f>
        <v>ShiRenMoShouLingLuoKe_Update(RECEIVER, ARG0, ARG1, ARG2, ARG3,ARG4)</v>
      </c>
      <c r="F1926" s="123" t="str">
        <f>IF('表格编辑 '!H1926="","",'表格编辑 '!H1926)</f>
        <v/>
      </c>
      <c r="G1926" s="123" t="str">
        <f>IF('表格编辑 '!I1926="","",'表格编辑 '!I1926)</f>
        <v/>
      </c>
      <c r="H1926" s="123" t="str">
        <f>IF('表格编辑 '!J1926="","",'表格编辑 '!J1926)</f>
        <v>ShiRenMoShouLingLuoKe_deadth(RECEIVER, ARG0, ARG1, ARG2, ARG3,ARG4)</v>
      </c>
      <c r="I1926" s="123">
        <f>IF('表格编辑 '!K1926="","",'表格编辑 '!K1926)</f>
        <v>1</v>
      </c>
      <c r="J1926" s="123">
        <f>IF('表格编辑 '!L1926="","",'表格编辑 '!L1926)</f>
        <v>11178</v>
      </c>
      <c r="K1926" s="123">
        <f>IF('表格编辑 '!M1926="","",'表格编辑 '!M1926)</f>
        <v>810</v>
      </c>
      <c r="L1926" s="123">
        <f>IF('表格编辑 '!N1926="","",'表格编辑 '!N1926)</f>
        <v>211</v>
      </c>
      <c r="M1926" s="123">
        <f>IF('表格编辑 '!O1926="","",'表格编辑 '!O1926)</f>
        <v>42</v>
      </c>
      <c r="N1926" s="123">
        <f>IF('表格编辑 '!P1926="","",'表格编辑 '!P1926)</f>
        <v>50</v>
      </c>
      <c r="O1926" s="123" t="str">
        <f>IF('表格编辑 '!Q1926="","",'表格编辑 '!Q1926)</f>
        <v/>
      </c>
      <c r="P1926" s="123">
        <f>IF('表格编辑 '!R1926="","",'表格编辑 '!R1926)</f>
        <v>360</v>
      </c>
      <c r="Q1926" s="123">
        <f>IF('表格编辑 '!S1926="","",'表格编辑 '!S1926)</f>
        <v>320</v>
      </c>
      <c r="R1926" s="123" t="str">
        <f>IF('表格编辑 '!T1926="","",'表格编辑 '!T1926)</f>
        <v/>
      </c>
      <c r="S1926" s="123">
        <f>IF('表格编辑 '!U1926="","",'表格编辑 '!U1926)</f>
        <v>56</v>
      </c>
      <c r="T1926" s="123" t="str">
        <f>IF('表格编辑 '!V1926="","",'表格编辑 '!V1926)</f>
        <v/>
      </c>
      <c r="U1926" s="123" t="str">
        <f>IF('表格编辑 '!W1926="","",'表格编辑 '!W1926)</f>
        <v/>
      </c>
      <c r="V1926" s="123" t="str">
        <f>IF('表格编辑 '!X1926="","",'表格编辑 '!X1926)</f>
        <v/>
      </c>
      <c r="W1926" s="123">
        <f>IF('表格编辑 '!Y1926="","",'表格编辑 '!Y1926)</f>
        <v>100</v>
      </c>
      <c r="X1926" s="123">
        <f>IF('表格编辑 '!Z1926="","",'表格编辑 '!Z1926)</f>
        <v>100</v>
      </c>
      <c r="Y1926" s="123">
        <f>IF('表格编辑 '!AA1926="","",'表格编辑 '!AA1926)</f>
        <v>100</v>
      </c>
      <c r="Z1926" s="123">
        <f>IF('表格编辑 '!AB1926="","",'表格编辑 '!AB1926)</f>
        <v>100</v>
      </c>
      <c r="AA1926" s="123">
        <f>IF('表格编辑 '!AC1926="","",'表格编辑 '!AC1926)</f>
        <v>100</v>
      </c>
      <c r="AB1926" s="123">
        <f>IF('表格编辑 '!AD1926="","",'表格编辑 '!AD1926)</f>
        <v>100</v>
      </c>
      <c r="AC1926" s="123" t="str">
        <f>IF('表格编辑 '!AE1926="","",'表格编辑 '!AE1926)</f>
        <v/>
      </c>
      <c r="AD1926" s="123">
        <f>IF('表格编辑 '!AF1926="","",'表格编辑 '!AF1926)</f>
        <v>151006</v>
      </c>
    </row>
    <row r="1927" spans="1:30">
      <c r="A1927" s="123">
        <f>IF('表格编辑 '!A1927="","",'表格编辑 '!A1927)</f>
        <v>51007</v>
      </c>
      <c r="B1927" s="123">
        <f>IF('表格编辑 '!B1927="","",'表格编辑 '!B1927)</f>
        <v>46</v>
      </c>
      <c r="C1927" s="123">
        <f>IF('表格编辑 '!E1927="","",'表格编辑 '!E1927)</f>
        <v>28</v>
      </c>
      <c r="D1927" s="123" t="str">
        <f>IF('表格编辑 '!F1927="","",'表格编辑 '!F1927)</f>
        <v>EMoShiRenHua_Born(RECEIVER, ARG0, ARG1, ARG2, ARG3,ARG4)</v>
      </c>
      <c r="E1927" s="123" t="str">
        <f>IF('表格编辑 '!G1927="","",'表格编辑 '!G1927)</f>
        <v>EMoShiRenHua_Update(RECEIVER, ARG0, ARG1, ARG2, ARG3,ARG4)</v>
      </c>
      <c r="F1927" s="123" t="str">
        <f>IF('表格编辑 '!H1927="","",'表格编辑 '!H1927)</f>
        <v/>
      </c>
      <c r="G1927" s="123" t="str">
        <f>IF('表格编辑 '!I1927="","",'表格编辑 '!I1927)</f>
        <v/>
      </c>
      <c r="H1927" s="123" t="str">
        <f>IF('表格编辑 '!J1927="","",'表格编辑 '!J1927)</f>
        <v>EMoShiRenHua_deadth(RECEIVER, ARG0, ARG1, ARG2, ARG3,ARG4)</v>
      </c>
      <c r="I1927" s="123">
        <f>IF('表格编辑 '!K1927="","",'表格编辑 '!K1927)</f>
        <v>1</v>
      </c>
      <c r="J1927" s="123">
        <f>IF('表格编辑 '!L1927="","",'表格编辑 '!L1927)</f>
        <v>13890</v>
      </c>
      <c r="K1927" s="123">
        <f>IF('表格编辑 '!M1927="","",'表格编辑 '!M1927)</f>
        <v>840</v>
      </c>
      <c r="L1927" s="123">
        <f>IF('表格编辑 '!N1927="","",'表格编辑 '!N1927)</f>
        <v>223</v>
      </c>
      <c r="M1927" s="123">
        <f>IF('表格编辑 '!O1927="","",'表格编辑 '!O1927)</f>
        <v>44</v>
      </c>
      <c r="N1927" s="123">
        <f>IF('表格编辑 '!P1927="","",'表格编辑 '!P1927)</f>
        <v>50</v>
      </c>
      <c r="O1927" s="123">
        <f>IF('表格编辑 '!Q1927="","",'表格编辑 '!Q1927)</f>
        <v>100</v>
      </c>
      <c r="P1927" s="123">
        <f>IF('表格编辑 '!R1927="","",'表格编辑 '!R1927)</f>
        <v>370</v>
      </c>
      <c r="Q1927" s="123">
        <f>IF('表格编辑 '!S1927="","",'表格编辑 '!S1927)</f>
        <v>320</v>
      </c>
      <c r="R1927" s="123" t="str">
        <f>IF('表格编辑 '!T1927="","",'表格编辑 '!T1927)</f>
        <v/>
      </c>
      <c r="S1927" s="123">
        <f>IF('表格编辑 '!U1927="","",'表格编辑 '!U1927)</f>
        <v>57</v>
      </c>
      <c r="T1927" s="123" t="str">
        <f>IF('表格编辑 '!V1927="","",'表格编辑 '!V1927)</f>
        <v/>
      </c>
      <c r="U1927" s="123" t="str">
        <f>IF('表格编辑 '!W1927="","",'表格编辑 '!W1927)</f>
        <v/>
      </c>
      <c r="V1927" s="123" t="str">
        <f>IF('表格编辑 '!X1927="","",'表格编辑 '!X1927)</f>
        <v/>
      </c>
      <c r="W1927" s="123">
        <f>IF('表格编辑 '!Y1927="","",'表格编辑 '!Y1927)</f>
        <v>100</v>
      </c>
      <c r="X1927" s="123">
        <f>IF('表格编辑 '!Z1927="","",'表格编辑 '!Z1927)</f>
        <v>100</v>
      </c>
      <c r="Y1927" s="123">
        <f>IF('表格编辑 '!AA1927="","",'表格编辑 '!AA1927)</f>
        <v>100</v>
      </c>
      <c r="Z1927" s="123">
        <f>IF('表格编辑 '!AB1927="","",'表格编辑 '!AB1927)</f>
        <v>100</v>
      </c>
      <c r="AA1927" s="123">
        <f>IF('表格编辑 '!AC1927="","",'表格编辑 '!AC1927)</f>
        <v>100</v>
      </c>
      <c r="AB1927" s="123">
        <f>IF('表格编辑 '!AD1927="","",'表格编辑 '!AD1927)</f>
        <v>100</v>
      </c>
      <c r="AC1927" s="123" t="str">
        <f>IF('表格编辑 '!AE1927="","",'表格编辑 '!AE1927)</f>
        <v/>
      </c>
      <c r="AD1927" s="123">
        <f>IF('表格编辑 '!AF1927="","",'表格编辑 '!AF1927)</f>
        <v>151007</v>
      </c>
    </row>
    <row r="1928" spans="1:30">
      <c r="A1928" s="123">
        <f>IF('表格编辑 '!A1928="","",'表格编辑 '!A1928)</f>
        <v>51008</v>
      </c>
      <c r="B1928" s="123">
        <f>IF('表格编辑 '!B1928="","",'表格编辑 '!B1928)</f>
        <v>48</v>
      </c>
      <c r="C1928" s="123">
        <f>IF('表格编辑 '!E1928="","",'表格编辑 '!E1928)</f>
        <v>29</v>
      </c>
      <c r="D1928" s="123" t="str">
        <f>IF('表格编辑 '!F1928="","",'表格编辑 '!F1928)</f>
        <v>JuXiong_Born(RECEIVER, ARG0, ARG1, ARG2, ARG3,ARG4)</v>
      </c>
      <c r="E1928" s="123" t="str">
        <f>IF('表格编辑 '!G1928="","",'表格编辑 '!G1928)</f>
        <v>JuXiong_Update(RECEIVER, ARG0, ARG1, ARG2, ARG3,ARG4)</v>
      </c>
      <c r="F1928" s="123" t="str">
        <f>IF('表格编辑 '!H1928="","",'表格编辑 '!H1928)</f>
        <v/>
      </c>
      <c r="G1928" s="123" t="str">
        <f>IF('表格编辑 '!I1928="","",'表格编辑 '!I1928)</f>
        <v/>
      </c>
      <c r="H1928" s="123" t="str">
        <f>IF('表格编辑 '!J1928="","",'表格编辑 '!J1928)</f>
        <v>JuXiong_deadth(RECEIVER, ARG0, ARG1, ARG2, ARG3,ARG4)</v>
      </c>
      <c r="I1928" s="123">
        <f>IF('表格编辑 '!K1928="","",'表格编辑 '!K1928)</f>
        <v>1</v>
      </c>
      <c r="J1928" s="123">
        <f>IF('表格编辑 '!L1928="","",'表格编辑 '!L1928)</f>
        <v>14331</v>
      </c>
      <c r="K1928" s="123">
        <f>IF('表格编辑 '!M1928="","",'表格编辑 '!M1928)</f>
        <v>870</v>
      </c>
      <c r="L1928" s="123">
        <f>IF('表格编辑 '!N1928="","",'表格编辑 '!N1928)</f>
        <v>234</v>
      </c>
      <c r="M1928" s="123">
        <f>IF('表格编辑 '!O1928="","",'表格编辑 '!O1928)</f>
        <v>46</v>
      </c>
      <c r="N1928" s="123">
        <f>IF('表格编辑 '!P1928="","",'表格编辑 '!P1928)</f>
        <v>50</v>
      </c>
      <c r="O1928" s="123" t="str">
        <f>IF('表格编辑 '!Q1928="","",'表格编辑 '!Q1928)</f>
        <v/>
      </c>
      <c r="P1928" s="123">
        <f>IF('表格编辑 '!R1928="","",'表格编辑 '!R1928)</f>
        <v>380</v>
      </c>
      <c r="Q1928" s="123">
        <f>IF('表格编辑 '!S1928="","",'表格编辑 '!S1928)</f>
        <v>320</v>
      </c>
      <c r="R1928" s="123" t="str">
        <f>IF('表格编辑 '!T1928="","",'表格编辑 '!T1928)</f>
        <v/>
      </c>
      <c r="S1928" s="123">
        <f>IF('表格编辑 '!U1928="","",'表格编辑 '!U1928)</f>
        <v>58</v>
      </c>
      <c r="T1928" s="123" t="str">
        <f>IF('表格编辑 '!V1928="","",'表格编辑 '!V1928)</f>
        <v/>
      </c>
      <c r="U1928" s="123" t="str">
        <f>IF('表格编辑 '!W1928="","",'表格编辑 '!W1928)</f>
        <v/>
      </c>
      <c r="V1928" s="123" t="str">
        <f>IF('表格编辑 '!X1928="","",'表格编辑 '!X1928)</f>
        <v/>
      </c>
      <c r="W1928" s="123">
        <f>IF('表格编辑 '!Y1928="","",'表格编辑 '!Y1928)</f>
        <v>100</v>
      </c>
      <c r="X1928" s="123">
        <f>IF('表格编辑 '!Z1928="","",'表格编辑 '!Z1928)</f>
        <v>100</v>
      </c>
      <c r="Y1928" s="123">
        <f>IF('表格编辑 '!AA1928="","",'表格编辑 '!AA1928)</f>
        <v>100</v>
      </c>
      <c r="Z1928" s="123">
        <f>IF('表格编辑 '!AB1928="","",'表格编辑 '!AB1928)</f>
        <v>100</v>
      </c>
      <c r="AA1928" s="123">
        <f>IF('表格编辑 '!AC1928="","",'表格编辑 '!AC1928)</f>
        <v>100</v>
      </c>
      <c r="AB1928" s="123">
        <f>IF('表格编辑 '!AD1928="","",'表格编辑 '!AD1928)</f>
        <v>100</v>
      </c>
      <c r="AC1928" s="123" t="str">
        <f>IF('表格编辑 '!AE1928="","",'表格编辑 '!AE1928)</f>
        <v/>
      </c>
      <c r="AD1928" s="123">
        <f>IF('表格编辑 '!AF1928="","",'表格编辑 '!AF1928)</f>
        <v>151008</v>
      </c>
    </row>
    <row r="1929" spans="1:30">
      <c r="A1929" s="123">
        <f>IF('表格编辑 '!A1929="","",'表格编辑 '!A1929)</f>
        <v>51009</v>
      </c>
      <c r="B1929" s="123">
        <f>IF('表格编辑 '!B1929="","",'表格编辑 '!B1929)</f>
        <v>50</v>
      </c>
      <c r="C1929" s="123">
        <f>IF('表格编辑 '!E1929="","",'表格编辑 '!E1929)</f>
        <v>30</v>
      </c>
      <c r="D1929" s="123" t="str">
        <f>IF('表格编辑 '!F1929="","",'表格编辑 '!F1929)</f>
        <v>JuRenBaLuoSi_Born(RECEIVER, ARG0, ARG1, ARG2, ARG3,ARG4)</v>
      </c>
      <c r="E1929" s="123" t="str">
        <f>IF('表格编辑 '!G1929="","",'表格编辑 '!G1929)</f>
        <v>JuRenBaLuoSi_Update(RECEIVER, ARG0, ARG1, ARG2, ARG3,ARG4)</v>
      </c>
      <c r="F1929" s="123" t="str">
        <f>IF('表格编辑 '!H1929="","",'表格编辑 '!H1929)</f>
        <v/>
      </c>
      <c r="G1929" s="123" t="str">
        <f>IF('表格编辑 '!I1929="","",'表格编辑 '!I1929)</f>
        <v/>
      </c>
      <c r="H1929" s="123" t="str">
        <f>IF('表格编辑 '!J1929="","",'表格编辑 '!J1929)</f>
        <v>JuRenBaLuoSi_deadth(RECEIVER, ARG0, ARG1, ARG2, ARG3,ARG4)</v>
      </c>
      <c r="I1929" s="123">
        <f>IF('表格编辑 '!K1929="","",'表格编辑 '!K1929)</f>
        <v>1</v>
      </c>
      <c r="J1929" s="123">
        <f>IF('表格编辑 '!L1929="","",'表格编辑 '!L1929)</f>
        <v>14472</v>
      </c>
      <c r="K1929" s="123">
        <f>IF('表格编辑 '!M1929="","",'表格编辑 '!M1929)</f>
        <v>900</v>
      </c>
      <c r="L1929" s="123">
        <f>IF('表格编辑 '!N1929="","",'表格编辑 '!N1929)</f>
        <v>246</v>
      </c>
      <c r="M1929" s="123">
        <f>IF('表格编辑 '!O1929="","",'表格编辑 '!O1929)</f>
        <v>48</v>
      </c>
      <c r="N1929" s="123">
        <f>IF('表格编辑 '!P1929="","",'表格编辑 '!P1929)</f>
        <v>50</v>
      </c>
      <c r="O1929" s="123" t="str">
        <f>IF('表格编辑 '!Q1929="","",'表格编辑 '!Q1929)</f>
        <v/>
      </c>
      <c r="P1929" s="123">
        <f>IF('表格编辑 '!R1929="","",'表格编辑 '!R1929)</f>
        <v>390</v>
      </c>
      <c r="Q1929" s="123">
        <f>IF('表格编辑 '!S1929="","",'表格编辑 '!S1929)</f>
        <v>320</v>
      </c>
      <c r="R1929" s="123" t="str">
        <f>IF('表格编辑 '!T1929="","",'表格编辑 '!T1929)</f>
        <v/>
      </c>
      <c r="S1929" s="123">
        <f>IF('表格编辑 '!U1929="","",'表格编辑 '!U1929)</f>
        <v>59</v>
      </c>
      <c r="T1929" s="123" t="str">
        <f>IF('表格编辑 '!V1929="","",'表格编辑 '!V1929)</f>
        <v/>
      </c>
      <c r="U1929" s="123" t="str">
        <f>IF('表格编辑 '!W1929="","",'表格编辑 '!W1929)</f>
        <v/>
      </c>
      <c r="V1929" s="123" t="str">
        <f>IF('表格编辑 '!X1929="","",'表格编辑 '!X1929)</f>
        <v/>
      </c>
      <c r="W1929" s="123">
        <f>IF('表格编辑 '!Y1929="","",'表格编辑 '!Y1929)</f>
        <v>100</v>
      </c>
      <c r="X1929" s="123">
        <f>IF('表格编辑 '!Z1929="","",'表格编辑 '!Z1929)</f>
        <v>100</v>
      </c>
      <c r="Y1929" s="123">
        <f>IF('表格编辑 '!AA1929="","",'表格编辑 '!AA1929)</f>
        <v>100</v>
      </c>
      <c r="Z1929" s="123">
        <f>IF('表格编辑 '!AB1929="","",'表格编辑 '!AB1929)</f>
        <v>100</v>
      </c>
      <c r="AA1929" s="123">
        <f>IF('表格编辑 '!AC1929="","",'表格编辑 '!AC1929)</f>
        <v>100</v>
      </c>
      <c r="AB1929" s="123">
        <f>IF('表格编辑 '!AD1929="","",'表格编辑 '!AD1929)</f>
        <v>100</v>
      </c>
      <c r="AC1929" s="123" t="str">
        <f>IF('表格编辑 '!AE1929="","",'表格编辑 '!AE1929)</f>
        <v/>
      </c>
      <c r="AD1929" s="123">
        <f>IF('表格编辑 '!AF1929="","",'表格编辑 '!AF1929)</f>
        <v>151009</v>
      </c>
    </row>
    <row r="1930" spans="1:30">
      <c r="A1930" s="123">
        <f>IF('表格编辑 '!A1930="","",'表格编辑 '!A1930)</f>
        <v>51010</v>
      </c>
      <c r="B1930" s="123">
        <f>IF('表格编辑 '!B1930="","",'表格编辑 '!B1930)</f>
        <v>52</v>
      </c>
      <c r="C1930" s="123">
        <f>IF('表格编辑 '!E1930="","",'表格编辑 '!E1930)</f>
        <v>31</v>
      </c>
      <c r="D1930" s="123" t="str">
        <f>IF('表格编辑 '!F1930="","",'表格编辑 '!F1930)</f>
        <v>CiKeAYi_Born(RECEIVER, ARG0, ARG1, ARG2, ARG3,ARG4)</v>
      </c>
      <c r="E1930" s="123" t="str">
        <f>IF('表格编辑 '!G1930="","",'表格编辑 '!G1930)</f>
        <v>CiKeAYi_Update(RECEIVER, ARG0, ARG1, ARG2, ARG3,ARG4)</v>
      </c>
      <c r="F1930" s="123" t="str">
        <f>IF('表格编辑 '!H1930="","",'表格编辑 '!H1930)</f>
        <v/>
      </c>
      <c r="G1930" s="123" t="str">
        <f>IF('表格编辑 '!I1930="","",'表格编辑 '!I1930)</f>
        <v/>
      </c>
      <c r="H1930" s="123" t="str">
        <f>IF('表格编辑 '!J1930="","",'表格编辑 '!J1930)</f>
        <v>CiKeAYi_deadth(RECEIVER, ARG0, ARG1, ARG2, ARG3,ARG4)</v>
      </c>
      <c r="I1930" s="123">
        <f>IF('表格编辑 '!K1930="","",'表格编辑 '!K1930)</f>
        <v>1</v>
      </c>
      <c r="J1930" s="123">
        <f>IF('表格编辑 '!L1930="","",'表格编辑 '!L1930)</f>
        <v>10000</v>
      </c>
      <c r="K1930" s="123">
        <f>IF('表格编辑 '!M1930="","",'表格编辑 '!M1930)</f>
        <v>750</v>
      </c>
      <c r="L1930" s="123">
        <f>IF('表格编辑 '!N1930="","",'表格编辑 '!N1930)</f>
        <v>150</v>
      </c>
      <c r="M1930" s="123">
        <f>IF('表格编辑 '!O1930="","",'表格编辑 '!O1930)</f>
        <v>50</v>
      </c>
      <c r="N1930" s="123" t="str">
        <f>IF('表格编辑 '!P1930="","",'表格编辑 '!P1930)</f>
        <v/>
      </c>
      <c r="O1930" s="123" t="str">
        <f>IF('表格编辑 '!Q1930="","",'表格编辑 '!Q1930)</f>
        <v/>
      </c>
      <c r="P1930" s="123">
        <f>IF('表格编辑 '!R1930="","",'表格编辑 '!R1930)</f>
        <v>400</v>
      </c>
      <c r="Q1930" s="123">
        <f>IF('表格编辑 '!S1930="","",'表格编辑 '!S1930)</f>
        <v>320</v>
      </c>
      <c r="R1930" s="123" t="str">
        <f>IF('表格编辑 '!T1930="","",'表格编辑 '!T1930)</f>
        <v/>
      </c>
      <c r="S1930" s="123">
        <f>IF('表格编辑 '!U1930="","",'表格编辑 '!U1930)</f>
        <v>60</v>
      </c>
      <c r="T1930" s="123" t="str">
        <f>IF('表格编辑 '!V1930="","",'表格编辑 '!V1930)</f>
        <v/>
      </c>
      <c r="U1930" s="123" t="str">
        <f>IF('表格编辑 '!W1930="","",'表格编辑 '!W1930)</f>
        <v/>
      </c>
      <c r="V1930" s="123" t="str">
        <f>IF('表格编辑 '!X1930="","",'表格编辑 '!X1930)</f>
        <v/>
      </c>
      <c r="W1930" s="123">
        <f>IF('表格编辑 '!Y1930="","",'表格编辑 '!Y1930)</f>
        <v>100</v>
      </c>
      <c r="X1930" s="123">
        <f>IF('表格编辑 '!Z1930="","",'表格编辑 '!Z1930)</f>
        <v>100</v>
      </c>
      <c r="Y1930" s="123">
        <f>IF('表格编辑 '!AA1930="","",'表格编辑 '!AA1930)</f>
        <v>100</v>
      </c>
      <c r="Z1930" s="123">
        <f>IF('表格编辑 '!AB1930="","",'表格编辑 '!AB1930)</f>
        <v>100</v>
      </c>
      <c r="AA1930" s="123">
        <f>IF('表格编辑 '!AC1930="","",'表格编辑 '!AC1930)</f>
        <v>100</v>
      </c>
      <c r="AB1930" s="123">
        <f>IF('表格编辑 '!AD1930="","",'表格编辑 '!AD1930)</f>
        <v>100</v>
      </c>
      <c r="AC1930" s="123">
        <f>IF('表格编辑 '!AE1930="","",'表格编辑 '!AE1930)</f>
        <v>10</v>
      </c>
      <c r="AD1930" s="123">
        <f>IF('表格编辑 '!AF1930="","",'表格编辑 '!AF1930)</f>
        <v>151010</v>
      </c>
    </row>
    <row r="1931" spans="1:30">
      <c r="A1931" s="123">
        <f>IF('表格编辑 '!A1931="","",'表格编辑 '!A1931)</f>
        <v>51011</v>
      </c>
      <c r="B1931" s="123">
        <f>IF('表格编辑 '!B1931="","",'表格编辑 '!B1931)</f>
        <v>57</v>
      </c>
      <c r="C1931" s="123">
        <f>IF('表格编辑 '!E1931="","",'表格编辑 '!E1931)</f>
        <v>32</v>
      </c>
      <c r="D1931" s="123" t="str">
        <f>IF('表格编辑 '!F1931="","",'表格编辑 '!F1931)</f>
        <v>ShiRenMoFaShiBoKan_Born(RECEIVER, ARG0, ARG1, ARG2, ARG3,ARG4)</v>
      </c>
      <c r="E1931" s="123" t="str">
        <f>IF('表格编辑 '!G1931="","",'表格编辑 '!G1931)</f>
        <v>ShiRenMoFaShiBoKan_Update(RECEIVER, ARG0, ARG1, ARG2, ARG3,ARG4)</v>
      </c>
      <c r="F1931" s="123" t="str">
        <f>IF('表格编辑 '!H1931="","",'表格编辑 '!H1931)</f>
        <v/>
      </c>
      <c r="G1931" s="123" t="str">
        <f>IF('表格编辑 '!I1931="","",'表格编辑 '!I1931)</f>
        <v/>
      </c>
      <c r="H1931" s="123" t="str">
        <f>IF('表格编辑 '!J1931="","",'表格编辑 '!J1931)</f>
        <v>ShiRenMoFaShiBoKan_deadth(RECEIVER, ARG0, ARG1, ARG2, ARG3,ARG4)</v>
      </c>
      <c r="I1931" s="123">
        <f>IF('表格编辑 '!K1931="","",'表格编辑 '!K1931)</f>
        <v>1</v>
      </c>
      <c r="J1931" s="123">
        <f>IF('表格编辑 '!L1931="","",'表格编辑 '!L1931)</f>
        <v>15087</v>
      </c>
      <c r="K1931" s="123">
        <f>IF('表格编辑 '!M1931="","",'表格编辑 '!M1931)</f>
        <v>960</v>
      </c>
      <c r="L1931" s="123">
        <f>IF('表格编辑 '!N1931="","",'表格编辑 '!N1931)</f>
        <v>269</v>
      </c>
      <c r="M1931" s="123">
        <f>IF('表格编辑 '!O1931="","",'表格编辑 '!O1931)</f>
        <v>52</v>
      </c>
      <c r="N1931" s="123">
        <f>IF('表格编辑 '!P1931="","",'表格编辑 '!P1931)</f>
        <v>50</v>
      </c>
      <c r="O1931" s="123" t="str">
        <f>IF('表格编辑 '!Q1931="","",'表格编辑 '!Q1931)</f>
        <v/>
      </c>
      <c r="P1931" s="123">
        <f>IF('表格编辑 '!R1931="","",'表格编辑 '!R1931)</f>
        <v>410</v>
      </c>
      <c r="Q1931" s="123">
        <f>IF('表格编辑 '!S1931="","",'表格编辑 '!S1931)</f>
        <v>320</v>
      </c>
      <c r="R1931" s="123" t="str">
        <f>IF('表格编辑 '!T1931="","",'表格编辑 '!T1931)</f>
        <v/>
      </c>
      <c r="S1931" s="123">
        <f>IF('表格编辑 '!U1931="","",'表格编辑 '!U1931)</f>
        <v>61</v>
      </c>
      <c r="T1931" s="123" t="str">
        <f>IF('表格编辑 '!V1931="","",'表格编辑 '!V1931)</f>
        <v/>
      </c>
      <c r="U1931" s="123" t="str">
        <f>IF('表格编辑 '!W1931="","",'表格编辑 '!W1931)</f>
        <v/>
      </c>
      <c r="V1931" s="123" t="str">
        <f>IF('表格编辑 '!X1931="","",'表格编辑 '!X1931)</f>
        <v/>
      </c>
      <c r="W1931" s="123">
        <f>IF('表格编辑 '!Y1931="","",'表格编辑 '!Y1931)</f>
        <v>100</v>
      </c>
      <c r="X1931" s="123">
        <f>IF('表格编辑 '!Z1931="","",'表格编辑 '!Z1931)</f>
        <v>100</v>
      </c>
      <c r="Y1931" s="123">
        <f>IF('表格编辑 '!AA1931="","",'表格编辑 '!AA1931)</f>
        <v>100</v>
      </c>
      <c r="Z1931" s="123">
        <f>IF('表格编辑 '!AB1931="","",'表格编辑 '!AB1931)</f>
        <v>100</v>
      </c>
      <c r="AA1931" s="123">
        <f>IF('表格编辑 '!AC1931="","",'表格编辑 '!AC1931)</f>
        <v>100</v>
      </c>
      <c r="AB1931" s="123">
        <f>IF('表格编辑 '!AD1931="","",'表格编辑 '!AD1931)</f>
        <v>100</v>
      </c>
      <c r="AC1931" s="123" t="str">
        <f>IF('表格编辑 '!AE1931="","",'表格编辑 '!AE1931)</f>
        <v/>
      </c>
      <c r="AD1931" s="123">
        <f>IF('表格编辑 '!AF1931="","",'表格编辑 '!AF1931)</f>
        <v>151011</v>
      </c>
    </row>
    <row r="1932" spans="1:30">
      <c r="A1932" s="123">
        <f>IF('表格编辑 '!A1932="","",'表格编辑 '!A1932)</f>
        <v>51012</v>
      </c>
      <c r="B1932" s="123">
        <f>IF('表格编辑 '!B1932="","",'表格编辑 '!B1932)</f>
        <v>60</v>
      </c>
      <c r="C1932" s="123">
        <f>IF('表格编辑 '!E1932="","",'表格编辑 '!E1932)</f>
        <v>33</v>
      </c>
      <c r="D1932" s="123" t="str">
        <f>IF('表格编辑 '!F1932="","",'表格编辑 '!F1932)</f>
        <v>XiYiRenZhaGe_Born(RECEIVER, ARG0, ARG1, ARG2, ARG3,ARG4)</v>
      </c>
      <c r="E1932" s="123" t="str">
        <f>IF('表格编辑 '!G1932="","",'表格编辑 '!G1932)</f>
        <v>XiYiRenZhaGe_Update(RECEIVER, ARG0, ARG1, ARG2, ARG3,ARG4)</v>
      </c>
      <c r="F1932" s="123" t="str">
        <f>IF('表格编辑 '!H1932="","",'表格编辑 '!H1932)</f>
        <v/>
      </c>
      <c r="G1932" s="123" t="str">
        <f>IF('表格编辑 '!I1932="","",'表格编辑 '!I1932)</f>
        <v/>
      </c>
      <c r="H1932" s="123" t="str">
        <f>IF('表格编辑 '!J1932="","",'表格编辑 '!J1932)</f>
        <v>XiYiRenZhaGe_deadth(RECEIVER, ARG0, ARG1, ARG2, ARG3,ARG4)</v>
      </c>
      <c r="I1932" s="123">
        <f>IF('表格编辑 '!K1932="","",'表格编辑 '!K1932)</f>
        <v>1</v>
      </c>
      <c r="J1932" s="123">
        <f>IF('表格编辑 '!L1932="","",'表格编辑 '!L1932)</f>
        <v>15054</v>
      </c>
      <c r="K1932" s="123">
        <f>IF('表格编辑 '!M1932="","",'表格编辑 '!M1932)</f>
        <v>990</v>
      </c>
      <c r="L1932" s="123">
        <f>IF('表格编辑 '!N1932="","",'表格编辑 '!N1932)</f>
        <v>286</v>
      </c>
      <c r="M1932" s="123">
        <f>IF('表格编辑 '!O1932="","",'表格编辑 '!O1932)</f>
        <v>54</v>
      </c>
      <c r="N1932" s="123">
        <f>IF('表格编辑 '!P1932="","",'表格编辑 '!P1932)</f>
        <v>100</v>
      </c>
      <c r="O1932" s="123" t="str">
        <f>IF('表格编辑 '!Q1932="","",'表格编辑 '!Q1932)</f>
        <v/>
      </c>
      <c r="P1932" s="123">
        <f>IF('表格编辑 '!R1932="","",'表格编辑 '!R1932)</f>
        <v>420</v>
      </c>
      <c r="Q1932" s="123">
        <f>IF('表格编辑 '!S1932="","",'表格编辑 '!S1932)</f>
        <v>320</v>
      </c>
      <c r="R1932" s="123" t="str">
        <f>IF('表格编辑 '!T1932="","",'表格编辑 '!T1932)</f>
        <v/>
      </c>
      <c r="S1932" s="123">
        <f>IF('表格编辑 '!U1932="","",'表格编辑 '!U1932)</f>
        <v>62</v>
      </c>
      <c r="T1932" s="123" t="str">
        <f>IF('表格编辑 '!V1932="","",'表格编辑 '!V1932)</f>
        <v/>
      </c>
      <c r="U1932" s="123" t="str">
        <f>IF('表格编辑 '!W1932="","",'表格编辑 '!W1932)</f>
        <v/>
      </c>
      <c r="V1932" s="123" t="str">
        <f>IF('表格编辑 '!X1932="","",'表格编辑 '!X1932)</f>
        <v/>
      </c>
      <c r="W1932" s="123">
        <f>IF('表格编辑 '!Y1932="","",'表格编辑 '!Y1932)</f>
        <v>100</v>
      </c>
      <c r="X1932" s="123">
        <f>IF('表格编辑 '!Z1932="","",'表格编辑 '!Z1932)</f>
        <v>100</v>
      </c>
      <c r="Y1932" s="123">
        <f>IF('表格编辑 '!AA1932="","",'表格编辑 '!AA1932)</f>
        <v>100</v>
      </c>
      <c r="Z1932" s="123">
        <f>IF('表格编辑 '!AB1932="","",'表格编辑 '!AB1932)</f>
        <v>100</v>
      </c>
      <c r="AA1932" s="123">
        <f>IF('表格编辑 '!AC1932="","",'表格编辑 '!AC1932)</f>
        <v>100</v>
      </c>
      <c r="AB1932" s="123">
        <f>IF('表格编辑 '!AD1932="","",'表格编辑 '!AD1932)</f>
        <v>100</v>
      </c>
      <c r="AC1932" s="123" t="str">
        <f>IF('表格编辑 '!AE1932="","",'表格编辑 '!AE1932)</f>
        <v/>
      </c>
      <c r="AD1932" s="123">
        <f>IF('表格编辑 '!AF1932="","",'表格编辑 '!AF1932)</f>
        <v>151012</v>
      </c>
    </row>
    <row r="1933" spans="1:30">
      <c r="A1933" s="123">
        <f>IF('表格编辑 '!A1933="","",'表格编辑 '!A1933)</f>
        <v>51013</v>
      </c>
      <c r="B1933" s="123">
        <f>IF('表格编辑 '!B1933="","",'表格编辑 '!B1933)</f>
        <v>63</v>
      </c>
      <c r="C1933" s="123">
        <f>IF('表格编辑 '!E1933="","",'表格编辑 '!E1933)</f>
        <v>34</v>
      </c>
      <c r="D1933" s="123" t="str">
        <f>IF('表格编辑 '!F1933="","",'表格编辑 '!F1933)</f>
        <v>BaiEMoJiLaSi_BOSS2_Born(RECEIVER,ARG0,ARG1,ARG2,ARG3,ARG4)</v>
      </c>
      <c r="E1933" s="123" t="str">
        <f>IF('表格编辑 '!G1933="","",'表格编辑 '!G1933)</f>
        <v>BaiEMoJiLaSi_BOSS2_Update(RECEIVER,ARG0,ARG1,ARG2,ARG3,ARG4)</v>
      </c>
      <c r="F1933" s="123" t="str">
        <f>IF('表格编辑 '!H1933="","",'表格编辑 '!H1933)</f>
        <v/>
      </c>
      <c r="G1933" s="123" t="str">
        <f>IF('表格编辑 '!I1933="","",'表格编辑 '!I1933)</f>
        <v/>
      </c>
      <c r="H1933" s="123" t="str">
        <f>IF('表格编辑 '!J1933="","",'表格编辑 '!J1933)</f>
        <v>BaiEMoJiLaSi_BOSS2_Deadth(RECEIVER,ARG0,ARG1,ARG2,ARG3,ARG4)</v>
      </c>
      <c r="I1933" s="123">
        <f>IF('表格编辑 '!K1933="","",'表格编辑 '!K1933)</f>
        <v>1</v>
      </c>
      <c r="J1933" s="123">
        <f>IF('表格编辑 '!L1933="","",'表格编辑 '!L1933)</f>
        <v>14964</v>
      </c>
      <c r="K1933" s="123">
        <f>IF('表格编辑 '!M1933="","",'表格编辑 '!M1933)</f>
        <v>1020</v>
      </c>
      <c r="L1933" s="123">
        <f>IF('表格编辑 '!N1933="","",'表格编辑 '!N1933)</f>
        <v>300</v>
      </c>
      <c r="M1933" s="123">
        <f>IF('表格编辑 '!O1933="","",'表格编辑 '!O1933)</f>
        <v>56</v>
      </c>
      <c r="N1933" s="123">
        <f>IF('表格编辑 '!P1933="","",'表格编辑 '!P1933)</f>
        <v>100</v>
      </c>
      <c r="O1933" s="123" t="str">
        <f>IF('表格编辑 '!Q1933="","",'表格编辑 '!Q1933)</f>
        <v/>
      </c>
      <c r="P1933" s="123">
        <f>IF('表格编辑 '!R1933="","",'表格编辑 '!R1933)</f>
        <v>430</v>
      </c>
      <c r="Q1933" s="123">
        <f>IF('表格编辑 '!S1933="","",'表格编辑 '!S1933)</f>
        <v>320</v>
      </c>
      <c r="R1933" s="123" t="str">
        <f>IF('表格编辑 '!T1933="","",'表格编辑 '!T1933)</f>
        <v/>
      </c>
      <c r="S1933" s="123">
        <f>IF('表格编辑 '!U1933="","",'表格编辑 '!U1933)</f>
        <v>63</v>
      </c>
      <c r="T1933" s="123" t="str">
        <f>IF('表格编辑 '!V1933="","",'表格编辑 '!V1933)</f>
        <v/>
      </c>
      <c r="U1933" s="123" t="str">
        <f>IF('表格编辑 '!W1933="","",'表格编辑 '!W1933)</f>
        <v/>
      </c>
      <c r="V1933" s="123" t="str">
        <f>IF('表格编辑 '!X1933="","",'表格编辑 '!X1933)</f>
        <v/>
      </c>
      <c r="W1933" s="123">
        <f>IF('表格编辑 '!Y1933="","",'表格编辑 '!Y1933)</f>
        <v>100</v>
      </c>
      <c r="X1933" s="123">
        <f>IF('表格编辑 '!Z1933="","",'表格编辑 '!Z1933)</f>
        <v>100</v>
      </c>
      <c r="Y1933" s="123">
        <f>IF('表格编辑 '!AA1933="","",'表格编辑 '!AA1933)</f>
        <v>100</v>
      </c>
      <c r="Z1933" s="123">
        <f>IF('表格编辑 '!AB1933="","",'表格编辑 '!AB1933)</f>
        <v>100</v>
      </c>
      <c r="AA1933" s="123">
        <f>IF('表格编辑 '!AC1933="","",'表格编辑 '!AC1933)</f>
        <v>100</v>
      </c>
      <c r="AB1933" s="123">
        <f>IF('表格编辑 '!AD1933="","",'表格编辑 '!AD1933)</f>
        <v>100</v>
      </c>
      <c r="AC1933" s="123" t="str">
        <f>IF('表格编辑 '!AE1933="","",'表格编辑 '!AE1933)</f>
        <v/>
      </c>
      <c r="AD1933" s="123">
        <f>IF('表格编辑 '!AF1933="","",'表格编辑 '!AF1933)</f>
        <v>151013</v>
      </c>
    </row>
    <row r="1934" spans="1:30">
      <c r="A1934" s="123">
        <f>IF('表格编辑 '!A1934="","",'表格编辑 '!A1934)</f>
        <v>51014</v>
      </c>
      <c r="B1934" s="123">
        <f>IF('表格编辑 '!B1934="","",'表格编辑 '!B1934)</f>
        <v>66</v>
      </c>
      <c r="C1934" s="123">
        <f>IF('表格编辑 '!E1934="","",'表格编辑 '!E1934)</f>
        <v>35</v>
      </c>
      <c r="D1934" s="123" t="str">
        <f>IF('表格编辑 '!F1934="","",'表格编辑 '!F1934)</f>
        <v>ELangXiSi_Born(RECEIVER, ARG0, ARG1, ARG2, ARG3,ARG4)</v>
      </c>
      <c r="E1934" s="123" t="str">
        <f>IF('表格编辑 '!G1934="","",'表格编辑 '!G1934)</f>
        <v>ELangXiSi_Update(RECEIVER, ARG0, ARG1, ARG2, ARG3,ARG4)</v>
      </c>
      <c r="F1934" s="123" t="str">
        <f>IF('表格编辑 '!H1934="","",'表格编辑 '!H1934)</f>
        <v/>
      </c>
      <c r="G1934" s="123" t="str">
        <f>IF('表格编辑 '!I1934="","",'表格编辑 '!I1934)</f>
        <v/>
      </c>
      <c r="H1934" s="123" t="str">
        <f>IF('表格编辑 '!J1934="","",'表格编辑 '!J1934)</f>
        <v>ELangXiSi_deadth(RECEIVER, ARG0, ARG1, ARG2, ARG3,ARG4)</v>
      </c>
      <c r="I1934" s="123">
        <f>IF('表格编辑 '!K1934="","",'表格编辑 '!K1934)</f>
        <v>1</v>
      </c>
      <c r="J1934" s="123">
        <f>IF('表格编辑 '!L1934="","",'表格编辑 '!L1934)</f>
        <v>15639</v>
      </c>
      <c r="K1934" s="123">
        <f>IF('表格编辑 '!M1934="","",'表格编辑 '!M1934)</f>
        <v>1050</v>
      </c>
      <c r="L1934" s="123">
        <f>IF('表格编辑 '!N1934="","",'表格编辑 '!N1934)</f>
        <v>311</v>
      </c>
      <c r="M1934" s="123">
        <f>IF('表格编辑 '!O1934="","",'表格编辑 '!O1934)</f>
        <v>58</v>
      </c>
      <c r="N1934" s="123">
        <f>IF('表格编辑 '!P1934="","",'表格编辑 '!P1934)</f>
        <v>100</v>
      </c>
      <c r="O1934" s="123" t="str">
        <f>IF('表格编辑 '!Q1934="","",'表格编辑 '!Q1934)</f>
        <v/>
      </c>
      <c r="P1934" s="123">
        <f>IF('表格编辑 '!R1934="","",'表格编辑 '!R1934)</f>
        <v>440</v>
      </c>
      <c r="Q1934" s="123">
        <f>IF('表格编辑 '!S1934="","",'表格编辑 '!S1934)</f>
        <v>320</v>
      </c>
      <c r="R1934" s="123" t="str">
        <f>IF('表格编辑 '!T1934="","",'表格编辑 '!T1934)</f>
        <v/>
      </c>
      <c r="S1934" s="123">
        <f>IF('表格编辑 '!U1934="","",'表格编辑 '!U1934)</f>
        <v>64</v>
      </c>
      <c r="T1934" s="123" t="str">
        <f>IF('表格编辑 '!V1934="","",'表格编辑 '!V1934)</f>
        <v/>
      </c>
      <c r="U1934" s="123" t="str">
        <f>IF('表格编辑 '!W1934="","",'表格编辑 '!W1934)</f>
        <v/>
      </c>
      <c r="V1934" s="123" t="str">
        <f>IF('表格编辑 '!X1934="","",'表格编辑 '!X1934)</f>
        <v/>
      </c>
      <c r="W1934" s="123">
        <f>IF('表格编辑 '!Y1934="","",'表格编辑 '!Y1934)</f>
        <v>100</v>
      </c>
      <c r="X1934" s="123">
        <f>IF('表格编辑 '!Z1934="","",'表格编辑 '!Z1934)</f>
        <v>100</v>
      </c>
      <c r="Y1934" s="123">
        <f>IF('表格编辑 '!AA1934="","",'表格编辑 '!AA1934)</f>
        <v>100</v>
      </c>
      <c r="Z1934" s="123">
        <f>IF('表格编辑 '!AB1934="","",'表格编辑 '!AB1934)</f>
        <v>100</v>
      </c>
      <c r="AA1934" s="123">
        <f>IF('表格编辑 '!AC1934="","",'表格编辑 '!AC1934)</f>
        <v>100</v>
      </c>
      <c r="AB1934" s="123">
        <f>IF('表格编辑 '!AD1934="","",'表格编辑 '!AD1934)</f>
        <v>100</v>
      </c>
      <c r="AC1934" s="123" t="str">
        <f>IF('表格编辑 '!AE1934="","",'表格编辑 '!AE1934)</f>
        <v/>
      </c>
      <c r="AD1934" s="123">
        <f>IF('表格编辑 '!AF1934="","",'表格编辑 '!AF1934)</f>
        <v>151014</v>
      </c>
    </row>
    <row r="1935" spans="1:30">
      <c r="A1935" s="123">
        <f>IF('表格编辑 '!A1935="","",'表格编辑 '!A1935)</f>
        <v>51015</v>
      </c>
      <c r="B1935" s="123">
        <f>IF('表格编辑 '!B1935="","",'表格编辑 '!B1935)</f>
        <v>35</v>
      </c>
      <c r="C1935" s="123">
        <f>IF('表格编辑 '!E1935="","",'表格编辑 '!E1935)</f>
        <v>36</v>
      </c>
      <c r="D1935" s="123" t="str">
        <f>IF('表格编辑 '!F1935="","",'表格编辑 '!F1935)</f>
        <v>HaiJuLong_Born(RECEIVER, ARG0, ARG1, ARG2, ARG3,ARG4)</v>
      </c>
      <c r="E1935" s="123" t="str">
        <f>IF('表格编辑 '!G1935="","",'表格编辑 '!G1935)</f>
        <v>HaiJuLong_Update(RECEIVER, ARG0, ARG1, ARG2, ARG3,ARG4)</v>
      </c>
      <c r="F1935" s="123" t="str">
        <f>IF('表格编辑 '!H1935="","",'表格编辑 '!H1935)</f>
        <v/>
      </c>
      <c r="G1935" s="123" t="str">
        <f>IF('表格编辑 '!I1935="","",'表格编辑 '!I1935)</f>
        <v/>
      </c>
      <c r="H1935" s="123" t="str">
        <f>IF('表格编辑 '!J1935="","",'表格编辑 '!J1935)</f>
        <v>HaiJuLong_deadth(RECEIVER, ARG0, ARG1, ARG2, ARG3,ARG4)</v>
      </c>
      <c r="I1935" s="123">
        <f>IF('表格编辑 '!K1935="","",'表格编辑 '!K1935)</f>
        <v>1</v>
      </c>
      <c r="J1935" s="123">
        <f>IF('表格编辑 '!L1935="","",'表格编辑 '!L1935)</f>
        <v>16008</v>
      </c>
      <c r="K1935" s="123">
        <f>IF('表格编辑 '!M1935="","",'表格编辑 '!M1935)</f>
        <v>1080</v>
      </c>
      <c r="L1935" s="123">
        <f>IF('表格编辑 '!N1935="","",'表格编辑 '!N1935)</f>
        <v>316</v>
      </c>
      <c r="M1935" s="123">
        <f>IF('表格编辑 '!O1935="","",'表格编辑 '!O1935)</f>
        <v>60</v>
      </c>
      <c r="N1935" s="123">
        <f>IF('表格编辑 '!P1935="","",'表格编辑 '!P1935)</f>
        <v>100</v>
      </c>
      <c r="O1935" s="123">
        <f>IF('表格编辑 '!Q1935="","",'表格编辑 '!Q1935)</f>
        <v>150</v>
      </c>
      <c r="P1935" s="123">
        <f>IF('表格编辑 '!R1935="","",'表格编辑 '!R1935)</f>
        <v>450</v>
      </c>
      <c r="Q1935" s="123">
        <f>IF('表格编辑 '!S1935="","",'表格编辑 '!S1935)</f>
        <v>320</v>
      </c>
      <c r="R1935" s="123" t="str">
        <f>IF('表格编辑 '!T1935="","",'表格编辑 '!T1935)</f>
        <v/>
      </c>
      <c r="S1935" s="123">
        <f>IF('表格编辑 '!U1935="","",'表格编辑 '!U1935)</f>
        <v>65</v>
      </c>
      <c r="T1935" s="123" t="str">
        <f>IF('表格编辑 '!V1935="","",'表格编辑 '!V1935)</f>
        <v/>
      </c>
      <c r="U1935" s="123" t="str">
        <f>IF('表格编辑 '!W1935="","",'表格编辑 '!W1935)</f>
        <v/>
      </c>
      <c r="V1935" s="123" t="str">
        <f>IF('表格编辑 '!X1935="","",'表格编辑 '!X1935)</f>
        <v/>
      </c>
      <c r="W1935" s="123">
        <f>IF('表格编辑 '!Y1935="","",'表格编辑 '!Y1935)</f>
        <v>100</v>
      </c>
      <c r="X1935" s="123">
        <f>IF('表格编辑 '!Z1935="","",'表格编辑 '!Z1935)</f>
        <v>100</v>
      </c>
      <c r="Y1935" s="123">
        <f>IF('表格编辑 '!AA1935="","",'表格编辑 '!AA1935)</f>
        <v>100</v>
      </c>
      <c r="Z1935" s="123">
        <f>IF('表格编辑 '!AB1935="","",'表格编辑 '!AB1935)</f>
        <v>100</v>
      </c>
      <c r="AA1935" s="123">
        <f>IF('表格编辑 '!AC1935="","",'表格编辑 '!AC1935)</f>
        <v>100</v>
      </c>
      <c r="AB1935" s="123">
        <f>IF('表格编辑 '!AD1935="","",'表格编辑 '!AD1935)</f>
        <v>100</v>
      </c>
      <c r="AC1935" s="123">
        <f>IF('表格编辑 '!AE1935="","",'表格编辑 '!AE1935)</f>
        <v>40</v>
      </c>
      <c r="AD1935" s="123">
        <f>IF('表格编辑 '!AF1935="","",'表格编辑 '!AF1935)</f>
        <v>151015</v>
      </c>
    </row>
    <row r="1936" spans="1:30">
      <c r="A1936" s="123">
        <f>IF('表格编辑 '!A1936="","",'表格编辑 '!A1936)</f>
        <v>51016</v>
      </c>
      <c r="B1936" s="123">
        <f>IF('表格编辑 '!B1936="","",'表格编辑 '!B1936)</f>
        <v>78</v>
      </c>
      <c r="C1936" s="123">
        <f>IF('表格编辑 '!E1936="","",'表格编辑 '!E1936)</f>
        <v>40</v>
      </c>
      <c r="D1936" s="123" t="str">
        <f>IF('表格编辑 '!F1936="","",'表格编辑 '!F1936)</f>
        <v>ShaYingCiKeDaShiLuoSaier_Born(RECEIVER,ARG0,ARG1,ARG2,ARG3,ARG4)</v>
      </c>
      <c r="E1936" s="123" t="str">
        <f>IF('表格编辑 '!G1936="","",'表格编辑 '!G1936)</f>
        <v>ShaYingCiKeDaShiLuoSaier_Update(RECEIVER,ARG0,ARG1,ARG2,ARG3,ARG4)</v>
      </c>
      <c r="F1936" s="123" t="str">
        <f>IF('表格编辑 '!H1936="","",'表格编辑 '!H1936)</f>
        <v/>
      </c>
      <c r="G1936" s="123" t="str">
        <f>IF('表格编辑 '!I1936="","",'表格编辑 '!I1936)</f>
        <v/>
      </c>
      <c r="H1936" s="123" t="str">
        <f>IF('表格编辑 '!J1936="","",'表格编辑 '!J1936)</f>
        <v>ShaYingCiKeDaShiLuoSaier_deadth(RECEIVER,battleId,myPos,targetPos,posTable,skillTable)</v>
      </c>
      <c r="I1936" s="123">
        <f>IF('表格编辑 '!K1936="","",'表格编辑 '!K1936)</f>
        <v>1</v>
      </c>
      <c r="J1936" s="123">
        <f>IF('表格编辑 '!L1936="","",'表格编辑 '!L1936)</f>
        <v>19206</v>
      </c>
      <c r="K1936" s="123">
        <f>IF('表格编辑 '!M1936="","",'表格编辑 '!M1936)</f>
        <v>1200</v>
      </c>
      <c r="L1936" s="123">
        <f>IF('表格编辑 '!N1936="","",'表格编辑 '!N1936)</f>
        <v>341</v>
      </c>
      <c r="M1936" s="123">
        <f>IF('表格编辑 '!O1936="","",'表格编辑 '!O1936)</f>
        <v>62</v>
      </c>
      <c r="N1936" s="123">
        <f>IF('表格编辑 '!P1936="","",'表格编辑 '!P1936)</f>
        <v>100</v>
      </c>
      <c r="O1936" s="123" t="str">
        <f>IF('表格编辑 '!Q1936="","",'表格编辑 '!Q1936)</f>
        <v/>
      </c>
      <c r="P1936" s="123">
        <f>IF('表格编辑 '!R1936="","",'表格编辑 '!R1936)</f>
        <v>460</v>
      </c>
      <c r="Q1936" s="123">
        <f>IF('表格编辑 '!S1936="","",'表格编辑 '!S1936)</f>
        <v>320</v>
      </c>
      <c r="R1936" s="123" t="str">
        <f>IF('表格编辑 '!T1936="","",'表格编辑 '!T1936)</f>
        <v/>
      </c>
      <c r="S1936" s="123">
        <f>IF('表格编辑 '!U1936="","",'表格编辑 '!U1936)</f>
        <v>66</v>
      </c>
      <c r="T1936" s="123" t="str">
        <f>IF('表格编辑 '!V1936="","",'表格编辑 '!V1936)</f>
        <v/>
      </c>
      <c r="U1936" s="123" t="str">
        <f>IF('表格编辑 '!W1936="","",'表格编辑 '!W1936)</f>
        <v/>
      </c>
      <c r="V1936" s="123" t="str">
        <f>IF('表格编辑 '!X1936="","",'表格编辑 '!X1936)</f>
        <v/>
      </c>
      <c r="W1936" s="123">
        <f>IF('表格编辑 '!Y1936="","",'表格编辑 '!Y1936)</f>
        <v>100</v>
      </c>
      <c r="X1936" s="123">
        <f>IF('表格编辑 '!Z1936="","",'表格编辑 '!Z1936)</f>
        <v>100</v>
      </c>
      <c r="Y1936" s="123">
        <f>IF('表格编辑 '!AA1936="","",'表格编辑 '!AA1936)</f>
        <v>100</v>
      </c>
      <c r="Z1936" s="123">
        <f>IF('表格编辑 '!AB1936="","",'表格编辑 '!AB1936)</f>
        <v>100</v>
      </c>
      <c r="AA1936" s="123">
        <f>IF('表格编辑 '!AC1936="","",'表格编辑 '!AC1936)</f>
        <v>100</v>
      </c>
      <c r="AB1936" s="123">
        <f>IF('表格编辑 '!AD1936="","",'表格编辑 '!AD1936)</f>
        <v>100</v>
      </c>
      <c r="AC1936" s="123" t="str">
        <f>IF('表格编辑 '!AE1936="","",'表格编辑 '!AE1936)</f>
        <v/>
      </c>
      <c r="AD1936" s="123">
        <f>IF('表格编辑 '!AF1936="","",'表格编辑 '!AF1936)</f>
        <v>151016</v>
      </c>
    </row>
    <row r="1937" spans="1:30">
      <c r="A1937" s="123">
        <f>IF('表格编辑 '!A1937="","",'表格编辑 '!A1937)</f>
        <v>51017</v>
      </c>
      <c r="B1937" s="123">
        <f>IF('表格编辑 '!B1937="","",'表格编辑 '!B1937)</f>
        <v>81</v>
      </c>
      <c r="C1937" s="123">
        <f>IF('表格编辑 '!E1937="","",'表格编辑 '!E1937)</f>
        <v>41</v>
      </c>
      <c r="D1937" s="123" t="str">
        <f>IF('表格编辑 '!F1937="","",'表格编辑 '!F1937)</f>
        <v>BianSeLongLuoDi_Born(RECEIVER, ARG0, ARG1, ARG2, ARG3,ARG4)</v>
      </c>
      <c r="E1937" s="123" t="str">
        <f>IF('表格编辑 '!G1937="","",'表格编辑 '!G1937)</f>
        <v>BianSeLongLuoDi_Update(RECEIVER, ARG0, ARG1, ARG2, ARG3,ARG4)</v>
      </c>
      <c r="F1937" s="123" t="str">
        <f>IF('表格编辑 '!H1937="","",'表格编辑 '!H1937)</f>
        <v/>
      </c>
      <c r="G1937" s="123" t="str">
        <f>IF('表格编辑 '!I1937="","",'表格编辑 '!I1937)</f>
        <v/>
      </c>
      <c r="H1937" s="123" t="str">
        <f>IF('表格编辑 '!J1937="","",'表格编辑 '!J1937)</f>
        <v>BianSeLongLuoDi_deadth(RECEIVER, ARG0, ARG1, ARG2, ARG3,ARG4)</v>
      </c>
      <c r="I1937" s="123">
        <f>IF('表格编辑 '!K1937="","",'表格编辑 '!K1937)</f>
        <v>1</v>
      </c>
      <c r="J1937" s="123">
        <f>IF('表格编辑 '!L1937="","",'表格编辑 '!L1937)</f>
        <v>19653</v>
      </c>
      <c r="K1937" s="123">
        <f>IF('表格编辑 '!M1937="","",'表格编辑 '!M1937)</f>
        <v>1230</v>
      </c>
      <c r="L1937" s="123">
        <f>IF('表格编辑 '!N1937="","",'表格编辑 '!N1937)</f>
        <v>351</v>
      </c>
      <c r="M1937" s="123">
        <f>IF('表格编辑 '!O1937="","",'表格编辑 '!O1937)</f>
        <v>64</v>
      </c>
      <c r="N1937" s="123">
        <f>IF('表格编辑 '!P1937="","",'表格编辑 '!P1937)</f>
        <v>100</v>
      </c>
      <c r="O1937" s="123" t="str">
        <f>IF('表格编辑 '!Q1937="","",'表格编辑 '!Q1937)</f>
        <v/>
      </c>
      <c r="P1937" s="123">
        <f>IF('表格编辑 '!R1937="","",'表格编辑 '!R1937)</f>
        <v>470</v>
      </c>
      <c r="Q1937" s="123">
        <f>IF('表格编辑 '!S1937="","",'表格编辑 '!S1937)</f>
        <v>320</v>
      </c>
      <c r="R1937" s="123" t="str">
        <f>IF('表格编辑 '!T1937="","",'表格编辑 '!T1937)</f>
        <v/>
      </c>
      <c r="S1937" s="123">
        <f>IF('表格编辑 '!U1937="","",'表格编辑 '!U1937)</f>
        <v>67</v>
      </c>
      <c r="T1937" s="123" t="str">
        <f>IF('表格编辑 '!V1937="","",'表格编辑 '!V1937)</f>
        <v/>
      </c>
      <c r="U1937" s="123" t="str">
        <f>IF('表格编辑 '!W1937="","",'表格编辑 '!W1937)</f>
        <v/>
      </c>
      <c r="V1937" s="123" t="str">
        <f>IF('表格编辑 '!X1937="","",'表格编辑 '!X1937)</f>
        <v/>
      </c>
      <c r="W1937" s="123">
        <f>IF('表格编辑 '!Y1937="","",'表格编辑 '!Y1937)</f>
        <v>100</v>
      </c>
      <c r="X1937" s="123">
        <f>IF('表格编辑 '!Z1937="","",'表格编辑 '!Z1937)</f>
        <v>100</v>
      </c>
      <c r="Y1937" s="123">
        <f>IF('表格编辑 '!AA1937="","",'表格编辑 '!AA1937)</f>
        <v>100</v>
      </c>
      <c r="Z1937" s="123">
        <f>IF('表格编辑 '!AB1937="","",'表格编辑 '!AB1937)</f>
        <v>100</v>
      </c>
      <c r="AA1937" s="123">
        <f>IF('表格编辑 '!AC1937="","",'表格编辑 '!AC1937)</f>
        <v>100</v>
      </c>
      <c r="AB1937" s="123">
        <f>IF('表格编辑 '!AD1937="","",'表格编辑 '!AD1937)</f>
        <v>100</v>
      </c>
      <c r="AC1937" s="123" t="str">
        <f>IF('表格编辑 '!AE1937="","",'表格编辑 '!AE1937)</f>
        <v/>
      </c>
      <c r="AD1937" s="123">
        <f>IF('表格编辑 '!AF1937="","",'表格编辑 '!AF1937)</f>
        <v>151017</v>
      </c>
    </row>
    <row r="1938" spans="1:30">
      <c r="A1938" s="123">
        <f>IF('表格编辑 '!A1938="","",'表格编辑 '!A1938)</f>
        <v>51018</v>
      </c>
      <c r="B1938" s="123">
        <f>IF('表格编辑 '!B1938="","",'表格编辑 '!B1938)</f>
        <v>84</v>
      </c>
      <c r="C1938" s="123">
        <f>IF('表格编辑 '!E1938="","",'表格编辑 '!E1938)</f>
        <v>42</v>
      </c>
      <c r="D1938" s="123" t="str">
        <f>IF('表格编辑 '!F1938="","",'表格编辑 '!F1938)</f>
        <v>DuoMo_Born(RECEIVER,ARG0,ARG1,ARG2,ARG3,ARG4)</v>
      </c>
      <c r="E1938" s="123" t="str">
        <f>IF('表格编辑 '!G1938="","",'表格编辑 '!G1938)</f>
        <v>DuoMo_Update(RECEIVER,ARG0,ARG1,ARG2,ARG3,ARG4)</v>
      </c>
      <c r="F1938" s="123" t="str">
        <f>IF('表格编辑 '!H1938="","",'表格编辑 '!H1938)</f>
        <v/>
      </c>
      <c r="G1938" s="123" t="str">
        <f>IF('表格编辑 '!I1938="","",'表格编辑 '!I1938)</f>
        <v/>
      </c>
      <c r="H1938" s="123" t="str">
        <f>IF('表格编辑 '!J1938="","",'表格编辑 '!J1938)</f>
        <v>DuoMo_Deadth(RECEIVER,ARG0,ARG1,ARG2,ARG3,ARG4)</v>
      </c>
      <c r="I1938" s="123">
        <f>IF('表格编辑 '!K1938="","",'表格编辑 '!K1938)</f>
        <v>1</v>
      </c>
      <c r="J1938" s="123">
        <f>IF('表格编辑 '!L1938="","",'表格编辑 '!L1938)</f>
        <v>17772</v>
      </c>
      <c r="K1938" s="123">
        <f>IF('表格编辑 '!M1938="","",'表格编辑 '!M1938)</f>
        <v>1260</v>
      </c>
      <c r="L1938" s="123">
        <f>IF('表格编辑 '!N1938="","",'表格编辑 '!N1938)</f>
        <v>345</v>
      </c>
      <c r="M1938" s="123">
        <f>IF('表格编辑 '!O1938="","",'表格编辑 '!O1938)</f>
        <v>66</v>
      </c>
      <c r="N1938" s="123">
        <f>IF('表格编辑 '!P1938="","",'表格编辑 '!P1938)</f>
        <v>100</v>
      </c>
      <c r="O1938" s="123">
        <f>IF('表格编辑 '!Q1938="","",'表格编辑 '!Q1938)</f>
        <v>200</v>
      </c>
      <c r="P1938" s="123">
        <f>IF('表格编辑 '!R1938="","",'表格编辑 '!R1938)</f>
        <v>480</v>
      </c>
      <c r="Q1938" s="123">
        <f>IF('表格编辑 '!S1938="","",'表格编辑 '!S1938)</f>
        <v>320</v>
      </c>
      <c r="R1938" s="123" t="str">
        <f>IF('表格编辑 '!T1938="","",'表格编辑 '!T1938)</f>
        <v/>
      </c>
      <c r="S1938" s="123">
        <f>IF('表格编辑 '!U1938="","",'表格编辑 '!U1938)</f>
        <v>68</v>
      </c>
      <c r="T1938" s="123" t="str">
        <f>IF('表格编辑 '!V1938="","",'表格编辑 '!V1938)</f>
        <v/>
      </c>
      <c r="U1938" s="123" t="str">
        <f>IF('表格编辑 '!W1938="","",'表格编辑 '!W1938)</f>
        <v/>
      </c>
      <c r="V1938" s="123" t="str">
        <f>IF('表格编辑 '!X1938="","",'表格编辑 '!X1938)</f>
        <v/>
      </c>
      <c r="W1938" s="123">
        <f>IF('表格编辑 '!Y1938="","",'表格编辑 '!Y1938)</f>
        <v>100</v>
      </c>
      <c r="X1938" s="123">
        <f>IF('表格编辑 '!Z1938="","",'表格编辑 '!Z1938)</f>
        <v>100</v>
      </c>
      <c r="Y1938" s="123">
        <f>IF('表格编辑 '!AA1938="","",'表格编辑 '!AA1938)</f>
        <v>100</v>
      </c>
      <c r="Z1938" s="123">
        <f>IF('表格编辑 '!AB1938="","",'表格编辑 '!AB1938)</f>
        <v>100</v>
      </c>
      <c r="AA1938" s="123">
        <f>IF('表格编辑 '!AC1938="","",'表格编辑 '!AC1938)</f>
        <v>100</v>
      </c>
      <c r="AB1938" s="123">
        <f>IF('表格编辑 '!AD1938="","",'表格编辑 '!AD1938)</f>
        <v>100</v>
      </c>
      <c r="AC1938" s="123" t="str">
        <f>IF('表格编辑 '!AE1938="","",'表格编辑 '!AE1938)</f>
        <v/>
      </c>
      <c r="AD1938" s="123">
        <f>IF('表格编辑 '!AF1938="","",'表格编辑 '!AF1938)</f>
        <v>151018</v>
      </c>
    </row>
    <row r="1939" spans="1:30">
      <c r="A1939" s="123">
        <f>IF('表格编辑 '!A1939="","",'表格编辑 '!A1939)</f>
        <v>51019</v>
      </c>
      <c r="B1939" s="123">
        <f>IF('表格编辑 '!B1939="","",'表格编辑 '!B1939)</f>
        <v>86</v>
      </c>
      <c r="C1939" s="123">
        <f>IF('表格编辑 '!E1939="","",'表格编辑 '!E1939)</f>
        <v>43</v>
      </c>
      <c r="D1939" s="123" t="str">
        <f>IF('表格编辑 '!F1939="","",'表格编辑 '!F1939)</f>
        <v>WuYaoKeJiaSuErDe_Born(RECEIVER,ARG0,ARG1,ARG2,ARG3,ARG4)</v>
      </c>
      <c r="E1939" s="123" t="str">
        <f>IF('表格编辑 '!G1939="","",'表格编辑 '!G1939)</f>
        <v>WuYaoKeJiaSuErDe_Update(RECEIVER,ARG0,ARG1,ARG2,ARG3,ARG4)</v>
      </c>
      <c r="F1939" s="123" t="str">
        <f>IF('表格编辑 '!H1939="","",'表格编辑 '!H1939)</f>
        <v/>
      </c>
      <c r="G1939" s="123" t="str">
        <f>IF('表格编辑 '!I1939="","",'表格编辑 '!I1939)</f>
        <v/>
      </c>
      <c r="H1939" s="123" t="str">
        <f>IF('表格编辑 '!J1939="","",'表格编辑 '!J1939)</f>
        <v>WuYaoKeJiaSuErDe_Deadth(RECEIVER,ARG0,ARG1,ARG2,ARG3,ARG4)</v>
      </c>
      <c r="I1939" s="123">
        <f>IF('表格编辑 '!K1939="","",'表格编辑 '!K1939)</f>
        <v>1</v>
      </c>
      <c r="J1939" s="123">
        <f>IF('表格编辑 '!L1939="","",'表格编辑 '!L1939)</f>
        <v>19962</v>
      </c>
      <c r="K1939" s="123">
        <f>IF('表格编辑 '!M1939="","",'表格编辑 '!M1939)</f>
        <v>1290</v>
      </c>
      <c r="L1939" s="123">
        <f>IF('表格编辑 '!N1939="","",'表格编辑 '!N1939)</f>
        <v>375</v>
      </c>
      <c r="M1939" s="123">
        <f>IF('表格编辑 '!O1939="","",'表格编辑 '!O1939)</f>
        <v>68</v>
      </c>
      <c r="N1939" s="123">
        <f>IF('表格编辑 '!P1939="","",'表格编辑 '!P1939)</f>
        <v>100</v>
      </c>
      <c r="O1939" s="123">
        <f>IF('表格编辑 '!Q1939="","",'表格编辑 '!Q1939)</f>
        <v>200</v>
      </c>
      <c r="P1939" s="123">
        <f>IF('表格编辑 '!R1939="","",'表格编辑 '!R1939)</f>
        <v>490</v>
      </c>
      <c r="Q1939" s="123">
        <f>IF('表格编辑 '!S1939="","",'表格编辑 '!S1939)</f>
        <v>320</v>
      </c>
      <c r="R1939" s="123" t="str">
        <f>IF('表格编辑 '!T1939="","",'表格编辑 '!T1939)</f>
        <v/>
      </c>
      <c r="S1939" s="123">
        <f>IF('表格编辑 '!U1939="","",'表格编辑 '!U1939)</f>
        <v>69</v>
      </c>
      <c r="T1939" s="123" t="str">
        <f>IF('表格编辑 '!V1939="","",'表格编辑 '!V1939)</f>
        <v/>
      </c>
      <c r="U1939" s="123" t="str">
        <f>IF('表格编辑 '!W1939="","",'表格编辑 '!W1939)</f>
        <v/>
      </c>
      <c r="V1939" s="123" t="str">
        <f>IF('表格编辑 '!X1939="","",'表格编辑 '!X1939)</f>
        <v/>
      </c>
      <c r="W1939" s="123">
        <f>IF('表格编辑 '!Y1939="","",'表格编辑 '!Y1939)</f>
        <v>100</v>
      </c>
      <c r="X1939" s="123">
        <f>IF('表格编辑 '!Z1939="","",'表格编辑 '!Z1939)</f>
        <v>100</v>
      </c>
      <c r="Y1939" s="123">
        <f>IF('表格编辑 '!AA1939="","",'表格编辑 '!AA1939)</f>
        <v>100</v>
      </c>
      <c r="Z1939" s="123">
        <f>IF('表格编辑 '!AB1939="","",'表格编辑 '!AB1939)</f>
        <v>100</v>
      </c>
      <c r="AA1939" s="123">
        <f>IF('表格编辑 '!AC1939="","",'表格编辑 '!AC1939)</f>
        <v>100</v>
      </c>
      <c r="AB1939" s="123">
        <f>IF('表格编辑 '!AD1939="","",'表格编辑 '!AD1939)</f>
        <v>100</v>
      </c>
      <c r="AC1939" s="123" t="str">
        <f>IF('表格编辑 '!AE1939="","",'表格编辑 '!AE1939)</f>
        <v/>
      </c>
      <c r="AD1939" s="123">
        <f>IF('表格编辑 '!AF1939="","",'表格编辑 '!AF1939)</f>
        <v>151019</v>
      </c>
    </row>
    <row r="1940" spans="1:30">
      <c r="A1940" s="123">
        <f>IF('表格编辑 '!A1940="","",'表格编辑 '!A1940)</f>
        <v>51020</v>
      </c>
      <c r="B1940" s="123">
        <f>IF('表格编辑 '!B1940="","",'表格编辑 '!B1940)</f>
        <v>87</v>
      </c>
      <c r="C1940" s="123">
        <f>IF('表格编辑 '!E1940="","",'表格编辑 '!E1940)</f>
        <v>44</v>
      </c>
      <c r="D1940" s="123" t="str">
        <f>IF('表格编辑 '!F1940="","",'表格编辑 '!F1940)</f>
        <v>XieZiKingAKS_Born(RECEIVER,ARG0,ARG1,ARG2,ARG3,ARG4)</v>
      </c>
      <c r="E1940" s="123" t="str">
        <f>IF('表格编辑 '!G1940="","",'表格编辑 '!G1940)</f>
        <v>XieZiKingAKS_Update(RECEIVER,ARG0,ARG1,ARG2,ARG3,ARG4)</v>
      </c>
      <c r="F1940" s="123" t="str">
        <f>IF('表格编辑 '!H1940="","",'表格编辑 '!H1940)</f>
        <v/>
      </c>
      <c r="G1940" s="123" t="str">
        <f>IF('表格编辑 '!I1940="","",'表格编辑 '!I1940)</f>
        <v/>
      </c>
      <c r="H1940" s="123" t="str">
        <f>IF('表格编辑 '!J1940="","",'表格编辑 '!J1940)</f>
        <v>XieZiKingAKS_deadth(RECEIVER,ARG0,ARG1,ARG2,ARG3,ARG4)</v>
      </c>
      <c r="I1940" s="123">
        <f>IF('表格编辑 '!K1940="","",'表格编辑 '!K1940)</f>
        <v>1</v>
      </c>
      <c r="J1940" s="123">
        <f>IF('表格编辑 '!L1940="","",'表格编辑 '!L1940)</f>
        <v>20403</v>
      </c>
      <c r="K1940" s="123">
        <f>IF('表格编辑 '!M1940="","",'表格编辑 '!M1940)</f>
        <v>1320</v>
      </c>
      <c r="L1940" s="123">
        <f>IF('表格编辑 '!N1940="","",'表格编辑 '!N1940)</f>
        <v>387</v>
      </c>
      <c r="M1940" s="123">
        <f>IF('表格编辑 '!O1940="","",'表格编辑 '!O1940)</f>
        <v>70</v>
      </c>
      <c r="N1940" s="123">
        <f>IF('表格编辑 '!P1940="","",'表格编辑 '!P1940)</f>
        <v>100</v>
      </c>
      <c r="O1940" s="123" t="str">
        <f>IF('表格编辑 '!Q1940="","",'表格编辑 '!Q1940)</f>
        <v/>
      </c>
      <c r="P1940" s="123">
        <f>IF('表格编辑 '!R1940="","",'表格编辑 '!R1940)</f>
        <v>500</v>
      </c>
      <c r="Q1940" s="123">
        <f>IF('表格编辑 '!S1940="","",'表格编辑 '!S1940)</f>
        <v>320</v>
      </c>
      <c r="R1940" s="123" t="str">
        <f>IF('表格编辑 '!T1940="","",'表格编辑 '!T1940)</f>
        <v/>
      </c>
      <c r="S1940" s="123">
        <f>IF('表格编辑 '!U1940="","",'表格编辑 '!U1940)</f>
        <v>70</v>
      </c>
      <c r="T1940" s="123" t="str">
        <f>IF('表格编辑 '!V1940="","",'表格编辑 '!V1940)</f>
        <v/>
      </c>
      <c r="U1940" s="123" t="str">
        <f>IF('表格编辑 '!W1940="","",'表格编辑 '!W1940)</f>
        <v/>
      </c>
      <c r="V1940" s="123" t="str">
        <f>IF('表格编辑 '!X1940="","",'表格编辑 '!X1940)</f>
        <v/>
      </c>
      <c r="W1940" s="123">
        <f>IF('表格编辑 '!Y1940="","",'表格编辑 '!Y1940)</f>
        <v>100</v>
      </c>
      <c r="X1940" s="123">
        <f>IF('表格编辑 '!Z1940="","",'表格编辑 '!Z1940)</f>
        <v>100</v>
      </c>
      <c r="Y1940" s="123">
        <f>IF('表格编辑 '!AA1940="","",'表格编辑 '!AA1940)</f>
        <v>100</v>
      </c>
      <c r="Z1940" s="123">
        <f>IF('表格编辑 '!AB1940="","",'表格编辑 '!AB1940)</f>
        <v>100</v>
      </c>
      <c r="AA1940" s="123">
        <f>IF('表格编辑 '!AC1940="","",'表格编辑 '!AC1940)</f>
        <v>100</v>
      </c>
      <c r="AB1940" s="123">
        <f>IF('表格编辑 '!AD1940="","",'表格编辑 '!AD1940)</f>
        <v>100</v>
      </c>
      <c r="AC1940" s="123" t="str">
        <f>IF('表格编辑 '!AE1940="","",'表格编辑 '!AE1940)</f>
        <v/>
      </c>
      <c r="AD1940" s="123">
        <f>IF('表格编辑 '!AF1940="","",'表格编辑 '!AF1940)</f>
        <v>151020</v>
      </c>
    </row>
    <row r="1941" spans="1:30">
      <c r="A1941" s="123">
        <f>IF('表格编辑 '!A1941="","",'表格编辑 '!A1941)</f>
        <v>51021</v>
      </c>
      <c r="B1941" s="123">
        <f>IF('表格编辑 '!B1941="","",'表格编辑 '!B1941)</f>
        <v>88</v>
      </c>
      <c r="C1941" s="123">
        <f>IF('表格编辑 '!E1941="","",'表格编辑 '!E1941)</f>
        <v>45</v>
      </c>
      <c r="D1941" s="123" t="str">
        <f>IF('表格编辑 '!F1941="","",'表格编辑 '!F1941)</f>
        <v>JuXingSiWangRuoChong_Born(RECEIVER,ARG0,ARG1,ARG2,ARG3,ARG4)</v>
      </c>
      <c r="E1941" s="123" t="str">
        <f>IF('表格编辑 '!G1941="","",'表格编辑 '!G1941)</f>
        <v>JuXingSiWangRuoChong_Update(RECEIVER,ARG0,ARG1,ARG2,ARG3,ARG4)</v>
      </c>
      <c r="F1941" s="123" t="str">
        <f>IF('表格编辑 '!H1941="","",'表格编辑 '!H1941)</f>
        <v/>
      </c>
      <c r="G1941" s="123" t="str">
        <f>IF('表格编辑 '!I1941="","",'表格编辑 '!I1941)</f>
        <v/>
      </c>
      <c r="H1941" s="123" t="str">
        <f>IF('表格编辑 '!J1941="","",'表格编辑 '!J1941)</f>
        <v>JuXingSiWangRuoChong_deadth(RECEIVER,ARG0,ARG1,ARG2,ARG3,ARG4)</v>
      </c>
      <c r="I1941" s="123">
        <f>IF('表格编辑 '!K1941="","",'表格编辑 '!K1941)</f>
        <v>1</v>
      </c>
      <c r="J1941" s="123">
        <f>IF('表格编辑 '!L1941="","",'表格编辑 '!L1941)</f>
        <v>20547</v>
      </c>
      <c r="K1941" s="123">
        <f>IF('表格编辑 '!M1941="","",'表格编辑 '!M1941)</f>
        <v>1350</v>
      </c>
      <c r="L1941" s="123">
        <f>IF('表格编辑 '!N1941="","",'表格编辑 '!N1941)</f>
        <v>399</v>
      </c>
      <c r="M1941" s="123">
        <f>IF('表格编辑 '!O1941="","",'表格编辑 '!O1941)</f>
        <v>72</v>
      </c>
      <c r="N1941" s="123">
        <f>IF('表格编辑 '!P1941="","",'表格编辑 '!P1941)</f>
        <v>100</v>
      </c>
      <c r="O1941" s="123" t="str">
        <f>IF('表格编辑 '!Q1941="","",'表格编辑 '!Q1941)</f>
        <v/>
      </c>
      <c r="P1941" s="123">
        <f>IF('表格编辑 '!R1941="","",'表格编辑 '!R1941)</f>
        <v>510</v>
      </c>
      <c r="Q1941" s="123">
        <f>IF('表格编辑 '!S1941="","",'表格编辑 '!S1941)</f>
        <v>320</v>
      </c>
      <c r="R1941" s="123" t="str">
        <f>IF('表格编辑 '!T1941="","",'表格编辑 '!T1941)</f>
        <v/>
      </c>
      <c r="S1941" s="123">
        <f>IF('表格编辑 '!U1941="","",'表格编辑 '!U1941)</f>
        <v>71</v>
      </c>
      <c r="T1941" s="123" t="str">
        <f>IF('表格编辑 '!V1941="","",'表格编辑 '!V1941)</f>
        <v/>
      </c>
      <c r="U1941" s="123" t="str">
        <f>IF('表格编辑 '!W1941="","",'表格编辑 '!W1941)</f>
        <v/>
      </c>
      <c r="V1941" s="123" t="str">
        <f>IF('表格编辑 '!X1941="","",'表格编辑 '!X1941)</f>
        <v/>
      </c>
      <c r="W1941" s="123">
        <f>IF('表格编辑 '!Y1941="","",'表格编辑 '!Y1941)</f>
        <v>100</v>
      </c>
      <c r="X1941" s="123">
        <f>IF('表格编辑 '!Z1941="","",'表格编辑 '!Z1941)</f>
        <v>100</v>
      </c>
      <c r="Y1941" s="123">
        <f>IF('表格编辑 '!AA1941="","",'表格编辑 '!AA1941)</f>
        <v>100</v>
      </c>
      <c r="Z1941" s="123">
        <f>IF('表格编辑 '!AB1941="","",'表格编辑 '!AB1941)</f>
        <v>100</v>
      </c>
      <c r="AA1941" s="123">
        <f>IF('表格编辑 '!AC1941="","",'表格编辑 '!AC1941)</f>
        <v>100</v>
      </c>
      <c r="AB1941" s="123">
        <f>IF('表格编辑 '!AD1941="","",'表格编辑 '!AD1941)</f>
        <v>100</v>
      </c>
      <c r="AC1941" s="123" t="str">
        <f>IF('表格编辑 '!AE1941="","",'表格编辑 '!AE1941)</f>
        <v/>
      </c>
      <c r="AD1941" s="123">
        <f>IF('表格编辑 '!AF1941="","",'表格编辑 '!AF1941)</f>
        <v>151021</v>
      </c>
    </row>
    <row r="1942" spans="1:30">
      <c r="A1942" s="123">
        <f>IF('表格编辑 '!A1942="","",'表格编辑 '!A1942)</f>
        <v>51022</v>
      </c>
      <c r="B1942" s="123">
        <f>IF('表格编辑 '!B1942="","",'表格编辑 '!B1942)</f>
        <v>89</v>
      </c>
      <c r="C1942" s="123">
        <f>IF('表格编辑 '!E1942="","",'表格编辑 '!E1942)</f>
        <v>46</v>
      </c>
      <c r="D1942" s="123" t="str">
        <f>IF('表格编辑 '!F1942="","",'表格编辑 '!F1942)</f>
        <v>DesertTunShiHua_Born(RECEIVER, ARG0, ARG1, ARG2, ARG3,ARG4)</v>
      </c>
      <c r="E1942" s="123" t="str">
        <f>IF('表格编辑 '!G1942="","",'表格编辑 '!G1942)</f>
        <v>DesertTunShiHua_Update(RECEIVER, ARG0, ARG1, ARG2, ARG3,ARG4)</v>
      </c>
      <c r="F1942" s="123" t="str">
        <f>IF('表格编辑 '!H1942="","",'表格编辑 '!H1942)</f>
        <v/>
      </c>
      <c r="G1942" s="123" t="str">
        <f>IF('表格编辑 '!I1942="","",'表格编辑 '!I1942)</f>
        <v/>
      </c>
      <c r="H1942" s="123" t="str">
        <f>IF('表格编辑 '!J1942="","",'表格编辑 '!J1942)</f>
        <v>DesertTunShiHua_deadth(RECEIVER, ARG0, ARG1, ARG2, ARG3,ARG4)</v>
      </c>
      <c r="I1942" s="123">
        <f>IF('表格编辑 '!K1942="","",'表格编辑 '!K1942)</f>
        <v>1</v>
      </c>
      <c r="J1942" s="123">
        <f>IF('表格编辑 '!L1942="","",'表格编辑 '!L1942)</f>
        <v>20712</v>
      </c>
      <c r="K1942" s="123">
        <f>IF('表格编辑 '!M1942="","",'表格编辑 '!M1942)</f>
        <v>1380</v>
      </c>
      <c r="L1942" s="123">
        <f>IF('表格编辑 '!N1942="","",'表格编辑 '!N1942)</f>
        <v>411</v>
      </c>
      <c r="M1942" s="123">
        <f>IF('表格编辑 '!O1942="","",'表格编辑 '!O1942)</f>
        <v>74</v>
      </c>
      <c r="N1942" s="123">
        <f>IF('表格编辑 '!P1942="","",'表格编辑 '!P1942)</f>
        <v>100</v>
      </c>
      <c r="O1942" s="123">
        <f>IF('表格编辑 '!Q1942="","",'表格编辑 '!Q1942)</f>
        <v>250</v>
      </c>
      <c r="P1942" s="123">
        <f>IF('表格编辑 '!R1942="","",'表格编辑 '!R1942)</f>
        <v>520</v>
      </c>
      <c r="Q1942" s="123">
        <f>IF('表格编辑 '!S1942="","",'表格编辑 '!S1942)</f>
        <v>320</v>
      </c>
      <c r="R1942" s="123" t="str">
        <f>IF('表格编辑 '!T1942="","",'表格编辑 '!T1942)</f>
        <v/>
      </c>
      <c r="S1942" s="123">
        <f>IF('表格编辑 '!U1942="","",'表格编辑 '!U1942)</f>
        <v>72</v>
      </c>
      <c r="T1942" s="123" t="str">
        <f>IF('表格编辑 '!V1942="","",'表格编辑 '!V1942)</f>
        <v/>
      </c>
      <c r="U1942" s="123" t="str">
        <f>IF('表格编辑 '!W1942="","",'表格编辑 '!W1942)</f>
        <v/>
      </c>
      <c r="V1942" s="123" t="str">
        <f>IF('表格编辑 '!X1942="","",'表格编辑 '!X1942)</f>
        <v/>
      </c>
      <c r="W1942" s="123">
        <f>IF('表格编辑 '!Y1942="","",'表格编辑 '!Y1942)</f>
        <v>100</v>
      </c>
      <c r="X1942" s="123">
        <f>IF('表格编辑 '!Z1942="","",'表格编辑 '!Z1942)</f>
        <v>100</v>
      </c>
      <c r="Y1942" s="123">
        <f>IF('表格编辑 '!AA1942="","",'表格编辑 '!AA1942)</f>
        <v>100</v>
      </c>
      <c r="Z1942" s="123">
        <f>IF('表格编辑 '!AB1942="","",'表格编辑 '!AB1942)</f>
        <v>100</v>
      </c>
      <c r="AA1942" s="123">
        <f>IF('表格编辑 '!AC1942="","",'表格编辑 '!AC1942)</f>
        <v>100</v>
      </c>
      <c r="AB1942" s="123">
        <f>IF('表格编辑 '!AD1942="","",'表格编辑 '!AD1942)</f>
        <v>100</v>
      </c>
      <c r="AC1942" s="123" t="str">
        <f>IF('表格编辑 '!AE1942="","",'表格编辑 '!AE1942)</f>
        <v/>
      </c>
      <c r="AD1942" s="123">
        <f>IF('表格编辑 '!AF1942="","",'表格编辑 '!AF1942)</f>
        <v>151022</v>
      </c>
    </row>
    <row r="1943" spans="1:30">
      <c r="A1943" s="123">
        <f>IF('表格编辑 '!A1943="","",'表格编辑 '!A1943)</f>
        <v>51023</v>
      </c>
      <c r="B1943" s="123">
        <f>IF('表格编辑 '!B1943="","",'表格编辑 '!B1943)</f>
        <v>90</v>
      </c>
      <c r="C1943" s="123">
        <f>IF('表格编辑 '!E1943="","",'表格编辑 '!E1943)</f>
        <v>47</v>
      </c>
      <c r="D1943" s="123" t="str">
        <f>IF('表格编辑 '!F1943="","",'表格编辑 '!F1943)</f>
        <v>DesertDanditBaTuo_Born(RECEIVER,ARG0,ARG1,ARG2,ARG3,ARG4)</v>
      </c>
      <c r="E1943" s="123" t="str">
        <f>IF('表格编辑 '!G1943="","",'表格编辑 '!G1943)</f>
        <v>DesertDanditBaTuo_Update(RECEIVER,ARG0,ARG1,ARG2,ARG3,ARG4)</v>
      </c>
      <c r="F1943" s="123" t="str">
        <f>IF('表格编辑 '!H1943="","",'表格编辑 '!H1943)</f>
        <v/>
      </c>
      <c r="G1943" s="123" t="str">
        <f>IF('表格编辑 '!I1943="","",'表格编辑 '!I1943)</f>
        <v/>
      </c>
      <c r="H1943" s="123" t="str">
        <f>IF('表格编辑 '!J1943="","",'表格编辑 '!J1943)</f>
        <v>DesertDanditBaTuo_deadth(RECEIVER,ARG0,ARG1,ARG2,ARG3,ARG4)</v>
      </c>
      <c r="I1943" s="123">
        <f>IF('表格编辑 '!K1943="","",'表格编辑 '!K1943)</f>
        <v>1</v>
      </c>
      <c r="J1943" s="123">
        <f>IF('表格编辑 '!L1943="","",'表格编辑 '!L1943)</f>
        <v>21162</v>
      </c>
      <c r="K1943" s="123">
        <f>IF('表格编辑 '!M1943="","",'表格编辑 '!M1943)</f>
        <v>1410</v>
      </c>
      <c r="L1943" s="123">
        <f>IF('表格编辑 '!N1943="","",'表格编辑 '!N1943)</f>
        <v>423</v>
      </c>
      <c r="M1943" s="123">
        <f>IF('表格编辑 '!O1943="","",'表格编辑 '!O1943)</f>
        <v>76</v>
      </c>
      <c r="N1943" s="123">
        <f>IF('表格编辑 '!P1943="","",'表格编辑 '!P1943)</f>
        <v>100</v>
      </c>
      <c r="O1943" s="123">
        <f>IF('表格编辑 '!Q1943="","",'表格编辑 '!Q1943)</f>
        <v>100</v>
      </c>
      <c r="P1943" s="123">
        <f>IF('表格编辑 '!R1943="","",'表格编辑 '!R1943)</f>
        <v>530</v>
      </c>
      <c r="Q1943" s="123">
        <f>IF('表格编辑 '!S1943="","",'表格编辑 '!S1943)</f>
        <v>320</v>
      </c>
      <c r="R1943" s="123" t="str">
        <f>IF('表格编辑 '!T1943="","",'表格编辑 '!T1943)</f>
        <v/>
      </c>
      <c r="S1943" s="123">
        <f>IF('表格编辑 '!U1943="","",'表格编辑 '!U1943)</f>
        <v>73</v>
      </c>
      <c r="T1943" s="123" t="str">
        <f>IF('表格编辑 '!V1943="","",'表格编辑 '!V1943)</f>
        <v/>
      </c>
      <c r="U1943" s="123" t="str">
        <f>IF('表格编辑 '!W1943="","",'表格编辑 '!W1943)</f>
        <v/>
      </c>
      <c r="V1943" s="123" t="str">
        <f>IF('表格编辑 '!X1943="","",'表格编辑 '!X1943)</f>
        <v/>
      </c>
      <c r="W1943" s="123">
        <f>IF('表格编辑 '!Y1943="","",'表格编辑 '!Y1943)</f>
        <v>100</v>
      </c>
      <c r="X1943" s="123">
        <f>IF('表格编辑 '!Z1943="","",'表格编辑 '!Z1943)</f>
        <v>100</v>
      </c>
      <c r="Y1943" s="123">
        <f>IF('表格编辑 '!AA1943="","",'表格编辑 '!AA1943)</f>
        <v>100</v>
      </c>
      <c r="Z1943" s="123">
        <f>IF('表格编辑 '!AB1943="","",'表格编辑 '!AB1943)</f>
        <v>100</v>
      </c>
      <c r="AA1943" s="123">
        <f>IF('表格编辑 '!AC1943="","",'表格编辑 '!AC1943)</f>
        <v>100</v>
      </c>
      <c r="AB1943" s="123">
        <f>IF('表格编辑 '!AD1943="","",'表格编辑 '!AD1943)</f>
        <v>100</v>
      </c>
      <c r="AC1943" s="123" t="str">
        <f>IF('表格编辑 '!AE1943="","",'表格编辑 '!AE1943)</f>
        <v/>
      </c>
      <c r="AD1943" s="123">
        <f>IF('表格编辑 '!AF1943="","",'表格编辑 '!AF1943)</f>
        <v>151023</v>
      </c>
    </row>
    <row r="1944" spans="1:30">
      <c r="A1944" s="123">
        <f>IF('表格编辑 '!A1944="","",'表格编辑 '!A1944)</f>
        <v>51024</v>
      </c>
      <c r="B1944" s="123">
        <f>IF('表格编辑 '!B1944="","",'表格编辑 '!B1944)</f>
        <v>91</v>
      </c>
      <c r="C1944" s="123">
        <f>IF('表格编辑 '!E1944="","",'表格编辑 '!E1944)</f>
        <v>48</v>
      </c>
      <c r="D1944" s="123" t="str">
        <f>IF('表格编辑 '!F1944="","",'表格编辑 '!F1944)</f>
        <v>XiYiRenMoLuo_Bron(RECEIVER,ARG0,ARG1,ARG2,ARG3,ARG4)</v>
      </c>
      <c r="E1944" s="123" t="str">
        <f>IF('表格编辑 '!G1944="","",'表格编辑 '!G1944)</f>
        <v>XiYiRenMoLuo_Update(RECEIVER,ARG0,ARG1,ARG2,ARG3,ARG4)</v>
      </c>
      <c r="F1944" s="123" t="str">
        <f>IF('表格编辑 '!H1944="","",'表格编辑 '!H1944)</f>
        <v/>
      </c>
      <c r="G1944" s="123" t="str">
        <f>IF('表格编辑 '!I1944="","",'表格编辑 '!I1944)</f>
        <v/>
      </c>
      <c r="H1944" s="123" t="str">
        <f>IF('表格编辑 '!J1944="","",'表格编辑 '!J1944)</f>
        <v>XiYiRenMoLuo_deadth(RECEIVER,ARG0,ARG1,ARG2,ARG3,ARG4)</v>
      </c>
      <c r="I1944" s="123">
        <f>IF('表格编辑 '!K1944="","",'表格编辑 '!K1944)</f>
        <v>1</v>
      </c>
      <c r="J1944" s="123">
        <f>IF('表格编辑 '!L1944="","",'表格编辑 '!L1944)</f>
        <v>23811</v>
      </c>
      <c r="K1944" s="123">
        <f>IF('表格编辑 '!M1944="","",'表格编辑 '!M1944)</f>
        <v>1440</v>
      </c>
      <c r="L1944" s="123">
        <f>IF('表格编辑 '!N1944="","",'表格编辑 '!N1944)</f>
        <v>434</v>
      </c>
      <c r="M1944" s="123">
        <f>IF('表格编辑 '!O1944="","",'表格编辑 '!O1944)</f>
        <v>78</v>
      </c>
      <c r="N1944" s="123">
        <f>IF('表格编辑 '!P1944="","",'表格编辑 '!P1944)</f>
        <v>100</v>
      </c>
      <c r="O1944" s="123">
        <f>IF('表格编辑 '!Q1944="","",'表格编辑 '!Q1944)</f>
        <v>100</v>
      </c>
      <c r="P1944" s="123">
        <f>IF('表格编辑 '!R1944="","",'表格编辑 '!R1944)</f>
        <v>540</v>
      </c>
      <c r="Q1944" s="123">
        <f>IF('表格编辑 '!S1944="","",'表格编辑 '!S1944)</f>
        <v>320</v>
      </c>
      <c r="R1944" s="123" t="str">
        <f>IF('表格编辑 '!T1944="","",'表格编辑 '!T1944)</f>
        <v/>
      </c>
      <c r="S1944" s="123">
        <f>IF('表格编辑 '!U1944="","",'表格编辑 '!U1944)</f>
        <v>74</v>
      </c>
      <c r="T1944" s="123" t="str">
        <f>IF('表格编辑 '!V1944="","",'表格编辑 '!V1944)</f>
        <v/>
      </c>
      <c r="U1944" s="123" t="str">
        <f>IF('表格编辑 '!W1944="","",'表格编辑 '!W1944)</f>
        <v/>
      </c>
      <c r="V1944" s="123" t="str">
        <f>IF('表格编辑 '!X1944="","",'表格编辑 '!X1944)</f>
        <v/>
      </c>
      <c r="W1944" s="123">
        <f>IF('表格编辑 '!Y1944="","",'表格编辑 '!Y1944)</f>
        <v>100</v>
      </c>
      <c r="X1944" s="123">
        <f>IF('表格编辑 '!Z1944="","",'表格编辑 '!Z1944)</f>
        <v>100</v>
      </c>
      <c r="Y1944" s="123">
        <f>IF('表格编辑 '!AA1944="","",'表格编辑 '!AA1944)</f>
        <v>100</v>
      </c>
      <c r="Z1944" s="123">
        <f>IF('表格编辑 '!AB1944="","",'表格编辑 '!AB1944)</f>
        <v>100</v>
      </c>
      <c r="AA1944" s="123">
        <f>IF('表格编辑 '!AC1944="","",'表格编辑 '!AC1944)</f>
        <v>100</v>
      </c>
      <c r="AB1944" s="123">
        <f>IF('表格编辑 '!AD1944="","",'表格编辑 '!AD1944)</f>
        <v>100</v>
      </c>
      <c r="AC1944" s="123" t="str">
        <f>IF('表格编辑 '!AE1944="","",'表格编辑 '!AE1944)</f>
        <v/>
      </c>
      <c r="AD1944" s="123">
        <f>IF('表格编辑 '!AF1944="","",'表格编辑 '!AF1944)</f>
        <v>151024</v>
      </c>
    </row>
    <row r="1945" spans="1:30">
      <c r="A1945" s="123">
        <f>IF('表格编辑 '!A1945="","",'表格编辑 '!A1945)</f>
        <v>51025</v>
      </c>
      <c r="B1945" s="123">
        <f>IF('表格编辑 '!B1945="","",'表格编辑 '!B1945)</f>
        <v>93</v>
      </c>
      <c r="C1945" s="123">
        <f>IF('表格编辑 '!E1945="","",'表格编辑 '!E1945)</f>
        <v>49</v>
      </c>
      <c r="D1945" s="123" t="str">
        <f>IF('表格编辑 '!F1945="","",'表格编辑 '!F1945)</f>
        <v>DesertGoanna_Bron(RECEIVER,ARG0,ARG1,ARG2,ARG3,ARG4)</v>
      </c>
      <c r="E1945" s="123" t="str">
        <f>IF('表格编辑 '!G1945="","",'表格编辑 '!G1945)</f>
        <v>DesertGoanna_Update(RECEIVER,ARG0,ARG1,ARG2,ARG3,ARG4)</v>
      </c>
      <c r="F1945" s="123" t="str">
        <f>IF('表格编辑 '!H1945="","",'表格编辑 '!H1945)</f>
        <v/>
      </c>
      <c r="G1945" s="123" t="str">
        <f>IF('表格编辑 '!I1945="","",'表格编辑 '!I1945)</f>
        <v/>
      </c>
      <c r="H1945" s="123" t="str">
        <f>IF('表格编辑 '!J1945="","",'表格编辑 '!J1945)</f>
        <v>DesertGoanna_deadth(RECEIVER,ARG0,ARG1,ARG2,ARG3,ARG4)</v>
      </c>
      <c r="I1945" s="123">
        <f>IF('表格编辑 '!K1945="","",'表格编辑 '!K1945)</f>
        <v>1</v>
      </c>
      <c r="J1945" s="123">
        <f>IF('表格编辑 '!L1945="","",'表格编辑 '!L1945)</f>
        <v>23946</v>
      </c>
      <c r="K1945" s="123">
        <f>IF('表格编辑 '!M1945="","",'表格编辑 '!M1945)</f>
        <v>1470</v>
      </c>
      <c r="L1945" s="123">
        <f>IF('表格编辑 '!N1945="","",'表格编辑 '!N1945)</f>
        <v>446</v>
      </c>
      <c r="M1945" s="123">
        <f>IF('表格编辑 '!O1945="","",'表格编辑 '!O1945)</f>
        <v>80</v>
      </c>
      <c r="N1945" s="123">
        <f>IF('表格编辑 '!P1945="","",'表格编辑 '!P1945)</f>
        <v>100</v>
      </c>
      <c r="O1945" s="123">
        <f>IF('表格编辑 '!Q1945="","",'表格编辑 '!Q1945)</f>
        <v>100</v>
      </c>
      <c r="P1945" s="123">
        <f>IF('表格编辑 '!R1945="","",'表格编辑 '!R1945)</f>
        <v>550</v>
      </c>
      <c r="Q1945" s="123">
        <f>IF('表格编辑 '!S1945="","",'表格编辑 '!S1945)</f>
        <v>320</v>
      </c>
      <c r="R1945" s="123" t="str">
        <f>IF('表格编辑 '!T1945="","",'表格编辑 '!T1945)</f>
        <v/>
      </c>
      <c r="S1945" s="123">
        <f>IF('表格编辑 '!U1945="","",'表格编辑 '!U1945)</f>
        <v>75</v>
      </c>
      <c r="T1945" s="123" t="str">
        <f>IF('表格编辑 '!V1945="","",'表格编辑 '!V1945)</f>
        <v/>
      </c>
      <c r="U1945" s="123" t="str">
        <f>IF('表格编辑 '!W1945="","",'表格编辑 '!W1945)</f>
        <v/>
      </c>
      <c r="V1945" s="123" t="str">
        <f>IF('表格编辑 '!X1945="","",'表格编辑 '!X1945)</f>
        <v/>
      </c>
      <c r="W1945" s="123">
        <f>IF('表格编辑 '!Y1945="","",'表格编辑 '!Y1945)</f>
        <v>100</v>
      </c>
      <c r="X1945" s="123">
        <f>IF('表格编辑 '!Z1945="","",'表格编辑 '!Z1945)</f>
        <v>100</v>
      </c>
      <c r="Y1945" s="123">
        <f>IF('表格编辑 '!AA1945="","",'表格编辑 '!AA1945)</f>
        <v>100</v>
      </c>
      <c r="Z1945" s="123">
        <f>IF('表格编辑 '!AB1945="","",'表格编辑 '!AB1945)</f>
        <v>100</v>
      </c>
      <c r="AA1945" s="123">
        <f>IF('表格编辑 '!AC1945="","",'表格编辑 '!AC1945)</f>
        <v>100</v>
      </c>
      <c r="AB1945" s="123">
        <f>IF('表格编辑 '!AD1945="","",'表格编辑 '!AD1945)</f>
        <v>100</v>
      </c>
      <c r="AC1945" s="123" t="str">
        <f>IF('表格编辑 '!AE1945="","",'表格编辑 '!AE1945)</f>
        <v/>
      </c>
      <c r="AD1945" s="123">
        <f>IF('表格编辑 '!AF1945="","",'表格编辑 '!AF1945)</f>
        <v>151025</v>
      </c>
    </row>
    <row r="1946" spans="1:30">
      <c r="A1946" s="123">
        <f>IF('表格编辑 '!A1946="","",'表格编辑 '!A1946)</f>
        <v>51026</v>
      </c>
      <c r="B1946" s="123">
        <f>IF('表格编辑 '!B1946="","",'表格编辑 '!B1946)</f>
        <v>94</v>
      </c>
      <c r="C1946" s="123">
        <f>IF('表格编辑 '!E1946="","",'表格编辑 '!E1946)</f>
        <v>50</v>
      </c>
      <c r="D1946" s="123" t="str">
        <f>IF('表格编辑 '!F1946="","",'表格编辑 '!F1946)</f>
        <v>ShiMoXiangKeLuTe_Bron(RECEIVER,ARG0,ARG1,ARG2,ARG3,ARG4)</v>
      </c>
      <c r="E1946" s="123" t="str">
        <f>IF('表格编辑 '!G1946="","",'表格编辑 '!G1946)</f>
        <v>ShiMoXiangKeLuTe_Update(RECEIVER,ARG0,ARG1,ARG2,ARG3,ARG4)</v>
      </c>
      <c r="F1946" s="123" t="str">
        <f>IF('表格编辑 '!H1946="","",'表格编辑 '!H1946)</f>
        <v/>
      </c>
      <c r="G1946" s="123" t="str">
        <f>IF('表格编辑 '!I1946="","",'表格编辑 '!I1946)</f>
        <v/>
      </c>
      <c r="H1946" s="123" t="str">
        <f>IF('表格编辑 '!J1946="","",'表格编辑 '!J1946)</f>
        <v>ShiMoXiangKeLuTe_Deadth(RECEIVER,ARG0,ARG1,ARG2,ARG3,ARG4)</v>
      </c>
      <c r="I1946" s="123">
        <f>IF('表格编辑 '!K1946="","",'表格编辑 '!K1946)</f>
        <v>1</v>
      </c>
      <c r="J1946" s="123">
        <f>IF('表格编辑 '!L1946="","",'表格编辑 '!L1946)</f>
        <v>24396</v>
      </c>
      <c r="K1946" s="123">
        <f>IF('表格编辑 '!M1946="","",'表格编辑 '!M1946)</f>
        <v>1500</v>
      </c>
      <c r="L1946" s="123">
        <f>IF('表格编辑 '!N1946="","",'表格编辑 '!N1946)</f>
        <v>459</v>
      </c>
      <c r="M1946" s="123">
        <f>IF('表格编辑 '!O1946="","",'表格编辑 '!O1946)</f>
        <v>82</v>
      </c>
      <c r="N1946" s="123">
        <f>IF('表格编辑 '!P1946="","",'表格编辑 '!P1946)</f>
        <v>100</v>
      </c>
      <c r="O1946" s="123">
        <f>IF('表格编辑 '!Q1946="","",'表格编辑 '!Q1946)</f>
        <v>100</v>
      </c>
      <c r="P1946" s="123">
        <f>IF('表格编辑 '!R1946="","",'表格编辑 '!R1946)</f>
        <v>560</v>
      </c>
      <c r="Q1946" s="123">
        <f>IF('表格编辑 '!S1946="","",'表格编辑 '!S1946)</f>
        <v>320</v>
      </c>
      <c r="R1946" s="123" t="str">
        <f>IF('表格编辑 '!T1946="","",'表格编辑 '!T1946)</f>
        <v/>
      </c>
      <c r="S1946" s="123">
        <f>IF('表格编辑 '!U1946="","",'表格编辑 '!U1946)</f>
        <v>76</v>
      </c>
      <c r="T1946" s="123" t="str">
        <f>IF('表格编辑 '!V1946="","",'表格编辑 '!V1946)</f>
        <v/>
      </c>
      <c r="U1946" s="123" t="str">
        <f>IF('表格编辑 '!W1946="","",'表格编辑 '!W1946)</f>
        <v/>
      </c>
      <c r="V1946" s="123" t="str">
        <f>IF('表格编辑 '!X1946="","",'表格编辑 '!X1946)</f>
        <v/>
      </c>
      <c r="W1946" s="123">
        <f>IF('表格编辑 '!Y1946="","",'表格编辑 '!Y1946)</f>
        <v>100</v>
      </c>
      <c r="X1946" s="123">
        <f>IF('表格编辑 '!Z1946="","",'表格编辑 '!Z1946)</f>
        <v>100</v>
      </c>
      <c r="Y1946" s="123">
        <f>IF('表格编辑 '!AA1946="","",'表格编辑 '!AA1946)</f>
        <v>100</v>
      </c>
      <c r="Z1946" s="123">
        <f>IF('表格编辑 '!AB1946="","",'表格编辑 '!AB1946)</f>
        <v>100</v>
      </c>
      <c r="AA1946" s="123">
        <f>IF('表格编辑 '!AC1946="","",'表格编辑 '!AC1946)</f>
        <v>100</v>
      </c>
      <c r="AB1946" s="123">
        <f>IF('表格编辑 '!AD1946="","",'表格编辑 '!AD1946)</f>
        <v>100</v>
      </c>
      <c r="AC1946" s="123" t="str">
        <f>IF('表格编辑 '!AE1946="","",'表格编辑 '!AE1946)</f>
        <v/>
      </c>
      <c r="AD1946" s="123">
        <f>IF('表格编辑 '!AF1946="","",'表格编辑 '!AF1946)</f>
        <v>151026</v>
      </c>
    </row>
    <row r="1947" spans="1:30">
      <c r="A1947" s="123">
        <f>IF('表格编辑 '!A1947="","",'表格编辑 '!A1947)</f>
        <v>51027</v>
      </c>
      <c r="B1947" s="123">
        <f>IF('表格编辑 '!B1947="","",'表格编辑 '!B1947)</f>
        <v>95</v>
      </c>
      <c r="C1947" s="123">
        <f>IF('表格编辑 '!E1947="","",'表格编辑 '!E1947)</f>
        <v>51</v>
      </c>
      <c r="D1947" s="123" t="str">
        <f>IF('表格编辑 '!F1947="","",'表格编辑 '!F1947)</f>
        <v>ShaJuLongAoMaJiTe_Born(RECEIVER,ARG0,ARG1,ARG2,ARG3,ARG4)</v>
      </c>
      <c r="E1947" s="123" t="str">
        <f>IF('表格编辑 '!G1947="","",'表格编辑 '!G1947)</f>
        <v>ShaJuLongAoMaJiTe_Update(RECEIVER,ARG0,ARG1,ARG2,ARG3,ARG4)</v>
      </c>
      <c r="F1947" s="123" t="str">
        <f>IF('表格编辑 '!H1947="","",'表格编辑 '!H1947)</f>
        <v/>
      </c>
      <c r="G1947" s="123" t="str">
        <f>IF('表格编辑 '!I1947="","",'表格编辑 '!I1947)</f>
        <v/>
      </c>
      <c r="H1947" s="123" t="str">
        <f>IF('表格编辑 '!J1947="","",'表格编辑 '!J1947)</f>
        <v>ShaJuLongAoMaJiTe_Deadth(RECEIVER,ARG0,ARG1,ARG2,ARG3,ARG4)</v>
      </c>
      <c r="I1947" s="123">
        <f>IF('表格编辑 '!K1947="","",'表格编辑 '!K1947)</f>
        <v>1</v>
      </c>
      <c r="J1947" s="123">
        <f>IF('表格编辑 '!L1947="","",'表格编辑 '!L1947)</f>
        <v>24561</v>
      </c>
      <c r="K1947" s="123">
        <f>IF('表格编辑 '!M1947="","",'表格编辑 '!M1947)</f>
        <v>1530</v>
      </c>
      <c r="L1947" s="123">
        <f>IF('表格编辑 '!N1947="","",'表格编辑 '!N1947)</f>
        <v>470</v>
      </c>
      <c r="M1947" s="123">
        <f>IF('表格编辑 '!O1947="","",'表格编辑 '!O1947)</f>
        <v>84</v>
      </c>
      <c r="N1947" s="123">
        <f>IF('表格编辑 '!P1947="","",'表格编辑 '!P1947)</f>
        <v>100</v>
      </c>
      <c r="O1947" s="123">
        <f>IF('表格编辑 '!Q1947="","",'表格编辑 '!Q1947)</f>
        <v>200</v>
      </c>
      <c r="P1947" s="123">
        <f>IF('表格编辑 '!R1947="","",'表格编辑 '!R1947)</f>
        <v>570</v>
      </c>
      <c r="Q1947" s="123">
        <f>IF('表格编辑 '!S1947="","",'表格编辑 '!S1947)</f>
        <v>320</v>
      </c>
      <c r="R1947" s="123" t="str">
        <f>IF('表格编辑 '!T1947="","",'表格编辑 '!T1947)</f>
        <v/>
      </c>
      <c r="S1947" s="123">
        <f>IF('表格编辑 '!U1947="","",'表格编辑 '!U1947)</f>
        <v>77</v>
      </c>
      <c r="T1947" s="123" t="str">
        <f>IF('表格编辑 '!V1947="","",'表格编辑 '!V1947)</f>
        <v/>
      </c>
      <c r="U1947" s="123" t="str">
        <f>IF('表格编辑 '!W1947="","",'表格编辑 '!W1947)</f>
        <v/>
      </c>
      <c r="V1947" s="123" t="str">
        <f>IF('表格编辑 '!X1947="","",'表格编辑 '!X1947)</f>
        <v/>
      </c>
      <c r="W1947" s="123">
        <f>IF('表格编辑 '!Y1947="","",'表格编辑 '!Y1947)</f>
        <v>100</v>
      </c>
      <c r="X1947" s="123">
        <f>IF('表格编辑 '!Z1947="","",'表格编辑 '!Z1947)</f>
        <v>100</v>
      </c>
      <c r="Y1947" s="123">
        <f>IF('表格编辑 '!AA1947="","",'表格编辑 '!AA1947)</f>
        <v>100</v>
      </c>
      <c r="Z1947" s="123">
        <f>IF('表格编辑 '!AB1947="","",'表格编辑 '!AB1947)</f>
        <v>100</v>
      </c>
      <c r="AA1947" s="123">
        <f>IF('表格编辑 '!AC1947="","",'表格编辑 '!AC1947)</f>
        <v>100</v>
      </c>
      <c r="AB1947" s="123">
        <f>IF('表格编辑 '!AD1947="","",'表格编辑 '!AD1947)</f>
        <v>100</v>
      </c>
      <c r="AC1947" s="123" t="str">
        <f>IF('表格编辑 '!AE1947="","",'表格编辑 '!AE1947)</f>
        <v/>
      </c>
      <c r="AD1947" s="123">
        <f>IF('表格编辑 '!AF1947="","",'表格编辑 '!AF1947)</f>
        <v>151027</v>
      </c>
    </row>
    <row r="1948" spans="1:30">
      <c r="A1948" s="123">
        <f>IF('表格编辑 '!A1948="","",'表格编辑 '!A1948)</f>
        <v>51028</v>
      </c>
      <c r="B1948" s="123">
        <f>IF('表格编辑 '!B1948="","",'表格编辑 '!B1948)</f>
        <v>96</v>
      </c>
      <c r="C1948" s="123">
        <f>IF('表格编辑 '!E1948="","",'表格编辑 '!E1948)</f>
        <v>52</v>
      </c>
      <c r="D1948" s="123" t="str">
        <f>IF('表格编辑 '!F1948="","",'表格编辑 '!F1948)</f>
        <v>XiYiRenZhiWangKangNuo_Born(RECEIVER,ARG0,ARG1,ARG2,ARG3,ARG4)</v>
      </c>
      <c r="E1948" s="123" t="str">
        <f>IF('表格编辑 '!G1948="","",'表格编辑 '!G1948)</f>
        <v>XiYiRenZhiWangKangNuo_Update(RECEIVER,ARG0,ARG1,ARG2,ARG3,ARG4)</v>
      </c>
      <c r="F1948" s="123" t="str">
        <f>IF('表格编辑 '!H1948="","",'表格编辑 '!H1948)</f>
        <v/>
      </c>
      <c r="G1948" s="123" t="str">
        <f>IF('表格编辑 '!I1948="","",'表格编辑 '!I1948)</f>
        <v/>
      </c>
      <c r="H1948" s="123" t="str">
        <f>IF('表格编辑 '!J1948="","",'表格编辑 '!J1948)</f>
        <v>XiYiRenZhiWangKangNuo_Deadth(RECEIVER,ARG0,ARG1,ARG2,ARG3,ARG4)</v>
      </c>
      <c r="I1948" s="123">
        <f>IF('表格编辑 '!K1948="","",'表格编辑 '!K1948)</f>
        <v>1</v>
      </c>
      <c r="J1948" s="123">
        <f>IF('表格编辑 '!L1948="","",'表格编辑 '!L1948)</f>
        <v>24720</v>
      </c>
      <c r="K1948" s="123">
        <f>IF('表格编辑 '!M1948="","",'表格编辑 '!M1948)</f>
        <v>1560</v>
      </c>
      <c r="L1948" s="123">
        <f>IF('表格编辑 '!N1948="","",'表格编辑 '!N1948)</f>
        <v>483</v>
      </c>
      <c r="M1948" s="123">
        <f>IF('表格编辑 '!O1948="","",'表格编辑 '!O1948)</f>
        <v>86</v>
      </c>
      <c r="N1948" s="123">
        <f>IF('表格编辑 '!P1948="","",'表格编辑 '!P1948)</f>
        <v>100</v>
      </c>
      <c r="O1948" s="123">
        <f>IF('表格编辑 '!Q1948="","",'表格编辑 '!Q1948)</f>
        <v>200</v>
      </c>
      <c r="P1948" s="123">
        <f>IF('表格编辑 '!R1948="","",'表格编辑 '!R1948)</f>
        <v>580</v>
      </c>
      <c r="Q1948" s="123">
        <f>IF('表格编辑 '!S1948="","",'表格编辑 '!S1948)</f>
        <v>320</v>
      </c>
      <c r="R1948" s="123" t="str">
        <f>IF('表格编辑 '!T1948="","",'表格编辑 '!T1948)</f>
        <v/>
      </c>
      <c r="S1948" s="123">
        <f>IF('表格编辑 '!U1948="","",'表格编辑 '!U1948)</f>
        <v>78</v>
      </c>
      <c r="T1948" s="123" t="str">
        <f>IF('表格编辑 '!V1948="","",'表格编辑 '!V1948)</f>
        <v/>
      </c>
      <c r="U1948" s="123" t="str">
        <f>IF('表格编辑 '!W1948="","",'表格编辑 '!W1948)</f>
        <v/>
      </c>
      <c r="V1948" s="123" t="str">
        <f>IF('表格编辑 '!X1948="","",'表格编辑 '!X1948)</f>
        <v/>
      </c>
      <c r="W1948" s="123">
        <f>IF('表格编辑 '!Y1948="","",'表格编辑 '!Y1948)</f>
        <v>100</v>
      </c>
      <c r="X1948" s="123">
        <f>IF('表格编辑 '!Z1948="","",'表格编辑 '!Z1948)</f>
        <v>100</v>
      </c>
      <c r="Y1948" s="123">
        <f>IF('表格编辑 '!AA1948="","",'表格编辑 '!AA1948)</f>
        <v>100</v>
      </c>
      <c r="Z1948" s="123">
        <f>IF('表格编辑 '!AB1948="","",'表格编辑 '!AB1948)</f>
        <v>100</v>
      </c>
      <c r="AA1948" s="123">
        <f>IF('表格编辑 '!AC1948="","",'表格编辑 '!AC1948)</f>
        <v>100</v>
      </c>
      <c r="AB1948" s="123">
        <f>IF('表格编辑 '!AD1948="","",'表格编辑 '!AD1948)</f>
        <v>100</v>
      </c>
      <c r="AC1948" s="123" t="str">
        <f>IF('表格编辑 '!AE1948="","",'表格编辑 '!AE1948)</f>
        <v/>
      </c>
      <c r="AD1948" s="123">
        <f>IF('表格编辑 '!AF1948="","",'表格编辑 '!AF1948)</f>
        <v>151028</v>
      </c>
    </row>
    <row r="1949" spans="1:30">
      <c r="A1949" s="123">
        <f>IF('表格编辑 '!A1949="","",'表格编辑 '!A1949)</f>
        <v>51029</v>
      </c>
      <c r="B1949" s="123">
        <f>IF('表格编辑 '!B1949="","",'表格编辑 '!B1949)</f>
        <v>105</v>
      </c>
      <c r="C1949" s="123">
        <f>IF('表格编辑 '!E1949="","",'表格编辑 '!E1949)</f>
        <v>54</v>
      </c>
      <c r="D1949" s="123" t="str">
        <f>IF('表格编辑 '!F1949="","",'表格编辑 '!F1949)</f>
        <v>DaXiongMaoLuTe_Born(RECEIVER,ARG0,ARG1,ARG2,ARG3,ARG4)</v>
      </c>
      <c r="E1949" s="123" t="str">
        <f>IF('表格编辑 '!G1949="","",'表格编辑 '!G1949)</f>
        <v>DaXiongMaoLuTe_Update(RECEIVER,ARG0,ARG1,ARG2,ARG3,ARG4)</v>
      </c>
      <c r="F1949" s="123" t="str">
        <f>IF('表格编辑 '!H1949="","",'表格编辑 '!H1949)</f>
        <v/>
      </c>
      <c r="G1949" s="123" t="str">
        <f>IF('表格编辑 '!I1949="","",'表格编辑 '!I1949)</f>
        <v/>
      </c>
      <c r="H1949" s="123" t="str">
        <f>IF('表格编辑 '!J1949="","",'表格编辑 '!J1949)</f>
        <v>DaXiongMaoLuTe_Deadth(RECEIVER,ARG0,ARG1,ARG2,ARG3,ARG4)</v>
      </c>
      <c r="I1949" s="123">
        <f>IF('表格编辑 '!K1949="","",'表格编辑 '!K1949)</f>
        <v>1</v>
      </c>
      <c r="J1949" s="123">
        <f>IF('表格编辑 '!L1949="","",'表格编辑 '!L1949)</f>
        <v>25311</v>
      </c>
      <c r="K1949" s="123">
        <f>IF('表格编辑 '!M1949="","",'表格编辑 '!M1949)</f>
        <v>1620</v>
      </c>
      <c r="L1949" s="123">
        <f>IF('表格编辑 '!N1949="","",'表格编辑 '!N1949)</f>
        <v>496</v>
      </c>
      <c r="M1949" s="123">
        <f>IF('表格编辑 '!O1949="","",'表格编辑 '!O1949)</f>
        <v>88</v>
      </c>
      <c r="N1949" s="123">
        <f>IF('表格编辑 '!P1949="","",'表格编辑 '!P1949)</f>
        <v>100</v>
      </c>
      <c r="O1949" s="123">
        <f>IF('表格编辑 '!Q1949="","",'表格编辑 '!Q1949)</f>
        <v>200</v>
      </c>
      <c r="P1949" s="123">
        <f>IF('表格编辑 '!R1949="","",'表格编辑 '!R1949)</f>
        <v>590</v>
      </c>
      <c r="Q1949" s="123">
        <f>IF('表格编辑 '!S1949="","",'表格编辑 '!S1949)</f>
        <v>320</v>
      </c>
      <c r="R1949" s="123" t="str">
        <f>IF('表格编辑 '!T1949="","",'表格编辑 '!T1949)</f>
        <v/>
      </c>
      <c r="S1949" s="123">
        <f>IF('表格编辑 '!U1949="","",'表格编辑 '!U1949)</f>
        <v>79</v>
      </c>
      <c r="T1949" s="123" t="str">
        <f>IF('表格编辑 '!V1949="","",'表格编辑 '!V1949)</f>
        <v/>
      </c>
      <c r="U1949" s="123" t="str">
        <f>IF('表格编辑 '!W1949="","",'表格编辑 '!W1949)</f>
        <v/>
      </c>
      <c r="V1949" s="123" t="str">
        <f>IF('表格编辑 '!X1949="","",'表格编辑 '!X1949)</f>
        <v/>
      </c>
      <c r="W1949" s="123">
        <f>IF('表格编辑 '!Y1949="","",'表格编辑 '!Y1949)</f>
        <v>100</v>
      </c>
      <c r="X1949" s="123">
        <f>IF('表格编辑 '!Z1949="","",'表格编辑 '!Z1949)</f>
        <v>100</v>
      </c>
      <c r="Y1949" s="123">
        <f>IF('表格编辑 '!AA1949="","",'表格编辑 '!AA1949)</f>
        <v>100</v>
      </c>
      <c r="Z1949" s="123">
        <f>IF('表格编辑 '!AB1949="","",'表格编辑 '!AB1949)</f>
        <v>100</v>
      </c>
      <c r="AA1949" s="123">
        <f>IF('表格编辑 '!AC1949="","",'表格编辑 '!AC1949)</f>
        <v>100</v>
      </c>
      <c r="AB1949" s="123">
        <f>IF('表格编辑 '!AD1949="","",'表格编辑 '!AD1949)</f>
        <v>100</v>
      </c>
      <c r="AC1949" s="123" t="str">
        <f>IF('表格编辑 '!AE1949="","",'表格编辑 '!AE1949)</f>
        <v/>
      </c>
      <c r="AD1949" s="123">
        <f>IF('表格编辑 '!AF1949="","",'表格编辑 '!AF1949)</f>
        <v>151029</v>
      </c>
    </row>
    <row r="1950" spans="1:30">
      <c r="A1950" s="123">
        <f>IF('表格编辑 '!A1950="","",'表格编辑 '!A1950)</f>
        <v>51030</v>
      </c>
      <c r="B1950" s="123">
        <f>IF('表格编辑 '!B1950="","",'表格编辑 '!B1950)</f>
        <v>107</v>
      </c>
      <c r="C1950" s="123">
        <f>IF('表格编辑 '!E1950="","",'表格编辑 '!E1950)</f>
        <v>55</v>
      </c>
      <c r="D1950" s="123" t="str">
        <f>IF('表格编辑 '!F1950="","",'表格编辑 '!F1950)</f>
        <v>JunFaPiNiSi_Born(RECEIVER,ARG0,ARG1,ARG2,ARG3,ARG4)</v>
      </c>
      <c r="E1950" s="123" t="str">
        <f>IF('表格编辑 '!G1950="","",'表格编辑 '!G1950)</f>
        <v>JunFaPiNiSi_Update(RECEIVER,ARG0,ARG1,ARG2,ARG3,ARG4)</v>
      </c>
      <c r="F1950" s="123" t="str">
        <f>IF('表格编辑 '!H1950="","",'表格编辑 '!H1950)</f>
        <v/>
      </c>
      <c r="G1950" s="123" t="str">
        <f>IF('表格编辑 '!I1950="","",'表格编辑 '!I1950)</f>
        <v/>
      </c>
      <c r="H1950" s="123" t="str">
        <f>IF('表格编辑 '!J1950="","",'表格编辑 '!J1950)</f>
        <v>JunFaPiNiSi_Deadth(RECEIVER,ARG0,ARG1,ARG2,ARG3,ARG4)</v>
      </c>
      <c r="I1950" s="123">
        <f>IF('表格编辑 '!K1950="","",'表格编辑 '!K1950)</f>
        <v>1</v>
      </c>
      <c r="J1950" s="123">
        <f>IF('表格编辑 '!L1950="","",'表格编辑 '!L1950)</f>
        <v>25416</v>
      </c>
      <c r="K1950" s="123">
        <f>IF('表格编辑 '!M1950="","",'表格编辑 '!M1950)</f>
        <v>1650</v>
      </c>
      <c r="L1950" s="123">
        <f>IF('表格编辑 '!N1950="","",'表格编辑 '!N1950)</f>
        <v>508</v>
      </c>
      <c r="M1950" s="123">
        <f>IF('表格编辑 '!O1950="","",'表格编辑 '!O1950)</f>
        <v>90</v>
      </c>
      <c r="N1950" s="123">
        <f>IF('表格编辑 '!P1950="","",'表格编辑 '!P1950)</f>
        <v>100</v>
      </c>
      <c r="O1950" s="123">
        <f>IF('表格编辑 '!Q1950="","",'表格编辑 '!Q1950)</f>
        <v>200</v>
      </c>
      <c r="P1950" s="123">
        <f>IF('表格编辑 '!R1950="","",'表格编辑 '!R1950)</f>
        <v>600</v>
      </c>
      <c r="Q1950" s="123">
        <f>IF('表格编辑 '!S1950="","",'表格编辑 '!S1950)</f>
        <v>320</v>
      </c>
      <c r="R1950" s="123" t="str">
        <f>IF('表格编辑 '!T1950="","",'表格编辑 '!T1950)</f>
        <v/>
      </c>
      <c r="S1950" s="123">
        <f>IF('表格编辑 '!U1950="","",'表格编辑 '!U1950)</f>
        <v>80</v>
      </c>
      <c r="T1950" s="123" t="str">
        <f>IF('表格编辑 '!V1950="","",'表格编辑 '!V1950)</f>
        <v/>
      </c>
      <c r="U1950" s="123" t="str">
        <f>IF('表格编辑 '!W1950="","",'表格编辑 '!W1950)</f>
        <v/>
      </c>
      <c r="V1950" s="123" t="str">
        <f>IF('表格编辑 '!X1950="","",'表格编辑 '!X1950)</f>
        <v/>
      </c>
      <c r="W1950" s="123">
        <f>IF('表格编辑 '!Y1950="","",'表格编辑 '!Y1950)</f>
        <v>100</v>
      </c>
      <c r="X1950" s="123">
        <f>IF('表格编辑 '!Z1950="","",'表格编辑 '!Z1950)</f>
        <v>100</v>
      </c>
      <c r="Y1950" s="123">
        <f>IF('表格编辑 '!AA1950="","",'表格编辑 '!AA1950)</f>
        <v>100</v>
      </c>
      <c r="Z1950" s="123">
        <f>IF('表格编辑 '!AB1950="","",'表格编辑 '!AB1950)</f>
        <v>100</v>
      </c>
      <c r="AA1950" s="123">
        <f>IF('表格编辑 '!AC1950="","",'表格编辑 '!AC1950)</f>
        <v>100</v>
      </c>
      <c r="AB1950" s="123">
        <f>IF('表格编辑 '!AD1950="","",'表格编辑 '!AD1950)</f>
        <v>100</v>
      </c>
      <c r="AC1950" s="123" t="str">
        <f>IF('表格编辑 '!AE1950="","",'表格编辑 '!AE1950)</f>
        <v/>
      </c>
      <c r="AD1950" s="123">
        <f>IF('表格编辑 '!AF1950="","",'表格编辑 '!AF1950)</f>
        <v>151030</v>
      </c>
    </row>
    <row r="1951" spans="1:30">
      <c r="A1951" s="123">
        <f>IF('表格编辑 '!A1951="","",'表格编辑 '!A1951)</f>
        <v>51031</v>
      </c>
      <c r="B1951" s="123">
        <f>IF('表格编辑 '!B1951="","",'表格编辑 '!B1951)</f>
        <v>108</v>
      </c>
      <c r="C1951" s="123">
        <f>IF('表格编辑 '!E1951="","",'表格编辑 '!E1951)</f>
        <v>56</v>
      </c>
      <c r="D1951" s="123" t="str">
        <f>IF('表格编辑 '!F1951="","",'表格编辑 '!F1951)</f>
        <v>QianNianXueYao_Born(RECEIVER,ARG0,ARG1,ARG2,ARG3,ARG4)</v>
      </c>
      <c r="E1951" s="123" t="str">
        <f>IF('表格编辑 '!G1951="","",'表格编辑 '!G1951)</f>
        <v>QianNianXueYao_Update(RECEIVER,ARG0,ARG1,ARG2,ARG3,ARG4)</v>
      </c>
      <c r="F1951" s="123" t="str">
        <f>IF('表格编辑 '!H1951="","",'表格编辑 '!H1951)</f>
        <v/>
      </c>
      <c r="G1951" s="123" t="str">
        <f>IF('表格编辑 '!I1951="","",'表格编辑 '!I1951)</f>
        <v/>
      </c>
      <c r="H1951" s="123" t="str">
        <f>IF('表格编辑 '!J1951="","",'表格编辑 '!J1951)</f>
        <v>QianNianXueYao_Deadth(RECEIVER,ARG0,ARG1,ARG2,ARG3,ARG4)</v>
      </c>
      <c r="I1951" s="123">
        <f>IF('表格编辑 '!K1951="","",'表格编辑 '!K1951)</f>
        <v>1</v>
      </c>
      <c r="J1951" s="123">
        <f>IF('表格编辑 '!L1951="","",'表格编辑 '!L1951)</f>
        <v>25926</v>
      </c>
      <c r="K1951" s="123">
        <f>IF('表格编辑 '!M1951="","",'表格编辑 '!M1951)</f>
        <v>1680</v>
      </c>
      <c r="L1951" s="123">
        <f>IF('表格编辑 '!N1951="","",'表格编辑 '!N1951)</f>
        <v>519</v>
      </c>
      <c r="M1951" s="123">
        <f>IF('表格编辑 '!O1951="","",'表格编辑 '!O1951)</f>
        <v>92</v>
      </c>
      <c r="N1951" s="123">
        <f>IF('表格编辑 '!P1951="","",'表格编辑 '!P1951)</f>
        <v>100</v>
      </c>
      <c r="O1951" s="123">
        <f>IF('表格编辑 '!Q1951="","",'表格编辑 '!Q1951)</f>
        <v>200</v>
      </c>
      <c r="P1951" s="123">
        <f>IF('表格编辑 '!R1951="","",'表格编辑 '!R1951)</f>
        <v>610</v>
      </c>
      <c r="Q1951" s="123">
        <f>IF('表格编辑 '!S1951="","",'表格编辑 '!S1951)</f>
        <v>320</v>
      </c>
      <c r="R1951" s="123" t="str">
        <f>IF('表格编辑 '!T1951="","",'表格编辑 '!T1951)</f>
        <v/>
      </c>
      <c r="S1951" s="123">
        <f>IF('表格编辑 '!U1951="","",'表格编辑 '!U1951)</f>
        <v>81</v>
      </c>
      <c r="T1951" s="123" t="str">
        <f>IF('表格编辑 '!V1951="","",'表格编辑 '!V1951)</f>
        <v/>
      </c>
      <c r="U1951" s="123" t="str">
        <f>IF('表格编辑 '!W1951="","",'表格编辑 '!W1951)</f>
        <v/>
      </c>
      <c r="V1951" s="123" t="str">
        <f>IF('表格编辑 '!X1951="","",'表格编辑 '!X1951)</f>
        <v/>
      </c>
      <c r="W1951" s="123">
        <f>IF('表格编辑 '!Y1951="","",'表格编辑 '!Y1951)</f>
        <v>100</v>
      </c>
      <c r="X1951" s="123">
        <f>IF('表格编辑 '!Z1951="","",'表格编辑 '!Z1951)</f>
        <v>100</v>
      </c>
      <c r="Y1951" s="123">
        <f>IF('表格编辑 '!AA1951="","",'表格编辑 '!AA1951)</f>
        <v>100</v>
      </c>
      <c r="Z1951" s="123">
        <f>IF('表格编辑 '!AB1951="","",'表格编辑 '!AB1951)</f>
        <v>100</v>
      </c>
      <c r="AA1951" s="123">
        <f>IF('表格编辑 '!AC1951="","",'表格编辑 '!AC1951)</f>
        <v>100</v>
      </c>
      <c r="AB1951" s="123">
        <f>IF('表格编辑 '!AD1951="","",'表格编辑 '!AD1951)</f>
        <v>100</v>
      </c>
      <c r="AC1951" s="123" t="str">
        <f>IF('表格编辑 '!AE1951="","",'表格编辑 '!AE1951)</f>
        <v/>
      </c>
      <c r="AD1951" s="123">
        <f>IF('表格编辑 '!AF1951="","",'表格编辑 '!AF1951)</f>
        <v>151031</v>
      </c>
    </row>
    <row r="1952" spans="1:30">
      <c r="A1952" s="123">
        <f>IF('表格编辑 '!A1952="","",'表格编辑 '!A1952)</f>
        <v>51032</v>
      </c>
      <c r="B1952" s="123">
        <f>IF('表格编辑 '!B1952="","",'表格编辑 '!B1952)</f>
        <v>109</v>
      </c>
      <c r="C1952" s="123">
        <f>IF('表格编辑 '!E1952="","",'表格编辑 '!E1952)</f>
        <v>57</v>
      </c>
      <c r="D1952" s="123" t="str">
        <f>IF('表格编辑 '!F1952="","",'表格编辑 '!F1952)</f>
        <v>YinLongAiWeiDa_Born(RECEIVER,ARG0,ARG1,ARG2,ARG3,ARG4)</v>
      </c>
      <c r="E1952" s="123" t="str">
        <f>IF('表格编辑 '!G1952="","",'表格编辑 '!G1952)</f>
        <v>YinLongAiWeiDa_Update(RECEIVER,ARG0,ARG1,ARG2,ARG3,ARG4)</v>
      </c>
      <c r="F1952" s="123" t="str">
        <f>IF('表格编辑 '!H1952="","",'表格编辑 '!H1952)</f>
        <v/>
      </c>
      <c r="G1952" s="123" t="str">
        <f>IF('表格编辑 '!I1952="","",'表格编辑 '!I1952)</f>
        <v/>
      </c>
      <c r="H1952" s="123" t="str">
        <f>IF('表格编辑 '!J1952="","",'表格编辑 '!J1952)</f>
        <v>YinLongAiWeiDa_Deadth(RECEIVER,ARG0,ARG1,ARG2,ARG3,ARG4)</v>
      </c>
      <c r="I1952" s="123">
        <f>IF('表格编辑 '!K1952="","",'表格编辑 '!K1952)</f>
        <v>1</v>
      </c>
      <c r="J1952" s="123">
        <f>IF('表格编辑 '!L1952="","",'表格编辑 '!L1952)</f>
        <v>26007</v>
      </c>
      <c r="K1952" s="123">
        <f>IF('表格编辑 '!M1952="","",'表格编辑 '!M1952)</f>
        <v>1710</v>
      </c>
      <c r="L1952" s="123">
        <f>IF('表格编辑 '!N1952="","",'表格编辑 '!N1952)</f>
        <v>531</v>
      </c>
      <c r="M1952" s="123">
        <f>IF('表格编辑 '!O1952="","",'表格编辑 '!O1952)</f>
        <v>94</v>
      </c>
      <c r="N1952" s="123">
        <f>IF('表格编辑 '!P1952="","",'表格编辑 '!P1952)</f>
        <v>100</v>
      </c>
      <c r="O1952" s="123">
        <f>IF('表格编辑 '!Q1952="","",'表格编辑 '!Q1952)</f>
        <v>200</v>
      </c>
      <c r="P1952" s="123">
        <f>IF('表格编辑 '!R1952="","",'表格编辑 '!R1952)</f>
        <v>620</v>
      </c>
      <c r="Q1952" s="123">
        <f>IF('表格编辑 '!S1952="","",'表格编辑 '!S1952)</f>
        <v>320</v>
      </c>
      <c r="R1952" s="123" t="str">
        <f>IF('表格编辑 '!T1952="","",'表格编辑 '!T1952)</f>
        <v/>
      </c>
      <c r="S1952" s="123">
        <f>IF('表格编辑 '!U1952="","",'表格编辑 '!U1952)</f>
        <v>82</v>
      </c>
      <c r="T1952" s="123" t="str">
        <f>IF('表格编辑 '!V1952="","",'表格编辑 '!V1952)</f>
        <v/>
      </c>
      <c r="U1952" s="123" t="str">
        <f>IF('表格编辑 '!W1952="","",'表格编辑 '!W1952)</f>
        <v/>
      </c>
      <c r="V1952" s="123" t="str">
        <f>IF('表格编辑 '!X1952="","",'表格编辑 '!X1952)</f>
        <v/>
      </c>
      <c r="W1952" s="123">
        <f>IF('表格编辑 '!Y1952="","",'表格编辑 '!Y1952)</f>
        <v>100</v>
      </c>
      <c r="X1952" s="123">
        <f>IF('表格编辑 '!Z1952="","",'表格编辑 '!Z1952)</f>
        <v>100</v>
      </c>
      <c r="Y1952" s="123">
        <f>IF('表格编辑 '!AA1952="","",'表格编辑 '!AA1952)</f>
        <v>100</v>
      </c>
      <c r="Z1952" s="123">
        <f>IF('表格编辑 '!AB1952="","",'表格编辑 '!AB1952)</f>
        <v>100</v>
      </c>
      <c r="AA1952" s="123">
        <f>IF('表格编辑 '!AC1952="","",'表格编辑 '!AC1952)</f>
        <v>100</v>
      </c>
      <c r="AB1952" s="123">
        <f>IF('表格编辑 '!AD1952="","",'表格编辑 '!AD1952)</f>
        <v>100</v>
      </c>
      <c r="AC1952" s="123" t="str">
        <f>IF('表格编辑 '!AE1952="","",'表格编辑 '!AE1952)</f>
        <v/>
      </c>
      <c r="AD1952" s="123">
        <f>IF('表格编辑 '!AF1952="","",'表格编辑 '!AF1952)</f>
        <v>151032</v>
      </c>
    </row>
    <row r="1953" spans="1:30">
      <c r="A1953" s="123">
        <f>IF('表格编辑 '!A1953="","",'表格编辑 '!A1953)</f>
        <v>51033</v>
      </c>
      <c r="B1953" s="123">
        <f>IF('表格编辑 '!B1953="","",'表格编辑 '!B1953)</f>
        <v>111</v>
      </c>
      <c r="C1953" s="123">
        <f>IF('表格编辑 '!E1953="","",'表格编辑 '!E1953)</f>
        <v>60</v>
      </c>
      <c r="D1953" s="123" t="str">
        <f>IF('表格编辑 '!F1953="","",'表格编辑 '!F1953)</f>
        <v>BingLangJiaNeiTe_Born(RECEIVER,ARG0,ARG1,ARG2,ARG3,ARG4)</v>
      </c>
      <c r="E1953" s="123" t="str">
        <f>IF('表格编辑 '!G1953="","",'表格编辑 '!G1953)</f>
        <v>BingLangJiaNeiTe_Update(RECEIVER,ARG0,ARG1,ARG2,ARG3,ARG4)</v>
      </c>
      <c r="F1953" s="123" t="str">
        <f>IF('表格编辑 '!H1953="","",'表格编辑 '!H1953)</f>
        <v/>
      </c>
      <c r="G1953" s="123" t="str">
        <f>IF('表格编辑 '!I1953="","",'表格编辑 '!I1953)</f>
        <v/>
      </c>
      <c r="H1953" s="123" t="str">
        <f>IF('表格编辑 '!J1953="","",'表格编辑 '!J1953)</f>
        <v>BingLangJiaNeiTe_Deadth(RECEIVER,ARG0,ARG1,ARG2,ARG3,ARG4)</v>
      </c>
      <c r="I1953" s="123">
        <f>IF('表格编辑 '!K1953="","",'表格编辑 '!K1953)</f>
        <v>1</v>
      </c>
      <c r="J1953" s="123">
        <f>IF('表格编辑 '!L1953="","",'表格编辑 '!L1953)</f>
        <v>29325</v>
      </c>
      <c r="K1953" s="123">
        <f>IF('表格编辑 '!M1953="","",'表格编辑 '!M1953)</f>
        <v>1800</v>
      </c>
      <c r="L1953" s="123">
        <f>IF('表格编辑 '!N1953="","",'表格编辑 '!N1953)</f>
        <v>546</v>
      </c>
      <c r="M1953" s="123">
        <f>IF('表格编辑 '!O1953="","",'表格编辑 '!O1953)</f>
        <v>96</v>
      </c>
      <c r="N1953" s="123">
        <f>IF('表格编辑 '!P1953="","",'表格编辑 '!P1953)</f>
        <v>100</v>
      </c>
      <c r="O1953" s="123">
        <f>IF('表格编辑 '!Q1953="","",'表格编辑 '!Q1953)</f>
        <v>200</v>
      </c>
      <c r="P1953" s="123">
        <f>IF('表格编辑 '!R1953="","",'表格编辑 '!R1953)</f>
        <v>630</v>
      </c>
      <c r="Q1953" s="123">
        <f>IF('表格编辑 '!S1953="","",'表格编辑 '!S1953)</f>
        <v>320</v>
      </c>
      <c r="R1953" s="123" t="str">
        <f>IF('表格编辑 '!T1953="","",'表格编辑 '!T1953)</f>
        <v/>
      </c>
      <c r="S1953" s="123">
        <f>IF('表格编辑 '!U1953="","",'表格编辑 '!U1953)</f>
        <v>83</v>
      </c>
      <c r="T1953" s="123" t="str">
        <f>IF('表格编辑 '!V1953="","",'表格编辑 '!V1953)</f>
        <v/>
      </c>
      <c r="U1953" s="123" t="str">
        <f>IF('表格编辑 '!W1953="","",'表格编辑 '!W1953)</f>
        <v/>
      </c>
      <c r="V1953" s="123" t="str">
        <f>IF('表格编辑 '!X1953="","",'表格编辑 '!X1953)</f>
        <v/>
      </c>
      <c r="W1953" s="123">
        <f>IF('表格编辑 '!Y1953="","",'表格编辑 '!Y1953)</f>
        <v>100</v>
      </c>
      <c r="X1953" s="123">
        <f>IF('表格编辑 '!Z1953="","",'表格编辑 '!Z1953)</f>
        <v>100</v>
      </c>
      <c r="Y1953" s="123">
        <f>IF('表格编辑 '!AA1953="","",'表格编辑 '!AA1953)</f>
        <v>100</v>
      </c>
      <c r="Z1953" s="123">
        <f>IF('表格编辑 '!AB1953="","",'表格编辑 '!AB1953)</f>
        <v>100</v>
      </c>
      <c r="AA1953" s="123">
        <f>IF('表格编辑 '!AC1953="","",'表格编辑 '!AC1953)</f>
        <v>100</v>
      </c>
      <c r="AB1953" s="123">
        <f>IF('表格编辑 '!AD1953="","",'表格编辑 '!AD1953)</f>
        <v>100</v>
      </c>
      <c r="AC1953" s="123" t="str">
        <f>IF('表格编辑 '!AE1953="","",'表格编辑 '!AE1953)</f>
        <v/>
      </c>
      <c r="AD1953" s="123">
        <f>IF('表格编辑 '!AF1953="","",'表格编辑 '!AF1953)</f>
        <v>151033</v>
      </c>
    </row>
    <row r="1954" spans="1:30">
      <c r="A1954" s="123">
        <f>IF('表格编辑 '!A1954="","",'表格编辑 '!A1954)</f>
        <v>51034</v>
      </c>
      <c r="B1954" s="123">
        <f>IF('表格编辑 '!B1954="","",'表格编辑 '!B1954)</f>
        <v>112</v>
      </c>
      <c r="C1954" s="123">
        <f>IF('表格编辑 '!E1954="","",'表格编辑 '!E1954)</f>
        <v>60</v>
      </c>
      <c r="D1954" s="123" t="str">
        <f>IF('表格编辑 '!F1954="","",'表格编辑 '!F1954)</f>
        <v>EMoShiTuLuoErDan_Born(RECEIVER,ARG0,ARG1,ARG2,ARG3,ARG4)</v>
      </c>
      <c r="E1954" s="123" t="str">
        <f>IF('表格编辑 '!G1954="","",'表格编辑 '!G1954)</f>
        <v>EMoShiTuLuoErDan_Update(RECEIVER,ARG0,ARG1,ARG2,ARG3,ARG4)</v>
      </c>
      <c r="F1954" s="123" t="str">
        <f>IF('表格编辑 '!H1954="","",'表格编辑 '!H1954)</f>
        <v/>
      </c>
      <c r="G1954" s="123" t="str">
        <f>IF('表格编辑 '!I1954="","",'表格编辑 '!I1954)</f>
        <v/>
      </c>
      <c r="H1954" s="123" t="str">
        <f>IF('表格编辑 '!J1954="","",'表格编辑 '!J1954)</f>
        <v>EMoShiTuLuoErDan_Deadth(RECEIVER,ARG0,ARG1,ARG2,ARG3,ARG4)</v>
      </c>
      <c r="I1954" s="123">
        <f>IF('表格编辑 '!K1954="","",'表格编辑 '!K1954)</f>
        <v>1</v>
      </c>
      <c r="J1954" s="123">
        <f>IF('表格编辑 '!L1954="","",'表格编辑 '!L1954)</f>
        <v>26547</v>
      </c>
      <c r="K1954" s="123">
        <f>IF('表格编辑 '!M1954="","",'表格编辑 '!M1954)</f>
        <v>1800</v>
      </c>
      <c r="L1954" s="123">
        <f>IF('表格编辑 '!N1954="","",'表格编辑 '!N1954)</f>
        <v>531</v>
      </c>
      <c r="M1954" s="123">
        <f>IF('表格编辑 '!O1954="","",'表格编辑 '!O1954)</f>
        <v>98</v>
      </c>
      <c r="N1954" s="123">
        <f>IF('表格编辑 '!P1954="","",'表格编辑 '!P1954)</f>
        <v>100</v>
      </c>
      <c r="O1954" s="123">
        <f>IF('表格编辑 '!Q1954="","",'表格编辑 '!Q1954)</f>
        <v>300</v>
      </c>
      <c r="P1954" s="123">
        <f>IF('表格编辑 '!R1954="","",'表格编辑 '!R1954)</f>
        <v>640</v>
      </c>
      <c r="Q1954" s="123">
        <f>IF('表格编辑 '!S1954="","",'表格编辑 '!S1954)</f>
        <v>320</v>
      </c>
      <c r="R1954" s="123" t="str">
        <f>IF('表格编辑 '!T1954="","",'表格编辑 '!T1954)</f>
        <v/>
      </c>
      <c r="S1954" s="123">
        <f>IF('表格编辑 '!U1954="","",'表格编辑 '!U1954)</f>
        <v>84</v>
      </c>
      <c r="T1954" s="123" t="str">
        <f>IF('表格编辑 '!V1954="","",'表格编辑 '!V1954)</f>
        <v/>
      </c>
      <c r="U1954" s="123" t="str">
        <f>IF('表格编辑 '!W1954="","",'表格编辑 '!W1954)</f>
        <v/>
      </c>
      <c r="V1954" s="123" t="str">
        <f>IF('表格编辑 '!X1954="","",'表格编辑 '!X1954)</f>
        <v/>
      </c>
      <c r="W1954" s="123">
        <f>IF('表格编辑 '!Y1954="","",'表格编辑 '!Y1954)</f>
        <v>100</v>
      </c>
      <c r="X1954" s="123">
        <f>IF('表格编辑 '!Z1954="","",'表格编辑 '!Z1954)</f>
        <v>100</v>
      </c>
      <c r="Y1954" s="123">
        <f>IF('表格编辑 '!AA1954="","",'表格编辑 '!AA1954)</f>
        <v>100</v>
      </c>
      <c r="Z1954" s="123">
        <f>IF('表格编辑 '!AB1954="","",'表格编辑 '!AB1954)</f>
        <v>100</v>
      </c>
      <c r="AA1954" s="123">
        <f>IF('表格编辑 '!AC1954="","",'表格编辑 '!AC1954)</f>
        <v>100</v>
      </c>
      <c r="AB1954" s="123">
        <f>IF('表格编辑 '!AD1954="","",'表格编辑 '!AD1954)</f>
        <v>100</v>
      </c>
      <c r="AC1954" s="123" t="str">
        <f>IF('表格编辑 '!AE1954="","",'表格编辑 '!AE1954)</f>
        <v/>
      </c>
      <c r="AD1954" s="123">
        <f>IF('表格编辑 '!AF1954="","",'表格编辑 '!AF1954)</f>
        <v>151034</v>
      </c>
    </row>
    <row r="1955" spans="1:30">
      <c r="A1955" s="123">
        <f>IF('表格编辑 '!A1955="","",'表格编辑 '!A1955)</f>
        <v>51035</v>
      </c>
      <c r="B1955" s="123">
        <f>IF('表格编辑 '!B1955="","",'表格编辑 '!B1955)</f>
        <v>113</v>
      </c>
      <c r="C1955" s="123">
        <f>IF('表格编辑 '!E1955="","",'表格编辑 '!E1955)</f>
        <v>60</v>
      </c>
      <c r="D1955" s="123" t="str">
        <f>IF('表格编辑 '!F1955="","",'表格编辑 '!F1955)</f>
        <v>QianNianBingJingShuMo_Born(RECEIVER,ARG0,ARG1,ARG2,ARG3,ARG4)</v>
      </c>
      <c r="E1955" s="123" t="str">
        <f>IF('表格编辑 '!G1955="","",'表格编辑 '!G1955)</f>
        <v>QianNianBingJingShuMo_Update(RECEIVER,ARG0,ARG1,ARG2,ARG3,ARG4)</v>
      </c>
      <c r="F1955" s="123" t="str">
        <f>IF('表格编辑 '!H1955="","",'表格编辑 '!H1955)</f>
        <v/>
      </c>
      <c r="G1955" s="123" t="str">
        <f>IF('表格编辑 '!I1955="","",'表格编辑 '!I1955)</f>
        <v/>
      </c>
      <c r="H1955" s="123" t="str">
        <f>IF('表格编辑 '!J1955="","",'表格编辑 '!J1955)</f>
        <v>QianNianBingJingShuMo_Deadth(RECEIVER,ARG0,ARG1,ARG2,ARG3,ARG4)</v>
      </c>
      <c r="I1955" s="123">
        <f>IF('表格编辑 '!K1955="","",'表格编辑 '!K1955)</f>
        <v>1</v>
      </c>
      <c r="J1955" s="123">
        <f>IF('表格编辑 '!L1955="","",'表格编辑 '!L1955)</f>
        <v>29910</v>
      </c>
      <c r="K1955" s="123">
        <f>IF('表格编辑 '!M1955="","",'表格编辑 '!M1955)</f>
        <v>1800</v>
      </c>
      <c r="L1955" s="123">
        <f>IF('表格编辑 '!N1955="","",'表格编辑 '!N1955)</f>
        <v>571</v>
      </c>
      <c r="M1955" s="123">
        <f>IF('表格编辑 '!O1955="","",'表格编辑 '!O1955)</f>
        <v>100</v>
      </c>
      <c r="N1955" s="123">
        <f>IF('表格编辑 '!P1955="","",'表格编辑 '!P1955)</f>
        <v>100</v>
      </c>
      <c r="O1955" s="123">
        <f>IF('表格编辑 '!Q1955="","",'表格编辑 '!Q1955)</f>
        <v>300</v>
      </c>
      <c r="P1955" s="123">
        <f>IF('表格编辑 '!R1955="","",'表格编辑 '!R1955)</f>
        <v>650</v>
      </c>
      <c r="Q1955" s="123">
        <f>IF('表格编辑 '!S1955="","",'表格编辑 '!S1955)</f>
        <v>320</v>
      </c>
      <c r="R1955" s="123" t="str">
        <f>IF('表格编辑 '!T1955="","",'表格编辑 '!T1955)</f>
        <v/>
      </c>
      <c r="S1955" s="123">
        <f>IF('表格编辑 '!U1955="","",'表格编辑 '!U1955)</f>
        <v>85</v>
      </c>
      <c r="T1955" s="123" t="str">
        <f>IF('表格编辑 '!V1955="","",'表格编辑 '!V1955)</f>
        <v/>
      </c>
      <c r="U1955" s="123" t="str">
        <f>IF('表格编辑 '!W1955="","",'表格编辑 '!W1955)</f>
        <v/>
      </c>
      <c r="V1955" s="123" t="str">
        <f>IF('表格编辑 '!X1955="","",'表格编辑 '!X1955)</f>
        <v/>
      </c>
      <c r="W1955" s="123">
        <f>IF('表格编辑 '!Y1955="","",'表格编辑 '!Y1955)</f>
        <v>100</v>
      </c>
      <c r="X1955" s="123">
        <f>IF('表格编辑 '!Z1955="","",'表格编辑 '!Z1955)</f>
        <v>100</v>
      </c>
      <c r="Y1955" s="123">
        <f>IF('表格编辑 '!AA1955="","",'表格编辑 '!AA1955)</f>
        <v>100</v>
      </c>
      <c r="Z1955" s="123">
        <f>IF('表格编辑 '!AB1955="","",'表格编辑 '!AB1955)</f>
        <v>100</v>
      </c>
      <c r="AA1955" s="123">
        <f>IF('表格编辑 '!AC1955="","",'表格编辑 '!AC1955)</f>
        <v>100</v>
      </c>
      <c r="AB1955" s="123">
        <f>IF('表格编辑 '!AD1955="","",'表格编辑 '!AD1955)</f>
        <v>100</v>
      </c>
      <c r="AC1955" s="123" t="str">
        <f>IF('表格编辑 '!AE1955="","",'表格编辑 '!AE1955)</f>
        <v/>
      </c>
      <c r="AD1955" s="123">
        <f>IF('表格编辑 '!AF1955="","",'表格编辑 '!AF1955)</f>
        <v>151035</v>
      </c>
    </row>
    <row r="1956" spans="1:30">
      <c r="A1956" s="123">
        <f>IF('表格编辑 '!A1956="","",'表格编辑 '!A1956)</f>
        <v>51036</v>
      </c>
      <c r="B1956" s="123">
        <f>IF('表格编辑 '!B1956="","",'表格编辑 '!B1956)</f>
        <v>63</v>
      </c>
      <c r="C1956" s="123">
        <f>IF('表格编辑 '!E1956="","",'表格编辑 '!E1956)</f>
        <v>60</v>
      </c>
      <c r="D1956" s="123" t="str">
        <f>IF('表格编辑 '!F1956="","",'表格编辑 '!F1956)</f>
        <v>BaiEMoJiLaSi_BOSS2_Born(RECEIVER,ARG0,ARG1,ARG2,ARG3,ARG4)</v>
      </c>
      <c r="E1956" s="123" t="str">
        <f>IF('表格编辑 '!G1956="","",'表格编辑 '!G1956)</f>
        <v>BaiEMoJiLaSi_BOSS2_Update(RECEIVER,ARG0,ARG1,ARG2,ARG3,ARG4)</v>
      </c>
      <c r="F1956" s="123" t="str">
        <f>IF('表格编辑 '!H1956="","",'表格编辑 '!H1956)</f>
        <v/>
      </c>
      <c r="G1956" s="123" t="str">
        <f>IF('表格编辑 '!I1956="","",'表格编辑 '!I1956)</f>
        <v/>
      </c>
      <c r="H1956" s="123" t="str">
        <f>IF('表格编辑 '!J1956="","",'表格编辑 '!J1956)</f>
        <v>BaiEMoJiLaSi_BOSS2_Deadth(RECEIVER,ARG0,ARG1,ARG2,ARG3,ARG4)</v>
      </c>
      <c r="I1956" s="123">
        <f>IF('表格编辑 '!K1956="","",'表格编辑 '!K1956)</f>
        <v>1</v>
      </c>
      <c r="J1956" s="123">
        <f>IF('表格编辑 '!L1956="","",'表格编辑 '!L1956)</f>
        <v>30204</v>
      </c>
      <c r="K1956" s="123">
        <f>IF('表格编辑 '!M1956="","",'表格编辑 '!M1956)</f>
        <v>1800</v>
      </c>
      <c r="L1956" s="123">
        <f>IF('表格编辑 '!N1956="","",'表格编辑 '!N1956)</f>
        <v>587</v>
      </c>
      <c r="M1956" s="123">
        <f>IF('表格编辑 '!O1956="","",'表格编辑 '!O1956)</f>
        <v>102</v>
      </c>
      <c r="N1956" s="123">
        <f>IF('表格编辑 '!P1956="","",'表格编辑 '!P1956)</f>
        <v>100</v>
      </c>
      <c r="O1956" s="123">
        <f>IF('表格编辑 '!Q1956="","",'表格编辑 '!Q1956)</f>
        <v>300</v>
      </c>
      <c r="P1956" s="123">
        <f>IF('表格编辑 '!R1956="","",'表格编辑 '!R1956)</f>
        <v>660</v>
      </c>
      <c r="Q1956" s="123">
        <f>IF('表格编辑 '!S1956="","",'表格编辑 '!S1956)</f>
        <v>320</v>
      </c>
      <c r="R1956" s="123" t="str">
        <f>IF('表格编辑 '!T1956="","",'表格编辑 '!T1956)</f>
        <v/>
      </c>
      <c r="S1956" s="123">
        <f>IF('表格编辑 '!U1956="","",'表格编辑 '!U1956)</f>
        <v>86</v>
      </c>
      <c r="T1956" s="123" t="str">
        <f>IF('表格编辑 '!V1956="","",'表格编辑 '!V1956)</f>
        <v/>
      </c>
      <c r="U1956" s="123" t="str">
        <f>IF('表格编辑 '!W1956="","",'表格编辑 '!W1956)</f>
        <v/>
      </c>
      <c r="V1956" s="123" t="str">
        <f>IF('表格编辑 '!X1956="","",'表格编辑 '!X1956)</f>
        <v/>
      </c>
      <c r="W1956" s="123">
        <f>IF('表格编辑 '!Y1956="","",'表格编辑 '!Y1956)</f>
        <v>100</v>
      </c>
      <c r="X1956" s="123">
        <f>IF('表格编辑 '!Z1956="","",'表格编辑 '!Z1956)</f>
        <v>100</v>
      </c>
      <c r="Y1956" s="123">
        <f>IF('表格编辑 '!AA1956="","",'表格编辑 '!AA1956)</f>
        <v>100</v>
      </c>
      <c r="Z1956" s="123">
        <f>IF('表格编辑 '!AB1956="","",'表格编辑 '!AB1956)</f>
        <v>100</v>
      </c>
      <c r="AA1956" s="123">
        <f>IF('表格编辑 '!AC1956="","",'表格编辑 '!AC1956)</f>
        <v>100</v>
      </c>
      <c r="AB1956" s="123">
        <f>IF('表格编辑 '!AD1956="","",'表格编辑 '!AD1956)</f>
        <v>100</v>
      </c>
      <c r="AC1956" s="123" t="str">
        <f>IF('表格编辑 '!AE1956="","",'表格编辑 '!AE1956)</f>
        <v/>
      </c>
      <c r="AD1956" s="123">
        <f>IF('表格编辑 '!AF1956="","",'表格编辑 '!AF1956)</f>
        <v>151036</v>
      </c>
    </row>
    <row r="1957" spans="1:30">
      <c r="A1957" s="123">
        <f>IF('表格编辑 '!A1957="","",'表格编辑 '!A1957)</f>
        <v>51037</v>
      </c>
      <c r="B1957" s="123">
        <f>IF('表格编辑 '!B1957="","",'表格编辑 '!B1957)</f>
        <v>114</v>
      </c>
      <c r="C1957" s="123">
        <f>IF('表格编辑 '!E1957="","",'表格编辑 '!E1957)</f>
        <v>60</v>
      </c>
      <c r="D1957" s="123" t="str">
        <f>IF('表格编辑 '!F1957="","",'表格编辑 '!F1957)</f>
        <v>SiLingFaShiKeTuo_Born(RECEIVER,ARG0,ARG1,ARG2,ARG3,ARG4)</v>
      </c>
      <c r="E1957" s="123" t="str">
        <f>IF('表格编辑 '!G1957="","",'表格编辑 '!G1957)</f>
        <v>SiLingFaShiKeTuo_Update(RECEIVER,ARG0,ARG1,ARG2,ARG3,ARG4)</v>
      </c>
      <c r="F1957" s="123" t="str">
        <f>IF('表格编辑 '!H1957="","",'表格编辑 '!H1957)</f>
        <v/>
      </c>
      <c r="G1957" s="123" t="str">
        <f>IF('表格编辑 '!I1957="","",'表格编辑 '!I1957)</f>
        <v/>
      </c>
      <c r="H1957" s="123" t="str">
        <f>IF('表格编辑 '!J1957="","",'表格编辑 '!J1957)</f>
        <v>SiLingFaShiKeTuo_Deadth(RECEIVER,ARG0,ARG1,ARG2,ARG3,ARG4)</v>
      </c>
      <c r="I1957" s="123">
        <f>IF('表格编辑 '!K1957="","",'表格编辑 '!K1957)</f>
        <v>1</v>
      </c>
      <c r="J1957" s="123">
        <f>IF('表格编辑 '!L1957="","",'表格编辑 '!L1957)</f>
        <v>30834</v>
      </c>
      <c r="K1957" s="123">
        <f>IF('表格编辑 '!M1957="","",'表格编辑 '!M1957)</f>
        <v>1800</v>
      </c>
      <c r="L1957" s="123">
        <f>IF('表格编辑 '!N1957="","",'表格编辑 '!N1957)</f>
        <v>597</v>
      </c>
      <c r="M1957" s="123">
        <f>IF('表格编辑 '!O1957="","",'表格编辑 '!O1957)</f>
        <v>104</v>
      </c>
      <c r="N1957" s="123">
        <f>IF('表格编辑 '!P1957="","",'表格编辑 '!P1957)</f>
        <v>100</v>
      </c>
      <c r="O1957" s="123">
        <f>IF('表格编辑 '!Q1957="","",'表格编辑 '!Q1957)</f>
        <v>300</v>
      </c>
      <c r="P1957" s="123">
        <f>IF('表格编辑 '!R1957="","",'表格编辑 '!R1957)</f>
        <v>670</v>
      </c>
      <c r="Q1957" s="123">
        <f>IF('表格编辑 '!S1957="","",'表格编辑 '!S1957)</f>
        <v>320</v>
      </c>
      <c r="R1957" s="123" t="str">
        <f>IF('表格编辑 '!T1957="","",'表格编辑 '!T1957)</f>
        <v/>
      </c>
      <c r="S1957" s="123">
        <f>IF('表格编辑 '!U1957="","",'表格编辑 '!U1957)</f>
        <v>87</v>
      </c>
      <c r="T1957" s="123" t="str">
        <f>IF('表格编辑 '!V1957="","",'表格编辑 '!V1957)</f>
        <v/>
      </c>
      <c r="U1957" s="123" t="str">
        <f>IF('表格编辑 '!W1957="","",'表格编辑 '!W1957)</f>
        <v/>
      </c>
      <c r="V1957" s="123" t="str">
        <f>IF('表格编辑 '!X1957="","",'表格编辑 '!X1957)</f>
        <v/>
      </c>
      <c r="W1957" s="123">
        <f>IF('表格编辑 '!Y1957="","",'表格编辑 '!Y1957)</f>
        <v>100</v>
      </c>
      <c r="X1957" s="123">
        <f>IF('表格编辑 '!Z1957="","",'表格编辑 '!Z1957)</f>
        <v>100</v>
      </c>
      <c r="Y1957" s="123">
        <f>IF('表格编辑 '!AA1957="","",'表格编辑 '!AA1957)</f>
        <v>100</v>
      </c>
      <c r="Z1957" s="123">
        <f>IF('表格编辑 '!AB1957="","",'表格编辑 '!AB1957)</f>
        <v>100</v>
      </c>
      <c r="AA1957" s="123">
        <f>IF('表格编辑 '!AC1957="","",'表格编辑 '!AC1957)</f>
        <v>100</v>
      </c>
      <c r="AB1957" s="123">
        <f>IF('表格编辑 '!AD1957="","",'表格编辑 '!AD1957)</f>
        <v>100</v>
      </c>
      <c r="AC1957" s="123" t="str">
        <f>IF('表格编辑 '!AE1957="","",'表格编辑 '!AE1957)</f>
        <v/>
      </c>
      <c r="AD1957" s="123">
        <f>IF('表格编辑 '!AF1957="","",'表格编辑 '!AF1957)</f>
        <v>151037</v>
      </c>
    </row>
    <row r="1958" spans="1:30">
      <c r="A1958" s="123">
        <f>IF('表格编辑 '!A1958="","",'表格编辑 '!A1958)</f>
        <v>51038</v>
      </c>
      <c r="B1958" s="123">
        <f>IF('表格编辑 '!B1958="","",'表格编辑 '!B1958)</f>
        <v>115</v>
      </c>
      <c r="C1958" s="123">
        <f>IF('表格编辑 '!E1958="","",'表格编辑 '!E1958)</f>
        <v>60</v>
      </c>
      <c r="D1958" s="123" t="str">
        <f>IF('表格编辑 '!F1958="","",'表格编辑 '!F1958)</f>
        <v>HeiAnMoJunBaLiKe_Born(RECEIVER,ARG0,ARG1,ARG2,ARG3,ARG4)</v>
      </c>
      <c r="E1958" s="123" t="str">
        <f>IF('表格编辑 '!G1958="","",'表格编辑 '!G1958)</f>
        <v>HeiAnMoJunBaLiKe_Update(RECEIVER,ARG0,ARG1,ARG2,ARG3,ARG4)</v>
      </c>
      <c r="F1958" s="123" t="str">
        <f>IF('表格编辑 '!H1958="","",'表格编辑 '!H1958)</f>
        <v/>
      </c>
      <c r="G1958" s="123" t="str">
        <f>IF('表格编辑 '!I1958="","",'表格编辑 '!I1958)</f>
        <v/>
      </c>
      <c r="H1958" s="123" t="str">
        <f>IF('表格编辑 '!J1958="","",'表格编辑 '!J1958)</f>
        <v>HeiAnMoJunBaLiKe_Deadth(RECEIVER,ARG0,ARG1,ARG2,ARG3,ARG4)</v>
      </c>
      <c r="I1958" s="123">
        <f>IF('表格编辑 '!K1958="","",'表格编辑 '!K1958)</f>
        <v>1</v>
      </c>
      <c r="J1958" s="123">
        <f>IF('表格编辑 '!L1958="","",'表格编辑 '!L1958)</f>
        <v>30939</v>
      </c>
      <c r="K1958" s="123">
        <f>IF('表格编辑 '!M1958="","",'表格编辑 '!M1958)</f>
        <v>1800</v>
      </c>
      <c r="L1958" s="123">
        <f>IF('表格编辑 '!N1958="","",'表格编辑 '!N1958)</f>
        <v>610</v>
      </c>
      <c r="M1958" s="123">
        <f>IF('表格编辑 '!O1958="","",'表格编辑 '!O1958)</f>
        <v>106</v>
      </c>
      <c r="N1958" s="123">
        <f>IF('表格编辑 '!P1958="","",'表格编辑 '!P1958)</f>
        <v>100</v>
      </c>
      <c r="O1958" s="123" t="str">
        <f>IF('表格编辑 '!Q1958="","",'表格编辑 '!Q1958)</f>
        <v/>
      </c>
      <c r="P1958" s="123">
        <f>IF('表格编辑 '!R1958="","",'表格编辑 '!R1958)</f>
        <v>680</v>
      </c>
      <c r="Q1958" s="123">
        <f>IF('表格编辑 '!S1958="","",'表格编辑 '!S1958)</f>
        <v>320</v>
      </c>
      <c r="R1958" s="123" t="str">
        <f>IF('表格编辑 '!T1958="","",'表格编辑 '!T1958)</f>
        <v/>
      </c>
      <c r="S1958" s="123">
        <f>IF('表格编辑 '!U1958="","",'表格编辑 '!U1958)</f>
        <v>88</v>
      </c>
      <c r="T1958" s="123" t="str">
        <f>IF('表格编辑 '!V1958="","",'表格编辑 '!V1958)</f>
        <v/>
      </c>
      <c r="U1958" s="123" t="str">
        <f>IF('表格编辑 '!W1958="","",'表格编辑 '!W1958)</f>
        <v/>
      </c>
      <c r="V1958" s="123" t="str">
        <f>IF('表格编辑 '!X1958="","",'表格编辑 '!X1958)</f>
        <v/>
      </c>
      <c r="W1958" s="123">
        <f>IF('表格编辑 '!Y1958="","",'表格编辑 '!Y1958)</f>
        <v>100</v>
      </c>
      <c r="X1958" s="123">
        <f>IF('表格编辑 '!Z1958="","",'表格编辑 '!Z1958)</f>
        <v>100</v>
      </c>
      <c r="Y1958" s="123">
        <f>IF('表格编辑 '!AA1958="","",'表格编辑 '!AA1958)</f>
        <v>100</v>
      </c>
      <c r="Z1958" s="123">
        <f>IF('表格编辑 '!AB1958="","",'表格编辑 '!AB1958)</f>
        <v>100</v>
      </c>
      <c r="AA1958" s="123">
        <f>IF('表格编辑 '!AC1958="","",'表格编辑 '!AC1958)</f>
        <v>100</v>
      </c>
      <c r="AB1958" s="123">
        <f>IF('表格编辑 '!AD1958="","",'表格编辑 '!AD1958)</f>
        <v>100</v>
      </c>
      <c r="AC1958" s="123" t="str">
        <f>IF('表格编辑 '!AE1958="","",'表格编辑 '!AE1958)</f>
        <v/>
      </c>
      <c r="AD1958" s="123">
        <f>IF('表格编辑 '!AF1958="","",'表格编辑 '!AF1958)</f>
        <v>151038</v>
      </c>
    </row>
    <row r="1959" spans="1:30">
      <c r="A1959" s="123">
        <f>IF('表格编辑 '!A1959="","",'表格编辑 '!A1959)</f>
        <v>51039</v>
      </c>
      <c r="B1959" s="123">
        <f>IF('表格编辑 '!B1959="","",'表格编辑 '!B1959)</f>
        <v>116</v>
      </c>
      <c r="C1959" s="123">
        <f>IF('表格编辑 '!E1959="","",'表格编辑 '!E1959)</f>
        <v>26</v>
      </c>
      <c r="D1959" s="123" t="str">
        <f>IF('表格编辑 '!F1959="","",'表格编辑 '!F1959)</f>
        <v>CiKeFenShen_Born(RECEIVER, ARG0, ARG1, ARG2, ARG3,ARG4)</v>
      </c>
      <c r="E1959" s="123" t="str">
        <f>IF('表格编辑 '!G1959="","",'表格编辑 '!G1959)</f>
        <v>CiKeFenShen_Update(RECEIVER, ARG0, ARG1, ARG2, ARG3,ARG4)</v>
      </c>
      <c r="F1959" s="123" t="str">
        <f>IF('表格编辑 '!H1959="","",'表格编辑 '!H1959)</f>
        <v/>
      </c>
      <c r="G1959" s="123" t="str">
        <f>IF('表格编辑 '!I1959="","",'表格编辑 '!I1959)</f>
        <v/>
      </c>
      <c r="H1959" s="123" t="str">
        <f>IF('表格编辑 '!J1959="","",'表格编辑 '!J1959)</f>
        <v>CiKeFenShen_deadth(RECEIVER, ARG0, ARG1, ARG2, ARG3,ARG4)</v>
      </c>
      <c r="I1959" s="123">
        <f>IF('表格编辑 '!K1959="","",'表格编辑 '!K1959)</f>
        <v>1</v>
      </c>
      <c r="J1959" s="123">
        <f>IF('表格编辑 '!L1959="","",'表格编辑 '!L1959)</f>
        <v>400</v>
      </c>
      <c r="K1959" s="123">
        <f>IF('表格编辑 '!M1959="","",'表格编辑 '!M1959)</f>
        <v>500</v>
      </c>
      <c r="L1959" s="123">
        <f>IF('表格编辑 '!N1959="","",'表格编辑 '!N1959)</f>
        <v>-90</v>
      </c>
      <c r="M1959" s="123" t="str">
        <f>IF('表格编辑 '!O1959="","",'表格编辑 '!O1959)</f>
        <v/>
      </c>
      <c r="N1959" s="123" t="str">
        <f>IF('表格编辑 '!P1959="","",'表格编辑 '!P1959)</f>
        <v/>
      </c>
      <c r="O1959" s="123" t="str">
        <f>IF('表格编辑 '!Q1959="","",'表格编辑 '!Q1959)</f>
        <v/>
      </c>
      <c r="P1959" s="123" t="str">
        <f>IF('表格编辑 '!R1959="","",'表格编辑 '!R1959)</f>
        <v/>
      </c>
      <c r="Q1959" s="123">
        <f>IF('表格编辑 '!S1959="","",'表格编辑 '!S1959)</f>
        <v>320</v>
      </c>
      <c r="R1959" s="123" t="str">
        <f>IF('表格编辑 '!T1959="","",'表格编辑 '!T1959)</f>
        <v/>
      </c>
      <c r="S1959" s="123">
        <f>IF('表格编辑 '!U1959="","",'表格编辑 '!U1959)</f>
        <v>20</v>
      </c>
      <c r="T1959" s="123" t="str">
        <f>IF('表格编辑 '!V1959="","",'表格编辑 '!V1959)</f>
        <v/>
      </c>
      <c r="U1959" s="123" t="str">
        <f>IF('表格编辑 '!W1959="","",'表格编辑 '!W1959)</f>
        <v/>
      </c>
      <c r="V1959" s="123" t="str">
        <f>IF('表格编辑 '!X1959="","",'表格编辑 '!X1959)</f>
        <v/>
      </c>
      <c r="W1959" s="123" t="str">
        <f>IF('表格编辑 '!Y1959="","",'表格编辑 '!Y1959)</f>
        <v/>
      </c>
      <c r="X1959" s="123" t="str">
        <f>IF('表格编辑 '!Z1959="","",'表格编辑 '!Z1959)</f>
        <v/>
      </c>
      <c r="Y1959" s="123" t="str">
        <f>IF('表格编辑 '!AA1959="","",'表格编辑 '!AA1959)</f>
        <v/>
      </c>
      <c r="Z1959" s="123" t="str">
        <f>IF('表格编辑 '!AB1959="","",'表格编辑 '!AB1959)</f>
        <v/>
      </c>
      <c r="AA1959" s="123" t="str">
        <f>IF('表格编辑 '!AC1959="","",'表格编辑 '!AC1959)</f>
        <v/>
      </c>
      <c r="AB1959" s="123" t="str">
        <f>IF('表格编辑 '!AD1959="","",'表格编辑 '!AD1959)</f>
        <v/>
      </c>
      <c r="AC1959" s="123">
        <f>IF('表格编辑 '!AE1959="","",'表格编辑 '!AE1959)</f>
        <v>10</v>
      </c>
      <c r="AD1959" s="123" t="str">
        <f>IF('表格编辑 '!AF1959="","",'表格编辑 '!AF1959)</f>
        <v/>
      </c>
    </row>
    <row r="1960" spans="1:30">
      <c r="A1960" s="123">
        <f>IF('表格编辑 '!A1960="","",'表格编辑 '!A1960)</f>
        <v>51040</v>
      </c>
      <c r="B1960" s="123">
        <f>IF('表格编辑 '!B1960="","",'表格编辑 '!B1960)</f>
        <v>10175</v>
      </c>
      <c r="C1960" s="123">
        <f>IF('表格编辑 '!E1960="","",'表格编辑 '!E1960)</f>
        <v>61</v>
      </c>
      <c r="D1960" s="123" t="str">
        <f>IF('表格编辑 '!F1960="","",'表格编辑 '!F1960)</f>
        <v>AI_born_event_2(RECEIVER, ARG0, ARG1, ARG2, ARG3,ARG4)</v>
      </c>
      <c r="E1960" s="123" t="str">
        <f>IF('表格编辑 '!G1960="","",'表格编辑 '!G1960)</f>
        <v>AI_born_event_2(RECEIVER, ARG0, ARG1, ARG2, ARG3,ARG4)</v>
      </c>
      <c r="F1960" s="123" t="str">
        <f>IF('表格编辑 '!H1960="","",'表格编辑 '!H1960)</f>
        <v/>
      </c>
      <c r="G1960" s="123" t="str">
        <f>IF('表格编辑 '!I1960="","",'表格编辑 '!I1960)</f>
        <v/>
      </c>
      <c r="H1960" s="123" t="str">
        <f>IF('表格编辑 '!J1960="","",'表格编辑 '!J1960)</f>
        <v>test_deadth_event(RECEIVER, ARG0, ARG1, ARG2, ARG3,ARG4)</v>
      </c>
      <c r="I1960" s="123">
        <f>IF('表格编辑 '!K1960="","",'表格编辑 '!K1960)</f>
        <v>1</v>
      </c>
      <c r="J1960" s="123">
        <f>IF('表格编辑 '!L1960="","",'表格编辑 '!L1960)</f>
        <v>40000</v>
      </c>
      <c r="K1960" s="123">
        <f>IF('表格编辑 '!M1960="","",'表格编辑 '!M1960)</f>
        <v>2000</v>
      </c>
      <c r="L1960" s="123">
        <f>IF('表格编辑 '!N1960="","",'表格编辑 '!N1960)</f>
        <v>700</v>
      </c>
      <c r="M1960" s="123">
        <f>IF('表格编辑 '!O1960="","",'表格编辑 '!O1960)</f>
        <v>150</v>
      </c>
      <c r="N1960" s="123">
        <f>IF('表格编辑 '!P1960="","",'表格编辑 '!P1960)</f>
        <v>100</v>
      </c>
      <c r="O1960" s="123">
        <f>IF('表格编辑 '!Q1960="","",'表格编辑 '!Q1960)</f>
        <v>400</v>
      </c>
      <c r="P1960" s="123">
        <f>IF('表格编辑 '!R1960="","",'表格编辑 '!R1960)</f>
        <v>690</v>
      </c>
      <c r="Q1960" s="123">
        <f>IF('表格编辑 '!S1960="","",'表格编辑 '!S1960)</f>
        <v>400</v>
      </c>
      <c r="R1960" s="123" t="str">
        <f>IF('表格编辑 '!T1960="","",'表格编辑 '!T1960)</f>
        <v/>
      </c>
      <c r="S1960" s="123">
        <f>IF('表格编辑 '!U1960="","",'表格编辑 '!U1960)</f>
        <v>89</v>
      </c>
      <c r="T1960" s="123" t="str">
        <f>IF('表格编辑 '!V1960="","",'表格编辑 '!V1960)</f>
        <v/>
      </c>
      <c r="U1960" s="123" t="str">
        <f>IF('表格编辑 '!W1960="","",'表格编辑 '!W1960)</f>
        <v/>
      </c>
      <c r="V1960" s="123" t="str">
        <f>IF('表格编辑 '!X1960="","",'表格编辑 '!X1960)</f>
        <v/>
      </c>
      <c r="W1960" s="123">
        <f>IF('表格编辑 '!Y1960="","",'表格编辑 '!Y1960)</f>
        <v>100</v>
      </c>
      <c r="X1960" s="123">
        <f>IF('表格编辑 '!Z1960="","",'表格编辑 '!Z1960)</f>
        <v>100</v>
      </c>
      <c r="Y1960" s="123">
        <f>IF('表格编辑 '!AA1960="","",'表格编辑 '!AA1960)</f>
        <v>100</v>
      </c>
      <c r="Z1960" s="123">
        <f>IF('表格编辑 '!AB1960="","",'表格编辑 '!AB1960)</f>
        <v>100</v>
      </c>
      <c r="AA1960" s="123">
        <f>IF('表格编辑 '!AC1960="","",'表格编辑 '!AC1960)</f>
        <v>100</v>
      </c>
      <c r="AB1960" s="123">
        <f>IF('表格编辑 '!AD1960="","",'表格编辑 '!AD1960)</f>
        <v>100</v>
      </c>
      <c r="AC1960" s="123" t="str">
        <f>IF('表格编辑 '!AE1960="","",'表格编辑 '!AE1960)</f>
        <v/>
      </c>
      <c r="AD1960" s="123">
        <f>IF('表格编辑 '!AF1960="","",'表格编辑 '!AF1960)</f>
        <v>151038</v>
      </c>
    </row>
    <row r="1961" spans="1:30">
      <c r="A1961" s="123">
        <f>IF('表格编辑 '!A1961="","",'表格编辑 '!A1961)</f>
        <v>51041</v>
      </c>
      <c r="B1961" s="123">
        <f>IF('表格编辑 '!B1961="","",'表格编辑 '!B1961)</f>
        <v>10176</v>
      </c>
      <c r="C1961" s="123">
        <f>IF('表格编辑 '!E1961="","",'表格编辑 '!E1961)</f>
        <v>61</v>
      </c>
      <c r="D1961" s="123" t="str">
        <f>IF('表格编辑 '!F1961="","",'表格编辑 '!F1961)</f>
        <v>AI_born_event_2(RECEIVER, ARG0, ARG1, ARG2, ARG3,ARG4)</v>
      </c>
      <c r="E1961" s="123" t="str">
        <f>IF('表格编辑 '!G1961="","",'表格编辑 '!G1961)</f>
        <v>AI_born_event_2(RECEIVER, ARG0, ARG1, ARG2, ARG3,ARG4)</v>
      </c>
      <c r="F1961" s="123" t="str">
        <f>IF('表格编辑 '!H1961="","",'表格编辑 '!H1961)</f>
        <v/>
      </c>
      <c r="G1961" s="123" t="str">
        <f>IF('表格编辑 '!I1961="","",'表格编辑 '!I1961)</f>
        <v/>
      </c>
      <c r="H1961" s="123" t="str">
        <f>IF('表格编辑 '!J1961="","",'表格编辑 '!J1961)</f>
        <v>test_deadth_event(RECEIVER, ARG0, ARG1, ARG2, ARG3,ARG4)</v>
      </c>
      <c r="I1961" s="123">
        <f>IF('表格编辑 '!K1961="","",'表格编辑 '!K1961)</f>
        <v>1</v>
      </c>
      <c r="J1961" s="123">
        <f>IF('表格编辑 '!L1961="","",'表格编辑 '!L1961)</f>
        <v>45000</v>
      </c>
      <c r="K1961" s="123">
        <f>IF('表格编辑 '!M1961="","",'表格编辑 '!M1961)</f>
        <v>2000</v>
      </c>
      <c r="L1961" s="123">
        <f>IF('表格编辑 '!N1961="","",'表格编辑 '!N1961)</f>
        <v>750</v>
      </c>
      <c r="M1961" s="123">
        <f>IF('表格编辑 '!O1961="","",'表格编辑 '!O1961)</f>
        <v>200</v>
      </c>
      <c r="N1961" s="123">
        <f>IF('表格编辑 '!P1961="","",'表格编辑 '!P1961)</f>
        <v>100</v>
      </c>
      <c r="O1961" s="123">
        <f>IF('表格编辑 '!Q1961="","",'表格编辑 '!Q1961)</f>
        <v>400</v>
      </c>
      <c r="P1961" s="123">
        <f>IF('表格编辑 '!R1961="","",'表格编辑 '!R1961)</f>
        <v>700</v>
      </c>
      <c r="Q1961" s="123">
        <f>IF('表格编辑 '!S1961="","",'表格编辑 '!S1961)</f>
        <v>400</v>
      </c>
      <c r="R1961" s="123" t="str">
        <f>IF('表格编辑 '!T1961="","",'表格编辑 '!T1961)</f>
        <v/>
      </c>
      <c r="S1961" s="123">
        <f>IF('表格编辑 '!U1961="","",'表格编辑 '!U1961)</f>
        <v>90</v>
      </c>
      <c r="T1961" s="123" t="str">
        <f>IF('表格编辑 '!V1961="","",'表格编辑 '!V1961)</f>
        <v/>
      </c>
      <c r="U1961" s="123" t="str">
        <f>IF('表格编辑 '!W1961="","",'表格编辑 '!W1961)</f>
        <v/>
      </c>
      <c r="V1961" s="123" t="str">
        <f>IF('表格编辑 '!X1961="","",'表格编辑 '!X1961)</f>
        <v/>
      </c>
      <c r="W1961" s="123">
        <f>IF('表格编辑 '!Y1961="","",'表格编辑 '!Y1961)</f>
        <v>100</v>
      </c>
      <c r="X1961" s="123">
        <f>IF('表格编辑 '!Z1961="","",'表格编辑 '!Z1961)</f>
        <v>100</v>
      </c>
      <c r="Y1961" s="123">
        <f>IF('表格编辑 '!AA1961="","",'表格编辑 '!AA1961)</f>
        <v>100</v>
      </c>
      <c r="Z1961" s="123">
        <f>IF('表格编辑 '!AB1961="","",'表格编辑 '!AB1961)</f>
        <v>100</v>
      </c>
      <c r="AA1961" s="123">
        <f>IF('表格编辑 '!AC1961="","",'表格编辑 '!AC1961)</f>
        <v>100</v>
      </c>
      <c r="AB1961" s="123">
        <f>IF('表格编辑 '!AD1961="","",'表格编辑 '!AD1961)</f>
        <v>100</v>
      </c>
      <c r="AC1961" s="123" t="str">
        <f>IF('表格编辑 '!AE1961="","",'表格编辑 '!AE1961)</f>
        <v/>
      </c>
      <c r="AD1961" s="123">
        <f>IF('表格编辑 '!AF1961="","",'表格编辑 '!AF1961)</f>
        <v>151038</v>
      </c>
    </row>
    <row r="1962" spans="1:30">
      <c r="A1962" s="123">
        <f>IF('表格编辑 '!A1962="","",'表格编辑 '!A1962)</f>
        <v>51042</v>
      </c>
      <c r="B1962" s="123">
        <f>IF('表格编辑 '!B1962="","",'表格编辑 '!B1962)</f>
        <v>10177</v>
      </c>
      <c r="C1962" s="123">
        <f>IF('表格编辑 '!E1962="","",'表格编辑 '!E1962)</f>
        <v>63</v>
      </c>
      <c r="D1962" s="123" t="str">
        <f>IF('表格编辑 '!F1962="","",'表格编辑 '!F1962)</f>
        <v>AI_born_event_2(RECEIVER, ARG0, ARG1, ARG2, ARG3,ARG4)</v>
      </c>
      <c r="E1962" s="123" t="str">
        <f>IF('表格编辑 '!G1962="","",'表格编辑 '!G1962)</f>
        <v>AI_born_event_2(RECEIVER, ARG0, ARG1, ARG2, ARG3,ARG4)</v>
      </c>
      <c r="F1962" s="123" t="str">
        <f>IF('表格编辑 '!H1962="","",'表格编辑 '!H1962)</f>
        <v/>
      </c>
      <c r="G1962" s="123" t="str">
        <f>IF('表格编辑 '!I1962="","",'表格编辑 '!I1962)</f>
        <v/>
      </c>
      <c r="H1962" s="123" t="str">
        <f>IF('表格编辑 '!J1962="","",'表格编辑 '!J1962)</f>
        <v>test_deadth_event(RECEIVER, ARG0, ARG1, ARG2, ARG3,ARG4)</v>
      </c>
      <c r="I1962" s="123">
        <f>IF('表格编辑 '!K1962="","",'表格编辑 '!K1962)</f>
        <v>1</v>
      </c>
      <c r="J1962" s="123">
        <f>IF('表格编辑 '!L1962="","",'表格编辑 '!L1962)</f>
        <v>50000</v>
      </c>
      <c r="K1962" s="123">
        <f>IF('表格编辑 '!M1962="","",'表格编辑 '!M1962)</f>
        <v>2000</v>
      </c>
      <c r="L1962" s="123">
        <f>IF('表格编辑 '!N1962="","",'表格编辑 '!N1962)</f>
        <v>800</v>
      </c>
      <c r="M1962" s="123">
        <f>IF('表格编辑 '!O1962="","",'表格编辑 '!O1962)</f>
        <v>250</v>
      </c>
      <c r="N1962" s="123">
        <f>IF('表格编辑 '!P1962="","",'表格编辑 '!P1962)</f>
        <v>100</v>
      </c>
      <c r="O1962" s="123">
        <f>IF('表格编辑 '!Q1962="","",'表格编辑 '!Q1962)</f>
        <v>500</v>
      </c>
      <c r="P1962" s="123">
        <f>IF('表格编辑 '!R1962="","",'表格编辑 '!R1962)</f>
        <v>710</v>
      </c>
      <c r="Q1962" s="123">
        <f>IF('表格编辑 '!S1962="","",'表格编辑 '!S1962)</f>
        <v>400</v>
      </c>
      <c r="R1962" s="123" t="str">
        <f>IF('表格编辑 '!T1962="","",'表格编辑 '!T1962)</f>
        <v/>
      </c>
      <c r="S1962" s="123">
        <f>IF('表格编辑 '!U1962="","",'表格编辑 '!U1962)</f>
        <v>91</v>
      </c>
      <c r="T1962" s="123" t="str">
        <f>IF('表格编辑 '!V1962="","",'表格编辑 '!V1962)</f>
        <v/>
      </c>
      <c r="U1962" s="123" t="str">
        <f>IF('表格编辑 '!W1962="","",'表格编辑 '!W1962)</f>
        <v/>
      </c>
      <c r="V1962" s="123" t="str">
        <f>IF('表格编辑 '!X1962="","",'表格编辑 '!X1962)</f>
        <v/>
      </c>
      <c r="W1962" s="123">
        <f>IF('表格编辑 '!Y1962="","",'表格编辑 '!Y1962)</f>
        <v>100</v>
      </c>
      <c r="X1962" s="123">
        <f>IF('表格编辑 '!Z1962="","",'表格编辑 '!Z1962)</f>
        <v>100</v>
      </c>
      <c r="Y1962" s="123">
        <f>IF('表格编辑 '!AA1962="","",'表格编辑 '!AA1962)</f>
        <v>100</v>
      </c>
      <c r="Z1962" s="123">
        <f>IF('表格编辑 '!AB1962="","",'表格编辑 '!AB1962)</f>
        <v>100</v>
      </c>
      <c r="AA1962" s="123">
        <f>IF('表格编辑 '!AC1962="","",'表格编辑 '!AC1962)</f>
        <v>100</v>
      </c>
      <c r="AB1962" s="123">
        <f>IF('表格编辑 '!AD1962="","",'表格编辑 '!AD1962)</f>
        <v>100</v>
      </c>
      <c r="AC1962" s="123" t="str">
        <f>IF('表格编辑 '!AE1962="","",'表格编辑 '!AE1962)</f>
        <v/>
      </c>
      <c r="AD1962" s="123">
        <f>IF('表格编辑 '!AF1962="","",'表格编辑 '!AF1962)</f>
        <v>151038</v>
      </c>
    </row>
    <row r="1963" spans="1:30">
      <c r="A1963" s="123">
        <f>IF('表格编辑 '!A1963="","",'表格编辑 '!A1963)</f>
        <v>51043</v>
      </c>
      <c r="B1963" s="123">
        <f>IF('表格编辑 '!B1963="","",'表格编辑 '!B1963)</f>
        <v>10178</v>
      </c>
      <c r="C1963" s="123">
        <f>IF('表格编辑 '!E1963="","",'表格编辑 '!E1963)</f>
        <v>63</v>
      </c>
      <c r="D1963" s="123" t="str">
        <f>IF('表格编辑 '!F1963="","",'表格编辑 '!F1963)</f>
        <v>AI_born_event_2(RECEIVER, ARG0, ARG1, ARG2, ARG3,ARG4)</v>
      </c>
      <c r="E1963" s="123" t="str">
        <f>IF('表格编辑 '!G1963="","",'表格编辑 '!G1963)</f>
        <v>AI_born_event_2(RECEIVER, ARG0, ARG1, ARG2, ARG3,ARG4)</v>
      </c>
      <c r="F1963" s="123" t="str">
        <f>IF('表格编辑 '!H1963="","",'表格编辑 '!H1963)</f>
        <v/>
      </c>
      <c r="G1963" s="123" t="str">
        <f>IF('表格编辑 '!I1963="","",'表格编辑 '!I1963)</f>
        <v/>
      </c>
      <c r="H1963" s="123" t="str">
        <f>IF('表格编辑 '!J1963="","",'表格编辑 '!J1963)</f>
        <v>test_deadth_event(RECEIVER, ARG0, ARG1, ARG2, ARG3,ARG4)</v>
      </c>
      <c r="I1963" s="123">
        <f>IF('表格编辑 '!K1963="","",'表格编辑 '!K1963)</f>
        <v>1</v>
      </c>
      <c r="J1963" s="123">
        <f>IF('表格编辑 '!L1963="","",'表格编辑 '!L1963)</f>
        <v>55000</v>
      </c>
      <c r="K1963" s="123">
        <f>IF('表格编辑 '!M1963="","",'表格编辑 '!M1963)</f>
        <v>2000</v>
      </c>
      <c r="L1963" s="123">
        <f>IF('表格编辑 '!N1963="","",'表格编辑 '!N1963)</f>
        <v>850</v>
      </c>
      <c r="M1963" s="123">
        <f>IF('表格编辑 '!O1963="","",'表格编辑 '!O1963)</f>
        <v>300</v>
      </c>
      <c r="N1963" s="123">
        <f>IF('表格编辑 '!P1963="","",'表格编辑 '!P1963)</f>
        <v>100</v>
      </c>
      <c r="O1963" s="123">
        <f>IF('表格编辑 '!Q1963="","",'表格编辑 '!Q1963)</f>
        <v>500</v>
      </c>
      <c r="P1963" s="123">
        <f>IF('表格编辑 '!R1963="","",'表格编辑 '!R1963)</f>
        <v>720</v>
      </c>
      <c r="Q1963" s="123">
        <f>IF('表格编辑 '!S1963="","",'表格编辑 '!S1963)</f>
        <v>400</v>
      </c>
      <c r="R1963" s="123" t="str">
        <f>IF('表格编辑 '!T1963="","",'表格编辑 '!T1963)</f>
        <v/>
      </c>
      <c r="S1963" s="123">
        <f>IF('表格编辑 '!U1963="","",'表格编辑 '!U1963)</f>
        <v>92</v>
      </c>
      <c r="T1963" s="123" t="str">
        <f>IF('表格编辑 '!V1963="","",'表格编辑 '!V1963)</f>
        <v/>
      </c>
      <c r="U1963" s="123" t="str">
        <f>IF('表格编辑 '!W1963="","",'表格编辑 '!W1963)</f>
        <v/>
      </c>
      <c r="V1963" s="123" t="str">
        <f>IF('表格编辑 '!X1963="","",'表格编辑 '!X1963)</f>
        <v/>
      </c>
      <c r="W1963" s="123">
        <f>IF('表格编辑 '!Y1963="","",'表格编辑 '!Y1963)</f>
        <v>100</v>
      </c>
      <c r="X1963" s="123">
        <f>IF('表格编辑 '!Z1963="","",'表格编辑 '!Z1963)</f>
        <v>100</v>
      </c>
      <c r="Y1963" s="123">
        <f>IF('表格编辑 '!AA1963="","",'表格编辑 '!AA1963)</f>
        <v>100</v>
      </c>
      <c r="Z1963" s="123">
        <f>IF('表格编辑 '!AB1963="","",'表格编辑 '!AB1963)</f>
        <v>100</v>
      </c>
      <c r="AA1963" s="123">
        <f>IF('表格编辑 '!AC1963="","",'表格编辑 '!AC1963)</f>
        <v>100</v>
      </c>
      <c r="AB1963" s="123">
        <f>IF('表格编辑 '!AD1963="","",'表格编辑 '!AD1963)</f>
        <v>100</v>
      </c>
      <c r="AC1963" s="123" t="str">
        <f>IF('表格编辑 '!AE1963="","",'表格编辑 '!AE1963)</f>
        <v/>
      </c>
      <c r="AD1963" s="123">
        <f>IF('表格编辑 '!AF1963="","",'表格编辑 '!AF1963)</f>
        <v>151038</v>
      </c>
    </row>
    <row r="1964" spans="1:30">
      <c r="A1964" s="123">
        <f>IF('表格编辑 '!A1964="","",'表格编辑 '!A1964)</f>
        <v>51044</v>
      </c>
      <c r="B1964" s="123">
        <f>IF('表格编辑 '!B1964="","",'表格编辑 '!B1964)</f>
        <v>10179</v>
      </c>
      <c r="C1964" s="123">
        <f>IF('表格编辑 '!E1964="","",'表格编辑 '!E1964)</f>
        <v>65</v>
      </c>
      <c r="D1964" s="123" t="str">
        <f>IF('表格编辑 '!F1964="","",'表格编辑 '!F1964)</f>
        <v>AI_born_event_2(RECEIVER, ARG0, ARG1, ARG2, ARG3,ARG4)</v>
      </c>
      <c r="E1964" s="123" t="str">
        <f>IF('表格编辑 '!G1964="","",'表格编辑 '!G1964)</f>
        <v>AI_born_event_2(RECEIVER, ARG0, ARG1, ARG2, ARG3,ARG4)</v>
      </c>
      <c r="F1964" s="123" t="str">
        <f>IF('表格编辑 '!H1964="","",'表格编辑 '!H1964)</f>
        <v/>
      </c>
      <c r="G1964" s="123" t="str">
        <f>IF('表格编辑 '!I1964="","",'表格编辑 '!I1964)</f>
        <v/>
      </c>
      <c r="H1964" s="123" t="str">
        <f>IF('表格编辑 '!J1964="","",'表格编辑 '!J1964)</f>
        <v>test_deadth_event(RECEIVER, ARG0, ARG1, ARG2, ARG3,ARG4)</v>
      </c>
      <c r="I1964" s="123">
        <f>IF('表格编辑 '!K1964="","",'表格编辑 '!K1964)</f>
        <v>1</v>
      </c>
      <c r="J1964" s="123">
        <f>IF('表格编辑 '!L1964="","",'表格编辑 '!L1964)</f>
        <v>60000</v>
      </c>
      <c r="K1964" s="123">
        <f>IF('表格编辑 '!M1964="","",'表格编辑 '!M1964)</f>
        <v>2000</v>
      </c>
      <c r="L1964" s="123">
        <f>IF('表格编辑 '!N1964="","",'表格编辑 '!N1964)</f>
        <v>900</v>
      </c>
      <c r="M1964" s="123">
        <f>IF('表格编辑 '!O1964="","",'表格编辑 '!O1964)</f>
        <v>350</v>
      </c>
      <c r="N1964" s="123">
        <f>IF('表格编辑 '!P1964="","",'表格编辑 '!P1964)</f>
        <v>100</v>
      </c>
      <c r="O1964" s="123">
        <f>IF('表格编辑 '!Q1964="","",'表格编辑 '!Q1964)</f>
        <v>600</v>
      </c>
      <c r="P1964" s="123">
        <f>IF('表格编辑 '!R1964="","",'表格编辑 '!R1964)</f>
        <v>730</v>
      </c>
      <c r="Q1964" s="123">
        <f>IF('表格编辑 '!S1964="","",'表格编辑 '!S1964)</f>
        <v>400</v>
      </c>
      <c r="R1964" s="123" t="str">
        <f>IF('表格编辑 '!T1964="","",'表格编辑 '!T1964)</f>
        <v/>
      </c>
      <c r="S1964" s="123">
        <f>IF('表格编辑 '!U1964="","",'表格编辑 '!U1964)</f>
        <v>93</v>
      </c>
      <c r="T1964" s="123" t="str">
        <f>IF('表格编辑 '!V1964="","",'表格编辑 '!V1964)</f>
        <v/>
      </c>
      <c r="U1964" s="123" t="str">
        <f>IF('表格编辑 '!W1964="","",'表格编辑 '!W1964)</f>
        <v/>
      </c>
      <c r="V1964" s="123" t="str">
        <f>IF('表格编辑 '!X1964="","",'表格编辑 '!X1964)</f>
        <v/>
      </c>
      <c r="W1964" s="123">
        <f>IF('表格编辑 '!Y1964="","",'表格编辑 '!Y1964)</f>
        <v>100</v>
      </c>
      <c r="X1964" s="123">
        <f>IF('表格编辑 '!Z1964="","",'表格编辑 '!Z1964)</f>
        <v>100</v>
      </c>
      <c r="Y1964" s="123">
        <f>IF('表格编辑 '!AA1964="","",'表格编辑 '!AA1964)</f>
        <v>100</v>
      </c>
      <c r="Z1964" s="123">
        <f>IF('表格编辑 '!AB1964="","",'表格编辑 '!AB1964)</f>
        <v>100</v>
      </c>
      <c r="AA1964" s="123">
        <f>IF('表格编辑 '!AC1964="","",'表格编辑 '!AC1964)</f>
        <v>100</v>
      </c>
      <c r="AB1964" s="123">
        <f>IF('表格编辑 '!AD1964="","",'表格编辑 '!AD1964)</f>
        <v>100</v>
      </c>
      <c r="AC1964" s="123" t="str">
        <f>IF('表格编辑 '!AE1964="","",'表格编辑 '!AE1964)</f>
        <v/>
      </c>
      <c r="AD1964" s="123">
        <f>IF('表格编辑 '!AF1964="","",'表格编辑 '!AF1964)</f>
        <v>151038</v>
      </c>
    </row>
    <row r="1965" spans="1:30">
      <c r="A1965" s="123">
        <f>IF('表格编辑 '!A1965="","",'表格编辑 '!A1965)</f>
        <v>51045</v>
      </c>
      <c r="B1965" s="123">
        <f>IF('表格编辑 '!B1965="","",'表格编辑 '!B1965)</f>
        <v>10180</v>
      </c>
      <c r="C1965" s="123">
        <f>IF('表格编辑 '!E1965="","",'表格编辑 '!E1965)</f>
        <v>65</v>
      </c>
      <c r="D1965" s="123" t="str">
        <f>IF('表格编辑 '!F1965="","",'表格编辑 '!F1965)</f>
        <v>AI_born_event_2(RECEIVER, ARG0, ARG1, ARG2, ARG3,ARG4)</v>
      </c>
      <c r="E1965" s="123" t="str">
        <f>IF('表格编辑 '!G1965="","",'表格编辑 '!G1965)</f>
        <v>AI_born_event_2(RECEIVER, ARG0, ARG1, ARG2, ARG3,ARG4)</v>
      </c>
      <c r="F1965" s="123" t="str">
        <f>IF('表格编辑 '!H1965="","",'表格编辑 '!H1965)</f>
        <v/>
      </c>
      <c r="G1965" s="123" t="str">
        <f>IF('表格编辑 '!I1965="","",'表格编辑 '!I1965)</f>
        <v/>
      </c>
      <c r="H1965" s="123" t="str">
        <f>IF('表格编辑 '!J1965="","",'表格编辑 '!J1965)</f>
        <v>test_deadth_event(RECEIVER, ARG0, ARG1, ARG2, ARG3,ARG4)</v>
      </c>
      <c r="I1965" s="123">
        <f>IF('表格编辑 '!K1965="","",'表格编辑 '!K1965)</f>
        <v>1</v>
      </c>
      <c r="J1965" s="123">
        <f>IF('表格编辑 '!L1965="","",'表格编辑 '!L1965)</f>
        <v>65000</v>
      </c>
      <c r="K1965" s="123">
        <f>IF('表格编辑 '!M1965="","",'表格编辑 '!M1965)</f>
        <v>2000</v>
      </c>
      <c r="L1965" s="123">
        <f>IF('表格编辑 '!N1965="","",'表格编辑 '!N1965)</f>
        <v>950</v>
      </c>
      <c r="M1965" s="123">
        <f>IF('表格编辑 '!O1965="","",'表格编辑 '!O1965)</f>
        <v>400</v>
      </c>
      <c r="N1965" s="123">
        <f>IF('表格编辑 '!P1965="","",'表格编辑 '!P1965)</f>
        <v>100</v>
      </c>
      <c r="O1965" s="123">
        <f>IF('表格编辑 '!Q1965="","",'表格编辑 '!Q1965)</f>
        <v>600</v>
      </c>
      <c r="P1965" s="123">
        <f>IF('表格编辑 '!R1965="","",'表格编辑 '!R1965)</f>
        <v>740</v>
      </c>
      <c r="Q1965" s="123">
        <f>IF('表格编辑 '!S1965="","",'表格编辑 '!S1965)</f>
        <v>400</v>
      </c>
      <c r="R1965" s="123" t="str">
        <f>IF('表格编辑 '!T1965="","",'表格编辑 '!T1965)</f>
        <v/>
      </c>
      <c r="S1965" s="123">
        <f>IF('表格编辑 '!U1965="","",'表格编辑 '!U1965)</f>
        <v>94</v>
      </c>
      <c r="T1965" s="123" t="str">
        <f>IF('表格编辑 '!V1965="","",'表格编辑 '!V1965)</f>
        <v/>
      </c>
      <c r="U1965" s="123" t="str">
        <f>IF('表格编辑 '!W1965="","",'表格编辑 '!W1965)</f>
        <v/>
      </c>
      <c r="V1965" s="123" t="str">
        <f>IF('表格编辑 '!X1965="","",'表格编辑 '!X1965)</f>
        <v/>
      </c>
      <c r="W1965" s="123">
        <f>IF('表格编辑 '!Y1965="","",'表格编辑 '!Y1965)</f>
        <v>100</v>
      </c>
      <c r="X1965" s="123">
        <f>IF('表格编辑 '!Z1965="","",'表格编辑 '!Z1965)</f>
        <v>100</v>
      </c>
      <c r="Y1965" s="123">
        <f>IF('表格编辑 '!AA1965="","",'表格编辑 '!AA1965)</f>
        <v>100</v>
      </c>
      <c r="Z1965" s="123">
        <f>IF('表格编辑 '!AB1965="","",'表格编辑 '!AB1965)</f>
        <v>100</v>
      </c>
      <c r="AA1965" s="123">
        <f>IF('表格编辑 '!AC1965="","",'表格编辑 '!AC1965)</f>
        <v>100</v>
      </c>
      <c r="AB1965" s="123">
        <f>IF('表格编辑 '!AD1965="","",'表格编辑 '!AD1965)</f>
        <v>100</v>
      </c>
      <c r="AC1965" s="123" t="str">
        <f>IF('表格编辑 '!AE1965="","",'表格编辑 '!AE1965)</f>
        <v/>
      </c>
      <c r="AD1965" s="123">
        <f>IF('表格编辑 '!AF1965="","",'表格编辑 '!AF1965)</f>
        <v>151038</v>
      </c>
    </row>
    <row r="1966" spans="1:30">
      <c r="A1966" s="123">
        <f>IF('表格编辑 '!A1966="","",'表格编辑 '!A1966)</f>
        <v>51046</v>
      </c>
      <c r="B1966" s="123">
        <f>IF('表格编辑 '!B1966="","",'表格编辑 '!B1966)</f>
        <v>10181</v>
      </c>
      <c r="C1966" s="123">
        <f>IF('表格编辑 '!E1966="","",'表格编辑 '!E1966)</f>
        <v>67</v>
      </c>
      <c r="D1966" s="123" t="str">
        <f>IF('表格编辑 '!F1966="","",'表格编辑 '!F1966)</f>
        <v>AI_born_event_2(RECEIVER, ARG0, ARG1, ARG2, ARG3,ARG4)</v>
      </c>
      <c r="E1966" s="123" t="str">
        <f>IF('表格编辑 '!G1966="","",'表格编辑 '!G1966)</f>
        <v>AI_born_event_2(RECEIVER, ARG0, ARG1, ARG2, ARG3,ARG4)</v>
      </c>
      <c r="F1966" s="123" t="str">
        <f>IF('表格编辑 '!H1966="","",'表格编辑 '!H1966)</f>
        <v/>
      </c>
      <c r="G1966" s="123" t="str">
        <f>IF('表格编辑 '!I1966="","",'表格编辑 '!I1966)</f>
        <v/>
      </c>
      <c r="H1966" s="123" t="str">
        <f>IF('表格编辑 '!J1966="","",'表格编辑 '!J1966)</f>
        <v>test_deadth_event(RECEIVER, ARG0, ARG1, ARG2, ARG3,ARG4)</v>
      </c>
      <c r="I1966" s="123">
        <f>IF('表格编辑 '!K1966="","",'表格编辑 '!K1966)</f>
        <v>1</v>
      </c>
      <c r="J1966" s="123">
        <f>IF('表格编辑 '!L1966="","",'表格编辑 '!L1966)</f>
        <v>70000</v>
      </c>
      <c r="K1966" s="123">
        <f>IF('表格编辑 '!M1966="","",'表格编辑 '!M1966)</f>
        <v>2000</v>
      </c>
      <c r="L1966" s="123">
        <f>IF('表格编辑 '!N1966="","",'表格编辑 '!N1966)</f>
        <v>1000</v>
      </c>
      <c r="M1966" s="123">
        <f>IF('表格编辑 '!O1966="","",'表格编辑 '!O1966)</f>
        <v>450</v>
      </c>
      <c r="N1966" s="123">
        <f>IF('表格编辑 '!P1966="","",'表格编辑 '!P1966)</f>
        <v>100</v>
      </c>
      <c r="O1966" s="123">
        <f>IF('表格编辑 '!Q1966="","",'表格编辑 '!Q1966)</f>
        <v>700</v>
      </c>
      <c r="P1966" s="123">
        <f>IF('表格编辑 '!R1966="","",'表格编辑 '!R1966)</f>
        <v>750</v>
      </c>
      <c r="Q1966" s="123">
        <f>IF('表格编辑 '!S1966="","",'表格编辑 '!S1966)</f>
        <v>400</v>
      </c>
      <c r="R1966" s="123" t="str">
        <f>IF('表格编辑 '!T1966="","",'表格编辑 '!T1966)</f>
        <v/>
      </c>
      <c r="S1966" s="123">
        <f>IF('表格编辑 '!U1966="","",'表格编辑 '!U1966)</f>
        <v>95</v>
      </c>
      <c r="T1966" s="123" t="str">
        <f>IF('表格编辑 '!V1966="","",'表格编辑 '!V1966)</f>
        <v/>
      </c>
      <c r="U1966" s="123" t="str">
        <f>IF('表格编辑 '!W1966="","",'表格编辑 '!W1966)</f>
        <v/>
      </c>
      <c r="V1966" s="123" t="str">
        <f>IF('表格编辑 '!X1966="","",'表格编辑 '!X1966)</f>
        <v/>
      </c>
      <c r="W1966" s="123">
        <f>IF('表格编辑 '!Y1966="","",'表格编辑 '!Y1966)</f>
        <v>100</v>
      </c>
      <c r="X1966" s="123">
        <f>IF('表格编辑 '!Z1966="","",'表格编辑 '!Z1966)</f>
        <v>100</v>
      </c>
      <c r="Y1966" s="123">
        <f>IF('表格编辑 '!AA1966="","",'表格编辑 '!AA1966)</f>
        <v>100</v>
      </c>
      <c r="Z1966" s="123">
        <f>IF('表格编辑 '!AB1966="","",'表格编辑 '!AB1966)</f>
        <v>100</v>
      </c>
      <c r="AA1966" s="123">
        <f>IF('表格编辑 '!AC1966="","",'表格编辑 '!AC1966)</f>
        <v>100</v>
      </c>
      <c r="AB1966" s="123">
        <f>IF('表格编辑 '!AD1966="","",'表格编辑 '!AD1966)</f>
        <v>100</v>
      </c>
      <c r="AC1966" s="123" t="str">
        <f>IF('表格编辑 '!AE1966="","",'表格编辑 '!AE1966)</f>
        <v/>
      </c>
      <c r="AD1966" s="123">
        <f>IF('表格编辑 '!AF1966="","",'表格编辑 '!AF1966)</f>
        <v>151038</v>
      </c>
    </row>
    <row r="1967" spans="1:30">
      <c r="A1967" s="123">
        <f>IF('表格编辑 '!A1967="","",'表格编辑 '!A1967)</f>
        <v>51047</v>
      </c>
      <c r="B1967" s="123">
        <f>IF('表格编辑 '!B1967="","",'表格编辑 '!B1967)</f>
        <v>10182</v>
      </c>
      <c r="C1967" s="123">
        <f>IF('表格编辑 '!E1967="","",'表格编辑 '!E1967)</f>
        <v>67</v>
      </c>
      <c r="D1967" s="123" t="str">
        <f>IF('表格编辑 '!F1967="","",'表格编辑 '!F1967)</f>
        <v>AI_born_event_2(RECEIVER, ARG0, ARG1, ARG2, ARG3,ARG4)</v>
      </c>
      <c r="E1967" s="123" t="str">
        <f>IF('表格编辑 '!G1967="","",'表格编辑 '!G1967)</f>
        <v>AI_born_event_2(RECEIVER, ARG0, ARG1, ARG2, ARG3,ARG4)</v>
      </c>
      <c r="F1967" s="123" t="str">
        <f>IF('表格编辑 '!H1967="","",'表格编辑 '!H1967)</f>
        <v/>
      </c>
      <c r="G1967" s="123" t="str">
        <f>IF('表格编辑 '!I1967="","",'表格编辑 '!I1967)</f>
        <v/>
      </c>
      <c r="H1967" s="123" t="str">
        <f>IF('表格编辑 '!J1967="","",'表格编辑 '!J1967)</f>
        <v>test_deadth_event(RECEIVER, ARG0, ARG1, ARG2, ARG3,ARG4)</v>
      </c>
      <c r="I1967" s="123">
        <f>IF('表格编辑 '!K1967="","",'表格编辑 '!K1967)</f>
        <v>1</v>
      </c>
      <c r="J1967" s="123">
        <f>IF('表格编辑 '!L1967="","",'表格编辑 '!L1967)</f>
        <v>75000</v>
      </c>
      <c r="K1967" s="123">
        <f>IF('表格编辑 '!M1967="","",'表格编辑 '!M1967)</f>
        <v>2000</v>
      </c>
      <c r="L1967" s="123">
        <f>IF('表格编辑 '!N1967="","",'表格编辑 '!N1967)</f>
        <v>1100</v>
      </c>
      <c r="M1967" s="123">
        <f>IF('表格编辑 '!O1967="","",'表格编辑 '!O1967)</f>
        <v>500</v>
      </c>
      <c r="N1967" s="123">
        <f>IF('表格编辑 '!P1967="","",'表格编辑 '!P1967)</f>
        <v>100</v>
      </c>
      <c r="O1967" s="123">
        <f>IF('表格编辑 '!Q1967="","",'表格编辑 '!Q1967)</f>
        <v>700</v>
      </c>
      <c r="P1967" s="123">
        <f>IF('表格编辑 '!R1967="","",'表格编辑 '!R1967)</f>
        <v>760</v>
      </c>
      <c r="Q1967" s="123">
        <f>IF('表格编辑 '!S1967="","",'表格编辑 '!S1967)</f>
        <v>400</v>
      </c>
      <c r="R1967" s="123" t="str">
        <f>IF('表格编辑 '!T1967="","",'表格编辑 '!T1967)</f>
        <v/>
      </c>
      <c r="S1967" s="123">
        <f>IF('表格编辑 '!U1967="","",'表格编辑 '!U1967)</f>
        <v>96</v>
      </c>
      <c r="T1967" s="123" t="str">
        <f>IF('表格编辑 '!V1967="","",'表格编辑 '!V1967)</f>
        <v/>
      </c>
      <c r="U1967" s="123" t="str">
        <f>IF('表格编辑 '!W1967="","",'表格编辑 '!W1967)</f>
        <v/>
      </c>
      <c r="V1967" s="123" t="str">
        <f>IF('表格编辑 '!X1967="","",'表格编辑 '!X1967)</f>
        <v/>
      </c>
      <c r="W1967" s="123">
        <f>IF('表格编辑 '!Y1967="","",'表格编辑 '!Y1967)</f>
        <v>100</v>
      </c>
      <c r="X1967" s="123">
        <f>IF('表格编辑 '!Z1967="","",'表格编辑 '!Z1967)</f>
        <v>100</v>
      </c>
      <c r="Y1967" s="123">
        <f>IF('表格编辑 '!AA1967="","",'表格编辑 '!AA1967)</f>
        <v>100</v>
      </c>
      <c r="Z1967" s="123">
        <f>IF('表格编辑 '!AB1967="","",'表格编辑 '!AB1967)</f>
        <v>100</v>
      </c>
      <c r="AA1967" s="123">
        <f>IF('表格编辑 '!AC1967="","",'表格编辑 '!AC1967)</f>
        <v>100</v>
      </c>
      <c r="AB1967" s="123">
        <f>IF('表格编辑 '!AD1967="","",'表格编辑 '!AD1967)</f>
        <v>100</v>
      </c>
      <c r="AC1967" s="123" t="str">
        <f>IF('表格编辑 '!AE1967="","",'表格编辑 '!AE1967)</f>
        <v/>
      </c>
      <c r="AD1967" s="123">
        <f>IF('表格编辑 '!AF1967="","",'表格编辑 '!AF1967)</f>
        <v>151038</v>
      </c>
    </row>
    <row r="1968" spans="1:30">
      <c r="A1968" s="123">
        <f>IF('表格编辑 '!A1968="","",'表格编辑 '!A1968)</f>
        <v>51048</v>
      </c>
      <c r="B1968" s="123">
        <f>IF('表格编辑 '!B1968="","",'表格编辑 '!B1968)</f>
        <v>10183</v>
      </c>
      <c r="C1968" s="123">
        <f>IF('表格编辑 '!E1968="","",'表格编辑 '!E1968)</f>
        <v>69</v>
      </c>
      <c r="D1968" s="123" t="str">
        <f>IF('表格编辑 '!F1968="","",'表格编辑 '!F1968)</f>
        <v>AI_born_event_2(RECEIVER, ARG0, ARG1, ARG2, ARG3,ARG4)</v>
      </c>
      <c r="E1968" s="123" t="str">
        <f>IF('表格编辑 '!G1968="","",'表格编辑 '!G1968)</f>
        <v>AI_born_event_2(RECEIVER, ARG0, ARG1, ARG2, ARG3,ARG4)</v>
      </c>
      <c r="F1968" s="123" t="str">
        <f>IF('表格编辑 '!H1968="","",'表格编辑 '!H1968)</f>
        <v/>
      </c>
      <c r="G1968" s="123" t="str">
        <f>IF('表格编辑 '!I1968="","",'表格编辑 '!I1968)</f>
        <v/>
      </c>
      <c r="H1968" s="123" t="str">
        <f>IF('表格编辑 '!J1968="","",'表格编辑 '!J1968)</f>
        <v>test_deadth_event(RECEIVER, ARG0, ARG1, ARG2, ARG3,ARG4)</v>
      </c>
      <c r="I1968" s="123">
        <f>IF('表格编辑 '!K1968="","",'表格编辑 '!K1968)</f>
        <v>1</v>
      </c>
      <c r="J1968" s="123">
        <f>IF('表格编辑 '!L1968="","",'表格编辑 '!L1968)</f>
        <v>80000</v>
      </c>
      <c r="K1968" s="123">
        <f>IF('表格编辑 '!M1968="","",'表格编辑 '!M1968)</f>
        <v>2000</v>
      </c>
      <c r="L1968" s="123">
        <f>IF('表格编辑 '!N1968="","",'表格编辑 '!N1968)</f>
        <v>1200</v>
      </c>
      <c r="M1968" s="123">
        <f>IF('表格编辑 '!O1968="","",'表格编辑 '!O1968)</f>
        <v>550</v>
      </c>
      <c r="N1968" s="123">
        <f>IF('表格编辑 '!P1968="","",'表格编辑 '!P1968)</f>
        <v>100</v>
      </c>
      <c r="O1968" s="123">
        <f>IF('表格编辑 '!Q1968="","",'表格编辑 '!Q1968)</f>
        <v>800</v>
      </c>
      <c r="P1968" s="123">
        <f>IF('表格编辑 '!R1968="","",'表格编辑 '!R1968)</f>
        <v>770</v>
      </c>
      <c r="Q1968" s="123">
        <f>IF('表格编辑 '!S1968="","",'表格编辑 '!S1968)</f>
        <v>400</v>
      </c>
      <c r="R1968" s="123" t="str">
        <f>IF('表格编辑 '!T1968="","",'表格编辑 '!T1968)</f>
        <v/>
      </c>
      <c r="S1968" s="123">
        <f>IF('表格编辑 '!U1968="","",'表格编辑 '!U1968)</f>
        <v>97</v>
      </c>
      <c r="T1968" s="123" t="str">
        <f>IF('表格编辑 '!V1968="","",'表格编辑 '!V1968)</f>
        <v/>
      </c>
      <c r="U1968" s="123" t="str">
        <f>IF('表格编辑 '!W1968="","",'表格编辑 '!W1968)</f>
        <v/>
      </c>
      <c r="V1968" s="123" t="str">
        <f>IF('表格编辑 '!X1968="","",'表格编辑 '!X1968)</f>
        <v/>
      </c>
      <c r="W1968" s="123">
        <f>IF('表格编辑 '!Y1968="","",'表格编辑 '!Y1968)</f>
        <v>100</v>
      </c>
      <c r="X1968" s="123">
        <f>IF('表格编辑 '!Z1968="","",'表格编辑 '!Z1968)</f>
        <v>100</v>
      </c>
      <c r="Y1968" s="123">
        <f>IF('表格编辑 '!AA1968="","",'表格编辑 '!AA1968)</f>
        <v>100</v>
      </c>
      <c r="Z1968" s="123">
        <f>IF('表格编辑 '!AB1968="","",'表格编辑 '!AB1968)</f>
        <v>100</v>
      </c>
      <c r="AA1968" s="123">
        <f>IF('表格编辑 '!AC1968="","",'表格编辑 '!AC1968)</f>
        <v>100</v>
      </c>
      <c r="AB1968" s="123">
        <f>IF('表格编辑 '!AD1968="","",'表格编辑 '!AD1968)</f>
        <v>100</v>
      </c>
      <c r="AC1968" s="123" t="str">
        <f>IF('表格编辑 '!AE1968="","",'表格编辑 '!AE1968)</f>
        <v/>
      </c>
      <c r="AD1968" s="123">
        <f>IF('表格编辑 '!AF1968="","",'表格编辑 '!AF1968)</f>
        <v>151038</v>
      </c>
    </row>
    <row r="1969" spans="1:30">
      <c r="A1969" s="123">
        <f>IF('表格编辑 '!A1969="","",'表格编辑 '!A1969)</f>
        <v>51049</v>
      </c>
      <c r="B1969" s="123">
        <f>IF('表格编辑 '!B1969="","",'表格编辑 '!B1969)</f>
        <v>10184</v>
      </c>
      <c r="C1969" s="123">
        <f>IF('表格编辑 '!E1969="","",'表格编辑 '!E1969)</f>
        <v>69</v>
      </c>
      <c r="D1969" s="123" t="str">
        <f>IF('表格编辑 '!F1969="","",'表格编辑 '!F1969)</f>
        <v>AI_born_event_2(RECEIVER, ARG0, ARG1, ARG2, ARG3,ARG4)</v>
      </c>
      <c r="E1969" s="123" t="str">
        <f>IF('表格编辑 '!G1969="","",'表格编辑 '!G1969)</f>
        <v>AI_born_event_2(RECEIVER, ARG0, ARG1, ARG2, ARG3,ARG4)</v>
      </c>
      <c r="F1969" s="123" t="str">
        <f>IF('表格编辑 '!H1969="","",'表格编辑 '!H1969)</f>
        <v/>
      </c>
      <c r="G1969" s="123" t="str">
        <f>IF('表格编辑 '!I1969="","",'表格编辑 '!I1969)</f>
        <v/>
      </c>
      <c r="H1969" s="123" t="str">
        <f>IF('表格编辑 '!J1969="","",'表格编辑 '!J1969)</f>
        <v>test_deadth_event(RECEIVER, ARG0, ARG1, ARG2, ARG3,ARG4)</v>
      </c>
      <c r="I1969" s="123">
        <f>IF('表格编辑 '!K1969="","",'表格编辑 '!K1969)</f>
        <v>1</v>
      </c>
      <c r="J1969" s="123">
        <f>IF('表格编辑 '!L1969="","",'表格编辑 '!L1969)</f>
        <v>85000</v>
      </c>
      <c r="K1969" s="123">
        <f>IF('表格编辑 '!M1969="","",'表格编辑 '!M1969)</f>
        <v>2000</v>
      </c>
      <c r="L1969" s="123">
        <f>IF('表格编辑 '!N1969="","",'表格编辑 '!N1969)</f>
        <v>1300</v>
      </c>
      <c r="M1969" s="123">
        <f>IF('表格编辑 '!O1969="","",'表格编辑 '!O1969)</f>
        <v>600</v>
      </c>
      <c r="N1969" s="123">
        <f>IF('表格编辑 '!P1969="","",'表格编辑 '!P1969)</f>
        <v>100</v>
      </c>
      <c r="O1969" s="123">
        <f>IF('表格编辑 '!Q1969="","",'表格编辑 '!Q1969)</f>
        <v>800</v>
      </c>
      <c r="P1969" s="123">
        <f>IF('表格编辑 '!R1969="","",'表格编辑 '!R1969)</f>
        <v>780</v>
      </c>
      <c r="Q1969" s="123">
        <f>IF('表格编辑 '!S1969="","",'表格编辑 '!S1969)</f>
        <v>400</v>
      </c>
      <c r="R1969" s="123" t="str">
        <f>IF('表格编辑 '!T1969="","",'表格编辑 '!T1969)</f>
        <v/>
      </c>
      <c r="S1969" s="123">
        <f>IF('表格编辑 '!U1969="","",'表格编辑 '!U1969)</f>
        <v>98</v>
      </c>
      <c r="T1969" s="123" t="str">
        <f>IF('表格编辑 '!V1969="","",'表格编辑 '!V1969)</f>
        <v/>
      </c>
      <c r="U1969" s="123" t="str">
        <f>IF('表格编辑 '!W1969="","",'表格编辑 '!W1969)</f>
        <v/>
      </c>
      <c r="V1969" s="123" t="str">
        <f>IF('表格编辑 '!X1969="","",'表格编辑 '!X1969)</f>
        <v/>
      </c>
      <c r="W1969" s="123">
        <f>IF('表格编辑 '!Y1969="","",'表格编辑 '!Y1969)</f>
        <v>100</v>
      </c>
      <c r="X1969" s="123">
        <f>IF('表格编辑 '!Z1969="","",'表格编辑 '!Z1969)</f>
        <v>100</v>
      </c>
      <c r="Y1969" s="123">
        <f>IF('表格编辑 '!AA1969="","",'表格编辑 '!AA1969)</f>
        <v>100</v>
      </c>
      <c r="Z1969" s="123">
        <f>IF('表格编辑 '!AB1969="","",'表格编辑 '!AB1969)</f>
        <v>100</v>
      </c>
      <c r="AA1969" s="123">
        <f>IF('表格编辑 '!AC1969="","",'表格编辑 '!AC1969)</f>
        <v>100</v>
      </c>
      <c r="AB1969" s="123">
        <f>IF('表格编辑 '!AD1969="","",'表格编辑 '!AD1969)</f>
        <v>100</v>
      </c>
      <c r="AC1969" s="123" t="str">
        <f>IF('表格编辑 '!AE1969="","",'表格编辑 '!AE1969)</f>
        <v/>
      </c>
      <c r="AD1969" s="123">
        <f>IF('表格编辑 '!AF1969="","",'表格编辑 '!AF1969)</f>
        <v>151038</v>
      </c>
    </row>
    <row r="1970" spans="1:30">
      <c r="A1970" s="123">
        <f>IF('表格编辑 '!A1970="","",'表格编辑 '!A1970)</f>
        <v>51050</v>
      </c>
      <c r="B1970" s="123">
        <f>IF('表格编辑 '!B1970="","",'表格编辑 '!B1970)</f>
        <v>10185</v>
      </c>
      <c r="C1970" s="123">
        <f>IF('表格编辑 '!E1970="","",'表格编辑 '!E1970)</f>
        <v>70</v>
      </c>
      <c r="D1970" s="123" t="str">
        <f>IF('表格编辑 '!F1970="","",'表格编辑 '!F1970)</f>
        <v>AI_born_event_2(RECEIVER, ARG0, ARG1, ARG2, ARG3,ARG4)</v>
      </c>
      <c r="E1970" s="123" t="str">
        <f>IF('表格编辑 '!G1970="","",'表格编辑 '!G1970)</f>
        <v>AI_born_event_2(RECEIVER, ARG0, ARG1, ARG2, ARG3,ARG4)</v>
      </c>
      <c r="F1970" s="123" t="str">
        <f>IF('表格编辑 '!H1970="","",'表格编辑 '!H1970)</f>
        <v/>
      </c>
      <c r="G1970" s="123" t="str">
        <f>IF('表格编辑 '!I1970="","",'表格编辑 '!I1970)</f>
        <v/>
      </c>
      <c r="H1970" s="123" t="str">
        <f>IF('表格编辑 '!J1970="","",'表格编辑 '!J1970)</f>
        <v>test_deadth_event(RECEIVER, ARG0, ARG1, ARG2, ARG3,ARG4)</v>
      </c>
      <c r="I1970" s="123">
        <f>IF('表格编辑 '!K1970="","",'表格编辑 '!K1970)</f>
        <v>1</v>
      </c>
      <c r="J1970" s="123">
        <f>IF('表格编辑 '!L1970="","",'表格编辑 '!L1970)</f>
        <v>90000</v>
      </c>
      <c r="K1970" s="123">
        <f>IF('表格编辑 '!M1970="","",'表格编辑 '!M1970)</f>
        <v>2000</v>
      </c>
      <c r="L1970" s="123">
        <f>IF('表格编辑 '!N1970="","",'表格编辑 '!N1970)</f>
        <v>1400</v>
      </c>
      <c r="M1970" s="123">
        <f>IF('表格编辑 '!O1970="","",'表格编辑 '!O1970)</f>
        <v>650</v>
      </c>
      <c r="N1970" s="123">
        <f>IF('表格编辑 '!P1970="","",'表格编辑 '!P1970)</f>
        <v>100</v>
      </c>
      <c r="O1970" s="123">
        <f>IF('表格编辑 '!Q1970="","",'表格编辑 '!Q1970)</f>
        <v>900</v>
      </c>
      <c r="P1970" s="123">
        <f>IF('表格编辑 '!R1970="","",'表格编辑 '!R1970)</f>
        <v>790</v>
      </c>
      <c r="Q1970" s="123">
        <f>IF('表格编辑 '!S1970="","",'表格编辑 '!S1970)</f>
        <v>400</v>
      </c>
      <c r="R1970" s="123" t="str">
        <f>IF('表格编辑 '!T1970="","",'表格编辑 '!T1970)</f>
        <v/>
      </c>
      <c r="S1970" s="123">
        <f>IF('表格编辑 '!U1970="","",'表格编辑 '!U1970)</f>
        <v>99</v>
      </c>
      <c r="T1970" s="123" t="str">
        <f>IF('表格编辑 '!V1970="","",'表格编辑 '!V1970)</f>
        <v/>
      </c>
      <c r="U1970" s="123" t="str">
        <f>IF('表格编辑 '!W1970="","",'表格编辑 '!W1970)</f>
        <v/>
      </c>
      <c r="V1970" s="123" t="str">
        <f>IF('表格编辑 '!X1970="","",'表格编辑 '!X1970)</f>
        <v/>
      </c>
      <c r="W1970" s="123">
        <f>IF('表格编辑 '!Y1970="","",'表格编辑 '!Y1970)</f>
        <v>100</v>
      </c>
      <c r="X1970" s="123">
        <f>IF('表格编辑 '!Z1970="","",'表格编辑 '!Z1970)</f>
        <v>100</v>
      </c>
      <c r="Y1970" s="123">
        <f>IF('表格编辑 '!AA1970="","",'表格编辑 '!AA1970)</f>
        <v>100</v>
      </c>
      <c r="Z1970" s="123">
        <f>IF('表格编辑 '!AB1970="","",'表格编辑 '!AB1970)</f>
        <v>100</v>
      </c>
      <c r="AA1970" s="123">
        <f>IF('表格编辑 '!AC1970="","",'表格编辑 '!AC1970)</f>
        <v>100</v>
      </c>
      <c r="AB1970" s="123">
        <f>IF('表格编辑 '!AD1970="","",'表格编辑 '!AD1970)</f>
        <v>100</v>
      </c>
      <c r="AC1970" s="123" t="str">
        <f>IF('表格编辑 '!AE1970="","",'表格编辑 '!AE1970)</f>
        <v/>
      </c>
      <c r="AD1970" s="123">
        <f>IF('表格编辑 '!AF1970="","",'表格编辑 '!AF1970)</f>
        <v>151038</v>
      </c>
    </row>
    <row r="1971" spans="1:30">
      <c r="A1971" s="123">
        <f>IF('表格编辑 '!A1971="","",'表格编辑 '!A1971)</f>
        <v>51051</v>
      </c>
      <c r="B1971" s="123">
        <f>IF('表格编辑 '!B1971="","",'表格编辑 '!B1971)</f>
        <v>10186</v>
      </c>
      <c r="C1971" s="123">
        <f>IF('表格编辑 '!E1971="","",'表格编辑 '!E1971)</f>
        <v>70</v>
      </c>
      <c r="D1971" s="123" t="str">
        <f>IF('表格编辑 '!F1971="","",'表格编辑 '!F1971)</f>
        <v>AI_born_event_2(RECEIVER, ARG0, ARG1, ARG2, ARG3,ARG4)</v>
      </c>
      <c r="E1971" s="123" t="str">
        <f>IF('表格编辑 '!G1971="","",'表格编辑 '!G1971)</f>
        <v>AI_born_event_2(RECEIVER, ARG0, ARG1, ARG2, ARG3,ARG4)</v>
      </c>
      <c r="F1971" s="123" t="str">
        <f>IF('表格编辑 '!H1971="","",'表格编辑 '!H1971)</f>
        <v/>
      </c>
      <c r="G1971" s="123" t="str">
        <f>IF('表格编辑 '!I1971="","",'表格编辑 '!I1971)</f>
        <v/>
      </c>
      <c r="H1971" s="123" t="str">
        <f>IF('表格编辑 '!J1971="","",'表格编辑 '!J1971)</f>
        <v>test_deadth_event(RECEIVER, ARG0, ARG1, ARG2, ARG3,ARG4)</v>
      </c>
      <c r="I1971" s="123">
        <f>IF('表格编辑 '!K1971="","",'表格编辑 '!K1971)</f>
        <v>1</v>
      </c>
      <c r="J1971" s="123">
        <f>IF('表格编辑 '!L1971="","",'表格编辑 '!L1971)</f>
        <v>100000</v>
      </c>
      <c r="K1971" s="123">
        <f>IF('表格编辑 '!M1971="","",'表格编辑 '!M1971)</f>
        <v>2000</v>
      </c>
      <c r="L1971" s="123">
        <f>IF('表格编辑 '!N1971="","",'表格编辑 '!N1971)</f>
        <v>1500</v>
      </c>
      <c r="M1971" s="123">
        <f>IF('表格编辑 '!O1971="","",'表格编辑 '!O1971)</f>
        <v>700</v>
      </c>
      <c r="N1971" s="123">
        <f>IF('表格编辑 '!P1971="","",'表格编辑 '!P1971)</f>
        <v>100</v>
      </c>
      <c r="O1971" s="123">
        <f>IF('表格编辑 '!Q1971="","",'表格编辑 '!Q1971)</f>
        <v>1000</v>
      </c>
      <c r="P1971" s="123">
        <f>IF('表格编辑 '!R1971="","",'表格编辑 '!R1971)</f>
        <v>800</v>
      </c>
      <c r="Q1971" s="123">
        <f>IF('表格编辑 '!S1971="","",'表格编辑 '!S1971)</f>
        <v>400</v>
      </c>
      <c r="R1971" s="123" t="str">
        <f>IF('表格编辑 '!T1971="","",'表格编辑 '!T1971)</f>
        <v/>
      </c>
      <c r="S1971" s="123">
        <f>IF('表格编辑 '!U1971="","",'表格编辑 '!U1971)</f>
        <v>100</v>
      </c>
      <c r="T1971" s="123" t="str">
        <f>IF('表格编辑 '!V1971="","",'表格编辑 '!V1971)</f>
        <v/>
      </c>
      <c r="U1971" s="123" t="str">
        <f>IF('表格编辑 '!W1971="","",'表格编辑 '!W1971)</f>
        <v/>
      </c>
      <c r="V1971" s="123" t="str">
        <f>IF('表格编辑 '!X1971="","",'表格编辑 '!X1971)</f>
        <v/>
      </c>
      <c r="W1971" s="123">
        <f>IF('表格编辑 '!Y1971="","",'表格编辑 '!Y1971)</f>
        <v>100</v>
      </c>
      <c r="X1971" s="123">
        <f>IF('表格编辑 '!Z1971="","",'表格编辑 '!Z1971)</f>
        <v>100</v>
      </c>
      <c r="Y1971" s="123">
        <f>IF('表格编辑 '!AA1971="","",'表格编辑 '!AA1971)</f>
        <v>100</v>
      </c>
      <c r="Z1971" s="123">
        <f>IF('表格编辑 '!AB1971="","",'表格编辑 '!AB1971)</f>
        <v>100</v>
      </c>
      <c r="AA1971" s="123">
        <f>IF('表格编辑 '!AC1971="","",'表格编辑 '!AC1971)</f>
        <v>100</v>
      </c>
      <c r="AB1971" s="123">
        <f>IF('表格编辑 '!AD1971="","",'表格编辑 '!AD1971)</f>
        <v>100</v>
      </c>
      <c r="AC1971" s="123" t="str">
        <f>IF('表格编辑 '!AE1971="","",'表格编辑 '!AE1971)</f>
        <v/>
      </c>
      <c r="AD1971" s="123">
        <f>IF('表格编辑 '!AF1971="","",'表格编辑 '!AF1971)</f>
        <v>151038</v>
      </c>
    </row>
    <row r="1972" spans="1:30">
      <c r="A1972" s="123">
        <f>IF('表格编辑 '!A1972="","",'表格编辑 '!A1972)</f>
        <v>52001</v>
      </c>
      <c r="B1972" s="123">
        <f>IF('表格编辑 '!B1972="","",'表格编辑 '!B1972)</f>
        <v>50118</v>
      </c>
      <c r="C1972" s="123">
        <f>IF('表格编辑 '!E1972="","",'表格编辑 '!E1972)</f>
        <v>18</v>
      </c>
      <c r="D1972" s="123" t="str">
        <f>IF('表格编辑 '!F1972="","",'表格编辑 '!F1972)</f>
        <v>AI_born_event(RECEIVER, ARG0, ARG1, ARG2, ARG3,ARG4)</v>
      </c>
      <c r="E1972" s="123" t="str">
        <f>IF('表格编辑 '!G1972="","",'表格编辑 '!G1972)</f>
        <v>AI_update_event(RECEIVER, ARG0, ARG1, ARG2, ARG3,ARG4)</v>
      </c>
      <c r="F1972" s="123" t="str">
        <f>IF('表格编辑 '!H1972="","",'表格编辑 '!H1972)</f>
        <v/>
      </c>
      <c r="G1972" s="123" t="str">
        <f>IF('表格编辑 '!I1972="","",'表格编辑 '!I1972)</f>
        <v/>
      </c>
      <c r="H1972" s="123" t="str">
        <f>IF('表格编辑 '!J1972="","",'表格编辑 '!J1972)</f>
        <v>test_deadth_event(RECEIVER, ARG0, ARG1, ARG2, ARG3,ARG4)</v>
      </c>
      <c r="I1972" s="123">
        <f>IF('表格编辑 '!K1972="","",'表格编辑 '!K1972)</f>
        <v>1</v>
      </c>
      <c r="J1972" s="123">
        <f>IF('表格编辑 '!L1972="","",'表格编辑 '!L1972)</f>
        <v>2000</v>
      </c>
      <c r="K1972" s="123">
        <f>IF('表格编辑 '!M1972="","",'表格编辑 '!M1972)</f>
        <v>540</v>
      </c>
      <c r="L1972" s="123">
        <f>IF('表格编辑 '!N1972="","",'表格编辑 '!N1972)</f>
        <v>50</v>
      </c>
      <c r="M1972" s="123">
        <f>IF('表格编辑 '!O1972="","",'表格编辑 '!O1972)</f>
        <v>200</v>
      </c>
      <c r="N1972" s="123">
        <f>IF('表格编辑 '!P1972="","",'表格编辑 '!P1972)</f>
        <v>100</v>
      </c>
      <c r="O1972" s="123" t="str">
        <f>IF('表格编辑 '!Q1972="","",'表格编辑 '!Q1972)</f>
        <v/>
      </c>
      <c r="P1972" s="123">
        <f>IF('表格编辑 '!R1972="","",'表格编辑 '!R1972)</f>
        <v>200</v>
      </c>
      <c r="Q1972" s="123">
        <f>IF('表格编辑 '!S1972="","",'表格编辑 '!S1972)</f>
        <v>320</v>
      </c>
      <c r="R1972" s="123" t="str">
        <f>IF('表格编辑 '!T1972="","",'表格编辑 '!T1972)</f>
        <v/>
      </c>
      <c r="S1972" s="123" t="str">
        <f>IF('表格编辑 '!U1972="","",'表格编辑 '!U1972)</f>
        <v/>
      </c>
      <c r="T1972" s="123" t="str">
        <f>IF('表格编辑 '!V1972="","",'表格编辑 '!V1972)</f>
        <v/>
      </c>
      <c r="U1972" s="123" t="str">
        <f>IF('表格编辑 '!W1972="","",'表格编辑 '!W1972)</f>
        <v/>
      </c>
      <c r="V1972" s="123" t="str">
        <f>IF('表格编辑 '!X1972="","",'表格编辑 '!X1972)</f>
        <v/>
      </c>
      <c r="W1972" s="123" t="str">
        <f>IF('表格编辑 '!Y1972="","",'表格编辑 '!Y1972)</f>
        <v/>
      </c>
      <c r="X1972" s="123" t="str">
        <f>IF('表格编辑 '!Z1972="","",'表格编辑 '!Z1972)</f>
        <v/>
      </c>
      <c r="Y1972" s="123" t="str">
        <f>IF('表格编辑 '!AA1972="","",'表格编辑 '!AA1972)</f>
        <v/>
      </c>
      <c r="Z1972" s="123" t="str">
        <f>IF('表格编辑 '!AB1972="","",'表格编辑 '!AB1972)</f>
        <v/>
      </c>
      <c r="AA1972" s="123" t="str">
        <f>IF('表格编辑 '!AC1972="","",'表格编辑 '!AC1972)</f>
        <v/>
      </c>
      <c r="AB1972" s="123" t="str">
        <f>IF('表格编辑 '!AD1972="","",'表格编辑 '!AD1972)</f>
        <v/>
      </c>
      <c r="AC1972" s="123" t="str">
        <f>IF('表格编辑 '!AE1972="","",'表格编辑 '!AE1972)</f>
        <v/>
      </c>
      <c r="AD1972" s="123" t="str">
        <f>IF('表格编辑 '!AF1972="","",'表格编辑 '!AF1972)</f>
        <v/>
      </c>
    </row>
    <row r="1973" spans="1:30">
      <c r="A1973" s="123">
        <f>IF('表格编辑 '!A1973="","",'表格编辑 '!A1973)</f>
        <v>52002</v>
      </c>
      <c r="B1973" s="123">
        <f>IF('表格编辑 '!B1973="","",'表格编辑 '!B1973)</f>
        <v>50120</v>
      </c>
      <c r="C1973" s="123">
        <f>IF('表格编辑 '!E1973="","",'表格编辑 '!E1973)</f>
        <v>18</v>
      </c>
      <c r="D1973" s="123" t="str">
        <f>IF('表格编辑 '!F1973="","",'表格编辑 '!F1973)</f>
        <v>AI_born_event(RECEIVER, ARG0, ARG1, ARG2, ARG3,ARG4)</v>
      </c>
      <c r="E1973" s="123" t="str">
        <f>IF('表格编辑 '!G1973="","",'表格编辑 '!G1973)</f>
        <v>AI_update_event(RECEIVER, ARG0, ARG1, ARG2, ARG3,ARG4)</v>
      </c>
      <c r="F1973" s="123" t="str">
        <f>IF('表格编辑 '!H1973="","",'表格编辑 '!H1973)</f>
        <v/>
      </c>
      <c r="G1973" s="123" t="str">
        <f>IF('表格编辑 '!I1973="","",'表格编辑 '!I1973)</f>
        <v/>
      </c>
      <c r="H1973" s="123" t="str">
        <f>IF('表格编辑 '!J1973="","",'表格编辑 '!J1973)</f>
        <v>test_deadth_event(RECEIVER, ARG0, ARG1, ARG2, ARG3,ARG4)</v>
      </c>
      <c r="I1973" s="123">
        <f>IF('表格编辑 '!K1973="","",'表格编辑 '!K1973)</f>
        <v>1</v>
      </c>
      <c r="J1973" s="123">
        <f>IF('表格编辑 '!L1973="","",'表格编辑 '!L1973)</f>
        <v>3000</v>
      </c>
      <c r="K1973" s="123">
        <f>IF('表格编辑 '!M1973="","",'表格编辑 '!M1973)</f>
        <v>540</v>
      </c>
      <c r="L1973" s="123">
        <f>IF('表格编辑 '!N1973="","",'表格编辑 '!N1973)</f>
        <v>50</v>
      </c>
      <c r="M1973" s="123">
        <f>IF('表格编辑 '!O1973="","",'表格编辑 '!O1973)</f>
        <v>20</v>
      </c>
      <c r="N1973" s="123">
        <f>IF('表格编辑 '!P1973="","",'表格编辑 '!P1973)</f>
        <v>100</v>
      </c>
      <c r="O1973" s="123">
        <f>IF('表格编辑 '!Q1973="","",'表格编辑 '!Q1973)</f>
        <v>200</v>
      </c>
      <c r="P1973" s="123">
        <f>IF('表格编辑 '!R1973="","",'表格编辑 '!R1973)</f>
        <v>200</v>
      </c>
      <c r="Q1973" s="123">
        <f>IF('表格编辑 '!S1973="","",'表格编辑 '!S1973)</f>
        <v>320</v>
      </c>
      <c r="R1973" s="123" t="str">
        <f>IF('表格编辑 '!T1973="","",'表格编辑 '!T1973)</f>
        <v/>
      </c>
      <c r="S1973" s="123" t="str">
        <f>IF('表格编辑 '!U1973="","",'表格编辑 '!U1973)</f>
        <v/>
      </c>
      <c r="T1973" s="123" t="str">
        <f>IF('表格编辑 '!V1973="","",'表格编辑 '!V1973)</f>
        <v/>
      </c>
      <c r="U1973" s="123" t="str">
        <f>IF('表格编辑 '!W1973="","",'表格编辑 '!W1973)</f>
        <v/>
      </c>
      <c r="V1973" s="123" t="str">
        <f>IF('表格编辑 '!X1973="","",'表格编辑 '!X1973)</f>
        <v/>
      </c>
      <c r="W1973" s="123" t="str">
        <f>IF('表格编辑 '!Y1973="","",'表格编辑 '!Y1973)</f>
        <v/>
      </c>
      <c r="X1973" s="123" t="str">
        <f>IF('表格编辑 '!Z1973="","",'表格编辑 '!Z1973)</f>
        <v/>
      </c>
      <c r="Y1973" s="123" t="str">
        <f>IF('表格编辑 '!AA1973="","",'表格编辑 '!AA1973)</f>
        <v/>
      </c>
      <c r="Z1973" s="123" t="str">
        <f>IF('表格编辑 '!AB1973="","",'表格编辑 '!AB1973)</f>
        <v/>
      </c>
      <c r="AA1973" s="123" t="str">
        <f>IF('表格编辑 '!AC1973="","",'表格编辑 '!AC1973)</f>
        <v/>
      </c>
      <c r="AB1973" s="123" t="str">
        <f>IF('表格编辑 '!AD1973="","",'表格编辑 '!AD1973)</f>
        <v/>
      </c>
      <c r="AC1973" s="123" t="str">
        <f>IF('表格编辑 '!AE1973="","",'表格编辑 '!AE1973)</f>
        <v/>
      </c>
      <c r="AD1973" s="123" t="str">
        <f>IF('表格编辑 '!AF1973="","",'表格编辑 '!AF1973)</f>
        <v/>
      </c>
    </row>
    <row r="1974" spans="1:30">
      <c r="A1974" s="123">
        <f>IF('表格编辑 '!A1974="","",'表格编辑 '!A1974)</f>
        <v>52003</v>
      </c>
      <c r="B1974" s="123">
        <f>IF('表格编辑 '!B1974="","",'表格编辑 '!B1974)</f>
        <v>50104</v>
      </c>
      <c r="C1974" s="123">
        <f>IF('表格编辑 '!E1974="","",'表格编辑 '!E1974)</f>
        <v>19</v>
      </c>
      <c r="D1974" s="123" t="str">
        <f>IF('表格编辑 '!F1974="","",'表格编辑 '!F1974)</f>
        <v>AI_born_event(RECEIVER, ARG0, ARG1, ARG2, ARG3,ARG4)</v>
      </c>
      <c r="E1974" s="123" t="str">
        <f>IF('表格编辑 '!G1974="","",'表格编辑 '!G1974)</f>
        <v>AI_update_event(RECEIVER, ARG0, ARG1, ARG2, ARG3,ARG4)</v>
      </c>
      <c r="F1974" s="123" t="str">
        <f>IF('表格编辑 '!H1974="","",'表格编辑 '!H1974)</f>
        <v/>
      </c>
      <c r="G1974" s="123" t="str">
        <f>IF('表格编辑 '!I1974="","",'表格编辑 '!I1974)</f>
        <v/>
      </c>
      <c r="H1974" s="123" t="str">
        <f>IF('表格编辑 '!J1974="","",'表格编辑 '!J1974)</f>
        <v>test_deadth_event(RECEIVER, ARG0, ARG1, ARG2, ARG3,ARG4)</v>
      </c>
      <c r="I1974" s="123">
        <f>IF('表格编辑 '!K1974="","",'表格编辑 '!K1974)</f>
        <v>1</v>
      </c>
      <c r="J1974" s="123">
        <f>IF('表格编辑 '!L1974="","",'表格编辑 '!L1974)</f>
        <v>500</v>
      </c>
      <c r="K1974" s="123">
        <f>IF('表格编辑 '!M1974="","",'表格编辑 '!M1974)</f>
        <v>570</v>
      </c>
      <c r="L1974" s="123">
        <f>IF('表格编辑 '!N1974="","",'表格编辑 '!N1974)</f>
        <v>120</v>
      </c>
      <c r="M1974" s="123">
        <f>IF('表格编辑 '!O1974="","",'表格编辑 '!O1974)</f>
        <v>25</v>
      </c>
      <c r="N1974" s="123">
        <f>IF('表格编辑 '!P1974="","",'表格编辑 '!P1974)</f>
        <v>100</v>
      </c>
      <c r="O1974" s="123" t="str">
        <f>IF('表格编辑 '!Q1974="","",'表格编辑 '!Q1974)</f>
        <v/>
      </c>
      <c r="P1974" s="123">
        <f>IF('表格编辑 '!R1974="","",'表格编辑 '!R1974)</f>
        <v>210</v>
      </c>
      <c r="Q1974" s="123">
        <f>IF('表格编辑 '!S1974="","",'表格编辑 '!S1974)</f>
        <v>320</v>
      </c>
      <c r="R1974" s="123" t="str">
        <f>IF('表格编辑 '!T1974="","",'表格编辑 '!T1974)</f>
        <v/>
      </c>
      <c r="S1974" s="123" t="str">
        <f>IF('表格编辑 '!U1974="","",'表格编辑 '!U1974)</f>
        <v/>
      </c>
      <c r="T1974" s="123" t="str">
        <f>IF('表格编辑 '!V1974="","",'表格编辑 '!V1974)</f>
        <v/>
      </c>
      <c r="U1974" s="123" t="str">
        <f>IF('表格编辑 '!W1974="","",'表格编辑 '!W1974)</f>
        <v/>
      </c>
      <c r="V1974" s="123" t="str">
        <f>IF('表格编辑 '!X1974="","",'表格编辑 '!X1974)</f>
        <v/>
      </c>
      <c r="W1974" s="123" t="str">
        <f>IF('表格编辑 '!Y1974="","",'表格编辑 '!Y1974)</f>
        <v/>
      </c>
      <c r="X1974" s="123" t="str">
        <f>IF('表格编辑 '!Z1974="","",'表格编辑 '!Z1974)</f>
        <v/>
      </c>
      <c r="Y1974" s="123" t="str">
        <f>IF('表格编辑 '!AA1974="","",'表格编辑 '!AA1974)</f>
        <v/>
      </c>
      <c r="Z1974" s="123" t="str">
        <f>IF('表格编辑 '!AB1974="","",'表格编辑 '!AB1974)</f>
        <v/>
      </c>
      <c r="AA1974" s="123" t="str">
        <f>IF('表格编辑 '!AC1974="","",'表格编辑 '!AC1974)</f>
        <v/>
      </c>
      <c r="AB1974" s="123" t="str">
        <f>IF('表格编辑 '!AD1974="","",'表格编辑 '!AD1974)</f>
        <v/>
      </c>
      <c r="AC1974" s="123" t="str">
        <f>IF('表格编辑 '!AE1974="","",'表格编辑 '!AE1974)</f>
        <v/>
      </c>
      <c r="AD1974" s="123" t="str">
        <f>IF('表格编辑 '!AF1974="","",'表格编辑 '!AF1974)</f>
        <v/>
      </c>
    </row>
    <row r="1975" spans="1:30">
      <c r="A1975" s="123">
        <f>IF('表格编辑 '!A1975="","",'表格编辑 '!A1975)</f>
        <v>52004</v>
      </c>
      <c r="B1975" s="123">
        <f>IF('表格编辑 '!B1975="","",'表格编辑 '!B1975)</f>
        <v>50105</v>
      </c>
      <c r="C1975" s="123">
        <f>IF('表格编辑 '!E1975="","",'表格编辑 '!E1975)</f>
        <v>19</v>
      </c>
      <c r="D1975" s="123" t="str">
        <f>IF('表格编辑 '!F1975="","",'表格编辑 '!F1975)</f>
        <v>AI_born_event(RECEIVER, ARG0, ARG1, ARG2, ARG3,ARG4)</v>
      </c>
      <c r="E1975" s="123" t="str">
        <f>IF('表格编辑 '!G1975="","",'表格编辑 '!G1975)</f>
        <v>AI_update_event(RECEIVER, ARG0, ARG1, ARG2, ARG3,ARG4)</v>
      </c>
      <c r="F1975" s="123" t="str">
        <f>IF('表格编辑 '!H1975="","",'表格编辑 '!H1975)</f>
        <v/>
      </c>
      <c r="G1975" s="123" t="str">
        <f>IF('表格编辑 '!I1975="","",'表格编辑 '!I1975)</f>
        <v/>
      </c>
      <c r="H1975" s="123" t="str">
        <f>IF('表格编辑 '!J1975="","",'表格编辑 '!J1975)</f>
        <v>test_deadth_event(RECEIVER, ARG0, ARG1, ARG2, ARG3,ARG4)</v>
      </c>
      <c r="I1975" s="123">
        <f>IF('表格编辑 '!K1975="","",'表格编辑 '!K1975)</f>
        <v>1</v>
      </c>
      <c r="J1975" s="123">
        <f>IF('表格编辑 '!L1975="","",'表格编辑 '!L1975)</f>
        <v>500</v>
      </c>
      <c r="K1975" s="123">
        <f>IF('表格编辑 '!M1975="","",'表格编辑 '!M1975)</f>
        <v>570</v>
      </c>
      <c r="L1975" s="123">
        <f>IF('表格编辑 '!N1975="","",'表格编辑 '!N1975)</f>
        <v>120</v>
      </c>
      <c r="M1975" s="123">
        <f>IF('表格编辑 '!O1975="","",'表格编辑 '!O1975)</f>
        <v>25</v>
      </c>
      <c r="N1975" s="123">
        <f>IF('表格编辑 '!P1975="","",'表格编辑 '!P1975)</f>
        <v>100</v>
      </c>
      <c r="O1975" s="123">
        <f>IF('表格编辑 '!Q1975="","",'表格编辑 '!Q1975)</f>
        <v>200</v>
      </c>
      <c r="P1975" s="123">
        <f>IF('表格编辑 '!R1975="","",'表格编辑 '!R1975)</f>
        <v>210</v>
      </c>
      <c r="Q1975" s="123">
        <f>IF('表格编辑 '!S1975="","",'表格编辑 '!S1975)</f>
        <v>320</v>
      </c>
      <c r="R1975" s="123" t="str">
        <f>IF('表格编辑 '!T1975="","",'表格编辑 '!T1975)</f>
        <v/>
      </c>
      <c r="S1975" s="123" t="str">
        <f>IF('表格编辑 '!U1975="","",'表格编辑 '!U1975)</f>
        <v/>
      </c>
      <c r="T1975" s="123" t="str">
        <f>IF('表格编辑 '!V1975="","",'表格编辑 '!V1975)</f>
        <v/>
      </c>
      <c r="U1975" s="123" t="str">
        <f>IF('表格编辑 '!W1975="","",'表格编辑 '!W1975)</f>
        <v/>
      </c>
      <c r="V1975" s="123" t="str">
        <f>IF('表格编辑 '!X1975="","",'表格编辑 '!X1975)</f>
        <v/>
      </c>
      <c r="W1975" s="123" t="str">
        <f>IF('表格编辑 '!Y1975="","",'表格编辑 '!Y1975)</f>
        <v/>
      </c>
      <c r="X1975" s="123" t="str">
        <f>IF('表格编辑 '!Z1975="","",'表格编辑 '!Z1975)</f>
        <v/>
      </c>
      <c r="Y1975" s="123" t="str">
        <f>IF('表格编辑 '!AA1975="","",'表格编辑 '!AA1975)</f>
        <v/>
      </c>
      <c r="Z1975" s="123" t="str">
        <f>IF('表格编辑 '!AB1975="","",'表格编辑 '!AB1975)</f>
        <v/>
      </c>
      <c r="AA1975" s="123" t="str">
        <f>IF('表格编辑 '!AC1975="","",'表格编辑 '!AC1975)</f>
        <v/>
      </c>
      <c r="AB1975" s="123" t="str">
        <f>IF('表格编辑 '!AD1975="","",'表格编辑 '!AD1975)</f>
        <v/>
      </c>
      <c r="AC1975" s="123" t="str">
        <f>IF('表格编辑 '!AE1975="","",'表格编辑 '!AE1975)</f>
        <v/>
      </c>
      <c r="AD1975" s="123" t="str">
        <f>IF('表格编辑 '!AF1975="","",'表格编辑 '!AF1975)</f>
        <v/>
      </c>
    </row>
    <row r="1976" spans="1:30">
      <c r="A1976" s="123">
        <f>IF('表格编辑 '!A1976="","",'表格编辑 '!A1976)</f>
        <v>52005</v>
      </c>
      <c r="B1976" s="123">
        <f>IF('表格编辑 '!B1976="","",'表格编辑 '!B1976)</f>
        <v>50029</v>
      </c>
      <c r="C1976" s="123">
        <f>IF('表格编辑 '!E1976="","",'表格编辑 '!E1976)</f>
        <v>20</v>
      </c>
      <c r="D1976" s="123" t="str">
        <f>IF('表格编辑 '!F1976="","",'表格编辑 '!F1976)</f>
        <v>AI_born_event(RECEIVER, ARG0, ARG1, ARG2, ARG3,ARG4)</v>
      </c>
      <c r="E1976" s="123" t="str">
        <f>IF('表格编辑 '!G1976="","",'表格编辑 '!G1976)</f>
        <v>AI_update_event(RECEIVER, ARG0, ARG1, ARG2, ARG3,ARG4)</v>
      </c>
      <c r="F1976" s="123" t="str">
        <f>IF('表格编辑 '!H1976="","",'表格编辑 '!H1976)</f>
        <v/>
      </c>
      <c r="G1976" s="123" t="str">
        <f>IF('表格编辑 '!I1976="","",'表格编辑 '!I1976)</f>
        <v/>
      </c>
      <c r="H1976" s="123" t="str">
        <f>IF('表格编辑 '!J1976="","",'表格编辑 '!J1976)</f>
        <v>test_deadth_event(RECEIVER, ARG0, ARG1, ARG2, ARG3,ARG4)</v>
      </c>
      <c r="I1976" s="123">
        <f>IF('表格编辑 '!K1976="","",'表格编辑 '!K1976)</f>
        <v>1</v>
      </c>
      <c r="J1976" s="123">
        <f>IF('表格编辑 '!L1976="","",'表格编辑 '!L1976)</f>
        <v>2000</v>
      </c>
      <c r="K1976" s="123">
        <f>IF('表格编辑 '!M1976="","",'表格编辑 '!M1976)</f>
        <v>600</v>
      </c>
      <c r="L1976" s="123">
        <f>IF('表格编辑 '!N1976="","",'表格编辑 '!N1976)</f>
        <v>70</v>
      </c>
      <c r="M1976" s="123">
        <f>IF('表格编辑 '!O1976="","",'表格编辑 '!O1976)</f>
        <v>200</v>
      </c>
      <c r="N1976" s="123">
        <f>IF('表格编辑 '!P1976="","",'表格编辑 '!P1976)</f>
        <v>100</v>
      </c>
      <c r="O1976" s="123" t="str">
        <f>IF('表格编辑 '!Q1976="","",'表格编辑 '!Q1976)</f>
        <v/>
      </c>
      <c r="P1976" s="123">
        <f>IF('表格编辑 '!R1976="","",'表格编辑 '!R1976)</f>
        <v>220</v>
      </c>
      <c r="Q1976" s="123">
        <f>IF('表格编辑 '!S1976="","",'表格编辑 '!S1976)</f>
        <v>320</v>
      </c>
      <c r="R1976" s="123" t="str">
        <f>IF('表格编辑 '!T1976="","",'表格编辑 '!T1976)</f>
        <v/>
      </c>
      <c r="S1976" s="123" t="str">
        <f>IF('表格编辑 '!U1976="","",'表格编辑 '!U1976)</f>
        <v/>
      </c>
      <c r="T1976" s="123" t="str">
        <f>IF('表格编辑 '!V1976="","",'表格编辑 '!V1976)</f>
        <v/>
      </c>
      <c r="U1976" s="123" t="str">
        <f>IF('表格编辑 '!W1976="","",'表格编辑 '!W1976)</f>
        <v/>
      </c>
      <c r="V1976" s="123" t="str">
        <f>IF('表格编辑 '!X1976="","",'表格编辑 '!X1976)</f>
        <v/>
      </c>
      <c r="W1976" s="123" t="str">
        <f>IF('表格编辑 '!Y1976="","",'表格编辑 '!Y1976)</f>
        <v/>
      </c>
      <c r="X1976" s="123" t="str">
        <f>IF('表格编辑 '!Z1976="","",'表格编辑 '!Z1976)</f>
        <v/>
      </c>
      <c r="Y1976" s="123" t="str">
        <f>IF('表格编辑 '!AA1976="","",'表格编辑 '!AA1976)</f>
        <v/>
      </c>
      <c r="Z1976" s="123" t="str">
        <f>IF('表格编辑 '!AB1976="","",'表格编辑 '!AB1976)</f>
        <v/>
      </c>
      <c r="AA1976" s="123" t="str">
        <f>IF('表格编辑 '!AC1976="","",'表格编辑 '!AC1976)</f>
        <v/>
      </c>
      <c r="AB1976" s="123" t="str">
        <f>IF('表格编辑 '!AD1976="","",'表格编辑 '!AD1976)</f>
        <v/>
      </c>
      <c r="AC1976" s="123" t="str">
        <f>IF('表格编辑 '!AE1976="","",'表格编辑 '!AE1976)</f>
        <v/>
      </c>
      <c r="AD1976" s="123" t="str">
        <f>IF('表格编辑 '!AF1976="","",'表格编辑 '!AF1976)</f>
        <v/>
      </c>
    </row>
    <row r="1977" spans="1:30">
      <c r="A1977" s="123">
        <f>IF('表格编辑 '!A1977="","",'表格编辑 '!A1977)</f>
        <v>52006</v>
      </c>
      <c r="B1977" s="123">
        <f>IF('表格编辑 '!B1977="","",'表格编辑 '!B1977)</f>
        <v>50030</v>
      </c>
      <c r="C1977" s="123">
        <f>IF('表格编辑 '!E1977="","",'表格编辑 '!E1977)</f>
        <v>20</v>
      </c>
      <c r="D1977" s="123" t="str">
        <f>IF('表格编辑 '!F1977="","",'表格编辑 '!F1977)</f>
        <v>AI_born_event(RECEIVER, ARG0, ARG1, ARG2, ARG3,ARG4)</v>
      </c>
      <c r="E1977" s="123" t="str">
        <f>IF('表格编辑 '!G1977="","",'表格编辑 '!G1977)</f>
        <v>AI_update_event(RECEIVER, ARG0, ARG1, ARG2, ARG3,ARG4)</v>
      </c>
      <c r="F1977" s="123" t="str">
        <f>IF('表格编辑 '!H1977="","",'表格编辑 '!H1977)</f>
        <v/>
      </c>
      <c r="G1977" s="123" t="str">
        <f>IF('表格编辑 '!I1977="","",'表格编辑 '!I1977)</f>
        <v/>
      </c>
      <c r="H1977" s="123" t="str">
        <f>IF('表格编辑 '!J1977="","",'表格编辑 '!J1977)</f>
        <v>test_deadth_event(RECEIVER, ARG0, ARG1, ARG2, ARG3,ARG4)</v>
      </c>
      <c r="I1977" s="123">
        <f>IF('表格编辑 '!K1977="","",'表格编辑 '!K1977)</f>
        <v>1</v>
      </c>
      <c r="J1977" s="123">
        <f>IF('表格编辑 '!L1977="","",'表格编辑 '!L1977)</f>
        <v>3000</v>
      </c>
      <c r="K1977" s="123">
        <f>IF('表格编辑 '!M1977="","",'表格编辑 '!M1977)</f>
        <v>600</v>
      </c>
      <c r="L1977" s="123">
        <f>IF('表格编辑 '!N1977="","",'表格编辑 '!N1977)</f>
        <v>70</v>
      </c>
      <c r="M1977" s="123">
        <f>IF('表格编辑 '!O1977="","",'表格编辑 '!O1977)</f>
        <v>30</v>
      </c>
      <c r="N1977" s="123">
        <f>IF('表格编辑 '!P1977="","",'表格编辑 '!P1977)</f>
        <v>100</v>
      </c>
      <c r="O1977" s="123" t="str">
        <f>IF('表格编辑 '!Q1977="","",'表格编辑 '!Q1977)</f>
        <v/>
      </c>
      <c r="P1977" s="123">
        <f>IF('表格编辑 '!R1977="","",'表格编辑 '!R1977)</f>
        <v>220</v>
      </c>
      <c r="Q1977" s="123">
        <f>IF('表格编辑 '!S1977="","",'表格编辑 '!S1977)</f>
        <v>320</v>
      </c>
      <c r="R1977" s="123" t="str">
        <f>IF('表格编辑 '!T1977="","",'表格编辑 '!T1977)</f>
        <v/>
      </c>
      <c r="S1977" s="123" t="str">
        <f>IF('表格编辑 '!U1977="","",'表格编辑 '!U1977)</f>
        <v/>
      </c>
      <c r="T1977" s="123" t="str">
        <f>IF('表格编辑 '!V1977="","",'表格编辑 '!V1977)</f>
        <v/>
      </c>
      <c r="U1977" s="123" t="str">
        <f>IF('表格编辑 '!W1977="","",'表格编辑 '!W1977)</f>
        <v/>
      </c>
      <c r="V1977" s="123" t="str">
        <f>IF('表格编辑 '!X1977="","",'表格编辑 '!X1977)</f>
        <v/>
      </c>
      <c r="W1977" s="123" t="str">
        <f>IF('表格编辑 '!Y1977="","",'表格编辑 '!Y1977)</f>
        <v/>
      </c>
      <c r="X1977" s="123" t="str">
        <f>IF('表格编辑 '!Z1977="","",'表格编辑 '!Z1977)</f>
        <v/>
      </c>
      <c r="Y1977" s="123" t="str">
        <f>IF('表格编辑 '!AA1977="","",'表格编辑 '!AA1977)</f>
        <v/>
      </c>
      <c r="Z1977" s="123" t="str">
        <f>IF('表格编辑 '!AB1977="","",'表格编辑 '!AB1977)</f>
        <v/>
      </c>
      <c r="AA1977" s="123" t="str">
        <f>IF('表格编辑 '!AC1977="","",'表格编辑 '!AC1977)</f>
        <v/>
      </c>
      <c r="AB1977" s="123" t="str">
        <f>IF('表格编辑 '!AD1977="","",'表格编辑 '!AD1977)</f>
        <v/>
      </c>
      <c r="AC1977" s="123" t="str">
        <f>IF('表格编辑 '!AE1977="","",'表格编辑 '!AE1977)</f>
        <v/>
      </c>
      <c r="AD1977" s="123" t="str">
        <f>IF('表格编辑 '!AF1977="","",'表格编辑 '!AF1977)</f>
        <v/>
      </c>
    </row>
    <row r="1978" spans="1:30">
      <c r="A1978" s="123">
        <f>IF('表格编辑 '!A1978="","",'表格编辑 '!A1978)</f>
        <v>52007</v>
      </c>
      <c r="B1978" s="123">
        <f>IF('表格编辑 '!B1978="","",'表格编辑 '!B1978)</f>
        <v>50020</v>
      </c>
      <c r="C1978" s="123">
        <f>IF('表格编辑 '!E1978="","",'表格编辑 '!E1978)</f>
        <v>21</v>
      </c>
      <c r="D1978" s="123" t="str">
        <f>IF('表格编辑 '!F1978="","",'表格编辑 '!F1978)</f>
        <v>AI_born_event(RECEIVER, ARG0, ARG1, ARG2, ARG3,ARG4)</v>
      </c>
      <c r="E1978" s="123" t="str">
        <f>IF('表格编辑 '!G1978="","",'表格编辑 '!G1978)</f>
        <v>AI_update_event(RECEIVER, ARG0, ARG1, ARG2, ARG3,ARG4)</v>
      </c>
      <c r="F1978" s="123" t="str">
        <f>IF('表格编辑 '!H1978="","",'表格编辑 '!H1978)</f>
        <v/>
      </c>
      <c r="G1978" s="123" t="str">
        <f>IF('表格编辑 '!I1978="","",'表格编辑 '!I1978)</f>
        <v/>
      </c>
      <c r="H1978" s="123" t="str">
        <f>IF('表格编辑 '!J1978="","",'表格编辑 '!J1978)</f>
        <v>test_deadth_event(RECEIVER, ARG0, ARG1, ARG2, ARG3,ARG4)</v>
      </c>
      <c r="I1978" s="123">
        <f>IF('表格编辑 '!K1978="","",'表格编辑 '!K1978)</f>
        <v>1</v>
      </c>
      <c r="J1978" s="123">
        <f>IF('表格编辑 '!L1978="","",'表格编辑 '!L1978)</f>
        <v>3500</v>
      </c>
      <c r="K1978" s="123">
        <f>IF('表格编辑 '!M1978="","",'表格编辑 '!M1978)</f>
        <v>630</v>
      </c>
      <c r="L1978" s="123">
        <f>IF('表格编辑 '!N1978="","",'表格编辑 '!N1978)</f>
        <v>100</v>
      </c>
      <c r="M1978" s="123">
        <f>IF('表格编辑 '!O1978="","",'表格编辑 '!O1978)</f>
        <v>30</v>
      </c>
      <c r="N1978" s="123">
        <f>IF('表格编辑 '!P1978="","",'表格编辑 '!P1978)</f>
        <v>100</v>
      </c>
      <c r="O1978" s="123">
        <f>IF('表格编辑 '!Q1978="","",'表格编辑 '!Q1978)</f>
        <v>200</v>
      </c>
      <c r="P1978" s="123">
        <f>IF('表格编辑 '!R1978="","",'表格编辑 '!R1978)</f>
        <v>230</v>
      </c>
      <c r="Q1978" s="123">
        <f>IF('表格编辑 '!S1978="","",'表格编辑 '!S1978)</f>
        <v>320</v>
      </c>
      <c r="R1978" s="123" t="str">
        <f>IF('表格编辑 '!T1978="","",'表格编辑 '!T1978)</f>
        <v/>
      </c>
      <c r="S1978" s="123" t="str">
        <f>IF('表格编辑 '!U1978="","",'表格编辑 '!U1978)</f>
        <v/>
      </c>
      <c r="T1978" s="123" t="str">
        <f>IF('表格编辑 '!V1978="","",'表格编辑 '!V1978)</f>
        <v/>
      </c>
      <c r="U1978" s="123" t="str">
        <f>IF('表格编辑 '!W1978="","",'表格编辑 '!W1978)</f>
        <v/>
      </c>
      <c r="V1978" s="123" t="str">
        <f>IF('表格编辑 '!X1978="","",'表格编辑 '!X1978)</f>
        <v/>
      </c>
      <c r="W1978" s="123" t="str">
        <f>IF('表格编辑 '!Y1978="","",'表格编辑 '!Y1978)</f>
        <v/>
      </c>
      <c r="X1978" s="123" t="str">
        <f>IF('表格编辑 '!Z1978="","",'表格编辑 '!Z1978)</f>
        <v/>
      </c>
      <c r="Y1978" s="123" t="str">
        <f>IF('表格编辑 '!AA1978="","",'表格编辑 '!AA1978)</f>
        <v/>
      </c>
      <c r="Z1978" s="123" t="str">
        <f>IF('表格编辑 '!AB1978="","",'表格编辑 '!AB1978)</f>
        <v/>
      </c>
      <c r="AA1978" s="123" t="str">
        <f>IF('表格编辑 '!AC1978="","",'表格编辑 '!AC1978)</f>
        <v/>
      </c>
      <c r="AB1978" s="123" t="str">
        <f>IF('表格编辑 '!AD1978="","",'表格编辑 '!AD1978)</f>
        <v/>
      </c>
      <c r="AC1978" s="123" t="str">
        <f>IF('表格编辑 '!AE1978="","",'表格编辑 '!AE1978)</f>
        <v/>
      </c>
      <c r="AD1978" s="123" t="str">
        <f>IF('表格编辑 '!AF1978="","",'表格编辑 '!AF1978)</f>
        <v/>
      </c>
    </row>
    <row r="1979" spans="1:30">
      <c r="A1979" s="123">
        <f>IF('表格编辑 '!A1979="","",'表格编辑 '!A1979)</f>
        <v>52008</v>
      </c>
      <c r="B1979" s="123">
        <f>IF('表格编辑 '!B1979="","",'表格编辑 '!B1979)</f>
        <v>50023</v>
      </c>
      <c r="C1979" s="123">
        <f>IF('表格编辑 '!E1979="","",'表格编辑 '!E1979)</f>
        <v>21</v>
      </c>
      <c r="D1979" s="123" t="str">
        <f>IF('表格编辑 '!F1979="","",'表格编辑 '!F1979)</f>
        <v>AI_born_event(RECEIVER, ARG0, ARG1, ARG2, ARG3,ARG4)</v>
      </c>
      <c r="E1979" s="123" t="str">
        <f>IF('表格编辑 '!G1979="","",'表格编辑 '!G1979)</f>
        <v>AI_update_event(RECEIVER, ARG0, ARG1, ARG2, ARG3,ARG4)</v>
      </c>
      <c r="F1979" s="123" t="str">
        <f>IF('表格编辑 '!H1979="","",'表格编辑 '!H1979)</f>
        <v/>
      </c>
      <c r="G1979" s="123" t="str">
        <f>IF('表格编辑 '!I1979="","",'表格编辑 '!I1979)</f>
        <v/>
      </c>
      <c r="H1979" s="123" t="str">
        <f>IF('表格编辑 '!J1979="","",'表格编辑 '!J1979)</f>
        <v>test_deadth_event(RECEIVER, ARG0, ARG1, ARG2, ARG3,ARG4)</v>
      </c>
      <c r="I1979" s="123">
        <f>IF('表格编辑 '!K1979="","",'表格编辑 '!K1979)</f>
        <v>1</v>
      </c>
      <c r="J1979" s="123">
        <f>IF('表格编辑 '!L1979="","",'表格编辑 '!L1979)</f>
        <v>3500</v>
      </c>
      <c r="K1979" s="123">
        <f>IF('表格编辑 '!M1979="","",'表格编辑 '!M1979)</f>
        <v>630</v>
      </c>
      <c r="L1979" s="123">
        <f>IF('表格编辑 '!N1979="","",'表格编辑 '!N1979)</f>
        <v>100</v>
      </c>
      <c r="M1979" s="123">
        <f>IF('表格编辑 '!O1979="","",'表格编辑 '!O1979)</f>
        <v>30</v>
      </c>
      <c r="N1979" s="123">
        <f>IF('表格编辑 '!P1979="","",'表格编辑 '!P1979)</f>
        <v>100</v>
      </c>
      <c r="O1979" s="123">
        <f>IF('表格编辑 '!Q1979="","",'表格编辑 '!Q1979)</f>
        <v>200</v>
      </c>
      <c r="P1979" s="123">
        <f>IF('表格编辑 '!R1979="","",'表格编辑 '!R1979)</f>
        <v>230</v>
      </c>
      <c r="Q1979" s="123">
        <f>IF('表格编辑 '!S1979="","",'表格编辑 '!S1979)</f>
        <v>320</v>
      </c>
      <c r="R1979" s="123" t="str">
        <f>IF('表格编辑 '!T1979="","",'表格编辑 '!T1979)</f>
        <v/>
      </c>
      <c r="S1979" s="123" t="str">
        <f>IF('表格编辑 '!U1979="","",'表格编辑 '!U1979)</f>
        <v/>
      </c>
      <c r="T1979" s="123" t="str">
        <f>IF('表格编辑 '!V1979="","",'表格编辑 '!V1979)</f>
        <v/>
      </c>
      <c r="U1979" s="123" t="str">
        <f>IF('表格编辑 '!W1979="","",'表格编辑 '!W1979)</f>
        <v/>
      </c>
      <c r="V1979" s="123" t="str">
        <f>IF('表格编辑 '!X1979="","",'表格编辑 '!X1979)</f>
        <v/>
      </c>
      <c r="W1979" s="123" t="str">
        <f>IF('表格编辑 '!Y1979="","",'表格编辑 '!Y1979)</f>
        <v/>
      </c>
      <c r="X1979" s="123" t="str">
        <f>IF('表格编辑 '!Z1979="","",'表格编辑 '!Z1979)</f>
        <v/>
      </c>
      <c r="Y1979" s="123" t="str">
        <f>IF('表格编辑 '!AA1979="","",'表格编辑 '!AA1979)</f>
        <v/>
      </c>
      <c r="Z1979" s="123" t="str">
        <f>IF('表格编辑 '!AB1979="","",'表格编辑 '!AB1979)</f>
        <v/>
      </c>
      <c r="AA1979" s="123" t="str">
        <f>IF('表格编辑 '!AC1979="","",'表格编辑 '!AC1979)</f>
        <v/>
      </c>
      <c r="AB1979" s="123" t="str">
        <f>IF('表格编辑 '!AD1979="","",'表格编辑 '!AD1979)</f>
        <v/>
      </c>
      <c r="AC1979" s="123" t="str">
        <f>IF('表格编辑 '!AE1979="","",'表格编辑 '!AE1979)</f>
        <v/>
      </c>
      <c r="AD1979" s="123" t="str">
        <f>IF('表格编辑 '!AF1979="","",'表格编辑 '!AF1979)</f>
        <v/>
      </c>
    </row>
    <row r="1980" spans="1:30">
      <c r="A1980" s="123">
        <f>IF('表格编辑 '!A1980="","",'表格编辑 '!A1980)</f>
        <v>52009</v>
      </c>
      <c r="B1980" s="123">
        <f>IF('表格编辑 '!B1980="","",'表格编辑 '!B1980)</f>
        <v>50041</v>
      </c>
      <c r="C1980" s="123">
        <f>IF('表格编辑 '!E1980="","",'表格编辑 '!E1980)</f>
        <v>24</v>
      </c>
      <c r="D1980" s="123" t="str">
        <f>IF('表格编辑 '!F1980="","",'表格编辑 '!F1980)</f>
        <v>AI_born_event(RECEIVER, ARG0, ARG1, ARG2, ARG3,ARG4)</v>
      </c>
      <c r="E1980" s="123" t="str">
        <f>IF('表格编辑 '!G1980="","",'表格编辑 '!G1980)</f>
        <v>AI_update_event(RECEIVER, ARG0, ARG1, ARG2, ARG3,ARG4)</v>
      </c>
      <c r="F1980" s="123" t="str">
        <f>IF('表格编辑 '!H1980="","",'表格编辑 '!H1980)</f>
        <v/>
      </c>
      <c r="G1980" s="123" t="str">
        <f>IF('表格编辑 '!I1980="","",'表格编辑 '!I1980)</f>
        <v/>
      </c>
      <c r="H1980" s="123" t="str">
        <f>IF('表格编辑 '!J1980="","",'表格编辑 '!J1980)</f>
        <v>test_deadth_event(RECEIVER, ARG0, ARG1, ARG2, ARG3,ARG4)</v>
      </c>
      <c r="I1980" s="123">
        <f>IF('表格编辑 '!K1980="","",'表格编辑 '!K1980)</f>
        <v>1</v>
      </c>
      <c r="J1980" s="123">
        <f>IF('表格编辑 '!L1980="","",'表格编辑 '!L1980)</f>
        <v>2000</v>
      </c>
      <c r="K1980" s="123">
        <f>IF('表格编辑 '!M1980="","",'表格编辑 '!M1980)</f>
        <v>720</v>
      </c>
      <c r="L1980" s="123">
        <f>IF('表格编辑 '!N1980="","",'表格编辑 '!N1980)</f>
        <v>80</v>
      </c>
      <c r="M1980" s="123">
        <f>IF('表格编辑 '!O1980="","",'表格编辑 '!O1980)</f>
        <v>35</v>
      </c>
      <c r="N1980" s="123">
        <f>IF('表格编辑 '!P1980="","",'表格编辑 '!P1980)</f>
        <v>100</v>
      </c>
      <c r="O1980" s="123" t="str">
        <f>IF('表格编辑 '!Q1980="","",'表格编辑 '!Q1980)</f>
        <v/>
      </c>
      <c r="P1980" s="123">
        <f>IF('表格编辑 '!R1980="","",'表格编辑 '!R1980)</f>
        <v>240</v>
      </c>
      <c r="Q1980" s="123">
        <f>IF('表格编辑 '!S1980="","",'表格编辑 '!S1980)</f>
        <v>320</v>
      </c>
      <c r="R1980" s="123" t="str">
        <f>IF('表格编辑 '!T1980="","",'表格编辑 '!T1980)</f>
        <v/>
      </c>
      <c r="S1980" s="123" t="str">
        <f>IF('表格编辑 '!U1980="","",'表格编辑 '!U1980)</f>
        <v/>
      </c>
      <c r="T1980" s="123" t="str">
        <f>IF('表格编辑 '!V1980="","",'表格编辑 '!V1980)</f>
        <v/>
      </c>
      <c r="U1980" s="123" t="str">
        <f>IF('表格编辑 '!W1980="","",'表格编辑 '!W1980)</f>
        <v/>
      </c>
      <c r="V1980" s="123" t="str">
        <f>IF('表格编辑 '!X1980="","",'表格编辑 '!X1980)</f>
        <v/>
      </c>
      <c r="W1980" s="123" t="str">
        <f>IF('表格编辑 '!Y1980="","",'表格编辑 '!Y1980)</f>
        <v/>
      </c>
      <c r="X1980" s="123" t="str">
        <f>IF('表格编辑 '!Z1980="","",'表格编辑 '!Z1980)</f>
        <v/>
      </c>
      <c r="Y1980" s="123" t="str">
        <f>IF('表格编辑 '!AA1980="","",'表格编辑 '!AA1980)</f>
        <v/>
      </c>
      <c r="Z1980" s="123" t="str">
        <f>IF('表格编辑 '!AB1980="","",'表格编辑 '!AB1980)</f>
        <v/>
      </c>
      <c r="AA1980" s="123" t="str">
        <f>IF('表格编辑 '!AC1980="","",'表格编辑 '!AC1980)</f>
        <v/>
      </c>
      <c r="AB1980" s="123" t="str">
        <f>IF('表格编辑 '!AD1980="","",'表格编辑 '!AD1980)</f>
        <v/>
      </c>
      <c r="AC1980" s="123" t="str">
        <f>IF('表格编辑 '!AE1980="","",'表格编辑 '!AE1980)</f>
        <v/>
      </c>
      <c r="AD1980" s="123" t="str">
        <f>IF('表格编辑 '!AF1980="","",'表格编辑 '!AF1980)</f>
        <v/>
      </c>
    </row>
    <row r="1981" spans="1:30">
      <c r="A1981" s="123">
        <f>IF('表格编辑 '!A1981="","",'表格编辑 '!A1981)</f>
        <v>52010</v>
      </c>
      <c r="B1981" s="123">
        <f>IF('表格编辑 '!B1981="","",'表格编辑 '!B1981)</f>
        <v>50073</v>
      </c>
      <c r="C1981" s="123">
        <f>IF('表格编辑 '!E1981="","",'表格编辑 '!E1981)</f>
        <v>25</v>
      </c>
      <c r="D1981" s="123" t="str">
        <f>IF('表格编辑 '!F1981="","",'表格编辑 '!F1981)</f>
        <v>AI_born_event(RECEIVER, ARG0, ARG1, ARG2, ARG3,ARG4)</v>
      </c>
      <c r="E1981" s="123" t="str">
        <f>IF('表格编辑 '!G1981="","",'表格编辑 '!G1981)</f>
        <v>AI_update_event(RECEIVER, ARG0, ARG1, ARG2, ARG3,ARG4)</v>
      </c>
      <c r="F1981" s="123" t="str">
        <f>IF('表格编辑 '!H1981="","",'表格编辑 '!H1981)</f>
        <v/>
      </c>
      <c r="G1981" s="123" t="str">
        <f>IF('表格编辑 '!I1981="","",'表格编辑 '!I1981)</f>
        <v/>
      </c>
      <c r="H1981" s="123" t="str">
        <f>IF('表格编辑 '!J1981="","",'表格编辑 '!J1981)</f>
        <v>test_deadth_event(RECEIVER, ARG0, ARG1, ARG2, ARG3,ARG4)</v>
      </c>
      <c r="I1981" s="123">
        <f>IF('表格编辑 '!K1981="","",'表格编辑 '!K1981)</f>
        <v>1</v>
      </c>
      <c r="J1981" s="123">
        <f>IF('表格编辑 '!L1981="","",'表格编辑 '!L1981)</f>
        <v>1800</v>
      </c>
      <c r="K1981" s="123">
        <f>IF('表格编辑 '!M1981="","",'表格编辑 '!M1981)</f>
        <v>750</v>
      </c>
      <c r="L1981" s="123">
        <f>IF('表格编辑 '!N1981="","",'表格编辑 '!N1981)</f>
        <v>100</v>
      </c>
      <c r="M1981" s="123">
        <f>IF('表格编辑 '!O1981="","",'表格编辑 '!O1981)</f>
        <v>40</v>
      </c>
      <c r="N1981" s="123">
        <f>IF('表格编辑 '!P1981="","",'表格编辑 '!P1981)</f>
        <v>100</v>
      </c>
      <c r="O1981" s="123" t="str">
        <f>IF('表格编辑 '!Q1981="","",'表格编辑 '!Q1981)</f>
        <v/>
      </c>
      <c r="P1981" s="123">
        <f>IF('表格编辑 '!R1981="","",'表格编辑 '!R1981)</f>
        <v>250</v>
      </c>
      <c r="Q1981" s="123">
        <f>IF('表格编辑 '!S1981="","",'表格编辑 '!S1981)</f>
        <v>320</v>
      </c>
      <c r="R1981" s="123" t="str">
        <f>IF('表格编辑 '!T1981="","",'表格编辑 '!T1981)</f>
        <v/>
      </c>
      <c r="S1981" s="123" t="str">
        <f>IF('表格编辑 '!U1981="","",'表格编辑 '!U1981)</f>
        <v/>
      </c>
      <c r="T1981" s="123" t="str">
        <f>IF('表格编辑 '!V1981="","",'表格编辑 '!V1981)</f>
        <v/>
      </c>
      <c r="U1981" s="123" t="str">
        <f>IF('表格编辑 '!W1981="","",'表格编辑 '!W1981)</f>
        <v/>
      </c>
      <c r="V1981" s="123" t="str">
        <f>IF('表格编辑 '!X1981="","",'表格编辑 '!X1981)</f>
        <v/>
      </c>
      <c r="W1981" s="123" t="str">
        <f>IF('表格编辑 '!Y1981="","",'表格编辑 '!Y1981)</f>
        <v/>
      </c>
      <c r="X1981" s="123" t="str">
        <f>IF('表格编辑 '!Z1981="","",'表格编辑 '!Z1981)</f>
        <v/>
      </c>
      <c r="Y1981" s="123" t="str">
        <f>IF('表格编辑 '!AA1981="","",'表格编辑 '!AA1981)</f>
        <v/>
      </c>
      <c r="Z1981" s="123" t="str">
        <f>IF('表格编辑 '!AB1981="","",'表格编辑 '!AB1981)</f>
        <v/>
      </c>
      <c r="AA1981" s="123" t="str">
        <f>IF('表格编辑 '!AC1981="","",'表格编辑 '!AC1981)</f>
        <v/>
      </c>
      <c r="AB1981" s="123" t="str">
        <f>IF('表格编辑 '!AD1981="","",'表格编辑 '!AD1981)</f>
        <v/>
      </c>
      <c r="AC1981" s="123" t="str">
        <f>IF('表格编辑 '!AE1981="","",'表格编辑 '!AE1981)</f>
        <v/>
      </c>
      <c r="AD1981" s="123" t="str">
        <f>IF('表格编辑 '!AF1981="","",'表格编辑 '!AF1981)</f>
        <v/>
      </c>
    </row>
    <row r="1982" spans="1:30">
      <c r="A1982" s="123">
        <f>IF('表格编辑 '!A1982="","",'表格编辑 '!A1982)</f>
        <v>52011</v>
      </c>
      <c r="B1982" s="123">
        <f>IF('表格编辑 '!B1982="","",'表格编辑 '!B1982)</f>
        <v>50131</v>
      </c>
      <c r="C1982" s="123">
        <f>IF('表格编辑 '!E1982="","",'表格编辑 '!E1982)</f>
        <v>26</v>
      </c>
      <c r="D1982" s="123" t="str">
        <f>IF('表格编辑 '!F1982="","",'表格编辑 '!F1982)</f>
        <v>AI_born_event(RECEIVER, ARG0, ARG1, ARG2, ARG3,ARG4)</v>
      </c>
      <c r="E1982" s="123" t="str">
        <f>IF('表格编辑 '!G1982="","",'表格编辑 '!G1982)</f>
        <v>AI_update_event(RECEIVER, ARG0, ARG1, ARG2, ARG3,ARG4)</v>
      </c>
      <c r="F1982" s="123" t="str">
        <f>IF('表格编辑 '!H1982="","",'表格编辑 '!H1982)</f>
        <v/>
      </c>
      <c r="G1982" s="123" t="str">
        <f>IF('表格编辑 '!I1982="","",'表格编辑 '!I1982)</f>
        <v/>
      </c>
      <c r="H1982" s="123" t="str">
        <f>IF('表格编辑 '!J1982="","",'表格编辑 '!J1982)</f>
        <v>test_deadth_event(RECEIVER, ARG0, ARG1, ARG2, ARG3,ARG4)</v>
      </c>
      <c r="I1982" s="123">
        <f>IF('表格编辑 '!K1982="","",'表格编辑 '!K1982)</f>
        <v>1</v>
      </c>
      <c r="J1982" s="123">
        <f>IF('表格编辑 '!L1982="","",'表格编辑 '!L1982)</f>
        <v>1400</v>
      </c>
      <c r="K1982" s="123">
        <f>IF('表格编辑 '!M1982="","",'表格编辑 '!M1982)</f>
        <v>780</v>
      </c>
      <c r="L1982" s="123">
        <f>IF('表格编辑 '!N1982="","",'表格编辑 '!N1982)</f>
        <v>80</v>
      </c>
      <c r="M1982" s="123">
        <f>IF('表格编辑 '!O1982="","",'表格编辑 '!O1982)</f>
        <v>40</v>
      </c>
      <c r="N1982" s="123">
        <f>IF('表格编辑 '!P1982="","",'表格编辑 '!P1982)</f>
        <v>100</v>
      </c>
      <c r="O1982" s="123" t="str">
        <f>IF('表格编辑 '!Q1982="","",'表格编辑 '!Q1982)</f>
        <v/>
      </c>
      <c r="P1982" s="123">
        <f>IF('表格编辑 '!R1982="","",'表格编辑 '!R1982)</f>
        <v>260</v>
      </c>
      <c r="Q1982" s="123">
        <f>IF('表格编辑 '!S1982="","",'表格编辑 '!S1982)</f>
        <v>320</v>
      </c>
      <c r="R1982" s="123" t="str">
        <f>IF('表格编辑 '!T1982="","",'表格编辑 '!T1982)</f>
        <v/>
      </c>
      <c r="S1982" s="123" t="str">
        <f>IF('表格编辑 '!U1982="","",'表格编辑 '!U1982)</f>
        <v/>
      </c>
      <c r="T1982" s="123" t="str">
        <f>IF('表格编辑 '!V1982="","",'表格编辑 '!V1982)</f>
        <v/>
      </c>
      <c r="U1982" s="123" t="str">
        <f>IF('表格编辑 '!W1982="","",'表格编辑 '!W1982)</f>
        <v/>
      </c>
      <c r="V1982" s="123" t="str">
        <f>IF('表格编辑 '!X1982="","",'表格编辑 '!X1982)</f>
        <v/>
      </c>
      <c r="W1982" s="123" t="str">
        <f>IF('表格编辑 '!Y1982="","",'表格编辑 '!Y1982)</f>
        <v/>
      </c>
      <c r="X1982" s="123" t="str">
        <f>IF('表格编辑 '!Z1982="","",'表格编辑 '!Z1982)</f>
        <v/>
      </c>
      <c r="Y1982" s="123" t="str">
        <f>IF('表格编辑 '!AA1982="","",'表格编辑 '!AA1982)</f>
        <v/>
      </c>
      <c r="Z1982" s="123" t="str">
        <f>IF('表格编辑 '!AB1982="","",'表格编辑 '!AB1982)</f>
        <v/>
      </c>
      <c r="AA1982" s="123" t="str">
        <f>IF('表格编辑 '!AC1982="","",'表格编辑 '!AC1982)</f>
        <v/>
      </c>
      <c r="AB1982" s="123" t="str">
        <f>IF('表格编辑 '!AD1982="","",'表格编辑 '!AD1982)</f>
        <v/>
      </c>
      <c r="AC1982" s="123" t="str">
        <f>IF('表格编辑 '!AE1982="","",'表格编辑 '!AE1982)</f>
        <v/>
      </c>
      <c r="AD1982" s="123" t="str">
        <f>IF('表格编辑 '!AF1982="","",'表格编辑 '!AF1982)</f>
        <v/>
      </c>
    </row>
    <row r="1983" spans="1:30">
      <c r="A1983" s="123">
        <f>IF('表格编辑 '!A1983="","",'表格编辑 '!A1983)</f>
        <v>52012</v>
      </c>
      <c r="B1983" s="123">
        <f>IF('表格编辑 '!B1983="","",'表格编辑 '!B1983)</f>
        <v>50132</v>
      </c>
      <c r="C1983" s="123">
        <f>IF('表格编辑 '!E1983="","",'表格编辑 '!E1983)</f>
        <v>26</v>
      </c>
      <c r="D1983" s="123" t="str">
        <f>IF('表格编辑 '!F1983="","",'表格编辑 '!F1983)</f>
        <v>AI_born_event(RECEIVER, ARG0, ARG1, ARG2, ARG3,ARG4)</v>
      </c>
      <c r="E1983" s="123" t="str">
        <f>IF('表格编辑 '!G1983="","",'表格编辑 '!G1983)</f>
        <v>AI_update_event(RECEIVER, ARG0, ARG1, ARG2, ARG3,ARG4)</v>
      </c>
      <c r="F1983" s="123" t="str">
        <f>IF('表格编辑 '!H1983="","",'表格编辑 '!H1983)</f>
        <v/>
      </c>
      <c r="G1983" s="123" t="str">
        <f>IF('表格编辑 '!I1983="","",'表格编辑 '!I1983)</f>
        <v/>
      </c>
      <c r="H1983" s="123" t="str">
        <f>IF('表格编辑 '!J1983="","",'表格编辑 '!J1983)</f>
        <v>test_deadth_event(RECEIVER, ARG0, ARG1, ARG2, ARG3,ARG4)</v>
      </c>
      <c r="I1983" s="123">
        <f>IF('表格编辑 '!K1983="","",'表格编辑 '!K1983)</f>
        <v>1</v>
      </c>
      <c r="J1983" s="123">
        <f>IF('表格编辑 '!L1983="","",'表格编辑 '!L1983)</f>
        <v>1600</v>
      </c>
      <c r="K1983" s="123">
        <f>IF('表格编辑 '!M1983="","",'表格编辑 '!M1983)</f>
        <v>780</v>
      </c>
      <c r="L1983" s="123">
        <f>IF('表格编辑 '!N1983="","",'表格编辑 '!N1983)</f>
        <v>100</v>
      </c>
      <c r="M1983" s="123">
        <f>IF('表格编辑 '!O1983="","",'表格编辑 '!O1983)</f>
        <v>40</v>
      </c>
      <c r="N1983" s="123">
        <f>IF('表格编辑 '!P1983="","",'表格编辑 '!P1983)</f>
        <v>100</v>
      </c>
      <c r="O1983" s="123" t="str">
        <f>IF('表格编辑 '!Q1983="","",'表格编辑 '!Q1983)</f>
        <v/>
      </c>
      <c r="P1983" s="123">
        <f>IF('表格编辑 '!R1983="","",'表格编辑 '!R1983)</f>
        <v>260</v>
      </c>
      <c r="Q1983" s="123">
        <f>IF('表格编辑 '!S1983="","",'表格编辑 '!S1983)</f>
        <v>320</v>
      </c>
      <c r="R1983" s="123" t="str">
        <f>IF('表格编辑 '!T1983="","",'表格编辑 '!T1983)</f>
        <v/>
      </c>
      <c r="S1983" s="123" t="str">
        <f>IF('表格编辑 '!U1983="","",'表格编辑 '!U1983)</f>
        <v/>
      </c>
      <c r="T1983" s="123" t="str">
        <f>IF('表格编辑 '!V1983="","",'表格编辑 '!V1983)</f>
        <v/>
      </c>
      <c r="U1983" s="123" t="str">
        <f>IF('表格编辑 '!W1983="","",'表格编辑 '!W1983)</f>
        <v/>
      </c>
      <c r="V1983" s="123" t="str">
        <f>IF('表格编辑 '!X1983="","",'表格编辑 '!X1983)</f>
        <v/>
      </c>
      <c r="W1983" s="123" t="str">
        <f>IF('表格编辑 '!Y1983="","",'表格编辑 '!Y1983)</f>
        <v/>
      </c>
      <c r="X1983" s="123" t="str">
        <f>IF('表格编辑 '!Z1983="","",'表格编辑 '!Z1983)</f>
        <v/>
      </c>
      <c r="Y1983" s="123" t="str">
        <f>IF('表格编辑 '!AA1983="","",'表格编辑 '!AA1983)</f>
        <v/>
      </c>
      <c r="Z1983" s="123" t="str">
        <f>IF('表格编辑 '!AB1983="","",'表格编辑 '!AB1983)</f>
        <v/>
      </c>
      <c r="AA1983" s="123" t="str">
        <f>IF('表格编辑 '!AC1983="","",'表格编辑 '!AC1983)</f>
        <v/>
      </c>
      <c r="AB1983" s="123" t="str">
        <f>IF('表格编辑 '!AD1983="","",'表格编辑 '!AD1983)</f>
        <v/>
      </c>
      <c r="AC1983" s="123" t="str">
        <f>IF('表格编辑 '!AE1983="","",'表格编辑 '!AE1983)</f>
        <v/>
      </c>
      <c r="AD1983" s="123" t="str">
        <f>IF('表格编辑 '!AF1983="","",'表格编辑 '!AF1983)</f>
        <v/>
      </c>
    </row>
    <row r="1984" spans="1:30">
      <c r="A1984" s="123">
        <f>IF('表格编辑 '!A1984="","",'表格编辑 '!A1984)</f>
        <v>52013</v>
      </c>
      <c r="B1984" s="123">
        <f>IF('表格编辑 '!B1984="","",'表格编辑 '!B1984)</f>
        <v>50133</v>
      </c>
      <c r="C1984" s="123">
        <f>IF('表格编辑 '!E1984="","",'表格编辑 '!E1984)</f>
        <v>26</v>
      </c>
      <c r="D1984" s="123" t="str">
        <f>IF('表格编辑 '!F1984="","",'表格编辑 '!F1984)</f>
        <v>AI_born_event(RECEIVER, ARG0, ARG1, ARG2, ARG3,ARG4)</v>
      </c>
      <c r="E1984" s="123" t="str">
        <f>IF('表格编辑 '!G1984="","",'表格编辑 '!G1984)</f>
        <v>AI_update_event(RECEIVER, ARG0, ARG1, ARG2, ARG3,ARG4)</v>
      </c>
      <c r="F1984" s="123" t="str">
        <f>IF('表格编辑 '!H1984="","",'表格编辑 '!H1984)</f>
        <v/>
      </c>
      <c r="G1984" s="123" t="str">
        <f>IF('表格编辑 '!I1984="","",'表格编辑 '!I1984)</f>
        <v/>
      </c>
      <c r="H1984" s="123" t="str">
        <f>IF('表格编辑 '!J1984="","",'表格编辑 '!J1984)</f>
        <v>test_deadth_event(RECEIVER, ARG0, ARG1, ARG2, ARG3,ARG4)</v>
      </c>
      <c r="I1984" s="123">
        <f>IF('表格编辑 '!K1984="","",'表格编辑 '!K1984)</f>
        <v>1</v>
      </c>
      <c r="J1984" s="123">
        <f>IF('表格编辑 '!L1984="","",'表格编辑 '!L1984)</f>
        <v>5000</v>
      </c>
      <c r="K1984" s="123">
        <f>IF('表格编辑 '!M1984="","",'表格编辑 '!M1984)</f>
        <v>780</v>
      </c>
      <c r="L1984" s="123">
        <f>IF('表格编辑 '!N1984="","",'表格编辑 '!N1984)</f>
        <v>180</v>
      </c>
      <c r="M1984" s="123">
        <f>IF('表格编辑 '!O1984="","",'表格编辑 '!O1984)</f>
        <v>40</v>
      </c>
      <c r="N1984" s="123">
        <f>IF('表格编辑 '!P1984="","",'表格编辑 '!P1984)</f>
        <v>100</v>
      </c>
      <c r="O1984" s="123">
        <f>IF('表格编辑 '!Q1984="","",'表格编辑 '!Q1984)</f>
        <v>200</v>
      </c>
      <c r="P1984" s="123">
        <f>IF('表格编辑 '!R1984="","",'表格编辑 '!R1984)</f>
        <v>260</v>
      </c>
      <c r="Q1984" s="123">
        <f>IF('表格编辑 '!S1984="","",'表格编辑 '!S1984)</f>
        <v>320</v>
      </c>
      <c r="R1984" s="123" t="str">
        <f>IF('表格编辑 '!T1984="","",'表格编辑 '!T1984)</f>
        <v/>
      </c>
      <c r="S1984" s="123" t="str">
        <f>IF('表格编辑 '!U1984="","",'表格编辑 '!U1984)</f>
        <v/>
      </c>
      <c r="T1984" s="123" t="str">
        <f>IF('表格编辑 '!V1984="","",'表格编辑 '!V1984)</f>
        <v/>
      </c>
      <c r="U1984" s="123" t="str">
        <f>IF('表格编辑 '!W1984="","",'表格编辑 '!W1984)</f>
        <v/>
      </c>
      <c r="V1984" s="123" t="str">
        <f>IF('表格编辑 '!X1984="","",'表格编辑 '!X1984)</f>
        <v/>
      </c>
      <c r="W1984" s="123" t="str">
        <f>IF('表格编辑 '!Y1984="","",'表格编辑 '!Y1984)</f>
        <v/>
      </c>
      <c r="X1984" s="123" t="str">
        <f>IF('表格编辑 '!Z1984="","",'表格编辑 '!Z1984)</f>
        <v/>
      </c>
      <c r="Y1984" s="123" t="str">
        <f>IF('表格编辑 '!AA1984="","",'表格编辑 '!AA1984)</f>
        <v/>
      </c>
      <c r="Z1984" s="123" t="str">
        <f>IF('表格编辑 '!AB1984="","",'表格编辑 '!AB1984)</f>
        <v/>
      </c>
      <c r="AA1984" s="123" t="str">
        <f>IF('表格编辑 '!AC1984="","",'表格编辑 '!AC1984)</f>
        <v/>
      </c>
      <c r="AB1984" s="123" t="str">
        <f>IF('表格编辑 '!AD1984="","",'表格编辑 '!AD1984)</f>
        <v/>
      </c>
      <c r="AC1984" s="123" t="str">
        <f>IF('表格编辑 '!AE1984="","",'表格编辑 '!AE1984)</f>
        <v/>
      </c>
      <c r="AD1984" s="123" t="str">
        <f>IF('表格编辑 '!AF1984="","",'表格编辑 '!AF1984)</f>
        <v/>
      </c>
    </row>
    <row r="1985" spans="1:30">
      <c r="A1985" s="123">
        <f>IF('表格编辑 '!A1985="","",'表格编辑 '!A1985)</f>
        <v>52014</v>
      </c>
      <c r="B1985" s="123">
        <f>IF('表格编辑 '!B1985="","",'表格编辑 '!B1985)</f>
        <v>50087</v>
      </c>
      <c r="C1985" s="123">
        <f>IF('表格编辑 '!E1985="","",'表格编辑 '!E1985)</f>
        <v>27</v>
      </c>
      <c r="D1985" s="123" t="str">
        <f>IF('表格编辑 '!F1985="","",'表格编辑 '!F1985)</f>
        <v>AI_born_event(RECEIVER, ARG0, ARG1, ARG2, ARG3,ARG4)</v>
      </c>
      <c r="E1985" s="123" t="str">
        <f>IF('表格编辑 '!G1985="","",'表格编辑 '!G1985)</f>
        <v>AI_update_event(RECEIVER, ARG0, ARG1, ARG2, ARG3,ARG4)</v>
      </c>
      <c r="F1985" s="123" t="str">
        <f>IF('表格编辑 '!H1985="","",'表格编辑 '!H1985)</f>
        <v/>
      </c>
      <c r="G1985" s="123" t="str">
        <f>IF('表格编辑 '!I1985="","",'表格编辑 '!I1985)</f>
        <v/>
      </c>
      <c r="H1985" s="123" t="str">
        <f>IF('表格编辑 '!J1985="","",'表格编辑 '!J1985)</f>
        <v>test_deadth_event(RECEIVER, ARG0, ARG1, ARG2, ARG3,ARG4)</v>
      </c>
      <c r="I1985" s="123">
        <f>IF('表格编辑 '!K1985="","",'表格编辑 '!K1985)</f>
        <v>1</v>
      </c>
      <c r="J1985" s="123">
        <f>IF('表格编辑 '!L1985="","",'表格编辑 '!L1985)</f>
        <v>6000</v>
      </c>
      <c r="K1985" s="123">
        <f>IF('表格编辑 '!M1985="","",'表格编辑 '!M1985)</f>
        <v>810</v>
      </c>
      <c r="L1985" s="123">
        <f>IF('表格编辑 '!N1985="","",'表格编辑 '!N1985)</f>
        <v>150</v>
      </c>
      <c r="M1985" s="123">
        <f>IF('表格编辑 '!O1985="","",'表格编辑 '!O1985)</f>
        <v>40</v>
      </c>
      <c r="N1985" s="123">
        <f>IF('表格编辑 '!P1985="","",'表格编辑 '!P1985)</f>
        <v>100</v>
      </c>
      <c r="O1985" s="123" t="str">
        <f>IF('表格编辑 '!Q1985="","",'表格编辑 '!Q1985)</f>
        <v/>
      </c>
      <c r="P1985" s="123">
        <f>IF('表格编辑 '!R1985="","",'表格编辑 '!R1985)</f>
        <v>270</v>
      </c>
      <c r="Q1985" s="123">
        <f>IF('表格编辑 '!S1985="","",'表格编辑 '!S1985)</f>
        <v>320</v>
      </c>
      <c r="R1985" s="123" t="str">
        <f>IF('表格编辑 '!T1985="","",'表格编辑 '!T1985)</f>
        <v/>
      </c>
      <c r="S1985" s="123" t="str">
        <f>IF('表格编辑 '!U1985="","",'表格编辑 '!U1985)</f>
        <v/>
      </c>
      <c r="T1985" s="123" t="str">
        <f>IF('表格编辑 '!V1985="","",'表格编辑 '!V1985)</f>
        <v/>
      </c>
      <c r="U1985" s="123" t="str">
        <f>IF('表格编辑 '!W1985="","",'表格编辑 '!W1985)</f>
        <v/>
      </c>
      <c r="V1985" s="123" t="str">
        <f>IF('表格编辑 '!X1985="","",'表格编辑 '!X1985)</f>
        <v/>
      </c>
      <c r="W1985" s="123" t="str">
        <f>IF('表格编辑 '!Y1985="","",'表格编辑 '!Y1985)</f>
        <v/>
      </c>
      <c r="X1985" s="123" t="str">
        <f>IF('表格编辑 '!Z1985="","",'表格编辑 '!Z1985)</f>
        <v/>
      </c>
      <c r="Y1985" s="123" t="str">
        <f>IF('表格编辑 '!AA1985="","",'表格编辑 '!AA1985)</f>
        <v/>
      </c>
      <c r="Z1985" s="123" t="str">
        <f>IF('表格编辑 '!AB1985="","",'表格编辑 '!AB1985)</f>
        <v/>
      </c>
      <c r="AA1985" s="123" t="str">
        <f>IF('表格编辑 '!AC1985="","",'表格编辑 '!AC1985)</f>
        <v/>
      </c>
      <c r="AB1985" s="123" t="str">
        <f>IF('表格编辑 '!AD1985="","",'表格编辑 '!AD1985)</f>
        <v/>
      </c>
      <c r="AC1985" s="123" t="str">
        <f>IF('表格编辑 '!AE1985="","",'表格编辑 '!AE1985)</f>
        <v/>
      </c>
      <c r="AD1985" s="123" t="str">
        <f>IF('表格编辑 '!AF1985="","",'表格编辑 '!AF1985)</f>
        <v/>
      </c>
    </row>
    <row r="1986" spans="1:30">
      <c r="A1986" s="123">
        <f>IF('表格编辑 '!A1986="","",'表格编辑 '!A1986)</f>
        <v>52015</v>
      </c>
      <c r="B1986" s="123">
        <f>IF('表格编辑 '!B1986="","",'表格编辑 '!B1986)</f>
        <v>50088</v>
      </c>
      <c r="C1986" s="123">
        <f>IF('表格编辑 '!E1986="","",'表格编辑 '!E1986)</f>
        <v>27</v>
      </c>
      <c r="D1986" s="123" t="str">
        <f>IF('表格编辑 '!F1986="","",'表格编辑 '!F1986)</f>
        <v>AI_born_event(RECEIVER, ARG0, ARG1, ARG2, ARG3,ARG4)</v>
      </c>
      <c r="E1986" s="123" t="str">
        <f>IF('表格编辑 '!G1986="","",'表格编辑 '!G1986)</f>
        <v>AI_update_event(RECEIVER, ARG0, ARG1, ARG2, ARG3,ARG4)</v>
      </c>
      <c r="F1986" s="123" t="str">
        <f>IF('表格编辑 '!H1986="","",'表格编辑 '!H1986)</f>
        <v/>
      </c>
      <c r="G1986" s="123" t="str">
        <f>IF('表格编辑 '!I1986="","",'表格编辑 '!I1986)</f>
        <v/>
      </c>
      <c r="H1986" s="123" t="str">
        <f>IF('表格编辑 '!J1986="","",'表格编辑 '!J1986)</f>
        <v>test_deadth_event(RECEIVER, ARG0, ARG1, ARG2, ARG3,ARG4)</v>
      </c>
      <c r="I1986" s="123">
        <f>IF('表格编辑 '!K1986="","",'表格编辑 '!K1986)</f>
        <v>1</v>
      </c>
      <c r="J1986" s="123">
        <f>IF('表格编辑 '!L1986="","",'表格编辑 '!L1986)</f>
        <v>2000</v>
      </c>
      <c r="K1986" s="123">
        <f>IF('表格编辑 '!M1986="","",'表格编辑 '!M1986)</f>
        <v>810</v>
      </c>
      <c r="L1986" s="123">
        <f>IF('表格编辑 '!N1986="","",'表格编辑 '!N1986)</f>
        <v>100</v>
      </c>
      <c r="M1986" s="123">
        <f>IF('表格编辑 '!O1986="","",'表格编辑 '!O1986)</f>
        <v>40</v>
      </c>
      <c r="N1986" s="123">
        <f>IF('表格编辑 '!P1986="","",'表格编辑 '!P1986)</f>
        <v>100</v>
      </c>
      <c r="O1986" s="123">
        <f>IF('表格编辑 '!Q1986="","",'表格编辑 '!Q1986)</f>
        <v>200</v>
      </c>
      <c r="P1986" s="123">
        <f>IF('表格编辑 '!R1986="","",'表格编辑 '!R1986)</f>
        <v>270</v>
      </c>
      <c r="Q1986" s="123">
        <f>IF('表格编辑 '!S1986="","",'表格编辑 '!S1986)</f>
        <v>320</v>
      </c>
      <c r="R1986" s="123" t="str">
        <f>IF('表格编辑 '!T1986="","",'表格编辑 '!T1986)</f>
        <v/>
      </c>
      <c r="S1986" s="123" t="str">
        <f>IF('表格编辑 '!U1986="","",'表格编辑 '!U1986)</f>
        <v/>
      </c>
      <c r="T1986" s="123" t="str">
        <f>IF('表格编辑 '!V1986="","",'表格编辑 '!V1986)</f>
        <v/>
      </c>
      <c r="U1986" s="123" t="str">
        <f>IF('表格编辑 '!W1986="","",'表格编辑 '!W1986)</f>
        <v/>
      </c>
      <c r="V1986" s="123" t="str">
        <f>IF('表格编辑 '!X1986="","",'表格编辑 '!X1986)</f>
        <v/>
      </c>
      <c r="W1986" s="123" t="str">
        <f>IF('表格编辑 '!Y1986="","",'表格编辑 '!Y1986)</f>
        <v/>
      </c>
      <c r="X1986" s="123" t="str">
        <f>IF('表格编辑 '!Z1986="","",'表格编辑 '!Z1986)</f>
        <v/>
      </c>
      <c r="Y1986" s="123" t="str">
        <f>IF('表格编辑 '!AA1986="","",'表格编辑 '!AA1986)</f>
        <v/>
      </c>
      <c r="Z1986" s="123" t="str">
        <f>IF('表格编辑 '!AB1986="","",'表格编辑 '!AB1986)</f>
        <v/>
      </c>
      <c r="AA1986" s="123" t="str">
        <f>IF('表格编辑 '!AC1986="","",'表格编辑 '!AC1986)</f>
        <v/>
      </c>
      <c r="AB1986" s="123" t="str">
        <f>IF('表格编辑 '!AD1986="","",'表格编辑 '!AD1986)</f>
        <v/>
      </c>
      <c r="AC1986" s="123" t="str">
        <f>IF('表格编辑 '!AE1986="","",'表格编辑 '!AE1986)</f>
        <v/>
      </c>
      <c r="AD1986" s="123" t="str">
        <f>IF('表格编辑 '!AF1986="","",'表格编辑 '!AF1986)</f>
        <v/>
      </c>
    </row>
    <row r="1987" spans="1:30">
      <c r="A1987" s="123">
        <f>IF('表格编辑 '!A1987="","",'表格编辑 '!A1987)</f>
        <v>52016</v>
      </c>
      <c r="B1987" s="123">
        <f>IF('表格编辑 '!B1987="","",'表格编辑 '!B1987)</f>
        <v>50009</v>
      </c>
      <c r="C1987" s="123">
        <f>IF('表格编辑 '!E1987="","",'表格编辑 '!E1987)</f>
        <v>28</v>
      </c>
      <c r="D1987" s="123" t="str">
        <f>IF('表格编辑 '!F1987="","",'表格编辑 '!F1987)</f>
        <v>AI_born_event(RECEIVER, ARG0, ARG1, ARG2, ARG3,ARG4)</v>
      </c>
      <c r="E1987" s="123" t="str">
        <f>IF('表格编辑 '!G1987="","",'表格编辑 '!G1987)</f>
        <v>AI_update_event(RECEIVER, ARG0, ARG1, ARG2, ARG3,ARG4)</v>
      </c>
      <c r="F1987" s="123" t="str">
        <f>IF('表格编辑 '!H1987="","",'表格编辑 '!H1987)</f>
        <v/>
      </c>
      <c r="G1987" s="123" t="str">
        <f>IF('表格编辑 '!I1987="","",'表格编辑 '!I1987)</f>
        <v/>
      </c>
      <c r="H1987" s="123" t="str">
        <f>IF('表格编辑 '!J1987="","",'表格编辑 '!J1987)</f>
        <v>test_deadth_event(RECEIVER, ARG0, ARG1, ARG2, ARG3,ARG4)</v>
      </c>
      <c r="I1987" s="123">
        <f>IF('表格编辑 '!K1987="","",'表格编辑 '!K1987)</f>
        <v>1</v>
      </c>
      <c r="J1987" s="123">
        <f>IF('表格编辑 '!L1987="","",'表格编辑 '!L1987)</f>
        <v>2200</v>
      </c>
      <c r="K1987" s="123">
        <f>IF('表格编辑 '!M1987="","",'表格编辑 '!M1987)</f>
        <v>840</v>
      </c>
      <c r="L1987" s="123" t="str">
        <f>IF('表格编辑 '!N1987="","",'表格编辑 '!N1987)</f>
        <v/>
      </c>
      <c r="M1987" s="123" t="str">
        <f>IF('表格编辑 '!O1987="","",'表格编辑 '!O1987)</f>
        <v/>
      </c>
      <c r="N1987" s="123">
        <f>IF('表格编辑 '!P1987="","",'表格编辑 '!P1987)</f>
        <v>100</v>
      </c>
      <c r="O1987" s="123" t="str">
        <f>IF('表格编辑 '!Q1987="","",'表格编辑 '!Q1987)</f>
        <v/>
      </c>
      <c r="P1987" s="123">
        <f>IF('表格编辑 '!R1987="","",'表格编辑 '!R1987)</f>
        <v>280</v>
      </c>
      <c r="Q1987" s="123">
        <f>IF('表格编辑 '!S1987="","",'表格编辑 '!S1987)</f>
        <v>320</v>
      </c>
      <c r="R1987" s="123" t="str">
        <f>IF('表格编辑 '!T1987="","",'表格编辑 '!T1987)</f>
        <v/>
      </c>
      <c r="S1987" s="123" t="str">
        <f>IF('表格编辑 '!U1987="","",'表格编辑 '!U1987)</f>
        <v/>
      </c>
      <c r="T1987" s="123" t="str">
        <f>IF('表格编辑 '!V1987="","",'表格编辑 '!V1987)</f>
        <v/>
      </c>
      <c r="U1987" s="123" t="str">
        <f>IF('表格编辑 '!W1987="","",'表格编辑 '!W1987)</f>
        <v/>
      </c>
      <c r="V1987" s="123" t="str">
        <f>IF('表格编辑 '!X1987="","",'表格编辑 '!X1987)</f>
        <v/>
      </c>
      <c r="W1987" s="123" t="str">
        <f>IF('表格编辑 '!Y1987="","",'表格编辑 '!Y1987)</f>
        <v/>
      </c>
      <c r="X1987" s="123" t="str">
        <f>IF('表格编辑 '!Z1987="","",'表格编辑 '!Z1987)</f>
        <v/>
      </c>
      <c r="Y1987" s="123" t="str">
        <f>IF('表格编辑 '!AA1987="","",'表格编辑 '!AA1987)</f>
        <v/>
      </c>
      <c r="Z1987" s="123" t="str">
        <f>IF('表格编辑 '!AB1987="","",'表格编辑 '!AB1987)</f>
        <v/>
      </c>
      <c r="AA1987" s="123" t="str">
        <f>IF('表格编辑 '!AC1987="","",'表格编辑 '!AC1987)</f>
        <v/>
      </c>
      <c r="AB1987" s="123" t="str">
        <f>IF('表格编辑 '!AD1987="","",'表格编辑 '!AD1987)</f>
        <v/>
      </c>
      <c r="AC1987" s="123" t="str">
        <f>IF('表格编辑 '!AE1987="","",'表格编辑 '!AE1987)</f>
        <v/>
      </c>
      <c r="AD1987" s="123" t="str">
        <f>IF('表格编辑 '!AF1987="","",'表格编辑 '!AF1987)</f>
        <v/>
      </c>
    </row>
    <row r="1988" spans="1:30">
      <c r="A1988" s="123">
        <f>IF('表格编辑 '!A1988="","",'表格编辑 '!A1988)</f>
        <v>52017</v>
      </c>
      <c r="B1988" s="123">
        <f>IF('表格编辑 '!B1988="","",'表格编辑 '!B1988)</f>
        <v>50002</v>
      </c>
      <c r="C1988" s="123">
        <f>IF('表格编辑 '!E1988="","",'表格编辑 '!E1988)</f>
        <v>29</v>
      </c>
      <c r="D1988" s="123" t="str">
        <f>IF('表格编辑 '!F1988="","",'表格编辑 '!F1988)</f>
        <v>AI_born_event(RECEIVER, ARG0, ARG1, ARG2, ARG3,ARG4)</v>
      </c>
      <c r="E1988" s="123" t="str">
        <f>IF('表格编辑 '!G1988="","",'表格编辑 '!G1988)</f>
        <v>AI_update_event(RECEIVER, ARG0, ARG1, ARG2, ARG3,ARG4)</v>
      </c>
      <c r="F1988" s="123" t="str">
        <f>IF('表格编辑 '!H1988="","",'表格编辑 '!H1988)</f>
        <v/>
      </c>
      <c r="G1988" s="123" t="str">
        <f>IF('表格编辑 '!I1988="","",'表格编辑 '!I1988)</f>
        <v/>
      </c>
      <c r="H1988" s="123" t="str">
        <f>IF('表格编辑 '!J1988="","",'表格编辑 '!J1988)</f>
        <v>test_deadth_event(RECEIVER, ARG0, ARG1, ARG2, ARG3,ARG4)</v>
      </c>
      <c r="I1988" s="123">
        <f>IF('表格编辑 '!K1988="","",'表格编辑 '!K1988)</f>
        <v>1</v>
      </c>
      <c r="J1988" s="123">
        <f>IF('表格编辑 '!L1988="","",'表格编辑 '!L1988)</f>
        <v>5000</v>
      </c>
      <c r="K1988" s="123">
        <f>IF('表格编辑 '!M1988="","",'表格编辑 '!M1988)</f>
        <v>870</v>
      </c>
      <c r="L1988" s="123" t="str">
        <f>IF('表格编辑 '!N1988="","",'表格编辑 '!N1988)</f>
        <v/>
      </c>
      <c r="M1988" s="123">
        <f>IF('表格编辑 '!O1988="","",'表格编辑 '!O1988)</f>
        <v>200</v>
      </c>
      <c r="N1988" s="123">
        <f>IF('表格编辑 '!P1988="","",'表格编辑 '!P1988)</f>
        <v>100</v>
      </c>
      <c r="O1988" s="123">
        <f>IF('表格编辑 '!Q1988="","",'表格编辑 '!Q1988)</f>
        <v>100</v>
      </c>
      <c r="P1988" s="123">
        <f>IF('表格编辑 '!R1988="","",'表格编辑 '!R1988)</f>
        <v>290</v>
      </c>
      <c r="Q1988" s="123">
        <f>IF('表格编辑 '!S1988="","",'表格编辑 '!S1988)</f>
        <v>320</v>
      </c>
      <c r="R1988" s="123" t="str">
        <f>IF('表格编辑 '!T1988="","",'表格编辑 '!T1988)</f>
        <v/>
      </c>
      <c r="S1988" s="123" t="str">
        <f>IF('表格编辑 '!U1988="","",'表格编辑 '!U1988)</f>
        <v/>
      </c>
      <c r="T1988" s="123" t="str">
        <f>IF('表格编辑 '!V1988="","",'表格编辑 '!V1988)</f>
        <v/>
      </c>
      <c r="U1988" s="123" t="str">
        <f>IF('表格编辑 '!W1988="","",'表格编辑 '!W1988)</f>
        <v/>
      </c>
      <c r="V1988" s="123" t="str">
        <f>IF('表格编辑 '!X1988="","",'表格编辑 '!X1988)</f>
        <v/>
      </c>
      <c r="W1988" s="123" t="str">
        <f>IF('表格编辑 '!Y1988="","",'表格编辑 '!Y1988)</f>
        <v/>
      </c>
      <c r="X1988" s="123" t="str">
        <f>IF('表格编辑 '!Z1988="","",'表格编辑 '!Z1988)</f>
        <v/>
      </c>
      <c r="Y1988" s="123" t="str">
        <f>IF('表格编辑 '!AA1988="","",'表格编辑 '!AA1988)</f>
        <v/>
      </c>
      <c r="Z1988" s="123" t="str">
        <f>IF('表格编辑 '!AB1988="","",'表格编辑 '!AB1988)</f>
        <v/>
      </c>
      <c r="AA1988" s="123" t="str">
        <f>IF('表格编辑 '!AC1988="","",'表格编辑 '!AC1988)</f>
        <v/>
      </c>
      <c r="AB1988" s="123" t="str">
        <f>IF('表格编辑 '!AD1988="","",'表格编辑 '!AD1988)</f>
        <v/>
      </c>
      <c r="AC1988" s="123" t="str">
        <f>IF('表格编辑 '!AE1988="","",'表格编辑 '!AE1988)</f>
        <v/>
      </c>
      <c r="AD1988" s="123" t="str">
        <f>IF('表格编辑 '!AF1988="","",'表格编辑 '!AF1988)</f>
        <v/>
      </c>
    </row>
    <row r="1989" spans="1:30">
      <c r="A1989" s="123">
        <f>IF('表格编辑 '!A1989="","",'表格编辑 '!A1989)</f>
        <v>52018</v>
      </c>
      <c r="B1989" s="123">
        <f>IF('表格编辑 '!B1989="","",'表格编辑 '!B1989)</f>
        <v>50068</v>
      </c>
      <c r="C1989" s="123">
        <f>IF('表格编辑 '!E1989="","",'表格编辑 '!E1989)</f>
        <v>31</v>
      </c>
      <c r="D1989" s="123" t="str">
        <f>IF('表格编辑 '!F1989="","",'表格编辑 '!F1989)</f>
        <v>AI_born_event(RECEIVER, ARG0, ARG1, ARG2, ARG3,ARG4)</v>
      </c>
      <c r="E1989" s="123" t="str">
        <f>IF('表格编辑 '!G1989="","",'表格编辑 '!G1989)</f>
        <v>AI_update_event(RECEIVER, ARG0, ARG1, ARG2, ARG3,ARG4)</v>
      </c>
      <c r="F1989" s="123" t="str">
        <f>IF('表格编辑 '!H1989="","",'表格编辑 '!H1989)</f>
        <v/>
      </c>
      <c r="G1989" s="123" t="str">
        <f>IF('表格编辑 '!I1989="","",'表格编辑 '!I1989)</f>
        <v/>
      </c>
      <c r="H1989" s="123" t="str">
        <f>IF('表格编辑 '!J1989="","",'表格编辑 '!J1989)</f>
        <v>test_deadth_event(RECEIVER, ARG0, ARG1, ARG2, ARG3,ARG4)</v>
      </c>
      <c r="I1989" s="123">
        <f>IF('表格编辑 '!K1989="","",'表格编辑 '!K1989)</f>
        <v>1</v>
      </c>
      <c r="J1989" s="123">
        <f>IF('表格编辑 '!L1989="","",'表格编辑 '!L1989)</f>
        <v>1500</v>
      </c>
      <c r="K1989" s="123">
        <f>IF('表格编辑 '!M1989="","",'表格编辑 '!M1989)</f>
        <v>930</v>
      </c>
      <c r="L1989" s="123">
        <f>IF('表格编辑 '!N1989="","",'表格编辑 '!N1989)</f>
        <v>150</v>
      </c>
      <c r="M1989" s="123" t="str">
        <f>IF('表格编辑 '!O1989="","",'表格编辑 '!O1989)</f>
        <v/>
      </c>
      <c r="N1989" s="123">
        <f>IF('表格编辑 '!P1989="","",'表格编辑 '!P1989)</f>
        <v>100</v>
      </c>
      <c r="O1989" s="123" t="str">
        <f>IF('表格编辑 '!Q1989="","",'表格编辑 '!Q1989)</f>
        <v/>
      </c>
      <c r="P1989" s="123">
        <f>IF('表格编辑 '!R1989="","",'表格编辑 '!R1989)</f>
        <v>300</v>
      </c>
      <c r="Q1989" s="123">
        <f>IF('表格编辑 '!S1989="","",'表格编辑 '!S1989)</f>
        <v>320</v>
      </c>
      <c r="R1989" s="123" t="str">
        <f>IF('表格编辑 '!T1989="","",'表格编辑 '!T1989)</f>
        <v/>
      </c>
      <c r="S1989" s="123" t="str">
        <f>IF('表格编辑 '!U1989="","",'表格编辑 '!U1989)</f>
        <v/>
      </c>
      <c r="T1989" s="123" t="str">
        <f>IF('表格编辑 '!V1989="","",'表格编辑 '!V1989)</f>
        <v/>
      </c>
      <c r="U1989" s="123" t="str">
        <f>IF('表格编辑 '!W1989="","",'表格编辑 '!W1989)</f>
        <v/>
      </c>
      <c r="V1989" s="123" t="str">
        <f>IF('表格编辑 '!X1989="","",'表格编辑 '!X1989)</f>
        <v/>
      </c>
      <c r="W1989" s="123" t="str">
        <f>IF('表格编辑 '!Y1989="","",'表格编辑 '!Y1989)</f>
        <v/>
      </c>
      <c r="X1989" s="123" t="str">
        <f>IF('表格编辑 '!Z1989="","",'表格编辑 '!Z1989)</f>
        <v/>
      </c>
      <c r="Y1989" s="123" t="str">
        <f>IF('表格编辑 '!AA1989="","",'表格编辑 '!AA1989)</f>
        <v/>
      </c>
      <c r="Z1989" s="123" t="str">
        <f>IF('表格编辑 '!AB1989="","",'表格编辑 '!AB1989)</f>
        <v/>
      </c>
      <c r="AA1989" s="123" t="str">
        <f>IF('表格编辑 '!AC1989="","",'表格编辑 '!AC1989)</f>
        <v/>
      </c>
      <c r="AB1989" s="123" t="str">
        <f>IF('表格编辑 '!AD1989="","",'表格编辑 '!AD1989)</f>
        <v/>
      </c>
      <c r="AC1989" s="123" t="str">
        <f>IF('表格编辑 '!AE1989="","",'表格编辑 '!AE1989)</f>
        <v/>
      </c>
      <c r="AD1989" s="123" t="str">
        <f>IF('表格编辑 '!AF1989="","",'表格编辑 '!AF1989)</f>
        <v/>
      </c>
    </row>
    <row r="1990" spans="1:30">
      <c r="A1990" s="123">
        <f>IF('表格编辑 '!A1990="","",'表格编辑 '!A1990)</f>
        <v>52019</v>
      </c>
      <c r="B1990" s="123">
        <f>IF('表格编辑 '!B1990="","",'表格编辑 '!B1990)</f>
        <v>50069</v>
      </c>
      <c r="C1990" s="123">
        <f>IF('表格编辑 '!E1990="","",'表格编辑 '!E1990)</f>
        <v>31</v>
      </c>
      <c r="D1990" s="123" t="str">
        <f>IF('表格编辑 '!F1990="","",'表格编辑 '!F1990)</f>
        <v>AI_born_event(RECEIVER, ARG0, ARG1, ARG2, ARG3,ARG4)</v>
      </c>
      <c r="E1990" s="123" t="str">
        <f>IF('表格编辑 '!G1990="","",'表格编辑 '!G1990)</f>
        <v>AI_update_event(RECEIVER, ARG0, ARG1, ARG2, ARG3,ARG4)</v>
      </c>
      <c r="F1990" s="123" t="str">
        <f>IF('表格编辑 '!H1990="","",'表格编辑 '!H1990)</f>
        <v/>
      </c>
      <c r="G1990" s="123" t="str">
        <f>IF('表格编辑 '!I1990="","",'表格编辑 '!I1990)</f>
        <v/>
      </c>
      <c r="H1990" s="123" t="str">
        <f>IF('表格编辑 '!J1990="","",'表格编辑 '!J1990)</f>
        <v>test_deadth_event(RECEIVER, ARG0, ARG1, ARG2, ARG3,ARG4)</v>
      </c>
      <c r="I1990" s="123">
        <f>IF('表格编辑 '!K1990="","",'表格编辑 '!K1990)</f>
        <v>1</v>
      </c>
      <c r="J1990" s="123">
        <f>IF('表格编辑 '!L1990="","",'表格编辑 '!L1990)</f>
        <v>2000</v>
      </c>
      <c r="K1990" s="123">
        <f>IF('表格编辑 '!M1990="","",'表格编辑 '!M1990)</f>
        <v>930</v>
      </c>
      <c r="L1990" s="123">
        <f>IF('表格编辑 '!N1990="","",'表格编辑 '!N1990)</f>
        <v>300</v>
      </c>
      <c r="M1990" s="123" t="str">
        <f>IF('表格编辑 '!O1990="","",'表格编辑 '!O1990)</f>
        <v/>
      </c>
      <c r="N1990" s="123">
        <f>IF('表格编辑 '!P1990="","",'表格编辑 '!P1990)</f>
        <v>100</v>
      </c>
      <c r="O1990" s="123" t="str">
        <f>IF('表格编辑 '!Q1990="","",'表格编辑 '!Q1990)</f>
        <v/>
      </c>
      <c r="P1990" s="123">
        <f>IF('表格编辑 '!R1990="","",'表格编辑 '!R1990)</f>
        <v>300</v>
      </c>
      <c r="Q1990" s="123">
        <f>IF('表格编辑 '!S1990="","",'表格编辑 '!S1990)</f>
        <v>320</v>
      </c>
      <c r="R1990" s="123" t="str">
        <f>IF('表格编辑 '!T1990="","",'表格编辑 '!T1990)</f>
        <v/>
      </c>
      <c r="S1990" s="123" t="str">
        <f>IF('表格编辑 '!U1990="","",'表格编辑 '!U1990)</f>
        <v/>
      </c>
      <c r="T1990" s="123" t="str">
        <f>IF('表格编辑 '!V1990="","",'表格编辑 '!V1990)</f>
        <v/>
      </c>
      <c r="U1990" s="123" t="str">
        <f>IF('表格编辑 '!W1990="","",'表格编辑 '!W1990)</f>
        <v/>
      </c>
      <c r="V1990" s="123" t="str">
        <f>IF('表格编辑 '!X1990="","",'表格编辑 '!X1990)</f>
        <v/>
      </c>
      <c r="W1990" s="123" t="str">
        <f>IF('表格编辑 '!Y1990="","",'表格编辑 '!Y1990)</f>
        <v/>
      </c>
      <c r="X1990" s="123" t="str">
        <f>IF('表格编辑 '!Z1990="","",'表格编辑 '!Z1990)</f>
        <v/>
      </c>
      <c r="Y1990" s="123" t="str">
        <f>IF('表格编辑 '!AA1990="","",'表格编辑 '!AA1990)</f>
        <v/>
      </c>
      <c r="Z1990" s="123" t="str">
        <f>IF('表格编辑 '!AB1990="","",'表格编辑 '!AB1990)</f>
        <v/>
      </c>
      <c r="AA1990" s="123" t="str">
        <f>IF('表格编辑 '!AC1990="","",'表格编辑 '!AC1990)</f>
        <v/>
      </c>
      <c r="AB1990" s="123" t="str">
        <f>IF('表格编辑 '!AD1990="","",'表格编辑 '!AD1990)</f>
        <v/>
      </c>
      <c r="AC1990" s="123" t="str">
        <f>IF('表格编辑 '!AE1990="","",'表格编辑 '!AE1990)</f>
        <v/>
      </c>
      <c r="AD1990" s="123" t="str">
        <f>IF('表格编辑 '!AF1990="","",'表格编辑 '!AF1990)</f>
        <v/>
      </c>
    </row>
    <row r="1991" spans="1:30">
      <c r="A1991" s="123">
        <f>IF('表格编辑 '!A1991="","",'表格编辑 '!A1991)</f>
        <v>52020</v>
      </c>
      <c r="B1991" s="123">
        <f>IF('表格编辑 '!B1991="","",'表格编辑 '!B1991)</f>
        <v>50142</v>
      </c>
      <c r="C1991" s="123">
        <f>IF('表格编辑 '!E1991="","",'表格编辑 '!E1991)</f>
        <v>32</v>
      </c>
      <c r="D1991" s="123" t="str">
        <f>IF('表格编辑 '!F1991="","",'表格编辑 '!F1991)</f>
        <v>AI_born_event(RECEIVER, ARG0, ARG1, ARG2, ARG3,ARG4)</v>
      </c>
      <c r="E1991" s="123" t="str">
        <f>IF('表格编辑 '!G1991="","",'表格编辑 '!G1991)</f>
        <v>AI_update_event(RECEIVER, ARG0, ARG1, ARG2, ARG3,ARG4)</v>
      </c>
      <c r="F1991" s="123" t="str">
        <f>IF('表格编辑 '!H1991="","",'表格编辑 '!H1991)</f>
        <v/>
      </c>
      <c r="G1991" s="123" t="str">
        <f>IF('表格编辑 '!I1991="","",'表格编辑 '!I1991)</f>
        <v/>
      </c>
      <c r="H1991" s="123" t="str">
        <f>IF('表格编辑 '!J1991="","",'表格编辑 '!J1991)</f>
        <v>test_deadth_event(RECEIVER, ARG0, ARG1, ARG2, ARG3,ARG4)</v>
      </c>
      <c r="I1991" s="123">
        <f>IF('表格编辑 '!K1991="","",'表格编辑 '!K1991)</f>
        <v>1</v>
      </c>
      <c r="J1991" s="123">
        <f>IF('表格编辑 '!L1991="","",'表格编辑 '!L1991)</f>
        <v>1000</v>
      </c>
      <c r="K1991" s="123">
        <f>IF('表格编辑 '!M1991="","",'表格编辑 '!M1991)</f>
        <v>960</v>
      </c>
      <c r="L1991" s="123">
        <f>IF('表格编辑 '!N1991="","",'表格编辑 '!N1991)</f>
        <v>300</v>
      </c>
      <c r="M1991" s="123">
        <f>IF('表格编辑 '!O1991="","",'表格编辑 '!O1991)</f>
        <v>200</v>
      </c>
      <c r="N1991" s="123">
        <f>IF('表格编辑 '!P1991="","",'表格编辑 '!P1991)</f>
        <v>100</v>
      </c>
      <c r="O1991" s="123">
        <f>IF('表格编辑 '!Q1991="","",'表格编辑 '!Q1991)</f>
        <v>200</v>
      </c>
      <c r="P1991" s="123">
        <f>IF('表格编辑 '!R1991="","",'表格编辑 '!R1991)</f>
        <v>310</v>
      </c>
      <c r="Q1991" s="123">
        <f>IF('表格编辑 '!S1991="","",'表格编辑 '!S1991)</f>
        <v>320</v>
      </c>
      <c r="R1991" s="123" t="str">
        <f>IF('表格编辑 '!T1991="","",'表格编辑 '!T1991)</f>
        <v/>
      </c>
      <c r="S1991" s="123" t="str">
        <f>IF('表格编辑 '!U1991="","",'表格编辑 '!U1991)</f>
        <v/>
      </c>
      <c r="T1991" s="123" t="str">
        <f>IF('表格编辑 '!V1991="","",'表格编辑 '!V1991)</f>
        <v/>
      </c>
      <c r="U1991" s="123" t="str">
        <f>IF('表格编辑 '!W1991="","",'表格编辑 '!W1991)</f>
        <v/>
      </c>
      <c r="V1991" s="123" t="str">
        <f>IF('表格编辑 '!X1991="","",'表格编辑 '!X1991)</f>
        <v/>
      </c>
      <c r="W1991" s="123" t="str">
        <f>IF('表格编辑 '!Y1991="","",'表格编辑 '!Y1991)</f>
        <v/>
      </c>
      <c r="X1991" s="123" t="str">
        <f>IF('表格编辑 '!Z1991="","",'表格编辑 '!Z1991)</f>
        <v/>
      </c>
      <c r="Y1991" s="123" t="str">
        <f>IF('表格编辑 '!AA1991="","",'表格编辑 '!AA1991)</f>
        <v/>
      </c>
      <c r="Z1991" s="123" t="str">
        <f>IF('表格编辑 '!AB1991="","",'表格编辑 '!AB1991)</f>
        <v/>
      </c>
      <c r="AA1991" s="123" t="str">
        <f>IF('表格编辑 '!AC1991="","",'表格编辑 '!AC1991)</f>
        <v/>
      </c>
      <c r="AB1991" s="123" t="str">
        <f>IF('表格编辑 '!AD1991="","",'表格编辑 '!AD1991)</f>
        <v/>
      </c>
      <c r="AC1991" s="123" t="str">
        <f>IF('表格编辑 '!AE1991="","",'表格编辑 '!AE1991)</f>
        <v/>
      </c>
      <c r="AD1991" s="123" t="str">
        <f>IF('表格编辑 '!AF1991="","",'表格编辑 '!AF1991)</f>
        <v/>
      </c>
    </row>
    <row r="1992" spans="1:30">
      <c r="A1992" s="123">
        <f>IF('表格编辑 '!A1992="","",'表格编辑 '!A1992)</f>
        <v>52021</v>
      </c>
      <c r="B1992" s="123">
        <f>IF('表格编辑 '!B1992="","",'表格编辑 '!B1992)</f>
        <v>50143</v>
      </c>
      <c r="C1992" s="123">
        <f>IF('表格编辑 '!E1992="","",'表格编辑 '!E1992)</f>
        <v>32</v>
      </c>
      <c r="D1992" s="123" t="str">
        <f>IF('表格编辑 '!F1992="","",'表格编辑 '!F1992)</f>
        <v>AI_born_event(RECEIVER, ARG0, ARG1, ARG2, ARG3,ARG4)</v>
      </c>
      <c r="E1992" s="123" t="str">
        <f>IF('表格编辑 '!G1992="","",'表格编辑 '!G1992)</f>
        <v>AI_update_event(RECEIVER, ARG0, ARG1, ARG2, ARG3,ARG4)</v>
      </c>
      <c r="F1992" s="123" t="str">
        <f>IF('表格编辑 '!H1992="","",'表格编辑 '!H1992)</f>
        <v/>
      </c>
      <c r="G1992" s="123" t="str">
        <f>IF('表格编辑 '!I1992="","",'表格编辑 '!I1992)</f>
        <v/>
      </c>
      <c r="H1992" s="123" t="str">
        <f>IF('表格编辑 '!J1992="","",'表格编辑 '!J1992)</f>
        <v>test_deadth_event(RECEIVER, ARG0, ARG1, ARG2, ARG3,ARG4)</v>
      </c>
      <c r="I1992" s="123">
        <f>IF('表格编辑 '!K1992="","",'表格编辑 '!K1992)</f>
        <v>1</v>
      </c>
      <c r="J1992" s="123">
        <f>IF('表格编辑 '!L1992="","",'表格编辑 '!L1992)</f>
        <v>2500</v>
      </c>
      <c r="K1992" s="123">
        <f>IF('表格编辑 '!M1992="","",'表格编辑 '!M1992)</f>
        <v>960</v>
      </c>
      <c r="L1992" s="123">
        <f>IF('表格编辑 '!N1992="","",'表格编辑 '!N1992)</f>
        <v>100</v>
      </c>
      <c r="M1992" s="123">
        <f>IF('表格编辑 '!O1992="","",'表格编辑 '!O1992)</f>
        <v>45</v>
      </c>
      <c r="N1992" s="123">
        <f>IF('表格编辑 '!P1992="","",'表格编辑 '!P1992)</f>
        <v>100</v>
      </c>
      <c r="O1992" s="123" t="str">
        <f>IF('表格编辑 '!Q1992="","",'表格编辑 '!Q1992)</f>
        <v/>
      </c>
      <c r="P1992" s="123">
        <f>IF('表格编辑 '!R1992="","",'表格编辑 '!R1992)</f>
        <v>310</v>
      </c>
      <c r="Q1992" s="123">
        <f>IF('表格编辑 '!S1992="","",'表格编辑 '!S1992)</f>
        <v>320</v>
      </c>
      <c r="R1992" s="123" t="str">
        <f>IF('表格编辑 '!T1992="","",'表格编辑 '!T1992)</f>
        <v/>
      </c>
      <c r="S1992" s="123" t="str">
        <f>IF('表格编辑 '!U1992="","",'表格编辑 '!U1992)</f>
        <v/>
      </c>
      <c r="T1992" s="123" t="str">
        <f>IF('表格编辑 '!V1992="","",'表格编辑 '!V1992)</f>
        <v/>
      </c>
      <c r="U1992" s="123" t="str">
        <f>IF('表格编辑 '!W1992="","",'表格编辑 '!W1992)</f>
        <v/>
      </c>
      <c r="V1992" s="123" t="str">
        <f>IF('表格编辑 '!X1992="","",'表格编辑 '!X1992)</f>
        <v/>
      </c>
      <c r="W1992" s="123" t="str">
        <f>IF('表格编辑 '!Y1992="","",'表格编辑 '!Y1992)</f>
        <v/>
      </c>
      <c r="X1992" s="123" t="str">
        <f>IF('表格编辑 '!Z1992="","",'表格编辑 '!Z1992)</f>
        <v/>
      </c>
      <c r="Y1992" s="123" t="str">
        <f>IF('表格编辑 '!AA1992="","",'表格编辑 '!AA1992)</f>
        <v/>
      </c>
      <c r="Z1992" s="123" t="str">
        <f>IF('表格编辑 '!AB1992="","",'表格编辑 '!AB1992)</f>
        <v/>
      </c>
      <c r="AA1992" s="123" t="str">
        <f>IF('表格编辑 '!AC1992="","",'表格编辑 '!AC1992)</f>
        <v/>
      </c>
      <c r="AB1992" s="123" t="str">
        <f>IF('表格编辑 '!AD1992="","",'表格编辑 '!AD1992)</f>
        <v/>
      </c>
      <c r="AC1992" s="123" t="str">
        <f>IF('表格编辑 '!AE1992="","",'表格编辑 '!AE1992)</f>
        <v/>
      </c>
      <c r="AD1992" s="123" t="str">
        <f>IF('表格编辑 '!AF1992="","",'表格编辑 '!AF1992)</f>
        <v/>
      </c>
    </row>
    <row r="1993" spans="1:30">
      <c r="A1993" s="123">
        <f>IF('表格编辑 '!A1993="","",'表格编辑 '!A1993)</f>
        <v>52022</v>
      </c>
      <c r="B1993" s="123">
        <f>IF('表格编辑 '!B1993="","",'表格编辑 '!B1993)</f>
        <v>50041</v>
      </c>
      <c r="C1993" s="123">
        <f>IF('表格编辑 '!E1993="","",'表格编辑 '!E1993)</f>
        <v>33</v>
      </c>
      <c r="D1993" s="123" t="str">
        <f>IF('表格编辑 '!F1993="","",'表格编辑 '!F1993)</f>
        <v>AI_born_event(RECEIVER, ARG0, ARG1, ARG2, ARG3,ARG4)</v>
      </c>
      <c r="E1993" s="123" t="str">
        <f>IF('表格编辑 '!G1993="","",'表格编辑 '!G1993)</f>
        <v>AI_update_event(RECEIVER, ARG0, ARG1, ARG2, ARG3,ARG4)</v>
      </c>
      <c r="F1993" s="123" t="str">
        <f>IF('表格编辑 '!H1993="","",'表格编辑 '!H1993)</f>
        <v/>
      </c>
      <c r="G1993" s="123" t="str">
        <f>IF('表格编辑 '!I1993="","",'表格编辑 '!I1993)</f>
        <v/>
      </c>
      <c r="H1993" s="123" t="str">
        <f>IF('表格编辑 '!J1993="","",'表格编辑 '!J1993)</f>
        <v>test_deadth_event(RECEIVER, ARG0, ARG1, ARG2, ARG3,ARG4)</v>
      </c>
      <c r="I1993" s="123">
        <f>IF('表格编辑 '!K1993="","",'表格编辑 '!K1993)</f>
        <v>1</v>
      </c>
      <c r="J1993" s="123">
        <f>IF('表格编辑 '!L1993="","",'表格编辑 '!L1993)</f>
        <v>1000</v>
      </c>
      <c r="K1993" s="123">
        <f>IF('表格编辑 '!M1993="","",'表格编辑 '!M1993)</f>
        <v>990</v>
      </c>
      <c r="L1993" s="123">
        <f>IF('表格编辑 '!N1993="","",'表格编辑 '!N1993)</f>
        <v>120</v>
      </c>
      <c r="M1993" s="123">
        <f>IF('表格编辑 '!O1993="","",'表格编辑 '!O1993)</f>
        <v>50</v>
      </c>
      <c r="N1993" s="123">
        <f>IF('表格编辑 '!P1993="","",'表格编辑 '!P1993)</f>
        <v>100</v>
      </c>
      <c r="O1993" s="123" t="str">
        <f>IF('表格编辑 '!Q1993="","",'表格编辑 '!Q1993)</f>
        <v/>
      </c>
      <c r="P1993" s="123">
        <f>IF('表格编辑 '!R1993="","",'表格编辑 '!R1993)</f>
        <v>320</v>
      </c>
      <c r="Q1993" s="123">
        <f>IF('表格编辑 '!S1993="","",'表格编辑 '!S1993)</f>
        <v>320</v>
      </c>
      <c r="R1993" s="123" t="str">
        <f>IF('表格编辑 '!T1993="","",'表格编辑 '!T1993)</f>
        <v/>
      </c>
      <c r="S1993" s="123" t="str">
        <f>IF('表格编辑 '!U1993="","",'表格编辑 '!U1993)</f>
        <v/>
      </c>
      <c r="T1993" s="123" t="str">
        <f>IF('表格编辑 '!V1993="","",'表格编辑 '!V1993)</f>
        <v/>
      </c>
      <c r="U1993" s="123" t="str">
        <f>IF('表格编辑 '!W1993="","",'表格编辑 '!W1993)</f>
        <v/>
      </c>
      <c r="V1993" s="123" t="str">
        <f>IF('表格编辑 '!X1993="","",'表格编辑 '!X1993)</f>
        <v/>
      </c>
      <c r="W1993" s="123" t="str">
        <f>IF('表格编辑 '!Y1993="","",'表格编辑 '!Y1993)</f>
        <v/>
      </c>
      <c r="X1993" s="123" t="str">
        <f>IF('表格编辑 '!Z1993="","",'表格编辑 '!Z1993)</f>
        <v/>
      </c>
      <c r="Y1993" s="123" t="str">
        <f>IF('表格编辑 '!AA1993="","",'表格编辑 '!AA1993)</f>
        <v/>
      </c>
      <c r="Z1993" s="123" t="str">
        <f>IF('表格编辑 '!AB1993="","",'表格编辑 '!AB1993)</f>
        <v/>
      </c>
      <c r="AA1993" s="123" t="str">
        <f>IF('表格编辑 '!AC1993="","",'表格编辑 '!AC1993)</f>
        <v/>
      </c>
      <c r="AB1993" s="123" t="str">
        <f>IF('表格编辑 '!AD1993="","",'表格编辑 '!AD1993)</f>
        <v/>
      </c>
      <c r="AC1993" s="123" t="str">
        <f>IF('表格编辑 '!AE1993="","",'表格编辑 '!AE1993)</f>
        <v/>
      </c>
      <c r="AD1993" s="123" t="str">
        <f>IF('表格编辑 '!AF1993="","",'表格编辑 '!AF1993)</f>
        <v/>
      </c>
    </row>
    <row r="1994" spans="1:30">
      <c r="A1994" s="123">
        <f>IF('表格编辑 '!A1994="","",'表格编辑 '!A1994)</f>
        <v>52023</v>
      </c>
      <c r="B1994" s="123">
        <f>IF('表格编辑 '!B1994="","",'表格编辑 '!B1994)</f>
        <v>50044</v>
      </c>
      <c r="C1994" s="123">
        <f>IF('表格编辑 '!E1994="","",'表格编辑 '!E1994)</f>
        <v>33</v>
      </c>
      <c r="D1994" s="123" t="str">
        <f>IF('表格编辑 '!F1994="","",'表格编辑 '!F1994)</f>
        <v>AI_born_event(RECEIVER, ARG0, ARG1, ARG2, ARG3,ARG4)</v>
      </c>
      <c r="E1994" s="123" t="str">
        <f>IF('表格编辑 '!G1994="","",'表格编辑 '!G1994)</f>
        <v>AI_update_event(RECEIVER, ARG0, ARG1, ARG2, ARG3,ARG4)</v>
      </c>
      <c r="F1994" s="123" t="str">
        <f>IF('表格编辑 '!H1994="","",'表格编辑 '!H1994)</f>
        <v/>
      </c>
      <c r="G1994" s="123" t="str">
        <f>IF('表格编辑 '!I1994="","",'表格编辑 '!I1994)</f>
        <v/>
      </c>
      <c r="H1994" s="123" t="str">
        <f>IF('表格编辑 '!J1994="","",'表格编辑 '!J1994)</f>
        <v>test_deadth_event(RECEIVER, ARG0, ARG1, ARG2, ARG3,ARG4)</v>
      </c>
      <c r="I1994" s="123">
        <f>IF('表格编辑 '!K1994="","",'表格编辑 '!K1994)</f>
        <v>1</v>
      </c>
      <c r="J1994" s="123">
        <f>IF('表格编辑 '!L1994="","",'表格编辑 '!L1994)</f>
        <v>5000</v>
      </c>
      <c r="K1994" s="123">
        <f>IF('表格编辑 '!M1994="","",'表格编辑 '!M1994)</f>
        <v>990</v>
      </c>
      <c r="L1994" s="123">
        <f>IF('表格编辑 '!N1994="","",'表格编辑 '!N1994)</f>
        <v>100</v>
      </c>
      <c r="M1994" s="123">
        <f>IF('表格编辑 '!O1994="","",'表格编辑 '!O1994)</f>
        <v>200</v>
      </c>
      <c r="N1994" s="123">
        <f>IF('表格编辑 '!P1994="","",'表格编辑 '!P1994)</f>
        <v>100</v>
      </c>
      <c r="O1994" s="123" t="str">
        <f>IF('表格编辑 '!Q1994="","",'表格编辑 '!Q1994)</f>
        <v/>
      </c>
      <c r="P1994" s="123">
        <f>IF('表格编辑 '!R1994="","",'表格编辑 '!R1994)</f>
        <v>320</v>
      </c>
      <c r="Q1994" s="123">
        <f>IF('表格编辑 '!S1994="","",'表格编辑 '!S1994)</f>
        <v>320</v>
      </c>
      <c r="R1994" s="123" t="str">
        <f>IF('表格编辑 '!T1994="","",'表格编辑 '!T1994)</f>
        <v/>
      </c>
      <c r="S1994" s="123" t="str">
        <f>IF('表格编辑 '!U1994="","",'表格编辑 '!U1994)</f>
        <v/>
      </c>
      <c r="T1994" s="123" t="str">
        <f>IF('表格编辑 '!V1994="","",'表格编辑 '!V1994)</f>
        <v/>
      </c>
      <c r="U1994" s="123" t="str">
        <f>IF('表格编辑 '!W1994="","",'表格编辑 '!W1994)</f>
        <v/>
      </c>
      <c r="V1994" s="123" t="str">
        <f>IF('表格编辑 '!X1994="","",'表格编辑 '!X1994)</f>
        <v/>
      </c>
      <c r="W1994" s="123" t="str">
        <f>IF('表格编辑 '!Y1994="","",'表格编辑 '!Y1994)</f>
        <v/>
      </c>
      <c r="X1994" s="123" t="str">
        <f>IF('表格编辑 '!Z1994="","",'表格编辑 '!Z1994)</f>
        <v/>
      </c>
      <c r="Y1994" s="123" t="str">
        <f>IF('表格编辑 '!AA1994="","",'表格编辑 '!AA1994)</f>
        <v/>
      </c>
      <c r="Z1994" s="123" t="str">
        <f>IF('表格编辑 '!AB1994="","",'表格编辑 '!AB1994)</f>
        <v/>
      </c>
      <c r="AA1994" s="123" t="str">
        <f>IF('表格编辑 '!AC1994="","",'表格编辑 '!AC1994)</f>
        <v/>
      </c>
      <c r="AB1994" s="123" t="str">
        <f>IF('表格编辑 '!AD1994="","",'表格编辑 '!AD1994)</f>
        <v/>
      </c>
      <c r="AC1994" s="123" t="str">
        <f>IF('表格编辑 '!AE1994="","",'表格编辑 '!AE1994)</f>
        <v/>
      </c>
      <c r="AD1994" s="123" t="str">
        <f>IF('表格编辑 '!AF1994="","",'表格编辑 '!AF1994)</f>
        <v/>
      </c>
    </row>
    <row r="1995" spans="1:30">
      <c r="A1995" s="123">
        <f>IF('表格编辑 '!A1995="","",'表格编辑 '!A1995)</f>
        <v>52024</v>
      </c>
      <c r="B1995" s="123">
        <f>IF('表格编辑 '!B1995="","",'表格编辑 '!B1995)</f>
        <v>50014</v>
      </c>
      <c r="C1995" s="123">
        <f>IF('表格编辑 '!E1995="","",'表格编辑 '!E1995)</f>
        <v>34</v>
      </c>
      <c r="D1995" s="123" t="str">
        <f>IF('表格编辑 '!F1995="","",'表格编辑 '!F1995)</f>
        <v>AI_born_event(RECEIVER, ARG0, ARG1, ARG2, ARG3,ARG4)</v>
      </c>
      <c r="E1995" s="123" t="str">
        <f>IF('表格编辑 '!G1995="","",'表格编辑 '!G1995)</f>
        <v>AI_update_event(RECEIVER, ARG0, ARG1, ARG2, ARG3,ARG4)</v>
      </c>
      <c r="F1995" s="123" t="str">
        <f>IF('表格编辑 '!H1995="","",'表格编辑 '!H1995)</f>
        <v/>
      </c>
      <c r="G1995" s="123" t="str">
        <f>IF('表格编辑 '!I1995="","",'表格编辑 '!I1995)</f>
        <v/>
      </c>
      <c r="H1995" s="123" t="str">
        <f>IF('表格编辑 '!J1995="","",'表格编辑 '!J1995)</f>
        <v>test_deadth_event(RECEIVER, ARG0, ARG1, ARG2, ARG3,ARG4)</v>
      </c>
      <c r="I1995" s="123">
        <f>IF('表格编辑 '!K1995="","",'表格编辑 '!K1995)</f>
        <v>1</v>
      </c>
      <c r="J1995" s="123">
        <f>IF('表格编辑 '!L1995="","",'表格编辑 '!L1995)</f>
        <v>2500</v>
      </c>
      <c r="K1995" s="123">
        <f>IF('表格编辑 '!M1995="","",'表格编辑 '!M1995)</f>
        <v>1020</v>
      </c>
      <c r="L1995" s="123">
        <f>IF('表格编辑 '!N1995="","",'表格编辑 '!N1995)</f>
        <v>110</v>
      </c>
      <c r="M1995" s="123">
        <f>IF('表格编辑 '!O1995="","",'表格编辑 '!O1995)</f>
        <v>50</v>
      </c>
      <c r="N1995" s="123">
        <f>IF('表格编辑 '!P1995="","",'表格编辑 '!P1995)</f>
        <v>100</v>
      </c>
      <c r="O1995" s="123" t="str">
        <f>IF('表格编辑 '!Q1995="","",'表格编辑 '!Q1995)</f>
        <v/>
      </c>
      <c r="P1995" s="123">
        <f>IF('表格编辑 '!R1995="","",'表格编辑 '!R1995)</f>
        <v>330</v>
      </c>
      <c r="Q1995" s="123">
        <f>IF('表格编辑 '!S1995="","",'表格编辑 '!S1995)</f>
        <v>320</v>
      </c>
      <c r="R1995" s="123" t="str">
        <f>IF('表格编辑 '!T1995="","",'表格编辑 '!T1995)</f>
        <v/>
      </c>
      <c r="S1995" s="123" t="str">
        <f>IF('表格编辑 '!U1995="","",'表格编辑 '!U1995)</f>
        <v/>
      </c>
      <c r="T1995" s="123" t="str">
        <f>IF('表格编辑 '!V1995="","",'表格编辑 '!V1995)</f>
        <v/>
      </c>
      <c r="U1995" s="123" t="str">
        <f>IF('表格编辑 '!W1995="","",'表格编辑 '!W1995)</f>
        <v/>
      </c>
      <c r="V1995" s="123" t="str">
        <f>IF('表格编辑 '!X1995="","",'表格编辑 '!X1995)</f>
        <v/>
      </c>
      <c r="W1995" s="123" t="str">
        <f>IF('表格编辑 '!Y1995="","",'表格编辑 '!Y1995)</f>
        <v/>
      </c>
      <c r="X1995" s="123" t="str">
        <f>IF('表格编辑 '!Z1995="","",'表格编辑 '!Z1995)</f>
        <v/>
      </c>
      <c r="Y1995" s="123" t="str">
        <f>IF('表格编辑 '!AA1995="","",'表格编辑 '!AA1995)</f>
        <v/>
      </c>
      <c r="Z1995" s="123" t="str">
        <f>IF('表格编辑 '!AB1995="","",'表格编辑 '!AB1995)</f>
        <v/>
      </c>
      <c r="AA1995" s="123" t="str">
        <f>IF('表格编辑 '!AC1995="","",'表格编辑 '!AC1995)</f>
        <v/>
      </c>
      <c r="AB1995" s="123" t="str">
        <f>IF('表格编辑 '!AD1995="","",'表格编辑 '!AD1995)</f>
        <v/>
      </c>
      <c r="AC1995" s="123" t="str">
        <f>IF('表格编辑 '!AE1995="","",'表格编辑 '!AE1995)</f>
        <v/>
      </c>
      <c r="AD1995" s="123" t="str">
        <f>IF('表格编辑 '!AF1995="","",'表格编辑 '!AF1995)</f>
        <v/>
      </c>
    </row>
    <row r="1996" spans="1:30">
      <c r="A1996" s="123">
        <f>IF('表格编辑 '!A1996="","",'表格编辑 '!A1996)</f>
        <v>52025</v>
      </c>
      <c r="B1996" s="123">
        <f>IF('表格编辑 '!B1996="","",'表格编辑 '!B1996)</f>
        <v>50101</v>
      </c>
      <c r="C1996" s="123">
        <f>IF('表格编辑 '!E1996="","",'表格编辑 '!E1996)</f>
        <v>35</v>
      </c>
      <c r="D1996" s="123" t="str">
        <f>IF('表格编辑 '!F1996="","",'表格编辑 '!F1996)</f>
        <v>AI_born_event(RECEIVER, ARG0, ARG1, ARG2, ARG3,ARG4)</v>
      </c>
      <c r="E1996" s="123" t="str">
        <f>IF('表格编辑 '!G1996="","",'表格编辑 '!G1996)</f>
        <v>AI_update_event(RECEIVER, ARG0, ARG1, ARG2, ARG3,ARG4)</v>
      </c>
      <c r="F1996" s="123" t="str">
        <f>IF('表格编辑 '!H1996="","",'表格编辑 '!H1996)</f>
        <v/>
      </c>
      <c r="G1996" s="123" t="str">
        <f>IF('表格编辑 '!I1996="","",'表格编辑 '!I1996)</f>
        <v/>
      </c>
      <c r="H1996" s="123" t="str">
        <f>IF('表格编辑 '!J1996="","",'表格编辑 '!J1996)</f>
        <v>test_deadth_event(RECEIVER, ARG0, ARG1, ARG2, ARG3,ARG4)</v>
      </c>
      <c r="I1996" s="123">
        <f>IF('表格编辑 '!K1996="","",'表格编辑 '!K1996)</f>
        <v>1</v>
      </c>
      <c r="J1996" s="123">
        <f>IF('表格编辑 '!L1996="","",'表格编辑 '!L1996)</f>
        <v>3000</v>
      </c>
      <c r="K1996" s="123">
        <f>IF('表格编辑 '!M1996="","",'表格编辑 '!M1996)</f>
        <v>1050</v>
      </c>
      <c r="L1996" s="123">
        <f>IF('表格编辑 '!N1996="","",'表格编辑 '!N1996)</f>
        <v>200</v>
      </c>
      <c r="M1996" s="123">
        <f>IF('表格编辑 '!O1996="","",'表格编辑 '!O1996)</f>
        <v>55</v>
      </c>
      <c r="N1996" s="123">
        <f>IF('表格编辑 '!P1996="","",'表格编辑 '!P1996)</f>
        <v>100</v>
      </c>
      <c r="O1996" s="123" t="str">
        <f>IF('表格编辑 '!Q1996="","",'表格编辑 '!Q1996)</f>
        <v/>
      </c>
      <c r="P1996" s="123">
        <f>IF('表格编辑 '!R1996="","",'表格编辑 '!R1996)</f>
        <v>340</v>
      </c>
      <c r="Q1996" s="123">
        <f>IF('表格编辑 '!S1996="","",'表格编辑 '!S1996)</f>
        <v>320</v>
      </c>
      <c r="R1996" s="123" t="str">
        <f>IF('表格编辑 '!T1996="","",'表格编辑 '!T1996)</f>
        <v/>
      </c>
      <c r="S1996" s="123" t="str">
        <f>IF('表格编辑 '!U1996="","",'表格编辑 '!U1996)</f>
        <v/>
      </c>
      <c r="T1996" s="123" t="str">
        <f>IF('表格编辑 '!V1996="","",'表格编辑 '!V1996)</f>
        <v/>
      </c>
      <c r="U1996" s="123" t="str">
        <f>IF('表格编辑 '!W1996="","",'表格编辑 '!W1996)</f>
        <v/>
      </c>
      <c r="V1996" s="123" t="str">
        <f>IF('表格编辑 '!X1996="","",'表格编辑 '!X1996)</f>
        <v/>
      </c>
      <c r="W1996" s="123" t="str">
        <f>IF('表格编辑 '!Y1996="","",'表格编辑 '!Y1996)</f>
        <v/>
      </c>
      <c r="X1996" s="123" t="str">
        <f>IF('表格编辑 '!Z1996="","",'表格编辑 '!Z1996)</f>
        <v/>
      </c>
      <c r="Y1996" s="123" t="str">
        <f>IF('表格编辑 '!AA1996="","",'表格编辑 '!AA1996)</f>
        <v/>
      </c>
      <c r="Z1996" s="123" t="str">
        <f>IF('表格编辑 '!AB1996="","",'表格编辑 '!AB1996)</f>
        <v/>
      </c>
      <c r="AA1996" s="123" t="str">
        <f>IF('表格编辑 '!AC1996="","",'表格编辑 '!AC1996)</f>
        <v/>
      </c>
      <c r="AB1996" s="123" t="str">
        <f>IF('表格编辑 '!AD1996="","",'表格编辑 '!AD1996)</f>
        <v/>
      </c>
      <c r="AC1996" s="123" t="str">
        <f>IF('表格编辑 '!AE1996="","",'表格编辑 '!AE1996)</f>
        <v/>
      </c>
      <c r="AD1996" s="123" t="str">
        <f>IF('表格编辑 '!AF1996="","",'表格编辑 '!AF1996)</f>
        <v/>
      </c>
    </row>
    <row r="1997" spans="1:30">
      <c r="A1997" s="123">
        <f>IF('表格编辑 '!A1997="","",'表格编辑 '!A1997)</f>
        <v>52026</v>
      </c>
      <c r="B1997" s="123">
        <f>IF('表格编辑 '!B1997="","",'表格编辑 '!B1997)</f>
        <v>50102</v>
      </c>
      <c r="C1997" s="123">
        <f>IF('表格编辑 '!E1997="","",'表格编辑 '!E1997)</f>
        <v>35</v>
      </c>
      <c r="D1997" s="123" t="str">
        <f>IF('表格编辑 '!F1997="","",'表格编辑 '!F1997)</f>
        <v>AI_born_event(RECEIVER, ARG0, ARG1, ARG2, ARG3,ARG4)</v>
      </c>
      <c r="E1997" s="123" t="str">
        <f>IF('表格编辑 '!G1997="","",'表格编辑 '!G1997)</f>
        <v>AI_update_event(RECEIVER, ARG0, ARG1, ARG2, ARG3,ARG4)</v>
      </c>
      <c r="F1997" s="123" t="str">
        <f>IF('表格编辑 '!H1997="","",'表格编辑 '!H1997)</f>
        <v/>
      </c>
      <c r="G1997" s="123" t="str">
        <f>IF('表格编辑 '!I1997="","",'表格编辑 '!I1997)</f>
        <v/>
      </c>
      <c r="H1997" s="123" t="str">
        <f>IF('表格编辑 '!J1997="","",'表格编辑 '!J1997)</f>
        <v>test_deadth_event(RECEIVER, ARG0, ARG1, ARG2, ARG3,ARG4)</v>
      </c>
      <c r="I1997" s="123">
        <f>IF('表格编辑 '!K1997="","",'表格编辑 '!K1997)</f>
        <v>1</v>
      </c>
      <c r="J1997" s="123">
        <f>IF('表格编辑 '!L1997="","",'表格编辑 '!L1997)</f>
        <v>2600</v>
      </c>
      <c r="K1997" s="123">
        <f>IF('表格编辑 '!M1997="","",'表格编辑 '!M1997)</f>
        <v>1050</v>
      </c>
      <c r="L1997" s="123">
        <f>IF('表格编辑 '!N1997="","",'表格编辑 '!N1997)</f>
        <v>110</v>
      </c>
      <c r="M1997" s="123">
        <f>IF('表格编辑 '!O1997="","",'表格编辑 '!O1997)</f>
        <v>55</v>
      </c>
      <c r="N1997" s="123">
        <f>IF('表格编辑 '!P1997="","",'表格编辑 '!P1997)</f>
        <v>100</v>
      </c>
      <c r="O1997" s="123">
        <f>IF('表格编辑 '!Q1997="","",'表格编辑 '!Q1997)</f>
        <v>200</v>
      </c>
      <c r="P1997" s="123">
        <f>IF('表格编辑 '!R1997="","",'表格编辑 '!R1997)</f>
        <v>340</v>
      </c>
      <c r="Q1997" s="123">
        <f>IF('表格编辑 '!S1997="","",'表格编辑 '!S1997)</f>
        <v>320</v>
      </c>
      <c r="R1997" s="123" t="str">
        <f>IF('表格编辑 '!T1997="","",'表格编辑 '!T1997)</f>
        <v/>
      </c>
      <c r="S1997" s="123" t="str">
        <f>IF('表格编辑 '!U1997="","",'表格编辑 '!U1997)</f>
        <v/>
      </c>
      <c r="T1997" s="123" t="str">
        <f>IF('表格编辑 '!V1997="","",'表格编辑 '!V1997)</f>
        <v/>
      </c>
      <c r="U1997" s="123" t="str">
        <f>IF('表格编辑 '!W1997="","",'表格编辑 '!W1997)</f>
        <v/>
      </c>
      <c r="V1997" s="123" t="str">
        <f>IF('表格编辑 '!X1997="","",'表格编辑 '!X1997)</f>
        <v/>
      </c>
      <c r="W1997" s="123" t="str">
        <f>IF('表格编辑 '!Y1997="","",'表格编辑 '!Y1997)</f>
        <v/>
      </c>
      <c r="X1997" s="123" t="str">
        <f>IF('表格编辑 '!Z1997="","",'表格编辑 '!Z1997)</f>
        <v/>
      </c>
      <c r="Y1997" s="123" t="str">
        <f>IF('表格编辑 '!AA1997="","",'表格编辑 '!AA1997)</f>
        <v/>
      </c>
      <c r="Z1997" s="123" t="str">
        <f>IF('表格编辑 '!AB1997="","",'表格编辑 '!AB1997)</f>
        <v/>
      </c>
      <c r="AA1997" s="123" t="str">
        <f>IF('表格编辑 '!AC1997="","",'表格编辑 '!AC1997)</f>
        <v/>
      </c>
      <c r="AB1997" s="123" t="str">
        <f>IF('表格编辑 '!AD1997="","",'表格编辑 '!AD1997)</f>
        <v/>
      </c>
      <c r="AC1997" s="123" t="str">
        <f>IF('表格编辑 '!AE1997="","",'表格编辑 '!AE1997)</f>
        <v/>
      </c>
      <c r="AD1997" s="123" t="str">
        <f>IF('表格编辑 '!AF1997="","",'表格编辑 '!AF1997)</f>
        <v/>
      </c>
    </row>
    <row r="1998" spans="1:30">
      <c r="A1998" s="123">
        <f>IF('表格编辑 '!A1998="","",'表格编辑 '!A1998)</f>
        <v>52027</v>
      </c>
      <c r="B1998" s="123">
        <f>IF('表格编辑 '!B1998="","",'表格编辑 '!B1998)</f>
        <v>50113</v>
      </c>
      <c r="C1998" s="123">
        <f>IF('表格编辑 '!E1998="","",'表格编辑 '!E1998)</f>
        <v>39</v>
      </c>
      <c r="D1998" s="123" t="str">
        <f>IF('表格编辑 '!F1998="","",'表格编辑 '!F1998)</f>
        <v>AI_born_event(RECEIVER, ARG0, ARG1, ARG2, ARG3,ARG4)</v>
      </c>
      <c r="E1998" s="123" t="str">
        <f>IF('表格编辑 '!G1998="","",'表格编辑 '!G1998)</f>
        <v>AI_update_event(RECEIVER, ARG0, ARG1, ARG2, ARG3,ARG4)</v>
      </c>
      <c r="F1998" s="123" t="str">
        <f>IF('表格编辑 '!H1998="","",'表格编辑 '!H1998)</f>
        <v/>
      </c>
      <c r="G1998" s="123" t="str">
        <f>IF('表格编辑 '!I1998="","",'表格编辑 '!I1998)</f>
        <v/>
      </c>
      <c r="H1998" s="123" t="str">
        <f>IF('表格编辑 '!J1998="","",'表格编辑 '!J1998)</f>
        <v>test_deadth_event(RECEIVER, ARG0, ARG1, ARG2, ARG3,ARG4)</v>
      </c>
      <c r="I1998" s="123">
        <f>IF('表格编辑 '!K1998="","",'表格编辑 '!K1998)</f>
        <v>1</v>
      </c>
      <c r="J1998" s="123">
        <f>IF('表格编辑 '!L1998="","",'表格编辑 '!L1998)</f>
        <v>3000</v>
      </c>
      <c r="K1998" s="123">
        <f>IF('表格编辑 '!M1998="","",'表格编辑 '!M1998)</f>
        <v>1170</v>
      </c>
      <c r="L1998" s="123">
        <f>IF('表格编辑 '!N1998="","",'表格编辑 '!N1998)</f>
        <v>100</v>
      </c>
      <c r="M1998" s="123">
        <f>IF('表格编辑 '!O1998="","",'表格编辑 '!O1998)</f>
        <v>200</v>
      </c>
      <c r="N1998" s="123">
        <f>IF('表格编辑 '!P1998="","",'表格编辑 '!P1998)</f>
        <v>100</v>
      </c>
      <c r="O1998" s="123" t="str">
        <f>IF('表格编辑 '!Q1998="","",'表格编辑 '!Q1998)</f>
        <v/>
      </c>
      <c r="P1998" s="123">
        <f>IF('表格编辑 '!R1998="","",'表格编辑 '!R1998)</f>
        <v>350</v>
      </c>
      <c r="Q1998" s="123">
        <f>IF('表格编辑 '!S1998="","",'表格编辑 '!S1998)</f>
        <v>320</v>
      </c>
      <c r="R1998" s="123" t="str">
        <f>IF('表格编辑 '!T1998="","",'表格编辑 '!T1998)</f>
        <v/>
      </c>
      <c r="S1998" s="123" t="str">
        <f>IF('表格编辑 '!U1998="","",'表格编辑 '!U1998)</f>
        <v/>
      </c>
      <c r="T1998" s="123" t="str">
        <f>IF('表格编辑 '!V1998="","",'表格编辑 '!V1998)</f>
        <v/>
      </c>
      <c r="U1998" s="123" t="str">
        <f>IF('表格编辑 '!W1998="","",'表格编辑 '!W1998)</f>
        <v/>
      </c>
      <c r="V1998" s="123" t="str">
        <f>IF('表格编辑 '!X1998="","",'表格编辑 '!X1998)</f>
        <v/>
      </c>
      <c r="W1998" s="123" t="str">
        <f>IF('表格编辑 '!Y1998="","",'表格编辑 '!Y1998)</f>
        <v/>
      </c>
      <c r="X1998" s="123" t="str">
        <f>IF('表格编辑 '!Z1998="","",'表格编辑 '!Z1998)</f>
        <v/>
      </c>
      <c r="Y1998" s="123" t="str">
        <f>IF('表格编辑 '!AA1998="","",'表格编辑 '!AA1998)</f>
        <v/>
      </c>
      <c r="Z1998" s="123" t="str">
        <f>IF('表格编辑 '!AB1998="","",'表格编辑 '!AB1998)</f>
        <v/>
      </c>
      <c r="AA1998" s="123" t="str">
        <f>IF('表格编辑 '!AC1998="","",'表格编辑 '!AC1998)</f>
        <v/>
      </c>
      <c r="AB1998" s="123" t="str">
        <f>IF('表格编辑 '!AD1998="","",'表格编辑 '!AD1998)</f>
        <v/>
      </c>
      <c r="AC1998" s="123" t="str">
        <f>IF('表格编辑 '!AE1998="","",'表格编辑 '!AE1998)</f>
        <v/>
      </c>
      <c r="AD1998" s="123" t="str">
        <f>IF('表格编辑 '!AF1998="","",'表格编辑 '!AF1998)</f>
        <v/>
      </c>
    </row>
    <row r="1999" spans="1:30">
      <c r="A1999" s="123">
        <f>IF('表格编辑 '!A1999="","",'表格编辑 '!A1999)</f>
        <v>52028</v>
      </c>
      <c r="B1999" s="123">
        <f>IF('表格编辑 '!B1999="","",'表格编辑 '!B1999)</f>
        <v>50114</v>
      </c>
      <c r="C1999" s="123">
        <f>IF('表格编辑 '!E1999="","",'表格编辑 '!E1999)</f>
        <v>39</v>
      </c>
      <c r="D1999" s="123" t="str">
        <f>IF('表格编辑 '!F1999="","",'表格编辑 '!F1999)</f>
        <v>AI_born_event(RECEIVER, ARG0, ARG1, ARG2, ARG3,ARG4)</v>
      </c>
      <c r="E1999" s="123" t="str">
        <f>IF('表格编辑 '!G1999="","",'表格编辑 '!G1999)</f>
        <v>AI_update_event(RECEIVER, ARG0, ARG1, ARG2, ARG3,ARG4)</v>
      </c>
      <c r="F1999" s="123" t="str">
        <f>IF('表格编辑 '!H1999="","",'表格编辑 '!H1999)</f>
        <v/>
      </c>
      <c r="G1999" s="123" t="str">
        <f>IF('表格编辑 '!I1999="","",'表格编辑 '!I1999)</f>
        <v/>
      </c>
      <c r="H1999" s="123" t="str">
        <f>IF('表格编辑 '!J1999="","",'表格编辑 '!J1999)</f>
        <v>test_deadth_event(RECEIVER, ARG0, ARG1, ARG2, ARG3,ARG4)</v>
      </c>
      <c r="I1999" s="123">
        <f>IF('表格编辑 '!K1999="","",'表格编辑 '!K1999)</f>
        <v>1</v>
      </c>
      <c r="J1999" s="123">
        <f>IF('表格编辑 '!L1999="","",'表格编辑 '!L1999)</f>
        <v>10000</v>
      </c>
      <c r="K1999" s="123">
        <f>IF('表格编辑 '!M1999="","",'表格编辑 '!M1999)</f>
        <v>1170</v>
      </c>
      <c r="L1999" s="123">
        <f>IF('表格编辑 '!N1999="","",'表格编辑 '!N1999)</f>
        <v>666</v>
      </c>
      <c r="M1999" s="123" t="str">
        <f>IF('表格编辑 '!O1999="","",'表格编辑 '!O1999)</f>
        <v/>
      </c>
      <c r="N1999" s="123">
        <f>IF('表格编辑 '!P1999="","",'表格编辑 '!P1999)</f>
        <v>100</v>
      </c>
      <c r="O1999" s="123" t="str">
        <f>IF('表格编辑 '!Q1999="","",'表格编辑 '!Q1999)</f>
        <v/>
      </c>
      <c r="P1999" s="123">
        <f>IF('表格编辑 '!R1999="","",'表格编辑 '!R1999)</f>
        <v>350</v>
      </c>
      <c r="Q1999" s="123">
        <f>IF('表格编辑 '!S1999="","",'表格编辑 '!S1999)</f>
        <v>320</v>
      </c>
      <c r="R1999" s="123" t="str">
        <f>IF('表格编辑 '!T1999="","",'表格编辑 '!T1999)</f>
        <v/>
      </c>
      <c r="S1999" s="123" t="str">
        <f>IF('表格编辑 '!U1999="","",'表格编辑 '!U1999)</f>
        <v/>
      </c>
      <c r="T1999" s="123" t="str">
        <f>IF('表格编辑 '!V1999="","",'表格编辑 '!V1999)</f>
        <v/>
      </c>
      <c r="U1999" s="123" t="str">
        <f>IF('表格编辑 '!W1999="","",'表格编辑 '!W1999)</f>
        <v/>
      </c>
      <c r="V1999" s="123" t="str">
        <f>IF('表格编辑 '!X1999="","",'表格编辑 '!X1999)</f>
        <v/>
      </c>
      <c r="W1999" s="123" t="str">
        <f>IF('表格编辑 '!Y1999="","",'表格编辑 '!Y1999)</f>
        <v/>
      </c>
      <c r="X1999" s="123" t="str">
        <f>IF('表格编辑 '!Z1999="","",'表格编辑 '!Z1999)</f>
        <v/>
      </c>
      <c r="Y1999" s="123" t="str">
        <f>IF('表格编辑 '!AA1999="","",'表格编辑 '!AA1999)</f>
        <v/>
      </c>
      <c r="Z1999" s="123" t="str">
        <f>IF('表格编辑 '!AB1999="","",'表格编辑 '!AB1999)</f>
        <v/>
      </c>
      <c r="AA1999" s="123" t="str">
        <f>IF('表格编辑 '!AC1999="","",'表格编辑 '!AC1999)</f>
        <v/>
      </c>
      <c r="AB1999" s="123" t="str">
        <f>IF('表格编辑 '!AD1999="","",'表格编辑 '!AD1999)</f>
        <v/>
      </c>
      <c r="AC1999" s="123" t="str">
        <f>IF('表格编辑 '!AE1999="","",'表格编辑 '!AE1999)</f>
        <v/>
      </c>
      <c r="AD1999" s="123" t="str">
        <f>IF('表格编辑 '!AF1999="","",'表格编辑 '!AF1999)</f>
        <v/>
      </c>
    </row>
    <row r="2000" spans="1:30">
      <c r="A2000" s="123">
        <f>IF('表格编辑 '!A2000="","",'表格编辑 '!A2000)</f>
        <v>52029</v>
      </c>
      <c r="B2000" s="123">
        <f>IF('表格编辑 '!B2000="","",'表格编辑 '!B2000)</f>
        <v>50066</v>
      </c>
      <c r="C2000" s="123">
        <f>IF('表格编辑 '!E2000="","",'表格编辑 '!E2000)</f>
        <v>40</v>
      </c>
      <c r="D2000" s="123" t="str">
        <f>IF('表格编辑 '!F2000="","",'表格编辑 '!F2000)</f>
        <v>AI_born_event(RECEIVER, ARG0, ARG1, ARG2, ARG3,ARG4)</v>
      </c>
      <c r="E2000" s="123" t="str">
        <f>IF('表格编辑 '!G2000="","",'表格编辑 '!G2000)</f>
        <v>AI_update_event(RECEIVER, ARG0, ARG1, ARG2, ARG3,ARG4)</v>
      </c>
      <c r="F2000" s="123" t="str">
        <f>IF('表格编辑 '!H2000="","",'表格编辑 '!H2000)</f>
        <v/>
      </c>
      <c r="G2000" s="123" t="str">
        <f>IF('表格编辑 '!I2000="","",'表格编辑 '!I2000)</f>
        <v/>
      </c>
      <c r="H2000" s="123" t="str">
        <f>IF('表格编辑 '!J2000="","",'表格编辑 '!J2000)</f>
        <v>test_deadth_event(RECEIVER, ARG0, ARG1, ARG2, ARG3,ARG4)</v>
      </c>
      <c r="I2000" s="123">
        <f>IF('表格编辑 '!K2000="","",'表格编辑 '!K2000)</f>
        <v>1</v>
      </c>
      <c r="J2000" s="123">
        <f>IF('表格编辑 '!L2000="","",'表格编辑 '!L2000)</f>
        <v>2500</v>
      </c>
      <c r="K2000" s="123">
        <f>IF('表格编辑 '!M2000="","",'表格编辑 '!M2000)</f>
        <v>1200</v>
      </c>
      <c r="L2000" s="123">
        <f>IF('表格编辑 '!N2000="","",'表格编辑 '!N2000)</f>
        <v>100</v>
      </c>
      <c r="M2000" s="123">
        <f>IF('表格编辑 '!O2000="","",'表格编辑 '!O2000)</f>
        <v>60</v>
      </c>
      <c r="N2000" s="123">
        <f>IF('表格编辑 '!P2000="","",'表格编辑 '!P2000)</f>
        <v>100</v>
      </c>
      <c r="O2000" s="123">
        <f>IF('表格编辑 '!Q2000="","",'表格编辑 '!Q2000)</f>
        <v>150</v>
      </c>
      <c r="P2000" s="123">
        <f>IF('表格编辑 '!R2000="","",'表格编辑 '!R2000)</f>
        <v>360</v>
      </c>
      <c r="Q2000" s="123">
        <f>IF('表格编辑 '!S2000="","",'表格编辑 '!S2000)</f>
        <v>320</v>
      </c>
      <c r="R2000" s="123" t="str">
        <f>IF('表格编辑 '!T2000="","",'表格编辑 '!T2000)</f>
        <v/>
      </c>
      <c r="S2000" s="123" t="str">
        <f>IF('表格编辑 '!U2000="","",'表格编辑 '!U2000)</f>
        <v/>
      </c>
      <c r="T2000" s="123" t="str">
        <f>IF('表格编辑 '!V2000="","",'表格编辑 '!V2000)</f>
        <v/>
      </c>
      <c r="U2000" s="123" t="str">
        <f>IF('表格编辑 '!W2000="","",'表格编辑 '!W2000)</f>
        <v/>
      </c>
      <c r="V2000" s="123" t="str">
        <f>IF('表格编辑 '!X2000="","",'表格编辑 '!X2000)</f>
        <v/>
      </c>
      <c r="W2000" s="123" t="str">
        <f>IF('表格编辑 '!Y2000="","",'表格编辑 '!Y2000)</f>
        <v/>
      </c>
      <c r="X2000" s="123" t="str">
        <f>IF('表格编辑 '!Z2000="","",'表格编辑 '!Z2000)</f>
        <v/>
      </c>
      <c r="Y2000" s="123" t="str">
        <f>IF('表格编辑 '!AA2000="","",'表格编辑 '!AA2000)</f>
        <v/>
      </c>
      <c r="Z2000" s="123" t="str">
        <f>IF('表格编辑 '!AB2000="","",'表格编辑 '!AB2000)</f>
        <v/>
      </c>
      <c r="AA2000" s="123" t="str">
        <f>IF('表格编辑 '!AC2000="","",'表格编辑 '!AC2000)</f>
        <v/>
      </c>
      <c r="AB2000" s="123" t="str">
        <f>IF('表格编辑 '!AD2000="","",'表格编辑 '!AD2000)</f>
        <v/>
      </c>
      <c r="AC2000" s="123" t="str">
        <f>IF('表格编辑 '!AE2000="","",'表格编辑 '!AE2000)</f>
        <v/>
      </c>
      <c r="AD2000" s="123" t="str">
        <f>IF('表格编辑 '!AF2000="","",'表格编辑 '!AF2000)</f>
        <v/>
      </c>
    </row>
    <row r="2001" spans="1:30">
      <c r="A2001" s="123">
        <f>IF('表格编辑 '!A2001="","",'表格编辑 '!A2001)</f>
        <v>52030</v>
      </c>
      <c r="B2001" s="123">
        <f>IF('表格编辑 '!B2001="","",'表格编辑 '!B2001)</f>
        <v>50067</v>
      </c>
      <c r="C2001" s="123">
        <f>IF('表格编辑 '!E2001="","",'表格编辑 '!E2001)</f>
        <v>40</v>
      </c>
      <c r="D2001" s="123" t="str">
        <f>IF('表格编辑 '!F2001="","",'表格编辑 '!F2001)</f>
        <v>AI_born_event(RECEIVER, ARG0, ARG1, ARG2, ARG3,ARG4)</v>
      </c>
      <c r="E2001" s="123" t="str">
        <f>IF('表格编辑 '!G2001="","",'表格编辑 '!G2001)</f>
        <v>AI_update_event(RECEIVER, ARG0, ARG1, ARG2, ARG3,ARG4)</v>
      </c>
      <c r="F2001" s="123" t="str">
        <f>IF('表格编辑 '!H2001="","",'表格编辑 '!H2001)</f>
        <v/>
      </c>
      <c r="G2001" s="123" t="str">
        <f>IF('表格编辑 '!I2001="","",'表格编辑 '!I2001)</f>
        <v/>
      </c>
      <c r="H2001" s="123" t="str">
        <f>IF('表格编辑 '!J2001="","",'表格编辑 '!J2001)</f>
        <v>test_deadth_event(RECEIVER, ARG0, ARG1, ARG2, ARG3,ARG4)</v>
      </c>
      <c r="I2001" s="123">
        <f>IF('表格编辑 '!K2001="","",'表格编辑 '!K2001)</f>
        <v>1</v>
      </c>
      <c r="J2001" s="123">
        <f>IF('表格编辑 '!L2001="","",'表格编辑 '!L2001)</f>
        <v>2500</v>
      </c>
      <c r="K2001" s="123">
        <f>IF('表格编辑 '!M2001="","",'表格编辑 '!M2001)</f>
        <v>1200</v>
      </c>
      <c r="L2001" s="123">
        <f>IF('表格编辑 '!N2001="","",'表格编辑 '!N2001)</f>
        <v>200</v>
      </c>
      <c r="M2001" s="123">
        <f>IF('表格编辑 '!O2001="","",'表格编辑 '!O2001)</f>
        <v>60</v>
      </c>
      <c r="N2001" s="123">
        <f>IF('表格编辑 '!P2001="","",'表格编辑 '!P2001)</f>
        <v>100</v>
      </c>
      <c r="O2001" s="123" t="str">
        <f>IF('表格编辑 '!Q2001="","",'表格编辑 '!Q2001)</f>
        <v/>
      </c>
      <c r="P2001" s="123">
        <f>IF('表格编辑 '!R2001="","",'表格编辑 '!R2001)</f>
        <v>360</v>
      </c>
      <c r="Q2001" s="123">
        <f>IF('表格编辑 '!S2001="","",'表格编辑 '!S2001)</f>
        <v>320</v>
      </c>
      <c r="R2001" s="123" t="str">
        <f>IF('表格编辑 '!T2001="","",'表格编辑 '!T2001)</f>
        <v/>
      </c>
      <c r="S2001" s="123" t="str">
        <f>IF('表格编辑 '!U2001="","",'表格编辑 '!U2001)</f>
        <v/>
      </c>
      <c r="T2001" s="123" t="str">
        <f>IF('表格编辑 '!V2001="","",'表格编辑 '!V2001)</f>
        <v/>
      </c>
      <c r="U2001" s="123" t="str">
        <f>IF('表格编辑 '!W2001="","",'表格编辑 '!W2001)</f>
        <v/>
      </c>
      <c r="V2001" s="123" t="str">
        <f>IF('表格编辑 '!X2001="","",'表格编辑 '!X2001)</f>
        <v/>
      </c>
      <c r="W2001" s="123" t="str">
        <f>IF('表格编辑 '!Y2001="","",'表格编辑 '!Y2001)</f>
        <v/>
      </c>
      <c r="X2001" s="123" t="str">
        <f>IF('表格编辑 '!Z2001="","",'表格编辑 '!Z2001)</f>
        <v/>
      </c>
      <c r="Y2001" s="123" t="str">
        <f>IF('表格编辑 '!AA2001="","",'表格编辑 '!AA2001)</f>
        <v/>
      </c>
      <c r="Z2001" s="123" t="str">
        <f>IF('表格编辑 '!AB2001="","",'表格编辑 '!AB2001)</f>
        <v/>
      </c>
      <c r="AA2001" s="123" t="str">
        <f>IF('表格编辑 '!AC2001="","",'表格编辑 '!AC2001)</f>
        <v/>
      </c>
      <c r="AB2001" s="123" t="str">
        <f>IF('表格编辑 '!AD2001="","",'表格编辑 '!AD2001)</f>
        <v/>
      </c>
      <c r="AC2001" s="123" t="str">
        <f>IF('表格编辑 '!AE2001="","",'表格编辑 '!AE2001)</f>
        <v/>
      </c>
      <c r="AD2001" s="123" t="str">
        <f>IF('表格编辑 '!AF2001="","",'表格编辑 '!AF2001)</f>
        <v/>
      </c>
    </row>
    <row r="2002" spans="1:30">
      <c r="A2002" s="123">
        <f>IF('表格编辑 '!A2002="","",'表格编辑 '!A2002)</f>
        <v>52031</v>
      </c>
      <c r="B2002" s="123">
        <f>IF('表格编辑 '!B2002="","",'表格编辑 '!B2002)</f>
        <v>50052</v>
      </c>
      <c r="C2002" s="123">
        <f>IF('表格编辑 '!E2002="","",'表格编辑 '!E2002)</f>
        <v>41</v>
      </c>
      <c r="D2002" s="123" t="str">
        <f>IF('表格编辑 '!F2002="","",'表格编辑 '!F2002)</f>
        <v>AI_born_event(RECEIVER, ARG0, ARG1, ARG2, ARG3,ARG4)</v>
      </c>
      <c r="E2002" s="123" t="str">
        <f>IF('表格编辑 '!G2002="","",'表格编辑 '!G2002)</f>
        <v>AI_update_event(RECEIVER, ARG0, ARG1, ARG2, ARG3,ARG4)</v>
      </c>
      <c r="F2002" s="123" t="str">
        <f>IF('表格编辑 '!H2002="","",'表格编辑 '!H2002)</f>
        <v/>
      </c>
      <c r="G2002" s="123" t="str">
        <f>IF('表格编辑 '!I2002="","",'表格编辑 '!I2002)</f>
        <v/>
      </c>
      <c r="H2002" s="123" t="str">
        <f>IF('表格编辑 '!J2002="","",'表格编辑 '!J2002)</f>
        <v>test_deadth_event(RECEIVER, ARG0, ARG1, ARG2, ARG3,ARG4)</v>
      </c>
      <c r="I2002" s="123">
        <f>IF('表格编辑 '!K2002="","",'表格编辑 '!K2002)</f>
        <v>1</v>
      </c>
      <c r="J2002" s="123">
        <f>IF('表格编辑 '!L2002="","",'表格编辑 '!L2002)</f>
        <v>8000</v>
      </c>
      <c r="K2002" s="123">
        <f>IF('表格编辑 '!M2002="","",'表格编辑 '!M2002)</f>
        <v>1230</v>
      </c>
      <c r="L2002" s="123">
        <f>IF('表格编辑 '!N2002="","",'表格编辑 '!N2002)</f>
        <v>345</v>
      </c>
      <c r="M2002" s="123">
        <f>IF('表格编辑 '!O2002="","",'表格编辑 '!O2002)</f>
        <v>50</v>
      </c>
      <c r="N2002" s="123">
        <f>IF('表格编辑 '!P2002="","",'表格编辑 '!P2002)</f>
        <v>100</v>
      </c>
      <c r="O2002" s="123" t="str">
        <f>IF('表格编辑 '!Q2002="","",'表格编辑 '!Q2002)</f>
        <v/>
      </c>
      <c r="P2002" s="123">
        <f>IF('表格编辑 '!R2002="","",'表格编辑 '!R2002)</f>
        <v>370</v>
      </c>
      <c r="Q2002" s="123">
        <f>IF('表格编辑 '!S2002="","",'表格编辑 '!S2002)</f>
        <v>320</v>
      </c>
      <c r="R2002" s="123" t="str">
        <f>IF('表格编辑 '!T2002="","",'表格编辑 '!T2002)</f>
        <v/>
      </c>
      <c r="S2002" s="123" t="str">
        <f>IF('表格编辑 '!U2002="","",'表格编辑 '!U2002)</f>
        <v/>
      </c>
      <c r="T2002" s="123" t="str">
        <f>IF('表格编辑 '!V2002="","",'表格编辑 '!V2002)</f>
        <v/>
      </c>
      <c r="U2002" s="123" t="str">
        <f>IF('表格编辑 '!W2002="","",'表格编辑 '!W2002)</f>
        <v/>
      </c>
      <c r="V2002" s="123" t="str">
        <f>IF('表格编辑 '!X2002="","",'表格编辑 '!X2002)</f>
        <v/>
      </c>
      <c r="W2002" s="123" t="str">
        <f>IF('表格编辑 '!Y2002="","",'表格编辑 '!Y2002)</f>
        <v/>
      </c>
      <c r="X2002" s="123" t="str">
        <f>IF('表格编辑 '!Z2002="","",'表格编辑 '!Z2002)</f>
        <v/>
      </c>
      <c r="Y2002" s="123" t="str">
        <f>IF('表格编辑 '!AA2002="","",'表格编辑 '!AA2002)</f>
        <v/>
      </c>
      <c r="Z2002" s="123" t="str">
        <f>IF('表格编辑 '!AB2002="","",'表格编辑 '!AB2002)</f>
        <v/>
      </c>
      <c r="AA2002" s="123" t="str">
        <f>IF('表格编辑 '!AC2002="","",'表格编辑 '!AC2002)</f>
        <v/>
      </c>
      <c r="AB2002" s="123" t="str">
        <f>IF('表格编辑 '!AD2002="","",'表格编辑 '!AD2002)</f>
        <v/>
      </c>
      <c r="AC2002" s="123" t="str">
        <f>IF('表格编辑 '!AE2002="","",'表格编辑 '!AE2002)</f>
        <v/>
      </c>
      <c r="AD2002" s="123" t="str">
        <f>IF('表格编辑 '!AF2002="","",'表格编辑 '!AF2002)</f>
        <v/>
      </c>
    </row>
    <row r="2003" spans="1:30">
      <c r="A2003" s="123">
        <f>IF('表格编辑 '!A2003="","",'表格编辑 '!A2003)</f>
        <v>52032</v>
      </c>
      <c r="B2003" s="123">
        <f>IF('表格编辑 '!B2003="","",'表格编辑 '!B2003)</f>
        <v>50053</v>
      </c>
      <c r="C2003" s="123">
        <f>IF('表格编辑 '!E2003="","",'表格编辑 '!E2003)</f>
        <v>41</v>
      </c>
      <c r="D2003" s="123" t="str">
        <f>IF('表格编辑 '!F2003="","",'表格编辑 '!F2003)</f>
        <v>AI_born_event(RECEIVER, ARG0, ARG1, ARG2, ARG3,ARG4)</v>
      </c>
      <c r="E2003" s="123" t="str">
        <f>IF('表格编辑 '!G2003="","",'表格编辑 '!G2003)</f>
        <v>AI_update_event(RECEIVER, ARG0, ARG1, ARG2, ARG3,ARG4)</v>
      </c>
      <c r="F2003" s="123" t="str">
        <f>IF('表格编辑 '!H2003="","",'表格编辑 '!H2003)</f>
        <v/>
      </c>
      <c r="G2003" s="123" t="str">
        <f>IF('表格编辑 '!I2003="","",'表格编辑 '!I2003)</f>
        <v/>
      </c>
      <c r="H2003" s="123" t="str">
        <f>IF('表格编辑 '!J2003="","",'表格编辑 '!J2003)</f>
        <v>test_deadth_event(RECEIVER, ARG0, ARG1, ARG2, ARG3,ARG4)</v>
      </c>
      <c r="I2003" s="123">
        <f>IF('表格编辑 '!K2003="","",'表格编辑 '!K2003)</f>
        <v>1</v>
      </c>
      <c r="J2003" s="123">
        <f>IF('表格编辑 '!L2003="","",'表格编辑 '!L2003)</f>
        <v>8000</v>
      </c>
      <c r="K2003" s="123">
        <f>IF('表格编辑 '!M2003="","",'表格编辑 '!M2003)</f>
        <v>1230</v>
      </c>
      <c r="L2003" s="123">
        <f>IF('表格编辑 '!N2003="","",'表格编辑 '!N2003)</f>
        <v>100</v>
      </c>
      <c r="M2003" s="123">
        <f>IF('表格编辑 '!O2003="","",'表格编辑 '!O2003)</f>
        <v>50</v>
      </c>
      <c r="N2003" s="123">
        <f>IF('表格编辑 '!P2003="","",'表格编辑 '!P2003)</f>
        <v>100</v>
      </c>
      <c r="O2003" s="123">
        <f>IF('表格编辑 '!Q2003="","",'表格编辑 '!Q2003)</f>
        <v>200</v>
      </c>
      <c r="P2003" s="123">
        <f>IF('表格编辑 '!R2003="","",'表格编辑 '!R2003)</f>
        <v>370</v>
      </c>
      <c r="Q2003" s="123">
        <f>IF('表格编辑 '!S2003="","",'表格编辑 '!S2003)</f>
        <v>320</v>
      </c>
      <c r="R2003" s="123" t="str">
        <f>IF('表格编辑 '!T2003="","",'表格编辑 '!T2003)</f>
        <v/>
      </c>
      <c r="S2003" s="123" t="str">
        <f>IF('表格编辑 '!U2003="","",'表格编辑 '!U2003)</f>
        <v/>
      </c>
      <c r="T2003" s="123" t="str">
        <f>IF('表格编辑 '!V2003="","",'表格编辑 '!V2003)</f>
        <v/>
      </c>
      <c r="U2003" s="123" t="str">
        <f>IF('表格编辑 '!W2003="","",'表格编辑 '!W2003)</f>
        <v/>
      </c>
      <c r="V2003" s="123" t="str">
        <f>IF('表格编辑 '!X2003="","",'表格编辑 '!X2003)</f>
        <v/>
      </c>
      <c r="W2003" s="123" t="str">
        <f>IF('表格编辑 '!Y2003="","",'表格编辑 '!Y2003)</f>
        <v/>
      </c>
      <c r="X2003" s="123" t="str">
        <f>IF('表格编辑 '!Z2003="","",'表格编辑 '!Z2003)</f>
        <v/>
      </c>
      <c r="Y2003" s="123" t="str">
        <f>IF('表格编辑 '!AA2003="","",'表格编辑 '!AA2003)</f>
        <v/>
      </c>
      <c r="Z2003" s="123" t="str">
        <f>IF('表格编辑 '!AB2003="","",'表格编辑 '!AB2003)</f>
        <v/>
      </c>
      <c r="AA2003" s="123" t="str">
        <f>IF('表格编辑 '!AC2003="","",'表格编辑 '!AC2003)</f>
        <v/>
      </c>
      <c r="AB2003" s="123" t="str">
        <f>IF('表格编辑 '!AD2003="","",'表格编辑 '!AD2003)</f>
        <v/>
      </c>
      <c r="AC2003" s="123" t="str">
        <f>IF('表格编辑 '!AE2003="","",'表格编辑 '!AE2003)</f>
        <v/>
      </c>
      <c r="AD2003" s="123" t="str">
        <f>IF('表格编辑 '!AF2003="","",'表格编辑 '!AF2003)</f>
        <v/>
      </c>
    </row>
    <row r="2004" spans="1:30">
      <c r="A2004" s="123">
        <f>IF('表格编辑 '!A2004="","",'表格编辑 '!A2004)</f>
        <v>52033</v>
      </c>
      <c r="B2004" s="123">
        <f>IF('表格编辑 '!B2004="","",'表格编辑 '!B2004)</f>
        <v>50032</v>
      </c>
      <c r="C2004" s="123">
        <f>IF('表格编辑 '!E2004="","",'表格编辑 '!E2004)</f>
        <v>42</v>
      </c>
      <c r="D2004" s="123" t="str">
        <f>IF('表格编辑 '!F2004="","",'表格编辑 '!F2004)</f>
        <v>AI_born_event(RECEIVER, ARG0, ARG1, ARG2, ARG3,ARG4)</v>
      </c>
      <c r="E2004" s="123" t="str">
        <f>IF('表格编辑 '!G2004="","",'表格编辑 '!G2004)</f>
        <v>AI_update_event(RECEIVER, ARG0, ARG1, ARG2, ARG3,ARG4)</v>
      </c>
      <c r="F2004" s="123" t="str">
        <f>IF('表格编辑 '!H2004="","",'表格编辑 '!H2004)</f>
        <v/>
      </c>
      <c r="G2004" s="123" t="str">
        <f>IF('表格编辑 '!I2004="","",'表格编辑 '!I2004)</f>
        <v/>
      </c>
      <c r="H2004" s="123" t="str">
        <f>IF('表格编辑 '!J2004="","",'表格编辑 '!J2004)</f>
        <v>test_deadth_event(RECEIVER, ARG0, ARG1, ARG2, ARG3,ARG4)</v>
      </c>
      <c r="I2004" s="123">
        <f>IF('表格编辑 '!K2004="","",'表格编辑 '!K2004)</f>
        <v>1</v>
      </c>
      <c r="J2004" s="123">
        <f>IF('表格编辑 '!L2004="","",'表格编辑 '!L2004)</f>
        <v>8000</v>
      </c>
      <c r="K2004" s="123">
        <f>IF('表格编辑 '!M2004="","",'表格编辑 '!M2004)</f>
        <v>1260</v>
      </c>
      <c r="L2004" s="123">
        <f>IF('表格编辑 '!N2004="","",'表格编辑 '!N2004)</f>
        <v>200</v>
      </c>
      <c r="M2004" s="123">
        <f>IF('表格编辑 '!O2004="","",'表格编辑 '!O2004)</f>
        <v>60</v>
      </c>
      <c r="N2004" s="123">
        <f>IF('表格编辑 '!P2004="","",'表格编辑 '!P2004)</f>
        <v>100</v>
      </c>
      <c r="O2004" s="123" t="str">
        <f>IF('表格编辑 '!Q2004="","",'表格编辑 '!Q2004)</f>
        <v/>
      </c>
      <c r="P2004" s="123">
        <f>IF('表格编辑 '!R2004="","",'表格编辑 '!R2004)</f>
        <v>380</v>
      </c>
      <c r="Q2004" s="123">
        <f>IF('表格编辑 '!S2004="","",'表格编辑 '!S2004)</f>
        <v>320</v>
      </c>
      <c r="R2004" s="123" t="str">
        <f>IF('表格编辑 '!T2004="","",'表格编辑 '!T2004)</f>
        <v/>
      </c>
      <c r="S2004" s="123" t="str">
        <f>IF('表格编辑 '!U2004="","",'表格编辑 '!U2004)</f>
        <v/>
      </c>
      <c r="T2004" s="123" t="str">
        <f>IF('表格编辑 '!V2004="","",'表格编辑 '!V2004)</f>
        <v/>
      </c>
      <c r="U2004" s="123" t="str">
        <f>IF('表格编辑 '!W2004="","",'表格编辑 '!W2004)</f>
        <v/>
      </c>
      <c r="V2004" s="123" t="str">
        <f>IF('表格编辑 '!X2004="","",'表格编辑 '!X2004)</f>
        <v/>
      </c>
      <c r="W2004" s="123" t="str">
        <f>IF('表格编辑 '!Y2004="","",'表格编辑 '!Y2004)</f>
        <v/>
      </c>
      <c r="X2004" s="123" t="str">
        <f>IF('表格编辑 '!Z2004="","",'表格编辑 '!Z2004)</f>
        <v/>
      </c>
      <c r="Y2004" s="123" t="str">
        <f>IF('表格编辑 '!AA2004="","",'表格编辑 '!AA2004)</f>
        <v/>
      </c>
      <c r="Z2004" s="123" t="str">
        <f>IF('表格编辑 '!AB2004="","",'表格编辑 '!AB2004)</f>
        <v/>
      </c>
      <c r="AA2004" s="123" t="str">
        <f>IF('表格编辑 '!AC2004="","",'表格编辑 '!AC2004)</f>
        <v/>
      </c>
      <c r="AB2004" s="123" t="str">
        <f>IF('表格编辑 '!AD2004="","",'表格编辑 '!AD2004)</f>
        <v/>
      </c>
      <c r="AC2004" s="123" t="str">
        <f>IF('表格编辑 '!AE2004="","",'表格编辑 '!AE2004)</f>
        <v/>
      </c>
      <c r="AD2004" s="123" t="str">
        <f>IF('表格编辑 '!AF2004="","",'表格编辑 '!AF2004)</f>
        <v/>
      </c>
    </row>
    <row r="2005" spans="1:30">
      <c r="A2005" s="123">
        <f>IF('表格编辑 '!A2005="","",'表格编辑 '!A2005)</f>
        <v>52034</v>
      </c>
      <c r="B2005" s="123">
        <f>IF('表格编辑 '!B2005="","",'表格编辑 '!B2005)</f>
        <v>50025</v>
      </c>
      <c r="C2005" s="123">
        <f>IF('表格编辑 '!E2005="","",'表格编辑 '!E2005)</f>
        <v>43</v>
      </c>
      <c r="D2005" s="123" t="str">
        <f>IF('表格编辑 '!F2005="","",'表格编辑 '!F2005)</f>
        <v>AI_born_event(RECEIVER, ARG0, ARG1, ARG2, ARG3,ARG4)</v>
      </c>
      <c r="E2005" s="123" t="str">
        <f>IF('表格编辑 '!G2005="","",'表格编辑 '!G2005)</f>
        <v>AI_update_event(RECEIVER, ARG0, ARG1, ARG2, ARG3,ARG4)</v>
      </c>
      <c r="F2005" s="123" t="str">
        <f>IF('表格编辑 '!H2005="","",'表格编辑 '!H2005)</f>
        <v/>
      </c>
      <c r="G2005" s="123" t="str">
        <f>IF('表格编辑 '!I2005="","",'表格编辑 '!I2005)</f>
        <v/>
      </c>
      <c r="H2005" s="123" t="str">
        <f>IF('表格编辑 '!J2005="","",'表格编辑 '!J2005)</f>
        <v>test_deadth_event(RECEIVER, ARG0, ARG1, ARG2, ARG3,ARG4)</v>
      </c>
      <c r="I2005" s="123">
        <f>IF('表格编辑 '!K2005="","",'表格编辑 '!K2005)</f>
        <v>1</v>
      </c>
      <c r="J2005" s="123">
        <f>IF('表格编辑 '!L2005="","",'表格编辑 '!L2005)</f>
        <v>3000</v>
      </c>
      <c r="K2005" s="123">
        <f>IF('表格编辑 '!M2005="","",'表格编辑 '!M2005)</f>
        <v>1290</v>
      </c>
      <c r="L2005" s="123">
        <f>IF('表格编辑 '!N2005="","",'表格编辑 '!N2005)</f>
        <v>100</v>
      </c>
      <c r="M2005" s="123" t="str">
        <f>IF('表格编辑 '!O2005="","",'表格编辑 '!O2005)</f>
        <v/>
      </c>
      <c r="N2005" s="123">
        <f>IF('表格编辑 '!P2005="","",'表格编辑 '!P2005)</f>
        <v>100</v>
      </c>
      <c r="O2005" s="123" t="str">
        <f>IF('表格编辑 '!Q2005="","",'表格编辑 '!Q2005)</f>
        <v/>
      </c>
      <c r="P2005" s="123">
        <f>IF('表格编辑 '!R2005="","",'表格编辑 '!R2005)</f>
        <v>390</v>
      </c>
      <c r="Q2005" s="123">
        <f>IF('表格编辑 '!S2005="","",'表格编辑 '!S2005)</f>
        <v>320</v>
      </c>
      <c r="R2005" s="123" t="str">
        <f>IF('表格编辑 '!T2005="","",'表格编辑 '!T2005)</f>
        <v/>
      </c>
      <c r="S2005" s="123" t="str">
        <f>IF('表格编辑 '!U2005="","",'表格编辑 '!U2005)</f>
        <v/>
      </c>
      <c r="T2005" s="123" t="str">
        <f>IF('表格编辑 '!V2005="","",'表格编辑 '!V2005)</f>
        <v/>
      </c>
      <c r="U2005" s="123" t="str">
        <f>IF('表格编辑 '!W2005="","",'表格编辑 '!W2005)</f>
        <v/>
      </c>
      <c r="V2005" s="123" t="str">
        <f>IF('表格编辑 '!X2005="","",'表格编辑 '!X2005)</f>
        <v/>
      </c>
      <c r="W2005" s="123" t="str">
        <f>IF('表格编辑 '!Y2005="","",'表格编辑 '!Y2005)</f>
        <v/>
      </c>
      <c r="X2005" s="123" t="str">
        <f>IF('表格编辑 '!Z2005="","",'表格编辑 '!Z2005)</f>
        <v/>
      </c>
      <c r="Y2005" s="123" t="str">
        <f>IF('表格编辑 '!AA2005="","",'表格编辑 '!AA2005)</f>
        <v/>
      </c>
      <c r="Z2005" s="123" t="str">
        <f>IF('表格编辑 '!AB2005="","",'表格编辑 '!AB2005)</f>
        <v/>
      </c>
      <c r="AA2005" s="123" t="str">
        <f>IF('表格编辑 '!AC2005="","",'表格编辑 '!AC2005)</f>
        <v/>
      </c>
      <c r="AB2005" s="123" t="str">
        <f>IF('表格编辑 '!AD2005="","",'表格编辑 '!AD2005)</f>
        <v/>
      </c>
      <c r="AC2005" s="123" t="str">
        <f>IF('表格编辑 '!AE2005="","",'表格编辑 '!AE2005)</f>
        <v/>
      </c>
      <c r="AD2005" s="123" t="str">
        <f>IF('表格编辑 '!AF2005="","",'表格编辑 '!AF2005)</f>
        <v/>
      </c>
    </row>
    <row r="2006" spans="1:30">
      <c r="A2006" s="123">
        <f>IF('表格编辑 '!A2006="","",'表格编辑 '!A2006)</f>
        <v>52035</v>
      </c>
      <c r="B2006" s="123">
        <f>IF('表格编辑 '!B2006="","",'表格编辑 '!B2006)</f>
        <v>50026</v>
      </c>
      <c r="C2006" s="123">
        <f>IF('表格编辑 '!E2006="","",'表格编辑 '!E2006)</f>
        <v>43</v>
      </c>
      <c r="D2006" s="123" t="str">
        <f>IF('表格编辑 '!F2006="","",'表格编辑 '!F2006)</f>
        <v>AI_born_event(RECEIVER, ARG0, ARG1, ARG2, ARG3,ARG4)</v>
      </c>
      <c r="E2006" s="123" t="str">
        <f>IF('表格编辑 '!G2006="","",'表格编辑 '!G2006)</f>
        <v>AI_update_event(RECEIVER, ARG0, ARG1, ARG2, ARG3,ARG4)</v>
      </c>
      <c r="F2006" s="123" t="str">
        <f>IF('表格编辑 '!H2006="","",'表格编辑 '!H2006)</f>
        <v/>
      </c>
      <c r="G2006" s="123" t="str">
        <f>IF('表格编辑 '!I2006="","",'表格编辑 '!I2006)</f>
        <v/>
      </c>
      <c r="H2006" s="123" t="str">
        <f>IF('表格编辑 '!J2006="","",'表格编辑 '!J2006)</f>
        <v>test_deadth_event(RECEIVER, ARG0, ARG1, ARG2, ARG3,ARG4)</v>
      </c>
      <c r="I2006" s="123">
        <f>IF('表格编辑 '!K2006="","",'表格编辑 '!K2006)</f>
        <v>1</v>
      </c>
      <c r="J2006" s="123">
        <f>IF('表格编辑 '!L2006="","",'表格编辑 '!L2006)</f>
        <v>5000</v>
      </c>
      <c r="K2006" s="123">
        <f>IF('表格编辑 '!M2006="","",'表格编辑 '!M2006)</f>
        <v>1290</v>
      </c>
      <c r="L2006" s="123" t="str">
        <f>IF('表格编辑 '!N2006="","",'表格编辑 '!N2006)</f>
        <v/>
      </c>
      <c r="M2006" s="123">
        <f>IF('表格编辑 '!O2006="","",'表格编辑 '!O2006)</f>
        <v>200</v>
      </c>
      <c r="N2006" s="123">
        <f>IF('表格编辑 '!P2006="","",'表格编辑 '!P2006)</f>
        <v>100</v>
      </c>
      <c r="O2006" s="123" t="str">
        <f>IF('表格编辑 '!Q2006="","",'表格编辑 '!Q2006)</f>
        <v/>
      </c>
      <c r="P2006" s="123">
        <f>IF('表格编辑 '!R2006="","",'表格编辑 '!R2006)</f>
        <v>390</v>
      </c>
      <c r="Q2006" s="123">
        <f>IF('表格编辑 '!S2006="","",'表格编辑 '!S2006)</f>
        <v>320</v>
      </c>
      <c r="R2006" s="123" t="str">
        <f>IF('表格编辑 '!T2006="","",'表格编辑 '!T2006)</f>
        <v/>
      </c>
      <c r="S2006" s="123" t="str">
        <f>IF('表格编辑 '!U2006="","",'表格编辑 '!U2006)</f>
        <v/>
      </c>
      <c r="T2006" s="123" t="str">
        <f>IF('表格编辑 '!V2006="","",'表格编辑 '!V2006)</f>
        <v/>
      </c>
      <c r="U2006" s="123" t="str">
        <f>IF('表格编辑 '!W2006="","",'表格编辑 '!W2006)</f>
        <v/>
      </c>
      <c r="V2006" s="123" t="str">
        <f>IF('表格编辑 '!X2006="","",'表格编辑 '!X2006)</f>
        <v/>
      </c>
      <c r="W2006" s="123" t="str">
        <f>IF('表格编辑 '!Y2006="","",'表格编辑 '!Y2006)</f>
        <v/>
      </c>
      <c r="X2006" s="123" t="str">
        <f>IF('表格编辑 '!Z2006="","",'表格编辑 '!Z2006)</f>
        <v/>
      </c>
      <c r="Y2006" s="123" t="str">
        <f>IF('表格编辑 '!AA2006="","",'表格编辑 '!AA2006)</f>
        <v/>
      </c>
      <c r="Z2006" s="123" t="str">
        <f>IF('表格编辑 '!AB2006="","",'表格编辑 '!AB2006)</f>
        <v/>
      </c>
      <c r="AA2006" s="123" t="str">
        <f>IF('表格编辑 '!AC2006="","",'表格编辑 '!AC2006)</f>
        <v/>
      </c>
      <c r="AB2006" s="123" t="str">
        <f>IF('表格编辑 '!AD2006="","",'表格编辑 '!AD2006)</f>
        <v/>
      </c>
      <c r="AC2006" s="123" t="str">
        <f>IF('表格编辑 '!AE2006="","",'表格编辑 '!AE2006)</f>
        <v/>
      </c>
      <c r="AD2006" s="123" t="str">
        <f>IF('表格编辑 '!AF2006="","",'表格编辑 '!AF2006)</f>
        <v/>
      </c>
    </row>
    <row r="2007" spans="1:30">
      <c r="A2007" s="123">
        <f>IF('表格编辑 '!A2007="","",'表格编辑 '!A2007)</f>
        <v>52036</v>
      </c>
      <c r="B2007" s="123">
        <f>IF('表格编辑 '!B2007="","",'表格编辑 '!B2007)</f>
        <v>50096</v>
      </c>
      <c r="C2007" s="123">
        <f>IF('表格编辑 '!E2007="","",'表格编辑 '!E2007)</f>
        <v>44</v>
      </c>
      <c r="D2007" s="123" t="str">
        <f>IF('表格编辑 '!F2007="","",'表格编辑 '!F2007)</f>
        <v>AI_born_event(RECEIVER, ARG0, ARG1, ARG2, ARG3,ARG4)</v>
      </c>
      <c r="E2007" s="123" t="str">
        <f>IF('表格编辑 '!G2007="","",'表格编辑 '!G2007)</f>
        <v>AI_update_event(RECEIVER, ARG0, ARG1, ARG2, ARG3,ARG4)</v>
      </c>
      <c r="F2007" s="123" t="str">
        <f>IF('表格编辑 '!H2007="","",'表格编辑 '!H2007)</f>
        <v/>
      </c>
      <c r="G2007" s="123" t="str">
        <f>IF('表格编辑 '!I2007="","",'表格编辑 '!I2007)</f>
        <v/>
      </c>
      <c r="H2007" s="123" t="str">
        <f>IF('表格编辑 '!J2007="","",'表格编辑 '!J2007)</f>
        <v>test_deadth_event(RECEIVER, ARG0, ARG1, ARG2, ARG3,ARG4)</v>
      </c>
      <c r="I2007" s="123">
        <f>IF('表格编辑 '!K2007="","",'表格编辑 '!K2007)</f>
        <v>1</v>
      </c>
      <c r="J2007" s="123">
        <f>IF('表格编辑 '!L2007="","",'表格编辑 '!L2007)</f>
        <v>3300</v>
      </c>
      <c r="K2007" s="123">
        <f>IF('表格编辑 '!M2007="","",'表格编辑 '!M2007)</f>
        <v>1320</v>
      </c>
      <c r="L2007" s="123">
        <f>IF('表格编辑 '!N2007="","",'表格编辑 '!N2007)</f>
        <v>120</v>
      </c>
      <c r="M2007" s="123">
        <f>IF('表格编辑 '!O2007="","",'表格编辑 '!O2007)</f>
        <v>60</v>
      </c>
      <c r="N2007" s="123">
        <f>IF('表格编辑 '!P2007="","",'表格编辑 '!P2007)</f>
        <v>100</v>
      </c>
      <c r="O2007" s="123" t="str">
        <f>IF('表格编辑 '!Q2007="","",'表格编辑 '!Q2007)</f>
        <v/>
      </c>
      <c r="P2007" s="123">
        <f>IF('表格编辑 '!R2007="","",'表格编辑 '!R2007)</f>
        <v>400</v>
      </c>
      <c r="Q2007" s="123">
        <f>IF('表格编辑 '!S2007="","",'表格编辑 '!S2007)</f>
        <v>320</v>
      </c>
      <c r="R2007" s="123" t="str">
        <f>IF('表格编辑 '!T2007="","",'表格编辑 '!T2007)</f>
        <v/>
      </c>
      <c r="S2007" s="123" t="str">
        <f>IF('表格编辑 '!U2007="","",'表格编辑 '!U2007)</f>
        <v/>
      </c>
      <c r="T2007" s="123" t="str">
        <f>IF('表格编辑 '!V2007="","",'表格编辑 '!V2007)</f>
        <v/>
      </c>
      <c r="U2007" s="123" t="str">
        <f>IF('表格编辑 '!W2007="","",'表格编辑 '!W2007)</f>
        <v/>
      </c>
      <c r="V2007" s="123" t="str">
        <f>IF('表格编辑 '!X2007="","",'表格编辑 '!X2007)</f>
        <v/>
      </c>
      <c r="W2007" s="123" t="str">
        <f>IF('表格编辑 '!Y2007="","",'表格编辑 '!Y2007)</f>
        <v/>
      </c>
      <c r="X2007" s="123" t="str">
        <f>IF('表格编辑 '!Z2007="","",'表格编辑 '!Z2007)</f>
        <v/>
      </c>
      <c r="Y2007" s="123" t="str">
        <f>IF('表格编辑 '!AA2007="","",'表格编辑 '!AA2007)</f>
        <v/>
      </c>
      <c r="Z2007" s="123" t="str">
        <f>IF('表格编辑 '!AB2007="","",'表格编辑 '!AB2007)</f>
        <v/>
      </c>
      <c r="AA2007" s="123" t="str">
        <f>IF('表格编辑 '!AC2007="","",'表格编辑 '!AC2007)</f>
        <v/>
      </c>
      <c r="AB2007" s="123" t="str">
        <f>IF('表格编辑 '!AD2007="","",'表格编辑 '!AD2007)</f>
        <v/>
      </c>
      <c r="AC2007" s="123" t="str">
        <f>IF('表格编辑 '!AE2007="","",'表格编辑 '!AE2007)</f>
        <v/>
      </c>
      <c r="AD2007" s="123" t="str">
        <f>IF('表格编辑 '!AF2007="","",'表格编辑 '!AF2007)</f>
        <v/>
      </c>
    </row>
    <row r="2008" spans="1:30">
      <c r="A2008" s="123">
        <f>IF('表格编辑 '!A2008="","",'表格编辑 '!A2008)</f>
        <v>52037</v>
      </c>
      <c r="B2008" s="123">
        <f>IF('表格编辑 '!B2008="","",'表格编辑 '!B2008)</f>
        <v>50103</v>
      </c>
      <c r="C2008" s="123">
        <f>IF('表格编辑 '!E2008="","",'表格编辑 '!E2008)</f>
        <v>45</v>
      </c>
      <c r="D2008" s="123" t="str">
        <f>IF('表格编辑 '!F2008="","",'表格编辑 '!F2008)</f>
        <v>AI_born_event(RECEIVER, ARG0, ARG1, ARG2, ARG3,ARG4)</v>
      </c>
      <c r="E2008" s="123" t="str">
        <f>IF('表格编辑 '!G2008="","",'表格编辑 '!G2008)</f>
        <v>AI_update_event(RECEIVER, ARG0, ARG1, ARG2, ARG3,ARG4)</v>
      </c>
      <c r="F2008" s="123" t="str">
        <f>IF('表格编辑 '!H2008="","",'表格编辑 '!H2008)</f>
        <v/>
      </c>
      <c r="G2008" s="123" t="str">
        <f>IF('表格编辑 '!I2008="","",'表格编辑 '!I2008)</f>
        <v/>
      </c>
      <c r="H2008" s="123" t="str">
        <f>IF('表格编辑 '!J2008="","",'表格编辑 '!J2008)</f>
        <v>test_deadth_event(RECEIVER, ARG0, ARG1, ARG2, ARG3,ARG4)</v>
      </c>
      <c r="I2008" s="123">
        <f>IF('表格编辑 '!K2008="","",'表格编辑 '!K2008)</f>
        <v>1</v>
      </c>
      <c r="J2008" s="123">
        <f>IF('表格编辑 '!L2008="","",'表格编辑 '!L2008)</f>
        <v>3400</v>
      </c>
      <c r="K2008" s="123">
        <f>IF('表格编辑 '!M2008="","",'表格编辑 '!M2008)</f>
        <v>1350</v>
      </c>
      <c r="L2008" s="123">
        <f>IF('表格编辑 '!N2008="","",'表格编辑 '!N2008)</f>
        <v>150</v>
      </c>
      <c r="M2008" s="123">
        <f>IF('表格编辑 '!O2008="","",'表格编辑 '!O2008)</f>
        <v>50</v>
      </c>
      <c r="N2008" s="123">
        <f>IF('表格编辑 '!P2008="","",'表格编辑 '!P2008)</f>
        <v>100</v>
      </c>
      <c r="O2008" s="123" t="str">
        <f>IF('表格编辑 '!Q2008="","",'表格编辑 '!Q2008)</f>
        <v/>
      </c>
      <c r="P2008" s="123">
        <f>IF('表格编辑 '!R2008="","",'表格编辑 '!R2008)</f>
        <v>410</v>
      </c>
      <c r="Q2008" s="123">
        <f>IF('表格编辑 '!S2008="","",'表格编辑 '!S2008)</f>
        <v>320</v>
      </c>
      <c r="R2008" s="123" t="str">
        <f>IF('表格编辑 '!T2008="","",'表格编辑 '!T2008)</f>
        <v/>
      </c>
      <c r="S2008" s="123" t="str">
        <f>IF('表格编辑 '!U2008="","",'表格编辑 '!U2008)</f>
        <v/>
      </c>
      <c r="T2008" s="123" t="str">
        <f>IF('表格编辑 '!V2008="","",'表格编辑 '!V2008)</f>
        <v/>
      </c>
      <c r="U2008" s="123" t="str">
        <f>IF('表格编辑 '!W2008="","",'表格编辑 '!W2008)</f>
        <v/>
      </c>
      <c r="V2008" s="123" t="str">
        <f>IF('表格编辑 '!X2008="","",'表格编辑 '!X2008)</f>
        <v/>
      </c>
      <c r="W2008" s="123" t="str">
        <f>IF('表格编辑 '!Y2008="","",'表格编辑 '!Y2008)</f>
        <v/>
      </c>
      <c r="X2008" s="123" t="str">
        <f>IF('表格编辑 '!Z2008="","",'表格编辑 '!Z2008)</f>
        <v/>
      </c>
      <c r="Y2008" s="123" t="str">
        <f>IF('表格编辑 '!AA2008="","",'表格编辑 '!AA2008)</f>
        <v/>
      </c>
      <c r="Z2008" s="123" t="str">
        <f>IF('表格编辑 '!AB2008="","",'表格编辑 '!AB2008)</f>
        <v/>
      </c>
      <c r="AA2008" s="123" t="str">
        <f>IF('表格编辑 '!AC2008="","",'表格编辑 '!AC2008)</f>
        <v/>
      </c>
      <c r="AB2008" s="123" t="str">
        <f>IF('表格编辑 '!AD2008="","",'表格编辑 '!AD2008)</f>
        <v/>
      </c>
      <c r="AC2008" s="123" t="str">
        <f>IF('表格编辑 '!AE2008="","",'表格编辑 '!AE2008)</f>
        <v/>
      </c>
      <c r="AD2008" s="123" t="str">
        <f>IF('表格编辑 '!AF2008="","",'表格编辑 '!AF2008)</f>
        <v/>
      </c>
    </row>
    <row r="2009" spans="1:30">
      <c r="A2009" s="123">
        <f>IF('表格编辑 '!A2009="","",'表格编辑 '!A2009)</f>
        <v>52038</v>
      </c>
      <c r="B2009" s="123">
        <f>IF('表格编辑 '!B2009="","",'表格编辑 '!B2009)</f>
        <v>50104</v>
      </c>
      <c r="C2009" s="123">
        <f>IF('表格编辑 '!E2009="","",'表格编辑 '!E2009)</f>
        <v>45</v>
      </c>
      <c r="D2009" s="123" t="str">
        <f>IF('表格编辑 '!F2009="","",'表格编辑 '!F2009)</f>
        <v>AI_born_event(RECEIVER, ARG0, ARG1, ARG2, ARG3,ARG4)</v>
      </c>
      <c r="E2009" s="123" t="str">
        <f>IF('表格编辑 '!G2009="","",'表格编辑 '!G2009)</f>
        <v>AI_update_event(RECEIVER, ARG0, ARG1, ARG2, ARG3,ARG4)</v>
      </c>
      <c r="F2009" s="123" t="str">
        <f>IF('表格编辑 '!H2009="","",'表格编辑 '!H2009)</f>
        <v/>
      </c>
      <c r="G2009" s="123" t="str">
        <f>IF('表格编辑 '!I2009="","",'表格编辑 '!I2009)</f>
        <v/>
      </c>
      <c r="H2009" s="123" t="str">
        <f>IF('表格编辑 '!J2009="","",'表格编辑 '!J2009)</f>
        <v>test_deadth_event(RECEIVER, ARG0, ARG1, ARG2, ARG3,ARG4)</v>
      </c>
      <c r="I2009" s="123">
        <f>IF('表格编辑 '!K2009="","",'表格编辑 '!K2009)</f>
        <v>1</v>
      </c>
      <c r="J2009" s="123">
        <f>IF('表格编辑 '!L2009="","",'表格编辑 '!L2009)</f>
        <v>2000</v>
      </c>
      <c r="K2009" s="123">
        <f>IF('表格编辑 '!M2009="","",'表格编辑 '!M2009)</f>
        <v>1350</v>
      </c>
      <c r="L2009" s="123">
        <f>IF('表格编辑 '!N2009="","",'表格编辑 '!N2009)</f>
        <v>300</v>
      </c>
      <c r="M2009" s="123">
        <f>IF('表格编辑 '!O2009="","",'表格编辑 '!O2009)</f>
        <v>60</v>
      </c>
      <c r="N2009" s="123">
        <f>IF('表格编辑 '!P2009="","",'表格编辑 '!P2009)</f>
        <v>100</v>
      </c>
      <c r="O2009" s="123" t="str">
        <f>IF('表格编辑 '!Q2009="","",'表格编辑 '!Q2009)</f>
        <v/>
      </c>
      <c r="P2009" s="123">
        <f>IF('表格编辑 '!R2009="","",'表格编辑 '!R2009)</f>
        <v>410</v>
      </c>
      <c r="Q2009" s="123">
        <f>IF('表格编辑 '!S2009="","",'表格编辑 '!S2009)</f>
        <v>320</v>
      </c>
      <c r="R2009" s="123" t="str">
        <f>IF('表格编辑 '!T2009="","",'表格编辑 '!T2009)</f>
        <v/>
      </c>
      <c r="S2009" s="123" t="str">
        <f>IF('表格编辑 '!U2009="","",'表格编辑 '!U2009)</f>
        <v/>
      </c>
      <c r="T2009" s="123" t="str">
        <f>IF('表格编辑 '!V2009="","",'表格编辑 '!V2009)</f>
        <v/>
      </c>
      <c r="U2009" s="123" t="str">
        <f>IF('表格编辑 '!W2009="","",'表格编辑 '!W2009)</f>
        <v/>
      </c>
      <c r="V2009" s="123" t="str">
        <f>IF('表格编辑 '!X2009="","",'表格编辑 '!X2009)</f>
        <v/>
      </c>
      <c r="W2009" s="123" t="str">
        <f>IF('表格编辑 '!Y2009="","",'表格编辑 '!Y2009)</f>
        <v/>
      </c>
      <c r="X2009" s="123" t="str">
        <f>IF('表格编辑 '!Z2009="","",'表格编辑 '!Z2009)</f>
        <v/>
      </c>
      <c r="Y2009" s="123" t="str">
        <f>IF('表格编辑 '!AA2009="","",'表格编辑 '!AA2009)</f>
        <v/>
      </c>
      <c r="Z2009" s="123" t="str">
        <f>IF('表格编辑 '!AB2009="","",'表格编辑 '!AB2009)</f>
        <v/>
      </c>
      <c r="AA2009" s="123" t="str">
        <f>IF('表格编辑 '!AC2009="","",'表格编辑 '!AC2009)</f>
        <v/>
      </c>
      <c r="AB2009" s="123" t="str">
        <f>IF('表格编辑 '!AD2009="","",'表格编辑 '!AD2009)</f>
        <v/>
      </c>
      <c r="AC2009" s="123" t="str">
        <f>IF('表格编辑 '!AE2009="","",'表格编辑 '!AE2009)</f>
        <v/>
      </c>
      <c r="AD2009" s="123" t="str">
        <f>IF('表格编辑 '!AF2009="","",'表格编辑 '!AF2009)</f>
        <v/>
      </c>
    </row>
    <row r="2010" spans="1:30">
      <c r="A2010" s="123">
        <f>IF('表格编辑 '!A2010="","",'表格编辑 '!A2010)</f>
        <v>52039</v>
      </c>
      <c r="B2010" s="123">
        <f>IF('表格编辑 '!B2010="","",'表格编辑 '!B2010)</f>
        <v>50116</v>
      </c>
      <c r="C2010" s="123">
        <f>IF('表格编辑 '!E2010="","",'表格编辑 '!E2010)</f>
        <v>46</v>
      </c>
      <c r="D2010" s="123" t="str">
        <f>IF('表格编辑 '!F2010="","",'表格编辑 '!F2010)</f>
        <v>AI_born_event(RECEIVER, ARG0, ARG1, ARG2, ARG3,ARG4)</v>
      </c>
      <c r="E2010" s="123" t="str">
        <f>IF('表格编辑 '!G2010="","",'表格编辑 '!G2010)</f>
        <v>AI_update_event(RECEIVER, ARG0, ARG1, ARG2, ARG3,ARG4)</v>
      </c>
      <c r="F2010" s="123" t="str">
        <f>IF('表格编辑 '!H2010="","",'表格编辑 '!H2010)</f>
        <v/>
      </c>
      <c r="G2010" s="123" t="str">
        <f>IF('表格编辑 '!I2010="","",'表格编辑 '!I2010)</f>
        <v/>
      </c>
      <c r="H2010" s="123" t="str">
        <f>IF('表格编辑 '!J2010="","",'表格编辑 '!J2010)</f>
        <v>test_deadth_event(RECEIVER, ARG0, ARG1, ARG2, ARG3,ARG4)</v>
      </c>
      <c r="I2010" s="123">
        <f>IF('表格编辑 '!K2010="","",'表格编辑 '!K2010)</f>
        <v>1</v>
      </c>
      <c r="J2010" s="123">
        <f>IF('表格编辑 '!L2010="","",'表格编辑 '!L2010)</f>
        <v>20000</v>
      </c>
      <c r="K2010" s="123">
        <f>IF('表格编辑 '!M2010="","",'表格编辑 '!M2010)</f>
        <v>1380</v>
      </c>
      <c r="L2010" s="123">
        <f>IF('表格编辑 '!N2010="","",'表格编辑 '!N2010)</f>
        <v>400</v>
      </c>
      <c r="M2010" s="123">
        <f>IF('表格编辑 '!O2010="","",'表格编辑 '!O2010)</f>
        <v>100</v>
      </c>
      <c r="N2010" s="123">
        <f>IF('表格编辑 '!P2010="","",'表格编辑 '!P2010)</f>
        <v>100</v>
      </c>
      <c r="O2010" s="123" t="str">
        <f>IF('表格编辑 '!Q2010="","",'表格编辑 '!Q2010)</f>
        <v/>
      </c>
      <c r="P2010" s="123">
        <f>IF('表格编辑 '!R2010="","",'表格编辑 '!R2010)</f>
        <v>420</v>
      </c>
      <c r="Q2010" s="123">
        <f>IF('表格编辑 '!S2010="","",'表格编辑 '!S2010)</f>
        <v>320</v>
      </c>
      <c r="R2010" s="123" t="str">
        <f>IF('表格编辑 '!T2010="","",'表格编辑 '!T2010)</f>
        <v/>
      </c>
      <c r="S2010" s="123" t="str">
        <f>IF('表格编辑 '!U2010="","",'表格编辑 '!U2010)</f>
        <v/>
      </c>
      <c r="T2010" s="123" t="str">
        <f>IF('表格编辑 '!V2010="","",'表格编辑 '!V2010)</f>
        <v/>
      </c>
      <c r="U2010" s="123" t="str">
        <f>IF('表格编辑 '!W2010="","",'表格编辑 '!W2010)</f>
        <v/>
      </c>
      <c r="V2010" s="123" t="str">
        <f>IF('表格编辑 '!X2010="","",'表格编辑 '!X2010)</f>
        <v/>
      </c>
      <c r="W2010" s="123" t="str">
        <f>IF('表格编辑 '!Y2010="","",'表格编辑 '!Y2010)</f>
        <v/>
      </c>
      <c r="X2010" s="123" t="str">
        <f>IF('表格编辑 '!Z2010="","",'表格编辑 '!Z2010)</f>
        <v/>
      </c>
      <c r="Y2010" s="123" t="str">
        <f>IF('表格编辑 '!AA2010="","",'表格编辑 '!AA2010)</f>
        <v/>
      </c>
      <c r="Z2010" s="123" t="str">
        <f>IF('表格编辑 '!AB2010="","",'表格编辑 '!AB2010)</f>
        <v/>
      </c>
      <c r="AA2010" s="123" t="str">
        <f>IF('表格编辑 '!AC2010="","",'表格编辑 '!AC2010)</f>
        <v/>
      </c>
      <c r="AB2010" s="123" t="str">
        <f>IF('表格编辑 '!AD2010="","",'表格编辑 '!AD2010)</f>
        <v/>
      </c>
      <c r="AC2010" s="123" t="str">
        <f>IF('表格编辑 '!AE2010="","",'表格编辑 '!AE2010)</f>
        <v/>
      </c>
      <c r="AD2010" s="123" t="str">
        <f>IF('表格编辑 '!AF2010="","",'表格编辑 '!AF2010)</f>
        <v/>
      </c>
    </row>
    <row r="2011" spans="1:30">
      <c r="A2011" s="123">
        <f>IF('表格编辑 '!A2011="","",'表格编辑 '!A2011)</f>
        <v>52040</v>
      </c>
      <c r="B2011" s="123">
        <f>IF('表格编辑 '!B2011="","",'表格编辑 '!B2011)</f>
        <v>50131</v>
      </c>
      <c r="C2011" s="123">
        <f>IF('表格编辑 '!E2011="","",'表格编辑 '!E2011)</f>
        <v>47</v>
      </c>
      <c r="D2011" s="123" t="str">
        <f>IF('表格编辑 '!F2011="","",'表格编辑 '!F2011)</f>
        <v>AI_born_event(RECEIVER, ARG0, ARG1, ARG2, ARG3,ARG4)</v>
      </c>
      <c r="E2011" s="123" t="str">
        <f>IF('表格编辑 '!G2011="","",'表格编辑 '!G2011)</f>
        <v>AI_update_event(RECEIVER, ARG0, ARG1, ARG2, ARG3,ARG4)</v>
      </c>
      <c r="F2011" s="123" t="str">
        <f>IF('表格编辑 '!H2011="","",'表格编辑 '!H2011)</f>
        <v/>
      </c>
      <c r="G2011" s="123" t="str">
        <f>IF('表格编辑 '!I2011="","",'表格编辑 '!I2011)</f>
        <v/>
      </c>
      <c r="H2011" s="123" t="str">
        <f>IF('表格编辑 '!J2011="","",'表格编辑 '!J2011)</f>
        <v>test_deadth_event(RECEIVER, ARG0, ARG1, ARG2, ARG3,ARG4)</v>
      </c>
      <c r="I2011" s="123">
        <f>IF('表格编辑 '!K2011="","",'表格编辑 '!K2011)</f>
        <v>1</v>
      </c>
      <c r="J2011" s="123">
        <f>IF('表格编辑 '!L2011="","",'表格编辑 '!L2011)</f>
        <v>6000</v>
      </c>
      <c r="K2011" s="123">
        <f>IF('表格编辑 '!M2011="","",'表格编辑 '!M2011)</f>
        <v>1410</v>
      </c>
      <c r="L2011" s="123">
        <f>IF('表格编辑 '!N2011="","",'表格编辑 '!N2011)</f>
        <v>150</v>
      </c>
      <c r="M2011" s="123">
        <f>IF('表格编辑 '!O2011="","",'表格编辑 '!O2011)</f>
        <v>60</v>
      </c>
      <c r="N2011" s="123">
        <f>IF('表格编辑 '!P2011="","",'表格编辑 '!P2011)</f>
        <v>100</v>
      </c>
      <c r="O2011" s="123" t="str">
        <f>IF('表格编辑 '!Q2011="","",'表格编辑 '!Q2011)</f>
        <v/>
      </c>
      <c r="P2011" s="123">
        <f>IF('表格编辑 '!R2011="","",'表格编辑 '!R2011)</f>
        <v>430</v>
      </c>
      <c r="Q2011" s="123">
        <f>IF('表格编辑 '!S2011="","",'表格编辑 '!S2011)</f>
        <v>320</v>
      </c>
      <c r="R2011" s="123" t="str">
        <f>IF('表格编辑 '!T2011="","",'表格编辑 '!T2011)</f>
        <v/>
      </c>
      <c r="S2011" s="123" t="str">
        <f>IF('表格编辑 '!U2011="","",'表格编辑 '!U2011)</f>
        <v/>
      </c>
      <c r="T2011" s="123" t="str">
        <f>IF('表格编辑 '!V2011="","",'表格编辑 '!V2011)</f>
        <v/>
      </c>
      <c r="U2011" s="123" t="str">
        <f>IF('表格编辑 '!W2011="","",'表格编辑 '!W2011)</f>
        <v/>
      </c>
      <c r="V2011" s="123" t="str">
        <f>IF('表格编辑 '!X2011="","",'表格编辑 '!X2011)</f>
        <v/>
      </c>
      <c r="W2011" s="123" t="str">
        <f>IF('表格编辑 '!Y2011="","",'表格编辑 '!Y2011)</f>
        <v/>
      </c>
      <c r="X2011" s="123" t="str">
        <f>IF('表格编辑 '!Z2011="","",'表格编辑 '!Z2011)</f>
        <v/>
      </c>
      <c r="Y2011" s="123" t="str">
        <f>IF('表格编辑 '!AA2011="","",'表格编辑 '!AA2011)</f>
        <v/>
      </c>
      <c r="Z2011" s="123" t="str">
        <f>IF('表格编辑 '!AB2011="","",'表格编辑 '!AB2011)</f>
        <v/>
      </c>
      <c r="AA2011" s="123" t="str">
        <f>IF('表格编辑 '!AC2011="","",'表格编辑 '!AC2011)</f>
        <v/>
      </c>
      <c r="AB2011" s="123" t="str">
        <f>IF('表格编辑 '!AD2011="","",'表格编辑 '!AD2011)</f>
        <v/>
      </c>
      <c r="AC2011" s="123" t="str">
        <f>IF('表格编辑 '!AE2011="","",'表格编辑 '!AE2011)</f>
        <v/>
      </c>
      <c r="AD2011" s="123" t="str">
        <f>IF('表格编辑 '!AF2011="","",'表格编辑 '!AF2011)</f>
        <v/>
      </c>
    </row>
    <row r="2012" spans="1:30">
      <c r="A2012" s="123">
        <f>IF('表格编辑 '!A2012="","",'表格编辑 '!A2012)</f>
        <v>52041</v>
      </c>
      <c r="B2012" s="123">
        <f>IF('表格编辑 '!B2012="","",'表格编辑 '!B2012)</f>
        <v>50152</v>
      </c>
      <c r="C2012" s="123">
        <f>IF('表格编辑 '!E2012="","",'表格编辑 '!E2012)</f>
        <v>48</v>
      </c>
      <c r="D2012" s="123" t="str">
        <f>IF('表格编辑 '!F2012="","",'表格编辑 '!F2012)</f>
        <v>AI_born_event(RECEIVER, ARG0, ARG1, ARG2, ARG3,ARG4)</v>
      </c>
      <c r="E2012" s="123" t="str">
        <f>IF('表格编辑 '!G2012="","",'表格编辑 '!G2012)</f>
        <v>AI_update_event(RECEIVER, ARG0, ARG1, ARG2, ARG3,ARG4)</v>
      </c>
      <c r="F2012" s="123" t="str">
        <f>IF('表格编辑 '!H2012="","",'表格编辑 '!H2012)</f>
        <v/>
      </c>
      <c r="G2012" s="123" t="str">
        <f>IF('表格编辑 '!I2012="","",'表格编辑 '!I2012)</f>
        <v/>
      </c>
      <c r="H2012" s="123" t="str">
        <f>IF('表格编辑 '!J2012="","",'表格编辑 '!J2012)</f>
        <v>test_deadth_event(RECEIVER, ARG0, ARG1, ARG2, ARG3,ARG4)</v>
      </c>
      <c r="I2012" s="123">
        <f>IF('表格编辑 '!K2012="","",'表格编辑 '!K2012)</f>
        <v>1</v>
      </c>
      <c r="J2012" s="123">
        <f>IF('表格编辑 '!L2012="","",'表格编辑 '!L2012)</f>
        <v>4000</v>
      </c>
      <c r="K2012" s="123">
        <f>IF('表格编辑 '!M2012="","",'表格编辑 '!M2012)</f>
        <v>1440</v>
      </c>
      <c r="L2012" s="123">
        <f>IF('表格编辑 '!N2012="","",'表格编辑 '!N2012)</f>
        <v>150</v>
      </c>
      <c r="M2012" s="123">
        <f>IF('表格编辑 '!O2012="","",'表格编辑 '!O2012)</f>
        <v>80</v>
      </c>
      <c r="N2012" s="123">
        <f>IF('表格编辑 '!P2012="","",'表格编辑 '!P2012)</f>
        <v>100</v>
      </c>
      <c r="O2012" s="123" t="str">
        <f>IF('表格编辑 '!Q2012="","",'表格编辑 '!Q2012)</f>
        <v/>
      </c>
      <c r="P2012" s="123">
        <f>IF('表格编辑 '!R2012="","",'表格编辑 '!R2012)</f>
        <v>440</v>
      </c>
      <c r="Q2012" s="123">
        <f>IF('表格编辑 '!S2012="","",'表格编辑 '!S2012)</f>
        <v>320</v>
      </c>
      <c r="R2012" s="123" t="str">
        <f>IF('表格编辑 '!T2012="","",'表格编辑 '!T2012)</f>
        <v/>
      </c>
      <c r="S2012" s="123" t="str">
        <f>IF('表格编辑 '!U2012="","",'表格编辑 '!U2012)</f>
        <v/>
      </c>
      <c r="T2012" s="123" t="str">
        <f>IF('表格编辑 '!V2012="","",'表格编辑 '!V2012)</f>
        <v/>
      </c>
      <c r="U2012" s="123" t="str">
        <f>IF('表格编辑 '!W2012="","",'表格编辑 '!W2012)</f>
        <v/>
      </c>
      <c r="V2012" s="123" t="str">
        <f>IF('表格编辑 '!X2012="","",'表格编辑 '!X2012)</f>
        <v/>
      </c>
      <c r="W2012" s="123" t="str">
        <f>IF('表格编辑 '!Y2012="","",'表格编辑 '!Y2012)</f>
        <v/>
      </c>
      <c r="X2012" s="123" t="str">
        <f>IF('表格编辑 '!Z2012="","",'表格编辑 '!Z2012)</f>
        <v/>
      </c>
      <c r="Y2012" s="123" t="str">
        <f>IF('表格编辑 '!AA2012="","",'表格编辑 '!AA2012)</f>
        <v/>
      </c>
      <c r="Z2012" s="123" t="str">
        <f>IF('表格编辑 '!AB2012="","",'表格编辑 '!AB2012)</f>
        <v/>
      </c>
      <c r="AA2012" s="123" t="str">
        <f>IF('表格编辑 '!AC2012="","",'表格编辑 '!AC2012)</f>
        <v/>
      </c>
      <c r="AB2012" s="123" t="str">
        <f>IF('表格编辑 '!AD2012="","",'表格编辑 '!AD2012)</f>
        <v/>
      </c>
      <c r="AC2012" s="123" t="str">
        <f>IF('表格编辑 '!AE2012="","",'表格编辑 '!AE2012)</f>
        <v/>
      </c>
      <c r="AD2012" s="123" t="str">
        <f>IF('表格编辑 '!AF2012="","",'表格编辑 '!AF2012)</f>
        <v/>
      </c>
    </row>
    <row r="2013" spans="1:30">
      <c r="A2013" s="123">
        <f>IF('表格编辑 '!A2013="","",'表格编辑 '!A2013)</f>
        <v>52042</v>
      </c>
      <c r="B2013" s="123">
        <f>IF('表格编辑 '!B2013="","",'表格编辑 '!B2013)</f>
        <v>50061</v>
      </c>
      <c r="C2013" s="123">
        <f>IF('表格编辑 '!E2013="","",'表格编辑 '!E2013)</f>
        <v>49</v>
      </c>
      <c r="D2013" s="123" t="str">
        <f>IF('表格编辑 '!F2013="","",'表格编辑 '!F2013)</f>
        <v>AI_born_event(RECEIVER, ARG0, ARG1, ARG2, ARG3,ARG4)</v>
      </c>
      <c r="E2013" s="123" t="str">
        <f>IF('表格编辑 '!G2013="","",'表格编辑 '!G2013)</f>
        <v>AI_update_event(RECEIVER, ARG0, ARG1, ARG2, ARG3,ARG4)</v>
      </c>
      <c r="F2013" s="123" t="str">
        <f>IF('表格编辑 '!H2013="","",'表格编辑 '!H2013)</f>
        <v/>
      </c>
      <c r="G2013" s="123" t="str">
        <f>IF('表格编辑 '!I2013="","",'表格编辑 '!I2013)</f>
        <v/>
      </c>
      <c r="H2013" s="123" t="str">
        <f>IF('表格编辑 '!J2013="","",'表格编辑 '!J2013)</f>
        <v>test_deadth_event(RECEIVER, ARG0, ARG1, ARG2, ARG3,ARG4)</v>
      </c>
      <c r="I2013" s="123">
        <f>IF('表格编辑 '!K2013="","",'表格编辑 '!K2013)</f>
        <v>1</v>
      </c>
      <c r="J2013" s="123">
        <f>IF('表格编辑 '!L2013="","",'表格编辑 '!L2013)</f>
        <v>4500</v>
      </c>
      <c r="K2013" s="123">
        <f>IF('表格编辑 '!M2013="","",'表格编辑 '!M2013)</f>
        <v>1470</v>
      </c>
      <c r="L2013" s="123">
        <f>IF('表格编辑 '!N2013="","",'表格编辑 '!N2013)</f>
        <v>300</v>
      </c>
      <c r="M2013" s="123">
        <f>IF('表格编辑 '!O2013="","",'表格编辑 '!O2013)</f>
        <v>80</v>
      </c>
      <c r="N2013" s="123">
        <f>IF('表格编辑 '!P2013="","",'表格编辑 '!P2013)</f>
        <v>100</v>
      </c>
      <c r="O2013" s="123" t="str">
        <f>IF('表格编辑 '!Q2013="","",'表格编辑 '!Q2013)</f>
        <v/>
      </c>
      <c r="P2013" s="123">
        <f>IF('表格编辑 '!R2013="","",'表格编辑 '!R2013)</f>
        <v>450</v>
      </c>
      <c r="Q2013" s="123">
        <f>IF('表格编辑 '!S2013="","",'表格编辑 '!S2013)</f>
        <v>320</v>
      </c>
      <c r="R2013" s="123" t="str">
        <f>IF('表格编辑 '!T2013="","",'表格编辑 '!T2013)</f>
        <v/>
      </c>
      <c r="S2013" s="123" t="str">
        <f>IF('表格编辑 '!U2013="","",'表格编辑 '!U2013)</f>
        <v/>
      </c>
      <c r="T2013" s="123" t="str">
        <f>IF('表格编辑 '!V2013="","",'表格编辑 '!V2013)</f>
        <v/>
      </c>
      <c r="U2013" s="123" t="str">
        <f>IF('表格编辑 '!W2013="","",'表格编辑 '!W2013)</f>
        <v/>
      </c>
      <c r="V2013" s="123" t="str">
        <f>IF('表格编辑 '!X2013="","",'表格编辑 '!X2013)</f>
        <v/>
      </c>
      <c r="W2013" s="123" t="str">
        <f>IF('表格编辑 '!Y2013="","",'表格编辑 '!Y2013)</f>
        <v/>
      </c>
      <c r="X2013" s="123" t="str">
        <f>IF('表格编辑 '!Z2013="","",'表格编辑 '!Z2013)</f>
        <v/>
      </c>
      <c r="Y2013" s="123" t="str">
        <f>IF('表格编辑 '!AA2013="","",'表格编辑 '!AA2013)</f>
        <v/>
      </c>
      <c r="Z2013" s="123" t="str">
        <f>IF('表格编辑 '!AB2013="","",'表格编辑 '!AB2013)</f>
        <v/>
      </c>
      <c r="AA2013" s="123" t="str">
        <f>IF('表格编辑 '!AC2013="","",'表格编辑 '!AC2013)</f>
        <v/>
      </c>
      <c r="AB2013" s="123" t="str">
        <f>IF('表格编辑 '!AD2013="","",'表格编辑 '!AD2013)</f>
        <v/>
      </c>
      <c r="AC2013" s="123" t="str">
        <f>IF('表格编辑 '!AE2013="","",'表格编辑 '!AE2013)</f>
        <v/>
      </c>
      <c r="AD2013" s="123" t="str">
        <f>IF('表格编辑 '!AF2013="","",'表格编辑 '!AF2013)</f>
        <v/>
      </c>
    </row>
    <row r="2014" spans="1:30">
      <c r="A2014" s="123">
        <f>IF('表格编辑 '!A2014="","",'表格编辑 '!A2014)</f>
        <v>52043</v>
      </c>
      <c r="B2014" s="123">
        <f>IF('表格编辑 '!B2014="","",'表格编辑 '!B2014)</f>
        <v>50103</v>
      </c>
      <c r="C2014" s="123">
        <f>IF('表格编辑 '!E2014="","",'表格编辑 '!E2014)</f>
        <v>49</v>
      </c>
      <c r="D2014" s="123" t="str">
        <f>IF('表格编辑 '!F2014="","",'表格编辑 '!F2014)</f>
        <v>AI_born_event(RECEIVER, ARG0, ARG1, ARG2, ARG3,ARG4)</v>
      </c>
      <c r="E2014" s="123" t="str">
        <f>IF('表格编辑 '!G2014="","",'表格编辑 '!G2014)</f>
        <v>AI_update_event(RECEIVER, ARG0, ARG1, ARG2, ARG3,ARG4)</v>
      </c>
      <c r="F2014" s="123" t="str">
        <f>IF('表格编辑 '!H2014="","",'表格编辑 '!H2014)</f>
        <v/>
      </c>
      <c r="G2014" s="123" t="str">
        <f>IF('表格编辑 '!I2014="","",'表格编辑 '!I2014)</f>
        <v/>
      </c>
      <c r="H2014" s="123" t="str">
        <f>IF('表格编辑 '!J2014="","",'表格编辑 '!J2014)</f>
        <v>test_deadth_event(RECEIVER, ARG0, ARG1, ARG2, ARG3,ARG4)</v>
      </c>
      <c r="I2014" s="123">
        <f>IF('表格编辑 '!K2014="","",'表格编辑 '!K2014)</f>
        <v>1</v>
      </c>
      <c r="J2014" s="123">
        <f>IF('表格编辑 '!L2014="","",'表格编辑 '!L2014)</f>
        <v>4500</v>
      </c>
      <c r="K2014" s="123">
        <f>IF('表格编辑 '!M2014="","",'表格编辑 '!M2014)</f>
        <v>1470</v>
      </c>
      <c r="L2014" s="123">
        <f>IF('表格编辑 '!N2014="","",'表格编辑 '!N2014)</f>
        <v>100</v>
      </c>
      <c r="M2014" s="123">
        <f>IF('表格编辑 '!O2014="","",'表格编辑 '!O2014)</f>
        <v>80</v>
      </c>
      <c r="N2014" s="123">
        <f>IF('表格编辑 '!P2014="","",'表格编辑 '!P2014)</f>
        <v>100</v>
      </c>
      <c r="O2014" s="123">
        <f>IF('表格编辑 '!Q2014="","",'表格编辑 '!Q2014)</f>
        <v>200</v>
      </c>
      <c r="P2014" s="123">
        <f>IF('表格编辑 '!R2014="","",'表格编辑 '!R2014)</f>
        <v>450</v>
      </c>
      <c r="Q2014" s="123">
        <f>IF('表格编辑 '!S2014="","",'表格编辑 '!S2014)</f>
        <v>320</v>
      </c>
      <c r="R2014" s="123" t="str">
        <f>IF('表格编辑 '!T2014="","",'表格编辑 '!T2014)</f>
        <v/>
      </c>
      <c r="S2014" s="123" t="str">
        <f>IF('表格编辑 '!U2014="","",'表格编辑 '!U2014)</f>
        <v/>
      </c>
      <c r="T2014" s="123" t="str">
        <f>IF('表格编辑 '!V2014="","",'表格编辑 '!V2014)</f>
        <v/>
      </c>
      <c r="U2014" s="123" t="str">
        <f>IF('表格编辑 '!W2014="","",'表格编辑 '!W2014)</f>
        <v/>
      </c>
      <c r="V2014" s="123" t="str">
        <f>IF('表格编辑 '!X2014="","",'表格编辑 '!X2014)</f>
        <v/>
      </c>
      <c r="W2014" s="123" t="str">
        <f>IF('表格编辑 '!Y2014="","",'表格编辑 '!Y2014)</f>
        <v/>
      </c>
      <c r="X2014" s="123" t="str">
        <f>IF('表格编辑 '!Z2014="","",'表格编辑 '!Z2014)</f>
        <v/>
      </c>
      <c r="Y2014" s="123" t="str">
        <f>IF('表格编辑 '!AA2014="","",'表格编辑 '!AA2014)</f>
        <v/>
      </c>
      <c r="Z2014" s="123" t="str">
        <f>IF('表格编辑 '!AB2014="","",'表格编辑 '!AB2014)</f>
        <v/>
      </c>
      <c r="AA2014" s="123" t="str">
        <f>IF('表格编辑 '!AC2014="","",'表格编辑 '!AC2014)</f>
        <v/>
      </c>
      <c r="AB2014" s="123" t="str">
        <f>IF('表格编辑 '!AD2014="","",'表格编辑 '!AD2014)</f>
        <v/>
      </c>
      <c r="AC2014" s="123" t="str">
        <f>IF('表格编辑 '!AE2014="","",'表格编辑 '!AE2014)</f>
        <v/>
      </c>
      <c r="AD2014" s="123" t="str">
        <f>IF('表格编辑 '!AF2014="","",'表格编辑 '!AF2014)</f>
        <v/>
      </c>
    </row>
    <row r="2015" spans="1:30">
      <c r="A2015" s="123">
        <f>IF('表格编辑 '!A2015="","",'表格编辑 '!A2015)</f>
        <v>52044</v>
      </c>
      <c r="B2015" s="123">
        <f>IF('表格编辑 '!B2015="","",'表格编辑 '!B2015)</f>
        <v>50138</v>
      </c>
      <c r="C2015" s="123">
        <f>IF('表格编辑 '!E2015="","",'表格编辑 '!E2015)</f>
        <v>50</v>
      </c>
      <c r="D2015" s="123" t="str">
        <f>IF('表格编辑 '!F2015="","",'表格编辑 '!F2015)</f>
        <v>AI_born_event(RECEIVER, ARG0, ARG1, ARG2, ARG3,ARG4)</v>
      </c>
      <c r="E2015" s="123" t="str">
        <f>IF('表格编辑 '!G2015="","",'表格编辑 '!G2015)</f>
        <v>AI_update_event(RECEIVER, ARG0, ARG1, ARG2, ARG3,ARG4)</v>
      </c>
      <c r="F2015" s="123" t="str">
        <f>IF('表格编辑 '!H2015="","",'表格编辑 '!H2015)</f>
        <v/>
      </c>
      <c r="G2015" s="123" t="str">
        <f>IF('表格编辑 '!I2015="","",'表格编辑 '!I2015)</f>
        <v/>
      </c>
      <c r="H2015" s="123" t="str">
        <f>IF('表格编辑 '!J2015="","",'表格编辑 '!J2015)</f>
        <v>test_deadth_event(RECEIVER, ARG0, ARG1, ARG2, ARG3,ARG4)</v>
      </c>
      <c r="I2015" s="123">
        <f>IF('表格编辑 '!K2015="","",'表格编辑 '!K2015)</f>
        <v>1</v>
      </c>
      <c r="J2015" s="123">
        <f>IF('表格编辑 '!L2015="","",'表格编辑 '!L2015)</f>
        <v>14000</v>
      </c>
      <c r="K2015" s="123">
        <f>IF('表格编辑 '!M2015="","",'表格编辑 '!M2015)</f>
        <v>1500</v>
      </c>
      <c r="L2015" s="123">
        <f>IF('表格编辑 '!N2015="","",'表格编辑 '!N2015)</f>
        <v>500</v>
      </c>
      <c r="M2015" s="123" t="str">
        <f>IF('表格编辑 '!O2015="","",'表格编辑 '!O2015)</f>
        <v/>
      </c>
      <c r="N2015" s="123">
        <f>IF('表格编辑 '!P2015="","",'表格编辑 '!P2015)</f>
        <v>100</v>
      </c>
      <c r="O2015" s="123" t="str">
        <f>IF('表格编辑 '!Q2015="","",'表格编辑 '!Q2015)</f>
        <v/>
      </c>
      <c r="P2015" s="123">
        <f>IF('表格编辑 '!R2015="","",'表格编辑 '!R2015)</f>
        <v>460</v>
      </c>
      <c r="Q2015" s="123">
        <f>IF('表格编辑 '!S2015="","",'表格编辑 '!S2015)</f>
        <v>320</v>
      </c>
      <c r="R2015" s="123" t="str">
        <f>IF('表格编辑 '!T2015="","",'表格编辑 '!T2015)</f>
        <v/>
      </c>
      <c r="S2015" s="123" t="str">
        <f>IF('表格编辑 '!U2015="","",'表格编辑 '!U2015)</f>
        <v/>
      </c>
      <c r="T2015" s="123" t="str">
        <f>IF('表格编辑 '!V2015="","",'表格编辑 '!V2015)</f>
        <v/>
      </c>
      <c r="U2015" s="123" t="str">
        <f>IF('表格编辑 '!W2015="","",'表格编辑 '!W2015)</f>
        <v/>
      </c>
      <c r="V2015" s="123" t="str">
        <f>IF('表格编辑 '!X2015="","",'表格编辑 '!X2015)</f>
        <v/>
      </c>
      <c r="W2015" s="123" t="str">
        <f>IF('表格编辑 '!Y2015="","",'表格编辑 '!Y2015)</f>
        <v/>
      </c>
      <c r="X2015" s="123" t="str">
        <f>IF('表格编辑 '!Z2015="","",'表格编辑 '!Z2015)</f>
        <v/>
      </c>
      <c r="Y2015" s="123" t="str">
        <f>IF('表格编辑 '!AA2015="","",'表格编辑 '!AA2015)</f>
        <v/>
      </c>
      <c r="Z2015" s="123" t="str">
        <f>IF('表格编辑 '!AB2015="","",'表格编辑 '!AB2015)</f>
        <v/>
      </c>
      <c r="AA2015" s="123" t="str">
        <f>IF('表格编辑 '!AC2015="","",'表格编辑 '!AC2015)</f>
        <v/>
      </c>
      <c r="AB2015" s="123" t="str">
        <f>IF('表格编辑 '!AD2015="","",'表格编辑 '!AD2015)</f>
        <v/>
      </c>
      <c r="AC2015" s="123" t="str">
        <f>IF('表格编辑 '!AE2015="","",'表格编辑 '!AE2015)</f>
        <v/>
      </c>
      <c r="AD2015" s="123" t="str">
        <f>IF('表格编辑 '!AF2015="","",'表格编辑 '!AF2015)</f>
        <v/>
      </c>
    </row>
    <row r="2016" spans="1:30">
      <c r="A2016" s="123">
        <f>IF('表格编辑 '!A2016="","",'表格编辑 '!A2016)</f>
        <v>52045</v>
      </c>
      <c r="B2016" s="123">
        <f>IF('表格编辑 '!B2016="","",'表格编辑 '!B2016)</f>
        <v>50101</v>
      </c>
      <c r="C2016" s="123">
        <f>IF('表格编辑 '!E2016="","",'表格编辑 '!E2016)</f>
        <v>50</v>
      </c>
      <c r="D2016" s="123" t="str">
        <f>IF('表格编辑 '!F2016="","",'表格编辑 '!F2016)</f>
        <v>AI_born_event(RECEIVER, ARG0, ARG1, ARG2, ARG3,ARG4)</v>
      </c>
      <c r="E2016" s="123" t="str">
        <f>IF('表格编辑 '!G2016="","",'表格编辑 '!G2016)</f>
        <v>AI_update_event(RECEIVER, ARG0, ARG1, ARG2, ARG3,ARG4)</v>
      </c>
      <c r="F2016" s="123" t="str">
        <f>IF('表格编辑 '!H2016="","",'表格编辑 '!H2016)</f>
        <v/>
      </c>
      <c r="G2016" s="123" t="str">
        <f>IF('表格编辑 '!I2016="","",'表格编辑 '!I2016)</f>
        <v/>
      </c>
      <c r="H2016" s="123" t="str">
        <f>IF('表格编辑 '!J2016="","",'表格编辑 '!J2016)</f>
        <v>test_deadth_event(RECEIVER, ARG0, ARG1, ARG2, ARG3,ARG4)</v>
      </c>
      <c r="I2016" s="123">
        <f>IF('表格编辑 '!K2016="","",'表格编辑 '!K2016)</f>
        <v>1</v>
      </c>
      <c r="J2016" s="123">
        <f>IF('表格编辑 '!L2016="","",'表格编辑 '!L2016)</f>
        <v>3500</v>
      </c>
      <c r="K2016" s="123">
        <f>IF('表格编辑 '!M2016="","",'表格编辑 '!M2016)</f>
        <v>1500</v>
      </c>
      <c r="L2016" s="123">
        <f>IF('表格编辑 '!N2016="","",'表格编辑 '!N2016)</f>
        <v>100</v>
      </c>
      <c r="M2016" s="123">
        <f>IF('表格编辑 '!O2016="","",'表格编辑 '!O2016)</f>
        <v>80</v>
      </c>
      <c r="N2016" s="123">
        <f>IF('表格编辑 '!P2016="","",'表格编辑 '!P2016)</f>
        <v>100</v>
      </c>
      <c r="O2016" s="123">
        <f>IF('表格编辑 '!Q2016="","",'表格编辑 '!Q2016)</f>
        <v>200</v>
      </c>
      <c r="P2016" s="123">
        <f>IF('表格编辑 '!R2016="","",'表格编辑 '!R2016)</f>
        <v>460</v>
      </c>
      <c r="Q2016" s="123">
        <f>IF('表格编辑 '!S2016="","",'表格编辑 '!S2016)</f>
        <v>320</v>
      </c>
      <c r="R2016" s="123" t="str">
        <f>IF('表格编辑 '!T2016="","",'表格编辑 '!T2016)</f>
        <v/>
      </c>
      <c r="S2016" s="123" t="str">
        <f>IF('表格编辑 '!U2016="","",'表格编辑 '!U2016)</f>
        <v/>
      </c>
      <c r="T2016" s="123" t="str">
        <f>IF('表格编辑 '!V2016="","",'表格编辑 '!V2016)</f>
        <v/>
      </c>
      <c r="U2016" s="123" t="str">
        <f>IF('表格编辑 '!W2016="","",'表格编辑 '!W2016)</f>
        <v/>
      </c>
      <c r="V2016" s="123" t="str">
        <f>IF('表格编辑 '!X2016="","",'表格编辑 '!X2016)</f>
        <v/>
      </c>
      <c r="W2016" s="123" t="str">
        <f>IF('表格编辑 '!Y2016="","",'表格编辑 '!Y2016)</f>
        <v/>
      </c>
      <c r="X2016" s="123" t="str">
        <f>IF('表格编辑 '!Z2016="","",'表格编辑 '!Z2016)</f>
        <v/>
      </c>
      <c r="Y2016" s="123" t="str">
        <f>IF('表格编辑 '!AA2016="","",'表格编辑 '!AA2016)</f>
        <v/>
      </c>
      <c r="Z2016" s="123" t="str">
        <f>IF('表格编辑 '!AB2016="","",'表格编辑 '!AB2016)</f>
        <v/>
      </c>
      <c r="AA2016" s="123" t="str">
        <f>IF('表格编辑 '!AC2016="","",'表格编辑 '!AC2016)</f>
        <v/>
      </c>
      <c r="AB2016" s="123" t="str">
        <f>IF('表格编辑 '!AD2016="","",'表格编辑 '!AD2016)</f>
        <v/>
      </c>
      <c r="AC2016" s="123" t="str">
        <f>IF('表格编辑 '!AE2016="","",'表格编辑 '!AE2016)</f>
        <v/>
      </c>
      <c r="AD2016" s="123" t="str">
        <f>IF('表格编辑 '!AF2016="","",'表格编辑 '!AF2016)</f>
        <v/>
      </c>
    </row>
    <row r="2017" spans="1:30">
      <c r="A2017" s="123">
        <f>IF('表格编辑 '!A2017="","",'表格编辑 '!A2017)</f>
        <v>52046</v>
      </c>
      <c r="B2017" s="123">
        <f>IF('表格编辑 '!B2017="","",'表格编辑 '!B2017)</f>
        <v>50103</v>
      </c>
      <c r="C2017" s="123">
        <f>IF('表格编辑 '!E2017="","",'表格编辑 '!E2017)</f>
        <v>50</v>
      </c>
      <c r="D2017" s="123" t="str">
        <f>IF('表格编辑 '!F2017="","",'表格编辑 '!F2017)</f>
        <v>AI_born_event(RECEIVER, ARG0, ARG1, ARG2, ARG3,ARG4)</v>
      </c>
      <c r="E2017" s="123" t="str">
        <f>IF('表格编辑 '!G2017="","",'表格编辑 '!G2017)</f>
        <v>AI_update_event(RECEIVER, ARG0, ARG1, ARG2, ARG3,ARG4)</v>
      </c>
      <c r="F2017" s="123" t="str">
        <f>IF('表格编辑 '!H2017="","",'表格编辑 '!H2017)</f>
        <v/>
      </c>
      <c r="G2017" s="123" t="str">
        <f>IF('表格编辑 '!I2017="","",'表格编辑 '!I2017)</f>
        <v/>
      </c>
      <c r="H2017" s="123" t="str">
        <f>IF('表格编辑 '!J2017="","",'表格编辑 '!J2017)</f>
        <v>test_deadth_event(RECEIVER, ARG0, ARG1, ARG2, ARG3,ARG4)</v>
      </c>
      <c r="I2017" s="123">
        <f>IF('表格编辑 '!K2017="","",'表格编辑 '!K2017)</f>
        <v>1</v>
      </c>
      <c r="J2017" s="123">
        <f>IF('表格编辑 '!L2017="","",'表格编辑 '!L2017)</f>
        <v>3500</v>
      </c>
      <c r="K2017" s="123">
        <f>IF('表格编辑 '!M2017="","",'表格编辑 '!M2017)</f>
        <v>1500</v>
      </c>
      <c r="L2017" s="123">
        <f>IF('表格编辑 '!N2017="","",'表格编辑 '!N2017)</f>
        <v>300</v>
      </c>
      <c r="M2017" s="123" t="str">
        <f>IF('表格编辑 '!O2017="","",'表格编辑 '!O2017)</f>
        <v/>
      </c>
      <c r="N2017" s="123">
        <f>IF('表格编辑 '!P2017="","",'表格编辑 '!P2017)</f>
        <v>100</v>
      </c>
      <c r="O2017" s="123" t="str">
        <f>IF('表格编辑 '!Q2017="","",'表格编辑 '!Q2017)</f>
        <v/>
      </c>
      <c r="P2017" s="123">
        <f>IF('表格编辑 '!R2017="","",'表格编辑 '!R2017)</f>
        <v>460</v>
      </c>
      <c r="Q2017" s="123">
        <f>IF('表格编辑 '!S2017="","",'表格编辑 '!S2017)</f>
        <v>320</v>
      </c>
      <c r="R2017" s="123" t="str">
        <f>IF('表格编辑 '!T2017="","",'表格编辑 '!T2017)</f>
        <v/>
      </c>
      <c r="S2017" s="123" t="str">
        <f>IF('表格编辑 '!U2017="","",'表格编辑 '!U2017)</f>
        <v/>
      </c>
      <c r="T2017" s="123" t="str">
        <f>IF('表格编辑 '!V2017="","",'表格编辑 '!V2017)</f>
        <v/>
      </c>
      <c r="U2017" s="123" t="str">
        <f>IF('表格编辑 '!W2017="","",'表格编辑 '!W2017)</f>
        <v/>
      </c>
      <c r="V2017" s="123" t="str">
        <f>IF('表格编辑 '!X2017="","",'表格编辑 '!X2017)</f>
        <v/>
      </c>
      <c r="W2017" s="123" t="str">
        <f>IF('表格编辑 '!Y2017="","",'表格编辑 '!Y2017)</f>
        <v/>
      </c>
      <c r="X2017" s="123" t="str">
        <f>IF('表格编辑 '!Z2017="","",'表格编辑 '!Z2017)</f>
        <v/>
      </c>
      <c r="Y2017" s="123" t="str">
        <f>IF('表格编辑 '!AA2017="","",'表格编辑 '!AA2017)</f>
        <v/>
      </c>
      <c r="Z2017" s="123" t="str">
        <f>IF('表格编辑 '!AB2017="","",'表格编辑 '!AB2017)</f>
        <v/>
      </c>
      <c r="AA2017" s="123" t="str">
        <f>IF('表格编辑 '!AC2017="","",'表格编辑 '!AC2017)</f>
        <v/>
      </c>
      <c r="AB2017" s="123" t="str">
        <f>IF('表格编辑 '!AD2017="","",'表格编辑 '!AD2017)</f>
        <v/>
      </c>
      <c r="AC2017" s="123" t="str">
        <f>IF('表格编辑 '!AE2017="","",'表格编辑 '!AE2017)</f>
        <v/>
      </c>
      <c r="AD2017" s="123" t="str">
        <f>IF('表格编辑 '!AF2017="","",'表格编辑 '!AF2017)</f>
        <v/>
      </c>
    </row>
    <row r="2018" spans="1:30">
      <c r="A2018" s="123">
        <f>IF('表格编辑 '!A2018="","",'表格编辑 '!A2018)</f>
        <v>52047</v>
      </c>
      <c r="B2018" s="123">
        <f>IF('表格编辑 '!B2018="","",'表格编辑 '!B2018)</f>
        <v>50133</v>
      </c>
      <c r="C2018" s="123">
        <f>IF('表格编辑 '!E2018="","",'表格编辑 '!E2018)</f>
        <v>51</v>
      </c>
      <c r="D2018" s="123" t="str">
        <f>IF('表格编辑 '!F2018="","",'表格编辑 '!F2018)</f>
        <v>AI_born_event(RECEIVER, ARG0, ARG1, ARG2, ARG3,ARG4)</v>
      </c>
      <c r="E2018" s="123" t="str">
        <f>IF('表格编辑 '!G2018="","",'表格编辑 '!G2018)</f>
        <v>AI_update_event(RECEIVER, ARG0, ARG1, ARG2, ARG3,ARG4)</v>
      </c>
      <c r="F2018" s="123" t="str">
        <f>IF('表格编辑 '!H2018="","",'表格编辑 '!H2018)</f>
        <v/>
      </c>
      <c r="G2018" s="123" t="str">
        <f>IF('表格编辑 '!I2018="","",'表格编辑 '!I2018)</f>
        <v/>
      </c>
      <c r="H2018" s="123" t="str">
        <f>IF('表格编辑 '!J2018="","",'表格编辑 '!J2018)</f>
        <v>test_deadth_event(RECEIVER, ARG0, ARG1, ARG2, ARG3,ARG4)</v>
      </c>
      <c r="I2018" s="123">
        <f>IF('表格编辑 '!K2018="","",'表格编辑 '!K2018)</f>
        <v>1</v>
      </c>
      <c r="J2018" s="123">
        <f>IF('表格编辑 '!L2018="","",'表格编辑 '!L2018)</f>
        <v>15000</v>
      </c>
      <c r="K2018" s="123">
        <f>IF('表格编辑 '!M2018="","",'表格编辑 '!M2018)</f>
        <v>1530</v>
      </c>
      <c r="L2018" s="123">
        <f>IF('表格编辑 '!N2018="","",'表格编辑 '!N2018)</f>
        <v>350</v>
      </c>
      <c r="M2018" s="123">
        <f>IF('表格编辑 '!O2018="","",'表格编辑 '!O2018)</f>
        <v>80</v>
      </c>
      <c r="N2018" s="123">
        <f>IF('表格编辑 '!P2018="","",'表格编辑 '!P2018)</f>
        <v>100</v>
      </c>
      <c r="O2018" s="123" t="str">
        <f>IF('表格编辑 '!Q2018="","",'表格编辑 '!Q2018)</f>
        <v/>
      </c>
      <c r="P2018" s="123">
        <f>IF('表格编辑 '!R2018="","",'表格编辑 '!R2018)</f>
        <v>470</v>
      </c>
      <c r="Q2018" s="123">
        <f>IF('表格编辑 '!S2018="","",'表格编辑 '!S2018)</f>
        <v>320</v>
      </c>
      <c r="R2018" s="123" t="str">
        <f>IF('表格编辑 '!T2018="","",'表格编辑 '!T2018)</f>
        <v/>
      </c>
      <c r="S2018" s="123" t="str">
        <f>IF('表格编辑 '!U2018="","",'表格编辑 '!U2018)</f>
        <v/>
      </c>
      <c r="T2018" s="123" t="str">
        <f>IF('表格编辑 '!V2018="","",'表格编辑 '!V2018)</f>
        <v/>
      </c>
      <c r="U2018" s="123" t="str">
        <f>IF('表格编辑 '!W2018="","",'表格编辑 '!W2018)</f>
        <v/>
      </c>
      <c r="V2018" s="123" t="str">
        <f>IF('表格编辑 '!X2018="","",'表格编辑 '!X2018)</f>
        <v/>
      </c>
      <c r="W2018" s="123" t="str">
        <f>IF('表格编辑 '!Y2018="","",'表格编辑 '!Y2018)</f>
        <v/>
      </c>
      <c r="X2018" s="123" t="str">
        <f>IF('表格编辑 '!Z2018="","",'表格编辑 '!Z2018)</f>
        <v/>
      </c>
      <c r="Y2018" s="123" t="str">
        <f>IF('表格编辑 '!AA2018="","",'表格编辑 '!AA2018)</f>
        <v/>
      </c>
      <c r="Z2018" s="123" t="str">
        <f>IF('表格编辑 '!AB2018="","",'表格编辑 '!AB2018)</f>
        <v/>
      </c>
      <c r="AA2018" s="123" t="str">
        <f>IF('表格编辑 '!AC2018="","",'表格编辑 '!AC2018)</f>
        <v/>
      </c>
      <c r="AB2018" s="123" t="str">
        <f>IF('表格编辑 '!AD2018="","",'表格编辑 '!AD2018)</f>
        <v/>
      </c>
      <c r="AC2018" s="123" t="str">
        <f>IF('表格编辑 '!AE2018="","",'表格编辑 '!AE2018)</f>
        <v/>
      </c>
      <c r="AD2018" s="123" t="str">
        <f>IF('表格编辑 '!AF2018="","",'表格编辑 '!AF2018)</f>
        <v/>
      </c>
    </row>
    <row r="2019" spans="1:30">
      <c r="A2019" s="123">
        <f>IF('表格编辑 '!A2019="","",'表格编辑 '!A2019)</f>
        <v>52048</v>
      </c>
      <c r="B2019" s="123">
        <f>IF('表格编辑 '!B2019="","",'表格编辑 '!B2019)</f>
        <v>50155</v>
      </c>
      <c r="C2019" s="123">
        <f>IF('表格编辑 '!E2019="","",'表格编辑 '!E2019)</f>
        <v>53</v>
      </c>
      <c r="D2019" s="123" t="str">
        <f>IF('表格编辑 '!F2019="","",'表格编辑 '!F2019)</f>
        <v>AI_born_event(RECEIVER, ARG0, ARG1, ARG2, ARG3,ARG4)</v>
      </c>
      <c r="E2019" s="123" t="str">
        <f>IF('表格编辑 '!G2019="","",'表格编辑 '!G2019)</f>
        <v>AI_update_event(RECEIVER, ARG0, ARG1, ARG2, ARG3,ARG4)</v>
      </c>
      <c r="F2019" s="123" t="str">
        <f>IF('表格编辑 '!H2019="","",'表格编辑 '!H2019)</f>
        <v/>
      </c>
      <c r="G2019" s="123" t="str">
        <f>IF('表格编辑 '!I2019="","",'表格编辑 '!I2019)</f>
        <v/>
      </c>
      <c r="H2019" s="123" t="str">
        <f>IF('表格编辑 '!J2019="","",'表格编辑 '!J2019)</f>
        <v>test_deadth_event(RECEIVER, ARG0, ARG1, ARG2, ARG3,ARG4)</v>
      </c>
      <c r="I2019" s="123">
        <f>IF('表格编辑 '!K2019="","",'表格编辑 '!K2019)</f>
        <v>1</v>
      </c>
      <c r="J2019" s="123">
        <f>IF('表格编辑 '!L2019="","",'表格编辑 '!L2019)</f>
        <v>10000</v>
      </c>
      <c r="K2019" s="123">
        <f>IF('表格编辑 '!M2019="","",'表格编辑 '!M2019)</f>
        <v>1590</v>
      </c>
      <c r="L2019" s="123">
        <f>IF('表格编辑 '!N2019="","",'表格编辑 '!N2019)</f>
        <v>100</v>
      </c>
      <c r="M2019" s="123">
        <f>IF('表格编辑 '!O2019="","",'表格编辑 '!O2019)</f>
        <v>80</v>
      </c>
      <c r="N2019" s="123">
        <f>IF('表格编辑 '!P2019="","",'表格编辑 '!P2019)</f>
        <v>100</v>
      </c>
      <c r="O2019" s="123" t="str">
        <f>IF('表格编辑 '!Q2019="","",'表格编辑 '!Q2019)</f>
        <v/>
      </c>
      <c r="P2019" s="123">
        <f>IF('表格编辑 '!R2019="","",'表格编辑 '!R2019)</f>
        <v>480</v>
      </c>
      <c r="Q2019" s="123">
        <f>IF('表格编辑 '!S2019="","",'表格编辑 '!S2019)</f>
        <v>320</v>
      </c>
      <c r="R2019" s="123" t="str">
        <f>IF('表格编辑 '!T2019="","",'表格编辑 '!T2019)</f>
        <v/>
      </c>
      <c r="S2019" s="123" t="str">
        <f>IF('表格编辑 '!U2019="","",'表格编辑 '!U2019)</f>
        <v/>
      </c>
      <c r="T2019" s="123" t="str">
        <f>IF('表格编辑 '!V2019="","",'表格编辑 '!V2019)</f>
        <v/>
      </c>
      <c r="U2019" s="123" t="str">
        <f>IF('表格编辑 '!W2019="","",'表格编辑 '!W2019)</f>
        <v/>
      </c>
      <c r="V2019" s="123" t="str">
        <f>IF('表格编辑 '!X2019="","",'表格编辑 '!X2019)</f>
        <v/>
      </c>
      <c r="W2019" s="123" t="str">
        <f>IF('表格编辑 '!Y2019="","",'表格编辑 '!Y2019)</f>
        <v/>
      </c>
      <c r="X2019" s="123" t="str">
        <f>IF('表格编辑 '!Z2019="","",'表格编辑 '!Z2019)</f>
        <v/>
      </c>
      <c r="Y2019" s="123" t="str">
        <f>IF('表格编辑 '!AA2019="","",'表格编辑 '!AA2019)</f>
        <v/>
      </c>
      <c r="Z2019" s="123" t="str">
        <f>IF('表格编辑 '!AB2019="","",'表格编辑 '!AB2019)</f>
        <v/>
      </c>
      <c r="AA2019" s="123" t="str">
        <f>IF('表格编辑 '!AC2019="","",'表格编辑 '!AC2019)</f>
        <v/>
      </c>
      <c r="AB2019" s="123" t="str">
        <f>IF('表格编辑 '!AD2019="","",'表格编辑 '!AD2019)</f>
        <v/>
      </c>
      <c r="AC2019" s="123" t="str">
        <f>IF('表格编辑 '!AE2019="","",'表格编辑 '!AE2019)</f>
        <v/>
      </c>
      <c r="AD2019" s="123" t="str">
        <f>IF('表格编辑 '!AF2019="","",'表格编辑 '!AF2019)</f>
        <v/>
      </c>
    </row>
    <row r="2020" spans="1:30">
      <c r="A2020" s="123">
        <f>IF('表格编辑 '!A2020="","",'表格编辑 '!A2020)</f>
        <v>52049</v>
      </c>
      <c r="B2020" s="123">
        <f>IF('表格编辑 '!B2020="","",'表格编辑 '!B2020)</f>
        <v>50160</v>
      </c>
      <c r="C2020" s="123">
        <f>IF('表格编辑 '!E2020="","",'表格编辑 '!E2020)</f>
        <v>54</v>
      </c>
      <c r="D2020" s="123" t="str">
        <f>IF('表格编辑 '!F2020="","",'表格编辑 '!F2020)</f>
        <v>AI_born_event(RECEIVER, ARG0, ARG1, ARG2, ARG3,ARG4)</v>
      </c>
      <c r="E2020" s="123" t="str">
        <f>IF('表格编辑 '!G2020="","",'表格编辑 '!G2020)</f>
        <v>AI_update_event(RECEIVER, ARG0, ARG1, ARG2, ARG3,ARG4)</v>
      </c>
      <c r="F2020" s="123" t="str">
        <f>IF('表格编辑 '!H2020="","",'表格编辑 '!H2020)</f>
        <v/>
      </c>
      <c r="G2020" s="123" t="str">
        <f>IF('表格编辑 '!I2020="","",'表格编辑 '!I2020)</f>
        <v/>
      </c>
      <c r="H2020" s="123" t="str">
        <f>IF('表格编辑 '!J2020="","",'表格编辑 '!J2020)</f>
        <v>test_deadth_event(RECEIVER, ARG0, ARG1, ARG2, ARG3,ARG4)</v>
      </c>
      <c r="I2020" s="123">
        <f>IF('表格编辑 '!K2020="","",'表格编辑 '!K2020)</f>
        <v>1</v>
      </c>
      <c r="J2020" s="123">
        <f>IF('表格编辑 '!L2020="","",'表格编辑 '!L2020)</f>
        <v>15000</v>
      </c>
      <c r="K2020" s="123">
        <f>IF('表格编辑 '!M2020="","",'表格编辑 '!M2020)</f>
        <v>1620</v>
      </c>
      <c r="L2020" s="123">
        <f>IF('表格编辑 '!N2020="","",'表格编辑 '!N2020)</f>
        <v>100</v>
      </c>
      <c r="M2020" s="123">
        <f>IF('表格编辑 '!O2020="","",'表格编辑 '!O2020)</f>
        <v>80</v>
      </c>
      <c r="N2020" s="123">
        <f>IF('表格编辑 '!P2020="","",'表格编辑 '!P2020)</f>
        <v>100</v>
      </c>
      <c r="O2020" s="123">
        <f>IF('表格编辑 '!Q2020="","",'表格编辑 '!Q2020)</f>
        <v>200</v>
      </c>
      <c r="P2020" s="123">
        <f>IF('表格编辑 '!R2020="","",'表格编辑 '!R2020)</f>
        <v>490</v>
      </c>
      <c r="Q2020" s="123">
        <f>IF('表格编辑 '!S2020="","",'表格编辑 '!S2020)</f>
        <v>320</v>
      </c>
      <c r="R2020" s="123" t="str">
        <f>IF('表格编辑 '!T2020="","",'表格编辑 '!T2020)</f>
        <v/>
      </c>
      <c r="S2020" s="123" t="str">
        <f>IF('表格编辑 '!U2020="","",'表格编辑 '!U2020)</f>
        <v/>
      </c>
      <c r="T2020" s="123" t="str">
        <f>IF('表格编辑 '!V2020="","",'表格编辑 '!V2020)</f>
        <v/>
      </c>
      <c r="U2020" s="123" t="str">
        <f>IF('表格编辑 '!W2020="","",'表格编辑 '!W2020)</f>
        <v/>
      </c>
      <c r="V2020" s="123" t="str">
        <f>IF('表格编辑 '!X2020="","",'表格编辑 '!X2020)</f>
        <v/>
      </c>
      <c r="W2020" s="123" t="str">
        <f>IF('表格编辑 '!Y2020="","",'表格编辑 '!Y2020)</f>
        <v/>
      </c>
      <c r="X2020" s="123" t="str">
        <f>IF('表格编辑 '!Z2020="","",'表格编辑 '!Z2020)</f>
        <v/>
      </c>
      <c r="Y2020" s="123" t="str">
        <f>IF('表格编辑 '!AA2020="","",'表格编辑 '!AA2020)</f>
        <v/>
      </c>
      <c r="Z2020" s="123" t="str">
        <f>IF('表格编辑 '!AB2020="","",'表格编辑 '!AB2020)</f>
        <v/>
      </c>
      <c r="AA2020" s="123" t="str">
        <f>IF('表格编辑 '!AC2020="","",'表格编辑 '!AC2020)</f>
        <v/>
      </c>
      <c r="AB2020" s="123" t="str">
        <f>IF('表格编辑 '!AD2020="","",'表格编辑 '!AD2020)</f>
        <v/>
      </c>
      <c r="AC2020" s="123" t="str">
        <f>IF('表格编辑 '!AE2020="","",'表格编辑 '!AE2020)</f>
        <v/>
      </c>
      <c r="AD2020" s="123" t="str">
        <f>IF('表格编辑 '!AF2020="","",'表格编辑 '!AF2020)</f>
        <v/>
      </c>
    </row>
    <row r="2021" spans="1:30">
      <c r="A2021" s="123">
        <f>IF('表格编辑 '!A2021="","",'表格编辑 '!A2021)</f>
        <v>52050</v>
      </c>
      <c r="B2021" s="123">
        <f>IF('表格编辑 '!B2021="","",'表格编辑 '!B2021)</f>
        <v>50153</v>
      </c>
      <c r="C2021" s="123">
        <f>IF('表格编辑 '!E2021="","",'表格编辑 '!E2021)</f>
        <v>54</v>
      </c>
      <c r="D2021" s="123" t="str">
        <f>IF('表格编辑 '!F2021="","",'表格编辑 '!F2021)</f>
        <v>AI_born_event(RECEIVER, ARG0, ARG1, ARG2, ARG3,ARG4)</v>
      </c>
      <c r="E2021" s="123" t="str">
        <f>IF('表格编辑 '!G2021="","",'表格编辑 '!G2021)</f>
        <v>AI_update_event(RECEIVER, ARG0, ARG1, ARG2, ARG3,ARG4)</v>
      </c>
      <c r="F2021" s="123" t="str">
        <f>IF('表格编辑 '!H2021="","",'表格编辑 '!H2021)</f>
        <v/>
      </c>
      <c r="G2021" s="123" t="str">
        <f>IF('表格编辑 '!I2021="","",'表格编辑 '!I2021)</f>
        <v/>
      </c>
      <c r="H2021" s="123" t="str">
        <f>IF('表格编辑 '!J2021="","",'表格编辑 '!J2021)</f>
        <v>test_deadth_event(RECEIVER, ARG0, ARG1, ARG2, ARG3,ARG4)</v>
      </c>
      <c r="I2021" s="123">
        <f>IF('表格编辑 '!K2021="","",'表格编辑 '!K2021)</f>
        <v>1</v>
      </c>
      <c r="J2021" s="123">
        <f>IF('表格编辑 '!L2021="","",'表格编辑 '!L2021)</f>
        <v>4000</v>
      </c>
      <c r="K2021" s="123">
        <f>IF('表格编辑 '!M2021="","",'表格编辑 '!M2021)</f>
        <v>1620</v>
      </c>
      <c r="L2021" s="123">
        <f>IF('表格编辑 '!N2021="","",'表格编辑 '!N2021)</f>
        <v>200</v>
      </c>
      <c r="M2021" s="123">
        <f>IF('表格编辑 '!O2021="","",'表格编辑 '!O2021)</f>
        <v>90</v>
      </c>
      <c r="N2021" s="123">
        <f>IF('表格编辑 '!P2021="","",'表格编辑 '!P2021)</f>
        <v>100</v>
      </c>
      <c r="O2021" s="123" t="str">
        <f>IF('表格编辑 '!Q2021="","",'表格编辑 '!Q2021)</f>
        <v/>
      </c>
      <c r="P2021" s="123">
        <f>IF('表格编辑 '!R2021="","",'表格编辑 '!R2021)</f>
        <v>490</v>
      </c>
      <c r="Q2021" s="123">
        <f>IF('表格编辑 '!S2021="","",'表格编辑 '!S2021)</f>
        <v>320</v>
      </c>
      <c r="R2021" s="123" t="str">
        <f>IF('表格编辑 '!T2021="","",'表格编辑 '!T2021)</f>
        <v/>
      </c>
      <c r="S2021" s="123" t="str">
        <f>IF('表格编辑 '!U2021="","",'表格编辑 '!U2021)</f>
        <v/>
      </c>
      <c r="T2021" s="123" t="str">
        <f>IF('表格编辑 '!V2021="","",'表格编辑 '!V2021)</f>
        <v/>
      </c>
      <c r="U2021" s="123" t="str">
        <f>IF('表格编辑 '!W2021="","",'表格编辑 '!W2021)</f>
        <v/>
      </c>
      <c r="V2021" s="123" t="str">
        <f>IF('表格编辑 '!X2021="","",'表格编辑 '!X2021)</f>
        <v/>
      </c>
      <c r="W2021" s="123" t="str">
        <f>IF('表格编辑 '!Y2021="","",'表格编辑 '!Y2021)</f>
        <v/>
      </c>
      <c r="X2021" s="123" t="str">
        <f>IF('表格编辑 '!Z2021="","",'表格编辑 '!Z2021)</f>
        <v/>
      </c>
      <c r="Y2021" s="123" t="str">
        <f>IF('表格编辑 '!AA2021="","",'表格编辑 '!AA2021)</f>
        <v/>
      </c>
      <c r="Z2021" s="123" t="str">
        <f>IF('表格编辑 '!AB2021="","",'表格编辑 '!AB2021)</f>
        <v/>
      </c>
      <c r="AA2021" s="123" t="str">
        <f>IF('表格编辑 '!AC2021="","",'表格编辑 '!AC2021)</f>
        <v/>
      </c>
      <c r="AB2021" s="123" t="str">
        <f>IF('表格编辑 '!AD2021="","",'表格编辑 '!AD2021)</f>
        <v/>
      </c>
      <c r="AC2021" s="123" t="str">
        <f>IF('表格编辑 '!AE2021="","",'表格编辑 '!AE2021)</f>
        <v/>
      </c>
      <c r="AD2021" s="123" t="str">
        <f>IF('表格编辑 '!AF2021="","",'表格编辑 '!AF2021)</f>
        <v/>
      </c>
    </row>
    <row r="2022" spans="1:30">
      <c r="A2022" s="123">
        <f>IF('表格编辑 '!A2022="","",'表格编辑 '!A2022)</f>
        <v>52051</v>
      </c>
      <c r="B2022" s="123">
        <f>IF('表格编辑 '!B2022="","",'表格编辑 '!B2022)</f>
        <v>50157</v>
      </c>
      <c r="C2022" s="123">
        <f>IF('表格编辑 '!E2022="","",'表格编辑 '!E2022)</f>
        <v>55</v>
      </c>
      <c r="D2022" s="123" t="str">
        <f>IF('表格编辑 '!F2022="","",'表格编辑 '!F2022)</f>
        <v>AI_born_event(RECEIVER, ARG0, ARG1, ARG2, ARG3,ARG4)</v>
      </c>
      <c r="E2022" s="123" t="str">
        <f>IF('表格编辑 '!G2022="","",'表格编辑 '!G2022)</f>
        <v>AI_update_event(RECEIVER, ARG0, ARG1, ARG2, ARG3,ARG4)</v>
      </c>
      <c r="F2022" s="123" t="str">
        <f>IF('表格编辑 '!H2022="","",'表格编辑 '!H2022)</f>
        <v/>
      </c>
      <c r="G2022" s="123" t="str">
        <f>IF('表格编辑 '!I2022="","",'表格编辑 '!I2022)</f>
        <v/>
      </c>
      <c r="H2022" s="123" t="str">
        <f>IF('表格编辑 '!J2022="","",'表格编辑 '!J2022)</f>
        <v>test_deadth_event(RECEIVER, ARG0, ARG1, ARG2, ARG3,ARG4)</v>
      </c>
      <c r="I2022" s="123">
        <f>IF('表格编辑 '!K2022="","",'表格编辑 '!K2022)</f>
        <v>1</v>
      </c>
      <c r="J2022" s="123">
        <f>IF('表格编辑 '!L2022="","",'表格编辑 '!L2022)</f>
        <v>6000</v>
      </c>
      <c r="K2022" s="123">
        <f>IF('表格编辑 '!M2022="","",'表格编辑 '!M2022)</f>
        <v>1650</v>
      </c>
      <c r="L2022" s="123">
        <f>IF('表格编辑 '!N2022="","",'表格编辑 '!N2022)</f>
        <v>200</v>
      </c>
      <c r="M2022" s="123">
        <f>IF('表格编辑 '!O2022="","",'表格编辑 '!O2022)</f>
        <v>90</v>
      </c>
      <c r="N2022" s="123">
        <f>IF('表格编辑 '!P2022="","",'表格编辑 '!P2022)</f>
        <v>100</v>
      </c>
      <c r="O2022" s="123" t="str">
        <f>IF('表格编辑 '!Q2022="","",'表格编辑 '!Q2022)</f>
        <v/>
      </c>
      <c r="P2022" s="123">
        <f>IF('表格编辑 '!R2022="","",'表格编辑 '!R2022)</f>
        <v>500</v>
      </c>
      <c r="Q2022" s="123">
        <f>IF('表格编辑 '!S2022="","",'表格编辑 '!S2022)</f>
        <v>320</v>
      </c>
      <c r="R2022" s="123" t="str">
        <f>IF('表格编辑 '!T2022="","",'表格编辑 '!T2022)</f>
        <v/>
      </c>
      <c r="S2022" s="123" t="str">
        <f>IF('表格编辑 '!U2022="","",'表格编辑 '!U2022)</f>
        <v/>
      </c>
      <c r="T2022" s="123" t="str">
        <f>IF('表格编辑 '!V2022="","",'表格编辑 '!V2022)</f>
        <v/>
      </c>
      <c r="U2022" s="123" t="str">
        <f>IF('表格编辑 '!W2022="","",'表格编辑 '!W2022)</f>
        <v/>
      </c>
      <c r="V2022" s="123" t="str">
        <f>IF('表格编辑 '!X2022="","",'表格编辑 '!X2022)</f>
        <v/>
      </c>
      <c r="W2022" s="123" t="str">
        <f>IF('表格编辑 '!Y2022="","",'表格编辑 '!Y2022)</f>
        <v/>
      </c>
      <c r="X2022" s="123" t="str">
        <f>IF('表格编辑 '!Z2022="","",'表格编辑 '!Z2022)</f>
        <v/>
      </c>
      <c r="Y2022" s="123" t="str">
        <f>IF('表格编辑 '!AA2022="","",'表格编辑 '!AA2022)</f>
        <v/>
      </c>
      <c r="Z2022" s="123" t="str">
        <f>IF('表格编辑 '!AB2022="","",'表格编辑 '!AB2022)</f>
        <v/>
      </c>
      <c r="AA2022" s="123" t="str">
        <f>IF('表格编辑 '!AC2022="","",'表格编辑 '!AC2022)</f>
        <v/>
      </c>
      <c r="AB2022" s="123" t="str">
        <f>IF('表格编辑 '!AD2022="","",'表格编辑 '!AD2022)</f>
        <v/>
      </c>
      <c r="AC2022" s="123" t="str">
        <f>IF('表格编辑 '!AE2022="","",'表格编辑 '!AE2022)</f>
        <v/>
      </c>
      <c r="AD2022" s="123" t="str">
        <f>IF('表格编辑 '!AF2022="","",'表格编辑 '!AF2022)</f>
        <v/>
      </c>
    </row>
    <row r="2023" spans="1:30">
      <c r="A2023" s="123">
        <f>IF('表格编辑 '!A2023="","",'表格编辑 '!A2023)</f>
        <v>52052</v>
      </c>
      <c r="B2023" s="123">
        <f>IF('表格编辑 '!B2023="","",'表格编辑 '!B2023)</f>
        <v>50136</v>
      </c>
      <c r="C2023" s="123">
        <f>IF('表格编辑 '!E2023="","",'表格编辑 '!E2023)</f>
        <v>56</v>
      </c>
      <c r="D2023" s="123" t="str">
        <f>IF('表格编辑 '!F2023="","",'表格编辑 '!F2023)</f>
        <v>AI_born_event(RECEIVER, ARG0, ARG1, ARG2, ARG3,ARG4)</v>
      </c>
      <c r="E2023" s="123" t="str">
        <f>IF('表格编辑 '!G2023="","",'表格编辑 '!G2023)</f>
        <v>AI_update_event(RECEIVER, ARG0, ARG1, ARG2, ARG3,ARG4)</v>
      </c>
      <c r="F2023" s="123" t="str">
        <f>IF('表格编辑 '!H2023="","",'表格编辑 '!H2023)</f>
        <v/>
      </c>
      <c r="G2023" s="123" t="str">
        <f>IF('表格编辑 '!I2023="","",'表格编辑 '!I2023)</f>
        <v/>
      </c>
      <c r="H2023" s="123" t="str">
        <f>IF('表格编辑 '!J2023="","",'表格编辑 '!J2023)</f>
        <v>test_deadth_event(RECEIVER, ARG0, ARG1, ARG2, ARG3,ARG4)</v>
      </c>
      <c r="I2023" s="123">
        <f>IF('表格编辑 '!K2023="","",'表格编辑 '!K2023)</f>
        <v>1</v>
      </c>
      <c r="J2023" s="123">
        <f>IF('表格编辑 '!L2023="","",'表格编辑 '!L2023)</f>
        <v>20000</v>
      </c>
      <c r="K2023" s="123">
        <f>IF('表格编辑 '!M2023="","",'表格编辑 '!M2023)</f>
        <v>1680</v>
      </c>
      <c r="L2023" s="123">
        <f>IF('表格编辑 '!N2023="","",'表格编辑 '!N2023)</f>
        <v>300</v>
      </c>
      <c r="M2023" s="123" t="str">
        <f>IF('表格编辑 '!O2023="","",'表格编辑 '!O2023)</f>
        <v/>
      </c>
      <c r="N2023" s="123">
        <f>IF('表格编辑 '!P2023="","",'表格编辑 '!P2023)</f>
        <v>100</v>
      </c>
      <c r="O2023" s="123" t="str">
        <f>IF('表格编辑 '!Q2023="","",'表格编辑 '!Q2023)</f>
        <v/>
      </c>
      <c r="P2023" s="123">
        <f>IF('表格编辑 '!R2023="","",'表格编辑 '!R2023)</f>
        <v>510</v>
      </c>
      <c r="Q2023" s="123">
        <f>IF('表格编辑 '!S2023="","",'表格编辑 '!S2023)</f>
        <v>320</v>
      </c>
      <c r="R2023" s="123" t="str">
        <f>IF('表格编辑 '!T2023="","",'表格编辑 '!T2023)</f>
        <v/>
      </c>
      <c r="S2023" s="123" t="str">
        <f>IF('表格编辑 '!U2023="","",'表格编辑 '!U2023)</f>
        <v/>
      </c>
      <c r="T2023" s="123" t="str">
        <f>IF('表格编辑 '!V2023="","",'表格编辑 '!V2023)</f>
        <v/>
      </c>
      <c r="U2023" s="123" t="str">
        <f>IF('表格编辑 '!W2023="","",'表格编辑 '!W2023)</f>
        <v/>
      </c>
      <c r="V2023" s="123" t="str">
        <f>IF('表格编辑 '!X2023="","",'表格编辑 '!X2023)</f>
        <v/>
      </c>
      <c r="W2023" s="123" t="str">
        <f>IF('表格编辑 '!Y2023="","",'表格编辑 '!Y2023)</f>
        <v/>
      </c>
      <c r="X2023" s="123" t="str">
        <f>IF('表格编辑 '!Z2023="","",'表格编辑 '!Z2023)</f>
        <v/>
      </c>
      <c r="Y2023" s="123" t="str">
        <f>IF('表格编辑 '!AA2023="","",'表格编辑 '!AA2023)</f>
        <v/>
      </c>
      <c r="Z2023" s="123" t="str">
        <f>IF('表格编辑 '!AB2023="","",'表格编辑 '!AB2023)</f>
        <v/>
      </c>
      <c r="AA2023" s="123" t="str">
        <f>IF('表格编辑 '!AC2023="","",'表格编辑 '!AC2023)</f>
        <v/>
      </c>
      <c r="AB2023" s="123" t="str">
        <f>IF('表格编辑 '!AD2023="","",'表格编辑 '!AD2023)</f>
        <v/>
      </c>
      <c r="AC2023" s="123" t="str">
        <f>IF('表格编辑 '!AE2023="","",'表格编辑 '!AE2023)</f>
        <v/>
      </c>
      <c r="AD2023" s="123" t="str">
        <f>IF('表格编辑 '!AF2023="","",'表格编辑 '!AF2023)</f>
        <v/>
      </c>
    </row>
    <row r="2024" spans="1:30">
      <c r="A2024" s="123">
        <f>IF('表格编辑 '!A2024="","",'表格编辑 '!A2024)</f>
        <v>52053</v>
      </c>
      <c r="B2024" s="123">
        <f>IF('表格编辑 '!B2024="","",'表格编辑 '!B2024)</f>
        <v>50137</v>
      </c>
      <c r="C2024" s="123">
        <f>IF('表格编辑 '!E2024="","",'表格编辑 '!E2024)</f>
        <v>56</v>
      </c>
      <c r="D2024" s="123" t="str">
        <f>IF('表格编辑 '!F2024="","",'表格编辑 '!F2024)</f>
        <v>AI_born_event(RECEIVER, ARG0, ARG1, ARG2, ARG3,ARG4)</v>
      </c>
      <c r="E2024" s="123" t="str">
        <f>IF('表格编辑 '!G2024="","",'表格编辑 '!G2024)</f>
        <v>AI_update_event(RECEIVER, ARG0, ARG1, ARG2, ARG3,ARG4)</v>
      </c>
      <c r="F2024" s="123" t="str">
        <f>IF('表格编辑 '!H2024="","",'表格编辑 '!H2024)</f>
        <v/>
      </c>
      <c r="G2024" s="123" t="str">
        <f>IF('表格编辑 '!I2024="","",'表格编辑 '!I2024)</f>
        <v/>
      </c>
      <c r="H2024" s="123" t="str">
        <f>IF('表格编辑 '!J2024="","",'表格编辑 '!J2024)</f>
        <v>test_deadth_event(RECEIVER, ARG0, ARG1, ARG2, ARG3,ARG4)</v>
      </c>
      <c r="I2024" s="123">
        <f>IF('表格编辑 '!K2024="","",'表格编辑 '!K2024)</f>
        <v>1</v>
      </c>
      <c r="J2024" s="123">
        <f>IF('表格编辑 '!L2024="","",'表格编辑 '!L2024)</f>
        <v>10000</v>
      </c>
      <c r="K2024" s="123">
        <f>IF('表格编辑 '!M2024="","",'表格编辑 '!M2024)</f>
        <v>1680</v>
      </c>
      <c r="L2024" s="123">
        <f>IF('表格编辑 '!N2024="","",'表格编辑 '!N2024)</f>
        <v>300</v>
      </c>
      <c r="M2024" s="123">
        <f>IF('表格编辑 '!O2024="","",'表格编辑 '!O2024)</f>
        <v>300</v>
      </c>
      <c r="N2024" s="123">
        <f>IF('表格编辑 '!P2024="","",'表格编辑 '!P2024)</f>
        <v>100</v>
      </c>
      <c r="O2024" s="123" t="str">
        <f>IF('表格编辑 '!Q2024="","",'表格编辑 '!Q2024)</f>
        <v/>
      </c>
      <c r="P2024" s="123">
        <f>IF('表格编辑 '!R2024="","",'表格编辑 '!R2024)</f>
        <v>510</v>
      </c>
      <c r="Q2024" s="123">
        <f>IF('表格编辑 '!S2024="","",'表格编辑 '!S2024)</f>
        <v>320</v>
      </c>
      <c r="R2024" s="123" t="str">
        <f>IF('表格编辑 '!T2024="","",'表格编辑 '!T2024)</f>
        <v/>
      </c>
      <c r="S2024" s="123" t="str">
        <f>IF('表格编辑 '!U2024="","",'表格编辑 '!U2024)</f>
        <v/>
      </c>
      <c r="T2024" s="123" t="str">
        <f>IF('表格编辑 '!V2024="","",'表格编辑 '!V2024)</f>
        <v/>
      </c>
      <c r="U2024" s="123" t="str">
        <f>IF('表格编辑 '!W2024="","",'表格编辑 '!W2024)</f>
        <v/>
      </c>
      <c r="V2024" s="123" t="str">
        <f>IF('表格编辑 '!X2024="","",'表格编辑 '!X2024)</f>
        <v/>
      </c>
      <c r="W2024" s="123" t="str">
        <f>IF('表格编辑 '!Y2024="","",'表格编辑 '!Y2024)</f>
        <v/>
      </c>
      <c r="X2024" s="123" t="str">
        <f>IF('表格编辑 '!Z2024="","",'表格编辑 '!Z2024)</f>
        <v/>
      </c>
      <c r="Y2024" s="123" t="str">
        <f>IF('表格编辑 '!AA2024="","",'表格编辑 '!AA2024)</f>
        <v/>
      </c>
      <c r="Z2024" s="123" t="str">
        <f>IF('表格编辑 '!AB2024="","",'表格编辑 '!AB2024)</f>
        <v/>
      </c>
      <c r="AA2024" s="123" t="str">
        <f>IF('表格编辑 '!AC2024="","",'表格编辑 '!AC2024)</f>
        <v/>
      </c>
      <c r="AB2024" s="123" t="str">
        <f>IF('表格编辑 '!AD2024="","",'表格编辑 '!AD2024)</f>
        <v/>
      </c>
      <c r="AC2024" s="123" t="str">
        <f>IF('表格编辑 '!AE2024="","",'表格编辑 '!AE2024)</f>
        <v/>
      </c>
      <c r="AD2024" s="123" t="str">
        <f>IF('表格编辑 '!AF2024="","",'表格编辑 '!AF2024)</f>
        <v/>
      </c>
    </row>
    <row r="2025" spans="1:30">
      <c r="A2025" s="123">
        <f>IF('表格编辑 '!A2025="","",'表格编辑 '!A2025)</f>
        <v>52054</v>
      </c>
      <c r="B2025" s="123">
        <f>IF('表格编辑 '!B2025="","",'表格编辑 '!B2025)</f>
        <v>50150</v>
      </c>
      <c r="C2025" s="123">
        <f>IF('表格编辑 '!E2025="","",'表格编辑 '!E2025)</f>
        <v>59</v>
      </c>
      <c r="D2025" s="123" t="str">
        <f>IF('表格编辑 '!F2025="","",'表格编辑 '!F2025)</f>
        <v>AI_born_event(RECEIVER, ARG0, ARG1, ARG2, ARG3,ARG4)</v>
      </c>
      <c r="E2025" s="123" t="str">
        <f>IF('表格编辑 '!G2025="","",'表格编辑 '!G2025)</f>
        <v>AI_update_event(RECEIVER, ARG0, ARG1, ARG2, ARG3,ARG4)</v>
      </c>
      <c r="F2025" s="123" t="str">
        <f>IF('表格编辑 '!H2025="","",'表格编辑 '!H2025)</f>
        <v/>
      </c>
      <c r="G2025" s="123" t="str">
        <f>IF('表格编辑 '!I2025="","",'表格编辑 '!I2025)</f>
        <v/>
      </c>
      <c r="H2025" s="123" t="str">
        <f>IF('表格编辑 '!J2025="","",'表格编辑 '!J2025)</f>
        <v>test_deadth_event(RECEIVER, ARG0, ARG1, ARG2, ARG3,ARG4)</v>
      </c>
      <c r="I2025" s="123">
        <f>IF('表格编辑 '!K2025="","",'表格编辑 '!K2025)</f>
        <v>1</v>
      </c>
      <c r="J2025" s="123">
        <f>IF('表格编辑 '!L2025="","",'表格编辑 '!L2025)</f>
        <v>15000</v>
      </c>
      <c r="K2025" s="123">
        <f>IF('表格编辑 '!M2025="","",'表格编辑 '!M2025)</f>
        <v>1770</v>
      </c>
      <c r="L2025" s="123">
        <f>IF('表格编辑 '!N2025="","",'表格编辑 '!N2025)</f>
        <v>400</v>
      </c>
      <c r="M2025" s="123">
        <f>IF('表格编辑 '!O2025="","",'表格编辑 '!O2025)</f>
        <v>90</v>
      </c>
      <c r="N2025" s="123">
        <f>IF('表格编辑 '!P2025="","",'表格编辑 '!P2025)</f>
        <v>100</v>
      </c>
      <c r="O2025" s="123" t="str">
        <f>IF('表格编辑 '!Q2025="","",'表格编辑 '!Q2025)</f>
        <v/>
      </c>
      <c r="P2025" s="123">
        <f>IF('表格编辑 '!R2025="","",'表格编辑 '!R2025)</f>
        <v>520</v>
      </c>
      <c r="Q2025" s="123">
        <f>IF('表格编辑 '!S2025="","",'表格编辑 '!S2025)</f>
        <v>320</v>
      </c>
      <c r="R2025" s="123" t="str">
        <f>IF('表格编辑 '!T2025="","",'表格编辑 '!T2025)</f>
        <v/>
      </c>
      <c r="S2025" s="123" t="str">
        <f>IF('表格编辑 '!U2025="","",'表格编辑 '!U2025)</f>
        <v/>
      </c>
      <c r="T2025" s="123" t="str">
        <f>IF('表格编辑 '!V2025="","",'表格编辑 '!V2025)</f>
        <v/>
      </c>
      <c r="U2025" s="123" t="str">
        <f>IF('表格编辑 '!W2025="","",'表格编辑 '!W2025)</f>
        <v/>
      </c>
      <c r="V2025" s="123" t="str">
        <f>IF('表格编辑 '!X2025="","",'表格编辑 '!X2025)</f>
        <v/>
      </c>
      <c r="W2025" s="123" t="str">
        <f>IF('表格编辑 '!Y2025="","",'表格编辑 '!Y2025)</f>
        <v/>
      </c>
      <c r="X2025" s="123" t="str">
        <f>IF('表格编辑 '!Z2025="","",'表格编辑 '!Z2025)</f>
        <v/>
      </c>
      <c r="Y2025" s="123" t="str">
        <f>IF('表格编辑 '!AA2025="","",'表格编辑 '!AA2025)</f>
        <v/>
      </c>
      <c r="Z2025" s="123" t="str">
        <f>IF('表格编辑 '!AB2025="","",'表格编辑 '!AB2025)</f>
        <v/>
      </c>
      <c r="AA2025" s="123" t="str">
        <f>IF('表格编辑 '!AC2025="","",'表格编辑 '!AC2025)</f>
        <v/>
      </c>
      <c r="AB2025" s="123" t="str">
        <f>IF('表格编辑 '!AD2025="","",'表格编辑 '!AD2025)</f>
        <v/>
      </c>
      <c r="AC2025" s="123" t="str">
        <f>IF('表格编辑 '!AE2025="","",'表格编辑 '!AE2025)</f>
        <v/>
      </c>
      <c r="AD2025" s="123" t="str">
        <f>IF('表格编辑 '!AF2025="","",'表格编辑 '!AF2025)</f>
        <v/>
      </c>
    </row>
    <row r="2026" spans="1:30">
      <c r="A2026" s="123">
        <f>IF('表格编辑 '!A2026="","",'表格编辑 '!A2026)</f>
        <v>52055</v>
      </c>
      <c r="B2026" s="123">
        <f>IF('表格编辑 '!B2026="","",'表格编辑 '!B2026)</f>
        <v>50148</v>
      </c>
      <c r="C2026" s="123">
        <f>IF('表格编辑 '!E2026="","",'表格编辑 '!E2026)</f>
        <v>59</v>
      </c>
      <c r="D2026" s="123" t="str">
        <f>IF('表格编辑 '!F2026="","",'表格编辑 '!F2026)</f>
        <v>AI_born_event(RECEIVER, ARG0, ARG1, ARG2, ARG3,ARG4)</v>
      </c>
      <c r="E2026" s="123" t="str">
        <f>IF('表格编辑 '!G2026="","",'表格编辑 '!G2026)</f>
        <v>AI_update_event(RECEIVER, ARG0, ARG1, ARG2, ARG3,ARG4)</v>
      </c>
      <c r="F2026" s="123" t="str">
        <f>IF('表格编辑 '!H2026="","",'表格编辑 '!H2026)</f>
        <v/>
      </c>
      <c r="G2026" s="123" t="str">
        <f>IF('表格编辑 '!I2026="","",'表格编辑 '!I2026)</f>
        <v/>
      </c>
      <c r="H2026" s="123" t="str">
        <f>IF('表格编辑 '!J2026="","",'表格编辑 '!J2026)</f>
        <v>test_deadth_event(RECEIVER, ARG0, ARG1, ARG2, ARG3,ARG4)</v>
      </c>
      <c r="I2026" s="123">
        <f>IF('表格编辑 '!K2026="","",'表格编辑 '!K2026)</f>
        <v>1</v>
      </c>
      <c r="J2026" s="123">
        <f>IF('表格编辑 '!L2026="","",'表格编辑 '!L2026)</f>
        <v>6000</v>
      </c>
      <c r="K2026" s="123">
        <f>IF('表格编辑 '!M2026="","",'表格编辑 '!M2026)</f>
        <v>1770</v>
      </c>
      <c r="L2026" s="123">
        <f>IF('表格编辑 '!N2026="","",'表格编辑 '!N2026)</f>
        <v>200</v>
      </c>
      <c r="M2026" s="123">
        <f>IF('表格编辑 '!O2026="","",'表格编辑 '!O2026)</f>
        <v>90</v>
      </c>
      <c r="N2026" s="123">
        <f>IF('表格编辑 '!P2026="","",'表格编辑 '!P2026)</f>
        <v>100</v>
      </c>
      <c r="O2026" s="123" t="str">
        <f>IF('表格编辑 '!Q2026="","",'表格编辑 '!Q2026)</f>
        <v/>
      </c>
      <c r="P2026" s="123">
        <f>IF('表格编辑 '!R2026="","",'表格编辑 '!R2026)</f>
        <v>520</v>
      </c>
      <c r="Q2026" s="123">
        <f>IF('表格编辑 '!S2026="","",'表格编辑 '!S2026)</f>
        <v>320</v>
      </c>
      <c r="R2026" s="123" t="str">
        <f>IF('表格编辑 '!T2026="","",'表格编辑 '!T2026)</f>
        <v/>
      </c>
      <c r="S2026" s="123" t="str">
        <f>IF('表格编辑 '!U2026="","",'表格编辑 '!U2026)</f>
        <v/>
      </c>
      <c r="T2026" s="123" t="str">
        <f>IF('表格编辑 '!V2026="","",'表格编辑 '!V2026)</f>
        <v/>
      </c>
      <c r="U2026" s="123" t="str">
        <f>IF('表格编辑 '!W2026="","",'表格编辑 '!W2026)</f>
        <v/>
      </c>
      <c r="V2026" s="123" t="str">
        <f>IF('表格编辑 '!X2026="","",'表格编辑 '!X2026)</f>
        <v/>
      </c>
      <c r="W2026" s="123" t="str">
        <f>IF('表格编辑 '!Y2026="","",'表格编辑 '!Y2026)</f>
        <v/>
      </c>
      <c r="X2026" s="123" t="str">
        <f>IF('表格编辑 '!Z2026="","",'表格编辑 '!Z2026)</f>
        <v/>
      </c>
      <c r="Y2026" s="123" t="str">
        <f>IF('表格编辑 '!AA2026="","",'表格编辑 '!AA2026)</f>
        <v/>
      </c>
      <c r="Z2026" s="123" t="str">
        <f>IF('表格编辑 '!AB2026="","",'表格编辑 '!AB2026)</f>
        <v/>
      </c>
      <c r="AA2026" s="123" t="str">
        <f>IF('表格编辑 '!AC2026="","",'表格编辑 '!AC2026)</f>
        <v/>
      </c>
      <c r="AB2026" s="123" t="str">
        <f>IF('表格编辑 '!AD2026="","",'表格编辑 '!AD2026)</f>
        <v/>
      </c>
      <c r="AC2026" s="123" t="str">
        <f>IF('表格编辑 '!AE2026="","",'表格编辑 '!AE2026)</f>
        <v/>
      </c>
      <c r="AD2026" s="123" t="str">
        <f>IF('表格编辑 '!AF2026="","",'表格编辑 '!AF2026)</f>
        <v/>
      </c>
    </row>
    <row r="2027" spans="1:30">
      <c r="A2027" s="123">
        <f>IF('表格编辑 '!A2027="","",'表格编辑 '!A2027)</f>
        <v>52056</v>
      </c>
      <c r="B2027" s="123">
        <f>IF('表格编辑 '!B2027="","",'表格编辑 '!B2027)</f>
        <v>50020</v>
      </c>
      <c r="C2027" s="123">
        <f>IF('表格编辑 '!E2027="","",'表格编辑 '!E2027)</f>
        <v>60</v>
      </c>
      <c r="D2027" s="123" t="str">
        <f>IF('表格编辑 '!F2027="","",'表格编辑 '!F2027)</f>
        <v>AI_born_event(RECEIVER, ARG0, ARG1, ARG2, ARG3,ARG4)</v>
      </c>
      <c r="E2027" s="123" t="str">
        <f>IF('表格编辑 '!G2027="","",'表格编辑 '!G2027)</f>
        <v>AI_update_event(RECEIVER, ARG0, ARG1, ARG2, ARG3,ARG4)</v>
      </c>
      <c r="F2027" s="123" t="str">
        <f>IF('表格编辑 '!H2027="","",'表格编辑 '!H2027)</f>
        <v/>
      </c>
      <c r="G2027" s="123" t="str">
        <f>IF('表格编辑 '!I2027="","",'表格编辑 '!I2027)</f>
        <v/>
      </c>
      <c r="H2027" s="123" t="str">
        <f>IF('表格编辑 '!J2027="","",'表格编辑 '!J2027)</f>
        <v>test_deadth_event(RECEIVER, ARG0, ARG1, ARG2, ARG3,ARG4)</v>
      </c>
      <c r="I2027" s="123">
        <f>IF('表格编辑 '!K2027="","",'表格编辑 '!K2027)</f>
        <v>1</v>
      </c>
      <c r="J2027" s="123">
        <f>IF('表格编辑 '!L2027="","",'表格编辑 '!L2027)</f>
        <v>6000</v>
      </c>
      <c r="K2027" s="123">
        <f>IF('表格编辑 '!M2027="","",'表格编辑 '!M2027)</f>
        <v>1800</v>
      </c>
      <c r="L2027" s="123">
        <f>IF('表格编辑 '!N2027="","",'表格编辑 '!N2027)</f>
        <v>100</v>
      </c>
      <c r="M2027" s="123">
        <f>IF('表格编辑 '!O2027="","",'表格编辑 '!O2027)</f>
        <v>90</v>
      </c>
      <c r="N2027" s="123">
        <f>IF('表格编辑 '!P2027="","",'表格编辑 '!P2027)</f>
        <v>100</v>
      </c>
      <c r="O2027" s="123">
        <f>IF('表格编辑 '!Q2027="","",'表格编辑 '!Q2027)</f>
        <v>200</v>
      </c>
      <c r="P2027" s="123">
        <f>IF('表格编辑 '!R2027="","",'表格编辑 '!R2027)</f>
        <v>530</v>
      </c>
      <c r="Q2027" s="123">
        <f>IF('表格编辑 '!S2027="","",'表格编辑 '!S2027)</f>
        <v>320</v>
      </c>
      <c r="R2027" s="123" t="str">
        <f>IF('表格编辑 '!T2027="","",'表格编辑 '!T2027)</f>
        <v/>
      </c>
      <c r="S2027" s="123" t="str">
        <f>IF('表格编辑 '!U2027="","",'表格编辑 '!U2027)</f>
        <v/>
      </c>
      <c r="T2027" s="123" t="str">
        <f>IF('表格编辑 '!V2027="","",'表格编辑 '!V2027)</f>
        <v/>
      </c>
      <c r="U2027" s="123" t="str">
        <f>IF('表格编辑 '!W2027="","",'表格编辑 '!W2027)</f>
        <v/>
      </c>
      <c r="V2027" s="123" t="str">
        <f>IF('表格编辑 '!X2027="","",'表格编辑 '!X2027)</f>
        <v/>
      </c>
      <c r="W2027" s="123" t="str">
        <f>IF('表格编辑 '!Y2027="","",'表格编辑 '!Y2027)</f>
        <v/>
      </c>
      <c r="X2027" s="123" t="str">
        <f>IF('表格编辑 '!Z2027="","",'表格编辑 '!Z2027)</f>
        <v/>
      </c>
      <c r="Y2027" s="123" t="str">
        <f>IF('表格编辑 '!AA2027="","",'表格编辑 '!AA2027)</f>
        <v/>
      </c>
      <c r="Z2027" s="123" t="str">
        <f>IF('表格编辑 '!AB2027="","",'表格编辑 '!AB2027)</f>
        <v/>
      </c>
      <c r="AA2027" s="123" t="str">
        <f>IF('表格编辑 '!AC2027="","",'表格编辑 '!AC2027)</f>
        <v/>
      </c>
      <c r="AB2027" s="123" t="str">
        <f>IF('表格编辑 '!AD2027="","",'表格编辑 '!AD2027)</f>
        <v/>
      </c>
      <c r="AC2027" s="123" t="str">
        <f>IF('表格编辑 '!AE2027="","",'表格编辑 '!AE2027)</f>
        <v/>
      </c>
      <c r="AD2027" s="123" t="str">
        <f>IF('表格编辑 '!AF2027="","",'表格编辑 '!AF2027)</f>
        <v/>
      </c>
    </row>
    <row r="2028" spans="1:30">
      <c r="A2028" s="123">
        <f>IF('表格编辑 '!A2028="","",'表格编辑 '!A2028)</f>
        <v>52057</v>
      </c>
      <c r="B2028" s="123">
        <f>IF('表格编辑 '!B2028="","",'表格编辑 '!B2028)</f>
        <v>50020</v>
      </c>
      <c r="C2028" s="123">
        <f>IF('表格编辑 '!E2028="","",'表格编辑 '!E2028)</f>
        <v>60</v>
      </c>
      <c r="D2028" s="123" t="str">
        <f>IF('表格编辑 '!F2028="","",'表格编辑 '!F2028)</f>
        <v>AI_born_event(RECEIVER, ARG0, ARG1, ARG2, ARG3,ARG4)</v>
      </c>
      <c r="E2028" s="123" t="str">
        <f>IF('表格编辑 '!G2028="","",'表格编辑 '!G2028)</f>
        <v>AI_update_event(RECEIVER, ARG0, ARG1, ARG2, ARG3,ARG4)</v>
      </c>
      <c r="F2028" s="123" t="str">
        <f>IF('表格编辑 '!H2028="","",'表格编辑 '!H2028)</f>
        <v/>
      </c>
      <c r="G2028" s="123" t="str">
        <f>IF('表格编辑 '!I2028="","",'表格编辑 '!I2028)</f>
        <v/>
      </c>
      <c r="H2028" s="123" t="str">
        <f>IF('表格编辑 '!J2028="","",'表格编辑 '!J2028)</f>
        <v>test_deadth_event(RECEIVER, ARG0, ARG1, ARG2, ARG3,ARG4)</v>
      </c>
      <c r="I2028" s="123">
        <f>IF('表格编辑 '!K2028="","",'表格编辑 '!K2028)</f>
        <v>1</v>
      </c>
      <c r="J2028" s="123">
        <f>IF('表格编辑 '!L2028="","",'表格编辑 '!L2028)</f>
        <v>6000</v>
      </c>
      <c r="K2028" s="123">
        <f>IF('表格编辑 '!M2028="","",'表格编辑 '!M2028)</f>
        <v>1800</v>
      </c>
      <c r="L2028" s="123">
        <f>IF('表格编辑 '!N2028="","",'表格编辑 '!N2028)</f>
        <v>350</v>
      </c>
      <c r="M2028" s="123">
        <f>IF('表格编辑 '!O2028="","",'表格编辑 '!O2028)</f>
        <v>90</v>
      </c>
      <c r="N2028" s="123">
        <f>IF('表格编辑 '!P2028="","",'表格编辑 '!P2028)</f>
        <v>100</v>
      </c>
      <c r="O2028" s="123" t="str">
        <f>IF('表格编辑 '!Q2028="","",'表格编辑 '!Q2028)</f>
        <v/>
      </c>
      <c r="P2028" s="123">
        <f>IF('表格编辑 '!R2028="","",'表格编辑 '!R2028)</f>
        <v>530</v>
      </c>
      <c r="Q2028" s="123">
        <f>IF('表格编辑 '!S2028="","",'表格编辑 '!S2028)</f>
        <v>320</v>
      </c>
      <c r="R2028" s="123" t="str">
        <f>IF('表格编辑 '!T2028="","",'表格编辑 '!T2028)</f>
        <v/>
      </c>
      <c r="S2028" s="123" t="str">
        <f>IF('表格编辑 '!U2028="","",'表格编辑 '!U2028)</f>
        <v/>
      </c>
      <c r="T2028" s="123" t="str">
        <f>IF('表格编辑 '!V2028="","",'表格编辑 '!V2028)</f>
        <v/>
      </c>
      <c r="U2028" s="123" t="str">
        <f>IF('表格编辑 '!W2028="","",'表格编辑 '!W2028)</f>
        <v/>
      </c>
      <c r="V2028" s="123" t="str">
        <f>IF('表格编辑 '!X2028="","",'表格编辑 '!X2028)</f>
        <v/>
      </c>
      <c r="W2028" s="123" t="str">
        <f>IF('表格编辑 '!Y2028="","",'表格编辑 '!Y2028)</f>
        <v/>
      </c>
      <c r="X2028" s="123" t="str">
        <f>IF('表格编辑 '!Z2028="","",'表格编辑 '!Z2028)</f>
        <v/>
      </c>
      <c r="Y2028" s="123" t="str">
        <f>IF('表格编辑 '!AA2028="","",'表格编辑 '!AA2028)</f>
        <v/>
      </c>
      <c r="Z2028" s="123" t="str">
        <f>IF('表格编辑 '!AB2028="","",'表格编辑 '!AB2028)</f>
        <v/>
      </c>
      <c r="AA2028" s="123" t="str">
        <f>IF('表格编辑 '!AC2028="","",'表格编辑 '!AC2028)</f>
        <v/>
      </c>
      <c r="AB2028" s="123" t="str">
        <f>IF('表格编辑 '!AD2028="","",'表格编辑 '!AD2028)</f>
        <v/>
      </c>
      <c r="AC2028" s="123" t="str">
        <f>IF('表格编辑 '!AE2028="","",'表格编辑 '!AE2028)</f>
        <v/>
      </c>
      <c r="AD2028" s="123" t="str">
        <f>IF('表格编辑 '!AF2028="","",'表格编辑 '!AF2028)</f>
        <v/>
      </c>
    </row>
    <row r="2029" spans="1:30">
      <c r="A2029" s="123">
        <f>IF('表格编辑 '!A2029="","",'表格编辑 '!A2029)</f>
        <v>52058</v>
      </c>
      <c r="B2029" s="123">
        <f>IF('表格编辑 '!B2029="","",'表格编辑 '!B2029)</f>
        <v>50020</v>
      </c>
      <c r="C2029" s="123">
        <f>IF('表格编辑 '!E2029="","",'表格编辑 '!E2029)</f>
        <v>60</v>
      </c>
      <c r="D2029" s="123" t="str">
        <f>IF('表格编辑 '!F2029="","",'表格编辑 '!F2029)</f>
        <v>AI_born_event(RECEIVER, ARG0, ARG1, ARG2, ARG3,ARG4)</v>
      </c>
      <c r="E2029" s="123" t="str">
        <f>IF('表格编辑 '!G2029="","",'表格编辑 '!G2029)</f>
        <v>AI_update_event(RECEIVER, ARG0, ARG1, ARG2, ARG3,ARG4)</v>
      </c>
      <c r="F2029" s="123" t="str">
        <f>IF('表格编辑 '!H2029="","",'表格编辑 '!H2029)</f>
        <v/>
      </c>
      <c r="G2029" s="123" t="str">
        <f>IF('表格编辑 '!I2029="","",'表格编辑 '!I2029)</f>
        <v/>
      </c>
      <c r="H2029" s="123" t="str">
        <f>IF('表格编辑 '!J2029="","",'表格编辑 '!J2029)</f>
        <v>test_deadth_event(RECEIVER, ARG0, ARG1, ARG2, ARG3,ARG4)</v>
      </c>
      <c r="I2029" s="123">
        <f>IF('表格编辑 '!K2029="","",'表格编辑 '!K2029)</f>
        <v>1</v>
      </c>
      <c r="J2029" s="123">
        <f>IF('表格编辑 '!L2029="","",'表格编辑 '!L2029)</f>
        <v>8000</v>
      </c>
      <c r="K2029" s="123">
        <f>IF('表格编辑 '!M2029="","",'表格编辑 '!M2029)</f>
        <v>1800</v>
      </c>
      <c r="L2029" s="123">
        <f>IF('表格编辑 '!N2029="","",'表格编辑 '!N2029)</f>
        <v>100</v>
      </c>
      <c r="M2029" s="123">
        <f>IF('表格编辑 '!O2029="","",'表格编辑 '!O2029)</f>
        <v>300</v>
      </c>
      <c r="N2029" s="123">
        <f>IF('表格编辑 '!P2029="","",'表格编辑 '!P2029)</f>
        <v>100</v>
      </c>
      <c r="O2029" s="123" t="str">
        <f>IF('表格编辑 '!Q2029="","",'表格编辑 '!Q2029)</f>
        <v/>
      </c>
      <c r="P2029" s="123">
        <f>IF('表格编辑 '!R2029="","",'表格编辑 '!R2029)</f>
        <v>530</v>
      </c>
      <c r="Q2029" s="123">
        <f>IF('表格编辑 '!S2029="","",'表格编辑 '!S2029)</f>
        <v>320</v>
      </c>
      <c r="R2029" s="123" t="str">
        <f>IF('表格编辑 '!T2029="","",'表格编辑 '!T2029)</f>
        <v/>
      </c>
      <c r="S2029" s="123" t="str">
        <f>IF('表格编辑 '!U2029="","",'表格编辑 '!U2029)</f>
        <v/>
      </c>
      <c r="T2029" s="123" t="str">
        <f>IF('表格编辑 '!V2029="","",'表格编辑 '!V2029)</f>
        <v/>
      </c>
      <c r="U2029" s="123" t="str">
        <f>IF('表格编辑 '!W2029="","",'表格编辑 '!W2029)</f>
        <v/>
      </c>
      <c r="V2029" s="123" t="str">
        <f>IF('表格编辑 '!X2029="","",'表格编辑 '!X2029)</f>
        <v/>
      </c>
      <c r="W2029" s="123" t="str">
        <f>IF('表格编辑 '!Y2029="","",'表格编辑 '!Y2029)</f>
        <v/>
      </c>
      <c r="X2029" s="123" t="str">
        <f>IF('表格编辑 '!Z2029="","",'表格编辑 '!Z2029)</f>
        <v/>
      </c>
      <c r="Y2029" s="123" t="str">
        <f>IF('表格编辑 '!AA2029="","",'表格编辑 '!AA2029)</f>
        <v/>
      </c>
      <c r="Z2029" s="123" t="str">
        <f>IF('表格编辑 '!AB2029="","",'表格编辑 '!AB2029)</f>
        <v/>
      </c>
      <c r="AA2029" s="123" t="str">
        <f>IF('表格编辑 '!AC2029="","",'表格编辑 '!AC2029)</f>
        <v/>
      </c>
      <c r="AB2029" s="123" t="str">
        <f>IF('表格编辑 '!AD2029="","",'表格编辑 '!AD2029)</f>
        <v/>
      </c>
      <c r="AC2029" s="123" t="str">
        <f>IF('表格编辑 '!AE2029="","",'表格编辑 '!AE2029)</f>
        <v/>
      </c>
      <c r="AD2029" s="123" t="str">
        <f>IF('表格编辑 '!AF2029="","",'表格编辑 '!AF2029)</f>
        <v/>
      </c>
    </row>
    <row r="2030" spans="1:30">
      <c r="A2030" s="123">
        <f>IF('表格编辑 '!A2030="","",'表格编辑 '!A2030)</f>
        <v>52059</v>
      </c>
      <c r="B2030" s="123">
        <f>IF('表格编辑 '!B2030="","",'表格编辑 '!B2030)</f>
        <v>50077</v>
      </c>
      <c r="C2030" s="123">
        <f>IF('表格编辑 '!E2030="","",'表格编辑 '!E2030)</f>
        <v>60</v>
      </c>
      <c r="D2030" s="123" t="str">
        <f>IF('表格编辑 '!F2030="","",'表格编辑 '!F2030)</f>
        <v>AI_born_event(RECEIVER, ARG0, ARG1, ARG2, ARG3,ARG4)</v>
      </c>
      <c r="E2030" s="123" t="str">
        <f>IF('表格编辑 '!G2030="","",'表格编辑 '!G2030)</f>
        <v>AI_update_event(RECEIVER, ARG0, ARG1, ARG2, ARG3,ARG4)</v>
      </c>
      <c r="F2030" s="123" t="str">
        <f>IF('表格编辑 '!H2030="","",'表格编辑 '!H2030)</f>
        <v/>
      </c>
      <c r="G2030" s="123" t="str">
        <f>IF('表格编辑 '!I2030="","",'表格编辑 '!I2030)</f>
        <v/>
      </c>
      <c r="H2030" s="123" t="str">
        <f>IF('表格编辑 '!J2030="","",'表格编辑 '!J2030)</f>
        <v>test_deadth_event(RECEIVER, ARG0, ARG1, ARG2, ARG3,ARG4)</v>
      </c>
      <c r="I2030" s="123">
        <f>IF('表格编辑 '!K2030="","",'表格编辑 '!K2030)</f>
        <v>1</v>
      </c>
      <c r="J2030" s="123">
        <f>IF('表格编辑 '!L2030="","",'表格编辑 '!L2030)</f>
        <v>9000</v>
      </c>
      <c r="K2030" s="123">
        <f>IF('表格编辑 '!M2030="","",'表格编辑 '!M2030)</f>
        <v>1800</v>
      </c>
      <c r="L2030" s="123">
        <f>IF('表格编辑 '!N2030="","",'表格编辑 '!N2030)</f>
        <v>120</v>
      </c>
      <c r="M2030" s="123">
        <f>IF('表格编辑 '!O2030="","",'表格编辑 '!O2030)</f>
        <v>400</v>
      </c>
      <c r="N2030" s="123">
        <f>IF('表格编辑 '!P2030="","",'表格编辑 '!P2030)</f>
        <v>100</v>
      </c>
      <c r="O2030" s="123" t="str">
        <f>IF('表格编辑 '!Q2030="","",'表格编辑 '!Q2030)</f>
        <v/>
      </c>
      <c r="P2030" s="123">
        <f>IF('表格编辑 '!R2030="","",'表格编辑 '!R2030)</f>
        <v>540</v>
      </c>
      <c r="Q2030" s="123">
        <f>IF('表格编辑 '!S2030="","",'表格编辑 '!S2030)</f>
        <v>320</v>
      </c>
      <c r="R2030" s="123" t="str">
        <f>IF('表格编辑 '!T2030="","",'表格编辑 '!T2030)</f>
        <v/>
      </c>
      <c r="S2030" s="123" t="str">
        <f>IF('表格编辑 '!U2030="","",'表格编辑 '!U2030)</f>
        <v/>
      </c>
      <c r="T2030" s="123" t="str">
        <f>IF('表格编辑 '!V2030="","",'表格编辑 '!V2030)</f>
        <v/>
      </c>
      <c r="U2030" s="123" t="str">
        <f>IF('表格编辑 '!W2030="","",'表格编辑 '!W2030)</f>
        <v/>
      </c>
      <c r="V2030" s="123" t="str">
        <f>IF('表格编辑 '!X2030="","",'表格编辑 '!X2030)</f>
        <v/>
      </c>
      <c r="W2030" s="123" t="str">
        <f>IF('表格编辑 '!Y2030="","",'表格编辑 '!Y2030)</f>
        <v/>
      </c>
      <c r="X2030" s="123" t="str">
        <f>IF('表格编辑 '!Z2030="","",'表格编辑 '!Z2030)</f>
        <v/>
      </c>
      <c r="Y2030" s="123" t="str">
        <f>IF('表格编辑 '!AA2030="","",'表格编辑 '!AA2030)</f>
        <v/>
      </c>
      <c r="Z2030" s="123" t="str">
        <f>IF('表格编辑 '!AB2030="","",'表格编辑 '!AB2030)</f>
        <v/>
      </c>
      <c r="AA2030" s="123" t="str">
        <f>IF('表格编辑 '!AC2030="","",'表格编辑 '!AC2030)</f>
        <v/>
      </c>
      <c r="AB2030" s="123" t="str">
        <f>IF('表格编辑 '!AD2030="","",'表格编辑 '!AD2030)</f>
        <v/>
      </c>
      <c r="AC2030" s="123" t="str">
        <f>IF('表格编辑 '!AE2030="","",'表格编辑 '!AE2030)</f>
        <v/>
      </c>
      <c r="AD2030" s="123" t="str">
        <f>IF('表格编辑 '!AF2030="","",'表格编辑 '!AF2030)</f>
        <v/>
      </c>
    </row>
    <row r="2031" spans="1:30">
      <c r="A2031" s="123">
        <f>IF('表格编辑 '!A2031="","",'表格编辑 '!A2031)</f>
        <v>52060</v>
      </c>
      <c r="B2031" s="123">
        <f>IF('表格编辑 '!B2031="","",'表格编辑 '!B2031)</f>
        <v>50091</v>
      </c>
      <c r="C2031" s="123">
        <f>IF('表格编辑 '!E2031="","",'表格编辑 '!E2031)</f>
        <v>60</v>
      </c>
      <c r="D2031" s="123" t="str">
        <f>IF('表格编辑 '!F2031="","",'表格编辑 '!F2031)</f>
        <v>AI_born_event(RECEIVER, ARG0, ARG1, ARG2, ARG3,ARG4)</v>
      </c>
      <c r="E2031" s="123" t="str">
        <f>IF('表格编辑 '!G2031="","",'表格编辑 '!G2031)</f>
        <v>AI_update_event(RECEIVER, ARG0, ARG1, ARG2, ARG3,ARG4)</v>
      </c>
      <c r="F2031" s="123" t="str">
        <f>IF('表格编辑 '!H2031="","",'表格编辑 '!H2031)</f>
        <v/>
      </c>
      <c r="G2031" s="123" t="str">
        <f>IF('表格编辑 '!I2031="","",'表格编辑 '!I2031)</f>
        <v/>
      </c>
      <c r="H2031" s="123" t="str">
        <f>IF('表格编辑 '!J2031="","",'表格编辑 '!J2031)</f>
        <v>test_deadth_event(RECEIVER, ARG0, ARG1, ARG2, ARG3,ARG4)</v>
      </c>
      <c r="I2031" s="123">
        <f>IF('表格编辑 '!K2031="","",'表格编辑 '!K2031)</f>
        <v>1</v>
      </c>
      <c r="J2031" s="123">
        <f>IF('表格编辑 '!L2031="","",'表格编辑 '!L2031)</f>
        <v>7000</v>
      </c>
      <c r="K2031" s="123">
        <f>IF('表格编辑 '!M2031="","",'表格编辑 '!M2031)</f>
        <v>1800</v>
      </c>
      <c r="L2031" s="123">
        <f>IF('表格编辑 '!N2031="","",'表格编辑 '!N2031)</f>
        <v>400</v>
      </c>
      <c r="M2031" s="123">
        <f>IF('表格编辑 '!O2031="","",'表格编辑 '!O2031)</f>
        <v>90</v>
      </c>
      <c r="N2031" s="123">
        <f>IF('表格编辑 '!P2031="","",'表格编辑 '!P2031)</f>
        <v>100</v>
      </c>
      <c r="O2031" s="123" t="str">
        <f>IF('表格编辑 '!Q2031="","",'表格编辑 '!Q2031)</f>
        <v/>
      </c>
      <c r="P2031" s="123">
        <f>IF('表格编辑 '!R2031="","",'表格编辑 '!R2031)</f>
        <v>540</v>
      </c>
      <c r="Q2031" s="123">
        <f>IF('表格编辑 '!S2031="","",'表格编辑 '!S2031)</f>
        <v>320</v>
      </c>
      <c r="R2031" s="123" t="str">
        <f>IF('表格编辑 '!T2031="","",'表格编辑 '!T2031)</f>
        <v/>
      </c>
      <c r="S2031" s="123" t="str">
        <f>IF('表格编辑 '!U2031="","",'表格编辑 '!U2031)</f>
        <v/>
      </c>
      <c r="T2031" s="123" t="str">
        <f>IF('表格编辑 '!V2031="","",'表格编辑 '!V2031)</f>
        <v/>
      </c>
      <c r="U2031" s="123" t="str">
        <f>IF('表格编辑 '!W2031="","",'表格编辑 '!W2031)</f>
        <v/>
      </c>
      <c r="V2031" s="123" t="str">
        <f>IF('表格编辑 '!X2031="","",'表格编辑 '!X2031)</f>
        <v/>
      </c>
      <c r="W2031" s="123" t="str">
        <f>IF('表格编辑 '!Y2031="","",'表格编辑 '!Y2031)</f>
        <v/>
      </c>
      <c r="X2031" s="123" t="str">
        <f>IF('表格编辑 '!Z2031="","",'表格编辑 '!Z2031)</f>
        <v/>
      </c>
      <c r="Y2031" s="123" t="str">
        <f>IF('表格编辑 '!AA2031="","",'表格编辑 '!AA2031)</f>
        <v/>
      </c>
      <c r="Z2031" s="123" t="str">
        <f>IF('表格编辑 '!AB2031="","",'表格编辑 '!AB2031)</f>
        <v/>
      </c>
      <c r="AA2031" s="123" t="str">
        <f>IF('表格编辑 '!AC2031="","",'表格编辑 '!AC2031)</f>
        <v/>
      </c>
      <c r="AB2031" s="123" t="str">
        <f>IF('表格编辑 '!AD2031="","",'表格编辑 '!AD2031)</f>
        <v/>
      </c>
      <c r="AC2031" s="123" t="str">
        <f>IF('表格编辑 '!AE2031="","",'表格编辑 '!AE2031)</f>
        <v/>
      </c>
      <c r="AD2031" s="123" t="str">
        <f>IF('表格编辑 '!AF2031="","",'表格编辑 '!AF2031)</f>
        <v/>
      </c>
    </row>
    <row r="2032" spans="1:30">
      <c r="A2032" s="123">
        <f>IF('表格编辑 '!A2032="","",'表格编辑 '!A2032)</f>
        <v>52061</v>
      </c>
      <c r="B2032" s="123">
        <f>IF('表格编辑 '!B2032="","",'表格编辑 '!B2032)</f>
        <v>50045</v>
      </c>
      <c r="C2032" s="123">
        <f>IF('表格编辑 '!E2032="","",'表格编辑 '!E2032)</f>
        <v>60</v>
      </c>
      <c r="D2032" s="123" t="str">
        <f>IF('表格编辑 '!F2032="","",'表格编辑 '!F2032)</f>
        <v>AI_born_event(RECEIVER, ARG0, ARG1, ARG2, ARG3,ARG4)</v>
      </c>
      <c r="E2032" s="123" t="str">
        <f>IF('表格编辑 '!G2032="","",'表格编辑 '!G2032)</f>
        <v>AI_update_event(RECEIVER, ARG0, ARG1, ARG2, ARG3,ARG4)</v>
      </c>
      <c r="F2032" s="123" t="str">
        <f>IF('表格编辑 '!H2032="","",'表格编辑 '!H2032)</f>
        <v/>
      </c>
      <c r="G2032" s="123" t="str">
        <f>IF('表格编辑 '!I2032="","",'表格编辑 '!I2032)</f>
        <v/>
      </c>
      <c r="H2032" s="123" t="str">
        <f>IF('表格编辑 '!J2032="","",'表格编辑 '!J2032)</f>
        <v>test_deadth_event(RECEIVER, ARG0, ARG1, ARG2, ARG3,ARG4)</v>
      </c>
      <c r="I2032" s="123">
        <f>IF('表格编辑 '!K2032="","",'表格编辑 '!K2032)</f>
        <v>1</v>
      </c>
      <c r="J2032" s="123">
        <f>IF('表格编辑 '!L2032="","",'表格编辑 '!L2032)</f>
        <v>10000</v>
      </c>
      <c r="K2032" s="123">
        <f>IF('表格编辑 '!M2032="","",'表格编辑 '!M2032)</f>
        <v>1800</v>
      </c>
      <c r="L2032" s="123">
        <f>IF('表格编辑 '!N2032="","",'表格编辑 '!N2032)</f>
        <v>300</v>
      </c>
      <c r="M2032" s="123">
        <f>IF('表格编辑 '!O2032="","",'表格编辑 '!O2032)</f>
        <v>200</v>
      </c>
      <c r="N2032" s="123">
        <f>IF('表格编辑 '!P2032="","",'表格编辑 '!P2032)</f>
        <v>100</v>
      </c>
      <c r="O2032" s="123" t="str">
        <f>IF('表格编辑 '!Q2032="","",'表格编辑 '!Q2032)</f>
        <v/>
      </c>
      <c r="P2032" s="123">
        <f>IF('表格编辑 '!R2032="","",'表格编辑 '!R2032)</f>
        <v>550</v>
      </c>
      <c r="Q2032" s="123">
        <f>IF('表格编辑 '!S2032="","",'表格编辑 '!S2032)</f>
        <v>320</v>
      </c>
      <c r="R2032" s="123" t="str">
        <f>IF('表格编辑 '!T2032="","",'表格编辑 '!T2032)</f>
        <v/>
      </c>
      <c r="S2032" s="123" t="str">
        <f>IF('表格编辑 '!U2032="","",'表格编辑 '!U2032)</f>
        <v/>
      </c>
      <c r="T2032" s="123" t="str">
        <f>IF('表格编辑 '!V2032="","",'表格编辑 '!V2032)</f>
        <v/>
      </c>
      <c r="U2032" s="123" t="str">
        <f>IF('表格编辑 '!W2032="","",'表格编辑 '!W2032)</f>
        <v/>
      </c>
      <c r="V2032" s="123" t="str">
        <f>IF('表格编辑 '!X2032="","",'表格编辑 '!X2032)</f>
        <v/>
      </c>
      <c r="W2032" s="123" t="str">
        <f>IF('表格编辑 '!Y2032="","",'表格编辑 '!Y2032)</f>
        <v/>
      </c>
      <c r="X2032" s="123" t="str">
        <f>IF('表格编辑 '!Z2032="","",'表格编辑 '!Z2032)</f>
        <v/>
      </c>
      <c r="Y2032" s="123" t="str">
        <f>IF('表格编辑 '!AA2032="","",'表格编辑 '!AA2032)</f>
        <v/>
      </c>
      <c r="Z2032" s="123" t="str">
        <f>IF('表格编辑 '!AB2032="","",'表格编辑 '!AB2032)</f>
        <v/>
      </c>
      <c r="AA2032" s="123" t="str">
        <f>IF('表格编辑 '!AC2032="","",'表格编辑 '!AC2032)</f>
        <v/>
      </c>
      <c r="AB2032" s="123" t="str">
        <f>IF('表格编辑 '!AD2032="","",'表格编辑 '!AD2032)</f>
        <v/>
      </c>
      <c r="AC2032" s="123" t="str">
        <f>IF('表格编辑 '!AE2032="","",'表格编辑 '!AE2032)</f>
        <v/>
      </c>
      <c r="AD2032" s="123" t="str">
        <f>IF('表格编辑 '!AF2032="","",'表格编辑 '!AF2032)</f>
        <v/>
      </c>
    </row>
    <row r="2033" spans="1:30">
      <c r="A2033" s="123">
        <f>IF('表格编辑 '!A2033="","",'表格编辑 '!A2033)</f>
        <v>52062</v>
      </c>
      <c r="B2033" s="123">
        <f>IF('表格编辑 '!B2033="","",'表格编辑 '!B2033)</f>
        <v>50046</v>
      </c>
      <c r="C2033" s="123">
        <f>IF('表格编辑 '!E2033="","",'表格编辑 '!E2033)</f>
        <v>60</v>
      </c>
      <c r="D2033" s="123" t="str">
        <f>IF('表格编辑 '!F2033="","",'表格编辑 '!F2033)</f>
        <v>AI_born_event(RECEIVER, ARG0, ARG1, ARG2, ARG3,ARG4)</v>
      </c>
      <c r="E2033" s="123" t="str">
        <f>IF('表格编辑 '!G2033="","",'表格编辑 '!G2033)</f>
        <v>AI_update_event(RECEIVER, ARG0, ARG1, ARG2, ARG3,ARG4)</v>
      </c>
      <c r="F2033" s="123" t="str">
        <f>IF('表格编辑 '!H2033="","",'表格编辑 '!H2033)</f>
        <v/>
      </c>
      <c r="G2033" s="123" t="str">
        <f>IF('表格编辑 '!I2033="","",'表格编辑 '!I2033)</f>
        <v/>
      </c>
      <c r="H2033" s="123" t="str">
        <f>IF('表格编辑 '!J2033="","",'表格编辑 '!J2033)</f>
        <v>test_deadth_event(RECEIVER, ARG0, ARG1, ARG2, ARG3,ARG4)</v>
      </c>
      <c r="I2033" s="123">
        <f>IF('表格编辑 '!K2033="","",'表格编辑 '!K2033)</f>
        <v>1</v>
      </c>
      <c r="J2033" s="123">
        <f>IF('表格编辑 '!L2033="","",'表格编辑 '!L2033)</f>
        <v>8000</v>
      </c>
      <c r="K2033" s="123">
        <f>IF('表格编辑 '!M2033="","",'表格编辑 '!M2033)</f>
        <v>1800</v>
      </c>
      <c r="L2033" s="123">
        <f>IF('表格编辑 '!N2033="","",'表格编辑 '!N2033)</f>
        <v>100</v>
      </c>
      <c r="M2033" s="123">
        <f>IF('表格编辑 '!O2033="","",'表格编辑 '!O2033)</f>
        <v>90</v>
      </c>
      <c r="N2033" s="123">
        <f>IF('表格编辑 '!P2033="","",'表格编辑 '!P2033)</f>
        <v>100</v>
      </c>
      <c r="O2033" s="123">
        <f>IF('表格编辑 '!Q2033="","",'表格编辑 '!Q2033)</f>
        <v>200</v>
      </c>
      <c r="P2033" s="123">
        <f>IF('表格编辑 '!R2033="","",'表格编辑 '!R2033)</f>
        <v>550</v>
      </c>
      <c r="Q2033" s="123">
        <f>IF('表格编辑 '!S2033="","",'表格编辑 '!S2033)</f>
        <v>320</v>
      </c>
      <c r="R2033" s="123" t="str">
        <f>IF('表格编辑 '!T2033="","",'表格编辑 '!T2033)</f>
        <v/>
      </c>
      <c r="S2033" s="123" t="str">
        <f>IF('表格编辑 '!U2033="","",'表格编辑 '!U2033)</f>
        <v/>
      </c>
      <c r="T2033" s="123" t="str">
        <f>IF('表格编辑 '!V2033="","",'表格编辑 '!V2033)</f>
        <v/>
      </c>
      <c r="U2033" s="123" t="str">
        <f>IF('表格编辑 '!W2033="","",'表格编辑 '!W2033)</f>
        <v/>
      </c>
      <c r="V2033" s="123" t="str">
        <f>IF('表格编辑 '!X2033="","",'表格编辑 '!X2033)</f>
        <v/>
      </c>
      <c r="W2033" s="123" t="str">
        <f>IF('表格编辑 '!Y2033="","",'表格编辑 '!Y2033)</f>
        <v/>
      </c>
      <c r="X2033" s="123" t="str">
        <f>IF('表格编辑 '!Z2033="","",'表格编辑 '!Z2033)</f>
        <v/>
      </c>
      <c r="Y2033" s="123" t="str">
        <f>IF('表格编辑 '!AA2033="","",'表格编辑 '!AA2033)</f>
        <v/>
      </c>
      <c r="Z2033" s="123" t="str">
        <f>IF('表格编辑 '!AB2033="","",'表格编辑 '!AB2033)</f>
        <v/>
      </c>
      <c r="AA2033" s="123" t="str">
        <f>IF('表格编辑 '!AC2033="","",'表格编辑 '!AC2033)</f>
        <v/>
      </c>
      <c r="AB2033" s="123" t="str">
        <f>IF('表格编辑 '!AD2033="","",'表格编辑 '!AD2033)</f>
        <v/>
      </c>
      <c r="AC2033" s="123" t="str">
        <f>IF('表格编辑 '!AE2033="","",'表格编辑 '!AE2033)</f>
        <v/>
      </c>
      <c r="AD2033" s="123" t="str">
        <f>IF('表格编辑 '!AF2033="","",'表格编辑 '!AF2033)</f>
        <v/>
      </c>
    </row>
    <row r="2034" spans="1:30">
      <c r="A2034" s="123">
        <f>IF('表格编辑 '!A2034="","",'表格编辑 '!A2034)</f>
        <v>52063</v>
      </c>
      <c r="B2034" s="123">
        <f>IF('表格编辑 '!B2034="","",'表格编辑 '!B2034)</f>
        <v>50026</v>
      </c>
      <c r="C2034" s="123">
        <f>IF('表格编辑 '!E2034="","",'表格编辑 '!E2034)</f>
        <v>60</v>
      </c>
      <c r="D2034" s="123" t="str">
        <f>IF('表格编辑 '!F2034="","",'表格编辑 '!F2034)</f>
        <v>AI_born_event(RECEIVER, ARG0, ARG1, ARG2, ARG3,ARG4)</v>
      </c>
      <c r="E2034" s="123" t="str">
        <f>IF('表格编辑 '!G2034="","",'表格编辑 '!G2034)</f>
        <v>AI_update_event(RECEIVER, ARG0, ARG1, ARG2, ARG3,ARG4)</v>
      </c>
      <c r="F2034" s="123" t="str">
        <f>IF('表格编辑 '!H2034="","",'表格编辑 '!H2034)</f>
        <v/>
      </c>
      <c r="G2034" s="123" t="str">
        <f>IF('表格编辑 '!I2034="","",'表格编辑 '!I2034)</f>
        <v/>
      </c>
      <c r="H2034" s="123" t="str">
        <f>IF('表格编辑 '!J2034="","",'表格编辑 '!J2034)</f>
        <v>test_deadth_event(RECEIVER, ARG0, ARG1, ARG2, ARG3,ARG4)</v>
      </c>
      <c r="I2034" s="123">
        <f>IF('表格编辑 '!K2034="","",'表格编辑 '!K2034)</f>
        <v>1</v>
      </c>
      <c r="J2034" s="123">
        <f>IF('表格编辑 '!L2034="","",'表格编辑 '!L2034)</f>
        <v>9000</v>
      </c>
      <c r="K2034" s="123">
        <f>IF('表格编辑 '!M2034="","",'表格编辑 '!M2034)</f>
        <v>1800</v>
      </c>
      <c r="L2034" s="123">
        <f>IF('表格编辑 '!N2034="","",'表格编辑 '!N2034)</f>
        <v>200</v>
      </c>
      <c r="M2034" s="123">
        <f>IF('表格编辑 '!O2034="","",'表格编辑 '!O2034)</f>
        <v>300</v>
      </c>
      <c r="N2034" s="123">
        <f>IF('表格编辑 '!P2034="","",'表格编辑 '!P2034)</f>
        <v>100</v>
      </c>
      <c r="O2034" s="123" t="str">
        <f>IF('表格编辑 '!Q2034="","",'表格编辑 '!Q2034)</f>
        <v/>
      </c>
      <c r="P2034" s="123">
        <f>IF('表格编辑 '!R2034="","",'表格编辑 '!R2034)</f>
        <v>560</v>
      </c>
      <c r="Q2034" s="123">
        <f>IF('表格编辑 '!S2034="","",'表格编辑 '!S2034)</f>
        <v>320</v>
      </c>
      <c r="R2034" s="123" t="str">
        <f>IF('表格编辑 '!T2034="","",'表格编辑 '!T2034)</f>
        <v/>
      </c>
      <c r="S2034" s="123" t="str">
        <f>IF('表格编辑 '!U2034="","",'表格编辑 '!U2034)</f>
        <v/>
      </c>
      <c r="T2034" s="123" t="str">
        <f>IF('表格编辑 '!V2034="","",'表格编辑 '!V2034)</f>
        <v/>
      </c>
      <c r="U2034" s="123" t="str">
        <f>IF('表格编辑 '!W2034="","",'表格编辑 '!W2034)</f>
        <v/>
      </c>
      <c r="V2034" s="123" t="str">
        <f>IF('表格编辑 '!X2034="","",'表格编辑 '!X2034)</f>
        <v/>
      </c>
      <c r="W2034" s="123" t="str">
        <f>IF('表格编辑 '!Y2034="","",'表格编辑 '!Y2034)</f>
        <v/>
      </c>
      <c r="X2034" s="123" t="str">
        <f>IF('表格编辑 '!Z2034="","",'表格编辑 '!Z2034)</f>
        <v/>
      </c>
      <c r="Y2034" s="123" t="str">
        <f>IF('表格编辑 '!AA2034="","",'表格编辑 '!AA2034)</f>
        <v/>
      </c>
      <c r="Z2034" s="123" t="str">
        <f>IF('表格编辑 '!AB2034="","",'表格编辑 '!AB2034)</f>
        <v/>
      </c>
      <c r="AA2034" s="123" t="str">
        <f>IF('表格编辑 '!AC2034="","",'表格编辑 '!AC2034)</f>
        <v/>
      </c>
      <c r="AB2034" s="123" t="str">
        <f>IF('表格编辑 '!AD2034="","",'表格编辑 '!AD2034)</f>
        <v/>
      </c>
      <c r="AC2034" s="123" t="str">
        <f>IF('表格编辑 '!AE2034="","",'表格编辑 '!AE2034)</f>
        <v/>
      </c>
      <c r="AD2034" s="123" t="str">
        <f>IF('表格编辑 '!AF2034="","",'表格编辑 '!AF2034)</f>
        <v/>
      </c>
    </row>
    <row r="2035" spans="1:30">
      <c r="A2035" s="123">
        <f>IF('表格编辑 '!A2035="","",'表格编辑 '!A2035)</f>
        <v>52064</v>
      </c>
      <c r="B2035" s="123">
        <f>IF('表格编辑 '!B2035="","",'表格编辑 '!B2035)</f>
        <v>50030</v>
      </c>
      <c r="C2035" s="123">
        <f>IF('表格编辑 '!E2035="","",'表格编辑 '!E2035)</f>
        <v>60</v>
      </c>
      <c r="D2035" s="123" t="str">
        <f>IF('表格编辑 '!F2035="","",'表格编辑 '!F2035)</f>
        <v>AI_born_event(RECEIVER, ARG0, ARG1, ARG2, ARG3,ARG4)</v>
      </c>
      <c r="E2035" s="123" t="str">
        <f>IF('表格编辑 '!G2035="","",'表格编辑 '!G2035)</f>
        <v>AI_update_event(RECEIVER, ARG0, ARG1, ARG2, ARG3,ARG4)</v>
      </c>
      <c r="F2035" s="123" t="str">
        <f>IF('表格编辑 '!H2035="","",'表格编辑 '!H2035)</f>
        <v/>
      </c>
      <c r="G2035" s="123" t="str">
        <f>IF('表格编辑 '!I2035="","",'表格编辑 '!I2035)</f>
        <v/>
      </c>
      <c r="H2035" s="123" t="str">
        <f>IF('表格编辑 '!J2035="","",'表格编辑 '!J2035)</f>
        <v>test_deadth_event(RECEIVER, ARG0, ARG1, ARG2, ARG3,ARG4)</v>
      </c>
      <c r="I2035" s="123">
        <f>IF('表格编辑 '!K2035="","",'表格编辑 '!K2035)</f>
        <v>1</v>
      </c>
      <c r="J2035" s="123">
        <f>IF('表格编辑 '!L2035="","",'表格编辑 '!L2035)</f>
        <v>9000</v>
      </c>
      <c r="K2035" s="123">
        <f>IF('表格编辑 '!M2035="","",'表格编辑 '!M2035)</f>
        <v>1800</v>
      </c>
      <c r="L2035" s="123">
        <f>IF('表格编辑 '!N2035="","",'表格编辑 '!N2035)</f>
        <v>400</v>
      </c>
      <c r="M2035" s="123">
        <f>IF('表格编辑 '!O2035="","",'表格编辑 '!O2035)</f>
        <v>100</v>
      </c>
      <c r="N2035" s="123">
        <f>IF('表格编辑 '!P2035="","",'表格编辑 '!P2035)</f>
        <v>100</v>
      </c>
      <c r="O2035" s="123" t="str">
        <f>IF('表格编辑 '!Q2035="","",'表格编辑 '!Q2035)</f>
        <v/>
      </c>
      <c r="P2035" s="123">
        <f>IF('表格编辑 '!R2035="","",'表格编辑 '!R2035)</f>
        <v>560</v>
      </c>
      <c r="Q2035" s="123">
        <f>IF('表格编辑 '!S2035="","",'表格编辑 '!S2035)</f>
        <v>320</v>
      </c>
      <c r="R2035" s="123" t="str">
        <f>IF('表格编辑 '!T2035="","",'表格编辑 '!T2035)</f>
        <v/>
      </c>
      <c r="S2035" s="123" t="str">
        <f>IF('表格编辑 '!U2035="","",'表格编辑 '!U2035)</f>
        <v/>
      </c>
      <c r="T2035" s="123" t="str">
        <f>IF('表格编辑 '!V2035="","",'表格编辑 '!V2035)</f>
        <v/>
      </c>
      <c r="U2035" s="123" t="str">
        <f>IF('表格编辑 '!W2035="","",'表格编辑 '!W2035)</f>
        <v/>
      </c>
      <c r="V2035" s="123" t="str">
        <f>IF('表格编辑 '!X2035="","",'表格编辑 '!X2035)</f>
        <v/>
      </c>
      <c r="W2035" s="123" t="str">
        <f>IF('表格编辑 '!Y2035="","",'表格编辑 '!Y2035)</f>
        <v/>
      </c>
      <c r="X2035" s="123" t="str">
        <f>IF('表格编辑 '!Z2035="","",'表格编辑 '!Z2035)</f>
        <v/>
      </c>
      <c r="Y2035" s="123" t="str">
        <f>IF('表格编辑 '!AA2035="","",'表格编辑 '!AA2035)</f>
        <v/>
      </c>
      <c r="Z2035" s="123" t="str">
        <f>IF('表格编辑 '!AB2035="","",'表格编辑 '!AB2035)</f>
        <v/>
      </c>
      <c r="AA2035" s="123" t="str">
        <f>IF('表格编辑 '!AC2035="","",'表格编辑 '!AC2035)</f>
        <v/>
      </c>
      <c r="AB2035" s="123" t="str">
        <f>IF('表格编辑 '!AD2035="","",'表格编辑 '!AD2035)</f>
        <v/>
      </c>
      <c r="AC2035" s="123" t="str">
        <f>IF('表格编辑 '!AE2035="","",'表格编辑 '!AE2035)</f>
        <v/>
      </c>
      <c r="AD2035" s="123" t="str">
        <f>IF('表格编辑 '!AF2035="","",'表格编辑 '!AF2035)</f>
        <v/>
      </c>
    </row>
    <row r="2036" spans="1:30">
      <c r="A2036" s="123">
        <f>IF('表格编辑 '!A2036="","",'表格编辑 '!A2036)</f>
        <v>52065</v>
      </c>
      <c r="B2036" s="123">
        <f>IF('表格编辑 '!B2036="","",'表格编辑 '!B2036)</f>
        <v>50037</v>
      </c>
      <c r="C2036" s="123">
        <f>IF('表格编辑 '!E2036="","",'表格编辑 '!E2036)</f>
        <v>60</v>
      </c>
      <c r="D2036" s="123" t="str">
        <f>IF('表格编辑 '!F2036="","",'表格编辑 '!F2036)</f>
        <v>AI_born_event(RECEIVER, ARG0, ARG1, ARG2, ARG3,ARG4)</v>
      </c>
      <c r="E2036" s="123" t="str">
        <f>IF('表格编辑 '!G2036="","",'表格编辑 '!G2036)</f>
        <v>AI_update_event(RECEIVER, ARG0, ARG1, ARG2, ARG3,ARG4)</v>
      </c>
      <c r="F2036" s="123" t="str">
        <f>IF('表格编辑 '!H2036="","",'表格编辑 '!H2036)</f>
        <v/>
      </c>
      <c r="G2036" s="123" t="str">
        <f>IF('表格编辑 '!I2036="","",'表格编辑 '!I2036)</f>
        <v/>
      </c>
      <c r="H2036" s="123" t="str">
        <f>IF('表格编辑 '!J2036="","",'表格编辑 '!J2036)</f>
        <v>test_deadth_event(RECEIVER, ARG0, ARG1, ARG2, ARG3,ARG4)</v>
      </c>
      <c r="I2036" s="123">
        <f>IF('表格编辑 '!K2036="","",'表格编辑 '!K2036)</f>
        <v>1</v>
      </c>
      <c r="J2036" s="123">
        <f>IF('表格编辑 '!L2036="","",'表格编辑 '!L2036)</f>
        <v>12000</v>
      </c>
      <c r="K2036" s="123">
        <f>IF('表格编辑 '!M2036="","",'表格编辑 '!M2036)</f>
        <v>1800</v>
      </c>
      <c r="L2036" s="123">
        <f>IF('表格编辑 '!N2036="","",'表格编辑 '!N2036)</f>
        <v>600</v>
      </c>
      <c r="M2036" s="123" t="str">
        <f>IF('表格编辑 '!O2036="","",'表格编辑 '!O2036)</f>
        <v/>
      </c>
      <c r="N2036" s="123" t="str">
        <f>IF('表格编辑 '!P2036="","",'表格编辑 '!P2036)</f>
        <v/>
      </c>
      <c r="O2036" s="123">
        <f>IF('表格编辑 '!Q2036="","",'表格编辑 '!Q2036)</f>
        <v>300</v>
      </c>
      <c r="P2036" s="123">
        <f>IF('表格编辑 '!R2036="","",'表格编辑 '!R2036)</f>
        <v>560</v>
      </c>
      <c r="Q2036" s="123">
        <f>IF('表格编辑 '!S2036="","",'表格编辑 '!S2036)</f>
        <v>320</v>
      </c>
      <c r="R2036" s="123" t="str">
        <f>IF('表格编辑 '!T2036="","",'表格编辑 '!T2036)</f>
        <v/>
      </c>
      <c r="S2036" s="123" t="str">
        <f>IF('表格编辑 '!U2036="","",'表格编辑 '!U2036)</f>
        <v/>
      </c>
      <c r="T2036" s="123" t="str">
        <f>IF('表格编辑 '!V2036="","",'表格编辑 '!V2036)</f>
        <v/>
      </c>
      <c r="U2036" s="123" t="str">
        <f>IF('表格编辑 '!W2036="","",'表格编辑 '!W2036)</f>
        <v/>
      </c>
      <c r="V2036" s="123" t="str">
        <f>IF('表格编辑 '!X2036="","",'表格编辑 '!X2036)</f>
        <v/>
      </c>
      <c r="W2036" s="123" t="str">
        <f>IF('表格编辑 '!Y2036="","",'表格编辑 '!Y2036)</f>
        <v/>
      </c>
      <c r="X2036" s="123" t="str">
        <f>IF('表格编辑 '!Z2036="","",'表格编辑 '!Z2036)</f>
        <v/>
      </c>
      <c r="Y2036" s="123" t="str">
        <f>IF('表格编辑 '!AA2036="","",'表格编辑 '!AA2036)</f>
        <v/>
      </c>
      <c r="Z2036" s="123" t="str">
        <f>IF('表格编辑 '!AB2036="","",'表格编辑 '!AB2036)</f>
        <v/>
      </c>
      <c r="AA2036" s="123" t="str">
        <f>IF('表格编辑 '!AC2036="","",'表格编辑 '!AC2036)</f>
        <v/>
      </c>
      <c r="AB2036" s="123" t="str">
        <f>IF('表格编辑 '!AD2036="","",'表格编辑 '!AD2036)</f>
        <v/>
      </c>
      <c r="AC2036" s="123" t="str">
        <f>IF('表格编辑 '!AE2036="","",'表格编辑 '!AE2036)</f>
        <v/>
      </c>
      <c r="AD2036" s="123" t="str">
        <f>IF('表格编辑 '!AF2036="","",'表格编辑 '!AF2036)</f>
        <v/>
      </c>
    </row>
    <row r="2037" spans="1:30">
      <c r="A2037" s="123">
        <f>IF('表格编辑 '!A2037="","",'表格编辑 '!A2037)</f>
        <v>52066</v>
      </c>
      <c r="B2037" s="123">
        <f>IF('表格编辑 '!B2037="","",'表格编辑 '!B2037)</f>
        <v>50109</v>
      </c>
      <c r="C2037" s="123">
        <f>IF('表格编辑 '!E2037="","",'表格编辑 '!E2037)</f>
        <v>60</v>
      </c>
      <c r="D2037" s="123" t="str">
        <f>IF('表格编辑 '!F2037="","",'表格编辑 '!F2037)</f>
        <v>AI_born_event(RECEIVER, ARG0, ARG1, ARG2, ARG3,ARG4)</v>
      </c>
      <c r="E2037" s="123" t="str">
        <f>IF('表格编辑 '!G2037="","",'表格编辑 '!G2037)</f>
        <v>AI_update_event(RECEIVER, ARG0, ARG1, ARG2, ARG3,ARG4)</v>
      </c>
      <c r="F2037" s="123" t="str">
        <f>IF('表格编辑 '!H2037="","",'表格编辑 '!H2037)</f>
        <v/>
      </c>
      <c r="G2037" s="123" t="str">
        <f>IF('表格编辑 '!I2037="","",'表格编辑 '!I2037)</f>
        <v/>
      </c>
      <c r="H2037" s="123" t="str">
        <f>IF('表格编辑 '!J2037="","",'表格编辑 '!J2037)</f>
        <v>test_deadth_event(RECEIVER, ARG0, ARG1, ARG2, ARG3,ARG4)</v>
      </c>
      <c r="I2037" s="123">
        <f>IF('表格编辑 '!K2037="","",'表格编辑 '!K2037)</f>
        <v>1</v>
      </c>
      <c r="J2037" s="123">
        <f>IF('表格编辑 '!L2037="","",'表格编辑 '!L2037)</f>
        <v>12000</v>
      </c>
      <c r="K2037" s="123">
        <f>IF('表格编辑 '!M2037="","",'表格编辑 '!M2037)</f>
        <v>1800</v>
      </c>
      <c r="L2037" s="123" t="str">
        <f>IF('表格编辑 '!N2037="","",'表格编辑 '!N2037)</f>
        <v/>
      </c>
      <c r="M2037" s="123">
        <f>IF('表格编辑 '!O2037="","",'表格编辑 '!O2037)</f>
        <v>300</v>
      </c>
      <c r="N2037" s="123">
        <f>IF('表格编辑 '!P2037="","",'表格编辑 '!P2037)</f>
        <v>100</v>
      </c>
      <c r="O2037" s="123">
        <f>IF('表格编辑 '!Q2037="","",'表格编辑 '!Q2037)</f>
        <v>300</v>
      </c>
      <c r="P2037" s="123">
        <f>IF('表格编辑 '!R2037="","",'表格编辑 '!R2037)</f>
        <v>560</v>
      </c>
      <c r="Q2037" s="123">
        <f>IF('表格编辑 '!S2037="","",'表格编辑 '!S2037)</f>
        <v>320</v>
      </c>
      <c r="R2037" s="123" t="str">
        <f>IF('表格编辑 '!T2037="","",'表格编辑 '!T2037)</f>
        <v/>
      </c>
      <c r="S2037" s="123" t="str">
        <f>IF('表格编辑 '!U2037="","",'表格编辑 '!U2037)</f>
        <v/>
      </c>
      <c r="T2037" s="123" t="str">
        <f>IF('表格编辑 '!V2037="","",'表格编辑 '!V2037)</f>
        <v/>
      </c>
      <c r="U2037" s="123" t="str">
        <f>IF('表格编辑 '!W2037="","",'表格编辑 '!W2037)</f>
        <v/>
      </c>
      <c r="V2037" s="123" t="str">
        <f>IF('表格编辑 '!X2037="","",'表格编辑 '!X2037)</f>
        <v/>
      </c>
      <c r="W2037" s="123" t="str">
        <f>IF('表格编辑 '!Y2037="","",'表格编辑 '!Y2037)</f>
        <v/>
      </c>
      <c r="X2037" s="123" t="str">
        <f>IF('表格编辑 '!Z2037="","",'表格编辑 '!Z2037)</f>
        <v/>
      </c>
      <c r="Y2037" s="123" t="str">
        <f>IF('表格编辑 '!AA2037="","",'表格编辑 '!AA2037)</f>
        <v/>
      </c>
      <c r="Z2037" s="123" t="str">
        <f>IF('表格编辑 '!AB2037="","",'表格编辑 '!AB2037)</f>
        <v/>
      </c>
      <c r="AA2037" s="123" t="str">
        <f>IF('表格编辑 '!AC2037="","",'表格编辑 '!AC2037)</f>
        <v/>
      </c>
      <c r="AB2037" s="123" t="str">
        <f>IF('表格编辑 '!AD2037="","",'表格编辑 '!AD2037)</f>
        <v/>
      </c>
      <c r="AC2037" s="123" t="str">
        <f>IF('表格编辑 '!AE2037="","",'表格编辑 '!AE2037)</f>
        <v/>
      </c>
      <c r="AD2037" s="123" t="str">
        <f>IF('表格编辑 '!AF2037="","",'表格编辑 '!AF2037)</f>
        <v/>
      </c>
    </row>
    <row r="2038" spans="1:30">
      <c r="A2038" s="123">
        <f>IF('表格编辑 '!A2038="","",'表格编辑 '!A2038)</f>
        <v>52067</v>
      </c>
      <c r="B2038" s="123">
        <f>IF('表格编辑 '!B2038="","",'表格编辑 '!B2038)</f>
        <v>50110</v>
      </c>
      <c r="C2038" s="123">
        <f>IF('表格编辑 '!E2038="","",'表格编辑 '!E2038)</f>
        <v>60</v>
      </c>
      <c r="D2038" s="123" t="str">
        <f>IF('表格编辑 '!F2038="","",'表格编辑 '!F2038)</f>
        <v>AI_born_event(RECEIVER, ARG0, ARG1, ARG2, ARG3,ARG4)</v>
      </c>
      <c r="E2038" s="123" t="str">
        <f>IF('表格编辑 '!G2038="","",'表格编辑 '!G2038)</f>
        <v>AI_update_event(RECEIVER, ARG0, ARG1, ARG2, ARG3,ARG4)</v>
      </c>
      <c r="F2038" s="123" t="str">
        <f>IF('表格编辑 '!H2038="","",'表格编辑 '!H2038)</f>
        <v/>
      </c>
      <c r="G2038" s="123" t="str">
        <f>IF('表格编辑 '!I2038="","",'表格编辑 '!I2038)</f>
        <v/>
      </c>
      <c r="H2038" s="123" t="str">
        <f>IF('表格编辑 '!J2038="","",'表格编辑 '!J2038)</f>
        <v>test_deadth_event(RECEIVER, ARG0, ARG1, ARG2, ARG3,ARG4)</v>
      </c>
      <c r="I2038" s="123">
        <f>IF('表格编辑 '!K2038="","",'表格编辑 '!K2038)</f>
        <v>1</v>
      </c>
      <c r="J2038" s="123">
        <f>IF('表格编辑 '!L2038="","",'表格编辑 '!L2038)</f>
        <v>12000</v>
      </c>
      <c r="K2038" s="123">
        <f>IF('表格编辑 '!M2038="","",'表格编辑 '!M2038)</f>
        <v>1800</v>
      </c>
      <c r="L2038" s="123">
        <f>IF('表格编辑 '!N2038="","",'表格编辑 '!N2038)</f>
        <v>300</v>
      </c>
      <c r="M2038" s="123">
        <f>IF('表格编辑 '!O2038="","",'表格编辑 '!O2038)</f>
        <v>150</v>
      </c>
      <c r="N2038" s="123">
        <f>IF('表格编辑 '!P2038="","",'表格编辑 '!P2038)</f>
        <v>100</v>
      </c>
      <c r="O2038" s="123">
        <f>IF('表格编辑 '!Q2038="","",'表格编辑 '!Q2038)</f>
        <v>300</v>
      </c>
      <c r="P2038" s="123">
        <f>IF('表格编辑 '!R2038="","",'表格编辑 '!R2038)</f>
        <v>560</v>
      </c>
      <c r="Q2038" s="123">
        <f>IF('表格编辑 '!S2038="","",'表格编辑 '!S2038)</f>
        <v>320</v>
      </c>
      <c r="R2038" s="123" t="str">
        <f>IF('表格编辑 '!T2038="","",'表格编辑 '!T2038)</f>
        <v/>
      </c>
      <c r="S2038" s="123" t="str">
        <f>IF('表格编辑 '!U2038="","",'表格编辑 '!U2038)</f>
        <v/>
      </c>
      <c r="T2038" s="123" t="str">
        <f>IF('表格编辑 '!V2038="","",'表格编辑 '!V2038)</f>
        <v/>
      </c>
      <c r="U2038" s="123" t="str">
        <f>IF('表格编辑 '!W2038="","",'表格编辑 '!W2038)</f>
        <v/>
      </c>
      <c r="V2038" s="123" t="str">
        <f>IF('表格编辑 '!X2038="","",'表格编辑 '!X2038)</f>
        <v/>
      </c>
      <c r="W2038" s="123" t="str">
        <f>IF('表格编辑 '!Y2038="","",'表格编辑 '!Y2038)</f>
        <v/>
      </c>
      <c r="X2038" s="123" t="str">
        <f>IF('表格编辑 '!Z2038="","",'表格编辑 '!Z2038)</f>
        <v/>
      </c>
      <c r="Y2038" s="123" t="str">
        <f>IF('表格编辑 '!AA2038="","",'表格编辑 '!AA2038)</f>
        <v/>
      </c>
      <c r="Z2038" s="123" t="str">
        <f>IF('表格编辑 '!AB2038="","",'表格编辑 '!AB2038)</f>
        <v/>
      </c>
      <c r="AA2038" s="123" t="str">
        <f>IF('表格编辑 '!AC2038="","",'表格编辑 '!AC2038)</f>
        <v/>
      </c>
      <c r="AB2038" s="123" t="str">
        <f>IF('表格编辑 '!AD2038="","",'表格编辑 '!AD2038)</f>
        <v/>
      </c>
      <c r="AC2038" s="123" t="str">
        <f>IF('表格编辑 '!AE2038="","",'表格编辑 '!AE2038)</f>
        <v/>
      </c>
      <c r="AD2038" s="123" t="str">
        <f>IF('表格编辑 '!AF2038="","",'表格编辑 '!AF2038)</f>
        <v/>
      </c>
    </row>
    <row r="2039" spans="1:30">
      <c r="A2039" s="123">
        <f>IF('表格编辑 '!A2039="","",'表格编辑 '!A2039)</f>
        <v>52068</v>
      </c>
      <c r="B2039" s="123">
        <f>IF('表格编辑 '!B2039="","",'表格编辑 '!B2039)</f>
        <v>50022</v>
      </c>
      <c r="C2039" s="123">
        <f>IF('表格编辑 '!E2039="","",'表格编辑 '!E2039)</f>
        <v>60</v>
      </c>
      <c r="D2039" s="123" t="str">
        <f>IF('表格编辑 '!F2039="","",'表格编辑 '!F2039)</f>
        <v>AI_born_event(RECEIVER, ARG0, ARG1, ARG2, ARG3,ARG4)</v>
      </c>
      <c r="E2039" s="123" t="str">
        <f>IF('表格编辑 '!G2039="","",'表格编辑 '!G2039)</f>
        <v>AI_update_event(RECEIVER, ARG0, ARG1, ARG2, ARG3,ARG4)</v>
      </c>
      <c r="F2039" s="123" t="str">
        <f>IF('表格编辑 '!H2039="","",'表格编辑 '!H2039)</f>
        <v/>
      </c>
      <c r="G2039" s="123" t="str">
        <f>IF('表格编辑 '!I2039="","",'表格编辑 '!I2039)</f>
        <v/>
      </c>
      <c r="H2039" s="123" t="str">
        <f>IF('表格编辑 '!J2039="","",'表格编辑 '!J2039)</f>
        <v>test_deadth_event(RECEIVER, ARG0, ARG1, ARG2, ARG3,ARG4)</v>
      </c>
      <c r="I2039" s="123">
        <f>IF('表格编辑 '!K2039="","",'表格编辑 '!K2039)</f>
        <v>1</v>
      </c>
      <c r="J2039" s="123">
        <f>IF('表格编辑 '!L2039="","",'表格编辑 '!L2039)</f>
        <v>10000</v>
      </c>
      <c r="K2039" s="123">
        <f>IF('表格编辑 '!M2039="","",'表格编辑 '!M2039)</f>
        <v>1800</v>
      </c>
      <c r="L2039" s="123">
        <f>IF('表格编辑 '!N2039="","",'表格编辑 '!N2039)</f>
        <v>400</v>
      </c>
      <c r="M2039" s="123">
        <f>IF('表格编辑 '!O2039="","",'表格编辑 '!O2039)</f>
        <v>100</v>
      </c>
      <c r="N2039" s="123">
        <f>IF('表格编辑 '!P2039="","",'表格编辑 '!P2039)</f>
        <v>100</v>
      </c>
      <c r="O2039" s="123" t="str">
        <f>IF('表格编辑 '!Q2039="","",'表格编辑 '!Q2039)</f>
        <v/>
      </c>
      <c r="P2039" s="123">
        <f>IF('表格编辑 '!R2039="","",'表格编辑 '!R2039)</f>
        <v>570</v>
      </c>
      <c r="Q2039" s="123">
        <f>IF('表格编辑 '!S2039="","",'表格编辑 '!S2039)</f>
        <v>320</v>
      </c>
      <c r="R2039" s="123" t="str">
        <f>IF('表格编辑 '!T2039="","",'表格编辑 '!T2039)</f>
        <v/>
      </c>
      <c r="S2039" s="123" t="str">
        <f>IF('表格编辑 '!U2039="","",'表格编辑 '!U2039)</f>
        <v/>
      </c>
      <c r="T2039" s="123" t="str">
        <f>IF('表格编辑 '!V2039="","",'表格编辑 '!V2039)</f>
        <v/>
      </c>
      <c r="U2039" s="123" t="str">
        <f>IF('表格编辑 '!W2039="","",'表格编辑 '!W2039)</f>
        <v/>
      </c>
      <c r="V2039" s="123" t="str">
        <f>IF('表格编辑 '!X2039="","",'表格编辑 '!X2039)</f>
        <v/>
      </c>
      <c r="W2039" s="123" t="str">
        <f>IF('表格编辑 '!Y2039="","",'表格编辑 '!Y2039)</f>
        <v/>
      </c>
      <c r="X2039" s="123" t="str">
        <f>IF('表格编辑 '!Z2039="","",'表格编辑 '!Z2039)</f>
        <v/>
      </c>
      <c r="Y2039" s="123" t="str">
        <f>IF('表格编辑 '!AA2039="","",'表格编辑 '!AA2039)</f>
        <v/>
      </c>
      <c r="Z2039" s="123" t="str">
        <f>IF('表格编辑 '!AB2039="","",'表格编辑 '!AB2039)</f>
        <v/>
      </c>
      <c r="AA2039" s="123" t="str">
        <f>IF('表格编辑 '!AC2039="","",'表格编辑 '!AC2039)</f>
        <v/>
      </c>
      <c r="AB2039" s="123" t="str">
        <f>IF('表格编辑 '!AD2039="","",'表格编辑 '!AD2039)</f>
        <v/>
      </c>
      <c r="AC2039" s="123" t="str">
        <f>IF('表格编辑 '!AE2039="","",'表格编辑 '!AE2039)</f>
        <v/>
      </c>
      <c r="AD2039" s="123" t="str">
        <f>IF('表格编辑 '!AF2039="","",'表格编辑 '!AF2039)</f>
        <v/>
      </c>
    </row>
    <row r="2040" spans="1:30">
      <c r="A2040" s="123">
        <f>IF('表格编辑 '!A2040="","",'表格编辑 '!A2040)</f>
        <v>52069</v>
      </c>
      <c r="B2040" s="123">
        <f>IF('表格编辑 '!B2040="","",'表格编辑 '!B2040)</f>
        <v>50031</v>
      </c>
      <c r="C2040" s="123">
        <f>IF('表格编辑 '!E2040="","",'表格编辑 '!E2040)</f>
        <v>60</v>
      </c>
      <c r="D2040" s="123" t="str">
        <f>IF('表格编辑 '!F2040="","",'表格编辑 '!F2040)</f>
        <v>AI_born_event(RECEIVER, ARG0, ARG1, ARG2, ARG3,ARG4)</v>
      </c>
      <c r="E2040" s="123" t="str">
        <f>IF('表格编辑 '!G2040="","",'表格编辑 '!G2040)</f>
        <v>AI_update_event(RECEIVER, ARG0, ARG1, ARG2, ARG3,ARG4)</v>
      </c>
      <c r="F2040" s="123" t="str">
        <f>IF('表格编辑 '!H2040="","",'表格编辑 '!H2040)</f>
        <v/>
      </c>
      <c r="G2040" s="123" t="str">
        <f>IF('表格编辑 '!I2040="","",'表格编辑 '!I2040)</f>
        <v/>
      </c>
      <c r="H2040" s="123" t="str">
        <f>IF('表格编辑 '!J2040="","",'表格编辑 '!J2040)</f>
        <v>test_deadth_event(RECEIVER, ARG0, ARG1, ARG2, ARG3,ARG4)</v>
      </c>
      <c r="I2040" s="123">
        <f>IF('表格编辑 '!K2040="","",'表格编辑 '!K2040)</f>
        <v>1</v>
      </c>
      <c r="J2040" s="123">
        <f>IF('表格编辑 '!L2040="","",'表格编辑 '!L2040)</f>
        <v>10000</v>
      </c>
      <c r="K2040" s="123">
        <f>IF('表格编辑 '!M2040="","",'表格编辑 '!M2040)</f>
        <v>1800</v>
      </c>
      <c r="L2040" s="123">
        <f>IF('表格编辑 '!N2040="","",'表格编辑 '!N2040)</f>
        <v>100</v>
      </c>
      <c r="M2040" s="123">
        <f>IF('表格编辑 '!O2040="","",'表格编辑 '!O2040)</f>
        <v>300</v>
      </c>
      <c r="N2040" s="123">
        <f>IF('表格编辑 '!P2040="","",'表格编辑 '!P2040)</f>
        <v>100</v>
      </c>
      <c r="O2040" s="123" t="str">
        <f>IF('表格编辑 '!Q2040="","",'表格编辑 '!Q2040)</f>
        <v/>
      </c>
      <c r="P2040" s="123">
        <f>IF('表格编辑 '!R2040="","",'表格编辑 '!R2040)</f>
        <v>570</v>
      </c>
      <c r="Q2040" s="123">
        <f>IF('表格编辑 '!S2040="","",'表格编辑 '!S2040)</f>
        <v>320</v>
      </c>
      <c r="R2040" s="123" t="str">
        <f>IF('表格编辑 '!T2040="","",'表格编辑 '!T2040)</f>
        <v/>
      </c>
      <c r="S2040" s="123" t="str">
        <f>IF('表格编辑 '!U2040="","",'表格编辑 '!U2040)</f>
        <v/>
      </c>
      <c r="T2040" s="123" t="str">
        <f>IF('表格编辑 '!V2040="","",'表格编辑 '!V2040)</f>
        <v/>
      </c>
      <c r="U2040" s="123" t="str">
        <f>IF('表格编辑 '!W2040="","",'表格编辑 '!W2040)</f>
        <v/>
      </c>
      <c r="V2040" s="123" t="str">
        <f>IF('表格编辑 '!X2040="","",'表格编辑 '!X2040)</f>
        <v/>
      </c>
      <c r="W2040" s="123" t="str">
        <f>IF('表格编辑 '!Y2040="","",'表格编辑 '!Y2040)</f>
        <v/>
      </c>
      <c r="X2040" s="123" t="str">
        <f>IF('表格编辑 '!Z2040="","",'表格编辑 '!Z2040)</f>
        <v/>
      </c>
      <c r="Y2040" s="123" t="str">
        <f>IF('表格编辑 '!AA2040="","",'表格编辑 '!AA2040)</f>
        <v/>
      </c>
      <c r="Z2040" s="123" t="str">
        <f>IF('表格编辑 '!AB2040="","",'表格编辑 '!AB2040)</f>
        <v/>
      </c>
      <c r="AA2040" s="123" t="str">
        <f>IF('表格编辑 '!AC2040="","",'表格编辑 '!AC2040)</f>
        <v/>
      </c>
      <c r="AB2040" s="123" t="str">
        <f>IF('表格编辑 '!AD2040="","",'表格编辑 '!AD2040)</f>
        <v/>
      </c>
      <c r="AC2040" s="123" t="str">
        <f>IF('表格编辑 '!AE2040="","",'表格编辑 '!AE2040)</f>
        <v/>
      </c>
      <c r="AD2040" s="123" t="str">
        <f>IF('表格编辑 '!AF2040="","",'表格编辑 '!AF2040)</f>
        <v/>
      </c>
    </row>
    <row r="2041" spans="1:30">
      <c r="A2041" s="123">
        <f>IF('表格编辑 '!A2041="","",'表格编辑 '!A2041)</f>
        <v>52070</v>
      </c>
      <c r="B2041" s="123">
        <f>IF('表格编辑 '!B2041="","",'表格编辑 '!B2041)</f>
        <v>50047</v>
      </c>
      <c r="C2041" s="123">
        <f>IF('表格编辑 '!E2041="","",'表格编辑 '!E2041)</f>
        <v>60</v>
      </c>
      <c r="D2041" s="123" t="str">
        <f>IF('表格编辑 '!F2041="","",'表格编辑 '!F2041)</f>
        <v>AI_born_event(RECEIVER, ARG0, ARG1, ARG2, ARG3,ARG4)</v>
      </c>
      <c r="E2041" s="123" t="str">
        <f>IF('表格编辑 '!G2041="","",'表格编辑 '!G2041)</f>
        <v>AI_update_event(RECEIVER, ARG0, ARG1, ARG2, ARG3,ARG4)</v>
      </c>
      <c r="F2041" s="123" t="str">
        <f>IF('表格编辑 '!H2041="","",'表格编辑 '!H2041)</f>
        <v/>
      </c>
      <c r="G2041" s="123" t="str">
        <f>IF('表格编辑 '!I2041="","",'表格编辑 '!I2041)</f>
        <v/>
      </c>
      <c r="H2041" s="123" t="str">
        <f>IF('表格编辑 '!J2041="","",'表格编辑 '!J2041)</f>
        <v>test_deadth_event(RECEIVER, ARG0, ARG1, ARG2, ARG3,ARG4)</v>
      </c>
      <c r="I2041" s="123">
        <f>IF('表格编辑 '!K2041="","",'表格编辑 '!K2041)</f>
        <v>1</v>
      </c>
      <c r="J2041" s="123">
        <f>IF('表格编辑 '!L2041="","",'表格编辑 '!L2041)</f>
        <v>15000</v>
      </c>
      <c r="K2041" s="123">
        <f>IF('表格编辑 '!M2041="","",'表格编辑 '!M2041)</f>
        <v>1800</v>
      </c>
      <c r="L2041" s="123">
        <f>IF('表格编辑 '!N2041="","",'表格编辑 '!N2041)</f>
        <v>100</v>
      </c>
      <c r="M2041" s="123">
        <f>IF('表格编辑 '!O2041="","",'表格编辑 '!O2041)</f>
        <v>100</v>
      </c>
      <c r="N2041" s="123">
        <f>IF('表格编辑 '!P2041="","",'表格编辑 '!P2041)</f>
        <v>100</v>
      </c>
      <c r="O2041" s="123">
        <f>IF('表格编辑 '!Q2041="","",'表格编辑 '!Q2041)</f>
        <v>300</v>
      </c>
      <c r="P2041" s="123">
        <f>IF('表格编辑 '!R2041="","",'表格编辑 '!R2041)</f>
        <v>570</v>
      </c>
      <c r="Q2041" s="123">
        <f>IF('表格编辑 '!S2041="","",'表格编辑 '!S2041)</f>
        <v>320</v>
      </c>
      <c r="R2041" s="123" t="str">
        <f>IF('表格编辑 '!T2041="","",'表格编辑 '!T2041)</f>
        <v/>
      </c>
      <c r="S2041" s="123" t="str">
        <f>IF('表格编辑 '!U2041="","",'表格编辑 '!U2041)</f>
        <v/>
      </c>
      <c r="T2041" s="123" t="str">
        <f>IF('表格编辑 '!V2041="","",'表格编辑 '!V2041)</f>
        <v/>
      </c>
      <c r="U2041" s="123" t="str">
        <f>IF('表格编辑 '!W2041="","",'表格编辑 '!W2041)</f>
        <v/>
      </c>
      <c r="V2041" s="123" t="str">
        <f>IF('表格编辑 '!X2041="","",'表格编辑 '!X2041)</f>
        <v/>
      </c>
      <c r="W2041" s="123" t="str">
        <f>IF('表格编辑 '!Y2041="","",'表格编辑 '!Y2041)</f>
        <v/>
      </c>
      <c r="X2041" s="123" t="str">
        <f>IF('表格编辑 '!Z2041="","",'表格编辑 '!Z2041)</f>
        <v/>
      </c>
      <c r="Y2041" s="123" t="str">
        <f>IF('表格编辑 '!AA2041="","",'表格编辑 '!AA2041)</f>
        <v/>
      </c>
      <c r="Z2041" s="123" t="str">
        <f>IF('表格编辑 '!AB2041="","",'表格编辑 '!AB2041)</f>
        <v/>
      </c>
      <c r="AA2041" s="123" t="str">
        <f>IF('表格编辑 '!AC2041="","",'表格编辑 '!AC2041)</f>
        <v/>
      </c>
      <c r="AB2041" s="123" t="str">
        <f>IF('表格编辑 '!AD2041="","",'表格编辑 '!AD2041)</f>
        <v/>
      </c>
      <c r="AC2041" s="123" t="str">
        <f>IF('表格编辑 '!AE2041="","",'表格编辑 '!AE2041)</f>
        <v/>
      </c>
      <c r="AD2041" s="123" t="str">
        <f>IF('表格编辑 '!AF2041="","",'表格编辑 '!AF2041)</f>
        <v/>
      </c>
    </row>
    <row r="2042" spans="1:30">
      <c r="A2042" s="123">
        <f>IF('表格编辑 '!A2042="","",'表格编辑 '!A2042)</f>
        <v>52071</v>
      </c>
      <c r="B2042" s="123">
        <f>IF('表格编辑 '!B2042="","",'表格编辑 '!B2042)</f>
        <v>50007</v>
      </c>
      <c r="C2042" s="123">
        <f>IF('表格编辑 '!E2042="","",'表格编辑 '!E2042)</f>
        <v>60</v>
      </c>
      <c r="D2042" s="123" t="str">
        <f>IF('表格编辑 '!F2042="","",'表格编辑 '!F2042)</f>
        <v>AI_born_event(RECEIVER, ARG0, ARG1, ARG2, ARG3,ARG4)</v>
      </c>
      <c r="E2042" s="123" t="str">
        <f>IF('表格编辑 '!G2042="","",'表格编辑 '!G2042)</f>
        <v>AI_update_event(RECEIVER, ARG0, ARG1, ARG2, ARG3,ARG4)</v>
      </c>
      <c r="F2042" s="123" t="str">
        <f>IF('表格编辑 '!H2042="","",'表格编辑 '!H2042)</f>
        <v/>
      </c>
      <c r="G2042" s="123" t="str">
        <f>IF('表格编辑 '!I2042="","",'表格编辑 '!I2042)</f>
        <v/>
      </c>
      <c r="H2042" s="123" t="str">
        <f>IF('表格编辑 '!J2042="","",'表格编辑 '!J2042)</f>
        <v>test_deadth_event(RECEIVER, ARG0, ARG1, ARG2, ARG3,ARG4)</v>
      </c>
      <c r="I2042" s="123">
        <f>IF('表格编辑 '!K2042="","",'表格编辑 '!K2042)</f>
        <v>1</v>
      </c>
      <c r="J2042" s="123">
        <f>IF('表格编辑 '!L2042="","",'表格编辑 '!L2042)</f>
        <v>10000</v>
      </c>
      <c r="K2042" s="123">
        <f>IF('表格编辑 '!M2042="","",'表格编辑 '!M2042)</f>
        <v>1800</v>
      </c>
      <c r="L2042" s="123">
        <f>IF('表格编辑 '!N2042="","",'表格编辑 '!N2042)</f>
        <v>500</v>
      </c>
      <c r="M2042" s="123" t="str">
        <f>IF('表格编辑 '!O2042="","",'表格编辑 '!O2042)</f>
        <v/>
      </c>
      <c r="N2042" s="123">
        <f>IF('表格编辑 '!P2042="","",'表格编辑 '!P2042)</f>
        <v>100</v>
      </c>
      <c r="O2042" s="123" t="str">
        <f>IF('表格编辑 '!Q2042="","",'表格编辑 '!Q2042)</f>
        <v/>
      </c>
      <c r="P2042" s="123">
        <f>IF('表格编辑 '!R2042="","",'表格编辑 '!R2042)</f>
        <v>570</v>
      </c>
      <c r="Q2042" s="123">
        <f>IF('表格编辑 '!S2042="","",'表格编辑 '!S2042)</f>
        <v>320</v>
      </c>
      <c r="R2042" s="123" t="str">
        <f>IF('表格编辑 '!T2042="","",'表格编辑 '!T2042)</f>
        <v/>
      </c>
      <c r="S2042" s="123" t="str">
        <f>IF('表格编辑 '!U2042="","",'表格编辑 '!U2042)</f>
        <v/>
      </c>
      <c r="T2042" s="123" t="str">
        <f>IF('表格编辑 '!V2042="","",'表格编辑 '!V2042)</f>
        <v/>
      </c>
      <c r="U2042" s="123" t="str">
        <f>IF('表格编辑 '!W2042="","",'表格编辑 '!W2042)</f>
        <v/>
      </c>
      <c r="V2042" s="123" t="str">
        <f>IF('表格编辑 '!X2042="","",'表格编辑 '!X2042)</f>
        <v/>
      </c>
      <c r="W2042" s="123" t="str">
        <f>IF('表格编辑 '!Y2042="","",'表格编辑 '!Y2042)</f>
        <v/>
      </c>
      <c r="X2042" s="123" t="str">
        <f>IF('表格编辑 '!Z2042="","",'表格编辑 '!Z2042)</f>
        <v/>
      </c>
      <c r="Y2042" s="123" t="str">
        <f>IF('表格编辑 '!AA2042="","",'表格编辑 '!AA2042)</f>
        <v/>
      </c>
      <c r="Z2042" s="123" t="str">
        <f>IF('表格编辑 '!AB2042="","",'表格编辑 '!AB2042)</f>
        <v/>
      </c>
      <c r="AA2042" s="123" t="str">
        <f>IF('表格编辑 '!AC2042="","",'表格编辑 '!AC2042)</f>
        <v/>
      </c>
      <c r="AB2042" s="123" t="str">
        <f>IF('表格编辑 '!AD2042="","",'表格编辑 '!AD2042)</f>
        <v/>
      </c>
      <c r="AC2042" s="123" t="str">
        <f>IF('表格编辑 '!AE2042="","",'表格编辑 '!AE2042)</f>
        <v/>
      </c>
      <c r="AD2042" s="123" t="str">
        <f>IF('表格编辑 '!AF2042="","",'表格编辑 '!AF2042)</f>
        <v/>
      </c>
    </row>
    <row r="2043" spans="1:30">
      <c r="A2043" s="123">
        <f>IF('表格编辑 '!A2043="","",'表格编辑 '!A2043)</f>
        <v>52072</v>
      </c>
      <c r="B2043" s="123">
        <f>IF('表格编辑 '!B2043="","",'表格编辑 '!B2043)</f>
        <v>50032</v>
      </c>
      <c r="C2043" s="123">
        <f>IF('表格编辑 '!E2043="","",'表格编辑 '!E2043)</f>
        <v>60</v>
      </c>
      <c r="D2043" s="123" t="str">
        <f>IF('表格编辑 '!F2043="","",'表格编辑 '!F2043)</f>
        <v>AI_born_event(RECEIVER, ARG0, ARG1, ARG2, ARG3,ARG4)</v>
      </c>
      <c r="E2043" s="123" t="str">
        <f>IF('表格编辑 '!G2043="","",'表格编辑 '!G2043)</f>
        <v>AI_update_event(RECEIVER, ARG0, ARG1, ARG2, ARG3,ARG4)</v>
      </c>
      <c r="F2043" s="123" t="str">
        <f>IF('表格编辑 '!H2043="","",'表格编辑 '!H2043)</f>
        <v/>
      </c>
      <c r="G2043" s="123" t="str">
        <f>IF('表格编辑 '!I2043="","",'表格编辑 '!I2043)</f>
        <v/>
      </c>
      <c r="H2043" s="123" t="str">
        <f>IF('表格编辑 '!J2043="","",'表格编辑 '!J2043)</f>
        <v>test_deadth_event(RECEIVER, ARG0, ARG1, ARG2, ARG3,ARG4)</v>
      </c>
      <c r="I2043" s="123">
        <f>IF('表格编辑 '!K2043="","",'表格编辑 '!K2043)</f>
        <v>1</v>
      </c>
      <c r="J2043" s="123">
        <f>IF('表格编辑 '!L2043="","",'表格编辑 '!L2043)</f>
        <v>20000</v>
      </c>
      <c r="K2043" s="123">
        <f>IF('表格编辑 '!M2043="","",'表格编辑 '!M2043)</f>
        <v>1800</v>
      </c>
      <c r="L2043" s="123">
        <f>IF('表格编辑 '!N2043="","",'表格编辑 '!N2043)</f>
        <v>300</v>
      </c>
      <c r="M2043" s="123">
        <f>IF('表格编辑 '!O2043="","",'表格编辑 '!O2043)</f>
        <v>200</v>
      </c>
      <c r="N2043" s="123">
        <f>IF('表格编辑 '!P2043="","",'表格编辑 '!P2043)</f>
        <v>100</v>
      </c>
      <c r="O2043" s="123" t="str">
        <f>IF('表格编辑 '!Q2043="","",'表格编辑 '!Q2043)</f>
        <v/>
      </c>
      <c r="P2043" s="123">
        <f>IF('表格编辑 '!R2043="","",'表格编辑 '!R2043)</f>
        <v>570</v>
      </c>
      <c r="Q2043" s="123">
        <f>IF('表格编辑 '!S2043="","",'表格编辑 '!S2043)</f>
        <v>320</v>
      </c>
      <c r="R2043" s="123" t="str">
        <f>IF('表格编辑 '!T2043="","",'表格编辑 '!T2043)</f>
        <v/>
      </c>
      <c r="S2043" s="123" t="str">
        <f>IF('表格编辑 '!U2043="","",'表格编辑 '!U2043)</f>
        <v/>
      </c>
      <c r="T2043" s="123" t="str">
        <f>IF('表格编辑 '!V2043="","",'表格编辑 '!V2043)</f>
        <v/>
      </c>
      <c r="U2043" s="123" t="str">
        <f>IF('表格编辑 '!W2043="","",'表格编辑 '!W2043)</f>
        <v/>
      </c>
      <c r="V2043" s="123" t="str">
        <f>IF('表格编辑 '!X2043="","",'表格编辑 '!X2043)</f>
        <v/>
      </c>
      <c r="W2043" s="123" t="str">
        <f>IF('表格编辑 '!Y2043="","",'表格编辑 '!Y2043)</f>
        <v/>
      </c>
      <c r="X2043" s="123" t="str">
        <f>IF('表格编辑 '!Z2043="","",'表格编辑 '!Z2043)</f>
        <v/>
      </c>
      <c r="Y2043" s="123" t="str">
        <f>IF('表格编辑 '!AA2043="","",'表格编辑 '!AA2043)</f>
        <v/>
      </c>
      <c r="Z2043" s="123" t="str">
        <f>IF('表格编辑 '!AB2043="","",'表格编辑 '!AB2043)</f>
        <v/>
      </c>
      <c r="AA2043" s="123" t="str">
        <f>IF('表格编辑 '!AC2043="","",'表格编辑 '!AC2043)</f>
        <v/>
      </c>
      <c r="AB2043" s="123" t="str">
        <f>IF('表格编辑 '!AD2043="","",'表格编辑 '!AD2043)</f>
        <v/>
      </c>
      <c r="AC2043" s="123" t="str">
        <f>IF('表格编辑 '!AE2043="","",'表格编辑 '!AE2043)</f>
        <v/>
      </c>
      <c r="AD2043" s="123" t="str">
        <f>IF('表格编辑 '!AF2043="","",'表格编辑 '!AF2043)</f>
        <v/>
      </c>
    </row>
    <row r="2044" spans="1:30">
      <c r="A2044" s="123">
        <f>IF('表格编辑 '!A2044="","",'表格编辑 '!A2044)</f>
        <v>52073</v>
      </c>
      <c r="B2044" s="123">
        <f>IF('表格编辑 '!B2044="","",'表格编辑 '!B2044)</f>
        <v>10163</v>
      </c>
      <c r="C2044" s="123">
        <f>IF('表格编辑 '!E2044="","",'表格编辑 '!E2044)</f>
        <v>61</v>
      </c>
      <c r="D2044" s="123" t="str">
        <f>IF('表格编辑 '!F2044="","",'表格编辑 '!F2044)</f>
        <v>AI_born_event(RECEIVER, ARG0, ARG1, ARG2, ARG3,ARG4)</v>
      </c>
      <c r="E2044" s="123" t="str">
        <f>IF('表格编辑 '!G2044="","",'表格编辑 '!G2044)</f>
        <v>AI_update_event(RECEIVER, ARG0, ARG1, ARG2, ARG3,ARG4)</v>
      </c>
      <c r="F2044" s="123" t="str">
        <f>IF('表格编辑 '!H2044="","",'表格编辑 '!H2044)</f>
        <v/>
      </c>
      <c r="G2044" s="123" t="str">
        <f>IF('表格编辑 '!I2044="","",'表格编辑 '!I2044)</f>
        <v/>
      </c>
      <c r="H2044" s="123" t="str">
        <f>IF('表格编辑 '!J2044="","",'表格编辑 '!J2044)</f>
        <v>test_deadth_event(RECEIVER, ARG0, ARG1, ARG2, ARG3,ARG4)</v>
      </c>
      <c r="I2044" s="123">
        <f>IF('表格编辑 '!K2044="","",'表格编辑 '!K2044)</f>
        <v>1</v>
      </c>
      <c r="J2044" s="123">
        <f>IF('表格编辑 '!L2044="","",'表格编辑 '!L2044)</f>
        <v>10000</v>
      </c>
      <c r="K2044" s="123">
        <f>IF('表格编辑 '!M2044="","",'表格编辑 '!M2044)</f>
        <v>2000</v>
      </c>
      <c r="L2044" s="123">
        <f>IF('表格编辑 '!N2044="","",'表格编辑 '!N2044)</f>
        <v>300</v>
      </c>
      <c r="M2044" s="123">
        <f>IF('表格编辑 '!O2044="","",'表格编辑 '!O2044)</f>
        <v>200</v>
      </c>
      <c r="N2044" s="123">
        <f>IF('表格编辑 '!P2044="","",'表格编辑 '!P2044)</f>
        <v>100</v>
      </c>
      <c r="O2044" s="123">
        <f>IF('表格编辑 '!Q2044="","",'表格编辑 '!Q2044)</f>
        <v>300</v>
      </c>
      <c r="P2044" s="123">
        <f>IF('表格编辑 '!R2044="","",'表格编辑 '!R2044)</f>
        <v>600</v>
      </c>
      <c r="Q2044" s="123">
        <f>IF('表格编辑 '!S2044="","",'表格编辑 '!S2044)</f>
        <v>400</v>
      </c>
      <c r="R2044" s="123" t="str">
        <f>IF('表格编辑 '!T2044="","",'表格编辑 '!T2044)</f>
        <v/>
      </c>
      <c r="S2044" s="123" t="str">
        <f>IF('表格编辑 '!U2044="","",'表格编辑 '!U2044)</f>
        <v/>
      </c>
      <c r="T2044" s="123" t="str">
        <f>IF('表格编辑 '!V2044="","",'表格编辑 '!V2044)</f>
        <v/>
      </c>
      <c r="U2044" s="123" t="str">
        <f>IF('表格编辑 '!W2044="","",'表格编辑 '!W2044)</f>
        <v/>
      </c>
      <c r="V2044" s="123" t="str">
        <f>IF('表格编辑 '!X2044="","",'表格编辑 '!X2044)</f>
        <v/>
      </c>
      <c r="W2044" s="123" t="str">
        <f>IF('表格编辑 '!Y2044="","",'表格编辑 '!Y2044)</f>
        <v/>
      </c>
      <c r="X2044" s="123" t="str">
        <f>IF('表格编辑 '!Z2044="","",'表格编辑 '!Z2044)</f>
        <v/>
      </c>
      <c r="Y2044" s="123" t="str">
        <f>IF('表格编辑 '!AA2044="","",'表格编辑 '!AA2044)</f>
        <v/>
      </c>
      <c r="Z2044" s="123" t="str">
        <f>IF('表格编辑 '!AB2044="","",'表格编辑 '!AB2044)</f>
        <v/>
      </c>
      <c r="AA2044" s="123" t="str">
        <f>IF('表格编辑 '!AC2044="","",'表格编辑 '!AC2044)</f>
        <v/>
      </c>
      <c r="AB2044" s="123" t="str">
        <f>IF('表格编辑 '!AD2044="","",'表格编辑 '!AD2044)</f>
        <v/>
      </c>
      <c r="AC2044" s="123" t="str">
        <f>IF('表格编辑 '!AE2044="","",'表格编辑 '!AE2044)</f>
        <v/>
      </c>
      <c r="AD2044" s="123" t="str">
        <f>IF('表格编辑 '!AF2044="","",'表格编辑 '!AF2044)</f>
        <v/>
      </c>
    </row>
    <row r="2045" spans="1:30">
      <c r="A2045" s="123">
        <f>IF('表格编辑 '!A2045="","",'表格编辑 '!A2045)</f>
        <v>52074</v>
      </c>
      <c r="B2045" s="123">
        <f>IF('表格编辑 '!B2045="","",'表格编辑 '!B2045)</f>
        <v>10164</v>
      </c>
      <c r="C2045" s="123">
        <f>IF('表格编辑 '!E2045="","",'表格编辑 '!E2045)</f>
        <v>61</v>
      </c>
      <c r="D2045" s="123" t="str">
        <f>IF('表格编辑 '!F2045="","",'表格编辑 '!F2045)</f>
        <v>AI_born_event(RECEIVER, ARG0, ARG1, ARG2, ARG3,ARG4)</v>
      </c>
      <c r="E2045" s="123" t="str">
        <f>IF('表格编辑 '!G2045="","",'表格编辑 '!G2045)</f>
        <v>AI_update_event(RECEIVER, ARG0, ARG1, ARG2, ARG3,ARG4)</v>
      </c>
      <c r="F2045" s="123" t="str">
        <f>IF('表格编辑 '!H2045="","",'表格编辑 '!H2045)</f>
        <v/>
      </c>
      <c r="G2045" s="123" t="str">
        <f>IF('表格编辑 '!I2045="","",'表格编辑 '!I2045)</f>
        <v/>
      </c>
      <c r="H2045" s="123" t="str">
        <f>IF('表格编辑 '!J2045="","",'表格编辑 '!J2045)</f>
        <v>test_deadth_event(RECEIVER, ARG0, ARG1, ARG2, ARG3,ARG4)</v>
      </c>
      <c r="I2045" s="123">
        <f>IF('表格编辑 '!K2045="","",'表格编辑 '!K2045)</f>
        <v>1</v>
      </c>
      <c r="J2045" s="123">
        <f>IF('表格编辑 '!L2045="","",'表格编辑 '!L2045)</f>
        <v>12000</v>
      </c>
      <c r="K2045" s="123">
        <f>IF('表格编辑 '!M2045="","",'表格编辑 '!M2045)</f>
        <v>2000</v>
      </c>
      <c r="L2045" s="123">
        <f>IF('表格编辑 '!N2045="","",'表格编辑 '!N2045)</f>
        <v>350</v>
      </c>
      <c r="M2045" s="123">
        <f>IF('表格编辑 '!O2045="","",'表格编辑 '!O2045)</f>
        <v>200</v>
      </c>
      <c r="N2045" s="123">
        <f>IF('表格编辑 '!P2045="","",'表格编辑 '!P2045)</f>
        <v>100</v>
      </c>
      <c r="O2045" s="123">
        <f>IF('表格编辑 '!Q2045="","",'表格编辑 '!Q2045)</f>
        <v>300</v>
      </c>
      <c r="P2045" s="123">
        <f>IF('表格编辑 '!R2045="","",'表格编辑 '!R2045)</f>
        <v>600</v>
      </c>
      <c r="Q2045" s="123">
        <f>IF('表格编辑 '!S2045="","",'表格编辑 '!S2045)</f>
        <v>400</v>
      </c>
      <c r="R2045" s="123" t="str">
        <f>IF('表格编辑 '!T2045="","",'表格编辑 '!T2045)</f>
        <v/>
      </c>
      <c r="S2045" s="123" t="str">
        <f>IF('表格编辑 '!U2045="","",'表格编辑 '!U2045)</f>
        <v/>
      </c>
      <c r="T2045" s="123" t="str">
        <f>IF('表格编辑 '!V2045="","",'表格编辑 '!V2045)</f>
        <v/>
      </c>
      <c r="U2045" s="123" t="str">
        <f>IF('表格编辑 '!W2045="","",'表格编辑 '!W2045)</f>
        <v/>
      </c>
      <c r="V2045" s="123" t="str">
        <f>IF('表格编辑 '!X2045="","",'表格编辑 '!X2045)</f>
        <v/>
      </c>
      <c r="W2045" s="123" t="str">
        <f>IF('表格编辑 '!Y2045="","",'表格编辑 '!Y2045)</f>
        <v/>
      </c>
      <c r="X2045" s="123" t="str">
        <f>IF('表格编辑 '!Z2045="","",'表格编辑 '!Z2045)</f>
        <v/>
      </c>
      <c r="Y2045" s="123" t="str">
        <f>IF('表格编辑 '!AA2045="","",'表格编辑 '!AA2045)</f>
        <v/>
      </c>
      <c r="Z2045" s="123" t="str">
        <f>IF('表格编辑 '!AB2045="","",'表格编辑 '!AB2045)</f>
        <v/>
      </c>
      <c r="AA2045" s="123" t="str">
        <f>IF('表格编辑 '!AC2045="","",'表格编辑 '!AC2045)</f>
        <v/>
      </c>
      <c r="AB2045" s="123" t="str">
        <f>IF('表格编辑 '!AD2045="","",'表格编辑 '!AD2045)</f>
        <v/>
      </c>
      <c r="AC2045" s="123" t="str">
        <f>IF('表格编辑 '!AE2045="","",'表格编辑 '!AE2045)</f>
        <v/>
      </c>
      <c r="AD2045" s="123" t="str">
        <f>IF('表格编辑 '!AF2045="","",'表格编辑 '!AF2045)</f>
        <v/>
      </c>
    </row>
    <row r="2046" spans="1:30">
      <c r="A2046" s="123">
        <f>IF('表格编辑 '!A2046="","",'表格编辑 '!A2046)</f>
        <v>52075</v>
      </c>
      <c r="B2046" s="123">
        <f>IF('表格编辑 '!B2046="","",'表格编辑 '!B2046)</f>
        <v>10165</v>
      </c>
      <c r="C2046" s="123">
        <f>IF('表格编辑 '!E2046="","",'表格编辑 '!E2046)</f>
        <v>63</v>
      </c>
      <c r="D2046" s="123" t="str">
        <f>IF('表格编辑 '!F2046="","",'表格编辑 '!F2046)</f>
        <v>AI_born_event(RECEIVER, ARG0, ARG1, ARG2, ARG3,ARG4)</v>
      </c>
      <c r="E2046" s="123" t="str">
        <f>IF('表格编辑 '!G2046="","",'表格编辑 '!G2046)</f>
        <v>AI_update_event(RECEIVER, ARG0, ARG1, ARG2, ARG3,ARG4)</v>
      </c>
      <c r="F2046" s="123" t="str">
        <f>IF('表格编辑 '!H2046="","",'表格编辑 '!H2046)</f>
        <v/>
      </c>
      <c r="G2046" s="123" t="str">
        <f>IF('表格编辑 '!I2046="","",'表格编辑 '!I2046)</f>
        <v/>
      </c>
      <c r="H2046" s="123" t="str">
        <f>IF('表格编辑 '!J2046="","",'表格编辑 '!J2046)</f>
        <v>test_deadth_event(RECEIVER, ARG0, ARG1, ARG2, ARG3,ARG4)</v>
      </c>
      <c r="I2046" s="123">
        <f>IF('表格编辑 '!K2046="","",'表格编辑 '!K2046)</f>
        <v>1</v>
      </c>
      <c r="J2046" s="123">
        <f>IF('表格编辑 '!L2046="","",'表格编辑 '!L2046)</f>
        <v>14000</v>
      </c>
      <c r="K2046" s="123">
        <f>IF('表格编辑 '!M2046="","",'表格编辑 '!M2046)</f>
        <v>2000</v>
      </c>
      <c r="L2046" s="123">
        <f>IF('表格编辑 '!N2046="","",'表格编辑 '!N2046)</f>
        <v>400</v>
      </c>
      <c r="M2046" s="123">
        <f>IF('表格编辑 '!O2046="","",'表格编辑 '!O2046)</f>
        <v>200</v>
      </c>
      <c r="N2046" s="123">
        <f>IF('表格编辑 '!P2046="","",'表格编辑 '!P2046)</f>
        <v>100</v>
      </c>
      <c r="O2046" s="123">
        <f>IF('表格编辑 '!Q2046="","",'表格编辑 '!Q2046)</f>
        <v>300</v>
      </c>
      <c r="P2046" s="123">
        <f>IF('表格编辑 '!R2046="","",'表格编辑 '!R2046)</f>
        <v>600</v>
      </c>
      <c r="Q2046" s="123">
        <f>IF('表格编辑 '!S2046="","",'表格编辑 '!S2046)</f>
        <v>400</v>
      </c>
      <c r="R2046" s="123" t="str">
        <f>IF('表格编辑 '!T2046="","",'表格编辑 '!T2046)</f>
        <v/>
      </c>
      <c r="S2046" s="123" t="str">
        <f>IF('表格编辑 '!U2046="","",'表格编辑 '!U2046)</f>
        <v/>
      </c>
      <c r="T2046" s="123" t="str">
        <f>IF('表格编辑 '!V2046="","",'表格编辑 '!V2046)</f>
        <v/>
      </c>
      <c r="U2046" s="123" t="str">
        <f>IF('表格编辑 '!W2046="","",'表格编辑 '!W2046)</f>
        <v/>
      </c>
      <c r="V2046" s="123" t="str">
        <f>IF('表格编辑 '!X2046="","",'表格编辑 '!X2046)</f>
        <v/>
      </c>
      <c r="W2046" s="123" t="str">
        <f>IF('表格编辑 '!Y2046="","",'表格编辑 '!Y2046)</f>
        <v/>
      </c>
      <c r="X2046" s="123" t="str">
        <f>IF('表格编辑 '!Z2046="","",'表格编辑 '!Z2046)</f>
        <v/>
      </c>
      <c r="Y2046" s="123" t="str">
        <f>IF('表格编辑 '!AA2046="","",'表格编辑 '!AA2046)</f>
        <v/>
      </c>
      <c r="Z2046" s="123" t="str">
        <f>IF('表格编辑 '!AB2046="","",'表格编辑 '!AB2046)</f>
        <v/>
      </c>
      <c r="AA2046" s="123" t="str">
        <f>IF('表格编辑 '!AC2046="","",'表格编辑 '!AC2046)</f>
        <v/>
      </c>
      <c r="AB2046" s="123" t="str">
        <f>IF('表格编辑 '!AD2046="","",'表格编辑 '!AD2046)</f>
        <v/>
      </c>
      <c r="AC2046" s="123" t="str">
        <f>IF('表格编辑 '!AE2046="","",'表格编辑 '!AE2046)</f>
        <v/>
      </c>
      <c r="AD2046" s="123" t="str">
        <f>IF('表格编辑 '!AF2046="","",'表格编辑 '!AF2046)</f>
        <v/>
      </c>
    </row>
    <row r="2047" spans="1:30">
      <c r="A2047" s="123">
        <f>IF('表格编辑 '!A2047="","",'表格编辑 '!A2047)</f>
        <v>52076</v>
      </c>
      <c r="B2047" s="123">
        <f>IF('表格编辑 '!B2047="","",'表格编辑 '!B2047)</f>
        <v>10166</v>
      </c>
      <c r="C2047" s="123">
        <f>IF('表格编辑 '!E2047="","",'表格编辑 '!E2047)</f>
        <v>63</v>
      </c>
      <c r="D2047" s="123" t="str">
        <f>IF('表格编辑 '!F2047="","",'表格编辑 '!F2047)</f>
        <v>AI_born_event(RECEIVER, ARG0, ARG1, ARG2, ARG3,ARG4)</v>
      </c>
      <c r="E2047" s="123" t="str">
        <f>IF('表格编辑 '!G2047="","",'表格编辑 '!G2047)</f>
        <v>AI_update_event(RECEIVER, ARG0, ARG1, ARG2, ARG3,ARG4)</v>
      </c>
      <c r="F2047" s="123" t="str">
        <f>IF('表格编辑 '!H2047="","",'表格编辑 '!H2047)</f>
        <v/>
      </c>
      <c r="G2047" s="123" t="str">
        <f>IF('表格编辑 '!I2047="","",'表格编辑 '!I2047)</f>
        <v/>
      </c>
      <c r="H2047" s="123" t="str">
        <f>IF('表格编辑 '!J2047="","",'表格编辑 '!J2047)</f>
        <v>test_deadth_event(RECEIVER, ARG0, ARG1, ARG2, ARG3,ARG4)</v>
      </c>
      <c r="I2047" s="123">
        <f>IF('表格编辑 '!K2047="","",'表格编辑 '!K2047)</f>
        <v>1</v>
      </c>
      <c r="J2047" s="123">
        <f>IF('表格编辑 '!L2047="","",'表格编辑 '!L2047)</f>
        <v>16000</v>
      </c>
      <c r="K2047" s="123">
        <f>IF('表格编辑 '!M2047="","",'表格编辑 '!M2047)</f>
        <v>2000</v>
      </c>
      <c r="L2047" s="123">
        <f>IF('表格编辑 '!N2047="","",'表格编辑 '!N2047)</f>
        <v>450</v>
      </c>
      <c r="M2047" s="123">
        <f>IF('表格编辑 '!O2047="","",'表格编辑 '!O2047)</f>
        <v>300</v>
      </c>
      <c r="N2047" s="123">
        <f>IF('表格编辑 '!P2047="","",'表格编辑 '!P2047)</f>
        <v>100</v>
      </c>
      <c r="O2047" s="123">
        <f>IF('表格编辑 '!Q2047="","",'表格编辑 '!Q2047)</f>
        <v>300</v>
      </c>
      <c r="P2047" s="123">
        <f>IF('表格编辑 '!R2047="","",'表格编辑 '!R2047)</f>
        <v>600</v>
      </c>
      <c r="Q2047" s="123">
        <f>IF('表格编辑 '!S2047="","",'表格编辑 '!S2047)</f>
        <v>400</v>
      </c>
      <c r="R2047" s="123" t="str">
        <f>IF('表格编辑 '!T2047="","",'表格编辑 '!T2047)</f>
        <v/>
      </c>
      <c r="S2047" s="123" t="str">
        <f>IF('表格编辑 '!U2047="","",'表格编辑 '!U2047)</f>
        <v/>
      </c>
      <c r="T2047" s="123" t="str">
        <f>IF('表格编辑 '!V2047="","",'表格编辑 '!V2047)</f>
        <v/>
      </c>
      <c r="U2047" s="123" t="str">
        <f>IF('表格编辑 '!W2047="","",'表格编辑 '!W2047)</f>
        <v/>
      </c>
      <c r="V2047" s="123" t="str">
        <f>IF('表格编辑 '!X2047="","",'表格编辑 '!X2047)</f>
        <v/>
      </c>
      <c r="W2047" s="123" t="str">
        <f>IF('表格编辑 '!Y2047="","",'表格编辑 '!Y2047)</f>
        <v/>
      </c>
      <c r="X2047" s="123" t="str">
        <f>IF('表格编辑 '!Z2047="","",'表格编辑 '!Z2047)</f>
        <v/>
      </c>
      <c r="Y2047" s="123" t="str">
        <f>IF('表格编辑 '!AA2047="","",'表格编辑 '!AA2047)</f>
        <v/>
      </c>
      <c r="Z2047" s="123" t="str">
        <f>IF('表格编辑 '!AB2047="","",'表格编辑 '!AB2047)</f>
        <v/>
      </c>
      <c r="AA2047" s="123" t="str">
        <f>IF('表格编辑 '!AC2047="","",'表格编辑 '!AC2047)</f>
        <v/>
      </c>
      <c r="AB2047" s="123" t="str">
        <f>IF('表格编辑 '!AD2047="","",'表格编辑 '!AD2047)</f>
        <v/>
      </c>
      <c r="AC2047" s="123" t="str">
        <f>IF('表格编辑 '!AE2047="","",'表格编辑 '!AE2047)</f>
        <v/>
      </c>
      <c r="AD2047" s="123" t="str">
        <f>IF('表格编辑 '!AF2047="","",'表格编辑 '!AF2047)</f>
        <v/>
      </c>
    </row>
    <row r="2048" spans="1:30">
      <c r="A2048" s="123">
        <f>IF('表格编辑 '!A2048="","",'表格编辑 '!A2048)</f>
        <v>52077</v>
      </c>
      <c r="B2048" s="123">
        <f>IF('表格编辑 '!B2048="","",'表格编辑 '!B2048)</f>
        <v>10167</v>
      </c>
      <c r="C2048" s="123">
        <f>IF('表格编辑 '!E2048="","",'表格编辑 '!E2048)</f>
        <v>65</v>
      </c>
      <c r="D2048" s="123" t="str">
        <f>IF('表格编辑 '!F2048="","",'表格编辑 '!F2048)</f>
        <v>AI_born_event(RECEIVER, ARG0, ARG1, ARG2, ARG3,ARG4)</v>
      </c>
      <c r="E2048" s="123" t="str">
        <f>IF('表格编辑 '!G2048="","",'表格编辑 '!G2048)</f>
        <v>AI_update_event(RECEIVER, ARG0, ARG1, ARG2, ARG3,ARG4)</v>
      </c>
      <c r="F2048" s="123" t="str">
        <f>IF('表格编辑 '!H2048="","",'表格编辑 '!H2048)</f>
        <v/>
      </c>
      <c r="G2048" s="123" t="str">
        <f>IF('表格编辑 '!I2048="","",'表格编辑 '!I2048)</f>
        <v/>
      </c>
      <c r="H2048" s="123" t="str">
        <f>IF('表格编辑 '!J2048="","",'表格编辑 '!J2048)</f>
        <v>test_deadth_event(RECEIVER, ARG0, ARG1, ARG2, ARG3,ARG4)</v>
      </c>
      <c r="I2048" s="123">
        <f>IF('表格编辑 '!K2048="","",'表格编辑 '!K2048)</f>
        <v>1</v>
      </c>
      <c r="J2048" s="123">
        <f>IF('表格编辑 '!L2048="","",'表格编辑 '!L2048)</f>
        <v>18000</v>
      </c>
      <c r="K2048" s="123">
        <f>IF('表格编辑 '!M2048="","",'表格编辑 '!M2048)</f>
        <v>2000</v>
      </c>
      <c r="L2048" s="123">
        <f>IF('表格编辑 '!N2048="","",'表格编辑 '!N2048)</f>
        <v>500</v>
      </c>
      <c r="M2048" s="123">
        <f>IF('表格编辑 '!O2048="","",'表格编辑 '!O2048)</f>
        <v>300</v>
      </c>
      <c r="N2048" s="123">
        <f>IF('表格编辑 '!P2048="","",'表格编辑 '!P2048)</f>
        <v>100</v>
      </c>
      <c r="O2048" s="123">
        <f>IF('表格编辑 '!Q2048="","",'表格编辑 '!Q2048)</f>
        <v>300</v>
      </c>
      <c r="P2048" s="123">
        <f>IF('表格编辑 '!R2048="","",'表格编辑 '!R2048)</f>
        <v>600</v>
      </c>
      <c r="Q2048" s="123">
        <f>IF('表格编辑 '!S2048="","",'表格编辑 '!S2048)</f>
        <v>400</v>
      </c>
      <c r="R2048" s="123" t="str">
        <f>IF('表格编辑 '!T2048="","",'表格编辑 '!T2048)</f>
        <v/>
      </c>
      <c r="S2048" s="123" t="str">
        <f>IF('表格编辑 '!U2048="","",'表格编辑 '!U2048)</f>
        <v/>
      </c>
      <c r="T2048" s="123" t="str">
        <f>IF('表格编辑 '!V2048="","",'表格编辑 '!V2048)</f>
        <v/>
      </c>
      <c r="U2048" s="123" t="str">
        <f>IF('表格编辑 '!W2048="","",'表格编辑 '!W2048)</f>
        <v/>
      </c>
      <c r="V2048" s="123" t="str">
        <f>IF('表格编辑 '!X2048="","",'表格编辑 '!X2048)</f>
        <v/>
      </c>
      <c r="W2048" s="123" t="str">
        <f>IF('表格编辑 '!Y2048="","",'表格编辑 '!Y2048)</f>
        <v/>
      </c>
      <c r="X2048" s="123" t="str">
        <f>IF('表格编辑 '!Z2048="","",'表格编辑 '!Z2048)</f>
        <v/>
      </c>
      <c r="Y2048" s="123" t="str">
        <f>IF('表格编辑 '!AA2048="","",'表格编辑 '!AA2048)</f>
        <v/>
      </c>
      <c r="Z2048" s="123" t="str">
        <f>IF('表格编辑 '!AB2048="","",'表格编辑 '!AB2048)</f>
        <v/>
      </c>
      <c r="AA2048" s="123" t="str">
        <f>IF('表格编辑 '!AC2048="","",'表格编辑 '!AC2048)</f>
        <v/>
      </c>
      <c r="AB2048" s="123" t="str">
        <f>IF('表格编辑 '!AD2048="","",'表格编辑 '!AD2048)</f>
        <v/>
      </c>
      <c r="AC2048" s="123" t="str">
        <f>IF('表格编辑 '!AE2048="","",'表格编辑 '!AE2048)</f>
        <v/>
      </c>
      <c r="AD2048" s="123" t="str">
        <f>IF('表格编辑 '!AF2048="","",'表格编辑 '!AF2048)</f>
        <v/>
      </c>
    </row>
    <row r="2049" spans="1:30">
      <c r="A2049" s="123">
        <f>IF('表格编辑 '!A2049="","",'表格编辑 '!A2049)</f>
        <v>52078</v>
      </c>
      <c r="B2049" s="123">
        <f>IF('表格编辑 '!B2049="","",'表格编辑 '!B2049)</f>
        <v>10168</v>
      </c>
      <c r="C2049" s="123">
        <f>IF('表格编辑 '!E2049="","",'表格编辑 '!E2049)</f>
        <v>65</v>
      </c>
      <c r="D2049" s="123" t="str">
        <f>IF('表格编辑 '!F2049="","",'表格编辑 '!F2049)</f>
        <v>AI_born_event(RECEIVER, ARG0, ARG1, ARG2, ARG3,ARG4)</v>
      </c>
      <c r="E2049" s="123" t="str">
        <f>IF('表格编辑 '!G2049="","",'表格编辑 '!G2049)</f>
        <v>AI_update_event(RECEIVER, ARG0, ARG1, ARG2, ARG3,ARG4)</v>
      </c>
      <c r="F2049" s="123" t="str">
        <f>IF('表格编辑 '!H2049="","",'表格编辑 '!H2049)</f>
        <v/>
      </c>
      <c r="G2049" s="123" t="str">
        <f>IF('表格编辑 '!I2049="","",'表格编辑 '!I2049)</f>
        <v/>
      </c>
      <c r="H2049" s="123" t="str">
        <f>IF('表格编辑 '!J2049="","",'表格编辑 '!J2049)</f>
        <v>test_deadth_event(RECEIVER, ARG0, ARG1, ARG2, ARG3,ARG4)</v>
      </c>
      <c r="I2049" s="123">
        <f>IF('表格编辑 '!K2049="","",'表格编辑 '!K2049)</f>
        <v>1</v>
      </c>
      <c r="J2049" s="123">
        <f>IF('表格编辑 '!L2049="","",'表格编辑 '!L2049)</f>
        <v>20000</v>
      </c>
      <c r="K2049" s="123">
        <f>IF('表格编辑 '!M2049="","",'表格编辑 '!M2049)</f>
        <v>2000</v>
      </c>
      <c r="L2049" s="123">
        <f>IF('表格编辑 '!N2049="","",'表格编辑 '!N2049)</f>
        <v>550</v>
      </c>
      <c r="M2049" s="123">
        <f>IF('表格编辑 '!O2049="","",'表格编辑 '!O2049)</f>
        <v>300</v>
      </c>
      <c r="N2049" s="123">
        <f>IF('表格编辑 '!P2049="","",'表格编辑 '!P2049)</f>
        <v>100</v>
      </c>
      <c r="O2049" s="123">
        <f>IF('表格编辑 '!Q2049="","",'表格编辑 '!Q2049)</f>
        <v>300</v>
      </c>
      <c r="P2049" s="123">
        <f>IF('表格编辑 '!R2049="","",'表格编辑 '!R2049)</f>
        <v>600</v>
      </c>
      <c r="Q2049" s="123">
        <f>IF('表格编辑 '!S2049="","",'表格编辑 '!S2049)</f>
        <v>400</v>
      </c>
      <c r="R2049" s="123" t="str">
        <f>IF('表格编辑 '!T2049="","",'表格编辑 '!T2049)</f>
        <v/>
      </c>
      <c r="S2049" s="123" t="str">
        <f>IF('表格编辑 '!U2049="","",'表格编辑 '!U2049)</f>
        <v/>
      </c>
      <c r="T2049" s="123" t="str">
        <f>IF('表格编辑 '!V2049="","",'表格编辑 '!V2049)</f>
        <v/>
      </c>
      <c r="U2049" s="123" t="str">
        <f>IF('表格编辑 '!W2049="","",'表格编辑 '!W2049)</f>
        <v/>
      </c>
      <c r="V2049" s="123" t="str">
        <f>IF('表格编辑 '!X2049="","",'表格编辑 '!X2049)</f>
        <v/>
      </c>
      <c r="W2049" s="123" t="str">
        <f>IF('表格编辑 '!Y2049="","",'表格编辑 '!Y2049)</f>
        <v/>
      </c>
      <c r="X2049" s="123" t="str">
        <f>IF('表格编辑 '!Z2049="","",'表格编辑 '!Z2049)</f>
        <v/>
      </c>
      <c r="Y2049" s="123" t="str">
        <f>IF('表格编辑 '!AA2049="","",'表格编辑 '!AA2049)</f>
        <v/>
      </c>
      <c r="Z2049" s="123" t="str">
        <f>IF('表格编辑 '!AB2049="","",'表格编辑 '!AB2049)</f>
        <v/>
      </c>
      <c r="AA2049" s="123" t="str">
        <f>IF('表格编辑 '!AC2049="","",'表格编辑 '!AC2049)</f>
        <v/>
      </c>
      <c r="AB2049" s="123" t="str">
        <f>IF('表格编辑 '!AD2049="","",'表格编辑 '!AD2049)</f>
        <v/>
      </c>
      <c r="AC2049" s="123" t="str">
        <f>IF('表格编辑 '!AE2049="","",'表格编辑 '!AE2049)</f>
        <v/>
      </c>
      <c r="AD2049" s="123" t="str">
        <f>IF('表格编辑 '!AF2049="","",'表格编辑 '!AF2049)</f>
        <v/>
      </c>
    </row>
    <row r="2050" spans="1:30">
      <c r="A2050" s="123">
        <f>IF('表格编辑 '!A2050="","",'表格编辑 '!A2050)</f>
        <v>52079</v>
      </c>
      <c r="B2050" s="123">
        <f>IF('表格编辑 '!B2050="","",'表格编辑 '!B2050)</f>
        <v>10169</v>
      </c>
      <c r="C2050" s="123">
        <f>IF('表格编辑 '!E2050="","",'表格编辑 '!E2050)</f>
        <v>67</v>
      </c>
      <c r="D2050" s="123" t="str">
        <f>IF('表格编辑 '!F2050="","",'表格编辑 '!F2050)</f>
        <v>AI_born_event(RECEIVER, ARG0, ARG1, ARG2, ARG3,ARG4)</v>
      </c>
      <c r="E2050" s="123" t="str">
        <f>IF('表格编辑 '!G2050="","",'表格编辑 '!G2050)</f>
        <v>AI_update_event(RECEIVER, ARG0, ARG1, ARG2, ARG3,ARG4)</v>
      </c>
      <c r="F2050" s="123" t="str">
        <f>IF('表格编辑 '!H2050="","",'表格编辑 '!H2050)</f>
        <v/>
      </c>
      <c r="G2050" s="123" t="str">
        <f>IF('表格编辑 '!I2050="","",'表格编辑 '!I2050)</f>
        <v/>
      </c>
      <c r="H2050" s="123" t="str">
        <f>IF('表格编辑 '!J2050="","",'表格编辑 '!J2050)</f>
        <v>test_deadth_event(RECEIVER, ARG0, ARG1, ARG2, ARG3,ARG4)</v>
      </c>
      <c r="I2050" s="123">
        <f>IF('表格编辑 '!K2050="","",'表格编辑 '!K2050)</f>
        <v>1</v>
      </c>
      <c r="J2050" s="123">
        <f>IF('表格编辑 '!L2050="","",'表格编辑 '!L2050)</f>
        <v>22000</v>
      </c>
      <c r="K2050" s="123">
        <f>IF('表格编辑 '!M2050="","",'表格编辑 '!M2050)</f>
        <v>2000</v>
      </c>
      <c r="L2050" s="123">
        <f>IF('表格编辑 '!N2050="","",'表格编辑 '!N2050)</f>
        <v>600</v>
      </c>
      <c r="M2050" s="123">
        <f>IF('表格编辑 '!O2050="","",'表格编辑 '!O2050)</f>
        <v>300</v>
      </c>
      <c r="N2050" s="123">
        <f>IF('表格编辑 '!P2050="","",'表格编辑 '!P2050)</f>
        <v>100</v>
      </c>
      <c r="O2050" s="123">
        <f>IF('表格编辑 '!Q2050="","",'表格编辑 '!Q2050)</f>
        <v>300</v>
      </c>
      <c r="P2050" s="123">
        <f>IF('表格编辑 '!R2050="","",'表格编辑 '!R2050)</f>
        <v>600</v>
      </c>
      <c r="Q2050" s="123">
        <f>IF('表格编辑 '!S2050="","",'表格编辑 '!S2050)</f>
        <v>400</v>
      </c>
      <c r="R2050" s="123" t="str">
        <f>IF('表格编辑 '!T2050="","",'表格编辑 '!T2050)</f>
        <v/>
      </c>
      <c r="S2050" s="123" t="str">
        <f>IF('表格编辑 '!U2050="","",'表格编辑 '!U2050)</f>
        <v/>
      </c>
      <c r="T2050" s="123" t="str">
        <f>IF('表格编辑 '!V2050="","",'表格编辑 '!V2050)</f>
        <v/>
      </c>
      <c r="U2050" s="123" t="str">
        <f>IF('表格编辑 '!W2050="","",'表格编辑 '!W2050)</f>
        <v/>
      </c>
      <c r="V2050" s="123" t="str">
        <f>IF('表格编辑 '!X2050="","",'表格编辑 '!X2050)</f>
        <v/>
      </c>
      <c r="W2050" s="123" t="str">
        <f>IF('表格编辑 '!Y2050="","",'表格编辑 '!Y2050)</f>
        <v/>
      </c>
      <c r="X2050" s="123" t="str">
        <f>IF('表格编辑 '!Z2050="","",'表格编辑 '!Z2050)</f>
        <v/>
      </c>
      <c r="Y2050" s="123" t="str">
        <f>IF('表格编辑 '!AA2050="","",'表格编辑 '!AA2050)</f>
        <v/>
      </c>
      <c r="Z2050" s="123" t="str">
        <f>IF('表格编辑 '!AB2050="","",'表格编辑 '!AB2050)</f>
        <v/>
      </c>
      <c r="AA2050" s="123" t="str">
        <f>IF('表格编辑 '!AC2050="","",'表格编辑 '!AC2050)</f>
        <v/>
      </c>
      <c r="AB2050" s="123" t="str">
        <f>IF('表格编辑 '!AD2050="","",'表格编辑 '!AD2050)</f>
        <v/>
      </c>
      <c r="AC2050" s="123" t="str">
        <f>IF('表格编辑 '!AE2050="","",'表格编辑 '!AE2050)</f>
        <v/>
      </c>
      <c r="AD2050" s="123" t="str">
        <f>IF('表格编辑 '!AF2050="","",'表格编辑 '!AF2050)</f>
        <v/>
      </c>
    </row>
    <row r="2051" spans="1:30">
      <c r="A2051" s="123">
        <f>IF('表格编辑 '!A2051="","",'表格编辑 '!A2051)</f>
        <v>52080</v>
      </c>
      <c r="B2051" s="123">
        <f>IF('表格编辑 '!B2051="","",'表格编辑 '!B2051)</f>
        <v>10170</v>
      </c>
      <c r="C2051" s="123">
        <f>IF('表格编辑 '!E2051="","",'表格编辑 '!E2051)</f>
        <v>67</v>
      </c>
      <c r="D2051" s="123" t="str">
        <f>IF('表格编辑 '!F2051="","",'表格编辑 '!F2051)</f>
        <v>AI_born_event(RECEIVER, ARG0, ARG1, ARG2, ARG3,ARG4)</v>
      </c>
      <c r="E2051" s="123" t="str">
        <f>IF('表格编辑 '!G2051="","",'表格编辑 '!G2051)</f>
        <v>AI_update_event(RECEIVER, ARG0, ARG1, ARG2, ARG3,ARG4)</v>
      </c>
      <c r="F2051" s="123" t="str">
        <f>IF('表格编辑 '!H2051="","",'表格编辑 '!H2051)</f>
        <v/>
      </c>
      <c r="G2051" s="123" t="str">
        <f>IF('表格编辑 '!I2051="","",'表格编辑 '!I2051)</f>
        <v/>
      </c>
      <c r="H2051" s="123" t="str">
        <f>IF('表格编辑 '!J2051="","",'表格编辑 '!J2051)</f>
        <v>test_deadth_event(RECEIVER, ARG0, ARG1, ARG2, ARG3,ARG4)</v>
      </c>
      <c r="I2051" s="123">
        <f>IF('表格编辑 '!K2051="","",'表格编辑 '!K2051)</f>
        <v>1</v>
      </c>
      <c r="J2051" s="123">
        <f>IF('表格编辑 '!L2051="","",'表格编辑 '!L2051)</f>
        <v>24000</v>
      </c>
      <c r="K2051" s="123">
        <f>IF('表格编辑 '!M2051="","",'表格编辑 '!M2051)</f>
        <v>2000</v>
      </c>
      <c r="L2051" s="123">
        <f>IF('表格编辑 '!N2051="","",'表格编辑 '!N2051)</f>
        <v>650</v>
      </c>
      <c r="M2051" s="123">
        <f>IF('表格编辑 '!O2051="","",'表格编辑 '!O2051)</f>
        <v>500</v>
      </c>
      <c r="N2051" s="123">
        <f>IF('表格编辑 '!P2051="","",'表格编辑 '!P2051)</f>
        <v>100</v>
      </c>
      <c r="O2051" s="123">
        <f>IF('表格编辑 '!Q2051="","",'表格编辑 '!Q2051)</f>
        <v>300</v>
      </c>
      <c r="P2051" s="123">
        <f>IF('表格编辑 '!R2051="","",'表格编辑 '!R2051)</f>
        <v>600</v>
      </c>
      <c r="Q2051" s="123">
        <f>IF('表格编辑 '!S2051="","",'表格编辑 '!S2051)</f>
        <v>400</v>
      </c>
      <c r="R2051" s="123" t="str">
        <f>IF('表格编辑 '!T2051="","",'表格编辑 '!T2051)</f>
        <v/>
      </c>
      <c r="S2051" s="123" t="str">
        <f>IF('表格编辑 '!U2051="","",'表格编辑 '!U2051)</f>
        <v/>
      </c>
      <c r="T2051" s="123" t="str">
        <f>IF('表格编辑 '!V2051="","",'表格编辑 '!V2051)</f>
        <v/>
      </c>
      <c r="U2051" s="123" t="str">
        <f>IF('表格编辑 '!W2051="","",'表格编辑 '!W2051)</f>
        <v/>
      </c>
      <c r="V2051" s="123" t="str">
        <f>IF('表格编辑 '!X2051="","",'表格编辑 '!X2051)</f>
        <v/>
      </c>
      <c r="W2051" s="123" t="str">
        <f>IF('表格编辑 '!Y2051="","",'表格编辑 '!Y2051)</f>
        <v/>
      </c>
      <c r="X2051" s="123" t="str">
        <f>IF('表格编辑 '!Z2051="","",'表格编辑 '!Z2051)</f>
        <v/>
      </c>
      <c r="Y2051" s="123" t="str">
        <f>IF('表格编辑 '!AA2051="","",'表格编辑 '!AA2051)</f>
        <v/>
      </c>
      <c r="Z2051" s="123" t="str">
        <f>IF('表格编辑 '!AB2051="","",'表格编辑 '!AB2051)</f>
        <v/>
      </c>
      <c r="AA2051" s="123" t="str">
        <f>IF('表格编辑 '!AC2051="","",'表格编辑 '!AC2051)</f>
        <v/>
      </c>
      <c r="AB2051" s="123" t="str">
        <f>IF('表格编辑 '!AD2051="","",'表格编辑 '!AD2051)</f>
        <v/>
      </c>
      <c r="AC2051" s="123" t="str">
        <f>IF('表格编辑 '!AE2051="","",'表格编辑 '!AE2051)</f>
        <v/>
      </c>
      <c r="AD2051" s="123" t="str">
        <f>IF('表格编辑 '!AF2051="","",'表格编辑 '!AF2051)</f>
        <v/>
      </c>
    </row>
    <row r="2052" spans="1:30">
      <c r="A2052" s="123">
        <f>IF('表格编辑 '!A2052="","",'表格编辑 '!A2052)</f>
        <v>52081</v>
      </c>
      <c r="B2052" s="123">
        <f>IF('表格编辑 '!B2052="","",'表格编辑 '!B2052)</f>
        <v>10171</v>
      </c>
      <c r="C2052" s="123">
        <f>IF('表格编辑 '!E2052="","",'表格编辑 '!E2052)</f>
        <v>69</v>
      </c>
      <c r="D2052" s="123" t="str">
        <f>IF('表格编辑 '!F2052="","",'表格编辑 '!F2052)</f>
        <v>AI_born_event(RECEIVER, ARG0, ARG1, ARG2, ARG3,ARG4)</v>
      </c>
      <c r="E2052" s="123" t="str">
        <f>IF('表格编辑 '!G2052="","",'表格编辑 '!G2052)</f>
        <v>AI_update_event(RECEIVER, ARG0, ARG1, ARG2, ARG3,ARG4)</v>
      </c>
      <c r="F2052" s="123" t="str">
        <f>IF('表格编辑 '!H2052="","",'表格编辑 '!H2052)</f>
        <v/>
      </c>
      <c r="G2052" s="123" t="str">
        <f>IF('表格编辑 '!I2052="","",'表格编辑 '!I2052)</f>
        <v/>
      </c>
      <c r="H2052" s="123" t="str">
        <f>IF('表格编辑 '!J2052="","",'表格编辑 '!J2052)</f>
        <v>test_deadth_event(RECEIVER, ARG0, ARG1, ARG2, ARG3,ARG4)</v>
      </c>
      <c r="I2052" s="123">
        <f>IF('表格编辑 '!K2052="","",'表格编辑 '!K2052)</f>
        <v>1</v>
      </c>
      <c r="J2052" s="123">
        <f>IF('表格编辑 '!L2052="","",'表格编辑 '!L2052)</f>
        <v>26000</v>
      </c>
      <c r="K2052" s="123">
        <f>IF('表格编辑 '!M2052="","",'表格编辑 '!M2052)</f>
        <v>2000</v>
      </c>
      <c r="L2052" s="123">
        <f>IF('表格编辑 '!N2052="","",'表格编辑 '!N2052)</f>
        <v>700</v>
      </c>
      <c r="M2052" s="123">
        <f>IF('表格编辑 '!O2052="","",'表格编辑 '!O2052)</f>
        <v>500</v>
      </c>
      <c r="N2052" s="123">
        <f>IF('表格编辑 '!P2052="","",'表格编辑 '!P2052)</f>
        <v>100</v>
      </c>
      <c r="O2052" s="123">
        <f>IF('表格编辑 '!Q2052="","",'表格编辑 '!Q2052)</f>
        <v>300</v>
      </c>
      <c r="P2052" s="123">
        <f>IF('表格编辑 '!R2052="","",'表格编辑 '!R2052)</f>
        <v>600</v>
      </c>
      <c r="Q2052" s="123">
        <f>IF('表格编辑 '!S2052="","",'表格编辑 '!S2052)</f>
        <v>400</v>
      </c>
      <c r="R2052" s="123" t="str">
        <f>IF('表格编辑 '!T2052="","",'表格编辑 '!T2052)</f>
        <v/>
      </c>
      <c r="S2052" s="123" t="str">
        <f>IF('表格编辑 '!U2052="","",'表格编辑 '!U2052)</f>
        <v/>
      </c>
      <c r="T2052" s="123" t="str">
        <f>IF('表格编辑 '!V2052="","",'表格编辑 '!V2052)</f>
        <v/>
      </c>
      <c r="U2052" s="123" t="str">
        <f>IF('表格编辑 '!W2052="","",'表格编辑 '!W2052)</f>
        <v/>
      </c>
      <c r="V2052" s="123" t="str">
        <f>IF('表格编辑 '!X2052="","",'表格编辑 '!X2052)</f>
        <v/>
      </c>
      <c r="W2052" s="123" t="str">
        <f>IF('表格编辑 '!Y2052="","",'表格编辑 '!Y2052)</f>
        <v/>
      </c>
      <c r="X2052" s="123" t="str">
        <f>IF('表格编辑 '!Z2052="","",'表格编辑 '!Z2052)</f>
        <v/>
      </c>
      <c r="Y2052" s="123" t="str">
        <f>IF('表格编辑 '!AA2052="","",'表格编辑 '!AA2052)</f>
        <v/>
      </c>
      <c r="Z2052" s="123" t="str">
        <f>IF('表格编辑 '!AB2052="","",'表格编辑 '!AB2052)</f>
        <v/>
      </c>
      <c r="AA2052" s="123" t="str">
        <f>IF('表格编辑 '!AC2052="","",'表格编辑 '!AC2052)</f>
        <v/>
      </c>
      <c r="AB2052" s="123" t="str">
        <f>IF('表格编辑 '!AD2052="","",'表格编辑 '!AD2052)</f>
        <v/>
      </c>
      <c r="AC2052" s="123" t="str">
        <f>IF('表格编辑 '!AE2052="","",'表格编辑 '!AE2052)</f>
        <v/>
      </c>
      <c r="AD2052" s="123" t="str">
        <f>IF('表格编辑 '!AF2052="","",'表格编辑 '!AF2052)</f>
        <v/>
      </c>
    </row>
    <row r="2053" spans="1:30">
      <c r="A2053" s="123">
        <f>IF('表格编辑 '!A2053="","",'表格编辑 '!A2053)</f>
        <v>52082</v>
      </c>
      <c r="B2053" s="123">
        <f>IF('表格编辑 '!B2053="","",'表格编辑 '!B2053)</f>
        <v>10172</v>
      </c>
      <c r="C2053" s="123">
        <f>IF('表格编辑 '!E2053="","",'表格编辑 '!E2053)</f>
        <v>69</v>
      </c>
      <c r="D2053" s="123" t="str">
        <f>IF('表格编辑 '!F2053="","",'表格编辑 '!F2053)</f>
        <v>AI_born_event(RECEIVER, ARG0, ARG1, ARG2, ARG3,ARG4)</v>
      </c>
      <c r="E2053" s="123" t="str">
        <f>IF('表格编辑 '!G2053="","",'表格编辑 '!G2053)</f>
        <v>AI_update_event(RECEIVER, ARG0, ARG1, ARG2, ARG3,ARG4)</v>
      </c>
      <c r="F2053" s="123" t="str">
        <f>IF('表格编辑 '!H2053="","",'表格编辑 '!H2053)</f>
        <v/>
      </c>
      <c r="G2053" s="123" t="str">
        <f>IF('表格编辑 '!I2053="","",'表格编辑 '!I2053)</f>
        <v/>
      </c>
      <c r="H2053" s="123" t="str">
        <f>IF('表格编辑 '!J2053="","",'表格编辑 '!J2053)</f>
        <v>test_deadth_event(RECEIVER, ARG0, ARG1, ARG2, ARG3,ARG4)</v>
      </c>
      <c r="I2053" s="123">
        <f>IF('表格编辑 '!K2053="","",'表格编辑 '!K2053)</f>
        <v>1</v>
      </c>
      <c r="J2053" s="123">
        <f>IF('表格编辑 '!L2053="","",'表格编辑 '!L2053)</f>
        <v>28000</v>
      </c>
      <c r="K2053" s="123">
        <f>IF('表格编辑 '!M2053="","",'表格编辑 '!M2053)</f>
        <v>2000</v>
      </c>
      <c r="L2053" s="123">
        <f>IF('表格编辑 '!N2053="","",'表格编辑 '!N2053)</f>
        <v>750</v>
      </c>
      <c r="M2053" s="123">
        <f>IF('表格编辑 '!O2053="","",'表格编辑 '!O2053)</f>
        <v>500</v>
      </c>
      <c r="N2053" s="123">
        <f>IF('表格编辑 '!P2053="","",'表格编辑 '!P2053)</f>
        <v>100</v>
      </c>
      <c r="O2053" s="123">
        <f>IF('表格编辑 '!Q2053="","",'表格编辑 '!Q2053)</f>
        <v>300</v>
      </c>
      <c r="P2053" s="123">
        <f>IF('表格编辑 '!R2053="","",'表格编辑 '!R2053)</f>
        <v>600</v>
      </c>
      <c r="Q2053" s="123">
        <f>IF('表格编辑 '!S2053="","",'表格编辑 '!S2053)</f>
        <v>400</v>
      </c>
      <c r="R2053" s="123" t="str">
        <f>IF('表格编辑 '!T2053="","",'表格编辑 '!T2053)</f>
        <v/>
      </c>
      <c r="S2053" s="123" t="str">
        <f>IF('表格编辑 '!U2053="","",'表格编辑 '!U2053)</f>
        <v/>
      </c>
      <c r="T2053" s="123" t="str">
        <f>IF('表格编辑 '!V2053="","",'表格编辑 '!V2053)</f>
        <v/>
      </c>
      <c r="U2053" s="123" t="str">
        <f>IF('表格编辑 '!W2053="","",'表格编辑 '!W2053)</f>
        <v/>
      </c>
      <c r="V2053" s="123" t="str">
        <f>IF('表格编辑 '!X2053="","",'表格编辑 '!X2053)</f>
        <v/>
      </c>
      <c r="W2053" s="123" t="str">
        <f>IF('表格编辑 '!Y2053="","",'表格编辑 '!Y2053)</f>
        <v/>
      </c>
      <c r="X2053" s="123" t="str">
        <f>IF('表格编辑 '!Z2053="","",'表格编辑 '!Z2053)</f>
        <v/>
      </c>
      <c r="Y2053" s="123" t="str">
        <f>IF('表格编辑 '!AA2053="","",'表格编辑 '!AA2053)</f>
        <v/>
      </c>
      <c r="Z2053" s="123" t="str">
        <f>IF('表格编辑 '!AB2053="","",'表格编辑 '!AB2053)</f>
        <v/>
      </c>
      <c r="AA2053" s="123" t="str">
        <f>IF('表格编辑 '!AC2053="","",'表格编辑 '!AC2053)</f>
        <v/>
      </c>
      <c r="AB2053" s="123" t="str">
        <f>IF('表格编辑 '!AD2053="","",'表格编辑 '!AD2053)</f>
        <v/>
      </c>
      <c r="AC2053" s="123" t="str">
        <f>IF('表格编辑 '!AE2053="","",'表格编辑 '!AE2053)</f>
        <v/>
      </c>
      <c r="AD2053" s="123" t="str">
        <f>IF('表格编辑 '!AF2053="","",'表格编辑 '!AF2053)</f>
        <v/>
      </c>
    </row>
    <row r="2054" spans="1:30">
      <c r="A2054" s="123">
        <f>IF('表格编辑 '!A2054="","",'表格编辑 '!A2054)</f>
        <v>52083</v>
      </c>
      <c r="B2054" s="123">
        <f>IF('表格编辑 '!B2054="","",'表格编辑 '!B2054)</f>
        <v>10173</v>
      </c>
      <c r="C2054" s="123">
        <f>IF('表格编辑 '!E2054="","",'表格编辑 '!E2054)</f>
        <v>70</v>
      </c>
      <c r="D2054" s="123" t="str">
        <f>IF('表格编辑 '!F2054="","",'表格编辑 '!F2054)</f>
        <v>AI_born_event(RECEIVER, ARG0, ARG1, ARG2, ARG3,ARG4)</v>
      </c>
      <c r="E2054" s="123" t="str">
        <f>IF('表格编辑 '!G2054="","",'表格编辑 '!G2054)</f>
        <v>AI_update_event(RECEIVER, ARG0, ARG1, ARG2, ARG3,ARG4)</v>
      </c>
      <c r="F2054" s="123" t="str">
        <f>IF('表格编辑 '!H2054="","",'表格编辑 '!H2054)</f>
        <v/>
      </c>
      <c r="G2054" s="123" t="str">
        <f>IF('表格编辑 '!I2054="","",'表格编辑 '!I2054)</f>
        <v/>
      </c>
      <c r="H2054" s="123" t="str">
        <f>IF('表格编辑 '!J2054="","",'表格编辑 '!J2054)</f>
        <v>test_deadth_event(RECEIVER, ARG0, ARG1, ARG2, ARG3,ARG4)</v>
      </c>
      <c r="I2054" s="123">
        <f>IF('表格编辑 '!K2054="","",'表格编辑 '!K2054)</f>
        <v>1</v>
      </c>
      <c r="J2054" s="123">
        <f>IF('表格编辑 '!L2054="","",'表格编辑 '!L2054)</f>
        <v>30000</v>
      </c>
      <c r="K2054" s="123">
        <f>IF('表格编辑 '!M2054="","",'表格编辑 '!M2054)</f>
        <v>2000</v>
      </c>
      <c r="L2054" s="123">
        <f>IF('表格编辑 '!N2054="","",'表格编辑 '!N2054)</f>
        <v>800</v>
      </c>
      <c r="M2054" s="123">
        <f>IF('表格编辑 '!O2054="","",'表格编辑 '!O2054)</f>
        <v>500</v>
      </c>
      <c r="N2054" s="123">
        <f>IF('表格编辑 '!P2054="","",'表格编辑 '!P2054)</f>
        <v>100</v>
      </c>
      <c r="O2054" s="123">
        <f>IF('表格编辑 '!Q2054="","",'表格编辑 '!Q2054)</f>
        <v>300</v>
      </c>
      <c r="P2054" s="123">
        <f>IF('表格编辑 '!R2054="","",'表格编辑 '!R2054)</f>
        <v>600</v>
      </c>
      <c r="Q2054" s="123">
        <f>IF('表格编辑 '!S2054="","",'表格编辑 '!S2054)</f>
        <v>400</v>
      </c>
      <c r="R2054" s="123" t="str">
        <f>IF('表格编辑 '!T2054="","",'表格编辑 '!T2054)</f>
        <v/>
      </c>
      <c r="S2054" s="123" t="str">
        <f>IF('表格编辑 '!U2054="","",'表格编辑 '!U2054)</f>
        <v/>
      </c>
      <c r="T2054" s="123" t="str">
        <f>IF('表格编辑 '!V2054="","",'表格编辑 '!V2054)</f>
        <v/>
      </c>
      <c r="U2054" s="123" t="str">
        <f>IF('表格编辑 '!W2054="","",'表格编辑 '!W2054)</f>
        <v/>
      </c>
      <c r="V2054" s="123" t="str">
        <f>IF('表格编辑 '!X2054="","",'表格编辑 '!X2054)</f>
        <v/>
      </c>
      <c r="W2054" s="123" t="str">
        <f>IF('表格编辑 '!Y2054="","",'表格编辑 '!Y2054)</f>
        <v/>
      </c>
      <c r="X2054" s="123" t="str">
        <f>IF('表格编辑 '!Z2054="","",'表格编辑 '!Z2054)</f>
        <v/>
      </c>
      <c r="Y2054" s="123" t="str">
        <f>IF('表格编辑 '!AA2054="","",'表格编辑 '!AA2054)</f>
        <v/>
      </c>
      <c r="Z2054" s="123" t="str">
        <f>IF('表格编辑 '!AB2054="","",'表格编辑 '!AB2054)</f>
        <v/>
      </c>
      <c r="AA2054" s="123" t="str">
        <f>IF('表格编辑 '!AC2054="","",'表格编辑 '!AC2054)</f>
        <v/>
      </c>
      <c r="AB2054" s="123" t="str">
        <f>IF('表格编辑 '!AD2054="","",'表格编辑 '!AD2054)</f>
        <v/>
      </c>
      <c r="AC2054" s="123" t="str">
        <f>IF('表格编辑 '!AE2054="","",'表格编辑 '!AE2054)</f>
        <v/>
      </c>
      <c r="AD2054" s="123" t="str">
        <f>IF('表格编辑 '!AF2054="","",'表格编辑 '!AF2054)</f>
        <v/>
      </c>
    </row>
    <row r="2055" spans="1:30">
      <c r="A2055" s="123">
        <f>IF('表格编辑 '!A2055="","",'表格编辑 '!A2055)</f>
        <v>52084</v>
      </c>
      <c r="B2055" s="123">
        <f>IF('表格编辑 '!B2055="","",'表格编辑 '!B2055)</f>
        <v>10174</v>
      </c>
      <c r="C2055" s="123">
        <f>IF('表格编辑 '!E2055="","",'表格编辑 '!E2055)</f>
        <v>70</v>
      </c>
      <c r="D2055" s="123" t="str">
        <f>IF('表格编辑 '!F2055="","",'表格编辑 '!F2055)</f>
        <v>AI_born_event(RECEIVER, ARG0, ARG1, ARG2, ARG3,ARG4)</v>
      </c>
      <c r="E2055" s="123" t="str">
        <f>IF('表格编辑 '!G2055="","",'表格编辑 '!G2055)</f>
        <v>AI_update_event(RECEIVER, ARG0, ARG1, ARG2, ARG3,ARG4)</v>
      </c>
      <c r="F2055" s="123" t="str">
        <f>IF('表格编辑 '!H2055="","",'表格编辑 '!H2055)</f>
        <v/>
      </c>
      <c r="G2055" s="123" t="str">
        <f>IF('表格编辑 '!I2055="","",'表格编辑 '!I2055)</f>
        <v/>
      </c>
      <c r="H2055" s="123" t="str">
        <f>IF('表格编辑 '!J2055="","",'表格编辑 '!J2055)</f>
        <v>test_deadth_event(RECEIVER, ARG0, ARG1, ARG2, ARG3,ARG4)</v>
      </c>
      <c r="I2055" s="123">
        <f>IF('表格编辑 '!K2055="","",'表格编辑 '!K2055)</f>
        <v>1</v>
      </c>
      <c r="J2055" s="123">
        <f>IF('表格编辑 '!L2055="","",'表格编辑 '!L2055)</f>
        <v>30000</v>
      </c>
      <c r="K2055" s="123">
        <f>IF('表格编辑 '!M2055="","",'表格编辑 '!M2055)</f>
        <v>2000</v>
      </c>
      <c r="L2055" s="123">
        <f>IF('表格编辑 '!N2055="","",'表格编辑 '!N2055)</f>
        <v>900</v>
      </c>
      <c r="M2055" s="123">
        <f>IF('表格编辑 '!O2055="","",'表格编辑 '!O2055)</f>
        <v>500</v>
      </c>
      <c r="N2055" s="123">
        <f>IF('表格编辑 '!P2055="","",'表格编辑 '!P2055)</f>
        <v>100</v>
      </c>
      <c r="O2055" s="123">
        <f>IF('表格编辑 '!Q2055="","",'表格编辑 '!Q2055)</f>
        <v>300</v>
      </c>
      <c r="P2055" s="123">
        <f>IF('表格编辑 '!R2055="","",'表格编辑 '!R2055)</f>
        <v>600</v>
      </c>
      <c r="Q2055" s="123">
        <f>IF('表格编辑 '!S2055="","",'表格编辑 '!S2055)</f>
        <v>400</v>
      </c>
      <c r="R2055" s="123" t="str">
        <f>IF('表格编辑 '!T2055="","",'表格编辑 '!T2055)</f>
        <v/>
      </c>
      <c r="S2055" s="123" t="str">
        <f>IF('表格编辑 '!U2055="","",'表格编辑 '!U2055)</f>
        <v/>
      </c>
      <c r="T2055" s="123" t="str">
        <f>IF('表格编辑 '!V2055="","",'表格编辑 '!V2055)</f>
        <v/>
      </c>
      <c r="U2055" s="123" t="str">
        <f>IF('表格编辑 '!W2055="","",'表格编辑 '!W2055)</f>
        <v/>
      </c>
      <c r="V2055" s="123" t="str">
        <f>IF('表格编辑 '!X2055="","",'表格编辑 '!X2055)</f>
        <v/>
      </c>
      <c r="W2055" s="123" t="str">
        <f>IF('表格编辑 '!Y2055="","",'表格编辑 '!Y2055)</f>
        <v/>
      </c>
      <c r="X2055" s="123" t="str">
        <f>IF('表格编辑 '!Z2055="","",'表格编辑 '!Z2055)</f>
        <v/>
      </c>
      <c r="Y2055" s="123" t="str">
        <f>IF('表格编辑 '!AA2055="","",'表格编辑 '!AA2055)</f>
        <v/>
      </c>
      <c r="Z2055" s="123" t="str">
        <f>IF('表格编辑 '!AB2055="","",'表格编辑 '!AB2055)</f>
        <v/>
      </c>
      <c r="AA2055" s="123" t="str">
        <f>IF('表格编辑 '!AC2055="","",'表格编辑 '!AC2055)</f>
        <v/>
      </c>
      <c r="AB2055" s="123" t="str">
        <f>IF('表格编辑 '!AD2055="","",'表格编辑 '!AD2055)</f>
        <v/>
      </c>
      <c r="AC2055" s="123" t="str">
        <f>IF('表格编辑 '!AE2055="","",'表格编辑 '!AE2055)</f>
        <v/>
      </c>
      <c r="AD2055" s="123" t="str">
        <f>IF('表格编辑 '!AF2055="","",'表格编辑 '!AF2055)</f>
        <v/>
      </c>
    </row>
    <row r="2056" spans="1:30">
      <c r="A2056" s="123">
        <f>IF('表格编辑 '!A2056="","",'表格编辑 '!A2056)</f>
        <v>55000</v>
      </c>
      <c r="B2056" s="123">
        <f>IF('表格编辑 '!B2056="","",'表格编辑 '!B2056)</f>
        <v>2031</v>
      </c>
      <c r="C2056" s="123">
        <f>IF('表格编辑 '!E2056="","",'表格编辑 '!E2056)</f>
        <v>30</v>
      </c>
      <c r="D2056" s="123" t="str">
        <f>IF('表格编辑 '!F2056="","",'表格编辑 '!F2056)</f>
        <v>AI_born_event(RECEIVER, ARG0, ARG1, ARG2, ARG3,ARG4)</v>
      </c>
      <c r="E2056" s="123" t="str">
        <f>IF('表格编辑 '!G2056="","",'表格编辑 '!G2056)</f>
        <v>AI_update_event(RECEIVER, ARG0, ARG1, ARG2, ARG3,ARG4)</v>
      </c>
      <c r="F2056" s="123" t="str">
        <f>IF('表格编辑 '!H2056="","",'表格编辑 '!H2056)</f>
        <v/>
      </c>
      <c r="G2056" s="123" t="str">
        <f>IF('表格编辑 '!I2056="","",'表格编辑 '!I2056)</f>
        <v/>
      </c>
      <c r="H2056" s="123" t="str">
        <f>IF('表格编辑 '!J2056="","",'表格编辑 '!J2056)</f>
        <v>test_deadth_event(RECEIVER, ARG0, ARG1, ARG2, ARG3,ARG4)</v>
      </c>
      <c r="I2056" s="123">
        <f>IF('表格编辑 '!K2056="","",'表格编辑 '!K2056)</f>
        <v>1</v>
      </c>
      <c r="J2056" s="123">
        <f>IF('表格编辑 '!L2056="","",'表格编辑 '!L2056)</f>
        <v>19000</v>
      </c>
      <c r="K2056" s="123">
        <f>IF('表格编辑 '!M2056="","",'表格编辑 '!M2056)</f>
        <v>2500</v>
      </c>
      <c r="L2056" s="123">
        <f>IF('表格编辑 '!N2056="","",'表格编辑 '!N2056)</f>
        <v>423</v>
      </c>
      <c r="M2056" s="123">
        <f>IF('表格编辑 '!O2056="","",'表格编辑 '!O2056)</f>
        <v>120</v>
      </c>
      <c r="N2056" s="123">
        <f>IF('表格编辑 '!P2056="","",'表格编辑 '!P2056)</f>
        <v>150</v>
      </c>
      <c r="O2056" s="123">
        <f>IF('表格编辑 '!Q2056="","",'表格编辑 '!Q2056)</f>
        <v>100</v>
      </c>
      <c r="P2056" s="123">
        <f>IF('表格编辑 '!R2056="","",'表格编辑 '!R2056)</f>
        <v>610</v>
      </c>
      <c r="Q2056" s="123">
        <f>IF('表格编辑 '!S2056="","",'表格编辑 '!S2056)</f>
        <v>320</v>
      </c>
      <c r="R2056" s="123" t="str">
        <f>IF('表格编辑 '!T2056="","",'表格编辑 '!T2056)</f>
        <v/>
      </c>
      <c r="S2056" s="123">
        <f>IF('表格编辑 '!U2056="","",'表格编辑 '!U2056)</f>
        <v>67</v>
      </c>
      <c r="T2056" s="123" t="str">
        <f>IF('表格编辑 '!V2056="","",'表格编辑 '!V2056)</f>
        <v/>
      </c>
      <c r="U2056" s="123">
        <f>IF('表格编辑 '!W2056="","",'表格编辑 '!W2056)</f>
        <v>20</v>
      </c>
      <c r="V2056" s="123" t="str">
        <f>IF('表格编辑 '!X2056="","",'表格编辑 '!X2056)</f>
        <v/>
      </c>
      <c r="W2056" s="123">
        <f>IF('表格编辑 '!Y2056="","",'表格编辑 '!Y2056)</f>
        <v>100</v>
      </c>
      <c r="X2056" s="123">
        <f>IF('表格编辑 '!Z2056="","",'表格编辑 '!Z2056)</f>
        <v>100</v>
      </c>
      <c r="Y2056" s="123">
        <f>IF('表格编辑 '!AA2056="","",'表格编辑 '!AA2056)</f>
        <v>100</v>
      </c>
      <c r="Z2056" s="123">
        <f>IF('表格编辑 '!AB2056="","",'表格编辑 '!AB2056)</f>
        <v>100</v>
      </c>
      <c r="AA2056" s="123">
        <f>IF('表格编辑 '!AC2056="","",'表格编辑 '!AC2056)</f>
        <v>100</v>
      </c>
      <c r="AB2056" s="123">
        <f>IF('表格编辑 '!AD2056="","",'表格编辑 '!AD2056)</f>
        <v>100</v>
      </c>
      <c r="AC2056" s="123" t="str">
        <f>IF('表格编辑 '!AE2056="","",'表格编辑 '!AE2056)</f>
        <v/>
      </c>
      <c r="AD2056" s="123">
        <f>IF('表格编辑 '!AF2056="","",'表格编辑 '!AF2056)</f>
        <v>101003</v>
      </c>
    </row>
    <row r="2057" spans="1:30">
      <c r="A2057" s="123">
        <f>IF('表格编辑 '!A2057="","",'表格编辑 '!A2057)</f>
        <v>55001</v>
      </c>
      <c r="B2057" s="123">
        <f>IF('表格编辑 '!B2057="","",'表格编辑 '!B2057)</f>
        <v>2032</v>
      </c>
      <c r="C2057" s="123">
        <f>IF('表格编辑 '!E2057="","",'表格编辑 '!E2057)</f>
        <v>30</v>
      </c>
      <c r="D2057" s="123" t="str">
        <f>IF('表格编辑 '!F2057="","",'表格编辑 '!F2057)</f>
        <v>AI_born_event(RECEIVER, ARG0, ARG1, ARG2, ARG3,ARG4)</v>
      </c>
      <c r="E2057" s="123" t="str">
        <f>IF('表格编辑 '!G2057="","",'表格编辑 '!G2057)</f>
        <v>AI_update_event(RECEIVER, ARG0, ARG1, ARG2, ARG3,ARG4)</v>
      </c>
      <c r="F2057" s="123" t="str">
        <f>IF('表格编辑 '!H2057="","",'表格编辑 '!H2057)</f>
        <v/>
      </c>
      <c r="G2057" s="123" t="str">
        <f>IF('表格编辑 '!I2057="","",'表格编辑 '!I2057)</f>
        <v/>
      </c>
      <c r="H2057" s="123" t="str">
        <f>IF('表格编辑 '!J2057="","",'表格编辑 '!J2057)</f>
        <v>test_deadth_event(RECEIVER, ARG0, ARG1, ARG2, ARG3,ARG4)</v>
      </c>
      <c r="I2057" s="123">
        <f>IF('表格编辑 '!K2057="","",'表格编辑 '!K2057)</f>
        <v>1</v>
      </c>
      <c r="J2057" s="123">
        <f>IF('表格编辑 '!L2057="","",'表格编辑 '!L2057)</f>
        <v>21000</v>
      </c>
      <c r="K2057" s="123">
        <f>IF('表格编辑 '!M2057="","",'表格编辑 '!M2057)</f>
        <v>2500</v>
      </c>
      <c r="L2057" s="123">
        <f>IF('表格编辑 '!N2057="","",'表格编辑 '!N2057)</f>
        <v>434</v>
      </c>
      <c r="M2057" s="123">
        <f>IF('表格编辑 '!O2057="","",'表格编辑 '!O2057)</f>
        <v>140</v>
      </c>
      <c r="N2057" s="123">
        <f>IF('表格编辑 '!P2057="","",'表格编辑 '!P2057)</f>
        <v>150</v>
      </c>
      <c r="O2057" s="123">
        <f>IF('表格编辑 '!Q2057="","",'表格编辑 '!Q2057)</f>
        <v>100</v>
      </c>
      <c r="P2057" s="123">
        <f>IF('表格编辑 '!R2057="","",'表格编辑 '!R2057)</f>
        <v>620</v>
      </c>
      <c r="Q2057" s="123">
        <f>IF('表格编辑 '!S2057="","",'表格编辑 '!S2057)</f>
        <v>320</v>
      </c>
      <c r="R2057" s="123" t="str">
        <f>IF('表格编辑 '!T2057="","",'表格编辑 '!T2057)</f>
        <v/>
      </c>
      <c r="S2057" s="123">
        <f>IF('表格编辑 '!U2057="","",'表格编辑 '!U2057)</f>
        <v>68</v>
      </c>
      <c r="T2057" s="123" t="str">
        <f>IF('表格编辑 '!V2057="","",'表格编辑 '!V2057)</f>
        <v/>
      </c>
      <c r="U2057" s="123">
        <f>IF('表格编辑 '!W2057="","",'表格编辑 '!W2057)</f>
        <v>20</v>
      </c>
      <c r="V2057" s="123" t="str">
        <f>IF('表格编辑 '!X2057="","",'表格编辑 '!X2057)</f>
        <v/>
      </c>
      <c r="W2057" s="123">
        <f>IF('表格编辑 '!Y2057="","",'表格编辑 '!Y2057)</f>
        <v>100</v>
      </c>
      <c r="X2057" s="123">
        <f>IF('表格编辑 '!Z2057="","",'表格编辑 '!Z2057)</f>
        <v>100</v>
      </c>
      <c r="Y2057" s="123">
        <f>IF('表格编辑 '!AA2057="","",'表格编辑 '!AA2057)</f>
        <v>100</v>
      </c>
      <c r="Z2057" s="123">
        <f>IF('表格编辑 '!AB2057="","",'表格编辑 '!AB2057)</f>
        <v>100</v>
      </c>
      <c r="AA2057" s="123">
        <f>IF('表格编辑 '!AC2057="","",'表格编辑 '!AC2057)</f>
        <v>100</v>
      </c>
      <c r="AB2057" s="123">
        <f>IF('表格编辑 '!AD2057="","",'表格编辑 '!AD2057)</f>
        <v>100</v>
      </c>
      <c r="AC2057" s="123" t="str">
        <f>IF('表格编辑 '!AE2057="","",'表格编辑 '!AE2057)</f>
        <v/>
      </c>
      <c r="AD2057" s="123">
        <f>IF('表格编辑 '!AF2057="","",'表格编辑 '!AF2057)</f>
        <v>101003</v>
      </c>
    </row>
    <row r="2058" spans="1:30">
      <c r="A2058" s="123">
        <f>IF('表格编辑 '!A2058="","",'表格编辑 '!A2058)</f>
        <v>55002</v>
      </c>
      <c r="B2058" s="123">
        <f>IF('表格编辑 '!B2058="","",'表格编辑 '!B2058)</f>
        <v>2033</v>
      </c>
      <c r="C2058" s="123">
        <f>IF('表格编辑 '!E2058="","",'表格编辑 '!E2058)</f>
        <v>35</v>
      </c>
      <c r="D2058" s="123" t="str">
        <f>IF('表格编辑 '!F2058="","",'表格编辑 '!F2058)</f>
        <v>AI_born_event(RECEIVER, ARG0, ARG1, ARG2, ARG3,ARG4)</v>
      </c>
      <c r="E2058" s="123" t="str">
        <f>IF('表格编辑 '!G2058="","",'表格编辑 '!G2058)</f>
        <v>AI_update_event(RECEIVER, ARG0, ARG1, ARG2, ARG3,ARG4)</v>
      </c>
      <c r="F2058" s="123" t="str">
        <f>IF('表格编辑 '!H2058="","",'表格编辑 '!H2058)</f>
        <v/>
      </c>
      <c r="G2058" s="123" t="str">
        <f>IF('表格编辑 '!I2058="","",'表格编辑 '!I2058)</f>
        <v/>
      </c>
      <c r="H2058" s="123" t="str">
        <f>IF('表格编辑 '!J2058="","",'表格编辑 '!J2058)</f>
        <v>test_deadth_event(RECEIVER, ARG0, ARG1, ARG2, ARG3,ARG4)</v>
      </c>
      <c r="I2058" s="123">
        <f>IF('表格编辑 '!K2058="","",'表格编辑 '!K2058)</f>
        <v>1</v>
      </c>
      <c r="J2058" s="123">
        <f>IF('表格编辑 '!L2058="","",'表格编辑 '!L2058)</f>
        <v>25000</v>
      </c>
      <c r="K2058" s="123">
        <f>IF('表格编辑 '!M2058="","",'表格编辑 '!M2058)</f>
        <v>2500</v>
      </c>
      <c r="L2058" s="123">
        <f>IF('表格编辑 '!N2058="","",'表格编辑 '!N2058)</f>
        <v>446</v>
      </c>
      <c r="M2058" s="123">
        <f>IF('表格编辑 '!O2058="","",'表格编辑 '!O2058)</f>
        <v>180</v>
      </c>
      <c r="N2058" s="123">
        <f>IF('表格编辑 '!P2058="","",'表格编辑 '!P2058)</f>
        <v>170</v>
      </c>
      <c r="O2058" s="123">
        <f>IF('表格编辑 '!Q2058="","",'表格编辑 '!Q2058)</f>
        <v>150</v>
      </c>
      <c r="P2058" s="123">
        <f>IF('表格编辑 '!R2058="","",'表格编辑 '!R2058)</f>
        <v>630</v>
      </c>
      <c r="Q2058" s="123">
        <f>IF('表格编辑 '!S2058="","",'表格编辑 '!S2058)</f>
        <v>320</v>
      </c>
      <c r="R2058" s="123" t="str">
        <f>IF('表格编辑 '!T2058="","",'表格编辑 '!T2058)</f>
        <v/>
      </c>
      <c r="S2058" s="123">
        <f>IF('表格编辑 '!U2058="","",'表格编辑 '!U2058)</f>
        <v>69</v>
      </c>
      <c r="T2058" s="123">
        <f>IF('表格编辑 '!V2058="","",'表格编辑 '!V2058)</f>
        <v>20</v>
      </c>
      <c r="U2058" s="123">
        <f>IF('表格编辑 '!W2058="","",'表格编辑 '!W2058)</f>
        <v>20</v>
      </c>
      <c r="V2058" s="123">
        <f>IF('表格编辑 '!X2058="","",'表格编辑 '!X2058)</f>
        <v>60</v>
      </c>
      <c r="W2058" s="123">
        <f>IF('表格编辑 '!Y2058="","",'表格编辑 '!Y2058)</f>
        <v>100</v>
      </c>
      <c r="X2058" s="123">
        <f>IF('表格编辑 '!Z2058="","",'表格编辑 '!Z2058)</f>
        <v>100</v>
      </c>
      <c r="Y2058" s="123">
        <f>IF('表格编辑 '!AA2058="","",'表格编辑 '!AA2058)</f>
        <v>100</v>
      </c>
      <c r="Z2058" s="123">
        <f>IF('表格编辑 '!AB2058="","",'表格编辑 '!AB2058)</f>
        <v>100</v>
      </c>
      <c r="AA2058" s="123">
        <f>IF('表格编辑 '!AC2058="","",'表格编辑 '!AC2058)</f>
        <v>100</v>
      </c>
      <c r="AB2058" s="123">
        <f>IF('表格编辑 '!AD2058="","",'表格编辑 '!AD2058)</f>
        <v>100</v>
      </c>
      <c r="AC2058" s="123" t="str">
        <f>IF('表格编辑 '!AE2058="","",'表格编辑 '!AE2058)</f>
        <v/>
      </c>
      <c r="AD2058" s="123">
        <f>IF('表格编辑 '!AF2058="","",'表格编辑 '!AF2058)</f>
        <v>101003</v>
      </c>
    </row>
    <row r="2059" spans="1:30">
      <c r="A2059" s="123">
        <f>IF('表格编辑 '!A2059="","",'表格编辑 '!A2059)</f>
        <v>55003</v>
      </c>
      <c r="B2059" s="123">
        <f>IF('表格编辑 '!B2059="","",'表格编辑 '!B2059)</f>
        <v>2034</v>
      </c>
      <c r="C2059" s="123">
        <f>IF('表格编辑 '!E2059="","",'表格编辑 '!E2059)</f>
        <v>35</v>
      </c>
      <c r="D2059" s="123" t="str">
        <f>IF('表格编辑 '!F2059="","",'表格编辑 '!F2059)</f>
        <v>AI_born_event(RECEIVER, ARG0, ARG1, ARG2, ARG3,ARG4)</v>
      </c>
      <c r="E2059" s="123" t="str">
        <f>IF('表格编辑 '!G2059="","",'表格编辑 '!G2059)</f>
        <v>AI_update_event(RECEIVER, ARG0, ARG1, ARG2, ARG3,ARG4)</v>
      </c>
      <c r="F2059" s="123" t="str">
        <f>IF('表格编辑 '!H2059="","",'表格编辑 '!H2059)</f>
        <v/>
      </c>
      <c r="G2059" s="123" t="str">
        <f>IF('表格编辑 '!I2059="","",'表格编辑 '!I2059)</f>
        <v/>
      </c>
      <c r="H2059" s="123" t="str">
        <f>IF('表格编辑 '!J2059="","",'表格编辑 '!J2059)</f>
        <v>test_deadth_event(RECEIVER, ARG0, ARG1, ARG2, ARG3,ARG4)</v>
      </c>
      <c r="I2059" s="123">
        <f>IF('表格编辑 '!K2059="","",'表格编辑 '!K2059)</f>
        <v>1</v>
      </c>
      <c r="J2059" s="123">
        <f>IF('表格编辑 '!L2059="","",'表格编辑 '!L2059)</f>
        <v>29000</v>
      </c>
      <c r="K2059" s="123">
        <f>IF('表格编辑 '!M2059="","",'表格编辑 '!M2059)</f>
        <v>2500</v>
      </c>
      <c r="L2059" s="123">
        <f>IF('表格编辑 '!N2059="","",'表格编辑 '!N2059)</f>
        <v>459</v>
      </c>
      <c r="M2059" s="123">
        <f>IF('表格编辑 '!O2059="","",'表格编辑 '!O2059)</f>
        <v>220</v>
      </c>
      <c r="N2059" s="123">
        <f>IF('表格编辑 '!P2059="","",'表格编辑 '!P2059)</f>
        <v>220</v>
      </c>
      <c r="O2059" s="123">
        <f>IF('表格编辑 '!Q2059="","",'表格编辑 '!Q2059)</f>
        <v>190</v>
      </c>
      <c r="P2059" s="123">
        <f>IF('表格编辑 '!R2059="","",'表格编辑 '!R2059)</f>
        <v>640</v>
      </c>
      <c r="Q2059" s="123">
        <f>IF('表格编辑 '!S2059="","",'表格编辑 '!S2059)</f>
        <v>320</v>
      </c>
      <c r="R2059" s="123" t="str">
        <f>IF('表格编辑 '!T2059="","",'表格编辑 '!T2059)</f>
        <v/>
      </c>
      <c r="S2059" s="123">
        <f>IF('表格编辑 '!U2059="","",'表格编辑 '!U2059)</f>
        <v>70</v>
      </c>
      <c r="T2059" s="123">
        <f>IF('表格编辑 '!V2059="","",'表格编辑 '!V2059)</f>
        <v>30</v>
      </c>
      <c r="U2059" s="123">
        <f>IF('表格编辑 '!W2059="","",'表格编辑 '!W2059)</f>
        <v>20</v>
      </c>
      <c r="V2059" s="123" t="str">
        <f>IF('表格编辑 '!X2059="","",'表格编辑 '!X2059)</f>
        <v/>
      </c>
      <c r="W2059" s="123">
        <f>IF('表格编辑 '!Y2059="","",'表格编辑 '!Y2059)</f>
        <v>100</v>
      </c>
      <c r="X2059" s="123">
        <f>IF('表格编辑 '!Z2059="","",'表格编辑 '!Z2059)</f>
        <v>100</v>
      </c>
      <c r="Y2059" s="123">
        <f>IF('表格编辑 '!AA2059="","",'表格编辑 '!AA2059)</f>
        <v>100</v>
      </c>
      <c r="Z2059" s="123">
        <f>IF('表格编辑 '!AB2059="","",'表格编辑 '!AB2059)</f>
        <v>100</v>
      </c>
      <c r="AA2059" s="123">
        <f>IF('表格编辑 '!AC2059="","",'表格编辑 '!AC2059)</f>
        <v>100</v>
      </c>
      <c r="AB2059" s="123">
        <f>IF('表格编辑 '!AD2059="","",'表格编辑 '!AD2059)</f>
        <v>100</v>
      </c>
      <c r="AC2059" s="123" t="str">
        <f>IF('表格编辑 '!AE2059="","",'表格编辑 '!AE2059)</f>
        <v/>
      </c>
      <c r="AD2059" s="123">
        <f>IF('表格编辑 '!AF2059="","",'表格编辑 '!AF2059)</f>
        <v>101003</v>
      </c>
    </row>
    <row r="2060" spans="1:30">
      <c r="A2060" s="123">
        <f>IF('表格编辑 '!A2060="","",'表格编辑 '!A2060)</f>
        <v>55004</v>
      </c>
      <c r="B2060" s="123">
        <f>IF('表格编辑 '!B2060="","",'表格编辑 '!B2060)</f>
        <v>2035</v>
      </c>
      <c r="C2060" s="123">
        <f>IF('表格编辑 '!E2060="","",'表格编辑 '!E2060)</f>
        <v>40</v>
      </c>
      <c r="D2060" s="123" t="str">
        <f>IF('表格编辑 '!F2060="","",'表格编辑 '!F2060)</f>
        <v>AI_born_event(RECEIVER, ARG0, ARG1, ARG2, ARG3,ARG4)</v>
      </c>
      <c r="E2060" s="123" t="str">
        <f>IF('表格编辑 '!G2060="","",'表格编辑 '!G2060)</f>
        <v>AI_update_event(RECEIVER, ARG0, ARG1, ARG2, ARG3,ARG4)</v>
      </c>
      <c r="F2060" s="123" t="str">
        <f>IF('表格编辑 '!H2060="","",'表格编辑 '!H2060)</f>
        <v/>
      </c>
      <c r="G2060" s="123" t="str">
        <f>IF('表格编辑 '!I2060="","",'表格编辑 '!I2060)</f>
        <v/>
      </c>
      <c r="H2060" s="123" t="str">
        <f>IF('表格编辑 '!J2060="","",'表格编辑 '!J2060)</f>
        <v>test_deadth_event(RECEIVER, ARG0, ARG1, ARG2, ARG3,ARG4)</v>
      </c>
      <c r="I2060" s="123">
        <f>IF('表格编辑 '!K2060="","",'表格编辑 '!K2060)</f>
        <v>1</v>
      </c>
      <c r="J2060" s="123">
        <f>IF('表格编辑 '!L2060="","",'表格编辑 '!L2060)</f>
        <v>32000</v>
      </c>
      <c r="K2060" s="123">
        <f>IF('表格编辑 '!M2060="","",'表格编辑 '!M2060)</f>
        <v>2500</v>
      </c>
      <c r="L2060" s="123">
        <f>IF('表格编辑 '!N2060="","",'表格编辑 '!N2060)</f>
        <v>470</v>
      </c>
      <c r="M2060" s="123">
        <f>IF('表格编辑 '!O2060="","",'表格编辑 '!O2060)</f>
        <v>250</v>
      </c>
      <c r="N2060" s="123">
        <f>IF('表格编辑 '!P2060="","",'表格编辑 '!P2060)</f>
        <v>260</v>
      </c>
      <c r="O2060" s="123">
        <f>IF('表格编辑 '!Q2060="","",'表格编辑 '!Q2060)</f>
        <v>240</v>
      </c>
      <c r="P2060" s="123">
        <f>IF('表格编辑 '!R2060="","",'表格编辑 '!R2060)</f>
        <v>650</v>
      </c>
      <c r="Q2060" s="123">
        <f>IF('表格编辑 '!S2060="","",'表格编辑 '!S2060)</f>
        <v>320</v>
      </c>
      <c r="R2060" s="123" t="str">
        <f>IF('表格编辑 '!T2060="","",'表格编辑 '!T2060)</f>
        <v/>
      </c>
      <c r="S2060" s="123">
        <f>IF('表格编辑 '!U2060="","",'表格编辑 '!U2060)</f>
        <v>71</v>
      </c>
      <c r="T2060" s="123" t="str">
        <f>IF('表格编辑 '!V2060="","",'表格编辑 '!V2060)</f>
        <v/>
      </c>
      <c r="U2060" s="123">
        <f>IF('表格编辑 '!W2060="","",'表格编辑 '!W2060)</f>
        <v>20</v>
      </c>
      <c r="V2060" s="123" t="str">
        <f>IF('表格编辑 '!X2060="","",'表格编辑 '!X2060)</f>
        <v/>
      </c>
      <c r="W2060" s="123">
        <f>IF('表格编辑 '!Y2060="","",'表格编辑 '!Y2060)</f>
        <v>100</v>
      </c>
      <c r="X2060" s="123">
        <f>IF('表格编辑 '!Z2060="","",'表格编辑 '!Z2060)</f>
        <v>100</v>
      </c>
      <c r="Y2060" s="123">
        <f>IF('表格编辑 '!AA2060="","",'表格编辑 '!AA2060)</f>
        <v>100</v>
      </c>
      <c r="Z2060" s="123">
        <f>IF('表格编辑 '!AB2060="","",'表格编辑 '!AB2060)</f>
        <v>100</v>
      </c>
      <c r="AA2060" s="123">
        <f>IF('表格编辑 '!AC2060="","",'表格编辑 '!AC2060)</f>
        <v>100</v>
      </c>
      <c r="AB2060" s="123">
        <f>IF('表格编辑 '!AD2060="","",'表格编辑 '!AD2060)</f>
        <v>100</v>
      </c>
      <c r="AC2060" s="123" t="str">
        <f>IF('表格编辑 '!AE2060="","",'表格编辑 '!AE2060)</f>
        <v/>
      </c>
      <c r="AD2060" s="123">
        <f>IF('表格编辑 '!AF2060="","",'表格编辑 '!AF2060)</f>
        <v>101003</v>
      </c>
    </row>
    <row r="2061" spans="1:30">
      <c r="A2061" s="123">
        <f>IF('表格编辑 '!A2061="","",'表格编辑 '!A2061)</f>
        <v>55005</v>
      </c>
      <c r="B2061" s="123">
        <f>IF('表格编辑 '!B2061="","",'表格编辑 '!B2061)</f>
        <v>2036</v>
      </c>
      <c r="C2061" s="123">
        <f>IF('表格编辑 '!E2061="","",'表格编辑 '!E2061)</f>
        <v>45</v>
      </c>
      <c r="D2061" s="123" t="str">
        <f>IF('表格编辑 '!F2061="","",'表格编辑 '!F2061)</f>
        <v>AI_born_event(RECEIVER, ARG0, ARG1, ARG2, ARG3,ARG4)</v>
      </c>
      <c r="E2061" s="123" t="str">
        <f>IF('表格编辑 '!G2061="","",'表格编辑 '!G2061)</f>
        <v>AI_update_event(RECEIVER, ARG0, ARG1, ARG2, ARG3,ARG4)</v>
      </c>
      <c r="F2061" s="123" t="str">
        <f>IF('表格编辑 '!H2061="","",'表格编辑 '!H2061)</f>
        <v/>
      </c>
      <c r="G2061" s="123" t="str">
        <f>IF('表格编辑 '!I2061="","",'表格编辑 '!I2061)</f>
        <v/>
      </c>
      <c r="H2061" s="123" t="str">
        <f>IF('表格编辑 '!J2061="","",'表格编辑 '!J2061)</f>
        <v>test_deadth_event(RECEIVER, ARG0, ARG1, ARG2, ARG3,ARG4)</v>
      </c>
      <c r="I2061" s="123">
        <f>IF('表格编辑 '!K2061="","",'表格编辑 '!K2061)</f>
        <v>1</v>
      </c>
      <c r="J2061" s="123">
        <f>IF('表格编辑 '!L2061="","",'表格编辑 '!L2061)</f>
        <v>15000</v>
      </c>
      <c r="K2061" s="123">
        <f>IF('表格编辑 '!M2061="","",'表格编辑 '!M2061)</f>
        <v>2500</v>
      </c>
      <c r="L2061" s="123">
        <f>IF('表格编辑 '!N2061="","",'表格编辑 '!N2061)</f>
        <v>483</v>
      </c>
      <c r="M2061" s="123">
        <f>IF('表格编辑 '!O2061="","",'表格编辑 '!O2061)</f>
        <v>284</v>
      </c>
      <c r="N2061" s="123">
        <f>IF('表格编辑 '!P2061="","",'表格编辑 '!P2061)</f>
        <v>310</v>
      </c>
      <c r="O2061" s="123">
        <f>IF('表格编辑 '!Q2061="","",'表格编辑 '!Q2061)</f>
        <v>285</v>
      </c>
      <c r="P2061" s="123">
        <f>IF('表格编辑 '!R2061="","",'表格编辑 '!R2061)</f>
        <v>660</v>
      </c>
      <c r="Q2061" s="123">
        <f>IF('表格编辑 '!S2061="","",'表格编辑 '!S2061)</f>
        <v>320</v>
      </c>
      <c r="R2061" s="123" t="str">
        <f>IF('表格编辑 '!T2061="","",'表格编辑 '!T2061)</f>
        <v/>
      </c>
      <c r="S2061" s="123">
        <f>IF('表格编辑 '!U2061="","",'表格编辑 '!U2061)</f>
        <v>72</v>
      </c>
      <c r="T2061" s="123" t="str">
        <f>IF('表格编辑 '!V2061="","",'表格编辑 '!V2061)</f>
        <v/>
      </c>
      <c r="U2061" s="123" t="str">
        <f>IF('表格编辑 '!W2061="","",'表格编辑 '!W2061)</f>
        <v/>
      </c>
      <c r="V2061" s="123" t="str">
        <f>IF('表格编辑 '!X2061="","",'表格编辑 '!X2061)</f>
        <v/>
      </c>
      <c r="W2061" s="123">
        <f>IF('表格编辑 '!Y2061="","",'表格编辑 '!Y2061)</f>
        <v>100</v>
      </c>
      <c r="X2061" s="123">
        <f>IF('表格编辑 '!Z2061="","",'表格编辑 '!Z2061)</f>
        <v>100</v>
      </c>
      <c r="Y2061" s="123">
        <f>IF('表格编辑 '!AA2061="","",'表格编辑 '!AA2061)</f>
        <v>100</v>
      </c>
      <c r="Z2061" s="123">
        <f>IF('表格编辑 '!AB2061="","",'表格编辑 '!AB2061)</f>
        <v>100</v>
      </c>
      <c r="AA2061" s="123">
        <f>IF('表格编辑 '!AC2061="","",'表格编辑 '!AC2061)</f>
        <v>100</v>
      </c>
      <c r="AB2061" s="123">
        <f>IF('表格编辑 '!AD2061="","",'表格编辑 '!AD2061)</f>
        <v>100</v>
      </c>
      <c r="AC2061" s="123" t="str">
        <f>IF('表格编辑 '!AE2061="","",'表格编辑 '!AE2061)</f>
        <v/>
      </c>
      <c r="AD2061" s="123">
        <f>IF('表格编辑 '!AF2061="","",'表格编辑 '!AF2061)</f>
        <v>101003</v>
      </c>
    </row>
    <row r="2062" spans="1:30">
      <c r="A2062" s="123">
        <f>IF('表格编辑 '!A2062="","",'表格编辑 '!A2062)</f>
        <v>55006</v>
      </c>
      <c r="B2062" s="123">
        <f>IF('表格编辑 '!B2062="","",'表格编辑 '!B2062)</f>
        <v>2037</v>
      </c>
      <c r="C2062" s="123">
        <f>IF('表格编辑 '!E2062="","",'表格编辑 '!E2062)</f>
        <v>50</v>
      </c>
      <c r="D2062" s="123" t="str">
        <f>IF('表格编辑 '!F2062="","",'表格编辑 '!F2062)</f>
        <v>AI_born_event(RECEIVER, ARG0, ARG1, ARG2, ARG3,ARG4)</v>
      </c>
      <c r="E2062" s="123" t="str">
        <f>IF('表格编辑 '!G2062="","",'表格编辑 '!G2062)</f>
        <v>AI_update_event(RECEIVER, ARG0, ARG1, ARG2, ARG3,ARG4)</v>
      </c>
      <c r="F2062" s="123" t="str">
        <f>IF('表格编辑 '!H2062="","",'表格编辑 '!H2062)</f>
        <v/>
      </c>
      <c r="G2062" s="123" t="str">
        <f>IF('表格编辑 '!I2062="","",'表格编辑 '!I2062)</f>
        <v/>
      </c>
      <c r="H2062" s="123" t="str">
        <f>IF('表格编辑 '!J2062="","",'表格编辑 '!J2062)</f>
        <v>test_deadth_event(RECEIVER, ARG0, ARG1, ARG2, ARG3,ARG4)</v>
      </c>
      <c r="I2062" s="123">
        <f>IF('表格编辑 '!K2062="","",'表格编辑 '!K2062)</f>
        <v>1</v>
      </c>
      <c r="J2062" s="123">
        <f>IF('表格编辑 '!L2062="","",'表格编辑 '!L2062)</f>
        <v>38000</v>
      </c>
      <c r="K2062" s="123">
        <f>IF('表格编辑 '!M2062="","",'表格编辑 '!M2062)</f>
        <v>2500</v>
      </c>
      <c r="L2062" s="123">
        <f>IF('表格编辑 '!N2062="","",'表格编辑 '!N2062)</f>
        <v>496</v>
      </c>
      <c r="M2062" s="123">
        <f>IF('表格编辑 '!O2062="","",'表格编辑 '!O2062)</f>
        <v>318</v>
      </c>
      <c r="N2062" s="123">
        <f>IF('表格编辑 '!P2062="","",'表格编辑 '!P2062)</f>
        <v>345</v>
      </c>
      <c r="O2062" s="123">
        <f>IF('表格编辑 '!Q2062="","",'表格编辑 '!Q2062)</f>
        <v>600</v>
      </c>
      <c r="P2062" s="123">
        <f>IF('表格编辑 '!R2062="","",'表格编辑 '!R2062)</f>
        <v>670</v>
      </c>
      <c r="Q2062" s="123">
        <f>IF('表格编辑 '!S2062="","",'表格编辑 '!S2062)</f>
        <v>320</v>
      </c>
      <c r="R2062" s="123" t="str">
        <f>IF('表格编辑 '!T2062="","",'表格编辑 '!T2062)</f>
        <v/>
      </c>
      <c r="S2062" s="123">
        <f>IF('表格编辑 '!U2062="","",'表格编辑 '!U2062)</f>
        <v>73</v>
      </c>
      <c r="T2062" s="123" t="str">
        <f>IF('表格编辑 '!V2062="","",'表格编辑 '!V2062)</f>
        <v/>
      </c>
      <c r="U2062" s="123" t="str">
        <f>IF('表格编辑 '!W2062="","",'表格编辑 '!W2062)</f>
        <v/>
      </c>
      <c r="V2062" s="123" t="str">
        <f>IF('表格编辑 '!X2062="","",'表格编辑 '!X2062)</f>
        <v/>
      </c>
      <c r="W2062" s="123">
        <f>IF('表格编辑 '!Y2062="","",'表格编辑 '!Y2062)</f>
        <v>100</v>
      </c>
      <c r="X2062" s="123">
        <f>IF('表格编辑 '!Z2062="","",'表格编辑 '!Z2062)</f>
        <v>100</v>
      </c>
      <c r="Y2062" s="123">
        <f>IF('表格编辑 '!AA2062="","",'表格编辑 '!AA2062)</f>
        <v>100</v>
      </c>
      <c r="Z2062" s="123">
        <f>IF('表格编辑 '!AB2062="","",'表格编辑 '!AB2062)</f>
        <v>100</v>
      </c>
      <c r="AA2062" s="123">
        <f>IF('表格编辑 '!AC2062="","",'表格编辑 '!AC2062)</f>
        <v>100</v>
      </c>
      <c r="AB2062" s="123">
        <f>IF('表格编辑 '!AD2062="","",'表格编辑 '!AD2062)</f>
        <v>100</v>
      </c>
      <c r="AC2062" s="123" t="str">
        <f>IF('表格编辑 '!AE2062="","",'表格编辑 '!AE2062)</f>
        <v/>
      </c>
      <c r="AD2062" s="123">
        <f>IF('表格编辑 '!AF2062="","",'表格编辑 '!AF2062)</f>
        <v>101003</v>
      </c>
    </row>
    <row r="2063" spans="1:30">
      <c r="A2063" s="123">
        <f>IF('表格编辑 '!A2063="","",'表格编辑 '!A2063)</f>
        <v>55007</v>
      </c>
      <c r="B2063" s="123">
        <f>IF('表格编辑 '!B2063="","",'表格编辑 '!B2063)</f>
        <v>2038</v>
      </c>
      <c r="C2063" s="123">
        <f>IF('表格编辑 '!E2063="","",'表格编辑 '!E2063)</f>
        <v>55</v>
      </c>
      <c r="D2063" s="123" t="str">
        <f>IF('表格编辑 '!F2063="","",'表格编辑 '!F2063)</f>
        <v>AI_born_event(RECEIVER, ARG0, ARG1, ARG2, ARG3,ARG4)</v>
      </c>
      <c r="E2063" s="123" t="str">
        <f>IF('表格编辑 '!G2063="","",'表格编辑 '!G2063)</f>
        <v>AI_update_event(RECEIVER, ARG0, ARG1, ARG2, ARG3,ARG4)</v>
      </c>
      <c r="F2063" s="123" t="str">
        <f>IF('表格编辑 '!H2063="","",'表格编辑 '!H2063)</f>
        <v/>
      </c>
      <c r="G2063" s="123" t="str">
        <f>IF('表格编辑 '!I2063="","",'表格编辑 '!I2063)</f>
        <v/>
      </c>
      <c r="H2063" s="123" t="str">
        <f>IF('表格编辑 '!J2063="","",'表格编辑 '!J2063)</f>
        <v>test_deadth_event(RECEIVER, ARG0, ARG1, ARG2, ARG3,ARG4)</v>
      </c>
      <c r="I2063" s="123">
        <f>IF('表格编辑 '!K2063="","",'表格编辑 '!K2063)</f>
        <v>1</v>
      </c>
      <c r="J2063" s="123">
        <f>IF('表格编辑 '!L2063="","",'表格编辑 '!L2063)</f>
        <v>41000</v>
      </c>
      <c r="K2063" s="123">
        <f>IF('表格编辑 '!M2063="","",'表格编辑 '!M2063)</f>
        <v>4500</v>
      </c>
      <c r="L2063" s="123">
        <f>IF('表格编辑 '!N2063="","",'表格编辑 '!N2063)</f>
        <v>508</v>
      </c>
      <c r="M2063" s="123">
        <f>IF('表格编辑 '!O2063="","",'表格编辑 '!O2063)</f>
        <v>352</v>
      </c>
      <c r="N2063" s="123">
        <f>IF('表格编辑 '!P2063="","",'表格编辑 '!P2063)</f>
        <v>390</v>
      </c>
      <c r="O2063" s="123">
        <f>IF('表格编辑 '!Q2063="","",'表格编辑 '!Q2063)</f>
        <v>600</v>
      </c>
      <c r="P2063" s="123">
        <f>IF('表格编辑 '!R2063="","",'表格编辑 '!R2063)</f>
        <v>680</v>
      </c>
      <c r="Q2063" s="123">
        <f>IF('表格编辑 '!S2063="","",'表格编辑 '!S2063)</f>
        <v>320</v>
      </c>
      <c r="R2063" s="123" t="str">
        <f>IF('表格编辑 '!T2063="","",'表格编辑 '!T2063)</f>
        <v/>
      </c>
      <c r="S2063" s="123">
        <f>IF('表格编辑 '!U2063="","",'表格编辑 '!U2063)</f>
        <v>74</v>
      </c>
      <c r="T2063" s="123" t="str">
        <f>IF('表格编辑 '!V2063="","",'表格编辑 '!V2063)</f>
        <v/>
      </c>
      <c r="U2063" s="123" t="str">
        <f>IF('表格编辑 '!W2063="","",'表格编辑 '!W2063)</f>
        <v/>
      </c>
      <c r="V2063" s="123" t="str">
        <f>IF('表格编辑 '!X2063="","",'表格编辑 '!X2063)</f>
        <v/>
      </c>
      <c r="W2063" s="123">
        <f>IF('表格编辑 '!Y2063="","",'表格编辑 '!Y2063)</f>
        <v>100</v>
      </c>
      <c r="X2063" s="123">
        <f>IF('表格编辑 '!Z2063="","",'表格编辑 '!Z2063)</f>
        <v>100</v>
      </c>
      <c r="Y2063" s="123">
        <f>IF('表格编辑 '!AA2063="","",'表格编辑 '!AA2063)</f>
        <v>100</v>
      </c>
      <c r="Z2063" s="123">
        <f>IF('表格编辑 '!AB2063="","",'表格编辑 '!AB2063)</f>
        <v>100</v>
      </c>
      <c r="AA2063" s="123">
        <f>IF('表格编辑 '!AC2063="","",'表格编辑 '!AC2063)</f>
        <v>100</v>
      </c>
      <c r="AB2063" s="123">
        <f>IF('表格编辑 '!AD2063="","",'表格编辑 '!AD2063)</f>
        <v>100</v>
      </c>
      <c r="AC2063" s="123" t="str">
        <f>IF('表格编辑 '!AE2063="","",'表格编辑 '!AE2063)</f>
        <v/>
      </c>
      <c r="AD2063" s="123">
        <f>IF('表格编辑 '!AF2063="","",'表格编辑 '!AF2063)</f>
        <v>101003</v>
      </c>
    </row>
    <row r="2064" spans="1:30">
      <c r="A2064" s="123">
        <f>IF('表格编辑 '!A2064="","",'表格编辑 '!A2064)</f>
        <v>55008</v>
      </c>
      <c r="B2064" s="123">
        <f>IF('表格编辑 '!B2064="","",'表格编辑 '!B2064)</f>
        <v>2039</v>
      </c>
      <c r="C2064" s="123">
        <f>IF('表格编辑 '!E2064="","",'表格编辑 '!E2064)</f>
        <v>60</v>
      </c>
      <c r="D2064" s="123" t="str">
        <f>IF('表格编辑 '!F2064="","",'表格编辑 '!F2064)</f>
        <v>AI_born_event(RECEIVER, ARG0, ARG1, ARG2, ARG3,ARG4)</v>
      </c>
      <c r="E2064" s="123" t="str">
        <f>IF('表格编辑 '!G2064="","",'表格编辑 '!G2064)</f>
        <v>AI_update_event(RECEIVER, ARG0, ARG1, ARG2, ARG3,ARG4)</v>
      </c>
      <c r="F2064" s="123" t="str">
        <f>IF('表格编辑 '!H2064="","",'表格编辑 '!H2064)</f>
        <v/>
      </c>
      <c r="G2064" s="123" t="str">
        <f>IF('表格编辑 '!I2064="","",'表格编辑 '!I2064)</f>
        <v/>
      </c>
      <c r="H2064" s="123" t="str">
        <f>IF('表格编辑 '!J2064="","",'表格编辑 '!J2064)</f>
        <v>test_deadth_event(RECEIVER, ARG0, ARG1, ARG2, ARG3,ARG4)</v>
      </c>
      <c r="I2064" s="123">
        <f>IF('表格编辑 '!K2064="","",'表格编辑 '!K2064)</f>
        <v>1</v>
      </c>
      <c r="J2064" s="123">
        <f>IF('表格编辑 '!L2064="","",'表格编辑 '!L2064)</f>
        <v>44000</v>
      </c>
      <c r="K2064" s="123">
        <f>IF('表格编辑 '!M2064="","",'表格编辑 '!M2064)</f>
        <v>4500</v>
      </c>
      <c r="L2064" s="123">
        <f>IF('表格编辑 '!N2064="","",'表格编辑 '!N2064)</f>
        <v>519</v>
      </c>
      <c r="M2064" s="123">
        <f>IF('表格编辑 '!O2064="","",'表格编辑 '!O2064)</f>
        <v>386</v>
      </c>
      <c r="N2064" s="123">
        <f>IF('表格编辑 '!P2064="","",'表格编辑 '!P2064)</f>
        <v>440</v>
      </c>
      <c r="O2064" s="123">
        <f>IF('表格编辑 '!Q2064="","",'表格编辑 '!Q2064)</f>
        <v>700</v>
      </c>
      <c r="P2064" s="123">
        <f>IF('表格编辑 '!R2064="","",'表格编辑 '!R2064)</f>
        <v>690</v>
      </c>
      <c r="Q2064" s="123">
        <f>IF('表格编辑 '!S2064="","",'表格编辑 '!S2064)</f>
        <v>320</v>
      </c>
      <c r="R2064" s="123" t="str">
        <f>IF('表格编辑 '!T2064="","",'表格编辑 '!T2064)</f>
        <v/>
      </c>
      <c r="S2064" s="123">
        <f>IF('表格编辑 '!U2064="","",'表格编辑 '!U2064)</f>
        <v>75</v>
      </c>
      <c r="T2064" s="123" t="str">
        <f>IF('表格编辑 '!V2064="","",'表格编辑 '!V2064)</f>
        <v/>
      </c>
      <c r="U2064" s="123" t="str">
        <f>IF('表格编辑 '!W2064="","",'表格编辑 '!W2064)</f>
        <v/>
      </c>
      <c r="V2064" s="123" t="str">
        <f>IF('表格编辑 '!X2064="","",'表格编辑 '!X2064)</f>
        <v/>
      </c>
      <c r="W2064" s="123">
        <f>IF('表格编辑 '!Y2064="","",'表格编辑 '!Y2064)</f>
        <v>100</v>
      </c>
      <c r="X2064" s="123">
        <f>IF('表格编辑 '!Z2064="","",'表格编辑 '!Z2064)</f>
        <v>100</v>
      </c>
      <c r="Y2064" s="123">
        <f>IF('表格编辑 '!AA2064="","",'表格编辑 '!AA2064)</f>
        <v>100</v>
      </c>
      <c r="Z2064" s="123">
        <f>IF('表格编辑 '!AB2064="","",'表格编辑 '!AB2064)</f>
        <v>100</v>
      </c>
      <c r="AA2064" s="123">
        <f>IF('表格编辑 '!AC2064="","",'表格编辑 '!AC2064)</f>
        <v>100</v>
      </c>
      <c r="AB2064" s="123">
        <f>IF('表格编辑 '!AD2064="","",'表格编辑 '!AD2064)</f>
        <v>100</v>
      </c>
      <c r="AC2064" s="123" t="str">
        <f>IF('表格编辑 '!AE2064="","",'表格编辑 '!AE2064)</f>
        <v/>
      </c>
      <c r="AD2064" s="123">
        <f>IF('表格编辑 '!AF2064="","",'表格编辑 '!AF2064)</f>
        <v>101003</v>
      </c>
    </row>
    <row r="2065" spans="1:30">
      <c r="A2065" s="123">
        <f>IF('表格编辑 '!A2065="","",'表格编辑 '!A2065)</f>
        <v>55009</v>
      </c>
      <c r="B2065" s="123">
        <f>IF('表格编辑 '!B2065="","",'表格编辑 '!B2065)</f>
        <v>2040</v>
      </c>
      <c r="C2065" s="123">
        <f>IF('表格编辑 '!E2065="","",'表格编辑 '!E2065)</f>
        <v>65</v>
      </c>
      <c r="D2065" s="123" t="str">
        <f>IF('表格编辑 '!F2065="","",'表格编辑 '!F2065)</f>
        <v>AI_born_event(RECEIVER, ARG0, ARG1, ARG2, ARG3,ARG4)</v>
      </c>
      <c r="E2065" s="123" t="str">
        <f>IF('表格编辑 '!G2065="","",'表格编辑 '!G2065)</f>
        <v>AI_update_event(RECEIVER, ARG0, ARG1, ARG2, ARG3,ARG4)</v>
      </c>
      <c r="F2065" s="123" t="str">
        <f>IF('表格编辑 '!H2065="","",'表格编辑 '!H2065)</f>
        <v/>
      </c>
      <c r="G2065" s="123" t="str">
        <f>IF('表格编辑 '!I2065="","",'表格编辑 '!I2065)</f>
        <v/>
      </c>
      <c r="H2065" s="123" t="str">
        <f>IF('表格编辑 '!J2065="","",'表格编辑 '!J2065)</f>
        <v>test_deadth_event(RECEIVER, ARG0, ARG1, ARG2, ARG3,ARG4)</v>
      </c>
      <c r="I2065" s="123">
        <f>IF('表格编辑 '!K2065="","",'表格编辑 '!K2065)</f>
        <v>1</v>
      </c>
      <c r="J2065" s="123">
        <f>IF('表格编辑 '!L2065="","",'表格编辑 '!L2065)</f>
        <v>48000</v>
      </c>
      <c r="K2065" s="123">
        <f>IF('表格编辑 '!M2065="","",'表格编辑 '!M2065)</f>
        <v>4500</v>
      </c>
      <c r="L2065" s="123">
        <f>IF('表格编辑 '!N2065="","",'表格编辑 '!N2065)</f>
        <v>531</v>
      </c>
      <c r="M2065" s="123">
        <f>IF('表格编辑 '!O2065="","",'表格编辑 '!O2065)</f>
        <v>420</v>
      </c>
      <c r="N2065" s="123">
        <f>IF('表格编辑 '!P2065="","",'表格编辑 '!P2065)</f>
        <v>510</v>
      </c>
      <c r="O2065" s="123">
        <f>IF('表格编辑 '!Q2065="","",'表格编辑 '!Q2065)</f>
        <v>700</v>
      </c>
      <c r="P2065" s="123">
        <f>IF('表格编辑 '!R2065="","",'表格编辑 '!R2065)</f>
        <v>700</v>
      </c>
      <c r="Q2065" s="123">
        <f>IF('表格编辑 '!S2065="","",'表格编辑 '!S2065)</f>
        <v>320</v>
      </c>
      <c r="R2065" s="123" t="str">
        <f>IF('表格编辑 '!T2065="","",'表格编辑 '!T2065)</f>
        <v/>
      </c>
      <c r="S2065" s="123">
        <f>IF('表格编辑 '!U2065="","",'表格编辑 '!U2065)</f>
        <v>76</v>
      </c>
      <c r="T2065" s="123" t="str">
        <f>IF('表格编辑 '!V2065="","",'表格编辑 '!V2065)</f>
        <v/>
      </c>
      <c r="U2065" s="123" t="str">
        <f>IF('表格编辑 '!W2065="","",'表格编辑 '!W2065)</f>
        <v/>
      </c>
      <c r="V2065" s="123" t="str">
        <f>IF('表格编辑 '!X2065="","",'表格编辑 '!X2065)</f>
        <v/>
      </c>
      <c r="W2065" s="123">
        <f>IF('表格编辑 '!Y2065="","",'表格编辑 '!Y2065)</f>
        <v>100</v>
      </c>
      <c r="X2065" s="123">
        <f>IF('表格编辑 '!Z2065="","",'表格编辑 '!Z2065)</f>
        <v>100</v>
      </c>
      <c r="Y2065" s="123">
        <f>IF('表格编辑 '!AA2065="","",'表格编辑 '!AA2065)</f>
        <v>100</v>
      </c>
      <c r="Z2065" s="123">
        <f>IF('表格编辑 '!AB2065="","",'表格编辑 '!AB2065)</f>
        <v>100</v>
      </c>
      <c r="AA2065" s="123">
        <f>IF('表格编辑 '!AC2065="","",'表格编辑 '!AC2065)</f>
        <v>100</v>
      </c>
      <c r="AB2065" s="123">
        <f>IF('表格编辑 '!AD2065="","",'表格编辑 '!AD2065)</f>
        <v>100</v>
      </c>
      <c r="AC2065" s="123" t="str">
        <f>IF('表格编辑 '!AE2065="","",'表格编辑 '!AE2065)</f>
        <v/>
      </c>
      <c r="AD2065" s="123">
        <f>IF('表格编辑 '!AF2065="","",'表格编辑 '!AF2065)</f>
        <v>101003</v>
      </c>
    </row>
    <row r="2066" spans="1:30">
      <c r="A2066" s="123">
        <f>IF('表格编辑 '!A2066="","",'表格编辑 '!A2066)</f>
        <v>57000</v>
      </c>
      <c r="B2066" s="123">
        <f>IF('表格编辑 '!B2066="","",'表格编辑 '!B2066)</f>
        <v>60000</v>
      </c>
      <c r="C2066" s="123">
        <f>IF('表格编辑 '!E2066="","",'表格编辑 '!E2066)</f>
        <v>31</v>
      </c>
      <c r="D2066" s="123" t="str">
        <f>IF('表格编辑 '!F2066="","",'表格编辑 '!F2066)</f>
        <v>AI_born_event(RECEIVER, ARG0, ARG1, ARG2, ARG3,ARG4)</v>
      </c>
      <c r="E2066" s="123" t="str">
        <f>IF('表格编辑 '!G2066="","",'表格编辑 '!G2066)</f>
        <v>AI_update_event(RECEIVER, ARG0, ARG1, ARG2, ARG3,ARG4)</v>
      </c>
      <c r="F2066" s="123" t="str">
        <f>IF('表格编辑 '!H2066="","",'表格编辑 '!H2066)</f>
        <v/>
      </c>
      <c r="G2066" s="123" t="str">
        <f>IF('表格编辑 '!I2066="","",'表格编辑 '!I2066)</f>
        <v/>
      </c>
      <c r="H2066" s="123" t="str">
        <f>IF('表格编辑 '!J2066="","",'表格编辑 '!J2066)</f>
        <v>test_deadth_event(RECEIVER, ARG0, ARG1, ARG2, ARG3,ARG4)</v>
      </c>
      <c r="I2066" s="123">
        <f>IF('表格编辑 '!K2066="","",'表格编辑 '!K2066)</f>
        <v>1</v>
      </c>
      <c r="J2066" s="123">
        <f>IF('表格编辑 '!L2066="","",'表格编辑 '!L2066)</f>
        <v>14472</v>
      </c>
      <c r="K2066" s="123">
        <f>IF('表格编辑 '!M2066="","",'表格编辑 '!M2066)</f>
        <v>930</v>
      </c>
      <c r="L2066" s="123">
        <f>IF('表格编辑 '!N2066="","",'表格编辑 '!N2066)</f>
        <v>246</v>
      </c>
      <c r="M2066" s="123">
        <f>IF('表格编辑 '!O2066="","",'表格编辑 '!O2066)</f>
        <v>48</v>
      </c>
      <c r="N2066" s="123">
        <f>IF('表格编辑 '!P2066="","",'表格编辑 '!P2066)</f>
        <v>50</v>
      </c>
      <c r="O2066" s="123" t="str">
        <f>IF('表格编辑 '!Q2066="","",'表格编辑 '!Q2066)</f>
        <v/>
      </c>
      <c r="P2066" s="123">
        <f>IF('表格编辑 '!R2066="","",'表格编辑 '!R2066)</f>
        <v>710</v>
      </c>
      <c r="Q2066" s="123">
        <f>IF('表格编辑 '!S2066="","",'表格编辑 '!S2066)</f>
        <v>320</v>
      </c>
      <c r="R2066" s="123" t="str">
        <f>IF('表格编辑 '!T2066="","",'表格编辑 '!T2066)</f>
        <v/>
      </c>
      <c r="S2066" s="123">
        <f>IF('表格编辑 '!U2066="","",'表格编辑 '!U2066)</f>
        <v>59</v>
      </c>
      <c r="T2066" s="123" t="str">
        <f>IF('表格编辑 '!V2066="","",'表格编辑 '!V2066)</f>
        <v/>
      </c>
      <c r="U2066" s="123" t="str">
        <f>IF('表格编辑 '!W2066="","",'表格编辑 '!W2066)</f>
        <v/>
      </c>
      <c r="V2066" s="123" t="str">
        <f>IF('表格编辑 '!X2066="","",'表格编辑 '!X2066)</f>
        <v/>
      </c>
      <c r="W2066" s="123">
        <f>IF('表格编辑 '!Y2066="","",'表格编辑 '!Y2066)</f>
        <v>100</v>
      </c>
      <c r="X2066" s="123">
        <f>IF('表格编辑 '!Z2066="","",'表格编辑 '!Z2066)</f>
        <v>100</v>
      </c>
      <c r="Y2066" s="123">
        <f>IF('表格编辑 '!AA2066="","",'表格编辑 '!AA2066)</f>
        <v>100</v>
      </c>
      <c r="Z2066" s="123">
        <f>IF('表格编辑 '!AB2066="","",'表格编辑 '!AB2066)</f>
        <v>100</v>
      </c>
      <c r="AA2066" s="123">
        <f>IF('表格编辑 '!AC2066="","",'表格编辑 '!AC2066)</f>
        <v>100</v>
      </c>
      <c r="AB2066" s="123">
        <f>IF('表格编辑 '!AD2066="","",'表格编辑 '!AD2066)</f>
        <v>100</v>
      </c>
      <c r="AC2066" s="123" t="str">
        <f>IF('表格编辑 '!AE2066="","",'表格编辑 '!AE2066)</f>
        <v/>
      </c>
      <c r="AD2066" s="123">
        <f>IF('表格编辑 '!AF2066="","",'表格编辑 '!AF2066)</f>
        <v>107000</v>
      </c>
    </row>
    <row r="2067" spans="1:30">
      <c r="A2067" s="123">
        <f>IF('表格编辑 '!A2067="","",'表格编辑 '!A2067)</f>
        <v>57001</v>
      </c>
      <c r="B2067" s="123">
        <f>IF('表格编辑 '!B2067="","",'表格编辑 '!B2067)</f>
        <v>60000</v>
      </c>
      <c r="C2067" s="123">
        <f>IF('表格编辑 '!E2067="","",'表格编辑 '!E2067)</f>
        <v>32</v>
      </c>
      <c r="D2067" s="123" t="str">
        <f>IF('表格编辑 '!F2067="","",'表格编辑 '!F2067)</f>
        <v>AI_born_event(RECEIVER, ARG0, ARG1, ARG2, ARG3,ARG4)</v>
      </c>
      <c r="E2067" s="123" t="str">
        <f>IF('表格编辑 '!G2067="","",'表格编辑 '!G2067)</f>
        <v>AI_update_event(RECEIVER, ARG0, ARG1, ARG2, ARG3,ARG4)</v>
      </c>
      <c r="F2067" s="123" t="str">
        <f>IF('表格编辑 '!H2067="","",'表格编辑 '!H2067)</f>
        <v/>
      </c>
      <c r="G2067" s="123" t="str">
        <f>IF('表格编辑 '!I2067="","",'表格编辑 '!I2067)</f>
        <v/>
      </c>
      <c r="H2067" s="123" t="str">
        <f>IF('表格编辑 '!J2067="","",'表格编辑 '!J2067)</f>
        <v>test_deadth_event(RECEIVER, ARG0, ARG1, ARG2, ARG3,ARG4)</v>
      </c>
      <c r="I2067" s="123">
        <f>IF('表格编辑 '!K2067="","",'表格编辑 '!K2067)</f>
        <v>1</v>
      </c>
      <c r="J2067" s="123">
        <f>IF('表格编辑 '!L2067="","",'表格编辑 '!L2067)</f>
        <v>10000</v>
      </c>
      <c r="K2067" s="123">
        <f>IF('表格编辑 '!M2067="","",'表格编辑 '!M2067)</f>
        <v>750</v>
      </c>
      <c r="L2067" s="123">
        <f>IF('表格编辑 '!N2067="","",'表格编辑 '!N2067)</f>
        <v>150</v>
      </c>
      <c r="M2067" s="123">
        <f>IF('表格编辑 '!O2067="","",'表格编辑 '!O2067)</f>
        <v>50</v>
      </c>
      <c r="N2067" s="123" t="str">
        <f>IF('表格编辑 '!P2067="","",'表格编辑 '!P2067)</f>
        <v/>
      </c>
      <c r="O2067" s="123" t="str">
        <f>IF('表格编辑 '!Q2067="","",'表格编辑 '!Q2067)</f>
        <v/>
      </c>
      <c r="P2067" s="123">
        <f>IF('表格编辑 '!R2067="","",'表格编辑 '!R2067)</f>
        <v>720</v>
      </c>
      <c r="Q2067" s="123">
        <f>IF('表格编辑 '!S2067="","",'表格编辑 '!S2067)</f>
        <v>320</v>
      </c>
      <c r="R2067" s="123" t="str">
        <f>IF('表格编辑 '!T2067="","",'表格编辑 '!T2067)</f>
        <v/>
      </c>
      <c r="S2067" s="123">
        <f>IF('表格编辑 '!U2067="","",'表格编辑 '!U2067)</f>
        <v>60</v>
      </c>
      <c r="T2067" s="123" t="str">
        <f>IF('表格编辑 '!V2067="","",'表格编辑 '!V2067)</f>
        <v/>
      </c>
      <c r="U2067" s="123" t="str">
        <f>IF('表格编辑 '!W2067="","",'表格编辑 '!W2067)</f>
        <v/>
      </c>
      <c r="V2067" s="123" t="str">
        <f>IF('表格编辑 '!X2067="","",'表格编辑 '!X2067)</f>
        <v/>
      </c>
      <c r="W2067" s="123">
        <f>IF('表格编辑 '!Y2067="","",'表格编辑 '!Y2067)</f>
        <v>100</v>
      </c>
      <c r="X2067" s="123">
        <f>IF('表格编辑 '!Z2067="","",'表格编辑 '!Z2067)</f>
        <v>100</v>
      </c>
      <c r="Y2067" s="123">
        <f>IF('表格编辑 '!AA2067="","",'表格编辑 '!AA2067)</f>
        <v>100</v>
      </c>
      <c r="Z2067" s="123">
        <f>IF('表格编辑 '!AB2067="","",'表格编辑 '!AB2067)</f>
        <v>100</v>
      </c>
      <c r="AA2067" s="123">
        <f>IF('表格编辑 '!AC2067="","",'表格编辑 '!AC2067)</f>
        <v>100</v>
      </c>
      <c r="AB2067" s="123">
        <f>IF('表格编辑 '!AD2067="","",'表格编辑 '!AD2067)</f>
        <v>100</v>
      </c>
      <c r="AC2067" s="123" t="str">
        <f>IF('表格编辑 '!AE2067="","",'表格编辑 '!AE2067)</f>
        <v/>
      </c>
      <c r="AD2067" s="123">
        <f>IF('表格编辑 '!AF2067="","",'表格编辑 '!AF2067)</f>
        <v>107001</v>
      </c>
    </row>
    <row r="2068" spans="1:30">
      <c r="A2068" s="123">
        <f>IF('表格编辑 '!A2068="","",'表格编辑 '!A2068)</f>
        <v>57002</v>
      </c>
      <c r="B2068" s="123">
        <f>IF('表格编辑 '!B2068="","",'表格编辑 '!B2068)</f>
        <v>60000</v>
      </c>
      <c r="C2068" s="123">
        <f>IF('表格编辑 '!E2068="","",'表格编辑 '!E2068)</f>
        <v>33</v>
      </c>
      <c r="D2068" s="123" t="str">
        <f>IF('表格编辑 '!F2068="","",'表格编辑 '!F2068)</f>
        <v>AI_born_event(RECEIVER, ARG0, ARG1, ARG2, ARG3,ARG4)</v>
      </c>
      <c r="E2068" s="123" t="str">
        <f>IF('表格编辑 '!G2068="","",'表格编辑 '!G2068)</f>
        <v>AI_update_event(RECEIVER, ARG0, ARG1, ARG2, ARG3,ARG4)</v>
      </c>
      <c r="F2068" s="123" t="str">
        <f>IF('表格编辑 '!H2068="","",'表格编辑 '!H2068)</f>
        <v/>
      </c>
      <c r="G2068" s="123" t="str">
        <f>IF('表格编辑 '!I2068="","",'表格编辑 '!I2068)</f>
        <v/>
      </c>
      <c r="H2068" s="123" t="str">
        <f>IF('表格编辑 '!J2068="","",'表格编辑 '!J2068)</f>
        <v>test_deadth_event(RECEIVER, ARG0, ARG1, ARG2, ARG3,ARG4)</v>
      </c>
      <c r="I2068" s="123">
        <f>IF('表格编辑 '!K2068="","",'表格编辑 '!K2068)</f>
        <v>1</v>
      </c>
      <c r="J2068" s="123">
        <f>IF('表格编辑 '!L2068="","",'表格编辑 '!L2068)</f>
        <v>15087</v>
      </c>
      <c r="K2068" s="123">
        <f>IF('表格编辑 '!M2068="","",'表格编辑 '!M2068)</f>
        <v>990</v>
      </c>
      <c r="L2068" s="123">
        <f>IF('表格编辑 '!N2068="","",'表格编辑 '!N2068)</f>
        <v>269</v>
      </c>
      <c r="M2068" s="123">
        <f>IF('表格编辑 '!O2068="","",'表格编辑 '!O2068)</f>
        <v>52</v>
      </c>
      <c r="N2068" s="123">
        <f>IF('表格编辑 '!P2068="","",'表格编辑 '!P2068)</f>
        <v>50</v>
      </c>
      <c r="O2068" s="123" t="str">
        <f>IF('表格编辑 '!Q2068="","",'表格编辑 '!Q2068)</f>
        <v/>
      </c>
      <c r="P2068" s="123">
        <f>IF('表格编辑 '!R2068="","",'表格编辑 '!R2068)</f>
        <v>730</v>
      </c>
      <c r="Q2068" s="123">
        <f>IF('表格编辑 '!S2068="","",'表格编辑 '!S2068)</f>
        <v>320</v>
      </c>
      <c r="R2068" s="123" t="str">
        <f>IF('表格编辑 '!T2068="","",'表格编辑 '!T2068)</f>
        <v/>
      </c>
      <c r="S2068" s="123">
        <f>IF('表格编辑 '!U2068="","",'表格编辑 '!U2068)</f>
        <v>61</v>
      </c>
      <c r="T2068" s="123" t="str">
        <f>IF('表格编辑 '!V2068="","",'表格编辑 '!V2068)</f>
        <v/>
      </c>
      <c r="U2068" s="123" t="str">
        <f>IF('表格编辑 '!W2068="","",'表格编辑 '!W2068)</f>
        <v/>
      </c>
      <c r="V2068" s="123" t="str">
        <f>IF('表格编辑 '!X2068="","",'表格编辑 '!X2068)</f>
        <v/>
      </c>
      <c r="W2068" s="123">
        <f>IF('表格编辑 '!Y2068="","",'表格编辑 '!Y2068)</f>
        <v>100</v>
      </c>
      <c r="X2068" s="123">
        <f>IF('表格编辑 '!Z2068="","",'表格编辑 '!Z2068)</f>
        <v>100</v>
      </c>
      <c r="Y2068" s="123">
        <f>IF('表格编辑 '!AA2068="","",'表格编辑 '!AA2068)</f>
        <v>100</v>
      </c>
      <c r="Z2068" s="123">
        <f>IF('表格编辑 '!AB2068="","",'表格编辑 '!AB2068)</f>
        <v>100</v>
      </c>
      <c r="AA2068" s="123">
        <f>IF('表格编辑 '!AC2068="","",'表格编辑 '!AC2068)</f>
        <v>100</v>
      </c>
      <c r="AB2068" s="123">
        <f>IF('表格编辑 '!AD2068="","",'表格编辑 '!AD2068)</f>
        <v>100</v>
      </c>
      <c r="AC2068" s="123" t="str">
        <f>IF('表格编辑 '!AE2068="","",'表格编辑 '!AE2068)</f>
        <v/>
      </c>
      <c r="AD2068" s="123">
        <f>IF('表格编辑 '!AF2068="","",'表格编辑 '!AF2068)</f>
        <v>107002</v>
      </c>
    </row>
    <row r="2069" spans="1:30">
      <c r="A2069" s="123">
        <f>IF('表格编辑 '!A2069="","",'表格编辑 '!A2069)</f>
        <v>57003</v>
      </c>
      <c r="B2069" s="123">
        <f>IF('表格编辑 '!B2069="","",'表格编辑 '!B2069)</f>
        <v>60000</v>
      </c>
      <c r="C2069" s="123">
        <f>IF('表格编辑 '!E2069="","",'表格编辑 '!E2069)</f>
        <v>34</v>
      </c>
      <c r="D2069" s="123" t="str">
        <f>IF('表格编辑 '!F2069="","",'表格编辑 '!F2069)</f>
        <v>AI_born_event(RECEIVER, ARG0, ARG1, ARG2, ARG3,ARG4)</v>
      </c>
      <c r="E2069" s="123" t="str">
        <f>IF('表格编辑 '!G2069="","",'表格编辑 '!G2069)</f>
        <v>AI_update_event(RECEIVER, ARG0, ARG1, ARG2, ARG3,ARG4)</v>
      </c>
      <c r="F2069" s="123" t="str">
        <f>IF('表格编辑 '!H2069="","",'表格编辑 '!H2069)</f>
        <v/>
      </c>
      <c r="G2069" s="123" t="str">
        <f>IF('表格编辑 '!I2069="","",'表格编辑 '!I2069)</f>
        <v/>
      </c>
      <c r="H2069" s="123" t="str">
        <f>IF('表格编辑 '!J2069="","",'表格编辑 '!J2069)</f>
        <v>test_deadth_event(RECEIVER, ARG0, ARG1, ARG2, ARG3,ARG4)</v>
      </c>
      <c r="I2069" s="123">
        <f>IF('表格编辑 '!K2069="","",'表格编辑 '!K2069)</f>
        <v>1</v>
      </c>
      <c r="J2069" s="123">
        <f>IF('表格编辑 '!L2069="","",'表格编辑 '!L2069)</f>
        <v>15054</v>
      </c>
      <c r="K2069" s="123">
        <f>IF('表格编辑 '!M2069="","",'表格编辑 '!M2069)</f>
        <v>1020</v>
      </c>
      <c r="L2069" s="123">
        <f>IF('表格编辑 '!N2069="","",'表格编辑 '!N2069)</f>
        <v>286</v>
      </c>
      <c r="M2069" s="123">
        <f>IF('表格编辑 '!O2069="","",'表格编辑 '!O2069)</f>
        <v>54</v>
      </c>
      <c r="N2069" s="123">
        <f>IF('表格编辑 '!P2069="","",'表格编辑 '!P2069)</f>
        <v>100</v>
      </c>
      <c r="O2069" s="123" t="str">
        <f>IF('表格编辑 '!Q2069="","",'表格编辑 '!Q2069)</f>
        <v/>
      </c>
      <c r="P2069" s="123">
        <f>IF('表格编辑 '!R2069="","",'表格编辑 '!R2069)</f>
        <v>740</v>
      </c>
      <c r="Q2069" s="123">
        <f>IF('表格编辑 '!S2069="","",'表格编辑 '!S2069)</f>
        <v>320</v>
      </c>
      <c r="R2069" s="123" t="str">
        <f>IF('表格编辑 '!T2069="","",'表格编辑 '!T2069)</f>
        <v/>
      </c>
      <c r="S2069" s="123">
        <f>IF('表格编辑 '!U2069="","",'表格编辑 '!U2069)</f>
        <v>62</v>
      </c>
      <c r="T2069" s="123" t="str">
        <f>IF('表格编辑 '!V2069="","",'表格编辑 '!V2069)</f>
        <v/>
      </c>
      <c r="U2069" s="123" t="str">
        <f>IF('表格编辑 '!W2069="","",'表格编辑 '!W2069)</f>
        <v/>
      </c>
      <c r="V2069" s="123" t="str">
        <f>IF('表格编辑 '!X2069="","",'表格编辑 '!X2069)</f>
        <v/>
      </c>
      <c r="W2069" s="123">
        <f>IF('表格编辑 '!Y2069="","",'表格编辑 '!Y2069)</f>
        <v>100</v>
      </c>
      <c r="X2069" s="123">
        <f>IF('表格编辑 '!Z2069="","",'表格编辑 '!Z2069)</f>
        <v>100</v>
      </c>
      <c r="Y2069" s="123">
        <f>IF('表格编辑 '!AA2069="","",'表格编辑 '!AA2069)</f>
        <v>100</v>
      </c>
      <c r="Z2069" s="123">
        <f>IF('表格编辑 '!AB2069="","",'表格编辑 '!AB2069)</f>
        <v>100</v>
      </c>
      <c r="AA2069" s="123">
        <f>IF('表格编辑 '!AC2069="","",'表格编辑 '!AC2069)</f>
        <v>100</v>
      </c>
      <c r="AB2069" s="123">
        <f>IF('表格编辑 '!AD2069="","",'表格编辑 '!AD2069)</f>
        <v>100</v>
      </c>
      <c r="AC2069" s="123" t="str">
        <f>IF('表格编辑 '!AE2069="","",'表格编辑 '!AE2069)</f>
        <v/>
      </c>
      <c r="AD2069" s="123">
        <f>IF('表格编辑 '!AF2069="","",'表格编辑 '!AF2069)</f>
        <v>107003</v>
      </c>
    </row>
    <row r="2070" spans="1:30">
      <c r="A2070" s="123">
        <f>IF('表格编辑 '!A2070="","",'表格编辑 '!A2070)</f>
        <v>57004</v>
      </c>
      <c r="B2070" s="123">
        <f>IF('表格编辑 '!B2070="","",'表格编辑 '!B2070)</f>
        <v>60000</v>
      </c>
      <c r="C2070" s="123">
        <f>IF('表格编辑 '!E2070="","",'表格编辑 '!E2070)</f>
        <v>35</v>
      </c>
      <c r="D2070" s="123" t="str">
        <f>IF('表格编辑 '!F2070="","",'表格编辑 '!F2070)</f>
        <v>AI_born_event(RECEIVER, ARG0, ARG1, ARG2, ARG3,ARG4)</v>
      </c>
      <c r="E2070" s="123" t="str">
        <f>IF('表格编辑 '!G2070="","",'表格编辑 '!G2070)</f>
        <v>AI_update_event(RECEIVER, ARG0, ARG1, ARG2, ARG3,ARG4)</v>
      </c>
      <c r="F2070" s="123" t="str">
        <f>IF('表格编辑 '!H2070="","",'表格编辑 '!H2070)</f>
        <v/>
      </c>
      <c r="G2070" s="123" t="str">
        <f>IF('表格编辑 '!I2070="","",'表格编辑 '!I2070)</f>
        <v/>
      </c>
      <c r="H2070" s="123" t="str">
        <f>IF('表格编辑 '!J2070="","",'表格编辑 '!J2070)</f>
        <v>test_deadth_event(RECEIVER, ARG0, ARG1, ARG2, ARG3,ARG4)</v>
      </c>
      <c r="I2070" s="123">
        <f>IF('表格编辑 '!K2070="","",'表格编辑 '!K2070)</f>
        <v>1</v>
      </c>
      <c r="J2070" s="123">
        <f>IF('表格编辑 '!L2070="","",'表格编辑 '!L2070)</f>
        <v>14964</v>
      </c>
      <c r="K2070" s="123">
        <f>IF('表格编辑 '!M2070="","",'表格编辑 '!M2070)</f>
        <v>1050</v>
      </c>
      <c r="L2070" s="123">
        <f>IF('表格编辑 '!N2070="","",'表格编辑 '!N2070)</f>
        <v>300</v>
      </c>
      <c r="M2070" s="123">
        <f>IF('表格编辑 '!O2070="","",'表格编辑 '!O2070)</f>
        <v>56</v>
      </c>
      <c r="N2070" s="123">
        <f>IF('表格编辑 '!P2070="","",'表格编辑 '!P2070)</f>
        <v>100</v>
      </c>
      <c r="O2070" s="123" t="str">
        <f>IF('表格编辑 '!Q2070="","",'表格编辑 '!Q2070)</f>
        <v/>
      </c>
      <c r="P2070" s="123">
        <f>IF('表格编辑 '!R2070="","",'表格编辑 '!R2070)</f>
        <v>750</v>
      </c>
      <c r="Q2070" s="123">
        <f>IF('表格编辑 '!S2070="","",'表格编辑 '!S2070)</f>
        <v>320</v>
      </c>
      <c r="R2070" s="123" t="str">
        <f>IF('表格编辑 '!T2070="","",'表格编辑 '!T2070)</f>
        <v/>
      </c>
      <c r="S2070" s="123">
        <f>IF('表格编辑 '!U2070="","",'表格编辑 '!U2070)</f>
        <v>63</v>
      </c>
      <c r="T2070" s="123" t="str">
        <f>IF('表格编辑 '!V2070="","",'表格编辑 '!V2070)</f>
        <v/>
      </c>
      <c r="U2070" s="123" t="str">
        <f>IF('表格编辑 '!W2070="","",'表格编辑 '!W2070)</f>
        <v/>
      </c>
      <c r="V2070" s="123" t="str">
        <f>IF('表格编辑 '!X2070="","",'表格编辑 '!X2070)</f>
        <v/>
      </c>
      <c r="W2070" s="123">
        <f>IF('表格编辑 '!Y2070="","",'表格编辑 '!Y2070)</f>
        <v>100</v>
      </c>
      <c r="X2070" s="123">
        <f>IF('表格编辑 '!Z2070="","",'表格编辑 '!Z2070)</f>
        <v>100</v>
      </c>
      <c r="Y2070" s="123">
        <f>IF('表格编辑 '!AA2070="","",'表格编辑 '!AA2070)</f>
        <v>100</v>
      </c>
      <c r="Z2070" s="123">
        <f>IF('表格编辑 '!AB2070="","",'表格编辑 '!AB2070)</f>
        <v>100</v>
      </c>
      <c r="AA2070" s="123">
        <f>IF('表格编辑 '!AC2070="","",'表格编辑 '!AC2070)</f>
        <v>100</v>
      </c>
      <c r="AB2070" s="123">
        <f>IF('表格编辑 '!AD2070="","",'表格编辑 '!AD2070)</f>
        <v>100</v>
      </c>
      <c r="AC2070" s="123" t="str">
        <f>IF('表格编辑 '!AE2070="","",'表格编辑 '!AE2070)</f>
        <v/>
      </c>
      <c r="AD2070" s="123">
        <f>IF('表格编辑 '!AF2070="","",'表格编辑 '!AF2070)</f>
        <v>107004</v>
      </c>
    </row>
    <row r="2071" spans="1:30">
      <c r="A2071" s="123">
        <f>IF('表格编辑 '!A2071="","",'表格编辑 '!A2071)</f>
        <v>57005</v>
      </c>
      <c r="B2071" s="123">
        <f>IF('表格编辑 '!B2071="","",'表格编辑 '!B2071)</f>
        <v>60000</v>
      </c>
      <c r="C2071" s="123">
        <f>IF('表格编辑 '!E2071="","",'表格编辑 '!E2071)</f>
        <v>36</v>
      </c>
      <c r="D2071" s="123" t="str">
        <f>IF('表格编辑 '!F2071="","",'表格编辑 '!F2071)</f>
        <v>AI_born_event(RECEIVER, ARG0, ARG1, ARG2, ARG3,ARG4)</v>
      </c>
      <c r="E2071" s="123" t="str">
        <f>IF('表格编辑 '!G2071="","",'表格编辑 '!G2071)</f>
        <v>AI_update_event(RECEIVER, ARG0, ARG1, ARG2, ARG3,ARG4)</v>
      </c>
      <c r="F2071" s="123" t="str">
        <f>IF('表格编辑 '!H2071="","",'表格编辑 '!H2071)</f>
        <v/>
      </c>
      <c r="G2071" s="123" t="str">
        <f>IF('表格编辑 '!I2071="","",'表格编辑 '!I2071)</f>
        <v/>
      </c>
      <c r="H2071" s="123" t="str">
        <f>IF('表格编辑 '!J2071="","",'表格编辑 '!J2071)</f>
        <v>test_deadth_event(RECEIVER, ARG0, ARG1, ARG2, ARG3,ARG4)</v>
      </c>
      <c r="I2071" s="123">
        <f>IF('表格编辑 '!K2071="","",'表格编辑 '!K2071)</f>
        <v>1</v>
      </c>
      <c r="J2071" s="123">
        <f>IF('表格编辑 '!L2071="","",'表格编辑 '!L2071)</f>
        <v>15639</v>
      </c>
      <c r="K2071" s="123">
        <f>IF('表格编辑 '!M2071="","",'表格编辑 '!M2071)</f>
        <v>1080</v>
      </c>
      <c r="L2071" s="123">
        <f>IF('表格编辑 '!N2071="","",'表格编辑 '!N2071)</f>
        <v>311</v>
      </c>
      <c r="M2071" s="123">
        <f>IF('表格编辑 '!O2071="","",'表格编辑 '!O2071)</f>
        <v>58</v>
      </c>
      <c r="N2071" s="123">
        <f>IF('表格编辑 '!P2071="","",'表格编辑 '!P2071)</f>
        <v>100</v>
      </c>
      <c r="O2071" s="123" t="str">
        <f>IF('表格编辑 '!Q2071="","",'表格编辑 '!Q2071)</f>
        <v/>
      </c>
      <c r="P2071" s="123">
        <f>IF('表格编辑 '!R2071="","",'表格编辑 '!R2071)</f>
        <v>760</v>
      </c>
      <c r="Q2071" s="123">
        <f>IF('表格编辑 '!S2071="","",'表格编辑 '!S2071)</f>
        <v>320</v>
      </c>
      <c r="R2071" s="123" t="str">
        <f>IF('表格编辑 '!T2071="","",'表格编辑 '!T2071)</f>
        <v/>
      </c>
      <c r="S2071" s="123">
        <f>IF('表格编辑 '!U2071="","",'表格编辑 '!U2071)</f>
        <v>64</v>
      </c>
      <c r="T2071" s="123" t="str">
        <f>IF('表格编辑 '!V2071="","",'表格编辑 '!V2071)</f>
        <v/>
      </c>
      <c r="U2071" s="123" t="str">
        <f>IF('表格编辑 '!W2071="","",'表格编辑 '!W2071)</f>
        <v/>
      </c>
      <c r="V2071" s="123" t="str">
        <f>IF('表格编辑 '!X2071="","",'表格编辑 '!X2071)</f>
        <v/>
      </c>
      <c r="W2071" s="123">
        <f>IF('表格编辑 '!Y2071="","",'表格编辑 '!Y2071)</f>
        <v>100</v>
      </c>
      <c r="X2071" s="123">
        <f>IF('表格编辑 '!Z2071="","",'表格编辑 '!Z2071)</f>
        <v>100</v>
      </c>
      <c r="Y2071" s="123">
        <f>IF('表格编辑 '!AA2071="","",'表格编辑 '!AA2071)</f>
        <v>100</v>
      </c>
      <c r="Z2071" s="123">
        <f>IF('表格编辑 '!AB2071="","",'表格编辑 '!AB2071)</f>
        <v>100</v>
      </c>
      <c r="AA2071" s="123">
        <f>IF('表格编辑 '!AC2071="","",'表格编辑 '!AC2071)</f>
        <v>100</v>
      </c>
      <c r="AB2071" s="123">
        <f>IF('表格编辑 '!AD2071="","",'表格编辑 '!AD2071)</f>
        <v>100</v>
      </c>
      <c r="AC2071" s="123" t="str">
        <f>IF('表格编辑 '!AE2071="","",'表格编辑 '!AE2071)</f>
        <v/>
      </c>
      <c r="AD2071" s="123">
        <f>IF('表格编辑 '!AF2071="","",'表格编辑 '!AF2071)</f>
        <v>107005</v>
      </c>
    </row>
    <row r="2072" spans="1:30">
      <c r="A2072" s="123">
        <f>IF('表格编辑 '!A2072="","",'表格编辑 '!A2072)</f>
        <v>57006</v>
      </c>
      <c r="B2072" s="123">
        <f>IF('表格编辑 '!B2072="","",'表格编辑 '!B2072)</f>
        <v>60000</v>
      </c>
      <c r="C2072" s="123">
        <f>IF('表格编辑 '!E2072="","",'表格编辑 '!E2072)</f>
        <v>37</v>
      </c>
      <c r="D2072" s="123" t="str">
        <f>IF('表格编辑 '!F2072="","",'表格编辑 '!F2072)</f>
        <v>AI_born_event(RECEIVER, ARG0, ARG1, ARG2, ARG3,ARG4)</v>
      </c>
      <c r="E2072" s="123" t="str">
        <f>IF('表格编辑 '!G2072="","",'表格编辑 '!G2072)</f>
        <v>AI_update_event(RECEIVER, ARG0, ARG1, ARG2, ARG3,ARG4)</v>
      </c>
      <c r="F2072" s="123" t="str">
        <f>IF('表格编辑 '!H2072="","",'表格编辑 '!H2072)</f>
        <v/>
      </c>
      <c r="G2072" s="123" t="str">
        <f>IF('表格编辑 '!I2072="","",'表格编辑 '!I2072)</f>
        <v/>
      </c>
      <c r="H2072" s="123" t="str">
        <f>IF('表格编辑 '!J2072="","",'表格编辑 '!J2072)</f>
        <v>test_deadth_event(RECEIVER, ARG0, ARG1, ARG2, ARG3,ARG4)</v>
      </c>
      <c r="I2072" s="123">
        <f>IF('表格编辑 '!K2072="","",'表格编辑 '!K2072)</f>
        <v>1</v>
      </c>
      <c r="J2072" s="123">
        <f>IF('表格编辑 '!L2072="","",'表格编辑 '!L2072)</f>
        <v>16008</v>
      </c>
      <c r="K2072" s="123">
        <f>IF('表格编辑 '!M2072="","",'表格编辑 '!M2072)</f>
        <v>1110</v>
      </c>
      <c r="L2072" s="123">
        <f>IF('表格编辑 '!N2072="","",'表格编辑 '!N2072)</f>
        <v>316</v>
      </c>
      <c r="M2072" s="123">
        <f>IF('表格编辑 '!O2072="","",'表格编辑 '!O2072)</f>
        <v>60</v>
      </c>
      <c r="N2072" s="123">
        <f>IF('表格编辑 '!P2072="","",'表格编辑 '!P2072)</f>
        <v>100</v>
      </c>
      <c r="O2072" s="123">
        <f>IF('表格编辑 '!Q2072="","",'表格编辑 '!Q2072)</f>
        <v>150</v>
      </c>
      <c r="P2072" s="123">
        <f>IF('表格编辑 '!R2072="","",'表格编辑 '!R2072)</f>
        <v>770</v>
      </c>
      <c r="Q2072" s="123">
        <f>IF('表格编辑 '!S2072="","",'表格编辑 '!S2072)</f>
        <v>320</v>
      </c>
      <c r="R2072" s="123" t="str">
        <f>IF('表格编辑 '!T2072="","",'表格编辑 '!T2072)</f>
        <v/>
      </c>
      <c r="S2072" s="123">
        <f>IF('表格编辑 '!U2072="","",'表格编辑 '!U2072)</f>
        <v>65</v>
      </c>
      <c r="T2072" s="123" t="str">
        <f>IF('表格编辑 '!V2072="","",'表格编辑 '!V2072)</f>
        <v/>
      </c>
      <c r="U2072" s="123" t="str">
        <f>IF('表格编辑 '!W2072="","",'表格编辑 '!W2072)</f>
        <v/>
      </c>
      <c r="V2072" s="123" t="str">
        <f>IF('表格编辑 '!X2072="","",'表格编辑 '!X2072)</f>
        <v/>
      </c>
      <c r="W2072" s="123">
        <f>IF('表格编辑 '!Y2072="","",'表格编辑 '!Y2072)</f>
        <v>100</v>
      </c>
      <c r="X2072" s="123">
        <f>IF('表格编辑 '!Z2072="","",'表格编辑 '!Z2072)</f>
        <v>100</v>
      </c>
      <c r="Y2072" s="123">
        <f>IF('表格编辑 '!AA2072="","",'表格编辑 '!AA2072)</f>
        <v>100</v>
      </c>
      <c r="Z2072" s="123">
        <f>IF('表格编辑 '!AB2072="","",'表格编辑 '!AB2072)</f>
        <v>100</v>
      </c>
      <c r="AA2072" s="123">
        <f>IF('表格编辑 '!AC2072="","",'表格编辑 '!AC2072)</f>
        <v>100</v>
      </c>
      <c r="AB2072" s="123">
        <f>IF('表格编辑 '!AD2072="","",'表格编辑 '!AD2072)</f>
        <v>100</v>
      </c>
      <c r="AC2072" s="123" t="str">
        <f>IF('表格编辑 '!AE2072="","",'表格编辑 '!AE2072)</f>
        <v/>
      </c>
      <c r="AD2072" s="123">
        <f>IF('表格编辑 '!AF2072="","",'表格编辑 '!AF2072)</f>
        <v>107006</v>
      </c>
    </row>
    <row r="2073" spans="1:30">
      <c r="A2073" s="123">
        <f>IF('表格编辑 '!A2073="","",'表格编辑 '!A2073)</f>
        <v>57007</v>
      </c>
      <c r="B2073" s="123">
        <f>IF('表格编辑 '!B2073="","",'表格编辑 '!B2073)</f>
        <v>60000</v>
      </c>
      <c r="C2073" s="123">
        <f>IF('表格编辑 '!E2073="","",'表格编辑 '!E2073)</f>
        <v>38</v>
      </c>
      <c r="D2073" s="123" t="str">
        <f>IF('表格编辑 '!F2073="","",'表格编辑 '!F2073)</f>
        <v>AI_born_event(RECEIVER, ARG0, ARG1, ARG2, ARG3,ARG4)</v>
      </c>
      <c r="E2073" s="123" t="str">
        <f>IF('表格编辑 '!G2073="","",'表格编辑 '!G2073)</f>
        <v>AI_update_event(RECEIVER, ARG0, ARG1, ARG2, ARG3,ARG4)</v>
      </c>
      <c r="F2073" s="123" t="str">
        <f>IF('表格编辑 '!H2073="","",'表格编辑 '!H2073)</f>
        <v/>
      </c>
      <c r="G2073" s="123" t="str">
        <f>IF('表格编辑 '!I2073="","",'表格编辑 '!I2073)</f>
        <v/>
      </c>
      <c r="H2073" s="123" t="str">
        <f>IF('表格编辑 '!J2073="","",'表格编辑 '!J2073)</f>
        <v>test_deadth_event(RECEIVER, ARG0, ARG1, ARG2, ARG3,ARG4)</v>
      </c>
      <c r="I2073" s="123">
        <f>IF('表格编辑 '!K2073="","",'表格编辑 '!K2073)</f>
        <v>1</v>
      </c>
      <c r="J2073" s="123">
        <f>IF('表格编辑 '!L2073="","",'表格编辑 '!L2073)</f>
        <v>19206</v>
      </c>
      <c r="K2073" s="123">
        <f>IF('表格编辑 '!M2073="","",'表格编辑 '!M2073)</f>
        <v>1140</v>
      </c>
      <c r="L2073" s="123">
        <f>IF('表格编辑 '!N2073="","",'表格编辑 '!N2073)</f>
        <v>341</v>
      </c>
      <c r="M2073" s="123">
        <f>IF('表格编辑 '!O2073="","",'表格编辑 '!O2073)</f>
        <v>62</v>
      </c>
      <c r="N2073" s="123">
        <f>IF('表格编辑 '!P2073="","",'表格编辑 '!P2073)</f>
        <v>100</v>
      </c>
      <c r="O2073" s="123" t="str">
        <f>IF('表格编辑 '!Q2073="","",'表格编辑 '!Q2073)</f>
        <v/>
      </c>
      <c r="P2073" s="123">
        <f>IF('表格编辑 '!R2073="","",'表格编辑 '!R2073)</f>
        <v>780</v>
      </c>
      <c r="Q2073" s="123">
        <f>IF('表格编辑 '!S2073="","",'表格编辑 '!S2073)</f>
        <v>320</v>
      </c>
      <c r="R2073" s="123" t="str">
        <f>IF('表格编辑 '!T2073="","",'表格编辑 '!T2073)</f>
        <v/>
      </c>
      <c r="S2073" s="123">
        <f>IF('表格编辑 '!U2073="","",'表格编辑 '!U2073)</f>
        <v>66</v>
      </c>
      <c r="T2073" s="123" t="str">
        <f>IF('表格编辑 '!V2073="","",'表格编辑 '!V2073)</f>
        <v/>
      </c>
      <c r="U2073" s="123" t="str">
        <f>IF('表格编辑 '!W2073="","",'表格编辑 '!W2073)</f>
        <v/>
      </c>
      <c r="V2073" s="123" t="str">
        <f>IF('表格编辑 '!X2073="","",'表格编辑 '!X2073)</f>
        <v/>
      </c>
      <c r="W2073" s="123">
        <f>IF('表格编辑 '!Y2073="","",'表格编辑 '!Y2073)</f>
        <v>100</v>
      </c>
      <c r="X2073" s="123">
        <f>IF('表格编辑 '!Z2073="","",'表格编辑 '!Z2073)</f>
        <v>100</v>
      </c>
      <c r="Y2073" s="123">
        <f>IF('表格编辑 '!AA2073="","",'表格编辑 '!AA2073)</f>
        <v>100</v>
      </c>
      <c r="Z2073" s="123">
        <f>IF('表格编辑 '!AB2073="","",'表格编辑 '!AB2073)</f>
        <v>100</v>
      </c>
      <c r="AA2073" s="123">
        <f>IF('表格编辑 '!AC2073="","",'表格编辑 '!AC2073)</f>
        <v>100</v>
      </c>
      <c r="AB2073" s="123">
        <f>IF('表格编辑 '!AD2073="","",'表格编辑 '!AD2073)</f>
        <v>100</v>
      </c>
      <c r="AC2073" s="123" t="str">
        <f>IF('表格编辑 '!AE2073="","",'表格编辑 '!AE2073)</f>
        <v/>
      </c>
      <c r="AD2073" s="123">
        <f>IF('表格编辑 '!AF2073="","",'表格编辑 '!AF2073)</f>
        <v>107007</v>
      </c>
    </row>
    <row r="2074" spans="1:30">
      <c r="A2074" s="123">
        <f>IF('表格编辑 '!A2074="","",'表格编辑 '!A2074)</f>
        <v>57008</v>
      </c>
      <c r="B2074" s="123">
        <f>IF('表格编辑 '!B2074="","",'表格编辑 '!B2074)</f>
        <v>60000</v>
      </c>
      <c r="C2074" s="123">
        <f>IF('表格编辑 '!E2074="","",'表格编辑 '!E2074)</f>
        <v>39</v>
      </c>
      <c r="D2074" s="123" t="str">
        <f>IF('表格编辑 '!F2074="","",'表格编辑 '!F2074)</f>
        <v>AI_born_event(RECEIVER, ARG0, ARG1, ARG2, ARG3,ARG4)</v>
      </c>
      <c r="E2074" s="123" t="str">
        <f>IF('表格编辑 '!G2074="","",'表格编辑 '!G2074)</f>
        <v>AI_update_event(RECEIVER, ARG0, ARG1, ARG2, ARG3,ARG4)</v>
      </c>
      <c r="F2074" s="123" t="str">
        <f>IF('表格编辑 '!H2074="","",'表格编辑 '!H2074)</f>
        <v/>
      </c>
      <c r="G2074" s="123" t="str">
        <f>IF('表格编辑 '!I2074="","",'表格编辑 '!I2074)</f>
        <v/>
      </c>
      <c r="H2074" s="123" t="str">
        <f>IF('表格编辑 '!J2074="","",'表格编辑 '!J2074)</f>
        <v>test_deadth_event(RECEIVER, ARG0, ARG1, ARG2, ARG3,ARG4)</v>
      </c>
      <c r="I2074" s="123">
        <f>IF('表格编辑 '!K2074="","",'表格编辑 '!K2074)</f>
        <v>1</v>
      </c>
      <c r="J2074" s="123">
        <f>IF('表格编辑 '!L2074="","",'表格编辑 '!L2074)</f>
        <v>19653</v>
      </c>
      <c r="K2074" s="123">
        <f>IF('表格编辑 '!M2074="","",'表格编辑 '!M2074)</f>
        <v>1170</v>
      </c>
      <c r="L2074" s="123">
        <f>IF('表格编辑 '!N2074="","",'表格编辑 '!N2074)</f>
        <v>351</v>
      </c>
      <c r="M2074" s="123">
        <f>IF('表格编辑 '!O2074="","",'表格编辑 '!O2074)</f>
        <v>64</v>
      </c>
      <c r="N2074" s="123">
        <f>IF('表格编辑 '!P2074="","",'表格编辑 '!P2074)</f>
        <v>100</v>
      </c>
      <c r="O2074" s="123" t="str">
        <f>IF('表格编辑 '!Q2074="","",'表格编辑 '!Q2074)</f>
        <v/>
      </c>
      <c r="P2074" s="123">
        <f>IF('表格编辑 '!R2074="","",'表格编辑 '!R2074)</f>
        <v>790</v>
      </c>
      <c r="Q2074" s="123">
        <f>IF('表格编辑 '!S2074="","",'表格编辑 '!S2074)</f>
        <v>320</v>
      </c>
      <c r="R2074" s="123" t="str">
        <f>IF('表格编辑 '!T2074="","",'表格编辑 '!T2074)</f>
        <v/>
      </c>
      <c r="S2074" s="123">
        <f>IF('表格编辑 '!U2074="","",'表格编辑 '!U2074)</f>
        <v>67</v>
      </c>
      <c r="T2074" s="123" t="str">
        <f>IF('表格编辑 '!V2074="","",'表格编辑 '!V2074)</f>
        <v/>
      </c>
      <c r="U2074" s="123" t="str">
        <f>IF('表格编辑 '!W2074="","",'表格编辑 '!W2074)</f>
        <v/>
      </c>
      <c r="V2074" s="123" t="str">
        <f>IF('表格编辑 '!X2074="","",'表格编辑 '!X2074)</f>
        <v/>
      </c>
      <c r="W2074" s="123">
        <f>IF('表格编辑 '!Y2074="","",'表格编辑 '!Y2074)</f>
        <v>100</v>
      </c>
      <c r="X2074" s="123">
        <f>IF('表格编辑 '!Z2074="","",'表格编辑 '!Z2074)</f>
        <v>100</v>
      </c>
      <c r="Y2074" s="123">
        <f>IF('表格编辑 '!AA2074="","",'表格编辑 '!AA2074)</f>
        <v>100</v>
      </c>
      <c r="Z2074" s="123">
        <f>IF('表格编辑 '!AB2074="","",'表格编辑 '!AB2074)</f>
        <v>100</v>
      </c>
      <c r="AA2074" s="123">
        <f>IF('表格编辑 '!AC2074="","",'表格编辑 '!AC2074)</f>
        <v>100</v>
      </c>
      <c r="AB2074" s="123">
        <f>IF('表格编辑 '!AD2074="","",'表格编辑 '!AD2074)</f>
        <v>100</v>
      </c>
      <c r="AC2074" s="123" t="str">
        <f>IF('表格编辑 '!AE2074="","",'表格编辑 '!AE2074)</f>
        <v/>
      </c>
      <c r="AD2074" s="123">
        <f>IF('表格编辑 '!AF2074="","",'表格编辑 '!AF2074)</f>
        <v>107008</v>
      </c>
    </row>
    <row r="2075" spans="1:30">
      <c r="A2075" s="123">
        <f>IF('表格编辑 '!A2075="","",'表格编辑 '!A2075)</f>
        <v>57009</v>
      </c>
      <c r="B2075" s="123">
        <f>IF('表格编辑 '!B2075="","",'表格编辑 '!B2075)</f>
        <v>60001</v>
      </c>
      <c r="C2075" s="123">
        <f>IF('表格编辑 '!E2075="","",'表格编辑 '!E2075)</f>
        <v>40</v>
      </c>
      <c r="D2075" s="123" t="str">
        <f>IF('表格编辑 '!F2075="","",'表格编辑 '!F2075)</f>
        <v>AI_born_event(RECEIVER, ARG0, ARG1, ARG2, ARG3,ARG4)</v>
      </c>
      <c r="E2075" s="123" t="str">
        <f>IF('表格编辑 '!G2075="","",'表格编辑 '!G2075)</f>
        <v>AI_update_event(RECEIVER, ARG0, ARG1, ARG2, ARG3,ARG4)</v>
      </c>
      <c r="F2075" s="123" t="str">
        <f>IF('表格编辑 '!H2075="","",'表格编辑 '!H2075)</f>
        <v/>
      </c>
      <c r="G2075" s="123" t="str">
        <f>IF('表格编辑 '!I2075="","",'表格编辑 '!I2075)</f>
        <v/>
      </c>
      <c r="H2075" s="123" t="str">
        <f>IF('表格编辑 '!J2075="","",'表格编辑 '!J2075)</f>
        <v>test_deadth_event(RECEIVER, ARG0, ARG1, ARG2, ARG3,ARG4)</v>
      </c>
      <c r="I2075" s="123">
        <f>IF('表格编辑 '!K2075="","",'表格编辑 '!K2075)</f>
        <v>1</v>
      </c>
      <c r="J2075" s="123">
        <f>IF('表格编辑 '!L2075="","",'表格编辑 '!L2075)</f>
        <v>17772</v>
      </c>
      <c r="K2075" s="123">
        <f>IF('表格编辑 '!M2075="","",'表格编辑 '!M2075)</f>
        <v>1200</v>
      </c>
      <c r="L2075" s="123">
        <f>IF('表格编辑 '!N2075="","",'表格编辑 '!N2075)</f>
        <v>345</v>
      </c>
      <c r="M2075" s="123">
        <f>IF('表格编辑 '!O2075="","",'表格编辑 '!O2075)</f>
        <v>66</v>
      </c>
      <c r="N2075" s="123">
        <f>IF('表格编辑 '!P2075="","",'表格编辑 '!P2075)</f>
        <v>100</v>
      </c>
      <c r="O2075" s="123">
        <f>IF('表格编辑 '!Q2075="","",'表格编辑 '!Q2075)</f>
        <v>200</v>
      </c>
      <c r="P2075" s="123">
        <f>IF('表格编辑 '!R2075="","",'表格编辑 '!R2075)</f>
        <v>800</v>
      </c>
      <c r="Q2075" s="123">
        <f>IF('表格编辑 '!S2075="","",'表格编辑 '!S2075)</f>
        <v>320</v>
      </c>
      <c r="R2075" s="123" t="str">
        <f>IF('表格编辑 '!T2075="","",'表格编辑 '!T2075)</f>
        <v/>
      </c>
      <c r="S2075" s="123">
        <f>IF('表格编辑 '!U2075="","",'表格编辑 '!U2075)</f>
        <v>68</v>
      </c>
      <c r="T2075" s="123" t="str">
        <f>IF('表格编辑 '!V2075="","",'表格编辑 '!V2075)</f>
        <v/>
      </c>
      <c r="U2075" s="123" t="str">
        <f>IF('表格编辑 '!W2075="","",'表格编辑 '!W2075)</f>
        <v/>
      </c>
      <c r="V2075" s="123" t="str">
        <f>IF('表格编辑 '!X2075="","",'表格编辑 '!X2075)</f>
        <v/>
      </c>
      <c r="W2075" s="123">
        <f>IF('表格编辑 '!Y2075="","",'表格编辑 '!Y2075)</f>
        <v>100</v>
      </c>
      <c r="X2075" s="123">
        <f>IF('表格编辑 '!Z2075="","",'表格编辑 '!Z2075)</f>
        <v>100</v>
      </c>
      <c r="Y2075" s="123">
        <f>IF('表格编辑 '!AA2075="","",'表格编辑 '!AA2075)</f>
        <v>100</v>
      </c>
      <c r="Z2075" s="123">
        <f>IF('表格编辑 '!AB2075="","",'表格编辑 '!AB2075)</f>
        <v>100</v>
      </c>
      <c r="AA2075" s="123">
        <f>IF('表格编辑 '!AC2075="","",'表格编辑 '!AC2075)</f>
        <v>100</v>
      </c>
      <c r="AB2075" s="123">
        <f>IF('表格编辑 '!AD2075="","",'表格编辑 '!AD2075)</f>
        <v>100</v>
      </c>
      <c r="AC2075" s="123" t="str">
        <f>IF('表格编辑 '!AE2075="","",'表格编辑 '!AE2075)</f>
        <v/>
      </c>
      <c r="AD2075" s="123">
        <f>IF('表格编辑 '!AF2075="","",'表格编辑 '!AF2075)</f>
        <v>107009</v>
      </c>
    </row>
    <row r="2076" spans="1:30">
      <c r="A2076" s="123">
        <f>IF('表格编辑 '!A2076="","",'表格编辑 '!A2076)</f>
        <v>57010</v>
      </c>
      <c r="B2076" s="123">
        <f>IF('表格编辑 '!B2076="","",'表格编辑 '!B2076)</f>
        <v>60001</v>
      </c>
      <c r="C2076" s="123">
        <f>IF('表格编辑 '!E2076="","",'表格编辑 '!E2076)</f>
        <v>41</v>
      </c>
      <c r="D2076" s="123" t="str">
        <f>IF('表格编辑 '!F2076="","",'表格编辑 '!F2076)</f>
        <v>AI_born_event(RECEIVER, ARG0, ARG1, ARG2, ARG3,ARG4)</v>
      </c>
      <c r="E2076" s="123" t="str">
        <f>IF('表格编辑 '!G2076="","",'表格编辑 '!G2076)</f>
        <v>AI_update_event(RECEIVER, ARG0, ARG1, ARG2, ARG3,ARG4)</v>
      </c>
      <c r="F2076" s="123" t="str">
        <f>IF('表格编辑 '!H2076="","",'表格编辑 '!H2076)</f>
        <v/>
      </c>
      <c r="G2076" s="123" t="str">
        <f>IF('表格编辑 '!I2076="","",'表格编辑 '!I2076)</f>
        <v/>
      </c>
      <c r="H2076" s="123" t="str">
        <f>IF('表格编辑 '!J2076="","",'表格编辑 '!J2076)</f>
        <v>test_deadth_event(RECEIVER, ARG0, ARG1, ARG2, ARG3,ARG4)</v>
      </c>
      <c r="I2076" s="123">
        <f>IF('表格编辑 '!K2076="","",'表格编辑 '!K2076)</f>
        <v>1</v>
      </c>
      <c r="J2076" s="123">
        <f>IF('表格编辑 '!L2076="","",'表格编辑 '!L2076)</f>
        <v>19962</v>
      </c>
      <c r="K2076" s="123">
        <f>IF('表格编辑 '!M2076="","",'表格编辑 '!M2076)</f>
        <v>1230</v>
      </c>
      <c r="L2076" s="123">
        <f>IF('表格编辑 '!N2076="","",'表格编辑 '!N2076)</f>
        <v>375</v>
      </c>
      <c r="M2076" s="123">
        <f>IF('表格编辑 '!O2076="","",'表格编辑 '!O2076)</f>
        <v>68</v>
      </c>
      <c r="N2076" s="123">
        <f>IF('表格编辑 '!P2076="","",'表格编辑 '!P2076)</f>
        <v>100</v>
      </c>
      <c r="O2076" s="123">
        <f>IF('表格编辑 '!Q2076="","",'表格编辑 '!Q2076)</f>
        <v>200</v>
      </c>
      <c r="P2076" s="123">
        <f>IF('表格编辑 '!R2076="","",'表格编辑 '!R2076)</f>
        <v>810</v>
      </c>
      <c r="Q2076" s="123">
        <f>IF('表格编辑 '!S2076="","",'表格编辑 '!S2076)</f>
        <v>320</v>
      </c>
      <c r="R2076" s="123" t="str">
        <f>IF('表格编辑 '!T2076="","",'表格编辑 '!T2076)</f>
        <v/>
      </c>
      <c r="S2076" s="123">
        <f>IF('表格编辑 '!U2076="","",'表格编辑 '!U2076)</f>
        <v>69</v>
      </c>
      <c r="T2076" s="123" t="str">
        <f>IF('表格编辑 '!V2076="","",'表格编辑 '!V2076)</f>
        <v/>
      </c>
      <c r="U2076" s="123" t="str">
        <f>IF('表格编辑 '!W2076="","",'表格编辑 '!W2076)</f>
        <v/>
      </c>
      <c r="V2076" s="123" t="str">
        <f>IF('表格编辑 '!X2076="","",'表格编辑 '!X2076)</f>
        <v/>
      </c>
      <c r="W2076" s="123">
        <f>IF('表格编辑 '!Y2076="","",'表格编辑 '!Y2076)</f>
        <v>100</v>
      </c>
      <c r="X2076" s="123">
        <f>IF('表格编辑 '!Z2076="","",'表格编辑 '!Z2076)</f>
        <v>100</v>
      </c>
      <c r="Y2076" s="123">
        <f>IF('表格编辑 '!AA2076="","",'表格编辑 '!AA2076)</f>
        <v>100</v>
      </c>
      <c r="Z2076" s="123">
        <f>IF('表格编辑 '!AB2076="","",'表格编辑 '!AB2076)</f>
        <v>100</v>
      </c>
      <c r="AA2076" s="123">
        <f>IF('表格编辑 '!AC2076="","",'表格编辑 '!AC2076)</f>
        <v>100</v>
      </c>
      <c r="AB2076" s="123">
        <f>IF('表格编辑 '!AD2076="","",'表格编辑 '!AD2076)</f>
        <v>100</v>
      </c>
      <c r="AC2076" s="123" t="str">
        <f>IF('表格编辑 '!AE2076="","",'表格编辑 '!AE2076)</f>
        <v/>
      </c>
      <c r="AD2076" s="123">
        <f>IF('表格编辑 '!AF2076="","",'表格编辑 '!AF2076)</f>
        <v>107010</v>
      </c>
    </row>
    <row r="2077" spans="1:30">
      <c r="A2077" s="123">
        <f>IF('表格编辑 '!A2077="","",'表格编辑 '!A2077)</f>
        <v>57011</v>
      </c>
      <c r="B2077" s="123">
        <f>IF('表格编辑 '!B2077="","",'表格编辑 '!B2077)</f>
        <v>60001</v>
      </c>
      <c r="C2077" s="123">
        <f>IF('表格编辑 '!E2077="","",'表格编辑 '!E2077)</f>
        <v>42</v>
      </c>
      <c r="D2077" s="123" t="str">
        <f>IF('表格编辑 '!F2077="","",'表格编辑 '!F2077)</f>
        <v>AI_born_event(RECEIVER, ARG0, ARG1, ARG2, ARG3,ARG4)</v>
      </c>
      <c r="E2077" s="123" t="str">
        <f>IF('表格编辑 '!G2077="","",'表格编辑 '!G2077)</f>
        <v>AI_update_event(RECEIVER, ARG0, ARG1, ARG2, ARG3,ARG4)</v>
      </c>
      <c r="F2077" s="123" t="str">
        <f>IF('表格编辑 '!H2077="","",'表格编辑 '!H2077)</f>
        <v/>
      </c>
      <c r="G2077" s="123" t="str">
        <f>IF('表格编辑 '!I2077="","",'表格编辑 '!I2077)</f>
        <v/>
      </c>
      <c r="H2077" s="123" t="str">
        <f>IF('表格编辑 '!J2077="","",'表格编辑 '!J2077)</f>
        <v>test_deadth_event(RECEIVER, ARG0, ARG1, ARG2, ARG3,ARG4)</v>
      </c>
      <c r="I2077" s="123">
        <f>IF('表格编辑 '!K2077="","",'表格编辑 '!K2077)</f>
        <v>1</v>
      </c>
      <c r="J2077" s="123">
        <f>IF('表格编辑 '!L2077="","",'表格编辑 '!L2077)</f>
        <v>20403</v>
      </c>
      <c r="K2077" s="123">
        <f>IF('表格编辑 '!M2077="","",'表格编辑 '!M2077)</f>
        <v>1260</v>
      </c>
      <c r="L2077" s="123">
        <f>IF('表格编辑 '!N2077="","",'表格编辑 '!N2077)</f>
        <v>387</v>
      </c>
      <c r="M2077" s="123">
        <f>IF('表格编辑 '!O2077="","",'表格编辑 '!O2077)</f>
        <v>70</v>
      </c>
      <c r="N2077" s="123">
        <f>IF('表格编辑 '!P2077="","",'表格编辑 '!P2077)</f>
        <v>100</v>
      </c>
      <c r="O2077" s="123" t="str">
        <f>IF('表格编辑 '!Q2077="","",'表格编辑 '!Q2077)</f>
        <v/>
      </c>
      <c r="P2077" s="123">
        <f>IF('表格编辑 '!R2077="","",'表格编辑 '!R2077)</f>
        <v>820</v>
      </c>
      <c r="Q2077" s="123">
        <f>IF('表格编辑 '!S2077="","",'表格编辑 '!S2077)</f>
        <v>320</v>
      </c>
      <c r="R2077" s="123" t="str">
        <f>IF('表格编辑 '!T2077="","",'表格编辑 '!T2077)</f>
        <v/>
      </c>
      <c r="S2077" s="123">
        <f>IF('表格编辑 '!U2077="","",'表格编辑 '!U2077)</f>
        <v>70</v>
      </c>
      <c r="T2077" s="123" t="str">
        <f>IF('表格编辑 '!V2077="","",'表格编辑 '!V2077)</f>
        <v/>
      </c>
      <c r="U2077" s="123" t="str">
        <f>IF('表格编辑 '!W2077="","",'表格编辑 '!W2077)</f>
        <v/>
      </c>
      <c r="V2077" s="123" t="str">
        <f>IF('表格编辑 '!X2077="","",'表格编辑 '!X2077)</f>
        <v/>
      </c>
      <c r="W2077" s="123">
        <f>IF('表格编辑 '!Y2077="","",'表格编辑 '!Y2077)</f>
        <v>100</v>
      </c>
      <c r="X2077" s="123">
        <f>IF('表格编辑 '!Z2077="","",'表格编辑 '!Z2077)</f>
        <v>100</v>
      </c>
      <c r="Y2077" s="123">
        <f>IF('表格编辑 '!AA2077="","",'表格编辑 '!AA2077)</f>
        <v>100</v>
      </c>
      <c r="Z2077" s="123">
        <f>IF('表格编辑 '!AB2077="","",'表格编辑 '!AB2077)</f>
        <v>100</v>
      </c>
      <c r="AA2077" s="123">
        <f>IF('表格编辑 '!AC2077="","",'表格编辑 '!AC2077)</f>
        <v>100</v>
      </c>
      <c r="AB2077" s="123">
        <f>IF('表格编辑 '!AD2077="","",'表格编辑 '!AD2077)</f>
        <v>100</v>
      </c>
      <c r="AC2077" s="123" t="str">
        <f>IF('表格编辑 '!AE2077="","",'表格编辑 '!AE2077)</f>
        <v/>
      </c>
      <c r="AD2077" s="123">
        <f>IF('表格编辑 '!AF2077="","",'表格编辑 '!AF2077)</f>
        <v>107011</v>
      </c>
    </row>
    <row r="2078" spans="1:30">
      <c r="A2078" s="123">
        <f>IF('表格编辑 '!A2078="","",'表格编辑 '!A2078)</f>
        <v>57012</v>
      </c>
      <c r="B2078" s="123">
        <f>IF('表格编辑 '!B2078="","",'表格编辑 '!B2078)</f>
        <v>60001</v>
      </c>
      <c r="C2078" s="123">
        <f>IF('表格编辑 '!E2078="","",'表格编辑 '!E2078)</f>
        <v>43</v>
      </c>
      <c r="D2078" s="123" t="str">
        <f>IF('表格编辑 '!F2078="","",'表格编辑 '!F2078)</f>
        <v>AI_born_event(RECEIVER, ARG0, ARG1, ARG2, ARG3,ARG4)</v>
      </c>
      <c r="E2078" s="123" t="str">
        <f>IF('表格编辑 '!G2078="","",'表格编辑 '!G2078)</f>
        <v>AI_update_event(RECEIVER, ARG0, ARG1, ARG2, ARG3,ARG4)</v>
      </c>
      <c r="F2078" s="123" t="str">
        <f>IF('表格编辑 '!H2078="","",'表格编辑 '!H2078)</f>
        <v/>
      </c>
      <c r="G2078" s="123" t="str">
        <f>IF('表格编辑 '!I2078="","",'表格编辑 '!I2078)</f>
        <v/>
      </c>
      <c r="H2078" s="123" t="str">
        <f>IF('表格编辑 '!J2078="","",'表格编辑 '!J2078)</f>
        <v>test_deadth_event(RECEIVER, ARG0, ARG1, ARG2, ARG3,ARG4)</v>
      </c>
      <c r="I2078" s="123">
        <f>IF('表格编辑 '!K2078="","",'表格编辑 '!K2078)</f>
        <v>1</v>
      </c>
      <c r="J2078" s="123">
        <f>IF('表格编辑 '!L2078="","",'表格编辑 '!L2078)</f>
        <v>20547</v>
      </c>
      <c r="K2078" s="123">
        <f>IF('表格编辑 '!M2078="","",'表格编辑 '!M2078)</f>
        <v>1290</v>
      </c>
      <c r="L2078" s="123">
        <f>IF('表格编辑 '!N2078="","",'表格编辑 '!N2078)</f>
        <v>399</v>
      </c>
      <c r="M2078" s="123">
        <f>IF('表格编辑 '!O2078="","",'表格编辑 '!O2078)</f>
        <v>72</v>
      </c>
      <c r="N2078" s="123">
        <f>IF('表格编辑 '!P2078="","",'表格编辑 '!P2078)</f>
        <v>100</v>
      </c>
      <c r="O2078" s="123" t="str">
        <f>IF('表格编辑 '!Q2078="","",'表格编辑 '!Q2078)</f>
        <v/>
      </c>
      <c r="P2078" s="123">
        <f>IF('表格编辑 '!R2078="","",'表格编辑 '!R2078)</f>
        <v>830</v>
      </c>
      <c r="Q2078" s="123">
        <f>IF('表格编辑 '!S2078="","",'表格编辑 '!S2078)</f>
        <v>320</v>
      </c>
      <c r="R2078" s="123" t="str">
        <f>IF('表格编辑 '!T2078="","",'表格编辑 '!T2078)</f>
        <v/>
      </c>
      <c r="S2078" s="123">
        <f>IF('表格编辑 '!U2078="","",'表格编辑 '!U2078)</f>
        <v>71</v>
      </c>
      <c r="T2078" s="123" t="str">
        <f>IF('表格编辑 '!V2078="","",'表格编辑 '!V2078)</f>
        <v/>
      </c>
      <c r="U2078" s="123" t="str">
        <f>IF('表格编辑 '!W2078="","",'表格编辑 '!W2078)</f>
        <v/>
      </c>
      <c r="V2078" s="123" t="str">
        <f>IF('表格编辑 '!X2078="","",'表格编辑 '!X2078)</f>
        <v/>
      </c>
      <c r="W2078" s="123">
        <f>IF('表格编辑 '!Y2078="","",'表格编辑 '!Y2078)</f>
        <v>100</v>
      </c>
      <c r="X2078" s="123">
        <f>IF('表格编辑 '!Z2078="","",'表格编辑 '!Z2078)</f>
        <v>100</v>
      </c>
      <c r="Y2078" s="123">
        <f>IF('表格编辑 '!AA2078="","",'表格编辑 '!AA2078)</f>
        <v>100</v>
      </c>
      <c r="Z2078" s="123">
        <f>IF('表格编辑 '!AB2078="","",'表格编辑 '!AB2078)</f>
        <v>100</v>
      </c>
      <c r="AA2078" s="123">
        <f>IF('表格编辑 '!AC2078="","",'表格编辑 '!AC2078)</f>
        <v>100</v>
      </c>
      <c r="AB2078" s="123">
        <f>IF('表格编辑 '!AD2078="","",'表格编辑 '!AD2078)</f>
        <v>100</v>
      </c>
      <c r="AC2078" s="123" t="str">
        <f>IF('表格编辑 '!AE2078="","",'表格编辑 '!AE2078)</f>
        <v/>
      </c>
      <c r="AD2078" s="123">
        <f>IF('表格编辑 '!AF2078="","",'表格编辑 '!AF2078)</f>
        <v>107012</v>
      </c>
    </row>
    <row r="2079" spans="1:30">
      <c r="A2079" s="123">
        <f>IF('表格编辑 '!A2079="","",'表格编辑 '!A2079)</f>
        <v>57013</v>
      </c>
      <c r="B2079" s="123">
        <f>IF('表格编辑 '!B2079="","",'表格编辑 '!B2079)</f>
        <v>60001</v>
      </c>
      <c r="C2079" s="123">
        <f>IF('表格编辑 '!E2079="","",'表格编辑 '!E2079)</f>
        <v>44</v>
      </c>
      <c r="D2079" s="123" t="str">
        <f>IF('表格编辑 '!F2079="","",'表格编辑 '!F2079)</f>
        <v>AI_born_event(RECEIVER, ARG0, ARG1, ARG2, ARG3,ARG4)</v>
      </c>
      <c r="E2079" s="123" t="str">
        <f>IF('表格编辑 '!G2079="","",'表格编辑 '!G2079)</f>
        <v>AI_update_event(RECEIVER, ARG0, ARG1, ARG2, ARG3,ARG4)</v>
      </c>
      <c r="F2079" s="123" t="str">
        <f>IF('表格编辑 '!H2079="","",'表格编辑 '!H2079)</f>
        <v/>
      </c>
      <c r="G2079" s="123" t="str">
        <f>IF('表格编辑 '!I2079="","",'表格编辑 '!I2079)</f>
        <v/>
      </c>
      <c r="H2079" s="123" t="str">
        <f>IF('表格编辑 '!J2079="","",'表格编辑 '!J2079)</f>
        <v>test_deadth_event(RECEIVER, ARG0, ARG1, ARG2, ARG3,ARG4)</v>
      </c>
      <c r="I2079" s="123">
        <f>IF('表格编辑 '!K2079="","",'表格编辑 '!K2079)</f>
        <v>1</v>
      </c>
      <c r="J2079" s="123">
        <f>IF('表格编辑 '!L2079="","",'表格编辑 '!L2079)</f>
        <v>20712</v>
      </c>
      <c r="K2079" s="123">
        <f>IF('表格编辑 '!M2079="","",'表格编辑 '!M2079)</f>
        <v>1320</v>
      </c>
      <c r="L2079" s="123">
        <f>IF('表格编辑 '!N2079="","",'表格编辑 '!N2079)</f>
        <v>411</v>
      </c>
      <c r="M2079" s="123">
        <f>IF('表格编辑 '!O2079="","",'表格编辑 '!O2079)</f>
        <v>74</v>
      </c>
      <c r="N2079" s="123">
        <f>IF('表格编辑 '!P2079="","",'表格编辑 '!P2079)</f>
        <v>100</v>
      </c>
      <c r="O2079" s="123">
        <f>IF('表格编辑 '!Q2079="","",'表格编辑 '!Q2079)</f>
        <v>250</v>
      </c>
      <c r="P2079" s="123">
        <f>IF('表格编辑 '!R2079="","",'表格编辑 '!R2079)</f>
        <v>840</v>
      </c>
      <c r="Q2079" s="123">
        <f>IF('表格编辑 '!S2079="","",'表格编辑 '!S2079)</f>
        <v>320</v>
      </c>
      <c r="R2079" s="123" t="str">
        <f>IF('表格编辑 '!T2079="","",'表格编辑 '!T2079)</f>
        <v/>
      </c>
      <c r="S2079" s="123">
        <f>IF('表格编辑 '!U2079="","",'表格编辑 '!U2079)</f>
        <v>72</v>
      </c>
      <c r="T2079" s="123" t="str">
        <f>IF('表格编辑 '!V2079="","",'表格编辑 '!V2079)</f>
        <v/>
      </c>
      <c r="U2079" s="123" t="str">
        <f>IF('表格编辑 '!W2079="","",'表格编辑 '!W2079)</f>
        <v/>
      </c>
      <c r="V2079" s="123" t="str">
        <f>IF('表格编辑 '!X2079="","",'表格编辑 '!X2079)</f>
        <v/>
      </c>
      <c r="W2079" s="123">
        <f>IF('表格编辑 '!Y2079="","",'表格编辑 '!Y2079)</f>
        <v>100</v>
      </c>
      <c r="X2079" s="123">
        <f>IF('表格编辑 '!Z2079="","",'表格编辑 '!Z2079)</f>
        <v>100</v>
      </c>
      <c r="Y2079" s="123">
        <f>IF('表格编辑 '!AA2079="","",'表格编辑 '!AA2079)</f>
        <v>100</v>
      </c>
      <c r="Z2079" s="123">
        <f>IF('表格编辑 '!AB2079="","",'表格编辑 '!AB2079)</f>
        <v>100</v>
      </c>
      <c r="AA2079" s="123">
        <f>IF('表格编辑 '!AC2079="","",'表格编辑 '!AC2079)</f>
        <v>100</v>
      </c>
      <c r="AB2079" s="123">
        <f>IF('表格编辑 '!AD2079="","",'表格编辑 '!AD2079)</f>
        <v>100</v>
      </c>
      <c r="AC2079" s="123" t="str">
        <f>IF('表格编辑 '!AE2079="","",'表格编辑 '!AE2079)</f>
        <v/>
      </c>
      <c r="AD2079" s="123">
        <f>IF('表格编辑 '!AF2079="","",'表格编辑 '!AF2079)</f>
        <v>107013</v>
      </c>
    </row>
    <row r="2080" spans="1:30">
      <c r="A2080" s="123">
        <f>IF('表格编辑 '!A2080="","",'表格编辑 '!A2080)</f>
        <v>57014</v>
      </c>
      <c r="B2080" s="123">
        <f>IF('表格编辑 '!B2080="","",'表格编辑 '!B2080)</f>
        <v>60001</v>
      </c>
      <c r="C2080" s="123">
        <f>IF('表格编辑 '!E2080="","",'表格编辑 '!E2080)</f>
        <v>45</v>
      </c>
      <c r="D2080" s="123" t="str">
        <f>IF('表格编辑 '!F2080="","",'表格编辑 '!F2080)</f>
        <v>AI_born_event(RECEIVER, ARG0, ARG1, ARG2, ARG3,ARG4)</v>
      </c>
      <c r="E2080" s="123" t="str">
        <f>IF('表格编辑 '!G2080="","",'表格编辑 '!G2080)</f>
        <v>AI_update_event(RECEIVER, ARG0, ARG1, ARG2, ARG3,ARG4)</v>
      </c>
      <c r="F2080" s="123" t="str">
        <f>IF('表格编辑 '!H2080="","",'表格编辑 '!H2080)</f>
        <v/>
      </c>
      <c r="G2080" s="123" t="str">
        <f>IF('表格编辑 '!I2080="","",'表格编辑 '!I2080)</f>
        <v/>
      </c>
      <c r="H2080" s="123" t="str">
        <f>IF('表格编辑 '!J2080="","",'表格编辑 '!J2080)</f>
        <v>test_deadth_event(RECEIVER, ARG0, ARG1, ARG2, ARG3,ARG4)</v>
      </c>
      <c r="I2080" s="123">
        <f>IF('表格编辑 '!K2080="","",'表格编辑 '!K2080)</f>
        <v>1</v>
      </c>
      <c r="J2080" s="123">
        <f>IF('表格编辑 '!L2080="","",'表格编辑 '!L2080)</f>
        <v>21162</v>
      </c>
      <c r="K2080" s="123">
        <f>IF('表格编辑 '!M2080="","",'表格编辑 '!M2080)</f>
        <v>1350</v>
      </c>
      <c r="L2080" s="123">
        <f>IF('表格编辑 '!N2080="","",'表格编辑 '!N2080)</f>
        <v>423</v>
      </c>
      <c r="M2080" s="123">
        <f>IF('表格编辑 '!O2080="","",'表格编辑 '!O2080)</f>
        <v>76</v>
      </c>
      <c r="N2080" s="123">
        <f>IF('表格编辑 '!P2080="","",'表格编辑 '!P2080)</f>
        <v>100</v>
      </c>
      <c r="O2080" s="123">
        <f>IF('表格编辑 '!Q2080="","",'表格编辑 '!Q2080)</f>
        <v>100</v>
      </c>
      <c r="P2080" s="123">
        <f>IF('表格编辑 '!R2080="","",'表格编辑 '!R2080)</f>
        <v>850</v>
      </c>
      <c r="Q2080" s="123">
        <f>IF('表格编辑 '!S2080="","",'表格编辑 '!S2080)</f>
        <v>320</v>
      </c>
      <c r="R2080" s="123" t="str">
        <f>IF('表格编辑 '!T2080="","",'表格编辑 '!T2080)</f>
        <v/>
      </c>
      <c r="S2080" s="123">
        <f>IF('表格编辑 '!U2080="","",'表格编辑 '!U2080)</f>
        <v>73</v>
      </c>
      <c r="T2080" s="123" t="str">
        <f>IF('表格编辑 '!V2080="","",'表格编辑 '!V2080)</f>
        <v/>
      </c>
      <c r="U2080" s="123" t="str">
        <f>IF('表格编辑 '!W2080="","",'表格编辑 '!W2080)</f>
        <v/>
      </c>
      <c r="V2080" s="123" t="str">
        <f>IF('表格编辑 '!X2080="","",'表格编辑 '!X2080)</f>
        <v/>
      </c>
      <c r="W2080" s="123">
        <f>IF('表格编辑 '!Y2080="","",'表格编辑 '!Y2080)</f>
        <v>100</v>
      </c>
      <c r="X2080" s="123">
        <f>IF('表格编辑 '!Z2080="","",'表格编辑 '!Z2080)</f>
        <v>100</v>
      </c>
      <c r="Y2080" s="123">
        <f>IF('表格编辑 '!AA2080="","",'表格编辑 '!AA2080)</f>
        <v>100</v>
      </c>
      <c r="Z2080" s="123">
        <f>IF('表格编辑 '!AB2080="","",'表格编辑 '!AB2080)</f>
        <v>100</v>
      </c>
      <c r="AA2080" s="123">
        <f>IF('表格编辑 '!AC2080="","",'表格编辑 '!AC2080)</f>
        <v>100</v>
      </c>
      <c r="AB2080" s="123">
        <f>IF('表格编辑 '!AD2080="","",'表格编辑 '!AD2080)</f>
        <v>100</v>
      </c>
      <c r="AC2080" s="123" t="str">
        <f>IF('表格编辑 '!AE2080="","",'表格编辑 '!AE2080)</f>
        <v/>
      </c>
      <c r="AD2080" s="123">
        <f>IF('表格编辑 '!AF2080="","",'表格编辑 '!AF2080)</f>
        <v>107014</v>
      </c>
    </row>
    <row r="2081" spans="1:30">
      <c r="A2081" s="123">
        <f>IF('表格编辑 '!A2081="","",'表格编辑 '!A2081)</f>
        <v>57015</v>
      </c>
      <c r="B2081" s="123">
        <f>IF('表格编辑 '!B2081="","",'表格编辑 '!B2081)</f>
        <v>60001</v>
      </c>
      <c r="C2081" s="123">
        <f>IF('表格编辑 '!E2081="","",'表格编辑 '!E2081)</f>
        <v>46</v>
      </c>
      <c r="D2081" s="123" t="str">
        <f>IF('表格编辑 '!F2081="","",'表格编辑 '!F2081)</f>
        <v>AI_born_event(RECEIVER, ARG0, ARG1, ARG2, ARG3,ARG4)</v>
      </c>
      <c r="E2081" s="123" t="str">
        <f>IF('表格编辑 '!G2081="","",'表格编辑 '!G2081)</f>
        <v>AI_update_event(RECEIVER, ARG0, ARG1, ARG2, ARG3,ARG4)</v>
      </c>
      <c r="F2081" s="123" t="str">
        <f>IF('表格编辑 '!H2081="","",'表格编辑 '!H2081)</f>
        <v/>
      </c>
      <c r="G2081" s="123" t="str">
        <f>IF('表格编辑 '!I2081="","",'表格编辑 '!I2081)</f>
        <v/>
      </c>
      <c r="H2081" s="123" t="str">
        <f>IF('表格编辑 '!J2081="","",'表格编辑 '!J2081)</f>
        <v>test_deadth_event(RECEIVER, ARG0, ARG1, ARG2, ARG3,ARG4)</v>
      </c>
      <c r="I2081" s="123">
        <f>IF('表格编辑 '!K2081="","",'表格编辑 '!K2081)</f>
        <v>1</v>
      </c>
      <c r="J2081" s="123">
        <f>IF('表格编辑 '!L2081="","",'表格编辑 '!L2081)</f>
        <v>23811</v>
      </c>
      <c r="K2081" s="123">
        <f>IF('表格编辑 '!M2081="","",'表格编辑 '!M2081)</f>
        <v>1380</v>
      </c>
      <c r="L2081" s="123">
        <f>IF('表格编辑 '!N2081="","",'表格编辑 '!N2081)</f>
        <v>434</v>
      </c>
      <c r="M2081" s="123">
        <f>IF('表格编辑 '!O2081="","",'表格编辑 '!O2081)</f>
        <v>78</v>
      </c>
      <c r="N2081" s="123">
        <f>IF('表格编辑 '!P2081="","",'表格编辑 '!P2081)</f>
        <v>100</v>
      </c>
      <c r="O2081" s="123">
        <f>IF('表格编辑 '!Q2081="","",'表格编辑 '!Q2081)</f>
        <v>100</v>
      </c>
      <c r="P2081" s="123">
        <f>IF('表格编辑 '!R2081="","",'表格编辑 '!R2081)</f>
        <v>860</v>
      </c>
      <c r="Q2081" s="123">
        <f>IF('表格编辑 '!S2081="","",'表格编辑 '!S2081)</f>
        <v>320</v>
      </c>
      <c r="R2081" s="123" t="str">
        <f>IF('表格编辑 '!T2081="","",'表格编辑 '!T2081)</f>
        <v/>
      </c>
      <c r="S2081" s="123">
        <f>IF('表格编辑 '!U2081="","",'表格编辑 '!U2081)</f>
        <v>74</v>
      </c>
      <c r="T2081" s="123" t="str">
        <f>IF('表格编辑 '!V2081="","",'表格编辑 '!V2081)</f>
        <v/>
      </c>
      <c r="U2081" s="123" t="str">
        <f>IF('表格编辑 '!W2081="","",'表格编辑 '!W2081)</f>
        <v/>
      </c>
      <c r="V2081" s="123" t="str">
        <f>IF('表格编辑 '!X2081="","",'表格编辑 '!X2081)</f>
        <v/>
      </c>
      <c r="W2081" s="123">
        <f>IF('表格编辑 '!Y2081="","",'表格编辑 '!Y2081)</f>
        <v>100</v>
      </c>
      <c r="X2081" s="123">
        <f>IF('表格编辑 '!Z2081="","",'表格编辑 '!Z2081)</f>
        <v>100</v>
      </c>
      <c r="Y2081" s="123">
        <f>IF('表格编辑 '!AA2081="","",'表格编辑 '!AA2081)</f>
        <v>100</v>
      </c>
      <c r="Z2081" s="123">
        <f>IF('表格编辑 '!AB2081="","",'表格编辑 '!AB2081)</f>
        <v>100</v>
      </c>
      <c r="AA2081" s="123">
        <f>IF('表格编辑 '!AC2081="","",'表格编辑 '!AC2081)</f>
        <v>100</v>
      </c>
      <c r="AB2081" s="123">
        <f>IF('表格编辑 '!AD2081="","",'表格编辑 '!AD2081)</f>
        <v>100</v>
      </c>
      <c r="AC2081" s="123" t="str">
        <f>IF('表格编辑 '!AE2081="","",'表格编辑 '!AE2081)</f>
        <v/>
      </c>
      <c r="AD2081" s="123">
        <f>IF('表格编辑 '!AF2081="","",'表格编辑 '!AF2081)</f>
        <v>107015</v>
      </c>
    </row>
    <row r="2082" spans="1:30">
      <c r="A2082" s="123">
        <f>IF('表格编辑 '!A2082="","",'表格编辑 '!A2082)</f>
        <v>57016</v>
      </c>
      <c r="B2082" s="123">
        <f>IF('表格编辑 '!B2082="","",'表格编辑 '!B2082)</f>
        <v>60001</v>
      </c>
      <c r="C2082" s="123">
        <f>IF('表格编辑 '!E2082="","",'表格编辑 '!E2082)</f>
        <v>47</v>
      </c>
      <c r="D2082" s="123" t="str">
        <f>IF('表格编辑 '!F2082="","",'表格编辑 '!F2082)</f>
        <v>AI_born_event(RECEIVER, ARG0, ARG1, ARG2, ARG3,ARG4)</v>
      </c>
      <c r="E2082" s="123" t="str">
        <f>IF('表格编辑 '!G2082="","",'表格编辑 '!G2082)</f>
        <v>AI_update_event(RECEIVER, ARG0, ARG1, ARG2, ARG3,ARG4)</v>
      </c>
      <c r="F2082" s="123" t="str">
        <f>IF('表格编辑 '!H2082="","",'表格编辑 '!H2082)</f>
        <v/>
      </c>
      <c r="G2082" s="123" t="str">
        <f>IF('表格编辑 '!I2082="","",'表格编辑 '!I2082)</f>
        <v/>
      </c>
      <c r="H2082" s="123" t="str">
        <f>IF('表格编辑 '!J2082="","",'表格编辑 '!J2082)</f>
        <v>test_deadth_event(RECEIVER, ARG0, ARG1, ARG2, ARG3,ARG4)</v>
      </c>
      <c r="I2082" s="123">
        <f>IF('表格编辑 '!K2082="","",'表格编辑 '!K2082)</f>
        <v>1</v>
      </c>
      <c r="J2082" s="123">
        <f>IF('表格编辑 '!L2082="","",'表格编辑 '!L2082)</f>
        <v>23946</v>
      </c>
      <c r="K2082" s="123">
        <f>IF('表格编辑 '!M2082="","",'表格编辑 '!M2082)</f>
        <v>1410</v>
      </c>
      <c r="L2082" s="123">
        <f>IF('表格编辑 '!N2082="","",'表格编辑 '!N2082)</f>
        <v>446</v>
      </c>
      <c r="M2082" s="123">
        <f>IF('表格编辑 '!O2082="","",'表格编辑 '!O2082)</f>
        <v>80</v>
      </c>
      <c r="N2082" s="123">
        <f>IF('表格编辑 '!P2082="","",'表格编辑 '!P2082)</f>
        <v>100</v>
      </c>
      <c r="O2082" s="123">
        <f>IF('表格编辑 '!Q2082="","",'表格编辑 '!Q2082)</f>
        <v>100</v>
      </c>
      <c r="P2082" s="123">
        <f>IF('表格编辑 '!R2082="","",'表格编辑 '!R2082)</f>
        <v>870</v>
      </c>
      <c r="Q2082" s="123">
        <f>IF('表格编辑 '!S2082="","",'表格编辑 '!S2082)</f>
        <v>320</v>
      </c>
      <c r="R2082" s="123" t="str">
        <f>IF('表格编辑 '!T2082="","",'表格编辑 '!T2082)</f>
        <v/>
      </c>
      <c r="S2082" s="123">
        <f>IF('表格编辑 '!U2082="","",'表格编辑 '!U2082)</f>
        <v>75</v>
      </c>
      <c r="T2082" s="123" t="str">
        <f>IF('表格编辑 '!V2082="","",'表格编辑 '!V2082)</f>
        <v/>
      </c>
      <c r="U2082" s="123" t="str">
        <f>IF('表格编辑 '!W2082="","",'表格编辑 '!W2082)</f>
        <v/>
      </c>
      <c r="V2082" s="123" t="str">
        <f>IF('表格编辑 '!X2082="","",'表格编辑 '!X2082)</f>
        <v/>
      </c>
      <c r="W2082" s="123">
        <f>IF('表格编辑 '!Y2082="","",'表格编辑 '!Y2082)</f>
        <v>100</v>
      </c>
      <c r="X2082" s="123">
        <f>IF('表格编辑 '!Z2082="","",'表格编辑 '!Z2082)</f>
        <v>100</v>
      </c>
      <c r="Y2082" s="123">
        <f>IF('表格编辑 '!AA2082="","",'表格编辑 '!AA2082)</f>
        <v>100</v>
      </c>
      <c r="Z2082" s="123">
        <f>IF('表格编辑 '!AB2082="","",'表格编辑 '!AB2082)</f>
        <v>100</v>
      </c>
      <c r="AA2082" s="123">
        <f>IF('表格编辑 '!AC2082="","",'表格编辑 '!AC2082)</f>
        <v>100</v>
      </c>
      <c r="AB2082" s="123">
        <f>IF('表格编辑 '!AD2082="","",'表格编辑 '!AD2082)</f>
        <v>100</v>
      </c>
      <c r="AC2082" s="123" t="str">
        <f>IF('表格编辑 '!AE2082="","",'表格编辑 '!AE2082)</f>
        <v/>
      </c>
      <c r="AD2082" s="123">
        <f>IF('表格编辑 '!AF2082="","",'表格编辑 '!AF2082)</f>
        <v>107016</v>
      </c>
    </row>
    <row r="2083" spans="1:30">
      <c r="A2083" s="123">
        <f>IF('表格编辑 '!A2083="","",'表格编辑 '!A2083)</f>
        <v>57017</v>
      </c>
      <c r="B2083" s="123">
        <f>IF('表格编辑 '!B2083="","",'表格编辑 '!B2083)</f>
        <v>60001</v>
      </c>
      <c r="C2083" s="123">
        <f>IF('表格编辑 '!E2083="","",'表格编辑 '!E2083)</f>
        <v>48</v>
      </c>
      <c r="D2083" s="123" t="str">
        <f>IF('表格编辑 '!F2083="","",'表格编辑 '!F2083)</f>
        <v>AI_born_event(RECEIVER, ARG0, ARG1, ARG2, ARG3,ARG4)</v>
      </c>
      <c r="E2083" s="123" t="str">
        <f>IF('表格编辑 '!G2083="","",'表格编辑 '!G2083)</f>
        <v>AI_update_event(RECEIVER, ARG0, ARG1, ARG2, ARG3,ARG4)</v>
      </c>
      <c r="F2083" s="123" t="str">
        <f>IF('表格编辑 '!H2083="","",'表格编辑 '!H2083)</f>
        <v/>
      </c>
      <c r="G2083" s="123" t="str">
        <f>IF('表格编辑 '!I2083="","",'表格编辑 '!I2083)</f>
        <v/>
      </c>
      <c r="H2083" s="123" t="str">
        <f>IF('表格编辑 '!J2083="","",'表格编辑 '!J2083)</f>
        <v>test_deadth_event(RECEIVER, ARG0, ARG1, ARG2, ARG3,ARG4)</v>
      </c>
      <c r="I2083" s="123">
        <f>IF('表格编辑 '!K2083="","",'表格编辑 '!K2083)</f>
        <v>1</v>
      </c>
      <c r="J2083" s="123">
        <f>IF('表格编辑 '!L2083="","",'表格编辑 '!L2083)</f>
        <v>24396</v>
      </c>
      <c r="K2083" s="123">
        <f>IF('表格编辑 '!M2083="","",'表格编辑 '!M2083)</f>
        <v>1440</v>
      </c>
      <c r="L2083" s="123">
        <f>IF('表格编辑 '!N2083="","",'表格编辑 '!N2083)</f>
        <v>459</v>
      </c>
      <c r="M2083" s="123">
        <f>IF('表格编辑 '!O2083="","",'表格编辑 '!O2083)</f>
        <v>82</v>
      </c>
      <c r="N2083" s="123">
        <f>IF('表格编辑 '!P2083="","",'表格编辑 '!P2083)</f>
        <v>100</v>
      </c>
      <c r="O2083" s="123">
        <f>IF('表格编辑 '!Q2083="","",'表格编辑 '!Q2083)</f>
        <v>100</v>
      </c>
      <c r="P2083" s="123">
        <f>IF('表格编辑 '!R2083="","",'表格编辑 '!R2083)</f>
        <v>880</v>
      </c>
      <c r="Q2083" s="123">
        <f>IF('表格编辑 '!S2083="","",'表格编辑 '!S2083)</f>
        <v>320</v>
      </c>
      <c r="R2083" s="123" t="str">
        <f>IF('表格编辑 '!T2083="","",'表格编辑 '!T2083)</f>
        <v/>
      </c>
      <c r="S2083" s="123">
        <f>IF('表格编辑 '!U2083="","",'表格编辑 '!U2083)</f>
        <v>76</v>
      </c>
      <c r="T2083" s="123" t="str">
        <f>IF('表格编辑 '!V2083="","",'表格编辑 '!V2083)</f>
        <v/>
      </c>
      <c r="U2083" s="123" t="str">
        <f>IF('表格编辑 '!W2083="","",'表格编辑 '!W2083)</f>
        <v/>
      </c>
      <c r="V2083" s="123" t="str">
        <f>IF('表格编辑 '!X2083="","",'表格编辑 '!X2083)</f>
        <v/>
      </c>
      <c r="W2083" s="123">
        <f>IF('表格编辑 '!Y2083="","",'表格编辑 '!Y2083)</f>
        <v>100</v>
      </c>
      <c r="X2083" s="123">
        <f>IF('表格编辑 '!Z2083="","",'表格编辑 '!Z2083)</f>
        <v>100</v>
      </c>
      <c r="Y2083" s="123">
        <f>IF('表格编辑 '!AA2083="","",'表格编辑 '!AA2083)</f>
        <v>100</v>
      </c>
      <c r="Z2083" s="123">
        <f>IF('表格编辑 '!AB2083="","",'表格编辑 '!AB2083)</f>
        <v>100</v>
      </c>
      <c r="AA2083" s="123">
        <f>IF('表格编辑 '!AC2083="","",'表格编辑 '!AC2083)</f>
        <v>100</v>
      </c>
      <c r="AB2083" s="123">
        <f>IF('表格编辑 '!AD2083="","",'表格编辑 '!AD2083)</f>
        <v>100</v>
      </c>
      <c r="AC2083" s="123" t="str">
        <f>IF('表格编辑 '!AE2083="","",'表格编辑 '!AE2083)</f>
        <v/>
      </c>
      <c r="AD2083" s="123">
        <f>IF('表格编辑 '!AF2083="","",'表格编辑 '!AF2083)</f>
        <v>107017</v>
      </c>
    </row>
    <row r="2084" spans="1:30">
      <c r="A2084" s="123">
        <f>IF('表格编辑 '!A2084="","",'表格编辑 '!A2084)</f>
        <v>57018</v>
      </c>
      <c r="B2084" s="123">
        <f>IF('表格编辑 '!B2084="","",'表格编辑 '!B2084)</f>
        <v>60002</v>
      </c>
      <c r="C2084" s="123">
        <f>IF('表格编辑 '!E2084="","",'表格编辑 '!E2084)</f>
        <v>49</v>
      </c>
      <c r="D2084" s="123" t="str">
        <f>IF('表格编辑 '!F2084="","",'表格编辑 '!F2084)</f>
        <v>AI_born_event(RECEIVER, ARG0, ARG1, ARG2, ARG3,ARG4)</v>
      </c>
      <c r="E2084" s="123" t="str">
        <f>IF('表格编辑 '!G2084="","",'表格编辑 '!G2084)</f>
        <v>AI_update_event(RECEIVER, ARG0, ARG1, ARG2, ARG3,ARG4)</v>
      </c>
      <c r="F2084" s="123" t="str">
        <f>IF('表格编辑 '!H2084="","",'表格编辑 '!H2084)</f>
        <v/>
      </c>
      <c r="G2084" s="123" t="str">
        <f>IF('表格编辑 '!I2084="","",'表格编辑 '!I2084)</f>
        <v/>
      </c>
      <c r="H2084" s="123" t="str">
        <f>IF('表格编辑 '!J2084="","",'表格编辑 '!J2084)</f>
        <v>test_deadth_event(RECEIVER, ARG0, ARG1, ARG2, ARG3,ARG4)</v>
      </c>
      <c r="I2084" s="123">
        <f>IF('表格编辑 '!K2084="","",'表格编辑 '!K2084)</f>
        <v>1</v>
      </c>
      <c r="J2084" s="123">
        <f>IF('表格编辑 '!L2084="","",'表格编辑 '!L2084)</f>
        <v>24561</v>
      </c>
      <c r="K2084" s="123">
        <f>IF('表格编辑 '!M2084="","",'表格编辑 '!M2084)</f>
        <v>1470</v>
      </c>
      <c r="L2084" s="123">
        <f>IF('表格编辑 '!N2084="","",'表格编辑 '!N2084)</f>
        <v>470</v>
      </c>
      <c r="M2084" s="123">
        <f>IF('表格编辑 '!O2084="","",'表格编辑 '!O2084)</f>
        <v>84</v>
      </c>
      <c r="N2084" s="123">
        <f>IF('表格编辑 '!P2084="","",'表格编辑 '!P2084)</f>
        <v>100</v>
      </c>
      <c r="O2084" s="123">
        <f>IF('表格编辑 '!Q2084="","",'表格编辑 '!Q2084)</f>
        <v>200</v>
      </c>
      <c r="P2084" s="123">
        <f>IF('表格编辑 '!R2084="","",'表格编辑 '!R2084)</f>
        <v>890</v>
      </c>
      <c r="Q2084" s="123">
        <f>IF('表格编辑 '!S2084="","",'表格编辑 '!S2084)</f>
        <v>320</v>
      </c>
      <c r="R2084" s="123" t="str">
        <f>IF('表格编辑 '!T2084="","",'表格编辑 '!T2084)</f>
        <v/>
      </c>
      <c r="S2084" s="123">
        <f>IF('表格编辑 '!U2084="","",'表格编辑 '!U2084)</f>
        <v>77</v>
      </c>
      <c r="T2084" s="123" t="str">
        <f>IF('表格编辑 '!V2084="","",'表格编辑 '!V2084)</f>
        <v/>
      </c>
      <c r="U2084" s="123" t="str">
        <f>IF('表格编辑 '!W2084="","",'表格编辑 '!W2084)</f>
        <v/>
      </c>
      <c r="V2084" s="123" t="str">
        <f>IF('表格编辑 '!X2084="","",'表格编辑 '!X2084)</f>
        <v/>
      </c>
      <c r="W2084" s="123">
        <f>IF('表格编辑 '!Y2084="","",'表格编辑 '!Y2084)</f>
        <v>100</v>
      </c>
      <c r="X2084" s="123">
        <f>IF('表格编辑 '!Z2084="","",'表格编辑 '!Z2084)</f>
        <v>100</v>
      </c>
      <c r="Y2084" s="123">
        <f>IF('表格编辑 '!AA2084="","",'表格编辑 '!AA2084)</f>
        <v>100</v>
      </c>
      <c r="Z2084" s="123">
        <f>IF('表格编辑 '!AB2084="","",'表格编辑 '!AB2084)</f>
        <v>100</v>
      </c>
      <c r="AA2084" s="123">
        <f>IF('表格编辑 '!AC2084="","",'表格编辑 '!AC2084)</f>
        <v>100</v>
      </c>
      <c r="AB2084" s="123">
        <f>IF('表格编辑 '!AD2084="","",'表格编辑 '!AD2084)</f>
        <v>100</v>
      </c>
      <c r="AC2084" s="123" t="str">
        <f>IF('表格编辑 '!AE2084="","",'表格编辑 '!AE2084)</f>
        <v/>
      </c>
      <c r="AD2084" s="123">
        <f>IF('表格编辑 '!AF2084="","",'表格编辑 '!AF2084)</f>
        <v>107018</v>
      </c>
    </row>
    <row r="2085" spans="1:30">
      <c r="A2085" s="123">
        <f>IF('表格编辑 '!A2085="","",'表格编辑 '!A2085)</f>
        <v>57019</v>
      </c>
      <c r="B2085" s="123">
        <f>IF('表格编辑 '!B2085="","",'表格编辑 '!B2085)</f>
        <v>60002</v>
      </c>
      <c r="C2085" s="123">
        <f>IF('表格编辑 '!E2085="","",'表格编辑 '!E2085)</f>
        <v>50</v>
      </c>
      <c r="D2085" s="123" t="str">
        <f>IF('表格编辑 '!F2085="","",'表格编辑 '!F2085)</f>
        <v>AI_born_event(RECEIVER, ARG0, ARG1, ARG2, ARG3,ARG4)</v>
      </c>
      <c r="E2085" s="123" t="str">
        <f>IF('表格编辑 '!G2085="","",'表格编辑 '!G2085)</f>
        <v>AI_update_event(RECEIVER, ARG0, ARG1, ARG2, ARG3,ARG4)</v>
      </c>
      <c r="F2085" s="123" t="str">
        <f>IF('表格编辑 '!H2085="","",'表格编辑 '!H2085)</f>
        <v/>
      </c>
      <c r="G2085" s="123" t="str">
        <f>IF('表格编辑 '!I2085="","",'表格编辑 '!I2085)</f>
        <v/>
      </c>
      <c r="H2085" s="123" t="str">
        <f>IF('表格编辑 '!J2085="","",'表格编辑 '!J2085)</f>
        <v>test_deadth_event(RECEIVER, ARG0, ARG1, ARG2, ARG3,ARG4)</v>
      </c>
      <c r="I2085" s="123">
        <f>IF('表格编辑 '!K2085="","",'表格编辑 '!K2085)</f>
        <v>1</v>
      </c>
      <c r="J2085" s="123">
        <f>IF('表格编辑 '!L2085="","",'表格编辑 '!L2085)</f>
        <v>24720</v>
      </c>
      <c r="K2085" s="123">
        <f>IF('表格编辑 '!M2085="","",'表格编辑 '!M2085)</f>
        <v>1500</v>
      </c>
      <c r="L2085" s="123">
        <f>IF('表格编辑 '!N2085="","",'表格编辑 '!N2085)</f>
        <v>483</v>
      </c>
      <c r="M2085" s="123">
        <f>IF('表格编辑 '!O2085="","",'表格编辑 '!O2085)</f>
        <v>86</v>
      </c>
      <c r="N2085" s="123">
        <f>IF('表格编辑 '!P2085="","",'表格编辑 '!P2085)</f>
        <v>100</v>
      </c>
      <c r="O2085" s="123">
        <f>IF('表格编辑 '!Q2085="","",'表格编辑 '!Q2085)</f>
        <v>200</v>
      </c>
      <c r="P2085" s="123">
        <f>IF('表格编辑 '!R2085="","",'表格编辑 '!R2085)</f>
        <v>900</v>
      </c>
      <c r="Q2085" s="123">
        <f>IF('表格编辑 '!S2085="","",'表格编辑 '!S2085)</f>
        <v>320</v>
      </c>
      <c r="R2085" s="123" t="str">
        <f>IF('表格编辑 '!T2085="","",'表格编辑 '!T2085)</f>
        <v/>
      </c>
      <c r="S2085" s="123">
        <f>IF('表格编辑 '!U2085="","",'表格编辑 '!U2085)</f>
        <v>78</v>
      </c>
      <c r="T2085" s="123" t="str">
        <f>IF('表格编辑 '!V2085="","",'表格编辑 '!V2085)</f>
        <v/>
      </c>
      <c r="U2085" s="123" t="str">
        <f>IF('表格编辑 '!W2085="","",'表格编辑 '!W2085)</f>
        <v/>
      </c>
      <c r="V2085" s="123" t="str">
        <f>IF('表格编辑 '!X2085="","",'表格编辑 '!X2085)</f>
        <v/>
      </c>
      <c r="W2085" s="123">
        <f>IF('表格编辑 '!Y2085="","",'表格编辑 '!Y2085)</f>
        <v>100</v>
      </c>
      <c r="X2085" s="123">
        <f>IF('表格编辑 '!Z2085="","",'表格编辑 '!Z2085)</f>
        <v>100</v>
      </c>
      <c r="Y2085" s="123">
        <f>IF('表格编辑 '!AA2085="","",'表格编辑 '!AA2085)</f>
        <v>100</v>
      </c>
      <c r="Z2085" s="123">
        <f>IF('表格编辑 '!AB2085="","",'表格编辑 '!AB2085)</f>
        <v>100</v>
      </c>
      <c r="AA2085" s="123">
        <f>IF('表格编辑 '!AC2085="","",'表格编辑 '!AC2085)</f>
        <v>100</v>
      </c>
      <c r="AB2085" s="123">
        <f>IF('表格编辑 '!AD2085="","",'表格编辑 '!AD2085)</f>
        <v>100</v>
      </c>
      <c r="AC2085" s="123" t="str">
        <f>IF('表格编辑 '!AE2085="","",'表格编辑 '!AE2085)</f>
        <v/>
      </c>
      <c r="AD2085" s="123">
        <f>IF('表格编辑 '!AF2085="","",'表格编辑 '!AF2085)</f>
        <v>107019</v>
      </c>
    </row>
    <row r="2086" spans="1:30">
      <c r="A2086" s="123">
        <f>IF('表格编辑 '!A2086="","",'表格编辑 '!A2086)</f>
        <v>57020</v>
      </c>
      <c r="B2086" s="123">
        <f>IF('表格编辑 '!B2086="","",'表格编辑 '!B2086)</f>
        <v>60002</v>
      </c>
      <c r="C2086" s="123">
        <f>IF('表格编辑 '!E2086="","",'表格编辑 '!E2086)</f>
        <v>51</v>
      </c>
      <c r="D2086" s="123" t="str">
        <f>IF('表格编辑 '!F2086="","",'表格编辑 '!F2086)</f>
        <v>AI_born_event(RECEIVER, ARG0, ARG1, ARG2, ARG3,ARG4)</v>
      </c>
      <c r="E2086" s="123" t="str">
        <f>IF('表格编辑 '!G2086="","",'表格编辑 '!G2086)</f>
        <v>AI_update_event(RECEIVER, ARG0, ARG1, ARG2, ARG3,ARG4)</v>
      </c>
      <c r="F2086" s="123" t="str">
        <f>IF('表格编辑 '!H2086="","",'表格编辑 '!H2086)</f>
        <v/>
      </c>
      <c r="G2086" s="123" t="str">
        <f>IF('表格编辑 '!I2086="","",'表格编辑 '!I2086)</f>
        <v/>
      </c>
      <c r="H2086" s="123" t="str">
        <f>IF('表格编辑 '!J2086="","",'表格编辑 '!J2086)</f>
        <v>test_deadth_event(RECEIVER, ARG0, ARG1, ARG2, ARG3,ARG4)</v>
      </c>
      <c r="I2086" s="123">
        <f>IF('表格编辑 '!K2086="","",'表格编辑 '!K2086)</f>
        <v>1</v>
      </c>
      <c r="J2086" s="123">
        <f>IF('表格编辑 '!L2086="","",'表格编辑 '!L2086)</f>
        <v>25311</v>
      </c>
      <c r="K2086" s="123">
        <f>IF('表格编辑 '!M2086="","",'表格编辑 '!M2086)</f>
        <v>1530</v>
      </c>
      <c r="L2086" s="123">
        <f>IF('表格编辑 '!N2086="","",'表格编辑 '!N2086)</f>
        <v>496</v>
      </c>
      <c r="M2086" s="123">
        <f>IF('表格编辑 '!O2086="","",'表格编辑 '!O2086)</f>
        <v>88</v>
      </c>
      <c r="N2086" s="123">
        <f>IF('表格编辑 '!P2086="","",'表格编辑 '!P2086)</f>
        <v>100</v>
      </c>
      <c r="O2086" s="123">
        <f>IF('表格编辑 '!Q2086="","",'表格编辑 '!Q2086)</f>
        <v>200</v>
      </c>
      <c r="P2086" s="123">
        <f>IF('表格编辑 '!R2086="","",'表格编辑 '!R2086)</f>
        <v>910</v>
      </c>
      <c r="Q2086" s="123">
        <f>IF('表格编辑 '!S2086="","",'表格编辑 '!S2086)</f>
        <v>320</v>
      </c>
      <c r="R2086" s="123" t="str">
        <f>IF('表格编辑 '!T2086="","",'表格编辑 '!T2086)</f>
        <v/>
      </c>
      <c r="S2086" s="123">
        <f>IF('表格编辑 '!U2086="","",'表格编辑 '!U2086)</f>
        <v>79</v>
      </c>
      <c r="T2086" s="123" t="str">
        <f>IF('表格编辑 '!V2086="","",'表格编辑 '!V2086)</f>
        <v/>
      </c>
      <c r="U2086" s="123" t="str">
        <f>IF('表格编辑 '!W2086="","",'表格编辑 '!W2086)</f>
        <v/>
      </c>
      <c r="V2086" s="123" t="str">
        <f>IF('表格编辑 '!X2086="","",'表格编辑 '!X2086)</f>
        <v/>
      </c>
      <c r="W2086" s="123">
        <f>IF('表格编辑 '!Y2086="","",'表格编辑 '!Y2086)</f>
        <v>100</v>
      </c>
      <c r="X2086" s="123">
        <f>IF('表格编辑 '!Z2086="","",'表格编辑 '!Z2086)</f>
        <v>100</v>
      </c>
      <c r="Y2086" s="123">
        <f>IF('表格编辑 '!AA2086="","",'表格编辑 '!AA2086)</f>
        <v>100</v>
      </c>
      <c r="Z2086" s="123">
        <f>IF('表格编辑 '!AB2086="","",'表格编辑 '!AB2086)</f>
        <v>100</v>
      </c>
      <c r="AA2086" s="123">
        <f>IF('表格编辑 '!AC2086="","",'表格编辑 '!AC2086)</f>
        <v>100</v>
      </c>
      <c r="AB2086" s="123">
        <f>IF('表格编辑 '!AD2086="","",'表格编辑 '!AD2086)</f>
        <v>100</v>
      </c>
      <c r="AC2086" s="123" t="str">
        <f>IF('表格编辑 '!AE2086="","",'表格编辑 '!AE2086)</f>
        <v/>
      </c>
      <c r="AD2086" s="123">
        <f>IF('表格编辑 '!AF2086="","",'表格编辑 '!AF2086)</f>
        <v>107020</v>
      </c>
    </row>
    <row r="2087" spans="1:30">
      <c r="A2087" s="123">
        <f>IF('表格编辑 '!A2087="","",'表格编辑 '!A2087)</f>
        <v>57021</v>
      </c>
      <c r="B2087" s="123">
        <f>IF('表格编辑 '!B2087="","",'表格编辑 '!B2087)</f>
        <v>60002</v>
      </c>
      <c r="C2087" s="123">
        <f>IF('表格编辑 '!E2087="","",'表格编辑 '!E2087)</f>
        <v>52</v>
      </c>
      <c r="D2087" s="123" t="str">
        <f>IF('表格编辑 '!F2087="","",'表格编辑 '!F2087)</f>
        <v>AI_born_event(RECEIVER, ARG0, ARG1, ARG2, ARG3,ARG4)</v>
      </c>
      <c r="E2087" s="123" t="str">
        <f>IF('表格编辑 '!G2087="","",'表格编辑 '!G2087)</f>
        <v>AI_update_event(RECEIVER, ARG0, ARG1, ARG2, ARG3,ARG4)</v>
      </c>
      <c r="F2087" s="123" t="str">
        <f>IF('表格编辑 '!H2087="","",'表格编辑 '!H2087)</f>
        <v/>
      </c>
      <c r="G2087" s="123" t="str">
        <f>IF('表格编辑 '!I2087="","",'表格编辑 '!I2087)</f>
        <v/>
      </c>
      <c r="H2087" s="123" t="str">
        <f>IF('表格编辑 '!J2087="","",'表格编辑 '!J2087)</f>
        <v>test_deadth_event(RECEIVER, ARG0, ARG1, ARG2, ARG3,ARG4)</v>
      </c>
      <c r="I2087" s="123">
        <f>IF('表格编辑 '!K2087="","",'表格编辑 '!K2087)</f>
        <v>1</v>
      </c>
      <c r="J2087" s="123">
        <f>IF('表格编辑 '!L2087="","",'表格编辑 '!L2087)</f>
        <v>25416</v>
      </c>
      <c r="K2087" s="123">
        <f>IF('表格编辑 '!M2087="","",'表格编辑 '!M2087)</f>
        <v>1560</v>
      </c>
      <c r="L2087" s="123">
        <f>IF('表格编辑 '!N2087="","",'表格编辑 '!N2087)</f>
        <v>508</v>
      </c>
      <c r="M2087" s="123">
        <f>IF('表格编辑 '!O2087="","",'表格编辑 '!O2087)</f>
        <v>90</v>
      </c>
      <c r="N2087" s="123">
        <f>IF('表格编辑 '!P2087="","",'表格编辑 '!P2087)</f>
        <v>100</v>
      </c>
      <c r="O2087" s="123">
        <f>IF('表格编辑 '!Q2087="","",'表格编辑 '!Q2087)</f>
        <v>200</v>
      </c>
      <c r="P2087" s="123">
        <f>IF('表格编辑 '!R2087="","",'表格编辑 '!R2087)</f>
        <v>920</v>
      </c>
      <c r="Q2087" s="123">
        <f>IF('表格编辑 '!S2087="","",'表格编辑 '!S2087)</f>
        <v>320</v>
      </c>
      <c r="R2087" s="123" t="str">
        <f>IF('表格编辑 '!T2087="","",'表格编辑 '!T2087)</f>
        <v/>
      </c>
      <c r="S2087" s="123">
        <f>IF('表格编辑 '!U2087="","",'表格编辑 '!U2087)</f>
        <v>80</v>
      </c>
      <c r="T2087" s="123" t="str">
        <f>IF('表格编辑 '!V2087="","",'表格编辑 '!V2087)</f>
        <v/>
      </c>
      <c r="U2087" s="123" t="str">
        <f>IF('表格编辑 '!W2087="","",'表格编辑 '!W2087)</f>
        <v/>
      </c>
      <c r="V2087" s="123" t="str">
        <f>IF('表格编辑 '!X2087="","",'表格编辑 '!X2087)</f>
        <v/>
      </c>
      <c r="W2087" s="123">
        <f>IF('表格编辑 '!Y2087="","",'表格编辑 '!Y2087)</f>
        <v>100</v>
      </c>
      <c r="X2087" s="123">
        <f>IF('表格编辑 '!Z2087="","",'表格编辑 '!Z2087)</f>
        <v>100</v>
      </c>
      <c r="Y2087" s="123">
        <f>IF('表格编辑 '!AA2087="","",'表格编辑 '!AA2087)</f>
        <v>100</v>
      </c>
      <c r="Z2087" s="123">
        <f>IF('表格编辑 '!AB2087="","",'表格编辑 '!AB2087)</f>
        <v>100</v>
      </c>
      <c r="AA2087" s="123">
        <f>IF('表格编辑 '!AC2087="","",'表格编辑 '!AC2087)</f>
        <v>100</v>
      </c>
      <c r="AB2087" s="123">
        <f>IF('表格编辑 '!AD2087="","",'表格编辑 '!AD2087)</f>
        <v>100</v>
      </c>
      <c r="AC2087" s="123" t="str">
        <f>IF('表格编辑 '!AE2087="","",'表格编辑 '!AE2087)</f>
        <v/>
      </c>
      <c r="AD2087" s="123">
        <f>IF('表格编辑 '!AF2087="","",'表格编辑 '!AF2087)</f>
        <v>107021</v>
      </c>
    </row>
    <row r="2088" spans="1:30">
      <c r="A2088" s="123">
        <f>IF('表格编辑 '!A2088="","",'表格编辑 '!A2088)</f>
        <v>57022</v>
      </c>
      <c r="B2088" s="123">
        <f>IF('表格编辑 '!B2088="","",'表格编辑 '!B2088)</f>
        <v>60002</v>
      </c>
      <c r="C2088" s="123">
        <f>IF('表格编辑 '!E2088="","",'表格编辑 '!E2088)</f>
        <v>53</v>
      </c>
      <c r="D2088" s="123" t="str">
        <f>IF('表格编辑 '!F2088="","",'表格编辑 '!F2088)</f>
        <v>AI_born_event(RECEIVER, ARG0, ARG1, ARG2, ARG3,ARG4)</v>
      </c>
      <c r="E2088" s="123" t="str">
        <f>IF('表格编辑 '!G2088="","",'表格编辑 '!G2088)</f>
        <v>AI_update_event(RECEIVER, ARG0, ARG1, ARG2, ARG3,ARG4)</v>
      </c>
      <c r="F2088" s="123" t="str">
        <f>IF('表格编辑 '!H2088="","",'表格编辑 '!H2088)</f>
        <v/>
      </c>
      <c r="G2088" s="123" t="str">
        <f>IF('表格编辑 '!I2088="","",'表格编辑 '!I2088)</f>
        <v/>
      </c>
      <c r="H2088" s="123" t="str">
        <f>IF('表格编辑 '!J2088="","",'表格编辑 '!J2088)</f>
        <v>test_deadth_event(RECEIVER, ARG0, ARG1, ARG2, ARG3,ARG4)</v>
      </c>
      <c r="I2088" s="123">
        <f>IF('表格编辑 '!K2088="","",'表格编辑 '!K2088)</f>
        <v>1</v>
      </c>
      <c r="J2088" s="123">
        <f>IF('表格编辑 '!L2088="","",'表格编辑 '!L2088)</f>
        <v>25926</v>
      </c>
      <c r="K2088" s="123">
        <f>IF('表格编辑 '!M2088="","",'表格编辑 '!M2088)</f>
        <v>1590</v>
      </c>
      <c r="L2088" s="123">
        <f>IF('表格编辑 '!N2088="","",'表格编辑 '!N2088)</f>
        <v>519</v>
      </c>
      <c r="M2088" s="123">
        <f>IF('表格编辑 '!O2088="","",'表格编辑 '!O2088)</f>
        <v>92</v>
      </c>
      <c r="N2088" s="123">
        <f>IF('表格编辑 '!P2088="","",'表格编辑 '!P2088)</f>
        <v>100</v>
      </c>
      <c r="O2088" s="123">
        <f>IF('表格编辑 '!Q2088="","",'表格编辑 '!Q2088)</f>
        <v>200</v>
      </c>
      <c r="P2088" s="123">
        <f>IF('表格编辑 '!R2088="","",'表格编辑 '!R2088)</f>
        <v>930</v>
      </c>
      <c r="Q2088" s="123">
        <f>IF('表格编辑 '!S2088="","",'表格编辑 '!S2088)</f>
        <v>320</v>
      </c>
      <c r="R2088" s="123" t="str">
        <f>IF('表格编辑 '!T2088="","",'表格编辑 '!T2088)</f>
        <v/>
      </c>
      <c r="S2088" s="123">
        <f>IF('表格编辑 '!U2088="","",'表格编辑 '!U2088)</f>
        <v>81</v>
      </c>
      <c r="T2088" s="123" t="str">
        <f>IF('表格编辑 '!V2088="","",'表格编辑 '!V2088)</f>
        <v/>
      </c>
      <c r="U2088" s="123" t="str">
        <f>IF('表格编辑 '!W2088="","",'表格编辑 '!W2088)</f>
        <v/>
      </c>
      <c r="V2088" s="123" t="str">
        <f>IF('表格编辑 '!X2088="","",'表格编辑 '!X2088)</f>
        <v/>
      </c>
      <c r="W2088" s="123">
        <f>IF('表格编辑 '!Y2088="","",'表格编辑 '!Y2088)</f>
        <v>100</v>
      </c>
      <c r="X2088" s="123">
        <f>IF('表格编辑 '!Z2088="","",'表格编辑 '!Z2088)</f>
        <v>100</v>
      </c>
      <c r="Y2088" s="123">
        <f>IF('表格编辑 '!AA2088="","",'表格编辑 '!AA2088)</f>
        <v>100</v>
      </c>
      <c r="Z2088" s="123">
        <f>IF('表格编辑 '!AB2088="","",'表格编辑 '!AB2088)</f>
        <v>100</v>
      </c>
      <c r="AA2088" s="123">
        <f>IF('表格编辑 '!AC2088="","",'表格编辑 '!AC2088)</f>
        <v>100</v>
      </c>
      <c r="AB2088" s="123">
        <f>IF('表格编辑 '!AD2088="","",'表格编辑 '!AD2088)</f>
        <v>100</v>
      </c>
      <c r="AC2088" s="123" t="str">
        <f>IF('表格编辑 '!AE2088="","",'表格编辑 '!AE2088)</f>
        <v/>
      </c>
      <c r="AD2088" s="123">
        <f>IF('表格编辑 '!AF2088="","",'表格编辑 '!AF2088)</f>
        <v>107022</v>
      </c>
    </row>
    <row r="2089" spans="1:30">
      <c r="A2089" s="123">
        <f>IF('表格编辑 '!A2089="","",'表格编辑 '!A2089)</f>
        <v>57023</v>
      </c>
      <c r="B2089" s="123">
        <f>IF('表格编辑 '!B2089="","",'表格编辑 '!B2089)</f>
        <v>60002</v>
      </c>
      <c r="C2089" s="123">
        <f>IF('表格编辑 '!E2089="","",'表格编辑 '!E2089)</f>
        <v>54</v>
      </c>
      <c r="D2089" s="123" t="str">
        <f>IF('表格编辑 '!F2089="","",'表格编辑 '!F2089)</f>
        <v>AI_born_event(RECEIVER, ARG0, ARG1, ARG2, ARG3,ARG4)</v>
      </c>
      <c r="E2089" s="123" t="str">
        <f>IF('表格编辑 '!G2089="","",'表格编辑 '!G2089)</f>
        <v>AI_update_event(RECEIVER, ARG0, ARG1, ARG2, ARG3,ARG4)</v>
      </c>
      <c r="F2089" s="123" t="str">
        <f>IF('表格编辑 '!H2089="","",'表格编辑 '!H2089)</f>
        <v/>
      </c>
      <c r="G2089" s="123" t="str">
        <f>IF('表格编辑 '!I2089="","",'表格编辑 '!I2089)</f>
        <v/>
      </c>
      <c r="H2089" s="123" t="str">
        <f>IF('表格编辑 '!J2089="","",'表格编辑 '!J2089)</f>
        <v>test_deadth_event(RECEIVER, ARG0, ARG1, ARG2, ARG3,ARG4)</v>
      </c>
      <c r="I2089" s="123">
        <f>IF('表格编辑 '!K2089="","",'表格编辑 '!K2089)</f>
        <v>1</v>
      </c>
      <c r="J2089" s="123">
        <f>IF('表格编辑 '!L2089="","",'表格编辑 '!L2089)</f>
        <v>26007</v>
      </c>
      <c r="K2089" s="123">
        <f>IF('表格编辑 '!M2089="","",'表格编辑 '!M2089)</f>
        <v>1620</v>
      </c>
      <c r="L2089" s="123">
        <f>IF('表格编辑 '!N2089="","",'表格编辑 '!N2089)</f>
        <v>531</v>
      </c>
      <c r="M2089" s="123">
        <f>IF('表格编辑 '!O2089="","",'表格编辑 '!O2089)</f>
        <v>94</v>
      </c>
      <c r="N2089" s="123">
        <f>IF('表格编辑 '!P2089="","",'表格编辑 '!P2089)</f>
        <v>100</v>
      </c>
      <c r="O2089" s="123">
        <f>IF('表格编辑 '!Q2089="","",'表格编辑 '!Q2089)</f>
        <v>200</v>
      </c>
      <c r="P2089" s="123">
        <f>IF('表格编辑 '!R2089="","",'表格编辑 '!R2089)</f>
        <v>940</v>
      </c>
      <c r="Q2089" s="123">
        <f>IF('表格编辑 '!S2089="","",'表格编辑 '!S2089)</f>
        <v>320</v>
      </c>
      <c r="R2089" s="123" t="str">
        <f>IF('表格编辑 '!T2089="","",'表格编辑 '!T2089)</f>
        <v/>
      </c>
      <c r="S2089" s="123">
        <f>IF('表格编辑 '!U2089="","",'表格编辑 '!U2089)</f>
        <v>82</v>
      </c>
      <c r="T2089" s="123" t="str">
        <f>IF('表格编辑 '!V2089="","",'表格编辑 '!V2089)</f>
        <v/>
      </c>
      <c r="U2089" s="123" t="str">
        <f>IF('表格编辑 '!W2089="","",'表格编辑 '!W2089)</f>
        <v/>
      </c>
      <c r="V2089" s="123" t="str">
        <f>IF('表格编辑 '!X2089="","",'表格编辑 '!X2089)</f>
        <v/>
      </c>
      <c r="W2089" s="123">
        <f>IF('表格编辑 '!Y2089="","",'表格编辑 '!Y2089)</f>
        <v>100</v>
      </c>
      <c r="X2089" s="123">
        <f>IF('表格编辑 '!Z2089="","",'表格编辑 '!Z2089)</f>
        <v>100</v>
      </c>
      <c r="Y2089" s="123">
        <f>IF('表格编辑 '!AA2089="","",'表格编辑 '!AA2089)</f>
        <v>100</v>
      </c>
      <c r="Z2089" s="123">
        <f>IF('表格编辑 '!AB2089="","",'表格编辑 '!AB2089)</f>
        <v>100</v>
      </c>
      <c r="AA2089" s="123">
        <f>IF('表格编辑 '!AC2089="","",'表格编辑 '!AC2089)</f>
        <v>100</v>
      </c>
      <c r="AB2089" s="123">
        <f>IF('表格编辑 '!AD2089="","",'表格编辑 '!AD2089)</f>
        <v>100</v>
      </c>
      <c r="AC2089" s="123" t="str">
        <f>IF('表格编辑 '!AE2089="","",'表格编辑 '!AE2089)</f>
        <v/>
      </c>
      <c r="AD2089" s="123">
        <f>IF('表格编辑 '!AF2089="","",'表格编辑 '!AF2089)</f>
        <v>107023</v>
      </c>
    </row>
    <row r="2090" spans="1:30">
      <c r="A2090" s="123">
        <f>IF('表格编辑 '!A2090="","",'表格编辑 '!A2090)</f>
        <v>57024</v>
      </c>
      <c r="B2090" s="123">
        <f>IF('表格编辑 '!B2090="","",'表格编辑 '!B2090)</f>
        <v>60002</v>
      </c>
      <c r="C2090" s="123">
        <f>IF('表格编辑 '!E2090="","",'表格编辑 '!E2090)</f>
        <v>55</v>
      </c>
      <c r="D2090" s="123" t="str">
        <f>IF('表格编辑 '!F2090="","",'表格编辑 '!F2090)</f>
        <v>AI_born_event(RECEIVER, ARG0, ARG1, ARG2, ARG3,ARG4)</v>
      </c>
      <c r="E2090" s="123" t="str">
        <f>IF('表格编辑 '!G2090="","",'表格编辑 '!G2090)</f>
        <v>AI_update_event(RECEIVER, ARG0, ARG1, ARG2, ARG3,ARG4)</v>
      </c>
      <c r="F2090" s="123" t="str">
        <f>IF('表格编辑 '!H2090="","",'表格编辑 '!H2090)</f>
        <v/>
      </c>
      <c r="G2090" s="123" t="str">
        <f>IF('表格编辑 '!I2090="","",'表格编辑 '!I2090)</f>
        <v/>
      </c>
      <c r="H2090" s="123" t="str">
        <f>IF('表格编辑 '!J2090="","",'表格编辑 '!J2090)</f>
        <v>test_deadth_event(RECEIVER, ARG0, ARG1, ARG2, ARG3,ARG4)</v>
      </c>
      <c r="I2090" s="123">
        <f>IF('表格编辑 '!K2090="","",'表格编辑 '!K2090)</f>
        <v>1</v>
      </c>
      <c r="J2090" s="123">
        <f>IF('表格编辑 '!L2090="","",'表格编辑 '!L2090)</f>
        <v>29325</v>
      </c>
      <c r="K2090" s="123">
        <f>IF('表格编辑 '!M2090="","",'表格编辑 '!M2090)</f>
        <v>1650</v>
      </c>
      <c r="L2090" s="123">
        <f>IF('表格编辑 '!N2090="","",'表格编辑 '!N2090)</f>
        <v>546</v>
      </c>
      <c r="M2090" s="123">
        <f>IF('表格编辑 '!O2090="","",'表格编辑 '!O2090)</f>
        <v>96</v>
      </c>
      <c r="N2090" s="123">
        <f>IF('表格编辑 '!P2090="","",'表格编辑 '!P2090)</f>
        <v>100</v>
      </c>
      <c r="O2090" s="123">
        <f>IF('表格编辑 '!Q2090="","",'表格编辑 '!Q2090)</f>
        <v>200</v>
      </c>
      <c r="P2090" s="123">
        <f>IF('表格编辑 '!R2090="","",'表格编辑 '!R2090)</f>
        <v>950</v>
      </c>
      <c r="Q2090" s="123">
        <f>IF('表格编辑 '!S2090="","",'表格编辑 '!S2090)</f>
        <v>320</v>
      </c>
      <c r="R2090" s="123" t="str">
        <f>IF('表格编辑 '!T2090="","",'表格编辑 '!T2090)</f>
        <v/>
      </c>
      <c r="S2090" s="123">
        <f>IF('表格编辑 '!U2090="","",'表格编辑 '!U2090)</f>
        <v>83</v>
      </c>
      <c r="T2090" s="123" t="str">
        <f>IF('表格编辑 '!V2090="","",'表格编辑 '!V2090)</f>
        <v/>
      </c>
      <c r="U2090" s="123" t="str">
        <f>IF('表格编辑 '!W2090="","",'表格编辑 '!W2090)</f>
        <v/>
      </c>
      <c r="V2090" s="123" t="str">
        <f>IF('表格编辑 '!X2090="","",'表格编辑 '!X2090)</f>
        <v/>
      </c>
      <c r="W2090" s="123">
        <f>IF('表格编辑 '!Y2090="","",'表格编辑 '!Y2090)</f>
        <v>100</v>
      </c>
      <c r="X2090" s="123">
        <f>IF('表格编辑 '!Z2090="","",'表格编辑 '!Z2090)</f>
        <v>100</v>
      </c>
      <c r="Y2090" s="123">
        <f>IF('表格编辑 '!AA2090="","",'表格编辑 '!AA2090)</f>
        <v>100</v>
      </c>
      <c r="Z2090" s="123">
        <f>IF('表格编辑 '!AB2090="","",'表格编辑 '!AB2090)</f>
        <v>100</v>
      </c>
      <c r="AA2090" s="123">
        <f>IF('表格编辑 '!AC2090="","",'表格编辑 '!AC2090)</f>
        <v>100</v>
      </c>
      <c r="AB2090" s="123">
        <f>IF('表格编辑 '!AD2090="","",'表格编辑 '!AD2090)</f>
        <v>100</v>
      </c>
      <c r="AC2090" s="123" t="str">
        <f>IF('表格编辑 '!AE2090="","",'表格编辑 '!AE2090)</f>
        <v/>
      </c>
      <c r="AD2090" s="123">
        <f>IF('表格编辑 '!AF2090="","",'表格编辑 '!AF2090)</f>
        <v>107024</v>
      </c>
    </row>
    <row r="2091" spans="1:30">
      <c r="A2091" s="123">
        <f>IF('表格编辑 '!A2091="","",'表格编辑 '!A2091)</f>
        <v>57025</v>
      </c>
      <c r="B2091" s="123">
        <f>IF('表格编辑 '!B2091="","",'表格编辑 '!B2091)</f>
        <v>60002</v>
      </c>
      <c r="C2091" s="123">
        <f>IF('表格编辑 '!E2091="","",'表格编辑 '!E2091)</f>
        <v>56</v>
      </c>
      <c r="D2091" s="123" t="str">
        <f>IF('表格编辑 '!F2091="","",'表格编辑 '!F2091)</f>
        <v>AI_born_event(RECEIVER, ARG0, ARG1, ARG2, ARG3,ARG4)</v>
      </c>
      <c r="E2091" s="123" t="str">
        <f>IF('表格编辑 '!G2091="","",'表格编辑 '!G2091)</f>
        <v>AI_update_event(RECEIVER, ARG0, ARG1, ARG2, ARG3,ARG4)</v>
      </c>
      <c r="F2091" s="123" t="str">
        <f>IF('表格编辑 '!H2091="","",'表格编辑 '!H2091)</f>
        <v/>
      </c>
      <c r="G2091" s="123" t="str">
        <f>IF('表格编辑 '!I2091="","",'表格编辑 '!I2091)</f>
        <v/>
      </c>
      <c r="H2091" s="123" t="str">
        <f>IF('表格编辑 '!J2091="","",'表格编辑 '!J2091)</f>
        <v>test_deadth_event(RECEIVER, ARG0, ARG1, ARG2, ARG3,ARG4)</v>
      </c>
      <c r="I2091" s="123">
        <f>IF('表格编辑 '!K2091="","",'表格编辑 '!K2091)</f>
        <v>1</v>
      </c>
      <c r="J2091" s="123">
        <f>IF('表格编辑 '!L2091="","",'表格编辑 '!L2091)</f>
        <v>26547</v>
      </c>
      <c r="K2091" s="123">
        <f>IF('表格编辑 '!M2091="","",'表格编辑 '!M2091)</f>
        <v>1680</v>
      </c>
      <c r="L2091" s="123">
        <f>IF('表格编辑 '!N2091="","",'表格编辑 '!N2091)</f>
        <v>531</v>
      </c>
      <c r="M2091" s="123">
        <f>IF('表格编辑 '!O2091="","",'表格编辑 '!O2091)</f>
        <v>98</v>
      </c>
      <c r="N2091" s="123">
        <f>IF('表格编辑 '!P2091="","",'表格编辑 '!P2091)</f>
        <v>100</v>
      </c>
      <c r="O2091" s="123">
        <f>IF('表格编辑 '!Q2091="","",'表格编辑 '!Q2091)</f>
        <v>300</v>
      </c>
      <c r="P2091" s="123">
        <f>IF('表格编辑 '!R2091="","",'表格编辑 '!R2091)</f>
        <v>960</v>
      </c>
      <c r="Q2091" s="123">
        <f>IF('表格编辑 '!S2091="","",'表格编辑 '!S2091)</f>
        <v>320</v>
      </c>
      <c r="R2091" s="123" t="str">
        <f>IF('表格编辑 '!T2091="","",'表格编辑 '!T2091)</f>
        <v/>
      </c>
      <c r="S2091" s="123">
        <f>IF('表格编辑 '!U2091="","",'表格编辑 '!U2091)</f>
        <v>84</v>
      </c>
      <c r="T2091" s="123" t="str">
        <f>IF('表格编辑 '!V2091="","",'表格编辑 '!V2091)</f>
        <v/>
      </c>
      <c r="U2091" s="123" t="str">
        <f>IF('表格编辑 '!W2091="","",'表格编辑 '!W2091)</f>
        <v/>
      </c>
      <c r="V2091" s="123" t="str">
        <f>IF('表格编辑 '!X2091="","",'表格编辑 '!X2091)</f>
        <v/>
      </c>
      <c r="W2091" s="123">
        <f>IF('表格编辑 '!Y2091="","",'表格编辑 '!Y2091)</f>
        <v>100</v>
      </c>
      <c r="X2091" s="123">
        <f>IF('表格编辑 '!Z2091="","",'表格编辑 '!Z2091)</f>
        <v>100</v>
      </c>
      <c r="Y2091" s="123">
        <f>IF('表格编辑 '!AA2091="","",'表格编辑 '!AA2091)</f>
        <v>100</v>
      </c>
      <c r="Z2091" s="123">
        <f>IF('表格编辑 '!AB2091="","",'表格编辑 '!AB2091)</f>
        <v>100</v>
      </c>
      <c r="AA2091" s="123">
        <f>IF('表格编辑 '!AC2091="","",'表格编辑 '!AC2091)</f>
        <v>100</v>
      </c>
      <c r="AB2091" s="123">
        <f>IF('表格编辑 '!AD2091="","",'表格编辑 '!AD2091)</f>
        <v>100</v>
      </c>
      <c r="AC2091" s="123" t="str">
        <f>IF('表格编辑 '!AE2091="","",'表格编辑 '!AE2091)</f>
        <v/>
      </c>
      <c r="AD2091" s="123">
        <f>IF('表格编辑 '!AF2091="","",'表格编辑 '!AF2091)</f>
        <v>107025</v>
      </c>
    </row>
    <row r="2092" spans="1:30">
      <c r="A2092" s="123">
        <f>IF('表格编辑 '!A2092="","",'表格编辑 '!A2092)</f>
        <v>57026</v>
      </c>
      <c r="B2092" s="123">
        <f>IF('表格编辑 '!B2092="","",'表格编辑 '!B2092)</f>
        <v>60003</v>
      </c>
      <c r="C2092" s="123">
        <f>IF('表格编辑 '!E2092="","",'表格编辑 '!E2092)</f>
        <v>57</v>
      </c>
      <c r="D2092" s="123" t="str">
        <f>IF('表格编辑 '!F2092="","",'表格编辑 '!F2092)</f>
        <v>AI_born_event(RECEIVER, ARG0, ARG1, ARG2, ARG3,ARG4)</v>
      </c>
      <c r="E2092" s="123" t="str">
        <f>IF('表格编辑 '!G2092="","",'表格编辑 '!G2092)</f>
        <v>AI_update_event(RECEIVER, ARG0, ARG1, ARG2, ARG3,ARG4)</v>
      </c>
      <c r="F2092" s="123" t="str">
        <f>IF('表格编辑 '!H2092="","",'表格编辑 '!H2092)</f>
        <v/>
      </c>
      <c r="G2092" s="123" t="str">
        <f>IF('表格编辑 '!I2092="","",'表格编辑 '!I2092)</f>
        <v/>
      </c>
      <c r="H2092" s="123" t="str">
        <f>IF('表格编辑 '!J2092="","",'表格编辑 '!J2092)</f>
        <v>test_deadth_event(RECEIVER, ARG0, ARG1, ARG2, ARG3,ARG4)</v>
      </c>
      <c r="I2092" s="123">
        <f>IF('表格编辑 '!K2092="","",'表格编辑 '!K2092)</f>
        <v>1</v>
      </c>
      <c r="J2092" s="123">
        <f>IF('表格编辑 '!L2092="","",'表格编辑 '!L2092)</f>
        <v>29910</v>
      </c>
      <c r="K2092" s="123">
        <f>IF('表格编辑 '!M2092="","",'表格编辑 '!M2092)</f>
        <v>1710</v>
      </c>
      <c r="L2092" s="123">
        <f>IF('表格编辑 '!N2092="","",'表格编辑 '!N2092)</f>
        <v>571</v>
      </c>
      <c r="M2092" s="123">
        <f>IF('表格编辑 '!O2092="","",'表格编辑 '!O2092)</f>
        <v>100</v>
      </c>
      <c r="N2092" s="123">
        <f>IF('表格编辑 '!P2092="","",'表格编辑 '!P2092)</f>
        <v>100</v>
      </c>
      <c r="O2092" s="123">
        <f>IF('表格编辑 '!Q2092="","",'表格编辑 '!Q2092)</f>
        <v>300</v>
      </c>
      <c r="P2092" s="123">
        <f>IF('表格编辑 '!R2092="","",'表格编辑 '!R2092)</f>
        <v>970</v>
      </c>
      <c r="Q2092" s="123">
        <f>IF('表格编辑 '!S2092="","",'表格编辑 '!S2092)</f>
        <v>320</v>
      </c>
      <c r="R2092" s="123" t="str">
        <f>IF('表格编辑 '!T2092="","",'表格编辑 '!T2092)</f>
        <v/>
      </c>
      <c r="S2092" s="123">
        <f>IF('表格编辑 '!U2092="","",'表格编辑 '!U2092)</f>
        <v>85</v>
      </c>
      <c r="T2092" s="123" t="str">
        <f>IF('表格编辑 '!V2092="","",'表格编辑 '!V2092)</f>
        <v/>
      </c>
      <c r="U2092" s="123" t="str">
        <f>IF('表格编辑 '!W2092="","",'表格编辑 '!W2092)</f>
        <v/>
      </c>
      <c r="V2092" s="123" t="str">
        <f>IF('表格编辑 '!X2092="","",'表格编辑 '!X2092)</f>
        <v/>
      </c>
      <c r="W2092" s="123">
        <f>IF('表格编辑 '!Y2092="","",'表格编辑 '!Y2092)</f>
        <v>100</v>
      </c>
      <c r="X2092" s="123">
        <f>IF('表格编辑 '!Z2092="","",'表格编辑 '!Z2092)</f>
        <v>100</v>
      </c>
      <c r="Y2092" s="123">
        <f>IF('表格编辑 '!AA2092="","",'表格编辑 '!AA2092)</f>
        <v>100</v>
      </c>
      <c r="Z2092" s="123">
        <f>IF('表格编辑 '!AB2092="","",'表格编辑 '!AB2092)</f>
        <v>100</v>
      </c>
      <c r="AA2092" s="123">
        <f>IF('表格编辑 '!AC2092="","",'表格编辑 '!AC2092)</f>
        <v>100</v>
      </c>
      <c r="AB2092" s="123">
        <f>IF('表格编辑 '!AD2092="","",'表格编辑 '!AD2092)</f>
        <v>100</v>
      </c>
      <c r="AC2092" s="123" t="str">
        <f>IF('表格编辑 '!AE2092="","",'表格编辑 '!AE2092)</f>
        <v/>
      </c>
      <c r="AD2092" s="123">
        <f>IF('表格编辑 '!AF2092="","",'表格编辑 '!AF2092)</f>
        <v>107026</v>
      </c>
    </row>
    <row r="2093" spans="1:30">
      <c r="A2093" s="123">
        <f>IF('表格编辑 '!A2093="","",'表格编辑 '!A2093)</f>
        <v>57027</v>
      </c>
      <c r="B2093" s="123">
        <f>IF('表格编辑 '!B2093="","",'表格编辑 '!B2093)</f>
        <v>60004</v>
      </c>
      <c r="C2093" s="123">
        <f>IF('表格编辑 '!E2093="","",'表格编辑 '!E2093)</f>
        <v>58</v>
      </c>
      <c r="D2093" s="123" t="str">
        <f>IF('表格编辑 '!F2093="","",'表格编辑 '!F2093)</f>
        <v>AI_born_event(RECEIVER, ARG0, ARG1, ARG2, ARG3,ARG4)</v>
      </c>
      <c r="E2093" s="123" t="str">
        <f>IF('表格编辑 '!G2093="","",'表格编辑 '!G2093)</f>
        <v>AI_update_event(RECEIVER, ARG0, ARG1, ARG2, ARG3,ARG4)</v>
      </c>
      <c r="F2093" s="123" t="str">
        <f>IF('表格编辑 '!H2093="","",'表格编辑 '!H2093)</f>
        <v/>
      </c>
      <c r="G2093" s="123" t="str">
        <f>IF('表格编辑 '!I2093="","",'表格编辑 '!I2093)</f>
        <v/>
      </c>
      <c r="H2093" s="123" t="str">
        <f>IF('表格编辑 '!J2093="","",'表格编辑 '!J2093)</f>
        <v>test_deadth_event(RECEIVER, ARG0, ARG1, ARG2, ARG3,ARG4)</v>
      </c>
      <c r="I2093" s="123">
        <f>IF('表格编辑 '!K2093="","",'表格编辑 '!K2093)</f>
        <v>1</v>
      </c>
      <c r="J2093" s="123">
        <f>IF('表格编辑 '!L2093="","",'表格编辑 '!L2093)</f>
        <v>30204</v>
      </c>
      <c r="K2093" s="123">
        <f>IF('表格编辑 '!M2093="","",'表格编辑 '!M2093)</f>
        <v>1740</v>
      </c>
      <c r="L2093" s="123">
        <f>IF('表格编辑 '!N2093="","",'表格编辑 '!N2093)</f>
        <v>587</v>
      </c>
      <c r="M2093" s="123">
        <f>IF('表格编辑 '!O2093="","",'表格编辑 '!O2093)</f>
        <v>102</v>
      </c>
      <c r="N2093" s="123">
        <f>IF('表格编辑 '!P2093="","",'表格编辑 '!P2093)</f>
        <v>100</v>
      </c>
      <c r="O2093" s="123">
        <f>IF('表格编辑 '!Q2093="","",'表格编辑 '!Q2093)</f>
        <v>300</v>
      </c>
      <c r="P2093" s="123">
        <f>IF('表格编辑 '!R2093="","",'表格编辑 '!R2093)</f>
        <v>980</v>
      </c>
      <c r="Q2093" s="123">
        <f>IF('表格编辑 '!S2093="","",'表格编辑 '!S2093)</f>
        <v>320</v>
      </c>
      <c r="R2093" s="123" t="str">
        <f>IF('表格编辑 '!T2093="","",'表格编辑 '!T2093)</f>
        <v/>
      </c>
      <c r="S2093" s="123">
        <f>IF('表格编辑 '!U2093="","",'表格编辑 '!U2093)</f>
        <v>86</v>
      </c>
      <c r="T2093" s="123" t="str">
        <f>IF('表格编辑 '!V2093="","",'表格编辑 '!V2093)</f>
        <v/>
      </c>
      <c r="U2093" s="123" t="str">
        <f>IF('表格编辑 '!W2093="","",'表格编辑 '!W2093)</f>
        <v/>
      </c>
      <c r="V2093" s="123" t="str">
        <f>IF('表格编辑 '!X2093="","",'表格编辑 '!X2093)</f>
        <v/>
      </c>
      <c r="W2093" s="123">
        <f>IF('表格编辑 '!Y2093="","",'表格编辑 '!Y2093)</f>
        <v>100</v>
      </c>
      <c r="X2093" s="123">
        <f>IF('表格编辑 '!Z2093="","",'表格编辑 '!Z2093)</f>
        <v>100</v>
      </c>
      <c r="Y2093" s="123">
        <f>IF('表格编辑 '!AA2093="","",'表格编辑 '!AA2093)</f>
        <v>100</v>
      </c>
      <c r="Z2093" s="123">
        <f>IF('表格编辑 '!AB2093="","",'表格编辑 '!AB2093)</f>
        <v>100</v>
      </c>
      <c r="AA2093" s="123">
        <f>IF('表格编辑 '!AC2093="","",'表格编辑 '!AC2093)</f>
        <v>100</v>
      </c>
      <c r="AB2093" s="123">
        <f>IF('表格编辑 '!AD2093="","",'表格编辑 '!AD2093)</f>
        <v>100</v>
      </c>
      <c r="AC2093" s="123" t="str">
        <f>IF('表格编辑 '!AE2093="","",'表格编辑 '!AE2093)</f>
        <v/>
      </c>
      <c r="AD2093" s="123">
        <f>IF('表格编辑 '!AF2093="","",'表格编辑 '!AF2093)</f>
        <v>107027</v>
      </c>
    </row>
    <row r="2094" spans="1:30">
      <c r="A2094" s="123">
        <f>IF('表格编辑 '!A2094="","",'表格编辑 '!A2094)</f>
        <v>57028</v>
      </c>
      <c r="B2094" s="123">
        <f>IF('表格编辑 '!B2094="","",'表格编辑 '!B2094)</f>
        <v>60003</v>
      </c>
      <c r="C2094" s="123">
        <f>IF('表格编辑 '!E2094="","",'表格编辑 '!E2094)</f>
        <v>59</v>
      </c>
      <c r="D2094" s="123" t="str">
        <f>IF('表格编辑 '!F2094="","",'表格编辑 '!F2094)</f>
        <v>AI_born_event(RECEIVER, ARG0, ARG1, ARG2, ARG3,ARG4)</v>
      </c>
      <c r="E2094" s="123" t="str">
        <f>IF('表格编辑 '!G2094="","",'表格编辑 '!G2094)</f>
        <v>AI_update_event(RECEIVER, ARG0, ARG1, ARG2, ARG3,ARG4)</v>
      </c>
      <c r="F2094" s="123" t="str">
        <f>IF('表格编辑 '!H2094="","",'表格编辑 '!H2094)</f>
        <v/>
      </c>
      <c r="G2094" s="123" t="str">
        <f>IF('表格编辑 '!I2094="","",'表格编辑 '!I2094)</f>
        <v/>
      </c>
      <c r="H2094" s="123" t="str">
        <f>IF('表格编辑 '!J2094="","",'表格编辑 '!J2094)</f>
        <v>test_deadth_event(RECEIVER, ARG0, ARG1, ARG2, ARG3,ARG4)</v>
      </c>
      <c r="I2094" s="123">
        <f>IF('表格编辑 '!K2094="","",'表格编辑 '!K2094)</f>
        <v>1</v>
      </c>
      <c r="J2094" s="123">
        <f>IF('表格编辑 '!L2094="","",'表格编辑 '!L2094)</f>
        <v>30834</v>
      </c>
      <c r="K2094" s="123">
        <f>IF('表格编辑 '!M2094="","",'表格编辑 '!M2094)</f>
        <v>1770</v>
      </c>
      <c r="L2094" s="123">
        <f>IF('表格编辑 '!N2094="","",'表格编辑 '!N2094)</f>
        <v>597</v>
      </c>
      <c r="M2094" s="123">
        <f>IF('表格编辑 '!O2094="","",'表格编辑 '!O2094)</f>
        <v>104</v>
      </c>
      <c r="N2094" s="123">
        <f>IF('表格编辑 '!P2094="","",'表格编辑 '!P2094)</f>
        <v>100</v>
      </c>
      <c r="O2094" s="123">
        <f>IF('表格编辑 '!Q2094="","",'表格编辑 '!Q2094)</f>
        <v>300</v>
      </c>
      <c r="P2094" s="123">
        <f>IF('表格编辑 '!R2094="","",'表格编辑 '!R2094)</f>
        <v>990</v>
      </c>
      <c r="Q2094" s="123">
        <f>IF('表格编辑 '!S2094="","",'表格编辑 '!S2094)</f>
        <v>320</v>
      </c>
      <c r="R2094" s="123" t="str">
        <f>IF('表格编辑 '!T2094="","",'表格编辑 '!T2094)</f>
        <v/>
      </c>
      <c r="S2094" s="123">
        <f>IF('表格编辑 '!U2094="","",'表格编辑 '!U2094)</f>
        <v>87</v>
      </c>
      <c r="T2094" s="123" t="str">
        <f>IF('表格编辑 '!V2094="","",'表格编辑 '!V2094)</f>
        <v/>
      </c>
      <c r="U2094" s="123" t="str">
        <f>IF('表格编辑 '!W2094="","",'表格编辑 '!W2094)</f>
        <v/>
      </c>
      <c r="V2094" s="123" t="str">
        <f>IF('表格编辑 '!X2094="","",'表格编辑 '!X2094)</f>
        <v/>
      </c>
      <c r="W2094" s="123">
        <f>IF('表格编辑 '!Y2094="","",'表格编辑 '!Y2094)</f>
        <v>100</v>
      </c>
      <c r="X2094" s="123">
        <f>IF('表格编辑 '!Z2094="","",'表格编辑 '!Z2094)</f>
        <v>100</v>
      </c>
      <c r="Y2094" s="123">
        <f>IF('表格编辑 '!AA2094="","",'表格编辑 '!AA2094)</f>
        <v>100</v>
      </c>
      <c r="Z2094" s="123">
        <f>IF('表格编辑 '!AB2094="","",'表格编辑 '!AB2094)</f>
        <v>100</v>
      </c>
      <c r="AA2094" s="123">
        <f>IF('表格编辑 '!AC2094="","",'表格编辑 '!AC2094)</f>
        <v>100</v>
      </c>
      <c r="AB2094" s="123">
        <f>IF('表格编辑 '!AD2094="","",'表格编辑 '!AD2094)</f>
        <v>100</v>
      </c>
      <c r="AC2094" s="123" t="str">
        <f>IF('表格编辑 '!AE2094="","",'表格编辑 '!AE2094)</f>
        <v/>
      </c>
      <c r="AD2094" s="123">
        <f>IF('表格编辑 '!AF2094="","",'表格编辑 '!AF2094)</f>
        <v>107028</v>
      </c>
    </row>
    <row r="2095" spans="1:30">
      <c r="A2095" s="123">
        <f>IF('表格编辑 '!A2095="","",'表格编辑 '!A2095)</f>
        <v>57029</v>
      </c>
      <c r="B2095" s="123">
        <f>IF('表格编辑 '!B2095="","",'表格编辑 '!B2095)</f>
        <v>60004</v>
      </c>
      <c r="C2095" s="123">
        <f>IF('表格编辑 '!E2095="","",'表格编辑 '!E2095)</f>
        <v>60</v>
      </c>
      <c r="D2095" s="123" t="str">
        <f>IF('表格编辑 '!F2095="","",'表格编辑 '!F2095)</f>
        <v>AI_born_event(RECEIVER, ARG0, ARG1, ARG2, ARG3,ARG4)</v>
      </c>
      <c r="E2095" s="123" t="str">
        <f>IF('表格编辑 '!G2095="","",'表格编辑 '!G2095)</f>
        <v>AI_update_event(RECEIVER, ARG0, ARG1, ARG2, ARG3,ARG4)</v>
      </c>
      <c r="F2095" s="123" t="str">
        <f>IF('表格编辑 '!H2095="","",'表格编辑 '!H2095)</f>
        <v/>
      </c>
      <c r="G2095" s="123" t="str">
        <f>IF('表格编辑 '!I2095="","",'表格编辑 '!I2095)</f>
        <v/>
      </c>
      <c r="H2095" s="123" t="str">
        <f>IF('表格编辑 '!J2095="","",'表格编辑 '!J2095)</f>
        <v>test_deadth_event(RECEIVER, ARG0, ARG1, ARG2, ARG3,ARG4)</v>
      </c>
      <c r="I2095" s="123">
        <f>IF('表格编辑 '!K2095="","",'表格编辑 '!K2095)</f>
        <v>1</v>
      </c>
      <c r="J2095" s="123">
        <f>IF('表格编辑 '!L2095="","",'表格编辑 '!L2095)</f>
        <v>30939</v>
      </c>
      <c r="K2095" s="123">
        <f>IF('表格编辑 '!M2095="","",'表格编辑 '!M2095)</f>
        <v>1800</v>
      </c>
      <c r="L2095" s="123">
        <f>IF('表格编辑 '!N2095="","",'表格编辑 '!N2095)</f>
        <v>610</v>
      </c>
      <c r="M2095" s="123">
        <f>IF('表格编辑 '!O2095="","",'表格编辑 '!O2095)</f>
        <v>106</v>
      </c>
      <c r="N2095" s="123">
        <f>IF('表格编辑 '!P2095="","",'表格编辑 '!P2095)</f>
        <v>100</v>
      </c>
      <c r="O2095" s="123" t="str">
        <f>IF('表格编辑 '!Q2095="","",'表格编辑 '!Q2095)</f>
        <v/>
      </c>
      <c r="P2095" s="123">
        <f>IF('表格编辑 '!R2095="","",'表格编辑 '!R2095)</f>
        <v>1000</v>
      </c>
      <c r="Q2095" s="123">
        <f>IF('表格编辑 '!S2095="","",'表格编辑 '!S2095)</f>
        <v>320</v>
      </c>
      <c r="R2095" s="123" t="str">
        <f>IF('表格编辑 '!T2095="","",'表格编辑 '!T2095)</f>
        <v/>
      </c>
      <c r="S2095" s="123">
        <f>IF('表格编辑 '!U2095="","",'表格编辑 '!U2095)</f>
        <v>88</v>
      </c>
      <c r="T2095" s="123" t="str">
        <f>IF('表格编辑 '!V2095="","",'表格编辑 '!V2095)</f>
        <v/>
      </c>
      <c r="U2095" s="123" t="str">
        <f>IF('表格编辑 '!W2095="","",'表格编辑 '!W2095)</f>
        <v/>
      </c>
      <c r="V2095" s="123" t="str">
        <f>IF('表格编辑 '!X2095="","",'表格编辑 '!X2095)</f>
        <v/>
      </c>
      <c r="W2095" s="123">
        <f>IF('表格编辑 '!Y2095="","",'表格编辑 '!Y2095)</f>
        <v>100</v>
      </c>
      <c r="X2095" s="123">
        <f>IF('表格编辑 '!Z2095="","",'表格编辑 '!Z2095)</f>
        <v>100</v>
      </c>
      <c r="Y2095" s="123">
        <f>IF('表格编辑 '!AA2095="","",'表格编辑 '!AA2095)</f>
        <v>100</v>
      </c>
      <c r="Z2095" s="123">
        <f>IF('表格编辑 '!AB2095="","",'表格编辑 '!AB2095)</f>
        <v>100</v>
      </c>
      <c r="AA2095" s="123">
        <f>IF('表格编辑 '!AC2095="","",'表格编辑 '!AC2095)</f>
        <v>100</v>
      </c>
      <c r="AB2095" s="123">
        <f>IF('表格编辑 '!AD2095="","",'表格编辑 '!AD2095)</f>
        <v>100</v>
      </c>
      <c r="AC2095" s="123" t="str">
        <f>IF('表格编辑 '!AE2095="","",'表格编辑 '!AE2095)</f>
        <v/>
      </c>
      <c r="AD2095" s="123">
        <f>IF('表格编辑 '!AF2095="","",'表格编辑 '!AF2095)</f>
        <v>107029</v>
      </c>
    </row>
    <row r="2096" spans="1:30">
      <c r="A2096" s="123">
        <f>IF('表格编辑 '!A2096="","",'表格编辑 '!A2096)</f>
        <v>57030</v>
      </c>
      <c r="B2096" s="123">
        <f>IF('表格编辑 '!B2096="","",'表格编辑 '!B2096)</f>
        <v>10079</v>
      </c>
      <c r="C2096" s="123">
        <f>IF('表格编辑 '!E2096="","",'表格编辑 '!E2096)</f>
        <v>60</v>
      </c>
      <c r="D2096" s="123" t="str">
        <f>IF('表格编辑 '!F2096="","",'表格编辑 '!F2096)</f>
        <v>AI_born_event(RECEIVER, ARG0, ARG1, ARG2, ARG3,ARG4)</v>
      </c>
      <c r="E2096" s="123" t="str">
        <f>IF('表格编辑 '!G2096="","",'表格编辑 '!G2096)</f>
        <v>AI_update_event(RECEIVER, ARG0, ARG1, ARG2, ARG3,ARG4)</v>
      </c>
      <c r="F2096" s="123" t="str">
        <f>IF('表格编辑 '!H2096="","",'表格编辑 '!H2096)</f>
        <v/>
      </c>
      <c r="G2096" s="123" t="str">
        <f>IF('表格编辑 '!I2096="","",'表格编辑 '!I2096)</f>
        <v/>
      </c>
      <c r="H2096" s="123" t="str">
        <f>IF('表格编辑 '!J2096="","",'表格编辑 '!J2096)</f>
        <v>test_deadth_event(RECEIVER, ARG0, ARG1, ARG2, ARG3,ARG4)</v>
      </c>
      <c r="I2096" s="123">
        <f>IF('表格编辑 '!K2096="","",'表格编辑 '!K2096)</f>
        <v>1</v>
      </c>
      <c r="J2096" s="123">
        <f>IF('表格编辑 '!L2096="","",'表格编辑 '!L2096)</f>
        <v>7700</v>
      </c>
      <c r="K2096" s="123">
        <f>IF('表格编辑 '!M2096="","",'表格编辑 '!M2096)</f>
        <v>1800</v>
      </c>
      <c r="L2096" s="123">
        <f>IF('表格编辑 '!N2096="","",'表格编辑 '!N2096)</f>
        <v>100</v>
      </c>
      <c r="M2096" s="123">
        <f>IF('表格编辑 '!O2096="","",'表格编辑 '!O2096)</f>
        <v>100</v>
      </c>
      <c r="N2096" s="123">
        <f>IF('表格编辑 '!P2096="","",'表格编辑 '!P2096)</f>
        <v>100</v>
      </c>
      <c r="O2096" s="123">
        <f>IF('表格编辑 '!Q2096="","",'表格编辑 '!Q2096)</f>
        <v>100</v>
      </c>
      <c r="P2096" s="123">
        <f>IF('表格编辑 '!R2096="","",'表格编辑 '!R2096)</f>
        <v>100</v>
      </c>
      <c r="Q2096" s="123">
        <f>IF('表格编辑 '!S2096="","",'表格编辑 '!S2096)</f>
        <v>100</v>
      </c>
      <c r="R2096" s="123" t="str">
        <f>IF('表格编辑 '!T2096="","",'表格编辑 '!T2096)</f>
        <v/>
      </c>
      <c r="S2096" s="123" t="str">
        <f>IF('表格编辑 '!U2096="","",'表格编辑 '!U2096)</f>
        <v/>
      </c>
      <c r="T2096" s="123" t="str">
        <f>IF('表格编辑 '!V2096="","",'表格编辑 '!V2096)</f>
        <v/>
      </c>
      <c r="U2096" s="123" t="str">
        <f>IF('表格编辑 '!W2096="","",'表格编辑 '!W2096)</f>
        <v/>
      </c>
      <c r="V2096" s="123" t="str">
        <f>IF('表格编辑 '!X2096="","",'表格编辑 '!X2096)</f>
        <v/>
      </c>
      <c r="W2096" s="123" t="str">
        <f>IF('表格编辑 '!Y2096="","",'表格编辑 '!Y2096)</f>
        <v/>
      </c>
      <c r="X2096" s="123" t="str">
        <f>IF('表格编辑 '!Z2096="","",'表格编辑 '!Z2096)</f>
        <v/>
      </c>
      <c r="Y2096" s="123" t="str">
        <f>IF('表格编辑 '!AA2096="","",'表格编辑 '!AA2096)</f>
        <v/>
      </c>
      <c r="Z2096" s="123" t="str">
        <f>IF('表格编辑 '!AB2096="","",'表格编辑 '!AB2096)</f>
        <v/>
      </c>
      <c r="AA2096" s="123" t="str">
        <f>IF('表格编辑 '!AC2096="","",'表格编辑 '!AC2096)</f>
        <v/>
      </c>
      <c r="AB2096" s="123" t="str">
        <f>IF('表格编辑 '!AD2096="","",'表格编辑 '!AD2096)</f>
        <v/>
      </c>
      <c r="AC2096" s="123" t="str">
        <f>IF('表格编辑 '!AE2096="","",'表格编辑 '!AE2096)</f>
        <v/>
      </c>
      <c r="AD2096" s="123">
        <f>IF('表格编辑 '!AF2096="","",'表格编辑 '!AF2096)</f>
        <v>120133</v>
      </c>
    </row>
    <row r="2097" spans="1:30">
      <c r="A2097" s="123">
        <f>IF('表格编辑 '!A2097="","",'表格编辑 '!A2097)</f>
        <v>57031</v>
      </c>
      <c r="B2097" s="123">
        <f>IF('表格编辑 '!B2097="","",'表格编辑 '!B2097)</f>
        <v>10151</v>
      </c>
      <c r="C2097" s="123">
        <f>IF('表格编辑 '!E2097="","",'表格编辑 '!E2097)</f>
        <v>60</v>
      </c>
      <c r="D2097" s="123" t="str">
        <f>IF('表格编辑 '!F2097="","",'表格编辑 '!F2097)</f>
        <v>AI_born_event(RECEIVER, ARG0, ARG1, ARG2, ARG3,ARG4)</v>
      </c>
      <c r="E2097" s="123" t="str">
        <f>IF('表格编辑 '!G2097="","",'表格编辑 '!G2097)</f>
        <v>AI_update_event(RECEIVER, ARG0, ARG1, ARG2, ARG3,ARG4)</v>
      </c>
      <c r="F2097" s="123" t="str">
        <f>IF('表格编辑 '!H2097="","",'表格编辑 '!H2097)</f>
        <v/>
      </c>
      <c r="G2097" s="123" t="str">
        <f>IF('表格编辑 '!I2097="","",'表格编辑 '!I2097)</f>
        <v/>
      </c>
      <c r="H2097" s="123" t="str">
        <f>IF('表格编辑 '!J2097="","",'表格编辑 '!J2097)</f>
        <v>test_deadth_event(RECEIVER, ARG0, ARG1, ARG2, ARG3,ARG4)</v>
      </c>
      <c r="I2097" s="123">
        <f>IF('表格编辑 '!K2097="","",'表格编辑 '!K2097)</f>
        <v>1</v>
      </c>
      <c r="J2097" s="123">
        <f>IF('表格编辑 '!L2097="","",'表格编辑 '!L2097)</f>
        <v>7700</v>
      </c>
      <c r="K2097" s="123">
        <f>IF('表格编辑 '!M2097="","",'表格编辑 '!M2097)</f>
        <v>1800</v>
      </c>
      <c r="L2097" s="123">
        <f>IF('表格编辑 '!N2097="","",'表格编辑 '!N2097)</f>
        <v>100</v>
      </c>
      <c r="M2097" s="123">
        <f>IF('表格编辑 '!O2097="","",'表格编辑 '!O2097)</f>
        <v>100</v>
      </c>
      <c r="N2097" s="123">
        <f>IF('表格编辑 '!P2097="","",'表格编辑 '!P2097)</f>
        <v>100</v>
      </c>
      <c r="O2097" s="123">
        <f>IF('表格编辑 '!Q2097="","",'表格编辑 '!Q2097)</f>
        <v>100</v>
      </c>
      <c r="P2097" s="123">
        <f>IF('表格编辑 '!R2097="","",'表格编辑 '!R2097)</f>
        <v>100</v>
      </c>
      <c r="Q2097" s="123">
        <f>IF('表格编辑 '!S2097="","",'表格编辑 '!S2097)</f>
        <v>100</v>
      </c>
      <c r="R2097" s="123" t="str">
        <f>IF('表格编辑 '!T2097="","",'表格编辑 '!T2097)</f>
        <v/>
      </c>
      <c r="S2097" s="123" t="str">
        <f>IF('表格编辑 '!U2097="","",'表格编辑 '!U2097)</f>
        <v/>
      </c>
      <c r="T2097" s="123" t="str">
        <f>IF('表格编辑 '!V2097="","",'表格编辑 '!V2097)</f>
        <v/>
      </c>
      <c r="U2097" s="123" t="str">
        <f>IF('表格编辑 '!W2097="","",'表格编辑 '!W2097)</f>
        <v/>
      </c>
      <c r="V2097" s="123" t="str">
        <f>IF('表格编辑 '!X2097="","",'表格编辑 '!X2097)</f>
        <v/>
      </c>
      <c r="W2097" s="123" t="str">
        <f>IF('表格编辑 '!Y2097="","",'表格编辑 '!Y2097)</f>
        <v/>
      </c>
      <c r="X2097" s="123" t="str">
        <f>IF('表格编辑 '!Z2097="","",'表格编辑 '!Z2097)</f>
        <v/>
      </c>
      <c r="Y2097" s="123" t="str">
        <f>IF('表格编辑 '!AA2097="","",'表格编辑 '!AA2097)</f>
        <v/>
      </c>
      <c r="Z2097" s="123" t="str">
        <f>IF('表格编辑 '!AB2097="","",'表格编辑 '!AB2097)</f>
        <v/>
      </c>
      <c r="AA2097" s="123" t="str">
        <f>IF('表格编辑 '!AC2097="","",'表格编辑 '!AC2097)</f>
        <v/>
      </c>
      <c r="AB2097" s="123" t="str">
        <f>IF('表格编辑 '!AD2097="","",'表格编辑 '!AD2097)</f>
        <v/>
      </c>
      <c r="AC2097" s="123" t="str">
        <f>IF('表格编辑 '!AE2097="","",'表格编辑 '!AE2097)</f>
        <v/>
      </c>
      <c r="AD2097" s="123">
        <f>IF('表格编辑 '!AF2097="","",'表格编辑 '!AF2097)</f>
        <v>120133</v>
      </c>
    </row>
    <row r="2098" spans="1:30">
      <c r="A2098" s="123">
        <f>IF('表格编辑 '!A2098="","",'表格编辑 '!A2098)</f>
        <v>61001</v>
      </c>
      <c r="B2098" s="123">
        <f>IF('表格编辑 '!B2098="","",'表格编辑 '!B2098)</f>
        <v>94</v>
      </c>
      <c r="C2098" s="123">
        <f>IF('表格编辑 '!E2098="","",'表格编辑 '!E2098)</f>
        <v>24</v>
      </c>
      <c r="D2098" s="123" t="str">
        <f>IF('表格编辑 '!F2098="","",'表格编辑 '!F2098)</f>
        <v>ShiMoXiangKeLuTe_Bron(RECEIVER,ARG0,ARG1,ARG2,ARG3,ARG4)</v>
      </c>
      <c r="E2098" s="123" t="str">
        <f>IF('表格编辑 '!G2098="","",'表格编辑 '!G2098)</f>
        <v>ShiMoXiangKeLuTe_Update(RECEIVER,ARG0,ARG1,ARG2,ARG3,ARG4)</v>
      </c>
      <c r="F2098" s="123" t="str">
        <f>IF('表格编辑 '!H2098="","",'表格编辑 '!H2098)</f>
        <v/>
      </c>
      <c r="G2098" s="123" t="str">
        <f>IF('表格编辑 '!I2098="","",'表格编辑 '!I2098)</f>
        <v/>
      </c>
      <c r="H2098" s="123" t="str">
        <f>IF('表格编辑 '!J2098="","",'表格编辑 '!J2098)</f>
        <v>ShiMoXiangKeLuTe_Deadth(RECEIVER,ARG0,ARG1,ARG2,ARG3,ARG4)</v>
      </c>
      <c r="I2098" s="123">
        <f>IF('表格编辑 '!K2098="","",'表格编辑 '!K2098)</f>
        <v>1</v>
      </c>
      <c r="J2098" s="123">
        <f>IF('表格编辑 '!L2098="","",'表格编辑 '!L2098)</f>
        <v>2277</v>
      </c>
      <c r="K2098" s="123">
        <f>IF('表格编辑 '!M2098="","",'表格编辑 '!M2098)</f>
        <v>720</v>
      </c>
      <c r="L2098" s="123" t="str">
        <f>IF('表格编辑 '!N2098="","",'表格编辑 '!N2098)</f>
        <v/>
      </c>
      <c r="M2098" s="123" t="str">
        <f>IF('表格编辑 '!O2098="","",'表格编辑 '!O2098)</f>
        <v/>
      </c>
      <c r="N2098" s="123" t="str">
        <f>IF('表格编辑 '!P2098="","",'表格编辑 '!P2098)</f>
        <v/>
      </c>
      <c r="O2098" s="123" t="str">
        <f>IF('表格编辑 '!Q2098="","",'表格编辑 '!Q2098)</f>
        <v/>
      </c>
      <c r="P2098" s="123" t="str">
        <f>IF('表格编辑 '!R2098="","",'表格编辑 '!R2098)</f>
        <v/>
      </c>
      <c r="Q2098" s="123">
        <f>IF('表格编辑 '!S2098="","",'表格编辑 '!S2098)</f>
        <v>320</v>
      </c>
      <c r="R2098" s="123" t="str">
        <f>IF('表格编辑 '!T2098="","",'表格编辑 '!T2098)</f>
        <v/>
      </c>
      <c r="S2098" s="123" t="str">
        <f>IF('表格编辑 '!U2098="","",'表格编辑 '!U2098)</f>
        <v/>
      </c>
      <c r="T2098" s="123" t="str">
        <f>IF('表格编辑 '!V2098="","",'表格编辑 '!V2098)</f>
        <v/>
      </c>
      <c r="U2098" s="123" t="str">
        <f>IF('表格编辑 '!W2098="","",'表格编辑 '!W2098)</f>
        <v/>
      </c>
      <c r="V2098" s="123" t="str">
        <f>IF('表格编辑 '!X2098="","",'表格编辑 '!X2098)</f>
        <v/>
      </c>
      <c r="W2098" s="123">
        <f>IF('表格编辑 '!Y2098="","",'表格编辑 '!Y2098)</f>
        <v>100</v>
      </c>
      <c r="X2098" s="123">
        <f>IF('表格编辑 '!Z2098="","",'表格编辑 '!Z2098)</f>
        <v>100</v>
      </c>
      <c r="Y2098" s="123">
        <f>IF('表格编辑 '!AA2098="","",'表格编辑 '!AA2098)</f>
        <v>100</v>
      </c>
      <c r="Z2098" s="123">
        <f>IF('表格编辑 '!AB2098="","",'表格编辑 '!AB2098)</f>
        <v>100</v>
      </c>
      <c r="AA2098" s="123">
        <f>IF('表格编辑 '!AC2098="","",'表格编辑 '!AC2098)</f>
        <v>100</v>
      </c>
      <c r="AB2098" s="123">
        <f>IF('表格编辑 '!AD2098="","",'表格编辑 '!AD2098)</f>
        <v>100</v>
      </c>
      <c r="AC2098" s="123" t="str">
        <f>IF('表格编辑 '!AE2098="","",'表格编辑 '!AE2098)</f>
        <v/>
      </c>
      <c r="AD2098" s="123">
        <f>IF('表格编辑 '!AF2098="","",'表格编辑 '!AF2098)</f>
        <v>361001</v>
      </c>
    </row>
    <row r="2099" spans="1:30">
      <c r="A2099" s="123">
        <f>IF('表格编辑 '!A2099="","",'表格编辑 '!A2099)</f>
        <v>61002</v>
      </c>
      <c r="B2099" s="123">
        <f>IF('表格编辑 '!B2099="","",'表格编辑 '!B2099)</f>
        <v>94</v>
      </c>
      <c r="C2099" s="123">
        <f>IF('表格编辑 '!E2099="","",'表格编辑 '!E2099)</f>
        <v>40</v>
      </c>
      <c r="D2099" s="123" t="str">
        <f>IF('表格编辑 '!F2099="","",'表格编辑 '!F2099)</f>
        <v>ShiMoXiangKeLuTe_Bron(RECEIVER,ARG0,ARG1,ARG2,ARG3,ARG4)</v>
      </c>
      <c r="E2099" s="123" t="str">
        <f>IF('表格编辑 '!G2099="","",'表格编辑 '!G2099)</f>
        <v>ShiMoXiangKeLuTe_Update(RECEIVER,ARG0,ARG1,ARG2,ARG3,ARG4)</v>
      </c>
      <c r="F2099" s="123" t="str">
        <f>IF('表格编辑 '!H2099="","",'表格编辑 '!H2099)</f>
        <v/>
      </c>
      <c r="G2099" s="123" t="str">
        <f>IF('表格编辑 '!I2099="","",'表格编辑 '!I2099)</f>
        <v/>
      </c>
      <c r="H2099" s="123" t="str">
        <f>IF('表格编辑 '!J2099="","",'表格编辑 '!J2099)</f>
        <v>ShiMoXiangKeLuTe_Deadth(RECEIVER,ARG0,ARG1,ARG2,ARG3,ARG4)</v>
      </c>
      <c r="I2099" s="123">
        <f>IF('表格编辑 '!K2099="","",'表格编辑 '!K2099)</f>
        <v>1</v>
      </c>
      <c r="J2099" s="123">
        <f>IF('表格编辑 '!L2099="","",'表格编辑 '!L2099)</f>
        <v>7700</v>
      </c>
      <c r="K2099" s="123">
        <f>IF('表格编辑 '!M2099="","",'表格编辑 '!M2099)</f>
        <v>1200</v>
      </c>
      <c r="L2099" s="123" t="str">
        <f>IF('表格编辑 '!N2099="","",'表格编辑 '!N2099)</f>
        <v/>
      </c>
      <c r="M2099" s="123" t="str">
        <f>IF('表格编辑 '!O2099="","",'表格编辑 '!O2099)</f>
        <v/>
      </c>
      <c r="N2099" s="123" t="str">
        <f>IF('表格编辑 '!P2099="","",'表格编辑 '!P2099)</f>
        <v/>
      </c>
      <c r="O2099" s="123" t="str">
        <f>IF('表格编辑 '!Q2099="","",'表格编辑 '!Q2099)</f>
        <v/>
      </c>
      <c r="P2099" s="123" t="str">
        <f>IF('表格编辑 '!R2099="","",'表格编辑 '!R2099)</f>
        <v/>
      </c>
      <c r="Q2099" s="123">
        <f>IF('表格编辑 '!S2099="","",'表格编辑 '!S2099)</f>
        <v>320</v>
      </c>
      <c r="R2099" s="123" t="str">
        <f>IF('表格编辑 '!T2099="","",'表格编辑 '!T2099)</f>
        <v/>
      </c>
      <c r="S2099" s="123" t="str">
        <f>IF('表格编辑 '!U2099="","",'表格编辑 '!U2099)</f>
        <v/>
      </c>
      <c r="T2099" s="123" t="str">
        <f>IF('表格编辑 '!V2099="","",'表格编辑 '!V2099)</f>
        <v/>
      </c>
      <c r="U2099" s="123" t="str">
        <f>IF('表格编辑 '!W2099="","",'表格编辑 '!W2099)</f>
        <v/>
      </c>
      <c r="V2099" s="123" t="str">
        <f>IF('表格编辑 '!X2099="","",'表格编辑 '!X2099)</f>
        <v/>
      </c>
      <c r="W2099" s="123">
        <f>IF('表格编辑 '!Y2099="","",'表格编辑 '!Y2099)</f>
        <v>100</v>
      </c>
      <c r="X2099" s="123">
        <f>IF('表格编辑 '!Z2099="","",'表格编辑 '!Z2099)</f>
        <v>100</v>
      </c>
      <c r="Y2099" s="123">
        <f>IF('表格编辑 '!AA2099="","",'表格编辑 '!AA2099)</f>
        <v>100</v>
      </c>
      <c r="Z2099" s="123">
        <f>IF('表格编辑 '!AB2099="","",'表格编辑 '!AB2099)</f>
        <v>100</v>
      </c>
      <c r="AA2099" s="123">
        <f>IF('表格编辑 '!AC2099="","",'表格编辑 '!AC2099)</f>
        <v>100</v>
      </c>
      <c r="AB2099" s="123">
        <f>IF('表格编辑 '!AD2099="","",'表格编辑 '!AD2099)</f>
        <v>100</v>
      </c>
      <c r="AC2099" s="123" t="str">
        <f>IF('表格编辑 '!AE2099="","",'表格编辑 '!AE2099)</f>
        <v/>
      </c>
      <c r="AD2099" s="123">
        <f>IF('表格编辑 '!AF2099="","",'表格编辑 '!AF2099)</f>
        <v>361002</v>
      </c>
    </row>
    <row r="2100" spans="1:30">
      <c r="A2100" s="123">
        <f>IF('表格编辑 '!A2100="","",'表格编辑 '!A2100)</f>
        <v>61003</v>
      </c>
      <c r="B2100" s="123">
        <f>IF('表格编辑 '!B2100="","",'表格编辑 '!B2100)</f>
        <v>94</v>
      </c>
      <c r="C2100" s="123">
        <f>IF('表格编辑 '!E2100="","",'表格编辑 '!E2100)</f>
        <v>50</v>
      </c>
      <c r="D2100" s="123" t="str">
        <f>IF('表格编辑 '!F2100="","",'表格编辑 '!F2100)</f>
        <v>ShiMoXiangKeLuTe_Bron(RECEIVER,ARG0,ARG1,ARG2,ARG3,ARG4)</v>
      </c>
      <c r="E2100" s="123" t="str">
        <f>IF('表格编辑 '!G2100="","",'表格编辑 '!G2100)</f>
        <v>ShiMoXiangKeLuTe_Update(RECEIVER,ARG0,ARG1,ARG2,ARG3,ARG4)</v>
      </c>
      <c r="F2100" s="123" t="str">
        <f>IF('表格编辑 '!H2100="","",'表格编辑 '!H2100)</f>
        <v/>
      </c>
      <c r="G2100" s="123" t="str">
        <f>IF('表格编辑 '!I2100="","",'表格编辑 '!I2100)</f>
        <v/>
      </c>
      <c r="H2100" s="123" t="str">
        <f>IF('表格编辑 '!J2100="","",'表格编辑 '!J2100)</f>
        <v>ShiMoXiangKeLuTe_Deadth(RECEIVER,ARG0,ARG1,ARG2,ARG3,ARG4)</v>
      </c>
      <c r="I2100" s="123">
        <f>IF('表格编辑 '!K2100="","",'表格编辑 '!K2100)</f>
        <v>1</v>
      </c>
      <c r="J2100" s="123">
        <f>IF('表格编辑 '!L2100="","",'表格编辑 '!L2100)</f>
        <v>10000</v>
      </c>
      <c r="K2100" s="123">
        <f>IF('表格编辑 '!M2100="","",'表格编辑 '!M2100)</f>
        <v>1500</v>
      </c>
      <c r="L2100" s="123" t="str">
        <f>IF('表格编辑 '!N2100="","",'表格编辑 '!N2100)</f>
        <v/>
      </c>
      <c r="M2100" s="123" t="str">
        <f>IF('表格编辑 '!O2100="","",'表格编辑 '!O2100)</f>
        <v/>
      </c>
      <c r="N2100" s="123" t="str">
        <f>IF('表格编辑 '!P2100="","",'表格编辑 '!P2100)</f>
        <v/>
      </c>
      <c r="O2100" s="123" t="str">
        <f>IF('表格编辑 '!Q2100="","",'表格编辑 '!Q2100)</f>
        <v/>
      </c>
      <c r="P2100" s="123" t="str">
        <f>IF('表格编辑 '!R2100="","",'表格编辑 '!R2100)</f>
        <v/>
      </c>
      <c r="Q2100" s="123">
        <f>IF('表格编辑 '!S2100="","",'表格编辑 '!S2100)</f>
        <v>320</v>
      </c>
      <c r="R2100" s="123" t="str">
        <f>IF('表格编辑 '!T2100="","",'表格编辑 '!T2100)</f>
        <v/>
      </c>
      <c r="S2100" s="123" t="str">
        <f>IF('表格编辑 '!U2100="","",'表格编辑 '!U2100)</f>
        <v/>
      </c>
      <c r="T2100" s="123" t="str">
        <f>IF('表格编辑 '!V2100="","",'表格编辑 '!V2100)</f>
        <v/>
      </c>
      <c r="U2100" s="123" t="str">
        <f>IF('表格编辑 '!W2100="","",'表格编辑 '!W2100)</f>
        <v/>
      </c>
      <c r="V2100" s="123" t="str">
        <f>IF('表格编辑 '!X2100="","",'表格编辑 '!X2100)</f>
        <v/>
      </c>
      <c r="W2100" s="123">
        <f>IF('表格编辑 '!Y2100="","",'表格编辑 '!Y2100)</f>
        <v>100</v>
      </c>
      <c r="X2100" s="123">
        <f>IF('表格编辑 '!Z2100="","",'表格编辑 '!Z2100)</f>
        <v>100</v>
      </c>
      <c r="Y2100" s="123">
        <f>IF('表格编辑 '!AA2100="","",'表格编辑 '!AA2100)</f>
        <v>100</v>
      </c>
      <c r="Z2100" s="123">
        <f>IF('表格编辑 '!AB2100="","",'表格编辑 '!AB2100)</f>
        <v>100</v>
      </c>
      <c r="AA2100" s="123">
        <f>IF('表格编辑 '!AC2100="","",'表格编辑 '!AC2100)</f>
        <v>100</v>
      </c>
      <c r="AB2100" s="123">
        <f>IF('表格编辑 '!AD2100="","",'表格编辑 '!AD2100)</f>
        <v>100</v>
      </c>
      <c r="AC2100" s="123" t="str">
        <f>IF('表格编辑 '!AE2100="","",'表格编辑 '!AE2100)</f>
        <v/>
      </c>
      <c r="AD2100" s="123">
        <f>IF('表格编辑 '!AF2100="","",'表格编辑 '!AF2100)</f>
        <v>361003</v>
      </c>
    </row>
    <row r="2101" spans="1:30">
      <c r="A2101" s="123">
        <f>IF('表格编辑 '!A2101="","",'表格编辑 '!A2101)</f>
        <v>61004</v>
      </c>
      <c r="B2101" s="123">
        <f>IF('表格编辑 '!B2101="","",'表格编辑 '!B2101)</f>
        <v>94</v>
      </c>
      <c r="C2101" s="123">
        <f>IF('表格编辑 '!E2101="","",'表格编辑 '!E2101)</f>
        <v>60</v>
      </c>
      <c r="D2101" s="123" t="str">
        <f>IF('表格编辑 '!F2101="","",'表格编辑 '!F2101)</f>
        <v>ShiMoXiangKeLuTe_Bron(RECEIVER,ARG0,ARG1,ARG2,ARG3,ARG4)</v>
      </c>
      <c r="E2101" s="123" t="str">
        <f>IF('表格编辑 '!G2101="","",'表格编辑 '!G2101)</f>
        <v>ShiMoXiangKeLuTe_Update(RECEIVER,ARG0,ARG1,ARG2,ARG3,ARG4)</v>
      </c>
      <c r="F2101" s="123" t="str">
        <f>IF('表格编辑 '!H2101="","",'表格编辑 '!H2101)</f>
        <v/>
      </c>
      <c r="G2101" s="123" t="str">
        <f>IF('表格编辑 '!I2101="","",'表格编辑 '!I2101)</f>
        <v/>
      </c>
      <c r="H2101" s="123" t="str">
        <f>IF('表格编辑 '!J2101="","",'表格编辑 '!J2101)</f>
        <v>ShiMoXiangKeLuTe_Deadth(RECEIVER,ARG0,ARG1,ARG2,ARG3,ARG4)</v>
      </c>
      <c r="I2101" s="123">
        <f>IF('表格编辑 '!K2101="","",'表格编辑 '!K2101)</f>
        <v>1</v>
      </c>
      <c r="J2101" s="123">
        <f>IF('表格编辑 '!L2101="","",'表格编辑 '!L2101)</f>
        <v>26859.8</v>
      </c>
      <c r="K2101" s="123">
        <f>IF('表格编辑 '!M2101="","",'表格编辑 '!M2101)</f>
        <v>1800</v>
      </c>
      <c r="L2101" s="123" t="str">
        <f>IF('表格编辑 '!N2101="","",'表格编辑 '!N2101)</f>
        <v/>
      </c>
      <c r="M2101" s="123" t="str">
        <f>IF('表格编辑 '!O2101="","",'表格编辑 '!O2101)</f>
        <v/>
      </c>
      <c r="N2101" s="123" t="str">
        <f>IF('表格编辑 '!P2101="","",'表格编辑 '!P2101)</f>
        <v/>
      </c>
      <c r="O2101" s="123" t="str">
        <f>IF('表格编辑 '!Q2101="","",'表格编辑 '!Q2101)</f>
        <v/>
      </c>
      <c r="P2101" s="123" t="str">
        <f>IF('表格编辑 '!R2101="","",'表格编辑 '!R2101)</f>
        <v/>
      </c>
      <c r="Q2101" s="123">
        <f>IF('表格编辑 '!S2101="","",'表格编辑 '!S2101)</f>
        <v>320</v>
      </c>
      <c r="R2101" s="123" t="str">
        <f>IF('表格编辑 '!T2101="","",'表格编辑 '!T2101)</f>
        <v/>
      </c>
      <c r="S2101" s="123" t="str">
        <f>IF('表格编辑 '!U2101="","",'表格编辑 '!U2101)</f>
        <v/>
      </c>
      <c r="T2101" s="123" t="str">
        <f>IF('表格编辑 '!V2101="","",'表格编辑 '!V2101)</f>
        <v/>
      </c>
      <c r="U2101" s="123" t="str">
        <f>IF('表格编辑 '!W2101="","",'表格编辑 '!W2101)</f>
        <v/>
      </c>
      <c r="V2101" s="123" t="str">
        <f>IF('表格编辑 '!X2101="","",'表格编辑 '!X2101)</f>
        <v/>
      </c>
      <c r="W2101" s="123">
        <f>IF('表格编辑 '!Y2101="","",'表格编辑 '!Y2101)</f>
        <v>100</v>
      </c>
      <c r="X2101" s="123">
        <f>IF('表格编辑 '!Z2101="","",'表格编辑 '!Z2101)</f>
        <v>100</v>
      </c>
      <c r="Y2101" s="123">
        <f>IF('表格编辑 '!AA2101="","",'表格编辑 '!AA2101)</f>
        <v>100</v>
      </c>
      <c r="Z2101" s="123">
        <f>IF('表格编辑 '!AB2101="","",'表格编辑 '!AB2101)</f>
        <v>100</v>
      </c>
      <c r="AA2101" s="123">
        <f>IF('表格编辑 '!AC2101="","",'表格编辑 '!AC2101)</f>
        <v>100</v>
      </c>
      <c r="AB2101" s="123">
        <f>IF('表格编辑 '!AD2101="","",'表格编辑 '!AD2101)</f>
        <v>100</v>
      </c>
      <c r="AC2101" s="123" t="str">
        <f>IF('表格编辑 '!AE2101="","",'表格编辑 '!AE2101)</f>
        <v/>
      </c>
      <c r="AD2101" s="123">
        <f>IF('表格编辑 '!AF2101="","",'表格编辑 '!AF2101)</f>
        <v>361004</v>
      </c>
    </row>
    <row r="2102" spans="1:30">
      <c r="A2102" s="123">
        <f>IF('表格编辑 '!A2102="","",'表格编辑 '!A2102)</f>
        <v>61005</v>
      </c>
      <c r="B2102" s="123">
        <f>IF('表格编辑 '!B2102="","",'表格编辑 '!B2102)</f>
        <v>35</v>
      </c>
      <c r="C2102" s="123">
        <f>IF('表格编辑 '!E2102="","",'表格编辑 '!E2102)</f>
        <v>24</v>
      </c>
      <c r="D2102" s="123" t="str">
        <f>IF('表格编辑 '!F2102="","",'表格编辑 '!F2102)</f>
        <v>HaiJuLong_Born(RECEIVER, ARG0, ARG1, ARG2, ARG3,ARG4)</v>
      </c>
      <c r="E2102" s="123" t="str">
        <f>IF('表格编辑 '!G2102="","",'表格编辑 '!G2102)</f>
        <v>HaiJuLong_Update(RECEIVER, ARG0, ARG1, ARG2, ARG3,ARG4)</v>
      </c>
      <c r="F2102" s="123" t="str">
        <f>IF('表格编辑 '!H2102="","",'表格编辑 '!H2102)</f>
        <v/>
      </c>
      <c r="G2102" s="123" t="str">
        <f>IF('表格编辑 '!I2102="","",'表格编辑 '!I2102)</f>
        <v/>
      </c>
      <c r="H2102" s="123" t="str">
        <f>IF('表格编辑 '!J2102="","",'表格编辑 '!J2102)</f>
        <v>HaiJuLong_deadth(RECEIVER, ARG0, ARG1, ARG2, ARG3,ARG4)</v>
      </c>
      <c r="I2102" s="123">
        <f>IF('表格编辑 '!K2102="","",'表格编辑 '!K2102)</f>
        <v>1</v>
      </c>
      <c r="J2102" s="123">
        <f>IF('表格编辑 '!L2102="","",'表格编辑 '!L2102)</f>
        <v>4000</v>
      </c>
      <c r="K2102" s="123">
        <f>IF('表格编辑 '!M2102="","",'表格编辑 '!M2102)</f>
        <v>720</v>
      </c>
      <c r="L2102" s="123" t="str">
        <f>IF('表格编辑 '!N2102="","",'表格编辑 '!N2102)</f>
        <v/>
      </c>
      <c r="M2102" s="123" t="str">
        <f>IF('表格编辑 '!O2102="","",'表格编辑 '!O2102)</f>
        <v/>
      </c>
      <c r="N2102" s="123" t="str">
        <f>IF('表格编辑 '!P2102="","",'表格编辑 '!P2102)</f>
        <v/>
      </c>
      <c r="O2102" s="123" t="str">
        <f>IF('表格编辑 '!Q2102="","",'表格编辑 '!Q2102)</f>
        <v/>
      </c>
      <c r="P2102" s="123" t="str">
        <f>IF('表格编辑 '!R2102="","",'表格编辑 '!R2102)</f>
        <v/>
      </c>
      <c r="Q2102" s="123">
        <f>IF('表格编辑 '!S2102="","",'表格编辑 '!S2102)</f>
        <v>320</v>
      </c>
      <c r="R2102" s="123" t="str">
        <f>IF('表格编辑 '!T2102="","",'表格编辑 '!T2102)</f>
        <v/>
      </c>
      <c r="S2102" s="123" t="str">
        <f>IF('表格编辑 '!U2102="","",'表格编辑 '!U2102)</f>
        <v/>
      </c>
      <c r="T2102" s="123" t="str">
        <f>IF('表格编辑 '!V2102="","",'表格编辑 '!V2102)</f>
        <v/>
      </c>
      <c r="U2102" s="123" t="str">
        <f>IF('表格编辑 '!W2102="","",'表格编辑 '!W2102)</f>
        <v/>
      </c>
      <c r="V2102" s="123" t="str">
        <f>IF('表格编辑 '!X2102="","",'表格编辑 '!X2102)</f>
        <v/>
      </c>
      <c r="W2102" s="123">
        <f>IF('表格编辑 '!Y2102="","",'表格编辑 '!Y2102)</f>
        <v>100</v>
      </c>
      <c r="X2102" s="123">
        <f>IF('表格编辑 '!Z2102="","",'表格编辑 '!Z2102)</f>
        <v>100</v>
      </c>
      <c r="Y2102" s="123">
        <f>IF('表格编辑 '!AA2102="","",'表格编辑 '!AA2102)</f>
        <v>100</v>
      </c>
      <c r="Z2102" s="123">
        <f>IF('表格编辑 '!AB2102="","",'表格编辑 '!AB2102)</f>
        <v>100</v>
      </c>
      <c r="AA2102" s="123">
        <f>IF('表格编辑 '!AC2102="","",'表格编辑 '!AC2102)</f>
        <v>100</v>
      </c>
      <c r="AB2102" s="123">
        <f>IF('表格编辑 '!AD2102="","",'表格编辑 '!AD2102)</f>
        <v>100</v>
      </c>
      <c r="AC2102" s="123" t="str">
        <f>IF('表格编辑 '!AE2102="","",'表格编辑 '!AE2102)</f>
        <v/>
      </c>
      <c r="AD2102" s="123">
        <f>IF('表格编辑 '!AF2102="","",'表格编辑 '!AF2102)</f>
        <v>361005</v>
      </c>
    </row>
    <row r="2103" spans="1:30">
      <c r="A2103" s="123">
        <f>IF('表格编辑 '!A2103="","",'表格编辑 '!A2103)</f>
        <v>61006</v>
      </c>
      <c r="B2103" s="123">
        <f>IF('表格编辑 '!B2103="","",'表格编辑 '!B2103)</f>
        <v>35</v>
      </c>
      <c r="C2103" s="123">
        <f>IF('表格编辑 '!E2103="","",'表格编辑 '!E2103)</f>
        <v>40</v>
      </c>
      <c r="D2103" s="123" t="str">
        <f>IF('表格编辑 '!F2103="","",'表格编辑 '!F2103)</f>
        <v>HaiJuLong_Born(RECEIVER, ARG0, ARG1, ARG2, ARG3,ARG4)</v>
      </c>
      <c r="E2103" s="123" t="str">
        <f>IF('表格编辑 '!G2103="","",'表格编辑 '!G2103)</f>
        <v>HaiJuLong_Update(RECEIVER, ARG0, ARG1, ARG2, ARG3,ARG4)</v>
      </c>
      <c r="F2103" s="123" t="str">
        <f>IF('表格编辑 '!H2103="","",'表格编辑 '!H2103)</f>
        <v/>
      </c>
      <c r="G2103" s="123" t="str">
        <f>IF('表格编辑 '!I2103="","",'表格编辑 '!I2103)</f>
        <v/>
      </c>
      <c r="H2103" s="123" t="str">
        <f>IF('表格编辑 '!J2103="","",'表格编辑 '!J2103)</f>
        <v>HaiJuLong_deadth(RECEIVER, ARG0, ARG1, ARG2, ARG3,ARG4)</v>
      </c>
      <c r="I2103" s="123">
        <f>IF('表格编辑 '!K2103="","",'表格编辑 '!K2103)</f>
        <v>1</v>
      </c>
      <c r="J2103" s="123">
        <f>IF('表格编辑 '!L2103="","",'表格编辑 '!L2103)</f>
        <v>10000</v>
      </c>
      <c r="K2103" s="123">
        <f>IF('表格编辑 '!M2103="","",'表格编辑 '!M2103)</f>
        <v>1200</v>
      </c>
      <c r="L2103" s="123" t="str">
        <f>IF('表格编辑 '!N2103="","",'表格编辑 '!N2103)</f>
        <v/>
      </c>
      <c r="M2103" s="123" t="str">
        <f>IF('表格编辑 '!O2103="","",'表格编辑 '!O2103)</f>
        <v/>
      </c>
      <c r="N2103" s="123" t="str">
        <f>IF('表格编辑 '!P2103="","",'表格编辑 '!P2103)</f>
        <v/>
      </c>
      <c r="O2103" s="123" t="str">
        <f>IF('表格编辑 '!Q2103="","",'表格编辑 '!Q2103)</f>
        <v/>
      </c>
      <c r="P2103" s="123" t="str">
        <f>IF('表格编辑 '!R2103="","",'表格编辑 '!R2103)</f>
        <v/>
      </c>
      <c r="Q2103" s="123">
        <f>IF('表格编辑 '!S2103="","",'表格编辑 '!S2103)</f>
        <v>320</v>
      </c>
      <c r="R2103" s="123" t="str">
        <f>IF('表格编辑 '!T2103="","",'表格编辑 '!T2103)</f>
        <v/>
      </c>
      <c r="S2103" s="123" t="str">
        <f>IF('表格编辑 '!U2103="","",'表格编辑 '!U2103)</f>
        <v/>
      </c>
      <c r="T2103" s="123" t="str">
        <f>IF('表格编辑 '!V2103="","",'表格编辑 '!V2103)</f>
        <v/>
      </c>
      <c r="U2103" s="123" t="str">
        <f>IF('表格编辑 '!W2103="","",'表格编辑 '!W2103)</f>
        <v/>
      </c>
      <c r="V2103" s="123" t="str">
        <f>IF('表格编辑 '!X2103="","",'表格编辑 '!X2103)</f>
        <v/>
      </c>
      <c r="W2103" s="123">
        <f>IF('表格编辑 '!Y2103="","",'表格编辑 '!Y2103)</f>
        <v>100</v>
      </c>
      <c r="X2103" s="123">
        <f>IF('表格编辑 '!Z2103="","",'表格编辑 '!Z2103)</f>
        <v>100</v>
      </c>
      <c r="Y2103" s="123">
        <f>IF('表格编辑 '!AA2103="","",'表格编辑 '!AA2103)</f>
        <v>100</v>
      </c>
      <c r="Z2103" s="123">
        <f>IF('表格编辑 '!AB2103="","",'表格编辑 '!AB2103)</f>
        <v>100</v>
      </c>
      <c r="AA2103" s="123">
        <f>IF('表格编辑 '!AC2103="","",'表格编辑 '!AC2103)</f>
        <v>100</v>
      </c>
      <c r="AB2103" s="123">
        <f>IF('表格编辑 '!AD2103="","",'表格编辑 '!AD2103)</f>
        <v>100</v>
      </c>
      <c r="AC2103" s="123" t="str">
        <f>IF('表格编辑 '!AE2103="","",'表格编辑 '!AE2103)</f>
        <v/>
      </c>
      <c r="AD2103" s="123">
        <f>IF('表格编辑 '!AF2103="","",'表格编辑 '!AF2103)</f>
        <v>361006</v>
      </c>
    </row>
    <row r="2104" spans="1:30">
      <c r="A2104" s="123">
        <f>IF('表格编辑 '!A2104="","",'表格编辑 '!A2104)</f>
        <v>61007</v>
      </c>
      <c r="B2104" s="123">
        <f>IF('表格编辑 '!B2104="","",'表格编辑 '!B2104)</f>
        <v>35</v>
      </c>
      <c r="C2104" s="123">
        <f>IF('表格编辑 '!E2104="","",'表格编辑 '!E2104)</f>
        <v>50</v>
      </c>
      <c r="D2104" s="123" t="str">
        <f>IF('表格编辑 '!F2104="","",'表格编辑 '!F2104)</f>
        <v>HaiJuLong_Born(RECEIVER, ARG0, ARG1, ARG2, ARG3,ARG4)</v>
      </c>
      <c r="E2104" s="123" t="str">
        <f>IF('表格编辑 '!G2104="","",'表格编辑 '!G2104)</f>
        <v>HaiJuLong_Update(RECEIVER, ARG0, ARG1, ARG2, ARG3,ARG4)</v>
      </c>
      <c r="F2104" s="123" t="str">
        <f>IF('表格编辑 '!H2104="","",'表格编辑 '!H2104)</f>
        <v/>
      </c>
      <c r="G2104" s="123" t="str">
        <f>IF('表格编辑 '!I2104="","",'表格编辑 '!I2104)</f>
        <v/>
      </c>
      <c r="H2104" s="123" t="str">
        <f>IF('表格编辑 '!J2104="","",'表格编辑 '!J2104)</f>
        <v>HaiJuLong_deadth(RECEIVER, ARG0, ARG1, ARG2, ARG3,ARG4)</v>
      </c>
      <c r="I2104" s="123">
        <f>IF('表格编辑 '!K2104="","",'表格编辑 '!K2104)</f>
        <v>1</v>
      </c>
      <c r="J2104" s="123">
        <f>IF('表格编辑 '!L2104="","",'表格编辑 '!L2104)</f>
        <v>15679.4</v>
      </c>
      <c r="K2104" s="123">
        <f>IF('表格编辑 '!M2104="","",'表格编辑 '!M2104)</f>
        <v>1500</v>
      </c>
      <c r="L2104" s="123" t="str">
        <f>IF('表格编辑 '!N2104="","",'表格编辑 '!N2104)</f>
        <v/>
      </c>
      <c r="M2104" s="123" t="str">
        <f>IF('表格编辑 '!O2104="","",'表格编辑 '!O2104)</f>
        <v/>
      </c>
      <c r="N2104" s="123" t="str">
        <f>IF('表格编辑 '!P2104="","",'表格编辑 '!P2104)</f>
        <v/>
      </c>
      <c r="O2104" s="123" t="str">
        <f>IF('表格编辑 '!Q2104="","",'表格编辑 '!Q2104)</f>
        <v/>
      </c>
      <c r="P2104" s="123" t="str">
        <f>IF('表格编辑 '!R2104="","",'表格编辑 '!R2104)</f>
        <v/>
      </c>
      <c r="Q2104" s="123">
        <f>IF('表格编辑 '!S2104="","",'表格编辑 '!S2104)</f>
        <v>320</v>
      </c>
      <c r="R2104" s="123" t="str">
        <f>IF('表格编辑 '!T2104="","",'表格编辑 '!T2104)</f>
        <v/>
      </c>
      <c r="S2104" s="123" t="str">
        <f>IF('表格编辑 '!U2104="","",'表格编辑 '!U2104)</f>
        <v/>
      </c>
      <c r="T2104" s="123" t="str">
        <f>IF('表格编辑 '!V2104="","",'表格编辑 '!V2104)</f>
        <v/>
      </c>
      <c r="U2104" s="123" t="str">
        <f>IF('表格编辑 '!W2104="","",'表格编辑 '!W2104)</f>
        <v/>
      </c>
      <c r="V2104" s="123" t="str">
        <f>IF('表格编辑 '!X2104="","",'表格编辑 '!X2104)</f>
        <v/>
      </c>
      <c r="W2104" s="123">
        <f>IF('表格编辑 '!Y2104="","",'表格编辑 '!Y2104)</f>
        <v>100</v>
      </c>
      <c r="X2104" s="123">
        <f>IF('表格编辑 '!Z2104="","",'表格编辑 '!Z2104)</f>
        <v>100</v>
      </c>
      <c r="Y2104" s="123">
        <f>IF('表格编辑 '!AA2104="","",'表格编辑 '!AA2104)</f>
        <v>100</v>
      </c>
      <c r="Z2104" s="123">
        <f>IF('表格编辑 '!AB2104="","",'表格编辑 '!AB2104)</f>
        <v>100</v>
      </c>
      <c r="AA2104" s="123">
        <f>IF('表格编辑 '!AC2104="","",'表格编辑 '!AC2104)</f>
        <v>100</v>
      </c>
      <c r="AB2104" s="123">
        <f>IF('表格编辑 '!AD2104="","",'表格编辑 '!AD2104)</f>
        <v>100</v>
      </c>
      <c r="AC2104" s="123" t="str">
        <f>IF('表格编辑 '!AE2104="","",'表格编辑 '!AE2104)</f>
        <v/>
      </c>
      <c r="AD2104" s="123">
        <f>IF('表格编辑 '!AF2104="","",'表格编辑 '!AF2104)</f>
        <v>361007</v>
      </c>
    </row>
    <row r="2105" spans="1:30">
      <c r="A2105" s="123">
        <f>IF('表格编辑 '!A2105="","",'表格编辑 '!A2105)</f>
        <v>61008</v>
      </c>
      <c r="B2105" s="123">
        <f>IF('表格编辑 '!B2105="","",'表格编辑 '!B2105)</f>
        <v>35</v>
      </c>
      <c r="C2105" s="123">
        <f>IF('表格编辑 '!E2105="","",'表格编辑 '!E2105)</f>
        <v>60</v>
      </c>
      <c r="D2105" s="123" t="str">
        <f>IF('表格编辑 '!F2105="","",'表格编辑 '!F2105)</f>
        <v>HaiJuLong_Born(RECEIVER, ARG0, ARG1, ARG2, ARG3,ARG4)</v>
      </c>
      <c r="E2105" s="123" t="str">
        <f>IF('表格编辑 '!G2105="","",'表格编辑 '!G2105)</f>
        <v>HaiJuLong_Update(RECEIVER, ARG0, ARG1, ARG2, ARG3,ARG4)</v>
      </c>
      <c r="F2105" s="123" t="str">
        <f>IF('表格编辑 '!H2105="","",'表格编辑 '!H2105)</f>
        <v/>
      </c>
      <c r="G2105" s="123" t="str">
        <f>IF('表格编辑 '!I2105="","",'表格编辑 '!I2105)</f>
        <v/>
      </c>
      <c r="H2105" s="123" t="str">
        <f>IF('表格编辑 '!J2105="","",'表格编辑 '!J2105)</f>
        <v>HaiJuLong_deadth(RECEIVER, ARG0, ARG1, ARG2, ARG3,ARG4)</v>
      </c>
      <c r="I2105" s="123">
        <f>IF('表格编辑 '!K2105="","",'表格编辑 '!K2105)</f>
        <v>1</v>
      </c>
      <c r="J2105" s="123">
        <f>IF('表格编辑 '!L2105="","",'表格编辑 '!L2105)</f>
        <v>18559.2</v>
      </c>
      <c r="K2105" s="123">
        <f>IF('表格编辑 '!M2105="","",'表格编辑 '!M2105)</f>
        <v>1800</v>
      </c>
      <c r="L2105" s="123" t="str">
        <f>IF('表格编辑 '!N2105="","",'表格编辑 '!N2105)</f>
        <v/>
      </c>
      <c r="M2105" s="123" t="str">
        <f>IF('表格编辑 '!O2105="","",'表格编辑 '!O2105)</f>
        <v/>
      </c>
      <c r="N2105" s="123" t="str">
        <f>IF('表格编辑 '!P2105="","",'表格编辑 '!P2105)</f>
        <v/>
      </c>
      <c r="O2105" s="123" t="str">
        <f>IF('表格编辑 '!Q2105="","",'表格编辑 '!Q2105)</f>
        <v/>
      </c>
      <c r="P2105" s="123" t="str">
        <f>IF('表格编辑 '!R2105="","",'表格编辑 '!R2105)</f>
        <v/>
      </c>
      <c r="Q2105" s="123">
        <f>IF('表格编辑 '!S2105="","",'表格编辑 '!S2105)</f>
        <v>320</v>
      </c>
      <c r="R2105" s="123" t="str">
        <f>IF('表格编辑 '!T2105="","",'表格编辑 '!T2105)</f>
        <v/>
      </c>
      <c r="S2105" s="123" t="str">
        <f>IF('表格编辑 '!U2105="","",'表格编辑 '!U2105)</f>
        <v/>
      </c>
      <c r="T2105" s="123" t="str">
        <f>IF('表格编辑 '!V2105="","",'表格编辑 '!V2105)</f>
        <v/>
      </c>
      <c r="U2105" s="123" t="str">
        <f>IF('表格编辑 '!W2105="","",'表格编辑 '!W2105)</f>
        <v/>
      </c>
      <c r="V2105" s="123" t="str">
        <f>IF('表格编辑 '!X2105="","",'表格编辑 '!X2105)</f>
        <v/>
      </c>
      <c r="W2105" s="123">
        <f>IF('表格编辑 '!Y2105="","",'表格编辑 '!Y2105)</f>
        <v>100</v>
      </c>
      <c r="X2105" s="123">
        <f>IF('表格编辑 '!Z2105="","",'表格编辑 '!Z2105)</f>
        <v>100</v>
      </c>
      <c r="Y2105" s="123">
        <f>IF('表格编辑 '!AA2105="","",'表格编辑 '!AA2105)</f>
        <v>100</v>
      </c>
      <c r="Z2105" s="123">
        <f>IF('表格编辑 '!AB2105="","",'表格编辑 '!AB2105)</f>
        <v>100</v>
      </c>
      <c r="AA2105" s="123">
        <f>IF('表格编辑 '!AC2105="","",'表格编辑 '!AC2105)</f>
        <v>100</v>
      </c>
      <c r="AB2105" s="123">
        <f>IF('表格编辑 '!AD2105="","",'表格编辑 '!AD2105)</f>
        <v>100</v>
      </c>
      <c r="AC2105" s="123" t="str">
        <f>IF('表格编辑 '!AE2105="","",'表格编辑 '!AE2105)</f>
        <v/>
      </c>
      <c r="AD2105" s="123">
        <f>IF('表格编辑 '!AF2105="","",'表格编辑 '!AF2105)</f>
        <v>361008</v>
      </c>
    </row>
    <row r="2106" spans="1:30">
      <c r="A2106" s="123">
        <f>IF('表格编辑 '!A2106="","",'表格编辑 '!A2106)</f>
        <v>61009</v>
      </c>
      <c r="B2106" s="123">
        <f>IF('表格编辑 '!B2106="","",'表格编辑 '!B2106)</f>
        <v>113</v>
      </c>
      <c r="C2106" s="123">
        <f>IF('表格编辑 '!E2106="","",'表格编辑 '!E2106)</f>
        <v>24</v>
      </c>
      <c r="D2106" s="123" t="str">
        <f>IF('表格编辑 '!F2106="","",'表格编辑 '!F2106)</f>
        <v>QianNianBingJingShuMo_Born(RECEIVER,ARG0,ARG1,ARG2,ARG3,ARG4)</v>
      </c>
      <c r="E2106" s="123" t="str">
        <f>IF('表格编辑 '!G2106="","",'表格编辑 '!G2106)</f>
        <v>QianNianBingJingShuMo_Update(RECEIVER,ARG0,ARG1,ARG2,ARG3,ARG4)</v>
      </c>
      <c r="F2106" s="123" t="str">
        <f>IF('表格编辑 '!H2106="","",'表格编辑 '!H2106)</f>
        <v/>
      </c>
      <c r="G2106" s="123" t="str">
        <f>IF('表格编辑 '!I2106="","",'表格编辑 '!I2106)</f>
        <v/>
      </c>
      <c r="H2106" s="123" t="str">
        <f>IF('表格编辑 '!J2106="","",'表格编辑 '!J2106)</f>
        <v>QianNianBingJingShuMo_Deadth(RECEIVER,ARG0,ARG1,ARG2,ARG3,ARG4)</v>
      </c>
      <c r="I2106" s="123">
        <f>IF('表格编辑 '!K2106="","",'表格编辑 '!K2106)</f>
        <v>1</v>
      </c>
      <c r="J2106" s="123">
        <f>IF('表格编辑 '!L2106="","",'表格编辑 '!L2106)</f>
        <v>2041.6</v>
      </c>
      <c r="K2106" s="123">
        <f>IF('表格编辑 '!M2106="","",'表格编辑 '!M2106)</f>
        <v>720</v>
      </c>
      <c r="L2106" s="123" t="str">
        <f>IF('表格编辑 '!N2106="","",'表格编辑 '!N2106)</f>
        <v/>
      </c>
      <c r="M2106" s="123" t="str">
        <f>IF('表格编辑 '!O2106="","",'表格编辑 '!O2106)</f>
        <v/>
      </c>
      <c r="N2106" s="123" t="str">
        <f>IF('表格编辑 '!P2106="","",'表格编辑 '!P2106)</f>
        <v/>
      </c>
      <c r="O2106" s="123" t="str">
        <f>IF('表格编辑 '!Q2106="","",'表格编辑 '!Q2106)</f>
        <v/>
      </c>
      <c r="P2106" s="123" t="str">
        <f>IF('表格编辑 '!R2106="","",'表格编辑 '!R2106)</f>
        <v/>
      </c>
      <c r="Q2106" s="123">
        <f>IF('表格编辑 '!S2106="","",'表格编辑 '!S2106)</f>
        <v>320</v>
      </c>
      <c r="R2106" s="123" t="str">
        <f>IF('表格编辑 '!T2106="","",'表格编辑 '!T2106)</f>
        <v/>
      </c>
      <c r="S2106" s="123" t="str">
        <f>IF('表格编辑 '!U2106="","",'表格编辑 '!U2106)</f>
        <v/>
      </c>
      <c r="T2106" s="123" t="str">
        <f>IF('表格编辑 '!V2106="","",'表格编辑 '!V2106)</f>
        <v/>
      </c>
      <c r="U2106" s="123" t="str">
        <f>IF('表格编辑 '!W2106="","",'表格编辑 '!W2106)</f>
        <v/>
      </c>
      <c r="V2106" s="123" t="str">
        <f>IF('表格编辑 '!X2106="","",'表格编辑 '!X2106)</f>
        <v/>
      </c>
      <c r="W2106" s="123">
        <f>IF('表格编辑 '!Y2106="","",'表格编辑 '!Y2106)</f>
        <v>100</v>
      </c>
      <c r="X2106" s="123">
        <f>IF('表格编辑 '!Z2106="","",'表格编辑 '!Z2106)</f>
        <v>100</v>
      </c>
      <c r="Y2106" s="123">
        <f>IF('表格编辑 '!AA2106="","",'表格编辑 '!AA2106)</f>
        <v>100</v>
      </c>
      <c r="Z2106" s="123">
        <f>IF('表格编辑 '!AB2106="","",'表格编辑 '!AB2106)</f>
        <v>100</v>
      </c>
      <c r="AA2106" s="123">
        <f>IF('表格编辑 '!AC2106="","",'表格编辑 '!AC2106)</f>
        <v>100</v>
      </c>
      <c r="AB2106" s="123">
        <f>IF('表格编辑 '!AD2106="","",'表格编辑 '!AD2106)</f>
        <v>100</v>
      </c>
      <c r="AC2106" s="123" t="str">
        <f>IF('表格编辑 '!AE2106="","",'表格编辑 '!AE2106)</f>
        <v/>
      </c>
      <c r="AD2106" s="123">
        <f>IF('表格编辑 '!AF2106="","",'表格编辑 '!AF2106)</f>
        <v>361009</v>
      </c>
    </row>
    <row r="2107" spans="1:30">
      <c r="A2107" s="123">
        <f>IF('表格编辑 '!A2107="","",'表格编辑 '!A2107)</f>
        <v>61010</v>
      </c>
      <c r="B2107" s="123">
        <f>IF('表格编辑 '!B2107="","",'表格编辑 '!B2107)</f>
        <v>113</v>
      </c>
      <c r="C2107" s="123">
        <f>IF('表格编辑 '!E2107="","",'表格编辑 '!E2107)</f>
        <v>40</v>
      </c>
      <c r="D2107" s="123" t="str">
        <f>IF('表格编辑 '!F2107="","",'表格编辑 '!F2107)</f>
        <v>QianNianBingJingShuMo_Born(RECEIVER,ARG0,ARG1,ARG2,ARG3,ARG4)</v>
      </c>
      <c r="E2107" s="123" t="str">
        <f>IF('表格编辑 '!G2107="","",'表格编辑 '!G2107)</f>
        <v>QianNianBingJingShuMo_Update(RECEIVER,ARG0,ARG1,ARG2,ARG3,ARG4)</v>
      </c>
      <c r="F2107" s="123" t="str">
        <f>IF('表格编辑 '!H2107="","",'表格编辑 '!H2107)</f>
        <v/>
      </c>
      <c r="G2107" s="123" t="str">
        <f>IF('表格编辑 '!I2107="","",'表格编辑 '!I2107)</f>
        <v/>
      </c>
      <c r="H2107" s="123" t="str">
        <f>IF('表格编辑 '!J2107="","",'表格编辑 '!J2107)</f>
        <v>QianNianBingJingShuMo_Deadth(RECEIVER,ARG0,ARG1,ARG2,ARG3,ARG4)</v>
      </c>
      <c r="I2107" s="123">
        <f>IF('表格编辑 '!K2107="","",'表格编辑 '!K2107)</f>
        <v>1</v>
      </c>
      <c r="J2107" s="123">
        <f>IF('表格编辑 '!L2107="","",'表格编辑 '!L2107)</f>
        <v>6787</v>
      </c>
      <c r="K2107" s="123">
        <f>IF('表格编辑 '!M2107="","",'表格编辑 '!M2107)</f>
        <v>1200</v>
      </c>
      <c r="L2107" s="123" t="str">
        <f>IF('表格编辑 '!N2107="","",'表格编辑 '!N2107)</f>
        <v/>
      </c>
      <c r="M2107" s="123" t="str">
        <f>IF('表格编辑 '!O2107="","",'表格编辑 '!O2107)</f>
        <v/>
      </c>
      <c r="N2107" s="123" t="str">
        <f>IF('表格编辑 '!P2107="","",'表格编辑 '!P2107)</f>
        <v/>
      </c>
      <c r="O2107" s="123" t="str">
        <f>IF('表格编辑 '!Q2107="","",'表格编辑 '!Q2107)</f>
        <v/>
      </c>
      <c r="P2107" s="123" t="str">
        <f>IF('表格编辑 '!R2107="","",'表格编辑 '!R2107)</f>
        <v/>
      </c>
      <c r="Q2107" s="123">
        <f>IF('表格编辑 '!S2107="","",'表格编辑 '!S2107)</f>
        <v>320</v>
      </c>
      <c r="R2107" s="123" t="str">
        <f>IF('表格编辑 '!T2107="","",'表格编辑 '!T2107)</f>
        <v/>
      </c>
      <c r="S2107" s="123" t="str">
        <f>IF('表格编辑 '!U2107="","",'表格编辑 '!U2107)</f>
        <v/>
      </c>
      <c r="T2107" s="123" t="str">
        <f>IF('表格编辑 '!V2107="","",'表格编辑 '!V2107)</f>
        <v/>
      </c>
      <c r="U2107" s="123" t="str">
        <f>IF('表格编辑 '!W2107="","",'表格编辑 '!W2107)</f>
        <v/>
      </c>
      <c r="V2107" s="123" t="str">
        <f>IF('表格编辑 '!X2107="","",'表格编辑 '!X2107)</f>
        <v/>
      </c>
      <c r="W2107" s="123">
        <f>IF('表格编辑 '!Y2107="","",'表格编辑 '!Y2107)</f>
        <v>100</v>
      </c>
      <c r="X2107" s="123">
        <f>IF('表格编辑 '!Z2107="","",'表格编辑 '!Z2107)</f>
        <v>100</v>
      </c>
      <c r="Y2107" s="123">
        <f>IF('表格编辑 '!AA2107="","",'表格编辑 '!AA2107)</f>
        <v>100</v>
      </c>
      <c r="Z2107" s="123">
        <f>IF('表格编辑 '!AB2107="","",'表格编辑 '!AB2107)</f>
        <v>100</v>
      </c>
      <c r="AA2107" s="123">
        <f>IF('表格编辑 '!AC2107="","",'表格编辑 '!AC2107)</f>
        <v>100</v>
      </c>
      <c r="AB2107" s="123">
        <f>IF('表格编辑 '!AD2107="","",'表格编辑 '!AD2107)</f>
        <v>100</v>
      </c>
      <c r="AC2107" s="123" t="str">
        <f>IF('表格编辑 '!AE2107="","",'表格编辑 '!AE2107)</f>
        <v/>
      </c>
      <c r="AD2107" s="123">
        <f>IF('表格编辑 '!AF2107="","",'表格编辑 '!AF2107)</f>
        <v>361010</v>
      </c>
    </row>
    <row r="2108" spans="1:30">
      <c r="A2108" s="123">
        <f>IF('表格编辑 '!A2108="","",'表格编辑 '!A2108)</f>
        <v>61011</v>
      </c>
      <c r="B2108" s="123">
        <f>IF('表格编辑 '!B2108="","",'表格编辑 '!B2108)</f>
        <v>113</v>
      </c>
      <c r="C2108" s="123">
        <f>IF('表格编辑 '!E2108="","",'表格编辑 '!E2108)</f>
        <v>50</v>
      </c>
      <c r="D2108" s="123" t="str">
        <f>IF('表格编辑 '!F2108="","",'表格编辑 '!F2108)</f>
        <v>QianNianBingJingShuMo_Born(RECEIVER,ARG0,ARG1,ARG2,ARG3,ARG4)</v>
      </c>
      <c r="E2108" s="123" t="str">
        <f>IF('表格编辑 '!G2108="","",'表格编辑 '!G2108)</f>
        <v>QianNianBingJingShuMo_Update(RECEIVER,ARG0,ARG1,ARG2,ARG3,ARG4)</v>
      </c>
      <c r="F2108" s="123" t="str">
        <f>IF('表格编辑 '!H2108="","",'表格编辑 '!H2108)</f>
        <v/>
      </c>
      <c r="G2108" s="123" t="str">
        <f>IF('表格编辑 '!I2108="","",'表格编辑 '!I2108)</f>
        <v/>
      </c>
      <c r="H2108" s="123" t="str">
        <f>IF('表格编辑 '!J2108="","",'表格编辑 '!J2108)</f>
        <v>QianNianBingJingShuMo_Deadth(RECEIVER,ARG0,ARG1,ARG2,ARG3,ARG4)</v>
      </c>
      <c r="I2108" s="123">
        <f>IF('表格编辑 '!K2108="","",'表格编辑 '!K2108)</f>
        <v>1</v>
      </c>
      <c r="J2108" s="123">
        <f>IF('表格编辑 '!L2108="","",'表格编辑 '!L2108)</f>
        <v>19663.6</v>
      </c>
      <c r="K2108" s="123">
        <f>IF('表格编辑 '!M2108="","",'表格编辑 '!M2108)</f>
        <v>1500</v>
      </c>
      <c r="L2108" s="123" t="str">
        <f>IF('表格编辑 '!N2108="","",'表格编辑 '!N2108)</f>
        <v/>
      </c>
      <c r="M2108" s="123" t="str">
        <f>IF('表格编辑 '!O2108="","",'表格编辑 '!O2108)</f>
        <v/>
      </c>
      <c r="N2108" s="123" t="str">
        <f>IF('表格编辑 '!P2108="","",'表格编辑 '!P2108)</f>
        <v/>
      </c>
      <c r="O2108" s="123" t="str">
        <f>IF('表格编辑 '!Q2108="","",'表格编辑 '!Q2108)</f>
        <v/>
      </c>
      <c r="P2108" s="123" t="str">
        <f>IF('表格编辑 '!R2108="","",'表格编辑 '!R2108)</f>
        <v/>
      </c>
      <c r="Q2108" s="123">
        <f>IF('表格编辑 '!S2108="","",'表格编辑 '!S2108)</f>
        <v>320</v>
      </c>
      <c r="R2108" s="123" t="str">
        <f>IF('表格编辑 '!T2108="","",'表格编辑 '!T2108)</f>
        <v/>
      </c>
      <c r="S2108" s="123" t="str">
        <f>IF('表格编辑 '!U2108="","",'表格编辑 '!U2108)</f>
        <v/>
      </c>
      <c r="T2108" s="123" t="str">
        <f>IF('表格编辑 '!V2108="","",'表格编辑 '!V2108)</f>
        <v/>
      </c>
      <c r="U2108" s="123" t="str">
        <f>IF('表格编辑 '!W2108="","",'表格编辑 '!W2108)</f>
        <v/>
      </c>
      <c r="V2108" s="123" t="str">
        <f>IF('表格编辑 '!X2108="","",'表格编辑 '!X2108)</f>
        <v/>
      </c>
      <c r="W2108" s="123">
        <f>IF('表格编辑 '!Y2108="","",'表格编辑 '!Y2108)</f>
        <v>100</v>
      </c>
      <c r="X2108" s="123">
        <f>IF('表格编辑 '!Z2108="","",'表格编辑 '!Z2108)</f>
        <v>100</v>
      </c>
      <c r="Y2108" s="123">
        <f>IF('表格编辑 '!AA2108="","",'表格编辑 '!AA2108)</f>
        <v>100</v>
      </c>
      <c r="Z2108" s="123">
        <f>IF('表格编辑 '!AB2108="","",'表格编辑 '!AB2108)</f>
        <v>100</v>
      </c>
      <c r="AA2108" s="123">
        <f>IF('表格编辑 '!AC2108="","",'表格编辑 '!AC2108)</f>
        <v>100</v>
      </c>
      <c r="AB2108" s="123">
        <f>IF('表格编辑 '!AD2108="","",'表格编辑 '!AD2108)</f>
        <v>100</v>
      </c>
      <c r="AC2108" s="123" t="str">
        <f>IF('表格编辑 '!AE2108="","",'表格编辑 '!AE2108)</f>
        <v/>
      </c>
      <c r="AD2108" s="123">
        <f>IF('表格编辑 '!AF2108="","",'表格编辑 '!AF2108)</f>
        <v>361011</v>
      </c>
    </row>
    <row r="2109" spans="1:30">
      <c r="A2109" s="123">
        <f>IF('表格编辑 '!A2109="","",'表格编辑 '!A2109)</f>
        <v>61012</v>
      </c>
      <c r="B2109" s="123">
        <f>IF('表格编辑 '!B2109="","",'表格编辑 '!B2109)</f>
        <v>113</v>
      </c>
      <c r="C2109" s="123">
        <f>IF('表格编辑 '!E2109="","",'表格编辑 '!E2109)</f>
        <v>60</v>
      </c>
      <c r="D2109" s="123" t="str">
        <f>IF('表格编辑 '!F2109="","",'表格编辑 '!F2109)</f>
        <v>QianNianBingJingShuMo_Born(RECEIVER,ARG0,ARG1,ARG2,ARG3,ARG4)</v>
      </c>
      <c r="E2109" s="123" t="str">
        <f>IF('表格编辑 '!G2109="","",'表格编辑 '!G2109)</f>
        <v>QianNianBingJingShuMo_Update(RECEIVER,ARG0,ARG1,ARG2,ARG3,ARG4)</v>
      </c>
      <c r="F2109" s="123" t="str">
        <f>IF('表格编辑 '!H2109="","",'表格编辑 '!H2109)</f>
        <v/>
      </c>
      <c r="G2109" s="123" t="str">
        <f>IF('表格编辑 '!I2109="","",'表格编辑 '!I2109)</f>
        <v/>
      </c>
      <c r="H2109" s="123" t="str">
        <f>IF('表格编辑 '!J2109="","",'表格编辑 '!J2109)</f>
        <v>QianNianBingJingShuMo_Deadth(RECEIVER,ARG0,ARG1,ARG2,ARG3,ARG4)</v>
      </c>
      <c r="I2109" s="123">
        <f>IF('表格编辑 '!K2109="","",'表格编辑 '!K2109)</f>
        <v>1</v>
      </c>
      <c r="J2109" s="123">
        <f>IF('表格编辑 '!L2109="","",'表格编辑 '!L2109)</f>
        <v>23282.6</v>
      </c>
      <c r="K2109" s="123">
        <f>IF('表格编辑 '!M2109="","",'表格编辑 '!M2109)</f>
        <v>1800</v>
      </c>
      <c r="L2109" s="123" t="str">
        <f>IF('表格编辑 '!N2109="","",'表格编辑 '!N2109)</f>
        <v/>
      </c>
      <c r="M2109" s="123" t="str">
        <f>IF('表格编辑 '!O2109="","",'表格编辑 '!O2109)</f>
        <v/>
      </c>
      <c r="N2109" s="123" t="str">
        <f>IF('表格编辑 '!P2109="","",'表格编辑 '!P2109)</f>
        <v/>
      </c>
      <c r="O2109" s="123" t="str">
        <f>IF('表格编辑 '!Q2109="","",'表格编辑 '!Q2109)</f>
        <v/>
      </c>
      <c r="P2109" s="123" t="str">
        <f>IF('表格编辑 '!R2109="","",'表格编辑 '!R2109)</f>
        <v/>
      </c>
      <c r="Q2109" s="123">
        <f>IF('表格编辑 '!S2109="","",'表格编辑 '!S2109)</f>
        <v>320</v>
      </c>
      <c r="R2109" s="123" t="str">
        <f>IF('表格编辑 '!T2109="","",'表格编辑 '!T2109)</f>
        <v/>
      </c>
      <c r="S2109" s="123" t="str">
        <f>IF('表格编辑 '!U2109="","",'表格编辑 '!U2109)</f>
        <v/>
      </c>
      <c r="T2109" s="123" t="str">
        <f>IF('表格编辑 '!V2109="","",'表格编辑 '!V2109)</f>
        <v/>
      </c>
      <c r="U2109" s="123" t="str">
        <f>IF('表格编辑 '!W2109="","",'表格编辑 '!W2109)</f>
        <v/>
      </c>
      <c r="V2109" s="123" t="str">
        <f>IF('表格编辑 '!X2109="","",'表格编辑 '!X2109)</f>
        <v/>
      </c>
      <c r="W2109" s="123">
        <f>IF('表格编辑 '!Y2109="","",'表格编辑 '!Y2109)</f>
        <v>100</v>
      </c>
      <c r="X2109" s="123">
        <f>IF('表格编辑 '!Z2109="","",'表格编辑 '!Z2109)</f>
        <v>100</v>
      </c>
      <c r="Y2109" s="123">
        <f>IF('表格编辑 '!AA2109="","",'表格编辑 '!AA2109)</f>
        <v>100</v>
      </c>
      <c r="Z2109" s="123">
        <f>IF('表格编辑 '!AB2109="","",'表格编辑 '!AB2109)</f>
        <v>100</v>
      </c>
      <c r="AA2109" s="123">
        <f>IF('表格编辑 '!AC2109="","",'表格编辑 '!AC2109)</f>
        <v>100</v>
      </c>
      <c r="AB2109" s="123">
        <f>IF('表格编辑 '!AD2109="","",'表格编辑 '!AD2109)</f>
        <v>100</v>
      </c>
      <c r="AC2109" s="123" t="str">
        <f>IF('表格编辑 '!AE2109="","",'表格编辑 '!AE2109)</f>
        <v/>
      </c>
      <c r="AD2109" s="123">
        <f>IF('表格编辑 '!AF2109="","",'表格编辑 '!AF2109)</f>
        <v>361012</v>
      </c>
    </row>
    <row r="2110" spans="1:30">
      <c r="A2110" s="123">
        <f>IF('表格编辑 '!A2112="","",'表格编辑 '!A2112)</f>
        <v>70003</v>
      </c>
      <c r="B2110" s="123">
        <f>IF('表格编辑 '!B2112="","",'表格编辑 '!B2112)</f>
        <v>40003</v>
      </c>
      <c r="C2110" s="123">
        <f>IF('表格编辑 '!E2112="","",'表格编辑 '!E2112)</f>
        <v>9</v>
      </c>
      <c r="D2110" s="123" t="str">
        <f>IF('表格编辑 '!F2112="","",'表格编辑 '!F2112)</f>
        <v>AI_born_event(RECEIVER, ARG0, ARG1, ARG2, ARG3,ARG4)</v>
      </c>
      <c r="E2110" s="123" t="str">
        <f>IF('表格编辑 '!G2112="","",'表格编辑 '!G2112)</f>
        <v>AI_update_event(RECEIVER, ARG0, ARG1, ARG2, ARG3,ARG4)</v>
      </c>
      <c r="F2110" s="123" t="str">
        <f>IF('表格编辑 '!H2112="","",'表格编辑 '!H2112)</f>
        <v/>
      </c>
      <c r="G2110" s="123" t="str">
        <f>IF('表格编辑 '!I2112="","",'表格编辑 '!I2112)</f>
        <v/>
      </c>
      <c r="H2110" s="123" t="str">
        <f>IF('表格编辑 '!J2112="","",'表格编辑 '!J2112)</f>
        <v>test_deadth_event(RECEIVER, ARG0, ARG1, ARG2, ARG3,ARG4)</v>
      </c>
      <c r="I2110" s="123">
        <f>IF('表格编辑 '!K2112="","",'表格编辑 '!K2112)</f>
        <v>0</v>
      </c>
      <c r="J2110" s="123" t="str">
        <f>IF('表格编辑 '!L2112="","",'表格编辑 '!L2112)</f>
        <v/>
      </c>
      <c r="K2110" s="123" t="str">
        <f>IF('表格编辑 '!M2112="","",'表格编辑 '!M2112)</f>
        <v/>
      </c>
      <c r="L2110" s="123" t="str">
        <f>IF('表格编辑 '!N2112="","",'表格编辑 '!N2112)</f>
        <v/>
      </c>
      <c r="M2110" s="123" t="str">
        <f>IF('表格编辑 '!O2112="","",'表格编辑 '!O2112)</f>
        <v/>
      </c>
      <c r="N2110" s="123" t="str">
        <f>IF('表格编辑 '!P2112="","",'表格编辑 '!P2112)</f>
        <v/>
      </c>
      <c r="O2110" s="123" t="str">
        <f>IF('表格编辑 '!Q2112="","",'表格编辑 '!Q2112)</f>
        <v/>
      </c>
      <c r="P2110" s="123" t="str">
        <f>IF('表格编辑 '!R2112="","",'表格编辑 '!R2112)</f>
        <v/>
      </c>
      <c r="Q2110" s="123" t="str">
        <f>IF('表格编辑 '!S2112="","",'表格编辑 '!S2112)</f>
        <v/>
      </c>
      <c r="R2110" s="123" t="str">
        <f>IF('表格编辑 '!T2112="","",'表格编辑 '!T2112)</f>
        <v/>
      </c>
      <c r="S2110" s="123" t="str">
        <f>IF('表格编辑 '!U2112="","",'表格编辑 '!U2112)</f>
        <v/>
      </c>
      <c r="T2110" s="123" t="str">
        <f>IF('表格编辑 '!V2112="","",'表格编辑 '!V2112)</f>
        <v/>
      </c>
      <c r="U2110" s="123" t="str">
        <f>IF('表格编辑 '!W2112="","",'表格编辑 '!W2112)</f>
        <v/>
      </c>
      <c r="V2110" s="123" t="str">
        <f>IF('表格编辑 '!X2112="","",'表格编辑 '!X2112)</f>
        <v/>
      </c>
      <c r="W2110" s="123" t="str">
        <f>IF('表格编辑 '!Y2112="","",'表格编辑 '!Y2112)</f>
        <v/>
      </c>
      <c r="X2110" s="123" t="str">
        <f>IF('表格编辑 '!Z2112="","",'表格编辑 '!Z2112)</f>
        <v/>
      </c>
      <c r="Y2110" s="123" t="str">
        <f>IF('表格编辑 '!AA2112="","",'表格编辑 '!AA2112)</f>
        <v/>
      </c>
      <c r="Z2110" s="123" t="str">
        <f>IF('表格编辑 '!AB2112="","",'表格编辑 '!AB2112)</f>
        <v/>
      </c>
      <c r="AA2110" s="123" t="str">
        <f>IF('表格编辑 '!AC2112="","",'表格编辑 '!AC2112)</f>
        <v/>
      </c>
      <c r="AB2110" s="123" t="str">
        <f>IF('表格编辑 '!AD2112="","",'表格编辑 '!AD2112)</f>
        <v/>
      </c>
      <c r="AC2110" s="123" t="str">
        <f>IF('表格编辑 '!AE2112="","",'表格编辑 '!AE2112)</f>
        <v/>
      </c>
      <c r="AD2110" s="123" t="str">
        <f>IF('表格编辑 '!AF2112="","",'表格编辑 '!AF2112)</f>
        <v/>
      </c>
    </row>
    <row r="2111" spans="1:30">
      <c r="A2111" s="123">
        <f>IF('表格编辑 '!A2113="","",'表格编辑 '!A2113)</f>
        <v>70004</v>
      </c>
      <c r="B2111" s="123">
        <f>IF('表格编辑 '!B2113="","",'表格编辑 '!B2113)</f>
        <v>40004</v>
      </c>
      <c r="C2111" s="123">
        <f>IF('表格编辑 '!E2113="","",'表格编辑 '!E2113)</f>
        <v>9</v>
      </c>
      <c r="D2111" s="123" t="str">
        <f>IF('表格编辑 '!F2113="","",'表格编辑 '!F2113)</f>
        <v>AI_born_event(RECEIVER, ARG0, ARG1, ARG2, ARG3,ARG4)</v>
      </c>
      <c r="E2111" s="123" t="str">
        <f>IF('表格编辑 '!G2113="","",'表格编辑 '!G2113)</f>
        <v>AI_update_event(RECEIVER, ARG0, ARG1, ARG2, ARG3,ARG4)</v>
      </c>
      <c r="F2111" s="123" t="str">
        <f>IF('表格编辑 '!H2113="","",'表格编辑 '!H2113)</f>
        <v/>
      </c>
      <c r="G2111" s="123" t="str">
        <f>IF('表格编辑 '!I2113="","",'表格编辑 '!I2113)</f>
        <v/>
      </c>
      <c r="H2111" s="123" t="str">
        <f>IF('表格编辑 '!J2113="","",'表格编辑 '!J2113)</f>
        <v>test_deadth_event(RECEIVER, ARG0, ARG1, ARG2, ARG3,ARG4)</v>
      </c>
      <c r="I2111" s="123">
        <f>IF('表格编辑 '!K2113="","",'表格编辑 '!K2113)</f>
        <v>0</v>
      </c>
      <c r="J2111" s="123" t="str">
        <f>IF('表格编辑 '!L2113="","",'表格编辑 '!L2113)</f>
        <v/>
      </c>
      <c r="K2111" s="123" t="str">
        <f>IF('表格编辑 '!M2113="","",'表格编辑 '!M2113)</f>
        <v/>
      </c>
      <c r="L2111" s="123" t="str">
        <f>IF('表格编辑 '!N2113="","",'表格编辑 '!N2113)</f>
        <v/>
      </c>
      <c r="M2111" s="123" t="str">
        <f>IF('表格编辑 '!O2113="","",'表格编辑 '!O2113)</f>
        <v/>
      </c>
      <c r="N2111" s="123" t="str">
        <f>IF('表格编辑 '!P2113="","",'表格编辑 '!P2113)</f>
        <v/>
      </c>
      <c r="O2111" s="123" t="str">
        <f>IF('表格编辑 '!Q2113="","",'表格编辑 '!Q2113)</f>
        <v/>
      </c>
      <c r="P2111" s="123" t="str">
        <f>IF('表格编辑 '!R2113="","",'表格编辑 '!R2113)</f>
        <v/>
      </c>
      <c r="Q2111" s="123">
        <f>IF('表格编辑 '!S2113="","",'表格编辑 '!S2113)</f>
        <v>40</v>
      </c>
      <c r="R2111" s="123" t="str">
        <f>IF('表格编辑 '!T2113="","",'表格编辑 '!T2113)</f>
        <v/>
      </c>
      <c r="S2111" s="123" t="str">
        <f>IF('表格编辑 '!U2113="","",'表格编辑 '!U2113)</f>
        <v/>
      </c>
      <c r="T2111" s="123" t="str">
        <f>IF('表格编辑 '!V2113="","",'表格编辑 '!V2113)</f>
        <v/>
      </c>
      <c r="U2111" s="123" t="str">
        <f>IF('表格编辑 '!W2113="","",'表格编辑 '!W2113)</f>
        <v/>
      </c>
      <c r="V2111" s="123" t="str">
        <f>IF('表格编辑 '!X2113="","",'表格编辑 '!X2113)</f>
        <v/>
      </c>
      <c r="W2111" s="123" t="str">
        <f>IF('表格编辑 '!Y2113="","",'表格编辑 '!Y2113)</f>
        <v/>
      </c>
      <c r="X2111" s="123" t="str">
        <f>IF('表格编辑 '!Z2113="","",'表格编辑 '!Z2113)</f>
        <v/>
      </c>
      <c r="Y2111" s="123" t="str">
        <f>IF('表格编辑 '!AA2113="","",'表格编辑 '!AA2113)</f>
        <v/>
      </c>
      <c r="Z2111" s="123" t="str">
        <f>IF('表格编辑 '!AB2113="","",'表格编辑 '!AB2113)</f>
        <v/>
      </c>
      <c r="AA2111" s="123" t="str">
        <f>IF('表格编辑 '!AC2113="","",'表格编辑 '!AC2113)</f>
        <v/>
      </c>
      <c r="AB2111" s="123" t="str">
        <f>IF('表格编辑 '!AD2113="","",'表格编辑 '!AD2113)</f>
        <v/>
      </c>
      <c r="AC2111" s="123" t="str">
        <f>IF('表格编辑 '!AE2113="","",'表格编辑 '!AE2113)</f>
        <v/>
      </c>
      <c r="AD2111" s="123" t="str">
        <f>IF('表格编辑 '!AF2113="","",'表格编辑 '!AF2113)</f>
        <v/>
      </c>
    </row>
    <row r="2112" spans="1:30">
      <c r="A2112" s="123">
        <f>IF('表格编辑 '!A2114="","",'表格编辑 '!A2114)</f>
        <v>70005</v>
      </c>
      <c r="B2112" s="123">
        <f>IF('表格编辑 '!B2114="","",'表格编辑 '!B2114)</f>
        <v>40005</v>
      </c>
      <c r="C2112" s="123">
        <f>IF('表格编辑 '!E2114="","",'表格编辑 '!E2114)</f>
        <v>16</v>
      </c>
      <c r="D2112" s="123" t="str">
        <f>IF('表格编辑 '!F2114="","",'表格编辑 '!F2114)</f>
        <v>AI_born_event(RECEIVER, ARG0, ARG1, ARG2, ARG3,ARG4)</v>
      </c>
      <c r="E2112" s="123" t="str">
        <f>IF('表格编辑 '!G2114="","",'表格编辑 '!G2114)</f>
        <v>AI_update_event(RECEIVER, ARG0, ARG1, ARG2, ARG3,ARG4)</v>
      </c>
      <c r="F2112" s="123" t="str">
        <f>IF('表格编辑 '!H2114="","",'表格编辑 '!H2114)</f>
        <v/>
      </c>
      <c r="G2112" s="123" t="str">
        <f>IF('表格编辑 '!I2114="","",'表格编辑 '!I2114)</f>
        <v/>
      </c>
      <c r="H2112" s="123" t="str">
        <f>IF('表格编辑 '!J2114="","",'表格编辑 '!J2114)</f>
        <v>test_deadth_event(RECEIVER, ARG0, ARG1, ARG2, ARG3,ARG4)</v>
      </c>
      <c r="I2112" s="123">
        <f>IF('表格编辑 '!K2114="","",'表格编辑 '!K2114)</f>
        <v>0</v>
      </c>
      <c r="J2112" s="123" t="str">
        <f>IF('表格编辑 '!L2114="","",'表格编辑 '!L2114)</f>
        <v/>
      </c>
      <c r="K2112" s="123" t="str">
        <f>IF('表格编辑 '!M2114="","",'表格编辑 '!M2114)</f>
        <v/>
      </c>
      <c r="L2112" s="123" t="str">
        <f>IF('表格编辑 '!N2114="","",'表格编辑 '!N2114)</f>
        <v/>
      </c>
      <c r="M2112" s="123" t="str">
        <f>IF('表格编辑 '!O2114="","",'表格编辑 '!O2114)</f>
        <v/>
      </c>
      <c r="N2112" s="123" t="str">
        <f>IF('表格编辑 '!P2114="","",'表格编辑 '!P2114)</f>
        <v/>
      </c>
      <c r="O2112" s="123" t="str">
        <f>IF('表格编辑 '!Q2114="","",'表格编辑 '!Q2114)</f>
        <v/>
      </c>
      <c r="P2112" s="123" t="str">
        <f>IF('表格编辑 '!R2114="","",'表格编辑 '!R2114)</f>
        <v/>
      </c>
      <c r="Q2112" s="123" t="str">
        <f>IF('表格编辑 '!S2114="","",'表格编辑 '!S2114)</f>
        <v/>
      </c>
      <c r="R2112" s="123" t="str">
        <f>IF('表格编辑 '!T2114="","",'表格编辑 '!T2114)</f>
        <v/>
      </c>
      <c r="S2112" s="123" t="str">
        <f>IF('表格编辑 '!U2114="","",'表格编辑 '!U2114)</f>
        <v/>
      </c>
      <c r="T2112" s="123" t="str">
        <f>IF('表格编辑 '!V2114="","",'表格编辑 '!V2114)</f>
        <v/>
      </c>
      <c r="U2112" s="123" t="str">
        <f>IF('表格编辑 '!W2114="","",'表格编辑 '!W2114)</f>
        <v/>
      </c>
      <c r="V2112" s="123" t="str">
        <f>IF('表格编辑 '!X2114="","",'表格编辑 '!X2114)</f>
        <v/>
      </c>
      <c r="W2112" s="123" t="str">
        <f>IF('表格编辑 '!Y2114="","",'表格编辑 '!Y2114)</f>
        <v/>
      </c>
      <c r="X2112" s="123" t="str">
        <f>IF('表格编辑 '!Z2114="","",'表格编辑 '!Z2114)</f>
        <v/>
      </c>
      <c r="Y2112" s="123" t="str">
        <f>IF('表格编辑 '!AA2114="","",'表格编辑 '!AA2114)</f>
        <v/>
      </c>
      <c r="Z2112" s="123" t="str">
        <f>IF('表格编辑 '!AB2114="","",'表格编辑 '!AB2114)</f>
        <v/>
      </c>
      <c r="AA2112" s="123" t="str">
        <f>IF('表格编辑 '!AC2114="","",'表格编辑 '!AC2114)</f>
        <v/>
      </c>
      <c r="AB2112" s="123" t="str">
        <f>IF('表格编辑 '!AD2114="","",'表格编辑 '!AD2114)</f>
        <v/>
      </c>
      <c r="AC2112" s="123" t="str">
        <f>IF('表格编辑 '!AE2114="","",'表格编辑 '!AE2114)</f>
        <v/>
      </c>
      <c r="AD2112" s="123" t="str">
        <f>IF('表格编辑 '!AF2114="","",'表格编辑 '!AF2114)</f>
        <v/>
      </c>
    </row>
    <row r="2113" spans="1:30">
      <c r="A2113" s="123">
        <f>IF('表格编辑 '!A2115="","",'表格编辑 '!A2115)</f>
        <v>70006</v>
      </c>
      <c r="B2113" s="123">
        <f>IF('表格编辑 '!B2115="","",'表格编辑 '!B2115)</f>
        <v>40006</v>
      </c>
      <c r="C2113" s="123">
        <f>IF('表格编辑 '!E2115="","",'表格编辑 '!E2115)</f>
        <v>1</v>
      </c>
      <c r="D2113" s="123" t="str">
        <f>IF('表格编辑 '!F2115="","",'表格编辑 '!F2115)</f>
        <v>AI_born_event(RECEIVER, ARG0, ARG1, ARG2, ARG3,ARG4)</v>
      </c>
      <c r="E2113" s="123" t="str">
        <f>IF('表格编辑 '!G2115="","",'表格编辑 '!G2115)</f>
        <v>AI_update_event(RECEIVER, ARG0, ARG1, ARG2, ARG3,ARG4)</v>
      </c>
      <c r="F2113" s="123" t="str">
        <f>IF('表格编辑 '!H2115="","",'表格编辑 '!H2115)</f>
        <v/>
      </c>
      <c r="G2113" s="123" t="str">
        <f>IF('表格编辑 '!I2115="","",'表格编辑 '!I2115)</f>
        <v/>
      </c>
      <c r="H2113" s="123" t="str">
        <f>IF('表格编辑 '!J2115="","",'表格编辑 '!J2115)</f>
        <v>test_deadth_event(RECEIVER, ARG0, ARG1, ARG2, ARG3,ARG4)</v>
      </c>
      <c r="I2113" s="123">
        <f>IF('表格编辑 '!K2115="","",'表格编辑 '!K2115)</f>
        <v>0</v>
      </c>
      <c r="J2113" s="123" t="str">
        <f>IF('表格编辑 '!L2115="","",'表格编辑 '!L2115)</f>
        <v/>
      </c>
      <c r="K2113" s="123" t="str">
        <f>IF('表格编辑 '!M2115="","",'表格编辑 '!M2115)</f>
        <v/>
      </c>
      <c r="L2113" s="123" t="str">
        <f>IF('表格编辑 '!N2115="","",'表格编辑 '!N2115)</f>
        <v/>
      </c>
      <c r="M2113" s="123" t="str">
        <f>IF('表格编辑 '!O2115="","",'表格编辑 '!O2115)</f>
        <v/>
      </c>
      <c r="N2113" s="123" t="str">
        <f>IF('表格编辑 '!P2115="","",'表格编辑 '!P2115)</f>
        <v/>
      </c>
      <c r="O2113" s="123" t="str">
        <f>IF('表格编辑 '!Q2115="","",'表格编辑 '!Q2115)</f>
        <v/>
      </c>
      <c r="P2113" s="123" t="str">
        <f>IF('表格编辑 '!R2115="","",'表格编辑 '!R2115)</f>
        <v/>
      </c>
      <c r="Q2113" s="123" t="str">
        <f>IF('表格编辑 '!S2115="","",'表格编辑 '!S2115)</f>
        <v/>
      </c>
      <c r="R2113" s="123" t="str">
        <f>IF('表格编辑 '!T2115="","",'表格编辑 '!T2115)</f>
        <v/>
      </c>
      <c r="S2113" s="123" t="str">
        <f>IF('表格编辑 '!U2115="","",'表格编辑 '!U2115)</f>
        <v/>
      </c>
      <c r="T2113" s="123" t="str">
        <f>IF('表格编辑 '!V2115="","",'表格编辑 '!V2115)</f>
        <v/>
      </c>
      <c r="U2113" s="123" t="str">
        <f>IF('表格编辑 '!W2115="","",'表格编辑 '!W2115)</f>
        <v/>
      </c>
      <c r="V2113" s="123" t="str">
        <f>IF('表格编辑 '!X2115="","",'表格编辑 '!X2115)</f>
        <v/>
      </c>
      <c r="W2113" s="123" t="str">
        <f>IF('表格编辑 '!Y2115="","",'表格编辑 '!Y2115)</f>
        <v/>
      </c>
      <c r="X2113" s="123" t="str">
        <f>IF('表格编辑 '!Z2115="","",'表格编辑 '!Z2115)</f>
        <v/>
      </c>
      <c r="Y2113" s="123" t="str">
        <f>IF('表格编辑 '!AA2115="","",'表格编辑 '!AA2115)</f>
        <v/>
      </c>
      <c r="Z2113" s="123" t="str">
        <f>IF('表格编辑 '!AB2115="","",'表格编辑 '!AB2115)</f>
        <v/>
      </c>
      <c r="AA2113" s="123" t="str">
        <f>IF('表格编辑 '!AC2115="","",'表格编辑 '!AC2115)</f>
        <v/>
      </c>
      <c r="AB2113" s="123" t="str">
        <f>IF('表格编辑 '!AD2115="","",'表格编辑 '!AD2115)</f>
        <v/>
      </c>
      <c r="AC2113" s="123" t="str">
        <f>IF('表格编辑 '!AE2115="","",'表格编辑 '!AE2115)</f>
        <v/>
      </c>
      <c r="AD2113" s="123" t="str">
        <f>IF('表格编辑 '!AF2115="","",'表格编辑 '!AF2115)</f>
        <v/>
      </c>
    </row>
    <row r="2114" spans="1:30">
      <c r="A2114" s="123">
        <f>IF('表格编辑 '!A2116="","",'表格编辑 '!A2116)</f>
        <v>70007</v>
      </c>
      <c r="B2114" s="123">
        <f>IF('表格编辑 '!B2116="","",'表格编辑 '!B2116)</f>
        <v>40007</v>
      </c>
      <c r="C2114" s="123">
        <f>IF('表格编辑 '!E2116="","",'表格编辑 '!E2116)</f>
        <v>15</v>
      </c>
      <c r="D2114" s="123" t="str">
        <f>IF('表格编辑 '!F2116="","",'表格编辑 '!F2116)</f>
        <v>AI_born_event(RECEIVER, ARG0, ARG1, ARG2, ARG3,ARG4)</v>
      </c>
      <c r="E2114" s="123" t="str">
        <f>IF('表格编辑 '!G2116="","",'表格编辑 '!G2116)</f>
        <v>AI_update_event(RECEIVER, ARG0, ARG1, ARG2, ARG3,ARG4)</v>
      </c>
      <c r="F2114" s="123" t="str">
        <f>IF('表格编辑 '!H2116="","",'表格编辑 '!H2116)</f>
        <v/>
      </c>
      <c r="G2114" s="123" t="str">
        <f>IF('表格编辑 '!I2116="","",'表格编辑 '!I2116)</f>
        <v/>
      </c>
      <c r="H2114" s="123" t="str">
        <f>IF('表格编辑 '!J2116="","",'表格编辑 '!J2116)</f>
        <v>test_deadth_event(RECEIVER, ARG0, ARG1, ARG2, ARG3,ARG4)</v>
      </c>
      <c r="I2114" s="123">
        <f>IF('表格编辑 '!K2116="","",'表格编辑 '!K2116)</f>
        <v>0</v>
      </c>
      <c r="J2114" s="123" t="str">
        <f>IF('表格编辑 '!L2116="","",'表格编辑 '!L2116)</f>
        <v/>
      </c>
      <c r="K2114" s="123" t="str">
        <f>IF('表格编辑 '!M2116="","",'表格编辑 '!M2116)</f>
        <v/>
      </c>
      <c r="L2114" s="123" t="str">
        <f>IF('表格编辑 '!N2116="","",'表格编辑 '!N2116)</f>
        <v/>
      </c>
      <c r="M2114" s="123" t="str">
        <f>IF('表格编辑 '!O2116="","",'表格编辑 '!O2116)</f>
        <v/>
      </c>
      <c r="N2114" s="123" t="str">
        <f>IF('表格编辑 '!P2116="","",'表格编辑 '!P2116)</f>
        <v/>
      </c>
      <c r="O2114" s="123" t="str">
        <f>IF('表格编辑 '!Q2116="","",'表格编辑 '!Q2116)</f>
        <v/>
      </c>
      <c r="P2114" s="123" t="str">
        <f>IF('表格编辑 '!R2116="","",'表格编辑 '!R2116)</f>
        <v/>
      </c>
      <c r="Q2114" s="123">
        <f>IF('表格编辑 '!S2116="","",'表格编辑 '!S2116)</f>
        <v>50</v>
      </c>
      <c r="R2114" s="123" t="str">
        <f>IF('表格编辑 '!T2116="","",'表格编辑 '!T2116)</f>
        <v/>
      </c>
      <c r="S2114" s="123" t="str">
        <f>IF('表格编辑 '!U2116="","",'表格编辑 '!U2116)</f>
        <v/>
      </c>
      <c r="T2114" s="123" t="str">
        <f>IF('表格编辑 '!V2116="","",'表格编辑 '!V2116)</f>
        <v/>
      </c>
      <c r="U2114" s="123" t="str">
        <f>IF('表格编辑 '!W2116="","",'表格编辑 '!W2116)</f>
        <v/>
      </c>
      <c r="V2114" s="123" t="str">
        <f>IF('表格编辑 '!X2116="","",'表格编辑 '!X2116)</f>
        <v/>
      </c>
      <c r="W2114" s="123" t="str">
        <f>IF('表格编辑 '!Y2116="","",'表格编辑 '!Y2116)</f>
        <v/>
      </c>
      <c r="X2114" s="123" t="str">
        <f>IF('表格编辑 '!Z2116="","",'表格编辑 '!Z2116)</f>
        <v/>
      </c>
      <c r="Y2114" s="123" t="str">
        <f>IF('表格编辑 '!AA2116="","",'表格编辑 '!AA2116)</f>
        <v/>
      </c>
      <c r="Z2114" s="123" t="str">
        <f>IF('表格编辑 '!AB2116="","",'表格编辑 '!AB2116)</f>
        <v/>
      </c>
      <c r="AA2114" s="123" t="str">
        <f>IF('表格编辑 '!AC2116="","",'表格编辑 '!AC2116)</f>
        <v/>
      </c>
      <c r="AB2114" s="123" t="str">
        <f>IF('表格编辑 '!AD2116="","",'表格编辑 '!AD2116)</f>
        <v/>
      </c>
      <c r="AC2114" s="123" t="str">
        <f>IF('表格编辑 '!AE2116="","",'表格编辑 '!AE2116)</f>
        <v/>
      </c>
      <c r="AD2114" s="123" t="str">
        <f>IF('表格编辑 '!AF2116="","",'表格编辑 '!AF2116)</f>
        <v/>
      </c>
    </row>
    <row r="2115" spans="1:30">
      <c r="A2115" s="123">
        <f>IF('表格编辑 '!A2117="","",'表格编辑 '!A2117)</f>
        <v>70008</v>
      </c>
      <c r="B2115" s="123">
        <f>IF('表格编辑 '!B2117="","",'表格编辑 '!B2117)</f>
        <v>40008</v>
      </c>
      <c r="C2115" s="123">
        <f>IF('表格编辑 '!E2117="","",'表格编辑 '!E2117)</f>
        <v>1</v>
      </c>
      <c r="D2115" s="123" t="str">
        <f>IF('表格编辑 '!F2117="","",'表格编辑 '!F2117)</f>
        <v>AI_born_event(RECEIVER, ARG0, ARG1, ARG2, ARG3,ARG4)</v>
      </c>
      <c r="E2115" s="123" t="str">
        <f>IF('表格编辑 '!G2117="","",'表格编辑 '!G2117)</f>
        <v>AI_update_event(RECEIVER, ARG0, ARG1, ARG2, ARG3,ARG4)</v>
      </c>
      <c r="F2115" s="123" t="str">
        <f>IF('表格编辑 '!H2117="","",'表格编辑 '!H2117)</f>
        <v/>
      </c>
      <c r="G2115" s="123" t="str">
        <f>IF('表格编辑 '!I2117="","",'表格编辑 '!I2117)</f>
        <v/>
      </c>
      <c r="H2115" s="123" t="str">
        <f>IF('表格编辑 '!J2117="","",'表格编辑 '!J2117)</f>
        <v>test_deadth_event(RECEIVER, ARG0, ARG1, ARG2, ARG3,ARG4)</v>
      </c>
      <c r="I2115" s="123">
        <f>IF('表格编辑 '!K2117="","",'表格编辑 '!K2117)</f>
        <v>0</v>
      </c>
      <c r="J2115" s="123" t="str">
        <f>IF('表格编辑 '!L2117="","",'表格编辑 '!L2117)</f>
        <v/>
      </c>
      <c r="K2115" s="123" t="str">
        <f>IF('表格编辑 '!M2117="","",'表格编辑 '!M2117)</f>
        <v/>
      </c>
      <c r="L2115" s="123" t="str">
        <f>IF('表格编辑 '!N2117="","",'表格编辑 '!N2117)</f>
        <v/>
      </c>
      <c r="M2115" s="123" t="str">
        <f>IF('表格编辑 '!O2117="","",'表格编辑 '!O2117)</f>
        <v/>
      </c>
      <c r="N2115" s="123" t="str">
        <f>IF('表格编辑 '!P2117="","",'表格编辑 '!P2117)</f>
        <v/>
      </c>
      <c r="O2115" s="123" t="str">
        <f>IF('表格编辑 '!Q2117="","",'表格编辑 '!Q2117)</f>
        <v/>
      </c>
      <c r="P2115" s="123" t="str">
        <f>IF('表格编辑 '!R2117="","",'表格编辑 '!R2117)</f>
        <v/>
      </c>
      <c r="Q2115" s="123" t="str">
        <f>IF('表格编辑 '!S2117="","",'表格编辑 '!S2117)</f>
        <v/>
      </c>
      <c r="R2115" s="123" t="str">
        <f>IF('表格编辑 '!T2117="","",'表格编辑 '!T2117)</f>
        <v/>
      </c>
      <c r="S2115" s="123" t="str">
        <f>IF('表格编辑 '!U2117="","",'表格编辑 '!U2117)</f>
        <v/>
      </c>
      <c r="T2115" s="123" t="str">
        <f>IF('表格编辑 '!V2117="","",'表格编辑 '!V2117)</f>
        <v/>
      </c>
      <c r="U2115" s="123" t="str">
        <f>IF('表格编辑 '!W2117="","",'表格编辑 '!W2117)</f>
        <v/>
      </c>
      <c r="V2115" s="123" t="str">
        <f>IF('表格编辑 '!X2117="","",'表格编辑 '!X2117)</f>
        <v/>
      </c>
      <c r="W2115" s="123" t="str">
        <f>IF('表格编辑 '!Y2117="","",'表格编辑 '!Y2117)</f>
        <v/>
      </c>
      <c r="X2115" s="123" t="str">
        <f>IF('表格编辑 '!Z2117="","",'表格编辑 '!Z2117)</f>
        <v/>
      </c>
      <c r="Y2115" s="123" t="str">
        <f>IF('表格编辑 '!AA2117="","",'表格编辑 '!AA2117)</f>
        <v/>
      </c>
      <c r="Z2115" s="123" t="str">
        <f>IF('表格编辑 '!AB2117="","",'表格编辑 '!AB2117)</f>
        <v/>
      </c>
      <c r="AA2115" s="123" t="str">
        <f>IF('表格编辑 '!AC2117="","",'表格编辑 '!AC2117)</f>
        <v/>
      </c>
      <c r="AB2115" s="123" t="str">
        <f>IF('表格编辑 '!AD2117="","",'表格编辑 '!AD2117)</f>
        <v/>
      </c>
      <c r="AC2115" s="123" t="str">
        <f>IF('表格编辑 '!AE2117="","",'表格编辑 '!AE2117)</f>
        <v/>
      </c>
      <c r="AD2115" s="123" t="str">
        <f>IF('表格编辑 '!AF2117="","",'表格编辑 '!AF2117)</f>
        <v/>
      </c>
    </row>
    <row r="2116" spans="1:30">
      <c r="A2116" s="123">
        <f>IF('表格编辑 '!A2118="","",'表格编辑 '!A2118)</f>
        <v>70009</v>
      </c>
      <c r="B2116" s="123">
        <f>IF('表格编辑 '!B2118="","",'表格编辑 '!B2118)</f>
        <v>40009</v>
      </c>
      <c r="C2116" s="123">
        <f>IF('表格编辑 '!E2118="","",'表格编辑 '!E2118)</f>
        <v>16</v>
      </c>
      <c r="D2116" s="123" t="str">
        <f>IF('表格编辑 '!F2118="","",'表格编辑 '!F2118)</f>
        <v>AI_born_event(RECEIVER, ARG0, ARG1, ARG2, ARG3,ARG4)</v>
      </c>
      <c r="E2116" s="123" t="str">
        <f>IF('表格编辑 '!G2118="","",'表格编辑 '!G2118)</f>
        <v>AI_update_event(RECEIVER, ARG0, ARG1, ARG2, ARG3,ARG4)</v>
      </c>
      <c r="F2116" s="123" t="str">
        <f>IF('表格编辑 '!H2118="","",'表格编辑 '!H2118)</f>
        <v/>
      </c>
      <c r="G2116" s="123" t="str">
        <f>IF('表格编辑 '!I2118="","",'表格编辑 '!I2118)</f>
        <v/>
      </c>
      <c r="H2116" s="123" t="str">
        <f>IF('表格编辑 '!J2118="","",'表格编辑 '!J2118)</f>
        <v>test_deadth_event(RECEIVER, ARG0, ARG1, ARG2, ARG3,ARG4)</v>
      </c>
      <c r="I2116" s="123">
        <f>IF('表格编辑 '!K2118="","",'表格编辑 '!K2118)</f>
        <v>0</v>
      </c>
      <c r="J2116" s="123" t="str">
        <f>IF('表格编辑 '!L2118="","",'表格编辑 '!L2118)</f>
        <v/>
      </c>
      <c r="K2116" s="123" t="str">
        <f>IF('表格编辑 '!M2118="","",'表格编辑 '!M2118)</f>
        <v/>
      </c>
      <c r="L2116" s="123" t="str">
        <f>IF('表格编辑 '!N2118="","",'表格编辑 '!N2118)</f>
        <v/>
      </c>
      <c r="M2116" s="123" t="str">
        <f>IF('表格编辑 '!O2118="","",'表格编辑 '!O2118)</f>
        <v/>
      </c>
      <c r="N2116" s="123" t="str">
        <f>IF('表格编辑 '!P2118="","",'表格编辑 '!P2118)</f>
        <v/>
      </c>
      <c r="O2116" s="123" t="str">
        <f>IF('表格编辑 '!Q2118="","",'表格编辑 '!Q2118)</f>
        <v/>
      </c>
      <c r="P2116" s="123" t="str">
        <f>IF('表格编辑 '!R2118="","",'表格编辑 '!R2118)</f>
        <v/>
      </c>
      <c r="Q2116" s="123" t="str">
        <f>IF('表格编辑 '!S2118="","",'表格编辑 '!S2118)</f>
        <v/>
      </c>
      <c r="R2116" s="123" t="str">
        <f>IF('表格编辑 '!T2118="","",'表格编辑 '!T2118)</f>
        <v/>
      </c>
      <c r="S2116" s="123" t="str">
        <f>IF('表格编辑 '!U2118="","",'表格编辑 '!U2118)</f>
        <v/>
      </c>
      <c r="T2116" s="123" t="str">
        <f>IF('表格编辑 '!V2118="","",'表格编辑 '!V2118)</f>
        <v/>
      </c>
      <c r="U2116" s="123" t="str">
        <f>IF('表格编辑 '!W2118="","",'表格编辑 '!W2118)</f>
        <v/>
      </c>
      <c r="V2116" s="123" t="str">
        <f>IF('表格编辑 '!X2118="","",'表格编辑 '!X2118)</f>
        <v/>
      </c>
      <c r="W2116" s="123" t="str">
        <f>IF('表格编辑 '!Y2118="","",'表格编辑 '!Y2118)</f>
        <v/>
      </c>
      <c r="X2116" s="123" t="str">
        <f>IF('表格编辑 '!Z2118="","",'表格编辑 '!Z2118)</f>
        <v/>
      </c>
      <c r="Y2116" s="123" t="str">
        <f>IF('表格编辑 '!AA2118="","",'表格编辑 '!AA2118)</f>
        <v/>
      </c>
      <c r="Z2116" s="123" t="str">
        <f>IF('表格编辑 '!AB2118="","",'表格编辑 '!AB2118)</f>
        <v/>
      </c>
      <c r="AA2116" s="123" t="str">
        <f>IF('表格编辑 '!AC2118="","",'表格编辑 '!AC2118)</f>
        <v/>
      </c>
      <c r="AB2116" s="123" t="str">
        <f>IF('表格编辑 '!AD2118="","",'表格编辑 '!AD2118)</f>
        <v/>
      </c>
      <c r="AC2116" s="123" t="str">
        <f>IF('表格编辑 '!AE2118="","",'表格编辑 '!AE2118)</f>
        <v/>
      </c>
      <c r="AD2116" s="123" t="str">
        <f>IF('表格编辑 '!AF2118="","",'表格编辑 '!AF2118)</f>
        <v/>
      </c>
    </row>
    <row r="2117" spans="1:30">
      <c r="A2117" s="123">
        <f>IF('表格编辑 '!A2119="","",'表格编辑 '!A2119)</f>
        <v>70010</v>
      </c>
      <c r="B2117" s="123">
        <f>IF('表格编辑 '!B2119="","",'表格编辑 '!B2119)</f>
        <v>40010</v>
      </c>
      <c r="C2117" s="123">
        <f>IF('表格编辑 '!E2119="","",'表格编辑 '!E2119)</f>
        <v>19</v>
      </c>
      <c r="D2117" s="123" t="str">
        <f>IF('表格编辑 '!F2119="","",'表格编辑 '!F2119)</f>
        <v>AI_born_event(RECEIVER, ARG0, ARG1, ARG2, ARG3,ARG4)</v>
      </c>
      <c r="E2117" s="123" t="str">
        <f>IF('表格编辑 '!G2119="","",'表格编辑 '!G2119)</f>
        <v>AI_update_event(RECEIVER, ARG0, ARG1, ARG2, ARG3,ARG4)</v>
      </c>
      <c r="F2117" s="123" t="str">
        <f>IF('表格编辑 '!H2119="","",'表格编辑 '!H2119)</f>
        <v/>
      </c>
      <c r="G2117" s="123" t="str">
        <f>IF('表格编辑 '!I2119="","",'表格编辑 '!I2119)</f>
        <v/>
      </c>
      <c r="H2117" s="123" t="str">
        <f>IF('表格编辑 '!J2119="","",'表格编辑 '!J2119)</f>
        <v>test_deadth_event(RECEIVER, ARG0, ARG1, ARG2, ARG3,ARG4)</v>
      </c>
      <c r="I2117" s="123">
        <f>IF('表格编辑 '!K2119="","",'表格编辑 '!K2119)</f>
        <v>0</v>
      </c>
      <c r="J2117" s="123" t="str">
        <f>IF('表格编辑 '!L2119="","",'表格编辑 '!L2119)</f>
        <v/>
      </c>
      <c r="K2117" s="123" t="str">
        <f>IF('表格编辑 '!M2119="","",'表格编辑 '!M2119)</f>
        <v/>
      </c>
      <c r="L2117" s="123" t="str">
        <f>IF('表格编辑 '!N2119="","",'表格编辑 '!N2119)</f>
        <v/>
      </c>
      <c r="M2117" s="123" t="str">
        <f>IF('表格编辑 '!O2119="","",'表格编辑 '!O2119)</f>
        <v/>
      </c>
      <c r="N2117" s="123" t="str">
        <f>IF('表格编辑 '!P2119="","",'表格编辑 '!P2119)</f>
        <v/>
      </c>
      <c r="O2117" s="123" t="str">
        <f>IF('表格编辑 '!Q2119="","",'表格编辑 '!Q2119)</f>
        <v/>
      </c>
      <c r="P2117" s="123" t="str">
        <f>IF('表格编辑 '!R2119="","",'表格编辑 '!R2119)</f>
        <v/>
      </c>
      <c r="Q2117" s="123" t="str">
        <f>IF('表格编辑 '!S2119="","",'表格编辑 '!S2119)</f>
        <v/>
      </c>
      <c r="R2117" s="123" t="str">
        <f>IF('表格编辑 '!T2119="","",'表格编辑 '!T2119)</f>
        <v/>
      </c>
      <c r="S2117" s="123" t="str">
        <f>IF('表格编辑 '!U2119="","",'表格编辑 '!U2119)</f>
        <v/>
      </c>
      <c r="T2117" s="123" t="str">
        <f>IF('表格编辑 '!V2119="","",'表格编辑 '!V2119)</f>
        <v/>
      </c>
      <c r="U2117" s="123" t="str">
        <f>IF('表格编辑 '!W2119="","",'表格编辑 '!W2119)</f>
        <v/>
      </c>
      <c r="V2117" s="123" t="str">
        <f>IF('表格编辑 '!X2119="","",'表格编辑 '!X2119)</f>
        <v/>
      </c>
      <c r="W2117" s="123" t="str">
        <f>IF('表格编辑 '!Y2119="","",'表格编辑 '!Y2119)</f>
        <v/>
      </c>
      <c r="X2117" s="123" t="str">
        <f>IF('表格编辑 '!Z2119="","",'表格编辑 '!Z2119)</f>
        <v/>
      </c>
      <c r="Y2117" s="123" t="str">
        <f>IF('表格编辑 '!AA2119="","",'表格编辑 '!AA2119)</f>
        <v/>
      </c>
      <c r="Z2117" s="123" t="str">
        <f>IF('表格编辑 '!AB2119="","",'表格编辑 '!AB2119)</f>
        <v/>
      </c>
      <c r="AA2117" s="123" t="str">
        <f>IF('表格编辑 '!AC2119="","",'表格编辑 '!AC2119)</f>
        <v/>
      </c>
      <c r="AB2117" s="123" t="str">
        <f>IF('表格编辑 '!AD2119="","",'表格编辑 '!AD2119)</f>
        <v/>
      </c>
      <c r="AC2117" s="123" t="str">
        <f>IF('表格编辑 '!AE2119="","",'表格编辑 '!AE2119)</f>
        <v/>
      </c>
      <c r="AD2117" s="123" t="str">
        <f>IF('表格编辑 '!AF2119="","",'表格编辑 '!AF2119)</f>
        <v/>
      </c>
    </row>
    <row r="2118" spans="1:30">
      <c r="A2118" s="123">
        <f>IF('表格编辑 '!A2120="","",'表格编辑 '!A2120)</f>
        <v>70011</v>
      </c>
      <c r="B2118" s="123">
        <f>IF('表格编辑 '!B2120="","",'表格编辑 '!B2120)</f>
        <v>40011</v>
      </c>
      <c r="C2118" s="123">
        <f>IF('表格编辑 '!E2120="","",'表格编辑 '!E2120)</f>
        <v>1</v>
      </c>
      <c r="D2118" s="123" t="str">
        <f>IF('表格编辑 '!F2120="","",'表格编辑 '!F2120)</f>
        <v>AI_born_event(RECEIVER, ARG0, ARG1, ARG2, ARG3,ARG4)</v>
      </c>
      <c r="E2118" s="123" t="str">
        <f>IF('表格编辑 '!G2120="","",'表格编辑 '!G2120)</f>
        <v>AI_update_event(RECEIVER, ARG0, ARG1, ARG2, ARG3,ARG4)</v>
      </c>
      <c r="F2118" s="123" t="str">
        <f>IF('表格编辑 '!H2120="","",'表格编辑 '!H2120)</f>
        <v/>
      </c>
      <c r="G2118" s="123" t="str">
        <f>IF('表格编辑 '!I2120="","",'表格编辑 '!I2120)</f>
        <v/>
      </c>
      <c r="H2118" s="123" t="str">
        <f>IF('表格编辑 '!J2120="","",'表格编辑 '!J2120)</f>
        <v>test_deadth_event(RECEIVER, ARG0, ARG1, ARG2, ARG3,ARG4)</v>
      </c>
      <c r="I2118" s="123">
        <f>IF('表格编辑 '!K2120="","",'表格编辑 '!K2120)</f>
        <v>0</v>
      </c>
      <c r="J2118" s="123" t="str">
        <f>IF('表格编辑 '!L2120="","",'表格编辑 '!L2120)</f>
        <v/>
      </c>
      <c r="K2118" s="123" t="str">
        <f>IF('表格编辑 '!M2120="","",'表格编辑 '!M2120)</f>
        <v/>
      </c>
      <c r="L2118" s="123" t="str">
        <f>IF('表格编辑 '!N2120="","",'表格编辑 '!N2120)</f>
        <v/>
      </c>
      <c r="M2118" s="123" t="str">
        <f>IF('表格编辑 '!O2120="","",'表格编辑 '!O2120)</f>
        <v/>
      </c>
      <c r="N2118" s="123" t="str">
        <f>IF('表格编辑 '!P2120="","",'表格编辑 '!P2120)</f>
        <v/>
      </c>
      <c r="O2118" s="123" t="str">
        <f>IF('表格编辑 '!Q2120="","",'表格编辑 '!Q2120)</f>
        <v/>
      </c>
      <c r="P2118" s="123" t="str">
        <f>IF('表格编辑 '!R2120="","",'表格编辑 '!R2120)</f>
        <v/>
      </c>
      <c r="Q2118" s="123" t="str">
        <f>IF('表格编辑 '!S2120="","",'表格编辑 '!S2120)</f>
        <v/>
      </c>
      <c r="R2118" s="123" t="str">
        <f>IF('表格编辑 '!T2120="","",'表格编辑 '!T2120)</f>
        <v/>
      </c>
      <c r="S2118" s="123" t="str">
        <f>IF('表格编辑 '!U2120="","",'表格编辑 '!U2120)</f>
        <v/>
      </c>
      <c r="T2118" s="123" t="str">
        <f>IF('表格编辑 '!V2120="","",'表格编辑 '!V2120)</f>
        <v/>
      </c>
      <c r="U2118" s="123" t="str">
        <f>IF('表格编辑 '!W2120="","",'表格编辑 '!W2120)</f>
        <v/>
      </c>
      <c r="V2118" s="123" t="str">
        <f>IF('表格编辑 '!X2120="","",'表格编辑 '!X2120)</f>
        <v/>
      </c>
      <c r="W2118" s="123" t="str">
        <f>IF('表格编辑 '!Y2120="","",'表格编辑 '!Y2120)</f>
        <v/>
      </c>
      <c r="X2118" s="123" t="str">
        <f>IF('表格编辑 '!Z2120="","",'表格编辑 '!Z2120)</f>
        <v/>
      </c>
      <c r="Y2118" s="123" t="str">
        <f>IF('表格编辑 '!AA2120="","",'表格编辑 '!AA2120)</f>
        <v/>
      </c>
      <c r="Z2118" s="123" t="str">
        <f>IF('表格编辑 '!AB2120="","",'表格编辑 '!AB2120)</f>
        <v/>
      </c>
      <c r="AA2118" s="123" t="str">
        <f>IF('表格编辑 '!AC2120="","",'表格编辑 '!AC2120)</f>
        <v/>
      </c>
      <c r="AB2118" s="123" t="str">
        <f>IF('表格编辑 '!AD2120="","",'表格编辑 '!AD2120)</f>
        <v/>
      </c>
      <c r="AC2118" s="123" t="str">
        <f>IF('表格编辑 '!AE2120="","",'表格编辑 '!AE2120)</f>
        <v/>
      </c>
      <c r="AD2118" s="123" t="str">
        <f>IF('表格编辑 '!AF2120="","",'表格编辑 '!AF2120)</f>
        <v/>
      </c>
    </row>
    <row r="2119" spans="1:30">
      <c r="A2119" s="123">
        <f>IF('表格编辑 '!A2121="","",'表格编辑 '!A2121)</f>
        <v>70012</v>
      </c>
      <c r="B2119" s="123">
        <f>IF('表格编辑 '!B2121="","",'表格编辑 '!B2121)</f>
        <v>40012</v>
      </c>
      <c r="C2119" s="123">
        <f>IF('表格编辑 '!E2121="","",'表格编辑 '!E2121)</f>
        <v>29</v>
      </c>
      <c r="D2119" s="123" t="str">
        <f>IF('表格编辑 '!F2121="","",'表格编辑 '!F2121)</f>
        <v>AI_born_event(RECEIVER, ARG0, ARG1, ARG2, ARG3,ARG4)</v>
      </c>
      <c r="E2119" s="123" t="str">
        <f>IF('表格编辑 '!G2121="","",'表格编辑 '!G2121)</f>
        <v>AI_update_event(RECEIVER, ARG0, ARG1, ARG2, ARG3,ARG4)</v>
      </c>
      <c r="F2119" s="123" t="str">
        <f>IF('表格编辑 '!H2121="","",'表格编辑 '!H2121)</f>
        <v/>
      </c>
      <c r="G2119" s="123" t="str">
        <f>IF('表格编辑 '!I2121="","",'表格编辑 '!I2121)</f>
        <v/>
      </c>
      <c r="H2119" s="123" t="str">
        <f>IF('表格编辑 '!J2121="","",'表格编辑 '!J2121)</f>
        <v>test_deadth_event(RECEIVER, ARG0, ARG1, ARG2, ARG3,ARG4)</v>
      </c>
      <c r="I2119" s="123">
        <f>IF('表格编辑 '!K2121="","",'表格编辑 '!K2121)</f>
        <v>0</v>
      </c>
      <c r="J2119" s="123" t="str">
        <f>IF('表格编辑 '!L2121="","",'表格编辑 '!L2121)</f>
        <v/>
      </c>
      <c r="K2119" s="123" t="str">
        <f>IF('表格编辑 '!M2121="","",'表格编辑 '!M2121)</f>
        <v/>
      </c>
      <c r="L2119" s="123" t="str">
        <f>IF('表格编辑 '!N2121="","",'表格编辑 '!N2121)</f>
        <v/>
      </c>
      <c r="M2119" s="123" t="str">
        <f>IF('表格编辑 '!O2121="","",'表格编辑 '!O2121)</f>
        <v/>
      </c>
      <c r="N2119" s="123" t="str">
        <f>IF('表格编辑 '!P2121="","",'表格编辑 '!P2121)</f>
        <v/>
      </c>
      <c r="O2119" s="123" t="str">
        <f>IF('表格编辑 '!Q2121="","",'表格编辑 '!Q2121)</f>
        <v/>
      </c>
      <c r="P2119" s="123" t="str">
        <f>IF('表格编辑 '!R2121="","",'表格编辑 '!R2121)</f>
        <v/>
      </c>
      <c r="Q2119" s="123" t="str">
        <f>IF('表格编辑 '!S2121="","",'表格编辑 '!S2121)</f>
        <v/>
      </c>
      <c r="R2119" s="123" t="str">
        <f>IF('表格编辑 '!T2121="","",'表格编辑 '!T2121)</f>
        <v/>
      </c>
      <c r="S2119" s="123" t="str">
        <f>IF('表格编辑 '!U2121="","",'表格编辑 '!U2121)</f>
        <v/>
      </c>
      <c r="T2119" s="123" t="str">
        <f>IF('表格编辑 '!V2121="","",'表格编辑 '!V2121)</f>
        <v/>
      </c>
      <c r="U2119" s="123" t="str">
        <f>IF('表格编辑 '!W2121="","",'表格编辑 '!W2121)</f>
        <v/>
      </c>
      <c r="V2119" s="123" t="str">
        <f>IF('表格编辑 '!X2121="","",'表格编辑 '!X2121)</f>
        <v/>
      </c>
      <c r="W2119" s="123" t="str">
        <f>IF('表格编辑 '!Y2121="","",'表格编辑 '!Y2121)</f>
        <v/>
      </c>
      <c r="X2119" s="123" t="str">
        <f>IF('表格编辑 '!Z2121="","",'表格编辑 '!Z2121)</f>
        <v/>
      </c>
      <c r="Y2119" s="123" t="str">
        <f>IF('表格编辑 '!AA2121="","",'表格编辑 '!AA2121)</f>
        <v/>
      </c>
      <c r="Z2119" s="123" t="str">
        <f>IF('表格编辑 '!AB2121="","",'表格编辑 '!AB2121)</f>
        <v/>
      </c>
      <c r="AA2119" s="123" t="str">
        <f>IF('表格编辑 '!AC2121="","",'表格编辑 '!AC2121)</f>
        <v/>
      </c>
      <c r="AB2119" s="123" t="str">
        <f>IF('表格编辑 '!AD2121="","",'表格编辑 '!AD2121)</f>
        <v/>
      </c>
      <c r="AC2119" s="123" t="str">
        <f>IF('表格编辑 '!AE2121="","",'表格编辑 '!AE2121)</f>
        <v/>
      </c>
      <c r="AD2119" s="123" t="str">
        <f>IF('表格编辑 '!AF2121="","",'表格编辑 '!AF2121)</f>
        <v/>
      </c>
    </row>
    <row r="2120" spans="1:30">
      <c r="A2120" s="123">
        <f>IF('表格编辑 '!A2122="","",'表格编辑 '!A2122)</f>
        <v>70013</v>
      </c>
      <c r="B2120" s="123">
        <f>IF('表格编辑 '!B2122="","",'表格编辑 '!B2122)</f>
        <v>40013</v>
      </c>
      <c r="C2120" s="123">
        <f>IF('表格编辑 '!E2122="","",'表格编辑 '!E2122)</f>
        <v>24</v>
      </c>
      <c r="D2120" s="123" t="str">
        <f>IF('表格编辑 '!F2122="","",'表格编辑 '!F2122)</f>
        <v>AI_born_event(RECEIVER, ARG0, ARG1, ARG2, ARG3,ARG4)</v>
      </c>
      <c r="E2120" s="123" t="str">
        <f>IF('表格编辑 '!G2122="","",'表格编辑 '!G2122)</f>
        <v>AI_update_event(RECEIVER, ARG0, ARG1, ARG2, ARG3,ARG4)</v>
      </c>
      <c r="F2120" s="123" t="str">
        <f>IF('表格编辑 '!H2122="","",'表格编辑 '!H2122)</f>
        <v/>
      </c>
      <c r="G2120" s="123" t="str">
        <f>IF('表格编辑 '!I2122="","",'表格编辑 '!I2122)</f>
        <v/>
      </c>
      <c r="H2120" s="123" t="str">
        <f>IF('表格编辑 '!J2122="","",'表格编辑 '!J2122)</f>
        <v>test_deadth_event(RECEIVER, ARG0, ARG1, ARG2, ARG3,ARG4)</v>
      </c>
      <c r="I2120" s="123">
        <f>IF('表格编辑 '!K2122="","",'表格编辑 '!K2122)</f>
        <v>0</v>
      </c>
      <c r="J2120" s="123" t="str">
        <f>IF('表格编辑 '!L2122="","",'表格编辑 '!L2122)</f>
        <v/>
      </c>
      <c r="K2120" s="123" t="str">
        <f>IF('表格编辑 '!M2122="","",'表格编辑 '!M2122)</f>
        <v/>
      </c>
      <c r="L2120" s="123" t="str">
        <f>IF('表格编辑 '!N2122="","",'表格编辑 '!N2122)</f>
        <v/>
      </c>
      <c r="M2120" s="123" t="str">
        <f>IF('表格编辑 '!O2122="","",'表格编辑 '!O2122)</f>
        <v/>
      </c>
      <c r="N2120" s="123" t="str">
        <f>IF('表格编辑 '!P2122="","",'表格编辑 '!P2122)</f>
        <v/>
      </c>
      <c r="O2120" s="123" t="str">
        <f>IF('表格编辑 '!Q2122="","",'表格编辑 '!Q2122)</f>
        <v/>
      </c>
      <c r="P2120" s="123" t="str">
        <f>IF('表格编辑 '!R2122="","",'表格编辑 '!R2122)</f>
        <v/>
      </c>
      <c r="Q2120" s="123" t="str">
        <f>IF('表格编辑 '!S2122="","",'表格编辑 '!S2122)</f>
        <v/>
      </c>
      <c r="R2120" s="123" t="str">
        <f>IF('表格编辑 '!T2122="","",'表格编辑 '!T2122)</f>
        <v/>
      </c>
      <c r="S2120" s="123" t="str">
        <f>IF('表格编辑 '!U2122="","",'表格编辑 '!U2122)</f>
        <v/>
      </c>
      <c r="T2120" s="123" t="str">
        <f>IF('表格编辑 '!V2122="","",'表格编辑 '!V2122)</f>
        <v/>
      </c>
      <c r="U2120" s="123" t="str">
        <f>IF('表格编辑 '!W2122="","",'表格编辑 '!W2122)</f>
        <v/>
      </c>
      <c r="V2120" s="123" t="str">
        <f>IF('表格编辑 '!X2122="","",'表格编辑 '!X2122)</f>
        <v/>
      </c>
      <c r="W2120" s="123" t="str">
        <f>IF('表格编辑 '!Y2122="","",'表格编辑 '!Y2122)</f>
        <v/>
      </c>
      <c r="X2120" s="123" t="str">
        <f>IF('表格编辑 '!Z2122="","",'表格编辑 '!Z2122)</f>
        <v/>
      </c>
      <c r="Y2120" s="123" t="str">
        <f>IF('表格编辑 '!AA2122="","",'表格编辑 '!AA2122)</f>
        <v/>
      </c>
      <c r="Z2120" s="123" t="str">
        <f>IF('表格编辑 '!AB2122="","",'表格编辑 '!AB2122)</f>
        <v/>
      </c>
      <c r="AA2120" s="123" t="str">
        <f>IF('表格编辑 '!AC2122="","",'表格编辑 '!AC2122)</f>
        <v/>
      </c>
      <c r="AB2120" s="123" t="str">
        <f>IF('表格编辑 '!AD2122="","",'表格编辑 '!AD2122)</f>
        <v/>
      </c>
      <c r="AC2120" s="123" t="str">
        <f>IF('表格编辑 '!AE2122="","",'表格编辑 '!AE2122)</f>
        <v/>
      </c>
      <c r="AD2120" s="123" t="str">
        <f>IF('表格编辑 '!AF2122="","",'表格编辑 '!AF2122)</f>
        <v/>
      </c>
    </row>
    <row r="2121" spans="1:30">
      <c r="A2121" s="123">
        <f>IF('表格编辑 '!A2123="","",'表格编辑 '!A2123)</f>
        <v>70014</v>
      </c>
      <c r="B2121" s="123">
        <f>IF('表格编辑 '!B2123="","",'表格编辑 '!B2123)</f>
        <v>40014</v>
      </c>
      <c r="C2121" s="123">
        <f>IF('表格编辑 '!E2123="","",'表格编辑 '!E2123)</f>
        <v>1</v>
      </c>
      <c r="D2121" s="123" t="str">
        <f>IF('表格编辑 '!F2123="","",'表格编辑 '!F2123)</f>
        <v>AI_born_event(RECEIVER, ARG0, ARG1, ARG2, ARG3,ARG4)</v>
      </c>
      <c r="E2121" s="123" t="str">
        <f>IF('表格编辑 '!G2123="","",'表格编辑 '!G2123)</f>
        <v>AI_update_event(RECEIVER, ARG0, ARG1, ARG2, ARG3,ARG4)</v>
      </c>
      <c r="F2121" s="123" t="str">
        <f>IF('表格编辑 '!H2123="","",'表格编辑 '!H2123)</f>
        <v/>
      </c>
      <c r="G2121" s="123" t="str">
        <f>IF('表格编辑 '!I2123="","",'表格编辑 '!I2123)</f>
        <v/>
      </c>
      <c r="H2121" s="123" t="str">
        <f>IF('表格编辑 '!J2123="","",'表格编辑 '!J2123)</f>
        <v>test_deadth_event(RECEIVER, ARG0, ARG1, ARG2, ARG3,ARG4)</v>
      </c>
      <c r="I2121" s="123">
        <f>IF('表格编辑 '!K2123="","",'表格编辑 '!K2123)</f>
        <v>0</v>
      </c>
      <c r="J2121" s="123" t="str">
        <f>IF('表格编辑 '!L2123="","",'表格编辑 '!L2123)</f>
        <v/>
      </c>
      <c r="K2121" s="123" t="str">
        <f>IF('表格编辑 '!M2123="","",'表格编辑 '!M2123)</f>
        <v/>
      </c>
      <c r="L2121" s="123" t="str">
        <f>IF('表格编辑 '!N2123="","",'表格编辑 '!N2123)</f>
        <v/>
      </c>
      <c r="M2121" s="123" t="str">
        <f>IF('表格编辑 '!O2123="","",'表格编辑 '!O2123)</f>
        <v/>
      </c>
      <c r="N2121" s="123" t="str">
        <f>IF('表格编辑 '!P2123="","",'表格编辑 '!P2123)</f>
        <v/>
      </c>
      <c r="O2121" s="123" t="str">
        <f>IF('表格编辑 '!Q2123="","",'表格编辑 '!Q2123)</f>
        <v/>
      </c>
      <c r="P2121" s="123" t="str">
        <f>IF('表格编辑 '!R2123="","",'表格编辑 '!R2123)</f>
        <v/>
      </c>
      <c r="Q2121" s="123" t="str">
        <f>IF('表格编辑 '!S2123="","",'表格编辑 '!S2123)</f>
        <v/>
      </c>
      <c r="R2121" s="123" t="str">
        <f>IF('表格编辑 '!T2123="","",'表格编辑 '!T2123)</f>
        <v/>
      </c>
      <c r="S2121" s="123" t="str">
        <f>IF('表格编辑 '!U2123="","",'表格编辑 '!U2123)</f>
        <v/>
      </c>
      <c r="T2121" s="123" t="str">
        <f>IF('表格编辑 '!V2123="","",'表格编辑 '!V2123)</f>
        <v/>
      </c>
      <c r="U2121" s="123" t="str">
        <f>IF('表格编辑 '!W2123="","",'表格编辑 '!W2123)</f>
        <v/>
      </c>
      <c r="V2121" s="123" t="str">
        <f>IF('表格编辑 '!X2123="","",'表格编辑 '!X2123)</f>
        <v/>
      </c>
      <c r="W2121" s="123" t="str">
        <f>IF('表格编辑 '!Y2123="","",'表格编辑 '!Y2123)</f>
        <v/>
      </c>
      <c r="X2121" s="123" t="str">
        <f>IF('表格编辑 '!Z2123="","",'表格编辑 '!Z2123)</f>
        <v/>
      </c>
      <c r="Y2121" s="123" t="str">
        <f>IF('表格编辑 '!AA2123="","",'表格编辑 '!AA2123)</f>
        <v/>
      </c>
      <c r="Z2121" s="123" t="str">
        <f>IF('表格编辑 '!AB2123="","",'表格编辑 '!AB2123)</f>
        <v/>
      </c>
      <c r="AA2121" s="123" t="str">
        <f>IF('表格编辑 '!AC2123="","",'表格编辑 '!AC2123)</f>
        <v/>
      </c>
      <c r="AB2121" s="123" t="str">
        <f>IF('表格编辑 '!AD2123="","",'表格编辑 '!AD2123)</f>
        <v/>
      </c>
      <c r="AC2121" s="123" t="str">
        <f>IF('表格编辑 '!AE2123="","",'表格编辑 '!AE2123)</f>
        <v/>
      </c>
      <c r="AD2121" s="123" t="str">
        <f>IF('表格编辑 '!AF2123="","",'表格编辑 '!AF2123)</f>
        <v/>
      </c>
    </row>
    <row r="2122" spans="1:30">
      <c r="A2122" s="123">
        <f>IF('表格编辑 '!A2124="","",'表格编辑 '!A2124)</f>
        <v>70015</v>
      </c>
      <c r="B2122" s="123">
        <f>IF('表格编辑 '!B2124="","",'表格编辑 '!B2124)</f>
        <v>40015</v>
      </c>
      <c r="C2122" s="123">
        <f>IF('表格编辑 '!E2124="","",'表格编辑 '!E2124)</f>
        <v>1</v>
      </c>
      <c r="D2122" s="123" t="str">
        <f>IF('表格编辑 '!F2124="","",'表格编辑 '!F2124)</f>
        <v>AI_born_event(RECEIVER, ARG0, ARG1, ARG2, ARG3,ARG4)</v>
      </c>
      <c r="E2122" s="123" t="str">
        <f>IF('表格编辑 '!G2124="","",'表格编辑 '!G2124)</f>
        <v>AI_update_event(RECEIVER, ARG0, ARG1, ARG2, ARG3,ARG4)</v>
      </c>
      <c r="F2122" s="123" t="str">
        <f>IF('表格编辑 '!H2124="","",'表格编辑 '!H2124)</f>
        <v/>
      </c>
      <c r="G2122" s="123" t="str">
        <f>IF('表格编辑 '!I2124="","",'表格编辑 '!I2124)</f>
        <v/>
      </c>
      <c r="H2122" s="123" t="str">
        <f>IF('表格编辑 '!J2124="","",'表格编辑 '!J2124)</f>
        <v>test_deadth_event(RECEIVER, ARG0, ARG1, ARG2, ARG3,ARG4)</v>
      </c>
      <c r="I2122" s="123">
        <f>IF('表格编辑 '!K2124="","",'表格编辑 '!K2124)</f>
        <v>0</v>
      </c>
      <c r="J2122" s="123" t="str">
        <f>IF('表格编辑 '!L2124="","",'表格编辑 '!L2124)</f>
        <v/>
      </c>
      <c r="K2122" s="123" t="str">
        <f>IF('表格编辑 '!M2124="","",'表格编辑 '!M2124)</f>
        <v/>
      </c>
      <c r="L2122" s="123" t="str">
        <f>IF('表格编辑 '!N2124="","",'表格编辑 '!N2124)</f>
        <v/>
      </c>
      <c r="M2122" s="123" t="str">
        <f>IF('表格编辑 '!O2124="","",'表格编辑 '!O2124)</f>
        <v/>
      </c>
      <c r="N2122" s="123" t="str">
        <f>IF('表格编辑 '!P2124="","",'表格编辑 '!P2124)</f>
        <v/>
      </c>
      <c r="O2122" s="123" t="str">
        <f>IF('表格编辑 '!Q2124="","",'表格编辑 '!Q2124)</f>
        <v/>
      </c>
      <c r="P2122" s="123" t="str">
        <f>IF('表格编辑 '!R2124="","",'表格编辑 '!R2124)</f>
        <v/>
      </c>
      <c r="Q2122" s="123" t="str">
        <f>IF('表格编辑 '!S2124="","",'表格编辑 '!S2124)</f>
        <v/>
      </c>
      <c r="R2122" s="123" t="str">
        <f>IF('表格编辑 '!T2124="","",'表格编辑 '!T2124)</f>
        <v/>
      </c>
      <c r="S2122" s="123" t="str">
        <f>IF('表格编辑 '!U2124="","",'表格编辑 '!U2124)</f>
        <v/>
      </c>
      <c r="T2122" s="123" t="str">
        <f>IF('表格编辑 '!V2124="","",'表格编辑 '!V2124)</f>
        <v/>
      </c>
      <c r="U2122" s="123" t="str">
        <f>IF('表格编辑 '!W2124="","",'表格编辑 '!W2124)</f>
        <v/>
      </c>
      <c r="V2122" s="123" t="str">
        <f>IF('表格编辑 '!X2124="","",'表格编辑 '!X2124)</f>
        <v/>
      </c>
      <c r="W2122" s="123" t="str">
        <f>IF('表格编辑 '!Y2124="","",'表格编辑 '!Y2124)</f>
        <v/>
      </c>
      <c r="X2122" s="123" t="str">
        <f>IF('表格编辑 '!Z2124="","",'表格编辑 '!Z2124)</f>
        <v/>
      </c>
      <c r="Y2122" s="123" t="str">
        <f>IF('表格编辑 '!AA2124="","",'表格编辑 '!AA2124)</f>
        <v/>
      </c>
      <c r="Z2122" s="123" t="str">
        <f>IF('表格编辑 '!AB2124="","",'表格编辑 '!AB2124)</f>
        <v/>
      </c>
      <c r="AA2122" s="123" t="str">
        <f>IF('表格编辑 '!AC2124="","",'表格编辑 '!AC2124)</f>
        <v/>
      </c>
      <c r="AB2122" s="123" t="str">
        <f>IF('表格编辑 '!AD2124="","",'表格编辑 '!AD2124)</f>
        <v/>
      </c>
      <c r="AC2122" s="123" t="str">
        <f>IF('表格编辑 '!AE2124="","",'表格编辑 '!AE2124)</f>
        <v/>
      </c>
      <c r="AD2122" s="123" t="str">
        <f>IF('表格编辑 '!AF2124="","",'表格编辑 '!AF2124)</f>
        <v/>
      </c>
    </row>
    <row r="2123" spans="1:30">
      <c r="A2123" s="123">
        <f>IF('表格编辑 '!A2125="","",'表格编辑 '!A2125)</f>
        <v>70016</v>
      </c>
      <c r="B2123" s="123">
        <f>IF('表格编辑 '!B2125="","",'表格编辑 '!B2125)</f>
        <v>40016</v>
      </c>
      <c r="C2123" s="123">
        <f>IF('表格编辑 '!E2125="","",'表格编辑 '!E2125)</f>
        <v>1</v>
      </c>
      <c r="D2123" s="123" t="str">
        <f>IF('表格编辑 '!F2125="","",'表格编辑 '!F2125)</f>
        <v>AI_born_event(RECEIVER, ARG0, ARG1, ARG2, ARG3,ARG4)</v>
      </c>
      <c r="E2123" s="123" t="str">
        <f>IF('表格编辑 '!G2125="","",'表格编辑 '!G2125)</f>
        <v>AI_update_event(RECEIVER, ARG0, ARG1, ARG2, ARG3,ARG4)</v>
      </c>
      <c r="F2123" s="123" t="str">
        <f>IF('表格编辑 '!H2125="","",'表格编辑 '!H2125)</f>
        <v/>
      </c>
      <c r="G2123" s="123" t="str">
        <f>IF('表格编辑 '!I2125="","",'表格编辑 '!I2125)</f>
        <v/>
      </c>
      <c r="H2123" s="123" t="str">
        <f>IF('表格编辑 '!J2125="","",'表格编辑 '!J2125)</f>
        <v>test_deadth_event(RECEIVER, ARG0, ARG1, ARG2, ARG3,ARG4)</v>
      </c>
      <c r="I2123" s="123">
        <f>IF('表格编辑 '!K2125="","",'表格编辑 '!K2125)</f>
        <v>0</v>
      </c>
      <c r="J2123" s="123" t="str">
        <f>IF('表格编辑 '!L2125="","",'表格编辑 '!L2125)</f>
        <v/>
      </c>
      <c r="K2123" s="123" t="str">
        <f>IF('表格编辑 '!M2125="","",'表格编辑 '!M2125)</f>
        <v/>
      </c>
      <c r="L2123" s="123" t="str">
        <f>IF('表格编辑 '!N2125="","",'表格编辑 '!N2125)</f>
        <v/>
      </c>
      <c r="M2123" s="123" t="str">
        <f>IF('表格编辑 '!O2125="","",'表格编辑 '!O2125)</f>
        <v/>
      </c>
      <c r="N2123" s="123" t="str">
        <f>IF('表格编辑 '!P2125="","",'表格编辑 '!P2125)</f>
        <v/>
      </c>
      <c r="O2123" s="123" t="str">
        <f>IF('表格编辑 '!Q2125="","",'表格编辑 '!Q2125)</f>
        <v/>
      </c>
      <c r="P2123" s="123" t="str">
        <f>IF('表格编辑 '!R2125="","",'表格编辑 '!R2125)</f>
        <v/>
      </c>
      <c r="Q2123" s="123" t="str">
        <f>IF('表格编辑 '!S2125="","",'表格编辑 '!S2125)</f>
        <v/>
      </c>
      <c r="R2123" s="123" t="str">
        <f>IF('表格编辑 '!T2125="","",'表格编辑 '!T2125)</f>
        <v/>
      </c>
      <c r="S2123" s="123" t="str">
        <f>IF('表格编辑 '!U2125="","",'表格编辑 '!U2125)</f>
        <v/>
      </c>
      <c r="T2123" s="123" t="str">
        <f>IF('表格编辑 '!V2125="","",'表格编辑 '!V2125)</f>
        <v/>
      </c>
      <c r="U2123" s="123" t="str">
        <f>IF('表格编辑 '!W2125="","",'表格编辑 '!W2125)</f>
        <v/>
      </c>
      <c r="V2123" s="123" t="str">
        <f>IF('表格编辑 '!X2125="","",'表格编辑 '!X2125)</f>
        <v/>
      </c>
      <c r="W2123" s="123" t="str">
        <f>IF('表格编辑 '!Y2125="","",'表格编辑 '!Y2125)</f>
        <v/>
      </c>
      <c r="X2123" s="123" t="str">
        <f>IF('表格编辑 '!Z2125="","",'表格编辑 '!Z2125)</f>
        <v/>
      </c>
      <c r="Y2123" s="123" t="str">
        <f>IF('表格编辑 '!AA2125="","",'表格编辑 '!AA2125)</f>
        <v/>
      </c>
      <c r="Z2123" s="123" t="str">
        <f>IF('表格编辑 '!AB2125="","",'表格编辑 '!AB2125)</f>
        <v/>
      </c>
      <c r="AA2123" s="123" t="str">
        <f>IF('表格编辑 '!AC2125="","",'表格编辑 '!AC2125)</f>
        <v/>
      </c>
      <c r="AB2123" s="123" t="str">
        <f>IF('表格编辑 '!AD2125="","",'表格编辑 '!AD2125)</f>
        <v/>
      </c>
      <c r="AC2123" s="123" t="str">
        <f>IF('表格编辑 '!AE2125="","",'表格编辑 '!AE2125)</f>
        <v/>
      </c>
      <c r="AD2123" s="123" t="str">
        <f>IF('表格编辑 '!AF2125="","",'表格编辑 '!AF2125)</f>
        <v/>
      </c>
    </row>
    <row r="2124" spans="1:30">
      <c r="A2124" s="123">
        <f>IF('表格编辑 '!A2126="","",'表格编辑 '!A2126)</f>
        <v>70017</v>
      </c>
      <c r="B2124" s="123">
        <f>IF('表格编辑 '!B2126="","",'表格编辑 '!B2126)</f>
        <v>40017</v>
      </c>
      <c r="C2124" s="123">
        <f>IF('表格编辑 '!E2126="","",'表格编辑 '!E2126)</f>
        <v>23</v>
      </c>
      <c r="D2124" s="123" t="str">
        <f>IF('表格编辑 '!F2126="","",'表格编辑 '!F2126)</f>
        <v>AI_born_event(RECEIVER, ARG0, ARG1, ARG2, ARG3,ARG4)</v>
      </c>
      <c r="E2124" s="123" t="str">
        <f>IF('表格编辑 '!G2126="","",'表格编辑 '!G2126)</f>
        <v>AI_update_event(RECEIVER, ARG0, ARG1, ARG2, ARG3,ARG4)</v>
      </c>
      <c r="F2124" s="123" t="str">
        <f>IF('表格编辑 '!H2126="","",'表格编辑 '!H2126)</f>
        <v/>
      </c>
      <c r="G2124" s="123" t="str">
        <f>IF('表格编辑 '!I2126="","",'表格编辑 '!I2126)</f>
        <v/>
      </c>
      <c r="H2124" s="123" t="str">
        <f>IF('表格编辑 '!J2126="","",'表格编辑 '!J2126)</f>
        <v>test_deadth_event(RECEIVER, ARG0, ARG1, ARG2, ARG3,ARG4)</v>
      </c>
      <c r="I2124" s="123">
        <f>IF('表格编辑 '!K2126="","",'表格编辑 '!K2126)</f>
        <v>0</v>
      </c>
      <c r="J2124" s="123" t="str">
        <f>IF('表格编辑 '!L2126="","",'表格编辑 '!L2126)</f>
        <v/>
      </c>
      <c r="K2124" s="123" t="str">
        <f>IF('表格编辑 '!M2126="","",'表格编辑 '!M2126)</f>
        <v/>
      </c>
      <c r="L2124" s="123" t="str">
        <f>IF('表格编辑 '!N2126="","",'表格编辑 '!N2126)</f>
        <v/>
      </c>
      <c r="M2124" s="123" t="str">
        <f>IF('表格编辑 '!O2126="","",'表格编辑 '!O2126)</f>
        <v/>
      </c>
      <c r="N2124" s="123" t="str">
        <f>IF('表格编辑 '!P2126="","",'表格编辑 '!P2126)</f>
        <v/>
      </c>
      <c r="O2124" s="123" t="str">
        <f>IF('表格编辑 '!Q2126="","",'表格编辑 '!Q2126)</f>
        <v/>
      </c>
      <c r="P2124" s="123" t="str">
        <f>IF('表格编辑 '!R2126="","",'表格编辑 '!R2126)</f>
        <v/>
      </c>
      <c r="Q2124" s="123" t="str">
        <f>IF('表格编辑 '!S2126="","",'表格编辑 '!S2126)</f>
        <v/>
      </c>
      <c r="R2124" s="123" t="str">
        <f>IF('表格编辑 '!T2126="","",'表格编辑 '!T2126)</f>
        <v/>
      </c>
      <c r="S2124" s="123" t="str">
        <f>IF('表格编辑 '!U2126="","",'表格编辑 '!U2126)</f>
        <v/>
      </c>
      <c r="T2124" s="123" t="str">
        <f>IF('表格编辑 '!V2126="","",'表格编辑 '!V2126)</f>
        <v/>
      </c>
      <c r="U2124" s="123" t="str">
        <f>IF('表格编辑 '!W2126="","",'表格编辑 '!W2126)</f>
        <v/>
      </c>
      <c r="V2124" s="123" t="str">
        <f>IF('表格编辑 '!X2126="","",'表格编辑 '!X2126)</f>
        <v/>
      </c>
      <c r="W2124" s="123" t="str">
        <f>IF('表格编辑 '!Y2126="","",'表格编辑 '!Y2126)</f>
        <v/>
      </c>
      <c r="X2124" s="123" t="str">
        <f>IF('表格编辑 '!Z2126="","",'表格编辑 '!Z2126)</f>
        <v/>
      </c>
      <c r="Y2124" s="123" t="str">
        <f>IF('表格编辑 '!AA2126="","",'表格编辑 '!AA2126)</f>
        <v/>
      </c>
      <c r="Z2124" s="123" t="str">
        <f>IF('表格编辑 '!AB2126="","",'表格编辑 '!AB2126)</f>
        <v/>
      </c>
      <c r="AA2124" s="123" t="str">
        <f>IF('表格编辑 '!AC2126="","",'表格编辑 '!AC2126)</f>
        <v/>
      </c>
      <c r="AB2124" s="123" t="str">
        <f>IF('表格编辑 '!AD2126="","",'表格编辑 '!AD2126)</f>
        <v/>
      </c>
      <c r="AC2124" s="123" t="str">
        <f>IF('表格编辑 '!AE2126="","",'表格编辑 '!AE2126)</f>
        <v/>
      </c>
      <c r="AD2124" s="123" t="str">
        <f>IF('表格编辑 '!AF2126="","",'表格编辑 '!AF2126)</f>
        <v/>
      </c>
    </row>
    <row r="2125" spans="1:30">
      <c r="A2125" s="123">
        <f>IF('表格编辑 '!A2127="","",'表格编辑 '!A2127)</f>
        <v>70018</v>
      </c>
      <c r="B2125" s="123">
        <f>IF('表格编辑 '!B2127="","",'表格编辑 '!B2127)</f>
        <v>40018</v>
      </c>
      <c r="C2125" s="123">
        <f>IF('表格编辑 '!E2127="","",'表格编辑 '!E2127)</f>
        <v>1</v>
      </c>
      <c r="D2125" s="123" t="str">
        <f>IF('表格编辑 '!F2127="","",'表格编辑 '!F2127)</f>
        <v>AI_born_event(RECEIVER, ARG0, ARG1, ARG2, ARG3,ARG4)</v>
      </c>
      <c r="E2125" s="123" t="str">
        <f>IF('表格编辑 '!G2127="","",'表格编辑 '!G2127)</f>
        <v>AI_update_event(RECEIVER, ARG0, ARG1, ARG2, ARG3,ARG4)</v>
      </c>
      <c r="F2125" s="123" t="str">
        <f>IF('表格编辑 '!H2127="","",'表格编辑 '!H2127)</f>
        <v/>
      </c>
      <c r="G2125" s="123" t="str">
        <f>IF('表格编辑 '!I2127="","",'表格编辑 '!I2127)</f>
        <v/>
      </c>
      <c r="H2125" s="123" t="str">
        <f>IF('表格编辑 '!J2127="","",'表格编辑 '!J2127)</f>
        <v>test_deadth_event(RECEIVER, ARG0, ARG1, ARG2, ARG3,ARG4)</v>
      </c>
      <c r="I2125" s="123">
        <f>IF('表格编辑 '!K2127="","",'表格编辑 '!K2127)</f>
        <v>0</v>
      </c>
      <c r="J2125" s="123" t="str">
        <f>IF('表格编辑 '!L2127="","",'表格编辑 '!L2127)</f>
        <v/>
      </c>
      <c r="K2125" s="123" t="str">
        <f>IF('表格编辑 '!M2127="","",'表格编辑 '!M2127)</f>
        <v/>
      </c>
      <c r="L2125" s="123" t="str">
        <f>IF('表格编辑 '!N2127="","",'表格编辑 '!N2127)</f>
        <v/>
      </c>
      <c r="M2125" s="123" t="str">
        <f>IF('表格编辑 '!O2127="","",'表格编辑 '!O2127)</f>
        <v/>
      </c>
      <c r="N2125" s="123" t="str">
        <f>IF('表格编辑 '!P2127="","",'表格编辑 '!P2127)</f>
        <v/>
      </c>
      <c r="O2125" s="123" t="str">
        <f>IF('表格编辑 '!Q2127="","",'表格编辑 '!Q2127)</f>
        <v/>
      </c>
      <c r="P2125" s="123" t="str">
        <f>IF('表格编辑 '!R2127="","",'表格编辑 '!R2127)</f>
        <v/>
      </c>
      <c r="Q2125" s="123" t="str">
        <f>IF('表格编辑 '!S2127="","",'表格编辑 '!S2127)</f>
        <v/>
      </c>
      <c r="R2125" s="123" t="str">
        <f>IF('表格编辑 '!T2127="","",'表格编辑 '!T2127)</f>
        <v/>
      </c>
      <c r="S2125" s="123" t="str">
        <f>IF('表格编辑 '!U2127="","",'表格编辑 '!U2127)</f>
        <v/>
      </c>
      <c r="T2125" s="123" t="str">
        <f>IF('表格编辑 '!V2127="","",'表格编辑 '!V2127)</f>
        <v/>
      </c>
      <c r="U2125" s="123" t="str">
        <f>IF('表格编辑 '!W2127="","",'表格编辑 '!W2127)</f>
        <v/>
      </c>
      <c r="V2125" s="123" t="str">
        <f>IF('表格编辑 '!X2127="","",'表格编辑 '!X2127)</f>
        <v/>
      </c>
      <c r="W2125" s="123" t="str">
        <f>IF('表格编辑 '!Y2127="","",'表格编辑 '!Y2127)</f>
        <v/>
      </c>
      <c r="X2125" s="123" t="str">
        <f>IF('表格编辑 '!Z2127="","",'表格编辑 '!Z2127)</f>
        <v/>
      </c>
      <c r="Y2125" s="123" t="str">
        <f>IF('表格编辑 '!AA2127="","",'表格编辑 '!AA2127)</f>
        <v/>
      </c>
      <c r="Z2125" s="123" t="str">
        <f>IF('表格编辑 '!AB2127="","",'表格编辑 '!AB2127)</f>
        <v/>
      </c>
      <c r="AA2125" s="123" t="str">
        <f>IF('表格编辑 '!AC2127="","",'表格编辑 '!AC2127)</f>
        <v/>
      </c>
      <c r="AB2125" s="123" t="str">
        <f>IF('表格编辑 '!AD2127="","",'表格编辑 '!AD2127)</f>
        <v/>
      </c>
      <c r="AC2125" s="123" t="str">
        <f>IF('表格编辑 '!AE2127="","",'表格编辑 '!AE2127)</f>
        <v/>
      </c>
      <c r="AD2125" s="123" t="str">
        <f>IF('表格编辑 '!AF2127="","",'表格编辑 '!AF2127)</f>
        <v/>
      </c>
    </row>
    <row r="2126" spans="1:30">
      <c r="A2126" s="123">
        <f>IF('表格编辑 '!A2128="","",'表格编辑 '!A2128)</f>
        <v>70019</v>
      </c>
      <c r="B2126" s="123">
        <f>IF('表格编辑 '!B2128="","",'表格编辑 '!B2128)</f>
        <v>40019</v>
      </c>
      <c r="C2126" s="123">
        <f>IF('表格编辑 '!E2128="","",'表格编辑 '!E2128)</f>
        <v>31</v>
      </c>
      <c r="D2126" s="123" t="str">
        <f>IF('表格编辑 '!F2128="","",'表格编辑 '!F2128)</f>
        <v>AI_born_event(RECEIVER, ARG0, ARG1, ARG2, ARG3,ARG4)</v>
      </c>
      <c r="E2126" s="123" t="str">
        <f>IF('表格编辑 '!G2128="","",'表格编辑 '!G2128)</f>
        <v>AI_update_event(RECEIVER, ARG0, ARG1, ARG2, ARG3,ARG4)</v>
      </c>
      <c r="F2126" s="123" t="str">
        <f>IF('表格编辑 '!H2128="","",'表格编辑 '!H2128)</f>
        <v/>
      </c>
      <c r="G2126" s="123" t="str">
        <f>IF('表格编辑 '!I2128="","",'表格编辑 '!I2128)</f>
        <v/>
      </c>
      <c r="H2126" s="123" t="str">
        <f>IF('表格编辑 '!J2128="","",'表格编辑 '!J2128)</f>
        <v>test_deadth_event(RECEIVER, ARG0, ARG1, ARG2, ARG3,ARG4)</v>
      </c>
      <c r="I2126" s="123">
        <f>IF('表格编辑 '!K2128="","",'表格编辑 '!K2128)</f>
        <v>0</v>
      </c>
      <c r="J2126" s="123" t="str">
        <f>IF('表格编辑 '!L2128="","",'表格编辑 '!L2128)</f>
        <v/>
      </c>
      <c r="K2126" s="123" t="str">
        <f>IF('表格编辑 '!M2128="","",'表格编辑 '!M2128)</f>
        <v/>
      </c>
      <c r="L2126" s="123" t="str">
        <f>IF('表格编辑 '!N2128="","",'表格编辑 '!N2128)</f>
        <v/>
      </c>
      <c r="M2126" s="123" t="str">
        <f>IF('表格编辑 '!O2128="","",'表格编辑 '!O2128)</f>
        <v/>
      </c>
      <c r="N2126" s="123" t="str">
        <f>IF('表格编辑 '!P2128="","",'表格编辑 '!P2128)</f>
        <v/>
      </c>
      <c r="O2126" s="123" t="str">
        <f>IF('表格编辑 '!Q2128="","",'表格编辑 '!Q2128)</f>
        <v/>
      </c>
      <c r="P2126" s="123" t="str">
        <f>IF('表格编辑 '!R2128="","",'表格编辑 '!R2128)</f>
        <v/>
      </c>
      <c r="Q2126" s="123" t="str">
        <f>IF('表格编辑 '!S2128="","",'表格编辑 '!S2128)</f>
        <v/>
      </c>
      <c r="R2126" s="123" t="str">
        <f>IF('表格编辑 '!T2128="","",'表格编辑 '!T2128)</f>
        <v/>
      </c>
      <c r="S2126" s="123" t="str">
        <f>IF('表格编辑 '!U2128="","",'表格编辑 '!U2128)</f>
        <v/>
      </c>
      <c r="T2126" s="123" t="str">
        <f>IF('表格编辑 '!V2128="","",'表格编辑 '!V2128)</f>
        <v/>
      </c>
      <c r="U2126" s="123" t="str">
        <f>IF('表格编辑 '!W2128="","",'表格编辑 '!W2128)</f>
        <v/>
      </c>
      <c r="V2126" s="123" t="str">
        <f>IF('表格编辑 '!X2128="","",'表格编辑 '!X2128)</f>
        <v/>
      </c>
      <c r="W2126" s="123" t="str">
        <f>IF('表格编辑 '!Y2128="","",'表格编辑 '!Y2128)</f>
        <v/>
      </c>
      <c r="X2126" s="123" t="str">
        <f>IF('表格编辑 '!Z2128="","",'表格编辑 '!Z2128)</f>
        <v/>
      </c>
      <c r="Y2126" s="123" t="str">
        <f>IF('表格编辑 '!AA2128="","",'表格编辑 '!AA2128)</f>
        <v/>
      </c>
      <c r="Z2126" s="123" t="str">
        <f>IF('表格编辑 '!AB2128="","",'表格编辑 '!AB2128)</f>
        <v/>
      </c>
      <c r="AA2126" s="123" t="str">
        <f>IF('表格编辑 '!AC2128="","",'表格编辑 '!AC2128)</f>
        <v/>
      </c>
      <c r="AB2126" s="123" t="str">
        <f>IF('表格编辑 '!AD2128="","",'表格编辑 '!AD2128)</f>
        <v/>
      </c>
      <c r="AC2126" s="123" t="str">
        <f>IF('表格编辑 '!AE2128="","",'表格编辑 '!AE2128)</f>
        <v/>
      </c>
      <c r="AD2126" s="123" t="str">
        <f>IF('表格编辑 '!AF2128="","",'表格编辑 '!AF2128)</f>
        <v/>
      </c>
    </row>
    <row r="2127" spans="1:30">
      <c r="A2127" s="123">
        <f>IF('表格编辑 '!A2129="","",'表格编辑 '!A2129)</f>
        <v>70020</v>
      </c>
      <c r="B2127" s="123">
        <f>IF('表格编辑 '!B2129="","",'表格编辑 '!B2129)</f>
        <v>40020</v>
      </c>
      <c r="C2127" s="123">
        <f>IF('表格编辑 '!E2129="","",'表格编辑 '!E2129)</f>
        <v>1</v>
      </c>
      <c r="D2127" s="123" t="str">
        <f>IF('表格编辑 '!F2129="","",'表格编辑 '!F2129)</f>
        <v>AI_born_event(RECEIVER, ARG0, ARG1, ARG2, ARG3,ARG4)</v>
      </c>
      <c r="E2127" s="123" t="str">
        <f>IF('表格编辑 '!G2129="","",'表格编辑 '!G2129)</f>
        <v>AI_update_event(RECEIVER, ARG0, ARG1, ARG2, ARG3,ARG4)</v>
      </c>
      <c r="F2127" s="123" t="str">
        <f>IF('表格编辑 '!H2129="","",'表格编辑 '!H2129)</f>
        <v/>
      </c>
      <c r="G2127" s="123" t="str">
        <f>IF('表格编辑 '!I2129="","",'表格编辑 '!I2129)</f>
        <v/>
      </c>
      <c r="H2127" s="123" t="str">
        <f>IF('表格编辑 '!J2129="","",'表格编辑 '!J2129)</f>
        <v>test_deadth_event(RECEIVER, ARG0, ARG1, ARG2, ARG3,ARG4)</v>
      </c>
      <c r="I2127" s="123">
        <f>IF('表格编辑 '!K2129="","",'表格编辑 '!K2129)</f>
        <v>0</v>
      </c>
      <c r="J2127" s="123" t="str">
        <f>IF('表格编辑 '!L2129="","",'表格编辑 '!L2129)</f>
        <v/>
      </c>
      <c r="K2127" s="123" t="str">
        <f>IF('表格编辑 '!M2129="","",'表格编辑 '!M2129)</f>
        <v/>
      </c>
      <c r="L2127" s="123" t="str">
        <f>IF('表格编辑 '!N2129="","",'表格编辑 '!N2129)</f>
        <v/>
      </c>
      <c r="M2127" s="123" t="str">
        <f>IF('表格编辑 '!O2129="","",'表格编辑 '!O2129)</f>
        <v/>
      </c>
      <c r="N2127" s="123" t="str">
        <f>IF('表格编辑 '!P2129="","",'表格编辑 '!P2129)</f>
        <v/>
      </c>
      <c r="O2127" s="123" t="str">
        <f>IF('表格编辑 '!Q2129="","",'表格编辑 '!Q2129)</f>
        <v/>
      </c>
      <c r="P2127" s="123" t="str">
        <f>IF('表格编辑 '!R2129="","",'表格编辑 '!R2129)</f>
        <v/>
      </c>
      <c r="Q2127" s="123" t="str">
        <f>IF('表格编辑 '!S2129="","",'表格编辑 '!S2129)</f>
        <v/>
      </c>
      <c r="R2127" s="123" t="str">
        <f>IF('表格编辑 '!T2129="","",'表格编辑 '!T2129)</f>
        <v/>
      </c>
      <c r="S2127" s="123" t="str">
        <f>IF('表格编辑 '!U2129="","",'表格编辑 '!U2129)</f>
        <v/>
      </c>
      <c r="T2127" s="123" t="str">
        <f>IF('表格编辑 '!V2129="","",'表格编辑 '!V2129)</f>
        <v/>
      </c>
      <c r="U2127" s="123" t="str">
        <f>IF('表格编辑 '!W2129="","",'表格编辑 '!W2129)</f>
        <v/>
      </c>
      <c r="V2127" s="123" t="str">
        <f>IF('表格编辑 '!X2129="","",'表格编辑 '!X2129)</f>
        <v/>
      </c>
      <c r="W2127" s="123" t="str">
        <f>IF('表格编辑 '!Y2129="","",'表格编辑 '!Y2129)</f>
        <v/>
      </c>
      <c r="X2127" s="123" t="str">
        <f>IF('表格编辑 '!Z2129="","",'表格编辑 '!Z2129)</f>
        <v/>
      </c>
      <c r="Y2127" s="123" t="str">
        <f>IF('表格编辑 '!AA2129="","",'表格编辑 '!AA2129)</f>
        <v/>
      </c>
      <c r="Z2127" s="123" t="str">
        <f>IF('表格编辑 '!AB2129="","",'表格编辑 '!AB2129)</f>
        <v/>
      </c>
      <c r="AA2127" s="123" t="str">
        <f>IF('表格编辑 '!AC2129="","",'表格编辑 '!AC2129)</f>
        <v/>
      </c>
      <c r="AB2127" s="123" t="str">
        <f>IF('表格编辑 '!AD2129="","",'表格编辑 '!AD2129)</f>
        <v/>
      </c>
      <c r="AC2127" s="123" t="str">
        <f>IF('表格编辑 '!AE2129="","",'表格编辑 '!AE2129)</f>
        <v/>
      </c>
      <c r="AD2127" s="123" t="str">
        <f>IF('表格编辑 '!AF2129="","",'表格编辑 '!AF2129)</f>
        <v/>
      </c>
    </row>
    <row r="2128" spans="1:30">
      <c r="A2128" s="123">
        <f>IF('表格编辑 '!A2130="","",'表格编辑 '!A2130)</f>
        <v>70021</v>
      </c>
      <c r="B2128" s="123">
        <f>IF('表格编辑 '!B2130="","",'表格编辑 '!B2130)</f>
        <v>40021</v>
      </c>
      <c r="C2128" s="123">
        <f>IF('表格编辑 '!E2130="","",'表格编辑 '!E2130)</f>
        <v>1</v>
      </c>
      <c r="D2128" s="123" t="str">
        <f>IF('表格编辑 '!F2130="","",'表格编辑 '!F2130)</f>
        <v>AI_born_event(RECEIVER, ARG0, ARG1, ARG2, ARG3,ARG4)</v>
      </c>
      <c r="E2128" s="123" t="str">
        <f>IF('表格编辑 '!G2130="","",'表格编辑 '!G2130)</f>
        <v>AI_update_event(RECEIVER, ARG0, ARG1, ARG2, ARG3,ARG4)</v>
      </c>
      <c r="F2128" s="123" t="str">
        <f>IF('表格编辑 '!H2130="","",'表格编辑 '!H2130)</f>
        <v/>
      </c>
      <c r="G2128" s="123" t="str">
        <f>IF('表格编辑 '!I2130="","",'表格编辑 '!I2130)</f>
        <v/>
      </c>
      <c r="H2128" s="123" t="str">
        <f>IF('表格编辑 '!J2130="","",'表格编辑 '!J2130)</f>
        <v>test_deadth_event(RECEIVER, ARG0, ARG1, ARG2, ARG3,ARG4)</v>
      </c>
      <c r="I2128" s="123">
        <f>IF('表格编辑 '!K2130="","",'表格编辑 '!K2130)</f>
        <v>0</v>
      </c>
      <c r="J2128" s="123" t="str">
        <f>IF('表格编辑 '!L2130="","",'表格编辑 '!L2130)</f>
        <v/>
      </c>
      <c r="K2128" s="123" t="str">
        <f>IF('表格编辑 '!M2130="","",'表格编辑 '!M2130)</f>
        <v/>
      </c>
      <c r="L2128" s="123" t="str">
        <f>IF('表格编辑 '!N2130="","",'表格编辑 '!N2130)</f>
        <v/>
      </c>
      <c r="M2128" s="123" t="str">
        <f>IF('表格编辑 '!O2130="","",'表格编辑 '!O2130)</f>
        <v/>
      </c>
      <c r="N2128" s="123" t="str">
        <f>IF('表格编辑 '!P2130="","",'表格编辑 '!P2130)</f>
        <v/>
      </c>
      <c r="O2128" s="123" t="str">
        <f>IF('表格编辑 '!Q2130="","",'表格编辑 '!Q2130)</f>
        <v/>
      </c>
      <c r="P2128" s="123" t="str">
        <f>IF('表格编辑 '!R2130="","",'表格编辑 '!R2130)</f>
        <v/>
      </c>
      <c r="Q2128" s="123" t="str">
        <f>IF('表格编辑 '!S2130="","",'表格编辑 '!S2130)</f>
        <v/>
      </c>
      <c r="R2128" s="123" t="str">
        <f>IF('表格编辑 '!T2130="","",'表格编辑 '!T2130)</f>
        <v/>
      </c>
      <c r="S2128" s="123" t="str">
        <f>IF('表格编辑 '!U2130="","",'表格编辑 '!U2130)</f>
        <v/>
      </c>
      <c r="T2128" s="123" t="str">
        <f>IF('表格编辑 '!V2130="","",'表格编辑 '!V2130)</f>
        <v/>
      </c>
      <c r="U2128" s="123" t="str">
        <f>IF('表格编辑 '!W2130="","",'表格编辑 '!W2130)</f>
        <v/>
      </c>
      <c r="V2128" s="123" t="str">
        <f>IF('表格编辑 '!X2130="","",'表格编辑 '!X2130)</f>
        <v/>
      </c>
      <c r="W2128" s="123" t="str">
        <f>IF('表格编辑 '!Y2130="","",'表格编辑 '!Y2130)</f>
        <v/>
      </c>
      <c r="X2128" s="123" t="str">
        <f>IF('表格编辑 '!Z2130="","",'表格编辑 '!Z2130)</f>
        <v/>
      </c>
      <c r="Y2128" s="123" t="str">
        <f>IF('表格编辑 '!AA2130="","",'表格编辑 '!AA2130)</f>
        <v/>
      </c>
      <c r="Z2128" s="123" t="str">
        <f>IF('表格编辑 '!AB2130="","",'表格编辑 '!AB2130)</f>
        <v/>
      </c>
      <c r="AA2128" s="123" t="str">
        <f>IF('表格编辑 '!AC2130="","",'表格编辑 '!AC2130)</f>
        <v/>
      </c>
      <c r="AB2128" s="123" t="str">
        <f>IF('表格编辑 '!AD2130="","",'表格编辑 '!AD2130)</f>
        <v/>
      </c>
      <c r="AC2128" s="123" t="str">
        <f>IF('表格编辑 '!AE2130="","",'表格编辑 '!AE2130)</f>
        <v/>
      </c>
      <c r="AD2128" s="123" t="str">
        <f>IF('表格编辑 '!AF2130="","",'表格编辑 '!AF2130)</f>
        <v/>
      </c>
    </row>
    <row r="2129" spans="1:30">
      <c r="A2129" s="123">
        <f>IF('表格编辑 '!A2131="","",'表格编辑 '!A2131)</f>
        <v>70022</v>
      </c>
      <c r="B2129" s="123">
        <f>IF('表格编辑 '!B2131="","",'表格编辑 '!B2131)</f>
        <v>40022</v>
      </c>
      <c r="C2129" s="123">
        <f>IF('表格编辑 '!E2131="","",'表格编辑 '!E2131)</f>
        <v>1</v>
      </c>
      <c r="D2129" s="123" t="str">
        <f>IF('表格编辑 '!F2131="","",'表格编辑 '!F2131)</f>
        <v>AI_born_event(RECEIVER, ARG0, ARG1, ARG2, ARG3,ARG4)</v>
      </c>
      <c r="E2129" s="123" t="str">
        <f>IF('表格编辑 '!G2131="","",'表格编辑 '!G2131)</f>
        <v>AI_update_event(RECEIVER, ARG0, ARG1, ARG2, ARG3,ARG4)</v>
      </c>
      <c r="F2129" s="123" t="str">
        <f>IF('表格编辑 '!H2131="","",'表格编辑 '!H2131)</f>
        <v/>
      </c>
      <c r="G2129" s="123" t="str">
        <f>IF('表格编辑 '!I2131="","",'表格编辑 '!I2131)</f>
        <v/>
      </c>
      <c r="H2129" s="123" t="str">
        <f>IF('表格编辑 '!J2131="","",'表格编辑 '!J2131)</f>
        <v>test_deadth_event(RECEIVER, ARG0, ARG1, ARG2, ARG3,ARG4)</v>
      </c>
      <c r="I2129" s="123">
        <f>IF('表格编辑 '!K2131="","",'表格编辑 '!K2131)</f>
        <v>0</v>
      </c>
      <c r="J2129" s="123" t="str">
        <f>IF('表格编辑 '!L2131="","",'表格编辑 '!L2131)</f>
        <v/>
      </c>
      <c r="K2129" s="123" t="str">
        <f>IF('表格编辑 '!M2131="","",'表格编辑 '!M2131)</f>
        <v/>
      </c>
      <c r="L2129" s="123" t="str">
        <f>IF('表格编辑 '!N2131="","",'表格编辑 '!N2131)</f>
        <v/>
      </c>
      <c r="M2129" s="123" t="str">
        <f>IF('表格编辑 '!O2131="","",'表格编辑 '!O2131)</f>
        <v/>
      </c>
      <c r="N2129" s="123" t="str">
        <f>IF('表格编辑 '!P2131="","",'表格编辑 '!P2131)</f>
        <v/>
      </c>
      <c r="O2129" s="123" t="str">
        <f>IF('表格编辑 '!Q2131="","",'表格编辑 '!Q2131)</f>
        <v/>
      </c>
      <c r="P2129" s="123" t="str">
        <f>IF('表格编辑 '!R2131="","",'表格编辑 '!R2131)</f>
        <v/>
      </c>
      <c r="Q2129" s="123" t="str">
        <f>IF('表格编辑 '!S2131="","",'表格编辑 '!S2131)</f>
        <v/>
      </c>
      <c r="R2129" s="123" t="str">
        <f>IF('表格编辑 '!T2131="","",'表格编辑 '!T2131)</f>
        <v/>
      </c>
      <c r="S2129" s="123" t="str">
        <f>IF('表格编辑 '!U2131="","",'表格编辑 '!U2131)</f>
        <v/>
      </c>
      <c r="T2129" s="123" t="str">
        <f>IF('表格编辑 '!V2131="","",'表格编辑 '!V2131)</f>
        <v/>
      </c>
      <c r="U2129" s="123" t="str">
        <f>IF('表格编辑 '!W2131="","",'表格编辑 '!W2131)</f>
        <v/>
      </c>
      <c r="V2129" s="123" t="str">
        <f>IF('表格编辑 '!X2131="","",'表格编辑 '!X2131)</f>
        <v/>
      </c>
      <c r="W2129" s="123" t="str">
        <f>IF('表格编辑 '!Y2131="","",'表格编辑 '!Y2131)</f>
        <v/>
      </c>
      <c r="X2129" s="123" t="str">
        <f>IF('表格编辑 '!Z2131="","",'表格编辑 '!Z2131)</f>
        <v/>
      </c>
      <c r="Y2129" s="123" t="str">
        <f>IF('表格编辑 '!AA2131="","",'表格编辑 '!AA2131)</f>
        <v/>
      </c>
      <c r="Z2129" s="123" t="str">
        <f>IF('表格编辑 '!AB2131="","",'表格编辑 '!AB2131)</f>
        <v/>
      </c>
      <c r="AA2129" s="123" t="str">
        <f>IF('表格编辑 '!AC2131="","",'表格编辑 '!AC2131)</f>
        <v/>
      </c>
      <c r="AB2129" s="123" t="str">
        <f>IF('表格编辑 '!AD2131="","",'表格编辑 '!AD2131)</f>
        <v/>
      </c>
      <c r="AC2129" s="123" t="str">
        <f>IF('表格编辑 '!AE2131="","",'表格编辑 '!AE2131)</f>
        <v/>
      </c>
      <c r="AD2129" s="123" t="str">
        <f>IF('表格编辑 '!AF2131="","",'表格编辑 '!AF2131)</f>
        <v/>
      </c>
    </row>
    <row r="2130" spans="1:30">
      <c r="A2130" s="123">
        <f>IF('表格编辑 '!A2132="","",'表格编辑 '!A2132)</f>
        <v>70023</v>
      </c>
      <c r="B2130" s="123">
        <f>IF('表格编辑 '!B2132="","",'表格编辑 '!B2132)</f>
        <v>40023</v>
      </c>
      <c r="C2130" s="123">
        <f>IF('表格编辑 '!E2132="","",'表格编辑 '!E2132)</f>
        <v>1</v>
      </c>
      <c r="D2130" s="123" t="str">
        <f>IF('表格编辑 '!F2132="","",'表格编辑 '!F2132)</f>
        <v>AI_born_event(RECEIVER, ARG0, ARG1, ARG2, ARG3,ARG4)</v>
      </c>
      <c r="E2130" s="123" t="str">
        <f>IF('表格编辑 '!G2132="","",'表格编辑 '!G2132)</f>
        <v>AI_update_event(RECEIVER, ARG0, ARG1, ARG2, ARG3,ARG4)</v>
      </c>
      <c r="F2130" s="123" t="str">
        <f>IF('表格编辑 '!H2132="","",'表格编辑 '!H2132)</f>
        <v/>
      </c>
      <c r="G2130" s="123" t="str">
        <f>IF('表格编辑 '!I2132="","",'表格编辑 '!I2132)</f>
        <v/>
      </c>
      <c r="H2130" s="123" t="str">
        <f>IF('表格编辑 '!J2132="","",'表格编辑 '!J2132)</f>
        <v>test_deadth_event(RECEIVER, ARG0, ARG1, ARG2, ARG3,ARG4)</v>
      </c>
      <c r="I2130" s="123">
        <f>IF('表格编辑 '!K2132="","",'表格编辑 '!K2132)</f>
        <v>0</v>
      </c>
      <c r="J2130" s="123" t="str">
        <f>IF('表格编辑 '!L2132="","",'表格编辑 '!L2132)</f>
        <v/>
      </c>
      <c r="K2130" s="123" t="str">
        <f>IF('表格编辑 '!M2132="","",'表格编辑 '!M2132)</f>
        <v/>
      </c>
      <c r="L2130" s="123" t="str">
        <f>IF('表格编辑 '!N2132="","",'表格编辑 '!N2132)</f>
        <v/>
      </c>
      <c r="M2130" s="123" t="str">
        <f>IF('表格编辑 '!O2132="","",'表格编辑 '!O2132)</f>
        <v/>
      </c>
      <c r="N2130" s="123" t="str">
        <f>IF('表格编辑 '!P2132="","",'表格编辑 '!P2132)</f>
        <v/>
      </c>
      <c r="O2130" s="123" t="str">
        <f>IF('表格编辑 '!Q2132="","",'表格编辑 '!Q2132)</f>
        <v/>
      </c>
      <c r="P2130" s="123" t="str">
        <f>IF('表格编辑 '!R2132="","",'表格编辑 '!R2132)</f>
        <v/>
      </c>
      <c r="Q2130" s="123" t="str">
        <f>IF('表格编辑 '!S2132="","",'表格编辑 '!S2132)</f>
        <v/>
      </c>
      <c r="R2130" s="123" t="str">
        <f>IF('表格编辑 '!T2132="","",'表格编辑 '!T2132)</f>
        <v/>
      </c>
      <c r="S2130" s="123" t="str">
        <f>IF('表格编辑 '!U2132="","",'表格编辑 '!U2132)</f>
        <v/>
      </c>
      <c r="T2130" s="123" t="str">
        <f>IF('表格编辑 '!V2132="","",'表格编辑 '!V2132)</f>
        <v/>
      </c>
      <c r="U2130" s="123" t="str">
        <f>IF('表格编辑 '!W2132="","",'表格编辑 '!W2132)</f>
        <v/>
      </c>
      <c r="V2130" s="123" t="str">
        <f>IF('表格编辑 '!X2132="","",'表格编辑 '!X2132)</f>
        <v/>
      </c>
      <c r="W2130" s="123" t="str">
        <f>IF('表格编辑 '!Y2132="","",'表格编辑 '!Y2132)</f>
        <v/>
      </c>
      <c r="X2130" s="123" t="str">
        <f>IF('表格编辑 '!Z2132="","",'表格编辑 '!Z2132)</f>
        <v/>
      </c>
      <c r="Y2130" s="123" t="str">
        <f>IF('表格编辑 '!AA2132="","",'表格编辑 '!AA2132)</f>
        <v/>
      </c>
      <c r="Z2130" s="123" t="str">
        <f>IF('表格编辑 '!AB2132="","",'表格编辑 '!AB2132)</f>
        <v/>
      </c>
      <c r="AA2130" s="123" t="str">
        <f>IF('表格编辑 '!AC2132="","",'表格编辑 '!AC2132)</f>
        <v/>
      </c>
      <c r="AB2130" s="123" t="str">
        <f>IF('表格编辑 '!AD2132="","",'表格编辑 '!AD2132)</f>
        <v/>
      </c>
      <c r="AC2130" s="123" t="str">
        <f>IF('表格编辑 '!AE2132="","",'表格编辑 '!AE2132)</f>
        <v/>
      </c>
      <c r="AD2130" s="123" t="str">
        <f>IF('表格编辑 '!AF2132="","",'表格编辑 '!AF2132)</f>
        <v/>
      </c>
    </row>
    <row r="2131" spans="1:30">
      <c r="A2131" s="123">
        <f>IF('表格编辑 '!A2133="","",'表格编辑 '!A2133)</f>
        <v>70024</v>
      </c>
      <c r="B2131" s="123">
        <f>IF('表格编辑 '!B2133="","",'表格编辑 '!B2133)</f>
        <v>40024</v>
      </c>
      <c r="C2131" s="123">
        <f>IF('表格编辑 '!E2133="","",'表格编辑 '!E2133)</f>
        <v>30</v>
      </c>
      <c r="D2131" s="123" t="str">
        <f>IF('表格编辑 '!F2133="","",'表格编辑 '!F2133)</f>
        <v>AI_born_event(RECEIVER, ARG0, ARG1, ARG2, ARG3,ARG4)</v>
      </c>
      <c r="E2131" s="123" t="str">
        <f>IF('表格编辑 '!G2133="","",'表格编辑 '!G2133)</f>
        <v>AI_update_event(RECEIVER, ARG0, ARG1, ARG2, ARG3,ARG4)</v>
      </c>
      <c r="F2131" s="123" t="str">
        <f>IF('表格编辑 '!H2133="","",'表格编辑 '!H2133)</f>
        <v/>
      </c>
      <c r="G2131" s="123" t="str">
        <f>IF('表格编辑 '!I2133="","",'表格编辑 '!I2133)</f>
        <v/>
      </c>
      <c r="H2131" s="123" t="str">
        <f>IF('表格编辑 '!J2133="","",'表格编辑 '!J2133)</f>
        <v>test_deadth_event(RECEIVER, ARG0, ARG1, ARG2, ARG3,ARG4)</v>
      </c>
      <c r="I2131" s="123">
        <f>IF('表格编辑 '!K2133="","",'表格编辑 '!K2133)</f>
        <v>0</v>
      </c>
      <c r="J2131" s="123" t="str">
        <f>IF('表格编辑 '!L2133="","",'表格编辑 '!L2133)</f>
        <v/>
      </c>
      <c r="K2131" s="123" t="str">
        <f>IF('表格编辑 '!M2133="","",'表格编辑 '!M2133)</f>
        <v/>
      </c>
      <c r="L2131" s="123" t="str">
        <f>IF('表格编辑 '!N2133="","",'表格编辑 '!N2133)</f>
        <v/>
      </c>
      <c r="M2131" s="123" t="str">
        <f>IF('表格编辑 '!O2133="","",'表格编辑 '!O2133)</f>
        <v/>
      </c>
      <c r="N2131" s="123" t="str">
        <f>IF('表格编辑 '!P2133="","",'表格编辑 '!P2133)</f>
        <v/>
      </c>
      <c r="O2131" s="123" t="str">
        <f>IF('表格编辑 '!Q2133="","",'表格编辑 '!Q2133)</f>
        <v/>
      </c>
      <c r="P2131" s="123" t="str">
        <f>IF('表格编辑 '!R2133="","",'表格编辑 '!R2133)</f>
        <v/>
      </c>
      <c r="Q2131" s="123" t="str">
        <f>IF('表格编辑 '!S2133="","",'表格编辑 '!S2133)</f>
        <v/>
      </c>
      <c r="R2131" s="123" t="str">
        <f>IF('表格编辑 '!T2133="","",'表格编辑 '!T2133)</f>
        <v/>
      </c>
      <c r="S2131" s="123" t="str">
        <f>IF('表格编辑 '!U2133="","",'表格编辑 '!U2133)</f>
        <v/>
      </c>
      <c r="T2131" s="123" t="str">
        <f>IF('表格编辑 '!V2133="","",'表格编辑 '!V2133)</f>
        <v/>
      </c>
      <c r="U2131" s="123" t="str">
        <f>IF('表格编辑 '!W2133="","",'表格编辑 '!W2133)</f>
        <v/>
      </c>
      <c r="V2131" s="123" t="str">
        <f>IF('表格编辑 '!X2133="","",'表格编辑 '!X2133)</f>
        <v/>
      </c>
      <c r="W2131" s="123" t="str">
        <f>IF('表格编辑 '!Y2133="","",'表格编辑 '!Y2133)</f>
        <v/>
      </c>
      <c r="X2131" s="123" t="str">
        <f>IF('表格编辑 '!Z2133="","",'表格编辑 '!Z2133)</f>
        <v/>
      </c>
      <c r="Y2131" s="123" t="str">
        <f>IF('表格编辑 '!AA2133="","",'表格编辑 '!AA2133)</f>
        <v/>
      </c>
      <c r="Z2131" s="123" t="str">
        <f>IF('表格编辑 '!AB2133="","",'表格编辑 '!AB2133)</f>
        <v/>
      </c>
      <c r="AA2131" s="123" t="str">
        <f>IF('表格编辑 '!AC2133="","",'表格编辑 '!AC2133)</f>
        <v/>
      </c>
      <c r="AB2131" s="123" t="str">
        <f>IF('表格编辑 '!AD2133="","",'表格编辑 '!AD2133)</f>
        <v/>
      </c>
      <c r="AC2131" s="123" t="str">
        <f>IF('表格编辑 '!AE2133="","",'表格编辑 '!AE2133)</f>
        <v/>
      </c>
      <c r="AD2131" s="123" t="str">
        <f>IF('表格编辑 '!AF2133="","",'表格编辑 '!AF2133)</f>
        <v/>
      </c>
    </row>
    <row r="2132" spans="1:30">
      <c r="A2132" s="123">
        <f>IF('表格编辑 '!A2134="","",'表格编辑 '!A2134)</f>
        <v>70025</v>
      </c>
      <c r="B2132" s="123">
        <f>IF('表格编辑 '!B2134="","",'表格编辑 '!B2134)</f>
        <v>40025</v>
      </c>
      <c r="C2132" s="123">
        <f>IF('表格编辑 '!E2134="","",'表格编辑 '!E2134)</f>
        <v>28</v>
      </c>
      <c r="D2132" s="123" t="str">
        <f>IF('表格编辑 '!F2134="","",'表格编辑 '!F2134)</f>
        <v>AI_born_event(RECEIVER, ARG0, ARG1, ARG2, ARG3,ARG4)</v>
      </c>
      <c r="E2132" s="123" t="str">
        <f>IF('表格编辑 '!G2134="","",'表格编辑 '!G2134)</f>
        <v>AI_update_event(RECEIVER, ARG0, ARG1, ARG2, ARG3,ARG4)</v>
      </c>
      <c r="F2132" s="123" t="str">
        <f>IF('表格编辑 '!H2134="","",'表格编辑 '!H2134)</f>
        <v/>
      </c>
      <c r="G2132" s="123" t="str">
        <f>IF('表格编辑 '!I2134="","",'表格编辑 '!I2134)</f>
        <v/>
      </c>
      <c r="H2132" s="123" t="str">
        <f>IF('表格编辑 '!J2134="","",'表格编辑 '!J2134)</f>
        <v>test_deadth_event(RECEIVER, ARG0, ARG1, ARG2, ARG3,ARG4)</v>
      </c>
      <c r="I2132" s="123">
        <f>IF('表格编辑 '!K2134="","",'表格编辑 '!K2134)</f>
        <v>0</v>
      </c>
      <c r="J2132" s="123" t="str">
        <f>IF('表格编辑 '!L2134="","",'表格编辑 '!L2134)</f>
        <v/>
      </c>
      <c r="K2132" s="123" t="str">
        <f>IF('表格编辑 '!M2134="","",'表格编辑 '!M2134)</f>
        <v/>
      </c>
      <c r="L2132" s="123" t="str">
        <f>IF('表格编辑 '!N2134="","",'表格编辑 '!N2134)</f>
        <v/>
      </c>
      <c r="M2132" s="123" t="str">
        <f>IF('表格编辑 '!O2134="","",'表格编辑 '!O2134)</f>
        <v/>
      </c>
      <c r="N2132" s="123" t="str">
        <f>IF('表格编辑 '!P2134="","",'表格编辑 '!P2134)</f>
        <v/>
      </c>
      <c r="O2132" s="123" t="str">
        <f>IF('表格编辑 '!Q2134="","",'表格编辑 '!Q2134)</f>
        <v/>
      </c>
      <c r="P2132" s="123" t="str">
        <f>IF('表格编辑 '!R2134="","",'表格编辑 '!R2134)</f>
        <v/>
      </c>
      <c r="Q2132" s="123" t="str">
        <f>IF('表格编辑 '!S2134="","",'表格编辑 '!S2134)</f>
        <v/>
      </c>
      <c r="R2132" s="123" t="str">
        <f>IF('表格编辑 '!T2134="","",'表格编辑 '!T2134)</f>
        <v/>
      </c>
      <c r="S2132" s="123" t="str">
        <f>IF('表格编辑 '!U2134="","",'表格编辑 '!U2134)</f>
        <v/>
      </c>
      <c r="T2132" s="123" t="str">
        <f>IF('表格编辑 '!V2134="","",'表格编辑 '!V2134)</f>
        <v/>
      </c>
      <c r="U2132" s="123" t="str">
        <f>IF('表格编辑 '!W2134="","",'表格编辑 '!W2134)</f>
        <v/>
      </c>
      <c r="V2132" s="123" t="str">
        <f>IF('表格编辑 '!X2134="","",'表格编辑 '!X2134)</f>
        <v/>
      </c>
      <c r="W2132" s="123" t="str">
        <f>IF('表格编辑 '!Y2134="","",'表格编辑 '!Y2134)</f>
        <v/>
      </c>
      <c r="X2132" s="123" t="str">
        <f>IF('表格编辑 '!Z2134="","",'表格编辑 '!Z2134)</f>
        <v/>
      </c>
      <c r="Y2132" s="123" t="str">
        <f>IF('表格编辑 '!AA2134="","",'表格编辑 '!AA2134)</f>
        <v/>
      </c>
      <c r="Z2132" s="123" t="str">
        <f>IF('表格编辑 '!AB2134="","",'表格编辑 '!AB2134)</f>
        <v/>
      </c>
      <c r="AA2132" s="123" t="str">
        <f>IF('表格编辑 '!AC2134="","",'表格编辑 '!AC2134)</f>
        <v/>
      </c>
      <c r="AB2132" s="123" t="str">
        <f>IF('表格编辑 '!AD2134="","",'表格编辑 '!AD2134)</f>
        <v/>
      </c>
      <c r="AC2132" s="123" t="str">
        <f>IF('表格编辑 '!AE2134="","",'表格编辑 '!AE2134)</f>
        <v/>
      </c>
      <c r="AD2132" s="123" t="str">
        <f>IF('表格编辑 '!AF2134="","",'表格编辑 '!AF2134)</f>
        <v/>
      </c>
    </row>
    <row r="2133" spans="1:30">
      <c r="A2133" s="123">
        <f>IF('表格编辑 '!A2135="","",'表格编辑 '!A2135)</f>
        <v>70026</v>
      </c>
      <c r="B2133" s="123">
        <f>IF('表格编辑 '!B2135="","",'表格编辑 '!B2135)</f>
        <v>40026</v>
      </c>
      <c r="C2133" s="123">
        <f>IF('表格编辑 '!E2135="","",'表格编辑 '!E2135)</f>
        <v>1</v>
      </c>
      <c r="D2133" s="123" t="str">
        <f>IF('表格编辑 '!F2135="","",'表格编辑 '!F2135)</f>
        <v>AI_born_event(RECEIVER, ARG0, ARG1, ARG2, ARG3,ARG4)</v>
      </c>
      <c r="E2133" s="123" t="str">
        <f>IF('表格编辑 '!G2135="","",'表格编辑 '!G2135)</f>
        <v>AI_update_event(RECEIVER, ARG0, ARG1, ARG2, ARG3,ARG4)</v>
      </c>
      <c r="F2133" s="123" t="str">
        <f>IF('表格编辑 '!H2135="","",'表格编辑 '!H2135)</f>
        <v/>
      </c>
      <c r="G2133" s="123" t="str">
        <f>IF('表格编辑 '!I2135="","",'表格编辑 '!I2135)</f>
        <v/>
      </c>
      <c r="H2133" s="123" t="str">
        <f>IF('表格编辑 '!J2135="","",'表格编辑 '!J2135)</f>
        <v>test_deadth_event(RECEIVER, ARG0, ARG1, ARG2, ARG3,ARG4)</v>
      </c>
      <c r="I2133" s="123">
        <f>IF('表格编辑 '!K2135="","",'表格编辑 '!K2135)</f>
        <v>0</v>
      </c>
      <c r="J2133" s="123" t="str">
        <f>IF('表格编辑 '!L2135="","",'表格编辑 '!L2135)</f>
        <v/>
      </c>
      <c r="K2133" s="123" t="str">
        <f>IF('表格编辑 '!M2135="","",'表格编辑 '!M2135)</f>
        <v/>
      </c>
      <c r="L2133" s="123" t="str">
        <f>IF('表格编辑 '!N2135="","",'表格编辑 '!N2135)</f>
        <v/>
      </c>
      <c r="M2133" s="123" t="str">
        <f>IF('表格编辑 '!O2135="","",'表格编辑 '!O2135)</f>
        <v/>
      </c>
      <c r="N2133" s="123" t="str">
        <f>IF('表格编辑 '!P2135="","",'表格编辑 '!P2135)</f>
        <v/>
      </c>
      <c r="O2133" s="123" t="str">
        <f>IF('表格编辑 '!Q2135="","",'表格编辑 '!Q2135)</f>
        <v/>
      </c>
      <c r="P2133" s="123" t="str">
        <f>IF('表格编辑 '!R2135="","",'表格编辑 '!R2135)</f>
        <v/>
      </c>
      <c r="Q2133" s="123" t="str">
        <f>IF('表格编辑 '!S2135="","",'表格编辑 '!S2135)</f>
        <v/>
      </c>
      <c r="R2133" s="123" t="str">
        <f>IF('表格编辑 '!T2135="","",'表格编辑 '!T2135)</f>
        <v/>
      </c>
      <c r="S2133" s="123" t="str">
        <f>IF('表格编辑 '!U2135="","",'表格编辑 '!U2135)</f>
        <v/>
      </c>
      <c r="T2133" s="123" t="str">
        <f>IF('表格编辑 '!V2135="","",'表格编辑 '!V2135)</f>
        <v/>
      </c>
      <c r="U2133" s="123" t="str">
        <f>IF('表格编辑 '!W2135="","",'表格编辑 '!W2135)</f>
        <v/>
      </c>
      <c r="V2133" s="123" t="str">
        <f>IF('表格编辑 '!X2135="","",'表格编辑 '!X2135)</f>
        <v/>
      </c>
      <c r="W2133" s="123" t="str">
        <f>IF('表格编辑 '!Y2135="","",'表格编辑 '!Y2135)</f>
        <v/>
      </c>
      <c r="X2133" s="123" t="str">
        <f>IF('表格编辑 '!Z2135="","",'表格编辑 '!Z2135)</f>
        <v/>
      </c>
      <c r="Y2133" s="123" t="str">
        <f>IF('表格编辑 '!AA2135="","",'表格编辑 '!AA2135)</f>
        <v/>
      </c>
      <c r="Z2133" s="123" t="str">
        <f>IF('表格编辑 '!AB2135="","",'表格编辑 '!AB2135)</f>
        <v/>
      </c>
      <c r="AA2133" s="123" t="str">
        <f>IF('表格编辑 '!AC2135="","",'表格编辑 '!AC2135)</f>
        <v/>
      </c>
      <c r="AB2133" s="123" t="str">
        <f>IF('表格编辑 '!AD2135="","",'表格编辑 '!AD2135)</f>
        <v/>
      </c>
      <c r="AC2133" s="123" t="str">
        <f>IF('表格编辑 '!AE2135="","",'表格编辑 '!AE2135)</f>
        <v/>
      </c>
      <c r="AD2133" s="123" t="str">
        <f>IF('表格编辑 '!AF2135="","",'表格编辑 '!AF2135)</f>
        <v/>
      </c>
    </row>
    <row r="2134" spans="1:30">
      <c r="A2134" s="123">
        <f>IF('表格编辑 '!A2136="","",'表格编辑 '!A2136)</f>
        <v>70027</v>
      </c>
      <c r="B2134" s="123">
        <f>IF('表格编辑 '!B2136="","",'表格编辑 '!B2136)</f>
        <v>40027</v>
      </c>
      <c r="C2134" s="123">
        <f>IF('表格编辑 '!E2136="","",'表格编辑 '!E2136)</f>
        <v>32</v>
      </c>
      <c r="D2134" s="123" t="str">
        <f>IF('表格编辑 '!F2136="","",'表格编辑 '!F2136)</f>
        <v>AI_born_event(RECEIVER, ARG0, ARG1, ARG2, ARG3,ARG4)</v>
      </c>
      <c r="E2134" s="123" t="str">
        <f>IF('表格编辑 '!G2136="","",'表格编辑 '!G2136)</f>
        <v>AI_update_event(RECEIVER, ARG0, ARG1, ARG2, ARG3,ARG4)</v>
      </c>
      <c r="F2134" s="123" t="str">
        <f>IF('表格编辑 '!H2136="","",'表格编辑 '!H2136)</f>
        <v/>
      </c>
      <c r="G2134" s="123" t="str">
        <f>IF('表格编辑 '!I2136="","",'表格编辑 '!I2136)</f>
        <v/>
      </c>
      <c r="H2134" s="123" t="str">
        <f>IF('表格编辑 '!J2136="","",'表格编辑 '!J2136)</f>
        <v>test_deadth_event(RECEIVER, ARG0, ARG1, ARG2, ARG3,ARG4)</v>
      </c>
      <c r="I2134" s="123">
        <f>IF('表格编辑 '!K2136="","",'表格编辑 '!K2136)</f>
        <v>0</v>
      </c>
      <c r="J2134" s="123" t="str">
        <f>IF('表格编辑 '!L2136="","",'表格编辑 '!L2136)</f>
        <v/>
      </c>
      <c r="K2134" s="123" t="str">
        <f>IF('表格编辑 '!M2136="","",'表格编辑 '!M2136)</f>
        <v/>
      </c>
      <c r="L2134" s="123" t="str">
        <f>IF('表格编辑 '!N2136="","",'表格编辑 '!N2136)</f>
        <v/>
      </c>
      <c r="M2134" s="123" t="str">
        <f>IF('表格编辑 '!O2136="","",'表格编辑 '!O2136)</f>
        <v/>
      </c>
      <c r="N2134" s="123" t="str">
        <f>IF('表格编辑 '!P2136="","",'表格编辑 '!P2136)</f>
        <v/>
      </c>
      <c r="O2134" s="123" t="str">
        <f>IF('表格编辑 '!Q2136="","",'表格编辑 '!Q2136)</f>
        <v/>
      </c>
      <c r="P2134" s="123" t="str">
        <f>IF('表格编辑 '!R2136="","",'表格编辑 '!R2136)</f>
        <v/>
      </c>
      <c r="Q2134" s="123" t="str">
        <f>IF('表格编辑 '!S2136="","",'表格编辑 '!S2136)</f>
        <v/>
      </c>
      <c r="R2134" s="123" t="str">
        <f>IF('表格编辑 '!T2136="","",'表格编辑 '!T2136)</f>
        <v/>
      </c>
      <c r="S2134" s="123" t="str">
        <f>IF('表格编辑 '!U2136="","",'表格编辑 '!U2136)</f>
        <v/>
      </c>
      <c r="T2134" s="123" t="str">
        <f>IF('表格编辑 '!V2136="","",'表格编辑 '!V2136)</f>
        <v/>
      </c>
      <c r="U2134" s="123" t="str">
        <f>IF('表格编辑 '!W2136="","",'表格编辑 '!W2136)</f>
        <v/>
      </c>
      <c r="V2134" s="123" t="str">
        <f>IF('表格编辑 '!X2136="","",'表格编辑 '!X2136)</f>
        <v/>
      </c>
      <c r="W2134" s="123" t="str">
        <f>IF('表格编辑 '!Y2136="","",'表格编辑 '!Y2136)</f>
        <v/>
      </c>
      <c r="X2134" s="123" t="str">
        <f>IF('表格编辑 '!Z2136="","",'表格编辑 '!Z2136)</f>
        <v/>
      </c>
      <c r="Y2134" s="123" t="str">
        <f>IF('表格编辑 '!AA2136="","",'表格编辑 '!AA2136)</f>
        <v/>
      </c>
      <c r="Z2134" s="123" t="str">
        <f>IF('表格编辑 '!AB2136="","",'表格编辑 '!AB2136)</f>
        <v/>
      </c>
      <c r="AA2134" s="123" t="str">
        <f>IF('表格编辑 '!AC2136="","",'表格编辑 '!AC2136)</f>
        <v/>
      </c>
      <c r="AB2134" s="123" t="str">
        <f>IF('表格编辑 '!AD2136="","",'表格编辑 '!AD2136)</f>
        <v/>
      </c>
      <c r="AC2134" s="123" t="str">
        <f>IF('表格编辑 '!AE2136="","",'表格编辑 '!AE2136)</f>
        <v/>
      </c>
      <c r="AD2134" s="123" t="str">
        <f>IF('表格编辑 '!AF2136="","",'表格编辑 '!AF2136)</f>
        <v/>
      </c>
    </row>
    <row r="2135" spans="1:30">
      <c r="A2135" s="123">
        <f>IF('表格编辑 '!A2137="","",'表格编辑 '!A2137)</f>
        <v>70028</v>
      </c>
      <c r="B2135" s="123">
        <f>IF('表格编辑 '!B2137="","",'表格编辑 '!B2137)</f>
        <v>40028</v>
      </c>
      <c r="C2135" s="123">
        <f>IF('表格编辑 '!E2137="","",'表格编辑 '!E2137)</f>
        <v>50</v>
      </c>
      <c r="D2135" s="123" t="str">
        <f>IF('表格编辑 '!F2137="","",'表格编辑 '!F2137)</f>
        <v>AI_born_event(RECEIVER, ARG0, ARG1, ARG2, ARG3,ARG4)</v>
      </c>
      <c r="E2135" s="123" t="str">
        <f>IF('表格编辑 '!G2137="","",'表格编辑 '!G2137)</f>
        <v>AI_update_event(RECEIVER, ARG0, ARG1, ARG2, ARG3,ARG4)</v>
      </c>
      <c r="F2135" s="123" t="str">
        <f>IF('表格编辑 '!H2137="","",'表格编辑 '!H2137)</f>
        <v/>
      </c>
      <c r="G2135" s="123" t="str">
        <f>IF('表格编辑 '!I2137="","",'表格编辑 '!I2137)</f>
        <v/>
      </c>
      <c r="H2135" s="123" t="str">
        <f>IF('表格编辑 '!J2137="","",'表格编辑 '!J2137)</f>
        <v>test_deadth_event(RECEIVER, ARG0, ARG1, ARG2, ARG3,ARG4)</v>
      </c>
      <c r="I2135" s="123">
        <f>IF('表格编辑 '!K2137="","",'表格编辑 '!K2137)</f>
        <v>0</v>
      </c>
      <c r="J2135" s="123" t="str">
        <f>IF('表格编辑 '!L2137="","",'表格编辑 '!L2137)</f>
        <v/>
      </c>
      <c r="K2135" s="123" t="str">
        <f>IF('表格编辑 '!M2137="","",'表格编辑 '!M2137)</f>
        <v/>
      </c>
      <c r="L2135" s="123" t="str">
        <f>IF('表格编辑 '!N2137="","",'表格编辑 '!N2137)</f>
        <v/>
      </c>
      <c r="M2135" s="123" t="str">
        <f>IF('表格编辑 '!O2137="","",'表格编辑 '!O2137)</f>
        <v/>
      </c>
      <c r="N2135" s="123" t="str">
        <f>IF('表格编辑 '!P2137="","",'表格编辑 '!P2137)</f>
        <v/>
      </c>
      <c r="O2135" s="123" t="str">
        <f>IF('表格编辑 '!Q2137="","",'表格编辑 '!Q2137)</f>
        <v/>
      </c>
      <c r="P2135" s="123" t="str">
        <f>IF('表格编辑 '!R2137="","",'表格编辑 '!R2137)</f>
        <v/>
      </c>
      <c r="Q2135" s="123" t="str">
        <f>IF('表格编辑 '!S2137="","",'表格编辑 '!S2137)</f>
        <v/>
      </c>
      <c r="R2135" s="123" t="str">
        <f>IF('表格编辑 '!T2137="","",'表格编辑 '!T2137)</f>
        <v/>
      </c>
      <c r="S2135" s="123" t="str">
        <f>IF('表格编辑 '!U2137="","",'表格编辑 '!U2137)</f>
        <v/>
      </c>
      <c r="T2135" s="123" t="str">
        <f>IF('表格编辑 '!V2137="","",'表格编辑 '!V2137)</f>
        <v/>
      </c>
      <c r="U2135" s="123" t="str">
        <f>IF('表格编辑 '!W2137="","",'表格编辑 '!W2137)</f>
        <v/>
      </c>
      <c r="V2135" s="123" t="str">
        <f>IF('表格编辑 '!X2137="","",'表格编辑 '!X2137)</f>
        <v/>
      </c>
      <c r="W2135" s="123" t="str">
        <f>IF('表格编辑 '!Y2137="","",'表格编辑 '!Y2137)</f>
        <v/>
      </c>
      <c r="X2135" s="123" t="str">
        <f>IF('表格编辑 '!Z2137="","",'表格编辑 '!Z2137)</f>
        <v/>
      </c>
      <c r="Y2135" s="123" t="str">
        <f>IF('表格编辑 '!AA2137="","",'表格编辑 '!AA2137)</f>
        <v/>
      </c>
      <c r="Z2135" s="123" t="str">
        <f>IF('表格编辑 '!AB2137="","",'表格编辑 '!AB2137)</f>
        <v/>
      </c>
      <c r="AA2135" s="123" t="str">
        <f>IF('表格编辑 '!AC2137="","",'表格编辑 '!AC2137)</f>
        <v/>
      </c>
      <c r="AB2135" s="123" t="str">
        <f>IF('表格编辑 '!AD2137="","",'表格编辑 '!AD2137)</f>
        <v/>
      </c>
      <c r="AC2135" s="123" t="str">
        <f>IF('表格编辑 '!AE2137="","",'表格编辑 '!AE2137)</f>
        <v/>
      </c>
      <c r="AD2135" s="123" t="str">
        <f>IF('表格编辑 '!AF2137="","",'表格编辑 '!AF2137)</f>
        <v/>
      </c>
    </row>
    <row r="2136" spans="1:30">
      <c r="A2136" s="123">
        <f>IF('表格编辑 '!A2138="","",'表格编辑 '!A2138)</f>
        <v>70029</v>
      </c>
      <c r="B2136" s="123">
        <f>IF('表格编辑 '!B2138="","",'表格编辑 '!B2138)</f>
        <v>40029</v>
      </c>
      <c r="C2136" s="123">
        <f>IF('表格编辑 '!E2138="","",'表格编辑 '!E2138)</f>
        <v>50</v>
      </c>
      <c r="D2136" s="123" t="str">
        <f>IF('表格编辑 '!F2138="","",'表格编辑 '!F2138)</f>
        <v>AI_born_event(RECEIVER, ARG0, ARG1, ARG2, ARG3,ARG4)</v>
      </c>
      <c r="E2136" s="123" t="str">
        <f>IF('表格编辑 '!G2138="","",'表格编辑 '!G2138)</f>
        <v>AI_update_event(RECEIVER, ARG0, ARG1, ARG2, ARG3,ARG4)</v>
      </c>
      <c r="F2136" s="123" t="str">
        <f>IF('表格编辑 '!H2138="","",'表格编辑 '!H2138)</f>
        <v/>
      </c>
      <c r="G2136" s="123" t="str">
        <f>IF('表格编辑 '!I2138="","",'表格编辑 '!I2138)</f>
        <v/>
      </c>
      <c r="H2136" s="123" t="str">
        <f>IF('表格编辑 '!J2138="","",'表格编辑 '!J2138)</f>
        <v>test_deadth_event(RECEIVER, ARG0, ARG1, ARG2, ARG3,ARG4)</v>
      </c>
      <c r="I2136" s="123">
        <f>IF('表格编辑 '!K2138="","",'表格编辑 '!K2138)</f>
        <v>0</v>
      </c>
      <c r="J2136" s="123" t="str">
        <f>IF('表格编辑 '!L2138="","",'表格编辑 '!L2138)</f>
        <v/>
      </c>
      <c r="K2136" s="123" t="str">
        <f>IF('表格编辑 '!M2138="","",'表格编辑 '!M2138)</f>
        <v/>
      </c>
      <c r="L2136" s="123" t="str">
        <f>IF('表格编辑 '!N2138="","",'表格编辑 '!N2138)</f>
        <v/>
      </c>
      <c r="M2136" s="123" t="str">
        <f>IF('表格编辑 '!O2138="","",'表格编辑 '!O2138)</f>
        <v/>
      </c>
      <c r="N2136" s="123" t="str">
        <f>IF('表格编辑 '!P2138="","",'表格编辑 '!P2138)</f>
        <v/>
      </c>
      <c r="O2136" s="123" t="str">
        <f>IF('表格编辑 '!Q2138="","",'表格编辑 '!Q2138)</f>
        <v/>
      </c>
      <c r="P2136" s="123" t="str">
        <f>IF('表格编辑 '!R2138="","",'表格编辑 '!R2138)</f>
        <v/>
      </c>
      <c r="Q2136" s="123" t="str">
        <f>IF('表格编辑 '!S2138="","",'表格编辑 '!S2138)</f>
        <v/>
      </c>
      <c r="R2136" s="123" t="str">
        <f>IF('表格编辑 '!T2138="","",'表格编辑 '!T2138)</f>
        <v/>
      </c>
      <c r="S2136" s="123" t="str">
        <f>IF('表格编辑 '!U2138="","",'表格编辑 '!U2138)</f>
        <v/>
      </c>
      <c r="T2136" s="123" t="str">
        <f>IF('表格编辑 '!V2138="","",'表格编辑 '!V2138)</f>
        <v/>
      </c>
      <c r="U2136" s="123" t="str">
        <f>IF('表格编辑 '!W2138="","",'表格编辑 '!W2138)</f>
        <v/>
      </c>
      <c r="V2136" s="123" t="str">
        <f>IF('表格编辑 '!X2138="","",'表格编辑 '!X2138)</f>
        <v/>
      </c>
      <c r="W2136" s="123" t="str">
        <f>IF('表格编辑 '!Y2138="","",'表格编辑 '!Y2138)</f>
        <v/>
      </c>
      <c r="X2136" s="123" t="str">
        <f>IF('表格编辑 '!Z2138="","",'表格编辑 '!Z2138)</f>
        <v/>
      </c>
      <c r="Y2136" s="123" t="str">
        <f>IF('表格编辑 '!AA2138="","",'表格编辑 '!AA2138)</f>
        <v/>
      </c>
      <c r="Z2136" s="123" t="str">
        <f>IF('表格编辑 '!AB2138="","",'表格编辑 '!AB2138)</f>
        <v/>
      </c>
      <c r="AA2136" s="123" t="str">
        <f>IF('表格编辑 '!AC2138="","",'表格编辑 '!AC2138)</f>
        <v/>
      </c>
      <c r="AB2136" s="123" t="str">
        <f>IF('表格编辑 '!AD2138="","",'表格编辑 '!AD2138)</f>
        <v/>
      </c>
      <c r="AC2136" s="123" t="str">
        <f>IF('表格编辑 '!AE2138="","",'表格编辑 '!AE2138)</f>
        <v/>
      </c>
      <c r="AD2136" s="123" t="str">
        <f>IF('表格编辑 '!AF2138="","",'表格编辑 '!AF2138)</f>
        <v/>
      </c>
    </row>
    <row r="2137" spans="1:30">
      <c r="A2137" s="123">
        <f>IF('表格编辑 '!A2139="","",'表格编辑 '!A2139)</f>
        <v>70030</v>
      </c>
      <c r="B2137" s="123">
        <f>IF('表格编辑 '!B2139="","",'表格编辑 '!B2139)</f>
        <v>40030</v>
      </c>
      <c r="C2137" s="123">
        <f>IF('表格编辑 '!E2139="","",'表格编辑 '!E2139)</f>
        <v>1</v>
      </c>
      <c r="D2137" s="123" t="str">
        <f>IF('表格编辑 '!F2139="","",'表格编辑 '!F2139)</f>
        <v>AI_born_event(RECEIVER, ARG0, ARG1, ARG2, ARG3,ARG4)</v>
      </c>
      <c r="E2137" s="123" t="str">
        <f>IF('表格编辑 '!G2139="","",'表格编辑 '!G2139)</f>
        <v>AI_update_event(RECEIVER, ARG0, ARG1, ARG2, ARG3,ARG4)</v>
      </c>
      <c r="F2137" s="123" t="str">
        <f>IF('表格编辑 '!H2139="","",'表格编辑 '!H2139)</f>
        <v/>
      </c>
      <c r="G2137" s="123" t="str">
        <f>IF('表格编辑 '!I2139="","",'表格编辑 '!I2139)</f>
        <v/>
      </c>
      <c r="H2137" s="123" t="str">
        <f>IF('表格编辑 '!J2139="","",'表格编辑 '!J2139)</f>
        <v>test_deadth_event(RECEIVER, ARG0, ARG1, ARG2, ARG3,ARG4)</v>
      </c>
      <c r="I2137" s="123">
        <f>IF('表格编辑 '!K2139="","",'表格编辑 '!K2139)</f>
        <v>0</v>
      </c>
      <c r="J2137" s="123" t="str">
        <f>IF('表格编辑 '!L2139="","",'表格编辑 '!L2139)</f>
        <v/>
      </c>
      <c r="K2137" s="123" t="str">
        <f>IF('表格编辑 '!M2139="","",'表格编辑 '!M2139)</f>
        <v/>
      </c>
      <c r="L2137" s="123" t="str">
        <f>IF('表格编辑 '!N2139="","",'表格编辑 '!N2139)</f>
        <v/>
      </c>
      <c r="M2137" s="123" t="str">
        <f>IF('表格编辑 '!O2139="","",'表格编辑 '!O2139)</f>
        <v/>
      </c>
      <c r="N2137" s="123" t="str">
        <f>IF('表格编辑 '!P2139="","",'表格编辑 '!P2139)</f>
        <v/>
      </c>
      <c r="O2137" s="123" t="str">
        <f>IF('表格编辑 '!Q2139="","",'表格编辑 '!Q2139)</f>
        <v/>
      </c>
      <c r="P2137" s="123" t="str">
        <f>IF('表格编辑 '!R2139="","",'表格编辑 '!R2139)</f>
        <v/>
      </c>
      <c r="Q2137" s="123" t="str">
        <f>IF('表格编辑 '!S2139="","",'表格编辑 '!S2139)</f>
        <v/>
      </c>
      <c r="R2137" s="123" t="str">
        <f>IF('表格编辑 '!T2139="","",'表格编辑 '!T2139)</f>
        <v/>
      </c>
      <c r="S2137" s="123" t="str">
        <f>IF('表格编辑 '!U2139="","",'表格编辑 '!U2139)</f>
        <v/>
      </c>
      <c r="T2137" s="123" t="str">
        <f>IF('表格编辑 '!V2139="","",'表格编辑 '!V2139)</f>
        <v/>
      </c>
      <c r="U2137" s="123" t="str">
        <f>IF('表格编辑 '!W2139="","",'表格编辑 '!W2139)</f>
        <v/>
      </c>
      <c r="V2137" s="123" t="str">
        <f>IF('表格编辑 '!X2139="","",'表格编辑 '!X2139)</f>
        <v/>
      </c>
      <c r="W2137" s="123" t="str">
        <f>IF('表格编辑 '!Y2139="","",'表格编辑 '!Y2139)</f>
        <v/>
      </c>
      <c r="X2137" s="123" t="str">
        <f>IF('表格编辑 '!Z2139="","",'表格编辑 '!Z2139)</f>
        <v/>
      </c>
      <c r="Y2137" s="123" t="str">
        <f>IF('表格编辑 '!AA2139="","",'表格编辑 '!AA2139)</f>
        <v/>
      </c>
      <c r="Z2137" s="123" t="str">
        <f>IF('表格编辑 '!AB2139="","",'表格编辑 '!AB2139)</f>
        <v/>
      </c>
      <c r="AA2137" s="123" t="str">
        <f>IF('表格编辑 '!AC2139="","",'表格编辑 '!AC2139)</f>
        <v/>
      </c>
      <c r="AB2137" s="123" t="str">
        <f>IF('表格编辑 '!AD2139="","",'表格编辑 '!AD2139)</f>
        <v/>
      </c>
      <c r="AC2137" s="123" t="str">
        <f>IF('表格编辑 '!AE2139="","",'表格编辑 '!AE2139)</f>
        <v/>
      </c>
      <c r="AD2137" s="123" t="str">
        <f>IF('表格编辑 '!AF2139="","",'表格编辑 '!AF2139)</f>
        <v/>
      </c>
    </row>
    <row r="2138" spans="1:30">
      <c r="A2138" s="123">
        <f>IF('表格编辑 '!A2140="","",'表格编辑 '!A2140)</f>
        <v>70031</v>
      </c>
      <c r="B2138" s="123">
        <f>IF('表格编辑 '!B2140="","",'表格编辑 '!B2140)</f>
        <v>40031</v>
      </c>
      <c r="C2138" s="123">
        <f>IF('表格编辑 '!E2140="","",'表格编辑 '!E2140)</f>
        <v>1</v>
      </c>
      <c r="D2138" s="123" t="str">
        <f>IF('表格编辑 '!F2140="","",'表格编辑 '!F2140)</f>
        <v>AI_born_event(RECEIVER, ARG0, ARG1, ARG2, ARG3,ARG4)</v>
      </c>
      <c r="E2138" s="123" t="str">
        <f>IF('表格编辑 '!G2140="","",'表格编辑 '!G2140)</f>
        <v>AI_update_event(RECEIVER, ARG0, ARG1, ARG2, ARG3,ARG4)</v>
      </c>
      <c r="F2138" s="123" t="str">
        <f>IF('表格编辑 '!H2140="","",'表格编辑 '!H2140)</f>
        <v/>
      </c>
      <c r="G2138" s="123" t="str">
        <f>IF('表格编辑 '!I2140="","",'表格编辑 '!I2140)</f>
        <v/>
      </c>
      <c r="H2138" s="123" t="str">
        <f>IF('表格编辑 '!J2140="","",'表格编辑 '!J2140)</f>
        <v>test_deadth_event(RECEIVER, ARG0, ARG1, ARG2, ARG3,ARG4)</v>
      </c>
      <c r="I2138" s="123">
        <f>IF('表格编辑 '!K2140="","",'表格编辑 '!K2140)</f>
        <v>0</v>
      </c>
      <c r="J2138" s="123" t="str">
        <f>IF('表格编辑 '!L2140="","",'表格编辑 '!L2140)</f>
        <v/>
      </c>
      <c r="K2138" s="123" t="str">
        <f>IF('表格编辑 '!M2140="","",'表格编辑 '!M2140)</f>
        <v/>
      </c>
      <c r="L2138" s="123" t="str">
        <f>IF('表格编辑 '!N2140="","",'表格编辑 '!N2140)</f>
        <v/>
      </c>
      <c r="M2138" s="123" t="str">
        <f>IF('表格编辑 '!O2140="","",'表格编辑 '!O2140)</f>
        <v/>
      </c>
      <c r="N2138" s="123" t="str">
        <f>IF('表格编辑 '!P2140="","",'表格编辑 '!P2140)</f>
        <v/>
      </c>
      <c r="O2138" s="123" t="str">
        <f>IF('表格编辑 '!Q2140="","",'表格编辑 '!Q2140)</f>
        <v/>
      </c>
      <c r="P2138" s="123" t="str">
        <f>IF('表格编辑 '!R2140="","",'表格编辑 '!R2140)</f>
        <v/>
      </c>
      <c r="Q2138" s="123" t="str">
        <f>IF('表格编辑 '!S2140="","",'表格编辑 '!S2140)</f>
        <v/>
      </c>
      <c r="R2138" s="123" t="str">
        <f>IF('表格编辑 '!T2140="","",'表格编辑 '!T2140)</f>
        <v/>
      </c>
      <c r="S2138" s="123" t="str">
        <f>IF('表格编辑 '!U2140="","",'表格编辑 '!U2140)</f>
        <v/>
      </c>
      <c r="T2138" s="123" t="str">
        <f>IF('表格编辑 '!V2140="","",'表格编辑 '!V2140)</f>
        <v/>
      </c>
      <c r="U2138" s="123" t="str">
        <f>IF('表格编辑 '!W2140="","",'表格编辑 '!W2140)</f>
        <v/>
      </c>
      <c r="V2138" s="123" t="str">
        <f>IF('表格编辑 '!X2140="","",'表格编辑 '!X2140)</f>
        <v/>
      </c>
      <c r="W2138" s="123" t="str">
        <f>IF('表格编辑 '!Y2140="","",'表格编辑 '!Y2140)</f>
        <v/>
      </c>
      <c r="X2138" s="123" t="str">
        <f>IF('表格编辑 '!Z2140="","",'表格编辑 '!Z2140)</f>
        <v/>
      </c>
      <c r="Y2138" s="123" t="str">
        <f>IF('表格编辑 '!AA2140="","",'表格编辑 '!AA2140)</f>
        <v/>
      </c>
      <c r="Z2138" s="123" t="str">
        <f>IF('表格编辑 '!AB2140="","",'表格编辑 '!AB2140)</f>
        <v/>
      </c>
      <c r="AA2138" s="123" t="str">
        <f>IF('表格编辑 '!AC2140="","",'表格编辑 '!AC2140)</f>
        <v/>
      </c>
      <c r="AB2138" s="123" t="str">
        <f>IF('表格编辑 '!AD2140="","",'表格编辑 '!AD2140)</f>
        <v/>
      </c>
      <c r="AC2138" s="123" t="str">
        <f>IF('表格编辑 '!AE2140="","",'表格编辑 '!AE2140)</f>
        <v/>
      </c>
      <c r="AD2138" s="123" t="str">
        <f>IF('表格编辑 '!AF2140="","",'表格编辑 '!AF2140)</f>
        <v/>
      </c>
    </row>
    <row r="2139" spans="1:30">
      <c r="A2139" s="123">
        <f>IF('表格编辑 '!A2141="","",'表格编辑 '!A2141)</f>
        <v>70032</v>
      </c>
      <c r="B2139" s="123">
        <f>IF('表格编辑 '!B2141="","",'表格编辑 '!B2141)</f>
        <v>40032</v>
      </c>
      <c r="C2139" s="123">
        <f>IF('表格编辑 '!E2141="","",'表格编辑 '!E2141)</f>
        <v>1</v>
      </c>
      <c r="D2139" s="123" t="str">
        <f>IF('表格编辑 '!F2141="","",'表格编辑 '!F2141)</f>
        <v>AI_born_event(RECEIVER, ARG0, ARG1, ARG2, ARG3,ARG4)</v>
      </c>
      <c r="E2139" s="123" t="str">
        <f>IF('表格编辑 '!G2141="","",'表格编辑 '!G2141)</f>
        <v>AI_update_event(RECEIVER, ARG0, ARG1, ARG2, ARG3,ARG4)</v>
      </c>
      <c r="F2139" s="123" t="str">
        <f>IF('表格编辑 '!H2141="","",'表格编辑 '!H2141)</f>
        <v/>
      </c>
      <c r="G2139" s="123" t="str">
        <f>IF('表格编辑 '!I2141="","",'表格编辑 '!I2141)</f>
        <v/>
      </c>
      <c r="H2139" s="123" t="str">
        <f>IF('表格编辑 '!J2141="","",'表格编辑 '!J2141)</f>
        <v>test_deadth_event(RECEIVER, ARG0, ARG1, ARG2, ARG3,ARG4)</v>
      </c>
      <c r="I2139" s="123">
        <f>IF('表格编辑 '!K2141="","",'表格编辑 '!K2141)</f>
        <v>0</v>
      </c>
      <c r="J2139" s="123" t="str">
        <f>IF('表格编辑 '!L2141="","",'表格编辑 '!L2141)</f>
        <v/>
      </c>
      <c r="K2139" s="123" t="str">
        <f>IF('表格编辑 '!M2141="","",'表格编辑 '!M2141)</f>
        <v/>
      </c>
      <c r="L2139" s="123" t="str">
        <f>IF('表格编辑 '!N2141="","",'表格编辑 '!N2141)</f>
        <v/>
      </c>
      <c r="M2139" s="123" t="str">
        <f>IF('表格编辑 '!O2141="","",'表格编辑 '!O2141)</f>
        <v/>
      </c>
      <c r="N2139" s="123" t="str">
        <f>IF('表格编辑 '!P2141="","",'表格编辑 '!P2141)</f>
        <v/>
      </c>
      <c r="O2139" s="123" t="str">
        <f>IF('表格编辑 '!Q2141="","",'表格编辑 '!Q2141)</f>
        <v/>
      </c>
      <c r="P2139" s="123" t="str">
        <f>IF('表格编辑 '!R2141="","",'表格编辑 '!R2141)</f>
        <v/>
      </c>
      <c r="Q2139" s="123" t="str">
        <f>IF('表格编辑 '!S2141="","",'表格编辑 '!S2141)</f>
        <v/>
      </c>
      <c r="R2139" s="123" t="str">
        <f>IF('表格编辑 '!T2141="","",'表格编辑 '!T2141)</f>
        <v/>
      </c>
      <c r="S2139" s="123" t="str">
        <f>IF('表格编辑 '!U2141="","",'表格编辑 '!U2141)</f>
        <v/>
      </c>
      <c r="T2139" s="123" t="str">
        <f>IF('表格编辑 '!V2141="","",'表格编辑 '!V2141)</f>
        <v/>
      </c>
      <c r="U2139" s="123" t="str">
        <f>IF('表格编辑 '!W2141="","",'表格编辑 '!W2141)</f>
        <v/>
      </c>
      <c r="V2139" s="123" t="str">
        <f>IF('表格编辑 '!X2141="","",'表格编辑 '!X2141)</f>
        <v/>
      </c>
      <c r="W2139" s="123" t="str">
        <f>IF('表格编辑 '!Y2141="","",'表格编辑 '!Y2141)</f>
        <v/>
      </c>
      <c r="X2139" s="123" t="str">
        <f>IF('表格编辑 '!Z2141="","",'表格编辑 '!Z2141)</f>
        <v/>
      </c>
      <c r="Y2139" s="123" t="str">
        <f>IF('表格编辑 '!AA2141="","",'表格编辑 '!AA2141)</f>
        <v/>
      </c>
      <c r="Z2139" s="123" t="str">
        <f>IF('表格编辑 '!AB2141="","",'表格编辑 '!AB2141)</f>
        <v/>
      </c>
      <c r="AA2139" s="123" t="str">
        <f>IF('表格编辑 '!AC2141="","",'表格编辑 '!AC2141)</f>
        <v/>
      </c>
      <c r="AB2139" s="123" t="str">
        <f>IF('表格编辑 '!AD2141="","",'表格编辑 '!AD2141)</f>
        <v/>
      </c>
      <c r="AC2139" s="123" t="str">
        <f>IF('表格编辑 '!AE2141="","",'表格编辑 '!AE2141)</f>
        <v/>
      </c>
      <c r="AD2139" s="123" t="str">
        <f>IF('表格编辑 '!AF2141="","",'表格编辑 '!AF2141)</f>
        <v/>
      </c>
    </row>
    <row r="2140" spans="1:30">
      <c r="A2140" s="123">
        <f>IF('表格编辑 '!A2142="","",'表格编辑 '!A2142)</f>
        <v>70033</v>
      </c>
      <c r="B2140" s="123">
        <f>IF('表格编辑 '!B2142="","",'表格编辑 '!B2142)</f>
        <v>40033</v>
      </c>
      <c r="C2140" s="123">
        <f>IF('表格编辑 '!E2142="","",'表格编辑 '!E2142)</f>
        <v>1</v>
      </c>
      <c r="D2140" s="123" t="str">
        <f>IF('表格编辑 '!F2142="","",'表格编辑 '!F2142)</f>
        <v>AI_born_event(RECEIVER, ARG0, ARG1, ARG2, ARG3,ARG4)</v>
      </c>
      <c r="E2140" s="123" t="str">
        <f>IF('表格编辑 '!G2142="","",'表格编辑 '!G2142)</f>
        <v>AI_update_event(RECEIVER, ARG0, ARG1, ARG2, ARG3,ARG4)</v>
      </c>
      <c r="F2140" s="123" t="str">
        <f>IF('表格编辑 '!H2142="","",'表格编辑 '!H2142)</f>
        <v/>
      </c>
      <c r="G2140" s="123" t="str">
        <f>IF('表格编辑 '!I2142="","",'表格编辑 '!I2142)</f>
        <v/>
      </c>
      <c r="H2140" s="123" t="str">
        <f>IF('表格编辑 '!J2142="","",'表格编辑 '!J2142)</f>
        <v>test_deadth_event(RECEIVER, ARG0, ARG1, ARG2, ARG3,ARG4)</v>
      </c>
      <c r="I2140" s="123">
        <f>IF('表格编辑 '!K2142="","",'表格编辑 '!K2142)</f>
        <v>0</v>
      </c>
      <c r="J2140" s="123" t="str">
        <f>IF('表格编辑 '!L2142="","",'表格编辑 '!L2142)</f>
        <v/>
      </c>
      <c r="K2140" s="123" t="str">
        <f>IF('表格编辑 '!M2142="","",'表格编辑 '!M2142)</f>
        <v/>
      </c>
      <c r="L2140" s="123" t="str">
        <f>IF('表格编辑 '!N2142="","",'表格编辑 '!N2142)</f>
        <v/>
      </c>
      <c r="M2140" s="123" t="str">
        <f>IF('表格编辑 '!O2142="","",'表格编辑 '!O2142)</f>
        <v/>
      </c>
      <c r="N2140" s="123" t="str">
        <f>IF('表格编辑 '!P2142="","",'表格编辑 '!P2142)</f>
        <v/>
      </c>
      <c r="O2140" s="123" t="str">
        <f>IF('表格编辑 '!Q2142="","",'表格编辑 '!Q2142)</f>
        <v/>
      </c>
      <c r="P2140" s="123" t="str">
        <f>IF('表格编辑 '!R2142="","",'表格编辑 '!R2142)</f>
        <v/>
      </c>
      <c r="Q2140" s="123" t="str">
        <f>IF('表格编辑 '!S2142="","",'表格编辑 '!S2142)</f>
        <v/>
      </c>
      <c r="R2140" s="123" t="str">
        <f>IF('表格编辑 '!T2142="","",'表格编辑 '!T2142)</f>
        <v/>
      </c>
      <c r="S2140" s="123" t="str">
        <f>IF('表格编辑 '!U2142="","",'表格编辑 '!U2142)</f>
        <v/>
      </c>
      <c r="T2140" s="123" t="str">
        <f>IF('表格编辑 '!V2142="","",'表格编辑 '!V2142)</f>
        <v/>
      </c>
      <c r="U2140" s="123" t="str">
        <f>IF('表格编辑 '!W2142="","",'表格编辑 '!W2142)</f>
        <v/>
      </c>
      <c r="V2140" s="123" t="str">
        <f>IF('表格编辑 '!X2142="","",'表格编辑 '!X2142)</f>
        <v/>
      </c>
      <c r="W2140" s="123" t="str">
        <f>IF('表格编辑 '!Y2142="","",'表格编辑 '!Y2142)</f>
        <v/>
      </c>
      <c r="X2140" s="123" t="str">
        <f>IF('表格编辑 '!Z2142="","",'表格编辑 '!Z2142)</f>
        <v/>
      </c>
      <c r="Y2140" s="123" t="str">
        <f>IF('表格编辑 '!AA2142="","",'表格编辑 '!AA2142)</f>
        <v/>
      </c>
      <c r="Z2140" s="123" t="str">
        <f>IF('表格编辑 '!AB2142="","",'表格编辑 '!AB2142)</f>
        <v/>
      </c>
      <c r="AA2140" s="123" t="str">
        <f>IF('表格编辑 '!AC2142="","",'表格编辑 '!AC2142)</f>
        <v/>
      </c>
      <c r="AB2140" s="123" t="str">
        <f>IF('表格编辑 '!AD2142="","",'表格编辑 '!AD2142)</f>
        <v/>
      </c>
      <c r="AC2140" s="123" t="str">
        <f>IF('表格编辑 '!AE2142="","",'表格编辑 '!AE2142)</f>
        <v/>
      </c>
      <c r="AD2140" s="123" t="str">
        <f>IF('表格编辑 '!AF2142="","",'表格编辑 '!AF2142)</f>
        <v/>
      </c>
    </row>
    <row r="2141" spans="1:30">
      <c r="A2141" s="123">
        <f>IF('表格编辑 '!A2143="","",'表格编辑 '!A2143)</f>
        <v>70034</v>
      </c>
      <c r="B2141" s="123">
        <f>IF('表格编辑 '!B2143="","",'表格编辑 '!B2143)</f>
        <v>40034</v>
      </c>
      <c r="C2141" s="123">
        <f>IF('表格编辑 '!E2143="","",'表格编辑 '!E2143)</f>
        <v>1</v>
      </c>
      <c r="D2141" s="123" t="str">
        <f>IF('表格编辑 '!F2143="","",'表格编辑 '!F2143)</f>
        <v>AI_born_event(RECEIVER, ARG0, ARG1, ARG2, ARG3,ARG4)</v>
      </c>
      <c r="E2141" s="123" t="str">
        <f>IF('表格编辑 '!G2143="","",'表格编辑 '!G2143)</f>
        <v>AI_update_event(RECEIVER, ARG0, ARG1, ARG2, ARG3,ARG4)</v>
      </c>
      <c r="F2141" s="123" t="str">
        <f>IF('表格编辑 '!H2143="","",'表格编辑 '!H2143)</f>
        <v/>
      </c>
      <c r="G2141" s="123" t="str">
        <f>IF('表格编辑 '!I2143="","",'表格编辑 '!I2143)</f>
        <v/>
      </c>
      <c r="H2141" s="123" t="str">
        <f>IF('表格编辑 '!J2143="","",'表格编辑 '!J2143)</f>
        <v>test_deadth_event(RECEIVER, ARG0, ARG1, ARG2, ARG3,ARG4)</v>
      </c>
      <c r="I2141" s="123">
        <f>IF('表格编辑 '!K2143="","",'表格编辑 '!K2143)</f>
        <v>0</v>
      </c>
      <c r="J2141" s="123" t="str">
        <f>IF('表格编辑 '!L2143="","",'表格编辑 '!L2143)</f>
        <v/>
      </c>
      <c r="K2141" s="123" t="str">
        <f>IF('表格编辑 '!M2143="","",'表格编辑 '!M2143)</f>
        <v/>
      </c>
      <c r="L2141" s="123" t="str">
        <f>IF('表格编辑 '!N2143="","",'表格编辑 '!N2143)</f>
        <v/>
      </c>
      <c r="M2141" s="123" t="str">
        <f>IF('表格编辑 '!O2143="","",'表格编辑 '!O2143)</f>
        <v/>
      </c>
      <c r="N2141" s="123" t="str">
        <f>IF('表格编辑 '!P2143="","",'表格编辑 '!P2143)</f>
        <v/>
      </c>
      <c r="O2141" s="123" t="str">
        <f>IF('表格编辑 '!Q2143="","",'表格编辑 '!Q2143)</f>
        <v/>
      </c>
      <c r="P2141" s="123" t="str">
        <f>IF('表格编辑 '!R2143="","",'表格编辑 '!R2143)</f>
        <v/>
      </c>
      <c r="Q2141" s="123" t="str">
        <f>IF('表格编辑 '!S2143="","",'表格编辑 '!S2143)</f>
        <v/>
      </c>
      <c r="R2141" s="123" t="str">
        <f>IF('表格编辑 '!T2143="","",'表格编辑 '!T2143)</f>
        <v/>
      </c>
      <c r="S2141" s="123" t="str">
        <f>IF('表格编辑 '!U2143="","",'表格编辑 '!U2143)</f>
        <v/>
      </c>
      <c r="T2141" s="123" t="str">
        <f>IF('表格编辑 '!V2143="","",'表格编辑 '!V2143)</f>
        <v/>
      </c>
      <c r="U2141" s="123" t="str">
        <f>IF('表格编辑 '!W2143="","",'表格编辑 '!W2143)</f>
        <v/>
      </c>
      <c r="V2141" s="123" t="str">
        <f>IF('表格编辑 '!X2143="","",'表格编辑 '!X2143)</f>
        <v/>
      </c>
      <c r="W2141" s="123" t="str">
        <f>IF('表格编辑 '!Y2143="","",'表格编辑 '!Y2143)</f>
        <v/>
      </c>
      <c r="X2141" s="123" t="str">
        <f>IF('表格编辑 '!Z2143="","",'表格编辑 '!Z2143)</f>
        <v/>
      </c>
      <c r="Y2141" s="123" t="str">
        <f>IF('表格编辑 '!AA2143="","",'表格编辑 '!AA2143)</f>
        <v/>
      </c>
      <c r="Z2141" s="123" t="str">
        <f>IF('表格编辑 '!AB2143="","",'表格编辑 '!AB2143)</f>
        <v/>
      </c>
      <c r="AA2141" s="123" t="str">
        <f>IF('表格编辑 '!AC2143="","",'表格编辑 '!AC2143)</f>
        <v/>
      </c>
      <c r="AB2141" s="123" t="str">
        <f>IF('表格编辑 '!AD2143="","",'表格编辑 '!AD2143)</f>
        <v/>
      </c>
      <c r="AC2141" s="123" t="str">
        <f>IF('表格编辑 '!AE2143="","",'表格编辑 '!AE2143)</f>
        <v/>
      </c>
      <c r="AD2141" s="123" t="str">
        <f>IF('表格编辑 '!AF2143="","",'表格编辑 '!AF2143)</f>
        <v/>
      </c>
    </row>
    <row r="2142" spans="1:30">
      <c r="A2142" s="123">
        <f>IF('表格编辑 '!A2144="","",'表格编辑 '!A2144)</f>
        <v>70035</v>
      </c>
      <c r="B2142" s="123">
        <f>IF('表格编辑 '!B2144="","",'表格编辑 '!B2144)</f>
        <v>40035</v>
      </c>
      <c r="C2142" s="123">
        <f>IF('表格编辑 '!E2144="","",'表格编辑 '!E2144)</f>
        <v>1</v>
      </c>
      <c r="D2142" s="123" t="str">
        <f>IF('表格编辑 '!F2144="","",'表格编辑 '!F2144)</f>
        <v>AI_born_event(RECEIVER, ARG0, ARG1, ARG2, ARG3,ARG4)</v>
      </c>
      <c r="E2142" s="123" t="str">
        <f>IF('表格编辑 '!G2144="","",'表格编辑 '!G2144)</f>
        <v>AI_update_event(RECEIVER, ARG0, ARG1, ARG2, ARG3,ARG4)</v>
      </c>
      <c r="F2142" s="123" t="str">
        <f>IF('表格编辑 '!H2144="","",'表格编辑 '!H2144)</f>
        <v/>
      </c>
      <c r="G2142" s="123" t="str">
        <f>IF('表格编辑 '!I2144="","",'表格编辑 '!I2144)</f>
        <v/>
      </c>
      <c r="H2142" s="123" t="str">
        <f>IF('表格编辑 '!J2144="","",'表格编辑 '!J2144)</f>
        <v>test_deadth_event(RECEIVER, ARG0, ARG1, ARG2, ARG3,ARG4)</v>
      </c>
      <c r="I2142" s="123">
        <f>IF('表格编辑 '!K2144="","",'表格编辑 '!K2144)</f>
        <v>1</v>
      </c>
      <c r="J2142" s="123" t="str">
        <f>IF('表格编辑 '!L2144="","",'表格编辑 '!L2144)</f>
        <v/>
      </c>
      <c r="K2142" s="123" t="str">
        <f>IF('表格编辑 '!M2144="","",'表格编辑 '!M2144)</f>
        <v/>
      </c>
      <c r="L2142" s="123" t="str">
        <f>IF('表格编辑 '!N2144="","",'表格编辑 '!N2144)</f>
        <v/>
      </c>
      <c r="M2142" s="123" t="str">
        <f>IF('表格编辑 '!O2144="","",'表格编辑 '!O2144)</f>
        <v/>
      </c>
      <c r="N2142" s="123" t="str">
        <f>IF('表格编辑 '!P2144="","",'表格编辑 '!P2144)</f>
        <v/>
      </c>
      <c r="O2142" s="123" t="str">
        <f>IF('表格编辑 '!Q2144="","",'表格编辑 '!Q2144)</f>
        <v/>
      </c>
      <c r="P2142" s="123" t="str">
        <f>IF('表格编辑 '!R2144="","",'表格编辑 '!R2144)</f>
        <v/>
      </c>
      <c r="Q2142" s="123" t="str">
        <f>IF('表格编辑 '!S2144="","",'表格编辑 '!S2144)</f>
        <v/>
      </c>
      <c r="R2142" s="123" t="str">
        <f>IF('表格编辑 '!T2144="","",'表格编辑 '!T2144)</f>
        <v/>
      </c>
      <c r="S2142" s="123" t="str">
        <f>IF('表格编辑 '!U2144="","",'表格编辑 '!U2144)</f>
        <v/>
      </c>
      <c r="T2142" s="123" t="str">
        <f>IF('表格编辑 '!V2144="","",'表格编辑 '!V2144)</f>
        <v/>
      </c>
      <c r="U2142" s="123" t="str">
        <f>IF('表格编辑 '!W2144="","",'表格编辑 '!W2144)</f>
        <v/>
      </c>
      <c r="V2142" s="123" t="str">
        <f>IF('表格编辑 '!X2144="","",'表格编辑 '!X2144)</f>
        <v/>
      </c>
      <c r="W2142" s="123" t="str">
        <f>IF('表格编辑 '!Y2144="","",'表格编辑 '!Y2144)</f>
        <v/>
      </c>
      <c r="X2142" s="123" t="str">
        <f>IF('表格编辑 '!Z2144="","",'表格编辑 '!Z2144)</f>
        <v/>
      </c>
      <c r="Y2142" s="123" t="str">
        <f>IF('表格编辑 '!AA2144="","",'表格编辑 '!AA2144)</f>
        <v/>
      </c>
      <c r="Z2142" s="123" t="str">
        <f>IF('表格编辑 '!AB2144="","",'表格编辑 '!AB2144)</f>
        <v/>
      </c>
      <c r="AA2142" s="123" t="str">
        <f>IF('表格编辑 '!AC2144="","",'表格编辑 '!AC2144)</f>
        <v/>
      </c>
      <c r="AB2142" s="123" t="str">
        <f>IF('表格编辑 '!AD2144="","",'表格编辑 '!AD2144)</f>
        <v/>
      </c>
      <c r="AC2142" s="123" t="str">
        <f>IF('表格编辑 '!AE2144="","",'表格编辑 '!AE2144)</f>
        <v/>
      </c>
      <c r="AD2142" s="123" t="str">
        <f>IF('表格编辑 '!AF2144="","",'表格编辑 '!AF2144)</f>
        <v/>
      </c>
    </row>
    <row r="2143" spans="1:30">
      <c r="A2143" s="123">
        <f>IF('表格编辑 '!A2145="","",'表格编辑 '!A2145)</f>
        <v>70036</v>
      </c>
      <c r="B2143" s="123">
        <f>IF('表格编辑 '!B2145="","",'表格编辑 '!B2145)</f>
        <v>40036</v>
      </c>
      <c r="C2143" s="123">
        <f>IF('表格编辑 '!E2145="","",'表格编辑 '!E2145)</f>
        <v>30</v>
      </c>
      <c r="D2143" s="123" t="str">
        <f>IF('表格编辑 '!F2145="","",'表格编辑 '!F2145)</f>
        <v>AI_born_event_2(RECEIVER, ARG0, ARG1, ARG2, ARG3,ARG4)</v>
      </c>
      <c r="E2143" s="123" t="str">
        <f>IF('表格编辑 '!G2145="","",'表格编辑 '!G2145)</f>
        <v>AI_update_event_2(RECEIVER, ARG0, ARG1, ARG2, ARG3,ARG4)</v>
      </c>
      <c r="F2143" s="123" t="str">
        <f>IF('表格编辑 '!H2145="","",'表格编辑 '!H2145)</f>
        <v/>
      </c>
      <c r="G2143" s="123" t="str">
        <f>IF('表格编辑 '!I2145="","",'表格编辑 '!I2145)</f>
        <v/>
      </c>
      <c r="H2143" s="123" t="str">
        <f>IF('表格编辑 '!J2145="","",'表格编辑 '!J2145)</f>
        <v>test_deadth_event(RECEIVER, ARG0, ARG1, ARG2, ARG3,ARG4)</v>
      </c>
      <c r="I2143" s="123">
        <f>IF('表格编辑 '!K2145="","",'表格编辑 '!K2145)</f>
        <v>1</v>
      </c>
      <c r="J2143" s="123">
        <f>IF('表格编辑 '!L2145="","",'表格编辑 '!L2145)</f>
        <v>8295</v>
      </c>
      <c r="K2143" s="123">
        <f>IF('表格编辑 '!M2145="","",'表格编辑 '!M2145)</f>
        <v>900</v>
      </c>
      <c r="L2143" s="123">
        <f>IF('表格编辑 '!N2145="","",'表格编辑 '!N2145)</f>
        <v>100</v>
      </c>
      <c r="M2143" s="123">
        <f>IF('表格编辑 '!O2145="","",'表格编辑 '!O2145)</f>
        <v>110</v>
      </c>
      <c r="N2143" s="123">
        <f>IF('表格编辑 '!P2145="","",'表格编辑 '!P2145)</f>
        <v>100</v>
      </c>
      <c r="O2143" s="123">
        <f>IF('表格编辑 '!Q2145="","",'表格编辑 '!Q2145)</f>
        <v>50</v>
      </c>
      <c r="P2143" s="123">
        <f>IF('表格编辑 '!R2145="","",'表格编辑 '!R2145)</f>
        <v>200</v>
      </c>
      <c r="Q2143" s="123">
        <f>IF('表格编辑 '!S2145="","",'表格编辑 '!S2145)</f>
        <v>320</v>
      </c>
      <c r="R2143" s="123" t="str">
        <f>IF('表格编辑 '!T2145="","",'表格编辑 '!T2145)</f>
        <v/>
      </c>
      <c r="S2143" s="123">
        <f>IF('表格编辑 '!U2145="","",'表格编辑 '!U2145)</f>
        <v>50</v>
      </c>
      <c r="T2143" s="123" t="str">
        <f>IF('表格编辑 '!V2145="","",'表格编辑 '!V2145)</f>
        <v/>
      </c>
      <c r="U2143" s="123">
        <f>IF('表格编辑 '!W2145="","",'表格编辑 '!W2145)</f>
        <v>30</v>
      </c>
      <c r="V2143" s="123" t="str">
        <f>IF('表格编辑 '!X2145="","",'表格编辑 '!X2145)</f>
        <v/>
      </c>
      <c r="W2143" s="123">
        <f>IF('表格编辑 '!Y2145="","",'表格编辑 '!Y2145)</f>
        <v>100</v>
      </c>
      <c r="X2143" s="123">
        <f>IF('表格编辑 '!Z2145="","",'表格编辑 '!Z2145)</f>
        <v>100</v>
      </c>
      <c r="Y2143" s="123">
        <f>IF('表格编辑 '!AA2145="","",'表格编辑 '!AA2145)</f>
        <v>100</v>
      </c>
      <c r="Z2143" s="123">
        <f>IF('表格编辑 '!AB2145="","",'表格编辑 '!AB2145)</f>
        <v>100</v>
      </c>
      <c r="AA2143" s="123">
        <f>IF('表格编辑 '!AC2145="","",'表格编辑 '!AC2145)</f>
        <v>100</v>
      </c>
      <c r="AB2143" s="123">
        <f>IF('表格编辑 '!AD2145="","",'表格编辑 '!AD2145)</f>
        <v>100</v>
      </c>
      <c r="AC2143" s="123" t="str">
        <f>IF('表格编辑 '!AE2145="","",'表格编辑 '!AE2145)</f>
        <v/>
      </c>
      <c r="AD2143" s="123">
        <f>IF('表格编辑 '!AF2145="","",'表格编辑 '!AF2145)</f>
        <v>100047</v>
      </c>
    </row>
    <row r="2144" spans="1:30">
      <c r="A2144" s="123">
        <f>IF('表格编辑 '!A2146="","",'表格编辑 '!A2146)</f>
        <v>70037</v>
      </c>
      <c r="B2144" s="123">
        <f>IF('表格编辑 '!B2146="","",'表格编辑 '!B2146)</f>
        <v>40037</v>
      </c>
      <c r="C2144" s="123">
        <f>IF('表格编辑 '!E2146="","",'表格编辑 '!E2146)</f>
        <v>31</v>
      </c>
      <c r="D2144" s="123" t="str">
        <f>IF('表格编辑 '!F2146="","",'表格编辑 '!F2146)</f>
        <v>AI_born_event_2(RECEIVER, ARG0, ARG1, ARG2, ARG3,ARG4)</v>
      </c>
      <c r="E2144" s="123" t="str">
        <f>IF('表格编辑 '!G2146="","",'表格编辑 '!G2146)</f>
        <v>AI_update_event_2(RECEIVER, ARG0, ARG1, ARG2, ARG3,ARG4)</v>
      </c>
      <c r="F2144" s="123" t="str">
        <f>IF('表格编辑 '!H2146="","",'表格编辑 '!H2146)</f>
        <v/>
      </c>
      <c r="G2144" s="123" t="str">
        <f>IF('表格编辑 '!I2146="","",'表格编辑 '!I2146)</f>
        <v/>
      </c>
      <c r="H2144" s="123" t="str">
        <f>IF('表格编辑 '!J2146="","",'表格编辑 '!J2146)</f>
        <v>test_deadth_event(RECEIVER, ARG0, ARG1, ARG2, ARG3,ARG4)</v>
      </c>
      <c r="I2144" s="123">
        <f>IF('表格编辑 '!K2146="","",'表格编辑 '!K2146)</f>
        <v>1</v>
      </c>
      <c r="J2144" s="123">
        <f>IF('表格编辑 '!L2146="","",'表格编辑 '!L2146)</f>
        <v>8295</v>
      </c>
      <c r="K2144" s="123">
        <f>IF('表格编辑 '!M2146="","",'表格编辑 '!M2146)</f>
        <v>930</v>
      </c>
      <c r="L2144" s="123">
        <f>IF('表格编辑 '!N2146="","",'表格编辑 '!N2146)</f>
        <v>170</v>
      </c>
      <c r="M2144" s="123">
        <f>IF('表格编辑 '!O2146="","",'表格编辑 '!O2146)</f>
        <v>110</v>
      </c>
      <c r="N2144" s="123">
        <f>IF('表格编辑 '!P2146="","",'表格编辑 '!P2146)</f>
        <v>100</v>
      </c>
      <c r="O2144" s="123">
        <f>IF('表格编辑 '!Q2146="","",'表格编辑 '!Q2146)</f>
        <v>20</v>
      </c>
      <c r="P2144" s="123">
        <f>IF('表格编辑 '!R2146="","",'表格编辑 '!R2146)</f>
        <v>200</v>
      </c>
      <c r="Q2144" s="123">
        <f>IF('表格编辑 '!S2146="","",'表格编辑 '!S2146)</f>
        <v>320</v>
      </c>
      <c r="R2144" s="123" t="str">
        <f>IF('表格编辑 '!T2146="","",'表格编辑 '!T2146)</f>
        <v/>
      </c>
      <c r="S2144" s="123">
        <f>IF('表格编辑 '!U2146="","",'表格编辑 '!U2146)</f>
        <v>50</v>
      </c>
      <c r="T2144" s="123" t="str">
        <f>IF('表格编辑 '!V2146="","",'表格编辑 '!V2146)</f>
        <v/>
      </c>
      <c r="U2144" s="123">
        <f>IF('表格编辑 '!W2146="","",'表格编辑 '!W2146)</f>
        <v>30</v>
      </c>
      <c r="V2144" s="123" t="str">
        <f>IF('表格编辑 '!X2146="","",'表格编辑 '!X2146)</f>
        <v/>
      </c>
      <c r="W2144" s="123">
        <f>IF('表格编辑 '!Y2146="","",'表格编辑 '!Y2146)</f>
        <v>100</v>
      </c>
      <c r="X2144" s="123">
        <f>IF('表格编辑 '!Z2146="","",'表格编辑 '!Z2146)</f>
        <v>100</v>
      </c>
      <c r="Y2144" s="123">
        <f>IF('表格编辑 '!AA2146="","",'表格编辑 '!AA2146)</f>
        <v>100</v>
      </c>
      <c r="Z2144" s="123">
        <f>IF('表格编辑 '!AB2146="","",'表格编辑 '!AB2146)</f>
        <v>100</v>
      </c>
      <c r="AA2144" s="123">
        <f>IF('表格编辑 '!AC2146="","",'表格编辑 '!AC2146)</f>
        <v>100</v>
      </c>
      <c r="AB2144" s="123">
        <f>IF('表格编辑 '!AD2146="","",'表格编辑 '!AD2146)</f>
        <v>100</v>
      </c>
      <c r="AC2144" s="123" t="str">
        <f>IF('表格编辑 '!AE2146="","",'表格编辑 '!AE2146)</f>
        <v/>
      </c>
      <c r="AD2144" s="123">
        <f>IF('表格编辑 '!AF2146="","",'表格编辑 '!AF2146)</f>
        <v>100047</v>
      </c>
    </row>
    <row r="2145" spans="1:30">
      <c r="A2145" s="123">
        <f>IF('表格编辑 '!A2147="","",'表格编辑 '!A2147)</f>
        <v>70038</v>
      </c>
      <c r="B2145" s="123">
        <f>IF('表格编辑 '!B2147="","",'表格编辑 '!B2147)</f>
        <v>40038</v>
      </c>
      <c r="C2145" s="123">
        <f>IF('表格编辑 '!E2147="","",'表格编辑 '!E2147)</f>
        <v>32</v>
      </c>
      <c r="D2145" s="123" t="str">
        <f>IF('表格编辑 '!F2147="","",'表格编辑 '!F2147)</f>
        <v>AI_born_event_2(RECEIVER, ARG0, ARG1, ARG2, ARG3,ARG4)</v>
      </c>
      <c r="E2145" s="123" t="str">
        <f>IF('表格编辑 '!G2147="","",'表格编辑 '!G2147)</f>
        <v>AI_update_event_2(RECEIVER, ARG0, ARG1, ARG2, ARG3,ARG4)</v>
      </c>
      <c r="F2145" s="123" t="str">
        <f>IF('表格编辑 '!H2147="","",'表格编辑 '!H2147)</f>
        <v/>
      </c>
      <c r="G2145" s="123" t="str">
        <f>IF('表格编辑 '!I2147="","",'表格编辑 '!I2147)</f>
        <v/>
      </c>
      <c r="H2145" s="123" t="str">
        <f>IF('表格编辑 '!J2147="","",'表格编辑 '!J2147)</f>
        <v>test_deadth_event(RECEIVER, ARG0, ARG1, ARG2, ARG3,ARG4)</v>
      </c>
      <c r="I2145" s="123">
        <f>IF('表格编辑 '!K2147="","",'表格编辑 '!K2147)</f>
        <v>1</v>
      </c>
      <c r="J2145" s="123">
        <f>IF('表格编辑 '!L2147="","",'表格编辑 '!L2147)</f>
        <v>8295</v>
      </c>
      <c r="K2145" s="123">
        <f>IF('表格编辑 '!M2147="","",'表格编辑 '!M2147)</f>
        <v>960</v>
      </c>
      <c r="L2145" s="123">
        <f>IF('表格编辑 '!N2147="","",'表格编辑 '!N2147)</f>
        <v>100</v>
      </c>
      <c r="M2145" s="123">
        <f>IF('表格编辑 '!O2147="","",'表格编辑 '!O2147)</f>
        <v>110</v>
      </c>
      <c r="N2145" s="123">
        <f>IF('表格编辑 '!P2147="","",'表格编辑 '!P2147)</f>
        <v>100</v>
      </c>
      <c r="O2145" s="123">
        <f>IF('表格编辑 '!Q2147="","",'表格编辑 '!Q2147)</f>
        <v>50</v>
      </c>
      <c r="P2145" s="123">
        <f>IF('表格编辑 '!R2147="","",'表格编辑 '!R2147)</f>
        <v>200</v>
      </c>
      <c r="Q2145" s="123">
        <f>IF('表格编辑 '!S2147="","",'表格编辑 '!S2147)</f>
        <v>320</v>
      </c>
      <c r="R2145" s="123" t="str">
        <f>IF('表格编辑 '!T2147="","",'表格编辑 '!T2147)</f>
        <v/>
      </c>
      <c r="S2145" s="123">
        <f>IF('表格编辑 '!U2147="","",'表格编辑 '!U2147)</f>
        <v>50</v>
      </c>
      <c r="T2145" s="123" t="str">
        <f>IF('表格编辑 '!V2147="","",'表格编辑 '!V2147)</f>
        <v/>
      </c>
      <c r="U2145" s="123">
        <f>IF('表格编辑 '!W2147="","",'表格编辑 '!W2147)</f>
        <v>30</v>
      </c>
      <c r="V2145" s="123" t="str">
        <f>IF('表格编辑 '!X2147="","",'表格编辑 '!X2147)</f>
        <v/>
      </c>
      <c r="W2145" s="123">
        <f>IF('表格编辑 '!Y2147="","",'表格编辑 '!Y2147)</f>
        <v>100</v>
      </c>
      <c r="X2145" s="123">
        <f>IF('表格编辑 '!Z2147="","",'表格编辑 '!Z2147)</f>
        <v>100</v>
      </c>
      <c r="Y2145" s="123">
        <f>IF('表格编辑 '!AA2147="","",'表格编辑 '!AA2147)</f>
        <v>100</v>
      </c>
      <c r="Z2145" s="123">
        <f>IF('表格编辑 '!AB2147="","",'表格编辑 '!AB2147)</f>
        <v>100</v>
      </c>
      <c r="AA2145" s="123">
        <f>IF('表格编辑 '!AC2147="","",'表格编辑 '!AC2147)</f>
        <v>100</v>
      </c>
      <c r="AB2145" s="123">
        <f>IF('表格编辑 '!AD2147="","",'表格编辑 '!AD2147)</f>
        <v>100</v>
      </c>
      <c r="AC2145" s="123" t="str">
        <f>IF('表格编辑 '!AE2147="","",'表格编辑 '!AE2147)</f>
        <v/>
      </c>
      <c r="AD2145" s="123">
        <f>IF('表格编辑 '!AF2147="","",'表格编辑 '!AF2147)</f>
        <v>100047</v>
      </c>
    </row>
    <row r="2146" spans="1:30">
      <c r="A2146" s="123">
        <f>IF('表格编辑 '!A2148="","",'表格编辑 '!A2148)</f>
        <v>70039</v>
      </c>
      <c r="B2146" s="123">
        <f>IF('表格编辑 '!B2148="","",'表格编辑 '!B2148)</f>
        <v>40039</v>
      </c>
      <c r="C2146" s="123">
        <f>IF('表格编辑 '!E2148="","",'表格编辑 '!E2148)</f>
        <v>33</v>
      </c>
      <c r="D2146" s="123" t="str">
        <f>IF('表格编辑 '!F2148="","",'表格编辑 '!F2148)</f>
        <v>AI_born_event_2(RECEIVER, ARG0, ARG1, ARG2, ARG3,ARG4)</v>
      </c>
      <c r="E2146" s="123" t="str">
        <f>IF('表格编辑 '!G2148="","",'表格编辑 '!G2148)</f>
        <v>AI_update_event_2(RECEIVER, ARG0, ARG1, ARG2, ARG3,ARG4)</v>
      </c>
      <c r="F2146" s="123" t="str">
        <f>IF('表格编辑 '!H2148="","",'表格编辑 '!H2148)</f>
        <v/>
      </c>
      <c r="G2146" s="123" t="str">
        <f>IF('表格编辑 '!I2148="","",'表格编辑 '!I2148)</f>
        <v/>
      </c>
      <c r="H2146" s="123" t="str">
        <f>IF('表格编辑 '!J2148="","",'表格编辑 '!J2148)</f>
        <v>test_deadth_event(RECEIVER, ARG0, ARG1, ARG2, ARG3,ARG4)</v>
      </c>
      <c r="I2146" s="123">
        <f>IF('表格编辑 '!K2148="","",'表格编辑 '!K2148)</f>
        <v>1</v>
      </c>
      <c r="J2146" s="123">
        <f>IF('表格编辑 '!L2148="","",'表格编辑 '!L2148)</f>
        <v>8295</v>
      </c>
      <c r="K2146" s="123">
        <f>IF('表格编辑 '!M2148="","",'表格编辑 '!M2148)</f>
        <v>990</v>
      </c>
      <c r="L2146" s="123">
        <f>IF('表格编辑 '!N2148="","",'表格编辑 '!N2148)</f>
        <v>170</v>
      </c>
      <c r="M2146" s="123">
        <f>IF('表格编辑 '!O2148="","",'表格编辑 '!O2148)</f>
        <v>110</v>
      </c>
      <c r="N2146" s="123">
        <f>IF('表格编辑 '!P2148="","",'表格编辑 '!P2148)</f>
        <v>100</v>
      </c>
      <c r="O2146" s="123">
        <f>IF('表格编辑 '!Q2148="","",'表格编辑 '!Q2148)</f>
        <v>20</v>
      </c>
      <c r="P2146" s="123">
        <f>IF('表格编辑 '!R2148="","",'表格编辑 '!R2148)</f>
        <v>200</v>
      </c>
      <c r="Q2146" s="123">
        <f>IF('表格编辑 '!S2148="","",'表格编辑 '!S2148)</f>
        <v>320</v>
      </c>
      <c r="R2146" s="123" t="str">
        <f>IF('表格编辑 '!T2148="","",'表格编辑 '!T2148)</f>
        <v/>
      </c>
      <c r="S2146" s="123">
        <f>IF('表格编辑 '!U2148="","",'表格编辑 '!U2148)</f>
        <v>50</v>
      </c>
      <c r="T2146" s="123" t="str">
        <f>IF('表格编辑 '!V2148="","",'表格编辑 '!V2148)</f>
        <v/>
      </c>
      <c r="U2146" s="123">
        <f>IF('表格编辑 '!W2148="","",'表格编辑 '!W2148)</f>
        <v>30</v>
      </c>
      <c r="V2146" s="123" t="str">
        <f>IF('表格编辑 '!X2148="","",'表格编辑 '!X2148)</f>
        <v/>
      </c>
      <c r="W2146" s="123">
        <f>IF('表格编辑 '!Y2148="","",'表格编辑 '!Y2148)</f>
        <v>100</v>
      </c>
      <c r="X2146" s="123">
        <f>IF('表格编辑 '!Z2148="","",'表格编辑 '!Z2148)</f>
        <v>100</v>
      </c>
      <c r="Y2146" s="123">
        <f>IF('表格编辑 '!AA2148="","",'表格编辑 '!AA2148)</f>
        <v>100</v>
      </c>
      <c r="Z2146" s="123">
        <f>IF('表格编辑 '!AB2148="","",'表格编辑 '!AB2148)</f>
        <v>100</v>
      </c>
      <c r="AA2146" s="123">
        <f>IF('表格编辑 '!AC2148="","",'表格编辑 '!AC2148)</f>
        <v>100</v>
      </c>
      <c r="AB2146" s="123">
        <f>IF('表格编辑 '!AD2148="","",'表格编辑 '!AD2148)</f>
        <v>100</v>
      </c>
      <c r="AC2146" s="123" t="str">
        <f>IF('表格编辑 '!AE2148="","",'表格编辑 '!AE2148)</f>
        <v/>
      </c>
      <c r="AD2146" s="123">
        <f>IF('表格编辑 '!AF2148="","",'表格编辑 '!AF2148)</f>
        <v>100047</v>
      </c>
    </row>
    <row r="2147" spans="1:30">
      <c r="A2147" s="123">
        <f>IF('表格编辑 '!A2149="","",'表格编辑 '!A2149)</f>
        <v>70040</v>
      </c>
      <c r="B2147" s="123">
        <f>IF('表格编辑 '!B2149="","",'表格编辑 '!B2149)</f>
        <v>40040</v>
      </c>
      <c r="C2147" s="123">
        <f>IF('表格编辑 '!E2149="","",'表格编辑 '!E2149)</f>
        <v>34</v>
      </c>
      <c r="D2147" s="123" t="str">
        <f>IF('表格编辑 '!F2149="","",'表格编辑 '!F2149)</f>
        <v>AI_born_event_2(RECEIVER, ARG0, ARG1, ARG2, ARG3,ARG4)</v>
      </c>
      <c r="E2147" s="123" t="str">
        <f>IF('表格编辑 '!G2149="","",'表格编辑 '!G2149)</f>
        <v>AI_update_event_2(RECEIVER, ARG0, ARG1, ARG2, ARG3,ARG4)</v>
      </c>
      <c r="F2147" s="123" t="str">
        <f>IF('表格编辑 '!H2149="","",'表格编辑 '!H2149)</f>
        <v/>
      </c>
      <c r="G2147" s="123" t="str">
        <f>IF('表格编辑 '!I2149="","",'表格编辑 '!I2149)</f>
        <v/>
      </c>
      <c r="H2147" s="123" t="str">
        <f>IF('表格编辑 '!J2149="","",'表格编辑 '!J2149)</f>
        <v>test_deadth_event(RECEIVER, ARG0, ARG1, ARG2, ARG3,ARG4)</v>
      </c>
      <c r="I2147" s="123">
        <f>IF('表格编辑 '!K2149="","",'表格编辑 '!K2149)</f>
        <v>1</v>
      </c>
      <c r="J2147" s="123">
        <f>IF('表格编辑 '!L2149="","",'表格编辑 '!L2149)</f>
        <v>8295</v>
      </c>
      <c r="K2147" s="123">
        <f>IF('表格编辑 '!M2149="","",'表格编辑 '!M2149)</f>
        <v>1020</v>
      </c>
      <c r="L2147" s="123">
        <f>IF('表格编辑 '!N2149="","",'表格编辑 '!N2149)</f>
        <v>100</v>
      </c>
      <c r="M2147" s="123">
        <f>IF('表格编辑 '!O2149="","",'表格编辑 '!O2149)</f>
        <v>110</v>
      </c>
      <c r="N2147" s="123">
        <f>IF('表格编辑 '!P2149="","",'表格编辑 '!P2149)</f>
        <v>100</v>
      </c>
      <c r="O2147" s="123">
        <f>IF('表格编辑 '!Q2149="","",'表格编辑 '!Q2149)</f>
        <v>50</v>
      </c>
      <c r="P2147" s="123">
        <f>IF('表格编辑 '!R2149="","",'表格编辑 '!R2149)</f>
        <v>200</v>
      </c>
      <c r="Q2147" s="123">
        <f>IF('表格编辑 '!S2149="","",'表格编辑 '!S2149)</f>
        <v>320</v>
      </c>
      <c r="R2147" s="123" t="str">
        <f>IF('表格编辑 '!T2149="","",'表格编辑 '!T2149)</f>
        <v/>
      </c>
      <c r="S2147" s="123">
        <f>IF('表格编辑 '!U2149="","",'表格编辑 '!U2149)</f>
        <v>50</v>
      </c>
      <c r="T2147" s="123" t="str">
        <f>IF('表格编辑 '!V2149="","",'表格编辑 '!V2149)</f>
        <v/>
      </c>
      <c r="U2147" s="123">
        <f>IF('表格编辑 '!W2149="","",'表格编辑 '!W2149)</f>
        <v>30</v>
      </c>
      <c r="V2147" s="123" t="str">
        <f>IF('表格编辑 '!X2149="","",'表格编辑 '!X2149)</f>
        <v/>
      </c>
      <c r="W2147" s="123">
        <f>IF('表格编辑 '!Y2149="","",'表格编辑 '!Y2149)</f>
        <v>100</v>
      </c>
      <c r="X2147" s="123">
        <f>IF('表格编辑 '!Z2149="","",'表格编辑 '!Z2149)</f>
        <v>100</v>
      </c>
      <c r="Y2147" s="123">
        <f>IF('表格编辑 '!AA2149="","",'表格编辑 '!AA2149)</f>
        <v>100</v>
      </c>
      <c r="Z2147" s="123">
        <f>IF('表格编辑 '!AB2149="","",'表格编辑 '!AB2149)</f>
        <v>100</v>
      </c>
      <c r="AA2147" s="123">
        <f>IF('表格编辑 '!AC2149="","",'表格编辑 '!AC2149)</f>
        <v>100</v>
      </c>
      <c r="AB2147" s="123">
        <f>IF('表格编辑 '!AD2149="","",'表格编辑 '!AD2149)</f>
        <v>100</v>
      </c>
      <c r="AC2147" s="123" t="str">
        <f>IF('表格编辑 '!AE2149="","",'表格编辑 '!AE2149)</f>
        <v/>
      </c>
      <c r="AD2147" s="123">
        <f>IF('表格编辑 '!AF2149="","",'表格编辑 '!AF2149)</f>
        <v>100047</v>
      </c>
    </row>
    <row r="2148" spans="1:30">
      <c r="A2148" s="123">
        <f>IF('表格编辑 '!A2150="","",'表格编辑 '!A2150)</f>
        <v>70041</v>
      </c>
      <c r="B2148" s="123">
        <f>IF('表格编辑 '!B2150="","",'表格编辑 '!B2150)</f>
        <v>40041</v>
      </c>
      <c r="C2148" s="123">
        <f>IF('表格编辑 '!E2150="","",'表格编辑 '!E2150)</f>
        <v>40</v>
      </c>
      <c r="D2148" s="123" t="str">
        <f>IF('表格编辑 '!F2150="","",'表格编辑 '!F2150)</f>
        <v>AI_born_event_2(RECEIVER, ARG0, ARG1, ARG2, ARG3,ARG4)</v>
      </c>
      <c r="E2148" s="123" t="str">
        <f>IF('表格编辑 '!G2150="","",'表格编辑 '!G2150)</f>
        <v>AI_update_event_2(RECEIVER, ARG0, ARG1, ARG2, ARG3,ARG4)</v>
      </c>
      <c r="F2148" s="123" t="str">
        <f>IF('表格编辑 '!H2150="","",'表格编辑 '!H2150)</f>
        <v/>
      </c>
      <c r="G2148" s="123" t="str">
        <f>IF('表格编辑 '!I2150="","",'表格编辑 '!I2150)</f>
        <v/>
      </c>
      <c r="H2148" s="123" t="str">
        <f>IF('表格编辑 '!J2150="","",'表格编辑 '!J2150)</f>
        <v>test_deadth_event(RECEIVER, ARG0, ARG1, ARG2, ARG3,ARG4)</v>
      </c>
      <c r="I2148" s="123">
        <f>IF('表格编辑 '!K2150="","",'表格编辑 '!K2150)</f>
        <v>1</v>
      </c>
      <c r="J2148" s="123">
        <f>IF('表格编辑 '!L2150="","",'表格编辑 '!L2150)</f>
        <v>12645</v>
      </c>
      <c r="K2148" s="123">
        <f>IF('表格编辑 '!M2150="","",'表格编辑 '!M2150)</f>
        <v>1200</v>
      </c>
      <c r="L2148" s="123">
        <f>IF('表格编辑 '!N2150="","",'表格编辑 '!N2150)</f>
        <v>250</v>
      </c>
      <c r="M2148" s="123">
        <f>IF('表格编辑 '!O2150="","",'表格编辑 '!O2150)</f>
        <v>150</v>
      </c>
      <c r="N2148" s="123">
        <f>IF('表格编辑 '!P2150="","",'表格编辑 '!P2150)</f>
        <v>100</v>
      </c>
      <c r="O2148" s="123">
        <f>IF('表格编辑 '!Q2150="","",'表格编辑 '!Q2150)</f>
        <v>20</v>
      </c>
      <c r="P2148" s="123">
        <f>IF('表格编辑 '!R2150="","",'表格编辑 '!R2150)</f>
        <v>200</v>
      </c>
      <c r="Q2148" s="123">
        <f>IF('表格编辑 '!S2150="","",'表格编辑 '!S2150)</f>
        <v>320</v>
      </c>
      <c r="R2148" s="123" t="str">
        <f>IF('表格编辑 '!T2150="","",'表格编辑 '!T2150)</f>
        <v/>
      </c>
      <c r="S2148" s="123">
        <f>IF('表格编辑 '!U2150="","",'表格编辑 '!U2150)</f>
        <v>50</v>
      </c>
      <c r="T2148" s="123" t="str">
        <f>IF('表格编辑 '!V2150="","",'表格编辑 '!V2150)</f>
        <v/>
      </c>
      <c r="U2148" s="123">
        <f>IF('表格编辑 '!W2150="","",'表格编辑 '!W2150)</f>
        <v>30</v>
      </c>
      <c r="V2148" s="123" t="str">
        <f>IF('表格编辑 '!X2150="","",'表格编辑 '!X2150)</f>
        <v/>
      </c>
      <c r="W2148" s="123">
        <f>IF('表格编辑 '!Y2150="","",'表格编辑 '!Y2150)</f>
        <v>100</v>
      </c>
      <c r="X2148" s="123">
        <f>IF('表格编辑 '!Z2150="","",'表格编辑 '!Z2150)</f>
        <v>100</v>
      </c>
      <c r="Y2148" s="123">
        <f>IF('表格编辑 '!AA2150="","",'表格编辑 '!AA2150)</f>
        <v>100</v>
      </c>
      <c r="Z2148" s="123">
        <f>IF('表格编辑 '!AB2150="","",'表格编辑 '!AB2150)</f>
        <v>100</v>
      </c>
      <c r="AA2148" s="123">
        <f>IF('表格编辑 '!AC2150="","",'表格编辑 '!AC2150)</f>
        <v>100</v>
      </c>
      <c r="AB2148" s="123">
        <f>IF('表格编辑 '!AD2150="","",'表格编辑 '!AD2150)</f>
        <v>100</v>
      </c>
      <c r="AC2148" s="123" t="str">
        <f>IF('表格编辑 '!AE2150="","",'表格编辑 '!AE2150)</f>
        <v/>
      </c>
      <c r="AD2148" s="123">
        <f>IF('表格编辑 '!AF2150="","",'表格编辑 '!AF2150)</f>
        <v>100070</v>
      </c>
    </row>
    <row r="2149" spans="1:30">
      <c r="A2149" s="123">
        <f>IF('表格编辑 '!A2151="","",'表格编辑 '!A2151)</f>
        <v>70042</v>
      </c>
      <c r="B2149" s="123">
        <f>IF('表格编辑 '!B2151="","",'表格编辑 '!B2151)</f>
        <v>40042</v>
      </c>
      <c r="C2149" s="123">
        <f>IF('表格编辑 '!E2151="","",'表格编辑 '!E2151)</f>
        <v>41</v>
      </c>
      <c r="D2149" s="123" t="str">
        <f>IF('表格编辑 '!F2151="","",'表格编辑 '!F2151)</f>
        <v>AI_born_event_2(RECEIVER, ARG0, ARG1, ARG2, ARG3,ARG4)</v>
      </c>
      <c r="E2149" s="123" t="str">
        <f>IF('表格编辑 '!G2151="","",'表格编辑 '!G2151)</f>
        <v>AI_update_event_2(RECEIVER, ARG0, ARG1, ARG2, ARG3,ARG4)</v>
      </c>
      <c r="F2149" s="123" t="str">
        <f>IF('表格编辑 '!H2151="","",'表格编辑 '!H2151)</f>
        <v/>
      </c>
      <c r="G2149" s="123" t="str">
        <f>IF('表格编辑 '!I2151="","",'表格编辑 '!I2151)</f>
        <v/>
      </c>
      <c r="H2149" s="123" t="str">
        <f>IF('表格编辑 '!J2151="","",'表格编辑 '!J2151)</f>
        <v>test_deadth_event(RECEIVER, ARG0, ARG1, ARG2, ARG3,ARG4)</v>
      </c>
      <c r="I2149" s="123">
        <f>IF('表格编辑 '!K2151="","",'表格编辑 '!K2151)</f>
        <v>1</v>
      </c>
      <c r="J2149" s="123">
        <f>IF('表格编辑 '!L2151="","",'表格编辑 '!L2151)</f>
        <v>12645</v>
      </c>
      <c r="K2149" s="123">
        <f>IF('表格编辑 '!M2151="","",'表格编辑 '!M2151)</f>
        <v>1230</v>
      </c>
      <c r="L2149" s="123">
        <f>IF('表格编辑 '!N2151="","",'表格编辑 '!N2151)</f>
        <v>100</v>
      </c>
      <c r="M2149" s="123">
        <f>IF('表格编辑 '!O2151="","",'表格编辑 '!O2151)</f>
        <v>150</v>
      </c>
      <c r="N2149" s="123">
        <f>IF('表格编辑 '!P2151="","",'表格编辑 '!P2151)</f>
        <v>100</v>
      </c>
      <c r="O2149" s="123">
        <f>IF('表格编辑 '!Q2151="","",'表格编辑 '!Q2151)</f>
        <v>200</v>
      </c>
      <c r="P2149" s="123">
        <f>IF('表格编辑 '!R2151="","",'表格编辑 '!R2151)</f>
        <v>200</v>
      </c>
      <c r="Q2149" s="123">
        <f>IF('表格编辑 '!S2151="","",'表格编辑 '!S2151)</f>
        <v>320</v>
      </c>
      <c r="R2149" s="123" t="str">
        <f>IF('表格编辑 '!T2151="","",'表格编辑 '!T2151)</f>
        <v/>
      </c>
      <c r="S2149" s="123">
        <f>IF('表格编辑 '!U2151="","",'表格编辑 '!U2151)</f>
        <v>50</v>
      </c>
      <c r="T2149" s="123" t="str">
        <f>IF('表格编辑 '!V2151="","",'表格编辑 '!V2151)</f>
        <v/>
      </c>
      <c r="U2149" s="123">
        <f>IF('表格编辑 '!W2151="","",'表格编辑 '!W2151)</f>
        <v>30</v>
      </c>
      <c r="V2149" s="123" t="str">
        <f>IF('表格编辑 '!X2151="","",'表格编辑 '!X2151)</f>
        <v/>
      </c>
      <c r="W2149" s="123">
        <f>IF('表格编辑 '!Y2151="","",'表格编辑 '!Y2151)</f>
        <v>100</v>
      </c>
      <c r="X2149" s="123">
        <f>IF('表格编辑 '!Z2151="","",'表格编辑 '!Z2151)</f>
        <v>100</v>
      </c>
      <c r="Y2149" s="123">
        <f>IF('表格编辑 '!AA2151="","",'表格编辑 '!AA2151)</f>
        <v>100</v>
      </c>
      <c r="Z2149" s="123">
        <f>IF('表格编辑 '!AB2151="","",'表格编辑 '!AB2151)</f>
        <v>100</v>
      </c>
      <c r="AA2149" s="123">
        <f>IF('表格编辑 '!AC2151="","",'表格编辑 '!AC2151)</f>
        <v>100</v>
      </c>
      <c r="AB2149" s="123">
        <f>IF('表格编辑 '!AD2151="","",'表格编辑 '!AD2151)</f>
        <v>100</v>
      </c>
      <c r="AC2149" s="123" t="str">
        <f>IF('表格编辑 '!AE2151="","",'表格编辑 '!AE2151)</f>
        <v/>
      </c>
      <c r="AD2149" s="123">
        <f>IF('表格编辑 '!AF2151="","",'表格编辑 '!AF2151)</f>
        <v>100070</v>
      </c>
    </row>
    <row r="2150" spans="1:30">
      <c r="A2150" s="123">
        <f>IF('表格编辑 '!A2152="","",'表格编辑 '!A2152)</f>
        <v>70043</v>
      </c>
      <c r="B2150" s="123">
        <f>IF('表格编辑 '!B2152="","",'表格编辑 '!B2152)</f>
        <v>40043</v>
      </c>
      <c r="C2150" s="123">
        <f>IF('表格编辑 '!E2152="","",'表格编辑 '!E2152)</f>
        <v>42</v>
      </c>
      <c r="D2150" s="123" t="str">
        <f>IF('表格编辑 '!F2152="","",'表格编辑 '!F2152)</f>
        <v>AI_born_event_2(RECEIVER, ARG0, ARG1, ARG2, ARG3,ARG4)</v>
      </c>
      <c r="E2150" s="123" t="str">
        <f>IF('表格编辑 '!G2152="","",'表格编辑 '!G2152)</f>
        <v>AI_update_event_2(RECEIVER, ARG0, ARG1, ARG2, ARG3,ARG4)</v>
      </c>
      <c r="F2150" s="123" t="str">
        <f>IF('表格编辑 '!H2152="","",'表格编辑 '!H2152)</f>
        <v/>
      </c>
      <c r="G2150" s="123" t="str">
        <f>IF('表格编辑 '!I2152="","",'表格编辑 '!I2152)</f>
        <v/>
      </c>
      <c r="H2150" s="123" t="str">
        <f>IF('表格编辑 '!J2152="","",'表格编辑 '!J2152)</f>
        <v>test_deadth_event(RECEIVER, ARG0, ARG1, ARG2, ARG3,ARG4)</v>
      </c>
      <c r="I2150" s="123">
        <f>IF('表格编辑 '!K2152="","",'表格编辑 '!K2152)</f>
        <v>1</v>
      </c>
      <c r="J2150" s="123">
        <f>IF('表格编辑 '!L2152="","",'表格编辑 '!L2152)</f>
        <v>12645</v>
      </c>
      <c r="K2150" s="123">
        <f>IF('表格编辑 '!M2152="","",'表格编辑 '!M2152)</f>
        <v>1260</v>
      </c>
      <c r="L2150" s="123">
        <f>IF('表格编辑 '!N2152="","",'表格编辑 '!N2152)</f>
        <v>250</v>
      </c>
      <c r="M2150" s="123">
        <f>IF('表格编辑 '!O2152="","",'表格编辑 '!O2152)</f>
        <v>150</v>
      </c>
      <c r="N2150" s="123">
        <f>IF('表格编辑 '!P2152="","",'表格编辑 '!P2152)</f>
        <v>100</v>
      </c>
      <c r="O2150" s="123">
        <f>IF('表格编辑 '!Q2152="","",'表格编辑 '!Q2152)</f>
        <v>20</v>
      </c>
      <c r="P2150" s="123">
        <f>IF('表格编辑 '!R2152="","",'表格编辑 '!R2152)</f>
        <v>200</v>
      </c>
      <c r="Q2150" s="123">
        <f>IF('表格编辑 '!S2152="","",'表格编辑 '!S2152)</f>
        <v>320</v>
      </c>
      <c r="R2150" s="123" t="str">
        <f>IF('表格编辑 '!T2152="","",'表格编辑 '!T2152)</f>
        <v/>
      </c>
      <c r="S2150" s="123">
        <f>IF('表格编辑 '!U2152="","",'表格编辑 '!U2152)</f>
        <v>50</v>
      </c>
      <c r="T2150" s="123" t="str">
        <f>IF('表格编辑 '!V2152="","",'表格编辑 '!V2152)</f>
        <v/>
      </c>
      <c r="U2150" s="123">
        <f>IF('表格编辑 '!W2152="","",'表格编辑 '!W2152)</f>
        <v>30</v>
      </c>
      <c r="V2150" s="123" t="str">
        <f>IF('表格编辑 '!X2152="","",'表格编辑 '!X2152)</f>
        <v/>
      </c>
      <c r="W2150" s="123">
        <f>IF('表格编辑 '!Y2152="","",'表格编辑 '!Y2152)</f>
        <v>100</v>
      </c>
      <c r="X2150" s="123">
        <f>IF('表格编辑 '!Z2152="","",'表格编辑 '!Z2152)</f>
        <v>100</v>
      </c>
      <c r="Y2150" s="123">
        <f>IF('表格编辑 '!AA2152="","",'表格编辑 '!AA2152)</f>
        <v>100</v>
      </c>
      <c r="Z2150" s="123">
        <f>IF('表格编辑 '!AB2152="","",'表格编辑 '!AB2152)</f>
        <v>100</v>
      </c>
      <c r="AA2150" s="123">
        <f>IF('表格编辑 '!AC2152="","",'表格编辑 '!AC2152)</f>
        <v>100</v>
      </c>
      <c r="AB2150" s="123">
        <f>IF('表格编辑 '!AD2152="","",'表格编辑 '!AD2152)</f>
        <v>100</v>
      </c>
      <c r="AC2150" s="123" t="str">
        <f>IF('表格编辑 '!AE2152="","",'表格编辑 '!AE2152)</f>
        <v/>
      </c>
      <c r="AD2150" s="123">
        <f>IF('表格编辑 '!AF2152="","",'表格编辑 '!AF2152)</f>
        <v>100070</v>
      </c>
    </row>
    <row r="2151" spans="1:30">
      <c r="A2151" s="123">
        <f>IF('表格编辑 '!A2153="","",'表格编辑 '!A2153)</f>
        <v>70044</v>
      </c>
      <c r="B2151" s="123">
        <f>IF('表格编辑 '!B2153="","",'表格编辑 '!B2153)</f>
        <v>40044</v>
      </c>
      <c r="C2151" s="123">
        <f>IF('表格编辑 '!E2153="","",'表格编辑 '!E2153)</f>
        <v>43</v>
      </c>
      <c r="D2151" s="123" t="str">
        <f>IF('表格编辑 '!F2153="","",'表格编辑 '!F2153)</f>
        <v>AI_born_event_2(RECEIVER, ARG0, ARG1, ARG2, ARG3,ARG4)</v>
      </c>
      <c r="E2151" s="123" t="str">
        <f>IF('表格编辑 '!G2153="","",'表格编辑 '!G2153)</f>
        <v>AI_update_event_2(RECEIVER, ARG0, ARG1, ARG2, ARG3,ARG4)</v>
      </c>
      <c r="F2151" s="123" t="str">
        <f>IF('表格编辑 '!H2153="","",'表格编辑 '!H2153)</f>
        <v/>
      </c>
      <c r="G2151" s="123" t="str">
        <f>IF('表格编辑 '!I2153="","",'表格编辑 '!I2153)</f>
        <v/>
      </c>
      <c r="H2151" s="123" t="str">
        <f>IF('表格编辑 '!J2153="","",'表格编辑 '!J2153)</f>
        <v>test_deadth_event(RECEIVER, ARG0, ARG1, ARG2, ARG3,ARG4)</v>
      </c>
      <c r="I2151" s="123">
        <f>IF('表格编辑 '!K2153="","",'表格编辑 '!K2153)</f>
        <v>1</v>
      </c>
      <c r="J2151" s="123">
        <f>IF('表格编辑 '!L2153="","",'表格编辑 '!L2153)</f>
        <v>12645</v>
      </c>
      <c r="K2151" s="123">
        <f>IF('表格编辑 '!M2153="","",'表格编辑 '!M2153)</f>
        <v>1290</v>
      </c>
      <c r="L2151" s="123">
        <f>IF('表格编辑 '!N2153="","",'表格编辑 '!N2153)</f>
        <v>100</v>
      </c>
      <c r="M2151" s="123">
        <f>IF('表格编辑 '!O2153="","",'表格编辑 '!O2153)</f>
        <v>150</v>
      </c>
      <c r="N2151" s="123">
        <f>IF('表格编辑 '!P2153="","",'表格编辑 '!P2153)</f>
        <v>100</v>
      </c>
      <c r="O2151" s="123">
        <f>IF('表格编辑 '!Q2153="","",'表格编辑 '!Q2153)</f>
        <v>200</v>
      </c>
      <c r="P2151" s="123">
        <f>IF('表格编辑 '!R2153="","",'表格编辑 '!R2153)</f>
        <v>200</v>
      </c>
      <c r="Q2151" s="123">
        <f>IF('表格编辑 '!S2153="","",'表格编辑 '!S2153)</f>
        <v>320</v>
      </c>
      <c r="R2151" s="123" t="str">
        <f>IF('表格编辑 '!T2153="","",'表格编辑 '!T2153)</f>
        <v/>
      </c>
      <c r="S2151" s="123">
        <f>IF('表格编辑 '!U2153="","",'表格编辑 '!U2153)</f>
        <v>50</v>
      </c>
      <c r="T2151" s="123" t="str">
        <f>IF('表格编辑 '!V2153="","",'表格编辑 '!V2153)</f>
        <v/>
      </c>
      <c r="U2151" s="123">
        <f>IF('表格编辑 '!W2153="","",'表格编辑 '!W2153)</f>
        <v>30</v>
      </c>
      <c r="V2151" s="123" t="str">
        <f>IF('表格编辑 '!X2153="","",'表格编辑 '!X2153)</f>
        <v/>
      </c>
      <c r="W2151" s="123">
        <f>IF('表格编辑 '!Y2153="","",'表格编辑 '!Y2153)</f>
        <v>100</v>
      </c>
      <c r="X2151" s="123">
        <f>IF('表格编辑 '!Z2153="","",'表格编辑 '!Z2153)</f>
        <v>100</v>
      </c>
      <c r="Y2151" s="123">
        <f>IF('表格编辑 '!AA2153="","",'表格编辑 '!AA2153)</f>
        <v>100</v>
      </c>
      <c r="Z2151" s="123">
        <f>IF('表格编辑 '!AB2153="","",'表格编辑 '!AB2153)</f>
        <v>100</v>
      </c>
      <c r="AA2151" s="123">
        <f>IF('表格编辑 '!AC2153="","",'表格编辑 '!AC2153)</f>
        <v>100</v>
      </c>
      <c r="AB2151" s="123">
        <f>IF('表格编辑 '!AD2153="","",'表格编辑 '!AD2153)</f>
        <v>100</v>
      </c>
      <c r="AC2151" s="123" t="str">
        <f>IF('表格编辑 '!AE2153="","",'表格编辑 '!AE2153)</f>
        <v/>
      </c>
      <c r="AD2151" s="123">
        <f>IF('表格编辑 '!AF2153="","",'表格编辑 '!AF2153)</f>
        <v>100070</v>
      </c>
    </row>
    <row r="2152" spans="1:30">
      <c r="A2152" s="123">
        <f>IF('表格编辑 '!A2154="","",'表格编辑 '!A2154)</f>
        <v>70045</v>
      </c>
      <c r="B2152" s="123">
        <f>IF('表格编辑 '!B2154="","",'表格编辑 '!B2154)</f>
        <v>40045</v>
      </c>
      <c r="C2152" s="123">
        <f>IF('表格编辑 '!E2154="","",'表格编辑 '!E2154)</f>
        <v>44</v>
      </c>
      <c r="D2152" s="123" t="str">
        <f>IF('表格编辑 '!F2154="","",'表格编辑 '!F2154)</f>
        <v>AI_born_event_2(RECEIVER, ARG0, ARG1, ARG2, ARG3,ARG4)</v>
      </c>
      <c r="E2152" s="123" t="str">
        <f>IF('表格编辑 '!G2154="","",'表格编辑 '!G2154)</f>
        <v>AI_update_event_2(RECEIVER, ARG0, ARG1, ARG2, ARG3,ARG4)</v>
      </c>
      <c r="F2152" s="123" t="str">
        <f>IF('表格编辑 '!H2154="","",'表格编辑 '!H2154)</f>
        <v/>
      </c>
      <c r="G2152" s="123" t="str">
        <f>IF('表格编辑 '!I2154="","",'表格编辑 '!I2154)</f>
        <v/>
      </c>
      <c r="H2152" s="123" t="str">
        <f>IF('表格编辑 '!J2154="","",'表格编辑 '!J2154)</f>
        <v>test_deadth_event(RECEIVER, ARG0, ARG1, ARG2, ARG3,ARG4)</v>
      </c>
      <c r="I2152" s="123">
        <f>IF('表格编辑 '!K2154="","",'表格编辑 '!K2154)</f>
        <v>1</v>
      </c>
      <c r="J2152" s="123">
        <f>IF('表格编辑 '!L2154="","",'表格编辑 '!L2154)</f>
        <v>12645</v>
      </c>
      <c r="K2152" s="123">
        <f>IF('表格编辑 '!M2154="","",'表格编辑 '!M2154)</f>
        <v>1320</v>
      </c>
      <c r="L2152" s="123">
        <f>IF('表格编辑 '!N2154="","",'表格编辑 '!N2154)</f>
        <v>250</v>
      </c>
      <c r="M2152" s="123">
        <f>IF('表格编辑 '!O2154="","",'表格编辑 '!O2154)</f>
        <v>150</v>
      </c>
      <c r="N2152" s="123">
        <f>IF('表格编辑 '!P2154="","",'表格编辑 '!P2154)</f>
        <v>100</v>
      </c>
      <c r="O2152" s="123">
        <f>IF('表格编辑 '!Q2154="","",'表格编辑 '!Q2154)</f>
        <v>250</v>
      </c>
      <c r="P2152" s="123">
        <f>IF('表格编辑 '!R2154="","",'表格编辑 '!R2154)</f>
        <v>200</v>
      </c>
      <c r="Q2152" s="123">
        <f>IF('表格编辑 '!S2154="","",'表格编辑 '!S2154)</f>
        <v>320</v>
      </c>
      <c r="R2152" s="123" t="str">
        <f>IF('表格编辑 '!T2154="","",'表格编辑 '!T2154)</f>
        <v/>
      </c>
      <c r="S2152" s="123">
        <f>IF('表格编辑 '!U2154="","",'表格编辑 '!U2154)</f>
        <v>50</v>
      </c>
      <c r="T2152" s="123" t="str">
        <f>IF('表格编辑 '!V2154="","",'表格编辑 '!V2154)</f>
        <v/>
      </c>
      <c r="U2152" s="123">
        <f>IF('表格编辑 '!W2154="","",'表格编辑 '!W2154)</f>
        <v>30</v>
      </c>
      <c r="V2152" s="123" t="str">
        <f>IF('表格编辑 '!X2154="","",'表格编辑 '!X2154)</f>
        <v/>
      </c>
      <c r="W2152" s="123">
        <f>IF('表格编辑 '!Y2154="","",'表格编辑 '!Y2154)</f>
        <v>100</v>
      </c>
      <c r="X2152" s="123">
        <f>IF('表格编辑 '!Z2154="","",'表格编辑 '!Z2154)</f>
        <v>100</v>
      </c>
      <c r="Y2152" s="123">
        <f>IF('表格编辑 '!AA2154="","",'表格编辑 '!AA2154)</f>
        <v>100</v>
      </c>
      <c r="Z2152" s="123">
        <f>IF('表格编辑 '!AB2154="","",'表格编辑 '!AB2154)</f>
        <v>100</v>
      </c>
      <c r="AA2152" s="123">
        <f>IF('表格编辑 '!AC2154="","",'表格编辑 '!AC2154)</f>
        <v>100</v>
      </c>
      <c r="AB2152" s="123">
        <f>IF('表格编辑 '!AD2154="","",'表格编辑 '!AD2154)</f>
        <v>100</v>
      </c>
      <c r="AC2152" s="123" t="str">
        <f>IF('表格编辑 '!AE2154="","",'表格编辑 '!AE2154)</f>
        <v/>
      </c>
      <c r="AD2152" s="123">
        <f>IF('表格编辑 '!AF2154="","",'表格编辑 '!AF2154)</f>
        <v>100070</v>
      </c>
    </row>
    <row r="2153" spans="1:30">
      <c r="A2153" s="123">
        <f>IF('表格编辑 '!A2155="","",'表格编辑 '!A2155)</f>
        <v>70046</v>
      </c>
      <c r="B2153" s="123">
        <f>IF('表格编辑 '!B2155="","",'表格编辑 '!B2155)</f>
        <v>40046</v>
      </c>
      <c r="C2153" s="123">
        <f>IF('表格编辑 '!E2155="","",'表格编辑 '!E2155)</f>
        <v>50</v>
      </c>
      <c r="D2153" s="123" t="str">
        <f>IF('表格编辑 '!F2155="","",'表格编辑 '!F2155)</f>
        <v>AI_fuben_50(RECEIVER, ARG0, ARG1, ARG2, ARG3,ARG4)</v>
      </c>
      <c r="E2153" s="123" t="str">
        <f>IF('表格编辑 '!G2155="","",'表格编辑 '!G2155)</f>
        <v>AI_fuben_50(RECEIVER, ARG0, ARG1, ARG2, ARG3,ARG4)</v>
      </c>
      <c r="F2153" s="123" t="str">
        <f>IF('表格编辑 '!H2155="","",'表格编辑 '!H2155)</f>
        <v/>
      </c>
      <c r="G2153" s="123" t="str">
        <f>IF('表格编辑 '!I2155="","",'表格编辑 '!I2155)</f>
        <v/>
      </c>
      <c r="H2153" s="123" t="str">
        <f>IF('表格编辑 '!J2155="","",'表格编辑 '!J2155)</f>
        <v>test_deadth_event(RECEIVER, ARG0, ARG1, ARG2, ARG3,ARG4)</v>
      </c>
      <c r="I2153" s="123">
        <f>IF('表格编辑 '!K2155="","",'表格编辑 '!K2155)</f>
        <v>1</v>
      </c>
      <c r="J2153" s="123">
        <f>IF('表格编辑 '!L2155="","",'表格编辑 '!L2155)</f>
        <v>12645</v>
      </c>
      <c r="K2153" s="123">
        <f>IF('表格编辑 '!M2155="","",'表格编辑 '!M2155)</f>
        <v>1500</v>
      </c>
      <c r="L2153" s="123">
        <f>IF('表格编辑 '!N2155="","",'表格编辑 '!N2155)</f>
        <v>150</v>
      </c>
      <c r="M2153" s="123">
        <f>IF('表格编辑 '!O2155="","",'表格编辑 '!O2155)</f>
        <v>350</v>
      </c>
      <c r="N2153" s="123">
        <f>IF('表格编辑 '!P2155="","",'表格编辑 '!P2155)</f>
        <v>100</v>
      </c>
      <c r="O2153" s="123">
        <f>IF('表格编辑 '!Q2155="","",'表格编辑 '!Q2155)</f>
        <v>0</v>
      </c>
      <c r="P2153" s="123">
        <f>IF('表格编辑 '!R2155="","",'表格编辑 '!R2155)</f>
        <v>200</v>
      </c>
      <c r="Q2153" s="123">
        <f>IF('表格编辑 '!S2155="","",'表格编辑 '!S2155)</f>
        <v>320</v>
      </c>
      <c r="R2153" s="123" t="str">
        <f>IF('表格编辑 '!T2155="","",'表格编辑 '!T2155)</f>
        <v/>
      </c>
      <c r="S2153" s="123" t="str">
        <f>IF('表格编辑 '!U2155="","",'表格编辑 '!U2155)</f>
        <v/>
      </c>
      <c r="T2153" s="123" t="str">
        <f>IF('表格编辑 '!V2155="","",'表格编辑 '!V2155)</f>
        <v/>
      </c>
      <c r="U2153" s="123">
        <f>IF('表格编辑 '!W2155="","",'表格编辑 '!W2155)</f>
        <v>30</v>
      </c>
      <c r="V2153" s="123" t="str">
        <f>IF('表格编辑 '!X2155="","",'表格编辑 '!X2155)</f>
        <v/>
      </c>
      <c r="W2153" s="123" t="str">
        <f>IF('表格编辑 '!Y2155="","",'表格编辑 '!Y2155)</f>
        <v/>
      </c>
      <c r="X2153" s="123" t="str">
        <f>IF('表格编辑 '!Z2155="","",'表格编辑 '!Z2155)</f>
        <v/>
      </c>
      <c r="Y2153" s="123" t="str">
        <f>IF('表格编辑 '!AA2155="","",'表格编辑 '!AA2155)</f>
        <v/>
      </c>
      <c r="Z2153" s="123" t="str">
        <f>IF('表格编辑 '!AB2155="","",'表格编辑 '!AB2155)</f>
        <v/>
      </c>
      <c r="AA2153" s="123" t="str">
        <f>IF('表格编辑 '!AC2155="","",'表格编辑 '!AC2155)</f>
        <v/>
      </c>
      <c r="AB2153" s="123" t="str">
        <f>IF('表格编辑 '!AD2155="","",'表格编辑 '!AD2155)</f>
        <v/>
      </c>
      <c r="AC2153" s="123" t="str">
        <f>IF('表格编辑 '!AE2155="","",'表格编辑 '!AE2155)</f>
        <v/>
      </c>
      <c r="AD2153" s="123" t="str">
        <f>IF('表格编辑 '!AF2155="","",'表格编辑 '!AF2155)</f>
        <v/>
      </c>
    </row>
    <row r="2154" spans="1:30">
      <c r="A2154" s="123">
        <f>IF('表格编辑 '!A2156="","",'表格编辑 '!A2156)</f>
        <v>70047</v>
      </c>
      <c r="B2154" s="123">
        <f>IF('表格编辑 '!B2156="","",'表格编辑 '!B2156)</f>
        <v>40047</v>
      </c>
      <c r="C2154" s="123">
        <f>IF('表格编辑 '!E2156="","",'表格编辑 '!E2156)</f>
        <v>50</v>
      </c>
      <c r="D2154" s="123" t="str">
        <f>IF('表格编辑 '!F2156="","",'表格编辑 '!F2156)</f>
        <v>AI_born_event(RECEIVER, ARG0, ARG1, ARG2, ARG3,ARG4)</v>
      </c>
      <c r="E2154" s="123" t="str">
        <f>IF('表格编辑 '!G2156="","",'表格编辑 '!G2156)</f>
        <v>AI_update_event(RECEIVER, ARG0, ARG1, ARG2, ARG3,ARG4)</v>
      </c>
      <c r="F2154" s="123" t="str">
        <f>IF('表格编辑 '!H2156="","",'表格编辑 '!H2156)</f>
        <v/>
      </c>
      <c r="G2154" s="123" t="str">
        <f>IF('表格编辑 '!I2156="","",'表格编辑 '!I2156)</f>
        <v/>
      </c>
      <c r="H2154" s="123" t="str">
        <f>IF('表格编辑 '!J2156="","",'表格编辑 '!J2156)</f>
        <v>test_deadth_event(RECEIVER, ARG0, ARG1, ARG2, ARG3,ARG4)</v>
      </c>
      <c r="I2154" s="123">
        <f>IF('表格编辑 '!K2156="","",'表格编辑 '!K2156)</f>
        <v>1</v>
      </c>
      <c r="J2154" s="123">
        <f>IF('表格编辑 '!L2156="","",'表格编辑 '!L2156)</f>
        <v>2000</v>
      </c>
      <c r="K2154" s="123">
        <f>IF('表格编辑 '!M2156="","",'表格编辑 '!M2156)</f>
        <v>1500</v>
      </c>
      <c r="L2154" s="123">
        <f>IF('表格编辑 '!N2156="","",'表格编辑 '!N2156)</f>
        <v>50</v>
      </c>
      <c r="M2154" s="123">
        <f>IF('表格编辑 '!O2156="","",'表格编辑 '!O2156)</f>
        <v>150</v>
      </c>
      <c r="N2154" s="123">
        <f>IF('表格编辑 '!P2156="","",'表格编辑 '!P2156)</f>
        <v>100</v>
      </c>
      <c r="O2154" s="123">
        <f>IF('表格编辑 '!Q2156="","",'表格编辑 '!Q2156)</f>
        <v>20</v>
      </c>
      <c r="P2154" s="123">
        <f>IF('表格编辑 '!R2156="","",'表格编辑 '!R2156)</f>
        <v>200</v>
      </c>
      <c r="Q2154" s="123">
        <f>IF('表格编辑 '!S2156="","",'表格编辑 '!S2156)</f>
        <v>320</v>
      </c>
      <c r="R2154" s="123" t="str">
        <f>IF('表格编辑 '!T2156="","",'表格编辑 '!T2156)</f>
        <v/>
      </c>
      <c r="S2154" s="123" t="str">
        <f>IF('表格编辑 '!U2156="","",'表格编辑 '!U2156)</f>
        <v/>
      </c>
      <c r="T2154" s="123" t="str">
        <f>IF('表格编辑 '!V2156="","",'表格编辑 '!V2156)</f>
        <v/>
      </c>
      <c r="U2154" s="123">
        <f>IF('表格编辑 '!W2156="","",'表格编辑 '!W2156)</f>
        <v>30</v>
      </c>
      <c r="V2154" s="123" t="str">
        <f>IF('表格编辑 '!X2156="","",'表格编辑 '!X2156)</f>
        <v/>
      </c>
      <c r="W2154" s="123" t="str">
        <f>IF('表格编辑 '!Y2156="","",'表格编辑 '!Y2156)</f>
        <v/>
      </c>
      <c r="X2154" s="123" t="str">
        <f>IF('表格编辑 '!Z2156="","",'表格编辑 '!Z2156)</f>
        <v/>
      </c>
      <c r="Y2154" s="123" t="str">
        <f>IF('表格编辑 '!AA2156="","",'表格编辑 '!AA2156)</f>
        <v/>
      </c>
      <c r="Z2154" s="123" t="str">
        <f>IF('表格编辑 '!AB2156="","",'表格编辑 '!AB2156)</f>
        <v/>
      </c>
      <c r="AA2154" s="123" t="str">
        <f>IF('表格编辑 '!AC2156="","",'表格编辑 '!AC2156)</f>
        <v/>
      </c>
      <c r="AB2154" s="123" t="str">
        <f>IF('表格编辑 '!AD2156="","",'表格编辑 '!AD2156)</f>
        <v/>
      </c>
      <c r="AC2154" s="123" t="str">
        <f>IF('表格编辑 '!AE2156="","",'表格编辑 '!AE2156)</f>
        <v/>
      </c>
      <c r="AD2154" s="123" t="str">
        <f>IF('表格编辑 '!AF2156="","",'表格编辑 '!AF2156)</f>
        <v/>
      </c>
    </row>
    <row r="2155" spans="1:30">
      <c r="A2155" s="123">
        <f>IF('表格编辑 '!A2157="","",'表格编辑 '!A2157)</f>
        <v>70048</v>
      </c>
      <c r="B2155" s="123">
        <f>IF('表格编辑 '!B2157="","",'表格编辑 '!B2157)</f>
        <v>40048</v>
      </c>
      <c r="C2155" s="123">
        <f>IF('表格编辑 '!E2157="","",'表格编辑 '!E2157)</f>
        <v>50</v>
      </c>
      <c r="D2155" s="123" t="str">
        <f>IF('表格编辑 '!F2157="","",'表格编辑 '!F2157)</f>
        <v>AI_fuben_50(RECEIVER, ARG0, ARG1, ARG2, ARG3,ARG4)</v>
      </c>
      <c r="E2155" s="123" t="str">
        <f>IF('表格编辑 '!G2157="","",'表格编辑 '!G2157)</f>
        <v>AI_fuben_50(RECEIVER, ARG0, ARG1, ARG2, ARG3,ARG4)</v>
      </c>
      <c r="F2155" s="123" t="str">
        <f>IF('表格编辑 '!H2157="","",'表格编辑 '!H2157)</f>
        <v/>
      </c>
      <c r="G2155" s="123" t="str">
        <f>IF('表格编辑 '!I2157="","",'表格编辑 '!I2157)</f>
        <v/>
      </c>
      <c r="H2155" s="123" t="str">
        <f>IF('表格编辑 '!J2157="","",'表格编辑 '!J2157)</f>
        <v>test_deadth_event(RECEIVER, ARG0, ARG1, ARG2, ARG3,ARG4)</v>
      </c>
      <c r="I2155" s="123">
        <f>IF('表格编辑 '!K2157="","",'表格编辑 '!K2157)</f>
        <v>1</v>
      </c>
      <c r="J2155" s="123">
        <f>IF('表格编辑 '!L2157="","",'表格编辑 '!L2157)</f>
        <v>12645</v>
      </c>
      <c r="K2155" s="123">
        <f>IF('表格编辑 '!M2157="","",'表格编辑 '!M2157)</f>
        <v>1500</v>
      </c>
      <c r="L2155" s="123">
        <f>IF('表格编辑 '!N2157="","",'表格编辑 '!N2157)</f>
        <v>50</v>
      </c>
      <c r="M2155" s="123">
        <f>IF('表格编辑 '!O2157="","",'表格编辑 '!O2157)</f>
        <v>150</v>
      </c>
      <c r="N2155" s="123">
        <f>IF('表格编辑 '!P2157="","",'表格编辑 '!P2157)</f>
        <v>100</v>
      </c>
      <c r="O2155" s="123">
        <f>IF('表格编辑 '!Q2157="","",'表格编辑 '!Q2157)</f>
        <v>300</v>
      </c>
      <c r="P2155" s="123">
        <f>IF('表格编辑 '!R2157="","",'表格编辑 '!R2157)</f>
        <v>200</v>
      </c>
      <c r="Q2155" s="123">
        <f>IF('表格编辑 '!S2157="","",'表格编辑 '!S2157)</f>
        <v>320</v>
      </c>
      <c r="R2155" s="123" t="str">
        <f>IF('表格编辑 '!T2157="","",'表格编辑 '!T2157)</f>
        <v/>
      </c>
      <c r="S2155" s="123" t="str">
        <f>IF('表格编辑 '!U2157="","",'表格编辑 '!U2157)</f>
        <v/>
      </c>
      <c r="T2155" s="123" t="str">
        <f>IF('表格编辑 '!V2157="","",'表格编辑 '!V2157)</f>
        <v/>
      </c>
      <c r="U2155" s="123">
        <f>IF('表格编辑 '!W2157="","",'表格编辑 '!W2157)</f>
        <v>30</v>
      </c>
      <c r="V2155" s="123" t="str">
        <f>IF('表格编辑 '!X2157="","",'表格编辑 '!X2157)</f>
        <v/>
      </c>
      <c r="W2155" s="123" t="str">
        <f>IF('表格编辑 '!Y2157="","",'表格编辑 '!Y2157)</f>
        <v/>
      </c>
      <c r="X2155" s="123" t="str">
        <f>IF('表格编辑 '!Z2157="","",'表格编辑 '!Z2157)</f>
        <v/>
      </c>
      <c r="Y2155" s="123" t="str">
        <f>IF('表格编辑 '!AA2157="","",'表格编辑 '!AA2157)</f>
        <v/>
      </c>
      <c r="Z2155" s="123" t="str">
        <f>IF('表格编辑 '!AB2157="","",'表格编辑 '!AB2157)</f>
        <v/>
      </c>
      <c r="AA2155" s="123" t="str">
        <f>IF('表格编辑 '!AC2157="","",'表格编辑 '!AC2157)</f>
        <v/>
      </c>
      <c r="AB2155" s="123" t="str">
        <f>IF('表格编辑 '!AD2157="","",'表格编辑 '!AD2157)</f>
        <v/>
      </c>
      <c r="AC2155" s="123" t="str">
        <f>IF('表格编辑 '!AE2157="","",'表格编辑 '!AE2157)</f>
        <v/>
      </c>
      <c r="AD2155" s="123" t="str">
        <f>IF('表格编辑 '!AF2157="","",'表格编辑 '!AF2157)</f>
        <v/>
      </c>
    </row>
    <row r="2156" spans="1:30">
      <c r="A2156" s="123">
        <f>IF('表格编辑 '!A2158="","",'表格编辑 '!A2158)</f>
        <v>70049</v>
      </c>
      <c r="B2156" s="123">
        <f>IF('表格编辑 '!B2158="","",'表格编辑 '!B2158)</f>
        <v>40049</v>
      </c>
      <c r="C2156" s="123">
        <f>IF('表格编辑 '!E2158="","",'表格编辑 '!E2158)</f>
        <v>50</v>
      </c>
      <c r="D2156" s="123" t="str">
        <f>IF('表格编辑 '!F2158="","",'表格编辑 '!F2158)</f>
        <v>AI_born_event(RECEIVER, ARG0, ARG1, ARG2, ARG3,ARG4)</v>
      </c>
      <c r="E2156" s="123" t="str">
        <f>IF('表格编辑 '!G2158="","",'表格编辑 '!G2158)</f>
        <v>AI_update_event(RECEIVER, ARG0, ARG1, ARG2, ARG3,ARG4)</v>
      </c>
      <c r="F2156" s="123" t="str">
        <f>IF('表格编辑 '!H2158="","",'表格编辑 '!H2158)</f>
        <v/>
      </c>
      <c r="G2156" s="123" t="str">
        <f>IF('表格编辑 '!I2158="","",'表格编辑 '!I2158)</f>
        <v/>
      </c>
      <c r="H2156" s="123" t="str">
        <f>IF('表格编辑 '!J2158="","",'表格编辑 '!J2158)</f>
        <v>test_deadth_event(RECEIVER, ARG0, ARG1, ARG2, ARG3,ARG4)</v>
      </c>
      <c r="I2156" s="123">
        <f>IF('表格编辑 '!K2158="","",'表格编辑 '!K2158)</f>
        <v>1</v>
      </c>
      <c r="J2156" s="123">
        <f>IF('表格编辑 '!L2158="","",'表格编辑 '!L2158)</f>
        <v>2000</v>
      </c>
      <c r="K2156" s="123">
        <f>IF('表格编辑 '!M2158="","",'表格编辑 '!M2158)</f>
        <v>1500</v>
      </c>
      <c r="L2156" s="123">
        <f>IF('表格编辑 '!N2158="","",'表格编辑 '!N2158)</f>
        <v>50</v>
      </c>
      <c r="M2156" s="123">
        <f>IF('表格编辑 '!O2158="","",'表格编辑 '!O2158)</f>
        <v>150</v>
      </c>
      <c r="N2156" s="123">
        <f>IF('表格编辑 '!P2158="","",'表格编辑 '!P2158)</f>
        <v>100</v>
      </c>
      <c r="O2156" s="123">
        <f>IF('表格编辑 '!Q2158="","",'表格编辑 '!Q2158)</f>
        <v>80</v>
      </c>
      <c r="P2156" s="123">
        <f>IF('表格编辑 '!R2158="","",'表格编辑 '!R2158)</f>
        <v>200</v>
      </c>
      <c r="Q2156" s="123">
        <f>IF('表格编辑 '!S2158="","",'表格编辑 '!S2158)</f>
        <v>320</v>
      </c>
      <c r="R2156" s="123" t="str">
        <f>IF('表格编辑 '!T2158="","",'表格编辑 '!T2158)</f>
        <v/>
      </c>
      <c r="S2156" s="123" t="str">
        <f>IF('表格编辑 '!U2158="","",'表格编辑 '!U2158)</f>
        <v/>
      </c>
      <c r="T2156" s="123" t="str">
        <f>IF('表格编辑 '!V2158="","",'表格编辑 '!V2158)</f>
        <v/>
      </c>
      <c r="U2156" s="123">
        <f>IF('表格编辑 '!W2158="","",'表格编辑 '!W2158)</f>
        <v>30</v>
      </c>
      <c r="V2156" s="123" t="str">
        <f>IF('表格编辑 '!X2158="","",'表格编辑 '!X2158)</f>
        <v/>
      </c>
      <c r="W2156" s="123" t="str">
        <f>IF('表格编辑 '!Y2158="","",'表格编辑 '!Y2158)</f>
        <v/>
      </c>
      <c r="X2156" s="123" t="str">
        <f>IF('表格编辑 '!Z2158="","",'表格编辑 '!Z2158)</f>
        <v/>
      </c>
      <c r="Y2156" s="123" t="str">
        <f>IF('表格编辑 '!AA2158="","",'表格编辑 '!AA2158)</f>
        <v/>
      </c>
      <c r="Z2156" s="123" t="str">
        <f>IF('表格编辑 '!AB2158="","",'表格编辑 '!AB2158)</f>
        <v/>
      </c>
      <c r="AA2156" s="123" t="str">
        <f>IF('表格编辑 '!AC2158="","",'表格编辑 '!AC2158)</f>
        <v/>
      </c>
      <c r="AB2156" s="123" t="str">
        <f>IF('表格编辑 '!AD2158="","",'表格编辑 '!AD2158)</f>
        <v/>
      </c>
      <c r="AC2156" s="123" t="str">
        <f>IF('表格编辑 '!AE2158="","",'表格编辑 '!AE2158)</f>
        <v/>
      </c>
      <c r="AD2156" s="123" t="str">
        <f>IF('表格编辑 '!AF2158="","",'表格编辑 '!AF2158)</f>
        <v/>
      </c>
    </row>
    <row r="2157" spans="1:30">
      <c r="A2157" s="123">
        <f>IF('表格编辑 '!A2159="","",'表格编辑 '!A2159)</f>
        <v>70050</v>
      </c>
      <c r="B2157" s="123">
        <f>IF('表格编辑 '!B2159="","",'表格编辑 '!B2159)</f>
        <v>40050</v>
      </c>
      <c r="C2157" s="123">
        <f>IF('表格编辑 '!E2159="","",'表格编辑 '!E2159)</f>
        <v>50</v>
      </c>
      <c r="D2157" s="123" t="str">
        <f>IF('表格编辑 '!F2159="","",'表格编辑 '!F2159)</f>
        <v>AI_fuben_50(RECEIVER, ARG0, ARG1, ARG2, ARG3,ARG4)</v>
      </c>
      <c r="E2157" s="123" t="str">
        <f>IF('表格编辑 '!G2159="","",'表格编辑 '!G2159)</f>
        <v>AI_fuben_50(RECEIVER, ARG0, ARG1, ARG2, ARG3,ARG4)</v>
      </c>
      <c r="F2157" s="123" t="str">
        <f>IF('表格编辑 '!H2159="","",'表格编辑 '!H2159)</f>
        <v/>
      </c>
      <c r="G2157" s="123" t="str">
        <f>IF('表格编辑 '!I2159="","",'表格编辑 '!I2159)</f>
        <v/>
      </c>
      <c r="H2157" s="123" t="str">
        <f>IF('表格编辑 '!J2159="","",'表格编辑 '!J2159)</f>
        <v>test_deadth_event(RECEIVER, ARG0, ARG1, ARG2, ARG3,ARG4)</v>
      </c>
      <c r="I2157" s="123">
        <f>IF('表格编辑 '!K2159="","",'表格编辑 '!K2159)</f>
        <v>1</v>
      </c>
      <c r="J2157" s="123">
        <f>IF('表格编辑 '!L2159="","",'表格编辑 '!L2159)</f>
        <v>12645</v>
      </c>
      <c r="K2157" s="123">
        <f>IF('表格编辑 '!M2159="","",'表格编辑 '!M2159)</f>
        <v>1500</v>
      </c>
      <c r="L2157" s="123">
        <f>IF('表格编辑 '!N2159="","",'表格编辑 '!N2159)</f>
        <v>400</v>
      </c>
      <c r="M2157" s="123">
        <f>IF('表格编辑 '!O2159="","",'表格编辑 '!O2159)</f>
        <v>150</v>
      </c>
      <c r="N2157" s="123">
        <f>IF('表格编辑 '!P2159="","",'表格编辑 '!P2159)</f>
        <v>100</v>
      </c>
      <c r="O2157" s="123">
        <f>IF('表格编辑 '!Q2159="","",'表格编辑 '!Q2159)</f>
        <v>20</v>
      </c>
      <c r="P2157" s="123">
        <f>IF('表格编辑 '!R2159="","",'表格编辑 '!R2159)</f>
        <v>200</v>
      </c>
      <c r="Q2157" s="123">
        <f>IF('表格编辑 '!S2159="","",'表格编辑 '!S2159)</f>
        <v>320</v>
      </c>
      <c r="R2157" s="123" t="str">
        <f>IF('表格编辑 '!T2159="","",'表格编辑 '!T2159)</f>
        <v/>
      </c>
      <c r="S2157" s="123" t="str">
        <f>IF('表格编辑 '!U2159="","",'表格编辑 '!U2159)</f>
        <v/>
      </c>
      <c r="T2157" s="123" t="str">
        <f>IF('表格编辑 '!V2159="","",'表格编辑 '!V2159)</f>
        <v/>
      </c>
      <c r="U2157" s="123">
        <f>IF('表格编辑 '!W2159="","",'表格编辑 '!W2159)</f>
        <v>30</v>
      </c>
      <c r="V2157" s="123" t="str">
        <f>IF('表格编辑 '!X2159="","",'表格编辑 '!X2159)</f>
        <v/>
      </c>
      <c r="W2157" s="123" t="str">
        <f>IF('表格编辑 '!Y2159="","",'表格编辑 '!Y2159)</f>
        <v/>
      </c>
      <c r="X2157" s="123" t="str">
        <f>IF('表格编辑 '!Z2159="","",'表格编辑 '!Z2159)</f>
        <v/>
      </c>
      <c r="Y2157" s="123" t="str">
        <f>IF('表格编辑 '!AA2159="","",'表格编辑 '!AA2159)</f>
        <v/>
      </c>
      <c r="Z2157" s="123" t="str">
        <f>IF('表格编辑 '!AB2159="","",'表格编辑 '!AB2159)</f>
        <v/>
      </c>
      <c r="AA2157" s="123" t="str">
        <f>IF('表格编辑 '!AC2159="","",'表格编辑 '!AC2159)</f>
        <v/>
      </c>
      <c r="AB2157" s="123" t="str">
        <f>IF('表格编辑 '!AD2159="","",'表格编辑 '!AD2159)</f>
        <v/>
      </c>
      <c r="AC2157" s="123" t="str">
        <f>IF('表格编辑 '!AE2159="","",'表格编辑 '!AE2159)</f>
        <v/>
      </c>
      <c r="AD2157" s="123" t="str">
        <f>IF('表格编辑 '!AF2159="","",'表格编辑 '!AF2159)</f>
        <v/>
      </c>
    </row>
    <row r="2158" spans="1:30">
      <c r="A2158" s="123">
        <f>IF('表格编辑 '!A2160="","",'表格编辑 '!A2160)</f>
        <v>70051</v>
      </c>
      <c r="B2158" s="123">
        <f>IF('表格编辑 '!B2160="","",'表格编辑 '!B2160)</f>
        <v>40051</v>
      </c>
      <c r="C2158" s="123">
        <f>IF('表格编辑 '!E2160="","",'表格编辑 '!E2160)</f>
        <v>50</v>
      </c>
      <c r="D2158" s="123" t="str">
        <f>IF('表格编辑 '!F2160="","",'表格编辑 '!F2160)</f>
        <v>AI_born_event(RECEIVER, ARG0, ARG1, ARG2, ARG3,ARG4)</v>
      </c>
      <c r="E2158" s="123" t="str">
        <f>IF('表格编辑 '!G2160="","",'表格编辑 '!G2160)</f>
        <v>AI_update_event(RECEIVER, ARG0, ARG1, ARG2, ARG3,ARG4)</v>
      </c>
      <c r="F2158" s="123" t="str">
        <f>IF('表格编辑 '!H2160="","",'表格编辑 '!H2160)</f>
        <v/>
      </c>
      <c r="G2158" s="123" t="str">
        <f>IF('表格编辑 '!I2160="","",'表格编辑 '!I2160)</f>
        <v/>
      </c>
      <c r="H2158" s="123" t="str">
        <f>IF('表格编辑 '!J2160="","",'表格编辑 '!J2160)</f>
        <v>test_deadth_event(RECEIVER, ARG0, ARG1, ARG2, ARG3,ARG4)</v>
      </c>
      <c r="I2158" s="123">
        <f>IF('表格编辑 '!K2160="","",'表格编辑 '!K2160)</f>
        <v>1</v>
      </c>
      <c r="J2158" s="123">
        <f>IF('表格编辑 '!L2160="","",'表格编辑 '!L2160)</f>
        <v>1000</v>
      </c>
      <c r="K2158" s="123">
        <f>IF('表格编辑 '!M2160="","",'表格编辑 '!M2160)</f>
        <v>1500</v>
      </c>
      <c r="L2158" s="123">
        <f>IF('表格编辑 '!N2160="","",'表格编辑 '!N2160)</f>
        <v>200</v>
      </c>
      <c r="M2158" s="123">
        <f>IF('表格编辑 '!O2160="","",'表格编辑 '!O2160)</f>
        <v>150</v>
      </c>
      <c r="N2158" s="123">
        <f>IF('表格编辑 '!P2160="","",'表格编辑 '!P2160)</f>
        <v>100</v>
      </c>
      <c r="O2158" s="123">
        <f>IF('表格编辑 '!Q2160="","",'表格编辑 '!Q2160)</f>
        <v>20</v>
      </c>
      <c r="P2158" s="123">
        <f>IF('表格编辑 '!R2160="","",'表格编辑 '!R2160)</f>
        <v>200</v>
      </c>
      <c r="Q2158" s="123">
        <f>IF('表格编辑 '!S2160="","",'表格编辑 '!S2160)</f>
        <v>320</v>
      </c>
      <c r="R2158" s="123" t="str">
        <f>IF('表格编辑 '!T2160="","",'表格编辑 '!T2160)</f>
        <v/>
      </c>
      <c r="S2158" s="123" t="str">
        <f>IF('表格编辑 '!U2160="","",'表格编辑 '!U2160)</f>
        <v/>
      </c>
      <c r="T2158" s="123" t="str">
        <f>IF('表格编辑 '!V2160="","",'表格编辑 '!V2160)</f>
        <v/>
      </c>
      <c r="U2158" s="123">
        <f>IF('表格编辑 '!W2160="","",'表格编辑 '!W2160)</f>
        <v>30</v>
      </c>
      <c r="V2158" s="123" t="str">
        <f>IF('表格编辑 '!X2160="","",'表格编辑 '!X2160)</f>
        <v/>
      </c>
      <c r="W2158" s="123" t="str">
        <f>IF('表格编辑 '!Y2160="","",'表格编辑 '!Y2160)</f>
        <v/>
      </c>
      <c r="X2158" s="123" t="str">
        <f>IF('表格编辑 '!Z2160="","",'表格编辑 '!Z2160)</f>
        <v/>
      </c>
      <c r="Y2158" s="123" t="str">
        <f>IF('表格编辑 '!AA2160="","",'表格编辑 '!AA2160)</f>
        <v/>
      </c>
      <c r="Z2158" s="123" t="str">
        <f>IF('表格编辑 '!AB2160="","",'表格编辑 '!AB2160)</f>
        <v/>
      </c>
      <c r="AA2158" s="123" t="str">
        <f>IF('表格编辑 '!AC2160="","",'表格编辑 '!AC2160)</f>
        <v/>
      </c>
      <c r="AB2158" s="123" t="str">
        <f>IF('表格编辑 '!AD2160="","",'表格编辑 '!AD2160)</f>
        <v/>
      </c>
      <c r="AC2158" s="123" t="str">
        <f>IF('表格编辑 '!AE2160="","",'表格编辑 '!AE2160)</f>
        <v/>
      </c>
      <c r="AD2158" s="123" t="str">
        <f>IF('表格编辑 '!AF2160="","",'表格编辑 '!AF2160)</f>
        <v/>
      </c>
    </row>
    <row r="2159" spans="1:30">
      <c r="A2159" s="123">
        <f>IF('表格编辑 '!A2161="","",'表格编辑 '!A2161)</f>
        <v>70052</v>
      </c>
      <c r="B2159" s="123">
        <f>IF('表格编辑 '!B2161="","",'表格编辑 '!B2161)</f>
        <v>40052</v>
      </c>
      <c r="C2159" s="123">
        <f>IF('表格编辑 '!E2161="","",'表格编辑 '!E2161)</f>
        <v>50</v>
      </c>
      <c r="D2159" s="123" t="str">
        <f>IF('表格编辑 '!F2161="","",'表格编辑 '!F2161)</f>
        <v>AI_fuben_50(RECEIVER, ARG0, ARG1, ARG2, ARG3,ARG4)</v>
      </c>
      <c r="E2159" s="123" t="str">
        <f>IF('表格编辑 '!G2161="","",'表格编辑 '!G2161)</f>
        <v>AI_fuben_50(RECEIVER, ARG0, ARG1, ARG2, ARG3,ARG4)</v>
      </c>
      <c r="F2159" s="123" t="str">
        <f>IF('表格编辑 '!H2161="","",'表格编辑 '!H2161)</f>
        <v/>
      </c>
      <c r="G2159" s="123" t="str">
        <f>IF('表格编辑 '!I2161="","",'表格编辑 '!I2161)</f>
        <v/>
      </c>
      <c r="H2159" s="123" t="str">
        <f>IF('表格编辑 '!J2161="","",'表格编辑 '!J2161)</f>
        <v>test_deadth_event(RECEIVER, ARG0, ARG1, ARG2, ARG3,ARG4)</v>
      </c>
      <c r="I2159" s="123">
        <f>IF('表格编辑 '!K2161="","",'表格编辑 '!K2161)</f>
        <v>1</v>
      </c>
      <c r="J2159" s="123">
        <f>IF('表格编辑 '!L2161="","",'表格编辑 '!L2161)</f>
        <v>12645</v>
      </c>
      <c r="K2159" s="123">
        <f>IF('表格编辑 '!M2161="","",'表格编辑 '!M2161)</f>
        <v>1500</v>
      </c>
      <c r="L2159" s="123">
        <f>IF('表格编辑 '!N2161="","",'表格编辑 '!N2161)</f>
        <v>250</v>
      </c>
      <c r="M2159" s="123">
        <f>IF('表格编辑 '!O2161="","",'表格编辑 '!O2161)</f>
        <v>150</v>
      </c>
      <c r="N2159" s="123">
        <f>IF('表格编辑 '!P2161="","",'表格编辑 '!P2161)</f>
        <v>100</v>
      </c>
      <c r="O2159" s="123">
        <f>IF('表格编辑 '!Q2161="","",'表格编辑 '!Q2161)</f>
        <v>20</v>
      </c>
      <c r="P2159" s="123">
        <f>IF('表格编辑 '!R2161="","",'表格编辑 '!R2161)</f>
        <v>200</v>
      </c>
      <c r="Q2159" s="123">
        <f>IF('表格编辑 '!S2161="","",'表格编辑 '!S2161)</f>
        <v>320</v>
      </c>
      <c r="R2159" s="123" t="str">
        <f>IF('表格编辑 '!T2161="","",'表格编辑 '!T2161)</f>
        <v/>
      </c>
      <c r="S2159" s="123" t="str">
        <f>IF('表格编辑 '!U2161="","",'表格编辑 '!U2161)</f>
        <v/>
      </c>
      <c r="T2159" s="123">
        <f>IF('表格编辑 '!V2161="","",'表格编辑 '!V2161)</f>
        <v>50</v>
      </c>
      <c r="U2159" s="123">
        <f>IF('表格编辑 '!W2161="","",'表格编辑 '!W2161)</f>
        <v>30</v>
      </c>
      <c r="V2159" s="123" t="str">
        <f>IF('表格编辑 '!X2161="","",'表格编辑 '!X2161)</f>
        <v/>
      </c>
      <c r="W2159" s="123">
        <f>IF('表格编辑 '!Y2161="","",'表格编辑 '!Y2161)</f>
        <v>100</v>
      </c>
      <c r="X2159" s="123">
        <f>IF('表格编辑 '!Z2161="","",'表格编辑 '!Z2161)</f>
        <v>100</v>
      </c>
      <c r="Y2159" s="123">
        <f>IF('表格编辑 '!AA2161="","",'表格编辑 '!AA2161)</f>
        <v>100</v>
      </c>
      <c r="Z2159" s="123">
        <f>IF('表格编辑 '!AB2161="","",'表格编辑 '!AB2161)</f>
        <v>100</v>
      </c>
      <c r="AA2159" s="123">
        <f>IF('表格编辑 '!AC2161="","",'表格编辑 '!AC2161)</f>
        <v>100</v>
      </c>
      <c r="AB2159" s="123">
        <f>IF('表格编辑 '!AD2161="","",'表格编辑 '!AD2161)</f>
        <v>100</v>
      </c>
      <c r="AC2159" s="123">
        <f>IF('表格编辑 '!AE2161="","",'表格编辑 '!AE2161)</f>
        <v>100</v>
      </c>
      <c r="AD2159" s="123" t="str">
        <f>IF('表格编辑 '!AF2161="","",'表格编辑 '!AF2161)</f>
        <v/>
      </c>
    </row>
    <row r="2160" spans="1:30">
      <c r="A2160" s="123">
        <f>IF('表格编辑 '!A2162="","",'表格编辑 '!A2162)</f>
        <v>70053</v>
      </c>
      <c r="B2160" s="123">
        <f>IF('表格编辑 '!B2162="","",'表格编辑 '!B2162)</f>
        <v>40053</v>
      </c>
      <c r="C2160" s="123">
        <f>IF('表格编辑 '!E2162="","",'表格编辑 '!E2162)</f>
        <v>50</v>
      </c>
      <c r="D2160" s="123" t="str">
        <f>IF('表格编辑 '!F2162="","",'表格编辑 '!F2162)</f>
        <v>AI_born_event(RECEIVER, ARG0, ARG1, ARG2, ARG3,ARG4)</v>
      </c>
      <c r="E2160" s="123" t="str">
        <f>IF('表格编辑 '!G2162="","",'表格编辑 '!G2162)</f>
        <v>AI_update_event(RECEIVER, ARG0, ARG1, ARG2, ARG3,ARG4)</v>
      </c>
      <c r="F2160" s="123" t="str">
        <f>IF('表格编辑 '!H2162="","",'表格编辑 '!H2162)</f>
        <v/>
      </c>
      <c r="G2160" s="123" t="str">
        <f>IF('表格编辑 '!I2162="","",'表格编辑 '!I2162)</f>
        <v/>
      </c>
      <c r="H2160" s="123" t="str">
        <f>IF('表格编辑 '!J2162="","",'表格编辑 '!J2162)</f>
        <v>test_deadth_event(RECEIVER, ARG0, ARG1, ARG2, ARG3,ARG4)</v>
      </c>
      <c r="I2160" s="123">
        <f>IF('表格编辑 '!K2162="","",'表格编辑 '!K2162)</f>
        <v>1</v>
      </c>
      <c r="J2160" s="123">
        <f>IF('表格编辑 '!L2162="","",'表格编辑 '!L2162)</f>
        <v>2000</v>
      </c>
      <c r="K2160" s="123">
        <f>IF('表格编辑 '!M2162="","",'表格编辑 '!M2162)</f>
        <v>1500</v>
      </c>
      <c r="L2160" s="123">
        <f>IF('表格编辑 '!N2162="","",'表格编辑 '!N2162)</f>
        <v>50</v>
      </c>
      <c r="M2160" s="123">
        <f>IF('表格编辑 '!O2162="","",'表格编辑 '!O2162)</f>
        <v>150</v>
      </c>
      <c r="N2160" s="123">
        <f>IF('表格编辑 '!P2162="","",'表格编辑 '!P2162)</f>
        <v>100</v>
      </c>
      <c r="O2160" s="123">
        <f>IF('表格编辑 '!Q2162="","",'表格编辑 '!Q2162)</f>
        <v>20</v>
      </c>
      <c r="P2160" s="123">
        <f>IF('表格编辑 '!R2162="","",'表格编辑 '!R2162)</f>
        <v>200</v>
      </c>
      <c r="Q2160" s="123">
        <f>IF('表格编辑 '!S2162="","",'表格编辑 '!S2162)</f>
        <v>320</v>
      </c>
      <c r="R2160" s="123" t="str">
        <f>IF('表格编辑 '!T2162="","",'表格编辑 '!T2162)</f>
        <v/>
      </c>
      <c r="S2160" s="123" t="str">
        <f>IF('表格编辑 '!U2162="","",'表格编辑 '!U2162)</f>
        <v/>
      </c>
      <c r="T2160" s="123" t="str">
        <f>IF('表格编辑 '!V2162="","",'表格编辑 '!V2162)</f>
        <v/>
      </c>
      <c r="U2160" s="123">
        <f>IF('表格编辑 '!W2162="","",'表格编辑 '!W2162)</f>
        <v>30</v>
      </c>
      <c r="V2160" s="123" t="str">
        <f>IF('表格编辑 '!X2162="","",'表格编辑 '!X2162)</f>
        <v/>
      </c>
      <c r="W2160" s="123" t="str">
        <f>IF('表格编辑 '!Y2162="","",'表格编辑 '!Y2162)</f>
        <v/>
      </c>
      <c r="X2160" s="123" t="str">
        <f>IF('表格编辑 '!Z2162="","",'表格编辑 '!Z2162)</f>
        <v/>
      </c>
      <c r="Y2160" s="123" t="str">
        <f>IF('表格编辑 '!AA2162="","",'表格编辑 '!AA2162)</f>
        <v/>
      </c>
      <c r="Z2160" s="123" t="str">
        <f>IF('表格编辑 '!AB2162="","",'表格编辑 '!AB2162)</f>
        <v/>
      </c>
      <c r="AA2160" s="123" t="str">
        <f>IF('表格编辑 '!AC2162="","",'表格编辑 '!AC2162)</f>
        <v/>
      </c>
      <c r="AB2160" s="123" t="str">
        <f>IF('表格编辑 '!AD2162="","",'表格编辑 '!AD2162)</f>
        <v/>
      </c>
      <c r="AC2160" s="123" t="str">
        <f>IF('表格编辑 '!AE2162="","",'表格编辑 '!AE2162)</f>
        <v/>
      </c>
      <c r="AD2160" s="123" t="str">
        <f>IF('表格编辑 '!AF2162="","",'表格编辑 '!AF2162)</f>
        <v/>
      </c>
    </row>
    <row r="2161" spans="1:30">
      <c r="A2161" s="123">
        <f>IF('表格编辑 '!A2163="","",'表格编辑 '!A2163)</f>
        <v>70054</v>
      </c>
      <c r="B2161" s="123">
        <f>IF('表格编辑 '!B2163="","",'表格编辑 '!B2163)</f>
        <v>40054</v>
      </c>
      <c r="C2161" s="123">
        <f>IF('表格编辑 '!E2163="","",'表格编辑 '!E2163)</f>
        <v>50</v>
      </c>
      <c r="D2161" s="123" t="str">
        <f>IF('表格编辑 '!F2163="","",'表格编辑 '!F2163)</f>
        <v>AI_born_event_2(RECEIVER, ARG0, ARG1, ARG2, ARG3,ARG4)</v>
      </c>
      <c r="E2161" s="123" t="str">
        <f>IF('表格编辑 '!G2163="","",'表格编辑 '!G2163)</f>
        <v>AI_update_event_2(RECEIVER, ARG0, ARG1, ARG2, ARG3,ARG4)</v>
      </c>
      <c r="F2161" s="123" t="str">
        <f>IF('表格编辑 '!H2163="","",'表格编辑 '!H2163)</f>
        <v/>
      </c>
      <c r="G2161" s="123" t="str">
        <f>IF('表格编辑 '!I2163="","",'表格编辑 '!I2163)</f>
        <v/>
      </c>
      <c r="H2161" s="123" t="str">
        <f>IF('表格编辑 '!J2163="","",'表格编辑 '!J2163)</f>
        <v>test_deadth_event(RECEIVER, ARG0, ARG1, ARG2, ARG3,ARG4)</v>
      </c>
      <c r="I2161" s="123">
        <f>IF('表格编辑 '!K2163="","",'表格编辑 '!K2163)</f>
        <v>1</v>
      </c>
      <c r="J2161" s="123">
        <f>IF('表格编辑 '!L2163="","",'表格编辑 '!L2163)</f>
        <v>18645</v>
      </c>
      <c r="K2161" s="123">
        <f>IF('表格编辑 '!M2163="","",'表格编辑 '!M2163)</f>
        <v>1500</v>
      </c>
      <c r="L2161" s="123">
        <f>IF('表格编辑 '!N2163="","",'表格编辑 '!N2163)</f>
        <v>350</v>
      </c>
      <c r="M2161" s="123">
        <f>IF('表格编辑 '!O2163="","",'表格编辑 '!O2163)</f>
        <v>150</v>
      </c>
      <c r="N2161" s="123">
        <f>IF('表格编辑 '!P2163="","",'表格编辑 '!P2163)</f>
        <v>100</v>
      </c>
      <c r="O2161" s="123">
        <f>IF('表格编辑 '!Q2163="","",'表格编辑 '!Q2163)</f>
        <v>20</v>
      </c>
      <c r="P2161" s="123">
        <f>IF('表格编辑 '!R2163="","",'表格编辑 '!R2163)</f>
        <v>200</v>
      </c>
      <c r="Q2161" s="123">
        <f>IF('表格编辑 '!S2163="","",'表格编辑 '!S2163)</f>
        <v>320</v>
      </c>
      <c r="R2161" s="123" t="str">
        <f>IF('表格编辑 '!T2163="","",'表格编辑 '!T2163)</f>
        <v/>
      </c>
      <c r="S2161" s="123" t="str">
        <f>IF('表格编辑 '!U2163="","",'表格编辑 '!U2163)</f>
        <v/>
      </c>
      <c r="T2161" s="123" t="str">
        <f>IF('表格编辑 '!V2163="","",'表格编辑 '!V2163)</f>
        <v/>
      </c>
      <c r="U2161" s="123">
        <f>IF('表格编辑 '!W2163="","",'表格编辑 '!W2163)</f>
        <v>30</v>
      </c>
      <c r="V2161" s="123">
        <f>IF('表格编辑 '!X2163="","",'表格编辑 '!X2163)</f>
        <v>50</v>
      </c>
      <c r="W2161" s="123">
        <f>IF('表格编辑 '!Y2163="","",'表格编辑 '!Y2163)</f>
        <v>100</v>
      </c>
      <c r="X2161" s="123">
        <f>IF('表格编辑 '!Z2163="","",'表格编辑 '!Z2163)</f>
        <v>100</v>
      </c>
      <c r="Y2161" s="123">
        <f>IF('表格编辑 '!AA2163="","",'表格编辑 '!AA2163)</f>
        <v>100</v>
      </c>
      <c r="Z2161" s="123">
        <f>IF('表格编辑 '!AB2163="","",'表格编辑 '!AB2163)</f>
        <v>100</v>
      </c>
      <c r="AA2161" s="123">
        <f>IF('表格编辑 '!AC2163="","",'表格编辑 '!AC2163)</f>
        <v>100</v>
      </c>
      <c r="AB2161" s="123">
        <f>IF('表格编辑 '!AD2163="","",'表格编辑 '!AD2163)</f>
        <v>100</v>
      </c>
      <c r="AC2161" s="123" t="str">
        <f>IF('表格编辑 '!AE2163="","",'表格编辑 '!AE2163)</f>
        <v/>
      </c>
      <c r="AD2161" s="123" t="str">
        <f>IF('表格编辑 '!AF2163="","",'表格编辑 '!AF2163)</f>
        <v/>
      </c>
    </row>
    <row r="2162" spans="1:30">
      <c r="A2162" s="123">
        <f>IF('表格编辑 '!A2164="","",'表格编辑 '!A2164)</f>
        <v>70055</v>
      </c>
      <c r="B2162" s="123">
        <f>IF('表格编辑 '!B2164="","",'表格编辑 '!B2164)</f>
        <v>40055</v>
      </c>
      <c r="C2162" s="123">
        <f>IF('表格编辑 '!E2164="","",'表格编辑 '!E2164)</f>
        <v>60</v>
      </c>
      <c r="D2162" s="123" t="str">
        <f>IF('表格编辑 '!F2164="","",'表格编辑 '!F2164)</f>
        <v>AI_born_event_2(RECEIVER, ARG0, ARG1, ARG2, ARG3,ARG4)</v>
      </c>
      <c r="E2162" s="123" t="str">
        <f>IF('表格编辑 '!G2164="","",'表格编辑 '!G2164)</f>
        <v>AI_update_event_2(RECEIVER, ARG0, ARG1, ARG2, ARG3,ARG4)</v>
      </c>
      <c r="F2162" s="123" t="str">
        <f>IF('表格编辑 '!H2164="","",'表格编辑 '!H2164)</f>
        <v/>
      </c>
      <c r="G2162" s="123" t="str">
        <f>IF('表格编辑 '!I2164="","",'表格编辑 '!I2164)</f>
        <v/>
      </c>
      <c r="H2162" s="123" t="str">
        <f>IF('表格编辑 '!J2164="","",'表格编辑 '!J2164)</f>
        <v>test_deadth_event(RECEIVER, ARG0, ARG1, ARG2, ARG3,ARG4)</v>
      </c>
      <c r="I2162" s="123">
        <f>IF('表格编辑 '!K2164="","",'表格编辑 '!K2164)</f>
        <v>1</v>
      </c>
      <c r="J2162" s="123">
        <f>IF('表格编辑 '!L2164="","",'表格编辑 '!L2164)</f>
        <v>18000</v>
      </c>
      <c r="K2162" s="123">
        <f>IF('表格编辑 '!M2164="","",'表格编辑 '!M2164)</f>
        <v>1800</v>
      </c>
      <c r="L2162" s="123">
        <f>IF('表格编辑 '!N2164="","",'表格编辑 '!N2164)</f>
        <v>100</v>
      </c>
      <c r="M2162" s="123">
        <f>IF('表格编辑 '!O2164="","",'表格编辑 '!O2164)</f>
        <v>150</v>
      </c>
      <c r="N2162" s="123">
        <f>IF('表格编辑 '!P2164="","",'表格编辑 '!P2164)</f>
        <v>100</v>
      </c>
      <c r="O2162" s="123">
        <f>IF('表格编辑 '!Q2164="","",'表格编辑 '!Q2164)</f>
        <v>200</v>
      </c>
      <c r="P2162" s="123">
        <f>IF('表格编辑 '!R2164="","",'表格编辑 '!R2164)</f>
        <v>200</v>
      </c>
      <c r="Q2162" s="123">
        <f>IF('表格编辑 '!S2164="","",'表格编辑 '!S2164)</f>
        <v>320</v>
      </c>
      <c r="R2162" s="123" t="str">
        <f>IF('表格编辑 '!T2164="","",'表格编辑 '!T2164)</f>
        <v/>
      </c>
      <c r="S2162" s="123" t="str">
        <f>IF('表格编辑 '!U2164="","",'表格编辑 '!U2164)</f>
        <v/>
      </c>
      <c r="T2162" s="123" t="str">
        <f>IF('表格编辑 '!V2164="","",'表格编辑 '!V2164)</f>
        <v/>
      </c>
      <c r="U2162" s="123">
        <f>IF('表格编辑 '!W2164="","",'表格编辑 '!W2164)</f>
        <v>30</v>
      </c>
      <c r="V2162" s="123" t="str">
        <f>IF('表格编辑 '!X2164="","",'表格编辑 '!X2164)</f>
        <v/>
      </c>
      <c r="W2162" s="123" t="str">
        <f>IF('表格编辑 '!Y2164="","",'表格编辑 '!Y2164)</f>
        <v/>
      </c>
      <c r="X2162" s="123" t="str">
        <f>IF('表格编辑 '!Z2164="","",'表格编辑 '!Z2164)</f>
        <v/>
      </c>
      <c r="Y2162" s="123" t="str">
        <f>IF('表格编辑 '!AA2164="","",'表格编辑 '!AA2164)</f>
        <v/>
      </c>
      <c r="Z2162" s="123" t="str">
        <f>IF('表格编辑 '!AB2164="","",'表格编辑 '!AB2164)</f>
        <v/>
      </c>
      <c r="AA2162" s="123" t="str">
        <f>IF('表格编辑 '!AC2164="","",'表格编辑 '!AC2164)</f>
        <v/>
      </c>
      <c r="AB2162" s="123" t="str">
        <f>IF('表格编辑 '!AD2164="","",'表格编辑 '!AD2164)</f>
        <v/>
      </c>
      <c r="AC2162" s="123" t="str">
        <f>IF('表格编辑 '!AE2164="","",'表格编辑 '!AE2164)</f>
        <v/>
      </c>
      <c r="AD2162" s="123" t="str">
        <f>IF('表格编辑 '!AF2164="","",'表格编辑 '!AF2164)</f>
        <v/>
      </c>
    </row>
    <row r="2163" spans="1:30">
      <c r="A2163" s="123">
        <f>IF('表格编辑 '!A2165="","",'表格编辑 '!A2165)</f>
        <v>70056</v>
      </c>
      <c r="B2163" s="123">
        <f>IF('表格编辑 '!B2165="","",'表格编辑 '!B2165)</f>
        <v>40056</v>
      </c>
      <c r="C2163" s="123">
        <f>IF('表格编辑 '!E2165="","",'表格编辑 '!E2165)</f>
        <v>60</v>
      </c>
      <c r="D2163" s="123" t="str">
        <f>IF('表格编辑 '!F2165="","",'表格编辑 '!F2165)</f>
        <v>AI_born_event(RECEIVER, ARG0, ARG1, ARG2, ARG3,ARG4)</v>
      </c>
      <c r="E2163" s="123" t="str">
        <f>IF('表格编辑 '!G2165="","",'表格编辑 '!G2165)</f>
        <v>AI_update_event(RECEIVER, ARG0, ARG1, ARG2, ARG3,ARG4)</v>
      </c>
      <c r="F2163" s="123" t="str">
        <f>IF('表格编辑 '!H2165="","",'表格编辑 '!H2165)</f>
        <v/>
      </c>
      <c r="G2163" s="123" t="str">
        <f>IF('表格编辑 '!I2165="","",'表格编辑 '!I2165)</f>
        <v/>
      </c>
      <c r="H2163" s="123" t="str">
        <f>IF('表格编辑 '!J2165="","",'表格编辑 '!J2165)</f>
        <v>test_deadth_event(RECEIVER, ARG0, ARG1, ARG2, ARG3,ARG4)</v>
      </c>
      <c r="I2163" s="123">
        <f>IF('表格编辑 '!K2165="","",'表格编辑 '!K2165)</f>
        <v>1</v>
      </c>
      <c r="J2163" s="123">
        <f>IF('表格编辑 '!L2165="","",'表格编辑 '!L2165)</f>
        <v>2500</v>
      </c>
      <c r="K2163" s="123">
        <f>IF('表格编辑 '!M2165="","",'表格编辑 '!M2165)</f>
        <v>1800</v>
      </c>
      <c r="L2163" s="123">
        <f>IF('表格编辑 '!N2165="","",'表格编辑 '!N2165)</f>
        <v>200</v>
      </c>
      <c r="M2163" s="123">
        <f>IF('表格编辑 '!O2165="","",'表格编辑 '!O2165)</f>
        <v>150</v>
      </c>
      <c r="N2163" s="123">
        <f>IF('表格编辑 '!P2165="","",'表格编辑 '!P2165)</f>
        <v>100</v>
      </c>
      <c r="O2163" s="123">
        <f>IF('表格编辑 '!Q2165="","",'表格编辑 '!Q2165)</f>
        <v>20</v>
      </c>
      <c r="P2163" s="123">
        <f>IF('表格编辑 '!R2165="","",'表格编辑 '!R2165)</f>
        <v>200</v>
      </c>
      <c r="Q2163" s="123">
        <f>IF('表格编辑 '!S2165="","",'表格编辑 '!S2165)</f>
        <v>320</v>
      </c>
      <c r="R2163" s="123" t="str">
        <f>IF('表格编辑 '!T2165="","",'表格编辑 '!T2165)</f>
        <v/>
      </c>
      <c r="S2163" s="123" t="str">
        <f>IF('表格编辑 '!U2165="","",'表格编辑 '!U2165)</f>
        <v/>
      </c>
      <c r="T2163" s="123" t="str">
        <f>IF('表格编辑 '!V2165="","",'表格编辑 '!V2165)</f>
        <v/>
      </c>
      <c r="U2163" s="123">
        <f>IF('表格编辑 '!W2165="","",'表格编辑 '!W2165)</f>
        <v>30</v>
      </c>
      <c r="V2163" s="123" t="str">
        <f>IF('表格编辑 '!X2165="","",'表格编辑 '!X2165)</f>
        <v/>
      </c>
      <c r="W2163" s="123" t="str">
        <f>IF('表格编辑 '!Y2165="","",'表格编辑 '!Y2165)</f>
        <v/>
      </c>
      <c r="X2163" s="123" t="str">
        <f>IF('表格编辑 '!Z2165="","",'表格编辑 '!Z2165)</f>
        <v/>
      </c>
      <c r="Y2163" s="123" t="str">
        <f>IF('表格编辑 '!AA2165="","",'表格编辑 '!AA2165)</f>
        <v/>
      </c>
      <c r="Z2163" s="123" t="str">
        <f>IF('表格编辑 '!AB2165="","",'表格编辑 '!AB2165)</f>
        <v/>
      </c>
      <c r="AA2163" s="123" t="str">
        <f>IF('表格编辑 '!AC2165="","",'表格编辑 '!AC2165)</f>
        <v/>
      </c>
      <c r="AB2163" s="123" t="str">
        <f>IF('表格编辑 '!AD2165="","",'表格编辑 '!AD2165)</f>
        <v/>
      </c>
      <c r="AC2163" s="123" t="str">
        <f>IF('表格编辑 '!AE2165="","",'表格编辑 '!AE2165)</f>
        <v/>
      </c>
      <c r="AD2163" s="123" t="str">
        <f>IF('表格编辑 '!AF2165="","",'表格编辑 '!AF2165)</f>
        <v/>
      </c>
    </row>
    <row r="2164" spans="1:30">
      <c r="A2164" s="123">
        <f>IF('表格编辑 '!A2166="","",'表格编辑 '!A2166)</f>
        <v>70057</v>
      </c>
      <c r="B2164" s="123">
        <f>IF('表格编辑 '!B2166="","",'表格编辑 '!B2166)</f>
        <v>40057</v>
      </c>
      <c r="C2164" s="123">
        <f>IF('表格编辑 '!E2166="","",'表格编辑 '!E2166)</f>
        <v>60</v>
      </c>
      <c r="D2164" s="123" t="str">
        <f>IF('表格编辑 '!F2166="","",'表格编辑 '!F2166)</f>
        <v>AI_born_event_2(RECEIVER, ARG0, ARG1, ARG2, ARG3,ARG4)</v>
      </c>
      <c r="E2164" s="123" t="str">
        <f>IF('表格编辑 '!G2166="","",'表格编辑 '!G2166)</f>
        <v>AI_update_event_2(RECEIVER, ARG0, ARG1, ARG2, ARG3,ARG4)</v>
      </c>
      <c r="F2164" s="123" t="str">
        <f>IF('表格编辑 '!H2166="","",'表格编辑 '!H2166)</f>
        <v/>
      </c>
      <c r="G2164" s="123" t="str">
        <f>IF('表格编辑 '!I2166="","",'表格编辑 '!I2166)</f>
        <v/>
      </c>
      <c r="H2164" s="123" t="str">
        <f>IF('表格编辑 '!J2166="","",'表格编辑 '!J2166)</f>
        <v>test_deadth_event(RECEIVER, ARG0, ARG1, ARG2, ARG3,ARG4)</v>
      </c>
      <c r="I2164" s="123">
        <f>IF('表格编辑 '!K2166="","",'表格编辑 '!K2166)</f>
        <v>1</v>
      </c>
      <c r="J2164" s="123">
        <f>IF('表格编辑 '!L2166="","",'表格编辑 '!L2166)</f>
        <v>25000</v>
      </c>
      <c r="K2164" s="123">
        <f>IF('表格编辑 '!M2166="","",'表格编辑 '!M2166)</f>
        <v>1800</v>
      </c>
      <c r="L2164" s="123">
        <f>IF('表格编辑 '!N2166="","",'表格编辑 '!N2166)</f>
        <v>459</v>
      </c>
      <c r="M2164" s="123">
        <f>IF('表格编辑 '!O2166="","",'表格编辑 '!O2166)</f>
        <v>150</v>
      </c>
      <c r="N2164" s="123">
        <f>IF('表格编辑 '!P2166="","",'表格编辑 '!P2166)</f>
        <v>100</v>
      </c>
      <c r="O2164" s="123">
        <f>IF('表格编辑 '!Q2166="","",'表格编辑 '!Q2166)</f>
        <v>20</v>
      </c>
      <c r="P2164" s="123">
        <f>IF('表格编辑 '!R2166="","",'表格编辑 '!R2166)</f>
        <v>200</v>
      </c>
      <c r="Q2164" s="123">
        <f>IF('表格编辑 '!S2166="","",'表格编辑 '!S2166)</f>
        <v>320</v>
      </c>
      <c r="R2164" s="123" t="str">
        <f>IF('表格编辑 '!T2166="","",'表格编辑 '!T2166)</f>
        <v/>
      </c>
      <c r="S2164" s="123" t="str">
        <f>IF('表格编辑 '!U2166="","",'表格编辑 '!U2166)</f>
        <v/>
      </c>
      <c r="T2164" s="123" t="str">
        <f>IF('表格编辑 '!V2166="","",'表格编辑 '!V2166)</f>
        <v/>
      </c>
      <c r="U2164" s="123">
        <f>IF('表格编辑 '!W2166="","",'表格编辑 '!W2166)</f>
        <v>30</v>
      </c>
      <c r="V2164" s="123" t="str">
        <f>IF('表格编辑 '!X2166="","",'表格编辑 '!X2166)</f>
        <v/>
      </c>
      <c r="W2164" s="123">
        <f>IF('表格编辑 '!Y2166="","",'表格编辑 '!Y2166)</f>
        <v>100</v>
      </c>
      <c r="X2164" s="123">
        <f>IF('表格编辑 '!Z2166="","",'表格编辑 '!Z2166)</f>
        <v>100</v>
      </c>
      <c r="Y2164" s="123">
        <f>IF('表格编辑 '!AA2166="","",'表格编辑 '!AA2166)</f>
        <v>100</v>
      </c>
      <c r="Z2164" s="123">
        <f>IF('表格编辑 '!AB2166="","",'表格编辑 '!AB2166)</f>
        <v>100</v>
      </c>
      <c r="AA2164" s="123">
        <f>IF('表格编辑 '!AC2166="","",'表格编辑 '!AC2166)</f>
        <v>100</v>
      </c>
      <c r="AB2164" s="123">
        <f>IF('表格编辑 '!AD2166="","",'表格编辑 '!AD2166)</f>
        <v>100</v>
      </c>
      <c r="AC2164" s="123" t="str">
        <f>IF('表格编辑 '!AE2166="","",'表格编辑 '!AE2166)</f>
        <v/>
      </c>
      <c r="AD2164" s="123" t="str">
        <f>IF('表格编辑 '!AF2166="","",'表格编辑 '!AF2166)</f>
        <v/>
      </c>
    </row>
    <row r="2165" spans="1:30">
      <c r="A2165" s="123">
        <f>IF('表格编辑 '!A2167="","",'表格编辑 '!A2167)</f>
        <v>70058</v>
      </c>
      <c r="B2165" s="123">
        <f>IF('表格编辑 '!B2167="","",'表格编辑 '!B2167)</f>
        <v>40058</v>
      </c>
      <c r="C2165" s="123">
        <f>IF('表格编辑 '!E2167="","",'表格编辑 '!E2167)</f>
        <v>60</v>
      </c>
      <c r="D2165" s="123" t="str">
        <f>IF('表格编辑 '!F2167="","",'表格编辑 '!F2167)</f>
        <v>zhaohuanziji_UpdatePushOrder(RECEIVER,ARG0,ARG1,ARG2,ARG3,ARG4)</v>
      </c>
      <c r="E2165" s="123" t="str">
        <f>IF('表格编辑 '!G2167="","",'表格编辑 '!G2167)</f>
        <v>zhaohuanziji_UpdatePushOrder(RECEIVER,ARG0,ARG1,ARG2,ARG3,ARG4)</v>
      </c>
      <c r="F2165" s="123" t="str">
        <f>IF('表格编辑 '!H2167="","",'表格编辑 '!H2167)</f>
        <v/>
      </c>
      <c r="G2165" s="123" t="str">
        <f>IF('表格编辑 '!I2167="","",'表格编辑 '!I2167)</f>
        <v/>
      </c>
      <c r="H2165" s="123" t="str">
        <f>IF('表格编辑 '!J2167="","",'表格编辑 '!J2167)</f>
        <v>test_deadth_event(RECEIVER, ARG0, ARG1, ARG2, ARG3,ARG4)</v>
      </c>
      <c r="I2165" s="123">
        <f>IF('表格编辑 '!K2167="","",'表格编辑 '!K2167)</f>
        <v>1</v>
      </c>
      <c r="J2165" s="123">
        <f>IF('表格编辑 '!L2167="","",'表格编辑 '!L2167)</f>
        <v>18000</v>
      </c>
      <c r="K2165" s="123">
        <f>IF('表格编辑 '!M2167="","",'表格编辑 '!M2167)</f>
        <v>1800</v>
      </c>
      <c r="L2165" s="123">
        <f>IF('表格编辑 '!N2167="","",'表格编辑 '!N2167)</f>
        <v>200</v>
      </c>
      <c r="M2165" s="123">
        <f>IF('表格编辑 '!O2167="","",'表格编辑 '!O2167)</f>
        <v>150</v>
      </c>
      <c r="N2165" s="123">
        <f>IF('表格编辑 '!P2167="","",'表格编辑 '!P2167)</f>
        <v>100</v>
      </c>
      <c r="O2165" s="123">
        <f>IF('表格编辑 '!Q2167="","",'表格编辑 '!Q2167)</f>
        <v>200</v>
      </c>
      <c r="P2165" s="123">
        <f>IF('表格编辑 '!R2167="","",'表格编辑 '!R2167)</f>
        <v>200</v>
      </c>
      <c r="Q2165" s="123">
        <f>IF('表格编辑 '!S2167="","",'表格编辑 '!S2167)</f>
        <v>320</v>
      </c>
      <c r="R2165" s="123" t="str">
        <f>IF('表格编辑 '!T2167="","",'表格编辑 '!T2167)</f>
        <v/>
      </c>
      <c r="S2165" s="123" t="str">
        <f>IF('表格编辑 '!U2167="","",'表格编辑 '!U2167)</f>
        <v/>
      </c>
      <c r="T2165" s="123" t="str">
        <f>IF('表格编辑 '!V2167="","",'表格编辑 '!V2167)</f>
        <v/>
      </c>
      <c r="U2165" s="123">
        <f>IF('表格编辑 '!W2167="","",'表格编辑 '!W2167)</f>
        <v>30</v>
      </c>
      <c r="V2165" s="123" t="str">
        <f>IF('表格编辑 '!X2167="","",'表格编辑 '!X2167)</f>
        <v/>
      </c>
      <c r="W2165" s="123" t="str">
        <f>IF('表格编辑 '!Y2167="","",'表格编辑 '!Y2167)</f>
        <v/>
      </c>
      <c r="X2165" s="123" t="str">
        <f>IF('表格编辑 '!Z2167="","",'表格编辑 '!Z2167)</f>
        <v/>
      </c>
      <c r="Y2165" s="123" t="str">
        <f>IF('表格编辑 '!AA2167="","",'表格编辑 '!AA2167)</f>
        <v/>
      </c>
      <c r="Z2165" s="123" t="str">
        <f>IF('表格编辑 '!AB2167="","",'表格编辑 '!AB2167)</f>
        <v/>
      </c>
      <c r="AA2165" s="123" t="str">
        <f>IF('表格编辑 '!AC2167="","",'表格编辑 '!AC2167)</f>
        <v/>
      </c>
      <c r="AB2165" s="123" t="str">
        <f>IF('表格编辑 '!AD2167="","",'表格编辑 '!AD2167)</f>
        <v/>
      </c>
      <c r="AC2165" s="123" t="str">
        <f>IF('表格编辑 '!AE2167="","",'表格编辑 '!AE2167)</f>
        <v/>
      </c>
      <c r="AD2165" s="123" t="str">
        <f>IF('表格编辑 '!AF2167="","",'表格编辑 '!AF2167)</f>
        <v/>
      </c>
    </row>
    <row r="2166" spans="1:30">
      <c r="A2166" s="123">
        <f>IF('表格编辑 '!A2168="","",'表格编辑 '!A2168)</f>
        <v>70059</v>
      </c>
      <c r="B2166" s="123">
        <f>IF('表格编辑 '!B2168="","",'表格编辑 '!B2168)</f>
        <v>40059</v>
      </c>
      <c r="C2166" s="123">
        <f>IF('表格编辑 '!E2168="","",'表格编辑 '!E2168)</f>
        <v>60</v>
      </c>
      <c r="D2166" s="123" t="str">
        <f>IF('表格编辑 '!F2168="","",'表格编辑 '!F2168)</f>
        <v>AI_born_event(RECEIVER, ARG0, ARG1, ARG2, ARG3,ARG4)</v>
      </c>
      <c r="E2166" s="123" t="str">
        <f>IF('表格编辑 '!G2168="","",'表格编辑 '!G2168)</f>
        <v>AI_update_event(RECEIVER, ARG0, ARG1, ARG2, ARG3,ARG4)</v>
      </c>
      <c r="F2166" s="123" t="str">
        <f>IF('表格编辑 '!H2168="","",'表格编辑 '!H2168)</f>
        <v/>
      </c>
      <c r="G2166" s="123" t="str">
        <f>IF('表格编辑 '!I2168="","",'表格编辑 '!I2168)</f>
        <v/>
      </c>
      <c r="H2166" s="123" t="str">
        <f>IF('表格编辑 '!J2168="","",'表格编辑 '!J2168)</f>
        <v>test_deadth_event(RECEIVER, ARG0, ARG1, ARG2, ARG3,ARG4)</v>
      </c>
      <c r="I2166" s="123">
        <f>IF('表格编辑 '!K2168="","",'表格编辑 '!K2168)</f>
        <v>1</v>
      </c>
      <c r="J2166" s="123">
        <f>IF('表格编辑 '!L2168="","",'表格编辑 '!L2168)</f>
        <v>1500</v>
      </c>
      <c r="K2166" s="123">
        <f>IF('表格编辑 '!M2168="","",'表格编辑 '!M2168)</f>
        <v>1800</v>
      </c>
      <c r="L2166" s="123">
        <f>IF('表格编辑 '!N2168="","",'表格编辑 '!N2168)</f>
        <v>250</v>
      </c>
      <c r="M2166" s="123">
        <f>IF('表格编辑 '!O2168="","",'表格编辑 '!O2168)</f>
        <v>150</v>
      </c>
      <c r="N2166" s="123">
        <f>IF('表格编辑 '!P2168="","",'表格编辑 '!P2168)</f>
        <v>100</v>
      </c>
      <c r="O2166" s="123">
        <f>IF('表格编辑 '!Q2168="","",'表格编辑 '!Q2168)</f>
        <v>20</v>
      </c>
      <c r="P2166" s="123">
        <f>IF('表格编辑 '!R2168="","",'表格编辑 '!R2168)</f>
        <v>200</v>
      </c>
      <c r="Q2166" s="123">
        <f>IF('表格编辑 '!S2168="","",'表格编辑 '!S2168)</f>
        <v>320</v>
      </c>
      <c r="R2166" s="123" t="str">
        <f>IF('表格编辑 '!T2168="","",'表格编辑 '!T2168)</f>
        <v/>
      </c>
      <c r="S2166" s="123" t="str">
        <f>IF('表格编辑 '!U2168="","",'表格编辑 '!U2168)</f>
        <v/>
      </c>
      <c r="T2166" s="123" t="str">
        <f>IF('表格编辑 '!V2168="","",'表格编辑 '!V2168)</f>
        <v/>
      </c>
      <c r="U2166" s="123">
        <f>IF('表格编辑 '!W2168="","",'表格编辑 '!W2168)</f>
        <v>30</v>
      </c>
      <c r="V2166" s="123" t="str">
        <f>IF('表格编辑 '!X2168="","",'表格编辑 '!X2168)</f>
        <v/>
      </c>
      <c r="W2166" s="123" t="str">
        <f>IF('表格编辑 '!Y2168="","",'表格编辑 '!Y2168)</f>
        <v/>
      </c>
      <c r="X2166" s="123" t="str">
        <f>IF('表格编辑 '!Z2168="","",'表格编辑 '!Z2168)</f>
        <v/>
      </c>
      <c r="Y2166" s="123" t="str">
        <f>IF('表格编辑 '!AA2168="","",'表格编辑 '!AA2168)</f>
        <v/>
      </c>
      <c r="Z2166" s="123" t="str">
        <f>IF('表格编辑 '!AB2168="","",'表格编辑 '!AB2168)</f>
        <v/>
      </c>
      <c r="AA2166" s="123" t="str">
        <f>IF('表格编辑 '!AC2168="","",'表格编辑 '!AC2168)</f>
        <v/>
      </c>
      <c r="AB2166" s="123" t="str">
        <f>IF('表格编辑 '!AD2168="","",'表格编辑 '!AD2168)</f>
        <v/>
      </c>
      <c r="AC2166" s="123" t="str">
        <f>IF('表格编辑 '!AE2168="","",'表格编辑 '!AE2168)</f>
        <v/>
      </c>
      <c r="AD2166" s="123" t="str">
        <f>IF('表格编辑 '!AF2168="","",'表格编辑 '!AF2168)</f>
        <v/>
      </c>
    </row>
    <row r="2167" spans="1:30">
      <c r="A2167" s="123">
        <f>IF('表格编辑 '!A2169="","",'表格编辑 '!A2169)</f>
        <v>70060</v>
      </c>
      <c r="B2167" s="123">
        <f>IF('表格编辑 '!B2169="","",'表格编辑 '!B2169)</f>
        <v>40060</v>
      </c>
      <c r="C2167" s="123">
        <f>IF('表格编辑 '!E2169="","",'表格编辑 '!E2169)</f>
        <v>60</v>
      </c>
      <c r="D2167" s="123" t="str">
        <f>IF('表格编辑 '!F2169="","",'表格编辑 '!F2169)</f>
        <v>AI_born_event_2(RECEIVER, ARG0, ARG1, ARG2, ARG3,ARG4)</v>
      </c>
      <c r="E2167" s="123" t="str">
        <f>IF('表格编辑 '!G2169="","",'表格编辑 '!G2169)</f>
        <v>AI_update_event_2(RECEIVER, ARG0, ARG1, ARG2, ARG3,ARG4)</v>
      </c>
      <c r="F2167" s="123" t="str">
        <f>IF('表格编辑 '!H2169="","",'表格编辑 '!H2169)</f>
        <v/>
      </c>
      <c r="G2167" s="123" t="str">
        <f>IF('表格编辑 '!I2169="","",'表格编辑 '!I2169)</f>
        <v/>
      </c>
      <c r="H2167" s="123" t="str">
        <f>IF('表格编辑 '!J2169="","",'表格编辑 '!J2169)</f>
        <v>test_deadth_event(RECEIVER, ARG0, ARG1, ARG2, ARG3,ARG4)</v>
      </c>
      <c r="I2167" s="123">
        <f>IF('表格编辑 '!K2169="","",'表格编辑 '!K2169)</f>
        <v>1</v>
      </c>
      <c r="J2167" s="123">
        <f>IF('表格编辑 '!L2169="","",'表格编辑 '!L2169)</f>
        <v>25000</v>
      </c>
      <c r="K2167" s="123">
        <f>IF('表格编辑 '!M2169="","",'表格编辑 '!M2169)</f>
        <v>1800</v>
      </c>
      <c r="L2167" s="123">
        <f>IF('表格编辑 '!N2169="","",'表格编辑 '!N2169)</f>
        <v>350</v>
      </c>
      <c r="M2167" s="123">
        <f>IF('表格编辑 '!O2169="","",'表格编辑 '!O2169)</f>
        <v>150</v>
      </c>
      <c r="N2167" s="123">
        <f>IF('表格编辑 '!P2169="","",'表格编辑 '!P2169)</f>
        <v>320</v>
      </c>
      <c r="O2167" s="123">
        <f>IF('表格编辑 '!Q2169="","",'表格编辑 '!Q2169)</f>
        <v>150</v>
      </c>
      <c r="P2167" s="123">
        <f>IF('表格编辑 '!R2169="","",'表格编辑 '!R2169)</f>
        <v>200</v>
      </c>
      <c r="Q2167" s="123">
        <f>IF('表格编辑 '!S2169="","",'表格编辑 '!S2169)</f>
        <v>320</v>
      </c>
      <c r="R2167" s="123" t="str">
        <f>IF('表格编辑 '!T2169="","",'表格编辑 '!T2169)</f>
        <v/>
      </c>
      <c r="S2167" s="123" t="str">
        <f>IF('表格编辑 '!U2169="","",'表格编辑 '!U2169)</f>
        <v/>
      </c>
      <c r="T2167" s="123" t="str">
        <f>IF('表格编辑 '!V2169="","",'表格编辑 '!V2169)</f>
        <v/>
      </c>
      <c r="U2167" s="123">
        <f>IF('表格编辑 '!W2169="","",'表格编辑 '!W2169)</f>
        <v>30</v>
      </c>
      <c r="V2167" s="123" t="str">
        <f>IF('表格编辑 '!X2169="","",'表格编辑 '!X2169)</f>
        <v/>
      </c>
      <c r="W2167" s="123">
        <f>IF('表格编辑 '!Y2169="","",'表格编辑 '!Y2169)</f>
        <v>100</v>
      </c>
      <c r="X2167" s="123">
        <f>IF('表格编辑 '!Z2169="","",'表格编辑 '!Z2169)</f>
        <v>100</v>
      </c>
      <c r="Y2167" s="123">
        <f>IF('表格编辑 '!AA2169="","",'表格编辑 '!AA2169)</f>
        <v>100</v>
      </c>
      <c r="Z2167" s="123">
        <f>IF('表格编辑 '!AB2169="","",'表格编辑 '!AB2169)</f>
        <v>100</v>
      </c>
      <c r="AA2167" s="123">
        <f>IF('表格编辑 '!AC2169="","",'表格编辑 '!AC2169)</f>
        <v>100</v>
      </c>
      <c r="AB2167" s="123">
        <f>IF('表格编辑 '!AD2169="","",'表格编辑 '!AD2169)</f>
        <v>100</v>
      </c>
      <c r="AC2167" s="123" t="str">
        <f>IF('表格编辑 '!AE2169="","",'表格编辑 '!AE2169)</f>
        <v/>
      </c>
      <c r="AD2167" s="123" t="str">
        <f>IF('表格编辑 '!AF2169="","",'表格编辑 '!AF2169)</f>
        <v/>
      </c>
    </row>
    <row r="2168" spans="1:30">
      <c r="A2168" s="123">
        <f>IF('表格编辑 '!A2170="","",'表格编辑 '!A2170)</f>
        <v>70061</v>
      </c>
      <c r="B2168" s="123">
        <f>IF('表格编辑 '!B2170="","",'表格编辑 '!B2170)</f>
        <v>40061</v>
      </c>
      <c r="C2168" s="123">
        <f>IF('表格编辑 '!E2170="","",'表格编辑 '!E2170)</f>
        <v>60</v>
      </c>
      <c r="D2168" s="123" t="str">
        <f>IF('表格编辑 '!F2170="","",'表格编辑 '!F2170)</f>
        <v>AI_born_event(RECEIVER, ARG0, ARG1, ARG2, ARG3,ARG4)</v>
      </c>
      <c r="E2168" s="123" t="str">
        <f>IF('表格编辑 '!G2170="","",'表格编辑 '!G2170)</f>
        <v>AI_update_event(RECEIVER, ARG0, ARG1, ARG2, ARG3,ARG4)</v>
      </c>
      <c r="F2168" s="123" t="str">
        <f>IF('表格编辑 '!H2170="","",'表格编辑 '!H2170)</f>
        <v/>
      </c>
      <c r="G2168" s="123" t="str">
        <f>IF('表格编辑 '!I2170="","",'表格编辑 '!I2170)</f>
        <v/>
      </c>
      <c r="H2168" s="123" t="str">
        <f>IF('表格编辑 '!J2170="","",'表格编辑 '!J2170)</f>
        <v>test_deadth_event(RECEIVER, ARG0, ARG1, ARG2, ARG3,ARG4)</v>
      </c>
      <c r="I2168" s="123">
        <f>IF('表格编辑 '!K2170="","",'表格编辑 '!K2170)</f>
        <v>1</v>
      </c>
      <c r="J2168" s="123">
        <f>IF('表格编辑 '!L2170="","",'表格编辑 '!L2170)</f>
        <v>18000</v>
      </c>
      <c r="K2168" s="123">
        <f>IF('表格编辑 '!M2170="","",'表格编辑 '!M2170)</f>
        <v>1800</v>
      </c>
      <c r="L2168" s="123">
        <f>IF('表格编辑 '!N2170="","",'表格编辑 '!N2170)</f>
        <v>100</v>
      </c>
      <c r="M2168" s="123">
        <f>IF('表格编辑 '!O2170="","",'表格编辑 '!O2170)</f>
        <v>400</v>
      </c>
      <c r="N2168" s="123">
        <f>IF('表格编辑 '!P2170="","",'表格编辑 '!P2170)</f>
        <v>100</v>
      </c>
      <c r="O2168" s="123">
        <f>IF('表格编辑 '!Q2170="","",'表格编辑 '!Q2170)</f>
        <v>20</v>
      </c>
      <c r="P2168" s="123">
        <f>IF('表格编辑 '!R2170="","",'表格编辑 '!R2170)</f>
        <v>200</v>
      </c>
      <c r="Q2168" s="123">
        <f>IF('表格编辑 '!S2170="","",'表格编辑 '!S2170)</f>
        <v>320</v>
      </c>
      <c r="R2168" s="123" t="str">
        <f>IF('表格编辑 '!T2170="","",'表格编辑 '!T2170)</f>
        <v/>
      </c>
      <c r="S2168" s="123" t="str">
        <f>IF('表格编辑 '!U2170="","",'表格编辑 '!U2170)</f>
        <v/>
      </c>
      <c r="T2168" s="123" t="str">
        <f>IF('表格编辑 '!V2170="","",'表格编辑 '!V2170)</f>
        <v/>
      </c>
      <c r="U2168" s="123">
        <f>IF('表格编辑 '!W2170="","",'表格编辑 '!W2170)</f>
        <v>30</v>
      </c>
      <c r="V2168" s="123" t="str">
        <f>IF('表格编辑 '!X2170="","",'表格编辑 '!X2170)</f>
        <v/>
      </c>
      <c r="W2168" s="123" t="str">
        <f>IF('表格编辑 '!Y2170="","",'表格编辑 '!Y2170)</f>
        <v/>
      </c>
      <c r="X2168" s="123" t="str">
        <f>IF('表格编辑 '!Z2170="","",'表格编辑 '!Z2170)</f>
        <v/>
      </c>
      <c r="Y2168" s="123" t="str">
        <f>IF('表格编辑 '!AA2170="","",'表格编辑 '!AA2170)</f>
        <v/>
      </c>
      <c r="Z2168" s="123" t="str">
        <f>IF('表格编辑 '!AB2170="","",'表格编辑 '!AB2170)</f>
        <v/>
      </c>
      <c r="AA2168" s="123" t="str">
        <f>IF('表格编辑 '!AC2170="","",'表格编辑 '!AC2170)</f>
        <v/>
      </c>
      <c r="AB2168" s="123" t="str">
        <f>IF('表格编辑 '!AD2170="","",'表格编辑 '!AD2170)</f>
        <v/>
      </c>
      <c r="AC2168" s="123" t="str">
        <f>IF('表格编辑 '!AE2170="","",'表格编辑 '!AE2170)</f>
        <v/>
      </c>
      <c r="AD2168" s="123" t="str">
        <f>IF('表格编辑 '!AF2170="","",'表格编辑 '!AF2170)</f>
        <v/>
      </c>
    </row>
    <row r="2169" spans="1:30">
      <c r="A2169" s="123">
        <f>IF('表格编辑 '!A2171="","",'表格编辑 '!A2171)</f>
        <v>70062</v>
      </c>
      <c r="B2169" s="123">
        <f>IF('表格编辑 '!B2171="","",'表格编辑 '!B2171)</f>
        <v>40062</v>
      </c>
      <c r="C2169" s="123">
        <f>IF('表格编辑 '!E2171="","",'表格编辑 '!E2171)</f>
        <v>60</v>
      </c>
      <c r="D2169" s="123" t="str">
        <f>IF('表格编辑 '!F2171="","",'表格编辑 '!F2171)</f>
        <v>AI_born_event(RECEIVER, ARG0, ARG1, ARG2, ARG3,ARG4)</v>
      </c>
      <c r="E2169" s="123" t="str">
        <f>IF('表格编辑 '!G2171="","",'表格编辑 '!G2171)</f>
        <v>AI_update_event(RECEIVER, ARG0, ARG1, ARG2, ARG3,ARG4)</v>
      </c>
      <c r="F2169" s="123" t="str">
        <f>IF('表格编辑 '!H2171="","",'表格编辑 '!H2171)</f>
        <v/>
      </c>
      <c r="G2169" s="123" t="str">
        <f>IF('表格编辑 '!I2171="","",'表格编辑 '!I2171)</f>
        <v/>
      </c>
      <c r="H2169" s="123" t="str">
        <f>IF('表格编辑 '!J2171="","",'表格编辑 '!J2171)</f>
        <v>test_deadth_event(RECEIVER, ARG0, ARG1, ARG2, ARG3,ARG4)</v>
      </c>
      <c r="I2169" s="123">
        <f>IF('表格编辑 '!K2171="","",'表格编辑 '!K2171)</f>
        <v>1</v>
      </c>
      <c r="J2169" s="123">
        <f>IF('表格编辑 '!L2171="","",'表格编辑 '!L2171)</f>
        <v>10000</v>
      </c>
      <c r="K2169" s="123">
        <f>IF('表格编辑 '!M2171="","",'表格编辑 '!M2171)</f>
        <v>1800</v>
      </c>
      <c r="L2169" s="123">
        <f>IF('表格编辑 '!N2171="","",'表格编辑 '!N2171)</f>
        <v>300</v>
      </c>
      <c r="M2169" s="123">
        <f>IF('表格编辑 '!O2171="","",'表格编辑 '!O2171)</f>
        <v>150</v>
      </c>
      <c r="N2169" s="123">
        <f>IF('表格编辑 '!P2171="","",'表格编辑 '!P2171)</f>
        <v>100</v>
      </c>
      <c r="O2169" s="123">
        <f>IF('表格编辑 '!Q2171="","",'表格编辑 '!Q2171)</f>
        <v>10</v>
      </c>
      <c r="P2169" s="123">
        <f>IF('表格编辑 '!R2171="","",'表格编辑 '!R2171)</f>
        <v>200</v>
      </c>
      <c r="Q2169" s="123">
        <f>IF('表格编辑 '!S2171="","",'表格编辑 '!S2171)</f>
        <v>320</v>
      </c>
      <c r="R2169" s="123" t="str">
        <f>IF('表格编辑 '!T2171="","",'表格编辑 '!T2171)</f>
        <v/>
      </c>
      <c r="S2169" s="123" t="str">
        <f>IF('表格编辑 '!U2171="","",'表格编辑 '!U2171)</f>
        <v/>
      </c>
      <c r="T2169" s="123" t="str">
        <f>IF('表格编辑 '!V2171="","",'表格编辑 '!V2171)</f>
        <v/>
      </c>
      <c r="U2169" s="123">
        <f>IF('表格编辑 '!W2171="","",'表格编辑 '!W2171)</f>
        <v>30</v>
      </c>
      <c r="V2169" s="123" t="str">
        <f>IF('表格编辑 '!X2171="","",'表格编辑 '!X2171)</f>
        <v/>
      </c>
      <c r="W2169" s="123" t="str">
        <f>IF('表格编辑 '!Y2171="","",'表格编辑 '!Y2171)</f>
        <v/>
      </c>
      <c r="X2169" s="123" t="str">
        <f>IF('表格编辑 '!Z2171="","",'表格编辑 '!Z2171)</f>
        <v/>
      </c>
      <c r="Y2169" s="123" t="str">
        <f>IF('表格编辑 '!AA2171="","",'表格编辑 '!AA2171)</f>
        <v/>
      </c>
      <c r="Z2169" s="123" t="str">
        <f>IF('表格编辑 '!AB2171="","",'表格编辑 '!AB2171)</f>
        <v/>
      </c>
      <c r="AA2169" s="123" t="str">
        <f>IF('表格编辑 '!AC2171="","",'表格编辑 '!AC2171)</f>
        <v/>
      </c>
      <c r="AB2169" s="123" t="str">
        <f>IF('表格编辑 '!AD2171="","",'表格编辑 '!AD2171)</f>
        <v/>
      </c>
      <c r="AC2169" s="123" t="str">
        <f>IF('表格编辑 '!AE2171="","",'表格编辑 '!AE2171)</f>
        <v/>
      </c>
      <c r="AD2169" s="123" t="str">
        <f>IF('表格编辑 '!AF2171="","",'表格编辑 '!AF2171)</f>
        <v/>
      </c>
    </row>
    <row r="2170" spans="1:30">
      <c r="A2170" s="123">
        <f>IF('表格编辑 '!A2172="","",'表格编辑 '!A2172)</f>
        <v>70063</v>
      </c>
      <c r="B2170" s="123">
        <f>IF('表格编辑 '!B2172="","",'表格编辑 '!B2172)</f>
        <v>40063</v>
      </c>
      <c r="C2170" s="123">
        <f>IF('表格编辑 '!E2172="","",'表格编辑 '!E2172)</f>
        <v>60</v>
      </c>
      <c r="D2170" s="123" t="str">
        <f>IF('表格编辑 '!F2172="","",'表格编辑 '!F2172)</f>
        <v>AI_born_event(RECEIVER, ARG0, ARG1, ARG2, ARG3,ARG4)</v>
      </c>
      <c r="E2170" s="123" t="str">
        <f>IF('表格编辑 '!G2172="","",'表格编辑 '!G2172)</f>
        <v>AI_update_event(RECEIVER, ARG0, ARG1, ARG2, ARG3,ARG4)</v>
      </c>
      <c r="F2170" s="123" t="str">
        <f>IF('表格编辑 '!H2172="","",'表格编辑 '!H2172)</f>
        <v/>
      </c>
      <c r="G2170" s="123" t="str">
        <f>IF('表格编辑 '!I2172="","",'表格编辑 '!I2172)</f>
        <v/>
      </c>
      <c r="H2170" s="123" t="str">
        <f>IF('表格编辑 '!J2172="","",'表格编辑 '!J2172)</f>
        <v>test_deadth_event(RECEIVER, ARG0, ARG1, ARG2, ARG3,ARG4)</v>
      </c>
      <c r="I2170" s="123">
        <f>IF('表格编辑 '!K2172="","",'表格编辑 '!K2172)</f>
        <v>1</v>
      </c>
      <c r="J2170" s="123">
        <f>IF('表格编辑 '!L2172="","",'表格编辑 '!L2172)</f>
        <v>10000</v>
      </c>
      <c r="K2170" s="123">
        <f>IF('表格编辑 '!M2172="","",'表格编辑 '!M2172)</f>
        <v>1800</v>
      </c>
      <c r="L2170" s="123">
        <f>IF('表格编辑 '!N2172="","",'表格编辑 '!N2172)</f>
        <v>100</v>
      </c>
      <c r="M2170" s="123">
        <f>IF('表格编辑 '!O2172="","",'表格编辑 '!O2172)</f>
        <v>150</v>
      </c>
      <c r="N2170" s="123">
        <f>IF('表格编辑 '!P2172="","",'表格编辑 '!P2172)</f>
        <v>100</v>
      </c>
      <c r="O2170" s="123">
        <f>IF('表格编辑 '!Q2172="","",'表格编辑 '!Q2172)</f>
        <v>200</v>
      </c>
      <c r="P2170" s="123">
        <f>IF('表格编辑 '!R2172="","",'表格编辑 '!R2172)</f>
        <v>200</v>
      </c>
      <c r="Q2170" s="123">
        <f>IF('表格编辑 '!S2172="","",'表格编辑 '!S2172)</f>
        <v>320</v>
      </c>
      <c r="R2170" s="123" t="str">
        <f>IF('表格编辑 '!T2172="","",'表格编辑 '!T2172)</f>
        <v/>
      </c>
      <c r="S2170" s="123" t="str">
        <f>IF('表格编辑 '!U2172="","",'表格编辑 '!U2172)</f>
        <v/>
      </c>
      <c r="T2170" s="123" t="str">
        <f>IF('表格编辑 '!V2172="","",'表格编辑 '!V2172)</f>
        <v/>
      </c>
      <c r="U2170" s="123">
        <f>IF('表格编辑 '!W2172="","",'表格编辑 '!W2172)</f>
        <v>30</v>
      </c>
      <c r="V2170" s="123" t="str">
        <f>IF('表格编辑 '!X2172="","",'表格编辑 '!X2172)</f>
        <v/>
      </c>
      <c r="W2170" s="123" t="str">
        <f>IF('表格编辑 '!Y2172="","",'表格编辑 '!Y2172)</f>
        <v/>
      </c>
      <c r="X2170" s="123" t="str">
        <f>IF('表格编辑 '!Z2172="","",'表格编辑 '!Z2172)</f>
        <v/>
      </c>
      <c r="Y2170" s="123" t="str">
        <f>IF('表格编辑 '!AA2172="","",'表格编辑 '!AA2172)</f>
        <v/>
      </c>
      <c r="Z2170" s="123" t="str">
        <f>IF('表格编辑 '!AB2172="","",'表格编辑 '!AB2172)</f>
        <v/>
      </c>
      <c r="AA2170" s="123" t="str">
        <f>IF('表格编辑 '!AC2172="","",'表格编辑 '!AC2172)</f>
        <v/>
      </c>
      <c r="AB2170" s="123" t="str">
        <f>IF('表格编辑 '!AD2172="","",'表格编辑 '!AD2172)</f>
        <v/>
      </c>
      <c r="AC2170" s="123" t="str">
        <f>IF('表格编辑 '!AE2172="","",'表格编辑 '!AE2172)</f>
        <v/>
      </c>
      <c r="AD2170" s="123" t="str">
        <f>IF('表格编辑 '!AF2172="","",'表格编辑 '!AF2172)</f>
        <v/>
      </c>
    </row>
    <row r="2171" spans="1:30">
      <c r="A2171" s="123">
        <f>IF('表格编辑 '!A2173="","",'表格编辑 '!A2173)</f>
        <v>70064</v>
      </c>
      <c r="B2171" s="123">
        <f>IF('表格编辑 '!B2173="","",'表格编辑 '!B2173)</f>
        <v>40064</v>
      </c>
      <c r="C2171" s="123">
        <f>IF('表格编辑 '!E2173="","",'表格编辑 '!E2173)</f>
        <v>60</v>
      </c>
      <c r="D2171" s="123" t="str">
        <f>IF('表格编辑 '!F2173="","",'表格编辑 '!F2173)</f>
        <v>AI_born_event(RECEIVER, ARG0, ARG1, ARG2, ARG3,ARG4)</v>
      </c>
      <c r="E2171" s="123" t="str">
        <f>IF('表格编辑 '!G2173="","",'表格编辑 '!G2173)</f>
        <v>AI_update_event(RECEIVER, ARG0, ARG1, ARG2, ARG3,ARG4)</v>
      </c>
      <c r="F2171" s="123" t="str">
        <f>IF('表格编辑 '!H2173="","",'表格编辑 '!H2173)</f>
        <v/>
      </c>
      <c r="G2171" s="123" t="str">
        <f>IF('表格编辑 '!I2173="","",'表格编辑 '!I2173)</f>
        <v/>
      </c>
      <c r="H2171" s="123" t="str">
        <f>IF('表格编辑 '!J2173="","",'表格编辑 '!J2173)</f>
        <v>test_deadth_event(RECEIVER, ARG0, ARG1, ARG2, ARG3,ARG4)</v>
      </c>
      <c r="I2171" s="123">
        <f>IF('表格编辑 '!K2173="","",'表格编辑 '!K2173)</f>
        <v>1</v>
      </c>
      <c r="J2171" s="123">
        <f>IF('表格编辑 '!L2173="","",'表格编辑 '!L2173)</f>
        <v>10000</v>
      </c>
      <c r="K2171" s="123">
        <f>IF('表格编辑 '!M2173="","",'表格编辑 '!M2173)</f>
        <v>1800</v>
      </c>
      <c r="L2171" s="123">
        <f>IF('表格编辑 '!N2173="","",'表格编辑 '!N2173)</f>
        <v>150</v>
      </c>
      <c r="M2171" s="123">
        <f>IF('表格编辑 '!O2173="","",'表格编辑 '!O2173)</f>
        <v>150</v>
      </c>
      <c r="N2171" s="123">
        <f>IF('表格编辑 '!P2173="","",'表格编辑 '!P2173)</f>
        <v>100</v>
      </c>
      <c r="O2171" s="123">
        <f>IF('表格编辑 '!Q2173="","",'表格编辑 '!Q2173)</f>
        <v>150</v>
      </c>
      <c r="P2171" s="123">
        <f>IF('表格编辑 '!R2173="","",'表格编辑 '!R2173)</f>
        <v>200</v>
      </c>
      <c r="Q2171" s="123">
        <f>IF('表格编辑 '!S2173="","",'表格编辑 '!S2173)</f>
        <v>320</v>
      </c>
      <c r="R2171" s="123" t="str">
        <f>IF('表格编辑 '!T2173="","",'表格编辑 '!T2173)</f>
        <v/>
      </c>
      <c r="S2171" s="123" t="str">
        <f>IF('表格编辑 '!U2173="","",'表格编辑 '!U2173)</f>
        <v/>
      </c>
      <c r="T2171" s="123" t="str">
        <f>IF('表格编辑 '!V2173="","",'表格编辑 '!V2173)</f>
        <v/>
      </c>
      <c r="U2171" s="123">
        <f>IF('表格编辑 '!W2173="","",'表格编辑 '!W2173)</f>
        <v>30</v>
      </c>
      <c r="V2171" s="123" t="str">
        <f>IF('表格编辑 '!X2173="","",'表格编辑 '!X2173)</f>
        <v/>
      </c>
      <c r="W2171" s="123" t="str">
        <f>IF('表格编辑 '!Y2173="","",'表格编辑 '!Y2173)</f>
        <v/>
      </c>
      <c r="X2171" s="123" t="str">
        <f>IF('表格编辑 '!Z2173="","",'表格编辑 '!Z2173)</f>
        <v/>
      </c>
      <c r="Y2171" s="123" t="str">
        <f>IF('表格编辑 '!AA2173="","",'表格编辑 '!AA2173)</f>
        <v/>
      </c>
      <c r="Z2171" s="123" t="str">
        <f>IF('表格编辑 '!AB2173="","",'表格编辑 '!AB2173)</f>
        <v/>
      </c>
      <c r="AA2171" s="123" t="str">
        <f>IF('表格编辑 '!AC2173="","",'表格编辑 '!AC2173)</f>
        <v/>
      </c>
      <c r="AB2171" s="123" t="str">
        <f>IF('表格编辑 '!AD2173="","",'表格编辑 '!AD2173)</f>
        <v/>
      </c>
      <c r="AC2171" s="123">
        <f>IF('表格编辑 '!AE2173="","",'表格编辑 '!AE2173)</f>
        <v>80</v>
      </c>
      <c r="AD2171" s="123" t="str">
        <f>IF('表格编辑 '!AF2173="","",'表格编辑 '!AF2173)</f>
        <v/>
      </c>
    </row>
    <row r="2172" spans="1:30">
      <c r="A2172" s="123">
        <f>IF('表格编辑 '!A2174="","",'表格编辑 '!A2174)</f>
        <v>70065</v>
      </c>
      <c r="B2172" s="123">
        <f>IF('表格编辑 '!B2174="","",'表格编辑 '!B2174)</f>
        <v>40065</v>
      </c>
      <c r="C2172" s="123">
        <f>IF('表格编辑 '!E2174="","",'表格编辑 '!E2174)</f>
        <v>60</v>
      </c>
      <c r="D2172" s="123" t="str">
        <f>IF('表格编辑 '!F2174="","",'表格编辑 '!F2174)</f>
        <v>AI_born_event_2(RECEIVER, ARG0, ARG1, ARG2, ARG3,ARG4)</v>
      </c>
      <c r="E2172" s="123" t="str">
        <f>IF('表格编辑 '!G2174="","",'表格编辑 '!G2174)</f>
        <v>AI_update_event_2(RECEIVER, ARG0, ARG1, ARG2, ARG3,ARG4)</v>
      </c>
      <c r="F2172" s="123" t="str">
        <f>IF('表格编辑 '!H2174="","",'表格编辑 '!H2174)</f>
        <v/>
      </c>
      <c r="G2172" s="123" t="str">
        <f>IF('表格编辑 '!I2174="","",'表格编辑 '!I2174)</f>
        <v/>
      </c>
      <c r="H2172" s="123" t="str">
        <f>IF('表格编辑 '!J2174="","",'表格编辑 '!J2174)</f>
        <v>test_deadth_event(RECEIVER, ARG0, ARG1, ARG2, ARG3,ARG4)</v>
      </c>
      <c r="I2172" s="123">
        <f>IF('表格编辑 '!K2174="","",'表格编辑 '!K2174)</f>
        <v>1</v>
      </c>
      <c r="J2172" s="123">
        <f>IF('表格编辑 '!L2174="","",'表格编辑 '!L2174)</f>
        <v>18000</v>
      </c>
      <c r="K2172" s="123">
        <f>IF('表格编辑 '!M2174="","",'表格编辑 '!M2174)</f>
        <v>1800</v>
      </c>
      <c r="L2172" s="123">
        <f>IF('表格编辑 '!N2174="","",'表格编辑 '!N2174)</f>
        <v>400</v>
      </c>
      <c r="M2172" s="123">
        <f>IF('表格编辑 '!O2174="","",'表格编辑 '!O2174)</f>
        <v>150</v>
      </c>
      <c r="N2172" s="123">
        <f>IF('表格编辑 '!P2174="","",'表格编辑 '!P2174)</f>
        <v>200</v>
      </c>
      <c r="O2172" s="123">
        <f>IF('表格编辑 '!Q2174="","",'表格编辑 '!Q2174)</f>
        <v>30</v>
      </c>
      <c r="P2172" s="123">
        <f>IF('表格编辑 '!R2174="","",'表格编辑 '!R2174)</f>
        <v>200</v>
      </c>
      <c r="Q2172" s="123">
        <f>IF('表格编辑 '!S2174="","",'表格编辑 '!S2174)</f>
        <v>320</v>
      </c>
      <c r="R2172" s="123" t="str">
        <f>IF('表格编辑 '!T2174="","",'表格编辑 '!T2174)</f>
        <v/>
      </c>
      <c r="S2172" s="123" t="str">
        <f>IF('表格编辑 '!U2174="","",'表格编辑 '!U2174)</f>
        <v/>
      </c>
      <c r="T2172" s="123" t="str">
        <f>IF('表格编辑 '!V2174="","",'表格编辑 '!V2174)</f>
        <v/>
      </c>
      <c r="U2172" s="123">
        <f>IF('表格编辑 '!W2174="","",'表格编辑 '!W2174)</f>
        <v>30</v>
      </c>
      <c r="V2172" s="123" t="str">
        <f>IF('表格编辑 '!X2174="","",'表格编辑 '!X2174)</f>
        <v/>
      </c>
      <c r="W2172" s="123">
        <f>IF('表格编辑 '!Y2174="","",'表格编辑 '!Y2174)</f>
        <v>100</v>
      </c>
      <c r="X2172" s="123">
        <f>IF('表格编辑 '!Z2174="","",'表格编辑 '!Z2174)</f>
        <v>100</v>
      </c>
      <c r="Y2172" s="123">
        <f>IF('表格编辑 '!AA2174="","",'表格编辑 '!AA2174)</f>
        <v>100</v>
      </c>
      <c r="Z2172" s="123">
        <f>IF('表格编辑 '!AB2174="","",'表格编辑 '!AB2174)</f>
        <v>100</v>
      </c>
      <c r="AA2172" s="123">
        <f>IF('表格编辑 '!AC2174="","",'表格编辑 '!AC2174)</f>
        <v>100</v>
      </c>
      <c r="AB2172" s="123">
        <f>IF('表格编辑 '!AD2174="","",'表格编辑 '!AD2174)</f>
        <v>100</v>
      </c>
      <c r="AC2172" s="123" t="str">
        <f>IF('表格编辑 '!AE2174="","",'表格编辑 '!AE2174)</f>
        <v/>
      </c>
      <c r="AD2172" s="123" t="str">
        <f>IF('表格编辑 '!AF2174="","",'表格编辑 '!AF2174)</f>
        <v/>
      </c>
    </row>
    <row r="2173" spans="1:30">
      <c r="A2173" s="123">
        <f>IF('表格编辑 '!A2175="","",'表格编辑 '!A2175)</f>
        <v>70066</v>
      </c>
      <c r="B2173" s="123">
        <f>IF('表格编辑 '!B2175="","",'表格编辑 '!B2175)</f>
        <v>40066</v>
      </c>
      <c r="C2173" s="123">
        <f>IF('表格编辑 '!E2175="","",'表格编辑 '!E2175)</f>
        <v>60</v>
      </c>
      <c r="D2173" s="123" t="str">
        <f>IF('表格编辑 '!F2175="","",'表格编辑 '!F2175)</f>
        <v>AI_born_event_2(RECEIVER, ARG0, ARG1, ARG2, ARG3,ARG4)</v>
      </c>
      <c r="E2173" s="123" t="str">
        <f>IF('表格编辑 '!G2175="","",'表格编辑 '!G2175)</f>
        <v>AI_update_event_2(RECEIVER, ARG0, ARG1, ARG2, ARG3,ARG4)</v>
      </c>
      <c r="F2173" s="123" t="str">
        <f>IF('表格编辑 '!H2175="","",'表格编辑 '!H2175)</f>
        <v/>
      </c>
      <c r="G2173" s="123" t="str">
        <f>IF('表格编辑 '!I2175="","",'表格编辑 '!I2175)</f>
        <v/>
      </c>
      <c r="H2173" s="123" t="str">
        <f>IF('表格编辑 '!J2175="","",'表格编辑 '!J2175)</f>
        <v>test_deadth_event(RECEIVER, ARG0, ARG1, ARG2, ARG3,ARG4)</v>
      </c>
      <c r="I2173" s="123">
        <f>IF('表格编辑 '!K2175="","",'表格编辑 '!K2175)</f>
        <v>1</v>
      </c>
      <c r="J2173" s="123">
        <f>IF('表格编辑 '!L2175="","",'表格编辑 '!L2175)</f>
        <v>25000</v>
      </c>
      <c r="K2173" s="123">
        <f>IF('表格编辑 '!M2175="","",'表格编辑 '!M2175)</f>
        <v>1800</v>
      </c>
      <c r="L2173" s="123">
        <f>IF('表格编辑 '!N2175="","",'表格编辑 '!N2175)</f>
        <v>500</v>
      </c>
      <c r="M2173" s="123">
        <f>IF('表格编辑 '!O2175="","",'表格编辑 '!O2175)</f>
        <v>150</v>
      </c>
      <c r="N2173" s="123">
        <f>IF('表格编辑 '!P2175="","",'表格编辑 '!P2175)</f>
        <v>200</v>
      </c>
      <c r="O2173" s="123">
        <f>IF('表格编辑 '!Q2175="","",'表格编辑 '!Q2175)</f>
        <v>30</v>
      </c>
      <c r="P2173" s="123" t="str">
        <f>IF('表格编辑 '!R2175="","",'表格编辑 '!R2175)</f>
        <v/>
      </c>
      <c r="Q2173" s="123">
        <f>IF('表格编辑 '!S2175="","",'表格编辑 '!S2175)</f>
        <v>320</v>
      </c>
      <c r="R2173" s="123" t="str">
        <f>IF('表格编辑 '!T2175="","",'表格编辑 '!T2175)</f>
        <v/>
      </c>
      <c r="S2173" s="123" t="str">
        <f>IF('表格编辑 '!U2175="","",'表格编辑 '!U2175)</f>
        <v/>
      </c>
      <c r="T2173" s="123" t="str">
        <f>IF('表格编辑 '!V2175="","",'表格编辑 '!V2175)</f>
        <v/>
      </c>
      <c r="U2173" s="123">
        <f>IF('表格编辑 '!W2175="","",'表格编辑 '!W2175)</f>
        <v>30</v>
      </c>
      <c r="V2173" s="123" t="str">
        <f>IF('表格编辑 '!X2175="","",'表格编辑 '!X2175)</f>
        <v/>
      </c>
      <c r="W2173" s="123">
        <f>IF('表格编辑 '!Y2175="","",'表格编辑 '!Y2175)</f>
        <v>100</v>
      </c>
      <c r="X2173" s="123">
        <f>IF('表格编辑 '!Z2175="","",'表格编辑 '!Z2175)</f>
        <v>100</v>
      </c>
      <c r="Y2173" s="123">
        <f>IF('表格编辑 '!AA2175="","",'表格编辑 '!AA2175)</f>
        <v>100</v>
      </c>
      <c r="Z2173" s="123">
        <f>IF('表格编辑 '!AB2175="","",'表格编辑 '!AB2175)</f>
        <v>100</v>
      </c>
      <c r="AA2173" s="123">
        <f>IF('表格编辑 '!AC2175="","",'表格编辑 '!AC2175)</f>
        <v>100</v>
      </c>
      <c r="AB2173" s="123">
        <f>IF('表格编辑 '!AD2175="","",'表格编辑 '!AD2175)</f>
        <v>100</v>
      </c>
      <c r="AC2173" s="123" t="str">
        <f>IF('表格编辑 '!AE2175="","",'表格编辑 '!AE2175)</f>
        <v/>
      </c>
      <c r="AD2173" s="123" t="str">
        <f>IF('表格编辑 '!AF2175="","",'表格编辑 '!AF2175)</f>
        <v/>
      </c>
    </row>
    <row r="2174" spans="1:30">
      <c r="A2174" s="123">
        <f>IF('表格编辑 '!A2176="","",'表格编辑 '!A2176)</f>
        <v>70067</v>
      </c>
      <c r="B2174" s="123">
        <f>IF('表格编辑 '!B2176="","",'表格编辑 '!B2176)</f>
        <v>40067</v>
      </c>
      <c r="C2174" s="123">
        <f>IF('表格编辑 '!E2176="","",'表格编辑 '!E2176)</f>
        <v>60</v>
      </c>
      <c r="D2174" s="123" t="str">
        <f>IF('表格编辑 '!F2176="","",'表格编辑 '!F2176)</f>
        <v>zhaohuanjingying_UpdatePushOrder(RECEIVER,ARG0,ARG1,ARG2,ARG3,ARG4)</v>
      </c>
      <c r="E2174" s="123" t="str">
        <f>IF('表格编辑 '!G2176="","",'表格编辑 '!G2176)</f>
        <v>zhaohuanjingying_UpdatePushOrder(RECEIVER,ARG0,ARG1,ARG2,ARG3,ARG4)</v>
      </c>
      <c r="F2174" s="123" t="str">
        <f>IF('表格编辑 '!H2176="","",'表格编辑 '!H2176)</f>
        <v/>
      </c>
      <c r="G2174" s="123" t="str">
        <f>IF('表格编辑 '!I2176="","",'表格编辑 '!I2176)</f>
        <v/>
      </c>
      <c r="H2174" s="123" t="str">
        <f>IF('表格编辑 '!J2176="","",'表格编辑 '!J2176)</f>
        <v>test_deadth_event(RECEIVER, ARG0, ARG1, ARG2, ARG3,ARG4)</v>
      </c>
      <c r="I2174" s="123">
        <f>IF('表格编辑 '!K2176="","",'表格编辑 '!K2176)</f>
        <v>1</v>
      </c>
      <c r="J2174" s="123">
        <f>IF('表格编辑 '!L2176="","",'表格编辑 '!L2176)</f>
        <v>25000</v>
      </c>
      <c r="K2174" s="123">
        <f>IF('表格编辑 '!M2176="","",'表格编辑 '!M2176)</f>
        <v>1800</v>
      </c>
      <c r="L2174" s="123">
        <f>IF('表格编辑 '!N2176="","",'表格编辑 '!N2176)</f>
        <v>100</v>
      </c>
      <c r="M2174" s="123">
        <f>IF('表格编辑 '!O2176="","",'表格编辑 '!O2176)</f>
        <v>150</v>
      </c>
      <c r="N2174" s="123">
        <f>IF('表格编辑 '!P2176="","",'表格编辑 '!P2176)</f>
        <v>320</v>
      </c>
      <c r="O2174" s="123">
        <f>IF('表格编辑 '!Q2176="","",'表格编辑 '!Q2176)</f>
        <v>250</v>
      </c>
      <c r="P2174" s="123">
        <f>IF('表格编辑 '!R2176="","",'表格编辑 '!R2176)</f>
        <v>200</v>
      </c>
      <c r="Q2174" s="123">
        <f>IF('表格编辑 '!S2176="","",'表格编辑 '!S2176)</f>
        <v>320</v>
      </c>
      <c r="R2174" s="123" t="str">
        <f>IF('表格编辑 '!T2176="","",'表格编辑 '!T2176)</f>
        <v/>
      </c>
      <c r="S2174" s="123" t="str">
        <f>IF('表格编辑 '!U2176="","",'表格编辑 '!U2176)</f>
        <v/>
      </c>
      <c r="T2174" s="123" t="str">
        <f>IF('表格编辑 '!V2176="","",'表格编辑 '!V2176)</f>
        <v/>
      </c>
      <c r="U2174" s="123">
        <f>IF('表格编辑 '!W2176="","",'表格编辑 '!W2176)</f>
        <v>30</v>
      </c>
      <c r="V2174" s="123" t="str">
        <f>IF('表格编辑 '!X2176="","",'表格编辑 '!X2176)</f>
        <v/>
      </c>
      <c r="W2174" s="123">
        <f>IF('表格编辑 '!Y2176="","",'表格编辑 '!Y2176)</f>
        <v>100</v>
      </c>
      <c r="X2174" s="123">
        <f>IF('表格编辑 '!Z2176="","",'表格编辑 '!Z2176)</f>
        <v>100</v>
      </c>
      <c r="Y2174" s="123">
        <f>IF('表格编辑 '!AA2176="","",'表格编辑 '!AA2176)</f>
        <v>100</v>
      </c>
      <c r="Z2174" s="123">
        <f>IF('表格编辑 '!AB2176="","",'表格编辑 '!AB2176)</f>
        <v>100</v>
      </c>
      <c r="AA2174" s="123">
        <f>IF('表格编辑 '!AC2176="","",'表格编辑 '!AC2176)</f>
        <v>100</v>
      </c>
      <c r="AB2174" s="123">
        <f>IF('表格编辑 '!AD2176="","",'表格编辑 '!AD2176)</f>
        <v>100</v>
      </c>
      <c r="AC2174" s="123" t="str">
        <f>IF('表格编辑 '!AE2176="","",'表格编辑 '!AE2176)</f>
        <v/>
      </c>
      <c r="AD2174" s="123" t="str">
        <f>IF('表格编辑 '!AF2176="","",'表格编辑 '!AF2176)</f>
        <v/>
      </c>
    </row>
    <row r="2175" spans="1:30">
      <c r="A2175" s="123">
        <f>IF('表格编辑 '!A2177="","",'表格编辑 '!A2177)</f>
        <v>70068</v>
      </c>
      <c r="B2175" s="123">
        <f>IF('表格编辑 '!B2177="","",'表格编辑 '!B2177)</f>
        <v>40068</v>
      </c>
      <c r="C2175" s="123">
        <f>IF('表格编辑 '!E2177="","",'表格编辑 '!E2177)</f>
        <v>60</v>
      </c>
      <c r="D2175" s="123" t="str">
        <f>IF('表格编辑 '!F2177="","",'表格编辑 '!F2177)</f>
        <v>AI_born_event_2(RECEIVER, ARG0, ARG1, ARG2, ARG3,ARG4)</v>
      </c>
      <c r="E2175" s="123" t="str">
        <f>IF('表格编辑 '!G2177="","",'表格编辑 '!G2177)</f>
        <v>AI_update_event_2(RECEIVER, ARG0, ARG1, ARG2, ARG3,ARG4)</v>
      </c>
      <c r="F2175" s="123" t="str">
        <f>IF('表格编辑 '!H2177="","",'表格编辑 '!H2177)</f>
        <v/>
      </c>
      <c r="G2175" s="123" t="str">
        <f>IF('表格编辑 '!I2177="","",'表格编辑 '!I2177)</f>
        <v/>
      </c>
      <c r="H2175" s="123" t="str">
        <f>IF('表格编辑 '!J2177="","",'表格编辑 '!J2177)</f>
        <v>test_deadth_event(RECEIVER, ARG0, ARG1, ARG2, ARG3,ARG4)</v>
      </c>
      <c r="I2175" s="123">
        <f>IF('表格编辑 '!K2177="","",'表格编辑 '!K2177)</f>
        <v>1</v>
      </c>
      <c r="J2175" s="123">
        <f>IF('表格编辑 '!L2177="","",'表格编辑 '!L2177)</f>
        <v>25000</v>
      </c>
      <c r="K2175" s="123">
        <f>IF('表格编辑 '!M2177="","",'表格编辑 '!M2177)</f>
        <v>1800</v>
      </c>
      <c r="L2175" s="123">
        <f>IF('表格编辑 '!N2177="","",'表格编辑 '!N2177)</f>
        <v>500</v>
      </c>
      <c r="M2175" s="123">
        <f>IF('表格编辑 '!O2177="","",'表格编辑 '!O2177)</f>
        <v>150</v>
      </c>
      <c r="N2175" s="123">
        <f>IF('表格编辑 '!P2177="","",'表格编辑 '!P2177)</f>
        <v>320</v>
      </c>
      <c r="O2175" s="123">
        <f>IF('表格编辑 '!Q2177="","",'表格编辑 '!Q2177)</f>
        <v>150</v>
      </c>
      <c r="P2175" s="123">
        <f>IF('表格编辑 '!R2177="","",'表格编辑 '!R2177)</f>
        <v>200</v>
      </c>
      <c r="Q2175" s="123">
        <f>IF('表格编辑 '!S2177="","",'表格编辑 '!S2177)</f>
        <v>320</v>
      </c>
      <c r="R2175" s="123" t="str">
        <f>IF('表格编辑 '!T2177="","",'表格编辑 '!T2177)</f>
        <v/>
      </c>
      <c r="S2175" s="123" t="str">
        <f>IF('表格编辑 '!U2177="","",'表格编辑 '!U2177)</f>
        <v/>
      </c>
      <c r="T2175" s="123" t="str">
        <f>IF('表格编辑 '!V2177="","",'表格编辑 '!V2177)</f>
        <v/>
      </c>
      <c r="U2175" s="123">
        <f>IF('表格编辑 '!W2177="","",'表格编辑 '!W2177)</f>
        <v>30</v>
      </c>
      <c r="V2175" s="123" t="str">
        <f>IF('表格编辑 '!X2177="","",'表格编辑 '!X2177)</f>
        <v/>
      </c>
      <c r="W2175" s="123">
        <f>IF('表格编辑 '!Y2177="","",'表格编辑 '!Y2177)</f>
        <v>100</v>
      </c>
      <c r="X2175" s="123">
        <f>IF('表格编辑 '!Z2177="","",'表格编辑 '!Z2177)</f>
        <v>100</v>
      </c>
      <c r="Y2175" s="123">
        <f>IF('表格编辑 '!AA2177="","",'表格编辑 '!AA2177)</f>
        <v>100</v>
      </c>
      <c r="Z2175" s="123">
        <f>IF('表格编辑 '!AB2177="","",'表格编辑 '!AB2177)</f>
        <v>100</v>
      </c>
      <c r="AA2175" s="123">
        <f>IF('表格编辑 '!AC2177="","",'表格编辑 '!AC2177)</f>
        <v>100</v>
      </c>
      <c r="AB2175" s="123">
        <f>IF('表格编辑 '!AD2177="","",'表格编辑 '!AD2177)</f>
        <v>100</v>
      </c>
      <c r="AC2175" s="123" t="str">
        <f>IF('表格编辑 '!AE2177="","",'表格编辑 '!AE2177)</f>
        <v/>
      </c>
      <c r="AD2175" s="123" t="str">
        <f>IF('表格编辑 '!AF2177="","",'表格编辑 '!AF2177)</f>
        <v/>
      </c>
    </row>
    <row r="2176" spans="1:30">
      <c r="A2176" s="123">
        <f>IF('表格编辑 '!A2178="","",'表格编辑 '!A2178)</f>
        <v>70069</v>
      </c>
      <c r="B2176" s="123">
        <f>IF('表格编辑 '!B2178="","",'表格编辑 '!B2178)</f>
        <v>40069</v>
      </c>
      <c r="C2176" s="123">
        <f>IF('表格编辑 '!E2178="","",'表格编辑 '!E2178)</f>
        <v>60</v>
      </c>
      <c r="D2176" s="123" t="str">
        <f>IF('表格编辑 '!F2178="","",'表格编辑 '!F2178)</f>
        <v>AI_born_event_2(RECEIVER, ARG0, ARG1, ARG2, ARG3,ARG4)</v>
      </c>
      <c r="E2176" s="123" t="str">
        <f>IF('表格编辑 '!G2178="","",'表格编辑 '!G2178)</f>
        <v>AI_update_event_2(RECEIVER, ARG0, ARG1, ARG2, ARG3,ARG4)</v>
      </c>
      <c r="F2176" s="123" t="str">
        <f>IF('表格编辑 '!H2178="","",'表格编辑 '!H2178)</f>
        <v/>
      </c>
      <c r="G2176" s="123" t="str">
        <f>IF('表格编辑 '!I2178="","",'表格编辑 '!I2178)</f>
        <v/>
      </c>
      <c r="H2176" s="123" t="str">
        <f>IF('表格编辑 '!J2178="","",'表格编辑 '!J2178)</f>
        <v>test_deadth_event(RECEIVER, ARG0, ARG1, ARG2, ARG3,ARG4)</v>
      </c>
      <c r="I2176" s="123">
        <f>IF('表格编辑 '!K2178="","",'表格编辑 '!K2178)</f>
        <v>1</v>
      </c>
      <c r="J2176" s="123">
        <f>IF('表格编辑 '!L2178="","",'表格编辑 '!L2178)</f>
        <v>35000</v>
      </c>
      <c r="K2176" s="123">
        <f>IF('表格编辑 '!M2178="","",'表格编辑 '!M2178)</f>
        <v>1800</v>
      </c>
      <c r="L2176" s="123">
        <f>IF('表格编辑 '!N2178="","",'表格编辑 '!N2178)</f>
        <v>350</v>
      </c>
      <c r="M2176" s="123">
        <f>IF('表格编辑 '!O2178="","",'表格编辑 '!O2178)</f>
        <v>150</v>
      </c>
      <c r="N2176" s="123">
        <f>IF('表格编辑 '!P2178="","",'表格编辑 '!P2178)</f>
        <v>320</v>
      </c>
      <c r="O2176" s="123">
        <f>IF('表格编辑 '!Q2178="","",'表格编辑 '!Q2178)</f>
        <v>150</v>
      </c>
      <c r="P2176" s="123">
        <f>IF('表格编辑 '!R2178="","",'表格编辑 '!R2178)</f>
        <v>200</v>
      </c>
      <c r="Q2176" s="123">
        <f>IF('表格编辑 '!S2178="","",'表格编辑 '!S2178)</f>
        <v>320</v>
      </c>
      <c r="R2176" s="123" t="str">
        <f>IF('表格编辑 '!T2178="","",'表格编辑 '!T2178)</f>
        <v/>
      </c>
      <c r="S2176" s="123" t="str">
        <f>IF('表格编辑 '!U2178="","",'表格编辑 '!U2178)</f>
        <v/>
      </c>
      <c r="T2176" s="123" t="str">
        <f>IF('表格编辑 '!V2178="","",'表格编辑 '!V2178)</f>
        <v/>
      </c>
      <c r="U2176" s="123">
        <f>IF('表格编辑 '!W2178="","",'表格编辑 '!W2178)</f>
        <v>30</v>
      </c>
      <c r="V2176" s="123" t="str">
        <f>IF('表格编辑 '!X2178="","",'表格编辑 '!X2178)</f>
        <v/>
      </c>
      <c r="W2176" s="123">
        <f>IF('表格编辑 '!Y2178="","",'表格编辑 '!Y2178)</f>
        <v>100</v>
      </c>
      <c r="X2176" s="123">
        <f>IF('表格编辑 '!Z2178="","",'表格编辑 '!Z2178)</f>
        <v>100</v>
      </c>
      <c r="Y2176" s="123">
        <f>IF('表格编辑 '!AA2178="","",'表格编辑 '!AA2178)</f>
        <v>100</v>
      </c>
      <c r="Z2176" s="123">
        <f>IF('表格编辑 '!AB2178="","",'表格编辑 '!AB2178)</f>
        <v>100</v>
      </c>
      <c r="AA2176" s="123">
        <f>IF('表格编辑 '!AC2178="","",'表格编辑 '!AC2178)</f>
        <v>100</v>
      </c>
      <c r="AB2176" s="123">
        <f>IF('表格编辑 '!AD2178="","",'表格编辑 '!AD2178)</f>
        <v>100</v>
      </c>
      <c r="AC2176" s="123" t="str">
        <f>IF('表格编辑 '!AE2178="","",'表格编辑 '!AE2178)</f>
        <v/>
      </c>
      <c r="AD2176" s="123" t="str">
        <f>IF('表格编辑 '!AF2178="","",'表格编辑 '!AF2178)</f>
        <v/>
      </c>
    </row>
    <row r="2177" spans="1:30">
      <c r="A2177" s="123">
        <f>IF('表格编辑 '!A2179="","",'表格编辑 '!A2179)</f>
        <v>70070</v>
      </c>
      <c r="B2177" s="123">
        <f>IF('表格编辑 '!B2179="","",'表格编辑 '!B2179)</f>
        <v>40070</v>
      </c>
      <c r="C2177" s="123">
        <f>IF('表格编辑 '!E2179="","",'表格编辑 '!E2179)</f>
        <v>60</v>
      </c>
      <c r="D2177" s="123" t="str">
        <f>IF('表格编辑 '!F2179="","",'表格编辑 '!F2179)</f>
        <v>AI_born_event_2(RECEIVER, ARG0, ARG1, ARG2, ARG3,ARG4)</v>
      </c>
      <c r="E2177" s="123" t="str">
        <f>IF('表格编辑 '!G2179="","",'表格编辑 '!G2179)</f>
        <v>AI_update_event_2(RECEIVER, ARG0, ARG1, ARG2, ARG3,ARG4)</v>
      </c>
      <c r="F2177" s="123" t="str">
        <f>IF('表格编辑 '!H2179="","",'表格编辑 '!H2179)</f>
        <v/>
      </c>
      <c r="G2177" s="123" t="str">
        <f>IF('表格编辑 '!I2179="","",'表格编辑 '!I2179)</f>
        <v/>
      </c>
      <c r="H2177" s="123" t="str">
        <f>IF('表格编辑 '!J2179="","",'表格编辑 '!J2179)</f>
        <v>test_deadth_event(RECEIVER, ARG0, ARG1, ARG2, ARG3,ARG4)</v>
      </c>
      <c r="I2177" s="123">
        <f>IF('表格编辑 '!K2179="","",'表格编辑 '!K2179)</f>
        <v>1</v>
      </c>
      <c r="J2177" s="123">
        <f>IF('表格编辑 '!L2179="","",'表格编辑 '!L2179)</f>
        <v>25000</v>
      </c>
      <c r="K2177" s="123">
        <f>IF('表格编辑 '!M2179="","",'表格编辑 '!M2179)</f>
        <v>1800</v>
      </c>
      <c r="L2177" s="123">
        <f>IF('表格编辑 '!N2179="","",'表格编辑 '!N2179)</f>
        <v>350</v>
      </c>
      <c r="M2177" s="123">
        <f>IF('表格编辑 '!O2179="","",'表格编辑 '!O2179)</f>
        <v>150</v>
      </c>
      <c r="N2177" s="123">
        <f>IF('表格编辑 '!P2179="","",'表格编辑 '!P2179)</f>
        <v>320</v>
      </c>
      <c r="O2177" s="123">
        <f>IF('表格编辑 '!Q2179="","",'表格编辑 '!Q2179)</f>
        <v>150</v>
      </c>
      <c r="P2177" s="123">
        <f>IF('表格编辑 '!R2179="","",'表格编辑 '!R2179)</f>
        <v>200</v>
      </c>
      <c r="Q2177" s="123">
        <f>IF('表格编辑 '!S2179="","",'表格编辑 '!S2179)</f>
        <v>320</v>
      </c>
      <c r="R2177" s="123" t="str">
        <f>IF('表格编辑 '!T2179="","",'表格编辑 '!T2179)</f>
        <v/>
      </c>
      <c r="S2177" s="123" t="str">
        <f>IF('表格编辑 '!U2179="","",'表格编辑 '!U2179)</f>
        <v/>
      </c>
      <c r="T2177" s="123" t="str">
        <f>IF('表格编辑 '!V2179="","",'表格编辑 '!V2179)</f>
        <v/>
      </c>
      <c r="U2177" s="123">
        <f>IF('表格编辑 '!W2179="","",'表格编辑 '!W2179)</f>
        <v>30</v>
      </c>
      <c r="V2177" s="123" t="str">
        <f>IF('表格编辑 '!X2179="","",'表格编辑 '!X2179)</f>
        <v/>
      </c>
      <c r="W2177" s="123">
        <f>IF('表格编辑 '!Y2179="","",'表格编辑 '!Y2179)</f>
        <v>100</v>
      </c>
      <c r="X2177" s="123">
        <f>IF('表格编辑 '!Z2179="","",'表格编辑 '!Z2179)</f>
        <v>100</v>
      </c>
      <c r="Y2177" s="123">
        <f>IF('表格编辑 '!AA2179="","",'表格编辑 '!AA2179)</f>
        <v>100</v>
      </c>
      <c r="Z2177" s="123">
        <f>IF('表格编辑 '!AB2179="","",'表格编辑 '!AB2179)</f>
        <v>100</v>
      </c>
      <c r="AA2177" s="123">
        <f>IF('表格编辑 '!AC2179="","",'表格编辑 '!AC2179)</f>
        <v>100</v>
      </c>
      <c r="AB2177" s="123">
        <f>IF('表格编辑 '!AD2179="","",'表格编辑 '!AD2179)</f>
        <v>100</v>
      </c>
      <c r="AC2177" s="123" t="str">
        <f>IF('表格编辑 '!AE2179="","",'表格编辑 '!AE2179)</f>
        <v/>
      </c>
      <c r="AD2177" s="123" t="str">
        <f>IF('表格编辑 '!AF2179="","",'表格编辑 '!AF2179)</f>
        <v/>
      </c>
    </row>
    <row r="2178" spans="1:30">
      <c r="A2178" s="123">
        <f>IF('表格编辑 '!A2180="","",'表格编辑 '!A2180)</f>
        <v>70071</v>
      </c>
      <c r="B2178" s="123">
        <f>IF('表格编辑 '!B2180="","",'表格编辑 '!B2180)</f>
        <v>40071</v>
      </c>
      <c r="C2178" s="123">
        <f>IF('表格编辑 '!E2180="","",'表格编辑 '!E2180)</f>
        <v>60</v>
      </c>
      <c r="D2178" s="123" t="str">
        <f>IF('表格编辑 '!F2180="","",'表格编辑 '!F2180)</f>
        <v>AI_born_event(RECEIVER, ARG0, ARG1, ARG2, ARG3,ARG4)</v>
      </c>
      <c r="E2178" s="123" t="str">
        <f>IF('表格编辑 '!G2180="","",'表格编辑 '!G2180)</f>
        <v>AI_update_event(RECEIVER, ARG0, ARG1, ARG2, ARG3,ARG4)</v>
      </c>
      <c r="F2178" s="123" t="str">
        <f>IF('表格编辑 '!H2180="","",'表格编辑 '!H2180)</f>
        <v/>
      </c>
      <c r="G2178" s="123" t="str">
        <f>IF('表格编辑 '!I2180="","",'表格编辑 '!I2180)</f>
        <v/>
      </c>
      <c r="H2178" s="123" t="str">
        <f>IF('表格编辑 '!J2180="","",'表格编辑 '!J2180)</f>
        <v>test_deadth_event(RECEIVER, ARG0, ARG1, ARG2, ARG3,ARG4)</v>
      </c>
      <c r="I2178" s="123">
        <f>IF('表格编辑 '!K2180="","",'表格编辑 '!K2180)</f>
        <v>1</v>
      </c>
      <c r="J2178" s="123">
        <f>IF('表格编辑 '!L2180="","",'表格编辑 '!L2180)</f>
        <v>3000</v>
      </c>
      <c r="K2178" s="123">
        <f>IF('表格编辑 '!M2180="","",'表格编辑 '!M2180)</f>
        <v>1800</v>
      </c>
      <c r="L2178" s="123">
        <f>IF('表格编辑 '!N2180="","",'表格编辑 '!N2180)</f>
        <v>200</v>
      </c>
      <c r="M2178" s="123">
        <f>IF('表格编辑 '!O2180="","",'表格编辑 '!O2180)</f>
        <v>150</v>
      </c>
      <c r="N2178" s="123">
        <f>IF('表格编辑 '!P2180="","",'表格编辑 '!P2180)</f>
        <v>100</v>
      </c>
      <c r="O2178" s="123">
        <f>IF('表格编辑 '!Q2180="","",'表格编辑 '!Q2180)</f>
        <v>20</v>
      </c>
      <c r="P2178" s="123">
        <f>IF('表格编辑 '!R2180="","",'表格编辑 '!R2180)</f>
        <v>200</v>
      </c>
      <c r="Q2178" s="123">
        <f>IF('表格编辑 '!S2180="","",'表格编辑 '!S2180)</f>
        <v>320</v>
      </c>
      <c r="R2178" s="123" t="str">
        <f>IF('表格编辑 '!T2180="","",'表格编辑 '!T2180)</f>
        <v/>
      </c>
      <c r="S2178" s="123" t="str">
        <f>IF('表格编辑 '!U2180="","",'表格编辑 '!U2180)</f>
        <v/>
      </c>
      <c r="T2178" s="123" t="str">
        <f>IF('表格编辑 '!V2180="","",'表格编辑 '!V2180)</f>
        <v/>
      </c>
      <c r="U2178" s="123">
        <f>IF('表格编辑 '!W2180="","",'表格编辑 '!W2180)</f>
        <v>30</v>
      </c>
      <c r="V2178" s="123" t="str">
        <f>IF('表格编辑 '!X2180="","",'表格编辑 '!X2180)</f>
        <v/>
      </c>
      <c r="W2178" s="123" t="str">
        <f>IF('表格编辑 '!Y2180="","",'表格编辑 '!Y2180)</f>
        <v/>
      </c>
      <c r="X2178" s="123" t="str">
        <f>IF('表格编辑 '!Z2180="","",'表格编辑 '!Z2180)</f>
        <v/>
      </c>
      <c r="Y2178" s="123" t="str">
        <f>IF('表格编辑 '!AA2180="","",'表格编辑 '!AA2180)</f>
        <v/>
      </c>
      <c r="Z2178" s="123" t="str">
        <f>IF('表格编辑 '!AB2180="","",'表格编辑 '!AB2180)</f>
        <v/>
      </c>
      <c r="AA2178" s="123" t="str">
        <f>IF('表格编辑 '!AC2180="","",'表格编辑 '!AC2180)</f>
        <v/>
      </c>
      <c r="AB2178" s="123" t="str">
        <f>IF('表格编辑 '!AD2180="","",'表格编辑 '!AD2180)</f>
        <v/>
      </c>
      <c r="AC2178" s="123" t="str">
        <f>IF('表格编辑 '!AE2180="","",'表格编辑 '!AE2180)</f>
        <v/>
      </c>
      <c r="AD2178" s="123" t="str">
        <f>IF('表格编辑 '!AF2180="","",'表格编辑 '!AF2180)</f>
        <v/>
      </c>
    </row>
    <row r="2179" spans="1:30">
      <c r="A2179" s="123">
        <f>IF('表格编辑 '!A2181="","",'表格编辑 '!A2181)</f>
        <v>70072</v>
      </c>
      <c r="B2179" s="123">
        <f>IF('表格编辑 '!B2181="","",'表格编辑 '!B2181)</f>
        <v>40072</v>
      </c>
      <c r="C2179" s="123">
        <f>IF('表格编辑 '!E2181="","",'表格编辑 '!E2181)</f>
        <v>60</v>
      </c>
      <c r="D2179" s="123" t="str">
        <f>IF('表格编辑 '!F2181="","",'表格编辑 '!F2181)</f>
        <v>AI_born_event(RECEIVER, ARG0, ARG1, ARG2, ARG3,ARG4)</v>
      </c>
      <c r="E2179" s="123" t="str">
        <f>IF('表格编辑 '!G2181="","",'表格编辑 '!G2181)</f>
        <v>AI_update_event(RECEIVER, ARG0, ARG1, ARG2, ARG3,ARG4)</v>
      </c>
      <c r="F2179" s="123" t="str">
        <f>IF('表格编辑 '!H2181="","",'表格编辑 '!H2181)</f>
        <v/>
      </c>
      <c r="G2179" s="123" t="str">
        <f>IF('表格编辑 '!I2181="","",'表格编辑 '!I2181)</f>
        <v/>
      </c>
      <c r="H2179" s="123" t="str">
        <f>IF('表格编辑 '!J2181="","",'表格编辑 '!J2181)</f>
        <v>test_deadth_event(RECEIVER, ARG0, ARG1, ARG2, ARG3,ARG4)</v>
      </c>
      <c r="I2179" s="123">
        <f>IF('表格编辑 '!K2181="","",'表格编辑 '!K2181)</f>
        <v>1</v>
      </c>
      <c r="J2179" s="123">
        <f>IF('表格编辑 '!L2181="","",'表格编辑 '!L2181)</f>
        <v>1500</v>
      </c>
      <c r="K2179" s="123">
        <f>IF('表格编辑 '!M2181="","",'表格编辑 '!M2181)</f>
        <v>1800</v>
      </c>
      <c r="L2179" s="123">
        <f>IF('表格编辑 '!N2181="","",'表格编辑 '!N2181)</f>
        <v>100</v>
      </c>
      <c r="M2179" s="123">
        <f>IF('表格编辑 '!O2181="","",'表格编辑 '!O2181)</f>
        <v>150</v>
      </c>
      <c r="N2179" s="123">
        <f>IF('表格编辑 '!P2181="","",'表格编辑 '!P2181)</f>
        <v>100</v>
      </c>
      <c r="O2179" s="123">
        <f>IF('表格编辑 '!Q2181="","",'表格编辑 '!Q2181)</f>
        <v>20</v>
      </c>
      <c r="P2179" s="123">
        <f>IF('表格编辑 '!R2181="","",'表格编辑 '!R2181)</f>
        <v>200</v>
      </c>
      <c r="Q2179" s="123">
        <f>IF('表格编辑 '!S2181="","",'表格编辑 '!S2181)</f>
        <v>320</v>
      </c>
      <c r="R2179" s="123" t="str">
        <f>IF('表格编辑 '!T2181="","",'表格编辑 '!T2181)</f>
        <v/>
      </c>
      <c r="S2179" s="123" t="str">
        <f>IF('表格编辑 '!U2181="","",'表格编辑 '!U2181)</f>
        <v/>
      </c>
      <c r="T2179" s="123" t="str">
        <f>IF('表格编辑 '!V2181="","",'表格编辑 '!V2181)</f>
        <v/>
      </c>
      <c r="U2179" s="123">
        <f>IF('表格编辑 '!W2181="","",'表格编辑 '!W2181)</f>
        <v>30</v>
      </c>
      <c r="V2179" s="123" t="str">
        <f>IF('表格编辑 '!X2181="","",'表格编辑 '!X2181)</f>
        <v/>
      </c>
      <c r="W2179" s="123" t="str">
        <f>IF('表格编辑 '!Y2181="","",'表格编辑 '!Y2181)</f>
        <v/>
      </c>
      <c r="X2179" s="123" t="str">
        <f>IF('表格编辑 '!Z2181="","",'表格编辑 '!Z2181)</f>
        <v/>
      </c>
      <c r="Y2179" s="123" t="str">
        <f>IF('表格编辑 '!AA2181="","",'表格编辑 '!AA2181)</f>
        <v/>
      </c>
      <c r="Z2179" s="123" t="str">
        <f>IF('表格编辑 '!AB2181="","",'表格编辑 '!AB2181)</f>
        <v/>
      </c>
      <c r="AA2179" s="123" t="str">
        <f>IF('表格编辑 '!AC2181="","",'表格编辑 '!AC2181)</f>
        <v/>
      </c>
      <c r="AB2179" s="123" t="str">
        <f>IF('表格编辑 '!AD2181="","",'表格编辑 '!AD2181)</f>
        <v/>
      </c>
      <c r="AC2179" s="123" t="str">
        <f>IF('表格编辑 '!AE2181="","",'表格编辑 '!AE2181)</f>
        <v/>
      </c>
      <c r="AD2179" s="123" t="str">
        <f>IF('表格编辑 '!AF2181="","",'表格编辑 '!AF2181)</f>
        <v/>
      </c>
    </row>
    <row r="2180" spans="1:30">
      <c r="A2180" s="123">
        <f>IF('表格编辑 '!A2182="","",'表格编辑 '!A2182)</f>
        <v>70073</v>
      </c>
      <c r="B2180" s="123">
        <f>IF('表格编辑 '!B2182="","",'表格编辑 '!B2182)</f>
        <v>40073</v>
      </c>
      <c r="C2180" s="123">
        <f>IF('表格编辑 '!E2182="","",'表格编辑 '!E2182)</f>
        <v>60</v>
      </c>
      <c r="D2180" s="123" t="str">
        <f>IF('表格编辑 '!F2182="","",'表格编辑 '!F2182)</f>
        <v>AI_born_event(RECEIVER, ARG0, ARG1, ARG2, ARG3,ARG4)</v>
      </c>
      <c r="E2180" s="123" t="str">
        <f>IF('表格编辑 '!G2182="","",'表格编辑 '!G2182)</f>
        <v>AI_update_event(RECEIVER, ARG0, ARG1, ARG2, ARG3,ARG4)</v>
      </c>
      <c r="F2180" s="123" t="str">
        <f>IF('表格编辑 '!H2182="","",'表格编辑 '!H2182)</f>
        <v/>
      </c>
      <c r="G2180" s="123" t="str">
        <f>IF('表格编辑 '!I2182="","",'表格编辑 '!I2182)</f>
        <v/>
      </c>
      <c r="H2180" s="123" t="str">
        <f>IF('表格编辑 '!J2182="","",'表格编辑 '!J2182)</f>
        <v>test_deadth_event(RECEIVER, ARG0, ARG1, ARG2, ARG3,ARG4)</v>
      </c>
      <c r="I2180" s="123">
        <f>IF('表格编辑 '!K2182="","",'表格编辑 '!K2182)</f>
        <v>1</v>
      </c>
      <c r="J2180" s="123">
        <f>IF('表格编辑 '!L2182="","",'表格编辑 '!L2182)</f>
        <v>4000</v>
      </c>
      <c r="K2180" s="123">
        <f>IF('表格编辑 '!M2182="","",'表格编辑 '!M2182)</f>
        <v>1800</v>
      </c>
      <c r="L2180" s="123">
        <f>IF('表格编辑 '!N2182="","",'表格编辑 '!N2182)</f>
        <v>300</v>
      </c>
      <c r="M2180" s="123">
        <f>IF('表格编辑 '!O2182="","",'表格编辑 '!O2182)</f>
        <v>150</v>
      </c>
      <c r="N2180" s="123">
        <f>IF('表格编辑 '!P2182="","",'表格编辑 '!P2182)</f>
        <v>100</v>
      </c>
      <c r="O2180" s="123">
        <f>IF('表格编辑 '!Q2182="","",'表格编辑 '!Q2182)</f>
        <v>20</v>
      </c>
      <c r="P2180" s="123">
        <f>IF('表格编辑 '!R2182="","",'表格编辑 '!R2182)</f>
        <v>200</v>
      </c>
      <c r="Q2180" s="123">
        <f>IF('表格编辑 '!S2182="","",'表格编辑 '!S2182)</f>
        <v>320</v>
      </c>
      <c r="R2180" s="123" t="str">
        <f>IF('表格编辑 '!T2182="","",'表格编辑 '!T2182)</f>
        <v/>
      </c>
      <c r="S2180" s="123" t="str">
        <f>IF('表格编辑 '!U2182="","",'表格编辑 '!U2182)</f>
        <v/>
      </c>
      <c r="T2180" s="123" t="str">
        <f>IF('表格编辑 '!V2182="","",'表格编辑 '!V2182)</f>
        <v/>
      </c>
      <c r="U2180" s="123">
        <f>IF('表格编辑 '!W2182="","",'表格编辑 '!W2182)</f>
        <v>30</v>
      </c>
      <c r="V2180" s="123" t="str">
        <f>IF('表格编辑 '!X2182="","",'表格编辑 '!X2182)</f>
        <v/>
      </c>
      <c r="W2180" s="123" t="str">
        <f>IF('表格编辑 '!Y2182="","",'表格编辑 '!Y2182)</f>
        <v/>
      </c>
      <c r="X2180" s="123" t="str">
        <f>IF('表格编辑 '!Z2182="","",'表格编辑 '!Z2182)</f>
        <v/>
      </c>
      <c r="Y2180" s="123" t="str">
        <f>IF('表格编辑 '!AA2182="","",'表格编辑 '!AA2182)</f>
        <v/>
      </c>
      <c r="Z2180" s="123" t="str">
        <f>IF('表格编辑 '!AB2182="","",'表格编辑 '!AB2182)</f>
        <v/>
      </c>
      <c r="AA2180" s="123" t="str">
        <f>IF('表格编辑 '!AC2182="","",'表格编辑 '!AC2182)</f>
        <v/>
      </c>
      <c r="AB2180" s="123" t="str">
        <f>IF('表格编辑 '!AD2182="","",'表格编辑 '!AD2182)</f>
        <v/>
      </c>
      <c r="AC2180" s="123" t="str">
        <f>IF('表格编辑 '!AE2182="","",'表格编辑 '!AE2182)</f>
        <v/>
      </c>
      <c r="AD2180" s="123" t="str">
        <f>IF('表格编辑 '!AF2182="","",'表格编辑 '!AF2182)</f>
        <v/>
      </c>
    </row>
    <row r="2181" spans="1:30">
      <c r="A2181" s="123">
        <f>IF('表格编辑 '!A2183="","",'表格编辑 '!A2183)</f>
        <v>70074</v>
      </c>
      <c r="B2181" s="123">
        <f>IF('表格编辑 '!B2183="","",'表格编辑 '!B2183)</f>
        <v>40074</v>
      </c>
      <c r="C2181" s="123">
        <f>IF('表格编辑 '!E2183="","",'表格编辑 '!E2183)</f>
        <v>60</v>
      </c>
      <c r="D2181" s="123" t="str">
        <f>IF('表格编辑 '!F2183="","",'表格编辑 '!F2183)</f>
        <v>AI_born_event(RECEIVER, ARG0, ARG1, ARG2, ARG3,ARG4)</v>
      </c>
      <c r="E2181" s="123" t="str">
        <f>IF('表格编辑 '!G2183="","",'表格编辑 '!G2183)</f>
        <v>AI_update_event(RECEIVER, ARG0, ARG1, ARG2, ARG3,ARG4)</v>
      </c>
      <c r="F2181" s="123" t="str">
        <f>IF('表格编辑 '!H2183="","",'表格编辑 '!H2183)</f>
        <v/>
      </c>
      <c r="G2181" s="123" t="str">
        <f>IF('表格编辑 '!I2183="","",'表格编辑 '!I2183)</f>
        <v/>
      </c>
      <c r="H2181" s="123" t="str">
        <f>IF('表格编辑 '!J2183="","",'表格编辑 '!J2183)</f>
        <v>test_deadth_event(RECEIVER, ARG0, ARG1, ARG2, ARG3,ARG4)</v>
      </c>
      <c r="I2181" s="123">
        <f>IF('表格编辑 '!K2183="","",'表格编辑 '!K2183)</f>
        <v>1</v>
      </c>
      <c r="J2181" s="123">
        <f>IF('表格编辑 '!L2183="","",'表格编辑 '!L2183)</f>
        <v>1500</v>
      </c>
      <c r="K2181" s="123">
        <f>IF('表格编辑 '!M2183="","",'表格编辑 '!M2183)</f>
        <v>1800</v>
      </c>
      <c r="L2181" s="123">
        <f>IF('表格编辑 '!N2183="","",'表格编辑 '!N2183)</f>
        <v>240</v>
      </c>
      <c r="M2181" s="123">
        <f>IF('表格编辑 '!O2183="","",'表格编辑 '!O2183)</f>
        <v>150</v>
      </c>
      <c r="N2181" s="123">
        <f>IF('表格编辑 '!P2183="","",'表格编辑 '!P2183)</f>
        <v>100</v>
      </c>
      <c r="O2181" s="123">
        <f>IF('表格编辑 '!Q2183="","",'表格编辑 '!Q2183)</f>
        <v>20</v>
      </c>
      <c r="P2181" s="123">
        <f>IF('表格编辑 '!R2183="","",'表格编辑 '!R2183)</f>
        <v>200</v>
      </c>
      <c r="Q2181" s="123">
        <f>IF('表格编辑 '!S2183="","",'表格编辑 '!S2183)</f>
        <v>320</v>
      </c>
      <c r="R2181" s="123" t="str">
        <f>IF('表格编辑 '!T2183="","",'表格编辑 '!T2183)</f>
        <v/>
      </c>
      <c r="S2181" s="123" t="str">
        <f>IF('表格编辑 '!U2183="","",'表格编辑 '!U2183)</f>
        <v/>
      </c>
      <c r="T2181" s="123" t="str">
        <f>IF('表格编辑 '!V2183="","",'表格编辑 '!V2183)</f>
        <v/>
      </c>
      <c r="U2181" s="123">
        <f>IF('表格编辑 '!W2183="","",'表格编辑 '!W2183)</f>
        <v>30</v>
      </c>
      <c r="V2181" s="123" t="str">
        <f>IF('表格编辑 '!X2183="","",'表格编辑 '!X2183)</f>
        <v/>
      </c>
      <c r="W2181" s="123" t="str">
        <f>IF('表格编辑 '!Y2183="","",'表格编辑 '!Y2183)</f>
        <v/>
      </c>
      <c r="X2181" s="123" t="str">
        <f>IF('表格编辑 '!Z2183="","",'表格编辑 '!Z2183)</f>
        <v/>
      </c>
      <c r="Y2181" s="123" t="str">
        <f>IF('表格编辑 '!AA2183="","",'表格编辑 '!AA2183)</f>
        <v/>
      </c>
      <c r="Z2181" s="123" t="str">
        <f>IF('表格编辑 '!AB2183="","",'表格编辑 '!AB2183)</f>
        <v/>
      </c>
      <c r="AA2181" s="123" t="str">
        <f>IF('表格编辑 '!AC2183="","",'表格编辑 '!AC2183)</f>
        <v/>
      </c>
      <c r="AB2181" s="123" t="str">
        <f>IF('表格编辑 '!AD2183="","",'表格编辑 '!AD2183)</f>
        <v/>
      </c>
      <c r="AC2181" s="123" t="str">
        <f>IF('表格编辑 '!AE2183="","",'表格编辑 '!AE2183)</f>
        <v/>
      </c>
      <c r="AD2181" s="123" t="str">
        <f>IF('表格编辑 '!AF2183="","",'表格编辑 '!AF2183)</f>
        <v/>
      </c>
    </row>
    <row r="2182" spans="1:30">
      <c r="A2182" s="123">
        <f>IF('表格编辑 '!A2184="","",'表格编辑 '!A2184)</f>
        <v>70075</v>
      </c>
      <c r="B2182" s="123">
        <f>IF('表格编辑 '!B2184="","",'表格编辑 '!B2184)</f>
        <v>40075</v>
      </c>
      <c r="C2182" s="123">
        <f>IF('表格编辑 '!E2184="","",'表格编辑 '!E2184)</f>
        <v>60</v>
      </c>
      <c r="D2182" s="123" t="str">
        <f>IF('表格编辑 '!F2184="","",'表格编辑 '!F2184)</f>
        <v>AI_born_event(RECEIVER, ARG0, ARG1, ARG2, ARG3,ARG4)</v>
      </c>
      <c r="E2182" s="123" t="str">
        <f>IF('表格编辑 '!G2184="","",'表格编辑 '!G2184)</f>
        <v>AI_update_event(RECEIVER, ARG0, ARG1, ARG2, ARG3,ARG4)</v>
      </c>
      <c r="F2182" s="123" t="str">
        <f>IF('表格编辑 '!H2184="","",'表格编辑 '!H2184)</f>
        <v/>
      </c>
      <c r="G2182" s="123" t="str">
        <f>IF('表格编辑 '!I2184="","",'表格编辑 '!I2184)</f>
        <v/>
      </c>
      <c r="H2182" s="123" t="str">
        <f>IF('表格编辑 '!J2184="","",'表格编辑 '!J2184)</f>
        <v>test_deadth_event(RECEIVER, ARG0, ARG1, ARG2, ARG3,ARG4)</v>
      </c>
      <c r="I2182" s="123">
        <f>IF('表格编辑 '!K2184="","",'表格编辑 '!K2184)</f>
        <v>1</v>
      </c>
      <c r="J2182" s="123">
        <f>IF('表格编辑 '!L2184="","",'表格编辑 '!L2184)</f>
        <v>5000</v>
      </c>
      <c r="K2182" s="123">
        <f>IF('表格编辑 '!M2184="","",'表格编辑 '!M2184)</f>
        <v>1800</v>
      </c>
      <c r="L2182" s="123">
        <f>IF('表格编辑 '!N2184="","",'表格编辑 '!N2184)</f>
        <v>100</v>
      </c>
      <c r="M2182" s="123">
        <f>IF('表格编辑 '!O2184="","",'表格编辑 '!O2184)</f>
        <v>150</v>
      </c>
      <c r="N2182" s="123">
        <f>IF('表格编辑 '!P2184="","",'表格编辑 '!P2184)</f>
        <v>100</v>
      </c>
      <c r="O2182" s="123">
        <f>IF('表格编辑 '!Q2184="","",'表格编辑 '!Q2184)</f>
        <v>20</v>
      </c>
      <c r="P2182" s="123">
        <f>IF('表格编辑 '!R2184="","",'表格编辑 '!R2184)</f>
        <v>200</v>
      </c>
      <c r="Q2182" s="123">
        <f>IF('表格编辑 '!S2184="","",'表格编辑 '!S2184)</f>
        <v>320</v>
      </c>
      <c r="R2182" s="123" t="str">
        <f>IF('表格编辑 '!T2184="","",'表格编辑 '!T2184)</f>
        <v/>
      </c>
      <c r="S2182" s="123" t="str">
        <f>IF('表格编辑 '!U2184="","",'表格编辑 '!U2184)</f>
        <v/>
      </c>
      <c r="T2182" s="123" t="str">
        <f>IF('表格编辑 '!V2184="","",'表格编辑 '!V2184)</f>
        <v/>
      </c>
      <c r="U2182" s="123">
        <f>IF('表格编辑 '!W2184="","",'表格编辑 '!W2184)</f>
        <v>30</v>
      </c>
      <c r="V2182" s="123" t="str">
        <f>IF('表格编辑 '!X2184="","",'表格编辑 '!X2184)</f>
        <v/>
      </c>
      <c r="W2182" s="123" t="str">
        <f>IF('表格编辑 '!Y2184="","",'表格编辑 '!Y2184)</f>
        <v/>
      </c>
      <c r="X2182" s="123" t="str">
        <f>IF('表格编辑 '!Z2184="","",'表格编辑 '!Z2184)</f>
        <v/>
      </c>
      <c r="Y2182" s="123" t="str">
        <f>IF('表格编辑 '!AA2184="","",'表格编辑 '!AA2184)</f>
        <v/>
      </c>
      <c r="Z2182" s="123" t="str">
        <f>IF('表格编辑 '!AB2184="","",'表格编辑 '!AB2184)</f>
        <v/>
      </c>
      <c r="AA2182" s="123" t="str">
        <f>IF('表格编辑 '!AC2184="","",'表格编辑 '!AC2184)</f>
        <v/>
      </c>
      <c r="AB2182" s="123" t="str">
        <f>IF('表格编辑 '!AD2184="","",'表格编辑 '!AD2184)</f>
        <v/>
      </c>
      <c r="AC2182" s="123" t="str">
        <f>IF('表格编辑 '!AE2184="","",'表格编辑 '!AE2184)</f>
        <v/>
      </c>
      <c r="AD2182" s="123" t="str">
        <f>IF('表格编辑 '!AF2184="","",'表格编辑 '!AF2184)</f>
        <v/>
      </c>
    </row>
    <row r="2183" spans="1:30">
      <c r="A2183" s="123">
        <f>IF('表格编辑 '!A2185="","",'表格编辑 '!A2185)</f>
        <v>70076</v>
      </c>
      <c r="B2183" s="123">
        <f>IF('表格编辑 '!B2185="","",'表格编辑 '!B2185)</f>
        <v>40076</v>
      </c>
      <c r="C2183" s="123">
        <f>IF('表格编辑 '!E2185="","",'表格编辑 '!E2185)</f>
        <v>60</v>
      </c>
      <c r="D2183" s="123" t="str">
        <f>IF('表格编辑 '!F2185="","",'表格编辑 '!F2185)</f>
        <v>AI_born_event_2(RECEIVER, ARG0, ARG1, ARG2, ARG3,ARG4)</v>
      </c>
      <c r="E2183" s="123" t="str">
        <f>IF('表格编辑 '!G2185="","",'表格编辑 '!G2185)</f>
        <v>AI_update_event_2(RECEIVER, ARG0, ARG1, ARG2, ARG3,ARG4)</v>
      </c>
      <c r="F2183" s="123" t="str">
        <f>IF('表格编辑 '!H2185="","",'表格编辑 '!H2185)</f>
        <v/>
      </c>
      <c r="G2183" s="123" t="str">
        <f>IF('表格编辑 '!I2185="","",'表格编辑 '!I2185)</f>
        <v/>
      </c>
      <c r="H2183" s="123" t="str">
        <f>IF('表格编辑 '!J2185="","",'表格编辑 '!J2185)</f>
        <v>test_deadth_event(RECEIVER, ARG0, ARG1, ARG2, ARG3,ARG4)</v>
      </c>
      <c r="I2183" s="123">
        <f>IF('表格编辑 '!K2185="","",'表格编辑 '!K2185)</f>
        <v>1</v>
      </c>
      <c r="J2183" s="123">
        <f>IF('表格编辑 '!L2185="","",'表格编辑 '!L2185)</f>
        <v>12000</v>
      </c>
      <c r="K2183" s="123">
        <f>IF('表格编辑 '!M2185="","",'表格编辑 '!M2185)</f>
        <v>1800</v>
      </c>
      <c r="L2183" s="123">
        <f>IF('表格编辑 '!N2185="","",'表格编辑 '!N2185)</f>
        <v>400</v>
      </c>
      <c r="M2183" s="123">
        <f>IF('表格编辑 '!O2185="","",'表格编辑 '!O2185)</f>
        <v>150</v>
      </c>
      <c r="N2183" s="123">
        <f>IF('表格编辑 '!P2185="","",'表格编辑 '!P2185)</f>
        <v>100</v>
      </c>
      <c r="O2183" s="123">
        <f>IF('表格编辑 '!Q2185="","",'表格编辑 '!Q2185)</f>
        <v>20</v>
      </c>
      <c r="P2183" s="123">
        <f>IF('表格编辑 '!R2185="","",'表格编辑 '!R2185)</f>
        <v>200</v>
      </c>
      <c r="Q2183" s="123">
        <f>IF('表格编辑 '!S2185="","",'表格编辑 '!S2185)</f>
        <v>320</v>
      </c>
      <c r="R2183" s="123" t="str">
        <f>IF('表格编辑 '!T2185="","",'表格编辑 '!T2185)</f>
        <v/>
      </c>
      <c r="S2183" s="123" t="str">
        <f>IF('表格编辑 '!U2185="","",'表格编辑 '!U2185)</f>
        <v/>
      </c>
      <c r="T2183" s="123" t="str">
        <f>IF('表格编辑 '!V2185="","",'表格编辑 '!V2185)</f>
        <v/>
      </c>
      <c r="U2183" s="123">
        <f>IF('表格编辑 '!W2185="","",'表格编辑 '!W2185)</f>
        <v>30</v>
      </c>
      <c r="V2183" s="123" t="str">
        <f>IF('表格编辑 '!X2185="","",'表格编辑 '!X2185)</f>
        <v/>
      </c>
      <c r="W2183" s="123">
        <f>IF('表格编辑 '!Y2185="","",'表格编辑 '!Y2185)</f>
        <v>100</v>
      </c>
      <c r="X2183" s="123">
        <f>IF('表格编辑 '!Z2185="","",'表格编辑 '!Z2185)</f>
        <v>100</v>
      </c>
      <c r="Y2183" s="123">
        <f>IF('表格编辑 '!AA2185="","",'表格编辑 '!AA2185)</f>
        <v>100</v>
      </c>
      <c r="Z2183" s="123">
        <f>IF('表格编辑 '!AB2185="","",'表格编辑 '!AB2185)</f>
        <v>100</v>
      </c>
      <c r="AA2183" s="123">
        <f>IF('表格编辑 '!AC2185="","",'表格编辑 '!AC2185)</f>
        <v>100</v>
      </c>
      <c r="AB2183" s="123">
        <f>IF('表格编辑 '!AD2185="","",'表格编辑 '!AD2185)</f>
        <v>100</v>
      </c>
      <c r="AC2183" s="123" t="str">
        <f>IF('表格编辑 '!AE2185="","",'表格编辑 '!AE2185)</f>
        <v/>
      </c>
      <c r="AD2183" s="123" t="str">
        <f>IF('表格编辑 '!AF2185="","",'表格编辑 '!AF2185)</f>
        <v/>
      </c>
    </row>
    <row r="2184" spans="1:30">
      <c r="A2184" s="123">
        <f>IF('表格编辑 '!A2186="","",'表格编辑 '!A2186)</f>
        <v>70077</v>
      </c>
      <c r="B2184" s="123">
        <f>IF('表格编辑 '!B2186="","",'表格编辑 '!B2186)</f>
        <v>40077</v>
      </c>
      <c r="C2184" s="123">
        <f>IF('表格编辑 '!E2186="","",'表格编辑 '!E2186)</f>
        <v>30</v>
      </c>
      <c r="D2184" s="123" t="str">
        <f>IF('表格编辑 '!F2186="","",'表格编辑 '!F2186)</f>
        <v>AI_born_event_2(RECEIVER, ARG0, ARG1, ARG2, ARG3,ARG4)</v>
      </c>
      <c r="E2184" s="123" t="str">
        <f>IF('表格编辑 '!G2186="","",'表格编辑 '!G2186)</f>
        <v>AI_update_event_2(RECEIVER, ARG0, ARG1, ARG2, ARG3,ARG4)</v>
      </c>
      <c r="F2184" s="123" t="str">
        <f>IF('表格编辑 '!H2186="","",'表格编辑 '!H2186)</f>
        <v/>
      </c>
      <c r="G2184" s="123" t="str">
        <f>IF('表格编辑 '!I2186="","",'表格编辑 '!I2186)</f>
        <v/>
      </c>
      <c r="H2184" s="123" t="str">
        <f>IF('表格编辑 '!J2186="","",'表格编辑 '!J2186)</f>
        <v>test_deadth_event(RECEIVER, ARG0, ARG1, ARG2, ARG3,ARG4)</v>
      </c>
      <c r="I2184" s="123">
        <f>IF('表格编辑 '!K2186="","",'表格编辑 '!K2186)</f>
        <v>1</v>
      </c>
      <c r="J2184" s="123">
        <f>IF('表格编辑 '!L2186="","",'表格编辑 '!L2186)</f>
        <v>5000</v>
      </c>
      <c r="K2184" s="123">
        <f>IF('表格编辑 '!M2186="","",'表格编辑 '!M2186)</f>
        <v>900</v>
      </c>
      <c r="L2184" s="123">
        <f>IF('表格编辑 '!N2186="","",'表格编辑 '!N2186)</f>
        <v>100</v>
      </c>
      <c r="M2184" s="123">
        <f>IF('表格编辑 '!O2186="","",'表格编辑 '!O2186)</f>
        <v>150</v>
      </c>
      <c r="N2184" s="123">
        <f>IF('表格编辑 '!P2186="","",'表格编辑 '!P2186)</f>
        <v>200</v>
      </c>
      <c r="O2184" s="123">
        <f>IF('表格编辑 '!Q2186="","",'表格编辑 '!Q2186)</f>
        <v>100</v>
      </c>
      <c r="P2184" s="123">
        <f>IF('表格编辑 '!R2186="","",'表格编辑 '!R2186)</f>
        <v>200</v>
      </c>
      <c r="Q2184" s="123">
        <f>IF('表格编辑 '!S2186="","",'表格编辑 '!S2186)</f>
        <v>320</v>
      </c>
      <c r="R2184" s="123" t="str">
        <f>IF('表格编辑 '!T2186="","",'表格编辑 '!T2186)</f>
        <v/>
      </c>
      <c r="S2184" s="123">
        <f>IF('表格编辑 '!U2186="","",'表格编辑 '!U2186)</f>
        <v>50</v>
      </c>
      <c r="T2184" s="123" t="str">
        <f>IF('表格编辑 '!V2186="","",'表格编辑 '!V2186)</f>
        <v/>
      </c>
      <c r="U2184" s="123">
        <f>IF('表格编辑 '!W2186="","",'表格编辑 '!W2186)</f>
        <v>30</v>
      </c>
      <c r="V2184" s="123" t="str">
        <f>IF('表格编辑 '!X2186="","",'表格编辑 '!X2186)</f>
        <v/>
      </c>
      <c r="W2184" s="123">
        <f>IF('表格编辑 '!Y2186="","",'表格编辑 '!Y2186)</f>
        <v>100</v>
      </c>
      <c r="X2184" s="123">
        <f>IF('表格编辑 '!Z2186="","",'表格编辑 '!Z2186)</f>
        <v>100</v>
      </c>
      <c r="Y2184" s="123">
        <f>IF('表格编辑 '!AA2186="","",'表格编辑 '!AA2186)</f>
        <v>100</v>
      </c>
      <c r="Z2184" s="123">
        <f>IF('表格编辑 '!AB2186="","",'表格编辑 '!AB2186)</f>
        <v>100</v>
      </c>
      <c r="AA2184" s="123">
        <f>IF('表格编辑 '!AC2186="","",'表格编辑 '!AC2186)</f>
        <v>100</v>
      </c>
      <c r="AB2184" s="123">
        <f>IF('表格编辑 '!AD2186="","",'表格编辑 '!AD2186)</f>
        <v>100</v>
      </c>
      <c r="AC2184" s="123" t="str">
        <f>IF('表格编辑 '!AE2186="","",'表格编辑 '!AE2186)</f>
        <v/>
      </c>
      <c r="AD2184" s="123" t="str">
        <f>IF('表格编辑 '!AF2186="","",'表格编辑 '!AF2186)</f>
        <v/>
      </c>
    </row>
    <row r="2185" spans="1:30">
      <c r="A2185" s="123">
        <f>IF('表格编辑 '!A2187="","",'表格编辑 '!A2187)</f>
        <v>70078</v>
      </c>
      <c r="B2185" s="123">
        <f>IF('表格编辑 '!B2187="","",'表格编辑 '!B2187)</f>
        <v>40078</v>
      </c>
      <c r="C2185" s="123">
        <f>IF('表格编辑 '!E2187="","",'表格编辑 '!E2187)</f>
        <v>30</v>
      </c>
      <c r="D2185" s="123" t="str">
        <f>IF('表格编辑 '!F2187="","",'表格编辑 '!F2187)</f>
        <v>AI_born_event_2(RECEIVER, ARG0, ARG1, ARG2, ARG3,ARG4)</v>
      </c>
      <c r="E2185" s="123" t="str">
        <f>IF('表格编辑 '!G2187="","",'表格编辑 '!G2187)</f>
        <v>AI_update_event_2(RECEIVER, ARG0, ARG1, ARG2, ARG3,ARG4)</v>
      </c>
      <c r="F2185" s="123" t="str">
        <f>IF('表格编辑 '!H2187="","",'表格编辑 '!H2187)</f>
        <v/>
      </c>
      <c r="G2185" s="123" t="str">
        <f>IF('表格编辑 '!I2187="","",'表格编辑 '!I2187)</f>
        <v/>
      </c>
      <c r="H2185" s="123" t="str">
        <f>IF('表格编辑 '!J2187="","",'表格编辑 '!J2187)</f>
        <v>test_deadth_event(RECEIVER, ARG0, ARG1, ARG2, ARG3,ARG4)</v>
      </c>
      <c r="I2185" s="123">
        <f>IF('表格编辑 '!K2187="","",'表格编辑 '!K2187)</f>
        <v>1</v>
      </c>
      <c r="J2185" s="123">
        <f>IF('表格编辑 '!L2187="","",'表格编辑 '!L2187)</f>
        <v>5000</v>
      </c>
      <c r="K2185" s="123">
        <f>IF('表格编辑 '!M2187="","",'表格编辑 '!M2187)</f>
        <v>900</v>
      </c>
      <c r="L2185" s="123">
        <f>IF('表格编辑 '!N2187="","",'表格编辑 '!N2187)</f>
        <v>100</v>
      </c>
      <c r="M2185" s="123">
        <f>IF('表格编辑 '!O2187="","",'表格编辑 '!O2187)</f>
        <v>150</v>
      </c>
      <c r="N2185" s="123">
        <f>IF('表格编辑 '!P2187="","",'表格编辑 '!P2187)</f>
        <v>200</v>
      </c>
      <c r="O2185" s="123">
        <f>IF('表格编辑 '!Q2187="","",'表格编辑 '!Q2187)</f>
        <v>100</v>
      </c>
      <c r="P2185" s="123">
        <f>IF('表格编辑 '!R2187="","",'表格编辑 '!R2187)</f>
        <v>200</v>
      </c>
      <c r="Q2185" s="123">
        <f>IF('表格编辑 '!S2187="","",'表格编辑 '!S2187)</f>
        <v>320</v>
      </c>
      <c r="R2185" s="123" t="str">
        <f>IF('表格编辑 '!T2187="","",'表格编辑 '!T2187)</f>
        <v/>
      </c>
      <c r="S2185" s="123">
        <f>IF('表格编辑 '!U2187="","",'表格编辑 '!U2187)</f>
        <v>50</v>
      </c>
      <c r="T2185" s="123" t="str">
        <f>IF('表格编辑 '!V2187="","",'表格编辑 '!V2187)</f>
        <v/>
      </c>
      <c r="U2185" s="123">
        <f>IF('表格编辑 '!W2187="","",'表格编辑 '!W2187)</f>
        <v>30</v>
      </c>
      <c r="V2185" s="123" t="str">
        <f>IF('表格编辑 '!X2187="","",'表格编辑 '!X2187)</f>
        <v/>
      </c>
      <c r="W2185" s="123">
        <f>IF('表格编辑 '!Y2187="","",'表格编辑 '!Y2187)</f>
        <v>100</v>
      </c>
      <c r="X2185" s="123">
        <f>IF('表格编辑 '!Z2187="","",'表格编辑 '!Z2187)</f>
        <v>100</v>
      </c>
      <c r="Y2185" s="123">
        <f>IF('表格编辑 '!AA2187="","",'表格编辑 '!AA2187)</f>
        <v>100</v>
      </c>
      <c r="Z2185" s="123">
        <f>IF('表格编辑 '!AB2187="","",'表格编辑 '!AB2187)</f>
        <v>100</v>
      </c>
      <c r="AA2185" s="123">
        <f>IF('表格编辑 '!AC2187="","",'表格编辑 '!AC2187)</f>
        <v>100</v>
      </c>
      <c r="AB2185" s="123">
        <f>IF('表格编辑 '!AD2187="","",'表格编辑 '!AD2187)</f>
        <v>100</v>
      </c>
      <c r="AC2185" s="123" t="str">
        <f>IF('表格编辑 '!AE2187="","",'表格编辑 '!AE2187)</f>
        <v/>
      </c>
      <c r="AD2185" s="123" t="str">
        <f>IF('表格编辑 '!AF2187="","",'表格编辑 '!AF2187)</f>
        <v/>
      </c>
    </row>
    <row r="2186" spans="1:30">
      <c r="A2186" s="123">
        <f>IF('表格编辑 '!A2188="","",'表格编辑 '!A2188)</f>
        <v>70079</v>
      </c>
      <c r="B2186" s="123">
        <f>IF('表格编辑 '!B2188="","",'表格编辑 '!B2188)</f>
        <v>40079</v>
      </c>
      <c r="C2186" s="123">
        <f>IF('表格编辑 '!E2188="","",'表格编辑 '!E2188)</f>
        <v>30</v>
      </c>
      <c r="D2186" s="123" t="str">
        <f>IF('表格编辑 '!F2188="","",'表格编辑 '!F2188)</f>
        <v>AI_born_event_2(RECEIVER, ARG0, ARG1, ARG2, ARG3,ARG4)</v>
      </c>
      <c r="E2186" s="123" t="str">
        <f>IF('表格编辑 '!G2188="","",'表格编辑 '!G2188)</f>
        <v>AI_update_event_2(RECEIVER, ARG0, ARG1, ARG2, ARG3,ARG4)</v>
      </c>
      <c r="F2186" s="123" t="str">
        <f>IF('表格编辑 '!H2188="","",'表格编辑 '!H2188)</f>
        <v/>
      </c>
      <c r="G2186" s="123" t="str">
        <f>IF('表格编辑 '!I2188="","",'表格编辑 '!I2188)</f>
        <v/>
      </c>
      <c r="H2186" s="123" t="str">
        <f>IF('表格编辑 '!J2188="","",'表格编辑 '!J2188)</f>
        <v>test_deadth_event(RECEIVER, ARG0, ARG1, ARG2, ARG3,ARG4)</v>
      </c>
      <c r="I2186" s="123">
        <f>IF('表格编辑 '!K2188="","",'表格编辑 '!K2188)</f>
        <v>1</v>
      </c>
      <c r="J2186" s="123">
        <f>IF('表格编辑 '!L2188="","",'表格编辑 '!L2188)</f>
        <v>5000</v>
      </c>
      <c r="K2186" s="123">
        <f>IF('表格编辑 '!M2188="","",'表格编辑 '!M2188)</f>
        <v>900</v>
      </c>
      <c r="L2186" s="123">
        <f>IF('表格编辑 '!N2188="","",'表格编辑 '!N2188)</f>
        <v>100</v>
      </c>
      <c r="M2186" s="123">
        <f>IF('表格编辑 '!O2188="","",'表格编辑 '!O2188)</f>
        <v>150</v>
      </c>
      <c r="N2186" s="123">
        <f>IF('表格编辑 '!P2188="","",'表格编辑 '!P2188)</f>
        <v>200</v>
      </c>
      <c r="O2186" s="123">
        <f>IF('表格编辑 '!Q2188="","",'表格编辑 '!Q2188)</f>
        <v>100</v>
      </c>
      <c r="P2186" s="123">
        <f>IF('表格编辑 '!R2188="","",'表格编辑 '!R2188)</f>
        <v>200</v>
      </c>
      <c r="Q2186" s="123">
        <f>IF('表格编辑 '!S2188="","",'表格编辑 '!S2188)</f>
        <v>320</v>
      </c>
      <c r="R2186" s="123" t="str">
        <f>IF('表格编辑 '!T2188="","",'表格编辑 '!T2188)</f>
        <v/>
      </c>
      <c r="S2186" s="123">
        <f>IF('表格编辑 '!U2188="","",'表格编辑 '!U2188)</f>
        <v>50</v>
      </c>
      <c r="T2186" s="123" t="str">
        <f>IF('表格编辑 '!V2188="","",'表格编辑 '!V2188)</f>
        <v/>
      </c>
      <c r="U2186" s="123">
        <f>IF('表格编辑 '!W2188="","",'表格编辑 '!W2188)</f>
        <v>30</v>
      </c>
      <c r="V2186" s="123" t="str">
        <f>IF('表格编辑 '!X2188="","",'表格编辑 '!X2188)</f>
        <v/>
      </c>
      <c r="W2186" s="123">
        <f>IF('表格编辑 '!Y2188="","",'表格编辑 '!Y2188)</f>
        <v>100</v>
      </c>
      <c r="X2186" s="123">
        <f>IF('表格编辑 '!Z2188="","",'表格编辑 '!Z2188)</f>
        <v>100</v>
      </c>
      <c r="Y2186" s="123">
        <f>IF('表格编辑 '!AA2188="","",'表格编辑 '!AA2188)</f>
        <v>100</v>
      </c>
      <c r="Z2186" s="123">
        <f>IF('表格编辑 '!AB2188="","",'表格编辑 '!AB2188)</f>
        <v>100</v>
      </c>
      <c r="AA2186" s="123">
        <f>IF('表格编辑 '!AC2188="","",'表格编辑 '!AC2188)</f>
        <v>100</v>
      </c>
      <c r="AB2186" s="123">
        <f>IF('表格编辑 '!AD2188="","",'表格编辑 '!AD2188)</f>
        <v>100</v>
      </c>
      <c r="AC2186" s="123" t="str">
        <f>IF('表格编辑 '!AE2188="","",'表格编辑 '!AE2188)</f>
        <v/>
      </c>
      <c r="AD2186" s="123" t="str">
        <f>IF('表格编辑 '!AF2188="","",'表格编辑 '!AF2188)</f>
        <v/>
      </c>
    </row>
    <row r="2187" spans="1:30">
      <c r="A2187" s="123">
        <f>IF('表格编辑 '!A2189="","",'表格编辑 '!A2189)</f>
        <v>70080</v>
      </c>
      <c r="B2187" s="123">
        <f>IF('表格编辑 '!B2189="","",'表格编辑 '!B2189)</f>
        <v>40080</v>
      </c>
      <c r="C2187" s="123">
        <f>IF('表格编辑 '!E2189="","",'表格编辑 '!E2189)</f>
        <v>30</v>
      </c>
      <c r="D2187" s="123" t="str">
        <f>IF('表格编辑 '!F2189="","",'表格编辑 '!F2189)</f>
        <v>AI_born_event_2(RECEIVER, ARG0, ARG1, ARG2, ARG3,ARG4)</v>
      </c>
      <c r="E2187" s="123" t="str">
        <f>IF('表格编辑 '!G2189="","",'表格编辑 '!G2189)</f>
        <v>AI_update_event_2(RECEIVER, ARG0, ARG1, ARG2, ARG3,ARG4)</v>
      </c>
      <c r="F2187" s="123" t="str">
        <f>IF('表格编辑 '!H2189="","",'表格编辑 '!H2189)</f>
        <v/>
      </c>
      <c r="G2187" s="123" t="str">
        <f>IF('表格编辑 '!I2189="","",'表格编辑 '!I2189)</f>
        <v/>
      </c>
      <c r="H2187" s="123" t="str">
        <f>IF('表格编辑 '!J2189="","",'表格编辑 '!J2189)</f>
        <v>test_deadth_event(RECEIVER, ARG0, ARG1, ARG2, ARG3,ARG4)</v>
      </c>
      <c r="I2187" s="123">
        <f>IF('表格编辑 '!K2189="","",'表格编辑 '!K2189)</f>
        <v>1</v>
      </c>
      <c r="J2187" s="123">
        <f>IF('表格编辑 '!L2189="","",'表格编辑 '!L2189)</f>
        <v>5000</v>
      </c>
      <c r="K2187" s="123">
        <f>IF('表格编辑 '!M2189="","",'表格编辑 '!M2189)</f>
        <v>900</v>
      </c>
      <c r="L2187" s="123">
        <f>IF('表格编辑 '!N2189="","",'表格编辑 '!N2189)</f>
        <v>100</v>
      </c>
      <c r="M2187" s="123">
        <f>IF('表格编辑 '!O2189="","",'表格编辑 '!O2189)</f>
        <v>150</v>
      </c>
      <c r="N2187" s="123">
        <f>IF('表格编辑 '!P2189="","",'表格编辑 '!P2189)</f>
        <v>200</v>
      </c>
      <c r="O2187" s="123">
        <f>IF('表格编辑 '!Q2189="","",'表格编辑 '!Q2189)</f>
        <v>100</v>
      </c>
      <c r="P2187" s="123">
        <f>IF('表格编辑 '!R2189="","",'表格编辑 '!R2189)</f>
        <v>200</v>
      </c>
      <c r="Q2187" s="123">
        <f>IF('表格编辑 '!S2189="","",'表格编辑 '!S2189)</f>
        <v>320</v>
      </c>
      <c r="R2187" s="123" t="str">
        <f>IF('表格编辑 '!T2189="","",'表格编辑 '!T2189)</f>
        <v/>
      </c>
      <c r="S2187" s="123">
        <f>IF('表格编辑 '!U2189="","",'表格编辑 '!U2189)</f>
        <v>50</v>
      </c>
      <c r="T2187" s="123" t="str">
        <f>IF('表格编辑 '!V2189="","",'表格编辑 '!V2189)</f>
        <v/>
      </c>
      <c r="U2187" s="123">
        <f>IF('表格编辑 '!W2189="","",'表格编辑 '!W2189)</f>
        <v>30</v>
      </c>
      <c r="V2187" s="123" t="str">
        <f>IF('表格编辑 '!X2189="","",'表格编辑 '!X2189)</f>
        <v/>
      </c>
      <c r="W2187" s="123">
        <f>IF('表格编辑 '!Y2189="","",'表格编辑 '!Y2189)</f>
        <v>100</v>
      </c>
      <c r="X2187" s="123">
        <f>IF('表格编辑 '!Z2189="","",'表格编辑 '!Z2189)</f>
        <v>100</v>
      </c>
      <c r="Y2187" s="123">
        <f>IF('表格编辑 '!AA2189="","",'表格编辑 '!AA2189)</f>
        <v>100</v>
      </c>
      <c r="Z2187" s="123">
        <f>IF('表格编辑 '!AB2189="","",'表格编辑 '!AB2189)</f>
        <v>100</v>
      </c>
      <c r="AA2187" s="123">
        <f>IF('表格编辑 '!AC2189="","",'表格编辑 '!AC2189)</f>
        <v>100</v>
      </c>
      <c r="AB2187" s="123">
        <f>IF('表格编辑 '!AD2189="","",'表格编辑 '!AD2189)</f>
        <v>100</v>
      </c>
      <c r="AC2187" s="123" t="str">
        <f>IF('表格编辑 '!AE2189="","",'表格编辑 '!AE2189)</f>
        <v/>
      </c>
      <c r="AD2187" s="123" t="str">
        <f>IF('表格编辑 '!AF2189="","",'表格编辑 '!AF2189)</f>
        <v/>
      </c>
    </row>
    <row r="2188" spans="1:30">
      <c r="A2188" s="123">
        <f>IF('表格编辑 '!A2190="","",'表格编辑 '!A2190)</f>
        <v>70081</v>
      </c>
      <c r="B2188" s="123">
        <f>IF('表格编辑 '!B2190="","",'表格编辑 '!B2190)</f>
        <v>40081</v>
      </c>
      <c r="C2188" s="123">
        <f>IF('表格编辑 '!E2190="","",'表格编辑 '!E2190)</f>
        <v>30</v>
      </c>
      <c r="D2188" s="123" t="str">
        <f>IF('表格编辑 '!F2190="","",'表格编辑 '!F2190)</f>
        <v>AI_born_event_2(RECEIVER, ARG0, ARG1, ARG2, ARG3,ARG4)</v>
      </c>
      <c r="E2188" s="123" t="str">
        <f>IF('表格编辑 '!G2190="","",'表格编辑 '!G2190)</f>
        <v>AI_update_event_2(RECEIVER, ARG0, ARG1, ARG2, ARG3,ARG4)</v>
      </c>
      <c r="F2188" s="123" t="str">
        <f>IF('表格编辑 '!H2190="","",'表格编辑 '!H2190)</f>
        <v/>
      </c>
      <c r="G2188" s="123" t="str">
        <f>IF('表格编辑 '!I2190="","",'表格编辑 '!I2190)</f>
        <v/>
      </c>
      <c r="H2188" s="123" t="str">
        <f>IF('表格编辑 '!J2190="","",'表格编辑 '!J2190)</f>
        <v>test_deadth_event(RECEIVER, ARG0, ARG1, ARG2, ARG3,ARG4)</v>
      </c>
      <c r="I2188" s="123">
        <f>IF('表格编辑 '!K2190="","",'表格编辑 '!K2190)</f>
        <v>1</v>
      </c>
      <c r="J2188" s="123">
        <f>IF('表格编辑 '!L2190="","",'表格编辑 '!L2190)</f>
        <v>8000</v>
      </c>
      <c r="K2188" s="123">
        <f>IF('表格编辑 '!M2190="","",'表格编辑 '!M2190)</f>
        <v>900</v>
      </c>
      <c r="L2188" s="123">
        <f>IF('表格编辑 '!N2190="","",'表格编辑 '!N2190)</f>
        <v>250</v>
      </c>
      <c r="M2188" s="123">
        <f>IF('表格编辑 '!O2190="","",'表格编辑 '!O2190)</f>
        <v>150</v>
      </c>
      <c r="N2188" s="123">
        <f>IF('表格编辑 '!P2190="","",'表格编辑 '!P2190)</f>
        <v>200</v>
      </c>
      <c r="O2188" s="123" t="str">
        <f>IF('表格编辑 '!Q2190="","",'表格编辑 '!Q2190)</f>
        <v/>
      </c>
      <c r="P2188" s="123">
        <f>IF('表格编辑 '!R2190="","",'表格编辑 '!R2190)</f>
        <v>200</v>
      </c>
      <c r="Q2188" s="123">
        <f>IF('表格编辑 '!S2190="","",'表格编辑 '!S2190)</f>
        <v>320</v>
      </c>
      <c r="R2188" s="123" t="str">
        <f>IF('表格编辑 '!T2190="","",'表格编辑 '!T2190)</f>
        <v/>
      </c>
      <c r="S2188" s="123">
        <f>IF('表格编辑 '!U2190="","",'表格编辑 '!U2190)</f>
        <v>50</v>
      </c>
      <c r="T2188" s="123" t="str">
        <f>IF('表格编辑 '!V2190="","",'表格编辑 '!V2190)</f>
        <v/>
      </c>
      <c r="U2188" s="123">
        <f>IF('表格编辑 '!W2190="","",'表格编辑 '!W2190)</f>
        <v>30</v>
      </c>
      <c r="V2188" s="123" t="str">
        <f>IF('表格编辑 '!X2190="","",'表格编辑 '!X2190)</f>
        <v/>
      </c>
      <c r="W2188" s="123">
        <f>IF('表格编辑 '!Y2190="","",'表格编辑 '!Y2190)</f>
        <v>100</v>
      </c>
      <c r="X2188" s="123">
        <f>IF('表格编辑 '!Z2190="","",'表格编辑 '!Z2190)</f>
        <v>100</v>
      </c>
      <c r="Y2188" s="123">
        <f>IF('表格编辑 '!AA2190="","",'表格编辑 '!AA2190)</f>
        <v>100</v>
      </c>
      <c r="Z2188" s="123">
        <f>IF('表格编辑 '!AB2190="","",'表格编辑 '!AB2190)</f>
        <v>100</v>
      </c>
      <c r="AA2188" s="123">
        <f>IF('表格编辑 '!AC2190="","",'表格编辑 '!AC2190)</f>
        <v>100</v>
      </c>
      <c r="AB2188" s="123">
        <f>IF('表格编辑 '!AD2190="","",'表格编辑 '!AD2190)</f>
        <v>100</v>
      </c>
      <c r="AC2188" s="123" t="str">
        <f>IF('表格编辑 '!AE2190="","",'表格编辑 '!AE2190)</f>
        <v/>
      </c>
      <c r="AD2188" s="123" t="str">
        <f>IF('表格编辑 '!AF2190="","",'表格编辑 '!AF2190)</f>
        <v/>
      </c>
    </row>
    <row r="2189" spans="1:30">
      <c r="A2189" s="123">
        <f>IF('表格编辑 '!A2191="","",'表格编辑 '!A2191)</f>
        <v>70082</v>
      </c>
      <c r="B2189" s="123">
        <f>IF('表格编辑 '!B2191="","",'表格编辑 '!B2191)</f>
        <v>40082</v>
      </c>
      <c r="C2189" s="123">
        <f>IF('表格编辑 '!E2191="","",'表格编辑 '!E2191)</f>
        <v>30</v>
      </c>
      <c r="D2189" s="123" t="str">
        <f>IF('表格编辑 '!F2191="","",'表格编辑 '!F2191)</f>
        <v>AI_born_event_2(RECEIVER, ARG0, ARG1, ARG2, ARG3,ARG4)</v>
      </c>
      <c r="E2189" s="123" t="str">
        <f>IF('表格编辑 '!G2191="","",'表格编辑 '!G2191)</f>
        <v>AI_update_event_2(RECEIVER, ARG0, ARG1, ARG2, ARG3,ARG4)</v>
      </c>
      <c r="F2189" s="123" t="str">
        <f>IF('表格编辑 '!H2191="","",'表格编辑 '!H2191)</f>
        <v/>
      </c>
      <c r="G2189" s="123" t="str">
        <f>IF('表格编辑 '!I2191="","",'表格编辑 '!I2191)</f>
        <v/>
      </c>
      <c r="H2189" s="123" t="str">
        <f>IF('表格编辑 '!J2191="","",'表格编辑 '!J2191)</f>
        <v>test_deadth_event(RECEIVER, ARG0, ARG1, ARG2, ARG3,ARG4)</v>
      </c>
      <c r="I2189" s="123">
        <f>IF('表格编辑 '!K2191="","",'表格编辑 '!K2191)</f>
        <v>1</v>
      </c>
      <c r="J2189" s="123">
        <f>IF('表格编辑 '!L2191="","",'表格编辑 '!L2191)</f>
        <v>8000</v>
      </c>
      <c r="K2189" s="123">
        <f>IF('表格编辑 '!M2191="","",'表格编辑 '!M2191)</f>
        <v>900</v>
      </c>
      <c r="L2189" s="123">
        <f>IF('表格编辑 '!N2191="","",'表格编辑 '!N2191)</f>
        <v>250</v>
      </c>
      <c r="M2189" s="123">
        <f>IF('表格编辑 '!O2191="","",'表格编辑 '!O2191)</f>
        <v>150</v>
      </c>
      <c r="N2189" s="123">
        <f>IF('表格编辑 '!P2191="","",'表格编辑 '!P2191)</f>
        <v>200</v>
      </c>
      <c r="O2189" s="123" t="str">
        <f>IF('表格编辑 '!Q2191="","",'表格编辑 '!Q2191)</f>
        <v/>
      </c>
      <c r="P2189" s="123">
        <f>IF('表格编辑 '!R2191="","",'表格编辑 '!R2191)</f>
        <v>200</v>
      </c>
      <c r="Q2189" s="123">
        <f>IF('表格编辑 '!S2191="","",'表格编辑 '!S2191)</f>
        <v>320</v>
      </c>
      <c r="R2189" s="123" t="str">
        <f>IF('表格编辑 '!T2191="","",'表格编辑 '!T2191)</f>
        <v/>
      </c>
      <c r="S2189" s="123">
        <f>IF('表格编辑 '!U2191="","",'表格编辑 '!U2191)</f>
        <v>50</v>
      </c>
      <c r="T2189" s="123" t="str">
        <f>IF('表格编辑 '!V2191="","",'表格编辑 '!V2191)</f>
        <v/>
      </c>
      <c r="U2189" s="123">
        <f>IF('表格编辑 '!W2191="","",'表格编辑 '!W2191)</f>
        <v>30</v>
      </c>
      <c r="V2189" s="123" t="str">
        <f>IF('表格编辑 '!X2191="","",'表格编辑 '!X2191)</f>
        <v/>
      </c>
      <c r="W2189" s="123">
        <f>IF('表格编辑 '!Y2191="","",'表格编辑 '!Y2191)</f>
        <v>100</v>
      </c>
      <c r="X2189" s="123">
        <f>IF('表格编辑 '!Z2191="","",'表格编辑 '!Z2191)</f>
        <v>100</v>
      </c>
      <c r="Y2189" s="123">
        <f>IF('表格编辑 '!AA2191="","",'表格编辑 '!AA2191)</f>
        <v>100</v>
      </c>
      <c r="Z2189" s="123">
        <f>IF('表格编辑 '!AB2191="","",'表格编辑 '!AB2191)</f>
        <v>100</v>
      </c>
      <c r="AA2189" s="123">
        <f>IF('表格编辑 '!AC2191="","",'表格编辑 '!AC2191)</f>
        <v>100</v>
      </c>
      <c r="AB2189" s="123">
        <f>IF('表格编辑 '!AD2191="","",'表格编辑 '!AD2191)</f>
        <v>100</v>
      </c>
      <c r="AC2189" s="123" t="str">
        <f>IF('表格编辑 '!AE2191="","",'表格编辑 '!AE2191)</f>
        <v/>
      </c>
      <c r="AD2189" s="123" t="str">
        <f>IF('表格编辑 '!AF2191="","",'表格编辑 '!AF2191)</f>
        <v/>
      </c>
    </row>
    <row r="2190" spans="1:30">
      <c r="A2190" s="123">
        <f>IF('表格编辑 '!A2192="","",'表格编辑 '!A2192)</f>
        <v>70083</v>
      </c>
      <c r="B2190" s="123">
        <f>IF('表格编辑 '!B2192="","",'表格编辑 '!B2192)</f>
        <v>40083</v>
      </c>
      <c r="C2190" s="123">
        <f>IF('表格编辑 '!E2192="","",'表格编辑 '!E2192)</f>
        <v>30</v>
      </c>
      <c r="D2190" s="123" t="str">
        <f>IF('表格编辑 '!F2192="","",'表格编辑 '!F2192)</f>
        <v>AI_born_event_2(RECEIVER, ARG0, ARG1, ARG2, ARG3,ARG4)</v>
      </c>
      <c r="E2190" s="123" t="str">
        <f>IF('表格编辑 '!G2192="","",'表格编辑 '!G2192)</f>
        <v>AI_update_event_2(RECEIVER, ARG0, ARG1, ARG2, ARG3,ARG4)</v>
      </c>
      <c r="F2190" s="123" t="str">
        <f>IF('表格编辑 '!H2192="","",'表格编辑 '!H2192)</f>
        <v/>
      </c>
      <c r="G2190" s="123" t="str">
        <f>IF('表格编辑 '!I2192="","",'表格编辑 '!I2192)</f>
        <v/>
      </c>
      <c r="H2190" s="123" t="str">
        <f>IF('表格编辑 '!J2192="","",'表格编辑 '!J2192)</f>
        <v>test_deadth_event(RECEIVER, ARG0, ARG1, ARG2, ARG3,ARG4)</v>
      </c>
      <c r="I2190" s="123">
        <f>IF('表格编辑 '!K2192="","",'表格编辑 '!K2192)</f>
        <v>1</v>
      </c>
      <c r="J2190" s="123">
        <f>IF('表格编辑 '!L2192="","",'表格编辑 '!L2192)</f>
        <v>8000</v>
      </c>
      <c r="K2190" s="123">
        <f>IF('表格编辑 '!M2192="","",'表格编辑 '!M2192)</f>
        <v>900</v>
      </c>
      <c r="L2190" s="123">
        <f>IF('表格编辑 '!N2192="","",'表格编辑 '!N2192)</f>
        <v>250</v>
      </c>
      <c r="M2190" s="123">
        <f>IF('表格编辑 '!O2192="","",'表格编辑 '!O2192)</f>
        <v>150</v>
      </c>
      <c r="N2190" s="123">
        <f>IF('表格编辑 '!P2192="","",'表格编辑 '!P2192)</f>
        <v>200</v>
      </c>
      <c r="O2190" s="123" t="str">
        <f>IF('表格编辑 '!Q2192="","",'表格编辑 '!Q2192)</f>
        <v/>
      </c>
      <c r="P2190" s="123">
        <f>IF('表格编辑 '!R2192="","",'表格编辑 '!R2192)</f>
        <v>200</v>
      </c>
      <c r="Q2190" s="123">
        <f>IF('表格编辑 '!S2192="","",'表格编辑 '!S2192)</f>
        <v>320</v>
      </c>
      <c r="R2190" s="123" t="str">
        <f>IF('表格编辑 '!T2192="","",'表格编辑 '!T2192)</f>
        <v/>
      </c>
      <c r="S2190" s="123">
        <f>IF('表格编辑 '!U2192="","",'表格编辑 '!U2192)</f>
        <v>50</v>
      </c>
      <c r="T2190" s="123" t="str">
        <f>IF('表格编辑 '!V2192="","",'表格编辑 '!V2192)</f>
        <v/>
      </c>
      <c r="U2190" s="123">
        <f>IF('表格编辑 '!W2192="","",'表格编辑 '!W2192)</f>
        <v>30</v>
      </c>
      <c r="V2190" s="123" t="str">
        <f>IF('表格编辑 '!X2192="","",'表格编辑 '!X2192)</f>
        <v/>
      </c>
      <c r="W2190" s="123">
        <f>IF('表格编辑 '!Y2192="","",'表格编辑 '!Y2192)</f>
        <v>100</v>
      </c>
      <c r="X2190" s="123">
        <f>IF('表格编辑 '!Z2192="","",'表格编辑 '!Z2192)</f>
        <v>100</v>
      </c>
      <c r="Y2190" s="123">
        <f>IF('表格编辑 '!AA2192="","",'表格编辑 '!AA2192)</f>
        <v>100</v>
      </c>
      <c r="Z2190" s="123">
        <f>IF('表格编辑 '!AB2192="","",'表格编辑 '!AB2192)</f>
        <v>100</v>
      </c>
      <c r="AA2190" s="123">
        <f>IF('表格编辑 '!AC2192="","",'表格编辑 '!AC2192)</f>
        <v>100</v>
      </c>
      <c r="AB2190" s="123">
        <f>IF('表格编辑 '!AD2192="","",'表格编辑 '!AD2192)</f>
        <v>100</v>
      </c>
      <c r="AC2190" s="123" t="str">
        <f>IF('表格编辑 '!AE2192="","",'表格编辑 '!AE2192)</f>
        <v/>
      </c>
      <c r="AD2190" s="123" t="str">
        <f>IF('表格编辑 '!AF2192="","",'表格编辑 '!AF2192)</f>
        <v/>
      </c>
    </row>
    <row r="2191" spans="1:30">
      <c r="A2191" s="123">
        <f>IF('表格编辑 '!A2193="","",'表格编辑 '!A2193)</f>
        <v>70084</v>
      </c>
      <c r="B2191" s="123">
        <f>IF('表格编辑 '!B2193="","",'表格编辑 '!B2193)</f>
        <v>40084</v>
      </c>
      <c r="C2191" s="123">
        <f>IF('表格编辑 '!E2193="","",'表格编辑 '!E2193)</f>
        <v>30</v>
      </c>
      <c r="D2191" s="123" t="str">
        <f>IF('表格编辑 '!F2193="","",'表格编辑 '!F2193)</f>
        <v>AI_born_event_2(RECEIVER, ARG0, ARG1, ARG2, ARG3,ARG4)</v>
      </c>
      <c r="E2191" s="123" t="str">
        <f>IF('表格编辑 '!G2193="","",'表格编辑 '!G2193)</f>
        <v>AI_update_event_2(RECEIVER, ARG0, ARG1, ARG2, ARG3,ARG4)</v>
      </c>
      <c r="F2191" s="123" t="str">
        <f>IF('表格编辑 '!H2193="","",'表格编辑 '!H2193)</f>
        <v/>
      </c>
      <c r="G2191" s="123" t="str">
        <f>IF('表格编辑 '!I2193="","",'表格编辑 '!I2193)</f>
        <v/>
      </c>
      <c r="H2191" s="123" t="str">
        <f>IF('表格编辑 '!J2193="","",'表格编辑 '!J2193)</f>
        <v>test_deadth_event(RECEIVER, ARG0, ARG1, ARG2, ARG3,ARG4)</v>
      </c>
      <c r="I2191" s="123">
        <f>IF('表格编辑 '!K2193="","",'表格编辑 '!K2193)</f>
        <v>1</v>
      </c>
      <c r="J2191" s="123">
        <f>IF('表格编辑 '!L2193="","",'表格编辑 '!L2193)</f>
        <v>5000</v>
      </c>
      <c r="K2191" s="123">
        <f>IF('表格编辑 '!M2193="","",'表格编辑 '!M2193)</f>
        <v>900</v>
      </c>
      <c r="L2191" s="123">
        <f>IF('表格编辑 '!N2193="","",'表格编辑 '!N2193)</f>
        <v>100</v>
      </c>
      <c r="M2191" s="123">
        <f>IF('表格编辑 '!O2193="","",'表格编辑 '!O2193)</f>
        <v>150</v>
      </c>
      <c r="N2191" s="123">
        <f>IF('表格编辑 '!P2193="","",'表格编辑 '!P2193)</f>
        <v>200</v>
      </c>
      <c r="O2191" s="123">
        <f>IF('表格编辑 '!Q2193="","",'表格编辑 '!Q2193)</f>
        <v>150</v>
      </c>
      <c r="P2191" s="123">
        <f>IF('表格编辑 '!R2193="","",'表格编辑 '!R2193)</f>
        <v>200</v>
      </c>
      <c r="Q2191" s="123">
        <f>IF('表格编辑 '!S2193="","",'表格编辑 '!S2193)</f>
        <v>320</v>
      </c>
      <c r="R2191" s="123" t="str">
        <f>IF('表格编辑 '!T2193="","",'表格编辑 '!T2193)</f>
        <v/>
      </c>
      <c r="S2191" s="123">
        <f>IF('表格编辑 '!U2193="","",'表格编辑 '!U2193)</f>
        <v>50</v>
      </c>
      <c r="T2191" s="123" t="str">
        <f>IF('表格编辑 '!V2193="","",'表格编辑 '!V2193)</f>
        <v/>
      </c>
      <c r="U2191" s="123">
        <f>IF('表格编辑 '!W2193="","",'表格编辑 '!W2193)</f>
        <v>30</v>
      </c>
      <c r="V2191" s="123" t="str">
        <f>IF('表格编辑 '!X2193="","",'表格编辑 '!X2193)</f>
        <v/>
      </c>
      <c r="W2191" s="123">
        <f>IF('表格编辑 '!Y2193="","",'表格编辑 '!Y2193)</f>
        <v>100</v>
      </c>
      <c r="X2191" s="123">
        <f>IF('表格编辑 '!Z2193="","",'表格编辑 '!Z2193)</f>
        <v>100</v>
      </c>
      <c r="Y2191" s="123">
        <f>IF('表格编辑 '!AA2193="","",'表格编辑 '!AA2193)</f>
        <v>100</v>
      </c>
      <c r="Z2191" s="123">
        <f>IF('表格编辑 '!AB2193="","",'表格编辑 '!AB2193)</f>
        <v>100</v>
      </c>
      <c r="AA2191" s="123">
        <f>IF('表格编辑 '!AC2193="","",'表格编辑 '!AC2193)</f>
        <v>100</v>
      </c>
      <c r="AB2191" s="123">
        <f>IF('表格编辑 '!AD2193="","",'表格编辑 '!AD2193)</f>
        <v>100</v>
      </c>
      <c r="AC2191" s="123" t="str">
        <f>IF('表格编辑 '!AE2193="","",'表格编辑 '!AE2193)</f>
        <v/>
      </c>
      <c r="AD2191" s="123" t="str">
        <f>IF('表格编辑 '!AF2193="","",'表格编辑 '!AF2193)</f>
        <v/>
      </c>
    </row>
    <row r="2192" spans="1:30">
      <c r="A2192" s="123">
        <f>IF('表格编辑 '!A2194="","",'表格编辑 '!A2194)</f>
        <v>70085</v>
      </c>
      <c r="B2192" s="123">
        <f>IF('表格编辑 '!B2194="","",'表格编辑 '!B2194)</f>
        <v>40085</v>
      </c>
      <c r="C2192" s="123">
        <f>IF('表格编辑 '!E2194="","",'表格编辑 '!E2194)</f>
        <v>30</v>
      </c>
      <c r="D2192" s="123" t="str">
        <f>IF('表格编辑 '!F2194="","",'表格编辑 '!F2194)</f>
        <v>AI_born_event_2(RECEIVER, ARG0, ARG1, ARG2, ARG3,ARG4)</v>
      </c>
      <c r="E2192" s="123" t="str">
        <f>IF('表格编辑 '!G2194="","",'表格编辑 '!G2194)</f>
        <v>AI_update_event_2(RECEIVER, ARG0, ARG1, ARG2, ARG3,ARG4)</v>
      </c>
      <c r="F2192" s="123" t="str">
        <f>IF('表格编辑 '!H2194="","",'表格编辑 '!H2194)</f>
        <v/>
      </c>
      <c r="G2192" s="123" t="str">
        <f>IF('表格编辑 '!I2194="","",'表格编辑 '!I2194)</f>
        <v/>
      </c>
      <c r="H2192" s="123" t="str">
        <f>IF('表格编辑 '!J2194="","",'表格编辑 '!J2194)</f>
        <v>test_deadth_event(RECEIVER, ARG0, ARG1, ARG2, ARG3,ARG4)</v>
      </c>
      <c r="I2192" s="123">
        <f>IF('表格编辑 '!K2194="","",'表格编辑 '!K2194)</f>
        <v>1</v>
      </c>
      <c r="J2192" s="123">
        <f>IF('表格编辑 '!L2194="","",'表格编辑 '!L2194)</f>
        <v>5000</v>
      </c>
      <c r="K2192" s="123">
        <f>IF('表格编辑 '!M2194="","",'表格编辑 '!M2194)</f>
        <v>900</v>
      </c>
      <c r="L2192" s="123">
        <f>IF('表格编辑 '!N2194="","",'表格编辑 '!N2194)</f>
        <v>100</v>
      </c>
      <c r="M2192" s="123">
        <f>IF('表格编辑 '!O2194="","",'表格编辑 '!O2194)</f>
        <v>150</v>
      </c>
      <c r="N2192" s="123">
        <f>IF('表格编辑 '!P2194="","",'表格编辑 '!P2194)</f>
        <v>200</v>
      </c>
      <c r="O2192" s="123">
        <f>IF('表格编辑 '!Q2194="","",'表格编辑 '!Q2194)</f>
        <v>150</v>
      </c>
      <c r="P2192" s="123">
        <f>IF('表格编辑 '!R2194="","",'表格编辑 '!R2194)</f>
        <v>200</v>
      </c>
      <c r="Q2192" s="123">
        <f>IF('表格编辑 '!S2194="","",'表格编辑 '!S2194)</f>
        <v>320</v>
      </c>
      <c r="R2192" s="123" t="str">
        <f>IF('表格编辑 '!T2194="","",'表格编辑 '!T2194)</f>
        <v/>
      </c>
      <c r="S2192" s="123">
        <f>IF('表格编辑 '!U2194="","",'表格编辑 '!U2194)</f>
        <v>50</v>
      </c>
      <c r="T2192" s="123" t="str">
        <f>IF('表格编辑 '!V2194="","",'表格编辑 '!V2194)</f>
        <v/>
      </c>
      <c r="U2192" s="123">
        <f>IF('表格编辑 '!W2194="","",'表格编辑 '!W2194)</f>
        <v>30</v>
      </c>
      <c r="V2192" s="123" t="str">
        <f>IF('表格编辑 '!X2194="","",'表格编辑 '!X2194)</f>
        <v/>
      </c>
      <c r="W2192" s="123">
        <f>IF('表格编辑 '!Y2194="","",'表格编辑 '!Y2194)</f>
        <v>100</v>
      </c>
      <c r="X2192" s="123">
        <f>IF('表格编辑 '!Z2194="","",'表格编辑 '!Z2194)</f>
        <v>100</v>
      </c>
      <c r="Y2192" s="123">
        <f>IF('表格编辑 '!AA2194="","",'表格编辑 '!AA2194)</f>
        <v>100</v>
      </c>
      <c r="Z2192" s="123">
        <f>IF('表格编辑 '!AB2194="","",'表格编辑 '!AB2194)</f>
        <v>100</v>
      </c>
      <c r="AA2192" s="123">
        <f>IF('表格编辑 '!AC2194="","",'表格编辑 '!AC2194)</f>
        <v>100</v>
      </c>
      <c r="AB2192" s="123">
        <f>IF('表格编辑 '!AD2194="","",'表格编辑 '!AD2194)</f>
        <v>100</v>
      </c>
      <c r="AC2192" s="123" t="str">
        <f>IF('表格编辑 '!AE2194="","",'表格编辑 '!AE2194)</f>
        <v/>
      </c>
      <c r="AD2192" s="123" t="str">
        <f>IF('表格编辑 '!AF2194="","",'表格编辑 '!AF2194)</f>
        <v/>
      </c>
    </row>
    <row r="2193" spans="1:30">
      <c r="A2193" s="123">
        <f>IF('表格编辑 '!A2195="","",'表格编辑 '!A2195)</f>
        <v>70086</v>
      </c>
      <c r="B2193" s="123">
        <f>IF('表格编辑 '!B2195="","",'表格编辑 '!B2195)</f>
        <v>40086</v>
      </c>
      <c r="C2193" s="123">
        <f>IF('表格编辑 '!E2195="","",'表格编辑 '!E2195)</f>
        <v>30</v>
      </c>
      <c r="D2193" s="123" t="str">
        <f>IF('表格编辑 '!F2195="","",'表格编辑 '!F2195)</f>
        <v>AI_born_event_2(RECEIVER, ARG0, ARG1, ARG2, ARG3,ARG4)</v>
      </c>
      <c r="E2193" s="123" t="str">
        <f>IF('表格编辑 '!G2195="","",'表格编辑 '!G2195)</f>
        <v>AI_update_event_2(RECEIVER, ARG0, ARG1, ARG2, ARG3,ARG4)</v>
      </c>
      <c r="F2193" s="123" t="str">
        <f>IF('表格编辑 '!H2195="","",'表格编辑 '!H2195)</f>
        <v/>
      </c>
      <c r="G2193" s="123" t="str">
        <f>IF('表格编辑 '!I2195="","",'表格编辑 '!I2195)</f>
        <v/>
      </c>
      <c r="H2193" s="123" t="str">
        <f>IF('表格编辑 '!J2195="","",'表格编辑 '!J2195)</f>
        <v>test_deadth_event(RECEIVER, ARG0, ARG1, ARG2, ARG3,ARG4)</v>
      </c>
      <c r="I2193" s="123">
        <f>IF('表格编辑 '!K2195="","",'表格编辑 '!K2195)</f>
        <v>1</v>
      </c>
      <c r="J2193" s="123">
        <f>IF('表格编辑 '!L2195="","",'表格编辑 '!L2195)</f>
        <v>5000</v>
      </c>
      <c r="K2193" s="123">
        <f>IF('表格编辑 '!M2195="","",'表格编辑 '!M2195)</f>
        <v>900</v>
      </c>
      <c r="L2193" s="123">
        <f>IF('表格编辑 '!N2195="","",'表格编辑 '!N2195)</f>
        <v>100</v>
      </c>
      <c r="M2193" s="123">
        <f>IF('表格编辑 '!O2195="","",'表格编辑 '!O2195)</f>
        <v>150</v>
      </c>
      <c r="N2193" s="123">
        <f>IF('表格编辑 '!P2195="","",'表格编辑 '!P2195)</f>
        <v>200</v>
      </c>
      <c r="O2193" s="123">
        <f>IF('表格编辑 '!Q2195="","",'表格编辑 '!Q2195)</f>
        <v>150</v>
      </c>
      <c r="P2193" s="123">
        <f>IF('表格编辑 '!R2195="","",'表格编辑 '!R2195)</f>
        <v>200</v>
      </c>
      <c r="Q2193" s="123">
        <f>IF('表格编辑 '!S2195="","",'表格编辑 '!S2195)</f>
        <v>320</v>
      </c>
      <c r="R2193" s="123" t="str">
        <f>IF('表格编辑 '!T2195="","",'表格编辑 '!T2195)</f>
        <v/>
      </c>
      <c r="S2193" s="123">
        <f>IF('表格编辑 '!U2195="","",'表格编辑 '!U2195)</f>
        <v>50</v>
      </c>
      <c r="T2193" s="123" t="str">
        <f>IF('表格编辑 '!V2195="","",'表格编辑 '!V2195)</f>
        <v/>
      </c>
      <c r="U2193" s="123">
        <f>IF('表格编辑 '!W2195="","",'表格编辑 '!W2195)</f>
        <v>30</v>
      </c>
      <c r="V2193" s="123" t="str">
        <f>IF('表格编辑 '!X2195="","",'表格编辑 '!X2195)</f>
        <v/>
      </c>
      <c r="W2193" s="123">
        <f>IF('表格编辑 '!Y2195="","",'表格编辑 '!Y2195)</f>
        <v>100</v>
      </c>
      <c r="X2193" s="123">
        <f>IF('表格编辑 '!Z2195="","",'表格编辑 '!Z2195)</f>
        <v>100</v>
      </c>
      <c r="Y2193" s="123">
        <f>IF('表格编辑 '!AA2195="","",'表格编辑 '!AA2195)</f>
        <v>100</v>
      </c>
      <c r="Z2193" s="123">
        <f>IF('表格编辑 '!AB2195="","",'表格编辑 '!AB2195)</f>
        <v>100</v>
      </c>
      <c r="AA2193" s="123">
        <f>IF('表格编辑 '!AC2195="","",'表格编辑 '!AC2195)</f>
        <v>100</v>
      </c>
      <c r="AB2193" s="123">
        <f>IF('表格编辑 '!AD2195="","",'表格编辑 '!AD2195)</f>
        <v>100</v>
      </c>
      <c r="AC2193" s="123" t="str">
        <f>IF('表格编辑 '!AE2195="","",'表格编辑 '!AE2195)</f>
        <v/>
      </c>
      <c r="AD2193" s="123" t="str">
        <f>IF('表格编辑 '!AF2195="","",'表格编辑 '!AF2195)</f>
        <v/>
      </c>
    </row>
    <row r="2194" spans="1:30">
      <c r="A2194" s="123">
        <f>IF('表格编辑 '!A2196="","",'表格编辑 '!A2196)</f>
        <v>70087</v>
      </c>
      <c r="B2194" s="123">
        <f>IF('表格编辑 '!B2196="","",'表格编辑 '!B2196)</f>
        <v>40087</v>
      </c>
      <c r="C2194" s="123">
        <f>IF('表格编辑 '!E2196="","",'表格编辑 '!E2196)</f>
        <v>70</v>
      </c>
      <c r="D2194" s="123" t="str">
        <f>IF('表格编辑 '!F2196="","",'表格编辑 '!F2196)</f>
        <v>AI_born_event_2(RECEIVER, ARG0, ARG1, ARG2, ARG3,ARG4)</v>
      </c>
      <c r="E2194" s="123" t="str">
        <f>IF('表格编辑 '!G2196="","",'表格编辑 '!G2196)</f>
        <v>AI_update_event_2(RECEIVER, ARG0, ARG1, ARG2, ARG3,ARG4)</v>
      </c>
      <c r="F2194" s="123" t="str">
        <f>IF('表格编辑 '!H2196="","",'表格编辑 '!H2196)</f>
        <v/>
      </c>
      <c r="G2194" s="123" t="str">
        <f>IF('表格编辑 '!I2196="","",'表格编辑 '!I2196)</f>
        <v/>
      </c>
      <c r="H2194" s="123" t="str">
        <f>IF('表格编辑 '!J2196="","",'表格编辑 '!J2196)</f>
        <v>test_deadth_event(RECEIVER, ARG0, ARG1, ARG2, ARG3,ARG4)</v>
      </c>
      <c r="I2194" s="123">
        <f>IF('表格编辑 '!K2196="","",'表格编辑 '!K2196)</f>
        <v>1</v>
      </c>
      <c r="J2194" s="123">
        <f>IF('表格编辑 '!L2196="","",'表格编辑 '!L2196)</f>
        <v>35000</v>
      </c>
      <c r="K2194" s="123">
        <f>IF('表格编辑 '!M2196="","",'表格编辑 '!M2196)</f>
        <v>4500</v>
      </c>
      <c r="L2194" s="123">
        <f>IF('表格编辑 '!N2196="","",'表格编辑 '!N2196)</f>
        <v>400</v>
      </c>
      <c r="M2194" s="123">
        <f>IF('表格编辑 '!O2196="","",'表格编辑 '!O2196)</f>
        <v>600</v>
      </c>
      <c r="N2194" s="123">
        <f>IF('表格编辑 '!P2196="","",'表格编辑 '!P2196)</f>
        <v>400</v>
      </c>
      <c r="O2194" s="123">
        <f>IF('表格编辑 '!Q2196="","",'表格编辑 '!Q2196)</f>
        <v>850</v>
      </c>
      <c r="P2194" s="123">
        <f>IF('表格编辑 '!R2196="","",'表格编辑 '!R2196)</f>
        <v>210</v>
      </c>
      <c r="Q2194" s="123">
        <f>IF('表格编辑 '!S2196="","",'表格编辑 '!S2196)</f>
        <v>320</v>
      </c>
      <c r="R2194" s="123" t="str">
        <f>IF('表格编辑 '!T2196="","",'表格编辑 '!T2196)</f>
        <v/>
      </c>
      <c r="S2194" s="123">
        <f>IF('表格编辑 '!U2196="","",'表格编辑 '!U2196)</f>
        <v>76</v>
      </c>
      <c r="T2194" s="123" t="str">
        <f>IF('表格编辑 '!V2196="","",'表格编辑 '!V2196)</f>
        <v/>
      </c>
      <c r="U2194" s="123" t="str">
        <f>IF('表格编辑 '!W2196="","",'表格编辑 '!W2196)</f>
        <v/>
      </c>
      <c r="V2194" s="123" t="str">
        <f>IF('表格编辑 '!X2196="","",'表格编辑 '!X2196)</f>
        <v/>
      </c>
      <c r="W2194" s="123">
        <f>IF('表格编辑 '!Y2196="","",'表格编辑 '!Y2196)</f>
        <v>100</v>
      </c>
      <c r="X2194" s="123">
        <f>IF('表格编辑 '!Z2196="","",'表格编辑 '!Z2196)</f>
        <v>100</v>
      </c>
      <c r="Y2194" s="123">
        <f>IF('表格编辑 '!AA2196="","",'表格编辑 '!AA2196)</f>
        <v>100</v>
      </c>
      <c r="Z2194" s="123">
        <f>IF('表格编辑 '!AB2196="","",'表格编辑 '!AB2196)</f>
        <v>100</v>
      </c>
      <c r="AA2194" s="123">
        <f>IF('表格编辑 '!AC2196="","",'表格编辑 '!AC2196)</f>
        <v>100</v>
      </c>
      <c r="AB2194" s="123">
        <f>IF('表格编辑 '!AD2196="","",'表格编辑 '!AD2196)</f>
        <v>100</v>
      </c>
      <c r="AC2194" s="123" t="str">
        <f>IF('表格编辑 '!AE2196="","",'表格编辑 '!AE2196)</f>
        <v/>
      </c>
      <c r="AD2194" s="123">
        <f>IF('表格编辑 '!AF2196="","",'表格编辑 '!AF2196)</f>
        <v>370036</v>
      </c>
    </row>
    <row r="2195" spans="1:30">
      <c r="A2195" s="123">
        <f>IF('表格编辑 '!A2197="","",'表格编辑 '!A2197)</f>
        <v>70088</v>
      </c>
      <c r="B2195" s="123">
        <f>IF('表格编辑 '!B2197="","",'表格编辑 '!B2197)</f>
        <v>40088</v>
      </c>
      <c r="C2195" s="123">
        <f>IF('表格编辑 '!E2197="","",'表格编辑 '!E2197)</f>
        <v>70</v>
      </c>
      <c r="D2195" s="123" t="str">
        <f>IF('表格编辑 '!F2197="","",'表格编辑 '!F2197)</f>
        <v>AI_born_event_2(RECEIVER, ARG0, ARG1, ARG2, ARG3,ARG4)</v>
      </c>
      <c r="E2195" s="123" t="str">
        <f>IF('表格编辑 '!G2197="","",'表格编辑 '!G2197)</f>
        <v>AI_update_event_2(RECEIVER, ARG0, ARG1, ARG2, ARG3,ARG4)</v>
      </c>
      <c r="F2195" s="123" t="str">
        <f>IF('表格编辑 '!H2197="","",'表格编辑 '!H2197)</f>
        <v/>
      </c>
      <c r="G2195" s="123" t="str">
        <f>IF('表格编辑 '!I2197="","",'表格编辑 '!I2197)</f>
        <v/>
      </c>
      <c r="H2195" s="123" t="str">
        <f>IF('表格编辑 '!J2197="","",'表格编辑 '!J2197)</f>
        <v>test_deadth_event(RECEIVER, ARG0, ARG1, ARG2, ARG3,ARG4)</v>
      </c>
      <c r="I2195" s="123">
        <f>IF('表格编辑 '!K2197="","",'表格编辑 '!K2197)</f>
        <v>1</v>
      </c>
      <c r="J2195" s="123">
        <f>IF('表格编辑 '!L2197="","",'表格编辑 '!L2197)</f>
        <v>40000</v>
      </c>
      <c r="K2195" s="123">
        <f>IF('表格编辑 '!M2197="","",'表格编辑 '!M2197)</f>
        <v>4500</v>
      </c>
      <c r="L2195" s="123">
        <f>IF('表格编辑 '!N2197="","",'表格编辑 '!N2197)</f>
        <v>550</v>
      </c>
      <c r="M2195" s="123">
        <f>IF('表格编辑 '!O2197="","",'表格编辑 '!O2197)</f>
        <v>450</v>
      </c>
      <c r="N2195" s="123">
        <f>IF('表格编辑 '!P2197="","",'表格编辑 '!P2197)</f>
        <v>440</v>
      </c>
      <c r="O2195" s="123">
        <f>IF('表格编辑 '!Q2197="","",'表格编辑 '!Q2197)</f>
        <v>700</v>
      </c>
      <c r="P2195" s="123">
        <f>IF('表格编辑 '!R2197="","",'表格编辑 '!R2197)</f>
        <v>220</v>
      </c>
      <c r="Q2195" s="123">
        <f>IF('表格编辑 '!S2197="","",'表格编辑 '!S2197)</f>
        <v>320</v>
      </c>
      <c r="R2195" s="123" t="str">
        <f>IF('表格编辑 '!T2197="","",'表格编辑 '!T2197)</f>
        <v/>
      </c>
      <c r="S2195" s="123">
        <f>IF('表格编辑 '!U2197="","",'表格编辑 '!U2197)</f>
        <v>76</v>
      </c>
      <c r="T2195" s="123" t="str">
        <f>IF('表格编辑 '!V2197="","",'表格编辑 '!V2197)</f>
        <v/>
      </c>
      <c r="U2195" s="123" t="str">
        <f>IF('表格编辑 '!W2197="","",'表格编辑 '!W2197)</f>
        <v/>
      </c>
      <c r="V2195" s="123" t="str">
        <f>IF('表格编辑 '!X2197="","",'表格编辑 '!X2197)</f>
        <v/>
      </c>
      <c r="W2195" s="123">
        <f>IF('表格编辑 '!Y2197="","",'表格编辑 '!Y2197)</f>
        <v>100</v>
      </c>
      <c r="X2195" s="123">
        <f>IF('表格编辑 '!Z2197="","",'表格编辑 '!Z2197)</f>
        <v>100</v>
      </c>
      <c r="Y2195" s="123">
        <f>IF('表格编辑 '!AA2197="","",'表格编辑 '!AA2197)</f>
        <v>100</v>
      </c>
      <c r="Z2195" s="123">
        <f>IF('表格编辑 '!AB2197="","",'表格编辑 '!AB2197)</f>
        <v>100</v>
      </c>
      <c r="AA2195" s="123">
        <f>IF('表格编辑 '!AC2197="","",'表格编辑 '!AC2197)</f>
        <v>100</v>
      </c>
      <c r="AB2195" s="123">
        <f>IF('表格编辑 '!AD2197="","",'表格编辑 '!AD2197)</f>
        <v>100</v>
      </c>
      <c r="AC2195" s="123" t="str">
        <f>IF('表格编辑 '!AE2197="","",'表格编辑 '!AE2197)</f>
        <v/>
      </c>
      <c r="AD2195" s="123">
        <f>IF('表格编辑 '!AF2197="","",'表格编辑 '!AF2197)</f>
        <v>370037</v>
      </c>
    </row>
    <row r="2196" spans="1:30">
      <c r="A2196" s="123">
        <f>IF('表格编辑 '!A2198="","",'表格编辑 '!A2198)</f>
        <v>70089</v>
      </c>
      <c r="B2196" s="123">
        <f>IF('表格编辑 '!B2198="","",'表格编辑 '!B2198)</f>
        <v>40089</v>
      </c>
      <c r="C2196" s="123">
        <f>IF('表格编辑 '!E2198="","",'表格编辑 '!E2198)</f>
        <v>70</v>
      </c>
      <c r="D2196" s="123" t="str">
        <f>IF('表格编辑 '!F2198="","",'表格编辑 '!F2198)</f>
        <v>AI_born_event_2(RECEIVER, ARG0, ARG1, ARG2, ARG3,ARG4)</v>
      </c>
      <c r="E2196" s="123" t="str">
        <f>IF('表格编辑 '!G2198="","",'表格编辑 '!G2198)</f>
        <v>AI_update_event_2(RECEIVER, ARG0, ARG1, ARG2, ARG3,ARG4)</v>
      </c>
      <c r="F2196" s="123" t="str">
        <f>IF('表格编辑 '!H2198="","",'表格编辑 '!H2198)</f>
        <v/>
      </c>
      <c r="G2196" s="123" t="str">
        <f>IF('表格编辑 '!I2198="","",'表格编辑 '!I2198)</f>
        <v/>
      </c>
      <c r="H2196" s="123" t="str">
        <f>IF('表格编辑 '!J2198="","",'表格编辑 '!J2198)</f>
        <v>test_deadth_event(RECEIVER, ARG0, ARG1, ARG2, ARG3,ARG4)</v>
      </c>
      <c r="I2196" s="123">
        <f>IF('表格编辑 '!K2198="","",'表格编辑 '!K2198)</f>
        <v>1</v>
      </c>
      <c r="J2196" s="123">
        <f>IF('表格编辑 '!L2198="","",'表格编辑 '!L2198)</f>
        <v>45000</v>
      </c>
      <c r="K2196" s="123">
        <f>IF('表格编辑 '!M2198="","",'表格编辑 '!M2198)</f>
        <v>4500</v>
      </c>
      <c r="L2196" s="123">
        <f>IF('表格编辑 '!N2198="","",'表格编辑 '!N2198)</f>
        <v>600</v>
      </c>
      <c r="M2196" s="123">
        <f>IF('表格编辑 '!O2198="","",'表格编辑 '!O2198)</f>
        <v>700</v>
      </c>
      <c r="N2196" s="123">
        <f>IF('表格编辑 '!P2198="","",'表格编辑 '!P2198)</f>
        <v>480</v>
      </c>
      <c r="O2196" s="123">
        <f>IF('表格编辑 '!Q2198="","",'表格编辑 '!Q2198)</f>
        <v>700</v>
      </c>
      <c r="P2196" s="123">
        <f>IF('表格编辑 '!R2198="","",'表格编辑 '!R2198)</f>
        <v>230</v>
      </c>
      <c r="Q2196" s="123">
        <f>IF('表格编辑 '!S2198="","",'表格编辑 '!S2198)</f>
        <v>320</v>
      </c>
      <c r="R2196" s="123" t="str">
        <f>IF('表格编辑 '!T2198="","",'表格编辑 '!T2198)</f>
        <v/>
      </c>
      <c r="S2196" s="123">
        <f>IF('表格编辑 '!U2198="","",'表格编辑 '!U2198)</f>
        <v>76</v>
      </c>
      <c r="T2196" s="123" t="str">
        <f>IF('表格编辑 '!V2198="","",'表格编辑 '!V2198)</f>
        <v/>
      </c>
      <c r="U2196" s="123" t="str">
        <f>IF('表格编辑 '!W2198="","",'表格编辑 '!W2198)</f>
        <v/>
      </c>
      <c r="V2196" s="123" t="str">
        <f>IF('表格编辑 '!X2198="","",'表格编辑 '!X2198)</f>
        <v/>
      </c>
      <c r="W2196" s="123">
        <f>IF('表格编辑 '!Y2198="","",'表格编辑 '!Y2198)</f>
        <v>100</v>
      </c>
      <c r="X2196" s="123">
        <f>IF('表格编辑 '!Z2198="","",'表格编辑 '!Z2198)</f>
        <v>100</v>
      </c>
      <c r="Y2196" s="123">
        <f>IF('表格编辑 '!AA2198="","",'表格编辑 '!AA2198)</f>
        <v>100</v>
      </c>
      <c r="Z2196" s="123">
        <f>IF('表格编辑 '!AB2198="","",'表格编辑 '!AB2198)</f>
        <v>100</v>
      </c>
      <c r="AA2196" s="123">
        <f>IF('表格编辑 '!AC2198="","",'表格编辑 '!AC2198)</f>
        <v>100</v>
      </c>
      <c r="AB2196" s="123">
        <f>IF('表格编辑 '!AD2198="","",'表格编辑 '!AD2198)</f>
        <v>100</v>
      </c>
      <c r="AC2196" s="123" t="str">
        <f>IF('表格编辑 '!AE2198="","",'表格编辑 '!AE2198)</f>
        <v/>
      </c>
      <c r="AD2196" s="123">
        <f>IF('表格编辑 '!AF2198="","",'表格编辑 '!AF2198)</f>
        <v>370038</v>
      </c>
    </row>
    <row r="2197" spans="1:30">
      <c r="A2197" s="123">
        <f>IF('表格编辑 '!A2199="","",'表格编辑 '!A2199)</f>
        <v>70090</v>
      </c>
      <c r="B2197" s="123">
        <f>IF('表格编辑 '!B2199="","",'表格编辑 '!B2199)</f>
        <v>40090</v>
      </c>
      <c r="C2197" s="123">
        <f>IF('表格编辑 '!E2199="","",'表格编辑 '!E2199)</f>
        <v>70</v>
      </c>
      <c r="D2197" s="123" t="str">
        <f>IF('表格编辑 '!F2199="","",'表格编辑 '!F2199)</f>
        <v>AI_born_event_2(RECEIVER, ARG0, ARG1, ARG2, ARG3,ARG4)</v>
      </c>
      <c r="E2197" s="123" t="str">
        <f>IF('表格编辑 '!G2199="","",'表格编辑 '!G2199)</f>
        <v>AI_update_event_2(RECEIVER, ARG0, ARG1, ARG2, ARG3,ARG4)</v>
      </c>
      <c r="F2197" s="123" t="str">
        <f>IF('表格编辑 '!H2199="","",'表格编辑 '!H2199)</f>
        <v/>
      </c>
      <c r="G2197" s="123" t="str">
        <f>IF('表格编辑 '!I2199="","",'表格编辑 '!I2199)</f>
        <v/>
      </c>
      <c r="H2197" s="123" t="str">
        <f>IF('表格编辑 '!J2199="","",'表格编辑 '!J2199)</f>
        <v>test_deadth_event(RECEIVER, ARG0, ARG1, ARG2, ARG3,ARG4)</v>
      </c>
      <c r="I2197" s="123">
        <f>IF('表格编辑 '!K2199="","",'表格编辑 '!K2199)</f>
        <v>1</v>
      </c>
      <c r="J2197" s="123">
        <f>IF('表格编辑 '!L2199="","",'表格编辑 '!L2199)</f>
        <v>50000</v>
      </c>
      <c r="K2197" s="123">
        <f>IF('表格编辑 '!M2199="","",'表格编辑 '!M2199)</f>
        <v>4500</v>
      </c>
      <c r="L2197" s="123">
        <f>IF('表格编辑 '!N2199="","",'表格编辑 '!N2199)</f>
        <v>700</v>
      </c>
      <c r="M2197" s="123">
        <f>IF('表格编辑 '!O2199="","",'表格编辑 '!O2199)</f>
        <v>550</v>
      </c>
      <c r="N2197" s="123">
        <f>IF('表格编辑 '!P2199="","",'表格编辑 '!P2199)</f>
        <v>650</v>
      </c>
      <c r="O2197" s="123">
        <f>IF('表格编辑 '!Q2199="","",'表格编辑 '!Q2199)</f>
        <v>700</v>
      </c>
      <c r="P2197" s="123">
        <f>IF('表格编辑 '!R2199="","",'表格编辑 '!R2199)</f>
        <v>240</v>
      </c>
      <c r="Q2197" s="123">
        <f>IF('表格编辑 '!S2199="","",'表格编辑 '!S2199)</f>
        <v>320</v>
      </c>
      <c r="R2197" s="123" t="str">
        <f>IF('表格编辑 '!T2199="","",'表格编辑 '!T2199)</f>
        <v/>
      </c>
      <c r="S2197" s="123">
        <f>IF('表格编辑 '!U2199="","",'表格编辑 '!U2199)</f>
        <v>76</v>
      </c>
      <c r="T2197" s="123" t="str">
        <f>IF('表格编辑 '!V2199="","",'表格编辑 '!V2199)</f>
        <v/>
      </c>
      <c r="U2197" s="123" t="str">
        <f>IF('表格编辑 '!W2199="","",'表格编辑 '!W2199)</f>
        <v/>
      </c>
      <c r="V2197" s="123" t="str">
        <f>IF('表格编辑 '!X2199="","",'表格编辑 '!X2199)</f>
        <v/>
      </c>
      <c r="W2197" s="123">
        <f>IF('表格编辑 '!Y2199="","",'表格编辑 '!Y2199)</f>
        <v>100</v>
      </c>
      <c r="X2197" s="123">
        <f>IF('表格编辑 '!Z2199="","",'表格编辑 '!Z2199)</f>
        <v>100</v>
      </c>
      <c r="Y2197" s="123">
        <f>IF('表格编辑 '!AA2199="","",'表格编辑 '!AA2199)</f>
        <v>100</v>
      </c>
      <c r="Z2197" s="123">
        <f>IF('表格编辑 '!AB2199="","",'表格编辑 '!AB2199)</f>
        <v>100</v>
      </c>
      <c r="AA2197" s="123">
        <f>IF('表格编辑 '!AC2199="","",'表格编辑 '!AC2199)</f>
        <v>100</v>
      </c>
      <c r="AB2197" s="123">
        <f>IF('表格编辑 '!AD2199="","",'表格编辑 '!AD2199)</f>
        <v>100</v>
      </c>
      <c r="AC2197" s="123" t="str">
        <f>IF('表格编辑 '!AE2199="","",'表格编辑 '!AE2199)</f>
        <v/>
      </c>
      <c r="AD2197" s="123">
        <f>IF('表格编辑 '!AF2199="","",'表格编辑 '!AF2199)</f>
        <v>370039</v>
      </c>
    </row>
    <row r="2198" spans="1:30">
      <c r="A2198" s="123">
        <f>IF('表格编辑 '!A2200="","",'表格编辑 '!A2200)</f>
        <v>70091</v>
      </c>
      <c r="B2198" s="123">
        <f>IF('表格编辑 '!B2200="","",'表格编辑 '!B2200)</f>
        <v>40091</v>
      </c>
      <c r="C2198" s="123">
        <f>IF('表格编辑 '!E2200="","",'表格编辑 '!E2200)</f>
        <v>70</v>
      </c>
      <c r="D2198" s="123" t="str">
        <f>IF('表格编辑 '!F2200="","",'表格编辑 '!F2200)</f>
        <v>AI_born_event_2(RECEIVER, ARG0, ARG1, ARG2, ARG3,ARG4)</v>
      </c>
      <c r="E2198" s="123" t="str">
        <f>IF('表格编辑 '!G2200="","",'表格编辑 '!G2200)</f>
        <v>AI_update_event_2(RECEIVER, ARG0, ARG1, ARG2, ARG3,ARG4)</v>
      </c>
      <c r="F2198" s="123" t="str">
        <f>IF('表格编辑 '!H2200="","",'表格编辑 '!H2200)</f>
        <v/>
      </c>
      <c r="G2198" s="123" t="str">
        <f>IF('表格编辑 '!I2200="","",'表格编辑 '!I2200)</f>
        <v/>
      </c>
      <c r="H2198" s="123" t="str">
        <f>IF('表格编辑 '!J2200="","",'表格编辑 '!J2200)</f>
        <v>test_deadth_event(RECEIVER, ARG0, ARG1, ARG2, ARG3,ARG4)</v>
      </c>
      <c r="I2198" s="123">
        <f>IF('表格编辑 '!K2200="","",'表格编辑 '!K2200)</f>
        <v>1</v>
      </c>
      <c r="J2198" s="123">
        <f>IF('表格编辑 '!L2200="","",'表格编辑 '!L2200)</f>
        <v>55000</v>
      </c>
      <c r="K2198" s="123">
        <f>IF('表格编辑 '!M2200="","",'表格编辑 '!M2200)</f>
        <v>4500</v>
      </c>
      <c r="L2198" s="123">
        <f>IF('表格编辑 '!N2200="","",'表格编辑 '!N2200)</f>
        <v>750</v>
      </c>
      <c r="M2198" s="123">
        <f>IF('表格编辑 '!O2200="","",'表格编辑 '!O2200)</f>
        <v>850</v>
      </c>
      <c r="N2198" s="123">
        <f>IF('表格编辑 '!P2200="","",'表格编辑 '!P2200)</f>
        <v>680</v>
      </c>
      <c r="O2198" s="123">
        <f>IF('表格编辑 '!Q2200="","",'表格编辑 '!Q2200)</f>
        <v>950</v>
      </c>
      <c r="P2198" s="123">
        <f>IF('表格编辑 '!R2200="","",'表格编辑 '!R2200)</f>
        <v>250</v>
      </c>
      <c r="Q2198" s="123">
        <f>IF('表格编辑 '!S2200="","",'表格编辑 '!S2200)</f>
        <v>320</v>
      </c>
      <c r="R2198" s="123" t="str">
        <f>IF('表格编辑 '!T2200="","",'表格编辑 '!T2200)</f>
        <v/>
      </c>
      <c r="S2198" s="123">
        <f>IF('表格编辑 '!U2200="","",'表格编辑 '!U2200)</f>
        <v>76</v>
      </c>
      <c r="T2198" s="123" t="str">
        <f>IF('表格编辑 '!V2200="","",'表格编辑 '!V2200)</f>
        <v/>
      </c>
      <c r="U2198" s="123" t="str">
        <f>IF('表格编辑 '!W2200="","",'表格编辑 '!W2200)</f>
        <v/>
      </c>
      <c r="V2198" s="123" t="str">
        <f>IF('表格编辑 '!X2200="","",'表格编辑 '!X2200)</f>
        <v/>
      </c>
      <c r="W2198" s="123">
        <f>IF('表格编辑 '!Y2200="","",'表格编辑 '!Y2200)</f>
        <v>100</v>
      </c>
      <c r="X2198" s="123">
        <f>IF('表格编辑 '!Z2200="","",'表格编辑 '!Z2200)</f>
        <v>100</v>
      </c>
      <c r="Y2198" s="123">
        <f>IF('表格编辑 '!AA2200="","",'表格编辑 '!AA2200)</f>
        <v>100</v>
      </c>
      <c r="Z2198" s="123">
        <f>IF('表格编辑 '!AB2200="","",'表格编辑 '!AB2200)</f>
        <v>100</v>
      </c>
      <c r="AA2198" s="123">
        <f>IF('表格编辑 '!AC2200="","",'表格编辑 '!AC2200)</f>
        <v>100</v>
      </c>
      <c r="AB2198" s="123">
        <f>IF('表格编辑 '!AD2200="","",'表格编辑 '!AD2200)</f>
        <v>100</v>
      </c>
      <c r="AC2198" s="123" t="str">
        <f>IF('表格编辑 '!AE2200="","",'表格编辑 '!AE2200)</f>
        <v/>
      </c>
      <c r="AD2198" s="123">
        <f>IF('表格编辑 '!AF2200="","",'表格编辑 '!AF2200)</f>
        <v>370040</v>
      </c>
    </row>
    <row r="2199" spans="1:30">
      <c r="A2199" s="123">
        <f>IF('表格编辑 '!A2201="","",'表格编辑 '!A2201)</f>
        <v>70092</v>
      </c>
      <c r="B2199" s="123">
        <f>IF('表格编辑 '!B2201="","",'表格编辑 '!B2201)</f>
        <v>40092</v>
      </c>
      <c r="C2199" s="123">
        <f>IF('表格编辑 '!E2201="","",'表格编辑 '!E2201)</f>
        <v>70</v>
      </c>
      <c r="D2199" s="123" t="str">
        <f>IF('表格编辑 '!F2201="","",'表格编辑 '!F2201)</f>
        <v>AI_born_event_2(RECEIVER, ARG0, ARG1, ARG2, ARG3,ARG4)</v>
      </c>
      <c r="E2199" s="123" t="str">
        <f>IF('表格编辑 '!G2201="","",'表格编辑 '!G2201)</f>
        <v>AI_update_event_2(RECEIVER, ARG0, ARG1, ARG2, ARG3,ARG4)</v>
      </c>
      <c r="F2199" s="123" t="str">
        <f>IF('表格编辑 '!H2201="","",'表格编辑 '!H2201)</f>
        <v/>
      </c>
      <c r="G2199" s="123" t="str">
        <f>IF('表格编辑 '!I2201="","",'表格编辑 '!I2201)</f>
        <v/>
      </c>
      <c r="H2199" s="123" t="str">
        <f>IF('表格编辑 '!J2201="","",'表格编辑 '!J2201)</f>
        <v>test_deadth_event(RECEIVER, ARG0, ARG1, ARG2, ARG3,ARG4)</v>
      </c>
      <c r="I2199" s="123">
        <f>IF('表格编辑 '!K2201="","",'表格编辑 '!K2201)</f>
        <v>1</v>
      </c>
      <c r="J2199" s="123">
        <f>IF('表格编辑 '!L2201="","",'表格编辑 '!L2201)</f>
        <v>8000</v>
      </c>
      <c r="K2199" s="123">
        <f>IF('表格编辑 '!M2201="","",'表格编辑 '!M2201)</f>
        <v>4500</v>
      </c>
      <c r="L2199" s="123">
        <f>IF('表格编辑 '!N2201="","",'表格编辑 '!N2201)</f>
        <v>300</v>
      </c>
      <c r="M2199" s="123">
        <f>IF('表格编辑 '!O2201="","",'表格编辑 '!O2201)</f>
        <v>220</v>
      </c>
      <c r="N2199" s="123">
        <f>IF('表格编辑 '!P2201="","",'表格编辑 '!P2201)</f>
        <v>350</v>
      </c>
      <c r="O2199" s="123">
        <f>IF('表格编辑 '!Q2201="","",'表格编辑 '!Q2201)</f>
        <v>1500</v>
      </c>
      <c r="P2199" s="123">
        <f>IF('表格编辑 '!R2201="","",'表格编辑 '!R2201)</f>
        <v>260</v>
      </c>
      <c r="Q2199" s="123">
        <f>IF('表格编辑 '!S2201="","",'表格编辑 '!S2201)</f>
        <v>320</v>
      </c>
      <c r="R2199" s="123" t="str">
        <f>IF('表格编辑 '!T2201="","",'表格编辑 '!T2201)</f>
        <v/>
      </c>
      <c r="S2199" s="123">
        <f>IF('表格编辑 '!U2201="","",'表格编辑 '!U2201)</f>
        <v>76</v>
      </c>
      <c r="T2199" s="123" t="str">
        <f>IF('表格编辑 '!V2201="","",'表格编辑 '!V2201)</f>
        <v/>
      </c>
      <c r="U2199" s="123" t="str">
        <f>IF('表格编辑 '!W2201="","",'表格编辑 '!W2201)</f>
        <v/>
      </c>
      <c r="V2199" s="123" t="str">
        <f>IF('表格编辑 '!X2201="","",'表格编辑 '!X2201)</f>
        <v/>
      </c>
      <c r="W2199" s="123">
        <f>IF('表格编辑 '!Y2201="","",'表格编辑 '!Y2201)</f>
        <v>100</v>
      </c>
      <c r="X2199" s="123">
        <f>IF('表格编辑 '!Z2201="","",'表格编辑 '!Z2201)</f>
        <v>100</v>
      </c>
      <c r="Y2199" s="123">
        <f>IF('表格编辑 '!AA2201="","",'表格编辑 '!AA2201)</f>
        <v>100</v>
      </c>
      <c r="Z2199" s="123">
        <f>IF('表格编辑 '!AB2201="","",'表格编辑 '!AB2201)</f>
        <v>100</v>
      </c>
      <c r="AA2199" s="123">
        <f>IF('表格编辑 '!AC2201="","",'表格编辑 '!AC2201)</f>
        <v>100</v>
      </c>
      <c r="AB2199" s="123">
        <f>IF('表格编辑 '!AD2201="","",'表格编辑 '!AD2201)</f>
        <v>100</v>
      </c>
      <c r="AC2199" s="123" t="str">
        <f>IF('表格编辑 '!AE2201="","",'表格编辑 '!AE2201)</f>
        <v/>
      </c>
      <c r="AD2199" s="123">
        <f>IF('表格编辑 '!AF2201="","",'表格编辑 '!AF2201)</f>
        <v>370041</v>
      </c>
    </row>
    <row r="2200" spans="1:30">
      <c r="A2200" s="123">
        <f>IF('表格编辑 '!A2202="","",'表格编辑 '!A2202)</f>
        <v>70093</v>
      </c>
      <c r="B2200" s="123">
        <f>IF('表格编辑 '!B2202="","",'表格编辑 '!B2202)</f>
        <v>40093</v>
      </c>
      <c r="C2200" s="123">
        <f>IF('表格编辑 '!E2202="","",'表格编辑 '!E2202)</f>
        <v>70</v>
      </c>
      <c r="D2200" s="123" t="str">
        <f>IF('表格编辑 '!F2202="","",'表格编辑 '!F2202)</f>
        <v>AI_born_event_2(RECEIVER, ARG0, ARG1, ARG2, ARG3,ARG4)</v>
      </c>
      <c r="E2200" s="123" t="str">
        <f>IF('表格编辑 '!G2202="","",'表格编辑 '!G2202)</f>
        <v>AI_update_event_2(RECEIVER, ARG0, ARG1, ARG2, ARG3,ARG4)</v>
      </c>
      <c r="F2200" s="123" t="str">
        <f>IF('表格编辑 '!H2202="","",'表格编辑 '!H2202)</f>
        <v/>
      </c>
      <c r="G2200" s="123" t="str">
        <f>IF('表格编辑 '!I2202="","",'表格编辑 '!I2202)</f>
        <v/>
      </c>
      <c r="H2200" s="123" t="str">
        <f>IF('表格编辑 '!J2202="","",'表格编辑 '!J2202)</f>
        <v>test_deadth_event(RECEIVER, ARG0, ARG1, ARG2, ARG3,ARG4)</v>
      </c>
      <c r="I2200" s="123">
        <f>IF('表格编辑 '!K2202="","",'表格编辑 '!K2202)</f>
        <v>1</v>
      </c>
      <c r="J2200" s="123">
        <f>IF('表格编辑 '!L2202="","",'表格编辑 '!L2202)</f>
        <v>10000</v>
      </c>
      <c r="K2200" s="123">
        <f>IF('表格编辑 '!M2202="","",'表格编辑 '!M2202)</f>
        <v>4500</v>
      </c>
      <c r="L2200" s="123">
        <f>IF('表格编辑 '!N2202="","",'表格编辑 '!N2202)</f>
        <v>330</v>
      </c>
      <c r="M2200" s="123">
        <f>IF('表格编辑 '!O2202="","",'表格编辑 '!O2202)</f>
        <v>1500</v>
      </c>
      <c r="N2200" s="123">
        <f>IF('表格编辑 '!P2202="","",'表格编辑 '!P2202)</f>
        <v>350</v>
      </c>
      <c r="O2200" s="123">
        <f>IF('表格编辑 '!Q2202="","",'表格编辑 '!Q2202)</f>
        <v>700</v>
      </c>
      <c r="P2200" s="123">
        <f>IF('表格编辑 '!R2202="","",'表格编辑 '!R2202)</f>
        <v>270</v>
      </c>
      <c r="Q2200" s="123">
        <f>IF('表格编辑 '!S2202="","",'表格编辑 '!S2202)</f>
        <v>320</v>
      </c>
      <c r="R2200" s="123" t="str">
        <f>IF('表格编辑 '!T2202="","",'表格编辑 '!T2202)</f>
        <v/>
      </c>
      <c r="S2200" s="123">
        <f>IF('表格编辑 '!U2202="","",'表格编辑 '!U2202)</f>
        <v>76</v>
      </c>
      <c r="T2200" s="123" t="str">
        <f>IF('表格编辑 '!V2202="","",'表格编辑 '!V2202)</f>
        <v/>
      </c>
      <c r="U2200" s="123" t="str">
        <f>IF('表格编辑 '!W2202="","",'表格编辑 '!W2202)</f>
        <v/>
      </c>
      <c r="V2200" s="123" t="str">
        <f>IF('表格编辑 '!X2202="","",'表格编辑 '!X2202)</f>
        <v/>
      </c>
      <c r="W2200" s="123">
        <f>IF('表格编辑 '!Y2202="","",'表格编辑 '!Y2202)</f>
        <v>100</v>
      </c>
      <c r="X2200" s="123">
        <f>IF('表格编辑 '!Z2202="","",'表格编辑 '!Z2202)</f>
        <v>100</v>
      </c>
      <c r="Y2200" s="123">
        <f>IF('表格编辑 '!AA2202="","",'表格编辑 '!AA2202)</f>
        <v>100</v>
      </c>
      <c r="Z2200" s="123">
        <f>IF('表格编辑 '!AB2202="","",'表格编辑 '!AB2202)</f>
        <v>100</v>
      </c>
      <c r="AA2200" s="123">
        <f>IF('表格编辑 '!AC2202="","",'表格编辑 '!AC2202)</f>
        <v>100</v>
      </c>
      <c r="AB2200" s="123">
        <f>IF('表格编辑 '!AD2202="","",'表格编辑 '!AD2202)</f>
        <v>100</v>
      </c>
      <c r="AC2200" s="123" t="str">
        <f>IF('表格编辑 '!AE2202="","",'表格编辑 '!AE2202)</f>
        <v/>
      </c>
      <c r="AD2200" s="123">
        <f>IF('表格编辑 '!AF2202="","",'表格编辑 '!AF2202)</f>
        <v>370042</v>
      </c>
    </row>
    <row r="2201" spans="1:30">
      <c r="A2201" s="123">
        <f>IF('表格编辑 '!A2203="","",'表格编辑 '!A2203)</f>
        <v>70094</v>
      </c>
      <c r="B2201" s="123">
        <f>IF('表格编辑 '!B2203="","",'表格编辑 '!B2203)</f>
        <v>40094</v>
      </c>
      <c r="C2201" s="123">
        <f>IF('表格编辑 '!E2203="","",'表格编辑 '!E2203)</f>
        <v>70</v>
      </c>
      <c r="D2201" s="123" t="str">
        <f>IF('表格编辑 '!F2203="","",'表格编辑 '!F2203)</f>
        <v>AI_born_event_2(RECEIVER, ARG0, ARG1, ARG2, ARG3,ARG4)</v>
      </c>
      <c r="E2201" s="123" t="str">
        <f>IF('表格编辑 '!G2203="","",'表格编辑 '!G2203)</f>
        <v>AI_update_event_2(RECEIVER, ARG0, ARG1, ARG2, ARG3,ARG4)</v>
      </c>
      <c r="F2201" s="123" t="str">
        <f>IF('表格编辑 '!H2203="","",'表格编辑 '!H2203)</f>
        <v/>
      </c>
      <c r="G2201" s="123" t="str">
        <f>IF('表格编辑 '!I2203="","",'表格编辑 '!I2203)</f>
        <v/>
      </c>
      <c r="H2201" s="123" t="str">
        <f>IF('表格编辑 '!J2203="","",'表格编辑 '!J2203)</f>
        <v>test_deadth_event(RECEIVER, ARG0, ARG1, ARG2, ARG3,ARG4)</v>
      </c>
      <c r="I2201" s="123">
        <f>IF('表格编辑 '!K2203="","",'表格编辑 '!K2203)</f>
        <v>1</v>
      </c>
      <c r="J2201" s="123">
        <f>IF('表格编辑 '!L2203="","",'表格编辑 '!L2203)</f>
        <v>10000</v>
      </c>
      <c r="K2201" s="123">
        <f>IF('表格编辑 '!M2203="","",'表格编辑 '!M2203)</f>
        <v>4500</v>
      </c>
      <c r="L2201" s="123">
        <f>IF('表格编辑 '!N2203="","",'表格编辑 '!N2203)</f>
        <v>350</v>
      </c>
      <c r="M2201" s="123">
        <f>IF('表格编辑 '!O2203="","",'表格编辑 '!O2203)</f>
        <v>220</v>
      </c>
      <c r="N2201" s="123">
        <f>IF('表格编辑 '!P2203="","",'表格编辑 '!P2203)</f>
        <v>450</v>
      </c>
      <c r="O2201" s="123">
        <f>IF('表格编辑 '!Q2203="","",'表格编辑 '!Q2203)</f>
        <v>1500</v>
      </c>
      <c r="P2201" s="123">
        <f>IF('表格编辑 '!R2203="","",'表格编辑 '!R2203)</f>
        <v>280</v>
      </c>
      <c r="Q2201" s="123">
        <f>IF('表格编辑 '!S2203="","",'表格编辑 '!S2203)</f>
        <v>320</v>
      </c>
      <c r="R2201" s="123" t="str">
        <f>IF('表格编辑 '!T2203="","",'表格编辑 '!T2203)</f>
        <v/>
      </c>
      <c r="S2201" s="123">
        <f>IF('表格编辑 '!U2203="","",'表格编辑 '!U2203)</f>
        <v>76</v>
      </c>
      <c r="T2201" s="123" t="str">
        <f>IF('表格编辑 '!V2203="","",'表格编辑 '!V2203)</f>
        <v/>
      </c>
      <c r="U2201" s="123" t="str">
        <f>IF('表格编辑 '!W2203="","",'表格编辑 '!W2203)</f>
        <v/>
      </c>
      <c r="V2201" s="123" t="str">
        <f>IF('表格编辑 '!X2203="","",'表格编辑 '!X2203)</f>
        <v/>
      </c>
      <c r="W2201" s="123">
        <f>IF('表格编辑 '!Y2203="","",'表格编辑 '!Y2203)</f>
        <v>100</v>
      </c>
      <c r="X2201" s="123">
        <f>IF('表格编辑 '!Z2203="","",'表格编辑 '!Z2203)</f>
        <v>100</v>
      </c>
      <c r="Y2201" s="123">
        <f>IF('表格编辑 '!AA2203="","",'表格编辑 '!AA2203)</f>
        <v>100</v>
      </c>
      <c r="Z2201" s="123">
        <f>IF('表格编辑 '!AB2203="","",'表格编辑 '!AB2203)</f>
        <v>100</v>
      </c>
      <c r="AA2201" s="123">
        <f>IF('表格编辑 '!AC2203="","",'表格编辑 '!AC2203)</f>
        <v>100</v>
      </c>
      <c r="AB2201" s="123">
        <f>IF('表格编辑 '!AD2203="","",'表格编辑 '!AD2203)</f>
        <v>100</v>
      </c>
      <c r="AC2201" s="123" t="str">
        <f>IF('表格编辑 '!AE2203="","",'表格编辑 '!AE2203)</f>
        <v/>
      </c>
      <c r="AD2201" s="123">
        <f>IF('表格编辑 '!AF2203="","",'表格编辑 '!AF2203)</f>
        <v>370041</v>
      </c>
    </row>
    <row r="2202" spans="1:30">
      <c r="A2202" s="123">
        <f>IF('表格编辑 '!A2204="","",'表格编辑 '!A2204)</f>
        <v>70095</v>
      </c>
      <c r="B2202" s="123">
        <f>IF('表格编辑 '!B2204="","",'表格编辑 '!B2204)</f>
        <v>40095</v>
      </c>
      <c r="C2202" s="123">
        <f>IF('表格编辑 '!E2204="","",'表格编辑 '!E2204)</f>
        <v>70</v>
      </c>
      <c r="D2202" s="123" t="str">
        <f>IF('表格编辑 '!F2204="","",'表格编辑 '!F2204)</f>
        <v>AI_born_event_2(RECEIVER, ARG0, ARG1, ARG2, ARG3,ARG4)</v>
      </c>
      <c r="E2202" s="123" t="str">
        <f>IF('表格编辑 '!G2204="","",'表格编辑 '!G2204)</f>
        <v>AI_update_event_2(RECEIVER, ARG0, ARG1, ARG2, ARG3,ARG4)</v>
      </c>
      <c r="F2202" s="123" t="str">
        <f>IF('表格编辑 '!H2204="","",'表格编辑 '!H2204)</f>
        <v/>
      </c>
      <c r="G2202" s="123" t="str">
        <f>IF('表格编辑 '!I2204="","",'表格编辑 '!I2204)</f>
        <v/>
      </c>
      <c r="H2202" s="123" t="str">
        <f>IF('表格编辑 '!J2204="","",'表格编辑 '!J2204)</f>
        <v>test_deadth_event(RECEIVER, ARG0, ARG1, ARG2, ARG3,ARG4)</v>
      </c>
      <c r="I2202" s="123">
        <f>IF('表格编辑 '!K2204="","",'表格编辑 '!K2204)</f>
        <v>1</v>
      </c>
      <c r="J2202" s="123">
        <f>IF('表格编辑 '!L2204="","",'表格编辑 '!L2204)</f>
        <v>12000</v>
      </c>
      <c r="K2202" s="123">
        <f>IF('表格编辑 '!M2204="","",'表格编辑 '!M2204)</f>
        <v>4500</v>
      </c>
      <c r="L2202" s="123">
        <f>IF('表格编辑 '!N2204="","",'表格编辑 '!N2204)</f>
        <v>380</v>
      </c>
      <c r="M2202" s="123">
        <f>IF('表格编辑 '!O2204="","",'表格编辑 '!O2204)</f>
        <v>1500</v>
      </c>
      <c r="N2202" s="123">
        <f>IF('表格编辑 '!P2204="","",'表格编辑 '!P2204)</f>
        <v>450</v>
      </c>
      <c r="O2202" s="123">
        <f>IF('表格编辑 '!Q2204="","",'表格编辑 '!Q2204)</f>
        <v>700</v>
      </c>
      <c r="P2202" s="123">
        <f>IF('表格编辑 '!R2204="","",'表格编辑 '!R2204)</f>
        <v>290</v>
      </c>
      <c r="Q2202" s="123">
        <f>IF('表格编辑 '!S2204="","",'表格编辑 '!S2204)</f>
        <v>320</v>
      </c>
      <c r="R2202" s="123" t="str">
        <f>IF('表格编辑 '!T2204="","",'表格编辑 '!T2204)</f>
        <v/>
      </c>
      <c r="S2202" s="123">
        <f>IF('表格编辑 '!U2204="","",'表格编辑 '!U2204)</f>
        <v>76</v>
      </c>
      <c r="T2202" s="123" t="str">
        <f>IF('表格编辑 '!V2204="","",'表格编辑 '!V2204)</f>
        <v/>
      </c>
      <c r="U2202" s="123" t="str">
        <f>IF('表格编辑 '!W2204="","",'表格编辑 '!W2204)</f>
        <v/>
      </c>
      <c r="V2202" s="123" t="str">
        <f>IF('表格编辑 '!X2204="","",'表格编辑 '!X2204)</f>
        <v/>
      </c>
      <c r="W2202" s="123">
        <f>IF('表格编辑 '!Y2204="","",'表格编辑 '!Y2204)</f>
        <v>100</v>
      </c>
      <c r="X2202" s="123">
        <f>IF('表格编辑 '!Z2204="","",'表格编辑 '!Z2204)</f>
        <v>100</v>
      </c>
      <c r="Y2202" s="123">
        <f>IF('表格编辑 '!AA2204="","",'表格编辑 '!AA2204)</f>
        <v>100</v>
      </c>
      <c r="Z2202" s="123">
        <f>IF('表格编辑 '!AB2204="","",'表格编辑 '!AB2204)</f>
        <v>100</v>
      </c>
      <c r="AA2202" s="123">
        <f>IF('表格编辑 '!AC2204="","",'表格编辑 '!AC2204)</f>
        <v>100</v>
      </c>
      <c r="AB2202" s="123">
        <f>IF('表格编辑 '!AD2204="","",'表格编辑 '!AD2204)</f>
        <v>100</v>
      </c>
      <c r="AC2202" s="123" t="str">
        <f>IF('表格编辑 '!AE2204="","",'表格编辑 '!AE2204)</f>
        <v/>
      </c>
      <c r="AD2202" s="123">
        <f>IF('表格编辑 '!AF2204="","",'表格编辑 '!AF2204)</f>
        <v>370042</v>
      </c>
    </row>
    <row r="2203" spans="1:30">
      <c r="A2203" s="123">
        <f>IF('表格编辑 '!A2205="","",'表格编辑 '!A2205)</f>
        <v>70096</v>
      </c>
      <c r="B2203" s="123">
        <f>IF('表格编辑 '!B2205="","",'表格编辑 '!B2205)</f>
        <v>40096</v>
      </c>
      <c r="C2203" s="123">
        <f>IF('表格编辑 '!E2205="","",'表格编辑 '!E2205)</f>
        <v>70</v>
      </c>
      <c r="D2203" s="123" t="str">
        <f>IF('表格编辑 '!F2205="","",'表格编辑 '!F2205)</f>
        <v>AI_born_event_2(RECEIVER, ARG0, ARG1, ARG2, ARG3,ARG4)</v>
      </c>
      <c r="E2203" s="123" t="str">
        <f>IF('表格编辑 '!G2205="","",'表格编辑 '!G2205)</f>
        <v>AI_update_event_2(RECEIVER, ARG0, ARG1, ARG2, ARG3,ARG4)</v>
      </c>
      <c r="F2203" s="123" t="str">
        <f>IF('表格编辑 '!H2205="","",'表格编辑 '!H2205)</f>
        <v/>
      </c>
      <c r="G2203" s="123" t="str">
        <f>IF('表格编辑 '!I2205="","",'表格编辑 '!I2205)</f>
        <v/>
      </c>
      <c r="H2203" s="123" t="str">
        <f>IF('表格编辑 '!J2205="","",'表格编辑 '!J2205)</f>
        <v>test_deadth_event(RECEIVER, ARG0, ARG1, ARG2, ARG3,ARG4)</v>
      </c>
      <c r="I2203" s="123">
        <f>IF('表格编辑 '!K2205="","",'表格编辑 '!K2205)</f>
        <v>1</v>
      </c>
      <c r="J2203" s="123">
        <f>IF('表格编辑 '!L2205="","",'表格编辑 '!L2205)</f>
        <v>14000</v>
      </c>
      <c r="K2203" s="123">
        <f>IF('表格编辑 '!M2205="","",'表格编辑 '!M2205)</f>
        <v>4500</v>
      </c>
      <c r="L2203" s="123">
        <f>IF('表格编辑 '!N2205="","",'表格编辑 '!N2205)</f>
        <v>420</v>
      </c>
      <c r="M2203" s="123">
        <f>IF('表格编辑 '!O2205="","",'表格编辑 '!O2205)</f>
        <v>220</v>
      </c>
      <c r="N2203" s="123">
        <f>IF('表格编辑 '!P2205="","",'表格编辑 '!P2205)</f>
        <v>550</v>
      </c>
      <c r="O2203" s="123">
        <f>IF('表格编辑 '!Q2205="","",'表格编辑 '!Q2205)</f>
        <v>1500</v>
      </c>
      <c r="P2203" s="123">
        <f>IF('表格编辑 '!R2205="","",'表格编辑 '!R2205)</f>
        <v>300</v>
      </c>
      <c r="Q2203" s="123">
        <f>IF('表格编辑 '!S2205="","",'表格编辑 '!S2205)</f>
        <v>320</v>
      </c>
      <c r="R2203" s="123" t="str">
        <f>IF('表格编辑 '!T2205="","",'表格编辑 '!T2205)</f>
        <v/>
      </c>
      <c r="S2203" s="123">
        <f>IF('表格编辑 '!U2205="","",'表格编辑 '!U2205)</f>
        <v>76</v>
      </c>
      <c r="T2203" s="123" t="str">
        <f>IF('表格编辑 '!V2205="","",'表格编辑 '!V2205)</f>
        <v/>
      </c>
      <c r="U2203" s="123" t="str">
        <f>IF('表格编辑 '!W2205="","",'表格编辑 '!W2205)</f>
        <v/>
      </c>
      <c r="V2203" s="123" t="str">
        <f>IF('表格编辑 '!X2205="","",'表格编辑 '!X2205)</f>
        <v/>
      </c>
      <c r="W2203" s="123">
        <f>IF('表格编辑 '!Y2205="","",'表格编辑 '!Y2205)</f>
        <v>100</v>
      </c>
      <c r="X2203" s="123">
        <f>IF('表格编辑 '!Z2205="","",'表格编辑 '!Z2205)</f>
        <v>100</v>
      </c>
      <c r="Y2203" s="123">
        <f>IF('表格编辑 '!AA2205="","",'表格编辑 '!AA2205)</f>
        <v>100</v>
      </c>
      <c r="Z2203" s="123">
        <f>IF('表格编辑 '!AB2205="","",'表格编辑 '!AB2205)</f>
        <v>100</v>
      </c>
      <c r="AA2203" s="123">
        <f>IF('表格编辑 '!AC2205="","",'表格编辑 '!AC2205)</f>
        <v>100</v>
      </c>
      <c r="AB2203" s="123">
        <f>IF('表格编辑 '!AD2205="","",'表格编辑 '!AD2205)</f>
        <v>100</v>
      </c>
      <c r="AC2203" s="123" t="str">
        <f>IF('表格编辑 '!AE2205="","",'表格编辑 '!AE2205)</f>
        <v/>
      </c>
      <c r="AD2203" s="123">
        <f>IF('表格编辑 '!AF2205="","",'表格编辑 '!AF2205)</f>
        <v>370041</v>
      </c>
    </row>
    <row r="2204" spans="1:30">
      <c r="A2204" s="123">
        <f>IF('表格编辑 '!A2206="","",'表格编辑 '!A2206)</f>
        <v>70097</v>
      </c>
      <c r="B2204" s="123">
        <f>IF('表格编辑 '!B2206="","",'表格编辑 '!B2206)</f>
        <v>40097</v>
      </c>
      <c r="C2204" s="123">
        <f>IF('表格编辑 '!E2206="","",'表格编辑 '!E2206)</f>
        <v>70</v>
      </c>
      <c r="D2204" s="123" t="str">
        <f>IF('表格编辑 '!F2206="","",'表格编辑 '!F2206)</f>
        <v>AI_born_event_2(RECEIVER, ARG0, ARG1, ARG2, ARG3,ARG4)</v>
      </c>
      <c r="E2204" s="123" t="str">
        <f>IF('表格编辑 '!G2206="","",'表格编辑 '!G2206)</f>
        <v>AI_update_event_2(RECEIVER, ARG0, ARG1, ARG2, ARG3,ARG4)</v>
      </c>
      <c r="F2204" s="123" t="str">
        <f>IF('表格编辑 '!H2206="","",'表格编辑 '!H2206)</f>
        <v/>
      </c>
      <c r="G2204" s="123" t="str">
        <f>IF('表格编辑 '!I2206="","",'表格编辑 '!I2206)</f>
        <v/>
      </c>
      <c r="H2204" s="123" t="str">
        <f>IF('表格编辑 '!J2206="","",'表格编辑 '!J2206)</f>
        <v>test_deadth_event(RECEIVER, ARG0, ARG1, ARG2, ARG3,ARG4)</v>
      </c>
      <c r="I2204" s="123">
        <f>IF('表格编辑 '!K2206="","",'表格编辑 '!K2206)</f>
        <v>1</v>
      </c>
      <c r="J2204" s="123">
        <f>IF('表格编辑 '!L2206="","",'表格编辑 '!L2206)</f>
        <v>16000</v>
      </c>
      <c r="K2204" s="123">
        <f>IF('表格编辑 '!M2206="","",'表格编辑 '!M2206)</f>
        <v>4500</v>
      </c>
      <c r="L2204" s="123">
        <f>IF('表格编辑 '!N2206="","",'表格编辑 '!N2206)</f>
        <v>450</v>
      </c>
      <c r="M2204" s="123">
        <f>IF('表格编辑 '!O2206="","",'表格编辑 '!O2206)</f>
        <v>1500</v>
      </c>
      <c r="N2204" s="123">
        <f>IF('表格编辑 '!P2206="","",'表格编辑 '!P2206)</f>
        <v>550</v>
      </c>
      <c r="O2204" s="123">
        <f>IF('表格编辑 '!Q2206="","",'表格编辑 '!Q2206)</f>
        <v>700</v>
      </c>
      <c r="P2204" s="123">
        <f>IF('表格编辑 '!R2206="","",'表格编辑 '!R2206)</f>
        <v>310</v>
      </c>
      <c r="Q2204" s="123">
        <f>IF('表格编辑 '!S2206="","",'表格编辑 '!S2206)</f>
        <v>320</v>
      </c>
      <c r="R2204" s="123" t="str">
        <f>IF('表格编辑 '!T2206="","",'表格编辑 '!T2206)</f>
        <v/>
      </c>
      <c r="S2204" s="123">
        <f>IF('表格编辑 '!U2206="","",'表格编辑 '!U2206)</f>
        <v>76</v>
      </c>
      <c r="T2204" s="123" t="str">
        <f>IF('表格编辑 '!V2206="","",'表格编辑 '!V2206)</f>
        <v/>
      </c>
      <c r="U2204" s="123" t="str">
        <f>IF('表格编辑 '!W2206="","",'表格编辑 '!W2206)</f>
        <v/>
      </c>
      <c r="V2204" s="123" t="str">
        <f>IF('表格编辑 '!X2206="","",'表格编辑 '!X2206)</f>
        <v/>
      </c>
      <c r="W2204" s="123">
        <f>IF('表格编辑 '!Y2206="","",'表格编辑 '!Y2206)</f>
        <v>100</v>
      </c>
      <c r="X2204" s="123">
        <f>IF('表格编辑 '!Z2206="","",'表格编辑 '!Z2206)</f>
        <v>100</v>
      </c>
      <c r="Y2204" s="123">
        <f>IF('表格编辑 '!AA2206="","",'表格编辑 '!AA2206)</f>
        <v>100</v>
      </c>
      <c r="Z2204" s="123">
        <f>IF('表格编辑 '!AB2206="","",'表格编辑 '!AB2206)</f>
        <v>100</v>
      </c>
      <c r="AA2204" s="123">
        <f>IF('表格编辑 '!AC2206="","",'表格编辑 '!AC2206)</f>
        <v>100</v>
      </c>
      <c r="AB2204" s="123">
        <f>IF('表格编辑 '!AD2206="","",'表格编辑 '!AD2206)</f>
        <v>100</v>
      </c>
      <c r="AC2204" s="123" t="str">
        <f>IF('表格编辑 '!AE2206="","",'表格编辑 '!AE2206)</f>
        <v/>
      </c>
      <c r="AD2204" s="123">
        <f>IF('表格编辑 '!AF2206="","",'表格编辑 '!AF2206)</f>
        <v>370042</v>
      </c>
    </row>
    <row r="2205" spans="1:30">
      <c r="A2205" s="123">
        <f>IF('表格编辑 '!A2207="","",'表格编辑 '!A2207)</f>
        <v>32017</v>
      </c>
      <c r="B2205" s="123">
        <f>IF('表格编辑 '!B2207="","",'表格编辑 '!B2207)</f>
        <v>10126</v>
      </c>
      <c r="C2205" s="123">
        <f>IF('表格编辑 '!E2207="","",'表格编辑 '!E2207)</f>
        <v>29</v>
      </c>
      <c r="D2205" s="123" t="str">
        <f>IF('表格编辑 '!F2207="","",'表格编辑 '!F2207)</f>
        <v>AI_born_event(RECEIVER, ARG0, ARG1, ARG2, ARG3,ARG4)</v>
      </c>
      <c r="E2205" s="123" t="str">
        <f>IF('表格编辑 '!G2207="","",'表格编辑 '!G2207)</f>
        <v>AI_update_event(RECEIVER, ARG0, ARG1, ARG2, ARG3,ARG4)</v>
      </c>
      <c r="F2205" s="123" t="str">
        <f>IF('表格编辑 '!H2207="","",'表格编辑 '!H2207)</f>
        <v/>
      </c>
      <c r="G2205" s="123" t="str">
        <f>IF('表格编辑 '!I2207="","",'表格编辑 '!I2207)</f>
        <v/>
      </c>
      <c r="H2205" s="123" t="str">
        <f>IF('表格编辑 '!J2207="","",'表格编辑 '!J2207)</f>
        <v>test_deadth_event(RECEIVER, ARG0, ARG1, ARG2, ARG3,ARG4)</v>
      </c>
      <c r="I2205" s="123">
        <f>IF('表格编辑 '!K2207="","",'表格编辑 '!K2207)</f>
        <v>1</v>
      </c>
      <c r="J2205" s="123">
        <f>IF('表格编辑 '!L2207="","",'表格编辑 '!L2207)</f>
        <v>0</v>
      </c>
      <c r="K2205" s="123">
        <f>IF('表格编辑 '!M2207="","",'表格编辑 '!M2207)</f>
        <v>870</v>
      </c>
      <c r="L2205" s="123" t="str">
        <f>IF('表格编辑 '!N2207="","",'表格编辑 '!N2207)</f>
        <v/>
      </c>
      <c r="M2205" s="123" t="str">
        <f>IF('表格编辑 '!O2207="","",'表格编辑 '!O2207)</f>
        <v/>
      </c>
      <c r="N2205" s="123" t="str">
        <f>IF('表格编辑 '!P2207="","",'表格编辑 '!P2207)</f>
        <v/>
      </c>
      <c r="O2205" s="123" t="str">
        <f>IF('表格编辑 '!Q2207="","",'表格编辑 '!Q2207)</f>
        <v/>
      </c>
      <c r="P2205" s="123" t="str">
        <f>IF('表格编辑 '!R2207="","",'表格编辑 '!R2207)</f>
        <v/>
      </c>
      <c r="Q2205" s="123">
        <f>IF('表格编辑 '!S2207="","",'表格编辑 '!S2207)</f>
        <v>320</v>
      </c>
      <c r="R2205" s="123" t="str">
        <f>IF('表格编辑 '!T2207="","",'表格编辑 '!T2207)</f>
        <v/>
      </c>
      <c r="S2205" s="123" t="str">
        <f>IF('表格编辑 '!U2207="","",'表格编辑 '!U2207)</f>
        <v/>
      </c>
      <c r="T2205" s="123" t="str">
        <f>IF('表格编辑 '!V2207="","",'表格编辑 '!V2207)</f>
        <v/>
      </c>
      <c r="U2205" s="123" t="str">
        <f>IF('表格编辑 '!W2207="","",'表格编辑 '!W2207)</f>
        <v/>
      </c>
      <c r="V2205" s="123" t="str">
        <f>IF('表格编辑 '!X2207="","",'表格编辑 '!X2207)</f>
        <v/>
      </c>
      <c r="W2205" s="123" t="str">
        <f>IF('表格编辑 '!Y2207="","",'表格编辑 '!Y2207)</f>
        <v/>
      </c>
      <c r="X2205" s="123" t="str">
        <f>IF('表格编辑 '!Z2207="","",'表格编辑 '!Z2207)</f>
        <v/>
      </c>
      <c r="Y2205" s="123" t="str">
        <f>IF('表格编辑 '!AA2207="","",'表格编辑 '!AA2207)</f>
        <v/>
      </c>
      <c r="Z2205" s="123" t="str">
        <f>IF('表格编辑 '!AB2207="","",'表格编辑 '!AB2207)</f>
        <v/>
      </c>
      <c r="AA2205" s="123" t="str">
        <f>IF('表格编辑 '!AC2207="","",'表格编辑 '!AC2207)</f>
        <v/>
      </c>
      <c r="AB2205" s="123" t="str">
        <f>IF('表格编辑 '!AD2207="","",'表格编辑 '!AD2207)</f>
        <v/>
      </c>
      <c r="AC2205" s="123" t="str">
        <f>IF('表格编辑 '!AE2207="","",'表格编辑 '!AE2207)</f>
        <v/>
      </c>
      <c r="AD2205" s="123">
        <f>IF('表格编辑 '!AF2207="","",'表格编辑 '!AF2207)</f>
        <v>241017</v>
      </c>
    </row>
    <row r="2206" spans="1:30">
      <c r="A2206" s="123">
        <f>IF('表格编辑 '!A2208="","",'表格编辑 '!A2208)</f>
        <v>32018</v>
      </c>
      <c r="B2206" s="123">
        <f>IF('表格编辑 '!B2208="","",'表格编辑 '!B2208)</f>
        <v>10072</v>
      </c>
      <c r="C2206" s="123">
        <f>IF('表格编辑 '!E2208="","",'表格编辑 '!E2208)</f>
        <v>29</v>
      </c>
      <c r="D2206" s="123" t="str">
        <f>IF('表格编辑 '!F2208="","",'表格编辑 '!F2208)</f>
        <v>AI_born_event(RECEIVER, ARG0, ARG1, ARG2, ARG3,ARG4)</v>
      </c>
      <c r="E2206" s="123" t="str">
        <f>IF('表格编辑 '!G2208="","",'表格编辑 '!G2208)</f>
        <v>AI_update_event(RECEIVER, ARG0, ARG1, ARG2, ARG3,ARG4)</v>
      </c>
      <c r="F2206" s="123" t="str">
        <f>IF('表格编辑 '!H2208="","",'表格编辑 '!H2208)</f>
        <v/>
      </c>
      <c r="G2206" s="123" t="str">
        <f>IF('表格编辑 '!I2208="","",'表格编辑 '!I2208)</f>
        <v/>
      </c>
      <c r="H2206" s="123" t="str">
        <f>IF('表格编辑 '!J2208="","",'表格编辑 '!J2208)</f>
        <v>test_deadth_event(RECEIVER, ARG0, ARG1, ARG2, ARG3,ARG4)</v>
      </c>
      <c r="I2206" s="123">
        <f>IF('表格编辑 '!K2208="","",'表格编辑 '!K2208)</f>
        <v>1</v>
      </c>
      <c r="J2206" s="123">
        <f>IF('表格编辑 '!L2208="","",'表格编辑 '!L2208)</f>
        <v>0</v>
      </c>
      <c r="K2206" s="123">
        <f>IF('表格编辑 '!M2208="","",'表格编辑 '!M2208)</f>
        <v>870</v>
      </c>
      <c r="L2206" s="123" t="str">
        <f>IF('表格编辑 '!N2208="","",'表格编辑 '!N2208)</f>
        <v/>
      </c>
      <c r="M2206" s="123" t="str">
        <f>IF('表格编辑 '!O2208="","",'表格编辑 '!O2208)</f>
        <v/>
      </c>
      <c r="N2206" s="123" t="str">
        <f>IF('表格编辑 '!P2208="","",'表格编辑 '!P2208)</f>
        <v/>
      </c>
      <c r="O2206" s="123" t="str">
        <f>IF('表格编辑 '!Q2208="","",'表格编辑 '!Q2208)</f>
        <v/>
      </c>
      <c r="P2206" s="123" t="str">
        <f>IF('表格编辑 '!R2208="","",'表格编辑 '!R2208)</f>
        <v/>
      </c>
      <c r="Q2206" s="123">
        <f>IF('表格编辑 '!S2208="","",'表格编辑 '!S2208)</f>
        <v>320</v>
      </c>
      <c r="R2206" s="123" t="str">
        <f>IF('表格编辑 '!T2208="","",'表格编辑 '!T2208)</f>
        <v/>
      </c>
      <c r="S2206" s="123" t="str">
        <f>IF('表格编辑 '!U2208="","",'表格编辑 '!U2208)</f>
        <v/>
      </c>
      <c r="T2206" s="123" t="str">
        <f>IF('表格编辑 '!V2208="","",'表格编辑 '!V2208)</f>
        <v/>
      </c>
      <c r="U2206" s="123" t="str">
        <f>IF('表格编辑 '!W2208="","",'表格编辑 '!W2208)</f>
        <v/>
      </c>
      <c r="V2206" s="123" t="str">
        <f>IF('表格编辑 '!X2208="","",'表格编辑 '!X2208)</f>
        <v/>
      </c>
      <c r="W2206" s="123" t="str">
        <f>IF('表格编辑 '!Y2208="","",'表格编辑 '!Y2208)</f>
        <v/>
      </c>
      <c r="X2206" s="123" t="str">
        <f>IF('表格编辑 '!Z2208="","",'表格编辑 '!Z2208)</f>
        <v/>
      </c>
      <c r="Y2206" s="123" t="str">
        <f>IF('表格编辑 '!AA2208="","",'表格编辑 '!AA2208)</f>
        <v/>
      </c>
      <c r="Z2206" s="123" t="str">
        <f>IF('表格编辑 '!AB2208="","",'表格编辑 '!AB2208)</f>
        <v/>
      </c>
      <c r="AA2206" s="123" t="str">
        <f>IF('表格编辑 '!AC2208="","",'表格编辑 '!AC2208)</f>
        <v/>
      </c>
      <c r="AB2206" s="123" t="str">
        <f>IF('表格编辑 '!AD2208="","",'表格编辑 '!AD2208)</f>
        <v/>
      </c>
      <c r="AC2206" s="123" t="str">
        <f>IF('表格编辑 '!AE2208="","",'表格编辑 '!AE2208)</f>
        <v/>
      </c>
      <c r="AD2206" s="123">
        <f>IF('表格编辑 '!AF2208="","",'表格编辑 '!AF2208)</f>
        <v>241018</v>
      </c>
    </row>
    <row r="2207" spans="1:30">
      <c r="A2207" s="123">
        <f>IF('表格编辑 '!A2209="","",'表格编辑 '!A2209)</f>
        <v>32019</v>
      </c>
      <c r="B2207" s="123">
        <f>IF('表格编辑 '!B2209="","",'表格编辑 '!B2209)</f>
        <v>10132</v>
      </c>
      <c r="C2207" s="123">
        <f>IF('表格编辑 '!E2209="","",'表格编辑 '!E2209)</f>
        <v>29</v>
      </c>
      <c r="D2207" s="123" t="str">
        <f>IF('表格编辑 '!F2209="","",'表格编辑 '!F2209)</f>
        <v>AI_born_event(RECEIVER, ARG0, ARG1, ARG2, ARG3,ARG4)</v>
      </c>
      <c r="E2207" s="123" t="str">
        <f>IF('表格编辑 '!G2209="","",'表格编辑 '!G2209)</f>
        <v>AI_update_event(RECEIVER, ARG0, ARG1, ARG2, ARG3,ARG4)</v>
      </c>
      <c r="F2207" s="123" t="str">
        <f>IF('表格编辑 '!H2209="","",'表格编辑 '!H2209)</f>
        <v/>
      </c>
      <c r="G2207" s="123" t="str">
        <f>IF('表格编辑 '!I2209="","",'表格编辑 '!I2209)</f>
        <v/>
      </c>
      <c r="H2207" s="123" t="str">
        <f>IF('表格编辑 '!J2209="","",'表格编辑 '!J2209)</f>
        <v>test_deadth_event(RECEIVER, ARG0, ARG1, ARG2, ARG3,ARG4)</v>
      </c>
      <c r="I2207" s="123">
        <f>IF('表格编辑 '!K2209="","",'表格编辑 '!K2209)</f>
        <v>1</v>
      </c>
      <c r="J2207" s="123">
        <f>IF('表格编辑 '!L2209="","",'表格编辑 '!L2209)</f>
        <v>0</v>
      </c>
      <c r="K2207" s="123">
        <f>IF('表格编辑 '!M2209="","",'表格编辑 '!M2209)</f>
        <v>870</v>
      </c>
      <c r="L2207" s="123" t="str">
        <f>IF('表格编辑 '!N2209="","",'表格编辑 '!N2209)</f>
        <v/>
      </c>
      <c r="M2207" s="123" t="str">
        <f>IF('表格编辑 '!O2209="","",'表格编辑 '!O2209)</f>
        <v/>
      </c>
      <c r="N2207" s="123" t="str">
        <f>IF('表格编辑 '!P2209="","",'表格编辑 '!P2209)</f>
        <v/>
      </c>
      <c r="O2207" s="123" t="str">
        <f>IF('表格编辑 '!Q2209="","",'表格编辑 '!Q2209)</f>
        <v/>
      </c>
      <c r="P2207" s="123" t="str">
        <f>IF('表格编辑 '!R2209="","",'表格编辑 '!R2209)</f>
        <v/>
      </c>
      <c r="Q2207" s="123">
        <f>IF('表格编辑 '!S2209="","",'表格编辑 '!S2209)</f>
        <v>320</v>
      </c>
      <c r="R2207" s="123" t="str">
        <f>IF('表格编辑 '!T2209="","",'表格编辑 '!T2209)</f>
        <v/>
      </c>
      <c r="S2207" s="123" t="str">
        <f>IF('表格编辑 '!U2209="","",'表格编辑 '!U2209)</f>
        <v/>
      </c>
      <c r="T2207" s="123" t="str">
        <f>IF('表格编辑 '!V2209="","",'表格编辑 '!V2209)</f>
        <v/>
      </c>
      <c r="U2207" s="123" t="str">
        <f>IF('表格编辑 '!W2209="","",'表格编辑 '!W2209)</f>
        <v/>
      </c>
      <c r="V2207" s="123" t="str">
        <f>IF('表格编辑 '!X2209="","",'表格编辑 '!X2209)</f>
        <v/>
      </c>
      <c r="W2207" s="123" t="str">
        <f>IF('表格编辑 '!Y2209="","",'表格编辑 '!Y2209)</f>
        <v/>
      </c>
      <c r="X2207" s="123" t="str">
        <f>IF('表格编辑 '!Z2209="","",'表格编辑 '!Z2209)</f>
        <v/>
      </c>
      <c r="Y2207" s="123" t="str">
        <f>IF('表格编辑 '!AA2209="","",'表格编辑 '!AA2209)</f>
        <v/>
      </c>
      <c r="Z2207" s="123" t="str">
        <f>IF('表格编辑 '!AB2209="","",'表格编辑 '!AB2209)</f>
        <v/>
      </c>
      <c r="AA2207" s="123" t="str">
        <f>IF('表格编辑 '!AC2209="","",'表格编辑 '!AC2209)</f>
        <v/>
      </c>
      <c r="AB2207" s="123" t="str">
        <f>IF('表格编辑 '!AD2209="","",'表格编辑 '!AD2209)</f>
        <v/>
      </c>
      <c r="AC2207" s="123" t="str">
        <f>IF('表格编辑 '!AE2209="","",'表格编辑 '!AE2209)</f>
        <v/>
      </c>
      <c r="AD2207" s="123">
        <f>IF('表格编辑 '!AF2209="","",'表格编辑 '!AF2209)</f>
        <v>241019</v>
      </c>
    </row>
    <row r="2208" spans="1:30">
      <c r="A2208" s="123">
        <f>IF('表格编辑 '!A2210="","",'表格编辑 '!A2210)</f>
        <v>32020</v>
      </c>
      <c r="B2208" s="123">
        <f>IF('表格编辑 '!B2210="","",'表格编辑 '!B2210)</f>
        <v>10101</v>
      </c>
      <c r="C2208" s="123">
        <f>IF('表格编辑 '!E2210="","",'表格编辑 '!E2210)</f>
        <v>29</v>
      </c>
      <c r="D2208" s="123" t="str">
        <f>IF('表格编辑 '!F2210="","",'表格编辑 '!F2210)</f>
        <v>AI_born_event(RECEIVER, ARG0, ARG1, ARG2, ARG3,ARG4)</v>
      </c>
      <c r="E2208" s="123" t="str">
        <f>IF('表格编辑 '!G2210="","",'表格编辑 '!G2210)</f>
        <v>AI_update_event(RECEIVER, ARG0, ARG1, ARG2, ARG3,ARG4)</v>
      </c>
      <c r="F2208" s="123" t="str">
        <f>IF('表格编辑 '!H2210="","",'表格编辑 '!H2210)</f>
        <v/>
      </c>
      <c r="G2208" s="123" t="str">
        <f>IF('表格编辑 '!I2210="","",'表格编辑 '!I2210)</f>
        <v/>
      </c>
      <c r="H2208" s="123" t="str">
        <f>IF('表格编辑 '!J2210="","",'表格编辑 '!J2210)</f>
        <v>test_deadth_event(RECEIVER, ARG0, ARG1, ARG2, ARG3,ARG4)</v>
      </c>
      <c r="I2208" s="123">
        <f>IF('表格编辑 '!K2210="","",'表格编辑 '!K2210)</f>
        <v>1</v>
      </c>
      <c r="J2208" s="123">
        <f>IF('表格编辑 '!L2210="","",'表格编辑 '!L2210)</f>
        <v>0</v>
      </c>
      <c r="K2208" s="123">
        <f>IF('表格编辑 '!M2210="","",'表格编辑 '!M2210)</f>
        <v>870</v>
      </c>
      <c r="L2208" s="123" t="str">
        <f>IF('表格编辑 '!N2210="","",'表格编辑 '!N2210)</f>
        <v/>
      </c>
      <c r="M2208" s="123" t="str">
        <f>IF('表格编辑 '!O2210="","",'表格编辑 '!O2210)</f>
        <v/>
      </c>
      <c r="N2208" s="123" t="str">
        <f>IF('表格编辑 '!P2210="","",'表格编辑 '!P2210)</f>
        <v/>
      </c>
      <c r="O2208" s="123" t="str">
        <f>IF('表格编辑 '!Q2210="","",'表格编辑 '!Q2210)</f>
        <v/>
      </c>
      <c r="P2208" s="123" t="str">
        <f>IF('表格编辑 '!R2210="","",'表格编辑 '!R2210)</f>
        <v/>
      </c>
      <c r="Q2208" s="123">
        <f>IF('表格编辑 '!S2210="","",'表格编辑 '!S2210)</f>
        <v>320</v>
      </c>
      <c r="R2208" s="123" t="str">
        <f>IF('表格编辑 '!T2210="","",'表格编辑 '!T2210)</f>
        <v/>
      </c>
      <c r="S2208" s="123" t="str">
        <f>IF('表格编辑 '!U2210="","",'表格编辑 '!U2210)</f>
        <v/>
      </c>
      <c r="T2208" s="123" t="str">
        <f>IF('表格编辑 '!V2210="","",'表格编辑 '!V2210)</f>
        <v/>
      </c>
      <c r="U2208" s="123" t="str">
        <f>IF('表格编辑 '!W2210="","",'表格编辑 '!W2210)</f>
        <v/>
      </c>
      <c r="V2208" s="123" t="str">
        <f>IF('表格编辑 '!X2210="","",'表格编辑 '!X2210)</f>
        <v/>
      </c>
      <c r="W2208" s="123" t="str">
        <f>IF('表格编辑 '!Y2210="","",'表格编辑 '!Y2210)</f>
        <v/>
      </c>
      <c r="X2208" s="123" t="str">
        <f>IF('表格编辑 '!Z2210="","",'表格编辑 '!Z2210)</f>
        <v/>
      </c>
      <c r="Y2208" s="123" t="str">
        <f>IF('表格编辑 '!AA2210="","",'表格编辑 '!AA2210)</f>
        <v/>
      </c>
      <c r="Z2208" s="123" t="str">
        <f>IF('表格编辑 '!AB2210="","",'表格编辑 '!AB2210)</f>
        <v/>
      </c>
      <c r="AA2208" s="123" t="str">
        <f>IF('表格编辑 '!AC2210="","",'表格编辑 '!AC2210)</f>
        <v/>
      </c>
      <c r="AB2208" s="123" t="str">
        <f>IF('表格编辑 '!AD2210="","",'表格编辑 '!AD2210)</f>
        <v/>
      </c>
      <c r="AC2208" s="123" t="str">
        <f>IF('表格编辑 '!AE2210="","",'表格编辑 '!AE2210)</f>
        <v/>
      </c>
      <c r="AD2208" s="123">
        <f>IF('表格编辑 '!AF2210="","",'表格编辑 '!AF2210)</f>
        <v>241020</v>
      </c>
    </row>
    <row r="2209" spans="1:30">
      <c r="A2209" s="123">
        <f>IF('表格编辑 '!A2211="","",'表格编辑 '!A2211)</f>
        <v>32021</v>
      </c>
      <c r="B2209" s="123">
        <f>IF('表格编辑 '!B2211="","",'表格编辑 '!B2211)</f>
        <v>10108</v>
      </c>
      <c r="C2209" s="123">
        <f>IF('表格编辑 '!E2211="","",'表格编辑 '!E2211)</f>
        <v>29</v>
      </c>
      <c r="D2209" s="123" t="str">
        <f>IF('表格编辑 '!F2211="","",'表格编辑 '!F2211)</f>
        <v>AI_born_event(RECEIVER, ARG0, ARG1, ARG2, ARG3,ARG4)</v>
      </c>
      <c r="E2209" s="123" t="str">
        <f>IF('表格编辑 '!G2211="","",'表格编辑 '!G2211)</f>
        <v>AI_update_event(RECEIVER, ARG0, ARG1, ARG2, ARG3,ARG4)</v>
      </c>
      <c r="F2209" s="123" t="str">
        <f>IF('表格编辑 '!H2211="","",'表格编辑 '!H2211)</f>
        <v/>
      </c>
      <c r="G2209" s="123" t="str">
        <f>IF('表格编辑 '!I2211="","",'表格编辑 '!I2211)</f>
        <v/>
      </c>
      <c r="H2209" s="123" t="str">
        <f>IF('表格编辑 '!J2211="","",'表格编辑 '!J2211)</f>
        <v>test_deadth_event(RECEIVER, ARG0, ARG1, ARG2, ARG3,ARG4)</v>
      </c>
      <c r="I2209" s="123">
        <f>IF('表格编辑 '!K2211="","",'表格编辑 '!K2211)</f>
        <v>1</v>
      </c>
      <c r="J2209" s="123">
        <f>IF('表格编辑 '!L2211="","",'表格编辑 '!L2211)</f>
        <v>0</v>
      </c>
      <c r="K2209" s="123">
        <f>IF('表格编辑 '!M2211="","",'表格编辑 '!M2211)</f>
        <v>870</v>
      </c>
      <c r="L2209" s="123" t="str">
        <f>IF('表格编辑 '!N2211="","",'表格编辑 '!N2211)</f>
        <v/>
      </c>
      <c r="M2209" s="123" t="str">
        <f>IF('表格编辑 '!O2211="","",'表格编辑 '!O2211)</f>
        <v/>
      </c>
      <c r="N2209" s="123" t="str">
        <f>IF('表格编辑 '!P2211="","",'表格编辑 '!P2211)</f>
        <v/>
      </c>
      <c r="O2209" s="123" t="str">
        <f>IF('表格编辑 '!Q2211="","",'表格编辑 '!Q2211)</f>
        <v/>
      </c>
      <c r="P2209" s="123" t="str">
        <f>IF('表格编辑 '!R2211="","",'表格编辑 '!R2211)</f>
        <v/>
      </c>
      <c r="Q2209" s="123">
        <f>IF('表格编辑 '!S2211="","",'表格编辑 '!S2211)</f>
        <v>320</v>
      </c>
      <c r="R2209" s="123" t="str">
        <f>IF('表格编辑 '!T2211="","",'表格编辑 '!T2211)</f>
        <v/>
      </c>
      <c r="S2209" s="123" t="str">
        <f>IF('表格编辑 '!U2211="","",'表格编辑 '!U2211)</f>
        <v/>
      </c>
      <c r="T2209" s="123" t="str">
        <f>IF('表格编辑 '!V2211="","",'表格编辑 '!V2211)</f>
        <v/>
      </c>
      <c r="U2209" s="123" t="str">
        <f>IF('表格编辑 '!W2211="","",'表格编辑 '!W2211)</f>
        <v/>
      </c>
      <c r="V2209" s="123" t="str">
        <f>IF('表格编辑 '!X2211="","",'表格编辑 '!X2211)</f>
        <v/>
      </c>
      <c r="W2209" s="123" t="str">
        <f>IF('表格编辑 '!Y2211="","",'表格编辑 '!Y2211)</f>
        <v/>
      </c>
      <c r="X2209" s="123" t="str">
        <f>IF('表格编辑 '!Z2211="","",'表格编辑 '!Z2211)</f>
        <v/>
      </c>
      <c r="Y2209" s="123" t="str">
        <f>IF('表格编辑 '!AA2211="","",'表格编辑 '!AA2211)</f>
        <v/>
      </c>
      <c r="Z2209" s="123" t="str">
        <f>IF('表格编辑 '!AB2211="","",'表格编辑 '!AB2211)</f>
        <v/>
      </c>
      <c r="AA2209" s="123" t="str">
        <f>IF('表格编辑 '!AC2211="","",'表格编辑 '!AC2211)</f>
        <v/>
      </c>
      <c r="AB2209" s="123" t="str">
        <f>IF('表格编辑 '!AD2211="","",'表格编辑 '!AD2211)</f>
        <v/>
      </c>
      <c r="AC2209" s="123" t="str">
        <f>IF('表格编辑 '!AE2211="","",'表格编辑 '!AE2211)</f>
        <v/>
      </c>
      <c r="AD2209" s="123">
        <f>IF('表格编辑 '!AF2211="","",'表格编辑 '!AF2211)</f>
        <v>241021</v>
      </c>
    </row>
    <row r="2210" spans="1:30">
      <c r="A2210" s="123">
        <f>IF('表格编辑 '!A2212="","",'表格编辑 '!A2212)</f>
        <v>32022</v>
      </c>
      <c r="B2210" s="123">
        <f>IF('表格编辑 '!B2212="","",'表格编辑 '!B2212)</f>
        <v>10155</v>
      </c>
      <c r="C2210" s="123">
        <f>IF('表格编辑 '!E2212="","",'表格编辑 '!E2212)</f>
        <v>29</v>
      </c>
      <c r="D2210" s="123" t="str">
        <f>IF('表格编辑 '!F2212="","",'表格编辑 '!F2212)</f>
        <v>AI_born_event(RECEIVER, ARG0, ARG1, ARG2, ARG3,ARG4)</v>
      </c>
      <c r="E2210" s="123" t="str">
        <f>IF('表格编辑 '!G2212="","",'表格编辑 '!G2212)</f>
        <v>AI_update_event(RECEIVER, ARG0, ARG1, ARG2, ARG3,ARG4)</v>
      </c>
      <c r="F2210" s="123" t="str">
        <f>IF('表格编辑 '!H2212="","",'表格编辑 '!H2212)</f>
        <v/>
      </c>
      <c r="G2210" s="123" t="str">
        <f>IF('表格编辑 '!I2212="","",'表格编辑 '!I2212)</f>
        <v/>
      </c>
      <c r="H2210" s="123" t="str">
        <f>IF('表格编辑 '!J2212="","",'表格编辑 '!J2212)</f>
        <v>test_deadth_event(RECEIVER, ARG0, ARG1, ARG2, ARG3,ARG4)</v>
      </c>
      <c r="I2210" s="123">
        <f>IF('表格编辑 '!K2212="","",'表格编辑 '!K2212)</f>
        <v>1</v>
      </c>
      <c r="J2210" s="123">
        <f>IF('表格编辑 '!L2212="","",'表格编辑 '!L2212)</f>
        <v>0</v>
      </c>
      <c r="K2210" s="123">
        <f>IF('表格编辑 '!M2212="","",'表格编辑 '!M2212)</f>
        <v>870</v>
      </c>
      <c r="L2210" s="123" t="str">
        <f>IF('表格编辑 '!N2212="","",'表格编辑 '!N2212)</f>
        <v/>
      </c>
      <c r="M2210" s="123" t="str">
        <f>IF('表格编辑 '!O2212="","",'表格编辑 '!O2212)</f>
        <v/>
      </c>
      <c r="N2210" s="123" t="str">
        <f>IF('表格编辑 '!P2212="","",'表格编辑 '!P2212)</f>
        <v/>
      </c>
      <c r="O2210" s="123" t="str">
        <f>IF('表格编辑 '!Q2212="","",'表格编辑 '!Q2212)</f>
        <v/>
      </c>
      <c r="P2210" s="123" t="str">
        <f>IF('表格编辑 '!R2212="","",'表格编辑 '!R2212)</f>
        <v/>
      </c>
      <c r="Q2210" s="123">
        <f>IF('表格编辑 '!S2212="","",'表格编辑 '!S2212)</f>
        <v>320</v>
      </c>
      <c r="R2210" s="123" t="str">
        <f>IF('表格编辑 '!T2212="","",'表格编辑 '!T2212)</f>
        <v/>
      </c>
      <c r="S2210" s="123" t="str">
        <f>IF('表格编辑 '!U2212="","",'表格编辑 '!U2212)</f>
        <v/>
      </c>
      <c r="T2210" s="123" t="str">
        <f>IF('表格编辑 '!V2212="","",'表格编辑 '!V2212)</f>
        <v/>
      </c>
      <c r="U2210" s="123" t="str">
        <f>IF('表格编辑 '!W2212="","",'表格编辑 '!W2212)</f>
        <v/>
      </c>
      <c r="V2210" s="123" t="str">
        <f>IF('表格编辑 '!X2212="","",'表格编辑 '!X2212)</f>
        <v/>
      </c>
      <c r="W2210" s="123" t="str">
        <f>IF('表格编辑 '!Y2212="","",'表格编辑 '!Y2212)</f>
        <v/>
      </c>
      <c r="X2210" s="123" t="str">
        <f>IF('表格编辑 '!Z2212="","",'表格编辑 '!Z2212)</f>
        <v/>
      </c>
      <c r="Y2210" s="123" t="str">
        <f>IF('表格编辑 '!AA2212="","",'表格编辑 '!AA2212)</f>
        <v/>
      </c>
      <c r="Z2210" s="123" t="str">
        <f>IF('表格编辑 '!AB2212="","",'表格编辑 '!AB2212)</f>
        <v/>
      </c>
      <c r="AA2210" s="123" t="str">
        <f>IF('表格编辑 '!AC2212="","",'表格编辑 '!AC2212)</f>
        <v/>
      </c>
      <c r="AB2210" s="123" t="str">
        <f>IF('表格编辑 '!AD2212="","",'表格编辑 '!AD2212)</f>
        <v/>
      </c>
      <c r="AC2210" s="123" t="str">
        <f>IF('表格编辑 '!AE2212="","",'表格编辑 '!AE2212)</f>
        <v/>
      </c>
      <c r="AD2210" s="123">
        <f>IF('表格编辑 '!AF2212="","",'表格编辑 '!AF2212)</f>
        <v>241022</v>
      </c>
    </row>
    <row r="2211" spans="1:30">
      <c r="A2211" s="123">
        <f>IF('表格编辑 '!A2213="","",'表格编辑 '!A2213)</f>
        <v>32023</v>
      </c>
      <c r="B2211" s="123">
        <f>IF('表格编辑 '!B2213="","",'表格编辑 '!B2213)</f>
        <v>10125</v>
      </c>
      <c r="C2211" s="123">
        <f>IF('表格编辑 '!E2213="","",'表格编辑 '!E2213)</f>
        <v>29</v>
      </c>
      <c r="D2211" s="123" t="str">
        <f>IF('表格编辑 '!F2213="","",'表格编辑 '!F2213)</f>
        <v>AI_born_event(RECEIVER, ARG0, ARG1, ARG2, ARG3,ARG4)</v>
      </c>
      <c r="E2211" s="123" t="str">
        <f>IF('表格编辑 '!G2213="","",'表格编辑 '!G2213)</f>
        <v>AI_update_event(RECEIVER, ARG0, ARG1, ARG2, ARG3,ARG4)</v>
      </c>
      <c r="F2211" s="123" t="str">
        <f>IF('表格编辑 '!H2213="","",'表格编辑 '!H2213)</f>
        <v/>
      </c>
      <c r="G2211" s="123" t="str">
        <f>IF('表格编辑 '!I2213="","",'表格编辑 '!I2213)</f>
        <v/>
      </c>
      <c r="H2211" s="123" t="str">
        <f>IF('表格编辑 '!J2213="","",'表格编辑 '!J2213)</f>
        <v>test_deadth_event(RECEIVER, ARG0, ARG1, ARG2, ARG3,ARG4)</v>
      </c>
      <c r="I2211" s="123">
        <f>IF('表格编辑 '!K2213="","",'表格编辑 '!K2213)</f>
        <v>1</v>
      </c>
      <c r="J2211" s="123">
        <f>IF('表格编辑 '!L2213="","",'表格编辑 '!L2213)</f>
        <v>0</v>
      </c>
      <c r="K2211" s="123">
        <f>IF('表格编辑 '!M2213="","",'表格编辑 '!M2213)</f>
        <v>870</v>
      </c>
      <c r="L2211" s="123" t="str">
        <f>IF('表格编辑 '!N2213="","",'表格编辑 '!N2213)</f>
        <v/>
      </c>
      <c r="M2211" s="123" t="str">
        <f>IF('表格编辑 '!O2213="","",'表格编辑 '!O2213)</f>
        <v/>
      </c>
      <c r="N2211" s="123" t="str">
        <f>IF('表格编辑 '!P2213="","",'表格编辑 '!P2213)</f>
        <v/>
      </c>
      <c r="O2211" s="123" t="str">
        <f>IF('表格编辑 '!Q2213="","",'表格编辑 '!Q2213)</f>
        <v/>
      </c>
      <c r="P2211" s="123" t="str">
        <f>IF('表格编辑 '!R2213="","",'表格编辑 '!R2213)</f>
        <v/>
      </c>
      <c r="Q2211" s="123">
        <f>IF('表格编辑 '!S2213="","",'表格编辑 '!S2213)</f>
        <v>320</v>
      </c>
      <c r="R2211" s="123" t="str">
        <f>IF('表格编辑 '!T2213="","",'表格编辑 '!T2213)</f>
        <v/>
      </c>
      <c r="S2211" s="123" t="str">
        <f>IF('表格编辑 '!U2213="","",'表格编辑 '!U2213)</f>
        <v/>
      </c>
      <c r="T2211" s="123" t="str">
        <f>IF('表格编辑 '!V2213="","",'表格编辑 '!V2213)</f>
        <v/>
      </c>
      <c r="U2211" s="123" t="str">
        <f>IF('表格编辑 '!W2213="","",'表格编辑 '!W2213)</f>
        <v/>
      </c>
      <c r="V2211" s="123" t="str">
        <f>IF('表格编辑 '!X2213="","",'表格编辑 '!X2213)</f>
        <v/>
      </c>
      <c r="W2211" s="123" t="str">
        <f>IF('表格编辑 '!Y2213="","",'表格编辑 '!Y2213)</f>
        <v/>
      </c>
      <c r="X2211" s="123" t="str">
        <f>IF('表格编辑 '!Z2213="","",'表格编辑 '!Z2213)</f>
        <v/>
      </c>
      <c r="Y2211" s="123" t="str">
        <f>IF('表格编辑 '!AA2213="","",'表格编辑 '!AA2213)</f>
        <v/>
      </c>
      <c r="Z2211" s="123" t="str">
        <f>IF('表格编辑 '!AB2213="","",'表格编辑 '!AB2213)</f>
        <v/>
      </c>
      <c r="AA2211" s="123" t="str">
        <f>IF('表格编辑 '!AC2213="","",'表格编辑 '!AC2213)</f>
        <v/>
      </c>
      <c r="AB2211" s="123" t="str">
        <f>IF('表格编辑 '!AD2213="","",'表格编辑 '!AD2213)</f>
        <v/>
      </c>
      <c r="AC2211" s="123" t="str">
        <f>IF('表格编辑 '!AE2213="","",'表格编辑 '!AE2213)</f>
        <v/>
      </c>
      <c r="AD2211" s="123">
        <f>IF('表格编辑 '!AF2213="","",'表格编辑 '!AF2213)</f>
        <v>241023</v>
      </c>
    </row>
    <row r="2212" spans="1:30">
      <c r="A2212" s="123">
        <f>IF('表格编辑 '!A2214="","",'表格编辑 '!A2214)</f>
        <v>32024</v>
      </c>
      <c r="B2212" s="123">
        <f>IF('表格编辑 '!B2214="","",'表格编辑 '!B2214)</f>
        <v>10035</v>
      </c>
      <c r="C2212" s="123">
        <f>IF('表格编辑 '!E2214="","",'表格编辑 '!E2214)</f>
        <v>29</v>
      </c>
      <c r="D2212" s="123" t="str">
        <f>IF('表格编辑 '!F2214="","",'表格编辑 '!F2214)</f>
        <v>AI_born_event(RECEIVER, ARG0, ARG1, ARG2, ARG3,ARG4)</v>
      </c>
      <c r="E2212" s="123" t="str">
        <f>IF('表格编辑 '!G2214="","",'表格编辑 '!G2214)</f>
        <v>AI_update_event(RECEIVER, ARG0, ARG1, ARG2, ARG3,ARG4)</v>
      </c>
      <c r="F2212" s="123" t="str">
        <f>IF('表格编辑 '!H2214="","",'表格编辑 '!H2214)</f>
        <v/>
      </c>
      <c r="G2212" s="123" t="str">
        <f>IF('表格编辑 '!I2214="","",'表格编辑 '!I2214)</f>
        <v/>
      </c>
      <c r="H2212" s="123" t="str">
        <f>IF('表格编辑 '!J2214="","",'表格编辑 '!J2214)</f>
        <v>test_deadth_event(RECEIVER, ARG0, ARG1, ARG2, ARG3,ARG4)</v>
      </c>
      <c r="I2212" s="123">
        <f>IF('表格编辑 '!K2214="","",'表格编辑 '!K2214)</f>
        <v>1</v>
      </c>
      <c r="J2212" s="123">
        <f>IF('表格编辑 '!L2214="","",'表格编辑 '!L2214)</f>
        <v>0</v>
      </c>
      <c r="K2212" s="123">
        <f>IF('表格编辑 '!M2214="","",'表格编辑 '!M2214)</f>
        <v>870</v>
      </c>
      <c r="L2212" s="123" t="str">
        <f>IF('表格编辑 '!N2214="","",'表格编辑 '!N2214)</f>
        <v/>
      </c>
      <c r="M2212" s="123" t="str">
        <f>IF('表格编辑 '!O2214="","",'表格编辑 '!O2214)</f>
        <v/>
      </c>
      <c r="N2212" s="123" t="str">
        <f>IF('表格编辑 '!P2214="","",'表格编辑 '!P2214)</f>
        <v/>
      </c>
      <c r="O2212" s="123" t="str">
        <f>IF('表格编辑 '!Q2214="","",'表格编辑 '!Q2214)</f>
        <v/>
      </c>
      <c r="P2212" s="123" t="str">
        <f>IF('表格编辑 '!R2214="","",'表格编辑 '!R2214)</f>
        <v/>
      </c>
      <c r="Q2212" s="123">
        <f>IF('表格编辑 '!S2214="","",'表格编辑 '!S2214)</f>
        <v>320</v>
      </c>
      <c r="R2212" s="123" t="str">
        <f>IF('表格编辑 '!T2214="","",'表格编辑 '!T2214)</f>
        <v/>
      </c>
      <c r="S2212" s="123" t="str">
        <f>IF('表格编辑 '!U2214="","",'表格编辑 '!U2214)</f>
        <v/>
      </c>
      <c r="T2212" s="123" t="str">
        <f>IF('表格编辑 '!V2214="","",'表格编辑 '!V2214)</f>
        <v/>
      </c>
      <c r="U2212" s="123" t="str">
        <f>IF('表格编辑 '!W2214="","",'表格编辑 '!W2214)</f>
        <v/>
      </c>
      <c r="V2212" s="123" t="str">
        <f>IF('表格编辑 '!X2214="","",'表格编辑 '!X2214)</f>
        <v/>
      </c>
      <c r="W2212" s="123" t="str">
        <f>IF('表格编辑 '!Y2214="","",'表格编辑 '!Y2214)</f>
        <v/>
      </c>
      <c r="X2212" s="123" t="str">
        <f>IF('表格编辑 '!Z2214="","",'表格编辑 '!Z2214)</f>
        <v/>
      </c>
      <c r="Y2212" s="123" t="str">
        <f>IF('表格编辑 '!AA2214="","",'表格编辑 '!AA2214)</f>
        <v/>
      </c>
      <c r="Z2212" s="123" t="str">
        <f>IF('表格编辑 '!AB2214="","",'表格编辑 '!AB2214)</f>
        <v/>
      </c>
      <c r="AA2212" s="123" t="str">
        <f>IF('表格编辑 '!AC2214="","",'表格编辑 '!AC2214)</f>
        <v/>
      </c>
      <c r="AB2212" s="123" t="str">
        <f>IF('表格编辑 '!AD2214="","",'表格编辑 '!AD2214)</f>
        <v/>
      </c>
      <c r="AC2212" s="123" t="str">
        <f>IF('表格编辑 '!AE2214="","",'表格编辑 '!AE2214)</f>
        <v/>
      </c>
      <c r="AD2212" s="123">
        <f>IF('表格编辑 '!AF2214="","",'表格编辑 '!AF2214)</f>
        <v>241024</v>
      </c>
    </row>
    <row r="2213" spans="1:30">
      <c r="A2213" s="123">
        <f>IF('表格编辑 '!A2215="","",'表格编辑 '!A2215)</f>
        <v>32025</v>
      </c>
      <c r="B2213" s="123">
        <f>IF('表格编辑 '!B2215="","",'表格编辑 '!B2215)</f>
        <v>10035</v>
      </c>
      <c r="C2213" s="123">
        <f>IF('表格编辑 '!E2215="","",'表格编辑 '!E2215)</f>
        <v>29</v>
      </c>
      <c r="D2213" s="123" t="str">
        <f>IF('表格编辑 '!F2215="","",'表格编辑 '!F2215)</f>
        <v>AI_born_event(RECEIVER, ARG0, ARG1, ARG2, ARG3,ARG4)</v>
      </c>
      <c r="E2213" s="123" t="str">
        <f>IF('表格编辑 '!G2215="","",'表格编辑 '!G2215)</f>
        <v>AI_update_event(RECEIVER, ARG0, ARG1, ARG2, ARG3,ARG4)</v>
      </c>
      <c r="F2213" s="123" t="str">
        <f>IF('表格编辑 '!H2215="","",'表格编辑 '!H2215)</f>
        <v/>
      </c>
      <c r="G2213" s="123" t="str">
        <f>IF('表格编辑 '!I2215="","",'表格编辑 '!I2215)</f>
        <v/>
      </c>
      <c r="H2213" s="123" t="str">
        <f>IF('表格编辑 '!J2215="","",'表格编辑 '!J2215)</f>
        <v>test_deadth_event(RECEIVER, ARG0, ARG1, ARG2, ARG3,ARG4)</v>
      </c>
      <c r="I2213" s="123">
        <f>IF('表格编辑 '!K2215="","",'表格编辑 '!K2215)</f>
        <v>1</v>
      </c>
      <c r="J2213" s="123">
        <f>IF('表格编辑 '!L2215="","",'表格编辑 '!L2215)</f>
        <v>0</v>
      </c>
      <c r="K2213" s="123">
        <f>IF('表格编辑 '!M2215="","",'表格编辑 '!M2215)</f>
        <v>870</v>
      </c>
      <c r="L2213" s="123" t="str">
        <f>IF('表格编辑 '!N2215="","",'表格编辑 '!N2215)</f>
        <v/>
      </c>
      <c r="M2213" s="123" t="str">
        <f>IF('表格编辑 '!O2215="","",'表格编辑 '!O2215)</f>
        <v/>
      </c>
      <c r="N2213" s="123" t="str">
        <f>IF('表格编辑 '!P2215="","",'表格编辑 '!P2215)</f>
        <v/>
      </c>
      <c r="O2213" s="123" t="str">
        <f>IF('表格编辑 '!Q2215="","",'表格编辑 '!Q2215)</f>
        <v/>
      </c>
      <c r="P2213" s="123" t="str">
        <f>IF('表格编辑 '!R2215="","",'表格编辑 '!R2215)</f>
        <v/>
      </c>
      <c r="Q2213" s="123">
        <f>IF('表格编辑 '!S2215="","",'表格编辑 '!S2215)</f>
        <v>320</v>
      </c>
      <c r="R2213" s="123" t="str">
        <f>IF('表格编辑 '!T2215="","",'表格编辑 '!T2215)</f>
        <v/>
      </c>
      <c r="S2213" s="123" t="str">
        <f>IF('表格编辑 '!U2215="","",'表格编辑 '!U2215)</f>
        <v/>
      </c>
      <c r="T2213" s="123" t="str">
        <f>IF('表格编辑 '!V2215="","",'表格编辑 '!V2215)</f>
        <v/>
      </c>
      <c r="U2213" s="123" t="str">
        <f>IF('表格编辑 '!W2215="","",'表格编辑 '!W2215)</f>
        <v/>
      </c>
      <c r="V2213" s="123" t="str">
        <f>IF('表格编辑 '!X2215="","",'表格编辑 '!X2215)</f>
        <v/>
      </c>
      <c r="W2213" s="123" t="str">
        <f>IF('表格编辑 '!Y2215="","",'表格编辑 '!Y2215)</f>
        <v/>
      </c>
      <c r="X2213" s="123" t="str">
        <f>IF('表格编辑 '!Z2215="","",'表格编辑 '!Z2215)</f>
        <v/>
      </c>
      <c r="Y2213" s="123" t="str">
        <f>IF('表格编辑 '!AA2215="","",'表格编辑 '!AA2215)</f>
        <v/>
      </c>
      <c r="Z2213" s="123" t="str">
        <f>IF('表格编辑 '!AB2215="","",'表格编辑 '!AB2215)</f>
        <v/>
      </c>
      <c r="AA2213" s="123" t="str">
        <f>IF('表格编辑 '!AC2215="","",'表格编辑 '!AC2215)</f>
        <v/>
      </c>
      <c r="AB2213" s="123" t="str">
        <f>IF('表格编辑 '!AD2215="","",'表格编辑 '!AD2215)</f>
        <v/>
      </c>
      <c r="AC2213" s="123" t="str">
        <f>IF('表格编辑 '!AE2215="","",'表格编辑 '!AE2215)</f>
        <v/>
      </c>
      <c r="AD2213" s="123">
        <f>IF('表格编辑 '!AF2215="","",'表格编辑 '!AF2215)</f>
        <v>241025</v>
      </c>
    </row>
    <row r="2214" spans="1:30">
      <c r="A2214" s="123">
        <f>IF('表格编辑 '!A2216="","",'表格编辑 '!A2216)</f>
        <v>32026</v>
      </c>
      <c r="B2214" s="123">
        <f>IF('表格编辑 '!B2216="","",'表格编辑 '!B2216)</f>
        <v>10101</v>
      </c>
      <c r="C2214" s="123">
        <f>IF('表格编辑 '!E2216="","",'表格编辑 '!E2216)</f>
        <v>29</v>
      </c>
      <c r="D2214" s="123" t="str">
        <f>IF('表格编辑 '!F2216="","",'表格编辑 '!F2216)</f>
        <v>AI_born_event(RECEIVER, ARG0, ARG1, ARG2, ARG3,ARG4)</v>
      </c>
      <c r="E2214" s="123" t="str">
        <f>IF('表格编辑 '!G2216="","",'表格编辑 '!G2216)</f>
        <v>AI_update_event(RECEIVER, ARG0, ARG1, ARG2, ARG3,ARG4)</v>
      </c>
      <c r="F2214" s="123" t="str">
        <f>IF('表格编辑 '!H2216="","",'表格编辑 '!H2216)</f>
        <v/>
      </c>
      <c r="G2214" s="123" t="str">
        <f>IF('表格编辑 '!I2216="","",'表格编辑 '!I2216)</f>
        <v/>
      </c>
      <c r="H2214" s="123" t="str">
        <f>IF('表格编辑 '!J2216="","",'表格编辑 '!J2216)</f>
        <v>test_deadth_event(RECEIVER, ARG0, ARG1, ARG2, ARG3,ARG4)</v>
      </c>
      <c r="I2214" s="123">
        <f>IF('表格编辑 '!K2216="","",'表格编辑 '!K2216)</f>
        <v>1</v>
      </c>
      <c r="J2214" s="123">
        <f>IF('表格编辑 '!L2216="","",'表格编辑 '!L2216)</f>
        <v>0</v>
      </c>
      <c r="K2214" s="123">
        <f>IF('表格编辑 '!M2216="","",'表格编辑 '!M2216)</f>
        <v>870</v>
      </c>
      <c r="L2214" s="123" t="str">
        <f>IF('表格编辑 '!N2216="","",'表格编辑 '!N2216)</f>
        <v/>
      </c>
      <c r="M2214" s="123" t="str">
        <f>IF('表格编辑 '!O2216="","",'表格编辑 '!O2216)</f>
        <v/>
      </c>
      <c r="N2214" s="123" t="str">
        <f>IF('表格编辑 '!P2216="","",'表格编辑 '!P2216)</f>
        <v/>
      </c>
      <c r="O2214" s="123" t="str">
        <f>IF('表格编辑 '!Q2216="","",'表格编辑 '!Q2216)</f>
        <v/>
      </c>
      <c r="P2214" s="123" t="str">
        <f>IF('表格编辑 '!R2216="","",'表格编辑 '!R2216)</f>
        <v/>
      </c>
      <c r="Q2214" s="123">
        <f>IF('表格编辑 '!S2216="","",'表格编辑 '!S2216)</f>
        <v>320</v>
      </c>
      <c r="R2214" s="123" t="str">
        <f>IF('表格编辑 '!T2216="","",'表格编辑 '!T2216)</f>
        <v/>
      </c>
      <c r="S2214" s="123" t="str">
        <f>IF('表格编辑 '!U2216="","",'表格编辑 '!U2216)</f>
        <v/>
      </c>
      <c r="T2214" s="123" t="str">
        <f>IF('表格编辑 '!V2216="","",'表格编辑 '!V2216)</f>
        <v/>
      </c>
      <c r="U2214" s="123" t="str">
        <f>IF('表格编辑 '!W2216="","",'表格编辑 '!W2216)</f>
        <v/>
      </c>
      <c r="V2214" s="123" t="str">
        <f>IF('表格编辑 '!X2216="","",'表格编辑 '!X2216)</f>
        <v/>
      </c>
      <c r="W2214" s="123" t="str">
        <f>IF('表格编辑 '!Y2216="","",'表格编辑 '!Y2216)</f>
        <v/>
      </c>
      <c r="X2214" s="123" t="str">
        <f>IF('表格编辑 '!Z2216="","",'表格编辑 '!Z2216)</f>
        <v/>
      </c>
      <c r="Y2214" s="123" t="str">
        <f>IF('表格编辑 '!AA2216="","",'表格编辑 '!AA2216)</f>
        <v/>
      </c>
      <c r="Z2214" s="123" t="str">
        <f>IF('表格编辑 '!AB2216="","",'表格编辑 '!AB2216)</f>
        <v/>
      </c>
      <c r="AA2214" s="123" t="str">
        <f>IF('表格编辑 '!AC2216="","",'表格编辑 '!AC2216)</f>
        <v/>
      </c>
      <c r="AB2214" s="123" t="str">
        <f>IF('表格编辑 '!AD2216="","",'表格编辑 '!AD2216)</f>
        <v/>
      </c>
      <c r="AC2214" s="123" t="str">
        <f>IF('表格编辑 '!AE2216="","",'表格编辑 '!AE2216)</f>
        <v/>
      </c>
      <c r="AD2214" s="123">
        <f>IF('表格编辑 '!AF2216="","",'表格编辑 '!AF2216)</f>
        <v>241026</v>
      </c>
    </row>
    <row r="2215" spans="1:30">
      <c r="A2215" s="123">
        <f>IF('表格编辑 '!A2217="","",'表格编辑 '!A2217)</f>
        <v>32027</v>
      </c>
      <c r="B2215" s="123">
        <f>IF('表格编辑 '!B2217="","",'表格编辑 '!B2217)</f>
        <v>10152</v>
      </c>
      <c r="C2215" s="123">
        <f>IF('表格编辑 '!E2217="","",'表格编辑 '!E2217)</f>
        <v>29</v>
      </c>
      <c r="D2215" s="123" t="str">
        <f>IF('表格编辑 '!F2217="","",'表格编辑 '!F2217)</f>
        <v>AI_born_event(RECEIVER, ARG0, ARG1, ARG2, ARG3,ARG4)</v>
      </c>
      <c r="E2215" s="123" t="str">
        <f>IF('表格编辑 '!G2217="","",'表格编辑 '!G2217)</f>
        <v>AI_update_event(RECEIVER, ARG0, ARG1, ARG2, ARG3,ARG4)</v>
      </c>
      <c r="F2215" s="123" t="str">
        <f>IF('表格编辑 '!H2217="","",'表格编辑 '!H2217)</f>
        <v/>
      </c>
      <c r="G2215" s="123" t="str">
        <f>IF('表格编辑 '!I2217="","",'表格编辑 '!I2217)</f>
        <v/>
      </c>
      <c r="H2215" s="123" t="str">
        <f>IF('表格编辑 '!J2217="","",'表格编辑 '!J2217)</f>
        <v>test_deadth_event(RECEIVER, ARG0, ARG1, ARG2, ARG3,ARG4)</v>
      </c>
      <c r="I2215" s="123">
        <f>IF('表格编辑 '!K2217="","",'表格编辑 '!K2217)</f>
        <v>1</v>
      </c>
      <c r="J2215" s="123">
        <f>IF('表格编辑 '!L2217="","",'表格编辑 '!L2217)</f>
        <v>0</v>
      </c>
      <c r="K2215" s="123">
        <f>IF('表格编辑 '!M2217="","",'表格编辑 '!M2217)</f>
        <v>870</v>
      </c>
      <c r="L2215" s="123" t="str">
        <f>IF('表格编辑 '!N2217="","",'表格编辑 '!N2217)</f>
        <v/>
      </c>
      <c r="M2215" s="123" t="str">
        <f>IF('表格编辑 '!O2217="","",'表格编辑 '!O2217)</f>
        <v/>
      </c>
      <c r="N2215" s="123" t="str">
        <f>IF('表格编辑 '!P2217="","",'表格编辑 '!P2217)</f>
        <v/>
      </c>
      <c r="O2215" s="123" t="str">
        <f>IF('表格编辑 '!Q2217="","",'表格编辑 '!Q2217)</f>
        <v/>
      </c>
      <c r="P2215" s="123" t="str">
        <f>IF('表格编辑 '!R2217="","",'表格编辑 '!R2217)</f>
        <v/>
      </c>
      <c r="Q2215" s="123">
        <f>IF('表格编辑 '!S2217="","",'表格编辑 '!S2217)</f>
        <v>320</v>
      </c>
      <c r="R2215" s="123" t="str">
        <f>IF('表格编辑 '!T2217="","",'表格编辑 '!T2217)</f>
        <v/>
      </c>
      <c r="S2215" s="123" t="str">
        <f>IF('表格编辑 '!U2217="","",'表格编辑 '!U2217)</f>
        <v/>
      </c>
      <c r="T2215" s="123" t="str">
        <f>IF('表格编辑 '!V2217="","",'表格编辑 '!V2217)</f>
        <v/>
      </c>
      <c r="U2215" s="123" t="str">
        <f>IF('表格编辑 '!W2217="","",'表格编辑 '!W2217)</f>
        <v/>
      </c>
      <c r="V2215" s="123" t="str">
        <f>IF('表格编辑 '!X2217="","",'表格编辑 '!X2217)</f>
        <v/>
      </c>
      <c r="W2215" s="123" t="str">
        <f>IF('表格编辑 '!Y2217="","",'表格编辑 '!Y2217)</f>
        <v/>
      </c>
      <c r="X2215" s="123" t="str">
        <f>IF('表格编辑 '!Z2217="","",'表格编辑 '!Z2217)</f>
        <v/>
      </c>
      <c r="Y2215" s="123" t="str">
        <f>IF('表格编辑 '!AA2217="","",'表格编辑 '!AA2217)</f>
        <v/>
      </c>
      <c r="Z2215" s="123" t="str">
        <f>IF('表格编辑 '!AB2217="","",'表格编辑 '!AB2217)</f>
        <v/>
      </c>
      <c r="AA2215" s="123" t="str">
        <f>IF('表格编辑 '!AC2217="","",'表格编辑 '!AC2217)</f>
        <v/>
      </c>
      <c r="AB2215" s="123" t="str">
        <f>IF('表格编辑 '!AD2217="","",'表格编辑 '!AD2217)</f>
        <v/>
      </c>
      <c r="AC2215" s="123" t="str">
        <f>IF('表格编辑 '!AE2217="","",'表格编辑 '!AE2217)</f>
        <v/>
      </c>
      <c r="AD2215" s="123">
        <f>IF('表格编辑 '!AF2217="","",'表格编辑 '!AF2217)</f>
        <v>241027</v>
      </c>
    </row>
    <row r="2216" spans="1:30">
      <c r="A2216" s="123">
        <f>IF('表格编辑 '!A2218="","",'表格编辑 '!A2218)</f>
        <v>32028</v>
      </c>
      <c r="B2216" s="123">
        <f>IF('表格编辑 '!B2218="","",'表格编辑 '!B2218)</f>
        <v>10100</v>
      </c>
      <c r="C2216" s="123">
        <f>IF('表格编辑 '!E2218="","",'表格编辑 '!E2218)</f>
        <v>29</v>
      </c>
      <c r="D2216" s="123" t="str">
        <f>IF('表格编辑 '!F2218="","",'表格编辑 '!F2218)</f>
        <v>AI_born_event(RECEIVER, ARG0, ARG1, ARG2, ARG3,ARG4)</v>
      </c>
      <c r="E2216" s="123" t="str">
        <f>IF('表格编辑 '!G2218="","",'表格编辑 '!G2218)</f>
        <v>AI_update_event(RECEIVER, ARG0, ARG1, ARG2, ARG3,ARG4)</v>
      </c>
      <c r="F2216" s="123" t="str">
        <f>IF('表格编辑 '!H2218="","",'表格编辑 '!H2218)</f>
        <v/>
      </c>
      <c r="G2216" s="123" t="str">
        <f>IF('表格编辑 '!I2218="","",'表格编辑 '!I2218)</f>
        <v/>
      </c>
      <c r="H2216" s="123" t="str">
        <f>IF('表格编辑 '!J2218="","",'表格编辑 '!J2218)</f>
        <v>test_deadth_event(RECEIVER, ARG0, ARG1, ARG2, ARG3,ARG4)</v>
      </c>
      <c r="I2216" s="123">
        <f>IF('表格编辑 '!K2218="","",'表格编辑 '!K2218)</f>
        <v>1</v>
      </c>
      <c r="J2216" s="123">
        <f>IF('表格编辑 '!L2218="","",'表格编辑 '!L2218)</f>
        <v>0</v>
      </c>
      <c r="K2216" s="123">
        <f>IF('表格编辑 '!M2218="","",'表格编辑 '!M2218)</f>
        <v>870</v>
      </c>
      <c r="L2216" s="123" t="str">
        <f>IF('表格编辑 '!N2218="","",'表格编辑 '!N2218)</f>
        <v/>
      </c>
      <c r="M2216" s="123" t="str">
        <f>IF('表格编辑 '!O2218="","",'表格编辑 '!O2218)</f>
        <v/>
      </c>
      <c r="N2216" s="123" t="str">
        <f>IF('表格编辑 '!P2218="","",'表格编辑 '!P2218)</f>
        <v/>
      </c>
      <c r="O2216" s="123" t="str">
        <f>IF('表格编辑 '!Q2218="","",'表格编辑 '!Q2218)</f>
        <v/>
      </c>
      <c r="P2216" s="123" t="str">
        <f>IF('表格编辑 '!R2218="","",'表格编辑 '!R2218)</f>
        <v/>
      </c>
      <c r="Q2216" s="123">
        <f>IF('表格编辑 '!S2218="","",'表格编辑 '!S2218)</f>
        <v>320</v>
      </c>
      <c r="R2216" s="123" t="str">
        <f>IF('表格编辑 '!T2218="","",'表格编辑 '!T2218)</f>
        <v/>
      </c>
      <c r="S2216" s="123" t="str">
        <f>IF('表格编辑 '!U2218="","",'表格编辑 '!U2218)</f>
        <v/>
      </c>
      <c r="T2216" s="123" t="str">
        <f>IF('表格编辑 '!V2218="","",'表格编辑 '!V2218)</f>
        <v/>
      </c>
      <c r="U2216" s="123" t="str">
        <f>IF('表格编辑 '!W2218="","",'表格编辑 '!W2218)</f>
        <v/>
      </c>
      <c r="V2216" s="123" t="str">
        <f>IF('表格编辑 '!X2218="","",'表格编辑 '!X2218)</f>
        <v/>
      </c>
      <c r="W2216" s="123" t="str">
        <f>IF('表格编辑 '!Y2218="","",'表格编辑 '!Y2218)</f>
        <v/>
      </c>
      <c r="X2216" s="123" t="str">
        <f>IF('表格编辑 '!Z2218="","",'表格编辑 '!Z2218)</f>
        <v/>
      </c>
      <c r="Y2216" s="123" t="str">
        <f>IF('表格编辑 '!AA2218="","",'表格编辑 '!AA2218)</f>
        <v/>
      </c>
      <c r="Z2216" s="123" t="str">
        <f>IF('表格编辑 '!AB2218="","",'表格编辑 '!AB2218)</f>
        <v/>
      </c>
      <c r="AA2216" s="123" t="str">
        <f>IF('表格编辑 '!AC2218="","",'表格编辑 '!AC2218)</f>
        <v/>
      </c>
      <c r="AB2216" s="123" t="str">
        <f>IF('表格编辑 '!AD2218="","",'表格编辑 '!AD2218)</f>
        <v/>
      </c>
      <c r="AC2216" s="123" t="str">
        <f>IF('表格编辑 '!AE2218="","",'表格编辑 '!AE2218)</f>
        <v/>
      </c>
      <c r="AD2216" s="123">
        <f>IF('表格编辑 '!AF2218="","",'表格编辑 '!AF2218)</f>
        <v>241028</v>
      </c>
    </row>
    <row r="2217" spans="1:30">
      <c r="A2217" s="123">
        <f>IF('表格编辑 '!A2219="","",'表格编辑 '!A2219)</f>
        <v>32029</v>
      </c>
      <c r="B2217" s="123">
        <f>IF('表格编辑 '!B2219="","",'表格编辑 '!B2219)</f>
        <v>10020</v>
      </c>
      <c r="C2217" s="123">
        <f>IF('表格编辑 '!E2219="","",'表格编辑 '!E2219)</f>
        <v>29</v>
      </c>
      <c r="D2217" s="123" t="str">
        <f>IF('表格编辑 '!F2219="","",'表格编辑 '!F2219)</f>
        <v>AI_born_event(RECEIVER, ARG0, ARG1, ARG2, ARG3,ARG4)</v>
      </c>
      <c r="E2217" s="123" t="str">
        <f>IF('表格编辑 '!G2219="","",'表格编辑 '!G2219)</f>
        <v>AI_update_event(RECEIVER, ARG0, ARG1, ARG2, ARG3,ARG4)</v>
      </c>
      <c r="F2217" s="123" t="str">
        <f>IF('表格编辑 '!H2219="","",'表格编辑 '!H2219)</f>
        <v/>
      </c>
      <c r="G2217" s="123" t="str">
        <f>IF('表格编辑 '!I2219="","",'表格编辑 '!I2219)</f>
        <v/>
      </c>
      <c r="H2217" s="123" t="str">
        <f>IF('表格编辑 '!J2219="","",'表格编辑 '!J2219)</f>
        <v>test_deadth_event(RECEIVER, ARG0, ARG1, ARG2, ARG3,ARG4)</v>
      </c>
      <c r="I2217" s="123">
        <f>IF('表格编辑 '!K2219="","",'表格编辑 '!K2219)</f>
        <v>1</v>
      </c>
      <c r="J2217" s="123">
        <f>IF('表格编辑 '!L2219="","",'表格编辑 '!L2219)</f>
        <v>0</v>
      </c>
      <c r="K2217" s="123">
        <f>IF('表格编辑 '!M2219="","",'表格编辑 '!M2219)</f>
        <v>870</v>
      </c>
      <c r="L2217" s="123" t="str">
        <f>IF('表格编辑 '!N2219="","",'表格编辑 '!N2219)</f>
        <v/>
      </c>
      <c r="M2217" s="123" t="str">
        <f>IF('表格编辑 '!O2219="","",'表格编辑 '!O2219)</f>
        <v/>
      </c>
      <c r="N2217" s="123" t="str">
        <f>IF('表格编辑 '!P2219="","",'表格编辑 '!P2219)</f>
        <v/>
      </c>
      <c r="O2217" s="123" t="str">
        <f>IF('表格编辑 '!Q2219="","",'表格编辑 '!Q2219)</f>
        <v/>
      </c>
      <c r="P2217" s="123" t="str">
        <f>IF('表格编辑 '!R2219="","",'表格编辑 '!R2219)</f>
        <v/>
      </c>
      <c r="Q2217" s="123">
        <f>IF('表格编辑 '!S2219="","",'表格编辑 '!S2219)</f>
        <v>320</v>
      </c>
      <c r="R2217" s="123" t="str">
        <f>IF('表格编辑 '!T2219="","",'表格编辑 '!T2219)</f>
        <v/>
      </c>
      <c r="S2217" s="123" t="str">
        <f>IF('表格编辑 '!U2219="","",'表格编辑 '!U2219)</f>
        <v/>
      </c>
      <c r="T2217" s="123" t="str">
        <f>IF('表格编辑 '!V2219="","",'表格编辑 '!V2219)</f>
        <v/>
      </c>
      <c r="U2217" s="123" t="str">
        <f>IF('表格编辑 '!W2219="","",'表格编辑 '!W2219)</f>
        <v/>
      </c>
      <c r="V2217" s="123" t="str">
        <f>IF('表格编辑 '!X2219="","",'表格编辑 '!X2219)</f>
        <v/>
      </c>
      <c r="W2217" s="123" t="str">
        <f>IF('表格编辑 '!Y2219="","",'表格编辑 '!Y2219)</f>
        <v/>
      </c>
      <c r="X2217" s="123" t="str">
        <f>IF('表格编辑 '!Z2219="","",'表格编辑 '!Z2219)</f>
        <v/>
      </c>
      <c r="Y2217" s="123" t="str">
        <f>IF('表格编辑 '!AA2219="","",'表格编辑 '!AA2219)</f>
        <v/>
      </c>
      <c r="Z2217" s="123" t="str">
        <f>IF('表格编辑 '!AB2219="","",'表格编辑 '!AB2219)</f>
        <v/>
      </c>
      <c r="AA2217" s="123" t="str">
        <f>IF('表格编辑 '!AC2219="","",'表格编辑 '!AC2219)</f>
        <v/>
      </c>
      <c r="AB2217" s="123" t="str">
        <f>IF('表格编辑 '!AD2219="","",'表格编辑 '!AD2219)</f>
        <v/>
      </c>
      <c r="AC2217" s="123" t="str">
        <f>IF('表格编辑 '!AE2219="","",'表格编辑 '!AE2219)</f>
        <v/>
      </c>
      <c r="AD2217" s="123">
        <f>IF('表格编辑 '!AF2219="","",'表格编辑 '!AF2219)</f>
        <v>241029</v>
      </c>
    </row>
    <row r="2218" spans="1:30">
      <c r="A2218" s="123">
        <f>IF('表格编辑 '!A2220="","",'表格编辑 '!A2220)</f>
        <v>32030</v>
      </c>
      <c r="B2218" s="123">
        <f>IF('表格编辑 '!B2220="","",'表格编辑 '!B2220)</f>
        <v>10073</v>
      </c>
      <c r="C2218" s="123">
        <f>IF('表格编辑 '!E2220="","",'表格编辑 '!E2220)</f>
        <v>29</v>
      </c>
      <c r="D2218" s="123" t="str">
        <f>IF('表格编辑 '!F2220="","",'表格编辑 '!F2220)</f>
        <v>AI_born_event(RECEIVER, ARG0, ARG1, ARG2, ARG3,ARG4)</v>
      </c>
      <c r="E2218" s="123" t="str">
        <f>IF('表格编辑 '!G2220="","",'表格编辑 '!G2220)</f>
        <v>AI_update_event(RECEIVER, ARG0, ARG1, ARG2, ARG3,ARG4)</v>
      </c>
      <c r="F2218" s="123" t="str">
        <f>IF('表格编辑 '!H2220="","",'表格编辑 '!H2220)</f>
        <v/>
      </c>
      <c r="G2218" s="123" t="str">
        <f>IF('表格编辑 '!I2220="","",'表格编辑 '!I2220)</f>
        <v/>
      </c>
      <c r="H2218" s="123" t="str">
        <f>IF('表格编辑 '!J2220="","",'表格编辑 '!J2220)</f>
        <v>test_deadth_event(RECEIVER, ARG0, ARG1, ARG2, ARG3,ARG4)</v>
      </c>
      <c r="I2218" s="123">
        <f>IF('表格编辑 '!K2220="","",'表格编辑 '!K2220)</f>
        <v>1</v>
      </c>
      <c r="J2218" s="123">
        <f>IF('表格编辑 '!L2220="","",'表格编辑 '!L2220)</f>
        <v>0</v>
      </c>
      <c r="K2218" s="123">
        <f>IF('表格编辑 '!M2220="","",'表格编辑 '!M2220)</f>
        <v>870</v>
      </c>
      <c r="L2218" s="123" t="str">
        <f>IF('表格编辑 '!N2220="","",'表格编辑 '!N2220)</f>
        <v/>
      </c>
      <c r="M2218" s="123" t="str">
        <f>IF('表格编辑 '!O2220="","",'表格编辑 '!O2220)</f>
        <v/>
      </c>
      <c r="N2218" s="123" t="str">
        <f>IF('表格编辑 '!P2220="","",'表格编辑 '!P2220)</f>
        <v/>
      </c>
      <c r="O2218" s="123" t="str">
        <f>IF('表格编辑 '!Q2220="","",'表格编辑 '!Q2220)</f>
        <v/>
      </c>
      <c r="P2218" s="123" t="str">
        <f>IF('表格编辑 '!R2220="","",'表格编辑 '!R2220)</f>
        <v/>
      </c>
      <c r="Q2218" s="123">
        <f>IF('表格编辑 '!S2220="","",'表格编辑 '!S2220)</f>
        <v>320</v>
      </c>
      <c r="R2218" s="123" t="str">
        <f>IF('表格编辑 '!T2220="","",'表格编辑 '!T2220)</f>
        <v/>
      </c>
      <c r="S2218" s="123" t="str">
        <f>IF('表格编辑 '!U2220="","",'表格编辑 '!U2220)</f>
        <v/>
      </c>
      <c r="T2218" s="123" t="str">
        <f>IF('表格编辑 '!V2220="","",'表格编辑 '!V2220)</f>
        <v/>
      </c>
      <c r="U2218" s="123" t="str">
        <f>IF('表格编辑 '!W2220="","",'表格编辑 '!W2220)</f>
        <v/>
      </c>
      <c r="V2218" s="123" t="str">
        <f>IF('表格编辑 '!X2220="","",'表格编辑 '!X2220)</f>
        <v/>
      </c>
      <c r="W2218" s="123" t="str">
        <f>IF('表格编辑 '!Y2220="","",'表格编辑 '!Y2220)</f>
        <v/>
      </c>
      <c r="X2218" s="123" t="str">
        <f>IF('表格编辑 '!Z2220="","",'表格编辑 '!Z2220)</f>
        <v/>
      </c>
      <c r="Y2218" s="123" t="str">
        <f>IF('表格编辑 '!AA2220="","",'表格编辑 '!AA2220)</f>
        <v/>
      </c>
      <c r="Z2218" s="123" t="str">
        <f>IF('表格编辑 '!AB2220="","",'表格编辑 '!AB2220)</f>
        <v/>
      </c>
      <c r="AA2218" s="123" t="str">
        <f>IF('表格编辑 '!AC2220="","",'表格编辑 '!AC2220)</f>
        <v/>
      </c>
      <c r="AB2218" s="123" t="str">
        <f>IF('表格编辑 '!AD2220="","",'表格编辑 '!AD2220)</f>
        <v/>
      </c>
      <c r="AC2218" s="123" t="str">
        <f>IF('表格编辑 '!AE2220="","",'表格编辑 '!AE2220)</f>
        <v/>
      </c>
      <c r="AD2218" s="123">
        <f>IF('表格编辑 '!AF2220="","",'表格编辑 '!AF2220)</f>
        <v>241030</v>
      </c>
    </row>
    <row r="2219" spans="1:30">
      <c r="A2219" s="123">
        <f>IF('表格编辑 '!A2221="","",'表格编辑 '!A2221)</f>
        <v>32031</v>
      </c>
      <c r="B2219" s="123">
        <f>IF('表格编辑 '!B2221="","",'表格编辑 '!B2221)</f>
        <v>10139</v>
      </c>
      <c r="C2219" s="123">
        <f>IF('表格编辑 '!E2221="","",'表格编辑 '!E2221)</f>
        <v>29</v>
      </c>
      <c r="D2219" s="123" t="str">
        <f>IF('表格编辑 '!F2221="","",'表格编辑 '!F2221)</f>
        <v>AI_born_event(RECEIVER, ARG0, ARG1, ARG2, ARG3,ARG4)</v>
      </c>
      <c r="E2219" s="123" t="str">
        <f>IF('表格编辑 '!G2221="","",'表格编辑 '!G2221)</f>
        <v>AI_update_event(RECEIVER, ARG0, ARG1, ARG2, ARG3,ARG4)</v>
      </c>
      <c r="F2219" s="123" t="str">
        <f>IF('表格编辑 '!H2221="","",'表格编辑 '!H2221)</f>
        <v/>
      </c>
      <c r="G2219" s="123" t="str">
        <f>IF('表格编辑 '!I2221="","",'表格编辑 '!I2221)</f>
        <v/>
      </c>
      <c r="H2219" s="123" t="str">
        <f>IF('表格编辑 '!J2221="","",'表格编辑 '!J2221)</f>
        <v>test_deadth_event(RECEIVER, ARG0, ARG1, ARG2, ARG3,ARG4)</v>
      </c>
      <c r="I2219" s="123">
        <f>IF('表格编辑 '!K2221="","",'表格编辑 '!K2221)</f>
        <v>1</v>
      </c>
      <c r="J2219" s="123">
        <f>IF('表格编辑 '!L2221="","",'表格编辑 '!L2221)</f>
        <v>0</v>
      </c>
      <c r="K2219" s="123">
        <f>IF('表格编辑 '!M2221="","",'表格编辑 '!M2221)</f>
        <v>870</v>
      </c>
      <c r="L2219" s="123" t="str">
        <f>IF('表格编辑 '!N2221="","",'表格编辑 '!N2221)</f>
        <v/>
      </c>
      <c r="M2219" s="123" t="str">
        <f>IF('表格编辑 '!O2221="","",'表格编辑 '!O2221)</f>
        <v/>
      </c>
      <c r="N2219" s="123" t="str">
        <f>IF('表格编辑 '!P2221="","",'表格编辑 '!P2221)</f>
        <v/>
      </c>
      <c r="O2219" s="123" t="str">
        <f>IF('表格编辑 '!Q2221="","",'表格编辑 '!Q2221)</f>
        <v/>
      </c>
      <c r="P2219" s="123" t="str">
        <f>IF('表格编辑 '!R2221="","",'表格编辑 '!R2221)</f>
        <v/>
      </c>
      <c r="Q2219" s="123">
        <f>IF('表格编辑 '!S2221="","",'表格编辑 '!S2221)</f>
        <v>320</v>
      </c>
      <c r="R2219" s="123" t="str">
        <f>IF('表格编辑 '!T2221="","",'表格编辑 '!T2221)</f>
        <v/>
      </c>
      <c r="S2219" s="123" t="str">
        <f>IF('表格编辑 '!U2221="","",'表格编辑 '!U2221)</f>
        <v/>
      </c>
      <c r="T2219" s="123" t="str">
        <f>IF('表格编辑 '!V2221="","",'表格编辑 '!V2221)</f>
        <v/>
      </c>
      <c r="U2219" s="123" t="str">
        <f>IF('表格编辑 '!W2221="","",'表格编辑 '!W2221)</f>
        <v/>
      </c>
      <c r="V2219" s="123" t="str">
        <f>IF('表格编辑 '!X2221="","",'表格编辑 '!X2221)</f>
        <v/>
      </c>
      <c r="W2219" s="123" t="str">
        <f>IF('表格编辑 '!Y2221="","",'表格编辑 '!Y2221)</f>
        <v/>
      </c>
      <c r="X2219" s="123" t="str">
        <f>IF('表格编辑 '!Z2221="","",'表格编辑 '!Z2221)</f>
        <v/>
      </c>
      <c r="Y2219" s="123" t="str">
        <f>IF('表格编辑 '!AA2221="","",'表格编辑 '!AA2221)</f>
        <v/>
      </c>
      <c r="Z2219" s="123" t="str">
        <f>IF('表格编辑 '!AB2221="","",'表格编辑 '!AB2221)</f>
        <v/>
      </c>
      <c r="AA2219" s="123" t="str">
        <f>IF('表格编辑 '!AC2221="","",'表格编辑 '!AC2221)</f>
        <v/>
      </c>
      <c r="AB2219" s="123" t="str">
        <f>IF('表格编辑 '!AD2221="","",'表格编辑 '!AD2221)</f>
        <v/>
      </c>
      <c r="AC2219" s="123" t="str">
        <f>IF('表格编辑 '!AE2221="","",'表格编辑 '!AE2221)</f>
        <v/>
      </c>
      <c r="AD2219" s="123">
        <f>IF('表格编辑 '!AF2221="","",'表格编辑 '!AF2221)</f>
        <v>241031</v>
      </c>
    </row>
    <row r="2220" spans="1:30">
      <c r="A2220" s="123">
        <f>IF('表格编辑 '!A2222="","",'表格编辑 '!A2222)</f>
        <v>32032</v>
      </c>
      <c r="B2220" s="123">
        <f>IF('表格编辑 '!B2222="","",'表格编辑 '!B2222)</f>
        <v>10126</v>
      </c>
      <c r="C2220" s="123">
        <f>IF('表格编辑 '!E2222="","",'表格编辑 '!E2222)</f>
        <v>34</v>
      </c>
      <c r="D2220" s="123" t="str">
        <f>IF('表格编辑 '!F2222="","",'表格编辑 '!F2222)</f>
        <v>AI_born_event(RECEIVER, ARG0, ARG1, ARG2, ARG3,ARG4)</v>
      </c>
      <c r="E2220" s="123" t="str">
        <f>IF('表格编辑 '!G2222="","",'表格编辑 '!G2222)</f>
        <v>AI_update_event(RECEIVER, ARG0, ARG1, ARG2, ARG3,ARG4)</v>
      </c>
      <c r="F2220" s="123" t="str">
        <f>IF('表格编辑 '!H2222="","",'表格编辑 '!H2222)</f>
        <v/>
      </c>
      <c r="G2220" s="123" t="str">
        <f>IF('表格编辑 '!I2222="","",'表格编辑 '!I2222)</f>
        <v/>
      </c>
      <c r="H2220" s="123" t="str">
        <f>IF('表格编辑 '!J2222="","",'表格编辑 '!J2222)</f>
        <v>test_deadth_event(RECEIVER, ARG0, ARG1, ARG2, ARG3,ARG4)</v>
      </c>
      <c r="I2220" s="123">
        <f>IF('表格编辑 '!K2222="","",'表格编辑 '!K2222)</f>
        <v>1</v>
      </c>
      <c r="J2220" s="123">
        <f>IF('表格编辑 '!L2222="","",'表格编辑 '!L2222)</f>
        <v>0</v>
      </c>
      <c r="K2220" s="123">
        <f>IF('表格编辑 '!M2222="","",'表格编辑 '!M2222)</f>
        <v>1020</v>
      </c>
      <c r="L2220" s="123" t="str">
        <f>IF('表格编辑 '!N2222="","",'表格编辑 '!N2222)</f>
        <v/>
      </c>
      <c r="M2220" s="123" t="str">
        <f>IF('表格编辑 '!O2222="","",'表格编辑 '!O2222)</f>
        <v/>
      </c>
      <c r="N2220" s="123" t="str">
        <f>IF('表格编辑 '!P2222="","",'表格编辑 '!P2222)</f>
        <v/>
      </c>
      <c r="O2220" s="123" t="str">
        <f>IF('表格编辑 '!Q2222="","",'表格编辑 '!Q2222)</f>
        <v/>
      </c>
      <c r="P2220" s="123" t="str">
        <f>IF('表格编辑 '!R2222="","",'表格编辑 '!R2222)</f>
        <v/>
      </c>
      <c r="Q2220" s="123">
        <f>IF('表格编辑 '!S2222="","",'表格编辑 '!S2222)</f>
        <v>320</v>
      </c>
      <c r="R2220" s="123" t="str">
        <f>IF('表格编辑 '!T2222="","",'表格编辑 '!T2222)</f>
        <v/>
      </c>
      <c r="S2220" s="123" t="str">
        <f>IF('表格编辑 '!U2222="","",'表格编辑 '!U2222)</f>
        <v/>
      </c>
      <c r="T2220" s="123" t="str">
        <f>IF('表格编辑 '!V2222="","",'表格编辑 '!V2222)</f>
        <v/>
      </c>
      <c r="U2220" s="123" t="str">
        <f>IF('表格编辑 '!W2222="","",'表格编辑 '!W2222)</f>
        <v/>
      </c>
      <c r="V2220" s="123" t="str">
        <f>IF('表格编辑 '!X2222="","",'表格编辑 '!X2222)</f>
        <v/>
      </c>
      <c r="W2220" s="123" t="str">
        <f>IF('表格编辑 '!Y2222="","",'表格编辑 '!Y2222)</f>
        <v/>
      </c>
      <c r="X2220" s="123" t="str">
        <f>IF('表格编辑 '!Z2222="","",'表格编辑 '!Z2222)</f>
        <v/>
      </c>
      <c r="Y2220" s="123" t="str">
        <f>IF('表格编辑 '!AA2222="","",'表格编辑 '!AA2222)</f>
        <v/>
      </c>
      <c r="Z2220" s="123" t="str">
        <f>IF('表格编辑 '!AB2222="","",'表格编辑 '!AB2222)</f>
        <v/>
      </c>
      <c r="AA2220" s="123" t="str">
        <f>IF('表格编辑 '!AC2222="","",'表格编辑 '!AC2222)</f>
        <v/>
      </c>
      <c r="AB2220" s="123" t="str">
        <f>IF('表格编辑 '!AD2222="","",'表格编辑 '!AD2222)</f>
        <v/>
      </c>
      <c r="AC2220" s="123" t="str">
        <f>IF('表格编辑 '!AE2222="","",'表格编辑 '!AE2222)</f>
        <v/>
      </c>
      <c r="AD2220" s="123">
        <f>IF('表格编辑 '!AF2222="","",'表格编辑 '!AF2222)</f>
        <v>241032</v>
      </c>
    </row>
    <row r="2221" spans="1:30">
      <c r="A2221" s="123">
        <f>IF('表格编辑 '!A2223="","",'表格编辑 '!A2223)</f>
        <v>32033</v>
      </c>
      <c r="B2221" s="123">
        <f>IF('表格编辑 '!B2223="","",'表格编辑 '!B2223)</f>
        <v>10072</v>
      </c>
      <c r="C2221" s="123">
        <f>IF('表格编辑 '!E2223="","",'表格编辑 '!E2223)</f>
        <v>34</v>
      </c>
      <c r="D2221" s="123" t="str">
        <f>IF('表格编辑 '!F2223="","",'表格编辑 '!F2223)</f>
        <v>AI_born_event(RECEIVER, ARG0, ARG1, ARG2, ARG3,ARG4)</v>
      </c>
      <c r="E2221" s="123" t="str">
        <f>IF('表格编辑 '!G2223="","",'表格编辑 '!G2223)</f>
        <v>AI_update_event(RECEIVER, ARG0, ARG1, ARG2, ARG3,ARG4)</v>
      </c>
      <c r="F2221" s="123" t="str">
        <f>IF('表格编辑 '!H2223="","",'表格编辑 '!H2223)</f>
        <v/>
      </c>
      <c r="G2221" s="123" t="str">
        <f>IF('表格编辑 '!I2223="","",'表格编辑 '!I2223)</f>
        <v/>
      </c>
      <c r="H2221" s="123" t="str">
        <f>IF('表格编辑 '!J2223="","",'表格编辑 '!J2223)</f>
        <v>test_deadth_event(RECEIVER, ARG0, ARG1, ARG2, ARG3,ARG4)</v>
      </c>
      <c r="I2221" s="123">
        <f>IF('表格编辑 '!K2223="","",'表格编辑 '!K2223)</f>
        <v>1</v>
      </c>
      <c r="J2221" s="123">
        <f>IF('表格编辑 '!L2223="","",'表格编辑 '!L2223)</f>
        <v>0</v>
      </c>
      <c r="K2221" s="123">
        <f>IF('表格编辑 '!M2223="","",'表格编辑 '!M2223)</f>
        <v>1020</v>
      </c>
      <c r="L2221" s="123" t="str">
        <f>IF('表格编辑 '!N2223="","",'表格编辑 '!N2223)</f>
        <v/>
      </c>
      <c r="M2221" s="123" t="str">
        <f>IF('表格编辑 '!O2223="","",'表格编辑 '!O2223)</f>
        <v/>
      </c>
      <c r="N2221" s="123" t="str">
        <f>IF('表格编辑 '!P2223="","",'表格编辑 '!P2223)</f>
        <v/>
      </c>
      <c r="O2221" s="123" t="str">
        <f>IF('表格编辑 '!Q2223="","",'表格编辑 '!Q2223)</f>
        <v/>
      </c>
      <c r="P2221" s="123" t="str">
        <f>IF('表格编辑 '!R2223="","",'表格编辑 '!R2223)</f>
        <v/>
      </c>
      <c r="Q2221" s="123">
        <f>IF('表格编辑 '!S2223="","",'表格编辑 '!S2223)</f>
        <v>320</v>
      </c>
      <c r="R2221" s="123" t="str">
        <f>IF('表格编辑 '!T2223="","",'表格编辑 '!T2223)</f>
        <v/>
      </c>
      <c r="S2221" s="123" t="str">
        <f>IF('表格编辑 '!U2223="","",'表格编辑 '!U2223)</f>
        <v/>
      </c>
      <c r="T2221" s="123" t="str">
        <f>IF('表格编辑 '!V2223="","",'表格编辑 '!V2223)</f>
        <v/>
      </c>
      <c r="U2221" s="123" t="str">
        <f>IF('表格编辑 '!W2223="","",'表格编辑 '!W2223)</f>
        <v/>
      </c>
      <c r="V2221" s="123" t="str">
        <f>IF('表格编辑 '!X2223="","",'表格编辑 '!X2223)</f>
        <v/>
      </c>
      <c r="W2221" s="123" t="str">
        <f>IF('表格编辑 '!Y2223="","",'表格编辑 '!Y2223)</f>
        <v/>
      </c>
      <c r="X2221" s="123" t="str">
        <f>IF('表格编辑 '!Z2223="","",'表格编辑 '!Z2223)</f>
        <v/>
      </c>
      <c r="Y2221" s="123" t="str">
        <f>IF('表格编辑 '!AA2223="","",'表格编辑 '!AA2223)</f>
        <v/>
      </c>
      <c r="Z2221" s="123" t="str">
        <f>IF('表格编辑 '!AB2223="","",'表格编辑 '!AB2223)</f>
        <v/>
      </c>
      <c r="AA2221" s="123" t="str">
        <f>IF('表格编辑 '!AC2223="","",'表格编辑 '!AC2223)</f>
        <v/>
      </c>
      <c r="AB2221" s="123" t="str">
        <f>IF('表格编辑 '!AD2223="","",'表格编辑 '!AD2223)</f>
        <v/>
      </c>
      <c r="AC2221" s="123" t="str">
        <f>IF('表格编辑 '!AE2223="","",'表格编辑 '!AE2223)</f>
        <v/>
      </c>
      <c r="AD2221" s="123">
        <f>IF('表格编辑 '!AF2223="","",'表格编辑 '!AF2223)</f>
        <v>241033</v>
      </c>
    </row>
    <row r="2222" spans="1:30">
      <c r="A2222" s="123">
        <f>IF('表格编辑 '!A2224="","",'表格编辑 '!A2224)</f>
        <v>32034</v>
      </c>
      <c r="B2222" s="123">
        <f>IF('表格编辑 '!B2224="","",'表格编辑 '!B2224)</f>
        <v>10132</v>
      </c>
      <c r="C2222" s="123">
        <f>IF('表格编辑 '!E2224="","",'表格编辑 '!E2224)</f>
        <v>34</v>
      </c>
      <c r="D2222" s="123" t="str">
        <f>IF('表格编辑 '!F2224="","",'表格编辑 '!F2224)</f>
        <v>AI_born_event(RECEIVER, ARG0, ARG1, ARG2, ARG3,ARG4)</v>
      </c>
      <c r="E2222" s="123" t="str">
        <f>IF('表格编辑 '!G2224="","",'表格编辑 '!G2224)</f>
        <v>AI_update_event(RECEIVER, ARG0, ARG1, ARG2, ARG3,ARG4)</v>
      </c>
      <c r="F2222" s="123" t="str">
        <f>IF('表格编辑 '!H2224="","",'表格编辑 '!H2224)</f>
        <v/>
      </c>
      <c r="G2222" s="123" t="str">
        <f>IF('表格编辑 '!I2224="","",'表格编辑 '!I2224)</f>
        <v/>
      </c>
      <c r="H2222" s="123" t="str">
        <f>IF('表格编辑 '!J2224="","",'表格编辑 '!J2224)</f>
        <v>test_deadth_event(RECEIVER, ARG0, ARG1, ARG2, ARG3,ARG4)</v>
      </c>
      <c r="I2222" s="123">
        <f>IF('表格编辑 '!K2224="","",'表格编辑 '!K2224)</f>
        <v>1</v>
      </c>
      <c r="J2222" s="123">
        <f>IF('表格编辑 '!L2224="","",'表格编辑 '!L2224)</f>
        <v>0</v>
      </c>
      <c r="K2222" s="123">
        <f>IF('表格编辑 '!M2224="","",'表格编辑 '!M2224)</f>
        <v>1020</v>
      </c>
      <c r="L2222" s="123" t="str">
        <f>IF('表格编辑 '!N2224="","",'表格编辑 '!N2224)</f>
        <v/>
      </c>
      <c r="M2222" s="123" t="str">
        <f>IF('表格编辑 '!O2224="","",'表格编辑 '!O2224)</f>
        <v/>
      </c>
      <c r="N2222" s="123" t="str">
        <f>IF('表格编辑 '!P2224="","",'表格编辑 '!P2224)</f>
        <v/>
      </c>
      <c r="O2222" s="123" t="str">
        <f>IF('表格编辑 '!Q2224="","",'表格编辑 '!Q2224)</f>
        <v/>
      </c>
      <c r="P2222" s="123" t="str">
        <f>IF('表格编辑 '!R2224="","",'表格编辑 '!R2224)</f>
        <v/>
      </c>
      <c r="Q2222" s="123">
        <f>IF('表格编辑 '!S2224="","",'表格编辑 '!S2224)</f>
        <v>320</v>
      </c>
      <c r="R2222" s="123" t="str">
        <f>IF('表格编辑 '!T2224="","",'表格编辑 '!T2224)</f>
        <v/>
      </c>
      <c r="S2222" s="123" t="str">
        <f>IF('表格编辑 '!U2224="","",'表格编辑 '!U2224)</f>
        <v/>
      </c>
      <c r="T2222" s="123" t="str">
        <f>IF('表格编辑 '!V2224="","",'表格编辑 '!V2224)</f>
        <v/>
      </c>
      <c r="U2222" s="123" t="str">
        <f>IF('表格编辑 '!W2224="","",'表格编辑 '!W2224)</f>
        <v/>
      </c>
      <c r="V2222" s="123" t="str">
        <f>IF('表格编辑 '!X2224="","",'表格编辑 '!X2224)</f>
        <v/>
      </c>
      <c r="W2222" s="123" t="str">
        <f>IF('表格编辑 '!Y2224="","",'表格编辑 '!Y2224)</f>
        <v/>
      </c>
      <c r="X2222" s="123" t="str">
        <f>IF('表格编辑 '!Z2224="","",'表格编辑 '!Z2224)</f>
        <v/>
      </c>
      <c r="Y2222" s="123" t="str">
        <f>IF('表格编辑 '!AA2224="","",'表格编辑 '!AA2224)</f>
        <v/>
      </c>
      <c r="Z2222" s="123" t="str">
        <f>IF('表格编辑 '!AB2224="","",'表格编辑 '!AB2224)</f>
        <v/>
      </c>
      <c r="AA2222" s="123" t="str">
        <f>IF('表格编辑 '!AC2224="","",'表格编辑 '!AC2224)</f>
        <v/>
      </c>
      <c r="AB2222" s="123" t="str">
        <f>IF('表格编辑 '!AD2224="","",'表格编辑 '!AD2224)</f>
        <v/>
      </c>
      <c r="AC2222" s="123" t="str">
        <f>IF('表格编辑 '!AE2224="","",'表格编辑 '!AE2224)</f>
        <v/>
      </c>
      <c r="AD2222" s="123">
        <f>IF('表格编辑 '!AF2224="","",'表格编辑 '!AF2224)</f>
        <v>241034</v>
      </c>
    </row>
    <row r="2223" spans="1:30">
      <c r="A2223" s="123">
        <f>IF('表格编辑 '!A2225="","",'表格编辑 '!A2225)</f>
        <v>32035</v>
      </c>
      <c r="B2223" s="123">
        <f>IF('表格编辑 '!B2225="","",'表格编辑 '!B2225)</f>
        <v>10101</v>
      </c>
      <c r="C2223" s="123">
        <f>IF('表格编辑 '!E2225="","",'表格编辑 '!E2225)</f>
        <v>34</v>
      </c>
      <c r="D2223" s="123" t="str">
        <f>IF('表格编辑 '!F2225="","",'表格编辑 '!F2225)</f>
        <v>AI_born_event(RECEIVER, ARG0, ARG1, ARG2, ARG3,ARG4)</v>
      </c>
      <c r="E2223" s="123" t="str">
        <f>IF('表格编辑 '!G2225="","",'表格编辑 '!G2225)</f>
        <v>AI_update_event(RECEIVER, ARG0, ARG1, ARG2, ARG3,ARG4)</v>
      </c>
      <c r="F2223" s="123" t="str">
        <f>IF('表格编辑 '!H2225="","",'表格编辑 '!H2225)</f>
        <v/>
      </c>
      <c r="G2223" s="123" t="str">
        <f>IF('表格编辑 '!I2225="","",'表格编辑 '!I2225)</f>
        <v/>
      </c>
      <c r="H2223" s="123" t="str">
        <f>IF('表格编辑 '!J2225="","",'表格编辑 '!J2225)</f>
        <v>test_deadth_event(RECEIVER, ARG0, ARG1, ARG2, ARG3,ARG4)</v>
      </c>
      <c r="I2223" s="123">
        <f>IF('表格编辑 '!K2225="","",'表格编辑 '!K2225)</f>
        <v>1</v>
      </c>
      <c r="J2223" s="123">
        <f>IF('表格编辑 '!L2225="","",'表格编辑 '!L2225)</f>
        <v>0</v>
      </c>
      <c r="K2223" s="123">
        <f>IF('表格编辑 '!M2225="","",'表格编辑 '!M2225)</f>
        <v>1020</v>
      </c>
      <c r="L2223" s="123" t="str">
        <f>IF('表格编辑 '!N2225="","",'表格编辑 '!N2225)</f>
        <v/>
      </c>
      <c r="M2223" s="123" t="str">
        <f>IF('表格编辑 '!O2225="","",'表格编辑 '!O2225)</f>
        <v/>
      </c>
      <c r="N2223" s="123" t="str">
        <f>IF('表格编辑 '!P2225="","",'表格编辑 '!P2225)</f>
        <v/>
      </c>
      <c r="O2223" s="123" t="str">
        <f>IF('表格编辑 '!Q2225="","",'表格编辑 '!Q2225)</f>
        <v/>
      </c>
      <c r="P2223" s="123" t="str">
        <f>IF('表格编辑 '!R2225="","",'表格编辑 '!R2225)</f>
        <v/>
      </c>
      <c r="Q2223" s="123">
        <f>IF('表格编辑 '!S2225="","",'表格编辑 '!S2225)</f>
        <v>320</v>
      </c>
      <c r="R2223" s="123" t="str">
        <f>IF('表格编辑 '!T2225="","",'表格编辑 '!T2225)</f>
        <v/>
      </c>
      <c r="S2223" s="123" t="str">
        <f>IF('表格编辑 '!U2225="","",'表格编辑 '!U2225)</f>
        <v/>
      </c>
      <c r="T2223" s="123" t="str">
        <f>IF('表格编辑 '!V2225="","",'表格编辑 '!V2225)</f>
        <v/>
      </c>
      <c r="U2223" s="123" t="str">
        <f>IF('表格编辑 '!W2225="","",'表格编辑 '!W2225)</f>
        <v/>
      </c>
      <c r="V2223" s="123" t="str">
        <f>IF('表格编辑 '!X2225="","",'表格编辑 '!X2225)</f>
        <v/>
      </c>
      <c r="W2223" s="123" t="str">
        <f>IF('表格编辑 '!Y2225="","",'表格编辑 '!Y2225)</f>
        <v/>
      </c>
      <c r="X2223" s="123" t="str">
        <f>IF('表格编辑 '!Z2225="","",'表格编辑 '!Z2225)</f>
        <v/>
      </c>
      <c r="Y2223" s="123" t="str">
        <f>IF('表格编辑 '!AA2225="","",'表格编辑 '!AA2225)</f>
        <v/>
      </c>
      <c r="Z2223" s="123" t="str">
        <f>IF('表格编辑 '!AB2225="","",'表格编辑 '!AB2225)</f>
        <v/>
      </c>
      <c r="AA2223" s="123" t="str">
        <f>IF('表格编辑 '!AC2225="","",'表格编辑 '!AC2225)</f>
        <v/>
      </c>
      <c r="AB2223" s="123" t="str">
        <f>IF('表格编辑 '!AD2225="","",'表格编辑 '!AD2225)</f>
        <v/>
      </c>
      <c r="AC2223" s="123" t="str">
        <f>IF('表格编辑 '!AE2225="","",'表格编辑 '!AE2225)</f>
        <v/>
      </c>
      <c r="AD2223" s="123">
        <f>IF('表格编辑 '!AF2225="","",'表格编辑 '!AF2225)</f>
        <v>241035</v>
      </c>
    </row>
    <row r="2224" spans="1:30">
      <c r="A2224" s="123">
        <f>IF('表格编辑 '!A2226="","",'表格编辑 '!A2226)</f>
        <v>32036</v>
      </c>
      <c r="B2224" s="123">
        <f>IF('表格编辑 '!B2226="","",'表格编辑 '!B2226)</f>
        <v>10108</v>
      </c>
      <c r="C2224" s="123">
        <f>IF('表格编辑 '!E2226="","",'表格编辑 '!E2226)</f>
        <v>34</v>
      </c>
      <c r="D2224" s="123" t="str">
        <f>IF('表格编辑 '!F2226="","",'表格编辑 '!F2226)</f>
        <v>AI_born_event(RECEIVER, ARG0, ARG1, ARG2, ARG3,ARG4)</v>
      </c>
      <c r="E2224" s="123" t="str">
        <f>IF('表格编辑 '!G2226="","",'表格编辑 '!G2226)</f>
        <v>AI_update_event(RECEIVER, ARG0, ARG1, ARG2, ARG3,ARG4)</v>
      </c>
      <c r="F2224" s="123" t="str">
        <f>IF('表格编辑 '!H2226="","",'表格编辑 '!H2226)</f>
        <v/>
      </c>
      <c r="G2224" s="123" t="str">
        <f>IF('表格编辑 '!I2226="","",'表格编辑 '!I2226)</f>
        <v/>
      </c>
      <c r="H2224" s="123" t="str">
        <f>IF('表格编辑 '!J2226="","",'表格编辑 '!J2226)</f>
        <v>test_deadth_event(RECEIVER, ARG0, ARG1, ARG2, ARG3,ARG4)</v>
      </c>
      <c r="I2224" s="123">
        <f>IF('表格编辑 '!K2226="","",'表格编辑 '!K2226)</f>
        <v>1</v>
      </c>
      <c r="J2224" s="123">
        <f>IF('表格编辑 '!L2226="","",'表格编辑 '!L2226)</f>
        <v>0</v>
      </c>
      <c r="K2224" s="123">
        <f>IF('表格编辑 '!M2226="","",'表格编辑 '!M2226)</f>
        <v>1020</v>
      </c>
      <c r="L2224" s="123" t="str">
        <f>IF('表格编辑 '!N2226="","",'表格编辑 '!N2226)</f>
        <v/>
      </c>
      <c r="M2224" s="123" t="str">
        <f>IF('表格编辑 '!O2226="","",'表格编辑 '!O2226)</f>
        <v/>
      </c>
      <c r="N2224" s="123" t="str">
        <f>IF('表格编辑 '!P2226="","",'表格编辑 '!P2226)</f>
        <v/>
      </c>
      <c r="O2224" s="123" t="str">
        <f>IF('表格编辑 '!Q2226="","",'表格编辑 '!Q2226)</f>
        <v/>
      </c>
      <c r="P2224" s="123" t="str">
        <f>IF('表格编辑 '!R2226="","",'表格编辑 '!R2226)</f>
        <v/>
      </c>
      <c r="Q2224" s="123">
        <f>IF('表格编辑 '!S2226="","",'表格编辑 '!S2226)</f>
        <v>320</v>
      </c>
      <c r="R2224" s="123" t="str">
        <f>IF('表格编辑 '!T2226="","",'表格编辑 '!T2226)</f>
        <v/>
      </c>
      <c r="S2224" s="123" t="str">
        <f>IF('表格编辑 '!U2226="","",'表格编辑 '!U2226)</f>
        <v/>
      </c>
      <c r="T2224" s="123" t="str">
        <f>IF('表格编辑 '!V2226="","",'表格编辑 '!V2226)</f>
        <v/>
      </c>
      <c r="U2224" s="123" t="str">
        <f>IF('表格编辑 '!W2226="","",'表格编辑 '!W2226)</f>
        <v/>
      </c>
      <c r="V2224" s="123" t="str">
        <f>IF('表格编辑 '!X2226="","",'表格编辑 '!X2226)</f>
        <v/>
      </c>
      <c r="W2224" s="123" t="str">
        <f>IF('表格编辑 '!Y2226="","",'表格编辑 '!Y2226)</f>
        <v/>
      </c>
      <c r="X2224" s="123" t="str">
        <f>IF('表格编辑 '!Z2226="","",'表格编辑 '!Z2226)</f>
        <v/>
      </c>
      <c r="Y2224" s="123" t="str">
        <f>IF('表格编辑 '!AA2226="","",'表格编辑 '!AA2226)</f>
        <v/>
      </c>
      <c r="Z2224" s="123" t="str">
        <f>IF('表格编辑 '!AB2226="","",'表格编辑 '!AB2226)</f>
        <v/>
      </c>
      <c r="AA2224" s="123" t="str">
        <f>IF('表格编辑 '!AC2226="","",'表格编辑 '!AC2226)</f>
        <v/>
      </c>
      <c r="AB2224" s="123" t="str">
        <f>IF('表格编辑 '!AD2226="","",'表格编辑 '!AD2226)</f>
        <v/>
      </c>
      <c r="AC2224" s="123" t="str">
        <f>IF('表格编辑 '!AE2226="","",'表格编辑 '!AE2226)</f>
        <v/>
      </c>
      <c r="AD2224" s="123">
        <f>IF('表格编辑 '!AF2226="","",'表格编辑 '!AF2226)</f>
        <v>241036</v>
      </c>
    </row>
    <row r="2225" spans="1:30">
      <c r="A2225" s="123">
        <f>IF('表格编辑 '!A2227="","",'表格编辑 '!A2227)</f>
        <v>32037</v>
      </c>
      <c r="B2225" s="123">
        <f>IF('表格编辑 '!B2227="","",'表格编辑 '!B2227)</f>
        <v>10155</v>
      </c>
      <c r="C2225" s="123">
        <f>IF('表格编辑 '!E2227="","",'表格编辑 '!E2227)</f>
        <v>34</v>
      </c>
      <c r="D2225" s="123" t="str">
        <f>IF('表格编辑 '!F2227="","",'表格编辑 '!F2227)</f>
        <v>AI_born_event(RECEIVER, ARG0, ARG1, ARG2, ARG3,ARG4)</v>
      </c>
      <c r="E2225" s="123" t="str">
        <f>IF('表格编辑 '!G2227="","",'表格编辑 '!G2227)</f>
        <v>AI_update_event(RECEIVER, ARG0, ARG1, ARG2, ARG3,ARG4)</v>
      </c>
      <c r="F2225" s="123" t="str">
        <f>IF('表格编辑 '!H2227="","",'表格编辑 '!H2227)</f>
        <v/>
      </c>
      <c r="G2225" s="123" t="str">
        <f>IF('表格编辑 '!I2227="","",'表格编辑 '!I2227)</f>
        <v/>
      </c>
      <c r="H2225" s="123" t="str">
        <f>IF('表格编辑 '!J2227="","",'表格编辑 '!J2227)</f>
        <v>test_deadth_event(RECEIVER, ARG0, ARG1, ARG2, ARG3,ARG4)</v>
      </c>
      <c r="I2225" s="123">
        <f>IF('表格编辑 '!K2227="","",'表格编辑 '!K2227)</f>
        <v>1</v>
      </c>
      <c r="J2225" s="123">
        <f>IF('表格编辑 '!L2227="","",'表格编辑 '!L2227)</f>
        <v>0</v>
      </c>
      <c r="K2225" s="123">
        <f>IF('表格编辑 '!M2227="","",'表格编辑 '!M2227)</f>
        <v>1020</v>
      </c>
      <c r="L2225" s="123" t="str">
        <f>IF('表格编辑 '!N2227="","",'表格编辑 '!N2227)</f>
        <v/>
      </c>
      <c r="M2225" s="123" t="str">
        <f>IF('表格编辑 '!O2227="","",'表格编辑 '!O2227)</f>
        <v/>
      </c>
      <c r="N2225" s="123" t="str">
        <f>IF('表格编辑 '!P2227="","",'表格编辑 '!P2227)</f>
        <v/>
      </c>
      <c r="O2225" s="123" t="str">
        <f>IF('表格编辑 '!Q2227="","",'表格编辑 '!Q2227)</f>
        <v/>
      </c>
      <c r="P2225" s="123" t="str">
        <f>IF('表格编辑 '!R2227="","",'表格编辑 '!R2227)</f>
        <v/>
      </c>
      <c r="Q2225" s="123">
        <f>IF('表格编辑 '!S2227="","",'表格编辑 '!S2227)</f>
        <v>320</v>
      </c>
      <c r="R2225" s="123" t="str">
        <f>IF('表格编辑 '!T2227="","",'表格编辑 '!T2227)</f>
        <v/>
      </c>
      <c r="S2225" s="123" t="str">
        <f>IF('表格编辑 '!U2227="","",'表格编辑 '!U2227)</f>
        <v/>
      </c>
      <c r="T2225" s="123" t="str">
        <f>IF('表格编辑 '!V2227="","",'表格编辑 '!V2227)</f>
        <v/>
      </c>
      <c r="U2225" s="123" t="str">
        <f>IF('表格编辑 '!W2227="","",'表格编辑 '!W2227)</f>
        <v/>
      </c>
      <c r="V2225" s="123" t="str">
        <f>IF('表格编辑 '!X2227="","",'表格编辑 '!X2227)</f>
        <v/>
      </c>
      <c r="W2225" s="123" t="str">
        <f>IF('表格编辑 '!Y2227="","",'表格编辑 '!Y2227)</f>
        <v/>
      </c>
      <c r="X2225" s="123" t="str">
        <f>IF('表格编辑 '!Z2227="","",'表格编辑 '!Z2227)</f>
        <v/>
      </c>
      <c r="Y2225" s="123" t="str">
        <f>IF('表格编辑 '!AA2227="","",'表格编辑 '!AA2227)</f>
        <v/>
      </c>
      <c r="Z2225" s="123" t="str">
        <f>IF('表格编辑 '!AB2227="","",'表格编辑 '!AB2227)</f>
        <v/>
      </c>
      <c r="AA2225" s="123" t="str">
        <f>IF('表格编辑 '!AC2227="","",'表格编辑 '!AC2227)</f>
        <v/>
      </c>
      <c r="AB2225" s="123" t="str">
        <f>IF('表格编辑 '!AD2227="","",'表格编辑 '!AD2227)</f>
        <v/>
      </c>
      <c r="AC2225" s="123" t="str">
        <f>IF('表格编辑 '!AE2227="","",'表格编辑 '!AE2227)</f>
        <v/>
      </c>
      <c r="AD2225" s="123">
        <f>IF('表格编辑 '!AF2227="","",'表格编辑 '!AF2227)</f>
        <v>241037</v>
      </c>
    </row>
    <row r="2226" spans="1:30">
      <c r="A2226" s="123">
        <f>IF('表格编辑 '!A2228="","",'表格编辑 '!A2228)</f>
        <v>32038</v>
      </c>
      <c r="B2226" s="123">
        <f>IF('表格编辑 '!B2228="","",'表格编辑 '!B2228)</f>
        <v>10125</v>
      </c>
      <c r="C2226" s="123">
        <f>IF('表格编辑 '!E2228="","",'表格编辑 '!E2228)</f>
        <v>34</v>
      </c>
      <c r="D2226" s="123" t="str">
        <f>IF('表格编辑 '!F2228="","",'表格编辑 '!F2228)</f>
        <v>AI_born_event(RECEIVER, ARG0, ARG1, ARG2, ARG3,ARG4)</v>
      </c>
      <c r="E2226" s="123" t="str">
        <f>IF('表格编辑 '!G2228="","",'表格编辑 '!G2228)</f>
        <v>AI_update_event(RECEIVER, ARG0, ARG1, ARG2, ARG3,ARG4)</v>
      </c>
      <c r="F2226" s="123" t="str">
        <f>IF('表格编辑 '!H2228="","",'表格编辑 '!H2228)</f>
        <v/>
      </c>
      <c r="G2226" s="123" t="str">
        <f>IF('表格编辑 '!I2228="","",'表格编辑 '!I2228)</f>
        <v/>
      </c>
      <c r="H2226" s="123" t="str">
        <f>IF('表格编辑 '!J2228="","",'表格编辑 '!J2228)</f>
        <v>test_deadth_event(RECEIVER, ARG0, ARG1, ARG2, ARG3,ARG4)</v>
      </c>
      <c r="I2226" s="123">
        <f>IF('表格编辑 '!K2228="","",'表格编辑 '!K2228)</f>
        <v>1</v>
      </c>
      <c r="J2226" s="123">
        <f>IF('表格编辑 '!L2228="","",'表格编辑 '!L2228)</f>
        <v>0</v>
      </c>
      <c r="K2226" s="123">
        <f>IF('表格编辑 '!M2228="","",'表格编辑 '!M2228)</f>
        <v>1020</v>
      </c>
      <c r="L2226" s="123" t="str">
        <f>IF('表格编辑 '!N2228="","",'表格编辑 '!N2228)</f>
        <v/>
      </c>
      <c r="M2226" s="123" t="str">
        <f>IF('表格编辑 '!O2228="","",'表格编辑 '!O2228)</f>
        <v/>
      </c>
      <c r="N2226" s="123" t="str">
        <f>IF('表格编辑 '!P2228="","",'表格编辑 '!P2228)</f>
        <v/>
      </c>
      <c r="O2226" s="123" t="str">
        <f>IF('表格编辑 '!Q2228="","",'表格编辑 '!Q2228)</f>
        <v/>
      </c>
      <c r="P2226" s="123" t="str">
        <f>IF('表格编辑 '!R2228="","",'表格编辑 '!R2228)</f>
        <v/>
      </c>
      <c r="Q2226" s="123">
        <f>IF('表格编辑 '!S2228="","",'表格编辑 '!S2228)</f>
        <v>320</v>
      </c>
      <c r="R2226" s="123" t="str">
        <f>IF('表格编辑 '!T2228="","",'表格编辑 '!T2228)</f>
        <v/>
      </c>
      <c r="S2226" s="123" t="str">
        <f>IF('表格编辑 '!U2228="","",'表格编辑 '!U2228)</f>
        <v/>
      </c>
      <c r="T2226" s="123" t="str">
        <f>IF('表格编辑 '!V2228="","",'表格编辑 '!V2228)</f>
        <v/>
      </c>
      <c r="U2226" s="123" t="str">
        <f>IF('表格编辑 '!W2228="","",'表格编辑 '!W2228)</f>
        <v/>
      </c>
      <c r="V2226" s="123" t="str">
        <f>IF('表格编辑 '!X2228="","",'表格编辑 '!X2228)</f>
        <v/>
      </c>
      <c r="W2226" s="123" t="str">
        <f>IF('表格编辑 '!Y2228="","",'表格编辑 '!Y2228)</f>
        <v/>
      </c>
      <c r="X2226" s="123" t="str">
        <f>IF('表格编辑 '!Z2228="","",'表格编辑 '!Z2228)</f>
        <v/>
      </c>
      <c r="Y2226" s="123" t="str">
        <f>IF('表格编辑 '!AA2228="","",'表格编辑 '!AA2228)</f>
        <v/>
      </c>
      <c r="Z2226" s="123" t="str">
        <f>IF('表格编辑 '!AB2228="","",'表格编辑 '!AB2228)</f>
        <v/>
      </c>
      <c r="AA2226" s="123" t="str">
        <f>IF('表格编辑 '!AC2228="","",'表格编辑 '!AC2228)</f>
        <v/>
      </c>
      <c r="AB2226" s="123" t="str">
        <f>IF('表格编辑 '!AD2228="","",'表格编辑 '!AD2228)</f>
        <v/>
      </c>
      <c r="AC2226" s="123" t="str">
        <f>IF('表格编辑 '!AE2228="","",'表格编辑 '!AE2228)</f>
        <v/>
      </c>
      <c r="AD2226" s="123">
        <f>IF('表格编辑 '!AF2228="","",'表格编辑 '!AF2228)</f>
        <v>241038</v>
      </c>
    </row>
    <row r="2227" spans="1:30">
      <c r="A2227" s="123">
        <f>IF('表格编辑 '!A2229="","",'表格编辑 '!A2229)</f>
        <v>32039</v>
      </c>
      <c r="B2227" s="123">
        <f>IF('表格编辑 '!B2229="","",'表格编辑 '!B2229)</f>
        <v>10035</v>
      </c>
      <c r="C2227" s="123">
        <f>IF('表格编辑 '!E2229="","",'表格编辑 '!E2229)</f>
        <v>34</v>
      </c>
      <c r="D2227" s="123" t="str">
        <f>IF('表格编辑 '!F2229="","",'表格编辑 '!F2229)</f>
        <v>AI_born_event(RECEIVER, ARG0, ARG1, ARG2, ARG3,ARG4)</v>
      </c>
      <c r="E2227" s="123" t="str">
        <f>IF('表格编辑 '!G2229="","",'表格编辑 '!G2229)</f>
        <v>AI_update_event(RECEIVER, ARG0, ARG1, ARG2, ARG3,ARG4)</v>
      </c>
      <c r="F2227" s="123" t="str">
        <f>IF('表格编辑 '!H2229="","",'表格编辑 '!H2229)</f>
        <v/>
      </c>
      <c r="G2227" s="123" t="str">
        <f>IF('表格编辑 '!I2229="","",'表格编辑 '!I2229)</f>
        <v/>
      </c>
      <c r="H2227" s="123" t="str">
        <f>IF('表格编辑 '!J2229="","",'表格编辑 '!J2229)</f>
        <v>test_deadth_event(RECEIVER, ARG0, ARG1, ARG2, ARG3,ARG4)</v>
      </c>
      <c r="I2227" s="123">
        <f>IF('表格编辑 '!K2229="","",'表格编辑 '!K2229)</f>
        <v>1</v>
      </c>
      <c r="J2227" s="123">
        <f>IF('表格编辑 '!L2229="","",'表格编辑 '!L2229)</f>
        <v>0</v>
      </c>
      <c r="K2227" s="123">
        <f>IF('表格编辑 '!M2229="","",'表格编辑 '!M2229)</f>
        <v>1020</v>
      </c>
      <c r="L2227" s="123" t="str">
        <f>IF('表格编辑 '!N2229="","",'表格编辑 '!N2229)</f>
        <v/>
      </c>
      <c r="M2227" s="123" t="str">
        <f>IF('表格编辑 '!O2229="","",'表格编辑 '!O2229)</f>
        <v/>
      </c>
      <c r="N2227" s="123" t="str">
        <f>IF('表格编辑 '!P2229="","",'表格编辑 '!P2229)</f>
        <v/>
      </c>
      <c r="O2227" s="123" t="str">
        <f>IF('表格编辑 '!Q2229="","",'表格编辑 '!Q2229)</f>
        <v/>
      </c>
      <c r="P2227" s="123" t="str">
        <f>IF('表格编辑 '!R2229="","",'表格编辑 '!R2229)</f>
        <v/>
      </c>
      <c r="Q2227" s="123">
        <f>IF('表格编辑 '!S2229="","",'表格编辑 '!S2229)</f>
        <v>320</v>
      </c>
      <c r="R2227" s="123" t="str">
        <f>IF('表格编辑 '!T2229="","",'表格编辑 '!T2229)</f>
        <v/>
      </c>
      <c r="S2227" s="123" t="str">
        <f>IF('表格编辑 '!U2229="","",'表格编辑 '!U2229)</f>
        <v/>
      </c>
      <c r="T2227" s="123" t="str">
        <f>IF('表格编辑 '!V2229="","",'表格编辑 '!V2229)</f>
        <v/>
      </c>
      <c r="U2227" s="123" t="str">
        <f>IF('表格编辑 '!W2229="","",'表格编辑 '!W2229)</f>
        <v/>
      </c>
      <c r="V2227" s="123" t="str">
        <f>IF('表格编辑 '!X2229="","",'表格编辑 '!X2229)</f>
        <v/>
      </c>
      <c r="W2227" s="123" t="str">
        <f>IF('表格编辑 '!Y2229="","",'表格编辑 '!Y2229)</f>
        <v/>
      </c>
      <c r="X2227" s="123" t="str">
        <f>IF('表格编辑 '!Z2229="","",'表格编辑 '!Z2229)</f>
        <v/>
      </c>
      <c r="Y2227" s="123" t="str">
        <f>IF('表格编辑 '!AA2229="","",'表格编辑 '!AA2229)</f>
        <v/>
      </c>
      <c r="Z2227" s="123" t="str">
        <f>IF('表格编辑 '!AB2229="","",'表格编辑 '!AB2229)</f>
        <v/>
      </c>
      <c r="AA2227" s="123" t="str">
        <f>IF('表格编辑 '!AC2229="","",'表格编辑 '!AC2229)</f>
        <v/>
      </c>
      <c r="AB2227" s="123" t="str">
        <f>IF('表格编辑 '!AD2229="","",'表格编辑 '!AD2229)</f>
        <v/>
      </c>
      <c r="AC2227" s="123" t="str">
        <f>IF('表格编辑 '!AE2229="","",'表格编辑 '!AE2229)</f>
        <v/>
      </c>
      <c r="AD2227" s="123">
        <f>IF('表格编辑 '!AF2229="","",'表格编辑 '!AF2229)</f>
        <v>241039</v>
      </c>
    </row>
    <row r="2228" spans="1:30">
      <c r="A2228" s="123">
        <f>IF('表格编辑 '!A2230="","",'表格编辑 '!A2230)</f>
        <v>32040</v>
      </c>
      <c r="B2228" s="123">
        <f>IF('表格编辑 '!B2230="","",'表格编辑 '!B2230)</f>
        <v>10035</v>
      </c>
      <c r="C2228" s="123">
        <f>IF('表格编辑 '!E2230="","",'表格编辑 '!E2230)</f>
        <v>34</v>
      </c>
      <c r="D2228" s="123" t="str">
        <f>IF('表格编辑 '!F2230="","",'表格编辑 '!F2230)</f>
        <v>AI_born_event(RECEIVER, ARG0, ARG1, ARG2, ARG3,ARG4)</v>
      </c>
      <c r="E2228" s="123" t="str">
        <f>IF('表格编辑 '!G2230="","",'表格编辑 '!G2230)</f>
        <v>AI_update_event(RECEIVER, ARG0, ARG1, ARG2, ARG3,ARG4)</v>
      </c>
      <c r="F2228" s="123" t="str">
        <f>IF('表格编辑 '!H2230="","",'表格编辑 '!H2230)</f>
        <v/>
      </c>
      <c r="G2228" s="123" t="str">
        <f>IF('表格编辑 '!I2230="","",'表格编辑 '!I2230)</f>
        <v/>
      </c>
      <c r="H2228" s="123" t="str">
        <f>IF('表格编辑 '!J2230="","",'表格编辑 '!J2230)</f>
        <v>test_deadth_event(RECEIVER, ARG0, ARG1, ARG2, ARG3,ARG4)</v>
      </c>
      <c r="I2228" s="123">
        <f>IF('表格编辑 '!K2230="","",'表格编辑 '!K2230)</f>
        <v>1</v>
      </c>
      <c r="J2228" s="123">
        <f>IF('表格编辑 '!L2230="","",'表格编辑 '!L2230)</f>
        <v>0</v>
      </c>
      <c r="K2228" s="123">
        <f>IF('表格编辑 '!M2230="","",'表格编辑 '!M2230)</f>
        <v>1020</v>
      </c>
      <c r="L2228" s="123" t="str">
        <f>IF('表格编辑 '!N2230="","",'表格编辑 '!N2230)</f>
        <v/>
      </c>
      <c r="M2228" s="123" t="str">
        <f>IF('表格编辑 '!O2230="","",'表格编辑 '!O2230)</f>
        <v/>
      </c>
      <c r="N2228" s="123" t="str">
        <f>IF('表格编辑 '!P2230="","",'表格编辑 '!P2230)</f>
        <v/>
      </c>
      <c r="O2228" s="123" t="str">
        <f>IF('表格编辑 '!Q2230="","",'表格编辑 '!Q2230)</f>
        <v/>
      </c>
      <c r="P2228" s="123" t="str">
        <f>IF('表格编辑 '!R2230="","",'表格编辑 '!R2230)</f>
        <v/>
      </c>
      <c r="Q2228" s="123">
        <f>IF('表格编辑 '!S2230="","",'表格编辑 '!S2230)</f>
        <v>320</v>
      </c>
      <c r="R2228" s="123" t="str">
        <f>IF('表格编辑 '!T2230="","",'表格编辑 '!T2230)</f>
        <v/>
      </c>
      <c r="S2228" s="123" t="str">
        <f>IF('表格编辑 '!U2230="","",'表格编辑 '!U2230)</f>
        <v/>
      </c>
      <c r="T2228" s="123" t="str">
        <f>IF('表格编辑 '!V2230="","",'表格编辑 '!V2230)</f>
        <v/>
      </c>
      <c r="U2228" s="123" t="str">
        <f>IF('表格编辑 '!W2230="","",'表格编辑 '!W2230)</f>
        <v/>
      </c>
      <c r="V2228" s="123" t="str">
        <f>IF('表格编辑 '!X2230="","",'表格编辑 '!X2230)</f>
        <v/>
      </c>
      <c r="W2228" s="123" t="str">
        <f>IF('表格编辑 '!Y2230="","",'表格编辑 '!Y2230)</f>
        <v/>
      </c>
      <c r="X2228" s="123" t="str">
        <f>IF('表格编辑 '!Z2230="","",'表格编辑 '!Z2230)</f>
        <v/>
      </c>
      <c r="Y2228" s="123" t="str">
        <f>IF('表格编辑 '!AA2230="","",'表格编辑 '!AA2230)</f>
        <v/>
      </c>
      <c r="Z2228" s="123" t="str">
        <f>IF('表格编辑 '!AB2230="","",'表格编辑 '!AB2230)</f>
        <v/>
      </c>
      <c r="AA2228" s="123" t="str">
        <f>IF('表格编辑 '!AC2230="","",'表格编辑 '!AC2230)</f>
        <v/>
      </c>
      <c r="AB2228" s="123" t="str">
        <f>IF('表格编辑 '!AD2230="","",'表格编辑 '!AD2230)</f>
        <v/>
      </c>
      <c r="AC2228" s="123" t="str">
        <f>IF('表格编辑 '!AE2230="","",'表格编辑 '!AE2230)</f>
        <v/>
      </c>
      <c r="AD2228" s="123">
        <f>IF('表格编辑 '!AF2230="","",'表格编辑 '!AF2230)</f>
        <v>241040</v>
      </c>
    </row>
    <row r="2229" spans="1:30">
      <c r="A2229" s="123">
        <f>IF('表格编辑 '!A2231="","",'表格编辑 '!A2231)</f>
        <v>32041</v>
      </c>
      <c r="B2229" s="123">
        <f>IF('表格编辑 '!B2231="","",'表格编辑 '!B2231)</f>
        <v>10101</v>
      </c>
      <c r="C2229" s="123">
        <f>IF('表格编辑 '!E2231="","",'表格编辑 '!E2231)</f>
        <v>34</v>
      </c>
      <c r="D2229" s="123" t="str">
        <f>IF('表格编辑 '!F2231="","",'表格编辑 '!F2231)</f>
        <v>AI_born_event(RECEIVER, ARG0, ARG1, ARG2, ARG3,ARG4)</v>
      </c>
      <c r="E2229" s="123" t="str">
        <f>IF('表格编辑 '!G2231="","",'表格编辑 '!G2231)</f>
        <v>AI_update_event(RECEIVER, ARG0, ARG1, ARG2, ARG3,ARG4)</v>
      </c>
      <c r="F2229" s="123" t="str">
        <f>IF('表格编辑 '!H2231="","",'表格编辑 '!H2231)</f>
        <v/>
      </c>
      <c r="G2229" s="123" t="str">
        <f>IF('表格编辑 '!I2231="","",'表格编辑 '!I2231)</f>
        <v/>
      </c>
      <c r="H2229" s="123" t="str">
        <f>IF('表格编辑 '!J2231="","",'表格编辑 '!J2231)</f>
        <v>test_deadth_event(RECEIVER, ARG0, ARG1, ARG2, ARG3,ARG4)</v>
      </c>
      <c r="I2229" s="123">
        <f>IF('表格编辑 '!K2231="","",'表格编辑 '!K2231)</f>
        <v>1</v>
      </c>
      <c r="J2229" s="123">
        <f>IF('表格编辑 '!L2231="","",'表格编辑 '!L2231)</f>
        <v>0</v>
      </c>
      <c r="K2229" s="123">
        <f>IF('表格编辑 '!M2231="","",'表格编辑 '!M2231)</f>
        <v>1020</v>
      </c>
      <c r="L2229" s="123" t="str">
        <f>IF('表格编辑 '!N2231="","",'表格编辑 '!N2231)</f>
        <v/>
      </c>
      <c r="M2229" s="123" t="str">
        <f>IF('表格编辑 '!O2231="","",'表格编辑 '!O2231)</f>
        <v/>
      </c>
      <c r="N2229" s="123" t="str">
        <f>IF('表格编辑 '!P2231="","",'表格编辑 '!P2231)</f>
        <v/>
      </c>
      <c r="O2229" s="123" t="str">
        <f>IF('表格编辑 '!Q2231="","",'表格编辑 '!Q2231)</f>
        <v/>
      </c>
      <c r="P2229" s="123" t="str">
        <f>IF('表格编辑 '!R2231="","",'表格编辑 '!R2231)</f>
        <v/>
      </c>
      <c r="Q2229" s="123">
        <f>IF('表格编辑 '!S2231="","",'表格编辑 '!S2231)</f>
        <v>320</v>
      </c>
      <c r="R2229" s="123" t="str">
        <f>IF('表格编辑 '!T2231="","",'表格编辑 '!T2231)</f>
        <v/>
      </c>
      <c r="S2229" s="123" t="str">
        <f>IF('表格编辑 '!U2231="","",'表格编辑 '!U2231)</f>
        <v/>
      </c>
      <c r="T2229" s="123" t="str">
        <f>IF('表格编辑 '!V2231="","",'表格编辑 '!V2231)</f>
        <v/>
      </c>
      <c r="U2229" s="123" t="str">
        <f>IF('表格编辑 '!W2231="","",'表格编辑 '!W2231)</f>
        <v/>
      </c>
      <c r="V2229" s="123" t="str">
        <f>IF('表格编辑 '!X2231="","",'表格编辑 '!X2231)</f>
        <v/>
      </c>
      <c r="W2229" s="123" t="str">
        <f>IF('表格编辑 '!Y2231="","",'表格编辑 '!Y2231)</f>
        <v/>
      </c>
      <c r="X2229" s="123" t="str">
        <f>IF('表格编辑 '!Z2231="","",'表格编辑 '!Z2231)</f>
        <v/>
      </c>
      <c r="Y2229" s="123" t="str">
        <f>IF('表格编辑 '!AA2231="","",'表格编辑 '!AA2231)</f>
        <v/>
      </c>
      <c r="Z2229" s="123" t="str">
        <f>IF('表格编辑 '!AB2231="","",'表格编辑 '!AB2231)</f>
        <v/>
      </c>
      <c r="AA2229" s="123" t="str">
        <f>IF('表格编辑 '!AC2231="","",'表格编辑 '!AC2231)</f>
        <v/>
      </c>
      <c r="AB2229" s="123" t="str">
        <f>IF('表格编辑 '!AD2231="","",'表格编辑 '!AD2231)</f>
        <v/>
      </c>
      <c r="AC2229" s="123" t="str">
        <f>IF('表格编辑 '!AE2231="","",'表格编辑 '!AE2231)</f>
        <v/>
      </c>
      <c r="AD2229" s="123">
        <f>IF('表格编辑 '!AF2231="","",'表格编辑 '!AF2231)</f>
        <v>241041</v>
      </c>
    </row>
    <row r="2230" spans="1:30">
      <c r="A2230" s="123">
        <f>IF('表格编辑 '!A2232="","",'表格编辑 '!A2232)</f>
        <v>32042</v>
      </c>
      <c r="B2230" s="123">
        <f>IF('表格编辑 '!B2232="","",'表格编辑 '!B2232)</f>
        <v>10152</v>
      </c>
      <c r="C2230" s="123">
        <f>IF('表格编辑 '!E2232="","",'表格编辑 '!E2232)</f>
        <v>34</v>
      </c>
      <c r="D2230" s="123" t="str">
        <f>IF('表格编辑 '!F2232="","",'表格编辑 '!F2232)</f>
        <v>AI_born_event(RECEIVER, ARG0, ARG1, ARG2, ARG3,ARG4)</v>
      </c>
      <c r="E2230" s="123" t="str">
        <f>IF('表格编辑 '!G2232="","",'表格编辑 '!G2232)</f>
        <v>AI_update_event(RECEIVER, ARG0, ARG1, ARG2, ARG3,ARG4)</v>
      </c>
      <c r="F2230" s="123" t="str">
        <f>IF('表格编辑 '!H2232="","",'表格编辑 '!H2232)</f>
        <v/>
      </c>
      <c r="G2230" s="123" t="str">
        <f>IF('表格编辑 '!I2232="","",'表格编辑 '!I2232)</f>
        <v/>
      </c>
      <c r="H2230" s="123" t="str">
        <f>IF('表格编辑 '!J2232="","",'表格编辑 '!J2232)</f>
        <v>test_deadth_event(RECEIVER, ARG0, ARG1, ARG2, ARG3,ARG4)</v>
      </c>
      <c r="I2230" s="123">
        <f>IF('表格编辑 '!K2232="","",'表格编辑 '!K2232)</f>
        <v>1</v>
      </c>
      <c r="J2230" s="123">
        <f>IF('表格编辑 '!L2232="","",'表格编辑 '!L2232)</f>
        <v>0</v>
      </c>
      <c r="K2230" s="123">
        <f>IF('表格编辑 '!M2232="","",'表格编辑 '!M2232)</f>
        <v>1020</v>
      </c>
      <c r="L2230" s="123" t="str">
        <f>IF('表格编辑 '!N2232="","",'表格编辑 '!N2232)</f>
        <v/>
      </c>
      <c r="M2230" s="123" t="str">
        <f>IF('表格编辑 '!O2232="","",'表格编辑 '!O2232)</f>
        <v/>
      </c>
      <c r="N2230" s="123" t="str">
        <f>IF('表格编辑 '!P2232="","",'表格编辑 '!P2232)</f>
        <v/>
      </c>
      <c r="O2230" s="123" t="str">
        <f>IF('表格编辑 '!Q2232="","",'表格编辑 '!Q2232)</f>
        <v/>
      </c>
      <c r="P2230" s="123" t="str">
        <f>IF('表格编辑 '!R2232="","",'表格编辑 '!R2232)</f>
        <v/>
      </c>
      <c r="Q2230" s="123">
        <f>IF('表格编辑 '!S2232="","",'表格编辑 '!S2232)</f>
        <v>320</v>
      </c>
      <c r="R2230" s="123" t="str">
        <f>IF('表格编辑 '!T2232="","",'表格编辑 '!T2232)</f>
        <v/>
      </c>
      <c r="S2230" s="123" t="str">
        <f>IF('表格编辑 '!U2232="","",'表格编辑 '!U2232)</f>
        <v/>
      </c>
      <c r="T2230" s="123" t="str">
        <f>IF('表格编辑 '!V2232="","",'表格编辑 '!V2232)</f>
        <v/>
      </c>
      <c r="U2230" s="123" t="str">
        <f>IF('表格编辑 '!W2232="","",'表格编辑 '!W2232)</f>
        <v/>
      </c>
      <c r="V2230" s="123" t="str">
        <f>IF('表格编辑 '!X2232="","",'表格编辑 '!X2232)</f>
        <v/>
      </c>
      <c r="W2230" s="123" t="str">
        <f>IF('表格编辑 '!Y2232="","",'表格编辑 '!Y2232)</f>
        <v/>
      </c>
      <c r="X2230" s="123" t="str">
        <f>IF('表格编辑 '!Z2232="","",'表格编辑 '!Z2232)</f>
        <v/>
      </c>
      <c r="Y2230" s="123" t="str">
        <f>IF('表格编辑 '!AA2232="","",'表格编辑 '!AA2232)</f>
        <v/>
      </c>
      <c r="Z2230" s="123" t="str">
        <f>IF('表格编辑 '!AB2232="","",'表格编辑 '!AB2232)</f>
        <v/>
      </c>
      <c r="AA2230" s="123" t="str">
        <f>IF('表格编辑 '!AC2232="","",'表格编辑 '!AC2232)</f>
        <v/>
      </c>
      <c r="AB2230" s="123" t="str">
        <f>IF('表格编辑 '!AD2232="","",'表格编辑 '!AD2232)</f>
        <v/>
      </c>
      <c r="AC2230" s="123" t="str">
        <f>IF('表格编辑 '!AE2232="","",'表格编辑 '!AE2232)</f>
        <v/>
      </c>
      <c r="AD2230" s="123">
        <f>IF('表格编辑 '!AF2232="","",'表格编辑 '!AF2232)</f>
        <v>241042</v>
      </c>
    </row>
    <row r="2231" spans="1:30">
      <c r="A2231" s="123">
        <f>IF('表格编辑 '!A2233="","",'表格编辑 '!A2233)</f>
        <v>32043</v>
      </c>
      <c r="B2231" s="123">
        <f>IF('表格编辑 '!B2233="","",'表格编辑 '!B2233)</f>
        <v>10100</v>
      </c>
      <c r="C2231" s="123">
        <f>IF('表格编辑 '!E2233="","",'表格编辑 '!E2233)</f>
        <v>34</v>
      </c>
      <c r="D2231" s="123" t="str">
        <f>IF('表格编辑 '!F2233="","",'表格编辑 '!F2233)</f>
        <v>AI_born_event(RECEIVER, ARG0, ARG1, ARG2, ARG3,ARG4)</v>
      </c>
      <c r="E2231" s="123" t="str">
        <f>IF('表格编辑 '!G2233="","",'表格编辑 '!G2233)</f>
        <v>AI_update_event(RECEIVER, ARG0, ARG1, ARG2, ARG3,ARG4)</v>
      </c>
      <c r="F2231" s="123" t="str">
        <f>IF('表格编辑 '!H2233="","",'表格编辑 '!H2233)</f>
        <v/>
      </c>
      <c r="G2231" s="123" t="str">
        <f>IF('表格编辑 '!I2233="","",'表格编辑 '!I2233)</f>
        <v/>
      </c>
      <c r="H2231" s="123" t="str">
        <f>IF('表格编辑 '!J2233="","",'表格编辑 '!J2233)</f>
        <v>test_deadth_event(RECEIVER, ARG0, ARG1, ARG2, ARG3,ARG4)</v>
      </c>
      <c r="I2231" s="123">
        <f>IF('表格编辑 '!K2233="","",'表格编辑 '!K2233)</f>
        <v>1</v>
      </c>
      <c r="J2231" s="123">
        <f>IF('表格编辑 '!L2233="","",'表格编辑 '!L2233)</f>
        <v>0</v>
      </c>
      <c r="K2231" s="123">
        <f>IF('表格编辑 '!M2233="","",'表格编辑 '!M2233)</f>
        <v>1020</v>
      </c>
      <c r="L2231" s="123" t="str">
        <f>IF('表格编辑 '!N2233="","",'表格编辑 '!N2233)</f>
        <v/>
      </c>
      <c r="M2231" s="123" t="str">
        <f>IF('表格编辑 '!O2233="","",'表格编辑 '!O2233)</f>
        <v/>
      </c>
      <c r="N2231" s="123" t="str">
        <f>IF('表格编辑 '!P2233="","",'表格编辑 '!P2233)</f>
        <v/>
      </c>
      <c r="O2231" s="123" t="str">
        <f>IF('表格编辑 '!Q2233="","",'表格编辑 '!Q2233)</f>
        <v/>
      </c>
      <c r="P2231" s="123" t="str">
        <f>IF('表格编辑 '!R2233="","",'表格编辑 '!R2233)</f>
        <v/>
      </c>
      <c r="Q2231" s="123">
        <f>IF('表格编辑 '!S2233="","",'表格编辑 '!S2233)</f>
        <v>320</v>
      </c>
      <c r="R2231" s="123" t="str">
        <f>IF('表格编辑 '!T2233="","",'表格编辑 '!T2233)</f>
        <v/>
      </c>
      <c r="S2231" s="123" t="str">
        <f>IF('表格编辑 '!U2233="","",'表格编辑 '!U2233)</f>
        <v/>
      </c>
      <c r="T2231" s="123" t="str">
        <f>IF('表格编辑 '!V2233="","",'表格编辑 '!V2233)</f>
        <v/>
      </c>
      <c r="U2231" s="123" t="str">
        <f>IF('表格编辑 '!W2233="","",'表格编辑 '!W2233)</f>
        <v/>
      </c>
      <c r="V2231" s="123" t="str">
        <f>IF('表格编辑 '!X2233="","",'表格编辑 '!X2233)</f>
        <v/>
      </c>
      <c r="W2231" s="123" t="str">
        <f>IF('表格编辑 '!Y2233="","",'表格编辑 '!Y2233)</f>
        <v/>
      </c>
      <c r="X2231" s="123" t="str">
        <f>IF('表格编辑 '!Z2233="","",'表格编辑 '!Z2233)</f>
        <v/>
      </c>
      <c r="Y2231" s="123" t="str">
        <f>IF('表格编辑 '!AA2233="","",'表格编辑 '!AA2233)</f>
        <v/>
      </c>
      <c r="Z2231" s="123" t="str">
        <f>IF('表格编辑 '!AB2233="","",'表格编辑 '!AB2233)</f>
        <v/>
      </c>
      <c r="AA2231" s="123" t="str">
        <f>IF('表格编辑 '!AC2233="","",'表格编辑 '!AC2233)</f>
        <v/>
      </c>
      <c r="AB2231" s="123" t="str">
        <f>IF('表格编辑 '!AD2233="","",'表格编辑 '!AD2233)</f>
        <v/>
      </c>
      <c r="AC2231" s="123" t="str">
        <f>IF('表格编辑 '!AE2233="","",'表格编辑 '!AE2233)</f>
        <v/>
      </c>
      <c r="AD2231" s="123">
        <f>IF('表格编辑 '!AF2233="","",'表格编辑 '!AF2233)</f>
        <v>241043</v>
      </c>
    </row>
    <row r="2232" spans="1:30">
      <c r="A2232" s="123">
        <f>IF('表格编辑 '!A2234="","",'表格编辑 '!A2234)</f>
        <v>32044</v>
      </c>
      <c r="B2232" s="123">
        <f>IF('表格编辑 '!B2234="","",'表格编辑 '!B2234)</f>
        <v>10020</v>
      </c>
      <c r="C2232" s="123">
        <f>IF('表格编辑 '!E2234="","",'表格编辑 '!E2234)</f>
        <v>34</v>
      </c>
      <c r="D2232" s="123" t="str">
        <f>IF('表格编辑 '!F2234="","",'表格编辑 '!F2234)</f>
        <v>AI_born_event(RECEIVER, ARG0, ARG1, ARG2, ARG3,ARG4)</v>
      </c>
      <c r="E2232" s="123" t="str">
        <f>IF('表格编辑 '!G2234="","",'表格编辑 '!G2234)</f>
        <v>AI_update_event(RECEIVER, ARG0, ARG1, ARG2, ARG3,ARG4)</v>
      </c>
      <c r="F2232" s="123" t="str">
        <f>IF('表格编辑 '!H2234="","",'表格编辑 '!H2234)</f>
        <v/>
      </c>
      <c r="G2232" s="123" t="str">
        <f>IF('表格编辑 '!I2234="","",'表格编辑 '!I2234)</f>
        <v/>
      </c>
      <c r="H2232" s="123" t="str">
        <f>IF('表格编辑 '!J2234="","",'表格编辑 '!J2234)</f>
        <v>test_deadth_event(RECEIVER, ARG0, ARG1, ARG2, ARG3,ARG4)</v>
      </c>
      <c r="I2232" s="123">
        <f>IF('表格编辑 '!K2234="","",'表格编辑 '!K2234)</f>
        <v>1</v>
      </c>
      <c r="J2232" s="123">
        <f>IF('表格编辑 '!L2234="","",'表格编辑 '!L2234)</f>
        <v>0</v>
      </c>
      <c r="K2232" s="123">
        <f>IF('表格编辑 '!M2234="","",'表格编辑 '!M2234)</f>
        <v>1020</v>
      </c>
      <c r="L2232" s="123" t="str">
        <f>IF('表格编辑 '!N2234="","",'表格编辑 '!N2234)</f>
        <v/>
      </c>
      <c r="M2232" s="123" t="str">
        <f>IF('表格编辑 '!O2234="","",'表格编辑 '!O2234)</f>
        <v/>
      </c>
      <c r="N2232" s="123" t="str">
        <f>IF('表格编辑 '!P2234="","",'表格编辑 '!P2234)</f>
        <v/>
      </c>
      <c r="O2232" s="123" t="str">
        <f>IF('表格编辑 '!Q2234="","",'表格编辑 '!Q2234)</f>
        <v/>
      </c>
      <c r="P2232" s="123" t="str">
        <f>IF('表格编辑 '!R2234="","",'表格编辑 '!R2234)</f>
        <v/>
      </c>
      <c r="Q2232" s="123">
        <f>IF('表格编辑 '!S2234="","",'表格编辑 '!S2234)</f>
        <v>320</v>
      </c>
      <c r="R2232" s="123" t="str">
        <f>IF('表格编辑 '!T2234="","",'表格编辑 '!T2234)</f>
        <v/>
      </c>
      <c r="S2232" s="123" t="str">
        <f>IF('表格编辑 '!U2234="","",'表格编辑 '!U2234)</f>
        <v/>
      </c>
      <c r="T2232" s="123" t="str">
        <f>IF('表格编辑 '!V2234="","",'表格编辑 '!V2234)</f>
        <v/>
      </c>
      <c r="U2232" s="123" t="str">
        <f>IF('表格编辑 '!W2234="","",'表格编辑 '!W2234)</f>
        <v/>
      </c>
      <c r="V2232" s="123" t="str">
        <f>IF('表格编辑 '!X2234="","",'表格编辑 '!X2234)</f>
        <v/>
      </c>
      <c r="W2232" s="123" t="str">
        <f>IF('表格编辑 '!Y2234="","",'表格编辑 '!Y2234)</f>
        <v/>
      </c>
      <c r="X2232" s="123" t="str">
        <f>IF('表格编辑 '!Z2234="","",'表格编辑 '!Z2234)</f>
        <v/>
      </c>
      <c r="Y2232" s="123" t="str">
        <f>IF('表格编辑 '!AA2234="","",'表格编辑 '!AA2234)</f>
        <v/>
      </c>
      <c r="Z2232" s="123" t="str">
        <f>IF('表格编辑 '!AB2234="","",'表格编辑 '!AB2234)</f>
        <v/>
      </c>
      <c r="AA2232" s="123" t="str">
        <f>IF('表格编辑 '!AC2234="","",'表格编辑 '!AC2234)</f>
        <v/>
      </c>
      <c r="AB2232" s="123" t="str">
        <f>IF('表格编辑 '!AD2234="","",'表格编辑 '!AD2234)</f>
        <v/>
      </c>
      <c r="AC2232" s="123" t="str">
        <f>IF('表格编辑 '!AE2234="","",'表格编辑 '!AE2234)</f>
        <v/>
      </c>
      <c r="AD2232" s="123">
        <f>IF('表格编辑 '!AF2234="","",'表格编辑 '!AF2234)</f>
        <v>241044</v>
      </c>
    </row>
    <row r="2233" spans="1:30">
      <c r="A2233" s="123">
        <f>IF('表格编辑 '!A2235="","",'表格编辑 '!A2235)</f>
        <v>32045</v>
      </c>
      <c r="B2233" s="123">
        <f>IF('表格编辑 '!B2235="","",'表格编辑 '!B2235)</f>
        <v>10073</v>
      </c>
      <c r="C2233" s="123">
        <f>IF('表格编辑 '!E2235="","",'表格编辑 '!E2235)</f>
        <v>34</v>
      </c>
      <c r="D2233" s="123" t="str">
        <f>IF('表格编辑 '!F2235="","",'表格编辑 '!F2235)</f>
        <v>AI_born_event(RECEIVER, ARG0, ARG1, ARG2, ARG3,ARG4)</v>
      </c>
      <c r="E2233" s="123" t="str">
        <f>IF('表格编辑 '!G2235="","",'表格编辑 '!G2235)</f>
        <v>AI_update_event(RECEIVER, ARG0, ARG1, ARG2, ARG3,ARG4)</v>
      </c>
      <c r="F2233" s="123" t="str">
        <f>IF('表格编辑 '!H2235="","",'表格编辑 '!H2235)</f>
        <v/>
      </c>
      <c r="G2233" s="123" t="str">
        <f>IF('表格编辑 '!I2235="","",'表格编辑 '!I2235)</f>
        <v/>
      </c>
      <c r="H2233" s="123" t="str">
        <f>IF('表格编辑 '!J2235="","",'表格编辑 '!J2235)</f>
        <v>test_deadth_event(RECEIVER, ARG0, ARG1, ARG2, ARG3,ARG4)</v>
      </c>
      <c r="I2233" s="123">
        <f>IF('表格编辑 '!K2235="","",'表格编辑 '!K2235)</f>
        <v>1</v>
      </c>
      <c r="J2233" s="123">
        <f>IF('表格编辑 '!L2235="","",'表格编辑 '!L2235)</f>
        <v>0</v>
      </c>
      <c r="K2233" s="123">
        <f>IF('表格编辑 '!M2235="","",'表格编辑 '!M2235)</f>
        <v>1020</v>
      </c>
      <c r="L2233" s="123" t="str">
        <f>IF('表格编辑 '!N2235="","",'表格编辑 '!N2235)</f>
        <v/>
      </c>
      <c r="M2233" s="123" t="str">
        <f>IF('表格编辑 '!O2235="","",'表格编辑 '!O2235)</f>
        <v/>
      </c>
      <c r="N2233" s="123" t="str">
        <f>IF('表格编辑 '!P2235="","",'表格编辑 '!P2235)</f>
        <v/>
      </c>
      <c r="O2233" s="123" t="str">
        <f>IF('表格编辑 '!Q2235="","",'表格编辑 '!Q2235)</f>
        <v/>
      </c>
      <c r="P2233" s="123" t="str">
        <f>IF('表格编辑 '!R2235="","",'表格编辑 '!R2235)</f>
        <v/>
      </c>
      <c r="Q2233" s="123">
        <f>IF('表格编辑 '!S2235="","",'表格编辑 '!S2235)</f>
        <v>320</v>
      </c>
      <c r="R2233" s="123" t="str">
        <f>IF('表格编辑 '!T2235="","",'表格编辑 '!T2235)</f>
        <v/>
      </c>
      <c r="S2233" s="123" t="str">
        <f>IF('表格编辑 '!U2235="","",'表格编辑 '!U2235)</f>
        <v/>
      </c>
      <c r="T2233" s="123" t="str">
        <f>IF('表格编辑 '!V2235="","",'表格编辑 '!V2235)</f>
        <v/>
      </c>
      <c r="U2233" s="123" t="str">
        <f>IF('表格编辑 '!W2235="","",'表格编辑 '!W2235)</f>
        <v/>
      </c>
      <c r="V2233" s="123" t="str">
        <f>IF('表格编辑 '!X2235="","",'表格编辑 '!X2235)</f>
        <v/>
      </c>
      <c r="W2233" s="123" t="str">
        <f>IF('表格编辑 '!Y2235="","",'表格编辑 '!Y2235)</f>
        <v/>
      </c>
      <c r="X2233" s="123" t="str">
        <f>IF('表格编辑 '!Z2235="","",'表格编辑 '!Z2235)</f>
        <v/>
      </c>
      <c r="Y2233" s="123" t="str">
        <f>IF('表格编辑 '!AA2235="","",'表格编辑 '!AA2235)</f>
        <v/>
      </c>
      <c r="Z2233" s="123" t="str">
        <f>IF('表格编辑 '!AB2235="","",'表格编辑 '!AB2235)</f>
        <v/>
      </c>
      <c r="AA2233" s="123" t="str">
        <f>IF('表格编辑 '!AC2235="","",'表格编辑 '!AC2235)</f>
        <v/>
      </c>
      <c r="AB2233" s="123" t="str">
        <f>IF('表格编辑 '!AD2235="","",'表格编辑 '!AD2235)</f>
        <v/>
      </c>
      <c r="AC2233" s="123" t="str">
        <f>IF('表格编辑 '!AE2235="","",'表格编辑 '!AE2235)</f>
        <v/>
      </c>
      <c r="AD2233" s="123">
        <f>IF('表格编辑 '!AF2235="","",'表格编辑 '!AF2235)</f>
        <v>241045</v>
      </c>
    </row>
    <row r="2234" spans="1:30">
      <c r="A2234" s="123">
        <f>IF('表格编辑 '!A2236="","",'表格编辑 '!A2236)</f>
        <v>32046</v>
      </c>
      <c r="B2234" s="123">
        <f>IF('表格编辑 '!B2236="","",'表格编辑 '!B2236)</f>
        <v>10139</v>
      </c>
      <c r="C2234" s="123">
        <f>IF('表格编辑 '!E2236="","",'表格编辑 '!E2236)</f>
        <v>34</v>
      </c>
      <c r="D2234" s="123" t="str">
        <f>IF('表格编辑 '!F2236="","",'表格编辑 '!F2236)</f>
        <v>AI_born_event(RECEIVER, ARG0, ARG1, ARG2, ARG3,ARG4)</v>
      </c>
      <c r="E2234" s="123" t="str">
        <f>IF('表格编辑 '!G2236="","",'表格编辑 '!G2236)</f>
        <v>AI_update_event(RECEIVER, ARG0, ARG1, ARG2, ARG3,ARG4)</v>
      </c>
      <c r="F2234" s="123" t="str">
        <f>IF('表格编辑 '!H2236="","",'表格编辑 '!H2236)</f>
        <v/>
      </c>
      <c r="G2234" s="123" t="str">
        <f>IF('表格编辑 '!I2236="","",'表格编辑 '!I2236)</f>
        <v/>
      </c>
      <c r="H2234" s="123" t="str">
        <f>IF('表格编辑 '!J2236="","",'表格编辑 '!J2236)</f>
        <v>test_deadth_event(RECEIVER, ARG0, ARG1, ARG2, ARG3,ARG4)</v>
      </c>
      <c r="I2234" s="123">
        <f>IF('表格编辑 '!K2236="","",'表格编辑 '!K2236)</f>
        <v>1</v>
      </c>
      <c r="J2234" s="123">
        <f>IF('表格编辑 '!L2236="","",'表格编辑 '!L2236)</f>
        <v>0</v>
      </c>
      <c r="K2234" s="123">
        <f>IF('表格编辑 '!M2236="","",'表格编辑 '!M2236)</f>
        <v>1020</v>
      </c>
      <c r="L2234" s="123" t="str">
        <f>IF('表格编辑 '!N2236="","",'表格编辑 '!N2236)</f>
        <v/>
      </c>
      <c r="M2234" s="123" t="str">
        <f>IF('表格编辑 '!O2236="","",'表格编辑 '!O2236)</f>
        <v/>
      </c>
      <c r="N2234" s="123" t="str">
        <f>IF('表格编辑 '!P2236="","",'表格编辑 '!P2236)</f>
        <v/>
      </c>
      <c r="O2234" s="123" t="str">
        <f>IF('表格编辑 '!Q2236="","",'表格编辑 '!Q2236)</f>
        <v/>
      </c>
      <c r="P2234" s="123" t="str">
        <f>IF('表格编辑 '!R2236="","",'表格编辑 '!R2236)</f>
        <v/>
      </c>
      <c r="Q2234" s="123">
        <f>IF('表格编辑 '!S2236="","",'表格编辑 '!S2236)</f>
        <v>320</v>
      </c>
      <c r="R2234" s="123" t="str">
        <f>IF('表格编辑 '!T2236="","",'表格编辑 '!T2236)</f>
        <v/>
      </c>
      <c r="S2234" s="123" t="str">
        <f>IF('表格编辑 '!U2236="","",'表格编辑 '!U2236)</f>
        <v/>
      </c>
      <c r="T2234" s="123" t="str">
        <f>IF('表格编辑 '!V2236="","",'表格编辑 '!V2236)</f>
        <v/>
      </c>
      <c r="U2234" s="123" t="str">
        <f>IF('表格编辑 '!W2236="","",'表格编辑 '!W2236)</f>
        <v/>
      </c>
      <c r="V2234" s="123" t="str">
        <f>IF('表格编辑 '!X2236="","",'表格编辑 '!X2236)</f>
        <v/>
      </c>
      <c r="W2234" s="123" t="str">
        <f>IF('表格编辑 '!Y2236="","",'表格编辑 '!Y2236)</f>
        <v/>
      </c>
      <c r="X2234" s="123" t="str">
        <f>IF('表格编辑 '!Z2236="","",'表格编辑 '!Z2236)</f>
        <v/>
      </c>
      <c r="Y2234" s="123" t="str">
        <f>IF('表格编辑 '!AA2236="","",'表格编辑 '!AA2236)</f>
        <v/>
      </c>
      <c r="Z2234" s="123" t="str">
        <f>IF('表格编辑 '!AB2236="","",'表格编辑 '!AB2236)</f>
        <v/>
      </c>
      <c r="AA2234" s="123" t="str">
        <f>IF('表格编辑 '!AC2236="","",'表格编辑 '!AC2236)</f>
        <v/>
      </c>
      <c r="AB2234" s="123" t="str">
        <f>IF('表格编辑 '!AD2236="","",'表格编辑 '!AD2236)</f>
        <v/>
      </c>
      <c r="AC2234" s="123" t="str">
        <f>IF('表格编辑 '!AE2236="","",'表格编辑 '!AE2236)</f>
        <v/>
      </c>
      <c r="AD2234" s="123">
        <f>IF('表格编辑 '!AF2236="","",'表格编辑 '!AF2236)</f>
        <v>241046</v>
      </c>
    </row>
    <row r="2235" spans="1:30">
      <c r="A2235" s="123">
        <f>IF('表格编辑 '!A2237="","",'表格编辑 '!A2237)</f>
        <v>32047</v>
      </c>
      <c r="B2235" s="123">
        <f>IF('表格编辑 '!B2237="","",'表格编辑 '!B2237)</f>
        <v>10126</v>
      </c>
      <c r="C2235" s="123">
        <f>IF('表格编辑 '!E2237="","",'表格编辑 '!E2237)</f>
        <v>39</v>
      </c>
      <c r="D2235" s="123" t="str">
        <f>IF('表格编辑 '!F2237="","",'表格编辑 '!F2237)</f>
        <v>AI_born_event(RECEIVER, ARG0, ARG1, ARG2, ARG3,ARG4)</v>
      </c>
      <c r="E2235" s="123" t="str">
        <f>IF('表格编辑 '!G2237="","",'表格编辑 '!G2237)</f>
        <v>AI_update_event(RECEIVER, ARG0, ARG1, ARG2, ARG3,ARG4)</v>
      </c>
      <c r="F2235" s="123" t="str">
        <f>IF('表格编辑 '!H2237="","",'表格编辑 '!H2237)</f>
        <v/>
      </c>
      <c r="G2235" s="123" t="str">
        <f>IF('表格编辑 '!I2237="","",'表格编辑 '!I2237)</f>
        <v/>
      </c>
      <c r="H2235" s="123" t="str">
        <f>IF('表格编辑 '!J2237="","",'表格编辑 '!J2237)</f>
        <v>test_deadth_event(RECEIVER, ARG0, ARG1, ARG2, ARG3,ARG4)</v>
      </c>
      <c r="I2235" s="123">
        <f>IF('表格编辑 '!K2237="","",'表格编辑 '!K2237)</f>
        <v>1</v>
      </c>
      <c r="J2235" s="123">
        <f>IF('表格编辑 '!L2237="","",'表格编辑 '!L2237)</f>
        <v>0</v>
      </c>
      <c r="K2235" s="123">
        <f>IF('表格编辑 '!M2237="","",'表格编辑 '!M2237)</f>
        <v>1170</v>
      </c>
      <c r="L2235" s="123" t="str">
        <f>IF('表格编辑 '!N2237="","",'表格编辑 '!N2237)</f>
        <v/>
      </c>
      <c r="M2235" s="123" t="str">
        <f>IF('表格编辑 '!O2237="","",'表格编辑 '!O2237)</f>
        <v/>
      </c>
      <c r="N2235" s="123" t="str">
        <f>IF('表格编辑 '!P2237="","",'表格编辑 '!P2237)</f>
        <v/>
      </c>
      <c r="O2235" s="123" t="str">
        <f>IF('表格编辑 '!Q2237="","",'表格编辑 '!Q2237)</f>
        <v/>
      </c>
      <c r="P2235" s="123" t="str">
        <f>IF('表格编辑 '!R2237="","",'表格编辑 '!R2237)</f>
        <v/>
      </c>
      <c r="Q2235" s="123">
        <f>IF('表格编辑 '!S2237="","",'表格编辑 '!S2237)</f>
        <v>320</v>
      </c>
      <c r="R2235" s="123" t="str">
        <f>IF('表格编辑 '!T2237="","",'表格编辑 '!T2237)</f>
        <v/>
      </c>
      <c r="S2235" s="123" t="str">
        <f>IF('表格编辑 '!U2237="","",'表格编辑 '!U2237)</f>
        <v/>
      </c>
      <c r="T2235" s="123" t="str">
        <f>IF('表格编辑 '!V2237="","",'表格编辑 '!V2237)</f>
        <v/>
      </c>
      <c r="U2235" s="123" t="str">
        <f>IF('表格编辑 '!W2237="","",'表格编辑 '!W2237)</f>
        <v/>
      </c>
      <c r="V2235" s="123" t="str">
        <f>IF('表格编辑 '!X2237="","",'表格编辑 '!X2237)</f>
        <v/>
      </c>
      <c r="W2235" s="123" t="str">
        <f>IF('表格编辑 '!Y2237="","",'表格编辑 '!Y2237)</f>
        <v/>
      </c>
      <c r="X2235" s="123" t="str">
        <f>IF('表格编辑 '!Z2237="","",'表格编辑 '!Z2237)</f>
        <v/>
      </c>
      <c r="Y2235" s="123" t="str">
        <f>IF('表格编辑 '!AA2237="","",'表格编辑 '!AA2237)</f>
        <v/>
      </c>
      <c r="Z2235" s="123" t="str">
        <f>IF('表格编辑 '!AB2237="","",'表格编辑 '!AB2237)</f>
        <v/>
      </c>
      <c r="AA2235" s="123" t="str">
        <f>IF('表格编辑 '!AC2237="","",'表格编辑 '!AC2237)</f>
        <v/>
      </c>
      <c r="AB2235" s="123" t="str">
        <f>IF('表格编辑 '!AD2237="","",'表格编辑 '!AD2237)</f>
        <v/>
      </c>
      <c r="AC2235" s="123" t="str">
        <f>IF('表格编辑 '!AE2237="","",'表格编辑 '!AE2237)</f>
        <v/>
      </c>
      <c r="AD2235" s="123">
        <f>IF('表格编辑 '!AF2237="","",'表格编辑 '!AF2237)</f>
        <v>241047</v>
      </c>
    </row>
    <row r="2236" spans="1:30">
      <c r="A2236" s="123">
        <f>IF('表格编辑 '!A2238="","",'表格编辑 '!A2238)</f>
        <v>32048</v>
      </c>
      <c r="B2236" s="123">
        <f>IF('表格编辑 '!B2238="","",'表格编辑 '!B2238)</f>
        <v>10072</v>
      </c>
      <c r="C2236" s="123">
        <f>IF('表格编辑 '!E2238="","",'表格编辑 '!E2238)</f>
        <v>39</v>
      </c>
      <c r="D2236" s="123" t="str">
        <f>IF('表格编辑 '!F2238="","",'表格编辑 '!F2238)</f>
        <v>AI_born_event(RECEIVER, ARG0, ARG1, ARG2, ARG3,ARG4)</v>
      </c>
      <c r="E2236" s="123" t="str">
        <f>IF('表格编辑 '!G2238="","",'表格编辑 '!G2238)</f>
        <v>AI_update_event(RECEIVER, ARG0, ARG1, ARG2, ARG3,ARG4)</v>
      </c>
      <c r="F2236" s="123" t="str">
        <f>IF('表格编辑 '!H2238="","",'表格编辑 '!H2238)</f>
        <v/>
      </c>
      <c r="G2236" s="123" t="str">
        <f>IF('表格编辑 '!I2238="","",'表格编辑 '!I2238)</f>
        <v/>
      </c>
      <c r="H2236" s="123" t="str">
        <f>IF('表格编辑 '!J2238="","",'表格编辑 '!J2238)</f>
        <v>test_deadth_event(RECEIVER, ARG0, ARG1, ARG2, ARG3,ARG4)</v>
      </c>
      <c r="I2236" s="123">
        <f>IF('表格编辑 '!K2238="","",'表格编辑 '!K2238)</f>
        <v>1</v>
      </c>
      <c r="J2236" s="123">
        <f>IF('表格编辑 '!L2238="","",'表格编辑 '!L2238)</f>
        <v>0</v>
      </c>
      <c r="K2236" s="123">
        <f>IF('表格编辑 '!M2238="","",'表格编辑 '!M2238)</f>
        <v>1170</v>
      </c>
      <c r="L2236" s="123" t="str">
        <f>IF('表格编辑 '!N2238="","",'表格编辑 '!N2238)</f>
        <v/>
      </c>
      <c r="M2236" s="123" t="str">
        <f>IF('表格编辑 '!O2238="","",'表格编辑 '!O2238)</f>
        <v/>
      </c>
      <c r="N2236" s="123" t="str">
        <f>IF('表格编辑 '!P2238="","",'表格编辑 '!P2238)</f>
        <v/>
      </c>
      <c r="O2236" s="123" t="str">
        <f>IF('表格编辑 '!Q2238="","",'表格编辑 '!Q2238)</f>
        <v/>
      </c>
      <c r="P2236" s="123" t="str">
        <f>IF('表格编辑 '!R2238="","",'表格编辑 '!R2238)</f>
        <v/>
      </c>
      <c r="Q2236" s="123">
        <f>IF('表格编辑 '!S2238="","",'表格编辑 '!S2238)</f>
        <v>320</v>
      </c>
      <c r="R2236" s="123" t="str">
        <f>IF('表格编辑 '!T2238="","",'表格编辑 '!T2238)</f>
        <v/>
      </c>
      <c r="S2236" s="123" t="str">
        <f>IF('表格编辑 '!U2238="","",'表格编辑 '!U2238)</f>
        <v/>
      </c>
      <c r="T2236" s="123" t="str">
        <f>IF('表格编辑 '!V2238="","",'表格编辑 '!V2238)</f>
        <v/>
      </c>
      <c r="U2236" s="123" t="str">
        <f>IF('表格编辑 '!W2238="","",'表格编辑 '!W2238)</f>
        <v/>
      </c>
      <c r="V2236" s="123" t="str">
        <f>IF('表格编辑 '!X2238="","",'表格编辑 '!X2238)</f>
        <v/>
      </c>
      <c r="W2236" s="123" t="str">
        <f>IF('表格编辑 '!Y2238="","",'表格编辑 '!Y2238)</f>
        <v/>
      </c>
      <c r="X2236" s="123" t="str">
        <f>IF('表格编辑 '!Z2238="","",'表格编辑 '!Z2238)</f>
        <v/>
      </c>
      <c r="Y2236" s="123" t="str">
        <f>IF('表格编辑 '!AA2238="","",'表格编辑 '!AA2238)</f>
        <v/>
      </c>
      <c r="Z2236" s="123" t="str">
        <f>IF('表格编辑 '!AB2238="","",'表格编辑 '!AB2238)</f>
        <v/>
      </c>
      <c r="AA2236" s="123" t="str">
        <f>IF('表格编辑 '!AC2238="","",'表格编辑 '!AC2238)</f>
        <v/>
      </c>
      <c r="AB2236" s="123" t="str">
        <f>IF('表格编辑 '!AD2238="","",'表格编辑 '!AD2238)</f>
        <v/>
      </c>
      <c r="AC2236" s="123" t="str">
        <f>IF('表格编辑 '!AE2238="","",'表格编辑 '!AE2238)</f>
        <v/>
      </c>
      <c r="AD2236" s="123">
        <f>IF('表格编辑 '!AF2238="","",'表格编辑 '!AF2238)</f>
        <v>241048</v>
      </c>
    </row>
    <row r="2237" spans="1:30">
      <c r="A2237" s="123">
        <f>IF('表格编辑 '!A2239="","",'表格编辑 '!A2239)</f>
        <v>32049</v>
      </c>
      <c r="B2237" s="123">
        <f>IF('表格编辑 '!B2239="","",'表格编辑 '!B2239)</f>
        <v>10132</v>
      </c>
      <c r="C2237" s="123">
        <f>IF('表格编辑 '!E2239="","",'表格编辑 '!E2239)</f>
        <v>39</v>
      </c>
      <c r="D2237" s="123" t="str">
        <f>IF('表格编辑 '!F2239="","",'表格编辑 '!F2239)</f>
        <v>AI_born_event(RECEIVER, ARG0, ARG1, ARG2, ARG3,ARG4)</v>
      </c>
      <c r="E2237" s="123" t="str">
        <f>IF('表格编辑 '!G2239="","",'表格编辑 '!G2239)</f>
        <v>AI_update_event(RECEIVER, ARG0, ARG1, ARG2, ARG3,ARG4)</v>
      </c>
      <c r="F2237" s="123" t="str">
        <f>IF('表格编辑 '!H2239="","",'表格编辑 '!H2239)</f>
        <v/>
      </c>
      <c r="G2237" s="123" t="str">
        <f>IF('表格编辑 '!I2239="","",'表格编辑 '!I2239)</f>
        <v/>
      </c>
      <c r="H2237" s="123" t="str">
        <f>IF('表格编辑 '!J2239="","",'表格编辑 '!J2239)</f>
        <v>test_deadth_event(RECEIVER, ARG0, ARG1, ARG2, ARG3,ARG4)</v>
      </c>
      <c r="I2237" s="123">
        <f>IF('表格编辑 '!K2239="","",'表格编辑 '!K2239)</f>
        <v>1</v>
      </c>
      <c r="J2237" s="123">
        <f>IF('表格编辑 '!L2239="","",'表格编辑 '!L2239)</f>
        <v>0</v>
      </c>
      <c r="K2237" s="123">
        <f>IF('表格编辑 '!M2239="","",'表格编辑 '!M2239)</f>
        <v>1170</v>
      </c>
      <c r="L2237" s="123" t="str">
        <f>IF('表格编辑 '!N2239="","",'表格编辑 '!N2239)</f>
        <v/>
      </c>
      <c r="M2237" s="123" t="str">
        <f>IF('表格编辑 '!O2239="","",'表格编辑 '!O2239)</f>
        <v/>
      </c>
      <c r="N2237" s="123" t="str">
        <f>IF('表格编辑 '!P2239="","",'表格编辑 '!P2239)</f>
        <v/>
      </c>
      <c r="O2237" s="123" t="str">
        <f>IF('表格编辑 '!Q2239="","",'表格编辑 '!Q2239)</f>
        <v/>
      </c>
      <c r="P2237" s="123" t="str">
        <f>IF('表格编辑 '!R2239="","",'表格编辑 '!R2239)</f>
        <v/>
      </c>
      <c r="Q2237" s="123">
        <f>IF('表格编辑 '!S2239="","",'表格编辑 '!S2239)</f>
        <v>320</v>
      </c>
      <c r="R2237" s="123" t="str">
        <f>IF('表格编辑 '!T2239="","",'表格编辑 '!T2239)</f>
        <v/>
      </c>
      <c r="S2237" s="123" t="str">
        <f>IF('表格编辑 '!U2239="","",'表格编辑 '!U2239)</f>
        <v/>
      </c>
      <c r="T2237" s="123" t="str">
        <f>IF('表格编辑 '!V2239="","",'表格编辑 '!V2239)</f>
        <v/>
      </c>
      <c r="U2237" s="123" t="str">
        <f>IF('表格编辑 '!W2239="","",'表格编辑 '!W2239)</f>
        <v/>
      </c>
      <c r="V2237" s="123" t="str">
        <f>IF('表格编辑 '!X2239="","",'表格编辑 '!X2239)</f>
        <v/>
      </c>
      <c r="W2237" s="123" t="str">
        <f>IF('表格编辑 '!Y2239="","",'表格编辑 '!Y2239)</f>
        <v/>
      </c>
      <c r="X2237" s="123" t="str">
        <f>IF('表格编辑 '!Z2239="","",'表格编辑 '!Z2239)</f>
        <v/>
      </c>
      <c r="Y2237" s="123" t="str">
        <f>IF('表格编辑 '!AA2239="","",'表格编辑 '!AA2239)</f>
        <v/>
      </c>
      <c r="Z2237" s="123" t="str">
        <f>IF('表格编辑 '!AB2239="","",'表格编辑 '!AB2239)</f>
        <v/>
      </c>
      <c r="AA2237" s="123" t="str">
        <f>IF('表格编辑 '!AC2239="","",'表格编辑 '!AC2239)</f>
        <v/>
      </c>
      <c r="AB2237" s="123" t="str">
        <f>IF('表格编辑 '!AD2239="","",'表格编辑 '!AD2239)</f>
        <v/>
      </c>
      <c r="AC2237" s="123" t="str">
        <f>IF('表格编辑 '!AE2239="","",'表格编辑 '!AE2239)</f>
        <v/>
      </c>
      <c r="AD2237" s="123">
        <f>IF('表格编辑 '!AF2239="","",'表格编辑 '!AF2239)</f>
        <v>241049</v>
      </c>
    </row>
    <row r="2238" spans="1:30">
      <c r="A2238" s="123">
        <f>IF('表格编辑 '!A2240="","",'表格编辑 '!A2240)</f>
        <v>32050</v>
      </c>
      <c r="B2238" s="123">
        <f>IF('表格编辑 '!B2240="","",'表格编辑 '!B2240)</f>
        <v>10101</v>
      </c>
      <c r="C2238" s="123">
        <f>IF('表格编辑 '!E2240="","",'表格编辑 '!E2240)</f>
        <v>39</v>
      </c>
      <c r="D2238" s="123" t="str">
        <f>IF('表格编辑 '!F2240="","",'表格编辑 '!F2240)</f>
        <v>AI_born_event(RECEIVER, ARG0, ARG1, ARG2, ARG3,ARG4)</v>
      </c>
      <c r="E2238" s="123" t="str">
        <f>IF('表格编辑 '!G2240="","",'表格编辑 '!G2240)</f>
        <v>AI_update_event(RECEIVER, ARG0, ARG1, ARG2, ARG3,ARG4)</v>
      </c>
      <c r="F2238" s="123" t="str">
        <f>IF('表格编辑 '!H2240="","",'表格编辑 '!H2240)</f>
        <v/>
      </c>
      <c r="G2238" s="123" t="str">
        <f>IF('表格编辑 '!I2240="","",'表格编辑 '!I2240)</f>
        <v/>
      </c>
      <c r="H2238" s="123" t="str">
        <f>IF('表格编辑 '!J2240="","",'表格编辑 '!J2240)</f>
        <v>test_deadth_event(RECEIVER, ARG0, ARG1, ARG2, ARG3,ARG4)</v>
      </c>
      <c r="I2238" s="123">
        <f>IF('表格编辑 '!K2240="","",'表格编辑 '!K2240)</f>
        <v>1</v>
      </c>
      <c r="J2238" s="123">
        <f>IF('表格编辑 '!L2240="","",'表格编辑 '!L2240)</f>
        <v>0</v>
      </c>
      <c r="K2238" s="123">
        <f>IF('表格编辑 '!M2240="","",'表格编辑 '!M2240)</f>
        <v>1170</v>
      </c>
      <c r="L2238" s="123" t="str">
        <f>IF('表格编辑 '!N2240="","",'表格编辑 '!N2240)</f>
        <v/>
      </c>
      <c r="M2238" s="123" t="str">
        <f>IF('表格编辑 '!O2240="","",'表格编辑 '!O2240)</f>
        <v/>
      </c>
      <c r="N2238" s="123" t="str">
        <f>IF('表格编辑 '!P2240="","",'表格编辑 '!P2240)</f>
        <v/>
      </c>
      <c r="O2238" s="123" t="str">
        <f>IF('表格编辑 '!Q2240="","",'表格编辑 '!Q2240)</f>
        <v/>
      </c>
      <c r="P2238" s="123" t="str">
        <f>IF('表格编辑 '!R2240="","",'表格编辑 '!R2240)</f>
        <v/>
      </c>
      <c r="Q2238" s="123">
        <f>IF('表格编辑 '!S2240="","",'表格编辑 '!S2240)</f>
        <v>320</v>
      </c>
      <c r="R2238" s="123" t="str">
        <f>IF('表格编辑 '!T2240="","",'表格编辑 '!T2240)</f>
        <v/>
      </c>
      <c r="S2238" s="123" t="str">
        <f>IF('表格编辑 '!U2240="","",'表格编辑 '!U2240)</f>
        <v/>
      </c>
      <c r="T2238" s="123" t="str">
        <f>IF('表格编辑 '!V2240="","",'表格编辑 '!V2240)</f>
        <v/>
      </c>
      <c r="U2238" s="123" t="str">
        <f>IF('表格编辑 '!W2240="","",'表格编辑 '!W2240)</f>
        <v/>
      </c>
      <c r="V2238" s="123" t="str">
        <f>IF('表格编辑 '!X2240="","",'表格编辑 '!X2240)</f>
        <v/>
      </c>
      <c r="W2238" s="123" t="str">
        <f>IF('表格编辑 '!Y2240="","",'表格编辑 '!Y2240)</f>
        <v/>
      </c>
      <c r="X2238" s="123" t="str">
        <f>IF('表格编辑 '!Z2240="","",'表格编辑 '!Z2240)</f>
        <v/>
      </c>
      <c r="Y2238" s="123" t="str">
        <f>IF('表格编辑 '!AA2240="","",'表格编辑 '!AA2240)</f>
        <v/>
      </c>
      <c r="Z2238" s="123" t="str">
        <f>IF('表格编辑 '!AB2240="","",'表格编辑 '!AB2240)</f>
        <v/>
      </c>
      <c r="AA2238" s="123" t="str">
        <f>IF('表格编辑 '!AC2240="","",'表格编辑 '!AC2240)</f>
        <v/>
      </c>
      <c r="AB2238" s="123" t="str">
        <f>IF('表格编辑 '!AD2240="","",'表格编辑 '!AD2240)</f>
        <v/>
      </c>
      <c r="AC2238" s="123" t="str">
        <f>IF('表格编辑 '!AE2240="","",'表格编辑 '!AE2240)</f>
        <v/>
      </c>
      <c r="AD2238" s="123">
        <f>IF('表格编辑 '!AF2240="","",'表格编辑 '!AF2240)</f>
        <v>241050</v>
      </c>
    </row>
    <row r="2239" spans="1:30">
      <c r="A2239" s="123">
        <f>IF('表格编辑 '!A2241="","",'表格编辑 '!A2241)</f>
        <v>32051</v>
      </c>
      <c r="B2239" s="123">
        <f>IF('表格编辑 '!B2241="","",'表格编辑 '!B2241)</f>
        <v>10108</v>
      </c>
      <c r="C2239" s="123">
        <f>IF('表格编辑 '!E2241="","",'表格编辑 '!E2241)</f>
        <v>39</v>
      </c>
      <c r="D2239" s="123" t="str">
        <f>IF('表格编辑 '!F2241="","",'表格编辑 '!F2241)</f>
        <v>AI_born_event(RECEIVER, ARG0, ARG1, ARG2, ARG3,ARG4)</v>
      </c>
      <c r="E2239" s="123" t="str">
        <f>IF('表格编辑 '!G2241="","",'表格编辑 '!G2241)</f>
        <v>AI_update_event(RECEIVER, ARG0, ARG1, ARG2, ARG3,ARG4)</v>
      </c>
      <c r="F2239" s="123" t="str">
        <f>IF('表格编辑 '!H2241="","",'表格编辑 '!H2241)</f>
        <v/>
      </c>
      <c r="G2239" s="123" t="str">
        <f>IF('表格编辑 '!I2241="","",'表格编辑 '!I2241)</f>
        <v/>
      </c>
      <c r="H2239" s="123" t="str">
        <f>IF('表格编辑 '!J2241="","",'表格编辑 '!J2241)</f>
        <v>test_deadth_event(RECEIVER, ARG0, ARG1, ARG2, ARG3,ARG4)</v>
      </c>
      <c r="I2239" s="123">
        <f>IF('表格编辑 '!K2241="","",'表格编辑 '!K2241)</f>
        <v>1</v>
      </c>
      <c r="J2239" s="123">
        <f>IF('表格编辑 '!L2241="","",'表格编辑 '!L2241)</f>
        <v>0</v>
      </c>
      <c r="K2239" s="123">
        <f>IF('表格编辑 '!M2241="","",'表格编辑 '!M2241)</f>
        <v>1170</v>
      </c>
      <c r="L2239" s="123" t="str">
        <f>IF('表格编辑 '!N2241="","",'表格编辑 '!N2241)</f>
        <v/>
      </c>
      <c r="M2239" s="123" t="str">
        <f>IF('表格编辑 '!O2241="","",'表格编辑 '!O2241)</f>
        <v/>
      </c>
      <c r="N2239" s="123" t="str">
        <f>IF('表格编辑 '!P2241="","",'表格编辑 '!P2241)</f>
        <v/>
      </c>
      <c r="O2239" s="123" t="str">
        <f>IF('表格编辑 '!Q2241="","",'表格编辑 '!Q2241)</f>
        <v/>
      </c>
      <c r="P2239" s="123" t="str">
        <f>IF('表格编辑 '!R2241="","",'表格编辑 '!R2241)</f>
        <v/>
      </c>
      <c r="Q2239" s="123">
        <f>IF('表格编辑 '!S2241="","",'表格编辑 '!S2241)</f>
        <v>320</v>
      </c>
      <c r="R2239" s="123" t="str">
        <f>IF('表格编辑 '!T2241="","",'表格编辑 '!T2241)</f>
        <v/>
      </c>
      <c r="S2239" s="123" t="str">
        <f>IF('表格编辑 '!U2241="","",'表格编辑 '!U2241)</f>
        <v/>
      </c>
      <c r="T2239" s="123" t="str">
        <f>IF('表格编辑 '!V2241="","",'表格编辑 '!V2241)</f>
        <v/>
      </c>
      <c r="U2239" s="123" t="str">
        <f>IF('表格编辑 '!W2241="","",'表格编辑 '!W2241)</f>
        <v/>
      </c>
      <c r="V2239" s="123" t="str">
        <f>IF('表格编辑 '!X2241="","",'表格编辑 '!X2241)</f>
        <v/>
      </c>
      <c r="W2239" s="123" t="str">
        <f>IF('表格编辑 '!Y2241="","",'表格编辑 '!Y2241)</f>
        <v/>
      </c>
      <c r="X2239" s="123" t="str">
        <f>IF('表格编辑 '!Z2241="","",'表格编辑 '!Z2241)</f>
        <v/>
      </c>
      <c r="Y2239" s="123" t="str">
        <f>IF('表格编辑 '!AA2241="","",'表格编辑 '!AA2241)</f>
        <v/>
      </c>
      <c r="Z2239" s="123" t="str">
        <f>IF('表格编辑 '!AB2241="","",'表格编辑 '!AB2241)</f>
        <v/>
      </c>
      <c r="AA2239" s="123" t="str">
        <f>IF('表格编辑 '!AC2241="","",'表格编辑 '!AC2241)</f>
        <v/>
      </c>
      <c r="AB2239" s="123" t="str">
        <f>IF('表格编辑 '!AD2241="","",'表格编辑 '!AD2241)</f>
        <v/>
      </c>
      <c r="AC2239" s="123" t="str">
        <f>IF('表格编辑 '!AE2241="","",'表格编辑 '!AE2241)</f>
        <v/>
      </c>
      <c r="AD2239" s="123">
        <f>IF('表格编辑 '!AF2241="","",'表格编辑 '!AF2241)</f>
        <v>241051</v>
      </c>
    </row>
    <row r="2240" spans="1:30">
      <c r="A2240" s="123">
        <f>IF('表格编辑 '!A2242="","",'表格编辑 '!A2242)</f>
        <v>32052</v>
      </c>
      <c r="B2240" s="123">
        <f>IF('表格编辑 '!B2242="","",'表格编辑 '!B2242)</f>
        <v>10155</v>
      </c>
      <c r="C2240" s="123">
        <f>IF('表格编辑 '!E2242="","",'表格编辑 '!E2242)</f>
        <v>39</v>
      </c>
      <c r="D2240" s="123" t="str">
        <f>IF('表格编辑 '!F2242="","",'表格编辑 '!F2242)</f>
        <v>AI_born_event(RECEIVER, ARG0, ARG1, ARG2, ARG3,ARG4)</v>
      </c>
      <c r="E2240" s="123" t="str">
        <f>IF('表格编辑 '!G2242="","",'表格编辑 '!G2242)</f>
        <v>AI_update_event(RECEIVER, ARG0, ARG1, ARG2, ARG3,ARG4)</v>
      </c>
      <c r="F2240" s="123" t="str">
        <f>IF('表格编辑 '!H2242="","",'表格编辑 '!H2242)</f>
        <v/>
      </c>
      <c r="G2240" s="123" t="str">
        <f>IF('表格编辑 '!I2242="","",'表格编辑 '!I2242)</f>
        <v/>
      </c>
      <c r="H2240" s="123" t="str">
        <f>IF('表格编辑 '!J2242="","",'表格编辑 '!J2242)</f>
        <v>test_deadth_event(RECEIVER, ARG0, ARG1, ARG2, ARG3,ARG4)</v>
      </c>
      <c r="I2240" s="123">
        <f>IF('表格编辑 '!K2242="","",'表格编辑 '!K2242)</f>
        <v>1</v>
      </c>
      <c r="J2240" s="123">
        <f>IF('表格编辑 '!L2242="","",'表格编辑 '!L2242)</f>
        <v>0</v>
      </c>
      <c r="K2240" s="123">
        <f>IF('表格编辑 '!M2242="","",'表格编辑 '!M2242)</f>
        <v>1170</v>
      </c>
      <c r="L2240" s="123" t="str">
        <f>IF('表格编辑 '!N2242="","",'表格编辑 '!N2242)</f>
        <v/>
      </c>
      <c r="M2240" s="123" t="str">
        <f>IF('表格编辑 '!O2242="","",'表格编辑 '!O2242)</f>
        <v/>
      </c>
      <c r="N2240" s="123" t="str">
        <f>IF('表格编辑 '!P2242="","",'表格编辑 '!P2242)</f>
        <v/>
      </c>
      <c r="O2240" s="123" t="str">
        <f>IF('表格编辑 '!Q2242="","",'表格编辑 '!Q2242)</f>
        <v/>
      </c>
      <c r="P2240" s="123" t="str">
        <f>IF('表格编辑 '!R2242="","",'表格编辑 '!R2242)</f>
        <v/>
      </c>
      <c r="Q2240" s="123">
        <f>IF('表格编辑 '!S2242="","",'表格编辑 '!S2242)</f>
        <v>320</v>
      </c>
      <c r="R2240" s="123" t="str">
        <f>IF('表格编辑 '!T2242="","",'表格编辑 '!T2242)</f>
        <v/>
      </c>
      <c r="S2240" s="123" t="str">
        <f>IF('表格编辑 '!U2242="","",'表格编辑 '!U2242)</f>
        <v/>
      </c>
      <c r="T2240" s="123" t="str">
        <f>IF('表格编辑 '!V2242="","",'表格编辑 '!V2242)</f>
        <v/>
      </c>
      <c r="U2240" s="123" t="str">
        <f>IF('表格编辑 '!W2242="","",'表格编辑 '!W2242)</f>
        <v/>
      </c>
      <c r="V2240" s="123" t="str">
        <f>IF('表格编辑 '!X2242="","",'表格编辑 '!X2242)</f>
        <v/>
      </c>
      <c r="W2240" s="123" t="str">
        <f>IF('表格编辑 '!Y2242="","",'表格编辑 '!Y2242)</f>
        <v/>
      </c>
      <c r="X2240" s="123" t="str">
        <f>IF('表格编辑 '!Z2242="","",'表格编辑 '!Z2242)</f>
        <v/>
      </c>
      <c r="Y2240" s="123" t="str">
        <f>IF('表格编辑 '!AA2242="","",'表格编辑 '!AA2242)</f>
        <v/>
      </c>
      <c r="Z2240" s="123" t="str">
        <f>IF('表格编辑 '!AB2242="","",'表格编辑 '!AB2242)</f>
        <v/>
      </c>
      <c r="AA2240" s="123" t="str">
        <f>IF('表格编辑 '!AC2242="","",'表格编辑 '!AC2242)</f>
        <v/>
      </c>
      <c r="AB2240" s="123" t="str">
        <f>IF('表格编辑 '!AD2242="","",'表格编辑 '!AD2242)</f>
        <v/>
      </c>
      <c r="AC2240" s="123" t="str">
        <f>IF('表格编辑 '!AE2242="","",'表格编辑 '!AE2242)</f>
        <v/>
      </c>
      <c r="AD2240" s="123">
        <f>IF('表格编辑 '!AF2242="","",'表格编辑 '!AF2242)</f>
        <v>241052</v>
      </c>
    </row>
    <row r="2241" spans="1:30">
      <c r="A2241" s="123">
        <f>IF('表格编辑 '!A2243="","",'表格编辑 '!A2243)</f>
        <v>32053</v>
      </c>
      <c r="B2241" s="123">
        <f>IF('表格编辑 '!B2243="","",'表格编辑 '!B2243)</f>
        <v>10125</v>
      </c>
      <c r="C2241" s="123">
        <f>IF('表格编辑 '!E2243="","",'表格编辑 '!E2243)</f>
        <v>39</v>
      </c>
      <c r="D2241" s="123" t="str">
        <f>IF('表格编辑 '!F2243="","",'表格编辑 '!F2243)</f>
        <v>AI_born_event(RECEIVER, ARG0, ARG1, ARG2, ARG3,ARG4)</v>
      </c>
      <c r="E2241" s="123" t="str">
        <f>IF('表格编辑 '!G2243="","",'表格编辑 '!G2243)</f>
        <v>AI_update_event(RECEIVER, ARG0, ARG1, ARG2, ARG3,ARG4)</v>
      </c>
      <c r="F2241" s="123" t="str">
        <f>IF('表格编辑 '!H2243="","",'表格编辑 '!H2243)</f>
        <v/>
      </c>
      <c r="G2241" s="123" t="str">
        <f>IF('表格编辑 '!I2243="","",'表格编辑 '!I2243)</f>
        <v/>
      </c>
      <c r="H2241" s="123" t="str">
        <f>IF('表格编辑 '!J2243="","",'表格编辑 '!J2243)</f>
        <v>test_deadth_event(RECEIVER, ARG0, ARG1, ARG2, ARG3,ARG4)</v>
      </c>
      <c r="I2241" s="123">
        <f>IF('表格编辑 '!K2243="","",'表格编辑 '!K2243)</f>
        <v>1</v>
      </c>
      <c r="J2241" s="123">
        <f>IF('表格编辑 '!L2243="","",'表格编辑 '!L2243)</f>
        <v>0</v>
      </c>
      <c r="K2241" s="123">
        <f>IF('表格编辑 '!M2243="","",'表格编辑 '!M2243)</f>
        <v>1170</v>
      </c>
      <c r="L2241" s="123" t="str">
        <f>IF('表格编辑 '!N2243="","",'表格编辑 '!N2243)</f>
        <v/>
      </c>
      <c r="M2241" s="123" t="str">
        <f>IF('表格编辑 '!O2243="","",'表格编辑 '!O2243)</f>
        <v/>
      </c>
      <c r="N2241" s="123" t="str">
        <f>IF('表格编辑 '!P2243="","",'表格编辑 '!P2243)</f>
        <v/>
      </c>
      <c r="O2241" s="123" t="str">
        <f>IF('表格编辑 '!Q2243="","",'表格编辑 '!Q2243)</f>
        <v/>
      </c>
      <c r="P2241" s="123" t="str">
        <f>IF('表格编辑 '!R2243="","",'表格编辑 '!R2243)</f>
        <v/>
      </c>
      <c r="Q2241" s="123">
        <f>IF('表格编辑 '!S2243="","",'表格编辑 '!S2243)</f>
        <v>320</v>
      </c>
      <c r="R2241" s="123" t="str">
        <f>IF('表格编辑 '!T2243="","",'表格编辑 '!T2243)</f>
        <v/>
      </c>
      <c r="S2241" s="123" t="str">
        <f>IF('表格编辑 '!U2243="","",'表格编辑 '!U2243)</f>
        <v/>
      </c>
      <c r="T2241" s="123" t="str">
        <f>IF('表格编辑 '!V2243="","",'表格编辑 '!V2243)</f>
        <v/>
      </c>
      <c r="U2241" s="123" t="str">
        <f>IF('表格编辑 '!W2243="","",'表格编辑 '!W2243)</f>
        <v/>
      </c>
      <c r="V2241" s="123" t="str">
        <f>IF('表格编辑 '!X2243="","",'表格编辑 '!X2243)</f>
        <v/>
      </c>
      <c r="W2241" s="123" t="str">
        <f>IF('表格编辑 '!Y2243="","",'表格编辑 '!Y2243)</f>
        <v/>
      </c>
      <c r="X2241" s="123" t="str">
        <f>IF('表格编辑 '!Z2243="","",'表格编辑 '!Z2243)</f>
        <v/>
      </c>
      <c r="Y2241" s="123" t="str">
        <f>IF('表格编辑 '!AA2243="","",'表格编辑 '!AA2243)</f>
        <v/>
      </c>
      <c r="Z2241" s="123" t="str">
        <f>IF('表格编辑 '!AB2243="","",'表格编辑 '!AB2243)</f>
        <v/>
      </c>
      <c r="AA2241" s="123" t="str">
        <f>IF('表格编辑 '!AC2243="","",'表格编辑 '!AC2243)</f>
        <v/>
      </c>
      <c r="AB2241" s="123" t="str">
        <f>IF('表格编辑 '!AD2243="","",'表格编辑 '!AD2243)</f>
        <v/>
      </c>
      <c r="AC2241" s="123" t="str">
        <f>IF('表格编辑 '!AE2243="","",'表格编辑 '!AE2243)</f>
        <v/>
      </c>
      <c r="AD2241" s="123">
        <f>IF('表格编辑 '!AF2243="","",'表格编辑 '!AF2243)</f>
        <v>241053</v>
      </c>
    </row>
    <row r="2242" spans="1:30">
      <c r="A2242" s="123">
        <f>IF('表格编辑 '!A2244="","",'表格编辑 '!A2244)</f>
        <v>32054</v>
      </c>
      <c r="B2242" s="123">
        <f>IF('表格编辑 '!B2244="","",'表格编辑 '!B2244)</f>
        <v>10035</v>
      </c>
      <c r="C2242" s="123">
        <f>IF('表格编辑 '!E2244="","",'表格编辑 '!E2244)</f>
        <v>39</v>
      </c>
      <c r="D2242" s="123" t="str">
        <f>IF('表格编辑 '!F2244="","",'表格编辑 '!F2244)</f>
        <v>AI_born_event(RECEIVER, ARG0, ARG1, ARG2, ARG3,ARG4)</v>
      </c>
      <c r="E2242" s="123" t="str">
        <f>IF('表格编辑 '!G2244="","",'表格编辑 '!G2244)</f>
        <v>AI_update_event(RECEIVER, ARG0, ARG1, ARG2, ARG3,ARG4)</v>
      </c>
      <c r="F2242" s="123" t="str">
        <f>IF('表格编辑 '!H2244="","",'表格编辑 '!H2244)</f>
        <v/>
      </c>
      <c r="G2242" s="123" t="str">
        <f>IF('表格编辑 '!I2244="","",'表格编辑 '!I2244)</f>
        <v/>
      </c>
      <c r="H2242" s="123" t="str">
        <f>IF('表格编辑 '!J2244="","",'表格编辑 '!J2244)</f>
        <v>test_deadth_event(RECEIVER, ARG0, ARG1, ARG2, ARG3,ARG4)</v>
      </c>
      <c r="I2242" s="123">
        <f>IF('表格编辑 '!K2244="","",'表格编辑 '!K2244)</f>
        <v>1</v>
      </c>
      <c r="J2242" s="123">
        <f>IF('表格编辑 '!L2244="","",'表格编辑 '!L2244)</f>
        <v>0</v>
      </c>
      <c r="K2242" s="123">
        <f>IF('表格编辑 '!M2244="","",'表格编辑 '!M2244)</f>
        <v>1170</v>
      </c>
      <c r="L2242" s="123" t="str">
        <f>IF('表格编辑 '!N2244="","",'表格编辑 '!N2244)</f>
        <v/>
      </c>
      <c r="M2242" s="123" t="str">
        <f>IF('表格编辑 '!O2244="","",'表格编辑 '!O2244)</f>
        <v/>
      </c>
      <c r="N2242" s="123" t="str">
        <f>IF('表格编辑 '!P2244="","",'表格编辑 '!P2244)</f>
        <v/>
      </c>
      <c r="O2242" s="123" t="str">
        <f>IF('表格编辑 '!Q2244="","",'表格编辑 '!Q2244)</f>
        <v/>
      </c>
      <c r="P2242" s="123" t="str">
        <f>IF('表格编辑 '!R2244="","",'表格编辑 '!R2244)</f>
        <v/>
      </c>
      <c r="Q2242" s="123">
        <f>IF('表格编辑 '!S2244="","",'表格编辑 '!S2244)</f>
        <v>320</v>
      </c>
      <c r="R2242" s="123" t="str">
        <f>IF('表格编辑 '!T2244="","",'表格编辑 '!T2244)</f>
        <v/>
      </c>
      <c r="S2242" s="123" t="str">
        <f>IF('表格编辑 '!U2244="","",'表格编辑 '!U2244)</f>
        <v/>
      </c>
      <c r="T2242" s="123" t="str">
        <f>IF('表格编辑 '!V2244="","",'表格编辑 '!V2244)</f>
        <v/>
      </c>
      <c r="U2242" s="123" t="str">
        <f>IF('表格编辑 '!W2244="","",'表格编辑 '!W2244)</f>
        <v/>
      </c>
      <c r="V2242" s="123" t="str">
        <f>IF('表格编辑 '!X2244="","",'表格编辑 '!X2244)</f>
        <v/>
      </c>
      <c r="W2242" s="123" t="str">
        <f>IF('表格编辑 '!Y2244="","",'表格编辑 '!Y2244)</f>
        <v/>
      </c>
      <c r="X2242" s="123" t="str">
        <f>IF('表格编辑 '!Z2244="","",'表格编辑 '!Z2244)</f>
        <v/>
      </c>
      <c r="Y2242" s="123" t="str">
        <f>IF('表格编辑 '!AA2244="","",'表格编辑 '!AA2244)</f>
        <v/>
      </c>
      <c r="Z2242" s="123" t="str">
        <f>IF('表格编辑 '!AB2244="","",'表格编辑 '!AB2244)</f>
        <v/>
      </c>
      <c r="AA2242" s="123" t="str">
        <f>IF('表格编辑 '!AC2244="","",'表格编辑 '!AC2244)</f>
        <v/>
      </c>
      <c r="AB2242" s="123" t="str">
        <f>IF('表格编辑 '!AD2244="","",'表格编辑 '!AD2244)</f>
        <v/>
      </c>
      <c r="AC2242" s="123" t="str">
        <f>IF('表格编辑 '!AE2244="","",'表格编辑 '!AE2244)</f>
        <v/>
      </c>
      <c r="AD2242" s="123">
        <f>IF('表格编辑 '!AF2244="","",'表格编辑 '!AF2244)</f>
        <v>241054</v>
      </c>
    </row>
    <row r="2243" spans="1:30">
      <c r="A2243" s="123">
        <f>IF('表格编辑 '!A2245="","",'表格编辑 '!A2245)</f>
        <v>32055</v>
      </c>
      <c r="B2243" s="123">
        <f>IF('表格编辑 '!B2245="","",'表格编辑 '!B2245)</f>
        <v>10035</v>
      </c>
      <c r="C2243" s="123">
        <f>IF('表格编辑 '!E2245="","",'表格编辑 '!E2245)</f>
        <v>39</v>
      </c>
      <c r="D2243" s="123" t="str">
        <f>IF('表格编辑 '!F2245="","",'表格编辑 '!F2245)</f>
        <v>AI_born_event(RECEIVER, ARG0, ARG1, ARG2, ARG3,ARG4)</v>
      </c>
      <c r="E2243" s="123" t="str">
        <f>IF('表格编辑 '!G2245="","",'表格编辑 '!G2245)</f>
        <v>AI_update_event(RECEIVER, ARG0, ARG1, ARG2, ARG3,ARG4)</v>
      </c>
      <c r="F2243" s="123" t="str">
        <f>IF('表格编辑 '!H2245="","",'表格编辑 '!H2245)</f>
        <v/>
      </c>
      <c r="G2243" s="123" t="str">
        <f>IF('表格编辑 '!I2245="","",'表格编辑 '!I2245)</f>
        <v/>
      </c>
      <c r="H2243" s="123" t="str">
        <f>IF('表格编辑 '!J2245="","",'表格编辑 '!J2245)</f>
        <v>test_deadth_event(RECEIVER, ARG0, ARG1, ARG2, ARG3,ARG4)</v>
      </c>
      <c r="I2243" s="123">
        <f>IF('表格编辑 '!K2245="","",'表格编辑 '!K2245)</f>
        <v>1</v>
      </c>
      <c r="J2243" s="123">
        <f>IF('表格编辑 '!L2245="","",'表格编辑 '!L2245)</f>
        <v>0</v>
      </c>
      <c r="K2243" s="123">
        <f>IF('表格编辑 '!M2245="","",'表格编辑 '!M2245)</f>
        <v>1170</v>
      </c>
      <c r="L2243" s="123" t="str">
        <f>IF('表格编辑 '!N2245="","",'表格编辑 '!N2245)</f>
        <v/>
      </c>
      <c r="M2243" s="123" t="str">
        <f>IF('表格编辑 '!O2245="","",'表格编辑 '!O2245)</f>
        <v/>
      </c>
      <c r="N2243" s="123" t="str">
        <f>IF('表格编辑 '!P2245="","",'表格编辑 '!P2245)</f>
        <v/>
      </c>
      <c r="O2243" s="123" t="str">
        <f>IF('表格编辑 '!Q2245="","",'表格编辑 '!Q2245)</f>
        <v/>
      </c>
      <c r="P2243" s="123" t="str">
        <f>IF('表格编辑 '!R2245="","",'表格编辑 '!R2245)</f>
        <v/>
      </c>
      <c r="Q2243" s="123">
        <f>IF('表格编辑 '!S2245="","",'表格编辑 '!S2245)</f>
        <v>320</v>
      </c>
      <c r="R2243" s="123" t="str">
        <f>IF('表格编辑 '!T2245="","",'表格编辑 '!T2245)</f>
        <v/>
      </c>
      <c r="S2243" s="123" t="str">
        <f>IF('表格编辑 '!U2245="","",'表格编辑 '!U2245)</f>
        <v/>
      </c>
      <c r="T2243" s="123" t="str">
        <f>IF('表格编辑 '!V2245="","",'表格编辑 '!V2245)</f>
        <v/>
      </c>
      <c r="U2243" s="123" t="str">
        <f>IF('表格编辑 '!W2245="","",'表格编辑 '!W2245)</f>
        <v/>
      </c>
      <c r="V2243" s="123" t="str">
        <f>IF('表格编辑 '!X2245="","",'表格编辑 '!X2245)</f>
        <v/>
      </c>
      <c r="W2243" s="123" t="str">
        <f>IF('表格编辑 '!Y2245="","",'表格编辑 '!Y2245)</f>
        <v/>
      </c>
      <c r="X2243" s="123" t="str">
        <f>IF('表格编辑 '!Z2245="","",'表格编辑 '!Z2245)</f>
        <v/>
      </c>
      <c r="Y2243" s="123" t="str">
        <f>IF('表格编辑 '!AA2245="","",'表格编辑 '!AA2245)</f>
        <v/>
      </c>
      <c r="Z2243" s="123" t="str">
        <f>IF('表格编辑 '!AB2245="","",'表格编辑 '!AB2245)</f>
        <v/>
      </c>
      <c r="AA2243" s="123" t="str">
        <f>IF('表格编辑 '!AC2245="","",'表格编辑 '!AC2245)</f>
        <v/>
      </c>
      <c r="AB2243" s="123" t="str">
        <f>IF('表格编辑 '!AD2245="","",'表格编辑 '!AD2245)</f>
        <v/>
      </c>
      <c r="AC2243" s="123" t="str">
        <f>IF('表格编辑 '!AE2245="","",'表格编辑 '!AE2245)</f>
        <v/>
      </c>
      <c r="AD2243" s="123">
        <f>IF('表格编辑 '!AF2245="","",'表格编辑 '!AF2245)</f>
        <v>241055</v>
      </c>
    </row>
    <row r="2244" spans="1:30">
      <c r="A2244" s="123">
        <f>IF('表格编辑 '!A2246="","",'表格编辑 '!A2246)</f>
        <v>32056</v>
      </c>
      <c r="B2244" s="123">
        <f>IF('表格编辑 '!B2246="","",'表格编辑 '!B2246)</f>
        <v>10101</v>
      </c>
      <c r="C2244" s="123">
        <f>IF('表格编辑 '!E2246="","",'表格编辑 '!E2246)</f>
        <v>39</v>
      </c>
      <c r="D2244" s="123" t="str">
        <f>IF('表格编辑 '!F2246="","",'表格编辑 '!F2246)</f>
        <v>AI_born_event(RECEIVER, ARG0, ARG1, ARG2, ARG3,ARG4)</v>
      </c>
      <c r="E2244" s="123" t="str">
        <f>IF('表格编辑 '!G2246="","",'表格编辑 '!G2246)</f>
        <v>AI_update_event(RECEIVER, ARG0, ARG1, ARG2, ARG3,ARG4)</v>
      </c>
      <c r="F2244" s="123" t="str">
        <f>IF('表格编辑 '!H2246="","",'表格编辑 '!H2246)</f>
        <v/>
      </c>
      <c r="G2244" s="123" t="str">
        <f>IF('表格编辑 '!I2246="","",'表格编辑 '!I2246)</f>
        <v/>
      </c>
      <c r="H2244" s="123" t="str">
        <f>IF('表格编辑 '!J2246="","",'表格编辑 '!J2246)</f>
        <v>test_deadth_event(RECEIVER, ARG0, ARG1, ARG2, ARG3,ARG4)</v>
      </c>
      <c r="I2244" s="123">
        <f>IF('表格编辑 '!K2246="","",'表格编辑 '!K2246)</f>
        <v>1</v>
      </c>
      <c r="J2244" s="123">
        <f>IF('表格编辑 '!L2246="","",'表格编辑 '!L2246)</f>
        <v>0</v>
      </c>
      <c r="K2244" s="123">
        <f>IF('表格编辑 '!M2246="","",'表格编辑 '!M2246)</f>
        <v>1170</v>
      </c>
      <c r="L2244" s="123" t="str">
        <f>IF('表格编辑 '!N2246="","",'表格编辑 '!N2246)</f>
        <v/>
      </c>
      <c r="M2244" s="123" t="str">
        <f>IF('表格编辑 '!O2246="","",'表格编辑 '!O2246)</f>
        <v/>
      </c>
      <c r="N2244" s="123" t="str">
        <f>IF('表格编辑 '!P2246="","",'表格编辑 '!P2246)</f>
        <v/>
      </c>
      <c r="O2244" s="123" t="str">
        <f>IF('表格编辑 '!Q2246="","",'表格编辑 '!Q2246)</f>
        <v/>
      </c>
      <c r="P2244" s="123" t="str">
        <f>IF('表格编辑 '!R2246="","",'表格编辑 '!R2246)</f>
        <v/>
      </c>
      <c r="Q2244" s="123">
        <f>IF('表格编辑 '!S2246="","",'表格编辑 '!S2246)</f>
        <v>320</v>
      </c>
      <c r="R2244" s="123" t="str">
        <f>IF('表格编辑 '!T2246="","",'表格编辑 '!T2246)</f>
        <v/>
      </c>
      <c r="S2244" s="123" t="str">
        <f>IF('表格编辑 '!U2246="","",'表格编辑 '!U2246)</f>
        <v/>
      </c>
      <c r="T2244" s="123" t="str">
        <f>IF('表格编辑 '!V2246="","",'表格编辑 '!V2246)</f>
        <v/>
      </c>
      <c r="U2244" s="123" t="str">
        <f>IF('表格编辑 '!W2246="","",'表格编辑 '!W2246)</f>
        <v/>
      </c>
      <c r="V2244" s="123" t="str">
        <f>IF('表格编辑 '!X2246="","",'表格编辑 '!X2246)</f>
        <v/>
      </c>
      <c r="W2244" s="123" t="str">
        <f>IF('表格编辑 '!Y2246="","",'表格编辑 '!Y2246)</f>
        <v/>
      </c>
      <c r="X2244" s="123" t="str">
        <f>IF('表格编辑 '!Z2246="","",'表格编辑 '!Z2246)</f>
        <v/>
      </c>
      <c r="Y2244" s="123" t="str">
        <f>IF('表格编辑 '!AA2246="","",'表格编辑 '!AA2246)</f>
        <v/>
      </c>
      <c r="Z2244" s="123" t="str">
        <f>IF('表格编辑 '!AB2246="","",'表格编辑 '!AB2246)</f>
        <v/>
      </c>
      <c r="AA2244" s="123" t="str">
        <f>IF('表格编辑 '!AC2246="","",'表格编辑 '!AC2246)</f>
        <v/>
      </c>
      <c r="AB2244" s="123" t="str">
        <f>IF('表格编辑 '!AD2246="","",'表格编辑 '!AD2246)</f>
        <v/>
      </c>
      <c r="AC2244" s="123" t="str">
        <f>IF('表格编辑 '!AE2246="","",'表格编辑 '!AE2246)</f>
        <v/>
      </c>
      <c r="AD2244" s="123">
        <f>IF('表格编辑 '!AF2246="","",'表格编辑 '!AF2246)</f>
        <v>241056</v>
      </c>
    </row>
    <row r="2245" spans="1:30">
      <c r="A2245" s="123">
        <f>IF('表格编辑 '!A2247="","",'表格编辑 '!A2247)</f>
        <v>32057</v>
      </c>
      <c r="B2245" s="123">
        <f>IF('表格编辑 '!B2247="","",'表格编辑 '!B2247)</f>
        <v>10152</v>
      </c>
      <c r="C2245" s="123">
        <f>IF('表格编辑 '!E2247="","",'表格编辑 '!E2247)</f>
        <v>39</v>
      </c>
      <c r="D2245" s="123" t="str">
        <f>IF('表格编辑 '!F2247="","",'表格编辑 '!F2247)</f>
        <v>AI_born_event(RECEIVER, ARG0, ARG1, ARG2, ARG3,ARG4)</v>
      </c>
      <c r="E2245" s="123" t="str">
        <f>IF('表格编辑 '!G2247="","",'表格编辑 '!G2247)</f>
        <v>AI_update_event(RECEIVER, ARG0, ARG1, ARG2, ARG3,ARG4)</v>
      </c>
      <c r="F2245" s="123" t="str">
        <f>IF('表格编辑 '!H2247="","",'表格编辑 '!H2247)</f>
        <v/>
      </c>
      <c r="G2245" s="123" t="str">
        <f>IF('表格编辑 '!I2247="","",'表格编辑 '!I2247)</f>
        <v/>
      </c>
      <c r="H2245" s="123" t="str">
        <f>IF('表格编辑 '!J2247="","",'表格编辑 '!J2247)</f>
        <v>test_deadth_event(RECEIVER, ARG0, ARG1, ARG2, ARG3,ARG4)</v>
      </c>
      <c r="I2245" s="123">
        <f>IF('表格编辑 '!K2247="","",'表格编辑 '!K2247)</f>
        <v>1</v>
      </c>
      <c r="J2245" s="123">
        <f>IF('表格编辑 '!L2247="","",'表格编辑 '!L2247)</f>
        <v>0</v>
      </c>
      <c r="K2245" s="123">
        <f>IF('表格编辑 '!M2247="","",'表格编辑 '!M2247)</f>
        <v>1170</v>
      </c>
      <c r="L2245" s="123" t="str">
        <f>IF('表格编辑 '!N2247="","",'表格编辑 '!N2247)</f>
        <v/>
      </c>
      <c r="M2245" s="123" t="str">
        <f>IF('表格编辑 '!O2247="","",'表格编辑 '!O2247)</f>
        <v/>
      </c>
      <c r="N2245" s="123" t="str">
        <f>IF('表格编辑 '!P2247="","",'表格编辑 '!P2247)</f>
        <v/>
      </c>
      <c r="O2245" s="123" t="str">
        <f>IF('表格编辑 '!Q2247="","",'表格编辑 '!Q2247)</f>
        <v/>
      </c>
      <c r="P2245" s="123" t="str">
        <f>IF('表格编辑 '!R2247="","",'表格编辑 '!R2247)</f>
        <v/>
      </c>
      <c r="Q2245" s="123">
        <f>IF('表格编辑 '!S2247="","",'表格编辑 '!S2247)</f>
        <v>320</v>
      </c>
      <c r="R2245" s="123" t="str">
        <f>IF('表格编辑 '!T2247="","",'表格编辑 '!T2247)</f>
        <v/>
      </c>
      <c r="S2245" s="123" t="str">
        <f>IF('表格编辑 '!U2247="","",'表格编辑 '!U2247)</f>
        <v/>
      </c>
      <c r="T2245" s="123" t="str">
        <f>IF('表格编辑 '!V2247="","",'表格编辑 '!V2247)</f>
        <v/>
      </c>
      <c r="U2245" s="123" t="str">
        <f>IF('表格编辑 '!W2247="","",'表格编辑 '!W2247)</f>
        <v/>
      </c>
      <c r="V2245" s="123" t="str">
        <f>IF('表格编辑 '!X2247="","",'表格编辑 '!X2247)</f>
        <v/>
      </c>
      <c r="W2245" s="123" t="str">
        <f>IF('表格编辑 '!Y2247="","",'表格编辑 '!Y2247)</f>
        <v/>
      </c>
      <c r="X2245" s="123" t="str">
        <f>IF('表格编辑 '!Z2247="","",'表格编辑 '!Z2247)</f>
        <v/>
      </c>
      <c r="Y2245" s="123" t="str">
        <f>IF('表格编辑 '!AA2247="","",'表格编辑 '!AA2247)</f>
        <v/>
      </c>
      <c r="Z2245" s="123" t="str">
        <f>IF('表格编辑 '!AB2247="","",'表格编辑 '!AB2247)</f>
        <v/>
      </c>
      <c r="AA2245" s="123" t="str">
        <f>IF('表格编辑 '!AC2247="","",'表格编辑 '!AC2247)</f>
        <v/>
      </c>
      <c r="AB2245" s="123" t="str">
        <f>IF('表格编辑 '!AD2247="","",'表格编辑 '!AD2247)</f>
        <v/>
      </c>
      <c r="AC2245" s="123" t="str">
        <f>IF('表格编辑 '!AE2247="","",'表格编辑 '!AE2247)</f>
        <v/>
      </c>
      <c r="AD2245" s="123">
        <f>IF('表格编辑 '!AF2247="","",'表格编辑 '!AF2247)</f>
        <v>241057</v>
      </c>
    </row>
    <row r="2246" spans="1:30">
      <c r="A2246" s="123">
        <f>IF('表格编辑 '!A2248="","",'表格编辑 '!A2248)</f>
        <v>32058</v>
      </c>
      <c r="B2246" s="123">
        <f>IF('表格编辑 '!B2248="","",'表格编辑 '!B2248)</f>
        <v>10100</v>
      </c>
      <c r="C2246" s="123">
        <f>IF('表格编辑 '!E2248="","",'表格编辑 '!E2248)</f>
        <v>39</v>
      </c>
      <c r="D2246" s="123" t="str">
        <f>IF('表格编辑 '!F2248="","",'表格编辑 '!F2248)</f>
        <v>AI_born_event(RECEIVER, ARG0, ARG1, ARG2, ARG3,ARG4)</v>
      </c>
      <c r="E2246" s="123" t="str">
        <f>IF('表格编辑 '!G2248="","",'表格编辑 '!G2248)</f>
        <v>AI_update_event(RECEIVER, ARG0, ARG1, ARG2, ARG3,ARG4)</v>
      </c>
      <c r="F2246" s="123" t="str">
        <f>IF('表格编辑 '!H2248="","",'表格编辑 '!H2248)</f>
        <v/>
      </c>
      <c r="G2246" s="123" t="str">
        <f>IF('表格编辑 '!I2248="","",'表格编辑 '!I2248)</f>
        <v/>
      </c>
      <c r="H2246" s="123" t="str">
        <f>IF('表格编辑 '!J2248="","",'表格编辑 '!J2248)</f>
        <v>test_deadth_event(RECEIVER, ARG0, ARG1, ARG2, ARG3,ARG4)</v>
      </c>
      <c r="I2246" s="123">
        <f>IF('表格编辑 '!K2248="","",'表格编辑 '!K2248)</f>
        <v>1</v>
      </c>
      <c r="J2246" s="123">
        <f>IF('表格编辑 '!L2248="","",'表格编辑 '!L2248)</f>
        <v>0</v>
      </c>
      <c r="K2246" s="123">
        <f>IF('表格编辑 '!M2248="","",'表格编辑 '!M2248)</f>
        <v>1170</v>
      </c>
      <c r="L2246" s="123" t="str">
        <f>IF('表格编辑 '!N2248="","",'表格编辑 '!N2248)</f>
        <v/>
      </c>
      <c r="M2246" s="123" t="str">
        <f>IF('表格编辑 '!O2248="","",'表格编辑 '!O2248)</f>
        <v/>
      </c>
      <c r="N2246" s="123" t="str">
        <f>IF('表格编辑 '!P2248="","",'表格编辑 '!P2248)</f>
        <v/>
      </c>
      <c r="O2246" s="123" t="str">
        <f>IF('表格编辑 '!Q2248="","",'表格编辑 '!Q2248)</f>
        <v/>
      </c>
      <c r="P2246" s="123" t="str">
        <f>IF('表格编辑 '!R2248="","",'表格编辑 '!R2248)</f>
        <v/>
      </c>
      <c r="Q2246" s="123">
        <f>IF('表格编辑 '!S2248="","",'表格编辑 '!S2248)</f>
        <v>320</v>
      </c>
      <c r="R2246" s="123" t="str">
        <f>IF('表格编辑 '!T2248="","",'表格编辑 '!T2248)</f>
        <v/>
      </c>
      <c r="S2246" s="123" t="str">
        <f>IF('表格编辑 '!U2248="","",'表格编辑 '!U2248)</f>
        <v/>
      </c>
      <c r="T2246" s="123" t="str">
        <f>IF('表格编辑 '!V2248="","",'表格编辑 '!V2248)</f>
        <v/>
      </c>
      <c r="U2246" s="123" t="str">
        <f>IF('表格编辑 '!W2248="","",'表格编辑 '!W2248)</f>
        <v/>
      </c>
      <c r="V2246" s="123" t="str">
        <f>IF('表格编辑 '!X2248="","",'表格编辑 '!X2248)</f>
        <v/>
      </c>
      <c r="W2246" s="123" t="str">
        <f>IF('表格编辑 '!Y2248="","",'表格编辑 '!Y2248)</f>
        <v/>
      </c>
      <c r="X2246" s="123" t="str">
        <f>IF('表格编辑 '!Z2248="","",'表格编辑 '!Z2248)</f>
        <v/>
      </c>
      <c r="Y2246" s="123" t="str">
        <f>IF('表格编辑 '!AA2248="","",'表格编辑 '!AA2248)</f>
        <v/>
      </c>
      <c r="Z2246" s="123" t="str">
        <f>IF('表格编辑 '!AB2248="","",'表格编辑 '!AB2248)</f>
        <v/>
      </c>
      <c r="AA2246" s="123" t="str">
        <f>IF('表格编辑 '!AC2248="","",'表格编辑 '!AC2248)</f>
        <v/>
      </c>
      <c r="AB2246" s="123" t="str">
        <f>IF('表格编辑 '!AD2248="","",'表格编辑 '!AD2248)</f>
        <v/>
      </c>
      <c r="AC2246" s="123" t="str">
        <f>IF('表格编辑 '!AE2248="","",'表格编辑 '!AE2248)</f>
        <v/>
      </c>
      <c r="AD2246" s="123">
        <f>IF('表格编辑 '!AF2248="","",'表格编辑 '!AF2248)</f>
        <v>241058</v>
      </c>
    </row>
    <row r="2247" spans="1:30">
      <c r="A2247" s="123">
        <f>IF('表格编辑 '!A2249="","",'表格编辑 '!A2249)</f>
        <v>32059</v>
      </c>
      <c r="B2247" s="123">
        <f>IF('表格编辑 '!B2249="","",'表格编辑 '!B2249)</f>
        <v>10020</v>
      </c>
      <c r="C2247" s="123">
        <f>IF('表格编辑 '!E2249="","",'表格编辑 '!E2249)</f>
        <v>39</v>
      </c>
      <c r="D2247" s="123" t="str">
        <f>IF('表格编辑 '!F2249="","",'表格编辑 '!F2249)</f>
        <v>AI_born_event(RECEIVER, ARG0, ARG1, ARG2, ARG3,ARG4)</v>
      </c>
      <c r="E2247" s="123" t="str">
        <f>IF('表格编辑 '!G2249="","",'表格编辑 '!G2249)</f>
        <v>AI_update_event(RECEIVER, ARG0, ARG1, ARG2, ARG3,ARG4)</v>
      </c>
      <c r="F2247" s="123" t="str">
        <f>IF('表格编辑 '!H2249="","",'表格编辑 '!H2249)</f>
        <v/>
      </c>
      <c r="G2247" s="123" t="str">
        <f>IF('表格编辑 '!I2249="","",'表格编辑 '!I2249)</f>
        <v/>
      </c>
      <c r="H2247" s="123" t="str">
        <f>IF('表格编辑 '!J2249="","",'表格编辑 '!J2249)</f>
        <v>test_deadth_event(RECEIVER, ARG0, ARG1, ARG2, ARG3,ARG4)</v>
      </c>
      <c r="I2247" s="123">
        <f>IF('表格编辑 '!K2249="","",'表格编辑 '!K2249)</f>
        <v>1</v>
      </c>
      <c r="J2247" s="123">
        <f>IF('表格编辑 '!L2249="","",'表格编辑 '!L2249)</f>
        <v>0</v>
      </c>
      <c r="K2247" s="123">
        <f>IF('表格编辑 '!M2249="","",'表格编辑 '!M2249)</f>
        <v>1170</v>
      </c>
      <c r="L2247" s="123" t="str">
        <f>IF('表格编辑 '!N2249="","",'表格编辑 '!N2249)</f>
        <v/>
      </c>
      <c r="M2247" s="123" t="str">
        <f>IF('表格编辑 '!O2249="","",'表格编辑 '!O2249)</f>
        <v/>
      </c>
      <c r="N2247" s="123" t="str">
        <f>IF('表格编辑 '!P2249="","",'表格编辑 '!P2249)</f>
        <v/>
      </c>
      <c r="O2247" s="123" t="str">
        <f>IF('表格编辑 '!Q2249="","",'表格编辑 '!Q2249)</f>
        <v/>
      </c>
      <c r="P2247" s="123" t="str">
        <f>IF('表格编辑 '!R2249="","",'表格编辑 '!R2249)</f>
        <v/>
      </c>
      <c r="Q2247" s="123">
        <f>IF('表格编辑 '!S2249="","",'表格编辑 '!S2249)</f>
        <v>320</v>
      </c>
      <c r="R2247" s="123" t="str">
        <f>IF('表格编辑 '!T2249="","",'表格编辑 '!T2249)</f>
        <v/>
      </c>
      <c r="S2247" s="123" t="str">
        <f>IF('表格编辑 '!U2249="","",'表格编辑 '!U2249)</f>
        <v/>
      </c>
      <c r="T2247" s="123" t="str">
        <f>IF('表格编辑 '!V2249="","",'表格编辑 '!V2249)</f>
        <v/>
      </c>
      <c r="U2247" s="123" t="str">
        <f>IF('表格编辑 '!W2249="","",'表格编辑 '!W2249)</f>
        <v/>
      </c>
      <c r="V2247" s="123" t="str">
        <f>IF('表格编辑 '!X2249="","",'表格编辑 '!X2249)</f>
        <v/>
      </c>
      <c r="W2247" s="123" t="str">
        <f>IF('表格编辑 '!Y2249="","",'表格编辑 '!Y2249)</f>
        <v/>
      </c>
      <c r="X2247" s="123" t="str">
        <f>IF('表格编辑 '!Z2249="","",'表格编辑 '!Z2249)</f>
        <v/>
      </c>
      <c r="Y2247" s="123" t="str">
        <f>IF('表格编辑 '!AA2249="","",'表格编辑 '!AA2249)</f>
        <v/>
      </c>
      <c r="Z2247" s="123" t="str">
        <f>IF('表格编辑 '!AB2249="","",'表格编辑 '!AB2249)</f>
        <v/>
      </c>
      <c r="AA2247" s="123" t="str">
        <f>IF('表格编辑 '!AC2249="","",'表格编辑 '!AC2249)</f>
        <v/>
      </c>
      <c r="AB2247" s="123" t="str">
        <f>IF('表格编辑 '!AD2249="","",'表格编辑 '!AD2249)</f>
        <v/>
      </c>
      <c r="AC2247" s="123" t="str">
        <f>IF('表格编辑 '!AE2249="","",'表格编辑 '!AE2249)</f>
        <v/>
      </c>
      <c r="AD2247" s="123">
        <f>IF('表格编辑 '!AF2249="","",'表格编辑 '!AF2249)</f>
        <v>241059</v>
      </c>
    </row>
    <row r="2248" spans="1:30">
      <c r="A2248" s="123">
        <f>IF('表格编辑 '!A2250="","",'表格编辑 '!A2250)</f>
        <v>32060</v>
      </c>
      <c r="B2248" s="123">
        <f>IF('表格编辑 '!B2250="","",'表格编辑 '!B2250)</f>
        <v>10073</v>
      </c>
      <c r="C2248" s="123">
        <f>IF('表格编辑 '!E2250="","",'表格编辑 '!E2250)</f>
        <v>39</v>
      </c>
      <c r="D2248" s="123" t="str">
        <f>IF('表格编辑 '!F2250="","",'表格编辑 '!F2250)</f>
        <v>AI_born_event(RECEIVER, ARG0, ARG1, ARG2, ARG3,ARG4)</v>
      </c>
      <c r="E2248" s="123" t="str">
        <f>IF('表格编辑 '!G2250="","",'表格编辑 '!G2250)</f>
        <v>AI_update_event(RECEIVER, ARG0, ARG1, ARG2, ARG3,ARG4)</v>
      </c>
      <c r="F2248" s="123" t="str">
        <f>IF('表格编辑 '!H2250="","",'表格编辑 '!H2250)</f>
        <v/>
      </c>
      <c r="G2248" s="123" t="str">
        <f>IF('表格编辑 '!I2250="","",'表格编辑 '!I2250)</f>
        <v/>
      </c>
      <c r="H2248" s="123" t="str">
        <f>IF('表格编辑 '!J2250="","",'表格编辑 '!J2250)</f>
        <v>test_deadth_event(RECEIVER, ARG0, ARG1, ARG2, ARG3,ARG4)</v>
      </c>
      <c r="I2248" s="123">
        <f>IF('表格编辑 '!K2250="","",'表格编辑 '!K2250)</f>
        <v>1</v>
      </c>
      <c r="J2248" s="123">
        <f>IF('表格编辑 '!L2250="","",'表格编辑 '!L2250)</f>
        <v>0</v>
      </c>
      <c r="K2248" s="123">
        <f>IF('表格编辑 '!M2250="","",'表格编辑 '!M2250)</f>
        <v>1170</v>
      </c>
      <c r="L2248" s="123" t="str">
        <f>IF('表格编辑 '!N2250="","",'表格编辑 '!N2250)</f>
        <v/>
      </c>
      <c r="M2248" s="123" t="str">
        <f>IF('表格编辑 '!O2250="","",'表格编辑 '!O2250)</f>
        <v/>
      </c>
      <c r="N2248" s="123" t="str">
        <f>IF('表格编辑 '!P2250="","",'表格编辑 '!P2250)</f>
        <v/>
      </c>
      <c r="O2248" s="123" t="str">
        <f>IF('表格编辑 '!Q2250="","",'表格编辑 '!Q2250)</f>
        <v/>
      </c>
      <c r="P2248" s="123" t="str">
        <f>IF('表格编辑 '!R2250="","",'表格编辑 '!R2250)</f>
        <v/>
      </c>
      <c r="Q2248" s="123">
        <f>IF('表格编辑 '!S2250="","",'表格编辑 '!S2250)</f>
        <v>320</v>
      </c>
      <c r="R2248" s="123" t="str">
        <f>IF('表格编辑 '!T2250="","",'表格编辑 '!T2250)</f>
        <v/>
      </c>
      <c r="S2248" s="123" t="str">
        <f>IF('表格编辑 '!U2250="","",'表格编辑 '!U2250)</f>
        <v/>
      </c>
      <c r="T2248" s="123" t="str">
        <f>IF('表格编辑 '!V2250="","",'表格编辑 '!V2250)</f>
        <v/>
      </c>
      <c r="U2248" s="123" t="str">
        <f>IF('表格编辑 '!W2250="","",'表格编辑 '!W2250)</f>
        <v/>
      </c>
      <c r="V2248" s="123" t="str">
        <f>IF('表格编辑 '!X2250="","",'表格编辑 '!X2250)</f>
        <v/>
      </c>
      <c r="W2248" s="123" t="str">
        <f>IF('表格编辑 '!Y2250="","",'表格编辑 '!Y2250)</f>
        <v/>
      </c>
      <c r="X2248" s="123" t="str">
        <f>IF('表格编辑 '!Z2250="","",'表格编辑 '!Z2250)</f>
        <v/>
      </c>
      <c r="Y2248" s="123" t="str">
        <f>IF('表格编辑 '!AA2250="","",'表格编辑 '!AA2250)</f>
        <v/>
      </c>
      <c r="Z2248" s="123" t="str">
        <f>IF('表格编辑 '!AB2250="","",'表格编辑 '!AB2250)</f>
        <v/>
      </c>
      <c r="AA2248" s="123" t="str">
        <f>IF('表格编辑 '!AC2250="","",'表格编辑 '!AC2250)</f>
        <v/>
      </c>
      <c r="AB2248" s="123" t="str">
        <f>IF('表格编辑 '!AD2250="","",'表格编辑 '!AD2250)</f>
        <v/>
      </c>
      <c r="AC2248" s="123" t="str">
        <f>IF('表格编辑 '!AE2250="","",'表格编辑 '!AE2250)</f>
        <v/>
      </c>
      <c r="AD2248" s="123">
        <f>IF('表格编辑 '!AF2250="","",'表格编辑 '!AF2250)</f>
        <v>241060</v>
      </c>
    </row>
    <row r="2249" spans="1:30">
      <c r="A2249" s="123">
        <f>IF('表格编辑 '!A2251="","",'表格编辑 '!A2251)</f>
        <v>32061</v>
      </c>
      <c r="B2249" s="123">
        <f>IF('表格编辑 '!B2251="","",'表格编辑 '!B2251)</f>
        <v>10139</v>
      </c>
      <c r="C2249" s="123">
        <f>IF('表格编辑 '!E2251="","",'表格编辑 '!E2251)</f>
        <v>39</v>
      </c>
      <c r="D2249" s="123" t="str">
        <f>IF('表格编辑 '!F2251="","",'表格编辑 '!F2251)</f>
        <v>AI_born_event(RECEIVER, ARG0, ARG1, ARG2, ARG3,ARG4)</v>
      </c>
      <c r="E2249" s="123" t="str">
        <f>IF('表格编辑 '!G2251="","",'表格编辑 '!G2251)</f>
        <v>AI_update_event(RECEIVER, ARG0, ARG1, ARG2, ARG3,ARG4)</v>
      </c>
      <c r="F2249" s="123" t="str">
        <f>IF('表格编辑 '!H2251="","",'表格编辑 '!H2251)</f>
        <v/>
      </c>
      <c r="G2249" s="123" t="str">
        <f>IF('表格编辑 '!I2251="","",'表格编辑 '!I2251)</f>
        <v/>
      </c>
      <c r="H2249" s="123" t="str">
        <f>IF('表格编辑 '!J2251="","",'表格编辑 '!J2251)</f>
        <v>test_deadth_event(RECEIVER, ARG0, ARG1, ARG2, ARG3,ARG4)</v>
      </c>
      <c r="I2249" s="123">
        <f>IF('表格编辑 '!K2251="","",'表格编辑 '!K2251)</f>
        <v>1</v>
      </c>
      <c r="J2249" s="123">
        <f>IF('表格编辑 '!L2251="","",'表格编辑 '!L2251)</f>
        <v>0</v>
      </c>
      <c r="K2249" s="123">
        <f>IF('表格编辑 '!M2251="","",'表格编辑 '!M2251)</f>
        <v>1170</v>
      </c>
      <c r="L2249" s="123" t="str">
        <f>IF('表格编辑 '!N2251="","",'表格编辑 '!N2251)</f>
        <v/>
      </c>
      <c r="M2249" s="123" t="str">
        <f>IF('表格编辑 '!O2251="","",'表格编辑 '!O2251)</f>
        <v/>
      </c>
      <c r="N2249" s="123" t="str">
        <f>IF('表格编辑 '!P2251="","",'表格编辑 '!P2251)</f>
        <v/>
      </c>
      <c r="O2249" s="123" t="str">
        <f>IF('表格编辑 '!Q2251="","",'表格编辑 '!Q2251)</f>
        <v/>
      </c>
      <c r="P2249" s="123" t="str">
        <f>IF('表格编辑 '!R2251="","",'表格编辑 '!R2251)</f>
        <v/>
      </c>
      <c r="Q2249" s="123">
        <f>IF('表格编辑 '!S2251="","",'表格编辑 '!S2251)</f>
        <v>320</v>
      </c>
      <c r="R2249" s="123" t="str">
        <f>IF('表格编辑 '!T2251="","",'表格编辑 '!T2251)</f>
        <v/>
      </c>
      <c r="S2249" s="123" t="str">
        <f>IF('表格编辑 '!U2251="","",'表格编辑 '!U2251)</f>
        <v/>
      </c>
      <c r="T2249" s="123" t="str">
        <f>IF('表格编辑 '!V2251="","",'表格编辑 '!V2251)</f>
        <v/>
      </c>
      <c r="U2249" s="123" t="str">
        <f>IF('表格编辑 '!W2251="","",'表格编辑 '!W2251)</f>
        <v/>
      </c>
      <c r="V2249" s="123" t="str">
        <f>IF('表格编辑 '!X2251="","",'表格编辑 '!X2251)</f>
        <v/>
      </c>
      <c r="W2249" s="123" t="str">
        <f>IF('表格编辑 '!Y2251="","",'表格编辑 '!Y2251)</f>
        <v/>
      </c>
      <c r="X2249" s="123" t="str">
        <f>IF('表格编辑 '!Z2251="","",'表格编辑 '!Z2251)</f>
        <v/>
      </c>
      <c r="Y2249" s="123" t="str">
        <f>IF('表格编辑 '!AA2251="","",'表格编辑 '!AA2251)</f>
        <v/>
      </c>
      <c r="Z2249" s="123" t="str">
        <f>IF('表格编辑 '!AB2251="","",'表格编辑 '!AB2251)</f>
        <v/>
      </c>
      <c r="AA2249" s="123" t="str">
        <f>IF('表格编辑 '!AC2251="","",'表格编辑 '!AC2251)</f>
        <v/>
      </c>
      <c r="AB2249" s="123" t="str">
        <f>IF('表格编辑 '!AD2251="","",'表格编辑 '!AD2251)</f>
        <v/>
      </c>
      <c r="AC2249" s="123" t="str">
        <f>IF('表格编辑 '!AE2251="","",'表格编辑 '!AE2251)</f>
        <v/>
      </c>
      <c r="AD2249" s="123">
        <f>IF('表格编辑 '!AF2251="","",'表格编辑 '!AF2251)</f>
        <v>241061</v>
      </c>
    </row>
    <row r="2250" spans="1:30">
      <c r="A2250" s="123">
        <f>IF('表格编辑 '!A2252="","",'表格编辑 '!A2252)</f>
        <v>32062</v>
      </c>
      <c r="B2250" s="123">
        <f>IF('表格编辑 '!B2252="","",'表格编辑 '!B2252)</f>
        <v>10126</v>
      </c>
      <c r="C2250" s="123">
        <f>IF('表格编辑 '!E2252="","",'表格编辑 '!E2252)</f>
        <v>44</v>
      </c>
      <c r="D2250" s="123" t="str">
        <f>IF('表格编辑 '!F2252="","",'表格编辑 '!F2252)</f>
        <v>AI_born_event(RECEIVER, ARG0, ARG1, ARG2, ARG3,ARG4)</v>
      </c>
      <c r="E2250" s="123" t="str">
        <f>IF('表格编辑 '!G2252="","",'表格编辑 '!G2252)</f>
        <v>AI_update_event(RECEIVER, ARG0, ARG1, ARG2, ARG3,ARG4)</v>
      </c>
      <c r="F2250" s="123" t="str">
        <f>IF('表格编辑 '!H2252="","",'表格编辑 '!H2252)</f>
        <v/>
      </c>
      <c r="G2250" s="123" t="str">
        <f>IF('表格编辑 '!I2252="","",'表格编辑 '!I2252)</f>
        <v/>
      </c>
      <c r="H2250" s="123" t="str">
        <f>IF('表格编辑 '!J2252="","",'表格编辑 '!J2252)</f>
        <v>test_deadth_event(RECEIVER, ARG0, ARG1, ARG2, ARG3,ARG4)</v>
      </c>
      <c r="I2250" s="123">
        <f>IF('表格编辑 '!K2252="","",'表格编辑 '!K2252)</f>
        <v>1</v>
      </c>
      <c r="J2250" s="123">
        <f>IF('表格编辑 '!L2252="","",'表格编辑 '!L2252)</f>
        <v>0</v>
      </c>
      <c r="K2250" s="123">
        <f>IF('表格编辑 '!M2252="","",'表格编辑 '!M2252)</f>
        <v>1320</v>
      </c>
      <c r="L2250" s="123" t="str">
        <f>IF('表格编辑 '!N2252="","",'表格编辑 '!N2252)</f>
        <v/>
      </c>
      <c r="M2250" s="123" t="str">
        <f>IF('表格编辑 '!O2252="","",'表格编辑 '!O2252)</f>
        <v/>
      </c>
      <c r="N2250" s="123" t="str">
        <f>IF('表格编辑 '!P2252="","",'表格编辑 '!P2252)</f>
        <v/>
      </c>
      <c r="O2250" s="123" t="str">
        <f>IF('表格编辑 '!Q2252="","",'表格编辑 '!Q2252)</f>
        <v/>
      </c>
      <c r="P2250" s="123" t="str">
        <f>IF('表格编辑 '!R2252="","",'表格编辑 '!R2252)</f>
        <v/>
      </c>
      <c r="Q2250" s="123">
        <f>IF('表格编辑 '!S2252="","",'表格编辑 '!S2252)</f>
        <v>320</v>
      </c>
      <c r="R2250" s="123" t="str">
        <f>IF('表格编辑 '!T2252="","",'表格编辑 '!T2252)</f>
        <v/>
      </c>
      <c r="S2250" s="123" t="str">
        <f>IF('表格编辑 '!U2252="","",'表格编辑 '!U2252)</f>
        <v/>
      </c>
      <c r="T2250" s="123" t="str">
        <f>IF('表格编辑 '!V2252="","",'表格编辑 '!V2252)</f>
        <v/>
      </c>
      <c r="U2250" s="123" t="str">
        <f>IF('表格编辑 '!W2252="","",'表格编辑 '!W2252)</f>
        <v/>
      </c>
      <c r="V2250" s="123" t="str">
        <f>IF('表格编辑 '!X2252="","",'表格编辑 '!X2252)</f>
        <v/>
      </c>
      <c r="W2250" s="123" t="str">
        <f>IF('表格编辑 '!Y2252="","",'表格编辑 '!Y2252)</f>
        <v/>
      </c>
      <c r="X2250" s="123" t="str">
        <f>IF('表格编辑 '!Z2252="","",'表格编辑 '!Z2252)</f>
        <v/>
      </c>
      <c r="Y2250" s="123" t="str">
        <f>IF('表格编辑 '!AA2252="","",'表格编辑 '!AA2252)</f>
        <v/>
      </c>
      <c r="Z2250" s="123" t="str">
        <f>IF('表格编辑 '!AB2252="","",'表格编辑 '!AB2252)</f>
        <v/>
      </c>
      <c r="AA2250" s="123" t="str">
        <f>IF('表格编辑 '!AC2252="","",'表格编辑 '!AC2252)</f>
        <v/>
      </c>
      <c r="AB2250" s="123" t="str">
        <f>IF('表格编辑 '!AD2252="","",'表格编辑 '!AD2252)</f>
        <v/>
      </c>
      <c r="AC2250" s="123" t="str">
        <f>IF('表格编辑 '!AE2252="","",'表格编辑 '!AE2252)</f>
        <v/>
      </c>
      <c r="AD2250" s="123">
        <f>IF('表格编辑 '!AF2252="","",'表格编辑 '!AF2252)</f>
        <v>241062</v>
      </c>
    </row>
    <row r="2251" spans="1:30">
      <c r="A2251" s="123">
        <f>IF('表格编辑 '!A2253="","",'表格编辑 '!A2253)</f>
        <v>32063</v>
      </c>
      <c r="B2251" s="123">
        <f>IF('表格编辑 '!B2253="","",'表格编辑 '!B2253)</f>
        <v>10072</v>
      </c>
      <c r="C2251" s="123">
        <f>IF('表格编辑 '!E2253="","",'表格编辑 '!E2253)</f>
        <v>44</v>
      </c>
      <c r="D2251" s="123" t="str">
        <f>IF('表格编辑 '!F2253="","",'表格编辑 '!F2253)</f>
        <v>AI_born_event(RECEIVER, ARG0, ARG1, ARG2, ARG3,ARG4)</v>
      </c>
      <c r="E2251" s="123" t="str">
        <f>IF('表格编辑 '!G2253="","",'表格编辑 '!G2253)</f>
        <v>AI_update_event(RECEIVER, ARG0, ARG1, ARG2, ARG3,ARG4)</v>
      </c>
      <c r="F2251" s="123" t="str">
        <f>IF('表格编辑 '!H2253="","",'表格编辑 '!H2253)</f>
        <v/>
      </c>
      <c r="G2251" s="123" t="str">
        <f>IF('表格编辑 '!I2253="","",'表格编辑 '!I2253)</f>
        <v/>
      </c>
      <c r="H2251" s="123" t="str">
        <f>IF('表格编辑 '!J2253="","",'表格编辑 '!J2253)</f>
        <v>test_deadth_event(RECEIVER, ARG0, ARG1, ARG2, ARG3,ARG4)</v>
      </c>
      <c r="I2251" s="123">
        <f>IF('表格编辑 '!K2253="","",'表格编辑 '!K2253)</f>
        <v>1</v>
      </c>
      <c r="J2251" s="123">
        <f>IF('表格编辑 '!L2253="","",'表格编辑 '!L2253)</f>
        <v>0</v>
      </c>
      <c r="K2251" s="123">
        <f>IF('表格编辑 '!M2253="","",'表格编辑 '!M2253)</f>
        <v>1320</v>
      </c>
      <c r="L2251" s="123" t="str">
        <f>IF('表格编辑 '!N2253="","",'表格编辑 '!N2253)</f>
        <v/>
      </c>
      <c r="M2251" s="123" t="str">
        <f>IF('表格编辑 '!O2253="","",'表格编辑 '!O2253)</f>
        <v/>
      </c>
      <c r="N2251" s="123" t="str">
        <f>IF('表格编辑 '!P2253="","",'表格编辑 '!P2253)</f>
        <v/>
      </c>
      <c r="O2251" s="123" t="str">
        <f>IF('表格编辑 '!Q2253="","",'表格编辑 '!Q2253)</f>
        <v/>
      </c>
      <c r="P2251" s="123" t="str">
        <f>IF('表格编辑 '!R2253="","",'表格编辑 '!R2253)</f>
        <v/>
      </c>
      <c r="Q2251" s="123">
        <f>IF('表格编辑 '!S2253="","",'表格编辑 '!S2253)</f>
        <v>320</v>
      </c>
      <c r="R2251" s="123" t="str">
        <f>IF('表格编辑 '!T2253="","",'表格编辑 '!T2253)</f>
        <v/>
      </c>
      <c r="S2251" s="123" t="str">
        <f>IF('表格编辑 '!U2253="","",'表格编辑 '!U2253)</f>
        <v/>
      </c>
      <c r="T2251" s="123" t="str">
        <f>IF('表格编辑 '!V2253="","",'表格编辑 '!V2253)</f>
        <v/>
      </c>
      <c r="U2251" s="123" t="str">
        <f>IF('表格编辑 '!W2253="","",'表格编辑 '!W2253)</f>
        <v/>
      </c>
      <c r="V2251" s="123" t="str">
        <f>IF('表格编辑 '!X2253="","",'表格编辑 '!X2253)</f>
        <v/>
      </c>
      <c r="W2251" s="123" t="str">
        <f>IF('表格编辑 '!Y2253="","",'表格编辑 '!Y2253)</f>
        <v/>
      </c>
      <c r="X2251" s="123" t="str">
        <f>IF('表格编辑 '!Z2253="","",'表格编辑 '!Z2253)</f>
        <v/>
      </c>
      <c r="Y2251" s="123" t="str">
        <f>IF('表格编辑 '!AA2253="","",'表格编辑 '!AA2253)</f>
        <v/>
      </c>
      <c r="Z2251" s="123" t="str">
        <f>IF('表格编辑 '!AB2253="","",'表格编辑 '!AB2253)</f>
        <v/>
      </c>
      <c r="AA2251" s="123" t="str">
        <f>IF('表格编辑 '!AC2253="","",'表格编辑 '!AC2253)</f>
        <v/>
      </c>
      <c r="AB2251" s="123" t="str">
        <f>IF('表格编辑 '!AD2253="","",'表格编辑 '!AD2253)</f>
        <v/>
      </c>
      <c r="AC2251" s="123" t="str">
        <f>IF('表格编辑 '!AE2253="","",'表格编辑 '!AE2253)</f>
        <v/>
      </c>
      <c r="AD2251" s="123">
        <f>IF('表格编辑 '!AF2253="","",'表格编辑 '!AF2253)</f>
        <v>241063</v>
      </c>
    </row>
    <row r="2252" spans="1:30">
      <c r="A2252" s="123">
        <f>IF('表格编辑 '!A2254="","",'表格编辑 '!A2254)</f>
        <v>32064</v>
      </c>
      <c r="B2252" s="123">
        <f>IF('表格编辑 '!B2254="","",'表格编辑 '!B2254)</f>
        <v>10132</v>
      </c>
      <c r="C2252" s="123">
        <f>IF('表格编辑 '!E2254="","",'表格编辑 '!E2254)</f>
        <v>44</v>
      </c>
      <c r="D2252" s="123" t="str">
        <f>IF('表格编辑 '!F2254="","",'表格编辑 '!F2254)</f>
        <v>AI_born_event(RECEIVER, ARG0, ARG1, ARG2, ARG3,ARG4)</v>
      </c>
      <c r="E2252" s="123" t="str">
        <f>IF('表格编辑 '!G2254="","",'表格编辑 '!G2254)</f>
        <v>AI_update_event(RECEIVER, ARG0, ARG1, ARG2, ARG3,ARG4)</v>
      </c>
      <c r="F2252" s="123" t="str">
        <f>IF('表格编辑 '!H2254="","",'表格编辑 '!H2254)</f>
        <v/>
      </c>
      <c r="G2252" s="123" t="str">
        <f>IF('表格编辑 '!I2254="","",'表格编辑 '!I2254)</f>
        <v/>
      </c>
      <c r="H2252" s="123" t="str">
        <f>IF('表格编辑 '!J2254="","",'表格编辑 '!J2254)</f>
        <v>test_deadth_event(RECEIVER, ARG0, ARG1, ARG2, ARG3,ARG4)</v>
      </c>
      <c r="I2252" s="123">
        <f>IF('表格编辑 '!K2254="","",'表格编辑 '!K2254)</f>
        <v>1</v>
      </c>
      <c r="J2252" s="123">
        <f>IF('表格编辑 '!L2254="","",'表格编辑 '!L2254)</f>
        <v>0</v>
      </c>
      <c r="K2252" s="123">
        <f>IF('表格编辑 '!M2254="","",'表格编辑 '!M2254)</f>
        <v>1320</v>
      </c>
      <c r="L2252" s="123" t="str">
        <f>IF('表格编辑 '!N2254="","",'表格编辑 '!N2254)</f>
        <v/>
      </c>
      <c r="M2252" s="123" t="str">
        <f>IF('表格编辑 '!O2254="","",'表格编辑 '!O2254)</f>
        <v/>
      </c>
      <c r="N2252" s="123" t="str">
        <f>IF('表格编辑 '!P2254="","",'表格编辑 '!P2254)</f>
        <v/>
      </c>
      <c r="O2252" s="123" t="str">
        <f>IF('表格编辑 '!Q2254="","",'表格编辑 '!Q2254)</f>
        <v/>
      </c>
      <c r="P2252" s="123" t="str">
        <f>IF('表格编辑 '!R2254="","",'表格编辑 '!R2254)</f>
        <v/>
      </c>
      <c r="Q2252" s="123">
        <f>IF('表格编辑 '!S2254="","",'表格编辑 '!S2254)</f>
        <v>320</v>
      </c>
      <c r="R2252" s="123" t="str">
        <f>IF('表格编辑 '!T2254="","",'表格编辑 '!T2254)</f>
        <v/>
      </c>
      <c r="S2252" s="123" t="str">
        <f>IF('表格编辑 '!U2254="","",'表格编辑 '!U2254)</f>
        <v/>
      </c>
      <c r="T2252" s="123" t="str">
        <f>IF('表格编辑 '!V2254="","",'表格编辑 '!V2254)</f>
        <v/>
      </c>
      <c r="U2252" s="123" t="str">
        <f>IF('表格编辑 '!W2254="","",'表格编辑 '!W2254)</f>
        <v/>
      </c>
      <c r="V2252" s="123" t="str">
        <f>IF('表格编辑 '!X2254="","",'表格编辑 '!X2254)</f>
        <v/>
      </c>
      <c r="W2252" s="123" t="str">
        <f>IF('表格编辑 '!Y2254="","",'表格编辑 '!Y2254)</f>
        <v/>
      </c>
      <c r="X2252" s="123" t="str">
        <f>IF('表格编辑 '!Z2254="","",'表格编辑 '!Z2254)</f>
        <v/>
      </c>
      <c r="Y2252" s="123" t="str">
        <f>IF('表格编辑 '!AA2254="","",'表格编辑 '!AA2254)</f>
        <v/>
      </c>
      <c r="Z2252" s="123" t="str">
        <f>IF('表格编辑 '!AB2254="","",'表格编辑 '!AB2254)</f>
        <v/>
      </c>
      <c r="AA2252" s="123" t="str">
        <f>IF('表格编辑 '!AC2254="","",'表格编辑 '!AC2254)</f>
        <v/>
      </c>
      <c r="AB2252" s="123" t="str">
        <f>IF('表格编辑 '!AD2254="","",'表格编辑 '!AD2254)</f>
        <v/>
      </c>
      <c r="AC2252" s="123" t="str">
        <f>IF('表格编辑 '!AE2254="","",'表格编辑 '!AE2254)</f>
        <v/>
      </c>
      <c r="AD2252" s="123">
        <f>IF('表格编辑 '!AF2254="","",'表格编辑 '!AF2254)</f>
        <v>241064</v>
      </c>
    </row>
    <row r="2253" spans="1:30">
      <c r="A2253" s="123">
        <f>IF('表格编辑 '!A2255="","",'表格编辑 '!A2255)</f>
        <v>32065</v>
      </c>
      <c r="B2253" s="123">
        <f>IF('表格编辑 '!B2255="","",'表格编辑 '!B2255)</f>
        <v>10101</v>
      </c>
      <c r="C2253" s="123">
        <f>IF('表格编辑 '!E2255="","",'表格编辑 '!E2255)</f>
        <v>44</v>
      </c>
      <c r="D2253" s="123" t="str">
        <f>IF('表格编辑 '!F2255="","",'表格编辑 '!F2255)</f>
        <v>AI_born_event(RECEIVER, ARG0, ARG1, ARG2, ARG3,ARG4)</v>
      </c>
      <c r="E2253" s="123" t="str">
        <f>IF('表格编辑 '!G2255="","",'表格编辑 '!G2255)</f>
        <v>AI_update_event(RECEIVER, ARG0, ARG1, ARG2, ARG3,ARG4)</v>
      </c>
      <c r="F2253" s="123" t="str">
        <f>IF('表格编辑 '!H2255="","",'表格编辑 '!H2255)</f>
        <v/>
      </c>
      <c r="G2253" s="123" t="str">
        <f>IF('表格编辑 '!I2255="","",'表格编辑 '!I2255)</f>
        <v/>
      </c>
      <c r="H2253" s="123" t="str">
        <f>IF('表格编辑 '!J2255="","",'表格编辑 '!J2255)</f>
        <v>test_deadth_event(RECEIVER, ARG0, ARG1, ARG2, ARG3,ARG4)</v>
      </c>
      <c r="I2253" s="123">
        <f>IF('表格编辑 '!K2255="","",'表格编辑 '!K2255)</f>
        <v>1</v>
      </c>
      <c r="J2253" s="123">
        <f>IF('表格编辑 '!L2255="","",'表格编辑 '!L2255)</f>
        <v>0</v>
      </c>
      <c r="K2253" s="123">
        <f>IF('表格编辑 '!M2255="","",'表格编辑 '!M2255)</f>
        <v>1320</v>
      </c>
      <c r="L2253" s="123" t="str">
        <f>IF('表格编辑 '!N2255="","",'表格编辑 '!N2255)</f>
        <v/>
      </c>
      <c r="M2253" s="123" t="str">
        <f>IF('表格编辑 '!O2255="","",'表格编辑 '!O2255)</f>
        <v/>
      </c>
      <c r="N2253" s="123" t="str">
        <f>IF('表格编辑 '!P2255="","",'表格编辑 '!P2255)</f>
        <v/>
      </c>
      <c r="O2253" s="123" t="str">
        <f>IF('表格编辑 '!Q2255="","",'表格编辑 '!Q2255)</f>
        <v/>
      </c>
      <c r="P2253" s="123" t="str">
        <f>IF('表格编辑 '!R2255="","",'表格编辑 '!R2255)</f>
        <v/>
      </c>
      <c r="Q2253" s="123">
        <f>IF('表格编辑 '!S2255="","",'表格编辑 '!S2255)</f>
        <v>320</v>
      </c>
      <c r="R2253" s="123" t="str">
        <f>IF('表格编辑 '!T2255="","",'表格编辑 '!T2255)</f>
        <v/>
      </c>
      <c r="S2253" s="123" t="str">
        <f>IF('表格编辑 '!U2255="","",'表格编辑 '!U2255)</f>
        <v/>
      </c>
      <c r="T2253" s="123" t="str">
        <f>IF('表格编辑 '!V2255="","",'表格编辑 '!V2255)</f>
        <v/>
      </c>
      <c r="U2253" s="123" t="str">
        <f>IF('表格编辑 '!W2255="","",'表格编辑 '!W2255)</f>
        <v/>
      </c>
      <c r="V2253" s="123" t="str">
        <f>IF('表格编辑 '!X2255="","",'表格编辑 '!X2255)</f>
        <v/>
      </c>
      <c r="W2253" s="123" t="str">
        <f>IF('表格编辑 '!Y2255="","",'表格编辑 '!Y2255)</f>
        <v/>
      </c>
      <c r="X2253" s="123" t="str">
        <f>IF('表格编辑 '!Z2255="","",'表格编辑 '!Z2255)</f>
        <v/>
      </c>
      <c r="Y2253" s="123" t="str">
        <f>IF('表格编辑 '!AA2255="","",'表格编辑 '!AA2255)</f>
        <v/>
      </c>
      <c r="Z2253" s="123" t="str">
        <f>IF('表格编辑 '!AB2255="","",'表格编辑 '!AB2255)</f>
        <v/>
      </c>
      <c r="AA2253" s="123" t="str">
        <f>IF('表格编辑 '!AC2255="","",'表格编辑 '!AC2255)</f>
        <v/>
      </c>
      <c r="AB2253" s="123" t="str">
        <f>IF('表格编辑 '!AD2255="","",'表格编辑 '!AD2255)</f>
        <v/>
      </c>
      <c r="AC2253" s="123" t="str">
        <f>IF('表格编辑 '!AE2255="","",'表格编辑 '!AE2255)</f>
        <v/>
      </c>
      <c r="AD2253" s="123">
        <f>IF('表格编辑 '!AF2255="","",'表格编辑 '!AF2255)</f>
        <v>241065</v>
      </c>
    </row>
    <row r="2254" spans="1:30">
      <c r="A2254" s="123">
        <f>IF('表格编辑 '!A2256="","",'表格编辑 '!A2256)</f>
        <v>32066</v>
      </c>
      <c r="B2254" s="123">
        <f>IF('表格编辑 '!B2256="","",'表格编辑 '!B2256)</f>
        <v>10108</v>
      </c>
      <c r="C2254" s="123">
        <f>IF('表格编辑 '!E2256="","",'表格编辑 '!E2256)</f>
        <v>44</v>
      </c>
      <c r="D2254" s="123" t="str">
        <f>IF('表格编辑 '!F2256="","",'表格编辑 '!F2256)</f>
        <v>AI_born_event(RECEIVER, ARG0, ARG1, ARG2, ARG3,ARG4)</v>
      </c>
      <c r="E2254" s="123" t="str">
        <f>IF('表格编辑 '!G2256="","",'表格编辑 '!G2256)</f>
        <v>AI_update_event(RECEIVER, ARG0, ARG1, ARG2, ARG3,ARG4)</v>
      </c>
      <c r="F2254" s="123" t="str">
        <f>IF('表格编辑 '!H2256="","",'表格编辑 '!H2256)</f>
        <v/>
      </c>
      <c r="G2254" s="123" t="str">
        <f>IF('表格编辑 '!I2256="","",'表格编辑 '!I2256)</f>
        <v/>
      </c>
      <c r="H2254" s="123" t="str">
        <f>IF('表格编辑 '!J2256="","",'表格编辑 '!J2256)</f>
        <v>test_deadth_event(RECEIVER, ARG0, ARG1, ARG2, ARG3,ARG4)</v>
      </c>
      <c r="I2254" s="123">
        <f>IF('表格编辑 '!K2256="","",'表格编辑 '!K2256)</f>
        <v>1</v>
      </c>
      <c r="J2254" s="123">
        <f>IF('表格编辑 '!L2256="","",'表格编辑 '!L2256)</f>
        <v>0</v>
      </c>
      <c r="K2254" s="123">
        <f>IF('表格编辑 '!M2256="","",'表格编辑 '!M2256)</f>
        <v>1320</v>
      </c>
      <c r="L2254" s="123" t="str">
        <f>IF('表格编辑 '!N2256="","",'表格编辑 '!N2256)</f>
        <v/>
      </c>
      <c r="M2254" s="123" t="str">
        <f>IF('表格编辑 '!O2256="","",'表格编辑 '!O2256)</f>
        <v/>
      </c>
      <c r="N2254" s="123" t="str">
        <f>IF('表格编辑 '!P2256="","",'表格编辑 '!P2256)</f>
        <v/>
      </c>
      <c r="O2254" s="123" t="str">
        <f>IF('表格编辑 '!Q2256="","",'表格编辑 '!Q2256)</f>
        <v/>
      </c>
      <c r="P2254" s="123" t="str">
        <f>IF('表格编辑 '!R2256="","",'表格编辑 '!R2256)</f>
        <v/>
      </c>
      <c r="Q2254" s="123">
        <f>IF('表格编辑 '!S2256="","",'表格编辑 '!S2256)</f>
        <v>320</v>
      </c>
      <c r="R2254" s="123" t="str">
        <f>IF('表格编辑 '!T2256="","",'表格编辑 '!T2256)</f>
        <v/>
      </c>
      <c r="S2254" s="123" t="str">
        <f>IF('表格编辑 '!U2256="","",'表格编辑 '!U2256)</f>
        <v/>
      </c>
      <c r="T2254" s="123" t="str">
        <f>IF('表格编辑 '!V2256="","",'表格编辑 '!V2256)</f>
        <v/>
      </c>
      <c r="U2254" s="123" t="str">
        <f>IF('表格编辑 '!W2256="","",'表格编辑 '!W2256)</f>
        <v/>
      </c>
      <c r="V2254" s="123" t="str">
        <f>IF('表格编辑 '!X2256="","",'表格编辑 '!X2256)</f>
        <v/>
      </c>
      <c r="W2254" s="123" t="str">
        <f>IF('表格编辑 '!Y2256="","",'表格编辑 '!Y2256)</f>
        <v/>
      </c>
      <c r="X2254" s="123" t="str">
        <f>IF('表格编辑 '!Z2256="","",'表格编辑 '!Z2256)</f>
        <v/>
      </c>
      <c r="Y2254" s="123" t="str">
        <f>IF('表格编辑 '!AA2256="","",'表格编辑 '!AA2256)</f>
        <v/>
      </c>
      <c r="Z2254" s="123" t="str">
        <f>IF('表格编辑 '!AB2256="","",'表格编辑 '!AB2256)</f>
        <v/>
      </c>
      <c r="AA2254" s="123" t="str">
        <f>IF('表格编辑 '!AC2256="","",'表格编辑 '!AC2256)</f>
        <v/>
      </c>
      <c r="AB2254" s="123" t="str">
        <f>IF('表格编辑 '!AD2256="","",'表格编辑 '!AD2256)</f>
        <v/>
      </c>
      <c r="AC2254" s="123" t="str">
        <f>IF('表格编辑 '!AE2256="","",'表格编辑 '!AE2256)</f>
        <v/>
      </c>
      <c r="AD2254" s="123">
        <f>IF('表格编辑 '!AF2256="","",'表格编辑 '!AF2256)</f>
        <v>241066</v>
      </c>
    </row>
    <row r="2255" spans="1:30">
      <c r="A2255" s="123">
        <f>IF('表格编辑 '!A2257="","",'表格编辑 '!A2257)</f>
        <v>32067</v>
      </c>
      <c r="B2255" s="123">
        <f>IF('表格编辑 '!B2257="","",'表格编辑 '!B2257)</f>
        <v>10155</v>
      </c>
      <c r="C2255" s="123">
        <f>IF('表格编辑 '!E2257="","",'表格编辑 '!E2257)</f>
        <v>44</v>
      </c>
      <c r="D2255" s="123" t="str">
        <f>IF('表格编辑 '!F2257="","",'表格编辑 '!F2257)</f>
        <v>AI_born_event(RECEIVER, ARG0, ARG1, ARG2, ARG3,ARG4)</v>
      </c>
      <c r="E2255" s="123" t="str">
        <f>IF('表格编辑 '!G2257="","",'表格编辑 '!G2257)</f>
        <v>AI_update_event(RECEIVER, ARG0, ARG1, ARG2, ARG3,ARG4)</v>
      </c>
      <c r="F2255" s="123" t="str">
        <f>IF('表格编辑 '!H2257="","",'表格编辑 '!H2257)</f>
        <v/>
      </c>
      <c r="G2255" s="123" t="str">
        <f>IF('表格编辑 '!I2257="","",'表格编辑 '!I2257)</f>
        <v/>
      </c>
      <c r="H2255" s="123" t="str">
        <f>IF('表格编辑 '!J2257="","",'表格编辑 '!J2257)</f>
        <v>test_deadth_event(RECEIVER, ARG0, ARG1, ARG2, ARG3,ARG4)</v>
      </c>
      <c r="I2255" s="123">
        <f>IF('表格编辑 '!K2257="","",'表格编辑 '!K2257)</f>
        <v>1</v>
      </c>
      <c r="J2255" s="123">
        <f>IF('表格编辑 '!L2257="","",'表格编辑 '!L2257)</f>
        <v>0</v>
      </c>
      <c r="K2255" s="123">
        <f>IF('表格编辑 '!M2257="","",'表格编辑 '!M2257)</f>
        <v>1320</v>
      </c>
      <c r="L2255" s="123" t="str">
        <f>IF('表格编辑 '!N2257="","",'表格编辑 '!N2257)</f>
        <v/>
      </c>
      <c r="M2255" s="123" t="str">
        <f>IF('表格编辑 '!O2257="","",'表格编辑 '!O2257)</f>
        <v/>
      </c>
      <c r="N2255" s="123" t="str">
        <f>IF('表格编辑 '!P2257="","",'表格编辑 '!P2257)</f>
        <v/>
      </c>
      <c r="O2255" s="123" t="str">
        <f>IF('表格编辑 '!Q2257="","",'表格编辑 '!Q2257)</f>
        <v/>
      </c>
      <c r="P2255" s="123" t="str">
        <f>IF('表格编辑 '!R2257="","",'表格编辑 '!R2257)</f>
        <v/>
      </c>
      <c r="Q2255" s="123">
        <f>IF('表格编辑 '!S2257="","",'表格编辑 '!S2257)</f>
        <v>320</v>
      </c>
      <c r="R2255" s="123" t="str">
        <f>IF('表格编辑 '!T2257="","",'表格编辑 '!T2257)</f>
        <v/>
      </c>
      <c r="S2255" s="123" t="str">
        <f>IF('表格编辑 '!U2257="","",'表格编辑 '!U2257)</f>
        <v/>
      </c>
      <c r="T2255" s="123" t="str">
        <f>IF('表格编辑 '!V2257="","",'表格编辑 '!V2257)</f>
        <v/>
      </c>
      <c r="U2255" s="123" t="str">
        <f>IF('表格编辑 '!W2257="","",'表格编辑 '!W2257)</f>
        <v/>
      </c>
      <c r="V2255" s="123" t="str">
        <f>IF('表格编辑 '!X2257="","",'表格编辑 '!X2257)</f>
        <v/>
      </c>
      <c r="W2255" s="123" t="str">
        <f>IF('表格编辑 '!Y2257="","",'表格编辑 '!Y2257)</f>
        <v/>
      </c>
      <c r="X2255" s="123" t="str">
        <f>IF('表格编辑 '!Z2257="","",'表格编辑 '!Z2257)</f>
        <v/>
      </c>
      <c r="Y2255" s="123" t="str">
        <f>IF('表格编辑 '!AA2257="","",'表格编辑 '!AA2257)</f>
        <v/>
      </c>
      <c r="Z2255" s="123" t="str">
        <f>IF('表格编辑 '!AB2257="","",'表格编辑 '!AB2257)</f>
        <v/>
      </c>
      <c r="AA2255" s="123" t="str">
        <f>IF('表格编辑 '!AC2257="","",'表格编辑 '!AC2257)</f>
        <v/>
      </c>
      <c r="AB2255" s="123" t="str">
        <f>IF('表格编辑 '!AD2257="","",'表格编辑 '!AD2257)</f>
        <v/>
      </c>
      <c r="AC2255" s="123" t="str">
        <f>IF('表格编辑 '!AE2257="","",'表格编辑 '!AE2257)</f>
        <v/>
      </c>
      <c r="AD2255" s="123">
        <f>IF('表格编辑 '!AF2257="","",'表格编辑 '!AF2257)</f>
        <v>241067</v>
      </c>
    </row>
    <row r="2256" spans="1:30">
      <c r="A2256" s="123">
        <f>IF('表格编辑 '!A2258="","",'表格编辑 '!A2258)</f>
        <v>32068</v>
      </c>
      <c r="B2256" s="123">
        <f>IF('表格编辑 '!B2258="","",'表格编辑 '!B2258)</f>
        <v>10125</v>
      </c>
      <c r="C2256" s="123">
        <f>IF('表格编辑 '!E2258="","",'表格编辑 '!E2258)</f>
        <v>44</v>
      </c>
      <c r="D2256" s="123" t="str">
        <f>IF('表格编辑 '!F2258="","",'表格编辑 '!F2258)</f>
        <v>AI_born_event(RECEIVER, ARG0, ARG1, ARG2, ARG3,ARG4)</v>
      </c>
      <c r="E2256" s="123" t="str">
        <f>IF('表格编辑 '!G2258="","",'表格编辑 '!G2258)</f>
        <v>AI_update_event(RECEIVER, ARG0, ARG1, ARG2, ARG3,ARG4)</v>
      </c>
      <c r="F2256" s="123" t="str">
        <f>IF('表格编辑 '!H2258="","",'表格编辑 '!H2258)</f>
        <v/>
      </c>
      <c r="G2256" s="123" t="str">
        <f>IF('表格编辑 '!I2258="","",'表格编辑 '!I2258)</f>
        <v/>
      </c>
      <c r="H2256" s="123" t="str">
        <f>IF('表格编辑 '!J2258="","",'表格编辑 '!J2258)</f>
        <v>test_deadth_event(RECEIVER, ARG0, ARG1, ARG2, ARG3,ARG4)</v>
      </c>
      <c r="I2256" s="123">
        <f>IF('表格编辑 '!K2258="","",'表格编辑 '!K2258)</f>
        <v>1</v>
      </c>
      <c r="J2256" s="123">
        <f>IF('表格编辑 '!L2258="","",'表格编辑 '!L2258)</f>
        <v>0</v>
      </c>
      <c r="K2256" s="123">
        <f>IF('表格编辑 '!M2258="","",'表格编辑 '!M2258)</f>
        <v>1320</v>
      </c>
      <c r="L2256" s="123" t="str">
        <f>IF('表格编辑 '!N2258="","",'表格编辑 '!N2258)</f>
        <v/>
      </c>
      <c r="M2256" s="123" t="str">
        <f>IF('表格编辑 '!O2258="","",'表格编辑 '!O2258)</f>
        <v/>
      </c>
      <c r="N2256" s="123" t="str">
        <f>IF('表格编辑 '!P2258="","",'表格编辑 '!P2258)</f>
        <v/>
      </c>
      <c r="O2256" s="123" t="str">
        <f>IF('表格编辑 '!Q2258="","",'表格编辑 '!Q2258)</f>
        <v/>
      </c>
      <c r="P2256" s="123" t="str">
        <f>IF('表格编辑 '!R2258="","",'表格编辑 '!R2258)</f>
        <v/>
      </c>
      <c r="Q2256" s="123">
        <f>IF('表格编辑 '!S2258="","",'表格编辑 '!S2258)</f>
        <v>320</v>
      </c>
      <c r="R2256" s="123" t="str">
        <f>IF('表格编辑 '!T2258="","",'表格编辑 '!T2258)</f>
        <v/>
      </c>
      <c r="S2256" s="123" t="str">
        <f>IF('表格编辑 '!U2258="","",'表格编辑 '!U2258)</f>
        <v/>
      </c>
      <c r="T2256" s="123" t="str">
        <f>IF('表格编辑 '!V2258="","",'表格编辑 '!V2258)</f>
        <v/>
      </c>
      <c r="U2256" s="123" t="str">
        <f>IF('表格编辑 '!W2258="","",'表格编辑 '!W2258)</f>
        <v/>
      </c>
      <c r="V2256" s="123" t="str">
        <f>IF('表格编辑 '!X2258="","",'表格编辑 '!X2258)</f>
        <v/>
      </c>
      <c r="W2256" s="123" t="str">
        <f>IF('表格编辑 '!Y2258="","",'表格编辑 '!Y2258)</f>
        <v/>
      </c>
      <c r="X2256" s="123" t="str">
        <f>IF('表格编辑 '!Z2258="","",'表格编辑 '!Z2258)</f>
        <v/>
      </c>
      <c r="Y2256" s="123" t="str">
        <f>IF('表格编辑 '!AA2258="","",'表格编辑 '!AA2258)</f>
        <v/>
      </c>
      <c r="Z2256" s="123" t="str">
        <f>IF('表格编辑 '!AB2258="","",'表格编辑 '!AB2258)</f>
        <v/>
      </c>
      <c r="AA2256" s="123" t="str">
        <f>IF('表格编辑 '!AC2258="","",'表格编辑 '!AC2258)</f>
        <v/>
      </c>
      <c r="AB2256" s="123" t="str">
        <f>IF('表格编辑 '!AD2258="","",'表格编辑 '!AD2258)</f>
        <v/>
      </c>
      <c r="AC2256" s="123" t="str">
        <f>IF('表格编辑 '!AE2258="","",'表格编辑 '!AE2258)</f>
        <v/>
      </c>
      <c r="AD2256" s="123">
        <f>IF('表格编辑 '!AF2258="","",'表格编辑 '!AF2258)</f>
        <v>241068</v>
      </c>
    </row>
    <row r="2257" spans="1:30">
      <c r="A2257" s="123">
        <f>IF('表格编辑 '!A2259="","",'表格编辑 '!A2259)</f>
        <v>32069</v>
      </c>
      <c r="B2257" s="123">
        <f>IF('表格编辑 '!B2259="","",'表格编辑 '!B2259)</f>
        <v>10035</v>
      </c>
      <c r="C2257" s="123">
        <f>IF('表格编辑 '!E2259="","",'表格编辑 '!E2259)</f>
        <v>44</v>
      </c>
      <c r="D2257" s="123" t="str">
        <f>IF('表格编辑 '!F2259="","",'表格编辑 '!F2259)</f>
        <v>AI_born_event(RECEIVER, ARG0, ARG1, ARG2, ARG3,ARG4)</v>
      </c>
      <c r="E2257" s="123" t="str">
        <f>IF('表格编辑 '!G2259="","",'表格编辑 '!G2259)</f>
        <v>AI_update_event(RECEIVER, ARG0, ARG1, ARG2, ARG3,ARG4)</v>
      </c>
      <c r="F2257" s="123" t="str">
        <f>IF('表格编辑 '!H2259="","",'表格编辑 '!H2259)</f>
        <v/>
      </c>
      <c r="G2257" s="123" t="str">
        <f>IF('表格编辑 '!I2259="","",'表格编辑 '!I2259)</f>
        <v/>
      </c>
      <c r="H2257" s="123" t="str">
        <f>IF('表格编辑 '!J2259="","",'表格编辑 '!J2259)</f>
        <v>test_deadth_event(RECEIVER, ARG0, ARG1, ARG2, ARG3,ARG4)</v>
      </c>
      <c r="I2257" s="123">
        <f>IF('表格编辑 '!K2259="","",'表格编辑 '!K2259)</f>
        <v>1</v>
      </c>
      <c r="J2257" s="123">
        <f>IF('表格编辑 '!L2259="","",'表格编辑 '!L2259)</f>
        <v>0</v>
      </c>
      <c r="K2257" s="123">
        <f>IF('表格编辑 '!M2259="","",'表格编辑 '!M2259)</f>
        <v>1320</v>
      </c>
      <c r="L2257" s="123" t="str">
        <f>IF('表格编辑 '!N2259="","",'表格编辑 '!N2259)</f>
        <v/>
      </c>
      <c r="M2257" s="123" t="str">
        <f>IF('表格编辑 '!O2259="","",'表格编辑 '!O2259)</f>
        <v/>
      </c>
      <c r="N2257" s="123" t="str">
        <f>IF('表格编辑 '!P2259="","",'表格编辑 '!P2259)</f>
        <v/>
      </c>
      <c r="O2257" s="123" t="str">
        <f>IF('表格编辑 '!Q2259="","",'表格编辑 '!Q2259)</f>
        <v/>
      </c>
      <c r="P2257" s="123" t="str">
        <f>IF('表格编辑 '!R2259="","",'表格编辑 '!R2259)</f>
        <v/>
      </c>
      <c r="Q2257" s="123">
        <f>IF('表格编辑 '!S2259="","",'表格编辑 '!S2259)</f>
        <v>320</v>
      </c>
      <c r="R2257" s="123" t="str">
        <f>IF('表格编辑 '!T2259="","",'表格编辑 '!T2259)</f>
        <v/>
      </c>
      <c r="S2257" s="123" t="str">
        <f>IF('表格编辑 '!U2259="","",'表格编辑 '!U2259)</f>
        <v/>
      </c>
      <c r="T2257" s="123" t="str">
        <f>IF('表格编辑 '!V2259="","",'表格编辑 '!V2259)</f>
        <v/>
      </c>
      <c r="U2257" s="123" t="str">
        <f>IF('表格编辑 '!W2259="","",'表格编辑 '!W2259)</f>
        <v/>
      </c>
      <c r="V2257" s="123" t="str">
        <f>IF('表格编辑 '!X2259="","",'表格编辑 '!X2259)</f>
        <v/>
      </c>
      <c r="W2257" s="123" t="str">
        <f>IF('表格编辑 '!Y2259="","",'表格编辑 '!Y2259)</f>
        <v/>
      </c>
      <c r="X2257" s="123" t="str">
        <f>IF('表格编辑 '!Z2259="","",'表格编辑 '!Z2259)</f>
        <v/>
      </c>
      <c r="Y2257" s="123" t="str">
        <f>IF('表格编辑 '!AA2259="","",'表格编辑 '!AA2259)</f>
        <v/>
      </c>
      <c r="Z2257" s="123" t="str">
        <f>IF('表格编辑 '!AB2259="","",'表格编辑 '!AB2259)</f>
        <v/>
      </c>
      <c r="AA2257" s="123" t="str">
        <f>IF('表格编辑 '!AC2259="","",'表格编辑 '!AC2259)</f>
        <v/>
      </c>
      <c r="AB2257" s="123" t="str">
        <f>IF('表格编辑 '!AD2259="","",'表格编辑 '!AD2259)</f>
        <v/>
      </c>
      <c r="AC2257" s="123" t="str">
        <f>IF('表格编辑 '!AE2259="","",'表格编辑 '!AE2259)</f>
        <v/>
      </c>
      <c r="AD2257" s="123">
        <f>IF('表格编辑 '!AF2259="","",'表格编辑 '!AF2259)</f>
        <v>241069</v>
      </c>
    </row>
    <row r="2258" spans="1:30">
      <c r="A2258" s="123">
        <f>IF('表格编辑 '!A2260="","",'表格编辑 '!A2260)</f>
        <v>32070</v>
      </c>
      <c r="B2258" s="123">
        <f>IF('表格编辑 '!B2260="","",'表格编辑 '!B2260)</f>
        <v>10035</v>
      </c>
      <c r="C2258" s="123">
        <f>IF('表格编辑 '!E2260="","",'表格编辑 '!E2260)</f>
        <v>44</v>
      </c>
      <c r="D2258" s="123" t="str">
        <f>IF('表格编辑 '!F2260="","",'表格编辑 '!F2260)</f>
        <v>AI_born_event(RECEIVER, ARG0, ARG1, ARG2, ARG3,ARG4)</v>
      </c>
      <c r="E2258" s="123" t="str">
        <f>IF('表格编辑 '!G2260="","",'表格编辑 '!G2260)</f>
        <v>AI_update_event(RECEIVER, ARG0, ARG1, ARG2, ARG3,ARG4)</v>
      </c>
      <c r="F2258" s="123" t="str">
        <f>IF('表格编辑 '!H2260="","",'表格编辑 '!H2260)</f>
        <v/>
      </c>
      <c r="G2258" s="123" t="str">
        <f>IF('表格编辑 '!I2260="","",'表格编辑 '!I2260)</f>
        <v/>
      </c>
      <c r="H2258" s="123" t="str">
        <f>IF('表格编辑 '!J2260="","",'表格编辑 '!J2260)</f>
        <v>test_deadth_event(RECEIVER, ARG0, ARG1, ARG2, ARG3,ARG4)</v>
      </c>
      <c r="I2258" s="123">
        <f>IF('表格编辑 '!K2260="","",'表格编辑 '!K2260)</f>
        <v>1</v>
      </c>
      <c r="J2258" s="123">
        <f>IF('表格编辑 '!L2260="","",'表格编辑 '!L2260)</f>
        <v>0</v>
      </c>
      <c r="K2258" s="123">
        <f>IF('表格编辑 '!M2260="","",'表格编辑 '!M2260)</f>
        <v>1320</v>
      </c>
      <c r="L2258" s="123" t="str">
        <f>IF('表格编辑 '!N2260="","",'表格编辑 '!N2260)</f>
        <v/>
      </c>
      <c r="M2258" s="123" t="str">
        <f>IF('表格编辑 '!O2260="","",'表格编辑 '!O2260)</f>
        <v/>
      </c>
      <c r="N2258" s="123" t="str">
        <f>IF('表格编辑 '!P2260="","",'表格编辑 '!P2260)</f>
        <v/>
      </c>
      <c r="O2258" s="123" t="str">
        <f>IF('表格编辑 '!Q2260="","",'表格编辑 '!Q2260)</f>
        <v/>
      </c>
      <c r="P2258" s="123" t="str">
        <f>IF('表格编辑 '!R2260="","",'表格编辑 '!R2260)</f>
        <v/>
      </c>
      <c r="Q2258" s="123">
        <f>IF('表格编辑 '!S2260="","",'表格编辑 '!S2260)</f>
        <v>320</v>
      </c>
      <c r="R2258" s="123" t="str">
        <f>IF('表格编辑 '!T2260="","",'表格编辑 '!T2260)</f>
        <v/>
      </c>
      <c r="S2258" s="123" t="str">
        <f>IF('表格编辑 '!U2260="","",'表格编辑 '!U2260)</f>
        <v/>
      </c>
      <c r="T2258" s="123" t="str">
        <f>IF('表格编辑 '!V2260="","",'表格编辑 '!V2260)</f>
        <v/>
      </c>
      <c r="U2258" s="123" t="str">
        <f>IF('表格编辑 '!W2260="","",'表格编辑 '!W2260)</f>
        <v/>
      </c>
      <c r="V2258" s="123" t="str">
        <f>IF('表格编辑 '!X2260="","",'表格编辑 '!X2260)</f>
        <v/>
      </c>
      <c r="W2258" s="123" t="str">
        <f>IF('表格编辑 '!Y2260="","",'表格编辑 '!Y2260)</f>
        <v/>
      </c>
      <c r="X2258" s="123" t="str">
        <f>IF('表格编辑 '!Z2260="","",'表格编辑 '!Z2260)</f>
        <v/>
      </c>
      <c r="Y2258" s="123" t="str">
        <f>IF('表格编辑 '!AA2260="","",'表格编辑 '!AA2260)</f>
        <v/>
      </c>
      <c r="Z2258" s="123" t="str">
        <f>IF('表格编辑 '!AB2260="","",'表格编辑 '!AB2260)</f>
        <v/>
      </c>
      <c r="AA2258" s="123" t="str">
        <f>IF('表格编辑 '!AC2260="","",'表格编辑 '!AC2260)</f>
        <v/>
      </c>
      <c r="AB2258" s="123" t="str">
        <f>IF('表格编辑 '!AD2260="","",'表格编辑 '!AD2260)</f>
        <v/>
      </c>
      <c r="AC2258" s="123" t="str">
        <f>IF('表格编辑 '!AE2260="","",'表格编辑 '!AE2260)</f>
        <v/>
      </c>
      <c r="AD2258" s="123">
        <f>IF('表格编辑 '!AF2260="","",'表格编辑 '!AF2260)</f>
        <v>241070</v>
      </c>
    </row>
    <row r="2259" spans="1:30">
      <c r="A2259" s="123">
        <f>IF('表格编辑 '!A2261="","",'表格编辑 '!A2261)</f>
        <v>32071</v>
      </c>
      <c r="B2259" s="123">
        <f>IF('表格编辑 '!B2261="","",'表格编辑 '!B2261)</f>
        <v>10101</v>
      </c>
      <c r="C2259" s="123">
        <f>IF('表格编辑 '!E2261="","",'表格编辑 '!E2261)</f>
        <v>44</v>
      </c>
      <c r="D2259" s="123" t="str">
        <f>IF('表格编辑 '!F2261="","",'表格编辑 '!F2261)</f>
        <v>AI_born_event(RECEIVER, ARG0, ARG1, ARG2, ARG3,ARG4)</v>
      </c>
      <c r="E2259" s="123" t="str">
        <f>IF('表格编辑 '!G2261="","",'表格编辑 '!G2261)</f>
        <v>AI_update_event(RECEIVER, ARG0, ARG1, ARG2, ARG3,ARG4)</v>
      </c>
      <c r="F2259" s="123" t="str">
        <f>IF('表格编辑 '!H2261="","",'表格编辑 '!H2261)</f>
        <v/>
      </c>
      <c r="G2259" s="123" t="str">
        <f>IF('表格编辑 '!I2261="","",'表格编辑 '!I2261)</f>
        <v/>
      </c>
      <c r="H2259" s="123" t="str">
        <f>IF('表格编辑 '!J2261="","",'表格编辑 '!J2261)</f>
        <v>test_deadth_event(RECEIVER, ARG0, ARG1, ARG2, ARG3,ARG4)</v>
      </c>
      <c r="I2259" s="123">
        <f>IF('表格编辑 '!K2261="","",'表格编辑 '!K2261)</f>
        <v>1</v>
      </c>
      <c r="J2259" s="123">
        <f>IF('表格编辑 '!L2261="","",'表格编辑 '!L2261)</f>
        <v>0</v>
      </c>
      <c r="K2259" s="123">
        <f>IF('表格编辑 '!M2261="","",'表格编辑 '!M2261)</f>
        <v>1320</v>
      </c>
      <c r="L2259" s="123" t="str">
        <f>IF('表格编辑 '!N2261="","",'表格编辑 '!N2261)</f>
        <v/>
      </c>
      <c r="M2259" s="123" t="str">
        <f>IF('表格编辑 '!O2261="","",'表格编辑 '!O2261)</f>
        <v/>
      </c>
      <c r="N2259" s="123" t="str">
        <f>IF('表格编辑 '!P2261="","",'表格编辑 '!P2261)</f>
        <v/>
      </c>
      <c r="O2259" s="123" t="str">
        <f>IF('表格编辑 '!Q2261="","",'表格编辑 '!Q2261)</f>
        <v/>
      </c>
      <c r="P2259" s="123" t="str">
        <f>IF('表格编辑 '!R2261="","",'表格编辑 '!R2261)</f>
        <v/>
      </c>
      <c r="Q2259" s="123">
        <f>IF('表格编辑 '!S2261="","",'表格编辑 '!S2261)</f>
        <v>320</v>
      </c>
      <c r="R2259" s="123" t="str">
        <f>IF('表格编辑 '!T2261="","",'表格编辑 '!T2261)</f>
        <v/>
      </c>
      <c r="S2259" s="123" t="str">
        <f>IF('表格编辑 '!U2261="","",'表格编辑 '!U2261)</f>
        <v/>
      </c>
      <c r="T2259" s="123" t="str">
        <f>IF('表格编辑 '!V2261="","",'表格编辑 '!V2261)</f>
        <v/>
      </c>
      <c r="U2259" s="123" t="str">
        <f>IF('表格编辑 '!W2261="","",'表格编辑 '!W2261)</f>
        <v/>
      </c>
      <c r="V2259" s="123" t="str">
        <f>IF('表格编辑 '!X2261="","",'表格编辑 '!X2261)</f>
        <v/>
      </c>
      <c r="W2259" s="123" t="str">
        <f>IF('表格编辑 '!Y2261="","",'表格编辑 '!Y2261)</f>
        <v/>
      </c>
      <c r="X2259" s="123" t="str">
        <f>IF('表格编辑 '!Z2261="","",'表格编辑 '!Z2261)</f>
        <v/>
      </c>
      <c r="Y2259" s="123" t="str">
        <f>IF('表格编辑 '!AA2261="","",'表格编辑 '!AA2261)</f>
        <v/>
      </c>
      <c r="Z2259" s="123" t="str">
        <f>IF('表格编辑 '!AB2261="","",'表格编辑 '!AB2261)</f>
        <v/>
      </c>
      <c r="AA2259" s="123" t="str">
        <f>IF('表格编辑 '!AC2261="","",'表格编辑 '!AC2261)</f>
        <v/>
      </c>
      <c r="AB2259" s="123" t="str">
        <f>IF('表格编辑 '!AD2261="","",'表格编辑 '!AD2261)</f>
        <v/>
      </c>
      <c r="AC2259" s="123" t="str">
        <f>IF('表格编辑 '!AE2261="","",'表格编辑 '!AE2261)</f>
        <v/>
      </c>
      <c r="AD2259" s="123">
        <f>IF('表格编辑 '!AF2261="","",'表格编辑 '!AF2261)</f>
        <v>241071</v>
      </c>
    </row>
    <row r="2260" spans="1:30">
      <c r="A2260" s="123">
        <f>IF('表格编辑 '!A2262="","",'表格编辑 '!A2262)</f>
        <v>32072</v>
      </c>
      <c r="B2260" s="123">
        <f>IF('表格编辑 '!B2262="","",'表格编辑 '!B2262)</f>
        <v>10152</v>
      </c>
      <c r="C2260" s="123">
        <f>IF('表格编辑 '!E2262="","",'表格编辑 '!E2262)</f>
        <v>44</v>
      </c>
      <c r="D2260" s="123" t="str">
        <f>IF('表格编辑 '!F2262="","",'表格编辑 '!F2262)</f>
        <v>AI_born_event(RECEIVER, ARG0, ARG1, ARG2, ARG3,ARG4)</v>
      </c>
      <c r="E2260" s="123" t="str">
        <f>IF('表格编辑 '!G2262="","",'表格编辑 '!G2262)</f>
        <v>AI_update_event(RECEIVER, ARG0, ARG1, ARG2, ARG3,ARG4)</v>
      </c>
      <c r="F2260" s="123" t="str">
        <f>IF('表格编辑 '!H2262="","",'表格编辑 '!H2262)</f>
        <v/>
      </c>
      <c r="G2260" s="123" t="str">
        <f>IF('表格编辑 '!I2262="","",'表格编辑 '!I2262)</f>
        <v/>
      </c>
      <c r="H2260" s="123" t="str">
        <f>IF('表格编辑 '!J2262="","",'表格编辑 '!J2262)</f>
        <v>test_deadth_event(RECEIVER, ARG0, ARG1, ARG2, ARG3,ARG4)</v>
      </c>
      <c r="I2260" s="123">
        <f>IF('表格编辑 '!K2262="","",'表格编辑 '!K2262)</f>
        <v>1</v>
      </c>
      <c r="J2260" s="123">
        <f>IF('表格编辑 '!L2262="","",'表格编辑 '!L2262)</f>
        <v>0</v>
      </c>
      <c r="K2260" s="123">
        <f>IF('表格编辑 '!M2262="","",'表格编辑 '!M2262)</f>
        <v>1320</v>
      </c>
      <c r="L2260" s="123" t="str">
        <f>IF('表格编辑 '!N2262="","",'表格编辑 '!N2262)</f>
        <v/>
      </c>
      <c r="M2260" s="123" t="str">
        <f>IF('表格编辑 '!O2262="","",'表格编辑 '!O2262)</f>
        <v/>
      </c>
      <c r="N2260" s="123" t="str">
        <f>IF('表格编辑 '!P2262="","",'表格编辑 '!P2262)</f>
        <v/>
      </c>
      <c r="O2260" s="123" t="str">
        <f>IF('表格编辑 '!Q2262="","",'表格编辑 '!Q2262)</f>
        <v/>
      </c>
      <c r="P2260" s="123" t="str">
        <f>IF('表格编辑 '!R2262="","",'表格编辑 '!R2262)</f>
        <v/>
      </c>
      <c r="Q2260" s="123">
        <f>IF('表格编辑 '!S2262="","",'表格编辑 '!S2262)</f>
        <v>320</v>
      </c>
      <c r="R2260" s="123" t="str">
        <f>IF('表格编辑 '!T2262="","",'表格编辑 '!T2262)</f>
        <v/>
      </c>
      <c r="S2260" s="123" t="str">
        <f>IF('表格编辑 '!U2262="","",'表格编辑 '!U2262)</f>
        <v/>
      </c>
      <c r="T2260" s="123" t="str">
        <f>IF('表格编辑 '!V2262="","",'表格编辑 '!V2262)</f>
        <v/>
      </c>
      <c r="U2260" s="123" t="str">
        <f>IF('表格编辑 '!W2262="","",'表格编辑 '!W2262)</f>
        <v/>
      </c>
      <c r="V2260" s="123" t="str">
        <f>IF('表格编辑 '!X2262="","",'表格编辑 '!X2262)</f>
        <v/>
      </c>
      <c r="W2260" s="123" t="str">
        <f>IF('表格编辑 '!Y2262="","",'表格编辑 '!Y2262)</f>
        <v/>
      </c>
      <c r="X2260" s="123" t="str">
        <f>IF('表格编辑 '!Z2262="","",'表格编辑 '!Z2262)</f>
        <v/>
      </c>
      <c r="Y2260" s="123" t="str">
        <f>IF('表格编辑 '!AA2262="","",'表格编辑 '!AA2262)</f>
        <v/>
      </c>
      <c r="Z2260" s="123" t="str">
        <f>IF('表格编辑 '!AB2262="","",'表格编辑 '!AB2262)</f>
        <v/>
      </c>
      <c r="AA2260" s="123" t="str">
        <f>IF('表格编辑 '!AC2262="","",'表格编辑 '!AC2262)</f>
        <v/>
      </c>
      <c r="AB2260" s="123" t="str">
        <f>IF('表格编辑 '!AD2262="","",'表格编辑 '!AD2262)</f>
        <v/>
      </c>
      <c r="AC2260" s="123" t="str">
        <f>IF('表格编辑 '!AE2262="","",'表格编辑 '!AE2262)</f>
        <v/>
      </c>
      <c r="AD2260" s="123">
        <f>IF('表格编辑 '!AF2262="","",'表格编辑 '!AF2262)</f>
        <v>241072</v>
      </c>
    </row>
    <row r="2261" spans="1:30">
      <c r="A2261" s="123">
        <f>IF('表格编辑 '!A2263="","",'表格编辑 '!A2263)</f>
        <v>32073</v>
      </c>
      <c r="B2261" s="123">
        <f>IF('表格编辑 '!B2263="","",'表格编辑 '!B2263)</f>
        <v>10100</v>
      </c>
      <c r="C2261" s="123">
        <f>IF('表格编辑 '!E2263="","",'表格编辑 '!E2263)</f>
        <v>44</v>
      </c>
      <c r="D2261" s="123" t="str">
        <f>IF('表格编辑 '!F2263="","",'表格编辑 '!F2263)</f>
        <v>AI_born_event(RECEIVER, ARG0, ARG1, ARG2, ARG3,ARG4)</v>
      </c>
      <c r="E2261" s="123" t="str">
        <f>IF('表格编辑 '!G2263="","",'表格编辑 '!G2263)</f>
        <v>AI_update_event(RECEIVER, ARG0, ARG1, ARG2, ARG3,ARG4)</v>
      </c>
      <c r="F2261" s="123" t="str">
        <f>IF('表格编辑 '!H2263="","",'表格编辑 '!H2263)</f>
        <v/>
      </c>
      <c r="G2261" s="123" t="str">
        <f>IF('表格编辑 '!I2263="","",'表格编辑 '!I2263)</f>
        <v/>
      </c>
      <c r="H2261" s="123" t="str">
        <f>IF('表格编辑 '!J2263="","",'表格编辑 '!J2263)</f>
        <v>test_deadth_event(RECEIVER, ARG0, ARG1, ARG2, ARG3,ARG4)</v>
      </c>
      <c r="I2261" s="123">
        <f>IF('表格编辑 '!K2263="","",'表格编辑 '!K2263)</f>
        <v>1</v>
      </c>
      <c r="J2261" s="123">
        <f>IF('表格编辑 '!L2263="","",'表格编辑 '!L2263)</f>
        <v>0</v>
      </c>
      <c r="K2261" s="123">
        <f>IF('表格编辑 '!M2263="","",'表格编辑 '!M2263)</f>
        <v>1320</v>
      </c>
      <c r="L2261" s="123" t="str">
        <f>IF('表格编辑 '!N2263="","",'表格编辑 '!N2263)</f>
        <v/>
      </c>
      <c r="M2261" s="123" t="str">
        <f>IF('表格编辑 '!O2263="","",'表格编辑 '!O2263)</f>
        <v/>
      </c>
      <c r="N2261" s="123" t="str">
        <f>IF('表格编辑 '!P2263="","",'表格编辑 '!P2263)</f>
        <v/>
      </c>
      <c r="O2261" s="123" t="str">
        <f>IF('表格编辑 '!Q2263="","",'表格编辑 '!Q2263)</f>
        <v/>
      </c>
      <c r="P2261" s="123" t="str">
        <f>IF('表格编辑 '!R2263="","",'表格编辑 '!R2263)</f>
        <v/>
      </c>
      <c r="Q2261" s="123">
        <f>IF('表格编辑 '!S2263="","",'表格编辑 '!S2263)</f>
        <v>320</v>
      </c>
      <c r="R2261" s="123" t="str">
        <f>IF('表格编辑 '!T2263="","",'表格编辑 '!T2263)</f>
        <v/>
      </c>
      <c r="S2261" s="123" t="str">
        <f>IF('表格编辑 '!U2263="","",'表格编辑 '!U2263)</f>
        <v/>
      </c>
      <c r="T2261" s="123" t="str">
        <f>IF('表格编辑 '!V2263="","",'表格编辑 '!V2263)</f>
        <v/>
      </c>
      <c r="U2261" s="123" t="str">
        <f>IF('表格编辑 '!W2263="","",'表格编辑 '!W2263)</f>
        <v/>
      </c>
      <c r="V2261" s="123" t="str">
        <f>IF('表格编辑 '!X2263="","",'表格编辑 '!X2263)</f>
        <v/>
      </c>
      <c r="W2261" s="123" t="str">
        <f>IF('表格编辑 '!Y2263="","",'表格编辑 '!Y2263)</f>
        <v/>
      </c>
      <c r="X2261" s="123" t="str">
        <f>IF('表格编辑 '!Z2263="","",'表格编辑 '!Z2263)</f>
        <v/>
      </c>
      <c r="Y2261" s="123" t="str">
        <f>IF('表格编辑 '!AA2263="","",'表格编辑 '!AA2263)</f>
        <v/>
      </c>
      <c r="Z2261" s="123" t="str">
        <f>IF('表格编辑 '!AB2263="","",'表格编辑 '!AB2263)</f>
        <v/>
      </c>
      <c r="AA2261" s="123" t="str">
        <f>IF('表格编辑 '!AC2263="","",'表格编辑 '!AC2263)</f>
        <v/>
      </c>
      <c r="AB2261" s="123" t="str">
        <f>IF('表格编辑 '!AD2263="","",'表格编辑 '!AD2263)</f>
        <v/>
      </c>
      <c r="AC2261" s="123" t="str">
        <f>IF('表格编辑 '!AE2263="","",'表格编辑 '!AE2263)</f>
        <v/>
      </c>
      <c r="AD2261" s="123">
        <f>IF('表格编辑 '!AF2263="","",'表格编辑 '!AF2263)</f>
        <v>241073</v>
      </c>
    </row>
    <row r="2262" spans="1:30">
      <c r="A2262" s="123">
        <f>IF('表格编辑 '!A2264="","",'表格编辑 '!A2264)</f>
        <v>32074</v>
      </c>
      <c r="B2262" s="123">
        <f>IF('表格编辑 '!B2264="","",'表格编辑 '!B2264)</f>
        <v>10020</v>
      </c>
      <c r="C2262" s="123">
        <f>IF('表格编辑 '!E2264="","",'表格编辑 '!E2264)</f>
        <v>44</v>
      </c>
      <c r="D2262" s="123" t="str">
        <f>IF('表格编辑 '!F2264="","",'表格编辑 '!F2264)</f>
        <v>AI_born_event(RECEIVER, ARG0, ARG1, ARG2, ARG3,ARG4)</v>
      </c>
      <c r="E2262" s="123" t="str">
        <f>IF('表格编辑 '!G2264="","",'表格编辑 '!G2264)</f>
        <v>AI_update_event(RECEIVER, ARG0, ARG1, ARG2, ARG3,ARG4)</v>
      </c>
      <c r="F2262" s="123" t="str">
        <f>IF('表格编辑 '!H2264="","",'表格编辑 '!H2264)</f>
        <v/>
      </c>
      <c r="G2262" s="123" t="str">
        <f>IF('表格编辑 '!I2264="","",'表格编辑 '!I2264)</f>
        <v/>
      </c>
      <c r="H2262" s="123" t="str">
        <f>IF('表格编辑 '!J2264="","",'表格编辑 '!J2264)</f>
        <v>test_deadth_event(RECEIVER, ARG0, ARG1, ARG2, ARG3,ARG4)</v>
      </c>
      <c r="I2262" s="123">
        <f>IF('表格编辑 '!K2264="","",'表格编辑 '!K2264)</f>
        <v>1</v>
      </c>
      <c r="J2262" s="123">
        <f>IF('表格编辑 '!L2264="","",'表格编辑 '!L2264)</f>
        <v>0</v>
      </c>
      <c r="K2262" s="123">
        <f>IF('表格编辑 '!M2264="","",'表格编辑 '!M2264)</f>
        <v>1320</v>
      </c>
      <c r="L2262" s="123" t="str">
        <f>IF('表格编辑 '!N2264="","",'表格编辑 '!N2264)</f>
        <v/>
      </c>
      <c r="M2262" s="123" t="str">
        <f>IF('表格编辑 '!O2264="","",'表格编辑 '!O2264)</f>
        <v/>
      </c>
      <c r="N2262" s="123" t="str">
        <f>IF('表格编辑 '!P2264="","",'表格编辑 '!P2264)</f>
        <v/>
      </c>
      <c r="O2262" s="123" t="str">
        <f>IF('表格编辑 '!Q2264="","",'表格编辑 '!Q2264)</f>
        <v/>
      </c>
      <c r="P2262" s="123" t="str">
        <f>IF('表格编辑 '!R2264="","",'表格编辑 '!R2264)</f>
        <v/>
      </c>
      <c r="Q2262" s="123">
        <f>IF('表格编辑 '!S2264="","",'表格编辑 '!S2264)</f>
        <v>320</v>
      </c>
      <c r="R2262" s="123" t="str">
        <f>IF('表格编辑 '!T2264="","",'表格编辑 '!T2264)</f>
        <v/>
      </c>
      <c r="S2262" s="123" t="str">
        <f>IF('表格编辑 '!U2264="","",'表格编辑 '!U2264)</f>
        <v/>
      </c>
      <c r="T2262" s="123" t="str">
        <f>IF('表格编辑 '!V2264="","",'表格编辑 '!V2264)</f>
        <v/>
      </c>
      <c r="U2262" s="123" t="str">
        <f>IF('表格编辑 '!W2264="","",'表格编辑 '!W2264)</f>
        <v/>
      </c>
      <c r="V2262" s="123" t="str">
        <f>IF('表格编辑 '!X2264="","",'表格编辑 '!X2264)</f>
        <v/>
      </c>
      <c r="W2262" s="123" t="str">
        <f>IF('表格编辑 '!Y2264="","",'表格编辑 '!Y2264)</f>
        <v/>
      </c>
      <c r="X2262" s="123" t="str">
        <f>IF('表格编辑 '!Z2264="","",'表格编辑 '!Z2264)</f>
        <v/>
      </c>
      <c r="Y2262" s="123" t="str">
        <f>IF('表格编辑 '!AA2264="","",'表格编辑 '!AA2264)</f>
        <v/>
      </c>
      <c r="Z2262" s="123" t="str">
        <f>IF('表格编辑 '!AB2264="","",'表格编辑 '!AB2264)</f>
        <v/>
      </c>
      <c r="AA2262" s="123" t="str">
        <f>IF('表格编辑 '!AC2264="","",'表格编辑 '!AC2264)</f>
        <v/>
      </c>
      <c r="AB2262" s="123" t="str">
        <f>IF('表格编辑 '!AD2264="","",'表格编辑 '!AD2264)</f>
        <v/>
      </c>
      <c r="AC2262" s="123" t="str">
        <f>IF('表格编辑 '!AE2264="","",'表格编辑 '!AE2264)</f>
        <v/>
      </c>
      <c r="AD2262" s="123">
        <f>IF('表格编辑 '!AF2264="","",'表格编辑 '!AF2264)</f>
        <v>241074</v>
      </c>
    </row>
    <row r="2263" spans="1:30">
      <c r="A2263" s="123">
        <f>IF('表格编辑 '!A2265="","",'表格编辑 '!A2265)</f>
        <v>32075</v>
      </c>
      <c r="B2263" s="123">
        <f>IF('表格编辑 '!B2265="","",'表格编辑 '!B2265)</f>
        <v>10073</v>
      </c>
      <c r="C2263" s="123">
        <f>IF('表格编辑 '!E2265="","",'表格编辑 '!E2265)</f>
        <v>44</v>
      </c>
      <c r="D2263" s="123" t="str">
        <f>IF('表格编辑 '!F2265="","",'表格编辑 '!F2265)</f>
        <v>AI_born_event(RECEIVER, ARG0, ARG1, ARG2, ARG3,ARG4)</v>
      </c>
      <c r="E2263" s="123" t="str">
        <f>IF('表格编辑 '!G2265="","",'表格编辑 '!G2265)</f>
        <v>AI_update_event(RECEIVER, ARG0, ARG1, ARG2, ARG3,ARG4)</v>
      </c>
      <c r="F2263" s="123" t="str">
        <f>IF('表格编辑 '!H2265="","",'表格编辑 '!H2265)</f>
        <v/>
      </c>
      <c r="G2263" s="123" t="str">
        <f>IF('表格编辑 '!I2265="","",'表格编辑 '!I2265)</f>
        <v/>
      </c>
      <c r="H2263" s="123" t="str">
        <f>IF('表格编辑 '!J2265="","",'表格编辑 '!J2265)</f>
        <v>test_deadth_event(RECEIVER, ARG0, ARG1, ARG2, ARG3,ARG4)</v>
      </c>
      <c r="I2263" s="123">
        <f>IF('表格编辑 '!K2265="","",'表格编辑 '!K2265)</f>
        <v>1</v>
      </c>
      <c r="J2263" s="123">
        <f>IF('表格编辑 '!L2265="","",'表格编辑 '!L2265)</f>
        <v>0</v>
      </c>
      <c r="K2263" s="123">
        <f>IF('表格编辑 '!M2265="","",'表格编辑 '!M2265)</f>
        <v>1320</v>
      </c>
      <c r="L2263" s="123" t="str">
        <f>IF('表格编辑 '!N2265="","",'表格编辑 '!N2265)</f>
        <v/>
      </c>
      <c r="M2263" s="123" t="str">
        <f>IF('表格编辑 '!O2265="","",'表格编辑 '!O2265)</f>
        <v/>
      </c>
      <c r="N2263" s="123" t="str">
        <f>IF('表格编辑 '!P2265="","",'表格编辑 '!P2265)</f>
        <v/>
      </c>
      <c r="O2263" s="123" t="str">
        <f>IF('表格编辑 '!Q2265="","",'表格编辑 '!Q2265)</f>
        <v/>
      </c>
      <c r="P2263" s="123" t="str">
        <f>IF('表格编辑 '!R2265="","",'表格编辑 '!R2265)</f>
        <v/>
      </c>
      <c r="Q2263" s="123">
        <f>IF('表格编辑 '!S2265="","",'表格编辑 '!S2265)</f>
        <v>320</v>
      </c>
      <c r="R2263" s="123" t="str">
        <f>IF('表格编辑 '!T2265="","",'表格编辑 '!T2265)</f>
        <v/>
      </c>
      <c r="S2263" s="123" t="str">
        <f>IF('表格编辑 '!U2265="","",'表格编辑 '!U2265)</f>
        <v/>
      </c>
      <c r="T2263" s="123" t="str">
        <f>IF('表格编辑 '!V2265="","",'表格编辑 '!V2265)</f>
        <v/>
      </c>
      <c r="U2263" s="123" t="str">
        <f>IF('表格编辑 '!W2265="","",'表格编辑 '!W2265)</f>
        <v/>
      </c>
      <c r="V2263" s="123" t="str">
        <f>IF('表格编辑 '!X2265="","",'表格编辑 '!X2265)</f>
        <v/>
      </c>
      <c r="W2263" s="123" t="str">
        <f>IF('表格编辑 '!Y2265="","",'表格编辑 '!Y2265)</f>
        <v/>
      </c>
      <c r="X2263" s="123" t="str">
        <f>IF('表格编辑 '!Z2265="","",'表格编辑 '!Z2265)</f>
        <v/>
      </c>
      <c r="Y2263" s="123" t="str">
        <f>IF('表格编辑 '!AA2265="","",'表格编辑 '!AA2265)</f>
        <v/>
      </c>
      <c r="Z2263" s="123" t="str">
        <f>IF('表格编辑 '!AB2265="","",'表格编辑 '!AB2265)</f>
        <v/>
      </c>
      <c r="AA2263" s="123" t="str">
        <f>IF('表格编辑 '!AC2265="","",'表格编辑 '!AC2265)</f>
        <v/>
      </c>
      <c r="AB2263" s="123" t="str">
        <f>IF('表格编辑 '!AD2265="","",'表格编辑 '!AD2265)</f>
        <v/>
      </c>
      <c r="AC2263" s="123" t="str">
        <f>IF('表格编辑 '!AE2265="","",'表格编辑 '!AE2265)</f>
        <v/>
      </c>
      <c r="AD2263" s="123">
        <f>IF('表格编辑 '!AF2265="","",'表格编辑 '!AF2265)</f>
        <v>241075</v>
      </c>
    </row>
    <row r="2264" spans="1:30">
      <c r="A2264" s="123">
        <f>IF('表格编辑 '!A2266="","",'表格编辑 '!A2266)</f>
        <v>32076</v>
      </c>
      <c r="B2264" s="123">
        <f>IF('表格编辑 '!B2266="","",'表格编辑 '!B2266)</f>
        <v>10139</v>
      </c>
      <c r="C2264" s="123">
        <f>IF('表格编辑 '!E2266="","",'表格编辑 '!E2266)</f>
        <v>44</v>
      </c>
      <c r="D2264" s="123" t="str">
        <f>IF('表格编辑 '!F2266="","",'表格编辑 '!F2266)</f>
        <v>AI_born_event(RECEIVER, ARG0, ARG1, ARG2, ARG3,ARG4)</v>
      </c>
      <c r="E2264" s="123" t="str">
        <f>IF('表格编辑 '!G2266="","",'表格编辑 '!G2266)</f>
        <v>AI_update_event(RECEIVER, ARG0, ARG1, ARG2, ARG3,ARG4)</v>
      </c>
      <c r="F2264" s="123" t="str">
        <f>IF('表格编辑 '!H2266="","",'表格编辑 '!H2266)</f>
        <v/>
      </c>
      <c r="G2264" s="123" t="str">
        <f>IF('表格编辑 '!I2266="","",'表格编辑 '!I2266)</f>
        <v/>
      </c>
      <c r="H2264" s="123" t="str">
        <f>IF('表格编辑 '!J2266="","",'表格编辑 '!J2266)</f>
        <v>test_deadth_event(RECEIVER, ARG0, ARG1, ARG2, ARG3,ARG4)</v>
      </c>
      <c r="I2264" s="123">
        <f>IF('表格编辑 '!K2266="","",'表格编辑 '!K2266)</f>
        <v>1</v>
      </c>
      <c r="J2264" s="123">
        <f>IF('表格编辑 '!L2266="","",'表格编辑 '!L2266)</f>
        <v>0</v>
      </c>
      <c r="K2264" s="123">
        <f>IF('表格编辑 '!M2266="","",'表格编辑 '!M2266)</f>
        <v>1320</v>
      </c>
      <c r="L2264" s="123" t="str">
        <f>IF('表格编辑 '!N2266="","",'表格编辑 '!N2266)</f>
        <v/>
      </c>
      <c r="M2264" s="123" t="str">
        <f>IF('表格编辑 '!O2266="","",'表格编辑 '!O2266)</f>
        <v/>
      </c>
      <c r="N2264" s="123" t="str">
        <f>IF('表格编辑 '!P2266="","",'表格编辑 '!P2266)</f>
        <v/>
      </c>
      <c r="O2264" s="123" t="str">
        <f>IF('表格编辑 '!Q2266="","",'表格编辑 '!Q2266)</f>
        <v/>
      </c>
      <c r="P2264" s="123" t="str">
        <f>IF('表格编辑 '!R2266="","",'表格编辑 '!R2266)</f>
        <v/>
      </c>
      <c r="Q2264" s="123">
        <f>IF('表格编辑 '!S2266="","",'表格编辑 '!S2266)</f>
        <v>320</v>
      </c>
      <c r="R2264" s="123" t="str">
        <f>IF('表格编辑 '!T2266="","",'表格编辑 '!T2266)</f>
        <v/>
      </c>
      <c r="S2264" s="123" t="str">
        <f>IF('表格编辑 '!U2266="","",'表格编辑 '!U2266)</f>
        <v/>
      </c>
      <c r="T2264" s="123" t="str">
        <f>IF('表格编辑 '!V2266="","",'表格编辑 '!V2266)</f>
        <v/>
      </c>
      <c r="U2264" s="123" t="str">
        <f>IF('表格编辑 '!W2266="","",'表格编辑 '!W2266)</f>
        <v/>
      </c>
      <c r="V2264" s="123" t="str">
        <f>IF('表格编辑 '!X2266="","",'表格编辑 '!X2266)</f>
        <v/>
      </c>
      <c r="W2264" s="123" t="str">
        <f>IF('表格编辑 '!Y2266="","",'表格编辑 '!Y2266)</f>
        <v/>
      </c>
      <c r="X2264" s="123" t="str">
        <f>IF('表格编辑 '!Z2266="","",'表格编辑 '!Z2266)</f>
        <v/>
      </c>
      <c r="Y2264" s="123" t="str">
        <f>IF('表格编辑 '!AA2266="","",'表格编辑 '!AA2266)</f>
        <v/>
      </c>
      <c r="Z2264" s="123" t="str">
        <f>IF('表格编辑 '!AB2266="","",'表格编辑 '!AB2266)</f>
        <v/>
      </c>
      <c r="AA2264" s="123" t="str">
        <f>IF('表格编辑 '!AC2266="","",'表格编辑 '!AC2266)</f>
        <v/>
      </c>
      <c r="AB2264" s="123" t="str">
        <f>IF('表格编辑 '!AD2266="","",'表格编辑 '!AD2266)</f>
        <v/>
      </c>
      <c r="AC2264" s="123" t="str">
        <f>IF('表格编辑 '!AE2266="","",'表格编辑 '!AE2266)</f>
        <v/>
      </c>
      <c r="AD2264" s="123">
        <f>IF('表格编辑 '!AF2266="","",'表格编辑 '!AF2266)</f>
        <v>241076</v>
      </c>
    </row>
    <row r="2265" spans="1:30">
      <c r="A2265" s="123">
        <f>IF('表格编辑 '!A2267="","",'表格编辑 '!A2267)</f>
        <v>32077</v>
      </c>
      <c r="B2265" s="123">
        <f>IF('表格编辑 '!B2267="","",'表格编辑 '!B2267)</f>
        <v>10126</v>
      </c>
      <c r="C2265" s="123">
        <f>IF('表格编辑 '!E2267="","",'表格编辑 '!E2267)</f>
        <v>49</v>
      </c>
      <c r="D2265" s="123" t="str">
        <f>IF('表格编辑 '!F2267="","",'表格编辑 '!F2267)</f>
        <v>AI_born_event(RECEIVER, ARG0, ARG1, ARG2, ARG3,ARG4)</v>
      </c>
      <c r="E2265" s="123" t="str">
        <f>IF('表格编辑 '!G2267="","",'表格编辑 '!G2267)</f>
        <v>AI_update_event(RECEIVER, ARG0, ARG1, ARG2, ARG3,ARG4)</v>
      </c>
      <c r="F2265" s="123" t="str">
        <f>IF('表格编辑 '!H2267="","",'表格编辑 '!H2267)</f>
        <v/>
      </c>
      <c r="G2265" s="123" t="str">
        <f>IF('表格编辑 '!I2267="","",'表格编辑 '!I2267)</f>
        <v/>
      </c>
      <c r="H2265" s="123" t="str">
        <f>IF('表格编辑 '!J2267="","",'表格编辑 '!J2267)</f>
        <v>test_deadth_event(RECEIVER, ARG0, ARG1, ARG2, ARG3,ARG4)</v>
      </c>
      <c r="I2265" s="123">
        <f>IF('表格编辑 '!K2267="","",'表格编辑 '!K2267)</f>
        <v>1</v>
      </c>
      <c r="J2265" s="123">
        <f>IF('表格编辑 '!L2267="","",'表格编辑 '!L2267)</f>
        <v>0</v>
      </c>
      <c r="K2265" s="123">
        <f>IF('表格编辑 '!M2267="","",'表格编辑 '!M2267)</f>
        <v>1470</v>
      </c>
      <c r="L2265" s="123" t="str">
        <f>IF('表格编辑 '!N2267="","",'表格编辑 '!N2267)</f>
        <v/>
      </c>
      <c r="M2265" s="123" t="str">
        <f>IF('表格编辑 '!O2267="","",'表格编辑 '!O2267)</f>
        <v/>
      </c>
      <c r="N2265" s="123" t="str">
        <f>IF('表格编辑 '!P2267="","",'表格编辑 '!P2267)</f>
        <v/>
      </c>
      <c r="O2265" s="123" t="str">
        <f>IF('表格编辑 '!Q2267="","",'表格编辑 '!Q2267)</f>
        <v/>
      </c>
      <c r="P2265" s="123" t="str">
        <f>IF('表格编辑 '!R2267="","",'表格编辑 '!R2267)</f>
        <v/>
      </c>
      <c r="Q2265" s="123">
        <f>IF('表格编辑 '!S2267="","",'表格编辑 '!S2267)</f>
        <v>320</v>
      </c>
      <c r="R2265" s="123" t="str">
        <f>IF('表格编辑 '!T2267="","",'表格编辑 '!T2267)</f>
        <v/>
      </c>
      <c r="S2265" s="123" t="str">
        <f>IF('表格编辑 '!U2267="","",'表格编辑 '!U2267)</f>
        <v/>
      </c>
      <c r="T2265" s="123" t="str">
        <f>IF('表格编辑 '!V2267="","",'表格编辑 '!V2267)</f>
        <v/>
      </c>
      <c r="U2265" s="123" t="str">
        <f>IF('表格编辑 '!W2267="","",'表格编辑 '!W2267)</f>
        <v/>
      </c>
      <c r="V2265" s="123" t="str">
        <f>IF('表格编辑 '!X2267="","",'表格编辑 '!X2267)</f>
        <v/>
      </c>
      <c r="W2265" s="123" t="str">
        <f>IF('表格编辑 '!Y2267="","",'表格编辑 '!Y2267)</f>
        <v/>
      </c>
      <c r="X2265" s="123" t="str">
        <f>IF('表格编辑 '!Z2267="","",'表格编辑 '!Z2267)</f>
        <v/>
      </c>
      <c r="Y2265" s="123" t="str">
        <f>IF('表格编辑 '!AA2267="","",'表格编辑 '!AA2267)</f>
        <v/>
      </c>
      <c r="Z2265" s="123" t="str">
        <f>IF('表格编辑 '!AB2267="","",'表格编辑 '!AB2267)</f>
        <v/>
      </c>
      <c r="AA2265" s="123" t="str">
        <f>IF('表格编辑 '!AC2267="","",'表格编辑 '!AC2267)</f>
        <v/>
      </c>
      <c r="AB2265" s="123" t="str">
        <f>IF('表格编辑 '!AD2267="","",'表格编辑 '!AD2267)</f>
        <v/>
      </c>
      <c r="AC2265" s="123" t="str">
        <f>IF('表格编辑 '!AE2267="","",'表格编辑 '!AE2267)</f>
        <v/>
      </c>
      <c r="AD2265" s="123">
        <f>IF('表格编辑 '!AF2267="","",'表格编辑 '!AF2267)</f>
        <v>241077</v>
      </c>
    </row>
    <row r="2266" spans="1:30">
      <c r="A2266" s="123">
        <f>IF('表格编辑 '!A2268="","",'表格编辑 '!A2268)</f>
        <v>32078</v>
      </c>
      <c r="B2266" s="123">
        <f>IF('表格编辑 '!B2268="","",'表格编辑 '!B2268)</f>
        <v>10072</v>
      </c>
      <c r="C2266" s="123">
        <f>IF('表格编辑 '!E2268="","",'表格编辑 '!E2268)</f>
        <v>49</v>
      </c>
      <c r="D2266" s="123" t="str">
        <f>IF('表格编辑 '!F2268="","",'表格编辑 '!F2268)</f>
        <v>AI_born_event(RECEIVER, ARG0, ARG1, ARG2, ARG3,ARG4)</v>
      </c>
      <c r="E2266" s="123" t="str">
        <f>IF('表格编辑 '!G2268="","",'表格编辑 '!G2268)</f>
        <v>AI_update_event(RECEIVER, ARG0, ARG1, ARG2, ARG3,ARG4)</v>
      </c>
      <c r="F2266" s="123" t="str">
        <f>IF('表格编辑 '!H2268="","",'表格编辑 '!H2268)</f>
        <v/>
      </c>
      <c r="G2266" s="123" t="str">
        <f>IF('表格编辑 '!I2268="","",'表格编辑 '!I2268)</f>
        <v/>
      </c>
      <c r="H2266" s="123" t="str">
        <f>IF('表格编辑 '!J2268="","",'表格编辑 '!J2268)</f>
        <v>test_deadth_event(RECEIVER, ARG0, ARG1, ARG2, ARG3,ARG4)</v>
      </c>
      <c r="I2266" s="123">
        <f>IF('表格编辑 '!K2268="","",'表格编辑 '!K2268)</f>
        <v>1</v>
      </c>
      <c r="J2266" s="123">
        <f>IF('表格编辑 '!L2268="","",'表格编辑 '!L2268)</f>
        <v>0</v>
      </c>
      <c r="K2266" s="123">
        <f>IF('表格编辑 '!M2268="","",'表格编辑 '!M2268)</f>
        <v>1470</v>
      </c>
      <c r="L2266" s="123" t="str">
        <f>IF('表格编辑 '!N2268="","",'表格编辑 '!N2268)</f>
        <v/>
      </c>
      <c r="M2266" s="123" t="str">
        <f>IF('表格编辑 '!O2268="","",'表格编辑 '!O2268)</f>
        <v/>
      </c>
      <c r="N2266" s="123" t="str">
        <f>IF('表格编辑 '!P2268="","",'表格编辑 '!P2268)</f>
        <v/>
      </c>
      <c r="O2266" s="123" t="str">
        <f>IF('表格编辑 '!Q2268="","",'表格编辑 '!Q2268)</f>
        <v/>
      </c>
      <c r="P2266" s="123" t="str">
        <f>IF('表格编辑 '!R2268="","",'表格编辑 '!R2268)</f>
        <v/>
      </c>
      <c r="Q2266" s="123">
        <f>IF('表格编辑 '!S2268="","",'表格编辑 '!S2268)</f>
        <v>320</v>
      </c>
      <c r="R2266" s="123" t="str">
        <f>IF('表格编辑 '!T2268="","",'表格编辑 '!T2268)</f>
        <v/>
      </c>
      <c r="S2266" s="123" t="str">
        <f>IF('表格编辑 '!U2268="","",'表格编辑 '!U2268)</f>
        <v/>
      </c>
      <c r="T2266" s="123" t="str">
        <f>IF('表格编辑 '!V2268="","",'表格编辑 '!V2268)</f>
        <v/>
      </c>
      <c r="U2266" s="123" t="str">
        <f>IF('表格编辑 '!W2268="","",'表格编辑 '!W2268)</f>
        <v/>
      </c>
      <c r="V2266" s="123" t="str">
        <f>IF('表格编辑 '!X2268="","",'表格编辑 '!X2268)</f>
        <v/>
      </c>
      <c r="W2266" s="123" t="str">
        <f>IF('表格编辑 '!Y2268="","",'表格编辑 '!Y2268)</f>
        <v/>
      </c>
      <c r="X2266" s="123" t="str">
        <f>IF('表格编辑 '!Z2268="","",'表格编辑 '!Z2268)</f>
        <v/>
      </c>
      <c r="Y2266" s="123" t="str">
        <f>IF('表格编辑 '!AA2268="","",'表格编辑 '!AA2268)</f>
        <v/>
      </c>
      <c r="Z2266" s="123" t="str">
        <f>IF('表格编辑 '!AB2268="","",'表格编辑 '!AB2268)</f>
        <v/>
      </c>
      <c r="AA2266" s="123" t="str">
        <f>IF('表格编辑 '!AC2268="","",'表格编辑 '!AC2268)</f>
        <v/>
      </c>
      <c r="AB2266" s="123" t="str">
        <f>IF('表格编辑 '!AD2268="","",'表格编辑 '!AD2268)</f>
        <v/>
      </c>
      <c r="AC2266" s="123" t="str">
        <f>IF('表格编辑 '!AE2268="","",'表格编辑 '!AE2268)</f>
        <v/>
      </c>
      <c r="AD2266" s="123">
        <f>IF('表格编辑 '!AF2268="","",'表格编辑 '!AF2268)</f>
        <v>241078</v>
      </c>
    </row>
    <row r="2267" spans="1:30">
      <c r="A2267" s="123">
        <f>IF('表格编辑 '!A2269="","",'表格编辑 '!A2269)</f>
        <v>32079</v>
      </c>
      <c r="B2267" s="123">
        <f>IF('表格编辑 '!B2269="","",'表格编辑 '!B2269)</f>
        <v>10132</v>
      </c>
      <c r="C2267" s="123">
        <f>IF('表格编辑 '!E2269="","",'表格编辑 '!E2269)</f>
        <v>49</v>
      </c>
      <c r="D2267" s="123" t="str">
        <f>IF('表格编辑 '!F2269="","",'表格编辑 '!F2269)</f>
        <v>AI_born_event(RECEIVER, ARG0, ARG1, ARG2, ARG3,ARG4)</v>
      </c>
      <c r="E2267" s="123" t="str">
        <f>IF('表格编辑 '!G2269="","",'表格编辑 '!G2269)</f>
        <v>AI_update_event(RECEIVER, ARG0, ARG1, ARG2, ARG3,ARG4)</v>
      </c>
      <c r="F2267" s="123" t="str">
        <f>IF('表格编辑 '!H2269="","",'表格编辑 '!H2269)</f>
        <v/>
      </c>
      <c r="G2267" s="123" t="str">
        <f>IF('表格编辑 '!I2269="","",'表格编辑 '!I2269)</f>
        <v/>
      </c>
      <c r="H2267" s="123" t="str">
        <f>IF('表格编辑 '!J2269="","",'表格编辑 '!J2269)</f>
        <v>test_deadth_event(RECEIVER, ARG0, ARG1, ARG2, ARG3,ARG4)</v>
      </c>
      <c r="I2267" s="123">
        <f>IF('表格编辑 '!K2269="","",'表格编辑 '!K2269)</f>
        <v>1</v>
      </c>
      <c r="J2267" s="123">
        <f>IF('表格编辑 '!L2269="","",'表格编辑 '!L2269)</f>
        <v>0</v>
      </c>
      <c r="K2267" s="123">
        <f>IF('表格编辑 '!M2269="","",'表格编辑 '!M2269)</f>
        <v>1470</v>
      </c>
      <c r="L2267" s="123" t="str">
        <f>IF('表格编辑 '!N2269="","",'表格编辑 '!N2269)</f>
        <v/>
      </c>
      <c r="M2267" s="123" t="str">
        <f>IF('表格编辑 '!O2269="","",'表格编辑 '!O2269)</f>
        <v/>
      </c>
      <c r="N2267" s="123" t="str">
        <f>IF('表格编辑 '!P2269="","",'表格编辑 '!P2269)</f>
        <v/>
      </c>
      <c r="O2267" s="123" t="str">
        <f>IF('表格编辑 '!Q2269="","",'表格编辑 '!Q2269)</f>
        <v/>
      </c>
      <c r="P2267" s="123" t="str">
        <f>IF('表格编辑 '!R2269="","",'表格编辑 '!R2269)</f>
        <v/>
      </c>
      <c r="Q2267" s="123">
        <f>IF('表格编辑 '!S2269="","",'表格编辑 '!S2269)</f>
        <v>320</v>
      </c>
      <c r="R2267" s="123" t="str">
        <f>IF('表格编辑 '!T2269="","",'表格编辑 '!T2269)</f>
        <v/>
      </c>
      <c r="S2267" s="123" t="str">
        <f>IF('表格编辑 '!U2269="","",'表格编辑 '!U2269)</f>
        <v/>
      </c>
      <c r="T2267" s="123" t="str">
        <f>IF('表格编辑 '!V2269="","",'表格编辑 '!V2269)</f>
        <v/>
      </c>
      <c r="U2267" s="123" t="str">
        <f>IF('表格编辑 '!W2269="","",'表格编辑 '!W2269)</f>
        <v/>
      </c>
      <c r="V2267" s="123" t="str">
        <f>IF('表格编辑 '!X2269="","",'表格编辑 '!X2269)</f>
        <v/>
      </c>
      <c r="W2267" s="123" t="str">
        <f>IF('表格编辑 '!Y2269="","",'表格编辑 '!Y2269)</f>
        <v/>
      </c>
      <c r="X2267" s="123" t="str">
        <f>IF('表格编辑 '!Z2269="","",'表格编辑 '!Z2269)</f>
        <v/>
      </c>
      <c r="Y2267" s="123" t="str">
        <f>IF('表格编辑 '!AA2269="","",'表格编辑 '!AA2269)</f>
        <v/>
      </c>
      <c r="Z2267" s="123" t="str">
        <f>IF('表格编辑 '!AB2269="","",'表格编辑 '!AB2269)</f>
        <v/>
      </c>
      <c r="AA2267" s="123" t="str">
        <f>IF('表格编辑 '!AC2269="","",'表格编辑 '!AC2269)</f>
        <v/>
      </c>
      <c r="AB2267" s="123" t="str">
        <f>IF('表格编辑 '!AD2269="","",'表格编辑 '!AD2269)</f>
        <v/>
      </c>
      <c r="AC2267" s="123" t="str">
        <f>IF('表格编辑 '!AE2269="","",'表格编辑 '!AE2269)</f>
        <v/>
      </c>
      <c r="AD2267" s="123">
        <f>IF('表格编辑 '!AF2269="","",'表格编辑 '!AF2269)</f>
        <v>241079</v>
      </c>
    </row>
    <row r="2268" spans="1:30">
      <c r="A2268" s="123">
        <f>IF('表格编辑 '!A2270="","",'表格编辑 '!A2270)</f>
        <v>32080</v>
      </c>
      <c r="B2268" s="123">
        <f>IF('表格编辑 '!B2270="","",'表格编辑 '!B2270)</f>
        <v>10101</v>
      </c>
      <c r="C2268" s="123">
        <f>IF('表格编辑 '!E2270="","",'表格编辑 '!E2270)</f>
        <v>49</v>
      </c>
      <c r="D2268" s="123" t="str">
        <f>IF('表格编辑 '!F2270="","",'表格编辑 '!F2270)</f>
        <v>AI_born_event(RECEIVER, ARG0, ARG1, ARG2, ARG3,ARG4)</v>
      </c>
      <c r="E2268" s="123" t="str">
        <f>IF('表格编辑 '!G2270="","",'表格编辑 '!G2270)</f>
        <v>AI_update_event(RECEIVER, ARG0, ARG1, ARG2, ARG3,ARG4)</v>
      </c>
      <c r="F2268" s="123" t="str">
        <f>IF('表格编辑 '!H2270="","",'表格编辑 '!H2270)</f>
        <v/>
      </c>
      <c r="G2268" s="123" t="str">
        <f>IF('表格编辑 '!I2270="","",'表格编辑 '!I2270)</f>
        <v/>
      </c>
      <c r="H2268" s="123" t="str">
        <f>IF('表格编辑 '!J2270="","",'表格编辑 '!J2270)</f>
        <v>test_deadth_event(RECEIVER, ARG0, ARG1, ARG2, ARG3,ARG4)</v>
      </c>
      <c r="I2268" s="123">
        <f>IF('表格编辑 '!K2270="","",'表格编辑 '!K2270)</f>
        <v>1</v>
      </c>
      <c r="J2268" s="123">
        <f>IF('表格编辑 '!L2270="","",'表格编辑 '!L2270)</f>
        <v>0</v>
      </c>
      <c r="K2268" s="123">
        <f>IF('表格编辑 '!M2270="","",'表格编辑 '!M2270)</f>
        <v>1470</v>
      </c>
      <c r="L2268" s="123" t="str">
        <f>IF('表格编辑 '!N2270="","",'表格编辑 '!N2270)</f>
        <v/>
      </c>
      <c r="M2268" s="123" t="str">
        <f>IF('表格编辑 '!O2270="","",'表格编辑 '!O2270)</f>
        <v/>
      </c>
      <c r="N2268" s="123" t="str">
        <f>IF('表格编辑 '!P2270="","",'表格编辑 '!P2270)</f>
        <v/>
      </c>
      <c r="O2268" s="123" t="str">
        <f>IF('表格编辑 '!Q2270="","",'表格编辑 '!Q2270)</f>
        <v/>
      </c>
      <c r="P2268" s="123" t="str">
        <f>IF('表格编辑 '!R2270="","",'表格编辑 '!R2270)</f>
        <v/>
      </c>
      <c r="Q2268" s="123">
        <f>IF('表格编辑 '!S2270="","",'表格编辑 '!S2270)</f>
        <v>320</v>
      </c>
      <c r="R2268" s="123" t="str">
        <f>IF('表格编辑 '!T2270="","",'表格编辑 '!T2270)</f>
        <v/>
      </c>
      <c r="S2268" s="123" t="str">
        <f>IF('表格编辑 '!U2270="","",'表格编辑 '!U2270)</f>
        <v/>
      </c>
      <c r="T2268" s="123" t="str">
        <f>IF('表格编辑 '!V2270="","",'表格编辑 '!V2270)</f>
        <v/>
      </c>
      <c r="U2268" s="123" t="str">
        <f>IF('表格编辑 '!W2270="","",'表格编辑 '!W2270)</f>
        <v/>
      </c>
      <c r="V2268" s="123" t="str">
        <f>IF('表格编辑 '!X2270="","",'表格编辑 '!X2270)</f>
        <v/>
      </c>
      <c r="W2268" s="123" t="str">
        <f>IF('表格编辑 '!Y2270="","",'表格编辑 '!Y2270)</f>
        <v/>
      </c>
      <c r="X2268" s="123" t="str">
        <f>IF('表格编辑 '!Z2270="","",'表格编辑 '!Z2270)</f>
        <v/>
      </c>
      <c r="Y2268" s="123" t="str">
        <f>IF('表格编辑 '!AA2270="","",'表格编辑 '!AA2270)</f>
        <v/>
      </c>
      <c r="Z2268" s="123" t="str">
        <f>IF('表格编辑 '!AB2270="","",'表格编辑 '!AB2270)</f>
        <v/>
      </c>
      <c r="AA2268" s="123" t="str">
        <f>IF('表格编辑 '!AC2270="","",'表格编辑 '!AC2270)</f>
        <v/>
      </c>
      <c r="AB2268" s="123" t="str">
        <f>IF('表格编辑 '!AD2270="","",'表格编辑 '!AD2270)</f>
        <v/>
      </c>
      <c r="AC2268" s="123" t="str">
        <f>IF('表格编辑 '!AE2270="","",'表格编辑 '!AE2270)</f>
        <v/>
      </c>
      <c r="AD2268" s="123">
        <f>IF('表格编辑 '!AF2270="","",'表格编辑 '!AF2270)</f>
        <v>241080</v>
      </c>
    </row>
    <row r="2269" spans="1:30">
      <c r="A2269" s="123">
        <f>IF('表格编辑 '!A2271="","",'表格编辑 '!A2271)</f>
        <v>32081</v>
      </c>
      <c r="B2269" s="123">
        <f>IF('表格编辑 '!B2271="","",'表格编辑 '!B2271)</f>
        <v>10108</v>
      </c>
      <c r="C2269" s="123">
        <f>IF('表格编辑 '!E2271="","",'表格编辑 '!E2271)</f>
        <v>49</v>
      </c>
      <c r="D2269" s="123" t="str">
        <f>IF('表格编辑 '!F2271="","",'表格编辑 '!F2271)</f>
        <v>AI_born_event(RECEIVER, ARG0, ARG1, ARG2, ARG3,ARG4)</v>
      </c>
      <c r="E2269" s="123" t="str">
        <f>IF('表格编辑 '!G2271="","",'表格编辑 '!G2271)</f>
        <v>AI_update_event(RECEIVER, ARG0, ARG1, ARG2, ARG3,ARG4)</v>
      </c>
      <c r="F2269" s="123" t="str">
        <f>IF('表格编辑 '!H2271="","",'表格编辑 '!H2271)</f>
        <v/>
      </c>
      <c r="G2269" s="123" t="str">
        <f>IF('表格编辑 '!I2271="","",'表格编辑 '!I2271)</f>
        <v/>
      </c>
      <c r="H2269" s="123" t="str">
        <f>IF('表格编辑 '!J2271="","",'表格编辑 '!J2271)</f>
        <v>test_deadth_event(RECEIVER, ARG0, ARG1, ARG2, ARG3,ARG4)</v>
      </c>
      <c r="I2269" s="123">
        <f>IF('表格编辑 '!K2271="","",'表格编辑 '!K2271)</f>
        <v>1</v>
      </c>
      <c r="J2269" s="123">
        <f>IF('表格编辑 '!L2271="","",'表格编辑 '!L2271)</f>
        <v>0</v>
      </c>
      <c r="K2269" s="123">
        <f>IF('表格编辑 '!M2271="","",'表格编辑 '!M2271)</f>
        <v>1470</v>
      </c>
      <c r="L2269" s="123" t="str">
        <f>IF('表格编辑 '!N2271="","",'表格编辑 '!N2271)</f>
        <v/>
      </c>
      <c r="M2269" s="123" t="str">
        <f>IF('表格编辑 '!O2271="","",'表格编辑 '!O2271)</f>
        <v/>
      </c>
      <c r="N2269" s="123" t="str">
        <f>IF('表格编辑 '!P2271="","",'表格编辑 '!P2271)</f>
        <v/>
      </c>
      <c r="O2269" s="123" t="str">
        <f>IF('表格编辑 '!Q2271="","",'表格编辑 '!Q2271)</f>
        <v/>
      </c>
      <c r="P2269" s="123" t="str">
        <f>IF('表格编辑 '!R2271="","",'表格编辑 '!R2271)</f>
        <v/>
      </c>
      <c r="Q2269" s="123">
        <f>IF('表格编辑 '!S2271="","",'表格编辑 '!S2271)</f>
        <v>320</v>
      </c>
      <c r="R2269" s="123" t="str">
        <f>IF('表格编辑 '!T2271="","",'表格编辑 '!T2271)</f>
        <v/>
      </c>
      <c r="S2269" s="123" t="str">
        <f>IF('表格编辑 '!U2271="","",'表格编辑 '!U2271)</f>
        <v/>
      </c>
      <c r="T2269" s="123" t="str">
        <f>IF('表格编辑 '!V2271="","",'表格编辑 '!V2271)</f>
        <v/>
      </c>
      <c r="U2269" s="123" t="str">
        <f>IF('表格编辑 '!W2271="","",'表格编辑 '!W2271)</f>
        <v/>
      </c>
      <c r="V2269" s="123" t="str">
        <f>IF('表格编辑 '!X2271="","",'表格编辑 '!X2271)</f>
        <v/>
      </c>
      <c r="W2269" s="123" t="str">
        <f>IF('表格编辑 '!Y2271="","",'表格编辑 '!Y2271)</f>
        <v/>
      </c>
      <c r="X2269" s="123" t="str">
        <f>IF('表格编辑 '!Z2271="","",'表格编辑 '!Z2271)</f>
        <v/>
      </c>
      <c r="Y2269" s="123" t="str">
        <f>IF('表格编辑 '!AA2271="","",'表格编辑 '!AA2271)</f>
        <v/>
      </c>
      <c r="Z2269" s="123" t="str">
        <f>IF('表格编辑 '!AB2271="","",'表格编辑 '!AB2271)</f>
        <v/>
      </c>
      <c r="AA2269" s="123" t="str">
        <f>IF('表格编辑 '!AC2271="","",'表格编辑 '!AC2271)</f>
        <v/>
      </c>
      <c r="AB2269" s="123" t="str">
        <f>IF('表格编辑 '!AD2271="","",'表格编辑 '!AD2271)</f>
        <v/>
      </c>
      <c r="AC2269" s="123" t="str">
        <f>IF('表格编辑 '!AE2271="","",'表格编辑 '!AE2271)</f>
        <v/>
      </c>
      <c r="AD2269" s="123">
        <f>IF('表格编辑 '!AF2271="","",'表格编辑 '!AF2271)</f>
        <v>241081</v>
      </c>
    </row>
    <row r="2270" spans="1:30">
      <c r="A2270" s="123">
        <f>IF('表格编辑 '!A2272="","",'表格编辑 '!A2272)</f>
        <v>32082</v>
      </c>
      <c r="B2270" s="123">
        <f>IF('表格编辑 '!B2272="","",'表格编辑 '!B2272)</f>
        <v>10155</v>
      </c>
      <c r="C2270" s="123">
        <f>IF('表格编辑 '!E2272="","",'表格编辑 '!E2272)</f>
        <v>49</v>
      </c>
      <c r="D2270" s="123" t="str">
        <f>IF('表格编辑 '!F2272="","",'表格编辑 '!F2272)</f>
        <v>AI_born_event(RECEIVER, ARG0, ARG1, ARG2, ARG3,ARG4)</v>
      </c>
      <c r="E2270" s="123" t="str">
        <f>IF('表格编辑 '!G2272="","",'表格编辑 '!G2272)</f>
        <v>AI_update_event(RECEIVER, ARG0, ARG1, ARG2, ARG3,ARG4)</v>
      </c>
      <c r="F2270" s="123" t="str">
        <f>IF('表格编辑 '!H2272="","",'表格编辑 '!H2272)</f>
        <v/>
      </c>
      <c r="G2270" s="123" t="str">
        <f>IF('表格编辑 '!I2272="","",'表格编辑 '!I2272)</f>
        <v/>
      </c>
      <c r="H2270" s="123" t="str">
        <f>IF('表格编辑 '!J2272="","",'表格编辑 '!J2272)</f>
        <v>test_deadth_event(RECEIVER, ARG0, ARG1, ARG2, ARG3,ARG4)</v>
      </c>
      <c r="I2270" s="123">
        <f>IF('表格编辑 '!K2272="","",'表格编辑 '!K2272)</f>
        <v>1</v>
      </c>
      <c r="J2270" s="123">
        <f>IF('表格编辑 '!L2272="","",'表格编辑 '!L2272)</f>
        <v>0</v>
      </c>
      <c r="K2270" s="123">
        <f>IF('表格编辑 '!M2272="","",'表格编辑 '!M2272)</f>
        <v>1470</v>
      </c>
      <c r="L2270" s="123" t="str">
        <f>IF('表格编辑 '!N2272="","",'表格编辑 '!N2272)</f>
        <v/>
      </c>
      <c r="M2270" s="123" t="str">
        <f>IF('表格编辑 '!O2272="","",'表格编辑 '!O2272)</f>
        <v/>
      </c>
      <c r="N2270" s="123" t="str">
        <f>IF('表格编辑 '!P2272="","",'表格编辑 '!P2272)</f>
        <v/>
      </c>
      <c r="O2270" s="123" t="str">
        <f>IF('表格编辑 '!Q2272="","",'表格编辑 '!Q2272)</f>
        <v/>
      </c>
      <c r="P2270" s="123" t="str">
        <f>IF('表格编辑 '!R2272="","",'表格编辑 '!R2272)</f>
        <v/>
      </c>
      <c r="Q2270" s="123">
        <f>IF('表格编辑 '!S2272="","",'表格编辑 '!S2272)</f>
        <v>320</v>
      </c>
      <c r="R2270" s="123" t="str">
        <f>IF('表格编辑 '!T2272="","",'表格编辑 '!T2272)</f>
        <v/>
      </c>
      <c r="S2270" s="123" t="str">
        <f>IF('表格编辑 '!U2272="","",'表格编辑 '!U2272)</f>
        <v/>
      </c>
      <c r="T2270" s="123" t="str">
        <f>IF('表格编辑 '!V2272="","",'表格编辑 '!V2272)</f>
        <v/>
      </c>
      <c r="U2270" s="123" t="str">
        <f>IF('表格编辑 '!W2272="","",'表格编辑 '!W2272)</f>
        <v/>
      </c>
      <c r="V2270" s="123" t="str">
        <f>IF('表格编辑 '!X2272="","",'表格编辑 '!X2272)</f>
        <v/>
      </c>
      <c r="W2270" s="123" t="str">
        <f>IF('表格编辑 '!Y2272="","",'表格编辑 '!Y2272)</f>
        <v/>
      </c>
      <c r="X2270" s="123" t="str">
        <f>IF('表格编辑 '!Z2272="","",'表格编辑 '!Z2272)</f>
        <v/>
      </c>
      <c r="Y2270" s="123" t="str">
        <f>IF('表格编辑 '!AA2272="","",'表格编辑 '!AA2272)</f>
        <v/>
      </c>
      <c r="Z2270" s="123" t="str">
        <f>IF('表格编辑 '!AB2272="","",'表格编辑 '!AB2272)</f>
        <v/>
      </c>
      <c r="AA2270" s="123" t="str">
        <f>IF('表格编辑 '!AC2272="","",'表格编辑 '!AC2272)</f>
        <v/>
      </c>
      <c r="AB2270" s="123" t="str">
        <f>IF('表格编辑 '!AD2272="","",'表格编辑 '!AD2272)</f>
        <v/>
      </c>
      <c r="AC2270" s="123" t="str">
        <f>IF('表格编辑 '!AE2272="","",'表格编辑 '!AE2272)</f>
        <v/>
      </c>
      <c r="AD2270" s="123">
        <f>IF('表格编辑 '!AF2272="","",'表格编辑 '!AF2272)</f>
        <v>241082</v>
      </c>
    </row>
    <row r="2271" spans="1:30">
      <c r="A2271" s="123">
        <f>IF('表格编辑 '!A2273="","",'表格编辑 '!A2273)</f>
        <v>32083</v>
      </c>
      <c r="B2271" s="123">
        <f>IF('表格编辑 '!B2273="","",'表格编辑 '!B2273)</f>
        <v>10125</v>
      </c>
      <c r="C2271" s="123">
        <f>IF('表格编辑 '!E2273="","",'表格编辑 '!E2273)</f>
        <v>49</v>
      </c>
      <c r="D2271" s="123" t="str">
        <f>IF('表格编辑 '!F2273="","",'表格编辑 '!F2273)</f>
        <v>AI_born_event(RECEIVER, ARG0, ARG1, ARG2, ARG3,ARG4)</v>
      </c>
      <c r="E2271" s="123" t="str">
        <f>IF('表格编辑 '!G2273="","",'表格编辑 '!G2273)</f>
        <v>AI_update_event(RECEIVER, ARG0, ARG1, ARG2, ARG3,ARG4)</v>
      </c>
      <c r="F2271" s="123" t="str">
        <f>IF('表格编辑 '!H2273="","",'表格编辑 '!H2273)</f>
        <v/>
      </c>
      <c r="G2271" s="123" t="str">
        <f>IF('表格编辑 '!I2273="","",'表格编辑 '!I2273)</f>
        <v/>
      </c>
      <c r="H2271" s="123" t="str">
        <f>IF('表格编辑 '!J2273="","",'表格编辑 '!J2273)</f>
        <v>test_deadth_event(RECEIVER, ARG0, ARG1, ARG2, ARG3,ARG4)</v>
      </c>
      <c r="I2271" s="123">
        <f>IF('表格编辑 '!K2273="","",'表格编辑 '!K2273)</f>
        <v>1</v>
      </c>
      <c r="J2271" s="123">
        <f>IF('表格编辑 '!L2273="","",'表格编辑 '!L2273)</f>
        <v>0</v>
      </c>
      <c r="K2271" s="123">
        <f>IF('表格编辑 '!M2273="","",'表格编辑 '!M2273)</f>
        <v>1470</v>
      </c>
      <c r="L2271" s="123" t="str">
        <f>IF('表格编辑 '!N2273="","",'表格编辑 '!N2273)</f>
        <v/>
      </c>
      <c r="M2271" s="123" t="str">
        <f>IF('表格编辑 '!O2273="","",'表格编辑 '!O2273)</f>
        <v/>
      </c>
      <c r="N2271" s="123" t="str">
        <f>IF('表格编辑 '!P2273="","",'表格编辑 '!P2273)</f>
        <v/>
      </c>
      <c r="O2271" s="123" t="str">
        <f>IF('表格编辑 '!Q2273="","",'表格编辑 '!Q2273)</f>
        <v/>
      </c>
      <c r="P2271" s="123" t="str">
        <f>IF('表格编辑 '!R2273="","",'表格编辑 '!R2273)</f>
        <v/>
      </c>
      <c r="Q2271" s="123">
        <f>IF('表格编辑 '!S2273="","",'表格编辑 '!S2273)</f>
        <v>320</v>
      </c>
      <c r="R2271" s="123" t="str">
        <f>IF('表格编辑 '!T2273="","",'表格编辑 '!T2273)</f>
        <v/>
      </c>
      <c r="S2271" s="123" t="str">
        <f>IF('表格编辑 '!U2273="","",'表格编辑 '!U2273)</f>
        <v/>
      </c>
      <c r="T2271" s="123" t="str">
        <f>IF('表格编辑 '!V2273="","",'表格编辑 '!V2273)</f>
        <v/>
      </c>
      <c r="U2271" s="123" t="str">
        <f>IF('表格编辑 '!W2273="","",'表格编辑 '!W2273)</f>
        <v/>
      </c>
      <c r="V2271" s="123" t="str">
        <f>IF('表格编辑 '!X2273="","",'表格编辑 '!X2273)</f>
        <v/>
      </c>
      <c r="W2271" s="123" t="str">
        <f>IF('表格编辑 '!Y2273="","",'表格编辑 '!Y2273)</f>
        <v/>
      </c>
      <c r="X2271" s="123" t="str">
        <f>IF('表格编辑 '!Z2273="","",'表格编辑 '!Z2273)</f>
        <v/>
      </c>
      <c r="Y2271" s="123" t="str">
        <f>IF('表格编辑 '!AA2273="","",'表格编辑 '!AA2273)</f>
        <v/>
      </c>
      <c r="Z2271" s="123" t="str">
        <f>IF('表格编辑 '!AB2273="","",'表格编辑 '!AB2273)</f>
        <v/>
      </c>
      <c r="AA2271" s="123" t="str">
        <f>IF('表格编辑 '!AC2273="","",'表格编辑 '!AC2273)</f>
        <v/>
      </c>
      <c r="AB2271" s="123" t="str">
        <f>IF('表格编辑 '!AD2273="","",'表格编辑 '!AD2273)</f>
        <v/>
      </c>
      <c r="AC2271" s="123" t="str">
        <f>IF('表格编辑 '!AE2273="","",'表格编辑 '!AE2273)</f>
        <v/>
      </c>
      <c r="AD2271" s="123">
        <f>IF('表格编辑 '!AF2273="","",'表格编辑 '!AF2273)</f>
        <v>241083</v>
      </c>
    </row>
    <row r="2272" spans="1:30">
      <c r="A2272" s="123">
        <f>IF('表格编辑 '!A2274="","",'表格编辑 '!A2274)</f>
        <v>32084</v>
      </c>
      <c r="B2272" s="123">
        <f>IF('表格编辑 '!B2274="","",'表格编辑 '!B2274)</f>
        <v>10035</v>
      </c>
      <c r="C2272" s="123">
        <f>IF('表格编辑 '!E2274="","",'表格编辑 '!E2274)</f>
        <v>49</v>
      </c>
      <c r="D2272" s="123" t="str">
        <f>IF('表格编辑 '!F2274="","",'表格编辑 '!F2274)</f>
        <v>AI_born_event(RECEIVER, ARG0, ARG1, ARG2, ARG3,ARG4)</v>
      </c>
      <c r="E2272" s="123" t="str">
        <f>IF('表格编辑 '!G2274="","",'表格编辑 '!G2274)</f>
        <v>AI_update_event(RECEIVER, ARG0, ARG1, ARG2, ARG3,ARG4)</v>
      </c>
      <c r="F2272" s="123" t="str">
        <f>IF('表格编辑 '!H2274="","",'表格编辑 '!H2274)</f>
        <v/>
      </c>
      <c r="G2272" s="123" t="str">
        <f>IF('表格编辑 '!I2274="","",'表格编辑 '!I2274)</f>
        <v/>
      </c>
      <c r="H2272" s="123" t="str">
        <f>IF('表格编辑 '!J2274="","",'表格编辑 '!J2274)</f>
        <v>test_deadth_event(RECEIVER, ARG0, ARG1, ARG2, ARG3,ARG4)</v>
      </c>
      <c r="I2272" s="123">
        <f>IF('表格编辑 '!K2274="","",'表格编辑 '!K2274)</f>
        <v>1</v>
      </c>
      <c r="J2272" s="123">
        <f>IF('表格编辑 '!L2274="","",'表格编辑 '!L2274)</f>
        <v>0</v>
      </c>
      <c r="K2272" s="123">
        <f>IF('表格编辑 '!M2274="","",'表格编辑 '!M2274)</f>
        <v>1470</v>
      </c>
      <c r="L2272" s="123" t="str">
        <f>IF('表格编辑 '!N2274="","",'表格编辑 '!N2274)</f>
        <v/>
      </c>
      <c r="M2272" s="123" t="str">
        <f>IF('表格编辑 '!O2274="","",'表格编辑 '!O2274)</f>
        <v/>
      </c>
      <c r="N2272" s="123" t="str">
        <f>IF('表格编辑 '!P2274="","",'表格编辑 '!P2274)</f>
        <v/>
      </c>
      <c r="O2272" s="123" t="str">
        <f>IF('表格编辑 '!Q2274="","",'表格编辑 '!Q2274)</f>
        <v/>
      </c>
      <c r="P2272" s="123" t="str">
        <f>IF('表格编辑 '!R2274="","",'表格编辑 '!R2274)</f>
        <v/>
      </c>
      <c r="Q2272" s="123">
        <f>IF('表格编辑 '!S2274="","",'表格编辑 '!S2274)</f>
        <v>320</v>
      </c>
      <c r="R2272" s="123" t="str">
        <f>IF('表格编辑 '!T2274="","",'表格编辑 '!T2274)</f>
        <v/>
      </c>
      <c r="S2272" s="123" t="str">
        <f>IF('表格编辑 '!U2274="","",'表格编辑 '!U2274)</f>
        <v/>
      </c>
      <c r="T2272" s="123" t="str">
        <f>IF('表格编辑 '!V2274="","",'表格编辑 '!V2274)</f>
        <v/>
      </c>
      <c r="U2272" s="123" t="str">
        <f>IF('表格编辑 '!W2274="","",'表格编辑 '!W2274)</f>
        <v/>
      </c>
      <c r="V2272" s="123" t="str">
        <f>IF('表格编辑 '!X2274="","",'表格编辑 '!X2274)</f>
        <v/>
      </c>
      <c r="W2272" s="123" t="str">
        <f>IF('表格编辑 '!Y2274="","",'表格编辑 '!Y2274)</f>
        <v/>
      </c>
      <c r="X2272" s="123" t="str">
        <f>IF('表格编辑 '!Z2274="","",'表格编辑 '!Z2274)</f>
        <v/>
      </c>
      <c r="Y2272" s="123" t="str">
        <f>IF('表格编辑 '!AA2274="","",'表格编辑 '!AA2274)</f>
        <v/>
      </c>
      <c r="Z2272" s="123" t="str">
        <f>IF('表格编辑 '!AB2274="","",'表格编辑 '!AB2274)</f>
        <v/>
      </c>
      <c r="AA2272" s="123" t="str">
        <f>IF('表格编辑 '!AC2274="","",'表格编辑 '!AC2274)</f>
        <v/>
      </c>
      <c r="AB2272" s="123" t="str">
        <f>IF('表格编辑 '!AD2274="","",'表格编辑 '!AD2274)</f>
        <v/>
      </c>
      <c r="AC2272" s="123" t="str">
        <f>IF('表格编辑 '!AE2274="","",'表格编辑 '!AE2274)</f>
        <v/>
      </c>
      <c r="AD2272" s="123">
        <f>IF('表格编辑 '!AF2274="","",'表格编辑 '!AF2274)</f>
        <v>241084</v>
      </c>
    </row>
    <row r="2273" spans="1:30">
      <c r="A2273" s="123">
        <f>IF('表格编辑 '!A2275="","",'表格编辑 '!A2275)</f>
        <v>32085</v>
      </c>
      <c r="B2273" s="123">
        <f>IF('表格编辑 '!B2275="","",'表格编辑 '!B2275)</f>
        <v>10035</v>
      </c>
      <c r="C2273" s="123">
        <f>IF('表格编辑 '!E2275="","",'表格编辑 '!E2275)</f>
        <v>49</v>
      </c>
      <c r="D2273" s="123" t="str">
        <f>IF('表格编辑 '!F2275="","",'表格编辑 '!F2275)</f>
        <v>AI_born_event(RECEIVER, ARG0, ARG1, ARG2, ARG3,ARG4)</v>
      </c>
      <c r="E2273" s="123" t="str">
        <f>IF('表格编辑 '!G2275="","",'表格编辑 '!G2275)</f>
        <v>AI_update_event(RECEIVER, ARG0, ARG1, ARG2, ARG3,ARG4)</v>
      </c>
      <c r="F2273" s="123" t="str">
        <f>IF('表格编辑 '!H2275="","",'表格编辑 '!H2275)</f>
        <v/>
      </c>
      <c r="G2273" s="123" t="str">
        <f>IF('表格编辑 '!I2275="","",'表格编辑 '!I2275)</f>
        <v/>
      </c>
      <c r="H2273" s="123" t="str">
        <f>IF('表格编辑 '!J2275="","",'表格编辑 '!J2275)</f>
        <v>test_deadth_event(RECEIVER, ARG0, ARG1, ARG2, ARG3,ARG4)</v>
      </c>
      <c r="I2273" s="123">
        <f>IF('表格编辑 '!K2275="","",'表格编辑 '!K2275)</f>
        <v>1</v>
      </c>
      <c r="J2273" s="123">
        <f>IF('表格编辑 '!L2275="","",'表格编辑 '!L2275)</f>
        <v>0</v>
      </c>
      <c r="K2273" s="123">
        <f>IF('表格编辑 '!M2275="","",'表格编辑 '!M2275)</f>
        <v>1470</v>
      </c>
      <c r="L2273" s="123" t="str">
        <f>IF('表格编辑 '!N2275="","",'表格编辑 '!N2275)</f>
        <v/>
      </c>
      <c r="M2273" s="123" t="str">
        <f>IF('表格编辑 '!O2275="","",'表格编辑 '!O2275)</f>
        <v/>
      </c>
      <c r="N2273" s="123" t="str">
        <f>IF('表格编辑 '!P2275="","",'表格编辑 '!P2275)</f>
        <v/>
      </c>
      <c r="O2273" s="123" t="str">
        <f>IF('表格编辑 '!Q2275="","",'表格编辑 '!Q2275)</f>
        <v/>
      </c>
      <c r="P2273" s="123" t="str">
        <f>IF('表格编辑 '!R2275="","",'表格编辑 '!R2275)</f>
        <v/>
      </c>
      <c r="Q2273" s="123">
        <f>IF('表格编辑 '!S2275="","",'表格编辑 '!S2275)</f>
        <v>320</v>
      </c>
      <c r="R2273" s="123" t="str">
        <f>IF('表格编辑 '!T2275="","",'表格编辑 '!T2275)</f>
        <v/>
      </c>
      <c r="S2273" s="123" t="str">
        <f>IF('表格编辑 '!U2275="","",'表格编辑 '!U2275)</f>
        <v/>
      </c>
      <c r="T2273" s="123" t="str">
        <f>IF('表格编辑 '!V2275="","",'表格编辑 '!V2275)</f>
        <v/>
      </c>
      <c r="U2273" s="123" t="str">
        <f>IF('表格编辑 '!W2275="","",'表格编辑 '!W2275)</f>
        <v/>
      </c>
      <c r="V2273" s="123" t="str">
        <f>IF('表格编辑 '!X2275="","",'表格编辑 '!X2275)</f>
        <v/>
      </c>
      <c r="W2273" s="123" t="str">
        <f>IF('表格编辑 '!Y2275="","",'表格编辑 '!Y2275)</f>
        <v/>
      </c>
      <c r="X2273" s="123" t="str">
        <f>IF('表格编辑 '!Z2275="","",'表格编辑 '!Z2275)</f>
        <v/>
      </c>
      <c r="Y2273" s="123" t="str">
        <f>IF('表格编辑 '!AA2275="","",'表格编辑 '!AA2275)</f>
        <v/>
      </c>
      <c r="Z2273" s="123" t="str">
        <f>IF('表格编辑 '!AB2275="","",'表格编辑 '!AB2275)</f>
        <v/>
      </c>
      <c r="AA2273" s="123" t="str">
        <f>IF('表格编辑 '!AC2275="","",'表格编辑 '!AC2275)</f>
        <v/>
      </c>
      <c r="AB2273" s="123" t="str">
        <f>IF('表格编辑 '!AD2275="","",'表格编辑 '!AD2275)</f>
        <v/>
      </c>
      <c r="AC2273" s="123" t="str">
        <f>IF('表格编辑 '!AE2275="","",'表格编辑 '!AE2275)</f>
        <v/>
      </c>
      <c r="AD2273" s="123">
        <f>IF('表格编辑 '!AF2275="","",'表格编辑 '!AF2275)</f>
        <v>241085</v>
      </c>
    </row>
    <row r="2274" spans="1:30">
      <c r="A2274" s="123">
        <f>IF('表格编辑 '!A2276="","",'表格编辑 '!A2276)</f>
        <v>32086</v>
      </c>
      <c r="B2274" s="123">
        <f>IF('表格编辑 '!B2276="","",'表格编辑 '!B2276)</f>
        <v>10101</v>
      </c>
      <c r="C2274" s="123">
        <f>IF('表格编辑 '!E2276="","",'表格编辑 '!E2276)</f>
        <v>49</v>
      </c>
      <c r="D2274" s="123" t="str">
        <f>IF('表格编辑 '!F2276="","",'表格编辑 '!F2276)</f>
        <v>AI_born_event(RECEIVER, ARG0, ARG1, ARG2, ARG3,ARG4)</v>
      </c>
      <c r="E2274" s="123" t="str">
        <f>IF('表格编辑 '!G2276="","",'表格编辑 '!G2276)</f>
        <v>AI_update_event(RECEIVER, ARG0, ARG1, ARG2, ARG3,ARG4)</v>
      </c>
      <c r="F2274" s="123" t="str">
        <f>IF('表格编辑 '!H2276="","",'表格编辑 '!H2276)</f>
        <v/>
      </c>
      <c r="G2274" s="123" t="str">
        <f>IF('表格编辑 '!I2276="","",'表格编辑 '!I2276)</f>
        <v/>
      </c>
      <c r="H2274" s="123" t="str">
        <f>IF('表格编辑 '!J2276="","",'表格编辑 '!J2276)</f>
        <v>test_deadth_event(RECEIVER, ARG0, ARG1, ARG2, ARG3,ARG4)</v>
      </c>
      <c r="I2274" s="123">
        <f>IF('表格编辑 '!K2276="","",'表格编辑 '!K2276)</f>
        <v>1</v>
      </c>
      <c r="J2274" s="123">
        <f>IF('表格编辑 '!L2276="","",'表格编辑 '!L2276)</f>
        <v>0</v>
      </c>
      <c r="K2274" s="123">
        <f>IF('表格编辑 '!M2276="","",'表格编辑 '!M2276)</f>
        <v>1470</v>
      </c>
      <c r="L2274" s="123" t="str">
        <f>IF('表格编辑 '!N2276="","",'表格编辑 '!N2276)</f>
        <v/>
      </c>
      <c r="M2274" s="123" t="str">
        <f>IF('表格编辑 '!O2276="","",'表格编辑 '!O2276)</f>
        <v/>
      </c>
      <c r="N2274" s="123" t="str">
        <f>IF('表格编辑 '!P2276="","",'表格编辑 '!P2276)</f>
        <v/>
      </c>
      <c r="O2274" s="123" t="str">
        <f>IF('表格编辑 '!Q2276="","",'表格编辑 '!Q2276)</f>
        <v/>
      </c>
      <c r="P2274" s="123" t="str">
        <f>IF('表格编辑 '!R2276="","",'表格编辑 '!R2276)</f>
        <v/>
      </c>
      <c r="Q2274" s="123">
        <f>IF('表格编辑 '!S2276="","",'表格编辑 '!S2276)</f>
        <v>320</v>
      </c>
      <c r="R2274" s="123" t="str">
        <f>IF('表格编辑 '!T2276="","",'表格编辑 '!T2276)</f>
        <v/>
      </c>
      <c r="S2274" s="123" t="str">
        <f>IF('表格编辑 '!U2276="","",'表格编辑 '!U2276)</f>
        <v/>
      </c>
      <c r="T2274" s="123" t="str">
        <f>IF('表格编辑 '!V2276="","",'表格编辑 '!V2276)</f>
        <v/>
      </c>
      <c r="U2274" s="123" t="str">
        <f>IF('表格编辑 '!W2276="","",'表格编辑 '!W2276)</f>
        <v/>
      </c>
      <c r="V2274" s="123" t="str">
        <f>IF('表格编辑 '!X2276="","",'表格编辑 '!X2276)</f>
        <v/>
      </c>
      <c r="W2274" s="123" t="str">
        <f>IF('表格编辑 '!Y2276="","",'表格编辑 '!Y2276)</f>
        <v/>
      </c>
      <c r="X2274" s="123" t="str">
        <f>IF('表格编辑 '!Z2276="","",'表格编辑 '!Z2276)</f>
        <v/>
      </c>
      <c r="Y2274" s="123" t="str">
        <f>IF('表格编辑 '!AA2276="","",'表格编辑 '!AA2276)</f>
        <v/>
      </c>
      <c r="Z2274" s="123" t="str">
        <f>IF('表格编辑 '!AB2276="","",'表格编辑 '!AB2276)</f>
        <v/>
      </c>
      <c r="AA2274" s="123" t="str">
        <f>IF('表格编辑 '!AC2276="","",'表格编辑 '!AC2276)</f>
        <v/>
      </c>
      <c r="AB2274" s="123" t="str">
        <f>IF('表格编辑 '!AD2276="","",'表格编辑 '!AD2276)</f>
        <v/>
      </c>
      <c r="AC2274" s="123" t="str">
        <f>IF('表格编辑 '!AE2276="","",'表格编辑 '!AE2276)</f>
        <v/>
      </c>
      <c r="AD2274" s="123">
        <f>IF('表格编辑 '!AF2276="","",'表格编辑 '!AF2276)</f>
        <v>241086</v>
      </c>
    </row>
    <row r="2275" spans="1:30">
      <c r="A2275" s="123">
        <f>IF('表格编辑 '!A2277="","",'表格编辑 '!A2277)</f>
        <v>32087</v>
      </c>
      <c r="B2275" s="123">
        <f>IF('表格编辑 '!B2277="","",'表格编辑 '!B2277)</f>
        <v>10152</v>
      </c>
      <c r="C2275" s="123">
        <f>IF('表格编辑 '!E2277="","",'表格编辑 '!E2277)</f>
        <v>49</v>
      </c>
      <c r="D2275" s="123" t="str">
        <f>IF('表格编辑 '!F2277="","",'表格编辑 '!F2277)</f>
        <v>AI_born_event(RECEIVER, ARG0, ARG1, ARG2, ARG3,ARG4)</v>
      </c>
      <c r="E2275" s="123" t="str">
        <f>IF('表格编辑 '!G2277="","",'表格编辑 '!G2277)</f>
        <v>AI_update_event(RECEIVER, ARG0, ARG1, ARG2, ARG3,ARG4)</v>
      </c>
      <c r="F2275" s="123" t="str">
        <f>IF('表格编辑 '!H2277="","",'表格编辑 '!H2277)</f>
        <v/>
      </c>
      <c r="G2275" s="123" t="str">
        <f>IF('表格编辑 '!I2277="","",'表格编辑 '!I2277)</f>
        <v/>
      </c>
      <c r="H2275" s="123" t="str">
        <f>IF('表格编辑 '!J2277="","",'表格编辑 '!J2277)</f>
        <v>test_deadth_event(RECEIVER, ARG0, ARG1, ARG2, ARG3,ARG4)</v>
      </c>
      <c r="I2275" s="123">
        <f>IF('表格编辑 '!K2277="","",'表格编辑 '!K2277)</f>
        <v>1</v>
      </c>
      <c r="J2275" s="123">
        <f>IF('表格编辑 '!L2277="","",'表格编辑 '!L2277)</f>
        <v>0</v>
      </c>
      <c r="K2275" s="123">
        <f>IF('表格编辑 '!M2277="","",'表格编辑 '!M2277)</f>
        <v>1470</v>
      </c>
      <c r="L2275" s="123" t="str">
        <f>IF('表格编辑 '!N2277="","",'表格编辑 '!N2277)</f>
        <v/>
      </c>
      <c r="M2275" s="123" t="str">
        <f>IF('表格编辑 '!O2277="","",'表格编辑 '!O2277)</f>
        <v/>
      </c>
      <c r="N2275" s="123" t="str">
        <f>IF('表格编辑 '!P2277="","",'表格编辑 '!P2277)</f>
        <v/>
      </c>
      <c r="O2275" s="123" t="str">
        <f>IF('表格编辑 '!Q2277="","",'表格编辑 '!Q2277)</f>
        <v/>
      </c>
      <c r="P2275" s="123" t="str">
        <f>IF('表格编辑 '!R2277="","",'表格编辑 '!R2277)</f>
        <v/>
      </c>
      <c r="Q2275" s="123">
        <f>IF('表格编辑 '!S2277="","",'表格编辑 '!S2277)</f>
        <v>320</v>
      </c>
      <c r="R2275" s="123" t="str">
        <f>IF('表格编辑 '!T2277="","",'表格编辑 '!T2277)</f>
        <v/>
      </c>
      <c r="S2275" s="123" t="str">
        <f>IF('表格编辑 '!U2277="","",'表格编辑 '!U2277)</f>
        <v/>
      </c>
      <c r="T2275" s="123" t="str">
        <f>IF('表格编辑 '!V2277="","",'表格编辑 '!V2277)</f>
        <v/>
      </c>
      <c r="U2275" s="123" t="str">
        <f>IF('表格编辑 '!W2277="","",'表格编辑 '!W2277)</f>
        <v/>
      </c>
      <c r="V2275" s="123" t="str">
        <f>IF('表格编辑 '!X2277="","",'表格编辑 '!X2277)</f>
        <v/>
      </c>
      <c r="W2275" s="123" t="str">
        <f>IF('表格编辑 '!Y2277="","",'表格编辑 '!Y2277)</f>
        <v/>
      </c>
      <c r="X2275" s="123" t="str">
        <f>IF('表格编辑 '!Z2277="","",'表格编辑 '!Z2277)</f>
        <v/>
      </c>
      <c r="Y2275" s="123" t="str">
        <f>IF('表格编辑 '!AA2277="","",'表格编辑 '!AA2277)</f>
        <v/>
      </c>
      <c r="Z2275" s="123" t="str">
        <f>IF('表格编辑 '!AB2277="","",'表格编辑 '!AB2277)</f>
        <v/>
      </c>
      <c r="AA2275" s="123" t="str">
        <f>IF('表格编辑 '!AC2277="","",'表格编辑 '!AC2277)</f>
        <v/>
      </c>
      <c r="AB2275" s="123" t="str">
        <f>IF('表格编辑 '!AD2277="","",'表格编辑 '!AD2277)</f>
        <v/>
      </c>
      <c r="AC2275" s="123" t="str">
        <f>IF('表格编辑 '!AE2277="","",'表格编辑 '!AE2277)</f>
        <v/>
      </c>
      <c r="AD2275" s="123">
        <f>IF('表格编辑 '!AF2277="","",'表格编辑 '!AF2277)</f>
        <v>241087</v>
      </c>
    </row>
    <row r="2276" spans="1:30">
      <c r="A2276" s="123">
        <f>IF('表格编辑 '!A2278="","",'表格编辑 '!A2278)</f>
        <v>32088</v>
      </c>
      <c r="B2276" s="123">
        <f>IF('表格编辑 '!B2278="","",'表格编辑 '!B2278)</f>
        <v>10100</v>
      </c>
      <c r="C2276" s="123">
        <f>IF('表格编辑 '!E2278="","",'表格编辑 '!E2278)</f>
        <v>49</v>
      </c>
      <c r="D2276" s="123" t="str">
        <f>IF('表格编辑 '!F2278="","",'表格编辑 '!F2278)</f>
        <v>AI_born_event(RECEIVER, ARG0, ARG1, ARG2, ARG3,ARG4)</v>
      </c>
      <c r="E2276" s="123" t="str">
        <f>IF('表格编辑 '!G2278="","",'表格编辑 '!G2278)</f>
        <v>AI_update_event(RECEIVER, ARG0, ARG1, ARG2, ARG3,ARG4)</v>
      </c>
      <c r="F2276" s="123" t="str">
        <f>IF('表格编辑 '!H2278="","",'表格编辑 '!H2278)</f>
        <v/>
      </c>
      <c r="G2276" s="123" t="str">
        <f>IF('表格编辑 '!I2278="","",'表格编辑 '!I2278)</f>
        <v/>
      </c>
      <c r="H2276" s="123" t="str">
        <f>IF('表格编辑 '!J2278="","",'表格编辑 '!J2278)</f>
        <v>test_deadth_event(RECEIVER, ARG0, ARG1, ARG2, ARG3,ARG4)</v>
      </c>
      <c r="I2276" s="123">
        <f>IF('表格编辑 '!K2278="","",'表格编辑 '!K2278)</f>
        <v>1</v>
      </c>
      <c r="J2276" s="123">
        <f>IF('表格编辑 '!L2278="","",'表格编辑 '!L2278)</f>
        <v>0</v>
      </c>
      <c r="K2276" s="123">
        <f>IF('表格编辑 '!M2278="","",'表格编辑 '!M2278)</f>
        <v>1470</v>
      </c>
      <c r="L2276" s="123" t="str">
        <f>IF('表格编辑 '!N2278="","",'表格编辑 '!N2278)</f>
        <v/>
      </c>
      <c r="M2276" s="123" t="str">
        <f>IF('表格编辑 '!O2278="","",'表格编辑 '!O2278)</f>
        <v/>
      </c>
      <c r="N2276" s="123" t="str">
        <f>IF('表格编辑 '!P2278="","",'表格编辑 '!P2278)</f>
        <v/>
      </c>
      <c r="O2276" s="123" t="str">
        <f>IF('表格编辑 '!Q2278="","",'表格编辑 '!Q2278)</f>
        <v/>
      </c>
      <c r="P2276" s="123" t="str">
        <f>IF('表格编辑 '!R2278="","",'表格编辑 '!R2278)</f>
        <v/>
      </c>
      <c r="Q2276" s="123">
        <f>IF('表格编辑 '!S2278="","",'表格编辑 '!S2278)</f>
        <v>320</v>
      </c>
      <c r="R2276" s="123" t="str">
        <f>IF('表格编辑 '!T2278="","",'表格编辑 '!T2278)</f>
        <v/>
      </c>
      <c r="S2276" s="123" t="str">
        <f>IF('表格编辑 '!U2278="","",'表格编辑 '!U2278)</f>
        <v/>
      </c>
      <c r="T2276" s="123" t="str">
        <f>IF('表格编辑 '!V2278="","",'表格编辑 '!V2278)</f>
        <v/>
      </c>
      <c r="U2276" s="123" t="str">
        <f>IF('表格编辑 '!W2278="","",'表格编辑 '!W2278)</f>
        <v/>
      </c>
      <c r="V2276" s="123" t="str">
        <f>IF('表格编辑 '!X2278="","",'表格编辑 '!X2278)</f>
        <v/>
      </c>
      <c r="W2276" s="123" t="str">
        <f>IF('表格编辑 '!Y2278="","",'表格编辑 '!Y2278)</f>
        <v/>
      </c>
      <c r="X2276" s="123" t="str">
        <f>IF('表格编辑 '!Z2278="","",'表格编辑 '!Z2278)</f>
        <v/>
      </c>
      <c r="Y2276" s="123" t="str">
        <f>IF('表格编辑 '!AA2278="","",'表格编辑 '!AA2278)</f>
        <v/>
      </c>
      <c r="Z2276" s="123" t="str">
        <f>IF('表格编辑 '!AB2278="","",'表格编辑 '!AB2278)</f>
        <v/>
      </c>
      <c r="AA2276" s="123" t="str">
        <f>IF('表格编辑 '!AC2278="","",'表格编辑 '!AC2278)</f>
        <v/>
      </c>
      <c r="AB2276" s="123" t="str">
        <f>IF('表格编辑 '!AD2278="","",'表格编辑 '!AD2278)</f>
        <v/>
      </c>
      <c r="AC2276" s="123" t="str">
        <f>IF('表格编辑 '!AE2278="","",'表格编辑 '!AE2278)</f>
        <v/>
      </c>
      <c r="AD2276" s="123">
        <f>IF('表格编辑 '!AF2278="","",'表格编辑 '!AF2278)</f>
        <v>241088</v>
      </c>
    </row>
    <row r="2277" spans="1:30">
      <c r="A2277" s="123">
        <f>IF('表格编辑 '!A2279="","",'表格编辑 '!A2279)</f>
        <v>32089</v>
      </c>
      <c r="B2277" s="123">
        <f>IF('表格编辑 '!B2279="","",'表格编辑 '!B2279)</f>
        <v>10020</v>
      </c>
      <c r="C2277" s="123">
        <f>IF('表格编辑 '!E2279="","",'表格编辑 '!E2279)</f>
        <v>49</v>
      </c>
      <c r="D2277" s="123" t="str">
        <f>IF('表格编辑 '!F2279="","",'表格编辑 '!F2279)</f>
        <v>AI_born_event(RECEIVER, ARG0, ARG1, ARG2, ARG3,ARG4)</v>
      </c>
      <c r="E2277" s="123" t="str">
        <f>IF('表格编辑 '!G2279="","",'表格编辑 '!G2279)</f>
        <v>AI_update_event(RECEIVER, ARG0, ARG1, ARG2, ARG3,ARG4)</v>
      </c>
      <c r="F2277" s="123" t="str">
        <f>IF('表格编辑 '!H2279="","",'表格编辑 '!H2279)</f>
        <v/>
      </c>
      <c r="G2277" s="123" t="str">
        <f>IF('表格编辑 '!I2279="","",'表格编辑 '!I2279)</f>
        <v/>
      </c>
      <c r="H2277" s="123" t="str">
        <f>IF('表格编辑 '!J2279="","",'表格编辑 '!J2279)</f>
        <v>test_deadth_event(RECEIVER, ARG0, ARG1, ARG2, ARG3,ARG4)</v>
      </c>
      <c r="I2277" s="123">
        <f>IF('表格编辑 '!K2279="","",'表格编辑 '!K2279)</f>
        <v>1</v>
      </c>
      <c r="J2277" s="123">
        <f>IF('表格编辑 '!L2279="","",'表格编辑 '!L2279)</f>
        <v>0</v>
      </c>
      <c r="K2277" s="123">
        <f>IF('表格编辑 '!M2279="","",'表格编辑 '!M2279)</f>
        <v>1470</v>
      </c>
      <c r="L2277" s="123" t="str">
        <f>IF('表格编辑 '!N2279="","",'表格编辑 '!N2279)</f>
        <v/>
      </c>
      <c r="M2277" s="123" t="str">
        <f>IF('表格编辑 '!O2279="","",'表格编辑 '!O2279)</f>
        <v/>
      </c>
      <c r="N2277" s="123" t="str">
        <f>IF('表格编辑 '!P2279="","",'表格编辑 '!P2279)</f>
        <v/>
      </c>
      <c r="O2277" s="123" t="str">
        <f>IF('表格编辑 '!Q2279="","",'表格编辑 '!Q2279)</f>
        <v/>
      </c>
      <c r="P2277" s="123" t="str">
        <f>IF('表格编辑 '!R2279="","",'表格编辑 '!R2279)</f>
        <v/>
      </c>
      <c r="Q2277" s="123">
        <f>IF('表格编辑 '!S2279="","",'表格编辑 '!S2279)</f>
        <v>320</v>
      </c>
      <c r="R2277" s="123" t="str">
        <f>IF('表格编辑 '!T2279="","",'表格编辑 '!T2279)</f>
        <v/>
      </c>
      <c r="S2277" s="123" t="str">
        <f>IF('表格编辑 '!U2279="","",'表格编辑 '!U2279)</f>
        <v/>
      </c>
      <c r="T2277" s="123" t="str">
        <f>IF('表格编辑 '!V2279="","",'表格编辑 '!V2279)</f>
        <v/>
      </c>
      <c r="U2277" s="123" t="str">
        <f>IF('表格编辑 '!W2279="","",'表格编辑 '!W2279)</f>
        <v/>
      </c>
      <c r="V2277" s="123" t="str">
        <f>IF('表格编辑 '!X2279="","",'表格编辑 '!X2279)</f>
        <v/>
      </c>
      <c r="W2277" s="123" t="str">
        <f>IF('表格编辑 '!Y2279="","",'表格编辑 '!Y2279)</f>
        <v/>
      </c>
      <c r="X2277" s="123" t="str">
        <f>IF('表格编辑 '!Z2279="","",'表格编辑 '!Z2279)</f>
        <v/>
      </c>
      <c r="Y2277" s="123" t="str">
        <f>IF('表格编辑 '!AA2279="","",'表格编辑 '!AA2279)</f>
        <v/>
      </c>
      <c r="Z2277" s="123" t="str">
        <f>IF('表格编辑 '!AB2279="","",'表格编辑 '!AB2279)</f>
        <v/>
      </c>
      <c r="AA2277" s="123" t="str">
        <f>IF('表格编辑 '!AC2279="","",'表格编辑 '!AC2279)</f>
        <v/>
      </c>
      <c r="AB2277" s="123" t="str">
        <f>IF('表格编辑 '!AD2279="","",'表格编辑 '!AD2279)</f>
        <v/>
      </c>
      <c r="AC2277" s="123" t="str">
        <f>IF('表格编辑 '!AE2279="","",'表格编辑 '!AE2279)</f>
        <v/>
      </c>
      <c r="AD2277" s="123">
        <f>IF('表格编辑 '!AF2279="","",'表格编辑 '!AF2279)</f>
        <v>241089</v>
      </c>
    </row>
    <row r="2278" spans="1:30">
      <c r="A2278" s="123">
        <f>IF('表格编辑 '!A2280="","",'表格编辑 '!A2280)</f>
        <v>32090</v>
      </c>
      <c r="B2278" s="123">
        <f>IF('表格编辑 '!B2280="","",'表格编辑 '!B2280)</f>
        <v>10073</v>
      </c>
      <c r="C2278" s="123">
        <f>IF('表格编辑 '!E2280="","",'表格编辑 '!E2280)</f>
        <v>49</v>
      </c>
      <c r="D2278" s="123" t="str">
        <f>IF('表格编辑 '!F2280="","",'表格编辑 '!F2280)</f>
        <v>AI_born_event(RECEIVER, ARG0, ARG1, ARG2, ARG3,ARG4)</v>
      </c>
      <c r="E2278" s="123" t="str">
        <f>IF('表格编辑 '!G2280="","",'表格编辑 '!G2280)</f>
        <v>AI_update_event(RECEIVER, ARG0, ARG1, ARG2, ARG3,ARG4)</v>
      </c>
      <c r="F2278" s="123" t="str">
        <f>IF('表格编辑 '!H2280="","",'表格编辑 '!H2280)</f>
        <v/>
      </c>
      <c r="G2278" s="123" t="str">
        <f>IF('表格编辑 '!I2280="","",'表格编辑 '!I2280)</f>
        <v/>
      </c>
      <c r="H2278" s="123" t="str">
        <f>IF('表格编辑 '!J2280="","",'表格编辑 '!J2280)</f>
        <v>test_deadth_event(RECEIVER, ARG0, ARG1, ARG2, ARG3,ARG4)</v>
      </c>
      <c r="I2278" s="123">
        <f>IF('表格编辑 '!K2280="","",'表格编辑 '!K2280)</f>
        <v>1</v>
      </c>
      <c r="J2278" s="123">
        <f>IF('表格编辑 '!L2280="","",'表格编辑 '!L2280)</f>
        <v>0</v>
      </c>
      <c r="K2278" s="123">
        <f>IF('表格编辑 '!M2280="","",'表格编辑 '!M2280)</f>
        <v>1470</v>
      </c>
      <c r="L2278" s="123" t="str">
        <f>IF('表格编辑 '!N2280="","",'表格编辑 '!N2280)</f>
        <v/>
      </c>
      <c r="M2278" s="123" t="str">
        <f>IF('表格编辑 '!O2280="","",'表格编辑 '!O2280)</f>
        <v/>
      </c>
      <c r="N2278" s="123" t="str">
        <f>IF('表格编辑 '!P2280="","",'表格编辑 '!P2280)</f>
        <v/>
      </c>
      <c r="O2278" s="123" t="str">
        <f>IF('表格编辑 '!Q2280="","",'表格编辑 '!Q2280)</f>
        <v/>
      </c>
      <c r="P2278" s="123" t="str">
        <f>IF('表格编辑 '!R2280="","",'表格编辑 '!R2280)</f>
        <v/>
      </c>
      <c r="Q2278" s="123">
        <f>IF('表格编辑 '!S2280="","",'表格编辑 '!S2280)</f>
        <v>320</v>
      </c>
      <c r="R2278" s="123" t="str">
        <f>IF('表格编辑 '!T2280="","",'表格编辑 '!T2280)</f>
        <v/>
      </c>
      <c r="S2278" s="123" t="str">
        <f>IF('表格编辑 '!U2280="","",'表格编辑 '!U2280)</f>
        <v/>
      </c>
      <c r="T2278" s="123" t="str">
        <f>IF('表格编辑 '!V2280="","",'表格编辑 '!V2280)</f>
        <v/>
      </c>
      <c r="U2278" s="123" t="str">
        <f>IF('表格编辑 '!W2280="","",'表格编辑 '!W2280)</f>
        <v/>
      </c>
      <c r="V2278" s="123" t="str">
        <f>IF('表格编辑 '!X2280="","",'表格编辑 '!X2280)</f>
        <v/>
      </c>
      <c r="W2278" s="123" t="str">
        <f>IF('表格编辑 '!Y2280="","",'表格编辑 '!Y2280)</f>
        <v/>
      </c>
      <c r="X2278" s="123" t="str">
        <f>IF('表格编辑 '!Z2280="","",'表格编辑 '!Z2280)</f>
        <v/>
      </c>
      <c r="Y2278" s="123" t="str">
        <f>IF('表格编辑 '!AA2280="","",'表格编辑 '!AA2280)</f>
        <v/>
      </c>
      <c r="Z2278" s="123" t="str">
        <f>IF('表格编辑 '!AB2280="","",'表格编辑 '!AB2280)</f>
        <v/>
      </c>
      <c r="AA2278" s="123" t="str">
        <f>IF('表格编辑 '!AC2280="","",'表格编辑 '!AC2280)</f>
        <v/>
      </c>
      <c r="AB2278" s="123" t="str">
        <f>IF('表格编辑 '!AD2280="","",'表格编辑 '!AD2280)</f>
        <v/>
      </c>
      <c r="AC2278" s="123" t="str">
        <f>IF('表格编辑 '!AE2280="","",'表格编辑 '!AE2280)</f>
        <v/>
      </c>
      <c r="AD2278" s="123">
        <f>IF('表格编辑 '!AF2280="","",'表格编辑 '!AF2280)</f>
        <v>241090</v>
      </c>
    </row>
    <row r="2279" spans="1:30">
      <c r="A2279" s="123">
        <f>IF('表格编辑 '!A2281="","",'表格编辑 '!A2281)</f>
        <v>32091</v>
      </c>
      <c r="B2279" s="123">
        <f>IF('表格编辑 '!B2281="","",'表格编辑 '!B2281)</f>
        <v>10139</v>
      </c>
      <c r="C2279" s="123">
        <f>IF('表格编辑 '!E2281="","",'表格编辑 '!E2281)</f>
        <v>49</v>
      </c>
      <c r="D2279" s="123" t="str">
        <f>IF('表格编辑 '!F2281="","",'表格编辑 '!F2281)</f>
        <v>AI_born_event(RECEIVER, ARG0, ARG1, ARG2, ARG3,ARG4)</v>
      </c>
      <c r="E2279" s="123" t="str">
        <f>IF('表格编辑 '!G2281="","",'表格编辑 '!G2281)</f>
        <v>AI_update_event(RECEIVER, ARG0, ARG1, ARG2, ARG3,ARG4)</v>
      </c>
      <c r="F2279" s="123" t="str">
        <f>IF('表格编辑 '!H2281="","",'表格编辑 '!H2281)</f>
        <v/>
      </c>
      <c r="G2279" s="123" t="str">
        <f>IF('表格编辑 '!I2281="","",'表格编辑 '!I2281)</f>
        <v/>
      </c>
      <c r="H2279" s="123" t="str">
        <f>IF('表格编辑 '!J2281="","",'表格编辑 '!J2281)</f>
        <v>test_deadth_event(RECEIVER, ARG0, ARG1, ARG2, ARG3,ARG4)</v>
      </c>
      <c r="I2279" s="123">
        <f>IF('表格编辑 '!K2281="","",'表格编辑 '!K2281)</f>
        <v>1</v>
      </c>
      <c r="J2279" s="123">
        <f>IF('表格编辑 '!L2281="","",'表格编辑 '!L2281)</f>
        <v>0</v>
      </c>
      <c r="K2279" s="123">
        <f>IF('表格编辑 '!M2281="","",'表格编辑 '!M2281)</f>
        <v>1470</v>
      </c>
      <c r="L2279" s="123" t="str">
        <f>IF('表格编辑 '!N2281="","",'表格编辑 '!N2281)</f>
        <v/>
      </c>
      <c r="M2279" s="123" t="str">
        <f>IF('表格编辑 '!O2281="","",'表格编辑 '!O2281)</f>
        <v/>
      </c>
      <c r="N2279" s="123" t="str">
        <f>IF('表格编辑 '!P2281="","",'表格编辑 '!P2281)</f>
        <v/>
      </c>
      <c r="O2279" s="123" t="str">
        <f>IF('表格编辑 '!Q2281="","",'表格编辑 '!Q2281)</f>
        <v/>
      </c>
      <c r="P2279" s="123" t="str">
        <f>IF('表格编辑 '!R2281="","",'表格编辑 '!R2281)</f>
        <v/>
      </c>
      <c r="Q2279" s="123">
        <f>IF('表格编辑 '!S2281="","",'表格编辑 '!S2281)</f>
        <v>320</v>
      </c>
      <c r="R2279" s="123" t="str">
        <f>IF('表格编辑 '!T2281="","",'表格编辑 '!T2281)</f>
        <v/>
      </c>
      <c r="S2279" s="123" t="str">
        <f>IF('表格编辑 '!U2281="","",'表格编辑 '!U2281)</f>
        <v/>
      </c>
      <c r="T2279" s="123" t="str">
        <f>IF('表格编辑 '!V2281="","",'表格编辑 '!V2281)</f>
        <v/>
      </c>
      <c r="U2279" s="123" t="str">
        <f>IF('表格编辑 '!W2281="","",'表格编辑 '!W2281)</f>
        <v/>
      </c>
      <c r="V2279" s="123" t="str">
        <f>IF('表格编辑 '!X2281="","",'表格编辑 '!X2281)</f>
        <v/>
      </c>
      <c r="W2279" s="123" t="str">
        <f>IF('表格编辑 '!Y2281="","",'表格编辑 '!Y2281)</f>
        <v/>
      </c>
      <c r="X2279" s="123" t="str">
        <f>IF('表格编辑 '!Z2281="","",'表格编辑 '!Z2281)</f>
        <v/>
      </c>
      <c r="Y2279" s="123" t="str">
        <f>IF('表格编辑 '!AA2281="","",'表格编辑 '!AA2281)</f>
        <v/>
      </c>
      <c r="Z2279" s="123" t="str">
        <f>IF('表格编辑 '!AB2281="","",'表格编辑 '!AB2281)</f>
        <v/>
      </c>
      <c r="AA2279" s="123" t="str">
        <f>IF('表格编辑 '!AC2281="","",'表格编辑 '!AC2281)</f>
        <v/>
      </c>
      <c r="AB2279" s="123" t="str">
        <f>IF('表格编辑 '!AD2281="","",'表格编辑 '!AD2281)</f>
        <v/>
      </c>
      <c r="AC2279" s="123" t="str">
        <f>IF('表格编辑 '!AE2281="","",'表格编辑 '!AE2281)</f>
        <v/>
      </c>
      <c r="AD2279" s="123">
        <f>IF('表格编辑 '!AF2281="","",'表格编辑 '!AF2281)</f>
        <v>241091</v>
      </c>
    </row>
    <row r="2280" spans="1:30">
      <c r="A2280" s="123">
        <f>IF('表格编辑 '!A2282="","",'表格编辑 '!A2282)</f>
        <v>32092</v>
      </c>
      <c r="B2280" s="123">
        <f>IF('表格编辑 '!B2282="","",'表格编辑 '!B2282)</f>
        <v>10126</v>
      </c>
      <c r="C2280" s="123">
        <f>IF('表格编辑 '!E2282="","",'表格编辑 '!E2282)</f>
        <v>54</v>
      </c>
      <c r="D2280" s="123" t="str">
        <f>IF('表格编辑 '!F2282="","",'表格编辑 '!F2282)</f>
        <v>AI_born_event(RECEIVER, ARG0, ARG1, ARG2, ARG3,ARG4)</v>
      </c>
      <c r="E2280" s="123" t="str">
        <f>IF('表格编辑 '!G2282="","",'表格编辑 '!G2282)</f>
        <v>AI_update_event(RECEIVER, ARG0, ARG1, ARG2, ARG3,ARG4)</v>
      </c>
      <c r="F2280" s="123" t="str">
        <f>IF('表格编辑 '!H2282="","",'表格编辑 '!H2282)</f>
        <v/>
      </c>
      <c r="G2280" s="123" t="str">
        <f>IF('表格编辑 '!I2282="","",'表格编辑 '!I2282)</f>
        <v/>
      </c>
      <c r="H2280" s="123" t="str">
        <f>IF('表格编辑 '!J2282="","",'表格编辑 '!J2282)</f>
        <v>test_deadth_event(RECEIVER, ARG0, ARG1, ARG2, ARG3,ARG4)</v>
      </c>
      <c r="I2280" s="123">
        <f>IF('表格编辑 '!K2282="","",'表格编辑 '!K2282)</f>
        <v>1</v>
      </c>
      <c r="J2280" s="123">
        <f>IF('表格编辑 '!L2282="","",'表格编辑 '!L2282)</f>
        <v>0</v>
      </c>
      <c r="K2280" s="123">
        <f>IF('表格编辑 '!M2282="","",'表格编辑 '!M2282)</f>
        <v>1620</v>
      </c>
      <c r="L2280" s="123" t="str">
        <f>IF('表格编辑 '!N2282="","",'表格编辑 '!N2282)</f>
        <v/>
      </c>
      <c r="M2280" s="123" t="str">
        <f>IF('表格编辑 '!O2282="","",'表格编辑 '!O2282)</f>
        <v/>
      </c>
      <c r="N2280" s="123" t="str">
        <f>IF('表格编辑 '!P2282="","",'表格编辑 '!P2282)</f>
        <v/>
      </c>
      <c r="O2280" s="123" t="str">
        <f>IF('表格编辑 '!Q2282="","",'表格编辑 '!Q2282)</f>
        <v/>
      </c>
      <c r="P2280" s="123" t="str">
        <f>IF('表格编辑 '!R2282="","",'表格编辑 '!R2282)</f>
        <v/>
      </c>
      <c r="Q2280" s="123">
        <f>IF('表格编辑 '!S2282="","",'表格编辑 '!S2282)</f>
        <v>320</v>
      </c>
      <c r="R2280" s="123" t="str">
        <f>IF('表格编辑 '!T2282="","",'表格编辑 '!T2282)</f>
        <v/>
      </c>
      <c r="S2280" s="123" t="str">
        <f>IF('表格编辑 '!U2282="","",'表格编辑 '!U2282)</f>
        <v/>
      </c>
      <c r="T2280" s="123" t="str">
        <f>IF('表格编辑 '!V2282="","",'表格编辑 '!V2282)</f>
        <v/>
      </c>
      <c r="U2280" s="123" t="str">
        <f>IF('表格编辑 '!W2282="","",'表格编辑 '!W2282)</f>
        <v/>
      </c>
      <c r="V2280" s="123" t="str">
        <f>IF('表格编辑 '!X2282="","",'表格编辑 '!X2282)</f>
        <v/>
      </c>
      <c r="W2280" s="123" t="str">
        <f>IF('表格编辑 '!Y2282="","",'表格编辑 '!Y2282)</f>
        <v/>
      </c>
      <c r="X2280" s="123" t="str">
        <f>IF('表格编辑 '!Z2282="","",'表格编辑 '!Z2282)</f>
        <v/>
      </c>
      <c r="Y2280" s="123" t="str">
        <f>IF('表格编辑 '!AA2282="","",'表格编辑 '!AA2282)</f>
        <v/>
      </c>
      <c r="Z2280" s="123" t="str">
        <f>IF('表格编辑 '!AB2282="","",'表格编辑 '!AB2282)</f>
        <v/>
      </c>
      <c r="AA2280" s="123" t="str">
        <f>IF('表格编辑 '!AC2282="","",'表格编辑 '!AC2282)</f>
        <v/>
      </c>
      <c r="AB2280" s="123" t="str">
        <f>IF('表格编辑 '!AD2282="","",'表格编辑 '!AD2282)</f>
        <v/>
      </c>
      <c r="AC2280" s="123" t="str">
        <f>IF('表格编辑 '!AE2282="","",'表格编辑 '!AE2282)</f>
        <v/>
      </c>
      <c r="AD2280" s="123">
        <f>IF('表格编辑 '!AF2282="","",'表格编辑 '!AF2282)</f>
        <v>241092</v>
      </c>
    </row>
    <row r="2281" spans="1:30">
      <c r="A2281" s="123">
        <f>IF('表格编辑 '!A2283="","",'表格编辑 '!A2283)</f>
        <v>32093</v>
      </c>
      <c r="B2281" s="123">
        <f>IF('表格编辑 '!B2283="","",'表格编辑 '!B2283)</f>
        <v>10072</v>
      </c>
      <c r="C2281" s="123">
        <f>IF('表格编辑 '!E2283="","",'表格编辑 '!E2283)</f>
        <v>54</v>
      </c>
      <c r="D2281" s="123" t="str">
        <f>IF('表格编辑 '!F2283="","",'表格编辑 '!F2283)</f>
        <v>AI_born_event(RECEIVER, ARG0, ARG1, ARG2, ARG3,ARG4)</v>
      </c>
      <c r="E2281" s="123" t="str">
        <f>IF('表格编辑 '!G2283="","",'表格编辑 '!G2283)</f>
        <v>AI_update_event(RECEIVER, ARG0, ARG1, ARG2, ARG3,ARG4)</v>
      </c>
      <c r="F2281" s="123" t="str">
        <f>IF('表格编辑 '!H2283="","",'表格编辑 '!H2283)</f>
        <v/>
      </c>
      <c r="G2281" s="123" t="str">
        <f>IF('表格编辑 '!I2283="","",'表格编辑 '!I2283)</f>
        <v/>
      </c>
      <c r="H2281" s="123" t="str">
        <f>IF('表格编辑 '!J2283="","",'表格编辑 '!J2283)</f>
        <v>test_deadth_event(RECEIVER, ARG0, ARG1, ARG2, ARG3,ARG4)</v>
      </c>
      <c r="I2281" s="123">
        <f>IF('表格编辑 '!K2283="","",'表格编辑 '!K2283)</f>
        <v>1</v>
      </c>
      <c r="J2281" s="123">
        <f>IF('表格编辑 '!L2283="","",'表格编辑 '!L2283)</f>
        <v>0</v>
      </c>
      <c r="K2281" s="123">
        <f>IF('表格编辑 '!M2283="","",'表格编辑 '!M2283)</f>
        <v>1620</v>
      </c>
      <c r="L2281" s="123" t="str">
        <f>IF('表格编辑 '!N2283="","",'表格编辑 '!N2283)</f>
        <v/>
      </c>
      <c r="M2281" s="123" t="str">
        <f>IF('表格编辑 '!O2283="","",'表格编辑 '!O2283)</f>
        <v/>
      </c>
      <c r="N2281" s="123" t="str">
        <f>IF('表格编辑 '!P2283="","",'表格编辑 '!P2283)</f>
        <v/>
      </c>
      <c r="O2281" s="123" t="str">
        <f>IF('表格编辑 '!Q2283="","",'表格编辑 '!Q2283)</f>
        <v/>
      </c>
      <c r="P2281" s="123" t="str">
        <f>IF('表格编辑 '!R2283="","",'表格编辑 '!R2283)</f>
        <v/>
      </c>
      <c r="Q2281" s="123">
        <f>IF('表格编辑 '!S2283="","",'表格编辑 '!S2283)</f>
        <v>320</v>
      </c>
      <c r="R2281" s="123" t="str">
        <f>IF('表格编辑 '!T2283="","",'表格编辑 '!T2283)</f>
        <v/>
      </c>
      <c r="S2281" s="123" t="str">
        <f>IF('表格编辑 '!U2283="","",'表格编辑 '!U2283)</f>
        <v/>
      </c>
      <c r="T2281" s="123" t="str">
        <f>IF('表格编辑 '!V2283="","",'表格编辑 '!V2283)</f>
        <v/>
      </c>
      <c r="U2281" s="123" t="str">
        <f>IF('表格编辑 '!W2283="","",'表格编辑 '!W2283)</f>
        <v/>
      </c>
      <c r="V2281" s="123" t="str">
        <f>IF('表格编辑 '!X2283="","",'表格编辑 '!X2283)</f>
        <v/>
      </c>
      <c r="W2281" s="123" t="str">
        <f>IF('表格编辑 '!Y2283="","",'表格编辑 '!Y2283)</f>
        <v/>
      </c>
      <c r="X2281" s="123" t="str">
        <f>IF('表格编辑 '!Z2283="","",'表格编辑 '!Z2283)</f>
        <v/>
      </c>
      <c r="Y2281" s="123" t="str">
        <f>IF('表格编辑 '!AA2283="","",'表格编辑 '!AA2283)</f>
        <v/>
      </c>
      <c r="Z2281" s="123" t="str">
        <f>IF('表格编辑 '!AB2283="","",'表格编辑 '!AB2283)</f>
        <v/>
      </c>
      <c r="AA2281" s="123" t="str">
        <f>IF('表格编辑 '!AC2283="","",'表格编辑 '!AC2283)</f>
        <v/>
      </c>
      <c r="AB2281" s="123" t="str">
        <f>IF('表格编辑 '!AD2283="","",'表格编辑 '!AD2283)</f>
        <v/>
      </c>
      <c r="AC2281" s="123" t="str">
        <f>IF('表格编辑 '!AE2283="","",'表格编辑 '!AE2283)</f>
        <v/>
      </c>
      <c r="AD2281" s="123">
        <f>IF('表格编辑 '!AF2283="","",'表格编辑 '!AF2283)</f>
        <v>241093</v>
      </c>
    </row>
    <row r="2282" spans="1:30">
      <c r="A2282" s="123">
        <f>IF('表格编辑 '!A2284="","",'表格编辑 '!A2284)</f>
        <v>32094</v>
      </c>
      <c r="B2282" s="123">
        <f>IF('表格编辑 '!B2284="","",'表格编辑 '!B2284)</f>
        <v>10132</v>
      </c>
      <c r="C2282" s="123">
        <f>IF('表格编辑 '!E2284="","",'表格编辑 '!E2284)</f>
        <v>54</v>
      </c>
      <c r="D2282" s="123" t="str">
        <f>IF('表格编辑 '!F2284="","",'表格编辑 '!F2284)</f>
        <v>AI_born_event(RECEIVER, ARG0, ARG1, ARG2, ARG3,ARG4)</v>
      </c>
      <c r="E2282" s="123" t="str">
        <f>IF('表格编辑 '!G2284="","",'表格编辑 '!G2284)</f>
        <v>AI_update_event(RECEIVER, ARG0, ARG1, ARG2, ARG3,ARG4)</v>
      </c>
      <c r="F2282" s="123" t="str">
        <f>IF('表格编辑 '!H2284="","",'表格编辑 '!H2284)</f>
        <v/>
      </c>
      <c r="G2282" s="123" t="str">
        <f>IF('表格编辑 '!I2284="","",'表格编辑 '!I2284)</f>
        <v/>
      </c>
      <c r="H2282" s="123" t="str">
        <f>IF('表格编辑 '!J2284="","",'表格编辑 '!J2284)</f>
        <v>test_deadth_event(RECEIVER, ARG0, ARG1, ARG2, ARG3,ARG4)</v>
      </c>
      <c r="I2282" s="123">
        <f>IF('表格编辑 '!K2284="","",'表格编辑 '!K2284)</f>
        <v>1</v>
      </c>
      <c r="J2282" s="123">
        <f>IF('表格编辑 '!L2284="","",'表格编辑 '!L2284)</f>
        <v>0</v>
      </c>
      <c r="K2282" s="123">
        <f>IF('表格编辑 '!M2284="","",'表格编辑 '!M2284)</f>
        <v>1620</v>
      </c>
      <c r="L2282" s="123" t="str">
        <f>IF('表格编辑 '!N2284="","",'表格编辑 '!N2284)</f>
        <v/>
      </c>
      <c r="M2282" s="123" t="str">
        <f>IF('表格编辑 '!O2284="","",'表格编辑 '!O2284)</f>
        <v/>
      </c>
      <c r="N2282" s="123" t="str">
        <f>IF('表格编辑 '!P2284="","",'表格编辑 '!P2284)</f>
        <v/>
      </c>
      <c r="O2282" s="123" t="str">
        <f>IF('表格编辑 '!Q2284="","",'表格编辑 '!Q2284)</f>
        <v/>
      </c>
      <c r="P2282" s="123" t="str">
        <f>IF('表格编辑 '!R2284="","",'表格编辑 '!R2284)</f>
        <v/>
      </c>
      <c r="Q2282" s="123">
        <f>IF('表格编辑 '!S2284="","",'表格编辑 '!S2284)</f>
        <v>320</v>
      </c>
      <c r="R2282" s="123" t="str">
        <f>IF('表格编辑 '!T2284="","",'表格编辑 '!T2284)</f>
        <v/>
      </c>
      <c r="S2282" s="123" t="str">
        <f>IF('表格编辑 '!U2284="","",'表格编辑 '!U2284)</f>
        <v/>
      </c>
      <c r="T2282" s="123" t="str">
        <f>IF('表格编辑 '!V2284="","",'表格编辑 '!V2284)</f>
        <v/>
      </c>
      <c r="U2282" s="123" t="str">
        <f>IF('表格编辑 '!W2284="","",'表格编辑 '!W2284)</f>
        <v/>
      </c>
      <c r="V2282" s="123" t="str">
        <f>IF('表格编辑 '!X2284="","",'表格编辑 '!X2284)</f>
        <v/>
      </c>
      <c r="W2282" s="123" t="str">
        <f>IF('表格编辑 '!Y2284="","",'表格编辑 '!Y2284)</f>
        <v/>
      </c>
      <c r="X2282" s="123" t="str">
        <f>IF('表格编辑 '!Z2284="","",'表格编辑 '!Z2284)</f>
        <v/>
      </c>
      <c r="Y2282" s="123" t="str">
        <f>IF('表格编辑 '!AA2284="","",'表格编辑 '!AA2284)</f>
        <v/>
      </c>
      <c r="Z2282" s="123" t="str">
        <f>IF('表格编辑 '!AB2284="","",'表格编辑 '!AB2284)</f>
        <v/>
      </c>
      <c r="AA2282" s="123" t="str">
        <f>IF('表格编辑 '!AC2284="","",'表格编辑 '!AC2284)</f>
        <v/>
      </c>
      <c r="AB2282" s="123" t="str">
        <f>IF('表格编辑 '!AD2284="","",'表格编辑 '!AD2284)</f>
        <v/>
      </c>
      <c r="AC2282" s="123" t="str">
        <f>IF('表格编辑 '!AE2284="","",'表格编辑 '!AE2284)</f>
        <v/>
      </c>
      <c r="AD2282" s="123">
        <f>IF('表格编辑 '!AF2284="","",'表格编辑 '!AF2284)</f>
        <v>241094</v>
      </c>
    </row>
    <row r="2283" spans="1:30">
      <c r="A2283" s="123">
        <f>IF('表格编辑 '!A2285="","",'表格编辑 '!A2285)</f>
        <v>32095</v>
      </c>
      <c r="B2283" s="123">
        <f>IF('表格编辑 '!B2285="","",'表格编辑 '!B2285)</f>
        <v>10101</v>
      </c>
      <c r="C2283" s="123">
        <f>IF('表格编辑 '!E2285="","",'表格编辑 '!E2285)</f>
        <v>54</v>
      </c>
      <c r="D2283" s="123" t="str">
        <f>IF('表格编辑 '!F2285="","",'表格编辑 '!F2285)</f>
        <v>AI_born_event(RECEIVER, ARG0, ARG1, ARG2, ARG3,ARG4)</v>
      </c>
      <c r="E2283" s="123" t="str">
        <f>IF('表格编辑 '!G2285="","",'表格编辑 '!G2285)</f>
        <v>AI_update_event(RECEIVER, ARG0, ARG1, ARG2, ARG3,ARG4)</v>
      </c>
      <c r="F2283" s="123" t="str">
        <f>IF('表格编辑 '!H2285="","",'表格编辑 '!H2285)</f>
        <v/>
      </c>
      <c r="G2283" s="123" t="str">
        <f>IF('表格编辑 '!I2285="","",'表格编辑 '!I2285)</f>
        <v/>
      </c>
      <c r="H2283" s="123" t="str">
        <f>IF('表格编辑 '!J2285="","",'表格编辑 '!J2285)</f>
        <v>test_deadth_event(RECEIVER, ARG0, ARG1, ARG2, ARG3,ARG4)</v>
      </c>
      <c r="I2283" s="123">
        <f>IF('表格编辑 '!K2285="","",'表格编辑 '!K2285)</f>
        <v>1</v>
      </c>
      <c r="J2283" s="123">
        <f>IF('表格编辑 '!L2285="","",'表格编辑 '!L2285)</f>
        <v>0</v>
      </c>
      <c r="K2283" s="123">
        <f>IF('表格编辑 '!M2285="","",'表格编辑 '!M2285)</f>
        <v>1620</v>
      </c>
      <c r="L2283" s="123" t="str">
        <f>IF('表格编辑 '!N2285="","",'表格编辑 '!N2285)</f>
        <v/>
      </c>
      <c r="M2283" s="123" t="str">
        <f>IF('表格编辑 '!O2285="","",'表格编辑 '!O2285)</f>
        <v/>
      </c>
      <c r="N2283" s="123" t="str">
        <f>IF('表格编辑 '!P2285="","",'表格编辑 '!P2285)</f>
        <v/>
      </c>
      <c r="O2283" s="123" t="str">
        <f>IF('表格编辑 '!Q2285="","",'表格编辑 '!Q2285)</f>
        <v/>
      </c>
      <c r="P2283" s="123" t="str">
        <f>IF('表格编辑 '!R2285="","",'表格编辑 '!R2285)</f>
        <v/>
      </c>
      <c r="Q2283" s="123">
        <f>IF('表格编辑 '!S2285="","",'表格编辑 '!S2285)</f>
        <v>320</v>
      </c>
      <c r="R2283" s="123" t="str">
        <f>IF('表格编辑 '!T2285="","",'表格编辑 '!T2285)</f>
        <v/>
      </c>
      <c r="S2283" s="123" t="str">
        <f>IF('表格编辑 '!U2285="","",'表格编辑 '!U2285)</f>
        <v/>
      </c>
      <c r="T2283" s="123" t="str">
        <f>IF('表格编辑 '!V2285="","",'表格编辑 '!V2285)</f>
        <v/>
      </c>
      <c r="U2283" s="123" t="str">
        <f>IF('表格编辑 '!W2285="","",'表格编辑 '!W2285)</f>
        <v/>
      </c>
      <c r="V2283" s="123" t="str">
        <f>IF('表格编辑 '!X2285="","",'表格编辑 '!X2285)</f>
        <v/>
      </c>
      <c r="W2283" s="123" t="str">
        <f>IF('表格编辑 '!Y2285="","",'表格编辑 '!Y2285)</f>
        <v/>
      </c>
      <c r="X2283" s="123" t="str">
        <f>IF('表格编辑 '!Z2285="","",'表格编辑 '!Z2285)</f>
        <v/>
      </c>
      <c r="Y2283" s="123" t="str">
        <f>IF('表格编辑 '!AA2285="","",'表格编辑 '!AA2285)</f>
        <v/>
      </c>
      <c r="Z2283" s="123" t="str">
        <f>IF('表格编辑 '!AB2285="","",'表格编辑 '!AB2285)</f>
        <v/>
      </c>
      <c r="AA2283" s="123" t="str">
        <f>IF('表格编辑 '!AC2285="","",'表格编辑 '!AC2285)</f>
        <v/>
      </c>
      <c r="AB2283" s="123" t="str">
        <f>IF('表格编辑 '!AD2285="","",'表格编辑 '!AD2285)</f>
        <v/>
      </c>
      <c r="AC2283" s="123" t="str">
        <f>IF('表格编辑 '!AE2285="","",'表格编辑 '!AE2285)</f>
        <v/>
      </c>
      <c r="AD2283" s="123">
        <f>IF('表格编辑 '!AF2285="","",'表格编辑 '!AF2285)</f>
        <v>241095</v>
      </c>
    </row>
    <row r="2284" spans="1:30">
      <c r="A2284" s="123">
        <f>IF('表格编辑 '!A2286="","",'表格编辑 '!A2286)</f>
        <v>32096</v>
      </c>
      <c r="B2284" s="123">
        <f>IF('表格编辑 '!B2286="","",'表格编辑 '!B2286)</f>
        <v>10108</v>
      </c>
      <c r="C2284" s="123">
        <f>IF('表格编辑 '!E2286="","",'表格编辑 '!E2286)</f>
        <v>54</v>
      </c>
      <c r="D2284" s="123" t="str">
        <f>IF('表格编辑 '!F2286="","",'表格编辑 '!F2286)</f>
        <v>AI_born_event(RECEIVER, ARG0, ARG1, ARG2, ARG3,ARG4)</v>
      </c>
      <c r="E2284" s="123" t="str">
        <f>IF('表格编辑 '!G2286="","",'表格编辑 '!G2286)</f>
        <v>AI_update_event(RECEIVER, ARG0, ARG1, ARG2, ARG3,ARG4)</v>
      </c>
      <c r="F2284" s="123" t="str">
        <f>IF('表格编辑 '!H2286="","",'表格编辑 '!H2286)</f>
        <v/>
      </c>
      <c r="G2284" s="123" t="str">
        <f>IF('表格编辑 '!I2286="","",'表格编辑 '!I2286)</f>
        <v/>
      </c>
      <c r="H2284" s="123" t="str">
        <f>IF('表格编辑 '!J2286="","",'表格编辑 '!J2286)</f>
        <v>test_deadth_event(RECEIVER, ARG0, ARG1, ARG2, ARG3,ARG4)</v>
      </c>
      <c r="I2284" s="123">
        <f>IF('表格编辑 '!K2286="","",'表格编辑 '!K2286)</f>
        <v>1</v>
      </c>
      <c r="J2284" s="123">
        <f>IF('表格编辑 '!L2286="","",'表格编辑 '!L2286)</f>
        <v>0</v>
      </c>
      <c r="K2284" s="123">
        <f>IF('表格编辑 '!M2286="","",'表格编辑 '!M2286)</f>
        <v>1620</v>
      </c>
      <c r="L2284" s="123" t="str">
        <f>IF('表格编辑 '!N2286="","",'表格编辑 '!N2286)</f>
        <v/>
      </c>
      <c r="M2284" s="123" t="str">
        <f>IF('表格编辑 '!O2286="","",'表格编辑 '!O2286)</f>
        <v/>
      </c>
      <c r="N2284" s="123" t="str">
        <f>IF('表格编辑 '!P2286="","",'表格编辑 '!P2286)</f>
        <v/>
      </c>
      <c r="O2284" s="123" t="str">
        <f>IF('表格编辑 '!Q2286="","",'表格编辑 '!Q2286)</f>
        <v/>
      </c>
      <c r="P2284" s="123" t="str">
        <f>IF('表格编辑 '!R2286="","",'表格编辑 '!R2286)</f>
        <v/>
      </c>
      <c r="Q2284" s="123">
        <f>IF('表格编辑 '!S2286="","",'表格编辑 '!S2286)</f>
        <v>320</v>
      </c>
      <c r="R2284" s="123" t="str">
        <f>IF('表格编辑 '!T2286="","",'表格编辑 '!T2286)</f>
        <v/>
      </c>
      <c r="S2284" s="123" t="str">
        <f>IF('表格编辑 '!U2286="","",'表格编辑 '!U2286)</f>
        <v/>
      </c>
      <c r="T2284" s="123" t="str">
        <f>IF('表格编辑 '!V2286="","",'表格编辑 '!V2286)</f>
        <v/>
      </c>
      <c r="U2284" s="123" t="str">
        <f>IF('表格编辑 '!W2286="","",'表格编辑 '!W2286)</f>
        <v/>
      </c>
      <c r="V2284" s="123" t="str">
        <f>IF('表格编辑 '!X2286="","",'表格编辑 '!X2286)</f>
        <v/>
      </c>
      <c r="W2284" s="123" t="str">
        <f>IF('表格编辑 '!Y2286="","",'表格编辑 '!Y2286)</f>
        <v/>
      </c>
      <c r="X2284" s="123" t="str">
        <f>IF('表格编辑 '!Z2286="","",'表格编辑 '!Z2286)</f>
        <v/>
      </c>
      <c r="Y2284" s="123" t="str">
        <f>IF('表格编辑 '!AA2286="","",'表格编辑 '!AA2286)</f>
        <v/>
      </c>
      <c r="Z2284" s="123" t="str">
        <f>IF('表格编辑 '!AB2286="","",'表格编辑 '!AB2286)</f>
        <v/>
      </c>
      <c r="AA2284" s="123" t="str">
        <f>IF('表格编辑 '!AC2286="","",'表格编辑 '!AC2286)</f>
        <v/>
      </c>
      <c r="AB2284" s="123" t="str">
        <f>IF('表格编辑 '!AD2286="","",'表格编辑 '!AD2286)</f>
        <v/>
      </c>
      <c r="AC2284" s="123" t="str">
        <f>IF('表格编辑 '!AE2286="","",'表格编辑 '!AE2286)</f>
        <v/>
      </c>
      <c r="AD2284" s="123">
        <f>IF('表格编辑 '!AF2286="","",'表格编辑 '!AF2286)</f>
        <v>241096</v>
      </c>
    </row>
    <row r="2285" spans="1:30">
      <c r="A2285" s="123">
        <f>IF('表格编辑 '!A2287="","",'表格编辑 '!A2287)</f>
        <v>32097</v>
      </c>
      <c r="B2285" s="123">
        <f>IF('表格编辑 '!B2287="","",'表格编辑 '!B2287)</f>
        <v>10155</v>
      </c>
      <c r="C2285" s="123">
        <f>IF('表格编辑 '!E2287="","",'表格编辑 '!E2287)</f>
        <v>54</v>
      </c>
      <c r="D2285" s="123" t="str">
        <f>IF('表格编辑 '!F2287="","",'表格编辑 '!F2287)</f>
        <v>AI_born_event(RECEIVER, ARG0, ARG1, ARG2, ARG3,ARG4)</v>
      </c>
      <c r="E2285" s="123" t="str">
        <f>IF('表格编辑 '!G2287="","",'表格编辑 '!G2287)</f>
        <v>AI_update_event(RECEIVER, ARG0, ARG1, ARG2, ARG3,ARG4)</v>
      </c>
      <c r="F2285" s="123" t="str">
        <f>IF('表格编辑 '!H2287="","",'表格编辑 '!H2287)</f>
        <v/>
      </c>
      <c r="G2285" s="123" t="str">
        <f>IF('表格编辑 '!I2287="","",'表格编辑 '!I2287)</f>
        <v/>
      </c>
      <c r="H2285" s="123" t="str">
        <f>IF('表格编辑 '!J2287="","",'表格编辑 '!J2287)</f>
        <v>test_deadth_event(RECEIVER, ARG0, ARG1, ARG2, ARG3,ARG4)</v>
      </c>
      <c r="I2285" s="123">
        <f>IF('表格编辑 '!K2287="","",'表格编辑 '!K2287)</f>
        <v>1</v>
      </c>
      <c r="J2285" s="123">
        <f>IF('表格编辑 '!L2287="","",'表格编辑 '!L2287)</f>
        <v>0</v>
      </c>
      <c r="K2285" s="123">
        <f>IF('表格编辑 '!M2287="","",'表格编辑 '!M2287)</f>
        <v>1620</v>
      </c>
      <c r="L2285" s="123" t="str">
        <f>IF('表格编辑 '!N2287="","",'表格编辑 '!N2287)</f>
        <v/>
      </c>
      <c r="M2285" s="123" t="str">
        <f>IF('表格编辑 '!O2287="","",'表格编辑 '!O2287)</f>
        <v/>
      </c>
      <c r="N2285" s="123" t="str">
        <f>IF('表格编辑 '!P2287="","",'表格编辑 '!P2287)</f>
        <v/>
      </c>
      <c r="O2285" s="123" t="str">
        <f>IF('表格编辑 '!Q2287="","",'表格编辑 '!Q2287)</f>
        <v/>
      </c>
      <c r="P2285" s="123" t="str">
        <f>IF('表格编辑 '!R2287="","",'表格编辑 '!R2287)</f>
        <v/>
      </c>
      <c r="Q2285" s="123">
        <f>IF('表格编辑 '!S2287="","",'表格编辑 '!S2287)</f>
        <v>320</v>
      </c>
      <c r="R2285" s="123" t="str">
        <f>IF('表格编辑 '!T2287="","",'表格编辑 '!T2287)</f>
        <v/>
      </c>
      <c r="S2285" s="123" t="str">
        <f>IF('表格编辑 '!U2287="","",'表格编辑 '!U2287)</f>
        <v/>
      </c>
      <c r="T2285" s="123" t="str">
        <f>IF('表格编辑 '!V2287="","",'表格编辑 '!V2287)</f>
        <v/>
      </c>
      <c r="U2285" s="123" t="str">
        <f>IF('表格编辑 '!W2287="","",'表格编辑 '!W2287)</f>
        <v/>
      </c>
      <c r="V2285" s="123" t="str">
        <f>IF('表格编辑 '!X2287="","",'表格编辑 '!X2287)</f>
        <v/>
      </c>
      <c r="W2285" s="123" t="str">
        <f>IF('表格编辑 '!Y2287="","",'表格编辑 '!Y2287)</f>
        <v/>
      </c>
      <c r="X2285" s="123" t="str">
        <f>IF('表格编辑 '!Z2287="","",'表格编辑 '!Z2287)</f>
        <v/>
      </c>
      <c r="Y2285" s="123" t="str">
        <f>IF('表格编辑 '!AA2287="","",'表格编辑 '!AA2287)</f>
        <v/>
      </c>
      <c r="Z2285" s="123" t="str">
        <f>IF('表格编辑 '!AB2287="","",'表格编辑 '!AB2287)</f>
        <v/>
      </c>
      <c r="AA2285" s="123" t="str">
        <f>IF('表格编辑 '!AC2287="","",'表格编辑 '!AC2287)</f>
        <v/>
      </c>
      <c r="AB2285" s="123" t="str">
        <f>IF('表格编辑 '!AD2287="","",'表格编辑 '!AD2287)</f>
        <v/>
      </c>
      <c r="AC2285" s="123" t="str">
        <f>IF('表格编辑 '!AE2287="","",'表格编辑 '!AE2287)</f>
        <v/>
      </c>
      <c r="AD2285" s="123">
        <f>IF('表格编辑 '!AF2287="","",'表格编辑 '!AF2287)</f>
        <v>241097</v>
      </c>
    </row>
    <row r="2286" spans="1:30">
      <c r="A2286" s="123">
        <f>IF('表格编辑 '!A2288="","",'表格编辑 '!A2288)</f>
        <v>32098</v>
      </c>
      <c r="B2286" s="123">
        <f>IF('表格编辑 '!B2288="","",'表格编辑 '!B2288)</f>
        <v>10125</v>
      </c>
      <c r="C2286" s="123">
        <f>IF('表格编辑 '!E2288="","",'表格编辑 '!E2288)</f>
        <v>54</v>
      </c>
      <c r="D2286" s="123" t="str">
        <f>IF('表格编辑 '!F2288="","",'表格编辑 '!F2288)</f>
        <v>AI_born_event(RECEIVER, ARG0, ARG1, ARG2, ARG3,ARG4)</v>
      </c>
      <c r="E2286" s="123" t="str">
        <f>IF('表格编辑 '!G2288="","",'表格编辑 '!G2288)</f>
        <v>AI_update_event(RECEIVER, ARG0, ARG1, ARG2, ARG3,ARG4)</v>
      </c>
      <c r="F2286" s="123" t="str">
        <f>IF('表格编辑 '!H2288="","",'表格编辑 '!H2288)</f>
        <v/>
      </c>
      <c r="G2286" s="123" t="str">
        <f>IF('表格编辑 '!I2288="","",'表格编辑 '!I2288)</f>
        <v/>
      </c>
      <c r="H2286" s="123" t="str">
        <f>IF('表格编辑 '!J2288="","",'表格编辑 '!J2288)</f>
        <v>test_deadth_event(RECEIVER, ARG0, ARG1, ARG2, ARG3,ARG4)</v>
      </c>
      <c r="I2286" s="123">
        <f>IF('表格编辑 '!K2288="","",'表格编辑 '!K2288)</f>
        <v>1</v>
      </c>
      <c r="J2286" s="123">
        <f>IF('表格编辑 '!L2288="","",'表格编辑 '!L2288)</f>
        <v>0</v>
      </c>
      <c r="K2286" s="123">
        <f>IF('表格编辑 '!M2288="","",'表格编辑 '!M2288)</f>
        <v>1620</v>
      </c>
      <c r="L2286" s="123" t="str">
        <f>IF('表格编辑 '!N2288="","",'表格编辑 '!N2288)</f>
        <v/>
      </c>
      <c r="M2286" s="123" t="str">
        <f>IF('表格编辑 '!O2288="","",'表格编辑 '!O2288)</f>
        <v/>
      </c>
      <c r="N2286" s="123" t="str">
        <f>IF('表格编辑 '!P2288="","",'表格编辑 '!P2288)</f>
        <v/>
      </c>
      <c r="O2286" s="123" t="str">
        <f>IF('表格编辑 '!Q2288="","",'表格编辑 '!Q2288)</f>
        <v/>
      </c>
      <c r="P2286" s="123" t="str">
        <f>IF('表格编辑 '!R2288="","",'表格编辑 '!R2288)</f>
        <v/>
      </c>
      <c r="Q2286" s="123">
        <f>IF('表格编辑 '!S2288="","",'表格编辑 '!S2288)</f>
        <v>320</v>
      </c>
      <c r="R2286" s="123" t="str">
        <f>IF('表格编辑 '!T2288="","",'表格编辑 '!T2288)</f>
        <v/>
      </c>
      <c r="S2286" s="123" t="str">
        <f>IF('表格编辑 '!U2288="","",'表格编辑 '!U2288)</f>
        <v/>
      </c>
      <c r="T2286" s="123" t="str">
        <f>IF('表格编辑 '!V2288="","",'表格编辑 '!V2288)</f>
        <v/>
      </c>
      <c r="U2286" s="123" t="str">
        <f>IF('表格编辑 '!W2288="","",'表格编辑 '!W2288)</f>
        <v/>
      </c>
      <c r="V2286" s="123" t="str">
        <f>IF('表格编辑 '!X2288="","",'表格编辑 '!X2288)</f>
        <v/>
      </c>
      <c r="W2286" s="123" t="str">
        <f>IF('表格编辑 '!Y2288="","",'表格编辑 '!Y2288)</f>
        <v/>
      </c>
      <c r="X2286" s="123" t="str">
        <f>IF('表格编辑 '!Z2288="","",'表格编辑 '!Z2288)</f>
        <v/>
      </c>
      <c r="Y2286" s="123" t="str">
        <f>IF('表格编辑 '!AA2288="","",'表格编辑 '!AA2288)</f>
        <v/>
      </c>
      <c r="Z2286" s="123" t="str">
        <f>IF('表格编辑 '!AB2288="","",'表格编辑 '!AB2288)</f>
        <v/>
      </c>
      <c r="AA2286" s="123" t="str">
        <f>IF('表格编辑 '!AC2288="","",'表格编辑 '!AC2288)</f>
        <v/>
      </c>
      <c r="AB2286" s="123" t="str">
        <f>IF('表格编辑 '!AD2288="","",'表格编辑 '!AD2288)</f>
        <v/>
      </c>
      <c r="AC2286" s="123" t="str">
        <f>IF('表格编辑 '!AE2288="","",'表格编辑 '!AE2288)</f>
        <v/>
      </c>
      <c r="AD2286" s="123">
        <f>IF('表格编辑 '!AF2288="","",'表格编辑 '!AF2288)</f>
        <v>241098</v>
      </c>
    </row>
    <row r="2287" spans="1:30">
      <c r="A2287" s="123">
        <f>IF('表格编辑 '!A2289="","",'表格编辑 '!A2289)</f>
        <v>32099</v>
      </c>
      <c r="B2287" s="123">
        <f>IF('表格编辑 '!B2289="","",'表格编辑 '!B2289)</f>
        <v>10035</v>
      </c>
      <c r="C2287" s="123">
        <f>IF('表格编辑 '!E2289="","",'表格编辑 '!E2289)</f>
        <v>54</v>
      </c>
      <c r="D2287" s="123" t="str">
        <f>IF('表格编辑 '!F2289="","",'表格编辑 '!F2289)</f>
        <v>AI_born_event(RECEIVER, ARG0, ARG1, ARG2, ARG3,ARG4)</v>
      </c>
      <c r="E2287" s="123" t="str">
        <f>IF('表格编辑 '!G2289="","",'表格编辑 '!G2289)</f>
        <v>AI_update_event(RECEIVER, ARG0, ARG1, ARG2, ARG3,ARG4)</v>
      </c>
      <c r="F2287" s="123" t="str">
        <f>IF('表格编辑 '!H2289="","",'表格编辑 '!H2289)</f>
        <v/>
      </c>
      <c r="G2287" s="123" t="str">
        <f>IF('表格编辑 '!I2289="","",'表格编辑 '!I2289)</f>
        <v/>
      </c>
      <c r="H2287" s="123" t="str">
        <f>IF('表格编辑 '!J2289="","",'表格编辑 '!J2289)</f>
        <v>test_deadth_event(RECEIVER, ARG0, ARG1, ARG2, ARG3,ARG4)</v>
      </c>
      <c r="I2287" s="123">
        <f>IF('表格编辑 '!K2289="","",'表格编辑 '!K2289)</f>
        <v>1</v>
      </c>
      <c r="J2287" s="123">
        <f>IF('表格编辑 '!L2289="","",'表格编辑 '!L2289)</f>
        <v>0</v>
      </c>
      <c r="K2287" s="123">
        <f>IF('表格编辑 '!M2289="","",'表格编辑 '!M2289)</f>
        <v>1620</v>
      </c>
      <c r="L2287" s="123" t="str">
        <f>IF('表格编辑 '!N2289="","",'表格编辑 '!N2289)</f>
        <v/>
      </c>
      <c r="M2287" s="123" t="str">
        <f>IF('表格编辑 '!O2289="","",'表格编辑 '!O2289)</f>
        <v/>
      </c>
      <c r="N2287" s="123" t="str">
        <f>IF('表格编辑 '!P2289="","",'表格编辑 '!P2289)</f>
        <v/>
      </c>
      <c r="O2287" s="123" t="str">
        <f>IF('表格编辑 '!Q2289="","",'表格编辑 '!Q2289)</f>
        <v/>
      </c>
      <c r="P2287" s="123" t="str">
        <f>IF('表格编辑 '!R2289="","",'表格编辑 '!R2289)</f>
        <v/>
      </c>
      <c r="Q2287" s="123">
        <f>IF('表格编辑 '!S2289="","",'表格编辑 '!S2289)</f>
        <v>320</v>
      </c>
      <c r="R2287" s="123" t="str">
        <f>IF('表格编辑 '!T2289="","",'表格编辑 '!T2289)</f>
        <v/>
      </c>
      <c r="S2287" s="123" t="str">
        <f>IF('表格编辑 '!U2289="","",'表格编辑 '!U2289)</f>
        <v/>
      </c>
      <c r="T2287" s="123" t="str">
        <f>IF('表格编辑 '!V2289="","",'表格编辑 '!V2289)</f>
        <v/>
      </c>
      <c r="U2287" s="123" t="str">
        <f>IF('表格编辑 '!W2289="","",'表格编辑 '!W2289)</f>
        <v/>
      </c>
      <c r="V2287" s="123" t="str">
        <f>IF('表格编辑 '!X2289="","",'表格编辑 '!X2289)</f>
        <v/>
      </c>
      <c r="W2287" s="123" t="str">
        <f>IF('表格编辑 '!Y2289="","",'表格编辑 '!Y2289)</f>
        <v/>
      </c>
      <c r="X2287" s="123" t="str">
        <f>IF('表格编辑 '!Z2289="","",'表格编辑 '!Z2289)</f>
        <v/>
      </c>
      <c r="Y2287" s="123" t="str">
        <f>IF('表格编辑 '!AA2289="","",'表格编辑 '!AA2289)</f>
        <v/>
      </c>
      <c r="Z2287" s="123" t="str">
        <f>IF('表格编辑 '!AB2289="","",'表格编辑 '!AB2289)</f>
        <v/>
      </c>
      <c r="AA2287" s="123" t="str">
        <f>IF('表格编辑 '!AC2289="","",'表格编辑 '!AC2289)</f>
        <v/>
      </c>
      <c r="AB2287" s="123" t="str">
        <f>IF('表格编辑 '!AD2289="","",'表格编辑 '!AD2289)</f>
        <v/>
      </c>
      <c r="AC2287" s="123" t="str">
        <f>IF('表格编辑 '!AE2289="","",'表格编辑 '!AE2289)</f>
        <v/>
      </c>
      <c r="AD2287" s="123">
        <f>IF('表格编辑 '!AF2289="","",'表格编辑 '!AF2289)</f>
        <v>241099</v>
      </c>
    </row>
    <row r="2288" spans="1:30">
      <c r="A2288" s="123">
        <f>IF('表格编辑 '!A2290="","",'表格编辑 '!A2290)</f>
        <v>32100</v>
      </c>
      <c r="B2288" s="123">
        <f>IF('表格编辑 '!B2290="","",'表格编辑 '!B2290)</f>
        <v>10035</v>
      </c>
      <c r="C2288" s="123">
        <f>IF('表格编辑 '!E2290="","",'表格编辑 '!E2290)</f>
        <v>54</v>
      </c>
      <c r="D2288" s="123" t="str">
        <f>IF('表格编辑 '!F2290="","",'表格编辑 '!F2290)</f>
        <v>AI_born_event(RECEIVER, ARG0, ARG1, ARG2, ARG3,ARG4)</v>
      </c>
      <c r="E2288" s="123" t="str">
        <f>IF('表格编辑 '!G2290="","",'表格编辑 '!G2290)</f>
        <v>AI_update_event(RECEIVER, ARG0, ARG1, ARG2, ARG3,ARG4)</v>
      </c>
      <c r="F2288" s="123" t="str">
        <f>IF('表格编辑 '!H2290="","",'表格编辑 '!H2290)</f>
        <v/>
      </c>
      <c r="G2288" s="123" t="str">
        <f>IF('表格编辑 '!I2290="","",'表格编辑 '!I2290)</f>
        <v/>
      </c>
      <c r="H2288" s="123" t="str">
        <f>IF('表格编辑 '!J2290="","",'表格编辑 '!J2290)</f>
        <v>test_deadth_event(RECEIVER, ARG0, ARG1, ARG2, ARG3,ARG4)</v>
      </c>
      <c r="I2288" s="123">
        <f>IF('表格编辑 '!K2290="","",'表格编辑 '!K2290)</f>
        <v>1</v>
      </c>
      <c r="J2288" s="123">
        <f>IF('表格编辑 '!L2290="","",'表格编辑 '!L2290)</f>
        <v>0</v>
      </c>
      <c r="K2288" s="123">
        <f>IF('表格编辑 '!M2290="","",'表格编辑 '!M2290)</f>
        <v>1620</v>
      </c>
      <c r="L2288" s="123" t="str">
        <f>IF('表格编辑 '!N2290="","",'表格编辑 '!N2290)</f>
        <v/>
      </c>
      <c r="M2288" s="123" t="str">
        <f>IF('表格编辑 '!O2290="","",'表格编辑 '!O2290)</f>
        <v/>
      </c>
      <c r="N2288" s="123" t="str">
        <f>IF('表格编辑 '!P2290="","",'表格编辑 '!P2290)</f>
        <v/>
      </c>
      <c r="O2288" s="123" t="str">
        <f>IF('表格编辑 '!Q2290="","",'表格编辑 '!Q2290)</f>
        <v/>
      </c>
      <c r="P2288" s="123" t="str">
        <f>IF('表格编辑 '!R2290="","",'表格编辑 '!R2290)</f>
        <v/>
      </c>
      <c r="Q2288" s="123">
        <f>IF('表格编辑 '!S2290="","",'表格编辑 '!S2290)</f>
        <v>320</v>
      </c>
      <c r="R2288" s="123" t="str">
        <f>IF('表格编辑 '!T2290="","",'表格编辑 '!T2290)</f>
        <v/>
      </c>
      <c r="S2288" s="123" t="str">
        <f>IF('表格编辑 '!U2290="","",'表格编辑 '!U2290)</f>
        <v/>
      </c>
      <c r="T2288" s="123" t="str">
        <f>IF('表格编辑 '!V2290="","",'表格编辑 '!V2290)</f>
        <v/>
      </c>
      <c r="U2288" s="123" t="str">
        <f>IF('表格编辑 '!W2290="","",'表格编辑 '!W2290)</f>
        <v/>
      </c>
      <c r="V2288" s="123" t="str">
        <f>IF('表格编辑 '!X2290="","",'表格编辑 '!X2290)</f>
        <v/>
      </c>
      <c r="W2288" s="123" t="str">
        <f>IF('表格编辑 '!Y2290="","",'表格编辑 '!Y2290)</f>
        <v/>
      </c>
      <c r="X2288" s="123" t="str">
        <f>IF('表格编辑 '!Z2290="","",'表格编辑 '!Z2290)</f>
        <v/>
      </c>
      <c r="Y2288" s="123" t="str">
        <f>IF('表格编辑 '!AA2290="","",'表格编辑 '!AA2290)</f>
        <v/>
      </c>
      <c r="Z2288" s="123" t="str">
        <f>IF('表格编辑 '!AB2290="","",'表格编辑 '!AB2290)</f>
        <v/>
      </c>
      <c r="AA2288" s="123" t="str">
        <f>IF('表格编辑 '!AC2290="","",'表格编辑 '!AC2290)</f>
        <v/>
      </c>
      <c r="AB2288" s="123" t="str">
        <f>IF('表格编辑 '!AD2290="","",'表格编辑 '!AD2290)</f>
        <v/>
      </c>
      <c r="AC2288" s="123" t="str">
        <f>IF('表格编辑 '!AE2290="","",'表格编辑 '!AE2290)</f>
        <v/>
      </c>
      <c r="AD2288" s="123">
        <f>IF('表格编辑 '!AF2290="","",'表格编辑 '!AF2290)</f>
        <v>241100</v>
      </c>
    </row>
    <row r="2289" spans="1:30">
      <c r="A2289" s="123">
        <f>IF('表格编辑 '!A2291="","",'表格编辑 '!A2291)</f>
        <v>32101</v>
      </c>
      <c r="B2289" s="123">
        <f>IF('表格编辑 '!B2291="","",'表格编辑 '!B2291)</f>
        <v>10101</v>
      </c>
      <c r="C2289" s="123">
        <f>IF('表格编辑 '!E2291="","",'表格编辑 '!E2291)</f>
        <v>54</v>
      </c>
      <c r="D2289" s="123" t="str">
        <f>IF('表格编辑 '!F2291="","",'表格编辑 '!F2291)</f>
        <v>AI_born_event(RECEIVER, ARG0, ARG1, ARG2, ARG3,ARG4)</v>
      </c>
      <c r="E2289" s="123" t="str">
        <f>IF('表格编辑 '!G2291="","",'表格编辑 '!G2291)</f>
        <v>AI_update_event(RECEIVER, ARG0, ARG1, ARG2, ARG3,ARG4)</v>
      </c>
      <c r="F2289" s="123" t="str">
        <f>IF('表格编辑 '!H2291="","",'表格编辑 '!H2291)</f>
        <v/>
      </c>
      <c r="G2289" s="123" t="str">
        <f>IF('表格编辑 '!I2291="","",'表格编辑 '!I2291)</f>
        <v/>
      </c>
      <c r="H2289" s="123" t="str">
        <f>IF('表格编辑 '!J2291="","",'表格编辑 '!J2291)</f>
        <v>test_deadth_event(RECEIVER, ARG0, ARG1, ARG2, ARG3,ARG4)</v>
      </c>
      <c r="I2289" s="123">
        <f>IF('表格编辑 '!K2291="","",'表格编辑 '!K2291)</f>
        <v>1</v>
      </c>
      <c r="J2289" s="123">
        <f>IF('表格编辑 '!L2291="","",'表格编辑 '!L2291)</f>
        <v>0</v>
      </c>
      <c r="K2289" s="123">
        <f>IF('表格编辑 '!M2291="","",'表格编辑 '!M2291)</f>
        <v>1620</v>
      </c>
      <c r="L2289" s="123" t="str">
        <f>IF('表格编辑 '!N2291="","",'表格编辑 '!N2291)</f>
        <v/>
      </c>
      <c r="M2289" s="123" t="str">
        <f>IF('表格编辑 '!O2291="","",'表格编辑 '!O2291)</f>
        <v/>
      </c>
      <c r="N2289" s="123" t="str">
        <f>IF('表格编辑 '!P2291="","",'表格编辑 '!P2291)</f>
        <v/>
      </c>
      <c r="O2289" s="123" t="str">
        <f>IF('表格编辑 '!Q2291="","",'表格编辑 '!Q2291)</f>
        <v/>
      </c>
      <c r="P2289" s="123" t="str">
        <f>IF('表格编辑 '!R2291="","",'表格编辑 '!R2291)</f>
        <v/>
      </c>
      <c r="Q2289" s="123">
        <f>IF('表格编辑 '!S2291="","",'表格编辑 '!S2291)</f>
        <v>320</v>
      </c>
      <c r="R2289" s="123" t="str">
        <f>IF('表格编辑 '!T2291="","",'表格编辑 '!T2291)</f>
        <v/>
      </c>
      <c r="S2289" s="123" t="str">
        <f>IF('表格编辑 '!U2291="","",'表格编辑 '!U2291)</f>
        <v/>
      </c>
      <c r="T2289" s="123" t="str">
        <f>IF('表格编辑 '!V2291="","",'表格编辑 '!V2291)</f>
        <v/>
      </c>
      <c r="U2289" s="123" t="str">
        <f>IF('表格编辑 '!W2291="","",'表格编辑 '!W2291)</f>
        <v/>
      </c>
      <c r="V2289" s="123" t="str">
        <f>IF('表格编辑 '!X2291="","",'表格编辑 '!X2291)</f>
        <v/>
      </c>
      <c r="W2289" s="123" t="str">
        <f>IF('表格编辑 '!Y2291="","",'表格编辑 '!Y2291)</f>
        <v/>
      </c>
      <c r="X2289" s="123" t="str">
        <f>IF('表格编辑 '!Z2291="","",'表格编辑 '!Z2291)</f>
        <v/>
      </c>
      <c r="Y2289" s="123" t="str">
        <f>IF('表格编辑 '!AA2291="","",'表格编辑 '!AA2291)</f>
        <v/>
      </c>
      <c r="Z2289" s="123" t="str">
        <f>IF('表格编辑 '!AB2291="","",'表格编辑 '!AB2291)</f>
        <v/>
      </c>
      <c r="AA2289" s="123" t="str">
        <f>IF('表格编辑 '!AC2291="","",'表格编辑 '!AC2291)</f>
        <v/>
      </c>
      <c r="AB2289" s="123" t="str">
        <f>IF('表格编辑 '!AD2291="","",'表格编辑 '!AD2291)</f>
        <v/>
      </c>
      <c r="AC2289" s="123" t="str">
        <f>IF('表格编辑 '!AE2291="","",'表格编辑 '!AE2291)</f>
        <v/>
      </c>
      <c r="AD2289" s="123">
        <f>IF('表格编辑 '!AF2291="","",'表格编辑 '!AF2291)</f>
        <v>241101</v>
      </c>
    </row>
    <row r="2290" spans="1:30">
      <c r="A2290" s="123">
        <f>IF('表格编辑 '!A2292="","",'表格编辑 '!A2292)</f>
        <v>32102</v>
      </c>
      <c r="B2290" s="123">
        <f>IF('表格编辑 '!B2292="","",'表格编辑 '!B2292)</f>
        <v>10152</v>
      </c>
      <c r="C2290" s="123">
        <f>IF('表格编辑 '!E2292="","",'表格编辑 '!E2292)</f>
        <v>54</v>
      </c>
      <c r="D2290" s="123" t="str">
        <f>IF('表格编辑 '!F2292="","",'表格编辑 '!F2292)</f>
        <v>AI_born_event(RECEIVER, ARG0, ARG1, ARG2, ARG3,ARG4)</v>
      </c>
      <c r="E2290" s="123" t="str">
        <f>IF('表格编辑 '!G2292="","",'表格编辑 '!G2292)</f>
        <v>AI_update_event(RECEIVER, ARG0, ARG1, ARG2, ARG3,ARG4)</v>
      </c>
      <c r="F2290" s="123" t="str">
        <f>IF('表格编辑 '!H2292="","",'表格编辑 '!H2292)</f>
        <v/>
      </c>
      <c r="G2290" s="123" t="str">
        <f>IF('表格编辑 '!I2292="","",'表格编辑 '!I2292)</f>
        <v/>
      </c>
      <c r="H2290" s="123" t="str">
        <f>IF('表格编辑 '!J2292="","",'表格编辑 '!J2292)</f>
        <v>test_deadth_event(RECEIVER, ARG0, ARG1, ARG2, ARG3,ARG4)</v>
      </c>
      <c r="I2290" s="123">
        <f>IF('表格编辑 '!K2292="","",'表格编辑 '!K2292)</f>
        <v>1</v>
      </c>
      <c r="J2290" s="123">
        <f>IF('表格编辑 '!L2292="","",'表格编辑 '!L2292)</f>
        <v>0</v>
      </c>
      <c r="K2290" s="123">
        <f>IF('表格编辑 '!M2292="","",'表格编辑 '!M2292)</f>
        <v>1620</v>
      </c>
      <c r="L2290" s="123" t="str">
        <f>IF('表格编辑 '!N2292="","",'表格编辑 '!N2292)</f>
        <v/>
      </c>
      <c r="M2290" s="123" t="str">
        <f>IF('表格编辑 '!O2292="","",'表格编辑 '!O2292)</f>
        <v/>
      </c>
      <c r="N2290" s="123" t="str">
        <f>IF('表格编辑 '!P2292="","",'表格编辑 '!P2292)</f>
        <v/>
      </c>
      <c r="O2290" s="123" t="str">
        <f>IF('表格编辑 '!Q2292="","",'表格编辑 '!Q2292)</f>
        <v/>
      </c>
      <c r="P2290" s="123" t="str">
        <f>IF('表格编辑 '!R2292="","",'表格编辑 '!R2292)</f>
        <v/>
      </c>
      <c r="Q2290" s="123">
        <f>IF('表格编辑 '!S2292="","",'表格编辑 '!S2292)</f>
        <v>320</v>
      </c>
      <c r="R2290" s="123" t="str">
        <f>IF('表格编辑 '!T2292="","",'表格编辑 '!T2292)</f>
        <v/>
      </c>
      <c r="S2290" s="123" t="str">
        <f>IF('表格编辑 '!U2292="","",'表格编辑 '!U2292)</f>
        <v/>
      </c>
      <c r="T2290" s="123" t="str">
        <f>IF('表格编辑 '!V2292="","",'表格编辑 '!V2292)</f>
        <v/>
      </c>
      <c r="U2290" s="123" t="str">
        <f>IF('表格编辑 '!W2292="","",'表格编辑 '!W2292)</f>
        <v/>
      </c>
      <c r="V2290" s="123" t="str">
        <f>IF('表格编辑 '!X2292="","",'表格编辑 '!X2292)</f>
        <v/>
      </c>
      <c r="W2290" s="123" t="str">
        <f>IF('表格编辑 '!Y2292="","",'表格编辑 '!Y2292)</f>
        <v/>
      </c>
      <c r="X2290" s="123" t="str">
        <f>IF('表格编辑 '!Z2292="","",'表格编辑 '!Z2292)</f>
        <v/>
      </c>
      <c r="Y2290" s="123" t="str">
        <f>IF('表格编辑 '!AA2292="","",'表格编辑 '!AA2292)</f>
        <v/>
      </c>
      <c r="Z2290" s="123" t="str">
        <f>IF('表格编辑 '!AB2292="","",'表格编辑 '!AB2292)</f>
        <v/>
      </c>
      <c r="AA2290" s="123" t="str">
        <f>IF('表格编辑 '!AC2292="","",'表格编辑 '!AC2292)</f>
        <v/>
      </c>
      <c r="AB2290" s="123" t="str">
        <f>IF('表格编辑 '!AD2292="","",'表格编辑 '!AD2292)</f>
        <v/>
      </c>
      <c r="AC2290" s="123" t="str">
        <f>IF('表格编辑 '!AE2292="","",'表格编辑 '!AE2292)</f>
        <v/>
      </c>
      <c r="AD2290" s="123">
        <f>IF('表格编辑 '!AF2292="","",'表格编辑 '!AF2292)</f>
        <v>241102</v>
      </c>
    </row>
    <row r="2291" spans="1:30">
      <c r="A2291" s="123">
        <f>IF('表格编辑 '!A2293="","",'表格编辑 '!A2293)</f>
        <v>32103</v>
      </c>
      <c r="B2291" s="123">
        <f>IF('表格编辑 '!B2293="","",'表格编辑 '!B2293)</f>
        <v>10100</v>
      </c>
      <c r="C2291" s="123">
        <f>IF('表格编辑 '!E2293="","",'表格编辑 '!E2293)</f>
        <v>54</v>
      </c>
      <c r="D2291" s="123" t="str">
        <f>IF('表格编辑 '!F2293="","",'表格编辑 '!F2293)</f>
        <v>AI_born_event(RECEIVER, ARG0, ARG1, ARG2, ARG3,ARG4)</v>
      </c>
      <c r="E2291" s="123" t="str">
        <f>IF('表格编辑 '!G2293="","",'表格编辑 '!G2293)</f>
        <v>AI_update_event(RECEIVER, ARG0, ARG1, ARG2, ARG3,ARG4)</v>
      </c>
      <c r="F2291" s="123" t="str">
        <f>IF('表格编辑 '!H2293="","",'表格编辑 '!H2293)</f>
        <v/>
      </c>
      <c r="G2291" s="123" t="str">
        <f>IF('表格编辑 '!I2293="","",'表格编辑 '!I2293)</f>
        <v/>
      </c>
      <c r="H2291" s="123" t="str">
        <f>IF('表格编辑 '!J2293="","",'表格编辑 '!J2293)</f>
        <v>test_deadth_event(RECEIVER, ARG0, ARG1, ARG2, ARG3,ARG4)</v>
      </c>
      <c r="I2291" s="123">
        <f>IF('表格编辑 '!K2293="","",'表格编辑 '!K2293)</f>
        <v>1</v>
      </c>
      <c r="J2291" s="123">
        <f>IF('表格编辑 '!L2293="","",'表格编辑 '!L2293)</f>
        <v>0</v>
      </c>
      <c r="K2291" s="123">
        <f>IF('表格编辑 '!M2293="","",'表格编辑 '!M2293)</f>
        <v>1620</v>
      </c>
      <c r="L2291" s="123" t="str">
        <f>IF('表格编辑 '!N2293="","",'表格编辑 '!N2293)</f>
        <v/>
      </c>
      <c r="M2291" s="123" t="str">
        <f>IF('表格编辑 '!O2293="","",'表格编辑 '!O2293)</f>
        <v/>
      </c>
      <c r="N2291" s="123" t="str">
        <f>IF('表格编辑 '!P2293="","",'表格编辑 '!P2293)</f>
        <v/>
      </c>
      <c r="O2291" s="123" t="str">
        <f>IF('表格编辑 '!Q2293="","",'表格编辑 '!Q2293)</f>
        <v/>
      </c>
      <c r="P2291" s="123" t="str">
        <f>IF('表格编辑 '!R2293="","",'表格编辑 '!R2293)</f>
        <v/>
      </c>
      <c r="Q2291" s="123">
        <f>IF('表格编辑 '!S2293="","",'表格编辑 '!S2293)</f>
        <v>320</v>
      </c>
      <c r="R2291" s="123" t="str">
        <f>IF('表格编辑 '!T2293="","",'表格编辑 '!T2293)</f>
        <v/>
      </c>
      <c r="S2291" s="123" t="str">
        <f>IF('表格编辑 '!U2293="","",'表格编辑 '!U2293)</f>
        <v/>
      </c>
      <c r="T2291" s="123" t="str">
        <f>IF('表格编辑 '!V2293="","",'表格编辑 '!V2293)</f>
        <v/>
      </c>
      <c r="U2291" s="123" t="str">
        <f>IF('表格编辑 '!W2293="","",'表格编辑 '!W2293)</f>
        <v/>
      </c>
      <c r="V2291" s="123" t="str">
        <f>IF('表格编辑 '!X2293="","",'表格编辑 '!X2293)</f>
        <v/>
      </c>
      <c r="W2291" s="123" t="str">
        <f>IF('表格编辑 '!Y2293="","",'表格编辑 '!Y2293)</f>
        <v/>
      </c>
      <c r="X2291" s="123" t="str">
        <f>IF('表格编辑 '!Z2293="","",'表格编辑 '!Z2293)</f>
        <v/>
      </c>
      <c r="Y2291" s="123" t="str">
        <f>IF('表格编辑 '!AA2293="","",'表格编辑 '!AA2293)</f>
        <v/>
      </c>
      <c r="Z2291" s="123" t="str">
        <f>IF('表格编辑 '!AB2293="","",'表格编辑 '!AB2293)</f>
        <v/>
      </c>
      <c r="AA2291" s="123" t="str">
        <f>IF('表格编辑 '!AC2293="","",'表格编辑 '!AC2293)</f>
        <v/>
      </c>
      <c r="AB2291" s="123" t="str">
        <f>IF('表格编辑 '!AD2293="","",'表格编辑 '!AD2293)</f>
        <v/>
      </c>
      <c r="AC2291" s="123" t="str">
        <f>IF('表格编辑 '!AE2293="","",'表格编辑 '!AE2293)</f>
        <v/>
      </c>
      <c r="AD2291" s="123">
        <f>IF('表格编辑 '!AF2293="","",'表格编辑 '!AF2293)</f>
        <v>241103</v>
      </c>
    </row>
    <row r="2292" spans="1:30">
      <c r="A2292" s="123">
        <f>IF('表格编辑 '!A2294="","",'表格编辑 '!A2294)</f>
        <v>32104</v>
      </c>
      <c r="B2292" s="123">
        <f>IF('表格编辑 '!B2294="","",'表格编辑 '!B2294)</f>
        <v>10020</v>
      </c>
      <c r="C2292" s="123">
        <f>IF('表格编辑 '!E2294="","",'表格编辑 '!E2294)</f>
        <v>54</v>
      </c>
      <c r="D2292" s="123" t="str">
        <f>IF('表格编辑 '!F2294="","",'表格编辑 '!F2294)</f>
        <v>AI_born_event(RECEIVER, ARG0, ARG1, ARG2, ARG3,ARG4)</v>
      </c>
      <c r="E2292" s="123" t="str">
        <f>IF('表格编辑 '!G2294="","",'表格编辑 '!G2294)</f>
        <v>AI_update_event(RECEIVER, ARG0, ARG1, ARG2, ARG3,ARG4)</v>
      </c>
      <c r="F2292" s="123" t="str">
        <f>IF('表格编辑 '!H2294="","",'表格编辑 '!H2294)</f>
        <v/>
      </c>
      <c r="G2292" s="123" t="str">
        <f>IF('表格编辑 '!I2294="","",'表格编辑 '!I2294)</f>
        <v/>
      </c>
      <c r="H2292" s="123" t="str">
        <f>IF('表格编辑 '!J2294="","",'表格编辑 '!J2294)</f>
        <v>test_deadth_event(RECEIVER, ARG0, ARG1, ARG2, ARG3,ARG4)</v>
      </c>
      <c r="I2292" s="123">
        <f>IF('表格编辑 '!K2294="","",'表格编辑 '!K2294)</f>
        <v>1</v>
      </c>
      <c r="J2292" s="123">
        <f>IF('表格编辑 '!L2294="","",'表格编辑 '!L2294)</f>
        <v>0</v>
      </c>
      <c r="K2292" s="123">
        <f>IF('表格编辑 '!M2294="","",'表格编辑 '!M2294)</f>
        <v>1620</v>
      </c>
      <c r="L2292" s="123" t="str">
        <f>IF('表格编辑 '!N2294="","",'表格编辑 '!N2294)</f>
        <v/>
      </c>
      <c r="M2292" s="123" t="str">
        <f>IF('表格编辑 '!O2294="","",'表格编辑 '!O2294)</f>
        <v/>
      </c>
      <c r="N2292" s="123" t="str">
        <f>IF('表格编辑 '!P2294="","",'表格编辑 '!P2294)</f>
        <v/>
      </c>
      <c r="O2292" s="123" t="str">
        <f>IF('表格编辑 '!Q2294="","",'表格编辑 '!Q2294)</f>
        <v/>
      </c>
      <c r="P2292" s="123" t="str">
        <f>IF('表格编辑 '!R2294="","",'表格编辑 '!R2294)</f>
        <v/>
      </c>
      <c r="Q2292" s="123">
        <f>IF('表格编辑 '!S2294="","",'表格编辑 '!S2294)</f>
        <v>320</v>
      </c>
      <c r="R2292" s="123" t="str">
        <f>IF('表格编辑 '!T2294="","",'表格编辑 '!T2294)</f>
        <v/>
      </c>
      <c r="S2292" s="123" t="str">
        <f>IF('表格编辑 '!U2294="","",'表格编辑 '!U2294)</f>
        <v/>
      </c>
      <c r="T2292" s="123" t="str">
        <f>IF('表格编辑 '!V2294="","",'表格编辑 '!V2294)</f>
        <v/>
      </c>
      <c r="U2292" s="123" t="str">
        <f>IF('表格编辑 '!W2294="","",'表格编辑 '!W2294)</f>
        <v/>
      </c>
      <c r="V2292" s="123" t="str">
        <f>IF('表格编辑 '!X2294="","",'表格编辑 '!X2294)</f>
        <v/>
      </c>
      <c r="W2292" s="123" t="str">
        <f>IF('表格编辑 '!Y2294="","",'表格编辑 '!Y2294)</f>
        <v/>
      </c>
      <c r="X2292" s="123" t="str">
        <f>IF('表格编辑 '!Z2294="","",'表格编辑 '!Z2294)</f>
        <v/>
      </c>
      <c r="Y2292" s="123" t="str">
        <f>IF('表格编辑 '!AA2294="","",'表格编辑 '!AA2294)</f>
        <v/>
      </c>
      <c r="Z2292" s="123" t="str">
        <f>IF('表格编辑 '!AB2294="","",'表格编辑 '!AB2294)</f>
        <v/>
      </c>
      <c r="AA2292" s="123" t="str">
        <f>IF('表格编辑 '!AC2294="","",'表格编辑 '!AC2294)</f>
        <v/>
      </c>
      <c r="AB2292" s="123" t="str">
        <f>IF('表格编辑 '!AD2294="","",'表格编辑 '!AD2294)</f>
        <v/>
      </c>
      <c r="AC2292" s="123" t="str">
        <f>IF('表格编辑 '!AE2294="","",'表格编辑 '!AE2294)</f>
        <v/>
      </c>
      <c r="AD2292" s="123">
        <f>IF('表格编辑 '!AF2294="","",'表格编辑 '!AF2294)</f>
        <v>241104</v>
      </c>
    </row>
    <row r="2293" spans="1:30">
      <c r="A2293" s="123">
        <f>IF('表格编辑 '!A2295="","",'表格编辑 '!A2295)</f>
        <v>32105</v>
      </c>
      <c r="B2293" s="123">
        <f>IF('表格编辑 '!B2295="","",'表格编辑 '!B2295)</f>
        <v>10073</v>
      </c>
      <c r="C2293" s="123">
        <f>IF('表格编辑 '!E2295="","",'表格编辑 '!E2295)</f>
        <v>54</v>
      </c>
      <c r="D2293" s="123" t="str">
        <f>IF('表格编辑 '!F2295="","",'表格编辑 '!F2295)</f>
        <v>AI_born_event(RECEIVER, ARG0, ARG1, ARG2, ARG3,ARG4)</v>
      </c>
      <c r="E2293" s="123" t="str">
        <f>IF('表格编辑 '!G2295="","",'表格编辑 '!G2295)</f>
        <v>AI_update_event(RECEIVER, ARG0, ARG1, ARG2, ARG3,ARG4)</v>
      </c>
      <c r="F2293" s="123" t="str">
        <f>IF('表格编辑 '!H2295="","",'表格编辑 '!H2295)</f>
        <v/>
      </c>
      <c r="G2293" s="123" t="str">
        <f>IF('表格编辑 '!I2295="","",'表格编辑 '!I2295)</f>
        <v/>
      </c>
      <c r="H2293" s="123" t="str">
        <f>IF('表格编辑 '!J2295="","",'表格编辑 '!J2295)</f>
        <v>test_deadth_event(RECEIVER, ARG0, ARG1, ARG2, ARG3,ARG4)</v>
      </c>
      <c r="I2293" s="123">
        <f>IF('表格编辑 '!K2295="","",'表格编辑 '!K2295)</f>
        <v>1</v>
      </c>
      <c r="J2293" s="123">
        <f>IF('表格编辑 '!L2295="","",'表格编辑 '!L2295)</f>
        <v>0</v>
      </c>
      <c r="K2293" s="123">
        <f>IF('表格编辑 '!M2295="","",'表格编辑 '!M2295)</f>
        <v>1620</v>
      </c>
      <c r="L2293" s="123" t="str">
        <f>IF('表格编辑 '!N2295="","",'表格编辑 '!N2295)</f>
        <v/>
      </c>
      <c r="M2293" s="123" t="str">
        <f>IF('表格编辑 '!O2295="","",'表格编辑 '!O2295)</f>
        <v/>
      </c>
      <c r="N2293" s="123" t="str">
        <f>IF('表格编辑 '!P2295="","",'表格编辑 '!P2295)</f>
        <v/>
      </c>
      <c r="O2293" s="123" t="str">
        <f>IF('表格编辑 '!Q2295="","",'表格编辑 '!Q2295)</f>
        <v/>
      </c>
      <c r="P2293" s="123" t="str">
        <f>IF('表格编辑 '!R2295="","",'表格编辑 '!R2295)</f>
        <v/>
      </c>
      <c r="Q2293" s="123">
        <f>IF('表格编辑 '!S2295="","",'表格编辑 '!S2295)</f>
        <v>320</v>
      </c>
      <c r="R2293" s="123" t="str">
        <f>IF('表格编辑 '!T2295="","",'表格编辑 '!T2295)</f>
        <v/>
      </c>
      <c r="S2293" s="123" t="str">
        <f>IF('表格编辑 '!U2295="","",'表格编辑 '!U2295)</f>
        <v/>
      </c>
      <c r="T2293" s="123" t="str">
        <f>IF('表格编辑 '!V2295="","",'表格编辑 '!V2295)</f>
        <v/>
      </c>
      <c r="U2293" s="123" t="str">
        <f>IF('表格编辑 '!W2295="","",'表格编辑 '!W2295)</f>
        <v/>
      </c>
      <c r="V2293" s="123" t="str">
        <f>IF('表格编辑 '!X2295="","",'表格编辑 '!X2295)</f>
        <v/>
      </c>
      <c r="W2293" s="123" t="str">
        <f>IF('表格编辑 '!Y2295="","",'表格编辑 '!Y2295)</f>
        <v/>
      </c>
      <c r="X2293" s="123" t="str">
        <f>IF('表格编辑 '!Z2295="","",'表格编辑 '!Z2295)</f>
        <v/>
      </c>
      <c r="Y2293" s="123" t="str">
        <f>IF('表格编辑 '!AA2295="","",'表格编辑 '!AA2295)</f>
        <v/>
      </c>
      <c r="Z2293" s="123" t="str">
        <f>IF('表格编辑 '!AB2295="","",'表格编辑 '!AB2295)</f>
        <v/>
      </c>
      <c r="AA2293" s="123" t="str">
        <f>IF('表格编辑 '!AC2295="","",'表格编辑 '!AC2295)</f>
        <v/>
      </c>
      <c r="AB2293" s="123" t="str">
        <f>IF('表格编辑 '!AD2295="","",'表格编辑 '!AD2295)</f>
        <v/>
      </c>
      <c r="AC2293" s="123" t="str">
        <f>IF('表格编辑 '!AE2295="","",'表格编辑 '!AE2295)</f>
        <v/>
      </c>
      <c r="AD2293" s="123">
        <f>IF('表格编辑 '!AF2295="","",'表格编辑 '!AF2295)</f>
        <v>241105</v>
      </c>
    </row>
    <row r="2294" spans="1:30">
      <c r="A2294" s="123">
        <f>IF('表格编辑 '!A2296="","",'表格编辑 '!A2296)</f>
        <v>32106</v>
      </c>
      <c r="B2294" s="123">
        <f>IF('表格编辑 '!B2296="","",'表格编辑 '!B2296)</f>
        <v>10139</v>
      </c>
      <c r="C2294" s="123">
        <f>IF('表格编辑 '!E2296="","",'表格编辑 '!E2296)</f>
        <v>54</v>
      </c>
      <c r="D2294" s="123" t="str">
        <f>IF('表格编辑 '!F2296="","",'表格编辑 '!F2296)</f>
        <v>AI_born_event(RECEIVER, ARG0, ARG1, ARG2, ARG3,ARG4)</v>
      </c>
      <c r="E2294" s="123" t="str">
        <f>IF('表格编辑 '!G2296="","",'表格编辑 '!G2296)</f>
        <v>AI_update_event(RECEIVER, ARG0, ARG1, ARG2, ARG3,ARG4)</v>
      </c>
      <c r="F2294" s="123" t="str">
        <f>IF('表格编辑 '!H2296="","",'表格编辑 '!H2296)</f>
        <v/>
      </c>
      <c r="G2294" s="123" t="str">
        <f>IF('表格编辑 '!I2296="","",'表格编辑 '!I2296)</f>
        <v/>
      </c>
      <c r="H2294" s="123" t="str">
        <f>IF('表格编辑 '!J2296="","",'表格编辑 '!J2296)</f>
        <v>test_deadth_event(RECEIVER, ARG0, ARG1, ARG2, ARG3,ARG4)</v>
      </c>
      <c r="I2294" s="123">
        <f>IF('表格编辑 '!K2296="","",'表格编辑 '!K2296)</f>
        <v>1</v>
      </c>
      <c r="J2294" s="123">
        <f>IF('表格编辑 '!L2296="","",'表格编辑 '!L2296)</f>
        <v>0</v>
      </c>
      <c r="K2294" s="123">
        <f>IF('表格编辑 '!M2296="","",'表格编辑 '!M2296)</f>
        <v>1620</v>
      </c>
      <c r="L2294" s="123" t="str">
        <f>IF('表格编辑 '!N2296="","",'表格编辑 '!N2296)</f>
        <v/>
      </c>
      <c r="M2294" s="123" t="str">
        <f>IF('表格编辑 '!O2296="","",'表格编辑 '!O2296)</f>
        <v/>
      </c>
      <c r="N2294" s="123" t="str">
        <f>IF('表格编辑 '!P2296="","",'表格编辑 '!P2296)</f>
        <v/>
      </c>
      <c r="O2294" s="123" t="str">
        <f>IF('表格编辑 '!Q2296="","",'表格编辑 '!Q2296)</f>
        <v/>
      </c>
      <c r="P2294" s="123" t="str">
        <f>IF('表格编辑 '!R2296="","",'表格编辑 '!R2296)</f>
        <v/>
      </c>
      <c r="Q2294" s="123">
        <f>IF('表格编辑 '!S2296="","",'表格编辑 '!S2296)</f>
        <v>320</v>
      </c>
      <c r="R2294" s="123" t="str">
        <f>IF('表格编辑 '!T2296="","",'表格编辑 '!T2296)</f>
        <v/>
      </c>
      <c r="S2294" s="123" t="str">
        <f>IF('表格编辑 '!U2296="","",'表格编辑 '!U2296)</f>
        <v/>
      </c>
      <c r="T2294" s="123" t="str">
        <f>IF('表格编辑 '!V2296="","",'表格编辑 '!V2296)</f>
        <v/>
      </c>
      <c r="U2294" s="123" t="str">
        <f>IF('表格编辑 '!W2296="","",'表格编辑 '!W2296)</f>
        <v/>
      </c>
      <c r="V2294" s="123" t="str">
        <f>IF('表格编辑 '!X2296="","",'表格编辑 '!X2296)</f>
        <v/>
      </c>
      <c r="W2294" s="123" t="str">
        <f>IF('表格编辑 '!Y2296="","",'表格编辑 '!Y2296)</f>
        <v/>
      </c>
      <c r="X2294" s="123" t="str">
        <f>IF('表格编辑 '!Z2296="","",'表格编辑 '!Z2296)</f>
        <v/>
      </c>
      <c r="Y2294" s="123" t="str">
        <f>IF('表格编辑 '!AA2296="","",'表格编辑 '!AA2296)</f>
        <v/>
      </c>
      <c r="Z2294" s="123" t="str">
        <f>IF('表格编辑 '!AB2296="","",'表格编辑 '!AB2296)</f>
        <v/>
      </c>
      <c r="AA2294" s="123" t="str">
        <f>IF('表格编辑 '!AC2296="","",'表格编辑 '!AC2296)</f>
        <v/>
      </c>
      <c r="AB2294" s="123" t="str">
        <f>IF('表格编辑 '!AD2296="","",'表格编辑 '!AD2296)</f>
        <v/>
      </c>
      <c r="AC2294" s="123" t="str">
        <f>IF('表格编辑 '!AE2296="","",'表格编辑 '!AE2296)</f>
        <v/>
      </c>
      <c r="AD2294" s="123">
        <f>IF('表格编辑 '!AF2296="","",'表格编辑 '!AF2296)</f>
        <v>241106</v>
      </c>
    </row>
    <row r="2295" spans="1:30">
      <c r="A2295" s="123">
        <f>IF('表格编辑 '!A2297="","",'表格编辑 '!A2297)</f>
        <v>32107</v>
      </c>
      <c r="B2295" s="123">
        <f>IF('表格编辑 '!B2297="","",'表格编辑 '!B2297)</f>
        <v>10126</v>
      </c>
      <c r="C2295" s="123">
        <f>IF('表格编辑 '!E2297="","",'表格编辑 '!E2297)</f>
        <v>59</v>
      </c>
      <c r="D2295" s="123" t="str">
        <f>IF('表格编辑 '!F2297="","",'表格编辑 '!F2297)</f>
        <v>AI_born_event(RECEIVER, ARG0, ARG1, ARG2, ARG3,ARG4)</v>
      </c>
      <c r="E2295" s="123" t="str">
        <f>IF('表格编辑 '!G2297="","",'表格编辑 '!G2297)</f>
        <v>AI_update_event(RECEIVER, ARG0, ARG1, ARG2, ARG3,ARG4)</v>
      </c>
      <c r="F2295" s="123" t="str">
        <f>IF('表格编辑 '!H2297="","",'表格编辑 '!H2297)</f>
        <v/>
      </c>
      <c r="G2295" s="123" t="str">
        <f>IF('表格编辑 '!I2297="","",'表格编辑 '!I2297)</f>
        <v/>
      </c>
      <c r="H2295" s="123" t="str">
        <f>IF('表格编辑 '!J2297="","",'表格编辑 '!J2297)</f>
        <v>test_deadth_event(RECEIVER, ARG0, ARG1, ARG2, ARG3,ARG4)</v>
      </c>
      <c r="I2295" s="123">
        <f>IF('表格编辑 '!K2297="","",'表格编辑 '!K2297)</f>
        <v>1</v>
      </c>
      <c r="J2295" s="123">
        <f>IF('表格编辑 '!L2297="","",'表格编辑 '!L2297)</f>
        <v>0</v>
      </c>
      <c r="K2295" s="123">
        <f>IF('表格编辑 '!M2297="","",'表格编辑 '!M2297)</f>
        <v>1770</v>
      </c>
      <c r="L2295" s="123" t="str">
        <f>IF('表格编辑 '!N2297="","",'表格编辑 '!N2297)</f>
        <v/>
      </c>
      <c r="M2295" s="123" t="str">
        <f>IF('表格编辑 '!O2297="","",'表格编辑 '!O2297)</f>
        <v/>
      </c>
      <c r="N2295" s="123" t="str">
        <f>IF('表格编辑 '!P2297="","",'表格编辑 '!P2297)</f>
        <v/>
      </c>
      <c r="O2295" s="123" t="str">
        <f>IF('表格编辑 '!Q2297="","",'表格编辑 '!Q2297)</f>
        <v/>
      </c>
      <c r="P2295" s="123" t="str">
        <f>IF('表格编辑 '!R2297="","",'表格编辑 '!R2297)</f>
        <v/>
      </c>
      <c r="Q2295" s="123">
        <f>IF('表格编辑 '!S2297="","",'表格编辑 '!S2297)</f>
        <v>320</v>
      </c>
      <c r="R2295" s="123" t="str">
        <f>IF('表格编辑 '!T2297="","",'表格编辑 '!T2297)</f>
        <v/>
      </c>
      <c r="S2295" s="123" t="str">
        <f>IF('表格编辑 '!U2297="","",'表格编辑 '!U2297)</f>
        <v/>
      </c>
      <c r="T2295" s="123" t="str">
        <f>IF('表格编辑 '!V2297="","",'表格编辑 '!V2297)</f>
        <v/>
      </c>
      <c r="U2295" s="123" t="str">
        <f>IF('表格编辑 '!W2297="","",'表格编辑 '!W2297)</f>
        <v/>
      </c>
      <c r="V2295" s="123" t="str">
        <f>IF('表格编辑 '!X2297="","",'表格编辑 '!X2297)</f>
        <v/>
      </c>
      <c r="W2295" s="123" t="str">
        <f>IF('表格编辑 '!Y2297="","",'表格编辑 '!Y2297)</f>
        <v/>
      </c>
      <c r="X2295" s="123" t="str">
        <f>IF('表格编辑 '!Z2297="","",'表格编辑 '!Z2297)</f>
        <v/>
      </c>
      <c r="Y2295" s="123" t="str">
        <f>IF('表格编辑 '!AA2297="","",'表格编辑 '!AA2297)</f>
        <v/>
      </c>
      <c r="Z2295" s="123" t="str">
        <f>IF('表格编辑 '!AB2297="","",'表格编辑 '!AB2297)</f>
        <v/>
      </c>
      <c r="AA2295" s="123" t="str">
        <f>IF('表格编辑 '!AC2297="","",'表格编辑 '!AC2297)</f>
        <v/>
      </c>
      <c r="AB2295" s="123" t="str">
        <f>IF('表格编辑 '!AD2297="","",'表格编辑 '!AD2297)</f>
        <v/>
      </c>
      <c r="AC2295" s="123" t="str">
        <f>IF('表格编辑 '!AE2297="","",'表格编辑 '!AE2297)</f>
        <v/>
      </c>
      <c r="AD2295" s="123">
        <f>IF('表格编辑 '!AF2297="","",'表格编辑 '!AF2297)</f>
        <v>241107</v>
      </c>
    </row>
    <row r="2296" spans="1:30">
      <c r="A2296" s="123">
        <f>IF('表格编辑 '!A2298="","",'表格编辑 '!A2298)</f>
        <v>32108</v>
      </c>
      <c r="B2296" s="123">
        <f>IF('表格编辑 '!B2298="","",'表格编辑 '!B2298)</f>
        <v>10072</v>
      </c>
      <c r="C2296" s="123">
        <f>IF('表格编辑 '!E2298="","",'表格编辑 '!E2298)</f>
        <v>59</v>
      </c>
      <c r="D2296" s="123" t="str">
        <f>IF('表格编辑 '!F2298="","",'表格编辑 '!F2298)</f>
        <v>AI_born_event(RECEIVER, ARG0, ARG1, ARG2, ARG3,ARG4)</v>
      </c>
      <c r="E2296" s="123" t="str">
        <f>IF('表格编辑 '!G2298="","",'表格编辑 '!G2298)</f>
        <v>AI_update_event(RECEIVER, ARG0, ARG1, ARG2, ARG3,ARG4)</v>
      </c>
      <c r="F2296" s="123" t="str">
        <f>IF('表格编辑 '!H2298="","",'表格编辑 '!H2298)</f>
        <v/>
      </c>
      <c r="G2296" s="123" t="str">
        <f>IF('表格编辑 '!I2298="","",'表格编辑 '!I2298)</f>
        <v/>
      </c>
      <c r="H2296" s="123" t="str">
        <f>IF('表格编辑 '!J2298="","",'表格编辑 '!J2298)</f>
        <v>test_deadth_event(RECEIVER, ARG0, ARG1, ARG2, ARG3,ARG4)</v>
      </c>
      <c r="I2296" s="123">
        <f>IF('表格编辑 '!K2298="","",'表格编辑 '!K2298)</f>
        <v>1</v>
      </c>
      <c r="J2296" s="123">
        <f>IF('表格编辑 '!L2298="","",'表格编辑 '!L2298)</f>
        <v>0</v>
      </c>
      <c r="K2296" s="123">
        <f>IF('表格编辑 '!M2298="","",'表格编辑 '!M2298)</f>
        <v>1770</v>
      </c>
      <c r="L2296" s="123" t="str">
        <f>IF('表格编辑 '!N2298="","",'表格编辑 '!N2298)</f>
        <v/>
      </c>
      <c r="M2296" s="123" t="str">
        <f>IF('表格编辑 '!O2298="","",'表格编辑 '!O2298)</f>
        <v/>
      </c>
      <c r="N2296" s="123" t="str">
        <f>IF('表格编辑 '!P2298="","",'表格编辑 '!P2298)</f>
        <v/>
      </c>
      <c r="O2296" s="123" t="str">
        <f>IF('表格编辑 '!Q2298="","",'表格编辑 '!Q2298)</f>
        <v/>
      </c>
      <c r="P2296" s="123" t="str">
        <f>IF('表格编辑 '!R2298="","",'表格编辑 '!R2298)</f>
        <v/>
      </c>
      <c r="Q2296" s="123">
        <f>IF('表格编辑 '!S2298="","",'表格编辑 '!S2298)</f>
        <v>320</v>
      </c>
      <c r="R2296" s="123" t="str">
        <f>IF('表格编辑 '!T2298="","",'表格编辑 '!T2298)</f>
        <v/>
      </c>
      <c r="S2296" s="123" t="str">
        <f>IF('表格编辑 '!U2298="","",'表格编辑 '!U2298)</f>
        <v/>
      </c>
      <c r="T2296" s="123" t="str">
        <f>IF('表格编辑 '!V2298="","",'表格编辑 '!V2298)</f>
        <v/>
      </c>
      <c r="U2296" s="123" t="str">
        <f>IF('表格编辑 '!W2298="","",'表格编辑 '!W2298)</f>
        <v/>
      </c>
      <c r="V2296" s="123" t="str">
        <f>IF('表格编辑 '!X2298="","",'表格编辑 '!X2298)</f>
        <v/>
      </c>
      <c r="W2296" s="123" t="str">
        <f>IF('表格编辑 '!Y2298="","",'表格编辑 '!Y2298)</f>
        <v/>
      </c>
      <c r="X2296" s="123" t="str">
        <f>IF('表格编辑 '!Z2298="","",'表格编辑 '!Z2298)</f>
        <v/>
      </c>
      <c r="Y2296" s="123" t="str">
        <f>IF('表格编辑 '!AA2298="","",'表格编辑 '!AA2298)</f>
        <v/>
      </c>
      <c r="Z2296" s="123" t="str">
        <f>IF('表格编辑 '!AB2298="","",'表格编辑 '!AB2298)</f>
        <v/>
      </c>
      <c r="AA2296" s="123" t="str">
        <f>IF('表格编辑 '!AC2298="","",'表格编辑 '!AC2298)</f>
        <v/>
      </c>
      <c r="AB2296" s="123" t="str">
        <f>IF('表格编辑 '!AD2298="","",'表格编辑 '!AD2298)</f>
        <v/>
      </c>
      <c r="AC2296" s="123" t="str">
        <f>IF('表格编辑 '!AE2298="","",'表格编辑 '!AE2298)</f>
        <v/>
      </c>
      <c r="AD2296" s="123">
        <f>IF('表格编辑 '!AF2298="","",'表格编辑 '!AF2298)</f>
        <v>241108</v>
      </c>
    </row>
    <row r="2297" spans="1:30">
      <c r="A2297" s="123">
        <f>IF('表格编辑 '!A2299="","",'表格编辑 '!A2299)</f>
        <v>32109</v>
      </c>
      <c r="B2297" s="123">
        <f>IF('表格编辑 '!B2299="","",'表格编辑 '!B2299)</f>
        <v>10132</v>
      </c>
      <c r="C2297" s="123">
        <f>IF('表格编辑 '!E2299="","",'表格编辑 '!E2299)</f>
        <v>59</v>
      </c>
      <c r="D2297" s="123" t="str">
        <f>IF('表格编辑 '!F2299="","",'表格编辑 '!F2299)</f>
        <v>AI_born_event(RECEIVER, ARG0, ARG1, ARG2, ARG3,ARG4)</v>
      </c>
      <c r="E2297" s="123" t="str">
        <f>IF('表格编辑 '!G2299="","",'表格编辑 '!G2299)</f>
        <v>AI_update_event(RECEIVER, ARG0, ARG1, ARG2, ARG3,ARG4)</v>
      </c>
      <c r="F2297" s="123" t="str">
        <f>IF('表格编辑 '!H2299="","",'表格编辑 '!H2299)</f>
        <v/>
      </c>
      <c r="G2297" s="123" t="str">
        <f>IF('表格编辑 '!I2299="","",'表格编辑 '!I2299)</f>
        <v/>
      </c>
      <c r="H2297" s="123" t="str">
        <f>IF('表格编辑 '!J2299="","",'表格编辑 '!J2299)</f>
        <v>test_deadth_event(RECEIVER, ARG0, ARG1, ARG2, ARG3,ARG4)</v>
      </c>
      <c r="I2297" s="123">
        <f>IF('表格编辑 '!K2299="","",'表格编辑 '!K2299)</f>
        <v>1</v>
      </c>
      <c r="J2297" s="123">
        <f>IF('表格编辑 '!L2299="","",'表格编辑 '!L2299)</f>
        <v>0</v>
      </c>
      <c r="K2297" s="123">
        <f>IF('表格编辑 '!M2299="","",'表格编辑 '!M2299)</f>
        <v>1770</v>
      </c>
      <c r="L2297" s="123" t="str">
        <f>IF('表格编辑 '!N2299="","",'表格编辑 '!N2299)</f>
        <v/>
      </c>
      <c r="M2297" s="123" t="str">
        <f>IF('表格编辑 '!O2299="","",'表格编辑 '!O2299)</f>
        <v/>
      </c>
      <c r="N2297" s="123" t="str">
        <f>IF('表格编辑 '!P2299="","",'表格编辑 '!P2299)</f>
        <v/>
      </c>
      <c r="O2297" s="123" t="str">
        <f>IF('表格编辑 '!Q2299="","",'表格编辑 '!Q2299)</f>
        <v/>
      </c>
      <c r="P2297" s="123" t="str">
        <f>IF('表格编辑 '!R2299="","",'表格编辑 '!R2299)</f>
        <v/>
      </c>
      <c r="Q2297" s="123">
        <f>IF('表格编辑 '!S2299="","",'表格编辑 '!S2299)</f>
        <v>320</v>
      </c>
      <c r="R2297" s="123" t="str">
        <f>IF('表格编辑 '!T2299="","",'表格编辑 '!T2299)</f>
        <v/>
      </c>
      <c r="S2297" s="123" t="str">
        <f>IF('表格编辑 '!U2299="","",'表格编辑 '!U2299)</f>
        <v/>
      </c>
      <c r="T2297" s="123" t="str">
        <f>IF('表格编辑 '!V2299="","",'表格编辑 '!V2299)</f>
        <v/>
      </c>
      <c r="U2297" s="123" t="str">
        <f>IF('表格编辑 '!W2299="","",'表格编辑 '!W2299)</f>
        <v/>
      </c>
      <c r="V2297" s="123" t="str">
        <f>IF('表格编辑 '!X2299="","",'表格编辑 '!X2299)</f>
        <v/>
      </c>
      <c r="W2297" s="123" t="str">
        <f>IF('表格编辑 '!Y2299="","",'表格编辑 '!Y2299)</f>
        <v/>
      </c>
      <c r="X2297" s="123" t="str">
        <f>IF('表格编辑 '!Z2299="","",'表格编辑 '!Z2299)</f>
        <v/>
      </c>
      <c r="Y2297" s="123" t="str">
        <f>IF('表格编辑 '!AA2299="","",'表格编辑 '!AA2299)</f>
        <v/>
      </c>
      <c r="Z2297" s="123" t="str">
        <f>IF('表格编辑 '!AB2299="","",'表格编辑 '!AB2299)</f>
        <v/>
      </c>
      <c r="AA2297" s="123" t="str">
        <f>IF('表格编辑 '!AC2299="","",'表格编辑 '!AC2299)</f>
        <v/>
      </c>
      <c r="AB2297" s="123" t="str">
        <f>IF('表格编辑 '!AD2299="","",'表格编辑 '!AD2299)</f>
        <v/>
      </c>
      <c r="AC2297" s="123" t="str">
        <f>IF('表格编辑 '!AE2299="","",'表格编辑 '!AE2299)</f>
        <v/>
      </c>
      <c r="AD2297" s="123">
        <f>IF('表格编辑 '!AF2299="","",'表格编辑 '!AF2299)</f>
        <v>241109</v>
      </c>
    </row>
    <row r="2298" spans="1:30">
      <c r="A2298" s="123">
        <f>IF('表格编辑 '!A2300="","",'表格编辑 '!A2300)</f>
        <v>32110</v>
      </c>
      <c r="B2298" s="123">
        <f>IF('表格编辑 '!B2300="","",'表格编辑 '!B2300)</f>
        <v>10101</v>
      </c>
      <c r="C2298" s="123">
        <f>IF('表格编辑 '!E2300="","",'表格编辑 '!E2300)</f>
        <v>59</v>
      </c>
      <c r="D2298" s="123" t="str">
        <f>IF('表格编辑 '!F2300="","",'表格编辑 '!F2300)</f>
        <v>AI_born_event(RECEIVER, ARG0, ARG1, ARG2, ARG3,ARG4)</v>
      </c>
      <c r="E2298" s="123" t="str">
        <f>IF('表格编辑 '!G2300="","",'表格编辑 '!G2300)</f>
        <v>AI_update_event(RECEIVER, ARG0, ARG1, ARG2, ARG3,ARG4)</v>
      </c>
      <c r="F2298" s="123" t="str">
        <f>IF('表格编辑 '!H2300="","",'表格编辑 '!H2300)</f>
        <v/>
      </c>
      <c r="G2298" s="123" t="str">
        <f>IF('表格编辑 '!I2300="","",'表格编辑 '!I2300)</f>
        <v/>
      </c>
      <c r="H2298" s="123" t="str">
        <f>IF('表格编辑 '!J2300="","",'表格编辑 '!J2300)</f>
        <v>test_deadth_event(RECEIVER, ARG0, ARG1, ARG2, ARG3,ARG4)</v>
      </c>
      <c r="I2298" s="123">
        <f>IF('表格编辑 '!K2300="","",'表格编辑 '!K2300)</f>
        <v>1</v>
      </c>
      <c r="J2298" s="123">
        <f>IF('表格编辑 '!L2300="","",'表格编辑 '!L2300)</f>
        <v>0</v>
      </c>
      <c r="K2298" s="123">
        <f>IF('表格编辑 '!M2300="","",'表格编辑 '!M2300)</f>
        <v>1770</v>
      </c>
      <c r="L2298" s="123" t="str">
        <f>IF('表格编辑 '!N2300="","",'表格编辑 '!N2300)</f>
        <v/>
      </c>
      <c r="M2298" s="123" t="str">
        <f>IF('表格编辑 '!O2300="","",'表格编辑 '!O2300)</f>
        <v/>
      </c>
      <c r="N2298" s="123" t="str">
        <f>IF('表格编辑 '!P2300="","",'表格编辑 '!P2300)</f>
        <v/>
      </c>
      <c r="O2298" s="123" t="str">
        <f>IF('表格编辑 '!Q2300="","",'表格编辑 '!Q2300)</f>
        <v/>
      </c>
      <c r="P2298" s="123" t="str">
        <f>IF('表格编辑 '!R2300="","",'表格编辑 '!R2300)</f>
        <v/>
      </c>
      <c r="Q2298" s="123">
        <f>IF('表格编辑 '!S2300="","",'表格编辑 '!S2300)</f>
        <v>320</v>
      </c>
      <c r="R2298" s="123" t="str">
        <f>IF('表格编辑 '!T2300="","",'表格编辑 '!T2300)</f>
        <v/>
      </c>
      <c r="S2298" s="123" t="str">
        <f>IF('表格编辑 '!U2300="","",'表格编辑 '!U2300)</f>
        <v/>
      </c>
      <c r="T2298" s="123" t="str">
        <f>IF('表格编辑 '!V2300="","",'表格编辑 '!V2300)</f>
        <v/>
      </c>
      <c r="U2298" s="123" t="str">
        <f>IF('表格编辑 '!W2300="","",'表格编辑 '!W2300)</f>
        <v/>
      </c>
      <c r="V2298" s="123" t="str">
        <f>IF('表格编辑 '!X2300="","",'表格编辑 '!X2300)</f>
        <v/>
      </c>
      <c r="W2298" s="123" t="str">
        <f>IF('表格编辑 '!Y2300="","",'表格编辑 '!Y2300)</f>
        <v/>
      </c>
      <c r="X2298" s="123" t="str">
        <f>IF('表格编辑 '!Z2300="","",'表格编辑 '!Z2300)</f>
        <v/>
      </c>
      <c r="Y2298" s="123" t="str">
        <f>IF('表格编辑 '!AA2300="","",'表格编辑 '!AA2300)</f>
        <v/>
      </c>
      <c r="Z2298" s="123" t="str">
        <f>IF('表格编辑 '!AB2300="","",'表格编辑 '!AB2300)</f>
        <v/>
      </c>
      <c r="AA2298" s="123" t="str">
        <f>IF('表格编辑 '!AC2300="","",'表格编辑 '!AC2300)</f>
        <v/>
      </c>
      <c r="AB2298" s="123" t="str">
        <f>IF('表格编辑 '!AD2300="","",'表格编辑 '!AD2300)</f>
        <v/>
      </c>
      <c r="AC2298" s="123" t="str">
        <f>IF('表格编辑 '!AE2300="","",'表格编辑 '!AE2300)</f>
        <v/>
      </c>
      <c r="AD2298" s="123">
        <f>IF('表格编辑 '!AF2300="","",'表格编辑 '!AF2300)</f>
        <v>241110</v>
      </c>
    </row>
    <row r="2299" spans="1:30">
      <c r="A2299" s="123">
        <f>IF('表格编辑 '!A2301="","",'表格编辑 '!A2301)</f>
        <v>32111</v>
      </c>
      <c r="B2299" s="123">
        <f>IF('表格编辑 '!B2301="","",'表格编辑 '!B2301)</f>
        <v>10108</v>
      </c>
      <c r="C2299" s="123">
        <f>IF('表格编辑 '!E2301="","",'表格编辑 '!E2301)</f>
        <v>59</v>
      </c>
      <c r="D2299" s="123" t="str">
        <f>IF('表格编辑 '!F2301="","",'表格编辑 '!F2301)</f>
        <v>AI_born_event(RECEIVER, ARG0, ARG1, ARG2, ARG3,ARG4)</v>
      </c>
      <c r="E2299" s="123" t="str">
        <f>IF('表格编辑 '!G2301="","",'表格编辑 '!G2301)</f>
        <v>AI_update_event(RECEIVER, ARG0, ARG1, ARG2, ARG3,ARG4)</v>
      </c>
      <c r="F2299" s="123" t="str">
        <f>IF('表格编辑 '!H2301="","",'表格编辑 '!H2301)</f>
        <v/>
      </c>
      <c r="G2299" s="123" t="str">
        <f>IF('表格编辑 '!I2301="","",'表格编辑 '!I2301)</f>
        <v/>
      </c>
      <c r="H2299" s="123" t="str">
        <f>IF('表格编辑 '!J2301="","",'表格编辑 '!J2301)</f>
        <v>test_deadth_event(RECEIVER, ARG0, ARG1, ARG2, ARG3,ARG4)</v>
      </c>
      <c r="I2299" s="123">
        <f>IF('表格编辑 '!K2301="","",'表格编辑 '!K2301)</f>
        <v>1</v>
      </c>
      <c r="J2299" s="123">
        <f>IF('表格编辑 '!L2301="","",'表格编辑 '!L2301)</f>
        <v>0</v>
      </c>
      <c r="K2299" s="123">
        <f>IF('表格编辑 '!M2301="","",'表格编辑 '!M2301)</f>
        <v>1770</v>
      </c>
      <c r="L2299" s="123" t="str">
        <f>IF('表格编辑 '!N2301="","",'表格编辑 '!N2301)</f>
        <v/>
      </c>
      <c r="M2299" s="123" t="str">
        <f>IF('表格编辑 '!O2301="","",'表格编辑 '!O2301)</f>
        <v/>
      </c>
      <c r="N2299" s="123" t="str">
        <f>IF('表格编辑 '!P2301="","",'表格编辑 '!P2301)</f>
        <v/>
      </c>
      <c r="O2299" s="123" t="str">
        <f>IF('表格编辑 '!Q2301="","",'表格编辑 '!Q2301)</f>
        <v/>
      </c>
      <c r="P2299" s="123" t="str">
        <f>IF('表格编辑 '!R2301="","",'表格编辑 '!R2301)</f>
        <v/>
      </c>
      <c r="Q2299" s="123">
        <f>IF('表格编辑 '!S2301="","",'表格编辑 '!S2301)</f>
        <v>320</v>
      </c>
      <c r="R2299" s="123" t="str">
        <f>IF('表格编辑 '!T2301="","",'表格编辑 '!T2301)</f>
        <v/>
      </c>
      <c r="S2299" s="123" t="str">
        <f>IF('表格编辑 '!U2301="","",'表格编辑 '!U2301)</f>
        <v/>
      </c>
      <c r="T2299" s="123" t="str">
        <f>IF('表格编辑 '!V2301="","",'表格编辑 '!V2301)</f>
        <v/>
      </c>
      <c r="U2299" s="123" t="str">
        <f>IF('表格编辑 '!W2301="","",'表格编辑 '!W2301)</f>
        <v/>
      </c>
      <c r="V2299" s="123" t="str">
        <f>IF('表格编辑 '!X2301="","",'表格编辑 '!X2301)</f>
        <v/>
      </c>
      <c r="W2299" s="123" t="str">
        <f>IF('表格编辑 '!Y2301="","",'表格编辑 '!Y2301)</f>
        <v/>
      </c>
      <c r="X2299" s="123" t="str">
        <f>IF('表格编辑 '!Z2301="","",'表格编辑 '!Z2301)</f>
        <v/>
      </c>
      <c r="Y2299" s="123" t="str">
        <f>IF('表格编辑 '!AA2301="","",'表格编辑 '!AA2301)</f>
        <v/>
      </c>
      <c r="Z2299" s="123" t="str">
        <f>IF('表格编辑 '!AB2301="","",'表格编辑 '!AB2301)</f>
        <v/>
      </c>
      <c r="AA2299" s="123" t="str">
        <f>IF('表格编辑 '!AC2301="","",'表格编辑 '!AC2301)</f>
        <v/>
      </c>
      <c r="AB2299" s="123" t="str">
        <f>IF('表格编辑 '!AD2301="","",'表格编辑 '!AD2301)</f>
        <v/>
      </c>
      <c r="AC2299" s="123" t="str">
        <f>IF('表格编辑 '!AE2301="","",'表格编辑 '!AE2301)</f>
        <v/>
      </c>
      <c r="AD2299" s="123">
        <f>IF('表格编辑 '!AF2301="","",'表格编辑 '!AF2301)</f>
        <v>241111</v>
      </c>
    </row>
    <row r="2300" spans="1:30">
      <c r="A2300" s="123">
        <f>IF('表格编辑 '!A2302="","",'表格编辑 '!A2302)</f>
        <v>32112</v>
      </c>
      <c r="B2300" s="123">
        <f>IF('表格编辑 '!B2302="","",'表格编辑 '!B2302)</f>
        <v>10155</v>
      </c>
      <c r="C2300" s="123">
        <f>IF('表格编辑 '!E2302="","",'表格编辑 '!E2302)</f>
        <v>59</v>
      </c>
      <c r="D2300" s="123" t="str">
        <f>IF('表格编辑 '!F2302="","",'表格编辑 '!F2302)</f>
        <v>AI_born_event(RECEIVER, ARG0, ARG1, ARG2, ARG3,ARG4)</v>
      </c>
      <c r="E2300" s="123" t="str">
        <f>IF('表格编辑 '!G2302="","",'表格编辑 '!G2302)</f>
        <v>AI_update_event(RECEIVER, ARG0, ARG1, ARG2, ARG3,ARG4)</v>
      </c>
      <c r="F2300" s="123" t="str">
        <f>IF('表格编辑 '!H2302="","",'表格编辑 '!H2302)</f>
        <v/>
      </c>
      <c r="G2300" s="123" t="str">
        <f>IF('表格编辑 '!I2302="","",'表格编辑 '!I2302)</f>
        <v/>
      </c>
      <c r="H2300" s="123" t="str">
        <f>IF('表格编辑 '!J2302="","",'表格编辑 '!J2302)</f>
        <v>test_deadth_event(RECEIVER, ARG0, ARG1, ARG2, ARG3,ARG4)</v>
      </c>
      <c r="I2300" s="123">
        <f>IF('表格编辑 '!K2302="","",'表格编辑 '!K2302)</f>
        <v>1</v>
      </c>
      <c r="J2300" s="123">
        <f>IF('表格编辑 '!L2302="","",'表格编辑 '!L2302)</f>
        <v>0</v>
      </c>
      <c r="K2300" s="123">
        <f>IF('表格编辑 '!M2302="","",'表格编辑 '!M2302)</f>
        <v>1770</v>
      </c>
      <c r="L2300" s="123" t="str">
        <f>IF('表格编辑 '!N2302="","",'表格编辑 '!N2302)</f>
        <v/>
      </c>
      <c r="M2300" s="123" t="str">
        <f>IF('表格编辑 '!O2302="","",'表格编辑 '!O2302)</f>
        <v/>
      </c>
      <c r="N2300" s="123" t="str">
        <f>IF('表格编辑 '!P2302="","",'表格编辑 '!P2302)</f>
        <v/>
      </c>
      <c r="O2300" s="123" t="str">
        <f>IF('表格编辑 '!Q2302="","",'表格编辑 '!Q2302)</f>
        <v/>
      </c>
      <c r="P2300" s="123" t="str">
        <f>IF('表格编辑 '!R2302="","",'表格编辑 '!R2302)</f>
        <v/>
      </c>
      <c r="Q2300" s="123">
        <f>IF('表格编辑 '!S2302="","",'表格编辑 '!S2302)</f>
        <v>320</v>
      </c>
      <c r="R2300" s="123" t="str">
        <f>IF('表格编辑 '!T2302="","",'表格编辑 '!T2302)</f>
        <v/>
      </c>
      <c r="S2300" s="123" t="str">
        <f>IF('表格编辑 '!U2302="","",'表格编辑 '!U2302)</f>
        <v/>
      </c>
      <c r="T2300" s="123" t="str">
        <f>IF('表格编辑 '!V2302="","",'表格编辑 '!V2302)</f>
        <v/>
      </c>
      <c r="U2300" s="123" t="str">
        <f>IF('表格编辑 '!W2302="","",'表格编辑 '!W2302)</f>
        <v/>
      </c>
      <c r="V2300" s="123" t="str">
        <f>IF('表格编辑 '!X2302="","",'表格编辑 '!X2302)</f>
        <v/>
      </c>
      <c r="W2300" s="123" t="str">
        <f>IF('表格编辑 '!Y2302="","",'表格编辑 '!Y2302)</f>
        <v/>
      </c>
      <c r="X2300" s="123" t="str">
        <f>IF('表格编辑 '!Z2302="","",'表格编辑 '!Z2302)</f>
        <v/>
      </c>
      <c r="Y2300" s="123" t="str">
        <f>IF('表格编辑 '!AA2302="","",'表格编辑 '!AA2302)</f>
        <v/>
      </c>
      <c r="Z2300" s="123" t="str">
        <f>IF('表格编辑 '!AB2302="","",'表格编辑 '!AB2302)</f>
        <v/>
      </c>
      <c r="AA2300" s="123" t="str">
        <f>IF('表格编辑 '!AC2302="","",'表格编辑 '!AC2302)</f>
        <v/>
      </c>
      <c r="AB2300" s="123" t="str">
        <f>IF('表格编辑 '!AD2302="","",'表格编辑 '!AD2302)</f>
        <v/>
      </c>
      <c r="AC2300" s="123" t="str">
        <f>IF('表格编辑 '!AE2302="","",'表格编辑 '!AE2302)</f>
        <v/>
      </c>
      <c r="AD2300" s="123">
        <f>IF('表格编辑 '!AF2302="","",'表格编辑 '!AF2302)</f>
        <v>241112</v>
      </c>
    </row>
    <row r="2301" spans="1:30">
      <c r="A2301" s="123">
        <f>IF('表格编辑 '!A2303="","",'表格编辑 '!A2303)</f>
        <v>32113</v>
      </c>
      <c r="B2301" s="123">
        <f>IF('表格编辑 '!B2303="","",'表格编辑 '!B2303)</f>
        <v>10125</v>
      </c>
      <c r="C2301" s="123">
        <f>IF('表格编辑 '!E2303="","",'表格编辑 '!E2303)</f>
        <v>59</v>
      </c>
      <c r="D2301" s="123" t="str">
        <f>IF('表格编辑 '!F2303="","",'表格编辑 '!F2303)</f>
        <v>AI_born_event(RECEIVER, ARG0, ARG1, ARG2, ARG3,ARG4)</v>
      </c>
      <c r="E2301" s="123" t="str">
        <f>IF('表格编辑 '!G2303="","",'表格编辑 '!G2303)</f>
        <v>AI_update_event(RECEIVER, ARG0, ARG1, ARG2, ARG3,ARG4)</v>
      </c>
      <c r="F2301" s="123" t="str">
        <f>IF('表格编辑 '!H2303="","",'表格编辑 '!H2303)</f>
        <v/>
      </c>
      <c r="G2301" s="123" t="str">
        <f>IF('表格编辑 '!I2303="","",'表格编辑 '!I2303)</f>
        <v/>
      </c>
      <c r="H2301" s="123" t="str">
        <f>IF('表格编辑 '!J2303="","",'表格编辑 '!J2303)</f>
        <v>test_deadth_event(RECEIVER, ARG0, ARG1, ARG2, ARG3,ARG4)</v>
      </c>
      <c r="I2301" s="123">
        <f>IF('表格编辑 '!K2303="","",'表格编辑 '!K2303)</f>
        <v>1</v>
      </c>
      <c r="J2301" s="123">
        <f>IF('表格编辑 '!L2303="","",'表格编辑 '!L2303)</f>
        <v>0</v>
      </c>
      <c r="K2301" s="123">
        <f>IF('表格编辑 '!M2303="","",'表格编辑 '!M2303)</f>
        <v>1770</v>
      </c>
      <c r="L2301" s="123" t="str">
        <f>IF('表格编辑 '!N2303="","",'表格编辑 '!N2303)</f>
        <v/>
      </c>
      <c r="M2301" s="123" t="str">
        <f>IF('表格编辑 '!O2303="","",'表格编辑 '!O2303)</f>
        <v/>
      </c>
      <c r="N2301" s="123" t="str">
        <f>IF('表格编辑 '!P2303="","",'表格编辑 '!P2303)</f>
        <v/>
      </c>
      <c r="O2301" s="123" t="str">
        <f>IF('表格编辑 '!Q2303="","",'表格编辑 '!Q2303)</f>
        <v/>
      </c>
      <c r="P2301" s="123" t="str">
        <f>IF('表格编辑 '!R2303="","",'表格编辑 '!R2303)</f>
        <v/>
      </c>
      <c r="Q2301" s="123">
        <f>IF('表格编辑 '!S2303="","",'表格编辑 '!S2303)</f>
        <v>320</v>
      </c>
      <c r="R2301" s="123" t="str">
        <f>IF('表格编辑 '!T2303="","",'表格编辑 '!T2303)</f>
        <v/>
      </c>
      <c r="S2301" s="123" t="str">
        <f>IF('表格编辑 '!U2303="","",'表格编辑 '!U2303)</f>
        <v/>
      </c>
      <c r="T2301" s="123" t="str">
        <f>IF('表格编辑 '!V2303="","",'表格编辑 '!V2303)</f>
        <v/>
      </c>
      <c r="U2301" s="123" t="str">
        <f>IF('表格编辑 '!W2303="","",'表格编辑 '!W2303)</f>
        <v/>
      </c>
      <c r="V2301" s="123" t="str">
        <f>IF('表格编辑 '!X2303="","",'表格编辑 '!X2303)</f>
        <v/>
      </c>
      <c r="W2301" s="123" t="str">
        <f>IF('表格编辑 '!Y2303="","",'表格编辑 '!Y2303)</f>
        <v/>
      </c>
      <c r="X2301" s="123" t="str">
        <f>IF('表格编辑 '!Z2303="","",'表格编辑 '!Z2303)</f>
        <v/>
      </c>
      <c r="Y2301" s="123" t="str">
        <f>IF('表格编辑 '!AA2303="","",'表格编辑 '!AA2303)</f>
        <v/>
      </c>
      <c r="Z2301" s="123" t="str">
        <f>IF('表格编辑 '!AB2303="","",'表格编辑 '!AB2303)</f>
        <v/>
      </c>
      <c r="AA2301" s="123" t="str">
        <f>IF('表格编辑 '!AC2303="","",'表格编辑 '!AC2303)</f>
        <v/>
      </c>
      <c r="AB2301" s="123" t="str">
        <f>IF('表格编辑 '!AD2303="","",'表格编辑 '!AD2303)</f>
        <v/>
      </c>
      <c r="AC2301" s="123" t="str">
        <f>IF('表格编辑 '!AE2303="","",'表格编辑 '!AE2303)</f>
        <v/>
      </c>
      <c r="AD2301" s="123">
        <f>IF('表格编辑 '!AF2303="","",'表格编辑 '!AF2303)</f>
        <v>241113</v>
      </c>
    </row>
    <row r="2302" spans="1:30">
      <c r="A2302" s="123">
        <f>IF('表格编辑 '!A2304="","",'表格编辑 '!A2304)</f>
        <v>32114</v>
      </c>
      <c r="B2302" s="123">
        <f>IF('表格编辑 '!B2304="","",'表格编辑 '!B2304)</f>
        <v>10035</v>
      </c>
      <c r="C2302" s="123">
        <f>IF('表格编辑 '!E2304="","",'表格编辑 '!E2304)</f>
        <v>59</v>
      </c>
      <c r="D2302" s="123" t="str">
        <f>IF('表格编辑 '!F2304="","",'表格编辑 '!F2304)</f>
        <v>AI_born_event(RECEIVER, ARG0, ARG1, ARG2, ARG3,ARG4)</v>
      </c>
      <c r="E2302" s="123" t="str">
        <f>IF('表格编辑 '!G2304="","",'表格编辑 '!G2304)</f>
        <v>AI_update_event(RECEIVER, ARG0, ARG1, ARG2, ARG3,ARG4)</v>
      </c>
      <c r="F2302" s="123" t="str">
        <f>IF('表格编辑 '!H2304="","",'表格编辑 '!H2304)</f>
        <v/>
      </c>
      <c r="G2302" s="123" t="str">
        <f>IF('表格编辑 '!I2304="","",'表格编辑 '!I2304)</f>
        <v/>
      </c>
      <c r="H2302" s="123" t="str">
        <f>IF('表格编辑 '!J2304="","",'表格编辑 '!J2304)</f>
        <v>test_deadth_event(RECEIVER, ARG0, ARG1, ARG2, ARG3,ARG4)</v>
      </c>
      <c r="I2302" s="123">
        <f>IF('表格编辑 '!K2304="","",'表格编辑 '!K2304)</f>
        <v>1</v>
      </c>
      <c r="J2302" s="123">
        <f>IF('表格编辑 '!L2304="","",'表格编辑 '!L2304)</f>
        <v>0</v>
      </c>
      <c r="K2302" s="123">
        <f>IF('表格编辑 '!M2304="","",'表格编辑 '!M2304)</f>
        <v>1770</v>
      </c>
      <c r="L2302" s="123" t="str">
        <f>IF('表格编辑 '!N2304="","",'表格编辑 '!N2304)</f>
        <v/>
      </c>
      <c r="M2302" s="123" t="str">
        <f>IF('表格编辑 '!O2304="","",'表格编辑 '!O2304)</f>
        <v/>
      </c>
      <c r="N2302" s="123" t="str">
        <f>IF('表格编辑 '!P2304="","",'表格编辑 '!P2304)</f>
        <v/>
      </c>
      <c r="O2302" s="123" t="str">
        <f>IF('表格编辑 '!Q2304="","",'表格编辑 '!Q2304)</f>
        <v/>
      </c>
      <c r="P2302" s="123" t="str">
        <f>IF('表格编辑 '!R2304="","",'表格编辑 '!R2304)</f>
        <v/>
      </c>
      <c r="Q2302" s="123">
        <f>IF('表格编辑 '!S2304="","",'表格编辑 '!S2304)</f>
        <v>320</v>
      </c>
      <c r="R2302" s="123" t="str">
        <f>IF('表格编辑 '!T2304="","",'表格编辑 '!T2304)</f>
        <v/>
      </c>
      <c r="S2302" s="123" t="str">
        <f>IF('表格编辑 '!U2304="","",'表格编辑 '!U2304)</f>
        <v/>
      </c>
      <c r="T2302" s="123" t="str">
        <f>IF('表格编辑 '!V2304="","",'表格编辑 '!V2304)</f>
        <v/>
      </c>
      <c r="U2302" s="123" t="str">
        <f>IF('表格编辑 '!W2304="","",'表格编辑 '!W2304)</f>
        <v/>
      </c>
      <c r="V2302" s="123" t="str">
        <f>IF('表格编辑 '!X2304="","",'表格编辑 '!X2304)</f>
        <v/>
      </c>
      <c r="W2302" s="123" t="str">
        <f>IF('表格编辑 '!Y2304="","",'表格编辑 '!Y2304)</f>
        <v/>
      </c>
      <c r="X2302" s="123" t="str">
        <f>IF('表格编辑 '!Z2304="","",'表格编辑 '!Z2304)</f>
        <v/>
      </c>
      <c r="Y2302" s="123" t="str">
        <f>IF('表格编辑 '!AA2304="","",'表格编辑 '!AA2304)</f>
        <v/>
      </c>
      <c r="Z2302" s="123" t="str">
        <f>IF('表格编辑 '!AB2304="","",'表格编辑 '!AB2304)</f>
        <v/>
      </c>
      <c r="AA2302" s="123" t="str">
        <f>IF('表格编辑 '!AC2304="","",'表格编辑 '!AC2304)</f>
        <v/>
      </c>
      <c r="AB2302" s="123" t="str">
        <f>IF('表格编辑 '!AD2304="","",'表格编辑 '!AD2304)</f>
        <v/>
      </c>
      <c r="AC2302" s="123" t="str">
        <f>IF('表格编辑 '!AE2304="","",'表格编辑 '!AE2304)</f>
        <v/>
      </c>
      <c r="AD2302" s="123">
        <f>IF('表格编辑 '!AF2304="","",'表格编辑 '!AF2304)</f>
        <v>241114</v>
      </c>
    </row>
    <row r="2303" spans="1:30">
      <c r="A2303" s="123">
        <f>IF('表格编辑 '!A2305="","",'表格编辑 '!A2305)</f>
        <v>32115</v>
      </c>
      <c r="B2303" s="123">
        <f>IF('表格编辑 '!B2305="","",'表格编辑 '!B2305)</f>
        <v>10035</v>
      </c>
      <c r="C2303" s="123">
        <f>IF('表格编辑 '!E2305="","",'表格编辑 '!E2305)</f>
        <v>59</v>
      </c>
      <c r="D2303" s="123" t="str">
        <f>IF('表格编辑 '!F2305="","",'表格编辑 '!F2305)</f>
        <v>AI_born_event(RECEIVER, ARG0, ARG1, ARG2, ARG3,ARG4)</v>
      </c>
      <c r="E2303" s="123" t="str">
        <f>IF('表格编辑 '!G2305="","",'表格编辑 '!G2305)</f>
        <v>AI_update_event(RECEIVER, ARG0, ARG1, ARG2, ARG3,ARG4)</v>
      </c>
      <c r="F2303" s="123" t="str">
        <f>IF('表格编辑 '!H2305="","",'表格编辑 '!H2305)</f>
        <v/>
      </c>
      <c r="G2303" s="123" t="str">
        <f>IF('表格编辑 '!I2305="","",'表格编辑 '!I2305)</f>
        <v/>
      </c>
      <c r="H2303" s="123" t="str">
        <f>IF('表格编辑 '!J2305="","",'表格编辑 '!J2305)</f>
        <v>test_deadth_event(RECEIVER, ARG0, ARG1, ARG2, ARG3,ARG4)</v>
      </c>
      <c r="I2303" s="123">
        <f>IF('表格编辑 '!K2305="","",'表格编辑 '!K2305)</f>
        <v>1</v>
      </c>
      <c r="J2303" s="123">
        <f>IF('表格编辑 '!L2305="","",'表格编辑 '!L2305)</f>
        <v>0</v>
      </c>
      <c r="K2303" s="123">
        <f>IF('表格编辑 '!M2305="","",'表格编辑 '!M2305)</f>
        <v>1770</v>
      </c>
      <c r="L2303" s="123" t="str">
        <f>IF('表格编辑 '!N2305="","",'表格编辑 '!N2305)</f>
        <v/>
      </c>
      <c r="M2303" s="123" t="str">
        <f>IF('表格编辑 '!O2305="","",'表格编辑 '!O2305)</f>
        <v/>
      </c>
      <c r="N2303" s="123" t="str">
        <f>IF('表格编辑 '!P2305="","",'表格编辑 '!P2305)</f>
        <v/>
      </c>
      <c r="O2303" s="123" t="str">
        <f>IF('表格编辑 '!Q2305="","",'表格编辑 '!Q2305)</f>
        <v/>
      </c>
      <c r="P2303" s="123" t="str">
        <f>IF('表格编辑 '!R2305="","",'表格编辑 '!R2305)</f>
        <v/>
      </c>
      <c r="Q2303" s="123">
        <f>IF('表格编辑 '!S2305="","",'表格编辑 '!S2305)</f>
        <v>320</v>
      </c>
      <c r="R2303" s="123" t="str">
        <f>IF('表格编辑 '!T2305="","",'表格编辑 '!T2305)</f>
        <v/>
      </c>
      <c r="S2303" s="123" t="str">
        <f>IF('表格编辑 '!U2305="","",'表格编辑 '!U2305)</f>
        <v/>
      </c>
      <c r="T2303" s="123" t="str">
        <f>IF('表格编辑 '!V2305="","",'表格编辑 '!V2305)</f>
        <v/>
      </c>
      <c r="U2303" s="123" t="str">
        <f>IF('表格编辑 '!W2305="","",'表格编辑 '!W2305)</f>
        <v/>
      </c>
      <c r="V2303" s="123" t="str">
        <f>IF('表格编辑 '!X2305="","",'表格编辑 '!X2305)</f>
        <v/>
      </c>
      <c r="W2303" s="123" t="str">
        <f>IF('表格编辑 '!Y2305="","",'表格编辑 '!Y2305)</f>
        <v/>
      </c>
      <c r="X2303" s="123" t="str">
        <f>IF('表格编辑 '!Z2305="","",'表格编辑 '!Z2305)</f>
        <v/>
      </c>
      <c r="Y2303" s="123" t="str">
        <f>IF('表格编辑 '!AA2305="","",'表格编辑 '!AA2305)</f>
        <v/>
      </c>
      <c r="Z2303" s="123" t="str">
        <f>IF('表格编辑 '!AB2305="","",'表格编辑 '!AB2305)</f>
        <v/>
      </c>
      <c r="AA2303" s="123" t="str">
        <f>IF('表格编辑 '!AC2305="","",'表格编辑 '!AC2305)</f>
        <v/>
      </c>
      <c r="AB2303" s="123" t="str">
        <f>IF('表格编辑 '!AD2305="","",'表格编辑 '!AD2305)</f>
        <v/>
      </c>
      <c r="AC2303" s="123" t="str">
        <f>IF('表格编辑 '!AE2305="","",'表格编辑 '!AE2305)</f>
        <v/>
      </c>
      <c r="AD2303" s="123">
        <f>IF('表格编辑 '!AF2305="","",'表格编辑 '!AF2305)</f>
        <v>241115</v>
      </c>
    </row>
    <row r="2304" spans="1:30">
      <c r="A2304" s="123">
        <f>IF('表格编辑 '!A2306="","",'表格编辑 '!A2306)</f>
        <v>32116</v>
      </c>
      <c r="B2304" s="123">
        <f>IF('表格编辑 '!B2306="","",'表格编辑 '!B2306)</f>
        <v>10101</v>
      </c>
      <c r="C2304" s="123">
        <f>IF('表格编辑 '!E2306="","",'表格编辑 '!E2306)</f>
        <v>59</v>
      </c>
      <c r="D2304" s="123" t="str">
        <f>IF('表格编辑 '!F2306="","",'表格编辑 '!F2306)</f>
        <v>AI_born_event(RECEIVER, ARG0, ARG1, ARG2, ARG3,ARG4)</v>
      </c>
      <c r="E2304" s="123" t="str">
        <f>IF('表格编辑 '!G2306="","",'表格编辑 '!G2306)</f>
        <v>AI_update_event(RECEIVER, ARG0, ARG1, ARG2, ARG3,ARG4)</v>
      </c>
      <c r="F2304" s="123" t="str">
        <f>IF('表格编辑 '!H2306="","",'表格编辑 '!H2306)</f>
        <v/>
      </c>
      <c r="G2304" s="123" t="str">
        <f>IF('表格编辑 '!I2306="","",'表格编辑 '!I2306)</f>
        <v/>
      </c>
      <c r="H2304" s="123" t="str">
        <f>IF('表格编辑 '!J2306="","",'表格编辑 '!J2306)</f>
        <v>test_deadth_event(RECEIVER, ARG0, ARG1, ARG2, ARG3,ARG4)</v>
      </c>
      <c r="I2304" s="123">
        <f>IF('表格编辑 '!K2306="","",'表格编辑 '!K2306)</f>
        <v>1</v>
      </c>
      <c r="J2304" s="123">
        <f>IF('表格编辑 '!L2306="","",'表格编辑 '!L2306)</f>
        <v>0</v>
      </c>
      <c r="K2304" s="123">
        <f>IF('表格编辑 '!M2306="","",'表格编辑 '!M2306)</f>
        <v>1770</v>
      </c>
      <c r="L2304" s="123" t="str">
        <f>IF('表格编辑 '!N2306="","",'表格编辑 '!N2306)</f>
        <v/>
      </c>
      <c r="M2304" s="123" t="str">
        <f>IF('表格编辑 '!O2306="","",'表格编辑 '!O2306)</f>
        <v/>
      </c>
      <c r="N2304" s="123" t="str">
        <f>IF('表格编辑 '!P2306="","",'表格编辑 '!P2306)</f>
        <v/>
      </c>
      <c r="O2304" s="123" t="str">
        <f>IF('表格编辑 '!Q2306="","",'表格编辑 '!Q2306)</f>
        <v/>
      </c>
      <c r="P2304" s="123" t="str">
        <f>IF('表格编辑 '!R2306="","",'表格编辑 '!R2306)</f>
        <v/>
      </c>
      <c r="Q2304" s="123">
        <f>IF('表格编辑 '!S2306="","",'表格编辑 '!S2306)</f>
        <v>320</v>
      </c>
      <c r="R2304" s="123" t="str">
        <f>IF('表格编辑 '!T2306="","",'表格编辑 '!T2306)</f>
        <v/>
      </c>
      <c r="S2304" s="123" t="str">
        <f>IF('表格编辑 '!U2306="","",'表格编辑 '!U2306)</f>
        <v/>
      </c>
      <c r="T2304" s="123" t="str">
        <f>IF('表格编辑 '!V2306="","",'表格编辑 '!V2306)</f>
        <v/>
      </c>
      <c r="U2304" s="123" t="str">
        <f>IF('表格编辑 '!W2306="","",'表格编辑 '!W2306)</f>
        <v/>
      </c>
      <c r="V2304" s="123" t="str">
        <f>IF('表格编辑 '!X2306="","",'表格编辑 '!X2306)</f>
        <v/>
      </c>
      <c r="W2304" s="123" t="str">
        <f>IF('表格编辑 '!Y2306="","",'表格编辑 '!Y2306)</f>
        <v/>
      </c>
      <c r="X2304" s="123" t="str">
        <f>IF('表格编辑 '!Z2306="","",'表格编辑 '!Z2306)</f>
        <v/>
      </c>
      <c r="Y2304" s="123" t="str">
        <f>IF('表格编辑 '!AA2306="","",'表格编辑 '!AA2306)</f>
        <v/>
      </c>
      <c r="Z2304" s="123" t="str">
        <f>IF('表格编辑 '!AB2306="","",'表格编辑 '!AB2306)</f>
        <v/>
      </c>
      <c r="AA2304" s="123" t="str">
        <f>IF('表格编辑 '!AC2306="","",'表格编辑 '!AC2306)</f>
        <v/>
      </c>
      <c r="AB2304" s="123" t="str">
        <f>IF('表格编辑 '!AD2306="","",'表格编辑 '!AD2306)</f>
        <v/>
      </c>
      <c r="AC2304" s="123" t="str">
        <f>IF('表格编辑 '!AE2306="","",'表格编辑 '!AE2306)</f>
        <v/>
      </c>
      <c r="AD2304" s="123">
        <f>IF('表格编辑 '!AF2306="","",'表格编辑 '!AF2306)</f>
        <v>241116</v>
      </c>
    </row>
    <row r="2305" spans="1:30">
      <c r="A2305" s="123">
        <f>IF('表格编辑 '!A2307="","",'表格编辑 '!A2307)</f>
        <v>32117</v>
      </c>
      <c r="B2305" s="123">
        <f>IF('表格编辑 '!B2307="","",'表格编辑 '!B2307)</f>
        <v>10152</v>
      </c>
      <c r="C2305" s="123">
        <f>IF('表格编辑 '!E2307="","",'表格编辑 '!E2307)</f>
        <v>59</v>
      </c>
      <c r="D2305" s="123" t="str">
        <f>IF('表格编辑 '!F2307="","",'表格编辑 '!F2307)</f>
        <v>AI_born_event(RECEIVER, ARG0, ARG1, ARG2, ARG3,ARG4)</v>
      </c>
      <c r="E2305" s="123" t="str">
        <f>IF('表格编辑 '!G2307="","",'表格编辑 '!G2307)</f>
        <v>AI_update_event(RECEIVER, ARG0, ARG1, ARG2, ARG3,ARG4)</v>
      </c>
      <c r="F2305" s="123" t="str">
        <f>IF('表格编辑 '!H2307="","",'表格编辑 '!H2307)</f>
        <v/>
      </c>
      <c r="G2305" s="123" t="str">
        <f>IF('表格编辑 '!I2307="","",'表格编辑 '!I2307)</f>
        <v/>
      </c>
      <c r="H2305" s="123" t="str">
        <f>IF('表格编辑 '!J2307="","",'表格编辑 '!J2307)</f>
        <v>test_deadth_event(RECEIVER, ARG0, ARG1, ARG2, ARG3,ARG4)</v>
      </c>
      <c r="I2305" s="123">
        <f>IF('表格编辑 '!K2307="","",'表格编辑 '!K2307)</f>
        <v>1</v>
      </c>
      <c r="J2305" s="123">
        <f>IF('表格编辑 '!L2307="","",'表格编辑 '!L2307)</f>
        <v>0</v>
      </c>
      <c r="K2305" s="123">
        <f>IF('表格编辑 '!M2307="","",'表格编辑 '!M2307)</f>
        <v>1770</v>
      </c>
      <c r="L2305" s="123" t="str">
        <f>IF('表格编辑 '!N2307="","",'表格编辑 '!N2307)</f>
        <v/>
      </c>
      <c r="M2305" s="123" t="str">
        <f>IF('表格编辑 '!O2307="","",'表格编辑 '!O2307)</f>
        <v/>
      </c>
      <c r="N2305" s="123" t="str">
        <f>IF('表格编辑 '!P2307="","",'表格编辑 '!P2307)</f>
        <v/>
      </c>
      <c r="O2305" s="123" t="str">
        <f>IF('表格编辑 '!Q2307="","",'表格编辑 '!Q2307)</f>
        <v/>
      </c>
      <c r="P2305" s="123" t="str">
        <f>IF('表格编辑 '!R2307="","",'表格编辑 '!R2307)</f>
        <v/>
      </c>
      <c r="Q2305" s="123">
        <f>IF('表格编辑 '!S2307="","",'表格编辑 '!S2307)</f>
        <v>320</v>
      </c>
      <c r="R2305" s="123" t="str">
        <f>IF('表格编辑 '!T2307="","",'表格编辑 '!T2307)</f>
        <v/>
      </c>
      <c r="S2305" s="123" t="str">
        <f>IF('表格编辑 '!U2307="","",'表格编辑 '!U2307)</f>
        <v/>
      </c>
      <c r="T2305" s="123" t="str">
        <f>IF('表格编辑 '!V2307="","",'表格编辑 '!V2307)</f>
        <v/>
      </c>
      <c r="U2305" s="123" t="str">
        <f>IF('表格编辑 '!W2307="","",'表格编辑 '!W2307)</f>
        <v/>
      </c>
      <c r="V2305" s="123" t="str">
        <f>IF('表格编辑 '!X2307="","",'表格编辑 '!X2307)</f>
        <v/>
      </c>
      <c r="W2305" s="123" t="str">
        <f>IF('表格编辑 '!Y2307="","",'表格编辑 '!Y2307)</f>
        <v/>
      </c>
      <c r="X2305" s="123" t="str">
        <f>IF('表格编辑 '!Z2307="","",'表格编辑 '!Z2307)</f>
        <v/>
      </c>
      <c r="Y2305" s="123" t="str">
        <f>IF('表格编辑 '!AA2307="","",'表格编辑 '!AA2307)</f>
        <v/>
      </c>
      <c r="Z2305" s="123" t="str">
        <f>IF('表格编辑 '!AB2307="","",'表格编辑 '!AB2307)</f>
        <v/>
      </c>
      <c r="AA2305" s="123" t="str">
        <f>IF('表格编辑 '!AC2307="","",'表格编辑 '!AC2307)</f>
        <v/>
      </c>
      <c r="AB2305" s="123" t="str">
        <f>IF('表格编辑 '!AD2307="","",'表格编辑 '!AD2307)</f>
        <v/>
      </c>
      <c r="AC2305" s="123" t="str">
        <f>IF('表格编辑 '!AE2307="","",'表格编辑 '!AE2307)</f>
        <v/>
      </c>
      <c r="AD2305" s="123">
        <f>IF('表格编辑 '!AF2307="","",'表格编辑 '!AF2307)</f>
        <v>241117</v>
      </c>
    </row>
    <row r="2306" spans="1:30">
      <c r="A2306" s="123">
        <f>IF('表格编辑 '!A2308="","",'表格编辑 '!A2308)</f>
        <v>32118</v>
      </c>
      <c r="B2306" s="123">
        <f>IF('表格编辑 '!B2308="","",'表格编辑 '!B2308)</f>
        <v>10100</v>
      </c>
      <c r="C2306" s="123">
        <f>IF('表格编辑 '!E2308="","",'表格编辑 '!E2308)</f>
        <v>59</v>
      </c>
      <c r="D2306" s="123" t="str">
        <f>IF('表格编辑 '!F2308="","",'表格编辑 '!F2308)</f>
        <v>AI_born_event(RECEIVER, ARG0, ARG1, ARG2, ARG3,ARG4)</v>
      </c>
      <c r="E2306" s="123" t="str">
        <f>IF('表格编辑 '!G2308="","",'表格编辑 '!G2308)</f>
        <v>AI_update_event(RECEIVER, ARG0, ARG1, ARG2, ARG3,ARG4)</v>
      </c>
      <c r="F2306" s="123" t="str">
        <f>IF('表格编辑 '!H2308="","",'表格编辑 '!H2308)</f>
        <v/>
      </c>
      <c r="G2306" s="123" t="str">
        <f>IF('表格编辑 '!I2308="","",'表格编辑 '!I2308)</f>
        <v/>
      </c>
      <c r="H2306" s="123" t="str">
        <f>IF('表格编辑 '!J2308="","",'表格编辑 '!J2308)</f>
        <v>test_deadth_event(RECEIVER, ARG0, ARG1, ARG2, ARG3,ARG4)</v>
      </c>
      <c r="I2306" s="123">
        <f>IF('表格编辑 '!K2308="","",'表格编辑 '!K2308)</f>
        <v>1</v>
      </c>
      <c r="J2306" s="123">
        <f>IF('表格编辑 '!L2308="","",'表格编辑 '!L2308)</f>
        <v>0</v>
      </c>
      <c r="K2306" s="123">
        <f>IF('表格编辑 '!M2308="","",'表格编辑 '!M2308)</f>
        <v>1770</v>
      </c>
      <c r="L2306" s="123" t="str">
        <f>IF('表格编辑 '!N2308="","",'表格编辑 '!N2308)</f>
        <v/>
      </c>
      <c r="M2306" s="123" t="str">
        <f>IF('表格编辑 '!O2308="","",'表格编辑 '!O2308)</f>
        <v/>
      </c>
      <c r="N2306" s="123" t="str">
        <f>IF('表格编辑 '!P2308="","",'表格编辑 '!P2308)</f>
        <v/>
      </c>
      <c r="O2306" s="123" t="str">
        <f>IF('表格编辑 '!Q2308="","",'表格编辑 '!Q2308)</f>
        <v/>
      </c>
      <c r="P2306" s="123" t="str">
        <f>IF('表格编辑 '!R2308="","",'表格编辑 '!R2308)</f>
        <v/>
      </c>
      <c r="Q2306" s="123">
        <f>IF('表格编辑 '!S2308="","",'表格编辑 '!S2308)</f>
        <v>320</v>
      </c>
      <c r="R2306" s="123" t="str">
        <f>IF('表格编辑 '!T2308="","",'表格编辑 '!T2308)</f>
        <v/>
      </c>
      <c r="S2306" s="123" t="str">
        <f>IF('表格编辑 '!U2308="","",'表格编辑 '!U2308)</f>
        <v/>
      </c>
      <c r="T2306" s="123" t="str">
        <f>IF('表格编辑 '!V2308="","",'表格编辑 '!V2308)</f>
        <v/>
      </c>
      <c r="U2306" s="123" t="str">
        <f>IF('表格编辑 '!W2308="","",'表格编辑 '!W2308)</f>
        <v/>
      </c>
      <c r="V2306" s="123" t="str">
        <f>IF('表格编辑 '!X2308="","",'表格编辑 '!X2308)</f>
        <v/>
      </c>
      <c r="W2306" s="123" t="str">
        <f>IF('表格编辑 '!Y2308="","",'表格编辑 '!Y2308)</f>
        <v/>
      </c>
      <c r="X2306" s="123" t="str">
        <f>IF('表格编辑 '!Z2308="","",'表格编辑 '!Z2308)</f>
        <v/>
      </c>
      <c r="Y2306" s="123" t="str">
        <f>IF('表格编辑 '!AA2308="","",'表格编辑 '!AA2308)</f>
        <v/>
      </c>
      <c r="Z2306" s="123" t="str">
        <f>IF('表格编辑 '!AB2308="","",'表格编辑 '!AB2308)</f>
        <v/>
      </c>
      <c r="AA2306" s="123" t="str">
        <f>IF('表格编辑 '!AC2308="","",'表格编辑 '!AC2308)</f>
        <v/>
      </c>
      <c r="AB2306" s="123" t="str">
        <f>IF('表格编辑 '!AD2308="","",'表格编辑 '!AD2308)</f>
        <v/>
      </c>
      <c r="AC2306" s="123" t="str">
        <f>IF('表格编辑 '!AE2308="","",'表格编辑 '!AE2308)</f>
        <v/>
      </c>
      <c r="AD2306" s="123">
        <f>IF('表格编辑 '!AF2308="","",'表格编辑 '!AF2308)</f>
        <v>241118</v>
      </c>
    </row>
    <row r="2307" spans="1:30">
      <c r="A2307" s="123">
        <f>IF('表格编辑 '!A2309="","",'表格编辑 '!A2309)</f>
        <v>32119</v>
      </c>
      <c r="B2307" s="123">
        <f>IF('表格编辑 '!B2309="","",'表格编辑 '!B2309)</f>
        <v>10020</v>
      </c>
      <c r="C2307" s="123">
        <f>IF('表格编辑 '!E2309="","",'表格编辑 '!E2309)</f>
        <v>59</v>
      </c>
      <c r="D2307" s="123" t="str">
        <f>IF('表格编辑 '!F2309="","",'表格编辑 '!F2309)</f>
        <v>AI_born_event(RECEIVER, ARG0, ARG1, ARG2, ARG3,ARG4)</v>
      </c>
      <c r="E2307" s="123" t="str">
        <f>IF('表格编辑 '!G2309="","",'表格编辑 '!G2309)</f>
        <v>AI_update_event(RECEIVER, ARG0, ARG1, ARG2, ARG3,ARG4)</v>
      </c>
      <c r="F2307" s="123" t="str">
        <f>IF('表格编辑 '!H2309="","",'表格编辑 '!H2309)</f>
        <v/>
      </c>
      <c r="G2307" s="123" t="str">
        <f>IF('表格编辑 '!I2309="","",'表格编辑 '!I2309)</f>
        <v/>
      </c>
      <c r="H2307" s="123" t="str">
        <f>IF('表格编辑 '!J2309="","",'表格编辑 '!J2309)</f>
        <v>test_deadth_event(RECEIVER, ARG0, ARG1, ARG2, ARG3,ARG4)</v>
      </c>
      <c r="I2307" s="123">
        <f>IF('表格编辑 '!K2309="","",'表格编辑 '!K2309)</f>
        <v>1</v>
      </c>
      <c r="J2307" s="123">
        <f>IF('表格编辑 '!L2309="","",'表格编辑 '!L2309)</f>
        <v>0</v>
      </c>
      <c r="K2307" s="123">
        <f>IF('表格编辑 '!M2309="","",'表格编辑 '!M2309)</f>
        <v>1770</v>
      </c>
      <c r="L2307" s="123" t="str">
        <f>IF('表格编辑 '!N2309="","",'表格编辑 '!N2309)</f>
        <v/>
      </c>
      <c r="M2307" s="123" t="str">
        <f>IF('表格编辑 '!O2309="","",'表格编辑 '!O2309)</f>
        <v/>
      </c>
      <c r="N2307" s="123" t="str">
        <f>IF('表格编辑 '!P2309="","",'表格编辑 '!P2309)</f>
        <v/>
      </c>
      <c r="O2307" s="123" t="str">
        <f>IF('表格编辑 '!Q2309="","",'表格编辑 '!Q2309)</f>
        <v/>
      </c>
      <c r="P2307" s="123" t="str">
        <f>IF('表格编辑 '!R2309="","",'表格编辑 '!R2309)</f>
        <v/>
      </c>
      <c r="Q2307" s="123">
        <f>IF('表格编辑 '!S2309="","",'表格编辑 '!S2309)</f>
        <v>320</v>
      </c>
      <c r="R2307" s="123" t="str">
        <f>IF('表格编辑 '!T2309="","",'表格编辑 '!T2309)</f>
        <v/>
      </c>
      <c r="S2307" s="123" t="str">
        <f>IF('表格编辑 '!U2309="","",'表格编辑 '!U2309)</f>
        <v/>
      </c>
      <c r="T2307" s="123" t="str">
        <f>IF('表格编辑 '!V2309="","",'表格编辑 '!V2309)</f>
        <v/>
      </c>
      <c r="U2307" s="123" t="str">
        <f>IF('表格编辑 '!W2309="","",'表格编辑 '!W2309)</f>
        <v/>
      </c>
      <c r="V2307" s="123" t="str">
        <f>IF('表格编辑 '!X2309="","",'表格编辑 '!X2309)</f>
        <v/>
      </c>
      <c r="W2307" s="123" t="str">
        <f>IF('表格编辑 '!Y2309="","",'表格编辑 '!Y2309)</f>
        <v/>
      </c>
      <c r="X2307" s="123" t="str">
        <f>IF('表格编辑 '!Z2309="","",'表格编辑 '!Z2309)</f>
        <v/>
      </c>
      <c r="Y2307" s="123" t="str">
        <f>IF('表格编辑 '!AA2309="","",'表格编辑 '!AA2309)</f>
        <v/>
      </c>
      <c r="Z2307" s="123" t="str">
        <f>IF('表格编辑 '!AB2309="","",'表格编辑 '!AB2309)</f>
        <v/>
      </c>
      <c r="AA2307" s="123" t="str">
        <f>IF('表格编辑 '!AC2309="","",'表格编辑 '!AC2309)</f>
        <v/>
      </c>
      <c r="AB2307" s="123" t="str">
        <f>IF('表格编辑 '!AD2309="","",'表格编辑 '!AD2309)</f>
        <v/>
      </c>
      <c r="AC2307" s="123" t="str">
        <f>IF('表格编辑 '!AE2309="","",'表格编辑 '!AE2309)</f>
        <v/>
      </c>
      <c r="AD2307" s="123">
        <f>IF('表格编辑 '!AF2309="","",'表格编辑 '!AF2309)</f>
        <v>241119</v>
      </c>
    </row>
    <row r="2308" spans="1:30">
      <c r="A2308" s="123">
        <f>IF('表格编辑 '!A2310="","",'表格编辑 '!A2310)</f>
        <v>32120</v>
      </c>
      <c r="B2308" s="123">
        <f>IF('表格编辑 '!B2310="","",'表格编辑 '!B2310)</f>
        <v>10073</v>
      </c>
      <c r="C2308" s="123">
        <f>IF('表格编辑 '!E2310="","",'表格编辑 '!E2310)</f>
        <v>59</v>
      </c>
      <c r="D2308" s="123" t="str">
        <f>IF('表格编辑 '!F2310="","",'表格编辑 '!F2310)</f>
        <v>AI_born_event(RECEIVER, ARG0, ARG1, ARG2, ARG3,ARG4)</v>
      </c>
      <c r="E2308" s="123" t="str">
        <f>IF('表格编辑 '!G2310="","",'表格编辑 '!G2310)</f>
        <v>AI_update_event(RECEIVER, ARG0, ARG1, ARG2, ARG3,ARG4)</v>
      </c>
      <c r="F2308" s="123" t="str">
        <f>IF('表格编辑 '!H2310="","",'表格编辑 '!H2310)</f>
        <v/>
      </c>
      <c r="G2308" s="123" t="str">
        <f>IF('表格编辑 '!I2310="","",'表格编辑 '!I2310)</f>
        <v/>
      </c>
      <c r="H2308" s="123" t="str">
        <f>IF('表格编辑 '!J2310="","",'表格编辑 '!J2310)</f>
        <v>test_deadth_event(RECEIVER, ARG0, ARG1, ARG2, ARG3,ARG4)</v>
      </c>
      <c r="I2308" s="123">
        <f>IF('表格编辑 '!K2310="","",'表格编辑 '!K2310)</f>
        <v>1</v>
      </c>
      <c r="J2308" s="123">
        <f>IF('表格编辑 '!L2310="","",'表格编辑 '!L2310)</f>
        <v>0</v>
      </c>
      <c r="K2308" s="123">
        <f>IF('表格编辑 '!M2310="","",'表格编辑 '!M2310)</f>
        <v>1770</v>
      </c>
      <c r="L2308" s="123" t="str">
        <f>IF('表格编辑 '!N2310="","",'表格编辑 '!N2310)</f>
        <v/>
      </c>
      <c r="M2308" s="123" t="str">
        <f>IF('表格编辑 '!O2310="","",'表格编辑 '!O2310)</f>
        <v/>
      </c>
      <c r="N2308" s="123" t="str">
        <f>IF('表格编辑 '!P2310="","",'表格编辑 '!P2310)</f>
        <v/>
      </c>
      <c r="O2308" s="123" t="str">
        <f>IF('表格编辑 '!Q2310="","",'表格编辑 '!Q2310)</f>
        <v/>
      </c>
      <c r="P2308" s="123" t="str">
        <f>IF('表格编辑 '!R2310="","",'表格编辑 '!R2310)</f>
        <v/>
      </c>
      <c r="Q2308" s="123">
        <f>IF('表格编辑 '!S2310="","",'表格编辑 '!S2310)</f>
        <v>320</v>
      </c>
      <c r="R2308" s="123" t="str">
        <f>IF('表格编辑 '!T2310="","",'表格编辑 '!T2310)</f>
        <v/>
      </c>
      <c r="S2308" s="123" t="str">
        <f>IF('表格编辑 '!U2310="","",'表格编辑 '!U2310)</f>
        <v/>
      </c>
      <c r="T2308" s="123" t="str">
        <f>IF('表格编辑 '!V2310="","",'表格编辑 '!V2310)</f>
        <v/>
      </c>
      <c r="U2308" s="123" t="str">
        <f>IF('表格编辑 '!W2310="","",'表格编辑 '!W2310)</f>
        <v/>
      </c>
      <c r="V2308" s="123" t="str">
        <f>IF('表格编辑 '!X2310="","",'表格编辑 '!X2310)</f>
        <v/>
      </c>
      <c r="W2308" s="123" t="str">
        <f>IF('表格编辑 '!Y2310="","",'表格编辑 '!Y2310)</f>
        <v/>
      </c>
      <c r="X2308" s="123" t="str">
        <f>IF('表格编辑 '!Z2310="","",'表格编辑 '!Z2310)</f>
        <v/>
      </c>
      <c r="Y2308" s="123" t="str">
        <f>IF('表格编辑 '!AA2310="","",'表格编辑 '!AA2310)</f>
        <v/>
      </c>
      <c r="Z2308" s="123" t="str">
        <f>IF('表格编辑 '!AB2310="","",'表格编辑 '!AB2310)</f>
        <v/>
      </c>
      <c r="AA2308" s="123" t="str">
        <f>IF('表格编辑 '!AC2310="","",'表格编辑 '!AC2310)</f>
        <v/>
      </c>
      <c r="AB2308" s="123" t="str">
        <f>IF('表格编辑 '!AD2310="","",'表格编辑 '!AD2310)</f>
        <v/>
      </c>
      <c r="AC2308" s="123" t="str">
        <f>IF('表格编辑 '!AE2310="","",'表格编辑 '!AE2310)</f>
        <v/>
      </c>
      <c r="AD2308" s="123">
        <f>IF('表格编辑 '!AF2310="","",'表格编辑 '!AF2310)</f>
        <v>241120</v>
      </c>
    </row>
    <row r="2309" spans="1:30">
      <c r="A2309" s="123">
        <f>IF('表格编辑 '!A2311="","",'表格编辑 '!A2311)</f>
        <v>32121</v>
      </c>
      <c r="B2309" s="123">
        <f>IF('表格编辑 '!B2311="","",'表格编辑 '!B2311)</f>
        <v>10139</v>
      </c>
      <c r="C2309" s="123">
        <f>IF('表格编辑 '!E2311="","",'表格编辑 '!E2311)</f>
        <v>59</v>
      </c>
      <c r="D2309" s="123" t="str">
        <f>IF('表格编辑 '!F2311="","",'表格编辑 '!F2311)</f>
        <v>AI_born_event(RECEIVER, ARG0, ARG1, ARG2, ARG3,ARG4)</v>
      </c>
      <c r="E2309" s="123" t="str">
        <f>IF('表格编辑 '!G2311="","",'表格编辑 '!G2311)</f>
        <v>AI_update_event(RECEIVER, ARG0, ARG1, ARG2, ARG3,ARG4)</v>
      </c>
      <c r="F2309" s="123" t="str">
        <f>IF('表格编辑 '!H2311="","",'表格编辑 '!H2311)</f>
        <v/>
      </c>
      <c r="G2309" s="123" t="str">
        <f>IF('表格编辑 '!I2311="","",'表格编辑 '!I2311)</f>
        <v/>
      </c>
      <c r="H2309" s="123" t="str">
        <f>IF('表格编辑 '!J2311="","",'表格编辑 '!J2311)</f>
        <v>test_deadth_event(RECEIVER, ARG0, ARG1, ARG2, ARG3,ARG4)</v>
      </c>
      <c r="I2309" s="123">
        <f>IF('表格编辑 '!K2311="","",'表格编辑 '!K2311)</f>
        <v>1</v>
      </c>
      <c r="J2309" s="123">
        <f>IF('表格编辑 '!L2311="","",'表格编辑 '!L2311)</f>
        <v>0</v>
      </c>
      <c r="K2309" s="123">
        <f>IF('表格编辑 '!M2311="","",'表格编辑 '!M2311)</f>
        <v>1770</v>
      </c>
      <c r="L2309" s="123" t="str">
        <f>IF('表格编辑 '!N2311="","",'表格编辑 '!N2311)</f>
        <v/>
      </c>
      <c r="M2309" s="123" t="str">
        <f>IF('表格编辑 '!O2311="","",'表格编辑 '!O2311)</f>
        <v/>
      </c>
      <c r="N2309" s="123" t="str">
        <f>IF('表格编辑 '!P2311="","",'表格编辑 '!P2311)</f>
        <v/>
      </c>
      <c r="O2309" s="123" t="str">
        <f>IF('表格编辑 '!Q2311="","",'表格编辑 '!Q2311)</f>
        <v/>
      </c>
      <c r="P2309" s="123" t="str">
        <f>IF('表格编辑 '!R2311="","",'表格编辑 '!R2311)</f>
        <v/>
      </c>
      <c r="Q2309" s="123">
        <f>IF('表格编辑 '!S2311="","",'表格编辑 '!S2311)</f>
        <v>320</v>
      </c>
      <c r="R2309" s="123" t="str">
        <f>IF('表格编辑 '!T2311="","",'表格编辑 '!T2311)</f>
        <v/>
      </c>
      <c r="S2309" s="123" t="str">
        <f>IF('表格编辑 '!U2311="","",'表格编辑 '!U2311)</f>
        <v/>
      </c>
      <c r="T2309" s="123" t="str">
        <f>IF('表格编辑 '!V2311="","",'表格编辑 '!V2311)</f>
        <v/>
      </c>
      <c r="U2309" s="123" t="str">
        <f>IF('表格编辑 '!W2311="","",'表格编辑 '!W2311)</f>
        <v/>
      </c>
      <c r="V2309" s="123" t="str">
        <f>IF('表格编辑 '!X2311="","",'表格编辑 '!X2311)</f>
        <v/>
      </c>
      <c r="W2309" s="123" t="str">
        <f>IF('表格编辑 '!Y2311="","",'表格编辑 '!Y2311)</f>
        <v/>
      </c>
      <c r="X2309" s="123" t="str">
        <f>IF('表格编辑 '!Z2311="","",'表格编辑 '!Z2311)</f>
        <v/>
      </c>
      <c r="Y2309" s="123" t="str">
        <f>IF('表格编辑 '!AA2311="","",'表格编辑 '!AA2311)</f>
        <v/>
      </c>
      <c r="Z2309" s="123" t="str">
        <f>IF('表格编辑 '!AB2311="","",'表格编辑 '!AB2311)</f>
        <v/>
      </c>
      <c r="AA2309" s="123" t="str">
        <f>IF('表格编辑 '!AC2311="","",'表格编辑 '!AC2311)</f>
        <v/>
      </c>
      <c r="AB2309" s="123" t="str">
        <f>IF('表格编辑 '!AD2311="","",'表格编辑 '!AD2311)</f>
        <v/>
      </c>
      <c r="AC2309" s="123" t="str">
        <f>IF('表格编辑 '!AE2311="","",'表格编辑 '!AE2311)</f>
        <v/>
      </c>
      <c r="AD2309" s="123">
        <f>IF('表格编辑 '!AF2311="","",'表格编辑 '!AF2311)</f>
        <v>241121</v>
      </c>
    </row>
    <row r="2310" spans="1:30">
      <c r="A2310" s="123">
        <f>IF('表格编辑 '!A2312="","",'表格编辑 '!A2312)</f>
        <v>32122</v>
      </c>
      <c r="B2310" s="123">
        <f>IF('表格编辑 '!B2312="","",'表格编辑 '!B2312)</f>
        <v>10126</v>
      </c>
      <c r="C2310" s="123">
        <f>IF('表格编辑 '!E2312="","",'表格编辑 '!E2312)</f>
        <v>60</v>
      </c>
      <c r="D2310" s="123" t="str">
        <f>IF('表格编辑 '!F2312="","",'表格编辑 '!F2312)</f>
        <v>AI_born_event(RECEIVER, ARG0, ARG1, ARG2, ARG3,ARG4)</v>
      </c>
      <c r="E2310" s="123" t="str">
        <f>IF('表格编辑 '!G2312="","",'表格编辑 '!G2312)</f>
        <v>AI_update_event(RECEIVER, ARG0, ARG1, ARG2, ARG3,ARG4)</v>
      </c>
      <c r="F2310" s="123" t="str">
        <f>IF('表格编辑 '!H2312="","",'表格编辑 '!H2312)</f>
        <v/>
      </c>
      <c r="G2310" s="123" t="str">
        <f>IF('表格编辑 '!I2312="","",'表格编辑 '!I2312)</f>
        <v/>
      </c>
      <c r="H2310" s="123" t="str">
        <f>IF('表格编辑 '!J2312="","",'表格编辑 '!J2312)</f>
        <v>test_deadth_event(RECEIVER, ARG0, ARG1, ARG2, ARG3,ARG4)</v>
      </c>
      <c r="I2310" s="123">
        <f>IF('表格编辑 '!K2312="","",'表格编辑 '!K2312)</f>
        <v>1</v>
      </c>
      <c r="J2310" s="123">
        <f>IF('表格编辑 '!L2312="","",'表格编辑 '!L2312)</f>
        <v>0</v>
      </c>
      <c r="K2310" s="123">
        <f>IF('表格编辑 '!M2312="","",'表格编辑 '!M2312)</f>
        <v>1800</v>
      </c>
      <c r="L2310" s="123" t="str">
        <f>IF('表格编辑 '!N2312="","",'表格编辑 '!N2312)</f>
        <v/>
      </c>
      <c r="M2310" s="123" t="str">
        <f>IF('表格编辑 '!O2312="","",'表格编辑 '!O2312)</f>
        <v/>
      </c>
      <c r="N2310" s="123" t="str">
        <f>IF('表格编辑 '!P2312="","",'表格编辑 '!P2312)</f>
        <v/>
      </c>
      <c r="O2310" s="123" t="str">
        <f>IF('表格编辑 '!Q2312="","",'表格编辑 '!Q2312)</f>
        <v/>
      </c>
      <c r="P2310" s="123" t="str">
        <f>IF('表格编辑 '!R2312="","",'表格编辑 '!R2312)</f>
        <v/>
      </c>
      <c r="Q2310" s="123">
        <f>IF('表格编辑 '!S2312="","",'表格编辑 '!S2312)</f>
        <v>320</v>
      </c>
      <c r="R2310" s="123" t="str">
        <f>IF('表格编辑 '!T2312="","",'表格编辑 '!T2312)</f>
        <v/>
      </c>
      <c r="S2310" s="123" t="str">
        <f>IF('表格编辑 '!U2312="","",'表格编辑 '!U2312)</f>
        <v/>
      </c>
      <c r="T2310" s="123" t="str">
        <f>IF('表格编辑 '!V2312="","",'表格编辑 '!V2312)</f>
        <v/>
      </c>
      <c r="U2310" s="123" t="str">
        <f>IF('表格编辑 '!W2312="","",'表格编辑 '!W2312)</f>
        <v/>
      </c>
      <c r="V2310" s="123" t="str">
        <f>IF('表格编辑 '!X2312="","",'表格编辑 '!X2312)</f>
        <v/>
      </c>
      <c r="W2310" s="123" t="str">
        <f>IF('表格编辑 '!Y2312="","",'表格编辑 '!Y2312)</f>
        <v/>
      </c>
      <c r="X2310" s="123" t="str">
        <f>IF('表格编辑 '!Z2312="","",'表格编辑 '!Z2312)</f>
        <v/>
      </c>
      <c r="Y2310" s="123" t="str">
        <f>IF('表格编辑 '!AA2312="","",'表格编辑 '!AA2312)</f>
        <v/>
      </c>
      <c r="Z2310" s="123" t="str">
        <f>IF('表格编辑 '!AB2312="","",'表格编辑 '!AB2312)</f>
        <v/>
      </c>
      <c r="AA2310" s="123" t="str">
        <f>IF('表格编辑 '!AC2312="","",'表格编辑 '!AC2312)</f>
        <v/>
      </c>
      <c r="AB2310" s="123" t="str">
        <f>IF('表格编辑 '!AD2312="","",'表格编辑 '!AD2312)</f>
        <v/>
      </c>
      <c r="AC2310" s="123" t="str">
        <f>IF('表格编辑 '!AE2312="","",'表格编辑 '!AE2312)</f>
        <v/>
      </c>
      <c r="AD2310" s="123">
        <f>IF('表格编辑 '!AF2312="","",'表格编辑 '!AF2312)</f>
        <v>241122</v>
      </c>
    </row>
    <row r="2311" spans="1:30">
      <c r="A2311" s="123">
        <f>IF('表格编辑 '!A2313="","",'表格编辑 '!A2313)</f>
        <v>32123</v>
      </c>
      <c r="B2311" s="123">
        <f>IF('表格编辑 '!B2313="","",'表格编辑 '!B2313)</f>
        <v>10072</v>
      </c>
      <c r="C2311" s="123">
        <f>IF('表格编辑 '!E2313="","",'表格编辑 '!E2313)</f>
        <v>60</v>
      </c>
      <c r="D2311" s="123" t="str">
        <f>IF('表格编辑 '!F2313="","",'表格编辑 '!F2313)</f>
        <v>AI_born_event(RECEIVER, ARG0, ARG1, ARG2, ARG3,ARG4)</v>
      </c>
      <c r="E2311" s="123" t="str">
        <f>IF('表格编辑 '!G2313="","",'表格编辑 '!G2313)</f>
        <v>AI_update_event(RECEIVER, ARG0, ARG1, ARG2, ARG3,ARG4)</v>
      </c>
      <c r="F2311" s="123" t="str">
        <f>IF('表格编辑 '!H2313="","",'表格编辑 '!H2313)</f>
        <v/>
      </c>
      <c r="G2311" s="123" t="str">
        <f>IF('表格编辑 '!I2313="","",'表格编辑 '!I2313)</f>
        <v/>
      </c>
      <c r="H2311" s="123" t="str">
        <f>IF('表格编辑 '!J2313="","",'表格编辑 '!J2313)</f>
        <v>test_deadth_event(RECEIVER, ARG0, ARG1, ARG2, ARG3,ARG4)</v>
      </c>
      <c r="I2311" s="123">
        <f>IF('表格编辑 '!K2313="","",'表格编辑 '!K2313)</f>
        <v>1</v>
      </c>
      <c r="J2311" s="123">
        <f>IF('表格编辑 '!L2313="","",'表格编辑 '!L2313)</f>
        <v>0</v>
      </c>
      <c r="K2311" s="123">
        <f>IF('表格编辑 '!M2313="","",'表格编辑 '!M2313)</f>
        <v>1800</v>
      </c>
      <c r="L2311" s="123" t="str">
        <f>IF('表格编辑 '!N2313="","",'表格编辑 '!N2313)</f>
        <v/>
      </c>
      <c r="M2311" s="123" t="str">
        <f>IF('表格编辑 '!O2313="","",'表格编辑 '!O2313)</f>
        <v/>
      </c>
      <c r="N2311" s="123" t="str">
        <f>IF('表格编辑 '!P2313="","",'表格编辑 '!P2313)</f>
        <v/>
      </c>
      <c r="O2311" s="123" t="str">
        <f>IF('表格编辑 '!Q2313="","",'表格编辑 '!Q2313)</f>
        <v/>
      </c>
      <c r="P2311" s="123" t="str">
        <f>IF('表格编辑 '!R2313="","",'表格编辑 '!R2313)</f>
        <v/>
      </c>
      <c r="Q2311" s="123">
        <f>IF('表格编辑 '!S2313="","",'表格编辑 '!S2313)</f>
        <v>320</v>
      </c>
      <c r="R2311" s="123" t="str">
        <f>IF('表格编辑 '!T2313="","",'表格编辑 '!T2313)</f>
        <v/>
      </c>
      <c r="S2311" s="123" t="str">
        <f>IF('表格编辑 '!U2313="","",'表格编辑 '!U2313)</f>
        <v/>
      </c>
      <c r="T2311" s="123" t="str">
        <f>IF('表格编辑 '!V2313="","",'表格编辑 '!V2313)</f>
        <v/>
      </c>
      <c r="U2311" s="123" t="str">
        <f>IF('表格编辑 '!W2313="","",'表格编辑 '!W2313)</f>
        <v/>
      </c>
      <c r="V2311" s="123" t="str">
        <f>IF('表格编辑 '!X2313="","",'表格编辑 '!X2313)</f>
        <v/>
      </c>
      <c r="W2311" s="123" t="str">
        <f>IF('表格编辑 '!Y2313="","",'表格编辑 '!Y2313)</f>
        <v/>
      </c>
      <c r="X2311" s="123" t="str">
        <f>IF('表格编辑 '!Z2313="","",'表格编辑 '!Z2313)</f>
        <v/>
      </c>
      <c r="Y2311" s="123" t="str">
        <f>IF('表格编辑 '!AA2313="","",'表格编辑 '!AA2313)</f>
        <v/>
      </c>
      <c r="Z2311" s="123" t="str">
        <f>IF('表格编辑 '!AB2313="","",'表格编辑 '!AB2313)</f>
        <v/>
      </c>
      <c r="AA2311" s="123" t="str">
        <f>IF('表格编辑 '!AC2313="","",'表格编辑 '!AC2313)</f>
        <v/>
      </c>
      <c r="AB2311" s="123" t="str">
        <f>IF('表格编辑 '!AD2313="","",'表格编辑 '!AD2313)</f>
        <v/>
      </c>
      <c r="AC2311" s="123" t="str">
        <f>IF('表格编辑 '!AE2313="","",'表格编辑 '!AE2313)</f>
        <v/>
      </c>
      <c r="AD2311" s="123">
        <f>IF('表格编辑 '!AF2313="","",'表格编辑 '!AF2313)</f>
        <v>241123</v>
      </c>
    </row>
    <row r="2312" spans="1:30">
      <c r="A2312" s="123">
        <f>IF('表格编辑 '!A2314="","",'表格编辑 '!A2314)</f>
        <v>32124</v>
      </c>
      <c r="B2312" s="123">
        <f>IF('表格编辑 '!B2314="","",'表格编辑 '!B2314)</f>
        <v>10132</v>
      </c>
      <c r="C2312" s="123">
        <f>IF('表格编辑 '!E2314="","",'表格编辑 '!E2314)</f>
        <v>60</v>
      </c>
      <c r="D2312" s="123" t="str">
        <f>IF('表格编辑 '!F2314="","",'表格编辑 '!F2314)</f>
        <v>AI_born_event(RECEIVER, ARG0, ARG1, ARG2, ARG3,ARG4)</v>
      </c>
      <c r="E2312" s="123" t="str">
        <f>IF('表格编辑 '!G2314="","",'表格编辑 '!G2314)</f>
        <v>AI_update_event(RECEIVER, ARG0, ARG1, ARG2, ARG3,ARG4)</v>
      </c>
      <c r="F2312" s="123" t="str">
        <f>IF('表格编辑 '!H2314="","",'表格编辑 '!H2314)</f>
        <v/>
      </c>
      <c r="G2312" s="123" t="str">
        <f>IF('表格编辑 '!I2314="","",'表格编辑 '!I2314)</f>
        <v/>
      </c>
      <c r="H2312" s="123" t="str">
        <f>IF('表格编辑 '!J2314="","",'表格编辑 '!J2314)</f>
        <v>test_deadth_event(RECEIVER, ARG0, ARG1, ARG2, ARG3,ARG4)</v>
      </c>
      <c r="I2312" s="123">
        <f>IF('表格编辑 '!K2314="","",'表格编辑 '!K2314)</f>
        <v>1</v>
      </c>
      <c r="J2312" s="123">
        <f>IF('表格编辑 '!L2314="","",'表格编辑 '!L2314)</f>
        <v>0</v>
      </c>
      <c r="K2312" s="123">
        <f>IF('表格编辑 '!M2314="","",'表格编辑 '!M2314)</f>
        <v>1800</v>
      </c>
      <c r="L2312" s="123" t="str">
        <f>IF('表格编辑 '!N2314="","",'表格编辑 '!N2314)</f>
        <v/>
      </c>
      <c r="M2312" s="123" t="str">
        <f>IF('表格编辑 '!O2314="","",'表格编辑 '!O2314)</f>
        <v/>
      </c>
      <c r="N2312" s="123" t="str">
        <f>IF('表格编辑 '!P2314="","",'表格编辑 '!P2314)</f>
        <v/>
      </c>
      <c r="O2312" s="123" t="str">
        <f>IF('表格编辑 '!Q2314="","",'表格编辑 '!Q2314)</f>
        <v/>
      </c>
      <c r="P2312" s="123" t="str">
        <f>IF('表格编辑 '!R2314="","",'表格编辑 '!R2314)</f>
        <v/>
      </c>
      <c r="Q2312" s="123">
        <f>IF('表格编辑 '!S2314="","",'表格编辑 '!S2314)</f>
        <v>320</v>
      </c>
      <c r="R2312" s="123" t="str">
        <f>IF('表格编辑 '!T2314="","",'表格编辑 '!T2314)</f>
        <v/>
      </c>
      <c r="S2312" s="123" t="str">
        <f>IF('表格编辑 '!U2314="","",'表格编辑 '!U2314)</f>
        <v/>
      </c>
      <c r="T2312" s="123" t="str">
        <f>IF('表格编辑 '!V2314="","",'表格编辑 '!V2314)</f>
        <v/>
      </c>
      <c r="U2312" s="123" t="str">
        <f>IF('表格编辑 '!W2314="","",'表格编辑 '!W2314)</f>
        <v/>
      </c>
      <c r="V2312" s="123" t="str">
        <f>IF('表格编辑 '!X2314="","",'表格编辑 '!X2314)</f>
        <v/>
      </c>
      <c r="W2312" s="123" t="str">
        <f>IF('表格编辑 '!Y2314="","",'表格编辑 '!Y2314)</f>
        <v/>
      </c>
      <c r="X2312" s="123" t="str">
        <f>IF('表格编辑 '!Z2314="","",'表格编辑 '!Z2314)</f>
        <v/>
      </c>
      <c r="Y2312" s="123" t="str">
        <f>IF('表格编辑 '!AA2314="","",'表格编辑 '!AA2314)</f>
        <v/>
      </c>
      <c r="Z2312" s="123" t="str">
        <f>IF('表格编辑 '!AB2314="","",'表格编辑 '!AB2314)</f>
        <v/>
      </c>
      <c r="AA2312" s="123" t="str">
        <f>IF('表格编辑 '!AC2314="","",'表格编辑 '!AC2314)</f>
        <v/>
      </c>
      <c r="AB2312" s="123" t="str">
        <f>IF('表格编辑 '!AD2314="","",'表格编辑 '!AD2314)</f>
        <v/>
      </c>
      <c r="AC2312" s="123" t="str">
        <f>IF('表格编辑 '!AE2314="","",'表格编辑 '!AE2314)</f>
        <v/>
      </c>
      <c r="AD2312" s="123">
        <f>IF('表格编辑 '!AF2314="","",'表格编辑 '!AF2314)</f>
        <v>241124</v>
      </c>
    </row>
    <row r="2313" spans="1:30">
      <c r="A2313" s="123">
        <f>IF('表格编辑 '!A2315="","",'表格编辑 '!A2315)</f>
        <v>32125</v>
      </c>
      <c r="B2313" s="123">
        <f>IF('表格编辑 '!B2315="","",'表格编辑 '!B2315)</f>
        <v>10101</v>
      </c>
      <c r="C2313" s="123">
        <f>IF('表格编辑 '!E2315="","",'表格编辑 '!E2315)</f>
        <v>60</v>
      </c>
      <c r="D2313" s="123" t="str">
        <f>IF('表格编辑 '!F2315="","",'表格编辑 '!F2315)</f>
        <v>AI_born_event(RECEIVER, ARG0, ARG1, ARG2, ARG3,ARG4)</v>
      </c>
      <c r="E2313" s="123" t="str">
        <f>IF('表格编辑 '!G2315="","",'表格编辑 '!G2315)</f>
        <v>AI_update_event(RECEIVER, ARG0, ARG1, ARG2, ARG3,ARG4)</v>
      </c>
      <c r="F2313" s="123" t="str">
        <f>IF('表格编辑 '!H2315="","",'表格编辑 '!H2315)</f>
        <v/>
      </c>
      <c r="G2313" s="123" t="str">
        <f>IF('表格编辑 '!I2315="","",'表格编辑 '!I2315)</f>
        <v/>
      </c>
      <c r="H2313" s="123" t="str">
        <f>IF('表格编辑 '!J2315="","",'表格编辑 '!J2315)</f>
        <v>test_deadth_event(RECEIVER, ARG0, ARG1, ARG2, ARG3,ARG4)</v>
      </c>
      <c r="I2313" s="123">
        <f>IF('表格编辑 '!K2315="","",'表格编辑 '!K2315)</f>
        <v>1</v>
      </c>
      <c r="J2313" s="123">
        <f>IF('表格编辑 '!L2315="","",'表格编辑 '!L2315)</f>
        <v>0</v>
      </c>
      <c r="K2313" s="123">
        <f>IF('表格编辑 '!M2315="","",'表格编辑 '!M2315)</f>
        <v>1800</v>
      </c>
      <c r="L2313" s="123" t="str">
        <f>IF('表格编辑 '!N2315="","",'表格编辑 '!N2315)</f>
        <v/>
      </c>
      <c r="M2313" s="123" t="str">
        <f>IF('表格编辑 '!O2315="","",'表格编辑 '!O2315)</f>
        <v/>
      </c>
      <c r="N2313" s="123" t="str">
        <f>IF('表格编辑 '!P2315="","",'表格编辑 '!P2315)</f>
        <v/>
      </c>
      <c r="O2313" s="123" t="str">
        <f>IF('表格编辑 '!Q2315="","",'表格编辑 '!Q2315)</f>
        <v/>
      </c>
      <c r="P2313" s="123" t="str">
        <f>IF('表格编辑 '!R2315="","",'表格编辑 '!R2315)</f>
        <v/>
      </c>
      <c r="Q2313" s="123">
        <f>IF('表格编辑 '!S2315="","",'表格编辑 '!S2315)</f>
        <v>320</v>
      </c>
      <c r="R2313" s="123" t="str">
        <f>IF('表格编辑 '!T2315="","",'表格编辑 '!T2315)</f>
        <v/>
      </c>
      <c r="S2313" s="123" t="str">
        <f>IF('表格编辑 '!U2315="","",'表格编辑 '!U2315)</f>
        <v/>
      </c>
      <c r="T2313" s="123" t="str">
        <f>IF('表格编辑 '!V2315="","",'表格编辑 '!V2315)</f>
        <v/>
      </c>
      <c r="U2313" s="123" t="str">
        <f>IF('表格编辑 '!W2315="","",'表格编辑 '!W2315)</f>
        <v/>
      </c>
      <c r="V2313" s="123" t="str">
        <f>IF('表格编辑 '!X2315="","",'表格编辑 '!X2315)</f>
        <v/>
      </c>
      <c r="W2313" s="123" t="str">
        <f>IF('表格编辑 '!Y2315="","",'表格编辑 '!Y2315)</f>
        <v/>
      </c>
      <c r="X2313" s="123" t="str">
        <f>IF('表格编辑 '!Z2315="","",'表格编辑 '!Z2315)</f>
        <v/>
      </c>
      <c r="Y2313" s="123" t="str">
        <f>IF('表格编辑 '!AA2315="","",'表格编辑 '!AA2315)</f>
        <v/>
      </c>
      <c r="Z2313" s="123" t="str">
        <f>IF('表格编辑 '!AB2315="","",'表格编辑 '!AB2315)</f>
        <v/>
      </c>
      <c r="AA2313" s="123" t="str">
        <f>IF('表格编辑 '!AC2315="","",'表格编辑 '!AC2315)</f>
        <v/>
      </c>
      <c r="AB2313" s="123" t="str">
        <f>IF('表格编辑 '!AD2315="","",'表格编辑 '!AD2315)</f>
        <v/>
      </c>
      <c r="AC2313" s="123" t="str">
        <f>IF('表格编辑 '!AE2315="","",'表格编辑 '!AE2315)</f>
        <v/>
      </c>
      <c r="AD2313" s="123">
        <f>IF('表格编辑 '!AF2315="","",'表格编辑 '!AF2315)</f>
        <v>241125</v>
      </c>
    </row>
    <row r="2314" spans="1:30">
      <c r="A2314" s="123">
        <f>IF('表格编辑 '!A2316="","",'表格编辑 '!A2316)</f>
        <v>32126</v>
      </c>
      <c r="B2314" s="123">
        <f>IF('表格编辑 '!B2316="","",'表格编辑 '!B2316)</f>
        <v>10108</v>
      </c>
      <c r="C2314" s="123">
        <f>IF('表格编辑 '!E2316="","",'表格编辑 '!E2316)</f>
        <v>60</v>
      </c>
      <c r="D2314" s="123" t="str">
        <f>IF('表格编辑 '!F2316="","",'表格编辑 '!F2316)</f>
        <v>AI_born_event(RECEIVER, ARG0, ARG1, ARG2, ARG3,ARG4)</v>
      </c>
      <c r="E2314" s="123" t="str">
        <f>IF('表格编辑 '!G2316="","",'表格编辑 '!G2316)</f>
        <v>AI_update_event(RECEIVER, ARG0, ARG1, ARG2, ARG3,ARG4)</v>
      </c>
      <c r="F2314" s="123" t="str">
        <f>IF('表格编辑 '!H2316="","",'表格编辑 '!H2316)</f>
        <v/>
      </c>
      <c r="G2314" s="123" t="str">
        <f>IF('表格编辑 '!I2316="","",'表格编辑 '!I2316)</f>
        <v/>
      </c>
      <c r="H2314" s="123" t="str">
        <f>IF('表格编辑 '!J2316="","",'表格编辑 '!J2316)</f>
        <v>test_deadth_event(RECEIVER, ARG0, ARG1, ARG2, ARG3,ARG4)</v>
      </c>
      <c r="I2314" s="123">
        <f>IF('表格编辑 '!K2316="","",'表格编辑 '!K2316)</f>
        <v>1</v>
      </c>
      <c r="J2314" s="123">
        <f>IF('表格编辑 '!L2316="","",'表格编辑 '!L2316)</f>
        <v>0</v>
      </c>
      <c r="K2314" s="123">
        <f>IF('表格编辑 '!M2316="","",'表格编辑 '!M2316)</f>
        <v>1800</v>
      </c>
      <c r="L2314" s="123" t="str">
        <f>IF('表格编辑 '!N2316="","",'表格编辑 '!N2316)</f>
        <v/>
      </c>
      <c r="M2314" s="123" t="str">
        <f>IF('表格编辑 '!O2316="","",'表格编辑 '!O2316)</f>
        <v/>
      </c>
      <c r="N2314" s="123" t="str">
        <f>IF('表格编辑 '!P2316="","",'表格编辑 '!P2316)</f>
        <v/>
      </c>
      <c r="O2314" s="123" t="str">
        <f>IF('表格编辑 '!Q2316="","",'表格编辑 '!Q2316)</f>
        <v/>
      </c>
      <c r="P2314" s="123" t="str">
        <f>IF('表格编辑 '!R2316="","",'表格编辑 '!R2316)</f>
        <v/>
      </c>
      <c r="Q2314" s="123">
        <f>IF('表格编辑 '!S2316="","",'表格编辑 '!S2316)</f>
        <v>320</v>
      </c>
      <c r="R2314" s="123" t="str">
        <f>IF('表格编辑 '!T2316="","",'表格编辑 '!T2316)</f>
        <v/>
      </c>
      <c r="S2314" s="123" t="str">
        <f>IF('表格编辑 '!U2316="","",'表格编辑 '!U2316)</f>
        <v/>
      </c>
      <c r="T2314" s="123" t="str">
        <f>IF('表格编辑 '!V2316="","",'表格编辑 '!V2316)</f>
        <v/>
      </c>
      <c r="U2314" s="123" t="str">
        <f>IF('表格编辑 '!W2316="","",'表格编辑 '!W2316)</f>
        <v/>
      </c>
      <c r="V2314" s="123" t="str">
        <f>IF('表格编辑 '!X2316="","",'表格编辑 '!X2316)</f>
        <v/>
      </c>
      <c r="W2314" s="123" t="str">
        <f>IF('表格编辑 '!Y2316="","",'表格编辑 '!Y2316)</f>
        <v/>
      </c>
      <c r="X2314" s="123" t="str">
        <f>IF('表格编辑 '!Z2316="","",'表格编辑 '!Z2316)</f>
        <v/>
      </c>
      <c r="Y2314" s="123" t="str">
        <f>IF('表格编辑 '!AA2316="","",'表格编辑 '!AA2316)</f>
        <v/>
      </c>
      <c r="Z2314" s="123" t="str">
        <f>IF('表格编辑 '!AB2316="","",'表格编辑 '!AB2316)</f>
        <v/>
      </c>
      <c r="AA2314" s="123" t="str">
        <f>IF('表格编辑 '!AC2316="","",'表格编辑 '!AC2316)</f>
        <v/>
      </c>
      <c r="AB2314" s="123" t="str">
        <f>IF('表格编辑 '!AD2316="","",'表格编辑 '!AD2316)</f>
        <v/>
      </c>
      <c r="AC2314" s="123" t="str">
        <f>IF('表格编辑 '!AE2316="","",'表格编辑 '!AE2316)</f>
        <v/>
      </c>
      <c r="AD2314" s="123">
        <f>IF('表格编辑 '!AF2316="","",'表格编辑 '!AF2316)</f>
        <v>241126</v>
      </c>
    </row>
    <row r="2315" spans="1:30">
      <c r="A2315" s="123">
        <f>IF('表格编辑 '!A2317="","",'表格编辑 '!A2317)</f>
        <v>32127</v>
      </c>
      <c r="B2315" s="123">
        <f>IF('表格编辑 '!B2317="","",'表格编辑 '!B2317)</f>
        <v>10155</v>
      </c>
      <c r="C2315" s="123">
        <f>IF('表格编辑 '!E2317="","",'表格编辑 '!E2317)</f>
        <v>60</v>
      </c>
      <c r="D2315" s="123" t="str">
        <f>IF('表格编辑 '!F2317="","",'表格编辑 '!F2317)</f>
        <v>AI_born_event(RECEIVER, ARG0, ARG1, ARG2, ARG3,ARG4)</v>
      </c>
      <c r="E2315" s="123" t="str">
        <f>IF('表格编辑 '!G2317="","",'表格编辑 '!G2317)</f>
        <v>AI_update_event(RECEIVER, ARG0, ARG1, ARG2, ARG3,ARG4)</v>
      </c>
      <c r="F2315" s="123" t="str">
        <f>IF('表格编辑 '!H2317="","",'表格编辑 '!H2317)</f>
        <v/>
      </c>
      <c r="G2315" s="123" t="str">
        <f>IF('表格编辑 '!I2317="","",'表格编辑 '!I2317)</f>
        <v/>
      </c>
      <c r="H2315" s="123" t="str">
        <f>IF('表格编辑 '!J2317="","",'表格编辑 '!J2317)</f>
        <v>test_deadth_event(RECEIVER, ARG0, ARG1, ARG2, ARG3,ARG4)</v>
      </c>
      <c r="I2315" s="123">
        <f>IF('表格编辑 '!K2317="","",'表格编辑 '!K2317)</f>
        <v>1</v>
      </c>
      <c r="J2315" s="123">
        <f>IF('表格编辑 '!L2317="","",'表格编辑 '!L2317)</f>
        <v>0</v>
      </c>
      <c r="K2315" s="123">
        <f>IF('表格编辑 '!M2317="","",'表格编辑 '!M2317)</f>
        <v>1800</v>
      </c>
      <c r="L2315" s="123" t="str">
        <f>IF('表格编辑 '!N2317="","",'表格编辑 '!N2317)</f>
        <v/>
      </c>
      <c r="M2315" s="123" t="str">
        <f>IF('表格编辑 '!O2317="","",'表格编辑 '!O2317)</f>
        <v/>
      </c>
      <c r="N2315" s="123" t="str">
        <f>IF('表格编辑 '!P2317="","",'表格编辑 '!P2317)</f>
        <v/>
      </c>
      <c r="O2315" s="123" t="str">
        <f>IF('表格编辑 '!Q2317="","",'表格编辑 '!Q2317)</f>
        <v/>
      </c>
      <c r="P2315" s="123" t="str">
        <f>IF('表格编辑 '!R2317="","",'表格编辑 '!R2317)</f>
        <v/>
      </c>
      <c r="Q2315" s="123">
        <f>IF('表格编辑 '!S2317="","",'表格编辑 '!S2317)</f>
        <v>320</v>
      </c>
      <c r="R2315" s="123" t="str">
        <f>IF('表格编辑 '!T2317="","",'表格编辑 '!T2317)</f>
        <v/>
      </c>
      <c r="S2315" s="123" t="str">
        <f>IF('表格编辑 '!U2317="","",'表格编辑 '!U2317)</f>
        <v/>
      </c>
      <c r="T2315" s="123" t="str">
        <f>IF('表格编辑 '!V2317="","",'表格编辑 '!V2317)</f>
        <v/>
      </c>
      <c r="U2315" s="123" t="str">
        <f>IF('表格编辑 '!W2317="","",'表格编辑 '!W2317)</f>
        <v/>
      </c>
      <c r="V2315" s="123" t="str">
        <f>IF('表格编辑 '!X2317="","",'表格编辑 '!X2317)</f>
        <v/>
      </c>
      <c r="W2315" s="123" t="str">
        <f>IF('表格编辑 '!Y2317="","",'表格编辑 '!Y2317)</f>
        <v/>
      </c>
      <c r="X2315" s="123" t="str">
        <f>IF('表格编辑 '!Z2317="","",'表格编辑 '!Z2317)</f>
        <v/>
      </c>
      <c r="Y2315" s="123" t="str">
        <f>IF('表格编辑 '!AA2317="","",'表格编辑 '!AA2317)</f>
        <v/>
      </c>
      <c r="Z2315" s="123" t="str">
        <f>IF('表格编辑 '!AB2317="","",'表格编辑 '!AB2317)</f>
        <v/>
      </c>
      <c r="AA2315" s="123" t="str">
        <f>IF('表格编辑 '!AC2317="","",'表格编辑 '!AC2317)</f>
        <v/>
      </c>
      <c r="AB2315" s="123" t="str">
        <f>IF('表格编辑 '!AD2317="","",'表格编辑 '!AD2317)</f>
        <v/>
      </c>
      <c r="AC2315" s="123" t="str">
        <f>IF('表格编辑 '!AE2317="","",'表格编辑 '!AE2317)</f>
        <v/>
      </c>
      <c r="AD2315" s="123">
        <f>IF('表格编辑 '!AF2317="","",'表格编辑 '!AF2317)</f>
        <v>241127</v>
      </c>
    </row>
    <row r="2316" spans="1:30">
      <c r="A2316" s="123">
        <f>IF('表格编辑 '!A2318="","",'表格编辑 '!A2318)</f>
        <v>32128</v>
      </c>
      <c r="B2316" s="123">
        <f>IF('表格编辑 '!B2318="","",'表格编辑 '!B2318)</f>
        <v>10125</v>
      </c>
      <c r="C2316" s="123">
        <f>IF('表格编辑 '!E2318="","",'表格编辑 '!E2318)</f>
        <v>60</v>
      </c>
      <c r="D2316" s="123" t="str">
        <f>IF('表格编辑 '!F2318="","",'表格编辑 '!F2318)</f>
        <v>AI_born_event(RECEIVER, ARG0, ARG1, ARG2, ARG3,ARG4)</v>
      </c>
      <c r="E2316" s="123" t="str">
        <f>IF('表格编辑 '!G2318="","",'表格编辑 '!G2318)</f>
        <v>AI_update_event(RECEIVER, ARG0, ARG1, ARG2, ARG3,ARG4)</v>
      </c>
      <c r="F2316" s="123" t="str">
        <f>IF('表格编辑 '!H2318="","",'表格编辑 '!H2318)</f>
        <v/>
      </c>
      <c r="G2316" s="123" t="str">
        <f>IF('表格编辑 '!I2318="","",'表格编辑 '!I2318)</f>
        <v/>
      </c>
      <c r="H2316" s="123" t="str">
        <f>IF('表格编辑 '!J2318="","",'表格编辑 '!J2318)</f>
        <v>test_deadth_event(RECEIVER, ARG0, ARG1, ARG2, ARG3,ARG4)</v>
      </c>
      <c r="I2316" s="123">
        <f>IF('表格编辑 '!K2318="","",'表格编辑 '!K2318)</f>
        <v>1</v>
      </c>
      <c r="J2316" s="123">
        <f>IF('表格编辑 '!L2318="","",'表格编辑 '!L2318)</f>
        <v>0</v>
      </c>
      <c r="K2316" s="123">
        <f>IF('表格编辑 '!M2318="","",'表格编辑 '!M2318)</f>
        <v>1800</v>
      </c>
      <c r="L2316" s="123" t="str">
        <f>IF('表格编辑 '!N2318="","",'表格编辑 '!N2318)</f>
        <v/>
      </c>
      <c r="M2316" s="123" t="str">
        <f>IF('表格编辑 '!O2318="","",'表格编辑 '!O2318)</f>
        <v/>
      </c>
      <c r="N2316" s="123" t="str">
        <f>IF('表格编辑 '!P2318="","",'表格编辑 '!P2318)</f>
        <v/>
      </c>
      <c r="O2316" s="123" t="str">
        <f>IF('表格编辑 '!Q2318="","",'表格编辑 '!Q2318)</f>
        <v/>
      </c>
      <c r="P2316" s="123" t="str">
        <f>IF('表格编辑 '!R2318="","",'表格编辑 '!R2318)</f>
        <v/>
      </c>
      <c r="Q2316" s="123">
        <f>IF('表格编辑 '!S2318="","",'表格编辑 '!S2318)</f>
        <v>320</v>
      </c>
      <c r="R2316" s="123" t="str">
        <f>IF('表格编辑 '!T2318="","",'表格编辑 '!T2318)</f>
        <v/>
      </c>
      <c r="S2316" s="123" t="str">
        <f>IF('表格编辑 '!U2318="","",'表格编辑 '!U2318)</f>
        <v/>
      </c>
      <c r="T2316" s="123" t="str">
        <f>IF('表格编辑 '!V2318="","",'表格编辑 '!V2318)</f>
        <v/>
      </c>
      <c r="U2316" s="123" t="str">
        <f>IF('表格编辑 '!W2318="","",'表格编辑 '!W2318)</f>
        <v/>
      </c>
      <c r="V2316" s="123" t="str">
        <f>IF('表格编辑 '!X2318="","",'表格编辑 '!X2318)</f>
        <v/>
      </c>
      <c r="W2316" s="123" t="str">
        <f>IF('表格编辑 '!Y2318="","",'表格编辑 '!Y2318)</f>
        <v/>
      </c>
      <c r="X2316" s="123" t="str">
        <f>IF('表格编辑 '!Z2318="","",'表格编辑 '!Z2318)</f>
        <v/>
      </c>
      <c r="Y2316" s="123" t="str">
        <f>IF('表格编辑 '!AA2318="","",'表格编辑 '!AA2318)</f>
        <v/>
      </c>
      <c r="Z2316" s="123" t="str">
        <f>IF('表格编辑 '!AB2318="","",'表格编辑 '!AB2318)</f>
        <v/>
      </c>
      <c r="AA2316" s="123" t="str">
        <f>IF('表格编辑 '!AC2318="","",'表格编辑 '!AC2318)</f>
        <v/>
      </c>
      <c r="AB2316" s="123" t="str">
        <f>IF('表格编辑 '!AD2318="","",'表格编辑 '!AD2318)</f>
        <v/>
      </c>
      <c r="AC2316" s="123" t="str">
        <f>IF('表格编辑 '!AE2318="","",'表格编辑 '!AE2318)</f>
        <v/>
      </c>
      <c r="AD2316" s="123">
        <f>IF('表格编辑 '!AF2318="","",'表格编辑 '!AF2318)</f>
        <v>241128</v>
      </c>
    </row>
    <row r="2317" spans="1:30">
      <c r="A2317" s="123">
        <f>IF('表格编辑 '!A2319="","",'表格编辑 '!A2319)</f>
        <v>32129</v>
      </c>
      <c r="B2317" s="123">
        <f>IF('表格编辑 '!B2319="","",'表格编辑 '!B2319)</f>
        <v>10035</v>
      </c>
      <c r="C2317" s="123">
        <f>IF('表格编辑 '!E2319="","",'表格编辑 '!E2319)</f>
        <v>60</v>
      </c>
      <c r="D2317" s="123" t="str">
        <f>IF('表格编辑 '!F2319="","",'表格编辑 '!F2319)</f>
        <v>AI_born_event(RECEIVER, ARG0, ARG1, ARG2, ARG3,ARG4)</v>
      </c>
      <c r="E2317" s="123" t="str">
        <f>IF('表格编辑 '!G2319="","",'表格编辑 '!G2319)</f>
        <v>AI_update_event(RECEIVER, ARG0, ARG1, ARG2, ARG3,ARG4)</v>
      </c>
      <c r="F2317" s="123" t="str">
        <f>IF('表格编辑 '!H2319="","",'表格编辑 '!H2319)</f>
        <v/>
      </c>
      <c r="G2317" s="123" t="str">
        <f>IF('表格编辑 '!I2319="","",'表格编辑 '!I2319)</f>
        <v/>
      </c>
      <c r="H2317" s="123" t="str">
        <f>IF('表格编辑 '!J2319="","",'表格编辑 '!J2319)</f>
        <v>test_deadth_event(RECEIVER, ARG0, ARG1, ARG2, ARG3,ARG4)</v>
      </c>
      <c r="I2317" s="123">
        <f>IF('表格编辑 '!K2319="","",'表格编辑 '!K2319)</f>
        <v>1</v>
      </c>
      <c r="J2317" s="123">
        <f>IF('表格编辑 '!L2319="","",'表格编辑 '!L2319)</f>
        <v>0</v>
      </c>
      <c r="K2317" s="123">
        <f>IF('表格编辑 '!M2319="","",'表格编辑 '!M2319)</f>
        <v>1800</v>
      </c>
      <c r="L2317" s="123" t="str">
        <f>IF('表格编辑 '!N2319="","",'表格编辑 '!N2319)</f>
        <v/>
      </c>
      <c r="M2317" s="123" t="str">
        <f>IF('表格编辑 '!O2319="","",'表格编辑 '!O2319)</f>
        <v/>
      </c>
      <c r="N2317" s="123" t="str">
        <f>IF('表格编辑 '!P2319="","",'表格编辑 '!P2319)</f>
        <v/>
      </c>
      <c r="O2317" s="123" t="str">
        <f>IF('表格编辑 '!Q2319="","",'表格编辑 '!Q2319)</f>
        <v/>
      </c>
      <c r="P2317" s="123" t="str">
        <f>IF('表格编辑 '!R2319="","",'表格编辑 '!R2319)</f>
        <v/>
      </c>
      <c r="Q2317" s="123">
        <f>IF('表格编辑 '!S2319="","",'表格编辑 '!S2319)</f>
        <v>320</v>
      </c>
      <c r="R2317" s="123" t="str">
        <f>IF('表格编辑 '!T2319="","",'表格编辑 '!T2319)</f>
        <v/>
      </c>
      <c r="S2317" s="123" t="str">
        <f>IF('表格编辑 '!U2319="","",'表格编辑 '!U2319)</f>
        <v/>
      </c>
      <c r="T2317" s="123" t="str">
        <f>IF('表格编辑 '!V2319="","",'表格编辑 '!V2319)</f>
        <v/>
      </c>
      <c r="U2317" s="123" t="str">
        <f>IF('表格编辑 '!W2319="","",'表格编辑 '!W2319)</f>
        <v/>
      </c>
      <c r="V2317" s="123" t="str">
        <f>IF('表格编辑 '!X2319="","",'表格编辑 '!X2319)</f>
        <v/>
      </c>
      <c r="W2317" s="123" t="str">
        <f>IF('表格编辑 '!Y2319="","",'表格编辑 '!Y2319)</f>
        <v/>
      </c>
      <c r="X2317" s="123" t="str">
        <f>IF('表格编辑 '!Z2319="","",'表格编辑 '!Z2319)</f>
        <v/>
      </c>
      <c r="Y2317" s="123" t="str">
        <f>IF('表格编辑 '!AA2319="","",'表格编辑 '!AA2319)</f>
        <v/>
      </c>
      <c r="Z2317" s="123" t="str">
        <f>IF('表格编辑 '!AB2319="","",'表格编辑 '!AB2319)</f>
        <v/>
      </c>
      <c r="AA2317" s="123" t="str">
        <f>IF('表格编辑 '!AC2319="","",'表格编辑 '!AC2319)</f>
        <v/>
      </c>
      <c r="AB2317" s="123" t="str">
        <f>IF('表格编辑 '!AD2319="","",'表格编辑 '!AD2319)</f>
        <v/>
      </c>
      <c r="AC2317" s="123" t="str">
        <f>IF('表格编辑 '!AE2319="","",'表格编辑 '!AE2319)</f>
        <v/>
      </c>
      <c r="AD2317" s="123">
        <f>IF('表格编辑 '!AF2319="","",'表格编辑 '!AF2319)</f>
        <v>241129</v>
      </c>
    </row>
    <row r="2318" spans="1:30">
      <c r="A2318" s="123">
        <f>IF('表格编辑 '!A2320="","",'表格编辑 '!A2320)</f>
        <v>32130</v>
      </c>
      <c r="B2318" s="123">
        <f>IF('表格编辑 '!B2320="","",'表格编辑 '!B2320)</f>
        <v>10035</v>
      </c>
      <c r="C2318" s="123">
        <f>IF('表格编辑 '!E2320="","",'表格编辑 '!E2320)</f>
        <v>60</v>
      </c>
      <c r="D2318" s="123" t="str">
        <f>IF('表格编辑 '!F2320="","",'表格编辑 '!F2320)</f>
        <v>AI_born_event(RECEIVER, ARG0, ARG1, ARG2, ARG3,ARG4)</v>
      </c>
      <c r="E2318" s="123" t="str">
        <f>IF('表格编辑 '!G2320="","",'表格编辑 '!G2320)</f>
        <v>AI_update_event(RECEIVER, ARG0, ARG1, ARG2, ARG3,ARG4)</v>
      </c>
      <c r="F2318" s="123" t="str">
        <f>IF('表格编辑 '!H2320="","",'表格编辑 '!H2320)</f>
        <v/>
      </c>
      <c r="G2318" s="123" t="str">
        <f>IF('表格编辑 '!I2320="","",'表格编辑 '!I2320)</f>
        <v/>
      </c>
      <c r="H2318" s="123" t="str">
        <f>IF('表格编辑 '!J2320="","",'表格编辑 '!J2320)</f>
        <v>test_deadth_event(RECEIVER, ARG0, ARG1, ARG2, ARG3,ARG4)</v>
      </c>
      <c r="I2318" s="123">
        <f>IF('表格编辑 '!K2320="","",'表格编辑 '!K2320)</f>
        <v>1</v>
      </c>
      <c r="J2318" s="123">
        <f>IF('表格编辑 '!L2320="","",'表格编辑 '!L2320)</f>
        <v>0</v>
      </c>
      <c r="K2318" s="123">
        <f>IF('表格编辑 '!M2320="","",'表格编辑 '!M2320)</f>
        <v>1800</v>
      </c>
      <c r="L2318" s="123" t="str">
        <f>IF('表格编辑 '!N2320="","",'表格编辑 '!N2320)</f>
        <v/>
      </c>
      <c r="M2318" s="123" t="str">
        <f>IF('表格编辑 '!O2320="","",'表格编辑 '!O2320)</f>
        <v/>
      </c>
      <c r="N2318" s="123" t="str">
        <f>IF('表格编辑 '!P2320="","",'表格编辑 '!P2320)</f>
        <v/>
      </c>
      <c r="O2318" s="123" t="str">
        <f>IF('表格编辑 '!Q2320="","",'表格编辑 '!Q2320)</f>
        <v/>
      </c>
      <c r="P2318" s="123" t="str">
        <f>IF('表格编辑 '!R2320="","",'表格编辑 '!R2320)</f>
        <v/>
      </c>
      <c r="Q2318" s="123">
        <f>IF('表格编辑 '!S2320="","",'表格编辑 '!S2320)</f>
        <v>320</v>
      </c>
      <c r="R2318" s="123" t="str">
        <f>IF('表格编辑 '!T2320="","",'表格编辑 '!T2320)</f>
        <v/>
      </c>
      <c r="S2318" s="123" t="str">
        <f>IF('表格编辑 '!U2320="","",'表格编辑 '!U2320)</f>
        <v/>
      </c>
      <c r="T2318" s="123" t="str">
        <f>IF('表格编辑 '!V2320="","",'表格编辑 '!V2320)</f>
        <v/>
      </c>
      <c r="U2318" s="123" t="str">
        <f>IF('表格编辑 '!W2320="","",'表格编辑 '!W2320)</f>
        <v/>
      </c>
      <c r="V2318" s="123" t="str">
        <f>IF('表格编辑 '!X2320="","",'表格编辑 '!X2320)</f>
        <v/>
      </c>
      <c r="W2318" s="123" t="str">
        <f>IF('表格编辑 '!Y2320="","",'表格编辑 '!Y2320)</f>
        <v/>
      </c>
      <c r="X2318" s="123" t="str">
        <f>IF('表格编辑 '!Z2320="","",'表格编辑 '!Z2320)</f>
        <v/>
      </c>
      <c r="Y2318" s="123" t="str">
        <f>IF('表格编辑 '!AA2320="","",'表格编辑 '!AA2320)</f>
        <v/>
      </c>
      <c r="Z2318" s="123" t="str">
        <f>IF('表格编辑 '!AB2320="","",'表格编辑 '!AB2320)</f>
        <v/>
      </c>
      <c r="AA2318" s="123" t="str">
        <f>IF('表格编辑 '!AC2320="","",'表格编辑 '!AC2320)</f>
        <v/>
      </c>
      <c r="AB2318" s="123" t="str">
        <f>IF('表格编辑 '!AD2320="","",'表格编辑 '!AD2320)</f>
        <v/>
      </c>
      <c r="AC2318" s="123" t="str">
        <f>IF('表格编辑 '!AE2320="","",'表格编辑 '!AE2320)</f>
        <v/>
      </c>
      <c r="AD2318" s="123">
        <f>IF('表格编辑 '!AF2320="","",'表格编辑 '!AF2320)</f>
        <v>241130</v>
      </c>
    </row>
    <row r="2319" spans="1:30">
      <c r="A2319" s="123">
        <f>IF('表格编辑 '!A2321="","",'表格编辑 '!A2321)</f>
        <v>32131</v>
      </c>
      <c r="B2319" s="123">
        <f>IF('表格编辑 '!B2321="","",'表格编辑 '!B2321)</f>
        <v>10101</v>
      </c>
      <c r="C2319" s="123">
        <f>IF('表格编辑 '!E2321="","",'表格编辑 '!E2321)</f>
        <v>60</v>
      </c>
      <c r="D2319" s="123" t="str">
        <f>IF('表格编辑 '!F2321="","",'表格编辑 '!F2321)</f>
        <v>AI_born_event(RECEIVER, ARG0, ARG1, ARG2, ARG3,ARG4)</v>
      </c>
      <c r="E2319" s="123" t="str">
        <f>IF('表格编辑 '!G2321="","",'表格编辑 '!G2321)</f>
        <v>AI_update_event(RECEIVER, ARG0, ARG1, ARG2, ARG3,ARG4)</v>
      </c>
      <c r="F2319" s="123" t="str">
        <f>IF('表格编辑 '!H2321="","",'表格编辑 '!H2321)</f>
        <v/>
      </c>
      <c r="G2319" s="123" t="str">
        <f>IF('表格编辑 '!I2321="","",'表格编辑 '!I2321)</f>
        <v/>
      </c>
      <c r="H2319" s="123" t="str">
        <f>IF('表格编辑 '!J2321="","",'表格编辑 '!J2321)</f>
        <v>test_deadth_event(RECEIVER, ARG0, ARG1, ARG2, ARG3,ARG4)</v>
      </c>
      <c r="I2319" s="123">
        <f>IF('表格编辑 '!K2321="","",'表格编辑 '!K2321)</f>
        <v>1</v>
      </c>
      <c r="J2319" s="123">
        <f>IF('表格编辑 '!L2321="","",'表格编辑 '!L2321)</f>
        <v>0</v>
      </c>
      <c r="K2319" s="123">
        <f>IF('表格编辑 '!M2321="","",'表格编辑 '!M2321)</f>
        <v>1800</v>
      </c>
      <c r="L2319" s="123" t="str">
        <f>IF('表格编辑 '!N2321="","",'表格编辑 '!N2321)</f>
        <v/>
      </c>
      <c r="M2319" s="123" t="str">
        <f>IF('表格编辑 '!O2321="","",'表格编辑 '!O2321)</f>
        <v/>
      </c>
      <c r="N2319" s="123" t="str">
        <f>IF('表格编辑 '!P2321="","",'表格编辑 '!P2321)</f>
        <v/>
      </c>
      <c r="O2319" s="123" t="str">
        <f>IF('表格编辑 '!Q2321="","",'表格编辑 '!Q2321)</f>
        <v/>
      </c>
      <c r="P2319" s="123" t="str">
        <f>IF('表格编辑 '!R2321="","",'表格编辑 '!R2321)</f>
        <v/>
      </c>
      <c r="Q2319" s="123">
        <f>IF('表格编辑 '!S2321="","",'表格编辑 '!S2321)</f>
        <v>320</v>
      </c>
      <c r="R2319" s="123" t="str">
        <f>IF('表格编辑 '!T2321="","",'表格编辑 '!T2321)</f>
        <v/>
      </c>
      <c r="S2319" s="123" t="str">
        <f>IF('表格编辑 '!U2321="","",'表格编辑 '!U2321)</f>
        <v/>
      </c>
      <c r="T2319" s="123" t="str">
        <f>IF('表格编辑 '!V2321="","",'表格编辑 '!V2321)</f>
        <v/>
      </c>
      <c r="U2319" s="123" t="str">
        <f>IF('表格编辑 '!W2321="","",'表格编辑 '!W2321)</f>
        <v/>
      </c>
      <c r="V2319" s="123" t="str">
        <f>IF('表格编辑 '!X2321="","",'表格编辑 '!X2321)</f>
        <v/>
      </c>
      <c r="W2319" s="123" t="str">
        <f>IF('表格编辑 '!Y2321="","",'表格编辑 '!Y2321)</f>
        <v/>
      </c>
      <c r="X2319" s="123" t="str">
        <f>IF('表格编辑 '!Z2321="","",'表格编辑 '!Z2321)</f>
        <v/>
      </c>
      <c r="Y2319" s="123" t="str">
        <f>IF('表格编辑 '!AA2321="","",'表格编辑 '!AA2321)</f>
        <v/>
      </c>
      <c r="Z2319" s="123" t="str">
        <f>IF('表格编辑 '!AB2321="","",'表格编辑 '!AB2321)</f>
        <v/>
      </c>
      <c r="AA2319" s="123" t="str">
        <f>IF('表格编辑 '!AC2321="","",'表格编辑 '!AC2321)</f>
        <v/>
      </c>
      <c r="AB2319" s="123" t="str">
        <f>IF('表格编辑 '!AD2321="","",'表格编辑 '!AD2321)</f>
        <v/>
      </c>
      <c r="AC2319" s="123" t="str">
        <f>IF('表格编辑 '!AE2321="","",'表格编辑 '!AE2321)</f>
        <v/>
      </c>
      <c r="AD2319" s="123">
        <f>IF('表格编辑 '!AF2321="","",'表格编辑 '!AF2321)</f>
        <v>241131</v>
      </c>
    </row>
    <row r="2320" spans="1:30">
      <c r="A2320" s="123">
        <f>IF('表格编辑 '!A2322="","",'表格编辑 '!A2322)</f>
        <v>32132</v>
      </c>
      <c r="B2320" s="123">
        <f>IF('表格编辑 '!B2322="","",'表格编辑 '!B2322)</f>
        <v>10152</v>
      </c>
      <c r="C2320" s="123">
        <f>IF('表格编辑 '!E2322="","",'表格编辑 '!E2322)</f>
        <v>60</v>
      </c>
      <c r="D2320" s="123" t="str">
        <f>IF('表格编辑 '!F2322="","",'表格编辑 '!F2322)</f>
        <v>AI_born_event(RECEIVER, ARG0, ARG1, ARG2, ARG3,ARG4)</v>
      </c>
      <c r="E2320" s="123" t="str">
        <f>IF('表格编辑 '!G2322="","",'表格编辑 '!G2322)</f>
        <v>AI_update_event(RECEIVER, ARG0, ARG1, ARG2, ARG3,ARG4)</v>
      </c>
      <c r="F2320" s="123" t="str">
        <f>IF('表格编辑 '!H2322="","",'表格编辑 '!H2322)</f>
        <v/>
      </c>
      <c r="G2320" s="123" t="str">
        <f>IF('表格编辑 '!I2322="","",'表格编辑 '!I2322)</f>
        <v/>
      </c>
      <c r="H2320" s="123" t="str">
        <f>IF('表格编辑 '!J2322="","",'表格编辑 '!J2322)</f>
        <v>test_deadth_event(RECEIVER, ARG0, ARG1, ARG2, ARG3,ARG4)</v>
      </c>
      <c r="I2320" s="123">
        <f>IF('表格编辑 '!K2322="","",'表格编辑 '!K2322)</f>
        <v>1</v>
      </c>
      <c r="J2320" s="123">
        <f>IF('表格编辑 '!L2322="","",'表格编辑 '!L2322)</f>
        <v>0</v>
      </c>
      <c r="K2320" s="123">
        <f>IF('表格编辑 '!M2322="","",'表格编辑 '!M2322)</f>
        <v>1800</v>
      </c>
      <c r="L2320" s="123" t="str">
        <f>IF('表格编辑 '!N2322="","",'表格编辑 '!N2322)</f>
        <v/>
      </c>
      <c r="M2320" s="123" t="str">
        <f>IF('表格编辑 '!O2322="","",'表格编辑 '!O2322)</f>
        <v/>
      </c>
      <c r="N2320" s="123" t="str">
        <f>IF('表格编辑 '!P2322="","",'表格编辑 '!P2322)</f>
        <v/>
      </c>
      <c r="O2320" s="123" t="str">
        <f>IF('表格编辑 '!Q2322="","",'表格编辑 '!Q2322)</f>
        <v/>
      </c>
      <c r="P2320" s="123" t="str">
        <f>IF('表格编辑 '!R2322="","",'表格编辑 '!R2322)</f>
        <v/>
      </c>
      <c r="Q2320" s="123">
        <f>IF('表格编辑 '!S2322="","",'表格编辑 '!S2322)</f>
        <v>320</v>
      </c>
      <c r="R2320" s="123" t="str">
        <f>IF('表格编辑 '!T2322="","",'表格编辑 '!T2322)</f>
        <v/>
      </c>
      <c r="S2320" s="123" t="str">
        <f>IF('表格编辑 '!U2322="","",'表格编辑 '!U2322)</f>
        <v/>
      </c>
      <c r="T2320" s="123" t="str">
        <f>IF('表格编辑 '!V2322="","",'表格编辑 '!V2322)</f>
        <v/>
      </c>
      <c r="U2320" s="123" t="str">
        <f>IF('表格编辑 '!W2322="","",'表格编辑 '!W2322)</f>
        <v/>
      </c>
      <c r="V2320" s="123" t="str">
        <f>IF('表格编辑 '!X2322="","",'表格编辑 '!X2322)</f>
        <v/>
      </c>
      <c r="W2320" s="123" t="str">
        <f>IF('表格编辑 '!Y2322="","",'表格编辑 '!Y2322)</f>
        <v/>
      </c>
      <c r="X2320" s="123" t="str">
        <f>IF('表格编辑 '!Z2322="","",'表格编辑 '!Z2322)</f>
        <v/>
      </c>
      <c r="Y2320" s="123" t="str">
        <f>IF('表格编辑 '!AA2322="","",'表格编辑 '!AA2322)</f>
        <v/>
      </c>
      <c r="Z2320" s="123" t="str">
        <f>IF('表格编辑 '!AB2322="","",'表格编辑 '!AB2322)</f>
        <v/>
      </c>
      <c r="AA2320" s="123" t="str">
        <f>IF('表格编辑 '!AC2322="","",'表格编辑 '!AC2322)</f>
        <v/>
      </c>
      <c r="AB2320" s="123" t="str">
        <f>IF('表格编辑 '!AD2322="","",'表格编辑 '!AD2322)</f>
        <v/>
      </c>
      <c r="AC2320" s="123" t="str">
        <f>IF('表格编辑 '!AE2322="","",'表格编辑 '!AE2322)</f>
        <v/>
      </c>
      <c r="AD2320" s="123">
        <f>IF('表格编辑 '!AF2322="","",'表格编辑 '!AF2322)</f>
        <v>241132</v>
      </c>
    </row>
    <row r="2321" spans="1:30">
      <c r="A2321" s="123">
        <f>IF('表格编辑 '!A2323="","",'表格编辑 '!A2323)</f>
        <v>32133</v>
      </c>
      <c r="B2321" s="123">
        <f>IF('表格编辑 '!B2323="","",'表格编辑 '!B2323)</f>
        <v>10100</v>
      </c>
      <c r="C2321" s="123">
        <f>IF('表格编辑 '!E2323="","",'表格编辑 '!E2323)</f>
        <v>60</v>
      </c>
      <c r="D2321" s="123" t="str">
        <f>IF('表格编辑 '!F2323="","",'表格编辑 '!F2323)</f>
        <v>AI_born_event(RECEIVER, ARG0, ARG1, ARG2, ARG3,ARG4)</v>
      </c>
      <c r="E2321" s="123" t="str">
        <f>IF('表格编辑 '!G2323="","",'表格编辑 '!G2323)</f>
        <v>AI_update_event(RECEIVER, ARG0, ARG1, ARG2, ARG3,ARG4)</v>
      </c>
      <c r="F2321" s="123" t="str">
        <f>IF('表格编辑 '!H2323="","",'表格编辑 '!H2323)</f>
        <v/>
      </c>
      <c r="G2321" s="123" t="str">
        <f>IF('表格编辑 '!I2323="","",'表格编辑 '!I2323)</f>
        <v/>
      </c>
      <c r="H2321" s="123" t="str">
        <f>IF('表格编辑 '!J2323="","",'表格编辑 '!J2323)</f>
        <v>test_deadth_event(RECEIVER, ARG0, ARG1, ARG2, ARG3,ARG4)</v>
      </c>
      <c r="I2321" s="123">
        <f>IF('表格编辑 '!K2323="","",'表格编辑 '!K2323)</f>
        <v>1</v>
      </c>
      <c r="J2321" s="123">
        <f>IF('表格编辑 '!L2323="","",'表格编辑 '!L2323)</f>
        <v>0</v>
      </c>
      <c r="K2321" s="123">
        <f>IF('表格编辑 '!M2323="","",'表格编辑 '!M2323)</f>
        <v>1800</v>
      </c>
      <c r="L2321" s="123" t="str">
        <f>IF('表格编辑 '!N2323="","",'表格编辑 '!N2323)</f>
        <v/>
      </c>
      <c r="M2321" s="123" t="str">
        <f>IF('表格编辑 '!O2323="","",'表格编辑 '!O2323)</f>
        <v/>
      </c>
      <c r="N2321" s="123" t="str">
        <f>IF('表格编辑 '!P2323="","",'表格编辑 '!P2323)</f>
        <v/>
      </c>
      <c r="O2321" s="123" t="str">
        <f>IF('表格编辑 '!Q2323="","",'表格编辑 '!Q2323)</f>
        <v/>
      </c>
      <c r="P2321" s="123" t="str">
        <f>IF('表格编辑 '!R2323="","",'表格编辑 '!R2323)</f>
        <v/>
      </c>
      <c r="Q2321" s="123">
        <f>IF('表格编辑 '!S2323="","",'表格编辑 '!S2323)</f>
        <v>320</v>
      </c>
      <c r="R2321" s="123" t="str">
        <f>IF('表格编辑 '!T2323="","",'表格编辑 '!T2323)</f>
        <v/>
      </c>
      <c r="S2321" s="123" t="str">
        <f>IF('表格编辑 '!U2323="","",'表格编辑 '!U2323)</f>
        <v/>
      </c>
      <c r="T2321" s="123" t="str">
        <f>IF('表格编辑 '!V2323="","",'表格编辑 '!V2323)</f>
        <v/>
      </c>
      <c r="U2321" s="123" t="str">
        <f>IF('表格编辑 '!W2323="","",'表格编辑 '!W2323)</f>
        <v/>
      </c>
      <c r="V2321" s="123" t="str">
        <f>IF('表格编辑 '!X2323="","",'表格编辑 '!X2323)</f>
        <v/>
      </c>
      <c r="W2321" s="123" t="str">
        <f>IF('表格编辑 '!Y2323="","",'表格编辑 '!Y2323)</f>
        <v/>
      </c>
      <c r="X2321" s="123" t="str">
        <f>IF('表格编辑 '!Z2323="","",'表格编辑 '!Z2323)</f>
        <v/>
      </c>
      <c r="Y2321" s="123" t="str">
        <f>IF('表格编辑 '!AA2323="","",'表格编辑 '!AA2323)</f>
        <v/>
      </c>
      <c r="Z2321" s="123" t="str">
        <f>IF('表格编辑 '!AB2323="","",'表格编辑 '!AB2323)</f>
        <v/>
      </c>
      <c r="AA2321" s="123" t="str">
        <f>IF('表格编辑 '!AC2323="","",'表格编辑 '!AC2323)</f>
        <v/>
      </c>
      <c r="AB2321" s="123" t="str">
        <f>IF('表格编辑 '!AD2323="","",'表格编辑 '!AD2323)</f>
        <v/>
      </c>
      <c r="AC2321" s="123" t="str">
        <f>IF('表格编辑 '!AE2323="","",'表格编辑 '!AE2323)</f>
        <v/>
      </c>
      <c r="AD2321" s="123">
        <f>IF('表格编辑 '!AF2323="","",'表格编辑 '!AF2323)</f>
        <v>241133</v>
      </c>
    </row>
    <row r="2322" spans="1:30">
      <c r="A2322" s="123">
        <f>IF('表格编辑 '!A2324="","",'表格编辑 '!A2324)</f>
        <v>32134</v>
      </c>
      <c r="B2322" s="123">
        <f>IF('表格编辑 '!B2324="","",'表格编辑 '!B2324)</f>
        <v>10020</v>
      </c>
      <c r="C2322" s="123">
        <f>IF('表格编辑 '!E2324="","",'表格编辑 '!E2324)</f>
        <v>60</v>
      </c>
      <c r="D2322" s="123" t="str">
        <f>IF('表格编辑 '!F2324="","",'表格编辑 '!F2324)</f>
        <v>AI_born_event(RECEIVER, ARG0, ARG1, ARG2, ARG3,ARG4)</v>
      </c>
      <c r="E2322" s="123" t="str">
        <f>IF('表格编辑 '!G2324="","",'表格编辑 '!G2324)</f>
        <v>AI_update_event(RECEIVER, ARG0, ARG1, ARG2, ARG3,ARG4)</v>
      </c>
      <c r="F2322" s="123" t="str">
        <f>IF('表格编辑 '!H2324="","",'表格编辑 '!H2324)</f>
        <v/>
      </c>
      <c r="G2322" s="123" t="str">
        <f>IF('表格编辑 '!I2324="","",'表格编辑 '!I2324)</f>
        <v/>
      </c>
      <c r="H2322" s="123" t="str">
        <f>IF('表格编辑 '!J2324="","",'表格编辑 '!J2324)</f>
        <v>test_deadth_event(RECEIVER, ARG0, ARG1, ARG2, ARG3,ARG4)</v>
      </c>
      <c r="I2322" s="123">
        <f>IF('表格编辑 '!K2324="","",'表格编辑 '!K2324)</f>
        <v>1</v>
      </c>
      <c r="J2322" s="123">
        <f>IF('表格编辑 '!L2324="","",'表格编辑 '!L2324)</f>
        <v>0</v>
      </c>
      <c r="K2322" s="123">
        <f>IF('表格编辑 '!M2324="","",'表格编辑 '!M2324)</f>
        <v>1800</v>
      </c>
      <c r="L2322" s="123" t="str">
        <f>IF('表格编辑 '!N2324="","",'表格编辑 '!N2324)</f>
        <v/>
      </c>
      <c r="M2322" s="123" t="str">
        <f>IF('表格编辑 '!O2324="","",'表格编辑 '!O2324)</f>
        <v/>
      </c>
      <c r="N2322" s="123" t="str">
        <f>IF('表格编辑 '!P2324="","",'表格编辑 '!P2324)</f>
        <v/>
      </c>
      <c r="O2322" s="123" t="str">
        <f>IF('表格编辑 '!Q2324="","",'表格编辑 '!Q2324)</f>
        <v/>
      </c>
      <c r="P2322" s="123" t="str">
        <f>IF('表格编辑 '!R2324="","",'表格编辑 '!R2324)</f>
        <v/>
      </c>
      <c r="Q2322" s="123">
        <f>IF('表格编辑 '!S2324="","",'表格编辑 '!S2324)</f>
        <v>320</v>
      </c>
      <c r="R2322" s="123" t="str">
        <f>IF('表格编辑 '!T2324="","",'表格编辑 '!T2324)</f>
        <v/>
      </c>
      <c r="S2322" s="123" t="str">
        <f>IF('表格编辑 '!U2324="","",'表格编辑 '!U2324)</f>
        <v/>
      </c>
      <c r="T2322" s="123" t="str">
        <f>IF('表格编辑 '!V2324="","",'表格编辑 '!V2324)</f>
        <v/>
      </c>
      <c r="U2322" s="123" t="str">
        <f>IF('表格编辑 '!W2324="","",'表格编辑 '!W2324)</f>
        <v/>
      </c>
      <c r="V2322" s="123" t="str">
        <f>IF('表格编辑 '!X2324="","",'表格编辑 '!X2324)</f>
        <v/>
      </c>
      <c r="W2322" s="123" t="str">
        <f>IF('表格编辑 '!Y2324="","",'表格编辑 '!Y2324)</f>
        <v/>
      </c>
      <c r="X2322" s="123" t="str">
        <f>IF('表格编辑 '!Z2324="","",'表格编辑 '!Z2324)</f>
        <v/>
      </c>
      <c r="Y2322" s="123" t="str">
        <f>IF('表格编辑 '!AA2324="","",'表格编辑 '!AA2324)</f>
        <v/>
      </c>
      <c r="Z2322" s="123" t="str">
        <f>IF('表格编辑 '!AB2324="","",'表格编辑 '!AB2324)</f>
        <v/>
      </c>
      <c r="AA2322" s="123" t="str">
        <f>IF('表格编辑 '!AC2324="","",'表格编辑 '!AC2324)</f>
        <v/>
      </c>
      <c r="AB2322" s="123" t="str">
        <f>IF('表格编辑 '!AD2324="","",'表格编辑 '!AD2324)</f>
        <v/>
      </c>
      <c r="AC2322" s="123" t="str">
        <f>IF('表格编辑 '!AE2324="","",'表格编辑 '!AE2324)</f>
        <v/>
      </c>
      <c r="AD2322" s="123">
        <f>IF('表格编辑 '!AF2324="","",'表格编辑 '!AF2324)</f>
        <v>241134</v>
      </c>
    </row>
    <row r="2323" spans="1:30">
      <c r="A2323" s="123">
        <f>IF('表格编辑 '!A2325="","",'表格编辑 '!A2325)</f>
        <v>32135</v>
      </c>
      <c r="B2323" s="123">
        <f>IF('表格编辑 '!B2325="","",'表格编辑 '!B2325)</f>
        <v>10073</v>
      </c>
      <c r="C2323" s="123">
        <f>IF('表格编辑 '!E2325="","",'表格编辑 '!E2325)</f>
        <v>60</v>
      </c>
      <c r="D2323" s="123" t="str">
        <f>IF('表格编辑 '!F2325="","",'表格编辑 '!F2325)</f>
        <v>AI_born_event(RECEIVER, ARG0, ARG1, ARG2, ARG3,ARG4)</v>
      </c>
      <c r="E2323" s="123" t="str">
        <f>IF('表格编辑 '!G2325="","",'表格编辑 '!G2325)</f>
        <v>AI_update_event(RECEIVER, ARG0, ARG1, ARG2, ARG3,ARG4)</v>
      </c>
      <c r="F2323" s="123" t="str">
        <f>IF('表格编辑 '!H2325="","",'表格编辑 '!H2325)</f>
        <v/>
      </c>
      <c r="G2323" s="123" t="str">
        <f>IF('表格编辑 '!I2325="","",'表格编辑 '!I2325)</f>
        <v/>
      </c>
      <c r="H2323" s="123" t="str">
        <f>IF('表格编辑 '!J2325="","",'表格编辑 '!J2325)</f>
        <v>test_deadth_event(RECEIVER, ARG0, ARG1, ARG2, ARG3,ARG4)</v>
      </c>
      <c r="I2323" s="123">
        <f>IF('表格编辑 '!K2325="","",'表格编辑 '!K2325)</f>
        <v>1</v>
      </c>
      <c r="J2323" s="123">
        <f>IF('表格编辑 '!L2325="","",'表格编辑 '!L2325)</f>
        <v>0</v>
      </c>
      <c r="K2323" s="123">
        <f>IF('表格编辑 '!M2325="","",'表格编辑 '!M2325)</f>
        <v>1800</v>
      </c>
      <c r="L2323" s="123" t="str">
        <f>IF('表格编辑 '!N2325="","",'表格编辑 '!N2325)</f>
        <v/>
      </c>
      <c r="M2323" s="123" t="str">
        <f>IF('表格编辑 '!O2325="","",'表格编辑 '!O2325)</f>
        <v/>
      </c>
      <c r="N2323" s="123" t="str">
        <f>IF('表格编辑 '!P2325="","",'表格编辑 '!P2325)</f>
        <v/>
      </c>
      <c r="O2323" s="123" t="str">
        <f>IF('表格编辑 '!Q2325="","",'表格编辑 '!Q2325)</f>
        <v/>
      </c>
      <c r="P2323" s="123" t="str">
        <f>IF('表格编辑 '!R2325="","",'表格编辑 '!R2325)</f>
        <v/>
      </c>
      <c r="Q2323" s="123">
        <f>IF('表格编辑 '!S2325="","",'表格编辑 '!S2325)</f>
        <v>320</v>
      </c>
      <c r="R2323" s="123" t="str">
        <f>IF('表格编辑 '!T2325="","",'表格编辑 '!T2325)</f>
        <v/>
      </c>
      <c r="S2323" s="123" t="str">
        <f>IF('表格编辑 '!U2325="","",'表格编辑 '!U2325)</f>
        <v/>
      </c>
      <c r="T2323" s="123" t="str">
        <f>IF('表格编辑 '!V2325="","",'表格编辑 '!V2325)</f>
        <v/>
      </c>
      <c r="U2323" s="123" t="str">
        <f>IF('表格编辑 '!W2325="","",'表格编辑 '!W2325)</f>
        <v/>
      </c>
      <c r="V2323" s="123" t="str">
        <f>IF('表格编辑 '!X2325="","",'表格编辑 '!X2325)</f>
        <v/>
      </c>
      <c r="W2323" s="123" t="str">
        <f>IF('表格编辑 '!Y2325="","",'表格编辑 '!Y2325)</f>
        <v/>
      </c>
      <c r="X2323" s="123" t="str">
        <f>IF('表格编辑 '!Z2325="","",'表格编辑 '!Z2325)</f>
        <v/>
      </c>
      <c r="Y2323" s="123" t="str">
        <f>IF('表格编辑 '!AA2325="","",'表格编辑 '!AA2325)</f>
        <v/>
      </c>
      <c r="Z2323" s="123" t="str">
        <f>IF('表格编辑 '!AB2325="","",'表格编辑 '!AB2325)</f>
        <v/>
      </c>
      <c r="AA2323" s="123" t="str">
        <f>IF('表格编辑 '!AC2325="","",'表格编辑 '!AC2325)</f>
        <v/>
      </c>
      <c r="AB2323" s="123" t="str">
        <f>IF('表格编辑 '!AD2325="","",'表格编辑 '!AD2325)</f>
        <v/>
      </c>
      <c r="AC2323" s="123" t="str">
        <f>IF('表格编辑 '!AE2325="","",'表格编辑 '!AE2325)</f>
        <v/>
      </c>
      <c r="AD2323" s="123">
        <f>IF('表格编辑 '!AF2325="","",'表格编辑 '!AF2325)</f>
        <v>241135</v>
      </c>
    </row>
    <row r="2324" spans="1:30">
      <c r="A2324" s="123">
        <f>IF('表格编辑 '!A2326="","",'表格编辑 '!A2326)</f>
        <v>32136</v>
      </c>
      <c r="B2324" s="123">
        <f>IF('表格编辑 '!B2326="","",'表格编辑 '!B2326)</f>
        <v>10139</v>
      </c>
      <c r="C2324" s="123">
        <f>IF('表格编辑 '!E2326="","",'表格编辑 '!E2326)</f>
        <v>60</v>
      </c>
      <c r="D2324" s="123" t="str">
        <f>IF('表格编辑 '!F2326="","",'表格编辑 '!F2326)</f>
        <v>AI_born_event(RECEIVER, ARG0, ARG1, ARG2, ARG3,ARG4)</v>
      </c>
      <c r="E2324" s="123" t="str">
        <f>IF('表格编辑 '!G2326="","",'表格编辑 '!G2326)</f>
        <v>AI_update_event(RECEIVER, ARG0, ARG1, ARG2, ARG3,ARG4)</v>
      </c>
      <c r="F2324" s="123" t="str">
        <f>IF('表格编辑 '!H2326="","",'表格编辑 '!H2326)</f>
        <v/>
      </c>
      <c r="G2324" s="123" t="str">
        <f>IF('表格编辑 '!I2326="","",'表格编辑 '!I2326)</f>
        <v/>
      </c>
      <c r="H2324" s="123" t="str">
        <f>IF('表格编辑 '!J2326="","",'表格编辑 '!J2326)</f>
        <v>test_deadth_event(RECEIVER, ARG0, ARG1, ARG2, ARG3,ARG4)</v>
      </c>
      <c r="I2324" s="123">
        <f>IF('表格编辑 '!K2326="","",'表格编辑 '!K2326)</f>
        <v>1</v>
      </c>
      <c r="J2324" s="123">
        <f>IF('表格编辑 '!L2326="","",'表格编辑 '!L2326)</f>
        <v>0</v>
      </c>
      <c r="K2324" s="123">
        <f>IF('表格编辑 '!M2326="","",'表格编辑 '!M2326)</f>
        <v>1800</v>
      </c>
      <c r="L2324" s="123" t="str">
        <f>IF('表格编辑 '!N2326="","",'表格编辑 '!N2326)</f>
        <v/>
      </c>
      <c r="M2324" s="123" t="str">
        <f>IF('表格编辑 '!O2326="","",'表格编辑 '!O2326)</f>
        <v/>
      </c>
      <c r="N2324" s="123" t="str">
        <f>IF('表格编辑 '!P2326="","",'表格编辑 '!P2326)</f>
        <v/>
      </c>
      <c r="O2324" s="123" t="str">
        <f>IF('表格编辑 '!Q2326="","",'表格编辑 '!Q2326)</f>
        <v/>
      </c>
      <c r="P2324" s="123" t="str">
        <f>IF('表格编辑 '!R2326="","",'表格编辑 '!R2326)</f>
        <v/>
      </c>
      <c r="Q2324" s="123">
        <f>IF('表格编辑 '!S2326="","",'表格编辑 '!S2326)</f>
        <v>320</v>
      </c>
      <c r="R2324" s="123" t="str">
        <f>IF('表格编辑 '!T2326="","",'表格编辑 '!T2326)</f>
        <v/>
      </c>
      <c r="S2324" s="123" t="str">
        <f>IF('表格编辑 '!U2326="","",'表格编辑 '!U2326)</f>
        <v/>
      </c>
      <c r="T2324" s="123" t="str">
        <f>IF('表格编辑 '!V2326="","",'表格编辑 '!V2326)</f>
        <v/>
      </c>
      <c r="U2324" s="123" t="str">
        <f>IF('表格编辑 '!W2326="","",'表格编辑 '!W2326)</f>
        <v/>
      </c>
      <c r="V2324" s="123" t="str">
        <f>IF('表格编辑 '!X2326="","",'表格编辑 '!X2326)</f>
        <v/>
      </c>
      <c r="W2324" s="123" t="str">
        <f>IF('表格编辑 '!Y2326="","",'表格编辑 '!Y2326)</f>
        <v/>
      </c>
      <c r="X2324" s="123" t="str">
        <f>IF('表格编辑 '!Z2326="","",'表格编辑 '!Z2326)</f>
        <v/>
      </c>
      <c r="Y2324" s="123" t="str">
        <f>IF('表格编辑 '!AA2326="","",'表格编辑 '!AA2326)</f>
        <v/>
      </c>
      <c r="Z2324" s="123" t="str">
        <f>IF('表格编辑 '!AB2326="","",'表格编辑 '!AB2326)</f>
        <v/>
      </c>
      <c r="AA2324" s="123" t="str">
        <f>IF('表格编辑 '!AC2326="","",'表格编辑 '!AC2326)</f>
        <v/>
      </c>
      <c r="AB2324" s="123" t="str">
        <f>IF('表格编辑 '!AD2326="","",'表格编辑 '!AD2326)</f>
        <v/>
      </c>
      <c r="AC2324" s="123" t="str">
        <f>IF('表格编辑 '!AE2326="","",'表格编辑 '!AE2326)</f>
        <v/>
      </c>
      <c r="AD2324" s="123">
        <f>IF('表格编辑 '!AF2326="","",'表格编辑 '!AF2326)</f>
        <v>241136</v>
      </c>
    </row>
    <row r="2325" spans="1:30">
      <c r="A2325" s="123">
        <f>IF('表格编辑 '!A2327="","",'表格编辑 '!A2327)</f>
        <v>152</v>
      </c>
      <c r="B2325" s="123">
        <f>IF('表格编辑 '!B2327="","",'表格编辑 '!B2327)</f>
        <v>10163</v>
      </c>
      <c r="C2325" s="123">
        <f>IF('表格编辑 '!E2327="","",'表格编辑 '!E2327)</f>
        <v>61</v>
      </c>
      <c r="D2325" s="123" t="str">
        <f>IF('表格编辑 '!F2327="","",'表格编辑 '!F2327)</f>
        <v>AI_born_event(RECEIVER, ARG0, ARG1, ARG2, ARG3,ARG4)</v>
      </c>
      <c r="E2325" s="123" t="str">
        <f>IF('表格编辑 '!G2327="","",'表格编辑 '!G2327)</f>
        <v>AI_update_event(RECEIVER, ARG0, ARG1, ARG2, ARG3,ARG4)</v>
      </c>
      <c r="F2325" s="123" t="str">
        <f>IF('表格编辑 '!H2327="","",'表格编辑 '!H2327)</f>
        <v/>
      </c>
      <c r="G2325" s="123" t="str">
        <f>IF('表格编辑 '!I2327="","",'表格编辑 '!I2327)</f>
        <v/>
      </c>
      <c r="H2325" s="123" t="str">
        <f>IF('表格编辑 '!J2327="","",'表格编辑 '!J2327)</f>
        <v>test_deadth_event(RECEIVER, ARG0, ARG1, ARG2, ARG3,ARG4)</v>
      </c>
      <c r="I2325" s="123">
        <f>IF('表格编辑 '!K2327="","",'表格编辑 '!K2327)</f>
        <v>1</v>
      </c>
      <c r="J2325" s="123">
        <f>IF('表格编辑 '!L2327="","",'表格编辑 '!L2327)</f>
        <v>0</v>
      </c>
      <c r="K2325" s="123">
        <f>IF('表格编辑 '!M2327="","",'表格编辑 '!M2327)</f>
        <v>1830</v>
      </c>
      <c r="L2325" s="123" t="str">
        <f>IF('表格编辑 '!N2327="","",'表格编辑 '!N2327)</f>
        <v/>
      </c>
      <c r="M2325" s="123" t="str">
        <f>IF('表格编辑 '!O2327="","",'表格编辑 '!O2327)</f>
        <v/>
      </c>
      <c r="N2325" s="123" t="str">
        <f>IF('表格编辑 '!P2327="","",'表格编辑 '!P2327)</f>
        <v/>
      </c>
      <c r="O2325" s="123" t="str">
        <f>IF('表格编辑 '!Q2327="","",'表格编辑 '!Q2327)</f>
        <v/>
      </c>
      <c r="P2325" s="123" t="str">
        <f>IF('表格编辑 '!R2327="","",'表格编辑 '!R2327)</f>
        <v/>
      </c>
      <c r="Q2325" s="123" t="str">
        <f>IF('表格编辑 '!S2327="","",'表格编辑 '!S2327)</f>
        <v/>
      </c>
      <c r="R2325" s="123" t="str">
        <f>IF('表格编辑 '!T2327="","",'表格编辑 '!T2327)</f>
        <v/>
      </c>
      <c r="S2325" s="123" t="str">
        <f>IF('表格编辑 '!U2327="","",'表格编辑 '!U2327)</f>
        <v/>
      </c>
      <c r="T2325" s="123" t="str">
        <f>IF('表格编辑 '!V2327="","",'表格编辑 '!V2327)</f>
        <v/>
      </c>
      <c r="U2325" s="123" t="str">
        <f>IF('表格编辑 '!W2327="","",'表格编辑 '!W2327)</f>
        <v/>
      </c>
      <c r="V2325" s="123" t="str">
        <f>IF('表格编辑 '!X2327="","",'表格编辑 '!X2327)</f>
        <v/>
      </c>
      <c r="W2325" s="123" t="str">
        <f>IF('表格编辑 '!Y2327="","",'表格编辑 '!Y2327)</f>
        <v/>
      </c>
      <c r="X2325" s="123" t="str">
        <f>IF('表格编辑 '!Z2327="","",'表格编辑 '!Z2327)</f>
        <v/>
      </c>
      <c r="Y2325" s="123" t="str">
        <f>IF('表格编辑 '!AA2327="","",'表格编辑 '!AA2327)</f>
        <v/>
      </c>
      <c r="Z2325" s="123" t="str">
        <f>IF('表格编辑 '!AB2327="","",'表格编辑 '!AB2327)</f>
        <v/>
      </c>
      <c r="AA2325" s="123" t="str">
        <f>IF('表格编辑 '!AC2327="","",'表格编辑 '!AC2327)</f>
        <v/>
      </c>
      <c r="AB2325" s="123" t="str">
        <f>IF('表格编辑 '!AD2327="","",'表格编辑 '!AD2327)</f>
        <v/>
      </c>
      <c r="AC2325" s="123" t="str">
        <f>IF('表格编辑 '!AE2327="","",'表格编辑 '!AE2327)</f>
        <v/>
      </c>
      <c r="AD2325" s="123">
        <f>IF('表格编辑 '!AF2327="","",'表格编辑 '!AF2327)</f>
        <v>100152</v>
      </c>
    </row>
    <row r="2326" spans="1:30">
      <c r="A2326" s="123">
        <f>IF('表格编辑 '!A2328="","",'表格编辑 '!A2328)</f>
        <v>153</v>
      </c>
      <c r="B2326" s="123">
        <f>IF('表格编辑 '!B2328="","",'表格编辑 '!B2328)</f>
        <v>10164</v>
      </c>
      <c r="C2326" s="123">
        <f>IF('表格编辑 '!E2328="","",'表格编辑 '!E2328)</f>
        <v>61</v>
      </c>
      <c r="D2326" s="123" t="str">
        <f>IF('表格编辑 '!F2328="","",'表格编辑 '!F2328)</f>
        <v>AI_born_event(RECEIVER, ARG0, ARG1, ARG2, ARG3,ARG4)</v>
      </c>
      <c r="E2326" s="123" t="str">
        <f>IF('表格编辑 '!G2328="","",'表格编辑 '!G2328)</f>
        <v>AI_update_event(RECEIVER, ARG0, ARG1, ARG2, ARG3,ARG4)</v>
      </c>
      <c r="F2326" s="123" t="str">
        <f>IF('表格编辑 '!H2328="","",'表格编辑 '!H2328)</f>
        <v/>
      </c>
      <c r="G2326" s="123" t="str">
        <f>IF('表格编辑 '!I2328="","",'表格编辑 '!I2328)</f>
        <v/>
      </c>
      <c r="H2326" s="123" t="str">
        <f>IF('表格编辑 '!J2328="","",'表格编辑 '!J2328)</f>
        <v>test_deadth_event(RECEIVER, ARG0, ARG1, ARG2, ARG3,ARG4)</v>
      </c>
      <c r="I2326" s="123">
        <f>IF('表格编辑 '!K2328="","",'表格编辑 '!K2328)</f>
        <v>1</v>
      </c>
      <c r="J2326" s="123">
        <f>IF('表格编辑 '!L2328="","",'表格编辑 '!L2328)</f>
        <v>0</v>
      </c>
      <c r="K2326" s="123">
        <f>IF('表格编辑 '!M2328="","",'表格编辑 '!M2328)</f>
        <v>1830</v>
      </c>
      <c r="L2326" s="123" t="str">
        <f>IF('表格编辑 '!N2328="","",'表格编辑 '!N2328)</f>
        <v/>
      </c>
      <c r="M2326" s="123" t="str">
        <f>IF('表格编辑 '!O2328="","",'表格编辑 '!O2328)</f>
        <v/>
      </c>
      <c r="N2326" s="123" t="str">
        <f>IF('表格编辑 '!P2328="","",'表格编辑 '!P2328)</f>
        <v/>
      </c>
      <c r="O2326" s="123" t="str">
        <f>IF('表格编辑 '!Q2328="","",'表格编辑 '!Q2328)</f>
        <v/>
      </c>
      <c r="P2326" s="123" t="str">
        <f>IF('表格编辑 '!R2328="","",'表格编辑 '!R2328)</f>
        <v/>
      </c>
      <c r="Q2326" s="123" t="str">
        <f>IF('表格编辑 '!S2328="","",'表格编辑 '!S2328)</f>
        <v/>
      </c>
      <c r="R2326" s="123" t="str">
        <f>IF('表格编辑 '!T2328="","",'表格编辑 '!T2328)</f>
        <v/>
      </c>
      <c r="S2326" s="123" t="str">
        <f>IF('表格编辑 '!U2328="","",'表格编辑 '!U2328)</f>
        <v/>
      </c>
      <c r="T2326" s="123" t="str">
        <f>IF('表格编辑 '!V2328="","",'表格编辑 '!V2328)</f>
        <v/>
      </c>
      <c r="U2326" s="123" t="str">
        <f>IF('表格编辑 '!W2328="","",'表格编辑 '!W2328)</f>
        <v/>
      </c>
      <c r="V2326" s="123" t="str">
        <f>IF('表格编辑 '!X2328="","",'表格编辑 '!X2328)</f>
        <v/>
      </c>
      <c r="W2326" s="123" t="str">
        <f>IF('表格编辑 '!Y2328="","",'表格编辑 '!Y2328)</f>
        <v/>
      </c>
      <c r="X2326" s="123" t="str">
        <f>IF('表格编辑 '!Z2328="","",'表格编辑 '!Z2328)</f>
        <v/>
      </c>
      <c r="Y2326" s="123" t="str">
        <f>IF('表格编辑 '!AA2328="","",'表格编辑 '!AA2328)</f>
        <v/>
      </c>
      <c r="Z2326" s="123" t="str">
        <f>IF('表格编辑 '!AB2328="","",'表格编辑 '!AB2328)</f>
        <v/>
      </c>
      <c r="AA2326" s="123" t="str">
        <f>IF('表格编辑 '!AC2328="","",'表格编辑 '!AC2328)</f>
        <v/>
      </c>
      <c r="AB2326" s="123" t="str">
        <f>IF('表格编辑 '!AD2328="","",'表格编辑 '!AD2328)</f>
        <v/>
      </c>
      <c r="AC2326" s="123" t="str">
        <f>IF('表格编辑 '!AE2328="","",'表格编辑 '!AE2328)</f>
        <v/>
      </c>
      <c r="AD2326" s="123">
        <f>IF('表格编辑 '!AF2328="","",'表格编辑 '!AF2328)</f>
        <v>100153</v>
      </c>
    </row>
    <row r="2327" spans="1:30">
      <c r="A2327" s="123">
        <f>IF('表格编辑 '!A2329="","",'表格编辑 '!A2329)</f>
        <v>154</v>
      </c>
      <c r="B2327" s="123">
        <f>IF('表格编辑 '!B2329="","",'表格编辑 '!B2329)</f>
        <v>10165</v>
      </c>
      <c r="C2327" s="123">
        <f>IF('表格编辑 '!E2329="","",'表格编辑 '!E2329)</f>
        <v>63</v>
      </c>
      <c r="D2327" s="123" t="str">
        <f>IF('表格编辑 '!F2329="","",'表格编辑 '!F2329)</f>
        <v>AI_born_event(RECEIVER, ARG0, ARG1, ARG2, ARG3,ARG4)</v>
      </c>
      <c r="E2327" s="123" t="str">
        <f>IF('表格编辑 '!G2329="","",'表格编辑 '!G2329)</f>
        <v>AI_update_event(RECEIVER, ARG0, ARG1, ARG2, ARG3,ARG4)</v>
      </c>
      <c r="F2327" s="123" t="str">
        <f>IF('表格编辑 '!H2329="","",'表格编辑 '!H2329)</f>
        <v/>
      </c>
      <c r="G2327" s="123" t="str">
        <f>IF('表格编辑 '!I2329="","",'表格编辑 '!I2329)</f>
        <v/>
      </c>
      <c r="H2327" s="123" t="str">
        <f>IF('表格编辑 '!J2329="","",'表格编辑 '!J2329)</f>
        <v>test_deadth_event(RECEIVER, ARG0, ARG1, ARG2, ARG3,ARG4)</v>
      </c>
      <c r="I2327" s="123">
        <f>IF('表格编辑 '!K2329="","",'表格编辑 '!K2329)</f>
        <v>1</v>
      </c>
      <c r="J2327" s="123">
        <f>IF('表格编辑 '!L2329="","",'表格编辑 '!L2329)</f>
        <v>0</v>
      </c>
      <c r="K2327" s="123">
        <f>IF('表格编辑 '!M2329="","",'表格编辑 '!M2329)</f>
        <v>1890</v>
      </c>
      <c r="L2327" s="123" t="str">
        <f>IF('表格编辑 '!N2329="","",'表格编辑 '!N2329)</f>
        <v/>
      </c>
      <c r="M2327" s="123" t="str">
        <f>IF('表格编辑 '!O2329="","",'表格编辑 '!O2329)</f>
        <v/>
      </c>
      <c r="N2327" s="123" t="str">
        <f>IF('表格编辑 '!P2329="","",'表格编辑 '!P2329)</f>
        <v/>
      </c>
      <c r="O2327" s="123" t="str">
        <f>IF('表格编辑 '!Q2329="","",'表格编辑 '!Q2329)</f>
        <v/>
      </c>
      <c r="P2327" s="123" t="str">
        <f>IF('表格编辑 '!R2329="","",'表格编辑 '!R2329)</f>
        <v/>
      </c>
      <c r="Q2327" s="123" t="str">
        <f>IF('表格编辑 '!S2329="","",'表格编辑 '!S2329)</f>
        <v/>
      </c>
      <c r="R2327" s="123" t="str">
        <f>IF('表格编辑 '!T2329="","",'表格编辑 '!T2329)</f>
        <v/>
      </c>
      <c r="S2327" s="123" t="str">
        <f>IF('表格编辑 '!U2329="","",'表格编辑 '!U2329)</f>
        <v/>
      </c>
      <c r="T2327" s="123" t="str">
        <f>IF('表格编辑 '!V2329="","",'表格编辑 '!V2329)</f>
        <v/>
      </c>
      <c r="U2327" s="123" t="str">
        <f>IF('表格编辑 '!W2329="","",'表格编辑 '!W2329)</f>
        <v/>
      </c>
      <c r="V2327" s="123" t="str">
        <f>IF('表格编辑 '!X2329="","",'表格编辑 '!X2329)</f>
        <v/>
      </c>
      <c r="W2327" s="123" t="str">
        <f>IF('表格编辑 '!Y2329="","",'表格编辑 '!Y2329)</f>
        <v/>
      </c>
      <c r="X2327" s="123" t="str">
        <f>IF('表格编辑 '!Z2329="","",'表格编辑 '!Z2329)</f>
        <v/>
      </c>
      <c r="Y2327" s="123" t="str">
        <f>IF('表格编辑 '!AA2329="","",'表格编辑 '!AA2329)</f>
        <v/>
      </c>
      <c r="Z2327" s="123" t="str">
        <f>IF('表格编辑 '!AB2329="","",'表格编辑 '!AB2329)</f>
        <v/>
      </c>
      <c r="AA2327" s="123" t="str">
        <f>IF('表格编辑 '!AC2329="","",'表格编辑 '!AC2329)</f>
        <v/>
      </c>
      <c r="AB2327" s="123" t="str">
        <f>IF('表格编辑 '!AD2329="","",'表格编辑 '!AD2329)</f>
        <v/>
      </c>
      <c r="AC2327" s="123" t="str">
        <f>IF('表格编辑 '!AE2329="","",'表格编辑 '!AE2329)</f>
        <v/>
      </c>
      <c r="AD2327" s="123">
        <f>IF('表格编辑 '!AF2329="","",'表格编辑 '!AF2329)</f>
        <v>100154</v>
      </c>
    </row>
    <row r="2328" spans="1:30">
      <c r="A2328" s="123">
        <f>IF('表格编辑 '!A2330="","",'表格编辑 '!A2330)</f>
        <v>155</v>
      </c>
      <c r="B2328" s="123">
        <f>IF('表格编辑 '!B2330="","",'表格编辑 '!B2330)</f>
        <v>10166</v>
      </c>
      <c r="C2328" s="123">
        <f>IF('表格编辑 '!E2330="","",'表格编辑 '!E2330)</f>
        <v>63</v>
      </c>
      <c r="D2328" s="123" t="str">
        <f>IF('表格编辑 '!F2330="","",'表格编辑 '!F2330)</f>
        <v>AI_born_event(RECEIVER, ARG0, ARG1, ARG2, ARG3,ARG4)</v>
      </c>
      <c r="E2328" s="123" t="str">
        <f>IF('表格编辑 '!G2330="","",'表格编辑 '!G2330)</f>
        <v>AI_update_event(RECEIVER, ARG0, ARG1, ARG2, ARG3,ARG4)</v>
      </c>
      <c r="F2328" s="123" t="str">
        <f>IF('表格编辑 '!H2330="","",'表格编辑 '!H2330)</f>
        <v/>
      </c>
      <c r="G2328" s="123" t="str">
        <f>IF('表格编辑 '!I2330="","",'表格编辑 '!I2330)</f>
        <v/>
      </c>
      <c r="H2328" s="123" t="str">
        <f>IF('表格编辑 '!J2330="","",'表格编辑 '!J2330)</f>
        <v>test_deadth_event(RECEIVER, ARG0, ARG1, ARG2, ARG3,ARG4)</v>
      </c>
      <c r="I2328" s="123">
        <f>IF('表格编辑 '!K2330="","",'表格编辑 '!K2330)</f>
        <v>1</v>
      </c>
      <c r="J2328" s="123">
        <f>IF('表格编辑 '!L2330="","",'表格编辑 '!L2330)</f>
        <v>0</v>
      </c>
      <c r="K2328" s="123">
        <f>IF('表格编辑 '!M2330="","",'表格编辑 '!M2330)</f>
        <v>1890</v>
      </c>
      <c r="L2328" s="123" t="str">
        <f>IF('表格编辑 '!N2330="","",'表格编辑 '!N2330)</f>
        <v/>
      </c>
      <c r="M2328" s="123" t="str">
        <f>IF('表格编辑 '!O2330="","",'表格编辑 '!O2330)</f>
        <v/>
      </c>
      <c r="N2328" s="123" t="str">
        <f>IF('表格编辑 '!P2330="","",'表格编辑 '!P2330)</f>
        <v/>
      </c>
      <c r="O2328" s="123" t="str">
        <f>IF('表格编辑 '!Q2330="","",'表格编辑 '!Q2330)</f>
        <v/>
      </c>
      <c r="P2328" s="123" t="str">
        <f>IF('表格编辑 '!R2330="","",'表格编辑 '!R2330)</f>
        <v/>
      </c>
      <c r="Q2328" s="123" t="str">
        <f>IF('表格编辑 '!S2330="","",'表格编辑 '!S2330)</f>
        <v/>
      </c>
      <c r="R2328" s="123" t="str">
        <f>IF('表格编辑 '!T2330="","",'表格编辑 '!T2330)</f>
        <v/>
      </c>
      <c r="S2328" s="123" t="str">
        <f>IF('表格编辑 '!U2330="","",'表格编辑 '!U2330)</f>
        <v/>
      </c>
      <c r="T2328" s="123" t="str">
        <f>IF('表格编辑 '!V2330="","",'表格编辑 '!V2330)</f>
        <v/>
      </c>
      <c r="U2328" s="123" t="str">
        <f>IF('表格编辑 '!W2330="","",'表格编辑 '!W2330)</f>
        <v/>
      </c>
      <c r="V2328" s="123" t="str">
        <f>IF('表格编辑 '!X2330="","",'表格编辑 '!X2330)</f>
        <v/>
      </c>
      <c r="W2328" s="123" t="str">
        <f>IF('表格编辑 '!Y2330="","",'表格编辑 '!Y2330)</f>
        <v/>
      </c>
      <c r="X2328" s="123" t="str">
        <f>IF('表格编辑 '!Z2330="","",'表格编辑 '!Z2330)</f>
        <v/>
      </c>
      <c r="Y2328" s="123" t="str">
        <f>IF('表格编辑 '!AA2330="","",'表格编辑 '!AA2330)</f>
        <v/>
      </c>
      <c r="Z2328" s="123" t="str">
        <f>IF('表格编辑 '!AB2330="","",'表格编辑 '!AB2330)</f>
        <v/>
      </c>
      <c r="AA2328" s="123" t="str">
        <f>IF('表格编辑 '!AC2330="","",'表格编辑 '!AC2330)</f>
        <v/>
      </c>
      <c r="AB2328" s="123" t="str">
        <f>IF('表格编辑 '!AD2330="","",'表格编辑 '!AD2330)</f>
        <v/>
      </c>
      <c r="AC2328" s="123" t="str">
        <f>IF('表格编辑 '!AE2330="","",'表格编辑 '!AE2330)</f>
        <v/>
      </c>
      <c r="AD2328" s="123">
        <f>IF('表格编辑 '!AF2330="","",'表格编辑 '!AF2330)</f>
        <v>100155</v>
      </c>
    </row>
    <row r="2329" spans="1:30">
      <c r="A2329" s="123">
        <f>IF('表格编辑 '!A2331="","",'表格编辑 '!A2331)</f>
        <v>156</v>
      </c>
      <c r="B2329" s="123">
        <f>IF('表格编辑 '!B2331="","",'表格编辑 '!B2331)</f>
        <v>10167</v>
      </c>
      <c r="C2329" s="123">
        <f>IF('表格编辑 '!E2331="","",'表格编辑 '!E2331)</f>
        <v>65</v>
      </c>
      <c r="D2329" s="123" t="str">
        <f>IF('表格编辑 '!F2331="","",'表格编辑 '!F2331)</f>
        <v>AI_born_event(RECEIVER, ARG0, ARG1, ARG2, ARG3,ARG4)</v>
      </c>
      <c r="E2329" s="123" t="str">
        <f>IF('表格编辑 '!G2331="","",'表格编辑 '!G2331)</f>
        <v>AI_update_event(RECEIVER, ARG0, ARG1, ARG2, ARG3,ARG4)</v>
      </c>
      <c r="F2329" s="123" t="str">
        <f>IF('表格编辑 '!H2331="","",'表格编辑 '!H2331)</f>
        <v/>
      </c>
      <c r="G2329" s="123" t="str">
        <f>IF('表格编辑 '!I2331="","",'表格编辑 '!I2331)</f>
        <v/>
      </c>
      <c r="H2329" s="123" t="str">
        <f>IF('表格编辑 '!J2331="","",'表格编辑 '!J2331)</f>
        <v>test_deadth_event(RECEIVER, ARG0, ARG1, ARG2, ARG3,ARG4)</v>
      </c>
      <c r="I2329" s="123">
        <f>IF('表格编辑 '!K2331="","",'表格编辑 '!K2331)</f>
        <v>1</v>
      </c>
      <c r="J2329" s="123">
        <f>IF('表格编辑 '!L2331="","",'表格编辑 '!L2331)</f>
        <v>0</v>
      </c>
      <c r="K2329" s="123">
        <f>IF('表格编辑 '!M2331="","",'表格编辑 '!M2331)</f>
        <v>1950</v>
      </c>
      <c r="L2329" s="123" t="str">
        <f>IF('表格编辑 '!N2331="","",'表格编辑 '!N2331)</f>
        <v/>
      </c>
      <c r="M2329" s="123" t="str">
        <f>IF('表格编辑 '!O2331="","",'表格编辑 '!O2331)</f>
        <v/>
      </c>
      <c r="N2329" s="123" t="str">
        <f>IF('表格编辑 '!P2331="","",'表格编辑 '!P2331)</f>
        <v/>
      </c>
      <c r="O2329" s="123" t="str">
        <f>IF('表格编辑 '!Q2331="","",'表格编辑 '!Q2331)</f>
        <v/>
      </c>
      <c r="P2329" s="123" t="str">
        <f>IF('表格编辑 '!R2331="","",'表格编辑 '!R2331)</f>
        <v/>
      </c>
      <c r="Q2329" s="123" t="str">
        <f>IF('表格编辑 '!S2331="","",'表格编辑 '!S2331)</f>
        <v/>
      </c>
      <c r="R2329" s="123" t="str">
        <f>IF('表格编辑 '!T2331="","",'表格编辑 '!T2331)</f>
        <v/>
      </c>
      <c r="S2329" s="123" t="str">
        <f>IF('表格编辑 '!U2331="","",'表格编辑 '!U2331)</f>
        <v/>
      </c>
      <c r="T2329" s="123" t="str">
        <f>IF('表格编辑 '!V2331="","",'表格编辑 '!V2331)</f>
        <v/>
      </c>
      <c r="U2329" s="123" t="str">
        <f>IF('表格编辑 '!W2331="","",'表格编辑 '!W2331)</f>
        <v/>
      </c>
      <c r="V2329" s="123" t="str">
        <f>IF('表格编辑 '!X2331="","",'表格编辑 '!X2331)</f>
        <v/>
      </c>
      <c r="W2329" s="123" t="str">
        <f>IF('表格编辑 '!Y2331="","",'表格编辑 '!Y2331)</f>
        <v/>
      </c>
      <c r="X2329" s="123" t="str">
        <f>IF('表格编辑 '!Z2331="","",'表格编辑 '!Z2331)</f>
        <v/>
      </c>
      <c r="Y2329" s="123" t="str">
        <f>IF('表格编辑 '!AA2331="","",'表格编辑 '!AA2331)</f>
        <v/>
      </c>
      <c r="Z2329" s="123" t="str">
        <f>IF('表格编辑 '!AB2331="","",'表格编辑 '!AB2331)</f>
        <v/>
      </c>
      <c r="AA2329" s="123" t="str">
        <f>IF('表格编辑 '!AC2331="","",'表格编辑 '!AC2331)</f>
        <v/>
      </c>
      <c r="AB2329" s="123" t="str">
        <f>IF('表格编辑 '!AD2331="","",'表格编辑 '!AD2331)</f>
        <v/>
      </c>
      <c r="AC2329" s="123" t="str">
        <f>IF('表格编辑 '!AE2331="","",'表格编辑 '!AE2331)</f>
        <v/>
      </c>
      <c r="AD2329" s="123">
        <f>IF('表格编辑 '!AF2331="","",'表格编辑 '!AF2331)</f>
        <v>100156</v>
      </c>
    </row>
    <row r="2330" spans="1:30">
      <c r="A2330" s="123">
        <f>IF('表格编辑 '!A2332="","",'表格编辑 '!A2332)</f>
        <v>157</v>
      </c>
      <c r="B2330" s="123">
        <f>IF('表格编辑 '!B2332="","",'表格编辑 '!B2332)</f>
        <v>10168</v>
      </c>
      <c r="C2330" s="123">
        <f>IF('表格编辑 '!E2332="","",'表格编辑 '!E2332)</f>
        <v>65</v>
      </c>
      <c r="D2330" s="123" t="str">
        <f>IF('表格编辑 '!F2332="","",'表格编辑 '!F2332)</f>
        <v>AI_born_event(RECEIVER, ARG0, ARG1, ARG2, ARG3,ARG4)</v>
      </c>
      <c r="E2330" s="123" t="str">
        <f>IF('表格编辑 '!G2332="","",'表格编辑 '!G2332)</f>
        <v>AI_update_event(RECEIVER, ARG0, ARG1, ARG2, ARG3,ARG4)</v>
      </c>
      <c r="F2330" s="123" t="str">
        <f>IF('表格编辑 '!H2332="","",'表格编辑 '!H2332)</f>
        <v/>
      </c>
      <c r="G2330" s="123" t="str">
        <f>IF('表格编辑 '!I2332="","",'表格编辑 '!I2332)</f>
        <v/>
      </c>
      <c r="H2330" s="123" t="str">
        <f>IF('表格编辑 '!J2332="","",'表格编辑 '!J2332)</f>
        <v>test_deadth_event(RECEIVER, ARG0, ARG1, ARG2, ARG3,ARG4)</v>
      </c>
      <c r="I2330" s="123">
        <f>IF('表格编辑 '!K2332="","",'表格编辑 '!K2332)</f>
        <v>1</v>
      </c>
      <c r="J2330" s="123">
        <f>IF('表格编辑 '!L2332="","",'表格编辑 '!L2332)</f>
        <v>0</v>
      </c>
      <c r="K2330" s="123">
        <f>IF('表格编辑 '!M2332="","",'表格编辑 '!M2332)</f>
        <v>1950</v>
      </c>
      <c r="L2330" s="123" t="str">
        <f>IF('表格编辑 '!N2332="","",'表格编辑 '!N2332)</f>
        <v/>
      </c>
      <c r="M2330" s="123" t="str">
        <f>IF('表格编辑 '!O2332="","",'表格编辑 '!O2332)</f>
        <v/>
      </c>
      <c r="N2330" s="123" t="str">
        <f>IF('表格编辑 '!P2332="","",'表格编辑 '!P2332)</f>
        <v/>
      </c>
      <c r="O2330" s="123" t="str">
        <f>IF('表格编辑 '!Q2332="","",'表格编辑 '!Q2332)</f>
        <v/>
      </c>
      <c r="P2330" s="123" t="str">
        <f>IF('表格编辑 '!R2332="","",'表格编辑 '!R2332)</f>
        <v/>
      </c>
      <c r="Q2330" s="123" t="str">
        <f>IF('表格编辑 '!S2332="","",'表格编辑 '!S2332)</f>
        <v/>
      </c>
      <c r="R2330" s="123" t="str">
        <f>IF('表格编辑 '!T2332="","",'表格编辑 '!T2332)</f>
        <v/>
      </c>
      <c r="S2330" s="123" t="str">
        <f>IF('表格编辑 '!U2332="","",'表格编辑 '!U2332)</f>
        <v/>
      </c>
      <c r="T2330" s="123" t="str">
        <f>IF('表格编辑 '!V2332="","",'表格编辑 '!V2332)</f>
        <v/>
      </c>
      <c r="U2330" s="123" t="str">
        <f>IF('表格编辑 '!W2332="","",'表格编辑 '!W2332)</f>
        <v/>
      </c>
      <c r="V2330" s="123" t="str">
        <f>IF('表格编辑 '!X2332="","",'表格编辑 '!X2332)</f>
        <v/>
      </c>
      <c r="W2330" s="123" t="str">
        <f>IF('表格编辑 '!Y2332="","",'表格编辑 '!Y2332)</f>
        <v/>
      </c>
      <c r="X2330" s="123" t="str">
        <f>IF('表格编辑 '!Z2332="","",'表格编辑 '!Z2332)</f>
        <v/>
      </c>
      <c r="Y2330" s="123" t="str">
        <f>IF('表格编辑 '!AA2332="","",'表格编辑 '!AA2332)</f>
        <v/>
      </c>
      <c r="Z2330" s="123" t="str">
        <f>IF('表格编辑 '!AB2332="","",'表格编辑 '!AB2332)</f>
        <v/>
      </c>
      <c r="AA2330" s="123" t="str">
        <f>IF('表格编辑 '!AC2332="","",'表格编辑 '!AC2332)</f>
        <v/>
      </c>
      <c r="AB2330" s="123" t="str">
        <f>IF('表格编辑 '!AD2332="","",'表格编辑 '!AD2332)</f>
        <v/>
      </c>
      <c r="AC2330" s="123" t="str">
        <f>IF('表格编辑 '!AE2332="","",'表格编辑 '!AE2332)</f>
        <v/>
      </c>
      <c r="AD2330" s="123">
        <f>IF('表格编辑 '!AF2332="","",'表格编辑 '!AF2332)</f>
        <v>100157</v>
      </c>
    </row>
    <row r="2331" spans="1:30">
      <c r="A2331" s="123">
        <f>IF('表格编辑 '!A2333="","",'表格编辑 '!A2333)</f>
        <v>158</v>
      </c>
      <c r="B2331" s="123">
        <f>IF('表格编辑 '!B2333="","",'表格编辑 '!B2333)</f>
        <v>10169</v>
      </c>
      <c r="C2331" s="123">
        <f>IF('表格编辑 '!E2333="","",'表格编辑 '!E2333)</f>
        <v>67</v>
      </c>
      <c r="D2331" s="123" t="str">
        <f>IF('表格编辑 '!F2333="","",'表格编辑 '!F2333)</f>
        <v>AI_born_event(RECEIVER, ARG0, ARG1, ARG2, ARG3,ARG4)</v>
      </c>
      <c r="E2331" s="123" t="str">
        <f>IF('表格编辑 '!G2333="","",'表格编辑 '!G2333)</f>
        <v>AI_update_event(RECEIVER, ARG0, ARG1, ARG2, ARG3,ARG4)</v>
      </c>
      <c r="F2331" s="123" t="str">
        <f>IF('表格编辑 '!H2333="","",'表格编辑 '!H2333)</f>
        <v/>
      </c>
      <c r="G2331" s="123" t="str">
        <f>IF('表格编辑 '!I2333="","",'表格编辑 '!I2333)</f>
        <v/>
      </c>
      <c r="H2331" s="123" t="str">
        <f>IF('表格编辑 '!J2333="","",'表格编辑 '!J2333)</f>
        <v>test_deadth_event(RECEIVER, ARG0, ARG1, ARG2, ARG3,ARG4)</v>
      </c>
      <c r="I2331" s="123">
        <f>IF('表格编辑 '!K2333="","",'表格编辑 '!K2333)</f>
        <v>1</v>
      </c>
      <c r="J2331" s="123">
        <f>IF('表格编辑 '!L2333="","",'表格编辑 '!L2333)</f>
        <v>0</v>
      </c>
      <c r="K2331" s="123">
        <f>IF('表格编辑 '!M2333="","",'表格编辑 '!M2333)</f>
        <v>2010</v>
      </c>
      <c r="L2331" s="123" t="str">
        <f>IF('表格编辑 '!N2333="","",'表格编辑 '!N2333)</f>
        <v/>
      </c>
      <c r="M2331" s="123" t="str">
        <f>IF('表格编辑 '!O2333="","",'表格编辑 '!O2333)</f>
        <v/>
      </c>
      <c r="N2331" s="123" t="str">
        <f>IF('表格编辑 '!P2333="","",'表格编辑 '!P2333)</f>
        <v/>
      </c>
      <c r="O2331" s="123" t="str">
        <f>IF('表格编辑 '!Q2333="","",'表格编辑 '!Q2333)</f>
        <v/>
      </c>
      <c r="P2331" s="123" t="str">
        <f>IF('表格编辑 '!R2333="","",'表格编辑 '!R2333)</f>
        <v/>
      </c>
      <c r="Q2331" s="123" t="str">
        <f>IF('表格编辑 '!S2333="","",'表格编辑 '!S2333)</f>
        <v/>
      </c>
      <c r="R2331" s="123" t="str">
        <f>IF('表格编辑 '!T2333="","",'表格编辑 '!T2333)</f>
        <v/>
      </c>
      <c r="S2331" s="123" t="str">
        <f>IF('表格编辑 '!U2333="","",'表格编辑 '!U2333)</f>
        <v/>
      </c>
      <c r="T2331" s="123" t="str">
        <f>IF('表格编辑 '!V2333="","",'表格编辑 '!V2333)</f>
        <v/>
      </c>
      <c r="U2331" s="123" t="str">
        <f>IF('表格编辑 '!W2333="","",'表格编辑 '!W2333)</f>
        <v/>
      </c>
      <c r="V2331" s="123" t="str">
        <f>IF('表格编辑 '!X2333="","",'表格编辑 '!X2333)</f>
        <v/>
      </c>
      <c r="W2331" s="123" t="str">
        <f>IF('表格编辑 '!Y2333="","",'表格编辑 '!Y2333)</f>
        <v/>
      </c>
      <c r="X2331" s="123" t="str">
        <f>IF('表格编辑 '!Z2333="","",'表格编辑 '!Z2333)</f>
        <v/>
      </c>
      <c r="Y2331" s="123" t="str">
        <f>IF('表格编辑 '!AA2333="","",'表格编辑 '!AA2333)</f>
        <v/>
      </c>
      <c r="Z2331" s="123" t="str">
        <f>IF('表格编辑 '!AB2333="","",'表格编辑 '!AB2333)</f>
        <v/>
      </c>
      <c r="AA2331" s="123" t="str">
        <f>IF('表格编辑 '!AC2333="","",'表格编辑 '!AC2333)</f>
        <v/>
      </c>
      <c r="AB2331" s="123" t="str">
        <f>IF('表格编辑 '!AD2333="","",'表格编辑 '!AD2333)</f>
        <v/>
      </c>
      <c r="AC2331" s="123" t="str">
        <f>IF('表格编辑 '!AE2333="","",'表格编辑 '!AE2333)</f>
        <v/>
      </c>
      <c r="AD2331" s="123">
        <f>IF('表格编辑 '!AF2333="","",'表格编辑 '!AF2333)</f>
        <v>100158</v>
      </c>
    </row>
    <row r="2332" spans="1:30">
      <c r="A2332" s="123">
        <f>IF('表格编辑 '!A2334="","",'表格编辑 '!A2334)</f>
        <v>159</v>
      </c>
      <c r="B2332" s="123">
        <f>IF('表格编辑 '!B2334="","",'表格编辑 '!B2334)</f>
        <v>10170</v>
      </c>
      <c r="C2332" s="123">
        <f>IF('表格编辑 '!E2334="","",'表格编辑 '!E2334)</f>
        <v>67</v>
      </c>
      <c r="D2332" s="123" t="str">
        <f>IF('表格编辑 '!F2334="","",'表格编辑 '!F2334)</f>
        <v>AI_born_event(RECEIVER, ARG0, ARG1, ARG2, ARG3,ARG4)</v>
      </c>
      <c r="E2332" s="123" t="str">
        <f>IF('表格编辑 '!G2334="","",'表格编辑 '!G2334)</f>
        <v>AI_update_event(RECEIVER, ARG0, ARG1, ARG2, ARG3,ARG4)</v>
      </c>
      <c r="F2332" s="123" t="str">
        <f>IF('表格编辑 '!H2334="","",'表格编辑 '!H2334)</f>
        <v/>
      </c>
      <c r="G2332" s="123" t="str">
        <f>IF('表格编辑 '!I2334="","",'表格编辑 '!I2334)</f>
        <v/>
      </c>
      <c r="H2332" s="123" t="str">
        <f>IF('表格编辑 '!J2334="","",'表格编辑 '!J2334)</f>
        <v>test_deadth_event(RECEIVER, ARG0, ARG1, ARG2, ARG3,ARG4)</v>
      </c>
      <c r="I2332" s="123">
        <f>IF('表格编辑 '!K2334="","",'表格编辑 '!K2334)</f>
        <v>1</v>
      </c>
      <c r="J2332" s="123">
        <f>IF('表格编辑 '!L2334="","",'表格编辑 '!L2334)</f>
        <v>0</v>
      </c>
      <c r="K2332" s="123">
        <f>IF('表格编辑 '!M2334="","",'表格编辑 '!M2334)</f>
        <v>2010</v>
      </c>
      <c r="L2332" s="123" t="str">
        <f>IF('表格编辑 '!N2334="","",'表格编辑 '!N2334)</f>
        <v/>
      </c>
      <c r="M2332" s="123" t="str">
        <f>IF('表格编辑 '!O2334="","",'表格编辑 '!O2334)</f>
        <v/>
      </c>
      <c r="N2332" s="123" t="str">
        <f>IF('表格编辑 '!P2334="","",'表格编辑 '!P2334)</f>
        <v/>
      </c>
      <c r="O2332" s="123" t="str">
        <f>IF('表格编辑 '!Q2334="","",'表格编辑 '!Q2334)</f>
        <v/>
      </c>
      <c r="P2332" s="123" t="str">
        <f>IF('表格编辑 '!R2334="","",'表格编辑 '!R2334)</f>
        <v/>
      </c>
      <c r="Q2332" s="123" t="str">
        <f>IF('表格编辑 '!S2334="","",'表格编辑 '!S2334)</f>
        <v/>
      </c>
      <c r="R2332" s="123" t="str">
        <f>IF('表格编辑 '!T2334="","",'表格编辑 '!T2334)</f>
        <v/>
      </c>
      <c r="S2332" s="123" t="str">
        <f>IF('表格编辑 '!U2334="","",'表格编辑 '!U2334)</f>
        <v/>
      </c>
      <c r="T2332" s="123" t="str">
        <f>IF('表格编辑 '!V2334="","",'表格编辑 '!V2334)</f>
        <v/>
      </c>
      <c r="U2332" s="123" t="str">
        <f>IF('表格编辑 '!W2334="","",'表格编辑 '!W2334)</f>
        <v/>
      </c>
      <c r="V2332" s="123" t="str">
        <f>IF('表格编辑 '!X2334="","",'表格编辑 '!X2334)</f>
        <v/>
      </c>
      <c r="W2332" s="123" t="str">
        <f>IF('表格编辑 '!Y2334="","",'表格编辑 '!Y2334)</f>
        <v/>
      </c>
      <c r="X2332" s="123" t="str">
        <f>IF('表格编辑 '!Z2334="","",'表格编辑 '!Z2334)</f>
        <v/>
      </c>
      <c r="Y2332" s="123" t="str">
        <f>IF('表格编辑 '!AA2334="","",'表格编辑 '!AA2334)</f>
        <v/>
      </c>
      <c r="Z2332" s="123" t="str">
        <f>IF('表格编辑 '!AB2334="","",'表格编辑 '!AB2334)</f>
        <v/>
      </c>
      <c r="AA2332" s="123" t="str">
        <f>IF('表格编辑 '!AC2334="","",'表格编辑 '!AC2334)</f>
        <v/>
      </c>
      <c r="AB2332" s="123" t="str">
        <f>IF('表格编辑 '!AD2334="","",'表格编辑 '!AD2334)</f>
        <v/>
      </c>
      <c r="AC2332" s="123" t="str">
        <f>IF('表格编辑 '!AE2334="","",'表格编辑 '!AE2334)</f>
        <v/>
      </c>
      <c r="AD2332" s="123">
        <f>IF('表格编辑 '!AF2334="","",'表格编辑 '!AF2334)</f>
        <v>100159</v>
      </c>
    </row>
    <row r="2333" spans="1:30">
      <c r="A2333" s="123">
        <f>IF('表格编辑 '!A2335="","",'表格编辑 '!A2335)</f>
        <v>160</v>
      </c>
      <c r="B2333" s="123">
        <f>IF('表格编辑 '!B2335="","",'表格编辑 '!B2335)</f>
        <v>10171</v>
      </c>
      <c r="C2333" s="123">
        <f>IF('表格编辑 '!E2335="","",'表格编辑 '!E2335)</f>
        <v>69</v>
      </c>
      <c r="D2333" s="123" t="str">
        <f>IF('表格编辑 '!F2335="","",'表格编辑 '!F2335)</f>
        <v>AI_born_event(RECEIVER, ARG0, ARG1, ARG2, ARG3,ARG4)</v>
      </c>
      <c r="E2333" s="123" t="str">
        <f>IF('表格编辑 '!G2335="","",'表格编辑 '!G2335)</f>
        <v>AI_update_event(RECEIVER, ARG0, ARG1, ARG2, ARG3,ARG4)</v>
      </c>
      <c r="F2333" s="123" t="str">
        <f>IF('表格编辑 '!H2335="","",'表格编辑 '!H2335)</f>
        <v/>
      </c>
      <c r="G2333" s="123" t="str">
        <f>IF('表格编辑 '!I2335="","",'表格编辑 '!I2335)</f>
        <v/>
      </c>
      <c r="H2333" s="123" t="str">
        <f>IF('表格编辑 '!J2335="","",'表格编辑 '!J2335)</f>
        <v>test_deadth_event(RECEIVER, ARG0, ARG1, ARG2, ARG3,ARG4)</v>
      </c>
      <c r="I2333" s="123">
        <f>IF('表格编辑 '!K2335="","",'表格编辑 '!K2335)</f>
        <v>1</v>
      </c>
      <c r="J2333" s="123">
        <f>IF('表格编辑 '!L2335="","",'表格编辑 '!L2335)</f>
        <v>0</v>
      </c>
      <c r="K2333" s="123">
        <f>IF('表格编辑 '!M2335="","",'表格编辑 '!M2335)</f>
        <v>2070</v>
      </c>
      <c r="L2333" s="123" t="str">
        <f>IF('表格编辑 '!N2335="","",'表格编辑 '!N2335)</f>
        <v/>
      </c>
      <c r="M2333" s="123" t="str">
        <f>IF('表格编辑 '!O2335="","",'表格编辑 '!O2335)</f>
        <v/>
      </c>
      <c r="N2333" s="123" t="str">
        <f>IF('表格编辑 '!P2335="","",'表格编辑 '!P2335)</f>
        <v/>
      </c>
      <c r="O2333" s="123" t="str">
        <f>IF('表格编辑 '!Q2335="","",'表格编辑 '!Q2335)</f>
        <v/>
      </c>
      <c r="P2333" s="123" t="str">
        <f>IF('表格编辑 '!R2335="","",'表格编辑 '!R2335)</f>
        <v/>
      </c>
      <c r="Q2333" s="123" t="str">
        <f>IF('表格编辑 '!S2335="","",'表格编辑 '!S2335)</f>
        <v/>
      </c>
      <c r="R2333" s="123" t="str">
        <f>IF('表格编辑 '!T2335="","",'表格编辑 '!T2335)</f>
        <v/>
      </c>
      <c r="S2333" s="123" t="str">
        <f>IF('表格编辑 '!U2335="","",'表格编辑 '!U2335)</f>
        <v/>
      </c>
      <c r="T2333" s="123" t="str">
        <f>IF('表格编辑 '!V2335="","",'表格编辑 '!V2335)</f>
        <v/>
      </c>
      <c r="U2333" s="123" t="str">
        <f>IF('表格编辑 '!W2335="","",'表格编辑 '!W2335)</f>
        <v/>
      </c>
      <c r="V2333" s="123" t="str">
        <f>IF('表格编辑 '!X2335="","",'表格编辑 '!X2335)</f>
        <v/>
      </c>
      <c r="W2333" s="123" t="str">
        <f>IF('表格编辑 '!Y2335="","",'表格编辑 '!Y2335)</f>
        <v/>
      </c>
      <c r="X2333" s="123" t="str">
        <f>IF('表格编辑 '!Z2335="","",'表格编辑 '!Z2335)</f>
        <v/>
      </c>
      <c r="Y2333" s="123" t="str">
        <f>IF('表格编辑 '!AA2335="","",'表格编辑 '!AA2335)</f>
        <v/>
      </c>
      <c r="Z2333" s="123" t="str">
        <f>IF('表格编辑 '!AB2335="","",'表格编辑 '!AB2335)</f>
        <v/>
      </c>
      <c r="AA2333" s="123" t="str">
        <f>IF('表格编辑 '!AC2335="","",'表格编辑 '!AC2335)</f>
        <v/>
      </c>
      <c r="AB2333" s="123" t="str">
        <f>IF('表格编辑 '!AD2335="","",'表格编辑 '!AD2335)</f>
        <v/>
      </c>
      <c r="AC2333" s="123" t="str">
        <f>IF('表格编辑 '!AE2335="","",'表格编辑 '!AE2335)</f>
        <v/>
      </c>
      <c r="AD2333" s="123">
        <f>IF('表格编辑 '!AF2335="","",'表格编辑 '!AF2335)</f>
        <v>100160</v>
      </c>
    </row>
    <row r="2334" spans="1:30">
      <c r="A2334" s="123">
        <f>IF('表格编辑 '!A2336="","",'表格编辑 '!A2336)</f>
        <v>161</v>
      </c>
      <c r="B2334" s="123">
        <f>IF('表格编辑 '!B2336="","",'表格编辑 '!B2336)</f>
        <v>10172</v>
      </c>
      <c r="C2334" s="123">
        <f>IF('表格编辑 '!E2336="","",'表格编辑 '!E2336)</f>
        <v>69</v>
      </c>
      <c r="D2334" s="123" t="str">
        <f>IF('表格编辑 '!F2336="","",'表格编辑 '!F2336)</f>
        <v>AI_born_event(RECEIVER, ARG0, ARG1, ARG2, ARG3,ARG4)</v>
      </c>
      <c r="E2334" s="123" t="str">
        <f>IF('表格编辑 '!G2336="","",'表格编辑 '!G2336)</f>
        <v>AI_update_event(RECEIVER, ARG0, ARG1, ARG2, ARG3,ARG4)</v>
      </c>
      <c r="F2334" s="123" t="str">
        <f>IF('表格编辑 '!H2336="","",'表格编辑 '!H2336)</f>
        <v/>
      </c>
      <c r="G2334" s="123" t="str">
        <f>IF('表格编辑 '!I2336="","",'表格编辑 '!I2336)</f>
        <v/>
      </c>
      <c r="H2334" s="123" t="str">
        <f>IF('表格编辑 '!J2336="","",'表格编辑 '!J2336)</f>
        <v>test_deadth_event(RECEIVER, ARG0, ARG1, ARG2, ARG3,ARG4)</v>
      </c>
      <c r="I2334" s="123">
        <f>IF('表格编辑 '!K2336="","",'表格编辑 '!K2336)</f>
        <v>1</v>
      </c>
      <c r="J2334" s="123">
        <f>IF('表格编辑 '!L2336="","",'表格编辑 '!L2336)</f>
        <v>0</v>
      </c>
      <c r="K2334" s="123">
        <f>IF('表格编辑 '!M2336="","",'表格编辑 '!M2336)</f>
        <v>2070</v>
      </c>
      <c r="L2334" s="123" t="str">
        <f>IF('表格编辑 '!N2336="","",'表格编辑 '!N2336)</f>
        <v/>
      </c>
      <c r="M2334" s="123" t="str">
        <f>IF('表格编辑 '!O2336="","",'表格编辑 '!O2336)</f>
        <v/>
      </c>
      <c r="N2334" s="123" t="str">
        <f>IF('表格编辑 '!P2336="","",'表格编辑 '!P2336)</f>
        <v/>
      </c>
      <c r="O2334" s="123" t="str">
        <f>IF('表格编辑 '!Q2336="","",'表格编辑 '!Q2336)</f>
        <v/>
      </c>
      <c r="P2334" s="123" t="str">
        <f>IF('表格编辑 '!R2336="","",'表格编辑 '!R2336)</f>
        <v/>
      </c>
      <c r="Q2334" s="123" t="str">
        <f>IF('表格编辑 '!S2336="","",'表格编辑 '!S2336)</f>
        <v/>
      </c>
      <c r="R2334" s="123" t="str">
        <f>IF('表格编辑 '!T2336="","",'表格编辑 '!T2336)</f>
        <v/>
      </c>
      <c r="S2334" s="123" t="str">
        <f>IF('表格编辑 '!U2336="","",'表格编辑 '!U2336)</f>
        <v/>
      </c>
      <c r="T2334" s="123" t="str">
        <f>IF('表格编辑 '!V2336="","",'表格编辑 '!V2336)</f>
        <v/>
      </c>
      <c r="U2334" s="123" t="str">
        <f>IF('表格编辑 '!W2336="","",'表格编辑 '!W2336)</f>
        <v/>
      </c>
      <c r="V2334" s="123" t="str">
        <f>IF('表格编辑 '!X2336="","",'表格编辑 '!X2336)</f>
        <v/>
      </c>
      <c r="W2334" s="123" t="str">
        <f>IF('表格编辑 '!Y2336="","",'表格编辑 '!Y2336)</f>
        <v/>
      </c>
      <c r="X2334" s="123" t="str">
        <f>IF('表格编辑 '!Z2336="","",'表格编辑 '!Z2336)</f>
        <v/>
      </c>
      <c r="Y2334" s="123" t="str">
        <f>IF('表格编辑 '!AA2336="","",'表格编辑 '!AA2336)</f>
        <v/>
      </c>
      <c r="Z2334" s="123" t="str">
        <f>IF('表格编辑 '!AB2336="","",'表格编辑 '!AB2336)</f>
        <v/>
      </c>
      <c r="AA2334" s="123" t="str">
        <f>IF('表格编辑 '!AC2336="","",'表格编辑 '!AC2336)</f>
        <v/>
      </c>
      <c r="AB2334" s="123" t="str">
        <f>IF('表格编辑 '!AD2336="","",'表格编辑 '!AD2336)</f>
        <v/>
      </c>
      <c r="AC2334" s="123" t="str">
        <f>IF('表格编辑 '!AE2336="","",'表格编辑 '!AE2336)</f>
        <v/>
      </c>
      <c r="AD2334" s="123">
        <f>IF('表格编辑 '!AF2336="","",'表格编辑 '!AF2336)</f>
        <v>100161</v>
      </c>
    </row>
    <row r="2335" spans="1:30">
      <c r="A2335" s="123">
        <f>IF('表格编辑 '!A2337="","",'表格编辑 '!A2337)</f>
        <v>162</v>
      </c>
      <c r="B2335" s="123">
        <f>IF('表格编辑 '!B2337="","",'表格编辑 '!B2337)</f>
        <v>10173</v>
      </c>
      <c r="C2335" s="123">
        <f>IF('表格编辑 '!E2337="","",'表格编辑 '!E2337)</f>
        <v>70</v>
      </c>
      <c r="D2335" s="123" t="str">
        <f>IF('表格编辑 '!F2337="","",'表格编辑 '!F2337)</f>
        <v>AI_born_event(RECEIVER, ARG0, ARG1, ARG2, ARG3,ARG4)</v>
      </c>
      <c r="E2335" s="123" t="str">
        <f>IF('表格编辑 '!G2337="","",'表格编辑 '!G2337)</f>
        <v>AI_update_event(RECEIVER, ARG0, ARG1, ARG2, ARG3,ARG4)</v>
      </c>
      <c r="F2335" s="123" t="str">
        <f>IF('表格编辑 '!H2337="","",'表格编辑 '!H2337)</f>
        <v/>
      </c>
      <c r="G2335" s="123" t="str">
        <f>IF('表格编辑 '!I2337="","",'表格编辑 '!I2337)</f>
        <v/>
      </c>
      <c r="H2335" s="123" t="str">
        <f>IF('表格编辑 '!J2337="","",'表格编辑 '!J2337)</f>
        <v>test_deadth_event(RECEIVER, ARG0, ARG1, ARG2, ARG3,ARG4)</v>
      </c>
      <c r="I2335" s="123">
        <f>IF('表格编辑 '!K2337="","",'表格编辑 '!K2337)</f>
        <v>1</v>
      </c>
      <c r="J2335" s="123">
        <f>IF('表格编辑 '!L2337="","",'表格编辑 '!L2337)</f>
        <v>0</v>
      </c>
      <c r="K2335" s="123">
        <f>IF('表格编辑 '!M2337="","",'表格编辑 '!M2337)</f>
        <v>2100</v>
      </c>
      <c r="L2335" s="123" t="str">
        <f>IF('表格编辑 '!N2337="","",'表格编辑 '!N2337)</f>
        <v/>
      </c>
      <c r="M2335" s="123" t="str">
        <f>IF('表格编辑 '!O2337="","",'表格编辑 '!O2337)</f>
        <v/>
      </c>
      <c r="N2335" s="123" t="str">
        <f>IF('表格编辑 '!P2337="","",'表格编辑 '!P2337)</f>
        <v/>
      </c>
      <c r="O2335" s="123" t="str">
        <f>IF('表格编辑 '!Q2337="","",'表格编辑 '!Q2337)</f>
        <v/>
      </c>
      <c r="P2335" s="123" t="str">
        <f>IF('表格编辑 '!R2337="","",'表格编辑 '!R2337)</f>
        <v/>
      </c>
      <c r="Q2335" s="123" t="str">
        <f>IF('表格编辑 '!S2337="","",'表格编辑 '!S2337)</f>
        <v/>
      </c>
      <c r="R2335" s="123" t="str">
        <f>IF('表格编辑 '!T2337="","",'表格编辑 '!T2337)</f>
        <v/>
      </c>
      <c r="S2335" s="123" t="str">
        <f>IF('表格编辑 '!U2337="","",'表格编辑 '!U2337)</f>
        <v/>
      </c>
      <c r="T2335" s="123" t="str">
        <f>IF('表格编辑 '!V2337="","",'表格编辑 '!V2337)</f>
        <v/>
      </c>
      <c r="U2335" s="123" t="str">
        <f>IF('表格编辑 '!W2337="","",'表格编辑 '!W2337)</f>
        <v/>
      </c>
      <c r="V2335" s="123" t="str">
        <f>IF('表格编辑 '!X2337="","",'表格编辑 '!X2337)</f>
        <v/>
      </c>
      <c r="W2335" s="123" t="str">
        <f>IF('表格编辑 '!Y2337="","",'表格编辑 '!Y2337)</f>
        <v/>
      </c>
      <c r="X2335" s="123" t="str">
        <f>IF('表格编辑 '!Z2337="","",'表格编辑 '!Z2337)</f>
        <v/>
      </c>
      <c r="Y2335" s="123" t="str">
        <f>IF('表格编辑 '!AA2337="","",'表格编辑 '!AA2337)</f>
        <v/>
      </c>
      <c r="Z2335" s="123" t="str">
        <f>IF('表格编辑 '!AB2337="","",'表格编辑 '!AB2337)</f>
        <v/>
      </c>
      <c r="AA2335" s="123" t="str">
        <f>IF('表格编辑 '!AC2337="","",'表格编辑 '!AC2337)</f>
        <v/>
      </c>
      <c r="AB2335" s="123" t="str">
        <f>IF('表格编辑 '!AD2337="","",'表格编辑 '!AD2337)</f>
        <v/>
      </c>
      <c r="AC2335" s="123" t="str">
        <f>IF('表格编辑 '!AE2337="","",'表格编辑 '!AE2337)</f>
        <v/>
      </c>
      <c r="AD2335" s="123">
        <f>IF('表格编辑 '!AF2337="","",'表格编辑 '!AF2337)</f>
        <v>100162</v>
      </c>
    </row>
    <row r="2336" spans="1:30">
      <c r="A2336" s="123">
        <f>IF('表格编辑 '!A2338="","",'表格编辑 '!A2338)</f>
        <v>163</v>
      </c>
      <c r="B2336" s="123">
        <f>IF('表格编辑 '!B2338="","",'表格编辑 '!B2338)</f>
        <v>10174</v>
      </c>
      <c r="C2336" s="123">
        <f>IF('表格编辑 '!E2338="","",'表格编辑 '!E2338)</f>
        <v>70</v>
      </c>
      <c r="D2336" s="123" t="str">
        <f>IF('表格编辑 '!F2338="","",'表格编辑 '!F2338)</f>
        <v>AI_born_event(RECEIVER, ARG0, ARG1, ARG2, ARG3,ARG4)</v>
      </c>
      <c r="E2336" s="123" t="str">
        <f>IF('表格编辑 '!G2338="","",'表格编辑 '!G2338)</f>
        <v>AI_update_event(RECEIVER, ARG0, ARG1, ARG2, ARG3,ARG4)</v>
      </c>
      <c r="F2336" s="123" t="str">
        <f>IF('表格编辑 '!H2338="","",'表格编辑 '!H2338)</f>
        <v/>
      </c>
      <c r="G2336" s="123" t="str">
        <f>IF('表格编辑 '!I2338="","",'表格编辑 '!I2338)</f>
        <v/>
      </c>
      <c r="H2336" s="123" t="str">
        <f>IF('表格编辑 '!J2338="","",'表格编辑 '!J2338)</f>
        <v>test_deadth_event(RECEIVER, ARG0, ARG1, ARG2, ARG3,ARG4)</v>
      </c>
      <c r="I2336" s="123">
        <f>IF('表格编辑 '!K2338="","",'表格编辑 '!K2338)</f>
        <v>1</v>
      </c>
      <c r="J2336" s="123">
        <f>IF('表格编辑 '!L2338="","",'表格编辑 '!L2338)</f>
        <v>0</v>
      </c>
      <c r="K2336" s="123">
        <f>IF('表格编辑 '!M2338="","",'表格编辑 '!M2338)</f>
        <v>2100</v>
      </c>
      <c r="L2336" s="123" t="str">
        <f>IF('表格编辑 '!N2338="","",'表格编辑 '!N2338)</f>
        <v/>
      </c>
      <c r="M2336" s="123" t="str">
        <f>IF('表格编辑 '!O2338="","",'表格编辑 '!O2338)</f>
        <v/>
      </c>
      <c r="N2336" s="123" t="str">
        <f>IF('表格编辑 '!P2338="","",'表格编辑 '!P2338)</f>
        <v/>
      </c>
      <c r="O2336" s="123" t="str">
        <f>IF('表格编辑 '!Q2338="","",'表格编辑 '!Q2338)</f>
        <v/>
      </c>
      <c r="P2336" s="123" t="str">
        <f>IF('表格编辑 '!R2338="","",'表格编辑 '!R2338)</f>
        <v/>
      </c>
      <c r="Q2336" s="123" t="str">
        <f>IF('表格编辑 '!S2338="","",'表格编辑 '!S2338)</f>
        <v/>
      </c>
      <c r="R2336" s="123" t="str">
        <f>IF('表格编辑 '!T2338="","",'表格编辑 '!T2338)</f>
        <v/>
      </c>
      <c r="S2336" s="123" t="str">
        <f>IF('表格编辑 '!U2338="","",'表格编辑 '!U2338)</f>
        <v/>
      </c>
      <c r="T2336" s="123" t="str">
        <f>IF('表格编辑 '!V2338="","",'表格编辑 '!V2338)</f>
        <v/>
      </c>
      <c r="U2336" s="123" t="str">
        <f>IF('表格编辑 '!W2338="","",'表格编辑 '!W2338)</f>
        <v/>
      </c>
      <c r="V2336" s="123" t="str">
        <f>IF('表格编辑 '!X2338="","",'表格编辑 '!X2338)</f>
        <v/>
      </c>
      <c r="W2336" s="123" t="str">
        <f>IF('表格编辑 '!Y2338="","",'表格编辑 '!Y2338)</f>
        <v/>
      </c>
      <c r="X2336" s="123" t="str">
        <f>IF('表格编辑 '!Z2338="","",'表格编辑 '!Z2338)</f>
        <v/>
      </c>
      <c r="Y2336" s="123" t="str">
        <f>IF('表格编辑 '!AA2338="","",'表格编辑 '!AA2338)</f>
        <v/>
      </c>
      <c r="Z2336" s="123" t="str">
        <f>IF('表格编辑 '!AB2338="","",'表格编辑 '!AB2338)</f>
        <v/>
      </c>
      <c r="AA2336" s="123" t="str">
        <f>IF('表格编辑 '!AC2338="","",'表格编辑 '!AC2338)</f>
        <v/>
      </c>
      <c r="AB2336" s="123" t="str">
        <f>IF('表格编辑 '!AD2338="","",'表格编辑 '!AD2338)</f>
        <v/>
      </c>
      <c r="AC2336" s="123" t="str">
        <f>IF('表格编辑 '!AE2338="","",'表格编辑 '!AE2338)</f>
        <v/>
      </c>
      <c r="AD2336" s="123">
        <f>IF('表格编辑 '!AF2338="","",'表格编辑 '!AF2338)</f>
        <v>100163</v>
      </c>
    </row>
    <row r="2337" spans="1:30">
      <c r="A2337" s="123">
        <f>IF('表格编辑 '!A2339="","",'表格编辑 '!A2339)</f>
        <v>164</v>
      </c>
      <c r="B2337" s="123">
        <f>IF('表格编辑 '!B2339="","",'表格编辑 '!B2339)</f>
        <v>10175</v>
      </c>
      <c r="C2337" s="123">
        <f>IF('表格编辑 '!E2339="","",'表格编辑 '!E2339)</f>
        <v>61</v>
      </c>
      <c r="D2337" s="123" t="str">
        <f>IF('表格编辑 '!F2339="","",'表格编辑 '!F2339)</f>
        <v>AI_born_event_2(RECEIVER, ARG0, ARG1, ARG2, ARG3,ARG4)</v>
      </c>
      <c r="E2337" s="123" t="str">
        <f>IF('表格编辑 '!G2339="","",'表格编辑 '!G2339)</f>
        <v>AI_born_event_2(RECEIVER, ARG0, ARG1, ARG2, ARG3,ARG4)</v>
      </c>
      <c r="F2337" s="123" t="str">
        <f>IF('表格编辑 '!H2339="","",'表格编辑 '!H2339)</f>
        <v/>
      </c>
      <c r="G2337" s="123" t="str">
        <f>IF('表格编辑 '!I2339="","",'表格编辑 '!I2339)</f>
        <v/>
      </c>
      <c r="H2337" s="123" t="str">
        <f>IF('表格编辑 '!J2339="","",'表格编辑 '!J2339)</f>
        <v>test_deadth_event(RECEIVER, ARG0, ARG1, ARG2, ARG3,ARG4)</v>
      </c>
      <c r="I2337" s="123">
        <f>IF('表格编辑 '!K2339="","",'表格编辑 '!K2339)</f>
        <v>1</v>
      </c>
      <c r="J2337" s="123">
        <f>IF('表格编辑 '!L2339="","",'表格编辑 '!L2339)</f>
        <v>10000</v>
      </c>
      <c r="K2337" s="123">
        <f>IF('表格编辑 '!M2339="","",'表格编辑 '!M2339)</f>
        <v>1830</v>
      </c>
      <c r="L2337" s="123">
        <f>IF('表格编辑 '!N2339="","",'表格编辑 '!N2339)</f>
        <v>400</v>
      </c>
      <c r="M2337" s="123">
        <f>IF('表格编辑 '!O2339="","",'表格编辑 '!O2339)</f>
        <v>300</v>
      </c>
      <c r="N2337" s="123">
        <f>IF('表格编辑 '!P2339="","",'表格编辑 '!P2339)</f>
        <v>300</v>
      </c>
      <c r="O2337" s="123">
        <f>IF('表格编辑 '!Q2339="","",'表格编辑 '!Q2339)</f>
        <v>100</v>
      </c>
      <c r="P2337" s="123">
        <f>IF('表格编辑 '!R2339="","",'表格编辑 '!R2339)</f>
        <v>200</v>
      </c>
      <c r="Q2337" s="123" t="str">
        <f>IF('表格编辑 '!S2339="","",'表格编辑 '!S2339)</f>
        <v/>
      </c>
      <c r="R2337" s="123" t="str">
        <f>IF('表格编辑 '!T2339="","",'表格编辑 '!T2339)</f>
        <v/>
      </c>
      <c r="S2337" s="123" t="str">
        <f>IF('表格编辑 '!U2339="","",'表格编辑 '!U2339)</f>
        <v/>
      </c>
      <c r="T2337" s="123" t="str">
        <f>IF('表格编辑 '!V2339="","",'表格编辑 '!V2339)</f>
        <v/>
      </c>
      <c r="U2337" s="123" t="str">
        <f>IF('表格编辑 '!W2339="","",'表格编辑 '!W2339)</f>
        <v/>
      </c>
      <c r="V2337" s="123" t="str">
        <f>IF('表格编辑 '!X2339="","",'表格编辑 '!X2339)</f>
        <v/>
      </c>
      <c r="W2337" s="123" t="str">
        <f>IF('表格编辑 '!Y2339="","",'表格编辑 '!Y2339)</f>
        <v/>
      </c>
      <c r="X2337" s="123" t="str">
        <f>IF('表格编辑 '!Z2339="","",'表格编辑 '!Z2339)</f>
        <v/>
      </c>
      <c r="Y2337" s="123" t="str">
        <f>IF('表格编辑 '!AA2339="","",'表格编辑 '!AA2339)</f>
        <v/>
      </c>
      <c r="Z2337" s="123" t="str">
        <f>IF('表格编辑 '!AB2339="","",'表格编辑 '!AB2339)</f>
        <v/>
      </c>
      <c r="AA2337" s="123" t="str">
        <f>IF('表格编辑 '!AC2339="","",'表格编辑 '!AC2339)</f>
        <v/>
      </c>
      <c r="AB2337" s="123" t="str">
        <f>IF('表格编辑 '!AD2339="","",'表格编辑 '!AD2339)</f>
        <v/>
      </c>
      <c r="AC2337" s="123" t="str">
        <f>IF('表格编辑 '!AE2339="","",'表格编辑 '!AE2339)</f>
        <v/>
      </c>
      <c r="AD2337" s="123">
        <f>IF('表格编辑 '!AF2339="","",'表格编辑 '!AF2339)</f>
        <v>100164</v>
      </c>
    </row>
    <row r="2338" spans="1:30">
      <c r="A2338" s="123">
        <f>IF('表格编辑 '!A2340="","",'表格编辑 '!A2340)</f>
        <v>165</v>
      </c>
      <c r="B2338" s="123">
        <f>IF('表格编辑 '!B2340="","",'表格编辑 '!B2340)</f>
        <v>10176</v>
      </c>
      <c r="C2338" s="123">
        <f>IF('表格编辑 '!E2340="","",'表格编辑 '!E2340)</f>
        <v>61</v>
      </c>
      <c r="D2338" s="123" t="str">
        <f>IF('表格编辑 '!F2340="","",'表格编辑 '!F2340)</f>
        <v>AI_born_event_2(RECEIVER, ARG0, ARG1, ARG2, ARG3,ARG4)</v>
      </c>
      <c r="E2338" s="123" t="str">
        <f>IF('表格编辑 '!G2340="","",'表格编辑 '!G2340)</f>
        <v>AI_born_event_2(RECEIVER, ARG0, ARG1, ARG2, ARG3,ARG4)</v>
      </c>
      <c r="F2338" s="123" t="str">
        <f>IF('表格编辑 '!H2340="","",'表格编辑 '!H2340)</f>
        <v/>
      </c>
      <c r="G2338" s="123" t="str">
        <f>IF('表格编辑 '!I2340="","",'表格编辑 '!I2340)</f>
        <v/>
      </c>
      <c r="H2338" s="123" t="str">
        <f>IF('表格编辑 '!J2340="","",'表格编辑 '!J2340)</f>
        <v>test_deadth_event(RECEIVER, ARG0, ARG1, ARG2, ARG3,ARG4)</v>
      </c>
      <c r="I2338" s="123">
        <f>IF('表格编辑 '!K2340="","",'表格编辑 '!K2340)</f>
        <v>1</v>
      </c>
      <c r="J2338" s="123">
        <f>IF('表格编辑 '!L2340="","",'表格编辑 '!L2340)</f>
        <v>10000</v>
      </c>
      <c r="K2338" s="123">
        <f>IF('表格编辑 '!M2340="","",'表格编辑 '!M2340)</f>
        <v>1830</v>
      </c>
      <c r="L2338" s="123">
        <f>IF('表格编辑 '!N2340="","",'表格编辑 '!N2340)</f>
        <v>400</v>
      </c>
      <c r="M2338" s="123">
        <f>IF('表格编辑 '!O2340="","",'表格编辑 '!O2340)</f>
        <v>300</v>
      </c>
      <c r="N2338" s="123">
        <f>IF('表格编辑 '!P2340="","",'表格编辑 '!P2340)</f>
        <v>300</v>
      </c>
      <c r="O2338" s="123">
        <f>IF('表格编辑 '!Q2340="","",'表格编辑 '!Q2340)</f>
        <v>300</v>
      </c>
      <c r="P2338" s="123">
        <f>IF('表格编辑 '!R2340="","",'表格编辑 '!R2340)</f>
        <v>200</v>
      </c>
      <c r="Q2338" s="123" t="str">
        <f>IF('表格编辑 '!S2340="","",'表格编辑 '!S2340)</f>
        <v/>
      </c>
      <c r="R2338" s="123" t="str">
        <f>IF('表格编辑 '!T2340="","",'表格编辑 '!T2340)</f>
        <v/>
      </c>
      <c r="S2338" s="123" t="str">
        <f>IF('表格编辑 '!U2340="","",'表格编辑 '!U2340)</f>
        <v/>
      </c>
      <c r="T2338" s="123" t="str">
        <f>IF('表格编辑 '!V2340="","",'表格编辑 '!V2340)</f>
        <v/>
      </c>
      <c r="U2338" s="123" t="str">
        <f>IF('表格编辑 '!W2340="","",'表格编辑 '!W2340)</f>
        <v/>
      </c>
      <c r="V2338" s="123" t="str">
        <f>IF('表格编辑 '!X2340="","",'表格编辑 '!X2340)</f>
        <v/>
      </c>
      <c r="W2338" s="123" t="str">
        <f>IF('表格编辑 '!Y2340="","",'表格编辑 '!Y2340)</f>
        <v/>
      </c>
      <c r="X2338" s="123" t="str">
        <f>IF('表格编辑 '!Z2340="","",'表格编辑 '!Z2340)</f>
        <v/>
      </c>
      <c r="Y2338" s="123" t="str">
        <f>IF('表格编辑 '!AA2340="","",'表格编辑 '!AA2340)</f>
        <v/>
      </c>
      <c r="Z2338" s="123" t="str">
        <f>IF('表格编辑 '!AB2340="","",'表格编辑 '!AB2340)</f>
        <v/>
      </c>
      <c r="AA2338" s="123" t="str">
        <f>IF('表格编辑 '!AC2340="","",'表格编辑 '!AC2340)</f>
        <v/>
      </c>
      <c r="AB2338" s="123" t="str">
        <f>IF('表格编辑 '!AD2340="","",'表格编辑 '!AD2340)</f>
        <v/>
      </c>
      <c r="AC2338" s="123" t="str">
        <f>IF('表格编辑 '!AE2340="","",'表格编辑 '!AE2340)</f>
        <v/>
      </c>
      <c r="AD2338" s="123">
        <f>IF('表格编辑 '!AF2340="","",'表格编辑 '!AF2340)</f>
        <v>100165</v>
      </c>
    </row>
    <row r="2339" spans="1:30">
      <c r="A2339" s="123">
        <f>IF('表格编辑 '!A2341="","",'表格编辑 '!A2341)</f>
        <v>166</v>
      </c>
      <c r="B2339" s="123">
        <f>IF('表格编辑 '!B2341="","",'表格编辑 '!B2341)</f>
        <v>10177</v>
      </c>
      <c r="C2339" s="123">
        <f>IF('表格编辑 '!E2341="","",'表格编辑 '!E2341)</f>
        <v>63</v>
      </c>
      <c r="D2339" s="123" t="str">
        <f>IF('表格编辑 '!F2341="","",'表格编辑 '!F2341)</f>
        <v>AI_born_event_2(RECEIVER, ARG0, ARG1, ARG2, ARG3,ARG4)</v>
      </c>
      <c r="E2339" s="123" t="str">
        <f>IF('表格编辑 '!G2341="","",'表格编辑 '!G2341)</f>
        <v>AI_born_event_2(RECEIVER, ARG0, ARG1, ARG2, ARG3,ARG4)</v>
      </c>
      <c r="F2339" s="123" t="str">
        <f>IF('表格编辑 '!H2341="","",'表格编辑 '!H2341)</f>
        <v/>
      </c>
      <c r="G2339" s="123" t="str">
        <f>IF('表格编辑 '!I2341="","",'表格编辑 '!I2341)</f>
        <v/>
      </c>
      <c r="H2339" s="123" t="str">
        <f>IF('表格编辑 '!J2341="","",'表格编辑 '!J2341)</f>
        <v>test_deadth_event(RECEIVER, ARG0, ARG1, ARG2, ARG3,ARG4)</v>
      </c>
      <c r="I2339" s="123">
        <f>IF('表格编辑 '!K2341="","",'表格编辑 '!K2341)</f>
        <v>1</v>
      </c>
      <c r="J2339" s="123">
        <f>IF('表格编辑 '!L2341="","",'表格编辑 '!L2341)</f>
        <v>12000</v>
      </c>
      <c r="K2339" s="123">
        <f>IF('表格编辑 '!M2341="","",'表格编辑 '!M2341)</f>
        <v>1890</v>
      </c>
      <c r="L2339" s="123">
        <f>IF('表格编辑 '!N2341="","",'表格编辑 '!N2341)</f>
        <v>450</v>
      </c>
      <c r="M2339" s="123">
        <f>IF('表格编辑 '!O2341="","",'表格编辑 '!O2341)</f>
        <v>350</v>
      </c>
      <c r="N2339" s="123">
        <f>IF('表格编辑 '!P2341="","",'表格编辑 '!P2341)</f>
        <v>350</v>
      </c>
      <c r="O2339" s="123">
        <f>IF('表格编辑 '!Q2341="","",'表格编辑 '!Q2341)</f>
        <v>200</v>
      </c>
      <c r="P2339" s="123">
        <f>IF('表格编辑 '!R2341="","",'表格编辑 '!R2341)</f>
        <v>250</v>
      </c>
      <c r="Q2339" s="123" t="str">
        <f>IF('表格编辑 '!S2341="","",'表格编辑 '!S2341)</f>
        <v/>
      </c>
      <c r="R2339" s="123" t="str">
        <f>IF('表格编辑 '!T2341="","",'表格编辑 '!T2341)</f>
        <v/>
      </c>
      <c r="S2339" s="123" t="str">
        <f>IF('表格编辑 '!U2341="","",'表格编辑 '!U2341)</f>
        <v/>
      </c>
      <c r="T2339" s="123" t="str">
        <f>IF('表格编辑 '!V2341="","",'表格编辑 '!V2341)</f>
        <v/>
      </c>
      <c r="U2339" s="123" t="str">
        <f>IF('表格编辑 '!W2341="","",'表格编辑 '!W2341)</f>
        <v/>
      </c>
      <c r="V2339" s="123" t="str">
        <f>IF('表格编辑 '!X2341="","",'表格编辑 '!X2341)</f>
        <v/>
      </c>
      <c r="W2339" s="123" t="str">
        <f>IF('表格编辑 '!Y2341="","",'表格编辑 '!Y2341)</f>
        <v/>
      </c>
      <c r="X2339" s="123" t="str">
        <f>IF('表格编辑 '!Z2341="","",'表格编辑 '!Z2341)</f>
        <v/>
      </c>
      <c r="Y2339" s="123" t="str">
        <f>IF('表格编辑 '!AA2341="","",'表格编辑 '!AA2341)</f>
        <v/>
      </c>
      <c r="Z2339" s="123" t="str">
        <f>IF('表格编辑 '!AB2341="","",'表格编辑 '!AB2341)</f>
        <v/>
      </c>
      <c r="AA2339" s="123" t="str">
        <f>IF('表格编辑 '!AC2341="","",'表格编辑 '!AC2341)</f>
        <v/>
      </c>
      <c r="AB2339" s="123" t="str">
        <f>IF('表格编辑 '!AD2341="","",'表格编辑 '!AD2341)</f>
        <v/>
      </c>
      <c r="AC2339" s="123" t="str">
        <f>IF('表格编辑 '!AE2341="","",'表格编辑 '!AE2341)</f>
        <v/>
      </c>
      <c r="AD2339" s="123">
        <f>IF('表格编辑 '!AF2341="","",'表格编辑 '!AF2341)</f>
        <v>100166</v>
      </c>
    </row>
    <row r="2340" spans="1:30">
      <c r="A2340" s="123">
        <f>IF('表格编辑 '!A2342="","",'表格编辑 '!A2342)</f>
        <v>167</v>
      </c>
      <c r="B2340" s="123">
        <f>IF('表格编辑 '!B2342="","",'表格编辑 '!B2342)</f>
        <v>10178</v>
      </c>
      <c r="C2340" s="123">
        <f>IF('表格编辑 '!E2342="","",'表格编辑 '!E2342)</f>
        <v>63</v>
      </c>
      <c r="D2340" s="123" t="str">
        <f>IF('表格编辑 '!F2342="","",'表格编辑 '!F2342)</f>
        <v>AI_born_event_2(RECEIVER, ARG0, ARG1, ARG2, ARG3,ARG4)</v>
      </c>
      <c r="E2340" s="123" t="str">
        <f>IF('表格编辑 '!G2342="","",'表格编辑 '!G2342)</f>
        <v>AI_born_event_2(RECEIVER, ARG0, ARG1, ARG2, ARG3,ARG4)</v>
      </c>
      <c r="F2340" s="123" t="str">
        <f>IF('表格编辑 '!H2342="","",'表格编辑 '!H2342)</f>
        <v/>
      </c>
      <c r="G2340" s="123" t="str">
        <f>IF('表格编辑 '!I2342="","",'表格编辑 '!I2342)</f>
        <v/>
      </c>
      <c r="H2340" s="123" t="str">
        <f>IF('表格编辑 '!J2342="","",'表格编辑 '!J2342)</f>
        <v>test_deadth_event(RECEIVER, ARG0, ARG1, ARG2, ARG3,ARG4)</v>
      </c>
      <c r="I2340" s="123">
        <f>IF('表格编辑 '!K2342="","",'表格编辑 '!K2342)</f>
        <v>1</v>
      </c>
      <c r="J2340" s="123">
        <f>IF('表格编辑 '!L2342="","",'表格编辑 '!L2342)</f>
        <v>12000</v>
      </c>
      <c r="K2340" s="123">
        <f>IF('表格编辑 '!M2342="","",'表格编辑 '!M2342)</f>
        <v>1890</v>
      </c>
      <c r="L2340" s="123">
        <f>IF('表格编辑 '!N2342="","",'表格编辑 '!N2342)</f>
        <v>450</v>
      </c>
      <c r="M2340" s="123">
        <f>IF('表格编辑 '!O2342="","",'表格编辑 '!O2342)</f>
        <v>350</v>
      </c>
      <c r="N2340" s="123">
        <f>IF('表格编辑 '!P2342="","",'表格编辑 '!P2342)</f>
        <v>350</v>
      </c>
      <c r="O2340" s="123">
        <f>IF('表格编辑 '!Q2342="","",'表格编辑 '!Q2342)</f>
        <v>300</v>
      </c>
      <c r="P2340" s="123">
        <f>IF('表格编辑 '!R2342="","",'表格编辑 '!R2342)</f>
        <v>250</v>
      </c>
      <c r="Q2340" s="123" t="str">
        <f>IF('表格编辑 '!S2342="","",'表格编辑 '!S2342)</f>
        <v/>
      </c>
      <c r="R2340" s="123" t="str">
        <f>IF('表格编辑 '!T2342="","",'表格编辑 '!T2342)</f>
        <v/>
      </c>
      <c r="S2340" s="123" t="str">
        <f>IF('表格编辑 '!U2342="","",'表格编辑 '!U2342)</f>
        <v/>
      </c>
      <c r="T2340" s="123" t="str">
        <f>IF('表格编辑 '!V2342="","",'表格编辑 '!V2342)</f>
        <v/>
      </c>
      <c r="U2340" s="123" t="str">
        <f>IF('表格编辑 '!W2342="","",'表格编辑 '!W2342)</f>
        <v/>
      </c>
      <c r="V2340" s="123" t="str">
        <f>IF('表格编辑 '!X2342="","",'表格编辑 '!X2342)</f>
        <v/>
      </c>
      <c r="W2340" s="123" t="str">
        <f>IF('表格编辑 '!Y2342="","",'表格编辑 '!Y2342)</f>
        <v/>
      </c>
      <c r="X2340" s="123" t="str">
        <f>IF('表格编辑 '!Z2342="","",'表格编辑 '!Z2342)</f>
        <v/>
      </c>
      <c r="Y2340" s="123" t="str">
        <f>IF('表格编辑 '!AA2342="","",'表格编辑 '!AA2342)</f>
        <v/>
      </c>
      <c r="Z2340" s="123" t="str">
        <f>IF('表格编辑 '!AB2342="","",'表格编辑 '!AB2342)</f>
        <v/>
      </c>
      <c r="AA2340" s="123" t="str">
        <f>IF('表格编辑 '!AC2342="","",'表格编辑 '!AC2342)</f>
        <v/>
      </c>
      <c r="AB2340" s="123" t="str">
        <f>IF('表格编辑 '!AD2342="","",'表格编辑 '!AD2342)</f>
        <v/>
      </c>
      <c r="AC2340" s="123" t="str">
        <f>IF('表格编辑 '!AE2342="","",'表格编辑 '!AE2342)</f>
        <v/>
      </c>
      <c r="AD2340" s="123">
        <f>IF('表格编辑 '!AF2342="","",'表格编辑 '!AF2342)</f>
        <v>100167</v>
      </c>
    </row>
    <row r="2341" spans="1:30">
      <c r="A2341" s="123">
        <f>IF('表格编辑 '!A2343="","",'表格编辑 '!A2343)</f>
        <v>168</v>
      </c>
      <c r="B2341" s="123">
        <f>IF('表格编辑 '!B2343="","",'表格编辑 '!B2343)</f>
        <v>10179</v>
      </c>
      <c r="C2341" s="123">
        <f>IF('表格编辑 '!E2343="","",'表格编辑 '!E2343)</f>
        <v>65</v>
      </c>
      <c r="D2341" s="123" t="str">
        <f>IF('表格编辑 '!F2343="","",'表格编辑 '!F2343)</f>
        <v>AI_born_event_2(RECEIVER, ARG0, ARG1, ARG2, ARG3,ARG4)</v>
      </c>
      <c r="E2341" s="123" t="str">
        <f>IF('表格编辑 '!G2343="","",'表格编辑 '!G2343)</f>
        <v>AI_born_event_2(RECEIVER, ARG0, ARG1, ARG2, ARG3,ARG4)</v>
      </c>
      <c r="F2341" s="123" t="str">
        <f>IF('表格编辑 '!H2343="","",'表格编辑 '!H2343)</f>
        <v/>
      </c>
      <c r="G2341" s="123" t="str">
        <f>IF('表格编辑 '!I2343="","",'表格编辑 '!I2343)</f>
        <v/>
      </c>
      <c r="H2341" s="123" t="str">
        <f>IF('表格编辑 '!J2343="","",'表格编辑 '!J2343)</f>
        <v>test_deadth_event(RECEIVER, ARG0, ARG1, ARG2, ARG3,ARG4)</v>
      </c>
      <c r="I2341" s="123">
        <f>IF('表格编辑 '!K2343="","",'表格编辑 '!K2343)</f>
        <v>1</v>
      </c>
      <c r="J2341" s="123">
        <f>IF('表格编辑 '!L2343="","",'表格编辑 '!L2343)</f>
        <v>15000</v>
      </c>
      <c r="K2341" s="123">
        <f>IF('表格编辑 '!M2343="","",'表格编辑 '!M2343)</f>
        <v>1950</v>
      </c>
      <c r="L2341" s="123">
        <f>IF('表格编辑 '!N2343="","",'表格编辑 '!N2343)</f>
        <v>500</v>
      </c>
      <c r="M2341" s="123">
        <f>IF('表格编辑 '!O2343="","",'表格编辑 '!O2343)</f>
        <v>400</v>
      </c>
      <c r="N2341" s="123">
        <f>IF('表格编辑 '!P2343="","",'表格编辑 '!P2343)</f>
        <v>400</v>
      </c>
      <c r="O2341" s="123">
        <f>IF('表格编辑 '!Q2343="","",'表格编辑 '!Q2343)</f>
        <v>100</v>
      </c>
      <c r="P2341" s="123">
        <f>IF('表格编辑 '!R2343="","",'表格编辑 '!R2343)</f>
        <v>300</v>
      </c>
      <c r="Q2341" s="123" t="str">
        <f>IF('表格编辑 '!S2343="","",'表格编辑 '!S2343)</f>
        <v/>
      </c>
      <c r="R2341" s="123" t="str">
        <f>IF('表格编辑 '!T2343="","",'表格编辑 '!T2343)</f>
        <v/>
      </c>
      <c r="S2341" s="123" t="str">
        <f>IF('表格编辑 '!U2343="","",'表格编辑 '!U2343)</f>
        <v/>
      </c>
      <c r="T2341" s="123" t="str">
        <f>IF('表格编辑 '!V2343="","",'表格编辑 '!V2343)</f>
        <v/>
      </c>
      <c r="U2341" s="123" t="str">
        <f>IF('表格编辑 '!W2343="","",'表格编辑 '!W2343)</f>
        <v/>
      </c>
      <c r="V2341" s="123" t="str">
        <f>IF('表格编辑 '!X2343="","",'表格编辑 '!X2343)</f>
        <v/>
      </c>
      <c r="W2341" s="123" t="str">
        <f>IF('表格编辑 '!Y2343="","",'表格编辑 '!Y2343)</f>
        <v/>
      </c>
      <c r="X2341" s="123" t="str">
        <f>IF('表格编辑 '!Z2343="","",'表格编辑 '!Z2343)</f>
        <v/>
      </c>
      <c r="Y2341" s="123" t="str">
        <f>IF('表格编辑 '!AA2343="","",'表格编辑 '!AA2343)</f>
        <v/>
      </c>
      <c r="Z2341" s="123" t="str">
        <f>IF('表格编辑 '!AB2343="","",'表格编辑 '!AB2343)</f>
        <v/>
      </c>
      <c r="AA2341" s="123" t="str">
        <f>IF('表格编辑 '!AC2343="","",'表格编辑 '!AC2343)</f>
        <v/>
      </c>
      <c r="AB2341" s="123" t="str">
        <f>IF('表格编辑 '!AD2343="","",'表格编辑 '!AD2343)</f>
        <v/>
      </c>
      <c r="AC2341" s="123" t="str">
        <f>IF('表格编辑 '!AE2343="","",'表格编辑 '!AE2343)</f>
        <v/>
      </c>
      <c r="AD2341" s="123">
        <f>IF('表格编辑 '!AF2343="","",'表格编辑 '!AF2343)</f>
        <v>100168</v>
      </c>
    </row>
    <row r="2342" spans="1:30">
      <c r="A2342" s="123">
        <f>IF('表格编辑 '!A2344="","",'表格编辑 '!A2344)</f>
        <v>169</v>
      </c>
      <c r="B2342" s="123">
        <f>IF('表格编辑 '!B2344="","",'表格编辑 '!B2344)</f>
        <v>10180</v>
      </c>
      <c r="C2342" s="123">
        <f>IF('表格编辑 '!E2344="","",'表格编辑 '!E2344)</f>
        <v>65</v>
      </c>
      <c r="D2342" s="123" t="str">
        <f>IF('表格编辑 '!F2344="","",'表格编辑 '!F2344)</f>
        <v>AI_born_event_2(RECEIVER, ARG0, ARG1, ARG2, ARG3,ARG4)</v>
      </c>
      <c r="E2342" s="123" t="str">
        <f>IF('表格编辑 '!G2344="","",'表格编辑 '!G2344)</f>
        <v>AI_born_event_2(RECEIVER, ARG0, ARG1, ARG2, ARG3,ARG4)</v>
      </c>
      <c r="F2342" s="123" t="str">
        <f>IF('表格编辑 '!H2344="","",'表格编辑 '!H2344)</f>
        <v/>
      </c>
      <c r="G2342" s="123" t="str">
        <f>IF('表格编辑 '!I2344="","",'表格编辑 '!I2344)</f>
        <v/>
      </c>
      <c r="H2342" s="123" t="str">
        <f>IF('表格编辑 '!J2344="","",'表格编辑 '!J2344)</f>
        <v>test_deadth_event(RECEIVER, ARG0, ARG1, ARG2, ARG3,ARG4)</v>
      </c>
      <c r="I2342" s="123">
        <f>IF('表格编辑 '!K2344="","",'表格编辑 '!K2344)</f>
        <v>1</v>
      </c>
      <c r="J2342" s="123">
        <f>IF('表格编辑 '!L2344="","",'表格编辑 '!L2344)</f>
        <v>15000</v>
      </c>
      <c r="K2342" s="123">
        <f>IF('表格编辑 '!M2344="","",'表格编辑 '!M2344)</f>
        <v>1950</v>
      </c>
      <c r="L2342" s="123">
        <f>IF('表格编辑 '!N2344="","",'表格编辑 '!N2344)</f>
        <v>500</v>
      </c>
      <c r="M2342" s="123">
        <f>IF('表格编辑 '!O2344="","",'表格编辑 '!O2344)</f>
        <v>400</v>
      </c>
      <c r="N2342" s="123">
        <f>IF('表格编辑 '!P2344="","",'表格编辑 '!P2344)</f>
        <v>400</v>
      </c>
      <c r="O2342" s="123">
        <f>IF('表格编辑 '!Q2344="","",'表格编辑 '!Q2344)</f>
        <v>300</v>
      </c>
      <c r="P2342" s="123">
        <f>IF('表格编辑 '!R2344="","",'表格编辑 '!R2344)</f>
        <v>300</v>
      </c>
      <c r="Q2342" s="123" t="str">
        <f>IF('表格编辑 '!S2344="","",'表格编辑 '!S2344)</f>
        <v/>
      </c>
      <c r="R2342" s="123" t="str">
        <f>IF('表格编辑 '!T2344="","",'表格编辑 '!T2344)</f>
        <v/>
      </c>
      <c r="S2342" s="123" t="str">
        <f>IF('表格编辑 '!U2344="","",'表格编辑 '!U2344)</f>
        <v/>
      </c>
      <c r="T2342" s="123" t="str">
        <f>IF('表格编辑 '!V2344="","",'表格编辑 '!V2344)</f>
        <v/>
      </c>
      <c r="U2342" s="123" t="str">
        <f>IF('表格编辑 '!W2344="","",'表格编辑 '!W2344)</f>
        <v/>
      </c>
      <c r="V2342" s="123" t="str">
        <f>IF('表格编辑 '!X2344="","",'表格编辑 '!X2344)</f>
        <v/>
      </c>
      <c r="W2342" s="123" t="str">
        <f>IF('表格编辑 '!Y2344="","",'表格编辑 '!Y2344)</f>
        <v/>
      </c>
      <c r="X2342" s="123" t="str">
        <f>IF('表格编辑 '!Z2344="","",'表格编辑 '!Z2344)</f>
        <v/>
      </c>
      <c r="Y2342" s="123" t="str">
        <f>IF('表格编辑 '!AA2344="","",'表格编辑 '!AA2344)</f>
        <v/>
      </c>
      <c r="Z2342" s="123" t="str">
        <f>IF('表格编辑 '!AB2344="","",'表格编辑 '!AB2344)</f>
        <v/>
      </c>
      <c r="AA2342" s="123" t="str">
        <f>IF('表格编辑 '!AC2344="","",'表格编辑 '!AC2344)</f>
        <v/>
      </c>
      <c r="AB2342" s="123" t="str">
        <f>IF('表格编辑 '!AD2344="","",'表格编辑 '!AD2344)</f>
        <v/>
      </c>
      <c r="AC2342" s="123" t="str">
        <f>IF('表格编辑 '!AE2344="","",'表格编辑 '!AE2344)</f>
        <v/>
      </c>
      <c r="AD2342" s="123">
        <f>IF('表格编辑 '!AF2344="","",'表格编辑 '!AF2344)</f>
        <v>100169</v>
      </c>
    </row>
    <row r="2343" spans="1:30">
      <c r="A2343" s="123">
        <f>IF('表格编辑 '!A2345="","",'表格编辑 '!A2345)</f>
        <v>170</v>
      </c>
      <c r="B2343" s="123">
        <f>IF('表格编辑 '!B2345="","",'表格编辑 '!B2345)</f>
        <v>10181</v>
      </c>
      <c r="C2343" s="123">
        <f>IF('表格编辑 '!E2345="","",'表格编辑 '!E2345)</f>
        <v>67</v>
      </c>
      <c r="D2343" s="123" t="str">
        <f>IF('表格编辑 '!F2345="","",'表格编辑 '!F2345)</f>
        <v>AI_born_event_2(RECEIVER, ARG0, ARG1, ARG2, ARG3,ARG4)</v>
      </c>
      <c r="E2343" s="123" t="str">
        <f>IF('表格编辑 '!G2345="","",'表格编辑 '!G2345)</f>
        <v>AI_born_event_2(RECEIVER, ARG0, ARG1, ARG2, ARG3,ARG4)</v>
      </c>
      <c r="F2343" s="123" t="str">
        <f>IF('表格编辑 '!H2345="","",'表格编辑 '!H2345)</f>
        <v/>
      </c>
      <c r="G2343" s="123" t="str">
        <f>IF('表格编辑 '!I2345="","",'表格编辑 '!I2345)</f>
        <v/>
      </c>
      <c r="H2343" s="123" t="str">
        <f>IF('表格编辑 '!J2345="","",'表格编辑 '!J2345)</f>
        <v>test_deadth_event(RECEIVER, ARG0, ARG1, ARG2, ARG3,ARG4)</v>
      </c>
      <c r="I2343" s="123">
        <f>IF('表格编辑 '!K2345="","",'表格编辑 '!K2345)</f>
        <v>1</v>
      </c>
      <c r="J2343" s="123">
        <f>IF('表格编辑 '!L2345="","",'表格编辑 '!L2345)</f>
        <v>19000</v>
      </c>
      <c r="K2343" s="123">
        <f>IF('表格编辑 '!M2345="","",'表格编辑 '!M2345)</f>
        <v>2010</v>
      </c>
      <c r="L2343" s="123">
        <f>IF('表格编辑 '!N2345="","",'表格编辑 '!N2345)</f>
        <v>550</v>
      </c>
      <c r="M2343" s="123">
        <f>IF('表格编辑 '!O2345="","",'表格编辑 '!O2345)</f>
        <v>450</v>
      </c>
      <c r="N2343" s="123">
        <f>IF('表格编辑 '!P2345="","",'表格编辑 '!P2345)</f>
        <v>450</v>
      </c>
      <c r="O2343" s="123">
        <f>IF('表格编辑 '!Q2345="","",'表格编辑 '!Q2345)</f>
        <v>150</v>
      </c>
      <c r="P2343" s="123">
        <f>IF('表格编辑 '!R2345="","",'表格编辑 '!R2345)</f>
        <v>350</v>
      </c>
      <c r="Q2343" s="123" t="str">
        <f>IF('表格编辑 '!S2345="","",'表格编辑 '!S2345)</f>
        <v/>
      </c>
      <c r="R2343" s="123" t="str">
        <f>IF('表格编辑 '!T2345="","",'表格编辑 '!T2345)</f>
        <v/>
      </c>
      <c r="S2343" s="123" t="str">
        <f>IF('表格编辑 '!U2345="","",'表格编辑 '!U2345)</f>
        <v/>
      </c>
      <c r="T2343" s="123" t="str">
        <f>IF('表格编辑 '!V2345="","",'表格编辑 '!V2345)</f>
        <v/>
      </c>
      <c r="U2343" s="123" t="str">
        <f>IF('表格编辑 '!W2345="","",'表格编辑 '!W2345)</f>
        <v/>
      </c>
      <c r="V2343" s="123" t="str">
        <f>IF('表格编辑 '!X2345="","",'表格编辑 '!X2345)</f>
        <v/>
      </c>
      <c r="W2343" s="123" t="str">
        <f>IF('表格编辑 '!Y2345="","",'表格编辑 '!Y2345)</f>
        <v/>
      </c>
      <c r="X2343" s="123" t="str">
        <f>IF('表格编辑 '!Z2345="","",'表格编辑 '!Z2345)</f>
        <v/>
      </c>
      <c r="Y2343" s="123" t="str">
        <f>IF('表格编辑 '!AA2345="","",'表格编辑 '!AA2345)</f>
        <v/>
      </c>
      <c r="Z2343" s="123" t="str">
        <f>IF('表格编辑 '!AB2345="","",'表格编辑 '!AB2345)</f>
        <v/>
      </c>
      <c r="AA2343" s="123" t="str">
        <f>IF('表格编辑 '!AC2345="","",'表格编辑 '!AC2345)</f>
        <v/>
      </c>
      <c r="AB2343" s="123" t="str">
        <f>IF('表格编辑 '!AD2345="","",'表格编辑 '!AD2345)</f>
        <v/>
      </c>
      <c r="AC2343" s="123" t="str">
        <f>IF('表格编辑 '!AE2345="","",'表格编辑 '!AE2345)</f>
        <v/>
      </c>
      <c r="AD2343" s="123">
        <f>IF('表格编辑 '!AF2345="","",'表格编辑 '!AF2345)</f>
        <v>100170</v>
      </c>
    </row>
    <row r="2344" spans="1:30">
      <c r="A2344" s="123">
        <f>IF('表格编辑 '!A2346="","",'表格编辑 '!A2346)</f>
        <v>171</v>
      </c>
      <c r="B2344" s="123">
        <f>IF('表格编辑 '!B2346="","",'表格编辑 '!B2346)</f>
        <v>10182</v>
      </c>
      <c r="C2344" s="123">
        <f>IF('表格编辑 '!E2346="","",'表格编辑 '!E2346)</f>
        <v>67</v>
      </c>
      <c r="D2344" s="123" t="str">
        <f>IF('表格编辑 '!F2346="","",'表格编辑 '!F2346)</f>
        <v>AI_born_event_2(RECEIVER, ARG0, ARG1, ARG2, ARG3,ARG4)</v>
      </c>
      <c r="E2344" s="123" t="str">
        <f>IF('表格编辑 '!G2346="","",'表格编辑 '!G2346)</f>
        <v>AI_born_event_2(RECEIVER, ARG0, ARG1, ARG2, ARG3,ARG4)</v>
      </c>
      <c r="F2344" s="123" t="str">
        <f>IF('表格编辑 '!H2346="","",'表格编辑 '!H2346)</f>
        <v/>
      </c>
      <c r="G2344" s="123" t="str">
        <f>IF('表格编辑 '!I2346="","",'表格编辑 '!I2346)</f>
        <v/>
      </c>
      <c r="H2344" s="123" t="str">
        <f>IF('表格编辑 '!J2346="","",'表格编辑 '!J2346)</f>
        <v>test_deadth_event(RECEIVER, ARG0, ARG1, ARG2, ARG3,ARG4)</v>
      </c>
      <c r="I2344" s="123">
        <f>IF('表格编辑 '!K2346="","",'表格编辑 '!K2346)</f>
        <v>1</v>
      </c>
      <c r="J2344" s="123">
        <f>IF('表格编辑 '!L2346="","",'表格编辑 '!L2346)</f>
        <v>19000</v>
      </c>
      <c r="K2344" s="123">
        <f>IF('表格编辑 '!M2346="","",'表格编辑 '!M2346)</f>
        <v>2010</v>
      </c>
      <c r="L2344" s="123">
        <f>IF('表格编辑 '!N2346="","",'表格编辑 '!N2346)</f>
        <v>550</v>
      </c>
      <c r="M2344" s="123">
        <f>IF('表格编辑 '!O2346="","",'表格编辑 '!O2346)</f>
        <v>450</v>
      </c>
      <c r="N2344" s="123">
        <f>IF('表格编辑 '!P2346="","",'表格编辑 '!P2346)</f>
        <v>450</v>
      </c>
      <c r="O2344" s="123">
        <f>IF('表格编辑 '!Q2346="","",'表格编辑 '!Q2346)</f>
        <v>350</v>
      </c>
      <c r="P2344" s="123">
        <f>IF('表格编辑 '!R2346="","",'表格编辑 '!R2346)</f>
        <v>350</v>
      </c>
      <c r="Q2344" s="123" t="str">
        <f>IF('表格编辑 '!S2346="","",'表格编辑 '!S2346)</f>
        <v/>
      </c>
      <c r="R2344" s="123" t="str">
        <f>IF('表格编辑 '!T2346="","",'表格编辑 '!T2346)</f>
        <v/>
      </c>
      <c r="S2344" s="123" t="str">
        <f>IF('表格编辑 '!U2346="","",'表格编辑 '!U2346)</f>
        <v/>
      </c>
      <c r="T2344" s="123" t="str">
        <f>IF('表格编辑 '!V2346="","",'表格编辑 '!V2346)</f>
        <v/>
      </c>
      <c r="U2344" s="123" t="str">
        <f>IF('表格编辑 '!W2346="","",'表格编辑 '!W2346)</f>
        <v/>
      </c>
      <c r="V2344" s="123" t="str">
        <f>IF('表格编辑 '!X2346="","",'表格编辑 '!X2346)</f>
        <v/>
      </c>
      <c r="W2344" s="123" t="str">
        <f>IF('表格编辑 '!Y2346="","",'表格编辑 '!Y2346)</f>
        <v/>
      </c>
      <c r="X2344" s="123" t="str">
        <f>IF('表格编辑 '!Z2346="","",'表格编辑 '!Z2346)</f>
        <v/>
      </c>
      <c r="Y2344" s="123" t="str">
        <f>IF('表格编辑 '!AA2346="","",'表格编辑 '!AA2346)</f>
        <v/>
      </c>
      <c r="Z2344" s="123" t="str">
        <f>IF('表格编辑 '!AB2346="","",'表格编辑 '!AB2346)</f>
        <v/>
      </c>
      <c r="AA2344" s="123" t="str">
        <f>IF('表格编辑 '!AC2346="","",'表格编辑 '!AC2346)</f>
        <v/>
      </c>
      <c r="AB2344" s="123" t="str">
        <f>IF('表格编辑 '!AD2346="","",'表格编辑 '!AD2346)</f>
        <v/>
      </c>
      <c r="AC2344" s="123" t="str">
        <f>IF('表格编辑 '!AE2346="","",'表格编辑 '!AE2346)</f>
        <v/>
      </c>
      <c r="AD2344" s="123">
        <f>IF('表格编辑 '!AF2346="","",'表格编辑 '!AF2346)</f>
        <v>100171</v>
      </c>
    </row>
    <row r="2345" spans="1:30">
      <c r="A2345" s="123">
        <f>IF('表格编辑 '!A2347="","",'表格编辑 '!A2347)</f>
        <v>172</v>
      </c>
      <c r="B2345" s="123">
        <f>IF('表格编辑 '!B2347="","",'表格编辑 '!B2347)</f>
        <v>10183</v>
      </c>
      <c r="C2345" s="123">
        <f>IF('表格编辑 '!E2347="","",'表格编辑 '!E2347)</f>
        <v>69</v>
      </c>
      <c r="D2345" s="123" t="str">
        <f>IF('表格编辑 '!F2347="","",'表格编辑 '!F2347)</f>
        <v>AI_born_event_2(RECEIVER, ARG0, ARG1, ARG2, ARG3,ARG4)</v>
      </c>
      <c r="E2345" s="123" t="str">
        <f>IF('表格编辑 '!G2347="","",'表格编辑 '!G2347)</f>
        <v>AI_born_event_2(RECEIVER, ARG0, ARG1, ARG2, ARG3,ARG4)</v>
      </c>
      <c r="F2345" s="123" t="str">
        <f>IF('表格编辑 '!H2347="","",'表格编辑 '!H2347)</f>
        <v/>
      </c>
      <c r="G2345" s="123" t="str">
        <f>IF('表格编辑 '!I2347="","",'表格编辑 '!I2347)</f>
        <v/>
      </c>
      <c r="H2345" s="123" t="str">
        <f>IF('表格编辑 '!J2347="","",'表格编辑 '!J2347)</f>
        <v>test_deadth_event(RECEIVER, ARG0, ARG1, ARG2, ARG3,ARG4)</v>
      </c>
      <c r="I2345" s="123">
        <f>IF('表格编辑 '!K2347="","",'表格编辑 '!K2347)</f>
        <v>1</v>
      </c>
      <c r="J2345" s="123">
        <f>IF('表格编辑 '!L2347="","",'表格编辑 '!L2347)</f>
        <v>24000</v>
      </c>
      <c r="K2345" s="123">
        <f>IF('表格编辑 '!M2347="","",'表格编辑 '!M2347)</f>
        <v>2070</v>
      </c>
      <c r="L2345" s="123">
        <f>IF('表格编辑 '!N2347="","",'表格编辑 '!N2347)</f>
        <v>600</v>
      </c>
      <c r="M2345" s="123">
        <f>IF('表格编辑 '!O2347="","",'表格编辑 '!O2347)</f>
        <v>500</v>
      </c>
      <c r="N2345" s="123">
        <f>IF('表格编辑 '!P2347="","",'表格编辑 '!P2347)</f>
        <v>500</v>
      </c>
      <c r="O2345" s="123">
        <f>IF('表格编辑 '!Q2347="","",'表格编辑 '!Q2347)</f>
        <v>200</v>
      </c>
      <c r="P2345" s="123">
        <f>IF('表格编辑 '!R2347="","",'表格编辑 '!R2347)</f>
        <v>400</v>
      </c>
      <c r="Q2345" s="123" t="str">
        <f>IF('表格编辑 '!S2347="","",'表格编辑 '!S2347)</f>
        <v/>
      </c>
      <c r="R2345" s="123" t="str">
        <f>IF('表格编辑 '!T2347="","",'表格编辑 '!T2347)</f>
        <v/>
      </c>
      <c r="S2345" s="123" t="str">
        <f>IF('表格编辑 '!U2347="","",'表格编辑 '!U2347)</f>
        <v/>
      </c>
      <c r="T2345" s="123" t="str">
        <f>IF('表格编辑 '!V2347="","",'表格编辑 '!V2347)</f>
        <v/>
      </c>
      <c r="U2345" s="123" t="str">
        <f>IF('表格编辑 '!W2347="","",'表格编辑 '!W2347)</f>
        <v/>
      </c>
      <c r="V2345" s="123" t="str">
        <f>IF('表格编辑 '!X2347="","",'表格编辑 '!X2347)</f>
        <v/>
      </c>
      <c r="W2345" s="123" t="str">
        <f>IF('表格编辑 '!Y2347="","",'表格编辑 '!Y2347)</f>
        <v/>
      </c>
      <c r="X2345" s="123" t="str">
        <f>IF('表格编辑 '!Z2347="","",'表格编辑 '!Z2347)</f>
        <v/>
      </c>
      <c r="Y2345" s="123" t="str">
        <f>IF('表格编辑 '!AA2347="","",'表格编辑 '!AA2347)</f>
        <v/>
      </c>
      <c r="Z2345" s="123" t="str">
        <f>IF('表格编辑 '!AB2347="","",'表格编辑 '!AB2347)</f>
        <v/>
      </c>
      <c r="AA2345" s="123" t="str">
        <f>IF('表格编辑 '!AC2347="","",'表格编辑 '!AC2347)</f>
        <v/>
      </c>
      <c r="AB2345" s="123" t="str">
        <f>IF('表格编辑 '!AD2347="","",'表格编辑 '!AD2347)</f>
        <v/>
      </c>
      <c r="AC2345" s="123" t="str">
        <f>IF('表格编辑 '!AE2347="","",'表格编辑 '!AE2347)</f>
        <v/>
      </c>
      <c r="AD2345" s="123">
        <f>IF('表格编辑 '!AF2347="","",'表格编辑 '!AF2347)</f>
        <v>100172</v>
      </c>
    </row>
    <row r="2346" spans="1:30">
      <c r="A2346" s="123">
        <f>IF('表格编辑 '!A2348="","",'表格编辑 '!A2348)</f>
        <v>173</v>
      </c>
      <c r="B2346" s="123">
        <f>IF('表格编辑 '!B2348="","",'表格编辑 '!B2348)</f>
        <v>10184</v>
      </c>
      <c r="C2346" s="123">
        <f>IF('表格编辑 '!E2348="","",'表格编辑 '!E2348)</f>
        <v>69</v>
      </c>
      <c r="D2346" s="123" t="str">
        <f>IF('表格编辑 '!F2348="","",'表格编辑 '!F2348)</f>
        <v>AI_born_event_2(RECEIVER, ARG0, ARG1, ARG2, ARG3,ARG4)</v>
      </c>
      <c r="E2346" s="123" t="str">
        <f>IF('表格编辑 '!G2348="","",'表格编辑 '!G2348)</f>
        <v>AI_born_event_2(RECEIVER, ARG0, ARG1, ARG2, ARG3,ARG4)</v>
      </c>
      <c r="F2346" s="123" t="str">
        <f>IF('表格编辑 '!H2348="","",'表格编辑 '!H2348)</f>
        <v/>
      </c>
      <c r="G2346" s="123" t="str">
        <f>IF('表格编辑 '!I2348="","",'表格编辑 '!I2348)</f>
        <v/>
      </c>
      <c r="H2346" s="123" t="str">
        <f>IF('表格编辑 '!J2348="","",'表格编辑 '!J2348)</f>
        <v>test_deadth_event(RECEIVER, ARG0, ARG1, ARG2, ARG3,ARG4)</v>
      </c>
      <c r="I2346" s="123">
        <f>IF('表格编辑 '!K2348="","",'表格编辑 '!K2348)</f>
        <v>1</v>
      </c>
      <c r="J2346" s="123">
        <f>IF('表格编辑 '!L2348="","",'表格编辑 '!L2348)</f>
        <v>24000</v>
      </c>
      <c r="K2346" s="123">
        <f>IF('表格编辑 '!M2348="","",'表格编辑 '!M2348)</f>
        <v>2070</v>
      </c>
      <c r="L2346" s="123">
        <f>IF('表格编辑 '!N2348="","",'表格编辑 '!N2348)</f>
        <v>600</v>
      </c>
      <c r="M2346" s="123">
        <f>IF('表格编辑 '!O2348="","",'表格编辑 '!O2348)</f>
        <v>500</v>
      </c>
      <c r="N2346" s="123">
        <f>IF('表格编辑 '!P2348="","",'表格编辑 '!P2348)</f>
        <v>500</v>
      </c>
      <c r="O2346" s="123">
        <f>IF('表格编辑 '!Q2348="","",'表格编辑 '!Q2348)</f>
        <v>400</v>
      </c>
      <c r="P2346" s="123">
        <f>IF('表格编辑 '!R2348="","",'表格编辑 '!R2348)</f>
        <v>400</v>
      </c>
      <c r="Q2346" s="123" t="str">
        <f>IF('表格编辑 '!S2348="","",'表格编辑 '!S2348)</f>
        <v/>
      </c>
      <c r="R2346" s="123" t="str">
        <f>IF('表格编辑 '!T2348="","",'表格编辑 '!T2348)</f>
        <v/>
      </c>
      <c r="S2346" s="123" t="str">
        <f>IF('表格编辑 '!U2348="","",'表格编辑 '!U2348)</f>
        <v/>
      </c>
      <c r="T2346" s="123" t="str">
        <f>IF('表格编辑 '!V2348="","",'表格编辑 '!V2348)</f>
        <v/>
      </c>
      <c r="U2346" s="123" t="str">
        <f>IF('表格编辑 '!W2348="","",'表格编辑 '!W2348)</f>
        <v/>
      </c>
      <c r="V2346" s="123" t="str">
        <f>IF('表格编辑 '!X2348="","",'表格编辑 '!X2348)</f>
        <v/>
      </c>
      <c r="W2346" s="123" t="str">
        <f>IF('表格编辑 '!Y2348="","",'表格编辑 '!Y2348)</f>
        <v/>
      </c>
      <c r="X2346" s="123" t="str">
        <f>IF('表格编辑 '!Z2348="","",'表格编辑 '!Z2348)</f>
        <v/>
      </c>
      <c r="Y2346" s="123" t="str">
        <f>IF('表格编辑 '!AA2348="","",'表格编辑 '!AA2348)</f>
        <v/>
      </c>
      <c r="Z2346" s="123" t="str">
        <f>IF('表格编辑 '!AB2348="","",'表格编辑 '!AB2348)</f>
        <v/>
      </c>
      <c r="AA2346" s="123" t="str">
        <f>IF('表格编辑 '!AC2348="","",'表格编辑 '!AC2348)</f>
        <v/>
      </c>
      <c r="AB2346" s="123" t="str">
        <f>IF('表格编辑 '!AD2348="","",'表格编辑 '!AD2348)</f>
        <v/>
      </c>
      <c r="AC2346" s="123" t="str">
        <f>IF('表格编辑 '!AE2348="","",'表格编辑 '!AE2348)</f>
        <v/>
      </c>
      <c r="AD2346" s="123">
        <f>IF('表格编辑 '!AF2348="","",'表格编辑 '!AF2348)</f>
        <v>100173</v>
      </c>
    </row>
    <row r="2347" spans="1:30">
      <c r="A2347" s="123">
        <f>IF('表格编辑 '!A2349="","",'表格编辑 '!A2349)</f>
        <v>174</v>
      </c>
      <c r="B2347" s="123">
        <f>IF('表格编辑 '!B2349="","",'表格编辑 '!B2349)</f>
        <v>10185</v>
      </c>
      <c r="C2347" s="123">
        <f>IF('表格编辑 '!E2349="","",'表格编辑 '!E2349)</f>
        <v>70</v>
      </c>
      <c r="D2347" s="123" t="str">
        <f>IF('表格编辑 '!F2349="","",'表格编辑 '!F2349)</f>
        <v>AI_born_event_2(RECEIVER, ARG0, ARG1, ARG2, ARG3,ARG4)</v>
      </c>
      <c r="E2347" s="123" t="str">
        <f>IF('表格编辑 '!G2349="","",'表格编辑 '!G2349)</f>
        <v>AI_born_event_2(RECEIVER, ARG0, ARG1, ARG2, ARG3,ARG4)</v>
      </c>
      <c r="F2347" s="123" t="str">
        <f>IF('表格编辑 '!H2349="","",'表格编辑 '!H2349)</f>
        <v/>
      </c>
      <c r="G2347" s="123" t="str">
        <f>IF('表格编辑 '!I2349="","",'表格编辑 '!I2349)</f>
        <v/>
      </c>
      <c r="H2347" s="123" t="str">
        <f>IF('表格编辑 '!J2349="","",'表格编辑 '!J2349)</f>
        <v>test_deadth_event(RECEIVER, ARG0, ARG1, ARG2, ARG3,ARG4)</v>
      </c>
      <c r="I2347" s="123">
        <f>IF('表格编辑 '!K2349="","",'表格编辑 '!K2349)</f>
        <v>1</v>
      </c>
      <c r="J2347" s="123">
        <f>IF('表格编辑 '!L2349="","",'表格编辑 '!L2349)</f>
        <v>30000</v>
      </c>
      <c r="K2347" s="123">
        <f>IF('表格编辑 '!M2349="","",'表格编辑 '!M2349)</f>
        <v>2100</v>
      </c>
      <c r="L2347" s="123">
        <f>IF('表格编辑 '!N2349="","",'表格编辑 '!N2349)</f>
        <v>700</v>
      </c>
      <c r="M2347" s="123">
        <f>IF('表格编辑 '!O2349="","",'表格编辑 '!O2349)</f>
        <v>600</v>
      </c>
      <c r="N2347" s="123">
        <f>IF('表格编辑 '!P2349="","",'表格编辑 '!P2349)</f>
        <v>600</v>
      </c>
      <c r="O2347" s="123">
        <f>IF('表格编辑 '!Q2349="","",'表格编辑 '!Q2349)</f>
        <v>250</v>
      </c>
      <c r="P2347" s="123">
        <f>IF('表格编辑 '!R2349="","",'表格编辑 '!R2349)</f>
        <v>500</v>
      </c>
      <c r="Q2347" s="123" t="str">
        <f>IF('表格编辑 '!S2349="","",'表格编辑 '!S2349)</f>
        <v/>
      </c>
      <c r="R2347" s="123" t="str">
        <f>IF('表格编辑 '!T2349="","",'表格编辑 '!T2349)</f>
        <v/>
      </c>
      <c r="S2347" s="123" t="str">
        <f>IF('表格编辑 '!U2349="","",'表格编辑 '!U2349)</f>
        <v/>
      </c>
      <c r="T2347" s="123" t="str">
        <f>IF('表格编辑 '!V2349="","",'表格编辑 '!V2349)</f>
        <v/>
      </c>
      <c r="U2347" s="123" t="str">
        <f>IF('表格编辑 '!W2349="","",'表格编辑 '!W2349)</f>
        <v/>
      </c>
      <c r="V2347" s="123" t="str">
        <f>IF('表格编辑 '!X2349="","",'表格编辑 '!X2349)</f>
        <v/>
      </c>
      <c r="W2347" s="123" t="str">
        <f>IF('表格编辑 '!Y2349="","",'表格编辑 '!Y2349)</f>
        <v/>
      </c>
      <c r="X2347" s="123" t="str">
        <f>IF('表格编辑 '!Z2349="","",'表格编辑 '!Z2349)</f>
        <v/>
      </c>
      <c r="Y2347" s="123" t="str">
        <f>IF('表格编辑 '!AA2349="","",'表格编辑 '!AA2349)</f>
        <v/>
      </c>
      <c r="Z2347" s="123" t="str">
        <f>IF('表格编辑 '!AB2349="","",'表格编辑 '!AB2349)</f>
        <v/>
      </c>
      <c r="AA2347" s="123" t="str">
        <f>IF('表格编辑 '!AC2349="","",'表格编辑 '!AC2349)</f>
        <v/>
      </c>
      <c r="AB2347" s="123" t="str">
        <f>IF('表格编辑 '!AD2349="","",'表格编辑 '!AD2349)</f>
        <v/>
      </c>
      <c r="AC2347" s="123" t="str">
        <f>IF('表格编辑 '!AE2349="","",'表格编辑 '!AE2349)</f>
        <v/>
      </c>
      <c r="AD2347" s="123">
        <f>IF('表格编辑 '!AF2349="","",'表格编辑 '!AF2349)</f>
        <v>100174</v>
      </c>
    </row>
    <row r="2348" spans="1:30">
      <c r="A2348" s="123">
        <f>IF('表格编辑 '!A2350="","",'表格编辑 '!A2350)</f>
        <v>175</v>
      </c>
      <c r="B2348" s="123">
        <f>IF('表格编辑 '!B2350="","",'表格编辑 '!B2350)</f>
        <v>10186</v>
      </c>
      <c r="C2348" s="123">
        <f>IF('表格编辑 '!E2350="","",'表格编辑 '!E2350)</f>
        <v>70</v>
      </c>
      <c r="D2348" s="123" t="str">
        <f>IF('表格编辑 '!F2350="","",'表格编辑 '!F2350)</f>
        <v>AI_born_event_2(RECEIVER, ARG0, ARG1, ARG2, ARG3,ARG4)</v>
      </c>
      <c r="E2348" s="123" t="str">
        <f>IF('表格编辑 '!G2350="","",'表格编辑 '!G2350)</f>
        <v>AI_born_event_2(RECEIVER, ARG0, ARG1, ARG2, ARG3,ARG4)</v>
      </c>
      <c r="F2348" s="123" t="str">
        <f>IF('表格编辑 '!H2350="","",'表格编辑 '!H2350)</f>
        <v/>
      </c>
      <c r="G2348" s="123" t="str">
        <f>IF('表格编辑 '!I2350="","",'表格编辑 '!I2350)</f>
        <v/>
      </c>
      <c r="H2348" s="123" t="str">
        <f>IF('表格编辑 '!J2350="","",'表格编辑 '!J2350)</f>
        <v>test_deadth_event(RECEIVER, ARG0, ARG1, ARG2, ARG3,ARG4)</v>
      </c>
      <c r="I2348" s="123">
        <f>IF('表格编辑 '!K2350="","",'表格编辑 '!K2350)</f>
        <v>1</v>
      </c>
      <c r="J2348" s="123">
        <f>IF('表格编辑 '!L2350="","",'表格编辑 '!L2350)</f>
        <v>30000</v>
      </c>
      <c r="K2348" s="123">
        <f>IF('表格编辑 '!M2350="","",'表格编辑 '!M2350)</f>
        <v>2100</v>
      </c>
      <c r="L2348" s="123">
        <f>IF('表格编辑 '!N2350="","",'表格编辑 '!N2350)</f>
        <v>700</v>
      </c>
      <c r="M2348" s="123">
        <f>IF('表格编辑 '!O2350="","",'表格编辑 '!O2350)</f>
        <v>600</v>
      </c>
      <c r="N2348" s="123">
        <f>IF('表格编辑 '!P2350="","",'表格编辑 '!P2350)</f>
        <v>600</v>
      </c>
      <c r="O2348" s="123">
        <f>IF('表格编辑 '!Q2350="","",'表格编辑 '!Q2350)</f>
        <v>500</v>
      </c>
      <c r="P2348" s="123">
        <f>IF('表格编辑 '!R2350="","",'表格编辑 '!R2350)</f>
        <v>500</v>
      </c>
      <c r="Q2348" s="123" t="str">
        <f>IF('表格编辑 '!S2350="","",'表格编辑 '!S2350)</f>
        <v/>
      </c>
      <c r="R2348" s="123" t="str">
        <f>IF('表格编辑 '!T2350="","",'表格编辑 '!T2350)</f>
        <v/>
      </c>
      <c r="S2348" s="123" t="str">
        <f>IF('表格编辑 '!U2350="","",'表格编辑 '!U2350)</f>
        <v/>
      </c>
      <c r="T2348" s="123" t="str">
        <f>IF('表格编辑 '!V2350="","",'表格编辑 '!V2350)</f>
        <v/>
      </c>
      <c r="U2348" s="123" t="str">
        <f>IF('表格编辑 '!W2350="","",'表格编辑 '!W2350)</f>
        <v/>
      </c>
      <c r="V2348" s="123" t="str">
        <f>IF('表格编辑 '!X2350="","",'表格编辑 '!X2350)</f>
        <v/>
      </c>
      <c r="W2348" s="123" t="str">
        <f>IF('表格编辑 '!Y2350="","",'表格编辑 '!Y2350)</f>
        <v/>
      </c>
      <c r="X2348" s="123" t="str">
        <f>IF('表格编辑 '!Z2350="","",'表格编辑 '!Z2350)</f>
        <v/>
      </c>
      <c r="Y2348" s="123" t="str">
        <f>IF('表格编辑 '!AA2350="","",'表格编辑 '!AA2350)</f>
        <v/>
      </c>
      <c r="Z2348" s="123" t="str">
        <f>IF('表格编辑 '!AB2350="","",'表格编辑 '!AB2350)</f>
        <v/>
      </c>
      <c r="AA2348" s="123" t="str">
        <f>IF('表格编辑 '!AC2350="","",'表格编辑 '!AC2350)</f>
        <v/>
      </c>
      <c r="AB2348" s="123" t="str">
        <f>IF('表格编辑 '!AD2350="","",'表格编辑 '!AD2350)</f>
        <v/>
      </c>
      <c r="AC2348" s="123" t="str">
        <f>IF('表格编辑 '!AE2350="","",'表格编辑 '!AE2350)</f>
        <v/>
      </c>
      <c r="AD2348" s="123">
        <f>IF('表格编辑 '!AF2350="","",'表格编辑 '!AF2350)</f>
        <v>100175</v>
      </c>
    </row>
    <row r="2349" spans="1:30">
      <c r="A2349" s="123">
        <f>IF('表格编辑 '!A2351="","",'表格编辑 '!A2351)</f>
        <v>80001</v>
      </c>
      <c r="B2349" s="123">
        <f>IF('表格编辑 '!B2351="","",'表格编辑 '!B2351)</f>
        <v>10131</v>
      </c>
      <c r="C2349" s="123">
        <f>IF('表格编辑 '!E2351="","",'表格编辑 '!E2351)</f>
        <v>20</v>
      </c>
      <c r="D2349" s="123" t="str">
        <f>IF('表格编辑 '!F2351="","",'表格编辑 '!F2351)</f>
        <v>AI_born_event(RECEIVER, ARG0, ARG1, ARG2, ARG3,ARG4)</v>
      </c>
      <c r="E2349" s="123" t="str">
        <f>IF('表格编辑 '!G2351="","",'表格编辑 '!G2351)</f>
        <v>AI_update_event(RECEIVER, ARG0, ARG1, ARG2, ARG3,ARG4)</v>
      </c>
      <c r="F2349" s="123" t="str">
        <f>IF('表格编辑 '!H2351="","",'表格编辑 '!H2351)</f>
        <v/>
      </c>
      <c r="G2349" s="123" t="str">
        <f>IF('表格编辑 '!I2351="","",'表格编辑 '!I2351)</f>
        <v/>
      </c>
      <c r="H2349" s="123" t="str">
        <f>IF('表格编辑 '!J2351="","",'表格编辑 '!J2351)</f>
        <v>test_deadth_event(RECEIVER, ARG0, ARG1, ARG2, ARG3,ARG4)</v>
      </c>
      <c r="I2349" s="123">
        <f>IF('表格编辑 '!K2351="","",'表格编辑 '!K2351)</f>
        <v>0</v>
      </c>
      <c r="J2349" s="123" t="str">
        <f>IF('表格编辑 '!L2351="","",'表格编辑 '!L2351)</f>
        <v/>
      </c>
      <c r="K2349" s="123" t="str">
        <f>IF('表格编辑 '!M2351="","",'表格编辑 '!M2351)</f>
        <v/>
      </c>
      <c r="L2349" s="123" t="str">
        <f>IF('表格编辑 '!N2351="","",'表格编辑 '!N2351)</f>
        <v/>
      </c>
      <c r="M2349" s="123" t="str">
        <f>IF('表格编辑 '!O2351="","",'表格编辑 '!O2351)</f>
        <v/>
      </c>
      <c r="N2349" s="123" t="str">
        <f>IF('表格编辑 '!P2351="","",'表格编辑 '!P2351)</f>
        <v/>
      </c>
      <c r="O2349" s="123" t="str">
        <f>IF('表格编辑 '!Q2351="","",'表格编辑 '!Q2351)</f>
        <v/>
      </c>
      <c r="P2349" s="123" t="str">
        <f>IF('表格编辑 '!R2351="","",'表格编辑 '!R2351)</f>
        <v/>
      </c>
      <c r="Q2349" s="123" t="str">
        <f>IF('表格编辑 '!S2351="","",'表格编辑 '!S2351)</f>
        <v/>
      </c>
      <c r="R2349" s="123" t="str">
        <f>IF('表格编辑 '!T2351="","",'表格编辑 '!T2351)</f>
        <v/>
      </c>
      <c r="S2349" s="123" t="str">
        <f>IF('表格编辑 '!U2351="","",'表格编辑 '!U2351)</f>
        <v/>
      </c>
      <c r="T2349" s="123" t="str">
        <f>IF('表格编辑 '!V2351="","",'表格编辑 '!V2351)</f>
        <v/>
      </c>
      <c r="U2349" s="123" t="str">
        <f>IF('表格编辑 '!W2351="","",'表格编辑 '!W2351)</f>
        <v/>
      </c>
      <c r="V2349" s="123" t="str">
        <f>IF('表格编辑 '!X2351="","",'表格编辑 '!X2351)</f>
        <v/>
      </c>
      <c r="W2349" s="123" t="str">
        <f>IF('表格编辑 '!Y2351="","",'表格编辑 '!Y2351)</f>
        <v/>
      </c>
      <c r="X2349" s="123" t="str">
        <f>IF('表格编辑 '!Z2351="","",'表格编辑 '!Z2351)</f>
        <v/>
      </c>
      <c r="Y2349" s="123" t="str">
        <f>IF('表格编辑 '!AA2351="","",'表格编辑 '!AA2351)</f>
        <v/>
      </c>
      <c r="Z2349" s="123" t="str">
        <f>IF('表格编辑 '!AB2351="","",'表格编辑 '!AB2351)</f>
        <v/>
      </c>
      <c r="AA2349" s="123" t="str">
        <f>IF('表格编辑 '!AC2351="","",'表格编辑 '!AC2351)</f>
        <v/>
      </c>
      <c r="AB2349" s="123" t="str">
        <f>IF('表格编辑 '!AD2351="","",'表格编辑 '!AD2351)</f>
        <v/>
      </c>
      <c r="AC2349" s="123" t="str">
        <f>IF('表格编辑 '!AE2351="","",'表格编辑 '!AE2351)</f>
        <v/>
      </c>
      <c r="AD2349" s="123">
        <f>IF('表格编辑 '!AF2351="","",'表格编辑 '!AF2351)</f>
        <v>120001</v>
      </c>
    </row>
    <row r="2350" spans="1:30">
      <c r="A2350" s="123">
        <f>IF('表格编辑 '!A2352="","",'表格编辑 '!A2352)</f>
        <v>80002</v>
      </c>
      <c r="B2350" s="123">
        <f>IF('表格编辑 '!B2352="","",'表格编辑 '!B2352)</f>
        <v>10130</v>
      </c>
      <c r="C2350" s="123">
        <f>IF('表格编辑 '!E2352="","",'表格编辑 '!E2352)</f>
        <v>20</v>
      </c>
      <c r="D2350" s="123" t="str">
        <f>IF('表格编辑 '!F2352="","",'表格编辑 '!F2352)</f>
        <v>AI_born_event(RECEIVER, ARG0, ARG1, ARG2, ARG3,ARG4)</v>
      </c>
      <c r="E2350" s="123" t="str">
        <f>IF('表格编辑 '!G2352="","",'表格编辑 '!G2352)</f>
        <v>AI_update_event(RECEIVER, ARG0, ARG1, ARG2, ARG3,ARG4)</v>
      </c>
      <c r="F2350" s="123" t="str">
        <f>IF('表格编辑 '!H2352="","",'表格编辑 '!H2352)</f>
        <v/>
      </c>
      <c r="G2350" s="123" t="str">
        <f>IF('表格编辑 '!I2352="","",'表格编辑 '!I2352)</f>
        <v/>
      </c>
      <c r="H2350" s="123" t="str">
        <f>IF('表格编辑 '!J2352="","",'表格编辑 '!J2352)</f>
        <v>test_deadth_event(RECEIVER, ARG0, ARG1, ARG2, ARG3,ARG4)</v>
      </c>
      <c r="I2350" s="123">
        <f>IF('表格编辑 '!K2352="","",'表格编辑 '!K2352)</f>
        <v>0</v>
      </c>
      <c r="J2350" s="123" t="str">
        <f>IF('表格编辑 '!L2352="","",'表格编辑 '!L2352)</f>
        <v/>
      </c>
      <c r="K2350" s="123" t="str">
        <f>IF('表格编辑 '!M2352="","",'表格编辑 '!M2352)</f>
        <v/>
      </c>
      <c r="L2350" s="123" t="str">
        <f>IF('表格编辑 '!N2352="","",'表格编辑 '!N2352)</f>
        <v/>
      </c>
      <c r="M2350" s="123" t="str">
        <f>IF('表格编辑 '!O2352="","",'表格编辑 '!O2352)</f>
        <v/>
      </c>
      <c r="N2350" s="123" t="str">
        <f>IF('表格编辑 '!P2352="","",'表格编辑 '!P2352)</f>
        <v/>
      </c>
      <c r="O2350" s="123" t="str">
        <f>IF('表格编辑 '!Q2352="","",'表格编辑 '!Q2352)</f>
        <v/>
      </c>
      <c r="P2350" s="123" t="str">
        <f>IF('表格编辑 '!R2352="","",'表格编辑 '!R2352)</f>
        <v/>
      </c>
      <c r="Q2350" s="123" t="str">
        <f>IF('表格编辑 '!S2352="","",'表格编辑 '!S2352)</f>
        <v/>
      </c>
      <c r="R2350" s="123" t="str">
        <f>IF('表格编辑 '!T2352="","",'表格编辑 '!T2352)</f>
        <v/>
      </c>
      <c r="S2350" s="123" t="str">
        <f>IF('表格编辑 '!U2352="","",'表格编辑 '!U2352)</f>
        <v/>
      </c>
      <c r="T2350" s="123" t="str">
        <f>IF('表格编辑 '!V2352="","",'表格编辑 '!V2352)</f>
        <v/>
      </c>
      <c r="U2350" s="123" t="str">
        <f>IF('表格编辑 '!W2352="","",'表格编辑 '!W2352)</f>
        <v/>
      </c>
      <c r="V2350" s="123" t="str">
        <f>IF('表格编辑 '!X2352="","",'表格编辑 '!X2352)</f>
        <v/>
      </c>
      <c r="W2350" s="123" t="str">
        <f>IF('表格编辑 '!Y2352="","",'表格编辑 '!Y2352)</f>
        <v/>
      </c>
      <c r="X2350" s="123" t="str">
        <f>IF('表格编辑 '!Z2352="","",'表格编辑 '!Z2352)</f>
        <v/>
      </c>
      <c r="Y2350" s="123" t="str">
        <f>IF('表格编辑 '!AA2352="","",'表格编辑 '!AA2352)</f>
        <v/>
      </c>
      <c r="Z2350" s="123" t="str">
        <f>IF('表格编辑 '!AB2352="","",'表格编辑 '!AB2352)</f>
        <v/>
      </c>
      <c r="AA2350" s="123" t="str">
        <f>IF('表格编辑 '!AC2352="","",'表格编辑 '!AC2352)</f>
        <v/>
      </c>
      <c r="AB2350" s="123" t="str">
        <f>IF('表格编辑 '!AD2352="","",'表格编辑 '!AD2352)</f>
        <v/>
      </c>
      <c r="AC2350" s="123" t="str">
        <f>IF('表格编辑 '!AE2352="","",'表格编辑 '!AE2352)</f>
        <v/>
      </c>
      <c r="AD2350" s="123">
        <f>IF('表格编辑 '!AF2352="","",'表格编辑 '!AF2352)</f>
        <v>120002</v>
      </c>
    </row>
    <row r="2351" spans="1:30">
      <c r="A2351" s="123">
        <f>IF('表格编辑 '!A2353="","",'表格编辑 '!A2353)</f>
        <v>80003</v>
      </c>
      <c r="B2351" s="123">
        <f>IF('表格编辑 '!B2353="","",'表格编辑 '!B2353)</f>
        <v>10052</v>
      </c>
      <c r="C2351" s="123">
        <f>IF('表格编辑 '!E2353="","",'表格编辑 '!E2353)</f>
        <v>20</v>
      </c>
      <c r="D2351" s="123" t="str">
        <f>IF('表格编辑 '!F2353="","",'表格编辑 '!F2353)</f>
        <v>AI_born_event(RECEIVER, ARG0, ARG1, ARG2, ARG3,ARG4)</v>
      </c>
      <c r="E2351" s="123" t="str">
        <f>IF('表格编辑 '!G2353="","",'表格编辑 '!G2353)</f>
        <v>AI_update_event(RECEIVER, ARG0, ARG1, ARG2, ARG3,ARG4)</v>
      </c>
      <c r="F2351" s="123" t="str">
        <f>IF('表格编辑 '!H2353="","",'表格编辑 '!H2353)</f>
        <v/>
      </c>
      <c r="G2351" s="123" t="str">
        <f>IF('表格编辑 '!I2353="","",'表格编辑 '!I2353)</f>
        <v/>
      </c>
      <c r="H2351" s="123" t="str">
        <f>IF('表格编辑 '!J2353="","",'表格编辑 '!J2353)</f>
        <v>test_deadth_event(RECEIVER, ARG0, ARG1, ARG2, ARG3,ARG4)</v>
      </c>
      <c r="I2351" s="123">
        <f>IF('表格编辑 '!K2353="","",'表格编辑 '!K2353)</f>
        <v>0</v>
      </c>
      <c r="J2351" s="123" t="str">
        <f>IF('表格编辑 '!L2353="","",'表格编辑 '!L2353)</f>
        <v/>
      </c>
      <c r="K2351" s="123" t="str">
        <f>IF('表格编辑 '!M2353="","",'表格编辑 '!M2353)</f>
        <v/>
      </c>
      <c r="L2351" s="123" t="str">
        <f>IF('表格编辑 '!N2353="","",'表格编辑 '!N2353)</f>
        <v/>
      </c>
      <c r="M2351" s="123" t="str">
        <f>IF('表格编辑 '!O2353="","",'表格编辑 '!O2353)</f>
        <v/>
      </c>
      <c r="N2351" s="123" t="str">
        <f>IF('表格编辑 '!P2353="","",'表格编辑 '!P2353)</f>
        <v/>
      </c>
      <c r="O2351" s="123" t="str">
        <f>IF('表格编辑 '!Q2353="","",'表格编辑 '!Q2353)</f>
        <v/>
      </c>
      <c r="P2351" s="123" t="str">
        <f>IF('表格编辑 '!R2353="","",'表格编辑 '!R2353)</f>
        <v/>
      </c>
      <c r="Q2351" s="123" t="str">
        <f>IF('表格编辑 '!S2353="","",'表格编辑 '!S2353)</f>
        <v/>
      </c>
      <c r="R2351" s="123" t="str">
        <f>IF('表格编辑 '!T2353="","",'表格编辑 '!T2353)</f>
        <v/>
      </c>
      <c r="S2351" s="123" t="str">
        <f>IF('表格编辑 '!U2353="","",'表格编辑 '!U2353)</f>
        <v/>
      </c>
      <c r="T2351" s="123" t="str">
        <f>IF('表格编辑 '!V2353="","",'表格编辑 '!V2353)</f>
        <v/>
      </c>
      <c r="U2351" s="123" t="str">
        <f>IF('表格编辑 '!W2353="","",'表格编辑 '!W2353)</f>
        <v/>
      </c>
      <c r="V2351" s="123" t="str">
        <f>IF('表格编辑 '!X2353="","",'表格编辑 '!X2353)</f>
        <v/>
      </c>
      <c r="W2351" s="123" t="str">
        <f>IF('表格编辑 '!Y2353="","",'表格编辑 '!Y2353)</f>
        <v/>
      </c>
      <c r="X2351" s="123" t="str">
        <f>IF('表格编辑 '!Z2353="","",'表格编辑 '!Z2353)</f>
        <v/>
      </c>
      <c r="Y2351" s="123" t="str">
        <f>IF('表格编辑 '!AA2353="","",'表格编辑 '!AA2353)</f>
        <v/>
      </c>
      <c r="Z2351" s="123" t="str">
        <f>IF('表格编辑 '!AB2353="","",'表格编辑 '!AB2353)</f>
        <v/>
      </c>
      <c r="AA2351" s="123" t="str">
        <f>IF('表格编辑 '!AC2353="","",'表格编辑 '!AC2353)</f>
        <v/>
      </c>
      <c r="AB2351" s="123" t="str">
        <f>IF('表格编辑 '!AD2353="","",'表格编辑 '!AD2353)</f>
        <v/>
      </c>
      <c r="AC2351" s="123" t="str">
        <f>IF('表格编辑 '!AE2353="","",'表格编辑 '!AE2353)</f>
        <v/>
      </c>
      <c r="AD2351" s="123">
        <f>IF('表格编辑 '!AF2353="","",'表格编辑 '!AF2353)</f>
        <v>120003</v>
      </c>
    </row>
    <row r="2352" spans="1:30">
      <c r="A2352" s="123">
        <f>IF('表格编辑 '!A2354="","",'表格编辑 '!A2354)</f>
        <v>80004</v>
      </c>
      <c r="B2352" s="123">
        <f>IF('表格编辑 '!B2354="","",'表格编辑 '!B2354)</f>
        <v>10144</v>
      </c>
      <c r="C2352" s="123">
        <f>IF('表格编辑 '!E2354="","",'表格编辑 '!E2354)</f>
        <v>20</v>
      </c>
      <c r="D2352" s="123" t="str">
        <f>IF('表格编辑 '!F2354="","",'表格编辑 '!F2354)</f>
        <v>AI_born_event(RECEIVER, ARG0, ARG1, ARG2, ARG3,ARG4)</v>
      </c>
      <c r="E2352" s="123" t="str">
        <f>IF('表格编辑 '!G2354="","",'表格编辑 '!G2354)</f>
        <v>AI_update_event(RECEIVER, ARG0, ARG1, ARG2, ARG3,ARG4)</v>
      </c>
      <c r="F2352" s="123" t="str">
        <f>IF('表格编辑 '!H2354="","",'表格编辑 '!H2354)</f>
        <v/>
      </c>
      <c r="G2352" s="123" t="str">
        <f>IF('表格编辑 '!I2354="","",'表格编辑 '!I2354)</f>
        <v/>
      </c>
      <c r="H2352" s="123" t="str">
        <f>IF('表格编辑 '!J2354="","",'表格编辑 '!J2354)</f>
        <v>test_deadth_event(RECEIVER, ARG0, ARG1, ARG2, ARG3,ARG4)</v>
      </c>
      <c r="I2352" s="123">
        <f>IF('表格编辑 '!K2354="","",'表格编辑 '!K2354)</f>
        <v>0</v>
      </c>
      <c r="J2352" s="123" t="str">
        <f>IF('表格编辑 '!L2354="","",'表格编辑 '!L2354)</f>
        <v/>
      </c>
      <c r="K2352" s="123" t="str">
        <f>IF('表格编辑 '!M2354="","",'表格编辑 '!M2354)</f>
        <v/>
      </c>
      <c r="L2352" s="123" t="str">
        <f>IF('表格编辑 '!N2354="","",'表格编辑 '!N2354)</f>
        <v/>
      </c>
      <c r="M2352" s="123" t="str">
        <f>IF('表格编辑 '!O2354="","",'表格编辑 '!O2354)</f>
        <v/>
      </c>
      <c r="N2352" s="123" t="str">
        <f>IF('表格编辑 '!P2354="","",'表格编辑 '!P2354)</f>
        <v/>
      </c>
      <c r="O2352" s="123" t="str">
        <f>IF('表格编辑 '!Q2354="","",'表格编辑 '!Q2354)</f>
        <v/>
      </c>
      <c r="P2352" s="123" t="str">
        <f>IF('表格编辑 '!R2354="","",'表格编辑 '!R2354)</f>
        <v/>
      </c>
      <c r="Q2352" s="123" t="str">
        <f>IF('表格编辑 '!S2354="","",'表格编辑 '!S2354)</f>
        <v/>
      </c>
      <c r="R2352" s="123" t="str">
        <f>IF('表格编辑 '!T2354="","",'表格编辑 '!T2354)</f>
        <v/>
      </c>
      <c r="S2352" s="123" t="str">
        <f>IF('表格编辑 '!U2354="","",'表格编辑 '!U2354)</f>
        <v/>
      </c>
      <c r="T2352" s="123" t="str">
        <f>IF('表格编辑 '!V2354="","",'表格编辑 '!V2354)</f>
        <v/>
      </c>
      <c r="U2352" s="123" t="str">
        <f>IF('表格编辑 '!W2354="","",'表格编辑 '!W2354)</f>
        <v/>
      </c>
      <c r="V2352" s="123" t="str">
        <f>IF('表格编辑 '!X2354="","",'表格编辑 '!X2354)</f>
        <v/>
      </c>
      <c r="W2352" s="123" t="str">
        <f>IF('表格编辑 '!Y2354="","",'表格编辑 '!Y2354)</f>
        <v/>
      </c>
      <c r="X2352" s="123" t="str">
        <f>IF('表格编辑 '!Z2354="","",'表格编辑 '!Z2354)</f>
        <v/>
      </c>
      <c r="Y2352" s="123" t="str">
        <f>IF('表格编辑 '!AA2354="","",'表格编辑 '!AA2354)</f>
        <v/>
      </c>
      <c r="Z2352" s="123" t="str">
        <f>IF('表格编辑 '!AB2354="","",'表格编辑 '!AB2354)</f>
        <v/>
      </c>
      <c r="AA2352" s="123" t="str">
        <f>IF('表格编辑 '!AC2354="","",'表格编辑 '!AC2354)</f>
        <v/>
      </c>
      <c r="AB2352" s="123" t="str">
        <f>IF('表格编辑 '!AD2354="","",'表格编辑 '!AD2354)</f>
        <v/>
      </c>
      <c r="AC2352" s="123" t="str">
        <f>IF('表格编辑 '!AE2354="","",'表格编辑 '!AE2354)</f>
        <v/>
      </c>
      <c r="AD2352" s="123">
        <f>IF('表格编辑 '!AF2354="","",'表格编辑 '!AF2354)</f>
        <v>120004</v>
      </c>
    </row>
    <row r="2353" spans="1:30">
      <c r="A2353" s="123">
        <f>IF('表格编辑 '!A2355="","",'表格编辑 '!A2355)</f>
        <v>80005</v>
      </c>
      <c r="B2353" s="123">
        <f>IF('表格编辑 '!B2355="","",'表格编辑 '!B2355)</f>
        <v>10101</v>
      </c>
      <c r="C2353" s="123">
        <f>IF('表格编辑 '!E2355="","",'表格编辑 '!E2355)</f>
        <v>20</v>
      </c>
      <c r="D2353" s="123" t="str">
        <f>IF('表格编辑 '!F2355="","",'表格编辑 '!F2355)</f>
        <v>AI_born_event(RECEIVER, ARG0, ARG1, ARG2, ARG3,ARG4)</v>
      </c>
      <c r="E2353" s="123" t="str">
        <f>IF('表格编辑 '!G2355="","",'表格编辑 '!G2355)</f>
        <v>AI_update_event(RECEIVER, ARG0, ARG1, ARG2, ARG3,ARG4)</v>
      </c>
      <c r="F2353" s="123" t="str">
        <f>IF('表格编辑 '!H2355="","",'表格编辑 '!H2355)</f>
        <v/>
      </c>
      <c r="G2353" s="123" t="str">
        <f>IF('表格编辑 '!I2355="","",'表格编辑 '!I2355)</f>
        <v/>
      </c>
      <c r="H2353" s="123" t="str">
        <f>IF('表格编辑 '!J2355="","",'表格编辑 '!J2355)</f>
        <v>test_deadth_event(RECEIVER, ARG0, ARG1, ARG2, ARG3,ARG4)</v>
      </c>
      <c r="I2353" s="123">
        <f>IF('表格编辑 '!K2355="","",'表格编辑 '!K2355)</f>
        <v>0</v>
      </c>
      <c r="J2353" s="123" t="str">
        <f>IF('表格编辑 '!L2355="","",'表格编辑 '!L2355)</f>
        <v/>
      </c>
      <c r="K2353" s="123" t="str">
        <f>IF('表格编辑 '!M2355="","",'表格编辑 '!M2355)</f>
        <v/>
      </c>
      <c r="L2353" s="123" t="str">
        <f>IF('表格编辑 '!N2355="","",'表格编辑 '!N2355)</f>
        <v/>
      </c>
      <c r="M2353" s="123" t="str">
        <f>IF('表格编辑 '!O2355="","",'表格编辑 '!O2355)</f>
        <v/>
      </c>
      <c r="N2353" s="123" t="str">
        <f>IF('表格编辑 '!P2355="","",'表格编辑 '!P2355)</f>
        <v/>
      </c>
      <c r="O2353" s="123" t="str">
        <f>IF('表格编辑 '!Q2355="","",'表格编辑 '!Q2355)</f>
        <v/>
      </c>
      <c r="P2353" s="123" t="str">
        <f>IF('表格编辑 '!R2355="","",'表格编辑 '!R2355)</f>
        <v/>
      </c>
      <c r="Q2353" s="123" t="str">
        <f>IF('表格编辑 '!S2355="","",'表格编辑 '!S2355)</f>
        <v/>
      </c>
      <c r="R2353" s="123" t="str">
        <f>IF('表格编辑 '!T2355="","",'表格编辑 '!T2355)</f>
        <v/>
      </c>
      <c r="S2353" s="123" t="str">
        <f>IF('表格编辑 '!U2355="","",'表格编辑 '!U2355)</f>
        <v/>
      </c>
      <c r="T2353" s="123" t="str">
        <f>IF('表格编辑 '!V2355="","",'表格编辑 '!V2355)</f>
        <v/>
      </c>
      <c r="U2353" s="123" t="str">
        <f>IF('表格编辑 '!W2355="","",'表格编辑 '!W2355)</f>
        <v/>
      </c>
      <c r="V2353" s="123" t="str">
        <f>IF('表格编辑 '!X2355="","",'表格编辑 '!X2355)</f>
        <v/>
      </c>
      <c r="W2353" s="123" t="str">
        <f>IF('表格编辑 '!Y2355="","",'表格编辑 '!Y2355)</f>
        <v/>
      </c>
      <c r="X2353" s="123" t="str">
        <f>IF('表格编辑 '!Z2355="","",'表格编辑 '!Z2355)</f>
        <v/>
      </c>
      <c r="Y2353" s="123" t="str">
        <f>IF('表格编辑 '!AA2355="","",'表格编辑 '!AA2355)</f>
        <v/>
      </c>
      <c r="Z2353" s="123" t="str">
        <f>IF('表格编辑 '!AB2355="","",'表格编辑 '!AB2355)</f>
        <v/>
      </c>
      <c r="AA2353" s="123" t="str">
        <f>IF('表格编辑 '!AC2355="","",'表格编辑 '!AC2355)</f>
        <v/>
      </c>
      <c r="AB2353" s="123" t="str">
        <f>IF('表格编辑 '!AD2355="","",'表格编辑 '!AD2355)</f>
        <v/>
      </c>
      <c r="AC2353" s="123" t="str">
        <f>IF('表格编辑 '!AE2355="","",'表格编辑 '!AE2355)</f>
        <v/>
      </c>
      <c r="AD2353" s="123">
        <f>IF('表格编辑 '!AF2355="","",'表格编辑 '!AF2355)</f>
        <v>120005</v>
      </c>
    </row>
    <row r="2354" spans="1:30">
      <c r="A2354" s="123">
        <f>IF('表格编辑 '!A2356="","",'表格编辑 '!A2356)</f>
        <v>80006</v>
      </c>
      <c r="B2354" s="123">
        <f>IF('表格编辑 '!B2356="","",'表格编辑 '!B2356)</f>
        <v>10058</v>
      </c>
      <c r="C2354" s="123">
        <f>IF('表格编辑 '!E2356="","",'表格编辑 '!E2356)</f>
        <v>20</v>
      </c>
      <c r="D2354" s="123" t="str">
        <f>IF('表格编辑 '!F2356="","",'表格编辑 '!F2356)</f>
        <v>AI_born_event(RECEIVER, ARG0, ARG1, ARG2, ARG3,ARG4)</v>
      </c>
      <c r="E2354" s="123" t="str">
        <f>IF('表格编辑 '!G2356="","",'表格编辑 '!G2356)</f>
        <v>AI_update_event(RECEIVER, ARG0, ARG1, ARG2, ARG3,ARG4)</v>
      </c>
      <c r="F2354" s="123" t="str">
        <f>IF('表格编辑 '!H2356="","",'表格编辑 '!H2356)</f>
        <v/>
      </c>
      <c r="G2354" s="123" t="str">
        <f>IF('表格编辑 '!I2356="","",'表格编辑 '!I2356)</f>
        <v/>
      </c>
      <c r="H2354" s="123" t="str">
        <f>IF('表格编辑 '!J2356="","",'表格编辑 '!J2356)</f>
        <v>test_deadth_event(RECEIVER, ARG0, ARG1, ARG2, ARG3,ARG4)</v>
      </c>
      <c r="I2354" s="123">
        <f>IF('表格编辑 '!K2356="","",'表格编辑 '!K2356)</f>
        <v>0</v>
      </c>
      <c r="J2354" s="123" t="str">
        <f>IF('表格编辑 '!L2356="","",'表格编辑 '!L2356)</f>
        <v/>
      </c>
      <c r="K2354" s="123" t="str">
        <f>IF('表格编辑 '!M2356="","",'表格编辑 '!M2356)</f>
        <v/>
      </c>
      <c r="L2354" s="123" t="str">
        <f>IF('表格编辑 '!N2356="","",'表格编辑 '!N2356)</f>
        <v/>
      </c>
      <c r="M2354" s="123" t="str">
        <f>IF('表格编辑 '!O2356="","",'表格编辑 '!O2356)</f>
        <v/>
      </c>
      <c r="N2354" s="123" t="str">
        <f>IF('表格编辑 '!P2356="","",'表格编辑 '!P2356)</f>
        <v/>
      </c>
      <c r="O2354" s="123" t="str">
        <f>IF('表格编辑 '!Q2356="","",'表格编辑 '!Q2356)</f>
        <v/>
      </c>
      <c r="P2354" s="123" t="str">
        <f>IF('表格编辑 '!R2356="","",'表格编辑 '!R2356)</f>
        <v/>
      </c>
      <c r="Q2354" s="123" t="str">
        <f>IF('表格编辑 '!S2356="","",'表格编辑 '!S2356)</f>
        <v/>
      </c>
      <c r="R2354" s="123" t="str">
        <f>IF('表格编辑 '!T2356="","",'表格编辑 '!T2356)</f>
        <v/>
      </c>
      <c r="S2354" s="123" t="str">
        <f>IF('表格编辑 '!U2356="","",'表格编辑 '!U2356)</f>
        <v/>
      </c>
      <c r="T2354" s="123" t="str">
        <f>IF('表格编辑 '!V2356="","",'表格编辑 '!V2356)</f>
        <v/>
      </c>
      <c r="U2354" s="123" t="str">
        <f>IF('表格编辑 '!W2356="","",'表格编辑 '!W2356)</f>
        <v/>
      </c>
      <c r="V2354" s="123" t="str">
        <f>IF('表格编辑 '!X2356="","",'表格编辑 '!X2356)</f>
        <v/>
      </c>
      <c r="W2354" s="123" t="str">
        <f>IF('表格编辑 '!Y2356="","",'表格编辑 '!Y2356)</f>
        <v/>
      </c>
      <c r="X2354" s="123" t="str">
        <f>IF('表格编辑 '!Z2356="","",'表格编辑 '!Z2356)</f>
        <v/>
      </c>
      <c r="Y2354" s="123" t="str">
        <f>IF('表格编辑 '!AA2356="","",'表格编辑 '!AA2356)</f>
        <v/>
      </c>
      <c r="Z2354" s="123" t="str">
        <f>IF('表格编辑 '!AB2356="","",'表格编辑 '!AB2356)</f>
        <v/>
      </c>
      <c r="AA2354" s="123" t="str">
        <f>IF('表格编辑 '!AC2356="","",'表格编辑 '!AC2356)</f>
        <v/>
      </c>
      <c r="AB2354" s="123" t="str">
        <f>IF('表格编辑 '!AD2356="","",'表格编辑 '!AD2356)</f>
        <v/>
      </c>
      <c r="AC2354" s="123" t="str">
        <f>IF('表格编辑 '!AE2356="","",'表格编辑 '!AE2356)</f>
        <v/>
      </c>
      <c r="AD2354" s="123">
        <f>IF('表格编辑 '!AF2356="","",'表格编辑 '!AF2356)</f>
        <v>120006</v>
      </c>
    </row>
    <row r="2355" spans="1:30">
      <c r="A2355" s="123">
        <f>IF('表格编辑 '!A2357="","",'表格编辑 '!A2357)</f>
        <v>80007</v>
      </c>
      <c r="B2355" s="123">
        <f>IF('表格编辑 '!B2357="","",'表格编辑 '!B2357)</f>
        <v>10049</v>
      </c>
      <c r="C2355" s="123">
        <f>IF('表格编辑 '!E2357="","",'表格编辑 '!E2357)</f>
        <v>20</v>
      </c>
      <c r="D2355" s="123" t="str">
        <f>IF('表格编辑 '!F2357="","",'表格编辑 '!F2357)</f>
        <v>AI_born_event(RECEIVER, ARG0, ARG1, ARG2, ARG3,ARG4)</v>
      </c>
      <c r="E2355" s="123" t="str">
        <f>IF('表格编辑 '!G2357="","",'表格编辑 '!G2357)</f>
        <v>AI_update_event(RECEIVER, ARG0, ARG1, ARG2, ARG3,ARG4)</v>
      </c>
      <c r="F2355" s="123" t="str">
        <f>IF('表格编辑 '!H2357="","",'表格编辑 '!H2357)</f>
        <v/>
      </c>
      <c r="G2355" s="123" t="str">
        <f>IF('表格编辑 '!I2357="","",'表格编辑 '!I2357)</f>
        <v/>
      </c>
      <c r="H2355" s="123" t="str">
        <f>IF('表格编辑 '!J2357="","",'表格编辑 '!J2357)</f>
        <v>test_deadth_event(RECEIVER, ARG0, ARG1, ARG2, ARG3,ARG4)</v>
      </c>
      <c r="I2355" s="123">
        <f>IF('表格编辑 '!K2357="","",'表格编辑 '!K2357)</f>
        <v>0</v>
      </c>
      <c r="J2355" s="123" t="str">
        <f>IF('表格编辑 '!L2357="","",'表格编辑 '!L2357)</f>
        <v/>
      </c>
      <c r="K2355" s="123" t="str">
        <f>IF('表格编辑 '!M2357="","",'表格编辑 '!M2357)</f>
        <v/>
      </c>
      <c r="L2355" s="123" t="str">
        <f>IF('表格编辑 '!N2357="","",'表格编辑 '!N2357)</f>
        <v/>
      </c>
      <c r="M2355" s="123" t="str">
        <f>IF('表格编辑 '!O2357="","",'表格编辑 '!O2357)</f>
        <v/>
      </c>
      <c r="N2355" s="123" t="str">
        <f>IF('表格编辑 '!P2357="","",'表格编辑 '!P2357)</f>
        <v/>
      </c>
      <c r="O2355" s="123" t="str">
        <f>IF('表格编辑 '!Q2357="","",'表格编辑 '!Q2357)</f>
        <v/>
      </c>
      <c r="P2355" s="123" t="str">
        <f>IF('表格编辑 '!R2357="","",'表格编辑 '!R2357)</f>
        <v/>
      </c>
      <c r="Q2355" s="123" t="str">
        <f>IF('表格编辑 '!S2357="","",'表格编辑 '!S2357)</f>
        <v/>
      </c>
      <c r="R2355" s="123" t="str">
        <f>IF('表格编辑 '!T2357="","",'表格编辑 '!T2357)</f>
        <v/>
      </c>
      <c r="S2355" s="123" t="str">
        <f>IF('表格编辑 '!U2357="","",'表格编辑 '!U2357)</f>
        <v/>
      </c>
      <c r="T2355" s="123" t="str">
        <f>IF('表格编辑 '!V2357="","",'表格编辑 '!V2357)</f>
        <v/>
      </c>
      <c r="U2355" s="123" t="str">
        <f>IF('表格编辑 '!W2357="","",'表格编辑 '!W2357)</f>
        <v/>
      </c>
      <c r="V2355" s="123" t="str">
        <f>IF('表格编辑 '!X2357="","",'表格编辑 '!X2357)</f>
        <v/>
      </c>
      <c r="W2355" s="123" t="str">
        <f>IF('表格编辑 '!Y2357="","",'表格编辑 '!Y2357)</f>
        <v/>
      </c>
      <c r="X2355" s="123" t="str">
        <f>IF('表格编辑 '!Z2357="","",'表格编辑 '!Z2357)</f>
        <v/>
      </c>
      <c r="Y2355" s="123" t="str">
        <f>IF('表格编辑 '!AA2357="","",'表格编辑 '!AA2357)</f>
        <v/>
      </c>
      <c r="Z2355" s="123" t="str">
        <f>IF('表格编辑 '!AB2357="","",'表格编辑 '!AB2357)</f>
        <v/>
      </c>
      <c r="AA2355" s="123" t="str">
        <f>IF('表格编辑 '!AC2357="","",'表格编辑 '!AC2357)</f>
        <v/>
      </c>
      <c r="AB2355" s="123" t="str">
        <f>IF('表格编辑 '!AD2357="","",'表格编辑 '!AD2357)</f>
        <v/>
      </c>
      <c r="AC2355" s="123" t="str">
        <f>IF('表格编辑 '!AE2357="","",'表格编辑 '!AE2357)</f>
        <v/>
      </c>
      <c r="AD2355" s="123">
        <f>IF('表格编辑 '!AF2357="","",'表格编辑 '!AF2357)</f>
        <v>120007</v>
      </c>
    </row>
    <row r="2356" spans="1:30">
      <c r="A2356" s="123">
        <f>IF('表格编辑 '!A2358="","",'表格编辑 '!A2358)</f>
        <v>80008</v>
      </c>
      <c r="B2356" s="123">
        <f>IF('表格编辑 '!B2358="","",'表格编辑 '!B2358)</f>
        <v>10093</v>
      </c>
      <c r="C2356" s="123">
        <f>IF('表格编辑 '!E2358="","",'表格编辑 '!E2358)</f>
        <v>20</v>
      </c>
      <c r="D2356" s="123" t="str">
        <f>IF('表格编辑 '!F2358="","",'表格编辑 '!F2358)</f>
        <v>AI_born_event(RECEIVER, ARG0, ARG1, ARG2, ARG3,ARG4)</v>
      </c>
      <c r="E2356" s="123" t="str">
        <f>IF('表格编辑 '!G2358="","",'表格编辑 '!G2358)</f>
        <v>AI_update_event(RECEIVER, ARG0, ARG1, ARG2, ARG3,ARG4)</v>
      </c>
      <c r="F2356" s="123" t="str">
        <f>IF('表格编辑 '!H2358="","",'表格编辑 '!H2358)</f>
        <v/>
      </c>
      <c r="G2356" s="123" t="str">
        <f>IF('表格编辑 '!I2358="","",'表格编辑 '!I2358)</f>
        <v/>
      </c>
      <c r="H2356" s="123" t="str">
        <f>IF('表格编辑 '!J2358="","",'表格编辑 '!J2358)</f>
        <v>test_deadth_event(RECEIVER, ARG0, ARG1, ARG2, ARG3,ARG4)</v>
      </c>
      <c r="I2356" s="123">
        <f>IF('表格编辑 '!K2358="","",'表格编辑 '!K2358)</f>
        <v>0</v>
      </c>
      <c r="J2356" s="123" t="str">
        <f>IF('表格编辑 '!L2358="","",'表格编辑 '!L2358)</f>
        <v/>
      </c>
      <c r="K2356" s="123" t="str">
        <f>IF('表格编辑 '!M2358="","",'表格编辑 '!M2358)</f>
        <v/>
      </c>
      <c r="L2356" s="123" t="str">
        <f>IF('表格编辑 '!N2358="","",'表格编辑 '!N2358)</f>
        <v/>
      </c>
      <c r="M2356" s="123" t="str">
        <f>IF('表格编辑 '!O2358="","",'表格编辑 '!O2358)</f>
        <v/>
      </c>
      <c r="N2356" s="123" t="str">
        <f>IF('表格编辑 '!P2358="","",'表格编辑 '!P2358)</f>
        <v/>
      </c>
      <c r="O2356" s="123" t="str">
        <f>IF('表格编辑 '!Q2358="","",'表格编辑 '!Q2358)</f>
        <v/>
      </c>
      <c r="P2356" s="123" t="str">
        <f>IF('表格编辑 '!R2358="","",'表格编辑 '!R2358)</f>
        <v/>
      </c>
      <c r="Q2356" s="123" t="str">
        <f>IF('表格编辑 '!S2358="","",'表格编辑 '!S2358)</f>
        <v/>
      </c>
      <c r="R2356" s="123" t="str">
        <f>IF('表格编辑 '!T2358="","",'表格编辑 '!T2358)</f>
        <v/>
      </c>
      <c r="S2356" s="123" t="str">
        <f>IF('表格编辑 '!U2358="","",'表格编辑 '!U2358)</f>
        <v/>
      </c>
      <c r="T2356" s="123" t="str">
        <f>IF('表格编辑 '!V2358="","",'表格编辑 '!V2358)</f>
        <v/>
      </c>
      <c r="U2356" s="123" t="str">
        <f>IF('表格编辑 '!W2358="","",'表格编辑 '!W2358)</f>
        <v/>
      </c>
      <c r="V2356" s="123" t="str">
        <f>IF('表格编辑 '!X2358="","",'表格编辑 '!X2358)</f>
        <v/>
      </c>
      <c r="W2356" s="123" t="str">
        <f>IF('表格编辑 '!Y2358="","",'表格编辑 '!Y2358)</f>
        <v/>
      </c>
      <c r="X2356" s="123" t="str">
        <f>IF('表格编辑 '!Z2358="","",'表格编辑 '!Z2358)</f>
        <v/>
      </c>
      <c r="Y2356" s="123" t="str">
        <f>IF('表格编辑 '!AA2358="","",'表格编辑 '!AA2358)</f>
        <v/>
      </c>
      <c r="Z2356" s="123" t="str">
        <f>IF('表格编辑 '!AB2358="","",'表格编辑 '!AB2358)</f>
        <v/>
      </c>
      <c r="AA2356" s="123" t="str">
        <f>IF('表格编辑 '!AC2358="","",'表格编辑 '!AC2358)</f>
        <v/>
      </c>
      <c r="AB2356" s="123" t="str">
        <f>IF('表格编辑 '!AD2358="","",'表格编辑 '!AD2358)</f>
        <v/>
      </c>
      <c r="AC2356" s="123" t="str">
        <f>IF('表格编辑 '!AE2358="","",'表格编辑 '!AE2358)</f>
        <v/>
      </c>
      <c r="AD2356" s="123">
        <f>IF('表格编辑 '!AF2358="","",'表格编辑 '!AF2358)</f>
        <v>120008</v>
      </c>
    </row>
    <row r="2357" spans="1:30">
      <c r="A2357" s="123">
        <f>IF('表格编辑 '!A2359="","",'表格编辑 '!A2359)</f>
        <v>80009</v>
      </c>
      <c r="B2357" s="123">
        <f>IF('表格编辑 '!B2359="","",'表格编辑 '!B2359)</f>
        <v>10078</v>
      </c>
      <c r="C2357" s="123">
        <f>IF('表格编辑 '!E2359="","",'表格编辑 '!E2359)</f>
        <v>20</v>
      </c>
      <c r="D2357" s="123" t="str">
        <f>IF('表格编辑 '!F2359="","",'表格编辑 '!F2359)</f>
        <v>AI_born_event(RECEIVER, ARG0, ARG1, ARG2, ARG3,ARG4)</v>
      </c>
      <c r="E2357" s="123" t="str">
        <f>IF('表格编辑 '!G2359="","",'表格编辑 '!G2359)</f>
        <v>AI_update_event(RECEIVER, ARG0, ARG1, ARG2, ARG3,ARG4)</v>
      </c>
      <c r="F2357" s="123" t="str">
        <f>IF('表格编辑 '!H2359="","",'表格编辑 '!H2359)</f>
        <v/>
      </c>
      <c r="G2357" s="123" t="str">
        <f>IF('表格编辑 '!I2359="","",'表格编辑 '!I2359)</f>
        <v/>
      </c>
      <c r="H2357" s="123" t="str">
        <f>IF('表格编辑 '!J2359="","",'表格编辑 '!J2359)</f>
        <v>test_deadth_event(RECEIVER, ARG0, ARG1, ARG2, ARG3,ARG4)</v>
      </c>
      <c r="I2357" s="123">
        <f>IF('表格编辑 '!K2359="","",'表格编辑 '!K2359)</f>
        <v>0</v>
      </c>
      <c r="J2357" s="123" t="str">
        <f>IF('表格编辑 '!L2359="","",'表格编辑 '!L2359)</f>
        <v/>
      </c>
      <c r="K2357" s="123" t="str">
        <f>IF('表格编辑 '!M2359="","",'表格编辑 '!M2359)</f>
        <v/>
      </c>
      <c r="L2357" s="123" t="str">
        <f>IF('表格编辑 '!N2359="","",'表格编辑 '!N2359)</f>
        <v/>
      </c>
      <c r="M2357" s="123" t="str">
        <f>IF('表格编辑 '!O2359="","",'表格编辑 '!O2359)</f>
        <v/>
      </c>
      <c r="N2357" s="123" t="str">
        <f>IF('表格编辑 '!P2359="","",'表格编辑 '!P2359)</f>
        <v/>
      </c>
      <c r="O2357" s="123" t="str">
        <f>IF('表格编辑 '!Q2359="","",'表格编辑 '!Q2359)</f>
        <v/>
      </c>
      <c r="P2357" s="123" t="str">
        <f>IF('表格编辑 '!R2359="","",'表格编辑 '!R2359)</f>
        <v/>
      </c>
      <c r="Q2357" s="123" t="str">
        <f>IF('表格编辑 '!S2359="","",'表格编辑 '!S2359)</f>
        <v/>
      </c>
      <c r="R2357" s="123" t="str">
        <f>IF('表格编辑 '!T2359="","",'表格编辑 '!T2359)</f>
        <v/>
      </c>
      <c r="S2357" s="123" t="str">
        <f>IF('表格编辑 '!U2359="","",'表格编辑 '!U2359)</f>
        <v/>
      </c>
      <c r="T2357" s="123" t="str">
        <f>IF('表格编辑 '!V2359="","",'表格编辑 '!V2359)</f>
        <v/>
      </c>
      <c r="U2357" s="123" t="str">
        <f>IF('表格编辑 '!W2359="","",'表格编辑 '!W2359)</f>
        <v/>
      </c>
      <c r="V2357" s="123" t="str">
        <f>IF('表格编辑 '!X2359="","",'表格编辑 '!X2359)</f>
        <v/>
      </c>
      <c r="W2357" s="123" t="str">
        <f>IF('表格编辑 '!Y2359="","",'表格编辑 '!Y2359)</f>
        <v/>
      </c>
      <c r="X2357" s="123" t="str">
        <f>IF('表格编辑 '!Z2359="","",'表格编辑 '!Z2359)</f>
        <v/>
      </c>
      <c r="Y2357" s="123" t="str">
        <f>IF('表格编辑 '!AA2359="","",'表格编辑 '!AA2359)</f>
        <v/>
      </c>
      <c r="Z2357" s="123" t="str">
        <f>IF('表格编辑 '!AB2359="","",'表格编辑 '!AB2359)</f>
        <v/>
      </c>
      <c r="AA2357" s="123" t="str">
        <f>IF('表格编辑 '!AC2359="","",'表格编辑 '!AC2359)</f>
        <v/>
      </c>
      <c r="AB2357" s="123" t="str">
        <f>IF('表格编辑 '!AD2359="","",'表格编辑 '!AD2359)</f>
        <v/>
      </c>
      <c r="AC2357" s="123" t="str">
        <f>IF('表格编辑 '!AE2359="","",'表格编辑 '!AE2359)</f>
        <v/>
      </c>
      <c r="AD2357" s="123">
        <f>IF('表格编辑 '!AF2359="","",'表格编辑 '!AF2359)</f>
        <v>120009</v>
      </c>
    </row>
    <row r="2358" spans="1:30">
      <c r="A2358" s="123">
        <f>IF('表格编辑 '!A2360="","",'表格编辑 '!A2360)</f>
        <v>80010</v>
      </c>
      <c r="B2358" s="123">
        <f>IF('表格编辑 '!B2360="","",'表格编辑 '!B2360)</f>
        <v>10013</v>
      </c>
      <c r="C2358" s="123">
        <f>IF('表格编辑 '!E2360="","",'表格编辑 '!E2360)</f>
        <v>20</v>
      </c>
      <c r="D2358" s="123" t="str">
        <f>IF('表格编辑 '!F2360="","",'表格编辑 '!F2360)</f>
        <v>AI_born_event(RECEIVER, ARG0, ARG1, ARG2, ARG3,ARG4)</v>
      </c>
      <c r="E2358" s="123" t="str">
        <f>IF('表格编辑 '!G2360="","",'表格编辑 '!G2360)</f>
        <v>AI_update_event(RECEIVER, ARG0, ARG1, ARG2, ARG3,ARG4)</v>
      </c>
      <c r="F2358" s="123" t="str">
        <f>IF('表格编辑 '!H2360="","",'表格编辑 '!H2360)</f>
        <v/>
      </c>
      <c r="G2358" s="123" t="str">
        <f>IF('表格编辑 '!I2360="","",'表格编辑 '!I2360)</f>
        <v/>
      </c>
      <c r="H2358" s="123" t="str">
        <f>IF('表格编辑 '!J2360="","",'表格编辑 '!J2360)</f>
        <v>test_deadth_event(RECEIVER, ARG0, ARG1, ARG2, ARG3,ARG4)</v>
      </c>
      <c r="I2358" s="123">
        <f>IF('表格编辑 '!K2360="","",'表格编辑 '!K2360)</f>
        <v>0</v>
      </c>
      <c r="J2358" s="123" t="str">
        <f>IF('表格编辑 '!L2360="","",'表格编辑 '!L2360)</f>
        <v/>
      </c>
      <c r="K2358" s="123" t="str">
        <f>IF('表格编辑 '!M2360="","",'表格编辑 '!M2360)</f>
        <v/>
      </c>
      <c r="L2358" s="123" t="str">
        <f>IF('表格编辑 '!N2360="","",'表格编辑 '!N2360)</f>
        <v/>
      </c>
      <c r="M2358" s="123" t="str">
        <f>IF('表格编辑 '!O2360="","",'表格编辑 '!O2360)</f>
        <v/>
      </c>
      <c r="N2358" s="123" t="str">
        <f>IF('表格编辑 '!P2360="","",'表格编辑 '!P2360)</f>
        <v/>
      </c>
      <c r="O2358" s="123" t="str">
        <f>IF('表格编辑 '!Q2360="","",'表格编辑 '!Q2360)</f>
        <v/>
      </c>
      <c r="P2358" s="123" t="str">
        <f>IF('表格编辑 '!R2360="","",'表格编辑 '!R2360)</f>
        <v/>
      </c>
      <c r="Q2358" s="123" t="str">
        <f>IF('表格编辑 '!S2360="","",'表格编辑 '!S2360)</f>
        <v/>
      </c>
      <c r="R2358" s="123" t="str">
        <f>IF('表格编辑 '!T2360="","",'表格编辑 '!T2360)</f>
        <v/>
      </c>
      <c r="S2358" s="123" t="str">
        <f>IF('表格编辑 '!U2360="","",'表格编辑 '!U2360)</f>
        <v/>
      </c>
      <c r="T2358" s="123" t="str">
        <f>IF('表格编辑 '!V2360="","",'表格编辑 '!V2360)</f>
        <v/>
      </c>
      <c r="U2358" s="123" t="str">
        <f>IF('表格编辑 '!W2360="","",'表格编辑 '!W2360)</f>
        <v/>
      </c>
      <c r="V2358" s="123" t="str">
        <f>IF('表格编辑 '!X2360="","",'表格编辑 '!X2360)</f>
        <v/>
      </c>
      <c r="W2358" s="123" t="str">
        <f>IF('表格编辑 '!Y2360="","",'表格编辑 '!Y2360)</f>
        <v/>
      </c>
      <c r="X2358" s="123" t="str">
        <f>IF('表格编辑 '!Z2360="","",'表格编辑 '!Z2360)</f>
        <v/>
      </c>
      <c r="Y2358" s="123" t="str">
        <f>IF('表格编辑 '!AA2360="","",'表格编辑 '!AA2360)</f>
        <v/>
      </c>
      <c r="Z2358" s="123" t="str">
        <f>IF('表格编辑 '!AB2360="","",'表格编辑 '!AB2360)</f>
        <v/>
      </c>
      <c r="AA2358" s="123" t="str">
        <f>IF('表格编辑 '!AC2360="","",'表格编辑 '!AC2360)</f>
        <v/>
      </c>
      <c r="AB2358" s="123" t="str">
        <f>IF('表格编辑 '!AD2360="","",'表格编辑 '!AD2360)</f>
        <v/>
      </c>
      <c r="AC2358" s="123" t="str">
        <f>IF('表格编辑 '!AE2360="","",'表格编辑 '!AE2360)</f>
        <v/>
      </c>
      <c r="AD2358" s="123">
        <f>IF('表格编辑 '!AF2360="","",'表格编辑 '!AF2360)</f>
        <v>120010</v>
      </c>
    </row>
    <row r="2359" spans="1:30">
      <c r="A2359" s="123">
        <f>IF('表格编辑 '!A2361="","",'表格编辑 '!A2361)</f>
        <v>80011</v>
      </c>
      <c r="B2359" s="123">
        <f>IF('表格编辑 '!B2361="","",'表格编辑 '!B2361)</f>
        <v>10131</v>
      </c>
      <c r="C2359" s="123">
        <f>IF('表格编辑 '!E2361="","",'表格编辑 '!E2361)</f>
        <v>20</v>
      </c>
      <c r="D2359" s="123" t="str">
        <f>IF('表格编辑 '!F2361="","",'表格编辑 '!F2361)</f>
        <v>AI_born_event(RECEIVER, ARG0, ARG1, ARG2, ARG3,ARG4)</v>
      </c>
      <c r="E2359" s="123" t="str">
        <f>IF('表格编辑 '!G2361="","",'表格编辑 '!G2361)</f>
        <v>AI_update_event(RECEIVER, ARG0, ARG1, ARG2, ARG3,ARG4)</v>
      </c>
      <c r="F2359" s="123" t="str">
        <f>IF('表格编辑 '!H2361="","",'表格编辑 '!H2361)</f>
        <v/>
      </c>
      <c r="G2359" s="123" t="str">
        <f>IF('表格编辑 '!I2361="","",'表格编辑 '!I2361)</f>
        <v/>
      </c>
      <c r="H2359" s="123" t="str">
        <f>IF('表格编辑 '!J2361="","",'表格编辑 '!J2361)</f>
        <v>test_deadth_event(RECEIVER, ARG0, ARG1, ARG2, ARG3,ARG4)</v>
      </c>
      <c r="I2359" s="123">
        <f>IF('表格编辑 '!K2361="","",'表格编辑 '!K2361)</f>
        <v>0</v>
      </c>
      <c r="J2359" s="123" t="str">
        <f>IF('表格编辑 '!L2361="","",'表格编辑 '!L2361)</f>
        <v/>
      </c>
      <c r="K2359" s="123" t="str">
        <f>IF('表格编辑 '!M2361="","",'表格编辑 '!M2361)</f>
        <v/>
      </c>
      <c r="L2359" s="123" t="str">
        <f>IF('表格编辑 '!N2361="","",'表格编辑 '!N2361)</f>
        <v/>
      </c>
      <c r="M2359" s="123" t="str">
        <f>IF('表格编辑 '!O2361="","",'表格编辑 '!O2361)</f>
        <v/>
      </c>
      <c r="N2359" s="123" t="str">
        <f>IF('表格编辑 '!P2361="","",'表格编辑 '!P2361)</f>
        <v/>
      </c>
      <c r="O2359" s="123" t="str">
        <f>IF('表格编辑 '!Q2361="","",'表格编辑 '!Q2361)</f>
        <v/>
      </c>
      <c r="P2359" s="123" t="str">
        <f>IF('表格编辑 '!R2361="","",'表格编辑 '!R2361)</f>
        <v/>
      </c>
      <c r="Q2359" s="123" t="str">
        <f>IF('表格编辑 '!S2361="","",'表格编辑 '!S2361)</f>
        <v/>
      </c>
      <c r="R2359" s="123" t="str">
        <f>IF('表格编辑 '!T2361="","",'表格编辑 '!T2361)</f>
        <v/>
      </c>
      <c r="S2359" s="123" t="str">
        <f>IF('表格编辑 '!U2361="","",'表格编辑 '!U2361)</f>
        <v/>
      </c>
      <c r="T2359" s="123" t="str">
        <f>IF('表格编辑 '!V2361="","",'表格编辑 '!V2361)</f>
        <v/>
      </c>
      <c r="U2359" s="123" t="str">
        <f>IF('表格编辑 '!W2361="","",'表格编辑 '!W2361)</f>
        <v/>
      </c>
      <c r="V2359" s="123" t="str">
        <f>IF('表格编辑 '!X2361="","",'表格编辑 '!X2361)</f>
        <v/>
      </c>
      <c r="W2359" s="123" t="str">
        <f>IF('表格编辑 '!Y2361="","",'表格编辑 '!Y2361)</f>
        <v/>
      </c>
      <c r="X2359" s="123" t="str">
        <f>IF('表格编辑 '!Z2361="","",'表格编辑 '!Z2361)</f>
        <v/>
      </c>
      <c r="Y2359" s="123" t="str">
        <f>IF('表格编辑 '!AA2361="","",'表格编辑 '!AA2361)</f>
        <v/>
      </c>
      <c r="Z2359" s="123" t="str">
        <f>IF('表格编辑 '!AB2361="","",'表格编辑 '!AB2361)</f>
        <v/>
      </c>
      <c r="AA2359" s="123" t="str">
        <f>IF('表格编辑 '!AC2361="","",'表格编辑 '!AC2361)</f>
        <v/>
      </c>
      <c r="AB2359" s="123" t="str">
        <f>IF('表格编辑 '!AD2361="","",'表格编辑 '!AD2361)</f>
        <v/>
      </c>
      <c r="AC2359" s="123" t="str">
        <f>IF('表格编辑 '!AE2361="","",'表格编辑 '!AE2361)</f>
        <v/>
      </c>
      <c r="AD2359" s="123">
        <f>IF('表格编辑 '!AF2361="","",'表格编辑 '!AF2361)</f>
        <v>120011</v>
      </c>
    </row>
    <row r="2360" spans="1:30">
      <c r="A2360" s="123">
        <f>IF('表格编辑 '!A2362="","",'表格编辑 '!A2362)</f>
        <v>80012</v>
      </c>
      <c r="B2360" s="123">
        <f>IF('表格编辑 '!B2362="","",'表格编辑 '!B2362)</f>
        <v>10107</v>
      </c>
      <c r="C2360" s="123">
        <f>IF('表格编辑 '!E2362="","",'表格编辑 '!E2362)</f>
        <v>20</v>
      </c>
      <c r="D2360" s="123" t="str">
        <f>IF('表格编辑 '!F2362="","",'表格编辑 '!F2362)</f>
        <v>AI_born_event(RECEIVER, ARG0, ARG1, ARG2, ARG3,ARG4)</v>
      </c>
      <c r="E2360" s="123" t="str">
        <f>IF('表格编辑 '!G2362="","",'表格编辑 '!G2362)</f>
        <v>AI_update_event(RECEIVER, ARG0, ARG1, ARG2, ARG3,ARG4)</v>
      </c>
      <c r="F2360" s="123" t="str">
        <f>IF('表格编辑 '!H2362="","",'表格编辑 '!H2362)</f>
        <v/>
      </c>
      <c r="G2360" s="123" t="str">
        <f>IF('表格编辑 '!I2362="","",'表格编辑 '!I2362)</f>
        <v/>
      </c>
      <c r="H2360" s="123" t="str">
        <f>IF('表格编辑 '!J2362="","",'表格编辑 '!J2362)</f>
        <v>test_deadth_event(RECEIVER, ARG0, ARG1, ARG2, ARG3,ARG4)</v>
      </c>
      <c r="I2360" s="123">
        <f>IF('表格编辑 '!K2362="","",'表格编辑 '!K2362)</f>
        <v>0</v>
      </c>
      <c r="J2360" s="123" t="str">
        <f>IF('表格编辑 '!L2362="","",'表格编辑 '!L2362)</f>
        <v/>
      </c>
      <c r="K2360" s="123" t="str">
        <f>IF('表格编辑 '!M2362="","",'表格编辑 '!M2362)</f>
        <v/>
      </c>
      <c r="L2360" s="123" t="str">
        <f>IF('表格编辑 '!N2362="","",'表格编辑 '!N2362)</f>
        <v/>
      </c>
      <c r="M2360" s="123" t="str">
        <f>IF('表格编辑 '!O2362="","",'表格编辑 '!O2362)</f>
        <v/>
      </c>
      <c r="N2360" s="123" t="str">
        <f>IF('表格编辑 '!P2362="","",'表格编辑 '!P2362)</f>
        <v/>
      </c>
      <c r="O2360" s="123" t="str">
        <f>IF('表格编辑 '!Q2362="","",'表格编辑 '!Q2362)</f>
        <v/>
      </c>
      <c r="P2360" s="123" t="str">
        <f>IF('表格编辑 '!R2362="","",'表格编辑 '!R2362)</f>
        <v/>
      </c>
      <c r="Q2360" s="123" t="str">
        <f>IF('表格编辑 '!S2362="","",'表格编辑 '!S2362)</f>
        <v/>
      </c>
      <c r="R2360" s="123" t="str">
        <f>IF('表格编辑 '!T2362="","",'表格编辑 '!T2362)</f>
        <v/>
      </c>
      <c r="S2360" s="123" t="str">
        <f>IF('表格编辑 '!U2362="","",'表格编辑 '!U2362)</f>
        <v/>
      </c>
      <c r="T2360" s="123" t="str">
        <f>IF('表格编辑 '!V2362="","",'表格编辑 '!V2362)</f>
        <v/>
      </c>
      <c r="U2360" s="123" t="str">
        <f>IF('表格编辑 '!W2362="","",'表格编辑 '!W2362)</f>
        <v/>
      </c>
      <c r="V2360" s="123" t="str">
        <f>IF('表格编辑 '!X2362="","",'表格编辑 '!X2362)</f>
        <v/>
      </c>
      <c r="W2360" s="123" t="str">
        <f>IF('表格编辑 '!Y2362="","",'表格编辑 '!Y2362)</f>
        <v/>
      </c>
      <c r="X2360" s="123" t="str">
        <f>IF('表格编辑 '!Z2362="","",'表格编辑 '!Z2362)</f>
        <v/>
      </c>
      <c r="Y2360" s="123" t="str">
        <f>IF('表格编辑 '!AA2362="","",'表格编辑 '!AA2362)</f>
        <v/>
      </c>
      <c r="Z2360" s="123" t="str">
        <f>IF('表格编辑 '!AB2362="","",'表格编辑 '!AB2362)</f>
        <v/>
      </c>
      <c r="AA2360" s="123" t="str">
        <f>IF('表格编辑 '!AC2362="","",'表格编辑 '!AC2362)</f>
        <v/>
      </c>
      <c r="AB2360" s="123" t="str">
        <f>IF('表格编辑 '!AD2362="","",'表格编辑 '!AD2362)</f>
        <v/>
      </c>
      <c r="AC2360" s="123" t="str">
        <f>IF('表格编辑 '!AE2362="","",'表格编辑 '!AE2362)</f>
        <v/>
      </c>
      <c r="AD2360" s="123">
        <f>IF('表格编辑 '!AF2362="","",'表格编辑 '!AF2362)</f>
        <v>120012</v>
      </c>
    </row>
    <row r="2361" spans="1:30">
      <c r="A2361" s="123">
        <f>IF('表格编辑 '!A2363="","",'表格编辑 '!A2363)</f>
        <v>80013</v>
      </c>
      <c r="B2361" s="123">
        <f>IF('表格编辑 '!B2363="","",'表格编辑 '!B2363)</f>
        <v>10044</v>
      </c>
      <c r="C2361" s="123">
        <f>IF('表格编辑 '!E2363="","",'表格编辑 '!E2363)</f>
        <v>20</v>
      </c>
      <c r="D2361" s="123" t="str">
        <f>IF('表格编辑 '!F2363="","",'表格编辑 '!F2363)</f>
        <v>AI_born_event(RECEIVER, ARG0, ARG1, ARG2, ARG3,ARG4)</v>
      </c>
      <c r="E2361" s="123" t="str">
        <f>IF('表格编辑 '!G2363="","",'表格编辑 '!G2363)</f>
        <v>AI_update_event(RECEIVER, ARG0, ARG1, ARG2, ARG3,ARG4)</v>
      </c>
      <c r="F2361" s="123" t="str">
        <f>IF('表格编辑 '!H2363="","",'表格编辑 '!H2363)</f>
        <v/>
      </c>
      <c r="G2361" s="123" t="str">
        <f>IF('表格编辑 '!I2363="","",'表格编辑 '!I2363)</f>
        <v/>
      </c>
      <c r="H2361" s="123" t="str">
        <f>IF('表格编辑 '!J2363="","",'表格编辑 '!J2363)</f>
        <v>test_deadth_event(RECEIVER, ARG0, ARG1, ARG2, ARG3,ARG4)</v>
      </c>
      <c r="I2361" s="123">
        <f>IF('表格编辑 '!K2363="","",'表格编辑 '!K2363)</f>
        <v>0</v>
      </c>
      <c r="J2361" s="123" t="str">
        <f>IF('表格编辑 '!L2363="","",'表格编辑 '!L2363)</f>
        <v/>
      </c>
      <c r="K2361" s="123" t="str">
        <f>IF('表格编辑 '!M2363="","",'表格编辑 '!M2363)</f>
        <v/>
      </c>
      <c r="L2361" s="123" t="str">
        <f>IF('表格编辑 '!N2363="","",'表格编辑 '!N2363)</f>
        <v/>
      </c>
      <c r="M2361" s="123" t="str">
        <f>IF('表格编辑 '!O2363="","",'表格编辑 '!O2363)</f>
        <v/>
      </c>
      <c r="N2361" s="123" t="str">
        <f>IF('表格编辑 '!P2363="","",'表格编辑 '!P2363)</f>
        <v/>
      </c>
      <c r="O2361" s="123" t="str">
        <f>IF('表格编辑 '!Q2363="","",'表格编辑 '!Q2363)</f>
        <v/>
      </c>
      <c r="P2361" s="123" t="str">
        <f>IF('表格编辑 '!R2363="","",'表格编辑 '!R2363)</f>
        <v/>
      </c>
      <c r="Q2361" s="123" t="str">
        <f>IF('表格编辑 '!S2363="","",'表格编辑 '!S2363)</f>
        <v/>
      </c>
      <c r="R2361" s="123" t="str">
        <f>IF('表格编辑 '!T2363="","",'表格编辑 '!T2363)</f>
        <v/>
      </c>
      <c r="S2361" s="123" t="str">
        <f>IF('表格编辑 '!U2363="","",'表格编辑 '!U2363)</f>
        <v/>
      </c>
      <c r="T2361" s="123" t="str">
        <f>IF('表格编辑 '!V2363="","",'表格编辑 '!V2363)</f>
        <v/>
      </c>
      <c r="U2361" s="123" t="str">
        <f>IF('表格编辑 '!W2363="","",'表格编辑 '!W2363)</f>
        <v/>
      </c>
      <c r="V2361" s="123" t="str">
        <f>IF('表格编辑 '!X2363="","",'表格编辑 '!X2363)</f>
        <v/>
      </c>
      <c r="W2361" s="123" t="str">
        <f>IF('表格编辑 '!Y2363="","",'表格编辑 '!Y2363)</f>
        <v/>
      </c>
      <c r="X2361" s="123" t="str">
        <f>IF('表格编辑 '!Z2363="","",'表格编辑 '!Z2363)</f>
        <v/>
      </c>
      <c r="Y2361" s="123" t="str">
        <f>IF('表格编辑 '!AA2363="","",'表格编辑 '!AA2363)</f>
        <v/>
      </c>
      <c r="Z2361" s="123" t="str">
        <f>IF('表格编辑 '!AB2363="","",'表格编辑 '!AB2363)</f>
        <v/>
      </c>
      <c r="AA2361" s="123" t="str">
        <f>IF('表格编辑 '!AC2363="","",'表格编辑 '!AC2363)</f>
        <v/>
      </c>
      <c r="AB2361" s="123" t="str">
        <f>IF('表格编辑 '!AD2363="","",'表格编辑 '!AD2363)</f>
        <v/>
      </c>
      <c r="AC2361" s="123" t="str">
        <f>IF('表格编辑 '!AE2363="","",'表格编辑 '!AE2363)</f>
        <v/>
      </c>
      <c r="AD2361" s="123">
        <f>IF('表格编辑 '!AF2363="","",'表格编辑 '!AF2363)</f>
        <v>120013</v>
      </c>
    </row>
    <row r="2362" spans="1:30">
      <c r="A2362" s="123">
        <f>IF('表格编辑 '!A2364="","",'表格编辑 '!A2364)</f>
        <v>80014</v>
      </c>
      <c r="B2362" s="123">
        <f>IF('表格编辑 '!B2364="","",'表格编辑 '!B2364)</f>
        <v>10066</v>
      </c>
      <c r="C2362" s="123">
        <f>IF('表格编辑 '!E2364="","",'表格编辑 '!E2364)</f>
        <v>20</v>
      </c>
      <c r="D2362" s="123" t="str">
        <f>IF('表格编辑 '!F2364="","",'表格编辑 '!F2364)</f>
        <v>AI_born_event(RECEIVER, ARG0, ARG1, ARG2, ARG3,ARG4)</v>
      </c>
      <c r="E2362" s="123" t="str">
        <f>IF('表格编辑 '!G2364="","",'表格编辑 '!G2364)</f>
        <v>AI_update_event(RECEIVER, ARG0, ARG1, ARG2, ARG3,ARG4)</v>
      </c>
      <c r="F2362" s="123" t="str">
        <f>IF('表格编辑 '!H2364="","",'表格编辑 '!H2364)</f>
        <v/>
      </c>
      <c r="G2362" s="123" t="str">
        <f>IF('表格编辑 '!I2364="","",'表格编辑 '!I2364)</f>
        <v/>
      </c>
      <c r="H2362" s="123" t="str">
        <f>IF('表格编辑 '!J2364="","",'表格编辑 '!J2364)</f>
        <v>test_deadth_event(RECEIVER, ARG0, ARG1, ARG2, ARG3,ARG4)</v>
      </c>
      <c r="I2362" s="123">
        <f>IF('表格编辑 '!K2364="","",'表格编辑 '!K2364)</f>
        <v>0</v>
      </c>
      <c r="J2362" s="123" t="str">
        <f>IF('表格编辑 '!L2364="","",'表格编辑 '!L2364)</f>
        <v/>
      </c>
      <c r="K2362" s="123" t="str">
        <f>IF('表格编辑 '!M2364="","",'表格编辑 '!M2364)</f>
        <v/>
      </c>
      <c r="L2362" s="123" t="str">
        <f>IF('表格编辑 '!N2364="","",'表格编辑 '!N2364)</f>
        <v/>
      </c>
      <c r="M2362" s="123" t="str">
        <f>IF('表格编辑 '!O2364="","",'表格编辑 '!O2364)</f>
        <v/>
      </c>
      <c r="N2362" s="123" t="str">
        <f>IF('表格编辑 '!P2364="","",'表格编辑 '!P2364)</f>
        <v/>
      </c>
      <c r="O2362" s="123" t="str">
        <f>IF('表格编辑 '!Q2364="","",'表格编辑 '!Q2364)</f>
        <v/>
      </c>
      <c r="P2362" s="123" t="str">
        <f>IF('表格编辑 '!R2364="","",'表格编辑 '!R2364)</f>
        <v/>
      </c>
      <c r="Q2362" s="123" t="str">
        <f>IF('表格编辑 '!S2364="","",'表格编辑 '!S2364)</f>
        <v/>
      </c>
      <c r="R2362" s="123" t="str">
        <f>IF('表格编辑 '!T2364="","",'表格编辑 '!T2364)</f>
        <v/>
      </c>
      <c r="S2362" s="123" t="str">
        <f>IF('表格编辑 '!U2364="","",'表格编辑 '!U2364)</f>
        <v/>
      </c>
      <c r="T2362" s="123" t="str">
        <f>IF('表格编辑 '!V2364="","",'表格编辑 '!V2364)</f>
        <v/>
      </c>
      <c r="U2362" s="123" t="str">
        <f>IF('表格编辑 '!W2364="","",'表格编辑 '!W2364)</f>
        <v/>
      </c>
      <c r="V2362" s="123" t="str">
        <f>IF('表格编辑 '!X2364="","",'表格编辑 '!X2364)</f>
        <v/>
      </c>
      <c r="W2362" s="123" t="str">
        <f>IF('表格编辑 '!Y2364="","",'表格编辑 '!Y2364)</f>
        <v/>
      </c>
      <c r="X2362" s="123" t="str">
        <f>IF('表格编辑 '!Z2364="","",'表格编辑 '!Z2364)</f>
        <v/>
      </c>
      <c r="Y2362" s="123" t="str">
        <f>IF('表格编辑 '!AA2364="","",'表格编辑 '!AA2364)</f>
        <v/>
      </c>
      <c r="Z2362" s="123" t="str">
        <f>IF('表格编辑 '!AB2364="","",'表格编辑 '!AB2364)</f>
        <v/>
      </c>
      <c r="AA2362" s="123" t="str">
        <f>IF('表格编辑 '!AC2364="","",'表格编辑 '!AC2364)</f>
        <v/>
      </c>
      <c r="AB2362" s="123" t="str">
        <f>IF('表格编辑 '!AD2364="","",'表格编辑 '!AD2364)</f>
        <v/>
      </c>
      <c r="AC2362" s="123" t="str">
        <f>IF('表格编辑 '!AE2364="","",'表格编辑 '!AE2364)</f>
        <v/>
      </c>
      <c r="AD2362" s="123">
        <f>IF('表格编辑 '!AF2364="","",'表格编辑 '!AF2364)</f>
        <v>120014</v>
      </c>
    </row>
    <row r="2363" spans="1:30">
      <c r="A2363" s="123">
        <f>IF('表格编辑 '!A2365="","",'表格编辑 '!A2365)</f>
        <v>80015</v>
      </c>
      <c r="B2363" s="123">
        <f>IF('表格编辑 '!B2365="","",'表格编辑 '!B2365)</f>
        <v>10070</v>
      </c>
      <c r="C2363" s="123">
        <f>IF('表格编辑 '!E2365="","",'表格编辑 '!E2365)</f>
        <v>20</v>
      </c>
      <c r="D2363" s="123" t="str">
        <f>IF('表格编辑 '!F2365="","",'表格编辑 '!F2365)</f>
        <v>AI_born_event(RECEIVER, ARG0, ARG1, ARG2, ARG3,ARG4)</v>
      </c>
      <c r="E2363" s="123" t="str">
        <f>IF('表格编辑 '!G2365="","",'表格编辑 '!G2365)</f>
        <v>AI_update_event(RECEIVER, ARG0, ARG1, ARG2, ARG3,ARG4)</v>
      </c>
      <c r="F2363" s="123" t="str">
        <f>IF('表格编辑 '!H2365="","",'表格编辑 '!H2365)</f>
        <v/>
      </c>
      <c r="G2363" s="123" t="str">
        <f>IF('表格编辑 '!I2365="","",'表格编辑 '!I2365)</f>
        <v/>
      </c>
      <c r="H2363" s="123" t="str">
        <f>IF('表格编辑 '!J2365="","",'表格编辑 '!J2365)</f>
        <v>test_deadth_event(RECEIVER, ARG0, ARG1, ARG2, ARG3,ARG4)</v>
      </c>
      <c r="I2363" s="123">
        <f>IF('表格编辑 '!K2365="","",'表格编辑 '!K2365)</f>
        <v>0</v>
      </c>
      <c r="J2363" s="123" t="str">
        <f>IF('表格编辑 '!L2365="","",'表格编辑 '!L2365)</f>
        <v/>
      </c>
      <c r="K2363" s="123" t="str">
        <f>IF('表格编辑 '!M2365="","",'表格编辑 '!M2365)</f>
        <v/>
      </c>
      <c r="L2363" s="123" t="str">
        <f>IF('表格编辑 '!N2365="","",'表格编辑 '!N2365)</f>
        <v/>
      </c>
      <c r="M2363" s="123" t="str">
        <f>IF('表格编辑 '!O2365="","",'表格编辑 '!O2365)</f>
        <v/>
      </c>
      <c r="N2363" s="123" t="str">
        <f>IF('表格编辑 '!P2365="","",'表格编辑 '!P2365)</f>
        <v/>
      </c>
      <c r="O2363" s="123" t="str">
        <f>IF('表格编辑 '!Q2365="","",'表格编辑 '!Q2365)</f>
        <v/>
      </c>
      <c r="P2363" s="123" t="str">
        <f>IF('表格编辑 '!R2365="","",'表格编辑 '!R2365)</f>
        <v/>
      </c>
      <c r="Q2363" s="123" t="str">
        <f>IF('表格编辑 '!S2365="","",'表格编辑 '!S2365)</f>
        <v/>
      </c>
      <c r="R2363" s="123" t="str">
        <f>IF('表格编辑 '!T2365="","",'表格编辑 '!T2365)</f>
        <v/>
      </c>
      <c r="S2363" s="123" t="str">
        <f>IF('表格编辑 '!U2365="","",'表格编辑 '!U2365)</f>
        <v/>
      </c>
      <c r="T2363" s="123" t="str">
        <f>IF('表格编辑 '!V2365="","",'表格编辑 '!V2365)</f>
        <v/>
      </c>
      <c r="U2363" s="123" t="str">
        <f>IF('表格编辑 '!W2365="","",'表格编辑 '!W2365)</f>
        <v/>
      </c>
      <c r="V2363" s="123" t="str">
        <f>IF('表格编辑 '!X2365="","",'表格编辑 '!X2365)</f>
        <v/>
      </c>
      <c r="W2363" s="123" t="str">
        <f>IF('表格编辑 '!Y2365="","",'表格编辑 '!Y2365)</f>
        <v/>
      </c>
      <c r="X2363" s="123" t="str">
        <f>IF('表格编辑 '!Z2365="","",'表格编辑 '!Z2365)</f>
        <v/>
      </c>
      <c r="Y2363" s="123" t="str">
        <f>IF('表格编辑 '!AA2365="","",'表格编辑 '!AA2365)</f>
        <v/>
      </c>
      <c r="Z2363" s="123" t="str">
        <f>IF('表格编辑 '!AB2365="","",'表格编辑 '!AB2365)</f>
        <v/>
      </c>
      <c r="AA2363" s="123" t="str">
        <f>IF('表格编辑 '!AC2365="","",'表格编辑 '!AC2365)</f>
        <v/>
      </c>
      <c r="AB2363" s="123" t="str">
        <f>IF('表格编辑 '!AD2365="","",'表格编辑 '!AD2365)</f>
        <v/>
      </c>
      <c r="AC2363" s="123" t="str">
        <f>IF('表格编辑 '!AE2365="","",'表格编辑 '!AE2365)</f>
        <v/>
      </c>
      <c r="AD2363" s="123">
        <f>IF('表格编辑 '!AF2365="","",'表格编辑 '!AF2365)</f>
        <v>120015</v>
      </c>
    </row>
    <row r="2364" spans="1:30">
      <c r="A2364" s="123">
        <f>IF('表格编辑 '!A2366="","",'表格编辑 '!A2366)</f>
        <v>80016</v>
      </c>
      <c r="B2364" s="123">
        <f>IF('表格编辑 '!B2366="","",'表格编辑 '!B2366)</f>
        <v>10071</v>
      </c>
      <c r="C2364" s="123">
        <f>IF('表格编辑 '!E2366="","",'表格编辑 '!E2366)</f>
        <v>20</v>
      </c>
      <c r="D2364" s="123" t="str">
        <f>IF('表格编辑 '!F2366="","",'表格编辑 '!F2366)</f>
        <v>AI_born_event(RECEIVER, ARG0, ARG1, ARG2, ARG3,ARG4)</v>
      </c>
      <c r="E2364" s="123" t="str">
        <f>IF('表格编辑 '!G2366="","",'表格编辑 '!G2366)</f>
        <v>AI_update_event(RECEIVER, ARG0, ARG1, ARG2, ARG3,ARG4)</v>
      </c>
      <c r="F2364" s="123" t="str">
        <f>IF('表格编辑 '!H2366="","",'表格编辑 '!H2366)</f>
        <v/>
      </c>
      <c r="G2364" s="123" t="str">
        <f>IF('表格编辑 '!I2366="","",'表格编辑 '!I2366)</f>
        <v/>
      </c>
      <c r="H2364" s="123" t="str">
        <f>IF('表格编辑 '!J2366="","",'表格编辑 '!J2366)</f>
        <v>test_deadth_event(RECEIVER, ARG0, ARG1, ARG2, ARG3,ARG4)</v>
      </c>
      <c r="I2364" s="123">
        <f>IF('表格编辑 '!K2366="","",'表格编辑 '!K2366)</f>
        <v>0</v>
      </c>
      <c r="J2364" s="123" t="str">
        <f>IF('表格编辑 '!L2366="","",'表格编辑 '!L2366)</f>
        <v/>
      </c>
      <c r="K2364" s="123" t="str">
        <f>IF('表格编辑 '!M2366="","",'表格编辑 '!M2366)</f>
        <v/>
      </c>
      <c r="L2364" s="123" t="str">
        <f>IF('表格编辑 '!N2366="","",'表格编辑 '!N2366)</f>
        <v/>
      </c>
      <c r="M2364" s="123" t="str">
        <f>IF('表格编辑 '!O2366="","",'表格编辑 '!O2366)</f>
        <v/>
      </c>
      <c r="N2364" s="123" t="str">
        <f>IF('表格编辑 '!P2366="","",'表格编辑 '!P2366)</f>
        <v/>
      </c>
      <c r="O2364" s="123" t="str">
        <f>IF('表格编辑 '!Q2366="","",'表格编辑 '!Q2366)</f>
        <v/>
      </c>
      <c r="P2364" s="123" t="str">
        <f>IF('表格编辑 '!R2366="","",'表格编辑 '!R2366)</f>
        <v/>
      </c>
      <c r="Q2364" s="123" t="str">
        <f>IF('表格编辑 '!S2366="","",'表格编辑 '!S2366)</f>
        <v/>
      </c>
      <c r="R2364" s="123" t="str">
        <f>IF('表格编辑 '!T2366="","",'表格编辑 '!T2366)</f>
        <v/>
      </c>
      <c r="S2364" s="123" t="str">
        <f>IF('表格编辑 '!U2366="","",'表格编辑 '!U2366)</f>
        <v/>
      </c>
      <c r="T2364" s="123" t="str">
        <f>IF('表格编辑 '!V2366="","",'表格编辑 '!V2366)</f>
        <v/>
      </c>
      <c r="U2364" s="123" t="str">
        <f>IF('表格编辑 '!W2366="","",'表格编辑 '!W2366)</f>
        <v/>
      </c>
      <c r="V2364" s="123" t="str">
        <f>IF('表格编辑 '!X2366="","",'表格编辑 '!X2366)</f>
        <v/>
      </c>
      <c r="W2364" s="123" t="str">
        <f>IF('表格编辑 '!Y2366="","",'表格编辑 '!Y2366)</f>
        <v/>
      </c>
      <c r="X2364" s="123" t="str">
        <f>IF('表格编辑 '!Z2366="","",'表格编辑 '!Z2366)</f>
        <v/>
      </c>
      <c r="Y2364" s="123" t="str">
        <f>IF('表格编辑 '!AA2366="","",'表格编辑 '!AA2366)</f>
        <v/>
      </c>
      <c r="Z2364" s="123" t="str">
        <f>IF('表格编辑 '!AB2366="","",'表格编辑 '!AB2366)</f>
        <v/>
      </c>
      <c r="AA2364" s="123" t="str">
        <f>IF('表格编辑 '!AC2366="","",'表格编辑 '!AC2366)</f>
        <v/>
      </c>
      <c r="AB2364" s="123" t="str">
        <f>IF('表格编辑 '!AD2366="","",'表格编辑 '!AD2366)</f>
        <v/>
      </c>
      <c r="AC2364" s="123" t="str">
        <f>IF('表格编辑 '!AE2366="","",'表格编辑 '!AE2366)</f>
        <v/>
      </c>
      <c r="AD2364" s="123">
        <f>IF('表格编辑 '!AF2366="","",'表格编辑 '!AF2366)</f>
        <v>120016</v>
      </c>
    </row>
    <row r="2365" spans="1:30">
      <c r="A2365" s="123">
        <f>IF('表格编辑 '!A2367="","",'表格编辑 '!A2367)</f>
        <v>80017</v>
      </c>
      <c r="B2365" s="123">
        <f>IF('表格编辑 '!B2367="","",'表格编辑 '!B2367)</f>
        <v>10135</v>
      </c>
      <c r="C2365" s="123">
        <f>IF('表格编辑 '!E2367="","",'表格编辑 '!E2367)</f>
        <v>20</v>
      </c>
      <c r="D2365" s="123" t="str">
        <f>IF('表格编辑 '!F2367="","",'表格编辑 '!F2367)</f>
        <v>AI_born_event(RECEIVER, ARG0, ARG1, ARG2, ARG3,ARG4)</v>
      </c>
      <c r="E2365" s="123" t="str">
        <f>IF('表格编辑 '!G2367="","",'表格编辑 '!G2367)</f>
        <v>AI_update_event(RECEIVER, ARG0, ARG1, ARG2, ARG3,ARG4)</v>
      </c>
      <c r="F2365" s="123" t="str">
        <f>IF('表格编辑 '!H2367="","",'表格编辑 '!H2367)</f>
        <v/>
      </c>
      <c r="G2365" s="123" t="str">
        <f>IF('表格编辑 '!I2367="","",'表格编辑 '!I2367)</f>
        <v/>
      </c>
      <c r="H2365" s="123" t="str">
        <f>IF('表格编辑 '!J2367="","",'表格编辑 '!J2367)</f>
        <v>test_deadth_event(RECEIVER, ARG0, ARG1, ARG2, ARG3,ARG4)</v>
      </c>
      <c r="I2365" s="123">
        <f>IF('表格编辑 '!K2367="","",'表格编辑 '!K2367)</f>
        <v>0</v>
      </c>
      <c r="J2365" s="123" t="str">
        <f>IF('表格编辑 '!L2367="","",'表格编辑 '!L2367)</f>
        <v/>
      </c>
      <c r="K2365" s="123" t="str">
        <f>IF('表格编辑 '!M2367="","",'表格编辑 '!M2367)</f>
        <v/>
      </c>
      <c r="L2365" s="123" t="str">
        <f>IF('表格编辑 '!N2367="","",'表格编辑 '!N2367)</f>
        <v/>
      </c>
      <c r="M2365" s="123" t="str">
        <f>IF('表格编辑 '!O2367="","",'表格编辑 '!O2367)</f>
        <v/>
      </c>
      <c r="N2365" s="123" t="str">
        <f>IF('表格编辑 '!P2367="","",'表格编辑 '!P2367)</f>
        <v/>
      </c>
      <c r="O2365" s="123" t="str">
        <f>IF('表格编辑 '!Q2367="","",'表格编辑 '!Q2367)</f>
        <v/>
      </c>
      <c r="P2365" s="123" t="str">
        <f>IF('表格编辑 '!R2367="","",'表格编辑 '!R2367)</f>
        <v/>
      </c>
      <c r="Q2365" s="123" t="str">
        <f>IF('表格编辑 '!S2367="","",'表格编辑 '!S2367)</f>
        <v/>
      </c>
      <c r="R2365" s="123" t="str">
        <f>IF('表格编辑 '!T2367="","",'表格编辑 '!T2367)</f>
        <v/>
      </c>
      <c r="S2365" s="123" t="str">
        <f>IF('表格编辑 '!U2367="","",'表格编辑 '!U2367)</f>
        <v/>
      </c>
      <c r="T2365" s="123" t="str">
        <f>IF('表格编辑 '!V2367="","",'表格编辑 '!V2367)</f>
        <v/>
      </c>
      <c r="U2365" s="123" t="str">
        <f>IF('表格编辑 '!W2367="","",'表格编辑 '!W2367)</f>
        <v/>
      </c>
      <c r="V2365" s="123" t="str">
        <f>IF('表格编辑 '!X2367="","",'表格编辑 '!X2367)</f>
        <v/>
      </c>
      <c r="W2365" s="123" t="str">
        <f>IF('表格编辑 '!Y2367="","",'表格编辑 '!Y2367)</f>
        <v/>
      </c>
      <c r="X2365" s="123" t="str">
        <f>IF('表格编辑 '!Z2367="","",'表格编辑 '!Z2367)</f>
        <v/>
      </c>
      <c r="Y2365" s="123" t="str">
        <f>IF('表格编辑 '!AA2367="","",'表格编辑 '!AA2367)</f>
        <v/>
      </c>
      <c r="Z2365" s="123" t="str">
        <f>IF('表格编辑 '!AB2367="","",'表格编辑 '!AB2367)</f>
        <v/>
      </c>
      <c r="AA2365" s="123" t="str">
        <f>IF('表格编辑 '!AC2367="","",'表格编辑 '!AC2367)</f>
        <v/>
      </c>
      <c r="AB2365" s="123" t="str">
        <f>IF('表格编辑 '!AD2367="","",'表格编辑 '!AD2367)</f>
        <v/>
      </c>
      <c r="AC2365" s="123" t="str">
        <f>IF('表格编辑 '!AE2367="","",'表格编辑 '!AE2367)</f>
        <v/>
      </c>
      <c r="AD2365" s="123">
        <f>IF('表格编辑 '!AF2367="","",'表格编辑 '!AF2367)</f>
        <v>120017</v>
      </c>
    </row>
    <row r="2366" spans="1:30">
      <c r="A2366" s="123">
        <f>IF('表格编辑 '!A2368="","",'表格编辑 '!A2368)</f>
        <v>80018</v>
      </c>
      <c r="B2366" s="123">
        <f>IF('表格编辑 '!B2368="","",'表格编辑 '!B2368)</f>
        <v>10023</v>
      </c>
      <c r="C2366" s="123">
        <f>IF('表格编辑 '!E2368="","",'表格编辑 '!E2368)</f>
        <v>20</v>
      </c>
      <c r="D2366" s="123" t="str">
        <f>IF('表格编辑 '!F2368="","",'表格编辑 '!F2368)</f>
        <v>AI_born_event(RECEIVER, ARG0, ARG1, ARG2, ARG3,ARG4)</v>
      </c>
      <c r="E2366" s="123" t="str">
        <f>IF('表格编辑 '!G2368="","",'表格编辑 '!G2368)</f>
        <v>AI_update_event(RECEIVER, ARG0, ARG1, ARG2, ARG3,ARG4)</v>
      </c>
      <c r="F2366" s="123" t="str">
        <f>IF('表格编辑 '!H2368="","",'表格编辑 '!H2368)</f>
        <v/>
      </c>
      <c r="G2366" s="123" t="str">
        <f>IF('表格编辑 '!I2368="","",'表格编辑 '!I2368)</f>
        <v/>
      </c>
      <c r="H2366" s="123" t="str">
        <f>IF('表格编辑 '!J2368="","",'表格编辑 '!J2368)</f>
        <v>test_deadth_event(RECEIVER, ARG0, ARG1, ARG2, ARG3,ARG4)</v>
      </c>
      <c r="I2366" s="123">
        <f>IF('表格编辑 '!K2368="","",'表格编辑 '!K2368)</f>
        <v>0</v>
      </c>
      <c r="J2366" s="123" t="str">
        <f>IF('表格编辑 '!L2368="","",'表格编辑 '!L2368)</f>
        <v/>
      </c>
      <c r="K2366" s="123" t="str">
        <f>IF('表格编辑 '!M2368="","",'表格编辑 '!M2368)</f>
        <v/>
      </c>
      <c r="L2366" s="123" t="str">
        <f>IF('表格编辑 '!N2368="","",'表格编辑 '!N2368)</f>
        <v/>
      </c>
      <c r="M2366" s="123" t="str">
        <f>IF('表格编辑 '!O2368="","",'表格编辑 '!O2368)</f>
        <v/>
      </c>
      <c r="N2366" s="123" t="str">
        <f>IF('表格编辑 '!P2368="","",'表格编辑 '!P2368)</f>
        <v/>
      </c>
      <c r="O2366" s="123" t="str">
        <f>IF('表格编辑 '!Q2368="","",'表格编辑 '!Q2368)</f>
        <v/>
      </c>
      <c r="P2366" s="123" t="str">
        <f>IF('表格编辑 '!R2368="","",'表格编辑 '!R2368)</f>
        <v/>
      </c>
      <c r="Q2366" s="123" t="str">
        <f>IF('表格编辑 '!S2368="","",'表格编辑 '!S2368)</f>
        <v/>
      </c>
      <c r="R2366" s="123" t="str">
        <f>IF('表格编辑 '!T2368="","",'表格编辑 '!T2368)</f>
        <v/>
      </c>
      <c r="S2366" s="123" t="str">
        <f>IF('表格编辑 '!U2368="","",'表格编辑 '!U2368)</f>
        <v/>
      </c>
      <c r="T2366" s="123" t="str">
        <f>IF('表格编辑 '!V2368="","",'表格编辑 '!V2368)</f>
        <v/>
      </c>
      <c r="U2366" s="123" t="str">
        <f>IF('表格编辑 '!W2368="","",'表格编辑 '!W2368)</f>
        <v/>
      </c>
      <c r="V2366" s="123" t="str">
        <f>IF('表格编辑 '!X2368="","",'表格编辑 '!X2368)</f>
        <v/>
      </c>
      <c r="W2366" s="123" t="str">
        <f>IF('表格编辑 '!Y2368="","",'表格编辑 '!Y2368)</f>
        <v/>
      </c>
      <c r="X2366" s="123" t="str">
        <f>IF('表格编辑 '!Z2368="","",'表格编辑 '!Z2368)</f>
        <v/>
      </c>
      <c r="Y2366" s="123" t="str">
        <f>IF('表格编辑 '!AA2368="","",'表格编辑 '!AA2368)</f>
        <v/>
      </c>
      <c r="Z2366" s="123" t="str">
        <f>IF('表格编辑 '!AB2368="","",'表格编辑 '!AB2368)</f>
        <v/>
      </c>
      <c r="AA2366" s="123" t="str">
        <f>IF('表格编辑 '!AC2368="","",'表格编辑 '!AC2368)</f>
        <v/>
      </c>
      <c r="AB2366" s="123" t="str">
        <f>IF('表格编辑 '!AD2368="","",'表格编辑 '!AD2368)</f>
        <v/>
      </c>
      <c r="AC2366" s="123" t="str">
        <f>IF('表格编辑 '!AE2368="","",'表格编辑 '!AE2368)</f>
        <v/>
      </c>
      <c r="AD2366" s="123">
        <f>IF('表格编辑 '!AF2368="","",'表格编辑 '!AF2368)</f>
        <v>120018</v>
      </c>
    </row>
    <row r="2367" spans="1:30">
      <c r="A2367" s="123">
        <f>IF('表格编辑 '!A2369="","",'表格编辑 '!A2369)</f>
        <v>80019</v>
      </c>
      <c r="B2367" s="123">
        <f>IF('表格编辑 '!B2369="","",'表格编辑 '!B2369)</f>
        <v>10157</v>
      </c>
      <c r="C2367" s="123">
        <f>IF('表格编辑 '!E2369="","",'表格编辑 '!E2369)</f>
        <v>20</v>
      </c>
      <c r="D2367" s="123" t="str">
        <f>IF('表格编辑 '!F2369="","",'表格编辑 '!F2369)</f>
        <v>AI_born_event(RECEIVER, ARG0, ARG1, ARG2, ARG3,ARG4)</v>
      </c>
      <c r="E2367" s="123" t="str">
        <f>IF('表格编辑 '!G2369="","",'表格编辑 '!G2369)</f>
        <v>AI_update_event(RECEIVER, ARG0, ARG1, ARG2, ARG3,ARG4)</v>
      </c>
      <c r="F2367" s="123" t="str">
        <f>IF('表格编辑 '!H2369="","",'表格编辑 '!H2369)</f>
        <v/>
      </c>
      <c r="G2367" s="123" t="str">
        <f>IF('表格编辑 '!I2369="","",'表格编辑 '!I2369)</f>
        <v/>
      </c>
      <c r="H2367" s="123" t="str">
        <f>IF('表格编辑 '!J2369="","",'表格编辑 '!J2369)</f>
        <v>test_deadth_event(RECEIVER, ARG0, ARG1, ARG2, ARG3,ARG4)</v>
      </c>
      <c r="I2367" s="123">
        <f>IF('表格编辑 '!K2369="","",'表格编辑 '!K2369)</f>
        <v>0</v>
      </c>
      <c r="J2367" s="123" t="str">
        <f>IF('表格编辑 '!L2369="","",'表格编辑 '!L2369)</f>
        <v/>
      </c>
      <c r="K2367" s="123" t="str">
        <f>IF('表格编辑 '!M2369="","",'表格编辑 '!M2369)</f>
        <v/>
      </c>
      <c r="L2367" s="123" t="str">
        <f>IF('表格编辑 '!N2369="","",'表格编辑 '!N2369)</f>
        <v/>
      </c>
      <c r="M2367" s="123" t="str">
        <f>IF('表格编辑 '!O2369="","",'表格编辑 '!O2369)</f>
        <v/>
      </c>
      <c r="N2367" s="123" t="str">
        <f>IF('表格编辑 '!P2369="","",'表格编辑 '!P2369)</f>
        <v/>
      </c>
      <c r="O2367" s="123" t="str">
        <f>IF('表格编辑 '!Q2369="","",'表格编辑 '!Q2369)</f>
        <v/>
      </c>
      <c r="P2367" s="123" t="str">
        <f>IF('表格编辑 '!R2369="","",'表格编辑 '!R2369)</f>
        <v/>
      </c>
      <c r="Q2367" s="123" t="str">
        <f>IF('表格编辑 '!S2369="","",'表格编辑 '!S2369)</f>
        <v/>
      </c>
      <c r="R2367" s="123" t="str">
        <f>IF('表格编辑 '!T2369="","",'表格编辑 '!T2369)</f>
        <v/>
      </c>
      <c r="S2367" s="123" t="str">
        <f>IF('表格编辑 '!U2369="","",'表格编辑 '!U2369)</f>
        <v/>
      </c>
      <c r="T2367" s="123" t="str">
        <f>IF('表格编辑 '!V2369="","",'表格编辑 '!V2369)</f>
        <v/>
      </c>
      <c r="U2367" s="123" t="str">
        <f>IF('表格编辑 '!W2369="","",'表格编辑 '!W2369)</f>
        <v/>
      </c>
      <c r="V2367" s="123" t="str">
        <f>IF('表格编辑 '!X2369="","",'表格编辑 '!X2369)</f>
        <v/>
      </c>
      <c r="W2367" s="123" t="str">
        <f>IF('表格编辑 '!Y2369="","",'表格编辑 '!Y2369)</f>
        <v/>
      </c>
      <c r="X2367" s="123" t="str">
        <f>IF('表格编辑 '!Z2369="","",'表格编辑 '!Z2369)</f>
        <v/>
      </c>
      <c r="Y2367" s="123" t="str">
        <f>IF('表格编辑 '!AA2369="","",'表格编辑 '!AA2369)</f>
        <v/>
      </c>
      <c r="Z2367" s="123" t="str">
        <f>IF('表格编辑 '!AB2369="","",'表格编辑 '!AB2369)</f>
        <v/>
      </c>
      <c r="AA2367" s="123" t="str">
        <f>IF('表格编辑 '!AC2369="","",'表格编辑 '!AC2369)</f>
        <v/>
      </c>
      <c r="AB2367" s="123" t="str">
        <f>IF('表格编辑 '!AD2369="","",'表格编辑 '!AD2369)</f>
        <v/>
      </c>
      <c r="AC2367" s="123" t="str">
        <f>IF('表格编辑 '!AE2369="","",'表格编辑 '!AE2369)</f>
        <v/>
      </c>
      <c r="AD2367" s="123">
        <f>IF('表格编辑 '!AF2369="","",'表格编辑 '!AF2369)</f>
        <v>120019</v>
      </c>
    </row>
    <row r="2368" spans="1:30">
      <c r="A2368" s="123">
        <f>IF('表格编辑 '!A2370="","",'表格编辑 '!A2370)</f>
        <v>80020</v>
      </c>
      <c r="B2368" s="123">
        <f>IF('表格编辑 '!B2370="","",'表格编辑 '!B2370)</f>
        <v>10148</v>
      </c>
      <c r="C2368" s="123">
        <f>IF('表格编辑 '!E2370="","",'表格编辑 '!E2370)</f>
        <v>20</v>
      </c>
      <c r="D2368" s="123" t="str">
        <f>IF('表格编辑 '!F2370="","",'表格编辑 '!F2370)</f>
        <v>AI_born_event(RECEIVER, ARG0, ARG1, ARG2, ARG3,ARG4)</v>
      </c>
      <c r="E2368" s="123" t="str">
        <f>IF('表格编辑 '!G2370="","",'表格编辑 '!G2370)</f>
        <v>AI_update_event(RECEIVER, ARG0, ARG1, ARG2, ARG3,ARG4)</v>
      </c>
      <c r="F2368" s="123" t="str">
        <f>IF('表格编辑 '!H2370="","",'表格编辑 '!H2370)</f>
        <v/>
      </c>
      <c r="G2368" s="123" t="str">
        <f>IF('表格编辑 '!I2370="","",'表格编辑 '!I2370)</f>
        <v/>
      </c>
      <c r="H2368" s="123" t="str">
        <f>IF('表格编辑 '!J2370="","",'表格编辑 '!J2370)</f>
        <v>test_deadth_event(RECEIVER, ARG0, ARG1, ARG2, ARG3,ARG4)</v>
      </c>
      <c r="I2368" s="123">
        <f>IF('表格编辑 '!K2370="","",'表格编辑 '!K2370)</f>
        <v>0</v>
      </c>
      <c r="J2368" s="123" t="str">
        <f>IF('表格编辑 '!L2370="","",'表格编辑 '!L2370)</f>
        <v/>
      </c>
      <c r="K2368" s="123" t="str">
        <f>IF('表格编辑 '!M2370="","",'表格编辑 '!M2370)</f>
        <v/>
      </c>
      <c r="L2368" s="123" t="str">
        <f>IF('表格编辑 '!N2370="","",'表格编辑 '!N2370)</f>
        <v/>
      </c>
      <c r="M2368" s="123" t="str">
        <f>IF('表格编辑 '!O2370="","",'表格编辑 '!O2370)</f>
        <v/>
      </c>
      <c r="N2368" s="123" t="str">
        <f>IF('表格编辑 '!P2370="","",'表格编辑 '!P2370)</f>
        <v/>
      </c>
      <c r="O2368" s="123" t="str">
        <f>IF('表格编辑 '!Q2370="","",'表格编辑 '!Q2370)</f>
        <v/>
      </c>
      <c r="P2368" s="123" t="str">
        <f>IF('表格编辑 '!R2370="","",'表格编辑 '!R2370)</f>
        <v/>
      </c>
      <c r="Q2368" s="123" t="str">
        <f>IF('表格编辑 '!S2370="","",'表格编辑 '!S2370)</f>
        <v/>
      </c>
      <c r="R2368" s="123" t="str">
        <f>IF('表格编辑 '!T2370="","",'表格编辑 '!T2370)</f>
        <v/>
      </c>
      <c r="S2368" s="123" t="str">
        <f>IF('表格编辑 '!U2370="","",'表格编辑 '!U2370)</f>
        <v/>
      </c>
      <c r="T2368" s="123" t="str">
        <f>IF('表格编辑 '!V2370="","",'表格编辑 '!V2370)</f>
        <v/>
      </c>
      <c r="U2368" s="123" t="str">
        <f>IF('表格编辑 '!W2370="","",'表格编辑 '!W2370)</f>
        <v/>
      </c>
      <c r="V2368" s="123" t="str">
        <f>IF('表格编辑 '!X2370="","",'表格编辑 '!X2370)</f>
        <v/>
      </c>
      <c r="W2368" s="123" t="str">
        <f>IF('表格编辑 '!Y2370="","",'表格编辑 '!Y2370)</f>
        <v/>
      </c>
      <c r="X2368" s="123" t="str">
        <f>IF('表格编辑 '!Z2370="","",'表格编辑 '!Z2370)</f>
        <v/>
      </c>
      <c r="Y2368" s="123" t="str">
        <f>IF('表格编辑 '!AA2370="","",'表格编辑 '!AA2370)</f>
        <v/>
      </c>
      <c r="Z2368" s="123" t="str">
        <f>IF('表格编辑 '!AB2370="","",'表格编辑 '!AB2370)</f>
        <v/>
      </c>
      <c r="AA2368" s="123" t="str">
        <f>IF('表格编辑 '!AC2370="","",'表格编辑 '!AC2370)</f>
        <v/>
      </c>
      <c r="AB2368" s="123" t="str">
        <f>IF('表格编辑 '!AD2370="","",'表格编辑 '!AD2370)</f>
        <v/>
      </c>
      <c r="AC2368" s="123" t="str">
        <f>IF('表格编辑 '!AE2370="","",'表格编辑 '!AE2370)</f>
        <v/>
      </c>
      <c r="AD2368" s="123">
        <f>IF('表格编辑 '!AF2370="","",'表格编辑 '!AF2370)</f>
        <v>120020</v>
      </c>
    </row>
    <row r="2369" spans="1:30">
      <c r="A2369" s="123">
        <f>IF('表格编辑 '!A2371="","",'表格编辑 '!A2371)</f>
        <v>80021</v>
      </c>
      <c r="B2369" s="123">
        <f>IF('表格编辑 '!B2371="","",'表格编辑 '!B2371)</f>
        <v>10110</v>
      </c>
      <c r="C2369" s="123">
        <f>IF('表格编辑 '!E2371="","",'表格编辑 '!E2371)</f>
        <v>20</v>
      </c>
      <c r="D2369" s="123" t="str">
        <f>IF('表格编辑 '!F2371="","",'表格编辑 '!F2371)</f>
        <v>AI_born_event(RECEIVER, ARG0, ARG1, ARG2, ARG3,ARG4)</v>
      </c>
      <c r="E2369" s="123" t="str">
        <f>IF('表格编辑 '!G2371="","",'表格编辑 '!G2371)</f>
        <v>AI_update_event(RECEIVER, ARG0, ARG1, ARG2, ARG3,ARG4)</v>
      </c>
      <c r="F2369" s="123" t="str">
        <f>IF('表格编辑 '!H2371="","",'表格编辑 '!H2371)</f>
        <v/>
      </c>
      <c r="G2369" s="123" t="str">
        <f>IF('表格编辑 '!I2371="","",'表格编辑 '!I2371)</f>
        <v/>
      </c>
      <c r="H2369" s="123" t="str">
        <f>IF('表格编辑 '!J2371="","",'表格编辑 '!J2371)</f>
        <v>test_deadth_event(RECEIVER, ARG0, ARG1, ARG2, ARG3,ARG4)</v>
      </c>
      <c r="I2369" s="123">
        <f>IF('表格编辑 '!K2371="","",'表格编辑 '!K2371)</f>
        <v>0</v>
      </c>
      <c r="J2369" s="123" t="str">
        <f>IF('表格编辑 '!L2371="","",'表格编辑 '!L2371)</f>
        <v/>
      </c>
      <c r="K2369" s="123" t="str">
        <f>IF('表格编辑 '!M2371="","",'表格编辑 '!M2371)</f>
        <v/>
      </c>
      <c r="L2369" s="123" t="str">
        <f>IF('表格编辑 '!N2371="","",'表格编辑 '!N2371)</f>
        <v/>
      </c>
      <c r="M2369" s="123" t="str">
        <f>IF('表格编辑 '!O2371="","",'表格编辑 '!O2371)</f>
        <v/>
      </c>
      <c r="N2369" s="123" t="str">
        <f>IF('表格编辑 '!P2371="","",'表格编辑 '!P2371)</f>
        <v/>
      </c>
      <c r="O2369" s="123" t="str">
        <f>IF('表格编辑 '!Q2371="","",'表格编辑 '!Q2371)</f>
        <v/>
      </c>
      <c r="P2369" s="123" t="str">
        <f>IF('表格编辑 '!R2371="","",'表格编辑 '!R2371)</f>
        <v/>
      </c>
      <c r="Q2369" s="123" t="str">
        <f>IF('表格编辑 '!S2371="","",'表格编辑 '!S2371)</f>
        <v/>
      </c>
      <c r="R2369" s="123" t="str">
        <f>IF('表格编辑 '!T2371="","",'表格编辑 '!T2371)</f>
        <v/>
      </c>
      <c r="S2369" s="123" t="str">
        <f>IF('表格编辑 '!U2371="","",'表格编辑 '!U2371)</f>
        <v/>
      </c>
      <c r="T2369" s="123" t="str">
        <f>IF('表格编辑 '!V2371="","",'表格编辑 '!V2371)</f>
        <v/>
      </c>
      <c r="U2369" s="123" t="str">
        <f>IF('表格编辑 '!W2371="","",'表格编辑 '!W2371)</f>
        <v/>
      </c>
      <c r="V2369" s="123" t="str">
        <f>IF('表格编辑 '!X2371="","",'表格编辑 '!X2371)</f>
        <v/>
      </c>
      <c r="W2369" s="123" t="str">
        <f>IF('表格编辑 '!Y2371="","",'表格编辑 '!Y2371)</f>
        <v/>
      </c>
      <c r="X2369" s="123" t="str">
        <f>IF('表格编辑 '!Z2371="","",'表格编辑 '!Z2371)</f>
        <v/>
      </c>
      <c r="Y2369" s="123" t="str">
        <f>IF('表格编辑 '!AA2371="","",'表格编辑 '!AA2371)</f>
        <v/>
      </c>
      <c r="Z2369" s="123" t="str">
        <f>IF('表格编辑 '!AB2371="","",'表格编辑 '!AB2371)</f>
        <v/>
      </c>
      <c r="AA2369" s="123" t="str">
        <f>IF('表格编辑 '!AC2371="","",'表格编辑 '!AC2371)</f>
        <v/>
      </c>
      <c r="AB2369" s="123" t="str">
        <f>IF('表格编辑 '!AD2371="","",'表格编辑 '!AD2371)</f>
        <v/>
      </c>
      <c r="AC2369" s="123" t="str">
        <f>IF('表格编辑 '!AE2371="","",'表格编辑 '!AE2371)</f>
        <v/>
      </c>
      <c r="AD2369" s="123">
        <f>IF('表格编辑 '!AF2371="","",'表格编辑 '!AF2371)</f>
        <v>120020</v>
      </c>
    </row>
    <row r="2370" spans="1:30">
      <c r="A2370" s="123">
        <f>IF('表格编辑 '!A2372="","",'表格编辑 '!A2372)</f>
        <v>80022</v>
      </c>
      <c r="B2370" s="123">
        <f>IF('表格编辑 '!B2372="","",'表格编辑 '!B2372)</f>
        <v>10137</v>
      </c>
      <c r="C2370" s="123">
        <f>IF('表格编辑 '!E2372="","",'表格编辑 '!E2372)</f>
        <v>20</v>
      </c>
      <c r="D2370" s="123" t="str">
        <f>IF('表格编辑 '!F2372="","",'表格编辑 '!F2372)</f>
        <v>AI_born_event(RECEIVER, ARG0, ARG1, ARG2, ARG3,ARG4)</v>
      </c>
      <c r="E2370" s="123" t="str">
        <f>IF('表格编辑 '!G2372="","",'表格编辑 '!G2372)</f>
        <v>AI_update_event(RECEIVER, ARG0, ARG1, ARG2, ARG3,ARG4)</v>
      </c>
      <c r="F2370" s="123" t="str">
        <f>IF('表格编辑 '!H2372="","",'表格编辑 '!H2372)</f>
        <v/>
      </c>
      <c r="G2370" s="123" t="str">
        <f>IF('表格编辑 '!I2372="","",'表格编辑 '!I2372)</f>
        <v/>
      </c>
      <c r="H2370" s="123" t="str">
        <f>IF('表格编辑 '!J2372="","",'表格编辑 '!J2372)</f>
        <v>test_deadth_event(RECEIVER, ARG0, ARG1, ARG2, ARG3,ARG4)</v>
      </c>
      <c r="I2370" s="123">
        <f>IF('表格编辑 '!K2372="","",'表格编辑 '!K2372)</f>
        <v>0</v>
      </c>
      <c r="J2370" s="123" t="str">
        <f>IF('表格编辑 '!L2372="","",'表格编辑 '!L2372)</f>
        <v/>
      </c>
      <c r="K2370" s="123" t="str">
        <f>IF('表格编辑 '!M2372="","",'表格编辑 '!M2372)</f>
        <v/>
      </c>
      <c r="L2370" s="123" t="str">
        <f>IF('表格编辑 '!N2372="","",'表格编辑 '!N2372)</f>
        <v/>
      </c>
      <c r="M2370" s="123" t="str">
        <f>IF('表格编辑 '!O2372="","",'表格编辑 '!O2372)</f>
        <v/>
      </c>
      <c r="N2370" s="123" t="str">
        <f>IF('表格编辑 '!P2372="","",'表格编辑 '!P2372)</f>
        <v/>
      </c>
      <c r="O2370" s="123" t="str">
        <f>IF('表格编辑 '!Q2372="","",'表格编辑 '!Q2372)</f>
        <v/>
      </c>
      <c r="P2370" s="123" t="str">
        <f>IF('表格编辑 '!R2372="","",'表格编辑 '!R2372)</f>
        <v/>
      </c>
      <c r="Q2370" s="123" t="str">
        <f>IF('表格编辑 '!S2372="","",'表格编辑 '!S2372)</f>
        <v/>
      </c>
      <c r="R2370" s="123" t="str">
        <f>IF('表格编辑 '!T2372="","",'表格编辑 '!T2372)</f>
        <v/>
      </c>
      <c r="S2370" s="123" t="str">
        <f>IF('表格编辑 '!U2372="","",'表格编辑 '!U2372)</f>
        <v/>
      </c>
      <c r="T2370" s="123" t="str">
        <f>IF('表格编辑 '!V2372="","",'表格编辑 '!V2372)</f>
        <v/>
      </c>
      <c r="U2370" s="123" t="str">
        <f>IF('表格编辑 '!W2372="","",'表格编辑 '!W2372)</f>
        <v/>
      </c>
      <c r="V2370" s="123" t="str">
        <f>IF('表格编辑 '!X2372="","",'表格编辑 '!X2372)</f>
        <v/>
      </c>
      <c r="W2370" s="123" t="str">
        <f>IF('表格编辑 '!Y2372="","",'表格编辑 '!Y2372)</f>
        <v/>
      </c>
      <c r="X2370" s="123" t="str">
        <f>IF('表格编辑 '!Z2372="","",'表格编辑 '!Z2372)</f>
        <v/>
      </c>
      <c r="Y2370" s="123" t="str">
        <f>IF('表格编辑 '!AA2372="","",'表格编辑 '!AA2372)</f>
        <v/>
      </c>
      <c r="Z2370" s="123" t="str">
        <f>IF('表格编辑 '!AB2372="","",'表格编辑 '!AB2372)</f>
        <v/>
      </c>
      <c r="AA2370" s="123" t="str">
        <f>IF('表格编辑 '!AC2372="","",'表格编辑 '!AC2372)</f>
        <v/>
      </c>
      <c r="AB2370" s="123" t="str">
        <f>IF('表格编辑 '!AD2372="","",'表格编辑 '!AD2372)</f>
        <v/>
      </c>
      <c r="AC2370" s="123" t="str">
        <f>IF('表格编辑 '!AE2372="","",'表格编辑 '!AE2372)</f>
        <v/>
      </c>
      <c r="AD2370" s="123">
        <f>IF('表格编辑 '!AF2372="","",'表格编辑 '!AF2372)</f>
        <v>120020</v>
      </c>
    </row>
    <row r="2371" spans="1:30">
      <c r="A2371" s="123">
        <f>IF('表格编辑 '!A2373="","",'表格编辑 '!A2373)</f>
        <v>80023</v>
      </c>
      <c r="B2371" s="123">
        <f>IF('表格编辑 '!B2373="","",'表格编辑 '!B2373)</f>
        <v>10145</v>
      </c>
      <c r="C2371" s="123">
        <f>IF('表格编辑 '!E2373="","",'表格编辑 '!E2373)</f>
        <v>20</v>
      </c>
      <c r="D2371" s="123" t="str">
        <f>IF('表格编辑 '!F2373="","",'表格编辑 '!F2373)</f>
        <v>AI_born_event(RECEIVER, ARG0, ARG1, ARG2, ARG3,ARG4)</v>
      </c>
      <c r="E2371" s="123" t="str">
        <f>IF('表格编辑 '!G2373="","",'表格编辑 '!G2373)</f>
        <v>AI_update_event(RECEIVER, ARG0, ARG1, ARG2, ARG3,ARG4)</v>
      </c>
      <c r="F2371" s="123" t="str">
        <f>IF('表格编辑 '!H2373="","",'表格编辑 '!H2373)</f>
        <v/>
      </c>
      <c r="G2371" s="123" t="str">
        <f>IF('表格编辑 '!I2373="","",'表格编辑 '!I2373)</f>
        <v/>
      </c>
      <c r="H2371" s="123" t="str">
        <f>IF('表格编辑 '!J2373="","",'表格编辑 '!J2373)</f>
        <v>test_deadth_event(RECEIVER, ARG0, ARG1, ARG2, ARG3,ARG4)</v>
      </c>
      <c r="I2371" s="123">
        <f>IF('表格编辑 '!K2373="","",'表格编辑 '!K2373)</f>
        <v>0</v>
      </c>
      <c r="J2371" s="123" t="str">
        <f>IF('表格编辑 '!L2373="","",'表格编辑 '!L2373)</f>
        <v/>
      </c>
      <c r="K2371" s="123" t="str">
        <f>IF('表格编辑 '!M2373="","",'表格编辑 '!M2373)</f>
        <v/>
      </c>
      <c r="L2371" s="123" t="str">
        <f>IF('表格编辑 '!N2373="","",'表格编辑 '!N2373)</f>
        <v/>
      </c>
      <c r="M2371" s="123" t="str">
        <f>IF('表格编辑 '!O2373="","",'表格编辑 '!O2373)</f>
        <v/>
      </c>
      <c r="N2371" s="123" t="str">
        <f>IF('表格编辑 '!P2373="","",'表格编辑 '!P2373)</f>
        <v/>
      </c>
      <c r="O2371" s="123" t="str">
        <f>IF('表格编辑 '!Q2373="","",'表格编辑 '!Q2373)</f>
        <v/>
      </c>
      <c r="P2371" s="123" t="str">
        <f>IF('表格编辑 '!R2373="","",'表格编辑 '!R2373)</f>
        <v/>
      </c>
      <c r="Q2371" s="123" t="str">
        <f>IF('表格编辑 '!S2373="","",'表格编辑 '!S2373)</f>
        <v/>
      </c>
      <c r="R2371" s="123" t="str">
        <f>IF('表格编辑 '!T2373="","",'表格编辑 '!T2373)</f>
        <v/>
      </c>
      <c r="S2371" s="123" t="str">
        <f>IF('表格编辑 '!U2373="","",'表格编辑 '!U2373)</f>
        <v/>
      </c>
      <c r="T2371" s="123" t="str">
        <f>IF('表格编辑 '!V2373="","",'表格编辑 '!V2373)</f>
        <v/>
      </c>
      <c r="U2371" s="123" t="str">
        <f>IF('表格编辑 '!W2373="","",'表格编辑 '!W2373)</f>
        <v/>
      </c>
      <c r="V2371" s="123" t="str">
        <f>IF('表格编辑 '!X2373="","",'表格编辑 '!X2373)</f>
        <v/>
      </c>
      <c r="W2371" s="123" t="str">
        <f>IF('表格编辑 '!Y2373="","",'表格编辑 '!Y2373)</f>
        <v/>
      </c>
      <c r="X2371" s="123" t="str">
        <f>IF('表格编辑 '!Z2373="","",'表格编辑 '!Z2373)</f>
        <v/>
      </c>
      <c r="Y2371" s="123" t="str">
        <f>IF('表格编辑 '!AA2373="","",'表格编辑 '!AA2373)</f>
        <v/>
      </c>
      <c r="Z2371" s="123" t="str">
        <f>IF('表格编辑 '!AB2373="","",'表格编辑 '!AB2373)</f>
        <v/>
      </c>
      <c r="AA2371" s="123" t="str">
        <f>IF('表格编辑 '!AC2373="","",'表格编辑 '!AC2373)</f>
        <v/>
      </c>
      <c r="AB2371" s="123" t="str">
        <f>IF('表格编辑 '!AD2373="","",'表格编辑 '!AD2373)</f>
        <v/>
      </c>
      <c r="AC2371" s="123" t="str">
        <f>IF('表格编辑 '!AE2373="","",'表格编辑 '!AE2373)</f>
        <v/>
      </c>
      <c r="AD2371" s="123">
        <f>IF('表格编辑 '!AF2373="","",'表格编辑 '!AF2373)</f>
        <v>120020</v>
      </c>
    </row>
    <row r="2372" spans="1:30">
      <c r="A2372" s="123">
        <f>IF('表格编辑 '!A2374="","",'表格编辑 '!A2374)</f>
        <v>80024</v>
      </c>
      <c r="B2372" s="123">
        <f>IF('表格编辑 '!B2374="","",'表格编辑 '!B2374)</f>
        <v>10021</v>
      </c>
      <c r="C2372" s="123">
        <f>IF('表格编辑 '!E2374="","",'表格编辑 '!E2374)</f>
        <v>20</v>
      </c>
      <c r="D2372" s="123" t="str">
        <f>IF('表格编辑 '!F2374="","",'表格编辑 '!F2374)</f>
        <v>AI_born_event(RECEIVER, ARG0, ARG1, ARG2, ARG3,ARG4)</v>
      </c>
      <c r="E2372" s="123" t="str">
        <f>IF('表格编辑 '!G2374="","",'表格编辑 '!G2374)</f>
        <v>AI_update_event(RECEIVER, ARG0, ARG1, ARG2, ARG3,ARG4)</v>
      </c>
      <c r="F2372" s="123" t="str">
        <f>IF('表格编辑 '!H2374="","",'表格编辑 '!H2374)</f>
        <v/>
      </c>
      <c r="G2372" s="123" t="str">
        <f>IF('表格编辑 '!I2374="","",'表格编辑 '!I2374)</f>
        <v/>
      </c>
      <c r="H2372" s="123" t="str">
        <f>IF('表格编辑 '!J2374="","",'表格编辑 '!J2374)</f>
        <v>test_deadth_event(RECEIVER, ARG0, ARG1, ARG2, ARG3,ARG4)</v>
      </c>
      <c r="I2372" s="123">
        <f>IF('表格编辑 '!K2374="","",'表格编辑 '!K2374)</f>
        <v>0</v>
      </c>
      <c r="J2372" s="123" t="str">
        <f>IF('表格编辑 '!L2374="","",'表格编辑 '!L2374)</f>
        <v/>
      </c>
      <c r="K2372" s="123" t="str">
        <f>IF('表格编辑 '!M2374="","",'表格编辑 '!M2374)</f>
        <v/>
      </c>
      <c r="L2372" s="123" t="str">
        <f>IF('表格编辑 '!N2374="","",'表格编辑 '!N2374)</f>
        <v/>
      </c>
      <c r="M2372" s="123" t="str">
        <f>IF('表格编辑 '!O2374="","",'表格编辑 '!O2374)</f>
        <v/>
      </c>
      <c r="N2372" s="123" t="str">
        <f>IF('表格编辑 '!P2374="","",'表格编辑 '!P2374)</f>
        <v/>
      </c>
      <c r="O2372" s="123" t="str">
        <f>IF('表格编辑 '!Q2374="","",'表格编辑 '!Q2374)</f>
        <v/>
      </c>
      <c r="P2372" s="123" t="str">
        <f>IF('表格编辑 '!R2374="","",'表格编辑 '!R2374)</f>
        <v/>
      </c>
      <c r="Q2372" s="123" t="str">
        <f>IF('表格编辑 '!S2374="","",'表格编辑 '!S2374)</f>
        <v/>
      </c>
      <c r="R2372" s="123" t="str">
        <f>IF('表格编辑 '!T2374="","",'表格编辑 '!T2374)</f>
        <v/>
      </c>
      <c r="S2372" s="123" t="str">
        <f>IF('表格编辑 '!U2374="","",'表格编辑 '!U2374)</f>
        <v/>
      </c>
      <c r="T2372" s="123" t="str">
        <f>IF('表格编辑 '!V2374="","",'表格编辑 '!V2374)</f>
        <v/>
      </c>
      <c r="U2372" s="123" t="str">
        <f>IF('表格编辑 '!W2374="","",'表格编辑 '!W2374)</f>
        <v/>
      </c>
      <c r="V2372" s="123" t="str">
        <f>IF('表格编辑 '!X2374="","",'表格编辑 '!X2374)</f>
        <v/>
      </c>
      <c r="W2372" s="123" t="str">
        <f>IF('表格编辑 '!Y2374="","",'表格编辑 '!Y2374)</f>
        <v/>
      </c>
      <c r="X2372" s="123" t="str">
        <f>IF('表格编辑 '!Z2374="","",'表格编辑 '!Z2374)</f>
        <v/>
      </c>
      <c r="Y2372" s="123" t="str">
        <f>IF('表格编辑 '!AA2374="","",'表格编辑 '!AA2374)</f>
        <v/>
      </c>
      <c r="Z2372" s="123" t="str">
        <f>IF('表格编辑 '!AB2374="","",'表格编辑 '!AB2374)</f>
        <v/>
      </c>
      <c r="AA2372" s="123" t="str">
        <f>IF('表格编辑 '!AC2374="","",'表格编辑 '!AC2374)</f>
        <v/>
      </c>
      <c r="AB2372" s="123" t="str">
        <f>IF('表格编辑 '!AD2374="","",'表格编辑 '!AD2374)</f>
        <v/>
      </c>
      <c r="AC2372" s="123" t="str">
        <f>IF('表格编辑 '!AE2374="","",'表格编辑 '!AE2374)</f>
        <v/>
      </c>
      <c r="AD2372" s="123">
        <f>IF('表格编辑 '!AF2374="","",'表格编辑 '!AF2374)</f>
        <v>120020</v>
      </c>
    </row>
    <row r="2373" spans="1:30">
      <c r="A2373" s="123">
        <f>IF('表格编辑 '!A2375="","",'表格编辑 '!A2375)</f>
        <v>80025</v>
      </c>
      <c r="B2373" s="123">
        <f>IF('表格编辑 '!B2375="","",'表格编辑 '!B2375)</f>
        <v>10002</v>
      </c>
      <c r="C2373" s="123">
        <f>IF('表格编辑 '!E2375="","",'表格编辑 '!E2375)</f>
        <v>20</v>
      </c>
      <c r="D2373" s="123" t="str">
        <f>IF('表格编辑 '!F2375="","",'表格编辑 '!F2375)</f>
        <v>AI_born_event(RECEIVER, ARG0, ARG1, ARG2, ARG3,ARG4)</v>
      </c>
      <c r="E2373" s="123" t="str">
        <f>IF('表格编辑 '!G2375="","",'表格编辑 '!G2375)</f>
        <v>AI_update_event(RECEIVER, ARG0, ARG1, ARG2, ARG3,ARG4)</v>
      </c>
      <c r="F2373" s="123" t="str">
        <f>IF('表格编辑 '!H2375="","",'表格编辑 '!H2375)</f>
        <v/>
      </c>
      <c r="G2373" s="123" t="str">
        <f>IF('表格编辑 '!I2375="","",'表格编辑 '!I2375)</f>
        <v/>
      </c>
      <c r="H2373" s="123" t="str">
        <f>IF('表格编辑 '!J2375="","",'表格编辑 '!J2375)</f>
        <v>test_deadth_event(RECEIVER, ARG0, ARG1, ARG2, ARG3,ARG4)</v>
      </c>
      <c r="I2373" s="123">
        <f>IF('表格编辑 '!K2375="","",'表格编辑 '!K2375)</f>
        <v>0</v>
      </c>
      <c r="J2373" s="123" t="str">
        <f>IF('表格编辑 '!L2375="","",'表格编辑 '!L2375)</f>
        <v/>
      </c>
      <c r="K2373" s="123" t="str">
        <f>IF('表格编辑 '!M2375="","",'表格编辑 '!M2375)</f>
        <v/>
      </c>
      <c r="L2373" s="123" t="str">
        <f>IF('表格编辑 '!N2375="","",'表格编辑 '!N2375)</f>
        <v/>
      </c>
      <c r="M2373" s="123" t="str">
        <f>IF('表格编辑 '!O2375="","",'表格编辑 '!O2375)</f>
        <v/>
      </c>
      <c r="N2373" s="123" t="str">
        <f>IF('表格编辑 '!P2375="","",'表格编辑 '!P2375)</f>
        <v/>
      </c>
      <c r="O2373" s="123" t="str">
        <f>IF('表格编辑 '!Q2375="","",'表格编辑 '!Q2375)</f>
        <v/>
      </c>
      <c r="P2373" s="123" t="str">
        <f>IF('表格编辑 '!R2375="","",'表格编辑 '!R2375)</f>
        <v/>
      </c>
      <c r="Q2373" s="123" t="str">
        <f>IF('表格编辑 '!S2375="","",'表格编辑 '!S2375)</f>
        <v/>
      </c>
      <c r="R2373" s="123" t="str">
        <f>IF('表格编辑 '!T2375="","",'表格编辑 '!T2375)</f>
        <v/>
      </c>
      <c r="S2373" s="123" t="str">
        <f>IF('表格编辑 '!U2375="","",'表格编辑 '!U2375)</f>
        <v/>
      </c>
      <c r="T2373" s="123" t="str">
        <f>IF('表格编辑 '!V2375="","",'表格编辑 '!V2375)</f>
        <v/>
      </c>
      <c r="U2373" s="123" t="str">
        <f>IF('表格编辑 '!W2375="","",'表格编辑 '!W2375)</f>
        <v/>
      </c>
      <c r="V2373" s="123" t="str">
        <f>IF('表格编辑 '!X2375="","",'表格编辑 '!X2375)</f>
        <v/>
      </c>
      <c r="W2373" s="123" t="str">
        <f>IF('表格编辑 '!Y2375="","",'表格编辑 '!Y2375)</f>
        <v/>
      </c>
      <c r="X2373" s="123" t="str">
        <f>IF('表格编辑 '!Z2375="","",'表格编辑 '!Z2375)</f>
        <v/>
      </c>
      <c r="Y2373" s="123" t="str">
        <f>IF('表格编辑 '!AA2375="","",'表格编辑 '!AA2375)</f>
        <v/>
      </c>
      <c r="Z2373" s="123" t="str">
        <f>IF('表格编辑 '!AB2375="","",'表格编辑 '!AB2375)</f>
        <v/>
      </c>
      <c r="AA2373" s="123" t="str">
        <f>IF('表格编辑 '!AC2375="","",'表格编辑 '!AC2375)</f>
        <v/>
      </c>
      <c r="AB2373" s="123" t="str">
        <f>IF('表格编辑 '!AD2375="","",'表格编辑 '!AD2375)</f>
        <v/>
      </c>
      <c r="AC2373" s="123" t="str">
        <f>IF('表格编辑 '!AE2375="","",'表格编辑 '!AE2375)</f>
        <v/>
      </c>
      <c r="AD2373" s="123">
        <f>IF('表格编辑 '!AF2375="","",'表格编辑 '!AF2375)</f>
        <v>120020</v>
      </c>
    </row>
    <row r="2374" spans="1:30">
      <c r="A2374" s="123">
        <f>IF('表格编辑 '!A2376="","",'表格编辑 '!A2376)</f>
        <v>80026</v>
      </c>
      <c r="B2374" s="123">
        <f>IF('表格编辑 '!B2376="","",'表格编辑 '!B2376)</f>
        <v>10103</v>
      </c>
      <c r="C2374" s="123">
        <f>IF('表格编辑 '!E2376="","",'表格编辑 '!E2376)</f>
        <v>20</v>
      </c>
      <c r="D2374" s="123" t="str">
        <f>IF('表格编辑 '!F2376="","",'表格编辑 '!F2376)</f>
        <v>AI_born_event(RECEIVER, ARG0, ARG1, ARG2, ARG3,ARG4)</v>
      </c>
      <c r="E2374" s="123" t="str">
        <f>IF('表格编辑 '!G2376="","",'表格编辑 '!G2376)</f>
        <v>AI_update_event(RECEIVER, ARG0, ARG1, ARG2, ARG3,ARG4)</v>
      </c>
      <c r="F2374" s="123" t="str">
        <f>IF('表格编辑 '!H2376="","",'表格编辑 '!H2376)</f>
        <v/>
      </c>
      <c r="G2374" s="123" t="str">
        <f>IF('表格编辑 '!I2376="","",'表格编辑 '!I2376)</f>
        <v/>
      </c>
      <c r="H2374" s="123" t="str">
        <f>IF('表格编辑 '!J2376="","",'表格编辑 '!J2376)</f>
        <v>test_deadth_event(RECEIVER, ARG0, ARG1, ARG2, ARG3,ARG4)</v>
      </c>
      <c r="I2374" s="123">
        <f>IF('表格编辑 '!K2376="","",'表格编辑 '!K2376)</f>
        <v>0</v>
      </c>
      <c r="J2374" s="123" t="str">
        <f>IF('表格编辑 '!L2376="","",'表格编辑 '!L2376)</f>
        <v/>
      </c>
      <c r="K2374" s="123" t="str">
        <f>IF('表格编辑 '!M2376="","",'表格编辑 '!M2376)</f>
        <v/>
      </c>
      <c r="L2374" s="123" t="str">
        <f>IF('表格编辑 '!N2376="","",'表格编辑 '!N2376)</f>
        <v/>
      </c>
      <c r="M2374" s="123" t="str">
        <f>IF('表格编辑 '!O2376="","",'表格编辑 '!O2376)</f>
        <v/>
      </c>
      <c r="N2374" s="123" t="str">
        <f>IF('表格编辑 '!P2376="","",'表格编辑 '!P2376)</f>
        <v/>
      </c>
      <c r="O2374" s="123" t="str">
        <f>IF('表格编辑 '!Q2376="","",'表格编辑 '!Q2376)</f>
        <v/>
      </c>
      <c r="P2374" s="123" t="str">
        <f>IF('表格编辑 '!R2376="","",'表格编辑 '!R2376)</f>
        <v/>
      </c>
      <c r="Q2374" s="123" t="str">
        <f>IF('表格编辑 '!S2376="","",'表格编辑 '!S2376)</f>
        <v/>
      </c>
      <c r="R2374" s="123" t="str">
        <f>IF('表格编辑 '!T2376="","",'表格编辑 '!T2376)</f>
        <v/>
      </c>
      <c r="S2374" s="123" t="str">
        <f>IF('表格编辑 '!U2376="","",'表格编辑 '!U2376)</f>
        <v/>
      </c>
      <c r="T2374" s="123" t="str">
        <f>IF('表格编辑 '!V2376="","",'表格编辑 '!V2376)</f>
        <v/>
      </c>
      <c r="U2374" s="123" t="str">
        <f>IF('表格编辑 '!W2376="","",'表格编辑 '!W2376)</f>
        <v/>
      </c>
      <c r="V2374" s="123" t="str">
        <f>IF('表格编辑 '!X2376="","",'表格编辑 '!X2376)</f>
        <v/>
      </c>
      <c r="W2374" s="123" t="str">
        <f>IF('表格编辑 '!Y2376="","",'表格编辑 '!Y2376)</f>
        <v/>
      </c>
      <c r="X2374" s="123" t="str">
        <f>IF('表格编辑 '!Z2376="","",'表格编辑 '!Z2376)</f>
        <v/>
      </c>
      <c r="Y2374" s="123" t="str">
        <f>IF('表格编辑 '!AA2376="","",'表格编辑 '!AA2376)</f>
        <v/>
      </c>
      <c r="Z2374" s="123" t="str">
        <f>IF('表格编辑 '!AB2376="","",'表格编辑 '!AB2376)</f>
        <v/>
      </c>
      <c r="AA2374" s="123" t="str">
        <f>IF('表格编辑 '!AC2376="","",'表格编辑 '!AC2376)</f>
        <v/>
      </c>
      <c r="AB2374" s="123" t="str">
        <f>IF('表格编辑 '!AD2376="","",'表格编辑 '!AD2376)</f>
        <v/>
      </c>
      <c r="AC2374" s="123" t="str">
        <f>IF('表格编辑 '!AE2376="","",'表格编辑 '!AE2376)</f>
        <v/>
      </c>
      <c r="AD2374" s="123">
        <f>IF('表格编辑 '!AF2376="","",'表格编辑 '!AF2376)</f>
        <v>120020</v>
      </c>
    </row>
    <row r="2375" spans="1:30">
      <c r="A2375" s="123">
        <f>IF('表格编辑 '!A2377="","",'表格编辑 '!A2377)</f>
        <v>80027</v>
      </c>
      <c r="B2375" s="123">
        <f>IF('表格编辑 '!B2377="","",'表格编辑 '!B2377)</f>
        <v>10012</v>
      </c>
      <c r="C2375" s="123">
        <f>IF('表格编辑 '!E2377="","",'表格编辑 '!E2377)</f>
        <v>20</v>
      </c>
      <c r="D2375" s="123" t="str">
        <f>IF('表格编辑 '!F2377="","",'表格编辑 '!F2377)</f>
        <v>AI_born_event(RECEIVER, ARG0, ARG1, ARG2, ARG3,ARG4)</v>
      </c>
      <c r="E2375" s="123" t="str">
        <f>IF('表格编辑 '!G2377="","",'表格编辑 '!G2377)</f>
        <v>AI_update_event(RECEIVER, ARG0, ARG1, ARG2, ARG3,ARG4)</v>
      </c>
      <c r="F2375" s="123" t="str">
        <f>IF('表格编辑 '!H2377="","",'表格编辑 '!H2377)</f>
        <v/>
      </c>
      <c r="G2375" s="123" t="str">
        <f>IF('表格编辑 '!I2377="","",'表格编辑 '!I2377)</f>
        <v/>
      </c>
      <c r="H2375" s="123" t="str">
        <f>IF('表格编辑 '!J2377="","",'表格编辑 '!J2377)</f>
        <v>test_deadth_event(RECEIVER, ARG0, ARG1, ARG2, ARG3,ARG4)</v>
      </c>
      <c r="I2375" s="123">
        <f>IF('表格编辑 '!K2377="","",'表格编辑 '!K2377)</f>
        <v>0</v>
      </c>
      <c r="J2375" s="123" t="str">
        <f>IF('表格编辑 '!L2377="","",'表格编辑 '!L2377)</f>
        <v/>
      </c>
      <c r="K2375" s="123" t="str">
        <f>IF('表格编辑 '!M2377="","",'表格编辑 '!M2377)</f>
        <v/>
      </c>
      <c r="L2375" s="123" t="str">
        <f>IF('表格编辑 '!N2377="","",'表格编辑 '!N2377)</f>
        <v/>
      </c>
      <c r="M2375" s="123" t="str">
        <f>IF('表格编辑 '!O2377="","",'表格编辑 '!O2377)</f>
        <v/>
      </c>
      <c r="N2375" s="123" t="str">
        <f>IF('表格编辑 '!P2377="","",'表格编辑 '!P2377)</f>
        <v/>
      </c>
      <c r="O2375" s="123" t="str">
        <f>IF('表格编辑 '!Q2377="","",'表格编辑 '!Q2377)</f>
        <v/>
      </c>
      <c r="P2375" s="123" t="str">
        <f>IF('表格编辑 '!R2377="","",'表格编辑 '!R2377)</f>
        <v/>
      </c>
      <c r="Q2375" s="123" t="str">
        <f>IF('表格编辑 '!S2377="","",'表格编辑 '!S2377)</f>
        <v/>
      </c>
      <c r="R2375" s="123" t="str">
        <f>IF('表格编辑 '!T2377="","",'表格编辑 '!T2377)</f>
        <v/>
      </c>
      <c r="S2375" s="123" t="str">
        <f>IF('表格编辑 '!U2377="","",'表格编辑 '!U2377)</f>
        <v/>
      </c>
      <c r="T2375" s="123" t="str">
        <f>IF('表格编辑 '!V2377="","",'表格编辑 '!V2377)</f>
        <v/>
      </c>
      <c r="U2375" s="123" t="str">
        <f>IF('表格编辑 '!W2377="","",'表格编辑 '!W2377)</f>
        <v/>
      </c>
      <c r="V2375" s="123" t="str">
        <f>IF('表格编辑 '!X2377="","",'表格编辑 '!X2377)</f>
        <v/>
      </c>
      <c r="W2375" s="123" t="str">
        <f>IF('表格编辑 '!Y2377="","",'表格编辑 '!Y2377)</f>
        <v/>
      </c>
      <c r="X2375" s="123" t="str">
        <f>IF('表格编辑 '!Z2377="","",'表格编辑 '!Z2377)</f>
        <v/>
      </c>
      <c r="Y2375" s="123" t="str">
        <f>IF('表格编辑 '!AA2377="","",'表格编辑 '!AA2377)</f>
        <v/>
      </c>
      <c r="Z2375" s="123" t="str">
        <f>IF('表格编辑 '!AB2377="","",'表格编辑 '!AB2377)</f>
        <v/>
      </c>
      <c r="AA2375" s="123" t="str">
        <f>IF('表格编辑 '!AC2377="","",'表格编辑 '!AC2377)</f>
        <v/>
      </c>
      <c r="AB2375" s="123" t="str">
        <f>IF('表格编辑 '!AD2377="","",'表格编辑 '!AD2377)</f>
        <v/>
      </c>
      <c r="AC2375" s="123" t="str">
        <f>IF('表格编辑 '!AE2377="","",'表格编辑 '!AE2377)</f>
        <v/>
      </c>
      <c r="AD2375" s="123">
        <f>IF('表格编辑 '!AF2377="","",'表格编辑 '!AF2377)</f>
        <v>120020</v>
      </c>
    </row>
    <row r="2376" spans="1:30">
      <c r="A2376" s="123">
        <f>IF('表格编辑 '!A2378="","",'表格编辑 '!A2378)</f>
        <v>80028</v>
      </c>
      <c r="B2376" s="123">
        <f>IF('表格编辑 '!B2378="","",'表格编辑 '!B2378)</f>
        <v>10007</v>
      </c>
      <c r="C2376" s="123">
        <f>IF('表格编辑 '!E2378="","",'表格编辑 '!E2378)</f>
        <v>20</v>
      </c>
      <c r="D2376" s="123" t="str">
        <f>IF('表格编辑 '!F2378="","",'表格编辑 '!F2378)</f>
        <v>AI_born_event(RECEIVER, ARG0, ARG1, ARG2, ARG3,ARG4)</v>
      </c>
      <c r="E2376" s="123" t="str">
        <f>IF('表格编辑 '!G2378="","",'表格编辑 '!G2378)</f>
        <v>AI_update_event(RECEIVER, ARG0, ARG1, ARG2, ARG3,ARG4)</v>
      </c>
      <c r="F2376" s="123" t="str">
        <f>IF('表格编辑 '!H2378="","",'表格编辑 '!H2378)</f>
        <v/>
      </c>
      <c r="G2376" s="123" t="str">
        <f>IF('表格编辑 '!I2378="","",'表格编辑 '!I2378)</f>
        <v/>
      </c>
      <c r="H2376" s="123" t="str">
        <f>IF('表格编辑 '!J2378="","",'表格编辑 '!J2378)</f>
        <v>test_deadth_event(RECEIVER, ARG0, ARG1, ARG2, ARG3,ARG4)</v>
      </c>
      <c r="I2376" s="123">
        <f>IF('表格编辑 '!K2378="","",'表格编辑 '!K2378)</f>
        <v>0</v>
      </c>
      <c r="J2376" s="123" t="str">
        <f>IF('表格编辑 '!L2378="","",'表格编辑 '!L2378)</f>
        <v/>
      </c>
      <c r="K2376" s="123" t="str">
        <f>IF('表格编辑 '!M2378="","",'表格编辑 '!M2378)</f>
        <v/>
      </c>
      <c r="L2376" s="123" t="str">
        <f>IF('表格编辑 '!N2378="","",'表格编辑 '!N2378)</f>
        <v/>
      </c>
      <c r="M2376" s="123" t="str">
        <f>IF('表格编辑 '!O2378="","",'表格编辑 '!O2378)</f>
        <v/>
      </c>
      <c r="N2376" s="123" t="str">
        <f>IF('表格编辑 '!P2378="","",'表格编辑 '!P2378)</f>
        <v/>
      </c>
      <c r="O2376" s="123" t="str">
        <f>IF('表格编辑 '!Q2378="","",'表格编辑 '!Q2378)</f>
        <v/>
      </c>
      <c r="P2376" s="123" t="str">
        <f>IF('表格编辑 '!R2378="","",'表格编辑 '!R2378)</f>
        <v/>
      </c>
      <c r="Q2376" s="123" t="str">
        <f>IF('表格编辑 '!S2378="","",'表格编辑 '!S2378)</f>
        <v/>
      </c>
      <c r="R2376" s="123" t="str">
        <f>IF('表格编辑 '!T2378="","",'表格编辑 '!T2378)</f>
        <v/>
      </c>
      <c r="S2376" s="123" t="str">
        <f>IF('表格编辑 '!U2378="","",'表格编辑 '!U2378)</f>
        <v/>
      </c>
      <c r="T2376" s="123" t="str">
        <f>IF('表格编辑 '!V2378="","",'表格编辑 '!V2378)</f>
        <v/>
      </c>
      <c r="U2376" s="123" t="str">
        <f>IF('表格编辑 '!W2378="","",'表格编辑 '!W2378)</f>
        <v/>
      </c>
      <c r="V2376" s="123" t="str">
        <f>IF('表格编辑 '!X2378="","",'表格编辑 '!X2378)</f>
        <v/>
      </c>
      <c r="W2376" s="123" t="str">
        <f>IF('表格编辑 '!Y2378="","",'表格编辑 '!Y2378)</f>
        <v/>
      </c>
      <c r="X2376" s="123" t="str">
        <f>IF('表格编辑 '!Z2378="","",'表格编辑 '!Z2378)</f>
        <v/>
      </c>
      <c r="Y2376" s="123" t="str">
        <f>IF('表格编辑 '!AA2378="","",'表格编辑 '!AA2378)</f>
        <v/>
      </c>
      <c r="Z2376" s="123" t="str">
        <f>IF('表格编辑 '!AB2378="","",'表格编辑 '!AB2378)</f>
        <v/>
      </c>
      <c r="AA2376" s="123" t="str">
        <f>IF('表格编辑 '!AC2378="","",'表格编辑 '!AC2378)</f>
        <v/>
      </c>
      <c r="AB2376" s="123" t="str">
        <f>IF('表格编辑 '!AD2378="","",'表格编辑 '!AD2378)</f>
        <v/>
      </c>
      <c r="AC2376" s="123" t="str">
        <f>IF('表格编辑 '!AE2378="","",'表格编辑 '!AE2378)</f>
        <v/>
      </c>
      <c r="AD2376" s="123">
        <f>IF('表格编辑 '!AF2378="","",'表格编辑 '!AF2378)</f>
        <v>120020</v>
      </c>
    </row>
    <row r="2377" spans="1:30">
      <c r="A2377" s="123">
        <f>IF('表格编辑 '!A2379="","",'表格编辑 '!A2379)</f>
        <v>80029</v>
      </c>
      <c r="B2377" s="123">
        <f>IF('表格编辑 '!B2379="","",'表格编辑 '!B2379)</f>
        <v>10148</v>
      </c>
      <c r="C2377" s="123">
        <f>IF('表格编辑 '!E2379="","",'表格编辑 '!E2379)</f>
        <v>20</v>
      </c>
      <c r="D2377" s="123" t="str">
        <f>IF('表格编辑 '!F2379="","",'表格编辑 '!F2379)</f>
        <v>AI_born_event(RECEIVER, ARG0, ARG1, ARG2, ARG3,ARG4)</v>
      </c>
      <c r="E2377" s="123" t="str">
        <f>IF('表格编辑 '!G2379="","",'表格编辑 '!G2379)</f>
        <v>AI_update_event(RECEIVER, ARG0, ARG1, ARG2, ARG3,ARG4)</v>
      </c>
      <c r="F2377" s="123" t="str">
        <f>IF('表格编辑 '!H2379="","",'表格编辑 '!H2379)</f>
        <v/>
      </c>
      <c r="G2377" s="123" t="str">
        <f>IF('表格编辑 '!I2379="","",'表格编辑 '!I2379)</f>
        <v/>
      </c>
      <c r="H2377" s="123" t="str">
        <f>IF('表格编辑 '!J2379="","",'表格编辑 '!J2379)</f>
        <v>test_deadth_event(RECEIVER, ARG0, ARG1, ARG2, ARG3,ARG4)</v>
      </c>
      <c r="I2377" s="123">
        <f>IF('表格编辑 '!K2379="","",'表格编辑 '!K2379)</f>
        <v>0</v>
      </c>
      <c r="J2377" s="123" t="str">
        <f>IF('表格编辑 '!L2379="","",'表格编辑 '!L2379)</f>
        <v/>
      </c>
      <c r="K2377" s="123" t="str">
        <f>IF('表格编辑 '!M2379="","",'表格编辑 '!M2379)</f>
        <v/>
      </c>
      <c r="L2377" s="123" t="str">
        <f>IF('表格编辑 '!N2379="","",'表格编辑 '!N2379)</f>
        <v/>
      </c>
      <c r="M2377" s="123" t="str">
        <f>IF('表格编辑 '!O2379="","",'表格编辑 '!O2379)</f>
        <v/>
      </c>
      <c r="N2377" s="123" t="str">
        <f>IF('表格编辑 '!P2379="","",'表格编辑 '!P2379)</f>
        <v/>
      </c>
      <c r="O2377" s="123" t="str">
        <f>IF('表格编辑 '!Q2379="","",'表格编辑 '!Q2379)</f>
        <v/>
      </c>
      <c r="P2377" s="123" t="str">
        <f>IF('表格编辑 '!R2379="","",'表格编辑 '!R2379)</f>
        <v/>
      </c>
      <c r="Q2377" s="123" t="str">
        <f>IF('表格编辑 '!S2379="","",'表格编辑 '!S2379)</f>
        <v/>
      </c>
      <c r="R2377" s="123" t="str">
        <f>IF('表格编辑 '!T2379="","",'表格编辑 '!T2379)</f>
        <v/>
      </c>
      <c r="S2377" s="123" t="str">
        <f>IF('表格编辑 '!U2379="","",'表格编辑 '!U2379)</f>
        <v/>
      </c>
      <c r="T2377" s="123" t="str">
        <f>IF('表格编辑 '!V2379="","",'表格编辑 '!V2379)</f>
        <v/>
      </c>
      <c r="U2377" s="123" t="str">
        <f>IF('表格编辑 '!W2379="","",'表格编辑 '!W2379)</f>
        <v/>
      </c>
      <c r="V2377" s="123" t="str">
        <f>IF('表格编辑 '!X2379="","",'表格编辑 '!X2379)</f>
        <v/>
      </c>
      <c r="W2377" s="123" t="str">
        <f>IF('表格编辑 '!Y2379="","",'表格编辑 '!Y2379)</f>
        <v/>
      </c>
      <c r="X2377" s="123" t="str">
        <f>IF('表格编辑 '!Z2379="","",'表格编辑 '!Z2379)</f>
        <v/>
      </c>
      <c r="Y2377" s="123" t="str">
        <f>IF('表格编辑 '!AA2379="","",'表格编辑 '!AA2379)</f>
        <v/>
      </c>
      <c r="Z2377" s="123" t="str">
        <f>IF('表格编辑 '!AB2379="","",'表格编辑 '!AB2379)</f>
        <v/>
      </c>
      <c r="AA2377" s="123" t="str">
        <f>IF('表格编辑 '!AC2379="","",'表格编辑 '!AC2379)</f>
        <v/>
      </c>
      <c r="AB2377" s="123" t="str">
        <f>IF('表格编辑 '!AD2379="","",'表格编辑 '!AD2379)</f>
        <v/>
      </c>
      <c r="AC2377" s="123" t="str">
        <f>IF('表格编辑 '!AE2379="","",'表格编辑 '!AE2379)</f>
        <v/>
      </c>
      <c r="AD2377" s="123">
        <f>IF('表格编辑 '!AF2379="","",'表格编辑 '!AF2379)</f>
        <v>120020</v>
      </c>
    </row>
    <row r="2378" spans="1:30">
      <c r="A2378" s="123">
        <f>IF('表格编辑 '!A2380="","",'表格编辑 '!A2380)</f>
        <v>80030</v>
      </c>
      <c r="B2378" s="123">
        <f>IF('表格编辑 '!B2380="","",'表格编辑 '!B2380)</f>
        <v>10059</v>
      </c>
      <c r="C2378" s="123">
        <f>IF('表格编辑 '!E2380="","",'表格编辑 '!E2380)</f>
        <v>20</v>
      </c>
      <c r="D2378" s="123" t="str">
        <f>IF('表格编辑 '!F2380="","",'表格编辑 '!F2380)</f>
        <v>AI_born_event(RECEIVER, ARG0, ARG1, ARG2, ARG3,ARG4)</v>
      </c>
      <c r="E2378" s="123" t="str">
        <f>IF('表格编辑 '!G2380="","",'表格编辑 '!G2380)</f>
        <v>AI_update_event(RECEIVER, ARG0, ARG1, ARG2, ARG3,ARG4)</v>
      </c>
      <c r="F2378" s="123" t="str">
        <f>IF('表格编辑 '!H2380="","",'表格编辑 '!H2380)</f>
        <v/>
      </c>
      <c r="G2378" s="123" t="str">
        <f>IF('表格编辑 '!I2380="","",'表格编辑 '!I2380)</f>
        <v/>
      </c>
      <c r="H2378" s="123" t="str">
        <f>IF('表格编辑 '!J2380="","",'表格编辑 '!J2380)</f>
        <v>test_deadth_event(RECEIVER, ARG0, ARG1, ARG2, ARG3,ARG4)</v>
      </c>
      <c r="I2378" s="123">
        <f>IF('表格编辑 '!K2380="","",'表格编辑 '!K2380)</f>
        <v>0</v>
      </c>
      <c r="J2378" s="123" t="str">
        <f>IF('表格编辑 '!L2380="","",'表格编辑 '!L2380)</f>
        <v/>
      </c>
      <c r="K2378" s="123" t="str">
        <f>IF('表格编辑 '!M2380="","",'表格编辑 '!M2380)</f>
        <v/>
      </c>
      <c r="L2378" s="123" t="str">
        <f>IF('表格编辑 '!N2380="","",'表格编辑 '!N2380)</f>
        <v/>
      </c>
      <c r="M2378" s="123" t="str">
        <f>IF('表格编辑 '!O2380="","",'表格编辑 '!O2380)</f>
        <v/>
      </c>
      <c r="N2378" s="123" t="str">
        <f>IF('表格编辑 '!P2380="","",'表格编辑 '!P2380)</f>
        <v/>
      </c>
      <c r="O2378" s="123" t="str">
        <f>IF('表格编辑 '!Q2380="","",'表格编辑 '!Q2380)</f>
        <v/>
      </c>
      <c r="P2378" s="123" t="str">
        <f>IF('表格编辑 '!R2380="","",'表格编辑 '!R2380)</f>
        <v/>
      </c>
      <c r="Q2378" s="123" t="str">
        <f>IF('表格编辑 '!S2380="","",'表格编辑 '!S2380)</f>
        <v/>
      </c>
      <c r="R2378" s="123" t="str">
        <f>IF('表格编辑 '!T2380="","",'表格编辑 '!T2380)</f>
        <v/>
      </c>
      <c r="S2378" s="123" t="str">
        <f>IF('表格编辑 '!U2380="","",'表格编辑 '!U2380)</f>
        <v/>
      </c>
      <c r="T2378" s="123" t="str">
        <f>IF('表格编辑 '!V2380="","",'表格编辑 '!V2380)</f>
        <v/>
      </c>
      <c r="U2378" s="123" t="str">
        <f>IF('表格编辑 '!W2380="","",'表格编辑 '!W2380)</f>
        <v/>
      </c>
      <c r="V2378" s="123" t="str">
        <f>IF('表格编辑 '!X2380="","",'表格编辑 '!X2380)</f>
        <v/>
      </c>
      <c r="W2378" s="123" t="str">
        <f>IF('表格编辑 '!Y2380="","",'表格编辑 '!Y2380)</f>
        <v/>
      </c>
      <c r="X2378" s="123" t="str">
        <f>IF('表格编辑 '!Z2380="","",'表格编辑 '!Z2380)</f>
        <v/>
      </c>
      <c r="Y2378" s="123" t="str">
        <f>IF('表格编辑 '!AA2380="","",'表格编辑 '!AA2380)</f>
        <v/>
      </c>
      <c r="Z2378" s="123" t="str">
        <f>IF('表格编辑 '!AB2380="","",'表格编辑 '!AB2380)</f>
        <v/>
      </c>
      <c r="AA2378" s="123" t="str">
        <f>IF('表格编辑 '!AC2380="","",'表格编辑 '!AC2380)</f>
        <v/>
      </c>
      <c r="AB2378" s="123" t="str">
        <f>IF('表格编辑 '!AD2380="","",'表格编辑 '!AD2380)</f>
        <v/>
      </c>
      <c r="AC2378" s="123" t="str">
        <f>IF('表格编辑 '!AE2380="","",'表格编辑 '!AE2380)</f>
        <v/>
      </c>
      <c r="AD2378" s="123">
        <f>IF('表格编辑 '!AF2380="","",'表格编辑 '!AF2380)</f>
        <v>120020</v>
      </c>
    </row>
    <row r="2379" spans="1:30">
      <c r="A2379" s="123">
        <f>IF('表格编辑 '!A2381="","",'表格编辑 '!A2381)</f>
        <v>80031</v>
      </c>
      <c r="B2379" s="123">
        <f>IF('表格编辑 '!B2381="","",'表格编辑 '!B2381)</f>
        <v>10039</v>
      </c>
      <c r="C2379" s="123">
        <f>IF('表格编辑 '!E2381="","",'表格编辑 '!E2381)</f>
        <v>20</v>
      </c>
      <c r="D2379" s="123" t="str">
        <f>IF('表格编辑 '!F2381="","",'表格编辑 '!F2381)</f>
        <v>AI_born_event(RECEIVER, ARG0, ARG1, ARG2, ARG3,ARG4)</v>
      </c>
      <c r="E2379" s="123" t="str">
        <f>IF('表格编辑 '!G2381="","",'表格编辑 '!G2381)</f>
        <v>AI_update_event(RECEIVER, ARG0, ARG1, ARG2, ARG3,ARG4)</v>
      </c>
      <c r="F2379" s="123" t="str">
        <f>IF('表格编辑 '!H2381="","",'表格编辑 '!H2381)</f>
        <v/>
      </c>
      <c r="G2379" s="123" t="str">
        <f>IF('表格编辑 '!I2381="","",'表格编辑 '!I2381)</f>
        <v/>
      </c>
      <c r="H2379" s="123" t="str">
        <f>IF('表格编辑 '!J2381="","",'表格编辑 '!J2381)</f>
        <v>test_deadth_event(RECEIVER, ARG0, ARG1, ARG2, ARG3,ARG4)</v>
      </c>
      <c r="I2379" s="123">
        <f>IF('表格编辑 '!K2381="","",'表格编辑 '!K2381)</f>
        <v>0</v>
      </c>
      <c r="J2379" s="123" t="str">
        <f>IF('表格编辑 '!L2381="","",'表格编辑 '!L2381)</f>
        <v/>
      </c>
      <c r="K2379" s="123" t="str">
        <f>IF('表格编辑 '!M2381="","",'表格编辑 '!M2381)</f>
        <v/>
      </c>
      <c r="L2379" s="123" t="str">
        <f>IF('表格编辑 '!N2381="","",'表格编辑 '!N2381)</f>
        <v/>
      </c>
      <c r="M2379" s="123" t="str">
        <f>IF('表格编辑 '!O2381="","",'表格编辑 '!O2381)</f>
        <v/>
      </c>
      <c r="N2379" s="123" t="str">
        <f>IF('表格编辑 '!P2381="","",'表格编辑 '!P2381)</f>
        <v/>
      </c>
      <c r="O2379" s="123" t="str">
        <f>IF('表格编辑 '!Q2381="","",'表格编辑 '!Q2381)</f>
        <v/>
      </c>
      <c r="P2379" s="123" t="str">
        <f>IF('表格编辑 '!R2381="","",'表格编辑 '!R2381)</f>
        <v/>
      </c>
      <c r="Q2379" s="123" t="str">
        <f>IF('表格编辑 '!S2381="","",'表格编辑 '!S2381)</f>
        <v/>
      </c>
      <c r="R2379" s="123" t="str">
        <f>IF('表格编辑 '!T2381="","",'表格编辑 '!T2381)</f>
        <v/>
      </c>
      <c r="S2379" s="123" t="str">
        <f>IF('表格编辑 '!U2381="","",'表格编辑 '!U2381)</f>
        <v/>
      </c>
      <c r="T2379" s="123" t="str">
        <f>IF('表格编辑 '!V2381="","",'表格编辑 '!V2381)</f>
        <v/>
      </c>
      <c r="U2379" s="123" t="str">
        <f>IF('表格编辑 '!W2381="","",'表格编辑 '!W2381)</f>
        <v/>
      </c>
      <c r="V2379" s="123" t="str">
        <f>IF('表格编辑 '!X2381="","",'表格编辑 '!X2381)</f>
        <v/>
      </c>
      <c r="W2379" s="123" t="str">
        <f>IF('表格编辑 '!Y2381="","",'表格编辑 '!Y2381)</f>
        <v/>
      </c>
      <c r="X2379" s="123" t="str">
        <f>IF('表格编辑 '!Z2381="","",'表格编辑 '!Z2381)</f>
        <v/>
      </c>
      <c r="Y2379" s="123" t="str">
        <f>IF('表格编辑 '!AA2381="","",'表格编辑 '!AA2381)</f>
        <v/>
      </c>
      <c r="Z2379" s="123" t="str">
        <f>IF('表格编辑 '!AB2381="","",'表格编辑 '!AB2381)</f>
        <v/>
      </c>
      <c r="AA2379" s="123" t="str">
        <f>IF('表格编辑 '!AC2381="","",'表格编辑 '!AC2381)</f>
        <v/>
      </c>
      <c r="AB2379" s="123" t="str">
        <f>IF('表格编辑 '!AD2381="","",'表格编辑 '!AD2381)</f>
        <v/>
      </c>
      <c r="AC2379" s="123" t="str">
        <f>IF('表格编辑 '!AE2381="","",'表格编辑 '!AE2381)</f>
        <v/>
      </c>
      <c r="AD2379" s="123">
        <f>IF('表格编辑 '!AF2381="","",'表格编辑 '!AF2381)</f>
        <v>120020</v>
      </c>
    </row>
    <row r="2380" spans="1:30">
      <c r="A2380" s="123">
        <f>IF('表格编辑 '!A2382="","",'表格编辑 '!A2382)</f>
        <v>80032</v>
      </c>
      <c r="B2380" s="123">
        <f>IF('表格编辑 '!B2382="","",'表格编辑 '!B2382)</f>
        <v>10110</v>
      </c>
      <c r="C2380" s="123">
        <f>IF('表格编辑 '!E2382="","",'表格编辑 '!E2382)</f>
        <v>20</v>
      </c>
      <c r="D2380" s="123" t="str">
        <f>IF('表格编辑 '!F2382="","",'表格编辑 '!F2382)</f>
        <v>AI_born_event(RECEIVER, ARG0, ARG1, ARG2, ARG3,ARG4)</v>
      </c>
      <c r="E2380" s="123" t="str">
        <f>IF('表格编辑 '!G2382="","",'表格编辑 '!G2382)</f>
        <v>AI_update_event(RECEIVER, ARG0, ARG1, ARG2, ARG3,ARG4)</v>
      </c>
      <c r="F2380" s="123" t="str">
        <f>IF('表格编辑 '!H2382="","",'表格编辑 '!H2382)</f>
        <v/>
      </c>
      <c r="G2380" s="123" t="str">
        <f>IF('表格编辑 '!I2382="","",'表格编辑 '!I2382)</f>
        <v/>
      </c>
      <c r="H2380" s="123" t="str">
        <f>IF('表格编辑 '!J2382="","",'表格编辑 '!J2382)</f>
        <v>test_deadth_event(RECEIVER, ARG0, ARG1, ARG2, ARG3,ARG4)</v>
      </c>
      <c r="I2380" s="123">
        <f>IF('表格编辑 '!K2382="","",'表格编辑 '!K2382)</f>
        <v>0</v>
      </c>
      <c r="J2380" s="123" t="str">
        <f>IF('表格编辑 '!L2382="","",'表格编辑 '!L2382)</f>
        <v/>
      </c>
      <c r="K2380" s="123" t="str">
        <f>IF('表格编辑 '!M2382="","",'表格编辑 '!M2382)</f>
        <v/>
      </c>
      <c r="L2380" s="123" t="str">
        <f>IF('表格编辑 '!N2382="","",'表格编辑 '!N2382)</f>
        <v/>
      </c>
      <c r="M2380" s="123" t="str">
        <f>IF('表格编辑 '!O2382="","",'表格编辑 '!O2382)</f>
        <v/>
      </c>
      <c r="N2380" s="123" t="str">
        <f>IF('表格编辑 '!P2382="","",'表格编辑 '!P2382)</f>
        <v/>
      </c>
      <c r="O2380" s="123" t="str">
        <f>IF('表格编辑 '!Q2382="","",'表格编辑 '!Q2382)</f>
        <v/>
      </c>
      <c r="P2380" s="123" t="str">
        <f>IF('表格编辑 '!R2382="","",'表格编辑 '!R2382)</f>
        <v/>
      </c>
      <c r="Q2380" s="123" t="str">
        <f>IF('表格编辑 '!S2382="","",'表格编辑 '!S2382)</f>
        <v/>
      </c>
      <c r="R2380" s="123" t="str">
        <f>IF('表格编辑 '!T2382="","",'表格编辑 '!T2382)</f>
        <v/>
      </c>
      <c r="S2380" s="123" t="str">
        <f>IF('表格编辑 '!U2382="","",'表格编辑 '!U2382)</f>
        <v/>
      </c>
      <c r="T2380" s="123" t="str">
        <f>IF('表格编辑 '!V2382="","",'表格编辑 '!V2382)</f>
        <v/>
      </c>
      <c r="U2380" s="123" t="str">
        <f>IF('表格编辑 '!W2382="","",'表格编辑 '!W2382)</f>
        <v/>
      </c>
      <c r="V2380" s="123" t="str">
        <f>IF('表格编辑 '!X2382="","",'表格编辑 '!X2382)</f>
        <v/>
      </c>
      <c r="W2380" s="123" t="str">
        <f>IF('表格编辑 '!Y2382="","",'表格编辑 '!Y2382)</f>
        <v/>
      </c>
      <c r="X2380" s="123" t="str">
        <f>IF('表格编辑 '!Z2382="","",'表格编辑 '!Z2382)</f>
        <v/>
      </c>
      <c r="Y2380" s="123" t="str">
        <f>IF('表格编辑 '!AA2382="","",'表格编辑 '!AA2382)</f>
        <v/>
      </c>
      <c r="Z2380" s="123" t="str">
        <f>IF('表格编辑 '!AB2382="","",'表格编辑 '!AB2382)</f>
        <v/>
      </c>
      <c r="AA2380" s="123" t="str">
        <f>IF('表格编辑 '!AC2382="","",'表格编辑 '!AC2382)</f>
        <v/>
      </c>
      <c r="AB2380" s="123" t="str">
        <f>IF('表格编辑 '!AD2382="","",'表格编辑 '!AD2382)</f>
        <v/>
      </c>
      <c r="AC2380" s="123" t="str">
        <f>IF('表格编辑 '!AE2382="","",'表格编辑 '!AE2382)</f>
        <v/>
      </c>
      <c r="AD2380" s="123">
        <f>IF('表格编辑 '!AF2382="","",'表格编辑 '!AF2382)</f>
        <v>120020</v>
      </c>
    </row>
    <row r="2381" spans="1:30">
      <c r="A2381" s="123">
        <f>IF('表格编辑 '!A2383="","",'表格编辑 '!A2383)</f>
        <v>80033</v>
      </c>
      <c r="B2381" s="123">
        <f>IF('表格编辑 '!B2383="","",'表格编辑 '!B2383)</f>
        <v>10121</v>
      </c>
      <c r="C2381" s="123">
        <f>IF('表格编辑 '!E2383="","",'表格编辑 '!E2383)</f>
        <v>20</v>
      </c>
      <c r="D2381" s="123" t="str">
        <f>IF('表格编辑 '!F2383="","",'表格编辑 '!F2383)</f>
        <v>AI_born_event(RECEIVER, ARG0, ARG1, ARG2, ARG3,ARG4)</v>
      </c>
      <c r="E2381" s="123" t="str">
        <f>IF('表格编辑 '!G2383="","",'表格编辑 '!G2383)</f>
        <v>AI_update_event(RECEIVER, ARG0, ARG1, ARG2, ARG3,ARG4)</v>
      </c>
      <c r="F2381" s="123" t="str">
        <f>IF('表格编辑 '!H2383="","",'表格编辑 '!H2383)</f>
        <v/>
      </c>
      <c r="G2381" s="123" t="str">
        <f>IF('表格编辑 '!I2383="","",'表格编辑 '!I2383)</f>
        <v/>
      </c>
      <c r="H2381" s="123" t="str">
        <f>IF('表格编辑 '!J2383="","",'表格编辑 '!J2383)</f>
        <v>test_deadth_event(RECEIVER, ARG0, ARG1, ARG2, ARG3,ARG4)</v>
      </c>
      <c r="I2381" s="123">
        <f>IF('表格编辑 '!K2383="","",'表格编辑 '!K2383)</f>
        <v>0</v>
      </c>
      <c r="J2381" s="123" t="str">
        <f>IF('表格编辑 '!L2383="","",'表格编辑 '!L2383)</f>
        <v/>
      </c>
      <c r="K2381" s="123" t="str">
        <f>IF('表格编辑 '!M2383="","",'表格编辑 '!M2383)</f>
        <v/>
      </c>
      <c r="L2381" s="123" t="str">
        <f>IF('表格编辑 '!N2383="","",'表格编辑 '!N2383)</f>
        <v/>
      </c>
      <c r="M2381" s="123" t="str">
        <f>IF('表格编辑 '!O2383="","",'表格编辑 '!O2383)</f>
        <v/>
      </c>
      <c r="N2381" s="123" t="str">
        <f>IF('表格编辑 '!P2383="","",'表格编辑 '!P2383)</f>
        <v/>
      </c>
      <c r="O2381" s="123" t="str">
        <f>IF('表格编辑 '!Q2383="","",'表格编辑 '!Q2383)</f>
        <v/>
      </c>
      <c r="P2381" s="123" t="str">
        <f>IF('表格编辑 '!R2383="","",'表格编辑 '!R2383)</f>
        <v/>
      </c>
      <c r="Q2381" s="123" t="str">
        <f>IF('表格编辑 '!S2383="","",'表格编辑 '!S2383)</f>
        <v/>
      </c>
      <c r="R2381" s="123" t="str">
        <f>IF('表格编辑 '!T2383="","",'表格编辑 '!T2383)</f>
        <v/>
      </c>
      <c r="S2381" s="123" t="str">
        <f>IF('表格编辑 '!U2383="","",'表格编辑 '!U2383)</f>
        <v/>
      </c>
      <c r="T2381" s="123" t="str">
        <f>IF('表格编辑 '!V2383="","",'表格编辑 '!V2383)</f>
        <v/>
      </c>
      <c r="U2381" s="123" t="str">
        <f>IF('表格编辑 '!W2383="","",'表格编辑 '!W2383)</f>
        <v/>
      </c>
      <c r="V2381" s="123" t="str">
        <f>IF('表格编辑 '!X2383="","",'表格编辑 '!X2383)</f>
        <v/>
      </c>
      <c r="W2381" s="123" t="str">
        <f>IF('表格编辑 '!Y2383="","",'表格编辑 '!Y2383)</f>
        <v/>
      </c>
      <c r="X2381" s="123" t="str">
        <f>IF('表格编辑 '!Z2383="","",'表格编辑 '!Z2383)</f>
        <v/>
      </c>
      <c r="Y2381" s="123" t="str">
        <f>IF('表格编辑 '!AA2383="","",'表格编辑 '!AA2383)</f>
        <v/>
      </c>
      <c r="Z2381" s="123" t="str">
        <f>IF('表格编辑 '!AB2383="","",'表格编辑 '!AB2383)</f>
        <v/>
      </c>
      <c r="AA2381" s="123" t="str">
        <f>IF('表格编辑 '!AC2383="","",'表格编辑 '!AC2383)</f>
        <v/>
      </c>
      <c r="AB2381" s="123" t="str">
        <f>IF('表格编辑 '!AD2383="","",'表格编辑 '!AD2383)</f>
        <v/>
      </c>
      <c r="AC2381" s="123" t="str">
        <f>IF('表格编辑 '!AE2383="","",'表格编辑 '!AE2383)</f>
        <v/>
      </c>
      <c r="AD2381" s="123">
        <f>IF('表格编辑 '!AF2383="","",'表格编辑 '!AF2383)</f>
        <v>120020</v>
      </c>
    </row>
    <row r="2382" spans="1:30">
      <c r="A2382" s="123">
        <f>IF('表格编辑 '!A2384="","",'表格编辑 '!A2384)</f>
        <v>80034</v>
      </c>
      <c r="B2382" s="123">
        <f>IF('表格编辑 '!B2384="","",'表格编辑 '!B2384)</f>
        <v>10140</v>
      </c>
      <c r="C2382" s="123">
        <f>IF('表格编辑 '!E2384="","",'表格编辑 '!E2384)</f>
        <v>20</v>
      </c>
      <c r="D2382" s="123" t="str">
        <f>IF('表格编辑 '!F2384="","",'表格编辑 '!F2384)</f>
        <v>AI_born_event(RECEIVER, ARG0, ARG1, ARG2, ARG3,ARG4)</v>
      </c>
      <c r="E2382" s="123" t="str">
        <f>IF('表格编辑 '!G2384="","",'表格编辑 '!G2384)</f>
        <v>AI_update_event(RECEIVER, ARG0, ARG1, ARG2, ARG3,ARG4)</v>
      </c>
      <c r="F2382" s="123" t="str">
        <f>IF('表格编辑 '!H2384="","",'表格编辑 '!H2384)</f>
        <v/>
      </c>
      <c r="G2382" s="123" t="str">
        <f>IF('表格编辑 '!I2384="","",'表格编辑 '!I2384)</f>
        <v/>
      </c>
      <c r="H2382" s="123" t="str">
        <f>IF('表格编辑 '!J2384="","",'表格编辑 '!J2384)</f>
        <v>test_deadth_event(RECEIVER, ARG0, ARG1, ARG2, ARG3,ARG4)</v>
      </c>
      <c r="I2382" s="123">
        <f>IF('表格编辑 '!K2384="","",'表格编辑 '!K2384)</f>
        <v>0</v>
      </c>
      <c r="J2382" s="123" t="str">
        <f>IF('表格编辑 '!L2384="","",'表格编辑 '!L2384)</f>
        <v/>
      </c>
      <c r="K2382" s="123" t="str">
        <f>IF('表格编辑 '!M2384="","",'表格编辑 '!M2384)</f>
        <v/>
      </c>
      <c r="L2382" s="123" t="str">
        <f>IF('表格编辑 '!N2384="","",'表格编辑 '!N2384)</f>
        <v/>
      </c>
      <c r="M2382" s="123" t="str">
        <f>IF('表格编辑 '!O2384="","",'表格编辑 '!O2384)</f>
        <v/>
      </c>
      <c r="N2382" s="123" t="str">
        <f>IF('表格编辑 '!P2384="","",'表格编辑 '!P2384)</f>
        <v/>
      </c>
      <c r="O2382" s="123" t="str">
        <f>IF('表格编辑 '!Q2384="","",'表格编辑 '!Q2384)</f>
        <v/>
      </c>
      <c r="P2382" s="123" t="str">
        <f>IF('表格编辑 '!R2384="","",'表格编辑 '!R2384)</f>
        <v/>
      </c>
      <c r="Q2382" s="123" t="str">
        <f>IF('表格编辑 '!S2384="","",'表格编辑 '!S2384)</f>
        <v/>
      </c>
      <c r="R2382" s="123" t="str">
        <f>IF('表格编辑 '!T2384="","",'表格编辑 '!T2384)</f>
        <v/>
      </c>
      <c r="S2382" s="123" t="str">
        <f>IF('表格编辑 '!U2384="","",'表格编辑 '!U2384)</f>
        <v/>
      </c>
      <c r="T2382" s="123" t="str">
        <f>IF('表格编辑 '!V2384="","",'表格编辑 '!V2384)</f>
        <v/>
      </c>
      <c r="U2382" s="123" t="str">
        <f>IF('表格编辑 '!W2384="","",'表格编辑 '!W2384)</f>
        <v/>
      </c>
      <c r="V2382" s="123" t="str">
        <f>IF('表格编辑 '!X2384="","",'表格编辑 '!X2384)</f>
        <v/>
      </c>
      <c r="W2382" s="123" t="str">
        <f>IF('表格编辑 '!Y2384="","",'表格编辑 '!Y2384)</f>
        <v/>
      </c>
      <c r="X2382" s="123" t="str">
        <f>IF('表格编辑 '!Z2384="","",'表格编辑 '!Z2384)</f>
        <v/>
      </c>
      <c r="Y2382" s="123" t="str">
        <f>IF('表格编辑 '!AA2384="","",'表格编辑 '!AA2384)</f>
        <v/>
      </c>
      <c r="Z2382" s="123" t="str">
        <f>IF('表格编辑 '!AB2384="","",'表格编辑 '!AB2384)</f>
        <v/>
      </c>
      <c r="AA2382" s="123" t="str">
        <f>IF('表格编辑 '!AC2384="","",'表格编辑 '!AC2384)</f>
        <v/>
      </c>
      <c r="AB2382" s="123" t="str">
        <f>IF('表格编辑 '!AD2384="","",'表格编辑 '!AD2384)</f>
        <v/>
      </c>
      <c r="AC2382" s="123" t="str">
        <f>IF('表格编辑 '!AE2384="","",'表格编辑 '!AE2384)</f>
        <v/>
      </c>
      <c r="AD2382" s="123">
        <f>IF('表格编辑 '!AF2384="","",'表格编辑 '!AF2384)</f>
        <v>120020</v>
      </c>
    </row>
    <row r="2383" spans="1:30">
      <c r="A2383" s="123">
        <f>IF('表格编辑 '!A2385="","",'表格编辑 '!A2385)</f>
        <v>80035</v>
      </c>
      <c r="B2383" s="123">
        <f>IF('表格编辑 '!B2385="","",'表格编辑 '!B2385)</f>
        <v>10107</v>
      </c>
      <c r="C2383" s="123">
        <f>IF('表格编辑 '!E2385="","",'表格编辑 '!E2385)</f>
        <v>20</v>
      </c>
      <c r="D2383" s="123" t="str">
        <f>IF('表格编辑 '!F2385="","",'表格编辑 '!F2385)</f>
        <v>AI_born_event(RECEIVER, ARG0, ARG1, ARG2, ARG3,ARG4)</v>
      </c>
      <c r="E2383" s="123" t="str">
        <f>IF('表格编辑 '!G2385="","",'表格编辑 '!G2385)</f>
        <v>AI_update_event(RECEIVER, ARG0, ARG1, ARG2, ARG3,ARG4)</v>
      </c>
      <c r="F2383" s="123" t="str">
        <f>IF('表格编辑 '!H2385="","",'表格编辑 '!H2385)</f>
        <v/>
      </c>
      <c r="G2383" s="123" t="str">
        <f>IF('表格编辑 '!I2385="","",'表格编辑 '!I2385)</f>
        <v/>
      </c>
      <c r="H2383" s="123" t="str">
        <f>IF('表格编辑 '!J2385="","",'表格编辑 '!J2385)</f>
        <v>test_deadth_event(RECEIVER, ARG0, ARG1, ARG2, ARG3,ARG4)</v>
      </c>
      <c r="I2383" s="123">
        <f>IF('表格编辑 '!K2385="","",'表格编辑 '!K2385)</f>
        <v>0</v>
      </c>
      <c r="J2383" s="123" t="str">
        <f>IF('表格编辑 '!L2385="","",'表格编辑 '!L2385)</f>
        <v/>
      </c>
      <c r="K2383" s="123" t="str">
        <f>IF('表格编辑 '!M2385="","",'表格编辑 '!M2385)</f>
        <v/>
      </c>
      <c r="L2383" s="123" t="str">
        <f>IF('表格编辑 '!N2385="","",'表格编辑 '!N2385)</f>
        <v/>
      </c>
      <c r="M2383" s="123" t="str">
        <f>IF('表格编辑 '!O2385="","",'表格编辑 '!O2385)</f>
        <v/>
      </c>
      <c r="N2383" s="123" t="str">
        <f>IF('表格编辑 '!P2385="","",'表格编辑 '!P2385)</f>
        <v/>
      </c>
      <c r="O2383" s="123" t="str">
        <f>IF('表格编辑 '!Q2385="","",'表格编辑 '!Q2385)</f>
        <v/>
      </c>
      <c r="P2383" s="123" t="str">
        <f>IF('表格编辑 '!R2385="","",'表格编辑 '!R2385)</f>
        <v/>
      </c>
      <c r="Q2383" s="123" t="str">
        <f>IF('表格编辑 '!S2385="","",'表格编辑 '!S2385)</f>
        <v/>
      </c>
      <c r="R2383" s="123" t="str">
        <f>IF('表格编辑 '!T2385="","",'表格编辑 '!T2385)</f>
        <v/>
      </c>
      <c r="S2383" s="123" t="str">
        <f>IF('表格编辑 '!U2385="","",'表格编辑 '!U2385)</f>
        <v/>
      </c>
      <c r="T2383" s="123" t="str">
        <f>IF('表格编辑 '!V2385="","",'表格编辑 '!V2385)</f>
        <v/>
      </c>
      <c r="U2383" s="123" t="str">
        <f>IF('表格编辑 '!W2385="","",'表格编辑 '!W2385)</f>
        <v/>
      </c>
      <c r="V2383" s="123" t="str">
        <f>IF('表格编辑 '!X2385="","",'表格编辑 '!X2385)</f>
        <v/>
      </c>
      <c r="W2383" s="123" t="str">
        <f>IF('表格编辑 '!Y2385="","",'表格编辑 '!Y2385)</f>
        <v/>
      </c>
      <c r="X2383" s="123" t="str">
        <f>IF('表格编辑 '!Z2385="","",'表格编辑 '!Z2385)</f>
        <v/>
      </c>
      <c r="Y2383" s="123" t="str">
        <f>IF('表格编辑 '!AA2385="","",'表格编辑 '!AA2385)</f>
        <v/>
      </c>
      <c r="Z2383" s="123" t="str">
        <f>IF('表格编辑 '!AB2385="","",'表格编辑 '!AB2385)</f>
        <v/>
      </c>
      <c r="AA2383" s="123" t="str">
        <f>IF('表格编辑 '!AC2385="","",'表格编辑 '!AC2385)</f>
        <v/>
      </c>
      <c r="AB2383" s="123" t="str">
        <f>IF('表格编辑 '!AD2385="","",'表格编辑 '!AD2385)</f>
        <v/>
      </c>
      <c r="AC2383" s="123" t="str">
        <f>IF('表格编辑 '!AE2385="","",'表格编辑 '!AE2385)</f>
        <v/>
      </c>
      <c r="AD2383" s="123">
        <f>IF('表格编辑 '!AF2385="","",'表格编辑 '!AF2385)</f>
        <v>120020</v>
      </c>
    </row>
    <row r="2384" spans="1:30">
      <c r="A2384" s="123">
        <f>IF('表格编辑 '!A2386="","",'表格编辑 '!A2386)</f>
        <v>80036</v>
      </c>
      <c r="B2384" s="123">
        <f>IF('表格编辑 '!B2386="","",'表格编辑 '!B2386)</f>
        <v>10088</v>
      </c>
      <c r="C2384" s="123">
        <f>IF('表格编辑 '!E2386="","",'表格编辑 '!E2386)</f>
        <v>20</v>
      </c>
      <c r="D2384" s="123" t="str">
        <f>IF('表格编辑 '!F2386="","",'表格编辑 '!F2386)</f>
        <v>AI_born_event(RECEIVER, ARG0, ARG1, ARG2, ARG3,ARG4)</v>
      </c>
      <c r="E2384" s="123" t="str">
        <f>IF('表格编辑 '!G2386="","",'表格编辑 '!G2386)</f>
        <v>AI_update_event(RECEIVER, ARG0, ARG1, ARG2, ARG3,ARG4)</v>
      </c>
      <c r="F2384" s="123" t="str">
        <f>IF('表格编辑 '!H2386="","",'表格编辑 '!H2386)</f>
        <v/>
      </c>
      <c r="G2384" s="123" t="str">
        <f>IF('表格编辑 '!I2386="","",'表格编辑 '!I2386)</f>
        <v/>
      </c>
      <c r="H2384" s="123" t="str">
        <f>IF('表格编辑 '!J2386="","",'表格编辑 '!J2386)</f>
        <v>test_deadth_event(RECEIVER, ARG0, ARG1, ARG2, ARG3,ARG4)</v>
      </c>
      <c r="I2384" s="123">
        <f>IF('表格编辑 '!K2386="","",'表格编辑 '!K2386)</f>
        <v>0</v>
      </c>
      <c r="J2384" s="123" t="str">
        <f>IF('表格编辑 '!L2386="","",'表格编辑 '!L2386)</f>
        <v/>
      </c>
      <c r="K2384" s="123" t="str">
        <f>IF('表格编辑 '!M2386="","",'表格编辑 '!M2386)</f>
        <v/>
      </c>
      <c r="L2384" s="123" t="str">
        <f>IF('表格编辑 '!N2386="","",'表格编辑 '!N2386)</f>
        <v/>
      </c>
      <c r="M2384" s="123" t="str">
        <f>IF('表格编辑 '!O2386="","",'表格编辑 '!O2386)</f>
        <v/>
      </c>
      <c r="N2384" s="123" t="str">
        <f>IF('表格编辑 '!P2386="","",'表格编辑 '!P2386)</f>
        <v/>
      </c>
      <c r="O2384" s="123" t="str">
        <f>IF('表格编辑 '!Q2386="","",'表格编辑 '!Q2386)</f>
        <v/>
      </c>
      <c r="P2384" s="123" t="str">
        <f>IF('表格编辑 '!R2386="","",'表格编辑 '!R2386)</f>
        <v/>
      </c>
      <c r="Q2384" s="123" t="str">
        <f>IF('表格编辑 '!S2386="","",'表格编辑 '!S2386)</f>
        <v/>
      </c>
      <c r="R2384" s="123" t="str">
        <f>IF('表格编辑 '!T2386="","",'表格编辑 '!T2386)</f>
        <v/>
      </c>
      <c r="S2384" s="123" t="str">
        <f>IF('表格编辑 '!U2386="","",'表格编辑 '!U2386)</f>
        <v/>
      </c>
      <c r="T2384" s="123" t="str">
        <f>IF('表格编辑 '!V2386="","",'表格编辑 '!V2386)</f>
        <v/>
      </c>
      <c r="U2384" s="123" t="str">
        <f>IF('表格编辑 '!W2386="","",'表格编辑 '!W2386)</f>
        <v/>
      </c>
      <c r="V2384" s="123" t="str">
        <f>IF('表格编辑 '!X2386="","",'表格编辑 '!X2386)</f>
        <v/>
      </c>
      <c r="W2384" s="123" t="str">
        <f>IF('表格编辑 '!Y2386="","",'表格编辑 '!Y2386)</f>
        <v/>
      </c>
      <c r="X2384" s="123" t="str">
        <f>IF('表格编辑 '!Z2386="","",'表格编辑 '!Z2386)</f>
        <v/>
      </c>
      <c r="Y2384" s="123" t="str">
        <f>IF('表格编辑 '!AA2386="","",'表格编辑 '!AA2386)</f>
        <v/>
      </c>
      <c r="Z2384" s="123" t="str">
        <f>IF('表格编辑 '!AB2386="","",'表格编辑 '!AB2386)</f>
        <v/>
      </c>
      <c r="AA2384" s="123" t="str">
        <f>IF('表格编辑 '!AC2386="","",'表格编辑 '!AC2386)</f>
        <v/>
      </c>
      <c r="AB2384" s="123" t="str">
        <f>IF('表格编辑 '!AD2386="","",'表格编辑 '!AD2386)</f>
        <v/>
      </c>
      <c r="AC2384" s="123" t="str">
        <f>IF('表格编辑 '!AE2386="","",'表格编辑 '!AE2386)</f>
        <v/>
      </c>
      <c r="AD2384" s="123">
        <f>IF('表格编辑 '!AF2386="","",'表格编辑 '!AF2386)</f>
        <v>120020</v>
      </c>
    </row>
    <row r="2385" spans="1:30">
      <c r="A2385" s="123">
        <f>IF('表格编辑 '!A2387="","",'表格编辑 '!A2387)</f>
        <v>80037</v>
      </c>
      <c r="B2385" s="123">
        <f>IF('表格编辑 '!B2387="","",'表格编辑 '!B2387)</f>
        <v>10011</v>
      </c>
      <c r="C2385" s="123">
        <f>IF('表格编辑 '!E2387="","",'表格编辑 '!E2387)</f>
        <v>20</v>
      </c>
      <c r="D2385" s="123" t="str">
        <f>IF('表格编辑 '!F2387="","",'表格编辑 '!F2387)</f>
        <v>AI_born_event(RECEIVER, ARG0, ARG1, ARG2, ARG3,ARG4)</v>
      </c>
      <c r="E2385" s="123" t="str">
        <f>IF('表格编辑 '!G2387="","",'表格编辑 '!G2387)</f>
        <v>AI_update_event(RECEIVER, ARG0, ARG1, ARG2, ARG3,ARG4)</v>
      </c>
      <c r="F2385" s="123" t="str">
        <f>IF('表格编辑 '!H2387="","",'表格编辑 '!H2387)</f>
        <v/>
      </c>
      <c r="G2385" s="123" t="str">
        <f>IF('表格编辑 '!I2387="","",'表格编辑 '!I2387)</f>
        <v/>
      </c>
      <c r="H2385" s="123" t="str">
        <f>IF('表格编辑 '!J2387="","",'表格编辑 '!J2387)</f>
        <v>test_deadth_event(RECEIVER, ARG0, ARG1, ARG2, ARG3,ARG4)</v>
      </c>
      <c r="I2385" s="123">
        <f>IF('表格编辑 '!K2387="","",'表格编辑 '!K2387)</f>
        <v>0</v>
      </c>
      <c r="J2385" s="123" t="str">
        <f>IF('表格编辑 '!L2387="","",'表格编辑 '!L2387)</f>
        <v/>
      </c>
      <c r="K2385" s="123" t="str">
        <f>IF('表格编辑 '!M2387="","",'表格编辑 '!M2387)</f>
        <v/>
      </c>
      <c r="L2385" s="123" t="str">
        <f>IF('表格编辑 '!N2387="","",'表格编辑 '!N2387)</f>
        <v/>
      </c>
      <c r="M2385" s="123" t="str">
        <f>IF('表格编辑 '!O2387="","",'表格编辑 '!O2387)</f>
        <v/>
      </c>
      <c r="N2385" s="123" t="str">
        <f>IF('表格编辑 '!P2387="","",'表格编辑 '!P2387)</f>
        <v/>
      </c>
      <c r="O2385" s="123" t="str">
        <f>IF('表格编辑 '!Q2387="","",'表格编辑 '!Q2387)</f>
        <v/>
      </c>
      <c r="P2385" s="123" t="str">
        <f>IF('表格编辑 '!R2387="","",'表格编辑 '!R2387)</f>
        <v/>
      </c>
      <c r="Q2385" s="123" t="str">
        <f>IF('表格编辑 '!S2387="","",'表格编辑 '!S2387)</f>
        <v/>
      </c>
      <c r="R2385" s="123" t="str">
        <f>IF('表格编辑 '!T2387="","",'表格编辑 '!T2387)</f>
        <v/>
      </c>
      <c r="S2385" s="123" t="str">
        <f>IF('表格编辑 '!U2387="","",'表格编辑 '!U2387)</f>
        <v/>
      </c>
      <c r="T2385" s="123" t="str">
        <f>IF('表格编辑 '!V2387="","",'表格编辑 '!V2387)</f>
        <v/>
      </c>
      <c r="U2385" s="123" t="str">
        <f>IF('表格编辑 '!W2387="","",'表格编辑 '!W2387)</f>
        <v/>
      </c>
      <c r="V2385" s="123" t="str">
        <f>IF('表格编辑 '!X2387="","",'表格编辑 '!X2387)</f>
        <v/>
      </c>
      <c r="W2385" s="123" t="str">
        <f>IF('表格编辑 '!Y2387="","",'表格编辑 '!Y2387)</f>
        <v/>
      </c>
      <c r="X2385" s="123" t="str">
        <f>IF('表格编辑 '!Z2387="","",'表格编辑 '!Z2387)</f>
        <v/>
      </c>
      <c r="Y2385" s="123" t="str">
        <f>IF('表格编辑 '!AA2387="","",'表格编辑 '!AA2387)</f>
        <v/>
      </c>
      <c r="Z2385" s="123" t="str">
        <f>IF('表格编辑 '!AB2387="","",'表格编辑 '!AB2387)</f>
        <v/>
      </c>
      <c r="AA2385" s="123" t="str">
        <f>IF('表格编辑 '!AC2387="","",'表格编辑 '!AC2387)</f>
        <v/>
      </c>
      <c r="AB2385" s="123" t="str">
        <f>IF('表格编辑 '!AD2387="","",'表格编辑 '!AD2387)</f>
        <v/>
      </c>
      <c r="AC2385" s="123" t="str">
        <f>IF('表格编辑 '!AE2387="","",'表格编辑 '!AE2387)</f>
        <v/>
      </c>
      <c r="AD2385" s="123">
        <f>IF('表格编辑 '!AF2387="","",'表格编辑 '!AF2387)</f>
        <v>120020</v>
      </c>
    </row>
    <row r="2386" spans="1:30">
      <c r="A2386" s="123">
        <f>IF('表格编辑 '!A2388="","",'表格编辑 '!A2388)</f>
        <v>80038</v>
      </c>
      <c r="B2386" s="123">
        <f>IF('表格编辑 '!B2388="","",'表格编辑 '!B2388)</f>
        <v>10030</v>
      </c>
      <c r="C2386" s="123">
        <f>IF('表格编辑 '!E2388="","",'表格编辑 '!E2388)</f>
        <v>20</v>
      </c>
      <c r="D2386" s="123" t="str">
        <f>IF('表格编辑 '!F2388="","",'表格编辑 '!F2388)</f>
        <v>AI_born_event(RECEIVER, ARG0, ARG1, ARG2, ARG3,ARG4)</v>
      </c>
      <c r="E2386" s="123" t="str">
        <f>IF('表格编辑 '!G2388="","",'表格编辑 '!G2388)</f>
        <v>AI_update_event(RECEIVER, ARG0, ARG1, ARG2, ARG3,ARG4)</v>
      </c>
      <c r="F2386" s="123" t="str">
        <f>IF('表格编辑 '!H2388="","",'表格编辑 '!H2388)</f>
        <v/>
      </c>
      <c r="G2386" s="123" t="str">
        <f>IF('表格编辑 '!I2388="","",'表格编辑 '!I2388)</f>
        <v/>
      </c>
      <c r="H2386" s="123" t="str">
        <f>IF('表格编辑 '!J2388="","",'表格编辑 '!J2388)</f>
        <v>test_deadth_event(RECEIVER, ARG0, ARG1, ARG2, ARG3,ARG4)</v>
      </c>
      <c r="I2386" s="123">
        <f>IF('表格编辑 '!K2388="","",'表格编辑 '!K2388)</f>
        <v>0</v>
      </c>
      <c r="J2386" s="123" t="str">
        <f>IF('表格编辑 '!L2388="","",'表格编辑 '!L2388)</f>
        <v/>
      </c>
      <c r="K2386" s="123" t="str">
        <f>IF('表格编辑 '!M2388="","",'表格编辑 '!M2388)</f>
        <v/>
      </c>
      <c r="L2386" s="123" t="str">
        <f>IF('表格编辑 '!N2388="","",'表格编辑 '!N2388)</f>
        <v/>
      </c>
      <c r="M2386" s="123" t="str">
        <f>IF('表格编辑 '!O2388="","",'表格编辑 '!O2388)</f>
        <v/>
      </c>
      <c r="N2386" s="123" t="str">
        <f>IF('表格编辑 '!P2388="","",'表格编辑 '!P2388)</f>
        <v/>
      </c>
      <c r="O2386" s="123" t="str">
        <f>IF('表格编辑 '!Q2388="","",'表格编辑 '!Q2388)</f>
        <v/>
      </c>
      <c r="P2386" s="123" t="str">
        <f>IF('表格编辑 '!R2388="","",'表格编辑 '!R2388)</f>
        <v/>
      </c>
      <c r="Q2386" s="123" t="str">
        <f>IF('表格编辑 '!S2388="","",'表格编辑 '!S2388)</f>
        <v/>
      </c>
      <c r="R2386" s="123" t="str">
        <f>IF('表格编辑 '!T2388="","",'表格编辑 '!T2388)</f>
        <v/>
      </c>
      <c r="S2386" s="123" t="str">
        <f>IF('表格编辑 '!U2388="","",'表格编辑 '!U2388)</f>
        <v/>
      </c>
      <c r="T2386" s="123" t="str">
        <f>IF('表格编辑 '!V2388="","",'表格编辑 '!V2388)</f>
        <v/>
      </c>
      <c r="U2386" s="123" t="str">
        <f>IF('表格编辑 '!W2388="","",'表格编辑 '!W2388)</f>
        <v/>
      </c>
      <c r="V2386" s="123" t="str">
        <f>IF('表格编辑 '!X2388="","",'表格编辑 '!X2388)</f>
        <v/>
      </c>
      <c r="W2386" s="123" t="str">
        <f>IF('表格编辑 '!Y2388="","",'表格编辑 '!Y2388)</f>
        <v/>
      </c>
      <c r="X2386" s="123" t="str">
        <f>IF('表格编辑 '!Z2388="","",'表格编辑 '!Z2388)</f>
        <v/>
      </c>
      <c r="Y2386" s="123" t="str">
        <f>IF('表格编辑 '!AA2388="","",'表格编辑 '!AA2388)</f>
        <v/>
      </c>
      <c r="Z2386" s="123" t="str">
        <f>IF('表格编辑 '!AB2388="","",'表格编辑 '!AB2388)</f>
        <v/>
      </c>
      <c r="AA2386" s="123" t="str">
        <f>IF('表格编辑 '!AC2388="","",'表格编辑 '!AC2388)</f>
        <v/>
      </c>
      <c r="AB2386" s="123" t="str">
        <f>IF('表格编辑 '!AD2388="","",'表格编辑 '!AD2388)</f>
        <v/>
      </c>
      <c r="AC2386" s="123" t="str">
        <f>IF('表格编辑 '!AE2388="","",'表格编辑 '!AE2388)</f>
        <v/>
      </c>
      <c r="AD2386" s="123">
        <f>IF('表格编辑 '!AF2388="","",'表格编辑 '!AF2388)</f>
        <v>120020</v>
      </c>
    </row>
    <row r="2387" spans="1:30">
      <c r="A2387" s="123">
        <f>IF('表格编辑 '!A2389="","",'表格编辑 '!A2389)</f>
        <v>80039</v>
      </c>
      <c r="B2387" s="123">
        <f>IF('表格编辑 '!B2389="","",'表格编辑 '!B2389)</f>
        <v>10133</v>
      </c>
      <c r="C2387" s="123">
        <f>IF('表格编辑 '!E2389="","",'表格编辑 '!E2389)</f>
        <v>20</v>
      </c>
      <c r="D2387" s="123" t="str">
        <f>IF('表格编辑 '!F2389="","",'表格编辑 '!F2389)</f>
        <v>AI_born_event(RECEIVER, ARG0, ARG1, ARG2, ARG3,ARG4)</v>
      </c>
      <c r="E2387" s="123" t="str">
        <f>IF('表格编辑 '!G2389="","",'表格编辑 '!G2389)</f>
        <v>AI_update_event(RECEIVER, ARG0, ARG1, ARG2, ARG3,ARG4)</v>
      </c>
      <c r="F2387" s="123" t="str">
        <f>IF('表格编辑 '!H2389="","",'表格编辑 '!H2389)</f>
        <v/>
      </c>
      <c r="G2387" s="123" t="str">
        <f>IF('表格编辑 '!I2389="","",'表格编辑 '!I2389)</f>
        <v/>
      </c>
      <c r="H2387" s="123" t="str">
        <f>IF('表格编辑 '!J2389="","",'表格编辑 '!J2389)</f>
        <v>test_deadth_event(RECEIVER, ARG0, ARG1, ARG2, ARG3,ARG4)</v>
      </c>
      <c r="I2387" s="123">
        <f>IF('表格编辑 '!K2389="","",'表格编辑 '!K2389)</f>
        <v>0</v>
      </c>
      <c r="J2387" s="123" t="str">
        <f>IF('表格编辑 '!L2389="","",'表格编辑 '!L2389)</f>
        <v/>
      </c>
      <c r="K2387" s="123" t="str">
        <f>IF('表格编辑 '!M2389="","",'表格编辑 '!M2389)</f>
        <v/>
      </c>
      <c r="L2387" s="123" t="str">
        <f>IF('表格编辑 '!N2389="","",'表格编辑 '!N2389)</f>
        <v/>
      </c>
      <c r="M2387" s="123" t="str">
        <f>IF('表格编辑 '!O2389="","",'表格编辑 '!O2389)</f>
        <v/>
      </c>
      <c r="N2387" s="123" t="str">
        <f>IF('表格编辑 '!P2389="","",'表格编辑 '!P2389)</f>
        <v/>
      </c>
      <c r="O2387" s="123" t="str">
        <f>IF('表格编辑 '!Q2389="","",'表格编辑 '!Q2389)</f>
        <v/>
      </c>
      <c r="P2387" s="123" t="str">
        <f>IF('表格编辑 '!R2389="","",'表格编辑 '!R2389)</f>
        <v/>
      </c>
      <c r="Q2387" s="123" t="str">
        <f>IF('表格编辑 '!S2389="","",'表格编辑 '!S2389)</f>
        <v/>
      </c>
      <c r="R2387" s="123" t="str">
        <f>IF('表格编辑 '!T2389="","",'表格编辑 '!T2389)</f>
        <v/>
      </c>
      <c r="S2387" s="123" t="str">
        <f>IF('表格编辑 '!U2389="","",'表格编辑 '!U2389)</f>
        <v/>
      </c>
      <c r="T2387" s="123" t="str">
        <f>IF('表格编辑 '!V2389="","",'表格编辑 '!V2389)</f>
        <v/>
      </c>
      <c r="U2387" s="123" t="str">
        <f>IF('表格编辑 '!W2389="","",'表格编辑 '!W2389)</f>
        <v/>
      </c>
      <c r="V2387" s="123" t="str">
        <f>IF('表格编辑 '!X2389="","",'表格编辑 '!X2389)</f>
        <v/>
      </c>
      <c r="W2387" s="123" t="str">
        <f>IF('表格编辑 '!Y2389="","",'表格编辑 '!Y2389)</f>
        <v/>
      </c>
      <c r="X2387" s="123" t="str">
        <f>IF('表格编辑 '!Z2389="","",'表格编辑 '!Z2389)</f>
        <v/>
      </c>
      <c r="Y2387" s="123" t="str">
        <f>IF('表格编辑 '!AA2389="","",'表格编辑 '!AA2389)</f>
        <v/>
      </c>
      <c r="Z2387" s="123" t="str">
        <f>IF('表格编辑 '!AB2389="","",'表格编辑 '!AB2389)</f>
        <v/>
      </c>
      <c r="AA2387" s="123" t="str">
        <f>IF('表格编辑 '!AC2389="","",'表格编辑 '!AC2389)</f>
        <v/>
      </c>
      <c r="AB2387" s="123" t="str">
        <f>IF('表格编辑 '!AD2389="","",'表格编辑 '!AD2389)</f>
        <v/>
      </c>
      <c r="AC2387" s="123" t="str">
        <f>IF('表格编辑 '!AE2389="","",'表格编辑 '!AE2389)</f>
        <v/>
      </c>
      <c r="AD2387" s="123">
        <f>IF('表格编辑 '!AF2389="","",'表格编辑 '!AF2389)</f>
        <v>120020</v>
      </c>
    </row>
    <row r="2388" spans="1:30">
      <c r="A2388" s="123">
        <f>IF('表格编辑 '!A2390="","",'表格编辑 '!A2390)</f>
        <v>80040</v>
      </c>
      <c r="B2388" s="123">
        <f>IF('表格编辑 '!B2390="","",'表格编辑 '!B2390)</f>
        <v>10114</v>
      </c>
      <c r="C2388" s="123">
        <f>IF('表格编辑 '!E2390="","",'表格编辑 '!E2390)</f>
        <v>20</v>
      </c>
      <c r="D2388" s="123" t="str">
        <f>IF('表格编辑 '!F2390="","",'表格编辑 '!F2390)</f>
        <v>AI_born_event(RECEIVER, ARG0, ARG1, ARG2, ARG3,ARG4)</v>
      </c>
      <c r="E2388" s="123" t="str">
        <f>IF('表格编辑 '!G2390="","",'表格编辑 '!G2390)</f>
        <v>AI_update_event(RECEIVER, ARG0, ARG1, ARG2, ARG3,ARG4)</v>
      </c>
      <c r="F2388" s="123" t="str">
        <f>IF('表格编辑 '!H2390="","",'表格编辑 '!H2390)</f>
        <v/>
      </c>
      <c r="G2388" s="123" t="str">
        <f>IF('表格编辑 '!I2390="","",'表格编辑 '!I2390)</f>
        <v/>
      </c>
      <c r="H2388" s="123" t="str">
        <f>IF('表格编辑 '!J2390="","",'表格编辑 '!J2390)</f>
        <v>test_deadth_event(RECEIVER, ARG0, ARG1, ARG2, ARG3,ARG4)</v>
      </c>
      <c r="I2388" s="123">
        <f>IF('表格编辑 '!K2390="","",'表格编辑 '!K2390)</f>
        <v>0</v>
      </c>
      <c r="J2388" s="123" t="str">
        <f>IF('表格编辑 '!L2390="","",'表格编辑 '!L2390)</f>
        <v/>
      </c>
      <c r="K2388" s="123" t="str">
        <f>IF('表格编辑 '!M2390="","",'表格编辑 '!M2390)</f>
        <v/>
      </c>
      <c r="L2388" s="123" t="str">
        <f>IF('表格编辑 '!N2390="","",'表格编辑 '!N2390)</f>
        <v/>
      </c>
      <c r="M2388" s="123" t="str">
        <f>IF('表格编辑 '!O2390="","",'表格编辑 '!O2390)</f>
        <v/>
      </c>
      <c r="N2388" s="123" t="str">
        <f>IF('表格编辑 '!P2390="","",'表格编辑 '!P2390)</f>
        <v/>
      </c>
      <c r="O2388" s="123" t="str">
        <f>IF('表格编辑 '!Q2390="","",'表格编辑 '!Q2390)</f>
        <v/>
      </c>
      <c r="P2388" s="123" t="str">
        <f>IF('表格编辑 '!R2390="","",'表格编辑 '!R2390)</f>
        <v/>
      </c>
      <c r="Q2388" s="123" t="str">
        <f>IF('表格编辑 '!S2390="","",'表格编辑 '!S2390)</f>
        <v/>
      </c>
      <c r="R2388" s="123" t="str">
        <f>IF('表格编辑 '!T2390="","",'表格编辑 '!T2390)</f>
        <v/>
      </c>
      <c r="S2388" s="123" t="str">
        <f>IF('表格编辑 '!U2390="","",'表格编辑 '!U2390)</f>
        <v/>
      </c>
      <c r="T2388" s="123" t="str">
        <f>IF('表格编辑 '!V2390="","",'表格编辑 '!V2390)</f>
        <v/>
      </c>
      <c r="U2388" s="123" t="str">
        <f>IF('表格编辑 '!W2390="","",'表格编辑 '!W2390)</f>
        <v/>
      </c>
      <c r="V2388" s="123" t="str">
        <f>IF('表格编辑 '!X2390="","",'表格编辑 '!X2390)</f>
        <v/>
      </c>
      <c r="W2388" s="123" t="str">
        <f>IF('表格编辑 '!Y2390="","",'表格编辑 '!Y2390)</f>
        <v/>
      </c>
      <c r="X2388" s="123" t="str">
        <f>IF('表格编辑 '!Z2390="","",'表格编辑 '!Z2390)</f>
        <v/>
      </c>
      <c r="Y2388" s="123" t="str">
        <f>IF('表格编辑 '!AA2390="","",'表格编辑 '!AA2390)</f>
        <v/>
      </c>
      <c r="Z2388" s="123" t="str">
        <f>IF('表格编辑 '!AB2390="","",'表格编辑 '!AB2390)</f>
        <v/>
      </c>
      <c r="AA2388" s="123" t="str">
        <f>IF('表格编辑 '!AC2390="","",'表格编辑 '!AC2390)</f>
        <v/>
      </c>
      <c r="AB2388" s="123" t="str">
        <f>IF('表格编辑 '!AD2390="","",'表格编辑 '!AD2390)</f>
        <v/>
      </c>
      <c r="AC2388" s="123" t="str">
        <f>IF('表格编辑 '!AE2390="","",'表格编辑 '!AE2390)</f>
        <v/>
      </c>
      <c r="AD2388" s="123">
        <f>IF('表格编辑 '!AF2390="","",'表格编辑 '!AF2390)</f>
        <v>120020</v>
      </c>
    </row>
    <row r="2389" spans="1:30">
      <c r="A2389" s="123">
        <f>IF('表格编辑 '!A2391="","",'表格编辑 '!A2391)</f>
        <v>80041</v>
      </c>
      <c r="B2389" s="123">
        <f>IF('表格编辑 '!B2391="","",'表格编辑 '!B2391)</f>
        <v>10027</v>
      </c>
      <c r="C2389" s="123">
        <f>IF('表格编辑 '!E2391="","",'表格编辑 '!E2391)</f>
        <v>20</v>
      </c>
      <c r="D2389" s="123" t="str">
        <f>IF('表格编辑 '!F2391="","",'表格编辑 '!F2391)</f>
        <v>AI_born_event(RECEIVER, ARG0, ARG1, ARG2, ARG3,ARG4)</v>
      </c>
      <c r="E2389" s="123" t="str">
        <f>IF('表格编辑 '!G2391="","",'表格编辑 '!G2391)</f>
        <v>AI_update_event(RECEIVER, ARG0, ARG1, ARG2, ARG3,ARG4)</v>
      </c>
      <c r="F2389" s="123" t="str">
        <f>IF('表格编辑 '!H2391="","",'表格编辑 '!H2391)</f>
        <v/>
      </c>
      <c r="G2389" s="123" t="str">
        <f>IF('表格编辑 '!I2391="","",'表格编辑 '!I2391)</f>
        <v/>
      </c>
      <c r="H2389" s="123" t="str">
        <f>IF('表格编辑 '!J2391="","",'表格编辑 '!J2391)</f>
        <v>test_deadth_event(RECEIVER, ARG0, ARG1, ARG2, ARG3,ARG4)</v>
      </c>
      <c r="I2389" s="123">
        <f>IF('表格编辑 '!K2391="","",'表格编辑 '!K2391)</f>
        <v>0</v>
      </c>
      <c r="J2389" s="123" t="str">
        <f>IF('表格编辑 '!L2391="","",'表格编辑 '!L2391)</f>
        <v/>
      </c>
      <c r="K2389" s="123" t="str">
        <f>IF('表格编辑 '!M2391="","",'表格编辑 '!M2391)</f>
        <v/>
      </c>
      <c r="L2389" s="123" t="str">
        <f>IF('表格编辑 '!N2391="","",'表格编辑 '!N2391)</f>
        <v/>
      </c>
      <c r="M2389" s="123" t="str">
        <f>IF('表格编辑 '!O2391="","",'表格编辑 '!O2391)</f>
        <v/>
      </c>
      <c r="N2389" s="123" t="str">
        <f>IF('表格编辑 '!P2391="","",'表格编辑 '!P2391)</f>
        <v/>
      </c>
      <c r="O2389" s="123" t="str">
        <f>IF('表格编辑 '!Q2391="","",'表格编辑 '!Q2391)</f>
        <v/>
      </c>
      <c r="P2389" s="123" t="str">
        <f>IF('表格编辑 '!R2391="","",'表格编辑 '!R2391)</f>
        <v/>
      </c>
      <c r="Q2389" s="123" t="str">
        <f>IF('表格编辑 '!S2391="","",'表格编辑 '!S2391)</f>
        <v/>
      </c>
      <c r="R2389" s="123" t="str">
        <f>IF('表格编辑 '!T2391="","",'表格编辑 '!T2391)</f>
        <v/>
      </c>
      <c r="S2389" s="123" t="str">
        <f>IF('表格编辑 '!U2391="","",'表格编辑 '!U2391)</f>
        <v/>
      </c>
      <c r="T2389" s="123" t="str">
        <f>IF('表格编辑 '!V2391="","",'表格编辑 '!V2391)</f>
        <v/>
      </c>
      <c r="U2389" s="123" t="str">
        <f>IF('表格编辑 '!W2391="","",'表格编辑 '!W2391)</f>
        <v/>
      </c>
      <c r="V2389" s="123" t="str">
        <f>IF('表格编辑 '!X2391="","",'表格编辑 '!X2391)</f>
        <v/>
      </c>
      <c r="W2389" s="123" t="str">
        <f>IF('表格编辑 '!Y2391="","",'表格编辑 '!Y2391)</f>
        <v/>
      </c>
      <c r="X2389" s="123" t="str">
        <f>IF('表格编辑 '!Z2391="","",'表格编辑 '!Z2391)</f>
        <v/>
      </c>
      <c r="Y2389" s="123" t="str">
        <f>IF('表格编辑 '!AA2391="","",'表格编辑 '!AA2391)</f>
        <v/>
      </c>
      <c r="Z2389" s="123" t="str">
        <f>IF('表格编辑 '!AB2391="","",'表格编辑 '!AB2391)</f>
        <v/>
      </c>
      <c r="AA2389" s="123" t="str">
        <f>IF('表格编辑 '!AC2391="","",'表格编辑 '!AC2391)</f>
        <v/>
      </c>
      <c r="AB2389" s="123" t="str">
        <f>IF('表格编辑 '!AD2391="","",'表格编辑 '!AD2391)</f>
        <v/>
      </c>
      <c r="AC2389" s="123" t="str">
        <f>IF('表格编辑 '!AE2391="","",'表格编辑 '!AE2391)</f>
        <v/>
      </c>
      <c r="AD2389" s="123">
        <f>IF('表格编辑 '!AF2391="","",'表格编辑 '!AF2391)</f>
        <v>120020</v>
      </c>
    </row>
    <row r="2390" spans="1:30">
      <c r="A2390" s="123">
        <f>IF('表格编辑 '!A2392="","",'表格编辑 '!A2392)</f>
        <v>80042</v>
      </c>
      <c r="B2390" s="123">
        <f>IF('表格编辑 '!B2392="","",'表格编辑 '!B2392)</f>
        <v>10016</v>
      </c>
      <c r="C2390" s="123">
        <f>IF('表格编辑 '!E2392="","",'表格编辑 '!E2392)</f>
        <v>20</v>
      </c>
      <c r="D2390" s="123" t="str">
        <f>IF('表格编辑 '!F2392="","",'表格编辑 '!F2392)</f>
        <v>AI_born_event(RECEIVER, ARG0, ARG1, ARG2, ARG3,ARG4)</v>
      </c>
      <c r="E2390" s="123" t="str">
        <f>IF('表格编辑 '!G2392="","",'表格编辑 '!G2392)</f>
        <v>AI_update_event(RECEIVER, ARG0, ARG1, ARG2, ARG3,ARG4)</v>
      </c>
      <c r="F2390" s="123" t="str">
        <f>IF('表格编辑 '!H2392="","",'表格编辑 '!H2392)</f>
        <v/>
      </c>
      <c r="G2390" s="123" t="str">
        <f>IF('表格编辑 '!I2392="","",'表格编辑 '!I2392)</f>
        <v/>
      </c>
      <c r="H2390" s="123" t="str">
        <f>IF('表格编辑 '!J2392="","",'表格编辑 '!J2392)</f>
        <v>test_deadth_event(RECEIVER, ARG0, ARG1, ARG2, ARG3,ARG4)</v>
      </c>
      <c r="I2390" s="123">
        <f>IF('表格编辑 '!K2392="","",'表格编辑 '!K2392)</f>
        <v>0</v>
      </c>
      <c r="J2390" s="123" t="str">
        <f>IF('表格编辑 '!L2392="","",'表格编辑 '!L2392)</f>
        <v/>
      </c>
      <c r="K2390" s="123" t="str">
        <f>IF('表格编辑 '!M2392="","",'表格编辑 '!M2392)</f>
        <v/>
      </c>
      <c r="L2390" s="123" t="str">
        <f>IF('表格编辑 '!N2392="","",'表格编辑 '!N2392)</f>
        <v/>
      </c>
      <c r="M2390" s="123" t="str">
        <f>IF('表格编辑 '!O2392="","",'表格编辑 '!O2392)</f>
        <v/>
      </c>
      <c r="N2390" s="123" t="str">
        <f>IF('表格编辑 '!P2392="","",'表格编辑 '!P2392)</f>
        <v/>
      </c>
      <c r="O2390" s="123" t="str">
        <f>IF('表格编辑 '!Q2392="","",'表格编辑 '!Q2392)</f>
        <v/>
      </c>
      <c r="P2390" s="123" t="str">
        <f>IF('表格编辑 '!R2392="","",'表格编辑 '!R2392)</f>
        <v/>
      </c>
      <c r="Q2390" s="123" t="str">
        <f>IF('表格编辑 '!S2392="","",'表格编辑 '!S2392)</f>
        <v/>
      </c>
      <c r="R2390" s="123" t="str">
        <f>IF('表格编辑 '!T2392="","",'表格编辑 '!T2392)</f>
        <v/>
      </c>
      <c r="S2390" s="123" t="str">
        <f>IF('表格编辑 '!U2392="","",'表格编辑 '!U2392)</f>
        <v/>
      </c>
      <c r="T2390" s="123" t="str">
        <f>IF('表格编辑 '!V2392="","",'表格编辑 '!V2392)</f>
        <v/>
      </c>
      <c r="U2390" s="123" t="str">
        <f>IF('表格编辑 '!W2392="","",'表格编辑 '!W2392)</f>
        <v/>
      </c>
      <c r="V2390" s="123" t="str">
        <f>IF('表格编辑 '!X2392="","",'表格编辑 '!X2392)</f>
        <v/>
      </c>
      <c r="W2390" s="123" t="str">
        <f>IF('表格编辑 '!Y2392="","",'表格编辑 '!Y2392)</f>
        <v/>
      </c>
      <c r="X2390" s="123" t="str">
        <f>IF('表格编辑 '!Z2392="","",'表格编辑 '!Z2392)</f>
        <v/>
      </c>
      <c r="Y2390" s="123" t="str">
        <f>IF('表格编辑 '!AA2392="","",'表格编辑 '!AA2392)</f>
        <v/>
      </c>
      <c r="Z2390" s="123" t="str">
        <f>IF('表格编辑 '!AB2392="","",'表格编辑 '!AB2392)</f>
        <v/>
      </c>
      <c r="AA2390" s="123" t="str">
        <f>IF('表格编辑 '!AC2392="","",'表格编辑 '!AC2392)</f>
        <v/>
      </c>
      <c r="AB2390" s="123" t="str">
        <f>IF('表格编辑 '!AD2392="","",'表格编辑 '!AD2392)</f>
        <v/>
      </c>
      <c r="AC2390" s="123" t="str">
        <f>IF('表格编辑 '!AE2392="","",'表格编辑 '!AE2392)</f>
        <v/>
      </c>
      <c r="AD2390" s="123">
        <f>IF('表格编辑 '!AF2392="","",'表格编辑 '!AF2392)</f>
        <v>120020</v>
      </c>
    </row>
    <row r="2391" spans="1:30">
      <c r="A2391" s="123">
        <f>IF('表格编辑 '!A2393="","",'表格编辑 '!A2393)</f>
        <v>80043</v>
      </c>
      <c r="B2391" s="123">
        <f>IF('表格编辑 '!B2393="","",'表格编辑 '!B2393)</f>
        <v>10082</v>
      </c>
      <c r="C2391" s="123">
        <f>IF('表格编辑 '!E2393="","",'表格编辑 '!E2393)</f>
        <v>20</v>
      </c>
      <c r="D2391" s="123" t="str">
        <f>IF('表格编辑 '!F2393="","",'表格编辑 '!F2393)</f>
        <v>AI_born_event(RECEIVER, ARG0, ARG1, ARG2, ARG3,ARG4)</v>
      </c>
      <c r="E2391" s="123" t="str">
        <f>IF('表格编辑 '!G2393="","",'表格编辑 '!G2393)</f>
        <v>AI_update_event(RECEIVER, ARG0, ARG1, ARG2, ARG3,ARG4)</v>
      </c>
      <c r="F2391" s="123" t="str">
        <f>IF('表格编辑 '!H2393="","",'表格编辑 '!H2393)</f>
        <v/>
      </c>
      <c r="G2391" s="123" t="str">
        <f>IF('表格编辑 '!I2393="","",'表格编辑 '!I2393)</f>
        <v/>
      </c>
      <c r="H2391" s="123" t="str">
        <f>IF('表格编辑 '!J2393="","",'表格编辑 '!J2393)</f>
        <v>test_deadth_event(RECEIVER, ARG0, ARG1, ARG2, ARG3,ARG4)</v>
      </c>
      <c r="I2391" s="123">
        <f>IF('表格编辑 '!K2393="","",'表格编辑 '!K2393)</f>
        <v>0</v>
      </c>
      <c r="J2391" s="123" t="str">
        <f>IF('表格编辑 '!L2393="","",'表格编辑 '!L2393)</f>
        <v/>
      </c>
      <c r="K2391" s="123" t="str">
        <f>IF('表格编辑 '!M2393="","",'表格编辑 '!M2393)</f>
        <v/>
      </c>
      <c r="L2391" s="123" t="str">
        <f>IF('表格编辑 '!N2393="","",'表格编辑 '!N2393)</f>
        <v/>
      </c>
      <c r="M2391" s="123" t="str">
        <f>IF('表格编辑 '!O2393="","",'表格编辑 '!O2393)</f>
        <v/>
      </c>
      <c r="N2391" s="123" t="str">
        <f>IF('表格编辑 '!P2393="","",'表格编辑 '!P2393)</f>
        <v/>
      </c>
      <c r="O2391" s="123" t="str">
        <f>IF('表格编辑 '!Q2393="","",'表格编辑 '!Q2393)</f>
        <v/>
      </c>
      <c r="P2391" s="123" t="str">
        <f>IF('表格编辑 '!R2393="","",'表格编辑 '!R2393)</f>
        <v/>
      </c>
      <c r="Q2391" s="123" t="str">
        <f>IF('表格编辑 '!S2393="","",'表格编辑 '!S2393)</f>
        <v/>
      </c>
      <c r="R2391" s="123" t="str">
        <f>IF('表格编辑 '!T2393="","",'表格编辑 '!T2393)</f>
        <v/>
      </c>
      <c r="S2391" s="123" t="str">
        <f>IF('表格编辑 '!U2393="","",'表格编辑 '!U2393)</f>
        <v/>
      </c>
      <c r="T2391" s="123" t="str">
        <f>IF('表格编辑 '!V2393="","",'表格编辑 '!V2393)</f>
        <v/>
      </c>
      <c r="U2391" s="123" t="str">
        <f>IF('表格编辑 '!W2393="","",'表格编辑 '!W2393)</f>
        <v/>
      </c>
      <c r="V2391" s="123" t="str">
        <f>IF('表格编辑 '!X2393="","",'表格编辑 '!X2393)</f>
        <v/>
      </c>
      <c r="W2391" s="123" t="str">
        <f>IF('表格编辑 '!Y2393="","",'表格编辑 '!Y2393)</f>
        <v/>
      </c>
      <c r="X2391" s="123" t="str">
        <f>IF('表格编辑 '!Z2393="","",'表格编辑 '!Z2393)</f>
        <v/>
      </c>
      <c r="Y2391" s="123" t="str">
        <f>IF('表格编辑 '!AA2393="","",'表格编辑 '!AA2393)</f>
        <v/>
      </c>
      <c r="Z2391" s="123" t="str">
        <f>IF('表格编辑 '!AB2393="","",'表格编辑 '!AB2393)</f>
        <v/>
      </c>
      <c r="AA2391" s="123" t="str">
        <f>IF('表格编辑 '!AC2393="","",'表格编辑 '!AC2393)</f>
        <v/>
      </c>
      <c r="AB2391" s="123" t="str">
        <f>IF('表格编辑 '!AD2393="","",'表格编辑 '!AD2393)</f>
        <v/>
      </c>
      <c r="AC2391" s="123" t="str">
        <f>IF('表格编辑 '!AE2393="","",'表格编辑 '!AE2393)</f>
        <v/>
      </c>
      <c r="AD2391" s="123">
        <f>IF('表格编辑 '!AF2393="","",'表格编辑 '!AF2393)</f>
        <v>120020</v>
      </c>
    </row>
    <row r="2392" spans="1:30">
      <c r="A2392" s="123">
        <f>IF('表格编辑 '!A2394="","",'表格编辑 '!A2394)</f>
        <v>80044</v>
      </c>
      <c r="B2392" s="123">
        <f>IF('表格编辑 '!B2394="","",'表格编辑 '!B2394)</f>
        <v>10131</v>
      </c>
      <c r="C2392" s="123">
        <f>IF('表格编辑 '!E2394="","",'表格编辑 '!E2394)</f>
        <v>20</v>
      </c>
      <c r="D2392" s="123" t="str">
        <f>IF('表格编辑 '!F2394="","",'表格编辑 '!F2394)</f>
        <v>AI_born_event(RECEIVER, ARG0, ARG1, ARG2, ARG3,ARG4)</v>
      </c>
      <c r="E2392" s="123" t="str">
        <f>IF('表格编辑 '!G2394="","",'表格编辑 '!G2394)</f>
        <v>AI_update_event(RECEIVER, ARG0, ARG1, ARG2, ARG3,ARG4)</v>
      </c>
      <c r="F2392" s="123" t="str">
        <f>IF('表格编辑 '!H2394="","",'表格编辑 '!H2394)</f>
        <v/>
      </c>
      <c r="G2392" s="123" t="str">
        <f>IF('表格编辑 '!I2394="","",'表格编辑 '!I2394)</f>
        <v/>
      </c>
      <c r="H2392" s="123" t="str">
        <f>IF('表格编辑 '!J2394="","",'表格编辑 '!J2394)</f>
        <v>test_deadth_event(RECEIVER, ARG0, ARG1, ARG2, ARG3,ARG4)</v>
      </c>
      <c r="I2392" s="123">
        <f>IF('表格编辑 '!K2394="","",'表格编辑 '!K2394)</f>
        <v>0</v>
      </c>
      <c r="J2392" s="123" t="str">
        <f>IF('表格编辑 '!L2394="","",'表格编辑 '!L2394)</f>
        <v/>
      </c>
      <c r="K2392" s="123" t="str">
        <f>IF('表格编辑 '!M2394="","",'表格编辑 '!M2394)</f>
        <v/>
      </c>
      <c r="L2392" s="123" t="str">
        <f>IF('表格编辑 '!N2394="","",'表格编辑 '!N2394)</f>
        <v/>
      </c>
      <c r="M2392" s="123" t="str">
        <f>IF('表格编辑 '!O2394="","",'表格编辑 '!O2394)</f>
        <v/>
      </c>
      <c r="N2392" s="123" t="str">
        <f>IF('表格编辑 '!P2394="","",'表格编辑 '!P2394)</f>
        <v/>
      </c>
      <c r="O2392" s="123" t="str">
        <f>IF('表格编辑 '!Q2394="","",'表格编辑 '!Q2394)</f>
        <v/>
      </c>
      <c r="P2392" s="123" t="str">
        <f>IF('表格编辑 '!R2394="","",'表格编辑 '!R2394)</f>
        <v/>
      </c>
      <c r="Q2392" s="123" t="str">
        <f>IF('表格编辑 '!S2394="","",'表格编辑 '!S2394)</f>
        <v/>
      </c>
      <c r="R2392" s="123" t="str">
        <f>IF('表格编辑 '!T2394="","",'表格编辑 '!T2394)</f>
        <v/>
      </c>
      <c r="S2392" s="123" t="str">
        <f>IF('表格编辑 '!U2394="","",'表格编辑 '!U2394)</f>
        <v/>
      </c>
      <c r="T2392" s="123" t="str">
        <f>IF('表格编辑 '!V2394="","",'表格编辑 '!V2394)</f>
        <v/>
      </c>
      <c r="U2392" s="123" t="str">
        <f>IF('表格编辑 '!W2394="","",'表格编辑 '!W2394)</f>
        <v/>
      </c>
      <c r="V2392" s="123" t="str">
        <f>IF('表格编辑 '!X2394="","",'表格编辑 '!X2394)</f>
        <v/>
      </c>
      <c r="W2392" s="123" t="str">
        <f>IF('表格编辑 '!Y2394="","",'表格编辑 '!Y2394)</f>
        <v/>
      </c>
      <c r="X2392" s="123" t="str">
        <f>IF('表格编辑 '!Z2394="","",'表格编辑 '!Z2394)</f>
        <v/>
      </c>
      <c r="Y2392" s="123" t="str">
        <f>IF('表格编辑 '!AA2394="","",'表格编辑 '!AA2394)</f>
        <v/>
      </c>
      <c r="Z2392" s="123" t="str">
        <f>IF('表格编辑 '!AB2394="","",'表格编辑 '!AB2394)</f>
        <v/>
      </c>
      <c r="AA2392" s="123" t="str">
        <f>IF('表格编辑 '!AC2394="","",'表格编辑 '!AC2394)</f>
        <v/>
      </c>
      <c r="AB2392" s="123" t="str">
        <f>IF('表格编辑 '!AD2394="","",'表格编辑 '!AD2394)</f>
        <v/>
      </c>
      <c r="AC2392" s="123" t="str">
        <f>IF('表格编辑 '!AE2394="","",'表格编辑 '!AE2394)</f>
        <v/>
      </c>
      <c r="AD2392" s="123">
        <f>IF('表格编辑 '!AF2394="","",'表格编辑 '!AF2394)</f>
        <v>120020</v>
      </c>
    </row>
    <row r="2393" spans="1:30">
      <c r="A2393" s="123">
        <f>IF('表格编辑 '!A2395="","",'表格编辑 '!A2395)</f>
        <v>80045</v>
      </c>
      <c r="B2393" s="123">
        <f>IF('表格编辑 '!B2395="","",'表格编辑 '!B2395)</f>
        <v>10048</v>
      </c>
      <c r="C2393" s="123">
        <f>IF('表格编辑 '!E2395="","",'表格编辑 '!E2395)</f>
        <v>20</v>
      </c>
      <c r="D2393" s="123" t="str">
        <f>IF('表格编辑 '!F2395="","",'表格编辑 '!F2395)</f>
        <v>AI_born_event(RECEIVER, ARG0, ARG1, ARG2, ARG3,ARG4)</v>
      </c>
      <c r="E2393" s="123" t="str">
        <f>IF('表格编辑 '!G2395="","",'表格编辑 '!G2395)</f>
        <v>AI_update_event(RECEIVER, ARG0, ARG1, ARG2, ARG3,ARG4)</v>
      </c>
      <c r="F2393" s="123" t="str">
        <f>IF('表格编辑 '!H2395="","",'表格编辑 '!H2395)</f>
        <v/>
      </c>
      <c r="G2393" s="123" t="str">
        <f>IF('表格编辑 '!I2395="","",'表格编辑 '!I2395)</f>
        <v/>
      </c>
      <c r="H2393" s="123" t="str">
        <f>IF('表格编辑 '!J2395="","",'表格编辑 '!J2395)</f>
        <v>test_deadth_event(RECEIVER, ARG0, ARG1, ARG2, ARG3,ARG4)</v>
      </c>
      <c r="I2393" s="123">
        <f>IF('表格编辑 '!K2395="","",'表格编辑 '!K2395)</f>
        <v>0</v>
      </c>
      <c r="J2393" s="123" t="str">
        <f>IF('表格编辑 '!L2395="","",'表格编辑 '!L2395)</f>
        <v/>
      </c>
      <c r="K2393" s="123" t="str">
        <f>IF('表格编辑 '!M2395="","",'表格编辑 '!M2395)</f>
        <v/>
      </c>
      <c r="L2393" s="123" t="str">
        <f>IF('表格编辑 '!N2395="","",'表格编辑 '!N2395)</f>
        <v/>
      </c>
      <c r="M2393" s="123" t="str">
        <f>IF('表格编辑 '!O2395="","",'表格编辑 '!O2395)</f>
        <v/>
      </c>
      <c r="N2393" s="123" t="str">
        <f>IF('表格编辑 '!P2395="","",'表格编辑 '!P2395)</f>
        <v/>
      </c>
      <c r="O2393" s="123" t="str">
        <f>IF('表格编辑 '!Q2395="","",'表格编辑 '!Q2395)</f>
        <v/>
      </c>
      <c r="P2393" s="123" t="str">
        <f>IF('表格编辑 '!R2395="","",'表格编辑 '!R2395)</f>
        <v/>
      </c>
      <c r="Q2393" s="123" t="str">
        <f>IF('表格编辑 '!S2395="","",'表格编辑 '!S2395)</f>
        <v/>
      </c>
      <c r="R2393" s="123" t="str">
        <f>IF('表格编辑 '!T2395="","",'表格编辑 '!T2395)</f>
        <v/>
      </c>
      <c r="S2393" s="123" t="str">
        <f>IF('表格编辑 '!U2395="","",'表格编辑 '!U2395)</f>
        <v/>
      </c>
      <c r="T2393" s="123" t="str">
        <f>IF('表格编辑 '!V2395="","",'表格编辑 '!V2395)</f>
        <v/>
      </c>
      <c r="U2393" s="123" t="str">
        <f>IF('表格编辑 '!W2395="","",'表格编辑 '!W2395)</f>
        <v/>
      </c>
      <c r="V2393" s="123" t="str">
        <f>IF('表格编辑 '!X2395="","",'表格编辑 '!X2395)</f>
        <v/>
      </c>
      <c r="W2393" s="123" t="str">
        <f>IF('表格编辑 '!Y2395="","",'表格编辑 '!Y2395)</f>
        <v/>
      </c>
      <c r="X2393" s="123" t="str">
        <f>IF('表格编辑 '!Z2395="","",'表格编辑 '!Z2395)</f>
        <v/>
      </c>
      <c r="Y2393" s="123" t="str">
        <f>IF('表格编辑 '!AA2395="","",'表格编辑 '!AA2395)</f>
        <v/>
      </c>
      <c r="Z2393" s="123" t="str">
        <f>IF('表格编辑 '!AB2395="","",'表格编辑 '!AB2395)</f>
        <v/>
      </c>
      <c r="AA2393" s="123" t="str">
        <f>IF('表格编辑 '!AC2395="","",'表格编辑 '!AC2395)</f>
        <v/>
      </c>
      <c r="AB2393" s="123" t="str">
        <f>IF('表格编辑 '!AD2395="","",'表格编辑 '!AD2395)</f>
        <v/>
      </c>
      <c r="AC2393" s="123" t="str">
        <f>IF('表格编辑 '!AE2395="","",'表格编辑 '!AE2395)</f>
        <v/>
      </c>
      <c r="AD2393" s="123">
        <f>IF('表格编辑 '!AF2395="","",'表格编辑 '!AF2395)</f>
        <v>120020</v>
      </c>
    </row>
    <row r="2394" spans="1:30">
      <c r="A2394" s="123">
        <f>IF('表格编辑 '!A2396="","",'表格编辑 '!A2396)</f>
        <v>80046</v>
      </c>
      <c r="B2394" s="123">
        <f>IF('表格编辑 '!B2396="","",'表格编辑 '!B2396)</f>
        <v>10023</v>
      </c>
      <c r="C2394" s="123">
        <f>IF('表格编辑 '!E2396="","",'表格编辑 '!E2396)</f>
        <v>20</v>
      </c>
      <c r="D2394" s="123" t="str">
        <f>IF('表格编辑 '!F2396="","",'表格编辑 '!F2396)</f>
        <v>AI_born_event(RECEIVER, ARG0, ARG1, ARG2, ARG3,ARG4)</v>
      </c>
      <c r="E2394" s="123" t="str">
        <f>IF('表格编辑 '!G2396="","",'表格编辑 '!G2396)</f>
        <v>AI_update_event(RECEIVER, ARG0, ARG1, ARG2, ARG3,ARG4)</v>
      </c>
      <c r="F2394" s="123" t="str">
        <f>IF('表格编辑 '!H2396="","",'表格编辑 '!H2396)</f>
        <v/>
      </c>
      <c r="G2394" s="123" t="str">
        <f>IF('表格编辑 '!I2396="","",'表格编辑 '!I2396)</f>
        <v/>
      </c>
      <c r="H2394" s="123" t="str">
        <f>IF('表格编辑 '!J2396="","",'表格编辑 '!J2396)</f>
        <v>test_deadth_event(RECEIVER, ARG0, ARG1, ARG2, ARG3,ARG4)</v>
      </c>
      <c r="I2394" s="123">
        <f>IF('表格编辑 '!K2396="","",'表格编辑 '!K2396)</f>
        <v>0</v>
      </c>
      <c r="J2394" s="123" t="str">
        <f>IF('表格编辑 '!L2396="","",'表格编辑 '!L2396)</f>
        <v/>
      </c>
      <c r="K2394" s="123" t="str">
        <f>IF('表格编辑 '!M2396="","",'表格编辑 '!M2396)</f>
        <v/>
      </c>
      <c r="L2394" s="123" t="str">
        <f>IF('表格编辑 '!N2396="","",'表格编辑 '!N2396)</f>
        <v/>
      </c>
      <c r="M2394" s="123" t="str">
        <f>IF('表格编辑 '!O2396="","",'表格编辑 '!O2396)</f>
        <v/>
      </c>
      <c r="N2394" s="123" t="str">
        <f>IF('表格编辑 '!P2396="","",'表格编辑 '!P2396)</f>
        <v/>
      </c>
      <c r="O2394" s="123" t="str">
        <f>IF('表格编辑 '!Q2396="","",'表格编辑 '!Q2396)</f>
        <v/>
      </c>
      <c r="P2394" s="123" t="str">
        <f>IF('表格编辑 '!R2396="","",'表格编辑 '!R2396)</f>
        <v/>
      </c>
      <c r="Q2394" s="123" t="str">
        <f>IF('表格编辑 '!S2396="","",'表格编辑 '!S2396)</f>
        <v/>
      </c>
      <c r="R2394" s="123" t="str">
        <f>IF('表格编辑 '!T2396="","",'表格编辑 '!T2396)</f>
        <v/>
      </c>
      <c r="S2394" s="123" t="str">
        <f>IF('表格编辑 '!U2396="","",'表格编辑 '!U2396)</f>
        <v/>
      </c>
      <c r="T2394" s="123" t="str">
        <f>IF('表格编辑 '!V2396="","",'表格编辑 '!V2396)</f>
        <v/>
      </c>
      <c r="U2394" s="123" t="str">
        <f>IF('表格编辑 '!W2396="","",'表格编辑 '!W2396)</f>
        <v/>
      </c>
      <c r="V2394" s="123" t="str">
        <f>IF('表格编辑 '!X2396="","",'表格编辑 '!X2396)</f>
        <v/>
      </c>
      <c r="W2394" s="123" t="str">
        <f>IF('表格编辑 '!Y2396="","",'表格编辑 '!Y2396)</f>
        <v/>
      </c>
      <c r="X2394" s="123" t="str">
        <f>IF('表格编辑 '!Z2396="","",'表格编辑 '!Z2396)</f>
        <v/>
      </c>
      <c r="Y2394" s="123" t="str">
        <f>IF('表格编辑 '!AA2396="","",'表格编辑 '!AA2396)</f>
        <v/>
      </c>
      <c r="Z2394" s="123" t="str">
        <f>IF('表格编辑 '!AB2396="","",'表格编辑 '!AB2396)</f>
        <v/>
      </c>
      <c r="AA2394" s="123" t="str">
        <f>IF('表格编辑 '!AC2396="","",'表格编辑 '!AC2396)</f>
        <v/>
      </c>
      <c r="AB2394" s="123" t="str">
        <f>IF('表格编辑 '!AD2396="","",'表格编辑 '!AD2396)</f>
        <v/>
      </c>
      <c r="AC2394" s="123" t="str">
        <f>IF('表格编辑 '!AE2396="","",'表格编辑 '!AE2396)</f>
        <v/>
      </c>
      <c r="AD2394" s="123">
        <f>IF('表格编辑 '!AF2396="","",'表格编辑 '!AF2396)</f>
        <v>120020</v>
      </c>
    </row>
    <row r="2395" spans="1:30">
      <c r="A2395" s="123">
        <f>IF('表格编辑 '!A2397="","",'表格编辑 '!A2397)</f>
        <v>80047</v>
      </c>
      <c r="B2395" s="123">
        <f>IF('表格编辑 '!B2397="","",'表格编辑 '!B2397)</f>
        <v>10146</v>
      </c>
      <c r="C2395" s="123">
        <f>IF('表格编辑 '!E2397="","",'表格编辑 '!E2397)</f>
        <v>20</v>
      </c>
      <c r="D2395" s="123" t="str">
        <f>IF('表格编辑 '!F2397="","",'表格编辑 '!F2397)</f>
        <v>AI_born_event(RECEIVER, ARG0, ARG1, ARG2, ARG3,ARG4)</v>
      </c>
      <c r="E2395" s="123" t="str">
        <f>IF('表格编辑 '!G2397="","",'表格编辑 '!G2397)</f>
        <v>AI_update_event(RECEIVER, ARG0, ARG1, ARG2, ARG3,ARG4)</v>
      </c>
      <c r="F2395" s="123" t="str">
        <f>IF('表格编辑 '!H2397="","",'表格编辑 '!H2397)</f>
        <v/>
      </c>
      <c r="G2395" s="123" t="str">
        <f>IF('表格编辑 '!I2397="","",'表格编辑 '!I2397)</f>
        <v/>
      </c>
      <c r="H2395" s="123" t="str">
        <f>IF('表格编辑 '!J2397="","",'表格编辑 '!J2397)</f>
        <v>test_deadth_event(RECEIVER, ARG0, ARG1, ARG2, ARG3,ARG4)</v>
      </c>
      <c r="I2395" s="123">
        <f>IF('表格编辑 '!K2397="","",'表格编辑 '!K2397)</f>
        <v>0</v>
      </c>
      <c r="J2395" s="123" t="str">
        <f>IF('表格编辑 '!L2397="","",'表格编辑 '!L2397)</f>
        <v/>
      </c>
      <c r="K2395" s="123" t="str">
        <f>IF('表格编辑 '!M2397="","",'表格编辑 '!M2397)</f>
        <v/>
      </c>
      <c r="L2395" s="123" t="str">
        <f>IF('表格编辑 '!N2397="","",'表格编辑 '!N2397)</f>
        <v/>
      </c>
      <c r="M2395" s="123" t="str">
        <f>IF('表格编辑 '!O2397="","",'表格编辑 '!O2397)</f>
        <v/>
      </c>
      <c r="N2395" s="123" t="str">
        <f>IF('表格编辑 '!P2397="","",'表格编辑 '!P2397)</f>
        <v/>
      </c>
      <c r="O2395" s="123" t="str">
        <f>IF('表格编辑 '!Q2397="","",'表格编辑 '!Q2397)</f>
        <v/>
      </c>
      <c r="P2395" s="123" t="str">
        <f>IF('表格编辑 '!R2397="","",'表格编辑 '!R2397)</f>
        <v/>
      </c>
      <c r="Q2395" s="123" t="str">
        <f>IF('表格编辑 '!S2397="","",'表格编辑 '!S2397)</f>
        <v/>
      </c>
      <c r="R2395" s="123" t="str">
        <f>IF('表格编辑 '!T2397="","",'表格编辑 '!T2397)</f>
        <v/>
      </c>
      <c r="S2395" s="123" t="str">
        <f>IF('表格编辑 '!U2397="","",'表格编辑 '!U2397)</f>
        <v/>
      </c>
      <c r="T2395" s="123" t="str">
        <f>IF('表格编辑 '!V2397="","",'表格编辑 '!V2397)</f>
        <v/>
      </c>
      <c r="U2395" s="123" t="str">
        <f>IF('表格编辑 '!W2397="","",'表格编辑 '!W2397)</f>
        <v/>
      </c>
      <c r="V2395" s="123" t="str">
        <f>IF('表格编辑 '!X2397="","",'表格编辑 '!X2397)</f>
        <v/>
      </c>
      <c r="W2395" s="123" t="str">
        <f>IF('表格编辑 '!Y2397="","",'表格编辑 '!Y2397)</f>
        <v/>
      </c>
      <c r="X2395" s="123" t="str">
        <f>IF('表格编辑 '!Z2397="","",'表格编辑 '!Z2397)</f>
        <v/>
      </c>
      <c r="Y2395" s="123" t="str">
        <f>IF('表格编辑 '!AA2397="","",'表格编辑 '!AA2397)</f>
        <v/>
      </c>
      <c r="Z2395" s="123" t="str">
        <f>IF('表格编辑 '!AB2397="","",'表格编辑 '!AB2397)</f>
        <v/>
      </c>
      <c r="AA2395" s="123" t="str">
        <f>IF('表格编辑 '!AC2397="","",'表格编辑 '!AC2397)</f>
        <v/>
      </c>
      <c r="AB2395" s="123" t="str">
        <f>IF('表格编辑 '!AD2397="","",'表格编辑 '!AD2397)</f>
        <v/>
      </c>
      <c r="AC2395" s="123" t="str">
        <f>IF('表格编辑 '!AE2397="","",'表格编辑 '!AE2397)</f>
        <v/>
      </c>
      <c r="AD2395" s="123">
        <f>IF('表格编辑 '!AF2397="","",'表格编辑 '!AF2397)</f>
        <v>120020</v>
      </c>
    </row>
    <row r="2396" spans="1:30">
      <c r="A2396" s="123">
        <f>IF('表格编辑 '!A2398="","",'表格编辑 '!A2398)</f>
        <v>80048</v>
      </c>
      <c r="B2396" s="123">
        <f>IF('表格编辑 '!B2398="","",'表格编辑 '!B2398)</f>
        <v>10022</v>
      </c>
      <c r="C2396" s="123">
        <f>IF('表格编辑 '!E2398="","",'表格编辑 '!E2398)</f>
        <v>20</v>
      </c>
      <c r="D2396" s="123" t="str">
        <f>IF('表格编辑 '!F2398="","",'表格编辑 '!F2398)</f>
        <v>AI_born_event(RECEIVER, ARG0, ARG1, ARG2, ARG3,ARG4)</v>
      </c>
      <c r="E2396" s="123" t="str">
        <f>IF('表格编辑 '!G2398="","",'表格编辑 '!G2398)</f>
        <v>AI_update_event(RECEIVER, ARG0, ARG1, ARG2, ARG3,ARG4)</v>
      </c>
      <c r="F2396" s="123" t="str">
        <f>IF('表格编辑 '!H2398="","",'表格编辑 '!H2398)</f>
        <v/>
      </c>
      <c r="G2396" s="123" t="str">
        <f>IF('表格编辑 '!I2398="","",'表格编辑 '!I2398)</f>
        <v/>
      </c>
      <c r="H2396" s="123" t="str">
        <f>IF('表格编辑 '!J2398="","",'表格编辑 '!J2398)</f>
        <v>test_deadth_event(RECEIVER, ARG0, ARG1, ARG2, ARG3,ARG4)</v>
      </c>
      <c r="I2396" s="123">
        <f>IF('表格编辑 '!K2398="","",'表格编辑 '!K2398)</f>
        <v>0</v>
      </c>
      <c r="J2396" s="123" t="str">
        <f>IF('表格编辑 '!L2398="","",'表格编辑 '!L2398)</f>
        <v/>
      </c>
      <c r="K2396" s="123" t="str">
        <f>IF('表格编辑 '!M2398="","",'表格编辑 '!M2398)</f>
        <v/>
      </c>
      <c r="L2396" s="123" t="str">
        <f>IF('表格编辑 '!N2398="","",'表格编辑 '!N2398)</f>
        <v/>
      </c>
      <c r="M2396" s="123" t="str">
        <f>IF('表格编辑 '!O2398="","",'表格编辑 '!O2398)</f>
        <v/>
      </c>
      <c r="N2396" s="123" t="str">
        <f>IF('表格编辑 '!P2398="","",'表格编辑 '!P2398)</f>
        <v/>
      </c>
      <c r="O2396" s="123" t="str">
        <f>IF('表格编辑 '!Q2398="","",'表格编辑 '!Q2398)</f>
        <v/>
      </c>
      <c r="P2396" s="123" t="str">
        <f>IF('表格编辑 '!R2398="","",'表格编辑 '!R2398)</f>
        <v/>
      </c>
      <c r="Q2396" s="123" t="str">
        <f>IF('表格编辑 '!S2398="","",'表格编辑 '!S2398)</f>
        <v/>
      </c>
      <c r="R2396" s="123" t="str">
        <f>IF('表格编辑 '!T2398="","",'表格编辑 '!T2398)</f>
        <v/>
      </c>
      <c r="S2396" s="123" t="str">
        <f>IF('表格编辑 '!U2398="","",'表格编辑 '!U2398)</f>
        <v/>
      </c>
      <c r="T2396" s="123" t="str">
        <f>IF('表格编辑 '!V2398="","",'表格编辑 '!V2398)</f>
        <v/>
      </c>
      <c r="U2396" s="123" t="str">
        <f>IF('表格编辑 '!W2398="","",'表格编辑 '!W2398)</f>
        <v/>
      </c>
      <c r="V2396" s="123" t="str">
        <f>IF('表格编辑 '!X2398="","",'表格编辑 '!X2398)</f>
        <v/>
      </c>
      <c r="W2396" s="123" t="str">
        <f>IF('表格编辑 '!Y2398="","",'表格编辑 '!Y2398)</f>
        <v/>
      </c>
      <c r="X2396" s="123" t="str">
        <f>IF('表格编辑 '!Z2398="","",'表格编辑 '!Z2398)</f>
        <v/>
      </c>
      <c r="Y2396" s="123" t="str">
        <f>IF('表格编辑 '!AA2398="","",'表格编辑 '!AA2398)</f>
        <v/>
      </c>
      <c r="Z2396" s="123" t="str">
        <f>IF('表格编辑 '!AB2398="","",'表格编辑 '!AB2398)</f>
        <v/>
      </c>
      <c r="AA2396" s="123" t="str">
        <f>IF('表格编辑 '!AC2398="","",'表格编辑 '!AC2398)</f>
        <v/>
      </c>
      <c r="AB2396" s="123" t="str">
        <f>IF('表格编辑 '!AD2398="","",'表格编辑 '!AD2398)</f>
        <v/>
      </c>
      <c r="AC2396" s="123" t="str">
        <f>IF('表格编辑 '!AE2398="","",'表格编辑 '!AE2398)</f>
        <v/>
      </c>
      <c r="AD2396" s="123">
        <f>IF('表格编辑 '!AF2398="","",'表格编辑 '!AF2398)</f>
        <v>120020</v>
      </c>
    </row>
    <row r="2397" spans="1:30">
      <c r="A2397" s="123">
        <f>IF('表格编辑 '!A2399="","",'表格编辑 '!A2399)</f>
        <v>80049</v>
      </c>
      <c r="B2397" s="123">
        <f>IF('表格编辑 '!B2399="","",'表格编辑 '!B2399)</f>
        <v>10040</v>
      </c>
      <c r="C2397" s="123">
        <f>IF('表格编辑 '!E2399="","",'表格编辑 '!E2399)</f>
        <v>20</v>
      </c>
      <c r="D2397" s="123" t="str">
        <f>IF('表格编辑 '!F2399="","",'表格编辑 '!F2399)</f>
        <v>AI_born_event(RECEIVER, ARG0, ARG1, ARG2, ARG3,ARG4)</v>
      </c>
      <c r="E2397" s="123" t="str">
        <f>IF('表格编辑 '!G2399="","",'表格编辑 '!G2399)</f>
        <v>AI_update_event(RECEIVER, ARG0, ARG1, ARG2, ARG3,ARG4)</v>
      </c>
      <c r="F2397" s="123" t="str">
        <f>IF('表格编辑 '!H2399="","",'表格编辑 '!H2399)</f>
        <v/>
      </c>
      <c r="G2397" s="123" t="str">
        <f>IF('表格编辑 '!I2399="","",'表格编辑 '!I2399)</f>
        <v/>
      </c>
      <c r="H2397" s="123" t="str">
        <f>IF('表格编辑 '!J2399="","",'表格编辑 '!J2399)</f>
        <v>test_deadth_event(RECEIVER, ARG0, ARG1, ARG2, ARG3,ARG4)</v>
      </c>
      <c r="I2397" s="123">
        <f>IF('表格编辑 '!K2399="","",'表格编辑 '!K2399)</f>
        <v>0</v>
      </c>
      <c r="J2397" s="123" t="str">
        <f>IF('表格编辑 '!L2399="","",'表格编辑 '!L2399)</f>
        <v/>
      </c>
      <c r="K2397" s="123" t="str">
        <f>IF('表格编辑 '!M2399="","",'表格编辑 '!M2399)</f>
        <v/>
      </c>
      <c r="L2397" s="123" t="str">
        <f>IF('表格编辑 '!N2399="","",'表格编辑 '!N2399)</f>
        <v/>
      </c>
      <c r="M2397" s="123" t="str">
        <f>IF('表格编辑 '!O2399="","",'表格编辑 '!O2399)</f>
        <v/>
      </c>
      <c r="N2397" s="123" t="str">
        <f>IF('表格编辑 '!P2399="","",'表格编辑 '!P2399)</f>
        <v/>
      </c>
      <c r="O2397" s="123" t="str">
        <f>IF('表格编辑 '!Q2399="","",'表格编辑 '!Q2399)</f>
        <v/>
      </c>
      <c r="P2397" s="123" t="str">
        <f>IF('表格编辑 '!R2399="","",'表格编辑 '!R2399)</f>
        <v/>
      </c>
      <c r="Q2397" s="123" t="str">
        <f>IF('表格编辑 '!S2399="","",'表格编辑 '!S2399)</f>
        <v/>
      </c>
      <c r="R2397" s="123" t="str">
        <f>IF('表格编辑 '!T2399="","",'表格编辑 '!T2399)</f>
        <v/>
      </c>
      <c r="S2397" s="123" t="str">
        <f>IF('表格编辑 '!U2399="","",'表格编辑 '!U2399)</f>
        <v/>
      </c>
      <c r="T2397" s="123" t="str">
        <f>IF('表格编辑 '!V2399="","",'表格编辑 '!V2399)</f>
        <v/>
      </c>
      <c r="U2397" s="123" t="str">
        <f>IF('表格编辑 '!W2399="","",'表格编辑 '!W2399)</f>
        <v/>
      </c>
      <c r="V2397" s="123" t="str">
        <f>IF('表格编辑 '!X2399="","",'表格编辑 '!X2399)</f>
        <v/>
      </c>
      <c r="W2397" s="123" t="str">
        <f>IF('表格编辑 '!Y2399="","",'表格编辑 '!Y2399)</f>
        <v/>
      </c>
      <c r="X2397" s="123" t="str">
        <f>IF('表格编辑 '!Z2399="","",'表格编辑 '!Z2399)</f>
        <v/>
      </c>
      <c r="Y2397" s="123" t="str">
        <f>IF('表格编辑 '!AA2399="","",'表格编辑 '!AA2399)</f>
        <v/>
      </c>
      <c r="Z2397" s="123" t="str">
        <f>IF('表格编辑 '!AB2399="","",'表格编辑 '!AB2399)</f>
        <v/>
      </c>
      <c r="AA2397" s="123" t="str">
        <f>IF('表格编辑 '!AC2399="","",'表格编辑 '!AC2399)</f>
        <v/>
      </c>
      <c r="AB2397" s="123" t="str">
        <f>IF('表格编辑 '!AD2399="","",'表格编辑 '!AD2399)</f>
        <v/>
      </c>
      <c r="AC2397" s="123" t="str">
        <f>IF('表格编辑 '!AE2399="","",'表格编辑 '!AE2399)</f>
        <v/>
      </c>
      <c r="AD2397" s="123">
        <f>IF('表格编辑 '!AF2399="","",'表格编辑 '!AF2399)</f>
        <v>120020</v>
      </c>
    </row>
    <row r="2398" spans="1:30">
      <c r="A2398" s="123">
        <f>IF('表格编辑 '!A2400="","",'表格编辑 '!A2400)</f>
        <v>80050</v>
      </c>
      <c r="B2398" s="123">
        <f>IF('表格编辑 '!B2400="","",'表格编辑 '!B2400)</f>
        <v>10099</v>
      </c>
      <c r="C2398" s="123">
        <f>IF('表格编辑 '!E2400="","",'表格编辑 '!E2400)</f>
        <v>20</v>
      </c>
      <c r="D2398" s="123" t="str">
        <f>IF('表格编辑 '!F2400="","",'表格编辑 '!F2400)</f>
        <v>AI_born_event(RECEIVER, ARG0, ARG1, ARG2, ARG3,ARG4)</v>
      </c>
      <c r="E2398" s="123" t="str">
        <f>IF('表格编辑 '!G2400="","",'表格编辑 '!G2400)</f>
        <v>AI_update_event(RECEIVER, ARG0, ARG1, ARG2, ARG3,ARG4)</v>
      </c>
      <c r="F2398" s="123" t="str">
        <f>IF('表格编辑 '!H2400="","",'表格编辑 '!H2400)</f>
        <v/>
      </c>
      <c r="G2398" s="123" t="str">
        <f>IF('表格编辑 '!I2400="","",'表格编辑 '!I2400)</f>
        <v/>
      </c>
      <c r="H2398" s="123" t="str">
        <f>IF('表格编辑 '!J2400="","",'表格编辑 '!J2400)</f>
        <v>test_deadth_event(RECEIVER, ARG0, ARG1, ARG2, ARG3,ARG4)</v>
      </c>
      <c r="I2398" s="123">
        <f>IF('表格编辑 '!K2400="","",'表格编辑 '!K2400)</f>
        <v>0</v>
      </c>
      <c r="J2398" s="123" t="str">
        <f>IF('表格编辑 '!L2400="","",'表格编辑 '!L2400)</f>
        <v/>
      </c>
      <c r="K2398" s="123" t="str">
        <f>IF('表格编辑 '!M2400="","",'表格编辑 '!M2400)</f>
        <v/>
      </c>
      <c r="L2398" s="123" t="str">
        <f>IF('表格编辑 '!N2400="","",'表格编辑 '!N2400)</f>
        <v/>
      </c>
      <c r="M2398" s="123" t="str">
        <f>IF('表格编辑 '!O2400="","",'表格编辑 '!O2400)</f>
        <v/>
      </c>
      <c r="N2398" s="123" t="str">
        <f>IF('表格编辑 '!P2400="","",'表格编辑 '!P2400)</f>
        <v/>
      </c>
      <c r="O2398" s="123" t="str">
        <f>IF('表格编辑 '!Q2400="","",'表格编辑 '!Q2400)</f>
        <v/>
      </c>
      <c r="P2398" s="123" t="str">
        <f>IF('表格编辑 '!R2400="","",'表格编辑 '!R2400)</f>
        <v/>
      </c>
      <c r="Q2398" s="123" t="str">
        <f>IF('表格编辑 '!S2400="","",'表格编辑 '!S2400)</f>
        <v/>
      </c>
      <c r="R2398" s="123" t="str">
        <f>IF('表格编辑 '!T2400="","",'表格编辑 '!T2400)</f>
        <v/>
      </c>
      <c r="S2398" s="123" t="str">
        <f>IF('表格编辑 '!U2400="","",'表格编辑 '!U2400)</f>
        <v/>
      </c>
      <c r="T2398" s="123" t="str">
        <f>IF('表格编辑 '!V2400="","",'表格编辑 '!V2400)</f>
        <v/>
      </c>
      <c r="U2398" s="123" t="str">
        <f>IF('表格编辑 '!W2400="","",'表格编辑 '!W2400)</f>
        <v/>
      </c>
      <c r="V2398" s="123" t="str">
        <f>IF('表格编辑 '!X2400="","",'表格编辑 '!X2400)</f>
        <v/>
      </c>
      <c r="W2398" s="123" t="str">
        <f>IF('表格编辑 '!Y2400="","",'表格编辑 '!Y2400)</f>
        <v/>
      </c>
      <c r="X2398" s="123" t="str">
        <f>IF('表格编辑 '!Z2400="","",'表格编辑 '!Z2400)</f>
        <v/>
      </c>
      <c r="Y2398" s="123" t="str">
        <f>IF('表格编辑 '!AA2400="","",'表格编辑 '!AA2400)</f>
        <v/>
      </c>
      <c r="Z2398" s="123" t="str">
        <f>IF('表格编辑 '!AB2400="","",'表格编辑 '!AB2400)</f>
        <v/>
      </c>
      <c r="AA2398" s="123" t="str">
        <f>IF('表格编辑 '!AC2400="","",'表格编辑 '!AC2400)</f>
        <v/>
      </c>
      <c r="AB2398" s="123" t="str">
        <f>IF('表格编辑 '!AD2400="","",'表格编辑 '!AD2400)</f>
        <v/>
      </c>
      <c r="AC2398" s="123" t="str">
        <f>IF('表格编辑 '!AE2400="","",'表格编辑 '!AE2400)</f>
        <v/>
      </c>
      <c r="AD2398" s="123">
        <f>IF('表格编辑 '!AF2400="","",'表格编辑 '!AF2400)</f>
        <v>120020</v>
      </c>
    </row>
    <row r="2399" spans="1:30">
      <c r="A2399" s="123">
        <f>IF('表格编辑 '!A2401="","",'表格编辑 '!A2401)</f>
        <v>80051</v>
      </c>
      <c r="B2399" s="123">
        <f>IF('表格编辑 '!B2401="","",'表格编辑 '!B2401)</f>
        <v>10110</v>
      </c>
      <c r="C2399" s="123">
        <f>IF('表格编辑 '!E2401="","",'表格编辑 '!E2401)</f>
        <v>20</v>
      </c>
      <c r="D2399" s="123" t="str">
        <f>IF('表格编辑 '!F2401="","",'表格编辑 '!F2401)</f>
        <v>AI_born_event(RECEIVER, ARG0, ARG1, ARG2, ARG3,ARG4)</v>
      </c>
      <c r="E2399" s="123" t="str">
        <f>IF('表格编辑 '!G2401="","",'表格编辑 '!G2401)</f>
        <v>AI_update_event(RECEIVER, ARG0, ARG1, ARG2, ARG3,ARG4)</v>
      </c>
      <c r="F2399" s="123" t="str">
        <f>IF('表格编辑 '!H2401="","",'表格编辑 '!H2401)</f>
        <v/>
      </c>
      <c r="G2399" s="123" t="str">
        <f>IF('表格编辑 '!I2401="","",'表格编辑 '!I2401)</f>
        <v/>
      </c>
      <c r="H2399" s="123" t="str">
        <f>IF('表格编辑 '!J2401="","",'表格编辑 '!J2401)</f>
        <v>test_deadth_event(RECEIVER, ARG0, ARG1, ARG2, ARG3,ARG4)</v>
      </c>
      <c r="I2399" s="123">
        <f>IF('表格编辑 '!K2401="","",'表格编辑 '!K2401)</f>
        <v>1</v>
      </c>
      <c r="J2399" s="123">
        <f>IF('表格编辑 '!L2401="","",'表格编辑 '!L2401)</f>
        <v>1000</v>
      </c>
      <c r="K2399" s="123">
        <f>IF('表格编辑 '!M2401="","",'表格编辑 '!M2401)</f>
        <v>1000</v>
      </c>
      <c r="L2399" s="123">
        <f>IF('表格编辑 '!N2401="","",'表格编辑 '!N2401)</f>
        <v>50</v>
      </c>
      <c r="M2399" s="123">
        <f>IF('表格编辑 '!O2401="","",'表格编辑 '!O2401)</f>
        <v>50</v>
      </c>
      <c r="N2399" s="123">
        <f>IF('表格编辑 '!P2401="","",'表格编辑 '!P2401)</f>
        <v>100</v>
      </c>
      <c r="O2399" s="123">
        <f>IF('表格编辑 '!Q2401="","",'表格编辑 '!Q2401)</f>
        <v>100</v>
      </c>
      <c r="P2399" s="123">
        <f>IF('表格编辑 '!R2401="","",'表格编辑 '!R2401)</f>
        <v>100</v>
      </c>
      <c r="Q2399" s="123">
        <f>IF('表格编辑 '!S2401="","",'表格编辑 '!S2401)</f>
        <v>300</v>
      </c>
      <c r="R2399" s="123" t="str">
        <f>IF('表格编辑 '!T2401="","",'表格编辑 '!T2401)</f>
        <v/>
      </c>
      <c r="S2399" s="123" t="str">
        <f>IF('表格编辑 '!U2401="","",'表格编辑 '!U2401)</f>
        <v/>
      </c>
      <c r="T2399" s="123" t="str">
        <f>IF('表格编辑 '!V2401="","",'表格编辑 '!V2401)</f>
        <v/>
      </c>
      <c r="U2399" s="123">
        <f>IF('表格编辑 '!W2401="","",'表格编辑 '!W2401)</f>
        <v>30</v>
      </c>
      <c r="V2399" s="123" t="str">
        <f>IF('表格编辑 '!X2401="","",'表格编辑 '!X2401)</f>
        <v/>
      </c>
      <c r="W2399" s="123">
        <f>IF('表格编辑 '!Y2401="","",'表格编辑 '!Y2401)</f>
        <v>100</v>
      </c>
      <c r="X2399" s="123">
        <f>IF('表格编辑 '!Z2401="","",'表格编辑 '!Z2401)</f>
        <v>100</v>
      </c>
      <c r="Y2399" s="123">
        <f>IF('表格编辑 '!AA2401="","",'表格编辑 '!AA2401)</f>
        <v>100</v>
      </c>
      <c r="Z2399" s="123">
        <f>IF('表格编辑 '!AB2401="","",'表格编辑 '!AB2401)</f>
        <v>100</v>
      </c>
      <c r="AA2399" s="123">
        <f>IF('表格编辑 '!AC2401="","",'表格编辑 '!AC2401)</f>
        <v>100</v>
      </c>
      <c r="AB2399" s="123">
        <f>IF('表格编辑 '!AD2401="","",'表格编辑 '!AD2401)</f>
        <v>100</v>
      </c>
      <c r="AC2399" s="123" t="str">
        <f>IF('表格编辑 '!AE2401="","",'表格编辑 '!AE2401)</f>
        <v/>
      </c>
      <c r="AD2399" s="123">
        <f>IF('表格编辑 '!AF2401="","",'表格编辑 '!AF2401)</f>
        <v>120020</v>
      </c>
    </row>
    <row r="2400" spans="1:30">
      <c r="A2400" s="123">
        <f>IF('表格编辑 '!A2402="","",'表格编辑 '!A2402)</f>
        <v>80052</v>
      </c>
      <c r="B2400" s="123">
        <f>IF('表格编辑 '!B2402="","",'表格编辑 '!B2402)</f>
        <v>10137</v>
      </c>
      <c r="C2400" s="123">
        <f>IF('表格编辑 '!E2402="","",'表格编辑 '!E2402)</f>
        <v>20</v>
      </c>
      <c r="D2400" s="123" t="str">
        <f>IF('表格编辑 '!F2402="","",'表格编辑 '!F2402)</f>
        <v>AI_born_event(RECEIVER, ARG0, ARG1, ARG2, ARG3,ARG4)</v>
      </c>
      <c r="E2400" s="123" t="str">
        <f>IF('表格编辑 '!G2402="","",'表格编辑 '!G2402)</f>
        <v>AI_update_event(RECEIVER, ARG0, ARG1, ARG2, ARG3,ARG4)</v>
      </c>
      <c r="F2400" s="123" t="str">
        <f>IF('表格编辑 '!H2402="","",'表格编辑 '!H2402)</f>
        <v/>
      </c>
      <c r="G2400" s="123" t="str">
        <f>IF('表格编辑 '!I2402="","",'表格编辑 '!I2402)</f>
        <v/>
      </c>
      <c r="H2400" s="123" t="str">
        <f>IF('表格编辑 '!J2402="","",'表格编辑 '!J2402)</f>
        <v>test_deadth_event(RECEIVER, ARG0, ARG1, ARG2, ARG3,ARG4)</v>
      </c>
      <c r="I2400" s="123">
        <f>IF('表格编辑 '!K2402="","",'表格编辑 '!K2402)</f>
        <v>1</v>
      </c>
      <c r="J2400" s="123">
        <f>IF('表格编辑 '!L2402="","",'表格编辑 '!L2402)</f>
        <v>1000</v>
      </c>
      <c r="K2400" s="123">
        <f>IF('表格编辑 '!M2402="","",'表格编辑 '!M2402)</f>
        <v>1000</v>
      </c>
      <c r="L2400" s="123">
        <f>IF('表格编辑 '!N2402="","",'表格编辑 '!N2402)</f>
        <v>50</v>
      </c>
      <c r="M2400" s="123">
        <f>IF('表格编辑 '!O2402="","",'表格编辑 '!O2402)</f>
        <v>50</v>
      </c>
      <c r="N2400" s="123">
        <f>IF('表格编辑 '!P2402="","",'表格编辑 '!P2402)</f>
        <v>100</v>
      </c>
      <c r="O2400" s="123">
        <f>IF('表格编辑 '!Q2402="","",'表格编辑 '!Q2402)</f>
        <v>100</v>
      </c>
      <c r="P2400" s="123">
        <f>IF('表格编辑 '!R2402="","",'表格编辑 '!R2402)</f>
        <v>100</v>
      </c>
      <c r="Q2400" s="123">
        <f>IF('表格编辑 '!S2402="","",'表格编辑 '!S2402)</f>
        <v>300</v>
      </c>
      <c r="R2400" s="123" t="str">
        <f>IF('表格编辑 '!T2402="","",'表格编辑 '!T2402)</f>
        <v/>
      </c>
      <c r="S2400" s="123" t="str">
        <f>IF('表格编辑 '!U2402="","",'表格编辑 '!U2402)</f>
        <v/>
      </c>
      <c r="T2400" s="123" t="str">
        <f>IF('表格编辑 '!V2402="","",'表格编辑 '!V2402)</f>
        <v/>
      </c>
      <c r="U2400" s="123">
        <f>IF('表格编辑 '!W2402="","",'表格编辑 '!W2402)</f>
        <v>30</v>
      </c>
      <c r="V2400" s="123" t="str">
        <f>IF('表格编辑 '!X2402="","",'表格编辑 '!X2402)</f>
        <v/>
      </c>
      <c r="W2400" s="123">
        <f>IF('表格编辑 '!Y2402="","",'表格编辑 '!Y2402)</f>
        <v>100</v>
      </c>
      <c r="X2400" s="123">
        <f>IF('表格编辑 '!Z2402="","",'表格编辑 '!Z2402)</f>
        <v>100</v>
      </c>
      <c r="Y2400" s="123">
        <f>IF('表格编辑 '!AA2402="","",'表格编辑 '!AA2402)</f>
        <v>100</v>
      </c>
      <c r="Z2400" s="123">
        <f>IF('表格编辑 '!AB2402="","",'表格编辑 '!AB2402)</f>
        <v>100</v>
      </c>
      <c r="AA2400" s="123">
        <f>IF('表格编辑 '!AC2402="","",'表格编辑 '!AC2402)</f>
        <v>100</v>
      </c>
      <c r="AB2400" s="123">
        <f>IF('表格编辑 '!AD2402="","",'表格编辑 '!AD2402)</f>
        <v>100</v>
      </c>
      <c r="AC2400" s="123" t="str">
        <f>IF('表格编辑 '!AE2402="","",'表格编辑 '!AE2402)</f>
        <v/>
      </c>
      <c r="AD2400" s="123">
        <f>IF('表格编辑 '!AF2402="","",'表格编辑 '!AF2402)</f>
        <v>120020</v>
      </c>
    </row>
    <row r="2401" spans="1:30">
      <c r="A2401" s="123">
        <f>IF('表格编辑 '!A2403="","",'表格编辑 '!A2403)</f>
        <v>80053</v>
      </c>
      <c r="B2401" s="123">
        <f>IF('表格编辑 '!B2403="","",'表格编辑 '!B2403)</f>
        <v>10145</v>
      </c>
      <c r="C2401" s="123">
        <f>IF('表格编辑 '!E2403="","",'表格编辑 '!E2403)</f>
        <v>20</v>
      </c>
      <c r="D2401" s="123" t="str">
        <f>IF('表格编辑 '!F2403="","",'表格编辑 '!F2403)</f>
        <v>AI_born_event(RECEIVER, ARG0, ARG1, ARG2, ARG3,ARG4)</v>
      </c>
      <c r="E2401" s="123" t="str">
        <f>IF('表格编辑 '!G2403="","",'表格编辑 '!G2403)</f>
        <v>AI_update_event(RECEIVER, ARG0, ARG1, ARG2, ARG3,ARG4)</v>
      </c>
      <c r="F2401" s="123" t="str">
        <f>IF('表格编辑 '!H2403="","",'表格编辑 '!H2403)</f>
        <v/>
      </c>
      <c r="G2401" s="123" t="str">
        <f>IF('表格编辑 '!I2403="","",'表格编辑 '!I2403)</f>
        <v/>
      </c>
      <c r="H2401" s="123" t="str">
        <f>IF('表格编辑 '!J2403="","",'表格编辑 '!J2403)</f>
        <v>test_deadth_event(RECEIVER, ARG0, ARG1, ARG2, ARG3,ARG4)</v>
      </c>
      <c r="I2401" s="123">
        <f>IF('表格编辑 '!K2403="","",'表格编辑 '!K2403)</f>
        <v>1</v>
      </c>
      <c r="J2401" s="123">
        <f>IF('表格编辑 '!L2403="","",'表格编辑 '!L2403)</f>
        <v>1000</v>
      </c>
      <c r="K2401" s="123">
        <f>IF('表格编辑 '!M2403="","",'表格编辑 '!M2403)</f>
        <v>1000</v>
      </c>
      <c r="L2401" s="123">
        <f>IF('表格编辑 '!N2403="","",'表格编辑 '!N2403)</f>
        <v>50</v>
      </c>
      <c r="M2401" s="123">
        <f>IF('表格编辑 '!O2403="","",'表格编辑 '!O2403)</f>
        <v>50</v>
      </c>
      <c r="N2401" s="123">
        <f>IF('表格编辑 '!P2403="","",'表格编辑 '!P2403)</f>
        <v>100</v>
      </c>
      <c r="O2401" s="123">
        <f>IF('表格编辑 '!Q2403="","",'表格编辑 '!Q2403)</f>
        <v>100</v>
      </c>
      <c r="P2401" s="123">
        <f>IF('表格编辑 '!R2403="","",'表格编辑 '!R2403)</f>
        <v>100</v>
      </c>
      <c r="Q2401" s="123">
        <f>IF('表格编辑 '!S2403="","",'表格编辑 '!S2403)</f>
        <v>300</v>
      </c>
      <c r="R2401" s="123" t="str">
        <f>IF('表格编辑 '!T2403="","",'表格编辑 '!T2403)</f>
        <v/>
      </c>
      <c r="S2401" s="123" t="str">
        <f>IF('表格编辑 '!U2403="","",'表格编辑 '!U2403)</f>
        <v/>
      </c>
      <c r="T2401" s="123" t="str">
        <f>IF('表格编辑 '!V2403="","",'表格编辑 '!V2403)</f>
        <v/>
      </c>
      <c r="U2401" s="123">
        <f>IF('表格编辑 '!W2403="","",'表格编辑 '!W2403)</f>
        <v>30</v>
      </c>
      <c r="V2401" s="123" t="str">
        <f>IF('表格编辑 '!X2403="","",'表格编辑 '!X2403)</f>
        <v/>
      </c>
      <c r="W2401" s="123">
        <f>IF('表格编辑 '!Y2403="","",'表格编辑 '!Y2403)</f>
        <v>100</v>
      </c>
      <c r="X2401" s="123">
        <f>IF('表格编辑 '!Z2403="","",'表格编辑 '!Z2403)</f>
        <v>100</v>
      </c>
      <c r="Y2401" s="123">
        <f>IF('表格编辑 '!AA2403="","",'表格编辑 '!AA2403)</f>
        <v>100</v>
      </c>
      <c r="Z2401" s="123">
        <f>IF('表格编辑 '!AB2403="","",'表格编辑 '!AB2403)</f>
        <v>100</v>
      </c>
      <c r="AA2401" s="123">
        <f>IF('表格编辑 '!AC2403="","",'表格编辑 '!AC2403)</f>
        <v>100</v>
      </c>
      <c r="AB2401" s="123">
        <f>IF('表格编辑 '!AD2403="","",'表格编辑 '!AD2403)</f>
        <v>100</v>
      </c>
      <c r="AC2401" s="123" t="str">
        <f>IF('表格编辑 '!AE2403="","",'表格编辑 '!AE2403)</f>
        <v/>
      </c>
      <c r="AD2401" s="123">
        <f>IF('表格编辑 '!AF2403="","",'表格编辑 '!AF2403)</f>
        <v>120020</v>
      </c>
    </row>
    <row r="2402" spans="1:30">
      <c r="A2402" s="123">
        <f>IF('表格编辑 '!A2404="","",'表格编辑 '!A2404)</f>
        <v>80054</v>
      </c>
      <c r="B2402" s="123">
        <f>IF('表格编辑 '!B2404="","",'表格编辑 '!B2404)</f>
        <v>10021</v>
      </c>
      <c r="C2402" s="123">
        <f>IF('表格编辑 '!E2404="","",'表格编辑 '!E2404)</f>
        <v>20</v>
      </c>
      <c r="D2402" s="123" t="str">
        <f>IF('表格编辑 '!F2404="","",'表格编辑 '!F2404)</f>
        <v>AI_born_event(RECEIVER, ARG0, ARG1, ARG2, ARG3,ARG4)</v>
      </c>
      <c r="E2402" s="123" t="str">
        <f>IF('表格编辑 '!G2404="","",'表格编辑 '!G2404)</f>
        <v>AI_update_event(RECEIVER, ARG0, ARG1, ARG2, ARG3,ARG4)</v>
      </c>
      <c r="F2402" s="123" t="str">
        <f>IF('表格编辑 '!H2404="","",'表格编辑 '!H2404)</f>
        <v/>
      </c>
      <c r="G2402" s="123" t="str">
        <f>IF('表格编辑 '!I2404="","",'表格编辑 '!I2404)</f>
        <v/>
      </c>
      <c r="H2402" s="123" t="str">
        <f>IF('表格编辑 '!J2404="","",'表格编辑 '!J2404)</f>
        <v>test_deadth_event(RECEIVER, ARG0, ARG1, ARG2, ARG3,ARG4)</v>
      </c>
      <c r="I2402" s="123">
        <f>IF('表格编辑 '!K2404="","",'表格编辑 '!K2404)</f>
        <v>1</v>
      </c>
      <c r="J2402" s="123">
        <f>IF('表格编辑 '!L2404="","",'表格编辑 '!L2404)</f>
        <v>1000</v>
      </c>
      <c r="K2402" s="123">
        <f>IF('表格编辑 '!M2404="","",'表格编辑 '!M2404)</f>
        <v>1000</v>
      </c>
      <c r="L2402" s="123">
        <f>IF('表格编辑 '!N2404="","",'表格编辑 '!N2404)</f>
        <v>50</v>
      </c>
      <c r="M2402" s="123">
        <f>IF('表格编辑 '!O2404="","",'表格编辑 '!O2404)</f>
        <v>50</v>
      </c>
      <c r="N2402" s="123">
        <f>IF('表格编辑 '!P2404="","",'表格编辑 '!P2404)</f>
        <v>100</v>
      </c>
      <c r="O2402" s="123">
        <f>IF('表格编辑 '!Q2404="","",'表格编辑 '!Q2404)</f>
        <v>100</v>
      </c>
      <c r="P2402" s="123">
        <f>IF('表格编辑 '!R2404="","",'表格编辑 '!R2404)</f>
        <v>100</v>
      </c>
      <c r="Q2402" s="123">
        <f>IF('表格编辑 '!S2404="","",'表格编辑 '!S2404)</f>
        <v>300</v>
      </c>
      <c r="R2402" s="123" t="str">
        <f>IF('表格编辑 '!T2404="","",'表格编辑 '!T2404)</f>
        <v/>
      </c>
      <c r="S2402" s="123" t="str">
        <f>IF('表格编辑 '!U2404="","",'表格编辑 '!U2404)</f>
        <v/>
      </c>
      <c r="T2402" s="123" t="str">
        <f>IF('表格编辑 '!V2404="","",'表格编辑 '!V2404)</f>
        <v/>
      </c>
      <c r="U2402" s="123">
        <f>IF('表格编辑 '!W2404="","",'表格编辑 '!W2404)</f>
        <v>30</v>
      </c>
      <c r="V2402" s="123" t="str">
        <f>IF('表格编辑 '!X2404="","",'表格编辑 '!X2404)</f>
        <v/>
      </c>
      <c r="W2402" s="123">
        <f>IF('表格编辑 '!Y2404="","",'表格编辑 '!Y2404)</f>
        <v>100</v>
      </c>
      <c r="X2402" s="123">
        <f>IF('表格编辑 '!Z2404="","",'表格编辑 '!Z2404)</f>
        <v>100</v>
      </c>
      <c r="Y2402" s="123">
        <f>IF('表格编辑 '!AA2404="","",'表格编辑 '!AA2404)</f>
        <v>100</v>
      </c>
      <c r="Z2402" s="123">
        <f>IF('表格编辑 '!AB2404="","",'表格编辑 '!AB2404)</f>
        <v>100</v>
      </c>
      <c r="AA2402" s="123">
        <f>IF('表格编辑 '!AC2404="","",'表格编辑 '!AC2404)</f>
        <v>100</v>
      </c>
      <c r="AB2402" s="123">
        <f>IF('表格编辑 '!AD2404="","",'表格编辑 '!AD2404)</f>
        <v>100</v>
      </c>
      <c r="AC2402" s="123" t="str">
        <f>IF('表格编辑 '!AE2404="","",'表格编辑 '!AE2404)</f>
        <v/>
      </c>
      <c r="AD2402" s="123">
        <f>IF('表格编辑 '!AF2404="","",'表格编辑 '!AF2404)</f>
        <v>120020</v>
      </c>
    </row>
    <row r="2403" spans="1:30">
      <c r="A2403" s="123">
        <f>IF('表格编辑 '!A2405="","",'表格编辑 '!A2405)</f>
        <v>80055</v>
      </c>
      <c r="B2403" s="123">
        <f>IF('表格编辑 '!B2405="","",'表格编辑 '!B2405)</f>
        <v>10039</v>
      </c>
      <c r="C2403" s="123">
        <f>IF('表格编辑 '!E2405="","",'表格编辑 '!E2405)</f>
        <v>20</v>
      </c>
      <c r="D2403" s="123" t="str">
        <f>IF('表格编辑 '!F2405="","",'表格编辑 '!F2405)</f>
        <v>AI_born_event(RECEIVER, ARG0, ARG1, ARG2, ARG3,ARG4)</v>
      </c>
      <c r="E2403" s="123" t="str">
        <f>IF('表格编辑 '!G2405="","",'表格编辑 '!G2405)</f>
        <v>AI_update_event(RECEIVER, ARG0, ARG1, ARG2, ARG3,ARG4)</v>
      </c>
      <c r="F2403" s="123" t="str">
        <f>IF('表格编辑 '!H2405="","",'表格编辑 '!H2405)</f>
        <v/>
      </c>
      <c r="G2403" s="123" t="str">
        <f>IF('表格编辑 '!I2405="","",'表格编辑 '!I2405)</f>
        <v/>
      </c>
      <c r="H2403" s="123" t="str">
        <f>IF('表格编辑 '!J2405="","",'表格编辑 '!J2405)</f>
        <v>test_deadth_event(RECEIVER, ARG0, ARG1, ARG2, ARG3,ARG4)</v>
      </c>
      <c r="I2403" s="123">
        <f>IF('表格编辑 '!K2405="","",'表格编辑 '!K2405)</f>
        <v>1</v>
      </c>
      <c r="J2403" s="123">
        <f>IF('表格编辑 '!L2405="","",'表格编辑 '!L2405)</f>
        <v>1000</v>
      </c>
      <c r="K2403" s="123">
        <f>IF('表格编辑 '!M2405="","",'表格编辑 '!M2405)</f>
        <v>1000</v>
      </c>
      <c r="L2403" s="123">
        <f>IF('表格编辑 '!N2405="","",'表格编辑 '!N2405)</f>
        <v>50</v>
      </c>
      <c r="M2403" s="123">
        <f>IF('表格编辑 '!O2405="","",'表格编辑 '!O2405)</f>
        <v>50</v>
      </c>
      <c r="N2403" s="123">
        <f>IF('表格编辑 '!P2405="","",'表格编辑 '!P2405)</f>
        <v>100</v>
      </c>
      <c r="O2403" s="123">
        <f>IF('表格编辑 '!Q2405="","",'表格编辑 '!Q2405)</f>
        <v>100</v>
      </c>
      <c r="P2403" s="123">
        <f>IF('表格编辑 '!R2405="","",'表格编辑 '!R2405)</f>
        <v>100</v>
      </c>
      <c r="Q2403" s="123">
        <f>IF('表格编辑 '!S2405="","",'表格编辑 '!S2405)</f>
        <v>300</v>
      </c>
      <c r="R2403" s="123" t="str">
        <f>IF('表格编辑 '!T2405="","",'表格编辑 '!T2405)</f>
        <v/>
      </c>
      <c r="S2403" s="123" t="str">
        <f>IF('表格编辑 '!U2405="","",'表格编辑 '!U2405)</f>
        <v/>
      </c>
      <c r="T2403" s="123" t="str">
        <f>IF('表格编辑 '!V2405="","",'表格编辑 '!V2405)</f>
        <v/>
      </c>
      <c r="U2403" s="123">
        <f>IF('表格编辑 '!W2405="","",'表格编辑 '!W2405)</f>
        <v>30</v>
      </c>
      <c r="V2403" s="123" t="str">
        <f>IF('表格编辑 '!X2405="","",'表格编辑 '!X2405)</f>
        <v/>
      </c>
      <c r="W2403" s="123">
        <f>IF('表格编辑 '!Y2405="","",'表格编辑 '!Y2405)</f>
        <v>100</v>
      </c>
      <c r="X2403" s="123">
        <f>IF('表格编辑 '!Z2405="","",'表格编辑 '!Z2405)</f>
        <v>100</v>
      </c>
      <c r="Y2403" s="123">
        <f>IF('表格编辑 '!AA2405="","",'表格编辑 '!AA2405)</f>
        <v>100</v>
      </c>
      <c r="Z2403" s="123">
        <f>IF('表格编辑 '!AB2405="","",'表格编辑 '!AB2405)</f>
        <v>100</v>
      </c>
      <c r="AA2403" s="123">
        <f>IF('表格编辑 '!AC2405="","",'表格编辑 '!AC2405)</f>
        <v>100</v>
      </c>
      <c r="AB2403" s="123">
        <f>IF('表格编辑 '!AD2405="","",'表格编辑 '!AD2405)</f>
        <v>100</v>
      </c>
      <c r="AC2403" s="123" t="str">
        <f>IF('表格编辑 '!AE2405="","",'表格编辑 '!AE2405)</f>
        <v/>
      </c>
      <c r="AD2403" s="123">
        <f>IF('表格编辑 '!AF2405="","",'表格编辑 '!AF2405)</f>
        <v>120020</v>
      </c>
    </row>
  </sheetData>
  <pageMargins left="0.699305555555556" right="0.699305555555556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O945"/>
  <sheetViews>
    <sheetView workbookViewId="0">
      <selection activeCell="B51" sqref="B51"/>
    </sheetView>
  </sheetViews>
  <sheetFormatPr defaultColWidth="9" defaultRowHeight="16.5"/>
  <cols>
    <col min="1" max="1" width="5.875" style="6" customWidth="1"/>
    <col min="2" max="2" width="15.25" style="6" customWidth="1"/>
    <col min="5" max="5" width="9" style="9"/>
    <col min="6" max="6" width="16.125" style="9" customWidth="1"/>
    <col min="7" max="11" width="9" style="9"/>
    <col min="12" max="13" width="9" style="116"/>
    <col min="14" max="15" width="9" style="9"/>
    <col min="16" max="17" width="9" style="66"/>
    <col min="18" max="18" width="9" style="9"/>
    <col min="21" max="21" width="9" style="9"/>
    <col min="22" max="23" width="9" style="116"/>
    <col min="25" max="40" width="9" style="9"/>
    <col min="41" max="41" width="11.875" style="9" customWidth="1"/>
    <col min="42" max="16384" width="9" style="9"/>
  </cols>
  <sheetData>
    <row r="1" spans="1:41">
      <c r="A1" s="10" t="s">
        <v>0</v>
      </c>
      <c r="B1" s="10" t="s">
        <v>1</v>
      </c>
      <c r="F1" s="21" t="s">
        <v>2</v>
      </c>
      <c r="G1" s="20"/>
      <c r="I1" s="5" t="s">
        <v>3</v>
      </c>
      <c r="J1" s="16">
        <v>17</v>
      </c>
      <c r="K1" s="117">
        <f ca="1">INDIRECT("p"&amp;RANDBETWEEN(1,160))</f>
        <v>10108</v>
      </c>
      <c r="L1" s="118">
        <v>10026</v>
      </c>
      <c r="M1" s="118" t="str">
        <f t="shared" ref="M1:M64" si="0">VLOOKUP(L1,P:Q,2,FALSE)</f>
        <v>食尸鬼</v>
      </c>
      <c r="N1" s="9">
        <f t="shared" ref="N1:N64" si="1">VLOOKUP(J1,Y:Z,2,FALSE)</f>
        <v>140001</v>
      </c>
      <c r="O1" s="9">
        <f t="shared" ref="O1:O64" si="2">ROUNDUP(J1^4/300,0)</f>
        <v>279</v>
      </c>
      <c r="P1" s="112">
        <v>10000</v>
      </c>
      <c r="Q1" s="112" t="s">
        <v>4</v>
      </c>
      <c r="S1" s="17" t="s">
        <v>0</v>
      </c>
      <c r="T1" s="18" t="s">
        <v>5</v>
      </c>
      <c r="U1" s="117"/>
      <c r="V1" s="118"/>
      <c r="W1" s="118"/>
      <c r="X1" s="18" t="s">
        <v>6</v>
      </c>
      <c r="Y1" s="9">
        <v>17</v>
      </c>
      <c r="Z1" s="9">
        <v>140001</v>
      </c>
      <c r="AB1" s="9" t="s">
        <v>3</v>
      </c>
      <c r="AC1" s="9" t="s">
        <v>7</v>
      </c>
      <c r="AD1" s="9" t="s">
        <v>8</v>
      </c>
      <c r="AE1" s="9" t="s">
        <v>9</v>
      </c>
      <c r="AF1" s="9" t="s">
        <v>10</v>
      </c>
      <c r="AG1" s="9" t="s">
        <v>11</v>
      </c>
      <c r="AH1" s="9" t="s">
        <v>12</v>
      </c>
      <c r="AK1" s="66" t="s">
        <v>13</v>
      </c>
      <c r="AL1" s="66" t="s">
        <v>14</v>
      </c>
      <c r="AN1" s="119" t="s">
        <v>15</v>
      </c>
      <c r="AO1" s="119" t="s">
        <v>16</v>
      </c>
    </row>
    <row r="2" spans="1:41">
      <c r="A2" s="10">
        <v>1</v>
      </c>
      <c r="B2" s="10" t="s">
        <v>17</v>
      </c>
      <c r="F2" s="20" t="s">
        <v>18</v>
      </c>
      <c r="G2" s="20" t="s">
        <v>19</v>
      </c>
      <c r="I2" s="5" t="s">
        <v>3</v>
      </c>
      <c r="J2" s="16">
        <v>17</v>
      </c>
      <c r="K2" s="117">
        <f ca="1" t="shared" ref="K2:K65" si="3">INDIRECT("p"&amp;RANDBETWEEN(1,160))</f>
        <v>10070</v>
      </c>
      <c r="L2" s="118">
        <v>10092</v>
      </c>
      <c r="M2" s="118" t="str">
        <f t="shared" si="0"/>
        <v>武术仙人掌</v>
      </c>
      <c r="N2" s="9">
        <f t="shared" si="1"/>
        <v>140001</v>
      </c>
      <c r="O2" s="9">
        <f t="shared" si="2"/>
        <v>279</v>
      </c>
      <c r="P2" s="112">
        <v>10001</v>
      </c>
      <c r="Q2" s="112" t="s">
        <v>20</v>
      </c>
      <c r="S2" s="17">
        <v>20001</v>
      </c>
      <c r="T2" s="5"/>
      <c r="U2" s="117">
        <f ca="1" t="shared" ref="U2:U65" si="4">INDIRECT("p"&amp;RANDBETWEEN(1,160))</f>
        <v>10002</v>
      </c>
      <c r="V2" s="118">
        <v>10131</v>
      </c>
      <c r="W2" s="118" t="str">
        <f t="shared" ref="W2:W65" si="5">VLOOKUP(V2,P:Q,2,FALSE)</f>
        <v>蜥蝪战士</v>
      </c>
      <c r="X2" s="16">
        <v>17</v>
      </c>
      <c r="Y2" s="9">
        <f>Y1+5</f>
        <v>22</v>
      </c>
      <c r="Z2" s="9">
        <v>140002</v>
      </c>
      <c r="AA2" s="9">
        <v>1</v>
      </c>
      <c r="AB2" s="117">
        <v>10026</v>
      </c>
      <c r="AC2" s="117">
        <v>10000</v>
      </c>
      <c r="AD2" s="117">
        <v>10097</v>
      </c>
      <c r="AE2" s="117">
        <v>10127</v>
      </c>
      <c r="AF2" s="117">
        <v>10022</v>
      </c>
      <c r="AG2" s="117">
        <v>10053</v>
      </c>
      <c r="AH2" s="117">
        <v>10053</v>
      </c>
      <c r="AK2" s="9">
        <v>1</v>
      </c>
      <c r="AL2" s="9">
        <v>1</v>
      </c>
      <c r="AN2" s="119" t="s">
        <v>21</v>
      </c>
      <c r="AO2" s="119">
        <v>1</v>
      </c>
    </row>
    <row r="3" spans="1:41">
      <c r="A3" s="10">
        <v>2</v>
      </c>
      <c r="B3" s="10" t="s">
        <v>22</v>
      </c>
      <c r="F3" s="20" t="s">
        <v>23</v>
      </c>
      <c r="G3" s="20" t="s">
        <v>24</v>
      </c>
      <c r="I3" s="5" t="s">
        <v>3</v>
      </c>
      <c r="J3" s="16">
        <v>17</v>
      </c>
      <c r="K3" s="117">
        <f ca="1" t="shared" si="3"/>
        <v>10088</v>
      </c>
      <c r="L3" s="118">
        <v>10012</v>
      </c>
      <c r="M3" s="118" t="str">
        <f t="shared" si="0"/>
        <v>赤目黑熊</v>
      </c>
      <c r="N3" s="9">
        <f t="shared" si="1"/>
        <v>140001</v>
      </c>
      <c r="O3" s="9">
        <f t="shared" si="2"/>
        <v>279</v>
      </c>
      <c r="P3" s="112">
        <v>10002</v>
      </c>
      <c r="Q3" s="112" t="s">
        <v>25</v>
      </c>
      <c r="S3" s="17">
        <v>20002</v>
      </c>
      <c r="T3" s="5"/>
      <c r="U3" s="117">
        <f ca="1" t="shared" si="4"/>
        <v>10157</v>
      </c>
      <c r="V3" s="118">
        <v>10130</v>
      </c>
      <c r="W3" s="118" t="str">
        <f t="shared" si="5"/>
        <v>黄金螃蟹</v>
      </c>
      <c r="X3" s="16">
        <v>17</v>
      </c>
      <c r="Y3" s="9">
        <f t="shared" ref="Y3:Y9" si="6">Y2+5</f>
        <v>27</v>
      </c>
      <c r="Z3" s="9">
        <v>140003</v>
      </c>
      <c r="AA3" s="9">
        <v>2</v>
      </c>
      <c r="AB3" s="117">
        <v>10092</v>
      </c>
      <c r="AC3" s="117">
        <v>10153</v>
      </c>
      <c r="AD3" s="117">
        <v>10045</v>
      </c>
      <c r="AE3" s="117">
        <v>10003</v>
      </c>
      <c r="AF3" s="117">
        <v>10103</v>
      </c>
      <c r="AG3" s="117">
        <v>10103</v>
      </c>
      <c r="AH3" s="117">
        <v>10092</v>
      </c>
      <c r="AK3" s="9">
        <v>2</v>
      </c>
      <c r="AL3" s="9">
        <v>2</v>
      </c>
      <c r="AN3" s="119" t="s">
        <v>26</v>
      </c>
      <c r="AO3" s="119">
        <v>1.1</v>
      </c>
    </row>
    <row r="4" spans="1:41">
      <c r="A4" s="10">
        <v>3</v>
      </c>
      <c r="B4" s="10" t="s">
        <v>27</v>
      </c>
      <c r="F4" s="20" t="s">
        <v>28</v>
      </c>
      <c r="G4" s="20" t="s">
        <v>29</v>
      </c>
      <c r="I4" s="5" t="s">
        <v>3</v>
      </c>
      <c r="J4" s="16">
        <v>17</v>
      </c>
      <c r="K4" s="117">
        <f ca="1" t="shared" si="3"/>
        <v>10079</v>
      </c>
      <c r="L4" s="118">
        <v>10095</v>
      </c>
      <c r="M4" s="118" t="str">
        <f t="shared" si="0"/>
        <v>火焰舞者</v>
      </c>
      <c r="N4" s="9">
        <f t="shared" si="1"/>
        <v>140001</v>
      </c>
      <c r="O4" s="9">
        <f t="shared" si="2"/>
        <v>279</v>
      </c>
      <c r="P4" s="112">
        <v>10003</v>
      </c>
      <c r="Q4" s="112" t="s">
        <v>30</v>
      </c>
      <c r="S4" s="17">
        <v>20003</v>
      </c>
      <c r="T4" s="5"/>
      <c r="U4" s="117">
        <f ca="1" t="shared" si="4"/>
        <v>10082</v>
      </c>
      <c r="V4" s="118">
        <v>10052</v>
      </c>
      <c r="W4" s="118" t="str">
        <f t="shared" si="5"/>
        <v>恶魔蝙蝠</v>
      </c>
      <c r="X4" s="16">
        <v>17</v>
      </c>
      <c r="Y4" s="9">
        <f t="shared" si="6"/>
        <v>32</v>
      </c>
      <c r="Z4" s="9">
        <v>140004</v>
      </c>
      <c r="AA4" s="9">
        <v>3</v>
      </c>
      <c r="AB4" s="117">
        <v>10012</v>
      </c>
      <c r="AC4" s="117">
        <v>10005</v>
      </c>
      <c r="AD4" s="117">
        <v>10055</v>
      </c>
      <c r="AE4" s="117">
        <v>10002</v>
      </c>
      <c r="AF4" s="117">
        <v>10016</v>
      </c>
      <c r="AG4" s="117">
        <v>10126</v>
      </c>
      <c r="AH4" s="117">
        <v>10024</v>
      </c>
      <c r="AK4" s="9">
        <v>3</v>
      </c>
      <c r="AL4" s="9">
        <v>2</v>
      </c>
      <c r="AN4" s="119" t="s">
        <v>31</v>
      </c>
      <c r="AO4" s="119">
        <v>2.2</v>
      </c>
    </row>
    <row r="5" spans="1:41">
      <c r="A5" s="10">
        <v>4</v>
      </c>
      <c r="B5" s="10" t="s">
        <v>32</v>
      </c>
      <c r="I5" s="5" t="s">
        <v>3</v>
      </c>
      <c r="J5" s="16">
        <v>17</v>
      </c>
      <c r="K5" s="117">
        <f ca="1" t="shared" si="3"/>
        <v>10155</v>
      </c>
      <c r="L5" s="118">
        <v>10148</v>
      </c>
      <c r="M5" s="118" t="str">
        <f t="shared" si="0"/>
        <v>巨人</v>
      </c>
      <c r="N5" s="9">
        <f t="shared" si="1"/>
        <v>140001</v>
      </c>
      <c r="O5" s="9">
        <f t="shared" si="2"/>
        <v>279</v>
      </c>
      <c r="P5" s="112">
        <v>10004</v>
      </c>
      <c r="Q5" s="112" t="s">
        <v>33</v>
      </c>
      <c r="S5" s="17">
        <v>20004</v>
      </c>
      <c r="T5" s="5"/>
      <c r="U5" s="117">
        <f ca="1" t="shared" si="4"/>
        <v>10136</v>
      </c>
      <c r="V5" s="118">
        <v>10144</v>
      </c>
      <c r="W5" s="118" t="str">
        <f t="shared" si="5"/>
        <v>哥布林</v>
      </c>
      <c r="X5" s="16">
        <v>17</v>
      </c>
      <c r="Y5" s="9">
        <f t="shared" si="6"/>
        <v>37</v>
      </c>
      <c r="Z5" s="9">
        <v>140005</v>
      </c>
      <c r="AA5" s="9">
        <v>4</v>
      </c>
      <c r="AB5" s="117">
        <v>10095</v>
      </c>
      <c r="AC5" s="117">
        <v>10044</v>
      </c>
      <c r="AD5" s="117">
        <v>10024</v>
      </c>
      <c r="AE5" s="117">
        <v>10052</v>
      </c>
      <c r="AF5" s="117">
        <v>10133</v>
      </c>
      <c r="AG5" s="117">
        <v>10010</v>
      </c>
      <c r="AH5" s="117">
        <v>10147</v>
      </c>
      <c r="AK5" s="9">
        <v>4</v>
      </c>
      <c r="AL5" s="9">
        <v>2</v>
      </c>
      <c r="AN5" s="119" t="s">
        <v>34</v>
      </c>
      <c r="AO5" s="119">
        <v>1</v>
      </c>
    </row>
    <row r="6" spans="1:41">
      <c r="A6" s="10">
        <v>5</v>
      </c>
      <c r="B6" s="10" t="s">
        <v>35</v>
      </c>
      <c r="I6" s="5" t="s">
        <v>3</v>
      </c>
      <c r="J6" s="16">
        <v>17</v>
      </c>
      <c r="K6" s="117">
        <f ca="1" t="shared" si="3"/>
        <v>10047</v>
      </c>
      <c r="L6" s="118">
        <v>10090</v>
      </c>
      <c r="M6" s="118" t="str">
        <f t="shared" si="0"/>
        <v>红色口臭鬼</v>
      </c>
      <c r="N6" s="9">
        <f t="shared" si="1"/>
        <v>140001</v>
      </c>
      <c r="O6" s="9">
        <f t="shared" si="2"/>
        <v>279</v>
      </c>
      <c r="P6" s="112">
        <v>10005</v>
      </c>
      <c r="Q6" s="112" t="s">
        <v>36</v>
      </c>
      <c r="S6" s="17">
        <v>20005</v>
      </c>
      <c r="T6" s="5"/>
      <c r="U6" s="117">
        <f ca="1" t="shared" si="4"/>
        <v>10092</v>
      </c>
      <c r="V6" s="118">
        <v>10101</v>
      </c>
      <c r="W6" s="118" t="str">
        <f t="shared" si="5"/>
        <v>风精</v>
      </c>
      <c r="X6" s="16">
        <v>17</v>
      </c>
      <c r="Y6" s="9">
        <f t="shared" si="6"/>
        <v>42</v>
      </c>
      <c r="Z6" s="9">
        <v>140006</v>
      </c>
      <c r="AA6" s="9">
        <v>5</v>
      </c>
      <c r="AB6" s="117">
        <v>10148</v>
      </c>
      <c r="AC6" s="117">
        <v>10103</v>
      </c>
      <c r="AD6" s="117">
        <v>10089</v>
      </c>
      <c r="AE6" s="117">
        <v>10040</v>
      </c>
      <c r="AF6" s="117">
        <v>10058</v>
      </c>
      <c r="AG6" s="117">
        <v>10008</v>
      </c>
      <c r="AH6" s="117">
        <v>10132</v>
      </c>
      <c r="AK6" s="9">
        <v>5</v>
      </c>
      <c r="AL6" s="9">
        <v>3</v>
      </c>
      <c r="AN6" s="119" t="s">
        <v>37</v>
      </c>
      <c r="AO6" s="119">
        <v>2</v>
      </c>
    </row>
    <row r="7" spans="1:41">
      <c r="A7" s="10">
        <v>6</v>
      </c>
      <c r="B7" s="10" t="s">
        <v>38</v>
      </c>
      <c r="I7" s="5" t="s">
        <v>3</v>
      </c>
      <c r="J7" s="16">
        <v>17</v>
      </c>
      <c r="K7" s="117">
        <f ca="1" t="shared" si="3"/>
        <v>10029</v>
      </c>
      <c r="L7" s="118">
        <v>10085</v>
      </c>
      <c r="M7" s="118" t="str">
        <f t="shared" si="0"/>
        <v>妖花</v>
      </c>
      <c r="N7" s="9">
        <f t="shared" si="1"/>
        <v>140001</v>
      </c>
      <c r="O7" s="9">
        <f t="shared" si="2"/>
        <v>279</v>
      </c>
      <c r="P7" s="112">
        <v>10006</v>
      </c>
      <c r="Q7" s="112" t="s">
        <v>39</v>
      </c>
      <c r="S7" s="17">
        <v>20006</v>
      </c>
      <c r="T7" s="5"/>
      <c r="U7" s="117">
        <f ca="1" t="shared" si="4"/>
        <v>10123</v>
      </c>
      <c r="V7" s="118">
        <v>10058</v>
      </c>
      <c r="W7" s="118" t="str">
        <f t="shared" si="5"/>
        <v>兔耳蝙蝠</v>
      </c>
      <c r="X7" s="16">
        <v>17</v>
      </c>
      <c r="Y7" s="9">
        <f t="shared" si="6"/>
        <v>47</v>
      </c>
      <c r="Z7" s="9">
        <v>140007</v>
      </c>
      <c r="AA7" s="9">
        <v>6</v>
      </c>
      <c r="AB7" s="117">
        <v>10090</v>
      </c>
      <c r="AC7" s="117">
        <v>10057</v>
      </c>
      <c r="AD7" s="117">
        <v>10028</v>
      </c>
      <c r="AE7" s="117">
        <v>10038</v>
      </c>
      <c r="AF7" s="117">
        <v>10111</v>
      </c>
      <c r="AG7" s="117">
        <v>10116</v>
      </c>
      <c r="AH7" s="117">
        <v>10138</v>
      </c>
      <c r="AK7" s="9">
        <v>6</v>
      </c>
      <c r="AL7" s="9">
        <v>3</v>
      </c>
      <c r="AN7" s="119" t="s">
        <v>40</v>
      </c>
      <c r="AO7" s="119">
        <v>3</v>
      </c>
    </row>
    <row r="8" spans="1:41">
      <c r="A8" s="10">
        <v>9</v>
      </c>
      <c r="B8" s="10" t="s">
        <v>41</v>
      </c>
      <c r="I8" s="5" t="s">
        <v>3</v>
      </c>
      <c r="J8" s="16">
        <v>17</v>
      </c>
      <c r="K8" s="117">
        <f ca="1" t="shared" si="3"/>
        <v>10009</v>
      </c>
      <c r="L8" s="118">
        <v>10088</v>
      </c>
      <c r="M8" s="118" t="str">
        <f t="shared" si="0"/>
        <v>黄色口臭鬼</v>
      </c>
      <c r="N8" s="9">
        <f t="shared" si="1"/>
        <v>140001</v>
      </c>
      <c r="O8" s="9">
        <f t="shared" si="2"/>
        <v>279</v>
      </c>
      <c r="P8" s="112">
        <v>10007</v>
      </c>
      <c r="Q8" s="112" t="s">
        <v>42</v>
      </c>
      <c r="S8" s="17">
        <v>20007</v>
      </c>
      <c r="T8" s="5"/>
      <c r="U8" s="117">
        <f ca="1" t="shared" si="4"/>
        <v>10003</v>
      </c>
      <c r="V8" s="118">
        <v>10049</v>
      </c>
      <c r="W8" s="118" t="str">
        <f t="shared" si="5"/>
        <v>扫把蝙蝠</v>
      </c>
      <c r="X8" s="16">
        <v>17</v>
      </c>
      <c r="Y8" s="9">
        <f t="shared" si="6"/>
        <v>52</v>
      </c>
      <c r="Z8" s="9">
        <v>140008</v>
      </c>
      <c r="AA8" s="9">
        <v>7</v>
      </c>
      <c r="AB8" s="117">
        <v>10085</v>
      </c>
      <c r="AC8" s="117">
        <v>10086</v>
      </c>
      <c r="AD8" s="117">
        <v>10053</v>
      </c>
      <c r="AE8" s="117">
        <v>10093</v>
      </c>
      <c r="AF8" s="117">
        <v>10014</v>
      </c>
      <c r="AG8" s="117">
        <v>10156</v>
      </c>
      <c r="AH8" s="117">
        <v>10108</v>
      </c>
      <c r="AK8" s="9">
        <v>7</v>
      </c>
      <c r="AL8" s="9">
        <v>3</v>
      </c>
      <c r="AN8" s="119" t="s">
        <v>43</v>
      </c>
      <c r="AO8" s="119">
        <v>1</v>
      </c>
    </row>
    <row r="9" spans="1:41">
      <c r="A9" s="10">
        <v>17</v>
      </c>
      <c r="B9" s="10" t="s">
        <v>4</v>
      </c>
      <c r="I9" s="5" t="s">
        <v>3</v>
      </c>
      <c r="J9" s="16">
        <v>17</v>
      </c>
      <c r="K9" s="117">
        <f ca="1" t="shared" si="3"/>
        <v>10027</v>
      </c>
      <c r="L9" s="118">
        <v>10104</v>
      </c>
      <c r="M9" s="118" t="str">
        <f t="shared" si="0"/>
        <v>顽皮炸弹</v>
      </c>
      <c r="N9" s="9">
        <f t="shared" si="1"/>
        <v>140001</v>
      </c>
      <c r="O9" s="9">
        <f t="shared" si="2"/>
        <v>279</v>
      </c>
      <c r="P9" s="112">
        <v>10008</v>
      </c>
      <c r="Q9" s="112" t="s">
        <v>44</v>
      </c>
      <c r="S9" s="17">
        <v>20008</v>
      </c>
      <c r="T9" s="5"/>
      <c r="U9" s="117">
        <f ca="1" t="shared" si="4"/>
        <v>10076</v>
      </c>
      <c r="V9" s="118">
        <v>10093</v>
      </c>
      <c r="W9" s="118" t="str">
        <f t="shared" si="5"/>
        <v>兔耳仙人掌</v>
      </c>
      <c r="X9" s="16">
        <v>17</v>
      </c>
      <c r="Y9" s="9">
        <f t="shared" si="6"/>
        <v>57</v>
      </c>
      <c r="Z9" s="9">
        <v>140009</v>
      </c>
      <c r="AA9" s="9">
        <v>8</v>
      </c>
      <c r="AB9" s="117">
        <v>10088</v>
      </c>
      <c r="AC9" s="117">
        <v>10094</v>
      </c>
      <c r="AD9" s="117">
        <v>10092</v>
      </c>
      <c r="AE9" s="117">
        <v>10120</v>
      </c>
      <c r="AF9" s="117">
        <v>10023</v>
      </c>
      <c r="AG9" s="117">
        <v>10087</v>
      </c>
      <c r="AH9" s="117">
        <v>10033</v>
      </c>
      <c r="AK9" s="9">
        <v>8</v>
      </c>
      <c r="AL9" s="9">
        <v>3</v>
      </c>
      <c r="AN9" s="119" t="s">
        <v>45</v>
      </c>
      <c r="AO9" s="119">
        <v>1.3</v>
      </c>
    </row>
    <row r="10" spans="1:38">
      <c r="A10" s="10">
        <v>18</v>
      </c>
      <c r="B10" s="10" t="s">
        <v>46</v>
      </c>
      <c r="I10" s="5" t="s">
        <v>3</v>
      </c>
      <c r="J10" s="16">
        <v>17</v>
      </c>
      <c r="K10" s="117">
        <f ca="1" t="shared" si="3"/>
        <v>10154</v>
      </c>
      <c r="L10" s="118">
        <v>10074</v>
      </c>
      <c r="M10" s="118" t="str">
        <f t="shared" si="0"/>
        <v>水蜘蛛</v>
      </c>
      <c r="N10" s="9">
        <f t="shared" si="1"/>
        <v>140001</v>
      </c>
      <c r="O10" s="9">
        <f t="shared" si="2"/>
        <v>279</v>
      </c>
      <c r="P10" s="112">
        <v>10009</v>
      </c>
      <c r="Q10" s="112" t="s">
        <v>47</v>
      </c>
      <c r="S10" s="17">
        <v>20009</v>
      </c>
      <c r="T10" s="5"/>
      <c r="U10" s="117">
        <f ca="1" t="shared" si="4"/>
        <v>10130</v>
      </c>
      <c r="V10" s="118">
        <v>10078</v>
      </c>
      <c r="W10" s="118" t="str">
        <f t="shared" si="5"/>
        <v>死亡树精</v>
      </c>
      <c r="X10" s="16">
        <v>17</v>
      </c>
      <c r="AA10" s="9">
        <v>9</v>
      </c>
      <c r="AB10" s="117">
        <v>10104</v>
      </c>
      <c r="AC10" s="117">
        <v>10132</v>
      </c>
      <c r="AD10" s="117">
        <v>10037</v>
      </c>
      <c r="AE10" s="117">
        <v>10062</v>
      </c>
      <c r="AF10" s="117">
        <v>10015</v>
      </c>
      <c r="AG10" s="117">
        <v>10158</v>
      </c>
      <c r="AH10" s="117">
        <v>10021</v>
      </c>
      <c r="AK10" s="9">
        <v>9</v>
      </c>
      <c r="AL10" s="9">
        <v>3</v>
      </c>
    </row>
    <row r="11" spans="1:38">
      <c r="A11" s="10">
        <v>20</v>
      </c>
      <c r="B11" s="10" t="s">
        <v>48</v>
      </c>
      <c r="I11" s="5" t="s">
        <v>3</v>
      </c>
      <c r="J11" s="16">
        <v>17</v>
      </c>
      <c r="K11" s="117">
        <f ca="1" t="shared" si="3"/>
        <v>10072</v>
      </c>
      <c r="L11" s="118">
        <v>10084</v>
      </c>
      <c r="M11" s="118" t="str">
        <f t="shared" si="0"/>
        <v>曼陀罗草</v>
      </c>
      <c r="N11" s="9">
        <f t="shared" si="1"/>
        <v>140001</v>
      </c>
      <c r="O11" s="9">
        <f t="shared" si="2"/>
        <v>279</v>
      </c>
      <c r="P11" s="112">
        <v>10010</v>
      </c>
      <c r="Q11" s="112" t="s">
        <v>49</v>
      </c>
      <c r="S11" s="17">
        <v>20010</v>
      </c>
      <c r="T11" s="5"/>
      <c r="U11" s="117">
        <f ca="1" t="shared" si="4"/>
        <v>10040</v>
      </c>
      <c r="V11" s="118">
        <v>10013</v>
      </c>
      <c r="W11" s="118" t="str">
        <f t="shared" si="5"/>
        <v>猫熊</v>
      </c>
      <c r="X11" s="16">
        <v>17</v>
      </c>
      <c r="AA11" s="9">
        <v>10</v>
      </c>
      <c r="AB11" s="117">
        <v>10074</v>
      </c>
      <c r="AC11" s="117">
        <v>10150</v>
      </c>
      <c r="AD11" s="117">
        <v>10132</v>
      </c>
      <c r="AE11" s="117">
        <v>10039</v>
      </c>
      <c r="AF11" s="117">
        <v>10115</v>
      </c>
      <c r="AG11" s="117">
        <v>10141</v>
      </c>
      <c r="AH11" s="117">
        <v>10068</v>
      </c>
      <c r="AK11" s="9">
        <v>10</v>
      </c>
      <c r="AL11" s="9">
        <v>3</v>
      </c>
    </row>
    <row r="12" spans="1:38">
      <c r="A12" s="10">
        <v>21</v>
      </c>
      <c r="B12" s="10" t="s">
        <v>50</v>
      </c>
      <c r="I12" s="5" t="s">
        <v>3</v>
      </c>
      <c r="J12" s="16">
        <v>17</v>
      </c>
      <c r="K12" s="117">
        <f ca="1" t="shared" si="3"/>
        <v>10134</v>
      </c>
      <c r="L12" s="118">
        <v>10155</v>
      </c>
      <c r="M12" s="118" t="str">
        <f t="shared" si="0"/>
        <v>蜥蜴团</v>
      </c>
      <c r="N12" s="9">
        <f t="shared" si="1"/>
        <v>140001</v>
      </c>
      <c r="O12" s="9">
        <f t="shared" si="2"/>
        <v>279</v>
      </c>
      <c r="P12" s="112">
        <v>10011</v>
      </c>
      <c r="Q12" s="112" t="s">
        <v>51</v>
      </c>
      <c r="S12" s="17">
        <v>20011</v>
      </c>
      <c r="T12" s="5"/>
      <c r="U12" s="117">
        <f ca="1" t="shared" si="4"/>
        <v>10022</v>
      </c>
      <c r="V12" s="118">
        <v>10131</v>
      </c>
      <c r="W12" s="118" t="str">
        <f t="shared" si="5"/>
        <v>蜥蝪战士</v>
      </c>
      <c r="X12" s="16">
        <v>17</v>
      </c>
      <c r="AA12" s="9">
        <v>11</v>
      </c>
      <c r="AB12" s="117">
        <v>10084</v>
      </c>
      <c r="AC12" s="117">
        <v>10033</v>
      </c>
      <c r="AD12" s="117">
        <v>10069</v>
      </c>
      <c r="AE12" s="117">
        <v>10016</v>
      </c>
      <c r="AF12" s="117">
        <v>10152</v>
      </c>
      <c r="AG12" s="117">
        <v>10148</v>
      </c>
      <c r="AH12" s="117">
        <v>10135</v>
      </c>
      <c r="AK12" s="9">
        <v>11</v>
      </c>
      <c r="AL12" s="9">
        <v>3</v>
      </c>
    </row>
    <row r="13" spans="1:38">
      <c r="A13" s="10">
        <v>24</v>
      </c>
      <c r="B13" s="10" t="s">
        <v>52</v>
      </c>
      <c r="I13" s="5" t="s">
        <v>3</v>
      </c>
      <c r="J13" s="16">
        <v>17</v>
      </c>
      <c r="K13" s="117">
        <f ca="1" t="shared" si="3"/>
        <v>10088</v>
      </c>
      <c r="L13" s="118">
        <v>10157</v>
      </c>
      <c r="M13" s="118" t="str">
        <f t="shared" si="0"/>
        <v>幻歌妖</v>
      </c>
      <c r="N13" s="9">
        <f t="shared" si="1"/>
        <v>140001</v>
      </c>
      <c r="O13" s="9">
        <f t="shared" si="2"/>
        <v>279</v>
      </c>
      <c r="P13" s="112">
        <v>10012</v>
      </c>
      <c r="Q13" s="112" t="s">
        <v>53</v>
      </c>
      <c r="S13" s="17">
        <v>20012</v>
      </c>
      <c r="T13" s="5"/>
      <c r="U13" s="117">
        <f ca="1" t="shared" si="4"/>
        <v>10022</v>
      </c>
      <c r="V13" s="118">
        <v>10107</v>
      </c>
      <c r="W13" s="118" t="str">
        <f t="shared" si="5"/>
        <v>飘浮炸弹</v>
      </c>
      <c r="X13" s="16">
        <v>17</v>
      </c>
      <c r="AA13" s="9">
        <v>12</v>
      </c>
      <c r="AB13" s="117">
        <v>10155</v>
      </c>
      <c r="AC13" s="117">
        <v>10155</v>
      </c>
      <c r="AD13" s="117">
        <v>10058</v>
      </c>
      <c r="AE13" s="117">
        <v>10114</v>
      </c>
      <c r="AF13" s="117">
        <v>10158</v>
      </c>
      <c r="AG13" s="117">
        <v>10091</v>
      </c>
      <c r="AH13" s="117">
        <v>10063</v>
      </c>
      <c r="AK13" s="9">
        <v>12</v>
      </c>
      <c r="AL13" s="9">
        <v>3</v>
      </c>
    </row>
    <row r="14" spans="1:38">
      <c r="A14" s="10">
        <v>26</v>
      </c>
      <c r="B14" s="10" t="s">
        <v>54</v>
      </c>
      <c r="I14" s="5" t="s">
        <v>3</v>
      </c>
      <c r="J14" s="16">
        <v>17</v>
      </c>
      <c r="K14" s="117">
        <f ca="1" t="shared" si="3"/>
        <v>10110</v>
      </c>
      <c r="L14" s="118">
        <v>10076</v>
      </c>
      <c r="M14" s="118" t="str">
        <f t="shared" si="0"/>
        <v>风蜘蛛</v>
      </c>
      <c r="N14" s="9">
        <f t="shared" si="1"/>
        <v>140001</v>
      </c>
      <c r="O14" s="9">
        <f t="shared" si="2"/>
        <v>279</v>
      </c>
      <c r="P14" s="112">
        <v>10013</v>
      </c>
      <c r="Q14" s="112" t="s">
        <v>55</v>
      </c>
      <c r="S14" s="17">
        <v>20013</v>
      </c>
      <c r="T14" s="5"/>
      <c r="U14" s="117">
        <f ca="1" t="shared" si="4"/>
        <v>10031</v>
      </c>
      <c r="V14" s="118">
        <v>10044</v>
      </c>
      <c r="W14" s="118" t="str">
        <f t="shared" si="5"/>
        <v>石像怪</v>
      </c>
      <c r="X14" s="16">
        <v>17</v>
      </c>
      <c r="AA14" s="9">
        <v>13</v>
      </c>
      <c r="AB14" s="117">
        <v>10157</v>
      </c>
      <c r="AC14" s="117">
        <v>10056</v>
      </c>
      <c r="AD14" s="117">
        <v>10085</v>
      </c>
      <c r="AE14" s="117">
        <v>10015</v>
      </c>
      <c r="AF14" s="117">
        <v>10003</v>
      </c>
      <c r="AG14" s="117">
        <v>10057</v>
      </c>
      <c r="AH14" s="117">
        <v>10000</v>
      </c>
      <c r="AK14" s="9">
        <v>13</v>
      </c>
      <c r="AL14" s="9">
        <v>3</v>
      </c>
    </row>
    <row r="15" spans="1:38">
      <c r="A15" s="10">
        <v>27</v>
      </c>
      <c r="B15" s="10" t="s">
        <v>56</v>
      </c>
      <c r="I15" s="5" t="s">
        <v>3</v>
      </c>
      <c r="J15" s="16">
        <v>17</v>
      </c>
      <c r="K15" s="117">
        <f ca="1" t="shared" si="3"/>
        <v>10119</v>
      </c>
      <c r="L15" s="118">
        <v>10060</v>
      </c>
      <c r="M15" s="118" t="str">
        <f t="shared" si="0"/>
        <v>红蝎</v>
      </c>
      <c r="N15" s="9">
        <f t="shared" si="1"/>
        <v>140001</v>
      </c>
      <c r="O15" s="9">
        <f t="shared" si="2"/>
        <v>279</v>
      </c>
      <c r="P15" s="112">
        <v>10014</v>
      </c>
      <c r="Q15" s="112" t="s">
        <v>57</v>
      </c>
      <c r="S15" s="17">
        <v>20014</v>
      </c>
      <c r="T15" s="5"/>
      <c r="U15" s="117">
        <f ca="1" t="shared" si="4"/>
        <v>10024</v>
      </c>
      <c r="V15" s="118">
        <v>10066</v>
      </c>
      <c r="W15" s="118" t="str">
        <f t="shared" si="5"/>
        <v>黄蜂</v>
      </c>
      <c r="X15" s="16">
        <v>17</v>
      </c>
      <c r="AA15" s="9">
        <v>14</v>
      </c>
      <c r="AB15" s="117">
        <v>10076</v>
      </c>
      <c r="AC15" s="117">
        <v>10111</v>
      </c>
      <c r="AD15" s="117">
        <v>10052</v>
      </c>
      <c r="AE15" s="117">
        <v>10096</v>
      </c>
      <c r="AF15" s="117">
        <v>10119</v>
      </c>
      <c r="AG15" s="117">
        <v>10082</v>
      </c>
      <c r="AH15" s="117">
        <v>10062</v>
      </c>
      <c r="AK15" s="9">
        <v>14</v>
      </c>
      <c r="AL15" s="9">
        <v>3</v>
      </c>
    </row>
    <row r="16" spans="1:38">
      <c r="A16" s="10">
        <v>28</v>
      </c>
      <c r="B16" s="10" t="s">
        <v>58</v>
      </c>
      <c r="I16" s="5" t="s">
        <v>3</v>
      </c>
      <c r="J16" s="16">
        <v>22</v>
      </c>
      <c r="K16" s="117">
        <f ca="1" t="shared" si="3"/>
        <v>10061</v>
      </c>
      <c r="L16" s="118">
        <v>10026</v>
      </c>
      <c r="M16" s="118" t="str">
        <f t="shared" si="0"/>
        <v>食尸鬼</v>
      </c>
      <c r="N16" s="9">
        <f t="shared" si="1"/>
        <v>140002</v>
      </c>
      <c r="O16" s="9">
        <f t="shared" si="2"/>
        <v>781</v>
      </c>
      <c r="P16" s="112">
        <v>10015</v>
      </c>
      <c r="Q16" s="112" t="s">
        <v>59</v>
      </c>
      <c r="S16" s="17">
        <v>20015</v>
      </c>
      <c r="T16" s="5"/>
      <c r="U16" s="117">
        <f ca="1" t="shared" si="4"/>
        <v>10082</v>
      </c>
      <c r="V16" s="118">
        <v>10070</v>
      </c>
      <c r="W16" s="118" t="str">
        <f t="shared" si="5"/>
        <v>赤目螳螂</v>
      </c>
      <c r="X16" s="16">
        <v>17</v>
      </c>
      <c r="AA16" s="9">
        <v>15</v>
      </c>
      <c r="AB16" s="117">
        <v>10060</v>
      </c>
      <c r="AC16" s="117">
        <v>10092</v>
      </c>
      <c r="AD16" s="117">
        <v>10032</v>
      </c>
      <c r="AE16" s="117">
        <v>10087</v>
      </c>
      <c r="AF16" s="117">
        <v>10121</v>
      </c>
      <c r="AG16" s="117">
        <v>10033</v>
      </c>
      <c r="AH16" s="117">
        <v>10135</v>
      </c>
      <c r="AK16" s="9">
        <v>15</v>
      </c>
      <c r="AL16" s="9">
        <v>3</v>
      </c>
    </row>
    <row r="17" spans="1:38">
      <c r="A17" s="10">
        <v>29</v>
      </c>
      <c r="B17" s="10" t="s">
        <v>60</v>
      </c>
      <c r="I17" s="5" t="s">
        <v>3</v>
      </c>
      <c r="J17" s="16">
        <v>22</v>
      </c>
      <c r="K17" s="117">
        <f ca="1" t="shared" si="3"/>
        <v>10110</v>
      </c>
      <c r="L17" s="118">
        <v>10092</v>
      </c>
      <c r="M17" s="118" t="str">
        <f t="shared" si="0"/>
        <v>武术仙人掌</v>
      </c>
      <c r="N17" s="9">
        <f t="shared" si="1"/>
        <v>140002</v>
      </c>
      <c r="O17" s="9">
        <f t="shared" si="2"/>
        <v>781</v>
      </c>
      <c r="P17" s="112">
        <v>10016</v>
      </c>
      <c r="Q17" s="112" t="s">
        <v>61</v>
      </c>
      <c r="S17" s="17">
        <v>20016</v>
      </c>
      <c r="T17" s="5"/>
      <c r="U17" s="117">
        <f ca="1" t="shared" si="4"/>
        <v>10082</v>
      </c>
      <c r="V17" s="118">
        <v>10071</v>
      </c>
      <c r="W17" s="118" t="str">
        <f t="shared" si="5"/>
        <v>死灰螳螂</v>
      </c>
      <c r="X17" s="16">
        <v>17</v>
      </c>
      <c r="AK17" s="9">
        <v>16</v>
      </c>
      <c r="AL17" s="9">
        <v>3</v>
      </c>
    </row>
    <row r="18" spans="1:38">
      <c r="A18" s="10">
        <v>30</v>
      </c>
      <c r="B18" s="10" t="s">
        <v>62</v>
      </c>
      <c r="I18" s="5" t="s">
        <v>3</v>
      </c>
      <c r="J18" s="16">
        <v>22</v>
      </c>
      <c r="K18" s="117">
        <f ca="1" t="shared" si="3"/>
        <v>10059</v>
      </c>
      <c r="L18" s="118">
        <v>10012</v>
      </c>
      <c r="M18" s="118" t="str">
        <f t="shared" si="0"/>
        <v>赤目黑熊</v>
      </c>
      <c r="N18" s="9">
        <f t="shared" si="1"/>
        <v>140002</v>
      </c>
      <c r="O18" s="9">
        <f t="shared" si="2"/>
        <v>781</v>
      </c>
      <c r="P18" s="112">
        <v>10017</v>
      </c>
      <c r="Q18" s="112" t="s">
        <v>63</v>
      </c>
      <c r="S18" s="17">
        <v>20017</v>
      </c>
      <c r="T18" s="5"/>
      <c r="U18" s="117">
        <f ca="1" t="shared" si="4"/>
        <v>10115</v>
      </c>
      <c r="V18" s="118">
        <v>10135</v>
      </c>
      <c r="W18" s="118" t="str">
        <f t="shared" si="5"/>
        <v>大地翼龙</v>
      </c>
      <c r="X18" s="16">
        <v>17</v>
      </c>
      <c r="AK18" s="9">
        <v>17</v>
      </c>
      <c r="AL18" s="9">
        <v>3</v>
      </c>
    </row>
    <row r="19" spans="1:38">
      <c r="A19" s="10">
        <v>31</v>
      </c>
      <c r="B19" s="10" t="s">
        <v>64</v>
      </c>
      <c r="I19" s="5" t="s">
        <v>3</v>
      </c>
      <c r="J19" s="16">
        <v>22</v>
      </c>
      <c r="K19" s="117">
        <f ca="1" t="shared" si="3"/>
        <v>10018</v>
      </c>
      <c r="L19" s="118">
        <v>10095</v>
      </c>
      <c r="M19" s="118" t="str">
        <f t="shared" si="0"/>
        <v>火焰舞者</v>
      </c>
      <c r="N19" s="9">
        <f t="shared" si="1"/>
        <v>140002</v>
      </c>
      <c r="O19" s="9">
        <f t="shared" si="2"/>
        <v>781</v>
      </c>
      <c r="P19" s="112">
        <v>10018</v>
      </c>
      <c r="Q19" s="112" t="s">
        <v>65</v>
      </c>
      <c r="S19" s="17">
        <v>20018</v>
      </c>
      <c r="T19" s="5"/>
      <c r="U19" s="117">
        <f ca="1" t="shared" si="4"/>
        <v>10062</v>
      </c>
      <c r="V19" s="118">
        <v>10023</v>
      </c>
      <c r="W19" s="118" t="str">
        <f t="shared" si="5"/>
        <v>地狱妖犬</v>
      </c>
      <c r="X19" s="16">
        <v>17</v>
      </c>
      <c r="AK19" s="9">
        <v>18</v>
      </c>
      <c r="AL19" s="9">
        <v>3</v>
      </c>
    </row>
    <row r="20" spans="1:38">
      <c r="A20" s="10">
        <v>32</v>
      </c>
      <c r="B20" s="10" t="s">
        <v>66</v>
      </c>
      <c r="I20" s="5" t="s">
        <v>3</v>
      </c>
      <c r="J20" s="16">
        <v>22</v>
      </c>
      <c r="K20" s="117">
        <f ca="1" t="shared" si="3"/>
        <v>10141</v>
      </c>
      <c r="L20" s="118">
        <v>10148</v>
      </c>
      <c r="M20" s="118" t="str">
        <f t="shared" si="0"/>
        <v>巨人</v>
      </c>
      <c r="N20" s="9">
        <f t="shared" si="1"/>
        <v>140002</v>
      </c>
      <c r="O20" s="9">
        <f t="shared" si="2"/>
        <v>781</v>
      </c>
      <c r="P20" s="112">
        <v>10019</v>
      </c>
      <c r="Q20" s="112" t="s">
        <v>67</v>
      </c>
      <c r="S20" s="17">
        <v>20019</v>
      </c>
      <c r="T20" s="5"/>
      <c r="U20" s="117">
        <f ca="1" t="shared" si="4"/>
        <v>10075</v>
      </c>
      <c r="V20" s="118">
        <v>10157</v>
      </c>
      <c r="W20" s="118" t="str">
        <f t="shared" si="5"/>
        <v>幻歌妖</v>
      </c>
      <c r="X20" s="16">
        <v>17</v>
      </c>
      <c r="AK20" s="9">
        <v>19</v>
      </c>
      <c r="AL20" s="9">
        <v>3</v>
      </c>
    </row>
    <row r="21" spans="1:38">
      <c r="A21" s="10">
        <v>33</v>
      </c>
      <c r="B21" s="10" t="s">
        <v>68</v>
      </c>
      <c r="I21" s="5" t="s">
        <v>3</v>
      </c>
      <c r="J21" s="16">
        <v>22</v>
      </c>
      <c r="K21" s="117">
        <f ca="1" t="shared" si="3"/>
        <v>10134</v>
      </c>
      <c r="L21" s="118">
        <v>10090</v>
      </c>
      <c r="M21" s="118" t="str">
        <f t="shared" si="0"/>
        <v>红色口臭鬼</v>
      </c>
      <c r="N21" s="9">
        <f t="shared" si="1"/>
        <v>140002</v>
      </c>
      <c r="O21" s="9">
        <f t="shared" si="2"/>
        <v>781</v>
      </c>
      <c r="P21" s="112">
        <v>10020</v>
      </c>
      <c r="Q21" s="112" t="s">
        <v>69</v>
      </c>
      <c r="S21" s="17">
        <v>20020</v>
      </c>
      <c r="T21" s="5"/>
      <c r="U21" s="117">
        <f ca="1" t="shared" si="4"/>
        <v>10110</v>
      </c>
      <c r="V21" s="118">
        <v>10148</v>
      </c>
      <c r="W21" s="118" t="str">
        <f t="shared" si="5"/>
        <v>巨人</v>
      </c>
      <c r="X21" s="16">
        <v>17</v>
      </c>
      <c r="AK21" s="9">
        <v>20</v>
      </c>
      <c r="AL21" s="9">
        <v>3</v>
      </c>
    </row>
    <row r="22" spans="1:38">
      <c r="A22" s="10">
        <v>34</v>
      </c>
      <c r="B22" s="10" t="s">
        <v>70</v>
      </c>
      <c r="I22" s="5" t="s">
        <v>3</v>
      </c>
      <c r="J22" s="16">
        <v>22</v>
      </c>
      <c r="K22" s="117">
        <f ca="1" t="shared" si="3"/>
        <v>10114</v>
      </c>
      <c r="L22" s="118">
        <v>10085</v>
      </c>
      <c r="M22" s="118" t="str">
        <f t="shared" si="0"/>
        <v>妖花</v>
      </c>
      <c r="N22" s="9">
        <f t="shared" si="1"/>
        <v>140002</v>
      </c>
      <c r="O22" s="9">
        <f t="shared" si="2"/>
        <v>781</v>
      </c>
      <c r="P22" s="112">
        <v>10021</v>
      </c>
      <c r="Q22" s="112" t="s">
        <v>71</v>
      </c>
      <c r="S22" s="17">
        <v>20021</v>
      </c>
      <c r="T22" s="5"/>
      <c r="U22" s="117">
        <f ca="1" t="shared" si="4"/>
        <v>10152</v>
      </c>
      <c r="V22" s="118">
        <v>10110</v>
      </c>
      <c r="W22" s="118" t="str">
        <f t="shared" si="5"/>
        <v>旋律影子</v>
      </c>
      <c r="X22" s="16">
        <v>17</v>
      </c>
      <c r="AK22" s="9">
        <v>21</v>
      </c>
      <c r="AL22" s="9">
        <v>3</v>
      </c>
    </row>
    <row r="23" spans="1:38">
      <c r="A23" s="10">
        <v>35</v>
      </c>
      <c r="B23" s="10" t="s">
        <v>72</v>
      </c>
      <c r="I23" s="5" t="s">
        <v>3</v>
      </c>
      <c r="J23" s="16">
        <v>22</v>
      </c>
      <c r="K23" s="117">
        <f ca="1" t="shared" si="3"/>
        <v>10137</v>
      </c>
      <c r="L23" s="118">
        <v>10088</v>
      </c>
      <c r="M23" s="118" t="str">
        <f t="shared" si="0"/>
        <v>黄色口臭鬼</v>
      </c>
      <c r="N23" s="9">
        <f t="shared" si="1"/>
        <v>140002</v>
      </c>
      <c r="O23" s="9">
        <f t="shared" si="2"/>
        <v>781</v>
      </c>
      <c r="P23" s="112">
        <v>10022</v>
      </c>
      <c r="Q23" s="112" t="s">
        <v>73</v>
      </c>
      <c r="S23" s="17">
        <v>20022</v>
      </c>
      <c r="T23" s="5"/>
      <c r="U23" s="117">
        <f ca="1" t="shared" si="4"/>
        <v>10104</v>
      </c>
      <c r="V23" s="118">
        <v>10137</v>
      </c>
      <c r="W23" s="118" t="str">
        <f t="shared" si="5"/>
        <v>火焰翼龙</v>
      </c>
      <c r="X23" s="16">
        <v>17</v>
      </c>
      <c r="AK23" s="9">
        <v>22</v>
      </c>
      <c r="AL23" s="9">
        <v>3</v>
      </c>
    </row>
    <row r="24" spans="1:38">
      <c r="A24" s="10">
        <v>44</v>
      </c>
      <c r="B24" s="10" t="s">
        <v>74</v>
      </c>
      <c r="I24" s="5" t="s">
        <v>3</v>
      </c>
      <c r="J24" s="16">
        <v>22</v>
      </c>
      <c r="K24" s="117">
        <f ca="1" t="shared" si="3"/>
        <v>10044</v>
      </c>
      <c r="L24" s="118">
        <v>10104</v>
      </c>
      <c r="M24" s="118" t="str">
        <f t="shared" si="0"/>
        <v>顽皮炸弹</v>
      </c>
      <c r="N24" s="9">
        <f t="shared" si="1"/>
        <v>140002</v>
      </c>
      <c r="O24" s="9">
        <f t="shared" si="2"/>
        <v>781</v>
      </c>
      <c r="P24" s="112">
        <v>10023</v>
      </c>
      <c r="Q24" s="112" t="s">
        <v>75</v>
      </c>
      <c r="S24" s="17">
        <v>20023</v>
      </c>
      <c r="T24" s="5"/>
      <c r="U24" s="117">
        <f ca="1" t="shared" si="4"/>
        <v>10025</v>
      </c>
      <c r="V24" s="118">
        <v>10145</v>
      </c>
      <c r="W24" s="118" t="str">
        <f t="shared" si="5"/>
        <v>红帽哥布林</v>
      </c>
      <c r="X24" s="16">
        <v>17</v>
      </c>
      <c r="AK24" s="9">
        <v>23</v>
      </c>
      <c r="AL24" s="9">
        <v>3</v>
      </c>
    </row>
    <row r="25" spans="1:38">
      <c r="A25" s="10">
        <v>45</v>
      </c>
      <c r="B25" s="10" t="s">
        <v>76</v>
      </c>
      <c r="I25" s="5" t="s">
        <v>3</v>
      </c>
      <c r="J25" s="16">
        <v>22</v>
      </c>
      <c r="K25" s="117">
        <f ca="1" t="shared" si="3"/>
        <v>10063</v>
      </c>
      <c r="L25" s="118">
        <v>10074</v>
      </c>
      <c r="M25" s="118" t="str">
        <f t="shared" si="0"/>
        <v>水蜘蛛</v>
      </c>
      <c r="N25" s="9">
        <f t="shared" si="1"/>
        <v>140002</v>
      </c>
      <c r="O25" s="9">
        <f t="shared" si="2"/>
        <v>781</v>
      </c>
      <c r="P25" s="112">
        <v>10024</v>
      </c>
      <c r="Q25" s="112" t="s">
        <v>41</v>
      </c>
      <c r="S25" s="17">
        <v>20024</v>
      </c>
      <c r="T25" s="5"/>
      <c r="U25" s="117">
        <f ca="1" t="shared" si="4"/>
        <v>10025</v>
      </c>
      <c r="V25" s="118">
        <v>10021</v>
      </c>
      <c r="W25" s="118" t="str">
        <f t="shared" si="5"/>
        <v>巨狼</v>
      </c>
      <c r="X25" s="16">
        <v>17</v>
      </c>
      <c r="AK25" s="9">
        <v>24</v>
      </c>
      <c r="AL25" s="9">
        <v>3</v>
      </c>
    </row>
    <row r="26" spans="1:38">
      <c r="A26" s="10">
        <v>46</v>
      </c>
      <c r="B26" s="10" t="s">
        <v>77</v>
      </c>
      <c r="I26" s="5" t="s">
        <v>3</v>
      </c>
      <c r="J26" s="16">
        <v>22</v>
      </c>
      <c r="K26" s="117">
        <f ca="1" t="shared" si="3"/>
        <v>10079</v>
      </c>
      <c r="L26" s="118">
        <v>10084</v>
      </c>
      <c r="M26" s="118" t="str">
        <f t="shared" si="0"/>
        <v>曼陀罗草</v>
      </c>
      <c r="N26" s="9">
        <f t="shared" si="1"/>
        <v>140002</v>
      </c>
      <c r="O26" s="9">
        <f t="shared" si="2"/>
        <v>781</v>
      </c>
      <c r="P26" s="112">
        <v>10025</v>
      </c>
      <c r="Q26" s="112" t="s">
        <v>78</v>
      </c>
      <c r="S26" s="17">
        <v>20025</v>
      </c>
      <c r="T26" s="5"/>
      <c r="U26" s="117">
        <f ca="1" t="shared" si="4"/>
        <v>10132</v>
      </c>
      <c r="V26" s="118">
        <v>10002</v>
      </c>
      <c r="W26" s="118" t="str">
        <f t="shared" si="5"/>
        <v>硬壳龟</v>
      </c>
      <c r="X26" s="16">
        <v>22</v>
      </c>
      <c r="AK26" s="9">
        <v>25</v>
      </c>
      <c r="AL26" s="9">
        <v>3</v>
      </c>
    </row>
    <row r="27" spans="1:38">
      <c r="A27" s="10">
        <v>48</v>
      </c>
      <c r="B27" s="10" t="s">
        <v>79</v>
      </c>
      <c r="I27" s="5" t="s">
        <v>3</v>
      </c>
      <c r="J27" s="16">
        <v>22</v>
      </c>
      <c r="K27" s="117">
        <f ca="1" t="shared" si="3"/>
        <v>10074</v>
      </c>
      <c r="L27" s="118">
        <v>10155</v>
      </c>
      <c r="M27" s="118" t="str">
        <f t="shared" si="0"/>
        <v>蜥蜴团</v>
      </c>
      <c r="N27" s="9">
        <f t="shared" si="1"/>
        <v>140002</v>
      </c>
      <c r="O27" s="9">
        <f t="shared" si="2"/>
        <v>781</v>
      </c>
      <c r="P27" s="112">
        <v>10026</v>
      </c>
      <c r="Q27" s="112" t="s">
        <v>80</v>
      </c>
      <c r="S27" s="17">
        <v>20026</v>
      </c>
      <c r="T27" s="5"/>
      <c r="U27" s="117">
        <f ca="1" t="shared" si="4"/>
        <v>10158</v>
      </c>
      <c r="V27" s="118">
        <v>10103</v>
      </c>
      <c r="W27" s="118" t="str">
        <f t="shared" si="5"/>
        <v>地精</v>
      </c>
      <c r="X27" s="16">
        <v>22</v>
      </c>
      <c r="AK27" s="9">
        <v>26</v>
      </c>
      <c r="AL27" s="9">
        <v>3</v>
      </c>
    </row>
    <row r="28" spans="1:38">
      <c r="A28" s="10">
        <v>49</v>
      </c>
      <c r="B28" s="10" t="s">
        <v>81</v>
      </c>
      <c r="I28" s="5" t="s">
        <v>3</v>
      </c>
      <c r="J28" s="16">
        <v>22</v>
      </c>
      <c r="K28" s="117">
        <f ca="1" t="shared" si="3"/>
        <v>10157</v>
      </c>
      <c r="L28" s="118">
        <v>10157</v>
      </c>
      <c r="M28" s="118" t="str">
        <f t="shared" si="0"/>
        <v>幻歌妖</v>
      </c>
      <c r="N28" s="9">
        <f t="shared" si="1"/>
        <v>140002</v>
      </c>
      <c r="O28" s="9">
        <f t="shared" si="2"/>
        <v>781</v>
      </c>
      <c r="P28" s="112">
        <v>10027</v>
      </c>
      <c r="Q28" s="112" t="s">
        <v>82</v>
      </c>
      <c r="S28" s="17">
        <v>20027</v>
      </c>
      <c r="T28" s="5"/>
      <c r="U28" s="117">
        <f ca="1" t="shared" si="4"/>
        <v>10026</v>
      </c>
      <c r="V28" s="118">
        <v>10012</v>
      </c>
      <c r="W28" s="118" t="str">
        <f t="shared" si="5"/>
        <v>赤目黑熊</v>
      </c>
      <c r="X28" s="16">
        <v>22</v>
      </c>
      <c r="AK28" s="9">
        <v>27</v>
      </c>
      <c r="AL28" s="9">
        <v>3</v>
      </c>
    </row>
    <row r="29" spans="1:38">
      <c r="A29" s="10">
        <v>50</v>
      </c>
      <c r="B29" s="10" t="s">
        <v>83</v>
      </c>
      <c r="I29" s="5" t="s">
        <v>3</v>
      </c>
      <c r="J29" s="16">
        <v>22</v>
      </c>
      <c r="K29" s="117">
        <f ca="1" t="shared" si="3"/>
        <v>10014</v>
      </c>
      <c r="L29" s="118">
        <v>10076</v>
      </c>
      <c r="M29" s="118" t="str">
        <f t="shared" si="0"/>
        <v>风蜘蛛</v>
      </c>
      <c r="N29" s="9">
        <f t="shared" si="1"/>
        <v>140002</v>
      </c>
      <c r="O29" s="9">
        <f t="shared" si="2"/>
        <v>781</v>
      </c>
      <c r="P29" s="112">
        <v>10028</v>
      </c>
      <c r="Q29" s="112" t="s">
        <v>84</v>
      </c>
      <c r="S29" s="17">
        <v>20028</v>
      </c>
      <c r="T29" s="5"/>
      <c r="U29" s="117">
        <f ca="1" t="shared" si="4"/>
        <v>10103</v>
      </c>
      <c r="V29" s="118">
        <v>10007</v>
      </c>
      <c r="W29" s="118" t="str">
        <f t="shared" si="5"/>
        <v>恶魔猫</v>
      </c>
      <c r="X29" s="16">
        <v>22</v>
      </c>
      <c r="AK29" s="9">
        <v>28</v>
      </c>
      <c r="AL29" s="9">
        <v>3</v>
      </c>
    </row>
    <row r="30" spans="1:38">
      <c r="A30" s="10">
        <v>51</v>
      </c>
      <c r="B30" s="10" t="s">
        <v>85</v>
      </c>
      <c r="I30" s="5" t="s">
        <v>3</v>
      </c>
      <c r="J30" s="16">
        <v>22</v>
      </c>
      <c r="K30" s="117">
        <f ca="1" t="shared" si="3"/>
        <v>10053</v>
      </c>
      <c r="L30" s="118">
        <v>10060</v>
      </c>
      <c r="M30" s="118" t="str">
        <f t="shared" si="0"/>
        <v>红蝎</v>
      </c>
      <c r="N30" s="9">
        <f t="shared" si="1"/>
        <v>140002</v>
      </c>
      <c r="O30" s="9">
        <f t="shared" si="2"/>
        <v>781</v>
      </c>
      <c r="P30" s="112">
        <v>10029</v>
      </c>
      <c r="Q30" s="112" t="s">
        <v>54</v>
      </c>
      <c r="S30" s="17">
        <v>20029</v>
      </c>
      <c r="T30" s="5"/>
      <c r="U30" s="117">
        <f ca="1" t="shared" si="4"/>
        <v>10055</v>
      </c>
      <c r="V30" s="118">
        <v>10148</v>
      </c>
      <c r="W30" s="118" t="str">
        <f t="shared" si="5"/>
        <v>巨人</v>
      </c>
      <c r="X30" s="16">
        <v>22</v>
      </c>
      <c r="AK30" s="9">
        <v>29</v>
      </c>
      <c r="AL30" s="9">
        <v>3</v>
      </c>
    </row>
    <row r="31" spans="1:38">
      <c r="A31" s="10">
        <v>52</v>
      </c>
      <c r="B31" s="10" t="s">
        <v>86</v>
      </c>
      <c r="I31" s="5" t="s">
        <v>3</v>
      </c>
      <c r="J31" s="16">
        <v>27</v>
      </c>
      <c r="K31" s="117">
        <f ca="1" t="shared" si="3"/>
        <v>10045</v>
      </c>
      <c r="L31" s="118">
        <v>10026</v>
      </c>
      <c r="M31" s="118" t="str">
        <f t="shared" si="0"/>
        <v>食尸鬼</v>
      </c>
      <c r="N31" s="9">
        <f t="shared" si="1"/>
        <v>140003</v>
      </c>
      <c r="O31" s="9">
        <f t="shared" si="2"/>
        <v>1772</v>
      </c>
      <c r="P31" s="112">
        <v>10030</v>
      </c>
      <c r="Q31" s="112" t="s">
        <v>87</v>
      </c>
      <c r="S31" s="17">
        <v>20030</v>
      </c>
      <c r="T31" s="5"/>
      <c r="U31" s="117">
        <f ca="1" t="shared" si="4"/>
        <v>10056</v>
      </c>
      <c r="V31" s="118">
        <v>10059</v>
      </c>
      <c r="W31" s="118" t="str">
        <f t="shared" si="5"/>
        <v>蓝蝎</v>
      </c>
      <c r="X31" s="16">
        <v>22</v>
      </c>
      <c r="AK31" s="9">
        <v>30</v>
      </c>
      <c r="AL31" s="9">
        <v>4</v>
      </c>
    </row>
    <row r="32" spans="1:38">
      <c r="A32" s="10">
        <v>54</v>
      </c>
      <c r="B32" s="10" t="s">
        <v>88</v>
      </c>
      <c r="I32" s="5" t="s">
        <v>3</v>
      </c>
      <c r="J32" s="16">
        <v>27</v>
      </c>
      <c r="K32" s="117">
        <f ca="1" t="shared" si="3"/>
        <v>10025</v>
      </c>
      <c r="L32" s="118">
        <v>10092</v>
      </c>
      <c r="M32" s="118" t="str">
        <f t="shared" si="0"/>
        <v>武术仙人掌</v>
      </c>
      <c r="N32" s="9">
        <f t="shared" si="1"/>
        <v>140003</v>
      </c>
      <c r="O32" s="9">
        <f t="shared" si="2"/>
        <v>1772</v>
      </c>
      <c r="P32" s="112">
        <v>10031</v>
      </c>
      <c r="Q32" s="112" t="s">
        <v>89</v>
      </c>
      <c r="S32" s="17">
        <v>20031</v>
      </c>
      <c r="T32" s="5"/>
      <c r="U32" s="117">
        <f ca="1" t="shared" si="4"/>
        <v>10117</v>
      </c>
      <c r="V32" s="118">
        <v>10039</v>
      </c>
      <c r="W32" s="118" t="str">
        <f t="shared" si="5"/>
        <v>使魔</v>
      </c>
      <c r="X32" s="16">
        <v>22</v>
      </c>
      <c r="AK32" s="9">
        <v>31</v>
      </c>
      <c r="AL32" s="9">
        <v>4</v>
      </c>
    </row>
    <row r="33" spans="1:38">
      <c r="A33" s="10">
        <v>55</v>
      </c>
      <c r="B33" s="10" t="s">
        <v>90</v>
      </c>
      <c r="I33" s="5" t="s">
        <v>3</v>
      </c>
      <c r="J33" s="16">
        <v>27</v>
      </c>
      <c r="K33" s="117">
        <f ca="1" t="shared" si="3"/>
        <v>10007</v>
      </c>
      <c r="L33" s="118">
        <v>10012</v>
      </c>
      <c r="M33" s="118" t="str">
        <f t="shared" si="0"/>
        <v>赤目黑熊</v>
      </c>
      <c r="N33" s="9">
        <f t="shared" si="1"/>
        <v>140003</v>
      </c>
      <c r="O33" s="9">
        <f t="shared" si="2"/>
        <v>1772</v>
      </c>
      <c r="P33" s="112">
        <v>10032</v>
      </c>
      <c r="Q33" s="112" t="s">
        <v>91</v>
      </c>
      <c r="S33" s="17">
        <v>20032</v>
      </c>
      <c r="T33" s="5"/>
      <c r="U33" s="117">
        <f ca="1" t="shared" si="4"/>
        <v>10005</v>
      </c>
      <c r="V33" s="118">
        <v>10112</v>
      </c>
      <c r="W33" s="118" t="str">
        <f t="shared" si="5"/>
        <v>阴影</v>
      </c>
      <c r="X33" s="16">
        <v>22</v>
      </c>
      <c r="AK33" s="9">
        <v>32</v>
      </c>
      <c r="AL33" s="9">
        <v>4</v>
      </c>
    </row>
    <row r="34" spans="1:38">
      <c r="A34" s="10">
        <v>57</v>
      </c>
      <c r="B34" s="10" t="s">
        <v>92</v>
      </c>
      <c r="I34" s="5" t="s">
        <v>3</v>
      </c>
      <c r="J34" s="16">
        <v>27</v>
      </c>
      <c r="K34" s="117">
        <f ca="1" t="shared" si="3"/>
        <v>10131</v>
      </c>
      <c r="L34" s="118">
        <v>10095</v>
      </c>
      <c r="M34" s="118" t="str">
        <f t="shared" si="0"/>
        <v>火焰舞者</v>
      </c>
      <c r="N34" s="9">
        <f t="shared" si="1"/>
        <v>140003</v>
      </c>
      <c r="O34" s="9">
        <f t="shared" si="2"/>
        <v>1772</v>
      </c>
      <c r="P34" s="112">
        <v>10033</v>
      </c>
      <c r="Q34" s="112" t="s">
        <v>93</v>
      </c>
      <c r="S34" s="17">
        <v>20033</v>
      </c>
      <c r="T34" s="5"/>
      <c r="U34" s="117">
        <f ca="1" t="shared" si="4"/>
        <v>10131</v>
      </c>
      <c r="V34" s="118">
        <v>10110</v>
      </c>
      <c r="W34" s="118" t="str">
        <f t="shared" si="5"/>
        <v>旋律影子</v>
      </c>
      <c r="X34" s="16">
        <v>22</v>
      </c>
      <c r="AK34" s="9">
        <v>33</v>
      </c>
      <c r="AL34" s="9">
        <v>4</v>
      </c>
    </row>
    <row r="35" spans="1:38">
      <c r="A35" s="10">
        <v>58</v>
      </c>
      <c r="B35" s="10" t="s">
        <v>94</v>
      </c>
      <c r="I35" s="5" t="s">
        <v>3</v>
      </c>
      <c r="J35" s="16">
        <v>27</v>
      </c>
      <c r="K35" s="117">
        <f ca="1" t="shared" si="3"/>
        <v>10040</v>
      </c>
      <c r="L35" s="118">
        <v>10148</v>
      </c>
      <c r="M35" s="118" t="str">
        <f t="shared" si="0"/>
        <v>巨人</v>
      </c>
      <c r="N35" s="9">
        <f t="shared" si="1"/>
        <v>140003</v>
      </c>
      <c r="O35" s="9">
        <f t="shared" si="2"/>
        <v>1772</v>
      </c>
      <c r="P35" s="112">
        <v>10034</v>
      </c>
      <c r="Q35" s="112" t="s">
        <v>95</v>
      </c>
      <c r="S35" s="17">
        <v>20034</v>
      </c>
      <c r="T35" s="5"/>
      <c r="U35" s="117">
        <f ca="1" t="shared" si="4"/>
        <v>10110</v>
      </c>
      <c r="V35" s="118">
        <v>10121</v>
      </c>
      <c r="W35" s="118" t="str">
        <f t="shared" si="5"/>
        <v>绿蛙吓人盒</v>
      </c>
      <c r="X35" s="16">
        <v>22</v>
      </c>
      <c r="AK35" s="9">
        <v>34</v>
      </c>
      <c r="AL35" s="9">
        <v>4</v>
      </c>
    </row>
    <row r="36" spans="1:38">
      <c r="A36" s="10">
        <v>59</v>
      </c>
      <c r="B36" s="10" t="s">
        <v>47</v>
      </c>
      <c r="I36" s="5" t="s">
        <v>3</v>
      </c>
      <c r="J36" s="16">
        <v>27</v>
      </c>
      <c r="K36" s="117">
        <f ca="1" t="shared" si="3"/>
        <v>10086</v>
      </c>
      <c r="L36" s="118">
        <v>10090</v>
      </c>
      <c r="M36" s="118" t="str">
        <f t="shared" si="0"/>
        <v>红色口臭鬼</v>
      </c>
      <c r="N36" s="9">
        <f t="shared" si="1"/>
        <v>140003</v>
      </c>
      <c r="O36" s="9">
        <f t="shared" si="2"/>
        <v>1772</v>
      </c>
      <c r="P36" s="112">
        <v>10035</v>
      </c>
      <c r="Q36" s="112" t="s">
        <v>96</v>
      </c>
      <c r="S36" s="17">
        <v>20035</v>
      </c>
      <c r="T36" s="5"/>
      <c r="U36" s="117">
        <f ca="1" t="shared" si="4"/>
        <v>10049</v>
      </c>
      <c r="V36" s="118">
        <v>10140</v>
      </c>
      <c r="W36" s="118" t="str">
        <f t="shared" si="5"/>
        <v>地龙蜥</v>
      </c>
      <c r="X36" s="16">
        <v>22</v>
      </c>
      <c r="AK36" s="9">
        <v>35</v>
      </c>
      <c r="AL36" s="9">
        <v>4</v>
      </c>
    </row>
    <row r="37" spans="1:38">
      <c r="A37" s="10">
        <v>60</v>
      </c>
      <c r="B37" s="10" t="s">
        <v>97</v>
      </c>
      <c r="I37" s="5" t="s">
        <v>3</v>
      </c>
      <c r="J37" s="16">
        <v>27</v>
      </c>
      <c r="K37" s="117">
        <f ca="1" t="shared" si="3"/>
        <v>10051</v>
      </c>
      <c r="L37" s="118">
        <v>10085</v>
      </c>
      <c r="M37" s="118" t="str">
        <f t="shared" si="0"/>
        <v>妖花</v>
      </c>
      <c r="N37" s="9">
        <f t="shared" si="1"/>
        <v>140003</v>
      </c>
      <c r="O37" s="9">
        <f t="shared" si="2"/>
        <v>1772</v>
      </c>
      <c r="P37" s="112">
        <v>10036</v>
      </c>
      <c r="Q37" s="112" t="s">
        <v>98</v>
      </c>
      <c r="S37" s="17">
        <v>20036</v>
      </c>
      <c r="T37" s="5"/>
      <c r="U37" s="117">
        <f ca="1" t="shared" si="4"/>
        <v>10012</v>
      </c>
      <c r="V37" s="118">
        <v>10107</v>
      </c>
      <c r="W37" s="118" t="str">
        <f t="shared" si="5"/>
        <v>飘浮炸弹</v>
      </c>
      <c r="X37" s="16">
        <v>22</v>
      </c>
      <c r="AK37" s="9">
        <v>36</v>
      </c>
      <c r="AL37" s="9">
        <v>4</v>
      </c>
    </row>
    <row r="38" spans="1:38">
      <c r="A38" s="10">
        <v>61</v>
      </c>
      <c r="B38" s="10" t="s">
        <v>99</v>
      </c>
      <c r="I38" s="5" t="s">
        <v>3</v>
      </c>
      <c r="J38" s="16">
        <v>27</v>
      </c>
      <c r="K38" s="117">
        <f ca="1" t="shared" si="3"/>
        <v>10126</v>
      </c>
      <c r="L38" s="118">
        <v>10088</v>
      </c>
      <c r="M38" s="118" t="str">
        <f t="shared" si="0"/>
        <v>黄色口臭鬼</v>
      </c>
      <c r="N38" s="9">
        <f t="shared" si="1"/>
        <v>140003</v>
      </c>
      <c r="O38" s="9">
        <f t="shared" si="2"/>
        <v>1772</v>
      </c>
      <c r="P38" s="112">
        <v>10037</v>
      </c>
      <c r="Q38" s="112" t="s">
        <v>100</v>
      </c>
      <c r="S38" s="17">
        <v>20037</v>
      </c>
      <c r="T38" s="5"/>
      <c r="U38" s="117">
        <f ca="1" t="shared" si="4"/>
        <v>10072</v>
      </c>
      <c r="V38" s="118">
        <v>10088</v>
      </c>
      <c r="W38" s="118" t="str">
        <f t="shared" si="5"/>
        <v>黄色口臭鬼</v>
      </c>
      <c r="X38" s="16">
        <v>22</v>
      </c>
      <c r="AK38" s="9">
        <v>37</v>
      </c>
      <c r="AL38" s="9">
        <v>4</v>
      </c>
    </row>
    <row r="39" spans="1:38">
      <c r="A39" s="10">
        <v>62</v>
      </c>
      <c r="B39" s="10" t="s">
        <v>101</v>
      </c>
      <c r="I39" s="5" t="s">
        <v>3</v>
      </c>
      <c r="J39" s="16">
        <v>27</v>
      </c>
      <c r="K39" s="117">
        <f ca="1" t="shared" si="3"/>
        <v>10006</v>
      </c>
      <c r="L39" s="118">
        <v>10104</v>
      </c>
      <c r="M39" s="118" t="str">
        <f t="shared" si="0"/>
        <v>顽皮炸弹</v>
      </c>
      <c r="N39" s="9">
        <f t="shared" si="1"/>
        <v>140003</v>
      </c>
      <c r="O39" s="9">
        <f t="shared" si="2"/>
        <v>1772</v>
      </c>
      <c r="P39" s="112">
        <v>10038</v>
      </c>
      <c r="Q39" s="112" t="s">
        <v>102</v>
      </c>
      <c r="S39" s="17">
        <v>20038</v>
      </c>
      <c r="T39" s="5"/>
      <c r="U39" s="117">
        <f ca="1" t="shared" si="4"/>
        <v>10062</v>
      </c>
      <c r="V39" s="118">
        <v>10011</v>
      </c>
      <c r="W39" s="118" t="str">
        <f t="shared" si="5"/>
        <v>北极熊</v>
      </c>
      <c r="X39" s="16">
        <v>22</v>
      </c>
      <c r="AK39" s="9">
        <v>38</v>
      </c>
      <c r="AL39" s="9">
        <v>4</v>
      </c>
    </row>
    <row r="40" spans="1:38">
      <c r="A40" s="10">
        <v>63</v>
      </c>
      <c r="B40" s="10" t="s">
        <v>103</v>
      </c>
      <c r="I40" s="5" t="s">
        <v>3</v>
      </c>
      <c r="J40" s="16">
        <v>27</v>
      </c>
      <c r="K40" s="117">
        <f ca="1" t="shared" si="3"/>
        <v>10068</v>
      </c>
      <c r="L40" s="118">
        <v>10074</v>
      </c>
      <c r="M40" s="118" t="str">
        <f t="shared" si="0"/>
        <v>水蜘蛛</v>
      </c>
      <c r="N40" s="9">
        <f t="shared" si="1"/>
        <v>140003</v>
      </c>
      <c r="O40" s="9">
        <f t="shared" si="2"/>
        <v>1772</v>
      </c>
      <c r="P40" s="112">
        <v>10039</v>
      </c>
      <c r="Q40" s="112" t="s">
        <v>104</v>
      </c>
      <c r="S40" s="17">
        <v>20039</v>
      </c>
      <c r="T40" s="5"/>
      <c r="U40" s="117">
        <f ca="1" t="shared" si="4"/>
        <v>10086</v>
      </c>
      <c r="V40" s="118">
        <v>10030</v>
      </c>
      <c r="W40" s="118" t="str">
        <f t="shared" si="5"/>
        <v>血骷髅</v>
      </c>
      <c r="X40" s="16">
        <v>22</v>
      </c>
      <c r="AK40" s="9">
        <v>39</v>
      </c>
      <c r="AL40" s="9">
        <v>4</v>
      </c>
    </row>
    <row r="41" spans="1:38">
      <c r="A41" s="10">
        <v>65</v>
      </c>
      <c r="B41" s="10" t="s">
        <v>105</v>
      </c>
      <c r="I41" s="5" t="s">
        <v>3</v>
      </c>
      <c r="J41" s="16">
        <v>27</v>
      </c>
      <c r="K41" s="117">
        <f ca="1" t="shared" si="3"/>
        <v>10071</v>
      </c>
      <c r="L41" s="118">
        <v>10084</v>
      </c>
      <c r="M41" s="118" t="str">
        <f t="shared" si="0"/>
        <v>曼陀罗草</v>
      </c>
      <c r="N41" s="9">
        <f t="shared" si="1"/>
        <v>140003</v>
      </c>
      <c r="O41" s="9">
        <f t="shared" si="2"/>
        <v>1772</v>
      </c>
      <c r="P41" s="112">
        <v>10040</v>
      </c>
      <c r="Q41" s="112" t="s">
        <v>106</v>
      </c>
      <c r="S41" s="17">
        <v>20040</v>
      </c>
      <c r="T41" s="5"/>
      <c r="U41" s="117">
        <f ca="1" t="shared" si="4"/>
        <v>10042</v>
      </c>
      <c r="V41" s="118">
        <v>10133</v>
      </c>
      <c r="W41" s="118" t="str">
        <f t="shared" si="5"/>
        <v>蜥蜴武士</v>
      </c>
      <c r="X41" s="16">
        <v>22</v>
      </c>
      <c r="AK41" s="9">
        <v>40</v>
      </c>
      <c r="AL41" s="9">
        <v>4</v>
      </c>
    </row>
    <row r="42" spans="1:38">
      <c r="A42" s="10">
        <v>66</v>
      </c>
      <c r="B42" s="10" t="s">
        <v>107</v>
      </c>
      <c r="I42" s="5" t="s">
        <v>3</v>
      </c>
      <c r="J42" s="16">
        <v>27</v>
      </c>
      <c r="K42" s="117">
        <f ca="1" t="shared" si="3"/>
        <v>10039</v>
      </c>
      <c r="L42" s="118">
        <v>10155</v>
      </c>
      <c r="M42" s="118" t="str">
        <f t="shared" si="0"/>
        <v>蜥蜴团</v>
      </c>
      <c r="N42" s="9">
        <f t="shared" si="1"/>
        <v>140003</v>
      </c>
      <c r="O42" s="9">
        <f t="shared" si="2"/>
        <v>1772</v>
      </c>
      <c r="P42" s="112">
        <v>10041</v>
      </c>
      <c r="Q42" s="112" t="s">
        <v>108</v>
      </c>
      <c r="S42" s="17">
        <v>20041</v>
      </c>
      <c r="T42" s="5"/>
      <c r="U42" s="117">
        <f ca="1" t="shared" si="4"/>
        <v>10107</v>
      </c>
      <c r="V42" s="118">
        <v>10114</v>
      </c>
      <c r="W42" s="118" t="str">
        <f t="shared" si="5"/>
        <v>杀龙之刃</v>
      </c>
      <c r="X42" s="16">
        <v>22</v>
      </c>
      <c r="AK42" s="9">
        <v>41</v>
      </c>
      <c r="AL42" s="9">
        <v>4</v>
      </c>
    </row>
    <row r="43" spans="1:38">
      <c r="A43" s="10">
        <v>67</v>
      </c>
      <c r="B43" s="10" t="s">
        <v>109</v>
      </c>
      <c r="I43" s="5" t="s">
        <v>3</v>
      </c>
      <c r="J43" s="16">
        <v>27</v>
      </c>
      <c r="K43" s="117">
        <f ca="1" t="shared" si="3"/>
        <v>10076</v>
      </c>
      <c r="L43" s="118">
        <v>10157</v>
      </c>
      <c r="M43" s="118" t="str">
        <f t="shared" si="0"/>
        <v>幻歌妖</v>
      </c>
      <c r="N43" s="9">
        <f t="shared" si="1"/>
        <v>140003</v>
      </c>
      <c r="O43" s="9">
        <f t="shared" si="2"/>
        <v>1772</v>
      </c>
      <c r="P43" s="112">
        <v>10042</v>
      </c>
      <c r="Q43" s="112" t="s">
        <v>110</v>
      </c>
      <c r="S43" s="17">
        <v>20042</v>
      </c>
      <c r="T43" s="5"/>
      <c r="U43" s="117">
        <f ca="1" t="shared" si="4"/>
        <v>10065</v>
      </c>
      <c r="V43" s="118">
        <v>10027</v>
      </c>
      <c r="W43" s="118" t="str">
        <f t="shared" si="5"/>
        <v>腐尸</v>
      </c>
      <c r="X43" s="16">
        <v>22</v>
      </c>
      <c r="AK43" s="9">
        <v>42</v>
      </c>
      <c r="AL43" s="9">
        <v>4</v>
      </c>
    </row>
    <row r="44" spans="1:38">
      <c r="A44" s="10">
        <v>68</v>
      </c>
      <c r="B44" s="10" t="s">
        <v>111</v>
      </c>
      <c r="I44" s="5" t="s">
        <v>3</v>
      </c>
      <c r="J44" s="16">
        <v>27</v>
      </c>
      <c r="K44" s="117">
        <f ca="1" t="shared" si="3"/>
        <v>10107</v>
      </c>
      <c r="L44" s="118">
        <v>10076</v>
      </c>
      <c r="M44" s="118" t="str">
        <f t="shared" si="0"/>
        <v>风蜘蛛</v>
      </c>
      <c r="N44" s="9">
        <f t="shared" si="1"/>
        <v>140003</v>
      </c>
      <c r="O44" s="9">
        <f t="shared" si="2"/>
        <v>1772</v>
      </c>
      <c r="P44" s="112">
        <v>10043</v>
      </c>
      <c r="Q44" s="112" t="s">
        <v>112</v>
      </c>
      <c r="S44" s="17">
        <v>20043</v>
      </c>
      <c r="T44" s="5"/>
      <c r="U44" s="117">
        <f ca="1" t="shared" si="4"/>
        <v>10034</v>
      </c>
      <c r="V44" s="118">
        <v>10016</v>
      </c>
      <c r="W44" s="118" t="str">
        <f t="shared" si="5"/>
        <v>火焰鼠</v>
      </c>
      <c r="X44" s="16">
        <v>22</v>
      </c>
      <c r="AK44" s="9">
        <v>43</v>
      </c>
      <c r="AL44" s="9">
        <v>4</v>
      </c>
    </row>
    <row r="45" spans="1:38">
      <c r="A45" s="10">
        <v>69</v>
      </c>
      <c r="B45" s="10" t="s">
        <v>113</v>
      </c>
      <c r="I45" s="5" t="s">
        <v>3</v>
      </c>
      <c r="J45" s="16">
        <v>27</v>
      </c>
      <c r="K45" s="117">
        <f ca="1" t="shared" si="3"/>
        <v>10118</v>
      </c>
      <c r="L45" s="118">
        <v>10060</v>
      </c>
      <c r="M45" s="118" t="str">
        <f t="shared" si="0"/>
        <v>红蝎</v>
      </c>
      <c r="N45" s="9">
        <f t="shared" si="1"/>
        <v>140003</v>
      </c>
      <c r="O45" s="9">
        <f t="shared" si="2"/>
        <v>1772</v>
      </c>
      <c r="P45" s="112">
        <v>10044</v>
      </c>
      <c r="Q45" s="112" t="s">
        <v>114</v>
      </c>
      <c r="S45" s="17">
        <v>20044</v>
      </c>
      <c r="T45" s="5"/>
      <c r="U45" s="117">
        <f ca="1" t="shared" si="4"/>
        <v>10020</v>
      </c>
      <c r="V45" s="118">
        <v>10082</v>
      </c>
      <c r="W45" s="118" t="str">
        <f t="shared" si="5"/>
        <v>沼泽树精</v>
      </c>
      <c r="X45" s="16">
        <v>22</v>
      </c>
      <c r="AK45" s="9">
        <v>44</v>
      </c>
      <c r="AL45" s="9">
        <v>4</v>
      </c>
    </row>
    <row r="46" spans="1:38">
      <c r="A46" s="10">
        <v>70</v>
      </c>
      <c r="B46" s="10" t="s">
        <v>115</v>
      </c>
      <c r="I46" s="5" t="s">
        <v>3</v>
      </c>
      <c r="J46" s="16">
        <v>32</v>
      </c>
      <c r="K46" s="117">
        <f ca="1" t="shared" si="3"/>
        <v>10070</v>
      </c>
      <c r="L46" s="118">
        <v>10026</v>
      </c>
      <c r="M46" s="118" t="str">
        <f t="shared" si="0"/>
        <v>食尸鬼</v>
      </c>
      <c r="N46" s="9">
        <f t="shared" si="1"/>
        <v>140004</v>
      </c>
      <c r="O46" s="9">
        <f t="shared" si="2"/>
        <v>3496</v>
      </c>
      <c r="P46" s="112">
        <v>10045</v>
      </c>
      <c r="Q46" s="112" t="s">
        <v>116</v>
      </c>
      <c r="S46" s="17">
        <v>20045</v>
      </c>
      <c r="T46" s="5"/>
      <c r="U46" s="117">
        <f ca="1" t="shared" si="4"/>
        <v>10037</v>
      </c>
      <c r="V46" s="118">
        <v>10131</v>
      </c>
      <c r="W46" s="118" t="str">
        <f t="shared" si="5"/>
        <v>蜥蝪战士</v>
      </c>
      <c r="X46" s="16">
        <v>22</v>
      </c>
      <c r="AK46" s="9">
        <v>45</v>
      </c>
      <c r="AL46" s="9">
        <v>4</v>
      </c>
    </row>
    <row r="47" spans="1:38">
      <c r="A47" s="10">
        <v>71</v>
      </c>
      <c r="B47" s="10" t="s">
        <v>117</v>
      </c>
      <c r="I47" s="5" t="s">
        <v>3</v>
      </c>
      <c r="J47" s="16">
        <v>32</v>
      </c>
      <c r="K47" s="117">
        <f ca="1" t="shared" si="3"/>
        <v>10092</v>
      </c>
      <c r="L47" s="118">
        <v>10092</v>
      </c>
      <c r="M47" s="118" t="str">
        <f t="shared" si="0"/>
        <v>武术仙人掌</v>
      </c>
      <c r="N47" s="9">
        <f t="shared" si="1"/>
        <v>140004</v>
      </c>
      <c r="O47" s="9">
        <f t="shared" si="2"/>
        <v>3496</v>
      </c>
      <c r="P47" s="112">
        <v>10046</v>
      </c>
      <c r="Q47" s="112" t="s">
        <v>118</v>
      </c>
      <c r="S47" s="17">
        <v>20046</v>
      </c>
      <c r="T47" s="5"/>
      <c r="U47" s="117">
        <f ca="1" t="shared" si="4"/>
        <v>10084</v>
      </c>
      <c r="V47" s="118">
        <v>10048</v>
      </c>
      <c r="W47" s="118" t="str">
        <f t="shared" si="5"/>
        <v>小蝙蝠</v>
      </c>
      <c r="X47" s="16">
        <v>22</v>
      </c>
      <c r="AK47" s="9">
        <v>46</v>
      </c>
      <c r="AL47" s="9">
        <v>4</v>
      </c>
    </row>
    <row r="48" spans="1:38">
      <c r="A48" s="10">
        <v>72</v>
      </c>
      <c r="B48" s="10" t="s">
        <v>119</v>
      </c>
      <c r="I48" s="5" t="s">
        <v>3</v>
      </c>
      <c r="J48" s="16">
        <v>32</v>
      </c>
      <c r="K48" s="117">
        <f ca="1" t="shared" si="3"/>
        <v>10004</v>
      </c>
      <c r="L48" s="118">
        <v>10012</v>
      </c>
      <c r="M48" s="118" t="str">
        <f t="shared" si="0"/>
        <v>赤目黑熊</v>
      </c>
      <c r="N48" s="9">
        <f t="shared" si="1"/>
        <v>140004</v>
      </c>
      <c r="O48" s="9">
        <f t="shared" si="2"/>
        <v>3496</v>
      </c>
      <c r="P48" s="112">
        <v>10047</v>
      </c>
      <c r="Q48" s="112" t="s">
        <v>120</v>
      </c>
      <c r="S48" s="17">
        <v>20047</v>
      </c>
      <c r="T48" s="5"/>
      <c r="U48" s="117">
        <f ca="1" t="shared" si="4"/>
        <v>10069</v>
      </c>
      <c r="V48" s="118">
        <v>10023</v>
      </c>
      <c r="W48" s="118" t="str">
        <f t="shared" si="5"/>
        <v>地狱妖犬</v>
      </c>
      <c r="X48" s="16">
        <v>22</v>
      </c>
      <c r="AK48" s="9">
        <v>47</v>
      </c>
      <c r="AL48" s="9">
        <v>4</v>
      </c>
    </row>
    <row r="49" spans="1:38">
      <c r="A49" s="10">
        <v>73</v>
      </c>
      <c r="B49" s="10" t="s">
        <v>121</v>
      </c>
      <c r="I49" s="5" t="s">
        <v>3</v>
      </c>
      <c r="J49" s="16">
        <v>32</v>
      </c>
      <c r="K49" s="117">
        <f ca="1" t="shared" si="3"/>
        <v>10083</v>
      </c>
      <c r="L49" s="118">
        <v>10095</v>
      </c>
      <c r="M49" s="118" t="str">
        <f t="shared" si="0"/>
        <v>火焰舞者</v>
      </c>
      <c r="N49" s="9">
        <f t="shared" si="1"/>
        <v>140004</v>
      </c>
      <c r="O49" s="9">
        <f t="shared" si="2"/>
        <v>3496</v>
      </c>
      <c r="P49" s="112">
        <v>10048</v>
      </c>
      <c r="Q49" s="112" t="s">
        <v>122</v>
      </c>
      <c r="S49" s="17">
        <v>20048</v>
      </c>
      <c r="T49" s="5"/>
      <c r="U49" s="117">
        <f ca="1" t="shared" si="4"/>
        <v>10038</v>
      </c>
      <c r="V49" s="118">
        <v>10146</v>
      </c>
      <c r="W49" s="118" t="str">
        <f t="shared" si="5"/>
        <v>火焰哥布尔</v>
      </c>
      <c r="X49" s="16">
        <v>22</v>
      </c>
      <c r="AK49" s="9">
        <v>48</v>
      </c>
      <c r="AL49" s="9">
        <v>4</v>
      </c>
    </row>
    <row r="50" spans="1:38">
      <c r="A50" s="10">
        <v>74</v>
      </c>
      <c r="B50" s="10" t="s">
        <v>123</v>
      </c>
      <c r="I50" s="5" t="s">
        <v>3</v>
      </c>
      <c r="J50" s="16">
        <v>32</v>
      </c>
      <c r="K50" s="117">
        <f ca="1" t="shared" si="3"/>
        <v>10009</v>
      </c>
      <c r="L50" s="118">
        <v>10148</v>
      </c>
      <c r="M50" s="118" t="str">
        <f t="shared" si="0"/>
        <v>巨人</v>
      </c>
      <c r="N50" s="9">
        <f t="shared" si="1"/>
        <v>140004</v>
      </c>
      <c r="O50" s="9">
        <f t="shared" si="2"/>
        <v>3496</v>
      </c>
      <c r="P50" s="112">
        <v>10049</v>
      </c>
      <c r="Q50" s="112" t="s">
        <v>124</v>
      </c>
      <c r="S50" s="17">
        <v>20049</v>
      </c>
      <c r="T50" s="5"/>
      <c r="U50" s="117">
        <f ca="1" t="shared" si="4"/>
        <v>10061</v>
      </c>
      <c r="V50" s="118">
        <v>10022</v>
      </c>
      <c r="W50" s="118" t="str">
        <f t="shared" si="5"/>
        <v>地狱猎犬</v>
      </c>
      <c r="X50" s="16">
        <v>27</v>
      </c>
      <c r="AK50" s="9">
        <v>49</v>
      </c>
      <c r="AL50" s="9">
        <v>4</v>
      </c>
    </row>
    <row r="51" spans="1:38">
      <c r="A51" s="10">
        <v>75</v>
      </c>
      <c r="B51" s="10" t="s">
        <v>125</v>
      </c>
      <c r="I51" s="5" t="s">
        <v>3</v>
      </c>
      <c r="J51" s="16">
        <v>32</v>
      </c>
      <c r="K51" s="117">
        <f ca="1" t="shared" si="3"/>
        <v>10023</v>
      </c>
      <c r="L51" s="118">
        <v>10090</v>
      </c>
      <c r="M51" s="118" t="str">
        <f t="shared" si="0"/>
        <v>红色口臭鬼</v>
      </c>
      <c r="N51" s="9">
        <f t="shared" si="1"/>
        <v>140004</v>
      </c>
      <c r="O51" s="9">
        <f t="shared" si="2"/>
        <v>3496</v>
      </c>
      <c r="P51" s="112">
        <v>10050</v>
      </c>
      <c r="Q51" s="112" t="s">
        <v>126</v>
      </c>
      <c r="S51" s="17">
        <v>20050</v>
      </c>
      <c r="T51" s="5"/>
      <c r="U51" s="117">
        <f ca="1" t="shared" si="4"/>
        <v>10133</v>
      </c>
      <c r="V51" s="118">
        <v>10040</v>
      </c>
      <c r="W51" s="118" t="str">
        <f t="shared" si="5"/>
        <v>水蓝鸟魔</v>
      </c>
      <c r="X51" s="16">
        <v>27</v>
      </c>
      <c r="AK51" s="9">
        <v>50</v>
      </c>
      <c r="AL51" s="9">
        <v>4</v>
      </c>
    </row>
    <row r="52" spans="1:38">
      <c r="A52" s="10">
        <v>76</v>
      </c>
      <c r="B52" s="10" t="s">
        <v>127</v>
      </c>
      <c r="I52" s="5" t="s">
        <v>3</v>
      </c>
      <c r="J52" s="16">
        <v>32</v>
      </c>
      <c r="K52" s="117">
        <f ca="1" t="shared" si="3"/>
        <v>10014</v>
      </c>
      <c r="L52" s="118">
        <v>10085</v>
      </c>
      <c r="M52" s="118" t="str">
        <f t="shared" si="0"/>
        <v>妖花</v>
      </c>
      <c r="N52" s="9">
        <f t="shared" si="1"/>
        <v>140004</v>
      </c>
      <c r="O52" s="9">
        <f t="shared" si="2"/>
        <v>3496</v>
      </c>
      <c r="P52" s="112">
        <v>10051</v>
      </c>
      <c r="Q52" s="112" t="s">
        <v>128</v>
      </c>
      <c r="S52" s="17">
        <v>20051</v>
      </c>
      <c r="T52" s="5"/>
      <c r="U52" s="117">
        <f ca="1" t="shared" si="4"/>
        <v>10086</v>
      </c>
      <c r="V52" s="118">
        <v>10099</v>
      </c>
      <c r="W52" s="118" t="str">
        <f t="shared" si="5"/>
        <v>布丁史莱姆</v>
      </c>
      <c r="X52" s="16">
        <v>27</v>
      </c>
      <c r="AK52" s="9">
        <v>51</v>
      </c>
      <c r="AL52" s="9">
        <v>4</v>
      </c>
    </row>
    <row r="53" spans="1:38">
      <c r="A53" s="10">
        <v>77</v>
      </c>
      <c r="B53" s="10" t="s">
        <v>129</v>
      </c>
      <c r="I53" s="5" t="s">
        <v>3</v>
      </c>
      <c r="J53" s="16">
        <v>32</v>
      </c>
      <c r="K53" s="117">
        <f ca="1" t="shared" si="3"/>
        <v>10049</v>
      </c>
      <c r="L53" s="118">
        <v>10088</v>
      </c>
      <c r="M53" s="118" t="str">
        <f t="shared" si="0"/>
        <v>黄色口臭鬼</v>
      </c>
      <c r="N53" s="9">
        <f t="shared" si="1"/>
        <v>140004</v>
      </c>
      <c r="O53" s="9">
        <f t="shared" si="2"/>
        <v>3496</v>
      </c>
      <c r="P53" s="112">
        <v>10052</v>
      </c>
      <c r="Q53" s="112" t="s">
        <v>130</v>
      </c>
      <c r="S53" s="17">
        <v>20052</v>
      </c>
      <c r="T53" s="5"/>
      <c r="U53" s="117">
        <f ca="1" t="shared" si="4"/>
        <v>10083</v>
      </c>
      <c r="V53" s="118">
        <v>10131</v>
      </c>
      <c r="W53" s="118" t="str">
        <f t="shared" si="5"/>
        <v>蜥蝪战士</v>
      </c>
      <c r="X53" s="16">
        <v>27</v>
      </c>
      <c r="AK53" s="9">
        <v>52</v>
      </c>
      <c r="AL53" s="9">
        <v>4</v>
      </c>
    </row>
    <row r="54" spans="1:38">
      <c r="A54" s="10">
        <v>78</v>
      </c>
      <c r="B54" s="10" t="s">
        <v>131</v>
      </c>
      <c r="I54" s="5" t="s">
        <v>3</v>
      </c>
      <c r="J54" s="16">
        <v>32</v>
      </c>
      <c r="K54" s="117">
        <f ca="1" t="shared" si="3"/>
        <v>10068</v>
      </c>
      <c r="L54" s="118">
        <v>10104</v>
      </c>
      <c r="M54" s="118" t="str">
        <f t="shared" si="0"/>
        <v>顽皮炸弹</v>
      </c>
      <c r="N54" s="9">
        <f t="shared" si="1"/>
        <v>140004</v>
      </c>
      <c r="O54" s="9">
        <f t="shared" si="2"/>
        <v>3496</v>
      </c>
      <c r="P54" s="112">
        <v>10053</v>
      </c>
      <c r="Q54" s="112" t="s">
        <v>132</v>
      </c>
      <c r="S54" s="17">
        <v>20053</v>
      </c>
      <c r="T54" s="5"/>
      <c r="U54" s="117">
        <f ca="1" t="shared" si="4"/>
        <v>10093</v>
      </c>
      <c r="V54" s="118">
        <v>10103</v>
      </c>
      <c r="W54" s="118" t="str">
        <f t="shared" si="5"/>
        <v>地精</v>
      </c>
      <c r="X54" s="16">
        <v>27</v>
      </c>
      <c r="AK54" s="9">
        <v>53</v>
      </c>
      <c r="AL54" s="9">
        <v>4</v>
      </c>
    </row>
    <row r="55" spans="1:38">
      <c r="A55" s="10">
        <v>79</v>
      </c>
      <c r="B55" s="10" t="s">
        <v>133</v>
      </c>
      <c r="I55" s="5" t="s">
        <v>3</v>
      </c>
      <c r="J55" s="16">
        <v>32</v>
      </c>
      <c r="K55" s="117">
        <f ca="1" t="shared" si="3"/>
        <v>10124</v>
      </c>
      <c r="L55" s="118">
        <v>10074</v>
      </c>
      <c r="M55" s="118" t="str">
        <f t="shared" si="0"/>
        <v>水蜘蛛</v>
      </c>
      <c r="N55" s="9">
        <f t="shared" si="1"/>
        <v>140004</v>
      </c>
      <c r="O55" s="9">
        <f t="shared" si="2"/>
        <v>3496</v>
      </c>
      <c r="P55" s="112">
        <v>10054</v>
      </c>
      <c r="Q55" s="112" t="s">
        <v>134</v>
      </c>
      <c r="S55" s="17">
        <v>20054</v>
      </c>
      <c r="T55" s="5"/>
      <c r="U55" s="117">
        <f ca="1" t="shared" si="4"/>
        <v>10038</v>
      </c>
      <c r="V55" s="118">
        <v>10083</v>
      </c>
      <c r="W55" s="118" t="str">
        <f t="shared" si="5"/>
        <v>妖草</v>
      </c>
      <c r="X55" s="16">
        <v>27</v>
      </c>
      <c r="AK55" s="9">
        <v>54</v>
      </c>
      <c r="AL55" s="9">
        <v>4</v>
      </c>
    </row>
    <row r="56" spans="1:38">
      <c r="A56" s="10">
        <v>80</v>
      </c>
      <c r="B56" s="10" t="s">
        <v>135</v>
      </c>
      <c r="I56" s="5" t="s">
        <v>3</v>
      </c>
      <c r="J56" s="16">
        <v>32</v>
      </c>
      <c r="K56" s="117">
        <f ca="1" t="shared" si="3"/>
        <v>10091</v>
      </c>
      <c r="L56" s="118">
        <v>10084</v>
      </c>
      <c r="M56" s="118" t="str">
        <f t="shared" si="0"/>
        <v>曼陀罗草</v>
      </c>
      <c r="N56" s="9">
        <f t="shared" si="1"/>
        <v>140004</v>
      </c>
      <c r="O56" s="9">
        <f t="shared" si="2"/>
        <v>3496</v>
      </c>
      <c r="P56" s="112">
        <v>10055</v>
      </c>
      <c r="Q56" s="112" t="s">
        <v>136</v>
      </c>
      <c r="S56" s="17">
        <v>20055</v>
      </c>
      <c r="T56" s="5"/>
      <c r="U56" s="117">
        <f ca="1" t="shared" si="4"/>
        <v>10093</v>
      </c>
      <c r="V56" s="118">
        <v>10062</v>
      </c>
      <c r="W56" s="118" t="str">
        <f t="shared" si="5"/>
        <v>杀手蝎</v>
      </c>
      <c r="X56" s="16">
        <v>27</v>
      </c>
      <c r="AK56" s="9">
        <v>55</v>
      </c>
      <c r="AL56" s="9">
        <v>4</v>
      </c>
    </row>
    <row r="57" spans="1:38">
      <c r="A57" s="10">
        <v>81</v>
      </c>
      <c r="B57" s="10" t="s">
        <v>137</v>
      </c>
      <c r="I57" s="5" t="s">
        <v>3</v>
      </c>
      <c r="J57" s="16">
        <v>32</v>
      </c>
      <c r="K57" s="117">
        <f ca="1" t="shared" si="3"/>
        <v>10103</v>
      </c>
      <c r="L57" s="118">
        <v>10155</v>
      </c>
      <c r="M57" s="118" t="str">
        <f t="shared" si="0"/>
        <v>蜥蜴团</v>
      </c>
      <c r="N57" s="9">
        <f t="shared" si="1"/>
        <v>140004</v>
      </c>
      <c r="O57" s="9">
        <f t="shared" si="2"/>
        <v>3496</v>
      </c>
      <c r="P57" s="112">
        <v>10056</v>
      </c>
      <c r="Q57" s="112" t="s">
        <v>138</v>
      </c>
      <c r="S57" s="17">
        <v>20056</v>
      </c>
      <c r="T57" s="5"/>
      <c r="U57" s="117">
        <f ca="1" t="shared" si="4"/>
        <v>10005</v>
      </c>
      <c r="V57" s="118">
        <v>10084</v>
      </c>
      <c r="W57" s="118" t="str">
        <f t="shared" si="5"/>
        <v>曼陀罗草</v>
      </c>
      <c r="X57" s="16">
        <v>27</v>
      </c>
      <c r="AK57" s="9">
        <v>56</v>
      </c>
      <c r="AL57" s="9">
        <v>4</v>
      </c>
    </row>
    <row r="58" spans="1:38">
      <c r="A58" s="10">
        <v>82</v>
      </c>
      <c r="B58" s="11" t="s">
        <v>139</v>
      </c>
      <c r="I58" s="5" t="s">
        <v>3</v>
      </c>
      <c r="J58" s="16">
        <v>32</v>
      </c>
      <c r="K58" s="117">
        <f ca="1" t="shared" si="3"/>
        <v>10050</v>
      </c>
      <c r="L58" s="118">
        <v>10157</v>
      </c>
      <c r="M58" s="118" t="str">
        <f t="shared" si="0"/>
        <v>幻歌妖</v>
      </c>
      <c r="N58" s="9">
        <f t="shared" si="1"/>
        <v>140004</v>
      </c>
      <c r="O58" s="9">
        <f t="shared" si="2"/>
        <v>3496</v>
      </c>
      <c r="P58" s="112">
        <v>10057</v>
      </c>
      <c r="Q58" s="112" t="s">
        <v>140</v>
      </c>
      <c r="S58" s="17">
        <v>20057</v>
      </c>
      <c r="T58" s="5"/>
      <c r="U58" s="117">
        <f ca="1" t="shared" si="4"/>
        <v>10063</v>
      </c>
      <c r="V58" s="118">
        <v>10008</v>
      </c>
      <c r="W58" s="118" t="str">
        <f t="shared" si="5"/>
        <v>妖狐</v>
      </c>
      <c r="X58" s="16">
        <v>27</v>
      </c>
      <c r="AK58" s="9">
        <v>57</v>
      </c>
      <c r="AL58" s="9">
        <v>4</v>
      </c>
    </row>
    <row r="59" spans="1:38">
      <c r="A59" s="10">
        <v>83</v>
      </c>
      <c r="B59" s="10" t="s">
        <v>141</v>
      </c>
      <c r="I59" s="5" t="s">
        <v>3</v>
      </c>
      <c r="J59" s="16">
        <v>32</v>
      </c>
      <c r="K59" s="117">
        <f ca="1" t="shared" si="3"/>
        <v>10069</v>
      </c>
      <c r="L59" s="118">
        <v>10076</v>
      </c>
      <c r="M59" s="118" t="str">
        <f t="shared" si="0"/>
        <v>风蜘蛛</v>
      </c>
      <c r="N59" s="9">
        <f t="shared" si="1"/>
        <v>140004</v>
      </c>
      <c r="O59" s="9">
        <f t="shared" si="2"/>
        <v>3496</v>
      </c>
      <c r="P59" s="112">
        <v>10058</v>
      </c>
      <c r="Q59" s="112" t="s">
        <v>142</v>
      </c>
      <c r="S59" s="17">
        <v>20058</v>
      </c>
      <c r="T59" s="5"/>
      <c r="U59" s="117">
        <f ca="1" t="shared" si="4"/>
        <v>10031</v>
      </c>
      <c r="V59" s="118">
        <v>10047</v>
      </c>
      <c r="W59" s="118" t="str">
        <f t="shared" si="5"/>
        <v>恶魔</v>
      </c>
      <c r="X59" s="16">
        <v>27</v>
      </c>
      <c r="AK59" s="9">
        <v>58</v>
      </c>
      <c r="AL59" s="9">
        <v>4</v>
      </c>
    </row>
    <row r="60" spans="1:38">
      <c r="A60" s="10">
        <v>84</v>
      </c>
      <c r="B60" s="11" t="s">
        <v>143</v>
      </c>
      <c r="I60" s="5" t="s">
        <v>3</v>
      </c>
      <c r="J60" s="16">
        <v>32</v>
      </c>
      <c r="K60" s="117">
        <f ca="1" t="shared" si="3"/>
        <v>10005</v>
      </c>
      <c r="L60" s="118">
        <v>10060</v>
      </c>
      <c r="M60" s="118" t="str">
        <f t="shared" si="0"/>
        <v>红蝎</v>
      </c>
      <c r="N60" s="9">
        <f t="shared" si="1"/>
        <v>140004</v>
      </c>
      <c r="O60" s="9">
        <f t="shared" si="2"/>
        <v>3496</v>
      </c>
      <c r="P60" s="112">
        <v>10059</v>
      </c>
      <c r="Q60" s="112" t="s">
        <v>144</v>
      </c>
      <c r="S60" s="17">
        <v>20059</v>
      </c>
      <c r="T60" s="5"/>
      <c r="U60" s="117">
        <f ca="1" t="shared" si="4"/>
        <v>10153</v>
      </c>
      <c r="V60" s="118">
        <v>10037</v>
      </c>
      <c r="W60" s="118" t="str">
        <f t="shared" si="5"/>
        <v>死灵</v>
      </c>
      <c r="X60" s="16">
        <v>27</v>
      </c>
      <c r="AK60" s="9">
        <v>59</v>
      </c>
      <c r="AL60" s="9">
        <v>4</v>
      </c>
    </row>
    <row r="61" spans="1:38">
      <c r="A61" s="10">
        <v>85</v>
      </c>
      <c r="B61" s="10" t="s">
        <v>145</v>
      </c>
      <c r="I61" s="5" t="s">
        <v>3</v>
      </c>
      <c r="J61" s="16">
        <v>37</v>
      </c>
      <c r="K61" s="117">
        <f ca="1" t="shared" si="3"/>
        <v>10004</v>
      </c>
      <c r="L61" s="118">
        <v>10026</v>
      </c>
      <c r="M61" s="118" t="str">
        <f t="shared" si="0"/>
        <v>食尸鬼</v>
      </c>
      <c r="N61" s="9">
        <f t="shared" si="1"/>
        <v>140005</v>
      </c>
      <c r="O61" s="9">
        <f t="shared" si="2"/>
        <v>6248</v>
      </c>
      <c r="P61" s="112">
        <v>10060</v>
      </c>
      <c r="Q61" s="112" t="s">
        <v>146</v>
      </c>
      <c r="S61" s="17">
        <v>20060</v>
      </c>
      <c r="T61" s="5"/>
      <c r="U61" s="117">
        <f ca="1" t="shared" si="4"/>
        <v>10135</v>
      </c>
      <c r="V61" s="118">
        <v>10013</v>
      </c>
      <c r="W61" s="118" t="str">
        <f t="shared" si="5"/>
        <v>猫熊</v>
      </c>
      <c r="X61" s="16">
        <v>27</v>
      </c>
      <c r="AK61" s="9">
        <v>60</v>
      </c>
      <c r="AL61" s="9">
        <v>4</v>
      </c>
    </row>
    <row r="62" spans="1:38">
      <c r="A62" s="10">
        <v>86</v>
      </c>
      <c r="B62" s="10" t="s">
        <v>147</v>
      </c>
      <c r="I62" s="5" t="s">
        <v>3</v>
      </c>
      <c r="J62" s="16">
        <v>37</v>
      </c>
      <c r="K62" s="117">
        <f ca="1" t="shared" si="3"/>
        <v>10113</v>
      </c>
      <c r="L62" s="118">
        <v>10092</v>
      </c>
      <c r="M62" s="118" t="str">
        <f t="shared" si="0"/>
        <v>武术仙人掌</v>
      </c>
      <c r="N62" s="9">
        <f t="shared" si="1"/>
        <v>140005</v>
      </c>
      <c r="O62" s="9">
        <f t="shared" si="2"/>
        <v>6248</v>
      </c>
      <c r="P62" s="112">
        <v>10061</v>
      </c>
      <c r="Q62" s="112" t="s">
        <v>148</v>
      </c>
      <c r="S62" s="17">
        <v>20061</v>
      </c>
      <c r="T62" s="5"/>
      <c r="U62" s="117">
        <f ca="1" t="shared" si="4"/>
        <v>10059</v>
      </c>
      <c r="V62" s="118">
        <v>10000</v>
      </c>
      <c r="W62" s="118" t="str">
        <f t="shared" si="5"/>
        <v>海底龟</v>
      </c>
      <c r="X62" s="16">
        <v>27</v>
      </c>
      <c r="AK62" s="9">
        <v>61</v>
      </c>
      <c r="AL62" s="9">
        <v>4</v>
      </c>
    </row>
    <row r="63" spans="1:38">
      <c r="A63" s="10">
        <v>87</v>
      </c>
      <c r="B63" s="10" t="s">
        <v>149</v>
      </c>
      <c r="I63" s="5" t="s">
        <v>3</v>
      </c>
      <c r="J63" s="16">
        <v>37</v>
      </c>
      <c r="K63" s="117">
        <f ca="1" t="shared" si="3"/>
        <v>10127</v>
      </c>
      <c r="L63" s="118">
        <v>10012</v>
      </c>
      <c r="M63" s="118" t="str">
        <f t="shared" si="0"/>
        <v>赤目黑熊</v>
      </c>
      <c r="N63" s="9">
        <f t="shared" si="1"/>
        <v>140005</v>
      </c>
      <c r="O63" s="9">
        <f t="shared" si="2"/>
        <v>6248</v>
      </c>
      <c r="P63" s="112">
        <v>10062</v>
      </c>
      <c r="Q63" s="112" t="s">
        <v>150</v>
      </c>
      <c r="S63" s="17">
        <v>20062</v>
      </c>
      <c r="T63" s="5"/>
      <c r="U63" s="117">
        <f ca="1" t="shared" si="4"/>
        <v>10133</v>
      </c>
      <c r="V63" s="118">
        <v>10027</v>
      </c>
      <c r="W63" s="118" t="str">
        <f t="shared" si="5"/>
        <v>腐尸</v>
      </c>
      <c r="X63" s="16">
        <v>27</v>
      </c>
      <c r="AK63" s="9">
        <v>62</v>
      </c>
      <c r="AL63" s="9">
        <v>4</v>
      </c>
    </row>
    <row r="64" spans="1:38">
      <c r="A64" s="10">
        <v>88</v>
      </c>
      <c r="B64" s="10" t="s">
        <v>151</v>
      </c>
      <c r="I64" s="5" t="s">
        <v>3</v>
      </c>
      <c r="J64" s="16">
        <v>37</v>
      </c>
      <c r="K64" s="117">
        <f ca="1" t="shared" si="3"/>
        <v>10054</v>
      </c>
      <c r="L64" s="118">
        <v>10095</v>
      </c>
      <c r="M64" s="118" t="str">
        <f t="shared" si="0"/>
        <v>火焰舞者</v>
      </c>
      <c r="N64" s="9">
        <f t="shared" si="1"/>
        <v>140005</v>
      </c>
      <c r="O64" s="9">
        <f t="shared" si="2"/>
        <v>6248</v>
      </c>
      <c r="P64" s="112">
        <v>10063</v>
      </c>
      <c r="Q64" s="112" t="s">
        <v>152</v>
      </c>
      <c r="S64" s="17">
        <v>20063</v>
      </c>
      <c r="T64" s="5"/>
      <c r="U64" s="117">
        <f ca="1" t="shared" si="4"/>
        <v>10028</v>
      </c>
      <c r="V64" s="118">
        <v>10096</v>
      </c>
      <c r="W64" s="118" t="str">
        <f t="shared" si="5"/>
        <v>史莱姆</v>
      </c>
      <c r="X64" s="16">
        <v>27</v>
      </c>
      <c r="AK64" s="9">
        <v>63</v>
      </c>
      <c r="AL64" s="9">
        <v>4</v>
      </c>
    </row>
    <row r="65" spans="1:38">
      <c r="A65" s="10">
        <v>89</v>
      </c>
      <c r="B65" s="10" t="s">
        <v>153</v>
      </c>
      <c r="I65" s="5" t="s">
        <v>3</v>
      </c>
      <c r="J65" s="16">
        <v>37</v>
      </c>
      <c r="K65" s="117">
        <f ca="1" t="shared" si="3"/>
        <v>10104</v>
      </c>
      <c r="L65" s="118">
        <v>10148</v>
      </c>
      <c r="M65" s="118" t="str">
        <f t="shared" ref="M65:M128" si="7">VLOOKUP(L65,P:Q,2,FALSE)</f>
        <v>巨人</v>
      </c>
      <c r="N65" s="9">
        <f t="shared" ref="N65:N128" si="8">VLOOKUP(J65,Y:Z,2,FALSE)</f>
        <v>140005</v>
      </c>
      <c r="O65" s="9">
        <f t="shared" ref="O65:O128" si="9">ROUNDUP(J65^4/300,0)</f>
        <v>6248</v>
      </c>
      <c r="P65" s="112">
        <v>10064</v>
      </c>
      <c r="Q65" s="112" t="s">
        <v>154</v>
      </c>
      <c r="S65" s="17">
        <v>20064</v>
      </c>
      <c r="T65" s="5"/>
      <c r="U65" s="117">
        <f ca="1" t="shared" si="4"/>
        <v>10014</v>
      </c>
      <c r="V65" s="118">
        <v>10044</v>
      </c>
      <c r="W65" s="118" t="str">
        <f t="shared" si="5"/>
        <v>石像怪</v>
      </c>
      <c r="X65" s="16">
        <v>27</v>
      </c>
      <c r="AK65" s="9">
        <v>64</v>
      </c>
      <c r="AL65" s="9">
        <v>4</v>
      </c>
    </row>
    <row r="66" spans="1:38">
      <c r="A66" s="10">
        <v>90</v>
      </c>
      <c r="B66" s="10" t="s">
        <v>155</v>
      </c>
      <c r="I66" s="5" t="s">
        <v>3</v>
      </c>
      <c r="J66" s="16">
        <v>37</v>
      </c>
      <c r="K66" s="117">
        <f ca="1" t="shared" ref="K66:K129" si="10">INDIRECT("p"&amp;RANDBETWEEN(1,160))</f>
        <v>10000</v>
      </c>
      <c r="L66" s="118">
        <v>10090</v>
      </c>
      <c r="M66" s="118" t="str">
        <f t="shared" si="7"/>
        <v>红色口臭鬼</v>
      </c>
      <c r="N66" s="9">
        <f t="shared" si="8"/>
        <v>140005</v>
      </c>
      <c r="O66" s="9">
        <f t="shared" si="9"/>
        <v>6248</v>
      </c>
      <c r="P66" s="112">
        <v>10065</v>
      </c>
      <c r="Q66" s="112" t="s">
        <v>156</v>
      </c>
      <c r="S66" s="17">
        <v>20065</v>
      </c>
      <c r="T66" s="5"/>
      <c r="U66" s="117">
        <f ca="1" t="shared" ref="U66:U129" si="11">INDIRECT("p"&amp;RANDBETWEEN(1,160))</f>
        <v>10004</v>
      </c>
      <c r="V66" s="118">
        <v>10084</v>
      </c>
      <c r="W66" s="118" t="str">
        <f t="shared" ref="W66:W129" si="12">VLOOKUP(V66,P:Q,2,FALSE)</f>
        <v>曼陀罗草</v>
      </c>
      <c r="X66" s="16">
        <v>27</v>
      </c>
      <c r="AK66" s="9">
        <v>65</v>
      </c>
      <c r="AL66" s="9">
        <v>4</v>
      </c>
    </row>
    <row r="67" spans="1:38">
      <c r="A67" s="10">
        <v>91</v>
      </c>
      <c r="B67" s="10" t="s">
        <v>157</v>
      </c>
      <c r="I67" s="5" t="s">
        <v>3</v>
      </c>
      <c r="J67" s="16">
        <v>37</v>
      </c>
      <c r="K67" s="117">
        <f ca="1" t="shared" si="10"/>
        <v>10029</v>
      </c>
      <c r="L67" s="118">
        <v>10085</v>
      </c>
      <c r="M67" s="118" t="str">
        <f t="shared" si="7"/>
        <v>妖花</v>
      </c>
      <c r="N67" s="9">
        <f t="shared" si="8"/>
        <v>140005</v>
      </c>
      <c r="O67" s="9">
        <f t="shared" si="9"/>
        <v>6248</v>
      </c>
      <c r="P67" s="112">
        <v>10066</v>
      </c>
      <c r="Q67" s="112" t="s">
        <v>158</v>
      </c>
      <c r="S67" s="17">
        <v>20066</v>
      </c>
      <c r="T67" s="5"/>
      <c r="U67" s="117">
        <f ca="1" t="shared" si="11"/>
        <v>10079</v>
      </c>
      <c r="V67" s="118">
        <v>10156</v>
      </c>
      <c r="W67" s="118" t="str">
        <f t="shared" si="12"/>
        <v>鸟人</v>
      </c>
      <c r="X67" s="16">
        <v>27</v>
      </c>
      <c r="AK67" s="9">
        <v>66</v>
      </c>
      <c r="AL67" s="9">
        <v>4</v>
      </c>
    </row>
    <row r="68" spans="1:38">
      <c r="A68" s="10">
        <v>92</v>
      </c>
      <c r="B68" s="10" t="s">
        <v>159</v>
      </c>
      <c r="I68" s="5" t="s">
        <v>3</v>
      </c>
      <c r="J68" s="16">
        <v>37</v>
      </c>
      <c r="K68" s="117">
        <f ca="1" t="shared" si="10"/>
        <v>10025</v>
      </c>
      <c r="L68" s="118">
        <v>10088</v>
      </c>
      <c r="M68" s="118" t="str">
        <f t="shared" si="7"/>
        <v>黄色口臭鬼</v>
      </c>
      <c r="N68" s="9">
        <f t="shared" si="8"/>
        <v>140005</v>
      </c>
      <c r="O68" s="9">
        <f t="shared" si="9"/>
        <v>6248</v>
      </c>
      <c r="P68" s="112">
        <v>10067</v>
      </c>
      <c r="Q68" s="112" t="s">
        <v>160</v>
      </c>
      <c r="S68" s="17">
        <v>20067</v>
      </c>
      <c r="T68" s="5"/>
      <c r="U68" s="117">
        <f ca="1" t="shared" si="11"/>
        <v>10066</v>
      </c>
      <c r="V68" s="118">
        <v>10143</v>
      </c>
      <c r="W68" s="118" t="str">
        <f t="shared" si="12"/>
        <v>风龙蜥</v>
      </c>
      <c r="X68" s="16">
        <v>27</v>
      </c>
      <c r="AK68" s="9">
        <v>67</v>
      </c>
      <c r="AL68" s="9">
        <v>4</v>
      </c>
    </row>
    <row r="69" spans="1:38">
      <c r="A69" s="10">
        <v>93</v>
      </c>
      <c r="B69" s="10" t="s">
        <v>161</v>
      </c>
      <c r="I69" s="5" t="s">
        <v>3</v>
      </c>
      <c r="J69" s="16">
        <v>37</v>
      </c>
      <c r="K69" s="117">
        <f ca="1" t="shared" si="10"/>
        <v>10124</v>
      </c>
      <c r="L69" s="118">
        <v>10104</v>
      </c>
      <c r="M69" s="118" t="str">
        <f t="shared" si="7"/>
        <v>顽皮炸弹</v>
      </c>
      <c r="N69" s="9">
        <f t="shared" si="8"/>
        <v>140005</v>
      </c>
      <c r="O69" s="9">
        <f t="shared" si="9"/>
        <v>6248</v>
      </c>
      <c r="P69" s="112">
        <v>10068</v>
      </c>
      <c r="Q69" s="112" t="s">
        <v>162</v>
      </c>
      <c r="S69" s="17">
        <v>20068</v>
      </c>
      <c r="T69" s="5"/>
      <c r="U69" s="117">
        <f ca="1" t="shared" si="11"/>
        <v>10075</v>
      </c>
      <c r="V69" s="118">
        <v>10077</v>
      </c>
      <c r="W69" s="118" t="str">
        <f t="shared" si="12"/>
        <v>树精</v>
      </c>
      <c r="X69" s="16">
        <v>27</v>
      </c>
      <c r="AK69" s="9">
        <v>68</v>
      </c>
      <c r="AL69" s="9">
        <v>4</v>
      </c>
    </row>
    <row r="70" spans="1:38">
      <c r="A70" s="10">
        <v>94</v>
      </c>
      <c r="B70" s="10" t="s">
        <v>163</v>
      </c>
      <c r="I70" s="5" t="s">
        <v>3</v>
      </c>
      <c r="J70" s="16">
        <v>37</v>
      </c>
      <c r="K70" s="117">
        <f ca="1" t="shared" si="10"/>
        <v>10075</v>
      </c>
      <c r="L70" s="118">
        <v>10074</v>
      </c>
      <c r="M70" s="118" t="str">
        <f t="shared" si="7"/>
        <v>水蜘蛛</v>
      </c>
      <c r="N70" s="9">
        <f t="shared" si="8"/>
        <v>140005</v>
      </c>
      <c r="O70" s="9">
        <f t="shared" si="9"/>
        <v>6248</v>
      </c>
      <c r="P70" s="112">
        <v>10069</v>
      </c>
      <c r="Q70" s="112" t="s">
        <v>164</v>
      </c>
      <c r="S70" s="17">
        <v>20069</v>
      </c>
      <c r="T70" s="5"/>
      <c r="U70" s="117">
        <f ca="1" t="shared" si="11"/>
        <v>10097</v>
      </c>
      <c r="V70" s="118">
        <v>10093</v>
      </c>
      <c r="W70" s="118" t="str">
        <f t="shared" si="12"/>
        <v>兔耳仙人掌</v>
      </c>
      <c r="X70" s="16">
        <v>27</v>
      </c>
      <c r="AK70" s="9">
        <v>69</v>
      </c>
      <c r="AL70" s="9">
        <v>4</v>
      </c>
    </row>
    <row r="71" spans="1:38">
      <c r="A71" s="10">
        <v>95</v>
      </c>
      <c r="B71" s="10" t="s">
        <v>165</v>
      </c>
      <c r="I71" s="5" t="s">
        <v>3</v>
      </c>
      <c r="J71" s="16">
        <v>37</v>
      </c>
      <c r="K71" s="117">
        <f ca="1" t="shared" si="10"/>
        <v>10046</v>
      </c>
      <c r="L71" s="118">
        <v>10084</v>
      </c>
      <c r="M71" s="118" t="str">
        <f t="shared" si="7"/>
        <v>曼陀罗草</v>
      </c>
      <c r="N71" s="9">
        <f t="shared" si="8"/>
        <v>140005</v>
      </c>
      <c r="O71" s="9">
        <f t="shared" si="9"/>
        <v>6248</v>
      </c>
      <c r="P71" s="112">
        <v>10070</v>
      </c>
      <c r="Q71" s="112" t="s">
        <v>166</v>
      </c>
      <c r="S71" s="17">
        <v>20070</v>
      </c>
      <c r="T71" s="5"/>
      <c r="U71" s="117">
        <f ca="1" t="shared" si="11"/>
        <v>10026</v>
      </c>
      <c r="V71" s="118">
        <v>10117</v>
      </c>
      <c r="W71" s="118" t="str">
        <f t="shared" si="12"/>
        <v>吓人箱</v>
      </c>
      <c r="X71" s="16">
        <v>27</v>
      </c>
      <c r="AK71" s="9">
        <v>70</v>
      </c>
      <c r="AL71" s="9">
        <v>4</v>
      </c>
    </row>
    <row r="72" spans="1:38">
      <c r="A72" s="10">
        <v>96</v>
      </c>
      <c r="B72" s="10" t="s">
        <v>167</v>
      </c>
      <c r="I72" s="5" t="s">
        <v>3</v>
      </c>
      <c r="J72" s="16">
        <v>37</v>
      </c>
      <c r="K72" s="117">
        <f ca="1" t="shared" si="10"/>
        <v>10137</v>
      </c>
      <c r="L72" s="118">
        <v>10155</v>
      </c>
      <c r="M72" s="118" t="str">
        <f t="shared" si="7"/>
        <v>蜥蜴团</v>
      </c>
      <c r="N72" s="9">
        <f t="shared" si="8"/>
        <v>140005</v>
      </c>
      <c r="O72" s="9">
        <f t="shared" si="9"/>
        <v>6248</v>
      </c>
      <c r="P72" s="112">
        <v>10071</v>
      </c>
      <c r="Q72" s="112" t="s">
        <v>168</v>
      </c>
      <c r="S72" s="17">
        <v>20071</v>
      </c>
      <c r="T72" s="5"/>
      <c r="U72" s="117">
        <f ca="1" t="shared" si="11"/>
        <v>10149</v>
      </c>
      <c r="V72" s="118">
        <v>10048</v>
      </c>
      <c r="W72" s="118" t="str">
        <f t="shared" si="12"/>
        <v>小蝙蝠</v>
      </c>
      <c r="X72" s="16">
        <v>27</v>
      </c>
      <c r="AK72" s="9">
        <v>71</v>
      </c>
      <c r="AL72" s="9">
        <v>4</v>
      </c>
    </row>
    <row r="73" spans="1:38">
      <c r="A73" s="10">
        <v>97</v>
      </c>
      <c r="B73" s="10" t="s">
        <v>22</v>
      </c>
      <c r="I73" s="5" t="s">
        <v>3</v>
      </c>
      <c r="J73" s="16">
        <v>37</v>
      </c>
      <c r="K73" s="117">
        <f ca="1" t="shared" si="10"/>
        <v>10159</v>
      </c>
      <c r="L73" s="118">
        <v>10157</v>
      </c>
      <c r="M73" s="118" t="str">
        <f t="shared" si="7"/>
        <v>幻歌妖</v>
      </c>
      <c r="N73" s="9">
        <f t="shared" si="8"/>
        <v>140005</v>
      </c>
      <c r="O73" s="9">
        <f t="shared" si="9"/>
        <v>6248</v>
      </c>
      <c r="P73" s="112">
        <v>10072</v>
      </c>
      <c r="Q73" s="112" t="s">
        <v>169</v>
      </c>
      <c r="S73" s="17">
        <v>20072</v>
      </c>
      <c r="T73" s="5"/>
      <c r="U73" s="117">
        <f ca="1" t="shared" si="11"/>
        <v>10052</v>
      </c>
      <c r="V73" s="118">
        <v>10050</v>
      </c>
      <c r="W73" s="118" t="str">
        <f t="shared" si="12"/>
        <v>迷你蝙蝠</v>
      </c>
      <c r="X73" s="16">
        <v>27</v>
      </c>
      <c r="AK73" s="9">
        <v>72</v>
      </c>
      <c r="AL73" s="9">
        <v>4</v>
      </c>
    </row>
    <row r="74" spans="1:38">
      <c r="A74" s="10">
        <v>98</v>
      </c>
      <c r="B74" s="10" t="s">
        <v>170</v>
      </c>
      <c r="I74" s="5" t="s">
        <v>3</v>
      </c>
      <c r="J74" s="16">
        <v>37</v>
      </c>
      <c r="K74" s="117">
        <f ca="1" t="shared" si="10"/>
        <v>10144</v>
      </c>
      <c r="L74" s="118">
        <v>10076</v>
      </c>
      <c r="M74" s="118" t="str">
        <f t="shared" si="7"/>
        <v>风蜘蛛</v>
      </c>
      <c r="N74" s="9">
        <f t="shared" si="8"/>
        <v>140005</v>
      </c>
      <c r="O74" s="9">
        <f t="shared" si="9"/>
        <v>6248</v>
      </c>
      <c r="P74" s="112">
        <v>10073</v>
      </c>
      <c r="Q74" s="112" t="s">
        <v>171</v>
      </c>
      <c r="S74" s="17">
        <v>20073</v>
      </c>
      <c r="T74" s="5"/>
      <c r="U74" s="117">
        <f ca="1" t="shared" si="11"/>
        <v>10130</v>
      </c>
      <c r="V74" s="118">
        <v>10036</v>
      </c>
      <c r="W74" s="118" t="str">
        <f t="shared" si="12"/>
        <v>亡灵</v>
      </c>
      <c r="X74" s="16">
        <v>32</v>
      </c>
      <c r="AK74" s="9">
        <v>73</v>
      </c>
      <c r="AL74" s="9">
        <v>4</v>
      </c>
    </row>
    <row r="75" spans="1:38">
      <c r="A75" s="10">
        <v>99</v>
      </c>
      <c r="B75" s="10" t="s">
        <v>172</v>
      </c>
      <c r="I75" s="5" t="s">
        <v>3</v>
      </c>
      <c r="J75" s="16">
        <v>37</v>
      </c>
      <c r="K75" s="117">
        <f ca="1" t="shared" si="10"/>
        <v>10128</v>
      </c>
      <c r="L75" s="118">
        <v>10060</v>
      </c>
      <c r="M75" s="118" t="str">
        <f t="shared" si="7"/>
        <v>红蝎</v>
      </c>
      <c r="N75" s="9">
        <f t="shared" si="8"/>
        <v>140005</v>
      </c>
      <c r="O75" s="9">
        <f t="shared" si="9"/>
        <v>6248</v>
      </c>
      <c r="P75" s="112">
        <v>10074</v>
      </c>
      <c r="Q75" s="112" t="s">
        <v>173</v>
      </c>
      <c r="S75" s="17">
        <v>20074</v>
      </c>
      <c r="T75" s="5"/>
      <c r="U75" s="117">
        <f ca="1" t="shared" si="11"/>
        <v>10102</v>
      </c>
      <c r="V75" s="118">
        <v>10107</v>
      </c>
      <c r="W75" s="118" t="str">
        <f t="shared" si="12"/>
        <v>飘浮炸弹</v>
      </c>
      <c r="X75" s="16">
        <v>32</v>
      </c>
      <c r="AK75" s="9">
        <v>74</v>
      </c>
      <c r="AL75" s="9">
        <v>4</v>
      </c>
    </row>
    <row r="76" spans="1:38">
      <c r="A76" s="10">
        <v>100</v>
      </c>
      <c r="B76" s="10" t="s">
        <v>174</v>
      </c>
      <c r="I76" s="5" t="s">
        <v>3</v>
      </c>
      <c r="J76" s="16">
        <v>42</v>
      </c>
      <c r="K76" s="117">
        <f ca="1" t="shared" si="10"/>
        <v>10078</v>
      </c>
      <c r="L76" s="118">
        <v>10026</v>
      </c>
      <c r="M76" s="118" t="str">
        <f t="shared" si="7"/>
        <v>食尸鬼</v>
      </c>
      <c r="N76" s="9">
        <f t="shared" si="8"/>
        <v>140006</v>
      </c>
      <c r="O76" s="9">
        <f t="shared" si="9"/>
        <v>10373</v>
      </c>
      <c r="P76" s="112">
        <v>10075</v>
      </c>
      <c r="Q76" s="112" t="s">
        <v>175</v>
      </c>
      <c r="S76" s="17">
        <v>20075</v>
      </c>
      <c r="T76" s="5"/>
      <c r="U76" s="117">
        <f ca="1" t="shared" si="11"/>
        <v>10021</v>
      </c>
      <c r="V76" s="118">
        <v>10104</v>
      </c>
      <c r="W76" s="118" t="str">
        <f t="shared" si="12"/>
        <v>顽皮炸弹</v>
      </c>
      <c r="X76" s="16">
        <v>32</v>
      </c>
      <c r="AK76" s="9">
        <v>75</v>
      </c>
      <c r="AL76" s="9">
        <v>4</v>
      </c>
    </row>
    <row r="77" spans="1:38">
      <c r="A77" s="10">
        <v>101</v>
      </c>
      <c r="B77" s="10" t="s">
        <v>176</v>
      </c>
      <c r="I77" s="5" t="s">
        <v>3</v>
      </c>
      <c r="J77" s="16">
        <v>42</v>
      </c>
      <c r="K77" s="117">
        <f ca="1" t="shared" si="10"/>
        <v>10127</v>
      </c>
      <c r="L77" s="118">
        <v>10092</v>
      </c>
      <c r="M77" s="118" t="str">
        <f t="shared" si="7"/>
        <v>武术仙人掌</v>
      </c>
      <c r="N77" s="9">
        <f t="shared" si="8"/>
        <v>140006</v>
      </c>
      <c r="O77" s="9">
        <f t="shared" si="9"/>
        <v>10373</v>
      </c>
      <c r="P77" s="112">
        <v>10076</v>
      </c>
      <c r="Q77" s="112" t="s">
        <v>177</v>
      </c>
      <c r="S77" s="17">
        <v>20076</v>
      </c>
      <c r="T77" s="5"/>
      <c r="U77" s="117">
        <f ca="1" t="shared" si="11"/>
        <v>10055</v>
      </c>
      <c r="V77" s="118">
        <v>10015</v>
      </c>
      <c r="W77" s="118" t="str">
        <f t="shared" si="12"/>
        <v>恶梦鼠</v>
      </c>
      <c r="X77" s="16">
        <v>32</v>
      </c>
      <c r="AK77" s="9">
        <v>76</v>
      </c>
      <c r="AL77" s="9">
        <v>4</v>
      </c>
    </row>
    <row r="78" spans="1:38">
      <c r="A78" s="10">
        <v>102</v>
      </c>
      <c r="B78" s="10" t="s">
        <v>178</v>
      </c>
      <c r="I78" s="5" t="s">
        <v>3</v>
      </c>
      <c r="J78" s="16">
        <v>42</v>
      </c>
      <c r="K78" s="117">
        <f ca="1" t="shared" si="10"/>
        <v>10128</v>
      </c>
      <c r="L78" s="118">
        <v>10012</v>
      </c>
      <c r="M78" s="118" t="str">
        <f t="shared" si="7"/>
        <v>赤目黑熊</v>
      </c>
      <c r="N78" s="9">
        <f t="shared" si="8"/>
        <v>140006</v>
      </c>
      <c r="O78" s="9">
        <f t="shared" si="9"/>
        <v>10373</v>
      </c>
      <c r="P78" s="112">
        <v>10077</v>
      </c>
      <c r="Q78" s="112" t="s">
        <v>35</v>
      </c>
      <c r="S78" s="17">
        <v>20077</v>
      </c>
      <c r="T78" s="5"/>
      <c r="U78" s="117">
        <f ca="1" t="shared" si="11"/>
        <v>10051</v>
      </c>
      <c r="V78" s="118">
        <v>10085</v>
      </c>
      <c r="W78" s="118" t="str">
        <f t="shared" si="12"/>
        <v>妖花</v>
      </c>
      <c r="X78" s="16">
        <v>32</v>
      </c>
      <c r="AK78" s="9">
        <v>77</v>
      </c>
      <c r="AL78" s="9">
        <v>4</v>
      </c>
    </row>
    <row r="79" spans="1:38">
      <c r="A79" s="10">
        <v>103</v>
      </c>
      <c r="B79" s="10" t="s">
        <v>179</v>
      </c>
      <c r="I79" s="5" t="s">
        <v>3</v>
      </c>
      <c r="J79" s="16">
        <v>42</v>
      </c>
      <c r="K79" s="117">
        <f ca="1" t="shared" si="10"/>
        <v>10090</v>
      </c>
      <c r="L79" s="118">
        <v>10095</v>
      </c>
      <c r="M79" s="118" t="str">
        <f t="shared" si="7"/>
        <v>火焰舞者</v>
      </c>
      <c r="N79" s="9">
        <f t="shared" si="8"/>
        <v>140006</v>
      </c>
      <c r="O79" s="9">
        <f t="shared" si="9"/>
        <v>10373</v>
      </c>
      <c r="P79" s="112">
        <v>10078</v>
      </c>
      <c r="Q79" s="112" t="s">
        <v>180</v>
      </c>
      <c r="S79" s="17">
        <v>20078</v>
      </c>
      <c r="T79" s="5"/>
      <c r="U79" s="117">
        <f ca="1" t="shared" si="11"/>
        <v>10138</v>
      </c>
      <c r="V79" s="118">
        <v>10115</v>
      </c>
      <c r="W79" s="118" t="str">
        <f t="shared" si="12"/>
        <v>火焰之刃</v>
      </c>
      <c r="X79" s="16">
        <v>32</v>
      </c>
      <c r="AK79" s="9">
        <v>78</v>
      </c>
      <c r="AL79" s="9">
        <v>4</v>
      </c>
    </row>
    <row r="80" spans="1:38">
      <c r="A80" s="10">
        <v>104</v>
      </c>
      <c r="B80" s="10" t="s">
        <v>181</v>
      </c>
      <c r="I80" s="5" t="s">
        <v>3</v>
      </c>
      <c r="J80" s="16">
        <v>42</v>
      </c>
      <c r="K80" s="117">
        <f ca="1" t="shared" si="10"/>
        <v>10040</v>
      </c>
      <c r="L80" s="118">
        <v>10148</v>
      </c>
      <c r="M80" s="118" t="str">
        <f t="shared" si="7"/>
        <v>巨人</v>
      </c>
      <c r="N80" s="9">
        <f t="shared" si="8"/>
        <v>140006</v>
      </c>
      <c r="O80" s="9">
        <f t="shared" si="9"/>
        <v>10373</v>
      </c>
      <c r="P80" s="112">
        <v>10079</v>
      </c>
      <c r="Q80" s="112" t="s">
        <v>182</v>
      </c>
      <c r="S80" s="17">
        <v>20079</v>
      </c>
      <c r="T80" s="5"/>
      <c r="U80" s="117">
        <f ca="1" t="shared" si="11"/>
        <v>10131</v>
      </c>
      <c r="V80" s="118">
        <v>10085</v>
      </c>
      <c r="W80" s="118" t="str">
        <f t="shared" si="12"/>
        <v>妖花</v>
      </c>
      <c r="X80" s="16">
        <v>32</v>
      </c>
      <c r="AK80" s="9">
        <v>79</v>
      </c>
      <c r="AL80" s="9">
        <v>4</v>
      </c>
    </row>
    <row r="81" spans="1:38">
      <c r="A81" s="10">
        <v>105</v>
      </c>
      <c r="B81" s="10" t="s">
        <v>183</v>
      </c>
      <c r="I81" s="5" t="s">
        <v>3</v>
      </c>
      <c r="J81" s="16">
        <v>42</v>
      </c>
      <c r="K81" s="117">
        <f ca="1" t="shared" si="10"/>
        <v>10141</v>
      </c>
      <c r="L81" s="118">
        <v>10090</v>
      </c>
      <c r="M81" s="118" t="str">
        <f t="shared" si="7"/>
        <v>红色口臭鬼</v>
      </c>
      <c r="N81" s="9">
        <f t="shared" si="8"/>
        <v>140006</v>
      </c>
      <c r="O81" s="9">
        <f t="shared" si="9"/>
        <v>10373</v>
      </c>
      <c r="P81" s="112">
        <v>10080</v>
      </c>
      <c r="Q81" s="112" t="s">
        <v>184</v>
      </c>
      <c r="S81" s="17">
        <v>20080</v>
      </c>
      <c r="T81" s="5"/>
      <c r="U81" s="117">
        <f ca="1" t="shared" si="11"/>
        <v>10109</v>
      </c>
      <c r="V81" s="118">
        <v>10077</v>
      </c>
      <c r="W81" s="118" t="str">
        <f t="shared" si="12"/>
        <v>树精</v>
      </c>
      <c r="X81" s="16">
        <v>32</v>
      </c>
      <c r="AK81" s="9">
        <v>80</v>
      </c>
      <c r="AL81" s="9">
        <v>4</v>
      </c>
    </row>
    <row r="82" spans="1:38">
      <c r="A82" s="10">
        <v>106</v>
      </c>
      <c r="B82" s="10" t="s">
        <v>185</v>
      </c>
      <c r="I82" s="5" t="s">
        <v>3</v>
      </c>
      <c r="J82" s="16">
        <v>42</v>
      </c>
      <c r="K82" s="117">
        <f ca="1" t="shared" si="10"/>
        <v>10059</v>
      </c>
      <c r="L82" s="118">
        <v>10085</v>
      </c>
      <c r="M82" s="118" t="str">
        <f t="shared" si="7"/>
        <v>妖花</v>
      </c>
      <c r="N82" s="9">
        <f t="shared" si="8"/>
        <v>140006</v>
      </c>
      <c r="O82" s="9">
        <f t="shared" si="9"/>
        <v>10373</v>
      </c>
      <c r="P82" s="112">
        <v>10081</v>
      </c>
      <c r="Q82" s="112" t="s">
        <v>186</v>
      </c>
      <c r="S82" s="17">
        <v>20081</v>
      </c>
      <c r="T82" s="5"/>
      <c r="U82" s="117">
        <f ca="1" t="shared" si="11"/>
        <v>10084</v>
      </c>
      <c r="V82" s="118">
        <v>10097</v>
      </c>
      <c r="W82" s="118" t="str">
        <f t="shared" si="12"/>
        <v>液态史莱姆</v>
      </c>
      <c r="X82" s="16">
        <v>32</v>
      </c>
      <c r="AK82" s="9">
        <v>81</v>
      </c>
      <c r="AL82" s="9">
        <v>4</v>
      </c>
    </row>
    <row r="83" spans="1:38">
      <c r="A83" s="11">
        <v>107</v>
      </c>
      <c r="B83" s="11" t="s">
        <v>187</v>
      </c>
      <c r="I83" s="5" t="s">
        <v>3</v>
      </c>
      <c r="J83" s="16">
        <v>42</v>
      </c>
      <c r="K83" s="117">
        <f ca="1" t="shared" si="10"/>
        <v>10140</v>
      </c>
      <c r="L83" s="118">
        <v>10088</v>
      </c>
      <c r="M83" s="118" t="str">
        <f t="shared" si="7"/>
        <v>黄色口臭鬼</v>
      </c>
      <c r="N83" s="9">
        <f t="shared" si="8"/>
        <v>140006</v>
      </c>
      <c r="O83" s="9">
        <f t="shared" si="9"/>
        <v>10373</v>
      </c>
      <c r="P83" s="112">
        <v>10082</v>
      </c>
      <c r="Q83" s="112" t="s">
        <v>188</v>
      </c>
      <c r="S83" s="17">
        <v>20082</v>
      </c>
      <c r="T83" s="5"/>
      <c r="U83" s="117">
        <f ca="1" t="shared" si="11"/>
        <v>10065</v>
      </c>
      <c r="V83" s="118">
        <v>10155</v>
      </c>
      <c r="W83" s="118" t="str">
        <f t="shared" si="12"/>
        <v>蜥蜴团</v>
      </c>
      <c r="X83" s="16">
        <v>32</v>
      </c>
      <c r="AK83" s="9">
        <v>82</v>
      </c>
      <c r="AL83" s="9">
        <v>4</v>
      </c>
    </row>
    <row r="84" spans="1:38">
      <c r="A84" s="11">
        <v>108</v>
      </c>
      <c r="B84" s="11" t="s">
        <v>189</v>
      </c>
      <c r="I84" s="5" t="s">
        <v>3</v>
      </c>
      <c r="J84" s="16">
        <v>42</v>
      </c>
      <c r="K84" s="117">
        <f ca="1" t="shared" si="10"/>
        <v>10054</v>
      </c>
      <c r="L84" s="118">
        <v>10104</v>
      </c>
      <c r="M84" s="118" t="str">
        <f t="shared" si="7"/>
        <v>顽皮炸弹</v>
      </c>
      <c r="N84" s="9">
        <f t="shared" si="8"/>
        <v>140006</v>
      </c>
      <c r="O84" s="9">
        <f t="shared" si="9"/>
        <v>10373</v>
      </c>
      <c r="P84" s="112">
        <v>10083</v>
      </c>
      <c r="Q84" s="112" t="s">
        <v>190</v>
      </c>
      <c r="S84" s="17">
        <v>20083</v>
      </c>
      <c r="T84" s="5"/>
      <c r="U84" s="117">
        <f ca="1" t="shared" si="11"/>
        <v>10154</v>
      </c>
      <c r="V84" s="118">
        <v>10061</v>
      </c>
      <c r="W84" s="118" t="str">
        <f t="shared" si="12"/>
        <v>黄蝎</v>
      </c>
      <c r="X84" s="16">
        <v>32</v>
      </c>
      <c r="AK84" s="9">
        <v>83</v>
      </c>
      <c r="AL84" s="9">
        <v>4</v>
      </c>
    </row>
    <row r="85" spans="1:38">
      <c r="A85" s="11">
        <v>109</v>
      </c>
      <c r="B85" s="11" t="s">
        <v>191</v>
      </c>
      <c r="I85" s="5" t="s">
        <v>3</v>
      </c>
      <c r="J85" s="16">
        <v>42</v>
      </c>
      <c r="K85" s="117">
        <f ca="1" t="shared" si="10"/>
        <v>10080</v>
      </c>
      <c r="L85" s="118">
        <v>10074</v>
      </c>
      <c r="M85" s="118" t="str">
        <f t="shared" si="7"/>
        <v>水蜘蛛</v>
      </c>
      <c r="N85" s="9">
        <f t="shared" si="8"/>
        <v>140006</v>
      </c>
      <c r="O85" s="9">
        <f t="shared" si="9"/>
        <v>10373</v>
      </c>
      <c r="P85" s="112">
        <v>10084</v>
      </c>
      <c r="Q85" s="112" t="s">
        <v>192</v>
      </c>
      <c r="S85" s="17">
        <v>20084</v>
      </c>
      <c r="T85" s="5"/>
      <c r="U85" s="117">
        <f ca="1" t="shared" si="11"/>
        <v>10043</v>
      </c>
      <c r="V85" s="118">
        <v>10100</v>
      </c>
      <c r="W85" s="118" t="str">
        <f t="shared" si="12"/>
        <v>火精</v>
      </c>
      <c r="X85" s="16">
        <v>32</v>
      </c>
      <c r="AK85" s="9">
        <v>84</v>
      </c>
      <c r="AL85" s="9">
        <v>4</v>
      </c>
    </row>
    <row r="86" spans="1:38">
      <c r="A86" s="11">
        <v>110</v>
      </c>
      <c r="B86" s="11" t="s">
        <v>193</v>
      </c>
      <c r="I86" s="5" t="s">
        <v>3</v>
      </c>
      <c r="J86" s="16">
        <v>42</v>
      </c>
      <c r="K86" s="117">
        <f ca="1" t="shared" si="10"/>
        <v>10080</v>
      </c>
      <c r="L86" s="118">
        <v>10084</v>
      </c>
      <c r="M86" s="118" t="str">
        <f t="shared" si="7"/>
        <v>曼陀罗草</v>
      </c>
      <c r="N86" s="9">
        <f t="shared" si="8"/>
        <v>140006</v>
      </c>
      <c r="O86" s="9">
        <f t="shared" si="9"/>
        <v>10373</v>
      </c>
      <c r="P86" s="112">
        <v>10085</v>
      </c>
      <c r="Q86" s="112" t="s">
        <v>194</v>
      </c>
      <c r="S86" s="17">
        <v>20085</v>
      </c>
      <c r="T86" s="5"/>
      <c r="U86" s="117">
        <f ca="1" t="shared" si="11"/>
        <v>10078</v>
      </c>
      <c r="V86" s="118">
        <v>10128</v>
      </c>
      <c r="W86" s="118" t="str">
        <f t="shared" si="12"/>
        <v>水晶螃蟹</v>
      </c>
      <c r="X86" s="16">
        <v>32</v>
      </c>
      <c r="AK86" s="9">
        <v>85</v>
      </c>
      <c r="AL86" s="9">
        <v>4</v>
      </c>
    </row>
    <row r="87" spans="1:38">
      <c r="A87" s="11">
        <v>111</v>
      </c>
      <c r="B87" s="11" t="s">
        <v>195</v>
      </c>
      <c r="I87" s="5" t="s">
        <v>3</v>
      </c>
      <c r="J87" s="16">
        <v>42</v>
      </c>
      <c r="K87" s="117">
        <f ca="1" t="shared" si="10"/>
        <v>10094</v>
      </c>
      <c r="L87" s="118">
        <v>10155</v>
      </c>
      <c r="M87" s="118" t="str">
        <f t="shared" si="7"/>
        <v>蜥蜴团</v>
      </c>
      <c r="N87" s="9">
        <f t="shared" si="8"/>
        <v>140006</v>
      </c>
      <c r="O87" s="9">
        <f t="shared" si="9"/>
        <v>10373</v>
      </c>
      <c r="P87" s="112">
        <v>10086</v>
      </c>
      <c r="Q87" s="112" t="s">
        <v>196</v>
      </c>
      <c r="S87" s="17">
        <v>20086</v>
      </c>
      <c r="T87" s="5"/>
      <c r="U87" s="117">
        <f ca="1" t="shared" si="11"/>
        <v>10044</v>
      </c>
      <c r="V87" s="118">
        <v>10129</v>
      </c>
      <c r="W87" s="118" t="str">
        <f t="shared" si="12"/>
        <v>铁剪螃蟹</v>
      </c>
      <c r="X87" s="16">
        <v>32</v>
      </c>
      <c r="AK87" s="9">
        <v>86</v>
      </c>
      <c r="AL87" s="9">
        <v>4</v>
      </c>
    </row>
    <row r="88" spans="1:38">
      <c r="A88" s="11">
        <v>112</v>
      </c>
      <c r="B88" s="11" t="s">
        <v>197</v>
      </c>
      <c r="I88" s="5" t="s">
        <v>3</v>
      </c>
      <c r="J88" s="16">
        <v>42</v>
      </c>
      <c r="K88" s="117">
        <f ca="1" t="shared" si="10"/>
        <v>10014</v>
      </c>
      <c r="L88" s="118">
        <v>10157</v>
      </c>
      <c r="M88" s="118" t="str">
        <f t="shared" si="7"/>
        <v>幻歌妖</v>
      </c>
      <c r="N88" s="9">
        <f t="shared" si="8"/>
        <v>140006</v>
      </c>
      <c r="O88" s="9">
        <f t="shared" si="9"/>
        <v>10373</v>
      </c>
      <c r="P88" s="112">
        <v>10087</v>
      </c>
      <c r="Q88" s="112" t="s">
        <v>198</v>
      </c>
      <c r="S88" s="17">
        <v>20087</v>
      </c>
      <c r="T88" s="5"/>
      <c r="U88" s="117">
        <f ca="1" t="shared" si="11"/>
        <v>10083</v>
      </c>
      <c r="V88" s="118">
        <v>10098</v>
      </c>
      <c r="W88" s="118" t="str">
        <f t="shared" si="12"/>
        <v>果冻史莱姆</v>
      </c>
      <c r="X88" s="16">
        <v>32</v>
      </c>
      <c r="AK88" s="9">
        <v>87</v>
      </c>
      <c r="AL88" s="9">
        <v>4</v>
      </c>
    </row>
    <row r="89" spans="1:38">
      <c r="A89" s="11">
        <v>113</v>
      </c>
      <c r="B89" s="11" t="s">
        <v>199</v>
      </c>
      <c r="I89" s="5" t="s">
        <v>3</v>
      </c>
      <c r="J89" s="16">
        <v>42</v>
      </c>
      <c r="K89" s="117">
        <f ca="1" t="shared" si="10"/>
        <v>10074</v>
      </c>
      <c r="L89" s="118">
        <v>10076</v>
      </c>
      <c r="M89" s="118" t="str">
        <f t="shared" si="7"/>
        <v>风蜘蛛</v>
      </c>
      <c r="N89" s="9">
        <f t="shared" si="8"/>
        <v>140006</v>
      </c>
      <c r="O89" s="9">
        <f t="shared" si="9"/>
        <v>10373</v>
      </c>
      <c r="P89" s="112">
        <v>10088</v>
      </c>
      <c r="Q89" s="112" t="s">
        <v>200</v>
      </c>
      <c r="S89" s="17">
        <v>20088</v>
      </c>
      <c r="T89" s="5"/>
      <c r="U89" s="117">
        <f ca="1" t="shared" si="11"/>
        <v>10022</v>
      </c>
      <c r="V89" s="118">
        <v>10064</v>
      </c>
      <c r="W89" s="118" t="str">
        <f t="shared" si="12"/>
        <v>异型蜂</v>
      </c>
      <c r="X89" s="16">
        <v>32</v>
      </c>
      <c r="AK89" s="9">
        <v>88</v>
      </c>
      <c r="AL89" s="9">
        <v>4</v>
      </c>
    </row>
    <row r="90" spans="1:38">
      <c r="A90" s="11">
        <v>114</v>
      </c>
      <c r="B90" s="11" t="s">
        <v>201</v>
      </c>
      <c r="I90" s="5" t="s">
        <v>3</v>
      </c>
      <c r="J90" s="16">
        <v>42</v>
      </c>
      <c r="K90" s="117">
        <f ca="1" t="shared" si="10"/>
        <v>10064</v>
      </c>
      <c r="L90" s="118">
        <v>10060</v>
      </c>
      <c r="M90" s="118" t="str">
        <f t="shared" si="7"/>
        <v>红蝎</v>
      </c>
      <c r="N90" s="9">
        <f t="shared" si="8"/>
        <v>140006</v>
      </c>
      <c r="O90" s="9">
        <f t="shared" si="9"/>
        <v>10373</v>
      </c>
      <c r="P90" s="112">
        <v>10089</v>
      </c>
      <c r="Q90" s="112" t="s">
        <v>202</v>
      </c>
      <c r="S90" s="17">
        <v>20089</v>
      </c>
      <c r="T90" s="5"/>
      <c r="U90" s="117">
        <f ca="1" t="shared" si="11"/>
        <v>10037</v>
      </c>
      <c r="V90" s="118">
        <v>10113</v>
      </c>
      <c r="W90" s="118" t="str">
        <f t="shared" si="12"/>
        <v>血腥之刃</v>
      </c>
      <c r="X90" s="16">
        <v>32</v>
      </c>
      <c r="AK90" s="9">
        <v>89</v>
      </c>
      <c r="AL90" s="9">
        <v>4</v>
      </c>
    </row>
    <row r="91" spans="1:38">
      <c r="A91" s="11">
        <v>115</v>
      </c>
      <c r="B91" s="11" t="s">
        <v>203</v>
      </c>
      <c r="I91" s="5" t="s">
        <v>3</v>
      </c>
      <c r="J91" s="16">
        <v>47</v>
      </c>
      <c r="K91" s="117">
        <f ca="1" t="shared" si="10"/>
        <v>10110</v>
      </c>
      <c r="L91" s="118">
        <v>10026</v>
      </c>
      <c r="M91" s="118" t="str">
        <f t="shared" si="7"/>
        <v>食尸鬼</v>
      </c>
      <c r="N91" s="9">
        <f t="shared" si="8"/>
        <v>140007</v>
      </c>
      <c r="O91" s="9">
        <f t="shared" si="9"/>
        <v>16266</v>
      </c>
      <c r="P91" s="112">
        <v>10090</v>
      </c>
      <c r="Q91" s="112" t="s">
        <v>204</v>
      </c>
      <c r="S91" s="17">
        <v>20090</v>
      </c>
      <c r="T91" s="5"/>
      <c r="U91" s="117">
        <f ca="1" t="shared" si="11"/>
        <v>10149</v>
      </c>
      <c r="V91" s="118">
        <v>10155</v>
      </c>
      <c r="W91" s="118" t="str">
        <f t="shared" si="12"/>
        <v>蜥蜴团</v>
      </c>
      <c r="X91" s="16">
        <v>32</v>
      </c>
      <c r="AK91" s="9">
        <v>90</v>
      </c>
      <c r="AL91" s="9">
        <v>4</v>
      </c>
    </row>
    <row r="92" spans="1:38">
      <c r="A92" s="11">
        <v>1000</v>
      </c>
      <c r="B92" s="11" t="s">
        <v>205</v>
      </c>
      <c r="I92" s="5" t="s">
        <v>3</v>
      </c>
      <c r="J92" s="16">
        <v>47</v>
      </c>
      <c r="K92" s="117">
        <f ca="1" t="shared" si="10"/>
        <v>10013</v>
      </c>
      <c r="L92" s="118">
        <v>10092</v>
      </c>
      <c r="M92" s="118" t="str">
        <f t="shared" si="7"/>
        <v>武术仙人掌</v>
      </c>
      <c r="N92" s="9">
        <f t="shared" si="8"/>
        <v>140007</v>
      </c>
      <c r="O92" s="9">
        <f t="shared" si="9"/>
        <v>16266</v>
      </c>
      <c r="P92" s="112">
        <v>10091</v>
      </c>
      <c r="Q92" s="112" t="s">
        <v>206</v>
      </c>
      <c r="S92" s="17">
        <v>20091</v>
      </c>
      <c r="T92" s="5"/>
      <c r="U92" s="117">
        <f ca="1" t="shared" si="11"/>
        <v>10152</v>
      </c>
      <c r="V92" s="118">
        <v>10118</v>
      </c>
      <c r="W92" s="118" t="str">
        <f t="shared" si="12"/>
        <v>兔耳吓人箱</v>
      </c>
      <c r="X92" s="16">
        <v>32</v>
      </c>
      <c r="AK92" s="9">
        <v>91</v>
      </c>
      <c r="AL92" s="9">
        <v>4</v>
      </c>
    </row>
    <row r="93" spans="1:38">
      <c r="A93" s="11">
        <v>1010</v>
      </c>
      <c r="B93" s="11" t="s">
        <v>207</v>
      </c>
      <c r="I93" s="5" t="s">
        <v>3</v>
      </c>
      <c r="J93" s="16">
        <v>47</v>
      </c>
      <c r="K93" s="117">
        <f ca="1" t="shared" si="10"/>
        <v>10008</v>
      </c>
      <c r="L93" s="118">
        <v>10012</v>
      </c>
      <c r="M93" s="118" t="str">
        <f t="shared" si="7"/>
        <v>赤目黑熊</v>
      </c>
      <c r="N93" s="9">
        <f t="shared" si="8"/>
        <v>140007</v>
      </c>
      <c r="O93" s="9">
        <f t="shared" si="9"/>
        <v>16266</v>
      </c>
      <c r="P93" s="112">
        <v>10092</v>
      </c>
      <c r="Q93" s="112" t="s">
        <v>208</v>
      </c>
      <c r="S93" s="17">
        <v>20092</v>
      </c>
      <c r="T93" s="5"/>
      <c r="U93" s="117">
        <f ca="1" t="shared" si="11"/>
        <v>10083</v>
      </c>
      <c r="V93" s="118">
        <v>10126</v>
      </c>
      <c r="W93" s="118" t="str">
        <f t="shared" si="12"/>
        <v>金怪</v>
      </c>
      <c r="X93" s="16">
        <v>32</v>
      </c>
      <c r="AK93" s="9">
        <v>92</v>
      </c>
      <c r="AL93" s="9">
        <v>4</v>
      </c>
    </row>
    <row r="94" spans="1:38">
      <c r="A94" s="11">
        <v>1020</v>
      </c>
      <c r="B94" s="11" t="s">
        <v>209</v>
      </c>
      <c r="I94" s="5" t="s">
        <v>3</v>
      </c>
      <c r="J94" s="16">
        <v>47</v>
      </c>
      <c r="K94" s="117">
        <f ca="1" t="shared" si="10"/>
        <v>10139</v>
      </c>
      <c r="L94" s="118">
        <v>10095</v>
      </c>
      <c r="M94" s="118" t="str">
        <f t="shared" si="7"/>
        <v>火焰舞者</v>
      </c>
      <c r="N94" s="9">
        <f t="shared" si="8"/>
        <v>140007</v>
      </c>
      <c r="O94" s="9">
        <f t="shared" si="9"/>
        <v>16266</v>
      </c>
      <c r="P94" s="112">
        <v>10093</v>
      </c>
      <c r="Q94" s="112" t="s">
        <v>210</v>
      </c>
      <c r="S94" s="17">
        <v>20093</v>
      </c>
      <c r="T94" s="5"/>
      <c r="U94" s="117">
        <f ca="1" t="shared" si="11"/>
        <v>10122</v>
      </c>
      <c r="V94" s="118">
        <v>10095</v>
      </c>
      <c r="W94" s="118" t="str">
        <f t="shared" si="12"/>
        <v>火焰舞者</v>
      </c>
      <c r="X94" s="16">
        <v>32</v>
      </c>
      <c r="AK94" s="9">
        <v>93</v>
      </c>
      <c r="AL94" s="9">
        <v>4</v>
      </c>
    </row>
    <row r="95" spans="1:38">
      <c r="A95" s="11">
        <v>1030</v>
      </c>
      <c r="B95" s="11" t="s">
        <v>211</v>
      </c>
      <c r="I95" s="5" t="s">
        <v>3</v>
      </c>
      <c r="J95" s="16">
        <v>47</v>
      </c>
      <c r="K95" s="117">
        <f ca="1" t="shared" si="10"/>
        <v>10115</v>
      </c>
      <c r="L95" s="118">
        <v>10148</v>
      </c>
      <c r="M95" s="118" t="str">
        <f t="shared" si="7"/>
        <v>巨人</v>
      </c>
      <c r="N95" s="9">
        <f t="shared" si="8"/>
        <v>140007</v>
      </c>
      <c r="O95" s="9">
        <f t="shared" si="9"/>
        <v>16266</v>
      </c>
      <c r="P95" s="112">
        <v>10094</v>
      </c>
      <c r="Q95" s="112" t="s">
        <v>212</v>
      </c>
      <c r="S95" s="17">
        <v>20094</v>
      </c>
      <c r="T95" s="5"/>
      <c r="U95" s="117">
        <f ca="1" t="shared" si="11"/>
        <v>10006</v>
      </c>
      <c r="V95" s="118">
        <v>10112</v>
      </c>
      <c r="W95" s="118" t="str">
        <f t="shared" si="12"/>
        <v>阴影</v>
      </c>
      <c r="X95" s="16">
        <v>32</v>
      </c>
      <c r="AK95" s="9">
        <v>94</v>
      </c>
      <c r="AL95" s="9">
        <v>4</v>
      </c>
    </row>
    <row r="96" spans="1:38">
      <c r="A96" s="11">
        <v>1040</v>
      </c>
      <c r="B96" s="11" t="s">
        <v>213</v>
      </c>
      <c r="I96" s="5" t="s">
        <v>3</v>
      </c>
      <c r="J96" s="16">
        <v>47</v>
      </c>
      <c r="K96" s="117">
        <f ca="1" t="shared" si="10"/>
        <v>10124</v>
      </c>
      <c r="L96" s="118">
        <v>10090</v>
      </c>
      <c r="M96" s="118" t="str">
        <f t="shared" si="7"/>
        <v>红色口臭鬼</v>
      </c>
      <c r="N96" s="9">
        <f t="shared" si="8"/>
        <v>140007</v>
      </c>
      <c r="O96" s="9">
        <f t="shared" si="9"/>
        <v>16266</v>
      </c>
      <c r="P96" s="112">
        <v>10095</v>
      </c>
      <c r="Q96" s="112" t="s">
        <v>214</v>
      </c>
      <c r="S96" s="17">
        <v>20095</v>
      </c>
      <c r="T96" s="5"/>
      <c r="U96" s="117">
        <f ca="1" t="shared" si="11"/>
        <v>10021</v>
      </c>
      <c r="V96" s="118">
        <v>10065</v>
      </c>
      <c r="W96" s="118" t="str">
        <f t="shared" si="12"/>
        <v>虎头蜂</v>
      </c>
      <c r="X96" s="16">
        <v>32</v>
      </c>
      <c r="AK96" s="9">
        <v>95</v>
      </c>
      <c r="AL96" s="9">
        <v>4</v>
      </c>
    </row>
    <row r="97" spans="1:38">
      <c r="A97" s="11">
        <v>1050</v>
      </c>
      <c r="B97" s="11" t="s">
        <v>215</v>
      </c>
      <c r="I97" s="5" t="s">
        <v>3</v>
      </c>
      <c r="J97" s="16">
        <v>47</v>
      </c>
      <c r="K97" s="117">
        <f ca="1" t="shared" si="10"/>
        <v>10155</v>
      </c>
      <c r="L97" s="118">
        <v>10085</v>
      </c>
      <c r="M97" s="118" t="str">
        <f t="shared" si="7"/>
        <v>妖花</v>
      </c>
      <c r="N97" s="9">
        <f t="shared" si="8"/>
        <v>140007</v>
      </c>
      <c r="O97" s="9">
        <f t="shared" si="9"/>
        <v>16266</v>
      </c>
      <c r="P97" s="112">
        <v>10096</v>
      </c>
      <c r="Q97" s="112" t="s">
        <v>216</v>
      </c>
      <c r="S97" s="17">
        <v>20096</v>
      </c>
      <c r="T97" s="5"/>
      <c r="U97" s="117">
        <f ca="1" t="shared" si="11"/>
        <v>10104</v>
      </c>
      <c r="V97" s="118">
        <v>10030</v>
      </c>
      <c r="W97" s="118" t="str">
        <f t="shared" si="12"/>
        <v>血骷髅</v>
      </c>
      <c r="X97" s="16">
        <v>32</v>
      </c>
      <c r="AK97" s="9">
        <v>96</v>
      </c>
      <c r="AL97" s="9">
        <v>4</v>
      </c>
    </row>
    <row r="98" spans="1:38">
      <c r="A98" s="11">
        <v>1060</v>
      </c>
      <c r="B98" s="11" t="s">
        <v>217</v>
      </c>
      <c r="I98" s="5" t="s">
        <v>3</v>
      </c>
      <c r="J98" s="16">
        <v>47</v>
      </c>
      <c r="K98" s="117">
        <f ca="1" t="shared" si="10"/>
        <v>10111</v>
      </c>
      <c r="L98" s="118">
        <v>10088</v>
      </c>
      <c r="M98" s="118" t="str">
        <f t="shared" si="7"/>
        <v>黄色口臭鬼</v>
      </c>
      <c r="N98" s="9">
        <f t="shared" si="8"/>
        <v>140007</v>
      </c>
      <c r="O98" s="9">
        <f t="shared" si="9"/>
        <v>16266</v>
      </c>
      <c r="P98" s="112">
        <v>10097</v>
      </c>
      <c r="Q98" s="112" t="s">
        <v>218</v>
      </c>
      <c r="S98" s="17">
        <v>20097</v>
      </c>
      <c r="T98" s="5"/>
      <c r="U98" s="117">
        <f ca="1" t="shared" si="11"/>
        <v>10075</v>
      </c>
      <c r="V98" s="118">
        <v>10129</v>
      </c>
      <c r="W98" s="118" t="str">
        <f t="shared" si="12"/>
        <v>铁剪螃蟹</v>
      </c>
      <c r="X98" s="16">
        <v>37</v>
      </c>
      <c r="AK98" s="9">
        <v>97</v>
      </c>
      <c r="AL98" s="9">
        <v>4</v>
      </c>
    </row>
    <row r="99" spans="1:38">
      <c r="A99" s="11">
        <v>1070</v>
      </c>
      <c r="B99" s="11" t="s">
        <v>219</v>
      </c>
      <c r="I99" s="5" t="s">
        <v>3</v>
      </c>
      <c r="J99" s="16">
        <v>47</v>
      </c>
      <c r="K99" s="117">
        <f ca="1" t="shared" si="10"/>
        <v>10097</v>
      </c>
      <c r="L99" s="118">
        <v>10104</v>
      </c>
      <c r="M99" s="118" t="str">
        <f t="shared" si="7"/>
        <v>顽皮炸弹</v>
      </c>
      <c r="N99" s="9">
        <f t="shared" si="8"/>
        <v>140007</v>
      </c>
      <c r="O99" s="9">
        <f t="shared" si="9"/>
        <v>16266</v>
      </c>
      <c r="P99" s="112">
        <v>10098</v>
      </c>
      <c r="Q99" s="112" t="s">
        <v>220</v>
      </c>
      <c r="S99" s="17">
        <v>20098</v>
      </c>
      <c r="T99" s="5"/>
      <c r="U99" s="117">
        <f ca="1" t="shared" si="11"/>
        <v>10083</v>
      </c>
      <c r="V99" s="118">
        <v>10122</v>
      </c>
      <c r="W99" s="118" t="str">
        <f t="shared" si="12"/>
        <v>纯白吓人箱</v>
      </c>
      <c r="X99" s="16">
        <v>37</v>
      </c>
      <c r="AK99" s="9">
        <v>98</v>
      </c>
      <c r="AL99" s="9">
        <v>4</v>
      </c>
    </row>
    <row r="100" spans="1:38">
      <c r="A100" s="11">
        <v>1080</v>
      </c>
      <c r="B100" s="11" t="s">
        <v>221</v>
      </c>
      <c r="I100" s="5" t="s">
        <v>3</v>
      </c>
      <c r="J100" s="16">
        <v>47</v>
      </c>
      <c r="K100" s="117">
        <f ca="1" t="shared" si="10"/>
        <v>10103</v>
      </c>
      <c r="L100" s="118">
        <v>10074</v>
      </c>
      <c r="M100" s="118" t="str">
        <f t="shared" si="7"/>
        <v>水蜘蛛</v>
      </c>
      <c r="N100" s="9">
        <f t="shared" si="8"/>
        <v>140007</v>
      </c>
      <c r="O100" s="9">
        <f t="shared" si="9"/>
        <v>16266</v>
      </c>
      <c r="P100" s="112">
        <v>10099</v>
      </c>
      <c r="Q100" s="112" t="s">
        <v>222</v>
      </c>
      <c r="S100" s="17">
        <v>20099</v>
      </c>
      <c r="T100" s="5"/>
      <c r="U100" s="117">
        <f ca="1" t="shared" si="11"/>
        <v>10000</v>
      </c>
      <c r="V100" s="118">
        <v>10057</v>
      </c>
      <c r="W100" s="118" t="str">
        <f t="shared" si="12"/>
        <v>胖蝙蝠</v>
      </c>
      <c r="X100" s="16">
        <v>37</v>
      </c>
      <c r="AK100" s="9">
        <v>99</v>
      </c>
      <c r="AL100" s="9">
        <v>4</v>
      </c>
    </row>
    <row r="101" spans="1:38">
      <c r="A101" s="11">
        <v>1090</v>
      </c>
      <c r="B101" s="11" t="s">
        <v>223</v>
      </c>
      <c r="I101" s="5" t="s">
        <v>3</v>
      </c>
      <c r="J101" s="16">
        <v>47</v>
      </c>
      <c r="K101" s="117">
        <f ca="1" t="shared" si="10"/>
        <v>10106</v>
      </c>
      <c r="L101" s="118">
        <v>10084</v>
      </c>
      <c r="M101" s="118" t="str">
        <f t="shared" si="7"/>
        <v>曼陀罗草</v>
      </c>
      <c r="N101" s="9">
        <f t="shared" si="8"/>
        <v>140007</v>
      </c>
      <c r="O101" s="9">
        <f t="shared" si="9"/>
        <v>16266</v>
      </c>
      <c r="P101" s="112">
        <v>10100</v>
      </c>
      <c r="Q101" s="112" t="s">
        <v>224</v>
      </c>
      <c r="S101" s="17">
        <v>20100</v>
      </c>
      <c r="T101" s="5"/>
      <c r="U101" s="117">
        <f ca="1" t="shared" si="11"/>
        <v>10126</v>
      </c>
      <c r="V101" s="118">
        <v>10142</v>
      </c>
      <c r="W101" s="118" t="str">
        <f t="shared" si="12"/>
        <v>火龙蜥</v>
      </c>
      <c r="X101" s="16">
        <v>37</v>
      </c>
      <c r="AK101" s="9">
        <v>100</v>
      </c>
      <c r="AL101" s="9">
        <v>4</v>
      </c>
    </row>
    <row r="102" spans="1:24">
      <c r="A102" s="11">
        <v>2010</v>
      </c>
      <c r="B102" s="11" t="s">
        <v>225</v>
      </c>
      <c r="I102" s="5" t="s">
        <v>3</v>
      </c>
      <c r="J102" s="16">
        <v>47</v>
      </c>
      <c r="K102" s="117">
        <f ca="1" t="shared" si="10"/>
        <v>10151</v>
      </c>
      <c r="L102" s="118">
        <v>10155</v>
      </c>
      <c r="M102" s="118" t="str">
        <f t="shared" si="7"/>
        <v>蜥蜴团</v>
      </c>
      <c r="N102" s="9">
        <f t="shared" si="8"/>
        <v>140007</v>
      </c>
      <c r="O102" s="9">
        <f t="shared" si="9"/>
        <v>16266</v>
      </c>
      <c r="P102" s="112">
        <v>10101</v>
      </c>
      <c r="Q102" s="112" t="s">
        <v>226</v>
      </c>
      <c r="S102" s="17">
        <v>20101</v>
      </c>
      <c r="T102" s="5"/>
      <c r="U102" s="117">
        <f ca="1" t="shared" si="11"/>
        <v>10132</v>
      </c>
      <c r="V102" s="118">
        <v>10113</v>
      </c>
      <c r="W102" s="118" t="str">
        <f t="shared" si="12"/>
        <v>血腥之刃</v>
      </c>
      <c r="X102" s="16">
        <v>37</v>
      </c>
    </row>
    <row r="103" spans="1:24">
      <c r="A103" s="11">
        <v>2011</v>
      </c>
      <c r="B103" s="11" t="s">
        <v>227</v>
      </c>
      <c r="I103" s="5" t="s">
        <v>3</v>
      </c>
      <c r="J103" s="16">
        <v>47</v>
      </c>
      <c r="K103" s="117">
        <f ca="1" t="shared" si="10"/>
        <v>10085</v>
      </c>
      <c r="L103" s="118">
        <v>10157</v>
      </c>
      <c r="M103" s="118" t="str">
        <f t="shared" si="7"/>
        <v>幻歌妖</v>
      </c>
      <c r="N103" s="9">
        <f t="shared" si="8"/>
        <v>140007</v>
      </c>
      <c r="O103" s="9">
        <f t="shared" si="9"/>
        <v>16266</v>
      </c>
      <c r="P103" s="112">
        <v>10102</v>
      </c>
      <c r="Q103" s="112" t="s">
        <v>228</v>
      </c>
      <c r="S103" s="17">
        <v>20102</v>
      </c>
      <c r="T103" s="5"/>
      <c r="U103" s="117">
        <f ca="1" t="shared" si="11"/>
        <v>10056</v>
      </c>
      <c r="V103" s="118">
        <v>10059</v>
      </c>
      <c r="W103" s="118" t="str">
        <f t="shared" si="12"/>
        <v>蓝蝎</v>
      </c>
      <c r="X103" s="16">
        <v>37</v>
      </c>
    </row>
    <row r="104" spans="1:24">
      <c r="A104" s="11">
        <v>2012</v>
      </c>
      <c r="B104" s="11" t="s">
        <v>229</v>
      </c>
      <c r="I104" s="5" t="s">
        <v>3</v>
      </c>
      <c r="J104" s="16">
        <v>47</v>
      </c>
      <c r="K104" s="117">
        <f ca="1" t="shared" si="10"/>
        <v>10151</v>
      </c>
      <c r="L104" s="118">
        <v>10076</v>
      </c>
      <c r="M104" s="118" t="str">
        <f t="shared" si="7"/>
        <v>风蜘蛛</v>
      </c>
      <c r="N104" s="9">
        <f t="shared" si="8"/>
        <v>140007</v>
      </c>
      <c r="O104" s="9">
        <f t="shared" si="9"/>
        <v>16266</v>
      </c>
      <c r="P104" s="112">
        <v>10103</v>
      </c>
      <c r="Q104" s="112" t="s">
        <v>230</v>
      </c>
      <c r="S104" s="17">
        <v>20103</v>
      </c>
      <c r="T104" s="5"/>
      <c r="U104" s="117">
        <f ca="1" t="shared" si="11"/>
        <v>10100</v>
      </c>
      <c r="V104" s="118">
        <v>10083</v>
      </c>
      <c r="W104" s="118" t="str">
        <f t="shared" si="12"/>
        <v>妖草</v>
      </c>
      <c r="X104" s="16">
        <v>37</v>
      </c>
    </row>
    <row r="105" spans="1:24">
      <c r="A105" s="11">
        <v>2013</v>
      </c>
      <c r="B105" s="11" t="s">
        <v>231</v>
      </c>
      <c r="I105" s="5" t="s">
        <v>3</v>
      </c>
      <c r="J105" s="16">
        <v>47</v>
      </c>
      <c r="K105" s="117">
        <f ca="1" t="shared" si="10"/>
        <v>10012</v>
      </c>
      <c r="L105" s="118">
        <v>10060</v>
      </c>
      <c r="M105" s="118" t="str">
        <f t="shared" si="7"/>
        <v>红蝎</v>
      </c>
      <c r="N105" s="9">
        <f t="shared" si="8"/>
        <v>140007</v>
      </c>
      <c r="O105" s="9">
        <f t="shared" si="9"/>
        <v>16266</v>
      </c>
      <c r="P105" s="112">
        <v>10104</v>
      </c>
      <c r="Q105" s="112" t="s">
        <v>232</v>
      </c>
      <c r="S105" s="17">
        <v>20104</v>
      </c>
      <c r="T105" s="5"/>
      <c r="U105" s="117">
        <f ca="1" t="shared" si="11"/>
        <v>10017</v>
      </c>
      <c r="V105" s="118">
        <v>10006</v>
      </c>
      <c r="W105" s="118" t="str">
        <f t="shared" si="12"/>
        <v>猫人</v>
      </c>
      <c r="X105" s="16">
        <v>37</v>
      </c>
    </row>
    <row r="106" spans="1:24">
      <c r="A106" s="11">
        <v>2014</v>
      </c>
      <c r="B106" s="11" t="s">
        <v>233</v>
      </c>
      <c r="I106" s="5" t="s">
        <v>3</v>
      </c>
      <c r="J106" s="16">
        <v>52</v>
      </c>
      <c r="K106" s="117">
        <f ca="1" t="shared" si="10"/>
        <v>10062</v>
      </c>
      <c r="L106" s="118">
        <v>10026</v>
      </c>
      <c r="M106" s="118" t="str">
        <f t="shared" si="7"/>
        <v>食尸鬼</v>
      </c>
      <c r="N106" s="9">
        <f t="shared" si="8"/>
        <v>140008</v>
      </c>
      <c r="O106" s="9">
        <f t="shared" si="9"/>
        <v>24373</v>
      </c>
      <c r="P106" s="112">
        <v>10105</v>
      </c>
      <c r="Q106" s="112" t="s">
        <v>234</v>
      </c>
      <c r="S106" s="17">
        <v>20105</v>
      </c>
      <c r="T106" s="5"/>
      <c r="U106" s="117">
        <f ca="1" t="shared" si="11"/>
        <v>10004</v>
      </c>
      <c r="V106" s="118">
        <v>10121</v>
      </c>
      <c r="W106" s="118" t="str">
        <f t="shared" si="12"/>
        <v>绿蛙吓人盒</v>
      </c>
      <c r="X106" s="16">
        <v>37</v>
      </c>
    </row>
    <row r="107" spans="1:24">
      <c r="A107" s="11">
        <v>2015</v>
      </c>
      <c r="B107" s="11" t="s">
        <v>235</v>
      </c>
      <c r="I107" s="5" t="s">
        <v>3</v>
      </c>
      <c r="J107" s="16">
        <v>52</v>
      </c>
      <c r="K107" s="117">
        <f ca="1" t="shared" si="10"/>
        <v>10136</v>
      </c>
      <c r="L107" s="118">
        <v>10092</v>
      </c>
      <c r="M107" s="118" t="str">
        <f t="shared" si="7"/>
        <v>武术仙人掌</v>
      </c>
      <c r="N107" s="9">
        <f t="shared" si="8"/>
        <v>140008</v>
      </c>
      <c r="O107" s="9">
        <f t="shared" si="9"/>
        <v>24373</v>
      </c>
      <c r="P107" s="112">
        <v>10106</v>
      </c>
      <c r="Q107" s="112" t="s">
        <v>236</v>
      </c>
      <c r="S107" s="17">
        <v>20106</v>
      </c>
      <c r="T107" s="5"/>
      <c r="U107" s="117">
        <f ca="1" t="shared" si="11"/>
        <v>10033</v>
      </c>
      <c r="V107" s="118">
        <v>10158</v>
      </c>
      <c r="W107" s="118" t="str">
        <f t="shared" si="12"/>
        <v>狠毒鸟人</v>
      </c>
      <c r="X107" s="16">
        <v>37</v>
      </c>
    </row>
    <row r="108" spans="1:24">
      <c r="A108" s="11">
        <v>2016</v>
      </c>
      <c r="B108" s="11" t="s">
        <v>237</v>
      </c>
      <c r="I108" s="5" t="s">
        <v>3</v>
      </c>
      <c r="J108" s="16">
        <v>52</v>
      </c>
      <c r="K108" s="117">
        <f ca="1" t="shared" si="10"/>
        <v>10049</v>
      </c>
      <c r="L108" s="118">
        <v>10012</v>
      </c>
      <c r="M108" s="118" t="str">
        <f t="shared" si="7"/>
        <v>赤目黑熊</v>
      </c>
      <c r="N108" s="9">
        <f t="shared" si="8"/>
        <v>140008</v>
      </c>
      <c r="O108" s="9">
        <f t="shared" si="9"/>
        <v>24373</v>
      </c>
      <c r="P108" s="112">
        <v>10107</v>
      </c>
      <c r="Q108" s="112" t="s">
        <v>238</v>
      </c>
      <c r="S108" s="17">
        <v>20107</v>
      </c>
      <c r="T108" s="5"/>
      <c r="U108" s="117">
        <f ca="1" t="shared" si="11"/>
        <v>10119</v>
      </c>
      <c r="V108" s="118">
        <v>10025</v>
      </c>
      <c r="W108" s="118" t="str">
        <f t="shared" si="12"/>
        <v>丧尸</v>
      </c>
      <c r="X108" s="16">
        <v>37</v>
      </c>
    </row>
    <row r="109" spans="1:24">
      <c r="A109" s="11">
        <v>2017</v>
      </c>
      <c r="B109" s="11" t="s">
        <v>239</v>
      </c>
      <c r="I109" s="5" t="s">
        <v>3</v>
      </c>
      <c r="J109" s="16">
        <v>52</v>
      </c>
      <c r="K109" s="117">
        <f ca="1" t="shared" si="10"/>
        <v>10039</v>
      </c>
      <c r="L109" s="118">
        <v>10095</v>
      </c>
      <c r="M109" s="118" t="str">
        <f t="shared" si="7"/>
        <v>火焰舞者</v>
      </c>
      <c r="N109" s="9">
        <f t="shared" si="8"/>
        <v>140008</v>
      </c>
      <c r="O109" s="9">
        <f t="shared" si="9"/>
        <v>24373</v>
      </c>
      <c r="P109" s="112">
        <v>10108</v>
      </c>
      <c r="Q109" s="112" t="s">
        <v>240</v>
      </c>
      <c r="S109" s="17">
        <v>20108</v>
      </c>
      <c r="T109" s="5"/>
      <c r="U109" s="117">
        <f ca="1" t="shared" si="11"/>
        <v>10054</v>
      </c>
      <c r="V109" s="118">
        <v>10121</v>
      </c>
      <c r="W109" s="118" t="str">
        <f t="shared" si="12"/>
        <v>绿蛙吓人盒</v>
      </c>
      <c r="X109" s="16">
        <v>37</v>
      </c>
    </row>
    <row r="110" spans="1:24">
      <c r="A110" s="11">
        <v>2018</v>
      </c>
      <c r="B110" s="11" t="s">
        <v>241</v>
      </c>
      <c r="I110" s="5" t="s">
        <v>3</v>
      </c>
      <c r="J110" s="16">
        <v>52</v>
      </c>
      <c r="K110" s="117">
        <f ca="1" t="shared" si="10"/>
        <v>10043</v>
      </c>
      <c r="L110" s="118">
        <v>10148</v>
      </c>
      <c r="M110" s="118" t="str">
        <f t="shared" si="7"/>
        <v>巨人</v>
      </c>
      <c r="N110" s="9">
        <f t="shared" si="8"/>
        <v>140008</v>
      </c>
      <c r="O110" s="9">
        <f t="shared" si="9"/>
        <v>24373</v>
      </c>
      <c r="P110" s="112">
        <v>10109</v>
      </c>
      <c r="Q110" s="112" t="s">
        <v>242</v>
      </c>
      <c r="S110" s="17">
        <v>20109</v>
      </c>
      <c r="T110" s="5"/>
      <c r="U110" s="117">
        <f ca="1" t="shared" si="11"/>
        <v>10082</v>
      </c>
      <c r="V110" s="118">
        <v>10106</v>
      </c>
      <c r="W110" s="118" t="str">
        <f t="shared" si="12"/>
        <v>大炸弹</v>
      </c>
      <c r="X110" s="16">
        <v>37</v>
      </c>
    </row>
    <row r="111" spans="1:24">
      <c r="A111" s="11">
        <v>2019</v>
      </c>
      <c r="B111" s="11" t="s">
        <v>243</v>
      </c>
      <c r="I111" s="5" t="s">
        <v>3</v>
      </c>
      <c r="J111" s="16">
        <v>52</v>
      </c>
      <c r="K111" s="117">
        <f ca="1" t="shared" si="10"/>
        <v>10062</v>
      </c>
      <c r="L111" s="118">
        <v>10090</v>
      </c>
      <c r="M111" s="118" t="str">
        <f t="shared" si="7"/>
        <v>红色口臭鬼</v>
      </c>
      <c r="N111" s="9">
        <f t="shared" si="8"/>
        <v>140008</v>
      </c>
      <c r="O111" s="9">
        <f t="shared" si="9"/>
        <v>24373</v>
      </c>
      <c r="P111" s="112">
        <v>10110</v>
      </c>
      <c r="Q111" s="112" t="s">
        <v>244</v>
      </c>
      <c r="S111" s="17">
        <v>20110</v>
      </c>
      <c r="T111" s="5"/>
      <c r="U111" s="117">
        <f ca="1" t="shared" si="11"/>
        <v>10068</v>
      </c>
      <c r="V111" s="118">
        <v>10125</v>
      </c>
      <c r="W111" s="118" t="str">
        <f t="shared" si="12"/>
        <v>银怪</v>
      </c>
      <c r="X111" s="16">
        <v>37</v>
      </c>
    </row>
    <row r="112" spans="1:24">
      <c r="A112" s="11">
        <v>2020</v>
      </c>
      <c r="B112" s="11" t="s">
        <v>245</v>
      </c>
      <c r="I112" s="5" t="s">
        <v>3</v>
      </c>
      <c r="J112" s="16">
        <v>52</v>
      </c>
      <c r="K112" s="117">
        <f ca="1" t="shared" si="10"/>
        <v>10083</v>
      </c>
      <c r="L112" s="118">
        <v>10085</v>
      </c>
      <c r="M112" s="118" t="str">
        <f t="shared" si="7"/>
        <v>妖花</v>
      </c>
      <c r="N112" s="9">
        <f t="shared" si="8"/>
        <v>140008</v>
      </c>
      <c r="O112" s="9">
        <f t="shared" si="9"/>
        <v>24373</v>
      </c>
      <c r="P112" s="112">
        <v>10111</v>
      </c>
      <c r="Q112" s="112" t="s">
        <v>246</v>
      </c>
      <c r="S112" s="17">
        <v>20111</v>
      </c>
      <c r="T112" s="5"/>
      <c r="U112" s="117">
        <f ca="1" t="shared" si="11"/>
        <v>10053</v>
      </c>
      <c r="V112" s="118">
        <v>10052</v>
      </c>
      <c r="W112" s="118" t="str">
        <f t="shared" si="12"/>
        <v>恶魔蝙蝠</v>
      </c>
      <c r="X112" s="16">
        <v>37</v>
      </c>
    </row>
    <row r="113" spans="1:24">
      <c r="A113" s="11">
        <v>2021</v>
      </c>
      <c r="B113" s="11" t="s">
        <v>247</v>
      </c>
      <c r="I113" s="5" t="s">
        <v>3</v>
      </c>
      <c r="J113" s="16">
        <v>52</v>
      </c>
      <c r="K113" s="117">
        <f ca="1" t="shared" si="10"/>
        <v>10112</v>
      </c>
      <c r="L113" s="118">
        <v>10088</v>
      </c>
      <c r="M113" s="118" t="str">
        <f t="shared" si="7"/>
        <v>黄色口臭鬼</v>
      </c>
      <c r="N113" s="9">
        <f t="shared" si="8"/>
        <v>140008</v>
      </c>
      <c r="O113" s="9">
        <f t="shared" si="9"/>
        <v>24373</v>
      </c>
      <c r="P113" s="112">
        <v>10112</v>
      </c>
      <c r="Q113" s="112" t="s">
        <v>46</v>
      </c>
      <c r="S113" s="17">
        <v>20112</v>
      </c>
      <c r="T113" s="5"/>
      <c r="U113" s="117">
        <f ca="1" t="shared" si="11"/>
        <v>10096</v>
      </c>
      <c r="V113" s="118">
        <v>10044</v>
      </c>
      <c r="W113" s="118" t="str">
        <f t="shared" si="12"/>
        <v>石像怪</v>
      </c>
      <c r="X113" s="16">
        <v>37</v>
      </c>
    </row>
    <row r="114" spans="1:24">
      <c r="A114" s="11">
        <v>2022</v>
      </c>
      <c r="B114" s="11" t="s">
        <v>248</v>
      </c>
      <c r="I114" s="5" t="s">
        <v>3</v>
      </c>
      <c r="J114" s="16">
        <v>52</v>
      </c>
      <c r="K114" s="117">
        <f ca="1" t="shared" si="10"/>
        <v>10067</v>
      </c>
      <c r="L114" s="118">
        <v>10104</v>
      </c>
      <c r="M114" s="118" t="str">
        <f t="shared" si="7"/>
        <v>顽皮炸弹</v>
      </c>
      <c r="N114" s="9">
        <f t="shared" si="8"/>
        <v>140008</v>
      </c>
      <c r="O114" s="9">
        <f t="shared" si="9"/>
        <v>24373</v>
      </c>
      <c r="P114" s="112">
        <v>10113</v>
      </c>
      <c r="Q114" s="112" t="s">
        <v>249</v>
      </c>
      <c r="S114" s="17">
        <v>20113</v>
      </c>
      <c r="T114" s="5"/>
      <c r="U114" s="117">
        <f ca="1" t="shared" si="11"/>
        <v>10029</v>
      </c>
      <c r="V114" s="118">
        <v>10090</v>
      </c>
      <c r="W114" s="118" t="str">
        <f t="shared" si="12"/>
        <v>红色口臭鬼</v>
      </c>
      <c r="X114" s="16">
        <v>37</v>
      </c>
    </row>
    <row r="115" spans="1:24">
      <c r="A115" s="11">
        <v>2023</v>
      </c>
      <c r="B115" s="11" t="s">
        <v>250</v>
      </c>
      <c r="I115" s="5" t="s">
        <v>3</v>
      </c>
      <c r="J115" s="16">
        <v>52</v>
      </c>
      <c r="K115" s="117">
        <f ca="1" t="shared" si="10"/>
        <v>10069</v>
      </c>
      <c r="L115" s="118">
        <v>10074</v>
      </c>
      <c r="M115" s="118" t="str">
        <f t="shared" si="7"/>
        <v>水蜘蛛</v>
      </c>
      <c r="N115" s="9">
        <f t="shared" si="8"/>
        <v>140008</v>
      </c>
      <c r="O115" s="9">
        <f t="shared" si="9"/>
        <v>24373</v>
      </c>
      <c r="P115" s="112">
        <v>10114</v>
      </c>
      <c r="Q115" s="112" t="s">
        <v>251</v>
      </c>
      <c r="S115" s="17">
        <v>20114</v>
      </c>
      <c r="T115" s="5"/>
      <c r="U115" s="117">
        <f ca="1" t="shared" si="11"/>
        <v>10127</v>
      </c>
      <c r="V115" s="118">
        <v>10085</v>
      </c>
      <c r="W115" s="118" t="str">
        <f t="shared" si="12"/>
        <v>妖花</v>
      </c>
      <c r="X115" s="16">
        <v>37</v>
      </c>
    </row>
    <row r="116" spans="1:24">
      <c r="A116" s="11">
        <v>2024</v>
      </c>
      <c r="B116" s="11" t="s">
        <v>252</v>
      </c>
      <c r="I116" s="5" t="s">
        <v>3</v>
      </c>
      <c r="J116" s="16">
        <v>52</v>
      </c>
      <c r="K116" s="117">
        <f ca="1" t="shared" si="10"/>
        <v>10024</v>
      </c>
      <c r="L116" s="118">
        <v>10084</v>
      </c>
      <c r="M116" s="118" t="str">
        <f t="shared" si="7"/>
        <v>曼陀罗草</v>
      </c>
      <c r="N116" s="9">
        <f t="shared" si="8"/>
        <v>140008</v>
      </c>
      <c r="O116" s="9">
        <f t="shared" si="9"/>
        <v>24373</v>
      </c>
      <c r="P116" s="112">
        <v>10115</v>
      </c>
      <c r="Q116" s="112" t="s">
        <v>253</v>
      </c>
      <c r="S116" s="17">
        <v>20115</v>
      </c>
      <c r="T116" s="5"/>
      <c r="U116" s="117">
        <f ca="1" t="shared" si="11"/>
        <v>10094</v>
      </c>
      <c r="V116" s="118">
        <v>10017</v>
      </c>
      <c r="W116" s="118" t="str">
        <f t="shared" si="12"/>
        <v>宝石鼠</v>
      </c>
      <c r="X116" s="16">
        <v>37</v>
      </c>
    </row>
    <row r="117" spans="1:24">
      <c r="A117" s="11">
        <v>2025</v>
      </c>
      <c r="B117" s="11" t="s">
        <v>254</v>
      </c>
      <c r="I117" s="5" t="s">
        <v>3</v>
      </c>
      <c r="J117" s="16">
        <v>52</v>
      </c>
      <c r="K117" s="117">
        <f ca="1" t="shared" si="10"/>
        <v>10103</v>
      </c>
      <c r="L117" s="118">
        <v>10155</v>
      </c>
      <c r="M117" s="118" t="str">
        <f t="shared" si="7"/>
        <v>蜥蜴团</v>
      </c>
      <c r="N117" s="9">
        <f t="shared" si="8"/>
        <v>140008</v>
      </c>
      <c r="O117" s="9">
        <f t="shared" si="9"/>
        <v>24373</v>
      </c>
      <c r="P117" s="112">
        <v>10116</v>
      </c>
      <c r="Q117" s="112" t="s">
        <v>255</v>
      </c>
      <c r="S117" s="17">
        <v>20116</v>
      </c>
      <c r="T117" s="5"/>
      <c r="U117" s="117">
        <f ca="1" t="shared" si="11"/>
        <v>10067</v>
      </c>
      <c r="V117" s="118">
        <v>10111</v>
      </c>
      <c r="W117" s="118" t="str">
        <f t="shared" si="12"/>
        <v>暗影</v>
      </c>
      <c r="X117" s="16">
        <v>37</v>
      </c>
    </row>
    <row r="118" spans="1:24">
      <c r="A118" s="11">
        <v>10000</v>
      </c>
      <c r="B118" s="11" t="s">
        <v>4</v>
      </c>
      <c r="I118" s="5" t="s">
        <v>3</v>
      </c>
      <c r="J118" s="16">
        <v>52</v>
      </c>
      <c r="K118" s="117">
        <f ca="1" t="shared" si="10"/>
        <v>10149</v>
      </c>
      <c r="L118" s="118">
        <v>10157</v>
      </c>
      <c r="M118" s="118" t="str">
        <f t="shared" si="7"/>
        <v>幻歌妖</v>
      </c>
      <c r="N118" s="9">
        <f t="shared" si="8"/>
        <v>140008</v>
      </c>
      <c r="O118" s="9">
        <f t="shared" si="9"/>
        <v>24373</v>
      </c>
      <c r="P118" s="112">
        <v>10117</v>
      </c>
      <c r="Q118" s="112" t="s">
        <v>256</v>
      </c>
      <c r="S118" s="17">
        <v>20117</v>
      </c>
      <c r="T118" s="5"/>
      <c r="U118" s="117">
        <f ca="1" t="shared" si="11"/>
        <v>10158</v>
      </c>
      <c r="V118" s="118">
        <v>10104</v>
      </c>
      <c r="W118" s="118" t="str">
        <f t="shared" si="12"/>
        <v>顽皮炸弹</v>
      </c>
      <c r="X118" s="16">
        <v>37</v>
      </c>
    </row>
    <row r="119" spans="1:24">
      <c r="A119" s="11">
        <v>10001</v>
      </c>
      <c r="B119" s="11" t="s">
        <v>20</v>
      </c>
      <c r="I119" s="5" t="s">
        <v>3</v>
      </c>
      <c r="J119" s="16">
        <v>52</v>
      </c>
      <c r="K119" s="117">
        <f ca="1" t="shared" si="10"/>
        <v>10094</v>
      </c>
      <c r="L119" s="118">
        <v>10076</v>
      </c>
      <c r="M119" s="118" t="str">
        <f t="shared" si="7"/>
        <v>风蜘蛛</v>
      </c>
      <c r="N119" s="9">
        <f t="shared" si="8"/>
        <v>140008</v>
      </c>
      <c r="O119" s="9">
        <f t="shared" si="9"/>
        <v>24373</v>
      </c>
      <c r="P119" s="112">
        <v>10118</v>
      </c>
      <c r="Q119" s="112" t="s">
        <v>257</v>
      </c>
      <c r="S119" s="17">
        <v>20118</v>
      </c>
      <c r="T119" s="5"/>
      <c r="U119" s="117">
        <f ca="1" t="shared" si="11"/>
        <v>10029</v>
      </c>
      <c r="V119" s="118">
        <v>10080</v>
      </c>
      <c r="W119" s="118" t="str">
        <f t="shared" si="12"/>
        <v>惨白树精</v>
      </c>
      <c r="X119" s="16">
        <v>37</v>
      </c>
    </row>
    <row r="120" spans="1:24">
      <c r="A120" s="11">
        <v>10002</v>
      </c>
      <c r="B120" s="11" t="s">
        <v>25</v>
      </c>
      <c r="I120" s="5" t="s">
        <v>3</v>
      </c>
      <c r="J120" s="16">
        <v>52</v>
      </c>
      <c r="K120" s="117">
        <f ca="1" t="shared" si="10"/>
        <v>10072</v>
      </c>
      <c r="L120" s="118">
        <v>10060</v>
      </c>
      <c r="M120" s="118" t="str">
        <f t="shared" si="7"/>
        <v>红蝎</v>
      </c>
      <c r="N120" s="9">
        <f t="shared" si="8"/>
        <v>140008</v>
      </c>
      <c r="O120" s="9">
        <f t="shared" si="9"/>
        <v>24373</v>
      </c>
      <c r="P120" s="112">
        <v>10119</v>
      </c>
      <c r="Q120" s="112" t="s">
        <v>258</v>
      </c>
      <c r="S120" s="17">
        <v>20119</v>
      </c>
      <c r="T120" s="5"/>
      <c r="U120" s="117">
        <f ca="1" t="shared" si="11"/>
        <v>10053</v>
      </c>
      <c r="V120" s="118">
        <v>10075</v>
      </c>
      <c r="W120" s="118" t="str">
        <f t="shared" si="12"/>
        <v>火蜘蛛</v>
      </c>
      <c r="X120" s="16">
        <v>37</v>
      </c>
    </row>
    <row r="121" spans="1:24">
      <c r="A121" s="11">
        <v>10003</v>
      </c>
      <c r="B121" s="11" t="s">
        <v>30</v>
      </c>
      <c r="I121" s="5" t="s">
        <v>3</v>
      </c>
      <c r="J121" s="16">
        <v>57</v>
      </c>
      <c r="K121" s="117">
        <f ca="1" t="shared" si="10"/>
        <v>10104</v>
      </c>
      <c r="L121" s="118">
        <v>10026</v>
      </c>
      <c r="M121" s="118" t="str">
        <f t="shared" si="7"/>
        <v>食尸鬼</v>
      </c>
      <c r="N121" s="9">
        <f t="shared" si="8"/>
        <v>140009</v>
      </c>
      <c r="O121" s="9">
        <f t="shared" si="9"/>
        <v>35187</v>
      </c>
      <c r="P121" s="112">
        <v>10120</v>
      </c>
      <c r="Q121" s="112" t="s">
        <v>259</v>
      </c>
      <c r="S121" s="17">
        <v>20120</v>
      </c>
      <c r="T121" s="5"/>
      <c r="U121" s="117">
        <f ca="1" t="shared" si="11"/>
        <v>10008</v>
      </c>
      <c r="V121" s="118">
        <v>10131</v>
      </c>
      <c r="W121" s="118" t="str">
        <f t="shared" si="12"/>
        <v>蜥蝪战士</v>
      </c>
      <c r="X121" s="16">
        <v>37</v>
      </c>
    </row>
    <row r="122" spans="1:24">
      <c r="A122" s="11">
        <v>10004</v>
      </c>
      <c r="B122" s="11" t="s">
        <v>33</v>
      </c>
      <c r="I122" s="5" t="s">
        <v>3</v>
      </c>
      <c r="J122" s="16">
        <v>57</v>
      </c>
      <c r="K122" s="117">
        <f ca="1" t="shared" si="10"/>
        <v>10153</v>
      </c>
      <c r="L122" s="118">
        <v>10092</v>
      </c>
      <c r="M122" s="118" t="str">
        <f t="shared" si="7"/>
        <v>武术仙人掌</v>
      </c>
      <c r="N122" s="9">
        <f t="shared" si="8"/>
        <v>140009</v>
      </c>
      <c r="O122" s="9">
        <f t="shared" si="9"/>
        <v>35187</v>
      </c>
      <c r="P122" s="112">
        <v>10121</v>
      </c>
      <c r="Q122" s="112" t="s">
        <v>260</v>
      </c>
      <c r="S122" s="17">
        <v>20121</v>
      </c>
      <c r="T122" s="5"/>
      <c r="U122" s="117">
        <f ca="1" t="shared" si="11"/>
        <v>10038</v>
      </c>
      <c r="V122" s="118">
        <v>10101</v>
      </c>
      <c r="W122" s="118" t="str">
        <f t="shared" si="12"/>
        <v>风精</v>
      </c>
      <c r="X122" s="16">
        <v>42</v>
      </c>
    </row>
    <row r="123" spans="1:24">
      <c r="A123" s="11">
        <v>10005</v>
      </c>
      <c r="B123" s="11" t="s">
        <v>36</v>
      </c>
      <c r="I123" s="5" t="s">
        <v>3</v>
      </c>
      <c r="J123" s="16">
        <v>57</v>
      </c>
      <c r="K123" s="117">
        <f ca="1" t="shared" si="10"/>
        <v>10146</v>
      </c>
      <c r="L123" s="118">
        <v>10012</v>
      </c>
      <c r="M123" s="118" t="str">
        <f t="shared" si="7"/>
        <v>赤目黑熊</v>
      </c>
      <c r="N123" s="9">
        <f t="shared" si="8"/>
        <v>140009</v>
      </c>
      <c r="O123" s="9">
        <f t="shared" si="9"/>
        <v>35187</v>
      </c>
      <c r="P123" s="112">
        <v>10122</v>
      </c>
      <c r="Q123" s="112" t="s">
        <v>261</v>
      </c>
      <c r="S123" s="17">
        <v>20122</v>
      </c>
      <c r="T123" s="5"/>
      <c r="U123" s="117">
        <f ca="1" t="shared" si="11"/>
        <v>10076</v>
      </c>
      <c r="V123" s="118">
        <v>10118</v>
      </c>
      <c r="W123" s="118" t="str">
        <f t="shared" si="12"/>
        <v>兔耳吓人箱</v>
      </c>
      <c r="X123" s="16">
        <v>42</v>
      </c>
    </row>
    <row r="124" spans="1:24">
      <c r="A124" s="11">
        <v>10006</v>
      </c>
      <c r="B124" s="11" t="s">
        <v>39</v>
      </c>
      <c r="I124" s="5" t="s">
        <v>3</v>
      </c>
      <c r="J124" s="16">
        <v>57</v>
      </c>
      <c r="K124" s="117">
        <f ca="1" t="shared" si="10"/>
        <v>10016</v>
      </c>
      <c r="L124" s="118">
        <v>10095</v>
      </c>
      <c r="M124" s="118" t="str">
        <f t="shared" si="7"/>
        <v>火焰舞者</v>
      </c>
      <c r="N124" s="9">
        <f t="shared" si="8"/>
        <v>140009</v>
      </c>
      <c r="O124" s="9">
        <f t="shared" si="9"/>
        <v>35187</v>
      </c>
      <c r="P124" s="112">
        <v>10123</v>
      </c>
      <c r="Q124" s="112" t="s">
        <v>262</v>
      </c>
      <c r="S124" s="17">
        <v>20123</v>
      </c>
      <c r="T124" s="5"/>
      <c r="U124" s="117">
        <f ca="1" t="shared" si="11"/>
        <v>10097</v>
      </c>
      <c r="V124" s="118">
        <v>10054</v>
      </c>
      <c r="W124" s="118" t="str">
        <f t="shared" si="12"/>
        <v>大蝙蝠</v>
      </c>
      <c r="X124" s="16">
        <v>42</v>
      </c>
    </row>
    <row r="125" spans="1:24">
      <c r="A125" s="11">
        <v>10007</v>
      </c>
      <c r="B125" s="11" t="s">
        <v>42</v>
      </c>
      <c r="I125" s="5" t="s">
        <v>3</v>
      </c>
      <c r="J125" s="16">
        <v>57</v>
      </c>
      <c r="K125" s="117">
        <f ca="1" t="shared" si="10"/>
        <v>10134</v>
      </c>
      <c r="L125" s="118">
        <v>10148</v>
      </c>
      <c r="M125" s="118" t="str">
        <f t="shared" si="7"/>
        <v>巨人</v>
      </c>
      <c r="N125" s="9">
        <f t="shared" si="8"/>
        <v>140009</v>
      </c>
      <c r="O125" s="9">
        <f t="shared" si="9"/>
        <v>35187</v>
      </c>
      <c r="P125" s="112">
        <v>10124</v>
      </c>
      <c r="Q125" s="112" t="s">
        <v>263</v>
      </c>
      <c r="S125" s="17">
        <v>20124</v>
      </c>
      <c r="T125" s="5"/>
      <c r="U125" s="117">
        <f ca="1" t="shared" si="11"/>
        <v>10153</v>
      </c>
      <c r="V125" s="118">
        <v>10047</v>
      </c>
      <c r="W125" s="118" t="str">
        <f t="shared" si="12"/>
        <v>恶魔</v>
      </c>
      <c r="X125" s="16">
        <v>42</v>
      </c>
    </row>
    <row r="126" spans="1:24">
      <c r="A126" s="11">
        <v>10008</v>
      </c>
      <c r="B126" s="11" t="s">
        <v>44</v>
      </c>
      <c r="I126" s="5" t="s">
        <v>3</v>
      </c>
      <c r="J126" s="16">
        <v>57</v>
      </c>
      <c r="K126" s="117">
        <f ca="1" t="shared" si="10"/>
        <v>10039</v>
      </c>
      <c r="L126" s="118">
        <v>10090</v>
      </c>
      <c r="M126" s="118" t="str">
        <f t="shared" si="7"/>
        <v>红色口臭鬼</v>
      </c>
      <c r="N126" s="9">
        <f t="shared" si="8"/>
        <v>140009</v>
      </c>
      <c r="O126" s="9">
        <f t="shared" si="9"/>
        <v>35187</v>
      </c>
      <c r="P126" s="112">
        <v>10125</v>
      </c>
      <c r="Q126" s="112" t="s">
        <v>264</v>
      </c>
      <c r="S126" s="17">
        <v>20125</v>
      </c>
      <c r="T126" s="5"/>
      <c r="U126" s="117">
        <f ca="1" t="shared" si="11"/>
        <v>10116</v>
      </c>
      <c r="V126" s="118">
        <v>10138</v>
      </c>
      <c r="W126" s="118" t="str">
        <f t="shared" si="12"/>
        <v>烈风翼龙</v>
      </c>
      <c r="X126" s="16">
        <v>42</v>
      </c>
    </row>
    <row r="127" spans="1:24">
      <c r="A127" s="11">
        <v>10009</v>
      </c>
      <c r="B127" s="11" t="s">
        <v>47</v>
      </c>
      <c r="I127" s="5" t="s">
        <v>3</v>
      </c>
      <c r="J127" s="16">
        <v>57</v>
      </c>
      <c r="K127" s="117">
        <f ca="1" t="shared" si="10"/>
        <v>10048</v>
      </c>
      <c r="L127" s="118">
        <v>10085</v>
      </c>
      <c r="M127" s="118" t="str">
        <f t="shared" si="7"/>
        <v>妖花</v>
      </c>
      <c r="N127" s="9">
        <f t="shared" si="8"/>
        <v>140009</v>
      </c>
      <c r="O127" s="9">
        <f t="shared" si="9"/>
        <v>35187</v>
      </c>
      <c r="P127" s="112">
        <v>10126</v>
      </c>
      <c r="Q127" s="112" t="s">
        <v>265</v>
      </c>
      <c r="S127" s="17">
        <v>20126</v>
      </c>
      <c r="T127" s="5"/>
      <c r="U127" s="117">
        <f ca="1" t="shared" si="11"/>
        <v>10129</v>
      </c>
      <c r="V127" s="118">
        <v>10142</v>
      </c>
      <c r="W127" s="118" t="str">
        <f t="shared" si="12"/>
        <v>火龙蜥</v>
      </c>
      <c r="X127" s="16">
        <v>42</v>
      </c>
    </row>
    <row r="128" spans="1:24">
      <c r="A128" s="11">
        <v>10010</v>
      </c>
      <c r="B128" s="11" t="s">
        <v>49</v>
      </c>
      <c r="I128" s="5" t="s">
        <v>3</v>
      </c>
      <c r="J128" s="16">
        <v>57</v>
      </c>
      <c r="K128" s="117">
        <f ca="1" t="shared" si="10"/>
        <v>10045</v>
      </c>
      <c r="L128" s="118">
        <v>10088</v>
      </c>
      <c r="M128" s="118" t="str">
        <f t="shared" si="7"/>
        <v>黄色口臭鬼</v>
      </c>
      <c r="N128" s="9">
        <f t="shared" si="8"/>
        <v>140009</v>
      </c>
      <c r="O128" s="9">
        <f t="shared" si="9"/>
        <v>35187</v>
      </c>
      <c r="P128" s="112">
        <v>10127</v>
      </c>
      <c r="Q128" s="112" t="s">
        <v>266</v>
      </c>
      <c r="S128" s="17">
        <v>20127</v>
      </c>
      <c r="T128" s="5"/>
      <c r="U128" s="117">
        <f ca="1" t="shared" si="11"/>
        <v>10043</v>
      </c>
      <c r="V128" s="118">
        <v>10071</v>
      </c>
      <c r="W128" s="118" t="str">
        <f t="shared" si="12"/>
        <v>死灰螳螂</v>
      </c>
      <c r="X128" s="16">
        <v>42</v>
      </c>
    </row>
    <row r="129" spans="1:24">
      <c r="A129" s="11">
        <v>10011</v>
      </c>
      <c r="B129" s="11" t="s">
        <v>51</v>
      </c>
      <c r="I129" s="5" t="s">
        <v>3</v>
      </c>
      <c r="J129" s="16">
        <v>57</v>
      </c>
      <c r="K129" s="117">
        <f ca="1" t="shared" si="10"/>
        <v>10053</v>
      </c>
      <c r="L129" s="118">
        <v>10104</v>
      </c>
      <c r="M129" s="118" t="str">
        <f t="shared" ref="M129:M192" si="13">VLOOKUP(L129,P:Q,2,FALSE)</f>
        <v>顽皮炸弹</v>
      </c>
      <c r="N129" s="9">
        <f t="shared" ref="N129:N192" si="14">VLOOKUP(J129,Y:Z,2,FALSE)</f>
        <v>140009</v>
      </c>
      <c r="O129" s="9">
        <f t="shared" ref="O129:O192" si="15">ROUNDUP(J129^4/300,0)</f>
        <v>35187</v>
      </c>
      <c r="P129" s="112">
        <v>10128</v>
      </c>
      <c r="Q129" s="112" t="s">
        <v>267</v>
      </c>
      <c r="S129" s="17">
        <v>20128</v>
      </c>
      <c r="T129" s="5"/>
      <c r="U129" s="117">
        <f ca="1" t="shared" si="11"/>
        <v>10042</v>
      </c>
      <c r="V129" s="118">
        <v>10133</v>
      </c>
      <c r="W129" s="118" t="str">
        <f t="shared" si="12"/>
        <v>蜥蜴武士</v>
      </c>
      <c r="X129" s="16">
        <v>42</v>
      </c>
    </row>
    <row r="130" spans="1:24">
      <c r="A130" s="11">
        <v>10012</v>
      </c>
      <c r="B130" s="11" t="s">
        <v>53</v>
      </c>
      <c r="I130" s="5" t="s">
        <v>3</v>
      </c>
      <c r="J130" s="16">
        <v>57</v>
      </c>
      <c r="K130" s="117">
        <f ca="1" t="shared" ref="K130:K193" si="16">INDIRECT("p"&amp;RANDBETWEEN(1,160))</f>
        <v>10098</v>
      </c>
      <c r="L130" s="118">
        <v>10074</v>
      </c>
      <c r="M130" s="118" t="str">
        <f t="shared" si="13"/>
        <v>水蜘蛛</v>
      </c>
      <c r="N130" s="9">
        <f t="shared" si="14"/>
        <v>140009</v>
      </c>
      <c r="O130" s="9">
        <f t="shared" si="15"/>
        <v>35187</v>
      </c>
      <c r="P130" s="112">
        <v>10129</v>
      </c>
      <c r="Q130" s="112" t="s">
        <v>56</v>
      </c>
      <c r="S130" s="17">
        <v>20129</v>
      </c>
      <c r="T130" s="5"/>
      <c r="U130" s="117">
        <f ca="1" t="shared" ref="U130:U193" si="17">INDIRECT("p"&amp;RANDBETWEEN(1,160))</f>
        <v>10122</v>
      </c>
      <c r="V130" s="118">
        <v>10093</v>
      </c>
      <c r="W130" s="118" t="str">
        <f t="shared" ref="W130:W193" si="18">VLOOKUP(V130,P:Q,2,FALSE)</f>
        <v>兔耳仙人掌</v>
      </c>
      <c r="X130" s="16">
        <v>42</v>
      </c>
    </row>
    <row r="131" spans="1:24">
      <c r="A131" s="11">
        <v>10013</v>
      </c>
      <c r="B131" s="11" t="s">
        <v>55</v>
      </c>
      <c r="I131" s="5" t="s">
        <v>3</v>
      </c>
      <c r="J131" s="16">
        <v>57</v>
      </c>
      <c r="K131" s="117">
        <f ca="1" t="shared" si="16"/>
        <v>10153</v>
      </c>
      <c r="L131" s="118">
        <v>10084</v>
      </c>
      <c r="M131" s="118" t="str">
        <f t="shared" si="13"/>
        <v>曼陀罗草</v>
      </c>
      <c r="N131" s="9">
        <f t="shared" si="14"/>
        <v>140009</v>
      </c>
      <c r="O131" s="9">
        <f t="shared" si="15"/>
        <v>35187</v>
      </c>
      <c r="P131" s="112">
        <v>10130</v>
      </c>
      <c r="Q131" s="112" t="s">
        <v>268</v>
      </c>
      <c r="S131" s="17">
        <v>20130</v>
      </c>
      <c r="T131" s="5"/>
      <c r="U131" s="117">
        <f ca="1" t="shared" si="17"/>
        <v>10046</v>
      </c>
      <c r="V131" s="118">
        <v>10014</v>
      </c>
      <c r="W131" s="118" t="str">
        <f t="shared" si="18"/>
        <v>大地鼠</v>
      </c>
      <c r="X131" s="16">
        <v>42</v>
      </c>
    </row>
    <row r="132" spans="1:24">
      <c r="A132" s="11">
        <v>10014</v>
      </c>
      <c r="B132" s="11" t="s">
        <v>57</v>
      </c>
      <c r="I132" s="5" t="s">
        <v>3</v>
      </c>
      <c r="J132" s="16">
        <v>57</v>
      </c>
      <c r="K132" s="117">
        <f ca="1" t="shared" si="16"/>
        <v>10038</v>
      </c>
      <c r="L132" s="118">
        <v>10155</v>
      </c>
      <c r="M132" s="118" t="str">
        <f t="shared" si="13"/>
        <v>蜥蜴团</v>
      </c>
      <c r="N132" s="9">
        <f t="shared" si="14"/>
        <v>140009</v>
      </c>
      <c r="O132" s="9">
        <f t="shared" si="15"/>
        <v>35187</v>
      </c>
      <c r="P132" s="112">
        <v>10131</v>
      </c>
      <c r="Q132" s="112" t="s">
        <v>269</v>
      </c>
      <c r="S132" s="17">
        <v>20131</v>
      </c>
      <c r="T132" s="5"/>
      <c r="U132" s="117">
        <f ca="1" t="shared" si="17"/>
        <v>10086</v>
      </c>
      <c r="V132" s="118">
        <v>10056</v>
      </c>
      <c r="W132" s="118" t="str">
        <f t="shared" si="18"/>
        <v>海蝙蝠</v>
      </c>
      <c r="X132" s="16">
        <v>42</v>
      </c>
    </row>
    <row r="133" spans="1:24">
      <c r="A133" s="11">
        <v>10015</v>
      </c>
      <c r="B133" s="11" t="s">
        <v>59</v>
      </c>
      <c r="I133" s="5" t="s">
        <v>3</v>
      </c>
      <c r="J133" s="16">
        <v>57</v>
      </c>
      <c r="K133" s="117">
        <f ca="1" t="shared" si="16"/>
        <v>10018</v>
      </c>
      <c r="L133" s="118">
        <v>10157</v>
      </c>
      <c r="M133" s="118" t="str">
        <f t="shared" si="13"/>
        <v>幻歌妖</v>
      </c>
      <c r="N133" s="9">
        <f t="shared" si="14"/>
        <v>140009</v>
      </c>
      <c r="O133" s="9">
        <f t="shared" si="15"/>
        <v>35187</v>
      </c>
      <c r="P133" s="112">
        <v>10132</v>
      </c>
      <c r="Q133" s="112" t="s">
        <v>270</v>
      </c>
      <c r="S133" s="17">
        <v>20132</v>
      </c>
      <c r="T133" s="5"/>
      <c r="U133" s="117">
        <f ca="1" t="shared" si="17"/>
        <v>10013</v>
      </c>
      <c r="V133" s="118">
        <v>10061</v>
      </c>
      <c r="W133" s="118" t="str">
        <f t="shared" si="18"/>
        <v>黄蝎</v>
      </c>
      <c r="X133" s="16">
        <v>42</v>
      </c>
    </row>
    <row r="134" spans="1:24">
      <c r="A134" s="11">
        <v>10016</v>
      </c>
      <c r="B134" s="11" t="s">
        <v>61</v>
      </c>
      <c r="I134" s="5" t="s">
        <v>3</v>
      </c>
      <c r="J134" s="16">
        <v>57</v>
      </c>
      <c r="K134" s="117">
        <f ca="1" t="shared" si="16"/>
        <v>10080</v>
      </c>
      <c r="L134" s="118">
        <v>10076</v>
      </c>
      <c r="M134" s="118" t="str">
        <f t="shared" si="13"/>
        <v>风蜘蛛</v>
      </c>
      <c r="N134" s="9">
        <f t="shared" si="14"/>
        <v>140009</v>
      </c>
      <c r="O134" s="9">
        <f t="shared" si="15"/>
        <v>35187</v>
      </c>
      <c r="P134" s="112">
        <v>10133</v>
      </c>
      <c r="Q134" s="112" t="s">
        <v>271</v>
      </c>
      <c r="S134" s="17">
        <v>20133</v>
      </c>
      <c r="T134" s="5"/>
      <c r="U134" s="117">
        <f ca="1" t="shared" si="17"/>
        <v>10066</v>
      </c>
      <c r="V134" s="118">
        <v>10158</v>
      </c>
      <c r="W134" s="118" t="str">
        <f t="shared" si="18"/>
        <v>狠毒鸟人</v>
      </c>
      <c r="X134" s="16">
        <v>42</v>
      </c>
    </row>
    <row r="135" spans="1:24">
      <c r="A135" s="11">
        <v>10017</v>
      </c>
      <c r="B135" s="11" t="s">
        <v>63</v>
      </c>
      <c r="I135" s="5" t="s">
        <v>3</v>
      </c>
      <c r="J135" s="16">
        <v>57</v>
      </c>
      <c r="K135" s="117">
        <f ca="1" t="shared" si="16"/>
        <v>10092</v>
      </c>
      <c r="L135" s="118">
        <v>10060</v>
      </c>
      <c r="M135" s="118" t="str">
        <f t="shared" si="13"/>
        <v>红蝎</v>
      </c>
      <c r="N135" s="9">
        <f t="shared" si="14"/>
        <v>140009</v>
      </c>
      <c r="O135" s="9">
        <f t="shared" si="15"/>
        <v>35187</v>
      </c>
      <c r="P135" s="112">
        <v>10134</v>
      </c>
      <c r="Q135" s="112" t="s">
        <v>272</v>
      </c>
      <c r="S135" s="17">
        <v>20134</v>
      </c>
      <c r="T135" s="5"/>
      <c r="U135" s="117">
        <f ca="1" t="shared" si="17"/>
        <v>10066</v>
      </c>
      <c r="V135" s="118">
        <v>10090</v>
      </c>
      <c r="W135" s="118" t="str">
        <f t="shared" si="18"/>
        <v>红色口臭鬼</v>
      </c>
      <c r="X135" s="16">
        <v>42</v>
      </c>
    </row>
    <row r="136" spans="1:24">
      <c r="A136" s="11">
        <v>10018</v>
      </c>
      <c r="B136" s="11" t="s">
        <v>65</v>
      </c>
      <c r="I136" s="5" t="s">
        <v>7</v>
      </c>
      <c r="J136" s="16">
        <v>17</v>
      </c>
      <c r="K136" s="117">
        <f ca="1" t="shared" si="16"/>
        <v>10148</v>
      </c>
      <c r="L136" s="118">
        <v>10000</v>
      </c>
      <c r="M136" s="118" t="str">
        <f t="shared" si="13"/>
        <v>海底龟</v>
      </c>
      <c r="N136" s="9">
        <f t="shared" si="14"/>
        <v>140001</v>
      </c>
      <c r="O136" s="9">
        <f t="shared" si="15"/>
        <v>279</v>
      </c>
      <c r="P136" s="112">
        <v>10135</v>
      </c>
      <c r="Q136" s="112" t="s">
        <v>273</v>
      </c>
      <c r="S136" s="17">
        <v>20135</v>
      </c>
      <c r="T136" s="5"/>
      <c r="U136" s="117">
        <f ca="1" t="shared" si="17"/>
        <v>10087</v>
      </c>
      <c r="V136" s="118">
        <v>10032</v>
      </c>
      <c r="W136" s="118" t="str">
        <f t="shared" si="18"/>
        <v>武装骷髅</v>
      </c>
      <c r="X136" s="16">
        <v>42</v>
      </c>
    </row>
    <row r="137" spans="1:24">
      <c r="A137" s="11">
        <v>10019</v>
      </c>
      <c r="B137" s="11" t="s">
        <v>67</v>
      </c>
      <c r="I137" s="5" t="s">
        <v>7</v>
      </c>
      <c r="J137" s="16">
        <v>17</v>
      </c>
      <c r="K137" s="117">
        <f ca="1" t="shared" si="16"/>
        <v>10069</v>
      </c>
      <c r="L137" s="118">
        <v>10153</v>
      </c>
      <c r="M137" s="118" t="str">
        <f t="shared" si="13"/>
        <v>山贼</v>
      </c>
      <c r="N137" s="9">
        <f t="shared" si="14"/>
        <v>140001</v>
      </c>
      <c r="O137" s="9">
        <f t="shared" si="15"/>
        <v>279</v>
      </c>
      <c r="P137" s="112">
        <v>10136</v>
      </c>
      <c r="Q137" s="112" t="s">
        <v>274</v>
      </c>
      <c r="S137" s="17">
        <v>20136</v>
      </c>
      <c r="T137" s="5"/>
      <c r="U137" s="117">
        <f ca="1" t="shared" si="17"/>
        <v>10113</v>
      </c>
      <c r="V137" s="118">
        <v>10009</v>
      </c>
      <c r="W137" s="118" t="str">
        <f t="shared" si="18"/>
        <v>穴熊</v>
      </c>
      <c r="X137" s="16">
        <v>42</v>
      </c>
    </row>
    <row r="138" spans="1:24">
      <c r="A138" s="11">
        <v>10020</v>
      </c>
      <c r="B138" s="11" t="s">
        <v>69</v>
      </c>
      <c r="I138" s="5" t="s">
        <v>7</v>
      </c>
      <c r="J138" s="16">
        <v>17</v>
      </c>
      <c r="K138" s="117">
        <f ca="1" t="shared" si="16"/>
        <v>10018</v>
      </c>
      <c r="L138" s="118">
        <v>10005</v>
      </c>
      <c r="M138" s="118" t="str">
        <f t="shared" si="13"/>
        <v>罗刹</v>
      </c>
      <c r="N138" s="9">
        <f t="shared" si="14"/>
        <v>140001</v>
      </c>
      <c r="O138" s="9">
        <f t="shared" si="15"/>
        <v>279</v>
      </c>
      <c r="P138" s="112">
        <v>10137</v>
      </c>
      <c r="Q138" s="112" t="s">
        <v>275</v>
      </c>
      <c r="S138" s="17">
        <v>20137</v>
      </c>
      <c r="T138" s="5"/>
      <c r="U138" s="117">
        <f ca="1" t="shared" si="17"/>
        <v>10148</v>
      </c>
      <c r="V138" s="118">
        <v>10124</v>
      </c>
      <c r="W138" s="118" t="str">
        <f t="shared" si="18"/>
        <v>石怪</v>
      </c>
      <c r="X138" s="16">
        <v>42</v>
      </c>
    </row>
    <row r="139" spans="1:24">
      <c r="A139" s="11">
        <v>10021</v>
      </c>
      <c r="B139" s="11" t="s">
        <v>71</v>
      </c>
      <c r="I139" s="5" t="s">
        <v>7</v>
      </c>
      <c r="J139" s="16">
        <v>17</v>
      </c>
      <c r="K139" s="117">
        <f ca="1" t="shared" si="16"/>
        <v>10075</v>
      </c>
      <c r="L139" s="118">
        <v>10044</v>
      </c>
      <c r="M139" s="118" t="str">
        <f t="shared" si="13"/>
        <v>石像怪</v>
      </c>
      <c r="N139" s="9">
        <f t="shared" si="14"/>
        <v>140001</v>
      </c>
      <c r="O139" s="9">
        <f t="shared" si="15"/>
        <v>279</v>
      </c>
      <c r="P139" s="112">
        <v>10138</v>
      </c>
      <c r="Q139" s="112" t="s">
        <v>276</v>
      </c>
      <c r="S139" s="17">
        <v>20138</v>
      </c>
      <c r="T139" s="5"/>
      <c r="U139" s="117">
        <f ca="1" t="shared" si="17"/>
        <v>10095</v>
      </c>
      <c r="V139" s="118">
        <v>10157</v>
      </c>
      <c r="W139" s="118" t="str">
        <f t="shared" si="18"/>
        <v>幻歌妖</v>
      </c>
      <c r="X139" s="16">
        <v>42</v>
      </c>
    </row>
    <row r="140" spans="1:24">
      <c r="A140" s="11">
        <v>10022</v>
      </c>
      <c r="B140" s="11" t="s">
        <v>73</v>
      </c>
      <c r="I140" s="5" t="s">
        <v>7</v>
      </c>
      <c r="J140" s="16">
        <v>17</v>
      </c>
      <c r="K140" s="117">
        <f ca="1" t="shared" si="16"/>
        <v>10012</v>
      </c>
      <c r="L140" s="118">
        <v>10103</v>
      </c>
      <c r="M140" s="118" t="str">
        <f t="shared" si="13"/>
        <v>地精</v>
      </c>
      <c r="N140" s="9">
        <f t="shared" si="14"/>
        <v>140001</v>
      </c>
      <c r="O140" s="9">
        <f t="shared" si="15"/>
        <v>279</v>
      </c>
      <c r="P140" s="112">
        <v>10139</v>
      </c>
      <c r="Q140" s="112" t="s">
        <v>277</v>
      </c>
      <c r="S140" s="17">
        <v>20139</v>
      </c>
      <c r="T140" s="5"/>
      <c r="U140" s="117">
        <f ca="1" t="shared" si="17"/>
        <v>10000</v>
      </c>
      <c r="V140" s="118">
        <v>10136</v>
      </c>
      <c r="W140" s="118" t="str">
        <f t="shared" si="18"/>
        <v>寒冰翼龙</v>
      </c>
      <c r="X140" s="16">
        <v>42</v>
      </c>
    </row>
    <row r="141" spans="1:24">
      <c r="A141" s="11">
        <v>10023</v>
      </c>
      <c r="B141" s="11" t="s">
        <v>75</v>
      </c>
      <c r="I141" s="5" t="s">
        <v>7</v>
      </c>
      <c r="J141" s="16">
        <v>17</v>
      </c>
      <c r="K141" s="117">
        <f ca="1" t="shared" si="16"/>
        <v>10070</v>
      </c>
      <c r="L141" s="118">
        <v>10057</v>
      </c>
      <c r="M141" s="118" t="str">
        <f t="shared" si="13"/>
        <v>胖蝙蝠</v>
      </c>
      <c r="N141" s="9">
        <f t="shared" si="14"/>
        <v>140001</v>
      </c>
      <c r="O141" s="9">
        <f t="shared" si="15"/>
        <v>279</v>
      </c>
      <c r="P141" s="112">
        <v>10140</v>
      </c>
      <c r="Q141" s="112" t="s">
        <v>278</v>
      </c>
      <c r="S141" s="17">
        <v>20140</v>
      </c>
      <c r="T141" s="5"/>
      <c r="U141" s="117">
        <f ca="1" t="shared" si="17"/>
        <v>10135</v>
      </c>
      <c r="V141" s="118">
        <v>10053</v>
      </c>
      <c r="W141" s="118" t="str">
        <f t="shared" si="18"/>
        <v>天使蝙蝠</v>
      </c>
      <c r="X141" s="16">
        <v>42</v>
      </c>
    </row>
    <row r="142" spans="1:24">
      <c r="A142" s="11">
        <v>10024</v>
      </c>
      <c r="B142" s="11" t="s">
        <v>41</v>
      </c>
      <c r="I142" s="5" t="s">
        <v>7</v>
      </c>
      <c r="J142" s="16">
        <v>17</v>
      </c>
      <c r="K142" s="117">
        <f ca="1" t="shared" si="16"/>
        <v>10107</v>
      </c>
      <c r="L142" s="118">
        <v>10086</v>
      </c>
      <c r="M142" s="118" t="str">
        <f t="shared" si="13"/>
        <v>人魔草</v>
      </c>
      <c r="N142" s="9">
        <f t="shared" si="14"/>
        <v>140001</v>
      </c>
      <c r="O142" s="9">
        <f t="shared" si="15"/>
        <v>279</v>
      </c>
      <c r="P142" s="112">
        <v>10141</v>
      </c>
      <c r="Q142" s="112" t="s">
        <v>279</v>
      </c>
      <c r="S142" s="17">
        <v>20141</v>
      </c>
      <c r="T142" s="5"/>
      <c r="U142" s="117">
        <f ca="1" t="shared" si="17"/>
        <v>10075</v>
      </c>
      <c r="V142" s="118">
        <v>10076</v>
      </c>
      <c r="W142" s="118" t="str">
        <f t="shared" si="18"/>
        <v>风蜘蛛</v>
      </c>
      <c r="X142" s="16">
        <v>42</v>
      </c>
    </row>
    <row r="143" spans="1:24">
      <c r="A143" s="11">
        <v>10025</v>
      </c>
      <c r="B143" s="11" t="s">
        <v>78</v>
      </c>
      <c r="I143" s="5" t="s">
        <v>7</v>
      </c>
      <c r="J143" s="16">
        <v>17</v>
      </c>
      <c r="K143" s="117">
        <f ca="1" t="shared" si="16"/>
        <v>10040</v>
      </c>
      <c r="L143" s="118">
        <v>10094</v>
      </c>
      <c r="M143" s="118" t="str">
        <f t="shared" si="13"/>
        <v>印第安仙人掌</v>
      </c>
      <c r="N143" s="9">
        <f t="shared" si="14"/>
        <v>140001</v>
      </c>
      <c r="O143" s="9">
        <f t="shared" si="15"/>
        <v>279</v>
      </c>
      <c r="P143" s="112">
        <v>10142</v>
      </c>
      <c r="Q143" s="112" t="s">
        <v>280</v>
      </c>
      <c r="S143" s="17">
        <v>20142</v>
      </c>
      <c r="T143" s="5"/>
      <c r="U143" s="117">
        <f ca="1" t="shared" si="17"/>
        <v>10011</v>
      </c>
      <c r="V143" s="118">
        <v>10074</v>
      </c>
      <c r="W143" s="118" t="str">
        <f t="shared" si="18"/>
        <v>水蜘蛛</v>
      </c>
      <c r="X143" s="16">
        <v>42</v>
      </c>
    </row>
    <row r="144" spans="1:24">
      <c r="A144" s="11">
        <v>10026</v>
      </c>
      <c r="B144" s="11" t="s">
        <v>80</v>
      </c>
      <c r="I144" s="5" t="s">
        <v>7</v>
      </c>
      <c r="J144" s="16">
        <v>17</v>
      </c>
      <c r="K144" s="117">
        <f ca="1" t="shared" si="16"/>
        <v>10152</v>
      </c>
      <c r="L144" s="118">
        <v>10132</v>
      </c>
      <c r="M144" s="118" t="str">
        <f t="shared" si="13"/>
        <v>蜥蝪斗士</v>
      </c>
      <c r="N144" s="9">
        <f t="shared" si="14"/>
        <v>140001</v>
      </c>
      <c r="O144" s="9">
        <f t="shared" si="15"/>
        <v>279</v>
      </c>
      <c r="P144" s="112">
        <v>10143</v>
      </c>
      <c r="Q144" s="112" t="s">
        <v>281</v>
      </c>
      <c r="S144" s="17">
        <v>20143</v>
      </c>
      <c r="T144" s="5"/>
      <c r="U144" s="117">
        <f ca="1" t="shared" si="17"/>
        <v>10022</v>
      </c>
      <c r="V144" s="118">
        <v>10072</v>
      </c>
      <c r="W144" s="118" t="str">
        <f t="shared" si="18"/>
        <v>致命螳螂</v>
      </c>
      <c r="X144" s="16">
        <v>42</v>
      </c>
    </row>
    <row r="145" spans="1:24">
      <c r="A145" s="11">
        <v>10027</v>
      </c>
      <c r="B145" s="11" t="s">
        <v>82</v>
      </c>
      <c r="I145" s="5" t="s">
        <v>7</v>
      </c>
      <c r="J145" s="16">
        <v>17</v>
      </c>
      <c r="K145" s="117">
        <f ca="1" t="shared" si="16"/>
        <v>10127</v>
      </c>
      <c r="L145" s="118">
        <v>10150</v>
      </c>
      <c r="M145" s="118" t="str">
        <f t="shared" si="13"/>
        <v>泰坦巨人</v>
      </c>
      <c r="N145" s="9">
        <f t="shared" si="14"/>
        <v>140001</v>
      </c>
      <c r="O145" s="9">
        <f t="shared" si="15"/>
        <v>279</v>
      </c>
      <c r="P145" s="112">
        <v>10144</v>
      </c>
      <c r="Q145" s="112" t="s">
        <v>27</v>
      </c>
      <c r="S145" s="17">
        <v>20144</v>
      </c>
      <c r="T145" s="5"/>
      <c r="U145" s="117">
        <f ca="1" t="shared" si="17"/>
        <v>10002</v>
      </c>
      <c r="V145" s="118">
        <v>10038</v>
      </c>
      <c r="W145" s="118" t="str">
        <f t="shared" si="18"/>
        <v>小石像怪</v>
      </c>
      <c r="X145" s="16">
        <v>42</v>
      </c>
    </row>
    <row r="146" spans="1:24">
      <c r="A146" s="11">
        <v>10028</v>
      </c>
      <c r="B146" s="11" t="s">
        <v>84</v>
      </c>
      <c r="I146" s="5" t="s">
        <v>7</v>
      </c>
      <c r="J146" s="16">
        <v>17</v>
      </c>
      <c r="K146" s="117">
        <f ca="1" t="shared" si="16"/>
        <v>10001</v>
      </c>
      <c r="L146" s="118">
        <v>10033</v>
      </c>
      <c r="M146" s="118" t="str">
        <f t="shared" si="13"/>
        <v>骷髅海盗</v>
      </c>
      <c r="N146" s="9">
        <f t="shared" si="14"/>
        <v>140001</v>
      </c>
      <c r="O146" s="9">
        <f t="shared" si="15"/>
        <v>279</v>
      </c>
      <c r="P146" s="112">
        <v>10145</v>
      </c>
      <c r="Q146" s="112" t="s">
        <v>282</v>
      </c>
      <c r="S146" s="17">
        <v>20145</v>
      </c>
      <c r="T146" s="5"/>
      <c r="U146" s="117">
        <f ca="1" t="shared" si="17"/>
        <v>10150</v>
      </c>
      <c r="V146" s="118">
        <v>10007</v>
      </c>
      <c r="W146" s="118" t="str">
        <f t="shared" si="18"/>
        <v>恶魔猫</v>
      </c>
      <c r="X146" s="16">
        <v>47</v>
      </c>
    </row>
    <row r="147" spans="1:24">
      <c r="A147" s="11">
        <v>10029</v>
      </c>
      <c r="B147" s="11" t="s">
        <v>54</v>
      </c>
      <c r="I147" s="5" t="s">
        <v>7</v>
      </c>
      <c r="J147" s="16">
        <v>17</v>
      </c>
      <c r="K147" s="117">
        <f ca="1" t="shared" si="16"/>
        <v>10076</v>
      </c>
      <c r="L147" s="118">
        <v>10155</v>
      </c>
      <c r="M147" s="118" t="str">
        <f t="shared" si="13"/>
        <v>蜥蜴团</v>
      </c>
      <c r="N147" s="9">
        <f t="shared" si="14"/>
        <v>140001</v>
      </c>
      <c r="O147" s="9">
        <f t="shared" si="15"/>
        <v>279</v>
      </c>
      <c r="P147" s="112">
        <v>10146</v>
      </c>
      <c r="Q147" s="112" t="s">
        <v>283</v>
      </c>
      <c r="S147" s="17">
        <v>20146</v>
      </c>
      <c r="T147" s="5"/>
      <c r="U147" s="117">
        <f ca="1" t="shared" si="17"/>
        <v>10091</v>
      </c>
      <c r="V147" s="118">
        <v>10053</v>
      </c>
      <c r="W147" s="118" t="str">
        <f t="shared" si="18"/>
        <v>天使蝙蝠</v>
      </c>
      <c r="X147" s="16">
        <v>47</v>
      </c>
    </row>
    <row r="148" spans="1:24">
      <c r="A148" s="11">
        <v>10030</v>
      </c>
      <c r="B148" s="11" t="s">
        <v>87</v>
      </c>
      <c r="I148" s="5" t="s">
        <v>7</v>
      </c>
      <c r="J148" s="16">
        <v>17</v>
      </c>
      <c r="K148" s="117">
        <f ca="1" t="shared" si="16"/>
        <v>10097</v>
      </c>
      <c r="L148" s="118">
        <v>10056</v>
      </c>
      <c r="M148" s="118" t="str">
        <f t="shared" si="13"/>
        <v>海蝙蝠</v>
      </c>
      <c r="N148" s="9">
        <f t="shared" si="14"/>
        <v>140001</v>
      </c>
      <c r="O148" s="9">
        <f t="shared" si="15"/>
        <v>279</v>
      </c>
      <c r="P148" s="112">
        <v>10147</v>
      </c>
      <c r="Q148" s="112" t="s">
        <v>284</v>
      </c>
      <c r="S148" s="17">
        <v>20147</v>
      </c>
      <c r="T148" s="5"/>
      <c r="U148" s="117">
        <f ca="1" t="shared" si="17"/>
        <v>10104</v>
      </c>
      <c r="V148" s="118">
        <v>10035</v>
      </c>
      <c r="W148" s="118" t="str">
        <f t="shared" si="18"/>
        <v>鬼灵</v>
      </c>
      <c r="X148" s="16">
        <v>47</v>
      </c>
    </row>
    <row r="149" spans="1:24">
      <c r="A149" s="11">
        <v>10031</v>
      </c>
      <c r="B149" s="11" t="s">
        <v>89</v>
      </c>
      <c r="I149" s="5" t="s">
        <v>7</v>
      </c>
      <c r="J149" s="16">
        <v>17</v>
      </c>
      <c r="K149" s="117">
        <f ca="1" t="shared" si="16"/>
        <v>10122</v>
      </c>
      <c r="L149" s="118">
        <v>10111</v>
      </c>
      <c r="M149" s="118" t="str">
        <f t="shared" si="13"/>
        <v>暗影</v>
      </c>
      <c r="N149" s="9">
        <f t="shared" si="14"/>
        <v>140001</v>
      </c>
      <c r="O149" s="9">
        <f t="shared" si="15"/>
        <v>279</v>
      </c>
      <c r="P149" s="112">
        <v>10148</v>
      </c>
      <c r="Q149" s="112" t="s">
        <v>285</v>
      </c>
      <c r="S149" s="17">
        <v>20148</v>
      </c>
      <c r="T149" s="5"/>
      <c r="U149" s="117">
        <f ca="1" t="shared" si="17"/>
        <v>10147</v>
      </c>
      <c r="V149" s="118">
        <v>10116</v>
      </c>
      <c r="W149" s="118" t="str">
        <f t="shared" si="18"/>
        <v>烈风之刃</v>
      </c>
      <c r="X149" s="16">
        <v>47</v>
      </c>
    </row>
    <row r="150" spans="1:24">
      <c r="A150" s="11">
        <v>10032</v>
      </c>
      <c r="B150" s="11" t="s">
        <v>91</v>
      </c>
      <c r="I150" s="5" t="s">
        <v>7</v>
      </c>
      <c r="J150" s="16">
        <v>17</v>
      </c>
      <c r="K150" s="117">
        <f ca="1" t="shared" si="16"/>
        <v>10003</v>
      </c>
      <c r="L150" s="118">
        <v>10092</v>
      </c>
      <c r="M150" s="118" t="str">
        <f t="shared" si="13"/>
        <v>武术仙人掌</v>
      </c>
      <c r="N150" s="9">
        <f t="shared" si="14"/>
        <v>140001</v>
      </c>
      <c r="O150" s="9">
        <f t="shared" si="15"/>
        <v>279</v>
      </c>
      <c r="P150" s="112">
        <v>10149</v>
      </c>
      <c r="Q150" s="112" t="s">
        <v>286</v>
      </c>
      <c r="S150" s="17">
        <v>20149</v>
      </c>
      <c r="T150" s="5"/>
      <c r="U150" s="117">
        <f ca="1" t="shared" si="17"/>
        <v>10155</v>
      </c>
      <c r="V150" s="118">
        <v>10037</v>
      </c>
      <c r="W150" s="118" t="str">
        <f t="shared" si="18"/>
        <v>死灵</v>
      </c>
      <c r="X150" s="16">
        <v>47</v>
      </c>
    </row>
    <row r="151" spans="1:24">
      <c r="A151" s="11">
        <v>10033</v>
      </c>
      <c r="B151" s="11" t="s">
        <v>93</v>
      </c>
      <c r="I151" s="5" t="s">
        <v>7</v>
      </c>
      <c r="J151" s="16">
        <v>22</v>
      </c>
      <c r="K151" s="117">
        <f ca="1" t="shared" si="16"/>
        <v>10093</v>
      </c>
      <c r="L151" s="118">
        <v>10000</v>
      </c>
      <c r="M151" s="118" t="str">
        <f t="shared" si="13"/>
        <v>海底龟</v>
      </c>
      <c r="N151" s="9">
        <f t="shared" si="14"/>
        <v>140002</v>
      </c>
      <c r="O151" s="9">
        <f t="shared" si="15"/>
        <v>781</v>
      </c>
      <c r="P151" s="112">
        <v>10150</v>
      </c>
      <c r="Q151" s="112" t="s">
        <v>287</v>
      </c>
      <c r="S151" s="17">
        <v>20150</v>
      </c>
      <c r="T151" s="5"/>
      <c r="U151" s="117">
        <f ca="1" t="shared" si="17"/>
        <v>10026</v>
      </c>
      <c r="V151" s="118">
        <v>10072</v>
      </c>
      <c r="W151" s="118" t="str">
        <f t="shared" si="18"/>
        <v>致命螳螂</v>
      </c>
      <c r="X151" s="16">
        <v>47</v>
      </c>
    </row>
    <row r="152" spans="1:24">
      <c r="A152" s="11">
        <v>10034</v>
      </c>
      <c r="B152" s="11" t="s">
        <v>95</v>
      </c>
      <c r="I152" s="5" t="s">
        <v>7</v>
      </c>
      <c r="J152" s="16">
        <v>22</v>
      </c>
      <c r="K152" s="117">
        <f ca="1" t="shared" si="16"/>
        <v>10143</v>
      </c>
      <c r="L152" s="118">
        <v>10153</v>
      </c>
      <c r="M152" s="118" t="str">
        <f t="shared" si="13"/>
        <v>山贼</v>
      </c>
      <c r="N152" s="9">
        <f t="shared" si="14"/>
        <v>140002</v>
      </c>
      <c r="O152" s="9">
        <f t="shared" si="15"/>
        <v>781</v>
      </c>
      <c r="P152" s="112">
        <v>10151</v>
      </c>
      <c r="Q152" s="112" t="s">
        <v>288</v>
      </c>
      <c r="S152" s="17">
        <v>20151</v>
      </c>
      <c r="T152" s="5"/>
      <c r="U152" s="117">
        <f ca="1" t="shared" si="17"/>
        <v>10057</v>
      </c>
      <c r="V152" s="118">
        <v>10045</v>
      </c>
      <c r="W152" s="118" t="str">
        <f t="shared" si="18"/>
        <v>血魔</v>
      </c>
      <c r="X152" s="16">
        <v>47</v>
      </c>
    </row>
    <row r="153" spans="1:24">
      <c r="A153" s="11">
        <v>10035</v>
      </c>
      <c r="B153" s="11" t="s">
        <v>96</v>
      </c>
      <c r="I153" s="5" t="s">
        <v>7</v>
      </c>
      <c r="J153" s="16">
        <v>22</v>
      </c>
      <c r="K153" s="117">
        <f ca="1" t="shared" si="16"/>
        <v>10097</v>
      </c>
      <c r="L153" s="118">
        <v>10005</v>
      </c>
      <c r="M153" s="118" t="str">
        <f t="shared" si="13"/>
        <v>罗刹</v>
      </c>
      <c r="N153" s="9">
        <f t="shared" si="14"/>
        <v>140002</v>
      </c>
      <c r="O153" s="9">
        <f t="shared" si="15"/>
        <v>781</v>
      </c>
      <c r="P153" s="112">
        <v>10152</v>
      </c>
      <c r="Q153" s="112" t="s">
        <v>289</v>
      </c>
      <c r="S153" s="17">
        <v>20152</v>
      </c>
      <c r="T153" s="5"/>
      <c r="U153" s="117">
        <f ca="1" t="shared" si="17"/>
        <v>10087</v>
      </c>
      <c r="V153" s="118">
        <v>10076</v>
      </c>
      <c r="W153" s="118" t="str">
        <f t="shared" si="18"/>
        <v>风蜘蛛</v>
      </c>
      <c r="X153" s="16">
        <v>47</v>
      </c>
    </row>
    <row r="154" spans="1:24">
      <c r="A154" s="11">
        <v>10036</v>
      </c>
      <c r="B154" s="11" t="s">
        <v>98</v>
      </c>
      <c r="I154" s="5" t="s">
        <v>7</v>
      </c>
      <c r="J154" s="16">
        <v>22</v>
      </c>
      <c r="K154" s="117">
        <f ca="1" t="shared" si="16"/>
        <v>10013</v>
      </c>
      <c r="L154" s="118">
        <v>10044</v>
      </c>
      <c r="M154" s="118" t="str">
        <f t="shared" si="13"/>
        <v>石像怪</v>
      </c>
      <c r="N154" s="9">
        <f t="shared" si="14"/>
        <v>140002</v>
      </c>
      <c r="O154" s="9">
        <f t="shared" si="15"/>
        <v>781</v>
      </c>
      <c r="P154" s="112">
        <v>10153</v>
      </c>
      <c r="Q154" s="112" t="s">
        <v>290</v>
      </c>
      <c r="S154" s="17">
        <v>20153</v>
      </c>
      <c r="T154" s="5"/>
      <c r="U154" s="117">
        <f ca="1" t="shared" si="17"/>
        <v>10149</v>
      </c>
      <c r="V154" s="118">
        <v>10153</v>
      </c>
      <c r="W154" s="118" t="str">
        <f t="shared" si="18"/>
        <v>山贼</v>
      </c>
      <c r="X154" s="16">
        <v>47</v>
      </c>
    </row>
    <row r="155" spans="1:24">
      <c r="A155" s="11">
        <v>10037</v>
      </c>
      <c r="B155" s="11" t="s">
        <v>100</v>
      </c>
      <c r="I155" s="5" t="s">
        <v>7</v>
      </c>
      <c r="J155" s="16">
        <v>22</v>
      </c>
      <c r="K155" s="117">
        <f ca="1" t="shared" si="16"/>
        <v>10108</v>
      </c>
      <c r="L155" s="118">
        <v>10103</v>
      </c>
      <c r="M155" s="118" t="str">
        <f t="shared" si="13"/>
        <v>地精</v>
      </c>
      <c r="N155" s="9">
        <f t="shared" si="14"/>
        <v>140002</v>
      </c>
      <c r="O155" s="9">
        <f t="shared" si="15"/>
        <v>781</v>
      </c>
      <c r="P155" s="112">
        <v>10154</v>
      </c>
      <c r="Q155" s="112" t="s">
        <v>291</v>
      </c>
      <c r="S155" s="17">
        <v>20154</v>
      </c>
      <c r="T155" s="5"/>
      <c r="U155" s="117">
        <f ca="1" t="shared" si="17"/>
        <v>10008</v>
      </c>
      <c r="V155" s="118">
        <v>10013</v>
      </c>
      <c r="W155" s="118" t="str">
        <f t="shared" si="18"/>
        <v>猫熊</v>
      </c>
      <c r="X155" s="16">
        <v>47</v>
      </c>
    </row>
    <row r="156" spans="1:24">
      <c r="A156" s="11">
        <v>10038</v>
      </c>
      <c r="B156" s="11" t="s">
        <v>102</v>
      </c>
      <c r="I156" s="5" t="s">
        <v>7</v>
      </c>
      <c r="J156" s="16">
        <v>22</v>
      </c>
      <c r="K156" s="117">
        <f ca="1" t="shared" si="16"/>
        <v>10066</v>
      </c>
      <c r="L156" s="118">
        <v>10057</v>
      </c>
      <c r="M156" s="118" t="str">
        <f t="shared" si="13"/>
        <v>胖蝙蝠</v>
      </c>
      <c r="N156" s="9">
        <f t="shared" si="14"/>
        <v>140002</v>
      </c>
      <c r="O156" s="9">
        <f t="shared" si="15"/>
        <v>781</v>
      </c>
      <c r="P156" s="112">
        <v>10155</v>
      </c>
      <c r="Q156" s="112" t="s">
        <v>292</v>
      </c>
      <c r="S156" s="17">
        <v>20155</v>
      </c>
      <c r="T156" s="5"/>
      <c r="U156" s="117">
        <f ca="1" t="shared" si="17"/>
        <v>10034</v>
      </c>
      <c r="V156" s="118">
        <v>10085</v>
      </c>
      <c r="W156" s="118" t="str">
        <f t="shared" si="18"/>
        <v>妖花</v>
      </c>
      <c r="X156" s="16">
        <v>47</v>
      </c>
    </row>
    <row r="157" spans="1:24">
      <c r="A157" s="11">
        <v>10039</v>
      </c>
      <c r="B157" s="11" t="s">
        <v>104</v>
      </c>
      <c r="I157" s="5" t="s">
        <v>7</v>
      </c>
      <c r="J157" s="16">
        <v>22</v>
      </c>
      <c r="K157" s="117">
        <f ca="1" t="shared" si="16"/>
        <v>10037</v>
      </c>
      <c r="L157" s="118">
        <v>10086</v>
      </c>
      <c r="M157" s="118" t="str">
        <f t="shared" si="13"/>
        <v>人魔草</v>
      </c>
      <c r="N157" s="9">
        <f t="shared" si="14"/>
        <v>140002</v>
      </c>
      <c r="O157" s="9">
        <f t="shared" si="15"/>
        <v>781</v>
      </c>
      <c r="P157" s="112">
        <v>10156</v>
      </c>
      <c r="Q157" s="112" t="s">
        <v>293</v>
      </c>
      <c r="S157" s="17">
        <v>20156</v>
      </c>
      <c r="T157" s="5"/>
      <c r="U157" s="117">
        <f ca="1" t="shared" si="17"/>
        <v>10142</v>
      </c>
      <c r="V157" s="118">
        <v>10093</v>
      </c>
      <c r="W157" s="118" t="str">
        <f t="shared" si="18"/>
        <v>兔耳仙人掌</v>
      </c>
      <c r="X157" s="16">
        <v>47</v>
      </c>
    </row>
    <row r="158" spans="1:24">
      <c r="A158" s="11">
        <v>10040</v>
      </c>
      <c r="B158" s="11" t="s">
        <v>106</v>
      </c>
      <c r="I158" s="5" t="s">
        <v>7</v>
      </c>
      <c r="J158" s="16">
        <v>22</v>
      </c>
      <c r="K158" s="117">
        <f ca="1" t="shared" si="16"/>
        <v>10090</v>
      </c>
      <c r="L158" s="118">
        <v>10094</v>
      </c>
      <c r="M158" s="118" t="str">
        <f t="shared" si="13"/>
        <v>印第安仙人掌</v>
      </c>
      <c r="N158" s="9">
        <f t="shared" si="14"/>
        <v>140002</v>
      </c>
      <c r="O158" s="9">
        <f t="shared" si="15"/>
        <v>781</v>
      </c>
      <c r="P158" s="112">
        <v>10157</v>
      </c>
      <c r="Q158" s="112" t="s">
        <v>294</v>
      </c>
      <c r="S158" s="17">
        <v>20157</v>
      </c>
      <c r="T158" s="5"/>
      <c r="U158" s="117">
        <f ca="1" t="shared" si="17"/>
        <v>10046</v>
      </c>
      <c r="V158" s="118">
        <v>10024</v>
      </c>
      <c r="W158" s="118" t="str">
        <f t="shared" si="18"/>
        <v>僵尸</v>
      </c>
      <c r="X158" s="16">
        <v>47</v>
      </c>
    </row>
    <row r="159" spans="1:24">
      <c r="A159" s="11">
        <v>10041</v>
      </c>
      <c r="B159" s="11" t="s">
        <v>108</v>
      </c>
      <c r="I159" s="5" t="s">
        <v>7</v>
      </c>
      <c r="J159" s="16">
        <v>22</v>
      </c>
      <c r="K159" s="117">
        <f ca="1" t="shared" si="16"/>
        <v>10021</v>
      </c>
      <c r="L159" s="118">
        <v>10132</v>
      </c>
      <c r="M159" s="118" t="str">
        <f t="shared" si="13"/>
        <v>蜥蝪斗士</v>
      </c>
      <c r="N159" s="9">
        <f t="shared" si="14"/>
        <v>140002</v>
      </c>
      <c r="O159" s="9">
        <f t="shared" si="15"/>
        <v>781</v>
      </c>
      <c r="P159" s="112">
        <v>10158</v>
      </c>
      <c r="Q159" s="112" t="s">
        <v>295</v>
      </c>
      <c r="S159" s="17">
        <v>20158</v>
      </c>
      <c r="T159" s="5"/>
      <c r="U159" s="117">
        <f ca="1" t="shared" si="17"/>
        <v>10109</v>
      </c>
      <c r="V159" s="118">
        <v>10066</v>
      </c>
      <c r="W159" s="118" t="str">
        <f t="shared" si="18"/>
        <v>黄蜂</v>
      </c>
      <c r="X159" s="16">
        <v>47</v>
      </c>
    </row>
    <row r="160" spans="1:24">
      <c r="A160" s="11">
        <v>10042</v>
      </c>
      <c r="B160" s="11" t="s">
        <v>110</v>
      </c>
      <c r="I160" s="5" t="s">
        <v>7</v>
      </c>
      <c r="J160" s="16">
        <v>22</v>
      </c>
      <c r="K160" s="117">
        <f ca="1" t="shared" si="16"/>
        <v>10129</v>
      </c>
      <c r="L160" s="118">
        <v>10150</v>
      </c>
      <c r="M160" s="118" t="str">
        <f t="shared" si="13"/>
        <v>泰坦巨人</v>
      </c>
      <c r="N160" s="9">
        <f t="shared" si="14"/>
        <v>140002</v>
      </c>
      <c r="O160" s="9">
        <f t="shared" si="15"/>
        <v>781</v>
      </c>
      <c r="P160" s="112">
        <v>10159</v>
      </c>
      <c r="Q160" s="112" t="s">
        <v>296</v>
      </c>
      <c r="S160" s="17">
        <v>20159</v>
      </c>
      <c r="T160" s="5"/>
      <c r="U160" s="117">
        <f ca="1" t="shared" si="17"/>
        <v>10058</v>
      </c>
      <c r="V160" s="118">
        <v>10045</v>
      </c>
      <c r="W160" s="118" t="str">
        <f t="shared" si="18"/>
        <v>血魔</v>
      </c>
      <c r="X160" s="16">
        <v>47</v>
      </c>
    </row>
    <row r="161" spans="1:24">
      <c r="A161" s="11">
        <v>10043</v>
      </c>
      <c r="B161" s="11" t="s">
        <v>112</v>
      </c>
      <c r="I161" s="5" t="s">
        <v>7</v>
      </c>
      <c r="J161" s="16">
        <v>22</v>
      </c>
      <c r="K161" s="117">
        <f ca="1" t="shared" si="16"/>
        <v>10088</v>
      </c>
      <c r="L161" s="118">
        <v>10033</v>
      </c>
      <c r="M161" s="118" t="str">
        <f t="shared" si="13"/>
        <v>骷髅海盗</v>
      </c>
      <c r="N161" s="9">
        <f t="shared" si="14"/>
        <v>140002</v>
      </c>
      <c r="O161" s="9">
        <f t="shared" si="15"/>
        <v>781</v>
      </c>
      <c r="P161" s="112">
        <v>10160</v>
      </c>
      <c r="Q161" s="112" t="s">
        <v>297</v>
      </c>
      <c r="S161" s="17">
        <v>20160</v>
      </c>
      <c r="T161" s="5"/>
      <c r="U161" s="117">
        <f ca="1" t="shared" si="17"/>
        <v>10093</v>
      </c>
      <c r="V161" s="118">
        <v>10069</v>
      </c>
      <c r="W161" s="118" t="str">
        <f t="shared" si="18"/>
        <v>杀人螳螂</v>
      </c>
      <c r="X161" s="16">
        <v>47</v>
      </c>
    </row>
    <row r="162" spans="1:24">
      <c r="A162" s="11">
        <v>10044</v>
      </c>
      <c r="B162" s="11" t="s">
        <v>114</v>
      </c>
      <c r="I162" s="5" t="s">
        <v>7</v>
      </c>
      <c r="J162" s="16">
        <v>22</v>
      </c>
      <c r="K162" s="117">
        <f ca="1" t="shared" si="16"/>
        <v>10090</v>
      </c>
      <c r="L162" s="118">
        <v>10155</v>
      </c>
      <c r="M162" s="118" t="str">
        <f t="shared" si="13"/>
        <v>蜥蜴团</v>
      </c>
      <c r="N162" s="9">
        <f t="shared" si="14"/>
        <v>140002</v>
      </c>
      <c r="O162" s="9">
        <f t="shared" si="15"/>
        <v>781</v>
      </c>
      <c r="S162" s="17">
        <v>20161</v>
      </c>
      <c r="T162" s="5"/>
      <c r="U162" s="117">
        <f ca="1" t="shared" si="17"/>
        <v>10102</v>
      </c>
      <c r="V162" s="118">
        <v>10074</v>
      </c>
      <c r="W162" s="118" t="str">
        <f t="shared" si="18"/>
        <v>水蜘蛛</v>
      </c>
      <c r="X162" s="16">
        <v>47</v>
      </c>
    </row>
    <row r="163" spans="1:24">
      <c r="A163" s="11">
        <v>10045</v>
      </c>
      <c r="B163" s="11" t="s">
        <v>116</v>
      </c>
      <c r="I163" s="5" t="s">
        <v>7</v>
      </c>
      <c r="J163" s="16">
        <v>22</v>
      </c>
      <c r="K163" s="117">
        <f ca="1" t="shared" si="16"/>
        <v>10013</v>
      </c>
      <c r="L163" s="118">
        <v>10056</v>
      </c>
      <c r="M163" s="118" t="str">
        <f t="shared" si="13"/>
        <v>海蝙蝠</v>
      </c>
      <c r="N163" s="9">
        <f t="shared" si="14"/>
        <v>140002</v>
      </c>
      <c r="O163" s="9">
        <f t="shared" si="15"/>
        <v>781</v>
      </c>
      <c r="S163" s="17">
        <v>20162</v>
      </c>
      <c r="T163" s="5"/>
      <c r="U163" s="117">
        <f ca="1" t="shared" si="17"/>
        <v>10084</v>
      </c>
      <c r="V163" s="118">
        <v>10083</v>
      </c>
      <c r="W163" s="118" t="str">
        <f t="shared" si="18"/>
        <v>妖草</v>
      </c>
      <c r="X163" s="16">
        <v>47</v>
      </c>
    </row>
    <row r="164" spans="1:24">
      <c r="A164" s="11">
        <v>10046</v>
      </c>
      <c r="B164" s="11" t="s">
        <v>118</v>
      </c>
      <c r="I164" s="5" t="s">
        <v>7</v>
      </c>
      <c r="J164" s="16">
        <v>22</v>
      </c>
      <c r="K164" s="117">
        <f ca="1" t="shared" si="16"/>
        <v>10019</v>
      </c>
      <c r="L164" s="118">
        <v>10111</v>
      </c>
      <c r="M164" s="118" t="str">
        <f t="shared" si="13"/>
        <v>暗影</v>
      </c>
      <c r="N164" s="9">
        <f t="shared" si="14"/>
        <v>140002</v>
      </c>
      <c r="O164" s="9">
        <f t="shared" si="15"/>
        <v>781</v>
      </c>
      <c r="S164" s="17">
        <v>20163</v>
      </c>
      <c r="T164" s="5"/>
      <c r="U164" s="117">
        <f ca="1" t="shared" si="17"/>
        <v>10157</v>
      </c>
      <c r="V164" s="118">
        <v>10094</v>
      </c>
      <c r="W164" s="118" t="str">
        <f t="shared" si="18"/>
        <v>印第安仙人掌</v>
      </c>
      <c r="X164" s="16">
        <v>47</v>
      </c>
    </row>
    <row r="165" spans="1:24">
      <c r="A165" s="11">
        <v>10047</v>
      </c>
      <c r="B165" s="11" t="s">
        <v>120</v>
      </c>
      <c r="I165" s="5" t="s">
        <v>7</v>
      </c>
      <c r="J165" s="16">
        <v>22</v>
      </c>
      <c r="K165" s="117">
        <f ca="1" t="shared" si="16"/>
        <v>10139</v>
      </c>
      <c r="L165" s="118">
        <v>10092</v>
      </c>
      <c r="M165" s="118" t="str">
        <f t="shared" si="13"/>
        <v>武术仙人掌</v>
      </c>
      <c r="N165" s="9">
        <f t="shared" si="14"/>
        <v>140002</v>
      </c>
      <c r="O165" s="9">
        <f t="shared" si="15"/>
        <v>781</v>
      </c>
      <c r="S165" s="17">
        <v>20164</v>
      </c>
      <c r="T165" s="5"/>
      <c r="U165" s="117">
        <f ca="1" t="shared" si="17"/>
        <v>10118</v>
      </c>
      <c r="V165" s="118">
        <v>10084</v>
      </c>
      <c r="W165" s="118" t="str">
        <f t="shared" si="18"/>
        <v>曼陀罗草</v>
      </c>
      <c r="X165" s="16">
        <v>47</v>
      </c>
    </row>
    <row r="166" spans="1:24">
      <c r="A166" s="11">
        <v>10048</v>
      </c>
      <c r="B166" s="11" t="s">
        <v>122</v>
      </c>
      <c r="I166" s="5" t="s">
        <v>7</v>
      </c>
      <c r="J166" s="16">
        <v>27</v>
      </c>
      <c r="K166" s="117">
        <f ca="1" t="shared" si="16"/>
        <v>10143</v>
      </c>
      <c r="L166" s="118">
        <v>10000</v>
      </c>
      <c r="M166" s="118" t="str">
        <f t="shared" si="13"/>
        <v>海底龟</v>
      </c>
      <c r="N166" s="9">
        <f t="shared" si="14"/>
        <v>140003</v>
      </c>
      <c r="O166" s="9">
        <f t="shared" si="15"/>
        <v>1772</v>
      </c>
      <c r="S166" s="17">
        <v>20165</v>
      </c>
      <c r="T166" s="5"/>
      <c r="U166" s="117">
        <f ca="1" t="shared" si="17"/>
        <v>10152</v>
      </c>
      <c r="V166" s="118">
        <v>10153</v>
      </c>
      <c r="W166" s="118" t="str">
        <f t="shared" si="18"/>
        <v>山贼</v>
      </c>
      <c r="X166" s="16">
        <v>47</v>
      </c>
    </row>
    <row r="167" spans="1:24">
      <c r="A167" s="11">
        <v>10049</v>
      </c>
      <c r="B167" s="11" t="s">
        <v>124</v>
      </c>
      <c r="I167" s="5" t="s">
        <v>7</v>
      </c>
      <c r="J167" s="16">
        <v>27</v>
      </c>
      <c r="K167" s="117">
        <f ca="1" t="shared" si="16"/>
        <v>10108</v>
      </c>
      <c r="L167" s="118">
        <v>10153</v>
      </c>
      <c r="M167" s="118" t="str">
        <f t="shared" si="13"/>
        <v>山贼</v>
      </c>
      <c r="N167" s="9">
        <f t="shared" si="14"/>
        <v>140003</v>
      </c>
      <c r="O167" s="9">
        <f t="shared" si="15"/>
        <v>1772</v>
      </c>
      <c r="S167" s="17">
        <v>20166</v>
      </c>
      <c r="T167" s="5"/>
      <c r="U167" s="117">
        <f ca="1" t="shared" si="17"/>
        <v>10075</v>
      </c>
      <c r="V167" s="118">
        <v>10059</v>
      </c>
      <c r="W167" s="118" t="str">
        <f t="shared" si="18"/>
        <v>蓝蝎</v>
      </c>
      <c r="X167" s="16">
        <v>47</v>
      </c>
    </row>
    <row r="168" spans="1:24">
      <c r="A168" s="11">
        <v>10050</v>
      </c>
      <c r="B168" s="11" t="s">
        <v>126</v>
      </c>
      <c r="I168" s="5" t="s">
        <v>7</v>
      </c>
      <c r="J168" s="16">
        <v>27</v>
      </c>
      <c r="K168" s="117">
        <f ca="1" t="shared" si="16"/>
        <v>10047</v>
      </c>
      <c r="L168" s="118">
        <v>10005</v>
      </c>
      <c r="M168" s="118" t="str">
        <f t="shared" si="13"/>
        <v>罗刹</v>
      </c>
      <c r="N168" s="9">
        <f t="shared" si="14"/>
        <v>140003</v>
      </c>
      <c r="O168" s="9">
        <f t="shared" si="15"/>
        <v>1772</v>
      </c>
      <c r="S168" s="17">
        <v>20167</v>
      </c>
      <c r="T168" s="5"/>
      <c r="U168" s="117">
        <f ca="1" t="shared" si="17"/>
        <v>10037</v>
      </c>
      <c r="V168" s="118">
        <v>10082</v>
      </c>
      <c r="W168" s="118" t="str">
        <f t="shared" si="18"/>
        <v>沼泽树精</v>
      </c>
      <c r="X168" s="16">
        <v>47</v>
      </c>
    </row>
    <row r="169" spans="1:24">
      <c r="A169" s="11">
        <v>10051</v>
      </c>
      <c r="B169" s="11" t="s">
        <v>128</v>
      </c>
      <c r="I169" s="5" t="s">
        <v>7</v>
      </c>
      <c r="J169" s="16">
        <v>27</v>
      </c>
      <c r="K169" s="117">
        <f ca="1" t="shared" si="16"/>
        <v>10151</v>
      </c>
      <c r="L169" s="118">
        <v>10044</v>
      </c>
      <c r="M169" s="118" t="str">
        <f t="shared" si="13"/>
        <v>石像怪</v>
      </c>
      <c r="N169" s="9">
        <f t="shared" si="14"/>
        <v>140003</v>
      </c>
      <c r="O169" s="9">
        <f t="shared" si="15"/>
        <v>1772</v>
      </c>
      <c r="S169" s="17">
        <v>20168</v>
      </c>
      <c r="T169" s="5"/>
      <c r="U169" s="117">
        <f ca="1" t="shared" si="17"/>
        <v>10014</v>
      </c>
      <c r="V169" s="118">
        <v>10098</v>
      </c>
      <c r="W169" s="118" t="str">
        <f t="shared" si="18"/>
        <v>果冻史莱姆</v>
      </c>
      <c r="X169" s="16">
        <v>47</v>
      </c>
    </row>
    <row r="170" spans="1:24">
      <c r="A170" s="11">
        <v>10052</v>
      </c>
      <c r="B170" s="11" t="s">
        <v>130</v>
      </c>
      <c r="I170" s="5" t="s">
        <v>7</v>
      </c>
      <c r="J170" s="16">
        <v>27</v>
      </c>
      <c r="K170" s="117">
        <f ca="1" t="shared" si="16"/>
        <v>10101</v>
      </c>
      <c r="L170" s="118">
        <v>10103</v>
      </c>
      <c r="M170" s="118" t="str">
        <f t="shared" si="13"/>
        <v>地精</v>
      </c>
      <c r="N170" s="9">
        <f t="shared" si="14"/>
        <v>140003</v>
      </c>
      <c r="O170" s="9">
        <f t="shared" si="15"/>
        <v>1772</v>
      </c>
      <c r="S170" s="17">
        <v>20169</v>
      </c>
      <c r="T170" s="5"/>
      <c r="U170" s="117">
        <f ca="1" t="shared" si="17"/>
        <v>10146</v>
      </c>
      <c r="V170" s="118">
        <v>10055</v>
      </c>
      <c r="W170" s="118" t="str">
        <f t="shared" si="18"/>
        <v>巨蝙蝠</v>
      </c>
      <c r="X170" s="16">
        <v>52</v>
      </c>
    </row>
    <row r="171" spans="1:24">
      <c r="A171" s="11">
        <v>10053</v>
      </c>
      <c r="B171" s="11" t="s">
        <v>132</v>
      </c>
      <c r="I171" s="5" t="s">
        <v>7</v>
      </c>
      <c r="J171" s="16">
        <v>27</v>
      </c>
      <c r="K171" s="117">
        <f ca="1" t="shared" si="16"/>
        <v>10004</v>
      </c>
      <c r="L171" s="118">
        <v>10057</v>
      </c>
      <c r="M171" s="118" t="str">
        <f t="shared" si="13"/>
        <v>胖蝙蝠</v>
      </c>
      <c r="N171" s="9">
        <f t="shared" si="14"/>
        <v>140003</v>
      </c>
      <c r="O171" s="9">
        <f t="shared" si="15"/>
        <v>1772</v>
      </c>
      <c r="S171" s="17">
        <v>20170</v>
      </c>
      <c r="T171" s="5"/>
      <c r="U171" s="117">
        <f ca="1" t="shared" si="17"/>
        <v>10070</v>
      </c>
      <c r="V171" s="118">
        <v>10144</v>
      </c>
      <c r="W171" s="118" t="str">
        <f t="shared" si="18"/>
        <v>哥布林</v>
      </c>
      <c r="X171" s="16">
        <v>52</v>
      </c>
    </row>
    <row r="172" spans="1:24">
      <c r="A172" s="11">
        <v>10054</v>
      </c>
      <c r="B172" s="11" t="s">
        <v>134</v>
      </c>
      <c r="I172" s="5" t="s">
        <v>7</v>
      </c>
      <c r="J172" s="16">
        <v>27</v>
      </c>
      <c r="K172" s="117">
        <f ca="1" t="shared" si="16"/>
        <v>10042</v>
      </c>
      <c r="L172" s="118">
        <v>10086</v>
      </c>
      <c r="M172" s="118" t="str">
        <f t="shared" si="13"/>
        <v>人魔草</v>
      </c>
      <c r="N172" s="9">
        <f t="shared" si="14"/>
        <v>140003</v>
      </c>
      <c r="O172" s="9">
        <f t="shared" si="15"/>
        <v>1772</v>
      </c>
      <c r="S172" s="17">
        <v>20171</v>
      </c>
      <c r="T172" s="5"/>
      <c r="U172" s="117">
        <f ca="1" t="shared" si="17"/>
        <v>10073</v>
      </c>
      <c r="V172" s="118">
        <v>10081</v>
      </c>
      <c r="W172" s="118" t="str">
        <f t="shared" si="18"/>
        <v>冰冷树精</v>
      </c>
      <c r="X172" s="16">
        <v>52</v>
      </c>
    </row>
    <row r="173" spans="1:24">
      <c r="A173" s="11">
        <v>10055</v>
      </c>
      <c r="B173" s="11" t="s">
        <v>136</v>
      </c>
      <c r="I173" s="5" t="s">
        <v>7</v>
      </c>
      <c r="J173" s="16">
        <v>27</v>
      </c>
      <c r="K173" s="117">
        <f ca="1" t="shared" si="16"/>
        <v>10040</v>
      </c>
      <c r="L173" s="118">
        <v>10094</v>
      </c>
      <c r="M173" s="118" t="str">
        <f t="shared" si="13"/>
        <v>印第安仙人掌</v>
      </c>
      <c r="N173" s="9">
        <f t="shared" si="14"/>
        <v>140003</v>
      </c>
      <c r="O173" s="9">
        <f t="shared" si="15"/>
        <v>1772</v>
      </c>
      <c r="S173" s="17">
        <v>20172</v>
      </c>
      <c r="T173" s="5"/>
      <c r="U173" s="117">
        <f ca="1" t="shared" si="17"/>
        <v>10023</v>
      </c>
      <c r="V173" s="118">
        <v>10073</v>
      </c>
      <c r="W173" s="118" t="str">
        <f t="shared" si="18"/>
        <v>土蜘蛛</v>
      </c>
      <c r="X173" s="16">
        <v>52</v>
      </c>
    </row>
    <row r="174" spans="1:24">
      <c r="A174" s="11">
        <v>10056</v>
      </c>
      <c r="B174" s="11" t="s">
        <v>138</v>
      </c>
      <c r="I174" s="5" t="s">
        <v>7</v>
      </c>
      <c r="J174" s="16">
        <v>27</v>
      </c>
      <c r="K174" s="117">
        <f ca="1" t="shared" si="16"/>
        <v>10126</v>
      </c>
      <c r="L174" s="118">
        <v>10132</v>
      </c>
      <c r="M174" s="118" t="str">
        <f t="shared" si="13"/>
        <v>蜥蝪斗士</v>
      </c>
      <c r="N174" s="9">
        <f t="shared" si="14"/>
        <v>140003</v>
      </c>
      <c r="O174" s="9">
        <f t="shared" si="15"/>
        <v>1772</v>
      </c>
      <c r="S174" s="17">
        <v>20173</v>
      </c>
      <c r="T174" s="5"/>
      <c r="U174" s="117">
        <f ca="1" t="shared" si="17"/>
        <v>10154</v>
      </c>
      <c r="V174" s="118">
        <v>10060</v>
      </c>
      <c r="W174" s="118" t="str">
        <f t="shared" si="18"/>
        <v>红蝎</v>
      </c>
      <c r="X174" s="16">
        <v>52</v>
      </c>
    </row>
    <row r="175" spans="1:24">
      <c r="A175" s="11">
        <v>10057</v>
      </c>
      <c r="B175" s="11" t="s">
        <v>140</v>
      </c>
      <c r="I175" s="5" t="s">
        <v>7</v>
      </c>
      <c r="J175" s="16">
        <v>27</v>
      </c>
      <c r="K175" s="117">
        <f ca="1" t="shared" si="16"/>
        <v>10120</v>
      </c>
      <c r="L175" s="118">
        <v>10150</v>
      </c>
      <c r="M175" s="118" t="str">
        <f t="shared" si="13"/>
        <v>泰坦巨人</v>
      </c>
      <c r="N175" s="9">
        <f t="shared" si="14"/>
        <v>140003</v>
      </c>
      <c r="O175" s="9">
        <f t="shared" si="15"/>
        <v>1772</v>
      </c>
      <c r="S175" s="17">
        <v>20174</v>
      </c>
      <c r="T175" s="5"/>
      <c r="U175" s="117">
        <f ca="1" t="shared" si="17"/>
        <v>10093</v>
      </c>
      <c r="V175" s="118">
        <v>10046</v>
      </c>
      <c r="W175" s="118" t="str">
        <f t="shared" si="18"/>
        <v>堕天使</v>
      </c>
      <c r="X175" s="16">
        <v>52</v>
      </c>
    </row>
    <row r="176" spans="1:24">
      <c r="A176" s="11">
        <v>10058</v>
      </c>
      <c r="B176" s="11" t="s">
        <v>142</v>
      </c>
      <c r="I176" s="5" t="s">
        <v>7</v>
      </c>
      <c r="J176" s="16">
        <v>27</v>
      </c>
      <c r="K176" s="117">
        <f ca="1" t="shared" si="16"/>
        <v>10026</v>
      </c>
      <c r="L176" s="118">
        <v>10033</v>
      </c>
      <c r="M176" s="118" t="str">
        <f t="shared" si="13"/>
        <v>骷髅海盗</v>
      </c>
      <c r="N176" s="9">
        <f t="shared" si="14"/>
        <v>140003</v>
      </c>
      <c r="O176" s="9">
        <f t="shared" si="15"/>
        <v>1772</v>
      </c>
      <c r="S176" s="17">
        <v>20175</v>
      </c>
      <c r="T176" s="5"/>
      <c r="U176" s="117">
        <f ca="1" t="shared" si="17"/>
        <v>10067</v>
      </c>
      <c r="V176" s="118">
        <v>10094</v>
      </c>
      <c r="W176" s="118" t="str">
        <f t="shared" si="18"/>
        <v>印第安仙人掌</v>
      </c>
      <c r="X176" s="16">
        <v>52</v>
      </c>
    </row>
    <row r="177" spans="1:24">
      <c r="A177" s="11">
        <v>10059</v>
      </c>
      <c r="B177" s="11" t="s">
        <v>144</v>
      </c>
      <c r="I177" s="5" t="s">
        <v>7</v>
      </c>
      <c r="J177" s="16">
        <v>27</v>
      </c>
      <c r="K177" s="117">
        <f ca="1" t="shared" si="16"/>
        <v>10134</v>
      </c>
      <c r="L177" s="118">
        <v>10155</v>
      </c>
      <c r="M177" s="118" t="str">
        <f t="shared" si="13"/>
        <v>蜥蜴团</v>
      </c>
      <c r="N177" s="9">
        <f t="shared" si="14"/>
        <v>140003</v>
      </c>
      <c r="O177" s="9">
        <f t="shared" si="15"/>
        <v>1772</v>
      </c>
      <c r="S177" s="17">
        <v>20176</v>
      </c>
      <c r="T177" s="5"/>
      <c r="U177" s="117">
        <f ca="1" t="shared" si="17"/>
        <v>10097</v>
      </c>
      <c r="V177" s="118">
        <v>10009</v>
      </c>
      <c r="W177" s="118" t="str">
        <f t="shared" si="18"/>
        <v>穴熊</v>
      </c>
      <c r="X177" s="16">
        <v>52</v>
      </c>
    </row>
    <row r="178" spans="1:24">
      <c r="A178" s="11">
        <v>10060</v>
      </c>
      <c r="B178" s="11" t="s">
        <v>146</v>
      </c>
      <c r="I178" s="5" t="s">
        <v>7</v>
      </c>
      <c r="J178" s="16">
        <v>27</v>
      </c>
      <c r="K178" s="117">
        <f ca="1" t="shared" si="16"/>
        <v>10061</v>
      </c>
      <c r="L178" s="118">
        <v>10056</v>
      </c>
      <c r="M178" s="118" t="str">
        <f t="shared" si="13"/>
        <v>海蝙蝠</v>
      </c>
      <c r="N178" s="9">
        <f t="shared" si="14"/>
        <v>140003</v>
      </c>
      <c r="O178" s="9">
        <f t="shared" si="15"/>
        <v>1772</v>
      </c>
      <c r="S178" s="17">
        <v>20177</v>
      </c>
      <c r="T178" s="5"/>
      <c r="U178" s="117">
        <f ca="1" t="shared" si="17"/>
        <v>10113</v>
      </c>
      <c r="V178" s="118">
        <v>10004</v>
      </c>
      <c r="W178" s="118" t="str">
        <f t="shared" si="18"/>
        <v>猫妖</v>
      </c>
      <c r="X178" s="16">
        <v>52</v>
      </c>
    </row>
    <row r="179" spans="1:24">
      <c r="A179" s="11">
        <v>10061</v>
      </c>
      <c r="B179" s="11" t="s">
        <v>148</v>
      </c>
      <c r="I179" s="5" t="s">
        <v>7</v>
      </c>
      <c r="J179" s="16">
        <v>27</v>
      </c>
      <c r="K179" s="117">
        <f ca="1" t="shared" si="16"/>
        <v>10157</v>
      </c>
      <c r="L179" s="118">
        <v>10111</v>
      </c>
      <c r="M179" s="118" t="str">
        <f t="shared" si="13"/>
        <v>暗影</v>
      </c>
      <c r="N179" s="9">
        <f t="shared" si="14"/>
        <v>140003</v>
      </c>
      <c r="O179" s="9">
        <f t="shared" si="15"/>
        <v>1772</v>
      </c>
      <c r="S179" s="17">
        <v>20178</v>
      </c>
      <c r="T179" s="5"/>
      <c r="U179" s="117">
        <f ca="1" t="shared" si="17"/>
        <v>10046</v>
      </c>
      <c r="V179" s="118">
        <v>10159</v>
      </c>
      <c r="W179" s="118" t="str">
        <f t="shared" si="18"/>
        <v>烈风鸟人</v>
      </c>
      <c r="X179" s="16">
        <v>52</v>
      </c>
    </row>
    <row r="180" spans="1:24">
      <c r="A180" s="11">
        <v>10062</v>
      </c>
      <c r="B180" s="11" t="s">
        <v>150</v>
      </c>
      <c r="I180" s="5" t="s">
        <v>7</v>
      </c>
      <c r="J180" s="16">
        <v>27</v>
      </c>
      <c r="K180" s="117">
        <f ca="1" t="shared" si="16"/>
        <v>10085</v>
      </c>
      <c r="L180" s="118">
        <v>10092</v>
      </c>
      <c r="M180" s="118" t="str">
        <f t="shared" si="13"/>
        <v>武术仙人掌</v>
      </c>
      <c r="N180" s="9">
        <f t="shared" si="14"/>
        <v>140003</v>
      </c>
      <c r="O180" s="9">
        <f t="shared" si="15"/>
        <v>1772</v>
      </c>
      <c r="S180" s="17">
        <v>20179</v>
      </c>
      <c r="T180" s="5"/>
      <c r="U180" s="117">
        <f ca="1" t="shared" si="17"/>
        <v>10098</v>
      </c>
      <c r="V180" s="118">
        <v>10062</v>
      </c>
      <c r="W180" s="118" t="str">
        <f t="shared" si="18"/>
        <v>杀手蝎</v>
      </c>
      <c r="X180" s="16">
        <v>52</v>
      </c>
    </row>
    <row r="181" spans="1:24">
      <c r="A181" s="11">
        <v>10063</v>
      </c>
      <c r="B181" s="11" t="s">
        <v>152</v>
      </c>
      <c r="I181" s="5" t="s">
        <v>7</v>
      </c>
      <c r="J181" s="16">
        <v>32</v>
      </c>
      <c r="K181" s="117">
        <f ca="1" t="shared" si="16"/>
        <v>10069</v>
      </c>
      <c r="L181" s="118">
        <v>10000</v>
      </c>
      <c r="M181" s="118" t="str">
        <f t="shared" si="13"/>
        <v>海底龟</v>
      </c>
      <c r="N181" s="9">
        <f t="shared" si="14"/>
        <v>140004</v>
      </c>
      <c r="O181" s="9">
        <f t="shared" si="15"/>
        <v>3496</v>
      </c>
      <c r="S181" s="17">
        <v>20180</v>
      </c>
      <c r="T181" s="5"/>
      <c r="U181" s="117">
        <f ca="1" t="shared" si="17"/>
        <v>10009</v>
      </c>
      <c r="V181" s="118">
        <v>10066</v>
      </c>
      <c r="W181" s="118" t="str">
        <f t="shared" si="18"/>
        <v>黄蜂</v>
      </c>
      <c r="X181" s="16">
        <v>52</v>
      </c>
    </row>
    <row r="182" spans="1:24">
      <c r="A182" s="11">
        <v>10064</v>
      </c>
      <c r="B182" s="11" t="s">
        <v>154</v>
      </c>
      <c r="I182" s="5" t="s">
        <v>7</v>
      </c>
      <c r="J182" s="16">
        <v>32</v>
      </c>
      <c r="K182" s="117">
        <f ca="1" t="shared" si="16"/>
        <v>10093</v>
      </c>
      <c r="L182" s="118">
        <v>10153</v>
      </c>
      <c r="M182" s="118" t="str">
        <f t="shared" si="13"/>
        <v>山贼</v>
      </c>
      <c r="N182" s="9">
        <f t="shared" si="14"/>
        <v>140004</v>
      </c>
      <c r="O182" s="9">
        <f t="shared" si="15"/>
        <v>3496</v>
      </c>
      <c r="S182" s="17">
        <v>20181</v>
      </c>
      <c r="T182" s="5"/>
      <c r="U182" s="117">
        <f ca="1" t="shared" si="17"/>
        <v>10129</v>
      </c>
      <c r="V182" s="118">
        <v>10019</v>
      </c>
      <c r="W182" s="118" t="str">
        <f t="shared" si="18"/>
        <v>鼠王</v>
      </c>
      <c r="X182" s="16">
        <v>52</v>
      </c>
    </row>
    <row r="183" spans="1:24">
      <c r="A183" s="11">
        <v>10065</v>
      </c>
      <c r="B183" s="11" t="s">
        <v>156</v>
      </c>
      <c r="I183" s="5" t="s">
        <v>7</v>
      </c>
      <c r="J183" s="16">
        <v>32</v>
      </c>
      <c r="K183" s="117">
        <f ca="1" t="shared" si="16"/>
        <v>10022</v>
      </c>
      <c r="L183" s="118">
        <v>10005</v>
      </c>
      <c r="M183" s="118" t="str">
        <f t="shared" si="13"/>
        <v>罗刹</v>
      </c>
      <c r="N183" s="9">
        <f t="shared" si="14"/>
        <v>140004</v>
      </c>
      <c r="O183" s="9">
        <f t="shared" si="15"/>
        <v>3496</v>
      </c>
      <c r="S183" s="17">
        <v>20182</v>
      </c>
      <c r="T183" s="5"/>
      <c r="U183" s="117">
        <f ca="1" t="shared" si="17"/>
        <v>10117</v>
      </c>
      <c r="V183" s="118">
        <v>10012</v>
      </c>
      <c r="W183" s="118" t="str">
        <f t="shared" si="18"/>
        <v>赤目黑熊</v>
      </c>
      <c r="X183" s="16">
        <v>52</v>
      </c>
    </row>
    <row r="184" spans="1:24">
      <c r="A184" s="11">
        <v>10066</v>
      </c>
      <c r="B184" s="11" t="s">
        <v>158</v>
      </c>
      <c r="I184" s="5" t="s">
        <v>7</v>
      </c>
      <c r="J184" s="16">
        <v>32</v>
      </c>
      <c r="K184" s="117">
        <f ca="1" t="shared" si="16"/>
        <v>10128</v>
      </c>
      <c r="L184" s="118">
        <v>10044</v>
      </c>
      <c r="M184" s="118" t="str">
        <f t="shared" si="13"/>
        <v>石像怪</v>
      </c>
      <c r="N184" s="9">
        <f t="shared" si="14"/>
        <v>140004</v>
      </c>
      <c r="O184" s="9">
        <f t="shared" si="15"/>
        <v>3496</v>
      </c>
      <c r="S184" s="17">
        <v>20183</v>
      </c>
      <c r="T184" s="5"/>
      <c r="U184" s="117">
        <f ca="1" t="shared" si="17"/>
        <v>10004</v>
      </c>
      <c r="V184" s="118">
        <v>10072</v>
      </c>
      <c r="W184" s="118" t="str">
        <f t="shared" si="18"/>
        <v>致命螳螂</v>
      </c>
      <c r="X184" s="16">
        <v>52</v>
      </c>
    </row>
    <row r="185" spans="1:24">
      <c r="A185" s="11">
        <v>10067</v>
      </c>
      <c r="B185" s="11" t="s">
        <v>160</v>
      </c>
      <c r="I185" s="5" t="s">
        <v>7</v>
      </c>
      <c r="J185" s="16">
        <v>32</v>
      </c>
      <c r="K185" s="117">
        <f ca="1" t="shared" si="16"/>
        <v>10044</v>
      </c>
      <c r="L185" s="118">
        <v>10103</v>
      </c>
      <c r="M185" s="118" t="str">
        <f t="shared" si="13"/>
        <v>地精</v>
      </c>
      <c r="N185" s="9">
        <f t="shared" si="14"/>
        <v>140004</v>
      </c>
      <c r="O185" s="9">
        <f t="shared" si="15"/>
        <v>3496</v>
      </c>
      <c r="S185" s="17">
        <v>20184</v>
      </c>
      <c r="T185" s="5"/>
      <c r="U185" s="117">
        <f ca="1" t="shared" si="17"/>
        <v>10059</v>
      </c>
      <c r="V185" s="118">
        <v>10128</v>
      </c>
      <c r="W185" s="118" t="str">
        <f t="shared" si="18"/>
        <v>水晶螃蟹</v>
      </c>
      <c r="X185" s="16">
        <v>52</v>
      </c>
    </row>
    <row r="186" spans="1:24">
      <c r="A186" s="11">
        <v>10068</v>
      </c>
      <c r="B186" s="11" t="s">
        <v>162</v>
      </c>
      <c r="I186" s="5" t="s">
        <v>7</v>
      </c>
      <c r="J186" s="16">
        <v>32</v>
      </c>
      <c r="K186" s="117">
        <f ca="1" t="shared" si="16"/>
        <v>10056</v>
      </c>
      <c r="L186" s="118">
        <v>10057</v>
      </c>
      <c r="M186" s="118" t="str">
        <f t="shared" si="13"/>
        <v>胖蝙蝠</v>
      </c>
      <c r="N186" s="9">
        <f t="shared" si="14"/>
        <v>140004</v>
      </c>
      <c r="O186" s="9">
        <f t="shared" si="15"/>
        <v>3496</v>
      </c>
      <c r="S186" s="17">
        <v>20185</v>
      </c>
      <c r="T186" s="5"/>
      <c r="U186" s="117">
        <f ca="1" t="shared" si="17"/>
        <v>10147</v>
      </c>
      <c r="V186" s="118">
        <v>10017</v>
      </c>
      <c r="W186" s="118" t="str">
        <f t="shared" si="18"/>
        <v>宝石鼠</v>
      </c>
      <c r="X186" s="16">
        <v>52</v>
      </c>
    </row>
    <row r="187" spans="1:24">
      <c r="A187" s="11">
        <v>10069</v>
      </c>
      <c r="B187" s="11" t="s">
        <v>164</v>
      </c>
      <c r="I187" s="5" t="s">
        <v>7</v>
      </c>
      <c r="J187" s="16">
        <v>32</v>
      </c>
      <c r="K187" s="117">
        <f ca="1" t="shared" si="16"/>
        <v>10107</v>
      </c>
      <c r="L187" s="118">
        <v>10086</v>
      </c>
      <c r="M187" s="118" t="str">
        <f t="shared" si="13"/>
        <v>人魔草</v>
      </c>
      <c r="N187" s="9">
        <f t="shared" si="14"/>
        <v>140004</v>
      </c>
      <c r="O187" s="9">
        <f t="shared" si="15"/>
        <v>3496</v>
      </c>
      <c r="S187" s="17">
        <v>20186</v>
      </c>
      <c r="T187" s="5"/>
      <c r="U187" s="117">
        <f ca="1" t="shared" si="17"/>
        <v>10084</v>
      </c>
      <c r="V187" s="118">
        <v>10093</v>
      </c>
      <c r="W187" s="118" t="str">
        <f t="shared" si="18"/>
        <v>兔耳仙人掌</v>
      </c>
      <c r="X187" s="16">
        <v>52</v>
      </c>
    </row>
    <row r="188" spans="1:24">
      <c r="A188" s="11">
        <v>10070</v>
      </c>
      <c r="B188" s="11" t="s">
        <v>166</v>
      </c>
      <c r="I188" s="5" t="s">
        <v>7</v>
      </c>
      <c r="J188" s="16">
        <v>32</v>
      </c>
      <c r="K188" s="117">
        <f ca="1" t="shared" si="16"/>
        <v>10136</v>
      </c>
      <c r="L188" s="118">
        <v>10094</v>
      </c>
      <c r="M188" s="118" t="str">
        <f t="shared" si="13"/>
        <v>印第安仙人掌</v>
      </c>
      <c r="N188" s="9">
        <f t="shared" si="14"/>
        <v>140004</v>
      </c>
      <c r="O188" s="9">
        <f t="shared" si="15"/>
        <v>3496</v>
      </c>
      <c r="S188" s="17">
        <v>20187</v>
      </c>
      <c r="T188" s="5"/>
      <c r="U188" s="117">
        <f ca="1" t="shared" si="17"/>
        <v>10123</v>
      </c>
      <c r="V188" s="118">
        <v>10127</v>
      </c>
      <c r="W188" s="118" t="str">
        <f t="shared" si="18"/>
        <v>恶魔螃蟹</v>
      </c>
      <c r="X188" s="16">
        <v>52</v>
      </c>
    </row>
    <row r="189" spans="1:24">
      <c r="A189" s="11">
        <v>10071</v>
      </c>
      <c r="B189" s="11" t="s">
        <v>168</v>
      </c>
      <c r="I189" s="5" t="s">
        <v>7</v>
      </c>
      <c r="J189" s="16">
        <v>32</v>
      </c>
      <c r="K189" s="117">
        <f ca="1" t="shared" si="16"/>
        <v>10027</v>
      </c>
      <c r="L189" s="118">
        <v>10132</v>
      </c>
      <c r="M189" s="118" t="str">
        <f t="shared" si="13"/>
        <v>蜥蝪斗士</v>
      </c>
      <c r="N189" s="9">
        <f t="shared" si="14"/>
        <v>140004</v>
      </c>
      <c r="O189" s="9">
        <f t="shared" si="15"/>
        <v>3496</v>
      </c>
      <c r="S189" s="17">
        <v>20188</v>
      </c>
      <c r="T189" s="5"/>
      <c r="U189" s="117">
        <f ca="1" t="shared" si="17"/>
        <v>10002</v>
      </c>
      <c r="V189" s="118">
        <v>10142</v>
      </c>
      <c r="W189" s="118" t="str">
        <f t="shared" si="18"/>
        <v>火龙蜥</v>
      </c>
      <c r="X189" s="16">
        <v>52</v>
      </c>
    </row>
    <row r="190" spans="1:24">
      <c r="A190" s="11">
        <v>10072</v>
      </c>
      <c r="B190" s="11" t="s">
        <v>169</v>
      </c>
      <c r="I190" s="5" t="s">
        <v>7</v>
      </c>
      <c r="J190" s="16">
        <v>32</v>
      </c>
      <c r="K190" s="117">
        <f ca="1" t="shared" si="16"/>
        <v>10077</v>
      </c>
      <c r="L190" s="118">
        <v>10150</v>
      </c>
      <c r="M190" s="118" t="str">
        <f t="shared" si="13"/>
        <v>泰坦巨人</v>
      </c>
      <c r="N190" s="9">
        <f t="shared" si="14"/>
        <v>140004</v>
      </c>
      <c r="O190" s="9">
        <f t="shared" si="15"/>
        <v>3496</v>
      </c>
      <c r="S190" s="17">
        <v>20189</v>
      </c>
      <c r="T190" s="5"/>
      <c r="U190" s="117">
        <f ca="1" t="shared" si="17"/>
        <v>10143</v>
      </c>
      <c r="V190" s="118">
        <v>10024</v>
      </c>
      <c r="W190" s="118" t="str">
        <f t="shared" si="18"/>
        <v>僵尸</v>
      </c>
      <c r="X190" s="16">
        <v>52</v>
      </c>
    </row>
    <row r="191" spans="1:24">
      <c r="A191" s="11">
        <v>10073</v>
      </c>
      <c r="B191" s="11" t="s">
        <v>171</v>
      </c>
      <c r="I191" s="5" t="s">
        <v>7</v>
      </c>
      <c r="J191" s="16">
        <v>32</v>
      </c>
      <c r="K191" s="117">
        <f ca="1" t="shared" si="16"/>
        <v>10052</v>
      </c>
      <c r="L191" s="118">
        <v>10033</v>
      </c>
      <c r="M191" s="118" t="str">
        <f t="shared" si="13"/>
        <v>骷髅海盗</v>
      </c>
      <c r="N191" s="9">
        <f t="shared" si="14"/>
        <v>140004</v>
      </c>
      <c r="O191" s="9">
        <f t="shared" si="15"/>
        <v>3496</v>
      </c>
      <c r="S191" s="17">
        <v>20190</v>
      </c>
      <c r="T191" s="5"/>
      <c r="U191" s="117">
        <f ca="1" t="shared" si="17"/>
        <v>10008</v>
      </c>
      <c r="V191" s="118">
        <v>10082</v>
      </c>
      <c r="W191" s="118" t="str">
        <f t="shared" si="18"/>
        <v>沼泽树精</v>
      </c>
      <c r="X191" s="16">
        <v>52</v>
      </c>
    </row>
    <row r="192" spans="1:24">
      <c r="A192" s="11">
        <v>10074</v>
      </c>
      <c r="B192" s="11" t="s">
        <v>173</v>
      </c>
      <c r="I192" s="5" t="s">
        <v>7</v>
      </c>
      <c r="J192" s="16">
        <v>32</v>
      </c>
      <c r="K192" s="117">
        <f ca="1" t="shared" si="16"/>
        <v>10045</v>
      </c>
      <c r="L192" s="118">
        <v>10155</v>
      </c>
      <c r="M192" s="118" t="str">
        <f t="shared" si="13"/>
        <v>蜥蜴团</v>
      </c>
      <c r="N192" s="9">
        <f t="shared" si="14"/>
        <v>140004</v>
      </c>
      <c r="O192" s="9">
        <f t="shared" si="15"/>
        <v>3496</v>
      </c>
      <c r="S192" s="17">
        <v>20191</v>
      </c>
      <c r="T192" s="5"/>
      <c r="U192" s="117">
        <f ca="1" t="shared" si="17"/>
        <v>10127</v>
      </c>
      <c r="V192" s="118">
        <v>10073</v>
      </c>
      <c r="W192" s="118" t="str">
        <f t="shared" si="18"/>
        <v>土蜘蛛</v>
      </c>
      <c r="X192" s="16">
        <v>52</v>
      </c>
    </row>
    <row r="193" spans="1:24">
      <c r="A193" s="11">
        <v>10075</v>
      </c>
      <c r="B193" s="11" t="s">
        <v>175</v>
      </c>
      <c r="I193" s="5" t="s">
        <v>7</v>
      </c>
      <c r="J193" s="16">
        <v>32</v>
      </c>
      <c r="K193" s="117">
        <f ca="1" t="shared" si="16"/>
        <v>10116</v>
      </c>
      <c r="L193" s="118">
        <v>10056</v>
      </c>
      <c r="M193" s="118" t="str">
        <f t="shared" ref="M193:M256" si="19">VLOOKUP(L193,P:Q,2,FALSE)</f>
        <v>海蝙蝠</v>
      </c>
      <c r="N193" s="9">
        <f t="shared" ref="N193:N256" si="20">VLOOKUP(J193,Y:Z,2,FALSE)</f>
        <v>140004</v>
      </c>
      <c r="O193" s="9">
        <f t="shared" ref="O193:O256" si="21">ROUNDUP(J193^4/300,0)</f>
        <v>3496</v>
      </c>
      <c r="S193" s="17">
        <v>20192</v>
      </c>
      <c r="T193" s="5"/>
      <c r="U193" s="117">
        <f ca="1" t="shared" si="17"/>
        <v>10061</v>
      </c>
      <c r="V193" s="118">
        <v>10053</v>
      </c>
      <c r="W193" s="118" t="str">
        <f t="shared" si="18"/>
        <v>天使蝙蝠</v>
      </c>
      <c r="X193" s="16">
        <v>52</v>
      </c>
    </row>
    <row r="194" spans="1:24">
      <c r="A194" s="11">
        <v>10076</v>
      </c>
      <c r="B194" s="11" t="s">
        <v>177</v>
      </c>
      <c r="I194" s="5" t="s">
        <v>7</v>
      </c>
      <c r="J194" s="16">
        <v>32</v>
      </c>
      <c r="K194" s="117">
        <f ca="1" t="shared" ref="K194:K257" si="22">INDIRECT("p"&amp;RANDBETWEEN(1,160))</f>
        <v>10010</v>
      </c>
      <c r="L194" s="118">
        <v>10111</v>
      </c>
      <c r="M194" s="118" t="str">
        <f t="shared" si="19"/>
        <v>暗影</v>
      </c>
      <c r="N194" s="9">
        <f t="shared" si="20"/>
        <v>140004</v>
      </c>
      <c r="O194" s="9">
        <f t="shared" si="21"/>
        <v>3496</v>
      </c>
      <c r="S194" s="17">
        <v>20193</v>
      </c>
      <c r="T194" s="5"/>
      <c r="U194" s="117">
        <f ca="1" t="shared" ref="U194:U217" si="23">INDIRECT("p"&amp;RANDBETWEEN(1,160))</f>
        <v>10106</v>
      </c>
      <c r="V194" s="118">
        <v>10085</v>
      </c>
      <c r="W194" s="118" t="str">
        <f t="shared" ref="W194:W217" si="24">VLOOKUP(V194,P:Q,2,FALSE)</f>
        <v>妖花</v>
      </c>
      <c r="X194" s="16">
        <v>57</v>
      </c>
    </row>
    <row r="195" spans="1:24">
      <c r="A195" s="11">
        <v>10077</v>
      </c>
      <c r="B195" s="11" t="s">
        <v>35</v>
      </c>
      <c r="I195" s="5" t="s">
        <v>7</v>
      </c>
      <c r="J195" s="16">
        <v>32</v>
      </c>
      <c r="K195" s="117">
        <f ca="1" t="shared" si="22"/>
        <v>10037</v>
      </c>
      <c r="L195" s="118">
        <v>10092</v>
      </c>
      <c r="M195" s="118" t="str">
        <f t="shared" si="19"/>
        <v>武术仙人掌</v>
      </c>
      <c r="N195" s="9">
        <f t="shared" si="20"/>
        <v>140004</v>
      </c>
      <c r="O195" s="9">
        <f t="shared" si="21"/>
        <v>3496</v>
      </c>
      <c r="S195" s="17">
        <v>20194</v>
      </c>
      <c r="T195" s="5"/>
      <c r="U195" s="117">
        <f ca="1" t="shared" si="23"/>
        <v>10082</v>
      </c>
      <c r="V195" s="118">
        <v>10016</v>
      </c>
      <c r="W195" s="118" t="str">
        <f t="shared" si="24"/>
        <v>火焰鼠</v>
      </c>
      <c r="X195" s="16">
        <v>57</v>
      </c>
    </row>
    <row r="196" spans="1:24">
      <c r="A196" s="11">
        <v>10078</v>
      </c>
      <c r="B196" s="11" t="s">
        <v>180</v>
      </c>
      <c r="I196" s="5" t="s">
        <v>7</v>
      </c>
      <c r="J196" s="16">
        <v>37</v>
      </c>
      <c r="K196" s="117">
        <f ca="1" t="shared" si="22"/>
        <v>10065</v>
      </c>
      <c r="L196" s="118">
        <v>10000</v>
      </c>
      <c r="M196" s="118" t="str">
        <f t="shared" si="19"/>
        <v>海底龟</v>
      </c>
      <c r="N196" s="9">
        <f t="shared" si="20"/>
        <v>140005</v>
      </c>
      <c r="O196" s="9">
        <f t="shared" si="21"/>
        <v>6248</v>
      </c>
      <c r="S196" s="17">
        <v>20195</v>
      </c>
      <c r="T196" s="5"/>
      <c r="U196" s="117">
        <f ca="1" t="shared" si="23"/>
        <v>10062</v>
      </c>
      <c r="V196" s="118">
        <v>10072</v>
      </c>
      <c r="W196" s="118" t="str">
        <f t="shared" si="24"/>
        <v>致命螳螂</v>
      </c>
      <c r="X196" s="16">
        <v>57</v>
      </c>
    </row>
    <row r="197" spans="1:24">
      <c r="A197" s="11">
        <v>10079</v>
      </c>
      <c r="B197" s="11" t="s">
        <v>182</v>
      </c>
      <c r="I197" s="5" t="s">
        <v>7</v>
      </c>
      <c r="J197" s="16">
        <v>37</v>
      </c>
      <c r="K197" s="117">
        <f ca="1" t="shared" si="22"/>
        <v>10001</v>
      </c>
      <c r="L197" s="118">
        <v>10153</v>
      </c>
      <c r="M197" s="118" t="str">
        <f t="shared" si="19"/>
        <v>山贼</v>
      </c>
      <c r="N197" s="9">
        <f t="shared" si="20"/>
        <v>140005</v>
      </c>
      <c r="O197" s="9">
        <f t="shared" si="21"/>
        <v>6248</v>
      </c>
      <c r="S197" s="17">
        <v>20196</v>
      </c>
      <c r="T197" s="5"/>
      <c r="U197" s="117">
        <f ca="1" t="shared" si="23"/>
        <v>10142</v>
      </c>
      <c r="V197" s="118">
        <v>10034</v>
      </c>
      <c r="W197" s="118" t="str">
        <f t="shared" si="24"/>
        <v>幽灵</v>
      </c>
      <c r="X197" s="16">
        <v>57</v>
      </c>
    </row>
    <row r="198" spans="1:24">
      <c r="A198" s="11">
        <v>10080</v>
      </c>
      <c r="B198" s="11" t="s">
        <v>184</v>
      </c>
      <c r="I198" s="5" t="s">
        <v>7</v>
      </c>
      <c r="J198" s="16">
        <v>37</v>
      </c>
      <c r="K198" s="117">
        <f ca="1" t="shared" si="22"/>
        <v>10144</v>
      </c>
      <c r="L198" s="118">
        <v>10005</v>
      </c>
      <c r="M198" s="118" t="str">
        <f t="shared" si="19"/>
        <v>罗刹</v>
      </c>
      <c r="N198" s="9">
        <f t="shared" si="20"/>
        <v>140005</v>
      </c>
      <c r="O198" s="9">
        <f t="shared" si="21"/>
        <v>6248</v>
      </c>
      <c r="S198" s="17">
        <v>20197</v>
      </c>
      <c r="T198" s="5"/>
      <c r="U198" s="117">
        <f ca="1" t="shared" si="23"/>
        <v>10037</v>
      </c>
      <c r="V198" s="118">
        <v>10010</v>
      </c>
      <c r="W198" s="118" t="str">
        <f t="shared" si="24"/>
        <v>赤熊</v>
      </c>
      <c r="X198" s="16">
        <v>57</v>
      </c>
    </row>
    <row r="199" spans="1:24">
      <c r="A199" s="11">
        <v>10081</v>
      </c>
      <c r="B199" s="11" t="s">
        <v>186</v>
      </c>
      <c r="I199" s="5" t="s">
        <v>7</v>
      </c>
      <c r="J199" s="16">
        <v>37</v>
      </c>
      <c r="K199" s="117">
        <f ca="1" t="shared" si="22"/>
        <v>10106</v>
      </c>
      <c r="L199" s="118">
        <v>10044</v>
      </c>
      <c r="M199" s="118" t="str">
        <f t="shared" si="19"/>
        <v>石像怪</v>
      </c>
      <c r="N199" s="9">
        <f t="shared" si="20"/>
        <v>140005</v>
      </c>
      <c r="O199" s="9">
        <f t="shared" si="21"/>
        <v>6248</v>
      </c>
      <c r="S199" s="17">
        <v>20198</v>
      </c>
      <c r="T199" s="5"/>
      <c r="U199" s="117">
        <f ca="1" t="shared" si="23"/>
        <v>10099</v>
      </c>
      <c r="V199" s="118">
        <v>10054</v>
      </c>
      <c r="W199" s="118" t="str">
        <f t="shared" si="24"/>
        <v>大蝙蝠</v>
      </c>
      <c r="X199" s="16">
        <v>57</v>
      </c>
    </row>
    <row r="200" spans="1:24">
      <c r="A200" s="11">
        <v>10082</v>
      </c>
      <c r="B200" s="11" t="s">
        <v>188</v>
      </c>
      <c r="I200" s="5" t="s">
        <v>7</v>
      </c>
      <c r="J200" s="16">
        <v>37</v>
      </c>
      <c r="K200" s="117">
        <f ca="1" t="shared" si="22"/>
        <v>10148</v>
      </c>
      <c r="L200" s="118">
        <v>10103</v>
      </c>
      <c r="M200" s="118" t="str">
        <f t="shared" si="19"/>
        <v>地精</v>
      </c>
      <c r="N200" s="9">
        <f t="shared" si="20"/>
        <v>140005</v>
      </c>
      <c r="O200" s="9">
        <f t="shared" si="21"/>
        <v>6248</v>
      </c>
      <c r="S200" s="17">
        <v>20199</v>
      </c>
      <c r="T200" s="5"/>
      <c r="U200" s="117">
        <f ca="1" t="shared" si="23"/>
        <v>10149</v>
      </c>
      <c r="V200" s="118">
        <v>10113</v>
      </c>
      <c r="W200" s="118" t="str">
        <f t="shared" si="24"/>
        <v>血腥之刃</v>
      </c>
      <c r="X200" s="16">
        <v>57</v>
      </c>
    </row>
    <row r="201" spans="1:24">
      <c r="A201" s="11">
        <v>10083</v>
      </c>
      <c r="B201" s="11" t="s">
        <v>190</v>
      </c>
      <c r="I201" s="5" t="s">
        <v>7</v>
      </c>
      <c r="J201" s="16">
        <v>37</v>
      </c>
      <c r="K201" s="117">
        <f ca="1" t="shared" si="22"/>
        <v>10006</v>
      </c>
      <c r="L201" s="118">
        <v>10057</v>
      </c>
      <c r="M201" s="118" t="str">
        <f t="shared" si="19"/>
        <v>胖蝙蝠</v>
      </c>
      <c r="N201" s="9">
        <f t="shared" si="20"/>
        <v>140005</v>
      </c>
      <c r="O201" s="9">
        <f t="shared" si="21"/>
        <v>6248</v>
      </c>
      <c r="S201" s="17">
        <v>20200</v>
      </c>
      <c r="T201" s="5"/>
      <c r="U201" s="117">
        <f ca="1" t="shared" si="23"/>
        <v>10016</v>
      </c>
      <c r="V201" s="118">
        <v>10068</v>
      </c>
      <c r="W201" s="118" t="str">
        <f t="shared" si="24"/>
        <v>螳螂</v>
      </c>
      <c r="X201" s="16">
        <v>57</v>
      </c>
    </row>
    <row r="202" spans="1:24">
      <c r="A202" s="11">
        <v>10084</v>
      </c>
      <c r="B202" s="11" t="s">
        <v>192</v>
      </c>
      <c r="I202" s="5" t="s">
        <v>7</v>
      </c>
      <c r="J202" s="16">
        <v>37</v>
      </c>
      <c r="K202" s="117">
        <f ca="1" t="shared" si="22"/>
        <v>10018</v>
      </c>
      <c r="L202" s="118">
        <v>10086</v>
      </c>
      <c r="M202" s="118" t="str">
        <f t="shared" si="19"/>
        <v>人魔草</v>
      </c>
      <c r="N202" s="9">
        <f t="shared" si="20"/>
        <v>140005</v>
      </c>
      <c r="O202" s="9">
        <f t="shared" si="21"/>
        <v>6248</v>
      </c>
      <c r="S202" s="17">
        <v>20201</v>
      </c>
      <c r="T202" s="5"/>
      <c r="U202" s="117">
        <f ca="1" t="shared" si="23"/>
        <v>10030</v>
      </c>
      <c r="V202" s="118">
        <v>10051</v>
      </c>
      <c r="W202" s="118" t="str">
        <f t="shared" si="24"/>
        <v>水果蝙蝠</v>
      </c>
      <c r="X202" s="16">
        <v>57</v>
      </c>
    </row>
    <row r="203" spans="1:24">
      <c r="A203" s="11">
        <v>10085</v>
      </c>
      <c r="B203" s="11" t="s">
        <v>194</v>
      </c>
      <c r="I203" s="5" t="s">
        <v>7</v>
      </c>
      <c r="J203" s="16">
        <v>37</v>
      </c>
      <c r="K203" s="117">
        <f ca="1" t="shared" si="22"/>
        <v>10031</v>
      </c>
      <c r="L203" s="118">
        <v>10094</v>
      </c>
      <c r="M203" s="118" t="str">
        <f t="shared" si="19"/>
        <v>印第安仙人掌</v>
      </c>
      <c r="N203" s="9">
        <f t="shared" si="20"/>
        <v>140005</v>
      </c>
      <c r="O203" s="9">
        <f t="shared" si="21"/>
        <v>6248</v>
      </c>
      <c r="S203" s="17">
        <v>20202</v>
      </c>
      <c r="T203" s="5"/>
      <c r="U203" s="117">
        <f ca="1" t="shared" si="23"/>
        <v>10114</v>
      </c>
      <c r="V203" s="118">
        <v>10071</v>
      </c>
      <c r="W203" s="118" t="str">
        <f t="shared" si="24"/>
        <v>死灰螳螂</v>
      </c>
      <c r="X203" s="16">
        <v>57</v>
      </c>
    </row>
    <row r="204" spans="1:24">
      <c r="A204" s="11">
        <v>10086</v>
      </c>
      <c r="B204" s="11" t="s">
        <v>196</v>
      </c>
      <c r="I204" s="5" t="s">
        <v>7</v>
      </c>
      <c r="J204" s="16">
        <v>37</v>
      </c>
      <c r="K204" s="117">
        <f ca="1" t="shared" si="22"/>
        <v>10081</v>
      </c>
      <c r="L204" s="118">
        <v>10132</v>
      </c>
      <c r="M204" s="118" t="str">
        <f t="shared" si="19"/>
        <v>蜥蝪斗士</v>
      </c>
      <c r="N204" s="9">
        <f t="shared" si="20"/>
        <v>140005</v>
      </c>
      <c r="O204" s="9">
        <f t="shared" si="21"/>
        <v>6248</v>
      </c>
      <c r="S204" s="17">
        <v>20203</v>
      </c>
      <c r="T204" s="5"/>
      <c r="U204" s="117">
        <f ca="1" t="shared" si="23"/>
        <v>10133</v>
      </c>
      <c r="V204" s="118">
        <v>10022</v>
      </c>
      <c r="W204" s="118" t="str">
        <f t="shared" si="24"/>
        <v>地狱猎犬</v>
      </c>
      <c r="X204" s="16">
        <v>57</v>
      </c>
    </row>
    <row r="205" spans="1:24">
      <c r="A205" s="11">
        <v>10087</v>
      </c>
      <c r="B205" s="11" t="s">
        <v>198</v>
      </c>
      <c r="I205" s="5" t="s">
        <v>7</v>
      </c>
      <c r="J205" s="16">
        <v>37</v>
      </c>
      <c r="K205" s="117">
        <f ca="1" t="shared" si="22"/>
        <v>10139</v>
      </c>
      <c r="L205" s="118">
        <v>10150</v>
      </c>
      <c r="M205" s="118" t="str">
        <f t="shared" si="19"/>
        <v>泰坦巨人</v>
      </c>
      <c r="N205" s="9">
        <f t="shared" si="20"/>
        <v>140005</v>
      </c>
      <c r="O205" s="9">
        <f t="shared" si="21"/>
        <v>6248</v>
      </c>
      <c r="S205" s="17">
        <v>20204</v>
      </c>
      <c r="T205" s="5"/>
      <c r="U205" s="117">
        <f ca="1" t="shared" si="23"/>
        <v>10004</v>
      </c>
      <c r="V205" s="118">
        <v>10071</v>
      </c>
      <c r="W205" s="118" t="str">
        <f t="shared" si="24"/>
        <v>死灰螳螂</v>
      </c>
      <c r="X205" s="16">
        <v>57</v>
      </c>
    </row>
    <row r="206" spans="1:24">
      <c r="A206" s="11">
        <v>10088</v>
      </c>
      <c r="B206" s="11" t="s">
        <v>200</v>
      </c>
      <c r="I206" s="5" t="s">
        <v>7</v>
      </c>
      <c r="J206" s="16">
        <v>37</v>
      </c>
      <c r="K206" s="117">
        <f ca="1" t="shared" si="22"/>
        <v>10042</v>
      </c>
      <c r="L206" s="118">
        <v>10033</v>
      </c>
      <c r="M206" s="118" t="str">
        <f t="shared" si="19"/>
        <v>骷髅海盗</v>
      </c>
      <c r="N206" s="9">
        <f t="shared" si="20"/>
        <v>140005</v>
      </c>
      <c r="O206" s="9">
        <f t="shared" si="21"/>
        <v>6248</v>
      </c>
      <c r="S206" s="17">
        <v>20205</v>
      </c>
      <c r="T206" s="5"/>
      <c r="U206" s="117">
        <f ca="1" t="shared" si="23"/>
        <v>10003</v>
      </c>
      <c r="V206" s="118">
        <v>10014</v>
      </c>
      <c r="W206" s="118" t="str">
        <f t="shared" si="24"/>
        <v>大地鼠</v>
      </c>
      <c r="X206" s="16">
        <v>57</v>
      </c>
    </row>
    <row r="207" spans="1:24">
      <c r="A207" s="11">
        <v>10089</v>
      </c>
      <c r="B207" s="11" t="s">
        <v>202</v>
      </c>
      <c r="I207" s="5" t="s">
        <v>7</v>
      </c>
      <c r="J207" s="16">
        <v>37</v>
      </c>
      <c r="K207" s="117">
        <f ca="1" t="shared" si="22"/>
        <v>10047</v>
      </c>
      <c r="L207" s="118">
        <v>10155</v>
      </c>
      <c r="M207" s="118" t="str">
        <f t="shared" si="19"/>
        <v>蜥蜴团</v>
      </c>
      <c r="N207" s="9">
        <f t="shared" si="20"/>
        <v>140005</v>
      </c>
      <c r="O207" s="9">
        <f t="shared" si="21"/>
        <v>6248</v>
      </c>
      <c r="S207" s="17">
        <v>20206</v>
      </c>
      <c r="T207" s="5"/>
      <c r="U207" s="117">
        <f ca="1" t="shared" si="23"/>
        <v>10147</v>
      </c>
      <c r="V207" s="118">
        <v>10058</v>
      </c>
      <c r="W207" s="118" t="str">
        <f t="shared" si="24"/>
        <v>兔耳蝙蝠</v>
      </c>
      <c r="X207" s="16">
        <v>57</v>
      </c>
    </row>
    <row r="208" spans="1:24">
      <c r="A208" s="11">
        <v>10090</v>
      </c>
      <c r="B208" s="11" t="s">
        <v>204</v>
      </c>
      <c r="I208" s="5" t="s">
        <v>7</v>
      </c>
      <c r="J208" s="16">
        <v>37</v>
      </c>
      <c r="K208" s="117">
        <f ca="1" t="shared" si="22"/>
        <v>10147</v>
      </c>
      <c r="L208" s="118">
        <v>10056</v>
      </c>
      <c r="M208" s="118" t="str">
        <f t="shared" si="19"/>
        <v>海蝙蝠</v>
      </c>
      <c r="N208" s="9">
        <f t="shared" si="20"/>
        <v>140005</v>
      </c>
      <c r="O208" s="9">
        <f t="shared" si="21"/>
        <v>6248</v>
      </c>
      <c r="S208" s="17">
        <v>20207</v>
      </c>
      <c r="T208" s="5"/>
      <c r="U208" s="117">
        <f ca="1" t="shared" si="23"/>
        <v>10077</v>
      </c>
      <c r="V208" s="118">
        <v>10126</v>
      </c>
      <c r="W208" s="118" t="str">
        <f t="shared" si="24"/>
        <v>金怪</v>
      </c>
      <c r="X208" s="16">
        <v>57</v>
      </c>
    </row>
    <row r="209" spans="1:24">
      <c r="A209" s="11">
        <v>10091</v>
      </c>
      <c r="B209" s="11" t="s">
        <v>206</v>
      </c>
      <c r="I209" s="5" t="s">
        <v>7</v>
      </c>
      <c r="J209" s="16">
        <v>37</v>
      </c>
      <c r="K209" s="117">
        <f ca="1" t="shared" si="22"/>
        <v>10082</v>
      </c>
      <c r="L209" s="118">
        <v>10111</v>
      </c>
      <c r="M209" s="118" t="str">
        <f t="shared" si="19"/>
        <v>暗影</v>
      </c>
      <c r="N209" s="9">
        <f t="shared" si="20"/>
        <v>140005</v>
      </c>
      <c r="O209" s="9">
        <f t="shared" si="21"/>
        <v>6248</v>
      </c>
      <c r="S209" s="17">
        <v>20208</v>
      </c>
      <c r="T209" s="5"/>
      <c r="U209" s="117">
        <f ca="1" t="shared" si="23"/>
        <v>10013</v>
      </c>
      <c r="V209" s="118">
        <v>10079</v>
      </c>
      <c r="W209" s="118" t="str">
        <f t="shared" si="24"/>
        <v>黄金树精</v>
      </c>
      <c r="X209" s="16">
        <v>57</v>
      </c>
    </row>
    <row r="210" spans="1:24">
      <c r="A210" s="11">
        <v>10092</v>
      </c>
      <c r="B210" s="11" t="s">
        <v>208</v>
      </c>
      <c r="I210" s="5" t="s">
        <v>7</v>
      </c>
      <c r="J210" s="16">
        <v>37</v>
      </c>
      <c r="K210" s="117">
        <f ca="1" t="shared" si="22"/>
        <v>10058</v>
      </c>
      <c r="L210" s="118">
        <v>10092</v>
      </c>
      <c r="M210" s="118" t="str">
        <f t="shared" si="19"/>
        <v>武术仙人掌</v>
      </c>
      <c r="N210" s="9">
        <f t="shared" si="20"/>
        <v>140005</v>
      </c>
      <c r="O210" s="9">
        <f t="shared" si="21"/>
        <v>6248</v>
      </c>
      <c r="S210" s="17">
        <v>20209</v>
      </c>
      <c r="T210" s="5"/>
      <c r="U210" s="117">
        <f ca="1" t="shared" si="23"/>
        <v>10080</v>
      </c>
      <c r="V210" s="118">
        <v>10113</v>
      </c>
      <c r="W210" s="118" t="str">
        <f t="shared" si="24"/>
        <v>血腥之刃</v>
      </c>
      <c r="X210" s="16">
        <v>57</v>
      </c>
    </row>
    <row r="211" spans="1:24">
      <c r="A211" s="11">
        <v>10093</v>
      </c>
      <c r="B211" s="11" t="s">
        <v>210</v>
      </c>
      <c r="I211" s="5" t="s">
        <v>7</v>
      </c>
      <c r="J211" s="16">
        <v>42</v>
      </c>
      <c r="K211" s="117">
        <f ca="1" t="shared" si="22"/>
        <v>10041</v>
      </c>
      <c r="L211" s="118">
        <v>10000</v>
      </c>
      <c r="M211" s="118" t="str">
        <f t="shared" si="19"/>
        <v>海底龟</v>
      </c>
      <c r="N211" s="9">
        <f t="shared" si="20"/>
        <v>140006</v>
      </c>
      <c r="O211" s="9">
        <f t="shared" si="21"/>
        <v>10373</v>
      </c>
      <c r="S211" s="17">
        <v>20210</v>
      </c>
      <c r="T211" s="5"/>
      <c r="U211" s="117">
        <f ca="1" t="shared" si="23"/>
        <v>10098</v>
      </c>
      <c r="V211" s="118">
        <v>10043</v>
      </c>
      <c r="W211" s="118" t="str">
        <f t="shared" si="24"/>
        <v>丘比特</v>
      </c>
      <c r="X211" s="16">
        <v>57</v>
      </c>
    </row>
    <row r="212" spans="1:24">
      <c r="A212" s="11">
        <v>10094</v>
      </c>
      <c r="B212" s="11" t="s">
        <v>212</v>
      </c>
      <c r="I212" s="5" t="s">
        <v>7</v>
      </c>
      <c r="J212" s="16">
        <v>42</v>
      </c>
      <c r="K212" s="117">
        <f ca="1" t="shared" si="22"/>
        <v>10146</v>
      </c>
      <c r="L212" s="118">
        <v>10153</v>
      </c>
      <c r="M212" s="118" t="str">
        <f t="shared" si="19"/>
        <v>山贼</v>
      </c>
      <c r="N212" s="9">
        <f t="shared" si="20"/>
        <v>140006</v>
      </c>
      <c r="O212" s="9">
        <f t="shared" si="21"/>
        <v>10373</v>
      </c>
      <c r="S212" s="17">
        <v>20211</v>
      </c>
      <c r="T212" s="5"/>
      <c r="U212" s="117">
        <f ca="1" t="shared" si="23"/>
        <v>10133</v>
      </c>
      <c r="V212" s="118">
        <v>10001</v>
      </c>
      <c r="W212" s="118" t="str">
        <f t="shared" si="24"/>
        <v>火焰龟</v>
      </c>
      <c r="X212" s="16">
        <v>57</v>
      </c>
    </row>
    <row r="213" spans="1:24">
      <c r="A213" s="11">
        <v>10095</v>
      </c>
      <c r="B213" s="11" t="s">
        <v>214</v>
      </c>
      <c r="I213" s="5" t="s">
        <v>7</v>
      </c>
      <c r="J213" s="16">
        <v>42</v>
      </c>
      <c r="K213" s="117">
        <f ca="1" t="shared" si="22"/>
        <v>10083</v>
      </c>
      <c r="L213" s="118">
        <v>10005</v>
      </c>
      <c r="M213" s="118" t="str">
        <f t="shared" si="19"/>
        <v>罗刹</v>
      </c>
      <c r="N213" s="9">
        <f t="shared" si="20"/>
        <v>140006</v>
      </c>
      <c r="O213" s="9">
        <f t="shared" si="21"/>
        <v>10373</v>
      </c>
      <c r="S213" s="17">
        <v>20212</v>
      </c>
      <c r="T213" s="5"/>
      <c r="U213" s="117">
        <f ca="1" t="shared" si="23"/>
        <v>10150</v>
      </c>
      <c r="V213" s="118">
        <v>10134</v>
      </c>
      <c r="W213" s="118" t="str">
        <f t="shared" si="24"/>
        <v>猎豹蜥蜴</v>
      </c>
      <c r="X213" s="16">
        <v>57</v>
      </c>
    </row>
    <row r="214" spans="1:24">
      <c r="A214" s="11">
        <v>10096</v>
      </c>
      <c r="B214" s="11" t="s">
        <v>216</v>
      </c>
      <c r="I214" s="5" t="s">
        <v>7</v>
      </c>
      <c r="J214" s="16">
        <v>42</v>
      </c>
      <c r="K214" s="117">
        <f ca="1" t="shared" si="22"/>
        <v>10113</v>
      </c>
      <c r="L214" s="118">
        <v>10044</v>
      </c>
      <c r="M214" s="118" t="str">
        <f t="shared" si="19"/>
        <v>石像怪</v>
      </c>
      <c r="N214" s="9">
        <f t="shared" si="20"/>
        <v>140006</v>
      </c>
      <c r="O214" s="9">
        <f t="shared" si="21"/>
        <v>10373</v>
      </c>
      <c r="S214" s="17">
        <v>20213</v>
      </c>
      <c r="T214" s="5"/>
      <c r="U214" s="117">
        <f ca="1" t="shared" si="23"/>
        <v>10067</v>
      </c>
      <c r="V214" s="118">
        <v>10124</v>
      </c>
      <c r="W214" s="118" t="str">
        <f t="shared" si="24"/>
        <v>石怪</v>
      </c>
      <c r="X214" s="16">
        <v>57</v>
      </c>
    </row>
    <row r="215" spans="1:24">
      <c r="A215" s="11">
        <v>10097</v>
      </c>
      <c r="B215" s="11" t="s">
        <v>218</v>
      </c>
      <c r="I215" s="5" t="s">
        <v>7</v>
      </c>
      <c r="J215" s="16">
        <v>42</v>
      </c>
      <c r="K215" s="117">
        <f ca="1" t="shared" si="22"/>
        <v>10116</v>
      </c>
      <c r="L215" s="118">
        <v>10103</v>
      </c>
      <c r="M215" s="118" t="str">
        <f t="shared" si="19"/>
        <v>地精</v>
      </c>
      <c r="N215" s="9">
        <f t="shared" si="20"/>
        <v>140006</v>
      </c>
      <c r="O215" s="9">
        <f t="shared" si="21"/>
        <v>10373</v>
      </c>
      <c r="S215" s="17">
        <v>20214</v>
      </c>
      <c r="T215" s="5"/>
      <c r="U215" s="117">
        <f ca="1" t="shared" si="23"/>
        <v>10076</v>
      </c>
      <c r="V215" s="118">
        <v>10074</v>
      </c>
      <c r="W215" s="118" t="str">
        <f t="shared" si="24"/>
        <v>水蜘蛛</v>
      </c>
      <c r="X215" s="16">
        <v>57</v>
      </c>
    </row>
    <row r="216" spans="1:24">
      <c r="A216" s="11">
        <v>10098</v>
      </c>
      <c r="B216" s="11" t="s">
        <v>220</v>
      </c>
      <c r="I216" s="5" t="s">
        <v>7</v>
      </c>
      <c r="J216" s="16">
        <v>42</v>
      </c>
      <c r="K216" s="117">
        <f ca="1" t="shared" si="22"/>
        <v>10105</v>
      </c>
      <c r="L216" s="118">
        <v>10057</v>
      </c>
      <c r="M216" s="118" t="str">
        <f t="shared" si="19"/>
        <v>胖蝙蝠</v>
      </c>
      <c r="N216" s="9">
        <f t="shared" si="20"/>
        <v>140006</v>
      </c>
      <c r="O216" s="9">
        <f t="shared" si="21"/>
        <v>10373</v>
      </c>
      <c r="S216" s="17">
        <v>20215</v>
      </c>
      <c r="T216" s="5"/>
      <c r="U216" s="117">
        <f ca="1" t="shared" si="23"/>
        <v>10111</v>
      </c>
      <c r="V216" s="118">
        <v>10102</v>
      </c>
      <c r="W216" s="118" t="str">
        <f t="shared" si="24"/>
        <v>水精</v>
      </c>
      <c r="X216" s="16">
        <v>57</v>
      </c>
    </row>
    <row r="217" spans="1:24">
      <c r="A217" s="11">
        <v>10099</v>
      </c>
      <c r="B217" s="11" t="s">
        <v>222</v>
      </c>
      <c r="I217" s="5" t="s">
        <v>7</v>
      </c>
      <c r="J217" s="16">
        <v>42</v>
      </c>
      <c r="K217" s="117">
        <f ca="1" t="shared" si="22"/>
        <v>10048</v>
      </c>
      <c r="L217" s="118">
        <v>10086</v>
      </c>
      <c r="M217" s="118" t="str">
        <f t="shared" si="19"/>
        <v>人魔草</v>
      </c>
      <c r="N217" s="9">
        <f t="shared" si="20"/>
        <v>140006</v>
      </c>
      <c r="O217" s="9">
        <f t="shared" si="21"/>
        <v>10373</v>
      </c>
      <c r="S217" s="17">
        <v>20216</v>
      </c>
      <c r="T217" s="5"/>
      <c r="U217" s="117">
        <f ca="1" t="shared" si="23"/>
        <v>10000</v>
      </c>
      <c r="V217" s="118">
        <v>10122</v>
      </c>
      <c r="W217" s="118" t="str">
        <f t="shared" si="24"/>
        <v>纯白吓人箱</v>
      </c>
      <c r="X217" s="16">
        <v>57</v>
      </c>
    </row>
    <row r="218" spans="1:23">
      <c r="A218" s="11">
        <v>10100</v>
      </c>
      <c r="B218" s="11" t="s">
        <v>224</v>
      </c>
      <c r="I218" s="5" t="s">
        <v>7</v>
      </c>
      <c r="J218" s="16">
        <v>42</v>
      </c>
      <c r="K218" s="117">
        <f ca="1" t="shared" si="22"/>
        <v>10145</v>
      </c>
      <c r="L218" s="118">
        <v>10094</v>
      </c>
      <c r="M218" s="118" t="str">
        <f t="shared" si="19"/>
        <v>印第安仙人掌</v>
      </c>
      <c r="N218" s="9">
        <f t="shared" si="20"/>
        <v>140006</v>
      </c>
      <c r="O218" s="9">
        <f t="shared" si="21"/>
        <v>10373</v>
      </c>
      <c r="U218" s="117"/>
      <c r="V218" s="118"/>
      <c r="W218" s="118"/>
    </row>
    <row r="219" spans="1:23">
      <c r="A219" s="11">
        <v>10101</v>
      </c>
      <c r="B219" s="11" t="s">
        <v>226</v>
      </c>
      <c r="I219" s="5" t="s">
        <v>7</v>
      </c>
      <c r="J219" s="16">
        <v>42</v>
      </c>
      <c r="K219" s="117">
        <f ca="1" t="shared" si="22"/>
        <v>10107</v>
      </c>
      <c r="L219" s="118">
        <v>10132</v>
      </c>
      <c r="M219" s="118" t="str">
        <f t="shared" si="19"/>
        <v>蜥蝪斗士</v>
      </c>
      <c r="N219" s="9">
        <f t="shared" si="20"/>
        <v>140006</v>
      </c>
      <c r="O219" s="9">
        <f t="shared" si="21"/>
        <v>10373</v>
      </c>
      <c r="U219" s="117"/>
      <c r="V219" s="118"/>
      <c r="W219" s="118"/>
    </row>
    <row r="220" spans="1:23">
      <c r="A220" s="11">
        <v>10102</v>
      </c>
      <c r="B220" s="11" t="s">
        <v>228</v>
      </c>
      <c r="I220" s="5" t="s">
        <v>7</v>
      </c>
      <c r="J220" s="16">
        <v>42</v>
      </c>
      <c r="K220" s="117">
        <f ca="1" t="shared" si="22"/>
        <v>10021</v>
      </c>
      <c r="L220" s="118">
        <v>10150</v>
      </c>
      <c r="M220" s="118" t="str">
        <f t="shared" si="19"/>
        <v>泰坦巨人</v>
      </c>
      <c r="N220" s="9">
        <f t="shared" si="20"/>
        <v>140006</v>
      </c>
      <c r="O220" s="9">
        <f t="shared" si="21"/>
        <v>10373</v>
      </c>
      <c r="U220" s="117"/>
      <c r="V220" s="118"/>
      <c r="W220" s="118"/>
    </row>
    <row r="221" spans="1:23">
      <c r="A221" s="11">
        <v>10103</v>
      </c>
      <c r="B221" s="11" t="s">
        <v>230</v>
      </c>
      <c r="I221" s="5" t="s">
        <v>7</v>
      </c>
      <c r="J221" s="16">
        <v>42</v>
      </c>
      <c r="K221" s="117">
        <f ca="1" t="shared" si="22"/>
        <v>10091</v>
      </c>
      <c r="L221" s="118">
        <v>10033</v>
      </c>
      <c r="M221" s="118" t="str">
        <f t="shared" si="19"/>
        <v>骷髅海盗</v>
      </c>
      <c r="N221" s="9">
        <f t="shared" si="20"/>
        <v>140006</v>
      </c>
      <c r="O221" s="9">
        <f t="shared" si="21"/>
        <v>10373</v>
      </c>
      <c r="U221" s="117"/>
      <c r="V221" s="118"/>
      <c r="W221" s="118"/>
    </row>
    <row r="222" spans="1:23">
      <c r="A222" s="11">
        <v>10104</v>
      </c>
      <c r="B222" s="11" t="s">
        <v>232</v>
      </c>
      <c r="I222" s="5" t="s">
        <v>7</v>
      </c>
      <c r="J222" s="16">
        <v>42</v>
      </c>
      <c r="K222" s="117">
        <f ca="1" t="shared" si="22"/>
        <v>10051</v>
      </c>
      <c r="L222" s="118">
        <v>10155</v>
      </c>
      <c r="M222" s="118" t="str">
        <f t="shared" si="19"/>
        <v>蜥蜴团</v>
      </c>
      <c r="N222" s="9">
        <f t="shared" si="20"/>
        <v>140006</v>
      </c>
      <c r="O222" s="9">
        <f t="shared" si="21"/>
        <v>10373</v>
      </c>
      <c r="U222" s="117"/>
      <c r="V222" s="118"/>
      <c r="W222" s="118"/>
    </row>
    <row r="223" spans="1:23">
      <c r="A223" s="11">
        <v>10105</v>
      </c>
      <c r="B223" s="11" t="s">
        <v>234</v>
      </c>
      <c r="I223" s="5" t="s">
        <v>7</v>
      </c>
      <c r="J223" s="16">
        <v>42</v>
      </c>
      <c r="K223" s="117">
        <f ca="1" t="shared" si="22"/>
        <v>10093</v>
      </c>
      <c r="L223" s="118">
        <v>10056</v>
      </c>
      <c r="M223" s="118" t="str">
        <f t="shared" si="19"/>
        <v>海蝙蝠</v>
      </c>
      <c r="N223" s="9">
        <f t="shared" si="20"/>
        <v>140006</v>
      </c>
      <c r="O223" s="9">
        <f t="shared" si="21"/>
        <v>10373</v>
      </c>
      <c r="U223" s="117"/>
      <c r="V223" s="118"/>
      <c r="W223" s="118"/>
    </row>
    <row r="224" spans="1:23">
      <c r="A224" s="11">
        <v>10106</v>
      </c>
      <c r="B224" s="11" t="s">
        <v>236</v>
      </c>
      <c r="I224" s="5" t="s">
        <v>7</v>
      </c>
      <c r="J224" s="16">
        <v>42</v>
      </c>
      <c r="K224" s="117">
        <f ca="1" t="shared" si="22"/>
        <v>10158</v>
      </c>
      <c r="L224" s="118">
        <v>10111</v>
      </c>
      <c r="M224" s="118" t="str">
        <f t="shared" si="19"/>
        <v>暗影</v>
      </c>
      <c r="N224" s="9">
        <f t="shared" si="20"/>
        <v>140006</v>
      </c>
      <c r="O224" s="9">
        <f t="shared" si="21"/>
        <v>10373</v>
      </c>
      <c r="U224" s="117"/>
      <c r="V224" s="118"/>
      <c r="W224" s="118"/>
    </row>
    <row r="225" spans="1:23">
      <c r="A225" s="11">
        <v>10107</v>
      </c>
      <c r="B225" s="11" t="s">
        <v>238</v>
      </c>
      <c r="I225" s="5" t="s">
        <v>7</v>
      </c>
      <c r="J225" s="16">
        <v>42</v>
      </c>
      <c r="K225" s="117">
        <f ca="1" t="shared" si="22"/>
        <v>10128</v>
      </c>
      <c r="L225" s="118">
        <v>10092</v>
      </c>
      <c r="M225" s="118" t="str">
        <f t="shared" si="19"/>
        <v>武术仙人掌</v>
      </c>
      <c r="N225" s="9">
        <f t="shared" si="20"/>
        <v>140006</v>
      </c>
      <c r="O225" s="9">
        <f t="shared" si="21"/>
        <v>10373</v>
      </c>
      <c r="U225" s="117"/>
      <c r="V225" s="118"/>
      <c r="W225" s="118"/>
    </row>
    <row r="226" spans="1:23">
      <c r="A226" s="11">
        <v>10108</v>
      </c>
      <c r="B226" s="11" t="s">
        <v>240</v>
      </c>
      <c r="I226" s="5" t="s">
        <v>7</v>
      </c>
      <c r="J226" s="16">
        <v>47</v>
      </c>
      <c r="K226" s="117">
        <f ca="1" t="shared" si="22"/>
        <v>10031</v>
      </c>
      <c r="L226" s="118">
        <v>10000</v>
      </c>
      <c r="M226" s="118" t="str">
        <f t="shared" si="19"/>
        <v>海底龟</v>
      </c>
      <c r="N226" s="9">
        <f t="shared" si="20"/>
        <v>140007</v>
      </c>
      <c r="O226" s="9">
        <f t="shared" si="21"/>
        <v>16266</v>
      </c>
      <c r="U226" s="117"/>
      <c r="V226" s="118"/>
      <c r="W226" s="118"/>
    </row>
    <row r="227" spans="1:23">
      <c r="A227" s="11">
        <v>10109</v>
      </c>
      <c r="B227" s="11" t="s">
        <v>242</v>
      </c>
      <c r="I227" s="5" t="s">
        <v>7</v>
      </c>
      <c r="J227" s="16">
        <v>47</v>
      </c>
      <c r="K227" s="117">
        <f ca="1" t="shared" si="22"/>
        <v>10023</v>
      </c>
      <c r="L227" s="118">
        <v>10153</v>
      </c>
      <c r="M227" s="118" t="str">
        <f t="shared" si="19"/>
        <v>山贼</v>
      </c>
      <c r="N227" s="9">
        <f t="shared" si="20"/>
        <v>140007</v>
      </c>
      <c r="O227" s="9">
        <f t="shared" si="21"/>
        <v>16266</v>
      </c>
      <c r="U227" s="117"/>
      <c r="V227" s="118"/>
      <c r="W227" s="118"/>
    </row>
    <row r="228" spans="1:23">
      <c r="A228" s="11">
        <v>10110</v>
      </c>
      <c r="B228" s="11" t="s">
        <v>244</v>
      </c>
      <c r="I228" s="5" t="s">
        <v>7</v>
      </c>
      <c r="J228" s="16">
        <v>47</v>
      </c>
      <c r="K228" s="117">
        <f ca="1" t="shared" si="22"/>
        <v>10149</v>
      </c>
      <c r="L228" s="118">
        <v>10005</v>
      </c>
      <c r="M228" s="118" t="str">
        <f t="shared" si="19"/>
        <v>罗刹</v>
      </c>
      <c r="N228" s="9">
        <f t="shared" si="20"/>
        <v>140007</v>
      </c>
      <c r="O228" s="9">
        <f t="shared" si="21"/>
        <v>16266</v>
      </c>
      <c r="U228" s="117"/>
      <c r="V228" s="118"/>
      <c r="W228" s="118"/>
    </row>
    <row r="229" spans="1:23">
      <c r="A229" s="11">
        <v>10111</v>
      </c>
      <c r="B229" s="11" t="s">
        <v>246</v>
      </c>
      <c r="I229" s="5" t="s">
        <v>7</v>
      </c>
      <c r="J229" s="16">
        <v>47</v>
      </c>
      <c r="K229" s="117">
        <f ca="1" t="shared" si="22"/>
        <v>10097</v>
      </c>
      <c r="L229" s="118">
        <v>10044</v>
      </c>
      <c r="M229" s="118" t="str">
        <f t="shared" si="19"/>
        <v>石像怪</v>
      </c>
      <c r="N229" s="9">
        <f t="shared" si="20"/>
        <v>140007</v>
      </c>
      <c r="O229" s="9">
        <f t="shared" si="21"/>
        <v>16266</v>
      </c>
      <c r="U229" s="117"/>
      <c r="V229" s="118"/>
      <c r="W229" s="118"/>
    </row>
    <row r="230" spans="1:23">
      <c r="A230" s="11">
        <v>10112</v>
      </c>
      <c r="B230" s="11" t="s">
        <v>46</v>
      </c>
      <c r="I230" s="5" t="s">
        <v>7</v>
      </c>
      <c r="J230" s="16">
        <v>47</v>
      </c>
      <c r="K230" s="117">
        <f ca="1" t="shared" si="22"/>
        <v>10128</v>
      </c>
      <c r="L230" s="118">
        <v>10103</v>
      </c>
      <c r="M230" s="118" t="str">
        <f t="shared" si="19"/>
        <v>地精</v>
      </c>
      <c r="N230" s="9">
        <f t="shared" si="20"/>
        <v>140007</v>
      </c>
      <c r="O230" s="9">
        <f t="shared" si="21"/>
        <v>16266</v>
      </c>
      <c r="U230" s="117"/>
      <c r="V230" s="118"/>
      <c r="W230" s="118"/>
    </row>
    <row r="231" spans="1:23">
      <c r="A231" s="11">
        <v>10113</v>
      </c>
      <c r="B231" s="11" t="s">
        <v>249</v>
      </c>
      <c r="I231" s="5" t="s">
        <v>7</v>
      </c>
      <c r="J231" s="16">
        <v>47</v>
      </c>
      <c r="K231" s="117">
        <f ca="1" t="shared" si="22"/>
        <v>10086</v>
      </c>
      <c r="L231" s="118">
        <v>10057</v>
      </c>
      <c r="M231" s="118" t="str">
        <f t="shared" si="19"/>
        <v>胖蝙蝠</v>
      </c>
      <c r="N231" s="9">
        <f t="shared" si="20"/>
        <v>140007</v>
      </c>
      <c r="O231" s="9">
        <f t="shared" si="21"/>
        <v>16266</v>
      </c>
      <c r="U231" s="117"/>
      <c r="V231" s="118"/>
      <c r="W231" s="118"/>
    </row>
    <row r="232" spans="1:23">
      <c r="A232" s="11">
        <v>10114</v>
      </c>
      <c r="B232" s="11" t="s">
        <v>251</v>
      </c>
      <c r="I232" s="5" t="s">
        <v>7</v>
      </c>
      <c r="J232" s="16">
        <v>47</v>
      </c>
      <c r="K232" s="117">
        <f ca="1" t="shared" si="22"/>
        <v>10084</v>
      </c>
      <c r="L232" s="118">
        <v>10086</v>
      </c>
      <c r="M232" s="118" t="str">
        <f t="shared" si="19"/>
        <v>人魔草</v>
      </c>
      <c r="N232" s="9">
        <f t="shared" si="20"/>
        <v>140007</v>
      </c>
      <c r="O232" s="9">
        <f t="shared" si="21"/>
        <v>16266</v>
      </c>
      <c r="U232" s="117"/>
      <c r="V232" s="118"/>
      <c r="W232" s="118"/>
    </row>
    <row r="233" spans="1:23">
      <c r="A233" s="11">
        <v>10115</v>
      </c>
      <c r="B233" s="11" t="s">
        <v>253</v>
      </c>
      <c r="I233" s="5" t="s">
        <v>7</v>
      </c>
      <c r="J233" s="16">
        <v>47</v>
      </c>
      <c r="K233" s="117">
        <f ca="1" t="shared" si="22"/>
        <v>10133</v>
      </c>
      <c r="L233" s="118">
        <v>10094</v>
      </c>
      <c r="M233" s="118" t="str">
        <f t="shared" si="19"/>
        <v>印第安仙人掌</v>
      </c>
      <c r="N233" s="9">
        <f t="shared" si="20"/>
        <v>140007</v>
      </c>
      <c r="O233" s="9">
        <f t="shared" si="21"/>
        <v>16266</v>
      </c>
      <c r="U233" s="117"/>
      <c r="V233" s="118"/>
      <c r="W233" s="118"/>
    </row>
    <row r="234" spans="1:23">
      <c r="A234" s="11">
        <v>10116</v>
      </c>
      <c r="B234" s="11" t="s">
        <v>255</v>
      </c>
      <c r="I234" s="5" t="s">
        <v>7</v>
      </c>
      <c r="J234" s="16">
        <v>47</v>
      </c>
      <c r="K234" s="117">
        <f ca="1" t="shared" si="22"/>
        <v>10084</v>
      </c>
      <c r="L234" s="118">
        <v>10132</v>
      </c>
      <c r="M234" s="118" t="str">
        <f t="shared" si="19"/>
        <v>蜥蝪斗士</v>
      </c>
      <c r="N234" s="9">
        <f t="shared" si="20"/>
        <v>140007</v>
      </c>
      <c r="O234" s="9">
        <f t="shared" si="21"/>
        <v>16266</v>
      </c>
      <c r="U234" s="117"/>
      <c r="V234" s="118"/>
      <c r="W234" s="118"/>
    </row>
    <row r="235" spans="1:23">
      <c r="A235" s="11">
        <v>10117</v>
      </c>
      <c r="B235" s="11" t="s">
        <v>256</v>
      </c>
      <c r="I235" s="5" t="s">
        <v>7</v>
      </c>
      <c r="J235" s="16">
        <v>47</v>
      </c>
      <c r="K235" s="117">
        <f ca="1" t="shared" si="22"/>
        <v>10039</v>
      </c>
      <c r="L235" s="118">
        <v>10150</v>
      </c>
      <c r="M235" s="118" t="str">
        <f t="shared" si="19"/>
        <v>泰坦巨人</v>
      </c>
      <c r="N235" s="9">
        <f t="shared" si="20"/>
        <v>140007</v>
      </c>
      <c r="O235" s="9">
        <f t="shared" si="21"/>
        <v>16266</v>
      </c>
      <c r="U235" s="117"/>
      <c r="V235" s="118"/>
      <c r="W235" s="118"/>
    </row>
    <row r="236" spans="1:23">
      <c r="A236" s="11">
        <v>10118</v>
      </c>
      <c r="B236" s="11" t="s">
        <v>257</v>
      </c>
      <c r="I236" s="5" t="s">
        <v>7</v>
      </c>
      <c r="J236" s="16">
        <v>47</v>
      </c>
      <c r="K236" s="117">
        <f ca="1" t="shared" si="22"/>
        <v>10067</v>
      </c>
      <c r="L236" s="118">
        <v>10033</v>
      </c>
      <c r="M236" s="118" t="str">
        <f t="shared" si="19"/>
        <v>骷髅海盗</v>
      </c>
      <c r="N236" s="9">
        <f t="shared" si="20"/>
        <v>140007</v>
      </c>
      <c r="O236" s="9">
        <f t="shared" si="21"/>
        <v>16266</v>
      </c>
      <c r="U236" s="117"/>
      <c r="V236" s="118"/>
      <c r="W236" s="118"/>
    </row>
    <row r="237" spans="1:23">
      <c r="A237" s="11">
        <v>10119</v>
      </c>
      <c r="B237" s="11" t="s">
        <v>258</v>
      </c>
      <c r="I237" s="5" t="s">
        <v>7</v>
      </c>
      <c r="J237" s="16">
        <v>47</v>
      </c>
      <c r="K237" s="117">
        <f ca="1" t="shared" si="22"/>
        <v>10078</v>
      </c>
      <c r="L237" s="118">
        <v>10155</v>
      </c>
      <c r="M237" s="118" t="str">
        <f t="shared" si="19"/>
        <v>蜥蜴团</v>
      </c>
      <c r="N237" s="9">
        <f t="shared" si="20"/>
        <v>140007</v>
      </c>
      <c r="O237" s="9">
        <f t="shared" si="21"/>
        <v>16266</v>
      </c>
      <c r="U237" s="117"/>
      <c r="V237" s="118"/>
      <c r="W237" s="118"/>
    </row>
    <row r="238" spans="1:23">
      <c r="A238" s="11">
        <v>10120</v>
      </c>
      <c r="B238" s="11" t="s">
        <v>259</v>
      </c>
      <c r="I238" s="5" t="s">
        <v>7</v>
      </c>
      <c r="J238" s="16">
        <v>47</v>
      </c>
      <c r="K238" s="117">
        <f ca="1" t="shared" si="22"/>
        <v>10092</v>
      </c>
      <c r="L238" s="118">
        <v>10056</v>
      </c>
      <c r="M238" s="118" t="str">
        <f t="shared" si="19"/>
        <v>海蝙蝠</v>
      </c>
      <c r="N238" s="9">
        <f t="shared" si="20"/>
        <v>140007</v>
      </c>
      <c r="O238" s="9">
        <f t="shared" si="21"/>
        <v>16266</v>
      </c>
      <c r="U238" s="117"/>
      <c r="V238" s="118"/>
      <c r="W238" s="118"/>
    </row>
    <row r="239" spans="1:23">
      <c r="A239" s="11">
        <v>10121</v>
      </c>
      <c r="B239" s="11" t="s">
        <v>260</v>
      </c>
      <c r="I239" s="5" t="s">
        <v>7</v>
      </c>
      <c r="J239" s="16">
        <v>47</v>
      </c>
      <c r="K239" s="117">
        <f ca="1" t="shared" si="22"/>
        <v>10115</v>
      </c>
      <c r="L239" s="118">
        <v>10111</v>
      </c>
      <c r="M239" s="118" t="str">
        <f t="shared" si="19"/>
        <v>暗影</v>
      </c>
      <c r="N239" s="9">
        <f t="shared" si="20"/>
        <v>140007</v>
      </c>
      <c r="O239" s="9">
        <f t="shared" si="21"/>
        <v>16266</v>
      </c>
      <c r="U239" s="117"/>
      <c r="V239" s="118"/>
      <c r="W239" s="118"/>
    </row>
    <row r="240" spans="1:23">
      <c r="A240" s="10">
        <v>10122</v>
      </c>
      <c r="B240" s="10" t="s">
        <v>261</v>
      </c>
      <c r="I240" s="5" t="s">
        <v>7</v>
      </c>
      <c r="J240" s="16">
        <v>47</v>
      </c>
      <c r="K240" s="117">
        <f ca="1" t="shared" si="22"/>
        <v>10049</v>
      </c>
      <c r="L240" s="118">
        <v>10092</v>
      </c>
      <c r="M240" s="118" t="str">
        <f t="shared" si="19"/>
        <v>武术仙人掌</v>
      </c>
      <c r="N240" s="9">
        <f t="shared" si="20"/>
        <v>140007</v>
      </c>
      <c r="O240" s="9">
        <f t="shared" si="21"/>
        <v>16266</v>
      </c>
      <c r="U240" s="117"/>
      <c r="V240" s="118"/>
      <c r="W240" s="118"/>
    </row>
    <row r="241" spans="1:23">
      <c r="A241" s="10">
        <v>10123</v>
      </c>
      <c r="B241" s="10" t="s">
        <v>262</v>
      </c>
      <c r="I241" s="5" t="s">
        <v>7</v>
      </c>
      <c r="J241" s="16">
        <v>52</v>
      </c>
      <c r="K241" s="117">
        <f ca="1" t="shared" si="22"/>
        <v>10010</v>
      </c>
      <c r="L241" s="118">
        <v>10000</v>
      </c>
      <c r="M241" s="118" t="str">
        <f t="shared" si="19"/>
        <v>海底龟</v>
      </c>
      <c r="N241" s="9">
        <f t="shared" si="20"/>
        <v>140008</v>
      </c>
      <c r="O241" s="9">
        <f t="shared" si="21"/>
        <v>24373</v>
      </c>
      <c r="U241" s="117"/>
      <c r="V241" s="118"/>
      <c r="W241" s="118"/>
    </row>
    <row r="242" spans="1:23">
      <c r="A242" s="10">
        <v>10124</v>
      </c>
      <c r="B242" s="10" t="s">
        <v>263</v>
      </c>
      <c r="I242" s="5" t="s">
        <v>7</v>
      </c>
      <c r="J242" s="16">
        <v>52</v>
      </c>
      <c r="K242" s="117">
        <f ca="1" t="shared" si="22"/>
        <v>10088</v>
      </c>
      <c r="L242" s="118">
        <v>10153</v>
      </c>
      <c r="M242" s="118" t="str">
        <f t="shared" si="19"/>
        <v>山贼</v>
      </c>
      <c r="N242" s="9">
        <f t="shared" si="20"/>
        <v>140008</v>
      </c>
      <c r="O242" s="9">
        <f t="shared" si="21"/>
        <v>24373</v>
      </c>
      <c r="U242" s="117"/>
      <c r="V242" s="118"/>
      <c r="W242" s="118"/>
    </row>
    <row r="243" spans="1:23">
      <c r="A243" s="10">
        <v>10125</v>
      </c>
      <c r="B243" s="10" t="s">
        <v>264</v>
      </c>
      <c r="I243" s="5" t="s">
        <v>7</v>
      </c>
      <c r="J243" s="16">
        <v>52</v>
      </c>
      <c r="K243" s="117">
        <f ca="1" t="shared" si="22"/>
        <v>10129</v>
      </c>
      <c r="L243" s="118">
        <v>10005</v>
      </c>
      <c r="M243" s="118" t="str">
        <f t="shared" si="19"/>
        <v>罗刹</v>
      </c>
      <c r="N243" s="9">
        <f t="shared" si="20"/>
        <v>140008</v>
      </c>
      <c r="O243" s="9">
        <f t="shared" si="21"/>
        <v>24373</v>
      </c>
      <c r="U243" s="117"/>
      <c r="V243" s="118"/>
      <c r="W243" s="118"/>
    </row>
    <row r="244" spans="1:23">
      <c r="A244" s="10">
        <v>10126</v>
      </c>
      <c r="B244" s="10" t="s">
        <v>265</v>
      </c>
      <c r="I244" s="5" t="s">
        <v>7</v>
      </c>
      <c r="J244" s="16">
        <v>52</v>
      </c>
      <c r="K244" s="117">
        <f ca="1" t="shared" si="22"/>
        <v>10030</v>
      </c>
      <c r="L244" s="118">
        <v>10044</v>
      </c>
      <c r="M244" s="118" t="str">
        <f t="shared" si="19"/>
        <v>石像怪</v>
      </c>
      <c r="N244" s="9">
        <f t="shared" si="20"/>
        <v>140008</v>
      </c>
      <c r="O244" s="9">
        <f t="shared" si="21"/>
        <v>24373</v>
      </c>
      <c r="U244" s="117"/>
      <c r="V244" s="118"/>
      <c r="W244" s="118"/>
    </row>
    <row r="245" spans="1:23">
      <c r="A245" s="10">
        <v>10127</v>
      </c>
      <c r="B245" s="34" t="s">
        <v>266</v>
      </c>
      <c r="I245" s="5" t="s">
        <v>7</v>
      </c>
      <c r="J245" s="16">
        <v>52</v>
      </c>
      <c r="K245" s="117">
        <f ca="1" t="shared" si="22"/>
        <v>10143</v>
      </c>
      <c r="L245" s="118">
        <v>10103</v>
      </c>
      <c r="M245" s="118" t="str">
        <f t="shared" si="19"/>
        <v>地精</v>
      </c>
      <c r="N245" s="9">
        <f t="shared" si="20"/>
        <v>140008</v>
      </c>
      <c r="O245" s="9">
        <f t="shared" si="21"/>
        <v>24373</v>
      </c>
      <c r="U245" s="117"/>
      <c r="V245" s="118"/>
      <c r="W245" s="118"/>
    </row>
    <row r="246" ht="17.25" spans="1:23">
      <c r="A246" s="10">
        <v>10128</v>
      </c>
      <c r="B246" s="35" t="s">
        <v>267</v>
      </c>
      <c r="I246" s="5" t="s">
        <v>7</v>
      </c>
      <c r="J246" s="16">
        <v>52</v>
      </c>
      <c r="K246" s="117">
        <f ca="1" t="shared" si="22"/>
        <v>10140</v>
      </c>
      <c r="L246" s="118">
        <v>10057</v>
      </c>
      <c r="M246" s="118" t="str">
        <f t="shared" si="19"/>
        <v>胖蝙蝠</v>
      </c>
      <c r="N246" s="9">
        <f t="shared" si="20"/>
        <v>140008</v>
      </c>
      <c r="O246" s="9">
        <f t="shared" si="21"/>
        <v>24373</v>
      </c>
      <c r="U246" s="117"/>
      <c r="V246" s="118"/>
      <c r="W246" s="118"/>
    </row>
    <row r="247" ht="17.25" spans="1:23">
      <c r="A247" s="10">
        <v>10129</v>
      </c>
      <c r="B247" s="35" t="s">
        <v>56</v>
      </c>
      <c r="I247" s="5" t="s">
        <v>7</v>
      </c>
      <c r="J247" s="16">
        <v>52</v>
      </c>
      <c r="K247" s="117">
        <f ca="1" t="shared" si="22"/>
        <v>10153</v>
      </c>
      <c r="L247" s="118">
        <v>10086</v>
      </c>
      <c r="M247" s="118" t="str">
        <f t="shared" si="19"/>
        <v>人魔草</v>
      </c>
      <c r="N247" s="9">
        <f t="shared" si="20"/>
        <v>140008</v>
      </c>
      <c r="O247" s="9">
        <f t="shared" si="21"/>
        <v>24373</v>
      </c>
      <c r="U247" s="117"/>
      <c r="V247" s="118"/>
      <c r="W247" s="118"/>
    </row>
    <row r="248" ht="17.25" spans="1:23">
      <c r="A248" s="10">
        <v>10130</v>
      </c>
      <c r="B248" s="35" t="s">
        <v>268</v>
      </c>
      <c r="I248" s="5" t="s">
        <v>7</v>
      </c>
      <c r="J248" s="16">
        <v>52</v>
      </c>
      <c r="K248" s="117">
        <f ca="1" t="shared" si="22"/>
        <v>10084</v>
      </c>
      <c r="L248" s="118">
        <v>10094</v>
      </c>
      <c r="M248" s="118" t="str">
        <f t="shared" si="19"/>
        <v>印第安仙人掌</v>
      </c>
      <c r="N248" s="9">
        <f t="shared" si="20"/>
        <v>140008</v>
      </c>
      <c r="O248" s="9">
        <f t="shared" si="21"/>
        <v>24373</v>
      </c>
      <c r="U248" s="117"/>
      <c r="V248" s="118"/>
      <c r="W248" s="118"/>
    </row>
    <row r="249" ht="17.25" spans="1:23">
      <c r="A249" s="10">
        <v>10131</v>
      </c>
      <c r="B249" s="35" t="s">
        <v>269</v>
      </c>
      <c r="I249" s="5" t="s">
        <v>7</v>
      </c>
      <c r="J249" s="16">
        <v>52</v>
      </c>
      <c r="K249" s="117">
        <f ca="1" t="shared" si="22"/>
        <v>10032</v>
      </c>
      <c r="L249" s="118">
        <v>10132</v>
      </c>
      <c r="M249" s="118" t="str">
        <f t="shared" si="19"/>
        <v>蜥蝪斗士</v>
      </c>
      <c r="N249" s="9">
        <f t="shared" si="20"/>
        <v>140008</v>
      </c>
      <c r="O249" s="9">
        <f t="shared" si="21"/>
        <v>24373</v>
      </c>
      <c r="U249" s="117"/>
      <c r="V249" s="118"/>
      <c r="W249" s="118"/>
    </row>
    <row r="250" ht="17.25" spans="1:23">
      <c r="A250" s="10">
        <v>10132</v>
      </c>
      <c r="B250" s="35" t="s">
        <v>270</v>
      </c>
      <c r="I250" s="5" t="s">
        <v>7</v>
      </c>
      <c r="J250" s="16">
        <v>52</v>
      </c>
      <c r="K250" s="117">
        <f ca="1" t="shared" si="22"/>
        <v>10022</v>
      </c>
      <c r="L250" s="118">
        <v>10150</v>
      </c>
      <c r="M250" s="118" t="str">
        <f t="shared" si="19"/>
        <v>泰坦巨人</v>
      </c>
      <c r="N250" s="9">
        <f t="shared" si="20"/>
        <v>140008</v>
      </c>
      <c r="O250" s="9">
        <f t="shared" si="21"/>
        <v>24373</v>
      </c>
      <c r="U250" s="117"/>
      <c r="V250" s="118"/>
      <c r="W250" s="118"/>
    </row>
    <row r="251" ht="17.25" spans="1:23">
      <c r="A251" s="10">
        <v>10133</v>
      </c>
      <c r="B251" s="35" t="s">
        <v>271</v>
      </c>
      <c r="I251" s="5" t="s">
        <v>7</v>
      </c>
      <c r="J251" s="16">
        <v>52</v>
      </c>
      <c r="K251" s="117">
        <f ca="1" t="shared" si="22"/>
        <v>10028</v>
      </c>
      <c r="L251" s="118">
        <v>10033</v>
      </c>
      <c r="M251" s="118" t="str">
        <f t="shared" si="19"/>
        <v>骷髅海盗</v>
      </c>
      <c r="N251" s="9">
        <f t="shared" si="20"/>
        <v>140008</v>
      </c>
      <c r="O251" s="9">
        <f t="shared" si="21"/>
        <v>24373</v>
      </c>
      <c r="U251" s="117"/>
      <c r="V251" s="118"/>
      <c r="W251" s="118"/>
    </row>
    <row r="252" ht="17.25" spans="1:23">
      <c r="A252" s="10">
        <v>10134</v>
      </c>
      <c r="B252" s="35" t="s">
        <v>272</v>
      </c>
      <c r="I252" s="5" t="s">
        <v>7</v>
      </c>
      <c r="J252" s="16">
        <v>52</v>
      </c>
      <c r="K252" s="117">
        <f ca="1" t="shared" si="22"/>
        <v>10074</v>
      </c>
      <c r="L252" s="118">
        <v>10155</v>
      </c>
      <c r="M252" s="118" t="str">
        <f t="shared" si="19"/>
        <v>蜥蜴团</v>
      </c>
      <c r="N252" s="9">
        <f t="shared" si="20"/>
        <v>140008</v>
      </c>
      <c r="O252" s="9">
        <f t="shared" si="21"/>
        <v>24373</v>
      </c>
      <c r="U252" s="117"/>
      <c r="V252" s="118"/>
      <c r="W252" s="118"/>
    </row>
    <row r="253" ht="17.25" spans="1:23">
      <c r="A253" s="10">
        <v>10135</v>
      </c>
      <c r="B253" s="35" t="s">
        <v>273</v>
      </c>
      <c r="I253" s="5" t="s">
        <v>7</v>
      </c>
      <c r="J253" s="16">
        <v>52</v>
      </c>
      <c r="K253" s="117">
        <f ca="1" t="shared" si="22"/>
        <v>10129</v>
      </c>
      <c r="L253" s="118">
        <v>10056</v>
      </c>
      <c r="M253" s="118" t="str">
        <f t="shared" si="19"/>
        <v>海蝙蝠</v>
      </c>
      <c r="N253" s="9">
        <f t="shared" si="20"/>
        <v>140008</v>
      </c>
      <c r="O253" s="9">
        <f t="shared" si="21"/>
        <v>24373</v>
      </c>
      <c r="U253" s="117"/>
      <c r="V253" s="118"/>
      <c r="W253" s="118"/>
    </row>
    <row r="254" ht="17.25" spans="1:23">
      <c r="A254" s="10">
        <v>10136</v>
      </c>
      <c r="B254" s="35" t="s">
        <v>274</v>
      </c>
      <c r="I254" s="5" t="s">
        <v>7</v>
      </c>
      <c r="J254" s="16">
        <v>52</v>
      </c>
      <c r="K254" s="117">
        <f ca="1" t="shared" si="22"/>
        <v>10147</v>
      </c>
      <c r="L254" s="118">
        <v>10111</v>
      </c>
      <c r="M254" s="118" t="str">
        <f t="shared" si="19"/>
        <v>暗影</v>
      </c>
      <c r="N254" s="9">
        <f t="shared" si="20"/>
        <v>140008</v>
      </c>
      <c r="O254" s="9">
        <f t="shared" si="21"/>
        <v>24373</v>
      </c>
      <c r="U254" s="117"/>
      <c r="V254" s="118"/>
      <c r="W254" s="118"/>
    </row>
    <row r="255" ht="17.25" spans="1:23">
      <c r="A255" s="10">
        <v>10137</v>
      </c>
      <c r="B255" s="35" t="s">
        <v>275</v>
      </c>
      <c r="I255" s="5" t="s">
        <v>7</v>
      </c>
      <c r="J255" s="16">
        <v>52</v>
      </c>
      <c r="K255" s="117">
        <f ca="1" t="shared" si="22"/>
        <v>10093</v>
      </c>
      <c r="L255" s="118">
        <v>10092</v>
      </c>
      <c r="M255" s="118" t="str">
        <f t="shared" si="19"/>
        <v>武术仙人掌</v>
      </c>
      <c r="N255" s="9">
        <f t="shared" si="20"/>
        <v>140008</v>
      </c>
      <c r="O255" s="9">
        <f t="shared" si="21"/>
        <v>24373</v>
      </c>
      <c r="U255" s="117"/>
      <c r="V255" s="118"/>
      <c r="W255" s="118"/>
    </row>
    <row r="256" ht="17.25" spans="1:23">
      <c r="A256" s="10">
        <v>10138</v>
      </c>
      <c r="B256" s="35" t="s">
        <v>276</v>
      </c>
      <c r="I256" s="5" t="s">
        <v>7</v>
      </c>
      <c r="J256" s="16">
        <v>57</v>
      </c>
      <c r="K256" s="117">
        <f ca="1" t="shared" si="22"/>
        <v>10134</v>
      </c>
      <c r="L256" s="118">
        <v>10000</v>
      </c>
      <c r="M256" s="118" t="str">
        <f t="shared" si="19"/>
        <v>海底龟</v>
      </c>
      <c r="N256" s="9">
        <f t="shared" si="20"/>
        <v>140009</v>
      </c>
      <c r="O256" s="9">
        <f t="shared" si="21"/>
        <v>35187</v>
      </c>
      <c r="U256" s="117"/>
      <c r="V256" s="118"/>
      <c r="W256" s="118"/>
    </row>
    <row r="257" ht="17.25" spans="1:23">
      <c r="A257" s="10">
        <v>10139</v>
      </c>
      <c r="B257" s="35" t="s">
        <v>277</v>
      </c>
      <c r="I257" s="5" t="s">
        <v>7</v>
      </c>
      <c r="J257" s="16">
        <v>57</v>
      </c>
      <c r="K257" s="117">
        <f ca="1" t="shared" si="22"/>
        <v>10100</v>
      </c>
      <c r="L257" s="118">
        <v>10153</v>
      </c>
      <c r="M257" s="118" t="str">
        <f t="shared" ref="M257:M320" si="25">VLOOKUP(L257,P:Q,2,FALSE)</f>
        <v>山贼</v>
      </c>
      <c r="N257" s="9">
        <f t="shared" ref="N257:N320" si="26">VLOOKUP(J257,Y:Z,2,FALSE)</f>
        <v>140009</v>
      </c>
      <c r="O257" s="9">
        <f t="shared" ref="O257:O320" si="27">ROUNDUP(J257^4/300,0)</f>
        <v>35187</v>
      </c>
      <c r="U257" s="117"/>
      <c r="V257" s="118"/>
      <c r="W257" s="118"/>
    </row>
    <row r="258" ht="17.25" spans="1:23">
      <c r="A258" s="10">
        <v>10140</v>
      </c>
      <c r="B258" s="35" t="s">
        <v>278</v>
      </c>
      <c r="I258" s="5" t="s">
        <v>7</v>
      </c>
      <c r="J258" s="16">
        <v>57</v>
      </c>
      <c r="K258" s="117">
        <f ca="1" t="shared" ref="K258:K321" si="28">INDIRECT("p"&amp;RANDBETWEEN(1,160))</f>
        <v>10086</v>
      </c>
      <c r="L258" s="118">
        <v>10005</v>
      </c>
      <c r="M258" s="118" t="str">
        <f t="shared" si="25"/>
        <v>罗刹</v>
      </c>
      <c r="N258" s="9">
        <f t="shared" si="26"/>
        <v>140009</v>
      </c>
      <c r="O258" s="9">
        <f t="shared" si="27"/>
        <v>35187</v>
      </c>
      <c r="U258" s="117"/>
      <c r="V258" s="118"/>
      <c r="W258" s="118"/>
    </row>
    <row r="259" ht="17.25" spans="1:23">
      <c r="A259" s="10">
        <v>10141</v>
      </c>
      <c r="B259" s="35" t="s">
        <v>279</v>
      </c>
      <c r="I259" s="5" t="s">
        <v>7</v>
      </c>
      <c r="J259" s="16">
        <v>57</v>
      </c>
      <c r="K259" s="117">
        <f ca="1" t="shared" si="28"/>
        <v>10117</v>
      </c>
      <c r="L259" s="118">
        <v>10044</v>
      </c>
      <c r="M259" s="118" t="str">
        <f t="shared" si="25"/>
        <v>石像怪</v>
      </c>
      <c r="N259" s="9">
        <f t="shared" si="26"/>
        <v>140009</v>
      </c>
      <c r="O259" s="9">
        <f t="shared" si="27"/>
        <v>35187</v>
      </c>
      <c r="U259" s="117"/>
      <c r="V259" s="118"/>
      <c r="W259" s="118"/>
    </row>
    <row r="260" ht="17.25" spans="1:23">
      <c r="A260" s="10">
        <v>10142</v>
      </c>
      <c r="B260" s="35" t="s">
        <v>280</v>
      </c>
      <c r="I260" s="5" t="s">
        <v>7</v>
      </c>
      <c r="J260" s="16">
        <v>57</v>
      </c>
      <c r="K260" s="117">
        <f ca="1" t="shared" si="28"/>
        <v>10006</v>
      </c>
      <c r="L260" s="118">
        <v>10103</v>
      </c>
      <c r="M260" s="118" t="str">
        <f t="shared" si="25"/>
        <v>地精</v>
      </c>
      <c r="N260" s="9">
        <f t="shared" si="26"/>
        <v>140009</v>
      </c>
      <c r="O260" s="9">
        <f t="shared" si="27"/>
        <v>35187</v>
      </c>
      <c r="U260" s="117"/>
      <c r="V260" s="118"/>
      <c r="W260" s="118"/>
    </row>
    <row r="261" ht="17.25" spans="1:23">
      <c r="A261" s="10">
        <v>10143</v>
      </c>
      <c r="B261" s="35" t="s">
        <v>281</v>
      </c>
      <c r="I261" s="5" t="s">
        <v>7</v>
      </c>
      <c r="J261" s="16">
        <v>57</v>
      </c>
      <c r="K261" s="117">
        <f ca="1" t="shared" si="28"/>
        <v>10138</v>
      </c>
      <c r="L261" s="118">
        <v>10057</v>
      </c>
      <c r="M261" s="118" t="str">
        <f t="shared" si="25"/>
        <v>胖蝙蝠</v>
      </c>
      <c r="N261" s="9">
        <f t="shared" si="26"/>
        <v>140009</v>
      </c>
      <c r="O261" s="9">
        <f t="shared" si="27"/>
        <v>35187</v>
      </c>
      <c r="U261" s="117"/>
      <c r="V261" s="118"/>
      <c r="W261" s="118"/>
    </row>
    <row r="262" ht="17.25" spans="1:23">
      <c r="A262" s="10">
        <v>10144</v>
      </c>
      <c r="B262" s="35" t="s">
        <v>27</v>
      </c>
      <c r="I262" s="5" t="s">
        <v>7</v>
      </c>
      <c r="J262" s="16">
        <v>57</v>
      </c>
      <c r="K262" s="117">
        <f ca="1" t="shared" si="28"/>
        <v>10027</v>
      </c>
      <c r="L262" s="118">
        <v>10086</v>
      </c>
      <c r="M262" s="118" t="str">
        <f t="shared" si="25"/>
        <v>人魔草</v>
      </c>
      <c r="N262" s="9">
        <f t="shared" si="26"/>
        <v>140009</v>
      </c>
      <c r="O262" s="9">
        <f t="shared" si="27"/>
        <v>35187</v>
      </c>
      <c r="U262" s="117"/>
      <c r="V262" s="118"/>
      <c r="W262" s="118"/>
    </row>
    <row r="263" ht="17.25" spans="1:23">
      <c r="A263" s="10">
        <v>10145</v>
      </c>
      <c r="B263" s="35" t="s">
        <v>282</v>
      </c>
      <c r="I263" s="5" t="s">
        <v>7</v>
      </c>
      <c r="J263" s="16">
        <v>57</v>
      </c>
      <c r="K263" s="117">
        <f ca="1" t="shared" si="28"/>
        <v>10083</v>
      </c>
      <c r="L263" s="118">
        <v>10094</v>
      </c>
      <c r="M263" s="118" t="str">
        <f t="shared" si="25"/>
        <v>印第安仙人掌</v>
      </c>
      <c r="N263" s="9">
        <f t="shared" si="26"/>
        <v>140009</v>
      </c>
      <c r="O263" s="9">
        <f t="shared" si="27"/>
        <v>35187</v>
      </c>
      <c r="U263" s="117"/>
      <c r="V263" s="118"/>
      <c r="W263" s="118"/>
    </row>
    <row r="264" ht="17.25" spans="1:23">
      <c r="A264" s="10">
        <v>10146</v>
      </c>
      <c r="B264" s="35" t="s">
        <v>283</v>
      </c>
      <c r="I264" s="5" t="s">
        <v>7</v>
      </c>
      <c r="J264" s="16">
        <v>57</v>
      </c>
      <c r="K264" s="117">
        <f ca="1" t="shared" si="28"/>
        <v>10141</v>
      </c>
      <c r="L264" s="118">
        <v>10132</v>
      </c>
      <c r="M264" s="118" t="str">
        <f t="shared" si="25"/>
        <v>蜥蝪斗士</v>
      </c>
      <c r="N264" s="9">
        <f t="shared" si="26"/>
        <v>140009</v>
      </c>
      <c r="O264" s="9">
        <f t="shared" si="27"/>
        <v>35187</v>
      </c>
      <c r="U264" s="117"/>
      <c r="V264" s="118"/>
      <c r="W264" s="118"/>
    </row>
    <row r="265" spans="1:23">
      <c r="A265" s="6">
        <v>10147</v>
      </c>
      <c r="B265" s="6" t="s">
        <v>284</v>
      </c>
      <c r="I265" s="5" t="s">
        <v>7</v>
      </c>
      <c r="J265" s="16">
        <v>57</v>
      </c>
      <c r="K265" s="117">
        <f ca="1" t="shared" si="28"/>
        <v>10094</v>
      </c>
      <c r="L265" s="118">
        <v>10150</v>
      </c>
      <c r="M265" s="118" t="str">
        <f t="shared" si="25"/>
        <v>泰坦巨人</v>
      </c>
      <c r="N265" s="9">
        <f t="shared" si="26"/>
        <v>140009</v>
      </c>
      <c r="O265" s="9">
        <f t="shared" si="27"/>
        <v>35187</v>
      </c>
      <c r="U265" s="117"/>
      <c r="V265" s="118"/>
      <c r="W265" s="118"/>
    </row>
    <row r="266" spans="1:23">
      <c r="A266" s="6">
        <v>10148</v>
      </c>
      <c r="B266" s="6" t="s">
        <v>285</v>
      </c>
      <c r="I266" s="5" t="s">
        <v>7</v>
      </c>
      <c r="J266" s="16">
        <v>57</v>
      </c>
      <c r="K266" s="117">
        <f ca="1" t="shared" si="28"/>
        <v>10053</v>
      </c>
      <c r="L266" s="118">
        <v>10033</v>
      </c>
      <c r="M266" s="118" t="str">
        <f t="shared" si="25"/>
        <v>骷髅海盗</v>
      </c>
      <c r="N266" s="9">
        <f t="shared" si="26"/>
        <v>140009</v>
      </c>
      <c r="O266" s="9">
        <f t="shared" si="27"/>
        <v>35187</v>
      </c>
      <c r="U266" s="117"/>
      <c r="V266" s="118"/>
      <c r="W266" s="118"/>
    </row>
    <row r="267" spans="1:23">
      <c r="A267" s="6">
        <v>10149</v>
      </c>
      <c r="B267" s="6" t="s">
        <v>286</v>
      </c>
      <c r="I267" s="5" t="s">
        <v>7</v>
      </c>
      <c r="J267" s="16">
        <v>57</v>
      </c>
      <c r="K267" s="117">
        <f ca="1" t="shared" si="28"/>
        <v>10014</v>
      </c>
      <c r="L267" s="118">
        <v>10155</v>
      </c>
      <c r="M267" s="118" t="str">
        <f t="shared" si="25"/>
        <v>蜥蜴团</v>
      </c>
      <c r="N267" s="9">
        <f t="shared" si="26"/>
        <v>140009</v>
      </c>
      <c r="O267" s="9">
        <f t="shared" si="27"/>
        <v>35187</v>
      </c>
      <c r="U267" s="117"/>
      <c r="V267" s="118"/>
      <c r="W267" s="118"/>
    </row>
    <row r="268" spans="1:23">
      <c r="A268" s="6">
        <v>10150</v>
      </c>
      <c r="B268" s="6" t="s">
        <v>287</v>
      </c>
      <c r="I268" s="5" t="s">
        <v>7</v>
      </c>
      <c r="J268" s="16">
        <v>57</v>
      </c>
      <c r="K268" s="117">
        <f ca="1" t="shared" si="28"/>
        <v>10012</v>
      </c>
      <c r="L268" s="118">
        <v>10056</v>
      </c>
      <c r="M268" s="118" t="str">
        <f t="shared" si="25"/>
        <v>海蝙蝠</v>
      </c>
      <c r="N268" s="9">
        <f t="shared" si="26"/>
        <v>140009</v>
      </c>
      <c r="O268" s="9">
        <f t="shared" si="27"/>
        <v>35187</v>
      </c>
      <c r="U268" s="117"/>
      <c r="V268" s="118"/>
      <c r="W268" s="118"/>
    </row>
    <row r="269" spans="1:23">
      <c r="A269" s="6">
        <v>10151</v>
      </c>
      <c r="B269" s="6" t="s">
        <v>288</v>
      </c>
      <c r="I269" s="5" t="s">
        <v>7</v>
      </c>
      <c r="J269" s="16">
        <v>57</v>
      </c>
      <c r="K269" s="117">
        <f ca="1" t="shared" si="28"/>
        <v>10011</v>
      </c>
      <c r="L269" s="118">
        <v>10111</v>
      </c>
      <c r="M269" s="118" t="str">
        <f t="shared" si="25"/>
        <v>暗影</v>
      </c>
      <c r="N269" s="9">
        <f t="shared" si="26"/>
        <v>140009</v>
      </c>
      <c r="O269" s="9">
        <f t="shared" si="27"/>
        <v>35187</v>
      </c>
      <c r="U269" s="117"/>
      <c r="V269" s="118"/>
      <c r="W269" s="118"/>
    </row>
    <row r="270" spans="1:23">
      <c r="A270" s="6">
        <v>10152</v>
      </c>
      <c r="B270" s="6" t="s">
        <v>289</v>
      </c>
      <c r="I270" s="5" t="s">
        <v>7</v>
      </c>
      <c r="J270" s="16">
        <v>57</v>
      </c>
      <c r="K270" s="117">
        <f ca="1" t="shared" si="28"/>
        <v>10037</v>
      </c>
      <c r="L270" s="118">
        <v>10092</v>
      </c>
      <c r="M270" s="118" t="str">
        <f t="shared" si="25"/>
        <v>武术仙人掌</v>
      </c>
      <c r="N270" s="9">
        <f t="shared" si="26"/>
        <v>140009</v>
      </c>
      <c r="O270" s="9">
        <f t="shared" si="27"/>
        <v>35187</v>
      </c>
      <c r="U270" s="117"/>
      <c r="V270" s="118"/>
      <c r="W270" s="118"/>
    </row>
    <row r="271" spans="1:23">
      <c r="A271" s="6">
        <v>10153</v>
      </c>
      <c r="B271" s="6" t="s">
        <v>290</v>
      </c>
      <c r="I271" s="5" t="s">
        <v>8</v>
      </c>
      <c r="J271" s="16">
        <v>17</v>
      </c>
      <c r="K271" s="117">
        <f ca="1" t="shared" si="28"/>
        <v>10011</v>
      </c>
      <c r="L271" s="118">
        <v>10063</v>
      </c>
      <c r="M271" s="118" t="str">
        <f t="shared" si="25"/>
        <v>杀人蜂</v>
      </c>
      <c r="N271" s="9">
        <f t="shared" si="26"/>
        <v>140001</v>
      </c>
      <c r="O271" s="9">
        <f t="shared" si="27"/>
        <v>279</v>
      </c>
      <c r="U271" s="117"/>
      <c r="V271" s="118"/>
      <c r="W271" s="118"/>
    </row>
    <row r="272" spans="1:23">
      <c r="A272" s="6">
        <v>10154</v>
      </c>
      <c r="B272" s="6" t="s">
        <v>291</v>
      </c>
      <c r="I272" s="5" t="s">
        <v>8</v>
      </c>
      <c r="J272" s="16">
        <v>17</v>
      </c>
      <c r="K272" s="117">
        <f ca="1" t="shared" si="28"/>
        <v>10112</v>
      </c>
      <c r="L272" s="118">
        <v>10153</v>
      </c>
      <c r="M272" s="118" t="str">
        <f t="shared" si="25"/>
        <v>山贼</v>
      </c>
      <c r="N272" s="9">
        <f t="shared" si="26"/>
        <v>140001</v>
      </c>
      <c r="O272" s="9">
        <f t="shared" si="27"/>
        <v>279</v>
      </c>
      <c r="U272" s="117"/>
      <c r="V272" s="118"/>
      <c r="W272" s="118"/>
    </row>
    <row r="273" spans="1:23">
      <c r="A273" s="6">
        <v>10155</v>
      </c>
      <c r="B273" s="6" t="s">
        <v>292</v>
      </c>
      <c r="I273" s="5" t="s">
        <v>8</v>
      </c>
      <c r="J273" s="16">
        <v>17</v>
      </c>
      <c r="K273" s="117">
        <f ca="1" t="shared" si="28"/>
        <v>10001</v>
      </c>
      <c r="L273" s="118">
        <v>10129</v>
      </c>
      <c r="M273" s="118" t="str">
        <f t="shared" si="25"/>
        <v>铁剪螃蟹</v>
      </c>
      <c r="N273" s="9">
        <f t="shared" si="26"/>
        <v>140001</v>
      </c>
      <c r="O273" s="9">
        <f t="shared" si="27"/>
        <v>279</v>
      </c>
      <c r="U273" s="117"/>
      <c r="V273" s="118"/>
      <c r="W273" s="118"/>
    </row>
    <row r="274" spans="1:23">
      <c r="A274" s="6">
        <v>10156</v>
      </c>
      <c r="B274" s="6" t="s">
        <v>293</v>
      </c>
      <c r="I274" s="5" t="s">
        <v>8</v>
      </c>
      <c r="J274" s="16">
        <v>17</v>
      </c>
      <c r="K274" s="117">
        <f ca="1" t="shared" si="28"/>
        <v>10104</v>
      </c>
      <c r="L274" s="118">
        <v>10131</v>
      </c>
      <c r="M274" s="118" t="str">
        <f t="shared" si="25"/>
        <v>蜥蝪战士</v>
      </c>
      <c r="N274" s="9">
        <f t="shared" si="26"/>
        <v>140001</v>
      </c>
      <c r="O274" s="9">
        <f t="shared" si="27"/>
        <v>279</v>
      </c>
      <c r="U274" s="117"/>
      <c r="V274" s="118"/>
      <c r="W274" s="118"/>
    </row>
    <row r="275" spans="1:23">
      <c r="A275" s="6">
        <v>10157</v>
      </c>
      <c r="B275" s="6" t="s">
        <v>294</v>
      </c>
      <c r="I275" s="5" t="s">
        <v>8</v>
      </c>
      <c r="J275" s="16">
        <v>17</v>
      </c>
      <c r="K275" s="117">
        <f ca="1" t="shared" si="28"/>
        <v>10113</v>
      </c>
      <c r="L275" s="118">
        <v>10037</v>
      </c>
      <c r="M275" s="118" t="str">
        <f t="shared" si="25"/>
        <v>死灵</v>
      </c>
      <c r="N275" s="9">
        <f t="shared" si="26"/>
        <v>140001</v>
      </c>
      <c r="O275" s="9">
        <f t="shared" si="27"/>
        <v>279</v>
      </c>
      <c r="U275" s="117"/>
      <c r="V275" s="118"/>
      <c r="W275" s="118"/>
    </row>
    <row r="276" spans="1:23">
      <c r="A276" s="6">
        <v>10158</v>
      </c>
      <c r="B276" s="6" t="s">
        <v>295</v>
      </c>
      <c r="I276" s="5" t="s">
        <v>8</v>
      </c>
      <c r="J276" s="16">
        <v>17</v>
      </c>
      <c r="K276" s="117">
        <f ca="1" t="shared" si="28"/>
        <v>10049</v>
      </c>
      <c r="L276" s="118">
        <v>10138</v>
      </c>
      <c r="M276" s="118" t="str">
        <f t="shared" si="25"/>
        <v>烈风翼龙</v>
      </c>
      <c r="N276" s="9">
        <f t="shared" si="26"/>
        <v>140001</v>
      </c>
      <c r="O276" s="9">
        <f t="shared" si="27"/>
        <v>279</v>
      </c>
      <c r="U276" s="117"/>
      <c r="V276" s="118"/>
      <c r="W276" s="118"/>
    </row>
    <row r="277" spans="1:23">
      <c r="A277" s="6">
        <v>10159</v>
      </c>
      <c r="B277" s="6" t="s">
        <v>296</v>
      </c>
      <c r="I277" s="5" t="s">
        <v>8</v>
      </c>
      <c r="J277" s="16">
        <v>17</v>
      </c>
      <c r="K277" s="117">
        <f ca="1" t="shared" si="28"/>
        <v>10005</v>
      </c>
      <c r="L277" s="118">
        <v>10038</v>
      </c>
      <c r="M277" s="118" t="str">
        <f t="shared" si="25"/>
        <v>小石像怪</v>
      </c>
      <c r="N277" s="9">
        <f t="shared" si="26"/>
        <v>140001</v>
      </c>
      <c r="O277" s="9">
        <f t="shared" si="27"/>
        <v>279</v>
      </c>
      <c r="U277" s="117"/>
      <c r="V277" s="118"/>
      <c r="W277" s="118"/>
    </row>
    <row r="278" spans="1:23">
      <c r="A278" s="6">
        <v>10160</v>
      </c>
      <c r="B278" s="6" t="s">
        <v>297</v>
      </c>
      <c r="I278" s="5" t="s">
        <v>8</v>
      </c>
      <c r="J278" s="16">
        <v>17</v>
      </c>
      <c r="K278" s="117">
        <f ca="1" t="shared" si="28"/>
        <v>10114</v>
      </c>
      <c r="L278" s="118">
        <v>10019</v>
      </c>
      <c r="M278" s="118" t="str">
        <f t="shared" si="25"/>
        <v>鼠王</v>
      </c>
      <c r="N278" s="9">
        <f t="shared" si="26"/>
        <v>140001</v>
      </c>
      <c r="O278" s="9">
        <f t="shared" si="27"/>
        <v>279</v>
      </c>
      <c r="U278" s="117"/>
      <c r="V278" s="118"/>
      <c r="W278" s="118"/>
    </row>
    <row r="279" spans="1:23">
      <c r="A279" s="6">
        <v>10161</v>
      </c>
      <c r="B279" s="6" t="s">
        <v>298</v>
      </c>
      <c r="I279" s="5" t="s">
        <v>8</v>
      </c>
      <c r="J279" s="16">
        <v>17</v>
      </c>
      <c r="K279" s="117">
        <f ca="1" t="shared" si="28"/>
        <v>10085</v>
      </c>
      <c r="L279" s="118">
        <v>10023</v>
      </c>
      <c r="M279" s="118" t="str">
        <f t="shared" si="25"/>
        <v>地狱妖犬</v>
      </c>
      <c r="N279" s="9">
        <f t="shared" si="26"/>
        <v>140001</v>
      </c>
      <c r="O279" s="9">
        <f t="shared" si="27"/>
        <v>279</v>
      </c>
      <c r="U279" s="117"/>
      <c r="V279" s="118"/>
      <c r="W279" s="118"/>
    </row>
    <row r="280" spans="1:23">
      <c r="A280" s="6">
        <v>901</v>
      </c>
      <c r="B280" s="6" t="s">
        <v>299</v>
      </c>
      <c r="I280" s="5" t="s">
        <v>8</v>
      </c>
      <c r="J280" s="16">
        <v>17</v>
      </c>
      <c r="K280" s="117">
        <f ca="1" t="shared" si="28"/>
        <v>10152</v>
      </c>
      <c r="L280" s="118">
        <v>10069</v>
      </c>
      <c r="M280" s="118" t="str">
        <f t="shared" si="25"/>
        <v>杀人螳螂</v>
      </c>
      <c r="N280" s="9">
        <f t="shared" si="26"/>
        <v>140001</v>
      </c>
      <c r="O280" s="9">
        <f t="shared" si="27"/>
        <v>279</v>
      </c>
      <c r="U280" s="117"/>
      <c r="V280" s="118"/>
      <c r="W280" s="118"/>
    </row>
    <row r="281" spans="1:23">
      <c r="A281" s="6">
        <v>902</v>
      </c>
      <c r="B281" s="6" t="s">
        <v>300</v>
      </c>
      <c r="I281" s="5" t="s">
        <v>8</v>
      </c>
      <c r="J281" s="16">
        <v>17</v>
      </c>
      <c r="K281" s="117">
        <f ca="1" t="shared" si="28"/>
        <v>10052</v>
      </c>
      <c r="L281" s="118">
        <v>10138</v>
      </c>
      <c r="M281" s="118" t="str">
        <f t="shared" si="25"/>
        <v>烈风翼龙</v>
      </c>
      <c r="N281" s="9">
        <f t="shared" si="26"/>
        <v>140001</v>
      </c>
      <c r="O281" s="9">
        <f t="shared" si="27"/>
        <v>279</v>
      </c>
      <c r="U281" s="117"/>
      <c r="V281" s="118"/>
      <c r="W281" s="118"/>
    </row>
    <row r="282" spans="1:23">
      <c r="A282" s="6">
        <v>903</v>
      </c>
      <c r="B282" s="6" t="s">
        <v>301</v>
      </c>
      <c r="I282" s="5" t="s">
        <v>8</v>
      </c>
      <c r="J282" s="16">
        <v>17</v>
      </c>
      <c r="K282" s="117">
        <f ca="1" t="shared" si="28"/>
        <v>10129</v>
      </c>
      <c r="L282" s="118">
        <v>10021</v>
      </c>
      <c r="M282" s="118" t="str">
        <f t="shared" si="25"/>
        <v>巨狼</v>
      </c>
      <c r="N282" s="9">
        <f t="shared" si="26"/>
        <v>140001</v>
      </c>
      <c r="O282" s="9">
        <f t="shared" si="27"/>
        <v>279</v>
      </c>
      <c r="U282" s="117"/>
      <c r="V282" s="118"/>
      <c r="W282" s="118"/>
    </row>
    <row r="283" spans="1:23">
      <c r="A283" s="6">
        <v>904</v>
      </c>
      <c r="B283" s="6" t="s">
        <v>302</v>
      </c>
      <c r="I283" s="5" t="s">
        <v>8</v>
      </c>
      <c r="J283" s="16">
        <v>17</v>
      </c>
      <c r="K283" s="117">
        <f ca="1" t="shared" si="28"/>
        <v>10083</v>
      </c>
      <c r="L283" s="118">
        <v>10134</v>
      </c>
      <c r="M283" s="118" t="str">
        <f t="shared" si="25"/>
        <v>猎豹蜥蜴</v>
      </c>
      <c r="N283" s="9">
        <f t="shared" si="26"/>
        <v>140001</v>
      </c>
      <c r="O283" s="9">
        <f t="shared" si="27"/>
        <v>279</v>
      </c>
      <c r="U283" s="117"/>
      <c r="V283" s="118"/>
      <c r="W283" s="118"/>
    </row>
    <row r="284" spans="1:23">
      <c r="A284" s="6">
        <v>905</v>
      </c>
      <c r="B284" s="6" t="s">
        <v>303</v>
      </c>
      <c r="I284" s="5" t="s">
        <v>8</v>
      </c>
      <c r="J284" s="16">
        <v>17</v>
      </c>
      <c r="K284" s="117">
        <f ca="1" t="shared" si="28"/>
        <v>10158</v>
      </c>
      <c r="L284" s="118">
        <v>10041</v>
      </c>
      <c r="M284" s="118" t="str">
        <f t="shared" si="25"/>
        <v>小恶魔</v>
      </c>
      <c r="N284" s="9">
        <f t="shared" si="26"/>
        <v>140001</v>
      </c>
      <c r="O284" s="9">
        <f t="shared" si="27"/>
        <v>279</v>
      </c>
      <c r="U284" s="117"/>
      <c r="V284" s="118"/>
      <c r="W284" s="118"/>
    </row>
    <row r="285" spans="1:23">
      <c r="A285" s="6">
        <v>906</v>
      </c>
      <c r="B285" s="6" t="s">
        <v>304</v>
      </c>
      <c r="I285" s="5" t="s">
        <v>8</v>
      </c>
      <c r="J285" s="16">
        <v>17</v>
      </c>
      <c r="K285" s="117">
        <f ca="1" t="shared" si="28"/>
        <v>10051</v>
      </c>
      <c r="L285" s="118">
        <v>10154</v>
      </c>
      <c r="M285" s="118" t="str">
        <f t="shared" si="25"/>
        <v>海贼</v>
      </c>
      <c r="N285" s="9">
        <f t="shared" si="26"/>
        <v>140001</v>
      </c>
      <c r="O285" s="9">
        <f t="shared" si="27"/>
        <v>279</v>
      </c>
      <c r="U285" s="117"/>
      <c r="V285" s="118"/>
      <c r="W285" s="118"/>
    </row>
    <row r="286" spans="1:23">
      <c r="A286" s="6">
        <v>907</v>
      </c>
      <c r="B286" s="6" t="s">
        <v>305</v>
      </c>
      <c r="I286" s="5" t="s">
        <v>8</v>
      </c>
      <c r="J286" s="16">
        <v>22</v>
      </c>
      <c r="K286" s="117">
        <f ca="1" t="shared" si="28"/>
        <v>10060</v>
      </c>
      <c r="L286" s="118">
        <v>10063</v>
      </c>
      <c r="M286" s="118" t="str">
        <f t="shared" si="25"/>
        <v>杀人蜂</v>
      </c>
      <c r="N286" s="9">
        <f t="shared" si="26"/>
        <v>140002</v>
      </c>
      <c r="O286" s="9">
        <f t="shared" si="27"/>
        <v>781</v>
      </c>
      <c r="U286" s="117"/>
      <c r="V286" s="118"/>
      <c r="W286" s="118"/>
    </row>
    <row r="287" spans="1:23">
      <c r="A287" s="6">
        <v>908</v>
      </c>
      <c r="B287" s="6" t="s">
        <v>306</v>
      </c>
      <c r="I287" s="5" t="s">
        <v>8</v>
      </c>
      <c r="J287" s="16">
        <v>22</v>
      </c>
      <c r="K287" s="117">
        <f ca="1" t="shared" si="28"/>
        <v>10038</v>
      </c>
      <c r="L287" s="118">
        <v>10153</v>
      </c>
      <c r="M287" s="118" t="str">
        <f t="shared" si="25"/>
        <v>山贼</v>
      </c>
      <c r="N287" s="9">
        <f t="shared" si="26"/>
        <v>140002</v>
      </c>
      <c r="O287" s="9">
        <f t="shared" si="27"/>
        <v>781</v>
      </c>
      <c r="U287" s="117"/>
      <c r="V287" s="118"/>
      <c r="W287" s="118"/>
    </row>
    <row r="288" spans="1:23">
      <c r="A288" s="6">
        <v>909</v>
      </c>
      <c r="B288" s="6" t="s">
        <v>307</v>
      </c>
      <c r="I288" s="5" t="s">
        <v>8</v>
      </c>
      <c r="J288" s="16">
        <v>22</v>
      </c>
      <c r="K288" s="117">
        <f ca="1" t="shared" si="28"/>
        <v>10042</v>
      </c>
      <c r="L288" s="118">
        <v>10129</v>
      </c>
      <c r="M288" s="118" t="str">
        <f t="shared" si="25"/>
        <v>铁剪螃蟹</v>
      </c>
      <c r="N288" s="9">
        <f t="shared" si="26"/>
        <v>140002</v>
      </c>
      <c r="O288" s="9">
        <f t="shared" si="27"/>
        <v>781</v>
      </c>
      <c r="U288" s="117"/>
      <c r="V288" s="118"/>
      <c r="W288" s="118"/>
    </row>
    <row r="289" spans="1:23">
      <c r="A289" s="6">
        <v>910</v>
      </c>
      <c r="B289" s="6" t="s">
        <v>308</v>
      </c>
      <c r="I289" s="5" t="s">
        <v>8</v>
      </c>
      <c r="J289" s="16">
        <v>22</v>
      </c>
      <c r="K289" s="117">
        <f ca="1" t="shared" si="28"/>
        <v>10087</v>
      </c>
      <c r="L289" s="118">
        <v>10131</v>
      </c>
      <c r="M289" s="118" t="str">
        <f t="shared" si="25"/>
        <v>蜥蝪战士</v>
      </c>
      <c r="N289" s="9">
        <f t="shared" si="26"/>
        <v>140002</v>
      </c>
      <c r="O289" s="9">
        <f t="shared" si="27"/>
        <v>781</v>
      </c>
      <c r="U289" s="117"/>
      <c r="V289" s="118"/>
      <c r="W289" s="118"/>
    </row>
    <row r="290" spans="1:23">
      <c r="A290" s="6">
        <v>911</v>
      </c>
      <c r="B290" s="6" t="s">
        <v>309</v>
      </c>
      <c r="I290" s="5" t="s">
        <v>8</v>
      </c>
      <c r="J290" s="16">
        <v>22</v>
      </c>
      <c r="K290" s="117">
        <f ca="1" t="shared" si="28"/>
        <v>10132</v>
      </c>
      <c r="L290" s="118">
        <v>10037</v>
      </c>
      <c r="M290" s="118" t="str">
        <f t="shared" si="25"/>
        <v>死灵</v>
      </c>
      <c r="N290" s="9">
        <f t="shared" si="26"/>
        <v>140002</v>
      </c>
      <c r="O290" s="9">
        <f t="shared" si="27"/>
        <v>781</v>
      </c>
      <c r="U290" s="117"/>
      <c r="V290" s="118"/>
      <c r="W290" s="118"/>
    </row>
    <row r="291" spans="1:23">
      <c r="A291" s="6">
        <v>912</v>
      </c>
      <c r="B291" s="6" t="s">
        <v>310</v>
      </c>
      <c r="I291" s="5" t="s">
        <v>8</v>
      </c>
      <c r="J291" s="16">
        <v>22</v>
      </c>
      <c r="K291" s="117">
        <f ca="1" t="shared" si="28"/>
        <v>10029</v>
      </c>
      <c r="L291" s="118">
        <v>10138</v>
      </c>
      <c r="M291" s="118" t="str">
        <f t="shared" si="25"/>
        <v>烈风翼龙</v>
      </c>
      <c r="N291" s="9">
        <f t="shared" si="26"/>
        <v>140002</v>
      </c>
      <c r="O291" s="9">
        <f t="shared" si="27"/>
        <v>781</v>
      </c>
      <c r="U291" s="117"/>
      <c r="V291" s="118"/>
      <c r="W291" s="118"/>
    </row>
    <row r="292" spans="1:23">
      <c r="A292" s="6">
        <v>913</v>
      </c>
      <c r="B292" s="6" t="s">
        <v>311</v>
      </c>
      <c r="I292" s="5" t="s">
        <v>8</v>
      </c>
      <c r="J292" s="16">
        <v>22</v>
      </c>
      <c r="K292" s="117">
        <f ca="1" t="shared" si="28"/>
        <v>10138</v>
      </c>
      <c r="L292" s="118">
        <v>10038</v>
      </c>
      <c r="M292" s="118" t="str">
        <f t="shared" si="25"/>
        <v>小石像怪</v>
      </c>
      <c r="N292" s="9">
        <f t="shared" si="26"/>
        <v>140002</v>
      </c>
      <c r="O292" s="9">
        <f t="shared" si="27"/>
        <v>781</v>
      </c>
      <c r="U292" s="117"/>
      <c r="V292" s="118"/>
      <c r="W292" s="118"/>
    </row>
    <row r="293" spans="1:23">
      <c r="A293" s="6">
        <v>914</v>
      </c>
      <c r="B293" s="6" t="s">
        <v>312</v>
      </c>
      <c r="I293" s="5" t="s">
        <v>8</v>
      </c>
      <c r="J293" s="16">
        <v>22</v>
      </c>
      <c r="K293" s="117">
        <f ca="1" t="shared" si="28"/>
        <v>10118</v>
      </c>
      <c r="L293" s="118">
        <v>10019</v>
      </c>
      <c r="M293" s="118" t="str">
        <f t="shared" si="25"/>
        <v>鼠王</v>
      </c>
      <c r="N293" s="9">
        <f t="shared" si="26"/>
        <v>140002</v>
      </c>
      <c r="O293" s="9">
        <f t="shared" si="27"/>
        <v>781</v>
      </c>
      <c r="U293" s="117"/>
      <c r="V293" s="118"/>
      <c r="W293" s="118"/>
    </row>
    <row r="294" spans="1:23">
      <c r="A294" s="6">
        <v>915</v>
      </c>
      <c r="B294" s="6" t="s">
        <v>313</v>
      </c>
      <c r="I294" s="5" t="s">
        <v>8</v>
      </c>
      <c r="J294" s="16">
        <v>22</v>
      </c>
      <c r="K294" s="117">
        <f ca="1" t="shared" si="28"/>
        <v>10146</v>
      </c>
      <c r="L294" s="118">
        <v>10023</v>
      </c>
      <c r="M294" s="118" t="str">
        <f t="shared" si="25"/>
        <v>地狱妖犬</v>
      </c>
      <c r="N294" s="9">
        <f t="shared" si="26"/>
        <v>140002</v>
      </c>
      <c r="O294" s="9">
        <f t="shared" si="27"/>
        <v>781</v>
      </c>
      <c r="U294" s="117"/>
      <c r="V294" s="118"/>
      <c r="W294" s="118"/>
    </row>
    <row r="295" spans="1:23">
      <c r="A295" s="6">
        <v>916</v>
      </c>
      <c r="B295" s="6" t="s">
        <v>314</v>
      </c>
      <c r="I295" s="5" t="s">
        <v>8</v>
      </c>
      <c r="J295" s="16">
        <v>22</v>
      </c>
      <c r="K295" s="117">
        <f ca="1" t="shared" si="28"/>
        <v>10079</v>
      </c>
      <c r="L295" s="118">
        <v>10069</v>
      </c>
      <c r="M295" s="118" t="str">
        <f t="shared" si="25"/>
        <v>杀人螳螂</v>
      </c>
      <c r="N295" s="9">
        <f t="shared" si="26"/>
        <v>140002</v>
      </c>
      <c r="O295" s="9">
        <f t="shared" si="27"/>
        <v>781</v>
      </c>
      <c r="U295" s="117"/>
      <c r="V295" s="118"/>
      <c r="W295" s="118"/>
    </row>
    <row r="296" spans="1:23">
      <c r="A296" s="6">
        <v>917</v>
      </c>
      <c r="B296" s="6" t="s">
        <v>315</v>
      </c>
      <c r="I296" s="5" t="s">
        <v>8</v>
      </c>
      <c r="J296" s="16">
        <v>22</v>
      </c>
      <c r="K296" s="117">
        <f ca="1" t="shared" si="28"/>
        <v>10046</v>
      </c>
      <c r="L296" s="118">
        <v>10138</v>
      </c>
      <c r="M296" s="118" t="str">
        <f t="shared" si="25"/>
        <v>烈风翼龙</v>
      </c>
      <c r="N296" s="9">
        <f t="shared" si="26"/>
        <v>140002</v>
      </c>
      <c r="O296" s="9">
        <f t="shared" si="27"/>
        <v>781</v>
      </c>
      <c r="U296" s="117"/>
      <c r="V296" s="118"/>
      <c r="W296" s="118"/>
    </row>
    <row r="297" spans="1:23">
      <c r="A297" s="6">
        <v>918</v>
      </c>
      <c r="B297" s="6" t="s">
        <v>316</v>
      </c>
      <c r="I297" s="5" t="s">
        <v>8</v>
      </c>
      <c r="J297" s="16">
        <v>22</v>
      </c>
      <c r="K297" s="117">
        <f ca="1" t="shared" si="28"/>
        <v>10053</v>
      </c>
      <c r="L297" s="118">
        <v>10021</v>
      </c>
      <c r="M297" s="118" t="str">
        <f t="shared" si="25"/>
        <v>巨狼</v>
      </c>
      <c r="N297" s="9">
        <f t="shared" si="26"/>
        <v>140002</v>
      </c>
      <c r="O297" s="9">
        <f t="shared" si="27"/>
        <v>781</v>
      </c>
      <c r="U297" s="117"/>
      <c r="V297" s="118"/>
      <c r="W297" s="118"/>
    </row>
    <row r="298" spans="1:23">
      <c r="A298" s="6">
        <v>919</v>
      </c>
      <c r="B298" s="6" t="s">
        <v>317</v>
      </c>
      <c r="I298" s="5" t="s">
        <v>8</v>
      </c>
      <c r="J298" s="16">
        <v>22</v>
      </c>
      <c r="K298" s="117">
        <f ca="1" t="shared" si="28"/>
        <v>10022</v>
      </c>
      <c r="L298" s="118">
        <v>10134</v>
      </c>
      <c r="M298" s="118" t="str">
        <f t="shared" si="25"/>
        <v>猎豹蜥蜴</v>
      </c>
      <c r="N298" s="9">
        <f t="shared" si="26"/>
        <v>140002</v>
      </c>
      <c r="O298" s="9">
        <f t="shared" si="27"/>
        <v>781</v>
      </c>
      <c r="U298" s="117"/>
      <c r="V298" s="118"/>
      <c r="W298" s="118"/>
    </row>
    <row r="299" spans="1:23">
      <c r="A299" s="6">
        <v>920</v>
      </c>
      <c r="B299" s="6" t="s">
        <v>318</v>
      </c>
      <c r="I299" s="5" t="s">
        <v>8</v>
      </c>
      <c r="J299" s="16">
        <v>22</v>
      </c>
      <c r="K299" s="117">
        <f ca="1" t="shared" si="28"/>
        <v>10153</v>
      </c>
      <c r="L299" s="118">
        <v>10041</v>
      </c>
      <c r="M299" s="118" t="str">
        <f t="shared" si="25"/>
        <v>小恶魔</v>
      </c>
      <c r="N299" s="9">
        <f t="shared" si="26"/>
        <v>140002</v>
      </c>
      <c r="O299" s="9">
        <f t="shared" si="27"/>
        <v>781</v>
      </c>
      <c r="U299" s="117"/>
      <c r="V299" s="118"/>
      <c r="W299" s="118"/>
    </row>
    <row r="300" spans="1:23">
      <c r="A300" s="6">
        <v>116</v>
      </c>
      <c r="B300" s="6" t="s">
        <v>319</v>
      </c>
      <c r="I300" s="5" t="s">
        <v>8</v>
      </c>
      <c r="J300" s="16">
        <v>22</v>
      </c>
      <c r="K300" s="117">
        <f ca="1" t="shared" si="28"/>
        <v>10089</v>
      </c>
      <c r="L300" s="118">
        <v>10154</v>
      </c>
      <c r="M300" s="118" t="str">
        <f t="shared" si="25"/>
        <v>海贼</v>
      </c>
      <c r="N300" s="9">
        <f t="shared" si="26"/>
        <v>140002</v>
      </c>
      <c r="O300" s="9">
        <f t="shared" si="27"/>
        <v>781</v>
      </c>
      <c r="U300" s="117"/>
      <c r="V300" s="118"/>
      <c r="W300" s="118"/>
    </row>
    <row r="301" spans="1:23">
      <c r="A301" s="33">
        <v>50000</v>
      </c>
      <c r="B301" s="33" t="s">
        <v>4</v>
      </c>
      <c r="I301" s="5" t="s">
        <v>8</v>
      </c>
      <c r="J301" s="16">
        <v>27</v>
      </c>
      <c r="K301" s="117">
        <f ca="1" t="shared" si="28"/>
        <v>10082</v>
      </c>
      <c r="L301" s="118">
        <v>10063</v>
      </c>
      <c r="M301" s="118" t="str">
        <f t="shared" si="25"/>
        <v>杀人蜂</v>
      </c>
      <c r="N301" s="9">
        <f t="shared" si="26"/>
        <v>140003</v>
      </c>
      <c r="O301" s="9">
        <f t="shared" si="27"/>
        <v>1772</v>
      </c>
      <c r="U301" s="117"/>
      <c r="V301" s="118"/>
      <c r="W301" s="118"/>
    </row>
    <row r="302" spans="1:23">
      <c r="A302" s="33">
        <v>50001</v>
      </c>
      <c r="B302" s="33" t="s">
        <v>320</v>
      </c>
      <c r="I302" s="5" t="s">
        <v>8</v>
      </c>
      <c r="J302" s="16">
        <v>27</v>
      </c>
      <c r="K302" s="117">
        <f ca="1" t="shared" si="28"/>
        <v>10099</v>
      </c>
      <c r="L302" s="118">
        <v>10153</v>
      </c>
      <c r="M302" s="118" t="str">
        <f t="shared" si="25"/>
        <v>山贼</v>
      </c>
      <c r="N302" s="9">
        <f t="shared" si="26"/>
        <v>140003</v>
      </c>
      <c r="O302" s="9">
        <f t="shared" si="27"/>
        <v>1772</v>
      </c>
      <c r="U302" s="117"/>
      <c r="V302" s="118"/>
      <c r="W302" s="118"/>
    </row>
    <row r="303" spans="1:23">
      <c r="A303" s="33">
        <v>50002</v>
      </c>
      <c r="B303" s="33" t="s">
        <v>321</v>
      </c>
      <c r="I303" s="5" t="s">
        <v>8</v>
      </c>
      <c r="J303" s="16">
        <v>27</v>
      </c>
      <c r="K303" s="117">
        <f ca="1" t="shared" si="28"/>
        <v>10057</v>
      </c>
      <c r="L303" s="118">
        <v>10129</v>
      </c>
      <c r="M303" s="118" t="str">
        <f t="shared" si="25"/>
        <v>铁剪螃蟹</v>
      </c>
      <c r="N303" s="9">
        <f t="shared" si="26"/>
        <v>140003</v>
      </c>
      <c r="O303" s="9">
        <f t="shared" si="27"/>
        <v>1772</v>
      </c>
      <c r="U303" s="117"/>
      <c r="V303" s="118"/>
      <c r="W303" s="118"/>
    </row>
    <row r="304" spans="1:23">
      <c r="A304" s="33">
        <v>50003</v>
      </c>
      <c r="B304" s="33" t="s">
        <v>30</v>
      </c>
      <c r="I304" s="5" t="s">
        <v>8</v>
      </c>
      <c r="J304" s="16">
        <v>27</v>
      </c>
      <c r="K304" s="117">
        <f ca="1" t="shared" si="28"/>
        <v>10118</v>
      </c>
      <c r="L304" s="118">
        <v>10131</v>
      </c>
      <c r="M304" s="118" t="str">
        <f t="shared" si="25"/>
        <v>蜥蝪战士</v>
      </c>
      <c r="N304" s="9">
        <f t="shared" si="26"/>
        <v>140003</v>
      </c>
      <c r="O304" s="9">
        <f t="shared" si="27"/>
        <v>1772</v>
      </c>
      <c r="U304" s="117"/>
      <c r="V304" s="118"/>
      <c r="W304" s="118"/>
    </row>
    <row r="305" spans="1:23">
      <c r="A305" s="33">
        <v>50004</v>
      </c>
      <c r="B305" s="33" t="s">
        <v>33</v>
      </c>
      <c r="I305" s="5" t="s">
        <v>8</v>
      </c>
      <c r="J305" s="16">
        <v>27</v>
      </c>
      <c r="K305" s="117">
        <f ca="1" t="shared" si="28"/>
        <v>10076</v>
      </c>
      <c r="L305" s="118">
        <v>10037</v>
      </c>
      <c r="M305" s="118" t="str">
        <f t="shared" si="25"/>
        <v>死灵</v>
      </c>
      <c r="N305" s="9">
        <f t="shared" si="26"/>
        <v>140003</v>
      </c>
      <c r="O305" s="9">
        <f t="shared" si="27"/>
        <v>1772</v>
      </c>
      <c r="U305" s="117"/>
      <c r="V305" s="118"/>
      <c r="W305" s="118"/>
    </row>
    <row r="306" spans="1:23">
      <c r="A306" s="33">
        <v>50005</v>
      </c>
      <c r="B306" s="33" t="s">
        <v>322</v>
      </c>
      <c r="I306" s="5" t="s">
        <v>8</v>
      </c>
      <c r="J306" s="16">
        <v>27</v>
      </c>
      <c r="K306" s="117">
        <f ca="1" t="shared" si="28"/>
        <v>10121</v>
      </c>
      <c r="L306" s="118">
        <v>10138</v>
      </c>
      <c r="M306" s="118" t="str">
        <f t="shared" si="25"/>
        <v>烈风翼龙</v>
      </c>
      <c r="N306" s="9">
        <f t="shared" si="26"/>
        <v>140003</v>
      </c>
      <c r="O306" s="9">
        <f t="shared" si="27"/>
        <v>1772</v>
      </c>
      <c r="U306" s="117"/>
      <c r="V306" s="118"/>
      <c r="W306" s="118"/>
    </row>
    <row r="307" spans="1:23">
      <c r="A307" s="33">
        <v>50006</v>
      </c>
      <c r="B307" s="33" t="s">
        <v>39</v>
      </c>
      <c r="I307" s="5" t="s">
        <v>8</v>
      </c>
      <c r="J307" s="16">
        <v>27</v>
      </c>
      <c r="K307" s="117">
        <f ca="1" t="shared" si="28"/>
        <v>10026</v>
      </c>
      <c r="L307" s="118">
        <v>10038</v>
      </c>
      <c r="M307" s="118" t="str">
        <f t="shared" si="25"/>
        <v>小石像怪</v>
      </c>
      <c r="N307" s="9">
        <f t="shared" si="26"/>
        <v>140003</v>
      </c>
      <c r="O307" s="9">
        <f t="shared" si="27"/>
        <v>1772</v>
      </c>
      <c r="U307" s="117"/>
      <c r="V307" s="118"/>
      <c r="W307" s="118"/>
    </row>
    <row r="308" spans="1:23">
      <c r="A308" s="33">
        <v>50007</v>
      </c>
      <c r="B308" s="33" t="s">
        <v>323</v>
      </c>
      <c r="I308" s="5" t="s">
        <v>8</v>
      </c>
      <c r="J308" s="16">
        <v>27</v>
      </c>
      <c r="K308" s="117">
        <f ca="1" t="shared" si="28"/>
        <v>10096</v>
      </c>
      <c r="L308" s="118">
        <v>10019</v>
      </c>
      <c r="M308" s="118" t="str">
        <f t="shared" si="25"/>
        <v>鼠王</v>
      </c>
      <c r="N308" s="9">
        <f t="shared" si="26"/>
        <v>140003</v>
      </c>
      <c r="O308" s="9">
        <f t="shared" si="27"/>
        <v>1772</v>
      </c>
      <c r="U308" s="117"/>
      <c r="V308" s="118"/>
      <c r="W308" s="118"/>
    </row>
    <row r="309" spans="1:23">
      <c r="A309" s="33">
        <v>50008</v>
      </c>
      <c r="B309" s="33" t="s">
        <v>44</v>
      </c>
      <c r="I309" s="5" t="s">
        <v>8</v>
      </c>
      <c r="J309" s="16">
        <v>27</v>
      </c>
      <c r="K309" s="117">
        <f ca="1" t="shared" si="28"/>
        <v>10014</v>
      </c>
      <c r="L309" s="118">
        <v>10023</v>
      </c>
      <c r="M309" s="118" t="str">
        <f t="shared" si="25"/>
        <v>地狱妖犬</v>
      </c>
      <c r="N309" s="9">
        <f t="shared" si="26"/>
        <v>140003</v>
      </c>
      <c r="O309" s="9">
        <f t="shared" si="27"/>
        <v>1772</v>
      </c>
      <c r="U309" s="117"/>
      <c r="V309" s="118"/>
      <c r="W309" s="118"/>
    </row>
    <row r="310" spans="1:23">
      <c r="A310" s="33">
        <v>50009</v>
      </c>
      <c r="B310" s="33" t="s">
        <v>47</v>
      </c>
      <c r="I310" s="5" t="s">
        <v>8</v>
      </c>
      <c r="J310" s="16">
        <v>27</v>
      </c>
      <c r="K310" s="117">
        <f ca="1" t="shared" si="28"/>
        <v>10133</v>
      </c>
      <c r="L310" s="118">
        <v>10069</v>
      </c>
      <c r="M310" s="118" t="str">
        <f t="shared" si="25"/>
        <v>杀人螳螂</v>
      </c>
      <c r="N310" s="9">
        <f t="shared" si="26"/>
        <v>140003</v>
      </c>
      <c r="O310" s="9">
        <f t="shared" si="27"/>
        <v>1772</v>
      </c>
      <c r="U310" s="117"/>
      <c r="V310" s="118"/>
      <c r="W310" s="118"/>
    </row>
    <row r="311" spans="1:23">
      <c r="A311" s="33">
        <v>50010</v>
      </c>
      <c r="B311" s="33" t="s">
        <v>324</v>
      </c>
      <c r="I311" s="5" t="s">
        <v>8</v>
      </c>
      <c r="J311" s="16">
        <v>27</v>
      </c>
      <c r="K311" s="117">
        <f ca="1" t="shared" si="28"/>
        <v>10099</v>
      </c>
      <c r="L311" s="118">
        <v>10138</v>
      </c>
      <c r="M311" s="118" t="str">
        <f t="shared" si="25"/>
        <v>烈风翼龙</v>
      </c>
      <c r="N311" s="9">
        <f t="shared" si="26"/>
        <v>140003</v>
      </c>
      <c r="O311" s="9">
        <f t="shared" si="27"/>
        <v>1772</v>
      </c>
      <c r="U311" s="117"/>
      <c r="V311" s="118"/>
      <c r="W311" s="118"/>
    </row>
    <row r="312" spans="1:23">
      <c r="A312" s="33">
        <v>50011</v>
      </c>
      <c r="B312" s="33" t="s">
        <v>325</v>
      </c>
      <c r="I312" s="5" t="s">
        <v>8</v>
      </c>
      <c r="J312" s="16">
        <v>27</v>
      </c>
      <c r="K312" s="117">
        <f ca="1" t="shared" si="28"/>
        <v>10063</v>
      </c>
      <c r="L312" s="118">
        <v>10021</v>
      </c>
      <c r="M312" s="118" t="str">
        <f t="shared" si="25"/>
        <v>巨狼</v>
      </c>
      <c r="N312" s="9">
        <f t="shared" si="26"/>
        <v>140003</v>
      </c>
      <c r="O312" s="9">
        <f t="shared" si="27"/>
        <v>1772</v>
      </c>
      <c r="U312" s="117"/>
      <c r="V312" s="118"/>
      <c r="W312" s="118"/>
    </row>
    <row r="313" spans="1:23">
      <c r="A313" s="33">
        <v>50012</v>
      </c>
      <c r="B313" s="33" t="s">
        <v>326</v>
      </c>
      <c r="I313" s="5" t="s">
        <v>8</v>
      </c>
      <c r="J313" s="16">
        <v>27</v>
      </c>
      <c r="K313" s="117">
        <f ca="1" t="shared" si="28"/>
        <v>10065</v>
      </c>
      <c r="L313" s="118">
        <v>10134</v>
      </c>
      <c r="M313" s="118" t="str">
        <f t="shared" si="25"/>
        <v>猎豹蜥蜴</v>
      </c>
      <c r="N313" s="9">
        <f t="shared" si="26"/>
        <v>140003</v>
      </c>
      <c r="O313" s="9">
        <f t="shared" si="27"/>
        <v>1772</v>
      </c>
      <c r="U313" s="117"/>
      <c r="V313" s="118"/>
      <c r="W313" s="118"/>
    </row>
    <row r="314" spans="1:23">
      <c r="A314" s="33">
        <v>50013</v>
      </c>
      <c r="B314" s="33" t="s">
        <v>55</v>
      </c>
      <c r="I314" s="5" t="s">
        <v>8</v>
      </c>
      <c r="J314" s="16">
        <v>27</v>
      </c>
      <c r="K314" s="117">
        <f ca="1" t="shared" si="28"/>
        <v>10046</v>
      </c>
      <c r="L314" s="118">
        <v>10041</v>
      </c>
      <c r="M314" s="118" t="str">
        <f t="shared" si="25"/>
        <v>小恶魔</v>
      </c>
      <c r="N314" s="9">
        <f t="shared" si="26"/>
        <v>140003</v>
      </c>
      <c r="O314" s="9">
        <f t="shared" si="27"/>
        <v>1772</v>
      </c>
      <c r="U314" s="117"/>
      <c r="V314" s="118"/>
      <c r="W314" s="118"/>
    </row>
    <row r="315" spans="1:23">
      <c r="A315" s="33">
        <v>50014</v>
      </c>
      <c r="B315" s="33" t="s">
        <v>327</v>
      </c>
      <c r="I315" s="5" t="s">
        <v>8</v>
      </c>
      <c r="J315" s="16">
        <v>27</v>
      </c>
      <c r="K315" s="117">
        <f ca="1" t="shared" si="28"/>
        <v>10130</v>
      </c>
      <c r="L315" s="118">
        <v>10154</v>
      </c>
      <c r="M315" s="118" t="str">
        <f t="shared" si="25"/>
        <v>海贼</v>
      </c>
      <c r="N315" s="9">
        <f t="shared" si="26"/>
        <v>140003</v>
      </c>
      <c r="O315" s="9">
        <f t="shared" si="27"/>
        <v>1772</v>
      </c>
      <c r="U315" s="117"/>
      <c r="V315" s="118"/>
      <c r="W315" s="118"/>
    </row>
    <row r="316" spans="1:23">
      <c r="A316" s="33">
        <v>50015</v>
      </c>
      <c r="B316" s="58" t="s">
        <v>328</v>
      </c>
      <c r="I316" s="5" t="s">
        <v>8</v>
      </c>
      <c r="J316" s="16">
        <v>32</v>
      </c>
      <c r="K316" s="117">
        <f ca="1" t="shared" si="28"/>
        <v>10154</v>
      </c>
      <c r="L316" s="118">
        <v>10063</v>
      </c>
      <c r="M316" s="118" t="str">
        <f t="shared" si="25"/>
        <v>杀人蜂</v>
      </c>
      <c r="N316" s="9">
        <f t="shared" si="26"/>
        <v>140004</v>
      </c>
      <c r="O316" s="9">
        <f t="shared" si="27"/>
        <v>3496</v>
      </c>
      <c r="U316" s="117"/>
      <c r="V316" s="118"/>
      <c r="W316" s="118"/>
    </row>
    <row r="317" spans="1:23">
      <c r="A317" s="33">
        <v>50016</v>
      </c>
      <c r="B317" s="33" t="s">
        <v>329</v>
      </c>
      <c r="I317" s="5" t="s">
        <v>8</v>
      </c>
      <c r="J317" s="16">
        <v>32</v>
      </c>
      <c r="K317" s="117">
        <f ca="1" t="shared" si="28"/>
        <v>10121</v>
      </c>
      <c r="L317" s="118">
        <v>10153</v>
      </c>
      <c r="M317" s="118" t="str">
        <f t="shared" si="25"/>
        <v>山贼</v>
      </c>
      <c r="N317" s="9">
        <f t="shared" si="26"/>
        <v>140004</v>
      </c>
      <c r="O317" s="9">
        <f t="shared" si="27"/>
        <v>3496</v>
      </c>
      <c r="U317" s="117"/>
      <c r="V317" s="118"/>
      <c r="W317" s="118"/>
    </row>
    <row r="318" spans="1:23">
      <c r="A318" s="33">
        <v>50017</v>
      </c>
      <c r="B318" s="33" t="s">
        <v>330</v>
      </c>
      <c r="I318" s="5" t="s">
        <v>8</v>
      </c>
      <c r="J318" s="16">
        <v>32</v>
      </c>
      <c r="K318" s="117">
        <f ca="1" t="shared" si="28"/>
        <v>10110</v>
      </c>
      <c r="L318" s="118">
        <v>10129</v>
      </c>
      <c r="M318" s="118" t="str">
        <f t="shared" si="25"/>
        <v>铁剪螃蟹</v>
      </c>
      <c r="N318" s="9">
        <f t="shared" si="26"/>
        <v>140004</v>
      </c>
      <c r="O318" s="9">
        <f t="shared" si="27"/>
        <v>3496</v>
      </c>
      <c r="U318" s="117"/>
      <c r="V318" s="118"/>
      <c r="W318" s="118"/>
    </row>
    <row r="319" spans="1:23">
      <c r="A319" s="33">
        <v>50018</v>
      </c>
      <c r="B319" s="33" t="s">
        <v>331</v>
      </c>
      <c r="I319" s="5" t="s">
        <v>8</v>
      </c>
      <c r="J319" s="16">
        <v>32</v>
      </c>
      <c r="K319" s="117">
        <f ca="1" t="shared" si="28"/>
        <v>10131</v>
      </c>
      <c r="L319" s="118">
        <v>10131</v>
      </c>
      <c r="M319" s="118" t="str">
        <f t="shared" si="25"/>
        <v>蜥蝪战士</v>
      </c>
      <c r="N319" s="9">
        <f t="shared" si="26"/>
        <v>140004</v>
      </c>
      <c r="O319" s="9">
        <f t="shared" si="27"/>
        <v>3496</v>
      </c>
      <c r="U319" s="117"/>
      <c r="V319" s="118"/>
      <c r="W319" s="118"/>
    </row>
    <row r="320" spans="1:23">
      <c r="A320" s="33">
        <v>50019</v>
      </c>
      <c r="B320" s="33" t="s">
        <v>332</v>
      </c>
      <c r="I320" s="5" t="s">
        <v>8</v>
      </c>
      <c r="J320" s="16">
        <v>32</v>
      </c>
      <c r="K320" s="117">
        <f ca="1" t="shared" si="28"/>
        <v>10118</v>
      </c>
      <c r="L320" s="118">
        <v>10037</v>
      </c>
      <c r="M320" s="118" t="str">
        <f t="shared" si="25"/>
        <v>死灵</v>
      </c>
      <c r="N320" s="9">
        <f t="shared" si="26"/>
        <v>140004</v>
      </c>
      <c r="O320" s="9">
        <f t="shared" si="27"/>
        <v>3496</v>
      </c>
      <c r="U320" s="117"/>
      <c r="V320" s="118"/>
      <c r="W320" s="118"/>
    </row>
    <row r="321" spans="1:23">
      <c r="A321" s="33">
        <v>50020</v>
      </c>
      <c r="B321" s="33" t="s">
        <v>69</v>
      </c>
      <c r="I321" s="5" t="s">
        <v>8</v>
      </c>
      <c r="J321" s="16">
        <v>32</v>
      </c>
      <c r="K321" s="117">
        <f ca="1" t="shared" si="28"/>
        <v>10075</v>
      </c>
      <c r="L321" s="118">
        <v>10138</v>
      </c>
      <c r="M321" s="118" t="str">
        <f t="shared" ref="M321:M384" si="29">VLOOKUP(L321,P:Q,2,FALSE)</f>
        <v>烈风翼龙</v>
      </c>
      <c r="N321" s="9">
        <f t="shared" ref="N321:N384" si="30">VLOOKUP(J321,Y:Z,2,FALSE)</f>
        <v>140004</v>
      </c>
      <c r="O321" s="9">
        <f t="shared" ref="O321:O384" si="31">ROUNDUP(J321^4/300,0)</f>
        <v>3496</v>
      </c>
      <c r="U321" s="117"/>
      <c r="V321" s="118"/>
      <c r="W321" s="118"/>
    </row>
    <row r="322" spans="1:23">
      <c r="A322" s="33">
        <v>50021</v>
      </c>
      <c r="B322" s="33" t="s">
        <v>71</v>
      </c>
      <c r="I322" s="5" t="s">
        <v>8</v>
      </c>
      <c r="J322" s="16">
        <v>32</v>
      </c>
      <c r="K322" s="117">
        <f ca="1" t="shared" ref="K322:K385" si="32">INDIRECT("p"&amp;RANDBETWEEN(1,160))</f>
        <v>10155</v>
      </c>
      <c r="L322" s="118">
        <v>10038</v>
      </c>
      <c r="M322" s="118" t="str">
        <f t="shared" si="29"/>
        <v>小石像怪</v>
      </c>
      <c r="N322" s="9">
        <f t="shared" si="30"/>
        <v>140004</v>
      </c>
      <c r="O322" s="9">
        <f t="shared" si="31"/>
        <v>3496</v>
      </c>
      <c r="U322" s="117"/>
      <c r="V322" s="118"/>
      <c r="W322" s="118"/>
    </row>
    <row r="323" spans="1:23">
      <c r="A323" s="33">
        <v>50022</v>
      </c>
      <c r="B323" s="120" t="s">
        <v>333</v>
      </c>
      <c r="I323" s="5" t="s">
        <v>8</v>
      </c>
      <c r="J323" s="16">
        <v>32</v>
      </c>
      <c r="K323" s="117">
        <f ca="1" t="shared" si="32"/>
        <v>10070</v>
      </c>
      <c r="L323" s="118">
        <v>10019</v>
      </c>
      <c r="M323" s="118" t="str">
        <f t="shared" si="29"/>
        <v>鼠王</v>
      </c>
      <c r="N323" s="9">
        <f t="shared" si="30"/>
        <v>140004</v>
      </c>
      <c r="O323" s="9">
        <f t="shared" si="31"/>
        <v>3496</v>
      </c>
      <c r="U323" s="117"/>
      <c r="V323" s="118"/>
      <c r="W323" s="118"/>
    </row>
    <row r="324" spans="1:23">
      <c r="A324" s="33">
        <v>50023</v>
      </c>
      <c r="B324" s="58" t="s">
        <v>334</v>
      </c>
      <c r="I324" s="5" t="s">
        <v>8</v>
      </c>
      <c r="J324" s="16">
        <v>32</v>
      </c>
      <c r="K324" s="117">
        <f ca="1" t="shared" si="32"/>
        <v>10121</v>
      </c>
      <c r="L324" s="118">
        <v>10023</v>
      </c>
      <c r="M324" s="118" t="str">
        <f t="shared" si="29"/>
        <v>地狱妖犬</v>
      </c>
      <c r="N324" s="9">
        <f t="shared" si="30"/>
        <v>140004</v>
      </c>
      <c r="O324" s="9">
        <f t="shared" si="31"/>
        <v>3496</v>
      </c>
      <c r="U324" s="117"/>
      <c r="V324" s="118"/>
      <c r="W324" s="118"/>
    </row>
    <row r="325" spans="1:23">
      <c r="A325" s="33">
        <v>50024</v>
      </c>
      <c r="B325" s="58" t="s">
        <v>41</v>
      </c>
      <c r="I325" s="5" t="s">
        <v>8</v>
      </c>
      <c r="J325" s="16">
        <v>32</v>
      </c>
      <c r="K325" s="117">
        <f ca="1" t="shared" si="32"/>
        <v>10023</v>
      </c>
      <c r="L325" s="118">
        <v>10069</v>
      </c>
      <c r="M325" s="118" t="str">
        <f t="shared" si="29"/>
        <v>杀人螳螂</v>
      </c>
      <c r="N325" s="9">
        <f t="shared" si="30"/>
        <v>140004</v>
      </c>
      <c r="O325" s="9">
        <f t="shared" si="31"/>
        <v>3496</v>
      </c>
      <c r="U325" s="117"/>
      <c r="V325" s="118"/>
      <c r="W325" s="118"/>
    </row>
    <row r="326" spans="1:23">
      <c r="A326" s="33">
        <v>50025</v>
      </c>
      <c r="B326" s="33" t="s">
        <v>78</v>
      </c>
      <c r="I326" s="5" t="s">
        <v>8</v>
      </c>
      <c r="J326" s="16">
        <v>32</v>
      </c>
      <c r="K326" s="117">
        <f ca="1" t="shared" si="32"/>
        <v>10126</v>
      </c>
      <c r="L326" s="118">
        <v>10138</v>
      </c>
      <c r="M326" s="118" t="str">
        <f t="shared" si="29"/>
        <v>烈风翼龙</v>
      </c>
      <c r="N326" s="9">
        <f t="shared" si="30"/>
        <v>140004</v>
      </c>
      <c r="O326" s="9">
        <f t="shared" si="31"/>
        <v>3496</v>
      </c>
      <c r="U326" s="117"/>
      <c r="V326" s="118"/>
      <c r="W326" s="118"/>
    </row>
    <row r="327" spans="1:23">
      <c r="A327" s="33">
        <v>50026</v>
      </c>
      <c r="B327" s="33" t="s">
        <v>80</v>
      </c>
      <c r="I327" s="5" t="s">
        <v>8</v>
      </c>
      <c r="J327" s="16">
        <v>32</v>
      </c>
      <c r="K327" s="117">
        <f ca="1" t="shared" si="32"/>
        <v>10046</v>
      </c>
      <c r="L327" s="118">
        <v>10021</v>
      </c>
      <c r="M327" s="118" t="str">
        <f t="shared" si="29"/>
        <v>巨狼</v>
      </c>
      <c r="N327" s="9">
        <f t="shared" si="30"/>
        <v>140004</v>
      </c>
      <c r="O327" s="9">
        <f t="shared" si="31"/>
        <v>3496</v>
      </c>
      <c r="U327" s="117"/>
      <c r="V327" s="118"/>
      <c r="W327" s="118"/>
    </row>
    <row r="328" spans="1:23">
      <c r="A328" s="33">
        <v>50027</v>
      </c>
      <c r="B328" s="58" t="s">
        <v>82</v>
      </c>
      <c r="I328" s="5" t="s">
        <v>8</v>
      </c>
      <c r="J328" s="16">
        <v>32</v>
      </c>
      <c r="K328" s="117">
        <f ca="1" t="shared" si="32"/>
        <v>10022</v>
      </c>
      <c r="L328" s="118">
        <v>10134</v>
      </c>
      <c r="M328" s="118" t="str">
        <f t="shared" si="29"/>
        <v>猎豹蜥蜴</v>
      </c>
      <c r="N328" s="9">
        <f t="shared" si="30"/>
        <v>140004</v>
      </c>
      <c r="O328" s="9">
        <f t="shared" si="31"/>
        <v>3496</v>
      </c>
      <c r="U328" s="117"/>
      <c r="V328" s="118"/>
      <c r="W328" s="118"/>
    </row>
    <row r="329" spans="1:23">
      <c r="A329" s="33">
        <v>50028</v>
      </c>
      <c r="B329" s="33" t="s">
        <v>84</v>
      </c>
      <c r="I329" s="5" t="s">
        <v>8</v>
      </c>
      <c r="J329" s="16">
        <v>32</v>
      </c>
      <c r="K329" s="117">
        <f ca="1" t="shared" si="32"/>
        <v>10152</v>
      </c>
      <c r="L329" s="118">
        <v>10041</v>
      </c>
      <c r="M329" s="118" t="str">
        <f t="shared" si="29"/>
        <v>小恶魔</v>
      </c>
      <c r="N329" s="9">
        <f t="shared" si="30"/>
        <v>140004</v>
      </c>
      <c r="O329" s="9">
        <f t="shared" si="31"/>
        <v>3496</v>
      </c>
      <c r="U329" s="117"/>
      <c r="V329" s="118"/>
      <c r="W329" s="118"/>
    </row>
    <row r="330" spans="1:23">
      <c r="A330" s="33">
        <v>50029</v>
      </c>
      <c r="B330" s="58" t="s">
        <v>54</v>
      </c>
      <c r="I330" s="5" t="s">
        <v>8</v>
      </c>
      <c r="J330" s="16">
        <v>32</v>
      </c>
      <c r="K330" s="117">
        <f ca="1" t="shared" si="32"/>
        <v>10078</v>
      </c>
      <c r="L330" s="118">
        <v>10154</v>
      </c>
      <c r="M330" s="118" t="str">
        <f t="shared" si="29"/>
        <v>海贼</v>
      </c>
      <c r="N330" s="9">
        <f t="shared" si="30"/>
        <v>140004</v>
      </c>
      <c r="O330" s="9">
        <f t="shared" si="31"/>
        <v>3496</v>
      </c>
      <c r="U330" s="117"/>
      <c r="V330" s="118"/>
      <c r="W330" s="118"/>
    </row>
    <row r="331" spans="1:23">
      <c r="A331" s="33">
        <v>50030</v>
      </c>
      <c r="B331" s="58" t="s">
        <v>87</v>
      </c>
      <c r="I331" s="5" t="s">
        <v>8</v>
      </c>
      <c r="J331" s="16">
        <v>37</v>
      </c>
      <c r="K331" s="117">
        <f ca="1" t="shared" si="32"/>
        <v>10154</v>
      </c>
      <c r="L331" s="118">
        <v>10063</v>
      </c>
      <c r="M331" s="118" t="str">
        <f t="shared" si="29"/>
        <v>杀人蜂</v>
      </c>
      <c r="N331" s="9">
        <f t="shared" si="30"/>
        <v>140005</v>
      </c>
      <c r="O331" s="9">
        <f t="shared" si="31"/>
        <v>6248</v>
      </c>
      <c r="U331" s="117"/>
      <c r="V331" s="118"/>
      <c r="W331" s="118"/>
    </row>
    <row r="332" spans="1:23">
      <c r="A332" s="33">
        <v>50031</v>
      </c>
      <c r="B332" s="58" t="s">
        <v>335</v>
      </c>
      <c r="I332" s="5" t="s">
        <v>8</v>
      </c>
      <c r="J332" s="16">
        <v>37</v>
      </c>
      <c r="K332" s="117">
        <f ca="1" t="shared" si="32"/>
        <v>10015</v>
      </c>
      <c r="L332" s="118">
        <v>10153</v>
      </c>
      <c r="M332" s="118" t="str">
        <f t="shared" si="29"/>
        <v>山贼</v>
      </c>
      <c r="N332" s="9">
        <f t="shared" si="30"/>
        <v>140005</v>
      </c>
      <c r="O332" s="9">
        <f t="shared" si="31"/>
        <v>6248</v>
      </c>
      <c r="U332" s="117"/>
      <c r="V332" s="118"/>
      <c r="W332" s="118"/>
    </row>
    <row r="333" spans="1:23">
      <c r="A333" s="33">
        <v>50032</v>
      </c>
      <c r="B333" s="58" t="s">
        <v>336</v>
      </c>
      <c r="I333" s="5" t="s">
        <v>8</v>
      </c>
      <c r="J333" s="16">
        <v>37</v>
      </c>
      <c r="K333" s="117">
        <f ca="1" t="shared" si="32"/>
        <v>10151</v>
      </c>
      <c r="L333" s="118">
        <v>10129</v>
      </c>
      <c r="M333" s="118" t="str">
        <f t="shared" si="29"/>
        <v>铁剪螃蟹</v>
      </c>
      <c r="N333" s="9">
        <f t="shared" si="30"/>
        <v>140005</v>
      </c>
      <c r="O333" s="9">
        <f t="shared" si="31"/>
        <v>6248</v>
      </c>
      <c r="U333" s="117"/>
      <c r="V333" s="118"/>
      <c r="W333" s="118"/>
    </row>
    <row r="334" spans="1:23">
      <c r="A334" s="33">
        <v>50033</v>
      </c>
      <c r="B334" s="58" t="s">
        <v>93</v>
      </c>
      <c r="I334" s="5" t="s">
        <v>8</v>
      </c>
      <c r="J334" s="16">
        <v>37</v>
      </c>
      <c r="K334" s="117">
        <f ca="1" t="shared" si="32"/>
        <v>10075</v>
      </c>
      <c r="L334" s="118">
        <v>10131</v>
      </c>
      <c r="M334" s="118" t="str">
        <f t="shared" si="29"/>
        <v>蜥蝪战士</v>
      </c>
      <c r="N334" s="9">
        <f t="shared" si="30"/>
        <v>140005</v>
      </c>
      <c r="O334" s="9">
        <f t="shared" si="31"/>
        <v>6248</v>
      </c>
      <c r="U334" s="117"/>
      <c r="V334" s="118"/>
      <c r="W334" s="118"/>
    </row>
    <row r="335" spans="1:23">
      <c r="A335" s="33">
        <v>50034</v>
      </c>
      <c r="B335" s="58" t="s">
        <v>95</v>
      </c>
      <c r="I335" s="5" t="s">
        <v>8</v>
      </c>
      <c r="J335" s="16">
        <v>37</v>
      </c>
      <c r="K335" s="117">
        <f ca="1" t="shared" si="32"/>
        <v>10124</v>
      </c>
      <c r="L335" s="118">
        <v>10037</v>
      </c>
      <c r="M335" s="118" t="str">
        <f t="shared" si="29"/>
        <v>死灵</v>
      </c>
      <c r="N335" s="9">
        <f t="shared" si="30"/>
        <v>140005</v>
      </c>
      <c r="O335" s="9">
        <f t="shared" si="31"/>
        <v>6248</v>
      </c>
      <c r="U335" s="117"/>
      <c r="V335" s="118"/>
      <c r="W335" s="118"/>
    </row>
    <row r="336" spans="1:23">
      <c r="A336" s="33">
        <v>50035</v>
      </c>
      <c r="B336" s="58" t="s">
        <v>96</v>
      </c>
      <c r="I336" s="5" t="s">
        <v>8</v>
      </c>
      <c r="J336" s="16">
        <v>37</v>
      </c>
      <c r="K336" s="117">
        <f ca="1" t="shared" si="32"/>
        <v>10087</v>
      </c>
      <c r="L336" s="118">
        <v>10138</v>
      </c>
      <c r="M336" s="118" t="str">
        <f t="shared" si="29"/>
        <v>烈风翼龙</v>
      </c>
      <c r="N336" s="9">
        <f t="shared" si="30"/>
        <v>140005</v>
      </c>
      <c r="O336" s="9">
        <f t="shared" si="31"/>
        <v>6248</v>
      </c>
      <c r="U336" s="117"/>
      <c r="V336" s="118"/>
      <c r="W336" s="118"/>
    </row>
    <row r="337" spans="1:23">
      <c r="A337" s="33">
        <v>50036</v>
      </c>
      <c r="B337" s="33" t="s">
        <v>98</v>
      </c>
      <c r="I337" s="5" t="s">
        <v>8</v>
      </c>
      <c r="J337" s="16">
        <v>37</v>
      </c>
      <c r="K337" s="117">
        <f ca="1" t="shared" si="32"/>
        <v>10029</v>
      </c>
      <c r="L337" s="118">
        <v>10038</v>
      </c>
      <c r="M337" s="118" t="str">
        <f t="shared" si="29"/>
        <v>小石像怪</v>
      </c>
      <c r="N337" s="9">
        <f t="shared" si="30"/>
        <v>140005</v>
      </c>
      <c r="O337" s="9">
        <f t="shared" si="31"/>
        <v>6248</v>
      </c>
      <c r="U337" s="117"/>
      <c r="V337" s="118"/>
      <c r="W337" s="118"/>
    </row>
    <row r="338" spans="1:23">
      <c r="A338" s="33">
        <v>50037</v>
      </c>
      <c r="B338" s="58" t="s">
        <v>100</v>
      </c>
      <c r="I338" s="5" t="s">
        <v>8</v>
      </c>
      <c r="J338" s="16">
        <v>37</v>
      </c>
      <c r="K338" s="117">
        <f ca="1" t="shared" si="32"/>
        <v>10154</v>
      </c>
      <c r="L338" s="118">
        <v>10019</v>
      </c>
      <c r="M338" s="118" t="str">
        <f t="shared" si="29"/>
        <v>鼠王</v>
      </c>
      <c r="N338" s="9">
        <f t="shared" si="30"/>
        <v>140005</v>
      </c>
      <c r="O338" s="9">
        <f t="shared" si="31"/>
        <v>6248</v>
      </c>
      <c r="U338" s="117"/>
      <c r="V338" s="118"/>
      <c r="W338" s="118"/>
    </row>
    <row r="339" spans="1:23">
      <c r="A339" s="33">
        <v>50038</v>
      </c>
      <c r="B339" s="33" t="s">
        <v>337</v>
      </c>
      <c r="I339" s="5" t="s">
        <v>8</v>
      </c>
      <c r="J339" s="16">
        <v>37</v>
      </c>
      <c r="K339" s="117">
        <f ca="1" t="shared" si="32"/>
        <v>10089</v>
      </c>
      <c r="L339" s="118">
        <v>10023</v>
      </c>
      <c r="M339" s="118" t="str">
        <f t="shared" si="29"/>
        <v>地狱妖犬</v>
      </c>
      <c r="N339" s="9">
        <f t="shared" si="30"/>
        <v>140005</v>
      </c>
      <c r="O339" s="9">
        <f t="shared" si="31"/>
        <v>6248</v>
      </c>
      <c r="U339" s="117"/>
      <c r="V339" s="118"/>
      <c r="W339" s="118"/>
    </row>
    <row r="340" spans="1:23">
      <c r="A340" s="33">
        <v>50039</v>
      </c>
      <c r="B340" s="33" t="s">
        <v>338</v>
      </c>
      <c r="I340" s="5" t="s">
        <v>8</v>
      </c>
      <c r="J340" s="16">
        <v>37</v>
      </c>
      <c r="K340" s="117">
        <f ca="1" t="shared" si="32"/>
        <v>10033</v>
      </c>
      <c r="L340" s="118">
        <v>10069</v>
      </c>
      <c r="M340" s="118" t="str">
        <f t="shared" si="29"/>
        <v>杀人螳螂</v>
      </c>
      <c r="N340" s="9">
        <f t="shared" si="30"/>
        <v>140005</v>
      </c>
      <c r="O340" s="9">
        <f t="shared" si="31"/>
        <v>6248</v>
      </c>
      <c r="U340" s="117"/>
      <c r="V340" s="118"/>
      <c r="W340" s="118"/>
    </row>
    <row r="341" spans="1:23">
      <c r="A341" s="33">
        <v>50040</v>
      </c>
      <c r="B341" s="33" t="s">
        <v>339</v>
      </c>
      <c r="I341" s="5" t="s">
        <v>8</v>
      </c>
      <c r="J341" s="16">
        <v>37</v>
      </c>
      <c r="K341" s="117">
        <f ca="1" t="shared" si="32"/>
        <v>10064</v>
      </c>
      <c r="L341" s="118">
        <v>10138</v>
      </c>
      <c r="M341" s="118" t="str">
        <f t="shared" si="29"/>
        <v>烈风翼龙</v>
      </c>
      <c r="N341" s="9">
        <f t="shared" si="30"/>
        <v>140005</v>
      </c>
      <c r="O341" s="9">
        <f t="shared" si="31"/>
        <v>6248</v>
      </c>
      <c r="U341" s="117"/>
      <c r="V341" s="118"/>
      <c r="W341" s="118"/>
    </row>
    <row r="342" spans="1:23">
      <c r="A342" s="33">
        <v>50041</v>
      </c>
      <c r="B342" s="33" t="s">
        <v>108</v>
      </c>
      <c r="I342" s="5" t="s">
        <v>8</v>
      </c>
      <c r="J342" s="16">
        <v>37</v>
      </c>
      <c r="K342" s="117">
        <f ca="1" t="shared" si="32"/>
        <v>10103</v>
      </c>
      <c r="L342" s="118">
        <v>10021</v>
      </c>
      <c r="M342" s="118" t="str">
        <f t="shared" si="29"/>
        <v>巨狼</v>
      </c>
      <c r="N342" s="9">
        <f t="shared" si="30"/>
        <v>140005</v>
      </c>
      <c r="O342" s="9">
        <f t="shared" si="31"/>
        <v>6248</v>
      </c>
      <c r="U342" s="117"/>
      <c r="V342" s="118"/>
      <c r="W342" s="118"/>
    </row>
    <row r="343" spans="1:23">
      <c r="A343" s="33">
        <v>50042</v>
      </c>
      <c r="B343" s="58" t="s">
        <v>340</v>
      </c>
      <c r="I343" s="5" t="s">
        <v>8</v>
      </c>
      <c r="J343" s="16">
        <v>37</v>
      </c>
      <c r="K343" s="117">
        <f ca="1" t="shared" si="32"/>
        <v>10115</v>
      </c>
      <c r="L343" s="118">
        <v>10134</v>
      </c>
      <c r="M343" s="118" t="str">
        <f t="shared" si="29"/>
        <v>猎豹蜥蜴</v>
      </c>
      <c r="N343" s="9">
        <f t="shared" si="30"/>
        <v>140005</v>
      </c>
      <c r="O343" s="9">
        <f t="shared" si="31"/>
        <v>6248</v>
      </c>
      <c r="U343" s="117"/>
      <c r="V343" s="118"/>
      <c r="W343" s="118"/>
    </row>
    <row r="344" spans="1:23">
      <c r="A344" s="33">
        <v>50043</v>
      </c>
      <c r="B344" s="33" t="s">
        <v>341</v>
      </c>
      <c r="I344" s="5" t="s">
        <v>8</v>
      </c>
      <c r="J344" s="16">
        <v>37</v>
      </c>
      <c r="K344" s="117">
        <f ca="1" t="shared" si="32"/>
        <v>10058</v>
      </c>
      <c r="L344" s="118">
        <v>10041</v>
      </c>
      <c r="M344" s="118" t="str">
        <f t="shared" si="29"/>
        <v>小恶魔</v>
      </c>
      <c r="N344" s="9">
        <f t="shared" si="30"/>
        <v>140005</v>
      </c>
      <c r="O344" s="9">
        <f t="shared" si="31"/>
        <v>6248</v>
      </c>
      <c r="U344" s="117"/>
      <c r="V344" s="118"/>
      <c r="W344" s="118"/>
    </row>
    <row r="345" spans="1:23">
      <c r="A345" s="33">
        <v>50044</v>
      </c>
      <c r="B345" s="58" t="s">
        <v>114</v>
      </c>
      <c r="I345" s="5" t="s">
        <v>8</v>
      </c>
      <c r="J345" s="16">
        <v>37</v>
      </c>
      <c r="K345" s="117">
        <f ca="1" t="shared" si="32"/>
        <v>10143</v>
      </c>
      <c r="L345" s="118">
        <v>10154</v>
      </c>
      <c r="M345" s="118" t="str">
        <f t="shared" si="29"/>
        <v>海贼</v>
      </c>
      <c r="N345" s="9">
        <f t="shared" si="30"/>
        <v>140005</v>
      </c>
      <c r="O345" s="9">
        <f t="shared" si="31"/>
        <v>6248</v>
      </c>
      <c r="U345" s="117"/>
      <c r="V345" s="118"/>
      <c r="W345" s="118"/>
    </row>
    <row r="346" spans="1:23">
      <c r="A346" s="33">
        <v>50045</v>
      </c>
      <c r="B346" s="58" t="s">
        <v>116</v>
      </c>
      <c r="I346" s="5" t="s">
        <v>8</v>
      </c>
      <c r="J346" s="16">
        <v>42</v>
      </c>
      <c r="K346" s="117">
        <f ca="1" t="shared" si="32"/>
        <v>10071</v>
      </c>
      <c r="L346" s="118">
        <v>10063</v>
      </c>
      <c r="M346" s="118" t="str">
        <f t="shared" si="29"/>
        <v>杀人蜂</v>
      </c>
      <c r="N346" s="9">
        <f t="shared" si="30"/>
        <v>140006</v>
      </c>
      <c r="O346" s="9">
        <f t="shared" si="31"/>
        <v>10373</v>
      </c>
      <c r="U346" s="117"/>
      <c r="V346" s="118"/>
      <c r="W346" s="118"/>
    </row>
    <row r="347" spans="1:23">
      <c r="A347" s="33">
        <v>50046</v>
      </c>
      <c r="B347" s="58" t="s">
        <v>118</v>
      </c>
      <c r="I347" s="5" t="s">
        <v>8</v>
      </c>
      <c r="J347" s="16">
        <v>42</v>
      </c>
      <c r="K347" s="117">
        <f ca="1" t="shared" si="32"/>
        <v>10152</v>
      </c>
      <c r="L347" s="118">
        <v>10153</v>
      </c>
      <c r="M347" s="118" t="str">
        <f t="shared" si="29"/>
        <v>山贼</v>
      </c>
      <c r="N347" s="9">
        <f t="shared" si="30"/>
        <v>140006</v>
      </c>
      <c r="O347" s="9">
        <f t="shared" si="31"/>
        <v>10373</v>
      </c>
      <c r="U347" s="117"/>
      <c r="V347" s="118"/>
      <c r="W347" s="118"/>
    </row>
    <row r="348" spans="1:23">
      <c r="A348" s="33">
        <v>50047</v>
      </c>
      <c r="B348" s="58" t="s">
        <v>120</v>
      </c>
      <c r="I348" s="5" t="s">
        <v>8</v>
      </c>
      <c r="J348" s="16">
        <v>42</v>
      </c>
      <c r="K348" s="117">
        <f ca="1" t="shared" si="32"/>
        <v>10038</v>
      </c>
      <c r="L348" s="118">
        <v>10129</v>
      </c>
      <c r="M348" s="118" t="str">
        <f t="shared" si="29"/>
        <v>铁剪螃蟹</v>
      </c>
      <c r="N348" s="9">
        <f t="shared" si="30"/>
        <v>140006</v>
      </c>
      <c r="O348" s="9">
        <f t="shared" si="31"/>
        <v>10373</v>
      </c>
      <c r="U348" s="117"/>
      <c r="V348" s="118"/>
      <c r="W348" s="118"/>
    </row>
    <row r="349" spans="1:23">
      <c r="A349" s="33">
        <v>50048</v>
      </c>
      <c r="B349" s="33" t="s">
        <v>122</v>
      </c>
      <c r="I349" s="5" t="s">
        <v>8</v>
      </c>
      <c r="J349" s="16">
        <v>42</v>
      </c>
      <c r="K349" s="117">
        <f ca="1" t="shared" si="32"/>
        <v>10029</v>
      </c>
      <c r="L349" s="118">
        <v>10131</v>
      </c>
      <c r="M349" s="118" t="str">
        <f t="shared" si="29"/>
        <v>蜥蝪战士</v>
      </c>
      <c r="N349" s="9">
        <f t="shared" si="30"/>
        <v>140006</v>
      </c>
      <c r="O349" s="9">
        <f t="shared" si="31"/>
        <v>10373</v>
      </c>
      <c r="U349" s="117"/>
      <c r="V349" s="118"/>
      <c r="W349" s="118"/>
    </row>
    <row r="350" spans="1:23">
      <c r="A350" s="33">
        <v>50049</v>
      </c>
      <c r="B350" s="33" t="s">
        <v>124</v>
      </c>
      <c r="I350" s="5" t="s">
        <v>8</v>
      </c>
      <c r="J350" s="16">
        <v>42</v>
      </c>
      <c r="K350" s="117">
        <f ca="1" t="shared" si="32"/>
        <v>10133</v>
      </c>
      <c r="L350" s="118">
        <v>10037</v>
      </c>
      <c r="M350" s="118" t="str">
        <f t="shared" si="29"/>
        <v>死灵</v>
      </c>
      <c r="N350" s="9">
        <f t="shared" si="30"/>
        <v>140006</v>
      </c>
      <c r="O350" s="9">
        <f t="shared" si="31"/>
        <v>10373</v>
      </c>
      <c r="U350" s="117"/>
      <c r="V350" s="118"/>
      <c r="W350" s="118"/>
    </row>
    <row r="351" spans="1:23">
      <c r="A351" s="33">
        <v>50050</v>
      </c>
      <c r="B351" s="58" t="s">
        <v>126</v>
      </c>
      <c r="I351" s="5" t="s">
        <v>8</v>
      </c>
      <c r="J351" s="16">
        <v>42</v>
      </c>
      <c r="K351" s="117">
        <f ca="1" t="shared" si="32"/>
        <v>10076</v>
      </c>
      <c r="L351" s="118">
        <v>10138</v>
      </c>
      <c r="M351" s="118" t="str">
        <f t="shared" si="29"/>
        <v>烈风翼龙</v>
      </c>
      <c r="N351" s="9">
        <f t="shared" si="30"/>
        <v>140006</v>
      </c>
      <c r="O351" s="9">
        <f t="shared" si="31"/>
        <v>10373</v>
      </c>
      <c r="U351" s="117"/>
      <c r="V351" s="118"/>
      <c r="W351" s="118"/>
    </row>
    <row r="352" spans="1:23">
      <c r="A352" s="33">
        <v>50051</v>
      </c>
      <c r="B352" s="33" t="s">
        <v>128</v>
      </c>
      <c r="I352" s="5" t="s">
        <v>8</v>
      </c>
      <c r="J352" s="16">
        <v>42</v>
      </c>
      <c r="K352" s="117">
        <f ca="1" t="shared" si="32"/>
        <v>10114</v>
      </c>
      <c r="L352" s="118">
        <v>10038</v>
      </c>
      <c r="M352" s="118" t="str">
        <f t="shared" si="29"/>
        <v>小石像怪</v>
      </c>
      <c r="N352" s="9">
        <f t="shared" si="30"/>
        <v>140006</v>
      </c>
      <c r="O352" s="9">
        <f t="shared" si="31"/>
        <v>10373</v>
      </c>
      <c r="U352" s="117"/>
      <c r="V352" s="118"/>
      <c r="W352" s="118"/>
    </row>
    <row r="353" spans="1:23">
      <c r="A353" s="33">
        <v>50052</v>
      </c>
      <c r="B353" s="33" t="s">
        <v>130</v>
      </c>
      <c r="I353" s="5" t="s">
        <v>8</v>
      </c>
      <c r="J353" s="16">
        <v>42</v>
      </c>
      <c r="K353" s="117">
        <f ca="1" t="shared" si="32"/>
        <v>10090</v>
      </c>
      <c r="L353" s="118">
        <v>10019</v>
      </c>
      <c r="M353" s="118" t="str">
        <f t="shared" si="29"/>
        <v>鼠王</v>
      </c>
      <c r="N353" s="9">
        <f t="shared" si="30"/>
        <v>140006</v>
      </c>
      <c r="O353" s="9">
        <f t="shared" si="31"/>
        <v>10373</v>
      </c>
      <c r="U353" s="117"/>
      <c r="V353" s="118"/>
      <c r="W353" s="118"/>
    </row>
    <row r="354" spans="1:23">
      <c r="A354" s="33">
        <v>50053</v>
      </c>
      <c r="B354" s="33" t="s">
        <v>132</v>
      </c>
      <c r="I354" s="5" t="s">
        <v>8</v>
      </c>
      <c r="J354" s="16">
        <v>42</v>
      </c>
      <c r="K354" s="117">
        <f ca="1" t="shared" si="32"/>
        <v>10094</v>
      </c>
      <c r="L354" s="118">
        <v>10023</v>
      </c>
      <c r="M354" s="118" t="str">
        <f t="shared" si="29"/>
        <v>地狱妖犬</v>
      </c>
      <c r="N354" s="9">
        <f t="shared" si="30"/>
        <v>140006</v>
      </c>
      <c r="O354" s="9">
        <f t="shared" si="31"/>
        <v>10373</v>
      </c>
      <c r="U354" s="117"/>
      <c r="V354" s="118"/>
      <c r="W354" s="118"/>
    </row>
    <row r="355" spans="1:23">
      <c r="A355" s="33">
        <v>50054</v>
      </c>
      <c r="B355" s="33" t="s">
        <v>134</v>
      </c>
      <c r="I355" s="5" t="s">
        <v>8</v>
      </c>
      <c r="J355" s="16">
        <v>42</v>
      </c>
      <c r="K355" s="117">
        <f ca="1" t="shared" si="32"/>
        <v>10008</v>
      </c>
      <c r="L355" s="118">
        <v>10069</v>
      </c>
      <c r="M355" s="118" t="str">
        <f t="shared" si="29"/>
        <v>杀人螳螂</v>
      </c>
      <c r="N355" s="9">
        <f t="shared" si="30"/>
        <v>140006</v>
      </c>
      <c r="O355" s="9">
        <f t="shared" si="31"/>
        <v>10373</v>
      </c>
      <c r="U355" s="117"/>
      <c r="V355" s="118"/>
      <c r="W355" s="118"/>
    </row>
    <row r="356" spans="1:23">
      <c r="A356" s="33">
        <v>50055</v>
      </c>
      <c r="B356" s="33" t="s">
        <v>136</v>
      </c>
      <c r="I356" s="5" t="s">
        <v>8</v>
      </c>
      <c r="J356" s="16">
        <v>42</v>
      </c>
      <c r="K356" s="117">
        <f ca="1" t="shared" si="32"/>
        <v>10138</v>
      </c>
      <c r="L356" s="118">
        <v>10138</v>
      </c>
      <c r="M356" s="118" t="str">
        <f t="shared" si="29"/>
        <v>烈风翼龙</v>
      </c>
      <c r="N356" s="9">
        <f t="shared" si="30"/>
        <v>140006</v>
      </c>
      <c r="O356" s="9">
        <f t="shared" si="31"/>
        <v>10373</v>
      </c>
      <c r="U356" s="117"/>
      <c r="V356" s="118"/>
      <c r="W356" s="118"/>
    </row>
    <row r="357" spans="1:23">
      <c r="A357" s="33">
        <v>50056</v>
      </c>
      <c r="B357" s="58" t="s">
        <v>138</v>
      </c>
      <c r="I357" s="5" t="s">
        <v>8</v>
      </c>
      <c r="J357" s="16">
        <v>42</v>
      </c>
      <c r="K357" s="117">
        <f ca="1" t="shared" si="32"/>
        <v>10016</v>
      </c>
      <c r="L357" s="118">
        <v>10021</v>
      </c>
      <c r="M357" s="118" t="str">
        <f t="shared" si="29"/>
        <v>巨狼</v>
      </c>
      <c r="N357" s="9">
        <f t="shared" si="30"/>
        <v>140006</v>
      </c>
      <c r="O357" s="9">
        <f t="shared" si="31"/>
        <v>10373</v>
      </c>
      <c r="U357" s="117"/>
      <c r="V357" s="118"/>
      <c r="W357" s="118"/>
    </row>
    <row r="358" spans="1:23">
      <c r="A358" s="33">
        <v>50057</v>
      </c>
      <c r="B358" s="33" t="s">
        <v>140</v>
      </c>
      <c r="I358" s="5" t="s">
        <v>8</v>
      </c>
      <c r="J358" s="16">
        <v>42</v>
      </c>
      <c r="K358" s="117">
        <f ca="1" t="shared" si="32"/>
        <v>10037</v>
      </c>
      <c r="L358" s="118">
        <v>10134</v>
      </c>
      <c r="M358" s="118" t="str">
        <f t="shared" si="29"/>
        <v>猎豹蜥蜴</v>
      </c>
      <c r="N358" s="9">
        <f t="shared" si="30"/>
        <v>140006</v>
      </c>
      <c r="O358" s="9">
        <f t="shared" si="31"/>
        <v>10373</v>
      </c>
      <c r="U358" s="117"/>
      <c r="V358" s="118"/>
      <c r="W358" s="118"/>
    </row>
    <row r="359" spans="1:23">
      <c r="A359" s="33">
        <v>50058</v>
      </c>
      <c r="B359" s="33" t="s">
        <v>142</v>
      </c>
      <c r="I359" s="5" t="s">
        <v>8</v>
      </c>
      <c r="J359" s="16">
        <v>42</v>
      </c>
      <c r="K359" s="117">
        <f ca="1" t="shared" si="32"/>
        <v>10135</v>
      </c>
      <c r="L359" s="118">
        <v>10041</v>
      </c>
      <c r="M359" s="118" t="str">
        <f t="shared" si="29"/>
        <v>小恶魔</v>
      </c>
      <c r="N359" s="9">
        <f t="shared" si="30"/>
        <v>140006</v>
      </c>
      <c r="O359" s="9">
        <f t="shared" si="31"/>
        <v>10373</v>
      </c>
      <c r="U359" s="117"/>
      <c r="V359" s="118"/>
      <c r="W359" s="118"/>
    </row>
    <row r="360" spans="1:23">
      <c r="A360" s="33">
        <v>50059</v>
      </c>
      <c r="B360" s="33" t="s">
        <v>342</v>
      </c>
      <c r="I360" s="5" t="s">
        <v>8</v>
      </c>
      <c r="J360" s="16">
        <v>42</v>
      </c>
      <c r="K360" s="117">
        <f ca="1" t="shared" si="32"/>
        <v>10045</v>
      </c>
      <c r="L360" s="118">
        <v>10154</v>
      </c>
      <c r="M360" s="118" t="str">
        <f t="shared" si="29"/>
        <v>海贼</v>
      </c>
      <c r="N360" s="9">
        <f t="shared" si="30"/>
        <v>140006</v>
      </c>
      <c r="O360" s="9">
        <f t="shared" si="31"/>
        <v>10373</v>
      </c>
      <c r="U360" s="117"/>
      <c r="V360" s="118"/>
      <c r="W360" s="118"/>
    </row>
    <row r="361" spans="1:23">
      <c r="A361" s="33">
        <v>50060</v>
      </c>
      <c r="B361" s="58" t="s">
        <v>343</v>
      </c>
      <c r="I361" s="5" t="s">
        <v>8</v>
      </c>
      <c r="J361" s="16">
        <v>47</v>
      </c>
      <c r="K361" s="117">
        <f ca="1" t="shared" si="32"/>
        <v>10057</v>
      </c>
      <c r="L361" s="118">
        <v>10063</v>
      </c>
      <c r="M361" s="118" t="str">
        <f t="shared" si="29"/>
        <v>杀人蜂</v>
      </c>
      <c r="N361" s="9">
        <f t="shared" si="30"/>
        <v>140007</v>
      </c>
      <c r="O361" s="9">
        <f t="shared" si="31"/>
        <v>16266</v>
      </c>
      <c r="U361" s="117"/>
      <c r="V361" s="118"/>
      <c r="W361" s="118"/>
    </row>
    <row r="362" spans="1:23">
      <c r="A362" s="33">
        <v>50061</v>
      </c>
      <c r="B362" s="33" t="s">
        <v>344</v>
      </c>
      <c r="I362" s="5" t="s">
        <v>8</v>
      </c>
      <c r="J362" s="16">
        <v>47</v>
      </c>
      <c r="K362" s="117">
        <f ca="1" t="shared" si="32"/>
        <v>10137</v>
      </c>
      <c r="L362" s="118">
        <v>10153</v>
      </c>
      <c r="M362" s="118" t="str">
        <f t="shared" si="29"/>
        <v>山贼</v>
      </c>
      <c r="N362" s="9">
        <f t="shared" si="30"/>
        <v>140007</v>
      </c>
      <c r="O362" s="9">
        <f t="shared" si="31"/>
        <v>16266</v>
      </c>
      <c r="U362" s="117"/>
      <c r="V362" s="118"/>
      <c r="W362" s="118"/>
    </row>
    <row r="363" spans="1:23">
      <c r="A363" s="33">
        <v>50062</v>
      </c>
      <c r="B363" s="58" t="s">
        <v>345</v>
      </c>
      <c r="I363" s="5" t="s">
        <v>8</v>
      </c>
      <c r="J363" s="16">
        <v>47</v>
      </c>
      <c r="K363" s="117">
        <f ca="1" t="shared" si="32"/>
        <v>10157</v>
      </c>
      <c r="L363" s="118">
        <v>10129</v>
      </c>
      <c r="M363" s="118" t="str">
        <f t="shared" si="29"/>
        <v>铁剪螃蟹</v>
      </c>
      <c r="N363" s="9">
        <f t="shared" si="30"/>
        <v>140007</v>
      </c>
      <c r="O363" s="9">
        <f t="shared" si="31"/>
        <v>16266</v>
      </c>
      <c r="U363" s="117"/>
      <c r="V363" s="118"/>
      <c r="W363" s="118"/>
    </row>
    <row r="364" spans="1:23">
      <c r="A364" s="33">
        <v>50063</v>
      </c>
      <c r="B364" s="33" t="s">
        <v>152</v>
      </c>
      <c r="I364" s="5" t="s">
        <v>8</v>
      </c>
      <c r="J364" s="16">
        <v>47</v>
      </c>
      <c r="K364" s="117">
        <f ca="1" t="shared" si="32"/>
        <v>10052</v>
      </c>
      <c r="L364" s="118">
        <v>10131</v>
      </c>
      <c r="M364" s="118" t="str">
        <f t="shared" si="29"/>
        <v>蜥蝪战士</v>
      </c>
      <c r="N364" s="9">
        <f t="shared" si="30"/>
        <v>140007</v>
      </c>
      <c r="O364" s="9">
        <f t="shared" si="31"/>
        <v>16266</v>
      </c>
      <c r="U364" s="117"/>
      <c r="V364" s="118"/>
      <c r="W364" s="118"/>
    </row>
    <row r="365" spans="1:23">
      <c r="A365" s="33">
        <v>50064</v>
      </c>
      <c r="B365" s="33" t="s">
        <v>346</v>
      </c>
      <c r="I365" s="5" t="s">
        <v>8</v>
      </c>
      <c r="J365" s="16">
        <v>47</v>
      </c>
      <c r="K365" s="117">
        <f ca="1" t="shared" si="32"/>
        <v>10122</v>
      </c>
      <c r="L365" s="118">
        <v>10037</v>
      </c>
      <c r="M365" s="118" t="str">
        <f t="shared" si="29"/>
        <v>死灵</v>
      </c>
      <c r="N365" s="9">
        <f t="shared" si="30"/>
        <v>140007</v>
      </c>
      <c r="O365" s="9">
        <f t="shared" si="31"/>
        <v>16266</v>
      </c>
      <c r="U365" s="117"/>
      <c r="V365" s="118"/>
      <c r="W365" s="118"/>
    </row>
    <row r="366" spans="1:23">
      <c r="A366" s="33">
        <v>50065</v>
      </c>
      <c r="B366" s="58" t="s">
        <v>156</v>
      </c>
      <c r="I366" s="5" t="s">
        <v>8</v>
      </c>
      <c r="J366" s="16">
        <v>47</v>
      </c>
      <c r="K366" s="117">
        <f ca="1" t="shared" si="32"/>
        <v>10146</v>
      </c>
      <c r="L366" s="118">
        <v>10138</v>
      </c>
      <c r="M366" s="118" t="str">
        <f t="shared" si="29"/>
        <v>烈风翼龙</v>
      </c>
      <c r="N366" s="9">
        <f t="shared" si="30"/>
        <v>140007</v>
      </c>
      <c r="O366" s="9">
        <f t="shared" si="31"/>
        <v>16266</v>
      </c>
      <c r="U366" s="117"/>
      <c r="V366" s="118"/>
      <c r="W366" s="118"/>
    </row>
    <row r="367" spans="1:23">
      <c r="A367" s="33">
        <v>50066</v>
      </c>
      <c r="B367" s="33" t="s">
        <v>158</v>
      </c>
      <c r="I367" s="5" t="s">
        <v>8</v>
      </c>
      <c r="J367" s="16">
        <v>47</v>
      </c>
      <c r="K367" s="117">
        <f ca="1" t="shared" si="32"/>
        <v>10029</v>
      </c>
      <c r="L367" s="118">
        <v>10038</v>
      </c>
      <c r="M367" s="118" t="str">
        <f t="shared" si="29"/>
        <v>小石像怪</v>
      </c>
      <c r="N367" s="9">
        <f t="shared" si="30"/>
        <v>140007</v>
      </c>
      <c r="O367" s="9">
        <f t="shared" si="31"/>
        <v>16266</v>
      </c>
      <c r="U367" s="117"/>
      <c r="V367" s="118"/>
      <c r="W367" s="118"/>
    </row>
    <row r="368" spans="1:23">
      <c r="A368" s="33">
        <v>50067</v>
      </c>
      <c r="B368" s="58" t="s">
        <v>347</v>
      </c>
      <c r="I368" s="5" t="s">
        <v>8</v>
      </c>
      <c r="J368" s="16">
        <v>47</v>
      </c>
      <c r="K368" s="117">
        <f ca="1" t="shared" si="32"/>
        <v>10124</v>
      </c>
      <c r="L368" s="118">
        <v>10019</v>
      </c>
      <c r="M368" s="118" t="str">
        <f t="shared" si="29"/>
        <v>鼠王</v>
      </c>
      <c r="N368" s="9">
        <f t="shared" si="30"/>
        <v>140007</v>
      </c>
      <c r="O368" s="9">
        <f t="shared" si="31"/>
        <v>16266</v>
      </c>
      <c r="U368" s="117"/>
      <c r="V368" s="118"/>
      <c r="W368" s="118"/>
    </row>
    <row r="369" spans="1:23">
      <c r="A369" s="33">
        <v>50068</v>
      </c>
      <c r="B369" s="33" t="s">
        <v>162</v>
      </c>
      <c r="I369" s="5" t="s">
        <v>8</v>
      </c>
      <c r="J369" s="16">
        <v>47</v>
      </c>
      <c r="K369" s="117">
        <f ca="1" t="shared" si="32"/>
        <v>10136</v>
      </c>
      <c r="L369" s="118">
        <v>10023</v>
      </c>
      <c r="M369" s="118" t="str">
        <f t="shared" si="29"/>
        <v>地狱妖犬</v>
      </c>
      <c r="N369" s="9">
        <f t="shared" si="30"/>
        <v>140007</v>
      </c>
      <c r="O369" s="9">
        <f t="shared" si="31"/>
        <v>16266</v>
      </c>
      <c r="U369" s="117"/>
      <c r="V369" s="118"/>
      <c r="W369" s="118"/>
    </row>
    <row r="370" spans="1:23">
      <c r="A370" s="33">
        <v>50069</v>
      </c>
      <c r="B370" s="58" t="s">
        <v>348</v>
      </c>
      <c r="I370" s="5" t="s">
        <v>8</v>
      </c>
      <c r="J370" s="16">
        <v>47</v>
      </c>
      <c r="K370" s="117">
        <f ca="1" t="shared" si="32"/>
        <v>10104</v>
      </c>
      <c r="L370" s="118">
        <v>10069</v>
      </c>
      <c r="M370" s="118" t="str">
        <f t="shared" si="29"/>
        <v>杀人螳螂</v>
      </c>
      <c r="N370" s="9">
        <f t="shared" si="30"/>
        <v>140007</v>
      </c>
      <c r="O370" s="9">
        <f t="shared" si="31"/>
        <v>16266</v>
      </c>
      <c r="U370" s="117"/>
      <c r="V370" s="118"/>
      <c r="W370" s="118"/>
    </row>
    <row r="371" spans="1:23">
      <c r="A371" s="33">
        <v>50070</v>
      </c>
      <c r="B371" s="58" t="s">
        <v>349</v>
      </c>
      <c r="I371" s="5" t="s">
        <v>8</v>
      </c>
      <c r="J371" s="16">
        <v>47</v>
      </c>
      <c r="K371" s="117">
        <f ca="1" t="shared" si="32"/>
        <v>10011</v>
      </c>
      <c r="L371" s="118">
        <v>10138</v>
      </c>
      <c r="M371" s="118" t="str">
        <f t="shared" si="29"/>
        <v>烈风翼龙</v>
      </c>
      <c r="N371" s="9">
        <f t="shared" si="30"/>
        <v>140007</v>
      </c>
      <c r="O371" s="9">
        <f t="shared" si="31"/>
        <v>16266</v>
      </c>
      <c r="U371" s="117"/>
      <c r="V371" s="118"/>
      <c r="W371" s="118"/>
    </row>
    <row r="372" spans="1:23">
      <c r="A372" s="33">
        <v>50071</v>
      </c>
      <c r="B372" s="33" t="s">
        <v>350</v>
      </c>
      <c r="I372" s="5" t="s">
        <v>8</v>
      </c>
      <c r="J372" s="16">
        <v>47</v>
      </c>
      <c r="K372" s="117">
        <f ca="1" t="shared" si="32"/>
        <v>10045</v>
      </c>
      <c r="L372" s="118">
        <v>10021</v>
      </c>
      <c r="M372" s="118" t="str">
        <f t="shared" si="29"/>
        <v>巨狼</v>
      </c>
      <c r="N372" s="9">
        <f t="shared" si="30"/>
        <v>140007</v>
      </c>
      <c r="O372" s="9">
        <f t="shared" si="31"/>
        <v>16266</v>
      </c>
      <c r="U372" s="117"/>
      <c r="V372" s="118"/>
      <c r="W372" s="118"/>
    </row>
    <row r="373" spans="1:23">
      <c r="A373" s="33">
        <v>50072</v>
      </c>
      <c r="B373" s="58" t="s">
        <v>351</v>
      </c>
      <c r="I373" s="5" t="s">
        <v>8</v>
      </c>
      <c r="J373" s="16">
        <v>47</v>
      </c>
      <c r="K373" s="117">
        <f ca="1" t="shared" si="32"/>
        <v>10143</v>
      </c>
      <c r="L373" s="118">
        <v>10134</v>
      </c>
      <c r="M373" s="118" t="str">
        <f t="shared" si="29"/>
        <v>猎豹蜥蜴</v>
      </c>
      <c r="N373" s="9">
        <f t="shared" si="30"/>
        <v>140007</v>
      </c>
      <c r="O373" s="9">
        <f t="shared" si="31"/>
        <v>16266</v>
      </c>
      <c r="U373" s="117"/>
      <c r="V373" s="118"/>
      <c r="W373" s="118"/>
    </row>
    <row r="374" spans="1:23">
      <c r="A374" s="33">
        <v>50073</v>
      </c>
      <c r="B374" s="33" t="s">
        <v>171</v>
      </c>
      <c r="I374" s="5" t="s">
        <v>8</v>
      </c>
      <c r="J374" s="16">
        <v>47</v>
      </c>
      <c r="K374" s="117">
        <f ca="1" t="shared" si="32"/>
        <v>10018</v>
      </c>
      <c r="L374" s="118">
        <v>10041</v>
      </c>
      <c r="M374" s="118" t="str">
        <f t="shared" si="29"/>
        <v>小恶魔</v>
      </c>
      <c r="N374" s="9">
        <f t="shared" si="30"/>
        <v>140007</v>
      </c>
      <c r="O374" s="9">
        <f t="shared" si="31"/>
        <v>16266</v>
      </c>
      <c r="U374" s="117"/>
      <c r="V374" s="118"/>
      <c r="W374" s="118"/>
    </row>
    <row r="375" spans="1:23">
      <c r="A375" s="33">
        <v>50074</v>
      </c>
      <c r="B375" s="33" t="s">
        <v>173</v>
      </c>
      <c r="I375" s="5" t="s">
        <v>8</v>
      </c>
      <c r="J375" s="16">
        <v>47</v>
      </c>
      <c r="K375" s="117">
        <f ca="1" t="shared" si="32"/>
        <v>10153</v>
      </c>
      <c r="L375" s="118">
        <v>10154</v>
      </c>
      <c r="M375" s="118" t="str">
        <f t="shared" si="29"/>
        <v>海贼</v>
      </c>
      <c r="N375" s="9">
        <f t="shared" si="30"/>
        <v>140007</v>
      </c>
      <c r="O375" s="9">
        <f t="shared" si="31"/>
        <v>16266</v>
      </c>
      <c r="U375" s="117"/>
      <c r="V375" s="118"/>
      <c r="W375" s="118"/>
    </row>
    <row r="376" spans="1:23">
      <c r="A376" s="33">
        <v>50075</v>
      </c>
      <c r="B376" s="58" t="s">
        <v>175</v>
      </c>
      <c r="I376" s="5" t="s">
        <v>8</v>
      </c>
      <c r="J376" s="16">
        <v>52</v>
      </c>
      <c r="K376" s="117">
        <f ca="1" t="shared" si="32"/>
        <v>10131</v>
      </c>
      <c r="L376" s="118">
        <v>10063</v>
      </c>
      <c r="M376" s="118" t="str">
        <f t="shared" si="29"/>
        <v>杀人蜂</v>
      </c>
      <c r="N376" s="9">
        <f t="shared" si="30"/>
        <v>140008</v>
      </c>
      <c r="O376" s="9">
        <f t="shared" si="31"/>
        <v>24373</v>
      </c>
      <c r="U376" s="117"/>
      <c r="V376" s="118"/>
      <c r="W376" s="118"/>
    </row>
    <row r="377" spans="1:23">
      <c r="A377" s="33">
        <v>50076</v>
      </c>
      <c r="B377" s="33" t="s">
        <v>177</v>
      </c>
      <c r="I377" s="5" t="s">
        <v>8</v>
      </c>
      <c r="J377" s="16">
        <v>52</v>
      </c>
      <c r="K377" s="117">
        <f ca="1" t="shared" si="32"/>
        <v>10098</v>
      </c>
      <c r="L377" s="118">
        <v>10153</v>
      </c>
      <c r="M377" s="118" t="str">
        <f t="shared" si="29"/>
        <v>山贼</v>
      </c>
      <c r="N377" s="9">
        <f t="shared" si="30"/>
        <v>140008</v>
      </c>
      <c r="O377" s="9">
        <f t="shared" si="31"/>
        <v>24373</v>
      </c>
      <c r="U377" s="117"/>
      <c r="V377" s="118"/>
      <c r="W377" s="118"/>
    </row>
    <row r="378" spans="1:23">
      <c r="A378" s="33">
        <v>50077</v>
      </c>
      <c r="B378" s="33" t="s">
        <v>35</v>
      </c>
      <c r="I378" s="5" t="s">
        <v>8</v>
      </c>
      <c r="J378" s="16">
        <v>52</v>
      </c>
      <c r="K378" s="117">
        <f ca="1" t="shared" si="32"/>
        <v>10073</v>
      </c>
      <c r="L378" s="118">
        <v>10129</v>
      </c>
      <c r="M378" s="118" t="str">
        <f t="shared" si="29"/>
        <v>铁剪螃蟹</v>
      </c>
      <c r="N378" s="9">
        <f t="shared" si="30"/>
        <v>140008</v>
      </c>
      <c r="O378" s="9">
        <f t="shared" si="31"/>
        <v>24373</v>
      </c>
      <c r="U378" s="117"/>
      <c r="V378" s="118"/>
      <c r="W378" s="118"/>
    </row>
    <row r="379" spans="1:23">
      <c r="A379" s="33">
        <v>50078</v>
      </c>
      <c r="B379" s="58" t="s">
        <v>352</v>
      </c>
      <c r="I379" s="5" t="s">
        <v>8</v>
      </c>
      <c r="J379" s="16">
        <v>52</v>
      </c>
      <c r="K379" s="117">
        <f ca="1" t="shared" si="32"/>
        <v>10099</v>
      </c>
      <c r="L379" s="118">
        <v>10131</v>
      </c>
      <c r="M379" s="118" t="str">
        <f t="shared" si="29"/>
        <v>蜥蝪战士</v>
      </c>
      <c r="N379" s="9">
        <f t="shared" si="30"/>
        <v>140008</v>
      </c>
      <c r="O379" s="9">
        <f t="shared" si="31"/>
        <v>24373</v>
      </c>
      <c r="U379" s="117"/>
      <c r="V379" s="118"/>
      <c r="W379" s="118"/>
    </row>
    <row r="380" spans="1:23">
      <c r="A380" s="33">
        <v>50079</v>
      </c>
      <c r="B380" s="33" t="s">
        <v>353</v>
      </c>
      <c r="I380" s="5" t="s">
        <v>8</v>
      </c>
      <c r="J380" s="16">
        <v>52</v>
      </c>
      <c r="K380" s="117">
        <f ca="1" t="shared" si="32"/>
        <v>10100</v>
      </c>
      <c r="L380" s="118">
        <v>10037</v>
      </c>
      <c r="M380" s="118" t="str">
        <f t="shared" si="29"/>
        <v>死灵</v>
      </c>
      <c r="N380" s="9">
        <f t="shared" si="30"/>
        <v>140008</v>
      </c>
      <c r="O380" s="9">
        <f t="shared" si="31"/>
        <v>24373</v>
      </c>
      <c r="U380" s="117"/>
      <c r="V380" s="118"/>
      <c r="W380" s="118"/>
    </row>
    <row r="381" spans="1:23">
      <c r="A381" s="33">
        <v>50080</v>
      </c>
      <c r="B381" s="58" t="s">
        <v>354</v>
      </c>
      <c r="I381" s="5" t="s">
        <v>8</v>
      </c>
      <c r="J381" s="16">
        <v>52</v>
      </c>
      <c r="K381" s="117">
        <f ca="1" t="shared" si="32"/>
        <v>10113</v>
      </c>
      <c r="L381" s="118">
        <v>10138</v>
      </c>
      <c r="M381" s="118" t="str">
        <f t="shared" si="29"/>
        <v>烈风翼龙</v>
      </c>
      <c r="N381" s="9">
        <f t="shared" si="30"/>
        <v>140008</v>
      </c>
      <c r="O381" s="9">
        <f t="shared" si="31"/>
        <v>24373</v>
      </c>
      <c r="U381" s="117"/>
      <c r="V381" s="118"/>
      <c r="W381" s="118"/>
    </row>
    <row r="382" spans="1:23">
      <c r="A382" s="33">
        <v>50081</v>
      </c>
      <c r="B382" s="33" t="s">
        <v>355</v>
      </c>
      <c r="I382" s="5" t="s">
        <v>8</v>
      </c>
      <c r="J382" s="16">
        <v>52</v>
      </c>
      <c r="K382" s="117">
        <f ca="1" t="shared" si="32"/>
        <v>10083</v>
      </c>
      <c r="L382" s="118">
        <v>10038</v>
      </c>
      <c r="M382" s="118" t="str">
        <f t="shared" si="29"/>
        <v>小石像怪</v>
      </c>
      <c r="N382" s="9">
        <f t="shared" si="30"/>
        <v>140008</v>
      </c>
      <c r="O382" s="9">
        <f t="shared" si="31"/>
        <v>24373</v>
      </c>
      <c r="U382" s="117"/>
      <c r="V382" s="118"/>
      <c r="W382" s="118"/>
    </row>
    <row r="383" spans="1:23">
      <c r="A383" s="33">
        <v>50082</v>
      </c>
      <c r="B383" s="33" t="s">
        <v>356</v>
      </c>
      <c r="I383" s="5" t="s">
        <v>8</v>
      </c>
      <c r="J383" s="16">
        <v>52</v>
      </c>
      <c r="K383" s="117">
        <f ca="1" t="shared" si="32"/>
        <v>10134</v>
      </c>
      <c r="L383" s="118">
        <v>10019</v>
      </c>
      <c r="M383" s="118" t="str">
        <f t="shared" si="29"/>
        <v>鼠王</v>
      </c>
      <c r="N383" s="9">
        <f t="shared" si="30"/>
        <v>140008</v>
      </c>
      <c r="O383" s="9">
        <f t="shared" si="31"/>
        <v>24373</v>
      </c>
      <c r="U383" s="117"/>
      <c r="V383" s="118"/>
      <c r="W383" s="118"/>
    </row>
    <row r="384" spans="1:23">
      <c r="A384" s="33">
        <v>50083</v>
      </c>
      <c r="B384" s="33" t="s">
        <v>190</v>
      </c>
      <c r="I384" s="5" t="s">
        <v>8</v>
      </c>
      <c r="J384" s="16">
        <v>52</v>
      </c>
      <c r="K384" s="117">
        <f ca="1" t="shared" si="32"/>
        <v>10112</v>
      </c>
      <c r="L384" s="118">
        <v>10023</v>
      </c>
      <c r="M384" s="118" t="str">
        <f t="shared" si="29"/>
        <v>地狱妖犬</v>
      </c>
      <c r="N384" s="9">
        <f t="shared" si="30"/>
        <v>140008</v>
      </c>
      <c r="O384" s="9">
        <f t="shared" si="31"/>
        <v>24373</v>
      </c>
      <c r="U384" s="117"/>
      <c r="V384" s="118"/>
      <c r="W384" s="118"/>
    </row>
    <row r="385" spans="1:23">
      <c r="A385" s="33">
        <v>50084</v>
      </c>
      <c r="B385" s="33" t="s">
        <v>192</v>
      </c>
      <c r="I385" s="5" t="s">
        <v>8</v>
      </c>
      <c r="J385" s="16">
        <v>52</v>
      </c>
      <c r="K385" s="117">
        <f ca="1" t="shared" si="32"/>
        <v>10031</v>
      </c>
      <c r="L385" s="118">
        <v>10069</v>
      </c>
      <c r="M385" s="118" t="str">
        <f t="shared" ref="M385:M448" si="33">VLOOKUP(L385,P:Q,2,FALSE)</f>
        <v>杀人螳螂</v>
      </c>
      <c r="N385" s="9">
        <f t="shared" ref="N385:N448" si="34">VLOOKUP(J385,Y:Z,2,FALSE)</f>
        <v>140008</v>
      </c>
      <c r="O385" s="9">
        <f t="shared" ref="O385:O448" si="35">ROUNDUP(J385^4/300,0)</f>
        <v>24373</v>
      </c>
      <c r="U385" s="117"/>
      <c r="V385" s="118"/>
      <c r="W385" s="118"/>
    </row>
    <row r="386" spans="1:23">
      <c r="A386" s="33">
        <v>50085</v>
      </c>
      <c r="B386" s="33" t="s">
        <v>357</v>
      </c>
      <c r="I386" s="5" t="s">
        <v>8</v>
      </c>
      <c r="J386" s="16">
        <v>52</v>
      </c>
      <c r="K386" s="117">
        <f ca="1" t="shared" ref="K386:K449" si="36">INDIRECT("p"&amp;RANDBETWEEN(1,160))</f>
        <v>10073</v>
      </c>
      <c r="L386" s="118">
        <v>10138</v>
      </c>
      <c r="M386" s="118" t="str">
        <f t="shared" si="33"/>
        <v>烈风翼龙</v>
      </c>
      <c r="N386" s="9">
        <f t="shared" si="34"/>
        <v>140008</v>
      </c>
      <c r="O386" s="9">
        <f t="shared" si="35"/>
        <v>24373</v>
      </c>
      <c r="U386" s="117"/>
      <c r="V386" s="118"/>
      <c r="W386" s="118"/>
    </row>
    <row r="387" spans="1:23">
      <c r="A387" s="33">
        <v>50086</v>
      </c>
      <c r="B387" s="33" t="s">
        <v>196</v>
      </c>
      <c r="I387" s="5" t="s">
        <v>8</v>
      </c>
      <c r="J387" s="16">
        <v>52</v>
      </c>
      <c r="K387" s="117">
        <f ca="1" t="shared" si="36"/>
        <v>10012</v>
      </c>
      <c r="L387" s="118">
        <v>10021</v>
      </c>
      <c r="M387" s="118" t="str">
        <f t="shared" si="33"/>
        <v>巨狼</v>
      </c>
      <c r="N387" s="9">
        <f t="shared" si="34"/>
        <v>140008</v>
      </c>
      <c r="O387" s="9">
        <f t="shared" si="35"/>
        <v>24373</v>
      </c>
      <c r="U387" s="117"/>
      <c r="V387" s="118"/>
      <c r="W387" s="118"/>
    </row>
    <row r="388" spans="1:23">
      <c r="A388" s="33">
        <v>50087</v>
      </c>
      <c r="B388" s="33" t="s">
        <v>358</v>
      </c>
      <c r="I388" s="5" t="s">
        <v>8</v>
      </c>
      <c r="J388" s="16">
        <v>52</v>
      </c>
      <c r="K388" s="117">
        <f ca="1" t="shared" si="36"/>
        <v>10138</v>
      </c>
      <c r="L388" s="118">
        <v>10134</v>
      </c>
      <c r="M388" s="118" t="str">
        <f t="shared" si="33"/>
        <v>猎豹蜥蜴</v>
      </c>
      <c r="N388" s="9">
        <f t="shared" si="34"/>
        <v>140008</v>
      </c>
      <c r="O388" s="9">
        <f t="shared" si="35"/>
        <v>24373</v>
      </c>
      <c r="U388" s="117"/>
      <c r="V388" s="118"/>
      <c r="W388" s="118"/>
    </row>
    <row r="389" spans="1:23">
      <c r="A389" s="33">
        <v>50088</v>
      </c>
      <c r="B389" s="33" t="s">
        <v>359</v>
      </c>
      <c r="I389" s="5" t="s">
        <v>8</v>
      </c>
      <c r="J389" s="16">
        <v>52</v>
      </c>
      <c r="K389" s="117">
        <f ca="1" t="shared" si="36"/>
        <v>10037</v>
      </c>
      <c r="L389" s="118">
        <v>10041</v>
      </c>
      <c r="M389" s="118" t="str">
        <f t="shared" si="33"/>
        <v>小恶魔</v>
      </c>
      <c r="N389" s="9">
        <f t="shared" si="34"/>
        <v>140008</v>
      </c>
      <c r="O389" s="9">
        <f t="shared" si="35"/>
        <v>24373</v>
      </c>
      <c r="U389" s="117"/>
      <c r="V389" s="118"/>
      <c r="W389" s="118"/>
    </row>
    <row r="390" spans="1:23">
      <c r="A390" s="33">
        <v>50089</v>
      </c>
      <c r="B390" s="33" t="s">
        <v>360</v>
      </c>
      <c r="I390" s="5" t="s">
        <v>8</v>
      </c>
      <c r="J390" s="16">
        <v>52</v>
      </c>
      <c r="K390" s="117">
        <f ca="1" t="shared" si="36"/>
        <v>10117</v>
      </c>
      <c r="L390" s="118">
        <v>10154</v>
      </c>
      <c r="M390" s="118" t="str">
        <f t="shared" si="33"/>
        <v>海贼</v>
      </c>
      <c r="N390" s="9">
        <f t="shared" si="34"/>
        <v>140008</v>
      </c>
      <c r="O390" s="9">
        <f t="shared" si="35"/>
        <v>24373</v>
      </c>
      <c r="U390" s="117"/>
      <c r="V390" s="118"/>
      <c r="W390" s="118"/>
    </row>
    <row r="391" spans="1:23">
      <c r="A391" s="33">
        <v>50090</v>
      </c>
      <c r="B391" s="33" t="s">
        <v>361</v>
      </c>
      <c r="I391" s="5" t="s">
        <v>8</v>
      </c>
      <c r="J391" s="16">
        <v>57</v>
      </c>
      <c r="K391" s="117">
        <f ca="1" t="shared" si="36"/>
        <v>10126</v>
      </c>
      <c r="L391" s="118">
        <v>10063</v>
      </c>
      <c r="M391" s="118" t="str">
        <f t="shared" si="33"/>
        <v>杀人蜂</v>
      </c>
      <c r="N391" s="9">
        <f t="shared" si="34"/>
        <v>140009</v>
      </c>
      <c r="O391" s="9">
        <f t="shared" si="35"/>
        <v>35187</v>
      </c>
      <c r="U391" s="117"/>
      <c r="V391" s="118"/>
      <c r="W391" s="118"/>
    </row>
    <row r="392" spans="1:23">
      <c r="A392" s="33">
        <v>50091</v>
      </c>
      <c r="B392" s="58" t="s">
        <v>362</v>
      </c>
      <c r="I392" s="5" t="s">
        <v>8</v>
      </c>
      <c r="J392" s="16">
        <v>57</v>
      </c>
      <c r="K392" s="117">
        <f ca="1" t="shared" si="36"/>
        <v>10023</v>
      </c>
      <c r="L392" s="118">
        <v>10153</v>
      </c>
      <c r="M392" s="118" t="str">
        <f t="shared" si="33"/>
        <v>山贼</v>
      </c>
      <c r="N392" s="9">
        <f t="shared" si="34"/>
        <v>140009</v>
      </c>
      <c r="O392" s="9">
        <f t="shared" si="35"/>
        <v>35187</v>
      </c>
      <c r="U392" s="117"/>
      <c r="V392" s="118"/>
      <c r="W392" s="118"/>
    </row>
    <row r="393" spans="1:23">
      <c r="A393" s="33">
        <v>50092</v>
      </c>
      <c r="B393" s="33" t="s">
        <v>363</v>
      </c>
      <c r="I393" s="5" t="s">
        <v>8</v>
      </c>
      <c r="J393" s="16">
        <v>57</v>
      </c>
      <c r="K393" s="117">
        <f ca="1" t="shared" si="36"/>
        <v>10048</v>
      </c>
      <c r="L393" s="118">
        <v>10129</v>
      </c>
      <c r="M393" s="118" t="str">
        <f t="shared" si="33"/>
        <v>铁剪螃蟹</v>
      </c>
      <c r="N393" s="9">
        <f t="shared" si="34"/>
        <v>140009</v>
      </c>
      <c r="O393" s="9">
        <f t="shared" si="35"/>
        <v>35187</v>
      </c>
      <c r="U393" s="117"/>
      <c r="V393" s="118"/>
      <c r="W393" s="118"/>
    </row>
    <row r="394" spans="1:23">
      <c r="A394" s="33">
        <v>50093</v>
      </c>
      <c r="B394" s="33" t="s">
        <v>364</v>
      </c>
      <c r="I394" s="5" t="s">
        <v>8</v>
      </c>
      <c r="J394" s="16">
        <v>57</v>
      </c>
      <c r="K394" s="117">
        <f ca="1" t="shared" si="36"/>
        <v>10064</v>
      </c>
      <c r="L394" s="118">
        <v>10131</v>
      </c>
      <c r="M394" s="118" t="str">
        <f t="shared" si="33"/>
        <v>蜥蝪战士</v>
      </c>
      <c r="N394" s="9">
        <f t="shared" si="34"/>
        <v>140009</v>
      </c>
      <c r="O394" s="9">
        <f t="shared" si="35"/>
        <v>35187</v>
      </c>
      <c r="U394" s="117"/>
      <c r="V394" s="118"/>
      <c r="W394" s="118"/>
    </row>
    <row r="395" spans="1:23">
      <c r="A395" s="33">
        <v>50094</v>
      </c>
      <c r="B395" s="33" t="s">
        <v>365</v>
      </c>
      <c r="I395" s="5" t="s">
        <v>8</v>
      </c>
      <c r="J395" s="16">
        <v>57</v>
      </c>
      <c r="K395" s="117">
        <f ca="1" t="shared" si="36"/>
        <v>10120</v>
      </c>
      <c r="L395" s="118">
        <v>10037</v>
      </c>
      <c r="M395" s="118" t="str">
        <f t="shared" si="33"/>
        <v>死灵</v>
      </c>
      <c r="N395" s="9">
        <f t="shared" si="34"/>
        <v>140009</v>
      </c>
      <c r="O395" s="9">
        <f t="shared" si="35"/>
        <v>35187</v>
      </c>
      <c r="U395" s="117"/>
      <c r="V395" s="118"/>
      <c r="W395" s="118"/>
    </row>
    <row r="396" spans="1:23">
      <c r="A396" s="33">
        <v>50095</v>
      </c>
      <c r="B396" s="121" t="s">
        <v>366</v>
      </c>
      <c r="I396" s="5" t="s">
        <v>8</v>
      </c>
      <c r="J396" s="16">
        <v>57</v>
      </c>
      <c r="K396" s="117">
        <f ca="1" t="shared" si="36"/>
        <v>10013</v>
      </c>
      <c r="L396" s="118">
        <v>10138</v>
      </c>
      <c r="M396" s="118" t="str">
        <f t="shared" si="33"/>
        <v>烈风翼龙</v>
      </c>
      <c r="N396" s="9">
        <f t="shared" si="34"/>
        <v>140009</v>
      </c>
      <c r="O396" s="9">
        <f t="shared" si="35"/>
        <v>35187</v>
      </c>
      <c r="U396" s="117"/>
      <c r="V396" s="118"/>
      <c r="W396" s="118"/>
    </row>
    <row r="397" spans="1:23">
      <c r="A397" s="33">
        <v>50096</v>
      </c>
      <c r="B397" s="33" t="s">
        <v>216</v>
      </c>
      <c r="I397" s="5" t="s">
        <v>8</v>
      </c>
      <c r="J397" s="16">
        <v>57</v>
      </c>
      <c r="K397" s="117">
        <f ca="1" t="shared" si="36"/>
        <v>10052</v>
      </c>
      <c r="L397" s="118">
        <v>10038</v>
      </c>
      <c r="M397" s="118" t="str">
        <f t="shared" si="33"/>
        <v>小石像怪</v>
      </c>
      <c r="N397" s="9">
        <f t="shared" si="34"/>
        <v>140009</v>
      </c>
      <c r="O397" s="9">
        <f t="shared" si="35"/>
        <v>35187</v>
      </c>
      <c r="U397" s="117"/>
      <c r="V397" s="118"/>
      <c r="W397" s="118"/>
    </row>
    <row r="398" spans="1:23">
      <c r="A398" s="33">
        <v>50097</v>
      </c>
      <c r="B398" s="58" t="s">
        <v>218</v>
      </c>
      <c r="I398" s="5" t="s">
        <v>8</v>
      </c>
      <c r="J398" s="16">
        <v>57</v>
      </c>
      <c r="K398" s="117">
        <f ca="1" t="shared" si="36"/>
        <v>10099</v>
      </c>
      <c r="L398" s="118">
        <v>10019</v>
      </c>
      <c r="M398" s="118" t="str">
        <f t="shared" si="33"/>
        <v>鼠王</v>
      </c>
      <c r="N398" s="9">
        <f t="shared" si="34"/>
        <v>140009</v>
      </c>
      <c r="O398" s="9">
        <f t="shared" si="35"/>
        <v>35187</v>
      </c>
      <c r="U398" s="117"/>
      <c r="V398" s="118"/>
      <c r="W398" s="118"/>
    </row>
    <row r="399" spans="1:23">
      <c r="A399" s="33">
        <v>50098</v>
      </c>
      <c r="B399" s="33" t="s">
        <v>367</v>
      </c>
      <c r="I399" s="5" t="s">
        <v>8</v>
      </c>
      <c r="J399" s="16">
        <v>57</v>
      </c>
      <c r="K399" s="117">
        <f ca="1" t="shared" si="36"/>
        <v>10068</v>
      </c>
      <c r="L399" s="118">
        <v>10023</v>
      </c>
      <c r="M399" s="118" t="str">
        <f t="shared" si="33"/>
        <v>地狱妖犬</v>
      </c>
      <c r="N399" s="9">
        <f t="shared" si="34"/>
        <v>140009</v>
      </c>
      <c r="O399" s="9">
        <f t="shared" si="35"/>
        <v>35187</v>
      </c>
      <c r="U399" s="117"/>
      <c r="V399" s="118"/>
      <c r="W399" s="118"/>
    </row>
    <row r="400" spans="1:23">
      <c r="A400" s="33">
        <v>50099</v>
      </c>
      <c r="B400" s="33" t="s">
        <v>368</v>
      </c>
      <c r="I400" s="5" t="s">
        <v>8</v>
      </c>
      <c r="J400" s="16">
        <v>57</v>
      </c>
      <c r="K400" s="117">
        <f ca="1" t="shared" si="36"/>
        <v>10052</v>
      </c>
      <c r="L400" s="118">
        <v>10069</v>
      </c>
      <c r="M400" s="118" t="str">
        <f t="shared" si="33"/>
        <v>杀人螳螂</v>
      </c>
      <c r="N400" s="9">
        <f t="shared" si="34"/>
        <v>140009</v>
      </c>
      <c r="O400" s="9">
        <f t="shared" si="35"/>
        <v>35187</v>
      </c>
      <c r="U400" s="117"/>
      <c r="V400" s="118"/>
      <c r="W400" s="118"/>
    </row>
    <row r="401" spans="1:23">
      <c r="A401" s="33">
        <v>50100</v>
      </c>
      <c r="B401" s="33" t="s">
        <v>224</v>
      </c>
      <c r="I401" s="5" t="s">
        <v>8</v>
      </c>
      <c r="J401" s="16">
        <v>57</v>
      </c>
      <c r="K401" s="117">
        <f ca="1" t="shared" si="36"/>
        <v>10000</v>
      </c>
      <c r="L401" s="118">
        <v>10138</v>
      </c>
      <c r="M401" s="118" t="str">
        <f t="shared" si="33"/>
        <v>烈风翼龙</v>
      </c>
      <c r="N401" s="9">
        <f t="shared" si="34"/>
        <v>140009</v>
      </c>
      <c r="O401" s="9">
        <f t="shared" si="35"/>
        <v>35187</v>
      </c>
      <c r="U401" s="117"/>
      <c r="V401" s="118"/>
      <c r="W401" s="118"/>
    </row>
    <row r="402" spans="1:23">
      <c r="A402" s="33">
        <v>50101</v>
      </c>
      <c r="B402" s="33" t="s">
        <v>226</v>
      </c>
      <c r="I402" s="5" t="s">
        <v>8</v>
      </c>
      <c r="J402" s="16">
        <v>57</v>
      </c>
      <c r="K402" s="117">
        <f ca="1" t="shared" si="36"/>
        <v>10040</v>
      </c>
      <c r="L402" s="118">
        <v>10021</v>
      </c>
      <c r="M402" s="118" t="str">
        <f t="shared" si="33"/>
        <v>巨狼</v>
      </c>
      <c r="N402" s="9">
        <f t="shared" si="34"/>
        <v>140009</v>
      </c>
      <c r="O402" s="9">
        <f t="shared" si="35"/>
        <v>35187</v>
      </c>
      <c r="U402" s="117"/>
      <c r="V402" s="118"/>
      <c r="W402" s="118"/>
    </row>
    <row r="403" spans="1:23">
      <c r="A403" s="33">
        <v>50102</v>
      </c>
      <c r="B403" s="33" t="s">
        <v>228</v>
      </c>
      <c r="I403" s="5" t="s">
        <v>8</v>
      </c>
      <c r="J403" s="16">
        <v>57</v>
      </c>
      <c r="K403" s="117">
        <f ca="1" t="shared" si="36"/>
        <v>10153</v>
      </c>
      <c r="L403" s="118">
        <v>10134</v>
      </c>
      <c r="M403" s="118" t="str">
        <f t="shared" si="33"/>
        <v>猎豹蜥蜴</v>
      </c>
      <c r="N403" s="9">
        <f t="shared" si="34"/>
        <v>140009</v>
      </c>
      <c r="O403" s="9">
        <f t="shared" si="35"/>
        <v>35187</v>
      </c>
      <c r="U403" s="117"/>
      <c r="V403" s="118"/>
      <c r="W403" s="118"/>
    </row>
    <row r="404" spans="1:23">
      <c r="A404" s="33">
        <v>50103</v>
      </c>
      <c r="B404" s="33" t="s">
        <v>230</v>
      </c>
      <c r="I404" s="5" t="s">
        <v>8</v>
      </c>
      <c r="J404" s="16">
        <v>57</v>
      </c>
      <c r="K404" s="117">
        <f ca="1" t="shared" si="36"/>
        <v>10101</v>
      </c>
      <c r="L404" s="118">
        <v>10041</v>
      </c>
      <c r="M404" s="118" t="str">
        <f t="shared" si="33"/>
        <v>小恶魔</v>
      </c>
      <c r="N404" s="9">
        <f t="shared" si="34"/>
        <v>140009</v>
      </c>
      <c r="O404" s="9">
        <f t="shared" si="35"/>
        <v>35187</v>
      </c>
      <c r="U404" s="117"/>
      <c r="V404" s="118"/>
      <c r="W404" s="118"/>
    </row>
    <row r="405" spans="1:23">
      <c r="A405" s="33">
        <v>50104</v>
      </c>
      <c r="B405" s="33" t="s">
        <v>369</v>
      </c>
      <c r="I405" s="5" t="s">
        <v>8</v>
      </c>
      <c r="J405" s="16">
        <v>57</v>
      </c>
      <c r="K405" s="117">
        <f ca="1" t="shared" si="36"/>
        <v>10038</v>
      </c>
      <c r="L405" s="118">
        <v>10154</v>
      </c>
      <c r="M405" s="118" t="str">
        <f t="shared" si="33"/>
        <v>海贼</v>
      </c>
      <c r="N405" s="9">
        <f t="shared" si="34"/>
        <v>140009</v>
      </c>
      <c r="O405" s="9">
        <f t="shared" si="35"/>
        <v>35187</v>
      </c>
      <c r="U405" s="117"/>
      <c r="V405" s="118"/>
      <c r="W405" s="118"/>
    </row>
    <row r="406" spans="1:23">
      <c r="A406" s="33">
        <v>50105</v>
      </c>
      <c r="B406" s="58" t="s">
        <v>370</v>
      </c>
      <c r="I406" s="5" t="s">
        <v>9</v>
      </c>
      <c r="J406" s="16">
        <v>17</v>
      </c>
      <c r="K406" s="117">
        <f ca="1" t="shared" si="36"/>
        <v>10156</v>
      </c>
      <c r="L406" s="118">
        <v>10127</v>
      </c>
      <c r="M406" s="118" t="str">
        <f t="shared" si="33"/>
        <v>恶魔螃蟹</v>
      </c>
      <c r="N406" s="9">
        <f t="shared" si="34"/>
        <v>140001</v>
      </c>
      <c r="O406" s="9">
        <f t="shared" si="35"/>
        <v>279</v>
      </c>
      <c r="U406" s="117"/>
      <c r="V406" s="118"/>
      <c r="W406" s="118"/>
    </row>
    <row r="407" spans="1:23">
      <c r="A407" s="33">
        <v>50106</v>
      </c>
      <c r="B407" s="33" t="s">
        <v>371</v>
      </c>
      <c r="I407" s="5" t="s">
        <v>9</v>
      </c>
      <c r="J407" s="16">
        <v>17</v>
      </c>
      <c r="K407" s="117">
        <f ca="1" t="shared" si="36"/>
        <v>10045</v>
      </c>
      <c r="L407" s="118">
        <v>10003</v>
      </c>
      <c r="M407" s="118" t="str">
        <f t="shared" si="33"/>
        <v>虎人</v>
      </c>
      <c r="N407" s="9">
        <f t="shared" si="34"/>
        <v>140001</v>
      </c>
      <c r="O407" s="9">
        <f t="shared" si="35"/>
        <v>279</v>
      </c>
      <c r="U407" s="117"/>
      <c r="V407" s="118"/>
      <c r="W407" s="118"/>
    </row>
    <row r="408" spans="1:23">
      <c r="A408" s="33">
        <v>50107</v>
      </c>
      <c r="B408" s="33" t="s">
        <v>372</v>
      </c>
      <c r="I408" s="5" t="s">
        <v>9</v>
      </c>
      <c r="J408" s="16">
        <v>17</v>
      </c>
      <c r="K408" s="117">
        <f ca="1" t="shared" si="36"/>
        <v>10068</v>
      </c>
      <c r="L408" s="118">
        <v>10002</v>
      </c>
      <c r="M408" s="118" t="str">
        <f t="shared" si="33"/>
        <v>硬壳龟</v>
      </c>
      <c r="N408" s="9">
        <f t="shared" si="34"/>
        <v>140001</v>
      </c>
      <c r="O408" s="9">
        <f t="shared" si="35"/>
        <v>279</v>
      </c>
      <c r="U408" s="117"/>
      <c r="V408" s="118"/>
      <c r="W408" s="118"/>
    </row>
    <row r="409" spans="1:23">
      <c r="A409" s="33">
        <v>50108</v>
      </c>
      <c r="B409" s="33" t="s">
        <v>373</v>
      </c>
      <c r="I409" s="5" t="s">
        <v>9</v>
      </c>
      <c r="J409" s="16">
        <v>17</v>
      </c>
      <c r="K409" s="117">
        <f ca="1" t="shared" si="36"/>
        <v>10021</v>
      </c>
      <c r="L409" s="118">
        <v>10052</v>
      </c>
      <c r="M409" s="118" t="str">
        <f t="shared" si="33"/>
        <v>恶魔蝙蝠</v>
      </c>
      <c r="N409" s="9">
        <f t="shared" si="34"/>
        <v>140001</v>
      </c>
      <c r="O409" s="9">
        <f t="shared" si="35"/>
        <v>279</v>
      </c>
      <c r="U409" s="117"/>
      <c r="V409" s="118"/>
      <c r="W409" s="118"/>
    </row>
    <row r="410" spans="1:23">
      <c r="A410" s="33">
        <v>50109</v>
      </c>
      <c r="B410" s="33" t="s">
        <v>242</v>
      </c>
      <c r="I410" s="5" t="s">
        <v>9</v>
      </c>
      <c r="J410" s="16">
        <v>17</v>
      </c>
      <c r="K410" s="117">
        <f ca="1" t="shared" si="36"/>
        <v>10132</v>
      </c>
      <c r="L410" s="118">
        <v>10040</v>
      </c>
      <c r="M410" s="118" t="str">
        <f t="shared" si="33"/>
        <v>水蓝鸟魔</v>
      </c>
      <c r="N410" s="9">
        <f t="shared" si="34"/>
        <v>140001</v>
      </c>
      <c r="O410" s="9">
        <f t="shared" si="35"/>
        <v>279</v>
      </c>
      <c r="U410" s="117"/>
      <c r="V410" s="118"/>
      <c r="W410" s="118"/>
    </row>
    <row r="411" spans="1:23">
      <c r="A411" s="33">
        <v>50110</v>
      </c>
      <c r="B411" s="33" t="s">
        <v>374</v>
      </c>
      <c r="I411" s="5" t="s">
        <v>9</v>
      </c>
      <c r="J411" s="16">
        <v>17</v>
      </c>
      <c r="K411" s="117">
        <f ca="1" t="shared" si="36"/>
        <v>10118</v>
      </c>
      <c r="L411" s="118">
        <v>10038</v>
      </c>
      <c r="M411" s="118" t="str">
        <f t="shared" si="33"/>
        <v>小石像怪</v>
      </c>
      <c r="N411" s="9">
        <f t="shared" si="34"/>
        <v>140001</v>
      </c>
      <c r="O411" s="9">
        <f t="shared" si="35"/>
        <v>279</v>
      </c>
      <c r="U411" s="117"/>
      <c r="V411" s="118"/>
      <c r="W411" s="118"/>
    </row>
    <row r="412" spans="1:23">
      <c r="A412" s="33">
        <v>50111</v>
      </c>
      <c r="B412" s="33" t="s">
        <v>246</v>
      </c>
      <c r="I412" s="5" t="s">
        <v>9</v>
      </c>
      <c r="J412" s="16">
        <v>17</v>
      </c>
      <c r="K412" s="117">
        <f ca="1" t="shared" si="36"/>
        <v>10063</v>
      </c>
      <c r="L412" s="118">
        <v>10093</v>
      </c>
      <c r="M412" s="118" t="str">
        <f t="shared" si="33"/>
        <v>兔耳仙人掌</v>
      </c>
      <c r="N412" s="9">
        <f t="shared" si="34"/>
        <v>140001</v>
      </c>
      <c r="O412" s="9">
        <f t="shared" si="35"/>
        <v>279</v>
      </c>
      <c r="U412" s="117"/>
      <c r="V412" s="118"/>
      <c r="W412" s="118"/>
    </row>
    <row r="413" spans="1:23">
      <c r="A413" s="33">
        <v>50112</v>
      </c>
      <c r="B413" s="33" t="s">
        <v>46</v>
      </c>
      <c r="I413" s="5" t="s">
        <v>9</v>
      </c>
      <c r="J413" s="16">
        <v>17</v>
      </c>
      <c r="K413" s="117">
        <f ca="1" t="shared" si="36"/>
        <v>10068</v>
      </c>
      <c r="L413" s="118">
        <v>10120</v>
      </c>
      <c r="M413" s="118" t="str">
        <f t="shared" si="33"/>
        <v>蓝魔吓人盒</v>
      </c>
      <c r="N413" s="9">
        <f t="shared" si="34"/>
        <v>140001</v>
      </c>
      <c r="O413" s="9">
        <f t="shared" si="35"/>
        <v>279</v>
      </c>
      <c r="U413" s="117"/>
      <c r="V413" s="118"/>
      <c r="W413" s="118"/>
    </row>
    <row r="414" spans="1:23">
      <c r="A414" s="33">
        <v>50113</v>
      </c>
      <c r="B414" s="58" t="s">
        <v>375</v>
      </c>
      <c r="I414" s="5" t="s">
        <v>9</v>
      </c>
      <c r="J414" s="16">
        <v>17</v>
      </c>
      <c r="K414" s="117">
        <f ca="1" t="shared" si="36"/>
        <v>10130</v>
      </c>
      <c r="L414" s="118">
        <v>10062</v>
      </c>
      <c r="M414" s="118" t="str">
        <f t="shared" si="33"/>
        <v>杀手蝎</v>
      </c>
      <c r="N414" s="9">
        <f t="shared" si="34"/>
        <v>140001</v>
      </c>
      <c r="O414" s="9">
        <f t="shared" si="35"/>
        <v>279</v>
      </c>
      <c r="U414" s="117"/>
      <c r="V414" s="118"/>
      <c r="W414" s="118"/>
    </row>
    <row r="415" spans="1:23">
      <c r="A415" s="33">
        <v>50114</v>
      </c>
      <c r="B415" s="33" t="s">
        <v>376</v>
      </c>
      <c r="I415" s="5" t="s">
        <v>9</v>
      </c>
      <c r="J415" s="16">
        <v>17</v>
      </c>
      <c r="K415" s="117">
        <f ca="1" t="shared" si="36"/>
        <v>10049</v>
      </c>
      <c r="L415" s="118">
        <v>10039</v>
      </c>
      <c r="M415" s="118" t="str">
        <f t="shared" si="33"/>
        <v>使魔</v>
      </c>
      <c r="N415" s="9">
        <f t="shared" si="34"/>
        <v>140001</v>
      </c>
      <c r="O415" s="9">
        <f t="shared" si="35"/>
        <v>279</v>
      </c>
      <c r="U415" s="117"/>
      <c r="V415" s="118"/>
      <c r="W415" s="118"/>
    </row>
    <row r="416" spans="1:23">
      <c r="A416" s="33">
        <v>50115</v>
      </c>
      <c r="B416" s="33" t="s">
        <v>377</v>
      </c>
      <c r="I416" s="5" t="s">
        <v>9</v>
      </c>
      <c r="J416" s="16">
        <v>17</v>
      </c>
      <c r="K416" s="117">
        <f ca="1" t="shared" si="36"/>
        <v>10117</v>
      </c>
      <c r="L416" s="118">
        <v>10016</v>
      </c>
      <c r="M416" s="118" t="str">
        <f t="shared" si="33"/>
        <v>火焰鼠</v>
      </c>
      <c r="N416" s="9">
        <f t="shared" si="34"/>
        <v>140001</v>
      </c>
      <c r="O416" s="9">
        <f t="shared" si="35"/>
        <v>279</v>
      </c>
      <c r="U416" s="117"/>
      <c r="V416" s="118"/>
      <c r="W416" s="118"/>
    </row>
    <row r="417" spans="1:23">
      <c r="A417" s="33">
        <v>50116</v>
      </c>
      <c r="B417" s="121" t="s">
        <v>378</v>
      </c>
      <c r="I417" s="5" t="s">
        <v>9</v>
      </c>
      <c r="J417" s="16">
        <v>17</v>
      </c>
      <c r="K417" s="117">
        <f ca="1" t="shared" si="36"/>
        <v>10036</v>
      </c>
      <c r="L417" s="118">
        <v>10114</v>
      </c>
      <c r="M417" s="118" t="str">
        <f t="shared" si="33"/>
        <v>杀龙之刃</v>
      </c>
      <c r="N417" s="9">
        <f t="shared" si="34"/>
        <v>140001</v>
      </c>
      <c r="O417" s="9">
        <f t="shared" si="35"/>
        <v>279</v>
      </c>
      <c r="U417" s="117"/>
      <c r="V417" s="118"/>
      <c r="W417" s="118"/>
    </row>
    <row r="418" spans="1:23">
      <c r="A418" s="33">
        <v>50117</v>
      </c>
      <c r="B418" s="33" t="s">
        <v>379</v>
      </c>
      <c r="I418" s="5" t="s">
        <v>9</v>
      </c>
      <c r="J418" s="16">
        <v>17</v>
      </c>
      <c r="K418" s="117">
        <f ca="1" t="shared" si="36"/>
        <v>10055</v>
      </c>
      <c r="L418" s="118">
        <v>10015</v>
      </c>
      <c r="M418" s="118" t="str">
        <f t="shared" si="33"/>
        <v>恶梦鼠</v>
      </c>
      <c r="N418" s="9">
        <f t="shared" si="34"/>
        <v>140001</v>
      </c>
      <c r="O418" s="9">
        <f t="shared" si="35"/>
        <v>279</v>
      </c>
      <c r="U418" s="117"/>
      <c r="V418" s="118"/>
      <c r="W418" s="118"/>
    </row>
    <row r="419" spans="1:23">
      <c r="A419" s="33">
        <v>50118</v>
      </c>
      <c r="B419" s="33" t="s">
        <v>380</v>
      </c>
      <c r="I419" s="5" t="s">
        <v>9</v>
      </c>
      <c r="J419" s="16">
        <v>17</v>
      </c>
      <c r="K419" s="117">
        <f ca="1" t="shared" si="36"/>
        <v>10113</v>
      </c>
      <c r="L419" s="118">
        <v>10096</v>
      </c>
      <c r="M419" s="118" t="str">
        <f t="shared" si="33"/>
        <v>史莱姆</v>
      </c>
      <c r="N419" s="9">
        <f t="shared" si="34"/>
        <v>140001</v>
      </c>
      <c r="O419" s="9">
        <f t="shared" si="35"/>
        <v>279</v>
      </c>
      <c r="U419" s="117"/>
      <c r="V419" s="118"/>
      <c r="W419" s="118"/>
    </row>
    <row r="420" spans="1:23">
      <c r="A420" s="33">
        <v>50119</v>
      </c>
      <c r="B420" s="33" t="s">
        <v>381</v>
      </c>
      <c r="I420" s="5" t="s">
        <v>9</v>
      </c>
      <c r="J420" s="16">
        <v>17</v>
      </c>
      <c r="K420" s="117">
        <f ca="1" t="shared" si="36"/>
        <v>10113</v>
      </c>
      <c r="L420" s="118">
        <v>10087</v>
      </c>
      <c r="M420" s="118" t="str">
        <f t="shared" si="33"/>
        <v>绿色口臭鬼</v>
      </c>
      <c r="N420" s="9">
        <f t="shared" si="34"/>
        <v>140001</v>
      </c>
      <c r="O420" s="9">
        <f t="shared" si="35"/>
        <v>279</v>
      </c>
      <c r="U420" s="117"/>
      <c r="V420" s="118"/>
      <c r="W420" s="118"/>
    </row>
    <row r="421" spans="1:23">
      <c r="A421" s="33">
        <v>50120</v>
      </c>
      <c r="B421" s="33" t="s">
        <v>382</v>
      </c>
      <c r="I421" s="5" t="s">
        <v>9</v>
      </c>
      <c r="J421" s="16">
        <v>22</v>
      </c>
      <c r="K421" s="117">
        <f ca="1" t="shared" si="36"/>
        <v>10122</v>
      </c>
      <c r="L421" s="118">
        <v>10127</v>
      </c>
      <c r="M421" s="118" t="str">
        <f t="shared" si="33"/>
        <v>恶魔螃蟹</v>
      </c>
      <c r="N421" s="9">
        <f t="shared" si="34"/>
        <v>140002</v>
      </c>
      <c r="O421" s="9">
        <f t="shared" si="35"/>
        <v>781</v>
      </c>
      <c r="U421" s="117"/>
      <c r="V421" s="118"/>
      <c r="W421" s="118"/>
    </row>
    <row r="422" spans="1:23">
      <c r="A422" s="33">
        <v>50121</v>
      </c>
      <c r="B422" s="33" t="s">
        <v>383</v>
      </c>
      <c r="I422" s="5" t="s">
        <v>9</v>
      </c>
      <c r="J422" s="16">
        <v>22</v>
      </c>
      <c r="K422" s="117">
        <f ca="1" t="shared" si="36"/>
        <v>10013</v>
      </c>
      <c r="L422" s="118">
        <v>10003</v>
      </c>
      <c r="M422" s="118" t="str">
        <f t="shared" si="33"/>
        <v>虎人</v>
      </c>
      <c r="N422" s="9">
        <f t="shared" si="34"/>
        <v>140002</v>
      </c>
      <c r="O422" s="9">
        <f t="shared" si="35"/>
        <v>781</v>
      </c>
      <c r="U422" s="117"/>
      <c r="V422" s="118"/>
      <c r="W422" s="118"/>
    </row>
    <row r="423" spans="1:23">
      <c r="A423" s="33">
        <v>50122</v>
      </c>
      <c r="B423" s="58" t="s">
        <v>384</v>
      </c>
      <c r="I423" s="5" t="s">
        <v>9</v>
      </c>
      <c r="J423" s="16">
        <v>22</v>
      </c>
      <c r="K423" s="117">
        <f ca="1" t="shared" si="36"/>
        <v>10154</v>
      </c>
      <c r="L423" s="118">
        <v>10002</v>
      </c>
      <c r="M423" s="118" t="str">
        <f t="shared" si="33"/>
        <v>硬壳龟</v>
      </c>
      <c r="N423" s="9">
        <f t="shared" si="34"/>
        <v>140002</v>
      </c>
      <c r="O423" s="9">
        <f t="shared" si="35"/>
        <v>781</v>
      </c>
      <c r="U423" s="117"/>
      <c r="V423" s="118"/>
      <c r="W423" s="118"/>
    </row>
    <row r="424" spans="1:23">
      <c r="A424" s="33">
        <v>50123</v>
      </c>
      <c r="B424" s="33" t="s">
        <v>262</v>
      </c>
      <c r="I424" s="5" t="s">
        <v>9</v>
      </c>
      <c r="J424" s="16">
        <v>22</v>
      </c>
      <c r="K424" s="117">
        <f ca="1" t="shared" si="36"/>
        <v>10074</v>
      </c>
      <c r="L424" s="118">
        <v>10052</v>
      </c>
      <c r="M424" s="118" t="str">
        <f t="shared" si="33"/>
        <v>恶魔蝙蝠</v>
      </c>
      <c r="N424" s="9">
        <f t="shared" si="34"/>
        <v>140002</v>
      </c>
      <c r="O424" s="9">
        <f t="shared" si="35"/>
        <v>781</v>
      </c>
      <c r="U424" s="117"/>
      <c r="V424" s="118"/>
      <c r="W424" s="118"/>
    </row>
    <row r="425" spans="1:23">
      <c r="A425" s="33">
        <v>50124</v>
      </c>
      <c r="B425" s="33" t="s">
        <v>263</v>
      </c>
      <c r="I425" s="5" t="s">
        <v>9</v>
      </c>
      <c r="J425" s="16">
        <v>22</v>
      </c>
      <c r="K425" s="117">
        <f ca="1" t="shared" si="36"/>
        <v>10100</v>
      </c>
      <c r="L425" s="118">
        <v>10040</v>
      </c>
      <c r="M425" s="118" t="str">
        <f t="shared" si="33"/>
        <v>水蓝鸟魔</v>
      </c>
      <c r="N425" s="9">
        <f t="shared" si="34"/>
        <v>140002</v>
      </c>
      <c r="O425" s="9">
        <f t="shared" si="35"/>
        <v>781</v>
      </c>
      <c r="U425" s="117"/>
      <c r="V425" s="118"/>
      <c r="W425" s="118"/>
    </row>
    <row r="426" spans="1:23">
      <c r="A426" s="33">
        <v>50125</v>
      </c>
      <c r="B426" s="58" t="s">
        <v>264</v>
      </c>
      <c r="I426" s="5" t="s">
        <v>9</v>
      </c>
      <c r="J426" s="16">
        <v>22</v>
      </c>
      <c r="K426" s="117">
        <f ca="1" t="shared" si="36"/>
        <v>10144</v>
      </c>
      <c r="L426" s="118">
        <v>10038</v>
      </c>
      <c r="M426" s="118" t="str">
        <f t="shared" si="33"/>
        <v>小石像怪</v>
      </c>
      <c r="N426" s="9">
        <f t="shared" si="34"/>
        <v>140002</v>
      </c>
      <c r="O426" s="9">
        <f t="shared" si="35"/>
        <v>781</v>
      </c>
      <c r="U426" s="117"/>
      <c r="V426" s="118"/>
      <c r="W426" s="118"/>
    </row>
    <row r="427" spans="1:23">
      <c r="A427" s="33">
        <v>50126</v>
      </c>
      <c r="B427" s="58" t="s">
        <v>265</v>
      </c>
      <c r="I427" s="5" t="s">
        <v>9</v>
      </c>
      <c r="J427" s="16">
        <v>22</v>
      </c>
      <c r="K427" s="117">
        <f ca="1" t="shared" si="36"/>
        <v>10010</v>
      </c>
      <c r="L427" s="118">
        <v>10093</v>
      </c>
      <c r="M427" s="118" t="str">
        <f t="shared" si="33"/>
        <v>兔耳仙人掌</v>
      </c>
      <c r="N427" s="9">
        <f t="shared" si="34"/>
        <v>140002</v>
      </c>
      <c r="O427" s="9">
        <f t="shared" si="35"/>
        <v>781</v>
      </c>
      <c r="U427" s="117"/>
      <c r="V427" s="118"/>
      <c r="W427" s="118"/>
    </row>
    <row r="428" spans="1:23">
      <c r="A428" s="33">
        <v>50127</v>
      </c>
      <c r="B428" s="33" t="s">
        <v>385</v>
      </c>
      <c r="I428" s="5" t="s">
        <v>9</v>
      </c>
      <c r="J428" s="16">
        <v>22</v>
      </c>
      <c r="K428" s="117">
        <f ca="1" t="shared" si="36"/>
        <v>10053</v>
      </c>
      <c r="L428" s="118">
        <v>10120</v>
      </c>
      <c r="M428" s="118" t="str">
        <f t="shared" si="33"/>
        <v>蓝魔吓人盒</v>
      </c>
      <c r="N428" s="9">
        <f t="shared" si="34"/>
        <v>140002</v>
      </c>
      <c r="O428" s="9">
        <f t="shared" si="35"/>
        <v>781</v>
      </c>
      <c r="U428" s="117"/>
      <c r="V428" s="118"/>
      <c r="W428" s="118"/>
    </row>
    <row r="429" spans="1:23">
      <c r="A429" s="33">
        <v>50128</v>
      </c>
      <c r="B429" s="58" t="s">
        <v>386</v>
      </c>
      <c r="I429" s="5" t="s">
        <v>9</v>
      </c>
      <c r="J429" s="16">
        <v>22</v>
      </c>
      <c r="K429" s="117">
        <f ca="1" t="shared" si="36"/>
        <v>10050</v>
      </c>
      <c r="L429" s="118">
        <v>10062</v>
      </c>
      <c r="M429" s="118" t="str">
        <f t="shared" si="33"/>
        <v>杀手蝎</v>
      </c>
      <c r="N429" s="9">
        <f t="shared" si="34"/>
        <v>140002</v>
      </c>
      <c r="O429" s="9">
        <f t="shared" si="35"/>
        <v>781</v>
      </c>
      <c r="U429" s="117"/>
      <c r="V429" s="118"/>
      <c r="W429" s="118"/>
    </row>
    <row r="430" spans="1:23">
      <c r="A430" s="33">
        <v>50129</v>
      </c>
      <c r="B430" s="33" t="s">
        <v>387</v>
      </c>
      <c r="I430" s="5" t="s">
        <v>9</v>
      </c>
      <c r="J430" s="16">
        <v>22</v>
      </c>
      <c r="K430" s="117">
        <f ca="1" t="shared" si="36"/>
        <v>10025</v>
      </c>
      <c r="L430" s="118">
        <v>10039</v>
      </c>
      <c r="M430" s="118" t="str">
        <f t="shared" si="33"/>
        <v>使魔</v>
      </c>
      <c r="N430" s="9">
        <f t="shared" si="34"/>
        <v>140002</v>
      </c>
      <c r="O430" s="9">
        <f t="shared" si="35"/>
        <v>781</v>
      </c>
      <c r="U430" s="117"/>
      <c r="V430" s="118"/>
      <c r="W430" s="118"/>
    </row>
    <row r="431" spans="1:23">
      <c r="A431" s="33">
        <v>50130</v>
      </c>
      <c r="B431" s="58" t="s">
        <v>388</v>
      </c>
      <c r="I431" s="5" t="s">
        <v>9</v>
      </c>
      <c r="J431" s="16">
        <v>22</v>
      </c>
      <c r="K431" s="117">
        <f ca="1" t="shared" si="36"/>
        <v>10156</v>
      </c>
      <c r="L431" s="118">
        <v>10016</v>
      </c>
      <c r="M431" s="118" t="str">
        <f t="shared" si="33"/>
        <v>火焰鼠</v>
      </c>
      <c r="N431" s="9">
        <f t="shared" si="34"/>
        <v>140002</v>
      </c>
      <c r="O431" s="9">
        <f t="shared" si="35"/>
        <v>781</v>
      </c>
      <c r="U431" s="117"/>
      <c r="V431" s="118"/>
      <c r="W431" s="118"/>
    </row>
    <row r="432" spans="1:23">
      <c r="A432" s="33">
        <v>50131</v>
      </c>
      <c r="B432" s="33" t="s">
        <v>389</v>
      </c>
      <c r="I432" s="5" t="s">
        <v>9</v>
      </c>
      <c r="J432" s="16">
        <v>22</v>
      </c>
      <c r="K432" s="117">
        <f ca="1" t="shared" si="36"/>
        <v>10132</v>
      </c>
      <c r="L432" s="118">
        <v>10114</v>
      </c>
      <c r="M432" s="118" t="str">
        <f t="shared" si="33"/>
        <v>杀龙之刃</v>
      </c>
      <c r="N432" s="9">
        <f t="shared" si="34"/>
        <v>140002</v>
      </c>
      <c r="O432" s="9">
        <f t="shared" si="35"/>
        <v>781</v>
      </c>
      <c r="U432" s="117"/>
      <c r="V432" s="118"/>
      <c r="W432" s="118"/>
    </row>
    <row r="433" spans="1:23">
      <c r="A433" s="33">
        <v>50132</v>
      </c>
      <c r="B433" s="33" t="s">
        <v>390</v>
      </c>
      <c r="I433" s="5" t="s">
        <v>9</v>
      </c>
      <c r="J433" s="16">
        <v>22</v>
      </c>
      <c r="K433" s="117">
        <f ca="1" t="shared" si="36"/>
        <v>10057</v>
      </c>
      <c r="L433" s="118">
        <v>10015</v>
      </c>
      <c r="M433" s="118" t="str">
        <f t="shared" si="33"/>
        <v>恶梦鼠</v>
      </c>
      <c r="N433" s="9">
        <f t="shared" si="34"/>
        <v>140002</v>
      </c>
      <c r="O433" s="9">
        <f t="shared" si="35"/>
        <v>781</v>
      </c>
      <c r="U433" s="117"/>
      <c r="V433" s="118"/>
      <c r="W433" s="118"/>
    </row>
    <row r="434" spans="1:23">
      <c r="A434" s="33">
        <v>50133</v>
      </c>
      <c r="B434" s="33" t="s">
        <v>391</v>
      </c>
      <c r="I434" s="5" t="s">
        <v>9</v>
      </c>
      <c r="J434" s="16">
        <v>22</v>
      </c>
      <c r="K434" s="117">
        <f ca="1" t="shared" si="36"/>
        <v>10017</v>
      </c>
      <c r="L434" s="118">
        <v>10096</v>
      </c>
      <c r="M434" s="118" t="str">
        <f t="shared" si="33"/>
        <v>史莱姆</v>
      </c>
      <c r="N434" s="9">
        <f t="shared" si="34"/>
        <v>140002</v>
      </c>
      <c r="O434" s="9">
        <f t="shared" si="35"/>
        <v>781</v>
      </c>
      <c r="U434" s="117"/>
      <c r="V434" s="118"/>
      <c r="W434" s="118"/>
    </row>
    <row r="435" spans="1:23">
      <c r="A435" s="33">
        <v>50134</v>
      </c>
      <c r="B435" s="33" t="s">
        <v>272</v>
      </c>
      <c r="I435" s="5" t="s">
        <v>9</v>
      </c>
      <c r="J435" s="16">
        <v>22</v>
      </c>
      <c r="K435" s="117">
        <f ca="1" t="shared" si="36"/>
        <v>10127</v>
      </c>
      <c r="L435" s="118">
        <v>10087</v>
      </c>
      <c r="M435" s="118" t="str">
        <f t="shared" si="33"/>
        <v>绿色口臭鬼</v>
      </c>
      <c r="N435" s="9">
        <f t="shared" si="34"/>
        <v>140002</v>
      </c>
      <c r="O435" s="9">
        <f t="shared" si="35"/>
        <v>781</v>
      </c>
      <c r="U435" s="117"/>
      <c r="V435" s="118"/>
      <c r="W435" s="118"/>
    </row>
    <row r="436" spans="1:23">
      <c r="A436" s="33">
        <v>50135</v>
      </c>
      <c r="B436" s="33" t="s">
        <v>273</v>
      </c>
      <c r="I436" s="5" t="s">
        <v>9</v>
      </c>
      <c r="J436" s="16">
        <v>27</v>
      </c>
      <c r="K436" s="117">
        <f ca="1" t="shared" si="36"/>
        <v>10154</v>
      </c>
      <c r="L436" s="118">
        <v>10127</v>
      </c>
      <c r="M436" s="118" t="str">
        <f t="shared" si="33"/>
        <v>恶魔螃蟹</v>
      </c>
      <c r="N436" s="9">
        <f t="shared" si="34"/>
        <v>140003</v>
      </c>
      <c r="O436" s="9">
        <f t="shared" si="35"/>
        <v>1772</v>
      </c>
      <c r="U436" s="117"/>
      <c r="V436" s="118"/>
      <c r="W436" s="118"/>
    </row>
    <row r="437" spans="1:23">
      <c r="A437" s="33">
        <v>50136</v>
      </c>
      <c r="B437" s="33" t="s">
        <v>274</v>
      </c>
      <c r="I437" s="5" t="s">
        <v>9</v>
      </c>
      <c r="J437" s="16">
        <v>27</v>
      </c>
      <c r="K437" s="117">
        <f ca="1" t="shared" si="36"/>
        <v>10120</v>
      </c>
      <c r="L437" s="118">
        <v>10003</v>
      </c>
      <c r="M437" s="118" t="str">
        <f t="shared" si="33"/>
        <v>虎人</v>
      </c>
      <c r="N437" s="9">
        <f t="shared" si="34"/>
        <v>140003</v>
      </c>
      <c r="O437" s="9">
        <f t="shared" si="35"/>
        <v>1772</v>
      </c>
      <c r="U437" s="117"/>
      <c r="V437" s="118"/>
      <c r="W437" s="118"/>
    </row>
    <row r="438" spans="1:23">
      <c r="A438" s="33">
        <v>50137</v>
      </c>
      <c r="B438" s="33" t="s">
        <v>275</v>
      </c>
      <c r="I438" s="5" t="s">
        <v>9</v>
      </c>
      <c r="J438" s="16">
        <v>27</v>
      </c>
      <c r="K438" s="117">
        <f ca="1" t="shared" si="36"/>
        <v>10145</v>
      </c>
      <c r="L438" s="118">
        <v>10002</v>
      </c>
      <c r="M438" s="118" t="str">
        <f t="shared" si="33"/>
        <v>硬壳龟</v>
      </c>
      <c r="N438" s="9">
        <f t="shared" si="34"/>
        <v>140003</v>
      </c>
      <c r="O438" s="9">
        <f t="shared" si="35"/>
        <v>1772</v>
      </c>
      <c r="U438" s="117"/>
      <c r="V438" s="118"/>
      <c r="W438" s="118"/>
    </row>
    <row r="439" spans="1:23">
      <c r="A439" s="33">
        <v>50138</v>
      </c>
      <c r="B439" s="33" t="s">
        <v>276</v>
      </c>
      <c r="I439" s="5" t="s">
        <v>9</v>
      </c>
      <c r="J439" s="16">
        <v>27</v>
      </c>
      <c r="K439" s="117">
        <f ca="1" t="shared" si="36"/>
        <v>10059</v>
      </c>
      <c r="L439" s="118">
        <v>10052</v>
      </c>
      <c r="M439" s="118" t="str">
        <f t="shared" si="33"/>
        <v>恶魔蝙蝠</v>
      </c>
      <c r="N439" s="9">
        <f t="shared" si="34"/>
        <v>140003</v>
      </c>
      <c r="O439" s="9">
        <f t="shared" si="35"/>
        <v>1772</v>
      </c>
      <c r="U439" s="117"/>
      <c r="V439" s="118"/>
      <c r="W439" s="118"/>
    </row>
    <row r="440" spans="1:23">
      <c r="A440" s="33">
        <v>50139</v>
      </c>
      <c r="B440" s="33" t="s">
        <v>277</v>
      </c>
      <c r="I440" s="5" t="s">
        <v>9</v>
      </c>
      <c r="J440" s="16">
        <v>27</v>
      </c>
      <c r="K440" s="117">
        <f ca="1" t="shared" si="36"/>
        <v>10102</v>
      </c>
      <c r="L440" s="118">
        <v>10040</v>
      </c>
      <c r="M440" s="118" t="str">
        <f t="shared" si="33"/>
        <v>水蓝鸟魔</v>
      </c>
      <c r="N440" s="9">
        <f t="shared" si="34"/>
        <v>140003</v>
      </c>
      <c r="O440" s="9">
        <f t="shared" si="35"/>
        <v>1772</v>
      </c>
      <c r="U440" s="117"/>
      <c r="V440" s="118"/>
      <c r="W440" s="118"/>
    </row>
    <row r="441" spans="1:23">
      <c r="A441" s="33">
        <v>50140</v>
      </c>
      <c r="B441" s="58" t="s">
        <v>278</v>
      </c>
      <c r="I441" s="5" t="s">
        <v>9</v>
      </c>
      <c r="J441" s="16">
        <v>27</v>
      </c>
      <c r="K441" s="117">
        <f ca="1" t="shared" si="36"/>
        <v>10149</v>
      </c>
      <c r="L441" s="118">
        <v>10038</v>
      </c>
      <c r="M441" s="118" t="str">
        <f t="shared" si="33"/>
        <v>小石像怪</v>
      </c>
      <c r="N441" s="9">
        <f t="shared" si="34"/>
        <v>140003</v>
      </c>
      <c r="O441" s="9">
        <f t="shared" si="35"/>
        <v>1772</v>
      </c>
      <c r="U441" s="117"/>
      <c r="V441" s="118"/>
      <c r="W441" s="118"/>
    </row>
    <row r="442" spans="1:23">
      <c r="A442" s="33">
        <v>50141</v>
      </c>
      <c r="B442" s="58" t="s">
        <v>279</v>
      </c>
      <c r="I442" s="5" t="s">
        <v>9</v>
      </c>
      <c r="J442" s="16">
        <v>27</v>
      </c>
      <c r="K442" s="117">
        <f ca="1" t="shared" si="36"/>
        <v>10004</v>
      </c>
      <c r="L442" s="118">
        <v>10093</v>
      </c>
      <c r="M442" s="118" t="str">
        <f t="shared" si="33"/>
        <v>兔耳仙人掌</v>
      </c>
      <c r="N442" s="9">
        <f t="shared" si="34"/>
        <v>140003</v>
      </c>
      <c r="O442" s="9">
        <f t="shared" si="35"/>
        <v>1772</v>
      </c>
      <c r="U442" s="117"/>
      <c r="V442" s="118"/>
      <c r="W442" s="118"/>
    </row>
    <row r="443" spans="1:23">
      <c r="A443" s="33">
        <v>50142</v>
      </c>
      <c r="B443" s="25" t="s">
        <v>280</v>
      </c>
      <c r="I443" s="5" t="s">
        <v>9</v>
      </c>
      <c r="J443" s="16">
        <v>27</v>
      </c>
      <c r="K443" s="117">
        <f ca="1" t="shared" si="36"/>
        <v>10040</v>
      </c>
      <c r="L443" s="118">
        <v>10120</v>
      </c>
      <c r="M443" s="118" t="str">
        <f t="shared" si="33"/>
        <v>蓝魔吓人盒</v>
      </c>
      <c r="N443" s="9">
        <f t="shared" si="34"/>
        <v>140003</v>
      </c>
      <c r="O443" s="9">
        <f t="shared" si="35"/>
        <v>1772</v>
      </c>
      <c r="U443" s="117"/>
      <c r="V443" s="118"/>
      <c r="W443" s="118"/>
    </row>
    <row r="444" spans="1:23">
      <c r="A444" s="33">
        <v>50143</v>
      </c>
      <c r="B444" s="25" t="s">
        <v>281</v>
      </c>
      <c r="I444" s="5" t="s">
        <v>9</v>
      </c>
      <c r="J444" s="16">
        <v>27</v>
      </c>
      <c r="K444" s="117">
        <f ca="1" t="shared" si="36"/>
        <v>10117</v>
      </c>
      <c r="L444" s="118">
        <v>10062</v>
      </c>
      <c r="M444" s="118" t="str">
        <f t="shared" si="33"/>
        <v>杀手蝎</v>
      </c>
      <c r="N444" s="9">
        <f t="shared" si="34"/>
        <v>140003</v>
      </c>
      <c r="O444" s="9">
        <f t="shared" si="35"/>
        <v>1772</v>
      </c>
      <c r="U444" s="117"/>
      <c r="V444" s="118"/>
      <c r="W444" s="118"/>
    </row>
    <row r="445" spans="1:23">
      <c r="A445" s="33">
        <v>50144</v>
      </c>
      <c r="B445" s="25" t="s">
        <v>27</v>
      </c>
      <c r="I445" s="5" t="s">
        <v>9</v>
      </c>
      <c r="J445" s="16">
        <v>27</v>
      </c>
      <c r="K445" s="117">
        <f ca="1" t="shared" si="36"/>
        <v>10035</v>
      </c>
      <c r="L445" s="118">
        <v>10039</v>
      </c>
      <c r="M445" s="118" t="str">
        <f t="shared" si="33"/>
        <v>使魔</v>
      </c>
      <c r="N445" s="9">
        <f t="shared" si="34"/>
        <v>140003</v>
      </c>
      <c r="O445" s="9">
        <f t="shared" si="35"/>
        <v>1772</v>
      </c>
      <c r="U445" s="117"/>
      <c r="V445" s="118"/>
      <c r="W445" s="118"/>
    </row>
    <row r="446" spans="1:23">
      <c r="A446" s="33">
        <v>50145</v>
      </c>
      <c r="B446" s="25" t="s">
        <v>392</v>
      </c>
      <c r="I446" s="5" t="s">
        <v>9</v>
      </c>
      <c r="J446" s="16">
        <v>27</v>
      </c>
      <c r="K446" s="117">
        <f ca="1" t="shared" si="36"/>
        <v>10084</v>
      </c>
      <c r="L446" s="118">
        <v>10016</v>
      </c>
      <c r="M446" s="118" t="str">
        <f t="shared" si="33"/>
        <v>火焰鼠</v>
      </c>
      <c r="N446" s="9">
        <f t="shared" si="34"/>
        <v>140003</v>
      </c>
      <c r="O446" s="9">
        <f t="shared" si="35"/>
        <v>1772</v>
      </c>
      <c r="U446" s="117"/>
      <c r="V446" s="118"/>
      <c r="W446" s="118"/>
    </row>
    <row r="447" spans="1:23">
      <c r="A447" s="33">
        <v>50146</v>
      </c>
      <c r="B447" s="25" t="s">
        <v>393</v>
      </c>
      <c r="I447" s="5" t="s">
        <v>9</v>
      </c>
      <c r="J447" s="16">
        <v>27</v>
      </c>
      <c r="K447" s="117">
        <f ca="1" t="shared" si="36"/>
        <v>10085</v>
      </c>
      <c r="L447" s="118">
        <v>10114</v>
      </c>
      <c r="M447" s="118" t="str">
        <f t="shared" si="33"/>
        <v>杀龙之刃</v>
      </c>
      <c r="N447" s="9">
        <f t="shared" si="34"/>
        <v>140003</v>
      </c>
      <c r="O447" s="9">
        <f t="shared" si="35"/>
        <v>1772</v>
      </c>
      <c r="U447" s="117"/>
      <c r="V447" s="118"/>
      <c r="W447" s="118"/>
    </row>
    <row r="448" spans="1:23">
      <c r="A448" s="33">
        <v>50147</v>
      </c>
      <c r="B448" s="25" t="s">
        <v>394</v>
      </c>
      <c r="I448" s="5" t="s">
        <v>9</v>
      </c>
      <c r="J448" s="16">
        <v>27</v>
      </c>
      <c r="K448" s="117">
        <f ca="1" t="shared" si="36"/>
        <v>10009</v>
      </c>
      <c r="L448" s="118">
        <v>10015</v>
      </c>
      <c r="M448" s="118" t="str">
        <f t="shared" si="33"/>
        <v>恶梦鼠</v>
      </c>
      <c r="N448" s="9">
        <f t="shared" si="34"/>
        <v>140003</v>
      </c>
      <c r="O448" s="9">
        <f t="shared" si="35"/>
        <v>1772</v>
      </c>
      <c r="U448" s="117"/>
      <c r="V448" s="118"/>
      <c r="W448" s="118"/>
    </row>
    <row r="449" spans="1:23">
      <c r="A449" s="33">
        <v>50148</v>
      </c>
      <c r="B449" s="15" t="s">
        <v>285</v>
      </c>
      <c r="I449" s="5" t="s">
        <v>9</v>
      </c>
      <c r="J449" s="16">
        <v>27</v>
      </c>
      <c r="K449" s="117">
        <f ca="1" t="shared" si="36"/>
        <v>10123</v>
      </c>
      <c r="L449" s="118">
        <v>10096</v>
      </c>
      <c r="M449" s="118" t="str">
        <f t="shared" ref="M449:M512" si="37">VLOOKUP(L449,P:Q,2,FALSE)</f>
        <v>史莱姆</v>
      </c>
      <c r="N449" s="9">
        <f t="shared" ref="N449:N512" si="38">VLOOKUP(J449,Y:Z,2,FALSE)</f>
        <v>140003</v>
      </c>
      <c r="O449" s="9">
        <f t="shared" ref="O449:O512" si="39">ROUNDUP(J449^4/300,0)</f>
        <v>1772</v>
      </c>
      <c r="U449" s="117"/>
      <c r="V449" s="118"/>
      <c r="W449" s="118"/>
    </row>
    <row r="450" spans="1:23">
      <c r="A450" s="33">
        <v>50149</v>
      </c>
      <c r="B450" s="15" t="s">
        <v>286</v>
      </c>
      <c r="I450" s="5" t="s">
        <v>9</v>
      </c>
      <c r="J450" s="16">
        <v>27</v>
      </c>
      <c r="K450" s="117">
        <f ca="1" t="shared" ref="K450:K513" si="40">INDIRECT("p"&amp;RANDBETWEEN(1,160))</f>
        <v>10065</v>
      </c>
      <c r="L450" s="118">
        <v>10087</v>
      </c>
      <c r="M450" s="118" t="str">
        <f t="shared" si="37"/>
        <v>绿色口臭鬼</v>
      </c>
      <c r="N450" s="9">
        <f t="shared" si="38"/>
        <v>140003</v>
      </c>
      <c r="O450" s="9">
        <f t="shared" si="39"/>
        <v>1772</v>
      </c>
      <c r="U450" s="117"/>
      <c r="V450" s="118"/>
      <c r="W450" s="118"/>
    </row>
    <row r="451" spans="1:23">
      <c r="A451" s="33">
        <v>50150</v>
      </c>
      <c r="B451" s="25" t="s">
        <v>287</v>
      </c>
      <c r="I451" s="5" t="s">
        <v>9</v>
      </c>
      <c r="J451" s="16">
        <v>32</v>
      </c>
      <c r="K451" s="117">
        <f ca="1" t="shared" si="40"/>
        <v>10036</v>
      </c>
      <c r="L451" s="118">
        <v>10127</v>
      </c>
      <c r="M451" s="118" t="str">
        <f t="shared" si="37"/>
        <v>恶魔螃蟹</v>
      </c>
      <c r="N451" s="9">
        <f t="shared" si="38"/>
        <v>140004</v>
      </c>
      <c r="O451" s="9">
        <f t="shared" si="39"/>
        <v>3496</v>
      </c>
      <c r="U451" s="117"/>
      <c r="V451" s="118"/>
      <c r="W451" s="118"/>
    </row>
    <row r="452" spans="1:23">
      <c r="A452" s="33">
        <v>50151</v>
      </c>
      <c r="B452" s="25" t="s">
        <v>395</v>
      </c>
      <c r="I452" s="5" t="s">
        <v>9</v>
      </c>
      <c r="J452" s="16">
        <v>32</v>
      </c>
      <c r="K452" s="117">
        <f ca="1" t="shared" si="40"/>
        <v>10037</v>
      </c>
      <c r="L452" s="118">
        <v>10003</v>
      </c>
      <c r="M452" s="118" t="str">
        <f t="shared" si="37"/>
        <v>虎人</v>
      </c>
      <c r="N452" s="9">
        <f t="shared" si="38"/>
        <v>140004</v>
      </c>
      <c r="O452" s="9">
        <f t="shared" si="39"/>
        <v>3496</v>
      </c>
      <c r="U452" s="117"/>
      <c r="V452" s="118"/>
      <c r="W452" s="118"/>
    </row>
    <row r="453" spans="1:23">
      <c r="A453" s="33">
        <v>50152</v>
      </c>
      <c r="B453" s="25" t="s">
        <v>289</v>
      </c>
      <c r="I453" s="5" t="s">
        <v>9</v>
      </c>
      <c r="J453" s="16">
        <v>32</v>
      </c>
      <c r="K453" s="117">
        <f ca="1" t="shared" si="40"/>
        <v>10077</v>
      </c>
      <c r="L453" s="118">
        <v>10002</v>
      </c>
      <c r="M453" s="118" t="str">
        <f t="shared" si="37"/>
        <v>硬壳龟</v>
      </c>
      <c r="N453" s="9">
        <f t="shared" si="38"/>
        <v>140004</v>
      </c>
      <c r="O453" s="9">
        <f t="shared" si="39"/>
        <v>3496</v>
      </c>
      <c r="U453" s="117"/>
      <c r="V453" s="118"/>
      <c r="W453" s="118"/>
    </row>
    <row r="454" spans="1:23">
      <c r="A454" s="33">
        <v>50153</v>
      </c>
      <c r="B454" s="25" t="s">
        <v>290</v>
      </c>
      <c r="I454" s="5" t="s">
        <v>9</v>
      </c>
      <c r="J454" s="16">
        <v>32</v>
      </c>
      <c r="K454" s="117">
        <f ca="1" t="shared" si="40"/>
        <v>10002</v>
      </c>
      <c r="L454" s="118">
        <v>10052</v>
      </c>
      <c r="M454" s="118" t="str">
        <f t="shared" si="37"/>
        <v>恶魔蝙蝠</v>
      </c>
      <c r="N454" s="9">
        <f t="shared" si="38"/>
        <v>140004</v>
      </c>
      <c r="O454" s="9">
        <f t="shared" si="39"/>
        <v>3496</v>
      </c>
      <c r="U454" s="117"/>
      <c r="V454" s="118"/>
      <c r="W454" s="118"/>
    </row>
    <row r="455" spans="1:23">
      <c r="A455" s="33">
        <v>50154</v>
      </c>
      <c r="B455" s="25" t="s">
        <v>291</v>
      </c>
      <c r="I455" s="5" t="s">
        <v>9</v>
      </c>
      <c r="J455" s="16">
        <v>32</v>
      </c>
      <c r="K455" s="117">
        <f ca="1" t="shared" si="40"/>
        <v>10133</v>
      </c>
      <c r="L455" s="118">
        <v>10040</v>
      </c>
      <c r="M455" s="118" t="str">
        <f t="shared" si="37"/>
        <v>水蓝鸟魔</v>
      </c>
      <c r="N455" s="9">
        <f t="shared" si="38"/>
        <v>140004</v>
      </c>
      <c r="O455" s="9">
        <f t="shared" si="39"/>
        <v>3496</v>
      </c>
      <c r="U455" s="117"/>
      <c r="V455" s="118"/>
      <c r="W455" s="118"/>
    </row>
    <row r="456" spans="1:23">
      <c r="A456" s="33">
        <v>50155</v>
      </c>
      <c r="B456" s="25" t="s">
        <v>396</v>
      </c>
      <c r="I456" s="5" t="s">
        <v>9</v>
      </c>
      <c r="J456" s="16">
        <v>32</v>
      </c>
      <c r="K456" s="117">
        <f ca="1" t="shared" si="40"/>
        <v>10021</v>
      </c>
      <c r="L456" s="118">
        <v>10038</v>
      </c>
      <c r="M456" s="118" t="str">
        <f t="shared" si="37"/>
        <v>小石像怪</v>
      </c>
      <c r="N456" s="9">
        <f t="shared" si="38"/>
        <v>140004</v>
      </c>
      <c r="O456" s="9">
        <f t="shared" si="39"/>
        <v>3496</v>
      </c>
      <c r="U456" s="117"/>
      <c r="V456" s="118"/>
      <c r="W456" s="118"/>
    </row>
    <row r="457" spans="1:23">
      <c r="A457" s="33">
        <v>50156</v>
      </c>
      <c r="B457" s="15" t="s">
        <v>293</v>
      </c>
      <c r="I457" s="5" t="s">
        <v>9</v>
      </c>
      <c r="J457" s="16">
        <v>32</v>
      </c>
      <c r="K457" s="117">
        <f ca="1" t="shared" si="40"/>
        <v>10043</v>
      </c>
      <c r="L457" s="118">
        <v>10093</v>
      </c>
      <c r="M457" s="118" t="str">
        <f t="shared" si="37"/>
        <v>兔耳仙人掌</v>
      </c>
      <c r="N457" s="9">
        <f t="shared" si="38"/>
        <v>140004</v>
      </c>
      <c r="O457" s="9">
        <f t="shared" si="39"/>
        <v>3496</v>
      </c>
      <c r="U457" s="117"/>
      <c r="V457" s="118"/>
      <c r="W457" s="118"/>
    </row>
    <row r="458" spans="1:23">
      <c r="A458" s="1">
        <v>50157</v>
      </c>
      <c r="B458" s="15" t="s">
        <v>397</v>
      </c>
      <c r="I458" s="5" t="s">
        <v>9</v>
      </c>
      <c r="J458" s="16">
        <v>32</v>
      </c>
      <c r="K458" s="117">
        <f ca="1" t="shared" si="40"/>
        <v>10041</v>
      </c>
      <c r="L458" s="118">
        <v>10120</v>
      </c>
      <c r="M458" s="118" t="str">
        <f t="shared" si="37"/>
        <v>蓝魔吓人盒</v>
      </c>
      <c r="N458" s="9">
        <f t="shared" si="38"/>
        <v>140004</v>
      </c>
      <c r="O458" s="9">
        <f t="shared" si="39"/>
        <v>3496</v>
      </c>
      <c r="U458" s="117"/>
      <c r="V458" s="118"/>
      <c r="W458" s="118"/>
    </row>
    <row r="459" spans="1:23">
      <c r="A459" s="1">
        <v>50158</v>
      </c>
      <c r="B459" s="24" t="s">
        <v>398</v>
      </c>
      <c r="I459" s="5" t="s">
        <v>9</v>
      </c>
      <c r="J459" s="16">
        <v>32</v>
      </c>
      <c r="K459" s="117">
        <f ca="1" t="shared" si="40"/>
        <v>10106</v>
      </c>
      <c r="L459" s="118">
        <v>10062</v>
      </c>
      <c r="M459" s="118" t="str">
        <f t="shared" si="37"/>
        <v>杀手蝎</v>
      </c>
      <c r="N459" s="9">
        <f t="shared" si="38"/>
        <v>140004</v>
      </c>
      <c r="O459" s="9">
        <f t="shared" si="39"/>
        <v>3496</v>
      </c>
      <c r="U459" s="117"/>
      <c r="V459" s="118"/>
      <c r="W459" s="118"/>
    </row>
    <row r="460" spans="1:23">
      <c r="A460" s="1">
        <v>50159</v>
      </c>
      <c r="B460" s="24" t="s">
        <v>399</v>
      </c>
      <c r="I460" s="5" t="s">
        <v>9</v>
      </c>
      <c r="J460" s="16">
        <v>32</v>
      </c>
      <c r="K460" s="117">
        <f ca="1" t="shared" si="40"/>
        <v>10066</v>
      </c>
      <c r="L460" s="118">
        <v>10039</v>
      </c>
      <c r="M460" s="118" t="str">
        <f t="shared" si="37"/>
        <v>使魔</v>
      </c>
      <c r="N460" s="9">
        <f t="shared" si="38"/>
        <v>140004</v>
      </c>
      <c r="O460" s="9">
        <f t="shared" si="39"/>
        <v>3496</v>
      </c>
      <c r="U460" s="117"/>
      <c r="V460" s="118"/>
      <c r="W460" s="118"/>
    </row>
    <row r="461" spans="1:23">
      <c r="A461" s="1">
        <v>50160</v>
      </c>
      <c r="B461" s="24" t="s">
        <v>297</v>
      </c>
      <c r="I461" s="5" t="s">
        <v>9</v>
      </c>
      <c r="J461" s="16">
        <v>32</v>
      </c>
      <c r="K461" s="117">
        <f ca="1" t="shared" si="40"/>
        <v>10118</v>
      </c>
      <c r="L461" s="118">
        <v>10016</v>
      </c>
      <c r="M461" s="118" t="str">
        <f t="shared" si="37"/>
        <v>火焰鼠</v>
      </c>
      <c r="N461" s="9">
        <f t="shared" si="38"/>
        <v>140004</v>
      </c>
      <c r="O461" s="9">
        <f t="shared" si="39"/>
        <v>3496</v>
      </c>
      <c r="U461" s="117"/>
      <c r="V461" s="118"/>
      <c r="W461" s="118"/>
    </row>
    <row r="462" spans="9:23">
      <c r="I462" s="5" t="s">
        <v>9</v>
      </c>
      <c r="J462" s="16">
        <v>32</v>
      </c>
      <c r="K462" s="117">
        <f ca="1" t="shared" si="40"/>
        <v>10075</v>
      </c>
      <c r="L462" s="118">
        <v>10114</v>
      </c>
      <c r="M462" s="118" t="str">
        <f t="shared" si="37"/>
        <v>杀龙之刃</v>
      </c>
      <c r="N462" s="9">
        <f t="shared" si="38"/>
        <v>140004</v>
      </c>
      <c r="O462" s="9">
        <f t="shared" si="39"/>
        <v>3496</v>
      </c>
      <c r="U462" s="117"/>
      <c r="V462" s="118"/>
      <c r="W462" s="118"/>
    </row>
    <row r="463" spans="9:23">
      <c r="I463" s="5" t="s">
        <v>9</v>
      </c>
      <c r="J463" s="16">
        <v>32</v>
      </c>
      <c r="K463" s="117">
        <f ca="1" t="shared" si="40"/>
        <v>10071</v>
      </c>
      <c r="L463" s="118">
        <v>10015</v>
      </c>
      <c r="M463" s="118" t="str">
        <f t="shared" si="37"/>
        <v>恶梦鼠</v>
      </c>
      <c r="N463" s="9">
        <f t="shared" si="38"/>
        <v>140004</v>
      </c>
      <c r="O463" s="9">
        <f t="shared" si="39"/>
        <v>3496</v>
      </c>
      <c r="U463" s="117"/>
      <c r="V463" s="118"/>
      <c r="W463" s="118"/>
    </row>
    <row r="464" spans="9:23">
      <c r="I464" s="5" t="s">
        <v>9</v>
      </c>
      <c r="J464" s="16">
        <v>32</v>
      </c>
      <c r="K464" s="117">
        <f ca="1" t="shared" si="40"/>
        <v>10097</v>
      </c>
      <c r="L464" s="118">
        <v>10096</v>
      </c>
      <c r="M464" s="118" t="str">
        <f t="shared" si="37"/>
        <v>史莱姆</v>
      </c>
      <c r="N464" s="9">
        <f t="shared" si="38"/>
        <v>140004</v>
      </c>
      <c r="O464" s="9">
        <f t="shared" si="39"/>
        <v>3496</v>
      </c>
      <c r="U464" s="117"/>
      <c r="V464" s="118"/>
      <c r="W464" s="118"/>
    </row>
    <row r="465" spans="9:23">
      <c r="I465" s="5" t="s">
        <v>9</v>
      </c>
      <c r="J465" s="16">
        <v>32</v>
      </c>
      <c r="K465" s="117">
        <f ca="1" t="shared" si="40"/>
        <v>10063</v>
      </c>
      <c r="L465" s="118">
        <v>10087</v>
      </c>
      <c r="M465" s="118" t="str">
        <f t="shared" si="37"/>
        <v>绿色口臭鬼</v>
      </c>
      <c r="N465" s="9">
        <f t="shared" si="38"/>
        <v>140004</v>
      </c>
      <c r="O465" s="9">
        <f t="shared" si="39"/>
        <v>3496</v>
      </c>
      <c r="U465" s="117"/>
      <c r="V465" s="118"/>
      <c r="W465" s="118"/>
    </row>
    <row r="466" spans="9:23">
      <c r="I466" s="5" t="s">
        <v>9</v>
      </c>
      <c r="J466" s="16">
        <v>37</v>
      </c>
      <c r="K466" s="117">
        <f ca="1" t="shared" si="40"/>
        <v>10074</v>
      </c>
      <c r="L466" s="118">
        <v>10127</v>
      </c>
      <c r="M466" s="118" t="str">
        <f t="shared" si="37"/>
        <v>恶魔螃蟹</v>
      </c>
      <c r="N466" s="9">
        <f t="shared" si="38"/>
        <v>140005</v>
      </c>
      <c r="O466" s="9">
        <f t="shared" si="39"/>
        <v>6248</v>
      </c>
      <c r="U466" s="117"/>
      <c r="V466" s="118"/>
      <c r="W466" s="118"/>
    </row>
    <row r="467" spans="9:23">
      <c r="I467" s="5" t="s">
        <v>9</v>
      </c>
      <c r="J467" s="16">
        <v>37</v>
      </c>
      <c r="K467" s="117">
        <f ca="1" t="shared" si="40"/>
        <v>10004</v>
      </c>
      <c r="L467" s="118">
        <v>10003</v>
      </c>
      <c r="M467" s="118" t="str">
        <f t="shared" si="37"/>
        <v>虎人</v>
      </c>
      <c r="N467" s="9">
        <f t="shared" si="38"/>
        <v>140005</v>
      </c>
      <c r="O467" s="9">
        <f t="shared" si="39"/>
        <v>6248</v>
      </c>
      <c r="U467" s="117"/>
      <c r="V467" s="118"/>
      <c r="W467" s="118"/>
    </row>
    <row r="468" spans="9:23">
      <c r="I468" s="5" t="s">
        <v>9</v>
      </c>
      <c r="J468" s="16">
        <v>37</v>
      </c>
      <c r="K468" s="117">
        <f ca="1" t="shared" si="40"/>
        <v>10043</v>
      </c>
      <c r="L468" s="118">
        <v>10002</v>
      </c>
      <c r="M468" s="118" t="str">
        <f t="shared" si="37"/>
        <v>硬壳龟</v>
      </c>
      <c r="N468" s="9">
        <f t="shared" si="38"/>
        <v>140005</v>
      </c>
      <c r="O468" s="9">
        <f t="shared" si="39"/>
        <v>6248</v>
      </c>
      <c r="U468" s="117"/>
      <c r="V468" s="118"/>
      <c r="W468" s="118"/>
    </row>
    <row r="469" spans="9:23">
      <c r="I469" s="5" t="s">
        <v>9</v>
      </c>
      <c r="J469" s="16">
        <v>37</v>
      </c>
      <c r="K469" s="117">
        <f ca="1" t="shared" si="40"/>
        <v>10108</v>
      </c>
      <c r="L469" s="118">
        <v>10052</v>
      </c>
      <c r="M469" s="118" t="str">
        <f t="shared" si="37"/>
        <v>恶魔蝙蝠</v>
      </c>
      <c r="N469" s="9">
        <f t="shared" si="38"/>
        <v>140005</v>
      </c>
      <c r="O469" s="9">
        <f t="shared" si="39"/>
        <v>6248</v>
      </c>
      <c r="U469" s="117"/>
      <c r="V469" s="118"/>
      <c r="W469" s="118"/>
    </row>
    <row r="470" spans="9:23">
      <c r="I470" s="5" t="s">
        <v>9</v>
      </c>
      <c r="J470" s="16">
        <v>37</v>
      </c>
      <c r="K470" s="117">
        <f ca="1" t="shared" si="40"/>
        <v>10141</v>
      </c>
      <c r="L470" s="118">
        <v>10040</v>
      </c>
      <c r="M470" s="118" t="str">
        <f t="shared" si="37"/>
        <v>水蓝鸟魔</v>
      </c>
      <c r="N470" s="9">
        <f t="shared" si="38"/>
        <v>140005</v>
      </c>
      <c r="O470" s="9">
        <f t="shared" si="39"/>
        <v>6248</v>
      </c>
      <c r="U470" s="117"/>
      <c r="V470" s="118"/>
      <c r="W470" s="118"/>
    </row>
    <row r="471" spans="9:23">
      <c r="I471" s="5" t="s">
        <v>9</v>
      </c>
      <c r="J471" s="16">
        <v>37</v>
      </c>
      <c r="K471" s="117">
        <f ca="1" t="shared" si="40"/>
        <v>10131</v>
      </c>
      <c r="L471" s="118">
        <v>10038</v>
      </c>
      <c r="M471" s="118" t="str">
        <f t="shared" si="37"/>
        <v>小石像怪</v>
      </c>
      <c r="N471" s="9">
        <f t="shared" si="38"/>
        <v>140005</v>
      </c>
      <c r="O471" s="9">
        <f t="shared" si="39"/>
        <v>6248</v>
      </c>
      <c r="U471" s="117"/>
      <c r="V471" s="118"/>
      <c r="W471" s="118"/>
    </row>
    <row r="472" spans="9:23">
      <c r="I472" s="5" t="s">
        <v>9</v>
      </c>
      <c r="J472" s="16">
        <v>37</v>
      </c>
      <c r="K472" s="117">
        <f ca="1" t="shared" si="40"/>
        <v>10064</v>
      </c>
      <c r="L472" s="118">
        <v>10093</v>
      </c>
      <c r="M472" s="118" t="str">
        <f t="shared" si="37"/>
        <v>兔耳仙人掌</v>
      </c>
      <c r="N472" s="9">
        <f t="shared" si="38"/>
        <v>140005</v>
      </c>
      <c r="O472" s="9">
        <f t="shared" si="39"/>
        <v>6248</v>
      </c>
      <c r="U472" s="117"/>
      <c r="V472" s="118"/>
      <c r="W472" s="118"/>
    </row>
    <row r="473" spans="9:23">
      <c r="I473" s="5" t="s">
        <v>9</v>
      </c>
      <c r="J473" s="16">
        <v>37</v>
      </c>
      <c r="K473" s="117">
        <f ca="1" t="shared" si="40"/>
        <v>10016</v>
      </c>
      <c r="L473" s="118">
        <v>10120</v>
      </c>
      <c r="M473" s="118" t="str">
        <f t="shared" si="37"/>
        <v>蓝魔吓人盒</v>
      </c>
      <c r="N473" s="9">
        <f t="shared" si="38"/>
        <v>140005</v>
      </c>
      <c r="O473" s="9">
        <f t="shared" si="39"/>
        <v>6248</v>
      </c>
      <c r="U473" s="117"/>
      <c r="V473" s="118"/>
      <c r="W473" s="118"/>
    </row>
    <row r="474" spans="9:23">
      <c r="I474" s="5" t="s">
        <v>9</v>
      </c>
      <c r="J474" s="16">
        <v>37</v>
      </c>
      <c r="K474" s="117">
        <f ca="1" t="shared" si="40"/>
        <v>10112</v>
      </c>
      <c r="L474" s="118">
        <v>10062</v>
      </c>
      <c r="M474" s="118" t="str">
        <f t="shared" si="37"/>
        <v>杀手蝎</v>
      </c>
      <c r="N474" s="9">
        <f t="shared" si="38"/>
        <v>140005</v>
      </c>
      <c r="O474" s="9">
        <f t="shared" si="39"/>
        <v>6248</v>
      </c>
      <c r="U474" s="117"/>
      <c r="V474" s="118"/>
      <c r="W474" s="118"/>
    </row>
    <row r="475" spans="9:23">
      <c r="I475" s="5" t="s">
        <v>9</v>
      </c>
      <c r="J475" s="16">
        <v>37</v>
      </c>
      <c r="K475" s="117">
        <f ca="1" t="shared" si="40"/>
        <v>10156</v>
      </c>
      <c r="L475" s="118">
        <v>10039</v>
      </c>
      <c r="M475" s="118" t="str">
        <f t="shared" si="37"/>
        <v>使魔</v>
      </c>
      <c r="N475" s="9">
        <f t="shared" si="38"/>
        <v>140005</v>
      </c>
      <c r="O475" s="9">
        <f t="shared" si="39"/>
        <v>6248</v>
      </c>
      <c r="U475" s="117"/>
      <c r="V475" s="118"/>
      <c r="W475" s="118"/>
    </row>
    <row r="476" spans="9:23">
      <c r="I476" s="5" t="s">
        <v>9</v>
      </c>
      <c r="J476" s="16">
        <v>37</v>
      </c>
      <c r="K476" s="117">
        <f ca="1" t="shared" si="40"/>
        <v>10082</v>
      </c>
      <c r="L476" s="118">
        <v>10016</v>
      </c>
      <c r="M476" s="118" t="str">
        <f t="shared" si="37"/>
        <v>火焰鼠</v>
      </c>
      <c r="N476" s="9">
        <f t="shared" si="38"/>
        <v>140005</v>
      </c>
      <c r="O476" s="9">
        <f t="shared" si="39"/>
        <v>6248</v>
      </c>
      <c r="U476" s="117"/>
      <c r="V476" s="118"/>
      <c r="W476" s="118"/>
    </row>
    <row r="477" spans="9:23">
      <c r="I477" s="5" t="s">
        <v>9</v>
      </c>
      <c r="J477" s="16">
        <v>37</v>
      </c>
      <c r="K477" s="117">
        <f ca="1" t="shared" si="40"/>
        <v>10071</v>
      </c>
      <c r="L477" s="118">
        <v>10114</v>
      </c>
      <c r="M477" s="118" t="str">
        <f t="shared" si="37"/>
        <v>杀龙之刃</v>
      </c>
      <c r="N477" s="9">
        <f t="shared" si="38"/>
        <v>140005</v>
      </c>
      <c r="O477" s="9">
        <f t="shared" si="39"/>
        <v>6248</v>
      </c>
      <c r="U477" s="117"/>
      <c r="V477" s="118"/>
      <c r="W477" s="118"/>
    </row>
    <row r="478" spans="9:23">
      <c r="I478" s="5" t="s">
        <v>9</v>
      </c>
      <c r="J478" s="16">
        <v>37</v>
      </c>
      <c r="K478" s="117">
        <f ca="1" t="shared" si="40"/>
        <v>10020</v>
      </c>
      <c r="L478" s="118">
        <v>10015</v>
      </c>
      <c r="M478" s="118" t="str">
        <f t="shared" si="37"/>
        <v>恶梦鼠</v>
      </c>
      <c r="N478" s="9">
        <f t="shared" si="38"/>
        <v>140005</v>
      </c>
      <c r="O478" s="9">
        <f t="shared" si="39"/>
        <v>6248</v>
      </c>
      <c r="U478" s="117"/>
      <c r="V478" s="118"/>
      <c r="W478" s="118"/>
    </row>
    <row r="479" spans="9:23">
      <c r="I479" s="5" t="s">
        <v>9</v>
      </c>
      <c r="J479" s="16">
        <v>37</v>
      </c>
      <c r="K479" s="117">
        <f ca="1" t="shared" si="40"/>
        <v>10091</v>
      </c>
      <c r="L479" s="118">
        <v>10096</v>
      </c>
      <c r="M479" s="118" t="str">
        <f t="shared" si="37"/>
        <v>史莱姆</v>
      </c>
      <c r="N479" s="9">
        <f t="shared" si="38"/>
        <v>140005</v>
      </c>
      <c r="O479" s="9">
        <f t="shared" si="39"/>
        <v>6248</v>
      </c>
      <c r="U479" s="117"/>
      <c r="V479" s="118"/>
      <c r="W479" s="118"/>
    </row>
    <row r="480" spans="9:23">
      <c r="I480" s="5" t="s">
        <v>9</v>
      </c>
      <c r="J480" s="16">
        <v>37</v>
      </c>
      <c r="K480" s="117">
        <f ca="1" t="shared" si="40"/>
        <v>10024</v>
      </c>
      <c r="L480" s="118">
        <v>10087</v>
      </c>
      <c r="M480" s="118" t="str">
        <f t="shared" si="37"/>
        <v>绿色口臭鬼</v>
      </c>
      <c r="N480" s="9">
        <f t="shared" si="38"/>
        <v>140005</v>
      </c>
      <c r="O480" s="9">
        <f t="shared" si="39"/>
        <v>6248</v>
      </c>
      <c r="U480" s="117"/>
      <c r="V480" s="118"/>
      <c r="W480" s="118"/>
    </row>
    <row r="481" spans="9:23">
      <c r="I481" s="5" t="s">
        <v>9</v>
      </c>
      <c r="J481" s="16">
        <v>42</v>
      </c>
      <c r="K481" s="117">
        <f ca="1" t="shared" si="40"/>
        <v>10138</v>
      </c>
      <c r="L481" s="118">
        <v>10127</v>
      </c>
      <c r="M481" s="118" t="str">
        <f t="shared" si="37"/>
        <v>恶魔螃蟹</v>
      </c>
      <c r="N481" s="9">
        <f t="shared" si="38"/>
        <v>140006</v>
      </c>
      <c r="O481" s="9">
        <f t="shared" si="39"/>
        <v>10373</v>
      </c>
      <c r="U481" s="117"/>
      <c r="V481" s="118"/>
      <c r="W481" s="118"/>
    </row>
    <row r="482" spans="9:23">
      <c r="I482" s="5" t="s">
        <v>9</v>
      </c>
      <c r="J482" s="16">
        <v>42</v>
      </c>
      <c r="K482" s="117">
        <f ca="1" t="shared" si="40"/>
        <v>10005</v>
      </c>
      <c r="L482" s="118">
        <v>10003</v>
      </c>
      <c r="M482" s="118" t="str">
        <f t="shared" si="37"/>
        <v>虎人</v>
      </c>
      <c r="N482" s="9">
        <f t="shared" si="38"/>
        <v>140006</v>
      </c>
      <c r="O482" s="9">
        <f t="shared" si="39"/>
        <v>10373</v>
      </c>
      <c r="U482" s="117"/>
      <c r="V482" s="118"/>
      <c r="W482" s="118"/>
    </row>
    <row r="483" spans="9:23">
      <c r="I483" s="5" t="s">
        <v>9</v>
      </c>
      <c r="J483" s="16">
        <v>42</v>
      </c>
      <c r="K483" s="117">
        <f ca="1" t="shared" si="40"/>
        <v>10095</v>
      </c>
      <c r="L483" s="118">
        <v>10002</v>
      </c>
      <c r="M483" s="118" t="str">
        <f t="shared" si="37"/>
        <v>硬壳龟</v>
      </c>
      <c r="N483" s="9">
        <f t="shared" si="38"/>
        <v>140006</v>
      </c>
      <c r="O483" s="9">
        <f t="shared" si="39"/>
        <v>10373</v>
      </c>
      <c r="U483" s="117"/>
      <c r="V483" s="118"/>
      <c r="W483" s="118"/>
    </row>
    <row r="484" spans="9:23">
      <c r="I484" s="5" t="s">
        <v>9</v>
      </c>
      <c r="J484" s="16">
        <v>42</v>
      </c>
      <c r="K484" s="117">
        <f ca="1" t="shared" si="40"/>
        <v>10076</v>
      </c>
      <c r="L484" s="118">
        <v>10052</v>
      </c>
      <c r="M484" s="118" t="str">
        <f t="shared" si="37"/>
        <v>恶魔蝙蝠</v>
      </c>
      <c r="N484" s="9">
        <f t="shared" si="38"/>
        <v>140006</v>
      </c>
      <c r="O484" s="9">
        <f t="shared" si="39"/>
        <v>10373</v>
      </c>
      <c r="U484" s="117"/>
      <c r="V484" s="118"/>
      <c r="W484" s="118"/>
    </row>
    <row r="485" spans="9:23">
      <c r="I485" s="5" t="s">
        <v>9</v>
      </c>
      <c r="J485" s="16">
        <v>42</v>
      </c>
      <c r="K485" s="117">
        <f ca="1" t="shared" si="40"/>
        <v>10025</v>
      </c>
      <c r="L485" s="118">
        <v>10040</v>
      </c>
      <c r="M485" s="118" t="str">
        <f t="shared" si="37"/>
        <v>水蓝鸟魔</v>
      </c>
      <c r="N485" s="9">
        <f t="shared" si="38"/>
        <v>140006</v>
      </c>
      <c r="O485" s="9">
        <f t="shared" si="39"/>
        <v>10373</v>
      </c>
      <c r="U485" s="117"/>
      <c r="V485" s="118"/>
      <c r="W485" s="118"/>
    </row>
    <row r="486" spans="9:23">
      <c r="I486" s="5" t="s">
        <v>9</v>
      </c>
      <c r="J486" s="16">
        <v>42</v>
      </c>
      <c r="K486" s="117">
        <f ca="1" t="shared" si="40"/>
        <v>10042</v>
      </c>
      <c r="L486" s="118">
        <v>10038</v>
      </c>
      <c r="M486" s="118" t="str">
        <f t="shared" si="37"/>
        <v>小石像怪</v>
      </c>
      <c r="N486" s="9">
        <f t="shared" si="38"/>
        <v>140006</v>
      </c>
      <c r="O486" s="9">
        <f t="shared" si="39"/>
        <v>10373</v>
      </c>
      <c r="U486" s="117"/>
      <c r="V486" s="118"/>
      <c r="W486" s="118"/>
    </row>
    <row r="487" spans="9:23">
      <c r="I487" s="5" t="s">
        <v>9</v>
      </c>
      <c r="J487" s="16">
        <v>42</v>
      </c>
      <c r="K487" s="117">
        <f ca="1" t="shared" si="40"/>
        <v>10151</v>
      </c>
      <c r="L487" s="118">
        <v>10093</v>
      </c>
      <c r="M487" s="118" t="str">
        <f t="shared" si="37"/>
        <v>兔耳仙人掌</v>
      </c>
      <c r="N487" s="9">
        <f t="shared" si="38"/>
        <v>140006</v>
      </c>
      <c r="O487" s="9">
        <f t="shared" si="39"/>
        <v>10373</v>
      </c>
      <c r="U487" s="117"/>
      <c r="V487" s="118"/>
      <c r="W487" s="118"/>
    </row>
    <row r="488" spans="9:23">
      <c r="I488" s="5" t="s">
        <v>9</v>
      </c>
      <c r="J488" s="16">
        <v>42</v>
      </c>
      <c r="K488" s="117">
        <f ca="1" t="shared" si="40"/>
        <v>10074</v>
      </c>
      <c r="L488" s="118">
        <v>10120</v>
      </c>
      <c r="M488" s="118" t="str">
        <f t="shared" si="37"/>
        <v>蓝魔吓人盒</v>
      </c>
      <c r="N488" s="9">
        <f t="shared" si="38"/>
        <v>140006</v>
      </c>
      <c r="O488" s="9">
        <f t="shared" si="39"/>
        <v>10373</v>
      </c>
      <c r="U488" s="117"/>
      <c r="V488" s="118"/>
      <c r="W488" s="118"/>
    </row>
    <row r="489" spans="9:23">
      <c r="I489" s="5" t="s">
        <v>9</v>
      </c>
      <c r="J489" s="16">
        <v>42</v>
      </c>
      <c r="K489" s="117">
        <f ca="1" t="shared" si="40"/>
        <v>10141</v>
      </c>
      <c r="L489" s="118">
        <v>10062</v>
      </c>
      <c r="M489" s="118" t="str">
        <f t="shared" si="37"/>
        <v>杀手蝎</v>
      </c>
      <c r="N489" s="9">
        <f t="shared" si="38"/>
        <v>140006</v>
      </c>
      <c r="O489" s="9">
        <f t="shared" si="39"/>
        <v>10373</v>
      </c>
      <c r="U489" s="117"/>
      <c r="V489" s="118"/>
      <c r="W489" s="118"/>
    </row>
    <row r="490" spans="9:23">
      <c r="I490" s="5" t="s">
        <v>9</v>
      </c>
      <c r="J490" s="16">
        <v>42</v>
      </c>
      <c r="K490" s="117">
        <f ca="1" t="shared" si="40"/>
        <v>10061</v>
      </c>
      <c r="L490" s="118">
        <v>10039</v>
      </c>
      <c r="M490" s="118" t="str">
        <f t="shared" si="37"/>
        <v>使魔</v>
      </c>
      <c r="N490" s="9">
        <f t="shared" si="38"/>
        <v>140006</v>
      </c>
      <c r="O490" s="9">
        <f t="shared" si="39"/>
        <v>10373</v>
      </c>
      <c r="U490" s="117"/>
      <c r="V490" s="118"/>
      <c r="W490" s="118"/>
    </row>
    <row r="491" spans="9:23">
      <c r="I491" s="5" t="s">
        <v>9</v>
      </c>
      <c r="J491" s="16">
        <v>42</v>
      </c>
      <c r="K491" s="117">
        <f ca="1" t="shared" si="40"/>
        <v>10112</v>
      </c>
      <c r="L491" s="118">
        <v>10016</v>
      </c>
      <c r="M491" s="118" t="str">
        <f t="shared" si="37"/>
        <v>火焰鼠</v>
      </c>
      <c r="N491" s="9">
        <f t="shared" si="38"/>
        <v>140006</v>
      </c>
      <c r="O491" s="9">
        <f t="shared" si="39"/>
        <v>10373</v>
      </c>
      <c r="U491" s="117"/>
      <c r="V491" s="118"/>
      <c r="W491" s="118"/>
    </row>
    <row r="492" spans="9:23">
      <c r="I492" s="5" t="s">
        <v>9</v>
      </c>
      <c r="J492" s="16">
        <v>42</v>
      </c>
      <c r="K492" s="117">
        <f ca="1" t="shared" si="40"/>
        <v>10008</v>
      </c>
      <c r="L492" s="118">
        <v>10114</v>
      </c>
      <c r="M492" s="118" t="str">
        <f t="shared" si="37"/>
        <v>杀龙之刃</v>
      </c>
      <c r="N492" s="9">
        <f t="shared" si="38"/>
        <v>140006</v>
      </c>
      <c r="O492" s="9">
        <f t="shared" si="39"/>
        <v>10373</v>
      </c>
      <c r="U492" s="117"/>
      <c r="V492" s="118"/>
      <c r="W492" s="118"/>
    </row>
    <row r="493" spans="9:23">
      <c r="I493" s="5" t="s">
        <v>9</v>
      </c>
      <c r="J493" s="16">
        <v>42</v>
      </c>
      <c r="K493" s="117">
        <f ca="1" t="shared" si="40"/>
        <v>10091</v>
      </c>
      <c r="L493" s="118">
        <v>10015</v>
      </c>
      <c r="M493" s="118" t="str">
        <f t="shared" si="37"/>
        <v>恶梦鼠</v>
      </c>
      <c r="N493" s="9">
        <f t="shared" si="38"/>
        <v>140006</v>
      </c>
      <c r="O493" s="9">
        <f t="shared" si="39"/>
        <v>10373</v>
      </c>
      <c r="U493" s="117"/>
      <c r="V493" s="118"/>
      <c r="W493" s="118"/>
    </row>
    <row r="494" spans="9:23">
      <c r="I494" s="5" t="s">
        <v>9</v>
      </c>
      <c r="J494" s="16">
        <v>42</v>
      </c>
      <c r="K494" s="117">
        <f ca="1" t="shared" si="40"/>
        <v>10053</v>
      </c>
      <c r="L494" s="118">
        <v>10096</v>
      </c>
      <c r="M494" s="118" t="str">
        <f t="shared" si="37"/>
        <v>史莱姆</v>
      </c>
      <c r="N494" s="9">
        <f t="shared" si="38"/>
        <v>140006</v>
      </c>
      <c r="O494" s="9">
        <f t="shared" si="39"/>
        <v>10373</v>
      </c>
      <c r="U494" s="117"/>
      <c r="V494" s="118"/>
      <c r="W494" s="118"/>
    </row>
    <row r="495" spans="9:23">
      <c r="I495" s="5" t="s">
        <v>9</v>
      </c>
      <c r="J495" s="16">
        <v>42</v>
      </c>
      <c r="K495" s="117">
        <f ca="1" t="shared" si="40"/>
        <v>10053</v>
      </c>
      <c r="L495" s="118">
        <v>10087</v>
      </c>
      <c r="M495" s="118" t="str">
        <f t="shared" si="37"/>
        <v>绿色口臭鬼</v>
      </c>
      <c r="N495" s="9">
        <f t="shared" si="38"/>
        <v>140006</v>
      </c>
      <c r="O495" s="9">
        <f t="shared" si="39"/>
        <v>10373</v>
      </c>
      <c r="U495" s="117"/>
      <c r="V495" s="118"/>
      <c r="W495" s="118"/>
    </row>
    <row r="496" spans="9:23">
      <c r="I496" s="5" t="s">
        <v>9</v>
      </c>
      <c r="J496" s="16">
        <v>47</v>
      </c>
      <c r="K496" s="117">
        <f ca="1" t="shared" si="40"/>
        <v>10001</v>
      </c>
      <c r="L496" s="118">
        <v>10127</v>
      </c>
      <c r="M496" s="118" t="str">
        <f t="shared" si="37"/>
        <v>恶魔螃蟹</v>
      </c>
      <c r="N496" s="9">
        <f t="shared" si="38"/>
        <v>140007</v>
      </c>
      <c r="O496" s="9">
        <f t="shared" si="39"/>
        <v>16266</v>
      </c>
      <c r="U496" s="117"/>
      <c r="V496" s="118"/>
      <c r="W496" s="118"/>
    </row>
    <row r="497" spans="9:23">
      <c r="I497" s="5" t="s">
        <v>9</v>
      </c>
      <c r="J497" s="16">
        <v>47</v>
      </c>
      <c r="K497" s="117">
        <f ca="1" t="shared" si="40"/>
        <v>10067</v>
      </c>
      <c r="L497" s="118">
        <v>10003</v>
      </c>
      <c r="M497" s="118" t="str">
        <f t="shared" si="37"/>
        <v>虎人</v>
      </c>
      <c r="N497" s="9">
        <f t="shared" si="38"/>
        <v>140007</v>
      </c>
      <c r="O497" s="9">
        <f t="shared" si="39"/>
        <v>16266</v>
      </c>
      <c r="U497" s="117"/>
      <c r="V497" s="118"/>
      <c r="W497" s="118"/>
    </row>
    <row r="498" spans="9:23">
      <c r="I498" s="5" t="s">
        <v>9</v>
      </c>
      <c r="J498" s="16">
        <v>47</v>
      </c>
      <c r="K498" s="117">
        <f ca="1" t="shared" si="40"/>
        <v>10023</v>
      </c>
      <c r="L498" s="118">
        <v>10002</v>
      </c>
      <c r="M498" s="118" t="str">
        <f t="shared" si="37"/>
        <v>硬壳龟</v>
      </c>
      <c r="N498" s="9">
        <f t="shared" si="38"/>
        <v>140007</v>
      </c>
      <c r="O498" s="9">
        <f t="shared" si="39"/>
        <v>16266</v>
      </c>
      <c r="U498" s="117"/>
      <c r="V498" s="118"/>
      <c r="W498" s="118"/>
    </row>
    <row r="499" spans="9:23">
      <c r="I499" s="5" t="s">
        <v>9</v>
      </c>
      <c r="J499" s="16">
        <v>47</v>
      </c>
      <c r="K499" s="117">
        <f ca="1" t="shared" si="40"/>
        <v>10083</v>
      </c>
      <c r="L499" s="118">
        <v>10052</v>
      </c>
      <c r="M499" s="118" t="str">
        <f t="shared" si="37"/>
        <v>恶魔蝙蝠</v>
      </c>
      <c r="N499" s="9">
        <f t="shared" si="38"/>
        <v>140007</v>
      </c>
      <c r="O499" s="9">
        <f t="shared" si="39"/>
        <v>16266</v>
      </c>
      <c r="U499" s="117"/>
      <c r="V499" s="118"/>
      <c r="W499" s="118"/>
    </row>
    <row r="500" spans="9:23">
      <c r="I500" s="5" t="s">
        <v>9</v>
      </c>
      <c r="J500" s="16">
        <v>47</v>
      </c>
      <c r="K500" s="117">
        <f ca="1" t="shared" si="40"/>
        <v>10012</v>
      </c>
      <c r="L500" s="118">
        <v>10040</v>
      </c>
      <c r="M500" s="118" t="str">
        <f t="shared" si="37"/>
        <v>水蓝鸟魔</v>
      </c>
      <c r="N500" s="9">
        <f t="shared" si="38"/>
        <v>140007</v>
      </c>
      <c r="O500" s="9">
        <f t="shared" si="39"/>
        <v>16266</v>
      </c>
      <c r="U500" s="117"/>
      <c r="V500" s="118"/>
      <c r="W500" s="118"/>
    </row>
    <row r="501" spans="9:23">
      <c r="I501" s="5" t="s">
        <v>9</v>
      </c>
      <c r="J501" s="16">
        <v>47</v>
      </c>
      <c r="K501" s="117">
        <f ca="1" t="shared" si="40"/>
        <v>10061</v>
      </c>
      <c r="L501" s="118">
        <v>10038</v>
      </c>
      <c r="M501" s="118" t="str">
        <f t="shared" si="37"/>
        <v>小石像怪</v>
      </c>
      <c r="N501" s="9">
        <f t="shared" si="38"/>
        <v>140007</v>
      </c>
      <c r="O501" s="9">
        <f t="shared" si="39"/>
        <v>16266</v>
      </c>
      <c r="U501" s="117"/>
      <c r="V501" s="118"/>
      <c r="W501" s="118"/>
    </row>
    <row r="502" spans="9:23">
      <c r="I502" s="5" t="s">
        <v>9</v>
      </c>
      <c r="J502" s="16">
        <v>47</v>
      </c>
      <c r="K502" s="117">
        <f ca="1" t="shared" si="40"/>
        <v>10011</v>
      </c>
      <c r="L502" s="118">
        <v>10093</v>
      </c>
      <c r="M502" s="118" t="str">
        <f t="shared" si="37"/>
        <v>兔耳仙人掌</v>
      </c>
      <c r="N502" s="9">
        <f t="shared" si="38"/>
        <v>140007</v>
      </c>
      <c r="O502" s="9">
        <f t="shared" si="39"/>
        <v>16266</v>
      </c>
      <c r="U502" s="117"/>
      <c r="V502" s="118"/>
      <c r="W502" s="118"/>
    </row>
    <row r="503" spans="9:23">
      <c r="I503" s="5" t="s">
        <v>9</v>
      </c>
      <c r="J503" s="16">
        <v>47</v>
      </c>
      <c r="K503" s="117">
        <f ca="1" t="shared" si="40"/>
        <v>10093</v>
      </c>
      <c r="L503" s="118">
        <v>10120</v>
      </c>
      <c r="M503" s="118" t="str">
        <f t="shared" si="37"/>
        <v>蓝魔吓人盒</v>
      </c>
      <c r="N503" s="9">
        <f t="shared" si="38"/>
        <v>140007</v>
      </c>
      <c r="O503" s="9">
        <f t="shared" si="39"/>
        <v>16266</v>
      </c>
      <c r="U503" s="117"/>
      <c r="V503" s="118"/>
      <c r="W503" s="118"/>
    </row>
    <row r="504" spans="9:23">
      <c r="I504" s="5" t="s">
        <v>9</v>
      </c>
      <c r="J504" s="16">
        <v>47</v>
      </c>
      <c r="K504" s="117">
        <f ca="1" t="shared" si="40"/>
        <v>10139</v>
      </c>
      <c r="L504" s="118">
        <v>10062</v>
      </c>
      <c r="M504" s="118" t="str">
        <f t="shared" si="37"/>
        <v>杀手蝎</v>
      </c>
      <c r="N504" s="9">
        <f t="shared" si="38"/>
        <v>140007</v>
      </c>
      <c r="O504" s="9">
        <f t="shared" si="39"/>
        <v>16266</v>
      </c>
      <c r="U504" s="117"/>
      <c r="V504" s="118"/>
      <c r="W504" s="118"/>
    </row>
    <row r="505" spans="9:23">
      <c r="I505" s="5" t="s">
        <v>9</v>
      </c>
      <c r="J505" s="16">
        <v>47</v>
      </c>
      <c r="K505" s="117">
        <f ca="1" t="shared" si="40"/>
        <v>10022</v>
      </c>
      <c r="L505" s="118">
        <v>10039</v>
      </c>
      <c r="M505" s="118" t="str">
        <f t="shared" si="37"/>
        <v>使魔</v>
      </c>
      <c r="N505" s="9">
        <f t="shared" si="38"/>
        <v>140007</v>
      </c>
      <c r="O505" s="9">
        <f t="shared" si="39"/>
        <v>16266</v>
      </c>
      <c r="U505" s="117"/>
      <c r="V505" s="118"/>
      <c r="W505" s="118"/>
    </row>
    <row r="506" spans="9:23">
      <c r="I506" s="5" t="s">
        <v>9</v>
      </c>
      <c r="J506" s="16">
        <v>47</v>
      </c>
      <c r="K506" s="117">
        <f ca="1" t="shared" si="40"/>
        <v>10024</v>
      </c>
      <c r="L506" s="118">
        <v>10016</v>
      </c>
      <c r="M506" s="118" t="str">
        <f t="shared" si="37"/>
        <v>火焰鼠</v>
      </c>
      <c r="N506" s="9">
        <f t="shared" si="38"/>
        <v>140007</v>
      </c>
      <c r="O506" s="9">
        <f t="shared" si="39"/>
        <v>16266</v>
      </c>
      <c r="U506" s="117"/>
      <c r="V506" s="118"/>
      <c r="W506" s="118"/>
    </row>
    <row r="507" spans="9:23">
      <c r="I507" s="5" t="s">
        <v>9</v>
      </c>
      <c r="J507" s="16">
        <v>47</v>
      </c>
      <c r="K507" s="117">
        <f ca="1" t="shared" si="40"/>
        <v>10108</v>
      </c>
      <c r="L507" s="118">
        <v>10114</v>
      </c>
      <c r="M507" s="118" t="str">
        <f t="shared" si="37"/>
        <v>杀龙之刃</v>
      </c>
      <c r="N507" s="9">
        <f t="shared" si="38"/>
        <v>140007</v>
      </c>
      <c r="O507" s="9">
        <f t="shared" si="39"/>
        <v>16266</v>
      </c>
      <c r="U507" s="117"/>
      <c r="V507" s="118"/>
      <c r="W507" s="118"/>
    </row>
    <row r="508" spans="9:23">
      <c r="I508" s="5" t="s">
        <v>9</v>
      </c>
      <c r="J508" s="16">
        <v>47</v>
      </c>
      <c r="K508" s="117">
        <f ca="1" t="shared" si="40"/>
        <v>10043</v>
      </c>
      <c r="L508" s="118">
        <v>10015</v>
      </c>
      <c r="M508" s="118" t="str">
        <f t="shared" si="37"/>
        <v>恶梦鼠</v>
      </c>
      <c r="N508" s="9">
        <f t="shared" si="38"/>
        <v>140007</v>
      </c>
      <c r="O508" s="9">
        <f t="shared" si="39"/>
        <v>16266</v>
      </c>
      <c r="U508" s="117"/>
      <c r="V508" s="118"/>
      <c r="W508" s="118"/>
    </row>
    <row r="509" spans="9:23">
      <c r="I509" s="5" t="s">
        <v>9</v>
      </c>
      <c r="J509" s="16">
        <v>47</v>
      </c>
      <c r="K509" s="117">
        <f ca="1" t="shared" si="40"/>
        <v>10111</v>
      </c>
      <c r="L509" s="118">
        <v>10096</v>
      </c>
      <c r="M509" s="118" t="str">
        <f t="shared" si="37"/>
        <v>史莱姆</v>
      </c>
      <c r="N509" s="9">
        <f t="shared" si="38"/>
        <v>140007</v>
      </c>
      <c r="O509" s="9">
        <f t="shared" si="39"/>
        <v>16266</v>
      </c>
      <c r="U509" s="117"/>
      <c r="V509" s="118"/>
      <c r="W509" s="118"/>
    </row>
    <row r="510" spans="9:23">
      <c r="I510" s="5" t="s">
        <v>9</v>
      </c>
      <c r="J510" s="16">
        <v>47</v>
      </c>
      <c r="K510" s="117">
        <f ca="1" t="shared" si="40"/>
        <v>10072</v>
      </c>
      <c r="L510" s="118">
        <v>10087</v>
      </c>
      <c r="M510" s="118" t="str">
        <f t="shared" si="37"/>
        <v>绿色口臭鬼</v>
      </c>
      <c r="N510" s="9">
        <f t="shared" si="38"/>
        <v>140007</v>
      </c>
      <c r="O510" s="9">
        <f t="shared" si="39"/>
        <v>16266</v>
      </c>
      <c r="U510" s="117"/>
      <c r="V510" s="118"/>
      <c r="W510" s="118"/>
    </row>
    <row r="511" spans="9:23">
      <c r="I511" s="5" t="s">
        <v>9</v>
      </c>
      <c r="J511" s="16">
        <v>52</v>
      </c>
      <c r="K511" s="117">
        <f ca="1" t="shared" si="40"/>
        <v>10130</v>
      </c>
      <c r="L511" s="118">
        <v>10127</v>
      </c>
      <c r="M511" s="118" t="str">
        <f t="shared" si="37"/>
        <v>恶魔螃蟹</v>
      </c>
      <c r="N511" s="9">
        <f t="shared" si="38"/>
        <v>140008</v>
      </c>
      <c r="O511" s="9">
        <f t="shared" si="39"/>
        <v>24373</v>
      </c>
      <c r="U511" s="117"/>
      <c r="V511" s="118"/>
      <c r="W511" s="118"/>
    </row>
    <row r="512" spans="9:23">
      <c r="I512" s="5" t="s">
        <v>9</v>
      </c>
      <c r="J512" s="16">
        <v>52</v>
      </c>
      <c r="K512" s="117">
        <f ca="1" t="shared" si="40"/>
        <v>10062</v>
      </c>
      <c r="L512" s="118">
        <v>10003</v>
      </c>
      <c r="M512" s="118" t="str">
        <f t="shared" si="37"/>
        <v>虎人</v>
      </c>
      <c r="N512" s="9">
        <f t="shared" si="38"/>
        <v>140008</v>
      </c>
      <c r="O512" s="9">
        <f t="shared" si="39"/>
        <v>24373</v>
      </c>
      <c r="U512" s="117"/>
      <c r="V512" s="118"/>
      <c r="W512" s="118"/>
    </row>
    <row r="513" spans="9:23">
      <c r="I513" s="5" t="s">
        <v>9</v>
      </c>
      <c r="J513" s="16">
        <v>52</v>
      </c>
      <c r="K513" s="117">
        <f ca="1" t="shared" si="40"/>
        <v>10123</v>
      </c>
      <c r="L513" s="118">
        <v>10002</v>
      </c>
      <c r="M513" s="118" t="str">
        <f t="shared" ref="M513:M576" si="41">VLOOKUP(L513,P:Q,2,FALSE)</f>
        <v>硬壳龟</v>
      </c>
      <c r="N513" s="9">
        <f t="shared" ref="N513:N576" si="42">VLOOKUP(J513,Y:Z,2,FALSE)</f>
        <v>140008</v>
      </c>
      <c r="O513" s="9">
        <f t="shared" ref="O513:O576" si="43">ROUNDUP(J513^4/300,0)</f>
        <v>24373</v>
      </c>
      <c r="U513" s="117"/>
      <c r="V513" s="118"/>
      <c r="W513" s="118"/>
    </row>
    <row r="514" spans="9:23">
      <c r="I514" s="5" t="s">
        <v>9</v>
      </c>
      <c r="J514" s="16">
        <v>52</v>
      </c>
      <c r="K514" s="117">
        <f ca="1" t="shared" ref="K514:K577" si="44">INDIRECT("p"&amp;RANDBETWEEN(1,160))</f>
        <v>10065</v>
      </c>
      <c r="L514" s="118">
        <v>10052</v>
      </c>
      <c r="M514" s="118" t="str">
        <f t="shared" si="41"/>
        <v>恶魔蝙蝠</v>
      </c>
      <c r="N514" s="9">
        <f t="shared" si="42"/>
        <v>140008</v>
      </c>
      <c r="O514" s="9">
        <f t="shared" si="43"/>
        <v>24373</v>
      </c>
      <c r="U514" s="117"/>
      <c r="V514" s="118"/>
      <c r="W514" s="118"/>
    </row>
    <row r="515" spans="9:23">
      <c r="I515" s="5" t="s">
        <v>9</v>
      </c>
      <c r="J515" s="16">
        <v>52</v>
      </c>
      <c r="K515" s="117">
        <f ca="1" t="shared" si="44"/>
        <v>10016</v>
      </c>
      <c r="L515" s="118">
        <v>10040</v>
      </c>
      <c r="M515" s="118" t="str">
        <f t="shared" si="41"/>
        <v>水蓝鸟魔</v>
      </c>
      <c r="N515" s="9">
        <f t="shared" si="42"/>
        <v>140008</v>
      </c>
      <c r="O515" s="9">
        <f t="shared" si="43"/>
        <v>24373</v>
      </c>
      <c r="U515" s="117"/>
      <c r="V515" s="118"/>
      <c r="W515" s="118"/>
    </row>
    <row r="516" spans="9:23">
      <c r="I516" s="5" t="s">
        <v>9</v>
      </c>
      <c r="J516" s="16">
        <v>52</v>
      </c>
      <c r="K516" s="117">
        <f ca="1" t="shared" si="44"/>
        <v>10026</v>
      </c>
      <c r="L516" s="118">
        <v>10038</v>
      </c>
      <c r="M516" s="118" t="str">
        <f t="shared" si="41"/>
        <v>小石像怪</v>
      </c>
      <c r="N516" s="9">
        <f t="shared" si="42"/>
        <v>140008</v>
      </c>
      <c r="O516" s="9">
        <f t="shared" si="43"/>
        <v>24373</v>
      </c>
      <c r="U516" s="117"/>
      <c r="V516" s="118"/>
      <c r="W516" s="118"/>
    </row>
    <row r="517" spans="9:23">
      <c r="I517" s="5" t="s">
        <v>9</v>
      </c>
      <c r="J517" s="16">
        <v>52</v>
      </c>
      <c r="K517" s="117">
        <f ca="1" t="shared" si="44"/>
        <v>10135</v>
      </c>
      <c r="L517" s="118">
        <v>10093</v>
      </c>
      <c r="M517" s="118" t="str">
        <f t="shared" si="41"/>
        <v>兔耳仙人掌</v>
      </c>
      <c r="N517" s="9">
        <f t="shared" si="42"/>
        <v>140008</v>
      </c>
      <c r="O517" s="9">
        <f t="shared" si="43"/>
        <v>24373</v>
      </c>
      <c r="U517" s="117"/>
      <c r="V517" s="118"/>
      <c r="W517" s="118"/>
    </row>
    <row r="518" spans="9:23">
      <c r="I518" s="5" t="s">
        <v>9</v>
      </c>
      <c r="J518" s="16">
        <v>52</v>
      </c>
      <c r="K518" s="117">
        <f ca="1" t="shared" si="44"/>
        <v>10017</v>
      </c>
      <c r="L518" s="118">
        <v>10120</v>
      </c>
      <c r="M518" s="118" t="str">
        <f t="shared" si="41"/>
        <v>蓝魔吓人盒</v>
      </c>
      <c r="N518" s="9">
        <f t="shared" si="42"/>
        <v>140008</v>
      </c>
      <c r="O518" s="9">
        <f t="shared" si="43"/>
        <v>24373</v>
      </c>
      <c r="U518" s="117"/>
      <c r="V518" s="118"/>
      <c r="W518" s="118"/>
    </row>
    <row r="519" spans="9:23">
      <c r="I519" s="5" t="s">
        <v>9</v>
      </c>
      <c r="J519" s="16">
        <v>52</v>
      </c>
      <c r="K519" s="117">
        <f ca="1" t="shared" si="44"/>
        <v>10090</v>
      </c>
      <c r="L519" s="118">
        <v>10062</v>
      </c>
      <c r="M519" s="118" t="str">
        <f t="shared" si="41"/>
        <v>杀手蝎</v>
      </c>
      <c r="N519" s="9">
        <f t="shared" si="42"/>
        <v>140008</v>
      </c>
      <c r="O519" s="9">
        <f t="shared" si="43"/>
        <v>24373</v>
      </c>
      <c r="U519" s="117"/>
      <c r="V519" s="118"/>
      <c r="W519" s="118"/>
    </row>
    <row r="520" spans="9:23">
      <c r="I520" s="5" t="s">
        <v>9</v>
      </c>
      <c r="J520" s="16">
        <v>52</v>
      </c>
      <c r="K520" s="117">
        <f ca="1" t="shared" si="44"/>
        <v>10061</v>
      </c>
      <c r="L520" s="118">
        <v>10039</v>
      </c>
      <c r="M520" s="118" t="str">
        <f t="shared" si="41"/>
        <v>使魔</v>
      </c>
      <c r="N520" s="9">
        <f t="shared" si="42"/>
        <v>140008</v>
      </c>
      <c r="O520" s="9">
        <f t="shared" si="43"/>
        <v>24373</v>
      </c>
      <c r="U520" s="117"/>
      <c r="V520" s="118"/>
      <c r="W520" s="118"/>
    </row>
    <row r="521" spans="9:23">
      <c r="I521" s="5" t="s">
        <v>9</v>
      </c>
      <c r="J521" s="16">
        <v>52</v>
      </c>
      <c r="K521" s="117">
        <f ca="1" t="shared" si="44"/>
        <v>10150</v>
      </c>
      <c r="L521" s="118">
        <v>10016</v>
      </c>
      <c r="M521" s="118" t="str">
        <f t="shared" si="41"/>
        <v>火焰鼠</v>
      </c>
      <c r="N521" s="9">
        <f t="shared" si="42"/>
        <v>140008</v>
      </c>
      <c r="O521" s="9">
        <f t="shared" si="43"/>
        <v>24373</v>
      </c>
      <c r="U521" s="117"/>
      <c r="V521" s="118"/>
      <c r="W521" s="118"/>
    </row>
    <row r="522" spans="9:23">
      <c r="I522" s="5" t="s">
        <v>9</v>
      </c>
      <c r="J522" s="16">
        <v>52</v>
      </c>
      <c r="K522" s="117">
        <f ca="1" t="shared" si="44"/>
        <v>10068</v>
      </c>
      <c r="L522" s="118">
        <v>10114</v>
      </c>
      <c r="M522" s="118" t="str">
        <f t="shared" si="41"/>
        <v>杀龙之刃</v>
      </c>
      <c r="N522" s="9">
        <f t="shared" si="42"/>
        <v>140008</v>
      </c>
      <c r="O522" s="9">
        <f t="shared" si="43"/>
        <v>24373</v>
      </c>
      <c r="U522" s="117"/>
      <c r="V522" s="118"/>
      <c r="W522" s="118"/>
    </row>
    <row r="523" spans="9:23">
      <c r="I523" s="5" t="s">
        <v>9</v>
      </c>
      <c r="J523" s="16">
        <v>52</v>
      </c>
      <c r="K523" s="117">
        <f ca="1" t="shared" si="44"/>
        <v>10156</v>
      </c>
      <c r="L523" s="118">
        <v>10015</v>
      </c>
      <c r="M523" s="118" t="str">
        <f t="shared" si="41"/>
        <v>恶梦鼠</v>
      </c>
      <c r="N523" s="9">
        <f t="shared" si="42"/>
        <v>140008</v>
      </c>
      <c r="O523" s="9">
        <f t="shared" si="43"/>
        <v>24373</v>
      </c>
      <c r="U523" s="117"/>
      <c r="V523" s="118"/>
      <c r="W523" s="118"/>
    </row>
    <row r="524" spans="9:23">
      <c r="I524" s="5" t="s">
        <v>9</v>
      </c>
      <c r="J524" s="16">
        <v>52</v>
      </c>
      <c r="K524" s="117">
        <f ca="1" t="shared" si="44"/>
        <v>10103</v>
      </c>
      <c r="L524" s="118">
        <v>10096</v>
      </c>
      <c r="M524" s="118" t="str">
        <f t="shared" si="41"/>
        <v>史莱姆</v>
      </c>
      <c r="N524" s="9">
        <f t="shared" si="42"/>
        <v>140008</v>
      </c>
      <c r="O524" s="9">
        <f t="shared" si="43"/>
        <v>24373</v>
      </c>
      <c r="U524" s="117"/>
      <c r="V524" s="118"/>
      <c r="W524" s="118"/>
    </row>
    <row r="525" spans="9:23">
      <c r="I525" s="5" t="s">
        <v>9</v>
      </c>
      <c r="J525" s="16">
        <v>52</v>
      </c>
      <c r="K525" s="117">
        <f ca="1" t="shared" si="44"/>
        <v>10149</v>
      </c>
      <c r="L525" s="118">
        <v>10087</v>
      </c>
      <c r="M525" s="118" t="str">
        <f t="shared" si="41"/>
        <v>绿色口臭鬼</v>
      </c>
      <c r="N525" s="9">
        <f t="shared" si="42"/>
        <v>140008</v>
      </c>
      <c r="O525" s="9">
        <f t="shared" si="43"/>
        <v>24373</v>
      </c>
      <c r="U525" s="117"/>
      <c r="V525" s="118"/>
      <c r="W525" s="118"/>
    </row>
    <row r="526" spans="9:23">
      <c r="I526" s="5" t="s">
        <v>9</v>
      </c>
      <c r="J526" s="16">
        <v>57</v>
      </c>
      <c r="K526" s="117">
        <f ca="1" t="shared" si="44"/>
        <v>10024</v>
      </c>
      <c r="L526" s="118">
        <v>10127</v>
      </c>
      <c r="M526" s="118" t="str">
        <f t="shared" si="41"/>
        <v>恶魔螃蟹</v>
      </c>
      <c r="N526" s="9">
        <f t="shared" si="42"/>
        <v>140009</v>
      </c>
      <c r="O526" s="9">
        <f t="shared" si="43"/>
        <v>35187</v>
      </c>
      <c r="U526" s="117"/>
      <c r="V526" s="118"/>
      <c r="W526" s="118"/>
    </row>
    <row r="527" spans="9:23">
      <c r="I527" s="5" t="s">
        <v>9</v>
      </c>
      <c r="J527" s="16">
        <v>57</v>
      </c>
      <c r="K527" s="117">
        <f ca="1" t="shared" si="44"/>
        <v>10012</v>
      </c>
      <c r="L527" s="118">
        <v>10003</v>
      </c>
      <c r="M527" s="118" t="str">
        <f t="shared" si="41"/>
        <v>虎人</v>
      </c>
      <c r="N527" s="9">
        <f t="shared" si="42"/>
        <v>140009</v>
      </c>
      <c r="O527" s="9">
        <f t="shared" si="43"/>
        <v>35187</v>
      </c>
      <c r="U527" s="117"/>
      <c r="V527" s="118"/>
      <c r="W527" s="118"/>
    </row>
    <row r="528" spans="9:23">
      <c r="I528" s="5" t="s">
        <v>9</v>
      </c>
      <c r="J528" s="16">
        <v>57</v>
      </c>
      <c r="K528" s="117">
        <f ca="1" t="shared" si="44"/>
        <v>10140</v>
      </c>
      <c r="L528" s="118">
        <v>10002</v>
      </c>
      <c r="M528" s="118" t="str">
        <f t="shared" si="41"/>
        <v>硬壳龟</v>
      </c>
      <c r="N528" s="9">
        <f t="shared" si="42"/>
        <v>140009</v>
      </c>
      <c r="O528" s="9">
        <f t="shared" si="43"/>
        <v>35187</v>
      </c>
      <c r="U528" s="117"/>
      <c r="V528" s="118"/>
      <c r="W528" s="118"/>
    </row>
    <row r="529" spans="9:23">
      <c r="I529" s="5" t="s">
        <v>9</v>
      </c>
      <c r="J529" s="16">
        <v>57</v>
      </c>
      <c r="K529" s="117">
        <f ca="1" t="shared" si="44"/>
        <v>10005</v>
      </c>
      <c r="L529" s="118">
        <v>10052</v>
      </c>
      <c r="M529" s="118" t="str">
        <f t="shared" si="41"/>
        <v>恶魔蝙蝠</v>
      </c>
      <c r="N529" s="9">
        <f t="shared" si="42"/>
        <v>140009</v>
      </c>
      <c r="O529" s="9">
        <f t="shared" si="43"/>
        <v>35187</v>
      </c>
      <c r="U529" s="117"/>
      <c r="V529" s="118"/>
      <c r="W529" s="118"/>
    </row>
    <row r="530" spans="9:23">
      <c r="I530" s="5" t="s">
        <v>9</v>
      </c>
      <c r="J530" s="16">
        <v>57</v>
      </c>
      <c r="K530" s="117">
        <f ca="1" t="shared" si="44"/>
        <v>10043</v>
      </c>
      <c r="L530" s="118">
        <v>10040</v>
      </c>
      <c r="M530" s="118" t="str">
        <f t="shared" si="41"/>
        <v>水蓝鸟魔</v>
      </c>
      <c r="N530" s="9">
        <f t="shared" si="42"/>
        <v>140009</v>
      </c>
      <c r="O530" s="9">
        <f t="shared" si="43"/>
        <v>35187</v>
      </c>
      <c r="U530" s="117"/>
      <c r="V530" s="118"/>
      <c r="W530" s="118"/>
    </row>
    <row r="531" spans="9:23">
      <c r="I531" s="5" t="s">
        <v>9</v>
      </c>
      <c r="J531" s="16">
        <v>57</v>
      </c>
      <c r="K531" s="117">
        <f ca="1" t="shared" si="44"/>
        <v>10132</v>
      </c>
      <c r="L531" s="118">
        <v>10038</v>
      </c>
      <c r="M531" s="118" t="str">
        <f t="shared" si="41"/>
        <v>小石像怪</v>
      </c>
      <c r="N531" s="9">
        <f t="shared" si="42"/>
        <v>140009</v>
      </c>
      <c r="O531" s="9">
        <f t="shared" si="43"/>
        <v>35187</v>
      </c>
      <c r="U531" s="117"/>
      <c r="V531" s="118"/>
      <c r="W531" s="118"/>
    </row>
    <row r="532" spans="9:23">
      <c r="I532" s="5" t="s">
        <v>9</v>
      </c>
      <c r="J532" s="16">
        <v>57</v>
      </c>
      <c r="K532" s="117">
        <f ca="1" t="shared" si="44"/>
        <v>10022</v>
      </c>
      <c r="L532" s="118">
        <v>10093</v>
      </c>
      <c r="M532" s="118" t="str">
        <f t="shared" si="41"/>
        <v>兔耳仙人掌</v>
      </c>
      <c r="N532" s="9">
        <f t="shared" si="42"/>
        <v>140009</v>
      </c>
      <c r="O532" s="9">
        <f t="shared" si="43"/>
        <v>35187</v>
      </c>
      <c r="U532" s="117"/>
      <c r="V532" s="118"/>
      <c r="W532" s="118"/>
    </row>
    <row r="533" spans="9:23">
      <c r="I533" s="5" t="s">
        <v>9</v>
      </c>
      <c r="J533" s="16">
        <v>57</v>
      </c>
      <c r="K533" s="117">
        <f ca="1" t="shared" si="44"/>
        <v>10062</v>
      </c>
      <c r="L533" s="118">
        <v>10120</v>
      </c>
      <c r="M533" s="118" t="str">
        <f t="shared" si="41"/>
        <v>蓝魔吓人盒</v>
      </c>
      <c r="N533" s="9">
        <f t="shared" si="42"/>
        <v>140009</v>
      </c>
      <c r="O533" s="9">
        <f t="shared" si="43"/>
        <v>35187</v>
      </c>
      <c r="U533" s="117"/>
      <c r="V533" s="118"/>
      <c r="W533" s="118"/>
    </row>
    <row r="534" spans="9:23">
      <c r="I534" s="5" t="s">
        <v>9</v>
      </c>
      <c r="J534" s="16">
        <v>57</v>
      </c>
      <c r="K534" s="117">
        <f ca="1" t="shared" si="44"/>
        <v>10039</v>
      </c>
      <c r="L534" s="118">
        <v>10062</v>
      </c>
      <c r="M534" s="118" t="str">
        <f t="shared" si="41"/>
        <v>杀手蝎</v>
      </c>
      <c r="N534" s="9">
        <f t="shared" si="42"/>
        <v>140009</v>
      </c>
      <c r="O534" s="9">
        <f t="shared" si="43"/>
        <v>35187</v>
      </c>
      <c r="U534" s="117"/>
      <c r="V534" s="118"/>
      <c r="W534" s="118"/>
    </row>
    <row r="535" spans="9:23">
      <c r="I535" s="5" t="s">
        <v>9</v>
      </c>
      <c r="J535" s="16">
        <v>57</v>
      </c>
      <c r="K535" s="117">
        <f ca="1" t="shared" si="44"/>
        <v>10008</v>
      </c>
      <c r="L535" s="118">
        <v>10039</v>
      </c>
      <c r="M535" s="118" t="str">
        <f t="shared" si="41"/>
        <v>使魔</v>
      </c>
      <c r="N535" s="9">
        <f t="shared" si="42"/>
        <v>140009</v>
      </c>
      <c r="O535" s="9">
        <f t="shared" si="43"/>
        <v>35187</v>
      </c>
      <c r="U535" s="117"/>
      <c r="V535" s="118"/>
      <c r="W535" s="118"/>
    </row>
    <row r="536" spans="9:23">
      <c r="I536" s="5" t="s">
        <v>9</v>
      </c>
      <c r="J536" s="16">
        <v>57</v>
      </c>
      <c r="K536" s="117">
        <f ca="1" t="shared" si="44"/>
        <v>10126</v>
      </c>
      <c r="L536" s="118">
        <v>10016</v>
      </c>
      <c r="M536" s="118" t="str">
        <f t="shared" si="41"/>
        <v>火焰鼠</v>
      </c>
      <c r="N536" s="9">
        <f t="shared" si="42"/>
        <v>140009</v>
      </c>
      <c r="O536" s="9">
        <f t="shared" si="43"/>
        <v>35187</v>
      </c>
      <c r="U536" s="117"/>
      <c r="V536" s="118"/>
      <c r="W536" s="118"/>
    </row>
    <row r="537" spans="9:23">
      <c r="I537" s="5" t="s">
        <v>9</v>
      </c>
      <c r="J537" s="16">
        <v>57</v>
      </c>
      <c r="K537" s="117">
        <f ca="1" t="shared" si="44"/>
        <v>10088</v>
      </c>
      <c r="L537" s="118">
        <v>10114</v>
      </c>
      <c r="M537" s="118" t="str">
        <f t="shared" si="41"/>
        <v>杀龙之刃</v>
      </c>
      <c r="N537" s="9">
        <f t="shared" si="42"/>
        <v>140009</v>
      </c>
      <c r="O537" s="9">
        <f t="shared" si="43"/>
        <v>35187</v>
      </c>
      <c r="U537" s="117"/>
      <c r="V537" s="118"/>
      <c r="W537" s="118"/>
    </row>
    <row r="538" spans="9:23">
      <c r="I538" s="5" t="s">
        <v>9</v>
      </c>
      <c r="J538" s="16">
        <v>57</v>
      </c>
      <c r="K538" s="117">
        <f ca="1" t="shared" si="44"/>
        <v>10157</v>
      </c>
      <c r="L538" s="118">
        <v>10015</v>
      </c>
      <c r="M538" s="118" t="str">
        <f t="shared" si="41"/>
        <v>恶梦鼠</v>
      </c>
      <c r="N538" s="9">
        <f t="shared" si="42"/>
        <v>140009</v>
      </c>
      <c r="O538" s="9">
        <f t="shared" si="43"/>
        <v>35187</v>
      </c>
      <c r="U538" s="117"/>
      <c r="V538" s="118"/>
      <c r="W538" s="118"/>
    </row>
    <row r="539" spans="9:23">
      <c r="I539" s="5" t="s">
        <v>9</v>
      </c>
      <c r="J539" s="16">
        <v>57</v>
      </c>
      <c r="K539" s="117">
        <f ca="1" t="shared" si="44"/>
        <v>10115</v>
      </c>
      <c r="L539" s="118">
        <v>10096</v>
      </c>
      <c r="M539" s="118" t="str">
        <f t="shared" si="41"/>
        <v>史莱姆</v>
      </c>
      <c r="N539" s="9">
        <f t="shared" si="42"/>
        <v>140009</v>
      </c>
      <c r="O539" s="9">
        <f t="shared" si="43"/>
        <v>35187</v>
      </c>
      <c r="U539" s="117"/>
      <c r="V539" s="118"/>
      <c r="W539" s="118"/>
    </row>
    <row r="540" spans="9:23">
      <c r="I540" s="5" t="s">
        <v>9</v>
      </c>
      <c r="J540" s="16">
        <v>57</v>
      </c>
      <c r="K540" s="117">
        <f ca="1" t="shared" si="44"/>
        <v>10028</v>
      </c>
      <c r="L540" s="118">
        <v>10087</v>
      </c>
      <c r="M540" s="118" t="str">
        <f t="shared" si="41"/>
        <v>绿色口臭鬼</v>
      </c>
      <c r="N540" s="9">
        <f t="shared" si="42"/>
        <v>140009</v>
      </c>
      <c r="O540" s="9">
        <f t="shared" si="43"/>
        <v>35187</v>
      </c>
      <c r="U540" s="117"/>
      <c r="V540" s="118"/>
      <c r="W540" s="118"/>
    </row>
    <row r="541" spans="9:23">
      <c r="I541" s="5" t="s">
        <v>10</v>
      </c>
      <c r="J541" s="16">
        <v>17</v>
      </c>
      <c r="K541" s="117">
        <f ca="1" t="shared" si="44"/>
        <v>10019</v>
      </c>
      <c r="L541" s="118">
        <v>10022</v>
      </c>
      <c r="M541" s="118" t="str">
        <f t="shared" si="41"/>
        <v>地狱猎犬</v>
      </c>
      <c r="N541" s="9">
        <f t="shared" si="42"/>
        <v>140001</v>
      </c>
      <c r="O541" s="9">
        <f t="shared" si="43"/>
        <v>279</v>
      </c>
      <c r="U541" s="117"/>
      <c r="V541" s="118"/>
      <c r="W541" s="118"/>
    </row>
    <row r="542" spans="9:23">
      <c r="I542" s="5" t="s">
        <v>10</v>
      </c>
      <c r="J542" s="16">
        <v>17</v>
      </c>
      <c r="K542" s="117">
        <f ca="1" t="shared" si="44"/>
        <v>10097</v>
      </c>
      <c r="L542" s="118">
        <v>10103</v>
      </c>
      <c r="M542" s="118" t="str">
        <f t="shared" si="41"/>
        <v>地精</v>
      </c>
      <c r="N542" s="9">
        <f t="shared" si="42"/>
        <v>140001</v>
      </c>
      <c r="O542" s="9">
        <f t="shared" si="43"/>
        <v>279</v>
      </c>
      <c r="U542" s="117"/>
      <c r="V542" s="118"/>
      <c r="W542" s="118"/>
    </row>
    <row r="543" spans="9:23">
      <c r="I543" s="5" t="s">
        <v>10</v>
      </c>
      <c r="J543" s="16">
        <v>17</v>
      </c>
      <c r="K543" s="117">
        <f ca="1" t="shared" si="44"/>
        <v>10143</v>
      </c>
      <c r="L543" s="118">
        <v>10016</v>
      </c>
      <c r="M543" s="118" t="str">
        <f t="shared" si="41"/>
        <v>火焰鼠</v>
      </c>
      <c r="N543" s="9">
        <f t="shared" si="42"/>
        <v>140001</v>
      </c>
      <c r="O543" s="9">
        <f t="shared" si="43"/>
        <v>279</v>
      </c>
      <c r="U543" s="117"/>
      <c r="V543" s="118"/>
      <c r="W543" s="118"/>
    </row>
    <row r="544" spans="9:23">
      <c r="I544" s="5" t="s">
        <v>10</v>
      </c>
      <c r="J544" s="16">
        <v>17</v>
      </c>
      <c r="K544" s="117">
        <f ca="1" t="shared" si="44"/>
        <v>10135</v>
      </c>
      <c r="L544" s="118">
        <v>10133</v>
      </c>
      <c r="M544" s="118" t="str">
        <f t="shared" si="41"/>
        <v>蜥蜴武士</v>
      </c>
      <c r="N544" s="9">
        <f t="shared" si="42"/>
        <v>140001</v>
      </c>
      <c r="O544" s="9">
        <f t="shared" si="43"/>
        <v>279</v>
      </c>
      <c r="U544" s="117"/>
      <c r="V544" s="118"/>
      <c r="W544" s="118"/>
    </row>
    <row r="545" spans="9:23">
      <c r="I545" s="5" t="s">
        <v>10</v>
      </c>
      <c r="J545" s="16">
        <v>17</v>
      </c>
      <c r="K545" s="117">
        <f ca="1" t="shared" si="44"/>
        <v>10044</v>
      </c>
      <c r="L545" s="118">
        <v>10058</v>
      </c>
      <c r="M545" s="118" t="str">
        <f t="shared" si="41"/>
        <v>兔耳蝙蝠</v>
      </c>
      <c r="N545" s="9">
        <f t="shared" si="42"/>
        <v>140001</v>
      </c>
      <c r="O545" s="9">
        <f t="shared" si="43"/>
        <v>279</v>
      </c>
      <c r="U545" s="117"/>
      <c r="V545" s="118"/>
      <c r="W545" s="118"/>
    </row>
    <row r="546" spans="9:23">
      <c r="I546" s="5" t="s">
        <v>10</v>
      </c>
      <c r="J546" s="16">
        <v>17</v>
      </c>
      <c r="K546" s="117">
        <f ca="1" t="shared" si="44"/>
        <v>10021</v>
      </c>
      <c r="L546" s="118">
        <v>10111</v>
      </c>
      <c r="M546" s="118" t="str">
        <f t="shared" si="41"/>
        <v>暗影</v>
      </c>
      <c r="N546" s="9">
        <f t="shared" si="42"/>
        <v>140001</v>
      </c>
      <c r="O546" s="9">
        <f t="shared" si="43"/>
        <v>279</v>
      </c>
      <c r="U546" s="117"/>
      <c r="V546" s="118"/>
      <c r="W546" s="118"/>
    </row>
    <row r="547" spans="9:23">
      <c r="I547" s="5" t="s">
        <v>10</v>
      </c>
      <c r="J547" s="16">
        <v>17</v>
      </c>
      <c r="K547" s="117">
        <f ca="1" t="shared" si="44"/>
        <v>10097</v>
      </c>
      <c r="L547" s="118">
        <v>10014</v>
      </c>
      <c r="M547" s="118" t="str">
        <f t="shared" si="41"/>
        <v>大地鼠</v>
      </c>
      <c r="N547" s="9">
        <f t="shared" si="42"/>
        <v>140001</v>
      </c>
      <c r="O547" s="9">
        <f t="shared" si="43"/>
        <v>279</v>
      </c>
      <c r="U547" s="117"/>
      <c r="V547" s="118"/>
      <c r="W547" s="118"/>
    </row>
    <row r="548" spans="9:23">
      <c r="I548" s="5" t="s">
        <v>10</v>
      </c>
      <c r="J548" s="16">
        <v>17</v>
      </c>
      <c r="K548" s="117">
        <f ca="1" t="shared" si="44"/>
        <v>10064</v>
      </c>
      <c r="L548" s="118">
        <v>10023</v>
      </c>
      <c r="M548" s="118" t="str">
        <f t="shared" si="41"/>
        <v>地狱妖犬</v>
      </c>
      <c r="N548" s="9">
        <f t="shared" si="42"/>
        <v>140001</v>
      </c>
      <c r="O548" s="9">
        <f t="shared" si="43"/>
        <v>279</v>
      </c>
      <c r="U548" s="117"/>
      <c r="V548" s="118"/>
      <c r="W548" s="118"/>
    </row>
    <row r="549" spans="9:23">
      <c r="I549" s="5" t="s">
        <v>10</v>
      </c>
      <c r="J549" s="16">
        <v>17</v>
      </c>
      <c r="K549" s="117">
        <f ca="1" t="shared" si="44"/>
        <v>10070</v>
      </c>
      <c r="L549" s="118">
        <v>10015</v>
      </c>
      <c r="M549" s="118" t="str">
        <f t="shared" si="41"/>
        <v>恶梦鼠</v>
      </c>
      <c r="N549" s="9">
        <f t="shared" si="42"/>
        <v>140001</v>
      </c>
      <c r="O549" s="9">
        <f t="shared" si="43"/>
        <v>279</v>
      </c>
      <c r="U549" s="117"/>
      <c r="V549" s="118"/>
      <c r="W549" s="118"/>
    </row>
    <row r="550" spans="9:23">
      <c r="I550" s="5" t="s">
        <v>10</v>
      </c>
      <c r="J550" s="16">
        <v>17</v>
      </c>
      <c r="K550" s="117">
        <f ca="1" t="shared" si="44"/>
        <v>10102</v>
      </c>
      <c r="L550" s="118">
        <v>10115</v>
      </c>
      <c r="M550" s="118" t="str">
        <f t="shared" si="41"/>
        <v>火焰之刃</v>
      </c>
      <c r="N550" s="9">
        <f t="shared" si="42"/>
        <v>140001</v>
      </c>
      <c r="O550" s="9">
        <f t="shared" si="43"/>
        <v>279</v>
      </c>
      <c r="U550" s="117"/>
      <c r="V550" s="118"/>
      <c r="W550" s="118"/>
    </row>
    <row r="551" spans="9:23">
      <c r="I551" s="5" t="s">
        <v>10</v>
      </c>
      <c r="J551" s="16">
        <v>17</v>
      </c>
      <c r="K551" s="117">
        <f ca="1" t="shared" si="44"/>
        <v>10136</v>
      </c>
      <c r="L551" s="118">
        <v>10152</v>
      </c>
      <c r="M551" s="118" t="str">
        <f t="shared" si="41"/>
        <v>盗贼</v>
      </c>
      <c r="N551" s="9">
        <f t="shared" si="42"/>
        <v>140001</v>
      </c>
      <c r="O551" s="9">
        <f t="shared" si="43"/>
        <v>279</v>
      </c>
      <c r="U551" s="117"/>
      <c r="V551" s="118"/>
      <c r="W551" s="118"/>
    </row>
    <row r="552" spans="9:23">
      <c r="I552" s="5" t="s">
        <v>10</v>
      </c>
      <c r="J552" s="16">
        <v>17</v>
      </c>
      <c r="K552" s="117">
        <f ca="1" t="shared" si="44"/>
        <v>10021</v>
      </c>
      <c r="L552" s="118">
        <v>10158</v>
      </c>
      <c r="M552" s="118" t="str">
        <f t="shared" si="41"/>
        <v>狠毒鸟人</v>
      </c>
      <c r="N552" s="9">
        <f t="shared" si="42"/>
        <v>140001</v>
      </c>
      <c r="O552" s="9">
        <f t="shared" si="43"/>
        <v>279</v>
      </c>
      <c r="U552" s="117"/>
      <c r="V552" s="118"/>
      <c r="W552" s="118"/>
    </row>
    <row r="553" spans="9:23">
      <c r="I553" s="5" t="s">
        <v>10</v>
      </c>
      <c r="J553" s="16">
        <v>17</v>
      </c>
      <c r="K553" s="117">
        <f ca="1" t="shared" si="44"/>
        <v>10126</v>
      </c>
      <c r="L553" s="118">
        <v>10003</v>
      </c>
      <c r="M553" s="118" t="str">
        <f t="shared" si="41"/>
        <v>虎人</v>
      </c>
      <c r="N553" s="9">
        <f t="shared" si="42"/>
        <v>140001</v>
      </c>
      <c r="O553" s="9">
        <f t="shared" si="43"/>
        <v>279</v>
      </c>
      <c r="U553" s="117"/>
      <c r="V553" s="118"/>
      <c r="W553" s="118"/>
    </row>
    <row r="554" spans="9:23">
      <c r="I554" s="5" t="s">
        <v>10</v>
      </c>
      <c r="J554" s="16">
        <v>17</v>
      </c>
      <c r="K554" s="117">
        <f ca="1" t="shared" si="44"/>
        <v>10133</v>
      </c>
      <c r="L554" s="118">
        <v>10119</v>
      </c>
      <c r="M554" s="118" t="str">
        <f t="shared" si="41"/>
        <v>红魔吓人盒</v>
      </c>
      <c r="N554" s="9">
        <f t="shared" si="42"/>
        <v>140001</v>
      </c>
      <c r="O554" s="9">
        <f t="shared" si="43"/>
        <v>279</v>
      </c>
      <c r="U554" s="117"/>
      <c r="V554" s="118"/>
      <c r="W554" s="118"/>
    </row>
    <row r="555" spans="9:23">
      <c r="I555" s="5" t="s">
        <v>10</v>
      </c>
      <c r="J555" s="16">
        <v>17</v>
      </c>
      <c r="K555" s="117">
        <f ca="1" t="shared" si="44"/>
        <v>10140</v>
      </c>
      <c r="L555" s="118">
        <v>10121</v>
      </c>
      <c r="M555" s="118" t="str">
        <f t="shared" si="41"/>
        <v>绿蛙吓人盒</v>
      </c>
      <c r="N555" s="9">
        <f t="shared" si="42"/>
        <v>140001</v>
      </c>
      <c r="O555" s="9">
        <f t="shared" si="43"/>
        <v>279</v>
      </c>
      <c r="U555" s="117"/>
      <c r="V555" s="118"/>
      <c r="W555" s="118"/>
    </row>
    <row r="556" spans="9:23">
      <c r="I556" s="5" t="s">
        <v>10</v>
      </c>
      <c r="J556" s="16">
        <v>22</v>
      </c>
      <c r="K556" s="117">
        <f ca="1" t="shared" si="44"/>
        <v>10077</v>
      </c>
      <c r="L556" s="118">
        <v>10022</v>
      </c>
      <c r="M556" s="118" t="str">
        <f t="shared" si="41"/>
        <v>地狱猎犬</v>
      </c>
      <c r="N556" s="9">
        <f t="shared" si="42"/>
        <v>140002</v>
      </c>
      <c r="O556" s="9">
        <f t="shared" si="43"/>
        <v>781</v>
      </c>
      <c r="U556" s="117"/>
      <c r="V556" s="118"/>
      <c r="W556" s="118"/>
    </row>
    <row r="557" spans="9:23">
      <c r="I557" s="5" t="s">
        <v>10</v>
      </c>
      <c r="J557" s="16">
        <v>22</v>
      </c>
      <c r="K557" s="117">
        <f ca="1" t="shared" si="44"/>
        <v>10028</v>
      </c>
      <c r="L557" s="118">
        <v>10103</v>
      </c>
      <c r="M557" s="118" t="str">
        <f t="shared" si="41"/>
        <v>地精</v>
      </c>
      <c r="N557" s="9">
        <f t="shared" si="42"/>
        <v>140002</v>
      </c>
      <c r="O557" s="9">
        <f t="shared" si="43"/>
        <v>781</v>
      </c>
      <c r="U557" s="117"/>
      <c r="V557" s="118"/>
      <c r="W557" s="118"/>
    </row>
    <row r="558" spans="9:23">
      <c r="I558" s="5" t="s">
        <v>10</v>
      </c>
      <c r="J558" s="16">
        <v>22</v>
      </c>
      <c r="K558" s="117">
        <f ca="1" t="shared" si="44"/>
        <v>10055</v>
      </c>
      <c r="L558" s="118">
        <v>10016</v>
      </c>
      <c r="M558" s="118" t="str">
        <f t="shared" si="41"/>
        <v>火焰鼠</v>
      </c>
      <c r="N558" s="9">
        <f t="shared" si="42"/>
        <v>140002</v>
      </c>
      <c r="O558" s="9">
        <f t="shared" si="43"/>
        <v>781</v>
      </c>
      <c r="U558" s="117"/>
      <c r="V558" s="118"/>
      <c r="W558" s="118"/>
    </row>
    <row r="559" spans="9:23">
      <c r="I559" s="5" t="s">
        <v>10</v>
      </c>
      <c r="J559" s="16">
        <v>22</v>
      </c>
      <c r="K559" s="117">
        <f ca="1" t="shared" si="44"/>
        <v>10149</v>
      </c>
      <c r="L559" s="118">
        <v>10133</v>
      </c>
      <c r="M559" s="118" t="str">
        <f t="shared" si="41"/>
        <v>蜥蜴武士</v>
      </c>
      <c r="N559" s="9">
        <f t="shared" si="42"/>
        <v>140002</v>
      </c>
      <c r="O559" s="9">
        <f t="shared" si="43"/>
        <v>781</v>
      </c>
      <c r="U559" s="117"/>
      <c r="V559" s="118"/>
      <c r="W559" s="118"/>
    </row>
    <row r="560" spans="9:23">
      <c r="I560" s="5" t="s">
        <v>10</v>
      </c>
      <c r="J560" s="16">
        <v>22</v>
      </c>
      <c r="K560" s="117">
        <f ca="1" t="shared" si="44"/>
        <v>10004</v>
      </c>
      <c r="L560" s="118">
        <v>10058</v>
      </c>
      <c r="M560" s="118" t="str">
        <f t="shared" si="41"/>
        <v>兔耳蝙蝠</v>
      </c>
      <c r="N560" s="9">
        <f t="shared" si="42"/>
        <v>140002</v>
      </c>
      <c r="O560" s="9">
        <f t="shared" si="43"/>
        <v>781</v>
      </c>
      <c r="U560" s="117"/>
      <c r="V560" s="118"/>
      <c r="W560" s="118"/>
    </row>
    <row r="561" spans="9:23">
      <c r="I561" s="5" t="s">
        <v>10</v>
      </c>
      <c r="J561" s="16">
        <v>22</v>
      </c>
      <c r="K561" s="117">
        <f ca="1" t="shared" si="44"/>
        <v>10001</v>
      </c>
      <c r="L561" s="118">
        <v>10111</v>
      </c>
      <c r="M561" s="118" t="str">
        <f t="shared" si="41"/>
        <v>暗影</v>
      </c>
      <c r="N561" s="9">
        <f t="shared" si="42"/>
        <v>140002</v>
      </c>
      <c r="O561" s="9">
        <f t="shared" si="43"/>
        <v>781</v>
      </c>
      <c r="U561" s="117"/>
      <c r="V561" s="118"/>
      <c r="W561" s="118"/>
    </row>
    <row r="562" spans="9:23">
      <c r="I562" s="5" t="s">
        <v>10</v>
      </c>
      <c r="J562" s="16">
        <v>22</v>
      </c>
      <c r="K562" s="117">
        <f ca="1" t="shared" si="44"/>
        <v>10120</v>
      </c>
      <c r="L562" s="118">
        <v>10014</v>
      </c>
      <c r="M562" s="118" t="str">
        <f t="shared" si="41"/>
        <v>大地鼠</v>
      </c>
      <c r="N562" s="9">
        <f t="shared" si="42"/>
        <v>140002</v>
      </c>
      <c r="O562" s="9">
        <f t="shared" si="43"/>
        <v>781</v>
      </c>
      <c r="U562" s="117"/>
      <c r="V562" s="118"/>
      <c r="W562" s="118"/>
    </row>
    <row r="563" spans="9:23">
      <c r="I563" s="5" t="s">
        <v>10</v>
      </c>
      <c r="J563" s="16">
        <v>22</v>
      </c>
      <c r="K563" s="117">
        <f ca="1" t="shared" si="44"/>
        <v>10023</v>
      </c>
      <c r="L563" s="118">
        <v>10023</v>
      </c>
      <c r="M563" s="118" t="str">
        <f t="shared" si="41"/>
        <v>地狱妖犬</v>
      </c>
      <c r="N563" s="9">
        <f t="shared" si="42"/>
        <v>140002</v>
      </c>
      <c r="O563" s="9">
        <f t="shared" si="43"/>
        <v>781</v>
      </c>
      <c r="U563" s="117"/>
      <c r="V563" s="118"/>
      <c r="W563" s="118"/>
    </row>
    <row r="564" spans="9:23">
      <c r="I564" s="5" t="s">
        <v>10</v>
      </c>
      <c r="J564" s="16">
        <v>22</v>
      </c>
      <c r="K564" s="117">
        <f ca="1" t="shared" si="44"/>
        <v>10034</v>
      </c>
      <c r="L564" s="118">
        <v>10015</v>
      </c>
      <c r="M564" s="118" t="str">
        <f t="shared" si="41"/>
        <v>恶梦鼠</v>
      </c>
      <c r="N564" s="9">
        <f t="shared" si="42"/>
        <v>140002</v>
      </c>
      <c r="O564" s="9">
        <f t="shared" si="43"/>
        <v>781</v>
      </c>
      <c r="U564" s="117"/>
      <c r="V564" s="118"/>
      <c r="W564" s="118"/>
    </row>
    <row r="565" spans="9:23">
      <c r="I565" s="5" t="s">
        <v>10</v>
      </c>
      <c r="J565" s="16">
        <v>22</v>
      </c>
      <c r="K565" s="117">
        <f ca="1" t="shared" si="44"/>
        <v>10031</v>
      </c>
      <c r="L565" s="118">
        <v>10115</v>
      </c>
      <c r="M565" s="118" t="str">
        <f t="shared" si="41"/>
        <v>火焰之刃</v>
      </c>
      <c r="N565" s="9">
        <f t="shared" si="42"/>
        <v>140002</v>
      </c>
      <c r="O565" s="9">
        <f t="shared" si="43"/>
        <v>781</v>
      </c>
      <c r="U565" s="117"/>
      <c r="V565" s="118"/>
      <c r="W565" s="118"/>
    </row>
    <row r="566" spans="9:23">
      <c r="I566" s="5" t="s">
        <v>10</v>
      </c>
      <c r="J566" s="16">
        <v>22</v>
      </c>
      <c r="K566" s="117">
        <f ca="1" t="shared" si="44"/>
        <v>10154</v>
      </c>
      <c r="L566" s="118">
        <v>10152</v>
      </c>
      <c r="M566" s="118" t="str">
        <f t="shared" si="41"/>
        <v>盗贼</v>
      </c>
      <c r="N566" s="9">
        <f t="shared" si="42"/>
        <v>140002</v>
      </c>
      <c r="O566" s="9">
        <f t="shared" si="43"/>
        <v>781</v>
      </c>
      <c r="U566" s="117"/>
      <c r="V566" s="118"/>
      <c r="W566" s="118"/>
    </row>
    <row r="567" spans="9:23">
      <c r="I567" s="5" t="s">
        <v>10</v>
      </c>
      <c r="J567" s="16">
        <v>22</v>
      </c>
      <c r="K567" s="117">
        <f ca="1" t="shared" si="44"/>
        <v>10013</v>
      </c>
      <c r="L567" s="118">
        <v>10158</v>
      </c>
      <c r="M567" s="118" t="str">
        <f t="shared" si="41"/>
        <v>狠毒鸟人</v>
      </c>
      <c r="N567" s="9">
        <f t="shared" si="42"/>
        <v>140002</v>
      </c>
      <c r="O567" s="9">
        <f t="shared" si="43"/>
        <v>781</v>
      </c>
      <c r="U567" s="117"/>
      <c r="V567" s="118"/>
      <c r="W567" s="118"/>
    </row>
    <row r="568" spans="9:23">
      <c r="I568" s="5" t="s">
        <v>10</v>
      </c>
      <c r="J568" s="16">
        <v>22</v>
      </c>
      <c r="K568" s="117">
        <f ca="1" t="shared" si="44"/>
        <v>10112</v>
      </c>
      <c r="L568" s="118">
        <v>10003</v>
      </c>
      <c r="M568" s="118" t="str">
        <f t="shared" si="41"/>
        <v>虎人</v>
      </c>
      <c r="N568" s="9">
        <f t="shared" si="42"/>
        <v>140002</v>
      </c>
      <c r="O568" s="9">
        <f t="shared" si="43"/>
        <v>781</v>
      </c>
      <c r="U568" s="117"/>
      <c r="V568" s="118"/>
      <c r="W568" s="118"/>
    </row>
    <row r="569" spans="9:23">
      <c r="I569" s="5" t="s">
        <v>10</v>
      </c>
      <c r="J569" s="16">
        <v>22</v>
      </c>
      <c r="K569" s="117">
        <f ca="1" t="shared" si="44"/>
        <v>10096</v>
      </c>
      <c r="L569" s="118">
        <v>10119</v>
      </c>
      <c r="M569" s="118" t="str">
        <f t="shared" si="41"/>
        <v>红魔吓人盒</v>
      </c>
      <c r="N569" s="9">
        <f t="shared" si="42"/>
        <v>140002</v>
      </c>
      <c r="O569" s="9">
        <f t="shared" si="43"/>
        <v>781</v>
      </c>
      <c r="U569" s="117"/>
      <c r="V569" s="118"/>
      <c r="W569" s="118"/>
    </row>
    <row r="570" spans="9:23">
      <c r="I570" s="5" t="s">
        <v>10</v>
      </c>
      <c r="J570" s="16">
        <v>22</v>
      </c>
      <c r="K570" s="117">
        <f ca="1" t="shared" si="44"/>
        <v>10053</v>
      </c>
      <c r="L570" s="118">
        <v>10121</v>
      </c>
      <c r="M570" s="118" t="str">
        <f t="shared" si="41"/>
        <v>绿蛙吓人盒</v>
      </c>
      <c r="N570" s="9">
        <f t="shared" si="42"/>
        <v>140002</v>
      </c>
      <c r="O570" s="9">
        <f t="shared" si="43"/>
        <v>781</v>
      </c>
      <c r="U570" s="117"/>
      <c r="V570" s="118"/>
      <c r="W570" s="118"/>
    </row>
    <row r="571" spans="9:23">
      <c r="I571" s="5" t="s">
        <v>10</v>
      </c>
      <c r="J571" s="16">
        <v>27</v>
      </c>
      <c r="K571" s="117">
        <f ca="1" t="shared" si="44"/>
        <v>10092</v>
      </c>
      <c r="L571" s="118">
        <v>10022</v>
      </c>
      <c r="M571" s="118" t="str">
        <f t="shared" si="41"/>
        <v>地狱猎犬</v>
      </c>
      <c r="N571" s="9">
        <f t="shared" si="42"/>
        <v>140003</v>
      </c>
      <c r="O571" s="9">
        <f t="shared" si="43"/>
        <v>1772</v>
      </c>
      <c r="U571" s="117"/>
      <c r="V571" s="118"/>
      <c r="W571" s="118"/>
    </row>
    <row r="572" spans="9:23">
      <c r="I572" s="5" t="s">
        <v>10</v>
      </c>
      <c r="J572" s="16">
        <v>27</v>
      </c>
      <c r="K572" s="117">
        <f ca="1" t="shared" si="44"/>
        <v>10064</v>
      </c>
      <c r="L572" s="118">
        <v>10103</v>
      </c>
      <c r="M572" s="118" t="str">
        <f t="shared" si="41"/>
        <v>地精</v>
      </c>
      <c r="N572" s="9">
        <f t="shared" si="42"/>
        <v>140003</v>
      </c>
      <c r="O572" s="9">
        <f t="shared" si="43"/>
        <v>1772</v>
      </c>
      <c r="U572" s="117"/>
      <c r="V572" s="118"/>
      <c r="W572" s="118"/>
    </row>
    <row r="573" spans="9:23">
      <c r="I573" s="5" t="s">
        <v>10</v>
      </c>
      <c r="J573" s="16">
        <v>27</v>
      </c>
      <c r="K573" s="117">
        <f ca="1" t="shared" si="44"/>
        <v>10055</v>
      </c>
      <c r="L573" s="118">
        <v>10016</v>
      </c>
      <c r="M573" s="118" t="str">
        <f t="shared" si="41"/>
        <v>火焰鼠</v>
      </c>
      <c r="N573" s="9">
        <f t="shared" si="42"/>
        <v>140003</v>
      </c>
      <c r="O573" s="9">
        <f t="shared" si="43"/>
        <v>1772</v>
      </c>
      <c r="U573" s="117"/>
      <c r="V573" s="118"/>
      <c r="W573" s="118"/>
    </row>
    <row r="574" spans="9:23">
      <c r="I574" s="5" t="s">
        <v>10</v>
      </c>
      <c r="J574" s="16">
        <v>27</v>
      </c>
      <c r="K574" s="117">
        <f ca="1" t="shared" si="44"/>
        <v>10029</v>
      </c>
      <c r="L574" s="118">
        <v>10133</v>
      </c>
      <c r="M574" s="118" t="str">
        <f t="shared" si="41"/>
        <v>蜥蜴武士</v>
      </c>
      <c r="N574" s="9">
        <f t="shared" si="42"/>
        <v>140003</v>
      </c>
      <c r="O574" s="9">
        <f t="shared" si="43"/>
        <v>1772</v>
      </c>
      <c r="U574" s="117"/>
      <c r="V574" s="118"/>
      <c r="W574" s="118"/>
    </row>
    <row r="575" spans="9:23">
      <c r="I575" s="5" t="s">
        <v>10</v>
      </c>
      <c r="J575" s="16">
        <v>27</v>
      </c>
      <c r="K575" s="117">
        <f ca="1" t="shared" si="44"/>
        <v>10025</v>
      </c>
      <c r="L575" s="118">
        <v>10058</v>
      </c>
      <c r="M575" s="118" t="str">
        <f t="shared" si="41"/>
        <v>兔耳蝙蝠</v>
      </c>
      <c r="N575" s="9">
        <f t="shared" si="42"/>
        <v>140003</v>
      </c>
      <c r="O575" s="9">
        <f t="shared" si="43"/>
        <v>1772</v>
      </c>
      <c r="U575" s="117"/>
      <c r="V575" s="118"/>
      <c r="W575" s="118"/>
    </row>
    <row r="576" spans="9:23">
      <c r="I576" s="5" t="s">
        <v>10</v>
      </c>
      <c r="J576" s="16">
        <v>27</v>
      </c>
      <c r="K576" s="117">
        <f ca="1" t="shared" si="44"/>
        <v>10117</v>
      </c>
      <c r="L576" s="118">
        <v>10111</v>
      </c>
      <c r="M576" s="118" t="str">
        <f t="shared" si="41"/>
        <v>暗影</v>
      </c>
      <c r="N576" s="9">
        <f t="shared" si="42"/>
        <v>140003</v>
      </c>
      <c r="O576" s="9">
        <f t="shared" si="43"/>
        <v>1772</v>
      </c>
      <c r="U576" s="117"/>
      <c r="V576" s="118"/>
      <c r="W576" s="118"/>
    </row>
    <row r="577" spans="9:23">
      <c r="I577" s="5" t="s">
        <v>10</v>
      </c>
      <c r="J577" s="16">
        <v>27</v>
      </c>
      <c r="K577" s="117">
        <f ca="1" t="shared" si="44"/>
        <v>10140</v>
      </c>
      <c r="L577" s="118">
        <v>10014</v>
      </c>
      <c r="M577" s="118" t="str">
        <f t="shared" ref="M577:M640" si="45">VLOOKUP(L577,P:Q,2,FALSE)</f>
        <v>大地鼠</v>
      </c>
      <c r="N577" s="9">
        <f t="shared" ref="N577:N640" si="46">VLOOKUP(J577,Y:Z,2,FALSE)</f>
        <v>140003</v>
      </c>
      <c r="O577" s="9">
        <f t="shared" ref="O577:O640" si="47">ROUNDUP(J577^4/300,0)</f>
        <v>1772</v>
      </c>
      <c r="U577" s="117"/>
      <c r="V577" s="118"/>
      <c r="W577" s="118"/>
    </row>
    <row r="578" spans="9:23">
      <c r="I578" s="5" t="s">
        <v>10</v>
      </c>
      <c r="J578" s="16">
        <v>27</v>
      </c>
      <c r="K578" s="117">
        <f ca="1" t="shared" ref="K578:K641" si="48">INDIRECT("p"&amp;RANDBETWEEN(1,160))</f>
        <v>10123</v>
      </c>
      <c r="L578" s="118">
        <v>10023</v>
      </c>
      <c r="M578" s="118" t="str">
        <f t="shared" si="45"/>
        <v>地狱妖犬</v>
      </c>
      <c r="N578" s="9">
        <f t="shared" si="46"/>
        <v>140003</v>
      </c>
      <c r="O578" s="9">
        <f t="shared" si="47"/>
        <v>1772</v>
      </c>
      <c r="U578" s="117"/>
      <c r="V578" s="118"/>
      <c r="W578" s="118"/>
    </row>
    <row r="579" spans="9:23">
      <c r="I579" s="5" t="s">
        <v>10</v>
      </c>
      <c r="J579" s="16">
        <v>27</v>
      </c>
      <c r="K579" s="117">
        <f ca="1" t="shared" si="48"/>
        <v>10014</v>
      </c>
      <c r="L579" s="118">
        <v>10015</v>
      </c>
      <c r="M579" s="118" t="str">
        <f t="shared" si="45"/>
        <v>恶梦鼠</v>
      </c>
      <c r="N579" s="9">
        <f t="shared" si="46"/>
        <v>140003</v>
      </c>
      <c r="O579" s="9">
        <f t="shared" si="47"/>
        <v>1772</v>
      </c>
      <c r="U579" s="117"/>
      <c r="V579" s="118"/>
      <c r="W579" s="118"/>
    </row>
    <row r="580" spans="9:23">
      <c r="I580" s="5" t="s">
        <v>10</v>
      </c>
      <c r="J580" s="16">
        <v>27</v>
      </c>
      <c r="K580" s="117">
        <f ca="1" t="shared" si="48"/>
        <v>10028</v>
      </c>
      <c r="L580" s="118">
        <v>10115</v>
      </c>
      <c r="M580" s="118" t="str">
        <f t="shared" si="45"/>
        <v>火焰之刃</v>
      </c>
      <c r="N580" s="9">
        <f t="shared" si="46"/>
        <v>140003</v>
      </c>
      <c r="O580" s="9">
        <f t="shared" si="47"/>
        <v>1772</v>
      </c>
      <c r="U580" s="117"/>
      <c r="V580" s="118"/>
      <c r="W580" s="118"/>
    </row>
    <row r="581" spans="9:23">
      <c r="I581" s="5" t="s">
        <v>10</v>
      </c>
      <c r="J581" s="16">
        <v>27</v>
      </c>
      <c r="K581" s="117">
        <f ca="1" t="shared" si="48"/>
        <v>10050</v>
      </c>
      <c r="L581" s="118">
        <v>10152</v>
      </c>
      <c r="M581" s="118" t="str">
        <f t="shared" si="45"/>
        <v>盗贼</v>
      </c>
      <c r="N581" s="9">
        <f t="shared" si="46"/>
        <v>140003</v>
      </c>
      <c r="O581" s="9">
        <f t="shared" si="47"/>
        <v>1772</v>
      </c>
      <c r="U581" s="117"/>
      <c r="V581" s="118"/>
      <c r="W581" s="118"/>
    </row>
    <row r="582" spans="9:23">
      <c r="I582" s="5" t="s">
        <v>10</v>
      </c>
      <c r="J582" s="16">
        <v>27</v>
      </c>
      <c r="K582" s="117">
        <f ca="1" t="shared" si="48"/>
        <v>10022</v>
      </c>
      <c r="L582" s="118">
        <v>10158</v>
      </c>
      <c r="M582" s="118" t="str">
        <f t="shared" si="45"/>
        <v>狠毒鸟人</v>
      </c>
      <c r="N582" s="9">
        <f t="shared" si="46"/>
        <v>140003</v>
      </c>
      <c r="O582" s="9">
        <f t="shared" si="47"/>
        <v>1772</v>
      </c>
      <c r="U582" s="117"/>
      <c r="V582" s="118"/>
      <c r="W582" s="118"/>
    </row>
    <row r="583" spans="9:23">
      <c r="I583" s="5" t="s">
        <v>10</v>
      </c>
      <c r="J583" s="16">
        <v>27</v>
      </c>
      <c r="K583" s="117">
        <f ca="1" t="shared" si="48"/>
        <v>10109</v>
      </c>
      <c r="L583" s="118">
        <v>10003</v>
      </c>
      <c r="M583" s="118" t="str">
        <f t="shared" si="45"/>
        <v>虎人</v>
      </c>
      <c r="N583" s="9">
        <f t="shared" si="46"/>
        <v>140003</v>
      </c>
      <c r="O583" s="9">
        <f t="shared" si="47"/>
        <v>1772</v>
      </c>
      <c r="U583" s="117"/>
      <c r="V583" s="118"/>
      <c r="W583" s="118"/>
    </row>
    <row r="584" spans="9:23">
      <c r="I584" s="5" t="s">
        <v>10</v>
      </c>
      <c r="J584" s="16">
        <v>27</v>
      </c>
      <c r="K584" s="117">
        <f ca="1" t="shared" si="48"/>
        <v>10136</v>
      </c>
      <c r="L584" s="118">
        <v>10119</v>
      </c>
      <c r="M584" s="118" t="str">
        <f t="shared" si="45"/>
        <v>红魔吓人盒</v>
      </c>
      <c r="N584" s="9">
        <f t="shared" si="46"/>
        <v>140003</v>
      </c>
      <c r="O584" s="9">
        <f t="shared" si="47"/>
        <v>1772</v>
      </c>
      <c r="U584" s="117"/>
      <c r="V584" s="118"/>
      <c r="W584" s="118"/>
    </row>
    <row r="585" spans="9:23">
      <c r="I585" s="5" t="s">
        <v>10</v>
      </c>
      <c r="J585" s="16">
        <v>27</v>
      </c>
      <c r="K585" s="117">
        <f ca="1" t="shared" si="48"/>
        <v>10047</v>
      </c>
      <c r="L585" s="118">
        <v>10121</v>
      </c>
      <c r="M585" s="118" t="str">
        <f t="shared" si="45"/>
        <v>绿蛙吓人盒</v>
      </c>
      <c r="N585" s="9">
        <f t="shared" si="46"/>
        <v>140003</v>
      </c>
      <c r="O585" s="9">
        <f t="shared" si="47"/>
        <v>1772</v>
      </c>
      <c r="U585" s="117"/>
      <c r="V585" s="118"/>
      <c r="W585" s="118"/>
    </row>
    <row r="586" spans="9:23">
      <c r="I586" s="5" t="s">
        <v>10</v>
      </c>
      <c r="J586" s="16">
        <v>32</v>
      </c>
      <c r="K586" s="117">
        <f ca="1" t="shared" si="48"/>
        <v>10005</v>
      </c>
      <c r="L586" s="118">
        <v>10022</v>
      </c>
      <c r="M586" s="118" t="str">
        <f t="shared" si="45"/>
        <v>地狱猎犬</v>
      </c>
      <c r="N586" s="9">
        <f t="shared" si="46"/>
        <v>140004</v>
      </c>
      <c r="O586" s="9">
        <f t="shared" si="47"/>
        <v>3496</v>
      </c>
      <c r="U586" s="117"/>
      <c r="V586" s="118"/>
      <c r="W586" s="118"/>
    </row>
    <row r="587" spans="9:23">
      <c r="I587" s="5" t="s">
        <v>10</v>
      </c>
      <c r="J587" s="16">
        <v>32</v>
      </c>
      <c r="K587" s="117">
        <f ca="1" t="shared" si="48"/>
        <v>10142</v>
      </c>
      <c r="L587" s="118">
        <v>10103</v>
      </c>
      <c r="M587" s="118" t="str">
        <f t="shared" si="45"/>
        <v>地精</v>
      </c>
      <c r="N587" s="9">
        <f t="shared" si="46"/>
        <v>140004</v>
      </c>
      <c r="O587" s="9">
        <f t="shared" si="47"/>
        <v>3496</v>
      </c>
      <c r="U587" s="117"/>
      <c r="V587" s="118"/>
      <c r="W587" s="118"/>
    </row>
    <row r="588" spans="9:23">
      <c r="I588" s="5" t="s">
        <v>10</v>
      </c>
      <c r="J588" s="16">
        <v>32</v>
      </c>
      <c r="K588" s="117">
        <f ca="1" t="shared" si="48"/>
        <v>10070</v>
      </c>
      <c r="L588" s="118">
        <v>10016</v>
      </c>
      <c r="M588" s="118" t="str">
        <f t="shared" si="45"/>
        <v>火焰鼠</v>
      </c>
      <c r="N588" s="9">
        <f t="shared" si="46"/>
        <v>140004</v>
      </c>
      <c r="O588" s="9">
        <f t="shared" si="47"/>
        <v>3496</v>
      </c>
      <c r="U588" s="117"/>
      <c r="V588" s="118"/>
      <c r="W588" s="118"/>
    </row>
    <row r="589" spans="9:23">
      <c r="I589" s="5" t="s">
        <v>10</v>
      </c>
      <c r="J589" s="16">
        <v>32</v>
      </c>
      <c r="K589" s="117">
        <f ca="1" t="shared" si="48"/>
        <v>10057</v>
      </c>
      <c r="L589" s="118">
        <v>10133</v>
      </c>
      <c r="M589" s="118" t="str">
        <f t="shared" si="45"/>
        <v>蜥蜴武士</v>
      </c>
      <c r="N589" s="9">
        <f t="shared" si="46"/>
        <v>140004</v>
      </c>
      <c r="O589" s="9">
        <f t="shared" si="47"/>
        <v>3496</v>
      </c>
      <c r="U589" s="117"/>
      <c r="V589" s="118"/>
      <c r="W589" s="118"/>
    </row>
    <row r="590" spans="9:23">
      <c r="I590" s="5" t="s">
        <v>10</v>
      </c>
      <c r="J590" s="16">
        <v>32</v>
      </c>
      <c r="K590" s="117">
        <f ca="1" t="shared" si="48"/>
        <v>10113</v>
      </c>
      <c r="L590" s="118">
        <v>10058</v>
      </c>
      <c r="M590" s="118" t="str">
        <f t="shared" si="45"/>
        <v>兔耳蝙蝠</v>
      </c>
      <c r="N590" s="9">
        <f t="shared" si="46"/>
        <v>140004</v>
      </c>
      <c r="O590" s="9">
        <f t="shared" si="47"/>
        <v>3496</v>
      </c>
      <c r="U590" s="117"/>
      <c r="V590" s="118"/>
      <c r="W590" s="118"/>
    </row>
    <row r="591" spans="9:23">
      <c r="I591" s="5" t="s">
        <v>10</v>
      </c>
      <c r="J591" s="16">
        <v>32</v>
      </c>
      <c r="K591" s="117">
        <f ca="1" t="shared" si="48"/>
        <v>10038</v>
      </c>
      <c r="L591" s="118">
        <v>10111</v>
      </c>
      <c r="M591" s="118" t="str">
        <f t="shared" si="45"/>
        <v>暗影</v>
      </c>
      <c r="N591" s="9">
        <f t="shared" si="46"/>
        <v>140004</v>
      </c>
      <c r="O591" s="9">
        <f t="shared" si="47"/>
        <v>3496</v>
      </c>
      <c r="U591" s="117"/>
      <c r="V591" s="118"/>
      <c r="W591" s="118"/>
    </row>
    <row r="592" spans="9:23">
      <c r="I592" s="5" t="s">
        <v>10</v>
      </c>
      <c r="J592" s="16">
        <v>32</v>
      </c>
      <c r="K592" s="117">
        <f ca="1" t="shared" si="48"/>
        <v>10069</v>
      </c>
      <c r="L592" s="118">
        <v>10014</v>
      </c>
      <c r="M592" s="118" t="str">
        <f t="shared" si="45"/>
        <v>大地鼠</v>
      </c>
      <c r="N592" s="9">
        <f t="shared" si="46"/>
        <v>140004</v>
      </c>
      <c r="O592" s="9">
        <f t="shared" si="47"/>
        <v>3496</v>
      </c>
      <c r="U592" s="117"/>
      <c r="V592" s="118"/>
      <c r="W592" s="118"/>
    </row>
    <row r="593" spans="9:23">
      <c r="I593" s="5" t="s">
        <v>10</v>
      </c>
      <c r="J593" s="16">
        <v>32</v>
      </c>
      <c r="K593" s="117">
        <f ca="1" t="shared" si="48"/>
        <v>10118</v>
      </c>
      <c r="L593" s="118">
        <v>10023</v>
      </c>
      <c r="M593" s="118" t="str">
        <f t="shared" si="45"/>
        <v>地狱妖犬</v>
      </c>
      <c r="N593" s="9">
        <f t="shared" si="46"/>
        <v>140004</v>
      </c>
      <c r="O593" s="9">
        <f t="shared" si="47"/>
        <v>3496</v>
      </c>
      <c r="U593" s="117"/>
      <c r="V593" s="118"/>
      <c r="W593" s="118"/>
    </row>
    <row r="594" spans="9:23">
      <c r="I594" s="5" t="s">
        <v>10</v>
      </c>
      <c r="J594" s="16">
        <v>32</v>
      </c>
      <c r="K594" s="117">
        <f ca="1" t="shared" si="48"/>
        <v>10018</v>
      </c>
      <c r="L594" s="118">
        <v>10015</v>
      </c>
      <c r="M594" s="118" t="str">
        <f t="shared" si="45"/>
        <v>恶梦鼠</v>
      </c>
      <c r="N594" s="9">
        <f t="shared" si="46"/>
        <v>140004</v>
      </c>
      <c r="O594" s="9">
        <f t="shared" si="47"/>
        <v>3496</v>
      </c>
      <c r="U594" s="117"/>
      <c r="V594" s="118"/>
      <c r="W594" s="118"/>
    </row>
    <row r="595" spans="9:23">
      <c r="I595" s="5" t="s">
        <v>10</v>
      </c>
      <c r="J595" s="16">
        <v>32</v>
      </c>
      <c r="K595" s="117">
        <f ca="1" t="shared" si="48"/>
        <v>10108</v>
      </c>
      <c r="L595" s="118">
        <v>10115</v>
      </c>
      <c r="M595" s="118" t="str">
        <f t="shared" si="45"/>
        <v>火焰之刃</v>
      </c>
      <c r="N595" s="9">
        <f t="shared" si="46"/>
        <v>140004</v>
      </c>
      <c r="O595" s="9">
        <f t="shared" si="47"/>
        <v>3496</v>
      </c>
      <c r="U595" s="117"/>
      <c r="V595" s="118"/>
      <c r="W595" s="118"/>
    </row>
    <row r="596" spans="9:23">
      <c r="I596" s="5" t="s">
        <v>10</v>
      </c>
      <c r="J596" s="16">
        <v>32</v>
      </c>
      <c r="K596" s="117">
        <f ca="1" t="shared" si="48"/>
        <v>10121</v>
      </c>
      <c r="L596" s="118">
        <v>10152</v>
      </c>
      <c r="M596" s="118" t="str">
        <f t="shared" si="45"/>
        <v>盗贼</v>
      </c>
      <c r="N596" s="9">
        <f t="shared" si="46"/>
        <v>140004</v>
      </c>
      <c r="O596" s="9">
        <f t="shared" si="47"/>
        <v>3496</v>
      </c>
      <c r="U596" s="117"/>
      <c r="V596" s="118"/>
      <c r="W596" s="118"/>
    </row>
    <row r="597" spans="9:23">
      <c r="I597" s="5" t="s">
        <v>10</v>
      </c>
      <c r="J597" s="16">
        <v>32</v>
      </c>
      <c r="K597" s="117">
        <f ca="1" t="shared" si="48"/>
        <v>10003</v>
      </c>
      <c r="L597" s="118">
        <v>10158</v>
      </c>
      <c r="M597" s="118" t="str">
        <f t="shared" si="45"/>
        <v>狠毒鸟人</v>
      </c>
      <c r="N597" s="9">
        <f t="shared" si="46"/>
        <v>140004</v>
      </c>
      <c r="O597" s="9">
        <f t="shared" si="47"/>
        <v>3496</v>
      </c>
      <c r="U597" s="117"/>
      <c r="V597" s="118"/>
      <c r="W597" s="118"/>
    </row>
    <row r="598" spans="9:23">
      <c r="I598" s="5" t="s">
        <v>10</v>
      </c>
      <c r="J598" s="16">
        <v>32</v>
      </c>
      <c r="K598" s="117">
        <f ca="1" t="shared" si="48"/>
        <v>10020</v>
      </c>
      <c r="L598" s="118">
        <v>10003</v>
      </c>
      <c r="M598" s="118" t="str">
        <f t="shared" si="45"/>
        <v>虎人</v>
      </c>
      <c r="N598" s="9">
        <f t="shared" si="46"/>
        <v>140004</v>
      </c>
      <c r="O598" s="9">
        <f t="shared" si="47"/>
        <v>3496</v>
      </c>
      <c r="U598" s="117"/>
      <c r="V598" s="118"/>
      <c r="W598" s="118"/>
    </row>
    <row r="599" spans="9:23">
      <c r="I599" s="5" t="s">
        <v>10</v>
      </c>
      <c r="J599" s="16">
        <v>32</v>
      </c>
      <c r="K599" s="117">
        <f ca="1" t="shared" si="48"/>
        <v>10087</v>
      </c>
      <c r="L599" s="118">
        <v>10119</v>
      </c>
      <c r="M599" s="118" t="str">
        <f t="shared" si="45"/>
        <v>红魔吓人盒</v>
      </c>
      <c r="N599" s="9">
        <f t="shared" si="46"/>
        <v>140004</v>
      </c>
      <c r="O599" s="9">
        <f t="shared" si="47"/>
        <v>3496</v>
      </c>
      <c r="U599" s="117"/>
      <c r="V599" s="118"/>
      <c r="W599" s="118"/>
    </row>
    <row r="600" spans="9:23">
      <c r="I600" s="5" t="s">
        <v>10</v>
      </c>
      <c r="J600" s="16">
        <v>32</v>
      </c>
      <c r="K600" s="117">
        <f ca="1" t="shared" si="48"/>
        <v>10108</v>
      </c>
      <c r="L600" s="118">
        <v>10121</v>
      </c>
      <c r="M600" s="118" t="str">
        <f t="shared" si="45"/>
        <v>绿蛙吓人盒</v>
      </c>
      <c r="N600" s="9">
        <f t="shared" si="46"/>
        <v>140004</v>
      </c>
      <c r="O600" s="9">
        <f t="shared" si="47"/>
        <v>3496</v>
      </c>
      <c r="U600" s="117"/>
      <c r="V600" s="118"/>
      <c r="W600" s="118"/>
    </row>
    <row r="601" spans="9:23">
      <c r="I601" s="5" t="s">
        <v>10</v>
      </c>
      <c r="J601" s="16">
        <v>37</v>
      </c>
      <c r="K601" s="117">
        <f ca="1" t="shared" si="48"/>
        <v>10093</v>
      </c>
      <c r="L601" s="118">
        <v>10022</v>
      </c>
      <c r="M601" s="118" t="str">
        <f t="shared" si="45"/>
        <v>地狱猎犬</v>
      </c>
      <c r="N601" s="9">
        <f t="shared" si="46"/>
        <v>140005</v>
      </c>
      <c r="O601" s="9">
        <f t="shared" si="47"/>
        <v>6248</v>
      </c>
      <c r="U601" s="117"/>
      <c r="V601" s="118"/>
      <c r="W601" s="118"/>
    </row>
    <row r="602" spans="9:23">
      <c r="I602" s="5" t="s">
        <v>10</v>
      </c>
      <c r="J602" s="16">
        <v>37</v>
      </c>
      <c r="K602" s="117">
        <f ca="1" t="shared" si="48"/>
        <v>10128</v>
      </c>
      <c r="L602" s="118">
        <v>10103</v>
      </c>
      <c r="M602" s="118" t="str">
        <f t="shared" si="45"/>
        <v>地精</v>
      </c>
      <c r="N602" s="9">
        <f t="shared" si="46"/>
        <v>140005</v>
      </c>
      <c r="O602" s="9">
        <f t="shared" si="47"/>
        <v>6248</v>
      </c>
      <c r="U602" s="117"/>
      <c r="V602" s="118"/>
      <c r="W602" s="118"/>
    </row>
    <row r="603" spans="9:23">
      <c r="I603" s="5" t="s">
        <v>10</v>
      </c>
      <c r="J603" s="16">
        <v>37</v>
      </c>
      <c r="K603" s="117">
        <f ca="1" t="shared" si="48"/>
        <v>10120</v>
      </c>
      <c r="L603" s="118">
        <v>10016</v>
      </c>
      <c r="M603" s="118" t="str">
        <f t="shared" si="45"/>
        <v>火焰鼠</v>
      </c>
      <c r="N603" s="9">
        <f t="shared" si="46"/>
        <v>140005</v>
      </c>
      <c r="O603" s="9">
        <f t="shared" si="47"/>
        <v>6248</v>
      </c>
      <c r="U603" s="117"/>
      <c r="V603" s="118"/>
      <c r="W603" s="118"/>
    </row>
    <row r="604" spans="9:23">
      <c r="I604" s="5" t="s">
        <v>10</v>
      </c>
      <c r="J604" s="16">
        <v>37</v>
      </c>
      <c r="K604" s="117">
        <f ca="1" t="shared" si="48"/>
        <v>10119</v>
      </c>
      <c r="L604" s="118">
        <v>10133</v>
      </c>
      <c r="M604" s="118" t="str">
        <f t="shared" si="45"/>
        <v>蜥蜴武士</v>
      </c>
      <c r="N604" s="9">
        <f t="shared" si="46"/>
        <v>140005</v>
      </c>
      <c r="O604" s="9">
        <f t="shared" si="47"/>
        <v>6248</v>
      </c>
      <c r="U604" s="117"/>
      <c r="V604" s="118"/>
      <c r="W604" s="118"/>
    </row>
    <row r="605" spans="9:23">
      <c r="I605" s="5" t="s">
        <v>10</v>
      </c>
      <c r="J605" s="16">
        <v>37</v>
      </c>
      <c r="K605" s="117">
        <f ca="1" t="shared" si="48"/>
        <v>10158</v>
      </c>
      <c r="L605" s="118">
        <v>10058</v>
      </c>
      <c r="M605" s="118" t="str">
        <f t="shared" si="45"/>
        <v>兔耳蝙蝠</v>
      </c>
      <c r="N605" s="9">
        <f t="shared" si="46"/>
        <v>140005</v>
      </c>
      <c r="O605" s="9">
        <f t="shared" si="47"/>
        <v>6248</v>
      </c>
      <c r="U605" s="117"/>
      <c r="V605" s="118"/>
      <c r="W605" s="118"/>
    </row>
    <row r="606" spans="9:23">
      <c r="I606" s="5" t="s">
        <v>10</v>
      </c>
      <c r="J606" s="16">
        <v>37</v>
      </c>
      <c r="K606" s="117">
        <f ca="1" t="shared" si="48"/>
        <v>10000</v>
      </c>
      <c r="L606" s="118">
        <v>10111</v>
      </c>
      <c r="M606" s="118" t="str">
        <f t="shared" si="45"/>
        <v>暗影</v>
      </c>
      <c r="N606" s="9">
        <f t="shared" si="46"/>
        <v>140005</v>
      </c>
      <c r="O606" s="9">
        <f t="shared" si="47"/>
        <v>6248</v>
      </c>
      <c r="U606" s="117"/>
      <c r="V606" s="118"/>
      <c r="W606" s="118"/>
    </row>
    <row r="607" spans="9:23">
      <c r="I607" s="5" t="s">
        <v>10</v>
      </c>
      <c r="J607" s="16">
        <v>37</v>
      </c>
      <c r="K607" s="117">
        <f ca="1" t="shared" si="48"/>
        <v>10122</v>
      </c>
      <c r="L607" s="118">
        <v>10014</v>
      </c>
      <c r="M607" s="118" t="str">
        <f t="shared" si="45"/>
        <v>大地鼠</v>
      </c>
      <c r="N607" s="9">
        <f t="shared" si="46"/>
        <v>140005</v>
      </c>
      <c r="O607" s="9">
        <f t="shared" si="47"/>
        <v>6248</v>
      </c>
      <c r="U607" s="117"/>
      <c r="V607" s="118"/>
      <c r="W607" s="118"/>
    </row>
    <row r="608" spans="9:23">
      <c r="I608" s="5" t="s">
        <v>10</v>
      </c>
      <c r="J608" s="16">
        <v>37</v>
      </c>
      <c r="K608" s="117">
        <f ca="1" t="shared" si="48"/>
        <v>10091</v>
      </c>
      <c r="L608" s="118">
        <v>10023</v>
      </c>
      <c r="M608" s="118" t="str">
        <f t="shared" si="45"/>
        <v>地狱妖犬</v>
      </c>
      <c r="N608" s="9">
        <f t="shared" si="46"/>
        <v>140005</v>
      </c>
      <c r="O608" s="9">
        <f t="shared" si="47"/>
        <v>6248</v>
      </c>
      <c r="U608" s="117"/>
      <c r="V608" s="118"/>
      <c r="W608" s="118"/>
    </row>
    <row r="609" spans="9:23">
      <c r="I609" s="5" t="s">
        <v>10</v>
      </c>
      <c r="J609" s="16">
        <v>37</v>
      </c>
      <c r="K609" s="117">
        <f ca="1" t="shared" si="48"/>
        <v>10037</v>
      </c>
      <c r="L609" s="118">
        <v>10015</v>
      </c>
      <c r="M609" s="118" t="str">
        <f t="shared" si="45"/>
        <v>恶梦鼠</v>
      </c>
      <c r="N609" s="9">
        <f t="shared" si="46"/>
        <v>140005</v>
      </c>
      <c r="O609" s="9">
        <f t="shared" si="47"/>
        <v>6248</v>
      </c>
      <c r="U609" s="117"/>
      <c r="V609" s="118"/>
      <c r="W609" s="118"/>
    </row>
    <row r="610" spans="9:23">
      <c r="I610" s="5" t="s">
        <v>10</v>
      </c>
      <c r="J610" s="16">
        <v>37</v>
      </c>
      <c r="K610" s="117">
        <f ca="1" t="shared" si="48"/>
        <v>10090</v>
      </c>
      <c r="L610" s="118">
        <v>10115</v>
      </c>
      <c r="M610" s="118" t="str">
        <f t="shared" si="45"/>
        <v>火焰之刃</v>
      </c>
      <c r="N610" s="9">
        <f t="shared" si="46"/>
        <v>140005</v>
      </c>
      <c r="O610" s="9">
        <f t="shared" si="47"/>
        <v>6248</v>
      </c>
      <c r="U610" s="117"/>
      <c r="V610" s="118"/>
      <c r="W610" s="118"/>
    </row>
    <row r="611" spans="9:23">
      <c r="I611" s="5" t="s">
        <v>10</v>
      </c>
      <c r="J611" s="16">
        <v>37</v>
      </c>
      <c r="K611" s="117">
        <f ca="1" t="shared" si="48"/>
        <v>10075</v>
      </c>
      <c r="L611" s="118">
        <v>10152</v>
      </c>
      <c r="M611" s="118" t="str">
        <f t="shared" si="45"/>
        <v>盗贼</v>
      </c>
      <c r="N611" s="9">
        <f t="shared" si="46"/>
        <v>140005</v>
      </c>
      <c r="O611" s="9">
        <f t="shared" si="47"/>
        <v>6248</v>
      </c>
      <c r="U611" s="117"/>
      <c r="V611" s="118"/>
      <c r="W611" s="118"/>
    </row>
    <row r="612" spans="9:23">
      <c r="I612" s="5" t="s">
        <v>10</v>
      </c>
      <c r="J612" s="16">
        <v>37</v>
      </c>
      <c r="K612" s="117">
        <f ca="1" t="shared" si="48"/>
        <v>10139</v>
      </c>
      <c r="L612" s="118">
        <v>10158</v>
      </c>
      <c r="M612" s="118" t="str">
        <f t="shared" si="45"/>
        <v>狠毒鸟人</v>
      </c>
      <c r="N612" s="9">
        <f t="shared" si="46"/>
        <v>140005</v>
      </c>
      <c r="O612" s="9">
        <f t="shared" si="47"/>
        <v>6248</v>
      </c>
      <c r="U612" s="117"/>
      <c r="V612" s="118"/>
      <c r="W612" s="118"/>
    </row>
    <row r="613" spans="9:23">
      <c r="I613" s="5" t="s">
        <v>10</v>
      </c>
      <c r="J613" s="16">
        <v>37</v>
      </c>
      <c r="K613" s="117">
        <f ca="1" t="shared" si="48"/>
        <v>10138</v>
      </c>
      <c r="L613" s="118">
        <v>10003</v>
      </c>
      <c r="M613" s="118" t="str">
        <f t="shared" si="45"/>
        <v>虎人</v>
      </c>
      <c r="N613" s="9">
        <f t="shared" si="46"/>
        <v>140005</v>
      </c>
      <c r="O613" s="9">
        <f t="shared" si="47"/>
        <v>6248</v>
      </c>
      <c r="U613" s="117"/>
      <c r="V613" s="118"/>
      <c r="W613" s="118"/>
    </row>
    <row r="614" spans="9:23">
      <c r="I614" s="5" t="s">
        <v>10</v>
      </c>
      <c r="J614" s="16">
        <v>37</v>
      </c>
      <c r="K614" s="117">
        <f ca="1" t="shared" si="48"/>
        <v>10011</v>
      </c>
      <c r="L614" s="118">
        <v>10119</v>
      </c>
      <c r="M614" s="118" t="str">
        <f t="shared" si="45"/>
        <v>红魔吓人盒</v>
      </c>
      <c r="N614" s="9">
        <f t="shared" si="46"/>
        <v>140005</v>
      </c>
      <c r="O614" s="9">
        <f t="shared" si="47"/>
        <v>6248</v>
      </c>
      <c r="U614" s="117"/>
      <c r="V614" s="118"/>
      <c r="W614" s="118"/>
    </row>
    <row r="615" spans="9:23">
      <c r="I615" s="5" t="s">
        <v>10</v>
      </c>
      <c r="J615" s="16">
        <v>37</v>
      </c>
      <c r="K615" s="117">
        <f ca="1" t="shared" si="48"/>
        <v>10086</v>
      </c>
      <c r="L615" s="118">
        <v>10121</v>
      </c>
      <c r="M615" s="118" t="str">
        <f t="shared" si="45"/>
        <v>绿蛙吓人盒</v>
      </c>
      <c r="N615" s="9">
        <f t="shared" si="46"/>
        <v>140005</v>
      </c>
      <c r="O615" s="9">
        <f t="shared" si="47"/>
        <v>6248</v>
      </c>
      <c r="U615" s="117"/>
      <c r="V615" s="118"/>
      <c r="W615" s="118"/>
    </row>
    <row r="616" spans="9:23">
      <c r="I616" s="5" t="s">
        <v>10</v>
      </c>
      <c r="J616" s="16">
        <v>42</v>
      </c>
      <c r="K616" s="117">
        <f ca="1" t="shared" si="48"/>
        <v>10082</v>
      </c>
      <c r="L616" s="118">
        <v>10022</v>
      </c>
      <c r="M616" s="118" t="str">
        <f t="shared" si="45"/>
        <v>地狱猎犬</v>
      </c>
      <c r="N616" s="9">
        <f t="shared" si="46"/>
        <v>140006</v>
      </c>
      <c r="O616" s="9">
        <f t="shared" si="47"/>
        <v>10373</v>
      </c>
      <c r="U616" s="117"/>
      <c r="V616" s="118"/>
      <c r="W616" s="118"/>
    </row>
    <row r="617" spans="9:23">
      <c r="I617" s="5" t="s">
        <v>10</v>
      </c>
      <c r="J617" s="16">
        <v>42</v>
      </c>
      <c r="K617" s="117">
        <f ca="1" t="shared" si="48"/>
        <v>10131</v>
      </c>
      <c r="L617" s="118">
        <v>10103</v>
      </c>
      <c r="M617" s="118" t="str">
        <f t="shared" si="45"/>
        <v>地精</v>
      </c>
      <c r="N617" s="9">
        <f t="shared" si="46"/>
        <v>140006</v>
      </c>
      <c r="O617" s="9">
        <f t="shared" si="47"/>
        <v>10373</v>
      </c>
      <c r="U617" s="117"/>
      <c r="V617" s="118"/>
      <c r="W617" s="118"/>
    </row>
    <row r="618" spans="9:23">
      <c r="I618" s="5" t="s">
        <v>10</v>
      </c>
      <c r="J618" s="16">
        <v>42</v>
      </c>
      <c r="K618" s="117">
        <f ca="1" t="shared" si="48"/>
        <v>10139</v>
      </c>
      <c r="L618" s="118">
        <v>10016</v>
      </c>
      <c r="M618" s="118" t="str">
        <f t="shared" si="45"/>
        <v>火焰鼠</v>
      </c>
      <c r="N618" s="9">
        <f t="shared" si="46"/>
        <v>140006</v>
      </c>
      <c r="O618" s="9">
        <f t="shared" si="47"/>
        <v>10373</v>
      </c>
      <c r="U618" s="117"/>
      <c r="V618" s="118"/>
      <c r="W618" s="118"/>
    </row>
    <row r="619" spans="9:23">
      <c r="I619" s="5" t="s">
        <v>10</v>
      </c>
      <c r="J619" s="16">
        <v>42</v>
      </c>
      <c r="K619" s="117">
        <f ca="1" t="shared" si="48"/>
        <v>10037</v>
      </c>
      <c r="L619" s="118">
        <v>10133</v>
      </c>
      <c r="M619" s="118" t="str">
        <f t="shared" si="45"/>
        <v>蜥蜴武士</v>
      </c>
      <c r="N619" s="9">
        <f t="shared" si="46"/>
        <v>140006</v>
      </c>
      <c r="O619" s="9">
        <f t="shared" si="47"/>
        <v>10373</v>
      </c>
      <c r="U619" s="117"/>
      <c r="V619" s="118"/>
      <c r="W619" s="118"/>
    </row>
    <row r="620" spans="9:23">
      <c r="I620" s="5" t="s">
        <v>10</v>
      </c>
      <c r="J620" s="16">
        <v>42</v>
      </c>
      <c r="K620" s="117">
        <f ca="1" t="shared" si="48"/>
        <v>10152</v>
      </c>
      <c r="L620" s="118">
        <v>10058</v>
      </c>
      <c r="M620" s="118" t="str">
        <f t="shared" si="45"/>
        <v>兔耳蝙蝠</v>
      </c>
      <c r="N620" s="9">
        <f t="shared" si="46"/>
        <v>140006</v>
      </c>
      <c r="O620" s="9">
        <f t="shared" si="47"/>
        <v>10373</v>
      </c>
      <c r="U620" s="117"/>
      <c r="V620" s="118"/>
      <c r="W620" s="118"/>
    </row>
    <row r="621" spans="9:23">
      <c r="I621" s="5" t="s">
        <v>10</v>
      </c>
      <c r="J621" s="16">
        <v>42</v>
      </c>
      <c r="K621" s="117">
        <f ca="1" t="shared" si="48"/>
        <v>10128</v>
      </c>
      <c r="L621" s="118">
        <v>10111</v>
      </c>
      <c r="M621" s="118" t="str">
        <f t="shared" si="45"/>
        <v>暗影</v>
      </c>
      <c r="N621" s="9">
        <f t="shared" si="46"/>
        <v>140006</v>
      </c>
      <c r="O621" s="9">
        <f t="shared" si="47"/>
        <v>10373</v>
      </c>
      <c r="U621" s="117"/>
      <c r="V621" s="118"/>
      <c r="W621" s="118"/>
    </row>
    <row r="622" spans="9:23">
      <c r="I622" s="5" t="s">
        <v>10</v>
      </c>
      <c r="J622" s="16">
        <v>42</v>
      </c>
      <c r="K622" s="117">
        <f ca="1" t="shared" si="48"/>
        <v>10141</v>
      </c>
      <c r="L622" s="118">
        <v>10014</v>
      </c>
      <c r="M622" s="118" t="str">
        <f t="shared" si="45"/>
        <v>大地鼠</v>
      </c>
      <c r="N622" s="9">
        <f t="shared" si="46"/>
        <v>140006</v>
      </c>
      <c r="O622" s="9">
        <f t="shared" si="47"/>
        <v>10373</v>
      </c>
      <c r="U622" s="117"/>
      <c r="V622" s="118"/>
      <c r="W622" s="118"/>
    </row>
    <row r="623" spans="9:23">
      <c r="I623" s="5" t="s">
        <v>10</v>
      </c>
      <c r="J623" s="16">
        <v>42</v>
      </c>
      <c r="K623" s="117">
        <f ca="1" t="shared" si="48"/>
        <v>10143</v>
      </c>
      <c r="L623" s="118">
        <v>10023</v>
      </c>
      <c r="M623" s="118" t="str">
        <f t="shared" si="45"/>
        <v>地狱妖犬</v>
      </c>
      <c r="N623" s="9">
        <f t="shared" si="46"/>
        <v>140006</v>
      </c>
      <c r="O623" s="9">
        <f t="shared" si="47"/>
        <v>10373</v>
      </c>
      <c r="U623" s="117"/>
      <c r="V623" s="118"/>
      <c r="W623" s="118"/>
    </row>
    <row r="624" spans="9:23">
      <c r="I624" s="5" t="s">
        <v>10</v>
      </c>
      <c r="J624" s="16">
        <v>42</v>
      </c>
      <c r="K624" s="117">
        <f ca="1" t="shared" si="48"/>
        <v>10149</v>
      </c>
      <c r="L624" s="118">
        <v>10015</v>
      </c>
      <c r="M624" s="118" t="str">
        <f t="shared" si="45"/>
        <v>恶梦鼠</v>
      </c>
      <c r="N624" s="9">
        <f t="shared" si="46"/>
        <v>140006</v>
      </c>
      <c r="O624" s="9">
        <f t="shared" si="47"/>
        <v>10373</v>
      </c>
      <c r="U624" s="117"/>
      <c r="V624" s="118"/>
      <c r="W624" s="118"/>
    </row>
    <row r="625" spans="9:23">
      <c r="I625" s="5" t="s">
        <v>10</v>
      </c>
      <c r="J625" s="16">
        <v>42</v>
      </c>
      <c r="K625" s="117">
        <f ca="1" t="shared" si="48"/>
        <v>10099</v>
      </c>
      <c r="L625" s="118">
        <v>10115</v>
      </c>
      <c r="M625" s="118" t="str">
        <f t="shared" si="45"/>
        <v>火焰之刃</v>
      </c>
      <c r="N625" s="9">
        <f t="shared" si="46"/>
        <v>140006</v>
      </c>
      <c r="O625" s="9">
        <f t="shared" si="47"/>
        <v>10373</v>
      </c>
      <c r="U625" s="117"/>
      <c r="V625" s="118"/>
      <c r="W625" s="118"/>
    </row>
    <row r="626" spans="9:23">
      <c r="I626" s="5" t="s">
        <v>10</v>
      </c>
      <c r="J626" s="16">
        <v>42</v>
      </c>
      <c r="K626" s="117">
        <f ca="1" t="shared" si="48"/>
        <v>10155</v>
      </c>
      <c r="L626" s="118">
        <v>10152</v>
      </c>
      <c r="M626" s="118" t="str">
        <f t="shared" si="45"/>
        <v>盗贼</v>
      </c>
      <c r="N626" s="9">
        <f t="shared" si="46"/>
        <v>140006</v>
      </c>
      <c r="O626" s="9">
        <f t="shared" si="47"/>
        <v>10373</v>
      </c>
      <c r="U626" s="117"/>
      <c r="V626" s="118"/>
      <c r="W626" s="118"/>
    </row>
    <row r="627" spans="9:23">
      <c r="I627" s="5" t="s">
        <v>10</v>
      </c>
      <c r="J627" s="16">
        <v>42</v>
      </c>
      <c r="K627" s="117">
        <f ca="1" t="shared" si="48"/>
        <v>10116</v>
      </c>
      <c r="L627" s="118">
        <v>10158</v>
      </c>
      <c r="M627" s="118" t="str">
        <f t="shared" si="45"/>
        <v>狠毒鸟人</v>
      </c>
      <c r="N627" s="9">
        <f t="shared" si="46"/>
        <v>140006</v>
      </c>
      <c r="O627" s="9">
        <f t="shared" si="47"/>
        <v>10373</v>
      </c>
      <c r="U627" s="117"/>
      <c r="V627" s="118"/>
      <c r="W627" s="118"/>
    </row>
    <row r="628" spans="9:23">
      <c r="I628" s="5" t="s">
        <v>10</v>
      </c>
      <c r="J628" s="16">
        <v>42</v>
      </c>
      <c r="K628" s="117">
        <f ca="1" t="shared" si="48"/>
        <v>10109</v>
      </c>
      <c r="L628" s="118">
        <v>10003</v>
      </c>
      <c r="M628" s="118" t="str">
        <f t="shared" si="45"/>
        <v>虎人</v>
      </c>
      <c r="N628" s="9">
        <f t="shared" si="46"/>
        <v>140006</v>
      </c>
      <c r="O628" s="9">
        <f t="shared" si="47"/>
        <v>10373</v>
      </c>
      <c r="U628" s="117"/>
      <c r="V628" s="118"/>
      <c r="W628" s="118"/>
    </row>
    <row r="629" spans="9:23">
      <c r="I629" s="5" t="s">
        <v>10</v>
      </c>
      <c r="J629" s="16">
        <v>42</v>
      </c>
      <c r="K629" s="117">
        <f ca="1" t="shared" si="48"/>
        <v>10008</v>
      </c>
      <c r="L629" s="118">
        <v>10119</v>
      </c>
      <c r="M629" s="118" t="str">
        <f t="shared" si="45"/>
        <v>红魔吓人盒</v>
      </c>
      <c r="N629" s="9">
        <f t="shared" si="46"/>
        <v>140006</v>
      </c>
      <c r="O629" s="9">
        <f t="shared" si="47"/>
        <v>10373</v>
      </c>
      <c r="U629" s="117"/>
      <c r="V629" s="118"/>
      <c r="W629" s="118"/>
    </row>
    <row r="630" spans="9:23">
      <c r="I630" s="5" t="s">
        <v>10</v>
      </c>
      <c r="J630" s="16">
        <v>42</v>
      </c>
      <c r="K630" s="117">
        <f ca="1" t="shared" si="48"/>
        <v>10082</v>
      </c>
      <c r="L630" s="118">
        <v>10121</v>
      </c>
      <c r="M630" s="118" t="str">
        <f t="shared" si="45"/>
        <v>绿蛙吓人盒</v>
      </c>
      <c r="N630" s="9">
        <f t="shared" si="46"/>
        <v>140006</v>
      </c>
      <c r="O630" s="9">
        <f t="shared" si="47"/>
        <v>10373</v>
      </c>
      <c r="U630" s="117"/>
      <c r="V630" s="118"/>
      <c r="W630" s="118"/>
    </row>
    <row r="631" spans="9:23">
      <c r="I631" s="5" t="s">
        <v>10</v>
      </c>
      <c r="J631" s="16">
        <v>47</v>
      </c>
      <c r="K631" s="117">
        <f ca="1" t="shared" si="48"/>
        <v>10070</v>
      </c>
      <c r="L631" s="118">
        <v>10022</v>
      </c>
      <c r="M631" s="118" t="str">
        <f t="shared" si="45"/>
        <v>地狱猎犬</v>
      </c>
      <c r="N631" s="9">
        <f t="shared" si="46"/>
        <v>140007</v>
      </c>
      <c r="O631" s="9">
        <f t="shared" si="47"/>
        <v>16266</v>
      </c>
      <c r="U631" s="117"/>
      <c r="V631" s="118"/>
      <c r="W631" s="118"/>
    </row>
    <row r="632" spans="9:23">
      <c r="I632" s="5" t="s">
        <v>10</v>
      </c>
      <c r="J632" s="16">
        <v>47</v>
      </c>
      <c r="K632" s="117">
        <f ca="1" t="shared" si="48"/>
        <v>10086</v>
      </c>
      <c r="L632" s="118">
        <v>10103</v>
      </c>
      <c r="M632" s="118" t="str">
        <f t="shared" si="45"/>
        <v>地精</v>
      </c>
      <c r="N632" s="9">
        <f t="shared" si="46"/>
        <v>140007</v>
      </c>
      <c r="O632" s="9">
        <f t="shared" si="47"/>
        <v>16266</v>
      </c>
      <c r="U632" s="117"/>
      <c r="V632" s="118"/>
      <c r="W632" s="118"/>
    </row>
    <row r="633" spans="9:23">
      <c r="I633" s="5" t="s">
        <v>10</v>
      </c>
      <c r="J633" s="16">
        <v>47</v>
      </c>
      <c r="K633" s="117">
        <f ca="1" t="shared" si="48"/>
        <v>10141</v>
      </c>
      <c r="L633" s="118">
        <v>10016</v>
      </c>
      <c r="M633" s="118" t="str">
        <f t="shared" si="45"/>
        <v>火焰鼠</v>
      </c>
      <c r="N633" s="9">
        <f t="shared" si="46"/>
        <v>140007</v>
      </c>
      <c r="O633" s="9">
        <f t="shared" si="47"/>
        <v>16266</v>
      </c>
      <c r="U633" s="117"/>
      <c r="V633" s="118"/>
      <c r="W633" s="118"/>
    </row>
    <row r="634" spans="9:23">
      <c r="I634" s="5" t="s">
        <v>10</v>
      </c>
      <c r="J634" s="16">
        <v>47</v>
      </c>
      <c r="K634" s="117">
        <f ca="1" t="shared" si="48"/>
        <v>10126</v>
      </c>
      <c r="L634" s="118">
        <v>10133</v>
      </c>
      <c r="M634" s="118" t="str">
        <f t="shared" si="45"/>
        <v>蜥蜴武士</v>
      </c>
      <c r="N634" s="9">
        <f t="shared" si="46"/>
        <v>140007</v>
      </c>
      <c r="O634" s="9">
        <f t="shared" si="47"/>
        <v>16266</v>
      </c>
      <c r="U634" s="117"/>
      <c r="V634" s="118"/>
      <c r="W634" s="118"/>
    </row>
    <row r="635" spans="9:23">
      <c r="I635" s="5" t="s">
        <v>10</v>
      </c>
      <c r="J635" s="16">
        <v>47</v>
      </c>
      <c r="K635" s="117">
        <f ca="1" t="shared" si="48"/>
        <v>10006</v>
      </c>
      <c r="L635" s="118">
        <v>10058</v>
      </c>
      <c r="M635" s="118" t="str">
        <f t="shared" si="45"/>
        <v>兔耳蝙蝠</v>
      </c>
      <c r="N635" s="9">
        <f t="shared" si="46"/>
        <v>140007</v>
      </c>
      <c r="O635" s="9">
        <f t="shared" si="47"/>
        <v>16266</v>
      </c>
      <c r="U635" s="117"/>
      <c r="V635" s="118"/>
      <c r="W635" s="118"/>
    </row>
    <row r="636" spans="9:23">
      <c r="I636" s="5" t="s">
        <v>10</v>
      </c>
      <c r="J636" s="16">
        <v>47</v>
      </c>
      <c r="K636" s="117">
        <f ca="1" t="shared" si="48"/>
        <v>10150</v>
      </c>
      <c r="L636" s="118">
        <v>10111</v>
      </c>
      <c r="M636" s="118" t="str">
        <f t="shared" si="45"/>
        <v>暗影</v>
      </c>
      <c r="N636" s="9">
        <f t="shared" si="46"/>
        <v>140007</v>
      </c>
      <c r="O636" s="9">
        <f t="shared" si="47"/>
        <v>16266</v>
      </c>
      <c r="U636" s="117"/>
      <c r="V636" s="118"/>
      <c r="W636" s="118"/>
    </row>
    <row r="637" spans="9:23">
      <c r="I637" s="5" t="s">
        <v>10</v>
      </c>
      <c r="J637" s="16">
        <v>47</v>
      </c>
      <c r="K637" s="117">
        <f ca="1" t="shared" si="48"/>
        <v>10050</v>
      </c>
      <c r="L637" s="118">
        <v>10014</v>
      </c>
      <c r="M637" s="118" t="str">
        <f t="shared" si="45"/>
        <v>大地鼠</v>
      </c>
      <c r="N637" s="9">
        <f t="shared" si="46"/>
        <v>140007</v>
      </c>
      <c r="O637" s="9">
        <f t="shared" si="47"/>
        <v>16266</v>
      </c>
      <c r="U637" s="117"/>
      <c r="V637" s="118"/>
      <c r="W637" s="118"/>
    </row>
    <row r="638" spans="9:23">
      <c r="I638" s="5" t="s">
        <v>10</v>
      </c>
      <c r="J638" s="16">
        <v>47</v>
      </c>
      <c r="K638" s="117">
        <f ca="1" t="shared" si="48"/>
        <v>10078</v>
      </c>
      <c r="L638" s="118">
        <v>10023</v>
      </c>
      <c r="M638" s="118" t="str">
        <f t="shared" si="45"/>
        <v>地狱妖犬</v>
      </c>
      <c r="N638" s="9">
        <f t="shared" si="46"/>
        <v>140007</v>
      </c>
      <c r="O638" s="9">
        <f t="shared" si="47"/>
        <v>16266</v>
      </c>
      <c r="U638" s="117"/>
      <c r="V638" s="118"/>
      <c r="W638" s="118"/>
    </row>
    <row r="639" spans="9:23">
      <c r="I639" s="5" t="s">
        <v>10</v>
      </c>
      <c r="J639" s="16">
        <v>47</v>
      </c>
      <c r="K639" s="117">
        <f ca="1" t="shared" si="48"/>
        <v>10099</v>
      </c>
      <c r="L639" s="118">
        <v>10015</v>
      </c>
      <c r="M639" s="118" t="str">
        <f t="shared" si="45"/>
        <v>恶梦鼠</v>
      </c>
      <c r="N639" s="9">
        <f t="shared" si="46"/>
        <v>140007</v>
      </c>
      <c r="O639" s="9">
        <f t="shared" si="47"/>
        <v>16266</v>
      </c>
      <c r="U639" s="117"/>
      <c r="V639" s="118"/>
      <c r="W639" s="118"/>
    </row>
    <row r="640" spans="9:23">
      <c r="I640" s="5" t="s">
        <v>10</v>
      </c>
      <c r="J640" s="16">
        <v>47</v>
      </c>
      <c r="K640" s="117">
        <f ca="1" t="shared" si="48"/>
        <v>10024</v>
      </c>
      <c r="L640" s="118">
        <v>10115</v>
      </c>
      <c r="M640" s="118" t="str">
        <f t="shared" si="45"/>
        <v>火焰之刃</v>
      </c>
      <c r="N640" s="9">
        <f t="shared" si="46"/>
        <v>140007</v>
      </c>
      <c r="O640" s="9">
        <f t="shared" si="47"/>
        <v>16266</v>
      </c>
      <c r="U640" s="117"/>
      <c r="V640" s="118"/>
      <c r="W640" s="118"/>
    </row>
    <row r="641" spans="9:23">
      <c r="I641" s="5" t="s">
        <v>10</v>
      </c>
      <c r="J641" s="16">
        <v>47</v>
      </c>
      <c r="K641" s="117">
        <f ca="1" t="shared" si="48"/>
        <v>10049</v>
      </c>
      <c r="L641" s="118">
        <v>10152</v>
      </c>
      <c r="M641" s="118" t="str">
        <f t="shared" ref="M641:M704" si="49">VLOOKUP(L641,P:Q,2,FALSE)</f>
        <v>盗贼</v>
      </c>
      <c r="N641" s="9">
        <f t="shared" ref="N641:N704" si="50">VLOOKUP(J641,Y:Z,2,FALSE)</f>
        <v>140007</v>
      </c>
      <c r="O641" s="9">
        <f t="shared" ref="O641:O704" si="51">ROUNDUP(J641^4/300,0)</f>
        <v>16266</v>
      </c>
      <c r="U641" s="117"/>
      <c r="V641" s="118"/>
      <c r="W641" s="118"/>
    </row>
    <row r="642" spans="9:23">
      <c r="I642" s="5" t="s">
        <v>10</v>
      </c>
      <c r="J642" s="16">
        <v>47</v>
      </c>
      <c r="K642" s="117">
        <f ca="1" t="shared" ref="K642:K705" si="52">INDIRECT("p"&amp;RANDBETWEEN(1,160))</f>
        <v>10151</v>
      </c>
      <c r="L642" s="118">
        <v>10158</v>
      </c>
      <c r="M642" s="118" t="str">
        <f t="shared" si="49"/>
        <v>狠毒鸟人</v>
      </c>
      <c r="N642" s="9">
        <f t="shared" si="50"/>
        <v>140007</v>
      </c>
      <c r="O642" s="9">
        <f t="shared" si="51"/>
        <v>16266</v>
      </c>
      <c r="U642" s="117"/>
      <c r="V642" s="118"/>
      <c r="W642" s="118"/>
    </row>
    <row r="643" spans="9:23">
      <c r="I643" s="5" t="s">
        <v>10</v>
      </c>
      <c r="J643" s="16">
        <v>47</v>
      </c>
      <c r="K643" s="117">
        <f ca="1" t="shared" si="52"/>
        <v>10022</v>
      </c>
      <c r="L643" s="118">
        <v>10003</v>
      </c>
      <c r="M643" s="118" t="str">
        <f t="shared" si="49"/>
        <v>虎人</v>
      </c>
      <c r="N643" s="9">
        <f t="shared" si="50"/>
        <v>140007</v>
      </c>
      <c r="O643" s="9">
        <f t="shared" si="51"/>
        <v>16266</v>
      </c>
      <c r="U643" s="117"/>
      <c r="V643" s="118"/>
      <c r="W643" s="118"/>
    </row>
    <row r="644" spans="9:23">
      <c r="I644" s="5" t="s">
        <v>10</v>
      </c>
      <c r="J644" s="16">
        <v>47</v>
      </c>
      <c r="K644" s="117">
        <f ca="1" t="shared" si="52"/>
        <v>10119</v>
      </c>
      <c r="L644" s="118">
        <v>10119</v>
      </c>
      <c r="M644" s="118" t="str">
        <f t="shared" si="49"/>
        <v>红魔吓人盒</v>
      </c>
      <c r="N644" s="9">
        <f t="shared" si="50"/>
        <v>140007</v>
      </c>
      <c r="O644" s="9">
        <f t="shared" si="51"/>
        <v>16266</v>
      </c>
      <c r="U644" s="117"/>
      <c r="V644" s="118"/>
      <c r="W644" s="118"/>
    </row>
    <row r="645" spans="9:23">
      <c r="I645" s="5" t="s">
        <v>10</v>
      </c>
      <c r="J645" s="16">
        <v>47</v>
      </c>
      <c r="K645" s="117">
        <f ca="1" t="shared" si="52"/>
        <v>10049</v>
      </c>
      <c r="L645" s="118">
        <v>10121</v>
      </c>
      <c r="M645" s="118" t="str">
        <f t="shared" si="49"/>
        <v>绿蛙吓人盒</v>
      </c>
      <c r="N645" s="9">
        <f t="shared" si="50"/>
        <v>140007</v>
      </c>
      <c r="O645" s="9">
        <f t="shared" si="51"/>
        <v>16266</v>
      </c>
      <c r="U645" s="117"/>
      <c r="V645" s="118"/>
      <c r="W645" s="118"/>
    </row>
    <row r="646" spans="9:23">
      <c r="I646" s="5" t="s">
        <v>10</v>
      </c>
      <c r="J646" s="16">
        <v>52</v>
      </c>
      <c r="K646" s="117">
        <f ca="1" t="shared" si="52"/>
        <v>10142</v>
      </c>
      <c r="L646" s="118">
        <v>10022</v>
      </c>
      <c r="M646" s="118" t="str">
        <f t="shared" si="49"/>
        <v>地狱猎犬</v>
      </c>
      <c r="N646" s="9">
        <f t="shared" si="50"/>
        <v>140008</v>
      </c>
      <c r="O646" s="9">
        <f t="shared" si="51"/>
        <v>24373</v>
      </c>
      <c r="U646" s="117"/>
      <c r="V646" s="118"/>
      <c r="W646" s="118"/>
    </row>
    <row r="647" spans="9:23">
      <c r="I647" s="5" t="s">
        <v>10</v>
      </c>
      <c r="J647" s="16">
        <v>52</v>
      </c>
      <c r="K647" s="117">
        <f ca="1" t="shared" si="52"/>
        <v>10031</v>
      </c>
      <c r="L647" s="118">
        <v>10103</v>
      </c>
      <c r="M647" s="118" t="str">
        <f t="shared" si="49"/>
        <v>地精</v>
      </c>
      <c r="N647" s="9">
        <f t="shared" si="50"/>
        <v>140008</v>
      </c>
      <c r="O647" s="9">
        <f t="shared" si="51"/>
        <v>24373</v>
      </c>
      <c r="U647" s="117"/>
      <c r="V647" s="118"/>
      <c r="W647" s="118"/>
    </row>
    <row r="648" spans="9:23">
      <c r="I648" s="5" t="s">
        <v>10</v>
      </c>
      <c r="J648" s="16">
        <v>52</v>
      </c>
      <c r="K648" s="117">
        <f ca="1" t="shared" si="52"/>
        <v>10123</v>
      </c>
      <c r="L648" s="118">
        <v>10016</v>
      </c>
      <c r="M648" s="118" t="str">
        <f t="shared" si="49"/>
        <v>火焰鼠</v>
      </c>
      <c r="N648" s="9">
        <f t="shared" si="50"/>
        <v>140008</v>
      </c>
      <c r="O648" s="9">
        <f t="shared" si="51"/>
        <v>24373</v>
      </c>
      <c r="U648" s="117"/>
      <c r="V648" s="118"/>
      <c r="W648" s="118"/>
    </row>
    <row r="649" spans="9:23">
      <c r="I649" s="5" t="s">
        <v>10</v>
      </c>
      <c r="J649" s="16">
        <v>52</v>
      </c>
      <c r="K649" s="117">
        <f ca="1" t="shared" si="52"/>
        <v>10130</v>
      </c>
      <c r="L649" s="118">
        <v>10133</v>
      </c>
      <c r="M649" s="118" t="str">
        <f t="shared" si="49"/>
        <v>蜥蜴武士</v>
      </c>
      <c r="N649" s="9">
        <f t="shared" si="50"/>
        <v>140008</v>
      </c>
      <c r="O649" s="9">
        <f t="shared" si="51"/>
        <v>24373</v>
      </c>
      <c r="U649" s="117"/>
      <c r="V649" s="118"/>
      <c r="W649" s="118"/>
    </row>
    <row r="650" spans="9:23">
      <c r="I650" s="5" t="s">
        <v>10</v>
      </c>
      <c r="J650" s="16">
        <v>52</v>
      </c>
      <c r="K650" s="117">
        <f ca="1" t="shared" si="52"/>
        <v>10017</v>
      </c>
      <c r="L650" s="118">
        <v>10058</v>
      </c>
      <c r="M650" s="118" t="str">
        <f t="shared" si="49"/>
        <v>兔耳蝙蝠</v>
      </c>
      <c r="N650" s="9">
        <f t="shared" si="50"/>
        <v>140008</v>
      </c>
      <c r="O650" s="9">
        <f t="shared" si="51"/>
        <v>24373</v>
      </c>
      <c r="U650" s="117"/>
      <c r="V650" s="118"/>
      <c r="W650" s="118"/>
    </row>
    <row r="651" spans="9:23">
      <c r="I651" s="5" t="s">
        <v>10</v>
      </c>
      <c r="J651" s="16">
        <v>52</v>
      </c>
      <c r="K651" s="117">
        <f ca="1" t="shared" si="52"/>
        <v>10121</v>
      </c>
      <c r="L651" s="118">
        <v>10111</v>
      </c>
      <c r="M651" s="118" t="str">
        <f t="shared" si="49"/>
        <v>暗影</v>
      </c>
      <c r="N651" s="9">
        <f t="shared" si="50"/>
        <v>140008</v>
      </c>
      <c r="O651" s="9">
        <f t="shared" si="51"/>
        <v>24373</v>
      </c>
      <c r="U651" s="117"/>
      <c r="V651" s="118"/>
      <c r="W651" s="118"/>
    </row>
    <row r="652" spans="9:23">
      <c r="I652" s="5" t="s">
        <v>10</v>
      </c>
      <c r="J652" s="16">
        <v>52</v>
      </c>
      <c r="K652" s="117">
        <f ca="1" t="shared" si="52"/>
        <v>10058</v>
      </c>
      <c r="L652" s="118">
        <v>10014</v>
      </c>
      <c r="M652" s="118" t="str">
        <f t="shared" si="49"/>
        <v>大地鼠</v>
      </c>
      <c r="N652" s="9">
        <f t="shared" si="50"/>
        <v>140008</v>
      </c>
      <c r="O652" s="9">
        <f t="shared" si="51"/>
        <v>24373</v>
      </c>
      <c r="U652" s="117"/>
      <c r="V652" s="118"/>
      <c r="W652" s="118"/>
    </row>
    <row r="653" spans="9:23">
      <c r="I653" s="5" t="s">
        <v>10</v>
      </c>
      <c r="J653" s="16">
        <v>52</v>
      </c>
      <c r="K653" s="117">
        <f ca="1" t="shared" si="52"/>
        <v>10142</v>
      </c>
      <c r="L653" s="118">
        <v>10023</v>
      </c>
      <c r="M653" s="118" t="str">
        <f t="shared" si="49"/>
        <v>地狱妖犬</v>
      </c>
      <c r="N653" s="9">
        <f t="shared" si="50"/>
        <v>140008</v>
      </c>
      <c r="O653" s="9">
        <f t="shared" si="51"/>
        <v>24373</v>
      </c>
      <c r="U653" s="117"/>
      <c r="V653" s="118"/>
      <c r="W653" s="118"/>
    </row>
    <row r="654" spans="9:23">
      <c r="I654" s="5" t="s">
        <v>10</v>
      </c>
      <c r="J654" s="16">
        <v>52</v>
      </c>
      <c r="K654" s="117">
        <f ca="1" t="shared" si="52"/>
        <v>10008</v>
      </c>
      <c r="L654" s="118">
        <v>10015</v>
      </c>
      <c r="M654" s="118" t="str">
        <f t="shared" si="49"/>
        <v>恶梦鼠</v>
      </c>
      <c r="N654" s="9">
        <f t="shared" si="50"/>
        <v>140008</v>
      </c>
      <c r="O654" s="9">
        <f t="shared" si="51"/>
        <v>24373</v>
      </c>
      <c r="U654" s="117"/>
      <c r="V654" s="118"/>
      <c r="W654" s="118"/>
    </row>
    <row r="655" spans="9:23">
      <c r="I655" s="5" t="s">
        <v>10</v>
      </c>
      <c r="J655" s="16">
        <v>52</v>
      </c>
      <c r="K655" s="117">
        <f ca="1" t="shared" si="52"/>
        <v>10153</v>
      </c>
      <c r="L655" s="118">
        <v>10115</v>
      </c>
      <c r="M655" s="118" t="str">
        <f t="shared" si="49"/>
        <v>火焰之刃</v>
      </c>
      <c r="N655" s="9">
        <f t="shared" si="50"/>
        <v>140008</v>
      </c>
      <c r="O655" s="9">
        <f t="shared" si="51"/>
        <v>24373</v>
      </c>
      <c r="U655" s="117"/>
      <c r="V655" s="118"/>
      <c r="W655" s="118"/>
    </row>
    <row r="656" spans="9:23">
      <c r="I656" s="5" t="s">
        <v>10</v>
      </c>
      <c r="J656" s="16">
        <v>52</v>
      </c>
      <c r="K656" s="117">
        <f ca="1" t="shared" si="52"/>
        <v>10026</v>
      </c>
      <c r="L656" s="118">
        <v>10152</v>
      </c>
      <c r="M656" s="118" t="str">
        <f t="shared" si="49"/>
        <v>盗贼</v>
      </c>
      <c r="N656" s="9">
        <f t="shared" si="50"/>
        <v>140008</v>
      </c>
      <c r="O656" s="9">
        <f t="shared" si="51"/>
        <v>24373</v>
      </c>
      <c r="U656" s="117"/>
      <c r="V656" s="118"/>
      <c r="W656" s="118"/>
    </row>
    <row r="657" spans="9:23">
      <c r="I657" s="5" t="s">
        <v>10</v>
      </c>
      <c r="J657" s="16">
        <v>52</v>
      </c>
      <c r="K657" s="117">
        <f ca="1" t="shared" si="52"/>
        <v>10106</v>
      </c>
      <c r="L657" s="118">
        <v>10158</v>
      </c>
      <c r="M657" s="118" t="str">
        <f t="shared" si="49"/>
        <v>狠毒鸟人</v>
      </c>
      <c r="N657" s="9">
        <f t="shared" si="50"/>
        <v>140008</v>
      </c>
      <c r="O657" s="9">
        <f t="shared" si="51"/>
        <v>24373</v>
      </c>
      <c r="U657" s="117"/>
      <c r="V657" s="118"/>
      <c r="W657" s="118"/>
    </row>
    <row r="658" spans="9:23">
      <c r="I658" s="5" t="s">
        <v>10</v>
      </c>
      <c r="J658" s="16">
        <v>52</v>
      </c>
      <c r="K658" s="117">
        <f ca="1" t="shared" si="52"/>
        <v>10080</v>
      </c>
      <c r="L658" s="118">
        <v>10003</v>
      </c>
      <c r="M658" s="118" t="str">
        <f t="shared" si="49"/>
        <v>虎人</v>
      </c>
      <c r="N658" s="9">
        <f t="shared" si="50"/>
        <v>140008</v>
      </c>
      <c r="O658" s="9">
        <f t="shared" si="51"/>
        <v>24373</v>
      </c>
      <c r="U658" s="117"/>
      <c r="V658" s="118"/>
      <c r="W658" s="118"/>
    </row>
    <row r="659" spans="9:23">
      <c r="I659" s="5" t="s">
        <v>10</v>
      </c>
      <c r="J659" s="16">
        <v>52</v>
      </c>
      <c r="K659" s="117">
        <f ca="1" t="shared" si="52"/>
        <v>10113</v>
      </c>
      <c r="L659" s="118">
        <v>10119</v>
      </c>
      <c r="M659" s="118" t="str">
        <f t="shared" si="49"/>
        <v>红魔吓人盒</v>
      </c>
      <c r="N659" s="9">
        <f t="shared" si="50"/>
        <v>140008</v>
      </c>
      <c r="O659" s="9">
        <f t="shared" si="51"/>
        <v>24373</v>
      </c>
      <c r="U659" s="117"/>
      <c r="V659" s="118"/>
      <c r="W659" s="118"/>
    </row>
    <row r="660" spans="9:23">
      <c r="I660" s="5" t="s">
        <v>10</v>
      </c>
      <c r="J660" s="16">
        <v>52</v>
      </c>
      <c r="K660" s="117">
        <f ca="1" t="shared" si="52"/>
        <v>10061</v>
      </c>
      <c r="L660" s="118">
        <v>10121</v>
      </c>
      <c r="M660" s="118" t="str">
        <f t="shared" si="49"/>
        <v>绿蛙吓人盒</v>
      </c>
      <c r="N660" s="9">
        <f t="shared" si="50"/>
        <v>140008</v>
      </c>
      <c r="O660" s="9">
        <f t="shared" si="51"/>
        <v>24373</v>
      </c>
      <c r="U660" s="117"/>
      <c r="V660" s="118"/>
      <c r="W660" s="118"/>
    </row>
    <row r="661" spans="9:23">
      <c r="I661" s="5" t="s">
        <v>10</v>
      </c>
      <c r="J661" s="16">
        <v>57</v>
      </c>
      <c r="K661" s="117">
        <f ca="1" t="shared" si="52"/>
        <v>10088</v>
      </c>
      <c r="L661" s="118">
        <v>10022</v>
      </c>
      <c r="M661" s="118" t="str">
        <f t="shared" si="49"/>
        <v>地狱猎犬</v>
      </c>
      <c r="N661" s="9">
        <f t="shared" si="50"/>
        <v>140009</v>
      </c>
      <c r="O661" s="9">
        <f t="shared" si="51"/>
        <v>35187</v>
      </c>
      <c r="U661" s="117"/>
      <c r="V661" s="118"/>
      <c r="W661" s="118"/>
    </row>
    <row r="662" spans="9:23">
      <c r="I662" s="5" t="s">
        <v>10</v>
      </c>
      <c r="J662" s="16">
        <v>57</v>
      </c>
      <c r="K662" s="117">
        <f ca="1" t="shared" si="52"/>
        <v>10079</v>
      </c>
      <c r="L662" s="118">
        <v>10103</v>
      </c>
      <c r="M662" s="118" t="str">
        <f t="shared" si="49"/>
        <v>地精</v>
      </c>
      <c r="N662" s="9">
        <f t="shared" si="50"/>
        <v>140009</v>
      </c>
      <c r="O662" s="9">
        <f t="shared" si="51"/>
        <v>35187</v>
      </c>
      <c r="U662" s="117"/>
      <c r="V662" s="118"/>
      <c r="W662" s="118"/>
    </row>
    <row r="663" spans="9:23">
      <c r="I663" s="5" t="s">
        <v>10</v>
      </c>
      <c r="J663" s="16">
        <v>57</v>
      </c>
      <c r="K663" s="117">
        <f ca="1" t="shared" si="52"/>
        <v>10143</v>
      </c>
      <c r="L663" s="118">
        <v>10016</v>
      </c>
      <c r="M663" s="118" t="str">
        <f t="shared" si="49"/>
        <v>火焰鼠</v>
      </c>
      <c r="N663" s="9">
        <f t="shared" si="50"/>
        <v>140009</v>
      </c>
      <c r="O663" s="9">
        <f t="shared" si="51"/>
        <v>35187</v>
      </c>
      <c r="U663" s="117"/>
      <c r="V663" s="118"/>
      <c r="W663" s="118"/>
    </row>
    <row r="664" spans="9:23">
      <c r="I664" s="5" t="s">
        <v>10</v>
      </c>
      <c r="J664" s="16">
        <v>57</v>
      </c>
      <c r="K664" s="117">
        <f ca="1" t="shared" si="52"/>
        <v>10139</v>
      </c>
      <c r="L664" s="118">
        <v>10133</v>
      </c>
      <c r="M664" s="118" t="str">
        <f t="shared" si="49"/>
        <v>蜥蜴武士</v>
      </c>
      <c r="N664" s="9">
        <f t="shared" si="50"/>
        <v>140009</v>
      </c>
      <c r="O664" s="9">
        <f t="shared" si="51"/>
        <v>35187</v>
      </c>
      <c r="U664" s="117"/>
      <c r="V664" s="118"/>
      <c r="W664" s="118"/>
    </row>
    <row r="665" spans="9:23">
      <c r="I665" s="5" t="s">
        <v>10</v>
      </c>
      <c r="J665" s="16">
        <v>57</v>
      </c>
      <c r="K665" s="117">
        <f ca="1" t="shared" si="52"/>
        <v>10074</v>
      </c>
      <c r="L665" s="118">
        <v>10058</v>
      </c>
      <c r="M665" s="118" t="str">
        <f t="shared" si="49"/>
        <v>兔耳蝙蝠</v>
      </c>
      <c r="N665" s="9">
        <f t="shared" si="50"/>
        <v>140009</v>
      </c>
      <c r="O665" s="9">
        <f t="shared" si="51"/>
        <v>35187</v>
      </c>
      <c r="U665" s="117"/>
      <c r="V665" s="118"/>
      <c r="W665" s="118"/>
    </row>
    <row r="666" spans="9:23">
      <c r="I666" s="5" t="s">
        <v>10</v>
      </c>
      <c r="J666" s="16">
        <v>57</v>
      </c>
      <c r="K666" s="117">
        <f ca="1" t="shared" si="52"/>
        <v>10034</v>
      </c>
      <c r="L666" s="118">
        <v>10111</v>
      </c>
      <c r="M666" s="118" t="str">
        <f t="shared" si="49"/>
        <v>暗影</v>
      </c>
      <c r="N666" s="9">
        <f t="shared" si="50"/>
        <v>140009</v>
      </c>
      <c r="O666" s="9">
        <f t="shared" si="51"/>
        <v>35187</v>
      </c>
      <c r="U666" s="117"/>
      <c r="V666" s="118"/>
      <c r="W666" s="118"/>
    </row>
    <row r="667" spans="9:23">
      <c r="I667" s="5" t="s">
        <v>10</v>
      </c>
      <c r="J667" s="16">
        <v>57</v>
      </c>
      <c r="K667" s="117">
        <f ca="1" t="shared" si="52"/>
        <v>10019</v>
      </c>
      <c r="L667" s="118">
        <v>10014</v>
      </c>
      <c r="M667" s="118" t="str">
        <f t="shared" si="49"/>
        <v>大地鼠</v>
      </c>
      <c r="N667" s="9">
        <f t="shared" si="50"/>
        <v>140009</v>
      </c>
      <c r="O667" s="9">
        <f t="shared" si="51"/>
        <v>35187</v>
      </c>
      <c r="U667" s="117"/>
      <c r="V667" s="118"/>
      <c r="W667" s="118"/>
    </row>
    <row r="668" spans="9:23">
      <c r="I668" s="5" t="s">
        <v>10</v>
      </c>
      <c r="J668" s="16">
        <v>57</v>
      </c>
      <c r="K668" s="117">
        <f ca="1" t="shared" si="52"/>
        <v>10128</v>
      </c>
      <c r="L668" s="118">
        <v>10023</v>
      </c>
      <c r="M668" s="118" t="str">
        <f t="shared" si="49"/>
        <v>地狱妖犬</v>
      </c>
      <c r="N668" s="9">
        <f t="shared" si="50"/>
        <v>140009</v>
      </c>
      <c r="O668" s="9">
        <f t="shared" si="51"/>
        <v>35187</v>
      </c>
      <c r="U668" s="117"/>
      <c r="V668" s="118"/>
      <c r="W668" s="118"/>
    </row>
    <row r="669" spans="9:23">
      <c r="I669" s="5" t="s">
        <v>10</v>
      </c>
      <c r="J669" s="16">
        <v>57</v>
      </c>
      <c r="K669" s="117">
        <f ca="1" t="shared" si="52"/>
        <v>10130</v>
      </c>
      <c r="L669" s="118">
        <v>10015</v>
      </c>
      <c r="M669" s="118" t="str">
        <f t="shared" si="49"/>
        <v>恶梦鼠</v>
      </c>
      <c r="N669" s="9">
        <f t="shared" si="50"/>
        <v>140009</v>
      </c>
      <c r="O669" s="9">
        <f t="shared" si="51"/>
        <v>35187</v>
      </c>
      <c r="U669" s="117"/>
      <c r="V669" s="118"/>
      <c r="W669" s="118"/>
    </row>
    <row r="670" spans="9:23">
      <c r="I670" s="5" t="s">
        <v>10</v>
      </c>
      <c r="J670" s="16">
        <v>57</v>
      </c>
      <c r="K670" s="117">
        <f ca="1" t="shared" si="52"/>
        <v>10059</v>
      </c>
      <c r="L670" s="118">
        <v>10115</v>
      </c>
      <c r="M670" s="118" t="str">
        <f t="shared" si="49"/>
        <v>火焰之刃</v>
      </c>
      <c r="N670" s="9">
        <f t="shared" si="50"/>
        <v>140009</v>
      </c>
      <c r="O670" s="9">
        <f t="shared" si="51"/>
        <v>35187</v>
      </c>
      <c r="U670" s="117"/>
      <c r="V670" s="118"/>
      <c r="W670" s="118"/>
    </row>
    <row r="671" spans="9:23">
      <c r="I671" s="5" t="s">
        <v>10</v>
      </c>
      <c r="J671" s="16">
        <v>57</v>
      </c>
      <c r="K671" s="117">
        <f ca="1" t="shared" si="52"/>
        <v>10114</v>
      </c>
      <c r="L671" s="118">
        <v>10152</v>
      </c>
      <c r="M671" s="118" t="str">
        <f t="shared" si="49"/>
        <v>盗贼</v>
      </c>
      <c r="N671" s="9">
        <f t="shared" si="50"/>
        <v>140009</v>
      </c>
      <c r="O671" s="9">
        <f t="shared" si="51"/>
        <v>35187</v>
      </c>
      <c r="U671" s="117"/>
      <c r="V671" s="118"/>
      <c r="W671" s="118"/>
    </row>
    <row r="672" spans="9:23">
      <c r="I672" s="5" t="s">
        <v>10</v>
      </c>
      <c r="J672" s="16">
        <v>57</v>
      </c>
      <c r="K672" s="117">
        <f ca="1" t="shared" si="52"/>
        <v>10079</v>
      </c>
      <c r="L672" s="118">
        <v>10158</v>
      </c>
      <c r="M672" s="118" t="str">
        <f t="shared" si="49"/>
        <v>狠毒鸟人</v>
      </c>
      <c r="N672" s="9">
        <f t="shared" si="50"/>
        <v>140009</v>
      </c>
      <c r="O672" s="9">
        <f t="shared" si="51"/>
        <v>35187</v>
      </c>
      <c r="U672" s="117"/>
      <c r="V672" s="118"/>
      <c r="W672" s="118"/>
    </row>
    <row r="673" spans="9:23">
      <c r="I673" s="5" t="s">
        <v>10</v>
      </c>
      <c r="J673" s="16">
        <v>57</v>
      </c>
      <c r="K673" s="117">
        <f ca="1" t="shared" si="52"/>
        <v>10154</v>
      </c>
      <c r="L673" s="118">
        <v>10003</v>
      </c>
      <c r="M673" s="118" t="str">
        <f t="shared" si="49"/>
        <v>虎人</v>
      </c>
      <c r="N673" s="9">
        <f t="shared" si="50"/>
        <v>140009</v>
      </c>
      <c r="O673" s="9">
        <f t="shared" si="51"/>
        <v>35187</v>
      </c>
      <c r="U673" s="117"/>
      <c r="V673" s="118"/>
      <c r="W673" s="118"/>
    </row>
    <row r="674" spans="9:23">
      <c r="I674" s="5" t="s">
        <v>10</v>
      </c>
      <c r="J674" s="16">
        <v>57</v>
      </c>
      <c r="K674" s="117">
        <f ca="1" t="shared" si="52"/>
        <v>10158</v>
      </c>
      <c r="L674" s="118">
        <v>10119</v>
      </c>
      <c r="M674" s="118" t="str">
        <f t="shared" si="49"/>
        <v>红魔吓人盒</v>
      </c>
      <c r="N674" s="9">
        <f t="shared" si="50"/>
        <v>140009</v>
      </c>
      <c r="O674" s="9">
        <f t="shared" si="51"/>
        <v>35187</v>
      </c>
      <c r="U674" s="117"/>
      <c r="V674" s="118"/>
      <c r="W674" s="118"/>
    </row>
    <row r="675" spans="9:23">
      <c r="I675" s="5" t="s">
        <v>10</v>
      </c>
      <c r="J675" s="16">
        <v>57</v>
      </c>
      <c r="K675" s="117">
        <f ca="1" t="shared" si="52"/>
        <v>10092</v>
      </c>
      <c r="L675" s="118">
        <v>10121</v>
      </c>
      <c r="M675" s="118" t="str">
        <f t="shared" si="49"/>
        <v>绿蛙吓人盒</v>
      </c>
      <c r="N675" s="9">
        <f t="shared" si="50"/>
        <v>140009</v>
      </c>
      <c r="O675" s="9">
        <f t="shared" si="51"/>
        <v>35187</v>
      </c>
      <c r="U675" s="117"/>
      <c r="V675" s="118"/>
      <c r="W675" s="118"/>
    </row>
    <row r="676" spans="9:23">
      <c r="I676" s="5" t="s">
        <v>11</v>
      </c>
      <c r="J676" s="16">
        <v>17</v>
      </c>
      <c r="K676" s="117">
        <f ca="1" t="shared" si="52"/>
        <v>10080</v>
      </c>
      <c r="L676" s="118">
        <v>10102</v>
      </c>
      <c r="M676" s="118" t="str">
        <f t="shared" si="49"/>
        <v>水精</v>
      </c>
      <c r="N676" s="9">
        <f t="shared" si="50"/>
        <v>140001</v>
      </c>
      <c r="O676" s="9">
        <f t="shared" si="51"/>
        <v>279</v>
      </c>
      <c r="U676" s="117"/>
      <c r="V676" s="118"/>
      <c r="W676" s="118"/>
    </row>
    <row r="677" spans="9:23">
      <c r="I677" s="5" t="s">
        <v>11</v>
      </c>
      <c r="J677" s="16">
        <v>17</v>
      </c>
      <c r="K677" s="117">
        <f ca="1" t="shared" si="52"/>
        <v>10008</v>
      </c>
      <c r="L677" s="118">
        <v>10089</v>
      </c>
      <c r="M677" s="118" t="str">
        <f t="shared" si="49"/>
        <v>蓝色口臭鬼</v>
      </c>
      <c r="N677" s="9">
        <f t="shared" si="50"/>
        <v>140001</v>
      </c>
      <c r="O677" s="9">
        <f t="shared" si="51"/>
        <v>279</v>
      </c>
      <c r="U677" s="117"/>
      <c r="V677" s="118"/>
      <c r="W677" s="118"/>
    </row>
    <row r="678" spans="9:23">
      <c r="I678" s="5" t="s">
        <v>11</v>
      </c>
      <c r="J678" s="16">
        <v>17</v>
      </c>
      <c r="K678" s="117">
        <f ca="1" t="shared" si="52"/>
        <v>10141</v>
      </c>
      <c r="L678" s="118">
        <v>10060</v>
      </c>
      <c r="M678" s="118" t="str">
        <f t="shared" si="49"/>
        <v>红蝎</v>
      </c>
      <c r="N678" s="9">
        <f t="shared" si="50"/>
        <v>140001</v>
      </c>
      <c r="O678" s="9">
        <f t="shared" si="51"/>
        <v>279</v>
      </c>
      <c r="U678" s="117"/>
      <c r="V678" s="118"/>
      <c r="W678" s="118"/>
    </row>
    <row r="679" spans="9:23">
      <c r="I679" s="5" t="s">
        <v>11</v>
      </c>
      <c r="J679" s="16">
        <v>17</v>
      </c>
      <c r="K679" s="117">
        <f ca="1" t="shared" si="52"/>
        <v>10009</v>
      </c>
      <c r="L679" s="118">
        <v>10102</v>
      </c>
      <c r="M679" s="118" t="str">
        <f t="shared" si="49"/>
        <v>水精</v>
      </c>
      <c r="N679" s="9">
        <f t="shared" si="50"/>
        <v>140001</v>
      </c>
      <c r="O679" s="9">
        <f t="shared" si="51"/>
        <v>279</v>
      </c>
      <c r="U679" s="117"/>
      <c r="V679" s="118"/>
      <c r="W679" s="118"/>
    </row>
    <row r="680" spans="9:23">
      <c r="I680" s="5" t="s">
        <v>11</v>
      </c>
      <c r="J680" s="16">
        <v>17</v>
      </c>
      <c r="K680" s="117">
        <f ca="1" t="shared" si="52"/>
        <v>10097</v>
      </c>
      <c r="L680" s="118">
        <v>10043</v>
      </c>
      <c r="M680" s="118" t="str">
        <f t="shared" si="49"/>
        <v>丘比特</v>
      </c>
      <c r="N680" s="9">
        <f t="shared" si="50"/>
        <v>140001</v>
      </c>
      <c r="O680" s="9">
        <f t="shared" si="51"/>
        <v>279</v>
      </c>
      <c r="U680" s="117"/>
      <c r="V680" s="118"/>
      <c r="W680" s="118"/>
    </row>
    <row r="681" spans="9:23">
      <c r="I681" s="5" t="s">
        <v>11</v>
      </c>
      <c r="J681" s="16">
        <v>17</v>
      </c>
      <c r="K681" s="117">
        <f ca="1" t="shared" si="52"/>
        <v>10080</v>
      </c>
      <c r="L681" s="118">
        <v>10154</v>
      </c>
      <c r="M681" s="118" t="str">
        <f t="shared" si="49"/>
        <v>海贼</v>
      </c>
      <c r="N681" s="9">
        <f t="shared" si="50"/>
        <v>140001</v>
      </c>
      <c r="O681" s="9">
        <f t="shared" si="51"/>
        <v>279</v>
      </c>
      <c r="U681" s="117"/>
      <c r="V681" s="118"/>
      <c r="W681" s="118"/>
    </row>
    <row r="682" spans="9:23">
      <c r="I682" s="5" t="s">
        <v>11</v>
      </c>
      <c r="J682" s="16">
        <v>17</v>
      </c>
      <c r="K682" s="117">
        <f ca="1" t="shared" si="52"/>
        <v>10028</v>
      </c>
      <c r="L682" s="118">
        <v>10052</v>
      </c>
      <c r="M682" s="118" t="str">
        <f t="shared" si="49"/>
        <v>恶魔蝙蝠</v>
      </c>
      <c r="N682" s="9">
        <f t="shared" si="50"/>
        <v>140001</v>
      </c>
      <c r="O682" s="9">
        <f t="shared" si="51"/>
        <v>279</v>
      </c>
      <c r="U682" s="117"/>
      <c r="V682" s="118"/>
      <c r="W682" s="118"/>
    </row>
    <row r="683" spans="9:23">
      <c r="I683" s="5" t="s">
        <v>11</v>
      </c>
      <c r="J683" s="16">
        <v>17</v>
      </c>
      <c r="K683" s="117">
        <f ca="1" t="shared" si="52"/>
        <v>10061</v>
      </c>
      <c r="L683" s="118">
        <v>10141</v>
      </c>
      <c r="M683" s="118" t="str">
        <f t="shared" si="49"/>
        <v>水龙蜥</v>
      </c>
      <c r="N683" s="9">
        <f t="shared" si="50"/>
        <v>140001</v>
      </c>
      <c r="O683" s="9">
        <f t="shared" si="51"/>
        <v>279</v>
      </c>
      <c r="U683" s="117"/>
      <c r="V683" s="118"/>
      <c r="W683" s="118"/>
    </row>
    <row r="684" spans="9:23">
      <c r="I684" s="5" t="s">
        <v>11</v>
      </c>
      <c r="J684" s="16">
        <v>17</v>
      </c>
      <c r="K684" s="117">
        <f ca="1" t="shared" si="52"/>
        <v>10158</v>
      </c>
      <c r="L684" s="118">
        <v>10073</v>
      </c>
      <c r="M684" s="118" t="str">
        <f t="shared" si="49"/>
        <v>土蜘蛛</v>
      </c>
      <c r="N684" s="9">
        <f t="shared" si="50"/>
        <v>140001</v>
      </c>
      <c r="O684" s="9">
        <f t="shared" si="51"/>
        <v>279</v>
      </c>
      <c r="U684" s="117"/>
      <c r="V684" s="118"/>
      <c r="W684" s="118"/>
    </row>
    <row r="685" spans="9:23">
      <c r="I685" s="5" t="s">
        <v>11</v>
      </c>
      <c r="J685" s="16">
        <v>17</v>
      </c>
      <c r="K685" s="117">
        <f ca="1" t="shared" si="52"/>
        <v>10020</v>
      </c>
      <c r="L685" s="118">
        <v>10085</v>
      </c>
      <c r="M685" s="118" t="str">
        <f t="shared" si="49"/>
        <v>妖花</v>
      </c>
      <c r="N685" s="9">
        <f t="shared" si="50"/>
        <v>140001</v>
      </c>
      <c r="O685" s="9">
        <f t="shared" si="51"/>
        <v>279</v>
      </c>
      <c r="U685" s="117"/>
      <c r="V685" s="118"/>
      <c r="W685" s="118"/>
    </row>
    <row r="686" spans="9:23">
      <c r="I686" s="5" t="s">
        <v>11</v>
      </c>
      <c r="J686" s="16">
        <v>17</v>
      </c>
      <c r="K686" s="117">
        <f ca="1" t="shared" si="52"/>
        <v>10150</v>
      </c>
      <c r="L686" s="118">
        <v>10148</v>
      </c>
      <c r="M686" s="118" t="str">
        <f t="shared" si="49"/>
        <v>巨人</v>
      </c>
      <c r="N686" s="9">
        <f t="shared" si="50"/>
        <v>140001</v>
      </c>
      <c r="O686" s="9">
        <f t="shared" si="51"/>
        <v>279</v>
      </c>
      <c r="U686" s="117"/>
      <c r="V686" s="118"/>
      <c r="W686" s="118"/>
    </row>
    <row r="687" spans="9:23">
      <c r="I687" s="5" t="s">
        <v>11</v>
      </c>
      <c r="J687" s="16">
        <v>17</v>
      </c>
      <c r="K687" s="117">
        <f ca="1" t="shared" si="52"/>
        <v>10093</v>
      </c>
      <c r="L687" s="118">
        <v>10064</v>
      </c>
      <c r="M687" s="118" t="str">
        <f t="shared" si="49"/>
        <v>异型蜂</v>
      </c>
      <c r="N687" s="9">
        <f t="shared" si="50"/>
        <v>140001</v>
      </c>
      <c r="O687" s="9">
        <f t="shared" si="51"/>
        <v>279</v>
      </c>
      <c r="U687" s="117"/>
      <c r="V687" s="118"/>
      <c r="W687" s="118"/>
    </row>
    <row r="688" spans="9:23">
      <c r="I688" s="5" t="s">
        <v>11</v>
      </c>
      <c r="J688" s="16">
        <v>17</v>
      </c>
      <c r="K688" s="117">
        <f ca="1" t="shared" si="52"/>
        <v>10085</v>
      </c>
      <c r="L688" s="118">
        <v>10134</v>
      </c>
      <c r="M688" s="118" t="str">
        <f t="shared" si="49"/>
        <v>猎豹蜥蜴</v>
      </c>
      <c r="N688" s="9">
        <f t="shared" si="50"/>
        <v>140001</v>
      </c>
      <c r="O688" s="9">
        <f t="shared" si="51"/>
        <v>279</v>
      </c>
      <c r="U688" s="117"/>
      <c r="V688" s="118"/>
      <c r="W688" s="118"/>
    </row>
    <row r="689" spans="9:23">
      <c r="I689" s="5" t="s">
        <v>11</v>
      </c>
      <c r="J689" s="16">
        <v>17</v>
      </c>
      <c r="K689" s="117">
        <f ca="1" t="shared" si="52"/>
        <v>10101</v>
      </c>
      <c r="L689" s="118">
        <v>10020</v>
      </c>
      <c r="M689" s="118" t="str">
        <f t="shared" si="49"/>
        <v>地狱看门犬</v>
      </c>
      <c r="N689" s="9">
        <f t="shared" si="50"/>
        <v>140001</v>
      </c>
      <c r="O689" s="9">
        <f t="shared" si="51"/>
        <v>279</v>
      </c>
      <c r="U689" s="117"/>
      <c r="V689" s="118"/>
      <c r="W689" s="118"/>
    </row>
    <row r="690" spans="9:23">
      <c r="I690" s="5" t="s">
        <v>11</v>
      </c>
      <c r="J690" s="16">
        <v>17</v>
      </c>
      <c r="K690" s="117">
        <f ca="1" t="shared" si="52"/>
        <v>10048</v>
      </c>
      <c r="L690" s="118">
        <v>10063</v>
      </c>
      <c r="M690" s="118" t="str">
        <f t="shared" si="49"/>
        <v>杀人蜂</v>
      </c>
      <c r="N690" s="9">
        <f t="shared" si="50"/>
        <v>140001</v>
      </c>
      <c r="O690" s="9">
        <f t="shared" si="51"/>
        <v>279</v>
      </c>
      <c r="U690" s="117"/>
      <c r="V690" s="118"/>
      <c r="W690" s="118"/>
    </row>
    <row r="691" spans="9:23">
      <c r="I691" s="5" t="s">
        <v>11</v>
      </c>
      <c r="J691" s="16">
        <v>22</v>
      </c>
      <c r="K691" s="117">
        <f ca="1" t="shared" si="52"/>
        <v>10153</v>
      </c>
      <c r="L691" s="118">
        <v>10102</v>
      </c>
      <c r="M691" s="118" t="str">
        <f t="shared" si="49"/>
        <v>水精</v>
      </c>
      <c r="N691" s="9">
        <f t="shared" si="50"/>
        <v>140002</v>
      </c>
      <c r="O691" s="9">
        <f t="shared" si="51"/>
        <v>781</v>
      </c>
      <c r="U691" s="117"/>
      <c r="V691" s="118"/>
      <c r="W691" s="118"/>
    </row>
    <row r="692" spans="9:23">
      <c r="I692" s="5" t="s">
        <v>11</v>
      </c>
      <c r="J692" s="16">
        <v>22</v>
      </c>
      <c r="K692" s="117">
        <f ca="1" t="shared" si="52"/>
        <v>10058</v>
      </c>
      <c r="L692" s="118">
        <v>10089</v>
      </c>
      <c r="M692" s="118" t="str">
        <f t="shared" si="49"/>
        <v>蓝色口臭鬼</v>
      </c>
      <c r="N692" s="9">
        <f t="shared" si="50"/>
        <v>140002</v>
      </c>
      <c r="O692" s="9">
        <f t="shared" si="51"/>
        <v>781</v>
      </c>
      <c r="U692" s="117"/>
      <c r="V692" s="118"/>
      <c r="W692" s="118"/>
    </row>
    <row r="693" spans="9:23">
      <c r="I693" s="5" t="s">
        <v>11</v>
      </c>
      <c r="J693" s="16">
        <v>22</v>
      </c>
      <c r="K693" s="117">
        <f ca="1" t="shared" si="52"/>
        <v>10055</v>
      </c>
      <c r="L693" s="118">
        <v>10060</v>
      </c>
      <c r="M693" s="118" t="str">
        <f t="shared" si="49"/>
        <v>红蝎</v>
      </c>
      <c r="N693" s="9">
        <f t="shared" si="50"/>
        <v>140002</v>
      </c>
      <c r="O693" s="9">
        <f t="shared" si="51"/>
        <v>781</v>
      </c>
      <c r="U693" s="117"/>
      <c r="V693" s="118"/>
      <c r="W693" s="118"/>
    </row>
    <row r="694" spans="9:23">
      <c r="I694" s="5" t="s">
        <v>11</v>
      </c>
      <c r="J694" s="16">
        <v>22</v>
      </c>
      <c r="K694" s="117">
        <f ca="1" t="shared" si="52"/>
        <v>10158</v>
      </c>
      <c r="L694" s="118">
        <v>10102</v>
      </c>
      <c r="M694" s="118" t="str">
        <f t="shared" si="49"/>
        <v>水精</v>
      </c>
      <c r="N694" s="9">
        <f t="shared" si="50"/>
        <v>140002</v>
      </c>
      <c r="O694" s="9">
        <f t="shared" si="51"/>
        <v>781</v>
      </c>
      <c r="U694" s="117"/>
      <c r="V694" s="118"/>
      <c r="W694" s="118"/>
    </row>
    <row r="695" spans="9:23">
      <c r="I695" s="5" t="s">
        <v>11</v>
      </c>
      <c r="J695" s="16">
        <v>22</v>
      </c>
      <c r="K695" s="117">
        <f ca="1" t="shared" si="52"/>
        <v>10091</v>
      </c>
      <c r="L695" s="118">
        <v>10043</v>
      </c>
      <c r="M695" s="118" t="str">
        <f t="shared" si="49"/>
        <v>丘比特</v>
      </c>
      <c r="N695" s="9">
        <f t="shared" si="50"/>
        <v>140002</v>
      </c>
      <c r="O695" s="9">
        <f t="shared" si="51"/>
        <v>781</v>
      </c>
      <c r="U695" s="117"/>
      <c r="V695" s="118"/>
      <c r="W695" s="118"/>
    </row>
    <row r="696" spans="9:23">
      <c r="I696" s="5" t="s">
        <v>11</v>
      </c>
      <c r="J696" s="16">
        <v>22</v>
      </c>
      <c r="K696" s="117">
        <f ca="1" t="shared" si="52"/>
        <v>10073</v>
      </c>
      <c r="L696" s="118">
        <v>10154</v>
      </c>
      <c r="M696" s="118" t="str">
        <f t="shared" si="49"/>
        <v>海贼</v>
      </c>
      <c r="N696" s="9">
        <f t="shared" si="50"/>
        <v>140002</v>
      </c>
      <c r="O696" s="9">
        <f t="shared" si="51"/>
        <v>781</v>
      </c>
      <c r="U696" s="117"/>
      <c r="V696" s="118"/>
      <c r="W696" s="118"/>
    </row>
    <row r="697" spans="9:23">
      <c r="I697" s="5" t="s">
        <v>11</v>
      </c>
      <c r="J697" s="16">
        <v>22</v>
      </c>
      <c r="K697" s="117">
        <f ca="1" t="shared" si="52"/>
        <v>10077</v>
      </c>
      <c r="L697" s="118">
        <v>10052</v>
      </c>
      <c r="M697" s="118" t="str">
        <f t="shared" si="49"/>
        <v>恶魔蝙蝠</v>
      </c>
      <c r="N697" s="9">
        <f t="shared" si="50"/>
        <v>140002</v>
      </c>
      <c r="O697" s="9">
        <f t="shared" si="51"/>
        <v>781</v>
      </c>
      <c r="U697" s="117"/>
      <c r="V697" s="118"/>
      <c r="W697" s="118"/>
    </row>
    <row r="698" spans="9:23">
      <c r="I698" s="5" t="s">
        <v>11</v>
      </c>
      <c r="J698" s="16">
        <v>22</v>
      </c>
      <c r="K698" s="117">
        <f ca="1" t="shared" si="52"/>
        <v>10126</v>
      </c>
      <c r="L698" s="118">
        <v>10141</v>
      </c>
      <c r="M698" s="118" t="str">
        <f t="shared" si="49"/>
        <v>水龙蜥</v>
      </c>
      <c r="N698" s="9">
        <f t="shared" si="50"/>
        <v>140002</v>
      </c>
      <c r="O698" s="9">
        <f t="shared" si="51"/>
        <v>781</v>
      </c>
      <c r="U698" s="117"/>
      <c r="V698" s="118"/>
      <c r="W698" s="118"/>
    </row>
    <row r="699" spans="9:23">
      <c r="I699" s="5" t="s">
        <v>11</v>
      </c>
      <c r="J699" s="16">
        <v>22</v>
      </c>
      <c r="K699" s="117">
        <f ca="1" t="shared" si="52"/>
        <v>10041</v>
      </c>
      <c r="L699" s="118">
        <v>10073</v>
      </c>
      <c r="M699" s="118" t="str">
        <f t="shared" si="49"/>
        <v>土蜘蛛</v>
      </c>
      <c r="N699" s="9">
        <f t="shared" si="50"/>
        <v>140002</v>
      </c>
      <c r="O699" s="9">
        <f t="shared" si="51"/>
        <v>781</v>
      </c>
      <c r="U699" s="117"/>
      <c r="V699" s="118"/>
      <c r="W699" s="118"/>
    </row>
    <row r="700" spans="9:23">
      <c r="I700" s="5" t="s">
        <v>11</v>
      </c>
      <c r="J700" s="16">
        <v>22</v>
      </c>
      <c r="K700" s="117">
        <f ca="1" t="shared" si="52"/>
        <v>10037</v>
      </c>
      <c r="L700" s="118">
        <v>10085</v>
      </c>
      <c r="M700" s="118" t="str">
        <f t="shared" si="49"/>
        <v>妖花</v>
      </c>
      <c r="N700" s="9">
        <f t="shared" si="50"/>
        <v>140002</v>
      </c>
      <c r="O700" s="9">
        <f t="shared" si="51"/>
        <v>781</v>
      </c>
      <c r="U700" s="117"/>
      <c r="V700" s="118"/>
      <c r="W700" s="118"/>
    </row>
    <row r="701" spans="9:23">
      <c r="I701" s="5" t="s">
        <v>11</v>
      </c>
      <c r="J701" s="16">
        <v>22</v>
      </c>
      <c r="K701" s="117">
        <f ca="1" t="shared" si="52"/>
        <v>10099</v>
      </c>
      <c r="L701" s="118">
        <v>10148</v>
      </c>
      <c r="M701" s="118" t="str">
        <f t="shared" si="49"/>
        <v>巨人</v>
      </c>
      <c r="N701" s="9">
        <f t="shared" si="50"/>
        <v>140002</v>
      </c>
      <c r="O701" s="9">
        <f t="shared" si="51"/>
        <v>781</v>
      </c>
      <c r="U701" s="117"/>
      <c r="V701" s="118"/>
      <c r="W701" s="118"/>
    </row>
    <row r="702" spans="9:23">
      <c r="I702" s="5" t="s">
        <v>11</v>
      </c>
      <c r="J702" s="16">
        <v>22</v>
      </c>
      <c r="K702" s="117">
        <f ca="1" t="shared" si="52"/>
        <v>10053</v>
      </c>
      <c r="L702" s="118">
        <v>10064</v>
      </c>
      <c r="M702" s="118" t="str">
        <f t="shared" si="49"/>
        <v>异型蜂</v>
      </c>
      <c r="N702" s="9">
        <f t="shared" si="50"/>
        <v>140002</v>
      </c>
      <c r="O702" s="9">
        <f t="shared" si="51"/>
        <v>781</v>
      </c>
      <c r="U702" s="117"/>
      <c r="V702" s="118"/>
      <c r="W702" s="118"/>
    </row>
    <row r="703" spans="9:23">
      <c r="I703" s="5" t="s">
        <v>11</v>
      </c>
      <c r="J703" s="16">
        <v>22</v>
      </c>
      <c r="K703" s="117">
        <f ca="1" t="shared" si="52"/>
        <v>10064</v>
      </c>
      <c r="L703" s="118">
        <v>10134</v>
      </c>
      <c r="M703" s="118" t="str">
        <f t="shared" si="49"/>
        <v>猎豹蜥蜴</v>
      </c>
      <c r="N703" s="9">
        <f t="shared" si="50"/>
        <v>140002</v>
      </c>
      <c r="O703" s="9">
        <f t="shared" si="51"/>
        <v>781</v>
      </c>
      <c r="U703" s="117"/>
      <c r="V703" s="118"/>
      <c r="W703" s="118"/>
    </row>
    <row r="704" spans="9:23">
      <c r="I704" s="5" t="s">
        <v>11</v>
      </c>
      <c r="J704" s="16">
        <v>22</v>
      </c>
      <c r="K704" s="117">
        <f ca="1" t="shared" si="52"/>
        <v>10121</v>
      </c>
      <c r="L704" s="118">
        <v>10020</v>
      </c>
      <c r="M704" s="118" t="str">
        <f t="shared" si="49"/>
        <v>地狱看门犬</v>
      </c>
      <c r="N704" s="9">
        <f t="shared" si="50"/>
        <v>140002</v>
      </c>
      <c r="O704" s="9">
        <f t="shared" si="51"/>
        <v>781</v>
      </c>
      <c r="U704" s="117"/>
      <c r="V704" s="118"/>
      <c r="W704" s="118"/>
    </row>
    <row r="705" spans="9:23">
      <c r="I705" s="5" t="s">
        <v>11</v>
      </c>
      <c r="J705" s="16">
        <v>22</v>
      </c>
      <c r="K705" s="117">
        <f ca="1" t="shared" si="52"/>
        <v>10036</v>
      </c>
      <c r="L705" s="118">
        <v>10063</v>
      </c>
      <c r="M705" s="118" t="str">
        <f t="shared" ref="M705:M768" si="53">VLOOKUP(L705,P:Q,2,FALSE)</f>
        <v>杀人蜂</v>
      </c>
      <c r="N705" s="9">
        <f t="shared" ref="N705:N768" si="54">VLOOKUP(J705,Y:Z,2,FALSE)</f>
        <v>140002</v>
      </c>
      <c r="O705" s="9">
        <f t="shared" ref="O705:O768" si="55">ROUNDUP(J705^4/300,0)</f>
        <v>781</v>
      </c>
      <c r="U705" s="117"/>
      <c r="V705" s="118"/>
      <c r="W705" s="118"/>
    </row>
    <row r="706" spans="9:23">
      <c r="I706" s="5" t="s">
        <v>11</v>
      </c>
      <c r="J706" s="16">
        <v>27</v>
      </c>
      <c r="K706" s="117">
        <f ca="1" t="shared" ref="K706:K769" si="56">INDIRECT("p"&amp;RANDBETWEEN(1,160))</f>
        <v>10075</v>
      </c>
      <c r="L706" s="118">
        <v>10102</v>
      </c>
      <c r="M706" s="118" t="str">
        <f t="shared" si="53"/>
        <v>水精</v>
      </c>
      <c r="N706" s="9">
        <f t="shared" si="54"/>
        <v>140003</v>
      </c>
      <c r="O706" s="9">
        <f t="shared" si="55"/>
        <v>1772</v>
      </c>
      <c r="U706" s="117"/>
      <c r="V706" s="118"/>
      <c r="W706" s="118"/>
    </row>
    <row r="707" spans="9:23">
      <c r="I707" s="5" t="s">
        <v>11</v>
      </c>
      <c r="J707" s="16">
        <v>27</v>
      </c>
      <c r="K707" s="117">
        <f ca="1" t="shared" si="56"/>
        <v>10158</v>
      </c>
      <c r="L707" s="118">
        <v>10089</v>
      </c>
      <c r="M707" s="118" t="str">
        <f t="shared" si="53"/>
        <v>蓝色口臭鬼</v>
      </c>
      <c r="N707" s="9">
        <f t="shared" si="54"/>
        <v>140003</v>
      </c>
      <c r="O707" s="9">
        <f t="shared" si="55"/>
        <v>1772</v>
      </c>
      <c r="U707" s="117"/>
      <c r="V707" s="118"/>
      <c r="W707" s="118"/>
    </row>
    <row r="708" spans="9:23">
      <c r="I708" s="5" t="s">
        <v>11</v>
      </c>
      <c r="J708" s="16">
        <v>27</v>
      </c>
      <c r="K708" s="117">
        <f ca="1" t="shared" si="56"/>
        <v>10033</v>
      </c>
      <c r="L708" s="118">
        <v>10060</v>
      </c>
      <c r="M708" s="118" t="str">
        <f t="shared" si="53"/>
        <v>红蝎</v>
      </c>
      <c r="N708" s="9">
        <f t="shared" si="54"/>
        <v>140003</v>
      </c>
      <c r="O708" s="9">
        <f t="shared" si="55"/>
        <v>1772</v>
      </c>
      <c r="U708" s="117"/>
      <c r="V708" s="118"/>
      <c r="W708" s="118"/>
    </row>
    <row r="709" spans="9:23">
      <c r="I709" s="5" t="s">
        <v>11</v>
      </c>
      <c r="J709" s="16">
        <v>27</v>
      </c>
      <c r="K709" s="117">
        <f ca="1" t="shared" si="56"/>
        <v>10104</v>
      </c>
      <c r="L709" s="118">
        <v>10102</v>
      </c>
      <c r="M709" s="118" t="str">
        <f t="shared" si="53"/>
        <v>水精</v>
      </c>
      <c r="N709" s="9">
        <f t="shared" si="54"/>
        <v>140003</v>
      </c>
      <c r="O709" s="9">
        <f t="shared" si="55"/>
        <v>1772</v>
      </c>
      <c r="U709" s="117"/>
      <c r="V709" s="118"/>
      <c r="W709" s="118"/>
    </row>
    <row r="710" spans="9:23">
      <c r="I710" s="5" t="s">
        <v>11</v>
      </c>
      <c r="J710" s="16">
        <v>27</v>
      </c>
      <c r="K710" s="117">
        <f ca="1" t="shared" si="56"/>
        <v>10023</v>
      </c>
      <c r="L710" s="118">
        <v>10043</v>
      </c>
      <c r="M710" s="118" t="str">
        <f t="shared" si="53"/>
        <v>丘比特</v>
      </c>
      <c r="N710" s="9">
        <f t="shared" si="54"/>
        <v>140003</v>
      </c>
      <c r="O710" s="9">
        <f t="shared" si="55"/>
        <v>1772</v>
      </c>
      <c r="U710" s="117"/>
      <c r="V710" s="118"/>
      <c r="W710" s="118"/>
    </row>
    <row r="711" spans="9:23">
      <c r="I711" s="5" t="s">
        <v>11</v>
      </c>
      <c r="J711" s="16">
        <v>27</v>
      </c>
      <c r="K711" s="117">
        <f ca="1" t="shared" si="56"/>
        <v>10155</v>
      </c>
      <c r="L711" s="118">
        <v>10154</v>
      </c>
      <c r="M711" s="118" t="str">
        <f t="shared" si="53"/>
        <v>海贼</v>
      </c>
      <c r="N711" s="9">
        <f t="shared" si="54"/>
        <v>140003</v>
      </c>
      <c r="O711" s="9">
        <f t="shared" si="55"/>
        <v>1772</v>
      </c>
      <c r="U711" s="117"/>
      <c r="V711" s="118"/>
      <c r="W711" s="118"/>
    </row>
    <row r="712" spans="9:23">
      <c r="I712" s="5" t="s">
        <v>11</v>
      </c>
      <c r="J712" s="16">
        <v>27</v>
      </c>
      <c r="K712" s="117">
        <f ca="1" t="shared" si="56"/>
        <v>10054</v>
      </c>
      <c r="L712" s="118">
        <v>10052</v>
      </c>
      <c r="M712" s="118" t="str">
        <f t="shared" si="53"/>
        <v>恶魔蝙蝠</v>
      </c>
      <c r="N712" s="9">
        <f t="shared" si="54"/>
        <v>140003</v>
      </c>
      <c r="O712" s="9">
        <f t="shared" si="55"/>
        <v>1772</v>
      </c>
      <c r="U712" s="117"/>
      <c r="V712" s="118"/>
      <c r="W712" s="118"/>
    </row>
    <row r="713" spans="9:23">
      <c r="I713" s="5" t="s">
        <v>11</v>
      </c>
      <c r="J713" s="16">
        <v>27</v>
      </c>
      <c r="K713" s="117">
        <f ca="1" t="shared" si="56"/>
        <v>10042</v>
      </c>
      <c r="L713" s="118">
        <v>10141</v>
      </c>
      <c r="M713" s="118" t="str">
        <f t="shared" si="53"/>
        <v>水龙蜥</v>
      </c>
      <c r="N713" s="9">
        <f t="shared" si="54"/>
        <v>140003</v>
      </c>
      <c r="O713" s="9">
        <f t="shared" si="55"/>
        <v>1772</v>
      </c>
      <c r="U713" s="117"/>
      <c r="V713" s="118"/>
      <c r="W713" s="118"/>
    </row>
    <row r="714" spans="9:23">
      <c r="I714" s="5" t="s">
        <v>11</v>
      </c>
      <c r="J714" s="16">
        <v>27</v>
      </c>
      <c r="K714" s="117">
        <f ca="1" t="shared" si="56"/>
        <v>10096</v>
      </c>
      <c r="L714" s="118">
        <v>10073</v>
      </c>
      <c r="M714" s="118" t="str">
        <f t="shared" si="53"/>
        <v>土蜘蛛</v>
      </c>
      <c r="N714" s="9">
        <f t="shared" si="54"/>
        <v>140003</v>
      </c>
      <c r="O714" s="9">
        <f t="shared" si="55"/>
        <v>1772</v>
      </c>
      <c r="U714" s="117"/>
      <c r="V714" s="118"/>
      <c r="W714" s="118"/>
    </row>
    <row r="715" spans="9:23">
      <c r="I715" s="5" t="s">
        <v>11</v>
      </c>
      <c r="J715" s="16">
        <v>27</v>
      </c>
      <c r="K715" s="117">
        <f ca="1" t="shared" si="56"/>
        <v>10025</v>
      </c>
      <c r="L715" s="118">
        <v>10085</v>
      </c>
      <c r="M715" s="118" t="str">
        <f t="shared" si="53"/>
        <v>妖花</v>
      </c>
      <c r="N715" s="9">
        <f t="shared" si="54"/>
        <v>140003</v>
      </c>
      <c r="O715" s="9">
        <f t="shared" si="55"/>
        <v>1772</v>
      </c>
      <c r="U715" s="117"/>
      <c r="V715" s="118"/>
      <c r="W715" s="118"/>
    </row>
    <row r="716" spans="9:23">
      <c r="I716" s="5" t="s">
        <v>11</v>
      </c>
      <c r="J716" s="16">
        <v>27</v>
      </c>
      <c r="K716" s="117">
        <f ca="1" t="shared" si="56"/>
        <v>10074</v>
      </c>
      <c r="L716" s="118">
        <v>10148</v>
      </c>
      <c r="M716" s="118" t="str">
        <f t="shared" si="53"/>
        <v>巨人</v>
      </c>
      <c r="N716" s="9">
        <f t="shared" si="54"/>
        <v>140003</v>
      </c>
      <c r="O716" s="9">
        <f t="shared" si="55"/>
        <v>1772</v>
      </c>
      <c r="U716" s="117"/>
      <c r="V716" s="118"/>
      <c r="W716" s="118"/>
    </row>
    <row r="717" spans="9:23">
      <c r="I717" s="5" t="s">
        <v>11</v>
      </c>
      <c r="J717" s="16">
        <v>27</v>
      </c>
      <c r="K717" s="117">
        <f ca="1" t="shared" si="56"/>
        <v>10124</v>
      </c>
      <c r="L717" s="118">
        <v>10064</v>
      </c>
      <c r="M717" s="118" t="str">
        <f t="shared" si="53"/>
        <v>异型蜂</v>
      </c>
      <c r="N717" s="9">
        <f t="shared" si="54"/>
        <v>140003</v>
      </c>
      <c r="O717" s="9">
        <f t="shared" si="55"/>
        <v>1772</v>
      </c>
      <c r="U717" s="117"/>
      <c r="V717" s="118"/>
      <c r="W717" s="118"/>
    </row>
    <row r="718" spans="9:23">
      <c r="I718" s="5" t="s">
        <v>11</v>
      </c>
      <c r="J718" s="16">
        <v>27</v>
      </c>
      <c r="K718" s="117">
        <f ca="1" t="shared" si="56"/>
        <v>10033</v>
      </c>
      <c r="L718" s="118">
        <v>10134</v>
      </c>
      <c r="M718" s="118" t="str">
        <f t="shared" si="53"/>
        <v>猎豹蜥蜴</v>
      </c>
      <c r="N718" s="9">
        <f t="shared" si="54"/>
        <v>140003</v>
      </c>
      <c r="O718" s="9">
        <f t="shared" si="55"/>
        <v>1772</v>
      </c>
      <c r="U718" s="117"/>
      <c r="V718" s="118"/>
      <c r="W718" s="118"/>
    </row>
    <row r="719" spans="9:23">
      <c r="I719" s="5" t="s">
        <v>11</v>
      </c>
      <c r="J719" s="16">
        <v>27</v>
      </c>
      <c r="K719" s="117">
        <f ca="1" t="shared" si="56"/>
        <v>10078</v>
      </c>
      <c r="L719" s="118">
        <v>10020</v>
      </c>
      <c r="M719" s="118" t="str">
        <f t="shared" si="53"/>
        <v>地狱看门犬</v>
      </c>
      <c r="N719" s="9">
        <f t="shared" si="54"/>
        <v>140003</v>
      </c>
      <c r="O719" s="9">
        <f t="shared" si="55"/>
        <v>1772</v>
      </c>
      <c r="U719" s="117"/>
      <c r="V719" s="118"/>
      <c r="W719" s="118"/>
    </row>
    <row r="720" spans="9:23">
      <c r="I720" s="5" t="s">
        <v>11</v>
      </c>
      <c r="J720" s="16">
        <v>27</v>
      </c>
      <c r="K720" s="117">
        <f ca="1" t="shared" si="56"/>
        <v>10040</v>
      </c>
      <c r="L720" s="118">
        <v>10063</v>
      </c>
      <c r="M720" s="118" t="str">
        <f t="shared" si="53"/>
        <v>杀人蜂</v>
      </c>
      <c r="N720" s="9">
        <f t="shared" si="54"/>
        <v>140003</v>
      </c>
      <c r="O720" s="9">
        <f t="shared" si="55"/>
        <v>1772</v>
      </c>
      <c r="U720" s="117"/>
      <c r="V720" s="118"/>
      <c r="W720" s="118"/>
    </row>
    <row r="721" spans="9:23">
      <c r="I721" s="5" t="s">
        <v>11</v>
      </c>
      <c r="J721" s="16">
        <v>32</v>
      </c>
      <c r="K721" s="117">
        <f ca="1" t="shared" si="56"/>
        <v>10147</v>
      </c>
      <c r="L721" s="118">
        <v>10102</v>
      </c>
      <c r="M721" s="118" t="str">
        <f t="shared" si="53"/>
        <v>水精</v>
      </c>
      <c r="N721" s="9">
        <f t="shared" si="54"/>
        <v>140004</v>
      </c>
      <c r="O721" s="9">
        <f t="shared" si="55"/>
        <v>3496</v>
      </c>
      <c r="U721" s="117"/>
      <c r="V721" s="118"/>
      <c r="W721" s="118"/>
    </row>
    <row r="722" spans="9:23">
      <c r="I722" s="5" t="s">
        <v>11</v>
      </c>
      <c r="J722" s="16">
        <v>32</v>
      </c>
      <c r="K722" s="117">
        <f ca="1" t="shared" si="56"/>
        <v>10124</v>
      </c>
      <c r="L722" s="118">
        <v>10089</v>
      </c>
      <c r="M722" s="118" t="str">
        <f t="shared" si="53"/>
        <v>蓝色口臭鬼</v>
      </c>
      <c r="N722" s="9">
        <f t="shared" si="54"/>
        <v>140004</v>
      </c>
      <c r="O722" s="9">
        <f t="shared" si="55"/>
        <v>3496</v>
      </c>
      <c r="U722" s="117"/>
      <c r="V722" s="118"/>
      <c r="W722" s="118"/>
    </row>
    <row r="723" spans="9:23">
      <c r="I723" s="5" t="s">
        <v>11</v>
      </c>
      <c r="J723" s="16">
        <v>32</v>
      </c>
      <c r="K723" s="117">
        <f ca="1" t="shared" si="56"/>
        <v>10144</v>
      </c>
      <c r="L723" s="118">
        <v>10060</v>
      </c>
      <c r="M723" s="118" t="str">
        <f t="shared" si="53"/>
        <v>红蝎</v>
      </c>
      <c r="N723" s="9">
        <f t="shared" si="54"/>
        <v>140004</v>
      </c>
      <c r="O723" s="9">
        <f t="shared" si="55"/>
        <v>3496</v>
      </c>
      <c r="U723" s="117"/>
      <c r="V723" s="118"/>
      <c r="W723" s="118"/>
    </row>
    <row r="724" spans="9:23">
      <c r="I724" s="5" t="s">
        <v>11</v>
      </c>
      <c r="J724" s="16">
        <v>32</v>
      </c>
      <c r="K724" s="117">
        <f ca="1" t="shared" si="56"/>
        <v>10063</v>
      </c>
      <c r="L724" s="118">
        <v>10102</v>
      </c>
      <c r="M724" s="118" t="str">
        <f t="shared" si="53"/>
        <v>水精</v>
      </c>
      <c r="N724" s="9">
        <f t="shared" si="54"/>
        <v>140004</v>
      </c>
      <c r="O724" s="9">
        <f t="shared" si="55"/>
        <v>3496</v>
      </c>
      <c r="U724" s="117"/>
      <c r="V724" s="118"/>
      <c r="W724" s="118"/>
    </row>
    <row r="725" spans="9:23">
      <c r="I725" s="5" t="s">
        <v>11</v>
      </c>
      <c r="J725" s="16">
        <v>32</v>
      </c>
      <c r="K725" s="117">
        <f ca="1" t="shared" si="56"/>
        <v>10151</v>
      </c>
      <c r="L725" s="118">
        <v>10043</v>
      </c>
      <c r="M725" s="118" t="str">
        <f t="shared" si="53"/>
        <v>丘比特</v>
      </c>
      <c r="N725" s="9">
        <f t="shared" si="54"/>
        <v>140004</v>
      </c>
      <c r="O725" s="9">
        <f t="shared" si="55"/>
        <v>3496</v>
      </c>
      <c r="U725" s="117"/>
      <c r="V725" s="118"/>
      <c r="W725" s="118"/>
    </row>
    <row r="726" spans="9:23">
      <c r="I726" s="5" t="s">
        <v>11</v>
      </c>
      <c r="J726" s="16">
        <v>32</v>
      </c>
      <c r="K726" s="117">
        <f ca="1" t="shared" si="56"/>
        <v>10091</v>
      </c>
      <c r="L726" s="118">
        <v>10154</v>
      </c>
      <c r="M726" s="118" t="str">
        <f t="shared" si="53"/>
        <v>海贼</v>
      </c>
      <c r="N726" s="9">
        <f t="shared" si="54"/>
        <v>140004</v>
      </c>
      <c r="O726" s="9">
        <f t="shared" si="55"/>
        <v>3496</v>
      </c>
      <c r="U726" s="117"/>
      <c r="V726" s="118"/>
      <c r="W726" s="118"/>
    </row>
    <row r="727" spans="9:23">
      <c r="I727" s="5" t="s">
        <v>11</v>
      </c>
      <c r="J727" s="16">
        <v>32</v>
      </c>
      <c r="K727" s="117">
        <f ca="1" t="shared" si="56"/>
        <v>10127</v>
      </c>
      <c r="L727" s="118">
        <v>10052</v>
      </c>
      <c r="M727" s="118" t="str">
        <f t="shared" si="53"/>
        <v>恶魔蝙蝠</v>
      </c>
      <c r="N727" s="9">
        <f t="shared" si="54"/>
        <v>140004</v>
      </c>
      <c r="O727" s="9">
        <f t="shared" si="55"/>
        <v>3496</v>
      </c>
      <c r="U727" s="117"/>
      <c r="V727" s="118"/>
      <c r="W727" s="118"/>
    </row>
    <row r="728" spans="9:23">
      <c r="I728" s="5" t="s">
        <v>11</v>
      </c>
      <c r="J728" s="16">
        <v>32</v>
      </c>
      <c r="K728" s="117">
        <f ca="1" t="shared" si="56"/>
        <v>10076</v>
      </c>
      <c r="L728" s="118">
        <v>10141</v>
      </c>
      <c r="M728" s="118" t="str">
        <f t="shared" si="53"/>
        <v>水龙蜥</v>
      </c>
      <c r="N728" s="9">
        <f t="shared" si="54"/>
        <v>140004</v>
      </c>
      <c r="O728" s="9">
        <f t="shared" si="55"/>
        <v>3496</v>
      </c>
      <c r="U728" s="117"/>
      <c r="V728" s="118"/>
      <c r="W728" s="118"/>
    </row>
    <row r="729" spans="9:23">
      <c r="I729" s="5" t="s">
        <v>11</v>
      </c>
      <c r="J729" s="16">
        <v>32</v>
      </c>
      <c r="K729" s="117">
        <f ca="1" t="shared" si="56"/>
        <v>10055</v>
      </c>
      <c r="L729" s="118">
        <v>10073</v>
      </c>
      <c r="M729" s="118" t="str">
        <f t="shared" si="53"/>
        <v>土蜘蛛</v>
      </c>
      <c r="N729" s="9">
        <f t="shared" si="54"/>
        <v>140004</v>
      </c>
      <c r="O729" s="9">
        <f t="shared" si="55"/>
        <v>3496</v>
      </c>
      <c r="U729" s="117"/>
      <c r="V729" s="118"/>
      <c r="W729" s="118"/>
    </row>
    <row r="730" spans="9:23">
      <c r="I730" s="5" t="s">
        <v>11</v>
      </c>
      <c r="J730" s="16">
        <v>32</v>
      </c>
      <c r="K730" s="117">
        <f ca="1" t="shared" si="56"/>
        <v>10146</v>
      </c>
      <c r="L730" s="118">
        <v>10085</v>
      </c>
      <c r="M730" s="118" t="str">
        <f t="shared" si="53"/>
        <v>妖花</v>
      </c>
      <c r="N730" s="9">
        <f t="shared" si="54"/>
        <v>140004</v>
      </c>
      <c r="O730" s="9">
        <f t="shared" si="55"/>
        <v>3496</v>
      </c>
      <c r="U730" s="117"/>
      <c r="V730" s="118"/>
      <c r="W730" s="118"/>
    </row>
    <row r="731" spans="9:23">
      <c r="I731" s="5" t="s">
        <v>11</v>
      </c>
      <c r="J731" s="16">
        <v>32</v>
      </c>
      <c r="K731" s="117">
        <f ca="1" t="shared" si="56"/>
        <v>10106</v>
      </c>
      <c r="L731" s="118">
        <v>10148</v>
      </c>
      <c r="M731" s="118" t="str">
        <f t="shared" si="53"/>
        <v>巨人</v>
      </c>
      <c r="N731" s="9">
        <f t="shared" si="54"/>
        <v>140004</v>
      </c>
      <c r="O731" s="9">
        <f t="shared" si="55"/>
        <v>3496</v>
      </c>
      <c r="U731" s="117"/>
      <c r="V731" s="118"/>
      <c r="W731" s="118"/>
    </row>
    <row r="732" spans="9:23">
      <c r="I732" s="5" t="s">
        <v>11</v>
      </c>
      <c r="J732" s="16">
        <v>32</v>
      </c>
      <c r="K732" s="117">
        <f ca="1" t="shared" si="56"/>
        <v>10074</v>
      </c>
      <c r="L732" s="118">
        <v>10064</v>
      </c>
      <c r="M732" s="118" t="str">
        <f t="shared" si="53"/>
        <v>异型蜂</v>
      </c>
      <c r="N732" s="9">
        <f t="shared" si="54"/>
        <v>140004</v>
      </c>
      <c r="O732" s="9">
        <f t="shared" si="55"/>
        <v>3496</v>
      </c>
      <c r="U732" s="117"/>
      <c r="V732" s="118"/>
      <c r="W732" s="118"/>
    </row>
    <row r="733" spans="9:23">
      <c r="I733" s="5" t="s">
        <v>11</v>
      </c>
      <c r="J733" s="16">
        <v>32</v>
      </c>
      <c r="K733" s="117">
        <f ca="1" t="shared" si="56"/>
        <v>10035</v>
      </c>
      <c r="L733" s="118">
        <v>10134</v>
      </c>
      <c r="M733" s="118" t="str">
        <f t="shared" si="53"/>
        <v>猎豹蜥蜴</v>
      </c>
      <c r="N733" s="9">
        <f t="shared" si="54"/>
        <v>140004</v>
      </c>
      <c r="O733" s="9">
        <f t="shared" si="55"/>
        <v>3496</v>
      </c>
      <c r="U733" s="117"/>
      <c r="V733" s="118"/>
      <c r="W733" s="118"/>
    </row>
    <row r="734" spans="9:23">
      <c r="I734" s="5" t="s">
        <v>11</v>
      </c>
      <c r="J734" s="16">
        <v>32</v>
      </c>
      <c r="K734" s="117">
        <f ca="1" t="shared" si="56"/>
        <v>10096</v>
      </c>
      <c r="L734" s="118">
        <v>10020</v>
      </c>
      <c r="M734" s="118" t="str">
        <f t="shared" si="53"/>
        <v>地狱看门犬</v>
      </c>
      <c r="N734" s="9">
        <f t="shared" si="54"/>
        <v>140004</v>
      </c>
      <c r="O734" s="9">
        <f t="shared" si="55"/>
        <v>3496</v>
      </c>
      <c r="U734" s="117"/>
      <c r="V734" s="118"/>
      <c r="W734" s="118"/>
    </row>
    <row r="735" spans="9:23">
      <c r="I735" s="5" t="s">
        <v>11</v>
      </c>
      <c r="J735" s="16">
        <v>32</v>
      </c>
      <c r="K735" s="117">
        <f ca="1" t="shared" si="56"/>
        <v>10118</v>
      </c>
      <c r="L735" s="118">
        <v>10063</v>
      </c>
      <c r="M735" s="118" t="str">
        <f t="shared" si="53"/>
        <v>杀人蜂</v>
      </c>
      <c r="N735" s="9">
        <f t="shared" si="54"/>
        <v>140004</v>
      </c>
      <c r="O735" s="9">
        <f t="shared" si="55"/>
        <v>3496</v>
      </c>
      <c r="U735" s="117"/>
      <c r="V735" s="118"/>
      <c r="W735" s="118"/>
    </row>
    <row r="736" spans="9:23">
      <c r="I736" s="5" t="s">
        <v>11</v>
      </c>
      <c r="J736" s="16">
        <v>37</v>
      </c>
      <c r="K736" s="117">
        <f ca="1" t="shared" si="56"/>
        <v>10125</v>
      </c>
      <c r="L736" s="118">
        <v>10102</v>
      </c>
      <c r="M736" s="118" t="str">
        <f t="shared" si="53"/>
        <v>水精</v>
      </c>
      <c r="N736" s="9">
        <f t="shared" si="54"/>
        <v>140005</v>
      </c>
      <c r="O736" s="9">
        <f t="shared" si="55"/>
        <v>6248</v>
      </c>
      <c r="U736" s="117"/>
      <c r="V736" s="118"/>
      <c r="W736" s="118"/>
    </row>
    <row r="737" spans="9:23">
      <c r="I737" s="5" t="s">
        <v>11</v>
      </c>
      <c r="J737" s="16">
        <v>37</v>
      </c>
      <c r="K737" s="117">
        <f ca="1" t="shared" si="56"/>
        <v>10095</v>
      </c>
      <c r="L737" s="118">
        <v>10089</v>
      </c>
      <c r="M737" s="118" t="str">
        <f t="shared" si="53"/>
        <v>蓝色口臭鬼</v>
      </c>
      <c r="N737" s="9">
        <f t="shared" si="54"/>
        <v>140005</v>
      </c>
      <c r="O737" s="9">
        <f t="shared" si="55"/>
        <v>6248</v>
      </c>
      <c r="U737" s="117"/>
      <c r="V737" s="118"/>
      <c r="W737" s="118"/>
    </row>
    <row r="738" spans="9:23">
      <c r="I738" s="5" t="s">
        <v>11</v>
      </c>
      <c r="J738" s="16">
        <v>37</v>
      </c>
      <c r="K738" s="117">
        <f ca="1" t="shared" si="56"/>
        <v>10055</v>
      </c>
      <c r="L738" s="118">
        <v>10060</v>
      </c>
      <c r="M738" s="118" t="str">
        <f t="shared" si="53"/>
        <v>红蝎</v>
      </c>
      <c r="N738" s="9">
        <f t="shared" si="54"/>
        <v>140005</v>
      </c>
      <c r="O738" s="9">
        <f t="shared" si="55"/>
        <v>6248</v>
      </c>
      <c r="U738" s="117"/>
      <c r="V738" s="118"/>
      <c r="W738" s="118"/>
    </row>
    <row r="739" spans="9:23">
      <c r="I739" s="5" t="s">
        <v>11</v>
      </c>
      <c r="J739" s="16">
        <v>37</v>
      </c>
      <c r="K739" s="117">
        <f ca="1" t="shared" si="56"/>
        <v>10027</v>
      </c>
      <c r="L739" s="118">
        <v>10102</v>
      </c>
      <c r="M739" s="118" t="str">
        <f t="shared" si="53"/>
        <v>水精</v>
      </c>
      <c r="N739" s="9">
        <f t="shared" si="54"/>
        <v>140005</v>
      </c>
      <c r="O739" s="9">
        <f t="shared" si="55"/>
        <v>6248</v>
      </c>
      <c r="U739" s="117"/>
      <c r="V739" s="118"/>
      <c r="W739" s="118"/>
    </row>
    <row r="740" spans="9:23">
      <c r="I740" s="5" t="s">
        <v>11</v>
      </c>
      <c r="J740" s="16">
        <v>37</v>
      </c>
      <c r="K740" s="117">
        <f ca="1" t="shared" si="56"/>
        <v>10045</v>
      </c>
      <c r="L740" s="118">
        <v>10043</v>
      </c>
      <c r="M740" s="118" t="str">
        <f t="shared" si="53"/>
        <v>丘比特</v>
      </c>
      <c r="N740" s="9">
        <f t="shared" si="54"/>
        <v>140005</v>
      </c>
      <c r="O740" s="9">
        <f t="shared" si="55"/>
        <v>6248</v>
      </c>
      <c r="U740" s="117"/>
      <c r="V740" s="118"/>
      <c r="W740" s="118"/>
    </row>
    <row r="741" spans="9:23">
      <c r="I741" s="5" t="s">
        <v>11</v>
      </c>
      <c r="J741" s="16">
        <v>37</v>
      </c>
      <c r="K741" s="117">
        <f ca="1" t="shared" si="56"/>
        <v>10026</v>
      </c>
      <c r="L741" s="118">
        <v>10154</v>
      </c>
      <c r="M741" s="118" t="str">
        <f t="shared" si="53"/>
        <v>海贼</v>
      </c>
      <c r="N741" s="9">
        <f t="shared" si="54"/>
        <v>140005</v>
      </c>
      <c r="O741" s="9">
        <f t="shared" si="55"/>
        <v>6248</v>
      </c>
      <c r="U741" s="117"/>
      <c r="V741" s="118"/>
      <c r="W741" s="118"/>
    </row>
    <row r="742" spans="9:23">
      <c r="I742" s="5" t="s">
        <v>11</v>
      </c>
      <c r="J742" s="16">
        <v>37</v>
      </c>
      <c r="K742" s="117">
        <f ca="1" t="shared" si="56"/>
        <v>10013</v>
      </c>
      <c r="L742" s="118">
        <v>10052</v>
      </c>
      <c r="M742" s="118" t="str">
        <f t="shared" si="53"/>
        <v>恶魔蝙蝠</v>
      </c>
      <c r="N742" s="9">
        <f t="shared" si="54"/>
        <v>140005</v>
      </c>
      <c r="O742" s="9">
        <f t="shared" si="55"/>
        <v>6248</v>
      </c>
      <c r="U742" s="117"/>
      <c r="V742" s="118"/>
      <c r="W742" s="118"/>
    </row>
    <row r="743" spans="9:23">
      <c r="I743" s="5" t="s">
        <v>11</v>
      </c>
      <c r="J743" s="16">
        <v>37</v>
      </c>
      <c r="K743" s="117">
        <f ca="1" t="shared" si="56"/>
        <v>10158</v>
      </c>
      <c r="L743" s="118">
        <v>10141</v>
      </c>
      <c r="M743" s="118" t="str">
        <f t="shared" si="53"/>
        <v>水龙蜥</v>
      </c>
      <c r="N743" s="9">
        <f t="shared" si="54"/>
        <v>140005</v>
      </c>
      <c r="O743" s="9">
        <f t="shared" si="55"/>
        <v>6248</v>
      </c>
      <c r="U743" s="117"/>
      <c r="V743" s="118"/>
      <c r="W743" s="118"/>
    </row>
    <row r="744" spans="9:23">
      <c r="I744" s="5" t="s">
        <v>11</v>
      </c>
      <c r="J744" s="16">
        <v>37</v>
      </c>
      <c r="K744" s="117">
        <f ca="1" t="shared" si="56"/>
        <v>10022</v>
      </c>
      <c r="L744" s="118">
        <v>10073</v>
      </c>
      <c r="M744" s="118" t="str">
        <f t="shared" si="53"/>
        <v>土蜘蛛</v>
      </c>
      <c r="N744" s="9">
        <f t="shared" si="54"/>
        <v>140005</v>
      </c>
      <c r="O744" s="9">
        <f t="shared" si="55"/>
        <v>6248</v>
      </c>
      <c r="U744" s="117"/>
      <c r="V744" s="118"/>
      <c r="W744" s="118"/>
    </row>
    <row r="745" spans="9:23">
      <c r="I745" s="5" t="s">
        <v>11</v>
      </c>
      <c r="J745" s="16">
        <v>37</v>
      </c>
      <c r="K745" s="117">
        <f ca="1" t="shared" si="56"/>
        <v>10066</v>
      </c>
      <c r="L745" s="118">
        <v>10085</v>
      </c>
      <c r="M745" s="118" t="str">
        <f t="shared" si="53"/>
        <v>妖花</v>
      </c>
      <c r="N745" s="9">
        <f t="shared" si="54"/>
        <v>140005</v>
      </c>
      <c r="O745" s="9">
        <f t="shared" si="55"/>
        <v>6248</v>
      </c>
      <c r="U745" s="117"/>
      <c r="V745" s="118"/>
      <c r="W745" s="118"/>
    </row>
    <row r="746" spans="9:23">
      <c r="I746" s="5" t="s">
        <v>11</v>
      </c>
      <c r="J746" s="16">
        <v>37</v>
      </c>
      <c r="K746" s="117">
        <f ca="1" t="shared" si="56"/>
        <v>10079</v>
      </c>
      <c r="L746" s="118">
        <v>10148</v>
      </c>
      <c r="M746" s="118" t="str">
        <f t="shared" si="53"/>
        <v>巨人</v>
      </c>
      <c r="N746" s="9">
        <f t="shared" si="54"/>
        <v>140005</v>
      </c>
      <c r="O746" s="9">
        <f t="shared" si="55"/>
        <v>6248</v>
      </c>
      <c r="U746" s="117"/>
      <c r="V746" s="118"/>
      <c r="W746" s="118"/>
    </row>
    <row r="747" spans="9:23">
      <c r="I747" s="5" t="s">
        <v>11</v>
      </c>
      <c r="J747" s="16">
        <v>37</v>
      </c>
      <c r="K747" s="117">
        <f ca="1" t="shared" si="56"/>
        <v>10120</v>
      </c>
      <c r="L747" s="118">
        <v>10064</v>
      </c>
      <c r="M747" s="118" t="str">
        <f t="shared" si="53"/>
        <v>异型蜂</v>
      </c>
      <c r="N747" s="9">
        <f t="shared" si="54"/>
        <v>140005</v>
      </c>
      <c r="O747" s="9">
        <f t="shared" si="55"/>
        <v>6248</v>
      </c>
      <c r="U747" s="117"/>
      <c r="V747" s="118"/>
      <c r="W747" s="118"/>
    </row>
    <row r="748" spans="9:23">
      <c r="I748" s="5" t="s">
        <v>11</v>
      </c>
      <c r="J748" s="16">
        <v>37</v>
      </c>
      <c r="K748" s="117">
        <f ca="1" t="shared" si="56"/>
        <v>10136</v>
      </c>
      <c r="L748" s="118">
        <v>10134</v>
      </c>
      <c r="M748" s="118" t="str">
        <f t="shared" si="53"/>
        <v>猎豹蜥蜴</v>
      </c>
      <c r="N748" s="9">
        <f t="shared" si="54"/>
        <v>140005</v>
      </c>
      <c r="O748" s="9">
        <f t="shared" si="55"/>
        <v>6248</v>
      </c>
      <c r="U748" s="117"/>
      <c r="V748" s="118"/>
      <c r="W748" s="118"/>
    </row>
    <row r="749" spans="9:23">
      <c r="I749" s="5" t="s">
        <v>11</v>
      </c>
      <c r="J749" s="16">
        <v>37</v>
      </c>
      <c r="K749" s="117">
        <f ca="1" t="shared" si="56"/>
        <v>10045</v>
      </c>
      <c r="L749" s="118">
        <v>10020</v>
      </c>
      <c r="M749" s="118" t="str">
        <f t="shared" si="53"/>
        <v>地狱看门犬</v>
      </c>
      <c r="N749" s="9">
        <f t="shared" si="54"/>
        <v>140005</v>
      </c>
      <c r="O749" s="9">
        <f t="shared" si="55"/>
        <v>6248</v>
      </c>
      <c r="U749" s="117"/>
      <c r="V749" s="118"/>
      <c r="W749" s="118"/>
    </row>
    <row r="750" spans="9:23">
      <c r="I750" s="5" t="s">
        <v>11</v>
      </c>
      <c r="J750" s="16">
        <v>37</v>
      </c>
      <c r="K750" s="117">
        <f ca="1" t="shared" si="56"/>
        <v>10033</v>
      </c>
      <c r="L750" s="118">
        <v>10063</v>
      </c>
      <c r="M750" s="118" t="str">
        <f t="shared" si="53"/>
        <v>杀人蜂</v>
      </c>
      <c r="N750" s="9">
        <f t="shared" si="54"/>
        <v>140005</v>
      </c>
      <c r="O750" s="9">
        <f t="shared" si="55"/>
        <v>6248</v>
      </c>
      <c r="U750" s="117"/>
      <c r="V750" s="118"/>
      <c r="W750" s="118"/>
    </row>
    <row r="751" spans="9:23">
      <c r="I751" s="5" t="s">
        <v>11</v>
      </c>
      <c r="J751" s="16">
        <v>42</v>
      </c>
      <c r="K751" s="117">
        <f ca="1" t="shared" si="56"/>
        <v>10056</v>
      </c>
      <c r="L751" s="118">
        <v>10102</v>
      </c>
      <c r="M751" s="118" t="str">
        <f t="shared" si="53"/>
        <v>水精</v>
      </c>
      <c r="N751" s="9">
        <f t="shared" si="54"/>
        <v>140006</v>
      </c>
      <c r="O751" s="9">
        <f t="shared" si="55"/>
        <v>10373</v>
      </c>
      <c r="U751" s="117"/>
      <c r="V751" s="118"/>
      <c r="W751" s="118"/>
    </row>
    <row r="752" spans="9:23">
      <c r="I752" s="5" t="s">
        <v>11</v>
      </c>
      <c r="J752" s="16">
        <v>42</v>
      </c>
      <c r="K752" s="117">
        <f ca="1" t="shared" si="56"/>
        <v>10152</v>
      </c>
      <c r="L752" s="118">
        <v>10089</v>
      </c>
      <c r="M752" s="118" t="str">
        <f t="shared" si="53"/>
        <v>蓝色口臭鬼</v>
      </c>
      <c r="N752" s="9">
        <f t="shared" si="54"/>
        <v>140006</v>
      </c>
      <c r="O752" s="9">
        <f t="shared" si="55"/>
        <v>10373</v>
      </c>
      <c r="U752" s="117"/>
      <c r="V752" s="118"/>
      <c r="W752" s="118"/>
    </row>
    <row r="753" spans="9:23">
      <c r="I753" s="5" t="s">
        <v>11</v>
      </c>
      <c r="J753" s="16">
        <v>42</v>
      </c>
      <c r="K753" s="117">
        <f ca="1" t="shared" si="56"/>
        <v>10111</v>
      </c>
      <c r="L753" s="118">
        <v>10060</v>
      </c>
      <c r="M753" s="118" t="str">
        <f t="shared" si="53"/>
        <v>红蝎</v>
      </c>
      <c r="N753" s="9">
        <f t="shared" si="54"/>
        <v>140006</v>
      </c>
      <c r="O753" s="9">
        <f t="shared" si="55"/>
        <v>10373</v>
      </c>
      <c r="U753" s="117"/>
      <c r="V753" s="118"/>
      <c r="W753" s="118"/>
    </row>
    <row r="754" spans="9:23">
      <c r="I754" s="5" t="s">
        <v>11</v>
      </c>
      <c r="J754" s="16">
        <v>42</v>
      </c>
      <c r="K754" s="117">
        <f ca="1" t="shared" si="56"/>
        <v>10004</v>
      </c>
      <c r="L754" s="118">
        <v>10102</v>
      </c>
      <c r="M754" s="118" t="str">
        <f t="shared" si="53"/>
        <v>水精</v>
      </c>
      <c r="N754" s="9">
        <f t="shared" si="54"/>
        <v>140006</v>
      </c>
      <c r="O754" s="9">
        <f t="shared" si="55"/>
        <v>10373</v>
      </c>
      <c r="U754" s="117"/>
      <c r="V754" s="118"/>
      <c r="W754" s="118"/>
    </row>
    <row r="755" spans="9:23">
      <c r="I755" s="5" t="s">
        <v>11</v>
      </c>
      <c r="J755" s="16">
        <v>42</v>
      </c>
      <c r="K755" s="117">
        <f ca="1" t="shared" si="56"/>
        <v>10025</v>
      </c>
      <c r="L755" s="118">
        <v>10043</v>
      </c>
      <c r="M755" s="118" t="str">
        <f t="shared" si="53"/>
        <v>丘比特</v>
      </c>
      <c r="N755" s="9">
        <f t="shared" si="54"/>
        <v>140006</v>
      </c>
      <c r="O755" s="9">
        <f t="shared" si="55"/>
        <v>10373</v>
      </c>
      <c r="U755" s="117"/>
      <c r="V755" s="118"/>
      <c r="W755" s="118"/>
    </row>
    <row r="756" spans="9:23">
      <c r="I756" s="5" t="s">
        <v>11</v>
      </c>
      <c r="J756" s="16">
        <v>42</v>
      </c>
      <c r="K756" s="117">
        <f ca="1" t="shared" si="56"/>
        <v>10116</v>
      </c>
      <c r="L756" s="118">
        <v>10154</v>
      </c>
      <c r="M756" s="118" t="str">
        <f t="shared" si="53"/>
        <v>海贼</v>
      </c>
      <c r="N756" s="9">
        <f t="shared" si="54"/>
        <v>140006</v>
      </c>
      <c r="O756" s="9">
        <f t="shared" si="55"/>
        <v>10373</v>
      </c>
      <c r="U756" s="117"/>
      <c r="V756" s="118"/>
      <c r="W756" s="118"/>
    </row>
    <row r="757" spans="9:23">
      <c r="I757" s="5" t="s">
        <v>11</v>
      </c>
      <c r="J757" s="16">
        <v>42</v>
      </c>
      <c r="K757" s="117">
        <f ca="1" t="shared" si="56"/>
        <v>10149</v>
      </c>
      <c r="L757" s="118">
        <v>10052</v>
      </c>
      <c r="M757" s="118" t="str">
        <f t="shared" si="53"/>
        <v>恶魔蝙蝠</v>
      </c>
      <c r="N757" s="9">
        <f t="shared" si="54"/>
        <v>140006</v>
      </c>
      <c r="O757" s="9">
        <f t="shared" si="55"/>
        <v>10373</v>
      </c>
      <c r="U757" s="117"/>
      <c r="V757" s="118"/>
      <c r="W757" s="118"/>
    </row>
    <row r="758" spans="9:23">
      <c r="I758" s="5" t="s">
        <v>11</v>
      </c>
      <c r="J758" s="16">
        <v>42</v>
      </c>
      <c r="K758" s="117">
        <f ca="1" t="shared" si="56"/>
        <v>10018</v>
      </c>
      <c r="L758" s="118">
        <v>10141</v>
      </c>
      <c r="M758" s="118" t="str">
        <f t="shared" si="53"/>
        <v>水龙蜥</v>
      </c>
      <c r="N758" s="9">
        <f t="shared" si="54"/>
        <v>140006</v>
      </c>
      <c r="O758" s="9">
        <f t="shared" si="55"/>
        <v>10373</v>
      </c>
      <c r="U758" s="117"/>
      <c r="V758" s="118"/>
      <c r="W758" s="118"/>
    </row>
    <row r="759" spans="9:23">
      <c r="I759" s="5" t="s">
        <v>11</v>
      </c>
      <c r="J759" s="16">
        <v>42</v>
      </c>
      <c r="K759" s="117">
        <f ca="1" t="shared" si="56"/>
        <v>10141</v>
      </c>
      <c r="L759" s="118">
        <v>10073</v>
      </c>
      <c r="M759" s="118" t="str">
        <f t="shared" si="53"/>
        <v>土蜘蛛</v>
      </c>
      <c r="N759" s="9">
        <f t="shared" si="54"/>
        <v>140006</v>
      </c>
      <c r="O759" s="9">
        <f t="shared" si="55"/>
        <v>10373</v>
      </c>
      <c r="U759" s="117"/>
      <c r="V759" s="118"/>
      <c r="W759" s="118"/>
    </row>
    <row r="760" spans="9:23">
      <c r="I760" s="5" t="s">
        <v>11</v>
      </c>
      <c r="J760" s="16">
        <v>42</v>
      </c>
      <c r="K760" s="117">
        <f ca="1" t="shared" si="56"/>
        <v>10026</v>
      </c>
      <c r="L760" s="118">
        <v>10085</v>
      </c>
      <c r="M760" s="118" t="str">
        <f t="shared" si="53"/>
        <v>妖花</v>
      </c>
      <c r="N760" s="9">
        <f t="shared" si="54"/>
        <v>140006</v>
      </c>
      <c r="O760" s="9">
        <f t="shared" si="55"/>
        <v>10373</v>
      </c>
      <c r="U760" s="117"/>
      <c r="V760" s="118"/>
      <c r="W760" s="118"/>
    </row>
    <row r="761" spans="9:23">
      <c r="I761" s="5" t="s">
        <v>11</v>
      </c>
      <c r="J761" s="16">
        <v>42</v>
      </c>
      <c r="K761" s="117">
        <f ca="1" t="shared" si="56"/>
        <v>10149</v>
      </c>
      <c r="L761" s="118">
        <v>10148</v>
      </c>
      <c r="M761" s="118" t="str">
        <f t="shared" si="53"/>
        <v>巨人</v>
      </c>
      <c r="N761" s="9">
        <f t="shared" si="54"/>
        <v>140006</v>
      </c>
      <c r="O761" s="9">
        <f t="shared" si="55"/>
        <v>10373</v>
      </c>
      <c r="U761" s="117"/>
      <c r="V761" s="118"/>
      <c r="W761" s="118"/>
    </row>
    <row r="762" spans="9:23">
      <c r="I762" s="5" t="s">
        <v>11</v>
      </c>
      <c r="J762" s="16">
        <v>42</v>
      </c>
      <c r="K762" s="117">
        <f ca="1" t="shared" si="56"/>
        <v>10079</v>
      </c>
      <c r="L762" s="118">
        <v>10064</v>
      </c>
      <c r="M762" s="118" t="str">
        <f t="shared" si="53"/>
        <v>异型蜂</v>
      </c>
      <c r="N762" s="9">
        <f t="shared" si="54"/>
        <v>140006</v>
      </c>
      <c r="O762" s="9">
        <f t="shared" si="55"/>
        <v>10373</v>
      </c>
      <c r="U762" s="117"/>
      <c r="V762" s="118"/>
      <c r="W762" s="118"/>
    </row>
    <row r="763" spans="9:23">
      <c r="I763" s="5" t="s">
        <v>11</v>
      </c>
      <c r="J763" s="16">
        <v>42</v>
      </c>
      <c r="K763" s="117">
        <f ca="1" t="shared" si="56"/>
        <v>10114</v>
      </c>
      <c r="L763" s="118">
        <v>10134</v>
      </c>
      <c r="M763" s="118" t="str">
        <f t="shared" si="53"/>
        <v>猎豹蜥蜴</v>
      </c>
      <c r="N763" s="9">
        <f t="shared" si="54"/>
        <v>140006</v>
      </c>
      <c r="O763" s="9">
        <f t="shared" si="55"/>
        <v>10373</v>
      </c>
      <c r="U763" s="117"/>
      <c r="V763" s="118"/>
      <c r="W763" s="118"/>
    </row>
    <row r="764" spans="9:23">
      <c r="I764" s="5" t="s">
        <v>11</v>
      </c>
      <c r="J764" s="16">
        <v>42</v>
      </c>
      <c r="K764" s="117">
        <f ca="1" t="shared" si="56"/>
        <v>10026</v>
      </c>
      <c r="L764" s="118">
        <v>10020</v>
      </c>
      <c r="M764" s="118" t="str">
        <f t="shared" si="53"/>
        <v>地狱看门犬</v>
      </c>
      <c r="N764" s="9">
        <f t="shared" si="54"/>
        <v>140006</v>
      </c>
      <c r="O764" s="9">
        <f t="shared" si="55"/>
        <v>10373</v>
      </c>
      <c r="U764" s="117"/>
      <c r="V764" s="118"/>
      <c r="W764" s="118"/>
    </row>
    <row r="765" spans="9:23">
      <c r="I765" s="5" t="s">
        <v>11</v>
      </c>
      <c r="J765" s="16">
        <v>42</v>
      </c>
      <c r="K765" s="117">
        <f ca="1" t="shared" si="56"/>
        <v>10080</v>
      </c>
      <c r="L765" s="118">
        <v>10063</v>
      </c>
      <c r="M765" s="118" t="str">
        <f t="shared" si="53"/>
        <v>杀人蜂</v>
      </c>
      <c r="N765" s="9">
        <f t="shared" si="54"/>
        <v>140006</v>
      </c>
      <c r="O765" s="9">
        <f t="shared" si="55"/>
        <v>10373</v>
      </c>
      <c r="U765" s="117"/>
      <c r="V765" s="118"/>
      <c r="W765" s="118"/>
    </row>
    <row r="766" spans="9:23">
      <c r="I766" s="5" t="s">
        <v>11</v>
      </c>
      <c r="J766" s="16">
        <v>47</v>
      </c>
      <c r="K766" s="117">
        <f ca="1" t="shared" si="56"/>
        <v>10053</v>
      </c>
      <c r="L766" s="118">
        <v>10102</v>
      </c>
      <c r="M766" s="118" t="str">
        <f t="shared" si="53"/>
        <v>水精</v>
      </c>
      <c r="N766" s="9">
        <f t="shared" si="54"/>
        <v>140007</v>
      </c>
      <c r="O766" s="9">
        <f t="shared" si="55"/>
        <v>16266</v>
      </c>
      <c r="U766" s="117"/>
      <c r="V766" s="118"/>
      <c r="W766" s="118"/>
    </row>
    <row r="767" spans="9:23">
      <c r="I767" s="5" t="s">
        <v>11</v>
      </c>
      <c r="J767" s="16">
        <v>47</v>
      </c>
      <c r="K767" s="117">
        <f ca="1" t="shared" si="56"/>
        <v>10094</v>
      </c>
      <c r="L767" s="118">
        <v>10089</v>
      </c>
      <c r="M767" s="118" t="str">
        <f t="shared" si="53"/>
        <v>蓝色口臭鬼</v>
      </c>
      <c r="N767" s="9">
        <f t="shared" si="54"/>
        <v>140007</v>
      </c>
      <c r="O767" s="9">
        <f t="shared" si="55"/>
        <v>16266</v>
      </c>
      <c r="U767" s="117"/>
      <c r="V767" s="118"/>
      <c r="W767" s="118"/>
    </row>
    <row r="768" spans="9:23">
      <c r="I768" s="5" t="s">
        <v>11</v>
      </c>
      <c r="J768" s="16">
        <v>47</v>
      </c>
      <c r="K768" s="117">
        <f ca="1" t="shared" si="56"/>
        <v>10116</v>
      </c>
      <c r="L768" s="118">
        <v>10060</v>
      </c>
      <c r="M768" s="118" t="str">
        <f t="shared" si="53"/>
        <v>红蝎</v>
      </c>
      <c r="N768" s="9">
        <f t="shared" si="54"/>
        <v>140007</v>
      </c>
      <c r="O768" s="9">
        <f t="shared" si="55"/>
        <v>16266</v>
      </c>
      <c r="U768" s="117"/>
      <c r="V768" s="118"/>
      <c r="W768" s="118"/>
    </row>
    <row r="769" spans="9:23">
      <c r="I769" s="5" t="s">
        <v>11</v>
      </c>
      <c r="J769" s="16">
        <v>47</v>
      </c>
      <c r="K769" s="117">
        <f ca="1" t="shared" si="56"/>
        <v>10049</v>
      </c>
      <c r="L769" s="118">
        <v>10102</v>
      </c>
      <c r="M769" s="118" t="str">
        <f t="shared" ref="M769:M832" si="57">VLOOKUP(L769,P:Q,2,FALSE)</f>
        <v>水精</v>
      </c>
      <c r="N769" s="9">
        <f t="shared" ref="N769:N832" si="58">VLOOKUP(J769,Y:Z,2,FALSE)</f>
        <v>140007</v>
      </c>
      <c r="O769" s="9">
        <f t="shared" ref="O769:O832" si="59">ROUNDUP(J769^4/300,0)</f>
        <v>16266</v>
      </c>
      <c r="U769" s="117"/>
      <c r="V769" s="118"/>
      <c r="W769" s="118"/>
    </row>
    <row r="770" spans="9:23">
      <c r="I770" s="5" t="s">
        <v>11</v>
      </c>
      <c r="J770" s="16">
        <v>47</v>
      </c>
      <c r="K770" s="117">
        <f ca="1" t="shared" ref="K770:K833" si="60">INDIRECT("p"&amp;RANDBETWEEN(1,160))</f>
        <v>10088</v>
      </c>
      <c r="L770" s="118">
        <v>10043</v>
      </c>
      <c r="M770" s="118" t="str">
        <f t="shared" si="57"/>
        <v>丘比特</v>
      </c>
      <c r="N770" s="9">
        <f t="shared" si="58"/>
        <v>140007</v>
      </c>
      <c r="O770" s="9">
        <f t="shared" si="59"/>
        <v>16266</v>
      </c>
      <c r="U770" s="117"/>
      <c r="V770" s="118"/>
      <c r="W770" s="118"/>
    </row>
    <row r="771" spans="9:23">
      <c r="I771" s="5" t="s">
        <v>11</v>
      </c>
      <c r="J771" s="16">
        <v>47</v>
      </c>
      <c r="K771" s="117">
        <f ca="1" t="shared" si="60"/>
        <v>10145</v>
      </c>
      <c r="L771" s="118">
        <v>10154</v>
      </c>
      <c r="M771" s="118" t="str">
        <f t="shared" si="57"/>
        <v>海贼</v>
      </c>
      <c r="N771" s="9">
        <f t="shared" si="58"/>
        <v>140007</v>
      </c>
      <c r="O771" s="9">
        <f t="shared" si="59"/>
        <v>16266</v>
      </c>
      <c r="U771" s="117"/>
      <c r="V771" s="118"/>
      <c r="W771" s="118"/>
    </row>
    <row r="772" spans="9:23">
      <c r="I772" s="5" t="s">
        <v>11</v>
      </c>
      <c r="J772" s="16">
        <v>47</v>
      </c>
      <c r="K772" s="117">
        <f ca="1" t="shared" si="60"/>
        <v>10066</v>
      </c>
      <c r="L772" s="118">
        <v>10052</v>
      </c>
      <c r="M772" s="118" t="str">
        <f t="shared" si="57"/>
        <v>恶魔蝙蝠</v>
      </c>
      <c r="N772" s="9">
        <f t="shared" si="58"/>
        <v>140007</v>
      </c>
      <c r="O772" s="9">
        <f t="shared" si="59"/>
        <v>16266</v>
      </c>
      <c r="U772" s="117"/>
      <c r="V772" s="118"/>
      <c r="W772" s="118"/>
    </row>
    <row r="773" spans="9:23">
      <c r="I773" s="5" t="s">
        <v>11</v>
      </c>
      <c r="J773" s="16">
        <v>47</v>
      </c>
      <c r="K773" s="117">
        <f ca="1" t="shared" si="60"/>
        <v>10080</v>
      </c>
      <c r="L773" s="118">
        <v>10141</v>
      </c>
      <c r="M773" s="118" t="str">
        <f t="shared" si="57"/>
        <v>水龙蜥</v>
      </c>
      <c r="N773" s="9">
        <f t="shared" si="58"/>
        <v>140007</v>
      </c>
      <c r="O773" s="9">
        <f t="shared" si="59"/>
        <v>16266</v>
      </c>
      <c r="U773" s="117"/>
      <c r="V773" s="118"/>
      <c r="W773" s="118"/>
    </row>
    <row r="774" spans="9:23">
      <c r="I774" s="5" t="s">
        <v>11</v>
      </c>
      <c r="J774" s="16">
        <v>47</v>
      </c>
      <c r="K774" s="117">
        <f ca="1" t="shared" si="60"/>
        <v>10132</v>
      </c>
      <c r="L774" s="118">
        <v>10073</v>
      </c>
      <c r="M774" s="118" t="str">
        <f t="shared" si="57"/>
        <v>土蜘蛛</v>
      </c>
      <c r="N774" s="9">
        <f t="shared" si="58"/>
        <v>140007</v>
      </c>
      <c r="O774" s="9">
        <f t="shared" si="59"/>
        <v>16266</v>
      </c>
      <c r="U774" s="117"/>
      <c r="V774" s="118"/>
      <c r="W774" s="118"/>
    </row>
    <row r="775" spans="9:23">
      <c r="I775" s="5" t="s">
        <v>11</v>
      </c>
      <c r="J775" s="16">
        <v>47</v>
      </c>
      <c r="K775" s="117">
        <f ca="1" t="shared" si="60"/>
        <v>10070</v>
      </c>
      <c r="L775" s="118">
        <v>10085</v>
      </c>
      <c r="M775" s="118" t="str">
        <f t="shared" si="57"/>
        <v>妖花</v>
      </c>
      <c r="N775" s="9">
        <f t="shared" si="58"/>
        <v>140007</v>
      </c>
      <c r="O775" s="9">
        <f t="shared" si="59"/>
        <v>16266</v>
      </c>
      <c r="U775" s="117"/>
      <c r="V775" s="118"/>
      <c r="W775" s="118"/>
    </row>
    <row r="776" spans="9:23">
      <c r="I776" s="5" t="s">
        <v>11</v>
      </c>
      <c r="J776" s="16">
        <v>47</v>
      </c>
      <c r="K776" s="117">
        <f ca="1" t="shared" si="60"/>
        <v>10092</v>
      </c>
      <c r="L776" s="118">
        <v>10148</v>
      </c>
      <c r="M776" s="118" t="str">
        <f t="shared" si="57"/>
        <v>巨人</v>
      </c>
      <c r="N776" s="9">
        <f t="shared" si="58"/>
        <v>140007</v>
      </c>
      <c r="O776" s="9">
        <f t="shared" si="59"/>
        <v>16266</v>
      </c>
      <c r="U776" s="117"/>
      <c r="V776" s="118"/>
      <c r="W776" s="118"/>
    </row>
    <row r="777" spans="9:23">
      <c r="I777" s="5" t="s">
        <v>11</v>
      </c>
      <c r="J777" s="16">
        <v>47</v>
      </c>
      <c r="K777" s="117">
        <f ca="1" t="shared" si="60"/>
        <v>10109</v>
      </c>
      <c r="L777" s="118">
        <v>10064</v>
      </c>
      <c r="M777" s="118" t="str">
        <f t="shared" si="57"/>
        <v>异型蜂</v>
      </c>
      <c r="N777" s="9">
        <f t="shared" si="58"/>
        <v>140007</v>
      </c>
      <c r="O777" s="9">
        <f t="shared" si="59"/>
        <v>16266</v>
      </c>
      <c r="U777" s="117"/>
      <c r="V777" s="118"/>
      <c r="W777" s="118"/>
    </row>
    <row r="778" spans="9:23">
      <c r="I778" s="5" t="s">
        <v>11</v>
      </c>
      <c r="J778" s="16">
        <v>47</v>
      </c>
      <c r="K778" s="117">
        <f ca="1" t="shared" si="60"/>
        <v>10106</v>
      </c>
      <c r="L778" s="118">
        <v>10134</v>
      </c>
      <c r="M778" s="118" t="str">
        <f t="shared" si="57"/>
        <v>猎豹蜥蜴</v>
      </c>
      <c r="N778" s="9">
        <f t="shared" si="58"/>
        <v>140007</v>
      </c>
      <c r="O778" s="9">
        <f t="shared" si="59"/>
        <v>16266</v>
      </c>
      <c r="U778" s="117"/>
      <c r="V778" s="118"/>
      <c r="W778" s="118"/>
    </row>
    <row r="779" spans="9:23">
      <c r="I779" s="5" t="s">
        <v>11</v>
      </c>
      <c r="J779" s="16">
        <v>47</v>
      </c>
      <c r="K779" s="117">
        <f ca="1" t="shared" si="60"/>
        <v>10076</v>
      </c>
      <c r="L779" s="118">
        <v>10020</v>
      </c>
      <c r="M779" s="118" t="str">
        <f t="shared" si="57"/>
        <v>地狱看门犬</v>
      </c>
      <c r="N779" s="9">
        <f t="shared" si="58"/>
        <v>140007</v>
      </c>
      <c r="O779" s="9">
        <f t="shared" si="59"/>
        <v>16266</v>
      </c>
      <c r="U779" s="117"/>
      <c r="V779" s="118"/>
      <c r="W779" s="118"/>
    </row>
    <row r="780" spans="9:23">
      <c r="I780" s="5" t="s">
        <v>11</v>
      </c>
      <c r="J780" s="16">
        <v>47</v>
      </c>
      <c r="K780" s="117">
        <f ca="1" t="shared" si="60"/>
        <v>10078</v>
      </c>
      <c r="L780" s="118">
        <v>10063</v>
      </c>
      <c r="M780" s="118" t="str">
        <f t="shared" si="57"/>
        <v>杀人蜂</v>
      </c>
      <c r="N780" s="9">
        <f t="shared" si="58"/>
        <v>140007</v>
      </c>
      <c r="O780" s="9">
        <f t="shared" si="59"/>
        <v>16266</v>
      </c>
      <c r="U780" s="117"/>
      <c r="V780" s="118"/>
      <c r="W780" s="118"/>
    </row>
    <row r="781" spans="9:23">
      <c r="I781" s="5" t="s">
        <v>11</v>
      </c>
      <c r="J781" s="16">
        <v>52</v>
      </c>
      <c r="K781" s="117">
        <f ca="1" t="shared" si="60"/>
        <v>10125</v>
      </c>
      <c r="L781" s="118">
        <v>10102</v>
      </c>
      <c r="M781" s="118" t="str">
        <f t="shared" si="57"/>
        <v>水精</v>
      </c>
      <c r="N781" s="9">
        <f t="shared" si="58"/>
        <v>140008</v>
      </c>
      <c r="O781" s="9">
        <f t="shared" si="59"/>
        <v>24373</v>
      </c>
      <c r="U781" s="117"/>
      <c r="V781" s="118"/>
      <c r="W781" s="118"/>
    </row>
    <row r="782" spans="9:23">
      <c r="I782" s="5" t="s">
        <v>11</v>
      </c>
      <c r="J782" s="16">
        <v>52</v>
      </c>
      <c r="K782" s="117">
        <f ca="1" t="shared" si="60"/>
        <v>10032</v>
      </c>
      <c r="L782" s="118">
        <v>10089</v>
      </c>
      <c r="M782" s="118" t="str">
        <f t="shared" si="57"/>
        <v>蓝色口臭鬼</v>
      </c>
      <c r="N782" s="9">
        <f t="shared" si="58"/>
        <v>140008</v>
      </c>
      <c r="O782" s="9">
        <f t="shared" si="59"/>
        <v>24373</v>
      </c>
      <c r="U782" s="117"/>
      <c r="V782" s="118"/>
      <c r="W782" s="118"/>
    </row>
    <row r="783" spans="9:23">
      <c r="I783" s="5" t="s">
        <v>11</v>
      </c>
      <c r="J783" s="16">
        <v>52</v>
      </c>
      <c r="K783" s="117">
        <f ca="1" t="shared" si="60"/>
        <v>10100</v>
      </c>
      <c r="L783" s="118">
        <v>10060</v>
      </c>
      <c r="M783" s="118" t="str">
        <f t="shared" si="57"/>
        <v>红蝎</v>
      </c>
      <c r="N783" s="9">
        <f t="shared" si="58"/>
        <v>140008</v>
      </c>
      <c r="O783" s="9">
        <f t="shared" si="59"/>
        <v>24373</v>
      </c>
      <c r="U783" s="117"/>
      <c r="V783" s="118"/>
      <c r="W783" s="118"/>
    </row>
    <row r="784" spans="9:23">
      <c r="I784" s="5" t="s">
        <v>11</v>
      </c>
      <c r="J784" s="16">
        <v>52</v>
      </c>
      <c r="K784" s="117">
        <f ca="1" t="shared" si="60"/>
        <v>10132</v>
      </c>
      <c r="L784" s="118">
        <v>10102</v>
      </c>
      <c r="M784" s="118" t="str">
        <f t="shared" si="57"/>
        <v>水精</v>
      </c>
      <c r="N784" s="9">
        <f t="shared" si="58"/>
        <v>140008</v>
      </c>
      <c r="O784" s="9">
        <f t="shared" si="59"/>
        <v>24373</v>
      </c>
      <c r="U784" s="117"/>
      <c r="V784" s="118"/>
      <c r="W784" s="118"/>
    </row>
    <row r="785" spans="9:23">
      <c r="I785" s="5" t="s">
        <v>11</v>
      </c>
      <c r="J785" s="16">
        <v>52</v>
      </c>
      <c r="K785" s="117">
        <f ca="1" t="shared" si="60"/>
        <v>10116</v>
      </c>
      <c r="L785" s="118">
        <v>10043</v>
      </c>
      <c r="M785" s="118" t="str">
        <f t="shared" si="57"/>
        <v>丘比特</v>
      </c>
      <c r="N785" s="9">
        <f t="shared" si="58"/>
        <v>140008</v>
      </c>
      <c r="O785" s="9">
        <f t="shared" si="59"/>
        <v>24373</v>
      </c>
      <c r="U785" s="117"/>
      <c r="V785" s="118"/>
      <c r="W785" s="118"/>
    </row>
    <row r="786" spans="9:23">
      <c r="I786" s="5" t="s">
        <v>11</v>
      </c>
      <c r="J786" s="16">
        <v>52</v>
      </c>
      <c r="K786" s="117">
        <f ca="1" t="shared" si="60"/>
        <v>10017</v>
      </c>
      <c r="L786" s="118">
        <v>10154</v>
      </c>
      <c r="M786" s="118" t="str">
        <f t="shared" si="57"/>
        <v>海贼</v>
      </c>
      <c r="N786" s="9">
        <f t="shared" si="58"/>
        <v>140008</v>
      </c>
      <c r="O786" s="9">
        <f t="shared" si="59"/>
        <v>24373</v>
      </c>
      <c r="U786" s="117"/>
      <c r="V786" s="118"/>
      <c r="W786" s="118"/>
    </row>
    <row r="787" spans="9:23">
      <c r="I787" s="5" t="s">
        <v>11</v>
      </c>
      <c r="J787" s="16">
        <v>52</v>
      </c>
      <c r="K787" s="117">
        <f ca="1" t="shared" si="60"/>
        <v>10154</v>
      </c>
      <c r="L787" s="118">
        <v>10052</v>
      </c>
      <c r="M787" s="118" t="str">
        <f t="shared" si="57"/>
        <v>恶魔蝙蝠</v>
      </c>
      <c r="N787" s="9">
        <f t="shared" si="58"/>
        <v>140008</v>
      </c>
      <c r="O787" s="9">
        <f t="shared" si="59"/>
        <v>24373</v>
      </c>
      <c r="U787" s="117"/>
      <c r="V787" s="118"/>
      <c r="W787" s="118"/>
    </row>
    <row r="788" spans="9:23">
      <c r="I788" s="5" t="s">
        <v>11</v>
      </c>
      <c r="J788" s="16">
        <v>52</v>
      </c>
      <c r="K788" s="117">
        <f ca="1" t="shared" si="60"/>
        <v>10020</v>
      </c>
      <c r="L788" s="118">
        <v>10141</v>
      </c>
      <c r="M788" s="118" t="str">
        <f t="shared" si="57"/>
        <v>水龙蜥</v>
      </c>
      <c r="N788" s="9">
        <f t="shared" si="58"/>
        <v>140008</v>
      </c>
      <c r="O788" s="9">
        <f t="shared" si="59"/>
        <v>24373</v>
      </c>
      <c r="U788" s="117"/>
      <c r="V788" s="118"/>
      <c r="W788" s="118"/>
    </row>
    <row r="789" spans="9:23">
      <c r="I789" s="5" t="s">
        <v>11</v>
      </c>
      <c r="J789" s="16">
        <v>52</v>
      </c>
      <c r="K789" s="117">
        <f ca="1" t="shared" si="60"/>
        <v>10056</v>
      </c>
      <c r="L789" s="118">
        <v>10073</v>
      </c>
      <c r="M789" s="118" t="str">
        <f t="shared" si="57"/>
        <v>土蜘蛛</v>
      </c>
      <c r="N789" s="9">
        <f t="shared" si="58"/>
        <v>140008</v>
      </c>
      <c r="O789" s="9">
        <f t="shared" si="59"/>
        <v>24373</v>
      </c>
      <c r="U789" s="117"/>
      <c r="V789" s="118"/>
      <c r="W789" s="118"/>
    </row>
    <row r="790" spans="9:23">
      <c r="I790" s="5" t="s">
        <v>11</v>
      </c>
      <c r="J790" s="16">
        <v>52</v>
      </c>
      <c r="K790" s="117">
        <f ca="1" t="shared" si="60"/>
        <v>10048</v>
      </c>
      <c r="L790" s="118">
        <v>10085</v>
      </c>
      <c r="M790" s="118" t="str">
        <f t="shared" si="57"/>
        <v>妖花</v>
      </c>
      <c r="N790" s="9">
        <f t="shared" si="58"/>
        <v>140008</v>
      </c>
      <c r="O790" s="9">
        <f t="shared" si="59"/>
        <v>24373</v>
      </c>
      <c r="U790" s="117"/>
      <c r="V790" s="118"/>
      <c r="W790" s="118"/>
    </row>
    <row r="791" spans="9:23">
      <c r="I791" s="5" t="s">
        <v>11</v>
      </c>
      <c r="J791" s="16">
        <v>52</v>
      </c>
      <c r="K791" s="117">
        <f ca="1" t="shared" si="60"/>
        <v>10155</v>
      </c>
      <c r="L791" s="118">
        <v>10148</v>
      </c>
      <c r="M791" s="118" t="str">
        <f t="shared" si="57"/>
        <v>巨人</v>
      </c>
      <c r="N791" s="9">
        <f t="shared" si="58"/>
        <v>140008</v>
      </c>
      <c r="O791" s="9">
        <f t="shared" si="59"/>
        <v>24373</v>
      </c>
      <c r="U791" s="117"/>
      <c r="V791" s="118"/>
      <c r="W791" s="118"/>
    </row>
    <row r="792" spans="9:23">
      <c r="I792" s="5" t="s">
        <v>11</v>
      </c>
      <c r="J792" s="16">
        <v>52</v>
      </c>
      <c r="K792" s="117">
        <f ca="1" t="shared" si="60"/>
        <v>10017</v>
      </c>
      <c r="L792" s="118">
        <v>10064</v>
      </c>
      <c r="M792" s="118" t="str">
        <f t="shared" si="57"/>
        <v>异型蜂</v>
      </c>
      <c r="N792" s="9">
        <f t="shared" si="58"/>
        <v>140008</v>
      </c>
      <c r="O792" s="9">
        <f t="shared" si="59"/>
        <v>24373</v>
      </c>
      <c r="U792" s="117"/>
      <c r="V792" s="118"/>
      <c r="W792" s="118"/>
    </row>
    <row r="793" spans="9:23">
      <c r="I793" s="5" t="s">
        <v>11</v>
      </c>
      <c r="J793" s="16">
        <v>52</v>
      </c>
      <c r="K793" s="117">
        <f ca="1" t="shared" si="60"/>
        <v>10123</v>
      </c>
      <c r="L793" s="118">
        <v>10134</v>
      </c>
      <c r="M793" s="118" t="str">
        <f t="shared" si="57"/>
        <v>猎豹蜥蜴</v>
      </c>
      <c r="N793" s="9">
        <f t="shared" si="58"/>
        <v>140008</v>
      </c>
      <c r="O793" s="9">
        <f t="shared" si="59"/>
        <v>24373</v>
      </c>
      <c r="U793" s="117"/>
      <c r="V793" s="118"/>
      <c r="W793" s="118"/>
    </row>
    <row r="794" spans="9:23">
      <c r="I794" s="5" t="s">
        <v>11</v>
      </c>
      <c r="J794" s="16">
        <v>52</v>
      </c>
      <c r="K794" s="117">
        <f ca="1" t="shared" si="60"/>
        <v>10084</v>
      </c>
      <c r="L794" s="118">
        <v>10020</v>
      </c>
      <c r="M794" s="118" t="str">
        <f t="shared" si="57"/>
        <v>地狱看门犬</v>
      </c>
      <c r="N794" s="9">
        <f t="shared" si="58"/>
        <v>140008</v>
      </c>
      <c r="O794" s="9">
        <f t="shared" si="59"/>
        <v>24373</v>
      </c>
      <c r="U794" s="117"/>
      <c r="V794" s="118"/>
      <c r="W794" s="118"/>
    </row>
    <row r="795" spans="9:23">
      <c r="I795" s="5" t="s">
        <v>11</v>
      </c>
      <c r="J795" s="16">
        <v>52</v>
      </c>
      <c r="K795" s="117">
        <f ca="1" t="shared" si="60"/>
        <v>10054</v>
      </c>
      <c r="L795" s="118">
        <v>10063</v>
      </c>
      <c r="M795" s="118" t="str">
        <f t="shared" si="57"/>
        <v>杀人蜂</v>
      </c>
      <c r="N795" s="9">
        <f t="shared" si="58"/>
        <v>140008</v>
      </c>
      <c r="O795" s="9">
        <f t="shared" si="59"/>
        <v>24373</v>
      </c>
      <c r="U795" s="117"/>
      <c r="V795" s="118"/>
      <c r="W795" s="118"/>
    </row>
    <row r="796" spans="9:23">
      <c r="I796" s="5" t="s">
        <v>11</v>
      </c>
      <c r="J796" s="16">
        <v>57</v>
      </c>
      <c r="K796" s="117">
        <f ca="1" t="shared" si="60"/>
        <v>10083</v>
      </c>
      <c r="L796" s="118">
        <v>10102</v>
      </c>
      <c r="M796" s="118" t="str">
        <f t="shared" si="57"/>
        <v>水精</v>
      </c>
      <c r="N796" s="9">
        <f t="shared" si="58"/>
        <v>140009</v>
      </c>
      <c r="O796" s="9">
        <f t="shared" si="59"/>
        <v>35187</v>
      </c>
      <c r="U796" s="117"/>
      <c r="V796" s="118"/>
      <c r="W796" s="118"/>
    </row>
    <row r="797" spans="9:23">
      <c r="I797" s="5" t="s">
        <v>11</v>
      </c>
      <c r="J797" s="16">
        <v>57</v>
      </c>
      <c r="K797" s="117">
        <f ca="1" t="shared" si="60"/>
        <v>10003</v>
      </c>
      <c r="L797" s="118">
        <v>10089</v>
      </c>
      <c r="M797" s="118" t="str">
        <f t="shared" si="57"/>
        <v>蓝色口臭鬼</v>
      </c>
      <c r="N797" s="9">
        <f t="shared" si="58"/>
        <v>140009</v>
      </c>
      <c r="O797" s="9">
        <f t="shared" si="59"/>
        <v>35187</v>
      </c>
      <c r="U797" s="117"/>
      <c r="V797" s="118"/>
      <c r="W797" s="118"/>
    </row>
    <row r="798" spans="9:23">
      <c r="I798" s="5" t="s">
        <v>11</v>
      </c>
      <c r="J798" s="16">
        <v>57</v>
      </c>
      <c r="K798" s="117">
        <f ca="1" t="shared" si="60"/>
        <v>10016</v>
      </c>
      <c r="L798" s="118">
        <v>10060</v>
      </c>
      <c r="M798" s="118" t="str">
        <f t="shared" si="57"/>
        <v>红蝎</v>
      </c>
      <c r="N798" s="9">
        <f t="shared" si="58"/>
        <v>140009</v>
      </c>
      <c r="O798" s="9">
        <f t="shared" si="59"/>
        <v>35187</v>
      </c>
      <c r="U798" s="117"/>
      <c r="V798" s="118"/>
      <c r="W798" s="118"/>
    </row>
    <row r="799" spans="9:23">
      <c r="I799" s="5" t="s">
        <v>11</v>
      </c>
      <c r="J799" s="16">
        <v>57</v>
      </c>
      <c r="K799" s="117">
        <f ca="1" t="shared" si="60"/>
        <v>10074</v>
      </c>
      <c r="L799" s="118">
        <v>10102</v>
      </c>
      <c r="M799" s="118" t="str">
        <f t="shared" si="57"/>
        <v>水精</v>
      </c>
      <c r="N799" s="9">
        <f t="shared" si="58"/>
        <v>140009</v>
      </c>
      <c r="O799" s="9">
        <f t="shared" si="59"/>
        <v>35187</v>
      </c>
      <c r="U799" s="117"/>
      <c r="V799" s="118"/>
      <c r="W799" s="118"/>
    </row>
    <row r="800" spans="9:23">
      <c r="I800" s="5" t="s">
        <v>11</v>
      </c>
      <c r="J800" s="16">
        <v>57</v>
      </c>
      <c r="K800" s="117">
        <f ca="1" t="shared" si="60"/>
        <v>10020</v>
      </c>
      <c r="L800" s="118">
        <v>10043</v>
      </c>
      <c r="M800" s="118" t="str">
        <f t="shared" si="57"/>
        <v>丘比特</v>
      </c>
      <c r="N800" s="9">
        <f t="shared" si="58"/>
        <v>140009</v>
      </c>
      <c r="O800" s="9">
        <f t="shared" si="59"/>
        <v>35187</v>
      </c>
      <c r="U800" s="117"/>
      <c r="V800" s="118"/>
      <c r="W800" s="118"/>
    </row>
    <row r="801" spans="9:23">
      <c r="I801" s="5" t="s">
        <v>11</v>
      </c>
      <c r="J801" s="16">
        <v>57</v>
      </c>
      <c r="K801" s="117">
        <f ca="1" t="shared" si="60"/>
        <v>10019</v>
      </c>
      <c r="L801" s="118">
        <v>10154</v>
      </c>
      <c r="M801" s="118" t="str">
        <f t="shared" si="57"/>
        <v>海贼</v>
      </c>
      <c r="N801" s="9">
        <f t="shared" si="58"/>
        <v>140009</v>
      </c>
      <c r="O801" s="9">
        <f t="shared" si="59"/>
        <v>35187</v>
      </c>
      <c r="U801" s="117"/>
      <c r="V801" s="118"/>
      <c r="W801" s="118"/>
    </row>
    <row r="802" spans="9:23">
      <c r="I802" s="5" t="s">
        <v>11</v>
      </c>
      <c r="J802" s="16">
        <v>57</v>
      </c>
      <c r="K802" s="117">
        <f ca="1" t="shared" si="60"/>
        <v>10007</v>
      </c>
      <c r="L802" s="118">
        <v>10052</v>
      </c>
      <c r="M802" s="118" t="str">
        <f t="shared" si="57"/>
        <v>恶魔蝙蝠</v>
      </c>
      <c r="N802" s="9">
        <f t="shared" si="58"/>
        <v>140009</v>
      </c>
      <c r="O802" s="9">
        <f t="shared" si="59"/>
        <v>35187</v>
      </c>
      <c r="U802" s="117"/>
      <c r="V802" s="118"/>
      <c r="W802" s="118"/>
    </row>
    <row r="803" spans="9:23">
      <c r="I803" s="5" t="s">
        <v>11</v>
      </c>
      <c r="J803" s="16">
        <v>57</v>
      </c>
      <c r="K803" s="117">
        <f ca="1" t="shared" si="60"/>
        <v>10058</v>
      </c>
      <c r="L803" s="118">
        <v>10141</v>
      </c>
      <c r="M803" s="118" t="str">
        <f t="shared" si="57"/>
        <v>水龙蜥</v>
      </c>
      <c r="N803" s="9">
        <f t="shared" si="58"/>
        <v>140009</v>
      </c>
      <c r="O803" s="9">
        <f t="shared" si="59"/>
        <v>35187</v>
      </c>
      <c r="U803" s="117"/>
      <c r="V803" s="118"/>
      <c r="W803" s="118"/>
    </row>
    <row r="804" spans="9:23">
      <c r="I804" s="5" t="s">
        <v>11</v>
      </c>
      <c r="J804" s="16">
        <v>57</v>
      </c>
      <c r="K804" s="117">
        <f ca="1" t="shared" si="60"/>
        <v>10142</v>
      </c>
      <c r="L804" s="118">
        <v>10073</v>
      </c>
      <c r="M804" s="118" t="str">
        <f t="shared" si="57"/>
        <v>土蜘蛛</v>
      </c>
      <c r="N804" s="9">
        <f t="shared" si="58"/>
        <v>140009</v>
      </c>
      <c r="O804" s="9">
        <f t="shared" si="59"/>
        <v>35187</v>
      </c>
      <c r="U804" s="117"/>
      <c r="V804" s="118"/>
      <c r="W804" s="118"/>
    </row>
    <row r="805" spans="9:23">
      <c r="I805" s="5" t="s">
        <v>11</v>
      </c>
      <c r="J805" s="16">
        <v>57</v>
      </c>
      <c r="K805" s="117">
        <f ca="1" t="shared" si="60"/>
        <v>10049</v>
      </c>
      <c r="L805" s="118">
        <v>10085</v>
      </c>
      <c r="M805" s="118" t="str">
        <f t="shared" si="57"/>
        <v>妖花</v>
      </c>
      <c r="N805" s="9">
        <f t="shared" si="58"/>
        <v>140009</v>
      </c>
      <c r="O805" s="9">
        <f t="shared" si="59"/>
        <v>35187</v>
      </c>
      <c r="U805" s="117"/>
      <c r="V805" s="118"/>
      <c r="W805" s="118"/>
    </row>
    <row r="806" spans="9:23">
      <c r="I806" s="5" t="s">
        <v>11</v>
      </c>
      <c r="J806" s="16">
        <v>57</v>
      </c>
      <c r="K806" s="117">
        <f ca="1" t="shared" si="60"/>
        <v>10110</v>
      </c>
      <c r="L806" s="118">
        <v>10148</v>
      </c>
      <c r="M806" s="118" t="str">
        <f t="shared" si="57"/>
        <v>巨人</v>
      </c>
      <c r="N806" s="9">
        <f t="shared" si="58"/>
        <v>140009</v>
      </c>
      <c r="O806" s="9">
        <f t="shared" si="59"/>
        <v>35187</v>
      </c>
      <c r="U806" s="117"/>
      <c r="V806" s="118"/>
      <c r="W806" s="118"/>
    </row>
    <row r="807" spans="9:23">
      <c r="I807" s="5" t="s">
        <v>11</v>
      </c>
      <c r="J807" s="16">
        <v>57</v>
      </c>
      <c r="K807" s="117">
        <f ca="1" t="shared" si="60"/>
        <v>10133</v>
      </c>
      <c r="L807" s="118">
        <v>10064</v>
      </c>
      <c r="M807" s="118" t="str">
        <f t="shared" si="57"/>
        <v>异型蜂</v>
      </c>
      <c r="N807" s="9">
        <f t="shared" si="58"/>
        <v>140009</v>
      </c>
      <c r="O807" s="9">
        <f t="shared" si="59"/>
        <v>35187</v>
      </c>
      <c r="U807" s="117"/>
      <c r="V807" s="118"/>
      <c r="W807" s="118"/>
    </row>
    <row r="808" spans="9:23">
      <c r="I808" s="5" t="s">
        <v>11</v>
      </c>
      <c r="J808" s="16">
        <v>57</v>
      </c>
      <c r="K808" s="117">
        <f ca="1" t="shared" si="60"/>
        <v>10141</v>
      </c>
      <c r="L808" s="118">
        <v>10134</v>
      </c>
      <c r="M808" s="118" t="str">
        <f t="shared" si="57"/>
        <v>猎豹蜥蜴</v>
      </c>
      <c r="N808" s="9">
        <f t="shared" si="58"/>
        <v>140009</v>
      </c>
      <c r="O808" s="9">
        <f t="shared" si="59"/>
        <v>35187</v>
      </c>
      <c r="U808" s="117"/>
      <c r="V808" s="118"/>
      <c r="W808" s="118"/>
    </row>
    <row r="809" spans="9:23">
      <c r="I809" s="5" t="s">
        <v>11</v>
      </c>
      <c r="J809" s="16">
        <v>57</v>
      </c>
      <c r="K809" s="117">
        <f ca="1" t="shared" si="60"/>
        <v>10087</v>
      </c>
      <c r="L809" s="118">
        <v>10020</v>
      </c>
      <c r="M809" s="118" t="str">
        <f t="shared" si="57"/>
        <v>地狱看门犬</v>
      </c>
      <c r="N809" s="9">
        <f t="shared" si="58"/>
        <v>140009</v>
      </c>
      <c r="O809" s="9">
        <f t="shared" si="59"/>
        <v>35187</v>
      </c>
      <c r="U809" s="117"/>
      <c r="V809" s="118"/>
      <c r="W809" s="118"/>
    </row>
    <row r="810" spans="9:23">
      <c r="I810" s="5" t="s">
        <v>11</v>
      </c>
      <c r="J810" s="16">
        <v>57</v>
      </c>
      <c r="K810" s="117">
        <f ca="1" t="shared" si="60"/>
        <v>10090</v>
      </c>
      <c r="L810" s="118">
        <v>10063</v>
      </c>
      <c r="M810" s="118" t="str">
        <f t="shared" si="57"/>
        <v>杀人蜂</v>
      </c>
      <c r="N810" s="9">
        <f t="shared" si="58"/>
        <v>140009</v>
      </c>
      <c r="O810" s="9">
        <f t="shared" si="59"/>
        <v>35187</v>
      </c>
      <c r="U810" s="117"/>
      <c r="V810" s="118"/>
      <c r="W810" s="118"/>
    </row>
    <row r="811" spans="9:23">
      <c r="I811" s="5" t="s">
        <v>12</v>
      </c>
      <c r="J811" s="16">
        <v>17</v>
      </c>
      <c r="K811" s="117">
        <f ca="1" t="shared" si="60"/>
        <v>10093</v>
      </c>
      <c r="L811" s="118">
        <v>10045</v>
      </c>
      <c r="M811" s="118" t="str">
        <f t="shared" si="57"/>
        <v>血魔</v>
      </c>
      <c r="N811" s="9">
        <f t="shared" si="58"/>
        <v>140001</v>
      </c>
      <c r="O811" s="9">
        <f t="shared" si="59"/>
        <v>279</v>
      </c>
      <c r="U811" s="117"/>
      <c r="V811" s="118"/>
      <c r="W811" s="118"/>
    </row>
    <row r="812" spans="9:23">
      <c r="I812" s="5" t="s">
        <v>12</v>
      </c>
      <c r="J812" s="16">
        <v>17</v>
      </c>
      <c r="K812" s="117">
        <f ca="1" t="shared" si="60"/>
        <v>10014</v>
      </c>
      <c r="L812" s="118">
        <v>10121</v>
      </c>
      <c r="M812" s="118" t="str">
        <f t="shared" si="57"/>
        <v>绿蛙吓人盒</v>
      </c>
      <c r="N812" s="9">
        <f t="shared" si="58"/>
        <v>140001</v>
      </c>
      <c r="O812" s="9">
        <f t="shared" si="59"/>
        <v>279</v>
      </c>
      <c r="U812" s="117"/>
      <c r="V812" s="118"/>
      <c r="W812" s="118"/>
    </row>
    <row r="813" spans="9:23">
      <c r="I813" s="5" t="s">
        <v>12</v>
      </c>
      <c r="J813" s="16">
        <v>17</v>
      </c>
      <c r="K813" s="117">
        <f ca="1" t="shared" si="60"/>
        <v>10139</v>
      </c>
      <c r="L813" s="118">
        <v>10134</v>
      </c>
      <c r="M813" s="118" t="str">
        <f t="shared" si="57"/>
        <v>猎豹蜥蜴</v>
      </c>
      <c r="N813" s="9">
        <f t="shared" si="58"/>
        <v>140001</v>
      </c>
      <c r="O813" s="9">
        <f t="shared" si="59"/>
        <v>279</v>
      </c>
      <c r="U813" s="117"/>
      <c r="V813" s="118"/>
      <c r="W813" s="118"/>
    </row>
    <row r="814" spans="9:23">
      <c r="I814" s="5" t="s">
        <v>12</v>
      </c>
      <c r="J814" s="16">
        <v>17</v>
      </c>
      <c r="K814" s="117">
        <f ca="1" t="shared" si="60"/>
        <v>10073</v>
      </c>
      <c r="L814" s="118">
        <v>10068</v>
      </c>
      <c r="M814" s="118" t="str">
        <f t="shared" si="57"/>
        <v>螳螂</v>
      </c>
      <c r="N814" s="9">
        <f t="shared" si="58"/>
        <v>140001</v>
      </c>
      <c r="O814" s="9">
        <f t="shared" si="59"/>
        <v>279</v>
      </c>
      <c r="U814" s="117"/>
      <c r="V814" s="118"/>
      <c r="W814" s="118"/>
    </row>
    <row r="815" spans="9:23">
      <c r="I815" s="5" t="s">
        <v>12</v>
      </c>
      <c r="J815" s="16">
        <v>17</v>
      </c>
      <c r="K815" s="117">
        <f ca="1" t="shared" si="60"/>
        <v>10052</v>
      </c>
      <c r="L815" s="118">
        <v>10070</v>
      </c>
      <c r="M815" s="118" t="str">
        <f t="shared" si="57"/>
        <v>赤目螳螂</v>
      </c>
      <c r="N815" s="9">
        <f t="shared" si="58"/>
        <v>140001</v>
      </c>
      <c r="O815" s="9">
        <f t="shared" si="59"/>
        <v>279</v>
      </c>
      <c r="U815" s="117"/>
      <c r="V815" s="118"/>
      <c r="W815" s="118"/>
    </row>
    <row r="816" spans="9:23">
      <c r="I816" s="5" t="s">
        <v>12</v>
      </c>
      <c r="J816" s="16">
        <v>17</v>
      </c>
      <c r="K816" s="117">
        <f ca="1" t="shared" si="60"/>
        <v>10088</v>
      </c>
      <c r="L816" s="118">
        <v>10111</v>
      </c>
      <c r="M816" s="118" t="str">
        <f t="shared" si="57"/>
        <v>暗影</v>
      </c>
      <c r="N816" s="9">
        <f t="shared" si="58"/>
        <v>140001</v>
      </c>
      <c r="O816" s="9">
        <f t="shared" si="59"/>
        <v>279</v>
      </c>
      <c r="U816" s="117"/>
      <c r="V816" s="118"/>
      <c r="W816" s="118"/>
    </row>
    <row r="817" spans="9:23">
      <c r="I817" s="5" t="s">
        <v>12</v>
      </c>
      <c r="J817" s="16">
        <v>17</v>
      </c>
      <c r="K817" s="117">
        <f ca="1" t="shared" si="60"/>
        <v>10051</v>
      </c>
      <c r="L817" s="118">
        <v>10144</v>
      </c>
      <c r="M817" s="118" t="str">
        <f t="shared" si="57"/>
        <v>哥布林</v>
      </c>
      <c r="N817" s="9">
        <f t="shared" si="58"/>
        <v>140001</v>
      </c>
      <c r="O817" s="9">
        <f t="shared" si="59"/>
        <v>279</v>
      </c>
      <c r="U817" s="117"/>
      <c r="V817" s="118"/>
      <c r="W817" s="118"/>
    </row>
    <row r="818" spans="9:23">
      <c r="I818" s="5" t="s">
        <v>12</v>
      </c>
      <c r="J818" s="16">
        <v>17</v>
      </c>
      <c r="K818" s="117">
        <f ca="1" t="shared" si="60"/>
        <v>10030</v>
      </c>
      <c r="L818" s="118">
        <v>10076</v>
      </c>
      <c r="M818" s="118" t="str">
        <f t="shared" si="57"/>
        <v>风蜘蛛</v>
      </c>
      <c r="N818" s="9">
        <f t="shared" si="58"/>
        <v>140001</v>
      </c>
      <c r="O818" s="9">
        <f t="shared" si="59"/>
        <v>279</v>
      </c>
      <c r="U818" s="117"/>
      <c r="V818" s="118"/>
      <c r="W818" s="118"/>
    </row>
    <row r="819" spans="9:23">
      <c r="I819" s="5" t="s">
        <v>12</v>
      </c>
      <c r="J819" s="16">
        <v>17</v>
      </c>
      <c r="K819" s="117">
        <f ca="1" t="shared" si="60"/>
        <v>10132</v>
      </c>
      <c r="L819" s="118">
        <v>10081</v>
      </c>
      <c r="M819" s="118" t="str">
        <f t="shared" si="57"/>
        <v>冰冷树精</v>
      </c>
      <c r="N819" s="9">
        <f t="shared" si="58"/>
        <v>140001</v>
      </c>
      <c r="O819" s="9">
        <f t="shared" si="59"/>
        <v>279</v>
      </c>
      <c r="U819" s="117"/>
      <c r="V819" s="118"/>
      <c r="W819" s="118"/>
    </row>
    <row r="820" spans="9:23">
      <c r="I820" s="5" t="s">
        <v>12</v>
      </c>
      <c r="J820" s="16">
        <v>17</v>
      </c>
      <c r="K820" s="117">
        <f ca="1" t="shared" si="60"/>
        <v>10032</v>
      </c>
      <c r="L820" s="118">
        <v>10006</v>
      </c>
      <c r="M820" s="118" t="str">
        <f t="shared" si="57"/>
        <v>猫人</v>
      </c>
      <c r="N820" s="9">
        <f t="shared" si="58"/>
        <v>140001</v>
      </c>
      <c r="O820" s="9">
        <f t="shared" si="59"/>
        <v>279</v>
      </c>
      <c r="U820" s="117"/>
      <c r="V820" s="118"/>
      <c r="W820" s="118"/>
    </row>
    <row r="821" spans="9:23">
      <c r="I821" s="5" t="s">
        <v>12</v>
      </c>
      <c r="J821" s="16">
        <v>17</v>
      </c>
      <c r="K821" s="117">
        <f ca="1" t="shared" si="60"/>
        <v>10126</v>
      </c>
      <c r="L821" s="118">
        <v>10122</v>
      </c>
      <c r="M821" s="118" t="str">
        <f t="shared" si="57"/>
        <v>纯白吓人箱</v>
      </c>
      <c r="N821" s="9">
        <f t="shared" si="58"/>
        <v>140001</v>
      </c>
      <c r="O821" s="9">
        <f t="shared" si="59"/>
        <v>279</v>
      </c>
      <c r="U821" s="117"/>
      <c r="V821" s="118"/>
      <c r="W821" s="118"/>
    </row>
    <row r="822" spans="9:23">
      <c r="I822" s="5" t="s">
        <v>12</v>
      </c>
      <c r="J822" s="16">
        <v>17</v>
      </c>
      <c r="K822" s="117">
        <f ca="1" t="shared" si="60"/>
        <v>10013</v>
      </c>
      <c r="L822" s="118">
        <v>10154</v>
      </c>
      <c r="M822" s="118" t="str">
        <f t="shared" si="57"/>
        <v>海贼</v>
      </c>
      <c r="N822" s="9">
        <f t="shared" si="58"/>
        <v>140001</v>
      </c>
      <c r="O822" s="9">
        <f t="shared" si="59"/>
        <v>279</v>
      </c>
      <c r="U822" s="117"/>
      <c r="V822" s="118"/>
      <c r="W822" s="118"/>
    </row>
    <row r="823" spans="9:23">
      <c r="I823" s="5" t="s">
        <v>12</v>
      </c>
      <c r="J823" s="16">
        <v>17</v>
      </c>
      <c r="K823" s="117">
        <f ca="1" t="shared" si="60"/>
        <v>10155</v>
      </c>
      <c r="L823" s="118">
        <v>10075</v>
      </c>
      <c r="M823" s="118" t="str">
        <f t="shared" si="57"/>
        <v>火蜘蛛</v>
      </c>
      <c r="N823" s="9">
        <f t="shared" si="58"/>
        <v>140001</v>
      </c>
      <c r="O823" s="9">
        <f t="shared" si="59"/>
        <v>279</v>
      </c>
      <c r="U823" s="117"/>
      <c r="V823" s="118"/>
      <c r="W823" s="118"/>
    </row>
    <row r="824" spans="9:23">
      <c r="I824" s="5" t="s">
        <v>12</v>
      </c>
      <c r="J824" s="16">
        <v>17</v>
      </c>
      <c r="K824" s="117">
        <f ca="1" t="shared" si="60"/>
        <v>10151</v>
      </c>
      <c r="L824" s="118">
        <v>10065</v>
      </c>
      <c r="M824" s="118" t="str">
        <f t="shared" si="57"/>
        <v>虎头蜂</v>
      </c>
      <c r="N824" s="9">
        <f t="shared" si="58"/>
        <v>140001</v>
      </c>
      <c r="O824" s="9">
        <f t="shared" si="59"/>
        <v>279</v>
      </c>
      <c r="U824" s="117"/>
      <c r="V824" s="118"/>
      <c r="W824" s="118"/>
    </row>
    <row r="825" spans="9:23">
      <c r="I825" s="5" t="s">
        <v>12</v>
      </c>
      <c r="J825" s="16">
        <v>17</v>
      </c>
      <c r="K825" s="117">
        <f ca="1" t="shared" si="60"/>
        <v>10092</v>
      </c>
      <c r="L825" s="118">
        <v>10112</v>
      </c>
      <c r="M825" s="118" t="str">
        <f t="shared" si="57"/>
        <v>阴影</v>
      </c>
      <c r="N825" s="9">
        <f t="shared" si="58"/>
        <v>140001</v>
      </c>
      <c r="O825" s="9">
        <f t="shared" si="59"/>
        <v>279</v>
      </c>
      <c r="U825" s="117"/>
      <c r="V825" s="118"/>
      <c r="W825" s="118"/>
    </row>
    <row r="826" spans="9:23">
      <c r="I826" s="5" t="s">
        <v>12</v>
      </c>
      <c r="J826" s="16">
        <v>22</v>
      </c>
      <c r="K826" s="117">
        <f ca="1" t="shared" si="60"/>
        <v>10058</v>
      </c>
      <c r="L826" s="118">
        <v>10045</v>
      </c>
      <c r="M826" s="118" t="str">
        <f t="shared" si="57"/>
        <v>血魔</v>
      </c>
      <c r="N826" s="9">
        <f t="shared" si="58"/>
        <v>140002</v>
      </c>
      <c r="O826" s="9">
        <f t="shared" si="59"/>
        <v>781</v>
      </c>
      <c r="U826" s="117"/>
      <c r="V826" s="118"/>
      <c r="W826" s="118"/>
    </row>
    <row r="827" spans="9:23">
      <c r="I827" s="5" t="s">
        <v>12</v>
      </c>
      <c r="J827" s="16">
        <v>22</v>
      </c>
      <c r="K827" s="117">
        <f ca="1" t="shared" si="60"/>
        <v>10031</v>
      </c>
      <c r="L827" s="118">
        <v>10121</v>
      </c>
      <c r="M827" s="118" t="str">
        <f t="shared" si="57"/>
        <v>绿蛙吓人盒</v>
      </c>
      <c r="N827" s="9">
        <f t="shared" si="58"/>
        <v>140002</v>
      </c>
      <c r="O827" s="9">
        <f t="shared" si="59"/>
        <v>781</v>
      </c>
      <c r="U827" s="117"/>
      <c r="V827" s="118"/>
      <c r="W827" s="118"/>
    </row>
    <row r="828" spans="9:23">
      <c r="I828" s="5" t="s">
        <v>12</v>
      </c>
      <c r="J828" s="16">
        <v>22</v>
      </c>
      <c r="K828" s="117">
        <f ca="1" t="shared" si="60"/>
        <v>10148</v>
      </c>
      <c r="L828" s="118">
        <v>10134</v>
      </c>
      <c r="M828" s="118" t="str">
        <f t="shared" si="57"/>
        <v>猎豹蜥蜴</v>
      </c>
      <c r="N828" s="9">
        <f t="shared" si="58"/>
        <v>140002</v>
      </c>
      <c r="O828" s="9">
        <f t="shared" si="59"/>
        <v>781</v>
      </c>
      <c r="U828" s="117"/>
      <c r="V828" s="118"/>
      <c r="W828" s="118"/>
    </row>
    <row r="829" spans="9:23">
      <c r="I829" s="5" t="s">
        <v>12</v>
      </c>
      <c r="J829" s="16">
        <v>22</v>
      </c>
      <c r="K829" s="117">
        <f ca="1" t="shared" si="60"/>
        <v>10129</v>
      </c>
      <c r="L829" s="118">
        <v>10068</v>
      </c>
      <c r="M829" s="118" t="str">
        <f t="shared" si="57"/>
        <v>螳螂</v>
      </c>
      <c r="N829" s="9">
        <f t="shared" si="58"/>
        <v>140002</v>
      </c>
      <c r="O829" s="9">
        <f t="shared" si="59"/>
        <v>781</v>
      </c>
      <c r="U829" s="117"/>
      <c r="V829" s="118"/>
      <c r="W829" s="118"/>
    </row>
    <row r="830" spans="9:23">
      <c r="I830" s="5" t="s">
        <v>12</v>
      </c>
      <c r="J830" s="16">
        <v>22</v>
      </c>
      <c r="K830" s="117">
        <f ca="1" t="shared" si="60"/>
        <v>10096</v>
      </c>
      <c r="L830" s="118">
        <v>10070</v>
      </c>
      <c r="M830" s="118" t="str">
        <f t="shared" si="57"/>
        <v>赤目螳螂</v>
      </c>
      <c r="N830" s="9">
        <f t="shared" si="58"/>
        <v>140002</v>
      </c>
      <c r="O830" s="9">
        <f t="shared" si="59"/>
        <v>781</v>
      </c>
      <c r="U830" s="117"/>
      <c r="V830" s="118"/>
      <c r="W830" s="118"/>
    </row>
    <row r="831" spans="9:23">
      <c r="I831" s="5" t="s">
        <v>12</v>
      </c>
      <c r="J831" s="16">
        <v>22</v>
      </c>
      <c r="K831" s="117">
        <f ca="1" t="shared" si="60"/>
        <v>10042</v>
      </c>
      <c r="L831" s="118">
        <v>10111</v>
      </c>
      <c r="M831" s="118" t="str">
        <f t="shared" si="57"/>
        <v>暗影</v>
      </c>
      <c r="N831" s="9">
        <f t="shared" si="58"/>
        <v>140002</v>
      </c>
      <c r="O831" s="9">
        <f t="shared" si="59"/>
        <v>781</v>
      </c>
      <c r="U831" s="117"/>
      <c r="V831" s="118"/>
      <c r="W831" s="118"/>
    </row>
    <row r="832" spans="9:23">
      <c r="I832" s="5" t="s">
        <v>12</v>
      </c>
      <c r="J832" s="16">
        <v>22</v>
      </c>
      <c r="K832" s="117">
        <f ca="1" t="shared" si="60"/>
        <v>10105</v>
      </c>
      <c r="L832" s="118">
        <v>10144</v>
      </c>
      <c r="M832" s="118" t="str">
        <f t="shared" si="57"/>
        <v>哥布林</v>
      </c>
      <c r="N832" s="9">
        <f t="shared" si="58"/>
        <v>140002</v>
      </c>
      <c r="O832" s="9">
        <f t="shared" si="59"/>
        <v>781</v>
      </c>
      <c r="U832" s="117"/>
      <c r="V832" s="118"/>
      <c r="W832" s="118"/>
    </row>
    <row r="833" spans="9:23">
      <c r="I833" s="5" t="s">
        <v>12</v>
      </c>
      <c r="J833" s="16">
        <v>22</v>
      </c>
      <c r="K833" s="117">
        <f ca="1" t="shared" si="60"/>
        <v>10044</v>
      </c>
      <c r="L833" s="118">
        <v>10076</v>
      </c>
      <c r="M833" s="118" t="str">
        <f t="shared" ref="M833:M896" si="61">VLOOKUP(L833,P:Q,2,FALSE)</f>
        <v>风蜘蛛</v>
      </c>
      <c r="N833" s="9">
        <f t="shared" ref="N833:N896" si="62">VLOOKUP(J833,Y:Z,2,FALSE)</f>
        <v>140002</v>
      </c>
      <c r="O833" s="9">
        <f t="shared" ref="O833:O897" si="63">ROUNDUP(J833^4/300,0)</f>
        <v>781</v>
      </c>
      <c r="U833" s="117"/>
      <c r="V833" s="118"/>
      <c r="W833" s="118"/>
    </row>
    <row r="834" spans="9:23">
      <c r="I834" s="5" t="s">
        <v>12</v>
      </c>
      <c r="J834" s="16">
        <v>22</v>
      </c>
      <c r="K834" s="117">
        <f ca="1" t="shared" ref="K834:K897" si="64">INDIRECT("p"&amp;RANDBETWEEN(1,160))</f>
        <v>10039</v>
      </c>
      <c r="L834" s="118">
        <v>10081</v>
      </c>
      <c r="M834" s="118" t="str">
        <f t="shared" si="61"/>
        <v>冰冷树精</v>
      </c>
      <c r="N834" s="9">
        <f t="shared" si="62"/>
        <v>140002</v>
      </c>
      <c r="O834" s="9">
        <f t="shared" si="63"/>
        <v>781</v>
      </c>
      <c r="U834" s="117"/>
      <c r="V834" s="118"/>
      <c r="W834" s="118"/>
    </row>
    <row r="835" spans="9:23">
      <c r="I835" s="5" t="s">
        <v>12</v>
      </c>
      <c r="J835" s="16">
        <v>22</v>
      </c>
      <c r="K835" s="117">
        <f ca="1" t="shared" si="64"/>
        <v>10065</v>
      </c>
      <c r="L835" s="118">
        <v>10006</v>
      </c>
      <c r="M835" s="118" t="str">
        <f t="shared" si="61"/>
        <v>猫人</v>
      </c>
      <c r="N835" s="9">
        <f t="shared" si="62"/>
        <v>140002</v>
      </c>
      <c r="O835" s="9">
        <f t="shared" si="63"/>
        <v>781</v>
      </c>
      <c r="U835" s="117"/>
      <c r="V835" s="118"/>
      <c r="W835" s="118"/>
    </row>
    <row r="836" spans="9:23">
      <c r="I836" s="5" t="s">
        <v>12</v>
      </c>
      <c r="J836" s="16">
        <v>22</v>
      </c>
      <c r="K836" s="117">
        <f ca="1" t="shared" si="64"/>
        <v>10125</v>
      </c>
      <c r="L836" s="118">
        <v>10122</v>
      </c>
      <c r="M836" s="118" t="str">
        <f t="shared" si="61"/>
        <v>纯白吓人箱</v>
      </c>
      <c r="N836" s="9">
        <f t="shared" si="62"/>
        <v>140002</v>
      </c>
      <c r="O836" s="9">
        <f t="shared" si="63"/>
        <v>781</v>
      </c>
      <c r="U836" s="117"/>
      <c r="V836" s="118"/>
      <c r="W836" s="118"/>
    </row>
    <row r="837" spans="9:23">
      <c r="I837" s="5" t="s">
        <v>12</v>
      </c>
      <c r="J837" s="16">
        <v>22</v>
      </c>
      <c r="K837" s="117">
        <f ca="1" t="shared" si="64"/>
        <v>10068</v>
      </c>
      <c r="L837" s="118">
        <v>10154</v>
      </c>
      <c r="M837" s="118" t="str">
        <f t="shared" si="61"/>
        <v>海贼</v>
      </c>
      <c r="N837" s="9">
        <f t="shared" si="62"/>
        <v>140002</v>
      </c>
      <c r="O837" s="9">
        <f t="shared" si="63"/>
        <v>781</v>
      </c>
      <c r="U837" s="117"/>
      <c r="V837" s="118"/>
      <c r="W837" s="118"/>
    </row>
    <row r="838" spans="9:23">
      <c r="I838" s="5" t="s">
        <v>12</v>
      </c>
      <c r="J838" s="16">
        <v>22</v>
      </c>
      <c r="K838" s="117">
        <f ca="1" t="shared" si="64"/>
        <v>10097</v>
      </c>
      <c r="L838" s="118">
        <v>10075</v>
      </c>
      <c r="M838" s="118" t="str">
        <f t="shared" si="61"/>
        <v>火蜘蛛</v>
      </c>
      <c r="N838" s="9">
        <f t="shared" si="62"/>
        <v>140002</v>
      </c>
      <c r="O838" s="9">
        <f t="shared" si="63"/>
        <v>781</v>
      </c>
      <c r="U838" s="117"/>
      <c r="V838" s="118"/>
      <c r="W838" s="118"/>
    </row>
    <row r="839" spans="9:23">
      <c r="I839" s="5" t="s">
        <v>12</v>
      </c>
      <c r="J839" s="16">
        <v>22</v>
      </c>
      <c r="K839" s="117">
        <f ca="1" t="shared" si="64"/>
        <v>10070</v>
      </c>
      <c r="L839" s="118">
        <v>10065</v>
      </c>
      <c r="M839" s="118" t="str">
        <f t="shared" si="61"/>
        <v>虎头蜂</v>
      </c>
      <c r="N839" s="9">
        <f t="shared" si="62"/>
        <v>140002</v>
      </c>
      <c r="O839" s="9">
        <f t="shared" si="63"/>
        <v>781</v>
      </c>
      <c r="U839" s="117"/>
      <c r="V839" s="118"/>
      <c r="W839" s="118"/>
    </row>
    <row r="840" spans="9:23">
      <c r="I840" s="5" t="s">
        <v>12</v>
      </c>
      <c r="J840" s="16">
        <v>22</v>
      </c>
      <c r="K840" s="117">
        <f ca="1" t="shared" si="64"/>
        <v>10085</v>
      </c>
      <c r="L840" s="118">
        <v>10112</v>
      </c>
      <c r="M840" s="118" t="str">
        <f t="shared" si="61"/>
        <v>阴影</v>
      </c>
      <c r="N840" s="9">
        <f t="shared" si="62"/>
        <v>140002</v>
      </c>
      <c r="O840" s="9">
        <f t="shared" si="63"/>
        <v>781</v>
      </c>
      <c r="U840" s="117"/>
      <c r="V840" s="118"/>
      <c r="W840" s="118"/>
    </row>
    <row r="841" spans="9:23">
      <c r="I841" s="5" t="s">
        <v>12</v>
      </c>
      <c r="J841" s="16">
        <v>27</v>
      </c>
      <c r="K841" s="117">
        <f ca="1" t="shared" si="64"/>
        <v>10088</v>
      </c>
      <c r="L841" s="118">
        <v>10045</v>
      </c>
      <c r="M841" s="118" t="str">
        <f t="shared" si="61"/>
        <v>血魔</v>
      </c>
      <c r="N841" s="9">
        <f t="shared" si="62"/>
        <v>140003</v>
      </c>
      <c r="O841" s="9">
        <f t="shared" si="63"/>
        <v>1772</v>
      </c>
      <c r="U841" s="117"/>
      <c r="V841" s="118"/>
      <c r="W841" s="118"/>
    </row>
    <row r="842" spans="9:23">
      <c r="I842" s="5" t="s">
        <v>12</v>
      </c>
      <c r="J842" s="16">
        <v>27</v>
      </c>
      <c r="K842" s="117">
        <f ca="1" t="shared" si="64"/>
        <v>10157</v>
      </c>
      <c r="L842" s="118">
        <v>10121</v>
      </c>
      <c r="M842" s="118" t="str">
        <f t="shared" si="61"/>
        <v>绿蛙吓人盒</v>
      </c>
      <c r="N842" s="9">
        <f t="shared" si="62"/>
        <v>140003</v>
      </c>
      <c r="O842" s="9">
        <f t="shared" si="63"/>
        <v>1772</v>
      </c>
      <c r="U842" s="117"/>
      <c r="V842" s="118"/>
      <c r="W842" s="118"/>
    </row>
    <row r="843" spans="9:23">
      <c r="I843" s="5" t="s">
        <v>12</v>
      </c>
      <c r="J843" s="16">
        <v>27</v>
      </c>
      <c r="K843" s="117">
        <f ca="1" t="shared" si="64"/>
        <v>10141</v>
      </c>
      <c r="L843" s="118">
        <v>10134</v>
      </c>
      <c r="M843" s="118" t="str">
        <f t="shared" si="61"/>
        <v>猎豹蜥蜴</v>
      </c>
      <c r="N843" s="9">
        <f t="shared" si="62"/>
        <v>140003</v>
      </c>
      <c r="O843" s="9">
        <f t="shared" si="63"/>
        <v>1772</v>
      </c>
      <c r="U843" s="117"/>
      <c r="V843" s="118"/>
      <c r="W843" s="118"/>
    </row>
    <row r="844" spans="9:23">
      <c r="I844" s="5" t="s">
        <v>12</v>
      </c>
      <c r="J844" s="16">
        <v>27</v>
      </c>
      <c r="K844" s="117">
        <f ca="1" t="shared" si="64"/>
        <v>10007</v>
      </c>
      <c r="L844" s="118">
        <v>10068</v>
      </c>
      <c r="M844" s="118" t="str">
        <f t="shared" si="61"/>
        <v>螳螂</v>
      </c>
      <c r="N844" s="9">
        <f t="shared" si="62"/>
        <v>140003</v>
      </c>
      <c r="O844" s="9">
        <f t="shared" si="63"/>
        <v>1772</v>
      </c>
      <c r="U844" s="117"/>
      <c r="V844" s="118"/>
      <c r="W844" s="118"/>
    </row>
    <row r="845" spans="9:23">
      <c r="I845" s="5" t="s">
        <v>12</v>
      </c>
      <c r="J845" s="16">
        <v>27</v>
      </c>
      <c r="K845" s="117">
        <f ca="1" t="shared" si="64"/>
        <v>10133</v>
      </c>
      <c r="L845" s="118">
        <v>10070</v>
      </c>
      <c r="M845" s="118" t="str">
        <f t="shared" si="61"/>
        <v>赤目螳螂</v>
      </c>
      <c r="N845" s="9">
        <f t="shared" si="62"/>
        <v>140003</v>
      </c>
      <c r="O845" s="9">
        <f t="shared" si="63"/>
        <v>1772</v>
      </c>
      <c r="U845" s="117"/>
      <c r="V845" s="118"/>
      <c r="W845" s="118"/>
    </row>
    <row r="846" spans="9:23">
      <c r="I846" s="5" t="s">
        <v>12</v>
      </c>
      <c r="J846" s="16">
        <v>27</v>
      </c>
      <c r="K846" s="117">
        <f ca="1" t="shared" si="64"/>
        <v>10128</v>
      </c>
      <c r="L846" s="118">
        <v>10111</v>
      </c>
      <c r="M846" s="118" t="str">
        <f t="shared" si="61"/>
        <v>暗影</v>
      </c>
      <c r="N846" s="9">
        <f t="shared" si="62"/>
        <v>140003</v>
      </c>
      <c r="O846" s="9">
        <f t="shared" si="63"/>
        <v>1772</v>
      </c>
      <c r="U846" s="117"/>
      <c r="V846" s="118"/>
      <c r="W846" s="118"/>
    </row>
    <row r="847" spans="9:23">
      <c r="I847" s="5" t="s">
        <v>12</v>
      </c>
      <c r="J847" s="16">
        <v>27</v>
      </c>
      <c r="K847" s="117">
        <f ca="1" t="shared" si="64"/>
        <v>10128</v>
      </c>
      <c r="L847" s="118">
        <v>10144</v>
      </c>
      <c r="M847" s="118" t="str">
        <f t="shared" si="61"/>
        <v>哥布林</v>
      </c>
      <c r="N847" s="9">
        <f t="shared" si="62"/>
        <v>140003</v>
      </c>
      <c r="O847" s="9">
        <f t="shared" si="63"/>
        <v>1772</v>
      </c>
      <c r="U847" s="117"/>
      <c r="V847" s="118"/>
      <c r="W847" s="118"/>
    </row>
    <row r="848" spans="9:23">
      <c r="I848" s="5" t="s">
        <v>12</v>
      </c>
      <c r="J848" s="16">
        <v>27</v>
      </c>
      <c r="K848" s="117">
        <f ca="1" t="shared" si="64"/>
        <v>10092</v>
      </c>
      <c r="L848" s="118">
        <v>10076</v>
      </c>
      <c r="M848" s="118" t="str">
        <f t="shared" si="61"/>
        <v>风蜘蛛</v>
      </c>
      <c r="N848" s="9">
        <f t="shared" si="62"/>
        <v>140003</v>
      </c>
      <c r="O848" s="9">
        <f t="shared" si="63"/>
        <v>1772</v>
      </c>
      <c r="U848" s="117"/>
      <c r="V848" s="118"/>
      <c r="W848" s="118"/>
    </row>
    <row r="849" spans="9:23">
      <c r="I849" s="5" t="s">
        <v>12</v>
      </c>
      <c r="J849" s="16">
        <v>27</v>
      </c>
      <c r="K849" s="117">
        <f ca="1" t="shared" si="64"/>
        <v>10159</v>
      </c>
      <c r="L849" s="118">
        <v>10081</v>
      </c>
      <c r="M849" s="118" t="str">
        <f t="shared" si="61"/>
        <v>冰冷树精</v>
      </c>
      <c r="N849" s="9">
        <f t="shared" si="62"/>
        <v>140003</v>
      </c>
      <c r="O849" s="9">
        <f t="shared" si="63"/>
        <v>1772</v>
      </c>
      <c r="U849" s="117"/>
      <c r="V849" s="118"/>
      <c r="W849" s="118"/>
    </row>
    <row r="850" spans="9:23">
      <c r="I850" s="5" t="s">
        <v>12</v>
      </c>
      <c r="J850" s="16">
        <v>27</v>
      </c>
      <c r="K850" s="117">
        <f ca="1" t="shared" si="64"/>
        <v>10041</v>
      </c>
      <c r="L850" s="118">
        <v>10006</v>
      </c>
      <c r="M850" s="118" t="str">
        <f t="shared" si="61"/>
        <v>猫人</v>
      </c>
      <c r="N850" s="9">
        <f t="shared" si="62"/>
        <v>140003</v>
      </c>
      <c r="O850" s="9">
        <f t="shared" si="63"/>
        <v>1772</v>
      </c>
      <c r="U850" s="117"/>
      <c r="V850" s="118"/>
      <c r="W850" s="118"/>
    </row>
    <row r="851" spans="9:23">
      <c r="I851" s="5" t="s">
        <v>12</v>
      </c>
      <c r="J851" s="16">
        <v>27</v>
      </c>
      <c r="K851" s="117">
        <f ca="1" t="shared" si="64"/>
        <v>10103</v>
      </c>
      <c r="L851" s="118">
        <v>10122</v>
      </c>
      <c r="M851" s="118" t="str">
        <f t="shared" si="61"/>
        <v>纯白吓人箱</v>
      </c>
      <c r="N851" s="9">
        <f t="shared" si="62"/>
        <v>140003</v>
      </c>
      <c r="O851" s="9">
        <f t="shared" si="63"/>
        <v>1772</v>
      </c>
      <c r="U851" s="117"/>
      <c r="V851" s="118"/>
      <c r="W851" s="118"/>
    </row>
    <row r="852" spans="9:23">
      <c r="I852" s="5" t="s">
        <v>12</v>
      </c>
      <c r="J852" s="16">
        <v>27</v>
      </c>
      <c r="K852" s="117">
        <f ca="1" t="shared" si="64"/>
        <v>10131</v>
      </c>
      <c r="L852" s="118">
        <v>10154</v>
      </c>
      <c r="M852" s="118" t="str">
        <f t="shared" si="61"/>
        <v>海贼</v>
      </c>
      <c r="N852" s="9">
        <f t="shared" si="62"/>
        <v>140003</v>
      </c>
      <c r="O852" s="9">
        <f t="shared" si="63"/>
        <v>1772</v>
      </c>
      <c r="U852" s="117"/>
      <c r="V852" s="118"/>
      <c r="W852" s="118"/>
    </row>
    <row r="853" spans="9:23">
      <c r="I853" s="5" t="s">
        <v>12</v>
      </c>
      <c r="J853" s="16">
        <v>27</v>
      </c>
      <c r="K853" s="117">
        <f ca="1" t="shared" si="64"/>
        <v>10117</v>
      </c>
      <c r="L853" s="118">
        <v>10075</v>
      </c>
      <c r="M853" s="118" t="str">
        <f t="shared" si="61"/>
        <v>火蜘蛛</v>
      </c>
      <c r="N853" s="9">
        <f t="shared" si="62"/>
        <v>140003</v>
      </c>
      <c r="O853" s="9">
        <f t="shared" si="63"/>
        <v>1772</v>
      </c>
      <c r="U853" s="117"/>
      <c r="V853" s="118"/>
      <c r="W853" s="118"/>
    </row>
    <row r="854" spans="9:23">
      <c r="I854" s="5" t="s">
        <v>12</v>
      </c>
      <c r="J854" s="16">
        <v>27</v>
      </c>
      <c r="K854" s="117">
        <f ca="1" t="shared" si="64"/>
        <v>10070</v>
      </c>
      <c r="L854" s="118">
        <v>10065</v>
      </c>
      <c r="M854" s="118" t="str">
        <f t="shared" si="61"/>
        <v>虎头蜂</v>
      </c>
      <c r="N854" s="9">
        <f t="shared" si="62"/>
        <v>140003</v>
      </c>
      <c r="O854" s="9">
        <f t="shared" si="63"/>
        <v>1772</v>
      </c>
      <c r="U854" s="117"/>
      <c r="V854" s="118"/>
      <c r="W854" s="118"/>
    </row>
    <row r="855" spans="9:23">
      <c r="I855" s="5" t="s">
        <v>12</v>
      </c>
      <c r="J855" s="16">
        <v>27</v>
      </c>
      <c r="K855" s="117">
        <f ca="1" t="shared" si="64"/>
        <v>10139</v>
      </c>
      <c r="L855" s="118">
        <v>10112</v>
      </c>
      <c r="M855" s="118" t="str">
        <f t="shared" si="61"/>
        <v>阴影</v>
      </c>
      <c r="N855" s="9">
        <f t="shared" si="62"/>
        <v>140003</v>
      </c>
      <c r="O855" s="9">
        <f t="shared" si="63"/>
        <v>1772</v>
      </c>
      <c r="U855" s="117"/>
      <c r="V855" s="118"/>
      <c r="W855" s="118"/>
    </row>
    <row r="856" spans="9:23">
      <c r="I856" s="5" t="s">
        <v>12</v>
      </c>
      <c r="J856" s="16">
        <v>32</v>
      </c>
      <c r="K856" s="117">
        <f ca="1" t="shared" si="64"/>
        <v>10037</v>
      </c>
      <c r="L856" s="118">
        <v>10045</v>
      </c>
      <c r="M856" s="118" t="str">
        <f t="shared" si="61"/>
        <v>血魔</v>
      </c>
      <c r="N856" s="9">
        <f t="shared" si="62"/>
        <v>140004</v>
      </c>
      <c r="O856" s="9">
        <f t="shared" si="63"/>
        <v>3496</v>
      </c>
      <c r="U856" s="117"/>
      <c r="V856" s="118"/>
      <c r="W856" s="118"/>
    </row>
    <row r="857" spans="9:23">
      <c r="I857" s="5" t="s">
        <v>12</v>
      </c>
      <c r="J857" s="16">
        <v>32</v>
      </c>
      <c r="K857" s="117">
        <f ca="1" t="shared" si="64"/>
        <v>10054</v>
      </c>
      <c r="L857" s="118">
        <v>10121</v>
      </c>
      <c r="M857" s="118" t="str">
        <f t="shared" si="61"/>
        <v>绿蛙吓人盒</v>
      </c>
      <c r="N857" s="9">
        <f t="shared" si="62"/>
        <v>140004</v>
      </c>
      <c r="O857" s="9">
        <f t="shared" si="63"/>
        <v>3496</v>
      </c>
      <c r="U857" s="117"/>
      <c r="V857" s="118"/>
      <c r="W857" s="118"/>
    </row>
    <row r="858" spans="9:23">
      <c r="I858" s="5" t="s">
        <v>12</v>
      </c>
      <c r="J858" s="16">
        <v>32</v>
      </c>
      <c r="K858" s="117">
        <f ca="1" t="shared" si="64"/>
        <v>10008</v>
      </c>
      <c r="L858" s="118">
        <v>10134</v>
      </c>
      <c r="M858" s="118" t="str">
        <f t="shared" si="61"/>
        <v>猎豹蜥蜴</v>
      </c>
      <c r="N858" s="9">
        <f t="shared" si="62"/>
        <v>140004</v>
      </c>
      <c r="O858" s="9">
        <f t="shared" si="63"/>
        <v>3496</v>
      </c>
      <c r="U858" s="117"/>
      <c r="V858" s="118"/>
      <c r="W858" s="118"/>
    </row>
    <row r="859" spans="9:23">
      <c r="I859" s="5" t="s">
        <v>12</v>
      </c>
      <c r="J859" s="16">
        <v>32</v>
      </c>
      <c r="K859" s="117">
        <f ca="1" t="shared" si="64"/>
        <v>10069</v>
      </c>
      <c r="L859" s="118">
        <v>10068</v>
      </c>
      <c r="M859" s="118" t="str">
        <f t="shared" si="61"/>
        <v>螳螂</v>
      </c>
      <c r="N859" s="9">
        <f t="shared" si="62"/>
        <v>140004</v>
      </c>
      <c r="O859" s="9">
        <f t="shared" si="63"/>
        <v>3496</v>
      </c>
      <c r="U859" s="117"/>
      <c r="V859" s="118"/>
      <c r="W859" s="118"/>
    </row>
    <row r="860" spans="9:23">
      <c r="I860" s="5" t="s">
        <v>12</v>
      </c>
      <c r="J860" s="16">
        <v>32</v>
      </c>
      <c r="K860" s="117">
        <f ca="1" t="shared" si="64"/>
        <v>10052</v>
      </c>
      <c r="L860" s="118">
        <v>10070</v>
      </c>
      <c r="M860" s="118" t="str">
        <f t="shared" si="61"/>
        <v>赤目螳螂</v>
      </c>
      <c r="N860" s="9">
        <f t="shared" si="62"/>
        <v>140004</v>
      </c>
      <c r="O860" s="9">
        <f t="shared" si="63"/>
        <v>3496</v>
      </c>
      <c r="U860" s="117"/>
      <c r="V860" s="118"/>
      <c r="W860" s="118"/>
    </row>
    <row r="861" spans="9:23">
      <c r="I861" s="5" t="s">
        <v>12</v>
      </c>
      <c r="J861" s="16">
        <v>32</v>
      </c>
      <c r="K861" s="117">
        <f ca="1" t="shared" si="64"/>
        <v>10026</v>
      </c>
      <c r="L861" s="118">
        <v>10111</v>
      </c>
      <c r="M861" s="118" t="str">
        <f t="shared" si="61"/>
        <v>暗影</v>
      </c>
      <c r="N861" s="9">
        <f t="shared" si="62"/>
        <v>140004</v>
      </c>
      <c r="O861" s="9">
        <f t="shared" si="63"/>
        <v>3496</v>
      </c>
      <c r="U861" s="117"/>
      <c r="V861" s="118"/>
      <c r="W861" s="118"/>
    </row>
    <row r="862" spans="9:23">
      <c r="I862" s="5" t="s">
        <v>12</v>
      </c>
      <c r="J862" s="16">
        <v>32</v>
      </c>
      <c r="K862" s="117">
        <f ca="1" t="shared" si="64"/>
        <v>10001</v>
      </c>
      <c r="L862" s="118">
        <v>10144</v>
      </c>
      <c r="M862" s="118" t="str">
        <f t="shared" si="61"/>
        <v>哥布林</v>
      </c>
      <c r="N862" s="9">
        <f t="shared" si="62"/>
        <v>140004</v>
      </c>
      <c r="O862" s="9">
        <f t="shared" si="63"/>
        <v>3496</v>
      </c>
      <c r="U862" s="117"/>
      <c r="V862" s="118"/>
      <c r="W862" s="118"/>
    </row>
    <row r="863" spans="9:23">
      <c r="I863" s="5" t="s">
        <v>12</v>
      </c>
      <c r="J863" s="16">
        <v>32</v>
      </c>
      <c r="K863" s="117">
        <f ca="1" t="shared" si="64"/>
        <v>10027</v>
      </c>
      <c r="L863" s="118">
        <v>10076</v>
      </c>
      <c r="M863" s="118" t="str">
        <f t="shared" si="61"/>
        <v>风蜘蛛</v>
      </c>
      <c r="N863" s="9">
        <f t="shared" si="62"/>
        <v>140004</v>
      </c>
      <c r="O863" s="9">
        <f t="shared" si="63"/>
        <v>3496</v>
      </c>
      <c r="U863" s="117"/>
      <c r="V863" s="118"/>
      <c r="W863" s="118"/>
    </row>
    <row r="864" spans="9:23">
      <c r="I864" s="5" t="s">
        <v>12</v>
      </c>
      <c r="J864" s="16">
        <v>32</v>
      </c>
      <c r="K864" s="117">
        <f ca="1" t="shared" si="64"/>
        <v>10080</v>
      </c>
      <c r="L864" s="118">
        <v>10081</v>
      </c>
      <c r="M864" s="118" t="str">
        <f t="shared" si="61"/>
        <v>冰冷树精</v>
      </c>
      <c r="N864" s="9">
        <f t="shared" si="62"/>
        <v>140004</v>
      </c>
      <c r="O864" s="9">
        <f t="shared" si="63"/>
        <v>3496</v>
      </c>
      <c r="U864" s="117"/>
      <c r="V864" s="118"/>
      <c r="W864" s="118"/>
    </row>
    <row r="865" spans="9:23">
      <c r="I865" s="5" t="s">
        <v>12</v>
      </c>
      <c r="J865" s="16">
        <v>32</v>
      </c>
      <c r="K865" s="117">
        <f ca="1" t="shared" si="64"/>
        <v>10092</v>
      </c>
      <c r="L865" s="118">
        <v>10006</v>
      </c>
      <c r="M865" s="118" t="str">
        <f t="shared" si="61"/>
        <v>猫人</v>
      </c>
      <c r="N865" s="9">
        <f t="shared" si="62"/>
        <v>140004</v>
      </c>
      <c r="O865" s="9">
        <f t="shared" si="63"/>
        <v>3496</v>
      </c>
      <c r="U865" s="117"/>
      <c r="V865" s="118"/>
      <c r="W865" s="118"/>
    </row>
    <row r="866" spans="9:23">
      <c r="I866" s="5" t="s">
        <v>12</v>
      </c>
      <c r="J866" s="16">
        <v>32</v>
      </c>
      <c r="K866" s="117">
        <f ca="1" t="shared" si="64"/>
        <v>10069</v>
      </c>
      <c r="L866" s="118">
        <v>10122</v>
      </c>
      <c r="M866" s="118" t="str">
        <f t="shared" si="61"/>
        <v>纯白吓人箱</v>
      </c>
      <c r="N866" s="9">
        <f t="shared" si="62"/>
        <v>140004</v>
      </c>
      <c r="O866" s="9">
        <f t="shared" si="63"/>
        <v>3496</v>
      </c>
      <c r="U866" s="117"/>
      <c r="V866" s="118"/>
      <c r="W866" s="118"/>
    </row>
    <row r="867" spans="9:23">
      <c r="I867" s="5" t="s">
        <v>12</v>
      </c>
      <c r="J867" s="16">
        <v>32</v>
      </c>
      <c r="K867" s="117">
        <f ca="1" t="shared" si="64"/>
        <v>10124</v>
      </c>
      <c r="L867" s="118">
        <v>10154</v>
      </c>
      <c r="M867" s="118" t="str">
        <f t="shared" si="61"/>
        <v>海贼</v>
      </c>
      <c r="N867" s="9">
        <f t="shared" si="62"/>
        <v>140004</v>
      </c>
      <c r="O867" s="9">
        <f t="shared" si="63"/>
        <v>3496</v>
      </c>
      <c r="U867" s="117"/>
      <c r="V867" s="118"/>
      <c r="W867" s="118"/>
    </row>
    <row r="868" spans="9:23">
      <c r="I868" s="5" t="s">
        <v>12</v>
      </c>
      <c r="J868" s="16">
        <v>32</v>
      </c>
      <c r="K868" s="117">
        <f ca="1" t="shared" si="64"/>
        <v>10117</v>
      </c>
      <c r="L868" s="118">
        <v>10075</v>
      </c>
      <c r="M868" s="118" t="str">
        <f t="shared" si="61"/>
        <v>火蜘蛛</v>
      </c>
      <c r="N868" s="9">
        <f t="shared" si="62"/>
        <v>140004</v>
      </c>
      <c r="O868" s="9">
        <f t="shared" si="63"/>
        <v>3496</v>
      </c>
      <c r="U868" s="117"/>
      <c r="V868" s="118"/>
      <c r="W868" s="118"/>
    </row>
    <row r="869" spans="9:23">
      <c r="I869" s="5" t="s">
        <v>12</v>
      </c>
      <c r="J869" s="16">
        <v>32</v>
      </c>
      <c r="K869" s="117">
        <f ca="1" t="shared" si="64"/>
        <v>10097</v>
      </c>
      <c r="L869" s="118">
        <v>10065</v>
      </c>
      <c r="M869" s="118" t="str">
        <f t="shared" si="61"/>
        <v>虎头蜂</v>
      </c>
      <c r="N869" s="9">
        <f t="shared" si="62"/>
        <v>140004</v>
      </c>
      <c r="O869" s="9">
        <f t="shared" si="63"/>
        <v>3496</v>
      </c>
      <c r="U869" s="117"/>
      <c r="V869" s="118"/>
      <c r="W869" s="118"/>
    </row>
    <row r="870" spans="9:23">
      <c r="I870" s="5" t="s">
        <v>12</v>
      </c>
      <c r="J870" s="16">
        <v>32</v>
      </c>
      <c r="K870" s="117">
        <f ca="1" t="shared" si="64"/>
        <v>10001</v>
      </c>
      <c r="L870" s="118">
        <v>10112</v>
      </c>
      <c r="M870" s="118" t="str">
        <f t="shared" si="61"/>
        <v>阴影</v>
      </c>
      <c r="N870" s="9">
        <f t="shared" si="62"/>
        <v>140004</v>
      </c>
      <c r="O870" s="9">
        <f t="shared" si="63"/>
        <v>3496</v>
      </c>
      <c r="U870" s="117"/>
      <c r="V870" s="118"/>
      <c r="W870" s="118"/>
    </row>
    <row r="871" spans="9:23">
      <c r="I871" s="5" t="s">
        <v>12</v>
      </c>
      <c r="J871" s="16">
        <v>37</v>
      </c>
      <c r="K871" s="117">
        <f ca="1" t="shared" si="64"/>
        <v>10136</v>
      </c>
      <c r="L871" s="118">
        <v>10045</v>
      </c>
      <c r="M871" s="118" t="str">
        <f t="shared" si="61"/>
        <v>血魔</v>
      </c>
      <c r="N871" s="9">
        <f t="shared" si="62"/>
        <v>140005</v>
      </c>
      <c r="O871" s="9">
        <f t="shared" si="63"/>
        <v>6248</v>
      </c>
      <c r="U871" s="117"/>
      <c r="V871" s="118"/>
      <c r="W871" s="118"/>
    </row>
    <row r="872" spans="9:23">
      <c r="I872" s="5" t="s">
        <v>12</v>
      </c>
      <c r="J872" s="16">
        <v>37</v>
      </c>
      <c r="K872" s="117">
        <f ca="1" t="shared" si="64"/>
        <v>10149</v>
      </c>
      <c r="L872" s="118">
        <v>10121</v>
      </c>
      <c r="M872" s="118" t="str">
        <f t="shared" si="61"/>
        <v>绿蛙吓人盒</v>
      </c>
      <c r="N872" s="9">
        <f t="shared" si="62"/>
        <v>140005</v>
      </c>
      <c r="O872" s="9">
        <f t="shared" si="63"/>
        <v>6248</v>
      </c>
      <c r="U872" s="117"/>
      <c r="V872" s="118"/>
      <c r="W872" s="118"/>
    </row>
    <row r="873" spans="9:23">
      <c r="I873" s="5" t="s">
        <v>12</v>
      </c>
      <c r="J873" s="16">
        <v>37</v>
      </c>
      <c r="K873" s="117">
        <f ca="1" t="shared" si="64"/>
        <v>10034</v>
      </c>
      <c r="L873" s="118">
        <v>10134</v>
      </c>
      <c r="M873" s="118" t="str">
        <f t="shared" si="61"/>
        <v>猎豹蜥蜴</v>
      </c>
      <c r="N873" s="9">
        <f t="shared" si="62"/>
        <v>140005</v>
      </c>
      <c r="O873" s="9">
        <f t="shared" si="63"/>
        <v>6248</v>
      </c>
      <c r="U873" s="117"/>
      <c r="V873" s="118"/>
      <c r="W873" s="118"/>
    </row>
    <row r="874" spans="9:23">
      <c r="I874" s="5" t="s">
        <v>12</v>
      </c>
      <c r="J874" s="16">
        <v>37</v>
      </c>
      <c r="K874" s="117">
        <f ca="1" t="shared" si="64"/>
        <v>10001</v>
      </c>
      <c r="L874" s="118">
        <v>10068</v>
      </c>
      <c r="M874" s="118" t="str">
        <f t="shared" si="61"/>
        <v>螳螂</v>
      </c>
      <c r="N874" s="9">
        <f t="shared" si="62"/>
        <v>140005</v>
      </c>
      <c r="O874" s="9">
        <f t="shared" si="63"/>
        <v>6248</v>
      </c>
      <c r="U874" s="117"/>
      <c r="V874" s="118"/>
      <c r="W874" s="118"/>
    </row>
    <row r="875" spans="9:23">
      <c r="I875" s="5" t="s">
        <v>12</v>
      </c>
      <c r="J875" s="16">
        <v>37</v>
      </c>
      <c r="K875" s="117">
        <f ca="1" t="shared" si="64"/>
        <v>10023</v>
      </c>
      <c r="L875" s="118">
        <v>10070</v>
      </c>
      <c r="M875" s="118" t="str">
        <f t="shared" si="61"/>
        <v>赤目螳螂</v>
      </c>
      <c r="N875" s="9">
        <f t="shared" si="62"/>
        <v>140005</v>
      </c>
      <c r="O875" s="9">
        <f t="shared" si="63"/>
        <v>6248</v>
      </c>
      <c r="U875" s="117"/>
      <c r="V875" s="118"/>
      <c r="W875" s="118"/>
    </row>
    <row r="876" spans="9:23">
      <c r="I876" s="5" t="s">
        <v>12</v>
      </c>
      <c r="J876" s="16">
        <v>37</v>
      </c>
      <c r="K876" s="117">
        <f ca="1" t="shared" si="64"/>
        <v>10082</v>
      </c>
      <c r="L876" s="118">
        <v>10111</v>
      </c>
      <c r="M876" s="118" t="str">
        <f t="shared" si="61"/>
        <v>暗影</v>
      </c>
      <c r="N876" s="9">
        <f t="shared" si="62"/>
        <v>140005</v>
      </c>
      <c r="O876" s="9">
        <f t="shared" si="63"/>
        <v>6248</v>
      </c>
      <c r="U876" s="117"/>
      <c r="V876" s="118"/>
      <c r="W876" s="118"/>
    </row>
    <row r="877" spans="9:23">
      <c r="I877" s="5" t="s">
        <v>12</v>
      </c>
      <c r="J877" s="16">
        <v>37</v>
      </c>
      <c r="K877" s="117">
        <f ca="1" t="shared" si="64"/>
        <v>10110</v>
      </c>
      <c r="L877" s="118">
        <v>10144</v>
      </c>
      <c r="M877" s="118" t="str">
        <f t="shared" si="61"/>
        <v>哥布林</v>
      </c>
      <c r="N877" s="9">
        <f t="shared" si="62"/>
        <v>140005</v>
      </c>
      <c r="O877" s="9">
        <f t="shared" si="63"/>
        <v>6248</v>
      </c>
      <c r="U877" s="117"/>
      <c r="V877" s="118"/>
      <c r="W877" s="118"/>
    </row>
    <row r="878" spans="9:23">
      <c r="I878" s="5" t="s">
        <v>12</v>
      </c>
      <c r="J878" s="16">
        <v>37</v>
      </c>
      <c r="K878" s="117">
        <f ca="1" t="shared" si="64"/>
        <v>10101</v>
      </c>
      <c r="L878" s="118">
        <v>10076</v>
      </c>
      <c r="M878" s="118" t="str">
        <f t="shared" si="61"/>
        <v>风蜘蛛</v>
      </c>
      <c r="N878" s="9">
        <f t="shared" si="62"/>
        <v>140005</v>
      </c>
      <c r="O878" s="9">
        <f t="shared" si="63"/>
        <v>6248</v>
      </c>
      <c r="U878" s="117"/>
      <c r="V878" s="118"/>
      <c r="W878" s="118"/>
    </row>
    <row r="879" spans="9:23">
      <c r="I879" s="5" t="s">
        <v>12</v>
      </c>
      <c r="J879" s="16">
        <v>37</v>
      </c>
      <c r="K879" s="117">
        <f ca="1" t="shared" si="64"/>
        <v>10104</v>
      </c>
      <c r="L879" s="118">
        <v>10081</v>
      </c>
      <c r="M879" s="118" t="str">
        <f t="shared" si="61"/>
        <v>冰冷树精</v>
      </c>
      <c r="N879" s="9">
        <f t="shared" si="62"/>
        <v>140005</v>
      </c>
      <c r="O879" s="9">
        <f t="shared" si="63"/>
        <v>6248</v>
      </c>
      <c r="U879" s="117"/>
      <c r="V879" s="118"/>
      <c r="W879" s="118"/>
    </row>
    <row r="880" spans="9:23">
      <c r="I880" s="5" t="s">
        <v>12</v>
      </c>
      <c r="J880" s="16">
        <v>37</v>
      </c>
      <c r="K880" s="117">
        <f ca="1" t="shared" si="64"/>
        <v>10052</v>
      </c>
      <c r="L880" s="118">
        <v>10006</v>
      </c>
      <c r="M880" s="118" t="str">
        <f t="shared" si="61"/>
        <v>猫人</v>
      </c>
      <c r="N880" s="9">
        <f t="shared" si="62"/>
        <v>140005</v>
      </c>
      <c r="O880" s="9">
        <f t="shared" si="63"/>
        <v>6248</v>
      </c>
      <c r="U880" s="117"/>
      <c r="V880" s="118"/>
      <c r="W880" s="118"/>
    </row>
    <row r="881" spans="9:23">
      <c r="I881" s="5" t="s">
        <v>12</v>
      </c>
      <c r="J881" s="16">
        <v>37</v>
      </c>
      <c r="K881" s="117">
        <f ca="1" t="shared" si="64"/>
        <v>10108</v>
      </c>
      <c r="L881" s="118">
        <v>10122</v>
      </c>
      <c r="M881" s="118" t="str">
        <f t="shared" si="61"/>
        <v>纯白吓人箱</v>
      </c>
      <c r="N881" s="9">
        <f t="shared" si="62"/>
        <v>140005</v>
      </c>
      <c r="O881" s="9">
        <f t="shared" si="63"/>
        <v>6248</v>
      </c>
      <c r="U881" s="117"/>
      <c r="V881" s="118"/>
      <c r="W881" s="118"/>
    </row>
    <row r="882" spans="9:23">
      <c r="I882" s="5" t="s">
        <v>12</v>
      </c>
      <c r="J882" s="16">
        <v>37</v>
      </c>
      <c r="K882" s="117">
        <f ca="1" t="shared" si="64"/>
        <v>10119</v>
      </c>
      <c r="L882" s="118">
        <v>10154</v>
      </c>
      <c r="M882" s="118" t="str">
        <f t="shared" si="61"/>
        <v>海贼</v>
      </c>
      <c r="N882" s="9">
        <f t="shared" si="62"/>
        <v>140005</v>
      </c>
      <c r="O882" s="9">
        <f t="shared" si="63"/>
        <v>6248</v>
      </c>
      <c r="U882" s="117"/>
      <c r="V882" s="118"/>
      <c r="W882" s="118"/>
    </row>
    <row r="883" spans="9:23">
      <c r="I883" s="5" t="s">
        <v>12</v>
      </c>
      <c r="J883" s="16">
        <v>37</v>
      </c>
      <c r="K883" s="117">
        <f ca="1" t="shared" si="64"/>
        <v>10042</v>
      </c>
      <c r="L883" s="118">
        <v>10075</v>
      </c>
      <c r="M883" s="118" t="str">
        <f t="shared" si="61"/>
        <v>火蜘蛛</v>
      </c>
      <c r="N883" s="9">
        <f t="shared" si="62"/>
        <v>140005</v>
      </c>
      <c r="O883" s="9">
        <f t="shared" si="63"/>
        <v>6248</v>
      </c>
      <c r="U883" s="117"/>
      <c r="V883" s="118"/>
      <c r="W883" s="118"/>
    </row>
    <row r="884" spans="9:23">
      <c r="I884" s="5" t="s">
        <v>12</v>
      </c>
      <c r="J884" s="16">
        <v>37</v>
      </c>
      <c r="K884" s="117">
        <f ca="1" t="shared" si="64"/>
        <v>10055</v>
      </c>
      <c r="L884" s="118">
        <v>10065</v>
      </c>
      <c r="M884" s="118" t="str">
        <f t="shared" si="61"/>
        <v>虎头蜂</v>
      </c>
      <c r="N884" s="9">
        <f t="shared" si="62"/>
        <v>140005</v>
      </c>
      <c r="O884" s="9">
        <f t="shared" si="63"/>
        <v>6248</v>
      </c>
      <c r="U884" s="117"/>
      <c r="V884" s="118"/>
      <c r="W884" s="118"/>
    </row>
    <row r="885" spans="9:23">
      <c r="I885" s="5" t="s">
        <v>12</v>
      </c>
      <c r="J885" s="16">
        <v>37</v>
      </c>
      <c r="K885" s="117">
        <f ca="1" t="shared" si="64"/>
        <v>10120</v>
      </c>
      <c r="L885" s="118">
        <v>10112</v>
      </c>
      <c r="M885" s="118" t="str">
        <f t="shared" si="61"/>
        <v>阴影</v>
      </c>
      <c r="N885" s="9">
        <f t="shared" si="62"/>
        <v>140005</v>
      </c>
      <c r="O885" s="9">
        <f t="shared" si="63"/>
        <v>6248</v>
      </c>
      <c r="U885" s="117"/>
      <c r="V885" s="118"/>
      <c r="W885" s="118"/>
    </row>
    <row r="886" spans="9:23">
      <c r="I886" s="5" t="s">
        <v>12</v>
      </c>
      <c r="J886" s="16">
        <v>42</v>
      </c>
      <c r="K886" s="117">
        <f ca="1" t="shared" si="64"/>
        <v>10008</v>
      </c>
      <c r="L886" s="118">
        <v>10045</v>
      </c>
      <c r="M886" s="118" t="str">
        <f t="shared" si="61"/>
        <v>血魔</v>
      </c>
      <c r="N886" s="9">
        <f t="shared" si="62"/>
        <v>140006</v>
      </c>
      <c r="O886" s="9">
        <f t="shared" si="63"/>
        <v>10373</v>
      </c>
      <c r="U886" s="117"/>
      <c r="V886" s="118"/>
      <c r="W886" s="118"/>
    </row>
    <row r="887" spans="9:23">
      <c r="I887" s="5" t="s">
        <v>12</v>
      </c>
      <c r="J887" s="16">
        <v>42</v>
      </c>
      <c r="K887" s="117">
        <f ca="1" t="shared" si="64"/>
        <v>10007</v>
      </c>
      <c r="L887" s="118">
        <v>10121</v>
      </c>
      <c r="M887" s="118" t="str">
        <f t="shared" si="61"/>
        <v>绿蛙吓人盒</v>
      </c>
      <c r="N887" s="9">
        <f t="shared" si="62"/>
        <v>140006</v>
      </c>
      <c r="O887" s="9">
        <f t="shared" si="63"/>
        <v>10373</v>
      </c>
      <c r="U887" s="117"/>
      <c r="V887" s="118"/>
      <c r="W887" s="118"/>
    </row>
    <row r="888" spans="9:23">
      <c r="I888" s="5" t="s">
        <v>12</v>
      </c>
      <c r="J888" s="16">
        <v>42</v>
      </c>
      <c r="K888" s="117">
        <f ca="1" t="shared" si="64"/>
        <v>10042</v>
      </c>
      <c r="L888" s="118">
        <v>10134</v>
      </c>
      <c r="M888" s="118" t="str">
        <f t="shared" si="61"/>
        <v>猎豹蜥蜴</v>
      </c>
      <c r="N888" s="9">
        <f t="shared" si="62"/>
        <v>140006</v>
      </c>
      <c r="O888" s="9">
        <f t="shared" si="63"/>
        <v>10373</v>
      </c>
      <c r="U888" s="117"/>
      <c r="V888" s="118"/>
      <c r="W888" s="118"/>
    </row>
    <row r="889" spans="9:23">
      <c r="I889" s="5" t="s">
        <v>12</v>
      </c>
      <c r="J889" s="16">
        <v>42</v>
      </c>
      <c r="K889" s="117">
        <f ca="1" t="shared" si="64"/>
        <v>10135</v>
      </c>
      <c r="L889" s="118">
        <v>10068</v>
      </c>
      <c r="M889" s="118" t="str">
        <f t="shared" si="61"/>
        <v>螳螂</v>
      </c>
      <c r="N889" s="9">
        <f t="shared" si="62"/>
        <v>140006</v>
      </c>
      <c r="O889" s="9">
        <f t="shared" si="63"/>
        <v>10373</v>
      </c>
      <c r="U889" s="117"/>
      <c r="V889" s="118"/>
      <c r="W889" s="118"/>
    </row>
    <row r="890" spans="9:23">
      <c r="I890" s="5" t="s">
        <v>12</v>
      </c>
      <c r="J890" s="16">
        <v>42</v>
      </c>
      <c r="K890" s="117">
        <f ca="1" t="shared" si="64"/>
        <v>10133</v>
      </c>
      <c r="L890" s="118">
        <v>10070</v>
      </c>
      <c r="M890" s="118" t="str">
        <f t="shared" si="61"/>
        <v>赤目螳螂</v>
      </c>
      <c r="N890" s="9">
        <f t="shared" si="62"/>
        <v>140006</v>
      </c>
      <c r="O890" s="9">
        <f t="shared" si="63"/>
        <v>10373</v>
      </c>
      <c r="U890" s="117"/>
      <c r="V890" s="118"/>
      <c r="W890" s="118"/>
    </row>
    <row r="891" spans="9:23">
      <c r="I891" s="5" t="s">
        <v>12</v>
      </c>
      <c r="J891" s="16">
        <v>42</v>
      </c>
      <c r="K891" s="117">
        <f ca="1" t="shared" si="64"/>
        <v>10018</v>
      </c>
      <c r="L891" s="118">
        <v>10111</v>
      </c>
      <c r="M891" s="118" t="str">
        <f t="shared" si="61"/>
        <v>暗影</v>
      </c>
      <c r="N891" s="9">
        <f t="shared" si="62"/>
        <v>140006</v>
      </c>
      <c r="O891" s="9">
        <f t="shared" si="63"/>
        <v>10373</v>
      </c>
      <c r="U891" s="117"/>
      <c r="V891" s="118"/>
      <c r="W891" s="118"/>
    </row>
    <row r="892" spans="9:23">
      <c r="I892" s="5" t="s">
        <v>12</v>
      </c>
      <c r="J892" s="16">
        <v>42</v>
      </c>
      <c r="K892" s="117">
        <f ca="1" t="shared" si="64"/>
        <v>10125</v>
      </c>
      <c r="L892" s="118">
        <v>10144</v>
      </c>
      <c r="M892" s="118" t="str">
        <f t="shared" si="61"/>
        <v>哥布林</v>
      </c>
      <c r="N892" s="9">
        <f t="shared" si="62"/>
        <v>140006</v>
      </c>
      <c r="O892" s="9">
        <f t="shared" si="63"/>
        <v>10373</v>
      </c>
      <c r="U892" s="117"/>
      <c r="V892" s="118"/>
      <c r="W892" s="118"/>
    </row>
    <row r="893" spans="9:23">
      <c r="I893" s="5" t="s">
        <v>12</v>
      </c>
      <c r="J893" s="16">
        <v>42</v>
      </c>
      <c r="K893" s="117">
        <f ca="1" t="shared" si="64"/>
        <v>10110</v>
      </c>
      <c r="L893" s="118">
        <v>10076</v>
      </c>
      <c r="M893" s="118" t="str">
        <f t="shared" si="61"/>
        <v>风蜘蛛</v>
      </c>
      <c r="N893" s="9">
        <f t="shared" si="62"/>
        <v>140006</v>
      </c>
      <c r="O893" s="9">
        <f t="shared" si="63"/>
        <v>10373</v>
      </c>
      <c r="U893" s="117"/>
      <c r="V893" s="118"/>
      <c r="W893" s="118"/>
    </row>
    <row r="894" spans="9:23">
      <c r="I894" s="5" t="s">
        <v>12</v>
      </c>
      <c r="J894" s="16">
        <v>42</v>
      </c>
      <c r="K894" s="117">
        <f ca="1" t="shared" si="64"/>
        <v>10057</v>
      </c>
      <c r="L894" s="118">
        <v>10081</v>
      </c>
      <c r="M894" s="118" t="str">
        <f t="shared" si="61"/>
        <v>冰冷树精</v>
      </c>
      <c r="N894" s="9">
        <f t="shared" si="62"/>
        <v>140006</v>
      </c>
      <c r="O894" s="9">
        <f t="shared" si="63"/>
        <v>10373</v>
      </c>
      <c r="U894" s="117"/>
      <c r="V894" s="118"/>
      <c r="W894" s="118"/>
    </row>
    <row r="895" spans="9:23">
      <c r="I895" s="5" t="s">
        <v>12</v>
      </c>
      <c r="J895" s="16">
        <v>42</v>
      </c>
      <c r="K895" s="117">
        <f ca="1" t="shared" si="64"/>
        <v>10062</v>
      </c>
      <c r="L895" s="118">
        <v>10006</v>
      </c>
      <c r="M895" s="118" t="str">
        <f t="shared" si="61"/>
        <v>猫人</v>
      </c>
      <c r="N895" s="9">
        <f t="shared" si="62"/>
        <v>140006</v>
      </c>
      <c r="O895" s="9">
        <f t="shared" si="63"/>
        <v>10373</v>
      </c>
      <c r="U895" s="117"/>
      <c r="V895" s="118"/>
      <c r="W895" s="118"/>
    </row>
    <row r="896" spans="9:23">
      <c r="I896" s="5" t="s">
        <v>12</v>
      </c>
      <c r="J896" s="16">
        <v>42</v>
      </c>
      <c r="K896" s="117">
        <f ca="1" t="shared" si="64"/>
        <v>10048</v>
      </c>
      <c r="L896" s="118">
        <v>10122</v>
      </c>
      <c r="M896" s="118" t="str">
        <f t="shared" si="61"/>
        <v>纯白吓人箱</v>
      </c>
      <c r="N896" s="9">
        <f t="shared" si="62"/>
        <v>140006</v>
      </c>
      <c r="O896" s="9">
        <f t="shared" si="63"/>
        <v>10373</v>
      </c>
      <c r="U896" s="117"/>
      <c r="V896" s="118"/>
      <c r="W896" s="118"/>
    </row>
    <row r="897" spans="9:23">
      <c r="I897" s="5" t="s">
        <v>12</v>
      </c>
      <c r="J897" s="16">
        <v>42</v>
      </c>
      <c r="K897" s="117">
        <f ca="1" t="shared" si="64"/>
        <v>10008</v>
      </c>
      <c r="L897" s="118">
        <v>10154</v>
      </c>
      <c r="M897" s="118" t="str">
        <f t="shared" ref="M897:M945" si="65">VLOOKUP(L897,P:Q,2,FALSE)</f>
        <v>海贼</v>
      </c>
      <c r="N897" s="9">
        <f t="shared" ref="N897:N945" si="66">VLOOKUP(J897,Y:Z,2,FALSE)</f>
        <v>140006</v>
      </c>
      <c r="O897" s="9">
        <f t="shared" si="63"/>
        <v>10373</v>
      </c>
      <c r="U897" s="117"/>
      <c r="V897" s="118"/>
      <c r="W897" s="118"/>
    </row>
    <row r="898" spans="9:23">
      <c r="I898" s="5" t="s">
        <v>12</v>
      </c>
      <c r="J898" s="16">
        <v>42</v>
      </c>
      <c r="K898" s="117">
        <f ca="1" t="shared" ref="K898:K945" si="67">INDIRECT("p"&amp;RANDBETWEEN(1,160))</f>
        <v>10109</v>
      </c>
      <c r="L898" s="118">
        <v>10075</v>
      </c>
      <c r="M898" s="118" t="str">
        <f t="shared" si="65"/>
        <v>火蜘蛛</v>
      </c>
      <c r="N898" s="9">
        <f t="shared" si="66"/>
        <v>140006</v>
      </c>
      <c r="O898" s="9">
        <f t="shared" ref="O898:O945" si="68">ROUNDUP(J898^4/300,0)</f>
        <v>10373</v>
      </c>
      <c r="U898" s="117"/>
      <c r="V898" s="118"/>
      <c r="W898" s="118"/>
    </row>
    <row r="899" spans="9:23">
      <c r="I899" s="5" t="s">
        <v>12</v>
      </c>
      <c r="J899" s="16">
        <v>42</v>
      </c>
      <c r="K899" s="117">
        <f ca="1" t="shared" si="67"/>
        <v>10133</v>
      </c>
      <c r="L899" s="118">
        <v>10065</v>
      </c>
      <c r="M899" s="118" t="str">
        <f t="shared" si="65"/>
        <v>虎头蜂</v>
      </c>
      <c r="N899" s="9">
        <f t="shared" si="66"/>
        <v>140006</v>
      </c>
      <c r="O899" s="9">
        <f t="shared" si="68"/>
        <v>10373</v>
      </c>
      <c r="U899" s="117"/>
      <c r="V899" s="118"/>
      <c r="W899" s="118"/>
    </row>
    <row r="900" spans="9:23">
      <c r="I900" s="5" t="s">
        <v>12</v>
      </c>
      <c r="J900" s="16">
        <v>42</v>
      </c>
      <c r="K900" s="117">
        <f ca="1" t="shared" si="67"/>
        <v>10141</v>
      </c>
      <c r="L900" s="118">
        <v>10112</v>
      </c>
      <c r="M900" s="118" t="str">
        <f t="shared" si="65"/>
        <v>阴影</v>
      </c>
      <c r="N900" s="9">
        <f t="shared" si="66"/>
        <v>140006</v>
      </c>
      <c r="O900" s="9">
        <f t="shared" si="68"/>
        <v>10373</v>
      </c>
      <c r="U900" s="117"/>
      <c r="V900" s="118"/>
      <c r="W900" s="118"/>
    </row>
    <row r="901" spans="9:23">
      <c r="I901" s="5" t="s">
        <v>12</v>
      </c>
      <c r="J901" s="16">
        <v>47</v>
      </c>
      <c r="K901" s="117">
        <f ca="1" t="shared" si="67"/>
        <v>10006</v>
      </c>
      <c r="L901" s="118">
        <v>10045</v>
      </c>
      <c r="M901" s="118" t="str">
        <f t="shared" si="65"/>
        <v>血魔</v>
      </c>
      <c r="N901" s="9">
        <f t="shared" si="66"/>
        <v>140007</v>
      </c>
      <c r="O901" s="9">
        <f t="shared" si="68"/>
        <v>16266</v>
      </c>
      <c r="U901" s="117"/>
      <c r="V901" s="118"/>
      <c r="W901" s="118"/>
    </row>
    <row r="902" spans="9:23">
      <c r="I902" s="5" t="s">
        <v>12</v>
      </c>
      <c r="J902" s="16">
        <v>47</v>
      </c>
      <c r="K902" s="117">
        <f ca="1" t="shared" si="67"/>
        <v>10036</v>
      </c>
      <c r="L902" s="118">
        <v>10121</v>
      </c>
      <c r="M902" s="118" t="str">
        <f t="shared" si="65"/>
        <v>绿蛙吓人盒</v>
      </c>
      <c r="N902" s="9">
        <f t="shared" si="66"/>
        <v>140007</v>
      </c>
      <c r="O902" s="9">
        <f t="shared" si="68"/>
        <v>16266</v>
      </c>
      <c r="U902" s="117"/>
      <c r="V902" s="118"/>
      <c r="W902" s="118"/>
    </row>
    <row r="903" spans="9:23">
      <c r="I903" s="5" t="s">
        <v>12</v>
      </c>
      <c r="J903" s="16">
        <v>47</v>
      </c>
      <c r="K903" s="117">
        <f ca="1" t="shared" si="67"/>
        <v>10148</v>
      </c>
      <c r="L903" s="118">
        <v>10134</v>
      </c>
      <c r="M903" s="118" t="str">
        <f t="shared" si="65"/>
        <v>猎豹蜥蜴</v>
      </c>
      <c r="N903" s="9">
        <f t="shared" si="66"/>
        <v>140007</v>
      </c>
      <c r="O903" s="9">
        <f t="shared" si="68"/>
        <v>16266</v>
      </c>
      <c r="U903" s="117"/>
      <c r="V903" s="118"/>
      <c r="W903" s="118"/>
    </row>
    <row r="904" spans="9:23">
      <c r="I904" s="5" t="s">
        <v>12</v>
      </c>
      <c r="J904" s="16">
        <v>47</v>
      </c>
      <c r="K904" s="117">
        <f ca="1" t="shared" si="67"/>
        <v>10072</v>
      </c>
      <c r="L904" s="118">
        <v>10068</v>
      </c>
      <c r="M904" s="118" t="str">
        <f t="shared" si="65"/>
        <v>螳螂</v>
      </c>
      <c r="N904" s="9">
        <f t="shared" si="66"/>
        <v>140007</v>
      </c>
      <c r="O904" s="9">
        <f t="shared" si="68"/>
        <v>16266</v>
      </c>
      <c r="U904" s="117"/>
      <c r="V904" s="118"/>
      <c r="W904" s="118"/>
    </row>
    <row r="905" spans="9:23">
      <c r="I905" s="5" t="s">
        <v>12</v>
      </c>
      <c r="J905" s="16">
        <v>47</v>
      </c>
      <c r="K905" s="117">
        <f ca="1" t="shared" si="67"/>
        <v>10081</v>
      </c>
      <c r="L905" s="118">
        <v>10070</v>
      </c>
      <c r="M905" s="118" t="str">
        <f t="shared" si="65"/>
        <v>赤目螳螂</v>
      </c>
      <c r="N905" s="9">
        <f t="shared" si="66"/>
        <v>140007</v>
      </c>
      <c r="O905" s="9">
        <f t="shared" si="68"/>
        <v>16266</v>
      </c>
      <c r="U905" s="117"/>
      <c r="V905" s="118"/>
      <c r="W905" s="118"/>
    </row>
    <row r="906" spans="9:23">
      <c r="I906" s="5" t="s">
        <v>12</v>
      </c>
      <c r="J906" s="16">
        <v>47</v>
      </c>
      <c r="K906" s="117">
        <f ca="1" t="shared" si="67"/>
        <v>10052</v>
      </c>
      <c r="L906" s="118">
        <v>10111</v>
      </c>
      <c r="M906" s="118" t="str">
        <f t="shared" si="65"/>
        <v>暗影</v>
      </c>
      <c r="N906" s="9">
        <f t="shared" si="66"/>
        <v>140007</v>
      </c>
      <c r="O906" s="9">
        <f t="shared" si="68"/>
        <v>16266</v>
      </c>
      <c r="U906" s="117"/>
      <c r="V906" s="118"/>
      <c r="W906" s="118"/>
    </row>
    <row r="907" spans="9:23">
      <c r="I907" s="5" t="s">
        <v>12</v>
      </c>
      <c r="J907" s="16">
        <v>47</v>
      </c>
      <c r="K907" s="117">
        <f ca="1" t="shared" si="67"/>
        <v>10112</v>
      </c>
      <c r="L907" s="118">
        <v>10144</v>
      </c>
      <c r="M907" s="118" t="str">
        <f t="shared" si="65"/>
        <v>哥布林</v>
      </c>
      <c r="N907" s="9">
        <f t="shared" si="66"/>
        <v>140007</v>
      </c>
      <c r="O907" s="9">
        <f t="shared" si="68"/>
        <v>16266</v>
      </c>
      <c r="U907" s="117"/>
      <c r="V907" s="118"/>
      <c r="W907" s="118"/>
    </row>
    <row r="908" spans="9:23">
      <c r="I908" s="5" t="s">
        <v>12</v>
      </c>
      <c r="J908" s="16">
        <v>47</v>
      </c>
      <c r="K908" s="117">
        <f ca="1" t="shared" si="67"/>
        <v>10091</v>
      </c>
      <c r="L908" s="118">
        <v>10076</v>
      </c>
      <c r="M908" s="118" t="str">
        <f t="shared" si="65"/>
        <v>风蜘蛛</v>
      </c>
      <c r="N908" s="9">
        <f t="shared" si="66"/>
        <v>140007</v>
      </c>
      <c r="O908" s="9">
        <f t="shared" si="68"/>
        <v>16266</v>
      </c>
      <c r="U908" s="117"/>
      <c r="V908" s="118"/>
      <c r="W908" s="118"/>
    </row>
    <row r="909" spans="9:23">
      <c r="I909" s="5" t="s">
        <v>12</v>
      </c>
      <c r="J909" s="16">
        <v>47</v>
      </c>
      <c r="K909" s="117">
        <f ca="1" t="shared" si="67"/>
        <v>10037</v>
      </c>
      <c r="L909" s="118">
        <v>10081</v>
      </c>
      <c r="M909" s="118" t="str">
        <f t="shared" si="65"/>
        <v>冰冷树精</v>
      </c>
      <c r="N909" s="9">
        <f t="shared" si="66"/>
        <v>140007</v>
      </c>
      <c r="O909" s="9">
        <f t="shared" si="68"/>
        <v>16266</v>
      </c>
      <c r="U909" s="117"/>
      <c r="V909" s="118"/>
      <c r="W909" s="118"/>
    </row>
    <row r="910" spans="9:23">
      <c r="I910" s="5" t="s">
        <v>12</v>
      </c>
      <c r="J910" s="16">
        <v>47</v>
      </c>
      <c r="K910" s="117">
        <f ca="1" t="shared" si="67"/>
        <v>10118</v>
      </c>
      <c r="L910" s="118">
        <v>10006</v>
      </c>
      <c r="M910" s="118" t="str">
        <f t="shared" si="65"/>
        <v>猫人</v>
      </c>
      <c r="N910" s="9">
        <f t="shared" si="66"/>
        <v>140007</v>
      </c>
      <c r="O910" s="9">
        <f t="shared" si="68"/>
        <v>16266</v>
      </c>
      <c r="U910" s="117"/>
      <c r="V910" s="118"/>
      <c r="W910" s="118"/>
    </row>
    <row r="911" spans="9:23">
      <c r="I911" s="5" t="s">
        <v>12</v>
      </c>
      <c r="J911" s="16">
        <v>47</v>
      </c>
      <c r="K911" s="117">
        <f ca="1" t="shared" si="67"/>
        <v>10078</v>
      </c>
      <c r="L911" s="118">
        <v>10122</v>
      </c>
      <c r="M911" s="118" t="str">
        <f t="shared" si="65"/>
        <v>纯白吓人箱</v>
      </c>
      <c r="N911" s="9">
        <f t="shared" si="66"/>
        <v>140007</v>
      </c>
      <c r="O911" s="9">
        <f t="shared" si="68"/>
        <v>16266</v>
      </c>
      <c r="U911" s="117"/>
      <c r="V911" s="118"/>
      <c r="W911" s="118"/>
    </row>
    <row r="912" spans="9:23">
      <c r="I912" s="5" t="s">
        <v>12</v>
      </c>
      <c r="J912" s="16">
        <v>47</v>
      </c>
      <c r="K912" s="117">
        <f ca="1" t="shared" si="67"/>
        <v>10049</v>
      </c>
      <c r="L912" s="118">
        <v>10154</v>
      </c>
      <c r="M912" s="118" t="str">
        <f t="shared" si="65"/>
        <v>海贼</v>
      </c>
      <c r="N912" s="9">
        <f t="shared" si="66"/>
        <v>140007</v>
      </c>
      <c r="O912" s="9">
        <f t="shared" si="68"/>
        <v>16266</v>
      </c>
      <c r="U912" s="117"/>
      <c r="V912" s="118"/>
      <c r="W912" s="118"/>
    </row>
    <row r="913" spans="9:23">
      <c r="I913" s="5" t="s">
        <v>12</v>
      </c>
      <c r="J913" s="16">
        <v>47</v>
      </c>
      <c r="K913" s="117">
        <f ca="1" t="shared" si="67"/>
        <v>10116</v>
      </c>
      <c r="L913" s="118">
        <v>10075</v>
      </c>
      <c r="M913" s="118" t="str">
        <f t="shared" si="65"/>
        <v>火蜘蛛</v>
      </c>
      <c r="N913" s="9">
        <f t="shared" si="66"/>
        <v>140007</v>
      </c>
      <c r="O913" s="9">
        <f t="shared" si="68"/>
        <v>16266</v>
      </c>
      <c r="U913" s="117"/>
      <c r="V913" s="118"/>
      <c r="W913" s="118"/>
    </row>
    <row r="914" spans="9:23">
      <c r="I914" s="5" t="s">
        <v>12</v>
      </c>
      <c r="J914" s="16">
        <v>47</v>
      </c>
      <c r="K914" s="117">
        <f ca="1" t="shared" si="67"/>
        <v>10144</v>
      </c>
      <c r="L914" s="118">
        <v>10065</v>
      </c>
      <c r="M914" s="118" t="str">
        <f t="shared" si="65"/>
        <v>虎头蜂</v>
      </c>
      <c r="N914" s="9">
        <f t="shared" si="66"/>
        <v>140007</v>
      </c>
      <c r="O914" s="9">
        <f t="shared" si="68"/>
        <v>16266</v>
      </c>
      <c r="U914" s="117"/>
      <c r="V914" s="118"/>
      <c r="W914" s="118"/>
    </row>
    <row r="915" spans="9:23">
      <c r="I915" s="5" t="s">
        <v>12</v>
      </c>
      <c r="J915" s="16">
        <v>47</v>
      </c>
      <c r="K915" s="117">
        <f ca="1" t="shared" si="67"/>
        <v>10037</v>
      </c>
      <c r="L915" s="118">
        <v>10112</v>
      </c>
      <c r="M915" s="118" t="str">
        <f t="shared" si="65"/>
        <v>阴影</v>
      </c>
      <c r="N915" s="9">
        <f t="shared" si="66"/>
        <v>140007</v>
      </c>
      <c r="O915" s="9">
        <f t="shared" si="68"/>
        <v>16266</v>
      </c>
      <c r="U915" s="117"/>
      <c r="V915" s="118"/>
      <c r="W915" s="118"/>
    </row>
    <row r="916" spans="9:23">
      <c r="I916" s="5" t="s">
        <v>12</v>
      </c>
      <c r="J916" s="16">
        <v>52</v>
      </c>
      <c r="K916" s="117">
        <f ca="1" t="shared" si="67"/>
        <v>10071</v>
      </c>
      <c r="L916" s="118">
        <v>10045</v>
      </c>
      <c r="M916" s="118" t="str">
        <f t="shared" si="65"/>
        <v>血魔</v>
      </c>
      <c r="N916" s="9">
        <f t="shared" si="66"/>
        <v>140008</v>
      </c>
      <c r="O916" s="9">
        <f t="shared" si="68"/>
        <v>24373</v>
      </c>
      <c r="U916" s="117"/>
      <c r="V916" s="118"/>
      <c r="W916" s="118"/>
    </row>
    <row r="917" spans="9:23">
      <c r="I917" s="5" t="s">
        <v>12</v>
      </c>
      <c r="J917" s="16">
        <v>52</v>
      </c>
      <c r="K917" s="117">
        <f ca="1" t="shared" si="67"/>
        <v>10015</v>
      </c>
      <c r="L917" s="118">
        <v>10121</v>
      </c>
      <c r="M917" s="118" t="str">
        <f t="shared" si="65"/>
        <v>绿蛙吓人盒</v>
      </c>
      <c r="N917" s="9">
        <f t="shared" si="66"/>
        <v>140008</v>
      </c>
      <c r="O917" s="9">
        <f t="shared" si="68"/>
        <v>24373</v>
      </c>
      <c r="U917" s="117"/>
      <c r="V917" s="118"/>
      <c r="W917" s="118"/>
    </row>
    <row r="918" spans="9:23">
      <c r="I918" s="5" t="s">
        <v>12</v>
      </c>
      <c r="J918" s="16">
        <v>52</v>
      </c>
      <c r="K918" s="117">
        <f ca="1" t="shared" si="67"/>
        <v>10094</v>
      </c>
      <c r="L918" s="118">
        <v>10134</v>
      </c>
      <c r="M918" s="118" t="str">
        <f t="shared" si="65"/>
        <v>猎豹蜥蜴</v>
      </c>
      <c r="N918" s="9">
        <f t="shared" si="66"/>
        <v>140008</v>
      </c>
      <c r="O918" s="9">
        <f t="shared" si="68"/>
        <v>24373</v>
      </c>
      <c r="U918" s="117"/>
      <c r="V918" s="118"/>
      <c r="W918" s="118"/>
    </row>
    <row r="919" spans="9:23">
      <c r="I919" s="5" t="s">
        <v>12</v>
      </c>
      <c r="J919" s="16">
        <v>52</v>
      </c>
      <c r="K919" s="117">
        <f ca="1" t="shared" si="67"/>
        <v>10114</v>
      </c>
      <c r="L919" s="118">
        <v>10068</v>
      </c>
      <c r="M919" s="118" t="str">
        <f t="shared" si="65"/>
        <v>螳螂</v>
      </c>
      <c r="N919" s="9">
        <f t="shared" si="66"/>
        <v>140008</v>
      </c>
      <c r="O919" s="9">
        <f t="shared" si="68"/>
        <v>24373</v>
      </c>
      <c r="U919" s="117"/>
      <c r="V919" s="118"/>
      <c r="W919" s="118"/>
    </row>
    <row r="920" spans="9:23">
      <c r="I920" s="5" t="s">
        <v>12</v>
      </c>
      <c r="J920" s="16">
        <v>52</v>
      </c>
      <c r="K920" s="117">
        <f ca="1" t="shared" si="67"/>
        <v>10026</v>
      </c>
      <c r="L920" s="118">
        <v>10070</v>
      </c>
      <c r="M920" s="118" t="str">
        <f t="shared" si="65"/>
        <v>赤目螳螂</v>
      </c>
      <c r="N920" s="9">
        <f t="shared" si="66"/>
        <v>140008</v>
      </c>
      <c r="O920" s="9">
        <f t="shared" si="68"/>
        <v>24373</v>
      </c>
      <c r="U920" s="117"/>
      <c r="V920" s="118"/>
      <c r="W920" s="118"/>
    </row>
    <row r="921" spans="9:23">
      <c r="I921" s="5" t="s">
        <v>12</v>
      </c>
      <c r="J921" s="16">
        <v>52</v>
      </c>
      <c r="K921" s="117">
        <f ca="1" t="shared" si="67"/>
        <v>10070</v>
      </c>
      <c r="L921" s="118">
        <v>10111</v>
      </c>
      <c r="M921" s="118" t="str">
        <f t="shared" si="65"/>
        <v>暗影</v>
      </c>
      <c r="N921" s="9">
        <f t="shared" si="66"/>
        <v>140008</v>
      </c>
      <c r="O921" s="9">
        <f t="shared" si="68"/>
        <v>24373</v>
      </c>
      <c r="U921" s="117"/>
      <c r="V921" s="118"/>
      <c r="W921" s="118"/>
    </row>
    <row r="922" spans="9:23">
      <c r="I922" s="5" t="s">
        <v>12</v>
      </c>
      <c r="J922" s="16">
        <v>52</v>
      </c>
      <c r="K922" s="117">
        <f ca="1" t="shared" si="67"/>
        <v>10063</v>
      </c>
      <c r="L922" s="118">
        <v>10144</v>
      </c>
      <c r="M922" s="118" t="str">
        <f t="shared" si="65"/>
        <v>哥布林</v>
      </c>
      <c r="N922" s="9">
        <f t="shared" si="66"/>
        <v>140008</v>
      </c>
      <c r="O922" s="9">
        <f t="shared" si="68"/>
        <v>24373</v>
      </c>
      <c r="U922" s="117"/>
      <c r="V922" s="118"/>
      <c r="W922" s="118"/>
    </row>
    <row r="923" spans="9:23">
      <c r="I923" s="5" t="s">
        <v>12</v>
      </c>
      <c r="J923" s="16">
        <v>52</v>
      </c>
      <c r="K923" s="117">
        <f ca="1" t="shared" si="67"/>
        <v>10004</v>
      </c>
      <c r="L923" s="118">
        <v>10076</v>
      </c>
      <c r="M923" s="118" t="str">
        <f t="shared" si="65"/>
        <v>风蜘蛛</v>
      </c>
      <c r="N923" s="9">
        <f t="shared" si="66"/>
        <v>140008</v>
      </c>
      <c r="O923" s="9">
        <f t="shared" si="68"/>
        <v>24373</v>
      </c>
      <c r="U923" s="117"/>
      <c r="V923" s="118"/>
      <c r="W923" s="118"/>
    </row>
    <row r="924" spans="9:23">
      <c r="I924" s="5" t="s">
        <v>12</v>
      </c>
      <c r="J924" s="16">
        <v>52</v>
      </c>
      <c r="K924" s="117">
        <f ca="1" t="shared" si="67"/>
        <v>10108</v>
      </c>
      <c r="L924" s="118">
        <v>10081</v>
      </c>
      <c r="M924" s="118" t="str">
        <f t="shared" si="65"/>
        <v>冰冷树精</v>
      </c>
      <c r="N924" s="9">
        <f t="shared" si="66"/>
        <v>140008</v>
      </c>
      <c r="O924" s="9">
        <f t="shared" si="68"/>
        <v>24373</v>
      </c>
      <c r="U924" s="117"/>
      <c r="V924" s="118"/>
      <c r="W924" s="118"/>
    </row>
    <row r="925" spans="9:23">
      <c r="I925" s="5" t="s">
        <v>12</v>
      </c>
      <c r="J925" s="16">
        <v>52</v>
      </c>
      <c r="K925" s="117">
        <f ca="1" t="shared" si="67"/>
        <v>10065</v>
      </c>
      <c r="L925" s="118">
        <v>10006</v>
      </c>
      <c r="M925" s="118" t="str">
        <f t="shared" si="65"/>
        <v>猫人</v>
      </c>
      <c r="N925" s="9">
        <f t="shared" si="66"/>
        <v>140008</v>
      </c>
      <c r="O925" s="9">
        <f t="shared" si="68"/>
        <v>24373</v>
      </c>
      <c r="U925" s="117"/>
      <c r="V925" s="118"/>
      <c r="W925" s="118"/>
    </row>
    <row r="926" spans="9:23">
      <c r="I926" s="5" t="s">
        <v>12</v>
      </c>
      <c r="J926" s="16">
        <v>52</v>
      </c>
      <c r="K926" s="117">
        <f ca="1" t="shared" si="67"/>
        <v>10157</v>
      </c>
      <c r="L926" s="118">
        <v>10122</v>
      </c>
      <c r="M926" s="118" t="str">
        <f t="shared" si="65"/>
        <v>纯白吓人箱</v>
      </c>
      <c r="N926" s="9">
        <f t="shared" si="66"/>
        <v>140008</v>
      </c>
      <c r="O926" s="9">
        <f t="shared" si="68"/>
        <v>24373</v>
      </c>
      <c r="U926" s="117"/>
      <c r="V926" s="118"/>
      <c r="W926" s="118"/>
    </row>
    <row r="927" spans="9:23">
      <c r="I927" s="5" t="s">
        <v>12</v>
      </c>
      <c r="J927" s="16">
        <v>52</v>
      </c>
      <c r="K927" s="117">
        <f ca="1" t="shared" si="67"/>
        <v>10078</v>
      </c>
      <c r="L927" s="118">
        <v>10154</v>
      </c>
      <c r="M927" s="118" t="str">
        <f t="shared" si="65"/>
        <v>海贼</v>
      </c>
      <c r="N927" s="9">
        <f t="shared" si="66"/>
        <v>140008</v>
      </c>
      <c r="O927" s="9">
        <f t="shared" si="68"/>
        <v>24373</v>
      </c>
      <c r="U927" s="117"/>
      <c r="V927" s="118"/>
      <c r="W927" s="118"/>
    </row>
    <row r="928" spans="9:23">
      <c r="I928" s="5" t="s">
        <v>12</v>
      </c>
      <c r="J928" s="16">
        <v>52</v>
      </c>
      <c r="K928" s="117">
        <f ca="1" t="shared" si="67"/>
        <v>10111</v>
      </c>
      <c r="L928" s="118">
        <v>10075</v>
      </c>
      <c r="M928" s="118" t="str">
        <f t="shared" si="65"/>
        <v>火蜘蛛</v>
      </c>
      <c r="N928" s="9">
        <f t="shared" si="66"/>
        <v>140008</v>
      </c>
      <c r="O928" s="9">
        <f t="shared" si="68"/>
        <v>24373</v>
      </c>
      <c r="U928" s="117"/>
      <c r="V928" s="118"/>
      <c r="W928" s="118"/>
    </row>
    <row r="929" spans="9:23">
      <c r="I929" s="5" t="s">
        <v>12</v>
      </c>
      <c r="J929" s="16">
        <v>52</v>
      </c>
      <c r="K929" s="117">
        <f ca="1" t="shared" si="67"/>
        <v>10109</v>
      </c>
      <c r="L929" s="118">
        <v>10065</v>
      </c>
      <c r="M929" s="118" t="str">
        <f t="shared" si="65"/>
        <v>虎头蜂</v>
      </c>
      <c r="N929" s="9">
        <f t="shared" si="66"/>
        <v>140008</v>
      </c>
      <c r="O929" s="9">
        <f t="shared" si="68"/>
        <v>24373</v>
      </c>
      <c r="U929" s="117"/>
      <c r="V929" s="118"/>
      <c r="W929" s="118"/>
    </row>
    <row r="930" spans="9:23">
      <c r="I930" s="5" t="s">
        <v>12</v>
      </c>
      <c r="J930" s="16">
        <v>52</v>
      </c>
      <c r="K930" s="117">
        <f ca="1" t="shared" si="67"/>
        <v>10130</v>
      </c>
      <c r="L930" s="118">
        <v>10112</v>
      </c>
      <c r="M930" s="118" t="str">
        <f t="shared" si="65"/>
        <v>阴影</v>
      </c>
      <c r="N930" s="9">
        <f t="shared" si="66"/>
        <v>140008</v>
      </c>
      <c r="O930" s="9">
        <f t="shared" si="68"/>
        <v>24373</v>
      </c>
      <c r="U930" s="117"/>
      <c r="V930" s="118"/>
      <c r="W930" s="118"/>
    </row>
    <row r="931" spans="9:23">
      <c r="I931" s="5" t="s">
        <v>12</v>
      </c>
      <c r="J931" s="16">
        <v>57</v>
      </c>
      <c r="K931" s="117">
        <f ca="1" t="shared" si="67"/>
        <v>10158</v>
      </c>
      <c r="L931" s="118">
        <v>10045</v>
      </c>
      <c r="M931" s="118" t="str">
        <f t="shared" si="65"/>
        <v>血魔</v>
      </c>
      <c r="N931" s="9">
        <f t="shared" si="66"/>
        <v>140009</v>
      </c>
      <c r="O931" s="9">
        <f t="shared" si="68"/>
        <v>35187</v>
      </c>
      <c r="U931" s="117"/>
      <c r="V931" s="118"/>
      <c r="W931" s="118"/>
    </row>
    <row r="932" spans="9:23">
      <c r="I932" s="5" t="s">
        <v>12</v>
      </c>
      <c r="J932" s="16">
        <v>57</v>
      </c>
      <c r="K932" s="117">
        <f ca="1" t="shared" si="67"/>
        <v>10065</v>
      </c>
      <c r="L932" s="118">
        <v>10121</v>
      </c>
      <c r="M932" s="118" t="str">
        <f t="shared" si="65"/>
        <v>绿蛙吓人盒</v>
      </c>
      <c r="N932" s="9">
        <f t="shared" si="66"/>
        <v>140009</v>
      </c>
      <c r="O932" s="9">
        <f t="shared" si="68"/>
        <v>35187</v>
      </c>
      <c r="U932" s="117"/>
      <c r="V932" s="118"/>
      <c r="W932" s="118"/>
    </row>
    <row r="933" spans="9:23">
      <c r="I933" s="5" t="s">
        <v>12</v>
      </c>
      <c r="J933" s="16">
        <v>57</v>
      </c>
      <c r="K933" s="117">
        <f ca="1" t="shared" si="67"/>
        <v>10129</v>
      </c>
      <c r="L933" s="118">
        <v>10134</v>
      </c>
      <c r="M933" s="118" t="str">
        <f t="shared" si="65"/>
        <v>猎豹蜥蜴</v>
      </c>
      <c r="N933" s="9">
        <f t="shared" si="66"/>
        <v>140009</v>
      </c>
      <c r="O933" s="9">
        <f t="shared" si="68"/>
        <v>35187</v>
      </c>
      <c r="U933" s="117"/>
      <c r="V933" s="118"/>
      <c r="W933" s="118"/>
    </row>
    <row r="934" spans="9:23">
      <c r="I934" s="5" t="s">
        <v>12</v>
      </c>
      <c r="J934" s="16">
        <v>57</v>
      </c>
      <c r="K934" s="117">
        <f ca="1" t="shared" si="67"/>
        <v>10009</v>
      </c>
      <c r="L934" s="118">
        <v>10068</v>
      </c>
      <c r="M934" s="118" t="str">
        <f t="shared" si="65"/>
        <v>螳螂</v>
      </c>
      <c r="N934" s="9">
        <f t="shared" si="66"/>
        <v>140009</v>
      </c>
      <c r="O934" s="9">
        <f t="shared" si="68"/>
        <v>35187</v>
      </c>
      <c r="U934" s="117"/>
      <c r="V934" s="118"/>
      <c r="W934" s="118"/>
    </row>
    <row r="935" spans="9:23">
      <c r="I935" s="5" t="s">
        <v>12</v>
      </c>
      <c r="J935" s="16">
        <v>57</v>
      </c>
      <c r="K935" s="117">
        <f ca="1" t="shared" si="67"/>
        <v>10123</v>
      </c>
      <c r="L935" s="118">
        <v>10070</v>
      </c>
      <c r="M935" s="118" t="str">
        <f t="shared" si="65"/>
        <v>赤目螳螂</v>
      </c>
      <c r="N935" s="9">
        <f t="shared" si="66"/>
        <v>140009</v>
      </c>
      <c r="O935" s="9">
        <f t="shared" si="68"/>
        <v>35187</v>
      </c>
      <c r="U935" s="117"/>
      <c r="V935" s="118"/>
      <c r="W935" s="118"/>
    </row>
    <row r="936" spans="9:23">
      <c r="I936" s="5" t="s">
        <v>12</v>
      </c>
      <c r="J936" s="16">
        <v>57</v>
      </c>
      <c r="K936" s="117">
        <f ca="1" t="shared" si="67"/>
        <v>10111</v>
      </c>
      <c r="L936" s="118">
        <v>10111</v>
      </c>
      <c r="M936" s="118" t="str">
        <f t="shared" si="65"/>
        <v>暗影</v>
      </c>
      <c r="N936" s="9">
        <f t="shared" si="66"/>
        <v>140009</v>
      </c>
      <c r="O936" s="9">
        <f t="shared" si="68"/>
        <v>35187</v>
      </c>
      <c r="U936" s="117"/>
      <c r="V936" s="118"/>
      <c r="W936" s="118"/>
    </row>
    <row r="937" spans="9:23">
      <c r="I937" s="5" t="s">
        <v>12</v>
      </c>
      <c r="J937" s="16">
        <v>57</v>
      </c>
      <c r="K937" s="117">
        <f ca="1" t="shared" si="67"/>
        <v>10020</v>
      </c>
      <c r="L937" s="118">
        <v>10144</v>
      </c>
      <c r="M937" s="118" t="str">
        <f t="shared" si="65"/>
        <v>哥布林</v>
      </c>
      <c r="N937" s="9">
        <f t="shared" si="66"/>
        <v>140009</v>
      </c>
      <c r="O937" s="9">
        <f t="shared" si="68"/>
        <v>35187</v>
      </c>
      <c r="U937" s="117"/>
      <c r="V937" s="118"/>
      <c r="W937" s="118"/>
    </row>
    <row r="938" spans="9:23">
      <c r="I938" s="5" t="s">
        <v>12</v>
      </c>
      <c r="J938" s="16">
        <v>57</v>
      </c>
      <c r="K938" s="117">
        <f ca="1" t="shared" si="67"/>
        <v>10052</v>
      </c>
      <c r="L938" s="118">
        <v>10076</v>
      </c>
      <c r="M938" s="118" t="str">
        <f t="shared" si="65"/>
        <v>风蜘蛛</v>
      </c>
      <c r="N938" s="9">
        <f t="shared" si="66"/>
        <v>140009</v>
      </c>
      <c r="O938" s="9">
        <f t="shared" si="68"/>
        <v>35187</v>
      </c>
      <c r="U938" s="117"/>
      <c r="V938" s="118"/>
      <c r="W938" s="118"/>
    </row>
    <row r="939" spans="9:23">
      <c r="I939" s="5" t="s">
        <v>12</v>
      </c>
      <c r="J939" s="16">
        <v>57</v>
      </c>
      <c r="K939" s="117">
        <f ca="1" t="shared" si="67"/>
        <v>10026</v>
      </c>
      <c r="L939" s="118">
        <v>10081</v>
      </c>
      <c r="M939" s="118" t="str">
        <f t="shared" si="65"/>
        <v>冰冷树精</v>
      </c>
      <c r="N939" s="9">
        <f t="shared" si="66"/>
        <v>140009</v>
      </c>
      <c r="O939" s="9">
        <f t="shared" si="68"/>
        <v>35187</v>
      </c>
      <c r="U939" s="117"/>
      <c r="V939" s="118"/>
      <c r="W939" s="118"/>
    </row>
    <row r="940" spans="9:23">
      <c r="I940" s="5" t="s">
        <v>12</v>
      </c>
      <c r="J940" s="16">
        <v>57</v>
      </c>
      <c r="K940" s="117">
        <f ca="1" t="shared" si="67"/>
        <v>10115</v>
      </c>
      <c r="L940" s="118">
        <v>10006</v>
      </c>
      <c r="M940" s="118" t="str">
        <f t="shared" si="65"/>
        <v>猫人</v>
      </c>
      <c r="N940" s="9">
        <f t="shared" si="66"/>
        <v>140009</v>
      </c>
      <c r="O940" s="9">
        <f t="shared" si="68"/>
        <v>35187</v>
      </c>
      <c r="U940" s="117"/>
      <c r="V940" s="118"/>
      <c r="W940" s="118"/>
    </row>
    <row r="941" spans="9:23">
      <c r="I941" s="5" t="s">
        <v>12</v>
      </c>
      <c r="J941" s="16">
        <v>57</v>
      </c>
      <c r="K941" s="117">
        <f ca="1" t="shared" si="67"/>
        <v>10002</v>
      </c>
      <c r="L941" s="118">
        <v>10122</v>
      </c>
      <c r="M941" s="118" t="str">
        <f t="shared" si="65"/>
        <v>纯白吓人箱</v>
      </c>
      <c r="N941" s="9">
        <f t="shared" si="66"/>
        <v>140009</v>
      </c>
      <c r="O941" s="9">
        <f t="shared" si="68"/>
        <v>35187</v>
      </c>
      <c r="U941" s="117"/>
      <c r="V941" s="118"/>
      <c r="W941" s="118"/>
    </row>
    <row r="942" spans="9:23">
      <c r="I942" s="5" t="s">
        <v>12</v>
      </c>
      <c r="J942" s="16">
        <v>57</v>
      </c>
      <c r="K942" s="117">
        <f ca="1" t="shared" si="67"/>
        <v>10086</v>
      </c>
      <c r="L942" s="118">
        <v>10154</v>
      </c>
      <c r="M942" s="118" t="str">
        <f t="shared" si="65"/>
        <v>海贼</v>
      </c>
      <c r="N942" s="9">
        <f t="shared" si="66"/>
        <v>140009</v>
      </c>
      <c r="O942" s="9">
        <f t="shared" si="68"/>
        <v>35187</v>
      </c>
      <c r="U942" s="117"/>
      <c r="V942" s="118"/>
      <c r="W942" s="118"/>
    </row>
    <row r="943" spans="9:23">
      <c r="I943" s="5" t="s">
        <v>12</v>
      </c>
      <c r="J943" s="16">
        <v>57</v>
      </c>
      <c r="K943" s="117">
        <f ca="1" t="shared" si="67"/>
        <v>10040</v>
      </c>
      <c r="L943" s="118">
        <v>10075</v>
      </c>
      <c r="M943" s="118" t="str">
        <f t="shared" si="65"/>
        <v>火蜘蛛</v>
      </c>
      <c r="N943" s="9">
        <f t="shared" si="66"/>
        <v>140009</v>
      </c>
      <c r="O943" s="9">
        <f t="shared" si="68"/>
        <v>35187</v>
      </c>
      <c r="U943" s="117"/>
      <c r="V943" s="118"/>
      <c r="W943" s="118"/>
    </row>
    <row r="944" spans="9:23">
      <c r="I944" s="5" t="s">
        <v>12</v>
      </c>
      <c r="J944" s="16">
        <v>57</v>
      </c>
      <c r="K944" s="117">
        <f ca="1" t="shared" si="67"/>
        <v>10102</v>
      </c>
      <c r="L944" s="118">
        <v>10065</v>
      </c>
      <c r="M944" s="118" t="str">
        <f t="shared" si="65"/>
        <v>虎头蜂</v>
      </c>
      <c r="N944" s="9">
        <f t="shared" si="66"/>
        <v>140009</v>
      </c>
      <c r="O944" s="9">
        <f t="shared" si="68"/>
        <v>35187</v>
      </c>
      <c r="U944" s="117"/>
      <c r="V944" s="118"/>
      <c r="W944" s="118"/>
    </row>
    <row r="945" spans="9:23">
      <c r="I945" s="5" t="s">
        <v>12</v>
      </c>
      <c r="J945" s="16">
        <v>57</v>
      </c>
      <c r="K945" s="117">
        <f ca="1" t="shared" si="67"/>
        <v>10094</v>
      </c>
      <c r="L945" s="118">
        <v>10112</v>
      </c>
      <c r="M945" s="118" t="str">
        <f t="shared" si="65"/>
        <v>阴影</v>
      </c>
      <c r="N945" s="9">
        <f t="shared" si="66"/>
        <v>140009</v>
      </c>
      <c r="O945" s="9">
        <f t="shared" si="68"/>
        <v>35187</v>
      </c>
      <c r="U945" s="117"/>
      <c r="V945" s="118"/>
      <c r="W945" s="118"/>
    </row>
  </sheetData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2405"/>
  <sheetViews>
    <sheetView workbookViewId="0">
      <pane xSplit="5" ySplit="1" topLeftCell="F2181" activePane="bottomRight" state="frozen"/>
      <selection/>
      <selection pane="topRight"/>
      <selection pane="bottomLeft"/>
      <selection pane="bottomRight" activeCell="B2196" sqref="B2196:B2206"/>
    </sheetView>
  </sheetViews>
  <sheetFormatPr defaultColWidth="9" defaultRowHeight="16.5"/>
  <cols>
    <col min="1" max="1" width="8.5" style="4" customWidth="1"/>
    <col min="2" max="2" width="13.25" style="4" customWidth="1"/>
    <col min="3" max="3" width="21.625" style="4" customWidth="1"/>
    <col min="4" max="4" width="22.625" style="57" customWidth="1"/>
    <col min="5" max="5" width="12.75" style="2" customWidth="1"/>
    <col min="6" max="6" width="54.375" style="30" customWidth="1"/>
    <col min="7" max="7" width="53.875" style="30" customWidth="1"/>
    <col min="8" max="8" width="14.875" style="30" customWidth="1"/>
    <col min="9" max="9" width="12.125" style="30" customWidth="1"/>
    <col min="10" max="10" width="57.875" style="30" customWidth="1"/>
    <col min="11" max="11" width="14.375" style="30" customWidth="1"/>
    <col min="12" max="13" width="12.625" style="30" customWidth="1"/>
    <col min="14" max="18" width="10" style="30" customWidth="1"/>
    <col min="19" max="19" width="16.625" style="30" customWidth="1"/>
    <col min="20" max="23" width="10" style="30" customWidth="1"/>
    <col min="24" max="24" width="13" style="30" customWidth="1"/>
    <col min="25" max="25" width="17.875" style="30" customWidth="1"/>
    <col min="26" max="26" width="19" style="30" customWidth="1"/>
    <col min="27" max="27" width="14.375" style="30" customWidth="1"/>
    <col min="28" max="28" width="13.125" style="30" customWidth="1"/>
    <col min="29" max="29" width="14.625" style="30" customWidth="1"/>
    <col min="30" max="30" width="13.5" style="30" customWidth="1"/>
    <col min="31" max="31" width="10" style="30" customWidth="1"/>
    <col min="32" max="32" width="23" style="2" customWidth="1"/>
    <col min="33" max="16384" width="9" style="30"/>
  </cols>
  <sheetData>
    <row r="1" spans="1:32">
      <c r="A1" s="74" t="s">
        <v>1</v>
      </c>
      <c r="B1" s="74" t="s">
        <v>5</v>
      </c>
      <c r="C1" s="74"/>
      <c r="D1" s="75" t="s">
        <v>400</v>
      </c>
      <c r="E1" s="74" t="s">
        <v>6</v>
      </c>
      <c r="F1" s="75" t="s">
        <v>401</v>
      </c>
      <c r="G1" s="75" t="s">
        <v>402</v>
      </c>
      <c r="H1" s="76" t="s">
        <v>403</v>
      </c>
      <c r="I1" s="76" t="s">
        <v>404</v>
      </c>
      <c r="J1" s="76" t="s">
        <v>405</v>
      </c>
      <c r="K1" s="75" t="s">
        <v>406</v>
      </c>
      <c r="L1" s="75" t="s">
        <v>407</v>
      </c>
      <c r="M1" s="75" t="s">
        <v>408</v>
      </c>
      <c r="N1" s="75" t="s">
        <v>409</v>
      </c>
      <c r="O1" s="75" t="s">
        <v>410</v>
      </c>
      <c r="P1" s="75" t="s">
        <v>411</v>
      </c>
      <c r="Q1" s="75" t="s">
        <v>412</v>
      </c>
      <c r="R1" s="75" t="s">
        <v>413</v>
      </c>
      <c r="S1" s="75" t="s">
        <v>414</v>
      </c>
      <c r="T1" s="75" t="s">
        <v>415</v>
      </c>
      <c r="U1" s="75" t="s">
        <v>416</v>
      </c>
      <c r="V1" s="75" t="s">
        <v>417</v>
      </c>
      <c r="W1" s="75" t="s">
        <v>418</v>
      </c>
      <c r="X1" s="75" t="s">
        <v>419</v>
      </c>
      <c r="Y1" s="75" t="s">
        <v>420</v>
      </c>
      <c r="Z1" s="75" t="s">
        <v>421</v>
      </c>
      <c r="AA1" s="75" t="s">
        <v>422</v>
      </c>
      <c r="AB1" s="75" t="s">
        <v>423</v>
      </c>
      <c r="AC1" s="75" t="s">
        <v>424</v>
      </c>
      <c r="AD1" s="75" t="s">
        <v>425</v>
      </c>
      <c r="AE1" s="75" t="s">
        <v>426</v>
      </c>
      <c r="AF1" s="74" t="s">
        <v>427</v>
      </c>
    </row>
    <row r="2" spans="1:32">
      <c r="A2" s="77">
        <v>999</v>
      </c>
      <c r="B2" s="77">
        <v>0</v>
      </c>
      <c r="C2" s="77"/>
      <c r="D2" s="78"/>
      <c r="E2" s="77">
        <v>1</v>
      </c>
      <c r="F2" s="78" t="s">
        <v>428</v>
      </c>
      <c r="G2" s="78" t="s">
        <v>429</v>
      </c>
      <c r="H2" s="78"/>
      <c r="I2" s="78"/>
      <c r="J2" s="78" t="s">
        <v>430</v>
      </c>
      <c r="K2" s="78">
        <v>0</v>
      </c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8"/>
      <c r="AB2" s="78"/>
      <c r="AC2" s="78"/>
      <c r="AD2" s="78"/>
      <c r="AE2" s="78"/>
      <c r="AF2" s="77"/>
    </row>
    <row r="3" spans="1:32">
      <c r="A3" s="79">
        <v>901</v>
      </c>
      <c r="B3" s="79">
        <v>0</v>
      </c>
      <c r="C3" s="79"/>
      <c r="D3" s="80" t="s">
        <v>431</v>
      </c>
      <c r="E3" s="79">
        <v>1</v>
      </c>
      <c r="F3" s="81" t="s">
        <v>432</v>
      </c>
      <c r="G3" s="81" t="s">
        <v>433</v>
      </c>
      <c r="H3" s="81"/>
      <c r="I3" s="81"/>
      <c r="J3" s="81" t="s">
        <v>434</v>
      </c>
      <c r="K3" s="86">
        <f t="shared" ref="K3:K7" si="0">IF(L3="",0,1)</f>
        <v>0</v>
      </c>
      <c r="L3" s="86"/>
      <c r="M3" s="86"/>
      <c r="N3" s="86"/>
      <c r="O3" s="86"/>
      <c r="P3" s="86"/>
      <c r="Q3" s="86"/>
      <c r="R3" s="86"/>
      <c r="S3" s="86"/>
      <c r="T3" s="86"/>
      <c r="U3" s="86"/>
      <c r="V3" s="86"/>
      <c r="W3" s="86"/>
      <c r="X3" s="86"/>
      <c r="Y3" s="86"/>
      <c r="Z3" s="86"/>
      <c r="AA3" s="86"/>
      <c r="AB3" s="86"/>
      <c r="AC3" s="86"/>
      <c r="AD3" s="86"/>
      <c r="AE3" s="86"/>
      <c r="AF3" s="90">
        <f t="shared" ref="AF3:AF7" si="1">100000+A3</f>
        <v>100901</v>
      </c>
    </row>
    <row r="4" spans="1:32">
      <c r="A4" s="79">
        <v>902</v>
      </c>
      <c r="B4" s="79">
        <v>0</v>
      </c>
      <c r="C4" s="79"/>
      <c r="D4" s="80" t="s">
        <v>431</v>
      </c>
      <c r="E4" s="79">
        <v>1</v>
      </c>
      <c r="F4" s="81" t="s">
        <v>435</v>
      </c>
      <c r="G4" s="81" t="s">
        <v>436</v>
      </c>
      <c r="H4" s="81"/>
      <c r="I4" s="81"/>
      <c r="J4" s="81" t="s">
        <v>434</v>
      </c>
      <c r="K4" s="86">
        <f t="shared" si="0"/>
        <v>0</v>
      </c>
      <c r="L4" s="86"/>
      <c r="M4" s="86"/>
      <c r="N4" s="86"/>
      <c r="O4" s="86"/>
      <c r="P4" s="86"/>
      <c r="Q4" s="86"/>
      <c r="R4" s="86"/>
      <c r="S4" s="86"/>
      <c r="T4" s="86"/>
      <c r="U4" s="86"/>
      <c r="V4" s="86"/>
      <c r="W4" s="86"/>
      <c r="X4" s="86"/>
      <c r="Y4" s="86"/>
      <c r="Z4" s="86"/>
      <c r="AA4" s="86"/>
      <c r="AB4" s="86"/>
      <c r="AC4" s="86"/>
      <c r="AD4" s="86"/>
      <c r="AE4" s="86"/>
      <c r="AF4" s="90">
        <f t="shared" si="1"/>
        <v>100902</v>
      </c>
    </row>
    <row r="5" spans="1:32">
      <c r="A5" s="79">
        <v>903</v>
      </c>
      <c r="B5" s="79">
        <v>0</v>
      </c>
      <c r="C5" s="79"/>
      <c r="D5" s="80" t="s">
        <v>431</v>
      </c>
      <c r="E5" s="79">
        <v>1</v>
      </c>
      <c r="F5" s="49" t="s">
        <v>437</v>
      </c>
      <c r="G5" s="49" t="s">
        <v>438</v>
      </c>
      <c r="H5" s="49"/>
      <c r="I5" s="49"/>
      <c r="J5" s="49" t="s">
        <v>434</v>
      </c>
      <c r="K5" s="86">
        <f t="shared" si="0"/>
        <v>0</v>
      </c>
      <c r="L5" s="86"/>
      <c r="M5" s="86"/>
      <c r="N5" s="86"/>
      <c r="O5" s="86"/>
      <c r="P5" s="86"/>
      <c r="Q5" s="86"/>
      <c r="R5" s="86"/>
      <c r="S5" s="86"/>
      <c r="T5" s="86"/>
      <c r="U5" s="86"/>
      <c r="V5" s="86"/>
      <c r="W5" s="86"/>
      <c r="X5" s="86"/>
      <c r="Y5" s="86"/>
      <c r="Z5" s="86"/>
      <c r="AA5" s="86"/>
      <c r="AB5" s="86"/>
      <c r="AC5" s="86"/>
      <c r="AD5" s="86"/>
      <c r="AE5" s="86"/>
      <c r="AF5" s="90">
        <f t="shared" si="1"/>
        <v>100903</v>
      </c>
    </row>
    <row r="6" spans="1:32">
      <c r="A6" s="79">
        <v>904</v>
      </c>
      <c r="B6" s="79">
        <v>0</v>
      </c>
      <c r="C6" s="79"/>
      <c r="D6" s="80" t="s">
        <v>431</v>
      </c>
      <c r="E6" s="79">
        <v>1</v>
      </c>
      <c r="F6" s="81" t="s">
        <v>439</v>
      </c>
      <c r="G6" s="81" t="s">
        <v>440</v>
      </c>
      <c r="H6" s="81"/>
      <c r="I6" s="81"/>
      <c r="J6" s="81" t="s">
        <v>434</v>
      </c>
      <c r="K6" s="86">
        <f t="shared" si="0"/>
        <v>0</v>
      </c>
      <c r="L6" s="86"/>
      <c r="M6" s="86"/>
      <c r="N6" s="86"/>
      <c r="O6" s="86"/>
      <c r="P6" s="86"/>
      <c r="Q6" s="86"/>
      <c r="R6" s="86"/>
      <c r="S6" s="86"/>
      <c r="T6" s="86"/>
      <c r="U6" s="86"/>
      <c r="V6" s="86"/>
      <c r="W6" s="86"/>
      <c r="X6" s="86"/>
      <c r="Y6" s="86"/>
      <c r="Z6" s="86"/>
      <c r="AA6" s="86"/>
      <c r="AB6" s="86"/>
      <c r="AC6" s="86"/>
      <c r="AD6" s="86"/>
      <c r="AE6" s="86"/>
      <c r="AF6" s="90">
        <f t="shared" si="1"/>
        <v>100904</v>
      </c>
    </row>
    <row r="7" spans="1:32">
      <c r="A7" s="79">
        <v>905</v>
      </c>
      <c r="B7" s="79">
        <v>0</v>
      </c>
      <c r="C7" s="79"/>
      <c r="D7" s="80" t="s">
        <v>431</v>
      </c>
      <c r="E7" s="79">
        <v>1</v>
      </c>
      <c r="F7" s="81" t="s">
        <v>441</v>
      </c>
      <c r="G7" s="81" t="s">
        <v>442</v>
      </c>
      <c r="H7" s="81"/>
      <c r="I7" s="81"/>
      <c r="J7" s="81" t="s">
        <v>434</v>
      </c>
      <c r="K7" s="86">
        <f t="shared" si="0"/>
        <v>0</v>
      </c>
      <c r="L7" s="86"/>
      <c r="M7" s="86"/>
      <c r="N7" s="86"/>
      <c r="O7" s="86"/>
      <c r="P7" s="86"/>
      <c r="Q7" s="86"/>
      <c r="R7" s="86"/>
      <c r="S7" s="86"/>
      <c r="T7" s="86"/>
      <c r="U7" s="86"/>
      <c r="V7" s="86"/>
      <c r="W7" s="86"/>
      <c r="X7" s="86"/>
      <c r="Y7" s="86"/>
      <c r="Z7" s="86"/>
      <c r="AA7" s="86"/>
      <c r="AB7" s="86"/>
      <c r="AC7" s="86"/>
      <c r="AD7" s="86"/>
      <c r="AE7" s="86"/>
      <c r="AF7" s="90">
        <f t="shared" si="1"/>
        <v>100905</v>
      </c>
    </row>
    <row r="8" spans="1:32">
      <c r="A8" s="79">
        <v>906</v>
      </c>
      <c r="B8" s="79">
        <v>0</v>
      </c>
      <c r="C8" s="79"/>
      <c r="D8" s="80" t="s">
        <v>431</v>
      </c>
      <c r="E8" s="79">
        <v>1</v>
      </c>
      <c r="F8" s="81" t="s">
        <v>443</v>
      </c>
      <c r="G8" s="81" t="s">
        <v>444</v>
      </c>
      <c r="H8" s="81"/>
      <c r="I8" s="81"/>
      <c r="J8" s="81" t="s">
        <v>434</v>
      </c>
      <c r="K8" s="86">
        <f t="shared" ref="K8:K14" si="2">IF(L8="",0,1)</f>
        <v>0</v>
      </c>
      <c r="L8" s="86"/>
      <c r="M8" s="86"/>
      <c r="N8" s="86"/>
      <c r="O8" s="86"/>
      <c r="P8" s="86"/>
      <c r="Q8" s="86"/>
      <c r="R8" s="86"/>
      <c r="S8" s="86"/>
      <c r="T8" s="86"/>
      <c r="U8" s="86"/>
      <c r="V8" s="86"/>
      <c r="W8" s="86"/>
      <c r="X8" s="86"/>
      <c r="Y8" s="86"/>
      <c r="Z8" s="86"/>
      <c r="AA8" s="86"/>
      <c r="AB8" s="86"/>
      <c r="AC8" s="86"/>
      <c r="AD8" s="86"/>
      <c r="AE8" s="86"/>
      <c r="AF8" s="90"/>
    </row>
    <row r="9" spans="1:32">
      <c r="A9" s="79">
        <v>907</v>
      </c>
      <c r="B9" s="79">
        <v>0</v>
      </c>
      <c r="C9" s="79"/>
      <c r="D9" s="80" t="s">
        <v>431</v>
      </c>
      <c r="E9" s="79">
        <v>1</v>
      </c>
      <c r="F9" s="81" t="s">
        <v>445</v>
      </c>
      <c r="G9" s="81" t="s">
        <v>446</v>
      </c>
      <c r="H9" s="81"/>
      <c r="I9" s="81"/>
      <c r="J9" s="81" t="s">
        <v>434</v>
      </c>
      <c r="K9" s="86">
        <f t="shared" si="2"/>
        <v>0</v>
      </c>
      <c r="L9" s="86"/>
      <c r="M9" s="86"/>
      <c r="N9" s="86"/>
      <c r="O9" s="86"/>
      <c r="P9" s="86"/>
      <c r="Q9" s="86"/>
      <c r="R9" s="86"/>
      <c r="S9" s="86"/>
      <c r="T9" s="86"/>
      <c r="U9" s="86"/>
      <c r="V9" s="86"/>
      <c r="W9" s="86"/>
      <c r="X9" s="86"/>
      <c r="Y9" s="86"/>
      <c r="Z9" s="86"/>
      <c r="AA9" s="86"/>
      <c r="AB9" s="86"/>
      <c r="AC9" s="86"/>
      <c r="AD9" s="86"/>
      <c r="AE9" s="86"/>
      <c r="AF9" s="90"/>
    </row>
    <row r="10" spans="1:32">
      <c r="A10" s="79">
        <v>908</v>
      </c>
      <c r="B10" s="79">
        <v>0</v>
      </c>
      <c r="C10" s="79"/>
      <c r="D10" s="80" t="s">
        <v>431</v>
      </c>
      <c r="E10" s="79">
        <v>1</v>
      </c>
      <c r="F10" s="81" t="s">
        <v>447</v>
      </c>
      <c r="G10" s="81" t="s">
        <v>448</v>
      </c>
      <c r="H10" s="81"/>
      <c r="I10" s="81"/>
      <c r="J10" s="81" t="s">
        <v>434</v>
      </c>
      <c r="K10" s="86">
        <f t="shared" si="2"/>
        <v>0</v>
      </c>
      <c r="L10" s="86"/>
      <c r="M10" s="86"/>
      <c r="N10" s="86"/>
      <c r="O10" s="86"/>
      <c r="P10" s="86"/>
      <c r="Q10" s="86"/>
      <c r="R10" s="86"/>
      <c r="S10" s="86"/>
      <c r="T10" s="86"/>
      <c r="U10" s="86"/>
      <c r="V10" s="86"/>
      <c r="W10" s="86"/>
      <c r="X10" s="86"/>
      <c r="Y10" s="86"/>
      <c r="Z10" s="86"/>
      <c r="AA10" s="86"/>
      <c r="AB10" s="86"/>
      <c r="AC10" s="86"/>
      <c r="AD10" s="86"/>
      <c r="AE10" s="86"/>
      <c r="AF10" s="90"/>
    </row>
    <row r="11" spans="1:32">
      <c r="A11" s="79">
        <v>909</v>
      </c>
      <c r="B11" s="79">
        <v>0</v>
      </c>
      <c r="C11" s="79"/>
      <c r="D11" s="80" t="s">
        <v>431</v>
      </c>
      <c r="E11" s="79">
        <v>1</v>
      </c>
      <c r="F11" s="81" t="s">
        <v>449</v>
      </c>
      <c r="G11" s="81" t="s">
        <v>450</v>
      </c>
      <c r="H11" s="81"/>
      <c r="I11" s="81"/>
      <c r="J11" s="81" t="s">
        <v>434</v>
      </c>
      <c r="K11" s="86">
        <f t="shared" si="2"/>
        <v>0</v>
      </c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90"/>
    </row>
    <row r="12" spans="1:32">
      <c r="A12" s="79">
        <v>910</v>
      </c>
      <c r="B12" s="79">
        <v>0</v>
      </c>
      <c r="C12" s="79"/>
      <c r="D12" s="80" t="s">
        <v>431</v>
      </c>
      <c r="E12" s="79">
        <v>1</v>
      </c>
      <c r="F12" s="81" t="s">
        <v>451</v>
      </c>
      <c r="G12" s="81" t="s">
        <v>452</v>
      </c>
      <c r="H12" s="81"/>
      <c r="I12" s="81"/>
      <c r="J12" s="81" t="s">
        <v>434</v>
      </c>
      <c r="K12" s="86">
        <f t="shared" si="2"/>
        <v>0</v>
      </c>
      <c r="L12" s="86"/>
      <c r="M12" s="86"/>
      <c r="N12" s="86"/>
      <c r="O12" s="86"/>
      <c r="P12" s="86"/>
      <c r="Q12" s="86"/>
      <c r="R12" s="86"/>
      <c r="S12" s="86"/>
      <c r="T12" s="86"/>
      <c r="U12" s="86"/>
      <c r="V12" s="86"/>
      <c r="W12" s="86"/>
      <c r="X12" s="86"/>
      <c r="Y12" s="86"/>
      <c r="Z12" s="86"/>
      <c r="AA12" s="86"/>
      <c r="AB12" s="86"/>
      <c r="AC12" s="86"/>
      <c r="AD12" s="86"/>
      <c r="AE12" s="86"/>
      <c r="AF12" s="90"/>
    </row>
    <row r="13" spans="1:32">
      <c r="A13" s="79">
        <v>911</v>
      </c>
      <c r="B13" s="79">
        <v>0</v>
      </c>
      <c r="C13" s="79"/>
      <c r="D13" s="80" t="s">
        <v>431</v>
      </c>
      <c r="E13" s="79">
        <v>1</v>
      </c>
      <c r="F13" s="81" t="s">
        <v>453</v>
      </c>
      <c r="G13" s="81" t="s">
        <v>454</v>
      </c>
      <c r="H13" s="81"/>
      <c r="I13" s="81"/>
      <c r="J13" s="81" t="s">
        <v>434</v>
      </c>
      <c r="K13" s="86">
        <f t="shared" si="2"/>
        <v>0</v>
      </c>
      <c r="L13" s="86"/>
      <c r="M13" s="86"/>
      <c r="N13" s="86"/>
      <c r="O13" s="86"/>
      <c r="P13" s="86"/>
      <c r="Q13" s="86"/>
      <c r="R13" s="86"/>
      <c r="S13" s="86"/>
      <c r="T13" s="86"/>
      <c r="U13" s="86"/>
      <c r="V13" s="86"/>
      <c r="W13" s="86"/>
      <c r="X13" s="86"/>
      <c r="Y13" s="86"/>
      <c r="Z13" s="86"/>
      <c r="AA13" s="86"/>
      <c r="AB13" s="86"/>
      <c r="AC13" s="86"/>
      <c r="AD13" s="86"/>
      <c r="AE13" s="86"/>
      <c r="AF13" s="90"/>
    </row>
    <row r="14" spans="1:32">
      <c r="A14" s="79">
        <v>912</v>
      </c>
      <c r="B14" s="79">
        <v>0</v>
      </c>
      <c r="C14" s="79"/>
      <c r="D14" s="80" t="s">
        <v>431</v>
      </c>
      <c r="E14" s="79">
        <v>1</v>
      </c>
      <c r="F14" s="81" t="s">
        <v>455</v>
      </c>
      <c r="G14" s="81" t="s">
        <v>456</v>
      </c>
      <c r="H14" s="81"/>
      <c r="I14" s="81"/>
      <c r="J14" s="81" t="s">
        <v>434</v>
      </c>
      <c r="K14" s="86">
        <f t="shared" si="2"/>
        <v>0</v>
      </c>
      <c r="L14" s="86"/>
      <c r="M14" s="86"/>
      <c r="N14" s="86"/>
      <c r="O14" s="86"/>
      <c r="P14" s="86"/>
      <c r="Q14" s="86"/>
      <c r="R14" s="86"/>
      <c r="S14" s="86"/>
      <c r="T14" s="86"/>
      <c r="U14" s="86"/>
      <c r="V14" s="86"/>
      <c r="W14" s="86"/>
      <c r="X14" s="86"/>
      <c r="Y14" s="86"/>
      <c r="Z14" s="86"/>
      <c r="AA14" s="86"/>
      <c r="AB14" s="86"/>
      <c r="AC14" s="86"/>
      <c r="AD14" s="86"/>
      <c r="AE14" s="86"/>
      <c r="AF14" s="90"/>
    </row>
    <row r="15" spans="1:32">
      <c r="A15" s="79">
        <v>913</v>
      </c>
      <c r="B15" s="79">
        <v>0</v>
      </c>
      <c r="C15" s="79"/>
      <c r="D15" s="80" t="s">
        <v>431</v>
      </c>
      <c r="E15" s="79">
        <v>1</v>
      </c>
      <c r="F15" s="49" t="s">
        <v>437</v>
      </c>
      <c r="G15" s="49" t="s">
        <v>438</v>
      </c>
      <c r="H15" s="49"/>
      <c r="I15" s="49"/>
      <c r="J15" s="49" t="s">
        <v>434</v>
      </c>
      <c r="K15" s="86"/>
      <c r="L15" s="86"/>
      <c r="M15" s="86"/>
      <c r="N15" s="86"/>
      <c r="O15" s="86"/>
      <c r="P15" s="86"/>
      <c r="Q15" s="86"/>
      <c r="R15" s="86"/>
      <c r="S15" s="86"/>
      <c r="T15" s="86"/>
      <c r="U15" s="86"/>
      <c r="V15" s="86"/>
      <c r="W15" s="86"/>
      <c r="X15" s="86"/>
      <c r="Y15" s="86"/>
      <c r="Z15" s="86"/>
      <c r="AA15" s="86"/>
      <c r="AB15" s="86"/>
      <c r="AC15" s="86"/>
      <c r="AD15" s="86"/>
      <c r="AE15" s="86"/>
      <c r="AF15" s="90"/>
    </row>
    <row r="16" spans="1:32">
      <c r="A16" s="79">
        <v>914</v>
      </c>
      <c r="B16" s="79">
        <v>0</v>
      </c>
      <c r="C16" s="79"/>
      <c r="D16" s="80" t="s">
        <v>431</v>
      </c>
      <c r="E16" s="79">
        <v>1</v>
      </c>
      <c r="F16" s="81" t="s">
        <v>457</v>
      </c>
      <c r="G16" s="81" t="s">
        <v>458</v>
      </c>
      <c r="H16" s="81"/>
      <c r="I16" s="81"/>
      <c r="J16" s="81"/>
      <c r="K16" s="86"/>
      <c r="L16" s="86"/>
      <c r="M16" s="86"/>
      <c r="N16" s="86"/>
      <c r="O16" s="86"/>
      <c r="P16" s="86"/>
      <c r="Q16" s="86"/>
      <c r="R16" s="86"/>
      <c r="S16" s="86"/>
      <c r="T16" s="86"/>
      <c r="U16" s="86"/>
      <c r="V16" s="86"/>
      <c r="W16" s="86"/>
      <c r="X16" s="86"/>
      <c r="Y16" s="86"/>
      <c r="Z16" s="86"/>
      <c r="AA16" s="86"/>
      <c r="AB16" s="86"/>
      <c r="AC16" s="86"/>
      <c r="AD16" s="86"/>
      <c r="AE16" s="86"/>
      <c r="AF16" s="90"/>
    </row>
    <row r="17" spans="1:32">
      <c r="A17" s="79">
        <v>915</v>
      </c>
      <c r="B17" s="79">
        <v>0</v>
      </c>
      <c r="C17" s="79"/>
      <c r="D17" s="80" t="s">
        <v>431</v>
      </c>
      <c r="E17" s="79">
        <v>1</v>
      </c>
      <c r="F17" s="81" t="s">
        <v>459</v>
      </c>
      <c r="G17" s="81" t="s">
        <v>460</v>
      </c>
      <c r="H17" s="81"/>
      <c r="I17" s="81"/>
      <c r="J17" s="81"/>
      <c r="K17" s="86"/>
      <c r="L17" s="86"/>
      <c r="M17" s="86"/>
      <c r="N17" s="86"/>
      <c r="O17" s="86"/>
      <c r="P17" s="86"/>
      <c r="Q17" s="86"/>
      <c r="R17" s="86"/>
      <c r="S17" s="86"/>
      <c r="T17" s="86"/>
      <c r="U17" s="86"/>
      <c r="V17" s="86"/>
      <c r="W17" s="86"/>
      <c r="X17" s="86"/>
      <c r="Y17" s="86"/>
      <c r="Z17" s="86"/>
      <c r="AA17" s="86"/>
      <c r="AB17" s="86"/>
      <c r="AC17" s="86"/>
      <c r="AD17" s="86"/>
      <c r="AE17" s="86"/>
      <c r="AF17" s="90"/>
    </row>
    <row r="18" spans="1:32">
      <c r="A18" s="79">
        <v>916</v>
      </c>
      <c r="B18" s="79">
        <v>0</v>
      </c>
      <c r="C18" s="79"/>
      <c r="D18" s="80" t="s">
        <v>431</v>
      </c>
      <c r="E18" s="79">
        <v>1</v>
      </c>
      <c r="F18" s="81" t="s">
        <v>443</v>
      </c>
      <c r="G18" s="81" t="s">
        <v>444</v>
      </c>
      <c r="H18" s="81"/>
      <c r="I18" s="81"/>
      <c r="J18" s="81"/>
      <c r="K18" s="86"/>
      <c r="L18" s="86"/>
      <c r="M18" s="86"/>
      <c r="N18" s="86"/>
      <c r="O18" s="86"/>
      <c r="P18" s="86"/>
      <c r="Q18" s="86"/>
      <c r="R18" s="86"/>
      <c r="S18" s="86"/>
      <c r="T18" s="86"/>
      <c r="U18" s="86"/>
      <c r="V18" s="86"/>
      <c r="W18" s="86"/>
      <c r="X18" s="86"/>
      <c r="Y18" s="86"/>
      <c r="Z18" s="86"/>
      <c r="AA18" s="86"/>
      <c r="AB18" s="86"/>
      <c r="AC18" s="86"/>
      <c r="AD18" s="86"/>
      <c r="AE18" s="86"/>
      <c r="AF18" s="90"/>
    </row>
    <row r="19" spans="1:32">
      <c r="A19" s="79">
        <v>917</v>
      </c>
      <c r="B19" s="79">
        <v>0</v>
      </c>
      <c r="C19" s="79"/>
      <c r="D19" s="80" t="s">
        <v>431</v>
      </c>
      <c r="E19" s="79">
        <v>1</v>
      </c>
      <c r="F19" s="81" t="s">
        <v>461</v>
      </c>
      <c r="G19" s="81" t="s">
        <v>462</v>
      </c>
      <c r="H19" s="81"/>
      <c r="I19" s="81"/>
      <c r="J19" s="81"/>
      <c r="K19" s="86"/>
      <c r="L19" s="86"/>
      <c r="M19" s="86"/>
      <c r="N19" s="86"/>
      <c r="O19" s="86"/>
      <c r="P19" s="86"/>
      <c r="Q19" s="86"/>
      <c r="R19" s="86"/>
      <c r="S19" s="86"/>
      <c r="T19" s="86"/>
      <c r="U19" s="86"/>
      <c r="V19" s="86"/>
      <c r="W19" s="86"/>
      <c r="X19" s="86"/>
      <c r="Y19" s="86"/>
      <c r="Z19" s="86"/>
      <c r="AA19" s="86"/>
      <c r="AB19" s="86"/>
      <c r="AC19" s="86"/>
      <c r="AD19" s="86"/>
      <c r="AE19" s="86"/>
      <c r="AF19" s="90"/>
    </row>
    <row r="20" spans="1:32">
      <c r="A20" s="79">
        <v>918</v>
      </c>
      <c r="B20" s="79">
        <v>0</v>
      </c>
      <c r="C20" s="79"/>
      <c r="D20" s="80" t="s">
        <v>431</v>
      </c>
      <c r="E20" s="79">
        <v>1</v>
      </c>
      <c r="F20" s="81" t="s">
        <v>463</v>
      </c>
      <c r="G20" s="81" t="s">
        <v>464</v>
      </c>
      <c r="H20" s="81"/>
      <c r="I20" s="81"/>
      <c r="J20" s="81"/>
      <c r="K20" s="86"/>
      <c r="L20" s="86"/>
      <c r="M20" s="86"/>
      <c r="N20" s="86"/>
      <c r="O20" s="86"/>
      <c r="P20" s="86"/>
      <c r="Q20" s="86"/>
      <c r="R20" s="86"/>
      <c r="S20" s="86"/>
      <c r="T20" s="86"/>
      <c r="U20" s="86"/>
      <c r="V20" s="86"/>
      <c r="W20" s="86"/>
      <c r="X20" s="86"/>
      <c r="Y20" s="86"/>
      <c r="Z20" s="86"/>
      <c r="AA20" s="86"/>
      <c r="AB20" s="86"/>
      <c r="AC20" s="86"/>
      <c r="AD20" s="86"/>
      <c r="AE20" s="86"/>
      <c r="AF20" s="90"/>
    </row>
    <row r="21" spans="1:32">
      <c r="A21" s="79">
        <v>919</v>
      </c>
      <c r="B21" s="79">
        <v>0</v>
      </c>
      <c r="C21" s="79"/>
      <c r="D21" s="80" t="s">
        <v>431</v>
      </c>
      <c r="E21" s="79">
        <v>1</v>
      </c>
      <c r="F21" s="81" t="s">
        <v>465</v>
      </c>
      <c r="G21" s="81" t="s">
        <v>466</v>
      </c>
      <c r="H21" s="81"/>
      <c r="I21" s="81"/>
      <c r="J21" s="81"/>
      <c r="K21" s="86"/>
      <c r="L21" s="86"/>
      <c r="M21" s="86"/>
      <c r="N21" s="86"/>
      <c r="O21" s="86"/>
      <c r="P21" s="86"/>
      <c r="Q21" s="86"/>
      <c r="R21" s="86"/>
      <c r="S21" s="86"/>
      <c r="T21" s="86"/>
      <c r="U21" s="86"/>
      <c r="V21" s="86"/>
      <c r="W21" s="86"/>
      <c r="X21" s="86"/>
      <c r="Y21" s="86"/>
      <c r="Z21" s="86"/>
      <c r="AA21" s="86"/>
      <c r="AB21" s="86"/>
      <c r="AC21" s="86"/>
      <c r="AD21" s="86"/>
      <c r="AE21" s="86"/>
      <c r="AF21" s="90"/>
    </row>
    <row r="22" spans="1:32">
      <c r="A22" s="79">
        <v>920</v>
      </c>
      <c r="B22" s="79">
        <v>0</v>
      </c>
      <c r="C22" s="79"/>
      <c r="D22" s="80" t="s">
        <v>431</v>
      </c>
      <c r="E22" s="79">
        <v>1</v>
      </c>
      <c r="F22" s="81" t="s">
        <v>467</v>
      </c>
      <c r="G22" s="81" t="s">
        <v>468</v>
      </c>
      <c r="H22" s="81"/>
      <c r="I22" s="81"/>
      <c r="J22" s="81"/>
      <c r="K22" s="86"/>
      <c r="L22" s="86"/>
      <c r="M22" s="86"/>
      <c r="N22" s="86"/>
      <c r="O22" s="86"/>
      <c r="P22" s="86"/>
      <c r="Q22" s="86"/>
      <c r="R22" s="86"/>
      <c r="S22" s="86"/>
      <c r="T22" s="86"/>
      <c r="U22" s="86"/>
      <c r="V22" s="86"/>
      <c r="W22" s="86"/>
      <c r="X22" s="86"/>
      <c r="Y22" s="86"/>
      <c r="Z22" s="86"/>
      <c r="AA22" s="86"/>
      <c r="AB22" s="86"/>
      <c r="AC22" s="86"/>
      <c r="AD22" s="86"/>
      <c r="AE22" s="86"/>
      <c r="AF22" s="90"/>
    </row>
    <row r="23" s="73" customFormat="1" spans="1:32">
      <c r="A23" s="82">
        <v>10001</v>
      </c>
      <c r="B23" s="82">
        <v>1010</v>
      </c>
      <c r="C23" s="82" t="str">
        <f>VLOOKUP(B23,映射!A:B,2,FALSE)</f>
        <v>罪恶骑士</v>
      </c>
      <c r="D23" s="83" t="s">
        <v>431</v>
      </c>
      <c r="E23" s="82">
        <v>40</v>
      </c>
      <c r="F23" s="84" t="s">
        <v>437</v>
      </c>
      <c r="G23" s="84" t="s">
        <v>438</v>
      </c>
      <c r="H23" s="84"/>
      <c r="I23" s="84"/>
      <c r="J23" s="84" t="s">
        <v>434</v>
      </c>
      <c r="K23" s="84">
        <f t="shared" ref="K23:K32" si="3">IF(L23="",0,1)</f>
        <v>0</v>
      </c>
      <c r="L23" s="84"/>
      <c r="M23" s="84"/>
      <c r="N23" s="84"/>
      <c r="O23" s="84"/>
      <c r="P23" s="84"/>
      <c r="Q23" s="84"/>
      <c r="R23" s="84"/>
      <c r="S23" s="84"/>
      <c r="T23" s="84"/>
      <c r="U23" s="84"/>
      <c r="V23" s="84"/>
      <c r="W23" s="84"/>
      <c r="X23" s="84"/>
      <c r="Y23" s="84"/>
      <c r="Z23" s="84"/>
      <c r="AA23" s="84"/>
      <c r="AB23" s="84"/>
      <c r="AC23" s="84"/>
      <c r="AD23" s="84"/>
      <c r="AE23" s="84"/>
      <c r="AF23" s="91">
        <f t="shared" ref="AF23:AF32" si="4">100000+A23</f>
        <v>110001</v>
      </c>
    </row>
    <row r="24" spans="1:32">
      <c r="A24" s="79">
        <v>10002</v>
      </c>
      <c r="B24" s="79">
        <v>1020</v>
      </c>
      <c r="C24" s="79" t="str">
        <f>VLOOKUP(B24,映射!A:B,2,FALSE)</f>
        <v>黑暗拳皇</v>
      </c>
      <c r="D24" s="80" t="s">
        <v>431</v>
      </c>
      <c r="E24" s="79">
        <v>40</v>
      </c>
      <c r="F24" s="81" t="s">
        <v>437</v>
      </c>
      <c r="G24" s="81" t="s">
        <v>438</v>
      </c>
      <c r="H24" s="81"/>
      <c r="I24" s="81"/>
      <c r="J24" s="81" t="s">
        <v>434</v>
      </c>
      <c r="K24" s="86">
        <f t="shared" si="3"/>
        <v>0</v>
      </c>
      <c r="L24" s="86"/>
      <c r="M24" s="86"/>
      <c r="N24" s="86"/>
      <c r="O24" s="86"/>
      <c r="P24" s="86"/>
      <c r="Q24" s="86"/>
      <c r="R24" s="86"/>
      <c r="S24" s="86"/>
      <c r="T24" s="86"/>
      <c r="U24" s="86"/>
      <c r="V24" s="86"/>
      <c r="W24" s="86"/>
      <c r="X24" s="86"/>
      <c r="Y24" s="86"/>
      <c r="Z24" s="86"/>
      <c r="AA24" s="86"/>
      <c r="AB24" s="86"/>
      <c r="AC24" s="86"/>
      <c r="AD24" s="86"/>
      <c r="AE24" s="86"/>
      <c r="AF24" s="90">
        <f t="shared" si="4"/>
        <v>110002</v>
      </c>
    </row>
    <row r="25" spans="1:32">
      <c r="A25" s="79">
        <v>10003</v>
      </c>
      <c r="B25" s="79">
        <v>1030</v>
      </c>
      <c r="C25" s="79" t="str">
        <f>VLOOKUP(B25,映射!A:B,2,FALSE)</f>
        <v>毒咒大师</v>
      </c>
      <c r="D25" s="80" t="s">
        <v>431</v>
      </c>
      <c r="E25" s="79">
        <v>50</v>
      </c>
      <c r="F25" s="81" t="s">
        <v>469</v>
      </c>
      <c r="G25" s="81" t="s">
        <v>469</v>
      </c>
      <c r="H25" s="81"/>
      <c r="I25" s="81"/>
      <c r="J25" s="81" t="s">
        <v>434</v>
      </c>
      <c r="K25" s="86">
        <f t="shared" si="3"/>
        <v>0</v>
      </c>
      <c r="L25" s="86"/>
      <c r="M25" s="86"/>
      <c r="N25" s="86"/>
      <c r="O25" s="86"/>
      <c r="P25" s="86"/>
      <c r="Q25" s="86"/>
      <c r="R25" s="86"/>
      <c r="S25" s="86"/>
      <c r="T25" s="86"/>
      <c r="U25" s="86"/>
      <c r="V25" s="86"/>
      <c r="W25" s="86"/>
      <c r="X25" s="86"/>
      <c r="Y25" s="86"/>
      <c r="Z25" s="86"/>
      <c r="AA25" s="86"/>
      <c r="AB25" s="86"/>
      <c r="AC25" s="86"/>
      <c r="AD25" s="86"/>
      <c r="AE25" s="86"/>
      <c r="AF25" s="90">
        <f t="shared" si="4"/>
        <v>110003</v>
      </c>
    </row>
    <row r="26" spans="1:32">
      <c r="A26" s="79">
        <v>10004</v>
      </c>
      <c r="B26" s="79">
        <v>1040</v>
      </c>
      <c r="C26" s="79" t="str">
        <f>VLOOKUP(B26,映射!A:B,2,FALSE)</f>
        <v>牧师</v>
      </c>
      <c r="D26" s="80" t="s">
        <v>431</v>
      </c>
      <c r="E26" s="79">
        <v>50</v>
      </c>
      <c r="F26" s="81" t="s">
        <v>470</v>
      </c>
      <c r="G26" s="81" t="s">
        <v>470</v>
      </c>
      <c r="H26" s="81"/>
      <c r="I26" s="81"/>
      <c r="J26" s="81" t="s">
        <v>434</v>
      </c>
      <c r="K26" s="86">
        <f t="shared" si="3"/>
        <v>0</v>
      </c>
      <c r="L26" s="86"/>
      <c r="M26" s="86"/>
      <c r="N26" s="86"/>
      <c r="O26" s="86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  <c r="AA26" s="86"/>
      <c r="AB26" s="86"/>
      <c r="AC26" s="86"/>
      <c r="AD26" s="86"/>
      <c r="AE26" s="86"/>
      <c r="AF26" s="90">
        <f t="shared" si="4"/>
        <v>110004</v>
      </c>
    </row>
    <row r="27" spans="1:32">
      <c r="A27" s="79">
        <v>10005</v>
      </c>
      <c r="B27" s="79">
        <v>1050</v>
      </c>
      <c r="C27" s="79" t="str">
        <f>VLOOKUP(B27,映射!A:B,2,FALSE)</f>
        <v>人修罗</v>
      </c>
      <c r="D27" s="80" t="s">
        <v>431</v>
      </c>
      <c r="E27" s="79">
        <v>100</v>
      </c>
      <c r="F27" s="81" t="s">
        <v>471</v>
      </c>
      <c r="G27" s="81" t="s">
        <v>471</v>
      </c>
      <c r="H27" s="81"/>
      <c r="I27" s="81"/>
      <c r="J27" s="81" t="s">
        <v>434</v>
      </c>
      <c r="K27" s="86">
        <f t="shared" si="3"/>
        <v>0</v>
      </c>
      <c r="L27" s="86"/>
      <c r="M27" s="86"/>
      <c r="N27" s="86"/>
      <c r="O27" s="86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  <c r="AA27" s="86"/>
      <c r="AB27" s="86"/>
      <c r="AC27" s="86"/>
      <c r="AD27" s="86"/>
      <c r="AE27" s="86"/>
      <c r="AF27" s="90">
        <f t="shared" si="4"/>
        <v>110005</v>
      </c>
    </row>
    <row r="28" spans="1:32">
      <c r="A28" s="79">
        <v>10006</v>
      </c>
      <c r="B28" s="79">
        <v>1060</v>
      </c>
      <c r="C28" s="79" t="str">
        <f>VLOOKUP(B28,映射!A:B,2,FALSE)</f>
        <v>法师</v>
      </c>
      <c r="D28" s="80" t="s">
        <v>431</v>
      </c>
      <c r="E28" s="79">
        <v>50</v>
      </c>
      <c r="F28" s="81" t="s">
        <v>472</v>
      </c>
      <c r="G28" s="81" t="s">
        <v>472</v>
      </c>
      <c r="H28" s="81"/>
      <c r="I28" s="81"/>
      <c r="J28" s="81" t="s">
        <v>434</v>
      </c>
      <c r="K28" s="86">
        <f t="shared" si="3"/>
        <v>0</v>
      </c>
      <c r="L28" s="86"/>
      <c r="M28" s="86"/>
      <c r="N28" s="86"/>
      <c r="O28" s="86"/>
      <c r="P28" s="86"/>
      <c r="Q28" s="86"/>
      <c r="R28" s="86"/>
      <c r="S28" s="86"/>
      <c r="T28" s="86"/>
      <c r="U28" s="86"/>
      <c r="V28" s="86"/>
      <c r="W28" s="86"/>
      <c r="X28" s="86"/>
      <c r="Y28" s="86"/>
      <c r="Z28" s="86"/>
      <c r="AA28" s="86"/>
      <c r="AB28" s="86"/>
      <c r="AC28" s="86"/>
      <c r="AD28" s="86"/>
      <c r="AE28" s="86"/>
      <c r="AF28" s="90">
        <f t="shared" si="4"/>
        <v>110006</v>
      </c>
    </row>
    <row r="29" spans="1:32">
      <c r="A29" s="79">
        <v>10007</v>
      </c>
      <c r="B29" s="79">
        <v>1070</v>
      </c>
      <c r="C29" s="79" t="str">
        <f>VLOOKUP(B29,映射!A:B,2,FALSE)</f>
        <v>猎人</v>
      </c>
      <c r="D29" s="80" t="s">
        <v>431</v>
      </c>
      <c r="E29" s="79">
        <v>50</v>
      </c>
      <c r="F29" s="81" t="s">
        <v>473</v>
      </c>
      <c r="G29" s="81" t="s">
        <v>473</v>
      </c>
      <c r="H29" s="81"/>
      <c r="I29" s="81"/>
      <c r="J29" s="81" t="s">
        <v>434</v>
      </c>
      <c r="K29" s="86">
        <f t="shared" si="3"/>
        <v>0</v>
      </c>
      <c r="L29" s="86"/>
      <c r="M29" s="86"/>
      <c r="N29" s="86"/>
      <c r="O29" s="86"/>
      <c r="P29" s="86"/>
      <c r="Q29" s="86"/>
      <c r="R29" s="86"/>
      <c r="S29" s="86"/>
      <c r="T29" s="86"/>
      <c r="U29" s="86"/>
      <c r="V29" s="86"/>
      <c r="W29" s="86"/>
      <c r="X29" s="86"/>
      <c r="Y29" s="86"/>
      <c r="Z29" s="86"/>
      <c r="AA29" s="86"/>
      <c r="AB29" s="86"/>
      <c r="AC29" s="86"/>
      <c r="AD29" s="86"/>
      <c r="AE29" s="86"/>
      <c r="AF29" s="90">
        <f t="shared" si="4"/>
        <v>110007</v>
      </c>
    </row>
    <row r="30" spans="1:32">
      <c r="A30" s="79">
        <v>10008</v>
      </c>
      <c r="B30" s="79">
        <v>1080</v>
      </c>
      <c r="C30" s="79" t="str">
        <f>VLOOKUP(B30,映射!A:B,2,FALSE)</f>
        <v>佣兵</v>
      </c>
      <c r="D30" s="80" t="s">
        <v>431</v>
      </c>
      <c r="E30" s="79">
        <v>50</v>
      </c>
      <c r="F30" s="81" t="s">
        <v>474</v>
      </c>
      <c r="G30" s="81" t="s">
        <v>474</v>
      </c>
      <c r="H30" s="81"/>
      <c r="I30" s="81"/>
      <c r="J30" s="81" t="s">
        <v>434</v>
      </c>
      <c r="K30" s="86">
        <f t="shared" si="3"/>
        <v>0</v>
      </c>
      <c r="L30" s="86"/>
      <c r="M30" s="86"/>
      <c r="N30" s="86"/>
      <c r="O30" s="86"/>
      <c r="P30" s="86"/>
      <c r="Q30" s="86"/>
      <c r="R30" s="86"/>
      <c r="S30" s="86"/>
      <c r="T30" s="86"/>
      <c r="U30" s="86"/>
      <c r="V30" s="86"/>
      <c r="W30" s="86"/>
      <c r="X30" s="86"/>
      <c r="Y30" s="86"/>
      <c r="Z30" s="86"/>
      <c r="AA30" s="86"/>
      <c r="AB30" s="86"/>
      <c r="AC30" s="86"/>
      <c r="AD30" s="86"/>
      <c r="AE30" s="86"/>
      <c r="AF30" s="90">
        <f t="shared" si="4"/>
        <v>110008</v>
      </c>
    </row>
    <row r="31" spans="1:32">
      <c r="A31" s="79">
        <v>10009</v>
      </c>
      <c r="B31" s="79">
        <v>1090</v>
      </c>
      <c r="C31" s="79" t="str">
        <f>VLOOKUP(B31,映射!A:B,2,FALSE)</f>
        <v>绝望巫王</v>
      </c>
      <c r="D31" s="80" t="s">
        <v>431</v>
      </c>
      <c r="E31" s="79">
        <v>50</v>
      </c>
      <c r="F31" s="81" t="s">
        <v>475</v>
      </c>
      <c r="G31" s="81" t="s">
        <v>475</v>
      </c>
      <c r="H31" s="81"/>
      <c r="I31" s="81"/>
      <c r="J31" s="81" t="s">
        <v>434</v>
      </c>
      <c r="K31" s="86">
        <f t="shared" si="3"/>
        <v>0</v>
      </c>
      <c r="L31" s="86"/>
      <c r="M31" s="86"/>
      <c r="N31" s="86"/>
      <c r="O31" s="86"/>
      <c r="P31" s="86"/>
      <c r="Q31" s="86"/>
      <c r="R31" s="86"/>
      <c r="S31" s="86"/>
      <c r="T31" s="86"/>
      <c r="U31" s="86"/>
      <c r="V31" s="86"/>
      <c r="W31" s="86"/>
      <c r="X31" s="86"/>
      <c r="Y31" s="86"/>
      <c r="Z31" s="86"/>
      <c r="AA31" s="86"/>
      <c r="AB31" s="86"/>
      <c r="AC31" s="86"/>
      <c r="AD31" s="86"/>
      <c r="AE31" s="86"/>
      <c r="AF31" s="90">
        <f t="shared" si="4"/>
        <v>110009</v>
      </c>
    </row>
    <row r="32" spans="1:32">
      <c r="A32" s="79">
        <v>10010</v>
      </c>
      <c r="B32" s="79">
        <v>20</v>
      </c>
      <c r="C32" s="79" t="str">
        <f>VLOOKUP(B32,映射!A:B,2,FALSE)</f>
        <v>盗匪</v>
      </c>
      <c r="D32" s="80" t="s">
        <v>431</v>
      </c>
      <c r="E32" s="79">
        <v>1</v>
      </c>
      <c r="F32" s="81" t="s">
        <v>476</v>
      </c>
      <c r="G32" s="81" t="s">
        <v>438</v>
      </c>
      <c r="H32" s="81"/>
      <c r="I32" s="81"/>
      <c r="J32" s="81" t="s">
        <v>434</v>
      </c>
      <c r="K32" s="86">
        <f t="shared" si="3"/>
        <v>0</v>
      </c>
      <c r="L32" s="86"/>
      <c r="M32" s="86"/>
      <c r="N32" s="86"/>
      <c r="O32" s="86"/>
      <c r="P32" s="86"/>
      <c r="Q32" s="86"/>
      <c r="R32" s="86"/>
      <c r="S32" s="86"/>
      <c r="T32" s="86"/>
      <c r="U32" s="86"/>
      <c r="V32" s="86"/>
      <c r="W32" s="86"/>
      <c r="X32" s="86"/>
      <c r="Y32" s="86"/>
      <c r="Z32" s="86"/>
      <c r="AA32" s="86"/>
      <c r="AB32" s="86"/>
      <c r="AC32" s="86"/>
      <c r="AD32" s="86"/>
      <c r="AE32" s="86"/>
      <c r="AF32" s="90">
        <f t="shared" si="4"/>
        <v>110010</v>
      </c>
    </row>
    <row r="33" spans="1:32">
      <c r="A33" s="5">
        <v>10011</v>
      </c>
      <c r="B33" s="5">
        <v>20</v>
      </c>
      <c r="C33" s="5" t="str">
        <f>VLOOKUP(B33,映射!A:B,2,FALSE)</f>
        <v>盗匪</v>
      </c>
      <c r="D33" s="85" t="str">
        <f>IF(IF(COUNTIF(AI!A:A,'表格编辑 '!C33),TRUE,FALSE)=FALSE,"monster",(VLOOKUP(C33,AI!A:B,2,FALSE)))</f>
        <v>monster</v>
      </c>
      <c r="E33" s="79">
        <v>20</v>
      </c>
      <c r="F33" s="86" t="s">
        <v>477</v>
      </c>
      <c r="G33" s="86" t="s">
        <v>478</v>
      </c>
      <c r="H33" s="86"/>
      <c r="I33" s="86"/>
      <c r="J33" s="86" t="str">
        <f>VLOOKUP(D33,AI!B:G,6,FALSE)</f>
        <v>test_deadth_event(RECEIVER, ARG0, ARG1, ARG2, ARG3,ARG4)</v>
      </c>
      <c r="K33" s="86">
        <v>0</v>
      </c>
      <c r="L33" s="86"/>
      <c r="M33" s="86"/>
      <c r="N33" s="86"/>
      <c r="O33" s="86"/>
      <c r="P33" s="86"/>
      <c r="Q33" s="86"/>
      <c r="R33" s="86"/>
      <c r="S33" s="86"/>
      <c r="T33" s="86"/>
      <c r="U33" s="86"/>
      <c r="V33" s="86"/>
      <c r="W33" s="86"/>
      <c r="X33" s="86"/>
      <c r="Y33" s="86"/>
      <c r="Z33" s="86"/>
      <c r="AA33" s="86"/>
      <c r="AB33" s="86"/>
      <c r="AC33" s="86"/>
      <c r="AD33" s="86"/>
      <c r="AE33" s="86"/>
      <c r="AF33" s="90"/>
    </row>
    <row r="34" spans="1:32">
      <c r="A34" s="5">
        <v>90001</v>
      </c>
      <c r="B34" s="2">
        <v>901</v>
      </c>
      <c r="C34" s="87" t="s">
        <v>299</v>
      </c>
      <c r="D34" s="85" t="str">
        <f>IF(IF(COUNTIF(AI!A:A,'表格编辑 '!C34),TRUE,FALSE)=FALSE,"monster",(VLOOKUP(C34,AI!A:B,2,FALSE)))</f>
        <v>monster</v>
      </c>
      <c r="E34" s="5">
        <v>3</v>
      </c>
      <c r="F34" s="86" t="str">
        <f>VLOOKUP(D34,AI!B:G,2,FALSE)</f>
        <v>AI_born_event(RECEIVER, ARG0, ARG1, ARG2, ARG3,ARG4)</v>
      </c>
      <c r="G34" s="86" t="str">
        <f>VLOOKUP(D34,AI!B:G,3,FALSE)</f>
        <v>AI_update_event(RECEIVER, ARG0, ARG1, ARG2, ARG3,ARG4)</v>
      </c>
      <c r="H34" s="86"/>
      <c r="I34" s="86"/>
      <c r="J34" s="86" t="str">
        <f>VLOOKUP(D34,AI!B:G,6,FALSE)</f>
        <v>test_deadth_event(RECEIVER, ARG0, ARG1, ARG2, ARG3,ARG4)</v>
      </c>
      <c r="K34" s="86">
        <v>1</v>
      </c>
      <c r="L34" s="86">
        <v>10000</v>
      </c>
      <c r="M34" s="86"/>
      <c r="N34" s="86"/>
      <c r="O34" s="86"/>
      <c r="P34" s="86"/>
      <c r="Q34" s="86"/>
      <c r="R34" s="86"/>
      <c r="S34" s="86"/>
      <c r="T34" s="86"/>
      <c r="U34" s="86"/>
      <c r="V34" s="86"/>
      <c r="W34" s="86"/>
      <c r="X34" s="86"/>
      <c r="Y34" s="86"/>
      <c r="Z34" s="86"/>
      <c r="AA34" s="86"/>
      <c r="AB34" s="86"/>
      <c r="AC34" s="86"/>
      <c r="AD34" s="86"/>
      <c r="AE34" s="86"/>
      <c r="AF34" s="5"/>
    </row>
    <row r="35" spans="1:32">
      <c r="A35" s="5">
        <v>90002</v>
      </c>
      <c r="B35" s="2">
        <v>902</v>
      </c>
      <c r="C35" s="74" t="s">
        <v>300</v>
      </c>
      <c r="D35" s="85" t="str">
        <f>IF(IF(COUNTIF(AI!A:A,'表格编辑 '!C35),TRUE,FALSE)=FALSE,"monster",(VLOOKUP(C35,AI!A:B,2,FALSE)))</f>
        <v>monster</v>
      </c>
      <c r="E35" s="5">
        <v>3</v>
      </c>
      <c r="F35" s="86" t="str">
        <f>VLOOKUP(D35,AI!B:G,2,FALSE)</f>
        <v>AI_born_event(RECEIVER, ARG0, ARG1, ARG2, ARG3,ARG4)</v>
      </c>
      <c r="G35" s="86" t="str">
        <f>VLOOKUP(D35,AI!B:G,3,FALSE)</f>
        <v>AI_update_event(RECEIVER, ARG0, ARG1, ARG2, ARG3,ARG4)</v>
      </c>
      <c r="H35" s="86"/>
      <c r="I35" s="86"/>
      <c r="J35" s="86" t="str">
        <f>VLOOKUP(D35,AI!B:G,6,FALSE)</f>
        <v>test_deadth_event(RECEIVER, ARG0, ARG1, ARG2, ARG3,ARG4)</v>
      </c>
      <c r="K35" s="86">
        <v>1</v>
      </c>
      <c r="L35" s="86"/>
      <c r="M35" s="86">
        <v>10000</v>
      </c>
      <c r="N35" s="86"/>
      <c r="O35" s="86"/>
      <c r="P35" s="86"/>
      <c r="Q35" s="86"/>
      <c r="R35" s="86"/>
      <c r="S35" s="86"/>
      <c r="T35" s="86"/>
      <c r="U35" s="86"/>
      <c r="V35" s="86"/>
      <c r="W35" s="86"/>
      <c r="X35" s="86"/>
      <c r="Y35" s="86"/>
      <c r="Z35" s="86"/>
      <c r="AA35" s="86"/>
      <c r="AB35" s="86"/>
      <c r="AC35" s="86"/>
      <c r="AD35" s="86"/>
      <c r="AE35" s="86"/>
      <c r="AF35" s="5"/>
    </row>
    <row r="36" spans="1:32">
      <c r="A36" s="5">
        <v>90003</v>
      </c>
      <c r="B36" s="2">
        <v>903</v>
      </c>
      <c r="C36" s="74" t="s">
        <v>301</v>
      </c>
      <c r="D36" s="85" t="str">
        <f>IF(IF(COUNTIF(AI!A:A,'表格编辑 '!C36),TRUE,FALSE)=FALSE,"monster",(VLOOKUP(C36,AI!A:B,2,FALSE)))</f>
        <v>monster</v>
      </c>
      <c r="E36" s="5">
        <v>3</v>
      </c>
      <c r="F36" s="86" t="str">
        <f>VLOOKUP(D36,AI!B:G,2,FALSE)</f>
        <v>AI_born_event(RECEIVER, ARG0, ARG1, ARG2, ARG3,ARG4)</v>
      </c>
      <c r="G36" s="86" t="str">
        <f>VLOOKUP(D36,AI!B:G,3,FALSE)</f>
        <v>AI_update_event(RECEIVER, ARG0, ARG1, ARG2, ARG3,ARG4)</v>
      </c>
      <c r="H36" s="86"/>
      <c r="I36" s="86"/>
      <c r="J36" s="86" t="str">
        <f>VLOOKUP(D36,AI!B:G,6,FALSE)</f>
        <v>test_deadth_event(RECEIVER, ARG0, ARG1, ARG2, ARG3,ARG4)</v>
      </c>
      <c r="K36" s="86">
        <v>1</v>
      </c>
      <c r="L36" s="86"/>
      <c r="M36" s="86"/>
      <c r="N36" s="86">
        <v>5000</v>
      </c>
      <c r="O36" s="86"/>
      <c r="P36" s="86"/>
      <c r="Q36" s="86"/>
      <c r="R36" s="86"/>
      <c r="S36" s="86"/>
      <c r="T36" s="86"/>
      <c r="U36" s="86">
        <v>1000</v>
      </c>
      <c r="V36" s="86"/>
      <c r="W36" s="86"/>
      <c r="X36" s="86"/>
      <c r="Y36" s="86"/>
      <c r="Z36" s="86"/>
      <c r="AA36" s="86"/>
      <c r="AB36" s="86"/>
      <c r="AC36" s="86"/>
      <c r="AD36" s="86"/>
      <c r="AE36" s="86"/>
      <c r="AF36" s="5"/>
    </row>
    <row r="37" spans="1:32">
      <c r="A37" s="5">
        <v>90004</v>
      </c>
      <c r="B37" s="2">
        <v>904</v>
      </c>
      <c r="C37" s="74" t="s">
        <v>302</v>
      </c>
      <c r="D37" s="85" t="str">
        <f>IF(IF(COUNTIF(AI!A:A,'表格编辑 '!C37),TRUE,FALSE)=FALSE,"monster",(VLOOKUP(C37,AI!A:B,2,FALSE)))</f>
        <v>monster</v>
      </c>
      <c r="E37" s="5">
        <v>3</v>
      </c>
      <c r="F37" s="86" t="str">
        <f>VLOOKUP(D37,AI!B:G,2,FALSE)</f>
        <v>AI_born_event(RECEIVER, ARG0, ARG1, ARG2, ARG3,ARG4)</v>
      </c>
      <c r="G37" s="86" t="str">
        <f>VLOOKUP(D37,AI!B:G,3,FALSE)</f>
        <v>AI_update_event(RECEIVER, ARG0, ARG1, ARG2, ARG3,ARG4)</v>
      </c>
      <c r="H37" s="86"/>
      <c r="I37" s="86"/>
      <c r="J37" s="86" t="str">
        <f>VLOOKUP(D37,AI!B:G,6,FALSE)</f>
        <v>test_deadth_event(RECEIVER, ARG0, ARG1, ARG2, ARG3,ARG4)</v>
      </c>
      <c r="K37" s="86">
        <v>1</v>
      </c>
      <c r="L37" s="86"/>
      <c r="M37" s="86"/>
      <c r="N37" s="86"/>
      <c r="O37" s="86">
        <v>5000</v>
      </c>
      <c r="P37" s="86"/>
      <c r="Q37" s="86"/>
      <c r="R37" s="86"/>
      <c r="S37" s="86"/>
      <c r="T37" s="86"/>
      <c r="U37" s="86"/>
      <c r="V37" s="86"/>
      <c r="W37" s="86"/>
      <c r="X37" s="86"/>
      <c r="Y37" s="86"/>
      <c r="Z37" s="86"/>
      <c r="AA37" s="86"/>
      <c r="AB37" s="86"/>
      <c r="AC37" s="86"/>
      <c r="AD37" s="86"/>
      <c r="AE37" s="86"/>
      <c r="AF37" s="5"/>
    </row>
    <row r="38" spans="1:32">
      <c r="A38" s="5">
        <v>90005</v>
      </c>
      <c r="B38" s="2">
        <v>905</v>
      </c>
      <c r="C38" s="74" t="s">
        <v>303</v>
      </c>
      <c r="D38" s="85" t="str">
        <f>IF(IF(COUNTIF(AI!A:A,'表格编辑 '!C38),TRUE,FALSE)=FALSE,"monster",(VLOOKUP(C38,AI!A:B,2,FALSE)))</f>
        <v>monster</v>
      </c>
      <c r="E38" s="5">
        <v>3</v>
      </c>
      <c r="F38" s="86" t="str">
        <f>VLOOKUP(D38,AI!B:G,2,FALSE)</f>
        <v>AI_born_event(RECEIVER, ARG0, ARG1, ARG2, ARG3,ARG4)</v>
      </c>
      <c r="G38" s="86" t="str">
        <f>VLOOKUP(D38,AI!B:G,3,FALSE)</f>
        <v>AI_update_event(RECEIVER, ARG0, ARG1, ARG2, ARG3,ARG4)</v>
      </c>
      <c r="H38" s="86"/>
      <c r="I38" s="86"/>
      <c r="J38" s="86" t="str">
        <f>VLOOKUP(D38,AI!B:G,6,FALSE)</f>
        <v>test_deadth_event(RECEIVER, ARG0, ARG1, ARG2, ARG3,ARG4)</v>
      </c>
      <c r="K38" s="86">
        <v>1</v>
      </c>
      <c r="L38" s="86"/>
      <c r="M38" s="86"/>
      <c r="N38" s="86"/>
      <c r="O38" s="86"/>
      <c r="P38" s="86">
        <v>5000</v>
      </c>
      <c r="Q38" s="86"/>
      <c r="R38" s="86"/>
      <c r="S38" s="86"/>
      <c r="T38" s="86"/>
      <c r="U38" s="86"/>
      <c r="V38" s="86"/>
      <c r="W38" s="86"/>
      <c r="X38" s="86"/>
      <c r="Y38" s="86"/>
      <c r="Z38" s="86"/>
      <c r="AA38" s="86"/>
      <c r="AB38" s="86"/>
      <c r="AC38" s="86"/>
      <c r="AD38" s="86"/>
      <c r="AE38" s="86"/>
      <c r="AF38" s="5"/>
    </row>
    <row r="39" spans="1:32">
      <c r="A39" s="5">
        <v>90006</v>
      </c>
      <c r="B39" s="2">
        <v>906</v>
      </c>
      <c r="C39" s="74" t="s">
        <v>304</v>
      </c>
      <c r="D39" s="85" t="str">
        <f>IF(IF(COUNTIF(AI!A:A,'表格编辑 '!C39),TRUE,FALSE)=FALSE,"monster",(VLOOKUP(C39,AI!A:B,2,FALSE)))</f>
        <v>monster</v>
      </c>
      <c r="E39" s="5">
        <v>3</v>
      </c>
      <c r="F39" s="86" t="str">
        <f>VLOOKUP(D39,AI!B:G,2,FALSE)</f>
        <v>AI_born_event(RECEIVER, ARG0, ARG1, ARG2, ARG3,ARG4)</v>
      </c>
      <c r="G39" s="86" t="str">
        <f>VLOOKUP(D39,AI!B:G,3,FALSE)</f>
        <v>AI_update_event(RECEIVER, ARG0, ARG1, ARG2, ARG3,ARG4)</v>
      </c>
      <c r="H39" s="86"/>
      <c r="I39" s="86"/>
      <c r="J39" s="86" t="str">
        <f>VLOOKUP(D39,AI!B:G,6,FALSE)</f>
        <v>test_deadth_event(RECEIVER, ARG0, ARG1, ARG2, ARG3,ARG4)</v>
      </c>
      <c r="K39" s="86">
        <v>1</v>
      </c>
      <c r="L39" s="86"/>
      <c r="M39" s="86"/>
      <c r="N39" s="86"/>
      <c r="O39" s="86"/>
      <c r="P39" s="86"/>
      <c r="Q39" s="86">
        <v>5000</v>
      </c>
      <c r="R39" s="86"/>
      <c r="S39" s="86"/>
      <c r="T39" s="86"/>
      <c r="U39" s="86"/>
      <c r="V39" s="86"/>
      <c r="W39" s="86"/>
      <c r="X39" s="86"/>
      <c r="Y39" s="86"/>
      <c r="Z39" s="86"/>
      <c r="AA39" s="86"/>
      <c r="AB39" s="86"/>
      <c r="AC39" s="86"/>
      <c r="AD39" s="86"/>
      <c r="AE39" s="86"/>
      <c r="AF39" s="5"/>
    </row>
    <row r="40" spans="1:32">
      <c r="A40" s="5">
        <v>90007</v>
      </c>
      <c r="B40" s="2">
        <v>907</v>
      </c>
      <c r="C40" s="74" t="s">
        <v>305</v>
      </c>
      <c r="D40" s="85" t="str">
        <f>IF(IF(COUNTIF(AI!A:A,'表格编辑 '!C40),TRUE,FALSE)=FALSE,"monster",(VLOOKUP(C40,AI!A:B,2,FALSE)))</f>
        <v>monster</v>
      </c>
      <c r="E40" s="5">
        <v>3</v>
      </c>
      <c r="F40" s="86" t="str">
        <f>VLOOKUP(D40,AI!B:G,2,FALSE)</f>
        <v>AI_born_event(RECEIVER, ARG0, ARG1, ARG2, ARG3,ARG4)</v>
      </c>
      <c r="G40" s="86" t="str">
        <f>VLOOKUP(D40,AI!B:G,3,FALSE)</f>
        <v>AI_update_event(RECEIVER, ARG0, ARG1, ARG2, ARG3,ARG4)</v>
      </c>
      <c r="H40" s="86"/>
      <c r="I40" s="86"/>
      <c r="J40" s="86" t="str">
        <f>VLOOKUP(D40,AI!B:G,6,FALSE)</f>
        <v>test_deadth_event(RECEIVER, ARG0, ARG1, ARG2, ARG3,ARG4)</v>
      </c>
      <c r="K40" s="86">
        <v>1</v>
      </c>
      <c r="L40" s="86"/>
      <c r="M40" s="86"/>
      <c r="N40" s="86"/>
      <c r="O40" s="86"/>
      <c r="P40" s="86"/>
      <c r="Q40" s="86"/>
      <c r="R40" s="86">
        <v>5000</v>
      </c>
      <c r="S40" s="86"/>
      <c r="T40" s="86"/>
      <c r="U40" s="86"/>
      <c r="V40" s="86"/>
      <c r="W40" s="86"/>
      <c r="X40" s="86"/>
      <c r="Y40" s="86"/>
      <c r="Z40" s="86"/>
      <c r="AA40" s="86"/>
      <c r="AB40" s="86"/>
      <c r="AC40" s="86"/>
      <c r="AD40" s="86"/>
      <c r="AE40" s="86"/>
      <c r="AF40" s="5"/>
    </row>
    <row r="41" spans="1:32">
      <c r="A41" s="5">
        <v>90008</v>
      </c>
      <c r="B41" s="2">
        <v>908</v>
      </c>
      <c r="C41" s="74" t="s">
        <v>306</v>
      </c>
      <c r="D41" s="85" t="str">
        <f>IF(IF(COUNTIF(AI!A:A,'表格编辑 '!C41),TRUE,FALSE)=FALSE,"monster",(VLOOKUP(C41,AI!A:B,2,FALSE)))</f>
        <v>monster</v>
      </c>
      <c r="E41" s="5">
        <v>3</v>
      </c>
      <c r="F41" s="86" t="str">
        <f>VLOOKUP(D41,AI!B:G,2,FALSE)</f>
        <v>AI_born_event(RECEIVER, ARG0, ARG1, ARG2, ARG3,ARG4)</v>
      </c>
      <c r="G41" s="86" t="str">
        <f>VLOOKUP(D41,AI!B:G,3,FALSE)</f>
        <v>AI_update_event(RECEIVER, ARG0, ARG1, ARG2, ARG3,ARG4)</v>
      </c>
      <c r="H41" s="86"/>
      <c r="I41" s="86"/>
      <c r="J41" s="86" t="str">
        <f>VLOOKUP(D41,AI!B:G,6,FALSE)</f>
        <v>test_deadth_event(RECEIVER, ARG0, ARG1, ARG2, ARG3,ARG4)</v>
      </c>
      <c r="K41" s="86">
        <v>1</v>
      </c>
      <c r="L41" s="86"/>
      <c r="M41" s="86"/>
      <c r="N41" s="86"/>
      <c r="O41" s="86"/>
      <c r="P41" s="86"/>
      <c r="Q41" s="86"/>
      <c r="R41" s="86"/>
      <c r="S41" s="86">
        <v>5000</v>
      </c>
      <c r="T41" s="86"/>
      <c r="U41" s="86"/>
      <c r="V41" s="86"/>
      <c r="W41" s="86"/>
      <c r="X41" s="86"/>
      <c r="Y41" s="86"/>
      <c r="Z41" s="86"/>
      <c r="AA41" s="86"/>
      <c r="AB41" s="86"/>
      <c r="AC41" s="86"/>
      <c r="AD41" s="86"/>
      <c r="AE41" s="86"/>
      <c r="AF41" s="5"/>
    </row>
    <row r="42" spans="1:32">
      <c r="A42" s="5">
        <v>90009</v>
      </c>
      <c r="B42" s="2">
        <v>909</v>
      </c>
      <c r="C42" s="74" t="s">
        <v>307</v>
      </c>
      <c r="D42" s="85" t="str">
        <f>IF(IF(COUNTIF(AI!A:A,'表格编辑 '!C42),TRUE,FALSE)=FALSE,"monster",(VLOOKUP(C42,AI!A:B,2,FALSE)))</f>
        <v>monster</v>
      </c>
      <c r="E42" s="5">
        <v>3</v>
      </c>
      <c r="F42" s="86" t="str">
        <f>VLOOKUP(D42,AI!B:G,2,FALSE)</f>
        <v>AI_born_event(RECEIVER, ARG0, ARG1, ARG2, ARG3,ARG4)</v>
      </c>
      <c r="G42" s="86" t="str">
        <f>VLOOKUP(D42,AI!B:G,3,FALSE)</f>
        <v>AI_update_event(RECEIVER, ARG0, ARG1, ARG2, ARG3,ARG4)</v>
      </c>
      <c r="H42" s="86"/>
      <c r="I42" s="86"/>
      <c r="J42" s="86" t="str">
        <f>VLOOKUP(D42,AI!B:G,6,FALSE)</f>
        <v>test_deadth_event(RECEIVER, ARG0, ARG1, ARG2, ARG3,ARG4)</v>
      </c>
      <c r="K42" s="86">
        <v>1</v>
      </c>
      <c r="L42" s="86"/>
      <c r="M42" s="86"/>
      <c r="N42" s="86"/>
      <c r="O42" s="86"/>
      <c r="P42" s="86"/>
      <c r="Q42" s="86"/>
      <c r="R42" s="86"/>
      <c r="S42" s="86"/>
      <c r="T42" s="86">
        <v>5000</v>
      </c>
      <c r="U42" s="86"/>
      <c r="V42" s="86"/>
      <c r="W42" s="86"/>
      <c r="X42" s="86"/>
      <c r="Y42" s="86"/>
      <c r="Z42" s="86"/>
      <c r="AA42" s="86"/>
      <c r="AB42" s="86"/>
      <c r="AC42" s="86"/>
      <c r="AD42" s="86"/>
      <c r="AE42" s="86"/>
      <c r="AF42" s="5"/>
    </row>
    <row r="43" spans="1:32">
      <c r="A43" s="5">
        <v>90010</v>
      </c>
      <c r="B43" s="2">
        <v>910</v>
      </c>
      <c r="C43" s="74" t="s">
        <v>308</v>
      </c>
      <c r="D43" s="85" t="str">
        <f>IF(IF(COUNTIF(AI!A:A,'表格编辑 '!C43),TRUE,FALSE)=FALSE,"monster",(VLOOKUP(C43,AI!A:B,2,FALSE)))</f>
        <v>monster</v>
      </c>
      <c r="E43" s="5">
        <v>3</v>
      </c>
      <c r="F43" s="86" t="str">
        <f>VLOOKUP(D43,AI!B:G,2,FALSE)</f>
        <v>AI_born_event(RECEIVER, ARG0, ARG1, ARG2, ARG3,ARG4)</v>
      </c>
      <c r="G43" s="86" t="str">
        <f>VLOOKUP(D43,AI!B:G,3,FALSE)</f>
        <v>AI_update_event(RECEIVER, ARG0, ARG1, ARG2, ARG3,ARG4)</v>
      </c>
      <c r="H43" s="86"/>
      <c r="I43" s="86"/>
      <c r="J43" s="86" t="str">
        <f>VLOOKUP(D43,AI!B:G,6,FALSE)</f>
        <v>test_deadth_event(RECEIVER, ARG0, ARG1, ARG2, ARG3,ARG4)</v>
      </c>
      <c r="K43" s="86">
        <v>1</v>
      </c>
      <c r="L43" s="86"/>
      <c r="M43" s="86"/>
      <c r="N43" s="86"/>
      <c r="O43" s="86"/>
      <c r="P43" s="86"/>
      <c r="Q43" s="86"/>
      <c r="R43" s="86"/>
      <c r="S43" s="86"/>
      <c r="T43" s="86"/>
      <c r="U43" s="86">
        <v>5000</v>
      </c>
      <c r="V43" s="86"/>
      <c r="W43" s="86"/>
      <c r="X43" s="86"/>
      <c r="Y43" s="86"/>
      <c r="Z43" s="86"/>
      <c r="AA43" s="86"/>
      <c r="AB43" s="86"/>
      <c r="AC43" s="86"/>
      <c r="AD43" s="86"/>
      <c r="AE43" s="86"/>
      <c r="AF43" s="5"/>
    </row>
    <row r="44" spans="1:32">
      <c r="A44" s="5">
        <v>90011</v>
      </c>
      <c r="B44" s="2">
        <v>911</v>
      </c>
      <c r="C44" s="74" t="s">
        <v>309</v>
      </c>
      <c r="D44" s="85" t="str">
        <f>IF(IF(COUNTIF(AI!A:A,'表格编辑 '!C44),TRUE,FALSE)=FALSE,"monster",(VLOOKUP(C44,AI!A:B,2,FALSE)))</f>
        <v>monster</v>
      </c>
      <c r="E44" s="5">
        <v>3</v>
      </c>
      <c r="F44" s="86" t="str">
        <f>VLOOKUP(D44,AI!B:G,2,FALSE)</f>
        <v>AI_born_event(RECEIVER, ARG0, ARG1, ARG2, ARG3,ARG4)</v>
      </c>
      <c r="G44" s="86" t="str">
        <f>VLOOKUP(D44,AI!B:G,3,FALSE)</f>
        <v>AI_update_event(RECEIVER, ARG0, ARG1, ARG2, ARG3,ARG4)</v>
      </c>
      <c r="H44" s="86"/>
      <c r="I44" s="86"/>
      <c r="J44" s="86" t="str">
        <f>VLOOKUP(D44,AI!B:G,6,FALSE)</f>
        <v>test_deadth_event(RECEIVER, ARG0, ARG1, ARG2, ARG3,ARG4)</v>
      </c>
      <c r="K44" s="86">
        <v>1</v>
      </c>
      <c r="L44" s="86"/>
      <c r="M44" s="86"/>
      <c r="N44" s="86"/>
      <c r="O44" s="86"/>
      <c r="P44" s="86"/>
      <c r="Q44" s="86"/>
      <c r="R44" s="86"/>
      <c r="S44" s="86"/>
      <c r="T44" s="86"/>
      <c r="U44" s="86"/>
      <c r="V44" s="86">
        <v>5000</v>
      </c>
      <c r="W44" s="86"/>
      <c r="X44" s="86"/>
      <c r="Y44" s="86"/>
      <c r="Z44" s="86"/>
      <c r="AA44" s="86"/>
      <c r="AB44" s="86"/>
      <c r="AC44" s="86"/>
      <c r="AD44" s="86"/>
      <c r="AE44" s="86"/>
      <c r="AF44" s="5"/>
    </row>
    <row r="45" spans="1:32">
      <c r="A45" s="5">
        <v>90012</v>
      </c>
      <c r="B45" s="2">
        <v>912</v>
      </c>
      <c r="C45" s="74" t="s">
        <v>310</v>
      </c>
      <c r="D45" s="85" t="str">
        <f>IF(IF(COUNTIF(AI!A:A,'表格编辑 '!C45),TRUE,FALSE)=FALSE,"monster",(VLOOKUP(C45,AI!A:B,2,FALSE)))</f>
        <v>monster</v>
      </c>
      <c r="E45" s="5">
        <v>3</v>
      </c>
      <c r="F45" s="86" t="str">
        <f>VLOOKUP(D45,AI!B:G,2,FALSE)</f>
        <v>AI_born_event(RECEIVER, ARG0, ARG1, ARG2, ARG3,ARG4)</v>
      </c>
      <c r="G45" s="86" t="str">
        <f>VLOOKUP(D45,AI!B:G,3,FALSE)</f>
        <v>AI_update_event(RECEIVER, ARG0, ARG1, ARG2, ARG3,ARG4)</v>
      </c>
      <c r="H45" s="86"/>
      <c r="I45" s="86"/>
      <c r="J45" s="86" t="str">
        <f>VLOOKUP(D45,AI!B:G,6,FALSE)</f>
        <v>test_deadth_event(RECEIVER, ARG0, ARG1, ARG2, ARG3,ARG4)</v>
      </c>
      <c r="K45" s="86">
        <v>1</v>
      </c>
      <c r="L45" s="86"/>
      <c r="M45" s="86"/>
      <c r="N45" s="86"/>
      <c r="O45" s="86"/>
      <c r="P45" s="86"/>
      <c r="Q45" s="86"/>
      <c r="R45" s="86"/>
      <c r="S45" s="86"/>
      <c r="T45" s="86"/>
      <c r="U45" s="86"/>
      <c r="V45" s="86"/>
      <c r="W45" s="86">
        <v>5000</v>
      </c>
      <c r="X45" s="86"/>
      <c r="Y45" s="86"/>
      <c r="Z45" s="86"/>
      <c r="AA45" s="86"/>
      <c r="AB45" s="86"/>
      <c r="AC45" s="86"/>
      <c r="AD45" s="86"/>
      <c r="AE45" s="86"/>
      <c r="AF45" s="5"/>
    </row>
    <row r="46" spans="1:32">
      <c r="A46" s="5">
        <v>90013</v>
      </c>
      <c r="B46" s="2">
        <v>913</v>
      </c>
      <c r="C46" s="74" t="s">
        <v>311</v>
      </c>
      <c r="D46" s="85" t="str">
        <f>IF(IF(COUNTIF(AI!A:A,'表格编辑 '!C46),TRUE,FALSE)=FALSE,"monster",(VLOOKUP(C46,AI!A:B,2,FALSE)))</f>
        <v>monster</v>
      </c>
      <c r="E46" s="5">
        <v>3</v>
      </c>
      <c r="F46" s="86" t="str">
        <f>VLOOKUP(D46,AI!B:G,2,FALSE)</f>
        <v>AI_born_event(RECEIVER, ARG0, ARG1, ARG2, ARG3,ARG4)</v>
      </c>
      <c r="G46" s="86" t="str">
        <f>VLOOKUP(D46,AI!B:G,3,FALSE)</f>
        <v>AI_update_event(RECEIVER, ARG0, ARG1, ARG2, ARG3,ARG4)</v>
      </c>
      <c r="H46" s="86"/>
      <c r="I46" s="86"/>
      <c r="J46" s="86" t="str">
        <f>VLOOKUP(D46,AI!B:G,6,FALSE)</f>
        <v>test_deadth_event(RECEIVER, ARG0, ARG1, ARG2, ARG3,ARG4)</v>
      </c>
      <c r="K46" s="86">
        <v>1</v>
      </c>
      <c r="L46" s="86"/>
      <c r="M46" s="86"/>
      <c r="N46" s="86"/>
      <c r="O46" s="86"/>
      <c r="P46" s="86"/>
      <c r="Q46" s="86"/>
      <c r="R46" s="86"/>
      <c r="S46" s="86"/>
      <c r="T46" s="86"/>
      <c r="U46" s="86"/>
      <c r="V46" s="86"/>
      <c r="W46" s="86"/>
      <c r="X46" s="86">
        <v>5000</v>
      </c>
      <c r="Y46" s="86"/>
      <c r="Z46" s="86"/>
      <c r="AA46" s="86"/>
      <c r="AB46" s="86"/>
      <c r="AC46" s="86"/>
      <c r="AD46" s="86"/>
      <c r="AE46" s="86"/>
      <c r="AF46" s="5"/>
    </row>
    <row r="47" spans="1:32">
      <c r="A47" s="5">
        <v>90014</v>
      </c>
      <c r="B47" s="2">
        <v>914</v>
      </c>
      <c r="C47" s="74" t="s">
        <v>312</v>
      </c>
      <c r="D47" s="85" t="str">
        <f>IF(IF(COUNTIF(AI!A:A,'表格编辑 '!C47),TRUE,FALSE)=FALSE,"monster",(VLOOKUP(C47,AI!A:B,2,FALSE)))</f>
        <v>monster</v>
      </c>
      <c r="E47" s="5">
        <v>3</v>
      </c>
      <c r="F47" s="86" t="str">
        <f>VLOOKUP(D47,AI!B:G,2,FALSE)</f>
        <v>AI_born_event(RECEIVER, ARG0, ARG1, ARG2, ARG3,ARG4)</v>
      </c>
      <c r="G47" s="86" t="str">
        <f>VLOOKUP(D47,AI!B:G,3,FALSE)</f>
        <v>AI_update_event(RECEIVER, ARG0, ARG1, ARG2, ARG3,ARG4)</v>
      </c>
      <c r="H47" s="86"/>
      <c r="I47" s="86"/>
      <c r="J47" s="86" t="str">
        <f>VLOOKUP(D47,AI!B:G,6,FALSE)</f>
        <v>test_deadth_event(RECEIVER, ARG0, ARG1, ARG2, ARG3,ARG4)</v>
      </c>
      <c r="K47" s="86">
        <v>1</v>
      </c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6">
        <v>10000</v>
      </c>
      <c r="Z47" s="86"/>
      <c r="AA47" s="86"/>
      <c r="AB47" s="86"/>
      <c r="AC47" s="86"/>
      <c r="AD47" s="86"/>
      <c r="AE47" s="86"/>
      <c r="AF47" s="5"/>
    </row>
    <row r="48" spans="1:32">
      <c r="A48" s="5">
        <v>90015</v>
      </c>
      <c r="B48" s="2">
        <v>915</v>
      </c>
      <c r="C48" s="74" t="s">
        <v>313</v>
      </c>
      <c r="D48" s="85" t="str">
        <f>IF(IF(COUNTIF(AI!A:A,'表格编辑 '!C48),TRUE,FALSE)=FALSE,"monster",(VLOOKUP(C48,AI!A:B,2,FALSE)))</f>
        <v>monster</v>
      </c>
      <c r="E48" s="5">
        <v>3</v>
      </c>
      <c r="F48" s="86" t="str">
        <f>VLOOKUP(D48,AI!B:G,2,FALSE)</f>
        <v>AI_born_event(RECEIVER, ARG0, ARG1, ARG2, ARG3,ARG4)</v>
      </c>
      <c r="G48" s="86" t="str">
        <f>VLOOKUP(D48,AI!B:G,3,FALSE)</f>
        <v>AI_update_event(RECEIVER, ARG0, ARG1, ARG2, ARG3,ARG4)</v>
      </c>
      <c r="H48" s="86"/>
      <c r="I48" s="86"/>
      <c r="J48" s="86" t="str">
        <f>VLOOKUP(D48,AI!B:G,6,FALSE)</f>
        <v>test_deadth_event(RECEIVER, ARG0, ARG1, ARG2, ARG3,ARG4)</v>
      </c>
      <c r="K48" s="86">
        <v>1</v>
      </c>
      <c r="L48" s="86"/>
      <c r="M48" s="86"/>
      <c r="N48" s="86"/>
      <c r="O48" s="86"/>
      <c r="P48" s="86"/>
      <c r="Q48" s="86"/>
      <c r="R48" s="86"/>
      <c r="S48" s="86"/>
      <c r="T48" s="86"/>
      <c r="U48" s="86"/>
      <c r="V48" s="86"/>
      <c r="W48" s="86"/>
      <c r="X48" s="86"/>
      <c r="Y48" s="86"/>
      <c r="Z48" s="86">
        <v>10000</v>
      </c>
      <c r="AA48" s="86"/>
      <c r="AB48" s="86"/>
      <c r="AC48" s="86"/>
      <c r="AD48" s="86"/>
      <c r="AE48" s="86"/>
      <c r="AF48" s="5"/>
    </row>
    <row r="49" spans="1:32">
      <c r="A49" s="5">
        <v>90016</v>
      </c>
      <c r="B49" s="2">
        <v>916</v>
      </c>
      <c r="C49" s="74" t="s">
        <v>314</v>
      </c>
      <c r="D49" s="85" t="str">
        <f>IF(IF(COUNTIF(AI!A:A,'表格编辑 '!C49),TRUE,FALSE)=FALSE,"monster",(VLOOKUP(C49,AI!A:B,2,FALSE)))</f>
        <v>monster</v>
      </c>
      <c r="E49" s="5">
        <v>3</v>
      </c>
      <c r="F49" s="86" t="str">
        <f>VLOOKUP(D49,AI!B:G,2,FALSE)</f>
        <v>AI_born_event(RECEIVER, ARG0, ARG1, ARG2, ARG3,ARG4)</v>
      </c>
      <c r="G49" s="86" t="str">
        <f>VLOOKUP(D49,AI!B:G,3,FALSE)</f>
        <v>AI_update_event(RECEIVER, ARG0, ARG1, ARG2, ARG3,ARG4)</v>
      </c>
      <c r="H49" s="86"/>
      <c r="I49" s="86"/>
      <c r="J49" s="86" t="str">
        <f>VLOOKUP(D49,AI!B:G,6,FALSE)</f>
        <v>test_deadth_event(RECEIVER, ARG0, ARG1, ARG2, ARG3,ARG4)</v>
      </c>
      <c r="K49" s="86">
        <v>1</v>
      </c>
      <c r="L49" s="86"/>
      <c r="M49" s="86"/>
      <c r="N49" s="86"/>
      <c r="O49" s="86"/>
      <c r="P49" s="86"/>
      <c r="Q49" s="86"/>
      <c r="R49" s="86"/>
      <c r="S49" s="86"/>
      <c r="T49" s="86"/>
      <c r="U49" s="86"/>
      <c r="V49" s="86"/>
      <c r="W49" s="86"/>
      <c r="X49" s="86"/>
      <c r="Y49" s="86"/>
      <c r="Z49" s="86"/>
      <c r="AA49" s="86">
        <v>9999</v>
      </c>
      <c r="AB49" s="86"/>
      <c r="AC49" s="86"/>
      <c r="AD49" s="86"/>
      <c r="AE49" s="86"/>
      <c r="AF49" s="5"/>
    </row>
    <row r="50" spans="1:32">
      <c r="A50" s="5">
        <v>90017</v>
      </c>
      <c r="B50" s="2">
        <v>917</v>
      </c>
      <c r="C50" s="74" t="s">
        <v>315</v>
      </c>
      <c r="D50" s="85" t="str">
        <f>IF(IF(COUNTIF(AI!A:A,'表格编辑 '!C50),TRUE,FALSE)=FALSE,"monster",(VLOOKUP(C50,AI!A:B,2,FALSE)))</f>
        <v>monster</v>
      </c>
      <c r="E50" s="5">
        <v>3</v>
      </c>
      <c r="F50" s="86" t="str">
        <f>VLOOKUP(D50,AI!B:G,2,FALSE)</f>
        <v>AI_born_event(RECEIVER, ARG0, ARG1, ARG2, ARG3,ARG4)</v>
      </c>
      <c r="G50" s="86" t="str">
        <f>VLOOKUP(D50,AI!B:G,3,FALSE)</f>
        <v>AI_update_event(RECEIVER, ARG0, ARG1, ARG2, ARG3,ARG4)</v>
      </c>
      <c r="H50" s="86"/>
      <c r="I50" s="86"/>
      <c r="J50" s="86" t="str">
        <f>VLOOKUP(D50,AI!B:G,6,FALSE)</f>
        <v>test_deadth_event(RECEIVER, ARG0, ARG1, ARG2, ARG3,ARG4)</v>
      </c>
      <c r="K50" s="86">
        <v>1</v>
      </c>
      <c r="L50" s="86"/>
      <c r="M50" s="86"/>
      <c r="N50" s="86"/>
      <c r="O50" s="86"/>
      <c r="P50" s="86"/>
      <c r="Q50" s="86"/>
      <c r="R50" s="86"/>
      <c r="S50" s="86"/>
      <c r="T50" s="86"/>
      <c r="U50" s="86"/>
      <c r="V50" s="86"/>
      <c r="W50" s="86"/>
      <c r="X50" s="86"/>
      <c r="Y50" s="86"/>
      <c r="Z50" s="86"/>
      <c r="AA50" s="86"/>
      <c r="AB50" s="86">
        <v>9999</v>
      </c>
      <c r="AC50" s="86"/>
      <c r="AD50" s="86"/>
      <c r="AE50" s="86"/>
      <c r="AF50" s="5"/>
    </row>
    <row r="51" spans="1:32">
      <c r="A51" s="5">
        <v>90018</v>
      </c>
      <c r="B51" s="2">
        <v>918</v>
      </c>
      <c r="C51" s="74" t="s">
        <v>316</v>
      </c>
      <c r="D51" s="85" t="str">
        <f>IF(IF(COUNTIF(AI!A:A,'表格编辑 '!C51),TRUE,FALSE)=FALSE,"monster",(VLOOKUP(C51,AI!A:B,2,FALSE)))</f>
        <v>monster</v>
      </c>
      <c r="E51" s="5">
        <v>3</v>
      </c>
      <c r="F51" s="86" t="str">
        <f>VLOOKUP(D51,AI!B:G,2,FALSE)</f>
        <v>AI_born_event(RECEIVER, ARG0, ARG1, ARG2, ARG3,ARG4)</v>
      </c>
      <c r="G51" s="86" t="str">
        <f>VLOOKUP(D51,AI!B:G,3,FALSE)</f>
        <v>AI_update_event(RECEIVER, ARG0, ARG1, ARG2, ARG3,ARG4)</v>
      </c>
      <c r="H51" s="86"/>
      <c r="I51" s="86"/>
      <c r="J51" s="86" t="str">
        <f>VLOOKUP(D51,AI!B:G,6,FALSE)</f>
        <v>test_deadth_event(RECEIVER, ARG0, ARG1, ARG2, ARG3,ARG4)</v>
      </c>
      <c r="K51" s="86">
        <v>1</v>
      </c>
      <c r="L51" s="86"/>
      <c r="M51" s="86"/>
      <c r="N51" s="86"/>
      <c r="O51" s="86"/>
      <c r="P51" s="86"/>
      <c r="Q51" s="86"/>
      <c r="R51" s="86"/>
      <c r="S51" s="86"/>
      <c r="T51" s="86"/>
      <c r="U51" s="86"/>
      <c r="V51" s="86"/>
      <c r="W51" s="86"/>
      <c r="X51" s="86"/>
      <c r="Y51" s="86"/>
      <c r="Z51" s="86"/>
      <c r="AA51" s="86"/>
      <c r="AB51" s="86"/>
      <c r="AC51" s="86">
        <v>9999</v>
      </c>
      <c r="AD51" s="86"/>
      <c r="AE51" s="86"/>
      <c r="AF51" s="5"/>
    </row>
    <row r="52" spans="1:32">
      <c r="A52" s="5">
        <v>90019</v>
      </c>
      <c r="B52" s="2">
        <v>919</v>
      </c>
      <c r="C52" s="74" t="s">
        <v>317</v>
      </c>
      <c r="D52" s="85" t="str">
        <f>IF(IF(COUNTIF(AI!A:A,'表格编辑 '!C52),TRUE,FALSE)=FALSE,"monster",(VLOOKUP(C52,AI!A:B,2,FALSE)))</f>
        <v>monster</v>
      </c>
      <c r="E52" s="5">
        <v>3</v>
      </c>
      <c r="F52" s="86" t="str">
        <f>VLOOKUP(D52,AI!B:G,2,FALSE)</f>
        <v>AI_born_event(RECEIVER, ARG0, ARG1, ARG2, ARG3,ARG4)</v>
      </c>
      <c r="G52" s="86" t="str">
        <f>VLOOKUP(D52,AI!B:G,3,FALSE)</f>
        <v>AI_update_event(RECEIVER, ARG0, ARG1, ARG2, ARG3,ARG4)</v>
      </c>
      <c r="H52" s="86"/>
      <c r="I52" s="86"/>
      <c r="J52" s="86" t="str">
        <f>VLOOKUP(D52,AI!B:G,6,FALSE)</f>
        <v>test_deadth_event(RECEIVER, ARG0, ARG1, ARG2, ARG3,ARG4)</v>
      </c>
      <c r="K52" s="86">
        <v>1</v>
      </c>
      <c r="L52" s="86"/>
      <c r="M52" s="86"/>
      <c r="N52" s="86"/>
      <c r="O52" s="86"/>
      <c r="P52" s="86"/>
      <c r="Q52" s="86"/>
      <c r="R52" s="86"/>
      <c r="S52" s="86"/>
      <c r="T52" s="86"/>
      <c r="U52" s="86"/>
      <c r="V52" s="86"/>
      <c r="W52" s="86"/>
      <c r="X52" s="86"/>
      <c r="Y52" s="86"/>
      <c r="Z52" s="86"/>
      <c r="AA52" s="86"/>
      <c r="AB52" s="86"/>
      <c r="AC52" s="86"/>
      <c r="AD52" s="86">
        <v>9999</v>
      </c>
      <c r="AE52" s="86"/>
      <c r="AF52" s="5"/>
    </row>
    <row r="53" spans="1:32">
      <c r="A53" s="5">
        <v>90020</v>
      </c>
      <c r="B53" s="2">
        <v>920</v>
      </c>
      <c r="C53" s="74" t="s">
        <v>318</v>
      </c>
      <c r="D53" s="85" t="str">
        <f>IF(IF(COUNTIF(AI!A:A,'表格编辑 '!C53),TRUE,FALSE)=FALSE,"monster",(VLOOKUP(C53,AI!A:B,2,FALSE)))</f>
        <v>monster</v>
      </c>
      <c r="E53" s="5">
        <v>3</v>
      </c>
      <c r="F53" s="86" t="str">
        <f>VLOOKUP(D53,AI!B:G,2,FALSE)</f>
        <v>AI_born_event(RECEIVER, ARG0, ARG1, ARG2, ARG3,ARG4)</v>
      </c>
      <c r="G53" s="86" t="str">
        <f>VLOOKUP(D53,AI!B:G,3,FALSE)</f>
        <v>AI_update_event(RECEIVER, ARG0, ARG1, ARG2, ARG3,ARG4)</v>
      </c>
      <c r="H53" s="86"/>
      <c r="I53" s="86"/>
      <c r="J53" s="86" t="str">
        <f>VLOOKUP(D53,AI!B:G,6,FALSE)</f>
        <v>test_deadth_event(RECEIVER, ARG0, ARG1, ARG2, ARG3,ARG4)</v>
      </c>
      <c r="K53" s="86">
        <v>1</v>
      </c>
      <c r="L53" s="86"/>
      <c r="M53" s="86"/>
      <c r="N53" s="86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Z53" s="86"/>
      <c r="AA53" s="86"/>
      <c r="AB53" s="86"/>
      <c r="AC53" s="86"/>
      <c r="AD53" s="86"/>
      <c r="AE53" s="86">
        <v>9999</v>
      </c>
      <c r="AF53" s="5"/>
    </row>
    <row r="54" spans="1:32">
      <c r="A54" s="5">
        <v>1</v>
      </c>
      <c r="B54" s="5">
        <v>20</v>
      </c>
      <c r="C54" s="5" t="str">
        <f>VLOOKUP(B54,映射!A:B,2,FALSE)</f>
        <v>盗匪</v>
      </c>
      <c r="D54" s="85" t="str">
        <f>IF(IF(COUNTIF(AI!A:A,'表格编辑 '!C54),TRUE,FALSE)=FALSE,"monster",(VLOOKUP(C54,AI!A:B,2,FALSE)))</f>
        <v>monster</v>
      </c>
      <c r="E54" s="5">
        <v>1</v>
      </c>
      <c r="F54" s="86" t="str">
        <f>VLOOKUP(D54,AI!B:G,2,FALSE)</f>
        <v>AI_born_event(RECEIVER, ARG0, ARG1, ARG2, ARG3,ARG4)</v>
      </c>
      <c r="G54" s="86" t="str">
        <f>VLOOKUP(D54,AI!B:G,3,FALSE)</f>
        <v>AI_update_event(RECEIVER, ARG0, ARG1, ARG2, ARG3,ARG4)</v>
      </c>
      <c r="H54" s="86"/>
      <c r="I54" s="86"/>
      <c r="J54" s="86" t="str">
        <f>VLOOKUP(D54,AI!B:G,6,FALSE)</f>
        <v>test_deadth_event(RECEIVER, ARG0, ARG1, ARG2, ARG3,ARG4)</v>
      </c>
      <c r="K54" s="86">
        <f>IF(AND(L54="",M54="",N54="",O54=""),0,1)</f>
        <v>1</v>
      </c>
      <c r="L54" s="86">
        <v>-20</v>
      </c>
      <c r="M54" s="89"/>
      <c r="N54" s="86">
        <v>-20</v>
      </c>
      <c r="O54" s="86"/>
      <c r="P54" s="86"/>
      <c r="Q54" s="86"/>
      <c r="R54" s="86"/>
      <c r="S54" s="86">
        <v>320</v>
      </c>
      <c r="T54" s="86"/>
      <c r="U54" s="86"/>
      <c r="V54" s="86"/>
      <c r="W54" s="86"/>
      <c r="X54" s="86"/>
      <c r="Y54" s="86"/>
      <c r="Z54" s="86"/>
      <c r="AA54" s="86"/>
      <c r="AB54" s="86"/>
      <c r="AC54" s="86"/>
      <c r="AD54" s="86"/>
      <c r="AE54" s="86"/>
      <c r="AF54" s="90">
        <f t="shared" ref="AF54:AF117" si="5">100000+A54</f>
        <v>100001</v>
      </c>
    </row>
    <row r="55" spans="1:32">
      <c r="A55" s="5">
        <v>2</v>
      </c>
      <c r="B55" s="5">
        <v>4</v>
      </c>
      <c r="C55" s="5" t="str">
        <f>VLOOKUP(B55,映射!A:B,2,FALSE)</f>
        <v>软泥怪</v>
      </c>
      <c r="D55" s="85" t="str">
        <f>IF(IF(COUNTIF(AI!A:A,'表格编辑 '!C55),TRUE,FALSE)=FALSE,"monster",(VLOOKUP(C55,AI!A:B,2,FALSE)))</f>
        <v>monster</v>
      </c>
      <c r="E55" s="5">
        <v>2</v>
      </c>
      <c r="F55" s="86" t="str">
        <f>VLOOKUP(D55,AI!B:G,2,FALSE)</f>
        <v>AI_born_event(RECEIVER, ARG0, ARG1, ARG2, ARG3,ARG4)</v>
      </c>
      <c r="G55" s="86" t="str">
        <f>VLOOKUP(D55,AI!B:G,3,FALSE)</f>
        <v>AI_update_event(RECEIVER, ARG0, ARG1, ARG2, ARG3,ARG4)</v>
      </c>
      <c r="H55" s="86"/>
      <c r="I55" s="86"/>
      <c r="J55" s="86" t="str">
        <f>VLOOKUP(D55,AI!B:G,6,FALSE)</f>
        <v>test_deadth_event(RECEIVER, ARG0, ARG1, ARG2, ARG3,ARG4)</v>
      </c>
      <c r="K55" s="86">
        <f t="shared" ref="K55:K180" si="6">IF(AND(L55="",M55="",N55="",O55=""),0,1)</f>
        <v>1</v>
      </c>
      <c r="L55" s="86">
        <v>-20</v>
      </c>
      <c r="M55" s="89"/>
      <c r="N55" s="86">
        <v>-20</v>
      </c>
      <c r="O55" s="86"/>
      <c r="P55" s="86"/>
      <c r="Q55" s="86"/>
      <c r="R55" s="86"/>
      <c r="S55" s="86">
        <v>320</v>
      </c>
      <c r="T55" s="86"/>
      <c r="U55" s="86"/>
      <c r="V55" s="86"/>
      <c r="W55" s="86"/>
      <c r="X55" s="86"/>
      <c r="Y55" s="86"/>
      <c r="Z55" s="86"/>
      <c r="AA55" s="86"/>
      <c r="AB55" s="86"/>
      <c r="AC55" s="86"/>
      <c r="AD55" s="86"/>
      <c r="AE55" s="86"/>
      <c r="AF55" s="90">
        <f t="shared" si="5"/>
        <v>100002</v>
      </c>
    </row>
    <row r="56" spans="1:32">
      <c r="A56" s="88">
        <v>3</v>
      </c>
      <c r="B56" s="88">
        <v>24</v>
      </c>
      <c r="C56" s="5" t="str">
        <f>VLOOKUP(B56,映射!A:B,2,FALSE)</f>
        <v>捣蛋鬼</v>
      </c>
      <c r="D56" s="85" t="str">
        <f>IF(IF(COUNTIF(AI!A:A,'表格编辑 '!C56),TRUE,FALSE)=FALSE,"monster",(VLOOKUP(C56,AI!A:B,2,FALSE)))</f>
        <v>DaodanGui</v>
      </c>
      <c r="E56" s="5">
        <v>2</v>
      </c>
      <c r="F56" s="86" t="str">
        <f>VLOOKUP(D56,AI!B:G,2,FALSE)</f>
        <v>DaodanGui_Born(RECEIVER, ARG0, ARG1, ARG2, ARG3,ARG4)</v>
      </c>
      <c r="G56" s="86" t="str">
        <f>VLOOKUP(D56,AI!B:G,3,FALSE)</f>
        <v>DaodanGui_Update(RECEIVER, ARG0, ARG1, ARG2, ARG3,ARG4)</v>
      </c>
      <c r="H56" s="86"/>
      <c r="I56" s="86"/>
      <c r="J56" s="86" t="str">
        <f>VLOOKUP(D56,AI!B:G,6,FALSE)</f>
        <v>DaodanGui_Deadth(RECEIVER, ARG0, ARG1, ARG2, ARG3,ARG4)</v>
      </c>
      <c r="K56" s="86">
        <f t="shared" si="6"/>
        <v>1</v>
      </c>
      <c r="L56" s="86">
        <f>IF(怪物属性编辑!AH25=1,怪物属性编辑!AO25,0)</f>
        <v>-1.29999999999998</v>
      </c>
      <c r="M56" s="89">
        <f t="shared" ref="M56:M85" si="7">E56*30</f>
        <v>60</v>
      </c>
      <c r="N56" s="86">
        <v>-10</v>
      </c>
      <c r="O56" s="86"/>
      <c r="P56" s="86"/>
      <c r="Q56" s="86"/>
      <c r="R56" s="86"/>
      <c r="S56" s="86">
        <v>320</v>
      </c>
      <c r="T56" s="86"/>
      <c r="U56" s="86"/>
      <c r="V56" s="86"/>
      <c r="W56" s="86"/>
      <c r="X56" s="86"/>
      <c r="Y56" s="86">
        <v>100</v>
      </c>
      <c r="Z56" s="86">
        <v>100</v>
      </c>
      <c r="AA56" s="86">
        <v>100</v>
      </c>
      <c r="AB56" s="86">
        <v>100</v>
      </c>
      <c r="AC56" s="86">
        <v>100</v>
      </c>
      <c r="AD56" s="86">
        <v>100</v>
      </c>
      <c r="AE56" s="86"/>
      <c r="AF56" s="90">
        <f t="shared" si="5"/>
        <v>100003</v>
      </c>
    </row>
    <row r="57" spans="1:32">
      <c r="A57" s="5">
        <v>4</v>
      </c>
      <c r="B57" s="5">
        <v>9</v>
      </c>
      <c r="C57" s="5" t="str">
        <f>VLOOKUP(B57,映射!A:B,2,FALSE)</f>
        <v>僵尸</v>
      </c>
      <c r="D57" s="85" t="str">
        <f>IF(IF(COUNTIF(AI!A:A,'表格编辑 '!C57),TRUE,FALSE)=FALSE,"monster",(VLOOKUP(C57,AI!A:B,2,FALSE)))</f>
        <v>monster</v>
      </c>
      <c r="E57" s="5">
        <v>5</v>
      </c>
      <c r="F57" s="86" t="str">
        <f>VLOOKUP(D57,AI!B:G,2,FALSE)</f>
        <v>AI_born_event(RECEIVER, ARG0, ARG1, ARG2, ARG3,ARG4)</v>
      </c>
      <c r="G57" s="86" t="str">
        <f>VLOOKUP(D57,AI!B:G,3,FALSE)</f>
        <v>AI_update_event(RECEIVER, ARG0, ARG1, ARG2, ARG3,ARG4)</v>
      </c>
      <c r="H57" s="86"/>
      <c r="I57" s="86"/>
      <c r="J57" s="86" t="str">
        <f>VLOOKUP(D57,AI!B:G,6,FALSE)</f>
        <v>test_deadth_event(RECEIVER, ARG0, ARG1, ARG2, ARG3,ARG4)</v>
      </c>
      <c r="K57" s="86">
        <v>1</v>
      </c>
      <c r="L57" s="86">
        <v>1000</v>
      </c>
      <c r="M57" s="89">
        <v>300</v>
      </c>
      <c r="N57" s="86"/>
      <c r="O57" s="86"/>
      <c r="P57" s="86"/>
      <c r="Q57" s="86"/>
      <c r="R57" s="86"/>
      <c r="S57" s="86">
        <v>320</v>
      </c>
      <c r="T57" s="86"/>
      <c r="U57" s="86"/>
      <c r="V57" s="86"/>
      <c r="W57" s="86"/>
      <c r="X57" s="86"/>
      <c r="Y57" s="86"/>
      <c r="Z57" s="86"/>
      <c r="AA57" s="86"/>
      <c r="AB57" s="86"/>
      <c r="AC57" s="86"/>
      <c r="AD57" s="86"/>
      <c r="AE57" s="86"/>
      <c r="AF57" s="90">
        <f t="shared" si="5"/>
        <v>100004</v>
      </c>
    </row>
    <row r="58" spans="1:32">
      <c r="A58" s="5">
        <v>5</v>
      </c>
      <c r="B58" s="5">
        <v>6</v>
      </c>
      <c r="C58" s="5" t="str">
        <f>VLOOKUP(B58,映射!A:B,2,FALSE)</f>
        <v>蝙蝠</v>
      </c>
      <c r="D58" s="85" t="str">
        <f>IF(IF(COUNTIF(AI!A:A,'表格编辑 '!C58),TRUE,FALSE)=FALSE,"monster",(VLOOKUP(C58,AI!A:B,2,FALSE)))</f>
        <v>monster</v>
      </c>
      <c r="E58" s="5">
        <v>5</v>
      </c>
      <c r="F58" s="86" t="str">
        <f>VLOOKUP(D58,AI!B:G,2,FALSE)</f>
        <v>AI_born_event(RECEIVER, ARG0, ARG1, ARG2, ARG3,ARG4)</v>
      </c>
      <c r="G58" s="86" t="str">
        <f>VLOOKUP(D58,AI!B:G,3,FALSE)</f>
        <v>AI_update_event(RECEIVER, ARG0, ARG1, ARG2, ARG3,ARG4)</v>
      </c>
      <c r="H58" s="86"/>
      <c r="I58" s="86"/>
      <c r="J58" s="86" t="str">
        <f>VLOOKUP(D58,AI!B:G,6,FALSE)</f>
        <v>test_deadth_event(RECEIVER, ARG0, ARG1, ARG2, ARG3,ARG4)</v>
      </c>
      <c r="K58" s="86">
        <f t="shared" si="6"/>
        <v>1</v>
      </c>
      <c r="L58" s="86">
        <f>IF(怪物属性编辑!AH27=1,怪物属性编辑!AO27,0)</f>
        <v>-30</v>
      </c>
      <c r="M58" s="89">
        <f t="shared" si="7"/>
        <v>150</v>
      </c>
      <c r="N58" s="86">
        <v>-8</v>
      </c>
      <c r="O58" s="86"/>
      <c r="P58" s="86"/>
      <c r="Q58" s="86"/>
      <c r="R58" s="86"/>
      <c r="S58" s="86">
        <v>320</v>
      </c>
      <c r="T58" s="86"/>
      <c r="U58" s="86"/>
      <c r="V58" s="86"/>
      <c r="W58" s="86"/>
      <c r="X58" s="86"/>
      <c r="Y58" s="86"/>
      <c r="Z58" s="86"/>
      <c r="AA58" s="86"/>
      <c r="AB58" s="86"/>
      <c r="AC58" s="86"/>
      <c r="AD58" s="86"/>
      <c r="AE58" s="86"/>
      <c r="AF58" s="90">
        <f t="shared" si="5"/>
        <v>100005</v>
      </c>
    </row>
    <row r="59" spans="1:32">
      <c r="A59" s="5">
        <v>6</v>
      </c>
      <c r="B59" s="5">
        <v>97</v>
      </c>
      <c r="C59" s="5" t="str">
        <f>VLOOKUP(B59,映射!A:B,2,FALSE)</f>
        <v>牛头怪</v>
      </c>
      <c r="D59" s="85" t="str">
        <f>IF(IF(COUNTIF(AI!A:A,'表格编辑 '!C59),TRUE,FALSE)=FALSE,"monster",(VLOOKUP(C59,AI!A:B,2,FALSE)))</f>
        <v>NiuTouGuai</v>
      </c>
      <c r="E59" s="5">
        <v>9</v>
      </c>
      <c r="F59" s="86" t="str">
        <f>VLOOKUP(D59,AI!B:G,2,FALSE)</f>
        <v>NiuTouGuai_Born(RECEIVER, ARG0, ARG1, ARG2, ARG3,ARG4)</v>
      </c>
      <c r="G59" s="86" t="str">
        <f>VLOOKUP(D59,AI!B:G,3,FALSE)</f>
        <v>NiuTouGuai_Update(RECEIVER, ARG0, ARG1, ARG2, ARG3,ARG4)</v>
      </c>
      <c r="H59" s="86"/>
      <c r="I59" s="86"/>
      <c r="J59" s="86" t="str">
        <f>VLOOKUP(D59,AI!B:G,6,FALSE)</f>
        <v>NiuTouGuai_deadth(RECEIVER, ARG0, ARG1, ARG2, ARG3,ARG4)</v>
      </c>
      <c r="K59" s="86">
        <f t="shared" si="6"/>
        <v>1</v>
      </c>
      <c r="L59" s="86">
        <f>IF(怪物属性编辑!AH28=1,怪物属性编辑!AO28,0)</f>
        <v>88.4</v>
      </c>
      <c r="M59" s="89">
        <f t="shared" si="7"/>
        <v>270</v>
      </c>
      <c r="N59" s="86">
        <v>-30</v>
      </c>
      <c r="O59" s="86"/>
      <c r="P59" s="86"/>
      <c r="Q59" s="86"/>
      <c r="R59" s="86"/>
      <c r="S59" s="86">
        <v>320</v>
      </c>
      <c r="T59" s="86"/>
      <c r="U59" s="86"/>
      <c r="V59" s="86"/>
      <c r="W59" s="86"/>
      <c r="X59" s="86"/>
      <c r="Y59" s="86">
        <v>100</v>
      </c>
      <c r="Z59" s="86">
        <v>100</v>
      </c>
      <c r="AA59" s="86">
        <v>100</v>
      </c>
      <c r="AB59" s="86">
        <v>100</v>
      </c>
      <c r="AC59" s="86">
        <v>100</v>
      </c>
      <c r="AD59" s="86">
        <v>100</v>
      </c>
      <c r="AE59" s="86"/>
      <c r="AF59" s="90">
        <f t="shared" si="5"/>
        <v>100006</v>
      </c>
    </row>
    <row r="60" spans="1:32">
      <c r="A60" s="5">
        <v>7</v>
      </c>
      <c r="B60" s="5">
        <v>10024</v>
      </c>
      <c r="C60" s="5" t="str">
        <f>VLOOKUP(B60,映射!A:B,2,FALSE)</f>
        <v>僵尸</v>
      </c>
      <c r="D60" s="85" t="str">
        <f>IF(IF(COUNTIF(AI!A:A,'表格编辑 '!C60),TRUE,FALSE)=FALSE,"monster",(VLOOKUP(C60,AI!A:B,2,FALSE)))</f>
        <v>monster</v>
      </c>
      <c r="E60" s="5">
        <v>9</v>
      </c>
      <c r="F60" s="86" t="str">
        <f>VLOOKUP(D60,AI!B:G,2,FALSE)</f>
        <v>AI_born_event(RECEIVER, ARG0, ARG1, ARG2, ARG3,ARG4)</v>
      </c>
      <c r="G60" s="86" t="str">
        <f>VLOOKUP(D60,AI!B:G,3,FALSE)</f>
        <v>AI_update_event(RECEIVER, ARG0, ARG1, ARG2, ARG3,ARG4)</v>
      </c>
      <c r="H60" s="86"/>
      <c r="I60" s="86"/>
      <c r="J60" s="86" t="str">
        <f>VLOOKUP(D60,AI!B:G,6,FALSE)</f>
        <v>test_deadth_event(RECEIVER, ARG0, ARG1, ARG2, ARG3,ARG4)</v>
      </c>
      <c r="K60" s="86">
        <f>IF(AND(L57="",M57="",N60="",O60=""),0,1)</f>
        <v>1</v>
      </c>
      <c r="L60" s="30">
        <v>-30</v>
      </c>
      <c r="N60" s="86"/>
      <c r="O60" s="86">
        <v>-50</v>
      </c>
      <c r="P60" s="86"/>
      <c r="Q60" s="86"/>
      <c r="R60" s="86"/>
      <c r="S60" s="86">
        <v>320</v>
      </c>
      <c r="T60" s="86"/>
      <c r="U60" s="86"/>
      <c r="V60" s="86"/>
      <c r="W60" s="86"/>
      <c r="X60" s="86"/>
      <c r="Y60" s="86"/>
      <c r="Z60" s="86"/>
      <c r="AA60" s="86"/>
      <c r="AB60" s="86"/>
      <c r="AC60" s="86"/>
      <c r="AD60" s="86"/>
      <c r="AE60" s="86"/>
      <c r="AF60" s="90">
        <f t="shared" si="5"/>
        <v>100007</v>
      </c>
    </row>
    <row r="61" spans="1:32">
      <c r="A61" s="5">
        <v>8</v>
      </c>
      <c r="B61" s="5">
        <v>44</v>
      </c>
      <c r="C61" s="5" t="str">
        <f>VLOOKUP(B61,映射!A:B,2,FALSE)</f>
        <v>僵尸实验体</v>
      </c>
      <c r="D61" s="85" t="str">
        <f>IF(IF(COUNTIF(AI!A:A,'表格编辑 '!C61),TRUE,FALSE)=FALSE,"monster",(VLOOKUP(C61,AI!A:B,2,FALSE)))</f>
        <v>JiangShiShiYanTi</v>
      </c>
      <c r="E61" s="5">
        <v>14</v>
      </c>
      <c r="F61" s="86" t="str">
        <f>VLOOKUP(D61,AI!B:G,2,FALSE)</f>
        <v>JiangShiShiYanTi_Born(RECEIVER, ARG0, ARG1, ARG2, ARG3,ARG4)</v>
      </c>
      <c r="G61" s="86" t="str">
        <f>VLOOKUP(D61,AI!B:G,3,FALSE)</f>
        <v>JiangShiShiYanTi_Update(RECEIVER, ARG0, ARG1, ARG2, ARG3,ARG4)</v>
      </c>
      <c r="H61" s="86"/>
      <c r="I61" s="86"/>
      <c r="J61" s="86" t="str">
        <f>VLOOKUP(D61,AI!B:G,6,FALSE)</f>
        <v>JiangShiShiYanTi_deadth(RECEIVER, ARG0, ARG1, ARG2, ARG3,ARG4)</v>
      </c>
      <c r="K61" s="86">
        <f t="shared" si="6"/>
        <v>1</v>
      </c>
      <c r="L61" s="86">
        <f>IF(怪物属性编辑!AH30=1,怪物属性编辑!AO30,0)</f>
        <v>262.6</v>
      </c>
      <c r="M61" s="89">
        <f t="shared" si="7"/>
        <v>420</v>
      </c>
      <c r="N61" s="86"/>
      <c r="O61" s="86"/>
      <c r="P61" s="86"/>
      <c r="Q61" s="86"/>
      <c r="R61" s="86"/>
      <c r="S61" s="86">
        <v>320</v>
      </c>
      <c r="T61" s="86"/>
      <c r="U61" s="86"/>
      <c r="V61" s="86"/>
      <c r="W61" s="86"/>
      <c r="X61" s="86"/>
      <c r="Y61" s="86">
        <v>100</v>
      </c>
      <c r="Z61" s="86">
        <v>100</v>
      </c>
      <c r="AA61" s="86">
        <v>100</v>
      </c>
      <c r="AB61" s="86">
        <v>100</v>
      </c>
      <c r="AC61" s="86">
        <v>100</v>
      </c>
      <c r="AD61" s="86">
        <v>100</v>
      </c>
      <c r="AE61" s="86"/>
      <c r="AF61" s="90">
        <f t="shared" si="5"/>
        <v>100008</v>
      </c>
    </row>
    <row r="62" spans="1:32">
      <c r="A62" s="5">
        <v>9</v>
      </c>
      <c r="B62" s="5">
        <v>26</v>
      </c>
      <c r="C62" s="5" t="str">
        <f>VLOOKUP(B62,映射!A:B,2,FALSE)</f>
        <v>骷髅战士</v>
      </c>
      <c r="D62" s="85" t="str">
        <f>IF(IF(COUNTIF(AI!A:A,'表格编辑 '!C62),TRUE,FALSE)=FALSE,"monster",(VLOOKUP(C62,AI!A:B,2,FALSE)))</f>
        <v>monster</v>
      </c>
      <c r="E62" s="5">
        <v>10</v>
      </c>
      <c r="F62" s="86" t="str">
        <f>VLOOKUP(D62,AI!B:G,2,FALSE)</f>
        <v>AI_born_event(RECEIVER, ARG0, ARG1, ARG2, ARG3,ARG4)</v>
      </c>
      <c r="G62" s="86" t="str">
        <f>VLOOKUP(D62,AI!B:G,3,FALSE)</f>
        <v>AI_update_event(RECEIVER, ARG0, ARG1, ARG2, ARG3,ARG4)</v>
      </c>
      <c r="H62" s="86"/>
      <c r="I62" s="86"/>
      <c r="J62" s="86" t="str">
        <f>VLOOKUP(D62,AI!B:G,6,FALSE)</f>
        <v>test_deadth_event(RECEIVER, ARG0, ARG1, ARG2, ARG3,ARG4)</v>
      </c>
      <c r="K62" s="86">
        <f t="shared" si="6"/>
        <v>1</v>
      </c>
      <c r="L62" s="86">
        <v>-30</v>
      </c>
      <c r="M62" s="89">
        <f t="shared" si="7"/>
        <v>300</v>
      </c>
      <c r="N62" s="86">
        <v>-20</v>
      </c>
      <c r="O62" s="86">
        <v>-70</v>
      </c>
      <c r="P62" s="86"/>
      <c r="Q62" s="86"/>
      <c r="R62" s="86"/>
      <c r="S62" s="86">
        <v>320</v>
      </c>
      <c r="T62" s="86"/>
      <c r="U62" s="86"/>
      <c r="V62" s="86"/>
      <c r="W62" s="86"/>
      <c r="X62" s="86"/>
      <c r="Y62" s="86"/>
      <c r="Z62" s="86"/>
      <c r="AA62" s="86"/>
      <c r="AB62" s="86"/>
      <c r="AC62" s="86"/>
      <c r="AD62" s="86"/>
      <c r="AE62" s="86"/>
      <c r="AF62" s="90">
        <f t="shared" si="5"/>
        <v>100009</v>
      </c>
    </row>
    <row r="63" spans="1:32">
      <c r="A63" s="5">
        <v>10</v>
      </c>
      <c r="B63" s="5">
        <v>50112</v>
      </c>
      <c r="C63" s="5" t="str">
        <f>VLOOKUP(B63,映射!A:B,2,FALSE)</f>
        <v>阴影</v>
      </c>
      <c r="D63" s="85" t="str">
        <f>IF(IF(COUNTIF(AI!A:A,'表格编辑 '!C63),TRUE,FALSE)=FALSE,"monster",(VLOOKUP(C63,AI!A:B,2,FALSE)))</f>
        <v>YinYing</v>
      </c>
      <c r="E63" s="5">
        <v>15</v>
      </c>
      <c r="F63" s="86" t="str">
        <f>VLOOKUP(D63,AI!B:G,2,FALSE)</f>
        <v>YinYing_Born(RECEIVER, ARG0, ARG1, ARG2, ARG3,ARG4)</v>
      </c>
      <c r="G63" s="86" t="str">
        <f>VLOOKUP(D63,AI!B:G,3,FALSE)</f>
        <v>YinYing_Update(RECEIVER, ARG0, ARG1, ARG2, ARG3,ARG4)</v>
      </c>
      <c r="H63" s="86"/>
      <c r="I63" s="86"/>
      <c r="J63" s="86" t="str">
        <f>VLOOKUP(D63,AI!B:G,6,FALSE)</f>
        <v>YinYing_deadth(RECEIVER, ARG0, ARG1, ARG2, ARG3,ARG4)</v>
      </c>
      <c r="K63" s="86">
        <f t="shared" si="6"/>
        <v>1</v>
      </c>
      <c r="L63" s="86">
        <v>100</v>
      </c>
      <c r="M63" s="89">
        <f t="shared" si="7"/>
        <v>450</v>
      </c>
      <c r="N63" s="86"/>
      <c r="O63" s="86"/>
      <c r="P63" s="86"/>
      <c r="Q63" s="86"/>
      <c r="R63" s="86"/>
      <c r="S63" s="86">
        <v>10</v>
      </c>
      <c r="T63" s="86"/>
      <c r="U63" s="86"/>
      <c r="V63" s="86"/>
      <c r="W63" s="86"/>
      <c r="X63" s="86"/>
      <c r="Y63" s="86">
        <v>100</v>
      </c>
      <c r="Z63" s="86">
        <v>100</v>
      </c>
      <c r="AA63" s="86">
        <v>100</v>
      </c>
      <c r="AB63" s="86">
        <v>100</v>
      </c>
      <c r="AC63" s="86">
        <v>100</v>
      </c>
      <c r="AD63" s="86">
        <v>100</v>
      </c>
      <c r="AE63" s="86"/>
      <c r="AF63" s="90">
        <f t="shared" si="5"/>
        <v>100010</v>
      </c>
    </row>
    <row r="64" spans="1:32">
      <c r="A64" s="5">
        <v>11</v>
      </c>
      <c r="B64" s="5">
        <v>28</v>
      </c>
      <c r="C64" s="5" t="str">
        <f>VLOOKUP(B64,映射!A:B,2,FALSE)</f>
        <v>毒蝎</v>
      </c>
      <c r="D64" s="85" t="str">
        <f>IF(IF(COUNTIF(AI!A:A,'表格编辑 '!C64),TRUE,FALSE)=FALSE,"monster",(VLOOKUP(C64,AI!A:B,2,FALSE)))</f>
        <v>monster</v>
      </c>
      <c r="E64" s="5">
        <v>15</v>
      </c>
      <c r="F64" s="86" t="str">
        <f>VLOOKUP(D64,AI!B:G,2,FALSE)</f>
        <v>AI_born_event(RECEIVER, ARG0, ARG1, ARG2, ARG3,ARG4)</v>
      </c>
      <c r="G64" s="86" t="str">
        <f>VLOOKUP(D64,AI!B:G,3,FALSE)</f>
        <v>AI_update_event(RECEIVER, ARG0, ARG1, ARG2, ARG3,ARG4)</v>
      </c>
      <c r="H64" s="86"/>
      <c r="I64" s="86"/>
      <c r="J64" s="86" t="str">
        <f>VLOOKUP(D64,AI!B:G,6,FALSE)</f>
        <v>test_deadth_event(RECEIVER, ARG0, ARG1, ARG2, ARG3,ARG4)</v>
      </c>
      <c r="K64" s="86">
        <f t="shared" si="6"/>
        <v>1</v>
      </c>
      <c r="L64" s="86">
        <v>-50</v>
      </c>
      <c r="M64" s="89">
        <f t="shared" si="7"/>
        <v>450</v>
      </c>
      <c r="N64" s="86"/>
      <c r="O64" s="86"/>
      <c r="P64" s="86"/>
      <c r="Q64" s="86"/>
      <c r="R64" s="86"/>
      <c r="S64" s="86">
        <v>320</v>
      </c>
      <c r="T64" s="86"/>
      <c r="U64" s="86"/>
      <c r="V64" s="86"/>
      <c r="W64" s="86"/>
      <c r="X64" s="86"/>
      <c r="Y64" s="86"/>
      <c r="Z64" s="86"/>
      <c r="AA64" s="86"/>
      <c r="AB64" s="86"/>
      <c r="AC64" s="86"/>
      <c r="AD64" s="86"/>
      <c r="AE64" s="86"/>
      <c r="AF64" s="90">
        <f t="shared" si="5"/>
        <v>100011</v>
      </c>
    </row>
    <row r="65" spans="1:32">
      <c r="A65" s="5">
        <v>12</v>
      </c>
      <c r="B65" s="5">
        <v>29</v>
      </c>
      <c r="C65" s="5" t="str">
        <f>VLOOKUP(B65,映射!A:B,2,FALSE)</f>
        <v>炸弹魔</v>
      </c>
      <c r="D65" s="85" t="str">
        <f>IF(IF(COUNTIF(AI!A:A,'表格编辑 '!C65),TRUE,FALSE)=FALSE,"monster",(VLOOKUP(C65,AI!A:B,2,FALSE)))</f>
        <v>ZhaDanMo</v>
      </c>
      <c r="E65" s="5">
        <v>16</v>
      </c>
      <c r="F65" s="86" t="str">
        <f>VLOOKUP(D65,AI!B:G,2,FALSE)</f>
        <v>ZhaDanMo_Born(RECEIVER, ARG0, ARG1, ARG2, ARG3,ARG4)</v>
      </c>
      <c r="G65" s="86" t="str">
        <f>VLOOKUP(D65,AI!B:G,3,FALSE)</f>
        <v>ZhaDanMo_Update(RECEIVER, ARG0, ARG1, ARG2, ARG3,ARG4)</v>
      </c>
      <c r="H65" s="86"/>
      <c r="I65" s="86"/>
      <c r="J65" s="86" t="str">
        <f>VLOOKUP(D65,AI!B:G,6,FALSE)</f>
        <v>ZhaDanMo_deadth(RECEIVER, ARG0, ARG1, ARG2, ARG3,ARG4)</v>
      </c>
      <c r="K65" s="86">
        <f t="shared" si="6"/>
        <v>1</v>
      </c>
      <c r="L65" s="86">
        <v>500</v>
      </c>
      <c r="M65" s="89">
        <f t="shared" si="7"/>
        <v>480</v>
      </c>
      <c r="N65" s="86"/>
      <c r="O65" s="86"/>
      <c r="P65" s="86"/>
      <c r="Q65" s="86"/>
      <c r="R65" s="86"/>
      <c r="S65" s="86">
        <v>60</v>
      </c>
      <c r="T65" s="86"/>
      <c r="U65" s="86"/>
      <c r="V65" s="86"/>
      <c r="W65" s="86"/>
      <c r="X65" s="86"/>
      <c r="Y65" s="86">
        <v>100</v>
      </c>
      <c r="Z65" s="86">
        <v>100</v>
      </c>
      <c r="AA65" s="86">
        <v>100</v>
      </c>
      <c r="AB65" s="86">
        <v>100</v>
      </c>
      <c r="AC65" s="86">
        <v>100</v>
      </c>
      <c r="AD65" s="86">
        <v>100</v>
      </c>
      <c r="AE65" s="86"/>
      <c r="AF65" s="90">
        <f t="shared" si="5"/>
        <v>100012</v>
      </c>
    </row>
    <row r="66" spans="1:32">
      <c r="A66" s="5">
        <v>13</v>
      </c>
      <c r="B66" s="5">
        <v>30</v>
      </c>
      <c r="C66" s="5" t="str">
        <f>VLOOKUP(B66,映射!A:B,2,FALSE)</f>
        <v>食人魔</v>
      </c>
      <c r="D66" s="85" t="str">
        <f>IF(IF(COUNTIF(AI!A:A,'表格编辑 '!C66),TRUE,FALSE)=FALSE,"monster",(VLOOKUP(C66,AI!A:B,2,FALSE)))</f>
        <v>monster</v>
      </c>
      <c r="E66" s="5">
        <v>16</v>
      </c>
      <c r="F66" s="86" t="str">
        <f>VLOOKUP(D66,AI!B:G,2,FALSE)</f>
        <v>AI_born_event(RECEIVER, ARG0, ARG1, ARG2, ARG3,ARG4)</v>
      </c>
      <c r="G66" s="86" t="str">
        <f>VLOOKUP(D66,AI!B:G,3,FALSE)</f>
        <v>AI_update_event(RECEIVER, ARG0, ARG1, ARG2, ARG3,ARG4)</v>
      </c>
      <c r="H66" s="86"/>
      <c r="I66" s="86"/>
      <c r="J66" s="86" t="str">
        <f>VLOOKUP(D66,AI!B:G,6,FALSE)</f>
        <v>test_deadth_event(RECEIVER, ARG0, ARG1, ARG2, ARG3,ARG4)</v>
      </c>
      <c r="K66" s="86">
        <f t="shared" si="6"/>
        <v>1</v>
      </c>
      <c r="L66" s="86">
        <v>-50</v>
      </c>
      <c r="M66" s="89">
        <f t="shared" si="7"/>
        <v>480</v>
      </c>
      <c r="N66" s="86"/>
      <c r="O66" s="86"/>
      <c r="P66" s="86"/>
      <c r="Q66" s="86"/>
      <c r="R66" s="86"/>
      <c r="S66" s="86">
        <v>320</v>
      </c>
      <c r="T66" s="86"/>
      <c r="U66" s="86"/>
      <c r="V66" s="86"/>
      <c r="W66" s="86"/>
      <c r="X66" s="86"/>
      <c r="Y66" s="86"/>
      <c r="Z66" s="86"/>
      <c r="AA66" s="86"/>
      <c r="AB66" s="86"/>
      <c r="AC66" s="86"/>
      <c r="AD66" s="86"/>
      <c r="AE66" s="86"/>
      <c r="AF66" s="90">
        <f t="shared" si="5"/>
        <v>100013</v>
      </c>
    </row>
    <row r="67" spans="1:32">
      <c r="A67" s="5">
        <v>14</v>
      </c>
      <c r="B67" s="5">
        <v>31</v>
      </c>
      <c r="C67" s="5" t="str">
        <f>VLOOKUP(B67,映射!A:B,2,FALSE)</f>
        <v>食人魔奥兹</v>
      </c>
      <c r="D67" s="85" t="str">
        <f>IF(IF(COUNTIF(AI!A:A,'表格编辑 '!C67),TRUE,FALSE)=FALSE,"monster",(VLOOKUP(C67,AI!A:B,2,FALSE)))</f>
        <v>ShiRenMoAoZi</v>
      </c>
      <c r="E67" s="5">
        <v>17</v>
      </c>
      <c r="F67" s="86" t="str">
        <f>VLOOKUP(D67,AI!B:G,2,FALSE)</f>
        <v>ShiRenMoAoZi_Born(RECEIVER, ARG0, ARG1, ARG2, ARG3,ARG4)</v>
      </c>
      <c r="G67" s="86" t="str">
        <f>VLOOKUP(D67,AI!B:G,3,FALSE)</f>
        <v>ShiRenMoAoZi_Update(RECEIVER, ARG0, ARG1, ARG2, ARG3,ARG4)</v>
      </c>
      <c r="H67" s="86"/>
      <c r="I67" s="86"/>
      <c r="J67" s="86" t="str">
        <f>VLOOKUP(D67,AI!B:G,6,FALSE)</f>
        <v>ShiRenMoAoZi_deadth(RECEIVER, ARG0, ARG1, ARG2, ARG3,ARG4)</v>
      </c>
      <c r="K67" s="86">
        <f t="shared" si="6"/>
        <v>1</v>
      </c>
      <c r="L67" s="86">
        <v>300</v>
      </c>
      <c r="M67" s="89">
        <f t="shared" si="7"/>
        <v>510</v>
      </c>
      <c r="N67" s="86">
        <v>-30</v>
      </c>
      <c r="O67" s="86"/>
      <c r="P67" s="86"/>
      <c r="Q67" s="86"/>
      <c r="R67" s="86"/>
      <c r="S67" s="86">
        <v>320</v>
      </c>
      <c r="T67" s="86"/>
      <c r="U67" s="86"/>
      <c r="V67" s="86"/>
      <c r="W67" s="86"/>
      <c r="X67" s="86"/>
      <c r="Y67" s="86">
        <v>100</v>
      </c>
      <c r="Z67" s="86">
        <v>100</v>
      </c>
      <c r="AA67" s="86">
        <v>100</v>
      </c>
      <c r="AB67" s="86">
        <v>100</v>
      </c>
      <c r="AC67" s="86">
        <v>100</v>
      </c>
      <c r="AD67" s="86">
        <v>100</v>
      </c>
      <c r="AE67" s="86"/>
      <c r="AF67" s="90">
        <f t="shared" si="5"/>
        <v>100014</v>
      </c>
    </row>
    <row r="68" spans="1:32">
      <c r="A68" s="5">
        <v>15</v>
      </c>
      <c r="B68" s="5">
        <v>3</v>
      </c>
      <c r="C68" s="5" t="str">
        <f>VLOOKUP(B68,映射!A:B,2,FALSE)</f>
        <v>哥布林</v>
      </c>
      <c r="D68" s="85" t="str">
        <f>IF(IF(COUNTIF(AI!A:A,'表格编辑 '!C68),TRUE,FALSE)=FALSE,"monster",(VLOOKUP(C68,AI!A:B,2,FALSE)))</f>
        <v>monster</v>
      </c>
      <c r="E68" s="5">
        <v>17</v>
      </c>
      <c r="F68" s="86" t="str">
        <f>VLOOKUP(D68,AI!B:G,2,FALSE)</f>
        <v>AI_born_event(RECEIVER, ARG0, ARG1, ARG2, ARG3,ARG4)</v>
      </c>
      <c r="G68" s="86" t="str">
        <f>VLOOKUP(D68,AI!B:G,3,FALSE)</f>
        <v>AI_update_event(RECEIVER, ARG0, ARG1, ARG2, ARG3,ARG4)</v>
      </c>
      <c r="H68" s="86"/>
      <c r="I68" s="86"/>
      <c r="J68" s="86" t="str">
        <f>VLOOKUP(D68,AI!B:G,6,FALSE)</f>
        <v>test_deadth_event(RECEIVER, ARG0, ARG1, ARG2, ARG3,ARG4)</v>
      </c>
      <c r="K68" s="86">
        <f t="shared" si="6"/>
        <v>1</v>
      </c>
      <c r="L68" s="86">
        <v>-50</v>
      </c>
      <c r="M68" s="89">
        <f t="shared" si="7"/>
        <v>510</v>
      </c>
      <c r="N68" s="86"/>
      <c r="O68" s="86"/>
      <c r="P68" s="86"/>
      <c r="Q68" s="86"/>
      <c r="R68" s="86"/>
      <c r="S68" s="86">
        <v>320</v>
      </c>
      <c r="T68" s="86"/>
      <c r="U68" s="86"/>
      <c r="V68" s="86"/>
      <c r="W68" s="86"/>
      <c r="X68" s="86"/>
      <c r="Y68" s="86"/>
      <c r="Z68" s="86"/>
      <c r="AA68" s="86"/>
      <c r="AB68" s="86"/>
      <c r="AC68" s="86"/>
      <c r="AD68" s="86"/>
      <c r="AE68" s="86"/>
      <c r="AF68" s="90">
        <f t="shared" si="5"/>
        <v>100015</v>
      </c>
    </row>
    <row r="69" spans="1:32">
      <c r="A69" s="5">
        <v>16</v>
      </c>
      <c r="B69" s="5">
        <v>32</v>
      </c>
      <c r="C69" s="5" t="str">
        <f>VLOOKUP(B69,映射!A:B,2,FALSE)</f>
        <v>食人魔首领克洛</v>
      </c>
      <c r="D69" s="85" t="str">
        <f>IF(IF(COUNTIF(AI!A:A,'表格编辑 '!C69),TRUE,FALSE)=FALSE,"monster",(VLOOKUP(C69,AI!A:B,2,FALSE)))</f>
        <v>ShiRenMoShouLingLuoKe</v>
      </c>
      <c r="E69" s="5">
        <v>18</v>
      </c>
      <c r="F69" s="86" t="str">
        <f>VLOOKUP(D69,AI!B:G,2,FALSE)</f>
        <v>ShiRenMoShouLingLuoKe_Born(RECEIVER, ARG0, ARG1, ARG2, ARG3,ARG4)</v>
      </c>
      <c r="G69" s="86" t="str">
        <f>VLOOKUP(D69,AI!B:G,3,FALSE)</f>
        <v>ShiRenMoShouLingLuoKe_Update(RECEIVER, ARG0, ARG1, ARG2, ARG3,ARG4)</v>
      </c>
      <c r="H69" s="86"/>
      <c r="I69" s="86"/>
      <c r="J69" s="86" t="str">
        <f>VLOOKUP(D69,AI!B:G,6,FALSE)</f>
        <v>ShiRenMoShouLingLuoKe_deadth(RECEIVER, ARG0, ARG1, ARG2, ARG3,ARG4)</v>
      </c>
      <c r="K69" s="86">
        <f t="shared" si="6"/>
        <v>1</v>
      </c>
      <c r="L69" s="86">
        <v>400</v>
      </c>
      <c r="M69" s="89">
        <f t="shared" si="7"/>
        <v>540</v>
      </c>
      <c r="N69" s="86"/>
      <c r="O69" s="86"/>
      <c r="P69" s="86"/>
      <c r="Q69" s="86"/>
      <c r="R69" s="86"/>
      <c r="S69" s="86">
        <v>320</v>
      </c>
      <c r="T69" s="86"/>
      <c r="U69" s="86"/>
      <c r="V69" s="86"/>
      <c r="W69" s="86"/>
      <c r="X69" s="86">
        <v>30</v>
      </c>
      <c r="Y69" s="86">
        <v>100</v>
      </c>
      <c r="Z69" s="86">
        <v>100</v>
      </c>
      <c r="AA69" s="86">
        <v>100</v>
      </c>
      <c r="AB69" s="86">
        <v>100</v>
      </c>
      <c r="AC69" s="86">
        <v>100</v>
      </c>
      <c r="AD69" s="86">
        <v>100</v>
      </c>
      <c r="AE69" s="86"/>
      <c r="AF69" s="90">
        <f t="shared" si="5"/>
        <v>100016</v>
      </c>
    </row>
    <row r="70" spans="1:32">
      <c r="A70" s="5">
        <v>17</v>
      </c>
      <c r="B70" s="5">
        <v>5</v>
      </c>
      <c r="C70" s="5" t="str">
        <f>VLOOKUP(B70,映射!A:B,2,FALSE)</f>
        <v>树精</v>
      </c>
      <c r="D70" s="85" t="str">
        <f>IF(IF(COUNTIF(AI!A:A,'表格编辑 '!C70),TRUE,FALSE)=FALSE,"monster",(VLOOKUP(C70,AI!A:B,2,FALSE)))</f>
        <v>monster</v>
      </c>
      <c r="E70" s="5">
        <v>18</v>
      </c>
      <c r="F70" s="86" t="str">
        <f>VLOOKUP(D70,AI!B:G,2,FALSE)</f>
        <v>AI_born_event(RECEIVER, ARG0, ARG1, ARG2, ARG3,ARG4)</v>
      </c>
      <c r="G70" s="86" t="str">
        <f>VLOOKUP(D70,AI!B:G,3,FALSE)</f>
        <v>AI_update_event(RECEIVER, ARG0, ARG1, ARG2, ARG3,ARG4)</v>
      </c>
      <c r="H70" s="86"/>
      <c r="I70" s="86"/>
      <c r="J70" s="86" t="str">
        <f>VLOOKUP(D70,AI!B:G,6,FALSE)</f>
        <v>test_deadth_event(RECEIVER, ARG0, ARG1, ARG2, ARG3,ARG4)</v>
      </c>
      <c r="K70" s="86">
        <f t="shared" si="6"/>
        <v>1</v>
      </c>
      <c r="L70" s="86">
        <v>-50</v>
      </c>
      <c r="M70" s="89">
        <f t="shared" si="7"/>
        <v>540</v>
      </c>
      <c r="N70" s="86"/>
      <c r="O70" s="86">
        <v>-30</v>
      </c>
      <c r="P70" s="86"/>
      <c r="Q70" s="86"/>
      <c r="R70" s="86"/>
      <c r="S70" s="86">
        <v>320</v>
      </c>
      <c r="T70" s="86"/>
      <c r="U70" s="86"/>
      <c r="V70" s="86"/>
      <c r="W70" s="86"/>
      <c r="X70" s="86"/>
      <c r="Y70" s="86"/>
      <c r="Z70" s="86"/>
      <c r="AA70" s="86"/>
      <c r="AB70" s="86"/>
      <c r="AC70" s="86"/>
      <c r="AD70" s="86"/>
      <c r="AE70" s="86"/>
      <c r="AF70" s="90">
        <f t="shared" si="5"/>
        <v>100017</v>
      </c>
    </row>
    <row r="71" spans="1:32">
      <c r="A71" s="5">
        <v>18</v>
      </c>
      <c r="B71" s="5">
        <v>33</v>
      </c>
      <c r="C71" s="5" t="str">
        <f>VLOOKUP(B71,映射!A:B,2,FALSE)</f>
        <v>黑熊</v>
      </c>
      <c r="D71" s="85" t="str">
        <f>IF(IF(COUNTIF(AI!A:A,'表格编辑 '!C71),TRUE,FALSE)=FALSE,"monster",(VLOOKUP(C71,AI!A:B,2,FALSE)))</f>
        <v>monster</v>
      </c>
      <c r="E71" s="5">
        <v>19</v>
      </c>
      <c r="F71" s="86" t="str">
        <f>VLOOKUP(D71,AI!B:G,2,FALSE)</f>
        <v>AI_born_event(RECEIVER, ARG0, ARG1, ARG2, ARG3,ARG4)</v>
      </c>
      <c r="G71" s="86" t="str">
        <f>VLOOKUP(D71,AI!B:G,3,FALSE)</f>
        <v>AI_update_event(RECEIVER, ARG0, ARG1, ARG2, ARG3,ARG4)</v>
      </c>
      <c r="H71" s="86"/>
      <c r="I71" s="86"/>
      <c r="J71" s="86" t="str">
        <f>VLOOKUP(D71,AI!B:G,6,FALSE)</f>
        <v>test_deadth_event(RECEIVER, ARG0, ARG1, ARG2, ARG3,ARG4)</v>
      </c>
      <c r="K71" s="86">
        <f t="shared" si="6"/>
        <v>1</v>
      </c>
      <c r="L71" s="86">
        <v>-50</v>
      </c>
      <c r="M71" s="89">
        <f t="shared" si="7"/>
        <v>570</v>
      </c>
      <c r="N71" s="86"/>
      <c r="O71" s="86">
        <v>-30</v>
      </c>
      <c r="P71" s="86"/>
      <c r="Q71" s="86"/>
      <c r="R71" s="86"/>
      <c r="S71" s="86">
        <v>320</v>
      </c>
      <c r="T71" s="86"/>
      <c r="U71" s="86"/>
      <c r="V71" s="86"/>
      <c r="W71" s="86"/>
      <c r="X71" s="86"/>
      <c r="Y71" s="86"/>
      <c r="Z71" s="86"/>
      <c r="AA71" s="86"/>
      <c r="AB71" s="86"/>
      <c r="AC71" s="86"/>
      <c r="AD71" s="86"/>
      <c r="AE71" s="86"/>
      <c r="AF71" s="90">
        <f t="shared" si="5"/>
        <v>100018</v>
      </c>
    </row>
    <row r="72" spans="1:32">
      <c r="A72" s="5">
        <v>19</v>
      </c>
      <c r="B72" s="5">
        <v>27</v>
      </c>
      <c r="C72" s="5" t="str">
        <f>VLOOKUP(B72,映射!A:B,2,FALSE)</f>
        <v>铁剪螃蟹</v>
      </c>
      <c r="D72" s="85" t="str">
        <f>IF(IF(COUNTIF(AI!A:A,'表格编辑 '!C72),TRUE,FALSE)=FALSE,"monster",(VLOOKUP(C72,AI!A:B,2,FALSE)))</f>
        <v>monster</v>
      </c>
      <c r="E72" s="5">
        <v>19</v>
      </c>
      <c r="F72" s="86" t="str">
        <f>VLOOKUP(D72,AI!B:G,2,FALSE)</f>
        <v>AI_born_event(RECEIVER, ARG0, ARG1, ARG2, ARG3,ARG4)</v>
      </c>
      <c r="G72" s="86" t="str">
        <f>VLOOKUP(D72,AI!B:G,3,FALSE)</f>
        <v>AI_update_event(RECEIVER, ARG0, ARG1, ARG2, ARG3,ARG4)</v>
      </c>
      <c r="H72" s="86"/>
      <c r="I72" s="86"/>
      <c r="J72" s="86" t="str">
        <f>VLOOKUP(D72,AI!B:G,6,FALSE)</f>
        <v>test_deadth_event(RECEIVER, ARG0, ARG1, ARG2, ARG3,ARG4)</v>
      </c>
      <c r="K72" s="86">
        <f t="shared" si="6"/>
        <v>1</v>
      </c>
      <c r="L72" s="86">
        <f>IF(怪物属性编辑!AH41=1,怪物属性编辑!AO41,0)</f>
        <v>0</v>
      </c>
      <c r="M72" s="89">
        <f t="shared" si="7"/>
        <v>570</v>
      </c>
      <c r="N72" s="86"/>
      <c r="O72" s="86"/>
      <c r="P72" s="86"/>
      <c r="Q72" s="86"/>
      <c r="R72" s="86"/>
      <c r="S72" s="86">
        <v>320</v>
      </c>
      <c r="T72" s="86"/>
      <c r="U72" s="86"/>
      <c r="V72" s="86"/>
      <c r="W72" s="86"/>
      <c r="X72" s="86"/>
      <c r="Y72" s="86"/>
      <c r="Z72" s="86"/>
      <c r="AA72" s="86"/>
      <c r="AB72" s="86"/>
      <c r="AC72" s="86"/>
      <c r="AD72" s="86"/>
      <c r="AE72" s="86"/>
      <c r="AF72" s="90">
        <f t="shared" si="5"/>
        <v>100019</v>
      </c>
    </row>
    <row r="73" spans="1:32">
      <c r="A73" s="5">
        <v>20</v>
      </c>
      <c r="B73" s="5">
        <v>17</v>
      </c>
      <c r="C73" s="5" t="str">
        <f>VLOOKUP(B73,映射!A:B,2,FALSE)</f>
        <v>海底龟</v>
      </c>
      <c r="D73" s="85" t="str">
        <f>IF(IF(COUNTIF(AI!A:A,'表格编辑 '!C73),TRUE,FALSE)=FALSE,"monster",(VLOOKUP(C73,AI!A:B,2,FALSE)))</f>
        <v>monster</v>
      </c>
      <c r="E73" s="5">
        <v>20</v>
      </c>
      <c r="F73" s="86" t="str">
        <f>VLOOKUP(D73,AI!B:G,2,FALSE)</f>
        <v>AI_born_event(RECEIVER, ARG0, ARG1, ARG2, ARG3,ARG4)</v>
      </c>
      <c r="G73" s="86" t="str">
        <f>VLOOKUP(D73,AI!B:G,3,FALSE)</f>
        <v>AI_update_event(RECEIVER, ARG0, ARG1, ARG2, ARG3,ARG4)</v>
      </c>
      <c r="H73" s="86"/>
      <c r="I73" s="86"/>
      <c r="J73" s="86" t="str">
        <f>VLOOKUP(D73,AI!B:G,6,FALSE)</f>
        <v>test_deadth_event(RECEIVER, ARG0, ARG1, ARG2, ARG3,ARG4)</v>
      </c>
      <c r="K73" s="86">
        <f t="shared" si="6"/>
        <v>1</v>
      </c>
      <c r="L73" s="86">
        <f>IF(怪物属性编辑!AH42=1,怪物属性编辑!AO42,0)</f>
        <v>0</v>
      </c>
      <c r="M73" s="89">
        <f t="shared" si="7"/>
        <v>600</v>
      </c>
      <c r="N73" s="86"/>
      <c r="O73" s="86"/>
      <c r="P73" s="86"/>
      <c r="Q73" s="86"/>
      <c r="R73" s="86"/>
      <c r="S73" s="86">
        <v>320</v>
      </c>
      <c r="T73" s="86"/>
      <c r="U73" s="86"/>
      <c r="V73" s="86"/>
      <c r="W73" s="86"/>
      <c r="X73" s="86"/>
      <c r="Y73" s="86"/>
      <c r="Z73" s="86"/>
      <c r="AA73" s="86"/>
      <c r="AB73" s="86"/>
      <c r="AC73" s="86"/>
      <c r="AD73" s="86"/>
      <c r="AE73" s="86"/>
      <c r="AF73" s="90">
        <f t="shared" si="5"/>
        <v>100020</v>
      </c>
    </row>
    <row r="74" spans="1:32">
      <c r="A74" s="5">
        <v>21</v>
      </c>
      <c r="B74" s="5">
        <v>34</v>
      </c>
      <c r="C74" s="5" t="str">
        <f>VLOOKUP(B74,映射!A:B,2,FALSE)</f>
        <v>吸血海蝙蝠</v>
      </c>
      <c r="D74" s="85" t="str">
        <f>IF(IF(COUNTIF(AI!A:A,'表格编辑 '!C74),TRUE,FALSE)=FALSE,"monster",(VLOOKUP(C74,AI!A:B,2,FALSE)))</f>
        <v>monster</v>
      </c>
      <c r="E74" s="5">
        <v>20</v>
      </c>
      <c r="F74" s="86" t="str">
        <f>VLOOKUP(D74,AI!B:G,2,FALSE)</f>
        <v>AI_born_event(RECEIVER, ARG0, ARG1, ARG2, ARG3,ARG4)</v>
      </c>
      <c r="G74" s="86" t="str">
        <f>VLOOKUP(D74,AI!B:G,3,FALSE)</f>
        <v>AI_update_event(RECEIVER, ARG0, ARG1, ARG2, ARG3,ARG4)</v>
      </c>
      <c r="H74" s="86"/>
      <c r="I74" s="86"/>
      <c r="J74" s="86" t="str">
        <f>VLOOKUP(D74,AI!B:G,6,FALSE)</f>
        <v>test_deadth_event(RECEIVER, ARG0, ARG1, ARG2, ARG3,ARG4)</v>
      </c>
      <c r="K74" s="86">
        <f t="shared" si="6"/>
        <v>1</v>
      </c>
      <c r="L74" s="86">
        <f>IF(怪物属性编辑!AH43=1,怪物属性编辑!AO43,0)</f>
        <v>0</v>
      </c>
      <c r="M74" s="89">
        <f t="shared" si="7"/>
        <v>600</v>
      </c>
      <c r="N74" s="86"/>
      <c r="O74" s="86"/>
      <c r="P74" s="86"/>
      <c r="Q74" s="86"/>
      <c r="R74" s="86"/>
      <c r="S74" s="86">
        <v>320</v>
      </c>
      <c r="T74" s="86"/>
      <c r="U74" s="86"/>
      <c r="V74" s="86"/>
      <c r="W74" s="86"/>
      <c r="X74" s="86"/>
      <c r="Y74" s="86"/>
      <c r="Z74" s="86"/>
      <c r="AA74" s="86"/>
      <c r="AB74" s="86"/>
      <c r="AC74" s="86"/>
      <c r="AD74" s="86"/>
      <c r="AE74" s="86"/>
      <c r="AF74" s="90">
        <f t="shared" si="5"/>
        <v>100021</v>
      </c>
    </row>
    <row r="75" spans="1:32">
      <c r="A75" s="5">
        <v>22</v>
      </c>
      <c r="B75" s="5">
        <v>10074</v>
      </c>
      <c r="C75" s="5" t="str">
        <f>VLOOKUP(B75,映射!A:B,2,FALSE)</f>
        <v>水蜘蛛</v>
      </c>
      <c r="D75" s="85" t="str">
        <f>IF(IF(COUNTIF(AI!A:A,'表格编辑 '!C75),TRUE,FALSE)=FALSE,"monster",(VLOOKUP(C75,AI!A:B,2,FALSE)))</f>
        <v>monster</v>
      </c>
      <c r="E75" s="5">
        <v>21</v>
      </c>
      <c r="F75" s="86" t="str">
        <f>VLOOKUP(D75,AI!B:G,2,FALSE)</f>
        <v>AI_born_event(RECEIVER, ARG0, ARG1, ARG2, ARG3,ARG4)</v>
      </c>
      <c r="G75" s="86" t="str">
        <f>VLOOKUP(D75,AI!B:G,3,FALSE)</f>
        <v>AI_update_event(RECEIVER, ARG0, ARG1, ARG2, ARG3,ARG4)</v>
      </c>
      <c r="H75" s="86"/>
      <c r="I75" s="86"/>
      <c r="J75" s="86" t="str">
        <f>VLOOKUP(D75,AI!B:G,6,FALSE)</f>
        <v>test_deadth_event(RECEIVER, ARG0, ARG1, ARG2, ARG3,ARG4)</v>
      </c>
      <c r="K75" s="86">
        <f t="shared" si="6"/>
        <v>1</v>
      </c>
      <c r="L75" s="86">
        <f>IF(怪物属性编辑!AH44=1,怪物属性编辑!AO44,0)</f>
        <v>0</v>
      </c>
      <c r="M75" s="89">
        <f t="shared" si="7"/>
        <v>630</v>
      </c>
      <c r="N75" s="86"/>
      <c r="O75" s="86"/>
      <c r="P75" s="86"/>
      <c r="Q75" s="86"/>
      <c r="R75" s="86"/>
      <c r="S75" s="86">
        <v>320</v>
      </c>
      <c r="T75" s="86"/>
      <c r="U75" s="86"/>
      <c r="V75" s="86"/>
      <c r="W75" s="86"/>
      <c r="X75" s="86"/>
      <c r="Y75" s="86"/>
      <c r="Z75" s="86"/>
      <c r="AA75" s="86"/>
      <c r="AB75" s="86"/>
      <c r="AC75" s="86"/>
      <c r="AD75" s="86"/>
      <c r="AE75" s="86"/>
      <c r="AF75" s="90">
        <f t="shared" si="5"/>
        <v>100022</v>
      </c>
    </row>
    <row r="76" spans="1:32">
      <c r="A76" s="5">
        <v>23</v>
      </c>
      <c r="B76" s="5">
        <v>45</v>
      </c>
      <c r="C76" s="5" t="str">
        <f>VLOOKUP(B76,映射!A:B,2,FALSE)</f>
        <v>水鬼草</v>
      </c>
      <c r="D76" s="85" t="str">
        <f>IF(IF(COUNTIF(AI!A:A,'表格编辑 '!C76),TRUE,FALSE)=FALSE,"monster",(VLOOKUP(C76,AI!A:B,2,FALSE)))</f>
        <v>monster</v>
      </c>
      <c r="E76" s="5">
        <v>21</v>
      </c>
      <c r="F76" s="86" t="str">
        <f>VLOOKUP(D76,AI!B:G,2,FALSE)</f>
        <v>AI_born_event(RECEIVER, ARG0, ARG1, ARG2, ARG3,ARG4)</v>
      </c>
      <c r="G76" s="86" t="str">
        <f>VLOOKUP(D76,AI!B:G,3,FALSE)</f>
        <v>AI_update_event(RECEIVER, ARG0, ARG1, ARG2, ARG3,ARG4)</v>
      </c>
      <c r="H76" s="86"/>
      <c r="I76" s="86"/>
      <c r="J76" s="86" t="str">
        <f>VLOOKUP(D76,AI!B:G,6,FALSE)</f>
        <v>test_deadth_event(RECEIVER, ARG0, ARG1, ARG2, ARG3,ARG4)</v>
      </c>
      <c r="K76" s="86">
        <f t="shared" si="6"/>
        <v>1</v>
      </c>
      <c r="L76" s="86">
        <f>IF(怪物属性编辑!AH45=1,怪物属性编辑!AO45,0)</f>
        <v>0</v>
      </c>
      <c r="M76" s="89">
        <f t="shared" si="7"/>
        <v>630</v>
      </c>
      <c r="N76" s="86"/>
      <c r="O76" s="86"/>
      <c r="P76" s="86"/>
      <c r="Q76" s="86"/>
      <c r="R76" s="86"/>
      <c r="S76" s="86">
        <v>320</v>
      </c>
      <c r="T76" s="86"/>
      <c r="U76" s="86"/>
      <c r="V76" s="86"/>
      <c r="W76" s="86"/>
      <c r="X76" s="86"/>
      <c r="Y76" s="86"/>
      <c r="Z76" s="86"/>
      <c r="AA76" s="86"/>
      <c r="AB76" s="86"/>
      <c r="AC76" s="86"/>
      <c r="AD76" s="86"/>
      <c r="AE76" s="86"/>
      <c r="AF76" s="90">
        <f t="shared" si="5"/>
        <v>100023</v>
      </c>
    </row>
    <row r="77" spans="1:32">
      <c r="A77" s="5">
        <v>24</v>
      </c>
      <c r="B77" s="5">
        <v>1000</v>
      </c>
      <c r="C77" s="5" t="str">
        <f>VLOOKUP(B77,映射!A:B,2,FALSE)</f>
        <v>蜜蜂</v>
      </c>
      <c r="D77" s="85" t="str">
        <f>IF(IF(COUNTIF(AI!A:A,'表格编辑 '!C77),TRUE,FALSE)=FALSE,"monster",(VLOOKUP(C77,AI!A:B,2,FALSE)))</f>
        <v>monster</v>
      </c>
      <c r="E77" s="5">
        <v>22</v>
      </c>
      <c r="F77" s="86" t="str">
        <f>VLOOKUP(D77,AI!B:G,2,FALSE)</f>
        <v>AI_born_event(RECEIVER, ARG0, ARG1, ARG2, ARG3,ARG4)</v>
      </c>
      <c r="G77" s="86" t="str">
        <f>VLOOKUP(D77,AI!B:G,3,FALSE)</f>
        <v>AI_update_event(RECEIVER, ARG0, ARG1, ARG2, ARG3,ARG4)</v>
      </c>
      <c r="H77" s="86"/>
      <c r="I77" s="86"/>
      <c r="J77" s="86" t="str">
        <f>VLOOKUP(D77,AI!B:G,6,FALSE)</f>
        <v>test_deadth_event(RECEIVER, ARG0, ARG1, ARG2, ARG3,ARG4)</v>
      </c>
      <c r="K77" s="86">
        <f t="shared" si="6"/>
        <v>1</v>
      </c>
      <c r="L77" s="86">
        <f>IF(怪物属性编辑!AH46=1,怪物属性编辑!AO46,0)</f>
        <v>0</v>
      </c>
      <c r="M77" s="89">
        <f t="shared" si="7"/>
        <v>660</v>
      </c>
      <c r="N77" s="86"/>
      <c r="O77" s="86"/>
      <c r="P77" s="86"/>
      <c r="Q77" s="86"/>
      <c r="R77" s="86"/>
      <c r="S77" s="86">
        <v>320</v>
      </c>
      <c r="T77" s="86"/>
      <c r="U77" s="86"/>
      <c r="V77" s="86"/>
      <c r="W77" s="86"/>
      <c r="X77" s="86"/>
      <c r="Y77" s="86"/>
      <c r="Z77" s="86"/>
      <c r="AA77" s="86"/>
      <c r="AB77" s="86"/>
      <c r="AC77" s="86"/>
      <c r="AD77" s="86"/>
      <c r="AE77" s="86"/>
      <c r="AF77" s="90">
        <f t="shared" si="5"/>
        <v>100024</v>
      </c>
    </row>
    <row r="78" spans="1:32">
      <c r="A78" s="5">
        <v>25</v>
      </c>
      <c r="B78" s="5">
        <v>6</v>
      </c>
      <c r="C78" s="5" t="str">
        <f>VLOOKUP(B78,映射!A:B,2,FALSE)</f>
        <v>蝙蝠</v>
      </c>
      <c r="D78" s="85" t="str">
        <f>IF(IF(COUNTIF(AI!A:A,'表格编辑 '!C78),TRUE,FALSE)=FALSE,"monster",(VLOOKUP(C78,AI!A:B,2,FALSE)))</f>
        <v>monster</v>
      </c>
      <c r="E78" s="5">
        <v>22</v>
      </c>
      <c r="F78" s="86" t="str">
        <f>VLOOKUP(D78,AI!B:G,2,FALSE)</f>
        <v>AI_born_event(RECEIVER, ARG0, ARG1, ARG2, ARG3,ARG4)</v>
      </c>
      <c r="G78" s="86" t="str">
        <f>VLOOKUP(D78,AI!B:G,3,FALSE)</f>
        <v>AI_update_event(RECEIVER, ARG0, ARG1, ARG2, ARG3,ARG4)</v>
      </c>
      <c r="H78" s="86"/>
      <c r="I78" s="86"/>
      <c r="J78" s="86" t="str">
        <f>VLOOKUP(D78,AI!B:G,6,FALSE)</f>
        <v>test_deadth_event(RECEIVER, ARG0, ARG1, ARG2, ARG3,ARG4)</v>
      </c>
      <c r="K78" s="86">
        <f t="shared" si="6"/>
        <v>1</v>
      </c>
      <c r="L78" s="86">
        <f>IF(怪物属性编辑!AH47=1,怪物属性编辑!AO47,0)</f>
        <v>0</v>
      </c>
      <c r="M78" s="89">
        <f t="shared" si="7"/>
        <v>660</v>
      </c>
      <c r="N78" s="86"/>
      <c r="O78" s="86"/>
      <c r="P78" s="86"/>
      <c r="Q78" s="86"/>
      <c r="R78" s="86"/>
      <c r="S78" s="86">
        <v>320</v>
      </c>
      <c r="T78" s="86"/>
      <c r="U78" s="86"/>
      <c r="V78" s="86"/>
      <c r="W78" s="86"/>
      <c r="X78" s="86"/>
      <c r="Y78" s="86"/>
      <c r="Z78" s="86"/>
      <c r="AA78" s="86"/>
      <c r="AB78" s="86"/>
      <c r="AC78" s="86"/>
      <c r="AD78" s="86"/>
      <c r="AE78" s="86"/>
      <c r="AF78" s="90">
        <f t="shared" si="5"/>
        <v>100025</v>
      </c>
    </row>
    <row r="79" spans="1:32">
      <c r="A79" s="5">
        <v>26</v>
      </c>
      <c r="B79" s="5">
        <v>46</v>
      </c>
      <c r="C79" s="5" t="str">
        <f>VLOOKUP(B79,映射!A:B,2,FALSE)</f>
        <v>恶魔食人花</v>
      </c>
      <c r="D79" s="85" t="str">
        <f>IF(IF(COUNTIF(AI!A:A,'表格编辑 '!C79),TRUE,FALSE)=FALSE,"monster",(VLOOKUP(C79,AI!A:B,2,FALSE)))</f>
        <v>EMoShiRenHua</v>
      </c>
      <c r="E79" s="5">
        <v>23</v>
      </c>
      <c r="F79" s="86" t="str">
        <f>VLOOKUP(D79,AI!B:G,2,FALSE)</f>
        <v>EMoShiRenHua_Born(RECEIVER, ARG0, ARG1, ARG2, ARG3,ARG4)</v>
      </c>
      <c r="G79" s="86" t="str">
        <f>VLOOKUP(D79,AI!B:G,3,FALSE)</f>
        <v>EMoShiRenHua_Update(RECEIVER, ARG0, ARG1, ARG2, ARG3,ARG4)</v>
      </c>
      <c r="H79" s="86"/>
      <c r="I79" s="86"/>
      <c r="J79" s="86" t="str">
        <f>VLOOKUP(D79,AI!B:G,6,FALSE)</f>
        <v>EMoShiRenHua_deadth(RECEIVER, ARG0, ARG1, ARG2, ARG3,ARG4)</v>
      </c>
      <c r="K79" s="86">
        <f t="shared" ref="K79:K110" si="8">IF(AND(L79="",M79="",N79="",O79=""),0,1)</f>
        <v>1</v>
      </c>
      <c r="L79" s="86">
        <f>IF(怪物属性编辑!AH48=1,怪物属性编辑!AO48,0)</f>
        <v>2645.5</v>
      </c>
      <c r="M79" s="89">
        <f t="shared" si="7"/>
        <v>690</v>
      </c>
      <c r="N79" s="86">
        <v>30</v>
      </c>
      <c r="O79" s="86">
        <v>30</v>
      </c>
      <c r="P79" s="86">
        <v>100</v>
      </c>
      <c r="Q79" s="86">
        <v>60</v>
      </c>
      <c r="R79" s="86"/>
      <c r="S79" s="86">
        <v>320</v>
      </c>
      <c r="T79" s="86"/>
      <c r="U79" s="86"/>
      <c r="V79" s="86"/>
      <c r="W79" s="86"/>
      <c r="X79" s="86"/>
      <c r="Y79" s="86">
        <v>100</v>
      </c>
      <c r="Z79" s="86">
        <v>100</v>
      </c>
      <c r="AA79" s="86">
        <v>100</v>
      </c>
      <c r="AB79" s="86">
        <v>100</v>
      </c>
      <c r="AC79" s="86">
        <v>100</v>
      </c>
      <c r="AD79" s="86">
        <v>100</v>
      </c>
      <c r="AE79" s="86"/>
      <c r="AF79" s="90">
        <f t="shared" si="5"/>
        <v>100026</v>
      </c>
    </row>
    <row r="80" spans="1:32">
      <c r="A80" s="5">
        <v>27</v>
      </c>
      <c r="B80" s="2">
        <v>1000</v>
      </c>
      <c r="C80" s="5" t="str">
        <f>VLOOKUP(B80,映射!A:B,2,FALSE)</f>
        <v>蜜蜂</v>
      </c>
      <c r="D80" s="85" t="str">
        <f>IF(IF(COUNTIF(AI!A:A,'表格编辑 '!C80),TRUE,FALSE)=FALSE,"monster",(VLOOKUP(C80,AI!A:B,2,FALSE)))</f>
        <v>monster</v>
      </c>
      <c r="E80" s="5">
        <v>23</v>
      </c>
      <c r="F80" s="86" t="str">
        <f>VLOOKUP(D80,AI!B:G,2,FALSE)</f>
        <v>AI_born_event(RECEIVER, ARG0, ARG1, ARG2, ARG3,ARG4)</v>
      </c>
      <c r="G80" s="86" t="str">
        <f>VLOOKUP(D80,AI!B:G,3,FALSE)</f>
        <v>AI_update_event(RECEIVER, ARG0, ARG1, ARG2, ARG3,ARG4)</v>
      </c>
      <c r="H80" s="86"/>
      <c r="I80" s="86"/>
      <c r="J80" s="86" t="str">
        <f>VLOOKUP(D80,AI!B:G,6,FALSE)</f>
        <v>test_deadth_event(RECEIVER, ARG0, ARG1, ARG2, ARG3,ARG4)</v>
      </c>
      <c r="K80" s="86">
        <f t="shared" si="8"/>
        <v>1</v>
      </c>
      <c r="L80" s="86">
        <f>IF(怪物属性编辑!AH49=1,怪物属性编辑!AO49,0)</f>
        <v>0</v>
      </c>
      <c r="M80" s="89">
        <f t="shared" si="7"/>
        <v>690</v>
      </c>
      <c r="N80" s="86"/>
      <c r="O80" s="86"/>
      <c r="P80" s="86"/>
      <c r="Q80" s="86"/>
      <c r="R80" s="86"/>
      <c r="S80" s="86">
        <v>320</v>
      </c>
      <c r="T80" s="86"/>
      <c r="U80" s="86"/>
      <c r="V80" s="86"/>
      <c r="W80" s="86"/>
      <c r="X80" s="86"/>
      <c r="Y80" s="86"/>
      <c r="Z80" s="86"/>
      <c r="AA80" s="86"/>
      <c r="AB80" s="86"/>
      <c r="AC80" s="86"/>
      <c r="AD80" s="86"/>
      <c r="AE80" s="86"/>
      <c r="AF80" s="90">
        <f t="shared" si="5"/>
        <v>100027</v>
      </c>
    </row>
    <row r="81" spans="1:32">
      <c r="A81" s="5">
        <v>28</v>
      </c>
      <c r="B81" s="5">
        <v>48</v>
      </c>
      <c r="C81" s="5" t="str">
        <f>VLOOKUP(B81,映射!A:B,2,FALSE)</f>
        <v>巨熊</v>
      </c>
      <c r="D81" s="85" t="str">
        <f>IF(IF(COUNTIF(AI!A:A,'表格编辑 '!C81),TRUE,FALSE)=FALSE,"monster",(VLOOKUP(C81,AI!A:B,2,FALSE)))</f>
        <v>JuXiong</v>
      </c>
      <c r="E81" s="5">
        <v>24</v>
      </c>
      <c r="F81" s="86" t="str">
        <f>VLOOKUP(D81,AI!B:G,2,FALSE)</f>
        <v>JuXiong_Born(RECEIVER, ARG0, ARG1, ARG2, ARG3,ARG4)</v>
      </c>
      <c r="G81" s="86" t="str">
        <f>VLOOKUP(D81,AI!B:G,3,FALSE)</f>
        <v>JuXiong_Update(RECEIVER, ARG0, ARG1, ARG2, ARG3,ARG4)</v>
      </c>
      <c r="H81" s="86"/>
      <c r="I81" s="86"/>
      <c r="J81" s="86" t="str">
        <f>VLOOKUP(D81,AI!B:G,6,FALSE)</f>
        <v>JuXiong_deadth(RECEIVER, ARG0, ARG1, ARG2, ARG3,ARG4)</v>
      </c>
      <c r="K81" s="86">
        <f t="shared" si="8"/>
        <v>1</v>
      </c>
      <c r="L81" s="86">
        <f>IF(怪物属性编辑!AH50=1,怪物属性编辑!AO50,0)</f>
        <v>2683.2</v>
      </c>
      <c r="M81" s="89">
        <f t="shared" si="7"/>
        <v>720</v>
      </c>
      <c r="N81" s="86">
        <v>40</v>
      </c>
      <c r="O81" s="86">
        <v>40</v>
      </c>
      <c r="P81" s="86">
        <v>100</v>
      </c>
      <c r="Q81" s="86"/>
      <c r="R81" s="86"/>
      <c r="S81" s="86">
        <v>320</v>
      </c>
      <c r="T81" s="86"/>
      <c r="U81" s="86"/>
      <c r="V81" s="86"/>
      <c r="W81" s="86"/>
      <c r="X81" s="86"/>
      <c r="Y81" s="86">
        <v>100</v>
      </c>
      <c r="Z81" s="86">
        <v>100</v>
      </c>
      <c r="AA81" s="86">
        <v>100</v>
      </c>
      <c r="AB81" s="86">
        <v>100</v>
      </c>
      <c r="AC81" s="86">
        <v>100</v>
      </c>
      <c r="AD81" s="86">
        <v>100</v>
      </c>
      <c r="AE81" s="86"/>
      <c r="AF81" s="90">
        <f t="shared" si="5"/>
        <v>100028</v>
      </c>
    </row>
    <row r="82" spans="1:32">
      <c r="A82" s="5">
        <v>29</v>
      </c>
      <c r="B82" s="5">
        <v>49</v>
      </c>
      <c r="C82" s="5" t="str">
        <f>VLOOKUP(B82,映射!A:B,2,FALSE)</f>
        <v>贪食兽</v>
      </c>
      <c r="D82" s="85" t="str">
        <f>IF(IF(COUNTIF(AI!A:A,'表格编辑 '!C82),TRUE,FALSE)=FALSE,"monster",(VLOOKUP(C82,AI!A:B,2,FALSE)))</f>
        <v>monster</v>
      </c>
      <c r="E82" s="5">
        <v>24</v>
      </c>
      <c r="F82" s="86" t="str">
        <f>VLOOKUP(D82,AI!B:G,2,FALSE)</f>
        <v>AI_born_event(RECEIVER, ARG0, ARG1, ARG2, ARG3,ARG4)</v>
      </c>
      <c r="G82" s="86" t="str">
        <f>VLOOKUP(D82,AI!B:G,3,FALSE)</f>
        <v>AI_update_event(RECEIVER, ARG0, ARG1, ARG2, ARG3,ARG4)</v>
      </c>
      <c r="H82" s="86"/>
      <c r="I82" s="86"/>
      <c r="J82" s="86" t="str">
        <f>VLOOKUP(D82,AI!B:G,6,FALSE)</f>
        <v>test_deadth_event(RECEIVER, ARG0, ARG1, ARG2, ARG3,ARG4)</v>
      </c>
      <c r="K82" s="86">
        <f t="shared" si="8"/>
        <v>1</v>
      </c>
      <c r="L82" s="86">
        <f>IF(怪物属性编辑!AH51=1,怪物属性编辑!AO51,0)</f>
        <v>0</v>
      </c>
      <c r="M82" s="89">
        <f t="shared" si="7"/>
        <v>720</v>
      </c>
      <c r="N82" s="86"/>
      <c r="O82" s="86"/>
      <c r="P82" s="86"/>
      <c r="Q82" s="86"/>
      <c r="R82" s="86"/>
      <c r="S82" s="86">
        <v>320</v>
      </c>
      <c r="T82" s="86"/>
      <c r="U82" s="86"/>
      <c r="V82" s="86"/>
      <c r="W82" s="86"/>
      <c r="X82" s="86"/>
      <c r="Y82" s="86"/>
      <c r="Z82" s="86"/>
      <c r="AA82" s="86"/>
      <c r="AB82" s="86"/>
      <c r="AC82" s="86"/>
      <c r="AD82" s="86"/>
      <c r="AE82" s="86"/>
      <c r="AF82" s="90">
        <f t="shared" si="5"/>
        <v>100029</v>
      </c>
    </row>
    <row r="83" spans="1:32">
      <c r="A83" s="5">
        <v>30</v>
      </c>
      <c r="B83" s="5">
        <v>50</v>
      </c>
      <c r="C83" s="5" t="str">
        <f>VLOOKUP(B83,映射!A:B,2,FALSE)</f>
        <v>巨人巴罗斯</v>
      </c>
      <c r="D83" s="85" t="str">
        <f>IF(IF(COUNTIF(AI!A:A,'表格编辑 '!C83),TRUE,FALSE)=FALSE,"monster",(VLOOKUP(C83,AI!A:B,2,FALSE)))</f>
        <v>JuRenBaLuoSi</v>
      </c>
      <c r="E83" s="5">
        <v>25</v>
      </c>
      <c r="F83" s="86" t="str">
        <f>VLOOKUP(D83,AI!B:G,2,FALSE)</f>
        <v>JuRenBaLuoSi_Born(RECEIVER, ARG0, ARG1, ARG2, ARG3,ARG4)</v>
      </c>
      <c r="G83" s="86" t="str">
        <f>VLOOKUP(D83,AI!B:G,3,FALSE)</f>
        <v>JuRenBaLuoSi_Update(RECEIVER, ARG0, ARG1, ARG2, ARG3,ARG4)</v>
      </c>
      <c r="H83" s="86"/>
      <c r="I83" s="86"/>
      <c r="J83" s="86" t="str">
        <f>VLOOKUP(D83,AI!B:G,6,FALSE)</f>
        <v>JuRenBaLuoSi_deadth(RECEIVER, ARG0, ARG1, ARG2, ARG3,ARG4)</v>
      </c>
      <c r="K83" s="86">
        <f t="shared" si="8"/>
        <v>1</v>
      </c>
      <c r="L83" s="86">
        <f>IF(怪物属性编辑!AH52=1,怪物属性编辑!AO52,0)</f>
        <v>2245.1</v>
      </c>
      <c r="M83" s="89">
        <f t="shared" si="7"/>
        <v>750</v>
      </c>
      <c r="N83" s="86">
        <v>50</v>
      </c>
      <c r="O83" s="86">
        <v>50</v>
      </c>
      <c r="P83" s="86">
        <v>100</v>
      </c>
      <c r="Q83" s="86"/>
      <c r="R83" s="86">
        <v>200</v>
      </c>
      <c r="S83" s="86">
        <v>320</v>
      </c>
      <c r="T83" s="86"/>
      <c r="U83" s="86"/>
      <c r="V83" s="86"/>
      <c r="W83" s="86"/>
      <c r="X83" s="86"/>
      <c r="Y83" s="86">
        <v>100</v>
      </c>
      <c r="Z83" s="86">
        <v>100</v>
      </c>
      <c r="AA83" s="86">
        <v>100</v>
      </c>
      <c r="AB83" s="86">
        <v>100</v>
      </c>
      <c r="AC83" s="86">
        <v>100</v>
      </c>
      <c r="AD83" s="86">
        <v>100</v>
      </c>
      <c r="AE83" s="86"/>
      <c r="AF83" s="90">
        <f t="shared" si="5"/>
        <v>100030</v>
      </c>
    </row>
    <row r="84" spans="1:32">
      <c r="A84" s="5">
        <v>31</v>
      </c>
      <c r="B84" s="5">
        <v>51</v>
      </c>
      <c r="C84" s="5" t="str">
        <f>VLOOKUP(B84,映射!A:B,2,FALSE)</f>
        <v>泡沫软泥怪</v>
      </c>
      <c r="D84" s="85" t="str">
        <f>IF(IF(COUNTIF(AI!A:A,'表格编辑 '!C84),TRUE,FALSE)=FALSE,"monster",(VLOOKUP(C84,AI!A:B,2,FALSE)))</f>
        <v>monster</v>
      </c>
      <c r="E84" s="5">
        <v>25</v>
      </c>
      <c r="F84" s="86" t="str">
        <f>VLOOKUP(D84,AI!B:G,2,FALSE)</f>
        <v>AI_born_event(RECEIVER, ARG0, ARG1, ARG2, ARG3,ARG4)</v>
      </c>
      <c r="G84" s="86" t="str">
        <f>VLOOKUP(D84,AI!B:G,3,FALSE)</f>
        <v>AI_update_event(RECEIVER, ARG0, ARG1, ARG2, ARG3,ARG4)</v>
      </c>
      <c r="H84" s="86"/>
      <c r="I84" s="86"/>
      <c r="J84" s="86" t="str">
        <f>VLOOKUP(D84,AI!B:G,6,FALSE)</f>
        <v>test_deadth_event(RECEIVER, ARG0, ARG1, ARG2, ARG3,ARG4)</v>
      </c>
      <c r="K84" s="86">
        <f t="shared" si="8"/>
        <v>1</v>
      </c>
      <c r="L84" s="86">
        <f>IF(怪物属性编辑!AH53=1,怪物属性编辑!AO53,0)</f>
        <v>0</v>
      </c>
      <c r="M84" s="89">
        <f t="shared" si="7"/>
        <v>750</v>
      </c>
      <c r="N84" s="86"/>
      <c r="O84" s="86"/>
      <c r="P84" s="86"/>
      <c r="Q84" s="86"/>
      <c r="R84" s="86"/>
      <c r="S84" s="86">
        <v>320</v>
      </c>
      <c r="T84" s="86"/>
      <c r="U84" s="86"/>
      <c r="V84" s="86"/>
      <c r="W84" s="86"/>
      <c r="X84" s="86"/>
      <c r="Y84" s="86"/>
      <c r="Z84" s="86"/>
      <c r="AA84" s="86"/>
      <c r="AB84" s="86"/>
      <c r="AC84" s="86"/>
      <c r="AD84" s="86"/>
      <c r="AE84" s="86"/>
      <c r="AF84" s="90">
        <f t="shared" si="5"/>
        <v>100031</v>
      </c>
    </row>
    <row r="85" spans="1:32">
      <c r="A85" s="5">
        <v>32</v>
      </c>
      <c r="B85" s="5">
        <v>52</v>
      </c>
      <c r="C85" s="5" t="str">
        <f>VLOOKUP(B85,映射!A:B,2,FALSE)</f>
        <v>刺客阿一</v>
      </c>
      <c r="D85" s="85" t="str">
        <f>IF(IF(COUNTIF(AI!A:A,'表格编辑 '!C85),TRUE,FALSE)=FALSE,"monster",(VLOOKUP(C85,AI!A:B,2,FALSE)))</f>
        <v>CiKeAYi</v>
      </c>
      <c r="E85" s="5">
        <v>26</v>
      </c>
      <c r="F85" s="86" t="str">
        <f>VLOOKUP(D85,AI!B:G,2,FALSE)</f>
        <v>CiKeAYi_Born(RECEIVER, ARG0, ARG1, ARG2, ARG3,ARG4)</v>
      </c>
      <c r="G85" s="86" t="str">
        <f>VLOOKUP(D85,AI!B:G,3,FALSE)</f>
        <v>CiKeAYi_Update(RECEIVER, ARG0, ARG1, ARG2, ARG3,ARG4)</v>
      </c>
      <c r="H85" s="86"/>
      <c r="I85" s="86"/>
      <c r="J85" s="86" t="str">
        <f>VLOOKUP(D85,AI!B:G,6,FALSE)</f>
        <v>CiKeAYi_deadth(RECEIVER, ARG0, ARG1, ARG2, ARG3,ARG4)</v>
      </c>
      <c r="K85" s="86">
        <f t="shared" si="8"/>
        <v>1</v>
      </c>
      <c r="L85" s="86">
        <v>2000</v>
      </c>
      <c r="M85" s="89">
        <f t="shared" si="7"/>
        <v>780</v>
      </c>
      <c r="N85" s="86">
        <v>50</v>
      </c>
      <c r="O85" s="86">
        <v>50</v>
      </c>
      <c r="P85" s="86">
        <v>100</v>
      </c>
      <c r="Q85" s="86"/>
      <c r="R85" s="86"/>
      <c r="S85" s="86">
        <v>320</v>
      </c>
      <c r="T85" s="86"/>
      <c r="U85" s="86"/>
      <c r="V85" s="86"/>
      <c r="W85" s="86"/>
      <c r="X85" s="86"/>
      <c r="Y85" s="86">
        <v>100</v>
      </c>
      <c r="Z85" s="86">
        <v>100</v>
      </c>
      <c r="AA85" s="86">
        <v>100</v>
      </c>
      <c r="AB85" s="86">
        <v>100</v>
      </c>
      <c r="AC85" s="86">
        <v>100</v>
      </c>
      <c r="AD85" s="86">
        <v>100</v>
      </c>
      <c r="AE85" s="86">
        <v>20</v>
      </c>
      <c r="AF85" s="90">
        <f t="shared" si="5"/>
        <v>100032</v>
      </c>
    </row>
    <row r="86" spans="1:32">
      <c r="A86" s="5">
        <v>33</v>
      </c>
      <c r="B86" s="5">
        <v>20</v>
      </c>
      <c r="C86" s="5" t="str">
        <f>VLOOKUP(B86,映射!A:B,2,FALSE)</f>
        <v>盗匪</v>
      </c>
      <c r="D86" s="85" t="str">
        <f>IF(IF(COUNTIF(AI!A:A,'表格编辑 '!C86),TRUE,FALSE)=FALSE,"monster",(VLOOKUP(C86,AI!A:B,2,FALSE)))</f>
        <v>monster</v>
      </c>
      <c r="E86" s="5">
        <v>26</v>
      </c>
      <c r="F86" s="86" t="str">
        <f>VLOOKUP(D86,AI!B:G,2,FALSE)</f>
        <v>AI_born_event(RECEIVER, ARG0, ARG1, ARG2, ARG3,ARG4)</v>
      </c>
      <c r="G86" s="86" t="str">
        <f>VLOOKUP(D86,AI!B:G,3,FALSE)</f>
        <v>AI_update_event(RECEIVER, ARG0, ARG1, ARG2, ARG3,ARG4)</v>
      </c>
      <c r="H86" s="86"/>
      <c r="I86" s="86"/>
      <c r="J86" s="86" t="str">
        <f>VLOOKUP(D86,AI!B:G,6,FALSE)</f>
        <v>test_deadth_event(RECEIVER, ARG0, ARG1, ARG2, ARG3,ARG4)</v>
      </c>
      <c r="K86" s="86">
        <f t="shared" si="8"/>
        <v>1</v>
      </c>
      <c r="L86" s="86">
        <f>IF(怪物属性编辑!AH55=1,怪物属性编辑!AO55,0)</f>
        <v>0</v>
      </c>
      <c r="M86" s="89">
        <f t="shared" ref="M86:M117" si="9">E86*30</f>
        <v>780</v>
      </c>
      <c r="N86" s="86"/>
      <c r="O86" s="86"/>
      <c r="P86" s="86"/>
      <c r="Q86" s="86"/>
      <c r="R86" s="86"/>
      <c r="S86" s="86">
        <v>320</v>
      </c>
      <c r="T86" s="86"/>
      <c r="U86" s="86"/>
      <c r="V86" s="86"/>
      <c r="W86" s="86"/>
      <c r="X86" s="86"/>
      <c r="Y86" s="86"/>
      <c r="Z86" s="86"/>
      <c r="AA86" s="86"/>
      <c r="AB86" s="86"/>
      <c r="AC86" s="86"/>
      <c r="AD86" s="86"/>
      <c r="AE86" s="86"/>
      <c r="AF86" s="90">
        <f t="shared" si="5"/>
        <v>100033</v>
      </c>
    </row>
    <row r="87" spans="1:32">
      <c r="A87" s="5">
        <v>34</v>
      </c>
      <c r="B87" s="5">
        <v>54</v>
      </c>
      <c r="C87" s="5" t="str">
        <f>VLOOKUP(B87,映射!A:B,2,FALSE)</f>
        <v>毒蘑菇</v>
      </c>
      <c r="D87" s="85" t="str">
        <f>IF(IF(COUNTIF(AI!A:A,'表格编辑 '!C87),TRUE,FALSE)=FALSE,"monster",(VLOOKUP(C87,AI!A:B,2,FALSE)))</f>
        <v>monster</v>
      </c>
      <c r="E87" s="5">
        <v>27</v>
      </c>
      <c r="F87" s="86" t="str">
        <f>VLOOKUP(D87,AI!B:G,2,FALSE)</f>
        <v>AI_born_event(RECEIVER, ARG0, ARG1, ARG2, ARG3,ARG4)</v>
      </c>
      <c r="G87" s="86" t="str">
        <f>VLOOKUP(D87,AI!B:G,3,FALSE)</f>
        <v>AI_update_event(RECEIVER, ARG0, ARG1, ARG2, ARG3,ARG4)</v>
      </c>
      <c r="H87" s="86"/>
      <c r="I87" s="86"/>
      <c r="J87" s="86" t="str">
        <f>VLOOKUP(D87,AI!B:G,6,FALSE)</f>
        <v>test_deadth_event(RECEIVER, ARG0, ARG1, ARG2, ARG3,ARG4)</v>
      </c>
      <c r="K87" s="86">
        <f t="shared" si="8"/>
        <v>1</v>
      </c>
      <c r="L87" s="86">
        <f>IF(怪物属性编辑!AH56=1,怪物属性编辑!AO56,0)</f>
        <v>0</v>
      </c>
      <c r="M87" s="89">
        <f t="shared" si="9"/>
        <v>810</v>
      </c>
      <c r="N87" s="86"/>
      <c r="O87" s="86"/>
      <c r="P87" s="86"/>
      <c r="Q87" s="86"/>
      <c r="R87" s="86"/>
      <c r="S87" s="86">
        <v>320</v>
      </c>
      <c r="T87" s="86"/>
      <c r="U87" s="86"/>
      <c r="V87" s="86"/>
      <c r="W87" s="86"/>
      <c r="X87" s="86"/>
      <c r="Y87" s="86"/>
      <c r="Z87" s="86"/>
      <c r="AA87" s="86"/>
      <c r="AB87" s="86"/>
      <c r="AC87" s="86"/>
      <c r="AD87" s="86"/>
      <c r="AE87" s="86"/>
      <c r="AF87" s="90">
        <f t="shared" si="5"/>
        <v>100034</v>
      </c>
    </row>
    <row r="88" spans="1:32">
      <c r="A88" s="5">
        <v>35</v>
      </c>
      <c r="B88" s="5">
        <v>55</v>
      </c>
      <c r="C88" s="5" t="str">
        <f>VLOOKUP(B88,映射!A:B,2,FALSE)</f>
        <v>行尸</v>
      </c>
      <c r="D88" s="85" t="str">
        <f>IF(IF(COUNTIF(AI!A:A,'表格编辑 '!C88),TRUE,FALSE)=FALSE,"monster",(VLOOKUP(C88,AI!A:B,2,FALSE)))</f>
        <v>monster</v>
      </c>
      <c r="E88" s="5">
        <v>27</v>
      </c>
      <c r="F88" s="86" t="str">
        <f>VLOOKUP(D88,AI!B:G,2,FALSE)</f>
        <v>AI_born_event(RECEIVER, ARG0, ARG1, ARG2, ARG3,ARG4)</v>
      </c>
      <c r="G88" s="86" t="str">
        <f>VLOOKUP(D88,AI!B:G,3,FALSE)</f>
        <v>AI_update_event(RECEIVER, ARG0, ARG1, ARG2, ARG3,ARG4)</v>
      </c>
      <c r="H88" s="86"/>
      <c r="I88" s="86"/>
      <c r="J88" s="86" t="str">
        <f>VLOOKUP(D88,AI!B:G,6,FALSE)</f>
        <v>test_deadth_event(RECEIVER, ARG0, ARG1, ARG2, ARG3,ARG4)</v>
      </c>
      <c r="K88" s="86">
        <f t="shared" si="8"/>
        <v>1</v>
      </c>
      <c r="L88" s="86">
        <f>IF(怪物属性编辑!AH57=1,怪物属性编辑!AO57,0)</f>
        <v>0</v>
      </c>
      <c r="M88" s="89">
        <f t="shared" si="9"/>
        <v>810</v>
      </c>
      <c r="N88" s="86"/>
      <c r="O88" s="86"/>
      <c r="P88" s="86"/>
      <c r="Q88" s="86"/>
      <c r="R88" s="86"/>
      <c r="S88" s="86">
        <v>320</v>
      </c>
      <c r="T88" s="86"/>
      <c r="U88" s="86"/>
      <c r="V88" s="86"/>
      <c r="W88" s="86"/>
      <c r="X88" s="86"/>
      <c r="Y88" s="86"/>
      <c r="Z88" s="86"/>
      <c r="AA88" s="86"/>
      <c r="AB88" s="86"/>
      <c r="AC88" s="86"/>
      <c r="AD88" s="86"/>
      <c r="AE88" s="86"/>
      <c r="AF88" s="90">
        <f t="shared" si="5"/>
        <v>100035</v>
      </c>
    </row>
    <row r="89" spans="1:32">
      <c r="A89" s="5">
        <v>36</v>
      </c>
      <c r="B89" s="5">
        <v>3</v>
      </c>
      <c r="C89" s="5" t="str">
        <f>VLOOKUP(B89,映射!A:B,2,FALSE)</f>
        <v>哥布林</v>
      </c>
      <c r="D89" s="85" t="str">
        <f>IF(IF(COUNTIF(AI!A:A,'表格编辑 '!C89),TRUE,FALSE)=FALSE,"monster",(VLOOKUP(C89,AI!A:B,2,FALSE)))</f>
        <v>monster</v>
      </c>
      <c r="E89" s="5">
        <v>27</v>
      </c>
      <c r="F89" s="86" t="str">
        <f>VLOOKUP(D89,AI!B:G,2,FALSE)</f>
        <v>AI_born_event(RECEIVER, ARG0, ARG1, ARG2, ARG3,ARG4)</v>
      </c>
      <c r="G89" s="86" t="str">
        <f>VLOOKUP(D89,AI!B:G,3,FALSE)</f>
        <v>AI_update_event(RECEIVER, ARG0, ARG1, ARG2, ARG3,ARG4)</v>
      </c>
      <c r="H89" s="86"/>
      <c r="I89" s="86"/>
      <c r="J89" s="86" t="str">
        <f>VLOOKUP(D89,AI!B:G,6,FALSE)</f>
        <v>test_deadth_event(RECEIVER, ARG0, ARG1, ARG2, ARG3,ARG4)</v>
      </c>
      <c r="K89" s="86">
        <f t="shared" si="8"/>
        <v>1</v>
      </c>
      <c r="L89" s="86">
        <f>IF(怪物属性编辑!AH58=1,怪物属性编辑!AO58,0)</f>
        <v>0</v>
      </c>
      <c r="M89" s="89">
        <f t="shared" si="9"/>
        <v>810</v>
      </c>
      <c r="N89" s="86"/>
      <c r="O89" s="86"/>
      <c r="P89" s="86"/>
      <c r="Q89" s="86"/>
      <c r="R89" s="86"/>
      <c r="S89" s="86">
        <v>320</v>
      </c>
      <c r="T89" s="86"/>
      <c r="U89" s="86"/>
      <c r="V89" s="86"/>
      <c r="W89" s="86"/>
      <c r="X89" s="86"/>
      <c r="Y89" s="86"/>
      <c r="Z89" s="86"/>
      <c r="AA89" s="86"/>
      <c r="AB89" s="86"/>
      <c r="AC89" s="86"/>
      <c r="AD89" s="86"/>
      <c r="AE89" s="86"/>
      <c r="AF89" s="90">
        <f t="shared" si="5"/>
        <v>100036</v>
      </c>
    </row>
    <row r="90" spans="1:32">
      <c r="A90" s="5">
        <v>37</v>
      </c>
      <c r="B90" s="5">
        <v>57</v>
      </c>
      <c r="C90" s="5" t="str">
        <f>VLOOKUP(B90,映射!A:B,2,FALSE)</f>
        <v>食人魔法师波坎</v>
      </c>
      <c r="D90" s="85" t="str">
        <f>IF(IF(COUNTIF(AI!A:A,'表格编辑 '!C90),TRUE,FALSE)=FALSE,"monster",(VLOOKUP(C90,AI!A:B,2,FALSE)))</f>
        <v>ShiRenMoFaShiBoKan</v>
      </c>
      <c r="E90" s="5">
        <v>28</v>
      </c>
      <c r="F90" s="86" t="str">
        <f>VLOOKUP(D90,AI!B:G,2,FALSE)</f>
        <v>ShiRenMoFaShiBoKan_Born(RECEIVER, ARG0, ARG1, ARG2, ARG3,ARG4)</v>
      </c>
      <c r="G90" s="86" t="str">
        <f>VLOOKUP(D90,AI!B:G,3,FALSE)</f>
        <v>ShiRenMoFaShiBoKan_Update(RECEIVER, ARG0, ARG1, ARG2, ARG3,ARG4)</v>
      </c>
      <c r="H90" s="86"/>
      <c r="I90" s="86"/>
      <c r="J90" s="86" t="str">
        <f>VLOOKUP(D90,AI!B:G,6,FALSE)</f>
        <v>ShiRenMoFaShiBoKan_deadth(RECEIVER, ARG0, ARG1, ARG2, ARG3,ARG4)</v>
      </c>
      <c r="K90" s="86">
        <f t="shared" si="8"/>
        <v>1</v>
      </c>
      <c r="L90" s="86">
        <f>IF(怪物属性编辑!AH59=1,怪物属性编辑!AO59,0)</f>
        <v>3812.9</v>
      </c>
      <c r="M90" s="89">
        <f t="shared" si="9"/>
        <v>840</v>
      </c>
      <c r="N90" s="86">
        <v>70</v>
      </c>
      <c r="O90" s="86">
        <v>70</v>
      </c>
      <c r="P90" s="86">
        <v>100</v>
      </c>
      <c r="Q90" s="86">
        <v>50</v>
      </c>
      <c r="R90" s="86"/>
      <c r="S90" s="86">
        <v>320</v>
      </c>
      <c r="T90" s="86"/>
      <c r="U90" s="86"/>
      <c r="V90" s="86"/>
      <c r="W90" s="86"/>
      <c r="X90" s="86"/>
      <c r="Y90" s="86">
        <v>100</v>
      </c>
      <c r="Z90" s="86">
        <v>100</v>
      </c>
      <c r="AA90" s="86">
        <v>100</v>
      </c>
      <c r="AB90" s="86">
        <v>100</v>
      </c>
      <c r="AC90" s="86">
        <v>100</v>
      </c>
      <c r="AD90" s="86">
        <v>100</v>
      </c>
      <c r="AE90" s="86"/>
      <c r="AF90" s="90">
        <f t="shared" si="5"/>
        <v>100037</v>
      </c>
    </row>
    <row r="91" spans="1:32">
      <c r="A91" s="5">
        <v>38</v>
      </c>
      <c r="B91" s="5">
        <v>58</v>
      </c>
      <c r="C91" s="5" t="str">
        <f>VLOOKUP(B91,映射!A:B,2,FALSE)</f>
        <v>鬼影</v>
      </c>
      <c r="D91" s="85" t="str">
        <f>IF(IF(COUNTIF(AI!A:A,'表格编辑 '!C91),TRUE,FALSE)=FALSE,"monster",(VLOOKUP(C91,AI!A:B,2,FALSE)))</f>
        <v>monster</v>
      </c>
      <c r="E91" s="5">
        <v>28</v>
      </c>
      <c r="F91" s="86" t="str">
        <f>VLOOKUP(D91,AI!B:G,2,FALSE)</f>
        <v>AI_born_event(RECEIVER, ARG0, ARG1, ARG2, ARG3,ARG4)</v>
      </c>
      <c r="G91" s="86" t="str">
        <f>VLOOKUP(D91,AI!B:G,3,FALSE)</f>
        <v>AI_update_event(RECEIVER, ARG0, ARG1, ARG2, ARG3,ARG4)</v>
      </c>
      <c r="H91" s="86"/>
      <c r="I91" s="86"/>
      <c r="J91" s="86" t="str">
        <f>VLOOKUP(D91,AI!B:G,6,FALSE)</f>
        <v>test_deadth_event(RECEIVER, ARG0, ARG1, ARG2, ARG3,ARG4)</v>
      </c>
      <c r="K91" s="86">
        <f t="shared" si="8"/>
        <v>1</v>
      </c>
      <c r="L91" s="86">
        <f>IF(怪物属性编辑!AH60=1,怪物属性编辑!AO60,0)</f>
        <v>0</v>
      </c>
      <c r="M91" s="89">
        <f t="shared" si="9"/>
        <v>840</v>
      </c>
      <c r="N91" s="86"/>
      <c r="O91" s="86"/>
      <c r="P91" s="86"/>
      <c r="Q91" s="86"/>
      <c r="R91" s="86"/>
      <c r="S91" s="86">
        <v>320</v>
      </c>
      <c r="T91" s="86"/>
      <c r="U91" s="86"/>
      <c r="V91" s="86"/>
      <c r="W91" s="86"/>
      <c r="X91" s="86"/>
      <c r="Y91" s="86"/>
      <c r="Z91" s="86"/>
      <c r="AA91" s="86"/>
      <c r="AB91" s="86"/>
      <c r="AC91" s="86"/>
      <c r="AD91" s="86"/>
      <c r="AE91" s="86"/>
      <c r="AF91" s="90">
        <f t="shared" si="5"/>
        <v>100038</v>
      </c>
    </row>
    <row r="92" spans="1:32">
      <c r="A92" s="5">
        <v>39</v>
      </c>
      <c r="B92" s="5">
        <v>59</v>
      </c>
      <c r="C92" s="5" t="str">
        <f>VLOOKUP(B92,映射!A:B,2,FALSE)</f>
        <v>穴熊</v>
      </c>
      <c r="D92" s="85" t="str">
        <f>IF(IF(COUNTIF(AI!A:A,'表格编辑 '!C92),TRUE,FALSE)=FALSE,"monster",(VLOOKUP(C92,AI!A:B,2,FALSE)))</f>
        <v>monster</v>
      </c>
      <c r="E92" s="5">
        <v>29</v>
      </c>
      <c r="F92" s="86" t="str">
        <f>VLOOKUP(D92,AI!B:G,2,FALSE)</f>
        <v>AI_born_event(RECEIVER, ARG0, ARG1, ARG2, ARG3,ARG4)</v>
      </c>
      <c r="G92" s="86" t="str">
        <f>VLOOKUP(D92,AI!B:G,3,FALSE)</f>
        <v>AI_update_event(RECEIVER, ARG0, ARG1, ARG2, ARG3,ARG4)</v>
      </c>
      <c r="H92" s="86"/>
      <c r="I92" s="86"/>
      <c r="J92" s="86" t="str">
        <f>VLOOKUP(D92,AI!B:G,6,FALSE)</f>
        <v>test_deadth_event(RECEIVER, ARG0, ARG1, ARG2, ARG3,ARG4)</v>
      </c>
      <c r="K92" s="86">
        <f t="shared" si="8"/>
        <v>1</v>
      </c>
      <c r="L92" s="86">
        <f>IF(怪物属性编辑!AH61=1,怪物属性编辑!AO61,0)</f>
        <v>0</v>
      </c>
      <c r="M92" s="89">
        <f t="shared" si="9"/>
        <v>870</v>
      </c>
      <c r="N92" s="86"/>
      <c r="O92" s="86"/>
      <c r="P92" s="86"/>
      <c r="Q92" s="86"/>
      <c r="R92" s="86"/>
      <c r="S92" s="86">
        <v>320</v>
      </c>
      <c r="T92" s="86"/>
      <c r="U92" s="86"/>
      <c r="V92" s="86"/>
      <c r="W92" s="86"/>
      <c r="X92" s="86"/>
      <c r="Y92" s="86"/>
      <c r="Z92" s="86"/>
      <c r="AA92" s="86"/>
      <c r="AB92" s="86"/>
      <c r="AC92" s="86"/>
      <c r="AD92" s="86"/>
      <c r="AE92" s="86"/>
      <c r="AF92" s="90">
        <f t="shared" si="5"/>
        <v>100039</v>
      </c>
    </row>
    <row r="93" spans="1:32">
      <c r="A93" s="5">
        <v>40</v>
      </c>
      <c r="B93" s="5">
        <v>60</v>
      </c>
      <c r="C93" s="5" t="str">
        <f>VLOOKUP(B93,映射!A:B,2,FALSE)</f>
        <v>蜥蜴人扎戈</v>
      </c>
      <c r="D93" s="85" t="str">
        <f>IF(IF(COUNTIF(AI!A:A,'表格编辑 '!C93),TRUE,FALSE)=FALSE,"monster",(VLOOKUP(C93,AI!A:B,2,FALSE)))</f>
        <v>XiYiRenZhaGe</v>
      </c>
      <c r="E93" s="5">
        <v>29</v>
      </c>
      <c r="F93" s="86" t="str">
        <f>VLOOKUP(D93,AI!B:G,2,FALSE)</f>
        <v>XiYiRenZhaGe_Born(RECEIVER, ARG0, ARG1, ARG2, ARG3,ARG4)</v>
      </c>
      <c r="G93" s="86" t="str">
        <f>VLOOKUP(D93,AI!B:G,3,FALSE)</f>
        <v>XiYiRenZhaGe_Update(RECEIVER, ARG0, ARG1, ARG2, ARG3,ARG4)</v>
      </c>
      <c r="H93" s="86"/>
      <c r="I93" s="86"/>
      <c r="J93" s="86" t="str">
        <f>VLOOKUP(D93,AI!B:G,6,FALSE)</f>
        <v>XiYiRenZhaGe_deadth(RECEIVER, ARG0, ARG1, ARG2, ARG3,ARG4)</v>
      </c>
      <c r="K93" s="86">
        <f t="shared" si="8"/>
        <v>1</v>
      </c>
      <c r="L93" s="86">
        <f>IF(怪物属性编辑!AH62=1,怪物属性编辑!AO62,0)</f>
        <v>2797.6</v>
      </c>
      <c r="M93" s="89">
        <f t="shared" si="9"/>
        <v>870</v>
      </c>
      <c r="N93" s="86">
        <v>80</v>
      </c>
      <c r="O93" s="86">
        <v>80</v>
      </c>
      <c r="P93" s="86">
        <v>100</v>
      </c>
      <c r="Q93" s="86"/>
      <c r="R93" s="86"/>
      <c r="S93" s="86">
        <v>320</v>
      </c>
      <c r="T93" s="86"/>
      <c r="U93" s="86"/>
      <c r="V93" s="86"/>
      <c r="W93" s="86"/>
      <c r="X93" s="86"/>
      <c r="Y93" s="86">
        <v>100</v>
      </c>
      <c r="Z93" s="86">
        <v>100</v>
      </c>
      <c r="AA93" s="86">
        <v>100</v>
      </c>
      <c r="AB93" s="86">
        <v>100</v>
      </c>
      <c r="AC93" s="86">
        <v>100</v>
      </c>
      <c r="AD93" s="86">
        <v>100</v>
      </c>
      <c r="AE93" s="86"/>
      <c r="AF93" s="90">
        <f t="shared" si="5"/>
        <v>100040</v>
      </c>
    </row>
    <row r="94" spans="1:32">
      <c r="A94" s="5">
        <v>41</v>
      </c>
      <c r="B94" s="5">
        <v>61</v>
      </c>
      <c r="C94" s="5" t="str">
        <f>VLOOKUP(B94,映射!A:B,2,FALSE)</f>
        <v>怪怪箱</v>
      </c>
      <c r="D94" s="85" t="str">
        <f>IF(IF(COUNTIF(AI!A:A,'表格编辑 '!C94),TRUE,FALSE)=FALSE,"monster",(VLOOKUP(C94,AI!A:B,2,FALSE)))</f>
        <v>monster</v>
      </c>
      <c r="E94" s="5">
        <v>30</v>
      </c>
      <c r="F94" s="86" t="str">
        <f>VLOOKUP(D94,AI!B:G,2,FALSE)</f>
        <v>AI_born_event(RECEIVER, ARG0, ARG1, ARG2, ARG3,ARG4)</v>
      </c>
      <c r="G94" s="86" t="str">
        <f>VLOOKUP(D94,AI!B:G,3,FALSE)</f>
        <v>AI_update_event(RECEIVER, ARG0, ARG1, ARG2, ARG3,ARG4)</v>
      </c>
      <c r="H94" s="86"/>
      <c r="I94" s="86"/>
      <c r="J94" s="86" t="str">
        <f>VLOOKUP(D94,AI!B:G,6,FALSE)</f>
        <v>test_deadth_event(RECEIVER, ARG0, ARG1, ARG2, ARG3,ARG4)</v>
      </c>
      <c r="K94" s="86">
        <f t="shared" si="8"/>
        <v>1</v>
      </c>
      <c r="L94" s="86">
        <f>IF(怪物属性编辑!AH63=1,怪物属性编辑!AO63,0)</f>
        <v>0</v>
      </c>
      <c r="M94" s="89">
        <f t="shared" si="9"/>
        <v>900</v>
      </c>
      <c r="N94" s="86"/>
      <c r="O94" s="86"/>
      <c r="P94" s="86"/>
      <c r="Q94" s="86"/>
      <c r="R94" s="86"/>
      <c r="S94" s="86">
        <v>320</v>
      </c>
      <c r="T94" s="86"/>
      <c r="U94" s="86"/>
      <c r="V94" s="86"/>
      <c r="W94" s="86"/>
      <c r="X94" s="86"/>
      <c r="Y94" s="86"/>
      <c r="Z94" s="86"/>
      <c r="AA94" s="86"/>
      <c r="AB94" s="86"/>
      <c r="AC94" s="86"/>
      <c r="AD94" s="86"/>
      <c r="AE94" s="86"/>
      <c r="AF94" s="90">
        <f t="shared" si="5"/>
        <v>100041</v>
      </c>
    </row>
    <row r="95" spans="1:32">
      <c r="A95" s="5">
        <v>42</v>
      </c>
      <c r="B95" s="5">
        <v>62</v>
      </c>
      <c r="C95" s="5" t="str">
        <f>VLOOKUP(B95,映射!A:B,2,FALSE)</f>
        <v>水精魂</v>
      </c>
      <c r="D95" s="85" t="str">
        <f>IF(IF(COUNTIF(AI!A:A,'表格编辑 '!C95),TRUE,FALSE)=FALSE,"monster",(VLOOKUP(C95,AI!A:B,2,FALSE)))</f>
        <v>monster</v>
      </c>
      <c r="E95" s="5">
        <v>30</v>
      </c>
      <c r="F95" s="86" t="str">
        <f>VLOOKUP(D95,AI!B:G,2,FALSE)</f>
        <v>AI_born_event(RECEIVER, ARG0, ARG1, ARG2, ARG3,ARG4)</v>
      </c>
      <c r="G95" s="86" t="str">
        <f>VLOOKUP(D95,AI!B:G,3,FALSE)</f>
        <v>AI_update_event(RECEIVER, ARG0, ARG1, ARG2, ARG3,ARG4)</v>
      </c>
      <c r="H95" s="86"/>
      <c r="I95" s="86"/>
      <c r="J95" s="86" t="str">
        <f>VLOOKUP(D95,AI!B:G,6,FALSE)</f>
        <v>test_deadth_event(RECEIVER, ARG0, ARG1, ARG2, ARG3,ARG4)</v>
      </c>
      <c r="K95" s="86">
        <f t="shared" si="8"/>
        <v>1</v>
      </c>
      <c r="L95" s="86">
        <f>IF(怪物属性编辑!AH64=1,怪物属性编辑!AO64,0)</f>
        <v>0</v>
      </c>
      <c r="M95" s="89">
        <f t="shared" si="9"/>
        <v>900</v>
      </c>
      <c r="N95" s="86"/>
      <c r="O95" s="86"/>
      <c r="P95" s="86"/>
      <c r="Q95" s="86"/>
      <c r="R95" s="86"/>
      <c r="S95" s="86">
        <v>320</v>
      </c>
      <c r="T95" s="86"/>
      <c r="U95" s="86"/>
      <c r="V95" s="86"/>
      <c r="W95" s="86"/>
      <c r="X95" s="86"/>
      <c r="Y95" s="86"/>
      <c r="Z95" s="86"/>
      <c r="AA95" s="86"/>
      <c r="AB95" s="86"/>
      <c r="AC95" s="86"/>
      <c r="AD95" s="86"/>
      <c r="AE95" s="86"/>
      <c r="AF95" s="90">
        <f t="shared" si="5"/>
        <v>100042</v>
      </c>
    </row>
    <row r="96" spans="1:32">
      <c r="A96" s="5">
        <v>43</v>
      </c>
      <c r="B96" s="5">
        <v>63</v>
      </c>
      <c r="C96" s="5" t="str">
        <f>VLOOKUP(B96,映射!A:B,2,FALSE)</f>
        <v>白恶魔吉拉斯</v>
      </c>
      <c r="D96" s="85" t="str">
        <f>IF(IF(COUNTIF(AI!A:A,'表格编辑 '!C96),TRUE,FALSE)=FALSE,"monster",(VLOOKUP(C96,AI!A:B,2,FALSE)))</f>
        <v>BaiEMoJiLaSi</v>
      </c>
      <c r="E96" s="5">
        <v>30</v>
      </c>
      <c r="F96" s="86" t="str">
        <f>VLOOKUP(D96,AI!B:G,2,FALSE)</f>
        <v>BaiEMoJiLaSi_Born(RECEIVER, ARG0, ARG1, ARG2, ARG3,ARG4)</v>
      </c>
      <c r="G96" s="86" t="str">
        <f>VLOOKUP(D96,AI!B:G,3,FALSE)</f>
        <v>BaiEMoJiLaSi_Update(RECEIVER, ARG0, ARG1, ARG2, ARG3,ARG4)</v>
      </c>
      <c r="H96" s="86"/>
      <c r="I96" s="86"/>
      <c r="J96" s="86" t="str">
        <f>VLOOKUP(D96,AI!B:G,6,FALSE)</f>
        <v>BaiEMoJiLaSi_deadth(RECEIVER, ARG0, ARG1, ARG2, ARG3,ARG4)</v>
      </c>
      <c r="K96" s="86">
        <f t="shared" si="8"/>
        <v>1</v>
      </c>
      <c r="L96" s="86">
        <f>IF(怪物属性编辑!AH65=1,怪物属性编辑!AO65,0)</f>
        <v>4521.4</v>
      </c>
      <c r="M96" s="89">
        <f t="shared" si="9"/>
        <v>900</v>
      </c>
      <c r="N96" s="86">
        <v>80</v>
      </c>
      <c r="O96" s="86">
        <v>80</v>
      </c>
      <c r="P96" s="86">
        <v>100</v>
      </c>
      <c r="Q96" s="86"/>
      <c r="R96" s="86"/>
      <c r="S96" s="86">
        <v>320</v>
      </c>
      <c r="T96" s="86"/>
      <c r="U96" s="86"/>
      <c r="V96" s="86"/>
      <c r="W96" s="86"/>
      <c r="X96" s="86"/>
      <c r="Y96" s="86">
        <v>100</v>
      </c>
      <c r="Z96" s="86">
        <v>100</v>
      </c>
      <c r="AA96" s="86">
        <v>100</v>
      </c>
      <c r="AB96" s="86">
        <v>100</v>
      </c>
      <c r="AC96" s="86">
        <v>100</v>
      </c>
      <c r="AD96" s="86">
        <v>100</v>
      </c>
      <c r="AE96" s="86"/>
      <c r="AF96" s="90">
        <f t="shared" si="5"/>
        <v>100043</v>
      </c>
    </row>
    <row r="97" spans="1:32">
      <c r="A97" s="5">
        <v>44</v>
      </c>
      <c r="B97" s="5">
        <v>3</v>
      </c>
      <c r="C97" s="5" t="str">
        <f>VLOOKUP(B97,映射!A:B,2,FALSE)</f>
        <v>哥布林</v>
      </c>
      <c r="D97" s="85" t="str">
        <f>IF(IF(COUNTIF(AI!A:A,'表格编辑 '!C97),TRUE,FALSE)=FALSE,"monster",(VLOOKUP(C97,AI!A:B,2,FALSE)))</f>
        <v>monster</v>
      </c>
      <c r="E97" s="5">
        <v>30</v>
      </c>
      <c r="F97" s="86" t="str">
        <f>VLOOKUP(D97,AI!B:G,2,FALSE)</f>
        <v>AI_born_event(RECEIVER, ARG0, ARG1, ARG2, ARG3,ARG4)</v>
      </c>
      <c r="G97" s="86" t="str">
        <f>VLOOKUP(D97,AI!B:G,3,FALSE)</f>
        <v>AI_update_event(RECEIVER, ARG0, ARG1, ARG2, ARG3,ARG4)</v>
      </c>
      <c r="H97" s="86"/>
      <c r="I97" s="86"/>
      <c r="J97" s="86" t="str">
        <f>VLOOKUP(D97,AI!B:G,6,FALSE)</f>
        <v>test_deadth_event(RECEIVER, ARG0, ARG1, ARG2, ARG3,ARG4)</v>
      </c>
      <c r="K97" s="86">
        <f t="shared" si="8"/>
        <v>1</v>
      </c>
      <c r="L97" s="86">
        <f>IF(怪物属性编辑!AH66=1,怪物属性编辑!AO66,0)</f>
        <v>0</v>
      </c>
      <c r="M97" s="89">
        <f t="shared" si="9"/>
        <v>900</v>
      </c>
      <c r="N97" s="86"/>
      <c r="O97" s="86"/>
      <c r="P97" s="86"/>
      <c r="Q97" s="86"/>
      <c r="R97" s="86"/>
      <c r="S97" s="86">
        <v>320</v>
      </c>
      <c r="T97" s="86"/>
      <c r="U97" s="86"/>
      <c r="V97" s="86"/>
      <c r="W97" s="86"/>
      <c r="X97" s="86"/>
      <c r="Y97" s="86"/>
      <c r="Z97" s="86"/>
      <c r="AA97" s="86"/>
      <c r="AB97" s="86"/>
      <c r="AC97" s="86"/>
      <c r="AD97" s="86"/>
      <c r="AE97" s="86"/>
      <c r="AF97" s="90">
        <f t="shared" si="5"/>
        <v>100044</v>
      </c>
    </row>
    <row r="98" spans="1:32">
      <c r="A98" s="5">
        <v>45</v>
      </c>
      <c r="B98" s="5">
        <v>65</v>
      </c>
      <c r="C98" s="5" t="str">
        <f>VLOOKUP(B98,映射!A:B,2,FALSE)</f>
        <v>臭臭花</v>
      </c>
      <c r="D98" s="85" t="str">
        <f>IF(IF(COUNTIF(AI!A:A,'表格编辑 '!C98),TRUE,FALSE)=FALSE,"monster",(VLOOKUP(C98,AI!A:B,2,FALSE)))</f>
        <v>monster</v>
      </c>
      <c r="E98" s="5">
        <v>31</v>
      </c>
      <c r="F98" s="86" t="str">
        <f>VLOOKUP(D98,AI!B:G,2,FALSE)</f>
        <v>AI_born_event(RECEIVER, ARG0, ARG1, ARG2, ARG3,ARG4)</v>
      </c>
      <c r="G98" s="86" t="str">
        <f>VLOOKUP(D98,AI!B:G,3,FALSE)</f>
        <v>AI_update_event(RECEIVER, ARG0, ARG1, ARG2, ARG3,ARG4)</v>
      </c>
      <c r="H98" s="86"/>
      <c r="I98" s="86"/>
      <c r="J98" s="86" t="str">
        <f>VLOOKUP(D98,AI!B:G,6,FALSE)</f>
        <v>test_deadth_event(RECEIVER, ARG0, ARG1, ARG2, ARG3,ARG4)</v>
      </c>
      <c r="K98" s="86">
        <f t="shared" si="8"/>
        <v>1</v>
      </c>
      <c r="L98" s="86">
        <f>IF(怪物属性编辑!AH67=1,怪物属性编辑!AO67,0)</f>
        <v>0</v>
      </c>
      <c r="M98" s="89">
        <f t="shared" si="9"/>
        <v>930</v>
      </c>
      <c r="N98" s="86"/>
      <c r="O98" s="86"/>
      <c r="P98" s="86"/>
      <c r="Q98" s="86"/>
      <c r="R98" s="86"/>
      <c r="S98" s="86">
        <v>320</v>
      </c>
      <c r="T98" s="86"/>
      <c r="U98" s="86"/>
      <c r="V98" s="86"/>
      <c r="W98" s="86"/>
      <c r="X98" s="86"/>
      <c r="Y98" s="86"/>
      <c r="Z98" s="86"/>
      <c r="AA98" s="86"/>
      <c r="AB98" s="86"/>
      <c r="AC98" s="86"/>
      <c r="AD98" s="86"/>
      <c r="AE98" s="86"/>
      <c r="AF98" s="90">
        <f t="shared" si="5"/>
        <v>100045</v>
      </c>
    </row>
    <row r="99" spans="1:32">
      <c r="A99" s="5">
        <v>46</v>
      </c>
      <c r="B99" s="5">
        <v>66</v>
      </c>
      <c r="C99" s="5" t="str">
        <f>VLOOKUP(B99,映射!A:B,2,FALSE)</f>
        <v>恶狼希斯</v>
      </c>
      <c r="D99" s="85" t="str">
        <f>IF(IF(COUNTIF(AI!A:A,'表格编辑 '!C99),TRUE,FALSE)=FALSE,"monster",(VLOOKUP(C99,AI!A:B,2,FALSE)))</f>
        <v>ELangXiSi</v>
      </c>
      <c r="E99" s="5">
        <v>31</v>
      </c>
      <c r="F99" s="86" t="str">
        <f>VLOOKUP(D99,AI!B:G,2,FALSE)</f>
        <v>ELangXiSi_Born(RECEIVER, ARG0, ARG1, ARG2, ARG3,ARG4)</v>
      </c>
      <c r="G99" s="86" t="str">
        <f>VLOOKUP(D99,AI!B:G,3,FALSE)</f>
        <v>ELangXiSi_Update(RECEIVER, ARG0, ARG1, ARG2, ARG3,ARG4)</v>
      </c>
      <c r="H99" s="86"/>
      <c r="I99" s="86"/>
      <c r="J99" s="86" t="str">
        <f>VLOOKUP(D99,AI!B:G,6,FALSE)</f>
        <v>ELangXiSi_deadth(RECEIVER, ARG0, ARG1, ARG2, ARG3,ARG4)</v>
      </c>
      <c r="K99" s="86">
        <f t="shared" si="8"/>
        <v>1</v>
      </c>
      <c r="L99" s="86">
        <f>IF(怪物属性编辑!AH68=1,怪物属性编辑!AO68,0)</f>
        <v>5408</v>
      </c>
      <c r="M99" s="89">
        <f t="shared" si="9"/>
        <v>930</v>
      </c>
      <c r="N99" s="86">
        <v>80</v>
      </c>
      <c r="O99" s="86">
        <v>80</v>
      </c>
      <c r="P99" s="86">
        <v>100</v>
      </c>
      <c r="Q99" s="86"/>
      <c r="R99" s="86"/>
      <c r="S99" s="86">
        <v>320</v>
      </c>
      <c r="T99" s="86"/>
      <c r="U99" s="86"/>
      <c r="V99" s="86"/>
      <c r="W99" s="86"/>
      <c r="X99" s="86"/>
      <c r="Y99" s="86">
        <v>100</v>
      </c>
      <c r="Z99" s="86">
        <v>100</v>
      </c>
      <c r="AA99" s="86">
        <v>100</v>
      </c>
      <c r="AB99" s="86">
        <v>100</v>
      </c>
      <c r="AC99" s="86">
        <v>100</v>
      </c>
      <c r="AD99" s="86">
        <v>100</v>
      </c>
      <c r="AE99" s="86"/>
      <c r="AF99" s="90">
        <f t="shared" si="5"/>
        <v>100046</v>
      </c>
    </row>
    <row r="100" spans="1:32">
      <c r="A100" s="5">
        <v>47</v>
      </c>
      <c r="B100" s="5">
        <v>67</v>
      </c>
      <c r="C100" s="5" t="str">
        <f>VLOOKUP(B100,映射!A:B,2,FALSE)</f>
        <v>水鬼</v>
      </c>
      <c r="D100" s="85" t="str">
        <f>IF(IF(COUNTIF(AI!A:A,'表格编辑 '!C100),TRUE,FALSE)=FALSE,"monster",(VLOOKUP(C100,AI!A:B,2,FALSE)))</f>
        <v>monster</v>
      </c>
      <c r="E100" s="5">
        <v>31</v>
      </c>
      <c r="F100" s="86" t="str">
        <f>VLOOKUP(D100,AI!B:G,2,FALSE)</f>
        <v>AI_born_event(RECEIVER, ARG0, ARG1, ARG2, ARG3,ARG4)</v>
      </c>
      <c r="G100" s="86" t="str">
        <f>VLOOKUP(D100,AI!B:G,3,FALSE)</f>
        <v>AI_update_event(RECEIVER, ARG0, ARG1, ARG2, ARG3,ARG4)</v>
      </c>
      <c r="H100" s="86"/>
      <c r="I100" s="86"/>
      <c r="J100" s="86" t="str">
        <f>VLOOKUP(D100,AI!B:G,6,FALSE)</f>
        <v>test_deadth_event(RECEIVER, ARG0, ARG1, ARG2, ARG3,ARG4)</v>
      </c>
      <c r="K100" s="86">
        <f t="shared" si="8"/>
        <v>1</v>
      </c>
      <c r="L100" s="86">
        <f>IF(怪物属性编辑!AH69=1,怪物属性编辑!AO69,0)</f>
        <v>0</v>
      </c>
      <c r="M100" s="89">
        <f t="shared" si="9"/>
        <v>930</v>
      </c>
      <c r="N100" s="86"/>
      <c r="O100" s="86"/>
      <c r="P100" s="86"/>
      <c r="Q100" s="86"/>
      <c r="R100" s="86"/>
      <c r="S100" s="86">
        <v>320</v>
      </c>
      <c r="T100" s="86"/>
      <c r="U100" s="86"/>
      <c r="V100" s="86"/>
      <c r="W100" s="86"/>
      <c r="X100" s="86"/>
      <c r="Y100" s="86"/>
      <c r="Z100" s="86"/>
      <c r="AA100" s="86"/>
      <c r="AB100" s="86"/>
      <c r="AC100" s="86"/>
      <c r="AD100" s="86"/>
      <c r="AE100" s="86"/>
      <c r="AF100" s="90">
        <f t="shared" si="5"/>
        <v>100047</v>
      </c>
    </row>
    <row r="101" spans="1:32">
      <c r="A101" s="5">
        <v>48</v>
      </c>
      <c r="B101" s="5">
        <v>35</v>
      </c>
      <c r="C101" s="5" t="str">
        <f>VLOOKUP(B101,映射!A:B,2,FALSE)</f>
        <v>海巨龙布鲁特韦姆</v>
      </c>
      <c r="D101" s="85" t="str">
        <f>IF(IF(COUNTIF(AI!A:A,'表格编辑 '!C101),TRUE,FALSE)=FALSE,"monster",(VLOOKUP(C101,AI!A:B,2,FALSE)))</f>
        <v>haijulong</v>
      </c>
      <c r="E101" s="5">
        <v>32</v>
      </c>
      <c r="F101" s="86" t="str">
        <f>VLOOKUP(D101,AI!B:G,2,FALSE)</f>
        <v>HaiJuLong_Born(RECEIVER, ARG0, ARG1, ARG2, ARG3,ARG4)</v>
      </c>
      <c r="G101" s="86" t="str">
        <f>VLOOKUP(D101,AI!B:G,3,FALSE)</f>
        <v>HaiJuLong_Update(RECEIVER, ARG0, ARG1, ARG2, ARG3,ARG4)</v>
      </c>
      <c r="H101" s="86"/>
      <c r="I101" s="86"/>
      <c r="J101" s="86" t="str">
        <f>VLOOKUP(D101,AI!B:G,6,FALSE)</f>
        <v>HaiJuLong_deadth(RECEIVER, ARG0, ARG1, ARG2, ARG3,ARG4)</v>
      </c>
      <c r="K101" s="86">
        <f t="shared" si="8"/>
        <v>1</v>
      </c>
      <c r="L101" s="86">
        <f>IF(怪物属性编辑!AH70=1,怪物属性编辑!AO70,0)</f>
        <v>3994.9</v>
      </c>
      <c r="M101" s="89">
        <f t="shared" si="9"/>
        <v>960</v>
      </c>
      <c r="N101" s="86">
        <v>100</v>
      </c>
      <c r="O101" s="86">
        <v>80</v>
      </c>
      <c r="P101" s="86">
        <v>50</v>
      </c>
      <c r="Q101" s="86">
        <v>50</v>
      </c>
      <c r="R101" s="86">
        <v>200</v>
      </c>
      <c r="S101" s="86">
        <v>320</v>
      </c>
      <c r="T101" s="86"/>
      <c r="U101" s="86"/>
      <c r="V101" s="86"/>
      <c r="W101" s="86"/>
      <c r="X101" s="86"/>
      <c r="Y101" s="86">
        <v>100</v>
      </c>
      <c r="Z101" s="86">
        <v>100</v>
      </c>
      <c r="AA101" s="86">
        <v>100</v>
      </c>
      <c r="AB101" s="86">
        <v>100</v>
      </c>
      <c r="AC101" s="86">
        <v>100</v>
      </c>
      <c r="AD101" s="86">
        <v>100</v>
      </c>
      <c r="AE101" s="86">
        <v>20</v>
      </c>
      <c r="AF101" s="90">
        <f t="shared" si="5"/>
        <v>100048</v>
      </c>
    </row>
    <row r="102" spans="1:32">
      <c r="A102" s="5">
        <v>49</v>
      </c>
      <c r="B102" s="29">
        <v>76</v>
      </c>
      <c r="C102" s="5" t="str">
        <f>VLOOKUP(B102,映射!A:B,2,FALSE)</f>
        <v>沙鹰刺客</v>
      </c>
      <c r="D102" s="85" t="str">
        <f>IF(IF(COUNTIF(AI!A:A,'表格编辑 '!C102),TRUE,FALSE)=FALSE,"monster",(VLOOKUP(C102,AI!A:B,2,FALSE)))</f>
        <v>monster</v>
      </c>
      <c r="E102" s="5">
        <v>32</v>
      </c>
      <c r="F102" s="86" t="str">
        <f>VLOOKUP(D102,AI!B:G,2,FALSE)</f>
        <v>AI_born_event(RECEIVER, ARG0, ARG1, ARG2, ARG3,ARG4)</v>
      </c>
      <c r="G102" s="86" t="str">
        <f>VLOOKUP(D102,AI!B:G,3,FALSE)</f>
        <v>AI_update_event(RECEIVER, ARG0, ARG1, ARG2, ARG3,ARG4)</v>
      </c>
      <c r="H102" s="86"/>
      <c r="I102" s="86"/>
      <c r="J102" s="86" t="str">
        <f>VLOOKUP(D102,AI!B:G,6,FALSE)</f>
        <v>test_deadth_event(RECEIVER, ARG0, ARG1, ARG2, ARG3,ARG4)</v>
      </c>
      <c r="K102" s="86">
        <f t="shared" si="8"/>
        <v>1</v>
      </c>
      <c r="L102" s="86">
        <f>IF(怪物属性编辑!AH71=1,怪物属性编辑!AO71,0)</f>
        <v>0</v>
      </c>
      <c r="M102" s="89">
        <f t="shared" si="9"/>
        <v>960</v>
      </c>
      <c r="N102" s="86"/>
      <c r="O102" s="86"/>
      <c r="P102" s="86"/>
      <c r="Q102" s="86"/>
      <c r="R102" s="86"/>
      <c r="S102" s="86">
        <v>320</v>
      </c>
      <c r="T102" s="86"/>
      <c r="U102" s="86"/>
      <c r="V102" s="86"/>
      <c r="W102" s="86"/>
      <c r="X102" s="86"/>
      <c r="Y102" s="86"/>
      <c r="Z102" s="86"/>
      <c r="AA102" s="86"/>
      <c r="AB102" s="86"/>
      <c r="AC102" s="86"/>
      <c r="AD102" s="86"/>
      <c r="AE102" s="86"/>
      <c r="AF102" s="90">
        <f t="shared" si="5"/>
        <v>100049</v>
      </c>
    </row>
    <row r="103" spans="1:32">
      <c r="A103" s="5">
        <v>50</v>
      </c>
      <c r="B103" s="4">
        <v>77</v>
      </c>
      <c r="C103" s="5" t="str">
        <f>VLOOKUP(B103,映射!A:B,2,FALSE)</f>
        <v>沙狼</v>
      </c>
      <c r="D103" s="85" t="str">
        <f>IF(IF(COUNTIF(AI!A:A,'表格编辑 '!C103),TRUE,FALSE)=FALSE,"monster",(VLOOKUP(C103,AI!A:B,2,FALSE)))</f>
        <v>monster</v>
      </c>
      <c r="E103" s="5">
        <v>33</v>
      </c>
      <c r="F103" s="86" t="str">
        <f>VLOOKUP(D103,AI!B:G,2,FALSE)</f>
        <v>AI_born_event(RECEIVER, ARG0, ARG1, ARG2, ARG3,ARG4)</v>
      </c>
      <c r="G103" s="86" t="str">
        <f>VLOOKUP(D103,AI!B:G,3,FALSE)</f>
        <v>AI_update_event(RECEIVER, ARG0, ARG1, ARG2, ARG3,ARG4)</v>
      </c>
      <c r="H103" s="86"/>
      <c r="I103" s="86"/>
      <c r="J103" s="86" t="str">
        <f>VLOOKUP(D103,AI!B:G,6,FALSE)</f>
        <v>test_deadth_event(RECEIVER, ARG0, ARG1, ARG2, ARG3,ARG4)</v>
      </c>
      <c r="K103" s="86">
        <f t="shared" si="8"/>
        <v>1</v>
      </c>
      <c r="L103" s="86">
        <f>IF(怪物属性编辑!AH72=1,怪物属性编辑!AO72,0)</f>
        <v>0</v>
      </c>
      <c r="M103" s="89">
        <f t="shared" si="9"/>
        <v>990</v>
      </c>
      <c r="N103" s="86"/>
      <c r="O103" s="86"/>
      <c r="P103" s="86"/>
      <c r="Q103" s="86"/>
      <c r="R103" s="86"/>
      <c r="S103" s="86">
        <v>320</v>
      </c>
      <c r="T103" s="86"/>
      <c r="U103" s="86"/>
      <c r="V103" s="86"/>
      <c r="W103" s="86"/>
      <c r="X103" s="86"/>
      <c r="Y103" s="86"/>
      <c r="Z103" s="86"/>
      <c r="AA103" s="86"/>
      <c r="AB103" s="86"/>
      <c r="AC103" s="86"/>
      <c r="AD103" s="86"/>
      <c r="AE103" s="86"/>
      <c r="AF103" s="90">
        <f t="shared" si="5"/>
        <v>100050</v>
      </c>
    </row>
    <row r="104" spans="1:32">
      <c r="A104" s="5">
        <v>51</v>
      </c>
      <c r="B104" s="4">
        <v>78</v>
      </c>
      <c r="C104" s="5" t="str">
        <f>VLOOKUP(B104,映射!A:B,2,FALSE)</f>
        <v>沙鹰刺客大师罗塞尔</v>
      </c>
      <c r="D104" s="85" t="str">
        <f>IF(IF(COUNTIF(AI!A:A,'表格编辑 '!C104),TRUE,FALSE)=FALSE,"monster",(VLOOKUP(C104,AI!A:B,2,FALSE)))</f>
        <v>ShaYingCiKeDaShiLuoSaier</v>
      </c>
      <c r="E104" s="5">
        <v>33</v>
      </c>
      <c r="F104" s="86" t="str">
        <f>VLOOKUP(D104,AI!B:G,2,FALSE)</f>
        <v>ShaYingCiKeDaShiLuoSaier_Born(RECEIVER,ARG0,ARG1,ARG2,ARG3,ARG4)</v>
      </c>
      <c r="G104" s="86" t="str">
        <f>VLOOKUP(D104,AI!B:G,3,FALSE)</f>
        <v>ShaYingCiKeDaShiLuoSaier_Update(RECEIVER,ARG0,ARG1,ARG2,ARG3,ARG4)</v>
      </c>
      <c r="H104" s="86"/>
      <c r="I104" s="86"/>
      <c r="J104" s="86" t="str">
        <f>VLOOKUP(D104,AI!B:G,6,FALSE)</f>
        <v>ShaYingCiKeDaShiLuoSaier_deadth(RECEIVER,battleId,myPos,targetPos,posTable,skillTable)</v>
      </c>
      <c r="K104" s="86">
        <f t="shared" si="8"/>
        <v>1</v>
      </c>
      <c r="L104" s="86">
        <f>IF(怪物属性编辑!AH73=1,怪物属性编辑!AO73,0)</f>
        <v>4872.4</v>
      </c>
      <c r="M104" s="89">
        <f t="shared" si="9"/>
        <v>990</v>
      </c>
      <c r="N104" s="86">
        <v>100</v>
      </c>
      <c r="O104" s="86">
        <v>80</v>
      </c>
      <c r="P104" s="86">
        <v>100</v>
      </c>
      <c r="Q104" s="86">
        <v>50</v>
      </c>
      <c r="R104" s="86"/>
      <c r="S104" s="86">
        <v>320</v>
      </c>
      <c r="T104" s="86"/>
      <c r="U104" s="86"/>
      <c r="V104" s="86"/>
      <c r="W104" s="86"/>
      <c r="X104" s="86"/>
      <c r="Y104" s="86">
        <v>100</v>
      </c>
      <c r="Z104" s="86">
        <v>100</v>
      </c>
      <c r="AA104" s="86">
        <v>100</v>
      </c>
      <c r="AB104" s="86">
        <v>100</v>
      </c>
      <c r="AC104" s="86">
        <v>100</v>
      </c>
      <c r="AD104" s="86">
        <v>100</v>
      </c>
      <c r="AE104" s="86"/>
      <c r="AF104" s="90">
        <f t="shared" si="5"/>
        <v>100051</v>
      </c>
    </row>
    <row r="105" spans="1:32">
      <c r="A105" s="5">
        <v>52</v>
      </c>
      <c r="B105" s="4">
        <v>79</v>
      </c>
      <c r="C105" s="5" t="str">
        <f>VLOOKUP(B105,映射!A:B,2,FALSE)</f>
        <v>食人花</v>
      </c>
      <c r="D105" s="85" t="str">
        <f>IF(IF(COUNTIF(AI!A:A,'表格编辑 '!C105),TRUE,FALSE)=FALSE,"monster",(VLOOKUP(C105,AI!A:B,2,FALSE)))</f>
        <v>monster</v>
      </c>
      <c r="E105" s="5">
        <v>34</v>
      </c>
      <c r="F105" s="86" t="str">
        <f>VLOOKUP(D105,AI!B:G,2,FALSE)</f>
        <v>AI_born_event(RECEIVER, ARG0, ARG1, ARG2, ARG3,ARG4)</v>
      </c>
      <c r="G105" s="86" t="str">
        <f>VLOOKUP(D105,AI!B:G,3,FALSE)</f>
        <v>AI_update_event(RECEIVER, ARG0, ARG1, ARG2, ARG3,ARG4)</v>
      </c>
      <c r="H105" s="86"/>
      <c r="I105" s="86"/>
      <c r="J105" s="86" t="str">
        <f>VLOOKUP(D105,AI!B:G,6,FALSE)</f>
        <v>test_deadth_event(RECEIVER, ARG0, ARG1, ARG2, ARG3,ARG4)</v>
      </c>
      <c r="K105" s="86">
        <f t="shared" si="8"/>
        <v>1</v>
      </c>
      <c r="L105" s="86">
        <f>IF(怪物属性编辑!AH74=1,怪物属性编辑!AO74,0)</f>
        <v>0</v>
      </c>
      <c r="M105" s="89">
        <f t="shared" si="9"/>
        <v>1020</v>
      </c>
      <c r="N105" s="86"/>
      <c r="O105" s="86"/>
      <c r="P105" s="86"/>
      <c r="Q105" s="86"/>
      <c r="R105" s="86"/>
      <c r="S105" s="86">
        <v>320</v>
      </c>
      <c r="T105" s="86"/>
      <c r="U105" s="86"/>
      <c r="V105" s="86"/>
      <c r="W105" s="86"/>
      <c r="X105" s="86"/>
      <c r="Y105" s="86"/>
      <c r="Z105" s="86"/>
      <c r="AA105" s="86"/>
      <c r="AB105" s="86"/>
      <c r="AC105" s="86"/>
      <c r="AD105" s="86"/>
      <c r="AE105" s="86"/>
      <c r="AF105" s="90">
        <f t="shared" si="5"/>
        <v>100052</v>
      </c>
    </row>
    <row r="106" spans="1:32">
      <c r="A106" s="5">
        <v>53</v>
      </c>
      <c r="B106" s="4">
        <v>10061</v>
      </c>
      <c r="C106" s="5" t="str">
        <f>VLOOKUP(B106,映射!A:B,2,FALSE)</f>
        <v>黄蝎</v>
      </c>
      <c r="D106" s="85" t="str">
        <f>IF(IF(COUNTIF(AI!A:A,'表格编辑 '!C106),TRUE,FALSE)=FALSE,"monster",(VLOOKUP(C106,AI!A:B,2,FALSE)))</f>
        <v>monster</v>
      </c>
      <c r="E106" s="5">
        <v>34</v>
      </c>
      <c r="F106" s="86" t="str">
        <f>VLOOKUP(D106,AI!B:G,2,FALSE)</f>
        <v>AI_born_event(RECEIVER, ARG0, ARG1, ARG2, ARG3,ARG4)</v>
      </c>
      <c r="G106" s="86" t="str">
        <f>VLOOKUP(D106,AI!B:G,3,FALSE)</f>
        <v>AI_update_event(RECEIVER, ARG0, ARG1, ARG2, ARG3,ARG4)</v>
      </c>
      <c r="H106" s="86"/>
      <c r="I106" s="86"/>
      <c r="J106" s="86" t="str">
        <f>VLOOKUP(D106,AI!B:G,6,FALSE)</f>
        <v>test_deadth_event(RECEIVER, ARG0, ARG1, ARG2, ARG3,ARG4)</v>
      </c>
      <c r="K106" s="86">
        <f t="shared" si="8"/>
        <v>1</v>
      </c>
      <c r="L106" s="86">
        <f>IF(怪物属性编辑!AH75=1,怪物属性编辑!AO75,0)</f>
        <v>0</v>
      </c>
      <c r="M106" s="89">
        <f t="shared" si="9"/>
        <v>1020</v>
      </c>
      <c r="N106" s="86"/>
      <c r="O106" s="86"/>
      <c r="P106" s="86"/>
      <c r="Q106" s="86"/>
      <c r="R106" s="86"/>
      <c r="S106" s="86">
        <v>320</v>
      </c>
      <c r="T106" s="86"/>
      <c r="U106" s="86"/>
      <c r="V106" s="86"/>
      <c r="W106" s="86"/>
      <c r="X106" s="86"/>
      <c r="Y106" s="86"/>
      <c r="Z106" s="86"/>
      <c r="AA106" s="86"/>
      <c r="AB106" s="86"/>
      <c r="AC106" s="86"/>
      <c r="AD106" s="86"/>
      <c r="AE106" s="86"/>
      <c r="AF106" s="90">
        <f t="shared" si="5"/>
        <v>100053</v>
      </c>
    </row>
    <row r="107" spans="1:32">
      <c r="A107" s="5">
        <v>54</v>
      </c>
      <c r="B107" s="4">
        <v>10025</v>
      </c>
      <c r="C107" s="5" t="str">
        <f>VLOOKUP(B107,映射!A:B,2,FALSE)</f>
        <v>丧尸</v>
      </c>
      <c r="D107" s="85" t="str">
        <f>IF(IF(COUNTIF(AI!A:A,'表格编辑 '!C107),TRUE,FALSE)=FALSE,"monster",(VLOOKUP(C107,AI!A:B,2,FALSE)))</f>
        <v>monster</v>
      </c>
      <c r="E107" s="5">
        <v>35</v>
      </c>
      <c r="F107" s="86" t="str">
        <f>VLOOKUP(D107,AI!B:G,2,FALSE)</f>
        <v>AI_born_event(RECEIVER, ARG0, ARG1, ARG2, ARG3,ARG4)</v>
      </c>
      <c r="G107" s="86" t="str">
        <f>VLOOKUP(D107,AI!B:G,3,FALSE)</f>
        <v>AI_update_event(RECEIVER, ARG0, ARG1, ARG2, ARG3,ARG4)</v>
      </c>
      <c r="H107" s="86"/>
      <c r="I107" s="86"/>
      <c r="J107" s="86" t="str">
        <f>VLOOKUP(D107,AI!B:G,6,FALSE)</f>
        <v>test_deadth_event(RECEIVER, ARG0, ARG1, ARG2, ARG3,ARG4)</v>
      </c>
      <c r="K107" s="86">
        <f t="shared" si="8"/>
        <v>1</v>
      </c>
      <c r="L107" s="86">
        <f>IF(怪物属性编辑!AH76=1,怪物属性编辑!AO76,0)</f>
        <v>0</v>
      </c>
      <c r="M107" s="89">
        <f t="shared" si="9"/>
        <v>1050</v>
      </c>
      <c r="N107" s="86"/>
      <c r="O107" s="86"/>
      <c r="P107" s="86"/>
      <c r="Q107" s="86"/>
      <c r="R107" s="86"/>
      <c r="S107" s="86">
        <v>320</v>
      </c>
      <c r="T107" s="86"/>
      <c r="U107" s="86"/>
      <c r="V107" s="86"/>
      <c r="W107" s="86"/>
      <c r="X107" s="86"/>
      <c r="Y107" s="86"/>
      <c r="Z107" s="86"/>
      <c r="AA107" s="86"/>
      <c r="AB107" s="86"/>
      <c r="AC107" s="86"/>
      <c r="AD107" s="86"/>
      <c r="AE107" s="86"/>
      <c r="AF107" s="90">
        <f t="shared" si="5"/>
        <v>100054</v>
      </c>
    </row>
    <row r="108" spans="1:32">
      <c r="A108" s="5">
        <v>55</v>
      </c>
      <c r="B108" s="4">
        <v>80</v>
      </c>
      <c r="C108" s="5" t="str">
        <f>VLOOKUP(B108,映射!A:B,2,FALSE)</f>
        <v>奥梅亚斯斥候</v>
      </c>
      <c r="D108" s="85" t="str">
        <f>IF(IF(COUNTIF(AI!A:A,'表格编辑 '!C108),TRUE,FALSE)=FALSE,"monster",(VLOOKUP(C108,AI!A:B,2,FALSE)))</f>
        <v>monster</v>
      </c>
      <c r="E108" s="5">
        <v>35</v>
      </c>
      <c r="F108" s="86" t="str">
        <f>VLOOKUP(D108,AI!B:G,2,FALSE)</f>
        <v>AI_born_event(RECEIVER, ARG0, ARG1, ARG2, ARG3,ARG4)</v>
      </c>
      <c r="G108" s="86" t="str">
        <f>VLOOKUP(D108,AI!B:G,3,FALSE)</f>
        <v>AI_update_event(RECEIVER, ARG0, ARG1, ARG2, ARG3,ARG4)</v>
      </c>
      <c r="H108" s="86"/>
      <c r="I108" s="86"/>
      <c r="J108" s="86" t="str">
        <f>VLOOKUP(D108,AI!B:G,6,FALSE)</f>
        <v>test_deadth_event(RECEIVER, ARG0, ARG1, ARG2, ARG3,ARG4)</v>
      </c>
      <c r="K108" s="86">
        <f t="shared" si="8"/>
        <v>1</v>
      </c>
      <c r="L108" s="86">
        <f>IF(怪物属性编辑!AH77=1,怪物属性编辑!AO77,0)</f>
        <v>0</v>
      </c>
      <c r="M108" s="89">
        <f t="shared" si="9"/>
        <v>1050</v>
      </c>
      <c r="N108" s="86"/>
      <c r="O108" s="86"/>
      <c r="P108" s="86"/>
      <c r="Q108" s="86"/>
      <c r="R108" s="86"/>
      <c r="S108" s="86">
        <v>320</v>
      </c>
      <c r="T108" s="86"/>
      <c r="U108" s="86"/>
      <c r="V108" s="86"/>
      <c r="W108" s="86"/>
      <c r="X108" s="86"/>
      <c r="Y108" s="86"/>
      <c r="Z108" s="86"/>
      <c r="AA108" s="86"/>
      <c r="AB108" s="86"/>
      <c r="AC108" s="86"/>
      <c r="AD108" s="86"/>
      <c r="AE108" s="86"/>
      <c r="AF108" s="90">
        <f t="shared" si="5"/>
        <v>100055</v>
      </c>
    </row>
    <row r="109" spans="1:32">
      <c r="A109" s="5">
        <v>56</v>
      </c>
      <c r="B109" s="4">
        <v>81</v>
      </c>
      <c r="C109" s="5" t="str">
        <f>VLOOKUP(B109,映射!A:B,2,FALSE)</f>
        <v>变色龙罗迪</v>
      </c>
      <c r="D109" s="85" t="str">
        <f>IF(IF(COUNTIF(AI!A:A,'表格编辑 '!C109),TRUE,FALSE)=FALSE,"monster",(VLOOKUP(C109,AI!A:B,2,FALSE)))</f>
        <v>BianSeLongLuoDi</v>
      </c>
      <c r="E109" s="5">
        <v>36</v>
      </c>
      <c r="F109" s="86" t="str">
        <f>VLOOKUP(D109,AI!B:G,2,FALSE)</f>
        <v>BianSeLongLuoDi_Born(RECEIVER, ARG0, ARG1, ARG2, ARG3,ARG4)</v>
      </c>
      <c r="G109" s="86" t="str">
        <f>VLOOKUP(D109,AI!B:G,3,FALSE)</f>
        <v>BianSeLongLuoDi_Update(RECEIVER, ARG0, ARG1, ARG2, ARG3,ARG4)</v>
      </c>
      <c r="H109" s="86"/>
      <c r="I109" s="86"/>
      <c r="J109" s="86" t="str">
        <f>VLOOKUP(D109,AI!B:G,6,FALSE)</f>
        <v>BianSeLongLuoDi_deadth(RECEIVER, ARG0, ARG1, ARG2, ARG3,ARG4)</v>
      </c>
      <c r="K109" s="86">
        <f t="shared" si="8"/>
        <v>1</v>
      </c>
      <c r="L109" s="86">
        <f>IF(怪物属性编辑!AH78=1,怪物属性编辑!AO78,0)</f>
        <v>7194.2</v>
      </c>
      <c r="M109" s="89">
        <f t="shared" si="9"/>
        <v>1080</v>
      </c>
      <c r="N109" s="86">
        <v>100</v>
      </c>
      <c r="O109" s="86">
        <v>80</v>
      </c>
      <c r="P109" s="86">
        <v>100</v>
      </c>
      <c r="Q109" s="86">
        <v>50</v>
      </c>
      <c r="R109" s="86"/>
      <c r="S109" s="86">
        <v>320</v>
      </c>
      <c r="T109" s="86"/>
      <c r="U109" s="86"/>
      <c r="V109" s="86"/>
      <c r="W109" s="86"/>
      <c r="X109" s="86"/>
      <c r="Y109" s="86">
        <v>100</v>
      </c>
      <c r="Z109" s="86">
        <v>100</v>
      </c>
      <c r="AA109" s="86">
        <v>100</v>
      </c>
      <c r="AB109" s="86">
        <v>100</v>
      </c>
      <c r="AC109" s="86">
        <v>100</v>
      </c>
      <c r="AD109" s="86">
        <v>100</v>
      </c>
      <c r="AE109" s="86"/>
      <c r="AF109" s="90">
        <f t="shared" si="5"/>
        <v>100056</v>
      </c>
    </row>
    <row r="110" spans="1:32">
      <c r="A110" s="5">
        <v>57</v>
      </c>
      <c r="B110" s="4">
        <v>82</v>
      </c>
      <c r="C110" s="5" t="str">
        <f>VLOOKUP(B110,映射!A:B,2,FALSE)</f>
        <v>异教徒</v>
      </c>
      <c r="D110" s="85" t="str">
        <f>IF(IF(COUNTIF(AI!A:A,'表格编辑 '!C110),TRUE,FALSE)=FALSE,"monster",(VLOOKUP(C110,AI!A:B,2,FALSE)))</f>
        <v>monster</v>
      </c>
      <c r="E110" s="5">
        <v>36</v>
      </c>
      <c r="F110" s="86" t="str">
        <f>VLOOKUP(D110,AI!B:G,2,FALSE)</f>
        <v>AI_born_event(RECEIVER, ARG0, ARG1, ARG2, ARG3,ARG4)</v>
      </c>
      <c r="G110" s="86" t="str">
        <f>VLOOKUP(D110,AI!B:G,3,FALSE)</f>
        <v>AI_update_event(RECEIVER, ARG0, ARG1, ARG2, ARG3,ARG4)</v>
      </c>
      <c r="H110" s="86"/>
      <c r="I110" s="86"/>
      <c r="J110" s="86" t="str">
        <f>VLOOKUP(D110,AI!B:G,6,FALSE)</f>
        <v>test_deadth_event(RECEIVER, ARG0, ARG1, ARG2, ARG3,ARG4)</v>
      </c>
      <c r="K110" s="86">
        <f t="shared" si="8"/>
        <v>1</v>
      </c>
      <c r="L110" s="86">
        <f>IF(怪物属性编辑!AH79=1,怪物属性编辑!AO79,0)</f>
        <v>0</v>
      </c>
      <c r="M110" s="89">
        <f t="shared" si="9"/>
        <v>1080</v>
      </c>
      <c r="N110" s="86"/>
      <c r="O110" s="86"/>
      <c r="P110" s="86"/>
      <c r="Q110" s="86"/>
      <c r="R110" s="86"/>
      <c r="S110" s="86">
        <v>320</v>
      </c>
      <c r="T110" s="86"/>
      <c r="U110" s="86"/>
      <c r="V110" s="86"/>
      <c r="W110" s="86"/>
      <c r="X110" s="86"/>
      <c r="Y110" s="86"/>
      <c r="Z110" s="86"/>
      <c r="AA110" s="86"/>
      <c r="AB110" s="86"/>
      <c r="AC110" s="86"/>
      <c r="AD110" s="86"/>
      <c r="AE110" s="86"/>
      <c r="AF110" s="90">
        <f t="shared" si="5"/>
        <v>100057</v>
      </c>
    </row>
    <row r="111" spans="1:32">
      <c r="A111" s="5">
        <v>58</v>
      </c>
      <c r="B111" s="4">
        <v>10145</v>
      </c>
      <c r="C111" s="5" t="str">
        <f>VLOOKUP(B111,映射!A:B,2,FALSE)</f>
        <v>红帽哥布林</v>
      </c>
      <c r="D111" s="85" t="str">
        <f>IF(IF(COUNTIF(AI!A:A,'表格编辑 '!C111),TRUE,FALSE)=FALSE,"monster",(VLOOKUP(C111,AI!A:B,2,FALSE)))</f>
        <v>monster</v>
      </c>
      <c r="E111" s="5">
        <v>36</v>
      </c>
      <c r="F111" s="86" t="str">
        <f>VLOOKUP(D111,AI!B:G,2,FALSE)</f>
        <v>AI_born_event(RECEIVER, ARG0, ARG1, ARG2, ARG3,ARG4)</v>
      </c>
      <c r="G111" s="86" t="str">
        <f>VLOOKUP(D111,AI!B:G,3,FALSE)</f>
        <v>AI_update_event(RECEIVER, ARG0, ARG1, ARG2, ARG3,ARG4)</v>
      </c>
      <c r="H111" s="86"/>
      <c r="I111" s="86"/>
      <c r="J111" s="86" t="str">
        <f>VLOOKUP(D111,AI!B:G,6,FALSE)</f>
        <v>test_deadth_event(RECEIVER, ARG0, ARG1, ARG2, ARG3,ARG4)</v>
      </c>
      <c r="K111" s="86">
        <f t="shared" ref="K111:K142" si="10">IF(AND(L111="",M111="",N111="",O111=""),0,1)</f>
        <v>1</v>
      </c>
      <c r="L111" s="86">
        <f>IF(怪物属性编辑!AH80=1,怪物属性编辑!AO80,0)</f>
        <v>0</v>
      </c>
      <c r="M111" s="89">
        <f t="shared" si="9"/>
        <v>1080</v>
      </c>
      <c r="N111" s="86"/>
      <c r="O111" s="86"/>
      <c r="P111" s="86"/>
      <c r="Q111" s="86"/>
      <c r="R111" s="86"/>
      <c r="S111" s="86">
        <v>320</v>
      </c>
      <c r="T111" s="86"/>
      <c r="U111" s="86"/>
      <c r="V111" s="86"/>
      <c r="W111" s="86"/>
      <c r="X111" s="86"/>
      <c r="Y111" s="86"/>
      <c r="Z111" s="86"/>
      <c r="AA111" s="86"/>
      <c r="AB111" s="86"/>
      <c r="AC111" s="86"/>
      <c r="AD111" s="86"/>
      <c r="AE111" s="86"/>
      <c r="AF111" s="90">
        <f t="shared" si="5"/>
        <v>100058</v>
      </c>
    </row>
    <row r="112" spans="1:32">
      <c r="A112" s="5">
        <v>59</v>
      </c>
      <c r="B112" s="4">
        <v>83</v>
      </c>
      <c r="C112" s="5" t="str">
        <f>VLOOKUP(B112,映射!A:B,2,FALSE)</f>
        <v>异教长老</v>
      </c>
      <c r="D112" s="85" t="str">
        <f>IF(IF(COUNTIF(AI!A:A,'表格编辑 '!C112),TRUE,FALSE)=FALSE,"monster",(VLOOKUP(C112,AI!A:B,2,FALSE)))</f>
        <v>monster</v>
      </c>
      <c r="E112" s="5">
        <v>37</v>
      </c>
      <c r="F112" s="86" t="str">
        <f>VLOOKUP(D112,AI!B:G,2,FALSE)</f>
        <v>AI_born_event(RECEIVER, ARG0, ARG1, ARG2, ARG3,ARG4)</v>
      </c>
      <c r="G112" s="86" t="str">
        <f>VLOOKUP(D112,AI!B:G,3,FALSE)</f>
        <v>AI_update_event(RECEIVER, ARG0, ARG1, ARG2, ARG3,ARG4)</v>
      </c>
      <c r="H112" s="86"/>
      <c r="I112" s="86"/>
      <c r="J112" s="86" t="str">
        <f>VLOOKUP(D112,AI!B:G,6,FALSE)</f>
        <v>test_deadth_event(RECEIVER, ARG0, ARG1, ARG2, ARG3,ARG4)</v>
      </c>
      <c r="K112" s="86">
        <f t="shared" si="10"/>
        <v>1</v>
      </c>
      <c r="L112" s="86">
        <f>IF(怪物属性编辑!AH81=1,怪物属性编辑!AO81,0)</f>
        <v>0</v>
      </c>
      <c r="M112" s="89">
        <f t="shared" si="9"/>
        <v>1110</v>
      </c>
      <c r="N112" s="86"/>
      <c r="O112" s="86"/>
      <c r="P112" s="86"/>
      <c r="Q112" s="86"/>
      <c r="R112" s="86"/>
      <c r="S112" s="86">
        <v>320</v>
      </c>
      <c r="T112" s="86"/>
      <c r="U112" s="86"/>
      <c r="V112" s="86"/>
      <c r="W112" s="86"/>
      <c r="X112" s="86"/>
      <c r="Y112" s="86"/>
      <c r="Z112" s="86"/>
      <c r="AA112" s="86"/>
      <c r="AB112" s="86"/>
      <c r="AC112" s="86"/>
      <c r="AD112" s="86"/>
      <c r="AE112" s="86"/>
      <c r="AF112" s="90">
        <f t="shared" si="5"/>
        <v>100059</v>
      </c>
    </row>
    <row r="113" spans="1:32">
      <c r="A113" s="5">
        <v>60</v>
      </c>
      <c r="B113" s="4">
        <v>84</v>
      </c>
      <c r="C113" s="5" t="str">
        <f>VLOOKUP(B113,映射!A:B,2,FALSE)</f>
        <v>惰魔</v>
      </c>
      <c r="D113" s="85" t="str">
        <f>IF(IF(COUNTIF(AI!A:A,'表格编辑 '!C113),TRUE,FALSE)=FALSE,"monster",(VLOOKUP(C113,AI!A:B,2,FALSE)))</f>
        <v>DuoMo</v>
      </c>
      <c r="E113" s="5">
        <v>37</v>
      </c>
      <c r="F113" s="86" t="str">
        <f>VLOOKUP(D113,AI!B:G,2,FALSE)</f>
        <v>DuoMo_Born(RECEIVER,ARG0,ARG1,ARG2,ARG3,ARG4)</v>
      </c>
      <c r="G113" s="86" t="str">
        <f>VLOOKUP(D113,AI!B:G,3,FALSE)</f>
        <v>DuoMo_Update(RECEIVER,ARG0,ARG1,ARG2,ARG3,ARG4)</v>
      </c>
      <c r="H113" s="86"/>
      <c r="I113" s="86"/>
      <c r="J113" s="86" t="str">
        <f>VLOOKUP(D113,AI!B:G,6,FALSE)</f>
        <v>DuoMo_Deadth(RECEIVER,ARG0,ARG1,ARG2,ARG3,ARG4)</v>
      </c>
      <c r="K113" s="86">
        <f t="shared" si="10"/>
        <v>1</v>
      </c>
      <c r="L113" s="86">
        <f>IF(怪物属性编辑!AH82=1,怪物属性编辑!AO82,0)</f>
        <v>6667.7</v>
      </c>
      <c r="M113" s="89">
        <f t="shared" si="9"/>
        <v>1110</v>
      </c>
      <c r="N113" s="86">
        <v>130</v>
      </c>
      <c r="O113" s="86">
        <v>130</v>
      </c>
      <c r="P113" s="86">
        <v>150</v>
      </c>
      <c r="Q113" s="86">
        <v>80</v>
      </c>
      <c r="R113" s="86"/>
      <c r="S113" s="86">
        <v>320</v>
      </c>
      <c r="T113" s="86"/>
      <c r="U113" s="86"/>
      <c r="V113" s="86"/>
      <c r="W113" s="86"/>
      <c r="X113" s="86"/>
      <c r="Y113" s="86">
        <v>100</v>
      </c>
      <c r="Z113" s="86">
        <v>100</v>
      </c>
      <c r="AA113" s="86">
        <v>100</v>
      </c>
      <c r="AB113" s="86">
        <v>100</v>
      </c>
      <c r="AC113" s="86">
        <v>100</v>
      </c>
      <c r="AD113" s="86">
        <v>100</v>
      </c>
      <c r="AE113" s="86"/>
      <c r="AF113" s="90">
        <f t="shared" si="5"/>
        <v>100060</v>
      </c>
    </row>
    <row r="114" spans="1:32">
      <c r="A114" s="5">
        <v>61</v>
      </c>
      <c r="B114" s="4">
        <v>85</v>
      </c>
      <c r="C114" s="5" t="str">
        <f>VLOOKUP(B114,映射!A:B,2,FALSE)</f>
        <v>异教之火</v>
      </c>
      <c r="D114" s="85" t="str">
        <f>IF(IF(COUNTIF(AI!A:A,'表格编辑 '!C114),TRUE,FALSE)=FALSE,"monster",(VLOOKUP(C114,AI!A:B,2,FALSE)))</f>
        <v>monster</v>
      </c>
      <c r="E114" s="5">
        <v>37</v>
      </c>
      <c r="F114" s="86" t="str">
        <f>VLOOKUP(D114,AI!B:G,2,FALSE)</f>
        <v>AI_born_event(RECEIVER, ARG0, ARG1, ARG2, ARG3,ARG4)</v>
      </c>
      <c r="G114" s="86" t="str">
        <f>VLOOKUP(D114,AI!B:G,3,FALSE)</f>
        <v>AI_update_event(RECEIVER, ARG0, ARG1, ARG2, ARG3,ARG4)</v>
      </c>
      <c r="H114" s="86"/>
      <c r="I114" s="86"/>
      <c r="J114" s="86" t="str">
        <f>VLOOKUP(D114,AI!B:G,6,FALSE)</f>
        <v>test_deadth_event(RECEIVER, ARG0, ARG1, ARG2, ARG3,ARG4)</v>
      </c>
      <c r="K114" s="86">
        <f t="shared" si="10"/>
        <v>1</v>
      </c>
      <c r="L114" s="86">
        <f>IF(怪物属性编辑!AH83=1,怪物属性编辑!AO83,0)</f>
        <v>0</v>
      </c>
      <c r="M114" s="89">
        <f t="shared" si="9"/>
        <v>1110</v>
      </c>
      <c r="N114" s="86"/>
      <c r="O114" s="86"/>
      <c r="P114" s="86"/>
      <c r="Q114" s="86"/>
      <c r="R114" s="86"/>
      <c r="S114" s="86">
        <v>320</v>
      </c>
      <c r="T114" s="86"/>
      <c r="U114" s="86"/>
      <c r="V114" s="86"/>
      <c r="W114" s="86"/>
      <c r="X114" s="86"/>
      <c r="Y114" s="86"/>
      <c r="Z114" s="86"/>
      <c r="AA114" s="86"/>
      <c r="AB114" s="86"/>
      <c r="AC114" s="86"/>
      <c r="AD114" s="86"/>
      <c r="AE114" s="86"/>
      <c r="AF114" s="90">
        <f t="shared" si="5"/>
        <v>100061</v>
      </c>
    </row>
    <row r="115" spans="1:32">
      <c r="A115" s="5">
        <v>62</v>
      </c>
      <c r="B115" s="4">
        <v>10073</v>
      </c>
      <c r="C115" s="5" t="str">
        <f>VLOOKUP(B115,映射!A:B,2,FALSE)</f>
        <v>土蜘蛛</v>
      </c>
      <c r="D115" s="85" t="str">
        <f>IF(IF(COUNTIF(AI!A:A,'表格编辑 '!C115),TRUE,FALSE)=FALSE,"monster",(VLOOKUP(C115,AI!A:B,2,FALSE)))</f>
        <v>monster</v>
      </c>
      <c r="E115" s="5">
        <v>37</v>
      </c>
      <c r="F115" s="86" t="str">
        <f>VLOOKUP(D115,AI!B:G,2,FALSE)</f>
        <v>AI_born_event(RECEIVER, ARG0, ARG1, ARG2, ARG3,ARG4)</v>
      </c>
      <c r="G115" s="86" t="str">
        <f>VLOOKUP(D115,AI!B:G,3,FALSE)</f>
        <v>AI_update_event(RECEIVER, ARG0, ARG1, ARG2, ARG3,ARG4)</v>
      </c>
      <c r="H115" s="86"/>
      <c r="I115" s="86"/>
      <c r="J115" s="86" t="str">
        <f>VLOOKUP(D115,AI!B:G,6,FALSE)</f>
        <v>test_deadth_event(RECEIVER, ARG0, ARG1, ARG2, ARG3,ARG4)</v>
      </c>
      <c r="K115" s="86">
        <f t="shared" si="10"/>
        <v>1</v>
      </c>
      <c r="L115" s="86">
        <f>IF(怪物属性编辑!AH84=1,怪物属性编辑!AO84,0)</f>
        <v>0</v>
      </c>
      <c r="M115" s="89">
        <f t="shared" si="9"/>
        <v>1110</v>
      </c>
      <c r="N115" s="86"/>
      <c r="O115" s="86"/>
      <c r="P115" s="86"/>
      <c r="Q115" s="86"/>
      <c r="R115" s="86"/>
      <c r="S115" s="86">
        <v>320</v>
      </c>
      <c r="T115" s="86"/>
      <c r="U115" s="86"/>
      <c r="V115" s="86"/>
      <c r="W115" s="86"/>
      <c r="X115" s="86"/>
      <c r="Y115" s="86"/>
      <c r="Z115" s="86"/>
      <c r="AA115" s="86"/>
      <c r="AB115" s="86"/>
      <c r="AC115" s="86"/>
      <c r="AD115" s="86"/>
      <c r="AE115" s="86"/>
      <c r="AF115" s="90">
        <f t="shared" si="5"/>
        <v>100062</v>
      </c>
    </row>
    <row r="116" spans="1:32">
      <c r="A116" s="5">
        <v>63</v>
      </c>
      <c r="B116" s="4">
        <v>10028</v>
      </c>
      <c r="C116" s="5" t="str">
        <f>VLOOKUP(B116,映射!A:B,2,FALSE)</f>
        <v>木乃伊</v>
      </c>
      <c r="D116" s="85" t="str">
        <f>IF(IF(COUNTIF(AI!A:A,'表格编辑 '!C116),TRUE,FALSE)=FALSE,"monster",(VLOOKUP(C116,AI!A:B,2,FALSE)))</f>
        <v>monster</v>
      </c>
      <c r="E116" s="5">
        <v>37</v>
      </c>
      <c r="F116" s="86" t="str">
        <f>VLOOKUP(D116,AI!B:G,2,FALSE)</f>
        <v>AI_born_event(RECEIVER, ARG0, ARG1, ARG2, ARG3,ARG4)</v>
      </c>
      <c r="G116" s="86" t="str">
        <f>VLOOKUP(D116,AI!B:G,3,FALSE)</f>
        <v>AI_update_event(RECEIVER, ARG0, ARG1, ARG2, ARG3,ARG4)</v>
      </c>
      <c r="H116" s="86"/>
      <c r="I116" s="86"/>
      <c r="J116" s="86" t="str">
        <f>VLOOKUP(D116,AI!B:G,6,FALSE)</f>
        <v>test_deadth_event(RECEIVER, ARG0, ARG1, ARG2, ARG3,ARG4)</v>
      </c>
      <c r="K116" s="86">
        <f t="shared" si="10"/>
        <v>1</v>
      </c>
      <c r="L116" s="86">
        <f>IF(怪物属性编辑!AH85=1,怪物属性编辑!AO85,0)</f>
        <v>0</v>
      </c>
      <c r="M116" s="89">
        <f t="shared" si="9"/>
        <v>1110</v>
      </c>
      <c r="N116" s="86">
        <v>-100</v>
      </c>
      <c r="O116" s="86"/>
      <c r="P116" s="86"/>
      <c r="Q116" s="86"/>
      <c r="R116" s="86"/>
      <c r="S116" s="86">
        <v>320</v>
      </c>
      <c r="T116" s="86"/>
      <c r="U116" s="86"/>
      <c r="V116" s="86"/>
      <c r="W116" s="86"/>
      <c r="X116" s="86"/>
      <c r="Y116" s="86"/>
      <c r="Z116" s="86"/>
      <c r="AA116" s="86"/>
      <c r="AB116" s="86"/>
      <c r="AC116" s="86"/>
      <c r="AD116" s="86"/>
      <c r="AE116" s="86"/>
      <c r="AF116" s="90">
        <f t="shared" si="5"/>
        <v>100063</v>
      </c>
    </row>
    <row r="117" spans="1:32">
      <c r="A117" s="5">
        <v>64</v>
      </c>
      <c r="B117" s="4">
        <v>10026</v>
      </c>
      <c r="C117" s="5" t="str">
        <f>VLOOKUP(B117,映射!A:B,2,FALSE)</f>
        <v>食尸鬼</v>
      </c>
      <c r="D117" s="85" t="str">
        <f>IF(IF(COUNTIF(AI!A:A,'表格编辑 '!C117),TRUE,FALSE)=FALSE,"monster",(VLOOKUP(C117,AI!A:B,2,FALSE)))</f>
        <v>monster</v>
      </c>
      <c r="E117" s="5">
        <v>38</v>
      </c>
      <c r="F117" s="86" t="str">
        <f>VLOOKUP(D117,AI!B:G,2,FALSE)</f>
        <v>AI_born_event(RECEIVER, ARG0, ARG1, ARG2, ARG3,ARG4)</v>
      </c>
      <c r="G117" s="86" t="str">
        <f>VLOOKUP(D117,AI!B:G,3,FALSE)</f>
        <v>AI_update_event(RECEIVER, ARG0, ARG1, ARG2, ARG3,ARG4)</v>
      </c>
      <c r="H117" s="86"/>
      <c r="I117" s="86"/>
      <c r="J117" s="86" t="str">
        <f>VLOOKUP(D117,AI!B:G,6,FALSE)</f>
        <v>test_deadth_event(RECEIVER, ARG0, ARG1, ARG2, ARG3,ARG4)</v>
      </c>
      <c r="K117" s="86">
        <f t="shared" si="10"/>
        <v>1</v>
      </c>
      <c r="L117" s="86">
        <f>IF(怪物属性编辑!AH86=1,怪物属性编辑!AO86,0)</f>
        <v>0</v>
      </c>
      <c r="M117" s="89">
        <f t="shared" si="9"/>
        <v>1140</v>
      </c>
      <c r="N117" s="86"/>
      <c r="O117" s="86"/>
      <c r="P117" s="86"/>
      <c r="Q117" s="86"/>
      <c r="R117" s="86"/>
      <c r="S117" s="86">
        <v>320</v>
      </c>
      <c r="T117" s="86"/>
      <c r="U117" s="86"/>
      <c r="V117" s="86"/>
      <c r="W117" s="86"/>
      <c r="X117" s="86"/>
      <c r="Y117" s="86"/>
      <c r="Z117" s="86"/>
      <c r="AA117" s="86"/>
      <c r="AB117" s="86"/>
      <c r="AC117" s="86"/>
      <c r="AD117" s="86"/>
      <c r="AE117" s="86"/>
      <c r="AF117" s="90">
        <f t="shared" si="5"/>
        <v>100064</v>
      </c>
    </row>
    <row r="118" spans="1:32">
      <c r="A118" s="5">
        <v>65</v>
      </c>
      <c r="B118" s="4">
        <v>26</v>
      </c>
      <c r="C118" s="5" t="str">
        <f>VLOOKUP(B118,映射!A:B,2,FALSE)</f>
        <v>骷髅战士</v>
      </c>
      <c r="D118" s="85" t="str">
        <f>IF(IF(COUNTIF(AI!A:A,'表格编辑 '!C118),TRUE,FALSE)=FALSE,"monster",(VLOOKUP(C118,AI!A:B,2,FALSE)))</f>
        <v>monster</v>
      </c>
      <c r="E118" s="5">
        <v>38</v>
      </c>
      <c r="F118" s="86" t="str">
        <f>VLOOKUP(D118,AI!B:G,2,FALSE)</f>
        <v>AI_born_event(RECEIVER, ARG0, ARG1, ARG2, ARG3,ARG4)</v>
      </c>
      <c r="G118" s="86" t="str">
        <f>VLOOKUP(D118,AI!B:G,3,FALSE)</f>
        <v>AI_update_event(RECEIVER, ARG0, ARG1, ARG2, ARG3,ARG4)</v>
      </c>
      <c r="H118" s="86"/>
      <c r="I118" s="86"/>
      <c r="J118" s="86" t="str">
        <f>VLOOKUP(D118,AI!B:G,6,FALSE)</f>
        <v>test_deadth_event(RECEIVER, ARG0, ARG1, ARG2, ARG3,ARG4)</v>
      </c>
      <c r="K118" s="86">
        <f t="shared" si="10"/>
        <v>1</v>
      </c>
      <c r="L118" s="86">
        <f>IF(怪物属性编辑!AH87=1,怪物属性编辑!AO87,0)</f>
        <v>0</v>
      </c>
      <c r="M118" s="89">
        <f t="shared" ref="M118:M149" si="11">E118*30</f>
        <v>1140</v>
      </c>
      <c r="N118" s="86"/>
      <c r="O118" s="86"/>
      <c r="P118" s="86"/>
      <c r="Q118" s="86"/>
      <c r="R118" s="86"/>
      <c r="S118" s="86">
        <v>320</v>
      </c>
      <c r="T118" s="86"/>
      <c r="U118" s="86"/>
      <c r="V118" s="86"/>
      <c r="W118" s="86"/>
      <c r="X118" s="86"/>
      <c r="Y118" s="86"/>
      <c r="Z118" s="86"/>
      <c r="AA118" s="86"/>
      <c r="AB118" s="86"/>
      <c r="AC118" s="86"/>
      <c r="AD118" s="86"/>
      <c r="AE118" s="86"/>
      <c r="AF118" s="90">
        <f t="shared" ref="AF118:AF183" si="12">100000+A118</f>
        <v>100065</v>
      </c>
    </row>
    <row r="119" spans="1:32">
      <c r="A119" s="5">
        <v>66</v>
      </c>
      <c r="B119" s="4">
        <v>86</v>
      </c>
      <c r="C119" s="5" t="str">
        <f>VLOOKUP(B119,映射!A:B,2,FALSE)</f>
        <v>巫妖克佳苏尔德</v>
      </c>
      <c r="D119" s="85" t="str">
        <f>IF(IF(COUNTIF(AI!A:A,'表格编辑 '!C119),TRUE,FALSE)=FALSE,"monster",(VLOOKUP(C119,AI!A:B,2,FALSE)))</f>
        <v>WuYaoKeJiaSuErDe</v>
      </c>
      <c r="E119" s="5">
        <v>39</v>
      </c>
      <c r="F119" s="86" t="str">
        <f>VLOOKUP(D119,AI!B:G,2,FALSE)</f>
        <v>WuYaoKeJiaSuErDe_Born(RECEIVER,ARG0,ARG1,ARG2,ARG3,ARG4)</v>
      </c>
      <c r="G119" s="86" t="str">
        <f>VLOOKUP(D119,AI!B:G,3,FALSE)</f>
        <v>WuYaoKeJiaSuErDe_Update(RECEIVER,ARG0,ARG1,ARG2,ARG3,ARG4)</v>
      </c>
      <c r="H119" s="86"/>
      <c r="I119" s="86"/>
      <c r="J119" s="86" t="str">
        <f>VLOOKUP(D119,AI!B:G,6,FALSE)</f>
        <v>WuYaoKeJiaSuErDe_Deadth(RECEIVER,ARG0,ARG1,ARG2,ARG3,ARG4)</v>
      </c>
      <c r="K119" s="86">
        <f t="shared" si="10"/>
        <v>1</v>
      </c>
      <c r="L119" s="86">
        <f>IF(怪物属性编辑!AH88=1,怪物属性编辑!AO88,0)</f>
        <v>7563.4</v>
      </c>
      <c r="M119" s="89">
        <f t="shared" si="11"/>
        <v>1170</v>
      </c>
      <c r="N119" s="86">
        <v>130</v>
      </c>
      <c r="O119" s="86">
        <v>130</v>
      </c>
      <c r="P119" s="86">
        <v>150</v>
      </c>
      <c r="Q119" s="86">
        <v>100</v>
      </c>
      <c r="R119" s="86"/>
      <c r="S119" s="86">
        <v>320</v>
      </c>
      <c r="T119" s="86"/>
      <c r="U119" s="86"/>
      <c r="V119" s="86"/>
      <c r="W119" s="86"/>
      <c r="X119" s="86"/>
      <c r="Y119" s="86">
        <v>100</v>
      </c>
      <c r="Z119" s="86">
        <v>100</v>
      </c>
      <c r="AA119" s="86">
        <v>100</v>
      </c>
      <c r="AB119" s="86">
        <v>100</v>
      </c>
      <c r="AC119" s="86">
        <v>100</v>
      </c>
      <c r="AD119" s="86">
        <v>100</v>
      </c>
      <c r="AE119" s="86"/>
      <c r="AF119" s="90">
        <f t="shared" si="12"/>
        <v>100066</v>
      </c>
    </row>
    <row r="120" spans="1:32">
      <c r="A120" s="5">
        <v>67</v>
      </c>
      <c r="B120" s="4">
        <v>10091</v>
      </c>
      <c r="C120" s="5" t="str">
        <f>VLOOKUP(B120,映射!A:B,2,FALSE)</f>
        <v>凶暴仙人掌</v>
      </c>
      <c r="D120" s="85" t="str">
        <f>IF(IF(COUNTIF(AI!A:A,'表格编辑 '!C120),TRUE,FALSE)=FALSE,"monster",(VLOOKUP(C120,AI!A:B,2,FALSE)))</f>
        <v>monster</v>
      </c>
      <c r="E120" s="5">
        <v>39</v>
      </c>
      <c r="F120" s="86" t="str">
        <f>VLOOKUP(D120,AI!B:G,2,FALSE)</f>
        <v>AI_born_event(RECEIVER, ARG0, ARG1, ARG2, ARG3,ARG4)</v>
      </c>
      <c r="G120" s="86" t="str">
        <f>VLOOKUP(D120,AI!B:G,3,FALSE)</f>
        <v>AI_update_event(RECEIVER, ARG0, ARG1, ARG2, ARG3,ARG4)</v>
      </c>
      <c r="H120" s="86"/>
      <c r="I120" s="86"/>
      <c r="J120" s="86" t="str">
        <f>VLOOKUP(D120,AI!B:G,6,FALSE)</f>
        <v>test_deadth_event(RECEIVER, ARG0, ARG1, ARG2, ARG3,ARG4)</v>
      </c>
      <c r="K120" s="86">
        <f t="shared" si="10"/>
        <v>1</v>
      </c>
      <c r="L120" s="86">
        <f>IF(怪物属性编辑!AH89=1,怪物属性编辑!AO89,0)</f>
        <v>0</v>
      </c>
      <c r="M120" s="89">
        <f t="shared" si="11"/>
        <v>1170</v>
      </c>
      <c r="N120" s="86"/>
      <c r="O120" s="86"/>
      <c r="P120" s="86"/>
      <c r="Q120" s="86"/>
      <c r="R120" s="86"/>
      <c r="S120" s="86">
        <v>320</v>
      </c>
      <c r="T120" s="86"/>
      <c r="U120" s="86"/>
      <c r="V120" s="86"/>
      <c r="W120" s="86"/>
      <c r="X120" s="86"/>
      <c r="Y120" s="86"/>
      <c r="Z120" s="86"/>
      <c r="AA120" s="86"/>
      <c r="AB120" s="86"/>
      <c r="AC120" s="86"/>
      <c r="AD120" s="86"/>
      <c r="AE120" s="86"/>
      <c r="AF120" s="90">
        <f t="shared" si="12"/>
        <v>100067</v>
      </c>
    </row>
    <row r="121" spans="1:32">
      <c r="A121" s="5">
        <v>68</v>
      </c>
      <c r="B121" s="4">
        <v>3</v>
      </c>
      <c r="C121" s="5" t="str">
        <f>VLOOKUP(B121,映射!A:B,2,FALSE)</f>
        <v>哥布林</v>
      </c>
      <c r="D121" s="85" t="str">
        <f>IF(IF(COUNTIF(AI!A:A,'表格编辑 '!C121),TRUE,FALSE)=FALSE,"monster",(VLOOKUP(C121,AI!A:B,2,FALSE)))</f>
        <v>monster</v>
      </c>
      <c r="E121" s="5">
        <v>39</v>
      </c>
      <c r="F121" s="86" t="str">
        <f>VLOOKUP(D121,AI!B:G,2,FALSE)</f>
        <v>AI_born_event(RECEIVER, ARG0, ARG1, ARG2, ARG3,ARG4)</v>
      </c>
      <c r="G121" s="86" t="str">
        <f>VLOOKUP(D121,AI!B:G,3,FALSE)</f>
        <v>AI_update_event(RECEIVER, ARG0, ARG1, ARG2, ARG3,ARG4)</v>
      </c>
      <c r="H121" s="86"/>
      <c r="I121" s="86"/>
      <c r="J121" s="86" t="str">
        <f>VLOOKUP(D121,AI!B:G,6,FALSE)</f>
        <v>test_deadth_event(RECEIVER, ARG0, ARG1, ARG2, ARG3,ARG4)</v>
      </c>
      <c r="K121" s="86">
        <f t="shared" si="10"/>
        <v>1</v>
      </c>
      <c r="L121" s="86">
        <f>IF(怪物属性编辑!AH90=1,怪物属性编辑!AO90,0)</f>
        <v>0</v>
      </c>
      <c r="M121" s="89">
        <f t="shared" si="11"/>
        <v>1170</v>
      </c>
      <c r="N121" s="86"/>
      <c r="O121" s="86"/>
      <c r="P121" s="86"/>
      <c r="Q121" s="86"/>
      <c r="R121" s="86"/>
      <c r="S121" s="86">
        <v>320</v>
      </c>
      <c r="T121" s="86"/>
      <c r="U121" s="86"/>
      <c r="V121" s="86"/>
      <c r="W121" s="86"/>
      <c r="X121" s="86"/>
      <c r="Y121" s="86"/>
      <c r="Z121" s="86"/>
      <c r="AA121" s="86"/>
      <c r="AB121" s="86"/>
      <c r="AC121" s="86"/>
      <c r="AD121" s="86"/>
      <c r="AE121" s="86"/>
      <c r="AF121" s="90">
        <f t="shared" si="12"/>
        <v>100068</v>
      </c>
    </row>
    <row r="122" spans="1:32">
      <c r="A122" s="5">
        <v>69</v>
      </c>
      <c r="B122" s="4">
        <v>10034</v>
      </c>
      <c r="C122" s="5" t="str">
        <f>VLOOKUP(B122,映射!A:B,2,FALSE)</f>
        <v>幽灵</v>
      </c>
      <c r="D122" s="85" t="str">
        <f>IF(IF(COUNTIF(AI!A:A,'表格编辑 '!C122),TRUE,FALSE)=FALSE,"monster",(VLOOKUP(C122,AI!A:B,2,FALSE)))</f>
        <v>monster</v>
      </c>
      <c r="E122" s="5">
        <v>40</v>
      </c>
      <c r="F122" s="86" t="str">
        <f>VLOOKUP(D122,AI!B:G,2,FALSE)</f>
        <v>AI_born_event(RECEIVER, ARG0, ARG1, ARG2, ARG3,ARG4)</v>
      </c>
      <c r="G122" s="86" t="str">
        <f>VLOOKUP(D122,AI!B:G,3,FALSE)</f>
        <v>AI_update_event(RECEIVER, ARG0, ARG1, ARG2, ARG3,ARG4)</v>
      </c>
      <c r="H122" s="86"/>
      <c r="I122" s="86"/>
      <c r="J122" s="86" t="str">
        <f>VLOOKUP(D122,AI!B:G,6,FALSE)</f>
        <v>test_deadth_event(RECEIVER, ARG0, ARG1, ARG2, ARG3,ARG4)</v>
      </c>
      <c r="K122" s="86">
        <f t="shared" si="10"/>
        <v>1</v>
      </c>
      <c r="L122" s="86">
        <f>IF(怪物属性编辑!AH91=1,怪物属性编辑!AO91,0)</f>
        <v>0</v>
      </c>
      <c r="M122" s="89">
        <f t="shared" si="11"/>
        <v>1200</v>
      </c>
      <c r="N122" s="86"/>
      <c r="O122" s="86"/>
      <c r="P122" s="86"/>
      <c r="Q122" s="86"/>
      <c r="R122" s="86"/>
      <c r="S122" s="86">
        <v>320</v>
      </c>
      <c r="T122" s="86"/>
      <c r="U122" s="86"/>
      <c r="V122" s="86"/>
      <c r="W122" s="86"/>
      <c r="X122" s="86"/>
      <c r="Y122" s="86"/>
      <c r="Z122" s="86"/>
      <c r="AA122" s="86"/>
      <c r="AB122" s="86"/>
      <c r="AC122" s="86"/>
      <c r="AD122" s="86"/>
      <c r="AE122" s="86"/>
      <c r="AF122" s="90">
        <f t="shared" si="12"/>
        <v>100069</v>
      </c>
    </row>
    <row r="123" spans="1:32">
      <c r="A123" s="5">
        <v>70</v>
      </c>
      <c r="B123" s="4">
        <v>10048</v>
      </c>
      <c r="C123" s="5" t="str">
        <f>VLOOKUP(B123,映射!A:B,2,FALSE)</f>
        <v>小蝙蝠</v>
      </c>
      <c r="D123" s="85" t="str">
        <f>IF(IF(COUNTIF(AI!A:A,'表格编辑 '!C123),TRUE,FALSE)=FALSE,"monster",(VLOOKUP(C123,AI!A:B,2,FALSE)))</f>
        <v>monster</v>
      </c>
      <c r="E123" s="5">
        <v>40</v>
      </c>
      <c r="F123" s="86" t="str">
        <f>VLOOKUP(D123,AI!B:G,2,FALSE)</f>
        <v>AI_born_event(RECEIVER, ARG0, ARG1, ARG2, ARG3,ARG4)</v>
      </c>
      <c r="G123" s="86" t="str">
        <f>VLOOKUP(D123,AI!B:G,3,FALSE)</f>
        <v>AI_update_event(RECEIVER, ARG0, ARG1, ARG2, ARG3,ARG4)</v>
      </c>
      <c r="H123" s="86"/>
      <c r="I123" s="86"/>
      <c r="J123" s="86" t="str">
        <f>VLOOKUP(D123,AI!B:G,6,FALSE)</f>
        <v>test_deadth_event(RECEIVER, ARG0, ARG1, ARG2, ARG3,ARG4)</v>
      </c>
      <c r="K123" s="86">
        <f t="shared" si="10"/>
        <v>1</v>
      </c>
      <c r="L123" s="86">
        <f>IF(怪物属性编辑!AH92=1,怪物属性编辑!AO92,0)</f>
        <v>0</v>
      </c>
      <c r="M123" s="89">
        <f t="shared" si="11"/>
        <v>1200</v>
      </c>
      <c r="N123" s="86"/>
      <c r="O123" s="86"/>
      <c r="P123" s="86"/>
      <c r="Q123" s="86"/>
      <c r="R123" s="86"/>
      <c r="S123" s="86">
        <v>320</v>
      </c>
      <c r="T123" s="86"/>
      <c r="U123" s="86"/>
      <c r="V123" s="86"/>
      <c r="W123" s="86"/>
      <c r="X123" s="86"/>
      <c r="Y123" s="86"/>
      <c r="Z123" s="86"/>
      <c r="AA123" s="86"/>
      <c r="AB123" s="86"/>
      <c r="AC123" s="86"/>
      <c r="AD123" s="86"/>
      <c r="AE123" s="86"/>
      <c r="AF123" s="90">
        <f t="shared" si="12"/>
        <v>100070</v>
      </c>
    </row>
    <row r="124" spans="1:32">
      <c r="A124" s="5">
        <v>71</v>
      </c>
      <c r="B124" s="4">
        <v>87</v>
      </c>
      <c r="C124" s="5" t="str">
        <f>VLOOKUP(B124,映射!A:B,2,FALSE)</f>
        <v>蝎子王阿克苏</v>
      </c>
      <c r="D124" s="85" t="str">
        <f>IF(IF(COUNTIF(AI!A:A,'表格编辑 '!C124),TRUE,FALSE)=FALSE,"monster",(VLOOKUP(C124,AI!A:B,2,FALSE)))</f>
        <v>XieZiKingAKS</v>
      </c>
      <c r="E124" s="5">
        <v>41</v>
      </c>
      <c r="F124" s="86" t="str">
        <f>VLOOKUP(D124,AI!B:G,2,FALSE)</f>
        <v>XieZiKingAKS_Born(RECEIVER,ARG0,ARG1,ARG2,ARG3,ARG4)</v>
      </c>
      <c r="G124" s="86" t="str">
        <f>VLOOKUP(D124,AI!B:G,3,FALSE)</f>
        <v>XieZiKingAKS_Update(RECEIVER,ARG0,ARG1,ARG2,ARG3,ARG4)</v>
      </c>
      <c r="H124" s="86"/>
      <c r="I124" s="86"/>
      <c r="J124" s="86" t="str">
        <f>VLOOKUP(D124,AI!B:G,6,FALSE)</f>
        <v>XieZiKingAKS_deadth(RECEIVER,ARG0,ARG1,ARG2,ARG3,ARG4)</v>
      </c>
      <c r="K124" s="86">
        <f t="shared" si="10"/>
        <v>1</v>
      </c>
      <c r="L124" s="86">
        <f>IF(怪物属性编辑!AH93=1,怪物属性编辑!AO93,0)</f>
        <v>10901.8</v>
      </c>
      <c r="M124" s="89">
        <f t="shared" si="11"/>
        <v>1230</v>
      </c>
      <c r="N124" s="86">
        <v>170</v>
      </c>
      <c r="O124" s="86">
        <v>130</v>
      </c>
      <c r="P124" s="86">
        <v>150</v>
      </c>
      <c r="Q124" s="86">
        <v>50</v>
      </c>
      <c r="R124" s="86"/>
      <c r="S124" s="86">
        <v>320</v>
      </c>
      <c r="T124" s="86"/>
      <c r="U124" s="86"/>
      <c r="V124" s="86"/>
      <c r="W124" s="86"/>
      <c r="X124" s="86"/>
      <c r="Y124" s="86">
        <v>100</v>
      </c>
      <c r="Z124" s="86">
        <v>100</v>
      </c>
      <c r="AA124" s="86">
        <v>100</v>
      </c>
      <c r="AB124" s="86">
        <v>100</v>
      </c>
      <c r="AC124" s="86">
        <v>100</v>
      </c>
      <c r="AD124" s="86">
        <v>100</v>
      </c>
      <c r="AE124" s="86"/>
      <c r="AF124" s="90">
        <f t="shared" si="12"/>
        <v>100071</v>
      </c>
    </row>
    <row r="125" spans="1:32">
      <c r="A125" s="5">
        <v>72</v>
      </c>
      <c r="B125" s="4">
        <v>10010</v>
      </c>
      <c r="C125" s="5" t="str">
        <f>VLOOKUP(B125,映射!A:B,2,FALSE)</f>
        <v>赤熊</v>
      </c>
      <c r="D125" s="85" t="str">
        <f>IF(IF(COUNTIF(AI!A:A,'表格编辑 '!C125),TRUE,FALSE)=FALSE,"monster",(VLOOKUP(C125,AI!A:B,2,FALSE)))</f>
        <v>monster</v>
      </c>
      <c r="E125" s="5">
        <v>41</v>
      </c>
      <c r="F125" s="86" t="str">
        <f>VLOOKUP(D125,AI!B:G,2,FALSE)</f>
        <v>AI_born_event(RECEIVER, ARG0, ARG1, ARG2, ARG3,ARG4)</v>
      </c>
      <c r="G125" s="86" t="str">
        <f>VLOOKUP(D125,AI!B:G,3,FALSE)</f>
        <v>AI_update_event(RECEIVER, ARG0, ARG1, ARG2, ARG3,ARG4)</v>
      </c>
      <c r="H125" s="86"/>
      <c r="I125" s="86"/>
      <c r="J125" s="86" t="str">
        <f>VLOOKUP(D125,AI!B:G,6,FALSE)</f>
        <v>test_deadth_event(RECEIVER, ARG0, ARG1, ARG2, ARG3,ARG4)</v>
      </c>
      <c r="K125" s="86">
        <f t="shared" si="10"/>
        <v>1</v>
      </c>
      <c r="L125" s="86">
        <f>IF(怪物属性编辑!AH94=1,怪物属性编辑!AO94,0)</f>
        <v>0</v>
      </c>
      <c r="M125" s="89">
        <f t="shared" si="11"/>
        <v>1230</v>
      </c>
      <c r="N125" s="86"/>
      <c r="O125" s="86"/>
      <c r="P125" s="86"/>
      <c r="Q125" s="86"/>
      <c r="R125" s="86"/>
      <c r="S125" s="86">
        <v>320</v>
      </c>
      <c r="T125" s="86"/>
      <c r="U125" s="86"/>
      <c r="V125" s="86"/>
      <c r="W125" s="86"/>
      <c r="X125" s="86"/>
      <c r="Y125" s="86"/>
      <c r="Z125" s="86"/>
      <c r="AA125" s="86"/>
      <c r="AB125" s="86"/>
      <c r="AC125" s="86"/>
      <c r="AD125" s="86"/>
      <c r="AE125" s="86"/>
      <c r="AF125" s="90">
        <f t="shared" si="12"/>
        <v>100072</v>
      </c>
    </row>
    <row r="126" spans="1:32">
      <c r="A126" s="5">
        <v>73</v>
      </c>
      <c r="B126" s="4">
        <v>10063</v>
      </c>
      <c r="C126" s="5" t="str">
        <f>VLOOKUP(B126,映射!A:B,2,FALSE)</f>
        <v>杀人蜂</v>
      </c>
      <c r="D126" s="85" t="str">
        <f>IF(IF(COUNTIF(AI!A:A,'表格编辑 '!C126),TRUE,FALSE)=FALSE,"monster",(VLOOKUP(C126,AI!A:B,2,FALSE)))</f>
        <v>monster</v>
      </c>
      <c r="E126" s="5">
        <v>41</v>
      </c>
      <c r="F126" s="86" t="str">
        <f>VLOOKUP(D126,AI!B:G,2,FALSE)</f>
        <v>AI_born_event(RECEIVER, ARG0, ARG1, ARG2, ARG3,ARG4)</v>
      </c>
      <c r="G126" s="86" t="str">
        <f>VLOOKUP(D126,AI!B:G,3,FALSE)</f>
        <v>AI_update_event(RECEIVER, ARG0, ARG1, ARG2, ARG3,ARG4)</v>
      </c>
      <c r="H126" s="86"/>
      <c r="I126" s="86"/>
      <c r="J126" s="86" t="str">
        <f>VLOOKUP(D126,AI!B:G,6,FALSE)</f>
        <v>test_deadth_event(RECEIVER, ARG0, ARG1, ARG2, ARG3,ARG4)</v>
      </c>
      <c r="K126" s="86">
        <f t="shared" si="10"/>
        <v>1</v>
      </c>
      <c r="L126" s="86">
        <f>IF(怪物属性编辑!AH95=1,怪物属性编辑!AO95,0)</f>
        <v>0</v>
      </c>
      <c r="M126" s="89">
        <f t="shared" si="11"/>
        <v>1230</v>
      </c>
      <c r="N126" s="86"/>
      <c r="O126" s="86"/>
      <c r="P126" s="86"/>
      <c r="Q126" s="86"/>
      <c r="R126" s="86"/>
      <c r="S126" s="86">
        <v>320</v>
      </c>
      <c r="T126" s="86"/>
      <c r="U126" s="86"/>
      <c r="V126" s="86"/>
      <c r="W126" s="86"/>
      <c r="X126" s="86"/>
      <c r="Y126" s="86"/>
      <c r="Z126" s="86"/>
      <c r="AA126" s="86"/>
      <c r="AB126" s="86"/>
      <c r="AC126" s="86"/>
      <c r="AD126" s="86"/>
      <c r="AE126" s="86"/>
      <c r="AF126" s="90">
        <f t="shared" si="12"/>
        <v>100073</v>
      </c>
    </row>
    <row r="127" spans="1:32">
      <c r="A127" s="5">
        <v>74</v>
      </c>
      <c r="B127" s="4">
        <v>10030</v>
      </c>
      <c r="C127" s="5" t="str">
        <f>VLOOKUP(B127,映射!A:B,2,FALSE)</f>
        <v>血骷髅</v>
      </c>
      <c r="D127" s="85" t="str">
        <f>IF(IF(COUNTIF(AI!A:A,'表格编辑 '!C127),TRUE,FALSE)=FALSE,"monster",(VLOOKUP(C127,AI!A:B,2,FALSE)))</f>
        <v>monster</v>
      </c>
      <c r="E127" s="5">
        <v>42</v>
      </c>
      <c r="F127" s="86" t="str">
        <f>VLOOKUP(D127,AI!B:G,2,FALSE)</f>
        <v>AI_born_event(RECEIVER, ARG0, ARG1, ARG2, ARG3,ARG4)</v>
      </c>
      <c r="G127" s="86" t="str">
        <f>VLOOKUP(D127,AI!B:G,3,FALSE)</f>
        <v>AI_update_event(RECEIVER, ARG0, ARG1, ARG2, ARG3,ARG4)</v>
      </c>
      <c r="H127" s="86"/>
      <c r="I127" s="86"/>
      <c r="J127" s="86" t="str">
        <f>VLOOKUP(D127,AI!B:G,6,FALSE)</f>
        <v>test_deadth_event(RECEIVER, ARG0, ARG1, ARG2, ARG3,ARG4)</v>
      </c>
      <c r="K127" s="86">
        <f t="shared" si="10"/>
        <v>1</v>
      </c>
      <c r="L127" s="86">
        <f>IF(怪物属性编辑!AH96=1,怪物属性编辑!AO96,0)</f>
        <v>0</v>
      </c>
      <c r="M127" s="89">
        <f t="shared" si="11"/>
        <v>1260</v>
      </c>
      <c r="N127" s="86"/>
      <c r="O127" s="86"/>
      <c r="P127" s="86"/>
      <c r="Q127" s="86"/>
      <c r="R127" s="86"/>
      <c r="S127" s="86">
        <v>320</v>
      </c>
      <c r="T127" s="86"/>
      <c r="U127" s="86"/>
      <c r="V127" s="86"/>
      <c r="W127" s="86"/>
      <c r="X127" s="86"/>
      <c r="Y127" s="86"/>
      <c r="Z127" s="86"/>
      <c r="AA127" s="86"/>
      <c r="AB127" s="86"/>
      <c r="AC127" s="86"/>
      <c r="AD127" s="86"/>
      <c r="AE127" s="86"/>
      <c r="AF127" s="90">
        <f t="shared" si="12"/>
        <v>100074</v>
      </c>
    </row>
    <row r="128" spans="1:32">
      <c r="A128" s="5">
        <v>75</v>
      </c>
      <c r="B128" s="4">
        <v>88</v>
      </c>
      <c r="C128" s="5" t="str">
        <f>VLOOKUP(B128,映射!A:B,2,FALSE)</f>
        <v>巨型死亡蠕虫</v>
      </c>
      <c r="D128" s="85" t="str">
        <f>IF(IF(COUNTIF(AI!A:A,'表格编辑 '!C128),TRUE,FALSE)=FALSE,"monster",(VLOOKUP(C128,AI!A:B,2,FALSE)))</f>
        <v>JuXingSiWangRuoChong</v>
      </c>
      <c r="E128" s="5">
        <v>42</v>
      </c>
      <c r="F128" s="86" t="str">
        <f>VLOOKUP(D128,AI!B:G,2,FALSE)</f>
        <v>JuXingSiWangRuoChong_Born(RECEIVER,ARG0,ARG1,ARG2,ARG3,ARG4)</v>
      </c>
      <c r="G128" s="86" t="str">
        <f>VLOOKUP(D128,AI!B:G,3,FALSE)</f>
        <v>JuXingSiWangRuoChong_Update(RECEIVER,ARG0,ARG1,ARG2,ARG3,ARG4)</v>
      </c>
      <c r="H128" s="86"/>
      <c r="I128" s="86"/>
      <c r="J128" s="86" t="str">
        <f>VLOOKUP(D128,AI!B:G,6,FALSE)</f>
        <v>JuXingSiWangRuoChong_deadth(RECEIVER,ARG0,ARG1,ARG2,ARG3,ARG4)</v>
      </c>
      <c r="K128" s="86">
        <f t="shared" si="10"/>
        <v>1</v>
      </c>
      <c r="L128" s="86">
        <f>IF(怪物属性编辑!AH97=1,怪物属性编辑!AO97,0)</f>
        <v>4248.4</v>
      </c>
      <c r="M128" s="89">
        <f t="shared" si="11"/>
        <v>1260</v>
      </c>
      <c r="N128" s="86">
        <v>200</v>
      </c>
      <c r="O128" s="86">
        <v>130</v>
      </c>
      <c r="P128" s="86">
        <v>150</v>
      </c>
      <c r="Q128" s="86">
        <v>50</v>
      </c>
      <c r="R128" s="86"/>
      <c r="S128" s="86">
        <v>320</v>
      </c>
      <c r="T128" s="86"/>
      <c r="U128" s="86"/>
      <c r="V128" s="86"/>
      <c r="W128" s="86"/>
      <c r="X128" s="86"/>
      <c r="Y128" s="86">
        <v>100</v>
      </c>
      <c r="Z128" s="86">
        <v>100</v>
      </c>
      <c r="AA128" s="86">
        <v>100</v>
      </c>
      <c r="AB128" s="86">
        <v>100</v>
      </c>
      <c r="AC128" s="86">
        <v>100</v>
      </c>
      <c r="AD128" s="86">
        <v>100</v>
      </c>
      <c r="AE128" s="86"/>
      <c r="AF128" s="90">
        <f t="shared" si="12"/>
        <v>100075</v>
      </c>
    </row>
    <row r="129" spans="1:32">
      <c r="A129" s="5">
        <v>76</v>
      </c>
      <c r="B129" s="4">
        <v>10068</v>
      </c>
      <c r="C129" s="5" t="str">
        <f>VLOOKUP(B129,映射!A:B,2,FALSE)</f>
        <v>螳螂</v>
      </c>
      <c r="D129" s="85" t="str">
        <f>IF(IF(COUNTIF(AI!A:A,'表格编辑 '!C129),TRUE,FALSE)=FALSE,"monster",(VLOOKUP(C129,AI!A:B,2,FALSE)))</f>
        <v>monster</v>
      </c>
      <c r="E129" s="5">
        <v>43</v>
      </c>
      <c r="F129" s="86" t="str">
        <f>VLOOKUP(D129,AI!B:G,2,FALSE)</f>
        <v>AI_born_event(RECEIVER, ARG0, ARG1, ARG2, ARG3,ARG4)</v>
      </c>
      <c r="G129" s="86" t="str">
        <f>VLOOKUP(D129,AI!B:G,3,FALSE)</f>
        <v>AI_update_event(RECEIVER, ARG0, ARG1, ARG2, ARG3,ARG4)</v>
      </c>
      <c r="H129" s="86"/>
      <c r="I129" s="86"/>
      <c r="J129" s="86" t="str">
        <f>VLOOKUP(D129,AI!B:G,6,FALSE)</f>
        <v>test_deadth_event(RECEIVER, ARG0, ARG1, ARG2, ARG3,ARG4)</v>
      </c>
      <c r="K129" s="86">
        <f t="shared" si="10"/>
        <v>1</v>
      </c>
      <c r="L129" s="86">
        <f>IF(怪物属性编辑!AH98=1,怪物属性编辑!AO98,0)</f>
        <v>0</v>
      </c>
      <c r="M129" s="89">
        <f t="shared" si="11"/>
        <v>1290</v>
      </c>
      <c r="N129" s="86"/>
      <c r="O129" s="86"/>
      <c r="P129" s="86"/>
      <c r="Q129" s="86"/>
      <c r="R129" s="86"/>
      <c r="S129" s="86">
        <v>320</v>
      </c>
      <c r="T129" s="86"/>
      <c r="U129" s="86"/>
      <c r="V129" s="86"/>
      <c r="W129" s="86"/>
      <c r="X129" s="86"/>
      <c r="Y129" s="86"/>
      <c r="Z129" s="86"/>
      <c r="AA129" s="86"/>
      <c r="AB129" s="86"/>
      <c r="AC129" s="86"/>
      <c r="AD129" s="86"/>
      <c r="AE129" s="86"/>
      <c r="AF129" s="90">
        <f t="shared" si="12"/>
        <v>100076</v>
      </c>
    </row>
    <row r="130" spans="1:32">
      <c r="A130" s="5">
        <v>77</v>
      </c>
      <c r="B130" s="4">
        <v>10006</v>
      </c>
      <c r="C130" s="5" t="str">
        <f>VLOOKUP(B130,映射!A:B,2,FALSE)</f>
        <v>猫人</v>
      </c>
      <c r="D130" s="85" t="str">
        <f>IF(IF(COUNTIF(AI!A:A,'表格编辑 '!C130),TRUE,FALSE)=FALSE,"monster",(VLOOKUP(C130,AI!A:B,2,FALSE)))</f>
        <v>monster</v>
      </c>
      <c r="E130" s="5">
        <v>43</v>
      </c>
      <c r="F130" s="86" t="str">
        <f>VLOOKUP(D130,AI!B:G,2,FALSE)</f>
        <v>AI_born_event(RECEIVER, ARG0, ARG1, ARG2, ARG3,ARG4)</v>
      </c>
      <c r="G130" s="86" t="str">
        <f>VLOOKUP(D130,AI!B:G,3,FALSE)</f>
        <v>AI_update_event(RECEIVER, ARG0, ARG1, ARG2, ARG3,ARG4)</v>
      </c>
      <c r="H130" s="86"/>
      <c r="I130" s="86"/>
      <c r="J130" s="86" t="str">
        <f>VLOOKUP(D130,AI!B:G,6,FALSE)</f>
        <v>test_deadth_event(RECEIVER, ARG0, ARG1, ARG2, ARG3,ARG4)</v>
      </c>
      <c r="K130" s="86">
        <f t="shared" si="10"/>
        <v>1</v>
      </c>
      <c r="L130" s="86">
        <f>IF(怪物属性编辑!AH99=1,怪物属性编辑!AO99,0)</f>
        <v>0</v>
      </c>
      <c r="M130" s="89">
        <f t="shared" si="11"/>
        <v>1290</v>
      </c>
      <c r="N130" s="86"/>
      <c r="O130" s="86"/>
      <c r="P130" s="86"/>
      <c r="Q130" s="86"/>
      <c r="R130" s="86"/>
      <c r="S130" s="86">
        <v>320</v>
      </c>
      <c r="T130" s="86"/>
      <c r="U130" s="86"/>
      <c r="V130" s="86"/>
      <c r="W130" s="86"/>
      <c r="X130" s="86"/>
      <c r="Y130" s="86"/>
      <c r="Z130" s="86"/>
      <c r="AA130" s="86"/>
      <c r="AB130" s="86"/>
      <c r="AC130" s="86"/>
      <c r="AD130" s="86"/>
      <c r="AE130" s="86"/>
      <c r="AF130" s="90">
        <f t="shared" si="12"/>
        <v>100077</v>
      </c>
    </row>
    <row r="131" spans="1:32">
      <c r="A131" s="5">
        <v>78</v>
      </c>
      <c r="B131" s="4">
        <v>10015</v>
      </c>
      <c r="C131" s="5" t="str">
        <f>VLOOKUP(B131,映射!A:B,2,FALSE)</f>
        <v>恶梦鼠</v>
      </c>
      <c r="D131" s="85" t="str">
        <f>IF(IF(COUNTIF(AI!A:A,'表格编辑 '!C131),TRUE,FALSE)=FALSE,"monster",(VLOOKUP(C131,AI!A:B,2,FALSE)))</f>
        <v>monster</v>
      </c>
      <c r="E131" s="5">
        <v>44</v>
      </c>
      <c r="F131" s="86" t="str">
        <f>VLOOKUP(D131,AI!B:G,2,FALSE)</f>
        <v>AI_born_event(RECEIVER, ARG0, ARG1, ARG2, ARG3,ARG4)</v>
      </c>
      <c r="G131" s="86" t="str">
        <f>VLOOKUP(D131,AI!B:G,3,FALSE)</f>
        <v>AI_update_event(RECEIVER, ARG0, ARG1, ARG2, ARG3,ARG4)</v>
      </c>
      <c r="H131" s="86"/>
      <c r="I131" s="86"/>
      <c r="J131" s="86" t="str">
        <f>VLOOKUP(D131,AI!B:G,6,FALSE)</f>
        <v>test_deadth_event(RECEIVER, ARG0, ARG1, ARG2, ARG3,ARG4)</v>
      </c>
      <c r="K131" s="86">
        <f t="shared" si="10"/>
        <v>1</v>
      </c>
      <c r="L131" s="86">
        <f>IF(怪物属性编辑!AH100=1,怪物属性编辑!AO100,0)</f>
        <v>0</v>
      </c>
      <c r="M131" s="89">
        <f t="shared" si="11"/>
        <v>1320</v>
      </c>
      <c r="N131" s="86"/>
      <c r="O131" s="86"/>
      <c r="P131" s="86"/>
      <c r="Q131" s="86"/>
      <c r="R131" s="86"/>
      <c r="S131" s="86">
        <v>320</v>
      </c>
      <c r="T131" s="86"/>
      <c r="U131" s="86"/>
      <c r="V131" s="86"/>
      <c r="W131" s="86"/>
      <c r="X131" s="86"/>
      <c r="Y131" s="86"/>
      <c r="Z131" s="86"/>
      <c r="AA131" s="86"/>
      <c r="AB131" s="86"/>
      <c r="AC131" s="86"/>
      <c r="AD131" s="86"/>
      <c r="AE131" s="86"/>
      <c r="AF131" s="90">
        <f t="shared" si="12"/>
        <v>100078</v>
      </c>
    </row>
    <row r="132" spans="1:32">
      <c r="A132" s="5">
        <v>79</v>
      </c>
      <c r="B132" s="4">
        <v>89</v>
      </c>
      <c r="C132" s="5" t="str">
        <f>VLOOKUP(B132,映射!A:B,2,FALSE)</f>
        <v>沙漠吞噬花</v>
      </c>
      <c r="D132" s="85" t="str">
        <f>IF(IF(COUNTIF(AI!A:A,'表格编辑 '!C132),TRUE,FALSE)=FALSE,"monster",(VLOOKUP(C132,AI!A:B,2,FALSE)))</f>
        <v>DesertTunShiHua</v>
      </c>
      <c r="E132" s="5">
        <v>44</v>
      </c>
      <c r="F132" s="86" t="str">
        <f>VLOOKUP(D132,AI!B:G,2,FALSE)</f>
        <v>DesertTunShiHua_Born(RECEIVER, ARG0, ARG1, ARG2, ARG3,ARG4)</v>
      </c>
      <c r="G132" s="86" t="str">
        <f>VLOOKUP(D132,AI!B:G,3,FALSE)</f>
        <v>DesertTunShiHua_Update(RECEIVER, ARG0, ARG1, ARG2, ARG3,ARG4)</v>
      </c>
      <c r="H132" s="86"/>
      <c r="I132" s="86"/>
      <c r="J132" s="86" t="str">
        <f>VLOOKUP(D132,AI!B:G,6,FALSE)</f>
        <v>DesertTunShiHua_deadth(RECEIVER, ARG0, ARG1, ARG2, ARG3,ARG4)</v>
      </c>
      <c r="K132" s="86">
        <f t="shared" si="10"/>
        <v>1</v>
      </c>
      <c r="L132" s="86">
        <f>IF(怪物属性编辑!AH101=1,怪物属性编辑!AO101,0)</f>
        <v>9746.1</v>
      </c>
      <c r="M132" s="89">
        <f t="shared" si="11"/>
        <v>1320</v>
      </c>
      <c r="N132" s="86">
        <v>130</v>
      </c>
      <c r="O132" s="86">
        <v>130</v>
      </c>
      <c r="P132" s="86">
        <v>150</v>
      </c>
      <c r="Q132" s="86"/>
      <c r="R132" s="86"/>
      <c r="S132" s="86">
        <v>320</v>
      </c>
      <c r="T132" s="86"/>
      <c r="U132" s="86"/>
      <c r="V132" s="86"/>
      <c r="W132" s="86"/>
      <c r="X132" s="86"/>
      <c r="Y132" s="86">
        <v>100</v>
      </c>
      <c r="Z132" s="86">
        <v>100</v>
      </c>
      <c r="AA132" s="86">
        <v>100</v>
      </c>
      <c r="AB132" s="86">
        <v>100</v>
      </c>
      <c r="AC132" s="86">
        <v>100</v>
      </c>
      <c r="AD132" s="86">
        <v>100</v>
      </c>
      <c r="AE132" s="86"/>
      <c r="AF132" s="90">
        <f t="shared" si="12"/>
        <v>100079</v>
      </c>
    </row>
    <row r="133" spans="1:32">
      <c r="A133" s="5">
        <v>80</v>
      </c>
      <c r="B133" s="4">
        <v>10117</v>
      </c>
      <c r="C133" s="5" t="str">
        <f>VLOOKUP(B133,映射!A:B,2,FALSE)</f>
        <v>吓人箱</v>
      </c>
      <c r="D133" s="85" t="str">
        <f>IF(IF(COUNTIF(AI!A:A,'表格编辑 '!C133),TRUE,FALSE)=FALSE,"monster",(VLOOKUP(C133,AI!A:B,2,FALSE)))</f>
        <v>monster</v>
      </c>
      <c r="E133" s="5">
        <v>45</v>
      </c>
      <c r="F133" s="86" t="str">
        <f>VLOOKUP(D133,AI!B:G,2,FALSE)</f>
        <v>AI_born_event(RECEIVER, ARG0, ARG1, ARG2, ARG3,ARG4)</v>
      </c>
      <c r="G133" s="86" t="str">
        <f>VLOOKUP(D133,AI!B:G,3,FALSE)</f>
        <v>AI_update_event(RECEIVER, ARG0, ARG1, ARG2, ARG3,ARG4)</v>
      </c>
      <c r="H133" s="86"/>
      <c r="I133" s="86"/>
      <c r="J133" s="86" t="str">
        <f>VLOOKUP(D133,AI!B:G,6,FALSE)</f>
        <v>test_deadth_event(RECEIVER, ARG0, ARG1, ARG2, ARG3,ARG4)</v>
      </c>
      <c r="K133" s="86">
        <f t="shared" si="10"/>
        <v>1</v>
      </c>
      <c r="L133" s="86">
        <f>IF(怪物属性编辑!AH102=1,怪物属性编辑!AO102,0)</f>
        <v>0</v>
      </c>
      <c r="M133" s="89">
        <f t="shared" si="11"/>
        <v>1350</v>
      </c>
      <c r="N133" s="86"/>
      <c r="O133" s="86"/>
      <c r="P133" s="86"/>
      <c r="Q133" s="86"/>
      <c r="R133" s="86"/>
      <c r="S133" s="86">
        <v>320</v>
      </c>
      <c r="T133" s="86"/>
      <c r="U133" s="86"/>
      <c r="V133" s="86"/>
      <c r="W133" s="86"/>
      <c r="X133" s="86"/>
      <c r="Y133" s="86"/>
      <c r="Z133" s="86"/>
      <c r="AA133" s="86"/>
      <c r="AB133" s="86"/>
      <c r="AC133" s="86"/>
      <c r="AD133" s="86"/>
      <c r="AE133" s="86"/>
      <c r="AF133" s="90">
        <f t="shared" si="12"/>
        <v>100080</v>
      </c>
    </row>
    <row r="134" spans="1:32">
      <c r="A134" s="5">
        <v>81</v>
      </c>
      <c r="B134" s="4">
        <v>10124</v>
      </c>
      <c r="C134" s="5" t="str">
        <f>VLOOKUP(B134,映射!A:B,2,FALSE)</f>
        <v>石怪</v>
      </c>
      <c r="D134" s="85" t="str">
        <f>IF(IF(COUNTIF(AI!A:A,'表格编辑 '!C134),TRUE,FALSE)=FALSE,"monster",(VLOOKUP(C134,AI!A:B,2,FALSE)))</f>
        <v>monster</v>
      </c>
      <c r="E134" s="5">
        <v>45</v>
      </c>
      <c r="F134" s="86" t="str">
        <f>VLOOKUP(D134,AI!B:G,2,FALSE)</f>
        <v>AI_born_event(RECEIVER, ARG0, ARG1, ARG2, ARG3,ARG4)</v>
      </c>
      <c r="G134" s="86" t="str">
        <f>VLOOKUP(D134,AI!B:G,3,FALSE)</f>
        <v>AI_update_event(RECEIVER, ARG0, ARG1, ARG2, ARG3,ARG4)</v>
      </c>
      <c r="H134" s="86"/>
      <c r="I134" s="86"/>
      <c r="J134" s="86" t="str">
        <f>VLOOKUP(D134,AI!B:G,6,FALSE)</f>
        <v>test_deadth_event(RECEIVER, ARG0, ARG1, ARG2, ARG3,ARG4)</v>
      </c>
      <c r="K134" s="86">
        <f t="shared" si="10"/>
        <v>1</v>
      </c>
      <c r="L134" s="86">
        <f>IF(怪物属性编辑!AH103=1,怪物属性编辑!AO103,0)</f>
        <v>0</v>
      </c>
      <c r="M134" s="89">
        <f t="shared" si="11"/>
        <v>1350</v>
      </c>
      <c r="N134" s="86"/>
      <c r="O134" s="86"/>
      <c r="P134" s="86"/>
      <c r="Q134" s="86"/>
      <c r="R134" s="86"/>
      <c r="S134" s="86">
        <v>320</v>
      </c>
      <c r="T134" s="86"/>
      <c r="U134" s="86"/>
      <c r="V134" s="86"/>
      <c r="W134" s="86"/>
      <c r="X134" s="86"/>
      <c r="Y134" s="86"/>
      <c r="Z134" s="86"/>
      <c r="AA134" s="86"/>
      <c r="AB134" s="86"/>
      <c r="AC134" s="86"/>
      <c r="AD134" s="86"/>
      <c r="AE134" s="86"/>
      <c r="AF134" s="90">
        <f t="shared" si="12"/>
        <v>100081</v>
      </c>
    </row>
    <row r="135" spans="1:32">
      <c r="A135" s="5">
        <v>82</v>
      </c>
      <c r="B135" s="4">
        <v>10152</v>
      </c>
      <c r="C135" s="5" t="str">
        <f>VLOOKUP(B135,映射!A:B,2,FALSE)</f>
        <v>盗贼</v>
      </c>
      <c r="D135" s="85" t="str">
        <f>IF(IF(COUNTIF(AI!A:A,'表格编辑 '!C135),TRUE,FALSE)=FALSE,"monster",(VLOOKUP(C135,AI!A:B,2,FALSE)))</f>
        <v>monster</v>
      </c>
      <c r="E135" s="5">
        <v>46</v>
      </c>
      <c r="F135" s="86" t="str">
        <f>VLOOKUP(D135,AI!B:G,2,FALSE)</f>
        <v>AI_born_event(RECEIVER, ARG0, ARG1, ARG2, ARG3,ARG4)</v>
      </c>
      <c r="G135" s="86" t="str">
        <f>VLOOKUP(D135,AI!B:G,3,FALSE)</f>
        <v>AI_update_event(RECEIVER, ARG0, ARG1, ARG2, ARG3,ARG4)</v>
      </c>
      <c r="H135" s="86"/>
      <c r="I135" s="86"/>
      <c r="J135" s="86" t="str">
        <f>VLOOKUP(D135,AI!B:G,6,FALSE)</f>
        <v>test_deadth_event(RECEIVER, ARG0, ARG1, ARG2, ARG3,ARG4)</v>
      </c>
      <c r="K135" s="86">
        <f t="shared" si="10"/>
        <v>1</v>
      </c>
      <c r="L135" s="86">
        <f>IF(怪物属性编辑!AH104=1,怪物属性编辑!AO104,0)</f>
        <v>0</v>
      </c>
      <c r="M135" s="89">
        <f t="shared" si="11"/>
        <v>1380</v>
      </c>
      <c r="N135" s="86"/>
      <c r="O135" s="86"/>
      <c r="P135" s="86"/>
      <c r="Q135" s="86"/>
      <c r="R135" s="86"/>
      <c r="S135" s="86">
        <v>320</v>
      </c>
      <c r="T135" s="86"/>
      <c r="U135" s="86"/>
      <c r="V135" s="86"/>
      <c r="W135" s="86"/>
      <c r="X135" s="86"/>
      <c r="Y135" s="86"/>
      <c r="Z135" s="86"/>
      <c r="AA135" s="86"/>
      <c r="AB135" s="86"/>
      <c r="AC135" s="86"/>
      <c r="AD135" s="86"/>
      <c r="AE135" s="86"/>
      <c r="AF135" s="90">
        <f t="shared" si="12"/>
        <v>100082</v>
      </c>
    </row>
    <row r="136" spans="1:32">
      <c r="A136" s="5">
        <v>83</v>
      </c>
      <c r="B136" s="4">
        <v>90</v>
      </c>
      <c r="C136" s="5" t="str">
        <f>VLOOKUP(B136,映射!A:B,2,FALSE)</f>
        <v>沙漠恶匪巴托</v>
      </c>
      <c r="D136" s="85" t="str">
        <f>IF(IF(COUNTIF(AI!A:A,'表格编辑 '!C136),TRUE,FALSE)=FALSE,"monster",(VLOOKUP(C136,AI!A:B,2,FALSE)))</f>
        <v>DesertDanditBaTuo</v>
      </c>
      <c r="E136" s="5">
        <v>46</v>
      </c>
      <c r="F136" s="86" t="str">
        <f>VLOOKUP(D136,AI!B:G,2,FALSE)</f>
        <v>DesertDanditBaTuo_Born(RECEIVER,ARG0,ARG1,ARG2,ARG3,ARG4)</v>
      </c>
      <c r="G136" s="86" t="str">
        <f>VLOOKUP(D136,AI!B:G,3,FALSE)</f>
        <v>DesertDanditBaTuo_Update(RECEIVER,ARG0,ARG1,ARG2,ARG3,ARG4)</v>
      </c>
      <c r="H136" s="86"/>
      <c r="I136" s="86"/>
      <c r="J136" s="86" t="str">
        <f>VLOOKUP(D136,AI!B:G,6,FALSE)</f>
        <v>DesertDanditBaTuo_deadth(RECEIVER,ARG0,ARG1,ARG2,ARG3,ARG4)</v>
      </c>
      <c r="K136" s="86">
        <f t="shared" si="10"/>
        <v>1</v>
      </c>
      <c r="L136" s="86">
        <f>IF(怪物属性编辑!AH105=1,怪物属性编辑!AO105,0)</f>
        <v>8866</v>
      </c>
      <c r="M136" s="89">
        <f t="shared" si="11"/>
        <v>1380</v>
      </c>
      <c r="N136" s="86">
        <v>150</v>
      </c>
      <c r="O136" s="86">
        <v>130</v>
      </c>
      <c r="P136" s="86">
        <v>150</v>
      </c>
      <c r="Q136" s="86">
        <v>50</v>
      </c>
      <c r="R136" s="86"/>
      <c r="S136" s="86">
        <v>320</v>
      </c>
      <c r="T136" s="86"/>
      <c r="U136" s="86"/>
      <c r="V136" s="86"/>
      <c r="W136" s="86"/>
      <c r="X136" s="86"/>
      <c r="Y136" s="86">
        <v>100</v>
      </c>
      <c r="Z136" s="86">
        <v>100</v>
      </c>
      <c r="AA136" s="86">
        <v>100</v>
      </c>
      <c r="AB136" s="86">
        <v>100</v>
      </c>
      <c r="AC136" s="86">
        <v>100</v>
      </c>
      <c r="AD136" s="86">
        <v>100</v>
      </c>
      <c r="AE136" s="86"/>
      <c r="AF136" s="90">
        <f t="shared" si="12"/>
        <v>100083</v>
      </c>
    </row>
    <row r="137" spans="1:32">
      <c r="A137" s="5">
        <v>84</v>
      </c>
      <c r="B137" s="4">
        <v>30</v>
      </c>
      <c r="C137" s="5" t="str">
        <f>VLOOKUP(B137,映射!A:B,2,FALSE)</f>
        <v>食人魔</v>
      </c>
      <c r="D137" s="85" t="str">
        <f>IF(IF(COUNTIF(AI!A:A,'表格编辑 '!C137),TRUE,FALSE)=FALSE,"monster",(VLOOKUP(C137,AI!A:B,2,FALSE)))</f>
        <v>monster</v>
      </c>
      <c r="E137" s="5">
        <v>46</v>
      </c>
      <c r="F137" s="86" t="str">
        <f>VLOOKUP(D137,AI!B:G,2,FALSE)</f>
        <v>AI_born_event(RECEIVER, ARG0, ARG1, ARG2, ARG3,ARG4)</v>
      </c>
      <c r="G137" s="86" t="str">
        <f>VLOOKUP(D137,AI!B:G,3,FALSE)</f>
        <v>AI_update_event(RECEIVER, ARG0, ARG1, ARG2, ARG3,ARG4)</v>
      </c>
      <c r="H137" s="86"/>
      <c r="I137" s="86"/>
      <c r="J137" s="86" t="str">
        <f>VLOOKUP(D137,AI!B:G,6,FALSE)</f>
        <v>test_deadth_event(RECEIVER, ARG0, ARG1, ARG2, ARG3,ARG4)</v>
      </c>
      <c r="K137" s="86">
        <f t="shared" si="10"/>
        <v>1</v>
      </c>
      <c r="L137" s="86">
        <f>IF(怪物属性编辑!AH106=1,怪物属性编辑!AO106,0)</f>
        <v>0</v>
      </c>
      <c r="M137" s="89">
        <f t="shared" si="11"/>
        <v>1380</v>
      </c>
      <c r="N137" s="86"/>
      <c r="O137" s="86"/>
      <c r="P137" s="86"/>
      <c r="Q137" s="86"/>
      <c r="R137" s="86"/>
      <c r="S137" s="86">
        <v>320</v>
      </c>
      <c r="T137" s="86"/>
      <c r="U137" s="86"/>
      <c r="V137" s="86"/>
      <c r="W137" s="86"/>
      <c r="X137" s="86"/>
      <c r="Y137" s="86"/>
      <c r="Z137" s="86"/>
      <c r="AA137" s="86"/>
      <c r="AB137" s="86"/>
      <c r="AC137" s="86"/>
      <c r="AD137" s="86"/>
      <c r="AE137" s="86"/>
      <c r="AF137" s="90">
        <f t="shared" si="12"/>
        <v>100084</v>
      </c>
    </row>
    <row r="138" spans="1:32">
      <c r="A138" s="5">
        <v>85</v>
      </c>
      <c r="B138" s="4">
        <v>10131</v>
      </c>
      <c r="C138" s="5" t="str">
        <f>VLOOKUP(B138,映射!A:B,2,FALSE)</f>
        <v>蜥蝪战士</v>
      </c>
      <c r="D138" s="85" t="str">
        <f>IF(IF(COUNTIF(AI!A:A,'表格编辑 '!C138),TRUE,FALSE)=FALSE,"monster",(VLOOKUP(C138,AI!A:B,2,FALSE)))</f>
        <v>monster</v>
      </c>
      <c r="E138" s="5">
        <v>47</v>
      </c>
      <c r="F138" s="86" t="str">
        <f>VLOOKUP(D138,AI!B:G,2,FALSE)</f>
        <v>AI_born_event(RECEIVER, ARG0, ARG1, ARG2, ARG3,ARG4)</v>
      </c>
      <c r="G138" s="86" t="str">
        <f>VLOOKUP(D138,AI!B:G,3,FALSE)</f>
        <v>AI_update_event(RECEIVER, ARG0, ARG1, ARG2, ARG3,ARG4)</v>
      </c>
      <c r="H138" s="86"/>
      <c r="I138" s="86"/>
      <c r="J138" s="86" t="str">
        <f>VLOOKUP(D138,AI!B:G,6,FALSE)</f>
        <v>test_deadth_event(RECEIVER, ARG0, ARG1, ARG2, ARG3,ARG4)</v>
      </c>
      <c r="K138" s="86">
        <f t="shared" si="10"/>
        <v>1</v>
      </c>
      <c r="L138" s="86">
        <f>IF(怪物属性编辑!AH107=1,怪物属性编辑!AO107,0)</f>
        <v>0</v>
      </c>
      <c r="M138" s="89">
        <f t="shared" si="11"/>
        <v>1410</v>
      </c>
      <c r="N138" s="86"/>
      <c r="O138" s="86"/>
      <c r="P138" s="86"/>
      <c r="Q138" s="86"/>
      <c r="R138" s="86"/>
      <c r="S138" s="86">
        <v>320</v>
      </c>
      <c r="T138" s="86"/>
      <c r="U138" s="86"/>
      <c r="V138" s="86"/>
      <c r="W138" s="86"/>
      <c r="X138" s="86"/>
      <c r="Y138" s="86"/>
      <c r="Z138" s="86"/>
      <c r="AA138" s="86"/>
      <c r="AB138" s="86"/>
      <c r="AC138" s="86"/>
      <c r="AD138" s="86"/>
      <c r="AE138" s="86"/>
      <c r="AF138" s="90">
        <f t="shared" si="12"/>
        <v>100085</v>
      </c>
    </row>
    <row r="139" spans="1:32">
      <c r="A139" s="5">
        <v>86</v>
      </c>
      <c r="B139" s="4">
        <v>10147</v>
      </c>
      <c r="C139" s="5" t="str">
        <f>VLOOKUP(B139,映射!A:B,2,FALSE)</f>
        <v>烈风哥布林</v>
      </c>
      <c r="D139" s="85" t="str">
        <f>IF(IF(COUNTIF(AI!A:A,'表格编辑 '!C139),TRUE,FALSE)=FALSE,"monster",(VLOOKUP(C139,AI!A:B,2,FALSE)))</f>
        <v>monster</v>
      </c>
      <c r="E139" s="5">
        <v>47</v>
      </c>
      <c r="F139" s="86" t="str">
        <f>VLOOKUP(D139,AI!B:G,2,FALSE)</f>
        <v>AI_born_event(RECEIVER, ARG0, ARG1, ARG2, ARG3,ARG4)</v>
      </c>
      <c r="G139" s="86" t="str">
        <f>VLOOKUP(D139,AI!B:G,3,FALSE)</f>
        <v>AI_update_event(RECEIVER, ARG0, ARG1, ARG2, ARG3,ARG4)</v>
      </c>
      <c r="H139" s="86"/>
      <c r="I139" s="86"/>
      <c r="J139" s="86" t="str">
        <f>VLOOKUP(D139,AI!B:G,6,FALSE)</f>
        <v>test_deadth_event(RECEIVER, ARG0, ARG1, ARG2, ARG3,ARG4)</v>
      </c>
      <c r="K139" s="86">
        <f t="shared" si="10"/>
        <v>1</v>
      </c>
      <c r="L139" s="86">
        <f>IF(怪物属性编辑!AH108=1,怪物属性编辑!AO108,0)</f>
        <v>0</v>
      </c>
      <c r="M139" s="89">
        <f t="shared" si="11"/>
        <v>1410</v>
      </c>
      <c r="N139" s="86"/>
      <c r="O139" s="86"/>
      <c r="P139" s="86"/>
      <c r="Q139" s="86"/>
      <c r="R139" s="86"/>
      <c r="S139" s="86">
        <v>320</v>
      </c>
      <c r="T139" s="86"/>
      <c r="U139" s="86"/>
      <c r="V139" s="86"/>
      <c r="W139" s="86"/>
      <c r="X139" s="86"/>
      <c r="Y139" s="86"/>
      <c r="Z139" s="86"/>
      <c r="AA139" s="86"/>
      <c r="AB139" s="86"/>
      <c r="AC139" s="86"/>
      <c r="AD139" s="86"/>
      <c r="AE139" s="86"/>
      <c r="AF139" s="90">
        <f t="shared" si="12"/>
        <v>100086</v>
      </c>
    </row>
    <row r="140" spans="1:32">
      <c r="A140" s="5">
        <v>87</v>
      </c>
      <c r="B140" s="4">
        <v>91</v>
      </c>
      <c r="C140" s="5" t="str">
        <f>VLOOKUP(B140,映射!A:B,2,FALSE)</f>
        <v>蜥蜴人莫洛</v>
      </c>
      <c r="D140" s="85" t="str">
        <f>IF(IF(COUNTIF(AI!A:A,'表格编辑 '!C140),TRUE,FALSE)=FALSE,"monster",(VLOOKUP(C140,AI!A:B,2,FALSE)))</f>
        <v>XiYiRenMoLuo</v>
      </c>
      <c r="E140" s="5">
        <v>47</v>
      </c>
      <c r="F140" s="86" t="str">
        <f>VLOOKUP(D140,AI!B:G,2,FALSE)</f>
        <v>XiYiRenMoLuo_Bron(RECEIVER,ARG0,ARG1,ARG2,ARG3,ARG4)</v>
      </c>
      <c r="G140" s="86" t="str">
        <f>VLOOKUP(D140,AI!B:G,3,FALSE)</f>
        <v>XiYiRenMoLuo_Update(RECEIVER,ARG0,ARG1,ARG2,ARG3,ARG4)</v>
      </c>
      <c r="H140" s="86"/>
      <c r="I140" s="86"/>
      <c r="J140" s="86" t="str">
        <f>VLOOKUP(D140,AI!B:G,6,FALSE)</f>
        <v>XiYiRenMoLuo_deadth(RECEIVER,ARG0,ARG1,ARG2,ARG3,ARG4)</v>
      </c>
      <c r="K140" s="86">
        <f t="shared" si="10"/>
        <v>1</v>
      </c>
      <c r="L140" s="86">
        <f>IF(怪物属性编辑!AH109=1,怪物属性编辑!AO109,0)</f>
        <v>7757.1</v>
      </c>
      <c r="M140" s="89">
        <f t="shared" si="11"/>
        <v>1410</v>
      </c>
      <c r="N140" s="86">
        <v>150</v>
      </c>
      <c r="O140" s="86">
        <v>130</v>
      </c>
      <c r="P140" s="86">
        <v>150</v>
      </c>
      <c r="Q140" s="86">
        <v>50</v>
      </c>
      <c r="R140" s="86"/>
      <c r="S140" s="86">
        <v>320</v>
      </c>
      <c r="T140" s="86"/>
      <c r="U140" s="86"/>
      <c r="V140" s="86"/>
      <c r="W140" s="86"/>
      <c r="X140" s="86"/>
      <c r="Y140" s="86">
        <v>100</v>
      </c>
      <c r="Z140" s="86">
        <v>100</v>
      </c>
      <c r="AA140" s="86">
        <v>100</v>
      </c>
      <c r="AB140" s="86">
        <v>100</v>
      </c>
      <c r="AC140" s="86">
        <v>100</v>
      </c>
      <c r="AD140" s="86">
        <v>100</v>
      </c>
      <c r="AE140" s="86"/>
      <c r="AF140" s="90">
        <f t="shared" si="12"/>
        <v>100087</v>
      </c>
    </row>
    <row r="141" spans="1:32">
      <c r="A141" s="5">
        <v>88</v>
      </c>
      <c r="B141" s="4">
        <v>5</v>
      </c>
      <c r="C141" s="5" t="str">
        <f>VLOOKUP(B141,映射!A:B,2,FALSE)</f>
        <v>树精</v>
      </c>
      <c r="D141" s="85" t="str">
        <f>IF(IF(COUNTIF(AI!A:A,'表格编辑 '!C141),TRUE,FALSE)=FALSE,"monster",(VLOOKUP(C141,AI!A:B,2,FALSE)))</f>
        <v>monster</v>
      </c>
      <c r="E141" s="5">
        <v>47</v>
      </c>
      <c r="F141" s="86" t="str">
        <f>VLOOKUP(D141,AI!B:G,2,FALSE)</f>
        <v>AI_born_event(RECEIVER, ARG0, ARG1, ARG2, ARG3,ARG4)</v>
      </c>
      <c r="G141" s="86" t="str">
        <f>VLOOKUP(D141,AI!B:G,3,FALSE)</f>
        <v>AI_update_event(RECEIVER, ARG0, ARG1, ARG2, ARG3,ARG4)</v>
      </c>
      <c r="H141" s="86"/>
      <c r="I141" s="86"/>
      <c r="J141" s="86" t="str">
        <f>VLOOKUP(D141,AI!B:G,6,FALSE)</f>
        <v>test_deadth_event(RECEIVER, ARG0, ARG1, ARG2, ARG3,ARG4)</v>
      </c>
      <c r="K141" s="86">
        <f t="shared" si="10"/>
        <v>1</v>
      </c>
      <c r="L141" s="86">
        <f>IF(怪物属性编辑!AH110=1,怪物属性编辑!AO110,0)</f>
        <v>0</v>
      </c>
      <c r="M141" s="89">
        <f t="shared" si="11"/>
        <v>1410</v>
      </c>
      <c r="N141" s="86"/>
      <c r="O141" s="86"/>
      <c r="P141" s="86"/>
      <c r="Q141" s="86"/>
      <c r="R141" s="86"/>
      <c r="S141" s="86">
        <v>320</v>
      </c>
      <c r="T141" s="86"/>
      <c r="U141" s="86"/>
      <c r="V141" s="86"/>
      <c r="W141" s="86"/>
      <c r="X141" s="86"/>
      <c r="Y141" s="86"/>
      <c r="Z141" s="86"/>
      <c r="AA141" s="86"/>
      <c r="AB141" s="86"/>
      <c r="AC141" s="86"/>
      <c r="AD141" s="86"/>
      <c r="AE141" s="86"/>
      <c r="AF141" s="90">
        <f t="shared" si="12"/>
        <v>100088</v>
      </c>
    </row>
    <row r="142" spans="1:32">
      <c r="A142" s="5">
        <v>89</v>
      </c>
      <c r="B142" s="4">
        <v>4</v>
      </c>
      <c r="C142" s="5" t="str">
        <f>VLOOKUP(B142,映射!A:B,2,FALSE)</f>
        <v>软泥怪</v>
      </c>
      <c r="D142" s="85" t="str">
        <f>IF(IF(COUNTIF(AI!A:A,'表格编辑 '!C142),TRUE,FALSE)=FALSE,"monster",(VLOOKUP(C142,AI!A:B,2,FALSE)))</f>
        <v>monster</v>
      </c>
      <c r="E142" s="5">
        <v>48</v>
      </c>
      <c r="F142" s="86" t="str">
        <f>VLOOKUP(D142,AI!B:G,2,FALSE)</f>
        <v>AI_born_event(RECEIVER, ARG0, ARG1, ARG2, ARG3,ARG4)</v>
      </c>
      <c r="G142" s="86" t="str">
        <f>VLOOKUP(D142,AI!B:G,3,FALSE)</f>
        <v>AI_update_event(RECEIVER, ARG0, ARG1, ARG2, ARG3,ARG4)</v>
      </c>
      <c r="H142" s="86"/>
      <c r="I142" s="86"/>
      <c r="J142" s="86" t="str">
        <f>VLOOKUP(D142,AI!B:G,6,FALSE)</f>
        <v>test_deadth_event(RECEIVER, ARG0, ARG1, ARG2, ARG3,ARG4)</v>
      </c>
      <c r="K142" s="86">
        <f t="shared" si="10"/>
        <v>1</v>
      </c>
      <c r="L142" s="86">
        <f>IF(怪物属性编辑!AH111=1,怪物属性编辑!AO111,0)</f>
        <v>0</v>
      </c>
      <c r="M142" s="89">
        <f t="shared" si="11"/>
        <v>1440</v>
      </c>
      <c r="N142" s="86"/>
      <c r="O142" s="86"/>
      <c r="P142" s="86"/>
      <c r="Q142" s="86"/>
      <c r="R142" s="86"/>
      <c r="S142" s="86">
        <v>320</v>
      </c>
      <c r="T142" s="86"/>
      <c r="U142" s="86"/>
      <c r="V142" s="86"/>
      <c r="W142" s="86"/>
      <c r="X142" s="86"/>
      <c r="Y142" s="86"/>
      <c r="Z142" s="86"/>
      <c r="AA142" s="86"/>
      <c r="AB142" s="86"/>
      <c r="AC142" s="86"/>
      <c r="AD142" s="86"/>
      <c r="AE142" s="86"/>
      <c r="AF142" s="90">
        <f t="shared" si="12"/>
        <v>100089</v>
      </c>
    </row>
    <row r="143" spans="1:32">
      <c r="A143" s="5">
        <v>90</v>
      </c>
      <c r="B143" s="4">
        <v>54</v>
      </c>
      <c r="C143" s="5" t="str">
        <f>VLOOKUP(B143,映射!A:B,2,FALSE)</f>
        <v>毒蘑菇</v>
      </c>
      <c r="D143" s="85" t="str">
        <f>IF(IF(COUNTIF(AI!A:A,'表格编辑 '!C143),TRUE,FALSE)=FALSE,"monster",(VLOOKUP(C143,AI!A:B,2,FALSE)))</f>
        <v>monster</v>
      </c>
      <c r="E143" s="5">
        <v>48</v>
      </c>
      <c r="F143" s="86" t="str">
        <f>VLOOKUP(D143,AI!B:G,2,FALSE)</f>
        <v>AI_born_event(RECEIVER, ARG0, ARG1, ARG2, ARG3,ARG4)</v>
      </c>
      <c r="G143" s="86" t="str">
        <f>VLOOKUP(D143,AI!B:G,3,FALSE)</f>
        <v>AI_update_event(RECEIVER, ARG0, ARG1, ARG2, ARG3,ARG4)</v>
      </c>
      <c r="H143" s="86"/>
      <c r="I143" s="86"/>
      <c r="J143" s="86" t="str">
        <f>VLOOKUP(D143,AI!B:G,6,FALSE)</f>
        <v>test_deadth_event(RECEIVER, ARG0, ARG1, ARG2, ARG3,ARG4)</v>
      </c>
      <c r="K143" s="86">
        <f t="shared" ref="K143:K156" si="13">IF(AND(L143="",M143="",N143="",O143=""),0,1)</f>
        <v>1</v>
      </c>
      <c r="L143" s="86">
        <f>IF(怪物属性编辑!AH112=1,怪物属性编辑!AO112,0)</f>
        <v>0</v>
      </c>
      <c r="M143" s="89">
        <f t="shared" si="11"/>
        <v>1440</v>
      </c>
      <c r="N143" s="86"/>
      <c r="O143" s="86"/>
      <c r="P143" s="86"/>
      <c r="Q143" s="86"/>
      <c r="R143" s="86"/>
      <c r="S143" s="86">
        <v>320</v>
      </c>
      <c r="T143" s="86"/>
      <c r="U143" s="86"/>
      <c r="V143" s="86"/>
      <c r="W143" s="86"/>
      <c r="X143" s="86"/>
      <c r="Y143" s="86"/>
      <c r="Z143" s="86"/>
      <c r="AA143" s="86"/>
      <c r="AB143" s="86"/>
      <c r="AC143" s="86"/>
      <c r="AD143" s="86"/>
      <c r="AE143" s="86"/>
      <c r="AF143" s="90">
        <f t="shared" si="12"/>
        <v>100090</v>
      </c>
    </row>
    <row r="144" spans="1:32">
      <c r="A144" s="5">
        <v>91</v>
      </c>
      <c r="B144" s="4">
        <v>92</v>
      </c>
      <c r="C144" s="5" t="str">
        <f>VLOOKUP(B144,映射!A:B,2,FALSE)</f>
        <v>刺球</v>
      </c>
      <c r="D144" s="85" t="str">
        <f>IF(IF(COUNTIF(AI!A:A,'表格编辑 '!C144),TRUE,FALSE)=FALSE,"monster",(VLOOKUP(C144,AI!A:B,2,FALSE)))</f>
        <v>monster</v>
      </c>
      <c r="E144" s="5">
        <v>48</v>
      </c>
      <c r="F144" s="86" t="str">
        <f>VLOOKUP(D144,AI!B:G,2,FALSE)</f>
        <v>AI_born_event(RECEIVER, ARG0, ARG1, ARG2, ARG3,ARG4)</v>
      </c>
      <c r="G144" s="86" t="str">
        <f>VLOOKUP(D144,AI!B:G,3,FALSE)</f>
        <v>AI_update_event(RECEIVER, ARG0, ARG1, ARG2, ARG3,ARG4)</v>
      </c>
      <c r="H144" s="86"/>
      <c r="I144" s="86"/>
      <c r="J144" s="86" t="str">
        <f>VLOOKUP(D144,AI!B:G,6,FALSE)</f>
        <v>test_deadth_event(RECEIVER, ARG0, ARG1, ARG2, ARG3,ARG4)</v>
      </c>
      <c r="K144" s="86">
        <f t="shared" si="13"/>
        <v>1</v>
      </c>
      <c r="L144" s="86">
        <f>IF(怪物属性编辑!AH113=1,怪物属性编辑!AO113,0)</f>
        <v>0</v>
      </c>
      <c r="M144" s="89">
        <f t="shared" si="11"/>
        <v>1440</v>
      </c>
      <c r="N144" s="86"/>
      <c r="O144" s="86"/>
      <c r="P144" s="86"/>
      <c r="Q144" s="86"/>
      <c r="R144" s="86"/>
      <c r="S144" s="86">
        <v>320</v>
      </c>
      <c r="T144" s="86"/>
      <c r="U144" s="86"/>
      <c r="V144" s="86"/>
      <c r="W144" s="86"/>
      <c r="X144" s="86"/>
      <c r="Y144" s="86"/>
      <c r="Z144" s="86"/>
      <c r="AA144" s="86"/>
      <c r="AB144" s="86"/>
      <c r="AC144" s="86"/>
      <c r="AD144" s="86"/>
      <c r="AE144" s="86"/>
      <c r="AF144" s="90">
        <f t="shared" si="12"/>
        <v>100091</v>
      </c>
    </row>
    <row r="145" spans="1:32">
      <c r="A145" s="5">
        <v>92</v>
      </c>
      <c r="B145" s="4">
        <v>93</v>
      </c>
      <c r="C145" s="5" t="str">
        <f>VLOOKUP(B145,映射!A:B,2,FALSE)</f>
        <v>沙漠巨蜥</v>
      </c>
      <c r="D145" s="85" t="str">
        <f>IF(IF(COUNTIF(AI!A:A,'表格编辑 '!C145),TRUE,FALSE)=FALSE,"monster",(VLOOKUP(C145,AI!A:B,2,FALSE)))</f>
        <v>DesertGoanna</v>
      </c>
      <c r="E145" s="5">
        <v>49</v>
      </c>
      <c r="F145" s="86" t="str">
        <f>VLOOKUP(D145,AI!B:G,2,FALSE)</f>
        <v>DesertGoanna_Bron(RECEIVER,ARG0,ARG1,ARG2,ARG3,ARG4)</v>
      </c>
      <c r="G145" s="86" t="str">
        <f>VLOOKUP(D145,AI!B:G,3,FALSE)</f>
        <v>DesertGoanna_Update(RECEIVER,ARG0,ARG1,ARG2,ARG3,ARG4)</v>
      </c>
      <c r="H145" s="86"/>
      <c r="I145" s="86"/>
      <c r="J145" s="86" t="str">
        <f>VLOOKUP(D145,AI!B:G,6,FALSE)</f>
        <v>DesertGoanna_deadth(RECEIVER,ARG0,ARG1,ARG2,ARG3,ARG4)</v>
      </c>
      <c r="K145" s="86">
        <f t="shared" si="13"/>
        <v>1</v>
      </c>
      <c r="L145" s="86">
        <f>IF(怪物属性编辑!AH114=1,怪物属性编辑!AO114,0)</f>
        <v>10314.2</v>
      </c>
      <c r="M145" s="89">
        <f t="shared" si="11"/>
        <v>1470</v>
      </c>
      <c r="N145" s="86">
        <v>150</v>
      </c>
      <c r="O145" s="86">
        <v>130</v>
      </c>
      <c r="P145" s="86">
        <v>150</v>
      </c>
      <c r="Q145" s="86">
        <v>50</v>
      </c>
      <c r="R145" s="86"/>
      <c r="S145" s="86">
        <v>320</v>
      </c>
      <c r="T145" s="86"/>
      <c r="U145" s="86"/>
      <c r="V145" s="86"/>
      <c r="W145" s="86"/>
      <c r="X145" s="86"/>
      <c r="Y145" s="86">
        <v>100</v>
      </c>
      <c r="Z145" s="86">
        <v>100</v>
      </c>
      <c r="AA145" s="86">
        <v>100</v>
      </c>
      <c r="AB145" s="86">
        <v>100</v>
      </c>
      <c r="AC145" s="86">
        <v>100</v>
      </c>
      <c r="AD145" s="86">
        <v>100</v>
      </c>
      <c r="AE145" s="86"/>
      <c r="AF145" s="90">
        <f t="shared" si="12"/>
        <v>100092</v>
      </c>
    </row>
    <row r="146" spans="1:32">
      <c r="A146" s="5">
        <v>93</v>
      </c>
      <c r="B146" s="4">
        <v>10155</v>
      </c>
      <c r="C146" s="5" t="str">
        <f>VLOOKUP(B146,映射!A:B,2,FALSE)</f>
        <v>蜥蜴团</v>
      </c>
      <c r="D146" s="85" t="str">
        <f>IF(IF(COUNTIF(AI!A:A,'表格编辑 '!C146),TRUE,FALSE)=FALSE,"monster",(VLOOKUP(C146,AI!A:B,2,FALSE)))</f>
        <v>monster</v>
      </c>
      <c r="E146" s="5">
        <v>49</v>
      </c>
      <c r="F146" s="86" t="str">
        <f>VLOOKUP(D146,AI!B:G,2,FALSE)</f>
        <v>AI_born_event(RECEIVER, ARG0, ARG1, ARG2, ARG3,ARG4)</v>
      </c>
      <c r="G146" s="86" t="str">
        <f>VLOOKUP(D146,AI!B:G,3,FALSE)</f>
        <v>AI_update_event(RECEIVER, ARG0, ARG1, ARG2, ARG3,ARG4)</v>
      </c>
      <c r="H146" s="86"/>
      <c r="I146" s="86"/>
      <c r="J146" s="86" t="str">
        <f>VLOOKUP(D146,AI!B:G,6,FALSE)</f>
        <v>test_deadth_event(RECEIVER, ARG0, ARG1, ARG2, ARG3,ARG4)</v>
      </c>
      <c r="K146" s="86">
        <f t="shared" si="13"/>
        <v>1</v>
      </c>
      <c r="L146" s="86">
        <f>IF(怪物属性编辑!AH115=1,怪物属性编辑!AO115,0)</f>
        <v>0</v>
      </c>
      <c r="M146" s="89">
        <f t="shared" si="11"/>
        <v>1470</v>
      </c>
      <c r="N146" s="86"/>
      <c r="O146" s="86"/>
      <c r="P146" s="86"/>
      <c r="Q146" s="86"/>
      <c r="R146" s="86"/>
      <c r="S146" s="86">
        <v>320</v>
      </c>
      <c r="T146" s="86"/>
      <c r="U146" s="86"/>
      <c r="V146" s="86"/>
      <c r="W146" s="86"/>
      <c r="X146" s="86"/>
      <c r="Y146" s="86"/>
      <c r="Z146" s="86"/>
      <c r="AA146" s="86"/>
      <c r="AB146" s="86"/>
      <c r="AC146" s="86"/>
      <c r="AD146" s="86"/>
      <c r="AE146" s="86"/>
      <c r="AF146" s="90">
        <f t="shared" si="12"/>
        <v>100093</v>
      </c>
    </row>
    <row r="147" spans="1:32">
      <c r="A147" s="5">
        <v>94</v>
      </c>
      <c r="B147" s="4">
        <v>10156</v>
      </c>
      <c r="C147" s="5" t="str">
        <f>VLOOKUP(B147,映射!A:B,2,FALSE)</f>
        <v>鸟人</v>
      </c>
      <c r="D147" s="85" t="str">
        <f>IF(IF(COUNTIF(AI!A:A,'表格编辑 '!C147),TRUE,FALSE)=FALSE,"monster",(VLOOKUP(C147,AI!A:B,2,FALSE)))</f>
        <v>monster</v>
      </c>
      <c r="E147" s="5">
        <v>49</v>
      </c>
      <c r="F147" s="86" t="str">
        <f>VLOOKUP(D147,AI!B:G,2,FALSE)</f>
        <v>AI_born_event(RECEIVER, ARG0, ARG1, ARG2, ARG3,ARG4)</v>
      </c>
      <c r="G147" s="86" t="str">
        <f>VLOOKUP(D147,AI!B:G,3,FALSE)</f>
        <v>AI_update_event(RECEIVER, ARG0, ARG1, ARG2, ARG3,ARG4)</v>
      </c>
      <c r="H147" s="86"/>
      <c r="I147" s="86"/>
      <c r="J147" s="86" t="str">
        <f>VLOOKUP(D147,AI!B:G,6,FALSE)</f>
        <v>test_deadth_event(RECEIVER, ARG0, ARG1, ARG2, ARG3,ARG4)</v>
      </c>
      <c r="K147" s="86">
        <f t="shared" si="13"/>
        <v>1</v>
      </c>
      <c r="L147" s="86">
        <f>IF(怪物属性编辑!AH116=1,怪物属性编辑!AO116,0)</f>
        <v>0</v>
      </c>
      <c r="M147" s="89">
        <f t="shared" si="11"/>
        <v>1470</v>
      </c>
      <c r="N147" s="86"/>
      <c r="O147" s="86"/>
      <c r="P147" s="86"/>
      <c r="Q147" s="86"/>
      <c r="R147" s="86"/>
      <c r="S147" s="86">
        <v>320</v>
      </c>
      <c r="T147" s="86"/>
      <c r="U147" s="86"/>
      <c r="V147" s="86"/>
      <c r="W147" s="86"/>
      <c r="X147" s="86"/>
      <c r="Y147" s="86"/>
      <c r="Z147" s="86"/>
      <c r="AA147" s="86"/>
      <c r="AB147" s="86"/>
      <c r="AC147" s="86"/>
      <c r="AD147" s="86"/>
      <c r="AE147" s="86"/>
      <c r="AF147" s="90">
        <f t="shared" si="12"/>
        <v>100094</v>
      </c>
    </row>
    <row r="148" spans="1:32">
      <c r="A148" s="5">
        <v>95</v>
      </c>
      <c r="B148" s="4">
        <v>10148</v>
      </c>
      <c r="C148" s="5" t="str">
        <f>VLOOKUP(B148,映射!A:B,2,FALSE)</f>
        <v>巨人</v>
      </c>
      <c r="D148" s="85" t="str">
        <f>IF(IF(COUNTIF(AI!A:A,'表格编辑 '!C148),TRUE,FALSE)=FALSE,"monster",(VLOOKUP(C148,AI!A:B,2,FALSE)))</f>
        <v>monster</v>
      </c>
      <c r="E148" s="5">
        <v>50</v>
      </c>
      <c r="F148" s="86" t="str">
        <f>VLOOKUP(D148,AI!B:G,2,FALSE)</f>
        <v>AI_born_event(RECEIVER, ARG0, ARG1, ARG2, ARG3,ARG4)</v>
      </c>
      <c r="G148" s="86" t="str">
        <f>VLOOKUP(D148,AI!B:G,3,FALSE)</f>
        <v>AI_update_event(RECEIVER, ARG0, ARG1, ARG2, ARG3,ARG4)</v>
      </c>
      <c r="H148" s="86"/>
      <c r="I148" s="86"/>
      <c r="J148" s="86" t="str">
        <f>VLOOKUP(D148,AI!B:G,6,FALSE)</f>
        <v>test_deadth_event(RECEIVER, ARG0, ARG1, ARG2, ARG3,ARG4)</v>
      </c>
      <c r="K148" s="86">
        <f t="shared" si="13"/>
        <v>1</v>
      </c>
      <c r="L148" s="86">
        <f>IF(怪物属性编辑!AH117=1,怪物属性编辑!AO117,0)</f>
        <v>0</v>
      </c>
      <c r="M148" s="89">
        <f t="shared" si="11"/>
        <v>1500</v>
      </c>
      <c r="N148" s="86"/>
      <c r="O148" s="86"/>
      <c r="P148" s="86"/>
      <c r="Q148" s="86"/>
      <c r="R148" s="86"/>
      <c r="S148" s="86">
        <v>320</v>
      </c>
      <c r="T148" s="86"/>
      <c r="U148" s="86"/>
      <c r="V148" s="86"/>
      <c r="W148" s="86"/>
      <c r="X148" s="86"/>
      <c r="Y148" s="86"/>
      <c r="Z148" s="86"/>
      <c r="AA148" s="86"/>
      <c r="AB148" s="86"/>
      <c r="AC148" s="86"/>
      <c r="AD148" s="86"/>
      <c r="AE148" s="86"/>
      <c r="AF148" s="90">
        <f t="shared" si="12"/>
        <v>100095</v>
      </c>
    </row>
    <row r="149" spans="1:32">
      <c r="A149" s="5">
        <v>96</v>
      </c>
      <c r="B149" s="4">
        <v>94</v>
      </c>
      <c r="C149" s="5" t="str">
        <f>VLOOKUP(B149,映射!A:B,2,FALSE)</f>
        <v>石魔像克鲁特</v>
      </c>
      <c r="D149" s="85" t="str">
        <f>IF(IF(COUNTIF(AI!A:A,'表格编辑 '!C149),TRUE,FALSE)=FALSE,"monster",(VLOOKUP(C149,AI!A:B,2,FALSE)))</f>
        <v>ShiMoXiangKeLuTe</v>
      </c>
      <c r="E149" s="5">
        <v>50</v>
      </c>
      <c r="F149" s="86" t="str">
        <f>VLOOKUP(D149,AI!B:G,2,FALSE)</f>
        <v>ShiMoXiangKeLuTe_Bron(RECEIVER,ARG0,ARG1,ARG2,ARG3,ARG4)</v>
      </c>
      <c r="G149" s="86" t="str">
        <f>VLOOKUP(D149,AI!B:G,3,FALSE)</f>
        <v>ShiMoXiangKeLuTe_Update(RECEIVER,ARG0,ARG1,ARG2,ARG3,ARG4)</v>
      </c>
      <c r="H149" s="86"/>
      <c r="I149" s="86"/>
      <c r="J149" s="86" t="str">
        <f>VLOOKUP(D149,AI!B:G,6,FALSE)</f>
        <v>ShiMoXiangKeLuTe_Deadth(RECEIVER,ARG0,ARG1,ARG2,ARG3,ARG4)</v>
      </c>
      <c r="K149" s="86">
        <f t="shared" si="13"/>
        <v>1</v>
      </c>
      <c r="L149" s="86">
        <f>IF(怪物属性编辑!AH118=1,怪物属性编辑!AO118,0)</f>
        <v>11445.2</v>
      </c>
      <c r="M149" s="89">
        <f t="shared" si="11"/>
        <v>1500</v>
      </c>
      <c r="N149" s="86">
        <v>150</v>
      </c>
      <c r="O149" s="86">
        <v>130</v>
      </c>
      <c r="P149" s="86">
        <v>150</v>
      </c>
      <c r="Q149" s="86">
        <v>50</v>
      </c>
      <c r="R149" s="86"/>
      <c r="S149" s="86">
        <v>320</v>
      </c>
      <c r="T149" s="86"/>
      <c r="U149" s="86"/>
      <c r="V149" s="86"/>
      <c r="W149" s="86"/>
      <c r="X149" s="86"/>
      <c r="Y149" s="86">
        <v>100</v>
      </c>
      <c r="Z149" s="86">
        <v>100</v>
      </c>
      <c r="AA149" s="86">
        <v>100</v>
      </c>
      <c r="AB149" s="86">
        <v>100</v>
      </c>
      <c r="AC149" s="86">
        <v>100</v>
      </c>
      <c r="AD149" s="86">
        <v>100</v>
      </c>
      <c r="AE149" s="86"/>
      <c r="AF149" s="90">
        <f t="shared" si="12"/>
        <v>100096</v>
      </c>
    </row>
    <row r="150" spans="1:32">
      <c r="A150" s="5">
        <v>97</v>
      </c>
      <c r="B150" s="4">
        <v>95</v>
      </c>
      <c r="C150" s="5" t="str">
        <f>VLOOKUP(B150,映射!A:B,2,FALSE)</f>
        <v>沙巨龙奥马尔吉特</v>
      </c>
      <c r="D150" s="85" t="str">
        <f>IF(IF(COUNTIF(AI!A:A,'表格编辑 '!C150),TRUE,FALSE)=FALSE,"monster",(VLOOKUP(C150,AI!A:B,2,FALSE)))</f>
        <v>ShaJuLongAoMaJiTe</v>
      </c>
      <c r="E150" s="5">
        <v>50</v>
      </c>
      <c r="F150" s="86" t="str">
        <f>VLOOKUP(D150,AI!B:G,2,FALSE)</f>
        <v>ShaJuLongAoMaJiTe_Born(RECEIVER,ARG0,ARG1,ARG2,ARG3,ARG4)</v>
      </c>
      <c r="G150" s="86" t="str">
        <f>VLOOKUP(D150,AI!B:G,3,FALSE)</f>
        <v>ShaJuLongAoMaJiTe_Update(RECEIVER,ARG0,ARG1,ARG2,ARG3,ARG4)</v>
      </c>
      <c r="H150" s="86"/>
      <c r="I150" s="86"/>
      <c r="J150" s="86" t="str">
        <f>VLOOKUP(D150,AI!B:G,6,FALSE)</f>
        <v>ShaJuLongAoMaJiTe_Deadth(RECEIVER,ARG0,ARG1,ARG2,ARG3,ARG4)</v>
      </c>
      <c r="K150" s="86">
        <f t="shared" si="13"/>
        <v>1</v>
      </c>
      <c r="L150" s="86">
        <f>IF(怪物属性编辑!AH119=1,怪物属性编辑!AO119,0)</f>
        <v>9735.7</v>
      </c>
      <c r="M150" s="89">
        <f t="shared" ref="M150:M173" si="14">E150*30</f>
        <v>1500</v>
      </c>
      <c r="N150" s="86">
        <v>150</v>
      </c>
      <c r="O150" s="86">
        <v>130</v>
      </c>
      <c r="P150" s="86">
        <v>150</v>
      </c>
      <c r="Q150" s="86">
        <v>50</v>
      </c>
      <c r="R150" s="86"/>
      <c r="S150" s="86">
        <v>320</v>
      </c>
      <c r="T150" s="86"/>
      <c r="U150" s="86"/>
      <c r="V150" s="86"/>
      <c r="W150" s="86"/>
      <c r="X150" s="86"/>
      <c r="Y150" s="86">
        <v>100</v>
      </c>
      <c r="Z150" s="86">
        <v>100</v>
      </c>
      <c r="AA150" s="86">
        <v>100</v>
      </c>
      <c r="AB150" s="86">
        <v>100</v>
      </c>
      <c r="AC150" s="86">
        <v>100</v>
      </c>
      <c r="AD150" s="86">
        <v>100</v>
      </c>
      <c r="AE150" s="86"/>
      <c r="AF150" s="90">
        <f t="shared" si="12"/>
        <v>100097</v>
      </c>
    </row>
    <row r="151" spans="1:32">
      <c r="A151" s="4">
        <v>98</v>
      </c>
      <c r="B151" s="4">
        <v>10132</v>
      </c>
      <c r="C151" s="5" t="str">
        <f>VLOOKUP(B151,映射!A:B,2,FALSE)</f>
        <v>蜥蝪斗士</v>
      </c>
      <c r="D151" s="85" t="str">
        <f>IF(IF(COUNTIF(AI!A:A,'表格编辑 '!C151),TRUE,FALSE)=FALSE,"monster",(VLOOKUP(C151,AI!A:B,2,FALSE)))</f>
        <v>monster</v>
      </c>
      <c r="E151" s="5">
        <v>51</v>
      </c>
      <c r="F151" s="86" t="str">
        <f>VLOOKUP(D151,AI!B:G,2,FALSE)</f>
        <v>AI_born_event(RECEIVER, ARG0, ARG1, ARG2, ARG3,ARG4)</v>
      </c>
      <c r="G151" s="86" t="str">
        <f>VLOOKUP(D151,AI!B:G,3,FALSE)</f>
        <v>AI_update_event(RECEIVER, ARG0, ARG1, ARG2, ARG3,ARG4)</v>
      </c>
      <c r="H151" s="86"/>
      <c r="I151" s="86"/>
      <c r="J151" s="86" t="str">
        <f>VLOOKUP(D151,AI!B:G,6,FALSE)</f>
        <v>test_deadth_event(RECEIVER, ARG0, ARG1, ARG2, ARG3,ARG4)</v>
      </c>
      <c r="K151" s="86">
        <f t="shared" si="13"/>
        <v>1</v>
      </c>
      <c r="L151" s="86">
        <f>IF(怪物属性编辑!AH120=1,怪物属性编辑!AO120,0)</f>
        <v>0</v>
      </c>
      <c r="M151" s="89">
        <f t="shared" si="14"/>
        <v>1530</v>
      </c>
      <c r="N151" s="86"/>
      <c r="O151" s="86"/>
      <c r="P151" s="86"/>
      <c r="Q151" s="86"/>
      <c r="R151" s="86"/>
      <c r="S151" s="86">
        <v>320</v>
      </c>
      <c r="T151" s="86"/>
      <c r="U151" s="86"/>
      <c r="V151" s="86"/>
      <c r="W151" s="86"/>
      <c r="X151" s="86"/>
      <c r="Y151" s="86"/>
      <c r="Z151" s="86"/>
      <c r="AA151" s="86"/>
      <c r="AB151" s="86"/>
      <c r="AC151" s="86"/>
      <c r="AD151" s="86"/>
      <c r="AE151" s="86"/>
      <c r="AF151" s="90">
        <f t="shared" si="12"/>
        <v>100098</v>
      </c>
    </row>
    <row r="152" spans="1:32">
      <c r="A152" s="4">
        <v>99</v>
      </c>
      <c r="B152" s="4">
        <v>10133</v>
      </c>
      <c r="C152" s="5" t="str">
        <f>VLOOKUP(B152,映射!A:B,2,FALSE)</f>
        <v>蜥蜴武士</v>
      </c>
      <c r="D152" s="85" t="str">
        <f>IF(IF(COUNTIF(AI!A:A,'表格编辑 '!C152),TRUE,FALSE)=FALSE,"monster",(VLOOKUP(C152,AI!A:B,2,FALSE)))</f>
        <v>monster</v>
      </c>
      <c r="E152" s="5">
        <v>51</v>
      </c>
      <c r="F152" s="86" t="str">
        <f>VLOOKUP(D152,AI!B:G,2,FALSE)</f>
        <v>AI_born_event(RECEIVER, ARG0, ARG1, ARG2, ARG3,ARG4)</v>
      </c>
      <c r="G152" s="86" t="str">
        <f>VLOOKUP(D152,AI!B:G,3,FALSE)</f>
        <v>AI_update_event(RECEIVER, ARG0, ARG1, ARG2, ARG3,ARG4)</v>
      </c>
      <c r="H152" s="86"/>
      <c r="I152" s="86"/>
      <c r="J152" s="86" t="str">
        <f>VLOOKUP(D152,AI!B:G,6,FALSE)</f>
        <v>test_deadth_event(RECEIVER, ARG0, ARG1, ARG2, ARG3,ARG4)</v>
      </c>
      <c r="K152" s="86">
        <f t="shared" si="13"/>
        <v>1</v>
      </c>
      <c r="L152" s="86">
        <f>IF(怪物属性编辑!AH121=1,怪物属性编辑!AO121,0)</f>
        <v>0</v>
      </c>
      <c r="M152" s="89">
        <f t="shared" si="14"/>
        <v>1530</v>
      </c>
      <c r="N152" s="86"/>
      <c r="O152" s="86"/>
      <c r="P152" s="86"/>
      <c r="Q152" s="86"/>
      <c r="R152" s="86"/>
      <c r="S152" s="86">
        <v>320</v>
      </c>
      <c r="T152" s="86"/>
      <c r="U152" s="86"/>
      <c r="V152" s="86"/>
      <c r="W152" s="86"/>
      <c r="X152" s="86"/>
      <c r="Y152" s="86"/>
      <c r="Z152" s="86"/>
      <c r="AA152" s="86"/>
      <c r="AB152" s="86"/>
      <c r="AC152" s="86"/>
      <c r="AD152" s="86"/>
      <c r="AE152" s="86"/>
      <c r="AF152" s="90">
        <f t="shared" si="12"/>
        <v>100099</v>
      </c>
    </row>
    <row r="153" spans="1:32">
      <c r="A153" s="4">
        <v>105</v>
      </c>
      <c r="B153" s="4">
        <v>10134</v>
      </c>
      <c r="C153" s="5" t="str">
        <f>VLOOKUP(B153,映射!A:B,2,FALSE)</f>
        <v>猎豹蜥蜴</v>
      </c>
      <c r="D153" s="85" t="str">
        <f>IF(IF(COUNTIF(AI!A:A,'表格编辑 '!C153),TRUE,FALSE)=FALSE,"monster",(VLOOKUP(C153,AI!A:B,2,FALSE)))</f>
        <v>monster</v>
      </c>
      <c r="E153" s="5">
        <v>51</v>
      </c>
      <c r="F153" s="86" t="str">
        <f>VLOOKUP(D153,AI!B:G,2,FALSE)</f>
        <v>AI_born_event(RECEIVER, ARG0, ARG1, ARG2, ARG3,ARG4)</v>
      </c>
      <c r="G153" s="86" t="str">
        <f>VLOOKUP(D153,AI!B:G,3,FALSE)</f>
        <v>AI_update_event(RECEIVER, ARG0, ARG1, ARG2, ARG3,ARG4)</v>
      </c>
      <c r="H153" s="86"/>
      <c r="I153" s="86"/>
      <c r="J153" s="86" t="str">
        <f>VLOOKUP(D153,AI!B:G,6,FALSE)</f>
        <v>test_deadth_event(RECEIVER, ARG0, ARG1, ARG2, ARG3,ARG4)</v>
      </c>
      <c r="K153" s="86">
        <f t="shared" si="13"/>
        <v>1</v>
      </c>
      <c r="L153" s="86">
        <f>IF(怪物属性编辑!AH122=1,怪物属性编辑!AO122,0)</f>
        <v>0</v>
      </c>
      <c r="M153" s="89">
        <f t="shared" si="14"/>
        <v>1530</v>
      </c>
      <c r="N153" s="86"/>
      <c r="O153" s="86"/>
      <c r="P153" s="86"/>
      <c r="Q153" s="86"/>
      <c r="R153" s="86"/>
      <c r="S153" s="86">
        <v>320</v>
      </c>
      <c r="T153" s="86"/>
      <c r="U153" s="86"/>
      <c r="V153" s="86"/>
      <c r="W153" s="86"/>
      <c r="X153" s="86"/>
      <c r="Y153" s="86"/>
      <c r="Z153" s="86"/>
      <c r="AA153" s="86"/>
      <c r="AB153" s="86"/>
      <c r="AC153" s="86"/>
      <c r="AD153" s="86"/>
      <c r="AE153" s="86"/>
      <c r="AF153" s="90">
        <f t="shared" si="12"/>
        <v>100105</v>
      </c>
    </row>
    <row r="154" spans="1:32">
      <c r="A154" s="4">
        <v>106</v>
      </c>
      <c r="B154" s="4">
        <v>10140</v>
      </c>
      <c r="C154" s="5" t="str">
        <f>VLOOKUP(B154,映射!A:B,2,FALSE)</f>
        <v>地龙蜥</v>
      </c>
      <c r="D154" s="85" t="str">
        <f>IF(IF(COUNTIF(AI!A:A,'表格编辑 '!C154),TRUE,FALSE)=FALSE,"monster",(VLOOKUP(C154,AI!A:B,2,FALSE)))</f>
        <v>monster</v>
      </c>
      <c r="E154" s="5">
        <v>52</v>
      </c>
      <c r="F154" s="86" t="str">
        <f>VLOOKUP(D154,AI!B:G,2,FALSE)</f>
        <v>AI_born_event(RECEIVER, ARG0, ARG1, ARG2, ARG3,ARG4)</v>
      </c>
      <c r="G154" s="86" t="str">
        <f>VLOOKUP(D154,AI!B:G,3,FALSE)</f>
        <v>AI_update_event(RECEIVER, ARG0, ARG1, ARG2, ARG3,ARG4)</v>
      </c>
      <c r="H154" s="86"/>
      <c r="I154" s="86"/>
      <c r="J154" s="86" t="str">
        <f>VLOOKUP(D154,AI!B:G,6,FALSE)</f>
        <v>test_deadth_event(RECEIVER, ARG0, ARG1, ARG2, ARG3,ARG4)</v>
      </c>
      <c r="K154" s="86">
        <f t="shared" si="13"/>
        <v>1</v>
      </c>
      <c r="L154" s="86">
        <f>IF(怪物属性编辑!AH123=1,怪物属性编辑!AO123,0)</f>
        <v>0</v>
      </c>
      <c r="M154" s="89">
        <f t="shared" si="14"/>
        <v>1560</v>
      </c>
      <c r="N154" s="86"/>
      <c r="O154" s="86"/>
      <c r="P154" s="86"/>
      <c r="Q154" s="86"/>
      <c r="R154" s="86"/>
      <c r="S154" s="86">
        <v>320</v>
      </c>
      <c r="T154" s="86"/>
      <c r="U154" s="86"/>
      <c r="V154" s="86"/>
      <c r="W154" s="86"/>
      <c r="X154" s="86"/>
      <c r="Y154" s="86"/>
      <c r="Z154" s="86"/>
      <c r="AA154" s="86"/>
      <c r="AB154" s="86"/>
      <c r="AC154" s="86"/>
      <c r="AD154" s="86"/>
      <c r="AE154" s="86"/>
      <c r="AF154" s="90">
        <f t="shared" si="12"/>
        <v>100106</v>
      </c>
    </row>
    <row r="155" spans="1:32">
      <c r="A155" s="4">
        <v>107</v>
      </c>
      <c r="B155" s="4">
        <v>10140</v>
      </c>
      <c r="C155" s="5" t="str">
        <f>VLOOKUP(B155,映射!A:B,2,FALSE)</f>
        <v>地龙蜥</v>
      </c>
      <c r="D155" s="85" t="str">
        <f>IF(IF(COUNTIF(AI!A:A,'表格编辑 '!C155),TRUE,FALSE)=FALSE,"monster",(VLOOKUP(C155,AI!A:B,2,FALSE)))</f>
        <v>monster</v>
      </c>
      <c r="E155" s="5">
        <v>52</v>
      </c>
      <c r="F155" s="86" t="str">
        <f>VLOOKUP(D155,AI!B:G,2,FALSE)</f>
        <v>AI_born_event(RECEIVER, ARG0, ARG1, ARG2, ARG3,ARG4)</v>
      </c>
      <c r="G155" s="86" t="str">
        <f>VLOOKUP(D155,AI!B:G,3,FALSE)</f>
        <v>AI_update_event(RECEIVER, ARG0, ARG1, ARG2, ARG3,ARG4)</v>
      </c>
      <c r="H155" s="86"/>
      <c r="I155" s="86"/>
      <c r="J155" s="86" t="str">
        <f>VLOOKUP(D155,AI!B:G,6,FALSE)</f>
        <v>test_deadth_event(RECEIVER, ARG0, ARG1, ARG2, ARG3,ARG4)</v>
      </c>
      <c r="K155" s="86">
        <f t="shared" si="13"/>
        <v>1</v>
      </c>
      <c r="L155" s="86">
        <f>IF(怪物属性编辑!AH124=1,怪物属性编辑!AO124,0)</f>
        <v>0</v>
      </c>
      <c r="M155" s="89">
        <f t="shared" si="14"/>
        <v>1560</v>
      </c>
      <c r="N155" s="86"/>
      <c r="O155" s="86"/>
      <c r="P155" s="86"/>
      <c r="Q155" s="86"/>
      <c r="R155" s="86"/>
      <c r="S155" s="86">
        <v>320</v>
      </c>
      <c r="T155" s="86"/>
      <c r="U155" s="86"/>
      <c r="V155" s="86"/>
      <c r="W155" s="86"/>
      <c r="X155" s="86"/>
      <c r="Y155" s="86"/>
      <c r="Z155" s="86"/>
      <c r="AA155" s="86"/>
      <c r="AB155" s="86"/>
      <c r="AC155" s="86"/>
      <c r="AD155" s="86"/>
      <c r="AE155" s="86"/>
      <c r="AF155" s="90">
        <f t="shared" si="12"/>
        <v>100107</v>
      </c>
    </row>
    <row r="156" spans="1:32">
      <c r="A156" s="4">
        <v>108</v>
      </c>
      <c r="B156" s="27">
        <v>96</v>
      </c>
      <c r="C156" s="5" t="str">
        <f>VLOOKUP(B156,映射!A:B,2,FALSE)</f>
        <v>蜥蜴人之王康诺</v>
      </c>
      <c r="D156" s="85" t="str">
        <f>IF(IF(COUNTIF(AI!A:A,'表格编辑 '!C156),TRUE,FALSE)=FALSE,"monster",(VLOOKUP(C156,AI!A:B,2,FALSE)))</f>
        <v>XiYiRenZhiWangKangNuo</v>
      </c>
      <c r="E156" s="5">
        <v>52</v>
      </c>
      <c r="F156" s="86" t="str">
        <f>VLOOKUP(D156,AI!B:G,2,FALSE)</f>
        <v>XiYiRenZhiWangKangNuo_Born(RECEIVER,ARG0,ARG1,ARG2,ARG3,ARG4)</v>
      </c>
      <c r="G156" s="86" t="str">
        <f>VLOOKUP(D156,AI!B:G,3,FALSE)</f>
        <v>XiYiRenZhiWangKangNuo_Update(RECEIVER,ARG0,ARG1,ARG2,ARG3,ARG4)</v>
      </c>
      <c r="H156" s="86"/>
      <c r="I156" s="86"/>
      <c r="J156" s="86" t="str">
        <f>VLOOKUP(D156,AI!B:G,6,FALSE)</f>
        <v>XiYiRenZhiWangKangNuo_Deadth(RECEIVER,ARG0,ARG1,ARG2,ARG3,ARG4)</v>
      </c>
      <c r="K156" s="86">
        <f t="shared" si="13"/>
        <v>1</v>
      </c>
      <c r="L156" s="86">
        <f>IF(怪物属性编辑!AH125=1,怪物属性编辑!AO125,0)</f>
        <v>11161.8</v>
      </c>
      <c r="M156" s="89">
        <f t="shared" si="14"/>
        <v>1560</v>
      </c>
      <c r="N156" s="86">
        <v>200</v>
      </c>
      <c r="O156" s="86">
        <v>180</v>
      </c>
      <c r="P156" s="86">
        <v>150</v>
      </c>
      <c r="Q156" s="86">
        <v>80</v>
      </c>
      <c r="R156" s="86"/>
      <c r="S156" s="86">
        <v>320</v>
      </c>
      <c r="T156" s="86"/>
      <c r="U156" s="86"/>
      <c r="V156" s="86"/>
      <c r="W156" s="86"/>
      <c r="X156" s="86"/>
      <c r="Y156" s="86">
        <v>100</v>
      </c>
      <c r="Z156" s="86">
        <v>100</v>
      </c>
      <c r="AA156" s="86">
        <v>100</v>
      </c>
      <c r="AB156" s="86">
        <v>100</v>
      </c>
      <c r="AC156" s="86">
        <v>100</v>
      </c>
      <c r="AD156" s="86">
        <v>100</v>
      </c>
      <c r="AE156" s="86"/>
      <c r="AF156" s="90">
        <f t="shared" si="12"/>
        <v>100108</v>
      </c>
    </row>
    <row r="157" spans="1:33">
      <c r="A157" s="5">
        <v>50000</v>
      </c>
      <c r="B157" s="5">
        <v>21</v>
      </c>
      <c r="C157" s="5" t="str">
        <f>VLOOKUP(B157,映射!A:B,2,FALSE)</f>
        <v>盗匪首领</v>
      </c>
      <c r="D157" s="85" t="str">
        <f>IF(IF(COUNTIF(AI!A:A,'表格编辑 '!C157),TRUE,FALSE)=FALSE,"monster",(VLOOKUP(C157,AI!A:B,2,FALSE)))</f>
        <v>daofeishouling</v>
      </c>
      <c r="E157" s="5">
        <v>1</v>
      </c>
      <c r="F157" s="86" t="str">
        <f>VLOOKUP(D157,AI!B:G,2,FALSE)</f>
        <v>AI_born_event_2(RECEIVER, ARG0, ARG1, ARG2, ARG3,ARG4)</v>
      </c>
      <c r="G157" s="86" t="str">
        <f>VLOOKUP(D157,AI!B:G,3,FALSE)</f>
        <v>AI_update_event_2(RECEIVER, ARG0, ARG1, ARG2, ARG3,ARG4)</v>
      </c>
      <c r="H157" s="86"/>
      <c r="I157" s="86"/>
      <c r="J157" s="86" t="str">
        <f>VLOOKUP(D157,AI!B:G,6,FALSE)</f>
        <v>CiKeAYi_deadth(RECEIVER, ARG0, ARG1, ARG2, ARG3,ARG4)</v>
      </c>
      <c r="K157" s="86">
        <f t="shared" si="6"/>
        <v>1</v>
      </c>
      <c r="L157" s="86">
        <f>IF(怪物属性编辑!AH126=1,怪物属性编辑!AO126,0)</f>
        <v>-2.59999999999999</v>
      </c>
      <c r="M157" s="89">
        <f t="shared" si="14"/>
        <v>30</v>
      </c>
      <c r="N157" s="86">
        <v>-15</v>
      </c>
      <c r="O157" s="86"/>
      <c r="P157" s="86"/>
      <c r="Q157" s="86"/>
      <c r="R157" s="86"/>
      <c r="S157" s="86">
        <v>320</v>
      </c>
      <c r="T157" s="86"/>
      <c r="U157" s="86"/>
      <c r="V157" s="86"/>
      <c r="W157" s="86"/>
      <c r="X157" s="86"/>
      <c r="Y157" s="86">
        <v>100</v>
      </c>
      <c r="Z157" s="86">
        <v>100</v>
      </c>
      <c r="AA157" s="86">
        <v>100</v>
      </c>
      <c r="AB157" s="86">
        <v>100</v>
      </c>
      <c r="AC157" s="86">
        <v>100</v>
      </c>
      <c r="AD157" s="86">
        <v>100</v>
      </c>
      <c r="AE157" s="86"/>
      <c r="AF157" s="90">
        <f t="shared" si="12"/>
        <v>150000</v>
      </c>
      <c r="AG157" s="95"/>
    </row>
    <row r="158" spans="1:33">
      <c r="A158" s="5">
        <v>50001</v>
      </c>
      <c r="B158" s="92">
        <v>72</v>
      </c>
      <c r="C158" s="5" t="str">
        <f>VLOOKUP(B158,映射!A:B,2,FALSE)</f>
        <v>骷髅勇士安德列斯</v>
      </c>
      <c r="D158" s="85" t="str">
        <f>IF(IF(COUNTIF(AI!A:A,'表格编辑 '!C158),TRUE,FALSE)=FALSE,"monster",(VLOOKUP(C158,AI!A:B,2,FALSE)))</f>
        <v>kulongyongshiandeliesi</v>
      </c>
      <c r="E158" s="5">
        <v>27</v>
      </c>
      <c r="F158" s="86" t="str">
        <f>VLOOKUP(D158,AI!B:G,2,FALSE)</f>
        <v>AI_born_event_2(RECEIVER, ARG0, ARG1, ARG2, ARG3,ARG4)</v>
      </c>
      <c r="G158" s="86" t="str">
        <f>VLOOKUP(D158,AI!B:G,3,FALSE)</f>
        <v>AI_update_event_2(RECEIVER, ARG0, ARG1, ARG2, ARG3,ARG4)</v>
      </c>
      <c r="H158" s="86"/>
      <c r="I158" s="86"/>
      <c r="J158" s="86" t="str">
        <f>VLOOKUP(D158,AI!B:G,6,FALSE)</f>
        <v>CiKeAYi_deadth(RECEIVER, ARG0, ARG1, ARG2, ARG3,ARG4)</v>
      </c>
      <c r="K158" s="86">
        <f t="shared" ref="K158:K162" si="15">IF(AND(L158="",M158="",N158="",O158=""),0,1)</f>
        <v>1</v>
      </c>
      <c r="L158" s="86">
        <f>IF(怪物属性编辑!AH127=1,怪物属性编辑!AO127,0)</f>
        <v>2620.8</v>
      </c>
      <c r="M158" s="89">
        <f t="shared" si="14"/>
        <v>810</v>
      </c>
      <c r="N158" s="86">
        <v>60</v>
      </c>
      <c r="O158" s="86">
        <v>120</v>
      </c>
      <c r="P158" s="86">
        <v>100</v>
      </c>
      <c r="Q158" s="86">
        <v>60</v>
      </c>
      <c r="R158" s="86">
        <v>200</v>
      </c>
      <c r="S158" s="86">
        <v>320</v>
      </c>
      <c r="T158" s="86"/>
      <c r="U158" s="86"/>
      <c r="V158" s="86"/>
      <c r="W158" s="86"/>
      <c r="X158" s="86"/>
      <c r="Y158" s="86">
        <v>100</v>
      </c>
      <c r="Z158" s="86">
        <v>100</v>
      </c>
      <c r="AA158" s="86">
        <v>100</v>
      </c>
      <c r="AB158" s="86">
        <v>100</v>
      </c>
      <c r="AC158" s="86">
        <v>100</v>
      </c>
      <c r="AD158" s="86">
        <v>100</v>
      </c>
      <c r="AE158" s="86"/>
      <c r="AF158" s="90">
        <f t="shared" si="12"/>
        <v>150001</v>
      </c>
      <c r="AG158" s="95"/>
    </row>
    <row r="159" spans="1:33">
      <c r="A159" s="5">
        <v>50002</v>
      </c>
      <c r="B159" s="92">
        <v>70</v>
      </c>
      <c r="C159" s="5" t="str">
        <f>VLOOKUP(B159,映射!A:B,2,FALSE)</f>
        <v>魔像瓦特</v>
      </c>
      <c r="D159" s="85" t="str">
        <f>IF(IF(COUNTIF(AI!A:A,'表格编辑 '!C159),TRUE,FALSE)=FALSE,"monster",(VLOOKUP(C159,AI!A:B,2,FALSE)))</f>
        <v>moxiangwate</v>
      </c>
      <c r="E159" s="5">
        <v>27</v>
      </c>
      <c r="F159" s="86" t="str">
        <f>VLOOKUP(D159,AI!B:G,2,FALSE)</f>
        <v>AI_born_event_2(RECEIVER, ARG0, ARG1, ARG2, ARG3,ARG4)</v>
      </c>
      <c r="G159" s="86" t="str">
        <f>VLOOKUP(D159,AI!B:G,3,FALSE)</f>
        <v>AI_update_event_2(RECEIVER, ARG0, ARG1, ARG2, ARG3,ARG4)</v>
      </c>
      <c r="H159" s="86"/>
      <c r="I159" s="86"/>
      <c r="J159" s="86" t="str">
        <f>VLOOKUP(D159,AI!B:G,6,FALSE)</f>
        <v>CiKeAYi_deadth(RECEIVER, ARG0, ARG1, ARG2, ARG3,ARG4)</v>
      </c>
      <c r="K159" s="86">
        <f t="shared" si="15"/>
        <v>1</v>
      </c>
      <c r="L159" s="86">
        <f>IF(怪物属性编辑!AH128=1,怪物属性编辑!AO128,0)</f>
        <v>2620.8</v>
      </c>
      <c r="M159" s="89">
        <f t="shared" si="14"/>
        <v>810</v>
      </c>
      <c r="N159" s="86">
        <v>60</v>
      </c>
      <c r="O159" s="86">
        <v>120</v>
      </c>
      <c r="P159" s="86">
        <v>100</v>
      </c>
      <c r="Q159" s="86">
        <v>60</v>
      </c>
      <c r="R159" s="86">
        <v>200</v>
      </c>
      <c r="S159" s="86">
        <v>320</v>
      </c>
      <c r="T159" s="86"/>
      <c r="U159" s="86"/>
      <c r="V159" s="86"/>
      <c r="W159" s="86"/>
      <c r="X159" s="86"/>
      <c r="Y159" s="86">
        <v>100</v>
      </c>
      <c r="Z159" s="86">
        <v>100</v>
      </c>
      <c r="AA159" s="86">
        <v>100</v>
      </c>
      <c r="AB159" s="86">
        <v>100</v>
      </c>
      <c r="AC159" s="86">
        <v>100</v>
      </c>
      <c r="AD159" s="86">
        <v>100</v>
      </c>
      <c r="AE159" s="86"/>
      <c r="AF159" s="90">
        <f t="shared" si="12"/>
        <v>150002</v>
      </c>
      <c r="AG159" s="95"/>
    </row>
    <row r="160" spans="1:33">
      <c r="A160" s="5">
        <v>50003</v>
      </c>
      <c r="B160" s="92">
        <v>71</v>
      </c>
      <c r="C160" s="5" t="str">
        <f>VLOOKUP(B160,映射!A:B,2,FALSE)</f>
        <v>恐怖之箱巴奇亚</v>
      </c>
      <c r="D160" s="85" t="str">
        <f>IF(IF(COUNTIF(AI!A:A,'表格编辑 '!C160),TRUE,FALSE)=FALSE,"monster",(VLOOKUP(C160,AI!A:B,2,FALSE)))</f>
        <v>kongbuzhixiangbaqiya</v>
      </c>
      <c r="E160" s="5">
        <v>27</v>
      </c>
      <c r="F160" s="86" t="str">
        <f>VLOOKUP(D160,AI!B:G,2,FALSE)</f>
        <v>AI_born_event_2(RECEIVER, ARG0, ARG1, ARG2, ARG3,ARG4)</v>
      </c>
      <c r="G160" s="86" t="str">
        <f>VLOOKUP(D160,AI!B:G,3,FALSE)</f>
        <v>AI_update_event_2(RECEIVER, ARG0, ARG1, ARG2, ARG3,ARG4)</v>
      </c>
      <c r="H160" s="86"/>
      <c r="I160" s="86"/>
      <c r="J160" s="86" t="str">
        <f>VLOOKUP(D160,AI!B:G,6,FALSE)</f>
        <v>CiKeAYi_deadth(RECEIVER, ARG0, ARG1, ARG2, ARG3,ARG4)</v>
      </c>
      <c r="K160" s="86">
        <f t="shared" si="15"/>
        <v>1</v>
      </c>
      <c r="L160" s="86">
        <f>IF(怪物属性编辑!AH129=1,怪物属性编辑!AO129,0)</f>
        <v>2620.8</v>
      </c>
      <c r="M160" s="89">
        <f t="shared" si="14"/>
        <v>810</v>
      </c>
      <c r="N160" s="86">
        <v>60</v>
      </c>
      <c r="O160" s="86">
        <v>120</v>
      </c>
      <c r="P160" s="86">
        <v>100</v>
      </c>
      <c r="Q160" s="86">
        <v>60</v>
      </c>
      <c r="R160" s="86">
        <v>200</v>
      </c>
      <c r="S160" s="86">
        <v>320</v>
      </c>
      <c r="T160" s="86"/>
      <c r="U160" s="86"/>
      <c r="V160" s="86"/>
      <c r="W160" s="86"/>
      <c r="X160" s="86"/>
      <c r="Y160" s="86">
        <v>100</v>
      </c>
      <c r="Z160" s="86">
        <v>100</v>
      </c>
      <c r="AA160" s="86">
        <v>100</v>
      </c>
      <c r="AB160" s="86">
        <v>100</v>
      </c>
      <c r="AC160" s="86">
        <v>100</v>
      </c>
      <c r="AD160" s="86">
        <v>100</v>
      </c>
      <c r="AE160" s="86"/>
      <c r="AF160" s="90">
        <f t="shared" si="12"/>
        <v>150003</v>
      </c>
      <c r="AG160" s="95"/>
    </row>
    <row r="161" spans="1:33">
      <c r="A161" s="5">
        <v>50004</v>
      </c>
      <c r="B161" s="93">
        <v>75</v>
      </c>
      <c r="C161" s="5" t="str">
        <f>VLOOKUP(B161,映射!A:B,2,FALSE)</f>
        <v>火蝾螈莫莫古</v>
      </c>
      <c r="D161" s="85" t="str">
        <f>IF(IF(COUNTIF(AI!A:A,'表格编辑 '!C161),TRUE,FALSE)=FALSE,"monster",(VLOOKUP(C161,AI!A:B,2,FALSE)))</f>
        <v>huorongyuanmomogu</v>
      </c>
      <c r="E161" s="5">
        <v>27</v>
      </c>
      <c r="F161" s="86" t="str">
        <f>VLOOKUP(D161,AI!B:G,2,FALSE)</f>
        <v>AI_born_event_2(RECEIVER, ARG0, ARG1, ARG2, ARG3,ARG4)</v>
      </c>
      <c r="G161" s="86" t="str">
        <f>VLOOKUP(D161,AI!B:G,3,FALSE)</f>
        <v>AI_update_event_2(RECEIVER, ARG0, ARG1, ARG2, ARG3,ARG4)</v>
      </c>
      <c r="H161" s="86"/>
      <c r="I161" s="86"/>
      <c r="J161" s="86" t="str">
        <f>VLOOKUP(D161,AI!B:G,6,FALSE)</f>
        <v>CiKeAYi_deadth(RECEIVER, ARG0, ARG1, ARG2, ARG3,ARG4)</v>
      </c>
      <c r="K161" s="86">
        <f t="shared" si="15"/>
        <v>1</v>
      </c>
      <c r="L161" s="86">
        <f>IF(怪物属性编辑!AH130=1,怪物属性编辑!AO130,0)</f>
        <v>2620.8</v>
      </c>
      <c r="M161" s="89">
        <f t="shared" si="14"/>
        <v>810</v>
      </c>
      <c r="N161" s="86">
        <v>60</v>
      </c>
      <c r="O161" s="86">
        <v>120</v>
      </c>
      <c r="P161" s="86">
        <v>100</v>
      </c>
      <c r="Q161" s="86">
        <v>60</v>
      </c>
      <c r="R161" s="86">
        <v>200</v>
      </c>
      <c r="S161" s="86">
        <v>320</v>
      </c>
      <c r="T161" s="86"/>
      <c r="U161" s="86"/>
      <c r="V161" s="86"/>
      <c r="W161" s="86"/>
      <c r="X161" s="86"/>
      <c r="Y161" s="86">
        <v>100</v>
      </c>
      <c r="Z161" s="86">
        <v>100</v>
      </c>
      <c r="AA161" s="86">
        <v>100</v>
      </c>
      <c r="AB161" s="86">
        <v>100</v>
      </c>
      <c r="AC161" s="86">
        <v>100</v>
      </c>
      <c r="AD161" s="86">
        <v>100</v>
      </c>
      <c r="AE161" s="86"/>
      <c r="AF161" s="90">
        <f t="shared" si="12"/>
        <v>150004</v>
      </c>
      <c r="AG161" s="95"/>
    </row>
    <row r="162" spans="1:33">
      <c r="A162" s="5">
        <v>50005</v>
      </c>
      <c r="B162" s="94">
        <v>74</v>
      </c>
      <c r="C162" s="5" t="str">
        <f>VLOOKUP(B162,映射!A:B,2,FALSE)</f>
        <v>千年古树妖</v>
      </c>
      <c r="D162" s="85" t="str">
        <f>IF(IF(COUNTIF(AI!A:A,'表格编辑 '!C162),TRUE,FALSE)=FALSE,"monster",(VLOOKUP(C162,AI!A:B,2,FALSE)))</f>
        <v>qianniangushuyao</v>
      </c>
      <c r="E162" s="5">
        <v>27</v>
      </c>
      <c r="F162" s="86" t="str">
        <f>VLOOKUP(D162,AI!B:G,2,FALSE)</f>
        <v>AI_born_event_2(RECEIVER, ARG0, ARG1, ARG2, ARG3,ARG4)</v>
      </c>
      <c r="G162" s="86" t="str">
        <f>VLOOKUP(D162,AI!B:G,3,FALSE)</f>
        <v>AI_update_event_2(RECEIVER, ARG0, ARG1, ARG2, ARG3,ARG4)</v>
      </c>
      <c r="H162" s="86"/>
      <c r="I162" s="86"/>
      <c r="J162" s="86" t="str">
        <f>VLOOKUP(D162,AI!B:G,6,FALSE)</f>
        <v>CiKeAYi_deadth(RECEIVER, ARG0, ARG1, ARG2, ARG3,ARG4)</v>
      </c>
      <c r="K162" s="86">
        <f t="shared" si="15"/>
        <v>1</v>
      </c>
      <c r="L162" s="86">
        <f>IF(怪物属性编辑!AH131=1,怪物属性编辑!AO131,0)</f>
        <v>2620.8</v>
      </c>
      <c r="M162" s="89">
        <f t="shared" si="14"/>
        <v>810</v>
      </c>
      <c r="N162" s="86">
        <v>60</v>
      </c>
      <c r="O162" s="86">
        <v>120</v>
      </c>
      <c r="P162" s="86">
        <v>100</v>
      </c>
      <c r="Q162" s="86">
        <v>60</v>
      </c>
      <c r="R162" s="86">
        <v>200</v>
      </c>
      <c r="S162" s="86">
        <v>320</v>
      </c>
      <c r="T162" s="86"/>
      <c r="U162" s="86"/>
      <c r="V162" s="86"/>
      <c r="W162" s="86"/>
      <c r="X162" s="86"/>
      <c r="Y162" s="86">
        <v>100</v>
      </c>
      <c r="Z162" s="86">
        <v>100</v>
      </c>
      <c r="AA162" s="86">
        <v>100</v>
      </c>
      <c r="AB162" s="86">
        <v>100</v>
      </c>
      <c r="AC162" s="86">
        <v>100</v>
      </c>
      <c r="AD162" s="86">
        <v>100</v>
      </c>
      <c r="AE162" s="86"/>
      <c r="AF162" s="90">
        <f t="shared" si="12"/>
        <v>150005</v>
      </c>
      <c r="AG162" s="95"/>
    </row>
    <row r="163" spans="1:32">
      <c r="A163" s="5">
        <v>30000</v>
      </c>
      <c r="B163" s="29">
        <v>73</v>
      </c>
      <c r="C163" s="5" t="str">
        <f>VLOOKUP(B163,映射!A:B,2,FALSE)</f>
        <v>巨人安德罗</v>
      </c>
      <c r="D163" s="85" t="str">
        <f>IF(IF(COUNTIF(AI!A:A,'表格编辑 '!C163),TRUE,FALSE)=FALSE,"monster",(VLOOKUP(C163,AI!A:B,2,FALSE)))</f>
        <v>jurenandeluo</v>
      </c>
      <c r="E163" s="5">
        <v>22</v>
      </c>
      <c r="F163" s="86" t="str">
        <f>VLOOKUP(D163,AI!B:G,2,FALSE)</f>
        <v>AI_born_event_2(RECEIVER, ARG0, ARG1, ARG2, ARG3,ARG4)</v>
      </c>
      <c r="G163" s="86" t="str">
        <f>VLOOKUP(D163,AI!B:G,3,FALSE)</f>
        <v>AI_update_event_2(RECEIVER, ARG0, ARG1, ARG2, ARG3,ARG4)</v>
      </c>
      <c r="H163" s="86"/>
      <c r="I163" s="86"/>
      <c r="J163" s="86" t="str">
        <f>VLOOKUP(D163,AI!B:G,6,FALSE)</f>
        <v>CiKeAYi_deadth(RECEIVER, ARG0, ARG1, ARG2, ARG3,ARG4)</v>
      </c>
      <c r="K163" s="86">
        <f t="shared" si="6"/>
        <v>1</v>
      </c>
      <c r="L163" s="86">
        <f>IF(怪物属性编辑!AH132=1,怪物属性编辑!AO132,0)</f>
        <v>1337.7</v>
      </c>
      <c r="M163" s="89">
        <f t="shared" si="14"/>
        <v>660</v>
      </c>
      <c r="N163" s="86">
        <v>40</v>
      </c>
      <c r="O163" s="86">
        <v>50</v>
      </c>
      <c r="P163" s="86">
        <v>100</v>
      </c>
      <c r="Q163" s="86">
        <v>60</v>
      </c>
      <c r="R163" s="86">
        <v>200</v>
      </c>
      <c r="S163" s="86">
        <v>320</v>
      </c>
      <c r="T163" s="86"/>
      <c r="U163" s="86"/>
      <c r="V163" s="86"/>
      <c r="W163" s="86"/>
      <c r="X163" s="86"/>
      <c r="Y163" s="86">
        <v>100</v>
      </c>
      <c r="Z163" s="86">
        <v>100</v>
      </c>
      <c r="AA163" s="86">
        <v>100</v>
      </c>
      <c r="AB163" s="86">
        <v>100</v>
      </c>
      <c r="AC163" s="86">
        <v>100</v>
      </c>
      <c r="AD163" s="86">
        <v>100</v>
      </c>
      <c r="AE163" s="86"/>
      <c r="AF163" s="90">
        <f t="shared" si="12"/>
        <v>130000</v>
      </c>
    </row>
    <row r="164" spans="1:32">
      <c r="A164" s="5">
        <v>30001</v>
      </c>
      <c r="B164" s="4">
        <v>68</v>
      </c>
      <c r="C164" s="5" t="str">
        <f>VLOOKUP(B164,映射!A:B,2,FALSE)</f>
        <v>伦纳斯恶魔</v>
      </c>
      <c r="D164" s="85" t="str">
        <f>IF(IF(COUNTIF(AI!A:A,'表格编辑 '!C164),TRUE,FALSE)=FALSE,"monster",(VLOOKUP(C164,AI!A:B,2,FALSE)))</f>
        <v>lunnasiemo</v>
      </c>
      <c r="E164" s="5">
        <v>27</v>
      </c>
      <c r="F164" s="86" t="str">
        <f>VLOOKUP(D164,AI!B:G,2,FALSE)</f>
        <v>AI_born_event_2(RECEIVER, ARG0, ARG1, ARG2, ARG3,ARG4)</v>
      </c>
      <c r="G164" s="86" t="str">
        <f>VLOOKUP(D164,AI!B:G,3,FALSE)</f>
        <v>AI_update_event_2(RECEIVER, ARG0, ARG1, ARG2, ARG3,ARG4)</v>
      </c>
      <c r="H164" s="86"/>
      <c r="I164" s="86"/>
      <c r="J164" s="86" t="str">
        <f>VLOOKUP(D164,AI!B:G,6,FALSE)</f>
        <v>CiKeAYi_deadth(RECEIVER, ARG0, ARG1, ARG2, ARG3,ARG4)</v>
      </c>
      <c r="K164" s="86">
        <f t="shared" si="6"/>
        <v>1</v>
      </c>
      <c r="L164" s="86">
        <f>IF(怪物属性编辑!AH133=1,怪物属性编辑!AO133,0)</f>
        <v>1482</v>
      </c>
      <c r="M164" s="89">
        <f t="shared" si="14"/>
        <v>810</v>
      </c>
      <c r="N164" s="86">
        <v>60</v>
      </c>
      <c r="O164" s="86">
        <v>50</v>
      </c>
      <c r="P164" s="86">
        <v>100</v>
      </c>
      <c r="Q164" s="86">
        <v>60</v>
      </c>
      <c r="R164" s="86">
        <v>200</v>
      </c>
      <c r="S164" s="86">
        <v>320</v>
      </c>
      <c r="T164" s="86"/>
      <c r="U164" s="86"/>
      <c r="V164" s="86"/>
      <c r="W164" s="86"/>
      <c r="X164" s="86"/>
      <c r="Y164" s="86">
        <v>100</v>
      </c>
      <c r="Z164" s="86">
        <v>100</v>
      </c>
      <c r="AA164" s="86">
        <v>100</v>
      </c>
      <c r="AB164" s="86">
        <v>100</v>
      </c>
      <c r="AC164" s="86">
        <v>100</v>
      </c>
      <c r="AD164" s="86">
        <v>100</v>
      </c>
      <c r="AE164" s="86"/>
      <c r="AF164" s="90">
        <f t="shared" si="12"/>
        <v>130001</v>
      </c>
    </row>
    <row r="165" spans="1:32">
      <c r="A165" s="5">
        <v>30002</v>
      </c>
      <c r="B165" s="4">
        <v>102</v>
      </c>
      <c r="C165" s="5" t="str">
        <f>VLOOKUP(B165,映射!A:B,2,FALSE)</f>
        <v>魔像巴鲁比</v>
      </c>
      <c r="D165" s="85" t="str">
        <f>IF(IF(COUNTIF(AI!A:A,'表格编辑 '!C165),TRUE,FALSE)=FALSE,"monster",(VLOOKUP(C165,AI!A:B,2,FALSE)))</f>
        <v>moxiangbalubi</v>
      </c>
      <c r="E165" s="5">
        <v>32</v>
      </c>
      <c r="F165" s="86" t="str">
        <f>VLOOKUP(D165,AI!B:G,2,FALSE)</f>
        <v>AI_born_event_2(RECEIVER, ARG0, ARG1, ARG2, ARG3,ARG4)</v>
      </c>
      <c r="G165" s="86" t="str">
        <f>VLOOKUP(D165,AI!B:G,3,FALSE)</f>
        <v>AI_update_event_2(RECEIVER, ARG0, ARG1, ARG2, ARG3,ARG4)</v>
      </c>
      <c r="H165" s="86"/>
      <c r="I165" s="86"/>
      <c r="J165" s="86" t="str">
        <f>VLOOKUP(D165,AI!B:G,6,FALSE)</f>
        <v>CiKeAYi_deadth(RECEIVER, ARG0, ARG1, ARG2, ARG3,ARG4)</v>
      </c>
      <c r="K165" s="86">
        <f t="shared" si="6"/>
        <v>1</v>
      </c>
      <c r="L165" s="86">
        <f>IF(怪物属性编辑!AH134=1,怪物属性编辑!AO134,0)</f>
        <v>1573</v>
      </c>
      <c r="M165" s="89">
        <f t="shared" si="14"/>
        <v>960</v>
      </c>
      <c r="N165" s="86">
        <v>60</v>
      </c>
      <c r="O165" s="86">
        <v>50</v>
      </c>
      <c r="P165" s="86">
        <v>100</v>
      </c>
      <c r="Q165" s="86">
        <v>60</v>
      </c>
      <c r="R165" s="86">
        <v>200</v>
      </c>
      <c r="S165" s="86">
        <v>320</v>
      </c>
      <c r="T165" s="86"/>
      <c r="U165" s="86"/>
      <c r="V165" s="86"/>
      <c r="W165" s="86"/>
      <c r="X165" s="86"/>
      <c r="Y165" s="86">
        <v>100</v>
      </c>
      <c r="Z165" s="86">
        <v>100</v>
      </c>
      <c r="AA165" s="86">
        <v>100</v>
      </c>
      <c r="AB165" s="86">
        <v>100</v>
      </c>
      <c r="AC165" s="86">
        <v>100</v>
      </c>
      <c r="AD165" s="86">
        <v>100</v>
      </c>
      <c r="AE165" s="86"/>
      <c r="AF165" s="90">
        <f t="shared" si="12"/>
        <v>130002</v>
      </c>
    </row>
    <row r="166" spans="1:32">
      <c r="A166" s="5">
        <v>30003</v>
      </c>
      <c r="B166" s="4">
        <v>103</v>
      </c>
      <c r="C166" s="5" t="str">
        <f>VLOOKUP(B166,映射!A:B,2,FALSE)</f>
        <v>死亡恶熊西路</v>
      </c>
      <c r="D166" s="85" t="str">
        <f>IF(IF(COUNTIF(AI!A:A,'表格编辑 '!C166),TRUE,FALSE)=FALSE,"monster",(VLOOKUP(C166,AI!A:B,2,FALSE)))</f>
        <v>siwangexiongxilu</v>
      </c>
      <c r="E166" s="5">
        <v>37</v>
      </c>
      <c r="F166" s="86" t="str">
        <f>VLOOKUP(D166,AI!B:G,2,FALSE)</f>
        <v>AI_born_event_2(RECEIVER, ARG0, ARG1, ARG2, ARG3,ARG4)</v>
      </c>
      <c r="G166" s="86" t="str">
        <f>VLOOKUP(D166,AI!B:G,3,FALSE)</f>
        <v>AI_update_event_2(RECEIVER, ARG0, ARG1, ARG2, ARG3,ARG4)</v>
      </c>
      <c r="H166" s="86"/>
      <c r="I166" s="86"/>
      <c r="J166" s="86" t="str">
        <f>VLOOKUP(D166,AI!B:G,6,FALSE)</f>
        <v>CiKeAYi_deadth(RECEIVER, ARG0, ARG1, ARG2, ARG3,ARG4)</v>
      </c>
      <c r="K166" s="86">
        <f t="shared" si="6"/>
        <v>1</v>
      </c>
      <c r="L166" s="86">
        <f>IF(怪物属性编辑!AH135=1,怪物属性编辑!AO135,0)</f>
        <v>3240.9</v>
      </c>
      <c r="M166" s="89">
        <f t="shared" si="14"/>
        <v>1110</v>
      </c>
      <c r="N166" s="86">
        <v>60</v>
      </c>
      <c r="O166" s="86">
        <v>50</v>
      </c>
      <c r="P166" s="86">
        <v>100</v>
      </c>
      <c r="Q166" s="86">
        <v>60</v>
      </c>
      <c r="R166" s="86">
        <v>200</v>
      </c>
      <c r="S166" s="86">
        <v>320</v>
      </c>
      <c r="T166" s="86"/>
      <c r="U166" s="86"/>
      <c r="V166" s="86"/>
      <c r="W166" s="86"/>
      <c r="X166" s="86"/>
      <c r="Y166" s="86">
        <v>100</v>
      </c>
      <c r="Z166" s="86">
        <v>100</v>
      </c>
      <c r="AA166" s="86">
        <v>100</v>
      </c>
      <c r="AB166" s="86">
        <v>100</v>
      </c>
      <c r="AC166" s="86">
        <v>100</v>
      </c>
      <c r="AD166" s="86">
        <v>100</v>
      </c>
      <c r="AE166" s="86"/>
      <c r="AF166" s="90">
        <f t="shared" si="12"/>
        <v>130003</v>
      </c>
    </row>
    <row r="167" spans="1:32">
      <c r="A167" s="5">
        <v>30004</v>
      </c>
      <c r="B167" s="4">
        <v>104</v>
      </c>
      <c r="C167" s="5" t="str">
        <f>VLOOKUP(B167,映射!A:B,2,FALSE)</f>
        <v>骷髅王克莱伯</v>
      </c>
      <c r="D167" s="85" t="str">
        <f>IF(IF(COUNTIF(AI!A:A,'表格编辑 '!C167),TRUE,FALSE)=FALSE,"monster",(VLOOKUP(C167,AI!A:B,2,FALSE)))</f>
        <v>kulouwangkelaibo</v>
      </c>
      <c r="E167" s="5">
        <v>42</v>
      </c>
      <c r="F167" s="86" t="str">
        <f>VLOOKUP(D167,AI!B:G,2,FALSE)</f>
        <v>AI_born_event_2(RECEIVER, ARG0, ARG1, ARG2, ARG3,ARG4)</v>
      </c>
      <c r="G167" s="86" t="str">
        <f>VLOOKUP(D167,AI!B:G,3,FALSE)</f>
        <v>AI_update_event_2(RECEIVER, ARG0, ARG1, ARG2, ARG3,ARG4)</v>
      </c>
      <c r="H167" s="86"/>
      <c r="I167" s="86"/>
      <c r="J167" s="86" t="str">
        <f>VLOOKUP(D167,AI!B:G,6,FALSE)</f>
        <v>CiKeAYi_deadth(RECEIVER, ARG0, ARG1, ARG2, ARG3,ARG4)</v>
      </c>
      <c r="K167" s="86">
        <f t="shared" si="6"/>
        <v>1</v>
      </c>
      <c r="L167" s="86">
        <f>IF(怪物属性编辑!AH136=1,怪物属性编辑!AO136,0)</f>
        <v>4875</v>
      </c>
      <c r="M167" s="89">
        <f t="shared" si="14"/>
        <v>1260</v>
      </c>
      <c r="N167" s="86">
        <v>60</v>
      </c>
      <c r="O167" s="86">
        <v>50</v>
      </c>
      <c r="P167" s="86">
        <v>100</v>
      </c>
      <c r="Q167" s="86">
        <v>60</v>
      </c>
      <c r="R167" s="86">
        <v>200</v>
      </c>
      <c r="S167" s="86">
        <v>320</v>
      </c>
      <c r="T167" s="86"/>
      <c r="U167" s="86"/>
      <c r="V167" s="86"/>
      <c r="W167" s="86"/>
      <c r="X167" s="86"/>
      <c r="Y167" s="86">
        <v>100</v>
      </c>
      <c r="Z167" s="86">
        <v>100</v>
      </c>
      <c r="AA167" s="86">
        <v>100</v>
      </c>
      <c r="AB167" s="86">
        <v>100</v>
      </c>
      <c r="AC167" s="86">
        <v>100</v>
      </c>
      <c r="AD167" s="86">
        <v>100</v>
      </c>
      <c r="AE167" s="86"/>
      <c r="AF167" s="90">
        <f t="shared" si="12"/>
        <v>130004</v>
      </c>
    </row>
    <row r="168" spans="1:32">
      <c r="A168" s="5">
        <v>30005</v>
      </c>
      <c r="B168" s="4">
        <v>98</v>
      </c>
      <c r="C168" s="5" t="str">
        <f>VLOOKUP(B168,映射!A:B,2,FALSE)</f>
        <v>雪域妖魔</v>
      </c>
      <c r="D168" s="85" t="str">
        <f>IF(IF(COUNTIF(AI!A:A,'表格编辑 '!C168),TRUE,FALSE)=FALSE,"monster",(VLOOKUP(C168,AI!A:B,2,FALSE)))</f>
        <v>xueyuyaomo</v>
      </c>
      <c r="E168" s="5">
        <v>47</v>
      </c>
      <c r="F168" s="86" t="str">
        <f>VLOOKUP(D168,AI!B:G,2,FALSE)</f>
        <v>AI_born_event_2(RECEIVER, ARG0, ARG1, ARG2, ARG3,ARG4)</v>
      </c>
      <c r="G168" s="86" t="str">
        <f>VLOOKUP(D168,AI!B:G,3,FALSE)</f>
        <v>AI_update_event_2(RECEIVER, ARG0, ARG1, ARG2, ARG3,ARG4)</v>
      </c>
      <c r="H168" s="86"/>
      <c r="I168" s="86"/>
      <c r="J168" s="86" t="str">
        <f>VLOOKUP(D168,AI!B:G,6,FALSE)</f>
        <v>CiKeAYi_deadth(RECEIVER, ARG0, ARG1, ARG2, ARG3,ARG4)</v>
      </c>
      <c r="K168" s="86">
        <f t="shared" si="6"/>
        <v>1</v>
      </c>
      <c r="L168" s="86">
        <f>IF(怪物属性编辑!AH137=1,怪物属性编辑!AO137,0)</f>
        <v>5133.7</v>
      </c>
      <c r="M168" s="89">
        <f t="shared" si="14"/>
        <v>1410</v>
      </c>
      <c r="N168" s="86">
        <v>60</v>
      </c>
      <c r="O168" s="86">
        <v>50</v>
      </c>
      <c r="P168" s="86">
        <v>100</v>
      </c>
      <c r="Q168" s="86">
        <v>60</v>
      </c>
      <c r="R168" s="86">
        <v>200</v>
      </c>
      <c r="S168" s="86">
        <v>320</v>
      </c>
      <c r="T168" s="86"/>
      <c r="U168" s="86"/>
      <c r="V168" s="86"/>
      <c r="W168" s="86"/>
      <c r="X168" s="86"/>
      <c r="Y168" s="86">
        <v>100</v>
      </c>
      <c r="Z168" s="86">
        <v>100</v>
      </c>
      <c r="AA168" s="86">
        <v>100</v>
      </c>
      <c r="AB168" s="86">
        <v>100</v>
      </c>
      <c r="AC168" s="86">
        <v>100</v>
      </c>
      <c r="AD168" s="86">
        <v>100</v>
      </c>
      <c r="AE168" s="86"/>
      <c r="AF168" s="90">
        <f t="shared" si="12"/>
        <v>130005</v>
      </c>
    </row>
    <row r="169" spans="1:32">
      <c r="A169" s="5">
        <v>30006</v>
      </c>
      <c r="B169" s="4">
        <v>99</v>
      </c>
      <c r="C169" s="5" t="str">
        <f>VLOOKUP(B169,映射!A:B,2,FALSE)</f>
        <v>红恶魔萨鲁</v>
      </c>
      <c r="D169" s="85" t="str">
        <f>IF(IF(COUNTIF(AI!A:A,'表格编辑 '!C169),TRUE,FALSE)=FALSE,"monster",(VLOOKUP(C169,AI!A:B,2,FALSE)))</f>
        <v>hongemosalu</v>
      </c>
      <c r="E169" s="5">
        <v>52</v>
      </c>
      <c r="F169" s="86" t="str">
        <f>VLOOKUP(D169,AI!B:G,2,FALSE)</f>
        <v>AI_born_event_2(RECEIVER, ARG0, ARG1, ARG2, ARG3,ARG4)</v>
      </c>
      <c r="G169" s="86" t="str">
        <f>VLOOKUP(D169,AI!B:G,3,FALSE)</f>
        <v>AI_update_event_2(RECEIVER, ARG0, ARG1, ARG2, ARG3,ARG4)</v>
      </c>
      <c r="H169" s="86"/>
      <c r="I169" s="86"/>
      <c r="J169" s="86" t="str">
        <f>VLOOKUP(D169,AI!B:G,6,FALSE)</f>
        <v>CiKeAYi_deadth(RECEIVER, ARG0, ARG1, ARG2, ARG3,ARG4)</v>
      </c>
      <c r="K169" s="86">
        <f t="shared" si="6"/>
        <v>1</v>
      </c>
      <c r="L169" s="86">
        <f>IF(怪物属性编辑!AH138=1,怪物属性编辑!AO138,0)</f>
        <v>4699.5</v>
      </c>
      <c r="M169" s="89">
        <f t="shared" si="14"/>
        <v>1560</v>
      </c>
      <c r="N169" s="86">
        <v>60</v>
      </c>
      <c r="O169" s="86">
        <v>50</v>
      </c>
      <c r="P169" s="86">
        <v>100</v>
      </c>
      <c r="Q169" s="86">
        <v>60</v>
      </c>
      <c r="R169" s="86">
        <v>200</v>
      </c>
      <c r="S169" s="86">
        <v>320</v>
      </c>
      <c r="T169" s="86"/>
      <c r="U169" s="86"/>
      <c r="V169" s="86"/>
      <c r="W169" s="86"/>
      <c r="X169" s="86"/>
      <c r="Y169" s="86">
        <v>100</v>
      </c>
      <c r="Z169" s="86">
        <v>100</v>
      </c>
      <c r="AA169" s="86">
        <v>100</v>
      </c>
      <c r="AB169" s="86">
        <v>100</v>
      </c>
      <c r="AC169" s="86">
        <v>100</v>
      </c>
      <c r="AD169" s="86">
        <v>100</v>
      </c>
      <c r="AE169" s="86"/>
      <c r="AF169" s="90">
        <f t="shared" si="12"/>
        <v>130006</v>
      </c>
    </row>
    <row r="170" spans="1:32">
      <c r="A170" s="5">
        <v>30007</v>
      </c>
      <c r="B170" s="4">
        <v>100</v>
      </c>
      <c r="C170" s="5" t="str">
        <f>VLOOKUP(B170,映射!A:B,2,FALSE)</f>
        <v>盗王之王卡特</v>
      </c>
      <c r="D170" s="85" t="str">
        <f>IF(IF(COUNTIF(AI!A:A,'表格编辑 '!C170),TRUE,FALSE)=FALSE,"monster",(VLOOKUP(C170,AI!A:B,2,FALSE)))</f>
        <v>daowangzhiwangkate</v>
      </c>
      <c r="E170" s="5">
        <v>57</v>
      </c>
      <c r="F170" s="86" t="str">
        <f>VLOOKUP(D170,AI!B:G,2,FALSE)</f>
        <v>AI_born_event_2(RECEIVER, ARG0, ARG1, ARG2, ARG3,ARG4)</v>
      </c>
      <c r="G170" s="86" t="str">
        <f>VLOOKUP(D170,AI!B:G,3,FALSE)</f>
        <v>AI_update_event_2(RECEIVER, ARG0, ARG1, ARG2, ARG3,ARG4)</v>
      </c>
      <c r="H170" s="86"/>
      <c r="I170" s="86"/>
      <c r="J170" s="86" t="str">
        <f>VLOOKUP(D170,AI!B:G,6,FALSE)</f>
        <v>CiKeAYi_deadth(RECEIVER, ARG0, ARG1, ARG2, ARG3,ARG4)</v>
      </c>
      <c r="K170" s="86">
        <f t="shared" si="6"/>
        <v>1</v>
      </c>
      <c r="L170" s="86">
        <f>IF(怪物属性编辑!AH139=1,怪物属性编辑!AO139,0)</f>
        <v>5327.4</v>
      </c>
      <c r="M170" s="89">
        <f t="shared" si="14"/>
        <v>1710</v>
      </c>
      <c r="N170" s="86">
        <v>60</v>
      </c>
      <c r="O170" s="86">
        <v>50</v>
      </c>
      <c r="P170" s="86">
        <v>100</v>
      </c>
      <c r="Q170" s="86">
        <v>60</v>
      </c>
      <c r="R170" s="86">
        <v>200</v>
      </c>
      <c r="S170" s="86">
        <v>320</v>
      </c>
      <c r="T170" s="86"/>
      <c r="U170" s="86"/>
      <c r="V170" s="86"/>
      <c r="W170" s="86"/>
      <c r="X170" s="86"/>
      <c r="Y170" s="86">
        <v>100</v>
      </c>
      <c r="Z170" s="86">
        <v>100</v>
      </c>
      <c r="AA170" s="86">
        <v>100</v>
      </c>
      <c r="AB170" s="86">
        <v>100</v>
      </c>
      <c r="AC170" s="86">
        <v>100</v>
      </c>
      <c r="AD170" s="86">
        <v>100</v>
      </c>
      <c r="AE170" s="86"/>
      <c r="AF170" s="90">
        <f t="shared" si="12"/>
        <v>130007</v>
      </c>
    </row>
    <row r="171" spans="1:32">
      <c r="A171" s="5">
        <v>30008</v>
      </c>
      <c r="B171" s="27">
        <v>101</v>
      </c>
      <c r="C171" s="5" t="str">
        <f>VLOOKUP(B171,映射!A:B,2,FALSE)</f>
        <v>远古黑龙王克格尔斯托</v>
      </c>
      <c r="D171" s="85" t="str">
        <f>IF(IF(COUNTIF(AI!A:A,'表格编辑 '!C171),TRUE,FALSE)=FALSE,"monster",(VLOOKUP(C171,AI!A:B,2,FALSE)))</f>
        <v>yuanguheilongwangkegeersituo</v>
      </c>
      <c r="E171" s="5">
        <v>60</v>
      </c>
      <c r="F171" s="86" t="str">
        <f>VLOOKUP(D171,AI!B:G,2,FALSE)</f>
        <v>AI_born_event_2(RECEIVER, ARG0, ARG1, ARG2, ARG3,ARG4)</v>
      </c>
      <c r="G171" s="86" t="str">
        <f>VLOOKUP(D171,AI!B:G,3,FALSE)</f>
        <v>AI_update_event_2(RECEIVER, ARG0, ARG1, ARG2, ARG3,ARG4)</v>
      </c>
      <c r="H171" s="86"/>
      <c r="I171" s="86"/>
      <c r="J171" s="86" t="str">
        <f>VLOOKUP(D171,AI!B:G,6,FALSE)</f>
        <v>CiKeAYi_deadth(RECEIVER, ARG0, ARG1, ARG2, ARG3,ARG4)</v>
      </c>
      <c r="K171" s="86">
        <f t="shared" si="6"/>
        <v>1</v>
      </c>
      <c r="L171" s="86">
        <f>IF(怪物属性编辑!AH140=1,怪物属性编辑!AO140,0)</f>
        <v>5713.5</v>
      </c>
      <c r="M171" s="89">
        <f t="shared" si="14"/>
        <v>1800</v>
      </c>
      <c r="N171" s="86">
        <v>60</v>
      </c>
      <c r="O171" s="86">
        <v>50</v>
      </c>
      <c r="P171" s="86">
        <v>100</v>
      </c>
      <c r="Q171" s="86">
        <v>60</v>
      </c>
      <c r="R171" s="86">
        <v>200</v>
      </c>
      <c r="S171" s="86">
        <v>320</v>
      </c>
      <c r="T171" s="86"/>
      <c r="U171" s="86"/>
      <c r="V171" s="86"/>
      <c r="W171" s="86"/>
      <c r="X171" s="86"/>
      <c r="Y171" s="86">
        <v>100</v>
      </c>
      <c r="Z171" s="86">
        <v>100</v>
      </c>
      <c r="AA171" s="86">
        <v>100</v>
      </c>
      <c r="AB171" s="86">
        <v>100</v>
      </c>
      <c r="AC171" s="86">
        <v>100</v>
      </c>
      <c r="AD171" s="86">
        <v>100</v>
      </c>
      <c r="AE171" s="86"/>
      <c r="AF171" s="90">
        <f t="shared" si="12"/>
        <v>130008</v>
      </c>
    </row>
    <row r="172" spans="1:32">
      <c r="A172" s="5">
        <v>30009</v>
      </c>
      <c r="B172" s="33">
        <v>10272</v>
      </c>
      <c r="C172" s="58" t="s">
        <v>479</v>
      </c>
      <c r="D172" s="57" t="s">
        <v>480</v>
      </c>
      <c r="E172" s="2">
        <v>65</v>
      </c>
      <c r="F172" s="86" t="str">
        <f>VLOOKUP(D172,AI!B:G,2,FALSE)</f>
        <v>AI_born_event_2(RECEIVER, ARG0, ARG1, ARG2, ARG3,ARG4)</v>
      </c>
      <c r="G172" s="86" t="str">
        <f>VLOOKUP(D172,AI!B:G,3,FALSE)</f>
        <v>AI_born_event_2(RECEIVER, ARG0, ARG1, ARG2, ARG3,ARG4)</v>
      </c>
      <c r="H172" s="86"/>
      <c r="I172" s="86"/>
      <c r="J172" s="86" t="str">
        <f>VLOOKUP(D172,AI!B:G,6,FALSE)</f>
        <v>test_deadth_event(RECEIVER, ARG0, ARG1, ARG2, ARG3,ARG4)</v>
      </c>
      <c r="K172" s="86">
        <v>1</v>
      </c>
      <c r="L172" s="86">
        <v>10000</v>
      </c>
      <c r="M172" s="89">
        <f t="shared" si="14"/>
        <v>1950</v>
      </c>
      <c r="N172" s="86">
        <v>100</v>
      </c>
      <c r="O172" s="86">
        <v>50</v>
      </c>
      <c r="P172" s="86">
        <v>100</v>
      </c>
      <c r="Q172" s="86">
        <v>60</v>
      </c>
      <c r="R172" s="86">
        <v>200</v>
      </c>
      <c r="S172" s="86">
        <v>400</v>
      </c>
      <c r="T172" s="86"/>
      <c r="U172" s="86"/>
      <c r="V172" s="86"/>
      <c r="W172" s="86"/>
      <c r="X172" s="86"/>
      <c r="Y172" s="86">
        <v>100</v>
      </c>
      <c r="Z172" s="86">
        <v>100</v>
      </c>
      <c r="AA172" s="86">
        <v>100</v>
      </c>
      <c r="AB172" s="86">
        <v>100</v>
      </c>
      <c r="AC172" s="86">
        <v>100</v>
      </c>
      <c r="AD172" s="86">
        <v>100</v>
      </c>
      <c r="AE172" s="86"/>
      <c r="AF172" s="90">
        <f t="shared" si="12"/>
        <v>130009</v>
      </c>
    </row>
    <row r="173" spans="1:32">
      <c r="A173" s="5">
        <v>30010</v>
      </c>
      <c r="B173" s="33">
        <v>10273</v>
      </c>
      <c r="C173" s="58" t="s">
        <v>481</v>
      </c>
      <c r="D173" s="57" t="s">
        <v>482</v>
      </c>
      <c r="E173" s="2">
        <v>70</v>
      </c>
      <c r="F173" s="86" t="str">
        <f>VLOOKUP(D173,AI!B:G,2,FALSE)</f>
        <v>AI_born_event_2(RECEIVER, ARG0, ARG1, ARG2, ARG3,ARG4)</v>
      </c>
      <c r="G173" s="86" t="str">
        <f>VLOOKUP(D173,AI!B:G,3,FALSE)</f>
        <v>AI_born_event_2(RECEIVER, ARG0, ARG1, ARG2, ARG3,ARG4)</v>
      </c>
      <c r="H173" s="86"/>
      <c r="I173" s="86"/>
      <c r="J173" s="86" t="str">
        <f>VLOOKUP(D173,AI!B:G,6,FALSE)</f>
        <v>test_deadth_event(RECEIVER, ARG0, ARG1, ARG2, ARG3,ARG4)</v>
      </c>
      <c r="K173" s="86">
        <v>1</v>
      </c>
      <c r="L173" s="86">
        <v>20000</v>
      </c>
      <c r="M173" s="89">
        <f t="shared" si="14"/>
        <v>2100</v>
      </c>
      <c r="N173" s="86">
        <v>150</v>
      </c>
      <c r="O173" s="86">
        <v>50</v>
      </c>
      <c r="P173" s="86">
        <v>100</v>
      </c>
      <c r="Q173" s="86">
        <v>60</v>
      </c>
      <c r="R173" s="86">
        <v>200</v>
      </c>
      <c r="S173" s="86">
        <v>400</v>
      </c>
      <c r="T173" s="86"/>
      <c r="U173" s="86"/>
      <c r="V173" s="86"/>
      <c r="W173" s="86"/>
      <c r="X173" s="86"/>
      <c r="Y173" s="86">
        <v>100</v>
      </c>
      <c r="Z173" s="86">
        <v>100</v>
      </c>
      <c r="AA173" s="86">
        <v>100</v>
      </c>
      <c r="AB173" s="86">
        <v>100</v>
      </c>
      <c r="AC173" s="86">
        <v>100</v>
      </c>
      <c r="AD173" s="86">
        <v>100</v>
      </c>
      <c r="AE173" s="86"/>
      <c r="AF173" s="90">
        <f t="shared" si="12"/>
        <v>130010</v>
      </c>
    </row>
    <row r="174" spans="1:32">
      <c r="A174" s="17">
        <v>20001</v>
      </c>
      <c r="B174" s="5">
        <v>10131</v>
      </c>
      <c r="C174" s="5" t="str">
        <f>VLOOKUP(B174,映射!A:B,2,FALSE)</f>
        <v>蜥蝪战士</v>
      </c>
      <c r="D174" s="85" t="str">
        <f>IF(IF(COUNTIF(AI!A:A,'表格编辑 '!C174),TRUE,FALSE)=FALSE,"monster",(VLOOKUP(C174,AI!A:B,2,FALSE)))</f>
        <v>monster</v>
      </c>
      <c r="E174" s="5">
        <v>24</v>
      </c>
      <c r="F174" s="86" t="str">
        <f>VLOOKUP(D174,AI!B:G,2,FALSE)</f>
        <v>AI_born_event(RECEIVER, ARG0, ARG1, ARG2, ARG3,ARG4)</v>
      </c>
      <c r="G174" s="86" t="str">
        <f>VLOOKUP(D174,AI!B:G,3,FALSE)</f>
        <v>AI_update_event(RECEIVER, ARG0, ARG1, ARG2, ARG3,ARG4)</v>
      </c>
      <c r="H174" s="86"/>
      <c r="I174" s="86"/>
      <c r="J174" s="86" t="str">
        <f>VLOOKUP(D174,AI!B:G,6,FALSE)</f>
        <v>test_deadth_event(RECEIVER, ARG0, ARG1, ARG2, ARG3,ARG4)</v>
      </c>
      <c r="K174" s="86">
        <f t="shared" si="6"/>
        <v>0</v>
      </c>
      <c r="L174" s="86"/>
      <c r="M174" s="89"/>
      <c r="N174" s="86"/>
      <c r="O174" s="86"/>
      <c r="P174" s="86"/>
      <c r="Q174" s="86"/>
      <c r="R174" s="86"/>
      <c r="S174" s="86"/>
      <c r="T174" s="86"/>
      <c r="U174" s="86"/>
      <c r="V174" s="86"/>
      <c r="W174" s="86"/>
      <c r="X174" s="86"/>
      <c r="Y174" s="86"/>
      <c r="Z174" s="86"/>
      <c r="AA174" s="86"/>
      <c r="AB174" s="86"/>
      <c r="AC174" s="86"/>
      <c r="AD174" s="86"/>
      <c r="AE174" s="86"/>
      <c r="AF174" s="90">
        <f t="shared" si="12"/>
        <v>120001</v>
      </c>
    </row>
    <row r="175" spans="1:32">
      <c r="A175" s="17">
        <v>20002</v>
      </c>
      <c r="B175" s="5">
        <v>10130</v>
      </c>
      <c r="C175" s="5" t="str">
        <f>VLOOKUP(B175,映射!A:B,2,FALSE)</f>
        <v>黄金螃蟹</v>
      </c>
      <c r="D175" s="85" t="str">
        <f>IF(IF(COUNTIF(AI!A:A,'表格编辑 '!C175),TRUE,FALSE)=FALSE,"monster",(VLOOKUP(C175,AI!A:B,2,FALSE)))</f>
        <v>monster</v>
      </c>
      <c r="E175" s="5">
        <v>24</v>
      </c>
      <c r="F175" s="86" t="str">
        <f>VLOOKUP(D175,AI!B:G,2,FALSE)</f>
        <v>AI_born_event(RECEIVER, ARG0, ARG1, ARG2, ARG3,ARG4)</v>
      </c>
      <c r="G175" s="86" t="str">
        <f>VLOOKUP(D175,AI!B:G,3,FALSE)</f>
        <v>AI_update_event(RECEIVER, ARG0, ARG1, ARG2, ARG3,ARG4)</v>
      </c>
      <c r="H175" s="86"/>
      <c r="I175" s="86"/>
      <c r="J175" s="86" t="str">
        <f>VLOOKUP(D175,AI!B:G,6,FALSE)</f>
        <v>test_deadth_event(RECEIVER, ARG0, ARG1, ARG2, ARG3,ARG4)</v>
      </c>
      <c r="K175" s="86">
        <f t="shared" si="6"/>
        <v>0</v>
      </c>
      <c r="L175" s="86"/>
      <c r="M175" s="89"/>
      <c r="N175" s="86"/>
      <c r="O175" s="86"/>
      <c r="P175" s="86"/>
      <c r="Q175" s="86"/>
      <c r="R175" s="86"/>
      <c r="S175" s="86"/>
      <c r="T175" s="86"/>
      <c r="U175" s="86"/>
      <c r="V175" s="86"/>
      <c r="W175" s="86"/>
      <c r="X175" s="86"/>
      <c r="Y175" s="86"/>
      <c r="Z175" s="86"/>
      <c r="AA175" s="86"/>
      <c r="AB175" s="86"/>
      <c r="AC175" s="86"/>
      <c r="AD175" s="86"/>
      <c r="AE175" s="86"/>
      <c r="AF175" s="90">
        <f t="shared" si="12"/>
        <v>120002</v>
      </c>
    </row>
    <row r="176" spans="1:32">
      <c r="A176" s="17">
        <v>20003</v>
      </c>
      <c r="B176" s="5">
        <v>10052</v>
      </c>
      <c r="C176" s="5" t="str">
        <f>VLOOKUP(B176,映射!A:B,2,FALSE)</f>
        <v>恶魔蝙蝠</v>
      </c>
      <c r="D176" s="85" t="str">
        <f>IF(IF(COUNTIF(AI!A:A,'表格编辑 '!C176),TRUE,FALSE)=FALSE,"monster",(VLOOKUP(C176,AI!A:B,2,FALSE)))</f>
        <v>monster</v>
      </c>
      <c r="E176" s="5">
        <v>24</v>
      </c>
      <c r="F176" s="86" t="str">
        <f>VLOOKUP(D176,AI!B:G,2,FALSE)</f>
        <v>AI_born_event(RECEIVER, ARG0, ARG1, ARG2, ARG3,ARG4)</v>
      </c>
      <c r="G176" s="86" t="str">
        <f>VLOOKUP(D176,AI!B:G,3,FALSE)</f>
        <v>AI_update_event(RECEIVER, ARG0, ARG1, ARG2, ARG3,ARG4)</v>
      </c>
      <c r="H176" s="86"/>
      <c r="I176" s="86"/>
      <c r="J176" s="86" t="str">
        <f>VLOOKUP(D176,AI!B:G,6,FALSE)</f>
        <v>test_deadth_event(RECEIVER, ARG0, ARG1, ARG2, ARG3,ARG4)</v>
      </c>
      <c r="K176" s="86">
        <f t="shared" si="6"/>
        <v>0</v>
      </c>
      <c r="L176" s="86"/>
      <c r="M176" s="89"/>
      <c r="N176" s="86"/>
      <c r="O176" s="86"/>
      <c r="P176" s="86"/>
      <c r="Q176" s="86"/>
      <c r="R176" s="86"/>
      <c r="S176" s="86"/>
      <c r="T176" s="86"/>
      <c r="U176" s="86"/>
      <c r="V176" s="86"/>
      <c r="W176" s="86"/>
      <c r="X176" s="86"/>
      <c r="Y176" s="86"/>
      <c r="Z176" s="86"/>
      <c r="AA176" s="86"/>
      <c r="AB176" s="86"/>
      <c r="AC176" s="86"/>
      <c r="AD176" s="86"/>
      <c r="AE176" s="86"/>
      <c r="AF176" s="90">
        <f t="shared" si="12"/>
        <v>120003</v>
      </c>
    </row>
    <row r="177" spans="1:32">
      <c r="A177" s="17">
        <v>20004</v>
      </c>
      <c r="B177" s="5">
        <v>10144</v>
      </c>
      <c r="C177" s="5" t="str">
        <f>VLOOKUP(B177,映射!A:B,2,FALSE)</f>
        <v>哥布林</v>
      </c>
      <c r="D177" s="85" t="str">
        <f>IF(IF(COUNTIF(AI!A:A,'表格编辑 '!C177),TRUE,FALSE)=FALSE,"monster",(VLOOKUP(C177,AI!A:B,2,FALSE)))</f>
        <v>monster</v>
      </c>
      <c r="E177" s="5">
        <v>24</v>
      </c>
      <c r="F177" s="86" t="str">
        <f>VLOOKUP(D177,AI!B:G,2,FALSE)</f>
        <v>AI_born_event(RECEIVER, ARG0, ARG1, ARG2, ARG3,ARG4)</v>
      </c>
      <c r="G177" s="86" t="str">
        <f>VLOOKUP(D177,AI!B:G,3,FALSE)</f>
        <v>AI_update_event(RECEIVER, ARG0, ARG1, ARG2, ARG3,ARG4)</v>
      </c>
      <c r="H177" s="86"/>
      <c r="I177" s="86"/>
      <c r="J177" s="86" t="str">
        <f>VLOOKUP(D177,AI!B:G,6,FALSE)</f>
        <v>test_deadth_event(RECEIVER, ARG0, ARG1, ARG2, ARG3,ARG4)</v>
      </c>
      <c r="K177" s="86">
        <f t="shared" si="6"/>
        <v>0</v>
      </c>
      <c r="L177" s="86"/>
      <c r="M177" s="89"/>
      <c r="N177" s="86"/>
      <c r="O177" s="86"/>
      <c r="P177" s="86"/>
      <c r="Q177" s="86"/>
      <c r="R177" s="86"/>
      <c r="S177" s="86"/>
      <c r="T177" s="86"/>
      <c r="U177" s="86"/>
      <c r="V177" s="86"/>
      <c r="W177" s="86"/>
      <c r="X177" s="86"/>
      <c r="Y177" s="86"/>
      <c r="Z177" s="86"/>
      <c r="AA177" s="86"/>
      <c r="AB177" s="86"/>
      <c r="AC177" s="86"/>
      <c r="AD177" s="86"/>
      <c r="AE177" s="86"/>
      <c r="AF177" s="90">
        <f t="shared" si="12"/>
        <v>120004</v>
      </c>
    </row>
    <row r="178" spans="1:32">
      <c r="A178" s="17">
        <v>20005</v>
      </c>
      <c r="B178" s="5">
        <v>10101</v>
      </c>
      <c r="C178" s="5" t="str">
        <f>VLOOKUP(B178,映射!A:B,2,FALSE)</f>
        <v>风精</v>
      </c>
      <c r="D178" s="85" t="str">
        <f>IF(IF(COUNTIF(AI!A:A,'表格编辑 '!C178),TRUE,FALSE)=FALSE,"monster",(VLOOKUP(C178,AI!A:B,2,FALSE)))</f>
        <v>monster</v>
      </c>
      <c r="E178" s="5">
        <v>24</v>
      </c>
      <c r="F178" s="86" t="str">
        <f>VLOOKUP(D178,AI!B:G,2,FALSE)</f>
        <v>AI_born_event(RECEIVER, ARG0, ARG1, ARG2, ARG3,ARG4)</v>
      </c>
      <c r="G178" s="86" t="str">
        <f>VLOOKUP(D178,AI!B:G,3,FALSE)</f>
        <v>AI_update_event(RECEIVER, ARG0, ARG1, ARG2, ARG3,ARG4)</v>
      </c>
      <c r="H178" s="86"/>
      <c r="I178" s="86"/>
      <c r="J178" s="86" t="str">
        <f>VLOOKUP(D178,AI!B:G,6,FALSE)</f>
        <v>test_deadth_event(RECEIVER, ARG0, ARG1, ARG2, ARG3,ARG4)</v>
      </c>
      <c r="K178" s="86">
        <f t="shared" si="6"/>
        <v>0</v>
      </c>
      <c r="L178" s="86"/>
      <c r="M178" s="89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  <c r="AB178" s="86"/>
      <c r="AC178" s="86"/>
      <c r="AD178" s="86"/>
      <c r="AE178" s="86"/>
      <c r="AF178" s="90">
        <f t="shared" si="12"/>
        <v>120005</v>
      </c>
    </row>
    <row r="179" spans="1:32">
      <c r="A179" s="17">
        <v>20006</v>
      </c>
      <c r="B179" s="5">
        <v>10058</v>
      </c>
      <c r="C179" s="5" t="str">
        <f>VLOOKUP(B179,映射!A:B,2,FALSE)</f>
        <v>兔耳蝙蝠</v>
      </c>
      <c r="D179" s="85" t="str">
        <f>IF(IF(COUNTIF(AI!A:A,'表格编辑 '!C179),TRUE,FALSE)=FALSE,"monster",(VLOOKUP(C179,AI!A:B,2,FALSE)))</f>
        <v>monster</v>
      </c>
      <c r="E179" s="5">
        <v>24</v>
      </c>
      <c r="F179" s="86" t="str">
        <f>VLOOKUP(D179,AI!B:G,2,FALSE)</f>
        <v>AI_born_event(RECEIVER, ARG0, ARG1, ARG2, ARG3,ARG4)</v>
      </c>
      <c r="G179" s="86" t="str">
        <f>VLOOKUP(D179,AI!B:G,3,FALSE)</f>
        <v>AI_update_event(RECEIVER, ARG0, ARG1, ARG2, ARG3,ARG4)</v>
      </c>
      <c r="H179" s="86"/>
      <c r="I179" s="86"/>
      <c r="J179" s="86" t="str">
        <f>VLOOKUP(D179,AI!B:G,6,FALSE)</f>
        <v>test_deadth_event(RECEIVER, ARG0, ARG1, ARG2, ARG3,ARG4)</v>
      </c>
      <c r="K179" s="86">
        <f t="shared" si="6"/>
        <v>0</v>
      </c>
      <c r="L179" s="86"/>
      <c r="M179" s="89"/>
      <c r="N179" s="86"/>
      <c r="O179" s="86"/>
      <c r="P179" s="86"/>
      <c r="Q179" s="86"/>
      <c r="R179" s="86"/>
      <c r="S179" s="86"/>
      <c r="T179" s="86"/>
      <c r="U179" s="86"/>
      <c r="V179" s="86"/>
      <c r="W179" s="86"/>
      <c r="X179" s="86"/>
      <c r="Y179" s="86"/>
      <c r="Z179" s="86"/>
      <c r="AA179" s="86"/>
      <c r="AB179" s="86"/>
      <c r="AC179" s="86"/>
      <c r="AD179" s="86"/>
      <c r="AE179" s="86"/>
      <c r="AF179" s="90">
        <f t="shared" si="12"/>
        <v>120006</v>
      </c>
    </row>
    <row r="180" spans="1:32">
      <c r="A180" s="17">
        <v>20007</v>
      </c>
      <c r="B180" s="5">
        <v>10049</v>
      </c>
      <c r="C180" s="5" t="str">
        <f>VLOOKUP(B180,映射!A:B,2,FALSE)</f>
        <v>扫把蝙蝠</v>
      </c>
      <c r="D180" s="85" t="str">
        <f>IF(IF(COUNTIF(AI!A:A,'表格编辑 '!C180),TRUE,FALSE)=FALSE,"monster",(VLOOKUP(C180,AI!A:B,2,FALSE)))</f>
        <v>monster</v>
      </c>
      <c r="E180" s="5">
        <v>24</v>
      </c>
      <c r="F180" s="86" t="str">
        <f>VLOOKUP(D180,AI!B:G,2,FALSE)</f>
        <v>AI_born_event(RECEIVER, ARG0, ARG1, ARG2, ARG3,ARG4)</v>
      </c>
      <c r="G180" s="86" t="str">
        <f>VLOOKUP(D180,AI!B:G,3,FALSE)</f>
        <v>AI_update_event(RECEIVER, ARG0, ARG1, ARG2, ARG3,ARG4)</v>
      </c>
      <c r="H180" s="86"/>
      <c r="I180" s="86"/>
      <c r="J180" s="86" t="str">
        <f>VLOOKUP(D180,AI!B:G,6,FALSE)</f>
        <v>test_deadth_event(RECEIVER, ARG0, ARG1, ARG2, ARG3,ARG4)</v>
      </c>
      <c r="K180" s="86">
        <f t="shared" si="6"/>
        <v>0</v>
      </c>
      <c r="L180" s="86"/>
      <c r="M180" s="89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  <c r="AB180" s="86"/>
      <c r="AC180" s="86"/>
      <c r="AD180" s="86"/>
      <c r="AE180" s="86"/>
      <c r="AF180" s="90">
        <f t="shared" si="12"/>
        <v>120007</v>
      </c>
    </row>
    <row r="181" spans="1:32">
      <c r="A181" s="17">
        <v>20008</v>
      </c>
      <c r="B181" s="5">
        <v>10093</v>
      </c>
      <c r="C181" s="5" t="str">
        <f>VLOOKUP(B181,映射!A:B,2,FALSE)</f>
        <v>兔耳仙人掌</v>
      </c>
      <c r="D181" s="85" t="str">
        <f>IF(IF(COUNTIF(AI!A:A,'表格编辑 '!C181),TRUE,FALSE)=FALSE,"monster",(VLOOKUP(C181,AI!A:B,2,FALSE)))</f>
        <v>monster</v>
      </c>
      <c r="E181" s="5">
        <v>24</v>
      </c>
      <c r="F181" s="86" t="str">
        <f>VLOOKUP(D181,AI!B:G,2,FALSE)</f>
        <v>AI_born_event(RECEIVER, ARG0, ARG1, ARG2, ARG3,ARG4)</v>
      </c>
      <c r="G181" s="86" t="str">
        <f>VLOOKUP(D181,AI!B:G,3,FALSE)</f>
        <v>AI_update_event(RECEIVER, ARG0, ARG1, ARG2, ARG3,ARG4)</v>
      </c>
      <c r="H181" s="86"/>
      <c r="I181" s="86"/>
      <c r="J181" s="86" t="str">
        <f>VLOOKUP(D181,AI!B:G,6,FALSE)</f>
        <v>test_deadth_event(RECEIVER, ARG0, ARG1, ARG2, ARG3,ARG4)</v>
      </c>
      <c r="K181" s="86">
        <f t="shared" ref="K181:K244" si="16">IF(AND(L181="",M181="",N181="",O181=""),0,1)</f>
        <v>0</v>
      </c>
      <c r="L181" s="86"/>
      <c r="M181" s="89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  <c r="AC181" s="86"/>
      <c r="AD181" s="86"/>
      <c r="AE181" s="86"/>
      <c r="AF181" s="90">
        <f t="shared" si="12"/>
        <v>120008</v>
      </c>
    </row>
    <row r="182" spans="1:32">
      <c r="A182" s="17">
        <v>20009</v>
      </c>
      <c r="B182" s="5">
        <v>10078</v>
      </c>
      <c r="C182" s="5" t="str">
        <f>VLOOKUP(B182,映射!A:B,2,FALSE)</f>
        <v>死亡树精</v>
      </c>
      <c r="D182" s="85" t="str">
        <f>IF(IF(COUNTIF(AI!A:A,'表格编辑 '!C182),TRUE,FALSE)=FALSE,"monster",(VLOOKUP(C182,AI!A:B,2,FALSE)))</f>
        <v>monster</v>
      </c>
      <c r="E182" s="5">
        <v>24</v>
      </c>
      <c r="F182" s="86" t="str">
        <f>VLOOKUP(D182,AI!B:G,2,FALSE)</f>
        <v>AI_born_event(RECEIVER, ARG0, ARG1, ARG2, ARG3,ARG4)</v>
      </c>
      <c r="G182" s="86" t="str">
        <f>VLOOKUP(D182,AI!B:G,3,FALSE)</f>
        <v>AI_update_event(RECEIVER, ARG0, ARG1, ARG2, ARG3,ARG4)</v>
      </c>
      <c r="H182" s="86"/>
      <c r="I182" s="86"/>
      <c r="J182" s="86" t="str">
        <f>VLOOKUP(D182,AI!B:G,6,FALSE)</f>
        <v>test_deadth_event(RECEIVER, ARG0, ARG1, ARG2, ARG3,ARG4)</v>
      </c>
      <c r="K182" s="86">
        <f t="shared" si="16"/>
        <v>0</v>
      </c>
      <c r="L182" s="86"/>
      <c r="M182" s="89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  <c r="AC182" s="86"/>
      <c r="AD182" s="86"/>
      <c r="AE182" s="86"/>
      <c r="AF182" s="90">
        <f t="shared" si="12"/>
        <v>120009</v>
      </c>
    </row>
    <row r="183" spans="1:32">
      <c r="A183" s="17">
        <v>20010</v>
      </c>
      <c r="B183" s="5">
        <v>10013</v>
      </c>
      <c r="C183" s="5" t="str">
        <f>VLOOKUP(B183,映射!A:B,2,FALSE)</f>
        <v>猫熊</v>
      </c>
      <c r="D183" s="85" t="str">
        <f>IF(IF(COUNTIF(AI!A:A,'表格编辑 '!C183),TRUE,FALSE)=FALSE,"monster",(VLOOKUP(C183,AI!A:B,2,FALSE)))</f>
        <v>monster</v>
      </c>
      <c r="E183" s="5">
        <v>24</v>
      </c>
      <c r="F183" s="86" t="str">
        <f>VLOOKUP(D183,AI!B:G,2,FALSE)</f>
        <v>AI_born_event(RECEIVER, ARG0, ARG1, ARG2, ARG3,ARG4)</v>
      </c>
      <c r="G183" s="86" t="str">
        <f>VLOOKUP(D183,AI!B:G,3,FALSE)</f>
        <v>AI_update_event(RECEIVER, ARG0, ARG1, ARG2, ARG3,ARG4)</v>
      </c>
      <c r="H183" s="86"/>
      <c r="I183" s="86"/>
      <c r="J183" s="86" t="str">
        <f>VLOOKUP(D183,AI!B:G,6,FALSE)</f>
        <v>test_deadth_event(RECEIVER, ARG0, ARG1, ARG2, ARG3,ARG4)</v>
      </c>
      <c r="K183" s="86">
        <f t="shared" si="16"/>
        <v>0</v>
      </c>
      <c r="L183" s="86"/>
      <c r="M183" s="89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  <c r="AC183" s="86"/>
      <c r="AD183" s="86"/>
      <c r="AE183" s="86"/>
      <c r="AF183" s="90">
        <f t="shared" si="12"/>
        <v>120010</v>
      </c>
    </row>
    <row r="184" spans="1:32">
      <c r="A184" s="17">
        <v>20011</v>
      </c>
      <c r="B184" s="5">
        <v>10131</v>
      </c>
      <c r="C184" s="5" t="str">
        <f>VLOOKUP(B184,映射!A:B,2,FALSE)</f>
        <v>蜥蝪战士</v>
      </c>
      <c r="D184" s="85" t="str">
        <f>IF(IF(COUNTIF(AI!A:A,'表格编辑 '!C184),TRUE,FALSE)=FALSE,"monster",(VLOOKUP(C184,AI!A:B,2,FALSE)))</f>
        <v>monster</v>
      </c>
      <c r="E184" s="5">
        <v>24</v>
      </c>
      <c r="F184" s="86" t="str">
        <f>VLOOKUP(D184,AI!B:G,2,FALSE)</f>
        <v>AI_born_event(RECEIVER, ARG0, ARG1, ARG2, ARG3,ARG4)</v>
      </c>
      <c r="G184" s="86" t="str">
        <f>VLOOKUP(D184,AI!B:G,3,FALSE)</f>
        <v>AI_update_event(RECEIVER, ARG0, ARG1, ARG2, ARG3,ARG4)</v>
      </c>
      <c r="H184" s="86"/>
      <c r="I184" s="86"/>
      <c r="J184" s="86" t="str">
        <f>VLOOKUP(D184,AI!B:G,6,FALSE)</f>
        <v>test_deadth_event(RECEIVER, ARG0, ARG1, ARG2, ARG3,ARG4)</v>
      </c>
      <c r="K184" s="86">
        <f t="shared" si="16"/>
        <v>0</v>
      </c>
      <c r="L184" s="86"/>
      <c r="M184" s="89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  <c r="AC184" s="86"/>
      <c r="AD184" s="86"/>
      <c r="AE184" s="86"/>
      <c r="AF184" s="90">
        <f t="shared" ref="AF184:AF247" si="17">100000+A184</f>
        <v>120011</v>
      </c>
    </row>
    <row r="185" spans="1:32">
      <c r="A185" s="17">
        <v>20012</v>
      </c>
      <c r="B185" s="5">
        <v>10107</v>
      </c>
      <c r="C185" s="5" t="str">
        <f>VLOOKUP(B185,映射!A:B,2,FALSE)</f>
        <v>飘浮炸弹</v>
      </c>
      <c r="D185" s="85" t="str">
        <f>IF(IF(COUNTIF(AI!A:A,'表格编辑 '!C185),TRUE,FALSE)=FALSE,"monster",(VLOOKUP(C185,AI!A:B,2,FALSE)))</f>
        <v>monster</v>
      </c>
      <c r="E185" s="5">
        <v>24</v>
      </c>
      <c r="F185" s="86" t="str">
        <f>VLOOKUP(D185,AI!B:G,2,FALSE)</f>
        <v>AI_born_event(RECEIVER, ARG0, ARG1, ARG2, ARG3,ARG4)</v>
      </c>
      <c r="G185" s="86" t="str">
        <f>VLOOKUP(D185,AI!B:G,3,FALSE)</f>
        <v>AI_update_event(RECEIVER, ARG0, ARG1, ARG2, ARG3,ARG4)</v>
      </c>
      <c r="H185" s="86"/>
      <c r="I185" s="86"/>
      <c r="J185" s="86" t="str">
        <f>VLOOKUP(D185,AI!B:G,6,FALSE)</f>
        <v>test_deadth_event(RECEIVER, ARG0, ARG1, ARG2, ARG3,ARG4)</v>
      </c>
      <c r="K185" s="86">
        <f t="shared" si="16"/>
        <v>0</v>
      </c>
      <c r="L185" s="86"/>
      <c r="M185" s="89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  <c r="AC185" s="86"/>
      <c r="AD185" s="86"/>
      <c r="AE185" s="86"/>
      <c r="AF185" s="90">
        <f t="shared" si="17"/>
        <v>120012</v>
      </c>
    </row>
    <row r="186" spans="1:32">
      <c r="A186" s="17">
        <v>20013</v>
      </c>
      <c r="B186" s="5">
        <v>10044</v>
      </c>
      <c r="C186" s="5" t="str">
        <f>VLOOKUP(B186,映射!A:B,2,FALSE)</f>
        <v>石像怪</v>
      </c>
      <c r="D186" s="85" t="str">
        <f>IF(IF(COUNTIF(AI!A:A,'表格编辑 '!C186),TRUE,FALSE)=FALSE,"monster",(VLOOKUP(C186,AI!A:B,2,FALSE)))</f>
        <v>monster</v>
      </c>
      <c r="E186" s="5">
        <v>24</v>
      </c>
      <c r="F186" s="86" t="str">
        <f>VLOOKUP(D186,AI!B:G,2,FALSE)</f>
        <v>AI_born_event(RECEIVER, ARG0, ARG1, ARG2, ARG3,ARG4)</v>
      </c>
      <c r="G186" s="86" t="str">
        <f>VLOOKUP(D186,AI!B:G,3,FALSE)</f>
        <v>AI_update_event(RECEIVER, ARG0, ARG1, ARG2, ARG3,ARG4)</v>
      </c>
      <c r="H186" s="86"/>
      <c r="I186" s="86"/>
      <c r="J186" s="86" t="str">
        <f>VLOOKUP(D186,AI!B:G,6,FALSE)</f>
        <v>test_deadth_event(RECEIVER, ARG0, ARG1, ARG2, ARG3,ARG4)</v>
      </c>
      <c r="K186" s="86">
        <f t="shared" si="16"/>
        <v>0</v>
      </c>
      <c r="L186" s="86"/>
      <c r="M186" s="89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  <c r="AC186" s="86"/>
      <c r="AD186" s="86"/>
      <c r="AE186" s="86"/>
      <c r="AF186" s="90">
        <f t="shared" si="17"/>
        <v>120013</v>
      </c>
    </row>
    <row r="187" spans="1:32">
      <c r="A187" s="17">
        <v>20014</v>
      </c>
      <c r="B187" s="5">
        <v>10066</v>
      </c>
      <c r="C187" s="5" t="str">
        <f>VLOOKUP(B187,映射!A:B,2,FALSE)</f>
        <v>黄蜂</v>
      </c>
      <c r="D187" s="85" t="str">
        <f>IF(IF(COUNTIF(AI!A:A,'表格编辑 '!C187),TRUE,FALSE)=FALSE,"monster",(VLOOKUP(C187,AI!A:B,2,FALSE)))</f>
        <v>monster</v>
      </c>
      <c r="E187" s="5">
        <v>24</v>
      </c>
      <c r="F187" s="86" t="str">
        <f>VLOOKUP(D187,AI!B:G,2,FALSE)</f>
        <v>AI_born_event(RECEIVER, ARG0, ARG1, ARG2, ARG3,ARG4)</v>
      </c>
      <c r="G187" s="86" t="str">
        <f>VLOOKUP(D187,AI!B:G,3,FALSE)</f>
        <v>AI_update_event(RECEIVER, ARG0, ARG1, ARG2, ARG3,ARG4)</v>
      </c>
      <c r="H187" s="86"/>
      <c r="I187" s="86"/>
      <c r="J187" s="86" t="str">
        <f>VLOOKUP(D187,AI!B:G,6,FALSE)</f>
        <v>test_deadth_event(RECEIVER, ARG0, ARG1, ARG2, ARG3,ARG4)</v>
      </c>
      <c r="K187" s="86">
        <f t="shared" si="16"/>
        <v>0</v>
      </c>
      <c r="L187" s="86"/>
      <c r="M187" s="89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  <c r="AC187" s="86"/>
      <c r="AD187" s="86"/>
      <c r="AE187" s="86"/>
      <c r="AF187" s="90">
        <f t="shared" si="17"/>
        <v>120014</v>
      </c>
    </row>
    <row r="188" spans="1:32">
      <c r="A188" s="17">
        <v>20015</v>
      </c>
      <c r="B188" s="5">
        <v>10070</v>
      </c>
      <c r="C188" s="5" t="str">
        <f>VLOOKUP(B188,映射!A:B,2,FALSE)</f>
        <v>赤目螳螂</v>
      </c>
      <c r="D188" s="85" t="str">
        <f>IF(IF(COUNTIF(AI!A:A,'表格编辑 '!C188),TRUE,FALSE)=FALSE,"monster",(VLOOKUP(C188,AI!A:B,2,FALSE)))</f>
        <v>monster</v>
      </c>
      <c r="E188" s="5">
        <v>24</v>
      </c>
      <c r="F188" s="86" t="str">
        <f>VLOOKUP(D188,AI!B:G,2,FALSE)</f>
        <v>AI_born_event(RECEIVER, ARG0, ARG1, ARG2, ARG3,ARG4)</v>
      </c>
      <c r="G188" s="86" t="str">
        <f>VLOOKUP(D188,AI!B:G,3,FALSE)</f>
        <v>AI_update_event(RECEIVER, ARG0, ARG1, ARG2, ARG3,ARG4)</v>
      </c>
      <c r="H188" s="86"/>
      <c r="I188" s="86"/>
      <c r="J188" s="86" t="str">
        <f>VLOOKUP(D188,AI!B:G,6,FALSE)</f>
        <v>test_deadth_event(RECEIVER, ARG0, ARG1, ARG2, ARG3,ARG4)</v>
      </c>
      <c r="K188" s="86">
        <f t="shared" si="16"/>
        <v>0</v>
      </c>
      <c r="L188" s="86"/>
      <c r="M188" s="89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  <c r="AC188" s="86"/>
      <c r="AD188" s="86"/>
      <c r="AE188" s="86"/>
      <c r="AF188" s="90">
        <f t="shared" si="17"/>
        <v>120015</v>
      </c>
    </row>
    <row r="189" spans="1:32">
      <c r="A189" s="17">
        <v>20016</v>
      </c>
      <c r="B189" s="5">
        <v>10071</v>
      </c>
      <c r="C189" s="5" t="str">
        <f>VLOOKUP(B189,映射!A:B,2,FALSE)</f>
        <v>死灰螳螂</v>
      </c>
      <c r="D189" s="85" t="str">
        <f>IF(IF(COUNTIF(AI!A:A,'表格编辑 '!C189),TRUE,FALSE)=FALSE,"monster",(VLOOKUP(C189,AI!A:B,2,FALSE)))</f>
        <v>monster</v>
      </c>
      <c r="E189" s="5">
        <v>24</v>
      </c>
      <c r="F189" s="86" t="str">
        <f>VLOOKUP(D189,AI!B:G,2,FALSE)</f>
        <v>AI_born_event(RECEIVER, ARG0, ARG1, ARG2, ARG3,ARG4)</v>
      </c>
      <c r="G189" s="86" t="str">
        <f>VLOOKUP(D189,AI!B:G,3,FALSE)</f>
        <v>AI_update_event(RECEIVER, ARG0, ARG1, ARG2, ARG3,ARG4)</v>
      </c>
      <c r="H189" s="86"/>
      <c r="I189" s="86"/>
      <c r="J189" s="86" t="str">
        <f>VLOOKUP(D189,AI!B:G,6,FALSE)</f>
        <v>test_deadth_event(RECEIVER, ARG0, ARG1, ARG2, ARG3,ARG4)</v>
      </c>
      <c r="K189" s="86">
        <f t="shared" si="16"/>
        <v>0</v>
      </c>
      <c r="L189" s="86"/>
      <c r="M189" s="89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  <c r="AC189" s="86"/>
      <c r="AD189" s="86"/>
      <c r="AE189" s="86"/>
      <c r="AF189" s="90">
        <f t="shared" si="17"/>
        <v>120016</v>
      </c>
    </row>
    <row r="190" spans="1:32">
      <c r="A190" s="17">
        <v>20017</v>
      </c>
      <c r="B190" s="5">
        <v>10135</v>
      </c>
      <c r="C190" s="5" t="str">
        <f>VLOOKUP(B190,映射!A:B,2,FALSE)</f>
        <v>大地翼龙</v>
      </c>
      <c r="D190" s="85" t="str">
        <f>IF(IF(COUNTIF(AI!A:A,'表格编辑 '!C190),TRUE,FALSE)=FALSE,"monster",(VLOOKUP(C190,AI!A:B,2,FALSE)))</f>
        <v>monster</v>
      </c>
      <c r="E190" s="5">
        <v>24</v>
      </c>
      <c r="F190" s="86" t="str">
        <f>VLOOKUP(D190,AI!B:G,2,FALSE)</f>
        <v>AI_born_event(RECEIVER, ARG0, ARG1, ARG2, ARG3,ARG4)</v>
      </c>
      <c r="G190" s="86" t="str">
        <f>VLOOKUP(D190,AI!B:G,3,FALSE)</f>
        <v>AI_update_event(RECEIVER, ARG0, ARG1, ARG2, ARG3,ARG4)</v>
      </c>
      <c r="H190" s="86"/>
      <c r="I190" s="86"/>
      <c r="J190" s="86" t="str">
        <f>VLOOKUP(D190,AI!B:G,6,FALSE)</f>
        <v>test_deadth_event(RECEIVER, ARG0, ARG1, ARG2, ARG3,ARG4)</v>
      </c>
      <c r="K190" s="86">
        <f t="shared" si="16"/>
        <v>0</v>
      </c>
      <c r="L190" s="86"/>
      <c r="M190" s="89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  <c r="AC190" s="86"/>
      <c r="AD190" s="86"/>
      <c r="AE190" s="86"/>
      <c r="AF190" s="90">
        <f t="shared" si="17"/>
        <v>120017</v>
      </c>
    </row>
    <row r="191" spans="1:32">
      <c r="A191" s="17">
        <v>20018</v>
      </c>
      <c r="B191" s="5">
        <v>10023</v>
      </c>
      <c r="C191" s="5" t="str">
        <f>VLOOKUP(B191,映射!A:B,2,FALSE)</f>
        <v>地狱妖犬</v>
      </c>
      <c r="D191" s="85" t="str">
        <f>IF(IF(COUNTIF(AI!A:A,'表格编辑 '!C191),TRUE,FALSE)=FALSE,"monster",(VLOOKUP(C191,AI!A:B,2,FALSE)))</f>
        <v>monster</v>
      </c>
      <c r="E191" s="5">
        <v>24</v>
      </c>
      <c r="F191" s="86" t="str">
        <f>VLOOKUP(D191,AI!B:G,2,FALSE)</f>
        <v>AI_born_event(RECEIVER, ARG0, ARG1, ARG2, ARG3,ARG4)</v>
      </c>
      <c r="G191" s="86" t="str">
        <f>VLOOKUP(D191,AI!B:G,3,FALSE)</f>
        <v>AI_update_event(RECEIVER, ARG0, ARG1, ARG2, ARG3,ARG4)</v>
      </c>
      <c r="H191" s="86"/>
      <c r="I191" s="86"/>
      <c r="J191" s="86" t="str">
        <f>VLOOKUP(D191,AI!B:G,6,FALSE)</f>
        <v>test_deadth_event(RECEIVER, ARG0, ARG1, ARG2, ARG3,ARG4)</v>
      </c>
      <c r="K191" s="86">
        <f t="shared" si="16"/>
        <v>0</v>
      </c>
      <c r="L191" s="86"/>
      <c r="M191" s="89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  <c r="AC191" s="86"/>
      <c r="AD191" s="86"/>
      <c r="AE191" s="86"/>
      <c r="AF191" s="90">
        <f t="shared" si="17"/>
        <v>120018</v>
      </c>
    </row>
    <row r="192" spans="1:32">
      <c r="A192" s="17">
        <v>20019</v>
      </c>
      <c r="B192" s="5">
        <v>10157</v>
      </c>
      <c r="C192" s="5" t="str">
        <f>VLOOKUP(B192,映射!A:B,2,FALSE)</f>
        <v>幻歌妖</v>
      </c>
      <c r="D192" s="85" t="str">
        <f>IF(IF(COUNTIF(AI!A:A,'表格编辑 '!C192),TRUE,FALSE)=FALSE,"monster",(VLOOKUP(C192,AI!A:B,2,FALSE)))</f>
        <v>monster</v>
      </c>
      <c r="E192" s="5">
        <v>24</v>
      </c>
      <c r="F192" s="86" t="str">
        <f>VLOOKUP(D192,AI!B:G,2,FALSE)</f>
        <v>AI_born_event(RECEIVER, ARG0, ARG1, ARG2, ARG3,ARG4)</v>
      </c>
      <c r="G192" s="86" t="str">
        <f>VLOOKUP(D192,AI!B:G,3,FALSE)</f>
        <v>AI_update_event(RECEIVER, ARG0, ARG1, ARG2, ARG3,ARG4)</v>
      </c>
      <c r="H192" s="86"/>
      <c r="I192" s="86"/>
      <c r="J192" s="86" t="str">
        <f>VLOOKUP(D192,AI!B:G,6,FALSE)</f>
        <v>test_deadth_event(RECEIVER, ARG0, ARG1, ARG2, ARG3,ARG4)</v>
      </c>
      <c r="K192" s="86">
        <f t="shared" si="16"/>
        <v>0</v>
      </c>
      <c r="L192" s="86"/>
      <c r="M192" s="89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  <c r="AB192" s="86"/>
      <c r="AC192" s="86"/>
      <c r="AD192" s="86"/>
      <c r="AE192" s="86"/>
      <c r="AF192" s="90">
        <f t="shared" si="17"/>
        <v>120019</v>
      </c>
    </row>
    <row r="193" spans="1:32">
      <c r="A193" s="17">
        <v>20020</v>
      </c>
      <c r="B193" s="5">
        <v>10148</v>
      </c>
      <c r="C193" s="5" t="str">
        <f>VLOOKUP(B193,映射!A:B,2,FALSE)</f>
        <v>巨人</v>
      </c>
      <c r="D193" s="85" t="str">
        <f>IF(IF(COUNTIF(AI!A:A,'表格编辑 '!C193),TRUE,FALSE)=FALSE,"monster",(VLOOKUP(C193,AI!A:B,2,FALSE)))</f>
        <v>monster</v>
      </c>
      <c r="E193" s="5">
        <v>24</v>
      </c>
      <c r="F193" s="86" t="str">
        <f>VLOOKUP(D193,AI!B:G,2,FALSE)</f>
        <v>AI_born_event(RECEIVER, ARG0, ARG1, ARG2, ARG3,ARG4)</v>
      </c>
      <c r="G193" s="86" t="str">
        <f>VLOOKUP(D193,AI!B:G,3,FALSE)</f>
        <v>AI_update_event(RECEIVER, ARG0, ARG1, ARG2, ARG3,ARG4)</v>
      </c>
      <c r="H193" s="86"/>
      <c r="I193" s="86"/>
      <c r="J193" s="86" t="str">
        <f>VLOOKUP(D193,AI!B:G,6,FALSE)</f>
        <v>test_deadth_event(RECEIVER, ARG0, ARG1, ARG2, ARG3,ARG4)</v>
      </c>
      <c r="K193" s="86">
        <f t="shared" si="16"/>
        <v>0</v>
      </c>
      <c r="L193" s="86"/>
      <c r="M193" s="89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  <c r="AC193" s="86"/>
      <c r="AD193" s="86"/>
      <c r="AE193" s="86"/>
      <c r="AF193" s="90">
        <f t="shared" si="17"/>
        <v>120020</v>
      </c>
    </row>
    <row r="194" spans="1:32">
      <c r="A194" s="17">
        <v>20021</v>
      </c>
      <c r="B194" s="5">
        <v>10110</v>
      </c>
      <c r="C194" s="5" t="str">
        <f>VLOOKUP(B194,映射!A:B,2,FALSE)</f>
        <v>旋律影子</v>
      </c>
      <c r="D194" s="85" t="str">
        <f>IF(IF(COUNTIF(AI!A:A,'表格编辑 '!C194),TRUE,FALSE)=FALSE,"monster",(VLOOKUP(C194,AI!A:B,2,FALSE)))</f>
        <v>monster</v>
      </c>
      <c r="E194" s="5">
        <v>24</v>
      </c>
      <c r="F194" s="86" t="str">
        <f>VLOOKUP(D194,AI!B:G,2,FALSE)</f>
        <v>AI_born_event(RECEIVER, ARG0, ARG1, ARG2, ARG3,ARG4)</v>
      </c>
      <c r="G194" s="86" t="str">
        <f>VLOOKUP(D194,AI!B:G,3,FALSE)</f>
        <v>AI_update_event(RECEIVER, ARG0, ARG1, ARG2, ARG3,ARG4)</v>
      </c>
      <c r="H194" s="86"/>
      <c r="I194" s="86"/>
      <c r="J194" s="86" t="str">
        <f>VLOOKUP(D194,AI!B:G,6,FALSE)</f>
        <v>test_deadth_event(RECEIVER, ARG0, ARG1, ARG2, ARG3,ARG4)</v>
      </c>
      <c r="K194" s="86">
        <f t="shared" si="16"/>
        <v>0</v>
      </c>
      <c r="L194" s="86"/>
      <c r="M194" s="89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  <c r="AC194" s="86"/>
      <c r="AD194" s="86"/>
      <c r="AE194" s="86"/>
      <c r="AF194" s="90">
        <f t="shared" si="17"/>
        <v>120021</v>
      </c>
    </row>
    <row r="195" spans="1:32">
      <c r="A195" s="17">
        <v>20022</v>
      </c>
      <c r="B195" s="5">
        <v>10137</v>
      </c>
      <c r="C195" s="5" t="str">
        <f>VLOOKUP(B195,映射!A:B,2,FALSE)</f>
        <v>火焰翼龙</v>
      </c>
      <c r="D195" s="85" t="str">
        <f>IF(IF(COUNTIF(AI!A:A,'表格编辑 '!C195),TRUE,FALSE)=FALSE,"monster",(VLOOKUP(C195,AI!A:B,2,FALSE)))</f>
        <v>monster</v>
      </c>
      <c r="E195" s="5">
        <v>24</v>
      </c>
      <c r="F195" s="86" t="str">
        <f>VLOOKUP(D195,AI!B:G,2,FALSE)</f>
        <v>AI_born_event(RECEIVER, ARG0, ARG1, ARG2, ARG3,ARG4)</v>
      </c>
      <c r="G195" s="86" t="str">
        <f>VLOOKUP(D195,AI!B:G,3,FALSE)</f>
        <v>AI_update_event(RECEIVER, ARG0, ARG1, ARG2, ARG3,ARG4)</v>
      </c>
      <c r="H195" s="86"/>
      <c r="I195" s="86"/>
      <c r="J195" s="86" t="str">
        <f>VLOOKUP(D195,AI!B:G,6,FALSE)</f>
        <v>test_deadth_event(RECEIVER, ARG0, ARG1, ARG2, ARG3,ARG4)</v>
      </c>
      <c r="K195" s="86">
        <f t="shared" si="16"/>
        <v>0</v>
      </c>
      <c r="L195" s="86"/>
      <c r="M195" s="89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  <c r="AC195" s="86"/>
      <c r="AD195" s="86"/>
      <c r="AE195" s="86"/>
      <c r="AF195" s="90">
        <f t="shared" si="17"/>
        <v>120022</v>
      </c>
    </row>
    <row r="196" spans="1:32">
      <c r="A196" s="17">
        <v>20023</v>
      </c>
      <c r="B196" s="5">
        <v>10145</v>
      </c>
      <c r="C196" s="5" t="str">
        <f>VLOOKUP(B196,映射!A:B,2,FALSE)</f>
        <v>红帽哥布林</v>
      </c>
      <c r="D196" s="85" t="str">
        <f>IF(IF(COUNTIF(AI!A:A,'表格编辑 '!C196),TRUE,FALSE)=FALSE,"monster",(VLOOKUP(C196,AI!A:B,2,FALSE)))</f>
        <v>monster</v>
      </c>
      <c r="E196" s="5">
        <v>24</v>
      </c>
      <c r="F196" s="86" t="str">
        <f>VLOOKUP(D196,AI!B:G,2,FALSE)</f>
        <v>AI_born_event(RECEIVER, ARG0, ARG1, ARG2, ARG3,ARG4)</v>
      </c>
      <c r="G196" s="86" t="str">
        <f>VLOOKUP(D196,AI!B:G,3,FALSE)</f>
        <v>AI_update_event(RECEIVER, ARG0, ARG1, ARG2, ARG3,ARG4)</v>
      </c>
      <c r="H196" s="86"/>
      <c r="I196" s="86"/>
      <c r="J196" s="86" t="str">
        <f>VLOOKUP(D196,AI!B:G,6,FALSE)</f>
        <v>test_deadth_event(RECEIVER, ARG0, ARG1, ARG2, ARG3,ARG4)</v>
      </c>
      <c r="K196" s="86">
        <f t="shared" si="16"/>
        <v>0</v>
      </c>
      <c r="L196" s="86"/>
      <c r="M196" s="89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  <c r="AC196" s="86"/>
      <c r="AD196" s="86"/>
      <c r="AE196" s="86"/>
      <c r="AF196" s="90">
        <f t="shared" si="17"/>
        <v>120023</v>
      </c>
    </row>
    <row r="197" spans="1:32">
      <c r="A197" s="17">
        <v>20024</v>
      </c>
      <c r="B197" s="5">
        <v>10021</v>
      </c>
      <c r="C197" s="5" t="str">
        <f>VLOOKUP(B197,映射!A:B,2,FALSE)</f>
        <v>巨狼</v>
      </c>
      <c r="D197" s="85" t="str">
        <f>IF(IF(COUNTIF(AI!A:A,'表格编辑 '!C197),TRUE,FALSE)=FALSE,"monster",(VLOOKUP(C197,AI!A:B,2,FALSE)))</f>
        <v>monster</v>
      </c>
      <c r="E197" s="5">
        <v>24</v>
      </c>
      <c r="F197" s="86" t="str">
        <f>VLOOKUP(D197,AI!B:G,2,FALSE)</f>
        <v>AI_born_event(RECEIVER, ARG0, ARG1, ARG2, ARG3,ARG4)</v>
      </c>
      <c r="G197" s="86" t="str">
        <f>VLOOKUP(D197,AI!B:G,3,FALSE)</f>
        <v>AI_update_event(RECEIVER, ARG0, ARG1, ARG2, ARG3,ARG4)</v>
      </c>
      <c r="H197" s="86"/>
      <c r="I197" s="86"/>
      <c r="J197" s="86" t="str">
        <f>VLOOKUP(D197,AI!B:G,6,FALSE)</f>
        <v>test_deadth_event(RECEIVER, ARG0, ARG1, ARG2, ARG3,ARG4)</v>
      </c>
      <c r="K197" s="86">
        <f t="shared" si="16"/>
        <v>0</v>
      </c>
      <c r="L197" s="86"/>
      <c r="M197" s="89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  <c r="AC197" s="86"/>
      <c r="AD197" s="86"/>
      <c r="AE197" s="86"/>
      <c r="AF197" s="90">
        <f t="shared" si="17"/>
        <v>120024</v>
      </c>
    </row>
    <row r="198" spans="1:32">
      <c r="A198" s="17">
        <v>20025</v>
      </c>
      <c r="B198" s="5">
        <v>10002</v>
      </c>
      <c r="C198" s="5" t="str">
        <f>VLOOKUP(B198,映射!A:B,2,FALSE)</f>
        <v>硬壳龟</v>
      </c>
      <c r="D198" s="85" t="str">
        <f>IF(IF(COUNTIF(AI!A:A,'表格编辑 '!C198),TRUE,FALSE)=FALSE,"monster",(VLOOKUP(C198,AI!A:B,2,FALSE)))</f>
        <v>monster</v>
      </c>
      <c r="E198" s="5">
        <v>29</v>
      </c>
      <c r="F198" s="86" t="str">
        <f>VLOOKUP(D198,AI!B:G,2,FALSE)</f>
        <v>AI_born_event(RECEIVER, ARG0, ARG1, ARG2, ARG3,ARG4)</v>
      </c>
      <c r="G198" s="86" t="str">
        <f>VLOOKUP(D198,AI!B:G,3,FALSE)</f>
        <v>AI_update_event(RECEIVER, ARG0, ARG1, ARG2, ARG3,ARG4)</v>
      </c>
      <c r="H198" s="86"/>
      <c r="I198" s="86"/>
      <c r="J198" s="86" t="str">
        <f>VLOOKUP(D198,AI!B:G,6,FALSE)</f>
        <v>test_deadth_event(RECEIVER, ARG0, ARG1, ARG2, ARG3,ARG4)</v>
      </c>
      <c r="K198" s="86">
        <f t="shared" si="16"/>
        <v>0</v>
      </c>
      <c r="L198" s="86"/>
      <c r="M198" s="89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  <c r="AC198" s="86"/>
      <c r="AD198" s="86"/>
      <c r="AE198" s="86"/>
      <c r="AF198" s="90">
        <f t="shared" si="17"/>
        <v>120025</v>
      </c>
    </row>
    <row r="199" spans="1:32">
      <c r="A199" s="17">
        <v>20026</v>
      </c>
      <c r="B199" s="5">
        <v>10103</v>
      </c>
      <c r="C199" s="5" t="str">
        <f>VLOOKUP(B199,映射!A:B,2,FALSE)</f>
        <v>地精</v>
      </c>
      <c r="D199" s="85" t="str">
        <f>IF(IF(COUNTIF(AI!A:A,'表格编辑 '!C199),TRUE,FALSE)=FALSE,"monster",(VLOOKUP(C199,AI!A:B,2,FALSE)))</f>
        <v>monster</v>
      </c>
      <c r="E199" s="5">
        <v>29</v>
      </c>
      <c r="F199" s="86" t="str">
        <f>VLOOKUP(D199,AI!B:G,2,FALSE)</f>
        <v>AI_born_event(RECEIVER, ARG0, ARG1, ARG2, ARG3,ARG4)</v>
      </c>
      <c r="G199" s="86" t="str">
        <f>VLOOKUP(D199,AI!B:G,3,FALSE)</f>
        <v>AI_update_event(RECEIVER, ARG0, ARG1, ARG2, ARG3,ARG4)</v>
      </c>
      <c r="H199" s="86"/>
      <c r="I199" s="86"/>
      <c r="J199" s="86" t="str">
        <f>VLOOKUP(D199,AI!B:G,6,FALSE)</f>
        <v>test_deadth_event(RECEIVER, ARG0, ARG1, ARG2, ARG3,ARG4)</v>
      </c>
      <c r="K199" s="86">
        <f t="shared" si="16"/>
        <v>0</v>
      </c>
      <c r="L199" s="86"/>
      <c r="M199" s="89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  <c r="AC199" s="86"/>
      <c r="AD199" s="86"/>
      <c r="AE199" s="86"/>
      <c r="AF199" s="90">
        <f t="shared" si="17"/>
        <v>120026</v>
      </c>
    </row>
    <row r="200" spans="1:32">
      <c r="A200" s="17">
        <v>20027</v>
      </c>
      <c r="B200" s="5">
        <v>10012</v>
      </c>
      <c r="C200" s="5" t="str">
        <f>VLOOKUP(B200,映射!A:B,2,FALSE)</f>
        <v>赤目黑熊</v>
      </c>
      <c r="D200" s="85" t="str">
        <f>IF(IF(COUNTIF(AI!A:A,'表格编辑 '!C200),TRUE,FALSE)=FALSE,"monster",(VLOOKUP(C200,AI!A:B,2,FALSE)))</f>
        <v>monster</v>
      </c>
      <c r="E200" s="5">
        <v>29</v>
      </c>
      <c r="F200" s="86" t="str">
        <f>VLOOKUP(D200,AI!B:G,2,FALSE)</f>
        <v>AI_born_event(RECEIVER, ARG0, ARG1, ARG2, ARG3,ARG4)</v>
      </c>
      <c r="G200" s="86" t="str">
        <f>VLOOKUP(D200,AI!B:G,3,FALSE)</f>
        <v>AI_update_event(RECEIVER, ARG0, ARG1, ARG2, ARG3,ARG4)</v>
      </c>
      <c r="H200" s="86"/>
      <c r="I200" s="86"/>
      <c r="J200" s="86" t="str">
        <f>VLOOKUP(D200,AI!B:G,6,FALSE)</f>
        <v>test_deadth_event(RECEIVER, ARG0, ARG1, ARG2, ARG3,ARG4)</v>
      </c>
      <c r="K200" s="86">
        <f t="shared" si="16"/>
        <v>0</v>
      </c>
      <c r="L200" s="86"/>
      <c r="M200" s="89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  <c r="AC200" s="86"/>
      <c r="AD200" s="86"/>
      <c r="AE200" s="86"/>
      <c r="AF200" s="90">
        <f t="shared" si="17"/>
        <v>120027</v>
      </c>
    </row>
    <row r="201" spans="1:32">
      <c r="A201" s="17">
        <v>20028</v>
      </c>
      <c r="B201" s="5">
        <v>10007</v>
      </c>
      <c r="C201" s="5" t="str">
        <f>VLOOKUP(B201,映射!A:B,2,FALSE)</f>
        <v>恶魔猫</v>
      </c>
      <c r="D201" s="85" t="str">
        <f>IF(IF(COUNTIF(AI!A:A,'表格编辑 '!C201),TRUE,FALSE)=FALSE,"monster",(VLOOKUP(C201,AI!A:B,2,FALSE)))</f>
        <v>monster</v>
      </c>
      <c r="E201" s="5">
        <v>29</v>
      </c>
      <c r="F201" s="86" t="str">
        <f>VLOOKUP(D201,AI!B:G,2,FALSE)</f>
        <v>AI_born_event(RECEIVER, ARG0, ARG1, ARG2, ARG3,ARG4)</v>
      </c>
      <c r="G201" s="86" t="str">
        <f>VLOOKUP(D201,AI!B:G,3,FALSE)</f>
        <v>AI_update_event(RECEIVER, ARG0, ARG1, ARG2, ARG3,ARG4)</v>
      </c>
      <c r="H201" s="86"/>
      <c r="I201" s="86"/>
      <c r="J201" s="86" t="str">
        <f>VLOOKUP(D201,AI!B:G,6,FALSE)</f>
        <v>test_deadth_event(RECEIVER, ARG0, ARG1, ARG2, ARG3,ARG4)</v>
      </c>
      <c r="K201" s="86">
        <f t="shared" si="16"/>
        <v>0</v>
      </c>
      <c r="L201" s="86"/>
      <c r="M201" s="89"/>
      <c r="N201" s="86"/>
      <c r="O201" s="86"/>
      <c r="P201" s="86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  <c r="AB201" s="86"/>
      <c r="AC201" s="86"/>
      <c r="AD201" s="86"/>
      <c r="AE201" s="86"/>
      <c r="AF201" s="90">
        <f t="shared" si="17"/>
        <v>120028</v>
      </c>
    </row>
    <row r="202" spans="1:32">
      <c r="A202" s="17">
        <v>20029</v>
      </c>
      <c r="B202" s="5">
        <v>10148</v>
      </c>
      <c r="C202" s="5" t="str">
        <f>VLOOKUP(B202,映射!A:B,2,FALSE)</f>
        <v>巨人</v>
      </c>
      <c r="D202" s="85" t="str">
        <f>IF(IF(COUNTIF(AI!A:A,'表格编辑 '!C202),TRUE,FALSE)=FALSE,"monster",(VLOOKUP(C202,AI!A:B,2,FALSE)))</f>
        <v>monster</v>
      </c>
      <c r="E202" s="5">
        <v>29</v>
      </c>
      <c r="F202" s="86" t="str">
        <f>VLOOKUP(D202,AI!B:G,2,FALSE)</f>
        <v>AI_born_event(RECEIVER, ARG0, ARG1, ARG2, ARG3,ARG4)</v>
      </c>
      <c r="G202" s="86" t="str">
        <f>VLOOKUP(D202,AI!B:G,3,FALSE)</f>
        <v>AI_update_event(RECEIVER, ARG0, ARG1, ARG2, ARG3,ARG4)</v>
      </c>
      <c r="H202" s="86"/>
      <c r="I202" s="86"/>
      <c r="J202" s="86" t="str">
        <f>VLOOKUP(D202,AI!B:G,6,FALSE)</f>
        <v>test_deadth_event(RECEIVER, ARG0, ARG1, ARG2, ARG3,ARG4)</v>
      </c>
      <c r="K202" s="86">
        <f t="shared" si="16"/>
        <v>0</v>
      </c>
      <c r="L202" s="86"/>
      <c r="M202" s="89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  <c r="AB202" s="86"/>
      <c r="AC202" s="86"/>
      <c r="AD202" s="86"/>
      <c r="AE202" s="86"/>
      <c r="AF202" s="90">
        <f t="shared" si="17"/>
        <v>120029</v>
      </c>
    </row>
    <row r="203" spans="1:32">
      <c r="A203" s="17">
        <v>20030</v>
      </c>
      <c r="B203" s="5">
        <v>10059</v>
      </c>
      <c r="C203" s="5" t="str">
        <f>VLOOKUP(B203,映射!A:B,2,FALSE)</f>
        <v>蓝蝎</v>
      </c>
      <c r="D203" s="85" t="str">
        <f>IF(IF(COUNTIF(AI!A:A,'表格编辑 '!C203),TRUE,FALSE)=FALSE,"monster",(VLOOKUP(C203,AI!A:B,2,FALSE)))</f>
        <v>monster</v>
      </c>
      <c r="E203" s="5">
        <v>29</v>
      </c>
      <c r="F203" s="86" t="str">
        <f>VLOOKUP(D203,AI!B:G,2,FALSE)</f>
        <v>AI_born_event(RECEIVER, ARG0, ARG1, ARG2, ARG3,ARG4)</v>
      </c>
      <c r="G203" s="86" t="str">
        <f>VLOOKUP(D203,AI!B:G,3,FALSE)</f>
        <v>AI_update_event(RECEIVER, ARG0, ARG1, ARG2, ARG3,ARG4)</v>
      </c>
      <c r="H203" s="86"/>
      <c r="I203" s="86"/>
      <c r="J203" s="86" t="str">
        <f>VLOOKUP(D203,AI!B:G,6,FALSE)</f>
        <v>test_deadth_event(RECEIVER, ARG0, ARG1, ARG2, ARG3,ARG4)</v>
      </c>
      <c r="K203" s="86">
        <f t="shared" si="16"/>
        <v>0</v>
      </c>
      <c r="L203" s="86"/>
      <c r="M203" s="89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  <c r="AB203" s="86"/>
      <c r="AC203" s="86"/>
      <c r="AD203" s="86"/>
      <c r="AE203" s="86"/>
      <c r="AF203" s="90">
        <f t="shared" si="17"/>
        <v>120030</v>
      </c>
    </row>
    <row r="204" spans="1:32">
      <c r="A204" s="17">
        <v>20031</v>
      </c>
      <c r="B204" s="5">
        <v>10039</v>
      </c>
      <c r="C204" s="5" t="str">
        <f>VLOOKUP(B204,映射!A:B,2,FALSE)</f>
        <v>使魔</v>
      </c>
      <c r="D204" s="85" t="str">
        <f>IF(IF(COUNTIF(AI!A:A,'表格编辑 '!C204),TRUE,FALSE)=FALSE,"monster",(VLOOKUP(C204,AI!A:B,2,FALSE)))</f>
        <v>monster</v>
      </c>
      <c r="E204" s="5">
        <v>29</v>
      </c>
      <c r="F204" s="86" t="str">
        <f>VLOOKUP(D204,AI!B:G,2,FALSE)</f>
        <v>AI_born_event(RECEIVER, ARG0, ARG1, ARG2, ARG3,ARG4)</v>
      </c>
      <c r="G204" s="86" t="str">
        <f>VLOOKUP(D204,AI!B:G,3,FALSE)</f>
        <v>AI_update_event(RECEIVER, ARG0, ARG1, ARG2, ARG3,ARG4)</v>
      </c>
      <c r="H204" s="86"/>
      <c r="I204" s="86"/>
      <c r="J204" s="86" t="str">
        <f>VLOOKUP(D204,AI!B:G,6,FALSE)</f>
        <v>test_deadth_event(RECEIVER, ARG0, ARG1, ARG2, ARG3,ARG4)</v>
      </c>
      <c r="K204" s="86">
        <f t="shared" si="16"/>
        <v>0</v>
      </c>
      <c r="L204" s="86"/>
      <c r="M204" s="89"/>
      <c r="N204" s="86"/>
      <c r="O204" s="86"/>
      <c r="P204" s="86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  <c r="AB204" s="86"/>
      <c r="AC204" s="86"/>
      <c r="AD204" s="86"/>
      <c r="AE204" s="86"/>
      <c r="AF204" s="90">
        <f t="shared" si="17"/>
        <v>120031</v>
      </c>
    </row>
    <row r="205" spans="1:32">
      <c r="A205" s="17">
        <v>20032</v>
      </c>
      <c r="B205" s="5">
        <v>50112</v>
      </c>
      <c r="C205" s="5" t="str">
        <f>VLOOKUP(B205,映射!A:B,2,FALSE)</f>
        <v>阴影</v>
      </c>
      <c r="D205" s="85" t="str">
        <f>IF(IF(COUNTIF(AI!A:A,'表格编辑 '!C205),TRUE,FALSE)=FALSE,"monster",(VLOOKUP(C205,AI!A:B,2,FALSE)))</f>
        <v>YinYing</v>
      </c>
      <c r="E205" s="5">
        <v>29</v>
      </c>
      <c r="F205" s="86" t="str">
        <f>VLOOKUP(D205,AI!B:G,2,FALSE)</f>
        <v>YinYing_Born(RECEIVER, ARG0, ARG1, ARG2, ARG3,ARG4)</v>
      </c>
      <c r="G205" s="86" t="str">
        <f>VLOOKUP(D205,AI!B:G,3,FALSE)</f>
        <v>YinYing_Update(RECEIVER, ARG0, ARG1, ARG2, ARG3,ARG4)</v>
      </c>
      <c r="H205" s="86"/>
      <c r="I205" s="86"/>
      <c r="J205" s="86" t="str">
        <f>VLOOKUP(D205,AI!B:G,6,FALSE)</f>
        <v>YinYing_deadth(RECEIVER, ARG0, ARG1, ARG2, ARG3,ARG4)</v>
      </c>
      <c r="K205" s="86">
        <f t="shared" si="16"/>
        <v>1</v>
      </c>
      <c r="L205" s="86">
        <f>IF(怪物属性编辑!AH172=1,怪物属性编辑!AO172,0)</f>
        <v>3066.8</v>
      </c>
      <c r="M205" s="89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>
        <v>100</v>
      </c>
      <c r="Z205" s="86">
        <v>100</v>
      </c>
      <c r="AA205" s="86">
        <v>100</v>
      </c>
      <c r="AB205" s="86">
        <v>100</v>
      </c>
      <c r="AC205" s="86">
        <v>100</v>
      </c>
      <c r="AD205" s="86">
        <v>100</v>
      </c>
      <c r="AE205" s="86"/>
      <c r="AF205" s="90">
        <f t="shared" si="17"/>
        <v>120032</v>
      </c>
    </row>
    <row r="206" spans="1:32">
      <c r="A206" s="17">
        <v>20033</v>
      </c>
      <c r="B206" s="5">
        <v>10110</v>
      </c>
      <c r="C206" s="5" t="str">
        <f>VLOOKUP(B206,映射!A:B,2,FALSE)</f>
        <v>旋律影子</v>
      </c>
      <c r="D206" s="85" t="str">
        <f>IF(IF(COUNTIF(AI!A:A,'表格编辑 '!C206),TRUE,FALSE)=FALSE,"monster",(VLOOKUP(C206,AI!A:B,2,FALSE)))</f>
        <v>monster</v>
      </c>
      <c r="E206" s="5">
        <v>29</v>
      </c>
      <c r="F206" s="86" t="str">
        <f>VLOOKUP(D206,AI!B:G,2,FALSE)</f>
        <v>AI_born_event(RECEIVER, ARG0, ARG1, ARG2, ARG3,ARG4)</v>
      </c>
      <c r="G206" s="86" t="str">
        <f>VLOOKUP(D206,AI!B:G,3,FALSE)</f>
        <v>AI_update_event(RECEIVER, ARG0, ARG1, ARG2, ARG3,ARG4)</v>
      </c>
      <c r="H206" s="86"/>
      <c r="I206" s="86"/>
      <c r="J206" s="86" t="str">
        <f>VLOOKUP(D206,AI!B:G,6,FALSE)</f>
        <v>test_deadth_event(RECEIVER, ARG0, ARG1, ARG2, ARG3,ARG4)</v>
      </c>
      <c r="K206" s="86">
        <f t="shared" si="16"/>
        <v>0</v>
      </c>
      <c r="L206" s="86"/>
      <c r="M206" s="89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  <c r="AB206" s="86"/>
      <c r="AC206" s="86"/>
      <c r="AD206" s="86"/>
      <c r="AE206" s="86"/>
      <c r="AF206" s="90">
        <f t="shared" si="17"/>
        <v>120033</v>
      </c>
    </row>
    <row r="207" spans="1:32">
      <c r="A207" s="17">
        <v>20034</v>
      </c>
      <c r="B207" s="5">
        <v>10121</v>
      </c>
      <c r="C207" s="5" t="str">
        <f>VLOOKUP(B207,映射!A:B,2,FALSE)</f>
        <v>绿蛙吓人盒</v>
      </c>
      <c r="D207" s="85" t="str">
        <f>IF(IF(COUNTIF(AI!A:A,'表格编辑 '!C207),TRUE,FALSE)=FALSE,"monster",(VLOOKUP(C207,AI!A:B,2,FALSE)))</f>
        <v>monster</v>
      </c>
      <c r="E207" s="5">
        <v>29</v>
      </c>
      <c r="F207" s="86" t="str">
        <f>VLOOKUP(D207,AI!B:G,2,FALSE)</f>
        <v>AI_born_event(RECEIVER, ARG0, ARG1, ARG2, ARG3,ARG4)</v>
      </c>
      <c r="G207" s="86" t="str">
        <f>VLOOKUP(D207,AI!B:G,3,FALSE)</f>
        <v>AI_update_event(RECEIVER, ARG0, ARG1, ARG2, ARG3,ARG4)</v>
      </c>
      <c r="H207" s="86"/>
      <c r="I207" s="86"/>
      <c r="J207" s="86" t="str">
        <f>VLOOKUP(D207,AI!B:G,6,FALSE)</f>
        <v>test_deadth_event(RECEIVER, ARG0, ARG1, ARG2, ARG3,ARG4)</v>
      </c>
      <c r="K207" s="86">
        <f t="shared" si="16"/>
        <v>0</v>
      </c>
      <c r="L207" s="86"/>
      <c r="M207" s="89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  <c r="AB207" s="86"/>
      <c r="AC207" s="86"/>
      <c r="AD207" s="86"/>
      <c r="AE207" s="86"/>
      <c r="AF207" s="90">
        <f t="shared" si="17"/>
        <v>120034</v>
      </c>
    </row>
    <row r="208" spans="1:32">
      <c r="A208" s="17">
        <v>20035</v>
      </c>
      <c r="B208" s="5">
        <v>10140</v>
      </c>
      <c r="C208" s="5" t="str">
        <f>VLOOKUP(B208,映射!A:B,2,FALSE)</f>
        <v>地龙蜥</v>
      </c>
      <c r="D208" s="85" t="str">
        <f>IF(IF(COUNTIF(AI!A:A,'表格编辑 '!C208),TRUE,FALSE)=FALSE,"monster",(VLOOKUP(C208,AI!A:B,2,FALSE)))</f>
        <v>monster</v>
      </c>
      <c r="E208" s="5">
        <v>29</v>
      </c>
      <c r="F208" s="86" t="str">
        <f>VLOOKUP(D208,AI!B:G,2,FALSE)</f>
        <v>AI_born_event(RECEIVER, ARG0, ARG1, ARG2, ARG3,ARG4)</v>
      </c>
      <c r="G208" s="86" t="str">
        <f>VLOOKUP(D208,AI!B:G,3,FALSE)</f>
        <v>AI_update_event(RECEIVER, ARG0, ARG1, ARG2, ARG3,ARG4)</v>
      </c>
      <c r="H208" s="86"/>
      <c r="I208" s="86"/>
      <c r="J208" s="86" t="str">
        <f>VLOOKUP(D208,AI!B:G,6,FALSE)</f>
        <v>test_deadth_event(RECEIVER, ARG0, ARG1, ARG2, ARG3,ARG4)</v>
      </c>
      <c r="K208" s="86">
        <f t="shared" si="16"/>
        <v>0</v>
      </c>
      <c r="L208" s="86"/>
      <c r="M208" s="89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  <c r="AB208" s="86"/>
      <c r="AC208" s="86"/>
      <c r="AD208" s="86"/>
      <c r="AE208" s="86"/>
      <c r="AF208" s="90">
        <f t="shared" si="17"/>
        <v>120035</v>
      </c>
    </row>
    <row r="209" spans="1:32">
      <c r="A209" s="17">
        <v>20036</v>
      </c>
      <c r="B209" s="5">
        <v>10107</v>
      </c>
      <c r="C209" s="5" t="str">
        <f>VLOOKUP(B209,映射!A:B,2,FALSE)</f>
        <v>飘浮炸弹</v>
      </c>
      <c r="D209" s="85" t="str">
        <f>IF(IF(COUNTIF(AI!A:A,'表格编辑 '!C209),TRUE,FALSE)=FALSE,"monster",(VLOOKUP(C209,AI!A:B,2,FALSE)))</f>
        <v>monster</v>
      </c>
      <c r="E209" s="5">
        <v>29</v>
      </c>
      <c r="F209" s="86" t="str">
        <f>VLOOKUP(D209,AI!B:G,2,FALSE)</f>
        <v>AI_born_event(RECEIVER, ARG0, ARG1, ARG2, ARG3,ARG4)</v>
      </c>
      <c r="G209" s="86" t="str">
        <f>VLOOKUP(D209,AI!B:G,3,FALSE)</f>
        <v>AI_update_event(RECEIVER, ARG0, ARG1, ARG2, ARG3,ARG4)</v>
      </c>
      <c r="H209" s="86"/>
      <c r="I209" s="86"/>
      <c r="J209" s="86" t="str">
        <f>VLOOKUP(D209,AI!B:G,6,FALSE)</f>
        <v>test_deadth_event(RECEIVER, ARG0, ARG1, ARG2, ARG3,ARG4)</v>
      </c>
      <c r="K209" s="86">
        <f t="shared" si="16"/>
        <v>0</v>
      </c>
      <c r="L209" s="86"/>
      <c r="M209" s="89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  <c r="AB209" s="86"/>
      <c r="AC209" s="86"/>
      <c r="AD209" s="86"/>
      <c r="AE209" s="86"/>
      <c r="AF209" s="90">
        <f t="shared" si="17"/>
        <v>120036</v>
      </c>
    </row>
    <row r="210" spans="1:32">
      <c r="A210" s="17">
        <v>20037</v>
      </c>
      <c r="B210" s="5">
        <v>10088</v>
      </c>
      <c r="C210" s="5" t="str">
        <f>VLOOKUP(B210,映射!A:B,2,FALSE)</f>
        <v>黄色口臭鬼</v>
      </c>
      <c r="D210" s="85" t="str">
        <f>IF(IF(COUNTIF(AI!A:A,'表格编辑 '!C210),TRUE,FALSE)=FALSE,"monster",(VLOOKUP(C210,AI!A:B,2,FALSE)))</f>
        <v>monster</v>
      </c>
      <c r="E210" s="5">
        <v>29</v>
      </c>
      <c r="F210" s="86" t="str">
        <f>VLOOKUP(D210,AI!B:G,2,FALSE)</f>
        <v>AI_born_event(RECEIVER, ARG0, ARG1, ARG2, ARG3,ARG4)</v>
      </c>
      <c r="G210" s="86" t="str">
        <f>VLOOKUP(D210,AI!B:G,3,FALSE)</f>
        <v>AI_update_event(RECEIVER, ARG0, ARG1, ARG2, ARG3,ARG4)</v>
      </c>
      <c r="H210" s="86"/>
      <c r="I210" s="86"/>
      <c r="J210" s="86" t="str">
        <f>VLOOKUP(D210,AI!B:G,6,FALSE)</f>
        <v>test_deadth_event(RECEIVER, ARG0, ARG1, ARG2, ARG3,ARG4)</v>
      </c>
      <c r="K210" s="86">
        <f t="shared" si="16"/>
        <v>0</v>
      </c>
      <c r="L210" s="86"/>
      <c r="M210" s="89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  <c r="AB210" s="86"/>
      <c r="AC210" s="86"/>
      <c r="AD210" s="86"/>
      <c r="AE210" s="86"/>
      <c r="AF210" s="90">
        <f t="shared" si="17"/>
        <v>120037</v>
      </c>
    </row>
    <row r="211" spans="1:32">
      <c r="A211" s="17">
        <v>20038</v>
      </c>
      <c r="B211" s="5">
        <v>10011</v>
      </c>
      <c r="C211" s="5" t="str">
        <f>VLOOKUP(B211,映射!A:B,2,FALSE)</f>
        <v>北极熊</v>
      </c>
      <c r="D211" s="85" t="str">
        <f>IF(IF(COUNTIF(AI!A:A,'表格编辑 '!C211),TRUE,FALSE)=FALSE,"monster",(VLOOKUP(C211,AI!A:B,2,FALSE)))</f>
        <v>monster</v>
      </c>
      <c r="E211" s="5">
        <v>29</v>
      </c>
      <c r="F211" s="86" t="str">
        <f>VLOOKUP(D211,AI!B:G,2,FALSE)</f>
        <v>AI_born_event(RECEIVER, ARG0, ARG1, ARG2, ARG3,ARG4)</v>
      </c>
      <c r="G211" s="86" t="str">
        <f>VLOOKUP(D211,AI!B:G,3,FALSE)</f>
        <v>AI_update_event(RECEIVER, ARG0, ARG1, ARG2, ARG3,ARG4)</v>
      </c>
      <c r="H211" s="86"/>
      <c r="I211" s="86"/>
      <c r="J211" s="86" t="str">
        <f>VLOOKUP(D211,AI!B:G,6,FALSE)</f>
        <v>test_deadth_event(RECEIVER, ARG0, ARG1, ARG2, ARG3,ARG4)</v>
      </c>
      <c r="K211" s="86">
        <f t="shared" si="16"/>
        <v>0</v>
      </c>
      <c r="L211" s="86"/>
      <c r="M211" s="89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  <c r="AB211" s="86"/>
      <c r="AC211" s="86"/>
      <c r="AD211" s="86"/>
      <c r="AE211" s="86"/>
      <c r="AF211" s="90">
        <f t="shared" si="17"/>
        <v>120038</v>
      </c>
    </row>
    <row r="212" spans="1:32">
      <c r="A212" s="17">
        <v>20039</v>
      </c>
      <c r="B212" s="5">
        <v>10030</v>
      </c>
      <c r="C212" s="5" t="str">
        <f>VLOOKUP(B212,映射!A:B,2,FALSE)</f>
        <v>血骷髅</v>
      </c>
      <c r="D212" s="85" t="str">
        <f>IF(IF(COUNTIF(AI!A:A,'表格编辑 '!C212),TRUE,FALSE)=FALSE,"monster",(VLOOKUP(C212,AI!A:B,2,FALSE)))</f>
        <v>monster</v>
      </c>
      <c r="E212" s="5">
        <v>29</v>
      </c>
      <c r="F212" s="86" t="str">
        <f>VLOOKUP(D212,AI!B:G,2,FALSE)</f>
        <v>AI_born_event(RECEIVER, ARG0, ARG1, ARG2, ARG3,ARG4)</v>
      </c>
      <c r="G212" s="86" t="str">
        <f>VLOOKUP(D212,AI!B:G,3,FALSE)</f>
        <v>AI_update_event(RECEIVER, ARG0, ARG1, ARG2, ARG3,ARG4)</v>
      </c>
      <c r="H212" s="86"/>
      <c r="I212" s="86"/>
      <c r="J212" s="86" t="str">
        <f>VLOOKUP(D212,AI!B:G,6,FALSE)</f>
        <v>test_deadth_event(RECEIVER, ARG0, ARG1, ARG2, ARG3,ARG4)</v>
      </c>
      <c r="K212" s="86">
        <f t="shared" si="16"/>
        <v>0</v>
      </c>
      <c r="L212" s="86"/>
      <c r="M212" s="89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  <c r="AB212" s="86"/>
      <c r="AC212" s="86"/>
      <c r="AD212" s="86"/>
      <c r="AE212" s="86"/>
      <c r="AF212" s="90">
        <f t="shared" si="17"/>
        <v>120039</v>
      </c>
    </row>
    <row r="213" spans="1:32">
      <c r="A213" s="17">
        <v>20040</v>
      </c>
      <c r="B213" s="5">
        <v>10133</v>
      </c>
      <c r="C213" s="5" t="str">
        <f>VLOOKUP(B213,映射!A:B,2,FALSE)</f>
        <v>蜥蜴武士</v>
      </c>
      <c r="D213" s="85" t="str">
        <f>IF(IF(COUNTIF(AI!A:A,'表格编辑 '!C213),TRUE,FALSE)=FALSE,"monster",(VLOOKUP(C213,AI!A:B,2,FALSE)))</f>
        <v>monster</v>
      </c>
      <c r="E213" s="5">
        <v>29</v>
      </c>
      <c r="F213" s="86" t="str">
        <f>VLOOKUP(D213,AI!B:G,2,FALSE)</f>
        <v>AI_born_event(RECEIVER, ARG0, ARG1, ARG2, ARG3,ARG4)</v>
      </c>
      <c r="G213" s="86" t="str">
        <f>VLOOKUP(D213,AI!B:G,3,FALSE)</f>
        <v>AI_update_event(RECEIVER, ARG0, ARG1, ARG2, ARG3,ARG4)</v>
      </c>
      <c r="H213" s="86"/>
      <c r="I213" s="86"/>
      <c r="J213" s="86" t="str">
        <f>VLOOKUP(D213,AI!B:G,6,FALSE)</f>
        <v>test_deadth_event(RECEIVER, ARG0, ARG1, ARG2, ARG3,ARG4)</v>
      </c>
      <c r="K213" s="86">
        <f t="shared" si="16"/>
        <v>0</v>
      </c>
      <c r="L213" s="86"/>
      <c r="M213" s="89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  <c r="AB213" s="86"/>
      <c r="AC213" s="86"/>
      <c r="AD213" s="86"/>
      <c r="AE213" s="86"/>
      <c r="AF213" s="90">
        <f t="shared" si="17"/>
        <v>120040</v>
      </c>
    </row>
    <row r="214" spans="1:32">
      <c r="A214" s="17">
        <v>20041</v>
      </c>
      <c r="B214" s="5">
        <v>10114</v>
      </c>
      <c r="C214" s="5" t="str">
        <f>VLOOKUP(B214,映射!A:B,2,FALSE)</f>
        <v>杀龙之刃</v>
      </c>
      <c r="D214" s="85" t="str">
        <f>IF(IF(COUNTIF(AI!A:A,'表格编辑 '!C214),TRUE,FALSE)=FALSE,"monster",(VLOOKUP(C214,AI!A:B,2,FALSE)))</f>
        <v>monster</v>
      </c>
      <c r="E214" s="5">
        <v>29</v>
      </c>
      <c r="F214" s="86" t="str">
        <f>VLOOKUP(D214,AI!B:G,2,FALSE)</f>
        <v>AI_born_event(RECEIVER, ARG0, ARG1, ARG2, ARG3,ARG4)</v>
      </c>
      <c r="G214" s="86" t="str">
        <f>VLOOKUP(D214,AI!B:G,3,FALSE)</f>
        <v>AI_update_event(RECEIVER, ARG0, ARG1, ARG2, ARG3,ARG4)</v>
      </c>
      <c r="H214" s="86"/>
      <c r="I214" s="86"/>
      <c r="J214" s="86" t="str">
        <f>VLOOKUP(D214,AI!B:G,6,FALSE)</f>
        <v>test_deadth_event(RECEIVER, ARG0, ARG1, ARG2, ARG3,ARG4)</v>
      </c>
      <c r="K214" s="86">
        <f t="shared" si="16"/>
        <v>0</v>
      </c>
      <c r="L214" s="86"/>
      <c r="M214" s="89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  <c r="AB214" s="86"/>
      <c r="AC214" s="86"/>
      <c r="AD214" s="86"/>
      <c r="AE214" s="86"/>
      <c r="AF214" s="90">
        <f t="shared" si="17"/>
        <v>120041</v>
      </c>
    </row>
    <row r="215" spans="1:32">
      <c r="A215" s="17">
        <v>20042</v>
      </c>
      <c r="B215" s="5">
        <v>10027</v>
      </c>
      <c r="C215" s="5" t="str">
        <f>VLOOKUP(B215,映射!A:B,2,FALSE)</f>
        <v>腐尸</v>
      </c>
      <c r="D215" s="85" t="str">
        <f>IF(IF(COUNTIF(AI!A:A,'表格编辑 '!C215),TRUE,FALSE)=FALSE,"monster",(VLOOKUP(C215,AI!A:B,2,FALSE)))</f>
        <v>monster</v>
      </c>
      <c r="E215" s="5">
        <v>29</v>
      </c>
      <c r="F215" s="86" t="str">
        <f>VLOOKUP(D215,AI!B:G,2,FALSE)</f>
        <v>AI_born_event(RECEIVER, ARG0, ARG1, ARG2, ARG3,ARG4)</v>
      </c>
      <c r="G215" s="86" t="str">
        <f>VLOOKUP(D215,AI!B:G,3,FALSE)</f>
        <v>AI_update_event(RECEIVER, ARG0, ARG1, ARG2, ARG3,ARG4)</v>
      </c>
      <c r="H215" s="86"/>
      <c r="I215" s="86"/>
      <c r="J215" s="86" t="str">
        <f>VLOOKUP(D215,AI!B:G,6,FALSE)</f>
        <v>test_deadth_event(RECEIVER, ARG0, ARG1, ARG2, ARG3,ARG4)</v>
      </c>
      <c r="K215" s="86">
        <f t="shared" si="16"/>
        <v>0</v>
      </c>
      <c r="L215" s="86"/>
      <c r="M215" s="89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  <c r="AB215" s="86"/>
      <c r="AC215" s="86"/>
      <c r="AD215" s="86"/>
      <c r="AE215" s="86"/>
      <c r="AF215" s="90">
        <f t="shared" si="17"/>
        <v>120042</v>
      </c>
    </row>
    <row r="216" spans="1:32">
      <c r="A216" s="17">
        <v>20043</v>
      </c>
      <c r="B216" s="5">
        <v>10016</v>
      </c>
      <c r="C216" s="5" t="str">
        <f>VLOOKUP(B216,映射!A:B,2,FALSE)</f>
        <v>火焰鼠</v>
      </c>
      <c r="D216" s="85" t="str">
        <f>IF(IF(COUNTIF(AI!A:A,'表格编辑 '!C216),TRUE,FALSE)=FALSE,"monster",(VLOOKUP(C216,AI!A:B,2,FALSE)))</f>
        <v>monster</v>
      </c>
      <c r="E216" s="5">
        <v>29</v>
      </c>
      <c r="F216" s="86" t="str">
        <f>VLOOKUP(D216,AI!B:G,2,FALSE)</f>
        <v>AI_born_event(RECEIVER, ARG0, ARG1, ARG2, ARG3,ARG4)</v>
      </c>
      <c r="G216" s="86" t="str">
        <f>VLOOKUP(D216,AI!B:G,3,FALSE)</f>
        <v>AI_update_event(RECEIVER, ARG0, ARG1, ARG2, ARG3,ARG4)</v>
      </c>
      <c r="H216" s="86"/>
      <c r="I216" s="86"/>
      <c r="J216" s="86" t="str">
        <f>VLOOKUP(D216,AI!B:G,6,FALSE)</f>
        <v>test_deadth_event(RECEIVER, ARG0, ARG1, ARG2, ARG3,ARG4)</v>
      </c>
      <c r="K216" s="86">
        <f t="shared" si="16"/>
        <v>0</v>
      </c>
      <c r="L216" s="86"/>
      <c r="M216" s="89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  <c r="AB216" s="86"/>
      <c r="AC216" s="86"/>
      <c r="AD216" s="86"/>
      <c r="AE216" s="86"/>
      <c r="AF216" s="90">
        <f t="shared" si="17"/>
        <v>120043</v>
      </c>
    </row>
    <row r="217" spans="1:32">
      <c r="A217" s="17">
        <v>20044</v>
      </c>
      <c r="B217" s="5">
        <v>10082</v>
      </c>
      <c r="C217" s="5" t="str">
        <f>VLOOKUP(B217,映射!A:B,2,FALSE)</f>
        <v>沼泽树精</v>
      </c>
      <c r="D217" s="85" t="str">
        <f>IF(IF(COUNTIF(AI!A:A,'表格编辑 '!C217),TRUE,FALSE)=FALSE,"monster",(VLOOKUP(C217,AI!A:B,2,FALSE)))</f>
        <v>monster</v>
      </c>
      <c r="E217" s="5">
        <v>29</v>
      </c>
      <c r="F217" s="86" t="str">
        <f>VLOOKUP(D217,AI!B:G,2,FALSE)</f>
        <v>AI_born_event(RECEIVER, ARG0, ARG1, ARG2, ARG3,ARG4)</v>
      </c>
      <c r="G217" s="86" t="str">
        <f>VLOOKUP(D217,AI!B:G,3,FALSE)</f>
        <v>AI_update_event(RECEIVER, ARG0, ARG1, ARG2, ARG3,ARG4)</v>
      </c>
      <c r="H217" s="86"/>
      <c r="I217" s="86"/>
      <c r="J217" s="86" t="str">
        <f>VLOOKUP(D217,AI!B:G,6,FALSE)</f>
        <v>test_deadth_event(RECEIVER, ARG0, ARG1, ARG2, ARG3,ARG4)</v>
      </c>
      <c r="K217" s="86">
        <f t="shared" si="16"/>
        <v>0</v>
      </c>
      <c r="L217" s="86"/>
      <c r="M217" s="89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  <c r="AB217" s="86"/>
      <c r="AC217" s="86"/>
      <c r="AD217" s="86"/>
      <c r="AE217" s="86"/>
      <c r="AF217" s="90">
        <f t="shared" si="17"/>
        <v>120044</v>
      </c>
    </row>
    <row r="218" spans="1:32">
      <c r="A218" s="17">
        <v>20045</v>
      </c>
      <c r="B218" s="5">
        <v>10131</v>
      </c>
      <c r="C218" s="5" t="str">
        <f>VLOOKUP(B218,映射!A:B,2,FALSE)</f>
        <v>蜥蝪战士</v>
      </c>
      <c r="D218" s="85" t="str">
        <f>IF(IF(COUNTIF(AI!A:A,'表格编辑 '!C218),TRUE,FALSE)=FALSE,"monster",(VLOOKUP(C218,AI!A:B,2,FALSE)))</f>
        <v>monster</v>
      </c>
      <c r="E218" s="5">
        <v>29</v>
      </c>
      <c r="F218" s="86" t="str">
        <f>VLOOKUP(D218,AI!B:G,2,FALSE)</f>
        <v>AI_born_event(RECEIVER, ARG0, ARG1, ARG2, ARG3,ARG4)</v>
      </c>
      <c r="G218" s="86" t="str">
        <f>VLOOKUP(D218,AI!B:G,3,FALSE)</f>
        <v>AI_update_event(RECEIVER, ARG0, ARG1, ARG2, ARG3,ARG4)</v>
      </c>
      <c r="H218" s="86"/>
      <c r="I218" s="86"/>
      <c r="J218" s="86" t="str">
        <f>VLOOKUP(D218,AI!B:G,6,FALSE)</f>
        <v>test_deadth_event(RECEIVER, ARG0, ARG1, ARG2, ARG3,ARG4)</v>
      </c>
      <c r="K218" s="86">
        <f t="shared" si="16"/>
        <v>0</v>
      </c>
      <c r="L218" s="86"/>
      <c r="M218" s="89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  <c r="AB218" s="86"/>
      <c r="AC218" s="86"/>
      <c r="AD218" s="86"/>
      <c r="AE218" s="86"/>
      <c r="AF218" s="90">
        <f t="shared" si="17"/>
        <v>120045</v>
      </c>
    </row>
    <row r="219" spans="1:32">
      <c r="A219" s="17">
        <v>20046</v>
      </c>
      <c r="B219" s="5">
        <v>10048</v>
      </c>
      <c r="C219" s="5" t="str">
        <f>VLOOKUP(B219,映射!A:B,2,FALSE)</f>
        <v>小蝙蝠</v>
      </c>
      <c r="D219" s="85" t="str">
        <f>IF(IF(COUNTIF(AI!A:A,'表格编辑 '!C219),TRUE,FALSE)=FALSE,"monster",(VLOOKUP(C219,AI!A:B,2,FALSE)))</f>
        <v>monster</v>
      </c>
      <c r="E219" s="5">
        <v>29</v>
      </c>
      <c r="F219" s="86" t="str">
        <f>VLOOKUP(D219,AI!B:G,2,FALSE)</f>
        <v>AI_born_event(RECEIVER, ARG0, ARG1, ARG2, ARG3,ARG4)</v>
      </c>
      <c r="G219" s="86" t="str">
        <f>VLOOKUP(D219,AI!B:G,3,FALSE)</f>
        <v>AI_update_event(RECEIVER, ARG0, ARG1, ARG2, ARG3,ARG4)</v>
      </c>
      <c r="H219" s="86"/>
      <c r="I219" s="86"/>
      <c r="J219" s="86" t="str">
        <f>VLOOKUP(D219,AI!B:G,6,FALSE)</f>
        <v>test_deadth_event(RECEIVER, ARG0, ARG1, ARG2, ARG3,ARG4)</v>
      </c>
      <c r="K219" s="86">
        <f t="shared" si="16"/>
        <v>0</v>
      </c>
      <c r="L219" s="86"/>
      <c r="M219" s="89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  <c r="AB219" s="86"/>
      <c r="AC219" s="86"/>
      <c r="AD219" s="86"/>
      <c r="AE219" s="86"/>
      <c r="AF219" s="90">
        <f t="shared" si="17"/>
        <v>120046</v>
      </c>
    </row>
    <row r="220" spans="1:32">
      <c r="A220" s="17">
        <v>20047</v>
      </c>
      <c r="B220" s="5">
        <v>10023</v>
      </c>
      <c r="C220" s="5" t="str">
        <f>VLOOKUP(B220,映射!A:B,2,FALSE)</f>
        <v>地狱妖犬</v>
      </c>
      <c r="D220" s="85" t="str">
        <f>IF(IF(COUNTIF(AI!A:A,'表格编辑 '!C220),TRUE,FALSE)=FALSE,"monster",(VLOOKUP(C220,AI!A:B,2,FALSE)))</f>
        <v>monster</v>
      </c>
      <c r="E220" s="5">
        <v>29</v>
      </c>
      <c r="F220" s="86" t="str">
        <f>VLOOKUP(D220,AI!B:G,2,FALSE)</f>
        <v>AI_born_event(RECEIVER, ARG0, ARG1, ARG2, ARG3,ARG4)</v>
      </c>
      <c r="G220" s="86" t="str">
        <f>VLOOKUP(D220,AI!B:G,3,FALSE)</f>
        <v>AI_update_event(RECEIVER, ARG0, ARG1, ARG2, ARG3,ARG4)</v>
      </c>
      <c r="H220" s="86"/>
      <c r="I220" s="86"/>
      <c r="J220" s="86" t="str">
        <f>VLOOKUP(D220,AI!B:G,6,FALSE)</f>
        <v>test_deadth_event(RECEIVER, ARG0, ARG1, ARG2, ARG3,ARG4)</v>
      </c>
      <c r="K220" s="86">
        <f t="shared" si="16"/>
        <v>0</v>
      </c>
      <c r="L220" s="86"/>
      <c r="M220" s="89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  <c r="AB220" s="86"/>
      <c r="AC220" s="86"/>
      <c r="AD220" s="86"/>
      <c r="AE220" s="86"/>
      <c r="AF220" s="90">
        <f t="shared" si="17"/>
        <v>120047</v>
      </c>
    </row>
    <row r="221" spans="1:32">
      <c r="A221" s="17">
        <v>20048</v>
      </c>
      <c r="B221" s="5">
        <v>10146</v>
      </c>
      <c r="C221" s="5" t="str">
        <f>VLOOKUP(B221,映射!A:B,2,FALSE)</f>
        <v>火焰哥布尔</v>
      </c>
      <c r="D221" s="85" t="str">
        <f>IF(IF(COUNTIF(AI!A:A,'表格编辑 '!C221),TRUE,FALSE)=FALSE,"monster",(VLOOKUP(C221,AI!A:B,2,FALSE)))</f>
        <v>monster</v>
      </c>
      <c r="E221" s="5">
        <v>29</v>
      </c>
      <c r="F221" s="86" t="str">
        <f>VLOOKUP(D221,AI!B:G,2,FALSE)</f>
        <v>AI_born_event(RECEIVER, ARG0, ARG1, ARG2, ARG3,ARG4)</v>
      </c>
      <c r="G221" s="86" t="str">
        <f>VLOOKUP(D221,AI!B:G,3,FALSE)</f>
        <v>AI_update_event(RECEIVER, ARG0, ARG1, ARG2, ARG3,ARG4)</v>
      </c>
      <c r="H221" s="86"/>
      <c r="I221" s="86"/>
      <c r="J221" s="86" t="str">
        <f>VLOOKUP(D221,AI!B:G,6,FALSE)</f>
        <v>test_deadth_event(RECEIVER, ARG0, ARG1, ARG2, ARG3,ARG4)</v>
      </c>
      <c r="K221" s="86">
        <f t="shared" si="16"/>
        <v>0</v>
      </c>
      <c r="L221" s="86"/>
      <c r="M221" s="89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  <c r="AB221" s="86"/>
      <c r="AC221" s="86"/>
      <c r="AD221" s="86"/>
      <c r="AE221" s="86"/>
      <c r="AF221" s="90">
        <f t="shared" si="17"/>
        <v>120048</v>
      </c>
    </row>
    <row r="222" spans="1:32">
      <c r="A222" s="17">
        <v>20049</v>
      </c>
      <c r="B222" s="5">
        <v>10022</v>
      </c>
      <c r="C222" s="5" t="str">
        <f>VLOOKUP(B222,映射!A:B,2,FALSE)</f>
        <v>地狱猎犬</v>
      </c>
      <c r="D222" s="85" t="str">
        <f>IF(IF(COUNTIF(AI!A:A,'表格编辑 '!C222),TRUE,FALSE)=FALSE,"monster",(VLOOKUP(C222,AI!A:B,2,FALSE)))</f>
        <v>monster</v>
      </c>
      <c r="E222" s="5">
        <v>34</v>
      </c>
      <c r="F222" s="86" t="str">
        <f>VLOOKUP(D222,AI!B:G,2,FALSE)</f>
        <v>AI_born_event(RECEIVER, ARG0, ARG1, ARG2, ARG3,ARG4)</v>
      </c>
      <c r="G222" s="86" t="str">
        <f>VLOOKUP(D222,AI!B:G,3,FALSE)</f>
        <v>AI_update_event(RECEIVER, ARG0, ARG1, ARG2, ARG3,ARG4)</v>
      </c>
      <c r="H222" s="86"/>
      <c r="I222" s="86"/>
      <c r="J222" s="86" t="str">
        <f>VLOOKUP(D222,AI!B:G,6,FALSE)</f>
        <v>test_deadth_event(RECEIVER, ARG0, ARG1, ARG2, ARG3,ARG4)</v>
      </c>
      <c r="K222" s="86">
        <f t="shared" si="16"/>
        <v>0</v>
      </c>
      <c r="L222" s="86"/>
      <c r="M222" s="89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  <c r="AB222" s="86"/>
      <c r="AC222" s="86"/>
      <c r="AD222" s="86"/>
      <c r="AE222" s="86"/>
      <c r="AF222" s="90">
        <f t="shared" si="17"/>
        <v>120049</v>
      </c>
    </row>
    <row r="223" spans="1:32">
      <c r="A223" s="17">
        <v>20050</v>
      </c>
      <c r="B223" s="5">
        <v>10040</v>
      </c>
      <c r="C223" s="5" t="str">
        <f>VLOOKUP(B223,映射!A:B,2,FALSE)</f>
        <v>水蓝鸟魔</v>
      </c>
      <c r="D223" s="85" t="str">
        <f>IF(IF(COUNTIF(AI!A:A,'表格编辑 '!C223),TRUE,FALSE)=FALSE,"monster",(VLOOKUP(C223,AI!A:B,2,FALSE)))</f>
        <v>monster</v>
      </c>
      <c r="E223" s="5">
        <v>34</v>
      </c>
      <c r="F223" s="86" t="str">
        <f>VLOOKUP(D223,AI!B:G,2,FALSE)</f>
        <v>AI_born_event(RECEIVER, ARG0, ARG1, ARG2, ARG3,ARG4)</v>
      </c>
      <c r="G223" s="86" t="str">
        <f>VLOOKUP(D223,AI!B:G,3,FALSE)</f>
        <v>AI_update_event(RECEIVER, ARG0, ARG1, ARG2, ARG3,ARG4)</v>
      </c>
      <c r="H223" s="86"/>
      <c r="I223" s="86"/>
      <c r="J223" s="86" t="str">
        <f>VLOOKUP(D223,AI!B:G,6,FALSE)</f>
        <v>test_deadth_event(RECEIVER, ARG0, ARG1, ARG2, ARG3,ARG4)</v>
      </c>
      <c r="K223" s="86">
        <f t="shared" si="16"/>
        <v>0</v>
      </c>
      <c r="L223" s="86"/>
      <c r="M223" s="89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  <c r="AB223" s="86"/>
      <c r="AC223" s="86"/>
      <c r="AD223" s="86"/>
      <c r="AE223" s="86"/>
      <c r="AF223" s="90">
        <f t="shared" si="17"/>
        <v>120050</v>
      </c>
    </row>
    <row r="224" spans="1:32">
      <c r="A224" s="17">
        <v>20051</v>
      </c>
      <c r="B224" s="5">
        <v>10099</v>
      </c>
      <c r="C224" s="5" t="str">
        <f>VLOOKUP(B224,映射!A:B,2,FALSE)</f>
        <v>布丁史莱姆</v>
      </c>
      <c r="D224" s="85" t="str">
        <f>IF(IF(COUNTIF(AI!A:A,'表格编辑 '!C224),TRUE,FALSE)=FALSE,"monster",(VLOOKUP(C224,AI!A:B,2,FALSE)))</f>
        <v>monster</v>
      </c>
      <c r="E224" s="5">
        <v>34</v>
      </c>
      <c r="F224" s="86" t="str">
        <f>VLOOKUP(D224,AI!B:G,2,FALSE)</f>
        <v>AI_born_event(RECEIVER, ARG0, ARG1, ARG2, ARG3,ARG4)</v>
      </c>
      <c r="G224" s="86" t="str">
        <f>VLOOKUP(D224,AI!B:G,3,FALSE)</f>
        <v>AI_update_event(RECEIVER, ARG0, ARG1, ARG2, ARG3,ARG4)</v>
      </c>
      <c r="H224" s="86"/>
      <c r="I224" s="86"/>
      <c r="J224" s="86" t="str">
        <f>VLOOKUP(D224,AI!B:G,6,FALSE)</f>
        <v>test_deadth_event(RECEIVER, ARG0, ARG1, ARG2, ARG3,ARG4)</v>
      </c>
      <c r="K224" s="86">
        <f t="shared" si="16"/>
        <v>0</v>
      </c>
      <c r="L224" s="86"/>
      <c r="M224" s="89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  <c r="AB224" s="86"/>
      <c r="AC224" s="86"/>
      <c r="AD224" s="86"/>
      <c r="AE224" s="86"/>
      <c r="AF224" s="90">
        <f t="shared" si="17"/>
        <v>120051</v>
      </c>
    </row>
    <row r="225" spans="1:32">
      <c r="A225" s="17">
        <v>20052</v>
      </c>
      <c r="B225" s="5">
        <v>10131</v>
      </c>
      <c r="C225" s="5" t="str">
        <f>VLOOKUP(B225,映射!A:B,2,FALSE)</f>
        <v>蜥蝪战士</v>
      </c>
      <c r="D225" s="85" t="str">
        <f>IF(IF(COUNTIF(AI!A:A,'表格编辑 '!C225),TRUE,FALSE)=FALSE,"monster",(VLOOKUP(C225,AI!A:B,2,FALSE)))</f>
        <v>monster</v>
      </c>
      <c r="E225" s="5">
        <v>34</v>
      </c>
      <c r="F225" s="86" t="str">
        <f>VLOOKUP(D225,AI!B:G,2,FALSE)</f>
        <v>AI_born_event(RECEIVER, ARG0, ARG1, ARG2, ARG3,ARG4)</v>
      </c>
      <c r="G225" s="86" t="str">
        <f>VLOOKUP(D225,AI!B:G,3,FALSE)</f>
        <v>AI_update_event(RECEIVER, ARG0, ARG1, ARG2, ARG3,ARG4)</v>
      </c>
      <c r="H225" s="86"/>
      <c r="I225" s="86"/>
      <c r="J225" s="86" t="str">
        <f>VLOOKUP(D225,AI!B:G,6,FALSE)</f>
        <v>test_deadth_event(RECEIVER, ARG0, ARG1, ARG2, ARG3,ARG4)</v>
      </c>
      <c r="K225" s="86">
        <f t="shared" si="16"/>
        <v>0</v>
      </c>
      <c r="L225" s="86"/>
      <c r="M225" s="89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  <c r="AB225" s="86"/>
      <c r="AC225" s="86"/>
      <c r="AD225" s="86"/>
      <c r="AE225" s="86"/>
      <c r="AF225" s="90">
        <f t="shared" si="17"/>
        <v>120052</v>
      </c>
    </row>
    <row r="226" spans="1:32">
      <c r="A226" s="17">
        <v>20053</v>
      </c>
      <c r="B226" s="5">
        <v>10103</v>
      </c>
      <c r="C226" s="5" t="str">
        <f>VLOOKUP(B226,映射!A:B,2,FALSE)</f>
        <v>地精</v>
      </c>
      <c r="D226" s="85" t="str">
        <f>IF(IF(COUNTIF(AI!A:A,'表格编辑 '!C226),TRUE,FALSE)=FALSE,"monster",(VLOOKUP(C226,AI!A:B,2,FALSE)))</f>
        <v>monster</v>
      </c>
      <c r="E226" s="5">
        <v>34</v>
      </c>
      <c r="F226" s="86" t="str">
        <f>VLOOKUP(D226,AI!B:G,2,FALSE)</f>
        <v>AI_born_event(RECEIVER, ARG0, ARG1, ARG2, ARG3,ARG4)</v>
      </c>
      <c r="G226" s="86" t="str">
        <f>VLOOKUP(D226,AI!B:G,3,FALSE)</f>
        <v>AI_update_event(RECEIVER, ARG0, ARG1, ARG2, ARG3,ARG4)</v>
      </c>
      <c r="H226" s="86"/>
      <c r="I226" s="86"/>
      <c r="J226" s="86" t="str">
        <f>VLOOKUP(D226,AI!B:G,6,FALSE)</f>
        <v>test_deadth_event(RECEIVER, ARG0, ARG1, ARG2, ARG3,ARG4)</v>
      </c>
      <c r="K226" s="86">
        <f t="shared" si="16"/>
        <v>0</v>
      </c>
      <c r="L226" s="86"/>
      <c r="M226" s="89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  <c r="AB226" s="86"/>
      <c r="AC226" s="86"/>
      <c r="AD226" s="86"/>
      <c r="AE226" s="86"/>
      <c r="AF226" s="90">
        <f t="shared" si="17"/>
        <v>120053</v>
      </c>
    </row>
    <row r="227" spans="1:32">
      <c r="A227" s="17">
        <v>20054</v>
      </c>
      <c r="B227" s="5">
        <v>10083</v>
      </c>
      <c r="C227" s="5" t="str">
        <f>VLOOKUP(B227,映射!A:B,2,FALSE)</f>
        <v>妖草</v>
      </c>
      <c r="D227" s="85" t="str">
        <f>IF(IF(COUNTIF(AI!A:A,'表格编辑 '!C227),TRUE,FALSE)=FALSE,"monster",(VLOOKUP(C227,AI!A:B,2,FALSE)))</f>
        <v>monster</v>
      </c>
      <c r="E227" s="5">
        <v>34</v>
      </c>
      <c r="F227" s="86" t="str">
        <f>VLOOKUP(D227,AI!B:G,2,FALSE)</f>
        <v>AI_born_event(RECEIVER, ARG0, ARG1, ARG2, ARG3,ARG4)</v>
      </c>
      <c r="G227" s="86" t="str">
        <f>VLOOKUP(D227,AI!B:G,3,FALSE)</f>
        <v>AI_update_event(RECEIVER, ARG0, ARG1, ARG2, ARG3,ARG4)</v>
      </c>
      <c r="H227" s="86"/>
      <c r="I227" s="86"/>
      <c r="J227" s="86" t="str">
        <f>VLOOKUP(D227,AI!B:G,6,FALSE)</f>
        <v>test_deadth_event(RECEIVER, ARG0, ARG1, ARG2, ARG3,ARG4)</v>
      </c>
      <c r="K227" s="86">
        <f t="shared" si="16"/>
        <v>0</v>
      </c>
      <c r="L227" s="86"/>
      <c r="M227" s="89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  <c r="AB227" s="86"/>
      <c r="AC227" s="86"/>
      <c r="AD227" s="86"/>
      <c r="AE227" s="86"/>
      <c r="AF227" s="90">
        <f t="shared" si="17"/>
        <v>120054</v>
      </c>
    </row>
    <row r="228" spans="1:32">
      <c r="A228" s="17">
        <v>20055</v>
      </c>
      <c r="B228" s="5">
        <v>10062</v>
      </c>
      <c r="C228" s="5" t="str">
        <f>VLOOKUP(B228,映射!A:B,2,FALSE)</f>
        <v>杀手蝎</v>
      </c>
      <c r="D228" s="85" t="str">
        <f>IF(IF(COUNTIF(AI!A:A,'表格编辑 '!C228),TRUE,FALSE)=FALSE,"monster",(VLOOKUP(C228,AI!A:B,2,FALSE)))</f>
        <v>monster</v>
      </c>
      <c r="E228" s="5">
        <v>34</v>
      </c>
      <c r="F228" s="86" t="str">
        <f>VLOOKUP(D228,AI!B:G,2,FALSE)</f>
        <v>AI_born_event(RECEIVER, ARG0, ARG1, ARG2, ARG3,ARG4)</v>
      </c>
      <c r="G228" s="86" t="str">
        <f>VLOOKUP(D228,AI!B:G,3,FALSE)</f>
        <v>AI_update_event(RECEIVER, ARG0, ARG1, ARG2, ARG3,ARG4)</v>
      </c>
      <c r="H228" s="86"/>
      <c r="I228" s="86"/>
      <c r="J228" s="86" t="str">
        <f>VLOOKUP(D228,AI!B:G,6,FALSE)</f>
        <v>test_deadth_event(RECEIVER, ARG0, ARG1, ARG2, ARG3,ARG4)</v>
      </c>
      <c r="K228" s="86">
        <f t="shared" si="16"/>
        <v>0</v>
      </c>
      <c r="L228" s="86"/>
      <c r="M228" s="89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  <c r="AB228" s="86"/>
      <c r="AC228" s="86"/>
      <c r="AD228" s="86"/>
      <c r="AE228" s="86"/>
      <c r="AF228" s="90">
        <f t="shared" si="17"/>
        <v>120055</v>
      </c>
    </row>
    <row r="229" spans="1:32">
      <c r="A229" s="17">
        <v>20056</v>
      </c>
      <c r="B229" s="5">
        <v>10084</v>
      </c>
      <c r="C229" s="5" t="str">
        <f>VLOOKUP(B229,映射!A:B,2,FALSE)</f>
        <v>曼陀罗草</v>
      </c>
      <c r="D229" s="85" t="str">
        <f>IF(IF(COUNTIF(AI!A:A,'表格编辑 '!C229),TRUE,FALSE)=FALSE,"monster",(VLOOKUP(C229,AI!A:B,2,FALSE)))</f>
        <v>monster</v>
      </c>
      <c r="E229" s="5">
        <v>34</v>
      </c>
      <c r="F229" s="86" t="str">
        <f>VLOOKUP(D229,AI!B:G,2,FALSE)</f>
        <v>AI_born_event(RECEIVER, ARG0, ARG1, ARG2, ARG3,ARG4)</v>
      </c>
      <c r="G229" s="86" t="str">
        <f>VLOOKUP(D229,AI!B:G,3,FALSE)</f>
        <v>AI_update_event(RECEIVER, ARG0, ARG1, ARG2, ARG3,ARG4)</v>
      </c>
      <c r="H229" s="86"/>
      <c r="I229" s="86"/>
      <c r="J229" s="86" t="str">
        <f>VLOOKUP(D229,AI!B:G,6,FALSE)</f>
        <v>test_deadth_event(RECEIVER, ARG0, ARG1, ARG2, ARG3,ARG4)</v>
      </c>
      <c r="K229" s="86">
        <f t="shared" si="16"/>
        <v>0</v>
      </c>
      <c r="L229" s="86"/>
      <c r="M229" s="89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  <c r="AB229" s="86"/>
      <c r="AC229" s="86"/>
      <c r="AD229" s="86"/>
      <c r="AE229" s="86"/>
      <c r="AF229" s="90">
        <f t="shared" si="17"/>
        <v>120056</v>
      </c>
    </row>
    <row r="230" spans="1:32">
      <c r="A230" s="17">
        <v>20057</v>
      </c>
      <c r="B230" s="5">
        <v>10008</v>
      </c>
      <c r="C230" s="5" t="str">
        <f>VLOOKUP(B230,映射!A:B,2,FALSE)</f>
        <v>妖狐</v>
      </c>
      <c r="D230" s="85" t="str">
        <f>IF(IF(COUNTIF(AI!A:A,'表格编辑 '!C230),TRUE,FALSE)=FALSE,"monster",(VLOOKUP(C230,AI!A:B,2,FALSE)))</f>
        <v>monster</v>
      </c>
      <c r="E230" s="5">
        <v>34</v>
      </c>
      <c r="F230" s="86" t="str">
        <f>VLOOKUP(D230,AI!B:G,2,FALSE)</f>
        <v>AI_born_event(RECEIVER, ARG0, ARG1, ARG2, ARG3,ARG4)</v>
      </c>
      <c r="G230" s="86" t="str">
        <f>VLOOKUP(D230,AI!B:G,3,FALSE)</f>
        <v>AI_update_event(RECEIVER, ARG0, ARG1, ARG2, ARG3,ARG4)</v>
      </c>
      <c r="H230" s="86"/>
      <c r="I230" s="86"/>
      <c r="J230" s="86" t="str">
        <f>VLOOKUP(D230,AI!B:G,6,FALSE)</f>
        <v>test_deadth_event(RECEIVER, ARG0, ARG1, ARG2, ARG3,ARG4)</v>
      </c>
      <c r="K230" s="86">
        <f t="shared" si="16"/>
        <v>0</v>
      </c>
      <c r="L230" s="86"/>
      <c r="M230" s="89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  <c r="AB230" s="86"/>
      <c r="AC230" s="86"/>
      <c r="AD230" s="86"/>
      <c r="AE230" s="86"/>
      <c r="AF230" s="90">
        <f t="shared" si="17"/>
        <v>120057</v>
      </c>
    </row>
    <row r="231" spans="1:32">
      <c r="A231" s="17">
        <v>20058</v>
      </c>
      <c r="B231" s="5">
        <v>10047</v>
      </c>
      <c r="C231" s="5" t="str">
        <f>VLOOKUP(B231,映射!A:B,2,FALSE)</f>
        <v>恶魔</v>
      </c>
      <c r="D231" s="85" t="str">
        <f>IF(IF(COUNTIF(AI!A:A,'表格编辑 '!C231),TRUE,FALSE)=FALSE,"monster",(VLOOKUP(C231,AI!A:B,2,FALSE)))</f>
        <v>monster</v>
      </c>
      <c r="E231" s="5">
        <v>34</v>
      </c>
      <c r="F231" s="86" t="str">
        <f>VLOOKUP(D231,AI!B:G,2,FALSE)</f>
        <v>AI_born_event(RECEIVER, ARG0, ARG1, ARG2, ARG3,ARG4)</v>
      </c>
      <c r="G231" s="86" t="str">
        <f>VLOOKUP(D231,AI!B:G,3,FALSE)</f>
        <v>AI_update_event(RECEIVER, ARG0, ARG1, ARG2, ARG3,ARG4)</v>
      </c>
      <c r="H231" s="86"/>
      <c r="I231" s="86"/>
      <c r="J231" s="86" t="str">
        <f>VLOOKUP(D231,AI!B:G,6,FALSE)</f>
        <v>test_deadth_event(RECEIVER, ARG0, ARG1, ARG2, ARG3,ARG4)</v>
      </c>
      <c r="K231" s="86">
        <f t="shared" si="16"/>
        <v>0</v>
      </c>
      <c r="L231" s="86"/>
      <c r="M231" s="89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  <c r="AB231" s="86"/>
      <c r="AC231" s="86"/>
      <c r="AD231" s="86"/>
      <c r="AE231" s="86"/>
      <c r="AF231" s="90">
        <f t="shared" si="17"/>
        <v>120058</v>
      </c>
    </row>
    <row r="232" spans="1:32">
      <c r="A232" s="17">
        <v>20059</v>
      </c>
      <c r="B232" s="5">
        <v>10037</v>
      </c>
      <c r="C232" s="5" t="str">
        <f>VLOOKUP(B232,映射!A:B,2,FALSE)</f>
        <v>死灵</v>
      </c>
      <c r="D232" s="85" t="str">
        <f>IF(IF(COUNTIF(AI!A:A,'表格编辑 '!C232),TRUE,FALSE)=FALSE,"monster",(VLOOKUP(C232,AI!A:B,2,FALSE)))</f>
        <v>monster</v>
      </c>
      <c r="E232" s="5">
        <v>34</v>
      </c>
      <c r="F232" s="86" t="str">
        <f>VLOOKUP(D232,AI!B:G,2,FALSE)</f>
        <v>AI_born_event(RECEIVER, ARG0, ARG1, ARG2, ARG3,ARG4)</v>
      </c>
      <c r="G232" s="86" t="str">
        <f>VLOOKUP(D232,AI!B:G,3,FALSE)</f>
        <v>AI_update_event(RECEIVER, ARG0, ARG1, ARG2, ARG3,ARG4)</v>
      </c>
      <c r="H232" s="86"/>
      <c r="I232" s="86"/>
      <c r="J232" s="86" t="str">
        <f>VLOOKUP(D232,AI!B:G,6,FALSE)</f>
        <v>test_deadth_event(RECEIVER, ARG0, ARG1, ARG2, ARG3,ARG4)</v>
      </c>
      <c r="K232" s="86">
        <f t="shared" si="16"/>
        <v>0</v>
      </c>
      <c r="L232" s="86"/>
      <c r="M232" s="89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  <c r="AB232" s="86"/>
      <c r="AC232" s="86"/>
      <c r="AD232" s="86"/>
      <c r="AE232" s="86"/>
      <c r="AF232" s="90">
        <f t="shared" si="17"/>
        <v>120059</v>
      </c>
    </row>
    <row r="233" spans="1:32">
      <c r="A233" s="17">
        <v>20060</v>
      </c>
      <c r="B233" s="5">
        <v>10013</v>
      </c>
      <c r="C233" s="5" t="str">
        <f>VLOOKUP(B233,映射!A:B,2,FALSE)</f>
        <v>猫熊</v>
      </c>
      <c r="D233" s="85" t="str">
        <f>IF(IF(COUNTIF(AI!A:A,'表格编辑 '!C233),TRUE,FALSE)=FALSE,"monster",(VLOOKUP(C233,AI!A:B,2,FALSE)))</f>
        <v>monster</v>
      </c>
      <c r="E233" s="5">
        <v>34</v>
      </c>
      <c r="F233" s="86" t="str">
        <f>VLOOKUP(D233,AI!B:G,2,FALSE)</f>
        <v>AI_born_event(RECEIVER, ARG0, ARG1, ARG2, ARG3,ARG4)</v>
      </c>
      <c r="G233" s="86" t="str">
        <f>VLOOKUP(D233,AI!B:G,3,FALSE)</f>
        <v>AI_update_event(RECEIVER, ARG0, ARG1, ARG2, ARG3,ARG4)</v>
      </c>
      <c r="H233" s="86"/>
      <c r="I233" s="86"/>
      <c r="J233" s="86" t="str">
        <f>VLOOKUP(D233,AI!B:G,6,FALSE)</f>
        <v>test_deadth_event(RECEIVER, ARG0, ARG1, ARG2, ARG3,ARG4)</v>
      </c>
      <c r="K233" s="86">
        <f t="shared" si="16"/>
        <v>0</v>
      </c>
      <c r="L233" s="86"/>
      <c r="M233" s="89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  <c r="AC233" s="86"/>
      <c r="AD233" s="86"/>
      <c r="AE233" s="86"/>
      <c r="AF233" s="90">
        <f t="shared" si="17"/>
        <v>120060</v>
      </c>
    </row>
    <row r="234" spans="1:32">
      <c r="A234" s="17">
        <v>20061</v>
      </c>
      <c r="B234" s="5">
        <v>10000</v>
      </c>
      <c r="C234" s="5" t="str">
        <f>VLOOKUP(B234,映射!A:B,2,FALSE)</f>
        <v>海底龟</v>
      </c>
      <c r="D234" s="85" t="str">
        <f>IF(IF(COUNTIF(AI!A:A,'表格编辑 '!C234),TRUE,FALSE)=FALSE,"monster",(VLOOKUP(C234,AI!A:B,2,FALSE)))</f>
        <v>monster</v>
      </c>
      <c r="E234" s="5">
        <v>34</v>
      </c>
      <c r="F234" s="86" t="str">
        <f>VLOOKUP(D234,AI!B:G,2,FALSE)</f>
        <v>AI_born_event(RECEIVER, ARG0, ARG1, ARG2, ARG3,ARG4)</v>
      </c>
      <c r="G234" s="86" t="str">
        <f>VLOOKUP(D234,AI!B:G,3,FALSE)</f>
        <v>AI_update_event(RECEIVER, ARG0, ARG1, ARG2, ARG3,ARG4)</v>
      </c>
      <c r="H234" s="86"/>
      <c r="I234" s="86"/>
      <c r="J234" s="86" t="str">
        <f>VLOOKUP(D234,AI!B:G,6,FALSE)</f>
        <v>test_deadth_event(RECEIVER, ARG0, ARG1, ARG2, ARG3,ARG4)</v>
      </c>
      <c r="K234" s="86">
        <f t="shared" si="16"/>
        <v>0</v>
      </c>
      <c r="L234" s="86"/>
      <c r="M234" s="89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  <c r="AB234" s="86"/>
      <c r="AC234" s="86"/>
      <c r="AD234" s="86"/>
      <c r="AE234" s="86"/>
      <c r="AF234" s="90">
        <f t="shared" si="17"/>
        <v>120061</v>
      </c>
    </row>
    <row r="235" spans="1:32">
      <c r="A235" s="17">
        <v>20062</v>
      </c>
      <c r="B235" s="5">
        <v>10027</v>
      </c>
      <c r="C235" s="5" t="str">
        <f>VLOOKUP(B235,映射!A:B,2,FALSE)</f>
        <v>腐尸</v>
      </c>
      <c r="D235" s="85" t="str">
        <f>IF(IF(COUNTIF(AI!A:A,'表格编辑 '!C235),TRUE,FALSE)=FALSE,"monster",(VLOOKUP(C235,AI!A:B,2,FALSE)))</f>
        <v>monster</v>
      </c>
      <c r="E235" s="5">
        <v>34</v>
      </c>
      <c r="F235" s="86" t="str">
        <f>VLOOKUP(D235,AI!B:G,2,FALSE)</f>
        <v>AI_born_event(RECEIVER, ARG0, ARG1, ARG2, ARG3,ARG4)</v>
      </c>
      <c r="G235" s="86" t="str">
        <f>VLOOKUP(D235,AI!B:G,3,FALSE)</f>
        <v>AI_update_event(RECEIVER, ARG0, ARG1, ARG2, ARG3,ARG4)</v>
      </c>
      <c r="H235" s="86"/>
      <c r="I235" s="86"/>
      <c r="J235" s="86" t="str">
        <f>VLOOKUP(D235,AI!B:G,6,FALSE)</f>
        <v>test_deadth_event(RECEIVER, ARG0, ARG1, ARG2, ARG3,ARG4)</v>
      </c>
      <c r="K235" s="86">
        <f t="shared" si="16"/>
        <v>0</v>
      </c>
      <c r="L235" s="86"/>
      <c r="M235" s="89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  <c r="AB235" s="86"/>
      <c r="AC235" s="86"/>
      <c r="AD235" s="86"/>
      <c r="AE235" s="86"/>
      <c r="AF235" s="90">
        <f t="shared" si="17"/>
        <v>120062</v>
      </c>
    </row>
    <row r="236" spans="1:32">
      <c r="A236" s="17">
        <v>20063</v>
      </c>
      <c r="B236" s="5">
        <v>10096</v>
      </c>
      <c r="C236" s="5" t="str">
        <f>VLOOKUP(B236,映射!A:B,2,FALSE)</f>
        <v>史莱姆</v>
      </c>
      <c r="D236" s="85" t="str">
        <f>IF(IF(COUNTIF(AI!A:A,'表格编辑 '!C236),TRUE,FALSE)=FALSE,"monster",(VLOOKUP(C236,AI!A:B,2,FALSE)))</f>
        <v>monster</v>
      </c>
      <c r="E236" s="5">
        <v>34</v>
      </c>
      <c r="F236" s="86" t="str">
        <f>VLOOKUP(D236,AI!B:G,2,FALSE)</f>
        <v>AI_born_event(RECEIVER, ARG0, ARG1, ARG2, ARG3,ARG4)</v>
      </c>
      <c r="G236" s="86" t="str">
        <f>VLOOKUP(D236,AI!B:G,3,FALSE)</f>
        <v>AI_update_event(RECEIVER, ARG0, ARG1, ARG2, ARG3,ARG4)</v>
      </c>
      <c r="H236" s="86"/>
      <c r="I236" s="86"/>
      <c r="J236" s="86" t="str">
        <f>VLOOKUP(D236,AI!B:G,6,FALSE)</f>
        <v>test_deadth_event(RECEIVER, ARG0, ARG1, ARG2, ARG3,ARG4)</v>
      </c>
      <c r="K236" s="86">
        <f t="shared" si="16"/>
        <v>0</v>
      </c>
      <c r="L236" s="86"/>
      <c r="M236" s="89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  <c r="AC236" s="86"/>
      <c r="AD236" s="86"/>
      <c r="AE236" s="86"/>
      <c r="AF236" s="90">
        <f t="shared" si="17"/>
        <v>120063</v>
      </c>
    </row>
    <row r="237" spans="1:32">
      <c r="A237" s="17">
        <v>20064</v>
      </c>
      <c r="B237" s="5">
        <v>10044</v>
      </c>
      <c r="C237" s="5" t="str">
        <f>VLOOKUP(B237,映射!A:B,2,FALSE)</f>
        <v>石像怪</v>
      </c>
      <c r="D237" s="85" t="str">
        <f>IF(IF(COUNTIF(AI!A:A,'表格编辑 '!C237),TRUE,FALSE)=FALSE,"monster",(VLOOKUP(C237,AI!A:B,2,FALSE)))</f>
        <v>monster</v>
      </c>
      <c r="E237" s="5">
        <v>34</v>
      </c>
      <c r="F237" s="86" t="str">
        <f>VLOOKUP(D237,AI!B:G,2,FALSE)</f>
        <v>AI_born_event(RECEIVER, ARG0, ARG1, ARG2, ARG3,ARG4)</v>
      </c>
      <c r="G237" s="86" t="str">
        <f>VLOOKUP(D237,AI!B:G,3,FALSE)</f>
        <v>AI_update_event(RECEIVER, ARG0, ARG1, ARG2, ARG3,ARG4)</v>
      </c>
      <c r="H237" s="86"/>
      <c r="I237" s="86"/>
      <c r="J237" s="86" t="str">
        <f>VLOOKUP(D237,AI!B:G,6,FALSE)</f>
        <v>test_deadth_event(RECEIVER, ARG0, ARG1, ARG2, ARG3,ARG4)</v>
      </c>
      <c r="K237" s="86">
        <f t="shared" si="16"/>
        <v>0</v>
      </c>
      <c r="L237" s="86"/>
      <c r="M237" s="89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  <c r="AB237" s="86"/>
      <c r="AC237" s="86"/>
      <c r="AD237" s="86"/>
      <c r="AE237" s="86"/>
      <c r="AF237" s="90">
        <f t="shared" si="17"/>
        <v>120064</v>
      </c>
    </row>
    <row r="238" spans="1:32">
      <c r="A238" s="17">
        <v>20065</v>
      </c>
      <c r="B238" s="5">
        <v>10084</v>
      </c>
      <c r="C238" s="5" t="str">
        <f>VLOOKUP(B238,映射!A:B,2,FALSE)</f>
        <v>曼陀罗草</v>
      </c>
      <c r="D238" s="85" t="str">
        <f>IF(IF(COUNTIF(AI!A:A,'表格编辑 '!C238),TRUE,FALSE)=FALSE,"monster",(VLOOKUP(C238,AI!A:B,2,FALSE)))</f>
        <v>monster</v>
      </c>
      <c r="E238" s="5">
        <v>34</v>
      </c>
      <c r="F238" s="86" t="str">
        <f>VLOOKUP(D238,AI!B:G,2,FALSE)</f>
        <v>AI_born_event(RECEIVER, ARG0, ARG1, ARG2, ARG3,ARG4)</v>
      </c>
      <c r="G238" s="86" t="str">
        <f>VLOOKUP(D238,AI!B:G,3,FALSE)</f>
        <v>AI_update_event(RECEIVER, ARG0, ARG1, ARG2, ARG3,ARG4)</v>
      </c>
      <c r="H238" s="86"/>
      <c r="I238" s="86"/>
      <c r="J238" s="86" t="str">
        <f>VLOOKUP(D238,AI!B:G,6,FALSE)</f>
        <v>test_deadth_event(RECEIVER, ARG0, ARG1, ARG2, ARG3,ARG4)</v>
      </c>
      <c r="K238" s="86">
        <f t="shared" si="16"/>
        <v>0</v>
      </c>
      <c r="L238" s="86"/>
      <c r="M238" s="89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  <c r="AB238" s="86"/>
      <c r="AC238" s="86"/>
      <c r="AD238" s="86"/>
      <c r="AE238" s="86"/>
      <c r="AF238" s="90">
        <f t="shared" si="17"/>
        <v>120065</v>
      </c>
    </row>
    <row r="239" spans="1:32">
      <c r="A239" s="17">
        <v>20066</v>
      </c>
      <c r="B239" s="5">
        <v>10156</v>
      </c>
      <c r="C239" s="5" t="str">
        <f>VLOOKUP(B239,映射!A:B,2,FALSE)</f>
        <v>鸟人</v>
      </c>
      <c r="D239" s="85" t="str">
        <f>IF(IF(COUNTIF(AI!A:A,'表格编辑 '!C239),TRUE,FALSE)=FALSE,"monster",(VLOOKUP(C239,AI!A:B,2,FALSE)))</f>
        <v>monster</v>
      </c>
      <c r="E239" s="5">
        <v>34</v>
      </c>
      <c r="F239" s="86" t="str">
        <f>VLOOKUP(D239,AI!B:G,2,FALSE)</f>
        <v>AI_born_event(RECEIVER, ARG0, ARG1, ARG2, ARG3,ARG4)</v>
      </c>
      <c r="G239" s="86" t="str">
        <f>VLOOKUP(D239,AI!B:G,3,FALSE)</f>
        <v>AI_update_event(RECEIVER, ARG0, ARG1, ARG2, ARG3,ARG4)</v>
      </c>
      <c r="H239" s="86"/>
      <c r="I239" s="86"/>
      <c r="J239" s="86" t="str">
        <f>VLOOKUP(D239,AI!B:G,6,FALSE)</f>
        <v>test_deadth_event(RECEIVER, ARG0, ARG1, ARG2, ARG3,ARG4)</v>
      </c>
      <c r="K239" s="86">
        <f t="shared" si="16"/>
        <v>0</v>
      </c>
      <c r="L239" s="86"/>
      <c r="M239" s="89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  <c r="AB239" s="86"/>
      <c r="AC239" s="86"/>
      <c r="AD239" s="86"/>
      <c r="AE239" s="86"/>
      <c r="AF239" s="90">
        <f t="shared" si="17"/>
        <v>120066</v>
      </c>
    </row>
    <row r="240" spans="1:32">
      <c r="A240" s="17">
        <v>20067</v>
      </c>
      <c r="B240" s="5">
        <v>10143</v>
      </c>
      <c r="C240" s="5" t="str">
        <f>VLOOKUP(B240,映射!A:B,2,FALSE)</f>
        <v>风龙蜥</v>
      </c>
      <c r="D240" s="85" t="str">
        <f>IF(IF(COUNTIF(AI!A:A,'表格编辑 '!C240),TRUE,FALSE)=FALSE,"monster",(VLOOKUP(C240,AI!A:B,2,FALSE)))</f>
        <v>monster</v>
      </c>
      <c r="E240" s="5">
        <v>34</v>
      </c>
      <c r="F240" s="86" t="str">
        <f>VLOOKUP(D240,AI!B:G,2,FALSE)</f>
        <v>AI_born_event(RECEIVER, ARG0, ARG1, ARG2, ARG3,ARG4)</v>
      </c>
      <c r="G240" s="86" t="str">
        <f>VLOOKUP(D240,AI!B:G,3,FALSE)</f>
        <v>AI_update_event(RECEIVER, ARG0, ARG1, ARG2, ARG3,ARG4)</v>
      </c>
      <c r="H240" s="86"/>
      <c r="I240" s="86"/>
      <c r="J240" s="86" t="str">
        <f>VLOOKUP(D240,AI!B:G,6,FALSE)</f>
        <v>test_deadth_event(RECEIVER, ARG0, ARG1, ARG2, ARG3,ARG4)</v>
      </c>
      <c r="K240" s="86">
        <f t="shared" si="16"/>
        <v>0</v>
      </c>
      <c r="L240" s="86"/>
      <c r="M240" s="89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  <c r="AB240" s="86"/>
      <c r="AC240" s="86"/>
      <c r="AD240" s="86"/>
      <c r="AE240" s="86"/>
      <c r="AF240" s="90">
        <f t="shared" si="17"/>
        <v>120067</v>
      </c>
    </row>
    <row r="241" spans="1:32">
      <c r="A241" s="17">
        <v>20068</v>
      </c>
      <c r="B241" s="5">
        <v>10077</v>
      </c>
      <c r="C241" s="5" t="str">
        <f>VLOOKUP(B241,映射!A:B,2,FALSE)</f>
        <v>树精</v>
      </c>
      <c r="D241" s="85" t="str">
        <f>IF(IF(COUNTIF(AI!A:A,'表格编辑 '!C241),TRUE,FALSE)=FALSE,"monster",(VLOOKUP(C241,AI!A:B,2,FALSE)))</f>
        <v>monster</v>
      </c>
      <c r="E241" s="5">
        <v>34</v>
      </c>
      <c r="F241" s="86" t="str">
        <f>VLOOKUP(D241,AI!B:G,2,FALSE)</f>
        <v>AI_born_event(RECEIVER, ARG0, ARG1, ARG2, ARG3,ARG4)</v>
      </c>
      <c r="G241" s="86" t="str">
        <f>VLOOKUP(D241,AI!B:G,3,FALSE)</f>
        <v>AI_update_event(RECEIVER, ARG0, ARG1, ARG2, ARG3,ARG4)</v>
      </c>
      <c r="H241" s="86"/>
      <c r="I241" s="86"/>
      <c r="J241" s="86" t="str">
        <f>VLOOKUP(D241,AI!B:G,6,FALSE)</f>
        <v>test_deadth_event(RECEIVER, ARG0, ARG1, ARG2, ARG3,ARG4)</v>
      </c>
      <c r="K241" s="86">
        <f t="shared" si="16"/>
        <v>0</v>
      </c>
      <c r="L241" s="86"/>
      <c r="M241" s="89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  <c r="AB241" s="86"/>
      <c r="AC241" s="86"/>
      <c r="AD241" s="86"/>
      <c r="AE241" s="86"/>
      <c r="AF241" s="90">
        <f t="shared" si="17"/>
        <v>120068</v>
      </c>
    </row>
    <row r="242" spans="1:32">
      <c r="A242" s="17">
        <v>20069</v>
      </c>
      <c r="B242" s="5">
        <v>10093</v>
      </c>
      <c r="C242" s="5" t="str">
        <f>VLOOKUP(B242,映射!A:B,2,FALSE)</f>
        <v>兔耳仙人掌</v>
      </c>
      <c r="D242" s="85" t="str">
        <f>IF(IF(COUNTIF(AI!A:A,'表格编辑 '!C242),TRUE,FALSE)=FALSE,"monster",(VLOOKUP(C242,AI!A:B,2,FALSE)))</f>
        <v>monster</v>
      </c>
      <c r="E242" s="5">
        <v>34</v>
      </c>
      <c r="F242" s="86" t="str">
        <f>VLOOKUP(D242,AI!B:G,2,FALSE)</f>
        <v>AI_born_event(RECEIVER, ARG0, ARG1, ARG2, ARG3,ARG4)</v>
      </c>
      <c r="G242" s="86" t="str">
        <f>VLOOKUP(D242,AI!B:G,3,FALSE)</f>
        <v>AI_update_event(RECEIVER, ARG0, ARG1, ARG2, ARG3,ARG4)</v>
      </c>
      <c r="H242" s="86"/>
      <c r="I242" s="86"/>
      <c r="J242" s="86" t="str">
        <f>VLOOKUP(D242,AI!B:G,6,FALSE)</f>
        <v>test_deadth_event(RECEIVER, ARG0, ARG1, ARG2, ARG3,ARG4)</v>
      </c>
      <c r="K242" s="86">
        <f t="shared" si="16"/>
        <v>0</v>
      </c>
      <c r="L242" s="86"/>
      <c r="M242" s="89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  <c r="AB242" s="86"/>
      <c r="AC242" s="86"/>
      <c r="AD242" s="86"/>
      <c r="AE242" s="86"/>
      <c r="AF242" s="90">
        <f t="shared" si="17"/>
        <v>120069</v>
      </c>
    </row>
    <row r="243" spans="1:32">
      <c r="A243" s="17">
        <v>20070</v>
      </c>
      <c r="B243" s="5">
        <v>10117</v>
      </c>
      <c r="C243" s="5" t="str">
        <f>VLOOKUP(B243,映射!A:B,2,FALSE)</f>
        <v>吓人箱</v>
      </c>
      <c r="D243" s="85" t="str">
        <f>IF(IF(COUNTIF(AI!A:A,'表格编辑 '!C243),TRUE,FALSE)=FALSE,"monster",(VLOOKUP(C243,AI!A:B,2,FALSE)))</f>
        <v>monster</v>
      </c>
      <c r="E243" s="5">
        <v>34</v>
      </c>
      <c r="F243" s="86" t="str">
        <f>VLOOKUP(D243,AI!B:G,2,FALSE)</f>
        <v>AI_born_event(RECEIVER, ARG0, ARG1, ARG2, ARG3,ARG4)</v>
      </c>
      <c r="G243" s="86" t="str">
        <f>VLOOKUP(D243,AI!B:G,3,FALSE)</f>
        <v>AI_update_event(RECEIVER, ARG0, ARG1, ARG2, ARG3,ARG4)</v>
      </c>
      <c r="H243" s="86"/>
      <c r="I243" s="86"/>
      <c r="J243" s="86" t="str">
        <f>VLOOKUP(D243,AI!B:G,6,FALSE)</f>
        <v>test_deadth_event(RECEIVER, ARG0, ARG1, ARG2, ARG3,ARG4)</v>
      </c>
      <c r="K243" s="86">
        <f t="shared" si="16"/>
        <v>0</v>
      </c>
      <c r="L243" s="86"/>
      <c r="M243" s="89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  <c r="AB243" s="86"/>
      <c r="AC243" s="86"/>
      <c r="AD243" s="86"/>
      <c r="AE243" s="86"/>
      <c r="AF243" s="90">
        <f t="shared" si="17"/>
        <v>120070</v>
      </c>
    </row>
    <row r="244" spans="1:32">
      <c r="A244" s="17">
        <v>20071</v>
      </c>
      <c r="B244" s="5">
        <v>10048</v>
      </c>
      <c r="C244" s="5" t="str">
        <f>VLOOKUP(B244,映射!A:B,2,FALSE)</f>
        <v>小蝙蝠</v>
      </c>
      <c r="D244" s="85" t="str">
        <f>IF(IF(COUNTIF(AI!A:A,'表格编辑 '!C244),TRUE,FALSE)=FALSE,"monster",(VLOOKUP(C244,AI!A:B,2,FALSE)))</f>
        <v>monster</v>
      </c>
      <c r="E244" s="5">
        <v>34</v>
      </c>
      <c r="F244" s="86" t="str">
        <f>VLOOKUP(D244,AI!B:G,2,FALSE)</f>
        <v>AI_born_event(RECEIVER, ARG0, ARG1, ARG2, ARG3,ARG4)</v>
      </c>
      <c r="G244" s="86" t="str">
        <f>VLOOKUP(D244,AI!B:G,3,FALSE)</f>
        <v>AI_update_event(RECEIVER, ARG0, ARG1, ARG2, ARG3,ARG4)</v>
      </c>
      <c r="H244" s="86"/>
      <c r="I244" s="86"/>
      <c r="J244" s="86" t="str">
        <f>VLOOKUP(D244,AI!B:G,6,FALSE)</f>
        <v>test_deadth_event(RECEIVER, ARG0, ARG1, ARG2, ARG3,ARG4)</v>
      </c>
      <c r="K244" s="86">
        <f t="shared" si="16"/>
        <v>0</v>
      </c>
      <c r="L244" s="86"/>
      <c r="M244" s="89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  <c r="AB244" s="86"/>
      <c r="AC244" s="86"/>
      <c r="AD244" s="86"/>
      <c r="AE244" s="86"/>
      <c r="AF244" s="90">
        <f t="shared" si="17"/>
        <v>120071</v>
      </c>
    </row>
    <row r="245" spans="1:32">
      <c r="A245" s="17">
        <v>20072</v>
      </c>
      <c r="B245" s="5">
        <v>10050</v>
      </c>
      <c r="C245" s="5" t="str">
        <f>VLOOKUP(B245,映射!A:B,2,FALSE)</f>
        <v>迷你蝙蝠</v>
      </c>
      <c r="D245" s="85" t="str">
        <f>IF(IF(COUNTIF(AI!A:A,'表格编辑 '!C245),TRUE,FALSE)=FALSE,"monster",(VLOOKUP(C245,AI!A:B,2,FALSE)))</f>
        <v>monster</v>
      </c>
      <c r="E245" s="5">
        <v>34</v>
      </c>
      <c r="F245" s="86" t="str">
        <f>VLOOKUP(D245,AI!B:G,2,FALSE)</f>
        <v>AI_born_event(RECEIVER, ARG0, ARG1, ARG2, ARG3,ARG4)</v>
      </c>
      <c r="G245" s="86" t="str">
        <f>VLOOKUP(D245,AI!B:G,3,FALSE)</f>
        <v>AI_update_event(RECEIVER, ARG0, ARG1, ARG2, ARG3,ARG4)</v>
      </c>
      <c r="H245" s="86"/>
      <c r="I245" s="86"/>
      <c r="J245" s="86" t="str">
        <f>VLOOKUP(D245,AI!B:G,6,FALSE)</f>
        <v>test_deadth_event(RECEIVER, ARG0, ARG1, ARG2, ARG3,ARG4)</v>
      </c>
      <c r="K245" s="86">
        <f t="shared" ref="K245:K308" si="18">IF(AND(L245="",M245="",N245="",O245=""),0,1)</f>
        <v>0</v>
      </c>
      <c r="L245" s="86"/>
      <c r="M245" s="89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  <c r="AB245" s="86"/>
      <c r="AC245" s="86"/>
      <c r="AD245" s="86"/>
      <c r="AE245" s="86"/>
      <c r="AF245" s="90">
        <f t="shared" si="17"/>
        <v>120072</v>
      </c>
    </row>
    <row r="246" spans="1:32">
      <c r="A246" s="17">
        <v>20073</v>
      </c>
      <c r="B246" s="5">
        <v>10036</v>
      </c>
      <c r="C246" s="5" t="str">
        <f>VLOOKUP(B246,映射!A:B,2,FALSE)</f>
        <v>亡灵</v>
      </c>
      <c r="D246" s="85" t="str">
        <f>IF(IF(COUNTIF(AI!A:A,'表格编辑 '!C246),TRUE,FALSE)=FALSE,"monster",(VLOOKUP(C246,AI!A:B,2,FALSE)))</f>
        <v>monster</v>
      </c>
      <c r="E246" s="5">
        <v>39</v>
      </c>
      <c r="F246" s="86" t="str">
        <f>VLOOKUP(D246,AI!B:G,2,FALSE)</f>
        <v>AI_born_event(RECEIVER, ARG0, ARG1, ARG2, ARG3,ARG4)</v>
      </c>
      <c r="G246" s="86" t="str">
        <f>VLOOKUP(D246,AI!B:G,3,FALSE)</f>
        <v>AI_update_event(RECEIVER, ARG0, ARG1, ARG2, ARG3,ARG4)</v>
      </c>
      <c r="H246" s="86"/>
      <c r="I246" s="86"/>
      <c r="J246" s="86" t="str">
        <f>VLOOKUP(D246,AI!B:G,6,FALSE)</f>
        <v>test_deadth_event(RECEIVER, ARG0, ARG1, ARG2, ARG3,ARG4)</v>
      </c>
      <c r="K246" s="86">
        <f t="shared" si="18"/>
        <v>0</v>
      </c>
      <c r="L246" s="86"/>
      <c r="M246" s="89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  <c r="AB246" s="86"/>
      <c r="AC246" s="86"/>
      <c r="AD246" s="86"/>
      <c r="AE246" s="86"/>
      <c r="AF246" s="90">
        <f t="shared" si="17"/>
        <v>120073</v>
      </c>
    </row>
    <row r="247" spans="1:32">
      <c r="A247" s="17">
        <v>20074</v>
      </c>
      <c r="B247" s="5">
        <v>10107</v>
      </c>
      <c r="C247" s="5" t="str">
        <f>VLOOKUP(B247,映射!A:B,2,FALSE)</f>
        <v>飘浮炸弹</v>
      </c>
      <c r="D247" s="85" t="str">
        <f>IF(IF(COUNTIF(AI!A:A,'表格编辑 '!C247),TRUE,FALSE)=FALSE,"monster",(VLOOKUP(C247,AI!A:B,2,FALSE)))</f>
        <v>monster</v>
      </c>
      <c r="E247" s="5">
        <v>39</v>
      </c>
      <c r="F247" s="86" t="str">
        <f>VLOOKUP(D247,AI!B:G,2,FALSE)</f>
        <v>AI_born_event(RECEIVER, ARG0, ARG1, ARG2, ARG3,ARG4)</v>
      </c>
      <c r="G247" s="86" t="str">
        <f>VLOOKUP(D247,AI!B:G,3,FALSE)</f>
        <v>AI_update_event(RECEIVER, ARG0, ARG1, ARG2, ARG3,ARG4)</v>
      </c>
      <c r="H247" s="86"/>
      <c r="I247" s="86"/>
      <c r="J247" s="86" t="str">
        <f>VLOOKUP(D247,AI!B:G,6,FALSE)</f>
        <v>test_deadth_event(RECEIVER, ARG0, ARG1, ARG2, ARG3,ARG4)</v>
      </c>
      <c r="K247" s="86">
        <f t="shared" si="18"/>
        <v>0</v>
      </c>
      <c r="L247" s="86"/>
      <c r="M247" s="89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  <c r="AB247" s="86"/>
      <c r="AC247" s="86"/>
      <c r="AD247" s="86"/>
      <c r="AE247" s="86"/>
      <c r="AF247" s="90">
        <f t="shared" si="17"/>
        <v>120074</v>
      </c>
    </row>
    <row r="248" spans="1:32">
      <c r="A248" s="17">
        <v>20075</v>
      </c>
      <c r="B248" s="5">
        <v>10104</v>
      </c>
      <c r="C248" s="5" t="str">
        <f>VLOOKUP(B248,映射!A:B,2,FALSE)</f>
        <v>顽皮炸弹</v>
      </c>
      <c r="D248" s="85" t="str">
        <f>IF(IF(COUNTIF(AI!A:A,'表格编辑 '!C248),TRUE,FALSE)=FALSE,"monster",(VLOOKUP(C248,AI!A:B,2,FALSE)))</f>
        <v>monster</v>
      </c>
      <c r="E248" s="5">
        <v>39</v>
      </c>
      <c r="F248" s="86" t="str">
        <f>VLOOKUP(D248,AI!B:G,2,FALSE)</f>
        <v>AI_born_event(RECEIVER, ARG0, ARG1, ARG2, ARG3,ARG4)</v>
      </c>
      <c r="G248" s="86" t="str">
        <f>VLOOKUP(D248,AI!B:G,3,FALSE)</f>
        <v>AI_update_event(RECEIVER, ARG0, ARG1, ARG2, ARG3,ARG4)</v>
      </c>
      <c r="H248" s="86"/>
      <c r="I248" s="86"/>
      <c r="J248" s="86" t="str">
        <f>VLOOKUP(D248,AI!B:G,6,FALSE)</f>
        <v>test_deadth_event(RECEIVER, ARG0, ARG1, ARG2, ARG3,ARG4)</v>
      </c>
      <c r="K248" s="86">
        <f t="shared" si="18"/>
        <v>0</v>
      </c>
      <c r="L248" s="86"/>
      <c r="M248" s="89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  <c r="AB248" s="86"/>
      <c r="AC248" s="86"/>
      <c r="AD248" s="86"/>
      <c r="AE248" s="86"/>
      <c r="AF248" s="90">
        <f t="shared" ref="AF248:AF311" si="19">100000+A248</f>
        <v>120075</v>
      </c>
    </row>
    <row r="249" spans="1:32">
      <c r="A249" s="17">
        <v>20076</v>
      </c>
      <c r="B249" s="5">
        <v>10015</v>
      </c>
      <c r="C249" s="5" t="str">
        <f>VLOOKUP(B249,映射!A:B,2,FALSE)</f>
        <v>恶梦鼠</v>
      </c>
      <c r="D249" s="85" t="str">
        <f>IF(IF(COUNTIF(AI!A:A,'表格编辑 '!C249),TRUE,FALSE)=FALSE,"monster",(VLOOKUP(C249,AI!A:B,2,FALSE)))</f>
        <v>monster</v>
      </c>
      <c r="E249" s="5">
        <v>39</v>
      </c>
      <c r="F249" s="86" t="str">
        <f>VLOOKUP(D249,AI!B:G,2,FALSE)</f>
        <v>AI_born_event(RECEIVER, ARG0, ARG1, ARG2, ARG3,ARG4)</v>
      </c>
      <c r="G249" s="86" t="str">
        <f>VLOOKUP(D249,AI!B:G,3,FALSE)</f>
        <v>AI_update_event(RECEIVER, ARG0, ARG1, ARG2, ARG3,ARG4)</v>
      </c>
      <c r="H249" s="86"/>
      <c r="I249" s="86"/>
      <c r="J249" s="86" t="str">
        <f>VLOOKUP(D249,AI!B:G,6,FALSE)</f>
        <v>test_deadth_event(RECEIVER, ARG0, ARG1, ARG2, ARG3,ARG4)</v>
      </c>
      <c r="K249" s="86">
        <f t="shared" si="18"/>
        <v>0</v>
      </c>
      <c r="L249" s="86"/>
      <c r="M249" s="89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  <c r="AB249" s="86"/>
      <c r="AC249" s="86"/>
      <c r="AD249" s="86"/>
      <c r="AE249" s="86"/>
      <c r="AF249" s="90">
        <f t="shared" si="19"/>
        <v>120076</v>
      </c>
    </row>
    <row r="250" spans="1:32">
      <c r="A250" s="17">
        <v>20077</v>
      </c>
      <c r="B250" s="5">
        <v>10085</v>
      </c>
      <c r="C250" s="5" t="str">
        <f>VLOOKUP(B250,映射!A:B,2,FALSE)</f>
        <v>妖花</v>
      </c>
      <c r="D250" s="85" t="str">
        <f>IF(IF(COUNTIF(AI!A:A,'表格编辑 '!C250),TRUE,FALSE)=FALSE,"monster",(VLOOKUP(C250,AI!A:B,2,FALSE)))</f>
        <v>monster</v>
      </c>
      <c r="E250" s="5">
        <v>39</v>
      </c>
      <c r="F250" s="86" t="str">
        <f>VLOOKUP(D250,AI!B:G,2,FALSE)</f>
        <v>AI_born_event(RECEIVER, ARG0, ARG1, ARG2, ARG3,ARG4)</v>
      </c>
      <c r="G250" s="86" t="str">
        <f>VLOOKUP(D250,AI!B:G,3,FALSE)</f>
        <v>AI_update_event(RECEIVER, ARG0, ARG1, ARG2, ARG3,ARG4)</v>
      </c>
      <c r="H250" s="86"/>
      <c r="I250" s="86"/>
      <c r="J250" s="86" t="str">
        <f>VLOOKUP(D250,AI!B:G,6,FALSE)</f>
        <v>test_deadth_event(RECEIVER, ARG0, ARG1, ARG2, ARG3,ARG4)</v>
      </c>
      <c r="K250" s="86">
        <f t="shared" si="18"/>
        <v>0</v>
      </c>
      <c r="L250" s="86"/>
      <c r="M250" s="89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  <c r="AC250" s="86"/>
      <c r="AD250" s="86"/>
      <c r="AE250" s="86"/>
      <c r="AF250" s="90">
        <f t="shared" si="19"/>
        <v>120077</v>
      </c>
    </row>
    <row r="251" spans="1:32">
      <c r="A251" s="17">
        <v>20078</v>
      </c>
      <c r="B251" s="5">
        <v>10115</v>
      </c>
      <c r="C251" s="5" t="str">
        <f>VLOOKUP(B251,映射!A:B,2,FALSE)</f>
        <v>火焰之刃</v>
      </c>
      <c r="D251" s="85" t="str">
        <f>IF(IF(COUNTIF(AI!A:A,'表格编辑 '!C251),TRUE,FALSE)=FALSE,"monster",(VLOOKUP(C251,AI!A:B,2,FALSE)))</f>
        <v>monster</v>
      </c>
      <c r="E251" s="5">
        <v>39</v>
      </c>
      <c r="F251" s="86" t="str">
        <f>VLOOKUP(D251,AI!B:G,2,FALSE)</f>
        <v>AI_born_event(RECEIVER, ARG0, ARG1, ARG2, ARG3,ARG4)</v>
      </c>
      <c r="G251" s="86" t="str">
        <f>VLOOKUP(D251,AI!B:G,3,FALSE)</f>
        <v>AI_update_event(RECEIVER, ARG0, ARG1, ARG2, ARG3,ARG4)</v>
      </c>
      <c r="H251" s="86"/>
      <c r="I251" s="86"/>
      <c r="J251" s="86" t="str">
        <f>VLOOKUP(D251,AI!B:G,6,FALSE)</f>
        <v>test_deadth_event(RECEIVER, ARG0, ARG1, ARG2, ARG3,ARG4)</v>
      </c>
      <c r="K251" s="86">
        <f t="shared" si="18"/>
        <v>0</v>
      </c>
      <c r="L251" s="86"/>
      <c r="M251" s="89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  <c r="AC251" s="86"/>
      <c r="AD251" s="86"/>
      <c r="AE251" s="86"/>
      <c r="AF251" s="90">
        <f t="shared" si="19"/>
        <v>120078</v>
      </c>
    </row>
    <row r="252" spans="1:32">
      <c r="A252" s="17">
        <v>20079</v>
      </c>
      <c r="B252" s="5">
        <v>10085</v>
      </c>
      <c r="C252" s="5" t="str">
        <f>VLOOKUP(B252,映射!A:B,2,FALSE)</f>
        <v>妖花</v>
      </c>
      <c r="D252" s="85" t="str">
        <f>IF(IF(COUNTIF(AI!A:A,'表格编辑 '!C252),TRUE,FALSE)=FALSE,"monster",(VLOOKUP(C252,AI!A:B,2,FALSE)))</f>
        <v>monster</v>
      </c>
      <c r="E252" s="5">
        <v>39</v>
      </c>
      <c r="F252" s="86" t="str">
        <f>VLOOKUP(D252,AI!B:G,2,FALSE)</f>
        <v>AI_born_event(RECEIVER, ARG0, ARG1, ARG2, ARG3,ARG4)</v>
      </c>
      <c r="G252" s="86" t="str">
        <f>VLOOKUP(D252,AI!B:G,3,FALSE)</f>
        <v>AI_update_event(RECEIVER, ARG0, ARG1, ARG2, ARG3,ARG4)</v>
      </c>
      <c r="H252" s="86"/>
      <c r="I252" s="86"/>
      <c r="J252" s="86" t="str">
        <f>VLOOKUP(D252,AI!B:G,6,FALSE)</f>
        <v>test_deadth_event(RECEIVER, ARG0, ARG1, ARG2, ARG3,ARG4)</v>
      </c>
      <c r="K252" s="86">
        <f t="shared" si="18"/>
        <v>0</v>
      </c>
      <c r="L252" s="86"/>
      <c r="M252" s="89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  <c r="AB252" s="86"/>
      <c r="AC252" s="86"/>
      <c r="AD252" s="86"/>
      <c r="AE252" s="86"/>
      <c r="AF252" s="90">
        <f t="shared" si="19"/>
        <v>120079</v>
      </c>
    </row>
    <row r="253" spans="1:32">
      <c r="A253" s="17">
        <v>20080</v>
      </c>
      <c r="B253" s="5">
        <v>10077</v>
      </c>
      <c r="C253" s="5" t="str">
        <f>VLOOKUP(B253,映射!A:B,2,FALSE)</f>
        <v>树精</v>
      </c>
      <c r="D253" s="85" t="str">
        <f>IF(IF(COUNTIF(AI!A:A,'表格编辑 '!C253),TRUE,FALSE)=FALSE,"monster",(VLOOKUP(C253,AI!A:B,2,FALSE)))</f>
        <v>monster</v>
      </c>
      <c r="E253" s="5">
        <v>39</v>
      </c>
      <c r="F253" s="86" t="str">
        <f>VLOOKUP(D253,AI!B:G,2,FALSE)</f>
        <v>AI_born_event(RECEIVER, ARG0, ARG1, ARG2, ARG3,ARG4)</v>
      </c>
      <c r="G253" s="86" t="str">
        <f>VLOOKUP(D253,AI!B:G,3,FALSE)</f>
        <v>AI_update_event(RECEIVER, ARG0, ARG1, ARG2, ARG3,ARG4)</v>
      </c>
      <c r="H253" s="86"/>
      <c r="I253" s="86"/>
      <c r="J253" s="86" t="str">
        <f>VLOOKUP(D253,AI!B:G,6,FALSE)</f>
        <v>test_deadth_event(RECEIVER, ARG0, ARG1, ARG2, ARG3,ARG4)</v>
      </c>
      <c r="K253" s="86">
        <f t="shared" si="18"/>
        <v>0</v>
      </c>
      <c r="L253" s="86"/>
      <c r="M253" s="89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  <c r="AC253" s="86"/>
      <c r="AD253" s="86"/>
      <c r="AE253" s="86"/>
      <c r="AF253" s="90">
        <f t="shared" si="19"/>
        <v>120080</v>
      </c>
    </row>
    <row r="254" spans="1:32">
      <c r="A254" s="17">
        <v>20081</v>
      </c>
      <c r="B254" s="5">
        <v>10097</v>
      </c>
      <c r="C254" s="5" t="str">
        <f>VLOOKUP(B254,映射!A:B,2,FALSE)</f>
        <v>液态史莱姆</v>
      </c>
      <c r="D254" s="85" t="str">
        <f>IF(IF(COUNTIF(AI!A:A,'表格编辑 '!C254),TRUE,FALSE)=FALSE,"monster",(VLOOKUP(C254,AI!A:B,2,FALSE)))</f>
        <v>monster</v>
      </c>
      <c r="E254" s="5">
        <v>39</v>
      </c>
      <c r="F254" s="86" t="str">
        <f>VLOOKUP(D254,AI!B:G,2,FALSE)</f>
        <v>AI_born_event(RECEIVER, ARG0, ARG1, ARG2, ARG3,ARG4)</v>
      </c>
      <c r="G254" s="86" t="str">
        <f>VLOOKUP(D254,AI!B:G,3,FALSE)</f>
        <v>AI_update_event(RECEIVER, ARG0, ARG1, ARG2, ARG3,ARG4)</v>
      </c>
      <c r="H254" s="86"/>
      <c r="I254" s="86"/>
      <c r="J254" s="86" t="str">
        <f>VLOOKUP(D254,AI!B:G,6,FALSE)</f>
        <v>test_deadth_event(RECEIVER, ARG0, ARG1, ARG2, ARG3,ARG4)</v>
      </c>
      <c r="K254" s="86">
        <f t="shared" si="18"/>
        <v>0</v>
      </c>
      <c r="L254" s="86"/>
      <c r="M254" s="89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  <c r="AC254" s="86"/>
      <c r="AD254" s="86"/>
      <c r="AE254" s="86"/>
      <c r="AF254" s="90">
        <f t="shared" si="19"/>
        <v>120081</v>
      </c>
    </row>
    <row r="255" spans="1:32">
      <c r="A255" s="17">
        <v>20082</v>
      </c>
      <c r="B255" s="5">
        <v>10155</v>
      </c>
      <c r="C255" s="5" t="str">
        <f>VLOOKUP(B255,映射!A:B,2,FALSE)</f>
        <v>蜥蜴团</v>
      </c>
      <c r="D255" s="85" t="str">
        <f>IF(IF(COUNTIF(AI!A:A,'表格编辑 '!C255),TRUE,FALSE)=FALSE,"monster",(VLOOKUP(C255,AI!A:B,2,FALSE)))</f>
        <v>monster</v>
      </c>
      <c r="E255" s="5">
        <v>39</v>
      </c>
      <c r="F255" s="86" t="str">
        <f>VLOOKUP(D255,AI!B:G,2,FALSE)</f>
        <v>AI_born_event(RECEIVER, ARG0, ARG1, ARG2, ARG3,ARG4)</v>
      </c>
      <c r="G255" s="86" t="str">
        <f>VLOOKUP(D255,AI!B:G,3,FALSE)</f>
        <v>AI_update_event(RECEIVER, ARG0, ARG1, ARG2, ARG3,ARG4)</v>
      </c>
      <c r="H255" s="86"/>
      <c r="I255" s="86"/>
      <c r="J255" s="86" t="str">
        <f>VLOOKUP(D255,AI!B:G,6,FALSE)</f>
        <v>test_deadth_event(RECEIVER, ARG0, ARG1, ARG2, ARG3,ARG4)</v>
      </c>
      <c r="K255" s="86">
        <f t="shared" si="18"/>
        <v>0</v>
      </c>
      <c r="L255" s="86"/>
      <c r="M255" s="89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  <c r="AC255" s="86"/>
      <c r="AD255" s="86"/>
      <c r="AE255" s="86"/>
      <c r="AF255" s="90">
        <f t="shared" si="19"/>
        <v>120082</v>
      </c>
    </row>
    <row r="256" spans="1:32">
      <c r="A256" s="17">
        <v>20083</v>
      </c>
      <c r="B256" s="5">
        <v>10061</v>
      </c>
      <c r="C256" s="5" t="str">
        <f>VLOOKUP(B256,映射!A:B,2,FALSE)</f>
        <v>黄蝎</v>
      </c>
      <c r="D256" s="85" t="str">
        <f>IF(IF(COUNTIF(AI!A:A,'表格编辑 '!C256),TRUE,FALSE)=FALSE,"monster",(VLOOKUP(C256,AI!A:B,2,FALSE)))</f>
        <v>monster</v>
      </c>
      <c r="E256" s="5">
        <v>39</v>
      </c>
      <c r="F256" s="86" t="str">
        <f>VLOOKUP(D256,AI!B:G,2,FALSE)</f>
        <v>AI_born_event(RECEIVER, ARG0, ARG1, ARG2, ARG3,ARG4)</v>
      </c>
      <c r="G256" s="86" t="str">
        <f>VLOOKUP(D256,AI!B:G,3,FALSE)</f>
        <v>AI_update_event(RECEIVER, ARG0, ARG1, ARG2, ARG3,ARG4)</v>
      </c>
      <c r="H256" s="86"/>
      <c r="I256" s="86"/>
      <c r="J256" s="86" t="str">
        <f>VLOOKUP(D256,AI!B:G,6,FALSE)</f>
        <v>test_deadth_event(RECEIVER, ARG0, ARG1, ARG2, ARG3,ARG4)</v>
      </c>
      <c r="K256" s="86">
        <f t="shared" si="18"/>
        <v>0</v>
      </c>
      <c r="L256" s="86"/>
      <c r="M256" s="89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  <c r="AB256" s="86"/>
      <c r="AC256" s="86"/>
      <c r="AD256" s="86"/>
      <c r="AE256" s="86"/>
      <c r="AF256" s="90">
        <f t="shared" si="19"/>
        <v>120083</v>
      </c>
    </row>
    <row r="257" spans="1:32">
      <c r="A257" s="17">
        <v>20084</v>
      </c>
      <c r="B257" s="5">
        <v>10100</v>
      </c>
      <c r="C257" s="5" t="str">
        <f>VLOOKUP(B257,映射!A:B,2,FALSE)</f>
        <v>火精</v>
      </c>
      <c r="D257" s="85" t="str">
        <f>IF(IF(COUNTIF(AI!A:A,'表格编辑 '!C257),TRUE,FALSE)=FALSE,"monster",(VLOOKUP(C257,AI!A:B,2,FALSE)))</f>
        <v>monster</v>
      </c>
      <c r="E257" s="5">
        <v>39</v>
      </c>
      <c r="F257" s="86" t="str">
        <f>VLOOKUP(D257,AI!B:G,2,FALSE)</f>
        <v>AI_born_event(RECEIVER, ARG0, ARG1, ARG2, ARG3,ARG4)</v>
      </c>
      <c r="G257" s="86" t="str">
        <f>VLOOKUP(D257,AI!B:G,3,FALSE)</f>
        <v>AI_update_event(RECEIVER, ARG0, ARG1, ARG2, ARG3,ARG4)</v>
      </c>
      <c r="H257" s="86"/>
      <c r="I257" s="86"/>
      <c r="J257" s="86" t="str">
        <f>VLOOKUP(D257,AI!B:G,6,FALSE)</f>
        <v>test_deadth_event(RECEIVER, ARG0, ARG1, ARG2, ARG3,ARG4)</v>
      </c>
      <c r="K257" s="86">
        <f t="shared" si="18"/>
        <v>0</v>
      </c>
      <c r="L257" s="86"/>
      <c r="M257" s="89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  <c r="AB257" s="86"/>
      <c r="AC257" s="86"/>
      <c r="AD257" s="86"/>
      <c r="AE257" s="86"/>
      <c r="AF257" s="90">
        <f t="shared" si="19"/>
        <v>120084</v>
      </c>
    </row>
    <row r="258" spans="1:32">
      <c r="A258" s="17">
        <v>20085</v>
      </c>
      <c r="B258" s="5">
        <v>10128</v>
      </c>
      <c r="C258" s="5" t="str">
        <f>VLOOKUP(B258,映射!A:B,2,FALSE)</f>
        <v>水晶螃蟹</v>
      </c>
      <c r="D258" s="85" t="str">
        <f>IF(IF(COUNTIF(AI!A:A,'表格编辑 '!C258),TRUE,FALSE)=FALSE,"monster",(VLOOKUP(C258,AI!A:B,2,FALSE)))</f>
        <v>monster</v>
      </c>
      <c r="E258" s="5">
        <v>39</v>
      </c>
      <c r="F258" s="86" t="str">
        <f>VLOOKUP(D258,AI!B:G,2,FALSE)</f>
        <v>AI_born_event(RECEIVER, ARG0, ARG1, ARG2, ARG3,ARG4)</v>
      </c>
      <c r="G258" s="86" t="str">
        <f>VLOOKUP(D258,AI!B:G,3,FALSE)</f>
        <v>AI_update_event(RECEIVER, ARG0, ARG1, ARG2, ARG3,ARG4)</v>
      </c>
      <c r="H258" s="86"/>
      <c r="I258" s="86"/>
      <c r="J258" s="86" t="str">
        <f>VLOOKUP(D258,AI!B:G,6,FALSE)</f>
        <v>test_deadth_event(RECEIVER, ARG0, ARG1, ARG2, ARG3,ARG4)</v>
      </c>
      <c r="K258" s="86">
        <f t="shared" si="18"/>
        <v>0</v>
      </c>
      <c r="L258" s="86"/>
      <c r="M258" s="89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  <c r="AB258" s="86"/>
      <c r="AC258" s="86"/>
      <c r="AD258" s="86"/>
      <c r="AE258" s="86"/>
      <c r="AF258" s="90">
        <f t="shared" si="19"/>
        <v>120085</v>
      </c>
    </row>
    <row r="259" spans="1:32">
      <c r="A259" s="17">
        <v>20086</v>
      </c>
      <c r="B259" s="5">
        <v>10129</v>
      </c>
      <c r="C259" s="5" t="str">
        <f>VLOOKUP(B259,映射!A:B,2,FALSE)</f>
        <v>铁剪螃蟹</v>
      </c>
      <c r="D259" s="85" t="str">
        <f>IF(IF(COUNTIF(AI!A:A,'表格编辑 '!C259),TRUE,FALSE)=FALSE,"monster",(VLOOKUP(C259,AI!A:B,2,FALSE)))</f>
        <v>monster</v>
      </c>
      <c r="E259" s="5">
        <v>39</v>
      </c>
      <c r="F259" s="86" t="str">
        <f>VLOOKUP(D259,AI!B:G,2,FALSE)</f>
        <v>AI_born_event(RECEIVER, ARG0, ARG1, ARG2, ARG3,ARG4)</v>
      </c>
      <c r="G259" s="86" t="str">
        <f>VLOOKUP(D259,AI!B:G,3,FALSE)</f>
        <v>AI_update_event(RECEIVER, ARG0, ARG1, ARG2, ARG3,ARG4)</v>
      </c>
      <c r="H259" s="86"/>
      <c r="I259" s="86"/>
      <c r="J259" s="86" t="str">
        <f>VLOOKUP(D259,AI!B:G,6,FALSE)</f>
        <v>test_deadth_event(RECEIVER, ARG0, ARG1, ARG2, ARG3,ARG4)</v>
      </c>
      <c r="K259" s="86">
        <f t="shared" si="18"/>
        <v>0</v>
      </c>
      <c r="L259" s="86"/>
      <c r="M259" s="89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  <c r="AB259" s="86"/>
      <c r="AC259" s="86"/>
      <c r="AD259" s="86"/>
      <c r="AE259" s="86"/>
      <c r="AF259" s="90">
        <f t="shared" si="19"/>
        <v>120086</v>
      </c>
    </row>
    <row r="260" spans="1:32">
      <c r="A260" s="17">
        <v>20087</v>
      </c>
      <c r="B260" s="5">
        <v>10098</v>
      </c>
      <c r="C260" s="5" t="str">
        <f>VLOOKUP(B260,映射!A:B,2,FALSE)</f>
        <v>果冻史莱姆</v>
      </c>
      <c r="D260" s="85" t="str">
        <f>IF(IF(COUNTIF(AI!A:A,'表格编辑 '!C260),TRUE,FALSE)=FALSE,"monster",(VLOOKUP(C260,AI!A:B,2,FALSE)))</f>
        <v>monster</v>
      </c>
      <c r="E260" s="5">
        <v>39</v>
      </c>
      <c r="F260" s="86" t="str">
        <f>VLOOKUP(D260,AI!B:G,2,FALSE)</f>
        <v>AI_born_event(RECEIVER, ARG0, ARG1, ARG2, ARG3,ARG4)</v>
      </c>
      <c r="G260" s="86" t="str">
        <f>VLOOKUP(D260,AI!B:G,3,FALSE)</f>
        <v>AI_update_event(RECEIVER, ARG0, ARG1, ARG2, ARG3,ARG4)</v>
      </c>
      <c r="H260" s="86"/>
      <c r="I260" s="86"/>
      <c r="J260" s="86" t="str">
        <f>VLOOKUP(D260,AI!B:G,6,FALSE)</f>
        <v>test_deadth_event(RECEIVER, ARG0, ARG1, ARG2, ARG3,ARG4)</v>
      </c>
      <c r="K260" s="86">
        <f t="shared" si="18"/>
        <v>0</v>
      </c>
      <c r="L260" s="86"/>
      <c r="M260" s="89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  <c r="AB260" s="86"/>
      <c r="AC260" s="86"/>
      <c r="AD260" s="86"/>
      <c r="AE260" s="86"/>
      <c r="AF260" s="90">
        <f t="shared" si="19"/>
        <v>120087</v>
      </c>
    </row>
    <row r="261" spans="1:32">
      <c r="A261" s="17">
        <v>20088</v>
      </c>
      <c r="B261" s="5">
        <v>10064</v>
      </c>
      <c r="C261" s="5" t="str">
        <f>VLOOKUP(B261,映射!A:B,2,FALSE)</f>
        <v>异型蜂</v>
      </c>
      <c r="D261" s="85" t="str">
        <f>IF(IF(COUNTIF(AI!A:A,'表格编辑 '!C261),TRUE,FALSE)=FALSE,"monster",(VLOOKUP(C261,AI!A:B,2,FALSE)))</f>
        <v>monster</v>
      </c>
      <c r="E261" s="5">
        <v>39</v>
      </c>
      <c r="F261" s="86" t="str">
        <f>VLOOKUP(D261,AI!B:G,2,FALSE)</f>
        <v>AI_born_event(RECEIVER, ARG0, ARG1, ARG2, ARG3,ARG4)</v>
      </c>
      <c r="G261" s="86" t="str">
        <f>VLOOKUP(D261,AI!B:G,3,FALSE)</f>
        <v>AI_update_event(RECEIVER, ARG0, ARG1, ARG2, ARG3,ARG4)</v>
      </c>
      <c r="H261" s="86"/>
      <c r="I261" s="86"/>
      <c r="J261" s="86" t="str">
        <f>VLOOKUP(D261,AI!B:G,6,FALSE)</f>
        <v>test_deadth_event(RECEIVER, ARG0, ARG1, ARG2, ARG3,ARG4)</v>
      </c>
      <c r="K261" s="86">
        <f t="shared" si="18"/>
        <v>0</v>
      </c>
      <c r="L261" s="86"/>
      <c r="M261" s="89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  <c r="AB261" s="86"/>
      <c r="AC261" s="86"/>
      <c r="AD261" s="86"/>
      <c r="AE261" s="86"/>
      <c r="AF261" s="90">
        <f t="shared" si="19"/>
        <v>120088</v>
      </c>
    </row>
    <row r="262" spans="1:32">
      <c r="A262" s="17">
        <v>20089</v>
      </c>
      <c r="B262" s="5">
        <v>10113</v>
      </c>
      <c r="C262" s="5" t="str">
        <f>VLOOKUP(B262,映射!A:B,2,FALSE)</f>
        <v>血腥之刃</v>
      </c>
      <c r="D262" s="85" t="str">
        <f>IF(IF(COUNTIF(AI!A:A,'表格编辑 '!C262),TRUE,FALSE)=FALSE,"monster",(VLOOKUP(C262,AI!A:B,2,FALSE)))</f>
        <v>monster</v>
      </c>
      <c r="E262" s="5">
        <v>39</v>
      </c>
      <c r="F262" s="86" t="str">
        <f>VLOOKUP(D262,AI!B:G,2,FALSE)</f>
        <v>AI_born_event(RECEIVER, ARG0, ARG1, ARG2, ARG3,ARG4)</v>
      </c>
      <c r="G262" s="86" t="str">
        <f>VLOOKUP(D262,AI!B:G,3,FALSE)</f>
        <v>AI_update_event(RECEIVER, ARG0, ARG1, ARG2, ARG3,ARG4)</v>
      </c>
      <c r="H262" s="86"/>
      <c r="I262" s="86"/>
      <c r="J262" s="86" t="str">
        <f>VLOOKUP(D262,AI!B:G,6,FALSE)</f>
        <v>test_deadth_event(RECEIVER, ARG0, ARG1, ARG2, ARG3,ARG4)</v>
      </c>
      <c r="K262" s="86">
        <f t="shared" si="18"/>
        <v>0</v>
      </c>
      <c r="L262" s="86"/>
      <c r="M262" s="89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  <c r="AB262" s="86"/>
      <c r="AC262" s="86"/>
      <c r="AD262" s="86"/>
      <c r="AE262" s="86"/>
      <c r="AF262" s="90">
        <f t="shared" si="19"/>
        <v>120089</v>
      </c>
    </row>
    <row r="263" spans="1:32">
      <c r="A263" s="17">
        <v>20090</v>
      </c>
      <c r="B263" s="5">
        <v>10155</v>
      </c>
      <c r="C263" s="5" t="str">
        <f>VLOOKUP(B263,映射!A:B,2,FALSE)</f>
        <v>蜥蜴团</v>
      </c>
      <c r="D263" s="85" t="str">
        <f>IF(IF(COUNTIF(AI!A:A,'表格编辑 '!C263),TRUE,FALSE)=FALSE,"monster",(VLOOKUP(C263,AI!A:B,2,FALSE)))</f>
        <v>monster</v>
      </c>
      <c r="E263" s="5">
        <v>39</v>
      </c>
      <c r="F263" s="86" t="str">
        <f>VLOOKUP(D263,AI!B:G,2,FALSE)</f>
        <v>AI_born_event(RECEIVER, ARG0, ARG1, ARG2, ARG3,ARG4)</v>
      </c>
      <c r="G263" s="86" t="str">
        <f>VLOOKUP(D263,AI!B:G,3,FALSE)</f>
        <v>AI_update_event(RECEIVER, ARG0, ARG1, ARG2, ARG3,ARG4)</v>
      </c>
      <c r="H263" s="86"/>
      <c r="I263" s="86"/>
      <c r="J263" s="86" t="str">
        <f>VLOOKUP(D263,AI!B:G,6,FALSE)</f>
        <v>test_deadth_event(RECEIVER, ARG0, ARG1, ARG2, ARG3,ARG4)</v>
      </c>
      <c r="K263" s="86">
        <f t="shared" si="18"/>
        <v>0</v>
      </c>
      <c r="L263" s="86"/>
      <c r="M263" s="89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  <c r="AB263" s="86"/>
      <c r="AC263" s="86"/>
      <c r="AD263" s="86"/>
      <c r="AE263" s="86"/>
      <c r="AF263" s="90">
        <f t="shared" si="19"/>
        <v>120090</v>
      </c>
    </row>
    <row r="264" spans="1:32">
      <c r="A264" s="17">
        <v>20091</v>
      </c>
      <c r="B264" s="5">
        <v>10118</v>
      </c>
      <c r="C264" s="5" t="str">
        <f>VLOOKUP(B264,映射!A:B,2,FALSE)</f>
        <v>兔耳吓人箱</v>
      </c>
      <c r="D264" s="85" t="str">
        <f>IF(IF(COUNTIF(AI!A:A,'表格编辑 '!C264),TRUE,FALSE)=FALSE,"monster",(VLOOKUP(C264,AI!A:B,2,FALSE)))</f>
        <v>monster</v>
      </c>
      <c r="E264" s="5">
        <v>39</v>
      </c>
      <c r="F264" s="86" t="str">
        <f>VLOOKUP(D264,AI!B:G,2,FALSE)</f>
        <v>AI_born_event(RECEIVER, ARG0, ARG1, ARG2, ARG3,ARG4)</v>
      </c>
      <c r="G264" s="86" t="str">
        <f>VLOOKUP(D264,AI!B:G,3,FALSE)</f>
        <v>AI_update_event(RECEIVER, ARG0, ARG1, ARG2, ARG3,ARG4)</v>
      </c>
      <c r="H264" s="86"/>
      <c r="I264" s="86"/>
      <c r="J264" s="86" t="str">
        <f>VLOOKUP(D264,AI!B:G,6,FALSE)</f>
        <v>test_deadth_event(RECEIVER, ARG0, ARG1, ARG2, ARG3,ARG4)</v>
      </c>
      <c r="K264" s="86">
        <f t="shared" si="18"/>
        <v>0</v>
      </c>
      <c r="L264" s="86"/>
      <c r="M264" s="89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  <c r="AB264" s="86"/>
      <c r="AC264" s="86"/>
      <c r="AD264" s="86"/>
      <c r="AE264" s="86"/>
      <c r="AF264" s="90">
        <f t="shared" si="19"/>
        <v>120091</v>
      </c>
    </row>
    <row r="265" spans="1:32">
      <c r="A265" s="17">
        <v>20092</v>
      </c>
      <c r="B265" s="5">
        <v>10126</v>
      </c>
      <c r="C265" s="5" t="str">
        <f>VLOOKUP(B265,映射!A:B,2,FALSE)</f>
        <v>金怪</v>
      </c>
      <c r="D265" s="85" t="str">
        <f>IF(IF(COUNTIF(AI!A:A,'表格编辑 '!C265),TRUE,FALSE)=FALSE,"monster",(VLOOKUP(C265,AI!A:B,2,FALSE)))</f>
        <v>monster</v>
      </c>
      <c r="E265" s="5">
        <v>39</v>
      </c>
      <c r="F265" s="86" t="str">
        <f>VLOOKUP(D265,AI!B:G,2,FALSE)</f>
        <v>AI_born_event(RECEIVER, ARG0, ARG1, ARG2, ARG3,ARG4)</v>
      </c>
      <c r="G265" s="86" t="str">
        <f>VLOOKUP(D265,AI!B:G,3,FALSE)</f>
        <v>AI_update_event(RECEIVER, ARG0, ARG1, ARG2, ARG3,ARG4)</v>
      </c>
      <c r="H265" s="86"/>
      <c r="I265" s="86"/>
      <c r="J265" s="86" t="str">
        <f>VLOOKUP(D265,AI!B:G,6,FALSE)</f>
        <v>test_deadth_event(RECEIVER, ARG0, ARG1, ARG2, ARG3,ARG4)</v>
      </c>
      <c r="K265" s="86">
        <f t="shared" si="18"/>
        <v>0</v>
      </c>
      <c r="L265" s="86"/>
      <c r="M265" s="89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  <c r="AB265" s="86"/>
      <c r="AC265" s="86"/>
      <c r="AD265" s="86"/>
      <c r="AE265" s="86"/>
      <c r="AF265" s="90">
        <f t="shared" si="19"/>
        <v>120092</v>
      </c>
    </row>
    <row r="266" spans="1:32">
      <c r="A266" s="17">
        <v>20093</v>
      </c>
      <c r="B266" s="5">
        <v>10095</v>
      </c>
      <c r="C266" s="5" t="str">
        <f>VLOOKUP(B266,映射!A:B,2,FALSE)</f>
        <v>火焰舞者</v>
      </c>
      <c r="D266" s="85" t="str">
        <f>IF(IF(COUNTIF(AI!A:A,'表格编辑 '!C266),TRUE,FALSE)=FALSE,"monster",(VLOOKUP(C266,AI!A:B,2,FALSE)))</f>
        <v>monster</v>
      </c>
      <c r="E266" s="5">
        <v>39</v>
      </c>
      <c r="F266" s="86" t="str">
        <f>VLOOKUP(D266,AI!B:G,2,FALSE)</f>
        <v>AI_born_event(RECEIVER, ARG0, ARG1, ARG2, ARG3,ARG4)</v>
      </c>
      <c r="G266" s="86" t="str">
        <f>VLOOKUP(D266,AI!B:G,3,FALSE)</f>
        <v>AI_update_event(RECEIVER, ARG0, ARG1, ARG2, ARG3,ARG4)</v>
      </c>
      <c r="H266" s="86"/>
      <c r="I266" s="86"/>
      <c r="J266" s="86" t="str">
        <f>VLOOKUP(D266,AI!B:G,6,FALSE)</f>
        <v>test_deadth_event(RECEIVER, ARG0, ARG1, ARG2, ARG3,ARG4)</v>
      </c>
      <c r="K266" s="86">
        <f t="shared" si="18"/>
        <v>0</v>
      </c>
      <c r="L266" s="86"/>
      <c r="M266" s="89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  <c r="AB266" s="86"/>
      <c r="AC266" s="86"/>
      <c r="AD266" s="86"/>
      <c r="AE266" s="86"/>
      <c r="AF266" s="90">
        <f t="shared" si="19"/>
        <v>120093</v>
      </c>
    </row>
    <row r="267" spans="1:32">
      <c r="A267" s="17">
        <v>20094</v>
      </c>
      <c r="B267" s="5">
        <v>50112</v>
      </c>
      <c r="C267" s="5" t="str">
        <f>VLOOKUP(B267,映射!A:B,2,FALSE)</f>
        <v>阴影</v>
      </c>
      <c r="D267" s="85" t="str">
        <f>IF(IF(COUNTIF(AI!A:A,'表格编辑 '!C267),TRUE,FALSE)=FALSE,"monster",(VLOOKUP(C267,AI!A:B,2,FALSE)))</f>
        <v>YinYing</v>
      </c>
      <c r="E267" s="5">
        <v>39</v>
      </c>
      <c r="F267" s="86" t="str">
        <f>VLOOKUP(D267,AI!B:G,2,FALSE)</f>
        <v>YinYing_Born(RECEIVER, ARG0, ARG1, ARG2, ARG3,ARG4)</v>
      </c>
      <c r="G267" s="86" t="str">
        <f>VLOOKUP(D267,AI!B:G,3,FALSE)</f>
        <v>YinYing_Update(RECEIVER, ARG0, ARG1, ARG2, ARG3,ARG4)</v>
      </c>
      <c r="H267" s="86"/>
      <c r="I267" s="86"/>
      <c r="J267" s="86" t="str">
        <f>VLOOKUP(D267,AI!B:G,6,FALSE)</f>
        <v>YinYing_deadth(RECEIVER, ARG0, ARG1, ARG2, ARG3,ARG4)</v>
      </c>
      <c r="K267" s="86">
        <f t="shared" si="18"/>
        <v>1</v>
      </c>
      <c r="L267" s="86">
        <f>IF(怪物属性编辑!AH234=1,怪物属性编辑!AO234,0)</f>
        <v>0</v>
      </c>
      <c r="M267" s="89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86"/>
      <c r="Y267" s="86">
        <v>100</v>
      </c>
      <c r="Z267" s="86">
        <v>100</v>
      </c>
      <c r="AA267" s="86">
        <v>100</v>
      </c>
      <c r="AB267" s="86">
        <v>100</v>
      </c>
      <c r="AC267" s="86">
        <v>100</v>
      </c>
      <c r="AD267" s="86">
        <v>100</v>
      </c>
      <c r="AE267" s="86"/>
      <c r="AF267" s="90">
        <f t="shared" si="19"/>
        <v>120094</v>
      </c>
    </row>
    <row r="268" spans="1:32">
      <c r="A268" s="17">
        <v>20095</v>
      </c>
      <c r="B268" s="5">
        <v>10065</v>
      </c>
      <c r="C268" s="5" t="str">
        <f>VLOOKUP(B268,映射!A:B,2,FALSE)</f>
        <v>虎头蜂</v>
      </c>
      <c r="D268" s="85" t="str">
        <f>IF(IF(COUNTIF(AI!A:A,'表格编辑 '!C268),TRUE,FALSE)=FALSE,"monster",(VLOOKUP(C268,AI!A:B,2,FALSE)))</f>
        <v>monster</v>
      </c>
      <c r="E268" s="5">
        <v>39</v>
      </c>
      <c r="F268" s="86" t="str">
        <f>VLOOKUP(D268,AI!B:G,2,FALSE)</f>
        <v>AI_born_event(RECEIVER, ARG0, ARG1, ARG2, ARG3,ARG4)</v>
      </c>
      <c r="G268" s="86" t="str">
        <f>VLOOKUP(D268,AI!B:G,3,FALSE)</f>
        <v>AI_update_event(RECEIVER, ARG0, ARG1, ARG2, ARG3,ARG4)</v>
      </c>
      <c r="H268" s="86"/>
      <c r="I268" s="86"/>
      <c r="J268" s="86" t="str">
        <f>VLOOKUP(D268,AI!B:G,6,FALSE)</f>
        <v>test_deadth_event(RECEIVER, ARG0, ARG1, ARG2, ARG3,ARG4)</v>
      </c>
      <c r="K268" s="86">
        <f t="shared" si="18"/>
        <v>0</v>
      </c>
      <c r="L268" s="86"/>
      <c r="M268" s="89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  <c r="AB268" s="86"/>
      <c r="AC268" s="86"/>
      <c r="AD268" s="86"/>
      <c r="AE268" s="86"/>
      <c r="AF268" s="90">
        <f t="shared" si="19"/>
        <v>120095</v>
      </c>
    </row>
    <row r="269" spans="1:32">
      <c r="A269" s="17">
        <v>20096</v>
      </c>
      <c r="B269" s="5">
        <v>10030</v>
      </c>
      <c r="C269" s="5" t="str">
        <f>VLOOKUP(B269,映射!A:B,2,FALSE)</f>
        <v>血骷髅</v>
      </c>
      <c r="D269" s="85" t="str">
        <f>IF(IF(COUNTIF(AI!A:A,'表格编辑 '!C269),TRUE,FALSE)=FALSE,"monster",(VLOOKUP(C269,AI!A:B,2,FALSE)))</f>
        <v>monster</v>
      </c>
      <c r="E269" s="5">
        <v>39</v>
      </c>
      <c r="F269" s="86" t="str">
        <f>VLOOKUP(D269,AI!B:G,2,FALSE)</f>
        <v>AI_born_event(RECEIVER, ARG0, ARG1, ARG2, ARG3,ARG4)</v>
      </c>
      <c r="G269" s="86" t="str">
        <f>VLOOKUP(D269,AI!B:G,3,FALSE)</f>
        <v>AI_update_event(RECEIVER, ARG0, ARG1, ARG2, ARG3,ARG4)</v>
      </c>
      <c r="H269" s="86"/>
      <c r="I269" s="86"/>
      <c r="J269" s="86" t="str">
        <f>VLOOKUP(D269,AI!B:G,6,FALSE)</f>
        <v>test_deadth_event(RECEIVER, ARG0, ARG1, ARG2, ARG3,ARG4)</v>
      </c>
      <c r="K269" s="86">
        <f t="shared" si="18"/>
        <v>0</v>
      </c>
      <c r="L269" s="86"/>
      <c r="M269" s="89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  <c r="AB269" s="86"/>
      <c r="AC269" s="86"/>
      <c r="AD269" s="86"/>
      <c r="AE269" s="86"/>
      <c r="AF269" s="90">
        <f t="shared" si="19"/>
        <v>120096</v>
      </c>
    </row>
    <row r="270" spans="1:32">
      <c r="A270" s="17">
        <v>20097</v>
      </c>
      <c r="B270" s="5">
        <v>10129</v>
      </c>
      <c r="C270" s="5" t="str">
        <f>VLOOKUP(B270,映射!A:B,2,FALSE)</f>
        <v>铁剪螃蟹</v>
      </c>
      <c r="D270" s="85" t="str">
        <f>IF(IF(COUNTIF(AI!A:A,'表格编辑 '!C270),TRUE,FALSE)=FALSE,"monster",(VLOOKUP(C270,AI!A:B,2,FALSE)))</f>
        <v>monster</v>
      </c>
      <c r="E270" s="5">
        <v>44</v>
      </c>
      <c r="F270" s="86" t="str">
        <f>VLOOKUP(D270,AI!B:G,2,FALSE)</f>
        <v>AI_born_event(RECEIVER, ARG0, ARG1, ARG2, ARG3,ARG4)</v>
      </c>
      <c r="G270" s="86" t="str">
        <f>VLOOKUP(D270,AI!B:G,3,FALSE)</f>
        <v>AI_update_event(RECEIVER, ARG0, ARG1, ARG2, ARG3,ARG4)</v>
      </c>
      <c r="H270" s="86"/>
      <c r="I270" s="86"/>
      <c r="J270" s="86" t="str">
        <f>VLOOKUP(D270,AI!B:G,6,FALSE)</f>
        <v>test_deadth_event(RECEIVER, ARG0, ARG1, ARG2, ARG3,ARG4)</v>
      </c>
      <c r="K270" s="86">
        <f t="shared" si="18"/>
        <v>0</v>
      </c>
      <c r="L270" s="86"/>
      <c r="M270" s="89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  <c r="AB270" s="86"/>
      <c r="AC270" s="86"/>
      <c r="AD270" s="86"/>
      <c r="AE270" s="86"/>
      <c r="AF270" s="90">
        <f t="shared" si="19"/>
        <v>120097</v>
      </c>
    </row>
    <row r="271" spans="1:32">
      <c r="A271" s="17">
        <v>20098</v>
      </c>
      <c r="B271" s="5">
        <v>10122</v>
      </c>
      <c r="C271" s="5" t="str">
        <f>VLOOKUP(B271,映射!A:B,2,FALSE)</f>
        <v>纯白吓人箱</v>
      </c>
      <c r="D271" s="85" t="str">
        <f>IF(IF(COUNTIF(AI!A:A,'表格编辑 '!C271),TRUE,FALSE)=FALSE,"monster",(VLOOKUP(C271,AI!A:B,2,FALSE)))</f>
        <v>monster</v>
      </c>
      <c r="E271" s="5">
        <v>44</v>
      </c>
      <c r="F271" s="86" t="str">
        <f>VLOOKUP(D271,AI!B:G,2,FALSE)</f>
        <v>AI_born_event(RECEIVER, ARG0, ARG1, ARG2, ARG3,ARG4)</v>
      </c>
      <c r="G271" s="86" t="str">
        <f>VLOOKUP(D271,AI!B:G,3,FALSE)</f>
        <v>AI_update_event(RECEIVER, ARG0, ARG1, ARG2, ARG3,ARG4)</v>
      </c>
      <c r="H271" s="86"/>
      <c r="I271" s="86"/>
      <c r="J271" s="86" t="str">
        <f>VLOOKUP(D271,AI!B:G,6,FALSE)</f>
        <v>test_deadth_event(RECEIVER, ARG0, ARG1, ARG2, ARG3,ARG4)</v>
      </c>
      <c r="K271" s="86">
        <f t="shared" si="18"/>
        <v>0</v>
      </c>
      <c r="L271" s="86"/>
      <c r="M271" s="89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  <c r="AB271" s="86"/>
      <c r="AC271" s="86"/>
      <c r="AD271" s="86"/>
      <c r="AE271" s="86"/>
      <c r="AF271" s="90">
        <f t="shared" si="19"/>
        <v>120098</v>
      </c>
    </row>
    <row r="272" spans="1:32">
      <c r="A272" s="17">
        <v>20099</v>
      </c>
      <c r="B272" s="5">
        <v>10057</v>
      </c>
      <c r="C272" s="5" t="str">
        <f>VLOOKUP(B272,映射!A:B,2,FALSE)</f>
        <v>胖蝙蝠</v>
      </c>
      <c r="D272" s="85" t="str">
        <f>IF(IF(COUNTIF(AI!A:A,'表格编辑 '!C272),TRUE,FALSE)=FALSE,"monster",(VLOOKUP(C272,AI!A:B,2,FALSE)))</f>
        <v>monster</v>
      </c>
      <c r="E272" s="5">
        <v>44</v>
      </c>
      <c r="F272" s="86" t="str">
        <f>VLOOKUP(D272,AI!B:G,2,FALSE)</f>
        <v>AI_born_event(RECEIVER, ARG0, ARG1, ARG2, ARG3,ARG4)</v>
      </c>
      <c r="G272" s="86" t="str">
        <f>VLOOKUP(D272,AI!B:G,3,FALSE)</f>
        <v>AI_update_event(RECEIVER, ARG0, ARG1, ARG2, ARG3,ARG4)</v>
      </c>
      <c r="H272" s="86"/>
      <c r="I272" s="86"/>
      <c r="J272" s="86" t="str">
        <f>VLOOKUP(D272,AI!B:G,6,FALSE)</f>
        <v>test_deadth_event(RECEIVER, ARG0, ARG1, ARG2, ARG3,ARG4)</v>
      </c>
      <c r="K272" s="86">
        <f t="shared" si="18"/>
        <v>0</v>
      </c>
      <c r="L272" s="86"/>
      <c r="M272" s="89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  <c r="AB272" s="86"/>
      <c r="AC272" s="86"/>
      <c r="AD272" s="86"/>
      <c r="AE272" s="86"/>
      <c r="AF272" s="90">
        <f t="shared" si="19"/>
        <v>120099</v>
      </c>
    </row>
    <row r="273" spans="1:32">
      <c r="A273" s="17">
        <v>20100</v>
      </c>
      <c r="B273" s="5">
        <v>10142</v>
      </c>
      <c r="C273" s="5" t="str">
        <f>VLOOKUP(B273,映射!A:B,2,FALSE)</f>
        <v>火龙蜥</v>
      </c>
      <c r="D273" s="85" t="str">
        <f>IF(IF(COUNTIF(AI!A:A,'表格编辑 '!C273),TRUE,FALSE)=FALSE,"monster",(VLOOKUP(C273,AI!A:B,2,FALSE)))</f>
        <v>monster</v>
      </c>
      <c r="E273" s="5">
        <v>44</v>
      </c>
      <c r="F273" s="86" t="str">
        <f>VLOOKUP(D273,AI!B:G,2,FALSE)</f>
        <v>AI_born_event(RECEIVER, ARG0, ARG1, ARG2, ARG3,ARG4)</v>
      </c>
      <c r="G273" s="86" t="str">
        <f>VLOOKUP(D273,AI!B:G,3,FALSE)</f>
        <v>AI_update_event(RECEIVER, ARG0, ARG1, ARG2, ARG3,ARG4)</v>
      </c>
      <c r="H273" s="86"/>
      <c r="I273" s="86"/>
      <c r="J273" s="86" t="str">
        <f>VLOOKUP(D273,AI!B:G,6,FALSE)</f>
        <v>test_deadth_event(RECEIVER, ARG0, ARG1, ARG2, ARG3,ARG4)</v>
      </c>
      <c r="K273" s="86">
        <f t="shared" si="18"/>
        <v>0</v>
      </c>
      <c r="L273" s="86"/>
      <c r="M273" s="89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  <c r="AB273" s="86"/>
      <c r="AC273" s="86"/>
      <c r="AD273" s="86"/>
      <c r="AE273" s="86"/>
      <c r="AF273" s="90">
        <f t="shared" si="19"/>
        <v>120100</v>
      </c>
    </row>
    <row r="274" spans="1:32">
      <c r="A274" s="17">
        <v>20101</v>
      </c>
      <c r="B274" s="5">
        <v>10113</v>
      </c>
      <c r="C274" s="5" t="str">
        <f>VLOOKUP(B274,映射!A:B,2,FALSE)</f>
        <v>血腥之刃</v>
      </c>
      <c r="D274" s="85" t="str">
        <f>IF(IF(COUNTIF(AI!A:A,'表格编辑 '!C274),TRUE,FALSE)=FALSE,"monster",(VLOOKUP(C274,AI!A:B,2,FALSE)))</f>
        <v>monster</v>
      </c>
      <c r="E274" s="5">
        <v>44</v>
      </c>
      <c r="F274" s="86" t="str">
        <f>VLOOKUP(D274,AI!B:G,2,FALSE)</f>
        <v>AI_born_event(RECEIVER, ARG0, ARG1, ARG2, ARG3,ARG4)</v>
      </c>
      <c r="G274" s="86" t="str">
        <f>VLOOKUP(D274,AI!B:G,3,FALSE)</f>
        <v>AI_update_event(RECEIVER, ARG0, ARG1, ARG2, ARG3,ARG4)</v>
      </c>
      <c r="H274" s="86"/>
      <c r="I274" s="86"/>
      <c r="J274" s="86" t="str">
        <f>VLOOKUP(D274,AI!B:G,6,FALSE)</f>
        <v>test_deadth_event(RECEIVER, ARG0, ARG1, ARG2, ARG3,ARG4)</v>
      </c>
      <c r="K274" s="86">
        <f t="shared" si="18"/>
        <v>0</v>
      </c>
      <c r="L274" s="86"/>
      <c r="M274" s="89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  <c r="AB274" s="86"/>
      <c r="AC274" s="86"/>
      <c r="AD274" s="86"/>
      <c r="AE274" s="86"/>
      <c r="AF274" s="90">
        <f t="shared" si="19"/>
        <v>120101</v>
      </c>
    </row>
    <row r="275" spans="1:32">
      <c r="A275" s="17">
        <v>20102</v>
      </c>
      <c r="B275" s="5">
        <v>10059</v>
      </c>
      <c r="C275" s="5" t="str">
        <f>VLOOKUP(B275,映射!A:B,2,FALSE)</f>
        <v>蓝蝎</v>
      </c>
      <c r="D275" s="85" t="str">
        <f>IF(IF(COUNTIF(AI!A:A,'表格编辑 '!C275),TRUE,FALSE)=FALSE,"monster",(VLOOKUP(C275,AI!A:B,2,FALSE)))</f>
        <v>monster</v>
      </c>
      <c r="E275" s="5">
        <v>44</v>
      </c>
      <c r="F275" s="86" t="str">
        <f>VLOOKUP(D275,AI!B:G,2,FALSE)</f>
        <v>AI_born_event(RECEIVER, ARG0, ARG1, ARG2, ARG3,ARG4)</v>
      </c>
      <c r="G275" s="86" t="str">
        <f>VLOOKUP(D275,AI!B:G,3,FALSE)</f>
        <v>AI_update_event(RECEIVER, ARG0, ARG1, ARG2, ARG3,ARG4)</v>
      </c>
      <c r="H275" s="86"/>
      <c r="I275" s="86"/>
      <c r="J275" s="86" t="str">
        <f>VLOOKUP(D275,AI!B:G,6,FALSE)</f>
        <v>test_deadth_event(RECEIVER, ARG0, ARG1, ARG2, ARG3,ARG4)</v>
      </c>
      <c r="K275" s="86">
        <f t="shared" si="18"/>
        <v>0</v>
      </c>
      <c r="L275" s="86"/>
      <c r="M275" s="89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  <c r="AB275" s="86"/>
      <c r="AC275" s="86"/>
      <c r="AD275" s="86"/>
      <c r="AE275" s="86"/>
      <c r="AF275" s="90">
        <f t="shared" si="19"/>
        <v>120102</v>
      </c>
    </row>
    <row r="276" spans="1:32">
      <c r="A276" s="17">
        <v>20103</v>
      </c>
      <c r="B276" s="5">
        <v>10083</v>
      </c>
      <c r="C276" s="5" t="str">
        <f>VLOOKUP(B276,映射!A:B,2,FALSE)</f>
        <v>妖草</v>
      </c>
      <c r="D276" s="85" t="str">
        <f>IF(IF(COUNTIF(AI!A:A,'表格编辑 '!C276),TRUE,FALSE)=FALSE,"monster",(VLOOKUP(C276,AI!A:B,2,FALSE)))</f>
        <v>monster</v>
      </c>
      <c r="E276" s="5">
        <v>44</v>
      </c>
      <c r="F276" s="86" t="str">
        <f>VLOOKUP(D276,AI!B:G,2,FALSE)</f>
        <v>AI_born_event(RECEIVER, ARG0, ARG1, ARG2, ARG3,ARG4)</v>
      </c>
      <c r="G276" s="86" t="str">
        <f>VLOOKUP(D276,AI!B:G,3,FALSE)</f>
        <v>AI_update_event(RECEIVER, ARG0, ARG1, ARG2, ARG3,ARG4)</v>
      </c>
      <c r="H276" s="86"/>
      <c r="I276" s="86"/>
      <c r="J276" s="86" t="str">
        <f>VLOOKUP(D276,AI!B:G,6,FALSE)</f>
        <v>test_deadth_event(RECEIVER, ARG0, ARG1, ARG2, ARG3,ARG4)</v>
      </c>
      <c r="K276" s="86">
        <f t="shared" si="18"/>
        <v>0</v>
      </c>
      <c r="L276" s="86"/>
      <c r="M276" s="89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  <c r="AB276" s="86"/>
      <c r="AC276" s="86"/>
      <c r="AD276" s="86"/>
      <c r="AE276" s="86"/>
      <c r="AF276" s="90">
        <f t="shared" si="19"/>
        <v>120103</v>
      </c>
    </row>
    <row r="277" spans="1:32">
      <c r="A277" s="17">
        <v>20104</v>
      </c>
      <c r="B277" s="5">
        <v>10006</v>
      </c>
      <c r="C277" s="5" t="str">
        <f>VLOOKUP(B277,映射!A:B,2,FALSE)</f>
        <v>猫人</v>
      </c>
      <c r="D277" s="85" t="str">
        <f>IF(IF(COUNTIF(AI!A:A,'表格编辑 '!C277),TRUE,FALSE)=FALSE,"monster",(VLOOKUP(C277,AI!A:B,2,FALSE)))</f>
        <v>monster</v>
      </c>
      <c r="E277" s="5">
        <v>44</v>
      </c>
      <c r="F277" s="86" t="str">
        <f>VLOOKUP(D277,AI!B:G,2,FALSE)</f>
        <v>AI_born_event(RECEIVER, ARG0, ARG1, ARG2, ARG3,ARG4)</v>
      </c>
      <c r="G277" s="86" t="str">
        <f>VLOOKUP(D277,AI!B:G,3,FALSE)</f>
        <v>AI_update_event(RECEIVER, ARG0, ARG1, ARG2, ARG3,ARG4)</v>
      </c>
      <c r="H277" s="86"/>
      <c r="I277" s="86"/>
      <c r="J277" s="86" t="str">
        <f>VLOOKUP(D277,AI!B:G,6,FALSE)</f>
        <v>test_deadth_event(RECEIVER, ARG0, ARG1, ARG2, ARG3,ARG4)</v>
      </c>
      <c r="K277" s="86">
        <f t="shared" si="18"/>
        <v>0</v>
      </c>
      <c r="L277" s="86"/>
      <c r="M277" s="89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  <c r="AB277" s="86"/>
      <c r="AC277" s="86"/>
      <c r="AD277" s="86"/>
      <c r="AE277" s="86"/>
      <c r="AF277" s="90">
        <f t="shared" si="19"/>
        <v>120104</v>
      </c>
    </row>
    <row r="278" spans="1:32">
      <c r="A278" s="17">
        <v>20105</v>
      </c>
      <c r="B278" s="5">
        <v>10121</v>
      </c>
      <c r="C278" s="5" t="str">
        <f>VLOOKUP(B278,映射!A:B,2,FALSE)</f>
        <v>绿蛙吓人盒</v>
      </c>
      <c r="D278" s="85" t="str">
        <f>IF(IF(COUNTIF(AI!A:A,'表格编辑 '!C278),TRUE,FALSE)=FALSE,"monster",(VLOOKUP(C278,AI!A:B,2,FALSE)))</f>
        <v>monster</v>
      </c>
      <c r="E278" s="5">
        <v>44</v>
      </c>
      <c r="F278" s="86" t="str">
        <f>VLOOKUP(D278,AI!B:G,2,FALSE)</f>
        <v>AI_born_event(RECEIVER, ARG0, ARG1, ARG2, ARG3,ARG4)</v>
      </c>
      <c r="G278" s="86" t="str">
        <f>VLOOKUP(D278,AI!B:G,3,FALSE)</f>
        <v>AI_update_event(RECEIVER, ARG0, ARG1, ARG2, ARG3,ARG4)</v>
      </c>
      <c r="H278" s="86"/>
      <c r="I278" s="86"/>
      <c r="J278" s="86" t="str">
        <f>VLOOKUP(D278,AI!B:G,6,FALSE)</f>
        <v>test_deadth_event(RECEIVER, ARG0, ARG1, ARG2, ARG3,ARG4)</v>
      </c>
      <c r="K278" s="86">
        <f t="shared" si="18"/>
        <v>0</v>
      </c>
      <c r="L278" s="86"/>
      <c r="M278" s="89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  <c r="AB278" s="86"/>
      <c r="AC278" s="86"/>
      <c r="AD278" s="86"/>
      <c r="AE278" s="86"/>
      <c r="AF278" s="90">
        <f t="shared" si="19"/>
        <v>120105</v>
      </c>
    </row>
    <row r="279" spans="1:32">
      <c r="A279" s="17">
        <v>20106</v>
      </c>
      <c r="B279" s="5">
        <v>10158</v>
      </c>
      <c r="C279" s="5" t="str">
        <f>VLOOKUP(B279,映射!A:B,2,FALSE)</f>
        <v>狠毒鸟人</v>
      </c>
      <c r="D279" s="85" t="str">
        <f>IF(IF(COUNTIF(AI!A:A,'表格编辑 '!C279),TRUE,FALSE)=FALSE,"monster",(VLOOKUP(C279,AI!A:B,2,FALSE)))</f>
        <v>monster</v>
      </c>
      <c r="E279" s="5">
        <v>44</v>
      </c>
      <c r="F279" s="86" t="str">
        <f>VLOOKUP(D279,AI!B:G,2,FALSE)</f>
        <v>AI_born_event(RECEIVER, ARG0, ARG1, ARG2, ARG3,ARG4)</v>
      </c>
      <c r="G279" s="86" t="str">
        <f>VLOOKUP(D279,AI!B:G,3,FALSE)</f>
        <v>AI_update_event(RECEIVER, ARG0, ARG1, ARG2, ARG3,ARG4)</v>
      </c>
      <c r="H279" s="86"/>
      <c r="I279" s="86"/>
      <c r="J279" s="86" t="str">
        <f>VLOOKUP(D279,AI!B:G,6,FALSE)</f>
        <v>test_deadth_event(RECEIVER, ARG0, ARG1, ARG2, ARG3,ARG4)</v>
      </c>
      <c r="K279" s="86">
        <f t="shared" si="18"/>
        <v>0</v>
      </c>
      <c r="L279" s="86"/>
      <c r="M279" s="89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  <c r="AB279" s="86"/>
      <c r="AC279" s="86"/>
      <c r="AD279" s="86"/>
      <c r="AE279" s="86"/>
      <c r="AF279" s="90">
        <f t="shared" si="19"/>
        <v>120106</v>
      </c>
    </row>
    <row r="280" spans="1:32">
      <c r="A280" s="17">
        <v>20107</v>
      </c>
      <c r="B280" s="5">
        <v>10025</v>
      </c>
      <c r="C280" s="5" t="str">
        <f>VLOOKUP(B280,映射!A:B,2,FALSE)</f>
        <v>丧尸</v>
      </c>
      <c r="D280" s="85" t="str">
        <f>IF(IF(COUNTIF(AI!A:A,'表格编辑 '!C280),TRUE,FALSE)=FALSE,"monster",(VLOOKUP(C280,AI!A:B,2,FALSE)))</f>
        <v>monster</v>
      </c>
      <c r="E280" s="5">
        <v>44</v>
      </c>
      <c r="F280" s="86" t="str">
        <f>VLOOKUP(D280,AI!B:G,2,FALSE)</f>
        <v>AI_born_event(RECEIVER, ARG0, ARG1, ARG2, ARG3,ARG4)</v>
      </c>
      <c r="G280" s="86" t="str">
        <f>VLOOKUP(D280,AI!B:G,3,FALSE)</f>
        <v>AI_update_event(RECEIVER, ARG0, ARG1, ARG2, ARG3,ARG4)</v>
      </c>
      <c r="H280" s="86"/>
      <c r="I280" s="86"/>
      <c r="J280" s="86" t="str">
        <f>VLOOKUP(D280,AI!B:G,6,FALSE)</f>
        <v>test_deadth_event(RECEIVER, ARG0, ARG1, ARG2, ARG3,ARG4)</v>
      </c>
      <c r="K280" s="86">
        <f t="shared" si="18"/>
        <v>0</v>
      </c>
      <c r="L280" s="86"/>
      <c r="M280" s="89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  <c r="AB280" s="86"/>
      <c r="AC280" s="86"/>
      <c r="AD280" s="86"/>
      <c r="AE280" s="86"/>
      <c r="AF280" s="90">
        <f t="shared" si="19"/>
        <v>120107</v>
      </c>
    </row>
    <row r="281" spans="1:32">
      <c r="A281" s="17">
        <v>20108</v>
      </c>
      <c r="B281" s="5">
        <v>10121</v>
      </c>
      <c r="C281" s="5" t="str">
        <f>VLOOKUP(B281,映射!A:B,2,FALSE)</f>
        <v>绿蛙吓人盒</v>
      </c>
      <c r="D281" s="85" t="str">
        <f>IF(IF(COUNTIF(AI!A:A,'表格编辑 '!C281),TRUE,FALSE)=FALSE,"monster",(VLOOKUP(C281,AI!A:B,2,FALSE)))</f>
        <v>monster</v>
      </c>
      <c r="E281" s="5">
        <v>44</v>
      </c>
      <c r="F281" s="86" t="str">
        <f>VLOOKUP(D281,AI!B:G,2,FALSE)</f>
        <v>AI_born_event(RECEIVER, ARG0, ARG1, ARG2, ARG3,ARG4)</v>
      </c>
      <c r="G281" s="86" t="str">
        <f>VLOOKUP(D281,AI!B:G,3,FALSE)</f>
        <v>AI_update_event(RECEIVER, ARG0, ARG1, ARG2, ARG3,ARG4)</v>
      </c>
      <c r="H281" s="86"/>
      <c r="I281" s="86"/>
      <c r="J281" s="86" t="str">
        <f>VLOOKUP(D281,AI!B:G,6,FALSE)</f>
        <v>test_deadth_event(RECEIVER, ARG0, ARG1, ARG2, ARG3,ARG4)</v>
      </c>
      <c r="K281" s="86">
        <f t="shared" si="18"/>
        <v>0</v>
      </c>
      <c r="L281" s="86"/>
      <c r="M281" s="89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  <c r="AB281" s="86"/>
      <c r="AC281" s="86"/>
      <c r="AD281" s="86"/>
      <c r="AE281" s="86"/>
      <c r="AF281" s="90">
        <f t="shared" si="19"/>
        <v>120108</v>
      </c>
    </row>
    <row r="282" spans="1:32">
      <c r="A282" s="17">
        <v>20109</v>
      </c>
      <c r="B282" s="5">
        <v>10106</v>
      </c>
      <c r="C282" s="5" t="str">
        <f>VLOOKUP(B282,映射!A:B,2,FALSE)</f>
        <v>大炸弹</v>
      </c>
      <c r="D282" s="85" t="str">
        <f>IF(IF(COUNTIF(AI!A:A,'表格编辑 '!C282),TRUE,FALSE)=FALSE,"monster",(VLOOKUP(C282,AI!A:B,2,FALSE)))</f>
        <v>monster</v>
      </c>
      <c r="E282" s="5">
        <v>44</v>
      </c>
      <c r="F282" s="86" t="str">
        <f>VLOOKUP(D282,AI!B:G,2,FALSE)</f>
        <v>AI_born_event(RECEIVER, ARG0, ARG1, ARG2, ARG3,ARG4)</v>
      </c>
      <c r="G282" s="86" t="str">
        <f>VLOOKUP(D282,AI!B:G,3,FALSE)</f>
        <v>AI_update_event(RECEIVER, ARG0, ARG1, ARG2, ARG3,ARG4)</v>
      </c>
      <c r="H282" s="86"/>
      <c r="I282" s="86"/>
      <c r="J282" s="86" t="str">
        <f>VLOOKUP(D282,AI!B:G,6,FALSE)</f>
        <v>test_deadth_event(RECEIVER, ARG0, ARG1, ARG2, ARG3,ARG4)</v>
      </c>
      <c r="K282" s="86">
        <f t="shared" si="18"/>
        <v>0</v>
      </c>
      <c r="L282" s="86"/>
      <c r="M282" s="89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  <c r="AB282" s="86"/>
      <c r="AC282" s="86"/>
      <c r="AD282" s="86"/>
      <c r="AE282" s="86"/>
      <c r="AF282" s="90">
        <f t="shared" si="19"/>
        <v>120109</v>
      </c>
    </row>
    <row r="283" spans="1:32">
      <c r="A283" s="17">
        <v>20110</v>
      </c>
      <c r="B283" s="5">
        <v>10125</v>
      </c>
      <c r="C283" s="5" t="str">
        <f>VLOOKUP(B283,映射!A:B,2,FALSE)</f>
        <v>银怪</v>
      </c>
      <c r="D283" s="85" t="str">
        <f>IF(IF(COUNTIF(AI!A:A,'表格编辑 '!C283),TRUE,FALSE)=FALSE,"monster",(VLOOKUP(C283,AI!A:B,2,FALSE)))</f>
        <v>monster</v>
      </c>
      <c r="E283" s="5">
        <v>44</v>
      </c>
      <c r="F283" s="86" t="str">
        <f>VLOOKUP(D283,AI!B:G,2,FALSE)</f>
        <v>AI_born_event(RECEIVER, ARG0, ARG1, ARG2, ARG3,ARG4)</v>
      </c>
      <c r="G283" s="86" t="str">
        <f>VLOOKUP(D283,AI!B:G,3,FALSE)</f>
        <v>AI_update_event(RECEIVER, ARG0, ARG1, ARG2, ARG3,ARG4)</v>
      </c>
      <c r="H283" s="86"/>
      <c r="I283" s="86"/>
      <c r="J283" s="86" t="str">
        <f>VLOOKUP(D283,AI!B:G,6,FALSE)</f>
        <v>test_deadth_event(RECEIVER, ARG0, ARG1, ARG2, ARG3,ARG4)</v>
      </c>
      <c r="K283" s="86">
        <f t="shared" si="18"/>
        <v>0</v>
      </c>
      <c r="L283" s="86"/>
      <c r="M283" s="89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  <c r="AB283" s="86"/>
      <c r="AC283" s="86"/>
      <c r="AD283" s="86"/>
      <c r="AE283" s="86"/>
      <c r="AF283" s="90">
        <f t="shared" si="19"/>
        <v>120110</v>
      </c>
    </row>
    <row r="284" spans="1:32">
      <c r="A284" s="17">
        <v>20111</v>
      </c>
      <c r="B284" s="5">
        <v>10052</v>
      </c>
      <c r="C284" s="5" t="str">
        <f>VLOOKUP(B284,映射!A:B,2,FALSE)</f>
        <v>恶魔蝙蝠</v>
      </c>
      <c r="D284" s="85" t="str">
        <f>IF(IF(COUNTIF(AI!A:A,'表格编辑 '!C284),TRUE,FALSE)=FALSE,"monster",(VLOOKUP(C284,AI!A:B,2,FALSE)))</f>
        <v>monster</v>
      </c>
      <c r="E284" s="5">
        <v>44</v>
      </c>
      <c r="F284" s="86" t="str">
        <f>VLOOKUP(D284,AI!B:G,2,FALSE)</f>
        <v>AI_born_event(RECEIVER, ARG0, ARG1, ARG2, ARG3,ARG4)</v>
      </c>
      <c r="G284" s="86" t="str">
        <f>VLOOKUP(D284,AI!B:G,3,FALSE)</f>
        <v>AI_update_event(RECEIVER, ARG0, ARG1, ARG2, ARG3,ARG4)</v>
      </c>
      <c r="H284" s="86"/>
      <c r="I284" s="86"/>
      <c r="J284" s="86" t="str">
        <f>VLOOKUP(D284,AI!B:G,6,FALSE)</f>
        <v>test_deadth_event(RECEIVER, ARG0, ARG1, ARG2, ARG3,ARG4)</v>
      </c>
      <c r="K284" s="86">
        <f t="shared" si="18"/>
        <v>0</v>
      </c>
      <c r="L284" s="86"/>
      <c r="M284" s="89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  <c r="AB284" s="86"/>
      <c r="AC284" s="86"/>
      <c r="AD284" s="86"/>
      <c r="AE284" s="86"/>
      <c r="AF284" s="90">
        <f t="shared" si="19"/>
        <v>120111</v>
      </c>
    </row>
    <row r="285" spans="1:32">
      <c r="A285" s="17">
        <v>20112</v>
      </c>
      <c r="B285" s="5">
        <v>10044</v>
      </c>
      <c r="C285" s="5" t="str">
        <f>VLOOKUP(B285,映射!A:B,2,FALSE)</f>
        <v>石像怪</v>
      </c>
      <c r="D285" s="85" t="str">
        <f>IF(IF(COUNTIF(AI!A:A,'表格编辑 '!C285),TRUE,FALSE)=FALSE,"monster",(VLOOKUP(C285,AI!A:B,2,FALSE)))</f>
        <v>monster</v>
      </c>
      <c r="E285" s="5">
        <v>44</v>
      </c>
      <c r="F285" s="86" t="str">
        <f>VLOOKUP(D285,AI!B:G,2,FALSE)</f>
        <v>AI_born_event(RECEIVER, ARG0, ARG1, ARG2, ARG3,ARG4)</v>
      </c>
      <c r="G285" s="86" t="str">
        <f>VLOOKUP(D285,AI!B:G,3,FALSE)</f>
        <v>AI_update_event(RECEIVER, ARG0, ARG1, ARG2, ARG3,ARG4)</v>
      </c>
      <c r="H285" s="86"/>
      <c r="I285" s="86"/>
      <c r="J285" s="86" t="str">
        <f>VLOOKUP(D285,AI!B:G,6,FALSE)</f>
        <v>test_deadth_event(RECEIVER, ARG0, ARG1, ARG2, ARG3,ARG4)</v>
      </c>
      <c r="K285" s="86">
        <f t="shared" si="18"/>
        <v>0</v>
      </c>
      <c r="L285" s="86"/>
      <c r="M285" s="89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  <c r="AB285" s="86"/>
      <c r="AC285" s="86"/>
      <c r="AD285" s="86"/>
      <c r="AE285" s="86"/>
      <c r="AF285" s="90">
        <f t="shared" si="19"/>
        <v>120112</v>
      </c>
    </row>
    <row r="286" spans="1:32">
      <c r="A286" s="17">
        <v>20113</v>
      </c>
      <c r="B286" s="5">
        <v>10090</v>
      </c>
      <c r="C286" s="5" t="str">
        <f>VLOOKUP(B286,映射!A:B,2,FALSE)</f>
        <v>红色口臭鬼</v>
      </c>
      <c r="D286" s="85" t="str">
        <f>IF(IF(COUNTIF(AI!A:A,'表格编辑 '!C286),TRUE,FALSE)=FALSE,"monster",(VLOOKUP(C286,AI!A:B,2,FALSE)))</f>
        <v>monster</v>
      </c>
      <c r="E286" s="5">
        <v>44</v>
      </c>
      <c r="F286" s="86" t="str">
        <f>VLOOKUP(D286,AI!B:G,2,FALSE)</f>
        <v>AI_born_event(RECEIVER, ARG0, ARG1, ARG2, ARG3,ARG4)</v>
      </c>
      <c r="G286" s="86" t="str">
        <f>VLOOKUP(D286,AI!B:G,3,FALSE)</f>
        <v>AI_update_event(RECEIVER, ARG0, ARG1, ARG2, ARG3,ARG4)</v>
      </c>
      <c r="H286" s="86"/>
      <c r="I286" s="86"/>
      <c r="J286" s="86" t="str">
        <f>VLOOKUP(D286,AI!B:G,6,FALSE)</f>
        <v>test_deadth_event(RECEIVER, ARG0, ARG1, ARG2, ARG3,ARG4)</v>
      </c>
      <c r="K286" s="86">
        <f t="shared" si="18"/>
        <v>0</v>
      </c>
      <c r="L286" s="86"/>
      <c r="M286" s="89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86"/>
      <c r="Y286" s="86"/>
      <c r="Z286" s="86"/>
      <c r="AA286" s="86"/>
      <c r="AB286" s="86"/>
      <c r="AC286" s="86"/>
      <c r="AD286" s="86"/>
      <c r="AE286" s="86"/>
      <c r="AF286" s="90">
        <f t="shared" si="19"/>
        <v>120113</v>
      </c>
    </row>
    <row r="287" spans="1:32">
      <c r="A287" s="17">
        <v>20114</v>
      </c>
      <c r="B287" s="5">
        <v>10085</v>
      </c>
      <c r="C287" s="5" t="str">
        <f>VLOOKUP(B287,映射!A:B,2,FALSE)</f>
        <v>妖花</v>
      </c>
      <c r="D287" s="85" t="str">
        <f>IF(IF(COUNTIF(AI!A:A,'表格编辑 '!C287),TRUE,FALSE)=FALSE,"monster",(VLOOKUP(C287,AI!A:B,2,FALSE)))</f>
        <v>monster</v>
      </c>
      <c r="E287" s="5">
        <v>44</v>
      </c>
      <c r="F287" s="86" t="str">
        <f>VLOOKUP(D287,AI!B:G,2,FALSE)</f>
        <v>AI_born_event(RECEIVER, ARG0, ARG1, ARG2, ARG3,ARG4)</v>
      </c>
      <c r="G287" s="86" t="str">
        <f>VLOOKUP(D287,AI!B:G,3,FALSE)</f>
        <v>AI_update_event(RECEIVER, ARG0, ARG1, ARG2, ARG3,ARG4)</v>
      </c>
      <c r="H287" s="86"/>
      <c r="I287" s="86"/>
      <c r="J287" s="86" t="str">
        <f>VLOOKUP(D287,AI!B:G,6,FALSE)</f>
        <v>test_deadth_event(RECEIVER, ARG0, ARG1, ARG2, ARG3,ARG4)</v>
      </c>
      <c r="K287" s="86">
        <f t="shared" si="18"/>
        <v>0</v>
      </c>
      <c r="L287" s="86"/>
      <c r="M287" s="89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  <c r="AB287" s="86"/>
      <c r="AC287" s="86"/>
      <c r="AD287" s="86"/>
      <c r="AE287" s="86"/>
      <c r="AF287" s="90">
        <f t="shared" si="19"/>
        <v>120114</v>
      </c>
    </row>
    <row r="288" spans="1:32">
      <c r="A288" s="17">
        <v>20115</v>
      </c>
      <c r="B288" s="5">
        <v>10017</v>
      </c>
      <c r="C288" s="5" t="str">
        <f>VLOOKUP(B288,映射!A:B,2,FALSE)</f>
        <v>宝石鼠</v>
      </c>
      <c r="D288" s="85" t="str">
        <f>IF(IF(COUNTIF(AI!A:A,'表格编辑 '!C288),TRUE,FALSE)=FALSE,"monster",(VLOOKUP(C288,AI!A:B,2,FALSE)))</f>
        <v>monster</v>
      </c>
      <c r="E288" s="5">
        <v>44</v>
      </c>
      <c r="F288" s="86" t="str">
        <f>VLOOKUP(D288,AI!B:G,2,FALSE)</f>
        <v>AI_born_event(RECEIVER, ARG0, ARG1, ARG2, ARG3,ARG4)</v>
      </c>
      <c r="G288" s="86" t="str">
        <f>VLOOKUP(D288,AI!B:G,3,FALSE)</f>
        <v>AI_update_event(RECEIVER, ARG0, ARG1, ARG2, ARG3,ARG4)</v>
      </c>
      <c r="H288" s="86"/>
      <c r="I288" s="86"/>
      <c r="J288" s="86" t="str">
        <f>VLOOKUP(D288,AI!B:G,6,FALSE)</f>
        <v>test_deadth_event(RECEIVER, ARG0, ARG1, ARG2, ARG3,ARG4)</v>
      </c>
      <c r="K288" s="86">
        <f t="shared" si="18"/>
        <v>0</v>
      </c>
      <c r="L288" s="86"/>
      <c r="M288" s="89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  <c r="AB288" s="86"/>
      <c r="AC288" s="86"/>
      <c r="AD288" s="86"/>
      <c r="AE288" s="86"/>
      <c r="AF288" s="90">
        <f t="shared" si="19"/>
        <v>120115</v>
      </c>
    </row>
    <row r="289" spans="1:32">
      <c r="A289" s="17">
        <v>20116</v>
      </c>
      <c r="B289" s="5">
        <v>10111</v>
      </c>
      <c r="C289" s="5" t="str">
        <f>VLOOKUP(B289,映射!A:B,2,FALSE)</f>
        <v>暗影</v>
      </c>
      <c r="D289" s="85" t="str">
        <f>IF(IF(COUNTIF(AI!A:A,'表格编辑 '!C289),TRUE,FALSE)=FALSE,"monster",(VLOOKUP(C289,AI!A:B,2,FALSE)))</f>
        <v>monster</v>
      </c>
      <c r="E289" s="5">
        <v>44</v>
      </c>
      <c r="F289" s="86" t="str">
        <f>VLOOKUP(D289,AI!B:G,2,FALSE)</f>
        <v>AI_born_event(RECEIVER, ARG0, ARG1, ARG2, ARG3,ARG4)</v>
      </c>
      <c r="G289" s="86" t="str">
        <f>VLOOKUP(D289,AI!B:G,3,FALSE)</f>
        <v>AI_update_event(RECEIVER, ARG0, ARG1, ARG2, ARG3,ARG4)</v>
      </c>
      <c r="H289" s="86"/>
      <c r="I289" s="86"/>
      <c r="J289" s="86" t="str">
        <f>VLOOKUP(D289,AI!B:G,6,FALSE)</f>
        <v>test_deadth_event(RECEIVER, ARG0, ARG1, ARG2, ARG3,ARG4)</v>
      </c>
      <c r="K289" s="86">
        <f t="shared" si="18"/>
        <v>0</v>
      </c>
      <c r="L289" s="86"/>
      <c r="M289" s="89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  <c r="AB289" s="86"/>
      <c r="AC289" s="86"/>
      <c r="AD289" s="86"/>
      <c r="AE289" s="86"/>
      <c r="AF289" s="90">
        <f t="shared" si="19"/>
        <v>120116</v>
      </c>
    </row>
    <row r="290" spans="1:32">
      <c r="A290" s="17">
        <v>20117</v>
      </c>
      <c r="B290" s="5">
        <v>10104</v>
      </c>
      <c r="C290" s="5" t="str">
        <f>VLOOKUP(B290,映射!A:B,2,FALSE)</f>
        <v>顽皮炸弹</v>
      </c>
      <c r="D290" s="85" t="str">
        <f>IF(IF(COUNTIF(AI!A:A,'表格编辑 '!C290),TRUE,FALSE)=FALSE,"monster",(VLOOKUP(C290,AI!A:B,2,FALSE)))</f>
        <v>monster</v>
      </c>
      <c r="E290" s="5">
        <v>44</v>
      </c>
      <c r="F290" s="86" t="str">
        <f>VLOOKUP(D290,AI!B:G,2,FALSE)</f>
        <v>AI_born_event(RECEIVER, ARG0, ARG1, ARG2, ARG3,ARG4)</v>
      </c>
      <c r="G290" s="86" t="str">
        <f>VLOOKUP(D290,AI!B:G,3,FALSE)</f>
        <v>AI_update_event(RECEIVER, ARG0, ARG1, ARG2, ARG3,ARG4)</v>
      </c>
      <c r="H290" s="86"/>
      <c r="I290" s="86"/>
      <c r="J290" s="86" t="str">
        <f>VLOOKUP(D290,AI!B:G,6,FALSE)</f>
        <v>test_deadth_event(RECEIVER, ARG0, ARG1, ARG2, ARG3,ARG4)</v>
      </c>
      <c r="K290" s="86">
        <f t="shared" si="18"/>
        <v>0</v>
      </c>
      <c r="L290" s="86"/>
      <c r="M290" s="89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  <c r="AB290" s="86"/>
      <c r="AC290" s="86"/>
      <c r="AD290" s="86"/>
      <c r="AE290" s="86"/>
      <c r="AF290" s="90">
        <f t="shared" si="19"/>
        <v>120117</v>
      </c>
    </row>
    <row r="291" spans="1:32">
      <c r="A291" s="17">
        <v>20118</v>
      </c>
      <c r="B291" s="5">
        <v>10080</v>
      </c>
      <c r="C291" s="5" t="str">
        <f>VLOOKUP(B291,映射!A:B,2,FALSE)</f>
        <v>惨白树精</v>
      </c>
      <c r="D291" s="85" t="str">
        <f>IF(IF(COUNTIF(AI!A:A,'表格编辑 '!C291),TRUE,FALSE)=FALSE,"monster",(VLOOKUP(C291,AI!A:B,2,FALSE)))</f>
        <v>monster</v>
      </c>
      <c r="E291" s="5">
        <v>44</v>
      </c>
      <c r="F291" s="86" t="str">
        <f>VLOOKUP(D291,AI!B:G,2,FALSE)</f>
        <v>AI_born_event(RECEIVER, ARG0, ARG1, ARG2, ARG3,ARG4)</v>
      </c>
      <c r="G291" s="86" t="str">
        <f>VLOOKUP(D291,AI!B:G,3,FALSE)</f>
        <v>AI_update_event(RECEIVER, ARG0, ARG1, ARG2, ARG3,ARG4)</v>
      </c>
      <c r="H291" s="86"/>
      <c r="I291" s="86"/>
      <c r="J291" s="86" t="str">
        <f>VLOOKUP(D291,AI!B:G,6,FALSE)</f>
        <v>test_deadth_event(RECEIVER, ARG0, ARG1, ARG2, ARG3,ARG4)</v>
      </c>
      <c r="K291" s="86">
        <f t="shared" si="18"/>
        <v>0</v>
      </c>
      <c r="L291" s="86"/>
      <c r="M291" s="89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  <c r="AB291" s="86"/>
      <c r="AC291" s="86"/>
      <c r="AD291" s="86"/>
      <c r="AE291" s="86"/>
      <c r="AF291" s="90">
        <f t="shared" si="19"/>
        <v>120118</v>
      </c>
    </row>
    <row r="292" spans="1:32">
      <c r="A292" s="17">
        <v>20119</v>
      </c>
      <c r="B292" s="5">
        <v>10075</v>
      </c>
      <c r="C292" s="5" t="str">
        <f>VLOOKUP(B292,映射!A:B,2,FALSE)</f>
        <v>火蜘蛛</v>
      </c>
      <c r="D292" s="85" t="str">
        <f>IF(IF(COUNTIF(AI!A:A,'表格编辑 '!C292),TRUE,FALSE)=FALSE,"monster",(VLOOKUP(C292,AI!A:B,2,FALSE)))</f>
        <v>monster</v>
      </c>
      <c r="E292" s="5">
        <v>44</v>
      </c>
      <c r="F292" s="86" t="str">
        <f>VLOOKUP(D292,AI!B:G,2,FALSE)</f>
        <v>AI_born_event(RECEIVER, ARG0, ARG1, ARG2, ARG3,ARG4)</v>
      </c>
      <c r="G292" s="86" t="str">
        <f>VLOOKUP(D292,AI!B:G,3,FALSE)</f>
        <v>AI_update_event(RECEIVER, ARG0, ARG1, ARG2, ARG3,ARG4)</v>
      </c>
      <c r="H292" s="86"/>
      <c r="I292" s="86"/>
      <c r="J292" s="86" t="str">
        <f>VLOOKUP(D292,AI!B:G,6,FALSE)</f>
        <v>test_deadth_event(RECEIVER, ARG0, ARG1, ARG2, ARG3,ARG4)</v>
      </c>
      <c r="K292" s="86">
        <f t="shared" si="18"/>
        <v>0</v>
      </c>
      <c r="L292" s="86"/>
      <c r="M292" s="89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  <c r="AB292" s="86"/>
      <c r="AC292" s="86"/>
      <c r="AD292" s="86"/>
      <c r="AE292" s="86"/>
      <c r="AF292" s="90">
        <f t="shared" si="19"/>
        <v>120119</v>
      </c>
    </row>
    <row r="293" spans="1:32">
      <c r="A293" s="17">
        <v>20120</v>
      </c>
      <c r="B293" s="5">
        <v>10131</v>
      </c>
      <c r="C293" s="5" t="str">
        <f>VLOOKUP(B293,映射!A:B,2,FALSE)</f>
        <v>蜥蝪战士</v>
      </c>
      <c r="D293" s="85" t="str">
        <f>IF(IF(COUNTIF(AI!A:A,'表格编辑 '!C293),TRUE,FALSE)=FALSE,"monster",(VLOOKUP(C293,AI!A:B,2,FALSE)))</f>
        <v>monster</v>
      </c>
      <c r="E293" s="5">
        <v>44</v>
      </c>
      <c r="F293" s="86" t="str">
        <f>VLOOKUP(D293,AI!B:G,2,FALSE)</f>
        <v>AI_born_event(RECEIVER, ARG0, ARG1, ARG2, ARG3,ARG4)</v>
      </c>
      <c r="G293" s="86" t="str">
        <f>VLOOKUP(D293,AI!B:G,3,FALSE)</f>
        <v>AI_update_event(RECEIVER, ARG0, ARG1, ARG2, ARG3,ARG4)</v>
      </c>
      <c r="H293" s="86"/>
      <c r="I293" s="86"/>
      <c r="J293" s="86" t="str">
        <f>VLOOKUP(D293,AI!B:G,6,FALSE)</f>
        <v>test_deadth_event(RECEIVER, ARG0, ARG1, ARG2, ARG3,ARG4)</v>
      </c>
      <c r="K293" s="86">
        <f t="shared" si="18"/>
        <v>0</v>
      </c>
      <c r="L293" s="86"/>
      <c r="M293" s="89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  <c r="AB293" s="86"/>
      <c r="AC293" s="86"/>
      <c r="AD293" s="86"/>
      <c r="AE293" s="86"/>
      <c r="AF293" s="90">
        <f t="shared" si="19"/>
        <v>120120</v>
      </c>
    </row>
    <row r="294" spans="1:32">
      <c r="A294" s="17">
        <v>20121</v>
      </c>
      <c r="B294" s="5">
        <v>10101</v>
      </c>
      <c r="C294" s="5" t="str">
        <f>VLOOKUP(B294,映射!A:B,2,FALSE)</f>
        <v>风精</v>
      </c>
      <c r="D294" s="85" t="str">
        <f>IF(IF(COUNTIF(AI!A:A,'表格编辑 '!C294),TRUE,FALSE)=FALSE,"monster",(VLOOKUP(C294,AI!A:B,2,FALSE)))</f>
        <v>monster</v>
      </c>
      <c r="E294" s="5">
        <v>49</v>
      </c>
      <c r="F294" s="86" t="str">
        <f>VLOOKUP(D294,AI!B:G,2,FALSE)</f>
        <v>AI_born_event(RECEIVER, ARG0, ARG1, ARG2, ARG3,ARG4)</v>
      </c>
      <c r="G294" s="86" t="str">
        <f>VLOOKUP(D294,AI!B:G,3,FALSE)</f>
        <v>AI_update_event(RECEIVER, ARG0, ARG1, ARG2, ARG3,ARG4)</v>
      </c>
      <c r="H294" s="86"/>
      <c r="I294" s="86"/>
      <c r="J294" s="86" t="str">
        <f>VLOOKUP(D294,AI!B:G,6,FALSE)</f>
        <v>test_deadth_event(RECEIVER, ARG0, ARG1, ARG2, ARG3,ARG4)</v>
      </c>
      <c r="K294" s="86">
        <f t="shared" si="18"/>
        <v>0</v>
      </c>
      <c r="L294" s="86"/>
      <c r="M294" s="89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  <c r="AB294" s="86"/>
      <c r="AC294" s="86"/>
      <c r="AD294" s="86"/>
      <c r="AE294" s="86"/>
      <c r="AF294" s="90">
        <f t="shared" si="19"/>
        <v>120121</v>
      </c>
    </row>
    <row r="295" spans="1:32">
      <c r="A295" s="17">
        <v>20122</v>
      </c>
      <c r="B295" s="5">
        <v>10118</v>
      </c>
      <c r="C295" s="5" t="str">
        <f>VLOOKUP(B295,映射!A:B,2,FALSE)</f>
        <v>兔耳吓人箱</v>
      </c>
      <c r="D295" s="85" t="str">
        <f>IF(IF(COUNTIF(AI!A:A,'表格编辑 '!C295),TRUE,FALSE)=FALSE,"monster",(VLOOKUP(C295,AI!A:B,2,FALSE)))</f>
        <v>monster</v>
      </c>
      <c r="E295" s="5">
        <v>49</v>
      </c>
      <c r="F295" s="86" t="str">
        <f>VLOOKUP(D295,AI!B:G,2,FALSE)</f>
        <v>AI_born_event(RECEIVER, ARG0, ARG1, ARG2, ARG3,ARG4)</v>
      </c>
      <c r="G295" s="86" t="str">
        <f>VLOOKUP(D295,AI!B:G,3,FALSE)</f>
        <v>AI_update_event(RECEIVER, ARG0, ARG1, ARG2, ARG3,ARG4)</v>
      </c>
      <c r="H295" s="86"/>
      <c r="I295" s="86"/>
      <c r="J295" s="86" t="str">
        <f>VLOOKUP(D295,AI!B:G,6,FALSE)</f>
        <v>test_deadth_event(RECEIVER, ARG0, ARG1, ARG2, ARG3,ARG4)</v>
      </c>
      <c r="K295" s="86">
        <f t="shared" si="18"/>
        <v>0</v>
      </c>
      <c r="L295" s="86"/>
      <c r="M295" s="89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  <c r="AB295" s="86"/>
      <c r="AC295" s="86"/>
      <c r="AD295" s="86"/>
      <c r="AE295" s="86"/>
      <c r="AF295" s="90">
        <f t="shared" si="19"/>
        <v>120122</v>
      </c>
    </row>
    <row r="296" spans="1:32">
      <c r="A296" s="17">
        <v>20123</v>
      </c>
      <c r="B296" s="5">
        <v>10054</v>
      </c>
      <c r="C296" s="5" t="str">
        <f>VLOOKUP(B296,映射!A:B,2,FALSE)</f>
        <v>大蝙蝠</v>
      </c>
      <c r="D296" s="85" t="str">
        <f>IF(IF(COUNTIF(AI!A:A,'表格编辑 '!C296),TRUE,FALSE)=FALSE,"monster",(VLOOKUP(C296,AI!A:B,2,FALSE)))</f>
        <v>monster</v>
      </c>
      <c r="E296" s="5">
        <v>49</v>
      </c>
      <c r="F296" s="86" t="str">
        <f>VLOOKUP(D296,AI!B:G,2,FALSE)</f>
        <v>AI_born_event(RECEIVER, ARG0, ARG1, ARG2, ARG3,ARG4)</v>
      </c>
      <c r="G296" s="86" t="str">
        <f>VLOOKUP(D296,AI!B:G,3,FALSE)</f>
        <v>AI_update_event(RECEIVER, ARG0, ARG1, ARG2, ARG3,ARG4)</v>
      </c>
      <c r="H296" s="86"/>
      <c r="I296" s="86"/>
      <c r="J296" s="86" t="str">
        <f>VLOOKUP(D296,AI!B:G,6,FALSE)</f>
        <v>test_deadth_event(RECEIVER, ARG0, ARG1, ARG2, ARG3,ARG4)</v>
      </c>
      <c r="K296" s="86">
        <f t="shared" si="18"/>
        <v>0</v>
      </c>
      <c r="L296" s="86"/>
      <c r="M296" s="89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  <c r="AB296" s="86"/>
      <c r="AC296" s="86"/>
      <c r="AD296" s="86"/>
      <c r="AE296" s="86"/>
      <c r="AF296" s="90">
        <f t="shared" si="19"/>
        <v>120123</v>
      </c>
    </row>
    <row r="297" spans="1:32">
      <c r="A297" s="17">
        <v>20124</v>
      </c>
      <c r="B297" s="5">
        <v>10047</v>
      </c>
      <c r="C297" s="5" t="str">
        <f>VLOOKUP(B297,映射!A:B,2,FALSE)</f>
        <v>恶魔</v>
      </c>
      <c r="D297" s="85" t="str">
        <f>IF(IF(COUNTIF(AI!A:A,'表格编辑 '!C297),TRUE,FALSE)=FALSE,"monster",(VLOOKUP(C297,AI!A:B,2,FALSE)))</f>
        <v>monster</v>
      </c>
      <c r="E297" s="5">
        <v>49</v>
      </c>
      <c r="F297" s="86" t="str">
        <f>VLOOKUP(D297,AI!B:G,2,FALSE)</f>
        <v>AI_born_event(RECEIVER, ARG0, ARG1, ARG2, ARG3,ARG4)</v>
      </c>
      <c r="G297" s="86" t="str">
        <f>VLOOKUP(D297,AI!B:G,3,FALSE)</f>
        <v>AI_update_event(RECEIVER, ARG0, ARG1, ARG2, ARG3,ARG4)</v>
      </c>
      <c r="H297" s="86"/>
      <c r="I297" s="86"/>
      <c r="J297" s="86" t="str">
        <f>VLOOKUP(D297,AI!B:G,6,FALSE)</f>
        <v>test_deadth_event(RECEIVER, ARG0, ARG1, ARG2, ARG3,ARG4)</v>
      </c>
      <c r="K297" s="86">
        <f t="shared" si="18"/>
        <v>0</v>
      </c>
      <c r="L297" s="86"/>
      <c r="M297" s="89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  <c r="AB297" s="86"/>
      <c r="AC297" s="86"/>
      <c r="AD297" s="86"/>
      <c r="AE297" s="86"/>
      <c r="AF297" s="90">
        <f t="shared" si="19"/>
        <v>120124</v>
      </c>
    </row>
    <row r="298" spans="1:32">
      <c r="A298" s="17">
        <v>20125</v>
      </c>
      <c r="B298" s="5">
        <v>10138</v>
      </c>
      <c r="C298" s="5" t="str">
        <f>VLOOKUP(B298,映射!A:B,2,FALSE)</f>
        <v>烈风翼龙</v>
      </c>
      <c r="D298" s="85" t="str">
        <f>IF(IF(COUNTIF(AI!A:A,'表格编辑 '!C298),TRUE,FALSE)=FALSE,"monster",(VLOOKUP(C298,AI!A:B,2,FALSE)))</f>
        <v>monster</v>
      </c>
      <c r="E298" s="5">
        <v>49</v>
      </c>
      <c r="F298" s="86" t="str">
        <f>VLOOKUP(D298,AI!B:G,2,FALSE)</f>
        <v>AI_born_event(RECEIVER, ARG0, ARG1, ARG2, ARG3,ARG4)</v>
      </c>
      <c r="G298" s="86" t="str">
        <f>VLOOKUP(D298,AI!B:G,3,FALSE)</f>
        <v>AI_update_event(RECEIVER, ARG0, ARG1, ARG2, ARG3,ARG4)</v>
      </c>
      <c r="H298" s="86"/>
      <c r="I298" s="86"/>
      <c r="J298" s="86" t="str">
        <f>VLOOKUP(D298,AI!B:G,6,FALSE)</f>
        <v>test_deadth_event(RECEIVER, ARG0, ARG1, ARG2, ARG3,ARG4)</v>
      </c>
      <c r="K298" s="86">
        <f t="shared" si="18"/>
        <v>0</v>
      </c>
      <c r="L298" s="86"/>
      <c r="M298" s="89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  <c r="AB298" s="86"/>
      <c r="AC298" s="86"/>
      <c r="AD298" s="86"/>
      <c r="AE298" s="86"/>
      <c r="AF298" s="90">
        <f t="shared" si="19"/>
        <v>120125</v>
      </c>
    </row>
    <row r="299" spans="1:32">
      <c r="A299" s="17">
        <v>20126</v>
      </c>
      <c r="B299" s="5">
        <v>10142</v>
      </c>
      <c r="C299" s="5" t="str">
        <f>VLOOKUP(B299,映射!A:B,2,FALSE)</f>
        <v>火龙蜥</v>
      </c>
      <c r="D299" s="85" t="str">
        <f>IF(IF(COUNTIF(AI!A:A,'表格编辑 '!C299),TRUE,FALSE)=FALSE,"monster",(VLOOKUP(C299,AI!A:B,2,FALSE)))</f>
        <v>monster</v>
      </c>
      <c r="E299" s="5">
        <v>49</v>
      </c>
      <c r="F299" s="86" t="str">
        <f>VLOOKUP(D299,AI!B:G,2,FALSE)</f>
        <v>AI_born_event(RECEIVER, ARG0, ARG1, ARG2, ARG3,ARG4)</v>
      </c>
      <c r="G299" s="86" t="str">
        <f>VLOOKUP(D299,AI!B:G,3,FALSE)</f>
        <v>AI_update_event(RECEIVER, ARG0, ARG1, ARG2, ARG3,ARG4)</v>
      </c>
      <c r="H299" s="86"/>
      <c r="I299" s="86"/>
      <c r="J299" s="86" t="str">
        <f>VLOOKUP(D299,AI!B:G,6,FALSE)</f>
        <v>test_deadth_event(RECEIVER, ARG0, ARG1, ARG2, ARG3,ARG4)</v>
      </c>
      <c r="K299" s="86">
        <f t="shared" si="18"/>
        <v>0</v>
      </c>
      <c r="L299" s="86"/>
      <c r="M299" s="89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  <c r="AB299" s="86"/>
      <c r="AC299" s="86"/>
      <c r="AD299" s="86"/>
      <c r="AE299" s="86"/>
      <c r="AF299" s="90">
        <f t="shared" si="19"/>
        <v>120126</v>
      </c>
    </row>
    <row r="300" spans="1:32">
      <c r="A300" s="17">
        <v>20127</v>
      </c>
      <c r="B300" s="5">
        <v>10071</v>
      </c>
      <c r="C300" s="5" t="str">
        <f>VLOOKUP(B300,映射!A:B,2,FALSE)</f>
        <v>死灰螳螂</v>
      </c>
      <c r="D300" s="85" t="str">
        <f>IF(IF(COUNTIF(AI!A:A,'表格编辑 '!C300),TRUE,FALSE)=FALSE,"monster",(VLOOKUP(C300,AI!A:B,2,FALSE)))</f>
        <v>monster</v>
      </c>
      <c r="E300" s="5">
        <v>49</v>
      </c>
      <c r="F300" s="86" t="str">
        <f>VLOOKUP(D300,AI!B:G,2,FALSE)</f>
        <v>AI_born_event(RECEIVER, ARG0, ARG1, ARG2, ARG3,ARG4)</v>
      </c>
      <c r="G300" s="86" t="str">
        <f>VLOOKUP(D300,AI!B:G,3,FALSE)</f>
        <v>AI_update_event(RECEIVER, ARG0, ARG1, ARG2, ARG3,ARG4)</v>
      </c>
      <c r="H300" s="86"/>
      <c r="I300" s="86"/>
      <c r="J300" s="86" t="str">
        <f>VLOOKUP(D300,AI!B:G,6,FALSE)</f>
        <v>test_deadth_event(RECEIVER, ARG0, ARG1, ARG2, ARG3,ARG4)</v>
      </c>
      <c r="K300" s="86">
        <f t="shared" si="18"/>
        <v>0</v>
      </c>
      <c r="L300" s="86"/>
      <c r="M300" s="89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86"/>
      <c r="Y300" s="86"/>
      <c r="Z300" s="86"/>
      <c r="AA300" s="86"/>
      <c r="AB300" s="86"/>
      <c r="AC300" s="86"/>
      <c r="AD300" s="86"/>
      <c r="AE300" s="86"/>
      <c r="AF300" s="90">
        <f t="shared" si="19"/>
        <v>120127</v>
      </c>
    </row>
    <row r="301" spans="1:32">
      <c r="A301" s="17">
        <v>20128</v>
      </c>
      <c r="B301" s="5">
        <v>10133</v>
      </c>
      <c r="C301" s="5" t="str">
        <f>VLOOKUP(B301,映射!A:B,2,FALSE)</f>
        <v>蜥蜴武士</v>
      </c>
      <c r="D301" s="85" t="str">
        <f>IF(IF(COUNTIF(AI!A:A,'表格编辑 '!C301),TRUE,FALSE)=FALSE,"monster",(VLOOKUP(C301,AI!A:B,2,FALSE)))</f>
        <v>monster</v>
      </c>
      <c r="E301" s="5">
        <v>49</v>
      </c>
      <c r="F301" s="86" t="str">
        <f>VLOOKUP(D301,AI!B:G,2,FALSE)</f>
        <v>AI_born_event(RECEIVER, ARG0, ARG1, ARG2, ARG3,ARG4)</v>
      </c>
      <c r="G301" s="86" t="str">
        <f>VLOOKUP(D301,AI!B:G,3,FALSE)</f>
        <v>AI_update_event(RECEIVER, ARG0, ARG1, ARG2, ARG3,ARG4)</v>
      </c>
      <c r="H301" s="86"/>
      <c r="I301" s="86"/>
      <c r="J301" s="86" t="str">
        <f>VLOOKUP(D301,AI!B:G,6,FALSE)</f>
        <v>test_deadth_event(RECEIVER, ARG0, ARG1, ARG2, ARG3,ARG4)</v>
      </c>
      <c r="K301" s="86">
        <f t="shared" si="18"/>
        <v>0</v>
      </c>
      <c r="L301" s="86"/>
      <c r="M301" s="89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  <c r="AB301" s="86"/>
      <c r="AC301" s="86"/>
      <c r="AD301" s="86"/>
      <c r="AE301" s="86"/>
      <c r="AF301" s="90">
        <f t="shared" si="19"/>
        <v>120128</v>
      </c>
    </row>
    <row r="302" spans="1:32">
      <c r="A302" s="17">
        <v>20129</v>
      </c>
      <c r="B302" s="5">
        <v>10093</v>
      </c>
      <c r="C302" s="5" t="str">
        <f>VLOOKUP(B302,映射!A:B,2,FALSE)</f>
        <v>兔耳仙人掌</v>
      </c>
      <c r="D302" s="85" t="str">
        <f>IF(IF(COUNTIF(AI!A:A,'表格编辑 '!C302),TRUE,FALSE)=FALSE,"monster",(VLOOKUP(C302,AI!A:B,2,FALSE)))</f>
        <v>monster</v>
      </c>
      <c r="E302" s="5">
        <v>49</v>
      </c>
      <c r="F302" s="86" t="str">
        <f>VLOOKUP(D302,AI!B:G,2,FALSE)</f>
        <v>AI_born_event(RECEIVER, ARG0, ARG1, ARG2, ARG3,ARG4)</v>
      </c>
      <c r="G302" s="86" t="str">
        <f>VLOOKUP(D302,AI!B:G,3,FALSE)</f>
        <v>AI_update_event(RECEIVER, ARG0, ARG1, ARG2, ARG3,ARG4)</v>
      </c>
      <c r="H302" s="86"/>
      <c r="I302" s="86"/>
      <c r="J302" s="86" t="str">
        <f>VLOOKUP(D302,AI!B:G,6,FALSE)</f>
        <v>test_deadth_event(RECEIVER, ARG0, ARG1, ARG2, ARG3,ARG4)</v>
      </c>
      <c r="K302" s="86">
        <f t="shared" si="18"/>
        <v>0</v>
      </c>
      <c r="L302" s="86"/>
      <c r="M302" s="89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  <c r="AB302" s="86"/>
      <c r="AC302" s="86"/>
      <c r="AD302" s="86"/>
      <c r="AE302" s="86"/>
      <c r="AF302" s="90">
        <f t="shared" si="19"/>
        <v>120129</v>
      </c>
    </row>
    <row r="303" spans="1:32">
      <c r="A303" s="17">
        <v>20130</v>
      </c>
      <c r="B303" s="5">
        <v>10014</v>
      </c>
      <c r="C303" s="5" t="str">
        <f>VLOOKUP(B303,映射!A:B,2,FALSE)</f>
        <v>大地鼠</v>
      </c>
      <c r="D303" s="85" t="str">
        <f>IF(IF(COUNTIF(AI!A:A,'表格编辑 '!C303),TRUE,FALSE)=FALSE,"monster",(VLOOKUP(C303,AI!A:B,2,FALSE)))</f>
        <v>monster</v>
      </c>
      <c r="E303" s="5">
        <v>49</v>
      </c>
      <c r="F303" s="86" t="str">
        <f>VLOOKUP(D303,AI!B:G,2,FALSE)</f>
        <v>AI_born_event(RECEIVER, ARG0, ARG1, ARG2, ARG3,ARG4)</v>
      </c>
      <c r="G303" s="86" t="str">
        <f>VLOOKUP(D303,AI!B:G,3,FALSE)</f>
        <v>AI_update_event(RECEIVER, ARG0, ARG1, ARG2, ARG3,ARG4)</v>
      </c>
      <c r="H303" s="86"/>
      <c r="I303" s="86"/>
      <c r="J303" s="86" t="str">
        <f>VLOOKUP(D303,AI!B:G,6,FALSE)</f>
        <v>test_deadth_event(RECEIVER, ARG0, ARG1, ARG2, ARG3,ARG4)</v>
      </c>
      <c r="K303" s="86">
        <f t="shared" si="18"/>
        <v>0</v>
      </c>
      <c r="L303" s="86"/>
      <c r="M303" s="89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  <c r="AB303" s="86"/>
      <c r="AC303" s="86"/>
      <c r="AD303" s="86"/>
      <c r="AE303" s="86"/>
      <c r="AF303" s="90">
        <f t="shared" si="19"/>
        <v>120130</v>
      </c>
    </row>
    <row r="304" spans="1:32">
      <c r="A304" s="17">
        <v>20131</v>
      </c>
      <c r="B304" s="5">
        <v>10056</v>
      </c>
      <c r="C304" s="5" t="str">
        <f>VLOOKUP(B304,映射!A:B,2,FALSE)</f>
        <v>海蝙蝠</v>
      </c>
      <c r="D304" s="85" t="str">
        <f>IF(IF(COUNTIF(AI!A:A,'表格编辑 '!C304),TRUE,FALSE)=FALSE,"monster",(VLOOKUP(C304,AI!A:B,2,FALSE)))</f>
        <v>monster</v>
      </c>
      <c r="E304" s="5">
        <v>49</v>
      </c>
      <c r="F304" s="86" t="str">
        <f>VLOOKUP(D304,AI!B:G,2,FALSE)</f>
        <v>AI_born_event(RECEIVER, ARG0, ARG1, ARG2, ARG3,ARG4)</v>
      </c>
      <c r="G304" s="86" t="str">
        <f>VLOOKUP(D304,AI!B:G,3,FALSE)</f>
        <v>AI_update_event(RECEIVER, ARG0, ARG1, ARG2, ARG3,ARG4)</v>
      </c>
      <c r="H304" s="86"/>
      <c r="I304" s="86"/>
      <c r="J304" s="86" t="str">
        <f>VLOOKUP(D304,AI!B:G,6,FALSE)</f>
        <v>test_deadth_event(RECEIVER, ARG0, ARG1, ARG2, ARG3,ARG4)</v>
      </c>
      <c r="K304" s="86">
        <f t="shared" si="18"/>
        <v>0</v>
      </c>
      <c r="L304" s="86"/>
      <c r="M304" s="89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86"/>
      <c r="Y304" s="86"/>
      <c r="Z304" s="86"/>
      <c r="AA304" s="86"/>
      <c r="AB304" s="86"/>
      <c r="AC304" s="86"/>
      <c r="AD304" s="86"/>
      <c r="AE304" s="86"/>
      <c r="AF304" s="90">
        <f t="shared" si="19"/>
        <v>120131</v>
      </c>
    </row>
    <row r="305" spans="1:32">
      <c r="A305" s="17">
        <v>20132</v>
      </c>
      <c r="B305" s="5">
        <v>10061</v>
      </c>
      <c r="C305" s="5" t="str">
        <f>VLOOKUP(B305,映射!A:B,2,FALSE)</f>
        <v>黄蝎</v>
      </c>
      <c r="D305" s="85" t="str">
        <f>IF(IF(COUNTIF(AI!A:A,'表格编辑 '!C305),TRUE,FALSE)=FALSE,"monster",(VLOOKUP(C305,AI!A:B,2,FALSE)))</f>
        <v>monster</v>
      </c>
      <c r="E305" s="5">
        <v>49</v>
      </c>
      <c r="F305" s="86" t="str">
        <f>VLOOKUP(D305,AI!B:G,2,FALSE)</f>
        <v>AI_born_event(RECEIVER, ARG0, ARG1, ARG2, ARG3,ARG4)</v>
      </c>
      <c r="G305" s="86" t="str">
        <f>VLOOKUP(D305,AI!B:G,3,FALSE)</f>
        <v>AI_update_event(RECEIVER, ARG0, ARG1, ARG2, ARG3,ARG4)</v>
      </c>
      <c r="H305" s="86"/>
      <c r="I305" s="86"/>
      <c r="J305" s="86" t="str">
        <f>VLOOKUP(D305,AI!B:G,6,FALSE)</f>
        <v>test_deadth_event(RECEIVER, ARG0, ARG1, ARG2, ARG3,ARG4)</v>
      </c>
      <c r="K305" s="86">
        <f t="shared" si="18"/>
        <v>0</v>
      </c>
      <c r="L305" s="86"/>
      <c r="M305" s="89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  <c r="AB305" s="86"/>
      <c r="AC305" s="86"/>
      <c r="AD305" s="86"/>
      <c r="AE305" s="86"/>
      <c r="AF305" s="90">
        <f t="shared" si="19"/>
        <v>120132</v>
      </c>
    </row>
    <row r="306" spans="1:32">
      <c r="A306" s="17">
        <v>20133</v>
      </c>
      <c r="B306" s="5">
        <v>10158</v>
      </c>
      <c r="C306" s="5" t="str">
        <f>VLOOKUP(B306,映射!A:B,2,FALSE)</f>
        <v>狠毒鸟人</v>
      </c>
      <c r="D306" s="85" t="str">
        <f>IF(IF(COUNTIF(AI!A:A,'表格编辑 '!C306),TRUE,FALSE)=FALSE,"monster",(VLOOKUP(C306,AI!A:B,2,FALSE)))</f>
        <v>monster</v>
      </c>
      <c r="E306" s="5">
        <v>49</v>
      </c>
      <c r="F306" s="86" t="str">
        <f>VLOOKUP(D306,AI!B:G,2,FALSE)</f>
        <v>AI_born_event(RECEIVER, ARG0, ARG1, ARG2, ARG3,ARG4)</v>
      </c>
      <c r="G306" s="86" t="str">
        <f>VLOOKUP(D306,AI!B:G,3,FALSE)</f>
        <v>AI_update_event(RECEIVER, ARG0, ARG1, ARG2, ARG3,ARG4)</v>
      </c>
      <c r="H306" s="86"/>
      <c r="I306" s="86"/>
      <c r="J306" s="86" t="str">
        <f>VLOOKUP(D306,AI!B:G,6,FALSE)</f>
        <v>test_deadth_event(RECEIVER, ARG0, ARG1, ARG2, ARG3,ARG4)</v>
      </c>
      <c r="K306" s="86">
        <f t="shared" si="18"/>
        <v>0</v>
      </c>
      <c r="L306" s="86"/>
      <c r="M306" s="89"/>
      <c r="N306" s="86"/>
      <c r="O306" s="86"/>
      <c r="P306" s="86"/>
      <c r="Q306" s="86"/>
      <c r="R306" s="86"/>
      <c r="S306" s="86"/>
      <c r="T306" s="86"/>
      <c r="U306" s="86"/>
      <c r="V306" s="86"/>
      <c r="W306" s="86"/>
      <c r="X306" s="86"/>
      <c r="Y306" s="86"/>
      <c r="Z306" s="86"/>
      <c r="AA306" s="86"/>
      <c r="AB306" s="86"/>
      <c r="AC306" s="86"/>
      <c r="AD306" s="86"/>
      <c r="AE306" s="86"/>
      <c r="AF306" s="90">
        <f t="shared" si="19"/>
        <v>120133</v>
      </c>
    </row>
    <row r="307" spans="1:32">
      <c r="A307" s="17">
        <v>20134</v>
      </c>
      <c r="B307" s="5">
        <v>10087</v>
      </c>
      <c r="C307" s="5" t="str">
        <f>VLOOKUP(B307,映射!A:B,2,FALSE)</f>
        <v>绿色口臭鬼</v>
      </c>
      <c r="D307" s="85" t="str">
        <f>IF(IF(COUNTIF(AI!A:A,'表格编辑 '!C307),TRUE,FALSE)=FALSE,"monster",(VLOOKUP(C307,AI!A:B,2,FALSE)))</f>
        <v>monster</v>
      </c>
      <c r="E307" s="5">
        <v>49</v>
      </c>
      <c r="F307" s="86" t="str">
        <f>VLOOKUP(D307,AI!B:G,2,FALSE)</f>
        <v>AI_born_event(RECEIVER, ARG0, ARG1, ARG2, ARG3,ARG4)</v>
      </c>
      <c r="G307" s="86" t="str">
        <f>VLOOKUP(D307,AI!B:G,3,FALSE)</f>
        <v>AI_update_event(RECEIVER, ARG0, ARG1, ARG2, ARG3,ARG4)</v>
      </c>
      <c r="H307" s="86"/>
      <c r="I307" s="86"/>
      <c r="J307" s="86" t="str">
        <f>VLOOKUP(D307,AI!B:G,6,FALSE)</f>
        <v>test_deadth_event(RECEIVER, ARG0, ARG1, ARG2, ARG3,ARG4)</v>
      </c>
      <c r="K307" s="86">
        <f t="shared" si="18"/>
        <v>0</v>
      </c>
      <c r="L307" s="86"/>
      <c r="M307" s="89"/>
      <c r="N307" s="86"/>
      <c r="O307" s="86"/>
      <c r="P307" s="86"/>
      <c r="Q307" s="86"/>
      <c r="R307" s="86"/>
      <c r="S307" s="86"/>
      <c r="T307" s="86"/>
      <c r="U307" s="86"/>
      <c r="V307" s="86"/>
      <c r="W307" s="86"/>
      <c r="X307" s="86"/>
      <c r="Y307" s="86"/>
      <c r="Z307" s="86"/>
      <c r="AA307" s="86"/>
      <c r="AB307" s="86"/>
      <c r="AC307" s="86"/>
      <c r="AD307" s="86"/>
      <c r="AE307" s="86"/>
      <c r="AF307" s="90">
        <f t="shared" si="19"/>
        <v>120134</v>
      </c>
    </row>
    <row r="308" spans="1:32">
      <c r="A308" s="17">
        <v>20135</v>
      </c>
      <c r="B308" s="5">
        <v>10032</v>
      </c>
      <c r="C308" s="5" t="str">
        <f>VLOOKUP(B308,映射!A:B,2,FALSE)</f>
        <v>武装骷髅</v>
      </c>
      <c r="D308" s="85" t="str">
        <f>IF(IF(COUNTIF(AI!A:A,'表格编辑 '!C308),TRUE,FALSE)=FALSE,"monster",(VLOOKUP(C308,AI!A:B,2,FALSE)))</f>
        <v>monster</v>
      </c>
      <c r="E308" s="5">
        <v>49</v>
      </c>
      <c r="F308" s="86" t="str">
        <f>VLOOKUP(D308,AI!B:G,2,FALSE)</f>
        <v>AI_born_event(RECEIVER, ARG0, ARG1, ARG2, ARG3,ARG4)</v>
      </c>
      <c r="G308" s="86" t="str">
        <f>VLOOKUP(D308,AI!B:G,3,FALSE)</f>
        <v>AI_update_event(RECEIVER, ARG0, ARG1, ARG2, ARG3,ARG4)</v>
      </c>
      <c r="H308" s="86"/>
      <c r="I308" s="86"/>
      <c r="J308" s="86" t="str">
        <f>VLOOKUP(D308,AI!B:G,6,FALSE)</f>
        <v>test_deadth_event(RECEIVER, ARG0, ARG1, ARG2, ARG3,ARG4)</v>
      </c>
      <c r="K308" s="86">
        <f t="shared" si="18"/>
        <v>0</v>
      </c>
      <c r="L308" s="86"/>
      <c r="M308" s="89"/>
      <c r="N308" s="86"/>
      <c r="O308" s="86"/>
      <c r="P308" s="86"/>
      <c r="Q308" s="86"/>
      <c r="R308" s="86"/>
      <c r="S308" s="86"/>
      <c r="T308" s="86"/>
      <c r="U308" s="86"/>
      <c r="V308" s="86"/>
      <c r="W308" s="86"/>
      <c r="X308" s="86"/>
      <c r="Y308" s="86"/>
      <c r="Z308" s="86"/>
      <c r="AA308" s="86"/>
      <c r="AB308" s="86"/>
      <c r="AC308" s="86"/>
      <c r="AD308" s="86"/>
      <c r="AE308" s="86"/>
      <c r="AF308" s="90">
        <f t="shared" si="19"/>
        <v>120135</v>
      </c>
    </row>
    <row r="309" spans="1:32">
      <c r="A309" s="17">
        <v>20136</v>
      </c>
      <c r="B309" s="5">
        <v>10009</v>
      </c>
      <c r="C309" s="5" t="str">
        <f>VLOOKUP(B309,映射!A:B,2,FALSE)</f>
        <v>穴熊</v>
      </c>
      <c r="D309" s="85" t="str">
        <f>IF(IF(COUNTIF(AI!A:A,'表格编辑 '!C309),TRUE,FALSE)=FALSE,"monster",(VLOOKUP(C309,AI!A:B,2,FALSE)))</f>
        <v>monster</v>
      </c>
      <c r="E309" s="5">
        <v>49</v>
      </c>
      <c r="F309" s="86" t="str">
        <f>VLOOKUP(D309,AI!B:G,2,FALSE)</f>
        <v>AI_born_event(RECEIVER, ARG0, ARG1, ARG2, ARG3,ARG4)</v>
      </c>
      <c r="G309" s="86" t="str">
        <f>VLOOKUP(D309,AI!B:G,3,FALSE)</f>
        <v>AI_update_event(RECEIVER, ARG0, ARG1, ARG2, ARG3,ARG4)</v>
      </c>
      <c r="H309" s="86"/>
      <c r="I309" s="86"/>
      <c r="J309" s="86" t="str">
        <f>VLOOKUP(D309,AI!B:G,6,FALSE)</f>
        <v>test_deadth_event(RECEIVER, ARG0, ARG1, ARG2, ARG3,ARG4)</v>
      </c>
      <c r="K309" s="86">
        <f t="shared" ref="K309:K372" si="20">IF(AND(L309="",M309="",N309="",O309=""),0,1)</f>
        <v>0</v>
      </c>
      <c r="L309" s="86"/>
      <c r="M309" s="89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86"/>
      <c r="AB309" s="86"/>
      <c r="AC309" s="86"/>
      <c r="AD309" s="86"/>
      <c r="AE309" s="86"/>
      <c r="AF309" s="90">
        <f t="shared" si="19"/>
        <v>120136</v>
      </c>
    </row>
    <row r="310" spans="1:32">
      <c r="A310" s="17">
        <v>20137</v>
      </c>
      <c r="B310" s="5">
        <v>10124</v>
      </c>
      <c r="C310" s="5" t="str">
        <f>VLOOKUP(B310,映射!A:B,2,FALSE)</f>
        <v>石怪</v>
      </c>
      <c r="D310" s="85" t="str">
        <f>IF(IF(COUNTIF(AI!A:A,'表格编辑 '!C310),TRUE,FALSE)=FALSE,"monster",(VLOOKUP(C310,AI!A:B,2,FALSE)))</f>
        <v>monster</v>
      </c>
      <c r="E310" s="5">
        <v>49</v>
      </c>
      <c r="F310" s="86" t="str">
        <f>VLOOKUP(D310,AI!B:G,2,FALSE)</f>
        <v>AI_born_event(RECEIVER, ARG0, ARG1, ARG2, ARG3,ARG4)</v>
      </c>
      <c r="G310" s="86" t="str">
        <f>VLOOKUP(D310,AI!B:G,3,FALSE)</f>
        <v>AI_update_event(RECEIVER, ARG0, ARG1, ARG2, ARG3,ARG4)</v>
      </c>
      <c r="H310" s="86"/>
      <c r="I310" s="86"/>
      <c r="J310" s="86" t="str">
        <f>VLOOKUP(D310,AI!B:G,6,FALSE)</f>
        <v>test_deadth_event(RECEIVER, ARG0, ARG1, ARG2, ARG3,ARG4)</v>
      </c>
      <c r="K310" s="86">
        <f t="shared" si="20"/>
        <v>0</v>
      </c>
      <c r="L310" s="86"/>
      <c r="M310" s="89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86"/>
      <c r="Z310" s="86"/>
      <c r="AA310" s="86"/>
      <c r="AB310" s="86"/>
      <c r="AC310" s="86"/>
      <c r="AD310" s="86"/>
      <c r="AE310" s="86"/>
      <c r="AF310" s="90">
        <f t="shared" si="19"/>
        <v>120137</v>
      </c>
    </row>
    <row r="311" spans="1:32">
      <c r="A311" s="17">
        <v>20138</v>
      </c>
      <c r="B311" s="5">
        <v>10157</v>
      </c>
      <c r="C311" s="5" t="str">
        <f>VLOOKUP(B311,映射!A:B,2,FALSE)</f>
        <v>幻歌妖</v>
      </c>
      <c r="D311" s="85" t="str">
        <f>IF(IF(COUNTIF(AI!A:A,'表格编辑 '!C311),TRUE,FALSE)=FALSE,"monster",(VLOOKUP(C311,AI!A:B,2,FALSE)))</f>
        <v>monster</v>
      </c>
      <c r="E311" s="5">
        <v>49</v>
      </c>
      <c r="F311" s="86" t="str">
        <f>VLOOKUP(D311,AI!B:G,2,FALSE)</f>
        <v>AI_born_event(RECEIVER, ARG0, ARG1, ARG2, ARG3,ARG4)</v>
      </c>
      <c r="G311" s="86" t="str">
        <f>VLOOKUP(D311,AI!B:G,3,FALSE)</f>
        <v>AI_update_event(RECEIVER, ARG0, ARG1, ARG2, ARG3,ARG4)</v>
      </c>
      <c r="H311" s="86"/>
      <c r="I311" s="86"/>
      <c r="J311" s="86" t="str">
        <f>VLOOKUP(D311,AI!B:G,6,FALSE)</f>
        <v>test_deadth_event(RECEIVER, ARG0, ARG1, ARG2, ARG3,ARG4)</v>
      </c>
      <c r="K311" s="86">
        <f t="shared" si="20"/>
        <v>0</v>
      </c>
      <c r="L311" s="86"/>
      <c r="M311" s="89"/>
      <c r="N311" s="86"/>
      <c r="O311" s="86"/>
      <c r="P311" s="86"/>
      <c r="Q311" s="86"/>
      <c r="R311" s="86"/>
      <c r="S311" s="86"/>
      <c r="T311" s="86"/>
      <c r="U311" s="86"/>
      <c r="V311" s="86"/>
      <c r="W311" s="86"/>
      <c r="X311" s="86"/>
      <c r="Y311" s="86"/>
      <c r="Z311" s="86"/>
      <c r="AA311" s="86"/>
      <c r="AB311" s="86"/>
      <c r="AC311" s="86"/>
      <c r="AD311" s="86"/>
      <c r="AE311" s="86"/>
      <c r="AF311" s="90">
        <f t="shared" si="19"/>
        <v>120138</v>
      </c>
    </row>
    <row r="312" spans="1:32">
      <c r="A312" s="17">
        <v>20139</v>
      </c>
      <c r="B312" s="5">
        <v>10136</v>
      </c>
      <c r="C312" s="5" t="str">
        <f>VLOOKUP(B312,映射!A:B,2,FALSE)</f>
        <v>寒冰翼龙</v>
      </c>
      <c r="D312" s="85" t="str">
        <f>IF(IF(COUNTIF(AI!A:A,'表格编辑 '!C312),TRUE,FALSE)=FALSE,"monster",(VLOOKUP(C312,AI!A:B,2,FALSE)))</f>
        <v>monster</v>
      </c>
      <c r="E312" s="5">
        <v>49</v>
      </c>
      <c r="F312" s="86" t="str">
        <f>VLOOKUP(D312,AI!B:G,2,FALSE)</f>
        <v>AI_born_event(RECEIVER, ARG0, ARG1, ARG2, ARG3,ARG4)</v>
      </c>
      <c r="G312" s="86" t="str">
        <f>VLOOKUP(D312,AI!B:G,3,FALSE)</f>
        <v>AI_update_event(RECEIVER, ARG0, ARG1, ARG2, ARG3,ARG4)</v>
      </c>
      <c r="H312" s="86"/>
      <c r="I312" s="86"/>
      <c r="J312" s="86" t="str">
        <f>VLOOKUP(D312,AI!B:G,6,FALSE)</f>
        <v>test_deadth_event(RECEIVER, ARG0, ARG1, ARG2, ARG3,ARG4)</v>
      </c>
      <c r="K312" s="86">
        <f t="shared" si="20"/>
        <v>0</v>
      </c>
      <c r="L312" s="86"/>
      <c r="M312" s="89"/>
      <c r="N312" s="86"/>
      <c r="O312" s="86"/>
      <c r="P312" s="86"/>
      <c r="Q312" s="86"/>
      <c r="R312" s="86"/>
      <c r="S312" s="86"/>
      <c r="T312" s="86"/>
      <c r="U312" s="86"/>
      <c r="V312" s="86"/>
      <c r="W312" s="86"/>
      <c r="X312" s="86"/>
      <c r="Y312" s="86"/>
      <c r="Z312" s="86"/>
      <c r="AA312" s="86"/>
      <c r="AB312" s="86"/>
      <c r="AC312" s="86"/>
      <c r="AD312" s="86"/>
      <c r="AE312" s="86"/>
      <c r="AF312" s="90">
        <f t="shared" ref="AF312:AF375" si="21">100000+A312</f>
        <v>120139</v>
      </c>
    </row>
    <row r="313" spans="1:32">
      <c r="A313" s="17">
        <v>20140</v>
      </c>
      <c r="B313" s="5">
        <v>10053</v>
      </c>
      <c r="C313" s="5" t="str">
        <f>VLOOKUP(B313,映射!A:B,2,FALSE)</f>
        <v>天使蝙蝠</v>
      </c>
      <c r="D313" s="85" t="str">
        <f>IF(IF(COUNTIF(AI!A:A,'表格编辑 '!C313),TRUE,FALSE)=FALSE,"monster",(VLOOKUP(C313,AI!A:B,2,FALSE)))</f>
        <v>monster</v>
      </c>
      <c r="E313" s="5">
        <v>49</v>
      </c>
      <c r="F313" s="86" t="str">
        <f>VLOOKUP(D313,AI!B:G,2,FALSE)</f>
        <v>AI_born_event(RECEIVER, ARG0, ARG1, ARG2, ARG3,ARG4)</v>
      </c>
      <c r="G313" s="86" t="str">
        <f>VLOOKUP(D313,AI!B:G,3,FALSE)</f>
        <v>AI_update_event(RECEIVER, ARG0, ARG1, ARG2, ARG3,ARG4)</v>
      </c>
      <c r="H313" s="86"/>
      <c r="I313" s="86"/>
      <c r="J313" s="86" t="str">
        <f>VLOOKUP(D313,AI!B:G,6,FALSE)</f>
        <v>test_deadth_event(RECEIVER, ARG0, ARG1, ARG2, ARG3,ARG4)</v>
      </c>
      <c r="K313" s="86">
        <f t="shared" si="20"/>
        <v>0</v>
      </c>
      <c r="L313" s="86"/>
      <c r="M313" s="89"/>
      <c r="N313" s="86"/>
      <c r="O313" s="86"/>
      <c r="P313" s="86"/>
      <c r="Q313" s="86"/>
      <c r="R313" s="86"/>
      <c r="S313" s="86"/>
      <c r="T313" s="86"/>
      <c r="U313" s="86"/>
      <c r="V313" s="86"/>
      <c r="W313" s="86"/>
      <c r="X313" s="86"/>
      <c r="Y313" s="86"/>
      <c r="Z313" s="86"/>
      <c r="AA313" s="86"/>
      <c r="AB313" s="86"/>
      <c r="AC313" s="86"/>
      <c r="AD313" s="86"/>
      <c r="AE313" s="86"/>
      <c r="AF313" s="90">
        <f t="shared" si="21"/>
        <v>120140</v>
      </c>
    </row>
    <row r="314" spans="1:32">
      <c r="A314" s="17">
        <v>20141</v>
      </c>
      <c r="B314" s="5">
        <v>10076</v>
      </c>
      <c r="C314" s="5" t="str">
        <f>VLOOKUP(B314,映射!A:B,2,FALSE)</f>
        <v>风蜘蛛</v>
      </c>
      <c r="D314" s="85" t="str">
        <f>IF(IF(COUNTIF(AI!A:A,'表格编辑 '!C314),TRUE,FALSE)=FALSE,"monster",(VLOOKUP(C314,AI!A:B,2,FALSE)))</f>
        <v>monster</v>
      </c>
      <c r="E314" s="5">
        <v>49</v>
      </c>
      <c r="F314" s="86" t="str">
        <f>VLOOKUP(D314,AI!B:G,2,FALSE)</f>
        <v>AI_born_event(RECEIVER, ARG0, ARG1, ARG2, ARG3,ARG4)</v>
      </c>
      <c r="G314" s="86" t="str">
        <f>VLOOKUP(D314,AI!B:G,3,FALSE)</f>
        <v>AI_update_event(RECEIVER, ARG0, ARG1, ARG2, ARG3,ARG4)</v>
      </c>
      <c r="H314" s="86"/>
      <c r="I314" s="86"/>
      <c r="J314" s="86" t="str">
        <f>VLOOKUP(D314,AI!B:G,6,FALSE)</f>
        <v>test_deadth_event(RECEIVER, ARG0, ARG1, ARG2, ARG3,ARG4)</v>
      </c>
      <c r="K314" s="86">
        <f t="shared" si="20"/>
        <v>0</v>
      </c>
      <c r="L314" s="86"/>
      <c r="M314" s="89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86"/>
      <c r="Y314" s="86"/>
      <c r="Z314" s="86"/>
      <c r="AA314" s="86"/>
      <c r="AB314" s="86"/>
      <c r="AC314" s="86"/>
      <c r="AD314" s="86"/>
      <c r="AE314" s="86"/>
      <c r="AF314" s="90">
        <f t="shared" si="21"/>
        <v>120141</v>
      </c>
    </row>
    <row r="315" spans="1:32">
      <c r="A315" s="17">
        <v>20142</v>
      </c>
      <c r="B315" s="5">
        <v>10074</v>
      </c>
      <c r="C315" s="5" t="str">
        <f>VLOOKUP(B315,映射!A:B,2,FALSE)</f>
        <v>水蜘蛛</v>
      </c>
      <c r="D315" s="85" t="str">
        <f>IF(IF(COUNTIF(AI!A:A,'表格编辑 '!C315),TRUE,FALSE)=FALSE,"monster",(VLOOKUP(C315,AI!A:B,2,FALSE)))</f>
        <v>monster</v>
      </c>
      <c r="E315" s="5">
        <v>49</v>
      </c>
      <c r="F315" s="86" t="str">
        <f>VLOOKUP(D315,AI!B:G,2,FALSE)</f>
        <v>AI_born_event(RECEIVER, ARG0, ARG1, ARG2, ARG3,ARG4)</v>
      </c>
      <c r="G315" s="86" t="str">
        <f>VLOOKUP(D315,AI!B:G,3,FALSE)</f>
        <v>AI_update_event(RECEIVER, ARG0, ARG1, ARG2, ARG3,ARG4)</v>
      </c>
      <c r="H315" s="86"/>
      <c r="I315" s="86"/>
      <c r="J315" s="86" t="str">
        <f>VLOOKUP(D315,AI!B:G,6,FALSE)</f>
        <v>test_deadth_event(RECEIVER, ARG0, ARG1, ARG2, ARG3,ARG4)</v>
      </c>
      <c r="K315" s="86">
        <f t="shared" si="20"/>
        <v>0</v>
      </c>
      <c r="L315" s="86"/>
      <c r="M315" s="89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86"/>
      <c r="Y315" s="86"/>
      <c r="Z315" s="86"/>
      <c r="AA315" s="86"/>
      <c r="AB315" s="86"/>
      <c r="AC315" s="86"/>
      <c r="AD315" s="86"/>
      <c r="AE315" s="86"/>
      <c r="AF315" s="90">
        <f t="shared" si="21"/>
        <v>120142</v>
      </c>
    </row>
    <row r="316" spans="1:32">
      <c r="A316" s="17">
        <v>20143</v>
      </c>
      <c r="B316" s="5">
        <v>10072</v>
      </c>
      <c r="C316" s="5" t="str">
        <f>VLOOKUP(B316,映射!A:B,2,FALSE)</f>
        <v>致命螳螂</v>
      </c>
      <c r="D316" s="85" t="str">
        <f>IF(IF(COUNTIF(AI!A:A,'表格编辑 '!C316),TRUE,FALSE)=FALSE,"monster",(VLOOKUP(C316,AI!A:B,2,FALSE)))</f>
        <v>monster</v>
      </c>
      <c r="E316" s="5">
        <v>49</v>
      </c>
      <c r="F316" s="86" t="str">
        <f>VLOOKUP(D316,AI!B:G,2,FALSE)</f>
        <v>AI_born_event(RECEIVER, ARG0, ARG1, ARG2, ARG3,ARG4)</v>
      </c>
      <c r="G316" s="86" t="str">
        <f>VLOOKUP(D316,AI!B:G,3,FALSE)</f>
        <v>AI_update_event(RECEIVER, ARG0, ARG1, ARG2, ARG3,ARG4)</v>
      </c>
      <c r="H316" s="86"/>
      <c r="I316" s="86"/>
      <c r="J316" s="86" t="str">
        <f>VLOOKUP(D316,AI!B:G,6,FALSE)</f>
        <v>test_deadth_event(RECEIVER, ARG0, ARG1, ARG2, ARG3,ARG4)</v>
      </c>
      <c r="K316" s="86">
        <f t="shared" si="20"/>
        <v>0</v>
      </c>
      <c r="L316" s="86"/>
      <c r="M316" s="89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  <c r="AB316" s="86"/>
      <c r="AC316" s="86"/>
      <c r="AD316" s="86"/>
      <c r="AE316" s="86"/>
      <c r="AF316" s="90">
        <f t="shared" si="21"/>
        <v>120143</v>
      </c>
    </row>
    <row r="317" spans="1:32">
      <c r="A317" s="17">
        <v>20144</v>
      </c>
      <c r="B317" s="5">
        <v>10038</v>
      </c>
      <c r="C317" s="5" t="str">
        <f>VLOOKUP(B317,映射!A:B,2,FALSE)</f>
        <v>小石像怪</v>
      </c>
      <c r="D317" s="85" t="str">
        <f>IF(IF(COUNTIF(AI!A:A,'表格编辑 '!C317),TRUE,FALSE)=FALSE,"monster",(VLOOKUP(C317,AI!A:B,2,FALSE)))</f>
        <v>monster</v>
      </c>
      <c r="E317" s="5">
        <v>49</v>
      </c>
      <c r="F317" s="86" t="str">
        <f>VLOOKUP(D317,AI!B:G,2,FALSE)</f>
        <v>AI_born_event(RECEIVER, ARG0, ARG1, ARG2, ARG3,ARG4)</v>
      </c>
      <c r="G317" s="86" t="str">
        <f>VLOOKUP(D317,AI!B:G,3,FALSE)</f>
        <v>AI_update_event(RECEIVER, ARG0, ARG1, ARG2, ARG3,ARG4)</v>
      </c>
      <c r="H317" s="86"/>
      <c r="I317" s="86"/>
      <c r="J317" s="86" t="str">
        <f>VLOOKUP(D317,AI!B:G,6,FALSE)</f>
        <v>test_deadth_event(RECEIVER, ARG0, ARG1, ARG2, ARG3,ARG4)</v>
      </c>
      <c r="K317" s="86">
        <f t="shared" si="20"/>
        <v>0</v>
      </c>
      <c r="L317" s="86"/>
      <c r="M317" s="89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  <c r="AB317" s="86"/>
      <c r="AC317" s="86"/>
      <c r="AD317" s="86"/>
      <c r="AE317" s="86"/>
      <c r="AF317" s="90">
        <f t="shared" si="21"/>
        <v>120144</v>
      </c>
    </row>
    <row r="318" spans="1:32">
      <c r="A318" s="17">
        <v>20145</v>
      </c>
      <c r="B318" s="5">
        <v>10007</v>
      </c>
      <c r="C318" s="5" t="str">
        <f>VLOOKUP(B318,映射!A:B,2,FALSE)</f>
        <v>恶魔猫</v>
      </c>
      <c r="D318" s="85" t="str">
        <f>IF(IF(COUNTIF(AI!A:A,'表格编辑 '!C318),TRUE,FALSE)=FALSE,"monster",(VLOOKUP(C318,AI!A:B,2,FALSE)))</f>
        <v>monster</v>
      </c>
      <c r="E318" s="5">
        <v>54</v>
      </c>
      <c r="F318" s="86" t="str">
        <f>VLOOKUP(D318,AI!B:G,2,FALSE)</f>
        <v>AI_born_event(RECEIVER, ARG0, ARG1, ARG2, ARG3,ARG4)</v>
      </c>
      <c r="G318" s="86" t="str">
        <f>VLOOKUP(D318,AI!B:G,3,FALSE)</f>
        <v>AI_update_event(RECEIVER, ARG0, ARG1, ARG2, ARG3,ARG4)</v>
      </c>
      <c r="H318" s="86"/>
      <c r="I318" s="86"/>
      <c r="J318" s="86" t="str">
        <f>VLOOKUP(D318,AI!B:G,6,FALSE)</f>
        <v>test_deadth_event(RECEIVER, ARG0, ARG1, ARG2, ARG3,ARG4)</v>
      </c>
      <c r="K318" s="86">
        <f t="shared" si="20"/>
        <v>0</v>
      </c>
      <c r="L318" s="86"/>
      <c r="M318" s="89"/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86"/>
      <c r="Y318" s="86"/>
      <c r="Z318" s="86"/>
      <c r="AA318" s="86"/>
      <c r="AB318" s="86"/>
      <c r="AC318" s="86"/>
      <c r="AD318" s="86"/>
      <c r="AE318" s="86"/>
      <c r="AF318" s="90">
        <f t="shared" si="21"/>
        <v>120145</v>
      </c>
    </row>
    <row r="319" spans="1:32">
      <c r="A319" s="17">
        <v>20146</v>
      </c>
      <c r="B319" s="5">
        <v>10053</v>
      </c>
      <c r="C319" s="5" t="str">
        <f>VLOOKUP(B319,映射!A:B,2,FALSE)</f>
        <v>天使蝙蝠</v>
      </c>
      <c r="D319" s="85" t="str">
        <f>IF(IF(COUNTIF(AI!A:A,'表格编辑 '!C319),TRUE,FALSE)=FALSE,"monster",(VLOOKUP(C319,AI!A:B,2,FALSE)))</f>
        <v>monster</v>
      </c>
      <c r="E319" s="5">
        <v>54</v>
      </c>
      <c r="F319" s="86" t="str">
        <f>VLOOKUP(D319,AI!B:G,2,FALSE)</f>
        <v>AI_born_event(RECEIVER, ARG0, ARG1, ARG2, ARG3,ARG4)</v>
      </c>
      <c r="G319" s="86" t="str">
        <f>VLOOKUP(D319,AI!B:G,3,FALSE)</f>
        <v>AI_update_event(RECEIVER, ARG0, ARG1, ARG2, ARG3,ARG4)</v>
      </c>
      <c r="H319" s="86"/>
      <c r="I319" s="86"/>
      <c r="J319" s="86" t="str">
        <f>VLOOKUP(D319,AI!B:G,6,FALSE)</f>
        <v>test_deadth_event(RECEIVER, ARG0, ARG1, ARG2, ARG3,ARG4)</v>
      </c>
      <c r="K319" s="86">
        <f t="shared" si="20"/>
        <v>0</v>
      </c>
      <c r="L319" s="86"/>
      <c r="M319" s="89"/>
      <c r="N319" s="86"/>
      <c r="O319" s="86"/>
      <c r="P319" s="86"/>
      <c r="Q319" s="86"/>
      <c r="R319" s="86"/>
      <c r="S319" s="86"/>
      <c r="T319" s="86"/>
      <c r="U319" s="86"/>
      <c r="V319" s="86"/>
      <c r="W319" s="86"/>
      <c r="X319" s="86"/>
      <c r="Y319" s="86"/>
      <c r="Z319" s="86"/>
      <c r="AA319" s="86"/>
      <c r="AB319" s="86"/>
      <c r="AC319" s="86"/>
      <c r="AD319" s="86"/>
      <c r="AE319" s="86"/>
      <c r="AF319" s="90">
        <f t="shared" si="21"/>
        <v>120146</v>
      </c>
    </row>
    <row r="320" spans="1:32">
      <c r="A320" s="17">
        <v>20147</v>
      </c>
      <c r="B320" s="5">
        <v>10035</v>
      </c>
      <c r="C320" s="5" t="str">
        <f>VLOOKUP(B320,映射!A:B,2,FALSE)</f>
        <v>鬼灵</v>
      </c>
      <c r="D320" s="85" t="str">
        <f>IF(IF(COUNTIF(AI!A:A,'表格编辑 '!C320),TRUE,FALSE)=FALSE,"monster",(VLOOKUP(C320,AI!A:B,2,FALSE)))</f>
        <v>monster</v>
      </c>
      <c r="E320" s="5">
        <v>54</v>
      </c>
      <c r="F320" s="86" t="str">
        <f>VLOOKUP(D320,AI!B:G,2,FALSE)</f>
        <v>AI_born_event(RECEIVER, ARG0, ARG1, ARG2, ARG3,ARG4)</v>
      </c>
      <c r="G320" s="86" t="str">
        <f>VLOOKUP(D320,AI!B:G,3,FALSE)</f>
        <v>AI_update_event(RECEIVER, ARG0, ARG1, ARG2, ARG3,ARG4)</v>
      </c>
      <c r="H320" s="86"/>
      <c r="I320" s="86"/>
      <c r="J320" s="86" t="str">
        <f>VLOOKUP(D320,AI!B:G,6,FALSE)</f>
        <v>test_deadth_event(RECEIVER, ARG0, ARG1, ARG2, ARG3,ARG4)</v>
      </c>
      <c r="K320" s="86">
        <f t="shared" si="20"/>
        <v>0</v>
      </c>
      <c r="L320" s="86"/>
      <c r="M320" s="89"/>
      <c r="N320" s="86"/>
      <c r="O320" s="86"/>
      <c r="P320" s="86"/>
      <c r="Q320" s="86"/>
      <c r="R320" s="86"/>
      <c r="S320" s="86"/>
      <c r="T320" s="86"/>
      <c r="U320" s="86"/>
      <c r="V320" s="86"/>
      <c r="W320" s="86"/>
      <c r="X320" s="86"/>
      <c r="Y320" s="86"/>
      <c r="Z320" s="86"/>
      <c r="AA320" s="86"/>
      <c r="AB320" s="86"/>
      <c r="AC320" s="86"/>
      <c r="AD320" s="86"/>
      <c r="AE320" s="86"/>
      <c r="AF320" s="90">
        <f t="shared" si="21"/>
        <v>120147</v>
      </c>
    </row>
    <row r="321" spans="1:32">
      <c r="A321" s="17">
        <v>20148</v>
      </c>
      <c r="B321" s="5">
        <v>10116</v>
      </c>
      <c r="C321" s="5" t="str">
        <f>VLOOKUP(B321,映射!A:B,2,FALSE)</f>
        <v>烈风之刃</v>
      </c>
      <c r="D321" s="85" t="str">
        <f>IF(IF(COUNTIF(AI!A:A,'表格编辑 '!C321),TRUE,FALSE)=FALSE,"monster",(VLOOKUP(C321,AI!A:B,2,FALSE)))</f>
        <v>monster</v>
      </c>
      <c r="E321" s="5">
        <v>54</v>
      </c>
      <c r="F321" s="86" t="str">
        <f>VLOOKUP(D321,AI!B:G,2,FALSE)</f>
        <v>AI_born_event(RECEIVER, ARG0, ARG1, ARG2, ARG3,ARG4)</v>
      </c>
      <c r="G321" s="86" t="str">
        <f>VLOOKUP(D321,AI!B:G,3,FALSE)</f>
        <v>AI_update_event(RECEIVER, ARG0, ARG1, ARG2, ARG3,ARG4)</v>
      </c>
      <c r="H321" s="86"/>
      <c r="I321" s="86"/>
      <c r="J321" s="86" t="str">
        <f>VLOOKUP(D321,AI!B:G,6,FALSE)</f>
        <v>test_deadth_event(RECEIVER, ARG0, ARG1, ARG2, ARG3,ARG4)</v>
      </c>
      <c r="K321" s="86">
        <f t="shared" si="20"/>
        <v>0</v>
      </c>
      <c r="L321" s="86"/>
      <c r="M321" s="89"/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86"/>
      <c r="Y321" s="86"/>
      <c r="Z321" s="86"/>
      <c r="AA321" s="86"/>
      <c r="AB321" s="86"/>
      <c r="AC321" s="86"/>
      <c r="AD321" s="86"/>
      <c r="AE321" s="86"/>
      <c r="AF321" s="90">
        <f t="shared" si="21"/>
        <v>120148</v>
      </c>
    </row>
    <row r="322" spans="1:32">
      <c r="A322" s="17">
        <v>20149</v>
      </c>
      <c r="B322" s="5">
        <v>10037</v>
      </c>
      <c r="C322" s="5" t="str">
        <f>VLOOKUP(B322,映射!A:B,2,FALSE)</f>
        <v>死灵</v>
      </c>
      <c r="D322" s="85" t="str">
        <f>IF(IF(COUNTIF(AI!A:A,'表格编辑 '!C322),TRUE,FALSE)=FALSE,"monster",(VLOOKUP(C322,AI!A:B,2,FALSE)))</f>
        <v>monster</v>
      </c>
      <c r="E322" s="5">
        <v>54</v>
      </c>
      <c r="F322" s="86" t="str">
        <f>VLOOKUP(D322,AI!B:G,2,FALSE)</f>
        <v>AI_born_event(RECEIVER, ARG0, ARG1, ARG2, ARG3,ARG4)</v>
      </c>
      <c r="G322" s="86" t="str">
        <f>VLOOKUP(D322,AI!B:G,3,FALSE)</f>
        <v>AI_update_event(RECEIVER, ARG0, ARG1, ARG2, ARG3,ARG4)</v>
      </c>
      <c r="H322" s="86"/>
      <c r="I322" s="86"/>
      <c r="J322" s="86" t="str">
        <f>VLOOKUP(D322,AI!B:G,6,FALSE)</f>
        <v>test_deadth_event(RECEIVER, ARG0, ARG1, ARG2, ARG3,ARG4)</v>
      </c>
      <c r="K322" s="86">
        <f t="shared" si="20"/>
        <v>0</v>
      </c>
      <c r="L322" s="86"/>
      <c r="M322" s="89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86"/>
      <c r="Y322" s="86"/>
      <c r="Z322" s="86"/>
      <c r="AA322" s="86"/>
      <c r="AB322" s="86"/>
      <c r="AC322" s="86"/>
      <c r="AD322" s="86"/>
      <c r="AE322" s="86"/>
      <c r="AF322" s="90">
        <f t="shared" si="21"/>
        <v>120149</v>
      </c>
    </row>
    <row r="323" spans="1:32">
      <c r="A323" s="17">
        <v>20150</v>
      </c>
      <c r="B323" s="5">
        <v>10072</v>
      </c>
      <c r="C323" s="5" t="str">
        <f>VLOOKUP(B323,映射!A:B,2,FALSE)</f>
        <v>致命螳螂</v>
      </c>
      <c r="D323" s="85" t="str">
        <f>IF(IF(COUNTIF(AI!A:A,'表格编辑 '!C323),TRUE,FALSE)=FALSE,"monster",(VLOOKUP(C323,AI!A:B,2,FALSE)))</f>
        <v>monster</v>
      </c>
      <c r="E323" s="5">
        <v>54</v>
      </c>
      <c r="F323" s="86" t="str">
        <f>VLOOKUP(D323,AI!B:G,2,FALSE)</f>
        <v>AI_born_event(RECEIVER, ARG0, ARG1, ARG2, ARG3,ARG4)</v>
      </c>
      <c r="G323" s="86" t="str">
        <f>VLOOKUP(D323,AI!B:G,3,FALSE)</f>
        <v>AI_update_event(RECEIVER, ARG0, ARG1, ARG2, ARG3,ARG4)</v>
      </c>
      <c r="H323" s="86"/>
      <c r="I323" s="86"/>
      <c r="J323" s="86" t="str">
        <f>VLOOKUP(D323,AI!B:G,6,FALSE)</f>
        <v>test_deadth_event(RECEIVER, ARG0, ARG1, ARG2, ARG3,ARG4)</v>
      </c>
      <c r="K323" s="86">
        <f t="shared" si="20"/>
        <v>0</v>
      </c>
      <c r="L323" s="86"/>
      <c r="M323" s="89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  <c r="AB323" s="86"/>
      <c r="AC323" s="86"/>
      <c r="AD323" s="86"/>
      <c r="AE323" s="86"/>
      <c r="AF323" s="90">
        <f t="shared" si="21"/>
        <v>120150</v>
      </c>
    </row>
    <row r="324" spans="1:32">
      <c r="A324" s="17">
        <v>20151</v>
      </c>
      <c r="B324" s="5">
        <v>10045</v>
      </c>
      <c r="C324" s="5" t="str">
        <f>VLOOKUP(B324,映射!A:B,2,FALSE)</f>
        <v>血魔</v>
      </c>
      <c r="D324" s="85" t="str">
        <f>IF(IF(COUNTIF(AI!A:A,'表格编辑 '!C324),TRUE,FALSE)=FALSE,"monster",(VLOOKUP(C324,AI!A:B,2,FALSE)))</f>
        <v>monster</v>
      </c>
      <c r="E324" s="5">
        <v>54</v>
      </c>
      <c r="F324" s="86" t="str">
        <f>VLOOKUP(D324,AI!B:G,2,FALSE)</f>
        <v>AI_born_event(RECEIVER, ARG0, ARG1, ARG2, ARG3,ARG4)</v>
      </c>
      <c r="G324" s="86" t="str">
        <f>VLOOKUP(D324,AI!B:G,3,FALSE)</f>
        <v>AI_update_event(RECEIVER, ARG0, ARG1, ARG2, ARG3,ARG4)</v>
      </c>
      <c r="H324" s="86"/>
      <c r="I324" s="86"/>
      <c r="J324" s="86" t="str">
        <f>VLOOKUP(D324,AI!B:G,6,FALSE)</f>
        <v>test_deadth_event(RECEIVER, ARG0, ARG1, ARG2, ARG3,ARG4)</v>
      </c>
      <c r="K324" s="86">
        <f t="shared" si="20"/>
        <v>0</v>
      </c>
      <c r="L324" s="86"/>
      <c r="M324" s="89"/>
      <c r="N324" s="86"/>
      <c r="O324" s="86"/>
      <c r="P324" s="86"/>
      <c r="Q324" s="86"/>
      <c r="R324" s="86"/>
      <c r="S324" s="86"/>
      <c r="T324" s="86"/>
      <c r="U324" s="86"/>
      <c r="V324" s="86"/>
      <c r="W324" s="86"/>
      <c r="X324" s="86"/>
      <c r="Y324" s="86"/>
      <c r="Z324" s="86"/>
      <c r="AA324" s="86"/>
      <c r="AB324" s="86"/>
      <c r="AC324" s="86"/>
      <c r="AD324" s="86"/>
      <c r="AE324" s="86"/>
      <c r="AF324" s="90">
        <f t="shared" si="21"/>
        <v>120151</v>
      </c>
    </row>
    <row r="325" spans="1:32">
      <c r="A325" s="17">
        <v>20152</v>
      </c>
      <c r="B325" s="5">
        <v>10076</v>
      </c>
      <c r="C325" s="5" t="str">
        <f>VLOOKUP(B325,映射!A:B,2,FALSE)</f>
        <v>风蜘蛛</v>
      </c>
      <c r="D325" s="85" t="str">
        <f>IF(IF(COUNTIF(AI!A:A,'表格编辑 '!C325),TRUE,FALSE)=FALSE,"monster",(VLOOKUP(C325,AI!A:B,2,FALSE)))</f>
        <v>monster</v>
      </c>
      <c r="E325" s="5">
        <v>54</v>
      </c>
      <c r="F325" s="86" t="str">
        <f>VLOOKUP(D325,AI!B:G,2,FALSE)</f>
        <v>AI_born_event(RECEIVER, ARG0, ARG1, ARG2, ARG3,ARG4)</v>
      </c>
      <c r="G325" s="86" t="str">
        <f>VLOOKUP(D325,AI!B:G,3,FALSE)</f>
        <v>AI_update_event(RECEIVER, ARG0, ARG1, ARG2, ARG3,ARG4)</v>
      </c>
      <c r="H325" s="86"/>
      <c r="I325" s="86"/>
      <c r="J325" s="86" t="str">
        <f>VLOOKUP(D325,AI!B:G,6,FALSE)</f>
        <v>test_deadth_event(RECEIVER, ARG0, ARG1, ARG2, ARG3,ARG4)</v>
      </c>
      <c r="K325" s="86">
        <f t="shared" si="20"/>
        <v>0</v>
      </c>
      <c r="L325" s="86"/>
      <c r="M325" s="89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  <c r="AB325" s="86"/>
      <c r="AC325" s="86"/>
      <c r="AD325" s="86"/>
      <c r="AE325" s="86"/>
      <c r="AF325" s="90">
        <f t="shared" si="21"/>
        <v>120152</v>
      </c>
    </row>
    <row r="326" spans="1:32">
      <c r="A326" s="17">
        <v>20153</v>
      </c>
      <c r="B326" s="5">
        <v>10153</v>
      </c>
      <c r="C326" s="5" t="str">
        <f>VLOOKUP(B326,映射!A:B,2,FALSE)</f>
        <v>山贼</v>
      </c>
      <c r="D326" s="85" t="str">
        <f>IF(IF(COUNTIF(AI!A:A,'表格编辑 '!C326),TRUE,FALSE)=FALSE,"monster",(VLOOKUP(C326,AI!A:B,2,FALSE)))</f>
        <v>monster</v>
      </c>
      <c r="E326" s="5">
        <v>54</v>
      </c>
      <c r="F326" s="86" t="str">
        <f>VLOOKUP(D326,AI!B:G,2,FALSE)</f>
        <v>AI_born_event(RECEIVER, ARG0, ARG1, ARG2, ARG3,ARG4)</v>
      </c>
      <c r="G326" s="86" t="str">
        <f>VLOOKUP(D326,AI!B:G,3,FALSE)</f>
        <v>AI_update_event(RECEIVER, ARG0, ARG1, ARG2, ARG3,ARG4)</v>
      </c>
      <c r="H326" s="86"/>
      <c r="I326" s="86"/>
      <c r="J326" s="86" t="str">
        <f>VLOOKUP(D326,AI!B:G,6,FALSE)</f>
        <v>test_deadth_event(RECEIVER, ARG0, ARG1, ARG2, ARG3,ARG4)</v>
      </c>
      <c r="K326" s="86">
        <f t="shared" si="20"/>
        <v>0</v>
      </c>
      <c r="L326" s="86"/>
      <c r="M326" s="89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86"/>
      <c r="Y326" s="86"/>
      <c r="Z326" s="86"/>
      <c r="AA326" s="86"/>
      <c r="AB326" s="86"/>
      <c r="AC326" s="86"/>
      <c r="AD326" s="86"/>
      <c r="AE326" s="86"/>
      <c r="AF326" s="90">
        <f t="shared" si="21"/>
        <v>120153</v>
      </c>
    </row>
    <row r="327" spans="1:32">
      <c r="A327" s="17">
        <v>20154</v>
      </c>
      <c r="B327" s="5">
        <v>10013</v>
      </c>
      <c r="C327" s="5" t="str">
        <f>VLOOKUP(B327,映射!A:B,2,FALSE)</f>
        <v>猫熊</v>
      </c>
      <c r="D327" s="85" t="str">
        <f>IF(IF(COUNTIF(AI!A:A,'表格编辑 '!C327),TRUE,FALSE)=FALSE,"monster",(VLOOKUP(C327,AI!A:B,2,FALSE)))</f>
        <v>monster</v>
      </c>
      <c r="E327" s="5">
        <v>54</v>
      </c>
      <c r="F327" s="86" t="str">
        <f>VLOOKUP(D327,AI!B:G,2,FALSE)</f>
        <v>AI_born_event(RECEIVER, ARG0, ARG1, ARG2, ARG3,ARG4)</v>
      </c>
      <c r="G327" s="86" t="str">
        <f>VLOOKUP(D327,AI!B:G,3,FALSE)</f>
        <v>AI_update_event(RECEIVER, ARG0, ARG1, ARG2, ARG3,ARG4)</v>
      </c>
      <c r="H327" s="86"/>
      <c r="I327" s="86"/>
      <c r="J327" s="86" t="str">
        <f>VLOOKUP(D327,AI!B:G,6,FALSE)</f>
        <v>test_deadth_event(RECEIVER, ARG0, ARG1, ARG2, ARG3,ARG4)</v>
      </c>
      <c r="K327" s="86">
        <f t="shared" si="20"/>
        <v>0</v>
      </c>
      <c r="L327" s="86"/>
      <c r="M327" s="89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86"/>
      <c r="Y327" s="86"/>
      <c r="Z327" s="86"/>
      <c r="AA327" s="86"/>
      <c r="AB327" s="86"/>
      <c r="AC327" s="86"/>
      <c r="AD327" s="86"/>
      <c r="AE327" s="86"/>
      <c r="AF327" s="90">
        <f t="shared" si="21"/>
        <v>120154</v>
      </c>
    </row>
    <row r="328" spans="1:32">
      <c r="A328" s="17">
        <v>20155</v>
      </c>
      <c r="B328" s="5">
        <v>10085</v>
      </c>
      <c r="C328" s="5" t="str">
        <f>VLOOKUP(B328,映射!A:B,2,FALSE)</f>
        <v>妖花</v>
      </c>
      <c r="D328" s="85" t="str">
        <f>IF(IF(COUNTIF(AI!A:A,'表格编辑 '!C328),TRUE,FALSE)=FALSE,"monster",(VLOOKUP(C328,AI!A:B,2,FALSE)))</f>
        <v>monster</v>
      </c>
      <c r="E328" s="5">
        <v>54</v>
      </c>
      <c r="F328" s="86" t="str">
        <f>VLOOKUP(D328,AI!B:G,2,FALSE)</f>
        <v>AI_born_event(RECEIVER, ARG0, ARG1, ARG2, ARG3,ARG4)</v>
      </c>
      <c r="G328" s="86" t="str">
        <f>VLOOKUP(D328,AI!B:G,3,FALSE)</f>
        <v>AI_update_event(RECEIVER, ARG0, ARG1, ARG2, ARG3,ARG4)</v>
      </c>
      <c r="H328" s="86"/>
      <c r="I328" s="86"/>
      <c r="J328" s="86" t="str">
        <f>VLOOKUP(D328,AI!B:G,6,FALSE)</f>
        <v>test_deadth_event(RECEIVER, ARG0, ARG1, ARG2, ARG3,ARG4)</v>
      </c>
      <c r="K328" s="86">
        <f t="shared" si="20"/>
        <v>0</v>
      </c>
      <c r="L328" s="86"/>
      <c r="M328" s="89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86"/>
      <c r="Y328" s="86"/>
      <c r="Z328" s="86"/>
      <c r="AA328" s="86"/>
      <c r="AB328" s="86"/>
      <c r="AC328" s="86"/>
      <c r="AD328" s="86"/>
      <c r="AE328" s="86"/>
      <c r="AF328" s="90">
        <f t="shared" si="21"/>
        <v>120155</v>
      </c>
    </row>
    <row r="329" spans="1:32">
      <c r="A329" s="17">
        <v>20156</v>
      </c>
      <c r="B329" s="5">
        <v>10093</v>
      </c>
      <c r="C329" s="5" t="str">
        <f>VLOOKUP(B329,映射!A:B,2,FALSE)</f>
        <v>兔耳仙人掌</v>
      </c>
      <c r="D329" s="85" t="str">
        <f>IF(IF(COUNTIF(AI!A:A,'表格编辑 '!C329),TRUE,FALSE)=FALSE,"monster",(VLOOKUP(C329,AI!A:B,2,FALSE)))</f>
        <v>monster</v>
      </c>
      <c r="E329" s="5">
        <v>54</v>
      </c>
      <c r="F329" s="86" t="str">
        <f>VLOOKUP(D329,AI!B:G,2,FALSE)</f>
        <v>AI_born_event(RECEIVER, ARG0, ARG1, ARG2, ARG3,ARG4)</v>
      </c>
      <c r="G329" s="86" t="str">
        <f>VLOOKUP(D329,AI!B:G,3,FALSE)</f>
        <v>AI_update_event(RECEIVER, ARG0, ARG1, ARG2, ARG3,ARG4)</v>
      </c>
      <c r="H329" s="86"/>
      <c r="I329" s="86"/>
      <c r="J329" s="86" t="str">
        <f>VLOOKUP(D329,AI!B:G,6,FALSE)</f>
        <v>test_deadth_event(RECEIVER, ARG0, ARG1, ARG2, ARG3,ARG4)</v>
      </c>
      <c r="K329" s="86">
        <f t="shared" si="20"/>
        <v>0</v>
      </c>
      <c r="L329" s="86"/>
      <c r="M329" s="89"/>
      <c r="N329" s="86"/>
      <c r="O329" s="86"/>
      <c r="P329" s="86"/>
      <c r="Q329" s="86"/>
      <c r="R329" s="86"/>
      <c r="S329" s="86"/>
      <c r="T329" s="86"/>
      <c r="U329" s="86"/>
      <c r="V329" s="86"/>
      <c r="W329" s="86"/>
      <c r="X329" s="86"/>
      <c r="Y329" s="86"/>
      <c r="Z329" s="86"/>
      <c r="AA329" s="86"/>
      <c r="AB329" s="86"/>
      <c r="AC329" s="86"/>
      <c r="AD329" s="86"/>
      <c r="AE329" s="86"/>
      <c r="AF329" s="90">
        <f t="shared" si="21"/>
        <v>120156</v>
      </c>
    </row>
    <row r="330" spans="1:32">
      <c r="A330" s="17">
        <v>20157</v>
      </c>
      <c r="B330" s="5">
        <v>10024</v>
      </c>
      <c r="C330" s="5" t="str">
        <f>VLOOKUP(B330,映射!A:B,2,FALSE)</f>
        <v>僵尸</v>
      </c>
      <c r="D330" s="85" t="str">
        <f>IF(IF(COUNTIF(AI!A:A,'表格编辑 '!C330),TRUE,FALSE)=FALSE,"monster",(VLOOKUP(C330,AI!A:B,2,FALSE)))</f>
        <v>monster</v>
      </c>
      <c r="E330" s="5">
        <v>54</v>
      </c>
      <c r="F330" s="86" t="str">
        <f>VLOOKUP(D330,AI!B:G,2,FALSE)</f>
        <v>AI_born_event(RECEIVER, ARG0, ARG1, ARG2, ARG3,ARG4)</v>
      </c>
      <c r="G330" s="86" t="str">
        <f>VLOOKUP(D330,AI!B:G,3,FALSE)</f>
        <v>AI_update_event(RECEIVER, ARG0, ARG1, ARG2, ARG3,ARG4)</v>
      </c>
      <c r="H330" s="86"/>
      <c r="I330" s="86"/>
      <c r="J330" s="86" t="str">
        <f>VLOOKUP(D330,AI!B:G,6,FALSE)</f>
        <v>test_deadth_event(RECEIVER, ARG0, ARG1, ARG2, ARG3,ARG4)</v>
      </c>
      <c r="K330" s="86">
        <f t="shared" si="20"/>
        <v>0</v>
      </c>
      <c r="L330" s="86"/>
      <c r="M330" s="89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86"/>
      <c r="Y330" s="86"/>
      <c r="Z330" s="86"/>
      <c r="AA330" s="86"/>
      <c r="AB330" s="86"/>
      <c r="AC330" s="86"/>
      <c r="AD330" s="86"/>
      <c r="AE330" s="86"/>
      <c r="AF330" s="90">
        <f t="shared" si="21"/>
        <v>120157</v>
      </c>
    </row>
    <row r="331" spans="1:32">
      <c r="A331" s="17">
        <v>20158</v>
      </c>
      <c r="B331" s="5">
        <v>10066</v>
      </c>
      <c r="C331" s="5" t="str">
        <f>VLOOKUP(B331,映射!A:B,2,FALSE)</f>
        <v>黄蜂</v>
      </c>
      <c r="D331" s="85" t="str">
        <f>IF(IF(COUNTIF(AI!A:A,'表格编辑 '!C331),TRUE,FALSE)=FALSE,"monster",(VLOOKUP(C331,AI!A:B,2,FALSE)))</f>
        <v>monster</v>
      </c>
      <c r="E331" s="5">
        <v>54</v>
      </c>
      <c r="F331" s="86" t="str">
        <f>VLOOKUP(D331,AI!B:G,2,FALSE)</f>
        <v>AI_born_event(RECEIVER, ARG0, ARG1, ARG2, ARG3,ARG4)</v>
      </c>
      <c r="G331" s="86" t="str">
        <f>VLOOKUP(D331,AI!B:G,3,FALSE)</f>
        <v>AI_update_event(RECEIVER, ARG0, ARG1, ARG2, ARG3,ARG4)</v>
      </c>
      <c r="H331" s="86"/>
      <c r="I331" s="86"/>
      <c r="J331" s="86" t="str">
        <f>VLOOKUP(D331,AI!B:G,6,FALSE)</f>
        <v>test_deadth_event(RECEIVER, ARG0, ARG1, ARG2, ARG3,ARG4)</v>
      </c>
      <c r="K331" s="86">
        <f t="shared" si="20"/>
        <v>0</v>
      </c>
      <c r="L331" s="86"/>
      <c r="M331" s="89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  <c r="AB331" s="86"/>
      <c r="AC331" s="86"/>
      <c r="AD331" s="86"/>
      <c r="AE331" s="86"/>
      <c r="AF331" s="90">
        <f t="shared" si="21"/>
        <v>120158</v>
      </c>
    </row>
    <row r="332" spans="1:32">
      <c r="A332" s="17">
        <v>20159</v>
      </c>
      <c r="B332" s="5">
        <v>10045</v>
      </c>
      <c r="C332" s="5" t="str">
        <f>VLOOKUP(B332,映射!A:B,2,FALSE)</f>
        <v>血魔</v>
      </c>
      <c r="D332" s="85" t="str">
        <f>IF(IF(COUNTIF(AI!A:A,'表格编辑 '!C332),TRUE,FALSE)=FALSE,"monster",(VLOOKUP(C332,AI!A:B,2,FALSE)))</f>
        <v>monster</v>
      </c>
      <c r="E332" s="5">
        <v>54</v>
      </c>
      <c r="F332" s="86" t="str">
        <f>VLOOKUP(D332,AI!B:G,2,FALSE)</f>
        <v>AI_born_event(RECEIVER, ARG0, ARG1, ARG2, ARG3,ARG4)</v>
      </c>
      <c r="G332" s="86" t="str">
        <f>VLOOKUP(D332,AI!B:G,3,FALSE)</f>
        <v>AI_update_event(RECEIVER, ARG0, ARG1, ARG2, ARG3,ARG4)</v>
      </c>
      <c r="H332" s="86"/>
      <c r="I332" s="86"/>
      <c r="J332" s="86" t="str">
        <f>VLOOKUP(D332,AI!B:G,6,FALSE)</f>
        <v>test_deadth_event(RECEIVER, ARG0, ARG1, ARG2, ARG3,ARG4)</v>
      </c>
      <c r="K332" s="86">
        <f t="shared" si="20"/>
        <v>0</v>
      </c>
      <c r="L332" s="86"/>
      <c r="M332" s="89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86"/>
      <c r="Y332" s="86"/>
      <c r="Z332" s="86"/>
      <c r="AA332" s="86"/>
      <c r="AB332" s="86"/>
      <c r="AC332" s="86"/>
      <c r="AD332" s="86"/>
      <c r="AE332" s="86"/>
      <c r="AF332" s="90">
        <f t="shared" si="21"/>
        <v>120159</v>
      </c>
    </row>
    <row r="333" spans="1:32">
      <c r="A333" s="17">
        <v>20160</v>
      </c>
      <c r="B333" s="5">
        <v>10069</v>
      </c>
      <c r="C333" s="5" t="str">
        <f>VLOOKUP(B333,映射!A:B,2,FALSE)</f>
        <v>杀人螳螂</v>
      </c>
      <c r="D333" s="85" t="str">
        <f>IF(IF(COUNTIF(AI!A:A,'表格编辑 '!C333),TRUE,FALSE)=FALSE,"monster",(VLOOKUP(C333,AI!A:B,2,FALSE)))</f>
        <v>monster</v>
      </c>
      <c r="E333" s="5">
        <v>54</v>
      </c>
      <c r="F333" s="86" t="str">
        <f>VLOOKUP(D333,AI!B:G,2,FALSE)</f>
        <v>AI_born_event(RECEIVER, ARG0, ARG1, ARG2, ARG3,ARG4)</v>
      </c>
      <c r="G333" s="86" t="str">
        <f>VLOOKUP(D333,AI!B:G,3,FALSE)</f>
        <v>AI_update_event(RECEIVER, ARG0, ARG1, ARG2, ARG3,ARG4)</v>
      </c>
      <c r="H333" s="86"/>
      <c r="I333" s="86"/>
      <c r="J333" s="86" t="str">
        <f>VLOOKUP(D333,AI!B:G,6,FALSE)</f>
        <v>test_deadth_event(RECEIVER, ARG0, ARG1, ARG2, ARG3,ARG4)</v>
      </c>
      <c r="K333" s="86">
        <f t="shared" si="20"/>
        <v>0</v>
      </c>
      <c r="L333" s="86"/>
      <c r="M333" s="89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86"/>
      <c r="AB333" s="86"/>
      <c r="AC333" s="86"/>
      <c r="AD333" s="86"/>
      <c r="AE333" s="86"/>
      <c r="AF333" s="90">
        <f t="shared" si="21"/>
        <v>120160</v>
      </c>
    </row>
    <row r="334" spans="1:32">
      <c r="A334" s="17">
        <v>20161</v>
      </c>
      <c r="B334" s="5">
        <v>10074</v>
      </c>
      <c r="C334" s="5" t="str">
        <f>VLOOKUP(B334,映射!A:B,2,FALSE)</f>
        <v>水蜘蛛</v>
      </c>
      <c r="D334" s="85" t="str">
        <f>IF(IF(COUNTIF(AI!A:A,'表格编辑 '!C334),TRUE,FALSE)=FALSE,"monster",(VLOOKUP(C334,AI!A:B,2,FALSE)))</f>
        <v>monster</v>
      </c>
      <c r="E334" s="5">
        <v>54</v>
      </c>
      <c r="F334" s="86" t="str">
        <f>VLOOKUP(D334,AI!B:G,2,FALSE)</f>
        <v>AI_born_event(RECEIVER, ARG0, ARG1, ARG2, ARG3,ARG4)</v>
      </c>
      <c r="G334" s="86" t="str">
        <f>VLOOKUP(D334,AI!B:G,3,FALSE)</f>
        <v>AI_update_event(RECEIVER, ARG0, ARG1, ARG2, ARG3,ARG4)</v>
      </c>
      <c r="H334" s="86"/>
      <c r="I334" s="86"/>
      <c r="J334" s="86" t="str">
        <f>VLOOKUP(D334,AI!B:G,6,FALSE)</f>
        <v>test_deadth_event(RECEIVER, ARG0, ARG1, ARG2, ARG3,ARG4)</v>
      </c>
      <c r="K334" s="86">
        <f t="shared" si="20"/>
        <v>0</v>
      </c>
      <c r="L334" s="86"/>
      <c r="M334" s="89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86"/>
      <c r="Y334" s="86"/>
      <c r="Z334" s="86"/>
      <c r="AA334" s="86"/>
      <c r="AB334" s="86"/>
      <c r="AC334" s="86"/>
      <c r="AD334" s="86"/>
      <c r="AE334" s="86"/>
      <c r="AF334" s="90">
        <f t="shared" si="21"/>
        <v>120161</v>
      </c>
    </row>
    <row r="335" spans="1:32">
      <c r="A335" s="17">
        <v>20162</v>
      </c>
      <c r="B335" s="5">
        <v>10083</v>
      </c>
      <c r="C335" s="5" t="str">
        <f>VLOOKUP(B335,映射!A:B,2,FALSE)</f>
        <v>妖草</v>
      </c>
      <c r="D335" s="85" t="str">
        <f>IF(IF(COUNTIF(AI!A:A,'表格编辑 '!C335),TRUE,FALSE)=FALSE,"monster",(VLOOKUP(C335,AI!A:B,2,FALSE)))</f>
        <v>monster</v>
      </c>
      <c r="E335" s="5">
        <v>54</v>
      </c>
      <c r="F335" s="86" t="str">
        <f>VLOOKUP(D335,AI!B:G,2,FALSE)</f>
        <v>AI_born_event(RECEIVER, ARG0, ARG1, ARG2, ARG3,ARG4)</v>
      </c>
      <c r="G335" s="86" t="str">
        <f>VLOOKUP(D335,AI!B:G,3,FALSE)</f>
        <v>AI_update_event(RECEIVER, ARG0, ARG1, ARG2, ARG3,ARG4)</v>
      </c>
      <c r="H335" s="86"/>
      <c r="I335" s="86"/>
      <c r="J335" s="86" t="str">
        <f>VLOOKUP(D335,AI!B:G,6,FALSE)</f>
        <v>test_deadth_event(RECEIVER, ARG0, ARG1, ARG2, ARG3,ARG4)</v>
      </c>
      <c r="K335" s="86">
        <f t="shared" si="20"/>
        <v>0</v>
      </c>
      <c r="L335" s="86"/>
      <c r="M335" s="89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  <c r="AB335" s="86"/>
      <c r="AC335" s="86"/>
      <c r="AD335" s="86"/>
      <c r="AE335" s="86"/>
      <c r="AF335" s="90">
        <f t="shared" si="21"/>
        <v>120162</v>
      </c>
    </row>
    <row r="336" spans="1:32">
      <c r="A336" s="17">
        <v>20163</v>
      </c>
      <c r="B336" s="5">
        <v>10094</v>
      </c>
      <c r="C336" s="5" t="str">
        <f>VLOOKUP(B336,映射!A:B,2,FALSE)</f>
        <v>印第安仙人掌</v>
      </c>
      <c r="D336" s="85" t="str">
        <f>IF(IF(COUNTIF(AI!A:A,'表格编辑 '!C336),TRUE,FALSE)=FALSE,"monster",(VLOOKUP(C336,AI!A:B,2,FALSE)))</f>
        <v>monster</v>
      </c>
      <c r="E336" s="5">
        <v>54</v>
      </c>
      <c r="F336" s="86" t="str">
        <f>VLOOKUP(D336,AI!B:G,2,FALSE)</f>
        <v>AI_born_event(RECEIVER, ARG0, ARG1, ARG2, ARG3,ARG4)</v>
      </c>
      <c r="G336" s="86" t="str">
        <f>VLOOKUP(D336,AI!B:G,3,FALSE)</f>
        <v>AI_update_event(RECEIVER, ARG0, ARG1, ARG2, ARG3,ARG4)</v>
      </c>
      <c r="H336" s="86"/>
      <c r="I336" s="86"/>
      <c r="J336" s="86" t="str">
        <f>VLOOKUP(D336,AI!B:G,6,FALSE)</f>
        <v>test_deadth_event(RECEIVER, ARG0, ARG1, ARG2, ARG3,ARG4)</v>
      </c>
      <c r="K336" s="86">
        <f t="shared" si="20"/>
        <v>0</v>
      </c>
      <c r="L336" s="86"/>
      <c r="M336" s="89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  <c r="AB336" s="86"/>
      <c r="AC336" s="86"/>
      <c r="AD336" s="86"/>
      <c r="AE336" s="86"/>
      <c r="AF336" s="90">
        <f t="shared" si="21"/>
        <v>120163</v>
      </c>
    </row>
    <row r="337" spans="1:32">
      <c r="A337" s="17">
        <v>20164</v>
      </c>
      <c r="B337" s="5">
        <v>10084</v>
      </c>
      <c r="C337" s="5" t="str">
        <f>VLOOKUP(B337,映射!A:B,2,FALSE)</f>
        <v>曼陀罗草</v>
      </c>
      <c r="D337" s="85" t="str">
        <f>IF(IF(COUNTIF(AI!A:A,'表格编辑 '!C337),TRUE,FALSE)=FALSE,"monster",(VLOOKUP(C337,AI!A:B,2,FALSE)))</f>
        <v>monster</v>
      </c>
      <c r="E337" s="5">
        <v>54</v>
      </c>
      <c r="F337" s="86" t="str">
        <f>VLOOKUP(D337,AI!B:G,2,FALSE)</f>
        <v>AI_born_event(RECEIVER, ARG0, ARG1, ARG2, ARG3,ARG4)</v>
      </c>
      <c r="G337" s="86" t="str">
        <f>VLOOKUP(D337,AI!B:G,3,FALSE)</f>
        <v>AI_update_event(RECEIVER, ARG0, ARG1, ARG2, ARG3,ARG4)</v>
      </c>
      <c r="H337" s="86"/>
      <c r="I337" s="86"/>
      <c r="J337" s="86" t="str">
        <f>VLOOKUP(D337,AI!B:G,6,FALSE)</f>
        <v>test_deadth_event(RECEIVER, ARG0, ARG1, ARG2, ARG3,ARG4)</v>
      </c>
      <c r="K337" s="86">
        <f t="shared" si="20"/>
        <v>0</v>
      </c>
      <c r="L337" s="86"/>
      <c r="M337" s="89"/>
      <c r="N337" s="86"/>
      <c r="O337" s="86"/>
      <c r="P337" s="86"/>
      <c r="Q337" s="86"/>
      <c r="R337" s="86"/>
      <c r="S337" s="86"/>
      <c r="T337" s="86"/>
      <c r="U337" s="86"/>
      <c r="V337" s="86"/>
      <c r="W337" s="86"/>
      <c r="X337" s="86"/>
      <c r="Y337" s="86"/>
      <c r="Z337" s="86"/>
      <c r="AA337" s="86"/>
      <c r="AB337" s="86"/>
      <c r="AC337" s="86"/>
      <c r="AD337" s="86"/>
      <c r="AE337" s="86"/>
      <c r="AF337" s="90">
        <f t="shared" si="21"/>
        <v>120164</v>
      </c>
    </row>
    <row r="338" spans="1:32">
      <c r="A338" s="17">
        <v>20165</v>
      </c>
      <c r="B338" s="5">
        <v>10153</v>
      </c>
      <c r="C338" s="5" t="str">
        <f>VLOOKUP(B338,映射!A:B,2,FALSE)</f>
        <v>山贼</v>
      </c>
      <c r="D338" s="85" t="str">
        <f>IF(IF(COUNTIF(AI!A:A,'表格编辑 '!C338),TRUE,FALSE)=FALSE,"monster",(VLOOKUP(C338,AI!A:B,2,FALSE)))</f>
        <v>monster</v>
      </c>
      <c r="E338" s="5">
        <v>54</v>
      </c>
      <c r="F338" s="86" t="str">
        <f>VLOOKUP(D338,AI!B:G,2,FALSE)</f>
        <v>AI_born_event(RECEIVER, ARG0, ARG1, ARG2, ARG3,ARG4)</v>
      </c>
      <c r="G338" s="86" t="str">
        <f>VLOOKUP(D338,AI!B:G,3,FALSE)</f>
        <v>AI_update_event(RECEIVER, ARG0, ARG1, ARG2, ARG3,ARG4)</v>
      </c>
      <c r="H338" s="86"/>
      <c r="I338" s="86"/>
      <c r="J338" s="86" t="str">
        <f>VLOOKUP(D338,AI!B:G,6,FALSE)</f>
        <v>test_deadth_event(RECEIVER, ARG0, ARG1, ARG2, ARG3,ARG4)</v>
      </c>
      <c r="K338" s="86">
        <f t="shared" si="20"/>
        <v>0</v>
      </c>
      <c r="L338" s="86"/>
      <c r="M338" s="89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  <c r="AB338" s="86"/>
      <c r="AC338" s="86"/>
      <c r="AD338" s="86"/>
      <c r="AE338" s="86"/>
      <c r="AF338" s="90">
        <f t="shared" si="21"/>
        <v>120165</v>
      </c>
    </row>
    <row r="339" spans="1:32">
      <c r="A339" s="17">
        <v>20166</v>
      </c>
      <c r="B339" s="5">
        <v>10059</v>
      </c>
      <c r="C339" s="5" t="str">
        <f>VLOOKUP(B339,映射!A:B,2,FALSE)</f>
        <v>蓝蝎</v>
      </c>
      <c r="D339" s="85" t="str">
        <f>IF(IF(COUNTIF(AI!A:A,'表格编辑 '!C339),TRUE,FALSE)=FALSE,"monster",(VLOOKUP(C339,AI!A:B,2,FALSE)))</f>
        <v>monster</v>
      </c>
      <c r="E339" s="5">
        <v>54</v>
      </c>
      <c r="F339" s="86" t="str">
        <f>VLOOKUP(D339,AI!B:G,2,FALSE)</f>
        <v>AI_born_event(RECEIVER, ARG0, ARG1, ARG2, ARG3,ARG4)</v>
      </c>
      <c r="G339" s="86" t="str">
        <f>VLOOKUP(D339,AI!B:G,3,FALSE)</f>
        <v>AI_update_event(RECEIVER, ARG0, ARG1, ARG2, ARG3,ARG4)</v>
      </c>
      <c r="H339" s="86"/>
      <c r="I339" s="86"/>
      <c r="J339" s="86" t="str">
        <f>VLOOKUP(D339,AI!B:G,6,FALSE)</f>
        <v>test_deadth_event(RECEIVER, ARG0, ARG1, ARG2, ARG3,ARG4)</v>
      </c>
      <c r="K339" s="86">
        <f t="shared" si="20"/>
        <v>0</v>
      </c>
      <c r="L339" s="86"/>
      <c r="M339" s="89"/>
      <c r="N339" s="86"/>
      <c r="O339" s="86"/>
      <c r="P339" s="86"/>
      <c r="Q339" s="86"/>
      <c r="R339" s="86"/>
      <c r="S339" s="86"/>
      <c r="T339" s="86"/>
      <c r="U339" s="86"/>
      <c r="V339" s="86"/>
      <c r="W339" s="86"/>
      <c r="X339" s="86"/>
      <c r="Y339" s="86"/>
      <c r="Z339" s="86"/>
      <c r="AA339" s="86"/>
      <c r="AB339" s="86"/>
      <c r="AC339" s="86"/>
      <c r="AD339" s="86"/>
      <c r="AE339" s="86"/>
      <c r="AF339" s="90">
        <f t="shared" si="21"/>
        <v>120166</v>
      </c>
    </row>
    <row r="340" spans="1:32">
      <c r="A340" s="17">
        <v>20167</v>
      </c>
      <c r="B340" s="5">
        <v>10082</v>
      </c>
      <c r="C340" s="5" t="str">
        <f>VLOOKUP(B340,映射!A:B,2,FALSE)</f>
        <v>沼泽树精</v>
      </c>
      <c r="D340" s="85" t="str">
        <f>IF(IF(COUNTIF(AI!A:A,'表格编辑 '!C340),TRUE,FALSE)=FALSE,"monster",(VLOOKUP(C340,AI!A:B,2,FALSE)))</f>
        <v>monster</v>
      </c>
      <c r="E340" s="5">
        <v>54</v>
      </c>
      <c r="F340" s="86" t="str">
        <f>VLOOKUP(D340,AI!B:G,2,FALSE)</f>
        <v>AI_born_event(RECEIVER, ARG0, ARG1, ARG2, ARG3,ARG4)</v>
      </c>
      <c r="G340" s="86" t="str">
        <f>VLOOKUP(D340,AI!B:G,3,FALSE)</f>
        <v>AI_update_event(RECEIVER, ARG0, ARG1, ARG2, ARG3,ARG4)</v>
      </c>
      <c r="H340" s="86"/>
      <c r="I340" s="86"/>
      <c r="J340" s="86" t="str">
        <f>VLOOKUP(D340,AI!B:G,6,FALSE)</f>
        <v>test_deadth_event(RECEIVER, ARG0, ARG1, ARG2, ARG3,ARG4)</v>
      </c>
      <c r="K340" s="86">
        <f t="shared" si="20"/>
        <v>0</v>
      </c>
      <c r="L340" s="86"/>
      <c r="M340" s="89"/>
      <c r="N340" s="86"/>
      <c r="O340" s="86"/>
      <c r="P340" s="86"/>
      <c r="Q340" s="86"/>
      <c r="R340" s="86"/>
      <c r="S340" s="86"/>
      <c r="T340" s="86"/>
      <c r="U340" s="86"/>
      <c r="V340" s="86"/>
      <c r="W340" s="86"/>
      <c r="X340" s="86"/>
      <c r="Y340" s="86"/>
      <c r="Z340" s="86"/>
      <c r="AA340" s="86"/>
      <c r="AB340" s="86"/>
      <c r="AC340" s="86"/>
      <c r="AD340" s="86"/>
      <c r="AE340" s="86"/>
      <c r="AF340" s="90">
        <f t="shared" si="21"/>
        <v>120167</v>
      </c>
    </row>
    <row r="341" spans="1:32">
      <c r="A341" s="17">
        <v>20168</v>
      </c>
      <c r="B341" s="5">
        <v>10098</v>
      </c>
      <c r="C341" s="5" t="str">
        <f>VLOOKUP(B341,映射!A:B,2,FALSE)</f>
        <v>果冻史莱姆</v>
      </c>
      <c r="D341" s="85" t="str">
        <f>IF(IF(COUNTIF(AI!A:A,'表格编辑 '!C341),TRUE,FALSE)=FALSE,"monster",(VLOOKUP(C341,AI!A:B,2,FALSE)))</f>
        <v>monster</v>
      </c>
      <c r="E341" s="5">
        <v>54</v>
      </c>
      <c r="F341" s="86" t="str">
        <f>VLOOKUP(D341,AI!B:G,2,FALSE)</f>
        <v>AI_born_event(RECEIVER, ARG0, ARG1, ARG2, ARG3,ARG4)</v>
      </c>
      <c r="G341" s="86" t="str">
        <f>VLOOKUP(D341,AI!B:G,3,FALSE)</f>
        <v>AI_update_event(RECEIVER, ARG0, ARG1, ARG2, ARG3,ARG4)</v>
      </c>
      <c r="H341" s="86"/>
      <c r="I341" s="86"/>
      <c r="J341" s="86" t="str">
        <f>VLOOKUP(D341,AI!B:G,6,FALSE)</f>
        <v>test_deadth_event(RECEIVER, ARG0, ARG1, ARG2, ARG3,ARG4)</v>
      </c>
      <c r="K341" s="86">
        <f t="shared" si="20"/>
        <v>0</v>
      </c>
      <c r="L341" s="86"/>
      <c r="M341" s="89"/>
      <c r="N341" s="86"/>
      <c r="O341" s="86"/>
      <c r="P341" s="86"/>
      <c r="Q341" s="86"/>
      <c r="R341" s="86"/>
      <c r="S341" s="86"/>
      <c r="T341" s="86"/>
      <c r="U341" s="86"/>
      <c r="V341" s="86"/>
      <c r="W341" s="86"/>
      <c r="X341" s="86"/>
      <c r="Y341" s="86"/>
      <c r="Z341" s="86"/>
      <c r="AA341" s="86"/>
      <c r="AB341" s="86"/>
      <c r="AC341" s="86"/>
      <c r="AD341" s="86"/>
      <c r="AE341" s="86"/>
      <c r="AF341" s="90">
        <f t="shared" si="21"/>
        <v>120168</v>
      </c>
    </row>
    <row r="342" spans="1:32">
      <c r="A342" s="17">
        <v>20169</v>
      </c>
      <c r="B342" s="5">
        <v>10055</v>
      </c>
      <c r="C342" s="5" t="str">
        <f>VLOOKUP(B342,映射!A:B,2,FALSE)</f>
        <v>巨蝙蝠</v>
      </c>
      <c r="D342" s="85" t="str">
        <f>IF(IF(COUNTIF(AI!A:A,'表格编辑 '!C342),TRUE,FALSE)=FALSE,"monster",(VLOOKUP(C342,AI!A:B,2,FALSE)))</f>
        <v>monster</v>
      </c>
      <c r="E342" s="5">
        <v>59</v>
      </c>
      <c r="F342" s="86" t="str">
        <f>VLOOKUP(D342,AI!B:G,2,FALSE)</f>
        <v>AI_born_event(RECEIVER, ARG0, ARG1, ARG2, ARG3,ARG4)</v>
      </c>
      <c r="G342" s="86" t="str">
        <f>VLOOKUP(D342,AI!B:G,3,FALSE)</f>
        <v>AI_update_event(RECEIVER, ARG0, ARG1, ARG2, ARG3,ARG4)</v>
      </c>
      <c r="H342" s="86"/>
      <c r="I342" s="86"/>
      <c r="J342" s="86" t="str">
        <f>VLOOKUP(D342,AI!B:G,6,FALSE)</f>
        <v>test_deadth_event(RECEIVER, ARG0, ARG1, ARG2, ARG3,ARG4)</v>
      </c>
      <c r="K342" s="86">
        <f t="shared" si="20"/>
        <v>0</v>
      </c>
      <c r="L342" s="86"/>
      <c r="M342" s="89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86"/>
      <c r="Y342" s="86"/>
      <c r="Z342" s="86"/>
      <c r="AA342" s="86"/>
      <c r="AB342" s="86"/>
      <c r="AC342" s="86"/>
      <c r="AD342" s="86"/>
      <c r="AE342" s="86"/>
      <c r="AF342" s="90">
        <f t="shared" si="21"/>
        <v>120169</v>
      </c>
    </row>
    <row r="343" spans="1:32">
      <c r="A343" s="17">
        <v>20170</v>
      </c>
      <c r="B343" s="5">
        <v>10144</v>
      </c>
      <c r="C343" s="5" t="str">
        <f>VLOOKUP(B343,映射!A:B,2,FALSE)</f>
        <v>哥布林</v>
      </c>
      <c r="D343" s="85" t="str">
        <f>IF(IF(COUNTIF(AI!A:A,'表格编辑 '!C343),TRUE,FALSE)=FALSE,"monster",(VLOOKUP(C343,AI!A:B,2,FALSE)))</f>
        <v>monster</v>
      </c>
      <c r="E343" s="5">
        <v>59</v>
      </c>
      <c r="F343" s="86" t="str">
        <f>VLOOKUP(D343,AI!B:G,2,FALSE)</f>
        <v>AI_born_event(RECEIVER, ARG0, ARG1, ARG2, ARG3,ARG4)</v>
      </c>
      <c r="G343" s="86" t="str">
        <f>VLOOKUP(D343,AI!B:G,3,FALSE)</f>
        <v>AI_update_event(RECEIVER, ARG0, ARG1, ARG2, ARG3,ARG4)</v>
      </c>
      <c r="H343" s="86"/>
      <c r="I343" s="86"/>
      <c r="J343" s="86" t="str">
        <f>VLOOKUP(D343,AI!B:G,6,FALSE)</f>
        <v>test_deadth_event(RECEIVER, ARG0, ARG1, ARG2, ARG3,ARG4)</v>
      </c>
      <c r="K343" s="86">
        <f t="shared" si="20"/>
        <v>0</v>
      </c>
      <c r="L343" s="86"/>
      <c r="M343" s="89"/>
      <c r="N343" s="86"/>
      <c r="O343" s="86"/>
      <c r="P343" s="86"/>
      <c r="Q343" s="86"/>
      <c r="R343" s="86"/>
      <c r="S343" s="86"/>
      <c r="T343" s="86"/>
      <c r="U343" s="86"/>
      <c r="V343" s="86"/>
      <c r="W343" s="86"/>
      <c r="X343" s="86"/>
      <c r="Y343" s="86"/>
      <c r="Z343" s="86"/>
      <c r="AA343" s="86"/>
      <c r="AB343" s="86"/>
      <c r="AC343" s="86"/>
      <c r="AD343" s="86"/>
      <c r="AE343" s="86"/>
      <c r="AF343" s="90">
        <f t="shared" si="21"/>
        <v>120170</v>
      </c>
    </row>
    <row r="344" spans="1:32">
      <c r="A344" s="17">
        <v>20171</v>
      </c>
      <c r="B344" s="5">
        <v>10081</v>
      </c>
      <c r="C344" s="5" t="str">
        <f>VLOOKUP(B344,映射!A:B,2,FALSE)</f>
        <v>冰冷树精</v>
      </c>
      <c r="D344" s="85" t="str">
        <f>IF(IF(COUNTIF(AI!A:A,'表格编辑 '!C344),TRUE,FALSE)=FALSE,"monster",(VLOOKUP(C344,AI!A:B,2,FALSE)))</f>
        <v>monster</v>
      </c>
      <c r="E344" s="5">
        <v>59</v>
      </c>
      <c r="F344" s="86" t="str">
        <f>VLOOKUP(D344,AI!B:G,2,FALSE)</f>
        <v>AI_born_event(RECEIVER, ARG0, ARG1, ARG2, ARG3,ARG4)</v>
      </c>
      <c r="G344" s="86" t="str">
        <f>VLOOKUP(D344,AI!B:G,3,FALSE)</f>
        <v>AI_update_event(RECEIVER, ARG0, ARG1, ARG2, ARG3,ARG4)</v>
      </c>
      <c r="H344" s="86"/>
      <c r="I344" s="86"/>
      <c r="J344" s="86" t="str">
        <f>VLOOKUP(D344,AI!B:G,6,FALSE)</f>
        <v>test_deadth_event(RECEIVER, ARG0, ARG1, ARG2, ARG3,ARG4)</v>
      </c>
      <c r="K344" s="86">
        <f t="shared" si="20"/>
        <v>0</v>
      </c>
      <c r="L344" s="86"/>
      <c r="M344" s="89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  <c r="AB344" s="86"/>
      <c r="AC344" s="86"/>
      <c r="AD344" s="86"/>
      <c r="AE344" s="86"/>
      <c r="AF344" s="90">
        <f t="shared" si="21"/>
        <v>120171</v>
      </c>
    </row>
    <row r="345" spans="1:32">
      <c r="A345" s="17">
        <v>20172</v>
      </c>
      <c r="B345" s="5">
        <v>10073</v>
      </c>
      <c r="C345" s="5" t="str">
        <f>VLOOKUP(B345,映射!A:B,2,FALSE)</f>
        <v>土蜘蛛</v>
      </c>
      <c r="D345" s="85" t="str">
        <f>IF(IF(COUNTIF(AI!A:A,'表格编辑 '!C345),TRUE,FALSE)=FALSE,"monster",(VLOOKUP(C345,AI!A:B,2,FALSE)))</f>
        <v>monster</v>
      </c>
      <c r="E345" s="5">
        <v>59</v>
      </c>
      <c r="F345" s="86" t="str">
        <f>VLOOKUP(D345,AI!B:G,2,FALSE)</f>
        <v>AI_born_event(RECEIVER, ARG0, ARG1, ARG2, ARG3,ARG4)</v>
      </c>
      <c r="G345" s="86" t="str">
        <f>VLOOKUP(D345,AI!B:G,3,FALSE)</f>
        <v>AI_update_event(RECEIVER, ARG0, ARG1, ARG2, ARG3,ARG4)</v>
      </c>
      <c r="H345" s="86"/>
      <c r="I345" s="86"/>
      <c r="J345" s="86" t="str">
        <f>VLOOKUP(D345,AI!B:G,6,FALSE)</f>
        <v>test_deadth_event(RECEIVER, ARG0, ARG1, ARG2, ARG3,ARG4)</v>
      </c>
      <c r="K345" s="86">
        <f t="shared" si="20"/>
        <v>0</v>
      </c>
      <c r="L345" s="86"/>
      <c r="M345" s="89"/>
      <c r="N345" s="86"/>
      <c r="O345" s="86"/>
      <c r="P345" s="86"/>
      <c r="Q345" s="86"/>
      <c r="R345" s="86"/>
      <c r="S345" s="86"/>
      <c r="T345" s="86"/>
      <c r="U345" s="86"/>
      <c r="V345" s="86"/>
      <c r="W345" s="86"/>
      <c r="X345" s="86"/>
      <c r="Y345" s="86"/>
      <c r="Z345" s="86"/>
      <c r="AA345" s="86"/>
      <c r="AB345" s="86"/>
      <c r="AC345" s="86"/>
      <c r="AD345" s="86"/>
      <c r="AE345" s="86"/>
      <c r="AF345" s="90">
        <f t="shared" si="21"/>
        <v>120172</v>
      </c>
    </row>
    <row r="346" spans="1:32">
      <c r="A346" s="17">
        <v>20173</v>
      </c>
      <c r="B346" s="5">
        <v>10060</v>
      </c>
      <c r="C346" s="5" t="str">
        <f>VLOOKUP(B346,映射!A:B,2,FALSE)</f>
        <v>红蝎</v>
      </c>
      <c r="D346" s="85" t="str">
        <f>IF(IF(COUNTIF(AI!A:A,'表格编辑 '!C346),TRUE,FALSE)=FALSE,"monster",(VLOOKUP(C346,AI!A:B,2,FALSE)))</f>
        <v>monster</v>
      </c>
      <c r="E346" s="5">
        <v>59</v>
      </c>
      <c r="F346" s="86" t="str">
        <f>VLOOKUP(D346,AI!B:G,2,FALSE)</f>
        <v>AI_born_event(RECEIVER, ARG0, ARG1, ARG2, ARG3,ARG4)</v>
      </c>
      <c r="G346" s="86" t="str">
        <f>VLOOKUP(D346,AI!B:G,3,FALSE)</f>
        <v>AI_update_event(RECEIVER, ARG0, ARG1, ARG2, ARG3,ARG4)</v>
      </c>
      <c r="H346" s="86"/>
      <c r="I346" s="86"/>
      <c r="J346" s="86" t="str">
        <f>VLOOKUP(D346,AI!B:G,6,FALSE)</f>
        <v>test_deadth_event(RECEIVER, ARG0, ARG1, ARG2, ARG3,ARG4)</v>
      </c>
      <c r="K346" s="86">
        <f t="shared" si="20"/>
        <v>0</v>
      </c>
      <c r="L346" s="86"/>
      <c r="M346" s="89"/>
      <c r="N346" s="86"/>
      <c r="O346" s="86"/>
      <c r="P346" s="86"/>
      <c r="Q346" s="86"/>
      <c r="R346" s="86"/>
      <c r="S346" s="86"/>
      <c r="T346" s="86"/>
      <c r="U346" s="86"/>
      <c r="V346" s="86"/>
      <c r="W346" s="86"/>
      <c r="X346" s="86"/>
      <c r="Y346" s="86"/>
      <c r="Z346" s="86"/>
      <c r="AA346" s="86"/>
      <c r="AB346" s="86"/>
      <c r="AC346" s="86"/>
      <c r="AD346" s="86"/>
      <c r="AE346" s="86"/>
      <c r="AF346" s="90">
        <f t="shared" si="21"/>
        <v>120173</v>
      </c>
    </row>
    <row r="347" spans="1:32">
      <c r="A347" s="17">
        <v>20174</v>
      </c>
      <c r="B347" s="5">
        <v>10046</v>
      </c>
      <c r="C347" s="5" t="str">
        <f>VLOOKUP(B347,映射!A:B,2,FALSE)</f>
        <v>堕天使</v>
      </c>
      <c r="D347" s="85" t="str">
        <f>IF(IF(COUNTIF(AI!A:A,'表格编辑 '!C347),TRUE,FALSE)=FALSE,"monster",(VLOOKUP(C347,AI!A:B,2,FALSE)))</f>
        <v>monster</v>
      </c>
      <c r="E347" s="5">
        <v>59</v>
      </c>
      <c r="F347" s="86" t="str">
        <f>VLOOKUP(D347,AI!B:G,2,FALSE)</f>
        <v>AI_born_event(RECEIVER, ARG0, ARG1, ARG2, ARG3,ARG4)</v>
      </c>
      <c r="G347" s="86" t="str">
        <f>VLOOKUP(D347,AI!B:G,3,FALSE)</f>
        <v>AI_update_event(RECEIVER, ARG0, ARG1, ARG2, ARG3,ARG4)</v>
      </c>
      <c r="H347" s="86"/>
      <c r="I347" s="86"/>
      <c r="J347" s="86" t="str">
        <f>VLOOKUP(D347,AI!B:G,6,FALSE)</f>
        <v>test_deadth_event(RECEIVER, ARG0, ARG1, ARG2, ARG3,ARG4)</v>
      </c>
      <c r="K347" s="86">
        <f t="shared" si="20"/>
        <v>0</v>
      </c>
      <c r="L347" s="86"/>
      <c r="M347" s="89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86"/>
      <c r="Y347" s="86"/>
      <c r="Z347" s="86"/>
      <c r="AA347" s="86"/>
      <c r="AB347" s="86"/>
      <c r="AC347" s="86"/>
      <c r="AD347" s="86"/>
      <c r="AE347" s="86"/>
      <c r="AF347" s="90">
        <f t="shared" si="21"/>
        <v>120174</v>
      </c>
    </row>
    <row r="348" spans="1:32">
      <c r="A348" s="17">
        <v>20175</v>
      </c>
      <c r="B348" s="5">
        <v>10094</v>
      </c>
      <c r="C348" s="5" t="str">
        <f>VLOOKUP(B348,映射!A:B,2,FALSE)</f>
        <v>印第安仙人掌</v>
      </c>
      <c r="D348" s="85" t="str">
        <f>IF(IF(COUNTIF(AI!A:A,'表格编辑 '!C348),TRUE,FALSE)=FALSE,"monster",(VLOOKUP(C348,AI!A:B,2,FALSE)))</f>
        <v>monster</v>
      </c>
      <c r="E348" s="5">
        <v>59</v>
      </c>
      <c r="F348" s="86" t="str">
        <f>VLOOKUP(D348,AI!B:G,2,FALSE)</f>
        <v>AI_born_event(RECEIVER, ARG0, ARG1, ARG2, ARG3,ARG4)</v>
      </c>
      <c r="G348" s="86" t="str">
        <f>VLOOKUP(D348,AI!B:G,3,FALSE)</f>
        <v>AI_update_event(RECEIVER, ARG0, ARG1, ARG2, ARG3,ARG4)</v>
      </c>
      <c r="H348" s="86"/>
      <c r="I348" s="86"/>
      <c r="J348" s="86" t="str">
        <f>VLOOKUP(D348,AI!B:G,6,FALSE)</f>
        <v>test_deadth_event(RECEIVER, ARG0, ARG1, ARG2, ARG3,ARG4)</v>
      </c>
      <c r="K348" s="86">
        <f t="shared" si="20"/>
        <v>0</v>
      </c>
      <c r="L348" s="86"/>
      <c r="M348" s="89"/>
      <c r="N348" s="86"/>
      <c r="O348" s="86"/>
      <c r="P348" s="86"/>
      <c r="Q348" s="86"/>
      <c r="R348" s="86"/>
      <c r="S348" s="86"/>
      <c r="T348" s="86"/>
      <c r="U348" s="86"/>
      <c r="V348" s="86"/>
      <c r="W348" s="86"/>
      <c r="X348" s="86"/>
      <c r="Y348" s="86"/>
      <c r="Z348" s="86"/>
      <c r="AA348" s="86"/>
      <c r="AB348" s="86"/>
      <c r="AC348" s="86"/>
      <c r="AD348" s="86"/>
      <c r="AE348" s="86"/>
      <c r="AF348" s="90">
        <f t="shared" si="21"/>
        <v>120175</v>
      </c>
    </row>
    <row r="349" spans="1:32">
      <c r="A349" s="17">
        <v>20176</v>
      </c>
      <c r="B349" s="5">
        <v>10009</v>
      </c>
      <c r="C349" s="5" t="str">
        <f>VLOOKUP(B349,映射!A:B,2,FALSE)</f>
        <v>穴熊</v>
      </c>
      <c r="D349" s="85" t="str">
        <f>IF(IF(COUNTIF(AI!A:A,'表格编辑 '!C349),TRUE,FALSE)=FALSE,"monster",(VLOOKUP(C349,AI!A:B,2,FALSE)))</f>
        <v>monster</v>
      </c>
      <c r="E349" s="5">
        <v>59</v>
      </c>
      <c r="F349" s="86" t="str">
        <f>VLOOKUP(D349,AI!B:G,2,FALSE)</f>
        <v>AI_born_event(RECEIVER, ARG0, ARG1, ARG2, ARG3,ARG4)</v>
      </c>
      <c r="G349" s="86" t="str">
        <f>VLOOKUP(D349,AI!B:G,3,FALSE)</f>
        <v>AI_update_event(RECEIVER, ARG0, ARG1, ARG2, ARG3,ARG4)</v>
      </c>
      <c r="H349" s="86"/>
      <c r="I349" s="86"/>
      <c r="J349" s="86" t="str">
        <f>VLOOKUP(D349,AI!B:G,6,FALSE)</f>
        <v>test_deadth_event(RECEIVER, ARG0, ARG1, ARG2, ARG3,ARG4)</v>
      </c>
      <c r="K349" s="86">
        <f t="shared" si="20"/>
        <v>0</v>
      </c>
      <c r="L349" s="86"/>
      <c r="M349" s="89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  <c r="AB349" s="86"/>
      <c r="AC349" s="86"/>
      <c r="AD349" s="86"/>
      <c r="AE349" s="86"/>
      <c r="AF349" s="90">
        <f t="shared" si="21"/>
        <v>120176</v>
      </c>
    </row>
    <row r="350" spans="1:32">
      <c r="A350" s="17">
        <v>20177</v>
      </c>
      <c r="B350" s="5">
        <v>10004</v>
      </c>
      <c r="C350" s="5" t="str">
        <f>VLOOKUP(B350,映射!A:B,2,FALSE)</f>
        <v>猫妖</v>
      </c>
      <c r="D350" s="85" t="str">
        <f>IF(IF(COUNTIF(AI!A:A,'表格编辑 '!C350),TRUE,FALSE)=FALSE,"monster",(VLOOKUP(C350,AI!A:B,2,FALSE)))</f>
        <v>monster</v>
      </c>
      <c r="E350" s="5">
        <v>59</v>
      </c>
      <c r="F350" s="86" t="str">
        <f>VLOOKUP(D350,AI!B:G,2,FALSE)</f>
        <v>AI_born_event(RECEIVER, ARG0, ARG1, ARG2, ARG3,ARG4)</v>
      </c>
      <c r="G350" s="86" t="str">
        <f>VLOOKUP(D350,AI!B:G,3,FALSE)</f>
        <v>AI_update_event(RECEIVER, ARG0, ARG1, ARG2, ARG3,ARG4)</v>
      </c>
      <c r="H350" s="86"/>
      <c r="I350" s="86"/>
      <c r="J350" s="86" t="str">
        <f>VLOOKUP(D350,AI!B:G,6,FALSE)</f>
        <v>test_deadth_event(RECEIVER, ARG0, ARG1, ARG2, ARG3,ARG4)</v>
      </c>
      <c r="K350" s="86">
        <f t="shared" si="20"/>
        <v>0</v>
      </c>
      <c r="L350" s="86"/>
      <c r="M350" s="89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86"/>
      <c r="Y350" s="86"/>
      <c r="Z350" s="86"/>
      <c r="AA350" s="86"/>
      <c r="AB350" s="86"/>
      <c r="AC350" s="86"/>
      <c r="AD350" s="86"/>
      <c r="AE350" s="86"/>
      <c r="AF350" s="90">
        <f t="shared" si="21"/>
        <v>120177</v>
      </c>
    </row>
    <row r="351" spans="1:32">
      <c r="A351" s="17">
        <v>20178</v>
      </c>
      <c r="B351" s="5">
        <v>10159</v>
      </c>
      <c r="C351" s="5" t="str">
        <f>VLOOKUP(B351,映射!A:B,2,FALSE)</f>
        <v>烈风鸟人</v>
      </c>
      <c r="D351" s="85" t="str">
        <f>IF(IF(COUNTIF(AI!A:A,'表格编辑 '!C351),TRUE,FALSE)=FALSE,"monster",(VLOOKUP(C351,AI!A:B,2,FALSE)))</f>
        <v>monster</v>
      </c>
      <c r="E351" s="5">
        <v>59</v>
      </c>
      <c r="F351" s="86" t="str">
        <f>VLOOKUP(D351,AI!B:G,2,FALSE)</f>
        <v>AI_born_event(RECEIVER, ARG0, ARG1, ARG2, ARG3,ARG4)</v>
      </c>
      <c r="G351" s="86" t="str">
        <f>VLOOKUP(D351,AI!B:G,3,FALSE)</f>
        <v>AI_update_event(RECEIVER, ARG0, ARG1, ARG2, ARG3,ARG4)</v>
      </c>
      <c r="H351" s="86"/>
      <c r="I351" s="86"/>
      <c r="J351" s="86" t="str">
        <f>VLOOKUP(D351,AI!B:G,6,FALSE)</f>
        <v>test_deadth_event(RECEIVER, ARG0, ARG1, ARG2, ARG3,ARG4)</v>
      </c>
      <c r="K351" s="86">
        <f t="shared" si="20"/>
        <v>0</v>
      </c>
      <c r="L351" s="86"/>
      <c r="M351" s="89"/>
      <c r="N351" s="86"/>
      <c r="O351" s="86"/>
      <c r="P351" s="86"/>
      <c r="Q351" s="86"/>
      <c r="R351" s="86"/>
      <c r="S351" s="86"/>
      <c r="T351" s="86"/>
      <c r="U351" s="86"/>
      <c r="V351" s="86"/>
      <c r="W351" s="86"/>
      <c r="X351" s="86"/>
      <c r="Y351" s="86"/>
      <c r="Z351" s="86"/>
      <c r="AA351" s="86"/>
      <c r="AB351" s="86"/>
      <c r="AC351" s="86"/>
      <c r="AD351" s="86"/>
      <c r="AE351" s="86"/>
      <c r="AF351" s="90">
        <f t="shared" si="21"/>
        <v>120178</v>
      </c>
    </row>
    <row r="352" spans="1:32">
      <c r="A352" s="17">
        <v>20179</v>
      </c>
      <c r="B352" s="5">
        <v>10062</v>
      </c>
      <c r="C352" s="5" t="str">
        <f>VLOOKUP(B352,映射!A:B,2,FALSE)</f>
        <v>杀手蝎</v>
      </c>
      <c r="D352" s="85" t="str">
        <f>IF(IF(COUNTIF(AI!A:A,'表格编辑 '!C352),TRUE,FALSE)=FALSE,"monster",(VLOOKUP(C352,AI!A:B,2,FALSE)))</f>
        <v>monster</v>
      </c>
      <c r="E352" s="5">
        <v>59</v>
      </c>
      <c r="F352" s="86" t="str">
        <f>VLOOKUP(D352,AI!B:G,2,FALSE)</f>
        <v>AI_born_event(RECEIVER, ARG0, ARG1, ARG2, ARG3,ARG4)</v>
      </c>
      <c r="G352" s="86" t="str">
        <f>VLOOKUP(D352,AI!B:G,3,FALSE)</f>
        <v>AI_update_event(RECEIVER, ARG0, ARG1, ARG2, ARG3,ARG4)</v>
      </c>
      <c r="H352" s="86"/>
      <c r="I352" s="86"/>
      <c r="J352" s="86" t="str">
        <f>VLOOKUP(D352,AI!B:G,6,FALSE)</f>
        <v>test_deadth_event(RECEIVER, ARG0, ARG1, ARG2, ARG3,ARG4)</v>
      </c>
      <c r="K352" s="86">
        <f t="shared" si="20"/>
        <v>0</v>
      </c>
      <c r="L352" s="86"/>
      <c r="M352" s="89"/>
      <c r="N352" s="86"/>
      <c r="O352" s="86"/>
      <c r="P352" s="86"/>
      <c r="Q352" s="86"/>
      <c r="R352" s="86"/>
      <c r="S352" s="86"/>
      <c r="T352" s="86"/>
      <c r="U352" s="86"/>
      <c r="V352" s="86"/>
      <c r="W352" s="86"/>
      <c r="X352" s="86"/>
      <c r="Y352" s="86"/>
      <c r="Z352" s="86"/>
      <c r="AA352" s="86"/>
      <c r="AB352" s="86"/>
      <c r="AC352" s="86"/>
      <c r="AD352" s="86"/>
      <c r="AE352" s="86"/>
      <c r="AF352" s="90">
        <f t="shared" si="21"/>
        <v>120179</v>
      </c>
    </row>
    <row r="353" spans="1:32">
      <c r="A353" s="17">
        <v>20180</v>
      </c>
      <c r="B353" s="5">
        <v>10066</v>
      </c>
      <c r="C353" s="5" t="str">
        <f>VLOOKUP(B353,映射!A:B,2,FALSE)</f>
        <v>黄蜂</v>
      </c>
      <c r="D353" s="85" t="str">
        <f>IF(IF(COUNTIF(AI!A:A,'表格编辑 '!C353),TRUE,FALSE)=FALSE,"monster",(VLOOKUP(C353,AI!A:B,2,FALSE)))</f>
        <v>monster</v>
      </c>
      <c r="E353" s="5">
        <v>59</v>
      </c>
      <c r="F353" s="86" t="str">
        <f>VLOOKUP(D353,AI!B:G,2,FALSE)</f>
        <v>AI_born_event(RECEIVER, ARG0, ARG1, ARG2, ARG3,ARG4)</v>
      </c>
      <c r="G353" s="86" t="str">
        <f>VLOOKUP(D353,AI!B:G,3,FALSE)</f>
        <v>AI_update_event(RECEIVER, ARG0, ARG1, ARG2, ARG3,ARG4)</v>
      </c>
      <c r="H353" s="86"/>
      <c r="I353" s="86"/>
      <c r="J353" s="86" t="str">
        <f>VLOOKUP(D353,AI!B:G,6,FALSE)</f>
        <v>test_deadth_event(RECEIVER, ARG0, ARG1, ARG2, ARG3,ARG4)</v>
      </c>
      <c r="K353" s="86">
        <f t="shared" si="20"/>
        <v>0</v>
      </c>
      <c r="L353" s="86"/>
      <c r="M353" s="89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86"/>
      <c r="Y353" s="86"/>
      <c r="Z353" s="86"/>
      <c r="AA353" s="86"/>
      <c r="AB353" s="86"/>
      <c r="AC353" s="86"/>
      <c r="AD353" s="86"/>
      <c r="AE353" s="86"/>
      <c r="AF353" s="90">
        <f t="shared" si="21"/>
        <v>120180</v>
      </c>
    </row>
    <row r="354" spans="1:32">
      <c r="A354" s="17">
        <v>20181</v>
      </c>
      <c r="B354" s="5">
        <v>10019</v>
      </c>
      <c r="C354" s="5" t="str">
        <f>VLOOKUP(B354,映射!A:B,2,FALSE)</f>
        <v>鼠王</v>
      </c>
      <c r="D354" s="85" t="str">
        <f>IF(IF(COUNTIF(AI!A:A,'表格编辑 '!C354),TRUE,FALSE)=FALSE,"monster",(VLOOKUP(C354,AI!A:B,2,FALSE)))</f>
        <v>monster</v>
      </c>
      <c r="E354" s="5">
        <v>59</v>
      </c>
      <c r="F354" s="86" t="str">
        <f>VLOOKUP(D354,AI!B:G,2,FALSE)</f>
        <v>AI_born_event(RECEIVER, ARG0, ARG1, ARG2, ARG3,ARG4)</v>
      </c>
      <c r="G354" s="86" t="str">
        <f>VLOOKUP(D354,AI!B:G,3,FALSE)</f>
        <v>AI_update_event(RECEIVER, ARG0, ARG1, ARG2, ARG3,ARG4)</v>
      </c>
      <c r="H354" s="86"/>
      <c r="I354" s="86"/>
      <c r="J354" s="86" t="str">
        <f>VLOOKUP(D354,AI!B:G,6,FALSE)</f>
        <v>test_deadth_event(RECEIVER, ARG0, ARG1, ARG2, ARG3,ARG4)</v>
      </c>
      <c r="K354" s="86">
        <f t="shared" si="20"/>
        <v>0</v>
      </c>
      <c r="L354" s="86"/>
      <c r="M354" s="89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86"/>
      <c r="Y354" s="86"/>
      <c r="Z354" s="86"/>
      <c r="AA354" s="86"/>
      <c r="AB354" s="86"/>
      <c r="AC354" s="86"/>
      <c r="AD354" s="86"/>
      <c r="AE354" s="86"/>
      <c r="AF354" s="90">
        <f t="shared" si="21"/>
        <v>120181</v>
      </c>
    </row>
    <row r="355" spans="1:32">
      <c r="A355" s="17">
        <v>20182</v>
      </c>
      <c r="B355" s="5">
        <v>10012</v>
      </c>
      <c r="C355" s="5" t="str">
        <f>VLOOKUP(B355,映射!A:B,2,FALSE)</f>
        <v>赤目黑熊</v>
      </c>
      <c r="D355" s="85" t="str">
        <f>IF(IF(COUNTIF(AI!A:A,'表格编辑 '!C355),TRUE,FALSE)=FALSE,"monster",(VLOOKUP(C355,AI!A:B,2,FALSE)))</f>
        <v>monster</v>
      </c>
      <c r="E355" s="5">
        <v>59</v>
      </c>
      <c r="F355" s="86" t="str">
        <f>VLOOKUP(D355,AI!B:G,2,FALSE)</f>
        <v>AI_born_event(RECEIVER, ARG0, ARG1, ARG2, ARG3,ARG4)</v>
      </c>
      <c r="G355" s="86" t="str">
        <f>VLOOKUP(D355,AI!B:G,3,FALSE)</f>
        <v>AI_update_event(RECEIVER, ARG0, ARG1, ARG2, ARG3,ARG4)</v>
      </c>
      <c r="H355" s="86"/>
      <c r="I355" s="86"/>
      <c r="J355" s="86" t="str">
        <f>VLOOKUP(D355,AI!B:G,6,FALSE)</f>
        <v>test_deadth_event(RECEIVER, ARG0, ARG1, ARG2, ARG3,ARG4)</v>
      </c>
      <c r="K355" s="86">
        <f t="shared" si="20"/>
        <v>0</v>
      </c>
      <c r="L355" s="86"/>
      <c r="M355" s="89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86"/>
      <c r="Y355" s="86"/>
      <c r="Z355" s="86"/>
      <c r="AA355" s="86"/>
      <c r="AB355" s="86"/>
      <c r="AC355" s="86"/>
      <c r="AD355" s="86"/>
      <c r="AE355" s="86"/>
      <c r="AF355" s="90">
        <f t="shared" si="21"/>
        <v>120182</v>
      </c>
    </row>
    <row r="356" spans="1:32">
      <c r="A356" s="17">
        <v>20183</v>
      </c>
      <c r="B356" s="5">
        <v>10072</v>
      </c>
      <c r="C356" s="5" t="str">
        <f>VLOOKUP(B356,映射!A:B,2,FALSE)</f>
        <v>致命螳螂</v>
      </c>
      <c r="D356" s="85" t="str">
        <f>IF(IF(COUNTIF(AI!A:A,'表格编辑 '!C356),TRUE,FALSE)=FALSE,"monster",(VLOOKUP(C356,AI!A:B,2,FALSE)))</f>
        <v>monster</v>
      </c>
      <c r="E356" s="5">
        <v>59</v>
      </c>
      <c r="F356" s="86" t="str">
        <f>VLOOKUP(D356,AI!B:G,2,FALSE)</f>
        <v>AI_born_event(RECEIVER, ARG0, ARG1, ARG2, ARG3,ARG4)</v>
      </c>
      <c r="G356" s="86" t="str">
        <f>VLOOKUP(D356,AI!B:G,3,FALSE)</f>
        <v>AI_update_event(RECEIVER, ARG0, ARG1, ARG2, ARG3,ARG4)</v>
      </c>
      <c r="H356" s="86"/>
      <c r="I356" s="86"/>
      <c r="J356" s="86" t="str">
        <f>VLOOKUP(D356,AI!B:G,6,FALSE)</f>
        <v>test_deadth_event(RECEIVER, ARG0, ARG1, ARG2, ARG3,ARG4)</v>
      </c>
      <c r="K356" s="86">
        <f t="shared" si="20"/>
        <v>0</v>
      </c>
      <c r="L356" s="86"/>
      <c r="M356" s="89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  <c r="AB356" s="86"/>
      <c r="AC356" s="86"/>
      <c r="AD356" s="86"/>
      <c r="AE356" s="86"/>
      <c r="AF356" s="90">
        <f t="shared" si="21"/>
        <v>120183</v>
      </c>
    </row>
    <row r="357" spans="1:32">
      <c r="A357" s="17">
        <v>20184</v>
      </c>
      <c r="B357" s="5">
        <v>10128</v>
      </c>
      <c r="C357" s="5" t="str">
        <f>VLOOKUP(B357,映射!A:B,2,FALSE)</f>
        <v>水晶螃蟹</v>
      </c>
      <c r="D357" s="85" t="str">
        <f>IF(IF(COUNTIF(AI!A:A,'表格编辑 '!C357),TRUE,FALSE)=FALSE,"monster",(VLOOKUP(C357,AI!A:B,2,FALSE)))</f>
        <v>monster</v>
      </c>
      <c r="E357" s="5">
        <v>59</v>
      </c>
      <c r="F357" s="86" t="str">
        <f>VLOOKUP(D357,AI!B:G,2,FALSE)</f>
        <v>AI_born_event(RECEIVER, ARG0, ARG1, ARG2, ARG3,ARG4)</v>
      </c>
      <c r="G357" s="86" t="str">
        <f>VLOOKUP(D357,AI!B:G,3,FALSE)</f>
        <v>AI_update_event(RECEIVER, ARG0, ARG1, ARG2, ARG3,ARG4)</v>
      </c>
      <c r="H357" s="86"/>
      <c r="I357" s="86"/>
      <c r="J357" s="86" t="str">
        <f>VLOOKUP(D357,AI!B:G,6,FALSE)</f>
        <v>test_deadth_event(RECEIVER, ARG0, ARG1, ARG2, ARG3,ARG4)</v>
      </c>
      <c r="K357" s="86">
        <f t="shared" si="20"/>
        <v>0</v>
      </c>
      <c r="L357" s="86"/>
      <c r="M357" s="89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86"/>
      <c r="AB357" s="86"/>
      <c r="AC357" s="86"/>
      <c r="AD357" s="86"/>
      <c r="AE357" s="86"/>
      <c r="AF357" s="90">
        <f t="shared" si="21"/>
        <v>120184</v>
      </c>
    </row>
    <row r="358" spans="1:32">
      <c r="A358" s="17">
        <v>20185</v>
      </c>
      <c r="B358" s="5">
        <v>10017</v>
      </c>
      <c r="C358" s="5" t="str">
        <f>VLOOKUP(B358,映射!A:B,2,FALSE)</f>
        <v>宝石鼠</v>
      </c>
      <c r="D358" s="85" t="str">
        <f>IF(IF(COUNTIF(AI!A:A,'表格编辑 '!C358),TRUE,FALSE)=FALSE,"monster",(VLOOKUP(C358,AI!A:B,2,FALSE)))</f>
        <v>monster</v>
      </c>
      <c r="E358" s="5">
        <v>59</v>
      </c>
      <c r="F358" s="86" t="str">
        <f>VLOOKUP(D358,AI!B:G,2,FALSE)</f>
        <v>AI_born_event(RECEIVER, ARG0, ARG1, ARG2, ARG3,ARG4)</v>
      </c>
      <c r="G358" s="86" t="str">
        <f>VLOOKUP(D358,AI!B:G,3,FALSE)</f>
        <v>AI_update_event(RECEIVER, ARG0, ARG1, ARG2, ARG3,ARG4)</v>
      </c>
      <c r="H358" s="86"/>
      <c r="I358" s="86"/>
      <c r="J358" s="86" t="str">
        <f>VLOOKUP(D358,AI!B:G,6,FALSE)</f>
        <v>test_deadth_event(RECEIVER, ARG0, ARG1, ARG2, ARG3,ARG4)</v>
      </c>
      <c r="K358" s="86">
        <f t="shared" si="20"/>
        <v>0</v>
      </c>
      <c r="L358" s="86"/>
      <c r="M358" s="89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  <c r="AC358" s="86"/>
      <c r="AD358" s="86"/>
      <c r="AE358" s="86"/>
      <c r="AF358" s="90">
        <f t="shared" si="21"/>
        <v>120185</v>
      </c>
    </row>
    <row r="359" spans="1:32">
      <c r="A359" s="17">
        <v>20186</v>
      </c>
      <c r="B359" s="5">
        <v>10093</v>
      </c>
      <c r="C359" s="5" t="str">
        <f>VLOOKUP(B359,映射!A:B,2,FALSE)</f>
        <v>兔耳仙人掌</v>
      </c>
      <c r="D359" s="85" t="str">
        <f>IF(IF(COUNTIF(AI!A:A,'表格编辑 '!C359),TRUE,FALSE)=FALSE,"monster",(VLOOKUP(C359,AI!A:B,2,FALSE)))</f>
        <v>monster</v>
      </c>
      <c r="E359" s="5">
        <v>59</v>
      </c>
      <c r="F359" s="86" t="str">
        <f>VLOOKUP(D359,AI!B:G,2,FALSE)</f>
        <v>AI_born_event(RECEIVER, ARG0, ARG1, ARG2, ARG3,ARG4)</v>
      </c>
      <c r="G359" s="86" t="str">
        <f>VLOOKUP(D359,AI!B:G,3,FALSE)</f>
        <v>AI_update_event(RECEIVER, ARG0, ARG1, ARG2, ARG3,ARG4)</v>
      </c>
      <c r="H359" s="86"/>
      <c r="I359" s="86"/>
      <c r="J359" s="86" t="str">
        <f>VLOOKUP(D359,AI!B:G,6,FALSE)</f>
        <v>test_deadth_event(RECEIVER, ARG0, ARG1, ARG2, ARG3,ARG4)</v>
      </c>
      <c r="K359" s="86">
        <f t="shared" si="20"/>
        <v>0</v>
      </c>
      <c r="L359" s="86"/>
      <c r="M359" s="89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  <c r="AB359" s="86"/>
      <c r="AC359" s="86"/>
      <c r="AD359" s="86"/>
      <c r="AE359" s="86"/>
      <c r="AF359" s="90">
        <f t="shared" si="21"/>
        <v>120186</v>
      </c>
    </row>
    <row r="360" spans="1:32">
      <c r="A360" s="17">
        <v>20187</v>
      </c>
      <c r="B360" s="5">
        <v>10127</v>
      </c>
      <c r="C360" s="5" t="str">
        <f>VLOOKUP(B360,映射!A:B,2,FALSE)</f>
        <v>恶魔螃蟹</v>
      </c>
      <c r="D360" s="85" t="str">
        <f>IF(IF(COUNTIF(AI!A:A,'表格编辑 '!C360),TRUE,FALSE)=FALSE,"monster",(VLOOKUP(C360,AI!A:B,2,FALSE)))</f>
        <v>monster</v>
      </c>
      <c r="E360" s="5">
        <v>59</v>
      </c>
      <c r="F360" s="86" t="str">
        <f>VLOOKUP(D360,AI!B:G,2,FALSE)</f>
        <v>AI_born_event(RECEIVER, ARG0, ARG1, ARG2, ARG3,ARG4)</v>
      </c>
      <c r="G360" s="86" t="str">
        <f>VLOOKUP(D360,AI!B:G,3,FALSE)</f>
        <v>AI_update_event(RECEIVER, ARG0, ARG1, ARG2, ARG3,ARG4)</v>
      </c>
      <c r="H360" s="86"/>
      <c r="I360" s="86"/>
      <c r="J360" s="86" t="str">
        <f>VLOOKUP(D360,AI!B:G,6,FALSE)</f>
        <v>test_deadth_event(RECEIVER, ARG0, ARG1, ARG2, ARG3,ARG4)</v>
      </c>
      <c r="K360" s="86">
        <f t="shared" si="20"/>
        <v>0</v>
      </c>
      <c r="L360" s="86"/>
      <c r="M360" s="89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  <c r="AB360" s="86"/>
      <c r="AC360" s="86"/>
      <c r="AD360" s="86"/>
      <c r="AE360" s="86"/>
      <c r="AF360" s="90">
        <f t="shared" si="21"/>
        <v>120187</v>
      </c>
    </row>
    <row r="361" spans="1:32">
      <c r="A361" s="17">
        <v>20188</v>
      </c>
      <c r="B361" s="5">
        <v>10142</v>
      </c>
      <c r="C361" s="5" t="str">
        <f>VLOOKUP(B361,映射!A:B,2,FALSE)</f>
        <v>火龙蜥</v>
      </c>
      <c r="D361" s="85" t="str">
        <f>IF(IF(COUNTIF(AI!A:A,'表格编辑 '!C361),TRUE,FALSE)=FALSE,"monster",(VLOOKUP(C361,AI!A:B,2,FALSE)))</f>
        <v>monster</v>
      </c>
      <c r="E361" s="5">
        <v>59</v>
      </c>
      <c r="F361" s="86" t="str">
        <f>VLOOKUP(D361,AI!B:G,2,FALSE)</f>
        <v>AI_born_event(RECEIVER, ARG0, ARG1, ARG2, ARG3,ARG4)</v>
      </c>
      <c r="G361" s="86" t="str">
        <f>VLOOKUP(D361,AI!B:G,3,FALSE)</f>
        <v>AI_update_event(RECEIVER, ARG0, ARG1, ARG2, ARG3,ARG4)</v>
      </c>
      <c r="H361" s="86"/>
      <c r="I361" s="86"/>
      <c r="J361" s="86" t="str">
        <f>VLOOKUP(D361,AI!B:G,6,FALSE)</f>
        <v>test_deadth_event(RECEIVER, ARG0, ARG1, ARG2, ARG3,ARG4)</v>
      </c>
      <c r="K361" s="86">
        <f t="shared" si="20"/>
        <v>0</v>
      </c>
      <c r="L361" s="86"/>
      <c r="M361" s="89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  <c r="AB361" s="86"/>
      <c r="AC361" s="86"/>
      <c r="AD361" s="86"/>
      <c r="AE361" s="86"/>
      <c r="AF361" s="90">
        <f t="shared" si="21"/>
        <v>120188</v>
      </c>
    </row>
    <row r="362" spans="1:32">
      <c r="A362" s="17">
        <v>20189</v>
      </c>
      <c r="B362" s="5">
        <v>10024</v>
      </c>
      <c r="C362" s="5" t="str">
        <f>VLOOKUP(B362,映射!A:B,2,FALSE)</f>
        <v>僵尸</v>
      </c>
      <c r="D362" s="85" t="str">
        <f>IF(IF(COUNTIF(AI!A:A,'表格编辑 '!C362),TRUE,FALSE)=FALSE,"monster",(VLOOKUP(C362,AI!A:B,2,FALSE)))</f>
        <v>monster</v>
      </c>
      <c r="E362" s="5">
        <v>59</v>
      </c>
      <c r="F362" s="86" t="str">
        <f>VLOOKUP(D362,AI!B:G,2,FALSE)</f>
        <v>AI_born_event(RECEIVER, ARG0, ARG1, ARG2, ARG3,ARG4)</v>
      </c>
      <c r="G362" s="86" t="str">
        <f>VLOOKUP(D362,AI!B:G,3,FALSE)</f>
        <v>AI_update_event(RECEIVER, ARG0, ARG1, ARG2, ARG3,ARG4)</v>
      </c>
      <c r="H362" s="86"/>
      <c r="I362" s="86"/>
      <c r="J362" s="86" t="str">
        <f>VLOOKUP(D362,AI!B:G,6,FALSE)</f>
        <v>test_deadth_event(RECEIVER, ARG0, ARG1, ARG2, ARG3,ARG4)</v>
      </c>
      <c r="K362" s="86">
        <f t="shared" si="20"/>
        <v>0</v>
      </c>
      <c r="L362" s="86"/>
      <c r="M362" s="89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  <c r="AB362" s="86"/>
      <c r="AC362" s="86"/>
      <c r="AD362" s="86"/>
      <c r="AE362" s="86"/>
      <c r="AF362" s="90">
        <f t="shared" si="21"/>
        <v>120189</v>
      </c>
    </row>
    <row r="363" spans="1:32">
      <c r="A363" s="17">
        <v>20190</v>
      </c>
      <c r="B363" s="5">
        <v>10082</v>
      </c>
      <c r="C363" s="5" t="str">
        <f>VLOOKUP(B363,映射!A:B,2,FALSE)</f>
        <v>沼泽树精</v>
      </c>
      <c r="D363" s="85" t="str">
        <f>IF(IF(COUNTIF(AI!A:A,'表格编辑 '!C363),TRUE,FALSE)=FALSE,"monster",(VLOOKUP(C363,AI!A:B,2,FALSE)))</f>
        <v>monster</v>
      </c>
      <c r="E363" s="5">
        <v>59</v>
      </c>
      <c r="F363" s="86" t="str">
        <f>VLOOKUP(D363,AI!B:G,2,FALSE)</f>
        <v>AI_born_event(RECEIVER, ARG0, ARG1, ARG2, ARG3,ARG4)</v>
      </c>
      <c r="G363" s="86" t="str">
        <f>VLOOKUP(D363,AI!B:G,3,FALSE)</f>
        <v>AI_update_event(RECEIVER, ARG0, ARG1, ARG2, ARG3,ARG4)</v>
      </c>
      <c r="H363" s="86"/>
      <c r="I363" s="86"/>
      <c r="J363" s="86" t="str">
        <f>VLOOKUP(D363,AI!B:G,6,FALSE)</f>
        <v>test_deadth_event(RECEIVER, ARG0, ARG1, ARG2, ARG3,ARG4)</v>
      </c>
      <c r="K363" s="86">
        <f t="shared" si="20"/>
        <v>0</v>
      </c>
      <c r="L363" s="86"/>
      <c r="M363" s="89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  <c r="AB363" s="86"/>
      <c r="AC363" s="86"/>
      <c r="AD363" s="86"/>
      <c r="AE363" s="86"/>
      <c r="AF363" s="90">
        <f t="shared" si="21"/>
        <v>120190</v>
      </c>
    </row>
    <row r="364" spans="1:32">
      <c r="A364" s="17">
        <v>20191</v>
      </c>
      <c r="B364" s="5">
        <v>10073</v>
      </c>
      <c r="C364" s="5" t="str">
        <f>VLOOKUP(B364,映射!A:B,2,FALSE)</f>
        <v>土蜘蛛</v>
      </c>
      <c r="D364" s="85" t="str">
        <f>IF(IF(COUNTIF(AI!A:A,'表格编辑 '!C364),TRUE,FALSE)=FALSE,"monster",(VLOOKUP(C364,AI!A:B,2,FALSE)))</f>
        <v>monster</v>
      </c>
      <c r="E364" s="5">
        <v>59</v>
      </c>
      <c r="F364" s="86" t="str">
        <f>VLOOKUP(D364,AI!B:G,2,FALSE)</f>
        <v>AI_born_event(RECEIVER, ARG0, ARG1, ARG2, ARG3,ARG4)</v>
      </c>
      <c r="G364" s="86" t="str">
        <f>VLOOKUP(D364,AI!B:G,3,FALSE)</f>
        <v>AI_update_event(RECEIVER, ARG0, ARG1, ARG2, ARG3,ARG4)</v>
      </c>
      <c r="H364" s="86"/>
      <c r="I364" s="86"/>
      <c r="J364" s="86" t="str">
        <f>VLOOKUP(D364,AI!B:G,6,FALSE)</f>
        <v>test_deadth_event(RECEIVER, ARG0, ARG1, ARG2, ARG3,ARG4)</v>
      </c>
      <c r="K364" s="86">
        <f t="shared" si="20"/>
        <v>0</v>
      </c>
      <c r="L364" s="86"/>
      <c r="M364" s="89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  <c r="AB364" s="86"/>
      <c r="AC364" s="86"/>
      <c r="AD364" s="86"/>
      <c r="AE364" s="86"/>
      <c r="AF364" s="90">
        <f t="shared" si="21"/>
        <v>120191</v>
      </c>
    </row>
    <row r="365" spans="1:32">
      <c r="A365" s="17">
        <v>20192</v>
      </c>
      <c r="B365" s="5">
        <v>10053</v>
      </c>
      <c r="C365" s="5" t="str">
        <f>VLOOKUP(B365,映射!A:B,2,FALSE)</f>
        <v>天使蝙蝠</v>
      </c>
      <c r="D365" s="85" t="str">
        <f>IF(IF(COUNTIF(AI!A:A,'表格编辑 '!C365),TRUE,FALSE)=FALSE,"monster",(VLOOKUP(C365,AI!A:B,2,FALSE)))</f>
        <v>monster</v>
      </c>
      <c r="E365" s="5">
        <v>59</v>
      </c>
      <c r="F365" s="86" t="str">
        <f>VLOOKUP(D365,AI!B:G,2,FALSE)</f>
        <v>AI_born_event(RECEIVER, ARG0, ARG1, ARG2, ARG3,ARG4)</v>
      </c>
      <c r="G365" s="86" t="str">
        <f>VLOOKUP(D365,AI!B:G,3,FALSE)</f>
        <v>AI_update_event(RECEIVER, ARG0, ARG1, ARG2, ARG3,ARG4)</v>
      </c>
      <c r="H365" s="86"/>
      <c r="I365" s="86"/>
      <c r="J365" s="86" t="str">
        <f>VLOOKUP(D365,AI!B:G,6,FALSE)</f>
        <v>test_deadth_event(RECEIVER, ARG0, ARG1, ARG2, ARG3,ARG4)</v>
      </c>
      <c r="K365" s="86">
        <f t="shared" si="20"/>
        <v>0</v>
      </c>
      <c r="L365" s="86"/>
      <c r="M365" s="89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  <c r="AB365" s="86"/>
      <c r="AC365" s="86"/>
      <c r="AD365" s="86"/>
      <c r="AE365" s="86"/>
      <c r="AF365" s="90">
        <f t="shared" si="21"/>
        <v>120192</v>
      </c>
    </row>
    <row r="366" spans="1:32">
      <c r="A366" s="17">
        <v>20193</v>
      </c>
      <c r="B366" s="5">
        <v>10085</v>
      </c>
      <c r="C366" s="5" t="str">
        <f>VLOOKUP(B366,映射!A:B,2,FALSE)</f>
        <v>妖花</v>
      </c>
      <c r="D366" s="85" t="str">
        <f>IF(IF(COUNTIF(AI!A:A,'表格编辑 '!C366),TRUE,FALSE)=FALSE,"monster",(VLOOKUP(C366,AI!A:B,2,FALSE)))</f>
        <v>monster</v>
      </c>
      <c r="E366" s="5">
        <v>60</v>
      </c>
      <c r="F366" s="86" t="str">
        <f>VLOOKUP(D366,AI!B:G,2,FALSE)</f>
        <v>AI_born_event(RECEIVER, ARG0, ARG1, ARG2, ARG3,ARG4)</v>
      </c>
      <c r="G366" s="86" t="str">
        <f>VLOOKUP(D366,AI!B:G,3,FALSE)</f>
        <v>AI_update_event(RECEIVER, ARG0, ARG1, ARG2, ARG3,ARG4)</v>
      </c>
      <c r="H366" s="86"/>
      <c r="I366" s="86"/>
      <c r="J366" s="86" t="str">
        <f>VLOOKUP(D366,AI!B:G,6,FALSE)</f>
        <v>test_deadth_event(RECEIVER, ARG0, ARG1, ARG2, ARG3,ARG4)</v>
      </c>
      <c r="K366" s="86">
        <f t="shared" si="20"/>
        <v>0</v>
      </c>
      <c r="L366" s="86"/>
      <c r="M366" s="89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  <c r="AB366" s="86"/>
      <c r="AC366" s="86"/>
      <c r="AD366" s="86"/>
      <c r="AE366" s="86"/>
      <c r="AF366" s="90">
        <f t="shared" si="21"/>
        <v>120193</v>
      </c>
    </row>
    <row r="367" spans="1:32">
      <c r="A367" s="17">
        <v>20194</v>
      </c>
      <c r="B367" s="5">
        <v>10016</v>
      </c>
      <c r="C367" s="5" t="str">
        <f>VLOOKUP(B367,映射!A:B,2,FALSE)</f>
        <v>火焰鼠</v>
      </c>
      <c r="D367" s="85" t="str">
        <f>IF(IF(COUNTIF(AI!A:A,'表格编辑 '!C367),TRUE,FALSE)=FALSE,"monster",(VLOOKUP(C367,AI!A:B,2,FALSE)))</f>
        <v>monster</v>
      </c>
      <c r="E367" s="5">
        <v>60</v>
      </c>
      <c r="F367" s="86" t="str">
        <f>VLOOKUP(D367,AI!B:G,2,FALSE)</f>
        <v>AI_born_event(RECEIVER, ARG0, ARG1, ARG2, ARG3,ARG4)</v>
      </c>
      <c r="G367" s="86" t="str">
        <f>VLOOKUP(D367,AI!B:G,3,FALSE)</f>
        <v>AI_update_event(RECEIVER, ARG0, ARG1, ARG2, ARG3,ARG4)</v>
      </c>
      <c r="H367" s="86"/>
      <c r="I367" s="86"/>
      <c r="J367" s="86" t="str">
        <f>VLOOKUP(D367,AI!B:G,6,FALSE)</f>
        <v>test_deadth_event(RECEIVER, ARG0, ARG1, ARG2, ARG3,ARG4)</v>
      </c>
      <c r="K367" s="86">
        <f t="shared" si="20"/>
        <v>0</v>
      </c>
      <c r="L367" s="86"/>
      <c r="M367" s="89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  <c r="AC367" s="86"/>
      <c r="AD367" s="86"/>
      <c r="AE367" s="86"/>
      <c r="AF367" s="90">
        <f t="shared" si="21"/>
        <v>120194</v>
      </c>
    </row>
    <row r="368" spans="1:32">
      <c r="A368" s="17">
        <v>20195</v>
      </c>
      <c r="B368" s="5">
        <v>10072</v>
      </c>
      <c r="C368" s="5" t="str">
        <f>VLOOKUP(B368,映射!A:B,2,FALSE)</f>
        <v>致命螳螂</v>
      </c>
      <c r="D368" s="85" t="str">
        <f>IF(IF(COUNTIF(AI!A:A,'表格编辑 '!C368),TRUE,FALSE)=FALSE,"monster",(VLOOKUP(C368,AI!A:B,2,FALSE)))</f>
        <v>monster</v>
      </c>
      <c r="E368" s="5">
        <v>60</v>
      </c>
      <c r="F368" s="86" t="str">
        <f>VLOOKUP(D368,AI!B:G,2,FALSE)</f>
        <v>AI_born_event(RECEIVER, ARG0, ARG1, ARG2, ARG3,ARG4)</v>
      </c>
      <c r="G368" s="86" t="str">
        <f>VLOOKUP(D368,AI!B:G,3,FALSE)</f>
        <v>AI_update_event(RECEIVER, ARG0, ARG1, ARG2, ARG3,ARG4)</v>
      </c>
      <c r="H368" s="86"/>
      <c r="I368" s="86"/>
      <c r="J368" s="86" t="str">
        <f>VLOOKUP(D368,AI!B:G,6,FALSE)</f>
        <v>test_deadth_event(RECEIVER, ARG0, ARG1, ARG2, ARG3,ARG4)</v>
      </c>
      <c r="K368" s="86">
        <f t="shared" si="20"/>
        <v>0</v>
      </c>
      <c r="L368" s="86"/>
      <c r="M368" s="89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  <c r="AB368" s="86"/>
      <c r="AC368" s="86"/>
      <c r="AD368" s="86"/>
      <c r="AE368" s="86"/>
      <c r="AF368" s="90">
        <f t="shared" si="21"/>
        <v>120195</v>
      </c>
    </row>
    <row r="369" spans="1:32">
      <c r="A369" s="17">
        <v>20196</v>
      </c>
      <c r="B369" s="5">
        <v>10034</v>
      </c>
      <c r="C369" s="5" t="str">
        <f>VLOOKUP(B369,映射!A:B,2,FALSE)</f>
        <v>幽灵</v>
      </c>
      <c r="D369" s="85" t="str">
        <f>IF(IF(COUNTIF(AI!A:A,'表格编辑 '!C369),TRUE,FALSE)=FALSE,"monster",(VLOOKUP(C369,AI!A:B,2,FALSE)))</f>
        <v>monster</v>
      </c>
      <c r="E369" s="5">
        <v>60</v>
      </c>
      <c r="F369" s="86" t="str">
        <f>VLOOKUP(D369,AI!B:G,2,FALSE)</f>
        <v>AI_born_event(RECEIVER, ARG0, ARG1, ARG2, ARG3,ARG4)</v>
      </c>
      <c r="G369" s="86" t="str">
        <f>VLOOKUP(D369,AI!B:G,3,FALSE)</f>
        <v>AI_update_event(RECEIVER, ARG0, ARG1, ARG2, ARG3,ARG4)</v>
      </c>
      <c r="H369" s="86"/>
      <c r="I369" s="86"/>
      <c r="J369" s="86" t="str">
        <f>VLOOKUP(D369,AI!B:G,6,FALSE)</f>
        <v>test_deadth_event(RECEIVER, ARG0, ARG1, ARG2, ARG3,ARG4)</v>
      </c>
      <c r="K369" s="86">
        <f t="shared" si="20"/>
        <v>0</v>
      </c>
      <c r="L369" s="86"/>
      <c r="M369" s="89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  <c r="AB369" s="86"/>
      <c r="AC369" s="86"/>
      <c r="AD369" s="86"/>
      <c r="AE369" s="86"/>
      <c r="AF369" s="90">
        <f t="shared" si="21"/>
        <v>120196</v>
      </c>
    </row>
    <row r="370" spans="1:32">
      <c r="A370" s="17">
        <v>20197</v>
      </c>
      <c r="B370" s="5">
        <v>10010</v>
      </c>
      <c r="C370" s="5" t="str">
        <f>VLOOKUP(B370,映射!A:B,2,FALSE)</f>
        <v>赤熊</v>
      </c>
      <c r="D370" s="85" t="str">
        <f>IF(IF(COUNTIF(AI!A:A,'表格编辑 '!C370),TRUE,FALSE)=FALSE,"monster",(VLOOKUP(C370,AI!A:B,2,FALSE)))</f>
        <v>monster</v>
      </c>
      <c r="E370" s="5">
        <v>60</v>
      </c>
      <c r="F370" s="86" t="str">
        <f>VLOOKUP(D370,AI!B:G,2,FALSE)</f>
        <v>AI_born_event(RECEIVER, ARG0, ARG1, ARG2, ARG3,ARG4)</v>
      </c>
      <c r="G370" s="86" t="str">
        <f>VLOOKUP(D370,AI!B:G,3,FALSE)</f>
        <v>AI_update_event(RECEIVER, ARG0, ARG1, ARG2, ARG3,ARG4)</v>
      </c>
      <c r="H370" s="86"/>
      <c r="I370" s="86"/>
      <c r="J370" s="86" t="str">
        <f>VLOOKUP(D370,AI!B:G,6,FALSE)</f>
        <v>test_deadth_event(RECEIVER, ARG0, ARG1, ARG2, ARG3,ARG4)</v>
      </c>
      <c r="K370" s="86">
        <f t="shared" si="20"/>
        <v>0</v>
      </c>
      <c r="L370" s="86"/>
      <c r="M370" s="89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  <c r="AB370" s="86"/>
      <c r="AC370" s="86"/>
      <c r="AD370" s="86"/>
      <c r="AE370" s="86"/>
      <c r="AF370" s="90">
        <f t="shared" si="21"/>
        <v>120197</v>
      </c>
    </row>
    <row r="371" spans="1:32">
      <c r="A371" s="17">
        <v>20198</v>
      </c>
      <c r="B371" s="5">
        <v>10054</v>
      </c>
      <c r="C371" s="5" t="str">
        <f>VLOOKUP(B371,映射!A:B,2,FALSE)</f>
        <v>大蝙蝠</v>
      </c>
      <c r="D371" s="85" t="str">
        <f>IF(IF(COUNTIF(AI!A:A,'表格编辑 '!C371),TRUE,FALSE)=FALSE,"monster",(VLOOKUP(C371,AI!A:B,2,FALSE)))</f>
        <v>monster</v>
      </c>
      <c r="E371" s="5">
        <v>60</v>
      </c>
      <c r="F371" s="86" t="str">
        <f>VLOOKUP(D371,AI!B:G,2,FALSE)</f>
        <v>AI_born_event(RECEIVER, ARG0, ARG1, ARG2, ARG3,ARG4)</v>
      </c>
      <c r="G371" s="86" t="str">
        <f>VLOOKUP(D371,AI!B:G,3,FALSE)</f>
        <v>AI_update_event(RECEIVER, ARG0, ARG1, ARG2, ARG3,ARG4)</v>
      </c>
      <c r="H371" s="86"/>
      <c r="I371" s="86"/>
      <c r="J371" s="86" t="str">
        <f>VLOOKUP(D371,AI!B:G,6,FALSE)</f>
        <v>test_deadth_event(RECEIVER, ARG0, ARG1, ARG2, ARG3,ARG4)</v>
      </c>
      <c r="K371" s="86">
        <f t="shared" si="20"/>
        <v>0</v>
      </c>
      <c r="L371" s="86"/>
      <c r="M371" s="89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  <c r="AC371" s="86"/>
      <c r="AD371" s="86"/>
      <c r="AE371" s="86"/>
      <c r="AF371" s="90">
        <f t="shared" si="21"/>
        <v>120198</v>
      </c>
    </row>
    <row r="372" spans="1:32">
      <c r="A372" s="17">
        <v>20199</v>
      </c>
      <c r="B372" s="5">
        <v>10113</v>
      </c>
      <c r="C372" s="5" t="str">
        <f>VLOOKUP(B372,映射!A:B,2,FALSE)</f>
        <v>血腥之刃</v>
      </c>
      <c r="D372" s="85" t="str">
        <f>IF(IF(COUNTIF(AI!A:A,'表格编辑 '!C372),TRUE,FALSE)=FALSE,"monster",(VLOOKUP(C372,AI!A:B,2,FALSE)))</f>
        <v>monster</v>
      </c>
      <c r="E372" s="5">
        <v>60</v>
      </c>
      <c r="F372" s="86" t="str">
        <f>VLOOKUP(D372,AI!B:G,2,FALSE)</f>
        <v>AI_born_event(RECEIVER, ARG0, ARG1, ARG2, ARG3,ARG4)</v>
      </c>
      <c r="G372" s="86" t="str">
        <f>VLOOKUP(D372,AI!B:G,3,FALSE)</f>
        <v>AI_update_event(RECEIVER, ARG0, ARG1, ARG2, ARG3,ARG4)</v>
      </c>
      <c r="H372" s="86"/>
      <c r="I372" s="86"/>
      <c r="J372" s="86" t="str">
        <f>VLOOKUP(D372,AI!B:G,6,FALSE)</f>
        <v>test_deadth_event(RECEIVER, ARG0, ARG1, ARG2, ARG3,ARG4)</v>
      </c>
      <c r="K372" s="86">
        <f t="shared" si="20"/>
        <v>0</v>
      </c>
      <c r="L372" s="86"/>
      <c r="M372" s="89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  <c r="AB372" s="86"/>
      <c r="AC372" s="86"/>
      <c r="AD372" s="86"/>
      <c r="AE372" s="86"/>
      <c r="AF372" s="90">
        <f t="shared" si="21"/>
        <v>120199</v>
      </c>
    </row>
    <row r="373" spans="1:32">
      <c r="A373" s="17">
        <v>20200</v>
      </c>
      <c r="B373" s="5">
        <v>10068</v>
      </c>
      <c r="C373" s="5" t="str">
        <f>VLOOKUP(B373,映射!A:B,2,FALSE)</f>
        <v>螳螂</v>
      </c>
      <c r="D373" s="85" t="str">
        <f>IF(IF(COUNTIF(AI!A:A,'表格编辑 '!C373),TRUE,FALSE)=FALSE,"monster",(VLOOKUP(C373,AI!A:B,2,FALSE)))</f>
        <v>monster</v>
      </c>
      <c r="E373" s="5">
        <v>60</v>
      </c>
      <c r="F373" s="86" t="str">
        <f>VLOOKUP(D373,AI!B:G,2,FALSE)</f>
        <v>AI_born_event(RECEIVER, ARG0, ARG1, ARG2, ARG3,ARG4)</v>
      </c>
      <c r="G373" s="86" t="str">
        <f>VLOOKUP(D373,AI!B:G,3,FALSE)</f>
        <v>AI_update_event(RECEIVER, ARG0, ARG1, ARG2, ARG3,ARG4)</v>
      </c>
      <c r="H373" s="86"/>
      <c r="I373" s="86"/>
      <c r="J373" s="86" t="str">
        <f>VLOOKUP(D373,AI!B:G,6,FALSE)</f>
        <v>test_deadth_event(RECEIVER, ARG0, ARG1, ARG2, ARG3,ARG4)</v>
      </c>
      <c r="K373" s="86">
        <f t="shared" ref="K373:K389" si="22">IF(AND(L373="",M373="",N373="",O373=""),0,1)</f>
        <v>0</v>
      </c>
      <c r="L373" s="86"/>
      <c r="M373" s="89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  <c r="AB373" s="86"/>
      <c r="AC373" s="86"/>
      <c r="AD373" s="86"/>
      <c r="AE373" s="86"/>
      <c r="AF373" s="90">
        <f t="shared" si="21"/>
        <v>120200</v>
      </c>
    </row>
    <row r="374" spans="1:32">
      <c r="A374" s="17">
        <v>20201</v>
      </c>
      <c r="B374" s="5">
        <v>10051</v>
      </c>
      <c r="C374" s="5" t="str">
        <f>VLOOKUP(B374,映射!A:B,2,FALSE)</f>
        <v>水果蝙蝠</v>
      </c>
      <c r="D374" s="85" t="str">
        <f>IF(IF(COUNTIF(AI!A:A,'表格编辑 '!C374),TRUE,FALSE)=FALSE,"monster",(VLOOKUP(C374,AI!A:B,2,FALSE)))</f>
        <v>monster</v>
      </c>
      <c r="E374" s="5">
        <v>60</v>
      </c>
      <c r="F374" s="86" t="str">
        <f>VLOOKUP(D374,AI!B:G,2,FALSE)</f>
        <v>AI_born_event(RECEIVER, ARG0, ARG1, ARG2, ARG3,ARG4)</v>
      </c>
      <c r="G374" s="86" t="str">
        <f>VLOOKUP(D374,AI!B:G,3,FALSE)</f>
        <v>AI_update_event(RECEIVER, ARG0, ARG1, ARG2, ARG3,ARG4)</v>
      </c>
      <c r="H374" s="86"/>
      <c r="I374" s="86"/>
      <c r="J374" s="86" t="str">
        <f>VLOOKUP(D374,AI!B:G,6,FALSE)</f>
        <v>test_deadth_event(RECEIVER, ARG0, ARG1, ARG2, ARG3,ARG4)</v>
      </c>
      <c r="K374" s="86">
        <f t="shared" si="22"/>
        <v>0</v>
      </c>
      <c r="L374" s="86"/>
      <c r="M374" s="89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  <c r="AB374" s="86"/>
      <c r="AC374" s="86"/>
      <c r="AD374" s="86"/>
      <c r="AE374" s="86"/>
      <c r="AF374" s="90">
        <f t="shared" si="21"/>
        <v>120201</v>
      </c>
    </row>
    <row r="375" spans="1:32">
      <c r="A375" s="17">
        <v>20202</v>
      </c>
      <c r="B375" s="5">
        <v>10071</v>
      </c>
      <c r="C375" s="5" t="str">
        <f>VLOOKUP(B375,映射!A:B,2,FALSE)</f>
        <v>死灰螳螂</v>
      </c>
      <c r="D375" s="85" t="str">
        <f>IF(IF(COUNTIF(AI!A:A,'表格编辑 '!C375),TRUE,FALSE)=FALSE,"monster",(VLOOKUP(C375,AI!A:B,2,FALSE)))</f>
        <v>monster</v>
      </c>
      <c r="E375" s="5">
        <v>60</v>
      </c>
      <c r="F375" s="86" t="str">
        <f>VLOOKUP(D375,AI!B:G,2,FALSE)</f>
        <v>AI_born_event(RECEIVER, ARG0, ARG1, ARG2, ARG3,ARG4)</v>
      </c>
      <c r="G375" s="86" t="str">
        <f>VLOOKUP(D375,AI!B:G,3,FALSE)</f>
        <v>AI_update_event(RECEIVER, ARG0, ARG1, ARG2, ARG3,ARG4)</v>
      </c>
      <c r="H375" s="86"/>
      <c r="I375" s="86"/>
      <c r="J375" s="86" t="str">
        <f>VLOOKUP(D375,AI!B:G,6,FALSE)</f>
        <v>test_deadth_event(RECEIVER, ARG0, ARG1, ARG2, ARG3,ARG4)</v>
      </c>
      <c r="K375" s="86">
        <f t="shared" si="22"/>
        <v>0</v>
      </c>
      <c r="L375" s="86"/>
      <c r="M375" s="89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  <c r="AB375" s="86"/>
      <c r="AC375" s="86"/>
      <c r="AD375" s="86"/>
      <c r="AE375" s="86"/>
      <c r="AF375" s="90">
        <f t="shared" si="21"/>
        <v>120202</v>
      </c>
    </row>
    <row r="376" spans="1:32">
      <c r="A376" s="17">
        <v>20203</v>
      </c>
      <c r="B376" s="5">
        <v>10022</v>
      </c>
      <c r="C376" s="5" t="str">
        <f>VLOOKUP(B376,映射!A:B,2,FALSE)</f>
        <v>地狱猎犬</v>
      </c>
      <c r="D376" s="85" t="str">
        <f>IF(IF(COUNTIF(AI!A:A,'表格编辑 '!C376),TRUE,FALSE)=FALSE,"monster",(VLOOKUP(C376,AI!A:B,2,FALSE)))</f>
        <v>monster</v>
      </c>
      <c r="E376" s="5">
        <v>60</v>
      </c>
      <c r="F376" s="86" t="str">
        <f>VLOOKUP(D376,AI!B:G,2,FALSE)</f>
        <v>AI_born_event(RECEIVER, ARG0, ARG1, ARG2, ARG3,ARG4)</v>
      </c>
      <c r="G376" s="86" t="str">
        <f>VLOOKUP(D376,AI!B:G,3,FALSE)</f>
        <v>AI_update_event(RECEIVER, ARG0, ARG1, ARG2, ARG3,ARG4)</v>
      </c>
      <c r="H376" s="86"/>
      <c r="I376" s="86"/>
      <c r="J376" s="86" t="str">
        <f>VLOOKUP(D376,AI!B:G,6,FALSE)</f>
        <v>test_deadth_event(RECEIVER, ARG0, ARG1, ARG2, ARG3,ARG4)</v>
      </c>
      <c r="K376" s="86">
        <f t="shared" si="22"/>
        <v>0</v>
      </c>
      <c r="L376" s="86"/>
      <c r="M376" s="89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  <c r="AC376" s="86"/>
      <c r="AD376" s="86"/>
      <c r="AE376" s="86"/>
      <c r="AF376" s="90">
        <f t="shared" ref="AF376:AF463" si="23">100000+A376</f>
        <v>120203</v>
      </c>
    </row>
    <row r="377" spans="1:32">
      <c r="A377" s="17">
        <v>20204</v>
      </c>
      <c r="B377" s="5">
        <v>10071</v>
      </c>
      <c r="C377" s="5" t="str">
        <f>VLOOKUP(B377,映射!A:B,2,FALSE)</f>
        <v>死灰螳螂</v>
      </c>
      <c r="D377" s="85" t="str">
        <f>IF(IF(COUNTIF(AI!A:A,'表格编辑 '!C377),TRUE,FALSE)=FALSE,"monster",(VLOOKUP(C377,AI!A:B,2,FALSE)))</f>
        <v>monster</v>
      </c>
      <c r="E377" s="5">
        <v>60</v>
      </c>
      <c r="F377" s="86" t="str">
        <f>VLOOKUP(D377,AI!B:G,2,FALSE)</f>
        <v>AI_born_event(RECEIVER, ARG0, ARG1, ARG2, ARG3,ARG4)</v>
      </c>
      <c r="G377" s="86" t="str">
        <f>VLOOKUP(D377,AI!B:G,3,FALSE)</f>
        <v>AI_update_event(RECEIVER, ARG0, ARG1, ARG2, ARG3,ARG4)</v>
      </c>
      <c r="H377" s="86"/>
      <c r="I377" s="86"/>
      <c r="J377" s="86" t="str">
        <f>VLOOKUP(D377,AI!B:G,6,FALSE)</f>
        <v>test_deadth_event(RECEIVER, ARG0, ARG1, ARG2, ARG3,ARG4)</v>
      </c>
      <c r="K377" s="86">
        <f t="shared" si="22"/>
        <v>0</v>
      </c>
      <c r="L377" s="86"/>
      <c r="M377" s="89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  <c r="AC377" s="86"/>
      <c r="AD377" s="86"/>
      <c r="AE377" s="86"/>
      <c r="AF377" s="90">
        <f t="shared" si="23"/>
        <v>120204</v>
      </c>
    </row>
    <row r="378" spans="1:32">
      <c r="A378" s="17">
        <v>20205</v>
      </c>
      <c r="B378" s="5">
        <v>10014</v>
      </c>
      <c r="C378" s="5" t="str">
        <f>VLOOKUP(B378,映射!A:B,2,FALSE)</f>
        <v>大地鼠</v>
      </c>
      <c r="D378" s="85" t="str">
        <f>IF(IF(COUNTIF(AI!A:A,'表格编辑 '!C378),TRUE,FALSE)=FALSE,"monster",(VLOOKUP(C378,AI!A:B,2,FALSE)))</f>
        <v>monster</v>
      </c>
      <c r="E378" s="5">
        <v>60</v>
      </c>
      <c r="F378" s="86" t="str">
        <f>VLOOKUP(D378,AI!B:G,2,FALSE)</f>
        <v>AI_born_event(RECEIVER, ARG0, ARG1, ARG2, ARG3,ARG4)</v>
      </c>
      <c r="G378" s="86" t="str">
        <f>VLOOKUP(D378,AI!B:G,3,FALSE)</f>
        <v>AI_update_event(RECEIVER, ARG0, ARG1, ARG2, ARG3,ARG4)</v>
      </c>
      <c r="H378" s="86"/>
      <c r="I378" s="86"/>
      <c r="J378" s="86" t="str">
        <f>VLOOKUP(D378,AI!B:G,6,FALSE)</f>
        <v>test_deadth_event(RECEIVER, ARG0, ARG1, ARG2, ARG3,ARG4)</v>
      </c>
      <c r="K378" s="86">
        <f t="shared" si="22"/>
        <v>0</v>
      </c>
      <c r="L378" s="86"/>
      <c r="M378" s="89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  <c r="AC378" s="86"/>
      <c r="AD378" s="86"/>
      <c r="AE378" s="86"/>
      <c r="AF378" s="90">
        <f t="shared" si="23"/>
        <v>120205</v>
      </c>
    </row>
    <row r="379" spans="1:32">
      <c r="A379" s="17">
        <v>20206</v>
      </c>
      <c r="B379" s="5">
        <v>10058</v>
      </c>
      <c r="C379" s="5" t="str">
        <f>VLOOKUP(B379,映射!A:B,2,FALSE)</f>
        <v>兔耳蝙蝠</v>
      </c>
      <c r="D379" s="85" t="str">
        <f>IF(IF(COUNTIF(AI!A:A,'表格编辑 '!C379),TRUE,FALSE)=FALSE,"monster",(VLOOKUP(C379,AI!A:B,2,FALSE)))</f>
        <v>monster</v>
      </c>
      <c r="E379" s="5">
        <v>60</v>
      </c>
      <c r="F379" s="86" t="str">
        <f>VLOOKUP(D379,AI!B:G,2,FALSE)</f>
        <v>AI_born_event(RECEIVER, ARG0, ARG1, ARG2, ARG3,ARG4)</v>
      </c>
      <c r="G379" s="86" t="str">
        <f>VLOOKUP(D379,AI!B:G,3,FALSE)</f>
        <v>AI_update_event(RECEIVER, ARG0, ARG1, ARG2, ARG3,ARG4)</v>
      </c>
      <c r="H379" s="86"/>
      <c r="I379" s="86"/>
      <c r="J379" s="86" t="str">
        <f>VLOOKUP(D379,AI!B:G,6,FALSE)</f>
        <v>test_deadth_event(RECEIVER, ARG0, ARG1, ARG2, ARG3,ARG4)</v>
      </c>
      <c r="K379" s="86">
        <f t="shared" si="22"/>
        <v>0</v>
      </c>
      <c r="L379" s="86"/>
      <c r="M379" s="89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  <c r="AC379" s="86"/>
      <c r="AD379" s="86"/>
      <c r="AE379" s="86"/>
      <c r="AF379" s="90">
        <f t="shared" si="23"/>
        <v>120206</v>
      </c>
    </row>
    <row r="380" spans="1:32">
      <c r="A380" s="17">
        <v>20207</v>
      </c>
      <c r="B380" s="5">
        <v>10126</v>
      </c>
      <c r="C380" s="5" t="str">
        <f>VLOOKUP(B380,映射!A:B,2,FALSE)</f>
        <v>金怪</v>
      </c>
      <c r="D380" s="85" t="str">
        <f>IF(IF(COUNTIF(AI!A:A,'表格编辑 '!C380),TRUE,FALSE)=FALSE,"monster",(VLOOKUP(C380,AI!A:B,2,FALSE)))</f>
        <v>monster</v>
      </c>
      <c r="E380" s="5">
        <v>60</v>
      </c>
      <c r="F380" s="86" t="str">
        <f>VLOOKUP(D380,AI!B:G,2,FALSE)</f>
        <v>AI_born_event(RECEIVER, ARG0, ARG1, ARG2, ARG3,ARG4)</v>
      </c>
      <c r="G380" s="86" t="str">
        <f>VLOOKUP(D380,AI!B:G,3,FALSE)</f>
        <v>AI_update_event(RECEIVER, ARG0, ARG1, ARG2, ARG3,ARG4)</v>
      </c>
      <c r="H380" s="86"/>
      <c r="I380" s="86"/>
      <c r="J380" s="86" t="str">
        <f>VLOOKUP(D380,AI!B:G,6,FALSE)</f>
        <v>test_deadth_event(RECEIVER, ARG0, ARG1, ARG2, ARG3,ARG4)</v>
      </c>
      <c r="K380" s="86">
        <f t="shared" si="22"/>
        <v>0</v>
      </c>
      <c r="L380" s="86"/>
      <c r="M380" s="89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  <c r="AC380" s="86"/>
      <c r="AD380" s="86"/>
      <c r="AE380" s="86"/>
      <c r="AF380" s="90">
        <f t="shared" si="23"/>
        <v>120207</v>
      </c>
    </row>
    <row r="381" spans="1:32">
      <c r="A381" s="17">
        <v>20208</v>
      </c>
      <c r="B381" s="5">
        <v>10079</v>
      </c>
      <c r="C381" s="5" t="str">
        <f>VLOOKUP(B381,映射!A:B,2,FALSE)</f>
        <v>黄金树精</v>
      </c>
      <c r="D381" s="85" t="str">
        <f>IF(IF(COUNTIF(AI!A:A,'表格编辑 '!C381),TRUE,FALSE)=FALSE,"monster",(VLOOKUP(C381,AI!A:B,2,FALSE)))</f>
        <v>monster</v>
      </c>
      <c r="E381" s="5">
        <v>60</v>
      </c>
      <c r="F381" s="86" t="str">
        <f>VLOOKUP(D381,AI!B:G,2,FALSE)</f>
        <v>AI_born_event(RECEIVER, ARG0, ARG1, ARG2, ARG3,ARG4)</v>
      </c>
      <c r="G381" s="86" t="str">
        <f>VLOOKUP(D381,AI!B:G,3,FALSE)</f>
        <v>AI_update_event(RECEIVER, ARG0, ARG1, ARG2, ARG3,ARG4)</v>
      </c>
      <c r="H381" s="86"/>
      <c r="I381" s="86"/>
      <c r="J381" s="86" t="str">
        <f>VLOOKUP(D381,AI!B:G,6,FALSE)</f>
        <v>test_deadth_event(RECEIVER, ARG0, ARG1, ARG2, ARG3,ARG4)</v>
      </c>
      <c r="K381" s="86">
        <f t="shared" si="22"/>
        <v>0</v>
      </c>
      <c r="L381" s="86"/>
      <c r="M381" s="89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  <c r="AC381" s="86"/>
      <c r="AD381" s="86"/>
      <c r="AE381" s="86"/>
      <c r="AF381" s="90">
        <f t="shared" si="23"/>
        <v>120208</v>
      </c>
    </row>
    <row r="382" spans="1:32">
      <c r="A382" s="17">
        <v>20209</v>
      </c>
      <c r="B382" s="5">
        <v>10113</v>
      </c>
      <c r="C382" s="5" t="str">
        <f>VLOOKUP(B382,映射!A:B,2,FALSE)</f>
        <v>血腥之刃</v>
      </c>
      <c r="D382" s="85" t="str">
        <f>IF(IF(COUNTIF(AI!A:A,'表格编辑 '!C382),TRUE,FALSE)=FALSE,"monster",(VLOOKUP(C382,AI!A:B,2,FALSE)))</f>
        <v>monster</v>
      </c>
      <c r="E382" s="5">
        <v>60</v>
      </c>
      <c r="F382" s="86" t="str">
        <f>VLOOKUP(D382,AI!B:G,2,FALSE)</f>
        <v>AI_born_event(RECEIVER, ARG0, ARG1, ARG2, ARG3,ARG4)</v>
      </c>
      <c r="G382" s="86" t="str">
        <f>VLOOKUP(D382,AI!B:G,3,FALSE)</f>
        <v>AI_update_event(RECEIVER, ARG0, ARG1, ARG2, ARG3,ARG4)</v>
      </c>
      <c r="H382" s="86"/>
      <c r="I382" s="86"/>
      <c r="J382" s="86" t="str">
        <f>VLOOKUP(D382,AI!B:G,6,FALSE)</f>
        <v>test_deadth_event(RECEIVER, ARG0, ARG1, ARG2, ARG3,ARG4)</v>
      </c>
      <c r="K382" s="86">
        <f t="shared" si="22"/>
        <v>0</v>
      </c>
      <c r="L382" s="86"/>
      <c r="M382" s="89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  <c r="AC382" s="86"/>
      <c r="AD382" s="86"/>
      <c r="AE382" s="86"/>
      <c r="AF382" s="90">
        <f t="shared" si="23"/>
        <v>120209</v>
      </c>
    </row>
    <row r="383" spans="1:32">
      <c r="A383" s="17">
        <v>20210</v>
      </c>
      <c r="B383" s="5">
        <v>10043</v>
      </c>
      <c r="C383" s="5" t="str">
        <f>VLOOKUP(B383,映射!A:B,2,FALSE)</f>
        <v>丘比特</v>
      </c>
      <c r="D383" s="85" t="str">
        <f>IF(IF(COUNTIF(AI!A:A,'表格编辑 '!C383),TRUE,FALSE)=FALSE,"monster",(VLOOKUP(C383,AI!A:B,2,FALSE)))</f>
        <v>monster</v>
      </c>
      <c r="E383" s="5">
        <v>60</v>
      </c>
      <c r="F383" s="86" t="str">
        <f>VLOOKUP(D383,AI!B:G,2,FALSE)</f>
        <v>AI_born_event(RECEIVER, ARG0, ARG1, ARG2, ARG3,ARG4)</v>
      </c>
      <c r="G383" s="86" t="str">
        <f>VLOOKUP(D383,AI!B:G,3,FALSE)</f>
        <v>AI_update_event(RECEIVER, ARG0, ARG1, ARG2, ARG3,ARG4)</v>
      </c>
      <c r="H383" s="86"/>
      <c r="I383" s="86"/>
      <c r="J383" s="86" t="str">
        <f>VLOOKUP(D383,AI!B:G,6,FALSE)</f>
        <v>test_deadth_event(RECEIVER, ARG0, ARG1, ARG2, ARG3,ARG4)</v>
      </c>
      <c r="K383" s="86">
        <f t="shared" si="22"/>
        <v>0</v>
      </c>
      <c r="L383" s="86"/>
      <c r="M383" s="89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  <c r="AB383" s="86"/>
      <c r="AC383" s="86"/>
      <c r="AD383" s="86"/>
      <c r="AE383" s="86"/>
      <c r="AF383" s="90">
        <f t="shared" si="23"/>
        <v>120210</v>
      </c>
    </row>
    <row r="384" spans="1:32">
      <c r="A384" s="17">
        <v>20211</v>
      </c>
      <c r="B384" s="5">
        <v>10001</v>
      </c>
      <c r="C384" s="5" t="str">
        <f>VLOOKUP(B384,映射!A:B,2,FALSE)</f>
        <v>火焰龟</v>
      </c>
      <c r="D384" s="85" t="str">
        <f>IF(IF(COUNTIF(AI!A:A,'表格编辑 '!C384),TRUE,FALSE)=FALSE,"monster",(VLOOKUP(C384,AI!A:B,2,FALSE)))</f>
        <v>monster</v>
      </c>
      <c r="E384" s="5">
        <v>60</v>
      </c>
      <c r="F384" s="86" t="str">
        <f>VLOOKUP(D384,AI!B:G,2,FALSE)</f>
        <v>AI_born_event(RECEIVER, ARG0, ARG1, ARG2, ARG3,ARG4)</v>
      </c>
      <c r="G384" s="86" t="str">
        <f>VLOOKUP(D384,AI!B:G,3,FALSE)</f>
        <v>AI_update_event(RECEIVER, ARG0, ARG1, ARG2, ARG3,ARG4)</v>
      </c>
      <c r="H384" s="86"/>
      <c r="I384" s="86"/>
      <c r="J384" s="86" t="str">
        <f>VLOOKUP(D384,AI!B:G,6,FALSE)</f>
        <v>test_deadth_event(RECEIVER, ARG0, ARG1, ARG2, ARG3,ARG4)</v>
      </c>
      <c r="K384" s="86">
        <f t="shared" si="22"/>
        <v>0</v>
      </c>
      <c r="L384" s="86"/>
      <c r="M384" s="89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  <c r="AC384" s="86"/>
      <c r="AD384" s="86"/>
      <c r="AE384" s="86"/>
      <c r="AF384" s="90">
        <f t="shared" si="23"/>
        <v>120211</v>
      </c>
    </row>
    <row r="385" spans="1:32">
      <c r="A385" s="17">
        <v>20212</v>
      </c>
      <c r="B385" s="5">
        <v>10134</v>
      </c>
      <c r="C385" s="5" t="str">
        <f>VLOOKUP(B385,映射!A:B,2,FALSE)</f>
        <v>猎豹蜥蜴</v>
      </c>
      <c r="D385" s="85" t="str">
        <f>IF(IF(COUNTIF(AI!A:A,'表格编辑 '!C385),TRUE,FALSE)=FALSE,"monster",(VLOOKUP(C385,AI!A:B,2,FALSE)))</f>
        <v>monster</v>
      </c>
      <c r="E385" s="5">
        <v>60</v>
      </c>
      <c r="F385" s="86" t="str">
        <f>VLOOKUP(D385,AI!B:G,2,FALSE)</f>
        <v>AI_born_event(RECEIVER, ARG0, ARG1, ARG2, ARG3,ARG4)</v>
      </c>
      <c r="G385" s="86" t="str">
        <f>VLOOKUP(D385,AI!B:G,3,FALSE)</f>
        <v>AI_update_event(RECEIVER, ARG0, ARG1, ARG2, ARG3,ARG4)</v>
      </c>
      <c r="H385" s="86"/>
      <c r="I385" s="86"/>
      <c r="J385" s="86" t="str">
        <f>VLOOKUP(D385,AI!B:G,6,FALSE)</f>
        <v>test_deadth_event(RECEIVER, ARG0, ARG1, ARG2, ARG3,ARG4)</v>
      </c>
      <c r="K385" s="86">
        <f t="shared" si="22"/>
        <v>0</v>
      </c>
      <c r="L385" s="86"/>
      <c r="M385" s="89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  <c r="AC385" s="86"/>
      <c r="AD385" s="86"/>
      <c r="AE385" s="86"/>
      <c r="AF385" s="90">
        <f t="shared" si="23"/>
        <v>120212</v>
      </c>
    </row>
    <row r="386" spans="1:32">
      <c r="A386" s="17">
        <v>20213</v>
      </c>
      <c r="B386" s="5">
        <v>10124</v>
      </c>
      <c r="C386" s="5" t="str">
        <f>VLOOKUP(B386,映射!A:B,2,FALSE)</f>
        <v>石怪</v>
      </c>
      <c r="D386" s="85" t="str">
        <f>IF(IF(COUNTIF(AI!A:A,'表格编辑 '!C386),TRUE,FALSE)=FALSE,"monster",(VLOOKUP(C386,AI!A:B,2,FALSE)))</f>
        <v>monster</v>
      </c>
      <c r="E386" s="5">
        <v>60</v>
      </c>
      <c r="F386" s="86" t="str">
        <f>VLOOKUP(D386,AI!B:G,2,FALSE)</f>
        <v>AI_born_event(RECEIVER, ARG0, ARG1, ARG2, ARG3,ARG4)</v>
      </c>
      <c r="G386" s="86" t="str">
        <f>VLOOKUP(D386,AI!B:G,3,FALSE)</f>
        <v>AI_update_event(RECEIVER, ARG0, ARG1, ARG2, ARG3,ARG4)</v>
      </c>
      <c r="H386" s="86"/>
      <c r="I386" s="86"/>
      <c r="J386" s="86" t="str">
        <f>VLOOKUP(D386,AI!B:G,6,FALSE)</f>
        <v>test_deadth_event(RECEIVER, ARG0, ARG1, ARG2, ARG3,ARG4)</v>
      </c>
      <c r="K386" s="86">
        <f t="shared" si="22"/>
        <v>0</v>
      </c>
      <c r="L386" s="86"/>
      <c r="M386" s="89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  <c r="AC386" s="86"/>
      <c r="AD386" s="86"/>
      <c r="AE386" s="86"/>
      <c r="AF386" s="90">
        <f t="shared" si="23"/>
        <v>120213</v>
      </c>
    </row>
    <row r="387" spans="1:32">
      <c r="A387" s="17">
        <v>20214</v>
      </c>
      <c r="B387" s="5">
        <v>10074</v>
      </c>
      <c r="C387" s="5" t="str">
        <f>VLOOKUP(B387,映射!A:B,2,FALSE)</f>
        <v>水蜘蛛</v>
      </c>
      <c r="D387" s="85" t="str">
        <f>IF(IF(COUNTIF(AI!A:A,'表格编辑 '!C387),TRUE,FALSE)=FALSE,"monster",(VLOOKUP(C387,AI!A:B,2,FALSE)))</f>
        <v>monster</v>
      </c>
      <c r="E387" s="5">
        <v>60</v>
      </c>
      <c r="F387" s="86" t="str">
        <f>VLOOKUP(D387,AI!B:G,2,FALSE)</f>
        <v>AI_born_event(RECEIVER, ARG0, ARG1, ARG2, ARG3,ARG4)</v>
      </c>
      <c r="G387" s="86" t="str">
        <f>VLOOKUP(D387,AI!B:G,3,FALSE)</f>
        <v>AI_update_event(RECEIVER, ARG0, ARG1, ARG2, ARG3,ARG4)</v>
      </c>
      <c r="H387" s="86"/>
      <c r="I387" s="86"/>
      <c r="J387" s="86" t="str">
        <f>VLOOKUP(D387,AI!B:G,6,FALSE)</f>
        <v>test_deadth_event(RECEIVER, ARG0, ARG1, ARG2, ARG3,ARG4)</v>
      </c>
      <c r="K387" s="86">
        <f t="shared" si="22"/>
        <v>0</v>
      </c>
      <c r="L387" s="86"/>
      <c r="M387" s="89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  <c r="AC387" s="86"/>
      <c r="AD387" s="86"/>
      <c r="AE387" s="86"/>
      <c r="AF387" s="90">
        <f t="shared" si="23"/>
        <v>120214</v>
      </c>
    </row>
    <row r="388" spans="1:32">
      <c r="A388" s="17">
        <v>20215</v>
      </c>
      <c r="B388" s="5">
        <v>10102</v>
      </c>
      <c r="C388" s="5" t="str">
        <f>VLOOKUP(B388,映射!A:B,2,FALSE)</f>
        <v>水精</v>
      </c>
      <c r="D388" s="85" t="str">
        <f>IF(IF(COUNTIF(AI!A:A,'表格编辑 '!C388),TRUE,FALSE)=FALSE,"monster",(VLOOKUP(C388,AI!A:B,2,FALSE)))</f>
        <v>monster</v>
      </c>
      <c r="E388" s="5">
        <v>60</v>
      </c>
      <c r="F388" s="86" t="str">
        <f>VLOOKUP(D388,AI!B:G,2,FALSE)</f>
        <v>AI_born_event(RECEIVER, ARG0, ARG1, ARG2, ARG3,ARG4)</v>
      </c>
      <c r="G388" s="86" t="str">
        <f>VLOOKUP(D388,AI!B:G,3,FALSE)</f>
        <v>AI_update_event(RECEIVER, ARG0, ARG1, ARG2, ARG3,ARG4)</v>
      </c>
      <c r="H388" s="86"/>
      <c r="I388" s="86"/>
      <c r="J388" s="86" t="str">
        <f>VLOOKUP(D388,AI!B:G,6,FALSE)</f>
        <v>test_deadth_event(RECEIVER, ARG0, ARG1, ARG2, ARG3,ARG4)</v>
      </c>
      <c r="K388" s="86">
        <f t="shared" si="22"/>
        <v>0</v>
      </c>
      <c r="L388" s="86"/>
      <c r="M388" s="89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  <c r="AB388" s="86"/>
      <c r="AC388" s="86"/>
      <c r="AD388" s="86"/>
      <c r="AE388" s="86"/>
      <c r="AF388" s="90">
        <f t="shared" si="23"/>
        <v>120215</v>
      </c>
    </row>
    <row r="389" spans="1:32">
      <c r="A389" s="17">
        <v>20216</v>
      </c>
      <c r="B389" s="5">
        <v>10122</v>
      </c>
      <c r="C389" s="5" t="str">
        <f>IF(VLOOKUP(B389,映射!A:B,2,FALSE)="","monster",VLOOKUP(B389,映射!A:B,2,FALSE))</f>
        <v>纯白吓人箱</v>
      </c>
      <c r="D389" s="85" t="str">
        <f>IF(IF(COUNTIF(AI!A:A,'表格编辑 '!C389),TRUE,FALSE)=FALSE,"monster",(VLOOKUP(C389,AI!A:B,2,FALSE)))</f>
        <v>monster</v>
      </c>
      <c r="E389" s="5">
        <v>60</v>
      </c>
      <c r="F389" s="86" t="str">
        <f>VLOOKUP(D389,AI!B:G,2,FALSE)</f>
        <v>AI_born_event(RECEIVER, ARG0, ARG1, ARG2, ARG3,ARG4)</v>
      </c>
      <c r="G389" s="86" t="str">
        <f>VLOOKUP(D389,AI!B:G,3,FALSE)</f>
        <v>AI_update_event(RECEIVER, ARG0, ARG1, ARG2, ARG3,ARG4)</v>
      </c>
      <c r="H389" s="86"/>
      <c r="I389" s="86"/>
      <c r="J389" s="86" t="str">
        <f>VLOOKUP(D389,AI!B:G,6,FALSE)</f>
        <v>test_deadth_event(RECEIVER, ARG0, ARG1, ARG2, ARG3,ARG4)</v>
      </c>
      <c r="K389" s="86">
        <f t="shared" si="22"/>
        <v>0</v>
      </c>
      <c r="L389" s="86"/>
      <c r="M389" s="89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  <c r="AC389" s="86"/>
      <c r="AD389" s="86"/>
      <c r="AE389" s="86"/>
      <c r="AF389" s="90">
        <f t="shared" si="23"/>
        <v>120216</v>
      </c>
    </row>
    <row r="390" spans="1:32">
      <c r="A390" s="17">
        <v>20217</v>
      </c>
      <c r="B390" s="33">
        <v>10263</v>
      </c>
      <c r="C390" s="33" t="s">
        <v>483</v>
      </c>
      <c r="D390" s="85" t="str">
        <f>IF(IF(COUNTIF(AI!A:A,'表格编辑 '!C390),TRUE,FALSE)=FALSE,"monster",(VLOOKUP(C390,AI!A:B,2,FALSE)))</f>
        <v>monster</v>
      </c>
      <c r="E390" s="2">
        <v>65</v>
      </c>
      <c r="F390" s="86" t="str">
        <f>VLOOKUP(D390,AI!B:G,2,FALSE)</f>
        <v>AI_born_event(RECEIVER, ARG0, ARG1, ARG2, ARG3,ARG4)</v>
      </c>
      <c r="G390" s="86" t="str">
        <f>VLOOKUP(D390,AI!B:G,3,FALSE)</f>
        <v>AI_update_event(RECEIVER, ARG0, ARG1, ARG2, ARG3,ARG4)</v>
      </c>
      <c r="H390" s="86"/>
      <c r="I390" s="86"/>
      <c r="J390" s="86" t="str">
        <f>VLOOKUP(D390,AI!B:G,6,FALSE)</f>
        <v>test_deadth_event(RECEIVER, ARG0, ARG1, ARG2, ARG3,ARG4)</v>
      </c>
      <c r="K390" s="86">
        <v>1</v>
      </c>
      <c r="L390" s="86">
        <v>2000</v>
      </c>
      <c r="M390" s="89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  <c r="AC390" s="86"/>
      <c r="AD390" s="86"/>
      <c r="AE390" s="86"/>
      <c r="AF390" s="90">
        <f t="shared" si="23"/>
        <v>120217</v>
      </c>
    </row>
    <row r="391" spans="1:32">
      <c r="A391" s="17">
        <v>20218</v>
      </c>
      <c r="B391" s="33">
        <v>10264</v>
      </c>
      <c r="C391" s="33" t="s">
        <v>484</v>
      </c>
      <c r="D391" s="85" t="str">
        <f>IF(IF(COUNTIF(AI!A:A,'表格编辑 '!C391),TRUE,FALSE)=FALSE,"monster",(VLOOKUP(C391,AI!A:B,2,FALSE)))</f>
        <v>monster</v>
      </c>
      <c r="E391" s="2">
        <v>65</v>
      </c>
      <c r="F391" s="86" t="str">
        <f>VLOOKUP(D391,AI!B:G,2,FALSE)</f>
        <v>AI_born_event(RECEIVER, ARG0, ARG1, ARG2, ARG3,ARG4)</v>
      </c>
      <c r="G391" s="86" t="str">
        <f>VLOOKUP(D391,AI!B:G,3,FALSE)</f>
        <v>AI_update_event(RECEIVER, ARG0, ARG1, ARG2, ARG3,ARG4)</v>
      </c>
      <c r="H391" s="86"/>
      <c r="I391" s="86"/>
      <c r="J391" s="86" t="str">
        <f>VLOOKUP(D391,AI!B:G,6,FALSE)</f>
        <v>test_deadth_event(RECEIVER, ARG0, ARG1, ARG2, ARG3,ARG4)</v>
      </c>
      <c r="K391" s="86">
        <v>1</v>
      </c>
      <c r="L391" s="86">
        <v>2000</v>
      </c>
      <c r="M391" s="89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  <c r="AB391" s="86"/>
      <c r="AC391" s="86"/>
      <c r="AD391" s="86"/>
      <c r="AE391" s="86"/>
      <c r="AF391" s="90">
        <f t="shared" si="23"/>
        <v>120218</v>
      </c>
    </row>
    <row r="392" spans="1:32">
      <c r="A392" s="17">
        <v>20219</v>
      </c>
      <c r="B392" s="33">
        <v>10265</v>
      </c>
      <c r="C392" s="33" t="s">
        <v>485</v>
      </c>
      <c r="D392" s="85" t="str">
        <f>IF(IF(COUNTIF(AI!A:A,'表格编辑 '!C392),TRUE,FALSE)=FALSE,"monster",(VLOOKUP(C392,AI!A:B,2,FALSE)))</f>
        <v>monster</v>
      </c>
      <c r="E392" s="2">
        <v>65</v>
      </c>
      <c r="F392" s="86" t="str">
        <f>VLOOKUP(D392,AI!B:G,2,FALSE)</f>
        <v>AI_born_event(RECEIVER, ARG0, ARG1, ARG2, ARG3,ARG4)</v>
      </c>
      <c r="G392" s="86" t="str">
        <f>VLOOKUP(D392,AI!B:G,3,FALSE)</f>
        <v>AI_update_event(RECEIVER, ARG0, ARG1, ARG2, ARG3,ARG4)</v>
      </c>
      <c r="H392" s="86"/>
      <c r="I392" s="86"/>
      <c r="J392" s="86" t="str">
        <f>VLOOKUP(D392,AI!B:G,6,FALSE)</f>
        <v>test_deadth_event(RECEIVER, ARG0, ARG1, ARG2, ARG3,ARG4)</v>
      </c>
      <c r="K392" s="86">
        <v>1</v>
      </c>
      <c r="L392" s="86">
        <v>2000</v>
      </c>
      <c r="M392" s="89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  <c r="AC392" s="86"/>
      <c r="AD392" s="86"/>
      <c r="AE392" s="86"/>
      <c r="AF392" s="90">
        <f t="shared" si="23"/>
        <v>120219</v>
      </c>
    </row>
    <row r="393" spans="1:32">
      <c r="A393" s="17">
        <v>20220</v>
      </c>
      <c r="B393" s="33">
        <v>10266</v>
      </c>
      <c r="C393" s="33" t="s">
        <v>486</v>
      </c>
      <c r="D393" s="85" t="str">
        <f>IF(IF(COUNTIF(AI!A:A,'表格编辑 '!C393),TRUE,FALSE)=FALSE,"monster",(VLOOKUP(C393,AI!A:B,2,FALSE)))</f>
        <v>monster</v>
      </c>
      <c r="E393" s="2">
        <v>65</v>
      </c>
      <c r="F393" s="86" t="str">
        <f>VLOOKUP(D393,AI!B:G,2,FALSE)</f>
        <v>AI_born_event(RECEIVER, ARG0, ARG1, ARG2, ARG3,ARG4)</v>
      </c>
      <c r="G393" s="86" t="str">
        <f>VLOOKUP(D393,AI!B:G,3,FALSE)</f>
        <v>AI_update_event(RECEIVER, ARG0, ARG1, ARG2, ARG3,ARG4)</v>
      </c>
      <c r="H393" s="86"/>
      <c r="I393" s="86"/>
      <c r="J393" s="86" t="str">
        <f>VLOOKUP(D393,AI!B:G,6,FALSE)</f>
        <v>test_deadth_event(RECEIVER, ARG0, ARG1, ARG2, ARG3,ARG4)</v>
      </c>
      <c r="K393" s="86">
        <v>1</v>
      </c>
      <c r="L393" s="86">
        <v>2000</v>
      </c>
      <c r="M393" s="89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  <c r="AC393" s="86"/>
      <c r="AD393" s="86"/>
      <c r="AE393" s="86"/>
      <c r="AF393" s="90">
        <f t="shared" si="23"/>
        <v>120220</v>
      </c>
    </row>
    <row r="394" spans="1:32">
      <c r="A394" s="17">
        <v>20221</v>
      </c>
      <c r="B394" s="33">
        <v>10267</v>
      </c>
      <c r="C394" s="33" t="s">
        <v>487</v>
      </c>
      <c r="D394" s="85" t="str">
        <f>IF(IF(COUNTIF(AI!A:A,'表格编辑 '!C394),TRUE,FALSE)=FALSE,"monster",(VLOOKUP(C394,AI!A:B,2,FALSE)))</f>
        <v>monster</v>
      </c>
      <c r="E394" s="2">
        <v>65</v>
      </c>
      <c r="F394" s="86" t="str">
        <f>VLOOKUP(D394,AI!B:G,2,FALSE)</f>
        <v>AI_born_event(RECEIVER, ARG0, ARG1, ARG2, ARG3,ARG4)</v>
      </c>
      <c r="G394" s="86" t="str">
        <f>VLOOKUP(D394,AI!B:G,3,FALSE)</f>
        <v>AI_update_event(RECEIVER, ARG0, ARG1, ARG2, ARG3,ARG4)</v>
      </c>
      <c r="H394" s="86"/>
      <c r="I394" s="86"/>
      <c r="J394" s="86" t="str">
        <f>VLOOKUP(D394,AI!B:G,6,FALSE)</f>
        <v>test_deadth_event(RECEIVER, ARG0, ARG1, ARG2, ARG3,ARG4)</v>
      </c>
      <c r="K394" s="86">
        <v>1</v>
      </c>
      <c r="L394" s="86">
        <v>2000</v>
      </c>
      <c r="M394" s="89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  <c r="AC394" s="86"/>
      <c r="AD394" s="86"/>
      <c r="AE394" s="86"/>
      <c r="AF394" s="90">
        <f t="shared" si="23"/>
        <v>120221</v>
      </c>
    </row>
    <row r="395" spans="1:32">
      <c r="A395" s="17">
        <v>20222</v>
      </c>
      <c r="B395" s="33">
        <v>10268</v>
      </c>
      <c r="C395" s="33" t="s">
        <v>488</v>
      </c>
      <c r="D395" s="85" t="str">
        <f>IF(IF(COUNTIF(AI!A:A,'表格编辑 '!C395),TRUE,FALSE)=FALSE,"monster",(VLOOKUP(C395,AI!A:B,2,FALSE)))</f>
        <v>monster</v>
      </c>
      <c r="E395" s="2">
        <v>65</v>
      </c>
      <c r="F395" s="86" t="str">
        <f>VLOOKUP(D395,AI!B:G,2,FALSE)</f>
        <v>AI_born_event(RECEIVER, ARG0, ARG1, ARG2, ARG3,ARG4)</v>
      </c>
      <c r="G395" s="86" t="str">
        <f>VLOOKUP(D395,AI!B:G,3,FALSE)</f>
        <v>AI_update_event(RECEIVER, ARG0, ARG1, ARG2, ARG3,ARG4)</v>
      </c>
      <c r="H395" s="86"/>
      <c r="I395" s="86"/>
      <c r="J395" s="86" t="str">
        <f>VLOOKUP(D395,AI!B:G,6,FALSE)</f>
        <v>test_deadth_event(RECEIVER, ARG0, ARG1, ARG2, ARG3,ARG4)</v>
      </c>
      <c r="K395" s="86">
        <v>1</v>
      </c>
      <c r="L395" s="86">
        <v>2000</v>
      </c>
      <c r="M395" s="89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  <c r="AC395" s="86"/>
      <c r="AD395" s="86"/>
      <c r="AE395" s="86"/>
      <c r="AF395" s="90">
        <f t="shared" si="23"/>
        <v>120222</v>
      </c>
    </row>
    <row r="396" spans="1:32">
      <c r="A396" s="17">
        <v>20223</v>
      </c>
      <c r="B396" s="33">
        <v>10269</v>
      </c>
      <c r="C396" s="33" t="s">
        <v>489</v>
      </c>
      <c r="D396" s="85" t="str">
        <f>IF(IF(COUNTIF(AI!A:A,'表格编辑 '!C396),TRUE,FALSE)=FALSE,"monster",(VLOOKUP(C396,AI!A:B,2,FALSE)))</f>
        <v>monster</v>
      </c>
      <c r="E396" s="2">
        <v>65</v>
      </c>
      <c r="F396" s="86" t="str">
        <f>VLOOKUP(D396,AI!B:G,2,FALSE)</f>
        <v>AI_born_event(RECEIVER, ARG0, ARG1, ARG2, ARG3,ARG4)</v>
      </c>
      <c r="G396" s="86" t="str">
        <f>VLOOKUP(D396,AI!B:G,3,FALSE)</f>
        <v>AI_update_event(RECEIVER, ARG0, ARG1, ARG2, ARG3,ARG4)</v>
      </c>
      <c r="H396" s="86"/>
      <c r="I396" s="86"/>
      <c r="J396" s="86" t="str">
        <f>VLOOKUP(D396,AI!B:G,6,FALSE)</f>
        <v>test_deadth_event(RECEIVER, ARG0, ARG1, ARG2, ARG3,ARG4)</v>
      </c>
      <c r="K396" s="86">
        <v>1</v>
      </c>
      <c r="L396" s="86">
        <v>2000</v>
      </c>
      <c r="M396" s="89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  <c r="AB396" s="86"/>
      <c r="AC396" s="86"/>
      <c r="AD396" s="86"/>
      <c r="AE396" s="86"/>
      <c r="AF396" s="90">
        <f t="shared" si="23"/>
        <v>120223</v>
      </c>
    </row>
    <row r="397" spans="1:32">
      <c r="A397" s="17">
        <v>20224</v>
      </c>
      <c r="B397" s="33">
        <v>10270</v>
      </c>
      <c r="C397" s="33" t="s">
        <v>490</v>
      </c>
      <c r="D397" s="85" t="str">
        <f>IF(IF(COUNTIF(AI!A:A,'表格编辑 '!C397),TRUE,FALSE)=FALSE,"monster",(VLOOKUP(C397,AI!A:B,2,FALSE)))</f>
        <v>monster</v>
      </c>
      <c r="E397" s="2">
        <v>65</v>
      </c>
      <c r="F397" s="86" t="str">
        <f>VLOOKUP(D397,AI!B:G,2,FALSE)</f>
        <v>AI_born_event(RECEIVER, ARG0, ARG1, ARG2, ARG3,ARG4)</v>
      </c>
      <c r="G397" s="86" t="str">
        <f>VLOOKUP(D397,AI!B:G,3,FALSE)</f>
        <v>AI_update_event(RECEIVER, ARG0, ARG1, ARG2, ARG3,ARG4)</v>
      </c>
      <c r="H397" s="86"/>
      <c r="I397" s="86"/>
      <c r="J397" s="86" t="str">
        <f>VLOOKUP(D397,AI!B:G,6,FALSE)</f>
        <v>test_deadth_event(RECEIVER, ARG0, ARG1, ARG2, ARG3,ARG4)</v>
      </c>
      <c r="K397" s="86">
        <v>1</v>
      </c>
      <c r="L397" s="86">
        <v>2000</v>
      </c>
      <c r="M397" s="89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  <c r="AC397" s="86"/>
      <c r="AD397" s="86"/>
      <c r="AE397" s="86"/>
      <c r="AF397" s="90">
        <f t="shared" si="23"/>
        <v>120224</v>
      </c>
    </row>
    <row r="398" spans="1:32">
      <c r="A398" s="17">
        <v>20225</v>
      </c>
      <c r="B398" s="33">
        <v>10271</v>
      </c>
      <c r="C398" s="33" t="s">
        <v>491</v>
      </c>
      <c r="D398" s="85" t="str">
        <f>IF(IF(COUNTIF(AI!A:A,'表格编辑 '!C398),TRUE,FALSE)=FALSE,"monster",(VLOOKUP(C398,AI!A:B,2,FALSE)))</f>
        <v>monster</v>
      </c>
      <c r="E398" s="2">
        <v>65</v>
      </c>
      <c r="F398" s="86" t="str">
        <f>VLOOKUP(D398,AI!B:G,2,FALSE)</f>
        <v>AI_born_event(RECEIVER, ARG0, ARG1, ARG2, ARG3,ARG4)</v>
      </c>
      <c r="G398" s="86" t="str">
        <f>VLOOKUP(D398,AI!B:G,3,FALSE)</f>
        <v>AI_update_event(RECEIVER, ARG0, ARG1, ARG2, ARG3,ARG4)</v>
      </c>
      <c r="H398" s="86"/>
      <c r="I398" s="86"/>
      <c r="J398" s="86" t="str">
        <f>VLOOKUP(D398,AI!B:G,6,FALSE)</f>
        <v>test_deadth_event(RECEIVER, ARG0, ARG1, ARG2, ARG3,ARG4)</v>
      </c>
      <c r="K398" s="86">
        <v>1</v>
      </c>
      <c r="L398" s="86">
        <v>2000</v>
      </c>
      <c r="M398" s="89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  <c r="AC398" s="86"/>
      <c r="AD398" s="86"/>
      <c r="AE398" s="86"/>
      <c r="AF398" s="90">
        <f t="shared" si="23"/>
        <v>120225</v>
      </c>
    </row>
    <row r="399" spans="1:32">
      <c r="A399" s="17">
        <v>20226</v>
      </c>
      <c r="B399" s="33">
        <v>10163</v>
      </c>
      <c r="C399" s="33" t="s">
        <v>492</v>
      </c>
      <c r="D399" s="85" t="str">
        <f>IF(IF(COUNTIF(AI!A:A,'表格编辑 '!#REF!),TRUE,FALSE)=FALSE,"monster",(VLOOKUP(#REF!,AI!A:B,2,FALSE)))</f>
        <v>monster</v>
      </c>
      <c r="E399" s="2">
        <v>65</v>
      </c>
      <c r="F399" s="86" t="str">
        <f>VLOOKUP(D399,AI!B:G,2,FALSE)</f>
        <v>AI_born_event(RECEIVER, ARG0, ARG1, ARG2, ARG3,ARG4)</v>
      </c>
      <c r="G399" s="86" t="str">
        <f>VLOOKUP(D399,AI!B:G,3,FALSE)</f>
        <v>AI_update_event(RECEIVER, ARG0, ARG1, ARG2, ARG3,ARG4)</v>
      </c>
      <c r="H399" s="86"/>
      <c r="I399" s="86"/>
      <c r="J399" s="86" t="str">
        <f>VLOOKUP(D399,AI!B:G,6,FALSE)</f>
        <v>test_deadth_event(RECEIVER, ARG0, ARG1, ARG2, ARG3,ARG4)</v>
      </c>
      <c r="K399" s="86">
        <v>1</v>
      </c>
      <c r="L399" s="86">
        <v>2000</v>
      </c>
      <c r="M399" s="89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  <c r="AC399" s="86"/>
      <c r="AD399" s="86"/>
      <c r="AE399" s="86"/>
      <c r="AF399" s="90">
        <f t="shared" si="23"/>
        <v>120226</v>
      </c>
    </row>
    <row r="400" spans="1:32">
      <c r="A400" s="17">
        <v>20227</v>
      </c>
      <c r="B400" s="33">
        <v>10164</v>
      </c>
      <c r="C400" s="33" t="s">
        <v>493</v>
      </c>
      <c r="D400" s="85" t="str">
        <f>IF(IF(COUNTIF(AI!A:A,'表格编辑 '!C399),TRUE,FALSE)=FALSE,"monster",(VLOOKUP(C399,AI!A:B,2,FALSE)))</f>
        <v>monster</v>
      </c>
      <c r="E400" s="2">
        <v>65</v>
      </c>
      <c r="F400" s="86" t="str">
        <f>VLOOKUP(D400,AI!B:G,2,FALSE)</f>
        <v>AI_born_event(RECEIVER, ARG0, ARG1, ARG2, ARG3,ARG4)</v>
      </c>
      <c r="G400" s="86" t="str">
        <f>VLOOKUP(D400,AI!B:G,3,FALSE)</f>
        <v>AI_update_event(RECEIVER, ARG0, ARG1, ARG2, ARG3,ARG4)</v>
      </c>
      <c r="H400" s="86"/>
      <c r="I400" s="86"/>
      <c r="J400" s="86" t="str">
        <f>VLOOKUP(D400,AI!B:G,6,FALSE)</f>
        <v>test_deadth_event(RECEIVER, ARG0, ARG1, ARG2, ARG3,ARG4)</v>
      </c>
      <c r="K400" s="86">
        <v>1</v>
      </c>
      <c r="L400" s="86">
        <v>2000</v>
      </c>
      <c r="M400" s="89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  <c r="AC400" s="86"/>
      <c r="AD400" s="86"/>
      <c r="AE400" s="86"/>
      <c r="AF400" s="90">
        <f t="shared" ref="AF400:AF407" si="24">100000+A400</f>
        <v>120227</v>
      </c>
    </row>
    <row r="401" spans="1:32">
      <c r="A401" s="17">
        <v>20228</v>
      </c>
      <c r="B401" s="33">
        <v>10165</v>
      </c>
      <c r="C401" s="33" t="s">
        <v>494</v>
      </c>
      <c r="D401" s="85" t="str">
        <f>IF(IF(COUNTIF(AI!A:A,'表格编辑 '!C400),TRUE,FALSE)=FALSE,"monster",(VLOOKUP(C400,AI!A:B,2,FALSE)))</f>
        <v>monster</v>
      </c>
      <c r="E401" s="2">
        <v>65</v>
      </c>
      <c r="F401" s="86" t="str">
        <f>VLOOKUP(D401,AI!B:G,2,FALSE)</f>
        <v>AI_born_event(RECEIVER, ARG0, ARG1, ARG2, ARG3,ARG4)</v>
      </c>
      <c r="G401" s="86" t="str">
        <f>VLOOKUP(D401,AI!B:G,3,FALSE)</f>
        <v>AI_update_event(RECEIVER, ARG0, ARG1, ARG2, ARG3,ARG4)</v>
      </c>
      <c r="H401" s="86"/>
      <c r="I401" s="86"/>
      <c r="J401" s="86" t="str">
        <f>VLOOKUP(D401,AI!B:G,6,FALSE)</f>
        <v>test_deadth_event(RECEIVER, ARG0, ARG1, ARG2, ARG3,ARG4)</v>
      </c>
      <c r="K401" s="86">
        <v>1</v>
      </c>
      <c r="L401" s="86">
        <v>2000</v>
      </c>
      <c r="M401" s="89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  <c r="AB401" s="86"/>
      <c r="AC401" s="86"/>
      <c r="AD401" s="86"/>
      <c r="AE401" s="86"/>
      <c r="AF401" s="90">
        <f t="shared" si="24"/>
        <v>120228</v>
      </c>
    </row>
    <row r="402" spans="1:32">
      <c r="A402" s="17">
        <v>20229</v>
      </c>
      <c r="B402" s="33">
        <v>10166</v>
      </c>
      <c r="C402" s="33" t="s">
        <v>495</v>
      </c>
      <c r="D402" s="85" t="str">
        <f>IF(IF(COUNTIF(AI!A:A,'表格编辑 '!C401),TRUE,FALSE)=FALSE,"monster",(VLOOKUP(C401,AI!A:B,2,FALSE)))</f>
        <v>monster</v>
      </c>
      <c r="E402" s="5">
        <v>70</v>
      </c>
      <c r="F402" s="86" t="str">
        <f>VLOOKUP(D402,AI!B:G,2,FALSE)</f>
        <v>AI_born_event(RECEIVER, ARG0, ARG1, ARG2, ARG3,ARG4)</v>
      </c>
      <c r="G402" s="86" t="str">
        <f>VLOOKUP(D402,AI!B:G,3,FALSE)</f>
        <v>AI_update_event(RECEIVER, ARG0, ARG1, ARG2, ARG3,ARG4)</v>
      </c>
      <c r="H402" s="86"/>
      <c r="I402" s="86"/>
      <c r="J402" s="86" t="str">
        <f>VLOOKUP(D402,AI!B:G,6,FALSE)</f>
        <v>test_deadth_event(RECEIVER, ARG0, ARG1, ARG2, ARG3,ARG4)</v>
      </c>
      <c r="K402" s="86">
        <v>1</v>
      </c>
      <c r="L402" s="86">
        <v>2000</v>
      </c>
      <c r="M402" s="89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  <c r="AC402" s="86"/>
      <c r="AD402" s="86"/>
      <c r="AE402" s="86"/>
      <c r="AF402" s="90">
        <f t="shared" si="24"/>
        <v>120229</v>
      </c>
    </row>
    <row r="403" spans="1:32">
      <c r="A403" s="17">
        <v>20230</v>
      </c>
      <c r="B403" s="33">
        <v>10167</v>
      </c>
      <c r="C403" s="33" t="s">
        <v>496</v>
      </c>
      <c r="D403" s="85" t="str">
        <f>IF(IF(COUNTIF(AI!A:A,'表格编辑 '!C402),TRUE,FALSE)=FALSE,"monster",(VLOOKUP(C402,AI!A:B,2,FALSE)))</f>
        <v>monster</v>
      </c>
      <c r="E403" s="5">
        <v>70</v>
      </c>
      <c r="F403" s="86" t="str">
        <f>VLOOKUP(D403,AI!B:G,2,FALSE)</f>
        <v>AI_born_event(RECEIVER, ARG0, ARG1, ARG2, ARG3,ARG4)</v>
      </c>
      <c r="G403" s="86" t="str">
        <f>VLOOKUP(D403,AI!B:G,3,FALSE)</f>
        <v>AI_update_event(RECEIVER, ARG0, ARG1, ARG2, ARG3,ARG4)</v>
      </c>
      <c r="H403" s="86"/>
      <c r="I403" s="86"/>
      <c r="J403" s="86" t="str">
        <f>VLOOKUP(D403,AI!B:G,6,FALSE)</f>
        <v>test_deadth_event(RECEIVER, ARG0, ARG1, ARG2, ARG3,ARG4)</v>
      </c>
      <c r="K403" s="86">
        <v>1</v>
      </c>
      <c r="L403" s="86">
        <v>2000</v>
      </c>
      <c r="M403" s="89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  <c r="AC403" s="86"/>
      <c r="AD403" s="86"/>
      <c r="AE403" s="86"/>
      <c r="AF403" s="90">
        <f t="shared" si="24"/>
        <v>120230</v>
      </c>
    </row>
    <row r="404" spans="1:32">
      <c r="A404" s="17">
        <v>20231</v>
      </c>
      <c r="B404" s="33">
        <v>10168</v>
      </c>
      <c r="C404" s="33" t="s">
        <v>497</v>
      </c>
      <c r="D404" s="85" t="str">
        <f>IF(IF(COUNTIF(AI!A:A,'表格编辑 '!C403),TRUE,FALSE)=FALSE,"monster",(VLOOKUP(C403,AI!A:B,2,FALSE)))</f>
        <v>monster</v>
      </c>
      <c r="E404" s="5">
        <v>70</v>
      </c>
      <c r="F404" s="86" t="str">
        <f>VLOOKUP(D404,AI!B:G,2,FALSE)</f>
        <v>AI_born_event(RECEIVER, ARG0, ARG1, ARG2, ARG3,ARG4)</v>
      </c>
      <c r="G404" s="86" t="str">
        <f>VLOOKUP(D404,AI!B:G,3,FALSE)</f>
        <v>AI_update_event(RECEIVER, ARG0, ARG1, ARG2, ARG3,ARG4)</v>
      </c>
      <c r="H404" s="86"/>
      <c r="I404" s="86"/>
      <c r="J404" s="86" t="str">
        <f>VLOOKUP(D404,AI!B:G,6,FALSE)</f>
        <v>test_deadth_event(RECEIVER, ARG0, ARG1, ARG2, ARG3,ARG4)</v>
      </c>
      <c r="K404" s="86">
        <v>1</v>
      </c>
      <c r="L404" s="86">
        <v>2000</v>
      </c>
      <c r="M404" s="89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  <c r="AB404" s="86"/>
      <c r="AC404" s="86"/>
      <c r="AD404" s="86"/>
      <c r="AE404" s="86"/>
      <c r="AF404" s="90">
        <f t="shared" si="24"/>
        <v>120231</v>
      </c>
    </row>
    <row r="405" spans="1:32">
      <c r="A405" s="17">
        <v>20232</v>
      </c>
      <c r="B405" s="33">
        <v>10169</v>
      </c>
      <c r="C405" s="33" t="s">
        <v>498</v>
      </c>
      <c r="D405" s="85" t="str">
        <f>IF(IF(COUNTIF(AI!A:A,'表格编辑 '!C404),TRUE,FALSE)=FALSE,"monster",(VLOOKUP(C404,AI!A:B,2,FALSE)))</f>
        <v>monster</v>
      </c>
      <c r="E405" s="5">
        <v>70</v>
      </c>
      <c r="F405" s="86" t="str">
        <f>VLOOKUP(D405,AI!B:G,2,FALSE)</f>
        <v>AI_born_event(RECEIVER, ARG0, ARG1, ARG2, ARG3,ARG4)</v>
      </c>
      <c r="G405" s="86" t="str">
        <f>VLOOKUP(D405,AI!B:G,3,FALSE)</f>
        <v>AI_update_event(RECEIVER, ARG0, ARG1, ARG2, ARG3,ARG4)</v>
      </c>
      <c r="H405" s="86"/>
      <c r="I405" s="86"/>
      <c r="J405" s="86" t="str">
        <f>VLOOKUP(D405,AI!B:G,6,FALSE)</f>
        <v>test_deadth_event(RECEIVER, ARG0, ARG1, ARG2, ARG3,ARG4)</v>
      </c>
      <c r="K405" s="86">
        <v>1</v>
      </c>
      <c r="L405" s="86">
        <v>2000</v>
      </c>
      <c r="M405" s="89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  <c r="AC405" s="86"/>
      <c r="AD405" s="86"/>
      <c r="AE405" s="86"/>
      <c r="AF405" s="90">
        <f t="shared" si="24"/>
        <v>120232</v>
      </c>
    </row>
    <row r="406" spans="1:32">
      <c r="A406" s="17">
        <v>20233</v>
      </c>
      <c r="B406" s="33">
        <v>10170</v>
      </c>
      <c r="C406" s="33" t="s">
        <v>499</v>
      </c>
      <c r="D406" s="85" t="str">
        <f>IF(IF(COUNTIF(AI!A:A,'表格编辑 '!C405),TRUE,FALSE)=FALSE,"monster",(VLOOKUP(C405,AI!A:B,2,FALSE)))</f>
        <v>monster</v>
      </c>
      <c r="E406" s="5">
        <v>70</v>
      </c>
      <c r="F406" s="86" t="str">
        <f>VLOOKUP(D406,AI!B:G,2,FALSE)</f>
        <v>AI_born_event(RECEIVER, ARG0, ARG1, ARG2, ARG3,ARG4)</v>
      </c>
      <c r="G406" s="86" t="str">
        <f>VLOOKUP(D406,AI!B:G,3,FALSE)</f>
        <v>AI_update_event(RECEIVER, ARG0, ARG1, ARG2, ARG3,ARG4)</v>
      </c>
      <c r="H406" s="86"/>
      <c r="I406" s="86"/>
      <c r="J406" s="86" t="str">
        <f>VLOOKUP(D406,AI!B:G,6,FALSE)</f>
        <v>test_deadth_event(RECEIVER, ARG0, ARG1, ARG2, ARG3,ARG4)</v>
      </c>
      <c r="K406" s="86">
        <v>1</v>
      </c>
      <c r="L406" s="86">
        <v>2000</v>
      </c>
      <c r="M406" s="89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  <c r="AC406" s="86"/>
      <c r="AD406" s="86"/>
      <c r="AE406" s="86"/>
      <c r="AF406" s="90">
        <f t="shared" si="24"/>
        <v>120233</v>
      </c>
    </row>
    <row r="407" spans="1:32">
      <c r="A407" s="17">
        <v>20234</v>
      </c>
      <c r="B407" s="33">
        <v>10171</v>
      </c>
      <c r="C407" s="33" t="s">
        <v>500</v>
      </c>
      <c r="D407" s="85" t="str">
        <f>IF(IF(COUNTIF(AI!A:A,'表格编辑 '!C406),TRUE,FALSE)=FALSE,"monster",(VLOOKUP(C406,AI!A:B,2,FALSE)))</f>
        <v>monster</v>
      </c>
      <c r="E407" s="5">
        <v>70</v>
      </c>
      <c r="F407" s="86" t="str">
        <f>VLOOKUP(D407,AI!B:G,2,FALSE)</f>
        <v>AI_born_event(RECEIVER, ARG0, ARG1, ARG2, ARG3,ARG4)</v>
      </c>
      <c r="G407" s="86" t="str">
        <f>VLOOKUP(D407,AI!B:G,3,FALSE)</f>
        <v>AI_update_event(RECEIVER, ARG0, ARG1, ARG2, ARG3,ARG4)</v>
      </c>
      <c r="H407" s="86"/>
      <c r="I407" s="86"/>
      <c r="J407" s="86" t="str">
        <f>VLOOKUP(D407,AI!B:G,6,FALSE)</f>
        <v>test_deadth_event(RECEIVER, ARG0, ARG1, ARG2, ARG3,ARG4)</v>
      </c>
      <c r="K407" s="86">
        <v>1</v>
      </c>
      <c r="L407" s="86">
        <v>2000</v>
      </c>
      <c r="M407" s="89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  <c r="AC407" s="86"/>
      <c r="AD407" s="86"/>
      <c r="AE407" s="86"/>
      <c r="AF407" s="90">
        <f t="shared" si="24"/>
        <v>120234</v>
      </c>
    </row>
    <row r="408" spans="1:32">
      <c r="A408" s="17">
        <v>20235</v>
      </c>
      <c r="B408" s="96">
        <v>10169</v>
      </c>
      <c r="C408" s="97" t="s">
        <v>501</v>
      </c>
      <c r="D408" s="85" t="str">
        <f>IF(IF(COUNTIF(AI!A:A,'表格编辑 '!C407),TRUE,FALSE)=FALSE,"monster",(VLOOKUP(C407,AI!A:B,2,FALSE)))</f>
        <v>monster</v>
      </c>
      <c r="E408" s="5">
        <v>70</v>
      </c>
      <c r="F408" s="86" t="str">
        <f>VLOOKUP(D408,AI!B:G,2,FALSE)</f>
        <v>AI_born_event(RECEIVER, ARG0, ARG1, ARG2, ARG3,ARG4)</v>
      </c>
      <c r="G408" s="86" t="str">
        <f>VLOOKUP(D408,AI!B:G,3,FALSE)</f>
        <v>AI_update_event(RECEIVER, ARG0, ARG1, ARG2, ARG3,ARG4)</v>
      </c>
      <c r="H408" s="86"/>
      <c r="I408" s="86"/>
      <c r="J408" s="86" t="str">
        <f>VLOOKUP(D408,AI!B:G,6,FALSE)</f>
        <v>test_deadth_event(RECEIVER, ARG0, ARG1, ARG2, ARG3,ARG4)</v>
      </c>
      <c r="K408" s="86">
        <v>1</v>
      </c>
      <c r="L408" s="86">
        <v>2000</v>
      </c>
      <c r="M408" s="89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  <c r="AC408" s="86"/>
      <c r="AD408" s="86"/>
      <c r="AE408" s="86"/>
      <c r="AF408" s="90">
        <v>120234</v>
      </c>
    </row>
    <row r="409" spans="1:32">
      <c r="A409" s="17">
        <v>20236</v>
      </c>
      <c r="B409" s="96">
        <v>10170</v>
      </c>
      <c r="C409" s="97" t="s">
        <v>501</v>
      </c>
      <c r="D409" s="85" t="str">
        <f>IF(IF(COUNTIF(AI!A:A,'表格编辑 '!C409),TRUE,FALSE)=FALSE,"monster",(VLOOKUP(C409,AI!A:B,2,FALSE)))</f>
        <v>monster</v>
      </c>
      <c r="E409" s="5">
        <v>70</v>
      </c>
      <c r="F409" s="86" t="str">
        <f>VLOOKUP(D409,AI!B:G,2,FALSE)</f>
        <v>AI_born_event(RECEIVER, ARG0, ARG1, ARG2, ARG3,ARG4)</v>
      </c>
      <c r="G409" s="86" t="str">
        <f>VLOOKUP(D409,AI!B:G,3,FALSE)</f>
        <v>AI_update_event(RECEIVER, ARG0, ARG1, ARG2, ARG3,ARG4)</v>
      </c>
      <c r="H409" s="86"/>
      <c r="I409" s="86"/>
      <c r="J409" s="86" t="str">
        <f>VLOOKUP(D409,AI!B:G,6,FALSE)</f>
        <v>test_deadth_event(RECEIVER, ARG0, ARG1, ARG2, ARG3,ARG4)</v>
      </c>
      <c r="K409" s="86">
        <v>1</v>
      </c>
      <c r="L409" s="86">
        <v>2000</v>
      </c>
      <c r="M409" s="89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  <c r="AB409" s="86"/>
      <c r="AC409" s="86"/>
      <c r="AD409" s="86"/>
      <c r="AE409" s="86"/>
      <c r="AF409" s="90">
        <v>120234</v>
      </c>
    </row>
    <row r="410" spans="1:32">
      <c r="A410" s="17">
        <v>20237</v>
      </c>
      <c r="B410" s="96">
        <v>10171</v>
      </c>
      <c r="C410" s="97" t="s">
        <v>501</v>
      </c>
      <c r="D410" s="85" t="str">
        <f>IF(IF(COUNTIF(AI!A:A,'表格编辑 '!C410),TRUE,FALSE)=FALSE,"monster",(VLOOKUP(C410,AI!A:B,2,FALSE)))</f>
        <v>monster</v>
      </c>
      <c r="E410" s="5">
        <v>70</v>
      </c>
      <c r="F410" s="86" t="str">
        <f>VLOOKUP(D410,AI!B:G,2,FALSE)</f>
        <v>AI_born_event(RECEIVER, ARG0, ARG1, ARG2, ARG3,ARG4)</v>
      </c>
      <c r="G410" s="86" t="str">
        <f>VLOOKUP(D410,AI!B:G,3,FALSE)</f>
        <v>AI_update_event(RECEIVER, ARG0, ARG1, ARG2, ARG3,ARG4)</v>
      </c>
      <c r="H410" s="86"/>
      <c r="I410" s="86"/>
      <c r="J410" s="86" t="str">
        <f>VLOOKUP(D410,AI!B:G,6,FALSE)</f>
        <v>test_deadth_event(RECEIVER, ARG0, ARG1, ARG2, ARG3,ARG4)</v>
      </c>
      <c r="K410" s="86">
        <v>1</v>
      </c>
      <c r="L410" s="86">
        <v>2000</v>
      </c>
      <c r="M410" s="89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  <c r="AC410" s="86"/>
      <c r="AD410" s="86"/>
      <c r="AE410" s="86"/>
      <c r="AF410" s="90">
        <v>120234</v>
      </c>
    </row>
    <row r="411" spans="1:32">
      <c r="A411" s="17">
        <v>20238</v>
      </c>
      <c r="B411" s="96">
        <v>10172</v>
      </c>
      <c r="C411" s="97" t="s">
        <v>502</v>
      </c>
      <c r="D411" s="85" t="str">
        <f>IF(IF(COUNTIF(AI!A:A,'表格编辑 '!C411),TRUE,FALSE)=FALSE,"monster",(VLOOKUP(C411,AI!A:B,2,FALSE)))</f>
        <v>monster</v>
      </c>
      <c r="E411" s="5">
        <v>70</v>
      </c>
      <c r="F411" s="86" t="str">
        <f>VLOOKUP(D411,AI!B:G,2,FALSE)</f>
        <v>AI_born_event(RECEIVER, ARG0, ARG1, ARG2, ARG3,ARG4)</v>
      </c>
      <c r="G411" s="86" t="str">
        <f>VLOOKUP(D411,AI!B:G,3,FALSE)</f>
        <v>AI_update_event(RECEIVER, ARG0, ARG1, ARG2, ARG3,ARG4)</v>
      </c>
      <c r="H411" s="86"/>
      <c r="I411" s="86"/>
      <c r="J411" s="86" t="str">
        <f>VLOOKUP(D411,AI!B:G,6,FALSE)</f>
        <v>test_deadth_event(RECEIVER, ARG0, ARG1, ARG2, ARG3,ARG4)</v>
      </c>
      <c r="K411" s="86">
        <v>1</v>
      </c>
      <c r="L411" s="86">
        <v>2000</v>
      </c>
      <c r="M411" s="89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  <c r="AC411" s="86"/>
      <c r="AD411" s="86"/>
      <c r="AE411" s="86"/>
      <c r="AF411" s="90">
        <v>120234</v>
      </c>
    </row>
    <row r="412" spans="1:32">
      <c r="A412" s="17">
        <v>20239</v>
      </c>
      <c r="B412" s="96">
        <v>10173</v>
      </c>
      <c r="C412" s="97" t="s">
        <v>503</v>
      </c>
      <c r="D412" s="85" t="str">
        <f>IF(IF(COUNTIF(AI!A:A,'表格编辑 '!C412),TRUE,FALSE)=FALSE,"monster",(VLOOKUP(C412,AI!A:B,2,FALSE)))</f>
        <v>monster</v>
      </c>
      <c r="E412" s="5">
        <v>70</v>
      </c>
      <c r="F412" s="86" t="str">
        <f>VLOOKUP(D412,AI!B:G,2,FALSE)</f>
        <v>AI_born_event(RECEIVER, ARG0, ARG1, ARG2, ARG3,ARG4)</v>
      </c>
      <c r="G412" s="86" t="str">
        <f>VLOOKUP(D412,AI!B:G,3,FALSE)</f>
        <v>AI_update_event(RECEIVER, ARG0, ARG1, ARG2, ARG3,ARG4)</v>
      </c>
      <c r="H412" s="86"/>
      <c r="I412" s="86"/>
      <c r="J412" s="86" t="str">
        <f>VLOOKUP(D412,AI!B:G,6,FALSE)</f>
        <v>test_deadth_event(RECEIVER, ARG0, ARG1, ARG2, ARG3,ARG4)</v>
      </c>
      <c r="K412" s="86">
        <v>1</v>
      </c>
      <c r="L412" s="86">
        <v>2000</v>
      </c>
      <c r="M412" s="89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  <c r="AC412" s="86"/>
      <c r="AD412" s="86"/>
      <c r="AE412" s="86"/>
      <c r="AF412" s="90">
        <v>120234</v>
      </c>
    </row>
    <row r="413" spans="1:32">
      <c r="A413" s="17">
        <v>20240</v>
      </c>
      <c r="B413" s="96">
        <v>10174</v>
      </c>
      <c r="C413" s="97" t="s">
        <v>504</v>
      </c>
      <c r="D413" s="85" t="str">
        <f>IF(IF(COUNTIF(AI!A:A,'表格编辑 '!C413),TRUE,FALSE)=FALSE,"monster",(VLOOKUP(C413,AI!A:B,2,FALSE)))</f>
        <v>monster</v>
      </c>
      <c r="E413" s="5">
        <v>70</v>
      </c>
      <c r="F413" s="86" t="str">
        <f>VLOOKUP(D413,AI!B:G,2,FALSE)</f>
        <v>AI_born_event(RECEIVER, ARG0, ARG1, ARG2, ARG3,ARG4)</v>
      </c>
      <c r="G413" s="86" t="str">
        <f>VLOOKUP(D413,AI!B:G,3,FALSE)</f>
        <v>AI_update_event(RECEIVER, ARG0, ARG1, ARG2, ARG3,ARG4)</v>
      </c>
      <c r="H413" s="86"/>
      <c r="I413" s="86"/>
      <c r="J413" s="86" t="str">
        <f>VLOOKUP(D413,AI!B:G,6,FALSE)</f>
        <v>test_deadth_event(RECEIVER, ARG0, ARG1, ARG2, ARG3,ARG4)</v>
      </c>
      <c r="K413" s="86">
        <v>1</v>
      </c>
      <c r="L413" s="86">
        <v>2000</v>
      </c>
      <c r="M413" s="89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  <c r="AC413" s="86"/>
      <c r="AD413" s="86"/>
      <c r="AE413" s="86"/>
      <c r="AF413" s="90">
        <v>120234</v>
      </c>
    </row>
    <row r="414" spans="1:32">
      <c r="A414" s="5">
        <v>40001</v>
      </c>
      <c r="B414" s="5">
        <v>50026</v>
      </c>
      <c r="C414" s="5" t="str">
        <f>VLOOKUP(B414,映射!A:B,2,FALSE)</f>
        <v>食尸鬼</v>
      </c>
      <c r="D414" s="85" t="str">
        <f>IF(IF(COUNTIF(AI!A:A,'表格编辑 '!C414),TRUE,FALSE)=FALSE,"monster",(VLOOKUP(C414,AI!A:B,2,FALSE)))</f>
        <v>monster</v>
      </c>
      <c r="E414" s="5">
        <v>24</v>
      </c>
      <c r="F414" s="86" t="str">
        <f>VLOOKUP(D414,AI!B:G,2,FALSE)</f>
        <v>AI_born_event(RECEIVER, ARG0, ARG1, ARG2, ARG3,ARG4)</v>
      </c>
      <c r="G414" s="86" t="str">
        <f>VLOOKUP(D414,AI!B:G,3,FALSE)</f>
        <v>AI_update_event(RECEIVER, ARG0, ARG1, ARG2, ARG3,ARG4)</v>
      </c>
      <c r="H414" s="86"/>
      <c r="I414" s="86"/>
      <c r="J414" s="86" t="str">
        <f>VLOOKUP(D414,AI!B:G,6,FALSE)</f>
        <v>test_deadth_event(RECEIVER, ARG0, ARG1, ARG2, ARG3,ARG4)</v>
      </c>
      <c r="K414" s="86">
        <v>1</v>
      </c>
      <c r="L414" s="86">
        <f>IF(怪物属性编辑!AH357=1,怪物属性编辑!AO357,0)</f>
        <v>242</v>
      </c>
      <c r="M414" s="89">
        <f t="shared" ref="M414:M477" si="25">E414*30</f>
        <v>720</v>
      </c>
      <c r="N414" s="86"/>
      <c r="O414" s="86"/>
      <c r="P414" s="86"/>
      <c r="Q414" s="86"/>
      <c r="R414" s="86"/>
      <c r="S414" s="86">
        <v>320</v>
      </c>
      <c r="T414" s="86"/>
      <c r="U414" s="86"/>
      <c r="V414" s="86"/>
      <c r="W414" s="86"/>
      <c r="X414" s="86"/>
      <c r="Y414" s="86"/>
      <c r="Z414" s="86"/>
      <c r="AA414" s="86"/>
      <c r="AB414" s="86"/>
      <c r="AC414" s="86"/>
      <c r="AD414" s="86"/>
      <c r="AE414" s="86"/>
      <c r="AF414" s="90">
        <f t="shared" si="23"/>
        <v>140001</v>
      </c>
    </row>
    <row r="415" spans="1:32">
      <c r="A415" s="5">
        <v>40002</v>
      </c>
      <c r="B415" s="5">
        <v>50092</v>
      </c>
      <c r="C415" s="5" t="str">
        <f>VLOOKUP(B415,映射!A:B,2,FALSE)</f>
        <v>功夫刺魔</v>
      </c>
      <c r="D415" s="85" t="str">
        <f>IF(IF(COUNTIF(AI!A:A,'表格编辑 '!C415),TRUE,FALSE)=FALSE,"monster",(VLOOKUP(C415,AI!A:B,2,FALSE)))</f>
        <v>monster</v>
      </c>
      <c r="E415" s="5">
        <v>24</v>
      </c>
      <c r="F415" s="86" t="str">
        <f>VLOOKUP(D415,AI!B:G,2,FALSE)</f>
        <v>AI_born_event(RECEIVER, ARG0, ARG1, ARG2, ARG3,ARG4)</v>
      </c>
      <c r="G415" s="86" t="str">
        <f>VLOOKUP(D415,AI!B:G,3,FALSE)</f>
        <v>AI_update_event(RECEIVER, ARG0, ARG1, ARG2, ARG3,ARG4)</v>
      </c>
      <c r="H415" s="86"/>
      <c r="I415" s="86"/>
      <c r="J415" s="86" t="str">
        <f>VLOOKUP(D415,AI!B:G,6,FALSE)</f>
        <v>test_deadth_event(RECEIVER, ARG0, ARG1, ARG2, ARG3,ARG4)</v>
      </c>
      <c r="K415" s="86">
        <v>1</v>
      </c>
      <c r="L415" s="86">
        <f>IF(怪物属性编辑!AH358=1,怪物属性编辑!AO358,0)</f>
        <v>-108</v>
      </c>
      <c r="M415" s="89">
        <f t="shared" si="25"/>
        <v>720</v>
      </c>
      <c r="N415" s="86"/>
      <c r="O415" s="86"/>
      <c r="P415" s="86"/>
      <c r="Q415" s="86"/>
      <c r="R415" s="86"/>
      <c r="S415" s="86">
        <v>320</v>
      </c>
      <c r="T415" s="86"/>
      <c r="U415" s="86"/>
      <c r="V415" s="86"/>
      <c r="W415" s="86"/>
      <c r="X415" s="86"/>
      <c r="Y415" s="86"/>
      <c r="Z415" s="86"/>
      <c r="AA415" s="86"/>
      <c r="AB415" s="86"/>
      <c r="AC415" s="86"/>
      <c r="AD415" s="86"/>
      <c r="AE415" s="86"/>
      <c r="AF415" s="90">
        <f t="shared" si="23"/>
        <v>140002</v>
      </c>
    </row>
    <row r="416" spans="1:32">
      <c r="A416" s="5">
        <v>40003</v>
      </c>
      <c r="B416" s="5">
        <v>50012</v>
      </c>
      <c r="C416" s="5" t="str">
        <f>VLOOKUP(B416,映射!A:B,2,FALSE)</f>
        <v>暴君熊</v>
      </c>
      <c r="D416" s="85" t="str">
        <f>IF(IF(COUNTIF(AI!A:A,'表格编辑 '!C416),TRUE,FALSE)=FALSE,"monster",(VLOOKUP(C416,AI!A:B,2,FALSE)))</f>
        <v>monster</v>
      </c>
      <c r="E416" s="5">
        <v>24</v>
      </c>
      <c r="F416" s="86" t="str">
        <f>VLOOKUP(D416,AI!B:G,2,FALSE)</f>
        <v>AI_born_event(RECEIVER, ARG0, ARG1, ARG2, ARG3,ARG4)</v>
      </c>
      <c r="G416" s="86" t="str">
        <f>VLOOKUP(D416,AI!B:G,3,FALSE)</f>
        <v>AI_update_event(RECEIVER, ARG0, ARG1, ARG2, ARG3,ARG4)</v>
      </c>
      <c r="H416" s="86"/>
      <c r="I416" s="86"/>
      <c r="J416" s="86" t="str">
        <f>VLOOKUP(D416,AI!B:G,6,FALSE)</f>
        <v>test_deadth_event(RECEIVER, ARG0, ARG1, ARG2, ARG3,ARG4)</v>
      </c>
      <c r="K416" s="86">
        <v>1</v>
      </c>
      <c r="L416" s="86">
        <f>IF(怪物属性编辑!AH359=1,怪物属性编辑!AO359,0)</f>
        <v>240</v>
      </c>
      <c r="M416" s="89">
        <f t="shared" si="25"/>
        <v>720</v>
      </c>
      <c r="N416" s="86"/>
      <c r="O416" s="86"/>
      <c r="P416" s="86"/>
      <c r="Q416" s="86"/>
      <c r="R416" s="86"/>
      <c r="S416" s="86">
        <v>320</v>
      </c>
      <c r="T416" s="86"/>
      <c r="U416" s="86"/>
      <c r="V416" s="86"/>
      <c r="W416" s="86"/>
      <c r="X416" s="86"/>
      <c r="Y416" s="86"/>
      <c r="Z416" s="86"/>
      <c r="AA416" s="86"/>
      <c r="AB416" s="86"/>
      <c r="AC416" s="86"/>
      <c r="AD416" s="86"/>
      <c r="AE416" s="86"/>
      <c r="AF416" s="90">
        <f t="shared" si="23"/>
        <v>140003</v>
      </c>
    </row>
    <row r="417" spans="1:32">
      <c r="A417" s="5">
        <v>40004</v>
      </c>
      <c r="B417" s="5">
        <v>50095</v>
      </c>
      <c r="C417" s="5" t="str">
        <f>VLOOKUP(B417,映射!A:B,2,FALSE)</f>
        <v>炽热魔芋</v>
      </c>
      <c r="D417" s="85" t="str">
        <f>IF(IF(COUNTIF(AI!A:A,'表格编辑 '!C417),TRUE,FALSE)=FALSE,"monster",(VLOOKUP(C417,AI!A:B,2,FALSE)))</f>
        <v>monster</v>
      </c>
      <c r="E417" s="5">
        <v>24</v>
      </c>
      <c r="F417" s="86" t="str">
        <f>VLOOKUP(D417,AI!B:G,2,FALSE)</f>
        <v>AI_born_event(RECEIVER, ARG0, ARG1, ARG2, ARG3,ARG4)</v>
      </c>
      <c r="G417" s="86" t="str">
        <f>VLOOKUP(D417,AI!B:G,3,FALSE)</f>
        <v>AI_update_event(RECEIVER, ARG0, ARG1, ARG2, ARG3,ARG4)</v>
      </c>
      <c r="H417" s="86"/>
      <c r="I417" s="86"/>
      <c r="J417" s="86" t="str">
        <f>VLOOKUP(D417,AI!B:G,6,FALSE)</f>
        <v>test_deadth_event(RECEIVER, ARG0, ARG1, ARG2, ARG3,ARG4)</v>
      </c>
      <c r="K417" s="86">
        <v>1</v>
      </c>
      <c r="L417" s="86">
        <f>IF(怪物属性编辑!AH360=1,怪物属性编辑!AO360,0)</f>
        <v>80</v>
      </c>
      <c r="M417" s="89">
        <f t="shared" si="25"/>
        <v>720</v>
      </c>
      <c r="N417" s="86"/>
      <c r="O417" s="86"/>
      <c r="P417" s="86"/>
      <c r="Q417" s="86"/>
      <c r="R417" s="86"/>
      <c r="S417" s="86">
        <v>320</v>
      </c>
      <c r="T417" s="86"/>
      <c r="U417" s="86"/>
      <c r="V417" s="86"/>
      <c r="W417" s="86"/>
      <c r="X417" s="86"/>
      <c r="Y417" s="86"/>
      <c r="Z417" s="86"/>
      <c r="AA417" s="86"/>
      <c r="AB417" s="86"/>
      <c r="AC417" s="86"/>
      <c r="AD417" s="86"/>
      <c r="AE417" s="86"/>
      <c r="AF417" s="90">
        <f t="shared" si="23"/>
        <v>140004</v>
      </c>
    </row>
    <row r="418" spans="1:32">
      <c r="A418" s="5">
        <v>40005</v>
      </c>
      <c r="B418" s="5">
        <v>50148</v>
      </c>
      <c r="C418" s="5" t="str">
        <f>VLOOKUP(B418,映射!A:B,2,FALSE)</f>
        <v>巨人</v>
      </c>
      <c r="D418" s="85" t="str">
        <f>IF(IF(COUNTIF(AI!A:A,'表格编辑 '!C418),TRUE,FALSE)=FALSE,"monster",(VLOOKUP(C418,AI!A:B,2,FALSE)))</f>
        <v>monster</v>
      </c>
      <c r="E418" s="5">
        <v>24</v>
      </c>
      <c r="F418" s="86" t="str">
        <f>VLOOKUP(D418,AI!B:G,2,FALSE)</f>
        <v>AI_born_event(RECEIVER, ARG0, ARG1, ARG2, ARG3,ARG4)</v>
      </c>
      <c r="G418" s="86" t="str">
        <f>VLOOKUP(D418,AI!B:G,3,FALSE)</f>
        <v>AI_update_event(RECEIVER, ARG0, ARG1, ARG2, ARG3,ARG4)</v>
      </c>
      <c r="H418" s="86"/>
      <c r="I418" s="86"/>
      <c r="J418" s="86" t="str">
        <f>VLOOKUP(D418,AI!B:G,6,FALSE)</f>
        <v>test_deadth_event(RECEIVER, ARG0, ARG1, ARG2, ARG3,ARG4)</v>
      </c>
      <c r="K418" s="86">
        <v>1</v>
      </c>
      <c r="L418" s="86">
        <f>IF(怪物属性编辑!AH361=1,怪物属性编辑!AO361,0)</f>
        <v>-26</v>
      </c>
      <c r="M418" s="89">
        <f t="shared" si="25"/>
        <v>720</v>
      </c>
      <c r="N418" s="86"/>
      <c r="O418" s="86"/>
      <c r="P418" s="86"/>
      <c r="Q418" s="86"/>
      <c r="R418" s="86"/>
      <c r="S418" s="86">
        <v>320</v>
      </c>
      <c r="T418" s="86"/>
      <c r="U418" s="86"/>
      <c r="V418" s="86"/>
      <c r="W418" s="86"/>
      <c r="X418" s="86"/>
      <c r="Y418" s="86"/>
      <c r="Z418" s="86"/>
      <c r="AA418" s="86"/>
      <c r="AB418" s="86"/>
      <c r="AC418" s="86"/>
      <c r="AD418" s="86"/>
      <c r="AE418" s="86"/>
      <c r="AF418" s="90">
        <f t="shared" si="23"/>
        <v>140005</v>
      </c>
    </row>
    <row r="419" spans="1:32">
      <c r="A419" s="5">
        <v>40006</v>
      </c>
      <c r="B419" s="5">
        <v>50090</v>
      </c>
      <c r="C419" s="5" t="str">
        <f>VLOOKUP(B419,映射!A:B,2,FALSE)</f>
        <v>熔岩臭臭花</v>
      </c>
      <c r="D419" s="85" t="str">
        <f>IF(IF(COUNTIF(AI!A:A,'表格编辑 '!C419),TRUE,FALSE)=FALSE,"monster",(VLOOKUP(C419,AI!A:B,2,FALSE)))</f>
        <v>monster</v>
      </c>
      <c r="E419" s="5">
        <v>24</v>
      </c>
      <c r="F419" s="86" t="str">
        <f>VLOOKUP(D419,AI!B:G,2,FALSE)</f>
        <v>AI_born_event(RECEIVER, ARG0, ARG1, ARG2, ARG3,ARG4)</v>
      </c>
      <c r="G419" s="86" t="str">
        <f>VLOOKUP(D419,AI!B:G,3,FALSE)</f>
        <v>AI_update_event(RECEIVER, ARG0, ARG1, ARG2, ARG3,ARG4)</v>
      </c>
      <c r="H419" s="86"/>
      <c r="I419" s="86"/>
      <c r="J419" s="86" t="str">
        <f>VLOOKUP(D419,AI!B:G,6,FALSE)</f>
        <v>test_deadth_event(RECEIVER, ARG0, ARG1, ARG2, ARG3,ARG4)</v>
      </c>
      <c r="K419" s="86">
        <v>1</v>
      </c>
      <c r="L419" s="86">
        <f>IF(怪物属性编辑!AH362=1,怪物属性编辑!AO362,0)</f>
        <v>162</v>
      </c>
      <c r="M419" s="89">
        <f t="shared" si="25"/>
        <v>720</v>
      </c>
      <c r="N419" s="86"/>
      <c r="O419" s="86"/>
      <c r="P419" s="86"/>
      <c r="Q419" s="86"/>
      <c r="R419" s="86"/>
      <c r="S419" s="86">
        <v>320</v>
      </c>
      <c r="T419" s="86"/>
      <c r="U419" s="86"/>
      <c r="V419" s="86"/>
      <c r="W419" s="86"/>
      <c r="X419" s="86"/>
      <c r="Y419" s="86"/>
      <c r="Z419" s="86"/>
      <c r="AA419" s="86"/>
      <c r="AB419" s="86"/>
      <c r="AC419" s="86"/>
      <c r="AD419" s="86"/>
      <c r="AE419" s="86"/>
      <c r="AF419" s="90">
        <f t="shared" si="23"/>
        <v>140006</v>
      </c>
    </row>
    <row r="420" spans="1:32">
      <c r="A420" s="5">
        <v>40007</v>
      </c>
      <c r="B420" s="5">
        <v>50085</v>
      </c>
      <c r="C420" s="5" t="str">
        <f>VLOOKUP(B420,映射!A:B,2,FALSE)</f>
        <v>死亡之花</v>
      </c>
      <c r="D420" s="85" t="str">
        <f>IF(IF(COUNTIF(AI!A:A,'表格编辑 '!C420),TRUE,FALSE)=FALSE,"monster",(VLOOKUP(C420,AI!A:B,2,FALSE)))</f>
        <v>monster</v>
      </c>
      <c r="E420" s="5">
        <v>24</v>
      </c>
      <c r="F420" s="86" t="str">
        <f>VLOOKUP(D420,AI!B:G,2,FALSE)</f>
        <v>AI_born_event(RECEIVER, ARG0, ARG1, ARG2, ARG3,ARG4)</v>
      </c>
      <c r="G420" s="86" t="str">
        <f>VLOOKUP(D420,AI!B:G,3,FALSE)</f>
        <v>AI_update_event(RECEIVER, ARG0, ARG1, ARG2, ARG3,ARG4)</v>
      </c>
      <c r="H420" s="86"/>
      <c r="I420" s="86"/>
      <c r="J420" s="86" t="str">
        <f>VLOOKUP(D420,AI!B:G,6,FALSE)</f>
        <v>test_deadth_event(RECEIVER, ARG0, ARG1, ARG2, ARG3,ARG4)</v>
      </c>
      <c r="K420" s="86">
        <v>1</v>
      </c>
      <c r="L420" s="86">
        <f>IF(怪物属性编辑!AH363=1,怪物属性编辑!AO363,0)</f>
        <v>538</v>
      </c>
      <c r="M420" s="89">
        <f t="shared" si="25"/>
        <v>720</v>
      </c>
      <c r="N420" s="86"/>
      <c r="O420" s="86"/>
      <c r="P420" s="86"/>
      <c r="Q420" s="86"/>
      <c r="R420" s="86"/>
      <c r="S420" s="86">
        <v>320</v>
      </c>
      <c r="T420" s="86"/>
      <c r="U420" s="86"/>
      <c r="V420" s="86"/>
      <c r="W420" s="86"/>
      <c r="X420" s="86"/>
      <c r="Y420" s="86"/>
      <c r="Z420" s="86"/>
      <c r="AA420" s="86"/>
      <c r="AB420" s="86"/>
      <c r="AC420" s="86"/>
      <c r="AD420" s="86"/>
      <c r="AE420" s="86"/>
      <c r="AF420" s="90">
        <f t="shared" si="23"/>
        <v>140007</v>
      </c>
    </row>
    <row r="421" spans="1:32">
      <c r="A421" s="5">
        <v>40008</v>
      </c>
      <c r="B421" s="5">
        <v>50088</v>
      </c>
      <c r="C421" s="5" t="str">
        <f>VLOOKUP(B421,映射!A:B,2,FALSE)</f>
        <v>沙漠臭臭花</v>
      </c>
      <c r="D421" s="85" t="str">
        <f>IF(IF(COUNTIF(AI!A:A,'表格编辑 '!C421),TRUE,FALSE)=FALSE,"monster",(VLOOKUP(C421,AI!A:B,2,FALSE)))</f>
        <v>monster</v>
      </c>
      <c r="E421" s="5">
        <v>24</v>
      </c>
      <c r="F421" s="86" t="str">
        <f>VLOOKUP(D421,AI!B:G,2,FALSE)</f>
        <v>AI_born_event(RECEIVER, ARG0, ARG1, ARG2, ARG3,ARG4)</v>
      </c>
      <c r="G421" s="86" t="str">
        <f>VLOOKUP(D421,AI!B:G,3,FALSE)</f>
        <v>AI_update_event(RECEIVER, ARG0, ARG1, ARG2, ARG3,ARG4)</v>
      </c>
      <c r="H421" s="86"/>
      <c r="I421" s="86"/>
      <c r="J421" s="86" t="str">
        <f>VLOOKUP(D421,AI!B:G,6,FALSE)</f>
        <v>test_deadth_event(RECEIVER, ARG0, ARG1, ARG2, ARG3,ARG4)</v>
      </c>
      <c r="K421" s="86">
        <v>1</v>
      </c>
      <c r="L421" s="86">
        <f>IF(怪物属性编辑!AH364=1,怪物属性编辑!AO364,0)</f>
        <v>164</v>
      </c>
      <c r="M421" s="89">
        <f t="shared" si="25"/>
        <v>720</v>
      </c>
      <c r="N421" s="86"/>
      <c r="O421" s="86"/>
      <c r="P421" s="86"/>
      <c r="Q421" s="86"/>
      <c r="R421" s="86"/>
      <c r="S421" s="86">
        <v>320</v>
      </c>
      <c r="T421" s="86"/>
      <c r="U421" s="86"/>
      <c r="V421" s="86"/>
      <c r="W421" s="86"/>
      <c r="X421" s="86"/>
      <c r="Y421" s="86"/>
      <c r="Z421" s="86"/>
      <c r="AA421" s="86"/>
      <c r="AB421" s="86"/>
      <c r="AC421" s="86"/>
      <c r="AD421" s="86"/>
      <c r="AE421" s="86"/>
      <c r="AF421" s="90">
        <f t="shared" si="23"/>
        <v>140008</v>
      </c>
    </row>
    <row r="422" spans="1:32">
      <c r="A422" s="5">
        <v>40009</v>
      </c>
      <c r="B422" s="5">
        <v>50104</v>
      </c>
      <c r="C422" s="5" t="str">
        <f>VLOOKUP(B422,映射!A:B,2,FALSE)</f>
        <v>小丑炸弹魔</v>
      </c>
      <c r="D422" s="85" t="str">
        <f>IF(IF(COUNTIF(AI!A:A,'表格编辑 '!C422),TRUE,FALSE)=FALSE,"monster",(VLOOKUP(C422,AI!A:B,2,FALSE)))</f>
        <v>monster</v>
      </c>
      <c r="E422" s="5">
        <v>24</v>
      </c>
      <c r="F422" s="86" t="str">
        <f>VLOOKUP(D422,AI!B:G,2,FALSE)</f>
        <v>AI_born_event(RECEIVER, ARG0, ARG1, ARG2, ARG3,ARG4)</v>
      </c>
      <c r="G422" s="86" t="str">
        <f>VLOOKUP(D422,AI!B:G,3,FALSE)</f>
        <v>AI_update_event(RECEIVER, ARG0, ARG1, ARG2, ARG3,ARG4)</v>
      </c>
      <c r="H422" s="86"/>
      <c r="I422" s="86"/>
      <c r="J422" s="86" t="str">
        <f>VLOOKUP(D422,AI!B:G,6,FALSE)</f>
        <v>test_deadth_event(RECEIVER, ARG0, ARG1, ARG2, ARG3,ARG4)</v>
      </c>
      <c r="K422" s="86">
        <v>1</v>
      </c>
      <c r="L422" s="86">
        <f>IF(怪物属性编辑!AH365=1,怪物属性编辑!AO365,0)</f>
        <v>522</v>
      </c>
      <c r="M422" s="89">
        <f t="shared" si="25"/>
        <v>720</v>
      </c>
      <c r="N422" s="86"/>
      <c r="O422" s="86"/>
      <c r="P422" s="86"/>
      <c r="Q422" s="86"/>
      <c r="R422" s="86"/>
      <c r="S422" s="86">
        <v>320</v>
      </c>
      <c r="T422" s="86"/>
      <c r="U422" s="86"/>
      <c r="V422" s="86"/>
      <c r="W422" s="86"/>
      <c r="X422" s="86"/>
      <c r="Y422" s="86"/>
      <c r="Z422" s="86"/>
      <c r="AA422" s="86"/>
      <c r="AB422" s="86"/>
      <c r="AC422" s="86"/>
      <c r="AD422" s="86"/>
      <c r="AE422" s="86"/>
      <c r="AF422" s="90">
        <f t="shared" si="23"/>
        <v>140009</v>
      </c>
    </row>
    <row r="423" spans="1:32">
      <c r="A423" s="5">
        <v>40010</v>
      </c>
      <c r="B423" s="5">
        <v>50074</v>
      </c>
      <c r="C423" s="5" t="str">
        <f>VLOOKUP(B423,映射!A:B,2,FALSE)</f>
        <v>水蜘蛛</v>
      </c>
      <c r="D423" s="85" t="str">
        <f>IF(IF(COUNTIF(AI!A:A,'表格编辑 '!C423),TRUE,FALSE)=FALSE,"monster",(VLOOKUP(C423,AI!A:B,2,FALSE)))</f>
        <v>monster</v>
      </c>
      <c r="E423" s="5">
        <v>24</v>
      </c>
      <c r="F423" s="86" t="str">
        <f>VLOOKUP(D423,AI!B:G,2,FALSE)</f>
        <v>AI_born_event(RECEIVER, ARG0, ARG1, ARG2, ARG3,ARG4)</v>
      </c>
      <c r="G423" s="86" t="str">
        <f>VLOOKUP(D423,AI!B:G,3,FALSE)</f>
        <v>AI_update_event(RECEIVER, ARG0, ARG1, ARG2, ARG3,ARG4)</v>
      </c>
      <c r="H423" s="86"/>
      <c r="I423" s="86"/>
      <c r="J423" s="86" t="str">
        <f>VLOOKUP(D423,AI!B:G,6,FALSE)</f>
        <v>test_deadth_event(RECEIVER, ARG0, ARG1, ARG2, ARG3,ARG4)</v>
      </c>
      <c r="K423" s="86">
        <v>1</v>
      </c>
      <c r="L423" s="86">
        <f>IF(怪物属性编辑!AH366=1,怪物属性编辑!AO366,0)</f>
        <v>220</v>
      </c>
      <c r="M423" s="89">
        <f t="shared" si="25"/>
        <v>720</v>
      </c>
      <c r="N423" s="86"/>
      <c r="O423" s="86"/>
      <c r="P423" s="86"/>
      <c r="Q423" s="86"/>
      <c r="R423" s="86"/>
      <c r="S423" s="86">
        <v>320</v>
      </c>
      <c r="T423" s="86"/>
      <c r="U423" s="86"/>
      <c r="V423" s="86"/>
      <c r="W423" s="86"/>
      <c r="X423" s="86"/>
      <c r="Y423" s="86"/>
      <c r="Z423" s="86"/>
      <c r="AA423" s="86"/>
      <c r="AB423" s="86"/>
      <c r="AC423" s="86"/>
      <c r="AD423" s="86"/>
      <c r="AE423" s="86"/>
      <c r="AF423" s="90">
        <f t="shared" si="23"/>
        <v>140010</v>
      </c>
    </row>
    <row r="424" spans="1:32">
      <c r="A424" s="5">
        <v>40011</v>
      </c>
      <c r="B424" s="5">
        <v>50084</v>
      </c>
      <c r="C424" s="5" t="str">
        <f>VLOOKUP(B424,映射!A:B,2,FALSE)</f>
        <v>曼陀罗草</v>
      </c>
      <c r="D424" s="85" t="str">
        <f>IF(IF(COUNTIF(AI!A:A,'表格编辑 '!C424),TRUE,FALSE)=FALSE,"monster",(VLOOKUP(C424,AI!A:B,2,FALSE)))</f>
        <v>monster</v>
      </c>
      <c r="E424" s="5">
        <v>24</v>
      </c>
      <c r="F424" s="86" t="str">
        <f>VLOOKUP(D424,AI!B:G,2,FALSE)</f>
        <v>AI_born_event(RECEIVER, ARG0, ARG1, ARG2, ARG3,ARG4)</v>
      </c>
      <c r="G424" s="86" t="str">
        <f>VLOOKUP(D424,AI!B:G,3,FALSE)</f>
        <v>AI_update_event(RECEIVER, ARG0, ARG1, ARG2, ARG3,ARG4)</v>
      </c>
      <c r="H424" s="86"/>
      <c r="I424" s="86"/>
      <c r="J424" s="86" t="str">
        <f>VLOOKUP(D424,AI!B:G,6,FALSE)</f>
        <v>test_deadth_event(RECEIVER, ARG0, ARG1, ARG2, ARG3,ARG4)</v>
      </c>
      <c r="K424" s="86">
        <v>1</v>
      </c>
      <c r="L424" s="86">
        <f>IF(怪物属性编辑!AH367=1,怪物属性编辑!AO367,0)</f>
        <v>474</v>
      </c>
      <c r="M424" s="89">
        <f t="shared" si="25"/>
        <v>720</v>
      </c>
      <c r="N424" s="86"/>
      <c r="O424" s="86"/>
      <c r="P424" s="86"/>
      <c r="Q424" s="86"/>
      <c r="R424" s="86"/>
      <c r="S424" s="86">
        <v>320</v>
      </c>
      <c r="T424" s="86"/>
      <c r="U424" s="86"/>
      <c r="V424" s="86"/>
      <c r="W424" s="86"/>
      <c r="X424" s="86"/>
      <c r="Y424" s="86"/>
      <c r="Z424" s="86"/>
      <c r="AA424" s="86"/>
      <c r="AB424" s="86"/>
      <c r="AC424" s="86"/>
      <c r="AD424" s="86"/>
      <c r="AE424" s="86"/>
      <c r="AF424" s="90">
        <f t="shared" si="23"/>
        <v>140011</v>
      </c>
    </row>
    <row r="425" spans="1:32">
      <c r="A425" s="5">
        <v>40012</v>
      </c>
      <c r="B425" s="5">
        <v>50155</v>
      </c>
      <c r="C425" s="5" t="str">
        <f>VLOOKUP(B425,映射!A:B,2,FALSE)</f>
        <v>熊猫团</v>
      </c>
      <c r="D425" s="85" t="str">
        <f>IF(IF(COUNTIF(AI!A:A,'表格编辑 '!C425),TRUE,FALSE)=FALSE,"monster",(VLOOKUP(C425,AI!A:B,2,FALSE)))</f>
        <v>monster</v>
      </c>
      <c r="E425" s="5">
        <v>24</v>
      </c>
      <c r="F425" s="86" t="str">
        <f>VLOOKUP(D425,AI!B:G,2,FALSE)</f>
        <v>AI_born_event(RECEIVER, ARG0, ARG1, ARG2, ARG3,ARG4)</v>
      </c>
      <c r="G425" s="86" t="str">
        <f>VLOOKUP(D425,AI!B:G,3,FALSE)</f>
        <v>AI_update_event(RECEIVER, ARG0, ARG1, ARG2, ARG3,ARG4)</v>
      </c>
      <c r="H425" s="86"/>
      <c r="I425" s="86"/>
      <c r="J425" s="86" t="str">
        <f>VLOOKUP(D425,AI!B:G,6,FALSE)</f>
        <v>test_deadth_event(RECEIVER, ARG0, ARG1, ARG2, ARG3,ARG4)</v>
      </c>
      <c r="K425" s="86">
        <v>1</v>
      </c>
      <c r="L425" s="86">
        <f>IF(怪物属性编辑!AH368=1,怪物属性编辑!AO368,0)</f>
        <v>-10</v>
      </c>
      <c r="M425" s="89">
        <f t="shared" si="25"/>
        <v>720</v>
      </c>
      <c r="N425" s="86"/>
      <c r="O425" s="86"/>
      <c r="P425" s="86"/>
      <c r="Q425" s="86"/>
      <c r="R425" s="86"/>
      <c r="S425" s="86">
        <v>320</v>
      </c>
      <c r="T425" s="86"/>
      <c r="U425" s="86"/>
      <c r="V425" s="86"/>
      <c r="W425" s="86"/>
      <c r="X425" s="86"/>
      <c r="Y425" s="86"/>
      <c r="Z425" s="86"/>
      <c r="AA425" s="86"/>
      <c r="AB425" s="86"/>
      <c r="AC425" s="86"/>
      <c r="AD425" s="86"/>
      <c r="AE425" s="86"/>
      <c r="AF425" s="90">
        <f t="shared" si="23"/>
        <v>140012</v>
      </c>
    </row>
    <row r="426" spans="1:32">
      <c r="A426" s="5">
        <v>40013</v>
      </c>
      <c r="B426" s="5">
        <v>50157</v>
      </c>
      <c r="C426" s="5" t="str">
        <f>VLOOKUP(B426,映射!A:B,2,FALSE)</f>
        <v>雪山幻魔</v>
      </c>
      <c r="D426" s="85" t="str">
        <f>IF(IF(COUNTIF(AI!A:A,'表格编辑 '!C426),TRUE,FALSE)=FALSE,"monster",(VLOOKUP(C426,AI!A:B,2,FALSE)))</f>
        <v>monster</v>
      </c>
      <c r="E426" s="5">
        <v>24</v>
      </c>
      <c r="F426" s="86" t="str">
        <f>VLOOKUP(D426,AI!B:G,2,FALSE)</f>
        <v>AI_born_event(RECEIVER, ARG0, ARG1, ARG2, ARG3,ARG4)</v>
      </c>
      <c r="G426" s="86" t="str">
        <f>VLOOKUP(D426,AI!B:G,3,FALSE)</f>
        <v>AI_update_event(RECEIVER, ARG0, ARG1, ARG2, ARG3,ARG4)</v>
      </c>
      <c r="H426" s="86"/>
      <c r="I426" s="86"/>
      <c r="J426" s="86" t="str">
        <f>VLOOKUP(D426,AI!B:G,6,FALSE)</f>
        <v>test_deadth_event(RECEIVER, ARG0, ARG1, ARG2, ARG3,ARG4)</v>
      </c>
      <c r="K426" s="86">
        <v>1</v>
      </c>
      <c r="L426" s="86">
        <f>IF(怪物属性编辑!AH369=1,怪物属性编辑!AO369,0)</f>
        <v>-222</v>
      </c>
      <c r="M426" s="89">
        <f t="shared" si="25"/>
        <v>720</v>
      </c>
      <c r="N426" s="86"/>
      <c r="O426" s="86"/>
      <c r="P426" s="86"/>
      <c r="Q426" s="86"/>
      <c r="R426" s="86"/>
      <c r="S426" s="86">
        <v>320</v>
      </c>
      <c r="T426" s="86"/>
      <c r="U426" s="86"/>
      <c r="V426" s="86"/>
      <c r="W426" s="86"/>
      <c r="X426" s="86"/>
      <c r="Y426" s="86"/>
      <c r="Z426" s="86"/>
      <c r="AA426" s="86"/>
      <c r="AB426" s="86"/>
      <c r="AC426" s="86"/>
      <c r="AD426" s="86"/>
      <c r="AE426" s="86"/>
      <c r="AF426" s="90">
        <f t="shared" si="23"/>
        <v>140013</v>
      </c>
    </row>
    <row r="427" spans="1:32">
      <c r="A427" s="5">
        <v>40014</v>
      </c>
      <c r="B427" s="5">
        <v>50076</v>
      </c>
      <c r="C427" s="5" t="str">
        <f>VLOOKUP(B427,映射!A:B,2,FALSE)</f>
        <v>风蜘蛛</v>
      </c>
      <c r="D427" s="85" t="str">
        <f>IF(IF(COUNTIF(AI!A:A,'表格编辑 '!C427),TRUE,FALSE)=FALSE,"monster",(VLOOKUP(C427,AI!A:B,2,FALSE)))</f>
        <v>monster</v>
      </c>
      <c r="E427" s="5">
        <v>24</v>
      </c>
      <c r="F427" s="86" t="str">
        <f>VLOOKUP(D427,AI!B:G,2,FALSE)</f>
        <v>AI_born_event(RECEIVER, ARG0, ARG1, ARG2, ARG3,ARG4)</v>
      </c>
      <c r="G427" s="86" t="str">
        <f>VLOOKUP(D427,AI!B:G,3,FALSE)</f>
        <v>AI_update_event(RECEIVER, ARG0, ARG1, ARG2, ARG3,ARG4)</v>
      </c>
      <c r="H427" s="86"/>
      <c r="I427" s="86"/>
      <c r="J427" s="86" t="str">
        <f>VLOOKUP(D427,AI!B:G,6,FALSE)</f>
        <v>test_deadth_event(RECEIVER, ARG0, ARG1, ARG2, ARG3,ARG4)</v>
      </c>
      <c r="K427" s="86">
        <v>1</v>
      </c>
      <c r="L427" s="86">
        <f>IF(怪物属性编辑!AH370=1,怪物属性编辑!AO370,0)</f>
        <v>278</v>
      </c>
      <c r="M427" s="89">
        <f t="shared" si="25"/>
        <v>720</v>
      </c>
      <c r="N427" s="86"/>
      <c r="O427" s="86"/>
      <c r="P427" s="86"/>
      <c r="Q427" s="86"/>
      <c r="R427" s="86"/>
      <c r="S427" s="86">
        <v>320</v>
      </c>
      <c r="T427" s="86"/>
      <c r="U427" s="86"/>
      <c r="V427" s="86"/>
      <c r="W427" s="86"/>
      <c r="X427" s="86"/>
      <c r="Y427" s="86"/>
      <c r="Z427" s="86"/>
      <c r="AA427" s="86"/>
      <c r="AB427" s="86"/>
      <c r="AC427" s="86"/>
      <c r="AD427" s="86"/>
      <c r="AE427" s="86"/>
      <c r="AF427" s="90">
        <f t="shared" si="23"/>
        <v>140014</v>
      </c>
    </row>
    <row r="428" spans="1:32">
      <c r="A428" s="5">
        <v>40015</v>
      </c>
      <c r="B428" s="5">
        <v>50060</v>
      </c>
      <c r="C428" s="5" t="str">
        <f>VLOOKUP(B428,映射!A:B,2,FALSE)</f>
        <v>炼狱魔蝎</v>
      </c>
      <c r="D428" s="85" t="str">
        <f>IF(IF(COUNTIF(AI!A:A,'表格编辑 '!C428),TRUE,FALSE)=FALSE,"monster",(VLOOKUP(C428,AI!A:B,2,FALSE)))</f>
        <v>monster</v>
      </c>
      <c r="E428" s="5">
        <v>24</v>
      </c>
      <c r="F428" s="86" t="str">
        <f>VLOOKUP(D428,AI!B:G,2,FALSE)</f>
        <v>AI_born_event(RECEIVER, ARG0, ARG1, ARG2, ARG3,ARG4)</v>
      </c>
      <c r="G428" s="86" t="str">
        <f>VLOOKUP(D428,AI!B:G,3,FALSE)</f>
        <v>AI_update_event(RECEIVER, ARG0, ARG1, ARG2, ARG3,ARG4)</v>
      </c>
      <c r="H428" s="86"/>
      <c r="I428" s="86"/>
      <c r="J428" s="86" t="str">
        <f>VLOOKUP(D428,AI!B:G,6,FALSE)</f>
        <v>test_deadth_event(RECEIVER, ARG0, ARG1, ARG2, ARG3,ARG4)</v>
      </c>
      <c r="K428" s="86">
        <v>1</v>
      </c>
      <c r="L428" s="86">
        <f>IF(怪物属性编辑!AH371=1,怪物属性编辑!AO371,0)</f>
        <v>-64</v>
      </c>
      <c r="M428" s="89">
        <f t="shared" si="25"/>
        <v>720</v>
      </c>
      <c r="N428" s="86"/>
      <c r="O428" s="86"/>
      <c r="P428" s="86"/>
      <c r="Q428" s="86"/>
      <c r="R428" s="86"/>
      <c r="S428" s="86">
        <v>320</v>
      </c>
      <c r="T428" s="86"/>
      <c r="U428" s="86"/>
      <c r="V428" s="86"/>
      <c r="W428" s="86"/>
      <c r="X428" s="86"/>
      <c r="Y428" s="86"/>
      <c r="Z428" s="86"/>
      <c r="AA428" s="86"/>
      <c r="AB428" s="86"/>
      <c r="AC428" s="86"/>
      <c r="AD428" s="86"/>
      <c r="AE428" s="86"/>
      <c r="AF428" s="90">
        <f t="shared" si="23"/>
        <v>140015</v>
      </c>
    </row>
    <row r="429" spans="1:32">
      <c r="A429" s="5">
        <v>40016</v>
      </c>
      <c r="B429" s="5">
        <v>50026</v>
      </c>
      <c r="C429" s="5" t="str">
        <f>VLOOKUP(B429,映射!A:B,2,FALSE)</f>
        <v>食尸鬼</v>
      </c>
      <c r="D429" s="85" t="str">
        <f>IF(IF(COUNTIF(AI!A:A,'表格编辑 '!C429),TRUE,FALSE)=FALSE,"monster",(VLOOKUP(C429,AI!A:B,2,FALSE)))</f>
        <v>monster</v>
      </c>
      <c r="E429" s="5">
        <v>29</v>
      </c>
      <c r="F429" s="86" t="str">
        <f>VLOOKUP(D429,AI!B:G,2,FALSE)</f>
        <v>AI_born_event(RECEIVER, ARG0, ARG1, ARG2, ARG3,ARG4)</v>
      </c>
      <c r="G429" s="86" t="str">
        <f>VLOOKUP(D429,AI!B:G,3,FALSE)</f>
        <v>AI_update_event(RECEIVER, ARG0, ARG1, ARG2, ARG3,ARG4)</v>
      </c>
      <c r="H429" s="86"/>
      <c r="I429" s="86"/>
      <c r="J429" s="86" t="str">
        <f>VLOOKUP(D429,AI!B:G,6,FALSE)</f>
        <v>test_deadth_event(RECEIVER, ARG0, ARG1, ARG2, ARG3,ARG4)</v>
      </c>
      <c r="K429" s="86">
        <v>1</v>
      </c>
      <c r="L429" s="86">
        <f>IF(怪物属性编辑!AH372=1,怪物属性编辑!AO372,0)</f>
        <v>228</v>
      </c>
      <c r="M429" s="89">
        <f t="shared" si="25"/>
        <v>870</v>
      </c>
      <c r="N429" s="86"/>
      <c r="O429" s="86"/>
      <c r="P429" s="86"/>
      <c r="Q429" s="86"/>
      <c r="R429" s="86"/>
      <c r="S429" s="86">
        <v>320</v>
      </c>
      <c r="T429" s="86"/>
      <c r="U429" s="86"/>
      <c r="V429" s="86"/>
      <c r="W429" s="86"/>
      <c r="X429" s="86"/>
      <c r="Y429" s="86"/>
      <c r="Z429" s="86"/>
      <c r="AA429" s="86"/>
      <c r="AB429" s="86"/>
      <c r="AC429" s="86"/>
      <c r="AD429" s="86"/>
      <c r="AE429" s="86"/>
      <c r="AF429" s="90">
        <f t="shared" si="23"/>
        <v>140016</v>
      </c>
    </row>
    <row r="430" spans="1:32">
      <c r="A430" s="5">
        <v>40017</v>
      </c>
      <c r="B430" s="5">
        <v>50092</v>
      </c>
      <c r="C430" s="5" t="str">
        <f>VLOOKUP(B430,映射!A:B,2,FALSE)</f>
        <v>功夫刺魔</v>
      </c>
      <c r="D430" s="85" t="str">
        <f>IF(IF(COUNTIF(AI!A:A,'表格编辑 '!C430),TRUE,FALSE)=FALSE,"monster",(VLOOKUP(C430,AI!A:B,2,FALSE)))</f>
        <v>monster</v>
      </c>
      <c r="E430" s="5">
        <v>29</v>
      </c>
      <c r="F430" s="86" t="str">
        <f>VLOOKUP(D430,AI!B:G,2,FALSE)</f>
        <v>AI_born_event(RECEIVER, ARG0, ARG1, ARG2, ARG3,ARG4)</v>
      </c>
      <c r="G430" s="86" t="str">
        <f>VLOOKUP(D430,AI!B:G,3,FALSE)</f>
        <v>AI_update_event(RECEIVER, ARG0, ARG1, ARG2, ARG3,ARG4)</v>
      </c>
      <c r="H430" s="86"/>
      <c r="I430" s="86"/>
      <c r="J430" s="86" t="str">
        <f>VLOOKUP(D430,AI!B:G,6,FALSE)</f>
        <v>test_deadth_event(RECEIVER, ARG0, ARG1, ARG2, ARG3,ARG4)</v>
      </c>
      <c r="K430" s="86">
        <v>1</v>
      </c>
      <c r="L430" s="86">
        <f>IF(怪物属性编辑!AH373=1,怪物属性编辑!AO373,0)</f>
        <v>-162</v>
      </c>
      <c r="M430" s="89">
        <f t="shared" si="25"/>
        <v>870</v>
      </c>
      <c r="N430" s="86"/>
      <c r="O430" s="86"/>
      <c r="P430" s="86"/>
      <c r="Q430" s="86"/>
      <c r="R430" s="86"/>
      <c r="S430" s="86">
        <v>320</v>
      </c>
      <c r="T430" s="86"/>
      <c r="U430" s="86"/>
      <c r="V430" s="86"/>
      <c r="W430" s="86"/>
      <c r="X430" s="86"/>
      <c r="Y430" s="86"/>
      <c r="Z430" s="86"/>
      <c r="AA430" s="86"/>
      <c r="AB430" s="86"/>
      <c r="AC430" s="86"/>
      <c r="AD430" s="86"/>
      <c r="AE430" s="86"/>
      <c r="AF430" s="90">
        <f t="shared" si="23"/>
        <v>140017</v>
      </c>
    </row>
    <row r="431" spans="1:32">
      <c r="A431" s="5">
        <v>40018</v>
      </c>
      <c r="B431" s="5">
        <v>50012</v>
      </c>
      <c r="C431" s="5" t="str">
        <f>VLOOKUP(B431,映射!A:B,2,FALSE)</f>
        <v>暴君熊</v>
      </c>
      <c r="D431" s="85" t="str">
        <f>IF(IF(COUNTIF(AI!A:A,'表格编辑 '!C431),TRUE,FALSE)=FALSE,"monster",(VLOOKUP(C431,AI!A:B,2,FALSE)))</f>
        <v>monster</v>
      </c>
      <c r="E431" s="5">
        <v>29</v>
      </c>
      <c r="F431" s="86" t="str">
        <f>VLOOKUP(D431,AI!B:G,2,FALSE)</f>
        <v>AI_born_event(RECEIVER, ARG0, ARG1, ARG2, ARG3,ARG4)</v>
      </c>
      <c r="G431" s="86" t="str">
        <f>VLOOKUP(D431,AI!B:G,3,FALSE)</f>
        <v>AI_update_event(RECEIVER, ARG0, ARG1, ARG2, ARG3,ARG4)</v>
      </c>
      <c r="H431" s="86"/>
      <c r="I431" s="86"/>
      <c r="J431" s="86" t="str">
        <f>VLOOKUP(D431,AI!B:G,6,FALSE)</f>
        <v>test_deadth_event(RECEIVER, ARG0, ARG1, ARG2, ARG3,ARG4)</v>
      </c>
      <c r="K431" s="86">
        <v>1</v>
      </c>
      <c r="L431" s="86">
        <f>IF(怪物属性编辑!AH374=1,怪物属性编辑!AO374,0)</f>
        <v>262</v>
      </c>
      <c r="M431" s="89">
        <f t="shared" si="25"/>
        <v>870</v>
      </c>
      <c r="N431" s="86"/>
      <c r="O431" s="86"/>
      <c r="P431" s="86"/>
      <c r="Q431" s="86"/>
      <c r="R431" s="86"/>
      <c r="S431" s="86">
        <v>320</v>
      </c>
      <c r="T431" s="86"/>
      <c r="U431" s="86"/>
      <c r="V431" s="86"/>
      <c r="W431" s="86"/>
      <c r="X431" s="86"/>
      <c r="Y431" s="86"/>
      <c r="Z431" s="86"/>
      <c r="AA431" s="86"/>
      <c r="AB431" s="86"/>
      <c r="AC431" s="86"/>
      <c r="AD431" s="86"/>
      <c r="AE431" s="86"/>
      <c r="AF431" s="90">
        <f t="shared" si="23"/>
        <v>140018</v>
      </c>
    </row>
    <row r="432" spans="1:32">
      <c r="A432" s="5">
        <v>40019</v>
      </c>
      <c r="B432" s="5">
        <v>50095</v>
      </c>
      <c r="C432" s="5" t="str">
        <f>VLOOKUP(B432,映射!A:B,2,FALSE)</f>
        <v>炽热魔芋</v>
      </c>
      <c r="D432" s="85" t="str">
        <f>IF(IF(COUNTIF(AI!A:A,'表格编辑 '!C432),TRUE,FALSE)=FALSE,"monster",(VLOOKUP(C432,AI!A:B,2,FALSE)))</f>
        <v>monster</v>
      </c>
      <c r="E432" s="5">
        <v>29</v>
      </c>
      <c r="F432" s="86" t="str">
        <f>VLOOKUP(D432,AI!B:G,2,FALSE)</f>
        <v>AI_born_event(RECEIVER, ARG0, ARG1, ARG2, ARG3,ARG4)</v>
      </c>
      <c r="G432" s="86" t="str">
        <f>VLOOKUP(D432,AI!B:G,3,FALSE)</f>
        <v>AI_update_event(RECEIVER, ARG0, ARG1, ARG2, ARG3,ARG4)</v>
      </c>
      <c r="H432" s="86"/>
      <c r="I432" s="86"/>
      <c r="J432" s="86" t="str">
        <f>VLOOKUP(D432,AI!B:G,6,FALSE)</f>
        <v>test_deadth_event(RECEIVER, ARG0, ARG1, ARG2, ARG3,ARG4)</v>
      </c>
      <c r="K432" s="86">
        <v>1</v>
      </c>
      <c r="L432" s="86">
        <f>IF(怪物属性编辑!AH375=1,怪物属性编辑!AO375,0)</f>
        <v>64</v>
      </c>
      <c r="M432" s="89">
        <f t="shared" si="25"/>
        <v>870</v>
      </c>
      <c r="N432" s="86"/>
      <c r="O432" s="86"/>
      <c r="P432" s="86"/>
      <c r="Q432" s="86"/>
      <c r="R432" s="86"/>
      <c r="S432" s="86">
        <v>320</v>
      </c>
      <c r="T432" s="86"/>
      <c r="U432" s="86"/>
      <c r="V432" s="86"/>
      <c r="W432" s="86"/>
      <c r="X432" s="86"/>
      <c r="Y432" s="86"/>
      <c r="Z432" s="86"/>
      <c r="AA432" s="86"/>
      <c r="AB432" s="86"/>
      <c r="AC432" s="86"/>
      <c r="AD432" s="86"/>
      <c r="AE432" s="86"/>
      <c r="AF432" s="90">
        <f t="shared" si="23"/>
        <v>140019</v>
      </c>
    </row>
    <row r="433" spans="1:32">
      <c r="A433" s="5">
        <v>40020</v>
      </c>
      <c r="B433" s="5">
        <v>50148</v>
      </c>
      <c r="C433" s="5" t="str">
        <f>VLOOKUP(B433,映射!A:B,2,FALSE)</f>
        <v>巨人</v>
      </c>
      <c r="D433" s="85" t="str">
        <f>IF(IF(COUNTIF(AI!A:A,'表格编辑 '!C433),TRUE,FALSE)=FALSE,"monster",(VLOOKUP(C433,AI!A:B,2,FALSE)))</f>
        <v>monster</v>
      </c>
      <c r="E433" s="5">
        <v>29</v>
      </c>
      <c r="F433" s="86" t="str">
        <f>VLOOKUP(D433,AI!B:G,2,FALSE)</f>
        <v>AI_born_event(RECEIVER, ARG0, ARG1, ARG2, ARG3,ARG4)</v>
      </c>
      <c r="G433" s="86" t="str">
        <f>VLOOKUP(D433,AI!B:G,3,FALSE)</f>
        <v>AI_update_event(RECEIVER, ARG0, ARG1, ARG2, ARG3,ARG4)</v>
      </c>
      <c r="H433" s="86"/>
      <c r="I433" s="86"/>
      <c r="J433" s="86" t="str">
        <f>VLOOKUP(D433,AI!B:G,6,FALSE)</f>
        <v>test_deadth_event(RECEIVER, ARG0, ARG1, ARG2, ARG3,ARG4)</v>
      </c>
      <c r="K433" s="86">
        <v>1</v>
      </c>
      <c r="L433" s="86">
        <f>IF(怪物属性编辑!AH376=1,怪物属性编辑!AO376,0)</f>
        <v>-38</v>
      </c>
      <c r="M433" s="89">
        <f t="shared" si="25"/>
        <v>870</v>
      </c>
      <c r="N433" s="86"/>
      <c r="O433" s="86"/>
      <c r="P433" s="86"/>
      <c r="Q433" s="86"/>
      <c r="R433" s="86"/>
      <c r="S433" s="86">
        <v>320</v>
      </c>
      <c r="T433" s="86"/>
      <c r="U433" s="86"/>
      <c r="V433" s="86"/>
      <c r="W433" s="86"/>
      <c r="X433" s="86"/>
      <c r="Y433" s="86"/>
      <c r="Z433" s="86"/>
      <c r="AA433" s="86"/>
      <c r="AB433" s="86"/>
      <c r="AC433" s="86"/>
      <c r="AD433" s="86"/>
      <c r="AE433" s="86"/>
      <c r="AF433" s="90">
        <f t="shared" si="23"/>
        <v>140020</v>
      </c>
    </row>
    <row r="434" spans="1:32">
      <c r="A434" s="5">
        <v>40021</v>
      </c>
      <c r="B434" s="5">
        <v>50090</v>
      </c>
      <c r="C434" s="5" t="str">
        <f>VLOOKUP(B434,映射!A:B,2,FALSE)</f>
        <v>熔岩臭臭花</v>
      </c>
      <c r="D434" s="85" t="str">
        <f>IF(IF(COUNTIF(AI!A:A,'表格编辑 '!C434),TRUE,FALSE)=FALSE,"monster",(VLOOKUP(C434,AI!A:B,2,FALSE)))</f>
        <v>monster</v>
      </c>
      <c r="E434" s="5">
        <v>29</v>
      </c>
      <c r="F434" s="86" t="str">
        <f>VLOOKUP(D434,AI!B:G,2,FALSE)</f>
        <v>AI_born_event(RECEIVER, ARG0, ARG1, ARG2, ARG3,ARG4)</v>
      </c>
      <c r="G434" s="86" t="str">
        <f>VLOOKUP(D434,AI!B:G,3,FALSE)</f>
        <v>AI_update_event(RECEIVER, ARG0, ARG1, ARG2, ARG3,ARG4)</v>
      </c>
      <c r="H434" s="86"/>
      <c r="I434" s="86"/>
      <c r="J434" s="86" t="str">
        <f>VLOOKUP(D434,AI!B:G,6,FALSE)</f>
        <v>test_deadth_event(RECEIVER, ARG0, ARG1, ARG2, ARG3,ARG4)</v>
      </c>
      <c r="K434" s="86">
        <v>1</v>
      </c>
      <c r="L434" s="86">
        <f>IF(怪物属性编辑!AH377=1,怪物属性编辑!AO377,0)</f>
        <v>176</v>
      </c>
      <c r="M434" s="89">
        <f t="shared" si="25"/>
        <v>870</v>
      </c>
      <c r="N434" s="86"/>
      <c r="O434" s="86"/>
      <c r="P434" s="86"/>
      <c r="Q434" s="86"/>
      <c r="R434" s="86"/>
      <c r="S434" s="86">
        <v>320</v>
      </c>
      <c r="T434" s="86"/>
      <c r="U434" s="86"/>
      <c r="V434" s="86"/>
      <c r="W434" s="86"/>
      <c r="X434" s="86"/>
      <c r="Y434" s="86"/>
      <c r="Z434" s="86"/>
      <c r="AA434" s="86"/>
      <c r="AB434" s="86"/>
      <c r="AC434" s="86"/>
      <c r="AD434" s="86"/>
      <c r="AE434" s="86"/>
      <c r="AF434" s="90">
        <f t="shared" si="23"/>
        <v>140021</v>
      </c>
    </row>
    <row r="435" spans="1:32">
      <c r="A435" s="5">
        <v>40022</v>
      </c>
      <c r="B435" s="5">
        <v>50085</v>
      </c>
      <c r="C435" s="5" t="str">
        <f>VLOOKUP(B435,映射!A:B,2,FALSE)</f>
        <v>死亡之花</v>
      </c>
      <c r="D435" s="85" t="str">
        <f>IF(IF(COUNTIF(AI!A:A,'表格编辑 '!C435),TRUE,FALSE)=FALSE,"monster",(VLOOKUP(C435,AI!A:B,2,FALSE)))</f>
        <v>monster</v>
      </c>
      <c r="E435" s="5">
        <v>29</v>
      </c>
      <c r="F435" s="86" t="str">
        <f>VLOOKUP(D435,AI!B:G,2,FALSE)</f>
        <v>AI_born_event(RECEIVER, ARG0, ARG1, ARG2, ARG3,ARG4)</v>
      </c>
      <c r="G435" s="86" t="str">
        <f>VLOOKUP(D435,AI!B:G,3,FALSE)</f>
        <v>AI_update_event(RECEIVER, ARG0, ARG1, ARG2, ARG3,ARG4)</v>
      </c>
      <c r="H435" s="86"/>
      <c r="I435" s="86"/>
      <c r="J435" s="86" t="str">
        <f>VLOOKUP(D435,AI!B:G,6,FALSE)</f>
        <v>test_deadth_event(RECEIVER, ARG0, ARG1, ARG2, ARG3,ARG4)</v>
      </c>
      <c r="K435" s="86">
        <v>1</v>
      </c>
      <c r="L435" s="86">
        <f>IF(怪物属性编辑!AH378=1,怪物属性编辑!AO378,0)</f>
        <v>622</v>
      </c>
      <c r="M435" s="89">
        <f t="shared" si="25"/>
        <v>870</v>
      </c>
      <c r="N435" s="86"/>
      <c r="O435" s="86"/>
      <c r="P435" s="86"/>
      <c r="Q435" s="86"/>
      <c r="R435" s="86"/>
      <c r="S435" s="86">
        <v>320</v>
      </c>
      <c r="T435" s="86"/>
      <c r="U435" s="86"/>
      <c r="V435" s="86"/>
      <c r="W435" s="86"/>
      <c r="X435" s="86"/>
      <c r="Y435" s="86"/>
      <c r="Z435" s="86"/>
      <c r="AA435" s="86"/>
      <c r="AB435" s="86"/>
      <c r="AC435" s="86"/>
      <c r="AD435" s="86"/>
      <c r="AE435" s="86"/>
      <c r="AF435" s="90">
        <f t="shared" si="23"/>
        <v>140022</v>
      </c>
    </row>
    <row r="436" spans="1:32">
      <c r="A436" s="5">
        <v>40023</v>
      </c>
      <c r="B436" s="5">
        <v>50088</v>
      </c>
      <c r="C436" s="5" t="str">
        <f>VLOOKUP(B436,映射!A:B,2,FALSE)</f>
        <v>沙漠臭臭花</v>
      </c>
      <c r="D436" s="85" t="str">
        <f>IF(IF(COUNTIF(AI!A:A,'表格编辑 '!C436),TRUE,FALSE)=FALSE,"monster",(VLOOKUP(C436,AI!A:B,2,FALSE)))</f>
        <v>monster</v>
      </c>
      <c r="E436" s="5">
        <v>29</v>
      </c>
      <c r="F436" s="86" t="str">
        <f>VLOOKUP(D436,AI!B:G,2,FALSE)</f>
        <v>AI_born_event(RECEIVER, ARG0, ARG1, ARG2, ARG3,ARG4)</v>
      </c>
      <c r="G436" s="86" t="str">
        <f>VLOOKUP(D436,AI!B:G,3,FALSE)</f>
        <v>AI_update_event(RECEIVER, ARG0, ARG1, ARG2, ARG3,ARG4)</v>
      </c>
      <c r="H436" s="86"/>
      <c r="I436" s="86"/>
      <c r="J436" s="86" t="str">
        <f>VLOOKUP(D436,AI!B:G,6,FALSE)</f>
        <v>test_deadth_event(RECEIVER, ARG0, ARG1, ARG2, ARG3,ARG4)</v>
      </c>
      <c r="K436" s="86">
        <v>1</v>
      </c>
      <c r="L436" s="86">
        <f>IF(怪物属性编辑!AH379=1,怪物属性编辑!AO379,0)</f>
        <v>180</v>
      </c>
      <c r="M436" s="89">
        <f t="shared" si="25"/>
        <v>870</v>
      </c>
      <c r="N436" s="86"/>
      <c r="O436" s="86"/>
      <c r="P436" s="86"/>
      <c r="Q436" s="86"/>
      <c r="R436" s="86"/>
      <c r="S436" s="86">
        <v>320</v>
      </c>
      <c r="T436" s="86"/>
      <c r="U436" s="86"/>
      <c r="V436" s="86"/>
      <c r="W436" s="86"/>
      <c r="X436" s="86"/>
      <c r="Y436" s="86"/>
      <c r="Z436" s="86"/>
      <c r="AA436" s="86"/>
      <c r="AB436" s="86"/>
      <c r="AC436" s="86"/>
      <c r="AD436" s="86"/>
      <c r="AE436" s="86"/>
      <c r="AF436" s="90">
        <f t="shared" si="23"/>
        <v>140023</v>
      </c>
    </row>
    <row r="437" spans="1:32">
      <c r="A437" s="5">
        <v>40024</v>
      </c>
      <c r="B437" s="5">
        <v>50104</v>
      </c>
      <c r="C437" s="5" t="str">
        <f>VLOOKUP(B437,映射!A:B,2,FALSE)</f>
        <v>小丑炸弹魔</v>
      </c>
      <c r="D437" s="85" t="str">
        <f>IF(IF(COUNTIF(AI!A:A,'表格编辑 '!C437),TRUE,FALSE)=FALSE,"monster",(VLOOKUP(C437,AI!A:B,2,FALSE)))</f>
        <v>monster</v>
      </c>
      <c r="E437" s="5">
        <v>29</v>
      </c>
      <c r="F437" s="86" t="str">
        <f>VLOOKUP(D437,AI!B:G,2,FALSE)</f>
        <v>AI_born_event(RECEIVER, ARG0, ARG1, ARG2, ARG3,ARG4)</v>
      </c>
      <c r="G437" s="86" t="str">
        <f>VLOOKUP(D437,AI!B:G,3,FALSE)</f>
        <v>AI_update_event(RECEIVER, ARG0, ARG1, ARG2, ARG3,ARG4)</v>
      </c>
      <c r="H437" s="86"/>
      <c r="I437" s="86"/>
      <c r="J437" s="86" t="str">
        <f>VLOOKUP(D437,AI!B:G,6,FALSE)</f>
        <v>test_deadth_event(RECEIVER, ARG0, ARG1, ARG2, ARG3,ARG4)</v>
      </c>
      <c r="K437" s="86">
        <v>1</v>
      </c>
      <c r="L437" s="86">
        <f>IF(怪物属性编辑!AH380=1,怪物属性编辑!AO380,0)</f>
        <v>570</v>
      </c>
      <c r="M437" s="89">
        <f t="shared" si="25"/>
        <v>870</v>
      </c>
      <c r="N437" s="86"/>
      <c r="O437" s="86"/>
      <c r="P437" s="86"/>
      <c r="Q437" s="86"/>
      <c r="R437" s="86"/>
      <c r="S437" s="86">
        <v>320</v>
      </c>
      <c r="T437" s="86"/>
      <c r="U437" s="86"/>
      <c r="V437" s="86"/>
      <c r="W437" s="86"/>
      <c r="X437" s="86"/>
      <c r="Y437" s="86"/>
      <c r="Z437" s="86"/>
      <c r="AA437" s="86"/>
      <c r="AB437" s="86"/>
      <c r="AC437" s="86"/>
      <c r="AD437" s="86"/>
      <c r="AE437" s="86"/>
      <c r="AF437" s="90">
        <f t="shared" si="23"/>
        <v>140024</v>
      </c>
    </row>
    <row r="438" spans="1:32">
      <c r="A438" s="5">
        <v>40025</v>
      </c>
      <c r="B438" s="5">
        <v>50074</v>
      </c>
      <c r="C438" s="5" t="str">
        <f>VLOOKUP(B438,映射!A:B,2,FALSE)</f>
        <v>水蜘蛛</v>
      </c>
      <c r="D438" s="85" t="str">
        <f>IF(IF(COUNTIF(AI!A:A,'表格编辑 '!C438),TRUE,FALSE)=FALSE,"monster",(VLOOKUP(C438,AI!A:B,2,FALSE)))</f>
        <v>monster</v>
      </c>
      <c r="E438" s="5">
        <v>29</v>
      </c>
      <c r="F438" s="86" t="str">
        <f>VLOOKUP(D438,AI!B:G,2,FALSE)</f>
        <v>AI_born_event(RECEIVER, ARG0, ARG1, ARG2, ARG3,ARG4)</v>
      </c>
      <c r="G438" s="86" t="str">
        <f>VLOOKUP(D438,AI!B:G,3,FALSE)</f>
        <v>AI_update_event(RECEIVER, ARG0, ARG1, ARG2, ARG3,ARG4)</v>
      </c>
      <c r="H438" s="86"/>
      <c r="I438" s="86"/>
      <c r="J438" s="86" t="str">
        <f>VLOOKUP(D438,AI!B:G,6,FALSE)</f>
        <v>test_deadth_event(RECEIVER, ARG0, ARG1, ARG2, ARG3,ARG4)</v>
      </c>
      <c r="K438" s="86">
        <v>1</v>
      </c>
      <c r="L438" s="86">
        <f>IF(怪物属性编辑!AH381=1,怪物属性编辑!AO381,0)</f>
        <v>252</v>
      </c>
      <c r="M438" s="89">
        <f t="shared" si="25"/>
        <v>870</v>
      </c>
      <c r="N438" s="86"/>
      <c r="O438" s="86"/>
      <c r="P438" s="86"/>
      <c r="Q438" s="86"/>
      <c r="R438" s="86"/>
      <c r="S438" s="86">
        <v>320</v>
      </c>
      <c r="T438" s="86"/>
      <c r="U438" s="86"/>
      <c r="V438" s="86"/>
      <c r="W438" s="86"/>
      <c r="X438" s="86"/>
      <c r="Y438" s="86"/>
      <c r="Z438" s="86"/>
      <c r="AA438" s="86"/>
      <c r="AB438" s="86"/>
      <c r="AC438" s="86"/>
      <c r="AD438" s="86"/>
      <c r="AE438" s="86"/>
      <c r="AF438" s="90">
        <f t="shared" si="23"/>
        <v>140025</v>
      </c>
    </row>
    <row r="439" spans="1:32">
      <c r="A439" s="5">
        <v>40026</v>
      </c>
      <c r="B439" s="5">
        <v>50084</v>
      </c>
      <c r="C439" s="5" t="str">
        <f>VLOOKUP(B439,映射!A:B,2,FALSE)</f>
        <v>曼陀罗草</v>
      </c>
      <c r="D439" s="85" t="str">
        <f>IF(IF(COUNTIF(AI!A:A,'表格编辑 '!C439),TRUE,FALSE)=FALSE,"monster",(VLOOKUP(C439,AI!A:B,2,FALSE)))</f>
        <v>monster</v>
      </c>
      <c r="E439" s="5">
        <v>29</v>
      </c>
      <c r="F439" s="86" t="str">
        <f>VLOOKUP(D439,AI!B:G,2,FALSE)</f>
        <v>AI_born_event(RECEIVER, ARG0, ARG1, ARG2, ARG3,ARG4)</v>
      </c>
      <c r="G439" s="86" t="str">
        <f>VLOOKUP(D439,AI!B:G,3,FALSE)</f>
        <v>AI_update_event(RECEIVER, ARG0, ARG1, ARG2, ARG3,ARG4)</v>
      </c>
      <c r="H439" s="86"/>
      <c r="I439" s="86"/>
      <c r="J439" s="86" t="str">
        <f>VLOOKUP(D439,AI!B:G,6,FALSE)</f>
        <v>test_deadth_event(RECEIVER, ARG0, ARG1, ARG2, ARG3,ARG4)</v>
      </c>
      <c r="K439" s="86">
        <v>1</v>
      </c>
      <c r="L439" s="86">
        <f>IF(怪物属性编辑!AH382=1,怪物属性编辑!AO382,0)</f>
        <v>552</v>
      </c>
      <c r="M439" s="89">
        <f t="shared" si="25"/>
        <v>870</v>
      </c>
      <c r="N439" s="86"/>
      <c r="O439" s="86"/>
      <c r="P439" s="86"/>
      <c r="Q439" s="86"/>
      <c r="R439" s="86"/>
      <c r="S439" s="86">
        <v>320</v>
      </c>
      <c r="T439" s="86"/>
      <c r="U439" s="86"/>
      <c r="V439" s="86"/>
      <c r="W439" s="86"/>
      <c r="X439" s="86"/>
      <c r="Y439" s="86"/>
      <c r="Z439" s="86"/>
      <c r="AA439" s="86"/>
      <c r="AB439" s="86"/>
      <c r="AC439" s="86"/>
      <c r="AD439" s="86"/>
      <c r="AE439" s="86"/>
      <c r="AF439" s="90">
        <f t="shared" si="23"/>
        <v>140026</v>
      </c>
    </row>
    <row r="440" spans="1:32">
      <c r="A440" s="5">
        <v>40027</v>
      </c>
      <c r="B440" s="5">
        <v>50155</v>
      </c>
      <c r="C440" s="5" t="str">
        <f>VLOOKUP(B440,映射!A:B,2,FALSE)</f>
        <v>熊猫团</v>
      </c>
      <c r="D440" s="85" t="str">
        <f>IF(IF(COUNTIF(AI!A:A,'表格编辑 '!C440),TRUE,FALSE)=FALSE,"monster",(VLOOKUP(C440,AI!A:B,2,FALSE)))</f>
        <v>monster</v>
      </c>
      <c r="E440" s="5">
        <v>29</v>
      </c>
      <c r="F440" s="86" t="str">
        <f>VLOOKUP(D440,AI!B:G,2,FALSE)</f>
        <v>AI_born_event(RECEIVER, ARG0, ARG1, ARG2, ARG3,ARG4)</v>
      </c>
      <c r="G440" s="86" t="str">
        <f>VLOOKUP(D440,AI!B:G,3,FALSE)</f>
        <v>AI_update_event(RECEIVER, ARG0, ARG1, ARG2, ARG3,ARG4)</v>
      </c>
      <c r="H440" s="86"/>
      <c r="I440" s="86"/>
      <c r="J440" s="86" t="str">
        <f>VLOOKUP(D440,AI!B:G,6,FALSE)</f>
        <v>test_deadth_event(RECEIVER, ARG0, ARG1, ARG2, ARG3,ARG4)</v>
      </c>
      <c r="K440" s="86">
        <v>1</v>
      </c>
      <c r="L440" s="86">
        <f>IF(怪物属性编辑!AH383=1,怪物属性编辑!AO383,0)</f>
        <v>-16</v>
      </c>
      <c r="M440" s="89">
        <f t="shared" si="25"/>
        <v>870</v>
      </c>
      <c r="N440" s="86"/>
      <c r="O440" s="86"/>
      <c r="P440" s="86"/>
      <c r="Q440" s="86"/>
      <c r="R440" s="86"/>
      <c r="S440" s="86">
        <v>320</v>
      </c>
      <c r="T440" s="86"/>
      <c r="U440" s="86"/>
      <c r="V440" s="86"/>
      <c r="W440" s="86"/>
      <c r="X440" s="86"/>
      <c r="Y440" s="86"/>
      <c r="Z440" s="86"/>
      <c r="AA440" s="86"/>
      <c r="AB440" s="86"/>
      <c r="AC440" s="86"/>
      <c r="AD440" s="86"/>
      <c r="AE440" s="86"/>
      <c r="AF440" s="90">
        <f t="shared" si="23"/>
        <v>140027</v>
      </c>
    </row>
    <row r="441" spans="1:32">
      <c r="A441" s="5">
        <v>40028</v>
      </c>
      <c r="B441" s="5">
        <v>50157</v>
      </c>
      <c r="C441" s="5" t="str">
        <f>VLOOKUP(B441,映射!A:B,2,FALSE)</f>
        <v>雪山幻魔</v>
      </c>
      <c r="D441" s="85" t="str">
        <f>IF(IF(COUNTIF(AI!A:A,'表格编辑 '!C441),TRUE,FALSE)=FALSE,"monster",(VLOOKUP(C441,AI!A:B,2,FALSE)))</f>
        <v>monster</v>
      </c>
      <c r="E441" s="5">
        <v>29</v>
      </c>
      <c r="F441" s="86" t="str">
        <f>VLOOKUP(D441,AI!B:G,2,FALSE)</f>
        <v>AI_born_event(RECEIVER, ARG0, ARG1, ARG2, ARG3,ARG4)</v>
      </c>
      <c r="G441" s="86" t="str">
        <f>VLOOKUP(D441,AI!B:G,3,FALSE)</f>
        <v>AI_update_event(RECEIVER, ARG0, ARG1, ARG2, ARG3,ARG4)</v>
      </c>
      <c r="H441" s="86"/>
      <c r="I441" s="86"/>
      <c r="J441" s="86" t="str">
        <f>VLOOKUP(D441,AI!B:G,6,FALSE)</f>
        <v>test_deadth_event(RECEIVER, ARG0, ARG1, ARG2, ARG3,ARG4)</v>
      </c>
      <c r="K441" s="86">
        <v>1</v>
      </c>
      <c r="L441" s="86">
        <f>IF(怪物属性编辑!AH384=1,怪物属性编辑!AO384,0)</f>
        <v>-272</v>
      </c>
      <c r="M441" s="89">
        <f t="shared" si="25"/>
        <v>870</v>
      </c>
      <c r="N441" s="86"/>
      <c r="O441" s="86"/>
      <c r="P441" s="86"/>
      <c r="Q441" s="86"/>
      <c r="R441" s="86"/>
      <c r="S441" s="86">
        <v>320</v>
      </c>
      <c r="T441" s="86"/>
      <c r="U441" s="86"/>
      <c r="V441" s="86"/>
      <c r="W441" s="86"/>
      <c r="X441" s="86"/>
      <c r="Y441" s="86"/>
      <c r="Z441" s="86"/>
      <c r="AA441" s="86"/>
      <c r="AB441" s="86"/>
      <c r="AC441" s="86"/>
      <c r="AD441" s="86"/>
      <c r="AE441" s="86"/>
      <c r="AF441" s="90">
        <f t="shared" si="23"/>
        <v>140028</v>
      </c>
    </row>
    <row r="442" spans="1:32">
      <c r="A442" s="5">
        <v>40029</v>
      </c>
      <c r="B442" s="5">
        <v>50076</v>
      </c>
      <c r="C442" s="5" t="str">
        <f>VLOOKUP(B442,映射!A:B,2,FALSE)</f>
        <v>风蜘蛛</v>
      </c>
      <c r="D442" s="85" t="str">
        <f>IF(IF(COUNTIF(AI!A:A,'表格编辑 '!C442),TRUE,FALSE)=FALSE,"monster",(VLOOKUP(C442,AI!A:B,2,FALSE)))</f>
        <v>monster</v>
      </c>
      <c r="E442" s="5">
        <v>29</v>
      </c>
      <c r="F442" s="86" t="str">
        <f>VLOOKUP(D442,AI!B:G,2,FALSE)</f>
        <v>AI_born_event(RECEIVER, ARG0, ARG1, ARG2, ARG3,ARG4)</v>
      </c>
      <c r="G442" s="86" t="str">
        <f>VLOOKUP(D442,AI!B:G,3,FALSE)</f>
        <v>AI_update_event(RECEIVER, ARG0, ARG1, ARG2, ARG3,ARG4)</v>
      </c>
      <c r="H442" s="86"/>
      <c r="I442" s="86"/>
      <c r="J442" s="86" t="str">
        <f>VLOOKUP(D442,AI!B:G,6,FALSE)</f>
        <v>test_deadth_event(RECEIVER, ARG0, ARG1, ARG2, ARG3,ARG4)</v>
      </c>
      <c r="K442" s="86">
        <v>1</v>
      </c>
      <c r="L442" s="86">
        <f>IF(怪物属性编辑!AH385=1,怪物属性编辑!AO385,0)</f>
        <v>294</v>
      </c>
      <c r="M442" s="89">
        <f t="shared" si="25"/>
        <v>870</v>
      </c>
      <c r="N442" s="86"/>
      <c r="O442" s="86"/>
      <c r="P442" s="86"/>
      <c r="Q442" s="86"/>
      <c r="R442" s="86"/>
      <c r="S442" s="86">
        <v>320</v>
      </c>
      <c r="T442" s="86"/>
      <c r="U442" s="86"/>
      <c r="V442" s="86"/>
      <c r="W442" s="86"/>
      <c r="X442" s="86"/>
      <c r="Y442" s="86"/>
      <c r="Z442" s="86"/>
      <c r="AA442" s="86"/>
      <c r="AB442" s="86"/>
      <c r="AC442" s="86"/>
      <c r="AD442" s="86"/>
      <c r="AE442" s="86"/>
      <c r="AF442" s="90">
        <f t="shared" si="23"/>
        <v>140029</v>
      </c>
    </row>
    <row r="443" spans="1:32">
      <c r="A443" s="5">
        <v>40030</v>
      </c>
      <c r="B443" s="5">
        <v>50060</v>
      </c>
      <c r="C443" s="5" t="str">
        <f>VLOOKUP(B443,映射!A:B,2,FALSE)</f>
        <v>炼狱魔蝎</v>
      </c>
      <c r="D443" s="85" t="str">
        <f>IF(IF(COUNTIF(AI!A:A,'表格编辑 '!C443),TRUE,FALSE)=FALSE,"monster",(VLOOKUP(C443,AI!A:B,2,FALSE)))</f>
        <v>monster</v>
      </c>
      <c r="E443" s="5">
        <v>29</v>
      </c>
      <c r="F443" s="86" t="str">
        <f>VLOOKUP(D443,AI!B:G,2,FALSE)</f>
        <v>AI_born_event(RECEIVER, ARG0, ARG1, ARG2, ARG3,ARG4)</v>
      </c>
      <c r="G443" s="86" t="str">
        <f>VLOOKUP(D443,AI!B:G,3,FALSE)</f>
        <v>AI_update_event(RECEIVER, ARG0, ARG1, ARG2, ARG3,ARG4)</v>
      </c>
      <c r="H443" s="86"/>
      <c r="I443" s="86"/>
      <c r="J443" s="86" t="str">
        <f>VLOOKUP(D443,AI!B:G,6,FALSE)</f>
        <v>test_deadth_event(RECEIVER, ARG0, ARG1, ARG2, ARG3,ARG4)</v>
      </c>
      <c r="K443" s="86">
        <v>1</v>
      </c>
      <c r="L443" s="86">
        <f>IF(怪物属性编辑!AH386=1,怪物属性编辑!AO386,0)</f>
        <v>-84</v>
      </c>
      <c r="M443" s="89">
        <f t="shared" si="25"/>
        <v>870</v>
      </c>
      <c r="N443" s="86"/>
      <c r="O443" s="86"/>
      <c r="P443" s="86"/>
      <c r="Q443" s="86"/>
      <c r="R443" s="86"/>
      <c r="S443" s="86">
        <v>320</v>
      </c>
      <c r="T443" s="86"/>
      <c r="U443" s="86"/>
      <c r="V443" s="86"/>
      <c r="W443" s="86"/>
      <c r="X443" s="86"/>
      <c r="Y443" s="86"/>
      <c r="Z443" s="86"/>
      <c r="AA443" s="86"/>
      <c r="AB443" s="86"/>
      <c r="AC443" s="86"/>
      <c r="AD443" s="86"/>
      <c r="AE443" s="86"/>
      <c r="AF443" s="90">
        <f t="shared" si="23"/>
        <v>140030</v>
      </c>
    </row>
    <row r="444" spans="1:32">
      <c r="A444" s="5">
        <v>40031</v>
      </c>
      <c r="B444" s="98">
        <v>50026</v>
      </c>
      <c r="C444" s="5" t="str">
        <f>VLOOKUP(B444,映射!A:B,2,FALSE)</f>
        <v>食尸鬼</v>
      </c>
      <c r="D444" s="85" t="str">
        <f>IF(IF(COUNTIF(AI!A:A,'表格编辑 '!C444),TRUE,FALSE)=FALSE,"monster",(VLOOKUP(C444,AI!A:B,2,FALSE)))</f>
        <v>monster</v>
      </c>
      <c r="E444" s="5">
        <v>34</v>
      </c>
      <c r="F444" s="86" t="str">
        <f>VLOOKUP(D444,AI!B:G,2,FALSE)</f>
        <v>AI_born_event(RECEIVER, ARG0, ARG1, ARG2, ARG3,ARG4)</v>
      </c>
      <c r="G444" s="86" t="str">
        <f>VLOOKUP(D444,AI!B:G,3,FALSE)</f>
        <v>AI_update_event(RECEIVER, ARG0, ARG1, ARG2, ARG3,ARG4)</v>
      </c>
      <c r="H444" s="86"/>
      <c r="I444" s="86"/>
      <c r="J444" s="86" t="str">
        <f>VLOOKUP(D444,AI!B:G,6,FALSE)</f>
        <v>test_deadth_event(RECEIVER, ARG0, ARG1, ARG2, ARG3,ARG4)</v>
      </c>
      <c r="K444" s="86">
        <v>1</v>
      </c>
      <c r="L444" s="86">
        <f>IF(怪物属性编辑!AH387=1,怪物属性编辑!AO387,0)</f>
        <v>1154</v>
      </c>
      <c r="M444" s="89">
        <f t="shared" si="25"/>
        <v>1020</v>
      </c>
      <c r="S444" s="86">
        <v>320</v>
      </c>
      <c r="AF444" s="90">
        <f t="shared" si="23"/>
        <v>140031</v>
      </c>
    </row>
    <row r="445" spans="1:32">
      <c r="A445" s="5">
        <v>40032</v>
      </c>
      <c r="B445" s="98">
        <v>50092</v>
      </c>
      <c r="C445" s="5" t="str">
        <f>VLOOKUP(B445,映射!A:B,2,FALSE)</f>
        <v>功夫刺魔</v>
      </c>
      <c r="D445" s="85" t="str">
        <f>IF(IF(COUNTIF(AI!A:A,'表格编辑 '!C445),TRUE,FALSE)=FALSE,"monster",(VLOOKUP(C445,AI!A:B,2,FALSE)))</f>
        <v>monster</v>
      </c>
      <c r="E445" s="5">
        <v>34</v>
      </c>
      <c r="F445" s="86" t="str">
        <f>VLOOKUP(D445,AI!B:G,2,FALSE)</f>
        <v>AI_born_event(RECEIVER, ARG0, ARG1, ARG2, ARG3,ARG4)</v>
      </c>
      <c r="G445" s="86" t="str">
        <f>VLOOKUP(D445,AI!B:G,3,FALSE)</f>
        <v>AI_update_event(RECEIVER, ARG0, ARG1, ARG2, ARG3,ARG4)</v>
      </c>
      <c r="H445" s="86"/>
      <c r="I445" s="86"/>
      <c r="J445" s="86" t="str">
        <f>VLOOKUP(D445,AI!B:G,6,FALSE)</f>
        <v>test_deadth_event(RECEIVER, ARG0, ARG1, ARG2, ARG3,ARG4)</v>
      </c>
      <c r="K445" s="86">
        <v>1</v>
      </c>
      <c r="L445" s="86">
        <f>IF(怪物属性编辑!AH388=1,怪物属性编辑!AO388,0)</f>
        <v>498</v>
      </c>
      <c r="M445" s="89">
        <f t="shared" si="25"/>
        <v>1020</v>
      </c>
      <c r="S445" s="86">
        <v>320</v>
      </c>
      <c r="AF445" s="90">
        <f t="shared" si="23"/>
        <v>140032</v>
      </c>
    </row>
    <row r="446" spans="1:32">
      <c r="A446" s="5">
        <v>40033</v>
      </c>
      <c r="B446" s="98">
        <v>50012</v>
      </c>
      <c r="C446" s="5" t="str">
        <f>VLOOKUP(B446,映射!A:B,2,FALSE)</f>
        <v>暴君熊</v>
      </c>
      <c r="D446" s="85" t="str">
        <f>IF(IF(COUNTIF(AI!A:A,'表格编辑 '!C446),TRUE,FALSE)=FALSE,"monster",(VLOOKUP(C446,AI!A:B,2,FALSE)))</f>
        <v>monster</v>
      </c>
      <c r="E446" s="5">
        <v>34</v>
      </c>
      <c r="F446" s="86" t="str">
        <f>VLOOKUP(D446,AI!B:G,2,FALSE)</f>
        <v>AI_born_event(RECEIVER, ARG0, ARG1, ARG2, ARG3,ARG4)</v>
      </c>
      <c r="G446" s="86" t="str">
        <f>VLOOKUP(D446,AI!B:G,3,FALSE)</f>
        <v>AI_update_event(RECEIVER, ARG0, ARG1, ARG2, ARG3,ARG4)</v>
      </c>
      <c r="H446" s="86"/>
      <c r="I446" s="86"/>
      <c r="J446" s="86" t="str">
        <f>VLOOKUP(D446,AI!B:G,6,FALSE)</f>
        <v>test_deadth_event(RECEIVER, ARG0, ARG1, ARG2, ARG3,ARG4)</v>
      </c>
      <c r="K446" s="86">
        <v>1</v>
      </c>
      <c r="L446" s="86">
        <f>IF(怪物属性编辑!AH389=1,怪物属性编辑!AO389,0)</f>
        <v>1200</v>
      </c>
      <c r="M446" s="89">
        <f t="shared" si="25"/>
        <v>1020</v>
      </c>
      <c r="S446" s="86">
        <v>320</v>
      </c>
      <c r="AF446" s="90">
        <f t="shared" si="23"/>
        <v>140033</v>
      </c>
    </row>
    <row r="447" spans="1:32">
      <c r="A447" s="5">
        <v>40034</v>
      </c>
      <c r="B447" s="98">
        <v>50095</v>
      </c>
      <c r="C447" s="5" t="str">
        <f>VLOOKUP(B447,映射!A:B,2,FALSE)</f>
        <v>炽热魔芋</v>
      </c>
      <c r="D447" s="85" t="str">
        <f>IF(IF(COUNTIF(AI!A:A,'表格编辑 '!C447),TRUE,FALSE)=FALSE,"monster",(VLOOKUP(C447,AI!A:B,2,FALSE)))</f>
        <v>monster</v>
      </c>
      <c r="E447" s="5">
        <v>34</v>
      </c>
      <c r="F447" s="86" t="str">
        <f>VLOOKUP(D447,AI!B:G,2,FALSE)</f>
        <v>AI_born_event(RECEIVER, ARG0, ARG1, ARG2, ARG3,ARG4)</v>
      </c>
      <c r="G447" s="86" t="str">
        <f>VLOOKUP(D447,AI!B:G,3,FALSE)</f>
        <v>AI_update_event(RECEIVER, ARG0, ARG1, ARG2, ARG3,ARG4)</v>
      </c>
      <c r="H447" s="86"/>
      <c r="I447" s="86"/>
      <c r="J447" s="86" t="str">
        <f>VLOOKUP(D447,AI!B:G,6,FALSE)</f>
        <v>test_deadth_event(RECEIVER, ARG0, ARG1, ARG2, ARG3,ARG4)</v>
      </c>
      <c r="K447" s="86">
        <v>1</v>
      </c>
      <c r="L447" s="86">
        <f>IF(怪物属性编辑!AH390=1,怪物属性编辑!AO390,0)</f>
        <v>852</v>
      </c>
      <c r="M447" s="89">
        <f t="shared" si="25"/>
        <v>1020</v>
      </c>
      <c r="S447" s="86">
        <v>320</v>
      </c>
      <c r="AF447" s="90">
        <f t="shared" si="23"/>
        <v>140034</v>
      </c>
    </row>
    <row r="448" spans="1:32">
      <c r="A448" s="5">
        <v>40035</v>
      </c>
      <c r="B448" s="98">
        <v>50148</v>
      </c>
      <c r="C448" s="5" t="str">
        <f>VLOOKUP(B448,映射!A:B,2,FALSE)</f>
        <v>巨人</v>
      </c>
      <c r="D448" s="85" t="str">
        <f>IF(IF(COUNTIF(AI!A:A,'表格编辑 '!C448),TRUE,FALSE)=FALSE,"monster",(VLOOKUP(C448,AI!A:B,2,FALSE)))</f>
        <v>monster</v>
      </c>
      <c r="E448" s="5">
        <v>34</v>
      </c>
      <c r="F448" s="86" t="str">
        <f>VLOOKUP(D448,AI!B:G,2,FALSE)</f>
        <v>AI_born_event(RECEIVER, ARG0, ARG1, ARG2, ARG3,ARG4)</v>
      </c>
      <c r="G448" s="86" t="str">
        <f>VLOOKUP(D448,AI!B:G,3,FALSE)</f>
        <v>AI_update_event(RECEIVER, ARG0, ARG1, ARG2, ARG3,ARG4)</v>
      </c>
      <c r="H448" s="86"/>
      <c r="I448" s="86"/>
      <c r="J448" s="86" t="str">
        <f>VLOOKUP(D448,AI!B:G,6,FALSE)</f>
        <v>test_deadth_event(RECEIVER, ARG0, ARG1, ARG2, ARG3,ARG4)</v>
      </c>
      <c r="K448" s="86">
        <v>1</v>
      </c>
      <c r="L448" s="86">
        <f>IF(怪物属性编辑!AH391=1,怪物属性编辑!AO391,0)</f>
        <v>724</v>
      </c>
      <c r="M448" s="89">
        <f t="shared" si="25"/>
        <v>1020</v>
      </c>
      <c r="S448" s="86">
        <v>320</v>
      </c>
      <c r="AF448" s="90">
        <f t="shared" si="23"/>
        <v>140035</v>
      </c>
    </row>
    <row r="449" spans="1:32">
      <c r="A449" s="5">
        <v>40036</v>
      </c>
      <c r="B449" s="98">
        <v>50090</v>
      </c>
      <c r="C449" s="5" t="str">
        <f>VLOOKUP(B449,映射!A:B,2,FALSE)</f>
        <v>熔岩臭臭花</v>
      </c>
      <c r="D449" s="85" t="str">
        <f>IF(IF(COUNTIF(AI!A:A,'表格编辑 '!C449),TRUE,FALSE)=FALSE,"monster",(VLOOKUP(C449,AI!A:B,2,FALSE)))</f>
        <v>monster</v>
      </c>
      <c r="E449" s="5">
        <v>34</v>
      </c>
      <c r="F449" s="86" t="str">
        <f>VLOOKUP(D449,AI!B:G,2,FALSE)</f>
        <v>AI_born_event(RECEIVER, ARG0, ARG1, ARG2, ARG3,ARG4)</v>
      </c>
      <c r="G449" s="86" t="str">
        <f>VLOOKUP(D449,AI!B:G,3,FALSE)</f>
        <v>AI_update_event(RECEIVER, ARG0, ARG1, ARG2, ARG3,ARG4)</v>
      </c>
      <c r="H449" s="86"/>
      <c r="I449" s="86"/>
      <c r="J449" s="86" t="str">
        <f>VLOOKUP(D449,AI!B:G,6,FALSE)</f>
        <v>test_deadth_event(RECEIVER, ARG0, ARG1, ARG2, ARG3,ARG4)</v>
      </c>
      <c r="K449" s="86">
        <v>1</v>
      </c>
      <c r="L449" s="86">
        <f>IF(怪物属性编辑!AH392=1,怪物属性编辑!AO392,0)</f>
        <v>1118</v>
      </c>
      <c r="M449" s="89">
        <f t="shared" si="25"/>
        <v>1020</v>
      </c>
      <c r="S449" s="86">
        <v>320</v>
      </c>
      <c r="AF449" s="90">
        <f t="shared" si="23"/>
        <v>140036</v>
      </c>
    </row>
    <row r="450" spans="1:32">
      <c r="A450" s="5">
        <v>40037</v>
      </c>
      <c r="B450" s="98">
        <v>50085</v>
      </c>
      <c r="C450" s="5" t="str">
        <f>VLOOKUP(B450,映射!A:B,2,FALSE)</f>
        <v>死亡之花</v>
      </c>
      <c r="D450" s="85" t="str">
        <f>IF(IF(COUNTIF(AI!A:A,'表格编辑 '!C450),TRUE,FALSE)=FALSE,"monster",(VLOOKUP(C450,AI!A:B,2,FALSE)))</f>
        <v>monster</v>
      </c>
      <c r="E450" s="5">
        <v>34</v>
      </c>
      <c r="F450" s="86" t="str">
        <f>VLOOKUP(D450,AI!B:G,2,FALSE)</f>
        <v>AI_born_event(RECEIVER, ARG0, ARG1, ARG2, ARG3,ARG4)</v>
      </c>
      <c r="G450" s="86" t="str">
        <f>VLOOKUP(D450,AI!B:G,3,FALSE)</f>
        <v>AI_update_event(RECEIVER, ARG0, ARG1, ARG2, ARG3,ARG4)</v>
      </c>
      <c r="H450" s="86"/>
      <c r="I450" s="86"/>
      <c r="J450" s="86" t="str">
        <f>VLOOKUP(D450,AI!B:G,6,FALSE)</f>
        <v>test_deadth_event(RECEIVER, ARG0, ARG1, ARG2, ARG3,ARG4)</v>
      </c>
      <c r="K450" s="86">
        <v>1</v>
      </c>
      <c r="L450" s="86">
        <f>IF(怪物属性编辑!AH393=1,怪物属性编辑!AO393,0)</f>
        <v>1692</v>
      </c>
      <c r="M450" s="89">
        <f t="shared" si="25"/>
        <v>1020</v>
      </c>
      <c r="S450" s="86">
        <v>320</v>
      </c>
      <c r="AF450" s="90">
        <f t="shared" si="23"/>
        <v>140037</v>
      </c>
    </row>
    <row r="451" spans="1:32">
      <c r="A451" s="5">
        <v>40038</v>
      </c>
      <c r="B451" s="98">
        <v>50088</v>
      </c>
      <c r="C451" s="5" t="str">
        <f>VLOOKUP(B451,映射!A:B,2,FALSE)</f>
        <v>沙漠臭臭花</v>
      </c>
      <c r="D451" s="85" t="str">
        <f>IF(IF(COUNTIF(AI!A:A,'表格编辑 '!C451),TRUE,FALSE)=FALSE,"monster",(VLOOKUP(C451,AI!A:B,2,FALSE)))</f>
        <v>monster</v>
      </c>
      <c r="E451" s="5">
        <v>34</v>
      </c>
      <c r="F451" s="86" t="str">
        <f>VLOOKUP(D451,AI!B:G,2,FALSE)</f>
        <v>AI_born_event(RECEIVER, ARG0, ARG1, ARG2, ARG3,ARG4)</v>
      </c>
      <c r="G451" s="86" t="str">
        <f>VLOOKUP(D451,AI!B:G,3,FALSE)</f>
        <v>AI_update_event(RECEIVER, ARG0, ARG1, ARG2, ARG3,ARG4)</v>
      </c>
      <c r="H451" s="86"/>
      <c r="I451" s="86"/>
      <c r="J451" s="86" t="str">
        <f>VLOOKUP(D451,AI!B:G,6,FALSE)</f>
        <v>test_deadth_event(RECEIVER, ARG0, ARG1, ARG2, ARG3,ARG4)</v>
      </c>
      <c r="K451" s="86">
        <v>1</v>
      </c>
      <c r="L451" s="86">
        <f>IF(怪物属性编辑!AH394=1,怪物属性编辑!AO394,0)</f>
        <v>1092</v>
      </c>
      <c r="M451" s="89">
        <f t="shared" si="25"/>
        <v>1020</v>
      </c>
      <c r="S451" s="86">
        <v>320</v>
      </c>
      <c r="AF451" s="90">
        <f t="shared" si="23"/>
        <v>140038</v>
      </c>
    </row>
    <row r="452" spans="1:32">
      <c r="A452" s="5">
        <v>40039</v>
      </c>
      <c r="B452" s="98">
        <v>50104</v>
      </c>
      <c r="C452" s="5" t="str">
        <f>VLOOKUP(B452,映射!A:B,2,FALSE)</f>
        <v>小丑炸弹魔</v>
      </c>
      <c r="D452" s="85" t="str">
        <f>IF(IF(COUNTIF(AI!A:A,'表格编辑 '!C452),TRUE,FALSE)=FALSE,"monster",(VLOOKUP(C452,AI!A:B,2,FALSE)))</f>
        <v>monster</v>
      </c>
      <c r="E452" s="5">
        <v>34</v>
      </c>
      <c r="F452" s="86" t="str">
        <f>VLOOKUP(D452,AI!B:G,2,FALSE)</f>
        <v>AI_born_event(RECEIVER, ARG0, ARG1, ARG2, ARG3,ARG4)</v>
      </c>
      <c r="G452" s="86" t="str">
        <f>VLOOKUP(D452,AI!B:G,3,FALSE)</f>
        <v>AI_update_event(RECEIVER, ARG0, ARG1, ARG2, ARG3,ARG4)</v>
      </c>
      <c r="H452" s="86"/>
      <c r="I452" s="86"/>
      <c r="J452" s="86" t="str">
        <f>VLOOKUP(D452,AI!B:G,6,FALSE)</f>
        <v>test_deadth_event(RECEIVER, ARG0, ARG1, ARG2, ARG3,ARG4)</v>
      </c>
      <c r="K452" s="86">
        <v>1</v>
      </c>
      <c r="L452" s="86">
        <f>IF(怪物属性编辑!AH395=1,怪物属性编辑!AO395,0)</f>
        <v>1560</v>
      </c>
      <c r="M452" s="89">
        <f t="shared" si="25"/>
        <v>1020</v>
      </c>
      <c r="S452" s="86">
        <v>320</v>
      </c>
      <c r="AF452" s="90">
        <f t="shared" si="23"/>
        <v>140039</v>
      </c>
    </row>
    <row r="453" spans="1:32">
      <c r="A453" s="5">
        <v>40040</v>
      </c>
      <c r="B453" s="98">
        <v>50074</v>
      </c>
      <c r="C453" s="5" t="str">
        <f>VLOOKUP(B453,映射!A:B,2,FALSE)</f>
        <v>水蜘蛛</v>
      </c>
      <c r="D453" s="85" t="str">
        <f>IF(IF(COUNTIF(AI!A:A,'表格编辑 '!C453),TRUE,FALSE)=FALSE,"monster",(VLOOKUP(C453,AI!A:B,2,FALSE)))</f>
        <v>monster</v>
      </c>
      <c r="E453" s="5">
        <v>34</v>
      </c>
      <c r="F453" s="86" t="str">
        <f>VLOOKUP(D453,AI!B:G,2,FALSE)</f>
        <v>AI_born_event(RECEIVER, ARG0, ARG1, ARG2, ARG3,ARG4)</v>
      </c>
      <c r="G453" s="86" t="str">
        <f>VLOOKUP(D453,AI!B:G,3,FALSE)</f>
        <v>AI_update_event(RECEIVER, ARG0, ARG1, ARG2, ARG3,ARG4)</v>
      </c>
      <c r="H453" s="86"/>
      <c r="I453" s="86"/>
      <c r="J453" s="86" t="str">
        <f>VLOOKUP(D453,AI!B:G,6,FALSE)</f>
        <v>test_deadth_event(RECEIVER, ARG0, ARG1, ARG2, ARG3,ARG4)</v>
      </c>
      <c r="K453" s="86">
        <v>1</v>
      </c>
      <c r="L453" s="86">
        <f>IF(怪物属性编辑!AH396=1,怪物属性编辑!AO396,0)</f>
        <v>1074</v>
      </c>
      <c r="M453" s="89">
        <f t="shared" si="25"/>
        <v>1020</v>
      </c>
      <c r="S453" s="86">
        <v>320</v>
      </c>
      <c r="AF453" s="90">
        <f t="shared" si="23"/>
        <v>140040</v>
      </c>
    </row>
    <row r="454" spans="1:32">
      <c r="A454" s="5">
        <v>40041</v>
      </c>
      <c r="B454" s="98">
        <v>50084</v>
      </c>
      <c r="C454" s="5" t="str">
        <f>VLOOKUP(B454,映射!A:B,2,FALSE)</f>
        <v>曼陀罗草</v>
      </c>
      <c r="D454" s="85" t="str">
        <f>IF(IF(COUNTIF(AI!A:A,'表格编辑 '!C454),TRUE,FALSE)=FALSE,"monster",(VLOOKUP(C454,AI!A:B,2,FALSE)))</f>
        <v>monster</v>
      </c>
      <c r="E454" s="5">
        <v>34</v>
      </c>
      <c r="F454" s="86" t="str">
        <f>VLOOKUP(D454,AI!B:G,2,FALSE)</f>
        <v>AI_born_event(RECEIVER, ARG0, ARG1, ARG2, ARG3,ARG4)</v>
      </c>
      <c r="G454" s="86" t="str">
        <f>VLOOKUP(D454,AI!B:G,3,FALSE)</f>
        <v>AI_update_event(RECEIVER, ARG0, ARG1, ARG2, ARG3,ARG4)</v>
      </c>
      <c r="H454" s="86"/>
      <c r="I454" s="86"/>
      <c r="J454" s="86" t="str">
        <f>VLOOKUP(D454,AI!B:G,6,FALSE)</f>
        <v>test_deadth_event(RECEIVER, ARG0, ARG1, ARG2, ARG3,ARG4)</v>
      </c>
      <c r="K454" s="86">
        <v>1</v>
      </c>
      <c r="L454" s="86">
        <f>IF(怪物属性编辑!AH397=1,怪物属性编辑!AO397,0)</f>
        <v>1578</v>
      </c>
      <c r="M454" s="89">
        <f t="shared" si="25"/>
        <v>1020</v>
      </c>
      <c r="S454" s="86">
        <v>320</v>
      </c>
      <c r="AF454" s="90">
        <f t="shared" si="23"/>
        <v>140041</v>
      </c>
    </row>
    <row r="455" spans="1:32">
      <c r="A455" s="5">
        <v>40042</v>
      </c>
      <c r="B455" s="98">
        <v>50155</v>
      </c>
      <c r="C455" s="5" t="str">
        <f>VLOOKUP(B455,映射!A:B,2,FALSE)</f>
        <v>熊猫团</v>
      </c>
      <c r="D455" s="85" t="str">
        <f>IF(IF(COUNTIF(AI!A:A,'表格编辑 '!C455),TRUE,FALSE)=FALSE,"monster",(VLOOKUP(C455,AI!A:B,2,FALSE)))</f>
        <v>monster</v>
      </c>
      <c r="E455" s="5">
        <v>34</v>
      </c>
      <c r="F455" s="86" t="str">
        <f>VLOOKUP(D455,AI!B:G,2,FALSE)</f>
        <v>AI_born_event(RECEIVER, ARG0, ARG1, ARG2, ARG3,ARG4)</v>
      </c>
      <c r="G455" s="86" t="str">
        <f>VLOOKUP(D455,AI!B:G,3,FALSE)</f>
        <v>AI_update_event(RECEIVER, ARG0, ARG1, ARG2, ARG3,ARG4)</v>
      </c>
      <c r="H455" s="86"/>
      <c r="I455" s="86"/>
      <c r="J455" s="86" t="str">
        <f>VLOOKUP(D455,AI!B:G,6,FALSE)</f>
        <v>test_deadth_event(RECEIVER, ARG0, ARG1, ARG2, ARG3,ARG4)</v>
      </c>
      <c r="K455" s="86">
        <v>1</v>
      </c>
      <c r="L455" s="86">
        <f>IF(怪物属性编辑!AH398=1,怪物属性编辑!AO398,0)</f>
        <v>682</v>
      </c>
      <c r="M455" s="89">
        <f t="shared" si="25"/>
        <v>1020</v>
      </c>
      <c r="S455" s="86">
        <v>320</v>
      </c>
      <c r="AF455" s="90">
        <f t="shared" si="23"/>
        <v>140042</v>
      </c>
    </row>
    <row r="456" spans="1:32">
      <c r="A456" s="5">
        <v>40043</v>
      </c>
      <c r="B456" s="98">
        <v>50157</v>
      </c>
      <c r="C456" s="5" t="str">
        <f>VLOOKUP(B456,映射!A:B,2,FALSE)</f>
        <v>雪山幻魔</v>
      </c>
      <c r="D456" s="85" t="str">
        <f>IF(IF(COUNTIF(AI!A:A,'表格编辑 '!C456),TRUE,FALSE)=FALSE,"monster",(VLOOKUP(C456,AI!A:B,2,FALSE)))</f>
        <v>monster</v>
      </c>
      <c r="E456" s="5">
        <v>34</v>
      </c>
      <c r="F456" s="86" t="str">
        <f>VLOOKUP(D456,AI!B:G,2,FALSE)</f>
        <v>AI_born_event(RECEIVER, ARG0, ARG1, ARG2, ARG3,ARG4)</v>
      </c>
      <c r="G456" s="86" t="str">
        <f>VLOOKUP(D456,AI!B:G,3,FALSE)</f>
        <v>AI_update_event(RECEIVER, ARG0, ARG1, ARG2, ARG3,ARG4)</v>
      </c>
      <c r="H456" s="86"/>
      <c r="I456" s="86"/>
      <c r="J456" s="86" t="str">
        <f>VLOOKUP(D456,AI!B:G,6,FALSE)</f>
        <v>test_deadth_event(RECEIVER, ARG0, ARG1, ARG2, ARG3,ARG4)</v>
      </c>
      <c r="K456" s="86">
        <v>1</v>
      </c>
      <c r="L456" s="86">
        <f>IF(怪物属性编辑!AH399=1,怪物属性编辑!AO399,0)</f>
        <v>382</v>
      </c>
      <c r="M456" s="89">
        <f t="shared" si="25"/>
        <v>1020</v>
      </c>
      <c r="S456" s="86">
        <v>320</v>
      </c>
      <c r="AF456" s="90">
        <f t="shared" si="23"/>
        <v>140043</v>
      </c>
    </row>
    <row r="457" spans="1:32">
      <c r="A457" s="5">
        <v>40044</v>
      </c>
      <c r="B457" s="98">
        <v>50076</v>
      </c>
      <c r="C457" s="5" t="str">
        <f>VLOOKUP(B457,映射!A:B,2,FALSE)</f>
        <v>风蜘蛛</v>
      </c>
      <c r="D457" s="85" t="str">
        <f>IF(IF(COUNTIF(AI!A:A,'表格编辑 '!C457),TRUE,FALSE)=FALSE,"monster",(VLOOKUP(C457,AI!A:B,2,FALSE)))</f>
        <v>monster</v>
      </c>
      <c r="E457" s="5">
        <v>34</v>
      </c>
      <c r="F457" s="86" t="str">
        <f>VLOOKUP(D457,AI!B:G,2,FALSE)</f>
        <v>AI_born_event(RECEIVER, ARG0, ARG1, ARG2, ARG3,ARG4)</v>
      </c>
      <c r="G457" s="86" t="str">
        <f>VLOOKUP(D457,AI!B:G,3,FALSE)</f>
        <v>AI_update_event(RECEIVER, ARG0, ARG1, ARG2, ARG3,ARG4)</v>
      </c>
      <c r="H457" s="86"/>
      <c r="I457" s="86"/>
      <c r="J457" s="86" t="str">
        <f>VLOOKUP(D457,AI!B:G,6,FALSE)</f>
        <v>test_deadth_event(RECEIVER, ARG0, ARG1, ARG2, ARG3,ARG4)</v>
      </c>
      <c r="K457" s="86">
        <v>1</v>
      </c>
      <c r="L457" s="86">
        <f>IF(怪物属性编辑!AH400=1,怪物属性编辑!AO400,0)</f>
        <v>1222</v>
      </c>
      <c r="M457" s="89">
        <f t="shared" si="25"/>
        <v>1020</v>
      </c>
      <c r="S457" s="86">
        <v>320</v>
      </c>
      <c r="AF457" s="90">
        <f t="shared" si="23"/>
        <v>140044</v>
      </c>
    </row>
    <row r="458" spans="1:32">
      <c r="A458" s="5">
        <v>40045</v>
      </c>
      <c r="B458" s="98">
        <v>50060</v>
      </c>
      <c r="C458" s="5" t="str">
        <f>VLOOKUP(B458,映射!A:B,2,FALSE)</f>
        <v>炼狱魔蝎</v>
      </c>
      <c r="D458" s="85" t="str">
        <f>IF(IF(COUNTIF(AI!A:A,'表格编辑 '!C458),TRUE,FALSE)=FALSE,"monster",(VLOOKUP(C458,AI!A:B,2,FALSE)))</f>
        <v>monster</v>
      </c>
      <c r="E458" s="5">
        <v>34</v>
      </c>
      <c r="F458" s="86" t="str">
        <f>VLOOKUP(D458,AI!B:G,2,FALSE)</f>
        <v>AI_born_event(RECEIVER, ARG0, ARG1, ARG2, ARG3,ARG4)</v>
      </c>
      <c r="G458" s="86" t="str">
        <f>VLOOKUP(D458,AI!B:G,3,FALSE)</f>
        <v>AI_update_event(RECEIVER, ARG0, ARG1, ARG2, ARG3,ARG4)</v>
      </c>
      <c r="H458" s="86"/>
      <c r="I458" s="86"/>
      <c r="J458" s="86" t="str">
        <f>VLOOKUP(D458,AI!B:G,6,FALSE)</f>
        <v>test_deadth_event(RECEIVER, ARG0, ARG1, ARG2, ARG3,ARG4)</v>
      </c>
      <c r="K458" s="86">
        <v>1</v>
      </c>
      <c r="L458" s="86">
        <f>IF(怪物属性编辑!AH401=1,怪物属性编辑!AO401,0)</f>
        <v>518</v>
      </c>
      <c r="M458" s="89">
        <f t="shared" si="25"/>
        <v>1020</v>
      </c>
      <c r="S458" s="86">
        <v>320</v>
      </c>
      <c r="AF458" s="90">
        <f t="shared" si="23"/>
        <v>140045</v>
      </c>
    </row>
    <row r="459" spans="1:32">
      <c r="A459" s="5">
        <v>40046</v>
      </c>
      <c r="B459" s="98">
        <v>50026</v>
      </c>
      <c r="C459" s="5" t="str">
        <f>VLOOKUP(B459,映射!A:B,2,FALSE)</f>
        <v>食尸鬼</v>
      </c>
      <c r="D459" s="85" t="str">
        <f>IF(IF(COUNTIF(AI!A:A,'表格编辑 '!C459),TRUE,FALSE)=FALSE,"monster",(VLOOKUP(C459,AI!A:B,2,FALSE)))</f>
        <v>monster</v>
      </c>
      <c r="E459" s="5">
        <v>39</v>
      </c>
      <c r="F459" s="86" t="str">
        <f>VLOOKUP(D459,AI!B:G,2,FALSE)</f>
        <v>AI_born_event(RECEIVER, ARG0, ARG1, ARG2, ARG3,ARG4)</v>
      </c>
      <c r="G459" s="86" t="str">
        <f>VLOOKUP(D459,AI!B:G,3,FALSE)</f>
        <v>AI_update_event(RECEIVER, ARG0, ARG1, ARG2, ARG3,ARG4)</v>
      </c>
      <c r="H459" s="86"/>
      <c r="I459" s="86"/>
      <c r="J459" s="86" t="str">
        <f>VLOOKUP(D459,AI!B:G,6,FALSE)</f>
        <v>test_deadth_event(RECEIVER, ARG0, ARG1, ARG2, ARG3,ARG4)</v>
      </c>
      <c r="K459" s="86">
        <v>1</v>
      </c>
      <c r="L459" s="86">
        <f>IF(怪物属性编辑!AH402=1,怪物属性编辑!AO402,0)</f>
        <v>1220</v>
      </c>
      <c r="M459" s="89">
        <f t="shared" si="25"/>
        <v>1170</v>
      </c>
      <c r="S459" s="86">
        <v>320</v>
      </c>
      <c r="AF459" s="90">
        <f t="shared" si="23"/>
        <v>140046</v>
      </c>
    </row>
    <row r="460" spans="1:32">
      <c r="A460" s="5">
        <v>40047</v>
      </c>
      <c r="B460" s="98">
        <v>50092</v>
      </c>
      <c r="C460" s="5" t="str">
        <f>VLOOKUP(B460,映射!A:B,2,FALSE)</f>
        <v>功夫刺魔</v>
      </c>
      <c r="D460" s="85" t="str">
        <f>IF(IF(COUNTIF(AI!A:A,'表格编辑 '!C460),TRUE,FALSE)=FALSE,"monster",(VLOOKUP(C460,AI!A:B,2,FALSE)))</f>
        <v>monster</v>
      </c>
      <c r="E460" s="5">
        <v>39</v>
      </c>
      <c r="F460" s="86" t="str">
        <f>VLOOKUP(D460,AI!B:G,2,FALSE)</f>
        <v>AI_born_event(RECEIVER, ARG0, ARG1, ARG2, ARG3,ARG4)</v>
      </c>
      <c r="G460" s="86" t="str">
        <f>VLOOKUP(D460,AI!B:G,3,FALSE)</f>
        <v>AI_update_event(RECEIVER, ARG0, ARG1, ARG2, ARG3,ARG4)</v>
      </c>
      <c r="H460" s="86"/>
      <c r="I460" s="86"/>
      <c r="J460" s="86" t="str">
        <f>VLOOKUP(D460,AI!B:G,6,FALSE)</f>
        <v>test_deadth_event(RECEIVER, ARG0, ARG1, ARG2, ARG3,ARG4)</v>
      </c>
      <c r="K460" s="86">
        <v>1</v>
      </c>
      <c r="L460" s="86">
        <f>IF(怪物属性编辑!AH403=1,怪物属性编辑!AO403,0)</f>
        <v>492</v>
      </c>
      <c r="M460" s="89">
        <f t="shared" si="25"/>
        <v>1170</v>
      </c>
      <c r="S460" s="86">
        <v>320</v>
      </c>
      <c r="AF460" s="90">
        <f t="shared" si="23"/>
        <v>140047</v>
      </c>
    </row>
    <row r="461" spans="1:32">
      <c r="A461" s="5">
        <v>40048</v>
      </c>
      <c r="B461" s="98">
        <v>50012</v>
      </c>
      <c r="C461" s="5" t="str">
        <f>VLOOKUP(B461,映射!A:B,2,FALSE)</f>
        <v>暴君熊</v>
      </c>
      <c r="D461" s="85" t="str">
        <f>IF(IF(COUNTIF(AI!A:A,'表格编辑 '!C461),TRUE,FALSE)=FALSE,"monster",(VLOOKUP(C461,AI!A:B,2,FALSE)))</f>
        <v>monster</v>
      </c>
      <c r="E461" s="5">
        <v>39</v>
      </c>
      <c r="F461" s="86" t="str">
        <f>VLOOKUP(D461,AI!B:G,2,FALSE)</f>
        <v>AI_born_event(RECEIVER, ARG0, ARG1, ARG2, ARG3,ARG4)</v>
      </c>
      <c r="G461" s="86" t="str">
        <f>VLOOKUP(D461,AI!B:G,3,FALSE)</f>
        <v>AI_update_event(RECEIVER, ARG0, ARG1, ARG2, ARG3,ARG4)</v>
      </c>
      <c r="H461" s="86"/>
      <c r="I461" s="86"/>
      <c r="J461" s="86" t="str">
        <f>VLOOKUP(D461,AI!B:G,6,FALSE)</f>
        <v>test_deadth_event(RECEIVER, ARG0, ARG1, ARG2, ARG3,ARG4)</v>
      </c>
      <c r="K461" s="86">
        <v>1</v>
      </c>
      <c r="L461" s="86">
        <f>IF(怪物属性编辑!AH404=1,怪物属性编辑!AO404,0)</f>
        <v>1298</v>
      </c>
      <c r="M461" s="89">
        <f t="shared" si="25"/>
        <v>1170</v>
      </c>
      <c r="S461" s="86">
        <v>320</v>
      </c>
      <c r="AF461" s="90">
        <f t="shared" si="23"/>
        <v>140048</v>
      </c>
    </row>
    <row r="462" spans="1:32">
      <c r="A462" s="5">
        <v>40049</v>
      </c>
      <c r="B462" s="98">
        <v>50095</v>
      </c>
      <c r="C462" s="5" t="str">
        <f>VLOOKUP(B462,映射!A:B,2,FALSE)</f>
        <v>炽热魔芋</v>
      </c>
      <c r="D462" s="85" t="str">
        <f>IF(IF(COUNTIF(AI!A:A,'表格编辑 '!C462),TRUE,FALSE)=FALSE,"monster",(VLOOKUP(C462,AI!A:B,2,FALSE)))</f>
        <v>monster</v>
      </c>
      <c r="E462" s="5">
        <v>39</v>
      </c>
      <c r="F462" s="86" t="str">
        <f>VLOOKUP(D462,AI!B:G,2,FALSE)</f>
        <v>AI_born_event(RECEIVER, ARG0, ARG1, ARG2, ARG3,ARG4)</v>
      </c>
      <c r="G462" s="86" t="str">
        <f>VLOOKUP(D462,AI!B:G,3,FALSE)</f>
        <v>AI_update_event(RECEIVER, ARG0, ARG1, ARG2, ARG3,ARG4)</v>
      </c>
      <c r="H462" s="86"/>
      <c r="I462" s="86"/>
      <c r="J462" s="86" t="str">
        <f>VLOOKUP(D462,AI!B:G,6,FALSE)</f>
        <v>test_deadth_event(RECEIVER, ARG0, ARG1, ARG2, ARG3,ARG4)</v>
      </c>
      <c r="K462" s="86">
        <v>1</v>
      </c>
      <c r="L462" s="86">
        <f>IF(怪物属性编辑!AH405=1,怪物属性编辑!AO405,0)</f>
        <v>878</v>
      </c>
      <c r="M462" s="89">
        <f t="shared" si="25"/>
        <v>1170</v>
      </c>
      <c r="S462" s="86">
        <v>320</v>
      </c>
      <c r="AF462" s="90">
        <f t="shared" si="23"/>
        <v>140049</v>
      </c>
    </row>
    <row r="463" spans="1:32">
      <c r="A463" s="5">
        <v>40050</v>
      </c>
      <c r="B463" s="98">
        <v>50148</v>
      </c>
      <c r="C463" s="5" t="str">
        <f>VLOOKUP(B463,映射!A:B,2,FALSE)</f>
        <v>巨人</v>
      </c>
      <c r="D463" s="85" t="str">
        <f>IF(IF(COUNTIF(AI!A:A,'表格编辑 '!C463),TRUE,FALSE)=FALSE,"monster",(VLOOKUP(C463,AI!A:B,2,FALSE)))</f>
        <v>monster</v>
      </c>
      <c r="E463" s="5">
        <v>39</v>
      </c>
      <c r="F463" s="86" t="str">
        <f>VLOOKUP(D463,AI!B:G,2,FALSE)</f>
        <v>AI_born_event(RECEIVER, ARG0, ARG1, ARG2, ARG3,ARG4)</v>
      </c>
      <c r="G463" s="86" t="str">
        <f>VLOOKUP(D463,AI!B:G,3,FALSE)</f>
        <v>AI_update_event(RECEIVER, ARG0, ARG1, ARG2, ARG3,ARG4)</v>
      </c>
      <c r="H463" s="86"/>
      <c r="I463" s="86"/>
      <c r="J463" s="86" t="str">
        <f>VLOOKUP(D463,AI!B:G,6,FALSE)</f>
        <v>test_deadth_event(RECEIVER, ARG0, ARG1, ARG2, ARG3,ARG4)</v>
      </c>
      <c r="K463" s="86">
        <v>1</v>
      </c>
      <c r="L463" s="86">
        <f>IF(怪物属性编辑!AH406=1,怪物属性编辑!AO406,0)</f>
        <v>758</v>
      </c>
      <c r="M463" s="89">
        <f t="shared" si="25"/>
        <v>1170</v>
      </c>
      <c r="S463" s="86">
        <v>320</v>
      </c>
      <c r="AF463" s="90">
        <f t="shared" si="23"/>
        <v>140050</v>
      </c>
    </row>
    <row r="464" spans="1:32">
      <c r="A464" s="5">
        <v>40051</v>
      </c>
      <c r="B464" s="98">
        <v>50090</v>
      </c>
      <c r="C464" s="5" t="str">
        <f>VLOOKUP(B464,映射!A:B,2,FALSE)</f>
        <v>熔岩臭臭花</v>
      </c>
      <c r="D464" s="85" t="str">
        <f>IF(IF(COUNTIF(AI!A:A,'表格编辑 '!C464),TRUE,FALSE)=FALSE,"monster",(VLOOKUP(C464,AI!A:B,2,FALSE)))</f>
        <v>monster</v>
      </c>
      <c r="E464" s="5">
        <v>39</v>
      </c>
      <c r="F464" s="86" t="str">
        <f>VLOOKUP(D464,AI!B:G,2,FALSE)</f>
        <v>AI_born_event(RECEIVER, ARG0, ARG1, ARG2, ARG3,ARG4)</v>
      </c>
      <c r="G464" s="86" t="str">
        <f>VLOOKUP(D464,AI!B:G,3,FALSE)</f>
        <v>AI_update_event(RECEIVER, ARG0, ARG1, ARG2, ARG3,ARG4)</v>
      </c>
      <c r="H464" s="86"/>
      <c r="I464" s="86"/>
      <c r="J464" s="86" t="str">
        <f>VLOOKUP(D464,AI!B:G,6,FALSE)</f>
        <v>test_deadth_event(RECEIVER, ARG0, ARG1, ARG2, ARG3,ARG4)</v>
      </c>
      <c r="K464" s="86">
        <v>1</v>
      </c>
      <c r="L464" s="86">
        <f>IF(怪物属性编辑!AH407=1,怪物属性编辑!AO407,0)</f>
        <v>1228</v>
      </c>
      <c r="M464" s="89">
        <f t="shared" si="25"/>
        <v>1170</v>
      </c>
      <c r="S464" s="86">
        <v>320</v>
      </c>
      <c r="AF464" s="90">
        <f t="shared" ref="AF464:AF527" si="26">100000+A464</f>
        <v>140051</v>
      </c>
    </row>
    <row r="465" spans="1:32">
      <c r="A465" s="5">
        <v>40052</v>
      </c>
      <c r="B465" s="98">
        <v>50085</v>
      </c>
      <c r="C465" s="5" t="str">
        <f>VLOOKUP(B465,映射!A:B,2,FALSE)</f>
        <v>死亡之花</v>
      </c>
      <c r="D465" s="85" t="str">
        <f>IF(IF(COUNTIF(AI!A:A,'表格编辑 '!C465),TRUE,FALSE)=FALSE,"monster",(VLOOKUP(C465,AI!A:B,2,FALSE)))</f>
        <v>monster</v>
      </c>
      <c r="E465" s="5">
        <v>39</v>
      </c>
      <c r="F465" s="86" t="str">
        <f>VLOOKUP(D465,AI!B:G,2,FALSE)</f>
        <v>AI_born_event(RECEIVER, ARG0, ARG1, ARG2, ARG3,ARG4)</v>
      </c>
      <c r="G465" s="86" t="str">
        <f>VLOOKUP(D465,AI!B:G,3,FALSE)</f>
        <v>AI_update_event(RECEIVER, ARG0, ARG1, ARG2, ARG3,ARG4)</v>
      </c>
      <c r="H465" s="86"/>
      <c r="I465" s="86"/>
      <c r="J465" s="86" t="str">
        <f>VLOOKUP(D465,AI!B:G,6,FALSE)</f>
        <v>test_deadth_event(RECEIVER, ARG0, ARG1, ARG2, ARG3,ARG4)</v>
      </c>
      <c r="K465" s="86">
        <v>1</v>
      </c>
      <c r="L465" s="86">
        <f>IF(怪物属性编辑!AH408=1,怪物属性编辑!AO408,0)</f>
        <v>1856</v>
      </c>
      <c r="M465" s="89">
        <f t="shared" si="25"/>
        <v>1170</v>
      </c>
      <c r="S465" s="86">
        <v>320</v>
      </c>
      <c r="AF465" s="90">
        <f t="shared" si="26"/>
        <v>140052</v>
      </c>
    </row>
    <row r="466" spans="1:32">
      <c r="A466" s="5">
        <v>40053</v>
      </c>
      <c r="B466" s="98">
        <v>50088</v>
      </c>
      <c r="C466" s="5" t="str">
        <f>VLOOKUP(B466,映射!A:B,2,FALSE)</f>
        <v>沙漠臭臭花</v>
      </c>
      <c r="D466" s="85" t="str">
        <f>IF(IF(COUNTIF(AI!A:A,'表格编辑 '!C466),TRUE,FALSE)=FALSE,"monster",(VLOOKUP(C466,AI!A:B,2,FALSE)))</f>
        <v>monster</v>
      </c>
      <c r="E466" s="5">
        <v>39</v>
      </c>
      <c r="F466" s="86" t="str">
        <f>VLOOKUP(D466,AI!B:G,2,FALSE)</f>
        <v>AI_born_event(RECEIVER, ARG0, ARG1, ARG2, ARG3,ARG4)</v>
      </c>
      <c r="G466" s="86" t="str">
        <f>VLOOKUP(D466,AI!B:G,3,FALSE)</f>
        <v>AI_update_event(RECEIVER, ARG0, ARG1, ARG2, ARG3,ARG4)</v>
      </c>
      <c r="H466" s="86"/>
      <c r="I466" s="86"/>
      <c r="J466" s="86" t="str">
        <f>VLOOKUP(D466,AI!B:G,6,FALSE)</f>
        <v>test_deadth_event(RECEIVER, ARG0, ARG1, ARG2, ARG3,ARG4)</v>
      </c>
      <c r="K466" s="86">
        <v>1</v>
      </c>
      <c r="L466" s="86">
        <f>IF(怪物属性编辑!AH409=1,怪物属性编辑!AO409,0)</f>
        <v>1124</v>
      </c>
      <c r="M466" s="89">
        <f t="shared" si="25"/>
        <v>1170</v>
      </c>
      <c r="S466" s="86">
        <v>320</v>
      </c>
      <c r="AF466" s="90">
        <f t="shared" si="26"/>
        <v>140053</v>
      </c>
    </row>
    <row r="467" spans="1:32">
      <c r="A467" s="5">
        <v>40054</v>
      </c>
      <c r="B467" s="98">
        <v>50104</v>
      </c>
      <c r="C467" s="5" t="str">
        <f>VLOOKUP(B467,映射!A:B,2,FALSE)</f>
        <v>小丑炸弹魔</v>
      </c>
      <c r="D467" s="85" t="str">
        <f>IF(IF(COUNTIF(AI!A:A,'表格编辑 '!C467),TRUE,FALSE)=FALSE,"monster",(VLOOKUP(C467,AI!A:B,2,FALSE)))</f>
        <v>monster</v>
      </c>
      <c r="E467" s="5">
        <v>39</v>
      </c>
      <c r="F467" s="86" t="str">
        <f>VLOOKUP(D467,AI!B:G,2,FALSE)</f>
        <v>AI_born_event(RECEIVER, ARG0, ARG1, ARG2, ARG3,ARG4)</v>
      </c>
      <c r="G467" s="86" t="str">
        <f>VLOOKUP(D467,AI!B:G,3,FALSE)</f>
        <v>AI_update_event(RECEIVER, ARG0, ARG1, ARG2, ARG3,ARG4)</v>
      </c>
      <c r="H467" s="86"/>
      <c r="I467" s="86"/>
      <c r="J467" s="86" t="str">
        <f>VLOOKUP(D467,AI!B:G,6,FALSE)</f>
        <v>test_deadth_event(RECEIVER, ARG0, ARG1, ARG2, ARG3,ARG4)</v>
      </c>
      <c r="K467" s="86">
        <v>1</v>
      </c>
      <c r="L467" s="86">
        <f>IF(怪物属性编辑!AH410=1,怪物属性编辑!AO410,0)</f>
        <v>1730</v>
      </c>
      <c r="M467" s="89">
        <f t="shared" si="25"/>
        <v>1170</v>
      </c>
      <c r="S467" s="86">
        <v>320</v>
      </c>
      <c r="AF467" s="90">
        <f t="shared" si="26"/>
        <v>140054</v>
      </c>
    </row>
    <row r="468" spans="1:32">
      <c r="A468" s="5">
        <v>40055</v>
      </c>
      <c r="B468" s="98">
        <v>50074</v>
      </c>
      <c r="C468" s="5" t="str">
        <f>VLOOKUP(B468,映射!A:B,2,FALSE)</f>
        <v>水蜘蛛</v>
      </c>
      <c r="D468" s="85" t="str">
        <f>IF(IF(COUNTIF(AI!A:A,'表格编辑 '!C468),TRUE,FALSE)=FALSE,"monster",(VLOOKUP(C468,AI!A:B,2,FALSE)))</f>
        <v>monster</v>
      </c>
      <c r="E468" s="5">
        <v>39</v>
      </c>
      <c r="F468" s="86" t="str">
        <f>VLOOKUP(D468,AI!B:G,2,FALSE)</f>
        <v>AI_born_event(RECEIVER, ARG0, ARG1, ARG2, ARG3,ARG4)</v>
      </c>
      <c r="G468" s="86" t="str">
        <f>VLOOKUP(D468,AI!B:G,3,FALSE)</f>
        <v>AI_update_event(RECEIVER, ARG0, ARG1, ARG2, ARG3,ARG4)</v>
      </c>
      <c r="H468" s="86"/>
      <c r="I468" s="86"/>
      <c r="J468" s="86" t="str">
        <f>VLOOKUP(D468,AI!B:G,6,FALSE)</f>
        <v>test_deadth_event(RECEIVER, ARG0, ARG1, ARG2, ARG3,ARG4)</v>
      </c>
      <c r="K468" s="86">
        <v>1</v>
      </c>
      <c r="L468" s="86">
        <f>IF(怪物属性编辑!AH411=1,怪物属性编辑!AO411,0)</f>
        <v>1170</v>
      </c>
      <c r="M468" s="89">
        <f t="shared" si="25"/>
        <v>1170</v>
      </c>
      <c r="S468" s="86">
        <v>320</v>
      </c>
      <c r="AF468" s="90">
        <f t="shared" si="26"/>
        <v>140055</v>
      </c>
    </row>
    <row r="469" spans="1:32">
      <c r="A469" s="5">
        <v>40056</v>
      </c>
      <c r="B469" s="98">
        <v>50084</v>
      </c>
      <c r="C469" s="5" t="str">
        <f>VLOOKUP(B469,映射!A:B,2,FALSE)</f>
        <v>曼陀罗草</v>
      </c>
      <c r="D469" s="85" t="str">
        <f>IF(IF(COUNTIF(AI!A:A,'表格编辑 '!C469),TRUE,FALSE)=FALSE,"monster",(VLOOKUP(C469,AI!A:B,2,FALSE)))</f>
        <v>monster</v>
      </c>
      <c r="E469" s="5">
        <v>39</v>
      </c>
      <c r="F469" s="86" t="str">
        <f>VLOOKUP(D469,AI!B:G,2,FALSE)</f>
        <v>AI_born_event(RECEIVER, ARG0, ARG1, ARG2, ARG3,ARG4)</v>
      </c>
      <c r="G469" s="86" t="str">
        <f>VLOOKUP(D469,AI!B:G,3,FALSE)</f>
        <v>AI_update_event(RECEIVER, ARG0, ARG1, ARG2, ARG3,ARG4)</v>
      </c>
      <c r="H469" s="86"/>
      <c r="I469" s="86"/>
      <c r="J469" s="86" t="str">
        <f>VLOOKUP(D469,AI!B:G,6,FALSE)</f>
        <v>test_deadth_event(RECEIVER, ARG0, ARG1, ARG2, ARG3,ARG4)</v>
      </c>
      <c r="K469" s="86">
        <v>1</v>
      </c>
      <c r="L469" s="86">
        <f>IF(怪物属性编辑!AH412=1,怪物属性编辑!AO412,0)</f>
        <v>1722</v>
      </c>
      <c r="M469" s="89">
        <f t="shared" si="25"/>
        <v>1170</v>
      </c>
      <c r="S469" s="86">
        <v>320</v>
      </c>
      <c r="AF469" s="90">
        <f t="shared" si="26"/>
        <v>140056</v>
      </c>
    </row>
    <row r="470" spans="1:32">
      <c r="A470" s="5">
        <v>40057</v>
      </c>
      <c r="B470" s="98">
        <v>50155</v>
      </c>
      <c r="C470" s="5" t="str">
        <f>VLOOKUP(B470,映射!A:B,2,FALSE)</f>
        <v>熊猫团</v>
      </c>
      <c r="D470" s="85" t="str">
        <f>IF(IF(COUNTIF(AI!A:A,'表格编辑 '!C470),TRUE,FALSE)=FALSE,"monster",(VLOOKUP(C470,AI!A:B,2,FALSE)))</f>
        <v>monster</v>
      </c>
      <c r="E470" s="5">
        <v>39</v>
      </c>
      <c r="F470" s="86" t="str">
        <f>VLOOKUP(D470,AI!B:G,2,FALSE)</f>
        <v>AI_born_event(RECEIVER, ARG0, ARG1, ARG2, ARG3,ARG4)</v>
      </c>
      <c r="G470" s="86" t="str">
        <f>VLOOKUP(D470,AI!B:G,3,FALSE)</f>
        <v>AI_update_event(RECEIVER, ARG0, ARG1, ARG2, ARG3,ARG4)</v>
      </c>
      <c r="H470" s="86"/>
      <c r="I470" s="86"/>
      <c r="J470" s="86" t="str">
        <f>VLOOKUP(D470,AI!B:G,6,FALSE)</f>
        <v>test_deadth_event(RECEIVER, ARG0, ARG1, ARG2, ARG3,ARG4)</v>
      </c>
      <c r="K470" s="86">
        <v>1</v>
      </c>
      <c r="L470" s="86">
        <f>IF(怪物属性编辑!AH413=1,怪物属性编辑!AO413,0)</f>
        <v>702</v>
      </c>
      <c r="M470" s="89">
        <f t="shared" si="25"/>
        <v>1170</v>
      </c>
      <c r="S470" s="86">
        <v>320</v>
      </c>
      <c r="AF470" s="90">
        <f t="shared" si="26"/>
        <v>140057</v>
      </c>
    </row>
    <row r="471" spans="1:32">
      <c r="A471" s="5">
        <v>40058</v>
      </c>
      <c r="B471" s="98">
        <v>50157</v>
      </c>
      <c r="C471" s="5" t="str">
        <f>VLOOKUP(B471,映射!A:B,2,FALSE)</f>
        <v>雪山幻魔</v>
      </c>
      <c r="D471" s="85" t="str">
        <f>IF(IF(COUNTIF(AI!A:A,'表格编辑 '!C471),TRUE,FALSE)=FALSE,"monster",(VLOOKUP(C471,AI!A:B,2,FALSE)))</f>
        <v>monster</v>
      </c>
      <c r="E471" s="5">
        <v>39</v>
      </c>
      <c r="F471" s="86" t="str">
        <f>VLOOKUP(D471,AI!B:G,2,FALSE)</f>
        <v>AI_born_event(RECEIVER, ARG0, ARG1, ARG2, ARG3,ARG4)</v>
      </c>
      <c r="G471" s="86" t="str">
        <f>VLOOKUP(D471,AI!B:G,3,FALSE)</f>
        <v>AI_update_event(RECEIVER, ARG0, ARG1, ARG2, ARG3,ARG4)</v>
      </c>
      <c r="H471" s="86"/>
      <c r="I471" s="86"/>
      <c r="J471" s="86" t="str">
        <f>VLOOKUP(D471,AI!B:G,6,FALSE)</f>
        <v>test_deadth_event(RECEIVER, ARG0, ARG1, ARG2, ARG3,ARG4)</v>
      </c>
      <c r="K471" s="86">
        <v>1</v>
      </c>
      <c r="L471" s="86">
        <f>IF(怪物属性编辑!AH414=1,怪物属性编辑!AO414,0)</f>
        <v>344</v>
      </c>
      <c r="M471" s="89">
        <f t="shared" si="25"/>
        <v>1170</v>
      </c>
      <c r="S471" s="86">
        <v>320</v>
      </c>
      <c r="AF471" s="90">
        <f t="shared" si="26"/>
        <v>140058</v>
      </c>
    </row>
    <row r="472" spans="1:32">
      <c r="A472" s="5">
        <v>40059</v>
      </c>
      <c r="B472" s="98">
        <v>50076</v>
      </c>
      <c r="C472" s="5" t="str">
        <f>VLOOKUP(B472,映射!A:B,2,FALSE)</f>
        <v>风蜘蛛</v>
      </c>
      <c r="D472" s="85" t="str">
        <f>IF(IF(COUNTIF(AI!A:A,'表格编辑 '!C472),TRUE,FALSE)=FALSE,"monster",(VLOOKUP(C472,AI!A:B,2,FALSE)))</f>
        <v>monster</v>
      </c>
      <c r="E472" s="5">
        <v>39</v>
      </c>
      <c r="F472" s="86" t="str">
        <f>VLOOKUP(D472,AI!B:G,2,FALSE)</f>
        <v>AI_born_event(RECEIVER, ARG0, ARG1, ARG2, ARG3,ARG4)</v>
      </c>
      <c r="G472" s="86" t="str">
        <f>VLOOKUP(D472,AI!B:G,3,FALSE)</f>
        <v>AI_update_event(RECEIVER, ARG0, ARG1, ARG2, ARG3,ARG4)</v>
      </c>
      <c r="H472" s="86"/>
      <c r="I472" s="86"/>
      <c r="J472" s="86" t="str">
        <f>VLOOKUP(D472,AI!B:G,6,FALSE)</f>
        <v>test_deadth_event(RECEIVER, ARG0, ARG1, ARG2, ARG3,ARG4)</v>
      </c>
      <c r="K472" s="86">
        <v>1</v>
      </c>
      <c r="L472" s="86">
        <f>IF(怪物属性编辑!AH415=1,怪物属性编辑!AO415,0)</f>
        <v>1292</v>
      </c>
      <c r="M472" s="89">
        <f t="shared" si="25"/>
        <v>1170</v>
      </c>
      <c r="S472" s="86">
        <v>320</v>
      </c>
      <c r="AF472" s="90">
        <f t="shared" si="26"/>
        <v>140059</v>
      </c>
    </row>
    <row r="473" spans="1:32">
      <c r="A473" s="5">
        <v>40060</v>
      </c>
      <c r="B473" s="98">
        <v>50060</v>
      </c>
      <c r="C473" s="5" t="str">
        <f>VLOOKUP(B473,映射!A:B,2,FALSE)</f>
        <v>炼狱魔蝎</v>
      </c>
      <c r="D473" s="85" t="str">
        <f>IF(IF(COUNTIF(AI!A:A,'表格编辑 '!C473),TRUE,FALSE)=FALSE,"monster",(VLOOKUP(C473,AI!A:B,2,FALSE)))</f>
        <v>monster</v>
      </c>
      <c r="E473" s="5">
        <v>39</v>
      </c>
      <c r="F473" s="86" t="str">
        <f>VLOOKUP(D473,AI!B:G,2,FALSE)</f>
        <v>AI_born_event(RECEIVER, ARG0, ARG1, ARG2, ARG3,ARG4)</v>
      </c>
      <c r="G473" s="86" t="str">
        <f>VLOOKUP(D473,AI!B:G,3,FALSE)</f>
        <v>AI_update_event(RECEIVER, ARG0, ARG1, ARG2, ARG3,ARG4)</v>
      </c>
      <c r="H473" s="86"/>
      <c r="I473" s="86"/>
      <c r="J473" s="86" t="str">
        <f>VLOOKUP(D473,AI!B:G,6,FALSE)</f>
        <v>test_deadth_event(RECEIVER, ARG0, ARG1, ARG2, ARG3,ARG4)</v>
      </c>
      <c r="K473" s="86">
        <v>1</v>
      </c>
      <c r="L473" s="86">
        <f>IF(怪物属性编辑!AH416=1,怪物属性编辑!AO416,0)</f>
        <v>516</v>
      </c>
      <c r="M473" s="89">
        <f t="shared" si="25"/>
        <v>1170</v>
      </c>
      <c r="S473" s="86">
        <v>320</v>
      </c>
      <c r="AF473" s="90">
        <f t="shared" si="26"/>
        <v>140060</v>
      </c>
    </row>
    <row r="474" spans="1:32">
      <c r="A474" s="5">
        <v>40061</v>
      </c>
      <c r="B474" s="98">
        <v>50026</v>
      </c>
      <c r="C474" s="5" t="str">
        <f>VLOOKUP(B474,映射!A:B,2,FALSE)</f>
        <v>食尸鬼</v>
      </c>
      <c r="D474" s="85" t="str">
        <f>IF(IF(COUNTIF(AI!A:A,'表格编辑 '!C474),TRUE,FALSE)=FALSE,"monster",(VLOOKUP(C474,AI!A:B,2,FALSE)))</f>
        <v>monster</v>
      </c>
      <c r="E474" s="5">
        <v>44</v>
      </c>
      <c r="F474" s="86" t="str">
        <f>VLOOKUP(D474,AI!B:G,2,FALSE)</f>
        <v>AI_born_event(RECEIVER, ARG0, ARG1, ARG2, ARG3,ARG4)</v>
      </c>
      <c r="G474" s="86" t="str">
        <f>VLOOKUP(D474,AI!B:G,3,FALSE)</f>
        <v>AI_update_event(RECEIVER, ARG0, ARG1, ARG2, ARG3,ARG4)</v>
      </c>
      <c r="H474" s="86"/>
      <c r="I474" s="86"/>
      <c r="J474" s="86" t="str">
        <f>VLOOKUP(D474,AI!B:G,6,FALSE)</f>
        <v>test_deadth_event(RECEIVER, ARG0, ARG1, ARG2, ARG3,ARG4)</v>
      </c>
      <c r="K474" s="86">
        <v>1</v>
      </c>
      <c r="L474" s="86">
        <f>IF(怪物属性编辑!AH417=1,怪物属性编辑!AO417,0)</f>
        <v>2090</v>
      </c>
      <c r="M474" s="89">
        <f t="shared" si="25"/>
        <v>1320</v>
      </c>
      <c r="S474" s="86">
        <v>320</v>
      </c>
      <c r="AF474" s="90">
        <f t="shared" si="26"/>
        <v>140061</v>
      </c>
    </row>
    <row r="475" spans="1:32">
      <c r="A475" s="5">
        <v>40062</v>
      </c>
      <c r="B475" s="98">
        <v>50092</v>
      </c>
      <c r="C475" s="5" t="str">
        <f>VLOOKUP(B475,映射!A:B,2,FALSE)</f>
        <v>功夫刺魔</v>
      </c>
      <c r="D475" s="85" t="str">
        <f>IF(IF(COUNTIF(AI!A:A,'表格编辑 '!C475),TRUE,FALSE)=FALSE,"monster",(VLOOKUP(C475,AI!A:B,2,FALSE)))</f>
        <v>monster</v>
      </c>
      <c r="E475" s="5">
        <v>44</v>
      </c>
      <c r="F475" s="86" t="str">
        <f>VLOOKUP(D475,AI!B:G,2,FALSE)</f>
        <v>AI_born_event(RECEIVER, ARG0, ARG1, ARG2, ARG3,ARG4)</v>
      </c>
      <c r="G475" s="86" t="str">
        <f>VLOOKUP(D475,AI!B:G,3,FALSE)</f>
        <v>AI_update_event(RECEIVER, ARG0, ARG1, ARG2, ARG3,ARG4)</v>
      </c>
      <c r="H475" s="86"/>
      <c r="I475" s="86"/>
      <c r="J475" s="86" t="str">
        <f>VLOOKUP(D475,AI!B:G,6,FALSE)</f>
        <v>test_deadth_event(RECEIVER, ARG0, ARG1, ARG2, ARG3,ARG4)</v>
      </c>
      <c r="K475" s="86">
        <v>1</v>
      </c>
      <c r="L475" s="86">
        <f>IF(怪物属性编辑!AH418=1,怪物属性编辑!AO418,0)</f>
        <v>1130</v>
      </c>
      <c r="M475" s="89">
        <f t="shared" si="25"/>
        <v>1320</v>
      </c>
      <c r="S475" s="86">
        <v>320</v>
      </c>
      <c r="AF475" s="90">
        <f t="shared" si="26"/>
        <v>140062</v>
      </c>
    </row>
    <row r="476" spans="1:32">
      <c r="A476" s="5">
        <v>40063</v>
      </c>
      <c r="B476" s="98">
        <v>50012</v>
      </c>
      <c r="C476" s="5" t="str">
        <f>VLOOKUP(B476,映射!A:B,2,FALSE)</f>
        <v>暴君熊</v>
      </c>
      <c r="D476" s="85" t="str">
        <f>IF(IF(COUNTIF(AI!A:A,'表格编辑 '!C476),TRUE,FALSE)=FALSE,"monster",(VLOOKUP(C476,AI!A:B,2,FALSE)))</f>
        <v>monster</v>
      </c>
      <c r="E476" s="5">
        <v>44</v>
      </c>
      <c r="F476" s="86" t="str">
        <f>VLOOKUP(D476,AI!B:G,2,FALSE)</f>
        <v>AI_born_event(RECEIVER, ARG0, ARG1, ARG2, ARG3,ARG4)</v>
      </c>
      <c r="G476" s="86" t="str">
        <f>VLOOKUP(D476,AI!B:G,3,FALSE)</f>
        <v>AI_update_event(RECEIVER, ARG0, ARG1, ARG2, ARG3,ARG4)</v>
      </c>
      <c r="H476" s="86"/>
      <c r="I476" s="86"/>
      <c r="J476" s="86" t="str">
        <f>VLOOKUP(D476,AI!B:G,6,FALSE)</f>
        <v>test_deadth_event(RECEIVER, ARG0, ARG1, ARG2, ARG3,ARG4)</v>
      </c>
      <c r="K476" s="86">
        <v>1</v>
      </c>
      <c r="L476" s="86">
        <f>IF(怪物属性编辑!AH419=1,怪物属性编辑!AO419,0)</f>
        <v>2174</v>
      </c>
      <c r="M476" s="89">
        <f t="shared" si="25"/>
        <v>1320</v>
      </c>
      <c r="S476" s="86">
        <v>320</v>
      </c>
      <c r="AF476" s="90">
        <f t="shared" si="26"/>
        <v>140063</v>
      </c>
    </row>
    <row r="477" spans="1:32">
      <c r="A477" s="5">
        <v>40064</v>
      </c>
      <c r="B477" s="98">
        <v>50095</v>
      </c>
      <c r="C477" s="5" t="str">
        <f>VLOOKUP(B477,映射!A:B,2,FALSE)</f>
        <v>炽热魔芋</v>
      </c>
      <c r="D477" s="85" t="str">
        <f>IF(IF(COUNTIF(AI!A:A,'表格编辑 '!C477),TRUE,FALSE)=FALSE,"monster",(VLOOKUP(C477,AI!A:B,2,FALSE)))</f>
        <v>monster</v>
      </c>
      <c r="E477" s="5">
        <v>44</v>
      </c>
      <c r="F477" s="86" t="str">
        <f>VLOOKUP(D477,AI!B:G,2,FALSE)</f>
        <v>AI_born_event(RECEIVER, ARG0, ARG1, ARG2, ARG3,ARG4)</v>
      </c>
      <c r="G477" s="86" t="str">
        <f>VLOOKUP(D477,AI!B:G,3,FALSE)</f>
        <v>AI_update_event(RECEIVER, ARG0, ARG1, ARG2, ARG3,ARG4)</v>
      </c>
      <c r="H477" s="86"/>
      <c r="I477" s="86"/>
      <c r="J477" s="86" t="str">
        <f>VLOOKUP(D477,AI!B:G,6,FALSE)</f>
        <v>test_deadth_event(RECEIVER, ARG0, ARG1, ARG2, ARG3,ARG4)</v>
      </c>
      <c r="K477" s="86">
        <v>1</v>
      </c>
      <c r="L477" s="86">
        <f>IF(怪物属性编辑!AH420=1,怪物属性编辑!AO420,0)</f>
        <v>1626</v>
      </c>
      <c r="M477" s="89">
        <f t="shared" si="25"/>
        <v>1320</v>
      </c>
      <c r="S477" s="86">
        <v>320</v>
      </c>
      <c r="AF477" s="90">
        <f t="shared" si="26"/>
        <v>140064</v>
      </c>
    </row>
    <row r="478" spans="1:32">
      <c r="A478" s="5">
        <v>40065</v>
      </c>
      <c r="B478" s="98">
        <v>50148</v>
      </c>
      <c r="C478" s="5" t="str">
        <f>VLOOKUP(B478,映射!A:B,2,FALSE)</f>
        <v>巨人</v>
      </c>
      <c r="D478" s="85" t="str">
        <f>IF(IF(COUNTIF(AI!A:A,'表格编辑 '!C478),TRUE,FALSE)=FALSE,"monster",(VLOOKUP(C478,AI!A:B,2,FALSE)))</f>
        <v>monster</v>
      </c>
      <c r="E478" s="5">
        <v>44</v>
      </c>
      <c r="F478" s="86" t="str">
        <f>VLOOKUP(D478,AI!B:G,2,FALSE)</f>
        <v>AI_born_event(RECEIVER, ARG0, ARG1, ARG2, ARG3,ARG4)</v>
      </c>
      <c r="G478" s="86" t="str">
        <f>VLOOKUP(D478,AI!B:G,3,FALSE)</f>
        <v>AI_update_event(RECEIVER, ARG0, ARG1, ARG2, ARG3,ARG4)</v>
      </c>
      <c r="H478" s="86"/>
      <c r="I478" s="86"/>
      <c r="J478" s="86" t="str">
        <f>VLOOKUP(D478,AI!B:G,6,FALSE)</f>
        <v>test_deadth_event(RECEIVER, ARG0, ARG1, ARG2, ARG3,ARG4)</v>
      </c>
      <c r="K478" s="86">
        <v>1</v>
      </c>
      <c r="L478" s="86">
        <f>IF(怪物属性编辑!AH421=1,怪物属性编辑!AO421,0)</f>
        <v>1482</v>
      </c>
      <c r="M478" s="89">
        <f t="shared" ref="M478:M541" si="27">E478*30</f>
        <v>1320</v>
      </c>
      <c r="S478" s="86">
        <v>320</v>
      </c>
      <c r="AF478" s="90">
        <f t="shared" si="26"/>
        <v>140065</v>
      </c>
    </row>
    <row r="479" spans="1:32">
      <c r="A479" s="5">
        <v>40066</v>
      </c>
      <c r="B479" s="98">
        <v>50090</v>
      </c>
      <c r="C479" s="5" t="str">
        <f>VLOOKUP(B479,映射!A:B,2,FALSE)</f>
        <v>熔岩臭臭花</v>
      </c>
      <c r="D479" s="85" t="str">
        <f>IF(IF(COUNTIF(AI!A:A,'表格编辑 '!C479),TRUE,FALSE)=FALSE,"monster",(VLOOKUP(C479,AI!A:B,2,FALSE)))</f>
        <v>monster</v>
      </c>
      <c r="E479" s="5">
        <v>44</v>
      </c>
      <c r="F479" s="86" t="str">
        <f>VLOOKUP(D479,AI!B:G,2,FALSE)</f>
        <v>AI_born_event(RECEIVER, ARG0, ARG1, ARG2, ARG3,ARG4)</v>
      </c>
      <c r="G479" s="86" t="str">
        <f>VLOOKUP(D479,AI!B:G,3,FALSE)</f>
        <v>AI_update_event(RECEIVER, ARG0, ARG1, ARG2, ARG3,ARG4)</v>
      </c>
      <c r="H479" s="86"/>
      <c r="I479" s="86"/>
      <c r="J479" s="86" t="str">
        <f>VLOOKUP(D479,AI!B:G,6,FALSE)</f>
        <v>test_deadth_event(RECEIVER, ARG0, ARG1, ARG2, ARG3,ARG4)</v>
      </c>
      <c r="K479" s="86">
        <v>1</v>
      </c>
      <c r="L479" s="86">
        <f>IF(怪物属性编辑!AH422=1,怪物属性编辑!AO422,0)</f>
        <v>2098</v>
      </c>
      <c r="M479" s="89">
        <f t="shared" si="27"/>
        <v>1320</v>
      </c>
      <c r="S479" s="86">
        <v>320</v>
      </c>
      <c r="AF479" s="90">
        <f t="shared" si="26"/>
        <v>140066</v>
      </c>
    </row>
    <row r="480" spans="1:32">
      <c r="A480" s="5">
        <v>40067</v>
      </c>
      <c r="B480" s="98">
        <v>50085</v>
      </c>
      <c r="C480" s="5" t="str">
        <f>VLOOKUP(B480,映射!A:B,2,FALSE)</f>
        <v>死亡之花</v>
      </c>
      <c r="D480" s="85" t="str">
        <f>IF(IF(COUNTIF(AI!A:A,'表格编辑 '!C480),TRUE,FALSE)=FALSE,"monster",(VLOOKUP(C480,AI!A:B,2,FALSE)))</f>
        <v>monster</v>
      </c>
      <c r="E480" s="5">
        <v>44</v>
      </c>
      <c r="F480" s="86" t="str">
        <f>VLOOKUP(D480,AI!B:G,2,FALSE)</f>
        <v>AI_born_event(RECEIVER, ARG0, ARG1, ARG2, ARG3,ARG4)</v>
      </c>
      <c r="G480" s="86" t="str">
        <f>VLOOKUP(D480,AI!B:G,3,FALSE)</f>
        <v>AI_update_event(RECEIVER, ARG0, ARG1, ARG2, ARG3,ARG4)</v>
      </c>
      <c r="H480" s="86"/>
      <c r="I480" s="86"/>
      <c r="J480" s="86" t="str">
        <f>VLOOKUP(D480,AI!B:G,6,FALSE)</f>
        <v>test_deadth_event(RECEIVER, ARG0, ARG1, ARG2, ARG3,ARG4)</v>
      </c>
      <c r="K480" s="86">
        <v>1</v>
      </c>
      <c r="L480" s="86">
        <f>IF(怪物属性编辑!AH423=1,怪物属性编辑!AO423,0)</f>
        <v>2862</v>
      </c>
      <c r="M480" s="89">
        <f t="shared" si="27"/>
        <v>1320</v>
      </c>
      <c r="S480" s="86">
        <v>320</v>
      </c>
      <c r="AF480" s="90">
        <f t="shared" si="26"/>
        <v>140067</v>
      </c>
    </row>
    <row r="481" spans="1:32">
      <c r="A481" s="5">
        <v>40068</v>
      </c>
      <c r="B481" s="98">
        <v>50088</v>
      </c>
      <c r="C481" s="5" t="str">
        <f>VLOOKUP(B481,映射!A:B,2,FALSE)</f>
        <v>沙漠臭臭花</v>
      </c>
      <c r="D481" s="85" t="str">
        <f>IF(IF(COUNTIF(AI!A:A,'表格编辑 '!C481),TRUE,FALSE)=FALSE,"monster",(VLOOKUP(C481,AI!A:B,2,FALSE)))</f>
        <v>monster</v>
      </c>
      <c r="E481" s="5">
        <v>44</v>
      </c>
      <c r="F481" s="86" t="str">
        <f>VLOOKUP(D481,AI!B:G,2,FALSE)</f>
        <v>AI_born_event(RECEIVER, ARG0, ARG1, ARG2, ARG3,ARG4)</v>
      </c>
      <c r="G481" s="86" t="str">
        <f>VLOOKUP(D481,AI!B:G,3,FALSE)</f>
        <v>AI_update_event(RECEIVER, ARG0, ARG1, ARG2, ARG3,ARG4)</v>
      </c>
      <c r="H481" s="86"/>
      <c r="I481" s="86"/>
      <c r="J481" s="86" t="str">
        <f>VLOOKUP(D481,AI!B:G,6,FALSE)</f>
        <v>test_deadth_event(RECEIVER, ARG0, ARG1, ARG2, ARG3,ARG4)</v>
      </c>
      <c r="K481" s="86">
        <v>1</v>
      </c>
      <c r="L481" s="86">
        <f>IF(怪物属性编辑!AH424=1,怪物属性编辑!AO424,0)</f>
        <v>1986</v>
      </c>
      <c r="M481" s="89">
        <f t="shared" si="27"/>
        <v>1320</v>
      </c>
      <c r="S481" s="86">
        <v>320</v>
      </c>
      <c r="AF481" s="90">
        <f t="shared" si="26"/>
        <v>140068</v>
      </c>
    </row>
    <row r="482" spans="1:32">
      <c r="A482" s="5">
        <v>40069</v>
      </c>
      <c r="B482" s="98">
        <v>50104</v>
      </c>
      <c r="C482" s="5" t="str">
        <f>VLOOKUP(B482,映射!A:B,2,FALSE)</f>
        <v>小丑炸弹魔</v>
      </c>
      <c r="D482" s="85" t="str">
        <f>IF(IF(COUNTIF(AI!A:A,'表格编辑 '!C482),TRUE,FALSE)=FALSE,"monster",(VLOOKUP(C482,AI!A:B,2,FALSE)))</f>
        <v>monster</v>
      </c>
      <c r="E482" s="5">
        <v>44</v>
      </c>
      <c r="F482" s="86" t="str">
        <f>VLOOKUP(D482,AI!B:G,2,FALSE)</f>
        <v>AI_born_event(RECEIVER, ARG0, ARG1, ARG2, ARG3,ARG4)</v>
      </c>
      <c r="G482" s="86" t="str">
        <f>VLOOKUP(D482,AI!B:G,3,FALSE)</f>
        <v>AI_update_event(RECEIVER, ARG0, ARG1, ARG2, ARG3,ARG4)</v>
      </c>
      <c r="H482" s="86"/>
      <c r="I482" s="86"/>
      <c r="J482" s="86" t="str">
        <f>VLOOKUP(D482,AI!B:G,6,FALSE)</f>
        <v>test_deadth_event(RECEIVER, ARG0, ARG1, ARG2, ARG3,ARG4)</v>
      </c>
      <c r="K482" s="86">
        <v>1</v>
      </c>
      <c r="L482" s="86">
        <f>IF(怪物属性编辑!AH425=1,怪物属性编辑!AO425,0)</f>
        <v>2646</v>
      </c>
      <c r="M482" s="89">
        <f t="shared" si="27"/>
        <v>1320</v>
      </c>
      <c r="S482" s="86">
        <v>320</v>
      </c>
      <c r="AF482" s="90">
        <f t="shared" si="26"/>
        <v>140069</v>
      </c>
    </row>
    <row r="483" spans="1:32">
      <c r="A483" s="5">
        <v>40070</v>
      </c>
      <c r="B483" s="98">
        <v>50074</v>
      </c>
      <c r="C483" s="5" t="str">
        <f>VLOOKUP(B483,映射!A:B,2,FALSE)</f>
        <v>水蜘蛛</v>
      </c>
      <c r="D483" s="85" t="str">
        <f>IF(IF(COUNTIF(AI!A:A,'表格编辑 '!C483),TRUE,FALSE)=FALSE,"monster",(VLOOKUP(C483,AI!A:B,2,FALSE)))</f>
        <v>monster</v>
      </c>
      <c r="E483" s="5">
        <v>44</v>
      </c>
      <c r="F483" s="86" t="str">
        <f>VLOOKUP(D483,AI!B:G,2,FALSE)</f>
        <v>AI_born_event(RECEIVER, ARG0, ARG1, ARG2, ARG3,ARG4)</v>
      </c>
      <c r="G483" s="86" t="str">
        <f>VLOOKUP(D483,AI!B:G,3,FALSE)</f>
        <v>AI_update_event(RECEIVER, ARG0, ARG1, ARG2, ARG3,ARG4)</v>
      </c>
      <c r="H483" s="86"/>
      <c r="I483" s="86"/>
      <c r="J483" s="86" t="str">
        <f>VLOOKUP(D483,AI!B:G,6,FALSE)</f>
        <v>test_deadth_event(RECEIVER, ARG0, ARG1, ARG2, ARG3,ARG4)</v>
      </c>
      <c r="K483" s="86">
        <v>1</v>
      </c>
      <c r="L483" s="86">
        <f>IF(怪物属性编辑!AH426=1,怪物属性编辑!AO426,0)</f>
        <v>1942</v>
      </c>
      <c r="M483" s="89">
        <f t="shared" si="27"/>
        <v>1320</v>
      </c>
      <c r="S483" s="86">
        <v>320</v>
      </c>
      <c r="AF483" s="90">
        <f t="shared" si="26"/>
        <v>140070</v>
      </c>
    </row>
    <row r="484" spans="1:32">
      <c r="A484" s="5">
        <v>40071</v>
      </c>
      <c r="B484" s="98">
        <v>50084</v>
      </c>
      <c r="C484" s="5" t="str">
        <f>VLOOKUP(B484,映射!A:B,2,FALSE)</f>
        <v>曼陀罗草</v>
      </c>
      <c r="D484" s="85" t="str">
        <f>IF(IF(COUNTIF(AI!A:A,'表格编辑 '!C484),TRUE,FALSE)=FALSE,"monster",(VLOOKUP(C484,AI!A:B,2,FALSE)))</f>
        <v>monster</v>
      </c>
      <c r="E484" s="5">
        <v>44</v>
      </c>
      <c r="F484" s="86" t="str">
        <f>VLOOKUP(D484,AI!B:G,2,FALSE)</f>
        <v>AI_born_event(RECEIVER, ARG0, ARG1, ARG2, ARG3,ARG4)</v>
      </c>
      <c r="G484" s="86" t="str">
        <f>VLOOKUP(D484,AI!B:G,3,FALSE)</f>
        <v>AI_update_event(RECEIVER, ARG0, ARG1, ARG2, ARG3,ARG4)</v>
      </c>
      <c r="H484" s="86"/>
      <c r="I484" s="86"/>
      <c r="J484" s="86" t="str">
        <f>VLOOKUP(D484,AI!B:G,6,FALSE)</f>
        <v>test_deadth_event(RECEIVER, ARG0, ARG1, ARG2, ARG3,ARG4)</v>
      </c>
      <c r="K484" s="86">
        <v>1</v>
      </c>
      <c r="L484" s="86">
        <f>IF(怪物属性编辑!AH427=1,怪物属性编辑!AO427,0)</f>
        <v>2658</v>
      </c>
      <c r="M484" s="89">
        <f t="shared" si="27"/>
        <v>1320</v>
      </c>
      <c r="S484" s="86">
        <v>320</v>
      </c>
      <c r="AF484" s="90">
        <f t="shared" si="26"/>
        <v>140071</v>
      </c>
    </row>
    <row r="485" spans="1:32">
      <c r="A485" s="5">
        <v>40072</v>
      </c>
      <c r="B485" s="98">
        <v>50155</v>
      </c>
      <c r="C485" s="5" t="str">
        <f>VLOOKUP(B485,映射!A:B,2,FALSE)</f>
        <v>熊猫团</v>
      </c>
      <c r="D485" s="85" t="str">
        <f>IF(IF(COUNTIF(AI!A:A,'表格编辑 '!C485),TRUE,FALSE)=FALSE,"monster",(VLOOKUP(C485,AI!A:B,2,FALSE)))</f>
        <v>monster</v>
      </c>
      <c r="E485" s="5">
        <v>44</v>
      </c>
      <c r="F485" s="86" t="str">
        <f>VLOOKUP(D485,AI!B:G,2,FALSE)</f>
        <v>AI_born_event(RECEIVER, ARG0, ARG1, ARG2, ARG3,ARG4)</v>
      </c>
      <c r="G485" s="86" t="str">
        <f>VLOOKUP(D485,AI!B:G,3,FALSE)</f>
        <v>AI_update_event(RECEIVER, ARG0, ARG1, ARG2, ARG3,ARG4)</v>
      </c>
      <c r="H485" s="86"/>
      <c r="I485" s="86"/>
      <c r="J485" s="86" t="str">
        <f>VLOOKUP(D485,AI!B:G,6,FALSE)</f>
        <v>test_deadth_event(RECEIVER, ARG0, ARG1, ARG2, ARG3,ARG4)</v>
      </c>
      <c r="K485" s="86">
        <v>1</v>
      </c>
      <c r="L485" s="86">
        <f>IF(怪物属性编辑!AH428=1,怪物属性编辑!AO428,0)</f>
        <v>1390</v>
      </c>
      <c r="M485" s="89">
        <f t="shared" si="27"/>
        <v>1320</v>
      </c>
      <c r="S485" s="86">
        <v>320</v>
      </c>
      <c r="AF485" s="90">
        <f t="shared" si="26"/>
        <v>140072</v>
      </c>
    </row>
    <row r="486" spans="1:32">
      <c r="A486" s="5">
        <v>40073</v>
      </c>
      <c r="B486" s="98">
        <v>50157</v>
      </c>
      <c r="C486" s="5" t="str">
        <f>VLOOKUP(B486,映射!A:B,2,FALSE)</f>
        <v>雪山幻魔</v>
      </c>
      <c r="D486" s="85" t="str">
        <f>IF(IF(COUNTIF(AI!A:A,'表格编辑 '!C486),TRUE,FALSE)=FALSE,"monster",(VLOOKUP(C486,AI!A:B,2,FALSE)))</f>
        <v>monster</v>
      </c>
      <c r="E486" s="5">
        <v>44</v>
      </c>
      <c r="F486" s="86" t="str">
        <f>VLOOKUP(D486,AI!B:G,2,FALSE)</f>
        <v>AI_born_event(RECEIVER, ARG0, ARG1, ARG2, ARG3,ARG4)</v>
      </c>
      <c r="G486" s="86" t="str">
        <f>VLOOKUP(D486,AI!B:G,3,FALSE)</f>
        <v>AI_update_event(RECEIVER, ARG0, ARG1, ARG2, ARG3,ARG4)</v>
      </c>
      <c r="H486" s="86"/>
      <c r="I486" s="86"/>
      <c r="J486" s="86" t="str">
        <f>VLOOKUP(D486,AI!B:G,6,FALSE)</f>
        <v>test_deadth_event(RECEIVER, ARG0, ARG1, ARG2, ARG3,ARG4)</v>
      </c>
      <c r="K486" s="86">
        <v>1</v>
      </c>
      <c r="L486" s="86">
        <f>IF(怪物属性编辑!AH429=1,怪物属性编辑!AO429,0)</f>
        <v>970</v>
      </c>
      <c r="M486" s="89">
        <f t="shared" si="27"/>
        <v>1320</v>
      </c>
      <c r="S486" s="86">
        <v>320</v>
      </c>
      <c r="AF486" s="90">
        <f t="shared" si="26"/>
        <v>140073</v>
      </c>
    </row>
    <row r="487" spans="1:32">
      <c r="A487" s="5">
        <v>40074</v>
      </c>
      <c r="B487" s="98">
        <v>50076</v>
      </c>
      <c r="C487" s="5" t="str">
        <f>VLOOKUP(B487,映射!A:B,2,FALSE)</f>
        <v>风蜘蛛</v>
      </c>
      <c r="D487" s="85" t="str">
        <f>IF(IF(COUNTIF(AI!A:A,'表格编辑 '!C487),TRUE,FALSE)=FALSE,"monster",(VLOOKUP(C487,AI!A:B,2,FALSE)))</f>
        <v>monster</v>
      </c>
      <c r="E487" s="5">
        <v>44</v>
      </c>
      <c r="F487" s="86" t="str">
        <f>VLOOKUP(D487,AI!B:G,2,FALSE)</f>
        <v>AI_born_event(RECEIVER, ARG0, ARG1, ARG2, ARG3,ARG4)</v>
      </c>
      <c r="G487" s="86" t="str">
        <f>VLOOKUP(D487,AI!B:G,3,FALSE)</f>
        <v>AI_update_event(RECEIVER, ARG0, ARG1, ARG2, ARG3,ARG4)</v>
      </c>
      <c r="H487" s="86"/>
      <c r="I487" s="86"/>
      <c r="J487" s="86" t="str">
        <f>VLOOKUP(D487,AI!B:G,6,FALSE)</f>
        <v>test_deadth_event(RECEIVER, ARG0, ARG1, ARG2, ARG3,ARG4)</v>
      </c>
      <c r="K487" s="86">
        <v>1</v>
      </c>
      <c r="L487" s="86">
        <f>IF(怪物属性编辑!AH430=1,怪物属性编辑!AO430,0)</f>
        <v>2114</v>
      </c>
      <c r="M487" s="89">
        <f t="shared" si="27"/>
        <v>1320</v>
      </c>
      <c r="S487" s="86">
        <v>320</v>
      </c>
      <c r="AF487" s="90">
        <f t="shared" si="26"/>
        <v>140074</v>
      </c>
    </row>
    <row r="488" spans="1:32">
      <c r="A488" s="5">
        <v>40075</v>
      </c>
      <c r="B488" s="98">
        <v>50060</v>
      </c>
      <c r="C488" s="5" t="str">
        <f>VLOOKUP(B488,映射!A:B,2,FALSE)</f>
        <v>炼狱魔蝎</v>
      </c>
      <c r="D488" s="85" t="str">
        <f>IF(IF(COUNTIF(AI!A:A,'表格编辑 '!C488),TRUE,FALSE)=FALSE,"monster",(VLOOKUP(C488,AI!A:B,2,FALSE)))</f>
        <v>monster</v>
      </c>
      <c r="E488" s="5">
        <v>44</v>
      </c>
      <c r="F488" s="86" t="str">
        <f>VLOOKUP(D488,AI!B:G,2,FALSE)</f>
        <v>AI_born_event(RECEIVER, ARG0, ARG1, ARG2, ARG3,ARG4)</v>
      </c>
      <c r="G488" s="86" t="str">
        <f>VLOOKUP(D488,AI!B:G,3,FALSE)</f>
        <v>AI_update_event(RECEIVER, ARG0, ARG1, ARG2, ARG3,ARG4)</v>
      </c>
      <c r="H488" s="86"/>
      <c r="I488" s="86"/>
      <c r="J488" s="86" t="str">
        <f>VLOOKUP(D488,AI!B:G,6,FALSE)</f>
        <v>test_deadth_event(RECEIVER, ARG0, ARG1, ARG2, ARG3,ARG4)</v>
      </c>
      <c r="K488" s="86">
        <v>1</v>
      </c>
      <c r="L488" s="86">
        <f>IF(怪物属性编辑!AH431=1,怪物属性编辑!AO431,0)</f>
        <v>1102</v>
      </c>
      <c r="M488" s="89">
        <f t="shared" si="27"/>
        <v>1320</v>
      </c>
      <c r="S488" s="86">
        <v>320</v>
      </c>
      <c r="AF488" s="90">
        <f t="shared" si="26"/>
        <v>140075</v>
      </c>
    </row>
    <row r="489" spans="1:32">
      <c r="A489" s="5">
        <v>40076</v>
      </c>
      <c r="B489" s="98">
        <v>50026</v>
      </c>
      <c r="C489" s="5" t="str">
        <f>VLOOKUP(B489,映射!A:B,2,FALSE)</f>
        <v>食尸鬼</v>
      </c>
      <c r="D489" s="85" t="str">
        <f>IF(IF(COUNTIF(AI!A:A,'表格编辑 '!C489),TRUE,FALSE)=FALSE,"monster",(VLOOKUP(C489,AI!A:B,2,FALSE)))</f>
        <v>monster</v>
      </c>
      <c r="E489" s="5">
        <v>49</v>
      </c>
      <c r="F489" s="86" t="str">
        <f>VLOOKUP(D489,AI!B:G,2,FALSE)</f>
        <v>AI_born_event(RECEIVER, ARG0, ARG1, ARG2, ARG3,ARG4)</v>
      </c>
      <c r="G489" s="86" t="str">
        <f>VLOOKUP(D489,AI!B:G,3,FALSE)</f>
        <v>AI_update_event(RECEIVER, ARG0, ARG1, ARG2, ARG3,ARG4)</v>
      </c>
      <c r="H489" s="86"/>
      <c r="I489" s="86"/>
      <c r="J489" s="86" t="str">
        <f>VLOOKUP(D489,AI!B:G,6,FALSE)</f>
        <v>test_deadth_event(RECEIVER, ARG0, ARG1, ARG2, ARG3,ARG4)</v>
      </c>
      <c r="K489" s="86">
        <v>1</v>
      </c>
      <c r="L489" s="86">
        <f>IF(怪物属性编辑!AH432=1,怪物属性编辑!AO432,0)</f>
        <v>2176</v>
      </c>
      <c r="M489" s="89">
        <f t="shared" si="27"/>
        <v>1470</v>
      </c>
      <c r="S489" s="86">
        <v>320</v>
      </c>
      <c r="AF489" s="90">
        <f t="shared" si="26"/>
        <v>140076</v>
      </c>
    </row>
    <row r="490" spans="1:32">
      <c r="A490" s="5">
        <v>40077</v>
      </c>
      <c r="B490" s="98">
        <v>50092</v>
      </c>
      <c r="C490" s="5" t="str">
        <f>VLOOKUP(B490,映射!A:B,2,FALSE)</f>
        <v>功夫刺魔</v>
      </c>
      <c r="D490" s="85" t="str">
        <f>IF(IF(COUNTIF(AI!A:A,'表格编辑 '!C490),TRUE,FALSE)=FALSE,"monster",(VLOOKUP(C490,AI!A:B,2,FALSE)))</f>
        <v>monster</v>
      </c>
      <c r="E490" s="5">
        <v>49</v>
      </c>
      <c r="F490" s="86" t="str">
        <f>VLOOKUP(D490,AI!B:G,2,FALSE)</f>
        <v>AI_born_event(RECEIVER, ARG0, ARG1, ARG2, ARG3,ARG4)</v>
      </c>
      <c r="G490" s="86" t="str">
        <f>VLOOKUP(D490,AI!B:G,3,FALSE)</f>
        <v>AI_update_event(RECEIVER, ARG0, ARG1, ARG2, ARG3,ARG4)</v>
      </c>
      <c r="H490" s="86"/>
      <c r="I490" s="86"/>
      <c r="J490" s="86" t="str">
        <f>VLOOKUP(D490,AI!B:G,6,FALSE)</f>
        <v>test_deadth_event(RECEIVER, ARG0, ARG1, ARG2, ARG3,ARG4)</v>
      </c>
      <c r="K490" s="86">
        <v>1</v>
      </c>
      <c r="L490" s="86">
        <f>IF(怪物属性编辑!AH433=1,怪物属性编辑!AO433,0)</f>
        <v>1120</v>
      </c>
      <c r="M490" s="89">
        <f t="shared" si="27"/>
        <v>1470</v>
      </c>
      <c r="S490" s="86">
        <v>320</v>
      </c>
      <c r="AF490" s="90">
        <f t="shared" si="26"/>
        <v>140077</v>
      </c>
    </row>
    <row r="491" spans="1:32">
      <c r="A491" s="5">
        <v>40078</v>
      </c>
      <c r="B491" s="98">
        <v>50012</v>
      </c>
      <c r="C491" s="5" t="str">
        <f>VLOOKUP(B491,映射!A:B,2,FALSE)</f>
        <v>暴君熊</v>
      </c>
      <c r="D491" s="85" t="str">
        <f>IF(IF(COUNTIF(AI!A:A,'表格编辑 '!C491),TRUE,FALSE)=FALSE,"monster",(VLOOKUP(C491,AI!A:B,2,FALSE)))</f>
        <v>monster</v>
      </c>
      <c r="E491" s="5">
        <v>49</v>
      </c>
      <c r="F491" s="86" t="str">
        <f>VLOOKUP(D491,AI!B:G,2,FALSE)</f>
        <v>AI_born_event(RECEIVER, ARG0, ARG1, ARG2, ARG3,ARG4)</v>
      </c>
      <c r="G491" s="86" t="str">
        <f>VLOOKUP(D491,AI!B:G,3,FALSE)</f>
        <v>AI_update_event(RECEIVER, ARG0, ARG1, ARG2, ARG3,ARG4)</v>
      </c>
      <c r="H491" s="86"/>
      <c r="I491" s="86"/>
      <c r="J491" s="86" t="str">
        <f>VLOOKUP(D491,AI!B:G,6,FALSE)</f>
        <v>test_deadth_event(RECEIVER, ARG0, ARG1, ARG2, ARG3,ARG4)</v>
      </c>
      <c r="K491" s="86">
        <v>1</v>
      </c>
      <c r="L491" s="86">
        <f>IF(怪物属性编辑!AH434=1,怪物属性编辑!AO434,0)</f>
        <v>2272</v>
      </c>
      <c r="M491" s="89">
        <f t="shared" si="27"/>
        <v>1470</v>
      </c>
      <c r="S491" s="86">
        <v>320</v>
      </c>
      <c r="AF491" s="90">
        <f t="shared" si="26"/>
        <v>140078</v>
      </c>
    </row>
    <row r="492" spans="1:32">
      <c r="A492" s="5">
        <v>40079</v>
      </c>
      <c r="B492" s="98">
        <v>50095</v>
      </c>
      <c r="C492" s="5" t="str">
        <f>VLOOKUP(B492,映射!A:B,2,FALSE)</f>
        <v>炽热魔芋</v>
      </c>
      <c r="D492" s="85" t="str">
        <f>IF(IF(COUNTIF(AI!A:A,'表格编辑 '!C492),TRUE,FALSE)=FALSE,"monster",(VLOOKUP(C492,AI!A:B,2,FALSE)))</f>
        <v>monster</v>
      </c>
      <c r="E492" s="5">
        <v>49</v>
      </c>
      <c r="F492" s="86" t="str">
        <f>VLOOKUP(D492,AI!B:G,2,FALSE)</f>
        <v>AI_born_event(RECEIVER, ARG0, ARG1, ARG2, ARG3,ARG4)</v>
      </c>
      <c r="G492" s="86" t="str">
        <f>VLOOKUP(D492,AI!B:G,3,FALSE)</f>
        <v>AI_update_event(RECEIVER, ARG0, ARG1, ARG2, ARG3,ARG4)</v>
      </c>
      <c r="H492" s="86"/>
      <c r="I492" s="86"/>
      <c r="J492" s="86" t="str">
        <f>VLOOKUP(D492,AI!B:G,6,FALSE)</f>
        <v>test_deadth_event(RECEIVER, ARG0, ARG1, ARG2, ARG3,ARG4)</v>
      </c>
      <c r="K492" s="86">
        <v>1</v>
      </c>
      <c r="L492" s="86">
        <f>IF(怪物属性编辑!AH435=1,怪物属性编辑!AO435,0)</f>
        <v>1666</v>
      </c>
      <c r="M492" s="89">
        <f t="shared" si="27"/>
        <v>1470</v>
      </c>
      <c r="S492" s="86">
        <v>320</v>
      </c>
      <c r="AF492" s="90">
        <f t="shared" si="26"/>
        <v>140079</v>
      </c>
    </row>
    <row r="493" spans="1:32">
      <c r="A493" s="5">
        <v>40080</v>
      </c>
      <c r="B493" s="98">
        <v>50148</v>
      </c>
      <c r="C493" s="5" t="str">
        <f>VLOOKUP(B493,映射!A:B,2,FALSE)</f>
        <v>巨人</v>
      </c>
      <c r="D493" s="85" t="str">
        <f>IF(IF(COUNTIF(AI!A:A,'表格编辑 '!C493),TRUE,FALSE)=FALSE,"monster",(VLOOKUP(C493,AI!A:B,2,FALSE)))</f>
        <v>monster</v>
      </c>
      <c r="E493" s="5">
        <v>49</v>
      </c>
      <c r="F493" s="86" t="str">
        <f>VLOOKUP(D493,AI!B:G,2,FALSE)</f>
        <v>AI_born_event(RECEIVER, ARG0, ARG1, ARG2, ARG3,ARG4)</v>
      </c>
      <c r="G493" s="86" t="str">
        <f>VLOOKUP(D493,AI!B:G,3,FALSE)</f>
        <v>AI_update_event(RECEIVER, ARG0, ARG1, ARG2, ARG3,ARG4)</v>
      </c>
      <c r="H493" s="86"/>
      <c r="I493" s="86"/>
      <c r="J493" s="86" t="str">
        <f>VLOOKUP(D493,AI!B:G,6,FALSE)</f>
        <v>test_deadth_event(RECEIVER, ARG0, ARG1, ARG2, ARG3,ARG4)</v>
      </c>
      <c r="K493" s="86">
        <v>1</v>
      </c>
      <c r="L493" s="86">
        <f>IF(怪物属性编辑!AH436=1,怪物属性编辑!AO436,0)</f>
        <v>1486</v>
      </c>
      <c r="M493" s="89">
        <f t="shared" si="27"/>
        <v>1470</v>
      </c>
      <c r="S493" s="86">
        <v>320</v>
      </c>
      <c r="AF493" s="90">
        <f t="shared" si="26"/>
        <v>140080</v>
      </c>
    </row>
    <row r="494" spans="1:32">
      <c r="A494" s="5">
        <v>40081</v>
      </c>
      <c r="B494" s="98">
        <v>50090</v>
      </c>
      <c r="C494" s="5" t="str">
        <f>VLOOKUP(B494,映射!A:B,2,FALSE)</f>
        <v>熔岩臭臭花</v>
      </c>
      <c r="D494" s="85" t="str">
        <f>IF(IF(COUNTIF(AI!A:A,'表格编辑 '!C494),TRUE,FALSE)=FALSE,"monster",(VLOOKUP(C494,AI!A:B,2,FALSE)))</f>
        <v>monster</v>
      </c>
      <c r="E494" s="5">
        <v>49</v>
      </c>
      <c r="F494" s="86" t="str">
        <f>VLOOKUP(D494,AI!B:G,2,FALSE)</f>
        <v>AI_born_event(RECEIVER, ARG0, ARG1, ARG2, ARG3,ARG4)</v>
      </c>
      <c r="G494" s="86" t="str">
        <f>VLOOKUP(D494,AI!B:G,3,FALSE)</f>
        <v>AI_update_event(RECEIVER, ARG0, ARG1, ARG2, ARG3,ARG4)</v>
      </c>
      <c r="H494" s="86"/>
      <c r="I494" s="86"/>
      <c r="J494" s="86" t="str">
        <f>VLOOKUP(D494,AI!B:G,6,FALSE)</f>
        <v>test_deadth_event(RECEIVER, ARG0, ARG1, ARG2, ARG3,ARG4)</v>
      </c>
      <c r="K494" s="86">
        <v>1</v>
      </c>
      <c r="L494" s="86">
        <f>IF(怪物属性编辑!AH437=1,怪物属性编辑!AO437,0)</f>
        <v>2190</v>
      </c>
      <c r="M494" s="89">
        <f t="shared" si="27"/>
        <v>1470</v>
      </c>
      <c r="S494" s="86">
        <v>320</v>
      </c>
      <c r="AF494" s="90">
        <f t="shared" si="26"/>
        <v>140081</v>
      </c>
    </row>
    <row r="495" spans="1:32">
      <c r="A495" s="5">
        <v>40082</v>
      </c>
      <c r="B495" s="98">
        <v>50085</v>
      </c>
      <c r="C495" s="5" t="str">
        <f>VLOOKUP(B495,映射!A:B,2,FALSE)</f>
        <v>死亡之花</v>
      </c>
      <c r="D495" s="85" t="str">
        <f>IF(IF(COUNTIF(AI!A:A,'表格编辑 '!C495),TRUE,FALSE)=FALSE,"monster",(VLOOKUP(C495,AI!A:B,2,FALSE)))</f>
        <v>monster</v>
      </c>
      <c r="E495" s="5">
        <v>49</v>
      </c>
      <c r="F495" s="86" t="str">
        <f>VLOOKUP(D495,AI!B:G,2,FALSE)</f>
        <v>AI_born_event(RECEIVER, ARG0, ARG1, ARG2, ARG3,ARG4)</v>
      </c>
      <c r="G495" s="86" t="str">
        <f>VLOOKUP(D495,AI!B:G,3,FALSE)</f>
        <v>AI_update_event(RECEIVER, ARG0, ARG1, ARG2, ARG3,ARG4)</v>
      </c>
      <c r="H495" s="86"/>
      <c r="I495" s="86"/>
      <c r="J495" s="86" t="str">
        <f>VLOOKUP(D495,AI!B:G,6,FALSE)</f>
        <v>test_deadth_event(RECEIVER, ARG0, ARG1, ARG2, ARG3,ARG4)</v>
      </c>
      <c r="K495" s="86">
        <v>1</v>
      </c>
      <c r="L495" s="86">
        <f>IF(怪物属性编辑!AH438=1,怪物属性编辑!AO438,0)</f>
        <v>3020</v>
      </c>
      <c r="M495" s="89">
        <f t="shared" si="27"/>
        <v>1470</v>
      </c>
      <c r="S495" s="86">
        <v>320</v>
      </c>
      <c r="AF495" s="90">
        <f t="shared" si="26"/>
        <v>140082</v>
      </c>
    </row>
    <row r="496" spans="1:32">
      <c r="A496" s="5">
        <v>40083</v>
      </c>
      <c r="B496" s="98">
        <v>50088</v>
      </c>
      <c r="C496" s="5" t="str">
        <f>VLOOKUP(B496,映射!A:B,2,FALSE)</f>
        <v>沙漠臭臭花</v>
      </c>
      <c r="D496" s="85" t="str">
        <f>IF(IF(COUNTIF(AI!A:A,'表格编辑 '!C496),TRUE,FALSE)=FALSE,"monster",(VLOOKUP(C496,AI!A:B,2,FALSE)))</f>
        <v>monster</v>
      </c>
      <c r="E496" s="5">
        <v>49</v>
      </c>
      <c r="F496" s="86" t="str">
        <f>VLOOKUP(D496,AI!B:G,2,FALSE)</f>
        <v>AI_born_event(RECEIVER, ARG0, ARG1, ARG2, ARG3,ARG4)</v>
      </c>
      <c r="G496" s="86" t="str">
        <f>VLOOKUP(D496,AI!B:G,3,FALSE)</f>
        <v>AI_update_event(RECEIVER, ARG0, ARG1, ARG2, ARG3,ARG4)</v>
      </c>
      <c r="H496" s="86"/>
      <c r="I496" s="86"/>
      <c r="J496" s="86" t="str">
        <f>VLOOKUP(D496,AI!B:G,6,FALSE)</f>
        <v>test_deadth_event(RECEIVER, ARG0, ARG1, ARG2, ARG3,ARG4)</v>
      </c>
      <c r="K496" s="86">
        <v>1</v>
      </c>
      <c r="L496" s="86">
        <f>IF(怪物属性编辑!AH439=1,怪物属性编辑!AO439,0)</f>
        <v>2064</v>
      </c>
      <c r="M496" s="89">
        <f t="shared" si="27"/>
        <v>1470</v>
      </c>
      <c r="S496" s="86">
        <v>320</v>
      </c>
      <c r="AF496" s="90">
        <f t="shared" si="26"/>
        <v>140083</v>
      </c>
    </row>
    <row r="497" spans="1:32">
      <c r="A497" s="5">
        <v>40084</v>
      </c>
      <c r="B497" s="98">
        <v>50104</v>
      </c>
      <c r="C497" s="5" t="str">
        <f>VLOOKUP(B497,映射!A:B,2,FALSE)</f>
        <v>小丑炸弹魔</v>
      </c>
      <c r="D497" s="85" t="str">
        <f>IF(IF(COUNTIF(AI!A:A,'表格编辑 '!C497),TRUE,FALSE)=FALSE,"monster",(VLOOKUP(C497,AI!A:B,2,FALSE)))</f>
        <v>monster</v>
      </c>
      <c r="E497" s="5">
        <v>49</v>
      </c>
      <c r="F497" s="86" t="str">
        <f>VLOOKUP(D497,AI!B:G,2,FALSE)</f>
        <v>AI_born_event(RECEIVER, ARG0, ARG1, ARG2, ARG3,ARG4)</v>
      </c>
      <c r="G497" s="86" t="str">
        <f>VLOOKUP(D497,AI!B:G,3,FALSE)</f>
        <v>AI_update_event(RECEIVER, ARG0, ARG1, ARG2, ARG3,ARG4)</v>
      </c>
      <c r="H497" s="86"/>
      <c r="I497" s="86"/>
      <c r="J497" s="86" t="str">
        <f>VLOOKUP(D497,AI!B:G,6,FALSE)</f>
        <v>test_deadth_event(RECEIVER, ARG0, ARG1, ARG2, ARG3,ARG4)</v>
      </c>
      <c r="K497" s="86">
        <v>1</v>
      </c>
      <c r="L497" s="86">
        <f>IF(怪物属性编辑!AH440=1,怪物属性编辑!AO440,0)</f>
        <v>2754</v>
      </c>
      <c r="M497" s="89">
        <f t="shared" si="27"/>
        <v>1470</v>
      </c>
      <c r="S497" s="86">
        <v>320</v>
      </c>
      <c r="AF497" s="90">
        <f t="shared" si="26"/>
        <v>140084</v>
      </c>
    </row>
    <row r="498" spans="1:32">
      <c r="A498" s="5">
        <v>40085</v>
      </c>
      <c r="B498" s="98">
        <v>50074</v>
      </c>
      <c r="C498" s="5" t="str">
        <f>VLOOKUP(B498,映射!A:B,2,FALSE)</f>
        <v>水蜘蛛</v>
      </c>
      <c r="D498" s="85" t="str">
        <f>IF(IF(COUNTIF(AI!A:A,'表格编辑 '!C498),TRUE,FALSE)=FALSE,"monster",(VLOOKUP(C498,AI!A:B,2,FALSE)))</f>
        <v>monster</v>
      </c>
      <c r="E498" s="5">
        <v>49</v>
      </c>
      <c r="F498" s="86" t="str">
        <f>VLOOKUP(D498,AI!B:G,2,FALSE)</f>
        <v>AI_born_event(RECEIVER, ARG0, ARG1, ARG2, ARG3,ARG4)</v>
      </c>
      <c r="G498" s="86" t="str">
        <f>VLOOKUP(D498,AI!B:G,3,FALSE)</f>
        <v>AI_update_event(RECEIVER, ARG0, ARG1, ARG2, ARG3,ARG4)</v>
      </c>
      <c r="H498" s="86"/>
      <c r="I498" s="86"/>
      <c r="J498" s="86" t="str">
        <f>VLOOKUP(D498,AI!B:G,6,FALSE)</f>
        <v>test_deadth_event(RECEIVER, ARG0, ARG1, ARG2, ARG3,ARG4)</v>
      </c>
      <c r="K498" s="86">
        <v>1</v>
      </c>
      <c r="L498" s="86">
        <f>IF(怪物属性编辑!AH441=1,怪物属性编辑!AO441,0)</f>
        <v>1984</v>
      </c>
      <c r="M498" s="89">
        <f t="shared" si="27"/>
        <v>1470</v>
      </c>
      <c r="S498" s="86">
        <v>320</v>
      </c>
      <c r="AF498" s="90">
        <f t="shared" si="26"/>
        <v>140085</v>
      </c>
    </row>
    <row r="499" spans="1:32">
      <c r="A499" s="5">
        <v>40086</v>
      </c>
      <c r="B499" s="98">
        <v>50084</v>
      </c>
      <c r="C499" s="5" t="str">
        <f>VLOOKUP(B499,映射!A:B,2,FALSE)</f>
        <v>曼陀罗草</v>
      </c>
      <c r="D499" s="85" t="str">
        <f>IF(IF(COUNTIF(AI!A:A,'表格编辑 '!C499),TRUE,FALSE)=FALSE,"monster",(VLOOKUP(C499,AI!A:B,2,FALSE)))</f>
        <v>monster</v>
      </c>
      <c r="E499" s="5">
        <v>49</v>
      </c>
      <c r="F499" s="86" t="str">
        <f>VLOOKUP(D499,AI!B:G,2,FALSE)</f>
        <v>AI_born_event(RECEIVER, ARG0, ARG1, ARG2, ARG3,ARG4)</v>
      </c>
      <c r="G499" s="86" t="str">
        <f>VLOOKUP(D499,AI!B:G,3,FALSE)</f>
        <v>AI_update_event(RECEIVER, ARG0, ARG1, ARG2, ARG3,ARG4)</v>
      </c>
      <c r="H499" s="86"/>
      <c r="I499" s="86"/>
      <c r="J499" s="86" t="str">
        <f>VLOOKUP(D499,AI!B:G,6,FALSE)</f>
        <v>test_deadth_event(RECEIVER, ARG0, ARG1, ARG2, ARG3,ARG4)</v>
      </c>
      <c r="K499" s="86">
        <v>1</v>
      </c>
      <c r="L499" s="86">
        <f>IF(怪物属性编辑!AH442=1,怪物属性编辑!AO442,0)</f>
        <v>2806</v>
      </c>
      <c r="M499" s="89">
        <f t="shared" si="27"/>
        <v>1470</v>
      </c>
      <c r="S499" s="86">
        <v>320</v>
      </c>
      <c r="AF499" s="90">
        <f t="shared" si="26"/>
        <v>140086</v>
      </c>
    </row>
    <row r="500" spans="1:32">
      <c r="A500" s="5">
        <v>40087</v>
      </c>
      <c r="B500" s="98">
        <v>50155</v>
      </c>
      <c r="C500" s="5" t="str">
        <f>VLOOKUP(B500,映射!A:B,2,FALSE)</f>
        <v>熊猫团</v>
      </c>
      <c r="D500" s="85" t="str">
        <f>IF(IF(COUNTIF(AI!A:A,'表格编辑 '!C500),TRUE,FALSE)=FALSE,"monster",(VLOOKUP(C500,AI!A:B,2,FALSE)))</f>
        <v>monster</v>
      </c>
      <c r="E500" s="5">
        <v>49</v>
      </c>
      <c r="F500" s="86" t="str">
        <f>VLOOKUP(D500,AI!B:G,2,FALSE)</f>
        <v>AI_born_event(RECEIVER, ARG0, ARG1, ARG2, ARG3,ARG4)</v>
      </c>
      <c r="G500" s="86" t="str">
        <f>VLOOKUP(D500,AI!B:G,3,FALSE)</f>
        <v>AI_update_event(RECEIVER, ARG0, ARG1, ARG2, ARG3,ARG4)</v>
      </c>
      <c r="H500" s="86"/>
      <c r="I500" s="86"/>
      <c r="J500" s="86" t="str">
        <f>VLOOKUP(D500,AI!B:G,6,FALSE)</f>
        <v>test_deadth_event(RECEIVER, ARG0, ARG1, ARG2, ARG3,ARG4)</v>
      </c>
      <c r="K500" s="86">
        <v>1</v>
      </c>
      <c r="L500" s="86">
        <f>IF(怪物属性编辑!AH443=1,怪物属性编辑!AO443,0)</f>
        <v>1398</v>
      </c>
      <c r="M500" s="89">
        <f t="shared" si="27"/>
        <v>1470</v>
      </c>
      <c r="S500" s="86">
        <v>320</v>
      </c>
      <c r="AF500" s="90">
        <f t="shared" si="26"/>
        <v>140087</v>
      </c>
    </row>
    <row r="501" spans="1:32">
      <c r="A501" s="5">
        <v>40088</v>
      </c>
      <c r="B501" s="98">
        <v>50157</v>
      </c>
      <c r="C501" s="5" t="str">
        <f>VLOOKUP(B501,映射!A:B,2,FALSE)</f>
        <v>雪山幻魔</v>
      </c>
      <c r="D501" s="85" t="str">
        <f>IF(IF(COUNTIF(AI!A:A,'表格编辑 '!C501),TRUE,FALSE)=FALSE,"monster",(VLOOKUP(C501,AI!A:B,2,FALSE)))</f>
        <v>monster</v>
      </c>
      <c r="E501" s="5">
        <v>49</v>
      </c>
      <c r="F501" s="86" t="str">
        <f>VLOOKUP(D501,AI!B:G,2,FALSE)</f>
        <v>AI_born_event(RECEIVER, ARG0, ARG1, ARG2, ARG3,ARG4)</v>
      </c>
      <c r="G501" s="86" t="str">
        <f>VLOOKUP(D501,AI!B:G,3,FALSE)</f>
        <v>AI_update_event(RECEIVER, ARG0, ARG1, ARG2, ARG3,ARG4)</v>
      </c>
      <c r="H501" s="86"/>
      <c r="I501" s="86"/>
      <c r="J501" s="86" t="str">
        <f>VLOOKUP(D501,AI!B:G,6,FALSE)</f>
        <v>test_deadth_event(RECEIVER, ARG0, ARG1, ARG2, ARG3,ARG4)</v>
      </c>
      <c r="K501" s="86">
        <v>1</v>
      </c>
      <c r="L501" s="86">
        <f>IF(怪物属性编辑!AH444=1,怪物属性编辑!AO444,0)</f>
        <v>930</v>
      </c>
      <c r="M501" s="89">
        <f t="shared" si="27"/>
        <v>1470</v>
      </c>
      <c r="S501" s="86">
        <v>320</v>
      </c>
      <c r="AF501" s="90">
        <f t="shared" si="26"/>
        <v>140088</v>
      </c>
    </row>
    <row r="502" spans="1:32">
      <c r="A502" s="5">
        <v>40089</v>
      </c>
      <c r="B502" s="98">
        <v>50076</v>
      </c>
      <c r="C502" s="5" t="str">
        <f>VLOOKUP(B502,映射!A:B,2,FALSE)</f>
        <v>风蜘蛛</v>
      </c>
      <c r="D502" s="85" t="str">
        <f>IF(IF(COUNTIF(AI!A:A,'表格编辑 '!C502),TRUE,FALSE)=FALSE,"monster",(VLOOKUP(C502,AI!A:B,2,FALSE)))</f>
        <v>monster</v>
      </c>
      <c r="E502" s="5">
        <v>49</v>
      </c>
      <c r="F502" s="86" t="str">
        <f>VLOOKUP(D502,AI!B:G,2,FALSE)</f>
        <v>AI_born_event(RECEIVER, ARG0, ARG1, ARG2, ARG3,ARG4)</v>
      </c>
      <c r="G502" s="86" t="str">
        <f>VLOOKUP(D502,AI!B:G,3,FALSE)</f>
        <v>AI_update_event(RECEIVER, ARG0, ARG1, ARG2, ARG3,ARG4)</v>
      </c>
      <c r="H502" s="86"/>
      <c r="I502" s="86"/>
      <c r="J502" s="86" t="str">
        <f>VLOOKUP(D502,AI!B:G,6,FALSE)</f>
        <v>test_deadth_event(RECEIVER, ARG0, ARG1, ARG2, ARG3,ARG4)</v>
      </c>
      <c r="K502" s="86">
        <v>1</v>
      </c>
      <c r="L502" s="86">
        <f>IF(怪物属性编辑!AH445=1,怪物属性编辑!AO445,0)</f>
        <v>2180</v>
      </c>
      <c r="M502" s="89">
        <f t="shared" si="27"/>
        <v>1470</v>
      </c>
      <c r="S502" s="86">
        <v>320</v>
      </c>
      <c r="AF502" s="90">
        <f t="shared" si="26"/>
        <v>140089</v>
      </c>
    </row>
    <row r="503" spans="1:32">
      <c r="A503" s="5">
        <v>40090</v>
      </c>
      <c r="B503" s="98">
        <v>50060</v>
      </c>
      <c r="C503" s="5" t="str">
        <f>VLOOKUP(B503,映射!A:B,2,FALSE)</f>
        <v>炼狱魔蝎</v>
      </c>
      <c r="D503" s="85" t="str">
        <f>IF(IF(COUNTIF(AI!A:A,'表格编辑 '!C503),TRUE,FALSE)=FALSE,"monster",(VLOOKUP(C503,AI!A:B,2,FALSE)))</f>
        <v>monster</v>
      </c>
      <c r="E503" s="5">
        <v>49</v>
      </c>
      <c r="F503" s="86" t="str">
        <f>VLOOKUP(D503,AI!B:G,2,FALSE)</f>
        <v>AI_born_event(RECEIVER, ARG0, ARG1, ARG2, ARG3,ARG4)</v>
      </c>
      <c r="G503" s="86" t="str">
        <f>VLOOKUP(D503,AI!B:G,3,FALSE)</f>
        <v>AI_update_event(RECEIVER, ARG0, ARG1, ARG2, ARG3,ARG4)</v>
      </c>
      <c r="H503" s="86"/>
      <c r="I503" s="86"/>
      <c r="J503" s="86" t="str">
        <f>VLOOKUP(D503,AI!B:G,6,FALSE)</f>
        <v>test_deadth_event(RECEIVER, ARG0, ARG1, ARG2, ARG3,ARG4)</v>
      </c>
      <c r="K503" s="86">
        <v>1</v>
      </c>
      <c r="L503" s="86">
        <f>IF(怪物属性编辑!AH446=1,怪物属性编辑!AO446,0)</f>
        <v>1070</v>
      </c>
      <c r="M503" s="89">
        <f t="shared" si="27"/>
        <v>1470</v>
      </c>
      <c r="S503" s="86">
        <v>320</v>
      </c>
      <c r="AF503" s="90">
        <f t="shared" si="26"/>
        <v>140090</v>
      </c>
    </row>
    <row r="504" spans="1:32">
      <c r="A504" s="5">
        <v>40091</v>
      </c>
      <c r="B504" s="98">
        <v>50026</v>
      </c>
      <c r="C504" s="5" t="str">
        <f>VLOOKUP(B504,映射!A:B,2,FALSE)</f>
        <v>食尸鬼</v>
      </c>
      <c r="D504" s="85" t="str">
        <f>IF(IF(COUNTIF(AI!A:A,'表格编辑 '!C504),TRUE,FALSE)=FALSE,"monster",(VLOOKUP(C504,AI!A:B,2,FALSE)))</f>
        <v>monster</v>
      </c>
      <c r="E504" s="5">
        <v>54</v>
      </c>
      <c r="F504" s="86" t="str">
        <f>VLOOKUP(D504,AI!B:G,2,FALSE)</f>
        <v>AI_born_event(RECEIVER, ARG0, ARG1, ARG2, ARG3,ARG4)</v>
      </c>
      <c r="G504" s="86" t="str">
        <f>VLOOKUP(D504,AI!B:G,3,FALSE)</f>
        <v>AI_update_event(RECEIVER, ARG0, ARG1, ARG2, ARG3,ARG4)</v>
      </c>
      <c r="H504" s="86"/>
      <c r="I504" s="86"/>
      <c r="J504" s="86" t="str">
        <f>VLOOKUP(D504,AI!B:G,6,FALSE)</f>
        <v>test_deadth_event(RECEIVER, ARG0, ARG1, ARG2, ARG3,ARG4)</v>
      </c>
      <c r="K504" s="86">
        <v>1</v>
      </c>
      <c r="L504" s="86">
        <f>IF(怪物属性编辑!AH447=1,怪物属性编辑!AO447,0)</f>
        <v>2514</v>
      </c>
      <c r="M504" s="89">
        <f t="shared" si="27"/>
        <v>1620</v>
      </c>
      <c r="S504" s="86">
        <v>320</v>
      </c>
      <c r="AF504" s="90">
        <f t="shared" si="26"/>
        <v>140091</v>
      </c>
    </row>
    <row r="505" spans="1:32">
      <c r="A505" s="5">
        <v>40092</v>
      </c>
      <c r="B505" s="98">
        <v>50092</v>
      </c>
      <c r="C505" s="5" t="str">
        <f>VLOOKUP(B505,映射!A:B,2,FALSE)</f>
        <v>功夫刺魔</v>
      </c>
      <c r="D505" s="85" t="str">
        <f>IF(IF(COUNTIF(AI!A:A,'表格编辑 '!C505),TRUE,FALSE)=FALSE,"monster",(VLOOKUP(C505,AI!A:B,2,FALSE)))</f>
        <v>monster</v>
      </c>
      <c r="E505" s="5">
        <v>54</v>
      </c>
      <c r="F505" s="86" t="str">
        <f>VLOOKUP(D505,AI!B:G,2,FALSE)</f>
        <v>AI_born_event(RECEIVER, ARG0, ARG1, ARG2, ARG3,ARG4)</v>
      </c>
      <c r="G505" s="86" t="str">
        <f>VLOOKUP(D505,AI!B:G,3,FALSE)</f>
        <v>AI_update_event(RECEIVER, ARG0, ARG1, ARG2, ARG3,ARG4)</v>
      </c>
      <c r="H505" s="86"/>
      <c r="I505" s="86"/>
      <c r="J505" s="86" t="str">
        <f>VLOOKUP(D505,AI!B:G,6,FALSE)</f>
        <v>test_deadth_event(RECEIVER, ARG0, ARG1, ARG2, ARG3,ARG4)</v>
      </c>
      <c r="K505" s="86">
        <v>1</v>
      </c>
      <c r="L505" s="86">
        <f>IF(怪物属性编辑!AH448=1,怪物属性编辑!AO448,0)</f>
        <v>1330</v>
      </c>
      <c r="M505" s="89">
        <f t="shared" si="27"/>
        <v>1620</v>
      </c>
      <c r="S505" s="86">
        <v>320</v>
      </c>
      <c r="AF505" s="90">
        <f t="shared" si="26"/>
        <v>140092</v>
      </c>
    </row>
    <row r="506" spans="1:32">
      <c r="A506" s="5">
        <v>40093</v>
      </c>
      <c r="B506" s="98">
        <v>50012</v>
      </c>
      <c r="C506" s="5" t="str">
        <f>VLOOKUP(B506,映射!A:B,2,FALSE)</f>
        <v>暴君熊</v>
      </c>
      <c r="D506" s="85" t="str">
        <f>IF(IF(COUNTIF(AI!A:A,'表格编辑 '!C506),TRUE,FALSE)=FALSE,"monster",(VLOOKUP(C506,AI!A:B,2,FALSE)))</f>
        <v>monster</v>
      </c>
      <c r="E506" s="5">
        <v>54</v>
      </c>
      <c r="F506" s="86" t="str">
        <f>VLOOKUP(D506,AI!B:G,2,FALSE)</f>
        <v>AI_born_event(RECEIVER, ARG0, ARG1, ARG2, ARG3,ARG4)</v>
      </c>
      <c r="G506" s="86" t="str">
        <f>VLOOKUP(D506,AI!B:G,3,FALSE)</f>
        <v>AI_update_event(RECEIVER, ARG0, ARG1, ARG2, ARG3,ARG4)</v>
      </c>
      <c r="H506" s="86"/>
      <c r="I506" s="86"/>
      <c r="J506" s="86" t="str">
        <f>VLOOKUP(D506,AI!B:G,6,FALSE)</f>
        <v>test_deadth_event(RECEIVER, ARG0, ARG1, ARG2, ARG3,ARG4)</v>
      </c>
      <c r="K506" s="86">
        <v>1</v>
      </c>
      <c r="L506" s="86">
        <f>IF(怪物属性编辑!AH449=1,怪物属性编辑!AO449,0)</f>
        <v>2612</v>
      </c>
      <c r="M506" s="89">
        <f t="shared" si="27"/>
        <v>1620</v>
      </c>
      <c r="S506" s="86">
        <v>320</v>
      </c>
      <c r="AF506" s="90">
        <f t="shared" si="26"/>
        <v>140093</v>
      </c>
    </row>
    <row r="507" spans="1:32">
      <c r="A507" s="5">
        <v>40094</v>
      </c>
      <c r="B507" s="98">
        <v>50095</v>
      </c>
      <c r="C507" s="5" t="str">
        <f>VLOOKUP(B507,映射!A:B,2,FALSE)</f>
        <v>炽热魔芋</v>
      </c>
      <c r="D507" s="85" t="str">
        <f>IF(IF(COUNTIF(AI!A:A,'表格编辑 '!C507),TRUE,FALSE)=FALSE,"monster",(VLOOKUP(C507,AI!A:B,2,FALSE)))</f>
        <v>monster</v>
      </c>
      <c r="E507" s="5">
        <v>54</v>
      </c>
      <c r="F507" s="86" t="str">
        <f>VLOOKUP(D507,AI!B:G,2,FALSE)</f>
        <v>AI_born_event(RECEIVER, ARG0, ARG1, ARG2, ARG3,ARG4)</v>
      </c>
      <c r="G507" s="86" t="str">
        <f>VLOOKUP(D507,AI!B:G,3,FALSE)</f>
        <v>AI_update_event(RECEIVER, ARG0, ARG1, ARG2, ARG3,ARG4)</v>
      </c>
      <c r="H507" s="86"/>
      <c r="I507" s="86"/>
      <c r="J507" s="86" t="str">
        <f>VLOOKUP(D507,AI!B:G,6,FALSE)</f>
        <v>test_deadth_event(RECEIVER, ARG0, ARG1, ARG2, ARG3,ARG4)</v>
      </c>
      <c r="K507" s="86">
        <v>1</v>
      </c>
      <c r="L507" s="86">
        <f>IF(怪物属性编辑!AH450=1,怪物属性编辑!AO450,0)</f>
        <v>1936</v>
      </c>
      <c r="M507" s="89">
        <f t="shared" si="27"/>
        <v>1620</v>
      </c>
      <c r="S507" s="86">
        <v>320</v>
      </c>
      <c r="AF507" s="90">
        <f t="shared" si="26"/>
        <v>140094</v>
      </c>
    </row>
    <row r="508" spans="1:32">
      <c r="A508" s="5">
        <v>40095</v>
      </c>
      <c r="B508" s="98">
        <v>50148</v>
      </c>
      <c r="C508" s="5" t="str">
        <f>VLOOKUP(B508,映射!A:B,2,FALSE)</f>
        <v>巨人</v>
      </c>
      <c r="D508" s="85" t="str">
        <f>IF(IF(COUNTIF(AI!A:A,'表格编辑 '!C508),TRUE,FALSE)=FALSE,"monster",(VLOOKUP(C508,AI!A:B,2,FALSE)))</f>
        <v>monster</v>
      </c>
      <c r="E508" s="5">
        <v>54</v>
      </c>
      <c r="F508" s="86" t="str">
        <f>VLOOKUP(D508,AI!B:G,2,FALSE)</f>
        <v>AI_born_event(RECEIVER, ARG0, ARG1, ARG2, ARG3,ARG4)</v>
      </c>
      <c r="G508" s="86" t="str">
        <f>VLOOKUP(D508,AI!B:G,3,FALSE)</f>
        <v>AI_update_event(RECEIVER, ARG0, ARG1, ARG2, ARG3,ARG4)</v>
      </c>
      <c r="H508" s="86"/>
      <c r="I508" s="86"/>
      <c r="J508" s="86" t="str">
        <f>VLOOKUP(D508,AI!B:G,6,FALSE)</f>
        <v>test_deadth_event(RECEIVER, ARG0, ARG1, ARG2, ARG3,ARG4)</v>
      </c>
      <c r="K508" s="86">
        <v>1</v>
      </c>
      <c r="L508" s="86">
        <f>IF(怪物属性编辑!AH451=1,怪物属性编辑!AO451,0)</f>
        <v>1776</v>
      </c>
      <c r="M508" s="89">
        <f t="shared" si="27"/>
        <v>1620</v>
      </c>
      <c r="S508" s="86">
        <v>320</v>
      </c>
      <c r="AF508" s="90">
        <f t="shared" si="26"/>
        <v>140095</v>
      </c>
    </row>
    <row r="509" spans="1:32">
      <c r="A509" s="5">
        <v>40096</v>
      </c>
      <c r="B509" s="98">
        <v>50090</v>
      </c>
      <c r="C509" s="5" t="str">
        <f>VLOOKUP(B509,映射!A:B,2,FALSE)</f>
        <v>熔岩臭臭花</v>
      </c>
      <c r="D509" s="85" t="str">
        <f>IF(IF(COUNTIF(AI!A:A,'表格编辑 '!C509),TRUE,FALSE)=FALSE,"monster",(VLOOKUP(C509,AI!A:B,2,FALSE)))</f>
        <v>monster</v>
      </c>
      <c r="E509" s="5">
        <v>54</v>
      </c>
      <c r="F509" s="86" t="str">
        <f>VLOOKUP(D509,AI!B:G,2,FALSE)</f>
        <v>AI_born_event(RECEIVER, ARG0, ARG1, ARG2, ARG3,ARG4)</v>
      </c>
      <c r="G509" s="86" t="str">
        <f>VLOOKUP(D509,AI!B:G,3,FALSE)</f>
        <v>AI_update_event(RECEIVER, ARG0, ARG1, ARG2, ARG3,ARG4)</v>
      </c>
      <c r="H509" s="86"/>
      <c r="I509" s="86"/>
      <c r="J509" s="86" t="str">
        <f>VLOOKUP(D509,AI!B:G,6,FALSE)</f>
        <v>test_deadth_event(RECEIVER, ARG0, ARG1, ARG2, ARG3,ARG4)</v>
      </c>
      <c r="K509" s="86">
        <v>1</v>
      </c>
      <c r="L509" s="86">
        <f>IF(怪物属性编辑!AH452=1,怪物属性编辑!AO452,0)</f>
        <v>2518</v>
      </c>
      <c r="M509" s="89">
        <f t="shared" si="27"/>
        <v>1620</v>
      </c>
      <c r="S509" s="86">
        <v>320</v>
      </c>
      <c r="AF509" s="90">
        <f t="shared" si="26"/>
        <v>140096</v>
      </c>
    </row>
    <row r="510" spans="1:32">
      <c r="A510" s="5">
        <v>40097</v>
      </c>
      <c r="B510" s="98">
        <v>50085</v>
      </c>
      <c r="C510" s="5" t="str">
        <f>VLOOKUP(B510,映射!A:B,2,FALSE)</f>
        <v>死亡之花</v>
      </c>
      <c r="D510" s="85" t="str">
        <f>IF(IF(COUNTIF(AI!A:A,'表格编辑 '!C510),TRUE,FALSE)=FALSE,"monster",(VLOOKUP(C510,AI!A:B,2,FALSE)))</f>
        <v>monster</v>
      </c>
      <c r="E510" s="5">
        <v>54</v>
      </c>
      <c r="F510" s="86" t="str">
        <f>VLOOKUP(D510,AI!B:G,2,FALSE)</f>
        <v>AI_born_event(RECEIVER, ARG0, ARG1, ARG2, ARG3,ARG4)</v>
      </c>
      <c r="G510" s="86" t="str">
        <f>VLOOKUP(D510,AI!B:G,3,FALSE)</f>
        <v>AI_update_event(RECEIVER, ARG0, ARG1, ARG2, ARG3,ARG4)</v>
      </c>
      <c r="H510" s="86"/>
      <c r="I510" s="86"/>
      <c r="J510" s="86" t="str">
        <f>VLOOKUP(D510,AI!B:G,6,FALSE)</f>
        <v>test_deadth_event(RECEIVER, ARG0, ARG1, ARG2, ARG3,ARG4)</v>
      </c>
      <c r="K510" s="86">
        <v>1</v>
      </c>
      <c r="L510" s="86">
        <f>IF(怪物属性编辑!AH453=1,怪物属性编辑!AO453,0)</f>
        <v>3456</v>
      </c>
      <c r="M510" s="89">
        <f t="shared" si="27"/>
        <v>1620</v>
      </c>
      <c r="S510" s="86">
        <v>320</v>
      </c>
      <c r="AF510" s="90">
        <f t="shared" si="26"/>
        <v>140097</v>
      </c>
    </row>
    <row r="511" spans="1:32">
      <c r="A511" s="5">
        <v>40098</v>
      </c>
      <c r="B511" s="98">
        <v>50088</v>
      </c>
      <c r="C511" s="5" t="str">
        <f>VLOOKUP(B511,映射!A:B,2,FALSE)</f>
        <v>沙漠臭臭花</v>
      </c>
      <c r="D511" s="85" t="str">
        <f>IF(IF(COUNTIF(AI!A:A,'表格编辑 '!C511),TRUE,FALSE)=FALSE,"monster",(VLOOKUP(C511,AI!A:B,2,FALSE)))</f>
        <v>monster</v>
      </c>
      <c r="E511" s="5">
        <v>54</v>
      </c>
      <c r="F511" s="86" t="str">
        <f>VLOOKUP(D511,AI!B:G,2,FALSE)</f>
        <v>AI_born_event(RECEIVER, ARG0, ARG1, ARG2, ARG3,ARG4)</v>
      </c>
      <c r="G511" s="86" t="str">
        <f>VLOOKUP(D511,AI!B:G,3,FALSE)</f>
        <v>AI_update_event(RECEIVER, ARG0, ARG1, ARG2, ARG3,ARG4)</v>
      </c>
      <c r="H511" s="86"/>
      <c r="I511" s="86"/>
      <c r="J511" s="86" t="str">
        <f>VLOOKUP(D511,AI!B:G,6,FALSE)</f>
        <v>test_deadth_event(RECEIVER, ARG0, ARG1, ARG2, ARG3,ARG4)</v>
      </c>
      <c r="K511" s="86">
        <v>1</v>
      </c>
      <c r="L511" s="86">
        <f>IF(怪物属性编辑!AH454=1,怪物属性编辑!AO454,0)</f>
        <v>2356</v>
      </c>
      <c r="M511" s="89">
        <f t="shared" si="27"/>
        <v>1620</v>
      </c>
      <c r="S511" s="86">
        <v>320</v>
      </c>
      <c r="AF511" s="90">
        <f t="shared" si="26"/>
        <v>140098</v>
      </c>
    </row>
    <row r="512" spans="1:32">
      <c r="A512" s="5">
        <v>40099</v>
      </c>
      <c r="B512" s="98">
        <v>50104</v>
      </c>
      <c r="C512" s="5" t="str">
        <f>VLOOKUP(B512,映射!A:B,2,FALSE)</f>
        <v>小丑炸弹魔</v>
      </c>
      <c r="D512" s="85" t="str">
        <f>IF(IF(COUNTIF(AI!A:A,'表格编辑 '!C512),TRUE,FALSE)=FALSE,"monster",(VLOOKUP(C512,AI!A:B,2,FALSE)))</f>
        <v>monster</v>
      </c>
      <c r="E512" s="5">
        <v>54</v>
      </c>
      <c r="F512" s="86" t="str">
        <f>VLOOKUP(D512,AI!B:G,2,FALSE)</f>
        <v>AI_born_event(RECEIVER, ARG0, ARG1, ARG2, ARG3,ARG4)</v>
      </c>
      <c r="G512" s="86" t="str">
        <f>VLOOKUP(D512,AI!B:G,3,FALSE)</f>
        <v>AI_update_event(RECEIVER, ARG0, ARG1, ARG2, ARG3,ARG4)</v>
      </c>
      <c r="H512" s="86"/>
      <c r="I512" s="86"/>
      <c r="J512" s="86" t="str">
        <f>VLOOKUP(D512,AI!B:G,6,FALSE)</f>
        <v>test_deadth_event(RECEIVER, ARG0, ARG1, ARG2, ARG3,ARG4)</v>
      </c>
      <c r="K512" s="86">
        <v>1</v>
      </c>
      <c r="L512" s="86">
        <f>IF(怪物属性编辑!AH455=1,怪物属性编辑!AO455,0)</f>
        <v>3196</v>
      </c>
      <c r="M512" s="89">
        <f t="shared" si="27"/>
        <v>1620</v>
      </c>
      <c r="S512" s="86">
        <v>320</v>
      </c>
      <c r="AF512" s="90">
        <f t="shared" si="26"/>
        <v>140099</v>
      </c>
    </row>
    <row r="513" spans="1:32">
      <c r="A513" s="5">
        <v>40100</v>
      </c>
      <c r="B513" s="98">
        <v>50074</v>
      </c>
      <c r="C513" s="5" t="str">
        <f>VLOOKUP(B513,映射!A:B,2,FALSE)</f>
        <v>水蜘蛛</v>
      </c>
      <c r="D513" s="85" t="str">
        <f>IF(IF(COUNTIF(AI!A:A,'表格编辑 '!C513),TRUE,FALSE)=FALSE,"monster",(VLOOKUP(C513,AI!A:B,2,FALSE)))</f>
        <v>monster</v>
      </c>
      <c r="E513" s="5">
        <v>54</v>
      </c>
      <c r="F513" s="86" t="str">
        <f>VLOOKUP(D513,AI!B:G,2,FALSE)</f>
        <v>AI_born_event(RECEIVER, ARG0, ARG1, ARG2, ARG3,ARG4)</v>
      </c>
      <c r="G513" s="86" t="str">
        <f>VLOOKUP(D513,AI!B:G,3,FALSE)</f>
        <v>AI_update_event(RECEIVER, ARG0, ARG1, ARG2, ARG3,ARG4)</v>
      </c>
      <c r="H513" s="86"/>
      <c r="I513" s="86"/>
      <c r="J513" s="86" t="str">
        <f>VLOOKUP(D513,AI!B:G,6,FALSE)</f>
        <v>test_deadth_event(RECEIVER, ARG0, ARG1, ARG2, ARG3,ARG4)</v>
      </c>
      <c r="K513" s="86">
        <v>1</v>
      </c>
      <c r="L513" s="86">
        <f>IF(怪物属性编辑!AH456=1,怪物属性编辑!AO456,0)</f>
        <v>2322</v>
      </c>
      <c r="M513" s="89">
        <f t="shared" si="27"/>
        <v>1620</v>
      </c>
      <c r="S513" s="86">
        <v>320</v>
      </c>
      <c r="AF513" s="90">
        <f t="shared" si="26"/>
        <v>140100</v>
      </c>
    </row>
    <row r="514" spans="1:32">
      <c r="A514" s="5">
        <v>40101</v>
      </c>
      <c r="B514" s="98">
        <v>50084</v>
      </c>
      <c r="C514" s="5" t="str">
        <f>VLOOKUP(B514,映射!A:B,2,FALSE)</f>
        <v>曼陀罗草</v>
      </c>
      <c r="D514" s="85" t="str">
        <f>IF(IF(COUNTIF(AI!A:A,'表格编辑 '!C514),TRUE,FALSE)=FALSE,"monster",(VLOOKUP(C514,AI!A:B,2,FALSE)))</f>
        <v>monster</v>
      </c>
      <c r="E514" s="5">
        <v>54</v>
      </c>
      <c r="F514" s="86" t="str">
        <f>VLOOKUP(D514,AI!B:G,2,FALSE)</f>
        <v>AI_born_event(RECEIVER, ARG0, ARG1, ARG2, ARG3,ARG4)</v>
      </c>
      <c r="G514" s="86" t="str">
        <f>VLOOKUP(D514,AI!B:G,3,FALSE)</f>
        <v>AI_update_event(RECEIVER, ARG0, ARG1, ARG2, ARG3,ARG4)</v>
      </c>
      <c r="H514" s="86"/>
      <c r="I514" s="86"/>
      <c r="J514" s="86" t="str">
        <f>VLOOKUP(D514,AI!B:G,6,FALSE)</f>
        <v>test_deadth_event(RECEIVER, ARG0, ARG1, ARG2, ARG3,ARG4)</v>
      </c>
      <c r="K514" s="86">
        <v>1</v>
      </c>
      <c r="L514" s="86">
        <f>IF(怪物属性编辑!AH457=1,怪物属性编辑!AO457,0)</f>
        <v>3194</v>
      </c>
      <c r="M514" s="89">
        <f t="shared" si="27"/>
        <v>1620</v>
      </c>
      <c r="S514" s="86">
        <v>320</v>
      </c>
      <c r="AF514" s="90">
        <f t="shared" si="26"/>
        <v>140101</v>
      </c>
    </row>
    <row r="515" spans="1:32">
      <c r="A515" s="5">
        <v>40102</v>
      </c>
      <c r="B515" s="98">
        <v>50155</v>
      </c>
      <c r="C515" s="5" t="str">
        <f>VLOOKUP(B515,映射!A:B,2,FALSE)</f>
        <v>熊猫团</v>
      </c>
      <c r="D515" s="85" t="str">
        <f>IF(IF(COUNTIF(AI!A:A,'表格编辑 '!C515),TRUE,FALSE)=FALSE,"monster",(VLOOKUP(C515,AI!A:B,2,FALSE)))</f>
        <v>monster</v>
      </c>
      <c r="E515" s="5">
        <v>54</v>
      </c>
      <c r="F515" s="86" t="str">
        <f>VLOOKUP(D515,AI!B:G,2,FALSE)</f>
        <v>AI_born_event(RECEIVER, ARG0, ARG1, ARG2, ARG3,ARG4)</v>
      </c>
      <c r="G515" s="86" t="str">
        <f>VLOOKUP(D515,AI!B:G,3,FALSE)</f>
        <v>AI_update_event(RECEIVER, ARG0, ARG1, ARG2, ARG3,ARG4)</v>
      </c>
      <c r="H515" s="86"/>
      <c r="I515" s="86"/>
      <c r="J515" s="86" t="str">
        <f>VLOOKUP(D515,AI!B:G,6,FALSE)</f>
        <v>test_deadth_event(RECEIVER, ARG0, ARG1, ARG2, ARG3,ARG4)</v>
      </c>
      <c r="K515" s="86">
        <v>1</v>
      </c>
      <c r="L515" s="86">
        <f>IF(怪物属性编辑!AH458=1,怪物属性编辑!AO458,0)</f>
        <v>1636</v>
      </c>
      <c r="M515" s="89">
        <f t="shared" si="27"/>
        <v>1620</v>
      </c>
      <c r="S515" s="86">
        <v>320</v>
      </c>
      <c r="AF515" s="90">
        <f t="shared" si="26"/>
        <v>140102</v>
      </c>
    </row>
    <row r="516" spans="1:32">
      <c r="A516" s="5">
        <v>40103</v>
      </c>
      <c r="B516" s="98">
        <v>50157</v>
      </c>
      <c r="C516" s="5" t="str">
        <f>VLOOKUP(B516,映射!A:B,2,FALSE)</f>
        <v>雪山幻魔</v>
      </c>
      <c r="D516" s="85" t="str">
        <f>IF(IF(COUNTIF(AI!A:A,'表格编辑 '!C516),TRUE,FALSE)=FALSE,"monster",(VLOOKUP(C516,AI!A:B,2,FALSE)))</f>
        <v>monster</v>
      </c>
      <c r="E516" s="5">
        <v>54</v>
      </c>
      <c r="F516" s="86" t="str">
        <f>VLOOKUP(D516,AI!B:G,2,FALSE)</f>
        <v>AI_born_event(RECEIVER, ARG0, ARG1, ARG2, ARG3,ARG4)</v>
      </c>
      <c r="G516" s="86" t="str">
        <f>VLOOKUP(D516,AI!B:G,3,FALSE)</f>
        <v>AI_update_event(RECEIVER, ARG0, ARG1, ARG2, ARG3,ARG4)</v>
      </c>
      <c r="H516" s="86"/>
      <c r="I516" s="86"/>
      <c r="J516" s="86" t="str">
        <f>VLOOKUP(D516,AI!B:G,6,FALSE)</f>
        <v>test_deadth_event(RECEIVER, ARG0, ARG1, ARG2, ARG3,ARG4)</v>
      </c>
      <c r="K516" s="86">
        <v>1</v>
      </c>
      <c r="L516" s="86">
        <f>IF(怪物属性编辑!AH459=1,怪物属性编辑!AO459,0)</f>
        <v>1126</v>
      </c>
      <c r="M516" s="89">
        <f t="shared" si="27"/>
        <v>1620</v>
      </c>
      <c r="S516" s="86">
        <v>320</v>
      </c>
      <c r="AF516" s="90">
        <f t="shared" si="26"/>
        <v>140103</v>
      </c>
    </row>
    <row r="517" spans="1:32">
      <c r="A517" s="5">
        <v>40104</v>
      </c>
      <c r="B517" s="98">
        <v>50076</v>
      </c>
      <c r="C517" s="5" t="str">
        <f>VLOOKUP(B517,映射!A:B,2,FALSE)</f>
        <v>风蜘蛛</v>
      </c>
      <c r="D517" s="85" t="str">
        <f>IF(IF(COUNTIF(AI!A:A,'表格编辑 '!C517),TRUE,FALSE)=FALSE,"monster",(VLOOKUP(C517,AI!A:B,2,FALSE)))</f>
        <v>monster</v>
      </c>
      <c r="E517" s="5">
        <v>54</v>
      </c>
      <c r="F517" s="86" t="str">
        <f>VLOOKUP(D517,AI!B:G,2,FALSE)</f>
        <v>AI_born_event(RECEIVER, ARG0, ARG1, ARG2, ARG3,ARG4)</v>
      </c>
      <c r="G517" s="86" t="str">
        <f>VLOOKUP(D517,AI!B:G,3,FALSE)</f>
        <v>AI_update_event(RECEIVER, ARG0, ARG1, ARG2, ARG3,ARG4)</v>
      </c>
      <c r="H517" s="86"/>
      <c r="I517" s="86"/>
      <c r="J517" s="86" t="str">
        <f>VLOOKUP(D517,AI!B:G,6,FALSE)</f>
        <v>test_deadth_event(RECEIVER, ARG0, ARG1, ARG2, ARG3,ARG4)</v>
      </c>
      <c r="K517" s="86">
        <v>1</v>
      </c>
      <c r="L517" s="86">
        <f>IF(怪物属性编辑!AH460=1,怪物属性编辑!AO460,0)</f>
        <v>2510</v>
      </c>
      <c r="M517" s="89">
        <f t="shared" si="27"/>
        <v>1620</v>
      </c>
      <c r="S517" s="86">
        <v>320</v>
      </c>
      <c r="AF517" s="90">
        <f t="shared" si="26"/>
        <v>140104</v>
      </c>
    </row>
    <row r="518" spans="1:32">
      <c r="A518" s="5">
        <v>40105</v>
      </c>
      <c r="B518" s="98">
        <v>50060</v>
      </c>
      <c r="C518" s="5" t="str">
        <f>VLOOKUP(B518,映射!A:B,2,FALSE)</f>
        <v>炼狱魔蝎</v>
      </c>
      <c r="D518" s="85" t="str">
        <f>IF(IF(COUNTIF(AI!A:A,'表格编辑 '!C518),TRUE,FALSE)=FALSE,"monster",(VLOOKUP(C518,AI!A:B,2,FALSE)))</f>
        <v>monster</v>
      </c>
      <c r="E518" s="5">
        <v>54</v>
      </c>
      <c r="F518" s="86" t="str">
        <f>VLOOKUP(D518,AI!B:G,2,FALSE)</f>
        <v>AI_born_event(RECEIVER, ARG0, ARG1, ARG2, ARG3,ARG4)</v>
      </c>
      <c r="G518" s="86" t="str">
        <f>VLOOKUP(D518,AI!B:G,3,FALSE)</f>
        <v>AI_update_event(RECEIVER, ARG0, ARG1, ARG2, ARG3,ARG4)</v>
      </c>
      <c r="H518" s="86"/>
      <c r="I518" s="86"/>
      <c r="J518" s="86" t="str">
        <f>VLOOKUP(D518,AI!B:G,6,FALSE)</f>
        <v>test_deadth_event(RECEIVER, ARG0, ARG1, ARG2, ARG3,ARG4)</v>
      </c>
      <c r="K518" s="86">
        <v>1</v>
      </c>
      <c r="L518" s="86">
        <f>IF(怪物属性编辑!AH461=1,怪物属性编辑!AO461,0)</f>
        <v>1294</v>
      </c>
      <c r="M518" s="89">
        <f t="shared" si="27"/>
        <v>1620</v>
      </c>
      <c r="S518" s="86">
        <v>320</v>
      </c>
      <c r="AF518" s="90">
        <f t="shared" si="26"/>
        <v>140105</v>
      </c>
    </row>
    <row r="519" spans="1:32">
      <c r="A519" s="5">
        <v>40106</v>
      </c>
      <c r="B519" s="98">
        <v>50026</v>
      </c>
      <c r="C519" s="5" t="str">
        <f>VLOOKUP(B519,映射!A:B,2,FALSE)</f>
        <v>食尸鬼</v>
      </c>
      <c r="D519" s="85" t="str">
        <f>IF(IF(COUNTIF(AI!A:A,'表格编辑 '!C519),TRUE,FALSE)=FALSE,"monster",(VLOOKUP(C519,AI!A:B,2,FALSE)))</f>
        <v>monster</v>
      </c>
      <c r="E519" s="5">
        <v>59</v>
      </c>
      <c r="F519" s="86" t="str">
        <f>VLOOKUP(D519,AI!B:G,2,FALSE)</f>
        <v>AI_born_event(RECEIVER, ARG0, ARG1, ARG2, ARG3,ARG4)</v>
      </c>
      <c r="G519" s="86" t="str">
        <f>VLOOKUP(D519,AI!B:G,3,FALSE)</f>
        <v>AI_update_event(RECEIVER, ARG0, ARG1, ARG2, ARG3,ARG4)</v>
      </c>
      <c r="H519" s="86"/>
      <c r="I519" s="86"/>
      <c r="J519" s="86" t="str">
        <f>VLOOKUP(D519,AI!B:G,6,FALSE)</f>
        <v>test_deadth_event(RECEIVER, ARG0, ARG1, ARG2, ARG3,ARG4)</v>
      </c>
      <c r="K519" s="86">
        <v>1</v>
      </c>
      <c r="L519" s="86">
        <f>IF(怪物属性编辑!AH462=1,怪物属性编辑!AO462,0)</f>
        <v>2600</v>
      </c>
      <c r="M519" s="89">
        <f t="shared" si="27"/>
        <v>1770</v>
      </c>
      <c r="S519" s="86">
        <v>320</v>
      </c>
      <c r="AF519" s="90">
        <f t="shared" si="26"/>
        <v>140106</v>
      </c>
    </row>
    <row r="520" spans="1:32">
      <c r="A520" s="5">
        <v>40107</v>
      </c>
      <c r="B520" s="98">
        <v>50092</v>
      </c>
      <c r="C520" s="5" t="str">
        <f>VLOOKUP(B520,映射!A:B,2,FALSE)</f>
        <v>功夫刺魔</v>
      </c>
      <c r="D520" s="85" t="str">
        <f>IF(IF(COUNTIF(AI!A:A,'表格编辑 '!C520),TRUE,FALSE)=FALSE,"monster",(VLOOKUP(C520,AI!A:B,2,FALSE)))</f>
        <v>monster</v>
      </c>
      <c r="E520" s="5">
        <v>59</v>
      </c>
      <c r="F520" s="86" t="str">
        <f>VLOOKUP(D520,AI!B:G,2,FALSE)</f>
        <v>AI_born_event(RECEIVER, ARG0, ARG1, ARG2, ARG3,ARG4)</v>
      </c>
      <c r="G520" s="86" t="str">
        <f>VLOOKUP(D520,AI!B:G,3,FALSE)</f>
        <v>AI_update_event(RECEIVER, ARG0, ARG1, ARG2, ARG3,ARG4)</v>
      </c>
      <c r="H520" s="86"/>
      <c r="I520" s="86"/>
      <c r="J520" s="86" t="str">
        <f>VLOOKUP(D520,AI!B:G,6,FALSE)</f>
        <v>test_deadth_event(RECEIVER, ARG0, ARG1, ARG2, ARG3,ARG4)</v>
      </c>
      <c r="K520" s="86">
        <v>1</v>
      </c>
      <c r="L520" s="86">
        <f>IF(怪物属性编辑!AH463=1,怪物属性编辑!AO463,0)</f>
        <v>1318</v>
      </c>
      <c r="M520" s="89">
        <f t="shared" si="27"/>
        <v>1770</v>
      </c>
      <c r="S520" s="86">
        <v>320</v>
      </c>
      <c r="AF520" s="90">
        <f t="shared" si="26"/>
        <v>140107</v>
      </c>
    </row>
    <row r="521" spans="1:32">
      <c r="A521" s="5">
        <v>40108</v>
      </c>
      <c r="B521" s="98">
        <v>50012</v>
      </c>
      <c r="C521" s="5" t="str">
        <f>VLOOKUP(B521,映射!A:B,2,FALSE)</f>
        <v>暴君熊</v>
      </c>
      <c r="D521" s="85" t="str">
        <f>IF(IF(COUNTIF(AI!A:A,'表格编辑 '!C521),TRUE,FALSE)=FALSE,"monster",(VLOOKUP(C521,AI!A:B,2,FALSE)))</f>
        <v>monster</v>
      </c>
      <c r="E521" s="5">
        <v>59</v>
      </c>
      <c r="F521" s="86" t="str">
        <f>VLOOKUP(D521,AI!B:G,2,FALSE)</f>
        <v>AI_born_event(RECEIVER, ARG0, ARG1, ARG2, ARG3,ARG4)</v>
      </c>
      <c r="G521" s="86" t="str">
        <f>VLOOKUP(D521,AI!B:G,3,FALSE)</f>
        <v>AI_update_event(RECEIVER, ARG0, ARG1, ARG2, ARG3,ARG4)</v>
      </c>
      <c r="H521" s="86"/>
      <c r="I521" s="86"/>
      <c r="J521" s="86" t="str">
        <f>VLOOKUP(D521,AI!B:G,6,FALSE)</f>
        <v>test_deadth_event(RECEIVER, ARG0, ARG1, ARG2, ARG3,ARG4)</v>
      </c>
      <c r="K521" s="86">
        <v>1</v>
      </c>
      <c r="L521" s="86">
        <f>IF(怪物属性编辑!AH464=1,怪物属性编辑!AO464,0)</f>
        <v>2658</v>
      </c>
      <c r="M521" s="89">
        <f t="shared" si="27"/>
        <v>1770</v>
      </c>
      <c r="S521" s="86">
        <v>320</v>
      </c>
      <c r="AF521" s="90">
        <f t="shared" si="26"/>
        <v>140108</v>
      </c>
    </row>
    <row r="522" spans="1:32">
      <c r="A522" s="5">
        <v>40109</v>
      </c>
      <c r="B522" s="98">
        <v>50095</v>
      </c>
      <c r="C522" s="5" t="str">
        <f>VLOOKUP(B522,映射!A:B,2,FALSE)</f>
        <v>炽热魔芋</v>
      </c>
      <c r="D522" s="85" t="str">
        <f>IF(IF(COUNTIF(AI!A:A,'表格编辑 '!C522),TRUE,FALSE)=FALSE,"monster",(VLOOKUP(C522,AI!A:B,2,FALSE)))</f>
        <v>monster</v>
      </c>
      <c r="E522" s="5">
        <v>59</v>
      </c>
      <c r="F522" s="86" t="str">
        <f>VLOOKUP(D522,AI!B:G,2,FALSE)</f>
        <v>AI_born_event(RECEIVER, ARG0, ARG1, ARG2, ARG3,ARG4)</v>
      </c>
      <c r="G522" s="86" t="str">
        <f>VLOOKUP(D522,AI!B:G,3,FALSE)</f>
        <v>AI_update_event(RECEIVER, ARG0, ARG1, ARG2, ARG3,ARG4)</v>
      </c>
      <c r="H522" s="86"/>
      <c r="I522" s="86"/>
      <c r="J522" s="86" t="str">
        <f>VLOOKUP(D522,AI!B:G,6,FALSE)</f>
        <v>test_deadth_event(RECEIVER, ARG0, ARG1, ARG2, ARG3,ARG4)</v>
      </c>
      <c r="K522" s="86">
        <v>1</v>
      </c>
      <c r="L522" s="86">
        <f>IF(怪物属性编辑!AH465=1,怪物属性编辑!AO465,0)</f>
        <v>1974</v>
      </c>
      <c r="M522" s="89">
        <f t="shared" si="27"/>
        <v>1770</v>
      </c>
      <c r="S522" s="86">
        <v>320</v>
      </c>
      <c r="AF522" s="90">
        <f t="shared" si="26"/>
        <v>140109</v>
      </c>
    </row>
    <row r="523" spans="1:32">
      <c r="A523" s="5">
        <v>40110</v>
      </c>
      <c r="B523" s="98">
        <v>50148</v>
      </c>
      <c r="C523" s="5" t="str">
        <f>VLOOKUP(B523,映射!A:B,2,FALSE)</f>
        <v>巨人</v>
      </c>
      <c r="D523" s="85" t="str">
        <f>IF(IF(COUNTIF(AI!A:A,'表格编辑 '!C523),TRUE,FALSE)=FALSE,"monster",(VLOOKUP(C523,AI!A:B,2,FALSE)))</f>
        <v>monster</v>
      </c>
      <c r="E523" s="5">
        <v>59</v>
      </c>
      <c r="F523" s="86" t="str">
        <f>VLOOKUP(D523,AI!B:G,2,FALSE)</f>
        <v>AI_born_event(RECEIVER, ARG0, ARG1, ARG2, ARG3,ARG4)</v>
      </c>
      <c r="G523" s="86" t="str">
        <f>VLOOKUP(D523,AI!B:G,3,FALSE)</f>
        <v>AI_update_event(RECEIVER, ARG0, ARG1, ARG2, ARG3,ARG4)</v>
      </c>
      <c r="H523" s="86"/>
      <c r="I523" s="86"/>
      <c r="J523" s="86" t="str">
        <f>VLOOKUP(D523,AI!B:G,6,FALSE)</f>
        <v>test_deadth_event(RECEIVER, ARG0, ARG1, ARG2, ARG3,ARG4)</v>
      </c>
      <c r="K523" s="86">
        <v>1</v>
      </c>
      <c r="L523" s="86">
        <f>IF(怪物属性编辑!AH466=1,怪物属性编辑!AO466,0)</f>
        <v>1770</v>
      </c>
      <c r="M523" s="89">
        <f t="shared" si="27"/>
        <v>1770</v>
      </c>
      <c r="S523" s="86">
        <v>320</v>
      </c>
      <c r="AF523" s="90">
        <f t="shared" si="26"/>
        <v>140110</v>
      </c>
    </row>
    <row r="524" spans="1:32">
      <c r="A524" s="5">
        <v>40111</v>
      </c>
      <c r="B524" s="98">
        <v>50090</v>
      </c>
      <c r="C524" s="5" t="str">
        <f>VLOOKUP(B524,映射!A:B,2,FALSE)</f>
        <v>熔岩臭臭花</v>
      </c>
      <c r="D524" s="85" t="str">
        <f>IF(IF(COUNTIF(AI!A:A,'表格编辑 '!C524),TRUE,FALSE)=FALSE,"monster",(VLOOKUP(C524,AI!A:B,2,FALSE)))</f>
        <v>monster</v>
      </c>
      <c r="E524" s="5">
        <v>59</v>
      </c>
      <c r="F524" s="86" t="str">
        <f>VLOOKUP(D524,AI!B:G,2,FALSE)</f>
        <v>AI_born_event(RECEIVER, ARG0, ARG1, ARG2, ARG3,ARG4)</v>
      </c>
      <c r="G524" s="86" t="str">
        <f>VLOOKUP(D524,AI!B:G,3,FALSE)</f>
        <v>AI_update_event(RECEIVER, ARG0, ARG1, ARG2, ARG3,ARG4)</v>
      </c>
      <c r="H524" s="86"/>
      <c r="I524" s="86"/>
      <c r="J524" s="86" t="str">
        <f>VLOOKUP(D524,AI!B:G,6,FALSE)</f>
        <v>test_deadth_event(RECEIVER, ARG0, ARG1, ARG2, ARG3,ARG4)</v>
      </c>
      <c r="K524" s="86">
        <v>1</v>
      </c>
      <c r="L524" s="86">
        <f>IF(怪物属性编辑!AH467=1,怪物属性编辑!AO467,0)</f>
        <v>2564</v>
      </c>
      <c r="M524" s="89">
        <f t="shared" si="27"/>
        <v>1770</v>
      </c>
      <c r="S524" s="86">
        <v>320</v>
      </c>
      <c r="AF524" s="90">
        <f t="shared" si="26"/>
        <v>140111</v>
      </c>
    </row>
    <row r="525" spans="1:32">
      <c r="A525" s="5">
        <v>40112</v>
      </c>
      <c r="B525" s="98">
        <v>50085</v>
      </c>
      <c r="C525" s="5" t="str">
        <f>VLOOKUP(B525,映射!A:B,2,FALSE)</f>
        <v>死亡之花</v>
      </c>
      <c r="D525" s="85" t="str">
        <f>IF(IF(COUNTIF(AI!A:A,'表格编辑 '!C525),TRUE,FALSE)=FALSE,"monster",(VLOOKUP(C525,AI!A:B,2,FALSE)))</f>
        <v>monster</v>
      </c>
      <c r="E525" s="5">
        <v>59</v>
      </c>
      <c r="F525" s="86" t="str">
        <f>VLOOKUP(D525,AI!B:G,2,FALSE)</f>
        <v>AI_born_event(RECEIVER, ARG0, ARG1, ARG2, ARG3,ARG4)</v>
      </c>
      <c r="G525" s="86" t="str">
        <f>VLOOKUP(D525,AI!B:G,3,FALSE)</f>
        <v>AI_update_event(RECEIVER, ARG0, ARG1, ARG2, ARG3,ARG4)</v>
      </c>
      <c r="H525" s="86"/>
      <c r="I525" s="86"/>
      <c r="J525" s="86" t="str">
        <f>VLOOKUP(D525,AI!B:G,6,FALSE)</f>
        <v>test_deadth_event(RECEIVER, ARG0, ARG1, ARG2, ARG3,ARG4)</v>
      </c>
      <c r="K525" s="86">
        <v>1</v>
      </c>
      <c r="L525" s="86">
        <f>IF(怪物属性编辑!AH468=1,怪物属性编辑!AO468,0)</f>
        <v>3606</v>
      </c>
      <c r="M525" s="89">
        <f t="shared" si="27"/>
        <v>1770</v>
      </c>
      <c r="S525" s="86">
        <v>320</v>
      </c>
      <c r="AF525" s="90">
        <f t="shared" si="26"/>
        <v>140112</v>
      </c>
    </row>
    <row r="526" spans="1:32">
      <c r="A526" s="5">
        <v>40113</v>
      </c>
      <c r="B526" s="98">
        <v>50088</v>
      </c>
      <c r="C526" s="5" t="str">
        <f>VLOOKUP(B526,映射!A:B,2,FALSE)</f>
        <v>沙漠臭臭花</v>
      </c>
      <c r="D526" s="85" t="str">
        <f>IF(IF(COUNTIF(AI!A:A,'表格编辑 '!C526),TRUE,FALSE)=FALSE,"monster",(VLOOKUP(C526,AI!A:B,2,FALSE)))</f>
        <v>monster</v>
      </c>
      <c r="E526" s="5">
        <v>59</v>
      </c>
      <c r="F526" s="86" t="str">
        <f>VLOOKUP(D526,AI!B:G,2,FALSE)</f>
        <v>AI_born_event(RECEIVER, ARG0, ARG1, ARG2, ARG3,ARG4)</v>
      </c>
      <c r="G526" s="86" t="str">
        <f>VLOOKUP(D526,AI!B:G,3,FALSE)</f>
        <v>AI_update_event(RECEIVER, ARG0, ARG1, ARG2, ARG3,ARG4)</v>
      </c>
      <c r="H526" s="86"/>
      <c r="I526" s="86"/>
      <c r="J526" s="86" t="str">
        <f>VLOOKUP(D526,AI!B:G,6,FALSE)</f>
        <v>test_deadth_event(RECEIVER, ARG0, ARG1, ARG2, ARG3,ARG4)</v>
      </c>
      <c r="K526" s="86">
        <v>1</v>
      </c>
      <c r="L526" s="86">
        <f>IF(怪物属性编辑!AH469=1,怪物属性编辑!AO469,0)</f>
        <v>2432</v>
      </c>
      <c r="M526" s="89">
        <f t="shared" si="27"/>
        <v>1770</v>
      </c>
      <c r="S526" s="86">
        <v>320</v>
      </c>
      <c r="AF526" s="90">
        <f t="shared" si="26"/>
        <v>140113</v>
      </c>
    </row>
    <row r="527" spans="1:32">
      <c r="A527" s="5">
        <v>40114</v>
      </c>
      <c r="B527" s="98">
        <v>50104</v>
      </c>
      <c r="C527" s="5" t="str">
        <f>VLOOKUP(B527,映射!A:B,2,FALSE)</f>
        <v>小丑炸弹魔</v>
      </c>
      <c r="D527" s="85" t="str">
        <f>IF(IF(COUNTIF(AI!A:A,'表格编辑 '!C527),TRUE,FALSE)=FALSE,"monster",(VLOOKUP(C527,AI!A:B,2,FALSE)))</f>
        <v>monster</v>
      </c>
      <c r="E527" s="5">
        <v>59</v>
      </c>
      <c r="F527" s="86" t="str">
        <f>VLOOKUP(D527,AI!B:G,2,FALSE)</f>
        <v>AI_born_event(RECEIVER, ARG0, ARG1, ARG2, ARG3,ARG4)</v>
      </c>
      <c r="G527" s="86" t="str">
        <f>VLOOKUP(D527,AI!B:G,3,FALSE)</f>
        <v>AI_update_event(RECEIVER, ARG0, ARG1, ARG2, ARG3,ARG4)</v>
      </c>
      <c r="H527" s="86"/>
      <c r="I527" s="86"/>
      <c r="J527" s="86" t="str">
        <f>VLOOKUP(D527,AI!B:G,6,FALSE)</f>
        <v>test_deadth_event(RECEIVER, ARG0, ARG1, ARG2, ARG3,ARG4)</v>
      </c>
      <c r="K527" s="86">
        <v>1</v>
      </c>
      <c r="L527" s="86">
        <f>IF(怪物属性编辑!AH470=1,怪物属性编辑!AO470,0)</f>
        <v>3304</v>
      </c>
      <c r="M527" s="89">
        <f t="shared" si="27"/>
        <v>1770</v>
      </c>
      <c r="S527" s="86">
        <v>320</v>
      </c>
      <c r="AF527" s="90">
        <f t="shared" si="26"/>
        <v>140114</v>
      </c>
    </row>
    <row r="528" spans="1:32">
      <c r="A528" s="5">
        <v>40115</v>
      </c>
      <c r="B528" s="98">
        <v>50074</v>
      </c>
      <c r="C528" s="5" t="str">
        <f>VLOOKUP(B528,映射!A:B,2,FALSE)</f>
        <v>水蜘蛛</v>
      </c>
      <c r="D528" s="85" t="str">
        <f>IF(IF(COUNTIF(AI!A:A,'表格编辑 '!C528),TRUE,FALSE)=FALSE,"monster",(VLOOKUP(C528,AI!A:B,2,FALSE)))</f>
        <v>monster</v>
      </c>
      <c r="E528" s="5">
        <v>59</v>
      </c>
      <c r="F528" s="86" t="str">
        <f>VLOOKUP(D528,AI!B:G,2,FALSE)</f>
        <v>AI_born_event(RECEIVER, ARG0, ARG1, ARG2, ARG3,ARG4)</v>
      </c>
      <c r="G528" s="86" t="str">
        <f>VLOOKUP(D528,AI!B:G,3,FALSE)</f>
        <v>AI_update_event(RECEIVER, ARG0, ARG1, ARG2, ARG3,ARG4)</v>
      </c>
      <c r="H528" s="86"/>
      <c r="I528" s="86"/>
      <c r="J528" s="86" t="str">
        <f>VLOOKUP(D528,AI!B:G,6,FALSE)</f>
        <v>test_deadth_event(RECEIVER, ARG0, ARG1, ARG2, ARG3,ARG4)</v>
      </c>
      <c r="K528" s="86">
        <v>1</v>
      </c>
      <c r="L528" s="86">
        <f>IF(怪物属性编辑!AH471=1,怪物属性编辑!AO471,0)</f>
        <v>2372</v>
      </c>
      <c r="M528" s="89">
        <f t="shared" si="27"/>
        <v>1770</v>
      </c>
      <c r="S528" s="86">
        <v>320</v>
      </c>
      <c r="AF528" s="90">
        <f t="shared" ref="AF528:AF591" si="28">100000+A528</f>
        <v>140115</v>
      </c>
    </row>
    <row r="529" spans="1:32">
      <c r="A529" s="5">
        <v>40116</v>
      </c>
      <c r="B529" s="98">
        <v>50084</v>
      </c>
      <c r="C529" s="5" t="str">
        <f>VLOOKUP(B529,映射!A:B,2,FALSE)</f>
        <v>曼陀罗草</v>
      </c>
      <c r="D529" s="85" t="str">
        <f>IF(IF(COUNTIF(AI!A:A,'表格编辑 '!C529),TRUE,FALSE)=FALSE,"monster",(VLOOKUP(C529,AI!A:B,2,FALSE)))</f>
        <v>monster</v>
      </c>
      <c r="E529" s="5">
        <v>59</v>
      </c>
      <c r="F529" s="86" t="str">
        <f>VLOOKUP(D529,AI!B:G,2,FALSE)</f>
        <v>AI_born_event(RECEIVER, ARG0, ARG1, ARG2, ARG3,ARG4)</v>
      </c>
      <c r="G529" s="86" t="str">
        <f>VLOOKUP(D529,AI!B:G,3,FALSE)</f>
        <v>AI_update_event(RECEIVER, ARG0, ARG1, ARG2, ARG3,ARG4)</v>
      </c>
      <c r="H529" s="86"/>
      <c r="I529" s="86"/>
      <c r="J529" s="86" t="str">
        <f>VLOOKUP(D529,AI!B:G,6,FALSE)</f>
        <v>test_deadth_event(RECEIVER, ARG0, ARG1, ARG2, ARG3,ARG4)</v>
      </c>
      <c r="K529" s="86">
        <v>1</v>
      </c>
      <c r="L529" s="86">
        <f>IF(怪物属性编辑!AH472=1,怪物属性编辑!AO472,0)</f>
        <v>3296</v>
      </c>
      <c r="M529" s="89">
        <f t="shared" si="27"/>
        <v>1770</v>
      </c>
      <c r="S529" s="86">
        <v>320</v>
      </c>
      <c r="AF529" s="90">
        <f t="shared" si="28"/>
        <v>140116</v>
      </c>
    </row>
    <row r="530" spans="1:32">
      <c r="A530" s="5">
        <v>40117</v>
      </c>
      <c r="B530" s="98">
        <v>50155</v>
      </c>
      <c r="C530" s="5" t="str">
        <f>VLOOKUP(B530,映射!A:B,2,FALSE)</f>
        <v>熊猫团</v>
      </c>
      <c r="D530" s="85" t="str">
        <f>IF(IF(COUNTIF(AI!A:A,'表格编辑 '!C530),TRUE,FALSE)=FALSE,"monster",(VLOOKUP(C530,AI!A:B,2,FALSE)))</f>
        <v>monster</v>
      </c>
      <c r="E530" s="5">
        <v>59</v>
      </c>
      <c r="F530" s="86" t="str">
        <f>VLOOKUP(D530,AI!B:G,2,FALSE)</f>
        <v>AI_born_event(RECEIVER, ARG0, ARG1, ARG2, ARG3,ARG4)</v>
      </c>
      <c r="G530" s="86" t="str">
        <f>VLOOKUP(D530,AI!B:G,3,FALSE)</f>
        <v>AI_update_event(RECEIVER, ARG0, ARG1, ARG2, ARG3,ARG4)</v>
      </c>
      <c r="H530" s="86"/>
      <c r="I530" s="86"/>
      <c r="J530" s="86" t="str">
        <f>VLOOKUP(D530,AI!B:G,6,FALSE)</f>
        <v>test_deadth_event(RECEIVER, ARG0, ARG1, ARG2, ARG3,ARG4)</v>
      </c>
      <c r="K530" s="86">
        <v>1</v>
      </c>
      <c r="L530" s="86">
        <f>IF(怪物属性编辑!AH473=1,怪物属性编辑!AO473,0)</f>
        <v>1642</v>
      </c>
      <c r="M530" s="89">
        <f t="shared" si="27"/>
        <v>1770</v>
      </c>
      <c r="S530" s="86">
        <v>320</v>
      </c>
      <c r="AF530" s="90">
        <f t="shared" si="28"/>
        <v>140117</v>
      </c>
    </row>
    <row r="531" spans="1:32">
      <c r="A531" s="5">
        <v>40118</v>
      </c>
      <c r="B531" s="98">
        <v>50157</v>
      </c>
      <c r="C531" s="5" t="str">
        <f>VLOOKUP(B531,映射!A:B,2,FALSE)</f>
        <v>雪山幻魔</v>
      </c>
      <c r="D531" s="85" t="str">
        <f>IF(IF(COUNTIF(AI!A:A,'表格编辑 '!C531),TRUE,FALSE)=FALSE,"monster",(VLOOKUP(C531,AI!A:B,2,FALSE)))</f>
        <v>monster</v>
      </c>
      <c r="E531" s="5">
        <v>59</v>
      </c>
      <c r="F531" s="86" t="str">
        <f>VLOOKUP(D531,AI!B:G,2,FALSE)</f>
        <v>AI_born_event(RECEIVER, ARG0, ARG1, ARG2, ARG3,ARG4)</v>
      </c>
      <c r="G531" s="86" t="str">
        <f>VLOOKUP(D531,AI!B:G,3,FALSE)</f>
        <v>AI_update_event(RECEIVER, ARG0, ARG1, ARG2, ARG3,ARG4)</v>
      </c>
      <c r="H531" s="86"/>
      <c r="I531" s="86"/>
      <c r="J531" s="86" t="str">
        <f>VLOOKUP(D531,AI!B:G,6,FALSE)</f>
        <v>test_deadth_event(RECEIVER, ARG0, ARG1, ARG2, ARG3,ARG4)</v>
      </c>
      <c r="K531" s="86">
        <v>1</v>
      </c>
      <c r="L531" s="86">
        <f>IF(怪物属性编辑!AH474=1,怪物属性编辑!AO474,0)</f>
        <v>1090</v>
      </c>
      <c r="M531" s="89">
        <f t="shared" si="27"/>
        <v>1770</v>
      </c>
      <c r="S531" s="86">
        <v>320</v>
      </c>
      <c r="AF531" s="90">
        <f t="shared" si="28"/>
        <v>140118</v>
      </c>
    </row>
    <row r="532" spans="1:32">
      <c r="A532" s="5">
        <v>40119</v>
      </c>
      <c r="B532" s="98">
        <v>50076</v>
      </c>
      <c r="C532" s="5" t="str">
        <f>VLOOKUP(B532,映射!A:B,2,FALSE)</f>
        <v>风蜘蛛</v>
      </c>
      <c r="D532" s="85" t="str">
        <f>IF(IF(COUNTIF(AI!A:A,'表格编辑 '!C532),TRUE,FALSE)=FALSE,"monster",(VLOOKUP(C532,AI!A:B,2,FALSE)))</f>
        <v>monster</v>
      </c>
      <c r="E532" s="5">
        <v>59</v>
      </c>
      <c r="F532" s="86" t="str">
        <f>VLOOKUP(D532,AI!B:G,2,FALSE)</f>
        <v>AI_born_event(RECEIVER, ARG0, ARG1, ARG2, ARG3,ARG4)</v>
      </c>
      <c r="G532" s="86" t="str">
        <f>VLOOKUP(D532,AI!B:G,3,FALSE)</f>
        <v>AI_update_event(RECEIVER, ARG0, ARG1, ARG2, ARG3,ARG4)</v>
      </c>
      <c r="H532" s="86"/>
      <c r="I532" s="86"/>
      <c r="J532" s="86" t="str">
        <f>VLOOKUP(D532,AI!B:G,6,FALSE)</f>
        <v>test_deadth_event(RECEIVER, ARG0, ARG1, ARG2, ARG3,ARG4)</v>
      </c>
      <c r="K532" s="86">
        <v>1</v>
      </c>
      <c r="L532" s="86">
        <f>IF(怪物属性编辑!AH475=1,怪物属性编辑!AO475,0)</f>
        <v>2610</v>
      </c>
      <c r="M532" s="89">
        <f t="shared" si="27"/>
        <v>1770</v>
      </c>
      <c r="S532" s="86">
        <v>320</v>
      </c>
      <c r="AF532" s="90">
        <f t="shared" si="28"/>
        <v>140119</v>
      </c>
    </row>
    <row r="533" spans="1:32">
      <c r="A533" s="5">
        <v>40120</v>
      </c>
      <c r="B533" s="98">
        <v>50060</v>
      </c>
      <c r="C533" s="5" t="str">
        <f>VLOOKUP(B533,映射!A:B,2,FALSE)</f>
        <v>炼狱魔蝎</v>
      </c>
      <c r="D533" s="85" t="str">
        <f>IF(IF(COUNTIF(AI!A:A,'表格编辑 '!C533),TRUE,FALSE)=FALSE,"monster",(VLOOKUP(C533,AI!A:B,2,FALSE)))</f>
        <v>monster</v>
      </c>
      <c r="E533" s="5">
        <v>59</v>
      </c>
      <c r="F533" s="86" t="str">
        <f>VLOOKUP(D533,AI!B:G,2,FALSE)</f>
        <v>AI_born_event(RECEIVER, ARG0, ARG1, ARG2, ARG3,ARG4)</v>
      </c>
      <c r="G533" s="86" t="str">
        <f>VLOOKUP(D533,AI!B:G,3,FALSE)</f>
        <v>AI_update_event(RECEIVER, ARG0, ARG1, ARG2, ARG3,ARG4)</v>
      </c>
      <c r="H533" s="86"/>
      <c r="I533" s="86"/>
      <c r="J533" s="86" t="str">
        <f>VLOOKUP(D533,AI!B:G,6,FALSE)</f>
        <v>test_deadth_event(RECEIVER, ARG0, ARG1, ARG2, ARG3,ARG4)</v>
      </c>
      <c r="K533" s="86">
        <v>1</v>
      </c>
      <c r="L533" s="86">
        <f>IF(怪物属性编辑!AH476=1,怪物属性编辑!AO476,0)</f>
        <v>1288</v>
      </c>
      <c r="M533" s="89">
        <f t="shared" si="27"/>
        <v>1770</v>
      </c>
      <c r="S533" s="86">
        <v>320</v>
      </c>
      <c r="AF533" s="90">
        <f t="shared" si="28"/>
        <v>140120</v>
      </c>
    </row>
    <row r="534" spans="1:32">
      <c r="A534" s="5">
        <v>40121</v>
      </c>
      <c r="B534" s="98">
        <v>50026</v>
      </c>
      <c r="C534" s="5" t="str">
        <f>VLOOKUP(B534,映射!A:B,2,FALSE)</f>
        <v>食尸鬼</v>
      </c>
      <c r="D534" s="85" t="str">
        <f>IF(IF(COUNTIF(AI!A:A,'表格编辑 '!C534),TRUE,FALSE)=FALSE,"monster",(VLOOKUP(C534,AI!A:B,2,FALSE)))</f>
        <v>monster</v>
      </c>
      <c r="E534" s="5">
        <v>60</v>
      </c>
      <c r="F534" s="86" t="str">
        <f>VLOOKUP(D534,AI!B:G,2,FALSE)</f>
        <v>AI_born_event(RECEIVER, ARG0, ARG1, ARG2, ARG3,ARG4)</v>
      </c>
      <c r="G534" s="86" t="str">
        <f>VLOOKUP(D534,AI!B:G,3,FALSE)</f>
        <v>AI_update_event(RECEIVER, ARG0, ARG1, ARG2, ARG3,ARG4)</v>
      </c>
      <c r="H534" s="86"/>
      <c r="I534" s="86"/>
      <c r="J534" s="86" t="str">
        <f>VLOOKUP(D534,AI!B:G,6,FALSE)</f>
        <v>test_deadth_event(RECEIVER, ARG0, ARG1, ARG2, ARG3,ARG4)</v>
      </c>
      <c r="K534" s="86">
        <v>1</v>
      </c>
      <c r="L534" s="86">
        <f>IF(怪物属性编辑!AH477=1,怪物属性编辑!AO477,0)</f>
        <v>2958</v>
      </c>
      <c r="M534" s="89">
        <f t="shared" si="27"/>
        <v>1800</v>
      </c>
      <c r="S534" s="86">
        <v>320</v>
      </c>
      <c r="AF534" s="90">
        <f t="shared" si="28"/>
        <v>140121</v>
      </c>
    </row>
    <row r="535" spans="1:32">
      <c r="A535" s="5">
        <v>40122</v>
      </c>
      <c r="B535" s="98">
        <v>50092</v>
      </c>
      <c r="C535" s="5" t="str">
        <f>VLOOKUP(B535,映射!A:B,2,FALSE)</f>
        <v>功夫刺魔</v>
      </c>
      <c r="D535" s="85" t="str">
        <f>IF(IF(COUNTIF(AI!A:A,'表格编辑 '!C535),TRUE,FALSE)=FALSE,"monster",(VLOOKUP(C535,AI!A:B,2,FALSE)))</f>
        <v>monster</v>
      </c>
      <c r="E535" s="5">
        <v>60</v>
      </c>
      <c r="F535" s="86" t="str">
        <f>VLOOKUP(D535,AI!B:G,2,FALSE)</f>
        <v>AI_born_event(RECEIVER, ARG0, ARG1, ARG2, ARG3,ARG4)</v>
      </c>
      <c r="G535" s="86" t="str">
        <f>VLOOKUP(D535,AI!B:G,3,FALSE)</f>
        <v>AI_update_event(RECEIVER, ARG0, ARG1, ARG2, ARG3,ARG4)</v>
      </c>
      <c r="H535" s="86"/>
      <c r="I535" s="86"/>
      <c r="J535" s="86" t="str">
        <f>VLOOKUP(D535,AI!B:G,6,FALSE)</f>
        <v>test_deadth_event(RECEIVER, ARG0, ARG1, ARG2, ARG3,ARG4)</v>
      </c>
      <c r="K535" s="86">
        <v>1</v>
      </c>
      <c r="L535" s="86">
        <f>IF(怪物属性编辑!AH478=1,怪物属性编辑!AO478,0)</f>
        <v>1618</v>
      </c>
      <c r="M535" s="89">
        <f t="shared" si="27"/>
        <v>1800</v>
      </c>
      <c r="S535" s="86">
        <v>320</v>
      </c>
      <c r="AF535" s="90">
        <f t="shared" si="28"/>
        <v>140122</v>
      </c>
    </row>
    <row r="536" spans="1:32">
      <c r="A536" s="5">
        <v>40123</v>
      </c>
      <c r="B536" s="98">
        <v>50012</v>
      </c>
      <c r="C536" s="5" t="str">
        <f>VLOOKUP(B536,映射!A:B,2,FALSE)</f>
        <v>暴君熊</v>
      </c>
      <c r="D536" s="85" t="str">
        <f>IF(IF(COUNTIF(AI!A:A,'表格编辑 '!C536),TRUE,FALSE)=FALSE,"monster",(VLOOKUP(C536,AI!A:B,2,FALSE)))</f>
        <v>monster</v>
      </c>
      <c r="E536" s="5">
        <v>60</v>
      </c>
      <c r="F536" s="86" t="str">
        <f>VLOOKUP(D536,AI!B:G,2,FALSE)</f>
        <v>AI_born_event(RECEIVER, ARG0, ARG1, ARG2, ARG3,ARG4)</v>
      </c>
      <c r="G536" s="86" t="str">
        <f>VLOOKUP(D536,AI!B:G,3,FALSE)</f>
        <v>AI_update_event(RECEIVER, ARG0, ARG1, ARG2, ARG3,ARG4)</v>
      </c>
      <c r="H536" s="86"/>
      <c r="I536" s="86"/>
      <c r="J536" s="86" t="str">
        <f>VLOOKUP(D536,AI!B:G,6,FALSE)</f>
        <v>test_deadth_event(RECEIVER, ARG0, ARG1, ARG2, ARG3,ARG4)</v>
      </c>
      <c r="K536" s="86">
        <v>1</v>
      </c>
      <c r="L536" s="86">
        <f>IF(怪物属性编辑!AH479=1,怪物属性编辑!AO479,0)</f>
        <v>3086</v>
      </c>
      <c r="M536" s="89">
        <f t="shared" si="27"/>
        <v>1800</v>
      </c>
      <c r="S536" s="86">
        <v>320</v>
      </c>
      <c r="AF536" s="90">
        <f t="shared" si="28"/>
        <v>140123</v>
      </c>
    </row>
    <row r="537" spans="1:32">
      <c r="A537" s="5">
        <v>40124</v>
      </c>
      <c r="B537" s="98">
        <v>50095</v>
      </c>
      <c r="C537" s="5" t="str">
        <f>VLOOKUP(B537,映射!A:B,2,FALSE)</f>
        <v>炽热魔芋</v>
      </c>
      <c r="D537" s="85" t="str">
        <f>IF(IF(COUNTIF(AI!A:A,'表格编辑 '!C537),TRUE,FALSE)=FALSE,"monster",(VLOOKUP(C537,AI!A:B,2,FALSE)))</f>
        <v>monster</v>
      </c>
      <c r="E537" s="5">
        <v>60</v>
      </c>
      <c r="F537" s="86" t="str">
        <f>VLOOKUP(D537,AI!B:G,2,FALSE)</f>
        <v>AI_born_event(RECEIVER, ARG0, ARG1, ARG2, ARG3,ARG4)</v>
      </c>
      <c r="G537" s="86" t="str">
        <f>VLOOKUP(D537,AI!B:G,3,FALSE)</f>
        <v>AI_update_event(RECEIVER, ARG0, ARG1, ARG2, ARG3,ARG4)</v>
      </c>
      <c r="H537" s="86"/>
      <c r="I537" s="86"/>
      <c r="J537" s="86" t="str">
        <f>VLOOKUP(D537,AI!B:G,6,FALSE)</f>
        <v>test_deadth_event(RECEIVER, ARG0, ARG1, ARG2, ARG3,ARG4)</v>
      </c>
      <c r="K537" s="86">
        <v>1</v>
      </c>
      <c r="L537" s="86">
        <f>IF(怪物属性编辑!AH480=1,怪物属性编辑!AO480,0)</f>
        <v>2304</v>
      </c>
      <c r="M537" s="89">
        <f t="shared" si="27"/>
        <v>1800</v>
      </c>
      <c r="S537" s="86">
        <v>320</v>
      </c>
      <c r="AF537" s="90">
        <f t="shared" si="28"/>
        <v>140124</v>
      </c>
    </row>
    <row r="538" spans="1:32">
      <c r="A538" s="5">
        <v>40125</v>
      </c>
      <c r="B538" s="98">
        <v>50148</v>
      </c>
      <c r="C538" s="5" t="str">
        <f>VLOOKUP(B538,映射!A:B,2,FALSE)</f>
        <v>巨人</v>
      </c>
      <c r="D538" s="85" t="str">
        <f>IF(IF(COUNTIF(AI!A:A,'表格编辑 '!C538),TRUE,FALSE)=FALSE,"monster",(VLOOKUP(C538,AI!A:B,2,FALSE)))</f>
        <v>monster</v>
      </c>
      <c r="E538" s="5">
        <v>60</v>
      </c>
      <c r="F538" s="86" t="str">
        <f>VLOOKUP(D538,AI!B:G,2,FALSE)</f>
        <v>AI_born_event(RECEIVER, ARG0, ARG1, ARG2, ARG3,ARG4)</v>
      </c>
      <c r="G538" s="86" t="str">
        <f>VLOOKUP(D538,AI!B:G,3,FALSE)</f>
        <v>AI_update_event(RECEIVER, ARG0, ARG1, ARG2, ARG3,ARG4)</v>
      </c>
      <c r="H538" s="86"/>
      <c r="I538" s="86"/>
      <c r="J538" s="86" t="str">
        <f>VLOOKUP(D538,AI!B:G,6,FALSE)</f>
        <v>test_deadth_event(RECEIVER, ARG0, ARG1, ARG2, ARG3,ARG4)</v>
      </c>
      <c r="K538" s="86">
        <v>1</v>
      </c>
      <c r="L538" s="86">
        <f>IF(怪物属性编辑!AH481=1,怪物属性编辑!AO481,0)</f>
        <v>2106</v>
      </c>
      <c r="M538" s="89">
        <f t="shared" si="27"/>
        <v>1800</v>
      </c>
      <c r="S538" s="86">
        <v>320</v>
      </c>
      <c r="AF538" s="90">
        <f t="shared" si="28"/>
        <v>140125</v>
      </c>
    </row>
    <row r="539" spans="1:32">
      <c r="A539" s="5">
        <v>40126</v>
      </c>
      <c r="B539" s="98">
        <v>50090</v>
      </c>
      <c r="C539" s="5" t="str">
        <f>VLOOKUP(B539,映射!A:B,2,FALSE)</f>
        <v>熔岩臭臭花</v>
      </c>
      <c r="D539" s="85" t="str">
        <f>IF(IF(COUNTIF(AI!A:A,'表格编辑 '!C539),TRUE,FALSE)=FALSE,"monster",(VLOOKUP(C539,AI!A:B,2,FALSE)))</f>
        <v>monster</v>
      </c>
      <c r="E539" s="5">
        <v>60</v>
      </c>
      <c r="F539" s="86" t="str">
        <f>VLOOKUP(D539,AI!B:G,2,FALSE)</f>
        <v>AI_born_event(RECEIVER, ARG0, ARG1, ARG2, ARG3,ARG4)</v>
      </c>
      <c r="G539" s="86" t="str">
        <f>VLOOKUP(D539,AI!B:G,3,FALSE)</f>
        <v>AI_update_event(RECEIVER, ARG0, ARG1, ARG2, ARG3,ARG4)</v>
      </c>
      <c r="H539" s="86"/>
      <c r="I539" s="86"/>
      <c r="J539" s="86" t="str">
        <f>VLOOKUP(D539,AI!B:G,6,FALSE)</f>
        <v>test_deadth_event(RECEIVER, ARG0, ARG1, ARG2, ARG3,ARG4)</v>
      </c>
      <c r="K539" s="86">
        <v>1</v>
      </c>
      <c r="L539" s="86">
        <f>IF(怪物属性编辑!AH482=1,怪物属性编辑!AO482,0)</f>
        <v>2984</v>
      </c>
      <c r="M539" s="89">
        <f t="shared" si="27"/>
        <v>1800</v>
      </c>
      <c r="S539" s="86">
        <v>320</v>
      </c>
      <c r="AF539" s="90">
        <f t="shared" si="28"/>
        <v>140126</v>
      </c>
    </row>
    <row r="540" spans="1:32">
      <c r="A540" s="5">
        <v>40127</v>
      </c>
      <c r="B540" s="98">
        <v>50085</v>
      </c>
      <c r="C540" s="5" t="str">
        <f>VLOOKUP(B540,映射!A:B,2,FALSE)</f>
        <v>死亡之花</v>
      </c>
      <c r="D540" s="85" t="str">
        <f>IF(IF(COUNTIF(AI!A:A,'表格编辑 '!C540),TRUE,FALSE)=FALSE,"monster",(VLOOKUP(C540,AI!A:B,2,FALSE)))</f>
        <v>monster</v>
      </c>
      <c r="E540" s="5">
        <v>60</v>
      </c>
      <c r="F540" s="86" t="str">
        <f>VLOOKUP(D540,AI!B:G,2,FALSE)</f>
        <v>AI_born_event(RECEIVER, ARG0, ARG1, ARG2, ARG3,ARG4)</v>
      </c>
      <c r="G540" s="86" t="str">
        <f>VLOOKUP(D540,AI!B:G,3,FALSE)</f>
        <v>AI_update_event(RECEIVER, ARG0, ARG1, ARG2, ARG3,ARG4)</v>
      </c>
      <c r="H540" s="86"/>
      <c r="I540" s="86"/>
      <c r="J540" s="86" t="str">
        <f>VLOOKUP(D540,AI!B:G,6,FALSE)</f>
        <v>test_deadth_event(RECEIVER, ARG0, ARG1, ARG2, ARG3,ARG4)</v>
      </c>
      <c r="K540" s="86">
        <v>1</v>
      </c>
      <c r="L540" s="86">
        <f>IF(怪物属性编辑!AH483=1,怪物属性编辑!AO483,0)</f>
        <v>4002</v>
      </c>
      <c r="M540" s="89">
        <f t="shared" si="27"/>
        <v>1800</v>
      </c>
      <c r="S540" s="86">
        <v>320</v>
      </c>
      <c r="AF540" s="90">
        <f t="shared" si="28"/>
        <v>140127</v>
      </c>
    </row>
    <row r="541" spans="1:32">
      <c r="A541" s="5">
        <v>40128</v>
      </c>
      <c r="B541" s="98">
        <v>50088</v>
      </c>
      <c r="C541" s="5" t="str">
        <f>VLOOKUP(B541,映射!A:B,2,FALSE)</f>
        <v>沙漠臭臭花</v>
      </c>
      <c r="D541" s="85" t="str">
        <f>IF(IF(COUNTIF(AI!A:A,'表格编辑 '!C541),TRUE,FALSE)=FALSE,"monster",(VLOOKUP(C541,AI!A:B,2,FALSE)))</f>
        <v>monster</v>
      </c>
      <c r="E541" s="5">
        <v>60</v>
      </c>
      <c r="F541" s="86" t="str">
        <f>VLOOKUP(D541,AI!B:G,2,FALSE)</f>
        <v>AI_born_event(RECEIVER, ARG0, ARG1, ARG2, ARG3,ARG4)</v>
      </c>
      <c r="G541" s="86" t="str">
        <f>VLOOKUP(D541,AI!B:G,3,FALSE)</f>
        <v>AI_update_event(RECEIVER, ARG0, ARG1, ARG2, ARG3,ARG4)</v>
      </c>
      <c r="H541" s="86"/>
      <c r="I541" s="86"/>
      <c r="J541" s="86" t="str">
        <f>VLOOKUP(D541,AI!B:G,6,FALSE)</f>
        <v>test_deadth_event(RECEIVER, ARG0, ARG1, ARG2, ARG3,ARG4)</v>
      </c>
      <c r="K541" s="86">
        <v>1</v>
      </c>
      <c r="L541" s="86">
        <f>IF(怪物属性编辑!AH484=1,怪物属性编辑!AO484,0)</f>
        <v>2790</v>
      </c>
      <c r="M541" s="89">
        <f t="shared" si="27"/>
        <v>1800</v>
      </c>
      <c r="S541" s="86">
        <v>320</v>
      </c>
      <c r="AF541" s="90">
        <f t="shared" si="28"/>
        <v>140128</v>
      </c>
    </row>
    <row r="542" spans="1:32">
      <c r="A542" s="5">
        <v>40129</v>
      </c>
      <c r="B542" s="98">
        <v>50104</v>
      </c>
      <c r="C542" s="5" t="str">
        <f>VLOOKUP(B542,映射!A:B,2,FALSE)</f>
        <v>小丑炸弹魔</v>
      </c>
      <c r="D542" s="85" t="str">
        <f>IF(IF(COUNTIF(AI!A:A,'表格编辑 '!C542),TRUE,FALSE)=FALSE,"monster",(VLOOKUP(C542,AI!A:B,2,FALSE)))</f>
        <v>monster</v>
      </c>
      <c r="E542" s="5">
        <v>60</v>
      </c>
      <c r="F542" s="86" t="str">
        <f>VLOOKUP(D542,AI!B:G,2,FALSE)</f>
        <v>AI_born_event(RECEIVER, ARG0, ARG1, ARG2, ARG3,ARG4)</v>
      </c>
      <c r="G542" s="86" t="str">
        <f>VLOOKUP(D542,AI!B:G,3,FALSE)</f>
        <v>AI_update_event(RECEIVER, ARG0, ARG1, ARG2, ARG3,ARG4)</v>
      </c>
      <c r="H542" s="86"/>
      <c r="I542" s="86"/>
      <c r="J542" s="86" t="str">
        <f>VLOOKUP(D542,AI!B:G,6,FALSE)</f>
        <v>test_deadth_event(RECEIVER, ARG0, ARG1, ARG2, ARG3,ARG4)</v>
      </c>
      <c r="K542" s="86">
        <v>1</v>
      </c>
      <c r="L542" s="86">
        <f>IF(怪物属性编辑!AH485=1,怪物属性编辑!AO485,0)</f>
        <v>3686</v>
      </c>
      <c r="M542" s="89">
        <f t="shared" ref="M542:M605" si="29">E542*30</f>
        <v>1800</v>
      </c>
      <c r="S542" s="86">
        <v>320</v>
      </c>
      <c r="AF542" s="90">
        <f t="shared" si="28"/>
        <v>140129</v>
      </c>
    </row>
    <row r="543" spans="1:32">
      <c r="A543" s="5">
        <v>40130</v>
      </c>
      <c r="B543" s="98">
        <v>50074</v>
      </c>
      <c r="C543" s="5" t="str">
        <f>VLOOKUP(B543,映射!A:B,2,FALSE)</f>
        <v>水蜘蛛</v>
      </c>
      <c r="D543" s="85" t="str">
        <f>IF(IF(COUNTIF(AI!A:A,'表格编辑 '!C543),TRUE,FALSE)=FALSE,"monster",(VLOOKUP(C543,AI!A:B,2,FALSE)))</f>
        <v>monster</v>
      </c>
      <c r="E543" s="5">
        <v>60</v>
      </c>
      <c r="F543" s="86" t="str">
        <f>VLOOKUP(D543,AI!B:G,2,FALSE)</f>
        <v>AI_born_event(RECEIVER, ARG0, ARG1, ARG2, ARG3,ARG4)</v>
      </c>
      <c r="G543" s="86" t="str">
        <f>VLOOKUP(D543,AI!B:G,3,FALSE)</f>
        <v>AI_update_event(RECEIVER, ARG0, ARG1, ARG2, ARG3,ARG4)</v>
      </c>
      <c r="H543" s="86"/>
      <c r="I543" s="86"/>
      <c r="J543" s="86" t="str">
        <f>VLOOKUP(D543,AI!B:G,6,FALSE)</f>
        <v>test_deadth_event(RECEIVER, ARG0, ARG1, ARG2, ARG3,ARG4)</v>
      </c>
      <c r="K543" s="86">
        <v>1</v>
      </c>
      <c r="L543" s="86">
        <f>IF(怪物属性编辑!AH486=1,怪物属性编辑!AO486,0)</f>
        <v>2716</v>
      </c>
      <c r="M543" s="89">
        <f t="shared" si="29"/>
        <v>1800</v>
      </c>
      <c r="S543" s="86">
        <v>320</v>
      </c>
      <c r="AF543" s="90">
        <f t="shared" si="28"/>
        <v>140130</v>
      </c>
    </row>
    <row r="544" spans="1:32">
      <c r="A544" s="5">
        <v>40131</v>
      </c>
      <c r="B544" s="98">
        <v>50084</v>
      </c>
      <c r="C544" s="5" t="str">
        <f>VLOOKUP(B544,映射!A:B,2,FALSE)</f>
        <v>曼陀罗草</v>
      </c>
      <c r="D544" s="85" t="str">
        <f>IF(IF(COUNTIF(AI!A:A,'表格编辑 '!C544),TRUE,FALSE)=FALSE,"monster",(VLOOKUP(C544,AI!A:B,2,FALSE)))</f>
        <v>monster</v>
      </c>
      <c r="E544" s="5">
        <v>60</v>
      </c>
      <c r="F544" s="86" t="str">
        <f>VLOOKUP(D544,AI!B:G,2,FALSE)</f>
        <v>AI_born_event(RECEIVER, ARG0, ARG1, ARG2, ARG3,ARG4)</v>
      </c>
      <c r="G544" s="86" t="str">
        <f>VLOOKUP(D544,AI!B:G,3,FALSE)</f>
        <v>AI_update_event(RECEIVER, ARG0, ARG1, ARG2, ARG3,ARG4)</v>
      </c>
      <c r="H544" s="86"/>
      <c r="I544" s="86"/>
      <c r="J544" s="86" t="str">
        <f>VLOOKUP(D544,AI!B:G,6,FALSE)</f>
        <v>test_deadth_event(RECEIVER, ARG0, ARG1, ARG2, ARG3,ARG4)</v>
      </c>
      <c r="K544" s="86">
        <v>1</v>
      </c>
      <c r="L544" s="86">
        <f>IF(怪物属性编辑!AH487=1,怪物属性编辑!AO487,0)</f>
        <v>3744</v>
      </c>
      <c r="M544" s="89">
        <f t="shared" si="29"/>
        <v>1800</v>
      </c>
      <c r="S544" s="86">
        <v>320</v>
      </c>
      <c r="AF544" s="90">
        <f t="shared" si="28"/>
        <v>140131</v>
      </c>
    </row>
    <row r="545" spans="1:32">
      <c r="A545" s="5">
        <v>40132</v>
      </c>
      <c r="B545" s="98">
        <v>50155</v>
      </c>
      <c r="C545" s="5" t="str">
        <f>VLOOKUP(B545,映射!A:B,2,FALSE)</f>
        <v>熊猫团</v>
      </c>
      <c r="D545" s="85" t="str">
        <f>IF(IF(COUNTIF(AI!A:A,'表格编辑 '!C545),TRUE,FALSE)=FALSE,"monster",(VLOOKUP(C545,AI!A:B,2,FALSE)))</f>
        <v>monster</v>
      </c>
      <c r="E545" s="5">
        <v>60</v>
      </c>
      <c r="F545" s="86" t="str">
        <f>VLOOKUP(D545,AI!B:G,2,FALSE)</f>
        <v>AI_born_event(RECEIVER, ARG0, ARG1, ARG2, ARG3,ARG4)</v>
      </c>
      <c r="G545" s="86" t="str">
        <f>VLOOKUP(D545,AI!B:G,3,FALSE)</f>
        <v>AI_update_event(RECEIVER, ARG0, ARG1, ARG2, ARG3,ARG4)</v>
      </c>
      <c r="H545" s="86"/>
      <c r="I545" s="86"/>
      <c r="J545" s="86" t="str">
        <f>VLOOKUP(D545,AI!B:G,6,FALSE)</f>
        <v>test_deadth_event(RECEIVER, ARG0, ARG1, ARG2, ARG3,ARG4)</v>
      </c>
      <c r="K545" s="86">
        <v>1</v>
      </c>
      <c r="L545" s="86">
        <f>IF(怪物属性编辑!AH488=1,怪物属性编辑!AO488,0)</f>
        <v>1954</v>
      </c>
      <c r="M545" s="89">
        <f t="shared" si="29"/>
        <v>1800</v>
      </c>
      <c r="S545" s="86">
        <v>320</v>
      </c>
      <c r="AF545" s="90">
        <f t="shared" si="28"/>
        <v>140132</v>
      </c>
    </row>
    <row r="546" spans="1:32">
      <c r="A546" s="5">
        <v>40133</v>
      </c>
      <c r="B546" s="98">
        <v>50157</v>
      </c>
      <c r="C546" s="5" t="str">
        <f>VLOOKUP(B546,映射!A:B,2,FALSE)</f>
        <v>雪山幻魔</v>
      </c>
      <c r="D546" s="85" t="str">
        <f>IF(IF(COUNTIF(AI!A:A,'表格编辑 '!C546),TRUE,FALSE)=FALSE,"monster",(VLOOKUP(C546,AI!A:B,2,FALSE)))</f>
        <v>monster</v>
      </c>
      <c r="E546" s="5">
        <v>60</v>
      </c>
      <c r="F546" s="86" t="str">
        <f>VLOOKUP(D546,AI!B:G,2,FALSE)</f>
        <v>AI_born_event(RECEIVER, ARG0, ARG1, ARG2, ARG3,ARG4)</v>
      </c>
      <c r="G546" s="86" t="str">
        <f>VLOOKUP(D546,AI!B:G,3,FALSE)</f>
        <v>AI_update_event(RECEIVER, ARG0, ARG1, ARG2, ARG3,ARG4)</v>
      </c>
      <c r="H546" s="86"/>
      <c r="I546" s="86"/>
      <c r="J546" s="86" t="str">
        <f>VLOOKUP(D546,AI!B:G,6,FALSE)</f>
        <v>test_deadth_event(RECEIVER, ARG0, ARG1, ARG2, ARG3,ARG4)</v>
      </c>
      <c r="K546" s="86">
        <v>1</v>
      </c>
      <c r="L546" s="86">
        <f>IF(怪物属性编辑!AH489=1,怪物属性编辑!AO489,0)</f>
        <v>1400</v>
      </c>
      <c r="M546" s="89">
        <f t="shared" si="29"/>
        <v>1800</v>
      </c>
      <c r="S546" s="86">
        <v>320</v>
      </c>
      <c r="AF546" s="90">
        <f t="shared" si="28"/>
        <v>140133</v>
      </c>
    </row>
    <row r="547" spans="1:32">
      <c r="A547" s="5">
        <v>40134</v>
      </c>
      <c r="B547" s="98">
        <v>50076</v>
      </c>
      <c r="C547" s="5" t="str">
        <f>VLOOKUP(B547,映射!A:B,2,FALSE)</f>
        <v>风蜘蛛</v>
      </c>
      <c r="D547" s="85" t="str">
        <f>IF(IF(COUNTIF(AI!A:A,'表格编辑 '!C547),TRUE,FALSE)=FALSE,"monster",(VLOOKUP(C547,AI!A:B,2,FALSE)))</f>
        <v>monster</v>
      </c>
      <c r="E547" s="5">
        <v>60</v>
      </c>
      <c r="F547" s="86" t="str">
        <f>VLOOKUP(D547,AI!B:G,2,FALSE)</f>
        <v>AI_born_event(RECEIVER, ARG0, ARG1, ARG2, ARG3,ARG4)</v>
      </c>
      <c r="G547" s="86" t="str">
        <f>VLOOKUP(D547,AI!B:G,3,FALSE)</f>
        <v>AI_update_event(RECEIVER, ARG0, ARG1, ARG2, ARG3,ARG4)</v>
      </c>
      <c r="H547" s="86"/>
      <c r="I547" s="86"/>
      <c r="J547" s="86" t="str">
        <f>VLOOKUP(D547,AI!B:G,6,FALSE)</f>
        <v>test_deadth_event(RECEIVER, ARG0, ARG1, ARG2, ARG3,ARG4)</v>
      </c>
      <c r="K547" s="86">
        <v>1</v>
      </c>
      <c r="L547" s="86">
        <f>IF(怪物属性编辑!AH490=1,怪物属性编辑!AO490,0)</f>
        <v>2986</v>
      </c>
      <c r="M547" s="89">
        <f t="shared" si="29"/>
        <v>1800</v>
      </c>
      <c r="S547" s="86">
        <v>320</v>
      </c>
      <c r="AF547" s="90">
        <f t="shared" si="28"/>
        <v>140134</v>
      </c>
    </row>
    <row r="548" spans="1:32">
      <c r="A548" s="5">
        <v>40135</v>
      </c>
      <c r="B548" s="98">
        <v>50060</v>
      </c>
      <c r="C548" s="5" t="str">
        <f>VLOOKUP(B548,映射!A:B,2,FALSE)</f>
        <v>炼狱魔蝎</v>
      </c>
      <c r="D548" s="85" t="str">
        <f>IF(IF(COUNTIF(AI!A:A,'表格编辑 '!C548),TRUE,FALSE)=FALSE,"monster",(VLOOKUP(C548,AI!A:B,2,FALSE)))</f>
        <v>monster</v>
      </c>
      <c r="E548" s="5">
        <v>60</v>
      </c>
      <c r="F548" s="86" t="str">
        <f>VLOOKUP(D548,AI!B:G,2,FALSE)</f>
        <v>AI_born_event(RECEIVER, ARG0, ARG1, ARG2, ARG3,ARG4)</v>
      </c>
      <c r="G548" s="86" t="str">
        <f>VLOOKUP(D548,AI!B:G,3,FALSE)</f>
        <v>AI_update_event(RECEIVER, ARG0, ARG1, ARG2, ARG3,ARG4)</v>
      </c>
      <c r="H548" s="86"/>
      <c r="I548" s="86"/>
      <c r="J548" s="86" t="str">
        <f>VLOOKUP(D548,AI!B:G,6,FALSE)</f>
        <v>test_deadth_event(RECEIVER, ARG0, ARG1, ARG2, ARG3,ARG4)</v>
      </c>
      <c r="K548" s="86">
        <v>1</v>
      </c>
      <c r="L548" s="86">
        <f>IF(怪物属性编辑!AH491=1,怪物属性编辑!AO491,0)</f>
        <v>1564</v>
      </c>
      <c r="M548" s="89">
        <f t="shared" si="29"/>
        <v>1800</v>
      </c>
      <c r="S548" s="86">
        <v>320</v>
      </c>
      <c r="AF548" s="90">
        <f t="shared" si="28"/>
        <v>140135</v>
      </c>
    </row>
    <row r="549" spans="1:32">
      <c r="A549" s="5">
        <v>40136</v>
      </c>
      <c r="B549" s="98">
        <v>50000</v>
      </c>
      <c r="C549" s="5" t="str">
        <f>VLOOKUP(B549,映射!A:B,2,FALSE)</f>
        <v>海底龟</v>
      </c>
      <c r="D549" s="85" t="str">
        <f>IF(IF(COUNTIF(AI!A:A,'表格编辑 '!C549),TRUE,FALSE)=FALSE,"monster",(VLOOKUP(C549,AI!A:B,2,FALSE)))</f>
        <v>monster</v>
      </c>
      <c r="E549" s="5">
        <v>24</v>
      </c>
      <c r="F549" s="86" t="str">
        <f>VLOOKUP(D549,AI!B:G,2,FALSE)</f>
        <v>AI_born_event(RECEIVER, ARG0, ARG1, ARG2, ARG3,ARG4)</v>
      </c>
      <c r="G549" s="86" t="str">
        <f>VLOOKUP(D549,AI!B:G,3,FALSE)</f>
        <v>AI_update_event(RECEIVER, ARG0, ARG1, ARG2, ARG3,ARG4)</v>
      </c>
      <c r="H549" s="86"/>
      <c r="I549" s="86"/>
      <c r="J549" s="86" t="str">
        <f>VLOOKUP(D549,AI!B:G,6,FALSE)</f>
        <v>test_deadth_event(RECEIVER, ARG0, ARG1, ARG2, ARG3,ARG4)</v>
      </c>
      <c r="K549" s="86">
        <v>1</v>
      </c>
      <c r="L549" s="86">
        <f>IF(怪物属性编辑!AH492=1,怪物属性编辑!AO492,0)</f>
        <v>-40</v>
      </c>
      <c r="M549" s="89">
        <f t="shared" si="29"/>
        <v>720</v>
      </c>
      <c r="S549" s="86">
        <v>320</v>
      </c>
      <c r="AF549" s="90">
        <f t="shared" si="28"/>
        <v>140136</v>
      </c>
    </row>
    <row r="550" spans="1:32">
      <c r="A550" s="5">
        <v>40137</v>
      </c>
      <c r="B550" s="98">
        <v>50153</v>
      </c>
      <c r="C550" s="5" t="str">
        <f>VLOOKUP(B550,映射!A:B,2,FALSE)</f>
        <v>山贼</v>
      </c>
      <c r="D550" s="85" t="str">
        <f>IF(IF(COUNTIF(AI!A:A,'表格编辑 '!C550),TRUE,FALSE)=FALSE,"monster",(VLOOKUP(C550,AI!A:B,2,FALSE)))</f>
        <v>monster</v>
      </c>
      <c r="E550" s="5">
        <v>24</v>
      </c>
      <c r="F550" s="86" t="str">
        <f>VLOOKUP(D550,AI!B:G,2,FALSE)</f>
        <v>AI_born_event(RECEIVER, ARG0, ARG1, ARG2, ARG3,ARG4)</v>
      </c>
      <c r="G550" s="86" t="str">
        <f>VLOOKUP(D550,AI!B:G,3,FALSE)</f>
        <v>AI_update_event(RECEIVER, ARG0, ARG1, ARG2, ARG3,ARG4)</v>
      </c>
      <c r="H550" s="86"/>
      <c r="I550" s="86"/>
      <c r="J550" s="86" t="str">
        <f>VLOOKUP(D550,AI!B:G,6,FALSE)</f>
        <v>test_deadth_event(RECEIVER, ARG0, ARG1, ARG2, ARG3,ARG4)</v>
      </c>
      <c r="K550" s="86">
        <v>1</v>
      </c>
      <c r="L550" s="86">
        <f>IF(怪物属性编辑!AH493=1,怪物属性编辑!AO493,0)</f>
        <v>86</v>
      </c>
      <c r="M550" s="89">
        <f t="shared" si="29"/>
        <v>720</v>
      </c>
      <c r="S550" s="86">
        <v>320</v>
      </c>
      <c r="AF550" s="90">
        <f t="shared" si="28"/>
        <v>140137</v>
      </c>
    </row>
    <row r="551" spans="1:32">
      <c r="A551" s="5">
        <v>40138</v>
      </c>
      <c r="B551" s="98">
        <v>50005</v>
      </c>
      <c r="C551" s="5" t="str">
        <f>VLOOKUP(B551,映射!A:B,2,FALSE)</f>
        <v>罗刹鬼</v>
      </c>
      <c r="D551" s="85" t="str">
        <f>IF(IF(COUNTIF(AI!A:A,'表格编辑 '!C551),TRUE,FALSE)=FALSE,"monster",(VLOOKUP(C551,AI!A:B,2,FALSE)))</f>
        <v>monster</v>
      </c>
      <c r="E551" s="5">
        <v>24</v>
      </c>
      <c r="F551" s="86" t="str">
        <f>VLOOKUP(D551,AI!B:G,2,FALSE)</f>
        <v>AI_born_event(RECEIVER, ARG0, ARG1, ARG2, ARG3,ARG4)</v>
      </c>
      <c r="G551" s="86" t="str">
        <f>VLOOKUP(D551,AI!B:G,3,FALSE)</f>
        <v>AI_update_event(RECEIVER, ARG0, ARG1, ARG2, ARG3,ARG4)</v>
      </c>
      <c r="H551" s="86"/>
      <c r="I551" s="86"/>
      <c r="J551" s="86" t="str">
        <f>VLOOKUP(D551,AI!B:G,6,FALSE)</f>
        <v>test_deadth_event(RECEIVER, ARG0, ARG1, ARG2, ARG3,ARG4)</v>
      </c>
      <c r="K551" s="86">
        <v>1</v>
      </c>
      <c r="L551" s="86">
        <f>IF(怪物属性编辑!AH494=1,怪物属性编辑!AO494,0)</f>
        <v>152</v>
      </c>
      <c r="M551" s="89">
        <f t="shared" si="29"/>
        <v>720</v>
      </c>
      <c r="S551" s="86">
        <v>320</v>
      </c>
      <c r="AF551" s="90">
        <f t="shared" si="28"/>
        <v>140138</v>
      </c>
    </row>
    <row r="552" spans="1:32">
      <c r="A552" s="5">
        <v>40139</v>
      </c>
      <c r="B552" s="98">
        <v>50044</v>
      </c>
      <c r="C552" s="5" t="str">
        <f>VLOOKUP(B552,映射!A:B,2,FALSE)</f>
        <v>石像怪</v>
      </c>
      <c r="D552" s="85" t="str">
        <f>IF(IF(COUNTIF(AI!A:A,'表格编辑 '!C552),TRUE,FALSE)=FALSE,"monster",(VLOOKUP(C552,AI!A:B,2,FALSE)))</f>
        <v>monster</v>
      </c>
      <c r="E552" s="5">
        <v>24</v>
      </c>
      <c r="F552" s="86" t="str">
        <f>VLOOKUP(D552,AI!B:G,2,FALSE)</f>
        <v>AI_born_event(RECEIVER, ARG0, ARG1, ARG2, ARG3,ARG4)</v>
      </c>
      <c r="G552" s="86" t="str">
        <f>VLOOKUP(D552,AI!B:G,3,FALSE)</f>
        <v>AI_update_event(RECEIVER, ARG0, ARG1, ARG2, ARG3,ARG4)</v>
      </c>
      <c r="H552" s="86"/>
      <c r="I552" s="86"/>
      <c r="J552" s="86" t="str">
        <f>VLOOKUP(D552,AI!B:G,6,FALSE)</f>
        <v>test_deadth_event(RECEIVER, ARG0, ARG1, ARG2, ARG3,ARG4)</v>
      </c>
      <c r="K552" s="86">
        <v>1</v>
      </c>
      <c r="L552" s="86">
        <f>IF(怪物属性编辑!AH495=1,怪物属性编辑!AO495,0)</f>
        <v>154</v>
      </c>
      <c r="M552" s="89">
        <f t="shared" si="29"/>
        <v>720</v>
      </c>
      <c r="S552" s="86">
        <v>320</v>
      </c>
      <c r="AF552" s="90">
        <f t="shared" si="28"/>
        <v>140139</v>
      </c>
    </row>
    <row r="553" spans="1:32">
      <c r="A553" s="5">
        <v>40140</v>
      </c>
      <c r="B553" s="98">
        <v>50103</v>
      </c>
      <c r="C553" s="5" t="str">
        <f>VLOOKUP(B553,映射!A:B,2,FALSE)</f>
        <v>地精</v>
      </c>
      <c r="D553" s="85" t="str">
        <f>IF(IF(COUNTIF(AI!A:A,'表格编辑 '!C553),TRUE,FALSE)=FALSE,"monster",(VLOOKUP(C553,AI!A:B,2,FALSE)))</f>
        <v>monster</v>
      </c>
      <c r="E553" s="5">
        <v>24</v>
      </c>
      <c r="F553" s="86" t="str">
        <f>VLOOKUP(D553,AI!B:G,2,FALSE)</f>
        <v>AI_born_event(RECEIVER, ARG0, ARG1, ARG2, ARG3,ARG4)</v>
      </c>
      <c r="G553" s="86" t="str">
        <f>VLOOKUP(D553,AI!B:G,3,FALSE)</f>
        <v>AI_update_event(RECEIVER, ARG0, ARG1, ARG2, ARG3,ARG4)</v>
      </c>
      <c r="H553" s="86"/>
      <c r="I553" s="86"/>
      <c r="J553" s="86" t="str">
        <f>VLOOKUP(D553,AI!B:G,6,FALSE)</f>
        <v>test_deadth_event(RECEIVER, ARG0, ARG1, ARG2, ARG3,ARG4)</v>
      </c>
      <c r="K553" s="86">
        <v>1</v>
      </c>
      <c r="L553" s="86">
        <f>IF(怪物属性编辑!AH496=1,怪物属性编辑!AO496,0)</f>
        <v>-188</v>
      </c>
      <c r="M553" s="89">
        <f t="shared" si="29"/>
        <v>720</v>
      </c>
      <c r="S553" s="86">
        <v>320</v>
      </c>
      <c r="AF553" s="90">
        <f t="shared" si="28"/>
        <v>140140</v>
      </c>
    </row>
    <row r="554" spans="1:32">
      <c r="A554" s="5">
        <v>40141</v>
      </c>
      <c r="B554" s="98">
        <v>50057</v>
      </c>
      <c r="C554" s="5" t="str">
        <f>VLOOKUP(B554,映射!A:B,2,FALSE)</f>
        <v>胖蝙蝠</v>
      </c>
      <c r="D554" s="85" t="str">
        <f>IF(IF(COUNTIF(AI!A:A,'表格编辑 '!C554),TRUE,FALSE)=FALSE,"monster",(VLOOKUP(C554,AI!A:B,2,FALSE)))</f>
        <v>monster</v>
      </c>
      <c r="E554" s="5">
        <v>24</v>
      </c>
      <c r="F554" s="86" t="str">
        <f>VLOOKUP(D554,AI!B:G,2,FALSE)</f>
        <v>AI_born_event(RECEIVER, ARG0, ARG1, ARG2, ARG3,ARG4)</v>
      </c>
      <c r="G554" s="86" t="str">
        <f>VLOOKUP(D554,AI!B:G,3,FALSE)</f>
        <v>AI_update_event(RECEIVER, ARG0, ARG1, ARG2, ARG3,ARG4)</v>
      </c>
      <c r="H554" s="86"/>
      <c r="I554" s="86"/>
      <c r="J554" s="86" t="str">
        <f>VLOOKUP(D554,AI!B:G,6,FALSE)</f>
        <v>test_deadth_event(RECEIVER, ARG0, ARG1, ARG2, ARG3,ARG4)</v>
      </c>
      <c r="K554" s="86">
        <v>1</v>
      </c>
      <c r="L554" s="86">
        <f>IF(怪物属性编辑!AH497=1,怪物属性编辑!AO497,0)</f>
        <v>230</v>
      </c>
      <c r="M554" s="89">
        <f t="shared" si="29"/>
        <v>720</v>
      </c>
      <c r="S554" s="86">
        <v>320</v>
      </c>
      <c r="AF554" s="90">
        <f t="shared" si="28"/>
        <v>140141</v>
      </c>
    </row>
    <row r="555" spans="1:32">
      <c r="A555" s="5">
        <v>40142</v>
      </c>
      <c r="B555" s="98">
        <v>50086</v>
      </c>
      <c r="C555" s="5" t="str">
        <f>VLOOKUP(B555,映射!A:B,2,FALSE)</f>
        <v>人魔草</v>
      </c>
      <c r="D555" s="85" t="str">
        <f>IF(IF(COUNTIF(AI!A:A,'表格编辑 '!C555),TRUE,FALSE)=FALSE,"monster",(VLOOKUP(C555,AI!A:B,2,FALSE)))</f>
        <v>monster</v>
      </c>
      <c r="E555" s="5">
        <v>24</v>
      </c>
      <c r="F555" s="86" t="str">
        <f>VLOOKUP(D555,AI!B:G,2,FALSE)</f>
        <v>AI_born_event(RECEIVER, ARG0, ARG1, ARG2, ARG3,ARG4)</v>
      </c>
      <c r="G555" s="86" t="str">
        <f>VLOOKUP(D555,AI!B:G,3,FALSE)</f>
        <v>AI_update_event(RECEIVER, ARG0, ARG1, ARG2, ARG3,ARG4)</v>
      </c>
      <c r="H555" s="86"/>
      <c r="I555" s="86"/>
      <c r="J555" s="86" t="str">
        <f>VLOOKUP(D555,AI!B:G,6,FALSE)</f>
        <v>test_deadth_event(RECEIVER, ARG0, ARG1, ARG2, ARG3,ARG4)</v>
      </c>
      <c r="K555" s="86">
        <v>1</v>
      </c>
      <c r="L555" s="86">
        <f>IF(怪物属性编辑!AH498=1,怪物属性编辑!AO498,0)</f>
        <v>696</v>
      </c>
      <c r="M555" s="89">
        <f t="shared" si="29"/>
        <v>720</v>
      </c>
      <c r="S555" s="86">
        <v>320</v>
      </c>
      <c r="AF555" s="90">
        <f t="shared" si="28"/>
        <v>140142</v>
      </c>
    </row>
    <row r="556" spans="1:32">
      <c r="A556" s="5">
        <v>40143</v>
      </c>
      <c r="B556" s="98">
        <v>50094</v>
      </c>
      <c r="C556" s="5" t="str">
        <f>VLOOKUP(B556,映射!A:B,2,FALSE)</f>
        <v>土著仙人掌</v>
      </c>
      <c r="D556" s="85" t="str">
        <f>IF(IF(COUNTIF(AI!A:A,'表格编辑 '!C556),TRUE,FALSE)=FALSE,"monster",(VLOOKUP(C556,AI!A:B,2,FALSE)))</f>
        <v>monster</v>
      </c>
      <c r="E556" s="5">
        <v>24</v>
      </c>
      <c r="F556" s="86" t="str">
        <f>VLOOKUP(D556,AI!B:G,2,FALSE)</f>
        <v>AI_born_event(RECEIVER, ARG0, ARG1, ARG2, ARG3,ARG4)</v>
      </c>
      <c r="G556" s="86" t="str">
        <f>VLOOKUP(D556,AI!B:G,3,FALSE)</f>
        <v>AI_update_event(RECEIVER, ARG0, ARG1, ARG2, ARG3,ARG4)</v>
      </c>
      <c r="H556" s="86"/>
      <c r="I556" s="86"/>
      <c r="J556" s="86" t="str">
        <f>VLOOKUP(D556,AI!B:G,6,FALSE)</f>
        <v>test_deadth_event(RECEIVER, ARG0, ARG1, ARG2, ARG3,ARG4)</v>
      </c>
      <c r="K556" s="86">
        <v>1</v>
      </c>
      <c r="L556" s="86">
        <f>IF(怪物属性编辑!AH499=1,怪物属性编辑!AO499,0)</f>
        <v>194</v>
      </c>
      <c r="M556" s="89">
        <f t="shared" si="29"/>
        <v>720</v>
      </c>
      <c r="S556" s="86">
        <v>320</v>
      </c>
      <c r="AF556" s="90">
        <f t="shared" si="28"/>
        <v>140143</v>
      </c>
    </row>
    <row r="557" spans="1:32">
      <c r="A557" s="5">
        <v>40144</v>
      </c>
      <c r="B557" s="98">
        <v>50132</v>
      </c>
      <c r="C557" s="5" t="str">
        <f>VLOOKUP(B557,映射!A:B,2,FALSE)</f>
        <v>蜥蜴人斗士</v>
      </c>
      <c r="D557" s="85" t="str">
        <f>IF(IF(COUNTIF(AI!A:A,'表格编辑 '!C557),TRUE,FALSE)=FALSE,"monster",(VLOOKUP(C557,AI!A:B,2,FALSE)))</f>
        <v>monster</v>
      </c>
      <c r="E557" s="5">
        <v>24</v>
      </c>
      <c r="F557" s="86" t="str">
        <f>VLOOKUP(D557,AI!B:G,2,FALSE)</f>
        <v>AI_born_event(RECEIVER, ARG0, ARG1, ARG2, ARG3,ARG4)</v>
      </c>
      <c r="G557" s="86" t="str">
        <f>VLOOKUP(D557,AI!B:G,3,FALSE)</f>
        <v>AI_update_event(RECEIVER, ARG0, ARG1, ARG2, ARG3,ARG4)</v>
      </c>
      <c r="H557" s="86"/>
      <c r="I557" s="86"/>
      <c r="J557" s="86" t="str">
        <f>VLOOKUP(D557,AI!B:G,6,FALSE)</f>
        <v>test_deadth_event(RECEIVER, ARG0, ARG1, ARG2, ARG3,ARG4)</v>
      </c>
      <c r="K557" s="86">
        <v>1</v>
      </c>
      <c r="L557" s="86">
        <f>IF(怪物属性编辑!AH500=1,怪物属性编辑!AO500,0)</f>
        <v>76</v>
      </c>
      <c r="M557" s="89">
        <f t="shared" si="29"/>
        <v>720</v>
      </c>
      <c r="S557" s="86">
        <v>320</v>
      </c>
      <c r="AF557" s="90">
        <f t="shared" si="28"/>
        <v>140144</v>
      </c>
    </row>
    <row r="558" spans="1:32">
      <c r="A558" s="5">
        <v>40145</v>
      </c>
      <c r="B558" s="98">
        <v>50150</v>
      </c>
      <c r="C558" s="5" t="str">
        <f>VLOOKUP(B558,映射!A:B,2,FALSE)</f>
        <v>泰坦巨人</v>
      </c>
      <c r="D558" s="85" t="str">
        <f>IF(IF(COUNTIF(AI!A:A,'表格编辑 '!C558),TRUE,FALSE)=FALSE,"monster",(VLOOKUP(C558,AI!A:B,2,FALSE)))</f>
        <v>monster</v>
      </c>
      <c r="E558" s="5">
        <v>24</v>
      </c>
      <c r="F558" s="86" t="str">
        <f>VLOOKUP(D558,AI!B:G,2,FALSE)</f>
        <v>AI_born_event(RECEIVER, ARG0, ARG1, ARG2, ARG3,ARG4)</v>
      </c>
      <c r="G558" s="86" t="str">
        <f>VLOOKUP(D558,AI!B:G,3,FALSE)</f>
        <v>AI_update_event(RECEIVER, ARG0, ARG1, ARG2, ARG3,ARG4)</v>
      </c>
      <c r="H558" s="86"/>
      <c r="I558" s="86"/>
      <c r="J558" s="86" t="str">
        <f>VLOOKUP(D558,AI!B:G,6,FALSE)</f>
        <v>test_deadth_event(RECEIVER, ARG0, ARG1, ARG2, ARG3,ARG4)</v>
      </c>
      <c r="K558" s="86">
        <v>1</v>
      </c>
      <c r="L558" s="86">
        <f>IF(怪物属性编辑!AH501=1,怪物属性编辑!AO501,0)</f>
        <v>-366</v>
      </c>
      <c r="M558" s="89">
        <f t="shared" si="29"/>
        <v>720</v>
      </c>
      <c r="S558" s="86">
        <v>320</v>
      </c>
      <c r="AF558" s="90">
        <f t="shared" si="28"/>
        <v>140145</v>
      </c>
    </row>
    <row r="559" spans="1:32">
      <c r="A559" s="5">
        <v>40146</v>
      </c>
      <c r="B559" s="98">
        <v>50033</v>
      </c>
      <c r="C559" s="5" t="str">
        <f>VLOOKUP(B559,映射!A:B,2,FALSE)</f>
        <v>骷髅海盗</v>
      </c>
      <c r="D559" s="85" t="str">
        <f>IF(IF(COUNTIF(AI!A:A,'表格编辑 '!C559),TRUE,FALSE)=FALSE,"monster",(VLOOKUP(C559,AI!A:B,2,FALSE)))</f>
        <v>monster</v>
      </c>
      <c r="E559" s="5">
        <v>24</v>
      </c>
      <c r="F559" s="86" t="str">
        <f>VLOOKUP(D559,AI!B:G,2,FALSE)</f>
        <v>AI_born_event(RECEIVER, ARG0, ARG1, ARG2, ARG3,ARG4)</v>
      </c>
      <c r="G559" s="86" t="str">
        <f>VLOOKUP(D559,AI!B:G,3,FALSE)</f>
        <v>AI_update_event(RECEIVER, ARG0, ARG1, ARG2, ARG3,ARG4)</v>
      </c>
      <c r="H559" s="86"/>
      <c r="I559" s="86"/>
      <c r="J559" s="86" t="str">
        <f>VLOOKUP(D559,AI!B:G,6,FALSE)</f>
        <v>test_deadth_event(RECEIVER, ARG0, ARG1, ARG2, ARG3,ARG4)</v>
      </c>
      <c r="K559" s="86">
        <v>1</v>
      </c>
      <c r="L559" s="86">
        <f>IF(怪物属性编辑!AH502=1,怪物属性编辑!AO502,0)</f>
        <v>-78</v>
      </c>
      <c r="M559" s="89">
        <f t="shared" si="29"/>
        <v>720</v>
      </c>
      <c r="S559" s="86">
        <v>320</v>
      </c>
      <c r="AF559" s="90">
        <f t="shared" si="28"/>
        <v>140146</v>
      </c>
    </row>
    <row r="560" spans="1:32">
      <c r="A560" s="5">
        <v>40147</v>
      </c>
      <c r="B560" s="98">
        <v>50155</v>
      </c>
      <c r="C560" s="5" t="str">
        <f>VLOOKUP(B560,映射!A:B,2,FALSE)</f>
        <v>熊猫团</v>
      </c>
      <c r="D560" s="85" t="str">
        <f>IF(IF(COUNTIF(AI!A:A,'表格编辑 '!C560),TRUE,FALSE)=FALSE,"monster",(VLOOKUP(C560,AI!A:B,2,FALSE)))</f>
        <v>monster</v>
      </c>
      <c r="E560" s="5">
        <v>24</v>
      </c>
      <c r="F560" s="86" t="str">
        <f>VLOOKUP(D560,AI!B:G,2,FALSE)</f>
        <v>AI_born_event(RECEIVER, ARG0, ARG1, ARG2, ARG3,ARG4)</v>
      </c>
      <c r="G560" s="86" t="str">
        <f>VLOOKUP(D560,AI!B:G,3,FALSE)</f>
        <v>AI_update_event(RECEIVER, ARG0, ARG1, ARG2, ARG3,ARG4)</v>
      </c>
      <c r="H560" s="86"/>
      <c r="I560" s="86"/>
      <c r="J560" s="86" t="str">
        <f>VLOOKUP(D560,AI!B:G,6,FALSE)</f>
        <v>test_deadth_event(RECEIVER, ARG0, ARG1, ARG2, ARG3,ARG4)</v>
      </c>
      <c r="K560" s="86">
        <v>1</v>
      </c>
      <c r="L560" s="86">
        <f>IF(怪物属性编辑!AH503=1,怪物属性编辑!AO503,0)</f>
        <v>-10</v>
      </c>
      <c r="M560" s="89">
        <f t="shared" si="29"/>
        <v>720</v>
      </c>
      <c r="S560" s="86">
        <v>320</v>
      </c>
      <c r="AF560" s="90">
        <f t="shared" si="28"/>
        <v>140147</v>
      </c>
    </row>
    <row r="561" spans="1:32">
      <c r="A561" s="5">
        <v>40148</v>
      </c>
      <c r="B561" s="98">
        <v>50056</v>
      </c>
      <c r="C561" s="5" t="str">
        <f>VLOOKUP(B561,映射!A:B,2,FALSE)</f>
        <v>海蝙蝠</v>
      </c>
      <c r="D561" s="85" t="str">
        <f>IF(IF(COUNTIF(AI!A:A,'表格编辑 '!C561),TRUE,FALSE)=FALSE,"monster",(VLOOKUP(C561,AI!A:B,2,FALSE)))</f>
        <v>monster</v>
      </c>
      <c r="E561" s="5">
        <v>24</v>
      </c>
      <c r="F561" s="86" t="str">
        <f>VLOOKUP(D561,AI!B:G,2,FALSE)</f>
        <v>AI_born_event(RECEIVER, ARG0, ARG1, ARG2, ARG3,ARG4)</v>
      </c>
      <c r="G561" s="86" t="str">
        <f>VLOOKUP(D561,AI!B:G,3,FALSE)</f>
        <v>AI_update_event(RECEIVER, ARG0, ARG1, ARG2, ARG3,ARG4)</v>
      </c>
      <c r="H561" s="86"/>
      <c r="I561" s="86"/>
      <c r="J561" s="86" t="str">
        <f>VLOOKUP(D561,AI!B:G,6,FALSE)</f>
        <v>test_deadth_event(RECEIVER, ARG0, ARG1, ARG2, ARG3,ARG4)</v>
      </c>
      <c r="K561" s="86">
        <v>1</v>
      </c>
      <c r="L561" s="86">
        <f>IF(怪物属性编辑!AH504=1,怪物属性编辑!AO504,0)</f>
        <v>156</v>
      </c>
      <c r="M561" s="89">
        <f t="shared" si="29"/>
        <v>720</v>
      </c>
      <c r="S561" s="86">
        <v>320</v>
      </c>
      <c r="AF561" s="90">
        <f t="shared" si="28"/>
        <v>140148</v>
      </c>
    </row>
    <row r="562" spans="1:32">
      <c r="A562" s="5">
        <v>40149</v>
      </c>
      <c r="B562" s="98">
        <v>50111</v>
      </c>
      <c r="C562" s="5" t="str">
        <f>VLOOKUP(B562,映射!A:B,2,FALSE)</f>
        <v>暗影</v>
      </c>
      <c r="D562" s="85" t="str">
        <f>IF(IF(COUNTIF(AI!A:A,'表格编辑 '!C562),TRUE,FALSE)=FALSE,"monster",(VLOOKUP(C562,AI!A:B,2,FALSE)))</f>
        <v>monster</v>
      </c>
      <c r="E562" s="5">
        <v>24</v>
      </c>
      <c r="F562" s="86" t="str">
        <f>VLOOKUP(D562,AI!B:G,2,FALSE)</f>
        <v>AI_born_event(RECEIVER, ARG0, ARG1, ARG2, ARG3,ARG4)</v>
      </c>
      <c r="G562" s="86" t="str">
        <f>VLOOKUP(D562,AI!B:G,3,FALSE)</f>
        <v>AI_update_event(RECEIVER, ARG0, ARG1, ARG2, ARG3,ARG4)</v>
      </c>
      <c r="H562" s="86"/>
      <c r="I562" s="86"/>
      <c r="J562" s="86" t="str">
        <f>VLOOKUP(D562,AI!B:G,6,FALSE)</f>
        <v>test_deadth_event(RECEIVER, ARG0, ARG1, ARG2, ARG3,ARG4)</v>
      </c>
      <c r="K562" s="86">
        <v>1</v>
      </c>
      <c r="L562" s="86">
        <f>IF(怪物属性编辑!AH505=1,怪物属性编辑!AO505,0)</f>
        <v>188</v>
      </c>
      <c r="M562" s="89">
        <f t="shared" si="29"/>
        <v>720</v>
      </c>
      <c r="S562" s="86">
        <v>320</v>
      </c>
      <c r="AF562" s="90">
        <f t="shared" si="28"/>
        <v>140149</v>
      </c>
    </row>
    <row r="563" spans="1:32">
      <c r="A563" s="5">
        <v>40150</v>
      </c>
      <c r="B563" s="98">
        <v>50092</v>
      </c>
      <c r="C563" s="5" t="str">
        <f>VLOOKUP(B563,映射!A:B,2,FALSE)</f>
        <v>功夫刺魔</v>
      </c>
      <c r="D563" s="85" t="str">
        <f>IF(IF(COUNTIF(AI!A:A,'表格编辑 '!C563),TRUE,FALSE)=FALSE,"monster",(VLOOKUP(C563,AI!A:B,2,FALSE)))</f>
        <v>monster</v>
      </c>
      <c r="E563" s="5">
        <v>24</v>
      </c>
      <c r="F563" s="86" t="str">
        <f>VLOOKUP(D563,AI!B:G,2,FALSE)</f>
        <v>AI_born_event(RECEIVER, ARG0, ARG1, ARG2, ARG3,ARG4)</v>
      </c>
      <c r="G563" s="86" t="str">
        <f>VLOOKUP(D563,AI!B:G,3,FALSE)</f>
        <v>AI_update_event(RECEIVER, ARG0, ARG1, ARG2, ARG3,ARG4)</v>
      </c>
      <c r="H563" s="86"/>
      <c r="I563" s="86"/>
      <c r="J563" s="86" t="str">
        <f>VLOOKUP(D563,AI!B:G,6,FALSE)</f>
        <v>test_deadth_event(RECEIVER, ARG0, ARG1, ARG2, ARG3,ARG4)</v>
      </c>
      <c r="K563" s="86">
        <v>1</v>
      </c>
      <c r="L563" s="86">
        <f>IF(怪物属性编辑!AH506=1,怪物属性编辑!AO506,0)</f>
        <v>-108</v>
      </c>
      <c r="M563" s="89">
        <f t="shared" si="29"/>
        <v>720</v>
      </c>
      <c r="S563" s="86">
        <v>320</v>
      </c>
      <c r="AF563" s="90">
        <f t="shared" si="28"/>
        <v>140150</v>
      </c>
    </row>
    <row r="564" spans="1:32">
      <c r="A564" s="5">
        <v>40151</v>
      </c>
      <c r="B564" s="98">
        <v>50000</v>
      </c>
      <c r="C564" s="5" t="str">
        <f>VLOOKUP(B564,映射!A:B,2,FALSE)</f>
        <v>海底龟</v>
      </c>
      <c r="D564" s="85" t="str">
        <f>IF(IF(COUNTIF(AI!A:A,'表格编辑 '!C564),TRUE,FALSE)=FALSE,"monster",(VLOOKUP(C564,AI!A:B,2,FALSE)))</f>
        <v>monster</v>
      </c>
      <c r="E564" s="5">
        <v>29</v>
      </c>
      <c r="F564" s="86" t="str">
        <f>VLOOKUP(D564,AI!B:G,2,FALSE)</f>
        <v>AI_born_event(RECEIVER, ARG0, ARG1, ARG2, ARG3,ARG4)</v>
      </c>
      <c r="G564" s="86" t="str">
        <f>VLOOKUP(D564,AI!B:G,3,FALSE)</f>
        <v>AI_update_event(RECEIVER, ARG0, ARG1, ARG2, ARG3,ARG4)</v>
      </c>
      <c r="H564" s="86"/>
      <c r="I564" s="86"/>
      <c r="J564" s="86" t="str">
        <f>VLOOKUP(D564,AI!B:G,6,FALSE)</f>
        <v>test_deadth_event(RECEIVER, ARG0, ARG1, ARG2, ARG3,ARG4)</v>
      </c>
      <c r="K564" s="86">
        <v>1</v>
      </c>
      <c r="L564" s="86">
        <f>IF(怪物属性编辑!AH507=1,怪物属性编辑!AO507,0)</f>
        <v>-88</v>
      </c>
      <c r="M564" s="89">
        <f t="shared" si="29"/>
        <v>870</v>
      </c>
      <c r="S564" s="86">
        <v>320</v>
      </c>
      <c r="AF564" s="90">
        <f t="shared" si="28"/>
        <v>140151</v>
      </c>
    </row>
    <row r="565" spans="1:32">
      <c r="A565" s="5">
        <v>40152</v>
      </c>
      <c r="B565" s="98">
        <v>50153</v>
      </c>
      <c r="C565" s="5" t="str">
        <f>VLOOKUP(B565,映射!A:B,2,FALSE)</f>
        <v>山贼</v>
      </c>
      <c r="D565" s="85" t="str">
        <f>IF(IF(COUNTIF(AI!A:A,'表格编辑 '!C565),TRUE,FALSE)=FALSE,"monster",(VLOOKUP(C565,AI!A:B,2,FALSE)))</f>
        <v>monster</v>
      </c>
      <c r="E565" s="5">
        <v>29</v>
      </c>
      <c r="F565" s="86" t="str">
        <f>VLOOKUP(D565,AI!B:G,2,FALSE)</f>
        <v>AI_born_event(RECEIVER, ARG0, ARG1, ARG2, ARG3,ARG4)</v>
      </c>
      <c r="G565" s="86" t="str">
        <f>VLOOKUP(D565,AI!B:G,3,FALSE)</f>
        <v>AI_update_event(RECEIVER, ARG0, ARG1, ARG2, ARG3,ARG4)</v>
      </c>
      <c r="H565" s="86"/>
      <c r="I565" s="86"/>
      <c r="J565" s="86" t="str">
        <f>VLOOKUP(D565,AI!B:G,6,FALSE)</f>
        <v>test_deadth_event(RECEIVER, ARG0, ARG1, ARG2, ARG3,ARG4)</v>
      </c>
      <c r="K565" s="86">
        <v>1</v>
      </c>
      <c r="L565" s="86">
        <f>IF(怪物属性编辑!AH508=1,怪物属性编辑!AO508,0)</f>
        <v>80</v>
      </c>
      <c r="M565" s="89">
        <f t="shared" si="29"/>
        <v>870</v>
      </c>
      <c r="S565" s="86">
        <v>320</v>
      </c>
      <c r="AF565" s="90">
        <f t="shared" si="28"/>
        <v>140152</v>
      </c>
    </row>
    <row r="566" spans="1:32">
      <c r="A566" s="5">
        <v>40153</v>
      </c>
      <c r="B566" s="98">
        <v>50005</v>
      </c>
      <c r="C566" s="5" t="str">
        <f>VLOOKUP(B566,映射!A:B,2,FALSE)</f>
        <v>罗刹鬼</v>
      </c>
      <c r="D566" s="85" t="str">
        <f>IF(IF(COUNTIF(AI!A:A,'表格编辑 '!C566),TRUE,FALSE)=FALSE,"monster",(VLOOKUP(C566,AI!A:B,2,FALSE)))</f>
        <v>monster</v>
      </c>
      <c r="E566" s="5">
        <v>29</v>
      </c>
      <c r="F566" s="86" t="str">
        <f>VLOOKUP(D566,AI!B:G,2,FALSE)</f>
        <v>AI_born_event(RECEIVER, ARG0, ARG1, ARG2, ARG3,ARG4)</v>
      </c>
      <c r="G566" s="86" t="str">
        <f>VLOOKUP(D566,AI!B:G,3,FALSE)</f>
        <v>AI_update_event(RECEIVER, ARG0, ARG1, ARG2, ARG3,ARG4)</v>
      </c>
      <c r="H566" s="86"/>
      <c r="I566" s="86"/>
      <c r="J566" s="86" t="str">
        <f>VLOOKUP(D566,AI!B:G,6,FALSE)</f>
        <v>test_deadth_event(RECEIVER, ARG0, ARG1, ARG2, ARG3,ARG4)</v>
      </c>
      <c r="K566" s="86">
        <v>1</v>
      </c>
      <c r="L566" s="86">
        <f>IF(怪物属性编辑!AH509=1,怪物属性编辑!AO509,0)</f>
        <v>178</v>
      </c>
      <c r="M566" s="89">
        <f t="shared" si="29"/>
        <v>870</v>
      </c>
      <c r="S566" s="86">
        <v>320</v>
      </c>
      <c r="AF566" s="90">
        <f t="shared" si="28"/>
        <v>140153</v>
      </c>
    </row>
    <row r="567" spans="1:32">
      <c r="A567" s="5">
        <v>40154</v>
      </c>
      <c r="B567" s="98">
        <v>50044</v>
      </c>
      <c r="C567" s="5" t="str">
        <f>VLOOKUP(B567,映射!A:B,2,FALSE)</f>
        <v>石像怪</v>
      </c>
      <c r="D567" s="85" t="str">
        <f>IF(IF(COUNTIF(AI!A:A,'表格编辑 '!C567),TRUE,FALSE)=FALSE,"monster",(VLOOKUP(C567,AI!A:B,2,FALSE)))</f>
        <v>monster</v>
      </c>
      <c r="E567" s="5">
        <v>29</v>
      </c>
      <c r="F567" s="86" t="str">
        <f>VLOOKUP(D567,AI!B:G,2,FALSE)</f>
        <v>AI_born_event(RECEIVER, ARG0, ARG1, ARG2, ARG3,ARG4)</v>
      </c>
      <c r="G567" s="86" t="str">
        <f>VLOOKUP(D567,AI!B:G,3,FALSE)</f>
        <v>AI_update_event(RECEIVER, ARG0, ARG1, ARG2, ARG3,ARG4)</v>
      </c>
      <c r="H567" s="86"/>
      <c r="I567" s="86"/>
      <c r="J567" s="86" t="str">
        <f>VLOOKUP(D567,AI!B:G,6,FALSE)</f>
        <v>test_deadth_event(RECEIVER, ARG0, ARG1, ARG2, ARG3,ARG4)</v>
      </c>
      <c r="K567" s="86">
        <v>1</v>
      </c>
      <c r="L567" s="86">
        <f>IF(怪物属性编辑!AH510=1,怪物属性编辑!AO510,0)</f>
        <v>178</v>
      </c>
      <c r="M567" s="89">
        <f t="shared" si="29"/>
        <v>870</v>
      </c>
      <c r="S567" s="86">
        <v>320</v>
      </c>
      <c r="AF567" s="90">
        <f t="shared" si="28"/>
        <v>140154</v>
      </c>
    </row>
    <row r="568" spans="1:32">
      <c r="A568" s="5">
        <v>40155</v>
      </c>
      <c r="B568" s="98">
        <v>50103</v>
      </c>
      <c r="C568" s="5" t="str">
        <f>VLOOKUP(B568,映射!A:B,2,FALSE)</f>
        <v>地精</v>
      </c>
      <c r="D568" s="85" t="str">
        <f>IF(IF(COUNTIF(AI!A:A,'表格编辑 '!C568),TRUE,FALSE)=FALSE,"monster",(VLOOKUP(C568,AI!A:B,2,FALSE)))</f>
        <v>monster</v>
      </c>
      <c r="E568" s="5">
        <v>29</v>
      </c>
      <c r="F568" s="86" t="str">
        <f>VLOOKUP(D568,AI!B:G,2,FALSE)</f>
        <v>AI_born_event(RECEIVER, ARG0, ARG1, ARG2, ARG3,ARG4)</v>
      </c>
      <c r="G568" s="86" t="str">
        <f>VLOOKUP(D568,AI!B:G,3,FALSE)</f>
        <v>AI_update_event(RECEIVER, ARG0, ARG1, ARG2, ARG3,ARG4)</v>
      </c>
      <c r="H568" s="86"/>
      <c r="I568" s="86"/>
      <c r="J568" s="86" t="str">
        <f>VLOOKUP(D568,AI!B:G,6,FALSE)</f>
        <v>test_deadth_event(RECEIVER, ARG0, ARG1, ARG2, ARG3,ARG4)</v>
      </c>
      <c r="K568" s="86">
        <v>1</v>
      </c>
      <c r="L568" s="86">
        <f>IF(怪物属性编辑!AH511=1,怪物属性编辑!AO511,0)</f>
        <v>-212</v>
      </c>
      <c r="M568" s="89">
        <f t="shared" si="29"/>
        <v>870</v>
      </c>
      <c r="S568" s="86">
        <v>320</v>
      </c>
      <c r="AF568" s="90">
        <f t="shared" si="28"/>
        <v>140155</v>
      </c>
    </row>
    <row r="569" spans="1:32">
      <c r="A569" s="5">
        <v>40156</v>
      </c>
      <c r="B569" s="98">
        <v>50057</v>
      </c>
      <c r="C569" s="5" t="str">
        <f>VLOOKUP(B569,映射!A:B,2,FALSE)</f>
        <v>胖蝙蝠</v>
      </c>
      <c r="D569" s="85" t="str">
        <f>IF(IF(COUNTIF(AI!A:A,'表格编辑 '!C569),TRUE,FALSE)=FALSE,"monster",(VLOOKUP(C569,AI!A:B,2,FALSE)))</f>
        <v>monster</v>
      </c>
      <c r="E569" s="5">
        <v>29</v>
      </c>
      <c r="F569" s="86" t="str">
        <f>VLOOKUP(D569,AI!B:G,2,FALSE)</f>
        <v>AI_born_event(RECEIVER, ARG0, ARG1, ARG2, ARG3,ARG4)</v>
      </c>
      <c r="G569" s="86" t="str">
        <f>VLOOKUP(D569,AI!B:G,3,FALSE)</f>
        <v>AI_update_event(RECEIVER, ARG0, ARG1, ARG2, ARG3,ARG4)</v>
      </c>
      <c r="H569" s="86"/>
      <c r="I569" s="86"/>
      <c r="J569" s="86" t="str">
        <f>VLOOKUP(D569,AI!B:G,6,FALSE)</f>
        <v>test_deadth_event(RECEIVER, ARG0, ARG1, ARG2, ARG3,ARG4)</v>
      </c>
      <c r="K569" s="86">
        <v>1</v>
      </c>
      <c r="L569" s="86">
        <f>IF(怪物属性编辑!AH512=1,怪物属性编辑!AO512,0)</f>
        <v>240</v>
      </c>
      <c r="M569" s="89">
        <f t="shared" si="29"/>
        <v>870</v>
      </c>
      <c r="S569" s="86">
        <v>320</v>
      </c>
      <c r="AF569" s="90">
        <f t="shared" si="28"/>
        <v>140156</v>
      </c>
    </row>
    <row r="570" spans="1:32">
      <c r="A570" s="5">
        <v>40157</v>
      </c>
      <c r="B570" s="98">
        <v>50086</v>
      </c>
      <c r="C570" s="5" t="str">
        <f>VLOOKUP(B570,映射!A:B,2,FALSE)</f>
        <v>人魔草</v>
      </c>
      <c r="D570" s="85" t="str">
        <f>IF(IF(COUNTIF(AI!A:A,'表格编辑 '!C570),TRUE,FALSE)=FALSE,"monster",(VLOOKUP(C570,AI!A:B,2,FALSE)))</f>
        <v>monster</v>
      </c>
      <c r="E570" s="5">
        <v>29</v>
      </c>
      <c r="F570" s="86" t="str">
        <f>VLOOKUP(D570,AI!B:G,2,FALSE)</f>
        <v>AI_born_event(RECEIVER, ARG0, ARG1, ARG2, ARG3,ARG4)</v>
      </c>
      <c r="G570" s="86" t="str">
        <f>VLOOKUP(D570,AI!B:G,3,FALSE)</f>
        <v>AI_update_event(RECEIVER, ARG0, ARG1, ARG2, ARG3,ARG4)</v>
      </c>
      <c r="H570" s="86"/>
      <c r="I570" s="86"/>
      <c r="J570" s="86" t="str">
        <f>VLOOKUP(D570,AI!B:G,6,FALSE)</f>
        <v>test_deadth_event(RECEIVER, ARG0, ARG1, ARG2, ARG3,ARG4)</v>
      </c>
      <c r="K570" s="86">
        <v>1</v>
      </c>
      <c r="L570" s="86">
        <f>IF(怪物属性编辑!AH513=1,怪物属性编辑!AO513,0)</f>
        <v>796</v>
      </c>
      <c r="M570" s="89">
        <f t="shared" si="29"/>
        <v>870</v>
      </c>
      <c r="S570" s="86">
        <v>320</v>
      </c>
      <c r="AF570" s="90">
        <f t="shared" si="28"/>
        <v>140157</v>
      </c>
    </row>
    <row r="571" spans="1:32">
      <c r="A571" s="5">
        <v>40158</v>
      </c>
      <c r="B571" s="98">
        <v>50094</v>
      </c>
      <c r="C571" s="5" t="str">
        <f>VLOOKUP(B571,映射!A:B,2,FALSE)</f>
        <v>土著仙人掌</v>
      </c>
      <c r="D571" s="85" t="str">
        <f>IF(IF(COUNTIF(AI!A:A,'表格编辑 '!C571),TRUE,FALSE)=FALSE,"monster",(VLOOKUP(C571,AI!A:B,2,FALSE)))</f>
        <v>monster</v>
      </c>
      <c r="E571" s="5">
        <v>29</v>
      </c>
      <c r="F571" s="86" t="str">
        <f>VLOOKUP(D571,AI!B:G,2,FALSE)</f>
        <v>AI_born_event(RECEIVER, ARG0, ARG1, ARG2, ARG3,ARG4)</v>
      </c>
      <c r="G571" s="86" t="str">
        <f>VLOOKUP(D571,AI!B:G,3,FALSE)</f>
        <v>AI_update_event(RECEIVER, ARG0, ARG1, ARG2, ARG3,ARG4)</v>
      </c>
      <c r="H571" s="86"/>
      <c r="I571" s="86"/>
      <c r="J571" s="86" t="str">
        <f>VLOOKUP(D571,AI!B:G,6,FALSE)</f>
        <v>test_deadth_event(RECEIVER, ARG0, ARG1, ARG2, ARG3,ARG4)</v>
      </c>
      <c r="K571" s="86">
        <v>1</v>
      </c>
      <c r="L571" s="86">
        <f>IF(怪物属性编辑!AH514=1,怪物属性编辑!AO514,0)</f>
        <v>212</v>
      </c>
      <c r="M571" s="89">
        <f t="shared" si="29"/>
        <v>870</v>
      </c>
      <c r="S571" s="86">
        <v>320</v>
      </c>
      <c r="AF571" s="90">
        <f t="shared" si="28"/>
        <v>140158</v>
      </c>
    </row>
    <row r="572" spans="1:32">
      <c r="A572" s="5">
        <v>40159</v>
      </c>
      <c r="B572" s="98">
        <v>50132</v>
      </c>
      <c r="C572" s="5" t="str">
        <f>VLOOKUP(B572,映射!A:B,2,FALSE)</f>
        <v>蜥蜴人斗士</v>
      </c>
      <c r="D572" s="85" t="str">
        <f>IF(IF(COUNTIF(AI!A:A,'表格编辑 '!C572),TRUE,FALSE)=FALSE,"monster",(VLOOKUP(C572,AI!A:B,2,FALSE)))</f>
        <v>monster</v>
      </c>
      <c r="E572" s="5">
        <v>29</v>
      </c>
      <c r="F572" s="86" t="str">
        <f>VLOOKUP(D572,AI!B:G,2,FALSE)</f>
        <v>AI_born_event(RECEIVER, ARG0, ARG1, ARG2, ARG3,ARG4)</v>
      </c>
      <c r="G572" s="86" t="str">
        <f>VLOOKUP(D572,AI!B:G,3,FALSE)</f>
        <v>AI_update_event(RECEIVER, ARG0, ARG1, ARG2, ARG3,ARG4)</v>
      </c>
      <c r="H572" s="86"/>
      <c r="I572" s="86"/>
      <c r="J572" s="86" t="str">
        <f>VLOOKUP(D572,AI!B:G,6,FALSE)</f>
        <v>test_deadth_event(RECEIVER, ARG0, ARG1, ARG2, ARG3,ARG4)</v>
      </c>
      <c r="K572" s="86">
        <v>1</v>
      </c>
      <c r="L572" s="86">
        <f>IF(怪物属性编辑!AH515=1,怪物属性编辑!AO515,0)</f>
        <v>80</v>
      </c>
      <c r="M572" s="89">
        <f t="shared" si="29"/>
        <v>870</v>
      </c>
      <c r="S572" s="86">
        <v>320</v>
      </c>
      <c r="AF572" s="90">
        <f t="shared" si="28"/>
        <v>140159</v>
      </c>
    </row>
    <row r="573" spans="1:32">
      <c r="A573" s="5">
        <v>40160</v>
      </c>
      <c r="B573" s="98">
        <v>50150</v>
      </c>
      <c r="C573" s="5" t="str">
        <f>VLOOKUP(B573,映射!A:B,2,FALSE)</f>
        <v>泰坦巨人</v>
      </c>
      <c r="D573" s="85" t="str">
        <f>IF(IF(COUNTIF(AI!A:A,'表格编辑 '!C573),TRUE,FALSE)=FALSE,"monster",(VLOOKUP(C573,AI!A:B,2,FALSE)))</f>
        <v>monster</v>
      </c>
      <c r="E573" s="5">
        <v>29</v>
      </c>
      <c r="F573" s="86" t="str">
        <f>VLOOKUP(D573,AI!B:G,2,FALSE)</f>
        <v>AI_born_event(RECEIVER, ARG0, ARG1, ARG2, ARG3,ARG4)</v>
      </c>
      <c r="G573" s="86" t="str">
        <f>VLOOKUP(D573,AI!B:G,3,FALSE)</f>
        <v>AI_update_event(RECEIVER, ARG0, ARG1, ARG2, ARG3,ARG4)</v>
      </c>
      <c r="H573" s="86"/>
      <c r="I573" s="86"/>
      <c r="J573" s="86" t="str">
        <f>VLOOKUP(D573,AI!B:G,6,FALSE)</f>
        <v>test_deadth_event(RECEIVER, ARG0, ARG1, ARG2, ARG3,ARG4)</v>
      </c>
      <c r="K573" s="86">
        <v>1</v>
      </c>
      <c r="L573" s="86">
        <f>IF(怪物属性编辑!AH516=1,怪物属性编辑!AO516,0)</f>
        <v>-430</v>
      </c>
      <c r="M573" s="89">
        <f t="shared" si="29"/>
        <v>870</v>
      </c>
      <c r="S573" s="86">
        <v>320</v>
      </c>
      <c r="AF573" s="90">
        <f t="shared" si="28"/>
        <v>140160</v>
      </c>
    </row>
    <row r="574" spans="1:32">
      <c r="A574" s="5">
        <v>40161</v>
      </c>
      <c r="B574" s="98">
        <v>50033</v>
      </c>
      <c r="C574" s="5" t="str">
        <f>VLOOKUP(B574,映射!A:B,2,FALSE)</f>
        <v>骷髅海盗</v>
      </c>
      <c r="D574" s="85" t="str">
        <f>IF(IF(COUNTIF(AI!A:A,'表格编辑 '!C574),TRUE,FALSE)=FALSE,"monster",(VLOOKUP(C574,AI!A:B,2,FALSE)))</f>
        <v>monster</v>
      </c>
      <c r="E574" s="5">
        <v>29</v>
      </c>
      <c r="F574" s="86" t="str">
        <f>VLOOKUP(D574,AI!B:G,2,FALSE)</f>
        <v>AI_born_event(RECEIVER, ARG0, ARG1, ARG2, ARG3,ARG4)</v>
      </c>
      <c r="G574" s="86" t="str">
        <f>VLOOKUP(D574,AI!B:G,3,FALSE)</f>
        <v>AI_update_event(RECEIVER, ARG0, ARG1, ARG2, ARG3,ARG4)</v>
      </c>
      <c r="H574" s="86"/>
      <c r="I574" s="86"/>
      <c r="J574" s="86" t="str">
        <f>VLOOKUP(D574,AI!B:G,6,FALSE)</f>
        <v>test_deadth_event(RECEIVER, ARG0, ARG1, ARG2, ARG3,ARG4)</v>
      </c>
      <c r="K574" s="86">
        <v>1</v>
      </c>
      <c r="L574" s="86">
        <f>IF(怪物属性编辑!AH517=1,怪物属性编辑!AO517,0)</f>
        <v>-100</v>
      </c>
      <c r="M574" s="89">
        <f t="shared" si="29"/>
        <v>870</v>
      </c>
      <c r="S574" s="86">
        <v>320</v>
      </c>
      <c r="AF574" s="90">
        <f t="shared" si="28"/>
        <v>140161</v>
      </c>
    </row>
    <row r="575" spans="1:32">
      <c r="A575" s="5">
        <v>40162</v>
      </c>
      <c r="B575" s="98">
        <v>50155</v>
      </c>
      <c r="C575" s="5" t="str">
        <f>VLOOKUP(B575,映射!A:B,2,FALSE)</f>
        <v>熊猫团</v>
      </c>
      <c r="D575" s="85" t="str">
        <f>IF(IF(COUNTIF(AI!A:A,'表格编辑 '!C575),TRUE,FALSE)=FALSE,"monster",(VLOOKUP(C575,AI!A:B,2,FALSE)))</f>
        <v>monster</v>
      </c>
      <c r="E575" s="5">
        <v>29</v>
      </c>
      <c r="F575" s="86" t="str">
        <f>VLOOKUP(D575,AI!B:G,2,FALSE)</f>
        <v>AI_born_event(RECEIVER, ARG0, ARG1, ARG2, ARG3,ARG4)</v>
      </c>
      <c r="G575" s="86" t="str">
        <f>VLOOKUP(D575,AI!B:G,3,FALSE)</f>
        <v>AI_update_event(RECEIVER, ARG0, ARG1, ARG2, ARG3,ARG4)</v>
      </c>
      <c r="H575" s="86"/>
      <c r="I575" s="86"/>
      <c r="J575" s="86" t="str">
        <f>VLOOKUP(D575,AI!B:G,6,FALSE)</f>
        <v>test_deadth_event(RECEIVER, ARG0, ARG1, ARG2, ARG3,ARG4)</v>
      </c>
      <c r="K575" s="86">
        <v>1</v>
      </c>
      <c r="L575" s="86">
        <f>IF(怪物属性编辑!AH518=1,怪物属性编辑!AO518,0)</f>
        <v>-16</v>
      </c>
      <c r="M575" s="89">
        <f t="shared" si="29"/>
        <v>870</v>
      </c>
      <c r="S575" s="86">
        <v>320</v>
      </c>
      <c r="AF575" s="90">
        <f t="shared" si="28"/>
        <v>140162</v>
      </c>
    </row>
    <row r="576" spans="1:32">
      <c r="A576" s="5">
        <v>40163</v>
      </c>
      <c r="B576" s="98">
        <v>50056</v>
      </c>
      <c r="C576" s="5" t="str">
        <f>VLOOKUP(B576,映射!A:B,2,FALSE)</f>
        <v>海蝙蝠</v>
      </c>
      <c r="D576" s="85" t="str">
        <f>IF(IF(COUNTIF(AI!A:A,'表格编辑 '!C576),TRUE,FALSE)=FALSE,"monster",(VLOOKUP(C576,AI!A:B,2,FALSE)))</f>
        <v>monster</v>
      </c>
      <c r="E576" s="5">
        <v>29</v>
      </c>
      <c r="F576" s="86" t="str">
        <f>VLOOKUP(D576,AI!B:G,2,FALSE)</f>
        <v>AI_born_event(RECEIVER, ARG0, ARG1, ARG2, ARG3,ARG4)</v>
      </c>
      <c r="G576" s="86" t="str">
        <f>VLOOKUP(D576,AI!B:G,3,FALSE)</f>
        <v>AI_update_event(RECEIVER, ARG0, ARG1, ARG2, ARG3,ARG4)</v>
      </c>
      <c r="H576" s="86"/>
      <c r="I576" s="86"/>
      <c r="J576" s="86" t="str">
        <f>VLOOKUP(D576,AI!B:G,6,FALSE)</f>
        <v>test_deadth_event(RECEIVER, ARG0, ARG1, ARG2, ARG3,ARG4)</v>
      </c>
      <c r="K576" s="86">
        <v>1</v>
      </c>
      <c r="L576" s="86">
        <f>IF(怪物属性编辑!AH519=1,怪物属性编辑!AO519,0)</f>
        <v>176</v>
      </c>
      <c r="M576" s="89">
        <f t="shared" si="29"/>
        <v>870</v>
      </c>
      <c r="S576" s="86">
        <v>320</v>
      </c>
      <c r="AF576" s="90">
        <f t="shared" si="28"/>
        <v>140163</v>
      </c>
    </row>
    <row r="577" spans="1:32">
      <c r="A577" s="5">
        <v>40164</v>
      </c>
      <c r="B577" s="98">
        <v>50111</v>
      </c>
      <c r="C577" s="5" t="str">
        <f>VLOOKUP(B577,映射!A:B,2,FALSE)</f>
        <v>暗影</v>
      </c>
      <c r="D577" s="85" t="str">
        <f>IF(IF(COUNTIF(AI!A:A,'表格编辑 '!C577),TRUE,FALSE)=FALSE,"monster",(VLOOKUP(C577,AI!A:B,2,FALSE)))</f>
        <v>monster</v>
      </c>
      <c r="E577" s="5">
        <v>29</v>
      </c>
      <c r="F577" s="86" t="str">
        <f>VLOOKUP(D577,AI!B:G,2,FALSE)</f>
        <v>AI_born_event(RECEIVER, ARG0, ARG1, ARG2, ARG3,ARG4)</v>
      </c>
      <c r="G577" s="86" t="str">
        <f>VLOOKUP(D577,AI!B:G,3,FALSE)</f>
        <v>AI_update_event(RECEIVER, ARG0, ARG1, ARG2, ARG3,ARG4)</v>
      </c>
      <c r="H577" s="86"/>
      <c r="I577" s="86"/>
      <c r="J577" s="86" t="str">
        <f>VLOOKUP(D577,AI!B:G,6,FALSE)</f>
        <v>test_deadth_event(RECEIVER, ARG0, ARG1, ARG2, ARG3,ARG4)</v>
      </c>
      <c r="K577" s="86">
        <v>1</v>
      </c>
      <c r="L577" s="86">
        <f>IF(怪物属性编辑!AH520=1,怪物属性编辑!AO520,0)</f>
        <v>162</v>
      </c>
      <c r="M577" s="89">
        <f t="shared" si="29"/>
        <v>870</v>
      </c>
      <c r="S577" s="86">
        <v>320</v>
      </c>
      <c r="AF577" s="90">
        <f t="shared" si="28"/>
        <v>140164</v>
      </c>
    </row>
    <row r="578" spans="1:32">
      <c r="A578" s="5">
        <v>40165</v>
      </c>
      <c r="B578" s="98">
        <v>50092</v>
      </c>
      <c r="C578" s="5" t="str">
        <f>VLOOKUP(B578,映射!A:B,2,FALSE)</f>
        <v>功夫刺魔</v>
      </c>
      <c r="D578" s="85" t="str">
        <f>IF(IF(COUNTIF(AI!A:A,'表格编辑 '!C578),TRUE,FALSE)=FALSE,"monster",(VLOOKUP(C578,AI!A:B,2,FALSE)))</f>
        <v>monster</v>
      </c>
      <c r="E578" s="5">
        <v>29</v>
      </c>
      <c r="F578" s="86" t="str">
        <f>VLOOKUP(D578,AI!B:G,2,FALSE)</f>
        <v>AI_born_event(RECEIVER, ARG0, ARG1, ARG2, ARG3,ARG4)</v>
      </c>
      <c r="G578" s="86" t="str">
        <f>VLOOKUP(D578,AI!B:G,3,FALSE)</f>
        <v>AI_update_event(RECEIVER, ARG0, ARG1, ARG2, ARG3,ARG4)</v>
      </c>
      <c r="H578" s="86"/>
      <c r="I578" s="86"/>
      <c r="J578" s="86" t="str">
        <f>VLOOKUP(D578,AI!B:G,6,FALSE)</f>
        <v>test_deadth_event(RECEIVER, ARG0, ARG1, ARG2, ARG3,ARG4)</v>
      </c>
      <c r="K578" s="86">
        <v>1</v>
      </c>
      <c r="L578" s="86">
        <f>IF(怪物属性编辑!AH521=1,怪物属性编辑!AO521,0)</f>
        <v>-162</v>
      </c>
      <c r="M578" s="89">
        <f t="shared" si="29"/>
        <v>870</v>
      </c>
      <c r="S578" s="86">
        <v>320</v>
      </c>
      <c r="AF578" s="90">
        <f t="shared" si="28"/>
        <v>140165</v>
      </c>
    </row>
    <row r="579" spans="1:32">
      <c r="A579" s="5">
        <v>40166</v>
      </c>
      <c r="B579" s="98">
        <v>50000</v>
      </c>
      <c r="C579" s="5" t="str">
        <f>VLOOKUP(B579,映射!A:B,2,FALSE)</f>
        <v>海底龟</v>
      </c>
      <c r="D579" s="85" t="str">
        <f>IF(IF(COUNTIF(AI!A:A,'表格编辑 '!C579),TRUE,FALSE)=FALSE,"monster",(VLOOKUP(C579,AI!A:B,2,FALSE)))</f>
        <v>monster</v>
      </c>
      <c r="E579" s="5">
        <v>34</v>
      </c>
      <c r="F579" s="86" t="str">
        <f>VLOOKUP(D579,AI!B:G,2,FALSE)</f>
        <v>AI_born_event(RECEIVER, ARG0, ARG1, ARG2, ARG3,ARG4)</v>
      </c>
      <c r="G579" s="86" t="str">
        <f>VLOOKUP(D579,AI!B:G,3,FALSE)</f>
        <v>AI_update_event(RECEIVER, ARG0, ARG1, ARG2, ARG3,ARG4)</v>
      </c>
      <c r="H579" s="86"/>
      <c r="I579" s="86"/>
      <c r="J579" s="86" t="str">
        <f>VLOOKUP(D579,AI!B:G,6,FALSE)</f>
        <v>test_deadth_event(RECEIVER, ARG0, ARG1, ARG2, ARG3,ARG4)</v>
      </c>
      <c r="K579" s="86">
        <v>1</v>
      </c>
      <c r="L579" s="86">
        <f>IF(怪物属性编辑!AH522=1,怪物属性编辑!AO522,0)</f>
        <v>514</v>
      </c>
      <c r="M579" s="89">
        <f t="shared" si="29"/>
        <v>1020</v>
      </c>
      <c r="S579" s="86">
        <v>320</v>
      </c>
      <c r="AF579" s="90">
        <f t="shared" si="28"/>
        <v>140166</v>
      </c>
    </row>
    <row r="580" spans="1:32">
      <c r="A580" s="5">
        <v>40167</v>
      </c>
      <c r="B580" s="98">
        <v>50153</v>
      </c>
      <c r="C580" s="5" t="str">
        <f>VLOOKUP(B580,映射!A:B,2,FALSE)</f>
        <v>山贼</v>
      </c>
      <c r="D580" s="85" t="str">
        <f>IF(IF(COUNTIF(AI!A:A,'表格编辑 '!C580),TRUE,FALSE)=FALSE,"monster",(VLOOKUP(C580,AI!A:B,2,FALSE)))</f>
        <v>monster</v>
      </c>
      <c r="E580" s="5">
        <v>34</v>
      </c>
      <c r="F580" s="86" t="str">
        <f>VLOOKUP(D580,AI!B:G,2,FALSE)</f>
        <v>AI_born_event(RECEIVER, ARG0, ARG1, ARG2, ARG3,ARG4)</v>
      </c>
      <c r="G580" s="86" t="str">
        <f>VLOOKUP(D580,AI!B:G,3,FALSE)</f>
        <v>AI_update_event(RECEIVER, ARG0, ARG1, ARG2, ARG3,ARG4)</v>
      </c>
      <c r="H580" s="86"/>
      <c r="I580" s="86"/>
      <c r="J580" s="86" t="str">
        <f>VLOOKUP(D580,AI!B:G,6,FALSE)</f>
        <v>test_deadth_event(RECEIVER, ARG0, ARG1, ARG2, ARG3,ARG4)</v>
      </c>
      <c r="K580" s="86">
        <v>1</v>
      </c>
      <c r="L580" s="86">
        <f>IF(怪物属性编辑!AH523=1,怪物属性编辑!AO523,0)</f>
        <v>862</v>
      </c>
      <c r="M580" s="89">
        <f t="shared" si="29"/>
        <v>1020</v>
      </c>
      <c r="S580" s="86">
        <v>320</v>
      </c>
      <c r="AF580" s="90">
        <f t="shared" si="28"/>
        <v>140167</v>
      </c>
    </row>
    <row r="581" spans="1:32">
      <c r="A581" s="5">
        <v>40168</v>
      </c>
      <c r="B581" s="98">
        <v>50005</v>
      </c>
      <c r="C581" s="5" t="str">
        <f>VLOOKUP(B581,映射!A:B,2,FALSE)</f>
        <v>罗刹鬼</v>
      </c>
      <c r="D581" s="85" t="str">
        <f>IF(IF(COUNTIF(AI!A:A,'表格编辑 '!C581),TRUE,FALSE)=FALSE,"monster",(VLOOKUP(C581,AI!A:B,2,FALSE)))</f>
        <v>monster</v>
      </c>
      <c r="E581" s="5">
        <v>34</v>
      </c>
      <c r="F581" s="86" t="str">
        <f>VLOOKUP(D581,AI!B:G,2,FALSE)</f>
        <v>AI_born_event(RECEIVER, ARG0, ARG1, ARG2, ARG3,ARG4)</v>
      </c>
      <c r="G581" s="86" t="str">
        <f>VLOOKUP(D581,AI!B:G,3,FALSE)</f>
        <v>AI_update_event(RECEIVER, ARG0, ARG1, ARG2, ARG3,ARG4)</v>
      </c>
      <c r="H581" s="86"/>
      <c r="I581" s="86"/>
      <c r="J581" s="86" t="str">
        <f>VLOOKUP(D581,AI!B:G,6,FALSE)</f>
        <v>test_deadth_event(RECEIVER, ARG0, ARG1, ARG2, ARG3,ARG4)</v>
      </c>
      <c r="K581" s="86">
        <v>1</v>
      </c>
      <c r="L581" s="86">
        <f>IF(怪物属性编辑!AH524=1,怪物属性编辑!AO524,0)</f>
        <v>972</v>
      </c>
      <c r="M581" s="89">
        <f t="shared" si="29"/>
        <v>1020</v>
      </c>
      <c r="S581" s="86">
        <v>320</v>
      </c>
      <c r="AF581" s="90">
        <f t="shared" si="28"/>
        <v>140168</v>
      </c>
    </row>
    <row r="582" spans="1:32">
      <c r="A582" s="5">
        <v>40169</v>
      </c>
      <c r="B582" s="98">
        <v>50044</v>
      </c>
      <c r="C582" s="5" t="str">
        <f>VLOOKUP(B582,映射!A:B,2,FALSE)</f>
        <v>石像怪</v>
      </c>
      <c r="D582" s="85" t="str">
        <f>IF(IF(COUNTIF(AI!A:A,'表格编辑 '!C582),TRUE,FALSE)=FALSE,"monster",(VLOOKUP(C582,AI!A:B,2,FALSE)))</f>
        <v>monster</v>
      </c>
      <c r="E582" s="5">
        <v>34</v>
      </c>
      <c r="F582" s="86" t="str">
        <f>VLOOKUP(D582,AI!B:G,2,FALSE)</f>
        <v>AI_born_event(RECEIVER, ARG0, ARG1, ARG2, ARG3,ARG4)</v>
      </c>
      <c r="G582" s="86" t="str">
        <f>VLOOKUP(D582,AI!B:G,3,FALSE)</f>
        <v>AI_update_event(RECEIVER, ARG0, ARG1, ARG2, ARG3,ARG4)</v>
      </c>
      <c r="H582" s="86"/>
      <c r="I582" s="86"/>
      <c r="J582" s="86" t="str">
        <f>VLOOKUP(D582,AI!B:G,6,FALSE)</f>
        <v>test_deadth_event(RECEIVER, ARG0, ARG1, ARG2, ARG3,ARG4)</v>
      </c>
      <c r="K582" s="86">
        <v>1</v>
      </c>
      <c r="L582" s="86">
        <f>IF(怪物属性编辑!AH525=1,怪物属性编辑!AO525,0)</f>
        <v>884</v>
      </c>
      <c r="M582" s="89">
        <f t="shared" si="29"/>
        <v>1020</v>
      </c>
      <c r="S582" s="86">
        <v>320</v>
      </c>
      <c r="AF582" s="90">
        <f t="shared" si="28"/>
        <v>140169</v>
      </c>
    </row>
    <row r="583" spans="1:32">
      <c r="A583" s="5">
        <v>40170</v>
      </c>
      <c r="B583" s="98">
        <v>50103</v>
      </c>
      <c r="C583" s="5" t="str">
        <f>VLOOKUP(B583,映射!A:B,2,FALSE)</f>
        <v>地精</v>
      </c>
      <c r="D583" s="85" t="str">
        <f>IF(IF(COUNTIF(AI!A:A,'表格编辑 '!C583),TRUE,FALSE)=FALSE,"monster",(VLOOKUP(C583,AI!A:B,2,FALSE)))</f>
        <v>monster</v>
      </c>
      <c r="E583" s="5">
        <v>34</v>
      </c>
      <c r="F583" s="86" t="str">
        <f>VLOOKUP(D583,AI!B:G,2,FALSE)</f>
        <v>AI_born_event(RECEIVER, ARG0, ARG1, ARG2, ARG3,ARG4)</v>
      </c>
      <c r="G583" s="86" t="str">
        <f>VLOOKUP(D583,AI!B:G,3,FALSE)</f>
        <v>AI_update_event(RECEIVER, ARG0, ARG1, ARG2, ARG3,ARG4)</v>
      </c>
      <c r="H583" s="86"/>
      <c r="I583" s="86"/>
      <c r="J583" s="86" t="str">
        <f>VLOOKUP(D583,AI!B:G,6,FALSE)</f>
        <v>test_deadth_event(RECEIVER, ARG0, ARG1, ARG2, ARG3,ARG4)</v>
      </c>
      <c r="K583" s="86">
        <v>1</v>
      </c>
      <c r="L583" s="86">
        <f>IF(怪物属性编辑!AH526=1,怪物属性编辑!AO526,0)</f>
        <v>454</v>
      </c>
      <c r="M583" s="89">
        <f t="shared" si="29"/>
        <v>1020</v>
      </c>
      <c r="S583" s="86">
        <v>320</v>
      </c>
      <c r="AF583" s="90">
        <f t="shared" si="28"/>
        <v>140170</v>
      </c>
    </row>
    <row r="584" spans="1:32">
      <c r="A584" s="5">
        <v>40171</v>
      </c>
      <c r="B584" s="98">
        <v>50057</v>
      </c>
      <c r="C584" s="5" t="str">
        <f>VLOOKUP(B584,映射!A:B,2,FALSE)</f>
        <v>胖蝙蝠</v>
      </c>
      <c r="D584" s="85" t="str">
        <f>IF(IF(COUNTIF(AI!A:A,'表格编辑 '!C584),TRUE,FALSE)=FALSE,"monster",(VLOOKUP(C584,AI!A:B,2,FALSE)))</f>
        <v>monster</v>
      </c>
      <c r="E584" s="5">
        <v>34</v>
      </c>
      <c r="F584" s="86" t="str">
        <f>VLOOKUP(D584,AI!B:G,2,FALSE)</f>
        <v>AI_born_event(RECEIVER, ARG0, ARG1, ARG2, ARG3,ARG4)</v>
      </c>
      <c r="G584" s="86" t="str">
        <f>VLOOKUP(D584,AI!B:G,3,FALSE)</f>
        <v>AI_update_event(RECEIVER, ARG0, ARG1, ARG2, ARG3,ARG4)</v>
      </c>
      <c r="H584" s="86"/>
      <c r="I584" s="86"/>
      <c r="J584" s="86" t="str">
        <f>VLOOKUP(D584,AI!B:G,6,FALSE)</f>
        <v>test_deadth_event(RECEIVER, ARG0, ARG1, ARG2, ARG3,ARG4)</v>
      </c>
      <c r="K584" s="86">
        <v>1</v>
      </c>
      <c r="L584" s="86">
        <f>IF(怪物属性编辑!AH527=1,怪物属性编辑!AO527,0)</f>
        <v>1150</v>
      </c>
      <c r="M584" s="89">
        <f t="shared" si="29"/>
        <v>1020</v>
      </c>
      <c r="S584" s="86">
        <v>320</v>
      </c>
      <c r="AF584" s="90">
        <f t="shared" si="28"/>
        <v>140171</v>
      </c>
    </row>
    <row r="585" spans="1:32">
      <c r="A585" s="5">
        <v>40172</v>
      </c>
      <c r="B585" s="98">
        <v>50086</v>
      </c>
      <c r="C585" s="5" t="str">
        <f>VLOOKUP(B585,映射!A:B,2,FALSE)</f>
        <v>人魔草</v>
      </c>
      <c r="D585" s="85" t="str">
        <f>IF(IF(COUNTIF(AI!A:A,'表格编辑 '!C585),TRUE,FALSE)=FALSE,"monster",(VLOOKUP(C585,AI!A:B,2,FALSE)))</f>
        <v>monster</v>
      </c>
      <c r="E585" s="5">
        <v>34</v>
      </c>
      <c r="F585" s="86" t="str">
        <f>VLOOKUP(D585,AI!B:G,2,FALSE)</f>
        <v>AI_born_event(RECEIVER, ARG0, ARG1, ARG2, ARG3,ARG4)</v>
      </c>
      <c r="G585" s="86" t="str">
        <f>VLOOKUP(D585,AI!B:G,3,FALSE)</f>
        <v>AI_update_event(RECEIVER, ARG0, ARG1, ARG2, ARG3,ARG4)</v>
      </c>
      <c r="H585" s="86"/>
      <c r="I585" s="86"/>
      <c r="J585" s="86" t="str">
        <f>VLOOKUP(D585,AI!B:G,6,FALSE)</f>
        <v>test_deadth_event(RECEIVER, ARG0, ARG1, ARG2, ARG3,ARG4)</v>
      </c>
      <c r="K585" s="86">
        <v>1</v>
      </c>
      <c r="L585" s="86">
        <f>IF(怪物属性编辑!AH528=1,怪物属性编辑!AO528,0)</f>
        <v>1900</v>
      </c>
      <c r="M585" s="89">
        <f t="shared" si="29"/>
        <v>1020</v>
      </c>
      <c r="S585" s="86">
        <v>320</v>
      </c>
      <c r="AF585" s="90">
        <f t="shared" si="28"/>
        <v>140172</v>
      </c>
    </row>
    <row r="586" spans="1:32">
      <c r="A586" s="5">
        <v>40173</v>
      </c>
      <c r="B586" s="98">
        <v>50094</v>
      </c>
      <c r="C586" s="5" t="str">
        <f>VLOOKUP(B586,映射!A:B,2,FALSE)</f>
        <v>土著仙人掌</v>
      </c>
      <c r="D586" s="85" t="str">
        <f>IF(IF(COUNTIF(AI!A:A,'表格编辑 '!C586),TRUE,FALSE)=FALSE,"monster",(VLOOKUP(C586,AI!A:B,2,FALSE)))</f>
        <v>monster</v>
      </c>
      <c r="E586" s="5">
        <v>34</v>
      </c>
      <c r="F586" s="86" t="str">
        <f>VLOOKUP(D586,AI!B:G,2,FALSE)</f>
        <v>AI_born_event(RECEIVER, ARG0, ARG1, ARG2, ARG3,ARG4)</v>
      </c>
      <c r="G586" s="86" t="str">
        <f>VLOOKUP(D586,AI!B:G,3,FALSE)</f>
        <v>AI_update_event(RECEIVER, ARG0, ARG1, ARG2, ARG3,ARG4)</v>
      </c>
      <c r="H586" s="86"/>
      <c r="I586" s="86"/>
      <c r="J586" s="86" t="str">
        <f>VLOOKUP(D586,AI!B:G,6,FALSE)</f>
        <v>test_deadth_event(RECEIVER, ARG0, ARG1, ARG2, ARG3,ARG4)</v>
      </c>
      <c r="K586" s="86">
        <v>1</v>
      </c>
      <c r="L586" s="86">
        <f>IF(怪物属性编辑!AH529=1,怪物属性编辑!AO529,0)</f>
        <v>1024</v>
      </c>
      <c r="M586" s="89">
        <f t="shared" si="29"/>
        <v>1020</v>
      </c>
      <c r="S586" s="86">
        <v>320</v>
      </c>
      <c r="AF586" s="90">
        <f t="shared" si="28"/>
        <v>140173</v>
      </c>
    </row>
    <row r="587" spans="1:32">
      <c r="A587" s="5">
        <v>40174</v>
      </c>
      <c r="B587" s="98">
        <v>50132</v>
      </c>
      <c r="C587" s="5" t="str">
        <f>VLOOKUP(B587,映射!A:B,2,FALSE)</f>
        <v>蜥蜴人斗士</v>
      </c>
      <c r="D587" s="85" t="str">
        <f>IF(IF(COUNTIF(AI!A:A,'表格编辑 '!C587),TRUE,FALSE)=FALSE,"monster",(VLOOKUP(C587,AI!A:B,2,FALSE)))</f>
        <v>monster</v>
      </c>
      <c r="E587" s="5">
        <v>34</v>
      </c>
      <c r="F587" s="86" t="str">
        <f>VLOOKUP(D587,AI!B:G,2,FALSE)</f>
        <v>AI_born_event(RECEIVER, ARG0, ARG1, ARG2, ARG3,ARG4)</v>
      </c>
      <c r="G587" s="86" t="str">
        <f>VLOOKUP(D587,AI!B:G,3,FALSE)</f>
        <v>AI_update_event(RECEIVER, ARG0, ARG1, ARG2, ARG3,ARG4)</v>
      </c>
      <c r="H587" s="86"/>
      <c r="I587" s="86"/>
      <c r="J587" s="86" t="str">
        <f>VLOOKUP(D587,AI!B:G,6,FALSE)</f>
        <v>test_deadth_event(RECEIVER, ARG0, ARG1, ARG2, ARG3,ARG4)</v>
      </c>
      <c r="K587" s="86">
        <v>1</v>
      </c>
      <c r="L587" s="86">
        <f>IF(怪物属性编辑!AH530=1,怪物属性编辑!AO530,0)</f>
        <v>768</v>
      </c>
      <c r="M587" s="89">
        <f t="shared" si="29"/>
        <v>1020</v>
      </c>
      <c r="S587" s="86">
        <v>320</v>
      </c>
      <c r="AF587" s="90">
        <f t="shared" si="28"/>
        <v>140174</v>
      </c>
    </row>
    <row r="588" spans="1:32">
      <c r="A588" s="5">
        <v>40175</v>
      </c>
      <c r="B588" s="98">
        <v>50150</v>
      </c>
      <c r="C588" s="5" t="str">
        <f>VLOOKUP(B588,映射!A:B,2,FALSE)</f>
        <v>泰坦巨人</v>
      </c>
      <c r="D588" s="85" t="str">
        <f>IF(IF(COUNTIF(AI!A:A,'表格编辑 '!C588),TRUE,FALSE)=FALSE,"monster",(VLOOKUP(C588,AI!A:B,2,FALSE)))</f>
        <v>monster</v>
      </c>
      <c r="E588" s="5">
        <v>34</v>
      </c>
      <c r="F588" s="86" t="str">
        <f>VLOOKUP(D588,AI!B:G,2,FALSE)</f>
        <v>AI_born_event(RECEIVER, ARG0, ARG1, ARG2, ARG3,ARG4)</v>
      </c>
      <c r="G588" s="86" t="str">
        <f>VLOOKUP(D588,AI!B:G,3,FALSE)</f>
        <v>AI_update_event(RECEIVER, ARG0, ARG1, ARG2, ARG3,ARG4)</v>
      </c>
      <c r="H588" s="86"/>
      <c r="I588" s="86"/>
      <c r="J588" s="86" t="str">
        <f>VLOOKUP(D588,AI!B:G,6,FALSE)</f>
        <v>test_deadth_event(RECEIVER, ARG0, ARG1, ARG2, ARG3,ARG4)</v>
      </c>
      <c r="K588" s="86">
        <v>1</v>
      </c>
      <c r="L588" s="86">
        <f>IF(怪物属性编辑!AH531=1,怪物属性编辑!AO531,0)</f>
        <v>208</v>
      </c>
      <c r="M588" s="89">
        <f t="shared" si="29"/>
        <v>1020</v>
      </c>
      <c r="S588" s="86">
        <v>320</v>
      </c>
      <c r="AF588" s="90">
        <f t="shared" si="28"/>
        <v>140175</v>
      </c>
    </row>
    <row r="589" spans="1:32">
      <c r="A589" s="5">
        <v>40176</v>
      </c>
      <c r="B589" s="98">
        <v>50033</v>
      </c>
      <c r="C589" s="5" t="str">
        <f>VLOOKUP(B589,映射!A:B,2,FALSE)</f>
        <v>骷髅海盗</v>
      </c>
      <c r="D589" s="85" t="str">
        <f>IF(IF(COUNTIF(AI!A:A,'表格编辑 '!C589),TRUE,FALSE)=FALSE,"monster",(VLOOKUP(C589,AI!A:B,2,FALSE)))</f>
        <v>monster</v>
      </c>
      <c r="E589" s="5">
        <v>34</v>
      </c>
      <c r="F589" s="86" t="str">
        <f>VLOOKUP(D589,AI!B:G,2,FALSE)</f>
        <v>AI_born_event(RECEIVER, ARG0, ARG1, ARG2, ARG3,ARG4)</v>
      </c>
      <c r="G589" s="86" t="str">
        <f>VLOOKUP(D589,AI!B:G,3,FALSE)</f>
        <v>AI_update_event(RECEIVER, ARG0, ARG1, ARG2, ARG3,ARG4)</v>
      </c>
      <c r="H589" s="86"/>
      <c r="I589" s="86"/>
      <c r="J589" s="86" t="str">
        <f>VLOOKUP(D589,AI!B:G,6,FALSE)</f>
        <v>test_deadth_event(RECEIVER, ARG0, ARG1, ARG2, ARG3,ARG4)</v>
      </c>
      <c r="K589" s="86">
        <v>1</v>
      </c>
      <c r="L589" s="86">
        <f>IF(怪物属性编辑!AH532=1,怪物属性编辑!AO532,0)</f>
        <v>566</v>
      </c>
      <c r="M589" s="89">
        <f t="shared" si="29"/>
        <v>1020</v>
      </c>
      <c r="S589" s="86">
        <v>320</v>
      </c>
      <c r="AF589" s="90">
        <f t="shared" si="28"/>
        <v>140176</v>
      </c>
    </row>
    <row r="590" spans="1:32">
      <c r="A590" s="5">
        <v>40177</v>
      </c>
      <c r="B590" s="98">
        <v>50155</v>
      </c>
      <c r="C590" s="5" t="str">
        <f>VLOOKUP(B590,映射!A:B,2,FALSE)</f>
        <v>熊猫团</v>
      </c>
      <c r="D590" s="85" t="str">
        <f>IF(IF(COUNTIF(AI!A:A,'表格编辑 '!C590),TRUE,FALSE)=FALSE,"monster",(VLOOKUP(C590,AI!A:B,2,FALSE)))</f>
        <v>monster</v>
      </c>
      <c r="E590" s="5">
        <v>34</v>
      </c>
      <c r="F590" s="86" t="str">
        <f>VLOOKUP(D590,AI!B:G,2,FALSE)</f>
        <v>AI_born_event(RECEIVER, ARG0, ARG1, ARG2, ARG3,ARG4)</v>
      </c>
      <c r="G590" s="86" t="str">
        <f>VLOOKUP(D590,AI!B:G,3,FALSE)</f>
        <v>AI_update_event(RECEIVER, ARG0, ARG1, ARG2, ARG3,ARG4)</v>
      </c>
      <c r="H590" s="86"/>
      <c r="I590" s="86"/>
      <c r="J590" s="86" t="str">
        <f>VLOOKUP(D590,AI!B:G,6,FALSE)</f>
        <v>test_deadth_event(RECEIVER, ARG0, ARG1, ARG2, ARG3,ARG4)</v>
      </c>
      <c r="K590" s="86">
        <v>1</v>
      </c>
      <c r="L590" s="86">
        <f>IF(怪物属性编辑!AH533=1,怪物属性编辑!AO533,0)</f>
        <v>682</v>
      </c>
      <c r="M590" s="89">
        <f t="shared" si="29"/>
        <v>1020</v>
      </c>
      <c r="S590" s="86">
        <v>320</v>
      </c>
      <c r="AF590" s="90">
        <f t="shared" si="28"/>
        <v>140177</v>
      </c>
    </row>
    <row r="591" spans="1:32">
      <c r="A591" s="5">
        <v>40178</v>
      </c>
      <c r="B591" s="98">
        <v>50056</v>
      </c>
      <c r="C591" s="5" t="str">
        <f>VLOOKUP(B591,映射!A:B,2,FALSE)</f>
        <v>海蝙蝠</v>
      </c>
      <c r="D591" s="85" t="str">
        <f>IF(IF(COUNTIF(AI!A:A,'表格编辑 '!C591),TRUE,FALSE)=FALSE,"monster",(VLOOKUP(C591,AI!A:B,2,FALSE)))</f>
        <v>monster</v>
      </c>
      <c r="E591" s="5">
        <v>34</v>
      </c>
      <c r="F591" s="86" t="str">
        <f>VLOOKUP(D591,AI!B:G,2,FALSE)</f>
        <v>AI_born_event(RECEIVER, ARG0, ARG1, ARG2, ARG3,ARG4)</v>
      </c>
      <c r="G591" s="86" t="str">
        <f>VLOOKUP(D591,AI!B:G,3,FALSE)</f>
        <v>AI_update_event(RECEIVER, ARG0, ARG1, ARG2, ARG3,ARG4)</v>
      </c>
      <c r="H591" s="86"/>
      <c r="I591" s="86"/>
      <c r="J591" s="86" t="str">
        <f>VLOOKUP(D591,AI!B:G,6,FALSE)</f>
        <v>test_deadth_event(RECEIVER, ARG0, ARG1, ARG2, ARG3,ARG4)</v>
      </c>
      <c r="K591" s="86">
        <v>1</v>
      </c>
      <c r="L591" s="86">
        <f>IF(怪物属性编辑!AH534=1,怪物属性编辑!AO534,0)</f>
        <v>926</v>
      </c>
      <c r="M591" s="89">
        <f t="shared" si="29"/>
        <v>1020</v>
      </c>
      <c r="S591" s="86">
        <v>320</v>
      </c>
      <c r="AF591" s="90">
        <f t="shared" si="28"/>
        <v>140178</v>
      </c>
    </row>
    <row r="592" spans="1:32">
      <c r="A592" s="5">
        <v>40179</v>
      </c>
      <c r="B592" s="98">
        <v>50111</v>
      </c>
      <c r="C592" s="5" t="str">
        <f>VLOOKUP(B592,映射!A:B,2,FALSE)</f>
        <v>暗影</v>
      </c>
      <c r="D592" s="85" t="str">
        <f>IF(IF(COUNTIF(AI!A:A,'表格编辑 '!C592),TRUE,FALSE)=FALSE,"monster",(VLOOKUP(C592,AI!A:B,2,FALSE)))</f>
        <v>monster</v>
      </c>
      <c r="E592" s="5">
        <v>34</v>
      </c>
      <c r="F592" s="86" t="str">
        <f>VLOOKUP(D592,AI!B:G,2,FALSE)</f>
        <v>AI_born_event(RECEIVER, ARG0, ARG1, ARG2, ARG3,ARG4)</v>
      </c>
      <c r="G592" s="86" t="str">
        <f>VLOOKUP(D592,AI!B:G,3,FALSE)</f>
        <v>AI_update_event(RECEIVER, ARG0, ARG1, ARG2, ARG3,ARG4)</v>
      </c>
      <c r="H592" s="86"/>
      <c r="I592" s="86"/>
      <c r="J592" s="86" t="str">
        <f>VLOOKUP(D592,AI!B:G,6,FALSE)</f>
        <v>test_deadth_event(RECEIVER, ARG0, ARG1, ARG2, ARG3,ARG4)</v>
      </c>
      <c r="K592" s="86">
        <v>1</v>
      </c>
      <c r="L592" s="86">
        <f>IF(怪物属性编辑!AH535=1,怪物属性编辑!AO535,0)</f>
        <v>1018</v>
      </c>
      <c r="M592" s="89">
        <f t="shared" si="29"/>
        <v>1020</v>
      </c>
      <c r="S592" s="86">
        <v>320</v>
      </c>
      <c r="AF592" s="90">
        <f t="shared" ref="AF592:AF655" si="30">100000+A592</f>
        <v>140179</v>
      </c>
    </row>
    <row r="593" spans="1:32">
      <c r="A593" s="5">
        <v>40180</v>
      </c>
      <c r="B593" s="98">
        <v>50092</v>
      </c>
      <c r="C593" s="5" t="str">
        <f>VLOOKUP(B593,映射!A:B,2,FALSE)</f>
        <v>功夫刺魔</v>
      </c>
      <c r="D593" s="85" t="str">
        <f>IF(IF(COUNTIF(AI!A:A,'表格编辑 '!C593),TRUE,FALSE)=FALSE,"monster",(VLOOKUP(C593,AI!A:B,2,FALSE)))</f>
        <v>monster</v>
      </c>
      <c r="E593" s="5">
        <v>34</v>
      </c>
      <c r="F593" s="86" t="str">
        <f>VLOOKUP(D593,AI!B:G,2,FALSE)</f>
        <v>AI_born_event(RECEIVER, ARG0, ARG1, ARG2, ARG3,ARG4)</v>
      </c>
      <c r="G593" s="86" t="str">
        <f>VLOOKUP(D593,AI!B:G,3,FALSE)</f>
        <v>AI_update_event(RECEIVER, ARG0, ARG1, ARG2, ARG3,ARG4)</v>
      </c>
      <c r="H593" s="86"/>
      <c r="I593" s="86"/>
      <c r="J593" s="86" t="str">
        <f>VLOOKUP(D593,AI!B:G,6,FALSE)</f>
        <v>test_deadth_event(RECEIVER, ARG0, ARG1, ARG2, ARG3,ARG4)</v>
      </c>
      <c r="K593" s="86">
        <v>1</v>
      </c>
      <c r="L593" s="86">
        <f>IF(怪物属性编辑!AH536=1,怪物属性编辑!AO536,0)</f>
        <v>498</v>
      </c>
      <c r="M593" s="89">
        <f t="shared" si="29"/>
        <v>1020</v>
      </c>
      <c r="S593" s="86">
        <v>320</v>
      </c>
      <c r="AF593" s="90">
        <f t="shared" si="30"/>
        <v>140180</v>
      </c>
    </row>
    <row r="594" spans="1:32">
      <c r="A594" s="5">
        <v>40181</v>
      </c>
      <c r="B594" s="98">
        <v>50000</v>
      </c>
      <c r="C594" s="5" t="str">
        <f>VLOOKUP(B594,映射!A:B,2,FALSE)</f>
        <v>海底龟</v>
      </c>
      <c r="D594" s="85" t="str">
        <f>IF(IF(COUNTIF(AI!A:A,'表格编辑 '!C594),TRUE,FALSE)=FALSE,"monster",(VLOOKUP(C594,AI!A:B,2,FALSE)))</f>
        <v>monster</v>
      </c>
      <c r="E594" s="5">
        <v>39</v>
      </c>
      <c r="F594" s="86" t="str">
        <f>VLOOKUP(D594,AI!B:G,2,FALSE)</f>
        <v>AI_born_event(RECEIVER, ARG0, ARG1, ARG2, ARG3,ARG4)</v>
      </c>
      <c r="G594" s="86" t="str">
        <f>VLOOKUP(D594,AI!B:G,3,FALSE)</f>
        <v>AI_update_event(RECEIVER, ARG0, ARG1, ARG2, ARG3,ARG4)</v>
      </c>
      <c r="H594" s="86"/>
      <c r="I594" s="86"/>
      <c r="J594" s="86" t="str">
        <f>VLOOKUP(D594,AI!B:G,6,FALSE)</f>
        <v>test_deadth_event(RECEIVER, ARG0, ARG1, ARG2, ARG3,ARG4)</v>
      </c>
      <c r="K594" s="86">
        <v>1</v>
      </c>
      <c r="L594" s="86">
        <f>IF(怪物属性编辑!AH537=1,怪物属性编辑!AO537,0)</f>
        <v>508</v>
      </c>
      <c r="M594" s="89">
        <f t="shared" si="29"/>
        <v>1170</v>
      </c>
      <c r="S594" s="86">
        <v>320</v>
      </c>
      <c r="AF594" s="90">
        <f t="shared" si="30"/>
        <v>140181</v>
      </c>
    </row>
    <row r="595" spans="1:32">
      <c r="A595" s="5">
        <v>40182</v>
      </c>
      <c r="B595" s="98">
        <v>50153</v>
      </c>
      <c r="C595" s="5" t="str">
        <f>VLOOKUP(B595,映射!A:B,2,FALSE)</f>
        <v>山贼</v>
      </c>
      <c r="D595" s="85" t="str">
        <f>IF(IF(COUNTIF(AI!A:A,'表格编辑 '!C595),TRUE,FALSE)=FALSE,"monster",(VLOOKUP(C595,AI!A:B,2,FALSE)))</f>
        <v>monster</v>
      </c>
      <c r="E595" s="5">
        <v>39</v>
      </c>
      <c r="F595" s="86" t="str">
        <f>VLOOKUP(D595,AI!B:G,2,FALSE)</f>
        <v>AI_born_event(RECEIVER, ARG0, ARG1, ARG2, ARG3,ARG4)</v>
      </c>
      <c r="G595" s="86" t="str">
        <f>VLOOKUP(D595,AI!B:G,3,FALSE)</f>
        <v>AI_update_event(RECEIVER, ARG0, ARG1, ARG2, ARG3,ARG4)</v>
      </c>
      <c r="H595" s="86"/>
      <c r="I595" s="86"/>
      <c r="J595" s="86" t="str">
        <f>VLOOKUP(D595,AI!B:G,6,FALSE)</f>
        <v>test_deadth_event(RECEIVER, ARG0, ARG1, ARG2, ARG3,ARG4)</v>
      </c>
      <c r="K595" s="86">
        <v>1</v>
      </c>
      <c r="L595" s="86">
        <f>IF(怪物属性编辑!AH538=1,怪物属性编辑!AO538,0)</f>
        <v>914</v>
      </c>
      <c r="M595" s="89">
        <f t="shared" si="29"/>
        <v>1170</v>
      </c>
      <c r="S595" s="86">
        <v>320</v>
      </c>
      <c r="AF595" s="90">
        <f t="shared" si="30"/>
        <v>140182</v>
      </c>
    </row>
    <row r="596" spans="1:32">
      <c r="A596" s="5">
        <v>40183</v>
      </c>
      <c r="B596" s="98">
        <v>50005</v>
      </c>
      <c r="C596" s="5" t="str">
        <f>VLOOKUP(B596,映射!A:B,2,FALSE)</f>
        <v>罗刹鬼</v>
      </c>
      <c r="D596" s="85" t="str">
        <f>IF(IF(COUNTIF(AI!A:A,'表格编辑 '!C596),TRUE,FALSE)=FALSE,"monster",(VLOOKUP(C596,AI!A:B,2,FALSE)))</f>
        <v>monster</v>
      </c>
      <c r="E596" s="5">
        <v>39</v>
      </c>
      <c r="F596" s="86" t="str">
        <f>VLOOKUP(D596,AI!B:G,2,FALSE)</f>
        <v>AI_born_event(RECEIVER, ARG0, ARG1, ARG2, ARG3,ARG4)</v>
      </c>
      <c r="G596" s="86" t="str">
        <f>VLOOKUP(D596,AI!B:G,3,FALSE)</f>
        <v>AI_update_event(RECEIVER, ARG0, ARG1, ARG2, ARG3,ARG4)</v>
      </c>
      <c r="H596" s="86"/>
      <c r="I596" s="86"/>
      <c r="J596" s="86" t="str">
        <f>VLOOKUP(D596,AI!B:G,6,FALSE)</f>
        <v>test_deadth_event(RECEIVER, ARG0, ARG1, ARG2, ARG3,ARG4)</v>
      </c>
      <c r="K596" s="86">
        <v>1</v>
      </c>
      <c r="L596" s="86">
        <f>IF(怪物属性编辑!AH539=1,怪物属性编辑!AO539,0)</f>
        <v>1054</v>
      </c>
      <c r="M596" s="89">
        <f t="shared" si="29"/>
        <v>1170</v>
      </c>
      <c r="S596" s="86">
        <v>320</v>
      </c>
      <c r="AF596" s="90">
        <f t="shared" si="30"/>
        <v>140183</v>
      </c>
    </row>
    <row r="597" spans="1:32">
      <c r="A597" s="5">
        <v>40184</v>
      </c>
      <c r="B597" s="98">
        <v>50044</v>
      </c>
      <c r="C597" s="5" t="str">
        <f>VLOOKUP(B597,映射!A:B,2,FALSE)</f>
        <v>石像怪</v>
      </c>
      <c r="D597" s="85" t="str">
        <f>IF(IF(COUNTIF(AI!A:A,'表格编辑 '!C597),TRUE,FALSE)=FALSE,"monster",(VLOOKUP(C597,AI!A:B,2,FALSE)))</f>
        <v>monster</v>
      </c>
      <c r="E597" s="5">
        <v>39</v>
      </c>
      <c r="F597" s="86" t="str">
        <f>VLOOKUP(D597,AI!B:G,2,FALSE)</f>
        <v>AI_born_event(RECEIVER, ARG0, ARG1, ARG2, ARG3,ARG4)</v>
      </c>
      <c r="G597" s="86" t="str">
        <f>VLOOKUP(D597,AI!B:G,3,FALSE)</f>
        <v>AI_update_event(RECEIVER, ARG0, ARG1, ARG2, ARG3,ARG4)</v>
      </c>
      <c r="H597" s="86"/>
      <c r="I597" s="86"/>
      <c r="J597" s="86" t="str">
        <f>VLOOKUP(D597,AI!B:G,6,FALSE)</f>
        <v>test_deadth_event(RECEIVER, ARG0, ARG1, ARG2, ARG3,ARG4)</v>
      </c>
      <c r="K597" s="86">
        <v>1</v>
      </c>
      <c r="L597" s="86">
        <f>IF(怪物属性编辑!AH540=1,怪物属性编辑!AO540,0)</f>
        <v>922</v>
      </c>
      <c r="M597" s="89">
        <f t="shared" si="29"/>
        <v>1170</v>
      </c>
      <c r="S597" s="86">
        <v>320</v>
      </c>
      <c r="AF597" s="90">
        <f t="shared" si="30"/>
        <v>140184</v>
      </c>
    </row>
    <row r="598" spans="1:32">
      <c r="A598" s="5">
        <v>40185</v>
      </c>
      <c r="B598" s="4">
        <v>50103</v>
      </c>
      <c r="C598" s="5" t="str">
        <f>VLOOKUP(B598,映射!A:B,2,FALSE)</f>
        <v>地精</v>
      </c>
      <c r="D598" s="85" t="str">
        <f>IF(IF(COUNTIF(AI!A:A,'表格编辑 '!C598),TRUE,FALSE)=FALSE,"monster",(VLOOKUP(C598,AI!A:B,2,FALSE)))</f>
        <v>monster</v>
      </c>
      <c r="E598" s="5">
        <v>39</v>
      </c>
      <c r="F598" s="86" t="str">
        <f>VLOOKUP(D598,AI!B:G,2,FALSE)</f>
        <v>AI_born_event(RECEIVER, ARG0, ARG1, ARG2, ARG3,ARG4)</v>
      </c>
      <c r="G598" s="86" t="str">
        <f>VLOOKUP(D598,AI!B:G,3,FALSE)</f>
        <v>AI_update_event(RECEIVER, ARG0, ARG1, ARG2, ARG3,ARG4)</v>
      </c>
      <c r="H598" s="86"/>
      <c r="I598" s="86"/>
      <c r="J598" s="86" t="str">
        <f>VLOOKUP(D598,AI!B:G,6,FALSE)</f>
        <v>test_deadth_event(RECEIVER, ARG0, ARG1, ARG2, ARG3,ARG4)</v>
      </c>
      <c r="K598" s="86">
        <v>1</v>
      </c>
      <c r="L598" s="86">
        <f>IF(怪物属性编辑!AH541=1,怪物属性编辑!AO541,0)</f>
        <v>430</v>
      </c>
      <c r="M598" s="89">
        <f t="shared" si="29"/>
        <v>1170</v>
      </c>
      <c r="S598" s="86">
        <v>320</v>
      </c>
      <c r="AF598" s="90">
        <f t="shared" si="30"/>
        <v>140185</v>
      </c>
    </row>
    <row r="599" spans="1:32">
      <c r="A599" s="5">
        <v>40186</v>
      </c>
      <c r="B599" s="4">
        <v>50057</v>
      </c>
      <c r="C599" s="5" t="str">
        <f>VLOOKUP(B599,映射!A:B,2,FALSE)</f>
        <v>胖蝙蝠</v>
      </c>
      <c r="D599" s="85" t="str">
        <f>IF(IF(COUNTIF(AI!A:A,'表格编辑 '!C599),TRUE,FALSE)=FALSE,"monster",(VLOOKUP(C599,AI!A:B,2,FALSE)))</f>
        <v>monster</v>
      </c>
      <c r="E599" s="5">
        <v>39</v>
      </c>
      <c r="F599" s="86" t="str">
        <f>VLOOKUP(D599,AI!B:G,2,FALSE)</f>
        <v>AI_born_event(RECEIVER, ARG0, ARG1, ARG2, ARG3,ARG4)</v>
      </c>
      <c r="G599" s="86" t="str">
        <f>VLOOKUP(D599,AI!B:G,3,FALSE)</f>
        <v>AI_update_event(RECEIVER, ARG0, ARG1, ARG2, ARG3,ARG4)</v>
      </c>
      <c r="H599" s="86"/>
      <c r="I599" s="86"/>
      <c r="J599" s="86" t="str">
        <f>VLOOKUP(D599,AI!B:G,6,FALSE)</f>
        <v>test_deadth_event(RECEIVER, ARG0, ARG1, ARG2, ARG3,ARG4)</v>
      </c>
      <c r="K599" s="86">
        <v>1</v>
      </c>
      <c r="L599" s="86">
        <f>IF(怪物属性编辑!AH542=1,怪物属性编辑!AO542,0)</f>
        <v>1216</v>
      </c>
      <c r="M599" s="89">
        <f t="shared" si="29"/>
        <v>1170</v>
      </c>
      <c r="S599" s="86">
        <v>320</v>
      </c>
      <c r="AF599" s="90">
        <f t="shared" si="30"/>
        <v>140186</v>
      </c>
    </row>
    <row r="600" spans="1:32">
      <c r="A600" s="5">
        <v>40187</v>
      </c>
      <c r="B600" s="4">
        <v>50086</v>
      </c>
      <c r="C600" s="5" t="str">
        <f>VLOOKUP(B600,映射!A:B,2,FALSE)</f>
        <v>人魔草</v>
      </c>
      <c r="D600" s="85" t="str">
        <f>IF(IF(COUNTIF(AI!A:A,'表格编辑 '!C600),TRUE,FALSE)=FALSE,"monster",(VLOOKUP(C600,AI!A:B,2,FALSE)))</f>
        <v>monster</v>
      </c>
      <c r="E600" s="5">
        <v>39</v>
      </c>
      <c r="F600" s="86" t="str">
        <f>VLOOKUP(D600,AI!B:G,2,FALSE)</f>
        <v>AI_born_event(RECEIVER, ARG0, ARG1, ARG2, ARG3,ARG4)</v>
      </c>
      <c r="G600" s="86" t="str">
        <f>VLOOKUP(D600,AI!B:G,3,FALSE)</f>
        <v>AI_update_event(RECEIVER, ARG0, ARG1, ARG2, ARG3,ARG4)</v>
      </c>
      <c r="H600" s="86"/>
      <c r="I600" s="86"/>
      <c r="J600" s="86" t="str">
        <f>VLOOKUP(D600,AI!B:G,6,FALSE)</f>
        <v>test_deadth_event(RECEIVER, ARG0, ARG1, ARG2, ARG3,ARG4)</v>
      </c>
      <c r="K600" s="86">
        <v>1</v>
      </c>
      <c r="L600" s="86">
        <f>IF(怪物属性编辑!AH543=1,怪物属性编辑!AO543,0)</f>
        <v>2080</v>
      </c>
      <c r="M600" s="89">
        <f t="shared" si="29"/>
        <v>1170</v>
      </c>
      <c r="S600" s="86">
        <v>320</v>
      </c>
      <c r="AF600" s="90">
        <f t="shared" si="30"/>
        <v>140187</v>
      </c>
    </row>
    <row r="601" spans="1:32">
      <c r="A601" s="5">
        <v>40188</v>
      </c>
      <c r="B601" s="4">
        <v>50094</v>
      </c>
      <c r="C601" s="5" t="str">
        <f>VLOOKUP(B601,映射!A:B,2,FALSE)</f>
        <v>土著仙人掌</v>
      </c>
      <c r="D601" s="85" t="str">
        <f>IF(IF(COUNTIF(AI!A:A,'表格编辑 '!C601),TRUE,FALSE)=FALSE,"monster",(VLOOKUP(C601,AI!A:B,2,FALSE)))</f>
        <v>monster</v>
      </c>
      <c r="E601" s="5">
        <v>39</v>
      </c>
      <c r="F601" s="86" t="str">
        <f>VLOOKUP(D601,AI!B:G,2,FALSE)</f>
        <v>AI_born_event(RECEIVER, ARG0, ARG1, ARG2, ARG3,ARG4)</v>
      </c>
      <c r="G601" s="86" t="str">
        <f>VLOOKUP(D601,AI!B:G,3,FALSE)</f>
        <v>AI_update_event(RECEIVER, ARG0, ARG1, ARG2, ARG3,ARG4)</v>
      </c>
      <c r="H601" s="86"/>
      <c r="I601" s="86"/>
      <c r="J601" s="86" t="str">
        <f>VLOOKUP(D601,AI!B:G,6,FALSE)</f>
        <v>test_deadth_event(RECEIVER, ARG0, ARG1, ARG2, ARG3,ARG4)</v>
      </c>
      <c r="K601" s="86">
        <v>1</v>
      </c>
      <c r="L601" s="86">
        <f>IF(怪物属性编辑!AH544=1,怪物属性编辑!AO544,0)</f>
        <v>1114</v>
      </c>
      <c r="M601" s="89">
        <f t="shared" si="29"/>
        <v>1170</v>
      </c>
      <c r="S601" s="86">
        <v>320</v>
      </c>
      <c r="AF601" s="90">
        <f t="shared" si="30"/>
        <v>140188</v>
      </c>
    </row>
    <row r="602" spans="1:32">
      <c r="A602" s="5">
        <v>40189</v>
      </c>
      <c r="B602" s="4">
        <v>50132</v>
      </c>
      <c r="C602" s="5" t="str">
        <f>VLOOKUP(B602,映射!A:B,2,FALSE)</f>
        <v>蜥蜴人斗士</v>
      </c>
      <c r="D602" s="85" t="str">
        <f>IF(IF(COUNTIF(AI!A:A,'表格编辑 '!C602),TRUE,FALSE)=FALSE,"monster",(VLOOKUP(C602,AI!A:B,2,FALSE)))</f>
        <v>monster</v>
      </c>
      <c r="E602" s="5">
        <v>39</v>
      </c>
      <c r="F602" s="86" t="str">
        <f>VLOOKUP(D602,AI!B:G,2,FALSE)</f>
        <v>AI_born_event(RECEIVER, ARG0, ARG1, ARG2, ARG3,ARG4)</v>
      </c>
      <c r="G602" s="86" t="str">
        <f>VLOOKUP(D602,AI!B:G,3,FALSE)</f>
        <v>AI_update_event(RECEIVER, ARG0, ARG1, ARG2, ARG3,ARG4)</v>
      </c>
      <c r="H602" s="86"/>
      <c r="I602" s="86"/>
      <c r="J602" s="86" t="str">
        <f>VLOOKUP(D602,AI!B:G,6,FALSE)</f>
        <v>test_deadth_event(RECEIVER, ARG0, ARG1, ARG2, ARG3,ARG4)</v>
      </c>
      <c r="K602" s="86">
        <v>1</v>
      </c>
      <c r="L602" s="86">
        <f>IF(怪物属性编辑!AH545=1,怪物属性编辑!AO545,0)</f>
        <v>762</v>
      </c>
      <c r="M602" s="89">
        <f t="shared" si="29"/>
        <v>1170</v>
      </c>
      <c r="S602" s="86">
        <v>320</v>
      </c>
      <c r="AF602" s="90">
        <f t="shared" si="30"/>
        <v>140189</v>
      </c>
    </row>
    <row r="603" spans="1:32">
      <c r="A603" s="5">
        <v>40190</v>
      </c>
      <c r="B603" s="4">
        <v>50150</v>
      </c>
      <c r="C603" s="5" t="str">
        <f>VLOOKUP(B603,映射!A:B,2,FALSE)</f>
        <v>泰坦巨人</v>
      </c>
      <c r="D603" s="85" t="str">
        <f>IF(IF(COUNTIF(AI!A:A,'表格编辑 '!C603),TRUE,FALSE)=FALSE,"monster",(VLOOKUP(C603,AI!A:B,2,FALSE)))</f>
        <v>monster</v>
      </c>
      <c r="E603" s="5">
        <v>39</v>
      </c>
      <c r="F603" s="86" t="str">
        <f>VLOOKUP(D603,AI!B:G,2,FALSE)</f>
        <v>AI_born_event(RECEIVER, ARG0, ARG1, ARG2, ARG3,ARG4)</v>
      </c>
      <c r="G603" s="86" t="str">
        <f>VLOOKUP(D603,AI!B:G,3,FALSE)</f>
        <v>AI_update_event(RECEIVER, ARG0, ARG1, ARG2, ARG3,ARG4)</v>
      </c>
      <c r="H603" s="86"/>
      <c r="I603" s="86"/>
      <c r="J603" s="86" t="str">
        <f>VLOOKUP(D603,AI!B:G,6,FALSE)</f>
        <v>test_deadth_event(RECEIVER, ARG0, ARG1, ARG2, ARG3,ARG4)</v>
      </c>
      <c r="K603" s="86">
        <v>1</v>
      </c>
      <c r="L603" s="86">
        <f>IF(怪物属性编辑!AH546=1,怪物属性编辑!AO546,0)</f>
        <v>142</v>
      </c>
      <c r="M603" s="89">
        <f t="shared" si="29"/>
        <v>1170</v>
      </c>
      <c r="S603" s="86">
        <v>320</v>
      </c>
      <c r="AF603" s="90">
        <f t="shared" si="30"/>
        <v>140190</v>
      </c>
    </row>
    <row r="604" spans="1:32">
      <c r="A604" s="5">
        <v>40191</v>
      </c>
      <c r="B604" s="4">
        <v>50033</v>
      </c>
      <c r="C604" s="5" t="str">
        <f>VLOOKUP(B604,映射!A:B,2,FALSE)</f>
        <v>骷髅海盗</v>
      </c>
      <c r="D604" s="85" t="str">
        <f>IF(IF(COUNTIF(AI!A:A,'表格编辑 '!C604),TRUE,FALSE)=FALSE,"monster",(VLOOKUP(C604,AI!A:B,2,FALSE)))</f>
        <v>monster</v>
      </c>
      <c r="E604" s="5">
        <v>39</v>
      </c>
      <c r="F604" s="86" t="str">
        <f>VLOOKUP(D604,AI!B:G,2,FALSE)</f>
        <v>AI_born_event(RECEIVER, ARG0, ARG1, ARG2, ARG3,ARG4)</v>
      </c>
      <c r="G604" s="86" t="str">
        <f>VLOOKUP(D604,AI!B:G,3,FALSE)</f>
        <v>AI_update_event(RECEIVER, ARG0, ARG1, ARG2, ARG3,ARG4)</v>
      </c>
      <c r="H604" s="86"/>
      <c r="I604" s="86"/>
      <c r="J604" s="86" t="str">
        <f>VLOOKUP(D604,AI!B:G,6,FALSE)</f>
        <v>test_deadth_event(RECEIVER, ARG0, ARG1, ARG2, ARG3,ARG4)</v>
      </c>
      <c r="K604" s="86">
        <v>1</v>
      </c>
      <c r="L604" s="86">
        <f>IF(怪物属性编辑!AH547=1,怪物属性编辑!AO547,0)</f>
        <v>566</v>
      </c>
      <c r="M604" s="89">
        <f t="shared" si="29"/>
        <v>1170</v>
      </c>
      <c r="S604" s="86">
        <v>320</v>
      </c>
      <c r="AF604" s="90">
        <f t="shared" si="30"/>
        <v>140191</v>
      </c>
    </row>
    <row r="605" spans="1:32">
      <c r="A605" s="5">
        <v>40192</v>
      </c>
      <c r="B605" s="4">
        <v>50155</v>
      </c>
      <c r="C605" s="5" t="str">
        <f>VLOOKUP(B605,映射!A:B,2,FALSE)</f>
        <v>熊猫团</v>
      </c>
      <c r="D605" s="85" t="str">
        <f>IF(IF(COUNTIF(AI!A:A,'表格编辑 '!C605),TRUE,FALSE)=FALSE,"monster",(VLOOKUP(C605,AI!A:B,2,FALSE)))</f>
        <v>monster</v>
      </c>
      <c r="E605" s="5">
        <v>39</v>
      </c>
      <c r="F605" s="86" t="str">
        <f>VLOOKUP(D605,AI!B:G,2,FALSE)</f>
        <v>AI_born_event(RECEIVER, ARG0, ARG1, ARG2, ARG3,ARG4)</v>
      </c>
      <c r="G605" s="86" t="str">
        <f>VLOOKUP(D605,AI!B:G,3,FALSE)</f>
        <v>AI_update_event(RECEIVER, ARG0, ARG1, ARG2, ARG3,ARG4)</v>
      </c>
      <c r="H605" s="86"/>
      <c r="I605" s="86"/>
      <c r="J605" s="86" t="str">
        <f>VLOOKUP(D605,AI!B:G,6,FALSE)</f>
        <v>test_deadth_event(RECEIVER, ARG0, ARG1, ARG2, ARG3,ARG4)</v>
      </c>
      <c r="K605" s="86">
        <v>1</v>
      </c>
      <c r="L605" s="86">
        <f>IF(怪物属性编辑!AH548=1,怪物属性编辑!AO548,0)</f>
        <v>702</v>
      </c>
      <c r="M605" s="89">
        <f t="shared" si="29"/>
        <v>1170</v>
      </c>
      <c r="S605" s="86">
        <v>320</v>
      </c>
      <c r="AF605" s="90">
        <f t="shared" si="30"/>
        <v>140192</v>
      </c>
    </row>
    <row r="606" spans="1:32">
      <c r="A606" s="5">
        <v>40193</v>
      </c>
      <c r="B606" s="4">
        <v>50056</v>
      </c>
      <c r="C606" s="5" t="str">
        <f>VLOOKUP(B606,映射!A:B,2,FALSE)</f>
        <v>海蝙蝠</v>
      </c>
      <c r="D606" s="85" t="str">
        <f>IF(IF(COUNTIF(AI!A:A,'表格编辑 '!C606),TRUE,FALSE)=FALSE,"monster",(VLOOKUP(C606,AI!A:B,2,FALSE)))</f>
        <v>monster</v>
      </c>
      <c r="E606" s="5">
        <v>39</v>
      </c>
      <c r="F606" s="86" t="str">
        <f>VLOOKUP(D606,AI!B:G,2,FALSE)</f>
        <v>AI_born_event(RECEIVER, ARG0, ARG1, ARG2, ARG3,ARG4)</v>
      </c>
      <c r="G606" s="86" t="str">
        <f>VLOOKUP(D606,AI!B:G,3,FALSE)</f>
        <v>AI_update_event(RECEIVER, ARG0, ARG1, ARG2, ARG3,ARG4)</v>
      </c>
      <c r="H606" s="86"/>
      <c r="I606" s="86"/>
      <c r="J606" s="86" t="str">
        <f>VLOOKUP(D606,AI!B:G,6,FALSE)</f>
        <v>test_deadth_event(RECEIVER, ARG0, ARG1, ARG2, ARG3,ARG4)</v>
      </c>
      <c r="K606" s="86">
        <v>1</v>
      </c>
      <c r="L606" s="86">
        <f>IF(怪物属性编辑!AH549=1,怪物属性编辑!AO549,0)</f>
        <v>972</v>
      </c>
      <c r="M606" s="89">
        <f t="shared" ref="M606:M669" si="31">E606*30</f>
        <v>1170</v>
      </c>
      <c r="S606" s="86">
        <v>320</v>
      </c>
      <c r="AF606" s="90">
        <f t="shared" si="30"/>
        <v>140193</v>
      </c>
    </row>
    <row r="607" spans="1:32">
      <c r="A607" s="5">
        <v>40194</v>
      </c>
      <c r="B607" s="4">
        <v>50111</v>
      </c>
      <c r="C607" s="5" t="str">
        <f>VLOOKUP(B607,映射!A:B,2,FALSE)</f>
        <v>暗影</v>
      </c>
      <c r="D607" s="85" t="str">
        <f>IF(IF(COUNTIF(AI!A:A,'表格编辑 '!C607),TRUE,FALSE)=FALSE,"monster",(VLOOKUP(C607,AI!A:B,2,FALSE)))</f>
        <v>monster</v>
      </c>
      <c r="E607" s="5">
        <v>39</v>
      </c>
      <c r="F607" s="86" t="str">
        <f>VLOOKUP(D607,AI!B:G,2,FALSE)</f>
        <v>AI_born_event(RECEIVER, ARG0, ARG1, ARG2, ARG3,ARG4)</v>
      </c>
      <c r="G607" s="86" t="str">
        <f>VLOOKUP(D607,AI!B:G,3,FALSE)</f>
        <v>AI_update_event(RECEIVER, ARG0, ARG1, ARG2, ARG3,ARG4)</v>
      </c>
      <c r="H607" s="86"/>
      <c r="I607" s="86"/>
      <c r="J607" s="86" t="str">
        <f>VLOOKUP(D607,AI!B:G,6,FALSE)</f>
        <v>test_deadth_event(RECEIVER, ARG0, ARG1, ARG2, ARG3,ARG4)</v>
      </c>
      <c r="K607" s="86">
        <v>1</v>
      </c>
      <c r="L607" s="86">
        <f>IF(怪物属性编辑!AH550=1,怪物属性编辑!AO550,0)</f>
        <v>1040</v>
      </c>
      <c r="M607" s="89">
        <f t="shared" si="31"/>
        <v>1170</v>
      </c>
      <c r="S607" s="86">
        <v>320</v>
      </c>
      <c r="AF607" s="90">
        <f t="shared" si="30"/>
        <v>140194</v>
      </c>
    </row>
    <row r="608" spans="1:32">
      <c r="A608" s="5">
        <v>40195</v>
      </c>
      <c r="B608" s="4">
        <v>50092</v>
      </c>
      <c r="C608" s="5" t="str">
        <f>VLOOKUP(B608,映射!A:B,2,FALSE)</f>
        <v>功夫刺魔</v>
      </c>
      <c r="D608" s="85" t="str">
        <f>IF(IF(COUNTIF(AI!A:A,'表格编辑 '!C608),TRUE,FALSE)=FALSE,"monster",(VLOOKUP(C608,AI!A:B,2,FALSE)))</f>
        <v>monster</v>
      </c>
      <c r="E608" s="5">
        <v>39</v>
      </c>
      <c r="F608" s="86" t="str">
        <f>VLOOKUP(D608,AI!B:G,2,FALSE)</f>
        <v>AI_born_event(RECEIVER, ARG0, ARG1, ARG2, ARG3,ARG4)</v>
      </c>
      <c r="G608" s="86" t="str">
        <f>VLOOKUP(D608,AI!B:G,3,FALSE)</f>
        <v>AI_update_event(RECEIVER, ARG0, ARG1, ARG2, ARG3,ARG4)</v>
      </c>
      <c r="H608" s="86"/>
      <c r="I608" s="86"/>
      <c r="J608" s="86" t="str">
        <f>VLOOKUP(D608,AI!B:G,6,FALSE)</f>
        <v>test_deadth_event(RECEIVER, ARG0, ARG1, ARG2, ARG3,ARG4)</v>
      </c>
      <c r="K608" s="86">
        <v>1</v>
      </c>
      <c r="L608" s="86">
        <f>IF(怪物属性编辑!AH551=1,怪物属性编辑!AO551,0)</f>
        <v>492</v>
      </c>
      <c r="M608" s="89">
        <f t="shared" si="31"/>
        <v>1170</v>
      </c>
      <c r="S608" s="86">
        <v>320</v>
      </c>
      <c r="AF608" s="90">
        <f t="shared" si="30"/>
        <v>140195</v>
      </c>
    </row>
    <row r="609" spans="1:32">
      <c r="A609" s="5">
        <v>40196</v>
      </c>
      <c r="B609" s="4">
        <v>50000</v>
      </c>
      <c r="C609" s="5" t="str">
        <f>VLOOKUP(B609,映射!A:B,2,FALSE)</f>
        <v>海底龟</v>
      </c>
      <c r="D609" s="85" t="str">
        <f>IF(IF(COUNTIF(AI!A:A,'表格编辑 '!C609),TRUE,FALSE)=FALSE,"monster",(VLOOKUP(C609,AI!A:B,2,FALSE)))</f>
        <v>monster</v>
      </c>
      <c r="E609" s="5">
        <v>44</v>
      </c>
      <c r="F609" s="86" t="str">
        <f>VLOOKUP(D609,AI!B:G,2,FALSE)</f>
        <v>AI_born_event(RECEIVER, ARG0, ARG1, ARG2, ARG3,ARG4)</v>
      </c>
      <c r="G609" s="86" t="str">
        <f>VLOOKUP(D609,AI!B:G,3,FALSE)</f>
        <v>AI_update_event(RECEIVER, ARG0, ARG1, ARG2, ARG3,ARG4)</v>
      </c>
      <c r="H609" s="86"/>
      <c r="I609" s="86"/>
      <c r="J609" s="86" t="str">
        <f>VLOOKUP(D609,AI!B:G,6,FALSE)</f>
        <v>test_deadth_event(RECEIVER, ARG0, ARG1, ARG2, ARG3,ARG4)</v>
      </c>
      <c r="K609" s="86">
        <v>1</v>
      </c>
      <c r="L609" s="86">
        <f>IF(怪物属性编辑!AH552=1,怪物属性编辑!AO552,0)</f>
        <v>1090</v>
      </c>
      <c r="M609" s="89">
        <f t="shared" si="31"/>
        <v>1320</v>
      </c>
      <c r="S609" s="86">
        <v>320</v>
      </c>
      <c r="AF609" s="90">
        <f t="shared" si="30"/>
        <v>140196</v>
      </c>
    </row>
    <row r="610" spans="1:32">
      <c r="A610" s="5">
        <v>40197</v>
      </c>
      <c r="B610" s="4">
        <v>50153</v>
      </c>
      <c r="C610" s="5" t="str">
        <f>VLOOKUP(B610,映射!A:B,2,FALSE)</f>
        <v>山贼</v>
      </c>
      <c r="D610" s="85" t="str">
        <f>IF(IF(COUNTIF(AI!A:A,'表格编辑 '!C610),TRUE,FALSE)=FALSE,"monster",(VLOOKUP(C610,AI!A:B,2,FALSE)))</f>
        <v>monster</v>
      </c>
      <c r="E610" s="5">
        <v>44</v>
      </c>
      <c r="F610" s="86" t="str">
        <f>VLOOKUP(D610,AI!B:G,2,FALSE)</f>
        <v>AI_born_event(RECEIVER, ARG0, ARG1, ARG2, ARG3,ARG4)</v>
      </c>
      <c r="G610" s="86" t="str">
        <f>VLOOKUP(D610,AI!B:G,3,FALSE)</f>
        <v>AI_update_event(RECEIVER, ARG0, ARG1, ARG2, ARG3,ARG4)</v>
      </c>
      <c r="H610" s="86"/>
      <c r="I610" s="86"/>
      <c r="J610" s="86" t="str">
        <f>VLOOKUP(D610,AI!B:G,6,FALSE)</f>
        <v>test_deadth_event(RECEIVER, ARG0, ARG1, ARG2, ARG3,ARG4)</v>
      </c>
      <c r="K610" s="86">
        <v>1</v>
      </c>
      <c r="L610" s="86">
        <f>IF(怪物属性编辑!AH553=1,怪物属性编辑!AO553,0)</f>
        <v>1670</v>
      </c>
      <c r="M610" s="89">
        <f t="shared" si="31"/>
        <v>1320</v>
      </c>
      <c r="S610" s="86">
        <v>320</v>
      </c>
      <c r="AF610" s="90">
        <f t="shared" si="30"/>
        <v>140197</v>
      </c>
    </row>
    <row r="611" spans="1:32">
      <c r="A611" s="5">
        <v>40198</v>
      </c>
      <c r="B611" s="4">
        <v>50005</v>
      </c>
      <c r="C611" s="5" t="str">
        <f>VLOOKUP(B611,映射!A:B,2,FALSE)</f>
        <v>罗刹鬼</v>
      </c>
      <c r="D611" s="85" t="str">
        <f>IF(IF(COUNTIF(AI!A:A,'表格编辑 '!C611),TRUE,FALSE)=FALSE,"monster",(VLOOKUP(C611,AI!A:B,2,FALSE)))</f>
        <v>monster</v>
      </c>
      <c r="E611" s="5">
        <v>44</v>
      </c>
      <c r="F611" s="86" t="str">
        <f>VLOOKUP(D611,AI!B:G,2,FALSE)</f>
        <v>AI_born_event(RECEIVER, ARG0, ARG1, ARG2, ARG3,ARG4)</v>
      </c>
      <c r="G611" s="86" t="str">
        <f>VLOOKUP(D611,AI!B:G,3,FALSE)</f>
        <v>AI_update_event(RECEIVER, ARG0, ARG1, ARG2, ARG3,ARG4)</v>
      </c>
      <c r="H611" s="86"/>
      <c r="I611" s="86"/>
      <c r="J611" s="86" t="str">
        <f>VLOOKUP(D611,AI!B:G,6,FALSE)</f>
        <v>test_deadth_event(RECEIVER, ARG0, ARG1, ARG2, ARG3,ARG4)</v>
      </c>
      <c r="K611" s="86">
        <v>1</v>
      </c>
      <c r="L611" s="86">
        <f>IF(怪物属性编辑!AH554=1,怪物属性编辑!AO554,0)</f>
        <v>1802</v>
      </c>
      <c r="M611" s="89">
        <f t="shared" si="31"/>
        <v>1320</v>
      </c>
      <c r="S611" s="86">
        <v>320</v>
      </c>
      <c r="AF611" s="90">
        <f t="shared" si="30"/>
        <v>140198</v>
      </c>
    </row>
    <row r="612" spans="1:32">
      <c r="A612" s="5">
        <v>40199</v>
      </c>
      <c r="B612" s="4">
        <v>50044</v>
      </c>
      <c r="C612" s="5" t="str">
        <f>VLOOKUP(B612,映射!A:B,2,FALSE)</f>
        <v>石像怪</v>
      </c>
      <c r="D612" s="85" t="str">
        <f>IF(IF(COUNTIF(AI!A:A,'表格编辑 '!C612),TRUE,FALSE)=FALSE,"monster",(VLOOKUP(C612,AI!A:B,2,FALSE)))</f>
        <v>monster</v>
      </c>
      <c r="E612" s="5">
        <v>44</v>
      </c>
      <c r="F612" s="86" t="str">
        <f>VLOOKUP(D612,AI!B:G,2,FALSE)</f>
        <v>AI_born_event(RECEIVER, ARG0, ARG1, ARG2, ARG3,ARG4)</v>
      </c>
      <c r="G612" s="86" t="str">
        <f>VLOOKUP(D612,AI!B:G,3,FALSE)</f>
        <v>AI_update_event(RECEIVER, ARG0, ARG1, ARG2, ARG3,ARG4)</v>
      </c>
      <c r="H612" s="86"/>
      <c r="I612" s="86"/>
      <c r="J612" s="86" t="str">
        <f>VLOOKUP(D612,AI!B:G,6,FALSE)</f>
        <v>test_deadth_event(RECEIVER, ARG0, ARG1, ARG2, ARG3,ARG4)</v>
      </c>
      <c r="K612" s="86">
        <v>1</v>
      </c>
      <c r="L612" s="86">
        <f>IF(怪物属性编辑!AH555=1,怪物属性编辑!AO555,0)</f>
        <v>1614</v>
      </c>
      <c r="M612" s="89">
        <f t="shared" si="31"/>
        <v>1320</v>
      </c>
      <c r="S612" s="86">
        <v>320</v>
      </c>
      <c r="AF612" s="90">
        <f t="shared" si="30"/>
        <v>140199</v>
      </c>
    </row>
    <row r="613" spans="1:32">
      <c r="A613" s="5">
        <v>40200</v>
      </c>
      <c r="B613" s="4">
        <v>50103</v>
      </c>
      <c r="C613" s="5" t="str">
        <f>VLOOKUP(B613,映射!A:B,2,FALSE)</f>
        <v>地精</v>
      </c>
      <c r="D613" s="85" t="str">
        <f>IF(IF(COUNTIF(AI!A:A,'表格编辑 '!C613),TRUE,FALSE)=FALSE,"monster",(VLOOKUP(C613,AI!A:B,2,FALSE)))</f>
        <v>monster</v>
      </c>
      <c r="E613" s="5">
        <v>44</v>
      </c>
      <c r="F613" s="86" t="str">
        <f>VLOOKUP(D613,AI!B:G,2,FALSE)</f>
        <v>AI_born_event(RECEIVER, ARG0, ARG1, ARG2, ARG3,ARG4)</v>
      </c>
      <c r="G613" s="86" t="str">
        <f>VLOOKUP(D613,AI!B:G,3,FALSE)</f>
        <v>AI_update_event(RECEIVER, ARG0, ARG1, ARG2, ARG3,ARG4)</v>
      </c>
      <c r="H613" s="86"/>
      <c r="I613" s="86"/>
      <c r="J613" s="86" t="str">
        <f>VLOOKUP(D613,AI!B:G,6,FALSE)</f>
        <v>test_deadth_event(RECEIVER, ARG0, ARG1, ARG2, ARG3,ARG4)</v>
      </c>
      <c r="K613" s="86">
        <v>1</v>
      </c>
      <c r="L613" s="86">
        <f>IF(怪物属性编辑!AH556=1,怪物属性编辑!AO556,0)</f>
        <v>1062</v>
      </c>
      <c r="M613" s="89">
        <f t="shared" si="31"/>
        <v>1320</v>
      </c>
      <c r="S613" s="86">
        <v>320</v>
      </c>
      <c r="AF613" s="90">
        <f t="shared" si="30"/>
        <v>140200</v>
      </c>
    </row>
    <row r="614" spans="1:32">
      <c r="A614" s="5">
        <v>40201</v>
      </c>
      <c r="B614" s="4">
        <v>50057</v>
      </c>
      <c r="C614" s="5" t="str">
        <f>VLOOKUP(B614,映射!A:B,2,FALSE)</f>
        <v>胖蝙蝠</v>
      </c>
      <c r="D614" s="85" t="str">
        <f>IF(IF(COUNTIF(AI!A:A,'表格编辑 '!C614),TRUE,FALSE)=FALSE,"monster",(VLOOKUP(C614,AI!A:B,2,FALSE)))</f>
        <v>monster</v>
      </c>
      <c r="E614" s="5">
        <v>44</v>
      </c>
      <c r="F614" s="86" t="str">
        <f>VLOOKUP(D614,AI!B:G,2,FALSE)</f>
        <v>AI_born_event(RECEIVER, ARG0, ARG1, ARG2, ARG3,ARG4)</v>
      </c>
      <c r="G614" s="86" t="str">
        <f>VLOOKUP(D614,AI!B:G,3,FALSE)</f>
        <v>AI_update_event(RECEIVER, ARG0, ARG1, ARG2, ARG3,ARG4)</v>
      </c>
      <c r="H614" s="86"/>
      <c r="I614" s="86"/>
      <c r="J614" s="86" t="str">
        <f>VLOOKUP(D614,AI!B:G,6,FALSE)</f>
        <v>test_deadth_event(RECEIVER, ARG0, ARG1, ARG2, ARG3,ARG4)</v>
      </c>
      <c r="K614" s="86">
        <v>1</v>
      </c>
      <c r="L614" s="86">
        <f>IF(怪物属性编辑!AH557=1,怪物属性编辑!AO557,0)</f>
        <v>2030</v>
      </c>
      <c r="M614" s="89">
        <f t="shared" si="31"/>
        <v>1320</v>
      </c>
      <c r="S614" s="86">
        <v>320</v>
      </c>
      <c r="AF614" s="90">
        <f t="shared" si="30"/>
        <v>140201</v>
      </c>
    </row>
    <row r="615" spans="1:32">
      <c r="A615" s="5">
        <v>40202</v>
      </c>
      <c r="B615" s="4">
        <v>50086</v>
      </c>
      <c r="C615" s="5" t="str">
        <f>VLOOKUP(B615,映射!A:B,2,FALSE)</f>
        <v>人魔草</v>
      </c>
      <c r="D615" s="85" t="str">
        <f>IF(IF(COUNTIF(AI!A:A,'表格编辑 '!C615),TRUE,FALSE)=FALSE,"monster",(VLOOKUP(C615,AI!A:B,2,FALSE)))</f>
        <v>monster</v>
      </c>
      <c r="E615" s="5">
        <v>44</v>
      </c>
      <c r="F615" s="86" t="str">
        <f>VLOOKUP(D615,AI!B:G,2,FALSE)</f>
        <v>AI_born_event(RECEIVER, ARG0, ARG1, ARG2, ARG3,ARG4)</v>
      </c>
      <c r="G615" s="86" t="str">
        <f>VLOOKUP(D615,AI!B:G,3,FALSE)</f>
        <v>AI_update_event(RECEIVER, ARG0, ARG1, ARG2, ARG3,ARG4)</v>
      </c>
      <c r="H615" s="86"/>
      <c r="I615" s="86"/>
      <c r="J615" s="86" t="str">
        <f>VLOOKUP(D615,AI!B:G,6,FALSE)</f>
        <v>test_deadth_event(RECEIVER, ARG0, ARG1, ARG2, ARG3,ARG4)</v>
      </c>
      <c r="K615" s="86">
        <v>1</v>
      </c>
      <c r="L615" s="86">
        <f>IF(怪物属性编辑!AH558=1,怪物属性编辑!AO558,0)</f>
        <v>3118</v>
      </c>
      <c r="M615" s="89">
        <f t="shared" si="31"/>
        <v>1320</v>
      </c>
      <c r="S615" s="86">
        <v>320</v>
      </c>
      <c r="AF615" s="90">
        <f t="shared" si="30"/>
        <v>140202</v>
      </c>
    </row>
    <row r="616" spans="1:32">
      <c r="A616" s="5">
        <v>40203</v>
      </c>
      <c r="B616" s="4">
        <v>50094</v>
      </c>
      <c r="C616" s="5" t="str">
        <f>VLOOKUP(B616,映射!A:B,2,FALSE)</f>
        <v>土著仙人掌</v>
      </c>
      <c r="D616" s="85" t="str">
        <f>IF(IF(COUNTIF(AI!A:A,'表格编辑 '!C616),TRUE,FALSE)=FALSE,"monster",(VLOOKUP(C616,AI!A:B,2,FALSE)))</f>
        <v>monster</v>
      </c>
      <c r="E616" s="5">
        <v>44</v>
      </c>
      <c r="F616" s="86" t="str">
        <f>VLOOKUP(D616,AI!B:G,2,FALSE)</f>
        <v>AI_born_event(RECEIVER, ARG0, ARG1, ARG2, ARG3,ARG4)</v>
      </c>
      <c r="G616" s="86" t="str">
        <f>VLOOKUP(D616,AI!B:G,3,FALSE)</f>
        <v>AI_update_event(RECEIVER, ARG0, ARG1, ARG2, ARG3,ARG4)</v>
      </c>
      <c r="H616" s="86"/>
      <c r="I616" s="86"/>
      <c r="J616" s="86" t="str">
        <f>VLOOKUP(D616,AI!B:G,6,FALSE)</f>
        <v>test_deadth_event(RECEIVER, ARG0, ARG1, ARG2, ARG3,ARG4)</v>
      </c>
      <c r="K616" s="86">
        <v>1</v>
      </c>
      <c r="L616" s="86">
        <f>IF(怪物属性编辑!AH559=1,怪物属性编辑!AO559,0)</f>
        <v>1878</v>
      </c>
      <c r="M616" s="89">
        <f t="shared" si="31"/>
        <v>1320</v>
      </c>
      <c r="S616" s="86">
        <v>320</v>
      </c>
      <c r="AF616" s="90">
        <f t="shared" si="30"/>
        <v>140203</v>
      </c>
    </row>
    <row r="617" spans="1:32">
      <c r="A617" s="5">
        <v>40204</v>
      </c>
      <c r="B617" s="4">
        <v>50132</v>
      </c>
      <c r="C617" s="5" t="str">
        <f>VLOOKUP(B617,映射!A:B,2,FALSE)</f>
        <v>蜥蜴人斗士</v>
      </c>
      <c r="D617" s="85" t="str">
        <f>IF(IF(COUNTIF(AI!A:A,'表格编辑 '!C617),TRUE,FALSE)=FALSE,"monster",(VLOOKUP(C617,AI!A:B,2,FALSE)))</f>
        <v>monster</v>
      </c>
      <c r="E617" s="5">
        <v>44</v>
      </c>
      <c r="F617" s="86" t="str">
        <f>VLOOKUP(D617,AI!B:G,2,FALSE)</f>
        <v>AI_born_event(RECEIVER, ARG0, ARG1, ARG2, ARG3,ARG4)</v>
      </c>
      <c r="G617" s="86" t="str">
        <f>VLOOKUP(D617,AI!B:G,3,FALSE)</f>
        <v>AI_update_event(RECEIVER, ARG0, ARG1, ARG2, ARG3,ARG4)</v>
      </c>
      <c r="H617" s="86"/>
      <c r="I617" s="86"/>
      <c r="J617" s="86" t="str">
        <f>VLOOKUP(D617,AI!B:G,6,FALSE)</f>
        <v>test_deadth_event(RECEIVER, ARG0, ARG1, ARG2, ARG3,ARG4)</v>
      </c>
      <c r="K617" s="86">
        <v>1</v>
      </c>
      <c r="L617" s="86">
        <f>IF(怪物属性编辑!AH560=1,怪物属性编辑!AO560,0)</f>
        <v>1426</v>
      </c>
      <c r="M617" s="89">
        <f t="shared" si="31"/>
        <v>1320</v>
      </c>
      <c r="S617" s="86">
        <v>320</v>
      </c>
      <c r="AF617" s="90">
        <f t="shared" si="30"/>
        <v>140204</v>
      </c>
    </row>
    <row r="618" spans="1:32">
      <c r="A618" s="5">
        <v>40205</v>
      </c>
      <c r="B618" s="4">
        <v>50150</v>
      </c>
      <c r="C618" s="5" t="str">
        <f>VLOOKUP(B618,映射!A:B,2,FALSE)</f>
        <v>泰坦巨人</v>
      </c>
      <c r="D618" s="85" t="str">
        <f>IF(IF(COUNTIF(AI!A:A,'表格编辑 '!C618),TRUE,FALSE)=FALSE,"monster",(VLOOKUP(C618,AI!A:B,2,FALSE)))</f>
        <v>monster</v>
      </c>
      <c r="E618" s="5">
        <v>44</v>
      </c>
      <c r="F618" s="86" t="str">
        <f>VLOOKUP(D618,AI!B:G,2,FALSE)</f>
        <v>AI_born_event(RECEIVER, ARG0, ARG1, ARG2, ARG3,ARG4)</v>
      </c>
      <c r="G618" s="86" t="str">
        <f>VLOOKUP(D618,AI!B:G,3,FALSE)</f>
        <v>AI_update_event(RECEIVER, ARG0, ARG1, ARG2, ARG3,ARG4)</v>
      </c>
      <c r="H618" s="86"/>
      <c r="I618" s="86"/>
      <c r="J618" s="86" t="str">
        <f>VLOOKUP(D618,AI!B:G,6,FALSE)</f>
        <v>test_deadth_event(RECEIVER, ARG0, ARG1, ARG2, ARG3,ARG4)</v>
      </c>
      <c r="K618" s="86">
        <v>1</v>
      </c>
      <c r="L618" s="86">
        <f>IF(怪物属性编辑!AH561=1,怪物属性编辑!AO561,0)</f>
        <v>754</v>
      </c>
      <c r="M618" s="89">
        <f t="shared" si="31"/>
        <v>1320</v>
      </c>
      <c r="S618" s="86">
        <v>320</v>
      </c>
      <c r="AF618" s="90">
        <f t="shared" si="30"/>
        <v>140205</v>
      </c>
    </row>
    <row r="619" spans="1:32">
      <c r="A619" s="5">
        <v>40206</v>
      </c>
      <c r="B619" s="4">
        <v>50033</v>
      </c>
      <c r="C619" s="5" t="str">
        <f>VLOOKUP(B619,映射!A:B,2,FALSE)</f>
        <v>骷髅海盗</v>
      </c>
      <c r="D619" s="85" t="str">
        <f>IF(IF(COUNTIF(AI!A:A,'表格编辑 '!C619),TRUE,FALSE)=FALSE,"monster",(VLOOKUP(C619,AI!A:B,2,FALSE)))</f>
        <v>monster</v>
      </c>
      <c r="E619" s="5">
        <v>44</v>
      </c>
      <c r="F619" s="86" t="str">
        <f>VLOOKUP(D619,AI!B:G,2,FALSE)</f>
        <v>AI_born_event(RECEIVER, ARG0, ARG1, ARG2, ARG3,ARG4)</v>
      </c>
      <c r="G619" s="86" t="str">
        <f>VLOOKUP(D619,AI!B:G,3,FALSE)</f>
        <v>AI_update_event(RECEIVER, ARG0, ARG1, ARG2, ARG3,ARG4)</v>
      </c>
      <c r="H619" s="86"/>
      <c r="I619" s="86"/>
      <c r="J619" s="86" t="str">
        <f>VLOOKUP(D619,AI!B:G,6,FALSE)</f>
        <v>test_deadth_event(RECEIVER, ARG0, ARG1, ARG2, ARG3,ARG4)</v>
      </c>
      <c r="K619" s="86">
        <v>1</v>
      </c>
      <c r="L619" s="86">
        <f>IF(怪物属性编辑!AH562=1,怪物属性编辑!AO562,0)</f>
        <v>1218</v>
      </c>
      <c r="M619" s="89">
        <f t="shared" si="31"/>
        <v>1320</v>
      </c>
      <c r="S619" s="86">
        <v>320</v>
      </c>
      <c r="AF619" s="90">
        <f t="shared" si="30"/>
        <v>140206</v>
      </c>
    </row>
    <row r="620" spans="1:32">
      <c r="A620" s="5">
        <v>40207</v>
      </c>
      <c r="B620" s="4">
        <v>50155</v>
      </c>
      <c r="C620" s="5" t="str">
        <f>VLOOKUP(B620,映射!A:B,2,FALSE)</f>
        <v>熊猫团</v>
      </c>
      <c r="D620" s="85" t="str">
        <f>IF(IF(COUNTIF(AI!A:A,'表格编辑 '!C620),TRUE,FALSE)=FALSE,"monster",(VLOOKUP(C620,AI!A:B,2,FALSE)))</f>
        <v>monster</v>
      </c>
      <c r="E620" s="5">
        <v>44</v>
      </c>
      <c r="F620" s="86" t="str">
        <f>VLOOKUP(D620,AI!B:G,2,FALSE)</f>
        <v>AI_born_event(RECEIVER, ARG0, ARG1, ARG2, ARG3,ARG4)</v>
      </c>
      <c r="G620" s="86" t="str">
        <f>VLOOKUP(D620,AI!B:G,3,FALSE)</f>
        <v>AI_update_event(RECEIVER, ARG0, ARG1, ARG2, ARG3,ARG4)</v>
      </c>
      <c r="H620" s="86"/>
      <c r="I620" s="86"/>
      <c r="J620" s="86" t="str">
        <f>VLOOKUP(D620,AI!B:G,6,FALSE)</f>
        <v>test_deadth_event(RECEIVER, ARG0, ARG1, ARG2, ARG3,ARG4)</v>
      </c>
      <c r="K620" s="86">
        <v>1</v>
      </c>
      <c r="L620" s="86">
        <f>IF(怪物属性编辑!AH563=1,怪物属性编辑!AO563,0)</f>
        <v>1390</v>
      </c>
      <c r="M620" s="89">
        <f t="shared" si="31"/>
        <v>1320</v>
      </c>
      <c r="S620" s="86">
        <v>320</v>
      </c>
      <c r="AF620" s="90">
        <f t="shared" si="30"/>
        <v>140207</v>
      </c>
    </row>
    <row r="621" spans="1:32">
      <c r="A621" s="5">
        <v>40208</v>
      </c>
      <c r="B621" s="4">
        <v>50056</v>
      </c>
      <c r="C621" s="5" t="str">
        <f>VLOOKUP(B621,映射!A:B,2,FALSE)</f>
        <v>海蝙蝠</v>
      </c>
      <c r="D621" s="85" t="str">
        <f>IF(IF(COUNTIF(AI!A:A,'表格编辑 '!C621),TRUE,FALSE)=FALSE,"monster",(VLOOKUP(C621,AI!A:B,2,FALSE)))</f>
        <v>monster</v>
      </c>
      <c r="E621" s="5">
        <v>44</v>
      </c>
      <c r="F621" s="86" t="str">
        <f>VLOOKUP(D621,AI!B:G,2,FALSE)</f>
        <v>AI_born_event(RECEIVER, ARG0, ARG1, ARG2, ARG3,ARG4)</v>
      </c>
      <c r="G621" s="86" t="str">
        <f>VLOOKUP(D621,AI!B:G,3,FALSE)</f>
        <v>AI_update_event(RECEIVER, ARG0, ARG1, ARG2, ARG3,ARG4)</v>
      </c>
      <c r="H621" s="86"/>
      <c r="I621" s="86"/>
      <c r="J621" s="86" t="str">
        <f>VLOOKUP(D621,AI!B:G,6,FALSE)</f>
        <v>test_deadth_event(RECEIVER, ARG0, ARG1, ARG2, ARG3,ARG4)</v>
      </c>
      <c r="K621" s="86">
        <v>1</v>
      </c>
      <c r="L621" s="86">
        <f>IF(怪物属性编辑!AH564=1,怪物属性编辑!AO564,0)</f>
        <v>1718</v>
      </c>
      <c r="M621" s="89">
        <f t="shared" si="31"/>
        <v>1320</v>
      </c>
      <c r="S621" s="86">
        <v>320</v>
      </c>
      <c r="AF621" s="90">
        <f t="shared" si="30"/>
        <v>140208</v>
      </c>
    </row>
    <row r="622" spans="1:32">
      <c r="A622" s="5">
        <v>40209</v>
      </c>
      <c r="B622" s="4">
        <v>50111</v>
      </c>
      <c r="C622" s="5" t="str">
        <f>VLOOKUP(B622,映射!A:B,2,FALSE)</f>
        <v>暗影</v>
      </c>
      <c r="D622" s="85" t="str">
        <f>IF(IF(COUNTIF(AI!A:A,'表格编辑 '!C622),TRUE,FALSE)=FALSE,"monster",(VLOOKUP(C622,AI!A:B,2,FALSE)))</f>
        <v>monster</v>
      </c>
      <c r="E622" s="5">
        <v>44</v>
      </c>
      <c r="F622" s="86" t="str">
        <f>VLOOKUP(D622,AI!B:G,2,FALSE)</f>
        <v>AI_born_event(RECEIVER, ARG0, ARG1, ARG2, ARG3,ARG4)</v>
      </c>
      <c r="G622" s="86" t="str">
        <f>VLOOKUP(D622,AI!B:G,3,FALSE)</f>
        <v>AI_update_event(RECEIVER, ARG0, ARG1, ARG2, ARG3,ARG4)</v>
      </c>
      <c r="H622" s="86"/>
      <c r="I622" s="86"/>
      <c r="J622" s="86" t="str">
        <f>VLOOKUP(D622,AI!B:G,6,FALSE)</f>
        <v>test_deadth_event(RECEIVER, ARG0, ARG1, ARG2, ARG3,ARG4)</v>
      </c>
      <c r="K622" s="86">
        <v>1</v>
      </c>
      <c r="L622" s="86">
        <f>IF(怪物属性编辑!AH565=1,怪物属性编辑!AO565,0)</f>
        <v>1838</v>
      </c>
      <c r="M622" s="89">
        <f t="shared" si="31"/>
        <v>1320</v>
      </c>
      <c r="S622" s="86">
        <v>320</v>
      </c>
      <c r="AF622" s="90">
        <f t="shared" si="30"/>
        <v>140209</v>
      </c>
    </row>
    <row r="623" spans="1:32">
      <c r="A623" s="5">
        <v>40210</v>
      </c>
      <c r="B623" s="4">
        <v>50092</v>
      </c>
      <c r="C623" s="5" t="str">
        <f>VLOOKUP(B623,映射!A:B,2,FALSE)</f>
        <v>功夫刺魔</v>
      </c>
      <c r="D623" s="85" t="str">
        <f>IF(IF(COUNTIF(AI!A:A,'表格编辑 '!C623),TRUE,FALSE)=FALSE,"monster",(VLOOKUP(C623,AI!A:B,2,FALSE)))</f>
        <v>monster</v>
      </c>
      <c r="E623" s="5">
        <v>44</v>
      </c>
      <c r="F623" s="86" t="str">
        <f>VLOOKUP(D623,AI!B:G,2,FALSE)</f>
        <v>AI_born_event(RECEIVER, ARG0, ARG1, ARG2, ARG3,ARG4)</v>
      </c>
      <c r="G623" s="86" t="str">
        <f>VLOOKUP(D623,AI!B:G,3,FALSE)</f>
        <v>AI_update_event(RECEIVER, ARG0, ARG1, ARG2, ARG3,ARG4)</v>
      </c>
      <c r="H623" s="86"/>
      <c r="I623" s="86"/>
      <c r="J623" s="86" t="str">
        <f>VLOOKUP(D623,AI!B:G,6,FALSE)</f>
        <v>test_deadth_event(RECEIVER, ARG0, ARG1, ARG2, ARG3,ARG4)</v>
      </c>
      <c r="K623" s="86">
        <v>1</v>
      </c>
      <c r="L623" s="86">
        <f>IF(怪物属性编辑!AH566=1,怪物属性编辑!AO566,0)</f>
        <v>1130</v>
      </c>
      <c r="M623" s="89">
        <f t="shared" si="31"/>
        <v>1320</v>
      </c>
      <c r="S623" s="86">
        <v>320</v>
      </c>
      <c r="AF623" s="90">
        <f t="shared" si="30"/>
        <v>140210</v>
      </c>
    </row>
    <row r="624" spans="1:32">
      <c r="A624" s="5">
        <v>40211</v>
      </c>
      <c r="B624" s="4">
        <v>50000</v>
      </c>
      <c r="C624" s="5" t="str">
        <f>VLOOKUP(B624,映射!A:B,2,FALSE)</f>
        <v>海底龟</v>
      </c>
      <c r="D624" s="85" t="str">
        <f>IF(IF(COUNTIF(AI!A:A,'表格编辑 '!C624),TRUE,FALSE)=FALSE,"monster",(VLOOKUP(C624,AI!A:B,2,FALSE)))</f>
        <v>monster</v>
      </c>
      <c r="E624" s="5">
        <v>49</v>
      </c>
      <c r="F624" s="86" t="str">
        <f>VLOOKUP(D624,AI!B:G,2,FALSE)</f>
        <v>AI_born_event(RECEIVER, ARG0, ARG1, ARG2, ARG3,ARG4)</v>
      </c>
      <c r="G624" s="86" t="str">
        <f>VLOOKUP(D624,AI!B:G,3,FALSE)</f>
        <v>AI_update_event(RECEIVER, ARG0, ARG1, ARG2, ARG3,ARG4)</v>
      </c>
      <c r="H624" s="86"/>
      <c r="I624" s="86"/>
      <c r="J624" s="86" t="str">
        <f>VLOOKUP(D624,AI!B:G,6,FALSE)</f>
        <v>test_deadth_event(RECEIVER, ARG0, ARG1, ARG2, ARG3,ARG4)</v>
      </c>
      <c r="K624" s="86">
        <v>1</v>
      </c>
      <c r="L624" s="86">
        <f>IF(怪物属性编辑!AH567=1,怪物属性编辑!AO567,0)</f>
        <v>1094</v>
      </c>
      <c r="M624" s="89">
        <f t="shared" si="31"/>
        <v>1470</v>
      </c>
      <c r="S624" s="86">
        <v>320</v>
      </c>
      <c r="AF624" s="90">
        <f t="shared" si="30"/>
        <v>140211</v>
      </c>
    </row>
    <row r="625" spans="1:32">
      <c r="A625" s="5">
        <v>40212</v>
      </c>
      <c r="B625" s="4">
        <v>50153</v>
      </c>
      <c r="C625" s="5" t="str">
        <f>VLOOKUP(B625,映射!A:B,2,FALSE)</f>
        <v>山贼</v>
      </c>
      <c r="D625" s="85" t="str">
        <f>IF(IF(COUNTIF(AI!A:A,'表格编辑 '!C625),TRUE,FALSE)=FALSE,"monster",(VLOOKUP(C625,AI!A:B,2,FALSE)))</f>
        <v>monster</v>
      </c>
      <c r="E625" s="5">
        <v>49</v>
      </c>
      <c r="F625" s="86" t="str">
        <f>VLOOKUP(D625,AI!B:G,2,FALSE)</f>
        <v>AI_born_event(RECEIVER, ARG0, ARG1, ARG2, ARG3,ARG4)</v>
      </c>
      <c r="G625" s="86" t="str">
        <f>VLOOKUP(D625,AI!B:G,3,FALSE)</f>
        <v>AI_update_event(RECEIVER, ARG0, ARG1, ARG2, ARG3,ARG4)</v>
      </c>
      <c r="H625" s="86"/>
      <c r="I625" s="86"/>
      <c r="J625" s="86" t="str">
        <f>VLOOKUP(D625,AI!B:G,6,FALSE)</f>
        <v>test_deadth_event(RECEIVER, ARG0, ARG1, ARG2, ARG3,ARG4)</v>
      </c>
      <c r="K625" s="86">
        <v>1</v>
      </c>
      <c r="L625" s="86">
        <f>IF(怪物属性编辑!AH568=1,怪物属性编辑!AO568,0)</f>
        <v>1682</v>
      </c>
      <c r="M625" s="89">
        <f t="shared" si="31"/>
        <v>1470</v>
      </c>
      <c r="S625" s="86">
        <v>320</v>
      </c>
      <c r="AF625" s="90">
        <f t="shared" si="30"/>
        <v>140212</v>
      </c>
    </row>
    <row r="626" spans="1:32">
      <c r="A626" s="5">
        <v>40213</v>
      </c>
      <c r="B626" s="4">
        <v>50005</v>
      </c>
      <c r="C626" s="5" t="str">
        <f>VLOOKUP(B626,映射!A:B,2,FALSE)</f>
        <v>罗刹鬼</v>
      </c>
      <c r="D626" s="85" t="str">
        <f>IF(IF(COUNTIF(AI!A:A,'表格编辑 '!C626),TRUE,FALSE)=FALSE,"monster",(VLOOKUP(C626,AI!A:B,2,FALSE)))</f>
        <v>monster</v>
      </c>
      <c r="E626" s="5">
        <v>49</v>
      </c>
      <c r="F626" s="86" t="str">
        <f>VLOOKUP(D626,AI!B:G,2,FALSE)</f>
        <v>AI_born_event(RECEIVER, ARG0, ARG1, ARG2, ARG3,ARG4)</v>
      </c>
      <c r="G626" s="86" t="str">
        <f>VLOOKUP(D626,AI!B:G,3,FALSE)</f>
        <v>AI_update_event(RECEIVER, ARG0, ARG1, ARG2, ARG3,ARG4)</v>
      </c>
      <c r="H626" s="86"/>
      <c r="I626" s="86"/>
      <c r="J626" s="86" t="str">
        <f>VLOOKUP(D626,AI!B:G,6,FALSE)</f>
        <v>test_deadth_event(RECEIVER, ARG0, ARG1, ARG2, ARG3,ARG4)</v>
      </c>
      <c r="K626" s="86">
        <v>1</v>
      </c>
      <c r="L626" s="86">
        <f>IF(怪物属性编辑!AH569=1,怪物属性编辑!AO569,0)</f>
        <v>1838</v>
      </c>
      <c r="M626" s="89">
        <f t="shared" si="31"/>
        <v>1470</v>
      </c>
      <c r="S626" s="86">
        <v>320</v>
      </c>
      <c r="AF626" s="90">
        <f t="shared" si="30"/>
        <v>140213</v>
      </c>
    </row>
    <row r="627" spans="1:32">
      <c r="A627" s="5">
        <v>40214</v>
      </c>
      <c r="B627" s="4">
        <v>50044</v>
      </c>
      <c r="C627" s="5" t="str">
        <f>VLOOKUP(B627,映射!A:B,2,FALSE)</f>
        <v>石像怪</v>
      </c>
      <c r="D627" s="85" t="str">
        <f>IF(IF(COUNTIF(AI!A:A,'表格编辑 '!C627),TRUE,FALSE)=FALSE,"monster",(VLOOKUP(C627,AI!A:B,2,FALSE)))</f>
        <v>monster</v>
      </c>
      <c r="E627" s="5">
        <v>49</v>
      </c>
      <c r="F627" s="86" t="str">
        <f>VLOOKUP(D627,AI!B:G,2,FALSE)</f>
        <v>AI_born_event(RECEIVER, ARG0, ARG1, ARG2, ARG3,ARG4)</v>
      </c>
      <c r="G627" s="86" t="str">
        <f>VLOOKUP(D627,AI!B:G,3,FALSE)</f>
        <v>AI_update_event(RECEIVER, ARG0, ARG1, ARG2, ARG3,ARG4)</v>
      </c>
      <c r="H627" s="86"/>
      <c r="I627" s="86"/>
      <c r="J627" s="86" t="str">
        <f>VLOOKUP(D627,AI!B:G,6,FALSE)</f>
        <v>test_deadth_event(RECEIVER, ARG0, ARG1, ARG2, ARG3,ARG4)</v>
      </c>
      <c r="K627" s="86">
        <v>1</v>
      </c>
      <c r="L627" s="86">
        <f>IF(怪物属性编辑!AH570=1,怪物属性编辑!AO570,0)</f>
        <v>1674</v>
      </c>
      <c r="M627" s="89">
        <f t="shared" si="31"/>
        <v>1470</v>
      </c>
      <c r="S627" s="86">
        <v>320</v>
      </c>
      <c r="AF627" s="90">
        <f t="shared" si="30"/>
        <v>140214</v>
      </c>
    </row>
    <row r="628" spans="1:32">
      <c r="A628" s="5">
        <v>40215</v>
      </c>
      <c r="B628" s="4">
        <v>50103</v>
      </c>
      <c r="C628" s="5" t="str">
        <f>VLOOKUP(B628,映射!A:B,2,FALSE)</f>
        <v>地精</v>
      </c>
      <c r="D628" s="85" t="str">
        <f>IF(IF(COUNTIF(AI!A:A,'表格编辑 '!C628),TRUE,FALSE)=FALSE,"monster",(VLOOKUP(C628,AI!A:B,2,FALSE)))</f>
        <v>monster</v>
      </c>
      <c r="E628" s="5">
        <v>49</v>
      </c>
      <c r="F628" s="86" t="str">
        <f>VLOOKUP(D628,AI!B:G,2,FALSE)</f>
        <v>AI_born_event(RECEIVER, ARG0, ARG1, ARG2, ARG3,ARG4)</v>
      </c>
      <c r="G628" s="86" t="str">
        <f>VLOOKUP(D628,AI!B:G,3,FALSE)</f>
        <v>AI_update_event(RECEIVER, ARG0, ARG1, ARG2, ARG3,ARG4)</v>
      </c>
      <c r="H628" s="86"/>
      <c r="I628" s="86"/>
      <c r="J628" s="86" t="str">
        <f>VLOOKUP(D628,AI!B:G,6,FALSE)</f>
        <v>test_deadth_event(RECEIVER, ARG0, ARG1, ARG2, ARG3,ARG4)</v>
      </c>
      <c r="K628" s="86">
        <v>1</v>
      </c>
      <c r="L628" s="86">
        <f>IF(怪物属性编辑!AH571=1,怪物属性编辑!AO571,0)</f>
        <v>1038</v>
      </c>
      <c r="M628" s="89">
        <f t="shared" si="31"/>
        <v>1470</v>
      </c>
      <c r="S628" s="86">
        <v>320</v>
      </c>
      <c r="AF628" s="90">
        <f t="shared" si="30"/>
        <v>140215</v>
      </c>
    </row>
    <row r="629" spans="1:32">
      <c r="A629" s="5">
        <v>40216</v>
      </c>
      <c r="B629" s="4">
        <v>50057</v>
      </c>
      <c r="C629" s="5" t="str">
        <f>VLOOKUP(B629,映射!A:B,2,FALSE)</f>
        <v>胖蝙蝠</v>
      </c>
      <c r="D629" s="85" t="str">
        <f>IF(IF(COUNTIF(AI!A:A,'表格编辑 '!C629),TRUE,FALSE)=FALSE,"monster",(VLOOKUP(C629,AI!A:B,2,FALSE)))</f>
        <v>monster</v>
      </c>
      <c r="E629" s="5">
        <v>49</v>
      </c>
      <c r="F629" s="86" t="str">
        <f>VLOOKUP(D629,AI!B:G,2,FALSE)</f>
        <v>AI_born_event(RECEIVER, ARG0, ARG1, ARG2, ARG3,ARG4)</v>
      </c>
      <c r="G629" s="86" t="str">
        <f>VLOOKUP(D629,AI!B:G,3,FALSE)</f>
        <v>AI_update_event(RECEIVER, ARG0, ARG1, ARG2, ARG3,ARG4)</v>
      </c>
      <c r="H629" s="86"/>
      <c r="I629" s="86"/>
      <c r="J629" s="86" t="str">
        <f>VLOOKUP(D629,AI!B:G,6,FALSE)</f>
        <v>test_deadth_event(RECEIVER, ARG0, ARG1, ARG2, ARG3,ARG4)</v>
      </c>
      <c r="K629" s="86">
        <v>1</v>
      </c>
      <c r="L629" s="86">
        <f>IF(怪物属性编辑!AH572=1,怪物属性编辑!AO572,0)</f>
        <v>2084</v>
      </c>
      <c r="M629" s="89">
        <f t="shared" si="31"/>
        <v>1470</v>
      </c>
      <c r="S629" s="86">
        <v>320</v>
      </c>
      <c r="AF629" s="90">
        <f t="shared" si="30"/>
        <v>140216</v>
      </c>
    </row>
    <row r="630" spans="1:32">
      <c r="A630" s="5">
        <v>40217</v>
      </c>
      <c r="B630" s="4">
        <v>50086</v>
      </c>
      <c r="C630" s="5" t="str">
        <f>VLOOKUP(B630,映射!A:B,2,FALSE)</f>
        <v>人魔草</v>
      </c>
      <c r="D630" s="85" t="str">
        <f>IF(IF(COUNTIF(AI!A:A,'表格编辑 '!C630),TRUE,FALSE)=FALSE,"monster",(VLOOKUP(C630,AI!A:B,2,FALSE)))</f>
        <v>monster</v>
      </c>
      <c r="E630" s="5">
        <v>49</v>
      </c>
      <c r="F630" s="86" t="str">
        <f>VLOOKUP(D630,AI!B:G,2,FALSE)</f>
        <v>AI_born_event(RECEIVER, ARG0, ARG1, ARG2, ARG3,ARG4)</v>
      </c>
      <c r="G630" s="86" t="str">
        <f>VLOOKUP(D630,AI!B:G,3,FALSE)</f>
        <v>AI_update_event(RECEIVER, ARG0, ARG1, ARG2, ARG3,ARG4)</v>
      </c>
      <c r="H630" s="86"/>
      <c r="I630" s="86"/>
      <c r="J630" s="86" t="str">
        <f>VLOOKUP(D630,AI!B:G,6,FALSE)</f>
        <v>test_deadth_event(RECEIVER, ARG0, ARG1, ARG2, ARG3,ARG4)</v>
      </c>
      <c r="K630" s="86">
        <v>1</v>
      </c>
      <c r="L630" s="86">
        <f>IF(怪物属性编辑!AH573=1,怪物属性编辑!AO573,0)</f>
        <v>3298</v>
      </c>
      <c r="M630" s="89">
        <f t="shared" si="31"/>
        <v>1470</v>
      </c>
      <c r="S630" s="86">
        <v>320</v>
      </c>
      <c r="AF630" s="90">
        <f t="shared" si="30"/>
        <v>140217</v>
      </c>
    </row>
    <row r="631" spans="1:32">
      <c r="A631" s="5">
        <v>40218</v>
      </c>
      <c r="B631" s="4">
        <v>50094</v>
      </c>
      <c r="C631" s="5" t="str">
        <f>VLOOKUP(B631,映射!A:B,2,FALSE)</f>
        <v>土著仙人掌</v>
      </c>
      <c r="D631" s="85" t="str">
        <f>IF(IF(COUNTIF(AI!A:A,'表格编辑 '!C631),TRUE,FALSE)=FALSE,"monster",(VLOOKUP(C631,AI!A:B,2,FALSE)))</f>
        <v>monster</v>
      </c>
      <c r="E631" s="5">
        <v>49</v>
      </c>
      <c r="F631" s="86" t="str">
        <f>VLOOKUP(D631,AI!B:G,2,FALSE)</f>
        <v>AI_born_event(RECEIVER, ARG0, ARG1, ARG2, ARG3,ARG4)</v>
      </c>
      <c r="G631" s="86" t="str">
        <f>VLOOKUP(D631,AI!B:G,3,FALSE)</f>
        <v>AI_update_event(RECEIVER, ARG0, ARG1, ARG2, ARG3,ARG4)</v>
      </c>
      <c r="H631" s="86"/>
      <c r="I631" s="86"/>
      <c r="J631" s="86" t="str">
        <f>VLOOKUP(D631,AI!B:G,6,FALSE)</f>
        <v>test_deadth_event(RECEIVER, ARG0, ARG1, ARG2, ARG3,ARG4)</v>
      </c>
      <c r="K631" s="86">
        <v>1</v>
      </c>
      <c r="L631" s="86">
        <f>IF(怪物属性编辑!AH574=1,怪物属性编辑!AO574,0)</f>
        <v>1928</v>
      </c>
      <c r="M631" s="89">
        <f t="shared" si="31"/>
        <v>1470</v>
      </c>
      <c r="S631" s="86">
        <v>320</v>
      </c>
      <c r="AF631" s="90">
        <f t="shared" si="30"/>
        <v>140218</v>
      </c>
    </row>
    <row r="632" spans="1:32">
      <c r="A632" s="5">
        <v>40219</v>
      </c>
      <c r="B632" s="4">
        <v>50132</v>
      </c>
      <c r="C632" s="5" t="str">
        <f>VLOOKUP(B632,映射!A:B,2,FALSE)</f>
        <v>蜥蜴人斗士</v>
      </c>
      <c r="D632" s="85" t="str">
        <f>IF(IF(COUNTIF(AI!A:A,'表格编辑 '!C632),TRUE,FALSE)=FALSE,"monster",(VLOOKUP(C632,AI!A:B,2,FALSE)))</f>
        <v>monster</v>
      </c>
      <c r="E632" s="5">
        <v>49</v>
      </c>
      <c r="F632" s="86" t="str">
        <f>VLOOKUP(D632,AI!B:G,2,FALSE)</f>
        <v>AI_born_event(RECEIVER, ARG0, ARG1, ARG2, ARG3,ARG4)</v>
      </c>
      <c r="G632" s="86" t="str">
        <f>VLOOKUP(D632,AI!B:G,3,FALSE)</f>
        <v>AI_update_event(RECEIVER, ARG0, ARG1, ARG2, ARG3,ARG4)</v>
      </c>
      <c r="H632" s="86"/>
      <c r="I632" s="86"/>
      <c r="J632" s="86" t="str">
        <f>VLOOKUP(D632,AI!B:G,6,FALSE)</f>
        <v>test_deadth_event(RECEIVER, ARG0, ARG1, ARG2, ARG3,ARG4)</v>
      </c>
      <c r="K632" s="86">
        <v>1</v>
      </c>
      <c r="L632" s="86">
        <f>IF(怪物属性编辑!AH575=1,怪物属性编辑!AO575,0)</f>
        <v>1466</v>
      </c>
      <c r="M632" s="89">
        <f t="shared" si="31"/>
        <v>1470</v>
      </c>
      <c r="S632" s="86">
        <v>320</v>
      </c>
      <c r="AF632" s="90">
        <f t="shared" si="30"/>
        <v>140219</v>
      </c>
    </row>
    <row r="633" spans="1:32">
      <c r="A633" s="5">
        <v>40220</v>
      </c>
      <c r="B633" s="4">
        <v>50150</v>
      </c>
      <c r="C633" s="5" t="str">
        <f>VLOOKUP(B633,映射!A:B,2,FALSE)</f>
        <v>泰坦巨人</v>
      </c>
      <c r="D633" s="85" t="str">
        <f>IF(IF(COUNTIF(AI!A:A,'表格编辑 '!C633),TRUE,FALSE)=FALSE,"monster",(VLOOKUP(C633,AI!A:B,2,FALSE)))</f>
        <v>monster</v>
      </c>
      <c r="E633" s="5">
        <v>49</v>
      </c>
      <c r="F633" s="86" t="str">
        <f>VLOOKUP(D633,AI!B:G,2,FALSE)</f>
        <v>AI_born_event(RECEIVER, ARG0, ARG1, ARG2, ARG3,ARG4)</v>
      </c>
      <c r="G633" s="86" t="str">
        <f>VLOOKUP(D633,AI!B:G,3,FALSE)</f>
        <v>AI_update_event(RECEIVER, ARG0, ARG1, ARG2, ARG3,ARG4)</v>
      </c>
      <c r="H633" s="86"/>
      <c r="I633" s="86"/>
      <c r="J633" s="86" t="str">
        <f>VLOOKUP(D633,AI!B:G,6,FALSE)</f>
        <v>test_deadth_event(RECEIVER, ARG0, ARG1, ARG2, ARG3,ARG4)</v>
      </c>
      <c r="K633" s="86">
        <v>1</v>
      </c>
      <c r="L633" s="86">
        <f>IF(怪物属性编辑!AH576=1,怪物属性编辑!AO576,0)</f>
        <v>694</v>
      </c>
      <c r="M633" s="89">
        <f t="shared" si="31"/>
        <v>1470</v>
      </c>
      <c r="S633" s="86">
        <v>320</v>
      </c>
      <c r="AF633" s="90">
        <f t="shared" si="30"/>
        <v>140220</v>
      </c>
    </row>
    <row r="634" spans="1:32">
      <c r="A634" s="5">
        <v>40221</v>
      </c>
      <c r="B634" s="4">
        <v>50033</v>
      </c>
      <c r="C634" s="5" t="str">
        <f>VLOOKUP(B634,映射!A:B,2,FALSE)</f>
        <v>骷髅海盗</v>
      </c>
      <c r="D634" s="85" t="str">
        <f>IF(IF(COUNTIF(AI!A:A,'表格编辑 '!C634),TRUE,FALSE)=FALSE,"monster",(VLOOKUP(C634,AI!A:B,2,FALSE)))</f>
        <v>monster</v>
      </c>
      <c r="E634" s="5">
        <v>49</v>
      </c>
      <c r="F634" s="86" t="str">
        <f>VLOOKUP(D634,AI!B:G,2,FALSE)</f>
        <v>AI_born_event(RECEIVER, ARG0, ARG1, ARG2, ARG3,ARG4)</v>
      </c>
      <c r="G634" s="86" t="str">
        <f>VLOOKUP(D634,AI!B:G,3,FALSE)</f>
        <v>AI_update_event(RECEIVER, ARG0, ARG1, ARG2, ARG3,ARG4)</v>
      </c>
      <c r="H634" s="86"/>
      <c r="I634" s="86"/>
      <c r="J634" s="86" t="str">
        <f>VLOOKUP(D634,AI!B:G,6,FALSE)</f>
        <v>test_deadth_event(RECEIVER, ARG0, ARG1, ARG2, ARG3,ARG4)</v>
      </c>
      <c r="K634" s="86">
        <v>1</v>
      </c>
      <c r="L634" s="86">
        <f>IF(怪物属性编辑!AH577=1,怪物属性编辑!AO577,0)</f>
        <v>1210</v>
      </c>
      <c r="M634" s="89">
        <f t="shared" si="31"/>
        <v>1470</v>
      </c>
      <c r="S634" s="86">
        <v>320</v>
      </c>
      <c r="AF634" s="90">
        <f t="shared" si="30"/>
        <v>140221</v>
      </c>
    </row>
    <row r="635" spans="1:32">
      <c r="A635" s="5">
        <v>40222</v>
      </c>
      <c r="B635" s="4">
        <v>50155</v>
      </c>
      <c r="C635" s="5" t="str">
        <f>VLOOKUP(B635,映射!A:B,2,FALSE)</f>
        <v>熊猫团</v>
      </c>
      <c r="D635" s="85" t="str">
        <f>IF(IF(COUNTIF(AI!A:A,'表格编辑 '!C635),TRUE,FALSE)=FALSE,"monster",(VLOOKUP(C635,AI!A:B,2,FALSE)))</f>
        <v>monster</v>
      </c>
      <c r="E635" s="5">
        <v>49</v>
      </c>
      <c r="F635" s="86" t="str">
        <f>VLOOKUP(D635,AI!B:G,2,FALSE)</f>
        <v>AI_born_event(RECEIVER, ARG0, ARG1, ARG2, ARG3,ARG4)</v>
      </c>
      <c r="G635" s="86" t="str">
        <f>VLOOKUP(D635,AI!B:G,3,FALSE)</f>
        <v>AI_update_event(RECEIVER, ARG0, ARG1, ARG2, ARG3,ARG4)</v>
      </c>
      <c r="H635" s="86"/>
      <c r="I635" s="86"/>
      <c r="J635" s="86" t="str">
        <f>VLOOKUP(D635,AI!B:G,6,FALSE)</f>
        <v>test_deadth_event(RECEIVER, ARG0, ARG1, ARG2, ARG3,ARG4)</v>
      </c>
      <c r="K635" s="86">
        <v>1</v>
      </c>
      <c r="L635" s="86">
        <f>IF(怪物属性编辑!AH578=1,怪物属性编辑!AO578,0)</f>
        <v>1398</v>
      </c>
      <c r="M635" s="89">
        <f t="shared" si="31"/>
        <v>1470</v>
      </c>
      <c r="S635" s="86">
        <v>320</v>
      </c>
      <c r="AF635" s="90">
        <f t="shared" si="30"/>
        <v>140222</v>
      </c>
    </row>
    <row r="636" spans="1:32">
      <c r="A636" s="5">
        <v>40223</v>
      </c>
      <c r="B636" s="4">
        <v>50056</v>
      </c>
      <c r="C636" s="5" t="str">
        <f>VLOOKUP(B636,映射!A:B,2,FALSE)</f>
        <v>海蝙蝠</v>
      </c>
      <c r="D636" s="85" t="str">
        <f>IF(IF(COUNTIF(AI!A:A,'表格编辑 '!C636),TRUE,FALSE)=FALSE,"monster",(VLOOKUP(C636,AI!A:B,2,FALSE)))</f>
        <v>monster</v>
      </c>
      <c r="E636" s="5">
        <v>49</v>
      </c>
      <c r="F636" s="86" t="str">
        <f>VLOOKUP(D636,AI!B:G,2,FALSE)</f>
        <v>AI_born_event(RECEIVER, ARG0, ARG1, ARG2, ARG3,ARG4)</v>
      </c>
      <c r="G636" s="86" t="str">
        <f>VLOOKUP(D636,AI!B:G,3,FALSE)</f>
        <v>AI_update_event(RECEIVER, ARG0, ARG1, ARG2, ARG3,ARG4)</v>
      </c>
      <c r="H636" s="86"/>
      <c r="I636" s="86"/>
      <c r="J636" s="86" t="str">
        <f>VLOOKUP(D636,AI!B:G,6,FALSE)</f>
        <v>test_deadth_event(RECEIVER, ARG0, ARG1, ARG2, ARG3,ARG4)</v>
      </c>
      <c r="K636" s="86">
        <v>1</v>
      </c>
      <c r="L636" s="86">
        <f>IF(怪物属性编辑!AH579=1,怪物属性编辑!AO579,0)</f>
        <v>1776</v>
      </c>
      <c r="M636" s="89">
        <f t="shared" si="31"/>
        <v>1470</v>
      </c>
      <c r="S636" s="86">
        <v>320</v>
      </c>
      <c r="AF636" s="90">
        <f t="shared" si="30"/>
        <v>140223</v>
      </c>
    </row>
    <row r="637" spans="1:32">
      <c r="A637" s="5">
        <v>40224</v>
      </c>
      <c r="B637" s="4">
        <v>50111</v>
      </c>
      <c r="C637" s="5" t="str">
        <f>VLOOKUP(B637,映射!A:B,2,FALSE)</f>
        <v>暗影</v>
      </c>
      <c r="D637" s="85" t="str">
        <f>IF(IF(COUNTIF(AI!A:A,'表格编辑 '!C637),TRUE,FALSE)=FALSE,"monster",(VLOOKUP(C637,AI!A:B,2,FALSE)))</f>
        <v>monster</v>
      </c>
      <c r="E637" s="5">
        <v>49</v>
      </c>
      <c r="F637" s="86" t="str">
        <f>VLOOKUP(D637,AI!B:G,2,FALSE)</f>
        <v>AI_born_event(RECEIVER, ARG0, ARG1, ARG2, ARG3,ARG4)</v>
      </c>
      <c r="G637" s="86" t="str">
        <f>VLOOKUP(D637,AI!B:G,3,FALSE)</f>
        <v>AI_update_event(RECEIVER, ARG0, ARG1, ARG2, ARG3,ARG4)</v>
      </c>
      <c r="H637" s="86"/>
      <c r="I637" s="86"/>
      <c r="J637" s="86" t="str">
        <f>VLOOKUP(D637,AI!B:G,6,FALSE)</f>
        <v>test_deadth_event(RECEIVER, ARG0, ARG1, ARG2, ARG3,ARG4)</v>
      </c>
      <c r="K637" s="86">
        <v>1</v>
      </c>
      <c r="L637" s="86">
        <f>IF(怪物属性编辑!AH580=1,怪物属性编辑!AO580,0)</f>
        <v>1908</v>
      </c>
      <c r="M637" s="89">
        <f t="shared" si="31"/>
        <v>1470</v>
      </c>
      <c r="S637" s="86">
        <v>320</v>
      </c>
      <c r="AF637" s="90">
        <f t="shared" si="30"/>
        <v>140224</v>
      </c>
    </row>
    <row r="638" spans="1:32">
      <c r="A638" s="5">
        <v>40225</v>
      </c>
      <c r="B638" s="4">
        <v>50092</v>
      </c>
      <c r="C638" s="5" t="str">
        <f>VLOOKUP(B638,映射!A:B,2,FALSE)</f>
        <v>功夫刺魔</v>
      </c>
      <c r="D638" s="85" t="str">
        <f>IF(IF(COUNTIF(AI!A:A,'表格编辑 '!C638),TRUE,FALSE)=FALSE,"monster",(VLOOKUP(C638,AI!A:B,2,FALSE)))</f>
        <v>monster</v>
      </c>
      <c r="E638" s="5">
        <v>49</v>
      </c>
      <c r="F638" s="86" t="str">
        <f>VLOOKUP(D638,AI!B:G,2,FALSE)</f>
        <v>AI_born_event(RECEIVER, ARG0, ARG1, ARG2, ARG3,ARG4)</v>
      </c>
      <c r="G638" s="86" t="str">
        <f>VLOOKUP(D638,AI!B:G,3,FALSE)</f>
        <v>AI_update_event(RECEIVER, ARG0, ARG1, ARG2, ARG3,ARG4)</v>
      </c>
      <c r="H638" s="86"/>
      <c r="I638" s="86"/>
      <c r="J638" s="86" t="str">
        <f>VLOOKUP(D638,AI!B:G,6,FALSE)</f>
        <v>test_deadth_event(RECEIVER, ARG0, ARG1, ARG2, ARG3,ARG4)</v>
      </c>
      <c r="K638" s="86">
        <v>1</v>
      </c>
      <c r="L638" s="86">
        <f>IF(怪物属性编辑!AH581=1,怪物属性编辑!AO581,0)</f>
        <v>1120</v>
      </c>
      <c r="M638" s="89">
        <f t="shared" si="31"/>
        <v>1470</v>
      </c>
      <c r="S638" s="86">
        <v>320</v>
      </c>
      <c r="AF638" s="90">
        <f t="shared" si="30"/>
        <v>140225</v>
      </c>
    </row>
    <row r="639" spans="1:32">
      <c r="A639" s="5">
        <v>40226</v>
      </c>
      <c r="B639" s="4">
        <v>50000</v>
      </c>
      <c r="C639" s="5" t="str">
        <f>VLOOKUP(B639,映射!A:B,2,FALSE)</f>
        <v>海底龟</v>
      </c>
      <c r="D639" s="85" t="str">
        <f>IF(IF(COUNTIF(AI!A:A,'表格编辑 '!C639),TRUE,FALSE)=FALSE,"monster",(VLOOKUP(C639,AI!A:B,2,FALSE)))</f>
        <v>monster</v>
      </c>
      <c r="E639" s="5">
        <v>54</v>
      </c>
      <c r="F639" s="86" t="str">
        <f>VLOOKUP(D639,AI!B:G,2,FALSE)</f>
        <v>AI_born_event(RECEIVER, ARG0, ARG1, ARG2, ARG3,ARG4)</v>
      </c>
      <c r="G639" s="86" t="str">
        <f>VLOOKUP(D639,AI!B:G,3,FALSE)</f>
        <v>AI_update_event(RECEIVER, ARG0, ARG1, ARG2, ARG3,ARG4)</v>
      </c>
      <c r="H639" s="86"/>
      <c r="I639" s="86"/>
      <c r="J639" s="86" t="str">
        <f>VLOOKUP(D639,AI!B:G,6,FALSE)</f>
        <v>test_deadth_event(RECEIVER, ARG0, ARG1, ARG2, ARG3,ARG4)</v>
      </c>
      <c r="K639" s="86">
        <v>1</v>
      </c>
      <c r="L639" s="86">
        <f>IF(怪物属性编辑!AH582=1,怪物属性编辑!AO582,0)</f>
        <v>1274</v>
      </c>
      <c r="M639" s="89">
        <f t="shared" si="31"/>
        <v>1620</v>
      </c>
      <c r="S639" s="86">
        <v>320</v>
      </c>
      <c r="AF639" s="90">
        <f t="shared" si="30"/>
        <v>140226</v>
      </c>
    </row>
    <row r="640" spans="1:32">
      <c r="A640" s="5">
        <v>40227</v>
      </c>
      <c r="B640" s="4">
        <v>50153</v>
      </c>
      <c r="C640" s="5" t="str">
        <f>VLOOKUP(B640,映射!A:B,2,FALSE)</f>
        <v>山贼</v>
      </c>
      <c r="D640" s="85" t="str">
        <f>IF(IF(COUNTIF(AI!A:A,'表格编辑 '!C640),TRUE,FALSE)=FALSE,"monster",(VLOOKUP(C640,AI!A:B,2,FALSE)))</f>
        <v>monster</v>
      </c>
      <c r="E640" s="5">
        <v>54</v>
      </c>
      <c r="F640" s="86" t="str">
        <f>VLOOKUP(D640,AI!B:G,2,FALSE)</f>
        <v>AI_born_event(RECEIVER, ARG0, ARG1, ARG2, ARG3,ARG4)</v>
      </c>
      <c r="G640" s="86" t="str">
        <f>VLOOKUP(D640,AI!B:G,3,FALSE)</f>
        <v>AI_update_event(RECEIVER, ARG0, ARG1, ARG2, ARG3,ARG4)</v>
      </c>
      <c r="H640" s="86"/>
      <c r="I640" s="86"/>
      <c r="J640" s="86" t="str">
        <f>VLOOKUP(D640,AI!B:G,6,FALSE)</f>
        <v>test_deadth_event(RECEIVER, ARG0, ARG1, ARG2, ARG3,ARG4)</v>
      </c>
      <c r="K640" s="86">
        <v>1</v>
      </c>
      <c r="L640" s="86">
        <f>IF(怪物属性编辑!AH583=1,怪物属性编辑!AO583,0)</f>
        <v>1994</v>
      </c>
      <c r="M640" s="89">
        <f t="shared" si="31"/>
        <v>1620</v>
      </c>
      <c r="S640" s="86">
        <v>320</v>
      </c>
      <c r="AF640" s="90">
        <f t="shared" si="30"/>
        <v>140227</v>
      </c>
    </row>
    <row r="641" spans="1:32">
      <c r="A641" s="5">
        <v>40228</v>
      </c>
      <c r="B641" s="4">
        <v>50005</v>
      </c>
      <c r="C641" s="5" t="str">
        <f>VLOOKUP(B641,映射!A:B,2,FALSE)</f>
        <v>罗刹鬼</v>
      </c>
      <c r="D641" s="85" t="str">
        <f>IF(IF(COUNTIF(AI!A:A,'表格编辑 '!C641),TRUE,FALSE)=FALSE,"monster",(VLOOKUP(C641,AI!A:B,2,FALSE)))</f>
        <v>monster</v>
      </c>
      <c r="E641" s="5">
        <v>54</v>
      </c>
      <c r="F641" s="86" t="str">
        <f>VLOOKUP(D641,AI!B:G,2,FALSE)</f>
        <v>AI_born_event(RECEIVER, ARG0, ARG1, ARG2, ARG3,ARG4)</v>
      </c>
      <c r="G641" s="86" t="str">
        <f>VLOOKUP(D641,AI!B:G,3,FALSE)</f>
        <v>AI_update_event(RECEIVER, ARG0, ARG1, ARG2, ARG3,ARG4)</v>
      </c>
      <c r="H641" s="86"/>
      <c r="I641" s="86"/>
      <c r="J641" s="86" t="str">
        <f>VLOOKUP(D641,AI!B:G,6,FALSE)</f>
        <v>test_deadth_event(RECEIVER, ARG0, ARG1, ARG2, ARG3,ARG4)</v>
      </c>
      <c r="K641" s="86">
        <v>1</v>
      </c>
      <c r="L641" s="86">
        <f>IF(怪物属性编辑!AH584=1,怪物属性编辑!AO584,0)</f>
        <v>2160</v>
      </c>
      <c r="M641" s="89">
        <f t="shared" si="31"/>
        <v>1620</v>
      </c>
      <c r="S641" s="86">
        <v>320</v>
      </c>
      <c r="AF641" s="90">
        <f t="shared" si="30"/>
        <v>140228</v>
      </c>
    </row>
    <row r="642" spans="1:32">
      <c r="A642" s="5">
        <v>40229</v>
      </c>
      <c r="B642" s="4">
        <v>50044</v>
      </c>
      <c r="C642" s="5" t="str">
        <f>VLOOKUP(B642,映射!A:B,2,FALSE)</f>
        <v>石像怪</v>
      </c>
      <c r="D642" s="85" t="str">
        <f>IF(IF(COUNTIF(AI!A:A,'表格编辑 '!C642),TRUE,FALSE)=FALSE,"monster",(VLOOKUP(C642,AI!A:B,2,FALSE)))</f>
        <v>monster</v>
      </c>
      <c r="E642" s="5">
        <v>54</v>
      </c>
      <c r="F642" s="86" t="str">
        <f>VLOOKUP(D642,AI!B:G,2,FALSE)</f>
        <v>AI_born_event(RECEIVER, ARG0, ARG1, ARG2, ARG3,ARG4)</v>
      </c>
      <c r="G642" s="86" t="str">
        <f>VLOOKUP(D642,AI!B:G,3,FALSE)</f>
        <v>AI_update_event(RECEIVER, ARG0, ARG1, ARG2, ARG3,ARG4)</v>
      </c>
      <c r="H642" s="86"/>
      <c r="I642" s="86"/>
      <c r="J642" s="86" t="str">
        <f>VLOOKUP(D642,AI!B:G,6,FALSE)</f>
        <v>test_deadth_event(RECEIVER, ARG0, ARG1, ARG2, ARG3,ARG4)</v>
      </c>
      <c r="K642" s="86">
        <v>1</v>
      </c>
      <c r="L642" s="86">
        <f>IF(怪物属性编辑!AH585=1,怪物属性编辑!AO585,0)</f>
        <v>1912</v>
      </c>
      <c r="M642" s="89">
        <f t="shared" si="31"/>
        <v>1620</v>
      </c>
      <c r="S642" s="86">
        <v>320</v>
      </c>
      <c r="AF642" s="90">
        <f t="shared" si="30"/>
        <v>140229</v>
      </c>
    </row>
    <row r="643" spans="1:32">
      <c r="A643" s="5">
        <v>40230</v>
      </c>
      <c r="B643" s="4">
        <v>50103</v>
      </c>
      <c r="C643" s="5" t="str">
        <f>VLOOKUP(B643,映射!A:B,2,FALSE)</f>
        <v>地精</v>
      </c>
      <c r="D643" s="85" t="str">
        <f>IF(IF(COUNTIF(AI!A:A,'表格编辑 '!C643),TRUE,FALSE)=FALSE,"monster",(VLOOKUP(C643,AI!A:B,2,FALSE)))</f>
        <v>monster</v>
      </c>
      <c r="E643" s="5">
        <v>54</v>
      </c>
      <c r="F643" s="86" t="str">
        <f>VLOOKUP(D643,AI!B:G,2,FALSE)</f>
        <v>AI_born_event(RECEIVER, ARG0, ARG1, ARG2, ARG3,ARG4)</v>
      </c>
      <c r="G643" s="86" t="str">
        <f>VLOOKUP(D643,AI!B:G,3,FALSE)</f>
        <v>AI_update_event(RECEIVER, ARG0, ARG1, ARG2, ARG3,ARG4)</v>
      </c>
      <c r="H643" s="86"/>
      <c r="I643" s="86"/>
      <c r="J643" s="86" t="str">
        <f>VLOOKUP(D643,AI!B:G,6,FALSE)</f>
        <v>test_deadth_event(RECEIVER, ARG0, ARG1, ARG2, ARG3,ARG4)</v>
      </c>
      <c r="K643" s="86">
        <v>1</v>
      </c>
      <c r="L643" s="86">
        <f>IF(怪物属性编辑!AH586=1,怪物属性编辑!AO586,0)</f>
        <v>1230</v>
      </c>
      <c r="M643" s="89">
        <f t="shared" si="31"/>
        <v>1620</v>
      </c>
      <c r="S643" s="86">
        <v>320</v>
      </c>
      <c r="AF643" s="90">
        <f t="shared" si="30"/>
        <v>140230</v>
      </c>
    </row>
    <row r="644" spans="1:32">
      <c r="A644" s="5">
        <v>40231</v>
      </c>
      <c r="B644" s="4">
        <v>50057</v>
      </c>
      <c r="C644" s="5" t="str">
        <f>VLOOKUP(B644,映射!A:B,2,FALSE)</f>
        <v>胖蝙蝠</v>
      </c>
      <c r="D644" s="85" t="str">
        <f>IF(IF(COUNTIF(AI!A:A,'表格编辑 '!C644),TRUE,FALSE)=FALSE,"monster",(VLOOKUP(C644,AI!A:B,2,FALSE)))</f>
        <v>monster</v>
      </c>
      <c r="E644" s="5">
        <v>54</v>
      </c>
      <c r="F644" s="86" t="str">
        <f>VLOOKUP(D644,AI!B:G,2,FALSE)</f>
        <v>AI_born_event(RECEIVER, ARG0, ARG1, ARG2, ARG3,ARG4)</v>
      </c>
      <c r="G644" s="86" t="str">
        <f>VLOOKUP(D644,AI!B:G,3,FALSE)</f>
        <v>AI_update_event(RECEIVER, ARG0, ARG1, ARG2, ARG3,ARG4)</v>
      </c>
      <c r="H644" s="86"/>
      <c r="I644" s="86"/>
      <c r="J644" s="86" t="str">
        <f>VLOOKUP(D644,AI!B:G,6,FALSE)</f>
        <v>test_deadth_event(RECEIVER, ARG0, ARG1, ARG2, ARG3,ARG4)</v>
      </c>
      <c r="K644" s="86">
        <v>1</v>
      </c>
      <c r="L644" s="86">
        <f>IF(怪物属性编辑!AH587=1,怪物属性编辑!AO587,0)</f>
        <v>2406</v>
      </c>
      <c r="M644" s="89">
        <f t="shared" si="31"/>
        <v>1620</v>
      </c>
      <c r="S644" s="86">
        <v>320</v>
      </c>
      <c r="AF644" s="90">
        <f t="shared" si="30"/>
        <v>140231</v>
      </c>
    </row>
    <row r="645" spans="1:32">
      <c r="A645" s="5">
        <v>40232</v>
      </c>
      <c r="B645" s="4">
        <v>50086</v>
      </c>
      <c r="C645" s="5" t="str">
        <f>VLOOKUP(B645,映射!A:B,2,FALSE)</f>
        <v>人魔草</v>
      </c>
      <c r="D645" s="85" t="str">
        <f>IF(IF(COUNTIF(AI!A:A,'表格编辑 '!C645),TRUE,FALSE)=FALSE,"monster",(VLOOKUP(C645,AI!A:B,2,FALSE)))</f>
        <v>monster</v>
      </c>
      <c r="E645" s="5">
        <v>54</v>
      </c>
      <c r="F645" s="86" t="str">
        <f>VLOOKUP(D645,AI!B:G,2,FALSE)</f>
        <v>AI_born_event(RECEIVER, ARG0, ARG1, ARG2, ARG3,ARG4)</v>
      </c>
      <c r="G645" s="86" t="str">
        <f>VLOOKUP(D645,AI!B:G,3,FALSE)</f>
        <v>AI_update_event(RECEIVER, ARG0, ARG1, ARG2, ARG3,ARG4)</v>
      </c>
      <c r="H645" s="86"/>
      <c r="I645" s="86"/>
      <c r="J645" s="86" t="str">
        <f>VLOOKUP(D645,AI!B:G,6,FALSE)</f>
        <v>test_deadth_event(RECEIVER, ARG0, ARG1, ARG2, ARG3,ARG4)</v>
      </c>
      <c r="K645" s="86">
        <v>1</v>
      </c>
      <c r="L645" s="86">
        <f>IF(怪物属性编辑!AH588=1,怪物属性编辑!AO588,0)</f>
        <v>3758</v>
      </c>
      <c r="M645" s="89">
        <f t="shared" si="31"/>
        <v>1620</v>
      </c>
      <c r="S645" s="86">
        <v>320</v>
      </c>
      <c r="AF645" s="90">
        <f t="shared" si="30"/>
        <v>140232</v>
      </c>
    </row>
    <row r="646" spans="1:32">
      <c r="A646" s="5">
        <v>40233</v>
      </c>
      <c r="B646" s="4">
        <v>50094</v>
      </c>
      <c r="C646" s="5" t="str">
        <f>VLOOKUP(B646,映射!A:B,2,FALSE)</f>
        <v>土著仙人掌</v>
      </c>
      <c r="D646" s="85" t="str">
        <f>IF(IF(COUNTIF(AI!A:A,'表格编辑 '!C646),TRUE,FALSE)=FALSE,"monster",(VLOOKUP(C646,AI!A:B,2,FALSE)))</f>
        <v>monster</v>
      </c>
      <c r="E646" s="5">
        <v>54</v>
      </c>
      <c r="F646" s="86" t="str">
        <f>VLOOKUP(D646,AI!B:G,2,FALSE)</f>
        <v>AI_born_event(RECEIVER, ARG0, ARG1, ARG2, ARG3,ARG4)</v>
      </c>
      <c r="G646" s="86" t="str">
        <f>VLOOKUP(D646,AI!B:G,3,FALSE)</f>
        <v>AI_update_event(RECEIVER, ARG0, ARG1, ARG2, ARG3,ARG4)</v>
      </c>
      <c r="H646" s="86"/>
      <c r="I646" s="86"/>
      <c r="J646" s="86" t="str">
        <f>VLOOKUP(D646,AI!B:G,6,FALSE)</f>
        <v>test_deadth_event(RECEIVER, ARG0, ARG1, ARG2, ARG3,ARG4)</v>
      </c>
      <c r="K646" s="86">
        <v>1</v>
      </c>
      <c r="L646" s="86">
        <f>IF(怪物属性编辑!AH589=1,怪物属性编辑!AO589,0)</f>
        <v>2260</v>
      </c>
      <c r="M646" s="89">
        <f t="shared" si="31"/>
        <v>1620</v>
      </c>
      <c r="S646" s="86">
        <v>320</v>
      </c>
      <c r="AF646" s="90">
        <f t="shared" si="30"/>
        <v>140233</v>
      </c>
    </row>
    <row r="647" spans="1:32">
      <c r="A647" s="5">
        <v>40234</v>
      </c>
      <c r="B647" s="4">
        <v>50132</v>
      </c>
      <c r="C647" s="5" t="str">
        <f>VLOOKUP(B647,映射!A:B,2,FALSE)</f>
        <v>蜥蜴人斗士</v>
      </c>
      <c r="D647" s="85" t="str">
        <f>IF(IF(COUNTIF(AI!A:A,'表格编辑 '!C647),TRUE,FALSE)=FALSE,"monster",(VLOOKUP(C647,AI!A:B,2,FALSE)))</f>
        <v>monster</v>
      </c>
      <c r="E647" s="5">
        <v>54</v>
      </c>
      <c r="F647" s="86" t="str">
        <f>VLOOKUP(D647,AI!B:G,2,FALSE)</f>
        <v>AI_born_event(RECEIVER, ARG0, ARG1, ARG2, ARG3,ARG4)</v>
      </c>
      <c r="G647" s="86" t="str">
        <f>VLOOKUP(D647,AI!B:G,3,FALSE)</f>
        <v>AI_update_event(RECEIVER, ARG0, ARG1, ARG2, ARG3,ARG4)</v>
      </c>
      <c r="H647" s="86"/>
      <c r="I647" s="86"/>
      <c r="J647" s="86" t="str">
        <f>VLOOKUP(D647,AI!B:G,6,FALSE)</f>
        <v>test_deadth_event(RECEIVER, ARG0, ARG1, ARG2, ARG3,ARG4)</v>
      </c>
      <c r="K647" s="86">
        <v>1</v>
      </c>
      <c r="L647" s="86">
        <f>IF(怪物属性编辑!AH590=1,怪物属性编辑!AO590,0)</f>
        <v>1682</v>
      </c>
      <c r="M647" s="89">
        <f t="shared" si="31"/>
        <v>1620</v>
      </c>
      <c r="S647" s="86">
        <v>320</v>
      </c>
      <c r="AF647" s="90">
        <f t="shared" si="30"/>
        <v>140234</v>
      </c>
    </row>
    <row r="648" spans="1:32">
      <c r="A648" s="5">
        <v>40235</v>
      </c>
      <c r="B648" s="4">
        <v>50150</v>
      </c>
      <c r="C648" s="5" t="str">
        <f>VLOOKUP(B648,映射!A:B,2,FALSE)</f>
        <v>泰坦巨人</v>
      </c>
      <c r="D648" s="85" t="str">
        <f>IF(IF(COUNTIF(AI!A:A,'表格编辑 '!C648),TRUE,FALSE)=FALSE,"monster",(VLOOKUP(C648,AI!A:B,2,FALSE)))</f>
        <v>monster</v>
      </c>
      <c r="E648" s="5">
        <v>54</v>
      </c>
      <c r="F648" s="86" t="str">
        <f>VLOOKUP(D648,AI!B:G,2,FALSE)</f>
        <v>AI_born_event(RECEIVER, ARG0, ARG1, ARG2, ARG3,ARG4)</v>
      </c>
      <c r="G648" s="86" t="str">
        <f>VLOOKUP(D648,AI!B:G,3,FALSE)</f>
        <v>AI_update_event(RECEIVER, ARG0, ARG1, ARG2, ARG3,ARG4)</v>
      </c>
      <c r="H648" s="86"/>
      <c r="I648" s="86"/>
      <c r="J648" s="86" t="str">
        <f>VLOOKUP(D648,AI!B:G,6,FALSE)</f>
        <v>test_deadth_event(RECEIVER, ARG0, ARG1, ARG2, ARG3,ARG4)</v>
      </c>
      <c r="K648" s="86">
        <v>1</v>
      </c>
      <c r="L648" s="86">
        <f>IF(怪物属性编辑!AH591=1,怪物属性编辑!AO591,0)</f>
        <v>860</v>
      </c>
      <c r="M648" s="89">
        <f t="shared" si="31"/>
        <v>1620</v>
      </c>
      <c r="S648" s="86">
        <v>320</v>
      </c>
      <c r="AF648" s="90">
        <f t="shared" si="30"/>
        <v>140235</v>
      </c>
    </row>
    <row r="649" spans="1:32">
      <c r="A649" s="5">
        <v>40236</v>
      </c>
      <c r="B649" s="4">
        <v>50033</v>
      </c>
      <c r="C649" s="5" t="str">
        <f>VLOOKUP(B649,映射!A:B,2,FALSE)</f>
        <v>骷髅海盗</v>
      </c>
      <c r="D649" s="85" t="str">
        <f>IF(IF(COUNTIF(AI!A:A,'表格编辑 '!C649),TRUE,FALSE)=FALSE,"monster",(VLOOKUP(C649,AI!A:B,2,FALSE)))</f>
        <v>monster</v>
      </c>
      <c r="E649" s="5">
        <v>54</v>
      </c>
      <c r="F649" s="86" t="str">
        <f>VLOOKUP(D649,AI!B:G,2,FALSE)</f>
        <v>AI_born_event(RECEIVER, ARG0, ARG1, ARG2, ARG3,ARG4)</v>
      </c>
      <c r="G649" s="86" t="str">
        <f>VLOOKUP(D649,AI!B:G,3,FALSE)</f>
        <v>AI_update_event(RECEIVER, ARG0, ARG1, ARG2, ARG3,ARG4)</v>
      </c>
      <c r="H649" s="86"/>
      <c r="I649" s="86"/>
      <c r="J649" s="86" t="str">
        <f>VLOOKUP(D649,AI!B:G,6,FALSE)</f>
        <v>test_deadth_event(RECEIVER, ARG0, ARG1, ARG2, ARG3,ARG4)</v>
      </c>
      <c r="K649" s="86">
        <v>1</v>
      </c>
      <c r="L649" s="86">
        <f>IF(怪物属性编辑!AH592=1,怪物属性编辑!AO592,0)</f>
        <v>1438</v>
      </c>
      <c r="M649" s="89">
        <f t="shared" si="31"/>
        <v>1620</v>
      </c>
      <c r="S649" s="86">
        <v>320</v>
      </c>
      <c r="AF649" s="90">
        <f t="shared" si="30"/>
        <v>140236</v>
      </c>
    </row>
    <row r="650" spans="1:32">
      <c r="A650" s="5">
        <v>40237</v>
      </c>
      <c r="B650" s="4">
        <v>50155</v>
      </c>
      <c r="C650" s="5" t="str">
        <f>VLOOKUP(B650,映射!A:B,2,FALSE)</f>
        <v>熊猫团</v>
      </c>
      <c r="D650" s="85" t="str">
        <f>IF(IF(COUNTIF(AI!A:A,'表格编辑 '!C650),TRUE,FALSE)=FALSE,"monster",(VLOOKUP(C650,AI!A:B,2,FALSE)))</f>
        <v>monster</v>
      </c>
      <c r="E650" s="5">
        <v>54</v>
      </c>
      <c r="F650" s="86" t="str">
        <f>VLOOKUP(D650,AI!B:G,2,FALSE)</f>
        <v>AI_born_event(RECEIVER, ARG0, ARG1, ARG2, ARG3,ARG4)</v>
      </c>
      <c r="G650" s="86" t="str">
        <f>VLOOKUP(D650,AI!B:G,3,FALSE)</f>
        <v>AI_update_event(RECEIVER, ARG0, ARG1, ARG2, ARG3,ARG4)</v>
      </c>
      <c r="H650" s="86"/>
      <c r="I650" s="86"/>
      <c r="J650" s="86" t="str">
        <f>VLOOKUP(D650,AI!B:G,6,FALSE)</f>
        <v>test_deadth_event(RECEIVER, ARG0, ARG1, ARG2, ARG3,ARG4)</v>
      </c>
      <c r="K650" s="86">
        <v>1</v>
      </c>
      <c r="L650" s="86">
        <f>IF(怪物属性编辑!AH593=1,怪物属性编辑!AO593,0)</f>
        <v>1636</v>
      </c>
      <c r="M650" s="89">
        <f t="shared" si="31"/>
        <v>1620</v>
      </c>
      <c r="S650" s="86">
        <v>320</v>
      </c>
      <c r="AF650" s="90">
        <f t="shared" si="30"/>
        <v>140237</v>
      </c>
    </row>
    <row r="651" spans="1:32">
      <c r="A651" s="5">
        <v>40238</v>
      </c>
      <c r="B651" s="4">
        <v>50056</v>
      </c>
      <c r="C651" s="5" t="str">
        <f>VLOOKUP(B651,映射!A:B,2,FALSE)</f>
        <v>海蝙蝠</v>
      </c>
      <c r="D651" s="85" t="str">
        <f>IF(IF(COUNTIF(AI!A:A,'表格编辑 '!C651),TRUE,FALSE)=FALSE,"monster",(VLOOKUP(C651,AI!A:B,2,FALSE)))</f>
        <v>monster</v>
      </c>
      <c r="E651" s="5">
        <v>54</v>
      </c>
      <c r="F651" s="86" t="str">
        <f>VLOOKUP(D651,AI!B:G,2,FALSE)</f>
        <v>AI_born_event(RECEIVER, ARG0, ARG1, ARG2, ARG3,ARG4)</v>
      </c>
      <c r="G651" s="86" t="str">
        <f>VLOOKUP(D651,AI!B:G,3,FALSE)</f>
        <v>AI_update_event(RECEIVER, ARG0, ARG1, ARG2, ARG3,ARG4)</v>
      </c>
      <c r="H651" s="86"/>
      <c r="I651" s="86"/>
      <c r="J651" s="86" t="str">
        <f>VLOOKUP(D651,AI!B:G,6,FALSE)</f>
        <v>test_deadth_event(RECEIVER, ARG0, ARG1, ARG2, ARG3,ARG4)</v>
      </c>
      <c r="K651" s="86">
        <v>1</v>
      </c>
      <c r="L651" s="86">
        <f>IF(怪物属性编辑!AH594=1,怪物属性编辑!AO594,0)</f>
        <v>2024</v>
      </c>
      <c r="M651" s="89">
        <f t="shared" si="31"/>
        <v>1620</v>
      </c>
      <c r="S651" s="86">
        <v>320</v>
      </c>
      <c r="AF651" s="90">
        <f t="shared" si="30"/>
        <v>140238</v>
      </c>
    </row>
    <row r="652" spans="1:32">
      <c r="A652" s="5">
        <v>40239</v>
      </c>
      <c r="B652" s="4">
        <v>50111</v>
      </c>
      <c r="C652" s="5" t="str">
        <f>VLOOKUP(B652,映射!A:B,2,FALSE)</f>
        <v>暗影</v>
      </c>
      <c r="D652" s="85" t="str">
        <f>IF(IF(COUNTIF(AI!A:A,'表格编辑 '!C652),TRUE,FALSE)=FALSE,"monster",(VLOOKUP(C652,AI!A:B,2,FALSE)))</f>
        <v>monster</v>
      </c>
      <c r="E652" s="5">
        <v>54</v>
      </c>
      <c r="F652" s="86" t="str">
        <f>VLOOKUP(D652,AI!B:G,2,FALSE)</f>
        <v>AI_born_event(RECEIVER, ARG0, ARG1, ARG2, ARG3,ARG4)</v>
      </c>
      <c r="G652" s="86" t="str">
        <f>VLOOKUP(D652,AI!B:G,3,FALSE)</f>
        <v>AI_update_event(RECEIVER, ARG0, ARG1, ARG2, ARG3,ARG4)</v>
      </c>
      <c r="H652" s="86"/>
      <c r="I652" s="86"/>
      <c r="J652" s="86" t="str">
        <f>VLOOKUP(D652,AI!B:G,6,FALSE)</f>
        <v>test_deadth_event(RECEIVER, ARG0, ARG1, ARG2, ARG3,ARG4)</v>
      </c>
      <c r="K652" s="86">
        <v>1</v>
      </c>
      <c r="L652" s="86">
        <f>IF(怪物属性编辑!AH595=1,怪物属性编辑!AO595,0)</f>
        <v>2178</v>
      </c>
      <c r="M652" s="89">
        <f t="shared" si="31"/>
        <v>1620</v>
      </c>
      <c r="S652" s="86">
        <v>320</v>
      </c>
      <c r="AF652" s="90">
        <f t="shared" si="30"/>
        <v>140239</v>
      </c>
    </row>
    <row r="653" spans="1:32">
      <c r="A653" s="5">
        <v>40240</v>
      </c>
      <c r="B653" s="4">
        <v>50092</v>
      </c>
      <c r="C653" s="5" t="str">
        <f>VLOOKUP(B653,映射!A:B,2,FALSE)</f>
        <v>功夫刺魔</v>
      </c>
      <c r="D653" s="85" t="str">
        <f>IF(IF(COUNTIF(AI!A:A,'表格编辑 '!C653),TRUE,FALSE)=FALSE,"monster",(VLOOKUP(C653,AI!A:B,2,FALSE)))</f>
        <v>monster</v>
      </c>
      <c r="E653" s="5">
        <v>54</v>
      </c>
      <c r="F653" s="86" t="str">
        <f>VLOOKUP(D653,AI!B:G,2,FALSE)</f>
        <v>AI_born_event(RECEIVER, ARG0, ARG1, ARG2, ARG3,ARG4)</v>
      </c>
      <c r="G653" s="86" t="str">
        <f>VLOOKUP(D653,AI!B:G,3,FALSE)</f>
        <v>AI_update_event(RECEIVER, ARG0, ARG1, ARG2, ARG3,ARG4)</v>
      </c>
      <c r="H653" s="86"/>
      <c r="I653" s="86"/>
      <c r="J653" s="86" t="str">
        <f>VLOOKUP(D653,AI!B:G,6,FALSE)</f>
        <v>test_deadth_event(RECEIVER, ARG0, ARG1, ARG2, ARG3,ARG4)</v>
      </c>
      <c r="K653" s="86">
        <v>1</v>
      </c>
      <c r="L653" s="86">
        <f>IF(怪物属性编辑!AH596=1,怪物属性编辑!AO596,0)</f>
        <v>1330</v>
      </c>
      <c r="M653" s="89">
        <f t="shared" si="31"/>
        <v>1620</v>
      </c>
      <c r="S653" s="86">
        <v>320</v>
      </c>
      <c r="AF653" s="90">
        <f t="shared" si="30"/>
        <v>140240</v>
      </c>
    </row>
    <row r="654" spans="1:32">
      <c r="A654" s="5">
        <v>40241</v>
      </c>
      <c r="B654" s="4">
        <v>50000</v>
      </c>
      <c r="C654" s="5" t="str">
        <f>VLOOKUP(B654,映射!A:B,2,FALSE)</f>
        <v>海底龟</v>
      </c>
      <c r="D654" s="85" t="str">
        <f>IF(IF(COUNTIF(AI!A:A,'表格编辑 '!C654),TRUE,FALSE)=FALSE,"monster",(VLOOKUP(C654,AI!A:B,2,FALSE)))</f>
        <v>monster</v>
      </c>
      <c r="E654" s="5">
        <v>59</v>
      </c>
      <c r="F654" s="86" t="str">
        <f>VLOOKUP(D654,AI!B:G,2,FALSE)</f>
        <v>AI_born_event(RECEIVER, ARG0, ARG1, ARG2, ARG3,ARG4)</v>
      </c>
      <c r="G654" s="86" t="str">
        <f>VLOOKUP(D654,AI!B:G,3,FALSE)</f>
        <v>AI_update_event(RECEIVER, ARG0, ARG1, ARG2, ARG3,ARG4)</v>
      </c>
      <c r="H654" s="86"/>
      <c r="I654" s="86"/>
      <c r="J654" s="86" t="str">
        <f>VLOOKUP(D654,AI!B:G,6,FALSE)</f>
        <v>test_deadth_event(RECEIVER, ARG0, ARG1, ARG2, ARG3,ARG4)</v>
      </c>
      <c r="K654" s="86">
        <v>1</v>
      </c>
      <c r="L654" s="86">
        <f>IF(怪物属性编辑!AH597=1,怪物属性编辑!AO597,0)</f>
        <v>1282</v>
      </c>
      <c r="M654" s="89">
        <f t="shared" si="31"/>
        <v>1770</v>
      </c>
      <c r="S654" s="86">
        <v>320</v>
      </c>
      <c r="AF654" s="90">
        <f t="shared" si="30"/>
        <v>140241</v>
      </c>
    </row>
    <row r="655" spans="1:32">
      <c r="A655" s="5">
        <v>40242</v>
      </c>
      <c r="B655" s="4">
        <v>50153</v>
      </c>
      <c r="C655" s="5" t="str">
        <f>VLOOKUP(B655,映射!A:B,2,FALSE)</f>
        <v>山贼</v>
      </c>
      <c r="D655" s="85" t="str">
        <f>IF(IF(COUNTIF(AI!A:A,'表格编辑 '!C655),TRUE,FALSE)=FALSE,"monster",(VLOOKUP(C655,AI!A:B,2,FALSE)))</f>
        <v>monster</v>
      </c>
      <c r="E655" s="5">
        <v>59</v>
      </c>
      <c r="F655" s="86" t="str">
        <f>VLOOKUP(D655,AI!B:G,2,FALSE)</f>
        <v>AI_born_event(RECEIVER, ARG0, ARG1, ARG2, ARG3,ARG4)</v>
      </c>
      <c r="G655" s="86" t="str">
        <f>VLOOKUP(D655,AI!B:G,3,FALSE)</f>
        <v>AI_update_event(RECEIVER, ARG0, ARG1, ARG2, ARG3,ARG4)</v>
      </c>
      <c r="H655" s="86"/>
      <c r="I655" s="86"/>
      <c r="J655" s="86" t="str">
        <f>VLOOKUP(D655,AI!B:G,6,FALSE)</f>
        <v>test_deadth_event(RECEIVER, ARG0, ARG1, ARG2, ARG3,ARG4)</v>
      </c>
      <c r="K655" s="86">
        <v>1</v>
      </c>
      <c r="L655" s="86">
        <f>IF(怪物属性编辑!AH598=1,怪物属性编辑!AO598,0)</f>
        <v>2022</v>
      </c>
      <c r="M655" s="89">
        <f t="shared" si="31"/>
        <v>1770</v>
      </c>
      <c r="S655" s="86">
        <v>320</v>
      </c>
      <c r="AF655" s="90">
        <f t="shared" si="30"/>
        <v>140242</v>
      </c>
    </row>
    <row r="656" spans="1:32">
      <c r="A656" s="5">
        <v>40243</v>
      </c>
      <c r="B656" s="4">
        <v>50005</v>
      </c>
      <c r="C656" s="5" t="str">
        <f>VLOOKUP(B656,映射!A:B,2,FALSE)</f>
        <v>罗刹鬼</v>
      </c>
      <c r="D656" s="85" t="str">
        <f>IF(IF(COUNTIF(AI!A:A,'表格编辑 '!C656),TRUE,FALSE)=FALSE,"monster",(VLOOKUP(C656,AI!A:B,2,FALSE)))</f>
        <v>monster</v>
      </c>
      <c r="E656" s="5">
        <v>59</v>
      </c>
      <c r="F656" s="86" t="str">
        <f>VLOOKUP(D656,AI!B:G,2,FALSE)</f>
        <v>AI_born_event(RECEIVER, ARG0, ARG1, ARG2, ARG3,ARG4)</v>
      </c>
      <c r="G656" s="86" t="str">
        <f>VLOOKUP(D656,AI!B:G,3,FALSE)</f>
        <v>AI_update_event(RECEIVER, ARG0, ARG1, ARG2, ARG3,ARG4)</v>
      </c>
      <c r="H656" s="86"/>
      <c r="I656" s="86"/>
      <c r="J656" s="86" t="str">
        <f>VLOOKUP(D656,AI!B:G,6,FALSE)</f>
        <v>test_deadth_event(RECEIVER, ARG0, ARG1, ARG2, ARG3,ARG4)</v>
      </c>
      <c r="K656" s="86">
        <v>1</v>
      </c>
      <c r="L656" s="86">
        <f>IF(怪物属性编辑!AH599=1,怪物属性编辑!AO599,0)</f>
        <v>2182</v>
      </c>
      <c r="M656" s="89">
        <f t="shared" si="31"/>
        <v>1770</v>
      </c>
      <c r="S656" s="86">
        <v>320</v>
      </c>
      <c r="AF656" s="90">
        <f t="shared" ref="AF656:AF719" si="32">100000+A656</f>
        <v>140243</v>
      </c>
    </row>
    <row r="657" spans="1:32">
      <c r="A657" s="5">
        <v>40244</v>
      </c>
      <c r="B657" s="4">
        <v>50044</v>
      </c>
      <c r="C657" s="5" t="str">
        <f>VLOOKUP(B657,映射!A:B,2,FALSE)</f>
        <v>石像怪</v>
      </c>
      <c r="D657" s="85" t="str">
        <f>IF(IF(COUNTIF(AI!A:A,'表格编辑 '!C657),TRUE,FALSE)=FALSE,"monster",(VLOOKUP(C657,AI!A:B,2,FALSE)))</f>
        <v>monster</v>
      </c>
      <c r="E657" s="5">
        <v>59</v>
      </c>
      <c r="F657" s="86" t="str">
        <f>VLOOKUP(D657,AI!B:G,2,FALSE)</f>
        <v>AI_born_event(RECEIVER, ARG0, ARG1, ARG2, ARG3,ARG4)</v>
      </c>
      <c r="G657" s="86" t="str">
        <f>VLOOKUP(D657,AI!B:G,3,FALSE)</f>
        <v>AI_update_event(RECEIVER, ARG0, ARG1, ARG2, ARG3,ARG4)</v>
      </c>
      <c r="H657" s="86"/>
      <c r="I657" s="86"/>
      <c r="J657" s="86" t="str">
        <f>VLOOKUP(D657,AI!B:G,6,FALSE)</f>
        <v>test_deadth_event(RECEIVER, ARG0, ARG1, ARG2, ARG3,ARG4)</v>
      </c>
      <c r="K657" s="86">
        <v>1</v>
      </c>
      <c r="L657" s="86">
        <f>IF(怪物属性编辑!AH600=1,怪物属性编辑!AO600,0)</f>
        <v>1940</v>
      </c>
      <c r="M657" s="89">
        <f t="shared" si="31"/>
        <v>1770</v>
      </c>
      <c r="S657" s="86">
        <v>320</v>
      </c>
      <c r="AF657" s="90">
        <f t="shared" si="32"/>
        <v>140244</v>
      </c>
    </row>
    <row r="658" spans="1:32">
      <c r="A658" s="5">
        <v>40245</v>
      </c>
      <c r="B658" s="4">
        <v>50103</v>
      </c>
      <c r="C658" s="5" t="str">
        <f>VLOOKUP(B658,映射!A:B,2,FALSE)</f>
        <v>地精</v>
      </c>
      <c r="D658" s="85" t="str">
        <f>IF(IF(COUNTIF(AI!A:A,'表格编辑 '!C658),TRUE,FALSE)=FALSE,"monster",(VLOOKUP(C658,AI!A:B,2,FALSE)))</f>
        <v>monster</v>
      </c>
      <c r="E658" s="5">
        <v>59</v>
      </c>
      <c r="F658" s="86" t="str">
        <f>VLOOKUP(D658,AI!B:G,2,FALSE)</f>
        <v>AI_born_event(RECEIVER, ARG0, ARG1, ARG2, ARG3,ARG4)</v>
      </c>
      <c r="G658" s="86" t="str">
        <f>VLOOKUP(D658,AI!B:G,3,FALSE)</f>
        <v>AI_update_event(RECEIVER, ARG0, ARG1, ARG2, ARG3,ARG4)</v>
      </c>
      <c r="H658" s="86"/>
      <c r="I658" s="86"/>
      <c r="J658" s="86" t="str">
        <f>VLOOKUP(D658,AI!B:G,6,FALSE)</f>
        <v>test_deadth_event(RECEIVER, ARG0, ARG1, ARG2, ARG3,ARG4)</v>
      </c>
      <c r="K658" s="86">
        <v>1</v>
      </c>
      <c r="L658" s="86">
        <f>IF(怪物属性编辑!AH601=1,怪物属性编辑!AO601,0)</f>
        <v>1208</v>
      </c>
      <c r="M658" s="89">
        <f t="shared" si="31"/>
        <v>1770</v>
      </c>
      <c r="S658" s="86">
        <v>320</v>
      </c>
      <c r="AF658" s="90">
        <f t="shared" si="32"/>
        <v>140245</v>
      </c>
    </row>
    <row r="659" spans="1:32">
      <c r="A659" s="5">
        <v>40246</v>
      </c>
      <c r="B659" s="4">
        <v>50057</v>
      </c>
      <c r="C659" s="5" t="str">
        <f>VLOOKUP(B659,映射!A:B,2,FALSE)</f>
        <v>胖蝙蝠</v>
      </c>
      <c r="D659" s="85" t="str">
        <f>IF(IF(COUNTIF(AI!A:A,'表格编辑 '!C659),TRUE,FALSE)=FALSE,"monster",(VLOOKUP(C659,AI!A:B,2,FALSE)))</f>
        <v>monster</v>
      </c>
      <c r="E659" s="5">
        <v>59</v>
      </c>
      <c r="F659" s="86" t="str">
        <f>VLOOKUP(D659,AI!B:G,2,FALSE)</f>
        <v>AI_born_event(RECEIVER, ARG0, ARG1, ARG2, ARG3,ARG4)</v>
      </c>
      <c r="G659" s="86" t="str">
        <f>VLOOKUP(D659,AI!B:G,3,FALSE)</f>
        <v>AI_update_event(RECEIVER, ARG0, ARG1, ARG2, ARG3,ARG4)</v>
      </c>
      <c r="H659" s="86"/>
      <c r="I659" s="86"/>
      <c r="J659" s="86" t="str">
        <f>VLOOKUP(D659,AI!B:G,6,FALSE)</f>
        <v>test_deadth_event(RECEIVER, ARG0, ARG1, ARG2, ARG3,ARG4)</v>
      </c>
      <c r="K659" s="86">
        <v>1</v>
      </c>
      <c r="L659" s="86">
        <f>IF(怪物属性编辑!AH602=1,怪物属性编辑!AO602,0)</f>
        <v>2500</v>
      </c>
      <c r="M659" s="89">
        <f t="shared" si="31"/>
        <v>1770</v>
      </c>
      <c r="S659" s="86">
        <v>320</v>
      </c>
      <c r="AF659" s="90">
        <f t="shared" si="32"/>
        <v>140246</v>
      </c>
    </row>
    <row r="660" spans="1:32">
      <c r="A660" s="5">
        <v>40247</v>
      </c>
      <c r="B660" s="4">
        <v>50086</v>
      </c>
      <c r="C660" s="5" t="str">
        <f>VLOOKUP(B660,映射!A:B,2,FALSE)</f>
        <v>人魔草</v>
      </c>
      <c r="D660" s="85" t="str">
        <f>IF(IF(COUNTIF(AI!A:A,'表格编辑 '!C660),TRUE,FALSE)=FALSE,"monster",(VLOOKUP(C660,AI!A:B,2,FALSE)))</f>
        <v>monster</v>
      </c>
      <c r="E660" s="5">
        <v>59</v>
      </c>
      <c r="F660" s="86" t="str">
        <f>VLOOKUP(D660,AI!B:G,2,FALSE)</f>
        <v>AI_born_event(RECEIVER, ARG0, ARG1, ARG2, ARG3,ARG4)</v>
      </c>
      <c r="G660" s="86" t="str">
        <f>VLOOKUP(D660,AI!B:G,3,FALSE)</f>
        <v>AI_update_event(RECEIVER, ARG0, ARG1, ARG2, ARG3,ARG4)</v>
      </c>
      <c r="H660" s="86"/>
      <c r="I660" s="86"/>
      <c r="J660" s="86" t="str">
        <f>VLOOKUP(D660,AI!B:G,6,FALSE)</f>
        <v>test_deadth_event(RECEIVER, ARG0, ARG1, ARG2, ARG3,ARG4)</v>
      </c>
      <c r="K660" s="86">
        <v>1</v>
      </c>
      <c r="L660" s="86">
        <f>IF(怪物属性编辑!AH603=1,怪物属性编辑!AO603,0)</f>
        <v>3908</v>
      </c>
      <c r="M660" s="89">
        <f t="shared" si="31"/>
        <v>1770</v>
      </c>
      <c r="S660" s="86">
        <v>320</v>
      </c>
      <c r="AF660" s="90">
        <f t="shared" si="32"/>
        <v>140247</v>
      </c>
    </row>
    <row r="661" spans="1:32">
      <c r="A661" s="5">
        <v>40248</v>
      </c>
      <c r="B661" s="4">
        <v>50094</v>
      </c>
      <c r="C661" s="5" t="str">
        <f>VLOOKUP(B661,映射!A:B,2,FALSE)</f>
        <v>土著仙人掌</v>
      </c>
      <c r="D661" s="85" t="str">
        <f>IF(IF(COUNTIF(AI!A:A,'表格编辑 '!C661),TRUE,FALSE)=FALSE,"monster",(VLOOKUP(C661,AI!A:B,2,FALSE)))</f>
        <v>monster</v>
      </c>
      <c r="E661" s="5">
        <v>59</v>
      </c>
      <c r="F661" s="86" t="str">
        <f>VLOOKUP(D661,AI!B:G,2,FALSE)</f>
        <v>AI_born_event(RECEIVER, ARG0, ARG1, ARG2, ARG3,ARG4)</v>
      </c>
      <c r="G661" s="86" t="str">
        <f>VLOOKUP(D661,AI!B:G,3,FALSE)</f>
        <v>AI_update_event(RECEIVER, ARG0, ARG1, ARG2, ARG3,ARG4)</v>
      </c>
      <c r="H661" s="86"/>
      <c r="I661" s="86"/>
      <c r="J661" s="86" t="str">
        <f>VLOOKUP(D661,AI!B:G,6,FALSE)</f>
        <v>test_deadth_event(RECEIVER, ARG0, ARG1, ARG2, ARG3,ARG4)</v>
      </c>
      <c r="K661" s="86">
        <v>1</v>
      </c>
      <c r="L661" s="86">
        <f>IF(怪物属性编辑!AH604=1,怪物属性编辑!AO604,0)</f>
        <v>2298</v>
      </c>
      <c r="M661" s="89">
        <f t="shared" si="31"/>
        <v>1770</v>
      </c>
      <c r="S661" s="86">
        <v>320</v>
      </c>
      <c r="AF661" s="90">
        <f t="shared" si="32"/>
        <v>140248</v>
      </c>
    </row>
    <row r="662" spans="1:32">
      <c r="A662" s="5">
        <v>40249</v>
      </c>
      <c r="B662" s="4">
        <v>50132</v>
      </c>
      <c r="C662" s="5" t="str">
        <f>VLOOKUP(B662,映射!A:B,2,FALSE)</f>
        <v>蜥蜴人斗士</v>
      </c>
      <c r="D662" s="85" t="str">
        <f>IF(IF(COUNTIF(AI!A:A,'表格编辑 '!C662),TRUE,FALSE)=FALSE,"monster",(VLOOKUP(C662,AI!A:B,2,FALSE)))</f>
        <v>monster</v>
      </c>
      <c r="E662" s="5">
        <v>59</v>
      </c>
      <c r="F662" s="86" t="str">
        <f>VLOOKUP(D662,AI!B:G,2,FALSE)</f>
        <v>AI_born_event(RECEIVER, ARG0, ARG1, ARG2, ARG3,ARG4)</v>
      </c>
      <c r="G662" s="86" t="str">
        <f>VLOOKUP(D662,AI!B:G,3,FALSE)</f>
        <v>AI_update_event(RECEIVER, ARG0, ARG1, ARG2, ARG3,ARG4)</v>
      </c>
      <c r="H662" s="86"/>
      <c r="I662" s="86"/>
      <c r="J662" s="86" t="str">
        <f>VLOOKUP(D662,AI!B:G,6,FALSE)</f>
        <v>test_deadth_event(RECEIVER, ARG0, ARG1, ARG2, ARG3,ARG4)</v>
      </c>
      <c r="K662" s="86">
        <v>1</v>
      </c>
      <c r="L662" s="86">
        <f>IF(怪物属性编辑!AH605=1,怪物属性编辑!AO605,0)</f>
        <v>1716</v>
      </c>
      <c r="M662" s="89">
        <f t="shared" si="31"/>
        <v>1770</v>
      </c>
      <c r="S662" s="86">
        <v>320</v>
      </c>
      <c r="AF662" s="90">
        <f t="shared" si="32"/>
        <v>140249</v>
      </c>
    </row>
    <row r="663" spans="1:32">
      <c r="A663" s="5">
        <v>40250</v>
      </c>
      <c r="B663" s="4">
        <v>50150</v>
      </c>
      <c r="C663" s="5" t="str">
        <f>VLOOKUP(B663,映射!A:B,2,FALSE)</f>
        <v>泰坦巨人</v>
      </c>
      <c r="D663" s="85" t="str">
        <f>IF(IF(COUNTIF(AI!A:A,'表格编辑 '!C663),TRUE,FALSE)=FALSE,"monster",(VLOOKUP(C663,AI!A:B,2,FALSE)))</f>
        <v>monster</v>
      </c>
      <c r="E663" s="5">
        <v>59</v>
      </c>
      <c r="F663" s="86" t="str">
        <f>VLOOKUP(D663,AI!B:G,2,FALSE)</f>
        <v>AI_born_event(RECEIVER, ARG0, ARG1, ARG2, ARG3,ARG4)</v>
      </c>
      <c r="G663" s="86" t="str">
        <f>VLOOKUP(D663,AI!B:G,3,FALSE)</f>
        <v>AI_update_event(RECEIVER, ARG0, ARG1, ARG2, ARG3,ARG4)</v>
      </c>
      <c r="H663" s="86"/>
      <c r="I663" s="86"/>
      <c r="J663" s="86" t="str">
        <f>VLOOKUP(D663,AI!B:G,6,FALSE)</f>
        <v>test_deadth_event(RECEIVER, ARG0, ARG1, ARG2, ARG3,ARG4)</v>
      </c>
      <c r="K663" s="86">
        <v>1</v>
      </c>
      <c r="L663" s="86">
        <f>IF(怪物属性编辑!AH606=1,怪物属性编辑!AO606,0)</f>
        <v>816</v>
      </c>
      <c r="M663" s="89">
        <f t="shared" si="31"/>
        <v>1770</v>
      </c>
      <c r="S663" s="86">
        <v>320</v>
      </c>
      <c r="AF663" s="90">
        <f t="shared" si="32"/>
        <v>140250</v>
      </c>
    </row>
    <row r="664" spans="1:32">
      <c r="A664" s="5">
        <v>40251</v>
      </c>
      <c r="B664" s="4">
        <v>50033</v>
      </c>
      <c r="C664" s="5" t="str">
        <f>VLOOKUP(B664,映射!A:B,2,FALSE)</f>
        <v>骷髅海盗</v>
      </c>
      <c r="D664" s="85" t="str">
        <f>IF(IF(COUNTIF(AI!A:A,'表格编辑 '!C664),TRUE,FALSE)=FALSE,"monster",(VLOOKUP(C664,AI!A:B,2,FALSE)))</f>
        <v>monster</v>
      </c>
      <c r="E664" s="5">
        <v>59</v>
      </c>
      <c r="F664" s="86" t="str">
        <f>VLOOKUP(D664,AI!B:G,2,FALSE)</f>
        <v>AI_born_event(RECEIVER, ARG0, ARG1, ARG2, ARG3,ARG4)</v>
      </c>
      <c r="G664" s="86" t="str">
        <f>VLOOKUP(D664,AI!B:G,3,FALSE)</f>
        <v>AI_update_event(RECEIVER, ARG0, ARG1, ARG2, ARG3,ARG4)</v>
      </c>
      <c r="H664" s="86"/>
      <c r="I664" s="86"/>
      <c r="J664" s="86" t="str">
        <f>VLOOKUP(D664,AI!B:G,6,FALSE)</f>
        <v>test_deadth_event(RECEIVER, ARG0, ARG1, ARG2, ARG3,ARG4)</v>
      </c>
      <c r="K664" s="86">
        <v>1</v>
      </c>
      <c r="L664" s="86">
        <f>IF(怪物属性编辑!AH607=1,怪物属性编辑!AO607,0)</f>
        <v>1412</v>
      </c>
      <c r="M664" s="89">
        <f t="shared" si="31"/>
        <v>1770</v>
      </c>
      <c r="S664" s="86">
        <v>320</v>
      </c>
      <c r="AF664" s="90">
        <f t="shared" si="32"/>
        <v>140251</v>
      </c>
    </row>
    <row r="665" spans="1:32">
      <c r="A665" s="5">
        <v>40252</v>
      </c>
      <c r="B665" s="4">
        <v>50155</v>
      </c>
      <c r="C665" s="5" t="str">
        <f>VLOOKUP(B665,映射!A:B,2,FALSE)</f>
        <v>熊猫团</v>
      </c>
      <c r="D665" s="85" t="str">
        <f>IF(IF(COUNTIF(AI!A:A,'表格编辑 '!C665),TRUE,FALSE)=FALSE,"monster",(VLOOKUP(C665,AI!A:B,2,FALSE)))</f>
        <v>monster</v>
      </c>
      <c r="E665" s="5">
        <v>59</v>
      </c>
      <c r="F665" s="86" t="str">
        <f>VLOOKUP(D665,AI!B:G,2,FALSE)</f>
        <v>AI_born_event(RECEIVER, ARG0, ARG1, ARG2, ARG3,ARG4)</v>
      </c>
      <c r="G665" s="86" t="str">
        <f>VLOOKUP(D665,AI!B:G,3,FALSE)</f>
        <v>AI_update_event(RECEIVER, ARG0, ARG1, ARG2, ARG3,ARG4)</v>
      </c>
      <c r="H665" s="86"/>
      <c r="I665" s="86"/>
      <c r="J665" s="86" t="str">
        <f>VLOOKUP(D665,AI!B:G,6,FALSE)</f>
        <v>test_deadth_event(RECEIVER, ARG0, ARG1, ARG2, ARG3,ARG4)</v>
      </c>
      <c r="K665" s="86">
        <v>1</v>
      </c>
      <c r="L665" s="86">
        <f>IF(怪物属性编辑!AH608=1,怪物属性编辑!AO608,0)</f>
        <v>1642</v>
      </c>
      <c r="M665" s="89">
        <f t="shared" si="31"/>
        <v>1770</v>
      </c>
      <c r="S665" s="86">
        <v>320</v>
      </c>
      <c r="AF665" s="90">
        <f t="shared" si="32"/>
        <v>140252</v>
      </c>
    </row>
    <row r="666" spans="1:32">
      <c r="A666" s="5">
        <v>40253</v>
      </c>
      <c r="B666" s="4">
        <v>50056</v>
      </c>
      <c r="C666" s="5" t="str">
        <f>VLOOKUP(B666,映射!A:B,2,FALSE)</f>
        <v>海蝙蝠</v>
      </c>
      <c r="D666" s="85" t="str">
        <f>IF(IF(COUNTIF(AI!A:A,'表格编辑 '!C666),TRUE,FALSE)=FALSE,"monster",(VLOOKUP(C666,AI!A:B,2,FALSE)))</f>
        <v>monster</v>
      </c>
      <c r="E666" s="5">
        <v>59</v>
      </c>
      <c r="F666" s="86" t="str">
        <f>VLOOKUP(D666,AI!B:G,2,FALSE)</f>
        <v>AI_born_event(RECEIVER, ARG0, ARG1, ARG2, ARG3,ARG4)</v>
      </c>
      <c r="G666" s="86" t="str">
        <f>VLOOKUP(D666,AI!B:G,3,FALSE)</f>
        <v>AI_update_event(RECEIVER, ARG0, ARG1, ARG2, ARG3,ARG4)</v>
      </c>
      <c r="H666" s="86"/>
      <c r="I666" s="86"/>
      <c r="J666" s="86" t="str">
        <f>VLOOKUP(D666,AI!B:G,6,FALSE)</f>
        <v>test_deadth_event(RECEIVER, ARG0, ARG1, ARG2, ARG3,ARG4)</v>
      </c>
      <c r="K666" s="86">
        <v>1</v>
      </c>
      <c r="L666" s="86">
        <f>IF(怪物属性编辑!AH609=1,怪物属性编辑!AO609,0)</f>
        <v>2082</v>
      </c>
      <c r="M666" s="89">
        <f t="shared" si="31"/>
        <v>1770</v>
      </c>
      <c r="S666" s="86">
        <v>320</v>
      </c>
      <c r="AF666" s="90">
        <f t="shared" si="32"/>
        <v>140253</v>
      </c>
    </row>
    <row r="667" spans="1:32">
      <c r="A667" s="5">
        <v>40254</v>
      </c>
      <c r="B667" s="4">
        <v>50111</v>
      </c>
      <c r="C667" s="5" t="str">
        <f>VLOOKUP(B667,映射!A:B,2,FALSE)</f>
        <v>暗影</v>
      </c>
      <c r="D667" s="85" t="str">
        <f>IF(IF(COUNTIF(AI!A:A,'表格编辑 '!C667),TRUE,FALSE)=FALSE,"monster",(VLOOKUP(C667,AI!A:B,2,FALSE)))</f>
        <v>monster</v>
      </c>
      <c r="E667" s="5">
        <v>59</v>
      </c>
      <c r="F667" s="86" t="str">
        <f>VLOOKUP(D667,AI!B:G,2,FALSE)</f>
        <v>AI_born_event(RECEIVER, ARG0, ARG1, ARG2, ARG3,ARG4)</v>
      </c>
      <c r="G667" s="86" t="str">
        <f>VLOOKUP(D667,AI!B:G,3,FALSE)</f>
        <v>AI_update_event(RECEIVER, ARG0, ARG1, ARG2, ARG3,ARG4)</v>
      </c>
      <c r="H667" s="86"/>
      <c r="I667" s="86"/>
      <c r="J667" s="86" t="str">
        <f>VLOOKUP(D667,AI!B:G,6,FALSE)</f>
        <v>test_deadth_event(RECEIVER, ARG0, ARG1, ARG2, ARG3,ARG4)</v>
      </c>
      <c r="K667" s="86">
        <v>1</v>
      </c>
      <c r="L667" s="86">
        <f>IF(怪物属性编辑!AH610=1,怪物属性编辑!AO610,0)</f>
        <v>2248</v>
      </c>
      <c r="M667" s="89">
        <f t="shared" si="31"/>
        <v>1770</v>
      </c>
      <c r="S667" s="86">
        <v>320</v>
      </c>
      <c r="AF667" s="90">
        <f t="shared" si="32"/>
        <v>140254</v>
      </c>
    </row>
    <row r="668" spans="1:32">
      <c r="A668" s="5">
        <v>40255</v>
      </c>
      <c r="B668" s="4">
        <v>50092</v>
      </c>
      <c r="C668" s="5" t="str">
        <f>VLOOKUP(B668,映射!A:B,2,FALSE)</f>
        <v>功夫刺魔</v>
      </c>
      <c r="D668" s="85" t="str">
        <f>IF(IF(COUNTIF(AI!A:A,'表格编辑 '!C668),TRUE,FALSE)=FALSE,"monster",(VLOOKUP(C668,AI!A:B,2,FALSE)))</f>
        <v>monster</v>
      </c>
      <c r="E668" s="5">
        <v>59</v>
      </c>
      <c r="F668" s="86" t="str">
        <f>VLOOKUP(D668,AI!B:G,2,FALSE)</f>
        <v>AI_born_event(RECEIVER, ARG0, ARG1, ARG2, ARG3,ARG4)</v>
      </c>
      <c r="G668" s="86" t="str">
        <f>VLOOKUP(D668,AI!B:G,3,FALSE)</f>
        <v>AI_update_event(RECEIVER, ARG0, ARG1, ARG2, ARG3,ARG4)</v>
      </c>
      <c r="H668" s="86"/>
      <c r="I668" s="86"/>
      <c r="J668" s="86" t="str">
        <f>VLOOKUP(D668,AI!B:G,6,FALSE)</f>
        <v>test_deadth_event(RECEIVER, ARG0, ARG1, ARG2, ARG3,ARG4)</v>
      </c>
      <c r="K668" s="86">
        <v>1</v>
      </c>
      <c r="L668" s="86">
        <f>IF(怪物属性编辑!AH611=1,怪物属性编辑!AO611,0)</f>
        <v>1318</v>
      </c>
      <c r="M668" s="89">
        <f t="shared" si="31"/>
        <v>1770</v>
      </c>
      <c r="S668" s="86">
        <v>320</v>
      </c>
      <c r="AF668" s="90">
        <f t="shared" si="32"/>
        <v>140255</v>
      </c>
    </row>
    <row r="669" spans="1:32">
      <c r="A669" s="5">
        <v>40256</v>
      </c>
      <c r="B669" s="4">
        <v>50000</v>
      </c>
      <c r="C669" s="5" t="str">
        <f>VLOOKUP(B669,映射!A:B,2,FALSE)</f>
        <v>海底龟</v>
      </c>
      <c r="D669" s="85" t="str">
        <f>IF(IF(COUNTIF(AI!A:A,'表格编辑 '!C669),TRUE,FALSE)=FALSE,"monster",(VLOOKUP(C669,AI!A:B,2,FALSE)))</f>
        <v>monster</v>
      </c>
      <c r="E669" s="5">
        <v>60</v>
      </c>
      <c r="F669" s="86" t="str">
        <f>VLOOKUP(D669,AI!B:G,2,FALSE)</f>
        <v>AI_born_event(RECEIVER, ARG0, ARG1, ARG2, ARG3,ARG4)</v>
      </c>
      <c r="G669" s="86" t="str">
        <f>VLOOKUP(D669,AI!B:G,3,FALSE)</f>
        <v>AI_update_event(RECEIVER, ARG0, ARG1, ARG2, ARG3,ARG4)</v>
      </c>
      <c r="H669" s="86"/>
      <c r="I669" s="86"/>
      <c r="J669" s="86" t="str">
        <f>VLOOKUP(D669,AI!B:G,6,FALSE)</f>
        <v>test_deadth_event(RECEIVER, ARG0, ARG1, ARG2, ARG3,ARG4)</v>
      </c>
      <c r="K669" s="86">
        <v>1</v>
      </c>
      <c r="L669" s="86">
        <f>IF(怪物属性编辑!AH612=1,怪物属性编辑!AO612,0)</f>
        <v>1544</v>
      </c>
      <c r="M669" s="89">
        <f t="shared" si="31"/>
        <v>1800</v>
      </c>
      <c r="S669" s="86">
        <v>320</v>
      </c>
      <c r="AF669" s="90">
        <f t="shared" si="32"/>
        <v>140256</v>
      </c>
    </row>
    <row r="670" spans="1:32">
      <c r="A670" s="5">
        <v>40257</v>
      </c>
      <c r="B670" s="4">
        <v>50153</v>
      </c>
      <c r="C670" s="5" t="str">
        <f>VLOOKUP(B670,映射!A:B,2,FALSE)</f>
        <v>山贼</v>
      </c>
      <c r="D670" s="85" t="str">
        <f>IF(IF(COUNTIF(AI!A:A,'表格编辑 '!C670),TRUE,FALSE)=FALSE,"monster",(VLOOKUP(C670,AI!A:B,2,FALSE)))</f>
        <v>monster</v>
      </c>
      <c r="E670" s="5">
        <v>60</v>
      </c>
      <c r="F670" s="86" t="str">
        <f>VLOOKUP(D670,AI!B:G,2,FALSE)</f>
        <v>AI_born_event(RECEIVER, ARG0, ARG1, ARG2, ARG3,ARG4)</v>
      </c>
      <c r="G670" s="86" t="str">
        <f>VLOOKUP(D670,AI!B:G,3,FALSE)</f>
        <v>AI_update_event(RECEIVER, ARG0, ARG1, ARG2, ARG3,ARG4)</v>
      </c>
      <c r="H670" s="86"/>
      <c r="I670" s="86"/>
      <c r="J670" s="86" t="str">
        <f>VLOOKUP(D670,AI!B:G,6,FALSE)</f>
        <v>test_deadth_event(RECEIVER, ARG0, ARG1, ARG2, ARG3,ARG4)</v>
      </c>
      <c r="K670" s="86">
        <v>1</v>
      </c>
      <c r="L670" s="86">
        <f>IF(怪物属性编辑!AH613=1,怪物属性编辑!AO613,0)</f>
        <v>2342</v>
      </c>
      <c r="M670" s="89">
        <f t="shared" ref="M670:M733" si="33">E670*30</f>
        <v>1800</v>
      </c>
      <c r="S670" s="86">
        <v>320</v>
      </c>
      <c r="AF670" s="90">
        <f t="shared" si="32"/>
        <v>140257</v>
      </c>
    </row>
    <row r="671" spans="1:32">
      <c r="A671" s="5">
        <v>40258</v>
      </c>
      <c r="B671" s="4">
        <v>50005</v>
      </c>
      <c r="C671" s="5" t="str">
        <f>VLOOKUP(B671,映射!A:B,2,FALSE)</f>
        <v>罗刹鬼</v>
      </c>
      <c r="D671" s="85" t="str">
        <f>IF(IF(COUNTIF(AI!A:A,'表格编辑 '!C671),TRUE,FALSE)=FALSE,"monster",(VLOOKUP(C671,AI!A:B,2,FALSE)))</f>
        <v>monster</v>
      </c>
      <c r="E671" s="5">
        <v>60</v>
      </c>
      <c r="F671" s="86" t="str">
        <f>VLOOKUP(D671,AI!B:G,2,FALSE)</f>
        <v>AI_born_event(RECEIVER, ARG0, ARG1, ARG2, ARG3,ARG4)</v>
      </c>
      <c r="G671" s="86" t="str">
        <f>VLOOKUP(D671,AI!B:G,3,FALSE)</f>
        <v>AI_update_event(RECEIVER, ARG0, ARG1, ARG2, ARG3,ARG4)</v>
      </c>
      <c r="H671" s="86"/>
      <c r="I671" s="86"/>
      <c r="J671" s="86" t="str">
        <f>VLOOKUP(D671,AI!B:G,6,FALSE)</f>
        <v>test_deadth_event(RECEIVER, ARG0, ARG1, ARG2, ARG3,ARG4)</v>
      </c>
      <c r="K671" s="86">
        <v>1</v>
      </c>
      <c r="L671" s="86">
        <f>IF(怪物属性编辑!AH614=1,怪物属性编辑!AO614,0)</f>
        <v>2536</v>
      </c>
      <c r="M671" s="89">
        <f t="shared" si="33"/>
        <v>1800</v>
      </c>
      <c r="S671" s="86">
        <v>320</v>
      </c>
      <c r="AF671" s="90">
        <f t="shared" si="32"/>
        <v>140258</v>
      </c>
    </row>
    <row r="672" spans="1:32">
      <c r="A672" s="5">
        <v>40259</v>
      </c>
      <c r="B672" s="4">
        <v>50044</v>
      </c>
      <c r="C672" s="5" t="str">
        <f>VLOOKUP(B672,映射!A:B,2,FALSE)</f>
        <v>石像怪</v>
      </c>
      <c r="D672" s="85" t="str">
        <f>IF(IF(COUNTIF(AI!A:A,'表格编辑 '!C672),TRUE,FALSE)=FALSE,"monster",(VLOOKUP(C672,AI!A:B,2,FALSE)))</f>
        <v>monster</v>
      </c>
      <c r="E672" s="5">
        <v>60</v>
      </c>
      <c r="F672" s="86" t="str">
        <f>VLOOKUP(D672,AI!B:G,2,FALSE)</f>
        <v>AI_born_event(RECEIVER, ARG0, ARG1, ARG2, ARG3,ARG4)</v>
      </c>
      <c r="G672" s="86" t="str">
        <f>VLOOKUP(D672,AI!B:G,3,FALSE)</f>
        <v>AI_update_event(RECEIVER, ARG0, ARG1, ARG2, ARG3,ARG4)</v>
      </c>
      <c r="H672" s="86"/>
      <c r="I672" s="86"/>
      <c r="J672" s="86" t="str">
        <f>VLOOKUP(D672,AI!B:G,6,FALSE)</f>
        <v>test_deadth_event(RECEIVER, ARG0, ARG1, ARG2, ARG3,ARG4)</v>
      </c>
      <c r="K672" s="86">
        <v>1</v>
      </c>
      <c r="L672" s="86">
        <f>IF(怪物属性编辑!AH615=1,怪物属性编辑!AO615,0)</f>
        <v>2274</v>
      </c>
      <c r="M672" s="89">
        <f t="shared" si="33"/>
        <v>1800</v>
      </c>
      <c r="S672" s="86">
        <v>320</v>
      </c>
      <c r="AF672" s="90">
        <f t="shared" si="32"/>
        <v>140259</v>
      </c>
    </row>
    <row r="673" spans="1:32">
      <c r="A673" s="5">
        <v>40260</v>
      </c>
      <c r="B673" s="4">
        <v>50103</v>
      </c>
      <c r="C673" s="5" t="str">
        <f>VLOOKUP(B673,映射!A:B,2,FALSE)</f>
        <v>地精</v>
      </c>
      <c r="D673" s="85" t="str">
        <f>IF(IF(COUNTIF(AI!A:A,'表格编辑 '!C673),TRUE,FALSE)=FALSE,"monster",(VLOOKUP(C673,AI!A:B,2,FALSE)))</f>
        <v>monster</v>
      </c>
      <c r="E673" s="5">
        <v>60</v>
      </c>
      <c r="F673" s="86" t="str">
        <f>VLOOKUP(D673,AI!B:G,2,FALSE)</f>
        <v>AI_born_event(RECEIVER, ARG0, ARG1, ARG2, ARG3,ARG4)</v>
      </c>
      <c r="G673" s="86" t="str">
        <f>VLOOKUP(D673,AI!B:G,3,FALSE)</f>
        <v>AI_update_event(RECEIVER, ARG0, ARG1, ARG2, ARG3,ARG4)</v>
      </c>
      <c r="H673" s="86"/>
      <c r="I673" s="86"/>
      <c r="J673" s="86" t="str">
        <f>VLOOKUP(D673,AI!B:G,6,FALSE)</f>
        <v>test_deadth_event(RECEIVER, ARG0, ARG1, ARG2, ARG3,ARG4)</v>
      </c>
      <c r="K673" s="86">
        <v>1</v>
      </c>
      <c r="L673" s="86">
        <f>IF(怪物属性编辑!AH616=1,怪物属性编辑!AO616,0)</f>
        <v>1518</v>
      </c>
      <c r="M673" s="89">
        <f t="shared" si="33"/>
        <v>1800</v>
      </c>
      <c r="S673" s="86">
        <v>320</v>
      </c>
      <c r="AF673" s="90">
        <f t="shared" si="32"/>
        <v>140260</v>
      </c>
    </row>
    <row r="674" spans="1:32">
      <c r="A674" s="5">
        <v>40261</v>
      </c>
      <c r="B674" s="4">
        <v>50057</v>
      </c>
      <c r="C674" s="5" t="str">
        <f>VLOOKUP(B674,映射!A:B,2,FALSE)</f>
        <v>胖蝙蝠</v>
      </c>
      <c r="D674" s="85" t="str">
        <f>IF(IF(COUNTIF(AI!A:A,'表格编辑 '!C674),TRUE,FALSE)=FALSE,"monster",(VLOOKUP(C674,AI!A:B,2,FALSE)))</f>
        <v>monster</v>
      </c>
      <c r="E674" s="5">
        <v>60</v>
      </c>
      <c r="F674" s="86" t="str">
        <f>VLOOKUP(D674,AI!B:G,2,FALSE)</f>
        <v>AI_born_event(RECEIVER, ARG0, ARG1, ARG2, ARG3,ARG4)</v>
      </c>
      <c r="G674" s="86" t="str">
        <f>VLOOKUP(D674,AI!B:G,3,FALSE)</f>
        <v>AI_update_event(RECEIVER, ARG0, ARG1, ARG2, ARG3,ARG4)</v>
      </c>
      <c r="H674" s="86"/>
      <c r="I674" s="86"/>
      <c r="J674" s="86" t="str">
        <f>VLOOKUP(D674,AI!B:G,6,FALSE)</f>
        <v>test_deadth_event(RECEIVER, ARG0, ARG1, ARG2, ARG3,ARG4)</v>
      </c>
      <c r="K674" s="86">
        <v>1</v>
      </c>
      <c r="L674" s="86">
        <f>IF(怪物属性编辑!AH617=1,怪物属性编辑!AO617,0)</f>
        <v>2866</v>
      </c>
      <c r="M674" s="89">
        <f t="shared" si="33"/>
        <v>1800</v>
      </c>
      <c r="S674" s="86">
        <v>320</v>
      </c>
      <c r="AF674" s="90">
        <f t="shared" si="32"/>
        <v>140261</v>
      </c>
    </row>
    <row r="675" spans="1:32">
      <c r="A675" s="5">
        <v>40262</v>
      </c>
      <c r="B675" s="4">
        <v>50086</v>
      </c>
      <c r="C675" s="5" t="str">
        <f>VLOOKUP(B675,映射!A:B,2,FALSE)</f>
        <v>人魔草</v>
      </c>
      <c r="D675" s="85" t="str">
        <f>IF(IF(COUNTIF(AI!A:A,'表格编辑 '!C675),TRUE,FALSE)=FALSE,"monster",(VLOOKUP(C675,AI!A:B,2,FALSE)))</f>
        <v>monster</v>
      </c>
      <c r="E675" s="5">
        <v>60</v>
      </c>
      <c r="F675" s="86" t="str">
        <f>VLOOKUP(D675,AI!B:G,2,FALSE)</f>
        <v>AI_born_event(RECEIVER, ARG0, ARG1, ARG2, ARG3,ARG4)</v>
      </c>
      <c r="G675" s="86" t="str">
        <f>VLOOKUP(D675,AI!B:G,3,FALSE)</f>
        <v>AI_update_event(RECEIVER, ARG0, ARG1, ARG2, ARG3,ARG4)</v>
      </c>
      <c r="H675" s="86"/>
      <c r="I675" s="86"/>
      <c r="J675" s="86" t="str">
        <f>VLOOKUP(D675,AI!B:G,6,FALSE)</f>
        <v>test_deadth_event(RECEIVER, ARG0, ARG1, ARG2, ARG3,ARG4)</v>
      </c>
      <c r="K675" s="86">
        <v>1</v>
      </c>
      <c r="L675" s="86">
        <f>IF(怪物属性编辑!AH618=1,怪物属性编辑!AO618,0)</f>
        <v>4382</v>
      </c>
      <c r="M675" s="89">
        <f t="shared" si="33"/>
        <v>1800</v>
      </c>
      <c r="S675" s="86">
        <v>320</v>
      </c>
      <c r="AF675" s="90">
        <f t="shared" si="32"/>
        <v>140262</v>
      </c>
    </row>
    <row r="676" spans="1:32">
      <c r="A676" s="5">
        <v>40263</v>
      </c>
      <c r="B676" s="4">
        <v>50094</v>
      </c>
      <c r="C676" s="5" t="str">
        <f>VLOOKUP(B676,映射!A:B,2,FALSE)</f>
        <v>土著仙人掌</v>
      </c>
      <c r="D676" s="85" t="str">
        <f>IF(IF(COUNTIF(AI!A:A,'表格编辑 '!C676),TRUE,FALSE)=FALSE,"monster",(VLOOKUP(C676,AI!A:B,2,FALSE)))</f>
        <v>monster</v>
      </c>
      <c r="E676" s="5">
        <v>60</v>
      </c>
      <c r="F676" s="86" t="str">
        <f>VLOOKUP(D676,AI!B:G,2,FALSE)</f>
        <v>AI_born_event(RECEIVER, ARG0, ARG1, ARG2, ARG3,ARG4)</v>
      </c>
      <c r="G676" s="86" t="str">
        <f>VLOOKUP(D676,AI!B:G,3,FALSE)</f>
        <v>AI_update_event(RECEIVER, ARG0, ARG1, ARG2, ARG3,ARG4)</v>
      </c>
      <c r="H676" s="86"/>
      <c r="I676" s="86"/>
      <c r="J676" s="86" t="str">
        <f>VLOOKUP(D676,AI!B:G,6,FALSE)</f>
        <v>test_deadth_event(RECEIVER, ARG0, ARG1, ARG2, ARG3,ARG4)</v>
      </c>
      <c r="K676" s="86">
        <v>1</v>
      </c>
      <c r="L676" s="86">
        <f>IF(怪物属性编辑!AH619=1,怪物属性编辑!AO619,0)</f>
        <v>2632</v>
      </c>
      <c r="M676" s="89">
        <f t="shared" si="33"/>
        <v>1800</v>
      </c>
      <c r="S676" s="86">
        <v>320</v>
      </c>
      <c r="AF676" s="90">
        <f t="shared" si="32"/>
        <v>140263</v>
      </c>
    </row>
    <row r="677" spans="1:32">
      <c r="A677" s="5">
        <v>40264</v>
      </c>
      <c r="B677" s="4">
        <v>50132</v>
      </c>
      <c r="C677" s="5" t="str">
        <f>VLOOKUP(B677,映射!A:B,2,FALSE)</f>
        <v>蜥蜴人斗士</v>
      </c>
      <c r="D677" s="85" t="str">
        <f>IF(IF(COUNTIF(AI!A:A,'表格编辑 '!C677),TRUE,FALSE)=FALSE,"monster",(VLOOKUP(C677,AI!A:B,2,FALSE)))</f>
        <v>monster</v>
      </c>
      <c r="E677" s="5">
        <v>60</v>
      </c>
      <c r="F677" s="86" t="str">
        <f>VLOOKUP(D677,AI!B:G,2,FALSE)</f>
        <v>AI_born_event(RECEIVER, ARG0, ARG1, ARG2, ARG3,ARG4)</v>
      </c>
      <c r="G677" s="86" t="str">
        <f>VLOOKUP(D677,AI!B:G,3,FALSE)</f>
        <v>AI_update_event(RECEIVER, ARG0, ARG1, ARG2, ARG3,ARG4)</v>
      </c>
      <c r="H677" s="86"/>
      <c r="I677" s="86"/>
      <c r="J677" s="86" t="str">
        <f>VLOOKUP(D677,AI!B:G,6,FALSE)</f>
        <v>test_deadth_event(RECEIVER, ARG0, ARG1, ARG2, ARG3,ARG4)</v>
      </c>
      <c r="K677" s="86">
        <v>1</v>
      </c>
      <c r="L677" s="86">
        <f>IF(怪物属性编辑!AH620=1,怪物属性编辑!AO620,0)</f>
        <v>1984</v>
      </c>
      <c r="M677" s="89">
        <f t="shared" si="33"/>
        <v>1800</v>
      </c>
      <c r="S677" s="86">
        <v>320</v>
      </c>
      <c r="AF677" s="90">
        <f t="shared" si="32"/>
        <v>140264</v>
      </c>
    </row>
    <row r="678" spans="1:32">
      <c r="A678" s="5">
        <v>40265</v>
      </c>
      <c r="B678" s="4">
        <v>50150</v>
      </c>
      <c r="C678" s="5" t="str">
        <f>VLOOKUP(B678,映射!A:B,2,FALSE)</f>
        <v>泰坦巨人</v>
      </c>
      <c r="D678" s="85" t="str">
        <f>IF(IF(COUNTIF(AI!A:A,'表格编辑 '!C678),TRUE,FALSE)=FALSE,"monster",(VLOOKUP(C678,AI!A:B,2,FALSE)))</f>
        <v>monster</v>
      </c>
      <c r="E678" s="5">
        <v>60</v>
      </c>
      <c r="F678" s="86" t="str">
        <f>VLOOKUP(D678,AI!B:G,2,FALSE)</f>
        <v>AI_born_event(RECEIVER, ARG0, ARG1, ARG2, ARG3,ARG4)</v>
      </c>
      <c r="G678" s="86" t="str">
        <f>VLOOKUP(D678,AI!B:G,3,FALSE)</f>
        <v>AI_update_event(RECEIVER, ARG0, ARG1, ARG2, ARG3,ARG4)</v>
      </c>
      <c r="H678" s="86"/>
      <c r="I678" s="86"/>
      <c r="J678" s="86" t="str">
        <f>VLOOKUP(D678,AI!B:G,6,FALSE)</f>
        <v>test_deadth_event(RECEIVER, ARG0, ARG1, ARG2, ARG3,ARG4)</v>
      </c>
      <c r="K678" s="86">
        <v>1</v>
      </c>
      <c r="L678" s="86">
        <f>IF(怪物属性编辑!AH621=1,怪物属性编辑!AO621,0)</f>
        <v>1112</v>
      </c>
      <c r="M678" s="89">
        <f t="shared" si="33"/>
        <v>1800</v>
      </c>
      <c r="S678" s="86">
        <v>320</v>
      </c>
      <c r="AF678" s="90">
        <f t="shared" si="32"/>
        <v>140265</v>
      </c>
    </row>
    <row r="679" spans="1:32">
      <c r="A679" s="5">
        <v>40266</v>
      </c>
      <c r="B679" s="4">
        <v>50033</v>
      </c>
      <c r="C679" s="5" t="str">
        <f>VLOOKUP(B679,映射!A:B,2,FALSE)</f>
        <v>骷髅海盗</v>
      </c>
      <c r="D679" s="85" t="str">
        <f>IF(IF(COUNTIF(AI!A:A,'表格编辑 '!C679),TRUE,FALSE)=FALSE,"monster",(VLOOKUP(C679,AI!A:B,2,FALSE)))</f>
        <v>monster</v>
      </c>
      <c r="E679" s="5">
        <v>60</v>
      </c>
      <c r="F679" s="86" t="str">
        <f>VLOOKUP(D679,AI!B:G,2,FALSE)</f>
        <v>AI_born_event(RECEIVER, ARG0, ARG1, ARG2, ARG3,ARG4)</v>
      </c>
      <c r="G679" s="86" t="str">
        <f>VLOOKUP(D679,AI!B:G,3,FALSE)</f>
        <v>AI_update_event(RECEIVER, ARG0, ARG1, ARG2, ARG3,ARG4)</v>
      </c>
      <c r="H679" s="86"/>
      <c r="I679" s="86"/>
      <c r="J679" s="86" t="str">
        <f>VLOOKUP(D679,AI!B:G,6,FALSE)</f>
        <v>test_deadth_event(RECEIVER, ARG0, ARG1, ARG2, ARG3,ARG4)</v>
      </c>
      <c r="K679" s="86">
        <v>1</v>
      </c>
      <c r="L679" s="86">
        <f>IF(怪物属性编辑!AH622=1,怪物属性编辑!AO622,0)</f>
        <v>1744</v>
      </c>
      <c r="M679" s="89">
        <f t="shared" si="33"/>
        <v>1800</v>
      </c>
      <c r="S679" s="86">
        <v>320</v>
      </c>
      <c r="AF679" s="90">
        <f t="shared" si="32"/>
        <v>140266</v>
      </c>
    </row>
    <row r="680" spans="1:32">
      <c r="A680" s="5">
        <v>40267</v>
      </c>
      <c r="B680" s="4">
        <v>50155</v>
      </c>
      <c r="C680" s="5" t="str">
        <f>VLOOKUP(B680,映射!A:B,2,FALSE)</f>
        <v>熊猫团</v>
      </c>
      <c r="D680" s="85" t="str">
        <f>IF(IF(COUNTIF(AI!A:A,'表格编辑 '!C680),TRUE,FALSE)=FALSE,"monster",(VLOOKUP(C680,AI!A:B,2,FALSE)))</f>
        <v>monster</v>
      </c>
      <c r="E680" s="5">
        <v>60</v>
      </c>
      <c r="F680" s="86" t="str">
        <f>VLOOKUP(D680,AI!B:G,2,FALSE)</f>
        <v>AI_born_event(RECEIVER, ARG0, ARG1, ARG2, ARG3,ARG4)</v>
      </c>
      <c r="G680" s="86" t="str">
        <f>VLOOKUP(D680,AI!B:G,3,FALSE)</f>
        <v>AI_update_event(RECEIVER, ARG0, ARG1, ARG2, ARG3,ARG4)</v>
      </c>
      <c r="H680" s="86"/>
      <c r="I680" s="86"/>
      <c r="J680" s="86" t="str">
        <f>VLOOKUP(D680,AI!B:G,6,FALSE)</f>
        <v>test_deadth_event(RECEIVER, ARG0, ARG1, ARG2, ARG3,ARG4)</v>
      </c>
      <c r="K680" s="86">
        <v>1</v>
      </c>
      <c r="L680" s="86">
        <f>IF(怪物属性编辑!AH623=1,怪物属性编辑!AO623,0)</f>
        <v>1954</v>
      </c>
      <c r="M680" s="89">
        <f t="shared" si="33"/>
        <v>1800</v>
      </c>
      <c r="S680" s="86">
        <v>320</v>
      </c>
      <c r="AF680" s="90">
        <f t="shared" si="32"/>
        <v>140267</v>
      </c>
    </row>
    <row r="681" spans="1:32">
      <c r="A681" s="5">
        <v>40268</v>
      </c>
      <c r="B681" s="4">
        <v>50056</v>
      </c>
      <c r="C681" s="5" t="str">
        <f>VLOOKUP(B681,映射!A:B,2,FALSE)</f>
        <v>海蝙蝠</v>
      </c>
      <c r="D681" s="85" t="str">
        <f>IF(IF(COUNTIF(AI!A:A,'表格编辑 '!C681),TRUE,FALSE)=FALSE,"monster",(VLOOKUP(C681,AI!A:B,2,FALSE)))</f>
        <v>monster</v>
      </c>
      <c r="E681" s="5">
        <v>60</v>
      </c>
      <c r="F681" s="86" t="str">
        <f>VLOOKUP(D681,AI!B:G,2,FALSE)</f>
        <v>AI_born_event(RECEIVER, ARG0, ARG1, ARG2, ARG3,ARG4)</v>
      </c>
      <c r="G681" s="86" t="str">
        <f>VLOOKUP(D681,AI!B:G,3,FALSE)</f>
        <v>AI_update_event(RECEIVER, ARG0, ARG1, ARG2, ARG3,ARG4)</v>
      </c>
      <c r="H681" s="86"/>
      <c r="I681" s="86"/>
      <c r="J681" s="86" t="str">
        <f>VLOOKUP(D681,AI!B:G,6,FALSE)</f>
        <v>test_deadth_event(RECEIVER, ARG0, ARG1, ARG2, ARG3,ARG4)</v>
      </c>
      <c r="K681" s="86">
        <v>1</v>
      </c>
      <c r="L681" s="86">
        <f>IF(怪物属性编辑!AH624=1,怪物属性编辑!AO624,0)</f>
        <v>2410</v>
      </c>
      <c r="M681" s="89">
        <f t="shared" si="33"/>
        <v>1800</v>
      </c>
      <c r="S681" s="86">
        <v>320</v>
      </c>
      <c r="AF681" s="90">
        <f t="shared" si="32"/>
        <v>140268</v>
      </c>
    </row>
    <row r="682" spans="1:32">
      <c r="A682" s="5">
        <v>40269</v>
      </c>
      <c r="B682" s="4">
        <v>50111</v>
      </c>
      <c r="C682" s="5" t="str">
        <f>VLOOKUP(B682,映射!A:B,2,FALSE)</f>
        <v>暗影</v>
      </c>
      <c r="D682" s="85" t="str">
        <f>IF(IF(COUNTIF(AI!A:A,'表格编辑 '!C682),TRUE,FALSE)=FALSE,"monster",(VLOOKUP(C682,AI!A:B,2,FALSE)))</f>
        <v>monster</v>
      </c>
      <c r="E682" s="5">
        <v>60</v>
      </c>
      <c r="F682" s="86" t="str">
        <f>VLOOKUP(D682,AI!B:G,2,FALSE)</f>
        <v>AI_born_event(RECEIVER, ARG0, ARG1, ARG2, ARG3,ARG4)</v>
      </c>
      <c r="G682" s="86" t="str">
        <f>VLOOKUP(D682,AI!B:G,3,FALSE)</f>
        <v>AI_update_event(RECEIVER, ARG0, ARG1, ARG2, ARG3,ARG4)</v>
      </c>
      <c r="H682" s="86"/>
      <c r="I682" s="86"/>
      <c r="J682" s="86" t="str">
        <f>VLOOKUP(D682,AI!B:G,6,FALSE)</f>
        <v>test_deadth_event(RECEIVER, ARG0, ARG1, ARG2, ARG3,ARG4)</v>
      </c>
      <c r="K682" s="86">
        <v>1</v>
      </c>
      <c r="L682" s="86">
        <f>IF(怪物属性编辑!AH625=1,怪物属性编辑!AO625,0)</f>
        <v>2606</v>
      </c>
      <c r="M682" s="89">
        <f t="shared" si="33"/>
        <v>1800</v>
      </c>
      <c r="S682" s="86">
        <v>320</v>
      </c>
      <c r="AF682" s="90">
        <f t="shared" si="32"/>
        <v>140269</v>
      </c>
    </row>
    <row r="683" spans="1:32">
      <c r="A683" s="5">
        <v>40270</v>
      </c>
      <c r="B683" s="4">
        <v>50092</v>
      </c>
      <c r="C683" s="5" t="str">
        <f>VLOOKUP(B683,映射!A:B,2,FALSE)</f>
        <v>功夫刺魔</v>
      </c>
      <c r="D683" s="85" t="str">
        <f>IF(IF(COUNTIF(AI!A:A,'表格编辑 '!C683),TRUE,FALSE)=FALSE,"monster",(VLOOKUP(C683,AI!A:B,2,FALSE)))</f>
        <v>monster</v>
      </c>
      <c r="E683" s="5">
        <v>60</v>
      </c>
      <c r="F683" s="86" t="str">
        <f>VLOOKUP(D683,AI!B:G,2,FALSE)</f>
        <v>AI_born_event(RECEIVER, ARG0, ARG1, ARG2, ARG3,ARG4)</v>
      </c>
      <c r="G683" s="86" t="str">
        <f>VLOOKUP(D683,AI!B:G,3,FALSE)</f>
        <v>AI_update_event(RECEIVER, ARG0, ARG1, ARG2, ARG3,ARG4)</v>
      </c>
      <c r="H683" s="86"/>
      <c r="I683" s="86"/>
      <c r="J683" s="86" t="str">
        <f>VLOOKUP(D683,AI!B:G,6,FALSE)</f>
        <v>test_deadth_event(RECEIVER, ARG0, ARG1, ARG2, ARG3,ARG4)</v>
      </c>
      <c r="K683" s="86">
        <v>1</v>
      </c>
      <c r="L683" s="86">
        <f>IF(怪物属性编辑!AH626=1,怪物属性编辑!AO626,0)</f>
        <v>1618</v>
      </c>
      <c r="M683" s="89">
        <f t="shared" si="33"/>
        <v>1800</v>
      </c>
      <c r="S683" s="86">
        <v>320</v>
      </c>
      <c r="AF683" s="90">
        <f t="shared" si="32"/>
        <v>140270</v>
      </c>
    </row>
    <row r="684" spans="1:32">
      <c r="A684" s="5">
        <v>40271</v>
      </c>
      <c r="B684" s="4">
        <v>50063</v>
      </c>
      <c r="C684" s="5" t="str">
        <f>VLOOKUP(B684,映射!A:B,2,FALSE)</f>
        <v>杀人蜂</v>
      </c>
      <c r="D684" s="85" t="str">
        <f>IF(IF(COUNTIF(AI!A:A,'表格编辑 '!C684),TRUE,FALSE)=FALSE,"monster",(VLOOKUP(C684,AI!A:B,2,FALSE)))</f>
        <v>monster</v>
      </c>
      <c r="E684" s="5">
        <v>24</v>
      </c>
      <c r="F684" s="86" t="str">
        <f>VLOOKUP(D684,AI!B:G,2,FALSE)</f>
        <v>AI_born_event(RECEIVER, ARG0, ARG1, ARG2, ARG3,ARG4)</v>
      </c>
      <c r="G684" s="86" t="str">
        <f>VLOOKUP(D684,AI!B:G,3,FALSE)</f>
        <v>AI_update_event(RECEIVER, ARG0, ARG1, ARG2, ARG3,ARG4)</v>
      </c>
      <c r="H684" s="86"/>
      <c r="I684" s="86"/>
      <c r="J684" s="86" t="str">
        <f>VLOOKUP(D684,AI!B:G,6,FALSE)</f>
        <v>test_deadth_event(RECEIVER, ARG0, ARG1, ARG2, ARG3,ARG4)</v>
      </c>
      <c r="K684" s="86">
        <v>1</v>
      </c>
      <c r="L684" s="86">
        <f>IF(怪物属性编辑!AH627=1,怪物属性编辑!AO627,0)</f>
        <v>554</v>
      </c>
      <c r="M684" s="89">
        <f t="shared" si="33"/>
        <v>720</v>
      </c>
      <c r="S684" s="86">
        <v>320</v>
      </c>
      <c r="AF684" s="90">
        <f t="shared" si="32"/>
        <v>140271</v>
      </c>
    </row>
    <row r="685" spans="1:32">
      <c r="A685" s="5">
        <v>40272</v>
      </c>
      <c r="B685" s="4">
        <v>50153</v>
      </c>
      <c r="C685" s="5" t="str">
        <f>VLOOKUP(B685,映射!A:B,2,FALSE)</f>
        <v>山贼</v>
      </c>
      <c r="D685" s="85" t="str">
        <f>IF(IF(COUNTIF(AI!A:A,'表格编辑 '!C685),TRUE,FALSE)=FALSE,"monster",(VLOOKUP(C685,AI!A:B,2,FALSE)))</f>
        <v>monster</v>
      </c>
      <c r="E685" s="5">
        <v>24</v>
      </c>
      <c r="F685" s="86" t="str">
        <f>VLOOKUP(D685,AI!B:G,2,FALSE)</f>
        <v>AI_born_event(RECEIVER, ARG0, ARG1, ARG2, ARG3,ARG4)</v>
      </c>
      <c r="G685" s="86" t="str">
        <f>VLOOKUP(D685,AI!B:G,3,FALSE)</f>
        <v>AI_update_event(RECEIVER, ARG0, ARG1, ARG2, ARG3,ARG4)</v>
      </c>
      <c r="H685" s="86"/>
      <c r="I685" s="86"/>
      <c r="J685" s="86" t="str">
        <f>VLOOKUP(D685,AI!B:G,6,FALSE)</f>
        <v>test_deadth_event(RECEIVER, ARG0, ARG1, ARG2, ARG3,ARG4)</v>
      </c>
      <c r="K685" s="86">
        <v>1</v>
      </c>
      <c r="L685" s="86">
        <f>IF(怪物属性编辑!AH628=1,怪物属性编辑!AO628,0)</f>
        <v>86</v>
      </c>
      <c r="M685" s="89">
        <f t="shared" si="33"/>
        <v>720</v>
      </c>
      <c r="S685" s="86">
        <v>320</v>
      </c>
      <c r="AF685" s="90">
        <f t="shared" si="32"/>
        <v>140272</v>
      </c>
    </row>
    <row r="686" spans="1:32">
      <c r="A686" s="5">
        <v>40273</v>
      </c>
      <c r="B686" s="4">
        <v>50129</v>
      </c>
      <c r="C686" s="5" t="str">
        <f>VLOOKUP(B686,映射!A:B,2,FALSE)</f>
        <v>大钳蟹</v>
      </c>
      <c r="D686" s="85" t="str">
        <f>IF(IF(COUNTIF(AI!A:A,'表格编辑 '!C686),TRUE,FALSE)=FALSE,"monster",(VLOOKUP(C686,AI!A:B,2,FALSE)))</f>
        <v>monster</v>
      </c>
      <c r="E686" s="5">
        <v>24</v>
      </c>
      <c r="F686" s="86" t="str">
        <f>VLOOKUP(D686,AI!B:G,2,FALSE)</f>
        <v>AI_born_event(RECEIVER, ARG0, ARG1, ARG2, ARG3,ARG4)</v>
      </c>
      <c r="G686" s="86" t="str">
        <f>VLOOKUP(D686,AI!B:G,3,FALSE)</f>
        <v>AI_update_event(RECEIVER, ARG0, ARG1, ARG2, ARG3,ARG4)</v>
      </c>
      <c r="H686" s="86"/>
      <c r="I686" s="86"/>
      <c r="J686" s="86" t="str">
        <f>VLOOKUP(D686,AI!B:G,6,FALSE)</f>
        <v>test_deadth_event(RECEIVER, ARG0, ARG1, ARG2, ARG3,ARG4)</v>
      </c>
      <c r="K686" s="86">
        <v>1</v>
      </c>
      <c r="L686" s="86">
        <f>IF(怪物属性编辑!AH629=1,怪物属性编辑!AO629,0)</f>
        <v>152</v>
      </c>
      <c r="M686" s="89">
        <f t="shared" si="33"/>
        <v>720</v>
      </c>
      <c r="S686" s="86">
        <v>320</v>
      </c>
      <c r="AF686" s="90">
        <f t="shared" si="32"/>
        <v>140273</v>
      </c>
    </row>
    <row r="687" spans="1:32">
      <c r="A687" s="5">
        <v>40274</v>
      </c>
      <c r="B687" s="4">
        <v>50131</v>
      </c>
      <c r="C687" s="5" t="str">
        <f>VLOOKUP(B687,映射!A:B,2,FALSE)</f>
        <v>蜥蜴人战士</v>
      </c>
      <c r="D687" s="85" t="str">
        <f>IF(IF(COUNTIF(AI!A:A,'表格编辑 '!C687),TRUE,FALSE)=FALSE,"monster",(VLOOKUP(C687,AI!A:B,2,FALSE)))</f>
        <v>monster</v>
      </c>
      <c r="E687" s="5">
        <v>24</v>
      </c>
      <c r="F687" s="86" t="str">
        <f>VLOOKUP(D687,AI!B:G,2,FALSE)</f>
        <v>AI_born_event(RECEIVER, ARG0, ARG1, ARG2, ARG3,ARG4)</v>
      </c>
      <c r="G687" s="86" t="str">
        <f>VLOOKUP(D687,AI!B:G,3,FALSE)</f>
        <v>AI_update_event(RECEIVER, ARG0, ARG1, ARG2, ARG3,ARG4)</v>
      </c>
      <c r="H687" s="86"/>
      <c r="I687" s="86"/>
      <c r="J687" s="86" t="str">
        <f>VLOOKUP(D687,AI!B:G,6,FALSE)</f>
        <v>test_deadth_event(RECEIVER, ARG0, ARG1, ARG2, ARG3,ARG4)</v>
      </c>
      <c r="K687" s="86">
        <v>1</v>
      </c>
      <c r="L687" s="86">
        <f>IF(怪物属性编辑!AH630=1,怪物属性编辑!AO630,0)</f>
        <v>74</v>
      </c>
      <c r="M687" s="89">
        <f t="shared" si="33"/>
        <v>720</v>
      </c>
      <c r="S687" s="86">
        <v>320</v>
      </c>
      <c r="AF687" s="90">
        <f t="shared" si="32"/>
        <v>140274</v>
      </c>
    </row>
    <row r="688" spans="1:32">
      <c r="A688" s="5">
        <v>40275</v>
      </c>
      <c r="B688" s="4">
        <v>50037</v>
      </c>
      <c r="C688" s="5" t="str">
        <f>VLOOKUP(B688,映射!A:B,2,FALSE)</f>
        <v>死灵</v>
      </c>
      <c r="D688" s="85" t="str">
        <f>IF(IF(COUNTIF(AI!A:A,'表格编辑 '!C688),TRUE,FALSE)=FALSE,"monster",(VLOOKUP(C688,AI!A:B,2,FALSE)))</f>
        <v>monster</v>
      </c>
      <c r="E688" s="5">
        <v>24</v>
      </c>
      <c r="F688" s="86" t="str">
        <f>VLOOKUP(D688,AI!B:G,2,FALSE)</f>
        <v>AI_born_event(RECEIVER, ARG0, ARG1, ARG2, ARG3,ARG4)</v>
      </c>
      <c r="G688" s="86" t="str">
        <f>VLOOKUP(D688,AI!B:G,3,FALSE)</f>
        <v>AI_update_event(RECEIVER, ARG0, ARG1, ARG2, ARG3,ARG4)</v>
      </c>
      <c r="H688" s="86"/>
      <c r="I688" s="86"/>
      <c r="J688" s="86" t="str">
        <f>VLOOKUP(D688,AI!B:G,6,FALSE)</f>
        <v>test_deadth_event(RECEIVER, ARG0, ARG1, ARG2, ARG3,ARG4)</v>
      </c>
      <c r="K688" s="86">
        <v>1</v>
      </c>
      <c r="L688" s="86">
        <f>IF(怪物属性编辑!AH631=1,怪物属性编辑!AO631,0)</f>
        <v>280</v>
      </c>
      <c r="M688" s="89">
        <f t="shared" si="33"/>
        <v>720</v>
      </c>
      <c r="S688" s="86">
        <v>320</v>
      </c>
      <c r="AF688" s="90">
        <f t="shared" si="32"/>
        <v>140275</v>
      </c>
    </row>
    <row r="689" spans="1:32">
      <c r="A689" s="5">
        <v>40276</v>
      </c>
      <c r="B689" s="4">
        <v>50138</v>
      </c>
      <c r="C689" s="5" t="str">
        <f>VLOOKUP(B689,映射!A:B,2,FALSE)</f>
        <v>烈风翼龙</v>
      </c>
      <c r="D689" s="85" t="str">
        <f>IF(IF(COUNTIF(AI!A:A,'表格编辑 '!C689),TRUE,FALSE)=FALSE,"monster",(VLOOKUP(C689,AI!A:B,2,FALSE)))</f>
        <v>monster</v>
      </c>
      <c r="E689" s="5">
        <v>24</v>
      </c>
      <c r="F689" s="86" t="str">
        <f>VLOOKUP(D689,AI!B:G,2,FALSE)</f>
        <v>AI_born_event(RECEIVER, ARG0, ARG1, ARG2, ARG3,ARG4)</v>
      </c>
      <c r="G689" s="86" t="str">
        <f>VLOOKUP(D689,AI!B:G,3,FALSE)</f>
        <v>AI_update_event(RECEIVER, ARG0, ARG1, ARG2, ARG3,ARG4)</v>
      </c>
      <c r="H689" s="86"/>
      <c r="I689" s="86"/>
      <c r="J689" s="86" t="str">
        <f>VLOOKUP(D689,AI!B:G,6,FALSE)</f>
        <v>test_deadth_event(RECEIVER, ARG0, ARG1, ARG2, ARG3,ARG4)</v>
      </c>
      <c r="K689" s="86">
        <v>1</v>
      </c>
      <c r="L689" s="86">
        <f>IF(怪物属性编辑!AH632=1,怪物属性编辑!AO632,0)</f>
        <v>-226</v>
      </c>
      <c r="M689" s="89">
        <f t="shared" si="33"/>
        <v>720</v>
      </c>
      <c r="S689" s="86">
        <v>320</v>
      </c>
      <c r="AF689" s="90">
        <f t="shared" si="32"/>
        <v>140276</v>
      </c>
    </row>
    <row r="690" spans="1:32">
      <c r="A690" s="5">
        <v>40277</v>
      </c>
      <c r="B690" s="4">
        <v>50038</v>
      </c>
      <c r="C690" s="5" t="str">
        <f>VLOOKUP(B690,映射!A:B,2,FALSE)</f>
        <v>石像魔宠</v>
      </c>
      <c r="D690" s="85" t="str">
        <f>IF(IF(COUNTIF(AI!A:A,'表格编辑 '!C690),TRUE,FALSE)=FALSE,"monster",(VLOOKUP(C690,AI!A:B,2,FALSE)))</f>
        <v>monster</v>
      </c>
      <c r="E690" s="5">
        <v>24</v>
      </c>
      <c r="F690" s="86" t="str">
        <f>VLOOKUP(D690,AI!B:G,2,FALSE)</f>
        <v>AI_born_event(RECEIVER, ARG0, ARG1, ARG2, ARG3,ARG4)</v>
      </c>
      <c r="G690" s="86" t="str">
        <f>VLOOKUP(D690,AI!B:G,3,FALSE)</f>
        <v>AI_update_event(RECEIVER, ARG0, ARG1, ARG2, ARG3,ARG4)</v>
      </c>
      <c r="H690" s="86"/>
      <c r="I690" s="86"/>
      <c r="J690" s="86" t="str">
        <f>VLOOKUP(D690,AI!B:G,6,FALSE)</f>
        <v>test_deadth_event(RECEIVER, ARG0, ARG1, ARG2, ARG3,ARG4)</v>
      </c>
      <c r="K690" s="86">
        <v>1</v>
      </c>
      <c r="L690" s="86">
        <f>IF(怪物属性编辑!AH633=1,怪物属性编辑!AO633,0)</f>
        <v>420</v>
      </c>
      <c r="M690" s="89">
        <f t="shared" si="33"/>
        <v>720</v>
      </c>
      <c r="S690" s="86">
        <v>320</v>
      </c>
      <c r="AF690" s="90">
        <f t="shared" si="32"/>
        <v>140277</v>
      </c>
    </row>
    <row r="691" spans="1:32">
      <c r="A691" s="5">
        <v>40278</v>
      </c>
      <c r="B691" s="4">
        <v>50019</v>
      </c>
      <c r="C691" s="5" t="str">
        <f>VLOOKUP(B691,映射!A:B,2,FALSE)</f>
        <v>极限鼠王</v>
      </c>
      <c r="D691" s="85" t="str">
        <f>IF(IF(COUNTIF(AI!A:A,'表格编辑 '!C691),TRUE,FALSE)=FALSE,"monster",(VLOOKUP(C691,AI!A:B,2,FALSE)))</f>
        <v>monster</v>
      </c>
      <c r="E691" s="5">
        <v>24</v>
      </c>
      <c r="F691" s="86" t="str">
        <f>VLOOKUP(D691,AI!B:G,2,FALSE)</f>
        <v>AI_born_event(RECEIVER, ARG0, ARG1, ARG2, ARG3,ARG4)</v>
      </c>
      <c r="G691" s="86" t="str">
        <f>VLOOKUP(D691,AI!B:G,3,FALSE)</f>
        <v>AI_update_event(RECEIVER, ARG0, ARG1, ARG2, ARG3,ARG4)</v>
      </c>
      <c r="H691" s="86"/>
      <c r="I691" s="86"/>
      <c r="J691" s="86" t="str">
        <f>VLOOKUP(D691,AI!B:G,6,FALSE)</f>
        <v>test_deadth_event(RECEIVER, ARG0, ARG1, ARG2, ARG3,ARG4)</v>
      </c>
      <c r="K691" s="86">
        <v>1</v>
      </c>
      <c r="L691" s="86">
        <f>IF(怪物属性编辑!AH634=1,怪物属性编辑!AO634,0)</f>
        <v>408</v>
      </c>
      <c r="M691" s="89">
        <f t="shared" si="33"/>
        <v>720</v>
      </c>
      <c r="S691" s="86">
        <v>320</v>
      </c>
      <c r="AF691" s="90">
        <f t="shared" si="32"/>
        <v>140278</v>
      </c>
    </row>
    <row r="692" spans="1:32">
      <c r="A692" s="5">
        <v>40279</v>
      </c>
      <c r="B692" s="4">
        <v>50023</v>
      </c>
      <c r="C692" s="5" t="str">
        <f>VLOOKUP(B692,映射!A:B,2,FALSE)</f>
        <v>异域魔犬</v>
      </c>
      <c r="D692" s="85" t="str">
        <f>IF(IF(COUNTIF(AI!A:A,'表格编辑 '!C692),TRUE,FALSE)=FALSE,"monster",(VLOOKUP(C692,AI!A:B,2,FALSE)))</f>
        <v>monster</v>
      </c>
      <c r="E692" s="5">
        <v>24</v>
      </c>
      <c r="F692" s="86" t="str">
        <f>VLOOKUP(D692,AI!B:G,2,FALSE)</f>
        <v>AI_born_event(RECEIVER, ARG0, ARG1, ARG2, ARG3,ARG4)</v>
      </c>
      <c r="G692" s="86" t="str">
        <f>VLOOKUP(D692,AI!B:G,3,FALSE)</f>
        <v>AI_update_event(RECEIVER, ARG0, ARG1, ARG2, ARG3,ARG4)</v>
      </c>
      <c r="H692" s="86"/>
      <c r="I692" s="86"/>
      <c r="J692" s="86" t="str">
        <f>VLOOKUP(D692,AI!B:G,6,FALSE)</f>
        <v>test_deadth_event(RECEIVER, ARG0, ARG1, ARG2, ARG3,ARG4)</v>
      </c>
      <c r="K692" s="86">
        <v>1</v>
      </c>
      <c r="L692" s="86">
        <f>IF(怪物属性编辑!AH635=1,怪物属性编辑!AO635,0)</f>
        <v>432</v>
      </c>
      <c r="M692" s="89">
        <f t="shared" si="33"/>
        <v>720</v>
      </c>
      <c r="S692" s="86">
        <v>320</v>
      </c>
      <c r="AF692" s="90">
        <f t="shared" si="32"/>
        <v>140279</v>
      </c>
    </row>
    <row r="693" spans="1:32">
      <c r="A693" s="5">
        <v>40280</v>
      </c>
      <c r="B693" s="4">
        <v>50069</v>
      </c>
      <c r="C693" s="5" t="str">
        <f>VLOOKUP(B693,映射!A:B,2,FALSE)</f>
        <v>杀手螳螂</v>
      </c>
      <c r="D693" s="85" t="str">
        <f>IF(IF(COUNTIF(AI!A:A,'表格编辑 '!C693),TRUE,FALSE)=FALSE,"monster",(VLOOKUP(C693,AI!A:B,2,FALSE)))</f>
        <v>monster</v>
      </c>
      <c r="E693" s="5">
        <v>24</v>
      </c>
      <c r="F693" s="86" t="str">
        <f>VLOOKUP(D693,AI!B:G,2,FALSE)</f>
        <v>AI_born_event(RECEIVER, ARG0, ARG1, ARG2, ARG3,ARG4)</v>
      </c>
      <c r="G693" s="86" t="str">
        <f>VLOOKUP(D693,AI!B:G,3,FALSE)</f>
        <v>AI_update_event(RECEIVER, ARG0, ARG1, ARG2, ARG3,ARG4)</v>
      </c>
      <c r="H693" s="86"/>
      <c r="I693" s="86"/>
      <c r="J693" s="86" t="str">
        <f>VLOOKUP(D693,AI!B:G,6,FALSE)</f>
        <v>test_deadth_event(RECEIVER, ARG0, ARG1, ARG2, ARG3,ARG4)</v>
      </c>
      <c r="K693" s="86">
        <v>1</v>
      </c>
      <c r="L693" s="86">
        <f>IF(怪物属性编辑!AH636=1,怪物属性编辑!AO636,0)</f>
        <v>-120</v>
      </c>
      <c r="M693" s="89">
        <f t="shared" si="33"/>
        <v>720</v>
      </c>
      <c r="S693" s="86">
        <v>320</v>
      </c>
      <c r="AF693" s="90">
        <f t="shared" si="32"/>
        <v>140280</v>
      </c>
    </row>
    <row r="694" spans="1:32">
      <c r="A694" s="5">
        <v>40281</v>
      </c>
      <c r="B694" s="4">
        <v>50138</v>
      </c>
      <c r="C694" s="5" t="str">
        <f>VLOOKUP(B694,映射!A:B,2,FALSE)</f>
        <v>烈风翼龙</v>
      </c>
      <c r="D694" s="85" t="str">
        <f>IF(IF(COUNTIF(AI!A:A,'表格编辑 '!C694),TRUE,FALSE)=FALSE,"monster",(VLOOKUP(C694,AI!A:B,2,FALSE)))</f>
        <v>monster</v>
      </c>
      <c r="E694" s="5">
        <v>24</v>
      </c>
      <c r="F694" s="86" t="str">
        <f>VLOOKUP(D694,AI!B:G,2,FALSE)</f>
        <v>AI_born_event(RECEIVER, ARG0, ARG1, ARG2, ARG3,ARG4)</v>
      </c>
      <c r="G694" s="86" t="str">
        <f>VLOOKUP(D694,AI!B:G,3,FALSE)</f>
        <v>AI_update_event(RECEIVER, ARG0, ARG1, ARG2, ARG3,ARG4)</v>
      </c>
      <c r="H694" s="86"/>
      <c r="I694" s="86"/>
      <c r="J694" s="86" t="str">
        <f>VLOOKUP(D694,AI!B:G,6,FALSE)</f>
        <v>test_deadth_event(RECEIVER, ARG0, ARG1, ARG2, ARG3,ARG4)</v>
      </c>
      <c r="K694" s="86">
        <v>1</v>
      </c>
      <c r="L694" s="86">
        <f>IF(怪物属性编辑!AH637=1,怪物属性编辑!AO637,0)</f>
        <v>-226</v>
      </c>
      <c r="M694" s="89">
        <f t="shared" si="33"/>
        <v>720</v>
      </c>
      <c r="S694" s="86">
        <v>320</v>
      </c>
      <c r="AF694" s="90">
        <f t="shared" si="32"/>
        <v>140281</v>
      </c>
    </row>
    <row r="695" spans="1:32">
      <c r="A695" s="5">
        <v>40282</v>
      </c>
      <c r="B695" s="4">
        <v>50021</v>
      </c>
      <c r="C695" s="5" t="str">
        <f>VLOOKUP(B695,映射!A:B,2,FALSE)</f>
        <v>巨狼</v>
      </c>
      <c r="D695" s="85" t="str">
        <f>IF(IF(COUNTIF(AI!A:A,'表格编辑 '!C695),TRUE,FALSE)=FALSE,"monster",(VLOOKUP(C695,AI!A:B,2,FALSE)))</f>
        <v>monster</v>
      </c>
      <c r="E695" s="5">
        <v>24</v>
      </c>
      <c r="F695" s="86" t="str">
        <f>VLOOKUP(D695,AI!B:G,2,FALSE)</f>
        <v>AI_born_event(RECEIVER, ARG0, ARG1, ARG2, ARG3,ARG4)</v>
      </c>
      <c r="G695" s="86" t="str">
        <f>VLOOKUP(D695,AI!B:G,3,FALSE)</f>
        <v>AI_update_event(RECEIVER, ARG0, ARG1, ARG2, ARG3,ARG4)</v>
      </c>
      <c r="H695" s="86"/>
      <c r="I695" s="86"/>
      <c r="J695" s="86" t="str">
        <f>VLOOKUP(D695,AI!B:G,6,FALSE)</f>
        <v>test_deadth_event(RECEIVER, ARG0, ARG1, ARG2, ARG3,ARG4)</v>
      </c>
      <c r="K695" s="86">
        <v>1</v>
      </c>
      <c r="L695" s="86">
        <f>IF(怪物属性编辑!AH638=1,怪物属性编辑!AO638,0)</f>
        <v>80</v>
      </c>
      <c r="M695" s="89">
        <f t="shared" si="33"/>
        <v>720</v>
      </c>
      <c r="S695" s="86">
        <v>320</v>
      </c>
      <c r="AF695" s="90">
        <f t="shared" si="32"/>
        <v>140282</v>
      </c>
    </row>
    <row r="696" spans="1:32">
      <c r="A696" s="5">
        <v>40283</v>
      </c>
      <c r="B696" s="4">
        <v>50134</v>
      </c>
      <c r="C696" s="5" t="str">
        <f>VLOOKUP(B696,映射!A:B,2,FALSE)</f>
        <v>猎豹蜥蜴</v>
      </c>
      <c r="D696" s="85" t="str">
        <f>IF(IF(COUNTIF(AI!A:A,'表格编辑 '!C696),TRUE,FALSE)=FALSE,"monster",(VLOOKUP(C696,AI!A:B,2,FALSE)))</f>
        <v>monster</v>
      </c>
      <c r="E696" s="5">
        <v>24</v>
      </c>
      <c r="F696" s="86" t="str">
        <f>VLOOKUP(D696,AI!B:G,2,FALSE)</f>
        <v>AI_born_event(RECEIVER, ARG0, ARG1, ARG2, ARG3,ARG4)</v>
      </c>
      <c r="G696" s="86" t="str">
        <f>VLOOKUP(D696,AI!B:G,3,FALSE)</f>
        <v>AI_update_event(RECEIVER, ARG0, ARG1, ARG2, ARG3,ARG4)</v>
      </c>
      <c r="H696" s="86"/>
      <c r="I696" s="86"/>
      <c r="J696" s="86" t="str">
        <f>VLOOKUP(D696,AI!B:G,6,FALSE)</f>
        <v>test_deadth_event(RECEIVER, ARG0, ARG1, ARG2, ARG3,ARG4)</v>
      </c>
      <c r="K696" s="86">
        <v>1</v>
      </c>
      <c r="L696" s="86">
        <f>IF(怪物属性编辑!AH639=1,怪物属性编辑!AO639,0)</f>
        <v>178</v>
      </c>
      <c r="M696" s="89">
        <f t="shared" si="33"/>
        <v>720</v>
      </c>
      <c r="S696" s="86">
        <v>320</v>
      </c>
      <c r="AF696" s="90">
        <f t="shared" si="32"/>
        <v>140283</v>
      </c>
    </row>
    <row r="697" spans="1:32">
      <c r="A697" s="5">
        <v>40284</v>
      </c>
      <c r="B697" s="4">
        <v>50041</v>
      </c>
      <c r="C697" s="5" t="str">
        <f>VLOOKUP(B697,映射!A:B,2,FALSE)</f>
        <v>小恶魔</v>
      </c>
      <c r="D697" s="85" t="str">
        <f>IF(IF(COUNTIF(AI!A:A,'表格编辑 '!C697),TRUE,FALSE)=FALSE,"monster",(VLOOKUP(C697,AI!A:B,2,FALSE)))</f>
        <v>monster</v>
      </c>
      <c r="E697" s="5">
        <v>24</v>
      </c>
      <c r="F697" s="86" t="str">
        <f>VLOOKUP(D697,AI!B:G,2,FALSE)</f>
        <v>AI_born_event(RECEIVER, ARG0, ARG1, ARG2, ARG3,ARG4)</v>
      </c>
      <c r="G697" s="86" t="str">
        <f>VLOOKUP(D697,AI!B:G,3,FALSE)</f>
        <v>AI_update_event(RECEIVER, ARG0, ARG1, ARG2, ARG3,ARG4)</v>
      </c>
      <c r="H697" s="86"/>
      <c r="I697" s="86"/>
      <c r="J697" s="86" t="str">
        <f>VLOOKUP(D697,AI!B:G,6,FALSE)</f>
        <v>test_deadth_event(RECEIVER, ARG0, ARG1, ARG2, ARG3,ARG4)</v>
      </c>
      <c r="K697" s="86">
        <v>1</v>
      </c>
      <c r="L697" s="86">
        <f>IF(怪物属性编辑!AH640=1,怪物属性编辑!AO640,0)</f>
        <v>294</v>
      </c>
      <c r="M697" s="89">
        <f t="shared" si="33"/>
        <v>720</v>
      </c>
      <c r="S697" s="86">
        <v>320</v>
      </c>
      <c r="AF697" s="90">
        <f t="shared" si="32"/>
        <v>140284</v>
      </c>
    </row>
    <row r="698" spans="1:32">
      <c r="A698" s="5">
        <v>40285</v>
      </c>
      <c r="B698" s="4">
        <v>50154</v>
      </c>
      <c r="C698" s="5" t="str">
        <f>VLOOKUP(B698,映射!A:B,2,FALSE)</f>
        <v>海贼</v>
      </c>
      <c r="D698" s="85" t="str">
        <f>IF(IF(COUNTIF(AI!A:A,'表格编辑 '!C698),TRUE,FALSE)=FALSE,"monster",(VLOOKUP(C698,AI!A:B,2,FALSE)))</f>
        <v>monster</v>
      </c>
      <c r="E698" s="5">
        <v>24</v>
      </c>
      <c r="F698" s="86" t="str">
        <f>VLOOKUP(D698,AI!B:G,2,FALSE)</f>
        <v>AI_born_event(RECEIVER, ARG0, ARG1, ARG2, ARG3,ARG4)</v>
      </c>
      <c r="G698" s="86" t="str">
        <f>VLOOKUP(D698,AI!B:G,3,FALSE)</f>
        <v>AI_update_event(RECEIVER, ARG0, ARG1, ARG2, ARG3,ARG4)</v>
      </c>
      <c r="H698" s="86"/>
      <c r="I698" s="86"/>
      <c r="J698" s="86" t="str">
        <f>VLOOKUP(D698,AI!B:G,6,FALSE)</f>
        <v>test_deadth_event(RECEIVER, ARG0, ARG1, ARG2, ARG3,ARG4)</v>
      </c>
      <c r="K698" s="86">
        <v>1</v>
      </c>
      <c r="L698" s="86">
        <f>IF(怪物属性编辑!AH641=1,怪物属性编辑!AO641,0)</f>
        <v>240</v>
      </c>
      <c r="M698" s="89">
        <f t="shared" si="33"/>
        <v>720</v>
      </c>
      <c r="S698" s="86">
        <v>320</v>
      </c>
      <c r="AF698" s="90">
        <f t="shared" si="32"/>
        <v>140285</v>
      </c>
    </row>
    <row r="699" spans="1:32">
      <c r="A699" s="5">
        <v>40286</v>
      </c>
      <c r="B699" s="4">
        <v>50063</v>
      </c>
      <c r="C699" s="5" t="str">
        <f>VLOOKUP(B699,映射!A:B,2,FALSE)</f>
        <v>杀人蜂</v>
      </c>
      <c r="D699" s="85" t="str">
        <f>IF(IF(COUNTIF(AI!A:A,'表格编辑 '!C699),TRUE,FALSE)=FALSE,"monster",(VLOOKUP(C699,AI!A:B,2,FALSE)))</f>
        <v>monster</v>
      </c>
      <c r="E699" s="5">
        <v>29</v>
      </c>
      <c r="F699" s="86" t="str">
        <f>VLOOKUP(D699,AI!B:G,2,FALSE)</f>
        <v>AI_born_event(RECEIVER, ARG0, ARG1, ARG2, ARG3,ARG4)</v>
      </c>
      <c r="G699" s="86" t="str">
        <f>VLOOKUP(D699,AI!B:G,3,FALSE)</f>
        <v>AI_update_event(RECEIVER, ARG0, ARG1, ARG2, ARG3,ARG4)</v>
      </c>
      <c r="H699" s="86"/>
      <c r="I699" s="86"/>
      <c r="J699" s="86" t="str">
        <f>VLOOKUP(D699,AI!B:G,6,FALSE)</f>
        <v>test_deadth_event(RECEIVER, ARG0, ARG1, ARG2, ARG3,ARG4)</v>
      </c>
      <c r="K699" s="86">
        <v>1</v>
      </c>
      <c r="L699" s="86">
        <f>IF(怪物属性编辑!AH642=1,怪物属性编辑!AO642,0)</f>
        <v>640</v>
      </c>
      <c r="M699" s="89">
        <f t="shared" si="33"/>
        <v>870</v>
      </c>
      <c r="S699" s="86">
        <v>320</v>
      </c>
      <c r="AF699" s="90">
        <f t="shared" si="32"/>
        <v>140286</v>
      </c>
    </row>
    <row r="700" spans="1:32">
      <c r="A700" s="5">
        <v>40287</v>
      </c>
      <c r="B700" s="4">
        <v>50153</v>
      </c>
      <c r="C700" s="5" t="str">
        <f>VLOOKUP(B700,映射!A:B,2,FALSE)</f>
        <v>山贼</v>
      </c>
      <c r="D700" s="85" t="str">
        <f>IF(IF(COUNTIF(AI!A:A,'表格编辑 '!C700),TRUE,FALSE)=FALSE,"monster",(VLOOKUP(C700,AI!A:B,2,FALSE)))</f>
        <v>monster</v>
      </c>
      <c r="E700" s="5">
        <v>29</v>
      </c>
      <c r="F700" s="86" t="str">
        <f>VLOOKUP(D700,AI!B:G,2,FALSE)</f>
        <v>AI_born_event(RECEIVER, ARG0, ARG1, ARG2, ARG3,ARG4)</v>
      </c>
      <c r="G700" s="86" t="str">
        <f>VLOOKUP(D700,AI!B:G,3,FALSE)</f>
        <v>AI_update_event(RECEIVER, ARG0, ARG1, ARG2, ARG3,ARG4)</v>
      </c>
      <c r="H700" s="86"/>
      <c r="I700" s="86"/>
      <c r="J700" s="86" t="str">
        <f>VLOOKUP(D700,AI!B:G,6,FALSE)</f>
        <v>test_deadth_event(RECEIVER, ARG0, ARG1, ARG2, ARG3,ARG4)</v>
      </c>
      <c r="K700" s="86">
        <v>1</v>
      </c>
      <c r="L700" s="86">
        <f>IF(怪物属性编辑!AH643=1,怪物属性编辑!AO643,0)</f>
        <v>80</v>
      </c>
      <c r="M700" s="89">
        <f t="shared" si="33"/>
        <v>870</v>
      </c>
      <c r="S700" s="86">
        <v>320</v>
      </c>
      <c r="AF700" s="90">
        <f t="shared" si="32"/>
        <v>140287</v>
      </c>
    </row>
    <row r="701" spans="1:32">
      <c r="A701" s="5">
        <v>40288</v>
      </c>
      <c r="B701" s="4">
        <v>50129</v>
      </c>
      <c r="C701" s="5" t="str">
        <f>VLOOKUP(B701,映射!A:B,2,FALSE)</f>
        <v>大钳蟹</v>
      </c>
      <c r="D701" s="85" t="str">
        <f>IF(IF(COUNTIF(AI!A:A,'表格编辑 '!C701),TRUE,FALSE)=FALSE,"monster",(VLOOKUP(C701,AI!A:B,2,FALSE)))</f>
        <v>monster</v>
      </c>
      <c r="E701" s="5">
        <v>29</v>
      </c>
      <c r="F701" s="86" t="str">
        <f>VLOOKUP(D701,AI!B:G,2,FALSE)</f>
        <v>AI_born_event(RECEIVER, ARG0, ARG1, ARG2, ARG3,ARG4)</v>
      </c>
      <c r="G701" s="86" t="str">
        <f>VLOOKUP(D701,AI!B:G,3,FALSE)</f>
        <v>AI_update_event(RECEIVER, ARG0, ARG1, ARG2, ARG3,ARG4)</v>
      </c>
      <c r="H701" s="86"/>
      <c r="I701" s="86"/>
      <c r="J701" s="86" t="str">
        <f>VLOOKUP(D701,AI!B:G,6,FALSE)</f>
        <v>test_deadth_event(RECEIVER, ARG0, ARG1, ARG2, ARG3,ARG4)</v>
      </c>
      <c r="K701" s="86">
        <v>1</v>
      </c>
      <c r="L701" s="86">
        <f>IF(怪物属性编辑!AH644=1,怪物属性编辑!AO644,0)</f>
        <v>162</v>
      </c>
      <c r="M701" s="89">
        <f t="shared" si="33"/>
        <v>870</v>
      </c>
      <c r="S701" s="86">
        <v>320</v>
      </c>
      <c r="AF701" s="90">
        <f t="shared" si="32"/>
        <v>140288</v>
      </c>
    </row>
    <row r="702" spans="1:32">
      <c r="A702" s="5">
        <v>40289</v>
      </c>
      <c r="B702" s="4">
        <v>50131</v>
      </c>
      <c r="C702" s="5" t="str">
        <f>VLOOKUP(B702,映射!A:B,2,FALSE)</f>
        <v>蜥蜴人战士</v>
      </c>
      <c r="D702" s="85" t="str">
        <f>IF(IF(COUNTIF(AI!A:A,'表格编辑 '!C702),TRUE,FALSE)=FALSE,"monster",(VLOOKUP(C702,AI!A:B,2,FALSE)))</f>
        <v>monster</v>
      </c>
      <c r="E702" s="5">
        <v>29</v>
      </c>
      <c r="F702" s="86" t="str">
        <f>VLOOKUP(D702,AI!B:G,2,FALSE)</f>
        <v>AI_born_event(RECEIVER, ARG0, ARG1, ARG2, ARG3,ARG4)</v>
      </c>
      <c r="G702" s="86" t="str">
        <f>VLOOKUP(D702,AI!B:G,3,FALSE)</f>
        <v>AI_update_event(RECEIVER, ARG0, ARG1, ARG2, ARG3,ARG4)</v>
      </c>
      <c r="H702" s="86"/>
      <c r="I702" s="86"/>
      <c r="J702" s="86" t="str">
        <f>VLOOKUP(D702,AI!B:G,6,FALSE)</f>
        <v>test_deadth_event(RECEIVER, ARG0, ARG1, ARG2, ARG3,ARG4)</v>
      </c>
      <c r="K702" s="86">
        <v>1</v>
      </c>
      <c r="L702" s="86">
        <f>IF(怪物属性编辑!AH645=1,怪物属性编辑!AO645,0)</f>
        <v>68</v>
      </c>
      <c r="M702" s="89">
        <f t="shared" si="33"/>
        <v>870</v>
      </c>
      <c r="S702" s="86">
        <v>320</v>
      </c>
      <c r="AF702" s="90">
        <f t="shared" si="32"/>
        <v>140289</v>
      </c>
    </row>
    <row r="703" spans="1:32">
      <c r="A703" s="5">
        <v>40290</v>
      </c>
      <c r="B703" s="4">
        <v>50037</v>
      </c>
      <c r="C703" s="5" t="str">
        <f>VLOOKUP(B703,映射!A:B,2,FALSE)</f>
        <v>死灵</v>
      </c>
      <c r="D703" s="85" t="str">
        <f>IF(IF(COUNTIF(AI!A:A,'表格编辑 '!C703),TRUE,FALSE)=FALSE,"monster",(VLOOKUP(C703,AI!A:B,2,FALSE)))</f>
        <v>monster</v>
      </c>
      <c r="E703" s="5">
        <v>29</v>
      </c>
      <c r="F703" s="86" t="str">
        <f>VLOOKUP(D703,AI!B:G,2,FALSE)</f>
        <v>AI_born_event(RECEIVER, ARG0, ARG1, ARG2, ARG3,ARG4)</v>
      </c>
      <c r="G703" s="86" t="str">
        <f>VLOOKUP(D703,AI!B:G,3,FALSE)</f>
        <v>AI_update_event(RECEIVER, ARG0, ARG1, ARG2, ARG3,ARG4)</v>
      </c>
      <c r="H703" s="86"/>
      <c r="I703" s="86"/>
      <c r="J703" s="86" t="str">
        <f>VLOOKUP(D703,AI!B:G,6,FALSE)</f>
        <v>test_deadth_event(RECEIVER, ARG0, ARG1, ARG2, ARG3,ARG4)</v>
      </c>
      <c r="K703" s="86">
        <v>1</v>
      </c>
      <c r="L703" s="86">
        <f>IF(怪物属性编辑!AH646=1,怪物属性编辑!AO646,0)</f>
        <v>290</v>
      </c>
      <c r="M703" s="89">
        <f t="shared" si="33"/>
        <v>870</v>
      </c>
      <c r="S703" s="86">
        <v>320</v>
      </c>
      <c r="AF703" s="90">
        <f t="shared" si="32"/>
        <v>140290</v>
      </c>
    </row>
    <row r="704" spans="1:32">
      <c r="A704" s="5">
        <v>40291</v>
      </c>
      <c r="B704" s="4">
        <v>50138</v>
      </c>
      <c r="C704" s="5" t="str">
        <f>VLOOKUP(B704,映射!A:B,2,FALSE)</f>
        <v>烈风翼龙</v>
      </c>
      <c r="D704" s="85" t="str">
        <f>IF(IF(COUNTIF(AI!A:A,'表格编辑 '!C704),TRUE,FALSE)=FALSE,"monster",(VLOOKUP(C704,AI!A:B,2,FALSE)))</f>
        <v>monster</v>
      </c>
      <c r="E704" s="5">
        <v>29</v>
      </c>
      <c r="F704" s="86" t="str">
        <f>VLOOKUP(D704,AI!B:G,2,FALSE)</f>
        <v>AI_born_event(RECEIVER, ARG0, ARG1, ARG2, ARG3,ARG4)</v>
      </c>
      <c r="G704" s="86" t="str">
        <f>VLOOKUP(D704,AI!B:G,3,FALSE)</f>
        <v>AI_update_event(RECEIVER, ARG0, ARG1, ARG2, ARG3,ARG4)</v>
      </c>
      <c r="H704" s="86"/>
      <c r="I704" s="86"/>
      <c r="J704" s="86" t="str">
        <f>VLOOKUP(D704,AI!B:G,6,FALSE)</f>
        <v>test_deadth_event(RECEIVER, ARG0, ARG1, ARG2, ARG3,ARG4)</v>
      </c>
      <c r="K704" s="86">
        <v>1</v>
      </c>
      <c r="L704" s="86">
        <f>IF(怪物属性编辑!AH647=1,怪物属性编辑!AO647,0)</f>
        <v>-294</v>
      </c>
      <c r="M704" s="89">
        <f t="shared" si="33"/>
        <v>870</v>
      </c>
      <c r="S704" s="86">
        <v>320</v>
      </c>
      <c r="AF704" s="90">
        <f t="shared" si="32"/>
        <v>140291</v>
      </c>
    </row>
    <row r="705" spans="1:32">
      <c r="A705" s="5">
        <v>40292</v>
      </c>
      <c r="B705" s="4">
        <v>50038</v>
      </c>
      <c r="C705" s="5" t="str">
        <f>VLOOKUP(B705,映射!A:B,2,FALSE)</f>
        <v>石像魔宠</v>
      </c>
      <c r="D705" s="85" t="str">
        <f>IF(IF(COUNTIF(AI!A:A,'表格编辑 '!C705),TRUE,FALSE)=FALSE,"monster",(VLOOKUP(C705,AI!A:B,2,FALSE)))</f>
        <v>monster</v>
      </c>
      <c r="E705" s="5">
        <v>29</v>
      </c>
      <c r="F705" s="86" t="str">
        <f>VLOOKUP(D705,AI!B:G,2,FALSE)</f>
        <v>AI_born_event(RECEIVER, ARG0, ARG1, ARG2, ARG3,ARG4)</v>
      </c>
      <c r="G705" s="86" t="str">
        <f>VLOOKUP(D705,AI!B:G,3,FALSE)</f>
        <v>AI_update_event(RECEIVER, ARG0, ARG1, ARG2, ARG3,ARG4)</v>
      </c>
      <c r="H705" s="86"/>
      <c r="I705" s="86"/>
      <c r="J705" s="86" t="str">
        <f>VLOOKUP(D705,AI!B:G,6,FALSE)</f>
        <v>test_deadth_event(RECEIVER, ARG0, ARG1, ARG2, ARG3,ARG4)</v>
      </c>
      <c r="K705" s="86">
        <v>1</v>
      </c>
      <c r="L705" s="86">
        <f>IF(怪物属性编辑!AH648=1,怪物属性编辑!AO648,0)</f>
        <v>478</v>
      </c>
      <c r="M705" s="89">
        <f t="shared" si="33"/>
        <v>870</v>
      </c>
      <c r="S705" s="86">
        <v>320</v>
      </c>
      <c r="AF705" s="90">
        <f t="shared" si="32"/>
        <v>140292</v>
      </c>
    </row>
    <row r="706" spans="1:32">
      <c r="A706" s="5">
        <v>40293</v>
      </c>
      <c r="B706" s="4">
        <v>50019</v>
      </c>
      <c r="C706" s="5" t="str">
        <f>VLOOKUP(B706,映射!A:B,2,FALSE)</f>
        <v>极限鼠王</v>
      </c>
      <c r="D706" s="85" t="str">
        <f>IF(IF(COUNTIF(AI!A:A,'表格编辑 '!C706),TRUE,FALSE)=FALSE,"monster",(VLOOKUP(C706,AI!A:B,2,FALSE)))</f>
        <v>monster</v>
      </c>
      <c r="E706" s="5">
        <v>29</v>
      </c>
      <c r="F706" s="86" t="str">
        <f>VLOOKUP(D706,AI!B:G,2,FALSE)</f>
        <v>AI_born_event(RECEIVER, ARG0, ARG1, ARG2, ARG3,ARG4)</v>
      </c>
      <c r="G706" s="86" t="str">
        <f>VLOOKUP(D706,AI!B:G,3,FALSE)</f>
        <v>AI_update_event(RECEIVER, ARG0, ARG1, ARG2, ARG3,ARG4)</v>
      </c>
      <c r="H706" s="86"/>
      <c r="I706" s="86"/>
      <c r="J706" s="86" t="str">
        <f>VLOOKUP(D706,AI!B:G,6,FALSE)</f>
        <v>test_deadth_event(RECEIVER, ARG0, ARG1, ARG2, ARG3,ARG4)</v>
      </c>
      <c r="K706" s="86">
        <v>1</v>
      </c>
      <c r="L706" s="86">
        <f>IF(怪物属性编辑!AH649=1,怪物属性编辑!AO649,0)</f>
        <v>468</v>
      </c>
      <c r="M706" s="89">
        <f t="shared" si="33"/>
        <v>870</v>
      </c>
      <c r="S706" s="86">
        <v>320</v>
      </c>
      <c r="AF706" s="90">
        <f t="shared" si="32"/>
        <v>140293</v>
      </c>
    </row>
    <row r="707" spans="1:32">
      <c r="A707" s="5">
        <v>40294</v>
      </c>
      <c r="B707" s="4">
        <v>50023</v>
      </c>
      <c r="C707" s="5" t="str">
        <f>VLOOKUP(B707,映射!A:B,2,FALSE)</f>
        <v>异域魔犬</v>
      </c>
      <c r="D707" s="85" t="str">
        <f>IF(IF(COUNTIF(AI!A:A,'表格编辑 '!C707),TRUE,FALSE)=FALSE,"monster",(VLOOKUP(C707,AI!A:B,2,FALSE)))</f>
        <v>monster</v>
      </c>
      <c r="E707" s="5">
        <v>29</v>
      </c>
      <c r="F707" s="86" t="str">
        <f>VLOOKUP(D707,AI!B:G,2,FALSE)</f>
        <v>AI_born_event(RECEIVER, ARG0, ARG1, ARG2, ARG3,ARG4)</v>
      </c>
      <c r="G707" s="86" t="str">
        <f>VLOOKUP(D707,AI!B:G,3,FALSE)</f>
        <v>AI_update_event(RECEIVER, ARG0, ARG1, ARG2, ARG3,ARG4)</v>
      </c>
      <c r="H707" s="86"/>
      <c r="I707" s="86"/>
      <c r="J707" s="86" t="str">
        <f>VLOOKUP(D707,AI!B:G,6,FALSE)</f>
        <v>test_deadth_event(RECEIVER, ARG0, ARG1, ARG2, ARG3,ARG4)</v>
      </c>
      <c r="K707" s="86">
        <v>1</v>
      </c>
      <c r="L707" s="86">
        <f>IF(怪物属性编辑!AH650=1,怪物属性编辑!AO650,0)</f>
        <v>488</v>
      </c>
      <c r="M707" s="89">
        <f t="shared" si="33"/>
        <v>870</v>
      </c>
      <c r="S707" s="86">
        <v>320</v>
      </c>
      <c r="AF707" s="90">
        <f t="shared" si="32"/>
        <v>140294</v>
      </c>
    </row>
    <row r="708" spans="1:32">
      <c r="A708" s="5">
        <v>40295</v>
      </c>
      <c r="B708" s="4">
        <v>50069</v>
      </c>
      <c r="C708" s="5" t="str">
        <f>VLOOKUP(B708,映射!A:B,2,FALSE)</f>
        <v>杀手螳螂</v>
      </c>
      <c r="D708" s="85" t="str">
        <f>IF(IF(COUNTIF(AI!A:A,'表格编辑 '!C708),TRUE,FALSE)=FALSE,"monster",(VLOOKUP(C708,AI!A:B,2,FALSE)))</f>
        <v>monster</v>
      </c>
      <c r="E708" s="5">
        <v>29</v>
      </c>
      <c r="F708" s="86" t="str">
        <f>VLOOKUP(D708,AI!B:G,2,FALSE)</f>
        <v>AI_born_event(RECEIVER, ARG0, ARG1, ARG2, ARG3,ARG4)</v>
      </c>
      <c r="G708" s="86" t="str">
        <f>VLOOKUP(D708,AI!B:G,3,FALSE)</f>
        <v>AI_update_event(RECEIVER, ARG0, ARG1, ARG2, ARG3,ARG4)</v>
      </c>
      <c r="H708" s="86"/>
      <c r="I708" s="86"/>
      <c r="J708" s="86" t="str">
        <f>VLOOKUP(D708,AI!B:G,6,FALSE)</f>
        <v>test_deadth_event(RECEIVER, ARG0, ARG1, ARG2, ARG3,ARG4)</v>
      </c>
      <c r="K708" s="86">
        <v>1</v>
      </c>
      <c r="L708" s="86">
        <f>IF(怪物属性编辑!AH651=1,怪物属性编辑!AO651,0)</f>
        <v>-160</v>
      </c>
      <c r="M708" s="89">
        <f t="shared" si="33"/>
        <v>870</v>
      </c>
      <c r="S708" s="86">
        <v>320</v>
      </c>
      <c r="AF708" s="90">
        <f t="shared" si="32"/>
        <v>140295</v>
      </c>
    </row>
    <row r="709" spans="1:32">
      <c r="A709" s="5">
        <v>40296</v>
      </c>
      <c r="B709" s="4">
        <v>50138</v>
      </c>
      <c r="C709" s="5" t="str">
        <f>VLOOKUP(B709,映射!A:B,2,FALSE)</f>
        <v>烈风翼龙</v>
      </c>
      <c r="D709" s="85" t="str">
        <f>IF(IF(COUNTIF(AI!A:A,'表格编辑 '!C709),TRUE,FALSE)=FALSE,"monster",(VLOOKUP(C709,AI!A:B,2,FALSE)))</f>
        <v>monster</v>
      </c>
      <c r="E709" s="5">
        <v>29</v>
      </c>
      <c r="F709" s="86" t="str">
        <f>VLOOKUP(D709,AI!B:G,2,FALSE)</f>
        <v>AI_born_event(RECEIVER, ARG0, ARG1, ARG2, ARG3,ARG4)</v>
      </c>
      <c r="G709" s="86" t="str">
        <f>VLOOKUP(D709,AI!B:G,3,FALSE)</f>
        <v>AI_update_event(RECEIVER, ARG0, ARG1, ARG2, ARG3,ARG4)</v>
      </c>
      <c r="H709" s="86"/>
      <c r="I709" s="86"/>
      <c r="J709" s="86" t="str">
        <f>VLOOKUP(D709,AI!B:G,6,FALSE)</f>
        <v>test_deadth_event(RECEIVER, ARG0, ARG1, ARG2, ARG3,ARG4)</v>
      </c>
      <c r="K709" s="86">
        <v>1</v>
      </c>
      <c r="L709" s="86">
        <f>IF(怪物属性编辑!AH652=1,怪物属性编辑!AO652,0)</f>
        <v>-294</v>
      </c>
      <c r="M709" s="89">
        <f t="shared" si="33"/>
        <v>870</v>
      </c>
      <c r="S709" s="86">
        <v>320</v>
      </c>
      <c r="AF709" s="90">
        <f t="shared" si="32"/>
        <v>140296</v>
      </c>
    </row>
    <row r="710" spans="1:32">
      <c r="A710" s="5">
        <v>40297</v>
      </c>
      <c r="B710" s="4">
        <v>50021</v>
      </c>
      <c r="C710" s="5" t="str">
        <f>VLOOKUP(B710,映射!A:B,2,FALSE)</f>
        <v>巨狼</v>
      </c>
      <c r="D710" s="85" t="str">
        <f>IF(IF(COUNTIF(AI!A:A,'表格编辑 '!C710),TRUE,FALSE)=FALSE,"monster",(VLOOKUP(C710,AI!A:B,2,FALSE)))</f>
        <v>monster</v>
      </c>
      <c r="E710" s="5">
        <v>29</v>
      </c>
      <c r="F710" s="86" t="str">
        <f>VLOOKUP(D710,AI!B:G,2,FALSE)</f>
        <v>AI_born_event(RECEIVER, ARG0, ARG1, ARG2, ARG3,ARG4)</v>
      </c>
      <c r="G710" s="86" t="str">
        <f>VLOOKUP(D710,AI!B:G,3,FALSE)</f>
        <v>AI_update_event(RECEIVER, ARG0, ARG1, ARG2, ARG3,ARG4)</v>
      </c>
      <c r="H710" s="86"/>
      <c r="I710" s="86"/>
      <c r="J710" s="86" t="str">
        <f>VLOOKUP(D710,AI!B:G,6,FALSE)</f>
        <v>test_deadth_event(RECEIVER, ARG0, ARG1, ARG2, ARG3,ARG4)</v>
      </c>
      <c r="K710" s="86">
        <v>1</v>
      </c>
      <c r="L710" s="86">
        <f>IF(怪物属性编辑!AH653=1,怪物属性编辑!AO653,0)</f>
        <v>70</v>
      </c>
      <c r="M710" s="89">
        <f t="shared" si="33"/>
        <v>870</v>
      </c>
      <c r="S710" s="86">
        <v>320</v>
      </c>
      <c r="AF710" s="90">
        <f t="shared" si="32"/>
        <v>140297</v>
      </c>
    </row>
    <row r="711" spans="1:32">
      <c r="A711" s="5">
        <v>40298</v>
      </c>
      <c r="B711" s="4">
        <v>50134</v>
      </c>
      <c r="C711" s="5" t="str">
        <f>VLOOKUP(B711,映射!A:B,2,FALSE)</f>
        <v>猎豹蜥蜴</v>
      </c>
      <c r="D711" s="85" t="str">
        <f>IF(IF(COUNTIF(AI!A:A,'表格编辑 '!C711),TRUE,FALSE)=FALSE,"monster",(VLOOKUP(C711,AI!A:B,2,FALSE)))</f>
        <v>monster</v>
      </c>
      <c r="E711" s="5">
        <v>29</v>
      </c>
      <c r="F711" s="86" t="str">
        <f>VLOOKUP(D711,AI!B:G,2,FALSE)</f>
        <v>AI_born_event(RECEIVER, ARG0, ARG1, ARG2, ARG3,ARG4)</v>
      </c>
      <c r="G711" s="86" t="str">
        <f>VLOOKUP(D711,AI!B:G,3,FALSE)</f>
        <v>AI_update_event(RECEIVER, ARG0, ARG1, ARG2, ARG3,ARG4)</v>
      </c>
      <c r="H711" s="86"/>
      <c r="I711" s="86"/>
      <c r="J711" s="86" t="str">
        <f>VLOOKUP(D711,AI!B:G,6,FALSE)</f>
        <v>test_deadth_event(RECEIVER, ARG0, ARG1, ARG2, ARG3,ARG4)</v>
      </c>
      <c r="K711" s="86">
        <v>1</v>
      </c>
      <c r="L711" s="86">
        <f>IF(怪物属性编辑!AH654=1,怪物属性编辑!AO654,0)</f>
        <v>156</v>
      </c>
      <c r="M711" s="89">
        <f t="shared" si="33"/>
        <v>870</v>
      </c>
      <c r="S711" s="86">
        <v>320</v>
      </c>
      <c r="AF711" s="90">
        <f t="shared" si="32"/>
        <v>140298</v>
      </c>
    </row>
    <row r="712" spans="1:32">
      <c r="A712" s="5">
        <v>40299</v>
      </c>
      <c r="B712" s="4">
        <v>50041</v>
      </c>
      <c r="C712" s="5" t="str">
        <f>VLOOKUP(B712,映射!A:B,2,FALSE)</f>
        <v>小恶魔</v>
      </c>
      <c r="D712" s="85" t="str">
        <f>IF(IF(COUNTIF(AI!A:A,'表格编辑 '!C712),TRUE,FALSE)=FALSE,"monster",(VLOOKUP(C712,AI!A:B,2,FALSE)))</f>
        <v>monster</v>
      </c>
      <c r="E712" s="5">
        <v>29</v>
      </c>
      <c r="F712" s="86" t="str">
        <f>VLOOKUP(D712,AI!B:G,2,FALSE)</f>
        <v>AI_born_event(RECEIVER, ARG0, ARG1, ARG2, ARG3,ARG4)</v>
      </c>
      <c r="G712" s="86" t="str">
        <f>VLOOKUP(D712,AI!B:G,3,FALSE)</f>
        <v>AI_update_event(RECEIVER, ARG0, ARG1, ARG2, ARG3,ARG4)</v>
      </c>
      <c r="H712" s="86"/>
      <c r="I712" s="86"/>
      <c r="J712" s="86" t="str">
        <f>VLOOKUP(D712,AI!B:G,6,FALSE)</f>
        <v>test_deadth_event(RECEIVER, ARG0, ARG1, ARG2, ARG3,ARG4)</v>
      </c>
      <c r="K712" s="86">
        <v>1</v>
      </c>
      <c r="L712" s="86">
        <f>IF(怪物属性编辑!AH655=1,怪物属性编辑!AO655,0)</f>
        <v>326</v>
      </c>
      <c r="M712" s="89">
        <f t="shared" si="33"/>
        <v>870</v>
      </c>
      <c r="S712" s="86">
        <v>320</v>
      </c>
      <c r="AF712" s="90">
        <f t="shared" si="32"/>
        <v>140299</v>
      </c>
    </row>
    <row r="713" spans="1:32">
      <c r="A713" s="5">
        <v>40300</v>
      </c>
      <c r="B713" s="4">
        <v>50154</v>
      </c>
      <c r="C713" s="5" t="str">
        <f>VLOOKUP(B713,映射!A:B,2,FALSE)</f>
        <v>海贼</v>
      </c>
      <c r="D713" s="85" t="str">
        <f>IF(IF(COUNTIF(AI!A:A,'表格编辑 '!C713),TRUE,FALSE)=FALSE,"monster",(VLOOKUP(C713,AI!A:B,2,FALSE)))</f>
        <v>monster</v>
      </c>
      <c r="E713" s="5">
        <v>29</v>
      </c>
      <c r="F713" s="86" t="str">
        <f>VLOOKUP(D713,AI!B:G,2,FALSE)</f>
        <v>AI_born_event(RECEIVER, ARG0, ARG1, ARG2, ARG3,ARG4)</v>
      </c>
      <c r="G713" s="86" t="str">
        <f>VLOOKUP(D713,AI!B:G,3,FALSE)</f>
        <v>AI_update_event(RECEIVER, ARG0, ARG1, ARG2, ARG3,ARG4)</v>
      </c>
      <c r="H713" s="86"/>
      <c r="I713" s="86"/>
      <c r="J713" s="86" t="str">
        <f>VLOOKUP(D713,AI!B:G,6,FALSE)</f>
        <v>test_deadth_event(RECEIVER, ARG0, ARG1, ARG2, ARG3,ARG4)</v>
      </c>
      <c r="K713" s="86">
        <v>1</v>
      </c>
      <c r="L713" s="86">
        <f>IF(怪物属性编辑!AH656=1,怪物属性编辑!AO656,0)</f>
        <v>248</v>
      </c>
      <c r="M713" s="89">
        <f t="shared" si="33"/>
        <v>870</v>
      </c>
      <c r="S713" s="86">
        <v>320</v>
      </c>
      <c r="AF713" s="90">
        <f t="shared" si="32"/>
        <v>140300</v>
      </c>
    </row>
    <row r="714" spans="1:32">
      <c r="A714" s="5">
        <v>40301</v>
      </c>
      <c r="B714" s="4">
        <v>50063</v>
      </c>
      <c r="C714" s="5" t="str">
        <f>VLOOKUP(B714,映射!A:B,2,FALSE)</f>
        <v>杀人蜂</v>
      </c>
      <c r="D714" s="85" t="str">
        <f>IF(IF(COUNTIF(AI!A:A,'表格编辑 '!C714),TRUE,FALSE)=FALSE,"monster",(VLOOKUP(C714,AI!A:B,2,FALSE)))</f>
        <v>monster</v>
      </c>
      <c r="E714" s="5">
        <v>34</v>
      </c>
      <c r="F714" s="86" t="str">
        <f>VLOOKUP(D714,AI!B:G,2,FALSE)</f>
        <v>AI_born_event(RECEIVER, ARG0, ARG1, ARG2, ARG3,ARG4)</v>
      </c>
      <c r="G714" s="86" t="str">
        <f>VLOOKUP(D714,AI!B:G,3,FALSE)</f>
        <v>AI_update_event(RECEIVER, ARG0, ARG1, ARG2, ARG3,ARG4)</v>
      </c>
      <c r="H714" s="86"/>
      <c r="I714" s="86"/>
      <c r="J714" s="86" t="str">
        <f>VLOOKUP(D714,AI!B:G,6,FALSE)</f>
        <v>test_deadth_event(RECEIVER, ARG0, ARG1, ARG2, ARG3,ARG4)</v>
      </c>
      <c r="K714" s="86">
        <v>1</v>
      </c>
      <c r="L714" s="86">
        <f>IF(怪物属性编辑!AH657=1,怪物属性编辑!AO657,0)</f>
        <v>1688</v>
      </c>
      <c r="M714" s="89">
        <f t="shared" si="33"/>
        <v>1020</v>
      </c>
      <c r="S714" s="86">
        <v>320</v>
      </c>
      <c r="AF714" s="90">
        <f t="shared" si="32"/>
        <v>140301</v>
      </c>
    </row>
    <row r="715" spans="1:32">
      <c r="A715" s="5">
        <v>40302</v>
      </c>
      <c r="B715" s="4">
        <v>50153</v>
      </c>
      <c r="C715" s="5" t="str">
        <f>VLOOKUP(B715,映射!A:B,2,FALSE)</f>
        <v>山贼</v>
      </c>
      <c r="D715" s="85" t="str">
        <f>IF(IF(COUNTIF(AI!A:A,'表格编辑 '!C715),TRUE,FALSE)=FALSE,"monster",(VLOOKUP(C715,AI!A:B,2,FALSE)))</f>
        <v>monster</v>
      </c>
      <c r="E715" s="5">
        <v>34</v>
      </c>
      <c r="F715" s="86" t="str">
        <f>VLOOKUP(D715,AI!B:G,2,FALSE)</f>
        <v>AI_born_event(RECEIVER, ARG0, ARG1, ARG2, ARG3,ARG4)</v>
      </c>
      <c r="G715" s="86" t="str">
        <f>VLOOKUP(D715,AI!B:G,3,FALSE)</f>
        <v>AI_update_event(RECEIVER, ARG0, ARG1, ARG2, ARG3,ARG4)</v>
      </c>
      <c r="H715" s="86"/>
      <c r="I715" s="86"/>
      <c r="J715" s="86" t="str">
        <f>VLOOKUP(D715,AI!B:G,6,FALSE)</f>
        <v>test_deadth_event(RECEIVER, ARG0, ARG1, ARG2, ARG3,ARG4)</v>
      </c>
      <c r="K715" s="86">
        <v>1</v>
      </c>
      <c r="L715" s="86">
        <f>IF(怪物属性编辑!AH658=1,怪物属性编辑!AO658,0)</f>
        <v>862</v>
      </c>
      <c r="M715" s="89">
        <f t="shared" si="33"/>
        <v>1020</v>
      </c>
      <c r="S715" s="86">
        <v>320</v>
      </c>
      <c r="AF715" s="90">
        <f t="shared" si="32"/>
        <v>140302</v>
      </c>
    </row>
    <row r="716" spans="1:32">
      <c r="A716" s="5">
        <v>40303</v>
      </c>
      <c r="B716" s="4">
        <v>50129</v>
      </c>
      <c r="C716" s="5" t="str">
        <f>VLOOKUP(B716,映射!A:B,2,FALSE)</f>
        <v>大钳蟹</v>
      </c>
      <c r="D716" s="85" t="str">
        <f>IF(IF(COUNTIF(AI!A:A,'表格编辑 '!C716),TRUE,FALSE)=FALSE,"monster",(VLOOKUP(C716,AI!A:B,2,FALSE)))</f>
        <v>monster</v>
      </c>
      <c r="E716" s="5">
        <v>34</v>
      </c>
      <c r="F716" s="86" t="str">
        <f>VLOOKUP(D716,AI!B:G,2,FALSE)</f>
        <v>AI_born_event(RECEIVER, ARG0, ARG1, ARG2, ARG3,ARG4)</v>
      </c>
      <c r="G716" s="86" t="str">
        <f>VLOOKUP(D716,AI!B:G,3,FALSE)</f>
        <v>AI_update_event(RECEIVER, ARG0, ARG1, ARG2, ARG3,ARG4)</v>
      </c>
      <c r="H716" s="86"/>
      <c r="I716" s="86"/>
      <c r="J716" s="86" t="str">
        <f>VLOOKUP(D716,AI!B:G,6,FALSE)</f>
        <v>test_deadth_event(RECEIVER, ARG0, ARG1, ARG2, ARG3,ARG4)</v>
      </c>
      <c r="K716" s="86">
        <v>1</v>
      </c>
      <c r="L716" s="86">
        <f>IF(怪物属性编辑!AH659=1,怪物属性编辑!AO659,0)</f>
        <v>846</v>
      </c>
      <c r="M716" s="89">
        <f t="shared" si="33"/>
        <v>1020</v>
      </c>
      <c r="S716" s="86">
        <v>320</v>
      </c>
      <c r="AF716" s="90">
        <f t="shared" si="32"/>
        <v>140303</v>
      </c>
    </row>
    <row r="717" spans="1:32">
      <c r="A717" s="5">
        <v>40304</v>
      </c>
      <c r="B717" s="4">
        <v>50131</v>
      </c>
      <c r="C717" s="5" t="str">
        <f>VLOOKUP(B717,映射!A:B,2,FALSE)</f>
        <v>蜥蜴人战士</v>
      </c>
      <c r="D717" s="85" t="str">
        <f>IF(IF(COUNTIF(AI!A:A,'表格编辑 '!C717),TRUE,FALSE)=FALSE,"monster",(VLOOKUP(C717,AI!A:B,2,FALSE)))</f>
        <v>monster</v>
      </c>
      <c r="E717" s="5">
        <v>34</v>
      </c>
      <c r="F717" s="86" t="str">
        <f>VLOOKUP(D717,AI!B:G,2,FALSE)</f>
        <v>AI_born_event(RECEIVER, ARG0, ARG1, ARG2, ARG3,ARG4)</v>
      </c>
      <c r="G717" s="86" t="str">
        <f>VLOOKUP(D717,AI!B:G,3,FALSE)</f>
        <v>AI_update_event(RECEIVER, ARG0, ARG1, ARG2, ARG3,ARG4)</v>
      </c>
      <c r="H717" s="86"/>
      <c r="I717" s="86"/>
      <c r="J717" s="86" t="str">
        <f>VLOOKUP(D717,AI!B:G,6,FALSE)</f>
        <v>test_deadth_event(RECEIVER, ARG0, ARG1, ARG2, ARG3,ARG4)</v>
      </c>
      <c r="K717" s="86">
        <v>1</v>
      </c>
      <c r="L717" s="86">
        <f>IF(怪物属性编辑!AH660=1,怪物属性编辑!AO660,0)</f>
        <v>776</v>
      </c>
      <c r="M717" s="89">
        <f t="shared" si="33"/>
        <v>1020</v>
      </c>
      <c r="S717" s="86">
        <v>320</v>
      </c>
      <c r="AF717" s="90">
        <f t="shared" si="32"/>
        <v>140304</v>
      </c>
    </row>
    <row r="718" spans="1:32">
      <c r="A718" s="5">
        <v>40305</v>
      </c>
      <c r="B718" s="4">
        <v>50037</v>
      </c>
      <c r="C718" s="5" t="str">
        <f>VLOOKUP(B718,映射!A:B,2,FALSE)</f>
        <v>死灵</v>
      </c>
      <c r="D718" s="85" t="str">
        <f>IF(IF(COUNTIF(AI!A:A,'表格编辑 '!C718),TRUE,FALSE)=FALSE,"monster",(VLOOKUP(C718,AI!A:B,2,FALSE)))</f>
        <v>monster</v>
      </c>
      <c r="E718" s="5">
        <v>34</v>
      </c>
      <c r="F718" s="86" t="str">
        <f>VLOOKUP(D718,AI!B:G,2,FALSE)</f>
        <v>AI_born_event(RECEIVER, ARG0, ARG1, ARG2, ARG3,ARG4)</v>
      </c>
      <c r="G718" s="86" t="str">
        <f>VLOOKUP(D718,AI!B:G,3,FALSE)</f>
        <v>AI_update_event(RECEIVER, ARG0, ARG1, ARG2, ARG3,ARG4)</v>
      </c>
      <c r="H718" s="86"/>
      <c r="I718" s="86"/>
      <c r="J718" s="86" t="str">
        <f>VLOOKUP(D718,AI!B:G,6,FALSE)</f>
        <v>test_deadth_event(RECEIVER, ARG0, ARG1, ARG2, ARG3,ARG4)</v>
      </c>
      <c r="K718" s="86">
        <v>1</v>
      </c>
      <c r="L718" s="86">
        <f>IF(怪物属性编辑!AH661=1,怪物属性编辑!AO661,0)</f>
        <v>1038</v>
      </c>
      <c r="M718" s="89">
        <f t="shared" si="33"/>
        <v>1020</v>
      </c>
      <c r="S718" s="86">
        <v>320</v>
      </c>
      <c r="AF718" s="90">
        <f t="shared" si="32"/>
        <v>140305</v>
      </c>
    </row>
    <row r="719" spans="1:32">
      <c r="A719" s="5">
        <v>40306</v>
      </c>
      <c r="B719" s="4">
        <v>50138</v>
      </c>
      <c r="C719" s="5" t="str">
        <f>VLOOKUP(B719,映射!A:B,2,FALSE)</f>
        <v>烈风翼龙</v>
      </c>
      <c r="D719" s="85" t="str">
        <f>IF(IF(COUNTIF(AI!A:A,'表格编辑 '!C719),TRUE,FALSE)=FALSE,"monster",(VLOOKUP(C719,AI!A:B,2,FALSE)))</f>
        <v>monster</v>
      </c>
      <c r="E719" s="5">
        <v>34</v>
      </c>
      <c r="F719" s="86" t="str">
        <f>VLOOKUP(D719,AI!B:G,2,FALSE)</f>
        <v>AI_born_event(RECEIVER, ARG0, ARG1, ARG2, ARG3,ARG4)</v>
      </c>
      <c r="G719" s="86" t="str">
        <f>VLOOKUP(D719,AI!B:G,3,FALSE)</f>
        <v>AI_update_event(RECEIVER, ARG0, ARG1, ARG2, ARG3,ARG4)</v>
      </c>
      <c r="H719" s="86"/>
      <c r="I719" s="86"/>
      <c r="J719" s="86" t="str">
        <f>VLOOKUP(D719,AI!B:G,6,FALSE)</f>
        <v>test_deadth_event(RECEIVER, ARG0, ARG1, ARG2, ARG3,ARG4)</v>
      </c>
      <c r="K719" s="86">
        <v>1</v>
      </c>
      <c r="L719" s="86">
        <f>IF(怪物属性编辑!AH662=1,怪物属性编辑!AO662,0)</f>
        <v>408</v>
      </c>
      <c r="M719" s="89">
        <f t="shared" si="33"/>
        <v>1020</v>
      </c>
      <c r="S719" s="86">
        <v>320</v>
      </c>
      <c r="AF719" s="90">
        <f t="shared" si="32"/>
        <v>140306</v>
      </c>
    </row>
    <row r="720" spans="1:32">
      <c r="A720" s="5">
        <v>40307</v>
      </c>
      <c r="B720" s="4">
        <v>50038</v>
      </c>
      <c r="C720" s="5" t="str">
        <f>VLOOKUP(B720,映射!A:B,2,FALSE)</f>
        <v>石像魔宠</v>
      </c>
      <c r="D720" s="85" t="str">
        <f>IF(IF(COUNTIF(AI!A:A,'表格编辑 '!C720),TRUE,FALSE)=FALSE,"monster",(VLOOKUP(C720,AI!A:B,2,FALSE)))</f>
        <v>monster</v>
      </c>
      <c r="E720" s="5">
        <v>34</v>
      </c>
      <c r="F720" s="86" t="str">
        <f>VLOOKUP(D720,AI!B:G,2,FALSE)</f>
        <v>AI_born_event(RECEIVER, ARG0, ARG1, ARG2, ARG3,ARG4)</v>
      </c>
      <c r="G720" s="86" t="str">
        <f>VLOOKUP(D720,AI!B:G,3,FALSE)</f>
        <v>AI_update_event(RECEIVER, ARG0, ARG1, ARG2, ARG3,ARG4)</v>
      </c>
      <c r="H720" s="86"/>
      <c r="I720" s="86"/>
      <c r="J720" s="86" t="str">
        <f>VLOOKUP(D720,AI!B:G,6,FALSE)</f>
        <v>test_deadth_event(RECEIVER, ARG0, ARG1, ARG2, ARG3,ARG4)</v>
      </c>
      <c r="K720" s="86">
        <v>1</v>
      </c>
      <c r="L720" s="86">
        <f>IF(怪物属性编辑!AH663=1,怪物属性编辑!AO663,0)</f>
        <v>1432</v>
      </c>
      <c r="M720" s="89">
        <f t="shared" si="33"/>
        <v>1020</v>
      </c>
      <c r="S720" s="86">
        <v>320</v>
      </c>
      <c r="AF720" s="90">
        <f t="shared" ref="AF720:AF783" si="34">100000+A720</f>
        <v>140307</v>
      </c>
    </row>
    <row r="721" spans="1:32">
      <c r="A721" s="5">
        <v>40308</v>
      </c>
      <c r="B721" s="4">
        <v>50019</v>
      </c>
      <c r="C721" s="5" t="str">
        <f>VLOOKUP(B721,映射!A:B,2,FALSE)</f>
        <v>极限鼠王</v>
      </c>
      <c r="D721" s="85" t="str">
        <f>IF(IF(COUNTIF(AI!A:A,'表格编辑 '!C721),TRUE,FALSE)=FALSE,"monster",(VLOOKUP(C721,AI!A:B,2,FALSE)))</f>
        <v>monster</v>
      </c>
      <c r="E721" s="5">
        <v>34</v>
      </c>
      <c r="F721" s="86" t="str">
        <f>VLOOKUP(D721,AI!B:G,2,FALSE)</f>
        <v>AI_born_event(RECEIVER, ARG0, ARG1, ARG2, ARG3,ARG4)</v>
      </c>
      <c r="G721" s="86" t="str">
        <f>VLOOKUP(D721,AI!B:G,3,FALSE)</f>
        <v>AI_update_event(RECEIVER, ARG0, ARG1, ARG2, ARG3,ARG4)</v>
      </c>
      <c r="H721" s="86"/>
      <c r="I721" s="86"/>
      <c r="J721" s="86" t="str">
        <f>VLOOKUP(D721,AI!B:G,6,FALSE)</f>
        <v>test_deadth_event(RECEIVER, ARG0, ARG1, ARG2, ARG3,ARG4)</v>
      </c>
      <c r="K721" s="86">
        <v>1</v>
      </c>
      <c r="L721" s="86">
        <f>IF(怪物属性编辑!AH664=1,怪物属性编辑!AO664,0)</f>
        <v>1380</v>
      </c>
      <c r="M721" s="89">
        <f t="shared" si="33"/>
        <v>1020</v>
      </c>
      <c r="S721" s="86">
        <v>320</v>
      </c>
      <c r="AF721" s="90">
        <f t="shared" si="34"/>
        <v>140308</v>
      </c>
    </row>
    <row r="722" spans="1:32">
      <c r="A722" s="5">
        <v>40309</v>
      </c>
      <c r="B722" s="4">
        <v>50023</v>
      </c>
      <c r="C722" s="5" t="str">
        <f>VLOOKUP(B722,映射!A:B,2,FALSE)</f>
        <v>异域魔犬</v>
      </c>
      <c r="D722" s="85" t="str">
        <f>IF(IF(COUNTIF(AI!A:A,'表格编辑 '!C722),TRUE,FALSE)=FALSE,"monster",(VLOOKUP(C722,AI!A:B,2,FALSE)))</f>
        <v>monster</v>
      </c>
      <c r="E722" s="5">
        <v>34</v>
      </c>
      <c r="F722" s="86" t="str">
        <f>VLOOKUP(D722,AI!B:G,2,FALSE)</f>
        <v>AI_born_event(RECEIVER, ARG0, ARG1, ARG2, ARG3,ARG4)</v>
      </c>
      <c r="G722" s="86" t="str">
        <f>VLOOKUP(D722,AI!B:G,3,FALSE)</f>
        <v>AI_update_event(RECEIVER, ARG0, ARG1, ARG2, ARG3,ARG4)</v>
      </c>
      <c r="H722" s="86"/>
      <c r="I722" s="86"/>
      <c r="J722" s="86" t="str">
        <f>VLOOKUP(D722,AI!B:G,6,FALSE)</f>
        <v>test_deadth_event(RECEIVER, ARG0, ARG1, ARG2, ARG3,ARG4)</v>
      </c>
      <c r="K722" s="86">
        <v>1</v>
      </c>
      <c r="L722" s="86">
        <f>IF(怪物属性编辑!AH665=1,怪物属性编辑!AO665,0)</f>
        <v>1514</v>
      </c>
      <c r="M722" s="89">
        <f t="shared" si="33"/>
        <v>1020</v>
      </c>
      <c r="S722" s="86">
        <v>320</v>
      </c>
      <c r="AF722" s="90">
        <f t="shared" si="34"/>
        <v>140309</v>
      </c>
    </row>
    <row r="723" spans="1:32">
      <c r="A723" s="5">
        <v>40310</v>
      </c>
      <c r="B723" s="4">
        <v>50069</v>
      </c>
      <c r="C723" s="5" t="str">
        <f>VLOOKUP(B723,映射!A:B,2,FALSE)</f>
        <v>杀手螳螂</v>
      </c>
      <c r="D723" s="85" t="str">
        <f>IF(IF(COUNTIF(AI!A:A,'表格编辑 '!C723),TRUE,FALSE)=FALSE,"monster",(VLOOKUP(C723,AI!A:B,2,FALSE)))</f>
        <v>monster</v>
      </c>
      <c r="E723" s="5">
        <v>34</v>
      </c>
      <c r="F723" s="86" t="str">
        <f>VLOOKUP(D723,AI!B:G,2,FALSE)</f>
        <v>AI_born_event(RECEIVER, ARG0, ARG1, ARG2, ARG3,ARG4)</v>
      </c>
      <c r="G723" s="86" t="str">
        <f>VLOOKUP(D723,AI!B:G,3,FALSE)</f>
        <v>AI_update_event(RECEIVER, ARG0, ARG1, ARG2, ARG3,ARG4)</v>
      </c>
      <c r="H723" s="86"/>
      <c r="I723" s="86"/>
      <c r="J723" s="86" t="str">
        <f>VLOOKUP(D723,AI!B:G,6,FALSE)</f>
        <v>test_deadth_event(RECEIVER, ARG0, ARG1, ARG2, ARG3,ARG4)</v>
      </c>
      <c r="K723" s="86">
        <v>1</v>
      </c>
      <c r="L723" s="86">
        <f>IF(怪物属性编辑!AH666=1,怪物属性编辑!AO666,0)</f>
        <v>458</v>
      </c>
      <c r="M723" s="89">
        <f t="shared" si="33"/>
        <v>1020</v>
      </c>
      <c r="S723" s="86">
        <v>320</v>
      </c>
      <c r="AF723" s="90">
        <f t="shared" si="34"/>
        <v>140310</v>
      </c>
    </row>
    <row r="724" spans="1:32">
      <c r="A724" s="5">
        <v>40311</v>
      </c>
      <c r="B724" s="4">
        <v>50138</v>
      </c>
      <c r="C724" s="5" t="str">
        <f>VLOOKUP(B724,映射!A:B,2,FALSE)</f>
        <v>烈风翼龙</v>
      </c>
      <c r="D724" s="85" t="str">
        <f>IF(IF(COUNTIF(AI!A:A,'表格编辑 '!C724),TRUE,FALSE)=FALSE,"monster",(VLOOKUP(C724,AI!A:B,2,FALSE)))</f>
        <v>monster</v>
      </c>
      <c r="E724" s="5">
        <v>34</v>
      </c>
      <c r="F724" s="86" t="str">
        <f>VLOOKUP(D724,AI!B:G,2,FALSE)</f>
        <v>AI_born_event(RECEIVER, ARG0, ARG1, ARG2, ARG3,ARG4)</v>
      </c>
      <c r="G724" s="86" t="str">
        <f>VLOOKUP(D724,AI!B:G,3,FALSE)</f>
        <v>AI_update_event(RECEIVER, ARG0, ARG1, ARG2, ARG3,ARG4)</v>
      </c>
      <c r="H724" s="86"/>
      <c r="I724" s="86"/>
      <c r="J724" s="86" t="str">
        <f>VLOOKUP(D724,AI!B:G,6,FALSE)</f>
        <v>test_deadth_event(RECEIVER, ARG0, ARG1, ARG2, ARG3,ARG4)</v>
      </c>
      <c r="K724" s="86">
        <v>1</v>
      </c>
      <c r="L724" s="86">
        <f>IF(怪物属性编辑!AH667=1,怪物属性编辑!AO667,0)</f>
        <v>408</v>
      </c>
      <c r="M724" s="89">
        <f t="shared" si="33"/>
        <v>1020</v>
      </c>
      <c r="S724" s="86">
        <v>320</v>
      </c>
      <c r="AF724" s="90">
        <f t="shared" si="34"/>
        <v>140311</v>
      </c>
    </row>
    <row r="725" spans="1:32">
      <c r="A725" s="5">
        <v>40312</v>
      </c>
      <c r="B725" s="4">
        <v>50021</v>
      </c>
      <c r="C725" s="5" t="str">
        <f>VLOOKUP(B725,映射!A:B,2,FALSE)</f>
        <v>巨狼</v>
      </c>
      <c r="D725" s="85" t="str">
        <f>IF(IF(COUNTIF(AI!A:A,'表格编辑 '!C725),TRUE,FALSE)=FALSE,"monster",(VLOOKUP(C725,AI!A:B,2,FALSE)))</f>
        <v>monster</v>
      </c>
      <c r="E725" s="5">
        <v>34</v>
      </c>
      <c r="F725" s="86" t="str">
        <f>VLOOKUP(D725,AI!B:G,2,FALSE)</f>
        <v>AI_born_event(RECEIVER, ARG0, ARG1, ARG2, ARG3,ARG4)</v>
      </c>
      <c r="G725" s="86" t="str">
        <f>VLOOKUP(D725,AI!B:G,3,FALSE)</f>
        <v>AI_update_event(RECEIVER, ARG0, ARG1, ARG2, ARG3,ARG4)</v>
      </c>
      <c r="H725" s="86"/>
      <c r="I725" s="86"/>
      <c r="J725" s="86" t="str">
        <f>VLOOKUP(D725,AI!B:G,6,FALSE)</f>
        <v>test_deadth_event(RECEIVER, ARG0, ARG1, ARG2, ARG3,ARG4)</v>
      </c>
      <c r="K725" s="86">
        <v>1</v>
      </c>
      <c r="L725" s="86">
        <f>IF(怪物属性编辑!AH668=1,怪物属性编辑!AO668,0)</f>
        <v>930</v>
      </c>
      <c r="M725" s="89">
        <f t="shared" si="33"/>
        <v>1020</v>
      </c>
      <c r="S725" s="86">
        <v>320</v>
      </c>
      <c r="AF725" s="90">
        <f t="shared" si="34"/>
        <v>140312</v>
      </c>
    </row>
    <row r="726" spans="1:32">
      <c r="A726" s="5">
        <v>40313</v>
      </c>
      <c r="B726" s="4">
        <v>50134</v>
      </c>
      <c r="C726" s="5" t="str">
        <f>VLOOKUP(B726,映射!A:B,2,FALSE)</f>
        <v>猎豹蜥蜴</v>
      </c>
      <c r="D726" s="85" t="str">
        <f>IF(IF(COUNTIF(AI!A:A,'表格编辑 '!C726),TRUE,FALSE)=FALSE,"monster",(VLOOKUP(C726,AI!A:B,2,FALSE)))</f>
        <v>monster</v>
      </c>
      <c r="E726" s="5">
        <v>34</v>
      </c>
      <c r="F726" s="86" t="str">
        <f>VLOOKUP(D726,AI!B:G,2,FALSE)</f>
        <v>AI_born_event(RECEIVER, ARG0, ARG1, ARG2, ARG3,ARG4)</v>
      </c>
      <c r="G726" s="86" t="str">
        <f>VLOOKUP(D726,AI!B:G,3,FALSE)</f>
        <v>AI_update_event(RECEIVER, ARG0, ARG1, ARG2, ARG3,ARG4)</v>
      </c>
      <c r="H726" s="86"/>
      <c r="I726" s="86"/>
      <c r="J726" s="86" t="str">
        <f>VLOOKUP(D726,AI!B:G,6,FALSE)</f>
        <v>test_deadth_event(RECEIVER, ARG0, ARG1, ARG2, ARG3,ARG4)</v>
      </c>
      <c r="K726" s="86">
        <v>1</v>
      </c>
      <c r="L726" s="86">
        <f>IF(怪物属性编辑!AH669=1,怪物属性编辑!AO669,0)</f>
        <v>936</v>
      </c>
      <c r="M726" s="89">
        <f t="shared" si="33"/>
        <v>1020</v>
      </c>
      <c r="S726" s="86">
        <v>320</v>
      </c>
      <c r="AF726" s="90">
        <f t="shared" si="34"/>
        <v>140313</v>
      </c>
    </row>
    <row r="727" spans="1:32">
      <c r="A727" s="5">
        <v>40314</v>
      </c>
      <c r="B727" s="4">
        <v>50041</v>
      </c>
      <c r="C727" s="5" t="str">
        <f>VLOOKUP(B727,映射!A:B,2,FALSE)</f>
        <v>小恶魔</v>
      </c>
      <c r="D727" s="85" t="str">
        <f>IF(IF(COUNTIF(AI!A:A,'表格编辑 '!C727),TRUE,FALSE)=FALSE,"monster",(VLOOKUP(C727,AI!A:B,2,FALSE)))</f>
        <v>monster</v>
      </c>
      <c r="E727" s="5">
        <v>34</v>
      </c>
      <c r="F727" s="86" t="str">
        <f>VLOOKUP(D727,AI!B:G,2,FALSE)</f>
        <v>AI_born_event(RECEIVER, ARG0, ARG1, ARG2, ARG3,ARG4)</v>
      </c>
      <c r="G727" s="86" t="str">
        <f>VLOOKUP(D727,AI!B:G,3,FALSE)</f>
        <v>AI_update_event(RECEIVER, ARG0, ARG1, ARG2, ARG3,ARG4)</v>
      </c>
      <c r="H727" s="86"/>
      <c r="I727" s="86"/>
      <c r="J727" s="86" t="str">
        <f>VLOOKUP(D727,AI!B:G,6,FALSE)</f>
        <v>test_deadth_event(RECEIVER, ARG0, ARG1, ARG2, ARG3,ARG4)</v>
      </c>
      <c r="K727" s="86">
        <v>1</v>
      </c>
      <c r="L727" s="86">
        <f>IF(怪物属性编辑!AH670=1,怪物属性编辑!AO670,0)</f>
        <v>1212</v>
      </c>
      <c r="M727" s="89">
        <f t="shared" si="33"/>
        <v>1020</v>
      </c>
      <c r="S727" s="86">
        <v>320</v>
      </c>
      <c r="AF727" s="90">
        <f t="shared" si="34"/>
        <v>140314</v>
      </c>
    </row>
    <row r="728" spans="1:32">
      <c r="A728" s="5">
        <v>40315</v>
      </c>
      <c r="B728" s="4">
        <v>50154</v>
      </c>
      <c r="C728" s="5" t="str">
        <f>VLOOKUP(B728,映射!A:B,2,FALSE)</f>
        <v>海贼</v>
      </c>
      <c r="D728" s="85" t="str">
        <f>IF(IF(COUNTIF(AI!A:A,'表格编辑 '!C728),TRUE,FALSE)=FALSE,"monster",(VLOOKUP(C728,AI!A:B,2,FALSE)))</f>
        <v>monster</v>
      </c>
      <c r="E728" s="5">
        <v>34</v>
      </c>
      <c r="F728" s="86" t="str">
        <f>VLOOKUP(D728,AI!B:G,2,FALSE)</f>
        <v>AI_born_event(RECEIVER, ARG0, ARG1, ARG2, ARG3,ARG4)</v>
      </c>
      <c r="G728" s="86" t="str">
        <f>VLOOKUP(D728,AI!B:G,3,FALSE)</f>
        <v>AI_update_event(RECEIVER, ARG0, ARG1, ARG2, ARG3,ARG4)</v>
      </c>
      <c r="H728" s="86"/>
      <c r="I728" s="86"/>
      <c r="J728" s="86" t="str">
        <f>VLOOKUP(D728,AI!B:G,6,FALSE)</f>
        <v>test_deadth_event(RECEIVER, ARG0, ARG1, ARG2, ARG3,ARG4)</v>
      </c>
      <c r="K728" s="86">
        <v>1</v>
      </c>
      <c r="L728" s="86">
        <f>IF(怪物属性编辑!AH671=1,怪物属性编辑!AO671,0)</f>
        <v>1084</v>
      </c>
      <c r="M728" s="89">
        <f t="shared" si="33"/>
        <v>1020</v>
      </c>
      <c r="S728" s="86">
        <v>320</v>
      </c>
      <c r="AF728" s="90">
        <f t="shared" si="34"/>
        <v>140315</v>
      </c>
    </row>
    <row r="729" spans="1:32">
      <c r="A729" s="5">
        <v>40316</v>
      </c>
      <c r="B729" s="4">
        <v>50063</v>
      </c>
      <c r="C729" s="5" t="str">
        <f>VLOOKUP(B729,映射!A:B,2,FALSE)</f>
        <v>杀人蜂</v>
      </c>
      <c r="D729" s="85" t="str">
        <f>IF(IF(COUNTIF(AI!A:A,'表格编辑 '!C729),TRUE,FALSE)=FALSE,"monster",(VLOOKUP(C729,AI!A:B,2,FALSE)))</f>
        <v>monster</v>
      </c>
      <c r="E729" s="5">
        <v>39</v>
      </c>
      <c r="F729" s="86" t="str">
        <f>VLOOKUP(D729,AI!B:G,2,FALSE)</f>
        <v>AI_born_event(RECEIVER, ARG0, ARG1, ARG2, ARG3,ARG4)</v>
      </c>
      <c r="G729" s="86" t="str">
        <f>VLOOKUP(D729,AI!B:G,3,FALSE)</f>
        <v>AI_update_event(RECEIVER, ARG0, ARG1, ARG2, ARG3,ARG4)</v>
      </c>
      <c r="H729" s="86"/>
      <c r="I729" s="86"/>
      <c r="J729" s="86" t="str">
        <f>VLOOKUP(D729,AI!B:G,6,FALSE)</f>
        <v>test_deadth_event(RECEIVER, ARG0, ARG1, ARG2, ARG3,ARG4)</v>
      </c>
      <c r="K729" s="86">
        <v>1</v>
      </c>
      <c r="L729" s="86">
        <f>IF(怪物属性编辑!AH672=1,怪物属性编辑!AO672,0)</f>
        <v>1832</v>
      </c>
      <c r="M729" s="89">
        <f t="shared" si="33"/>
        <v>1170</v>
      </c>
      <c r="S729" s="86">
        <v>320</v>
      </c>
      <c r="AF729" s="90">
        <f t="shared" si="34"/>
        <v>140316</v>
      </c>
    </row>
    <row r="730" spans="1:32">
      <c r="A730" s="5">
        <v>40317</v>
      </c>
      <c r="B730" s="4">
        <v>50153</v>
      </c>
      <c r="C730" s="5" t="str">
        <f>VLOOKUP(B730,映射!A:B,2,FALSE)</f>
        <v>山贼</v>
      </c>
      <c r="D730" s="85" t="str">
        <f>IF(IF(COUNTIF(AI!A:A,'表格编辑 '!C730),TRUE,FALSE)=FALSE,"monster",(VLOOKUP(C730,AI!A:B,2,FALSE)))</f>
        <v>monster</v>
      </c>
      <c r="E730" s="5">
        <v>39</v>
      </c>
      <c r="F730" s="86" t="str">
        <f>VLOOKUP(D730,AI!B:G,2,FALSE)</f>
        <v>AI_born_event(RECEIVER, ARG0, ARG1, ARG2, ARG3,ARG4)</v>
      </c>
      <c r="G730" s="86" t="str">
        <f>VLOOKUP(D730,AI!B:G,3,FALSE)</f>
        <v>AI_update_event(RECEIVER, ARG0, ARG1, ARG2, ARG3,ARG4)</v>
      </c>
      <c r="H730" s="86"/>
      <c r="I730" s="86"/>
      <c r="J730" s="86" t="str">
        <f>VLOOKUP(D730,AI!B:G,6,FALSE)</f>
        <v>test_deadth_event(RECEIVER, ARG0, ARG1, ARG2, ARG3,ARG4)</v>
      </c>
      <c r="K730" s="86">
        <v>1</v>
      </c>
      <c r="L730" s="86">
        <f>IF(怪物属性编辑!AH673=1,怪物属性编辑!AO673,0)</f>
        <v>914</v>
      </c>
      <c r="M730" s="89">
        <f t="shared" si="33"/>
        <v>1170</v>
      </c>
      <c r="S730" s="86">
        <v>320</v>
      </c>
      <c r="AF730" s="90">
        <f t="shared" si="34"/>
        <v>140317</v>
      </c>
    </row>
    <row r="731" spans="1:32">
      <c r="A731" s="5">
        <v>40318</v>
      </c>
      <c r="B731" s="4">
        <v>50129</v>
      </c>
      <c r="C731" s="5" t="str">
        <f>VLOOKUP(B731,映射!A:B,2,FALSE)</f>
        <v>大钳蟹</v>
      </c>
      <c r="D731" s="85" t="str">
        <f>IF(IF(COUNTIF(AI!A:A,'表格编辑 '!C731),TRUE,FALSE)=FALSE,"monster",(VLOOKUP(C731,AI!A:B,2,FALSE)))</f>
        <v>monster</v>
      </c>
      <c r="E731" s="5">
        <v>39</v>
      </c>
      <c r="F731" s="86" t="str">
        <f>VLOOKUP(D731,AI!B:G,2,FALSE)</f>
        <v>AI_born_event(RECEIVER, ARG0, ARG1, ARG2, ARG3,ARG4)</v>
      </c>
      <c r="G731" s="86" t="str">
        <f>VLOOKUP(D731,AI!B:G,3,FALSE)</f>
        <v>AI_update_event(RECEIVER, ARG0, ARG1, ARG2, ARG3,ARG4)</v>
      </c>
      <c r="H731" s="86"/>
      <c r="I731" s="86"/>
      <c r="J731" s="86" t="str">
        <f>VLOOKUP(D731,AI!B:G,6,FALSE)</f>
        <v>test_deadth_event(RECEIVER, ARG0, ARG1, ARG2, ARG3,ARG4)</v>
      </c>
      <c r="K731" s="86">
        <v>1</v>
      </c>
      <c r="L731" s="86">
        <f>IF(怪物属性编辑!AH674=1,怪物属性编辑!AO674,0)</f>
        <v>886</v>
      </c>
      <c r="M731" s="89">
        <f t="shared" si="33"/>
        <v>1170</v>
      </c>
      <c r="S731" s="86">
        <v>320</v>
      </c>
      <c r="AF731" s="90">
        <f t="shared" si="34"/>
        <v>140318</v>
      </c>
    </row>
    <row r="732" spans="1:32">
      <c r="A732" s="5">
        <v>40319</v>
      </c>
      <c r="B732" s="4">
        <v>50131</v>
      </c>
      <c r="C732" s="5" t="str">
        <f>VLOOKUP(B732,映射!A:B,2,FALSE)</f>
        <v>蜥蜴人战士</v>
      </c>
      <c r="D732" s="85" t="str">
        <f>IF(IF(COUNTIF(AI!A:A,'表格编辑 '!C732),TRUE,FALSE)=FALSE,"monster",(VLOOKUP(C732,AI!A:B,2,FALSE)))</f>
        <v>monster</v>
      </c>
      <c r="E732" s="5">
        <v>39</v>
      </c>
      <c r="F732" s="86" t="str">
        <f>VLOOKUP(D732,AI!B:G,2,FALSE)</f>
        <v>AI_born_event(RECEIVER, ARG0, ARG1, ARG2, ARG3,ARG4)</v>
      </c>
      <c r="G732" s="86" t="str">
        <f>VLOOKUP(D732,AI!B:G,3,FALSE)</f>
        <v>AI_update_event(RECEIVER, ARG0, ARG1, ARG2, ARG3,ARG4)</v>
      </c>
      <c r="H732" s="86"/>
      <c r="I732" s="86"/>
      <c r="J732" s="86" t="str">
        <f>VLOOKUP(D732,AI!B:G,6,FALSE)</f>
        <v>test_deadth_event(RECEIVER, ARG0, ARG1, ARG2, ARG3,ARG4)</v>
      </c>
      <c r="K732" s="86">
        <v>1</v>
      </c>
      <c r="L732" s="86">
        <f>IF(怪物属性编辑!AH675=1,怪物属性编辑!AO675,0)</f>
        <v>782</v>
      </c>
      <c r="M732" s="89">
        <f t="shared" si="33"/>
        <v>1170</v>
      </c>
      <c r="S732" s="86">
        <v>320</v>
      </c>
      <c r="AF732" s="90">
        <f t="shared" si="34"/>
        <v>140319</v>
      </c>
    </row>
    <row r="733" spans="1:32">
      <c r="A733" s="5">
        <v>40320</v>
      </c>
      <c r="B733" s="4">
        <v>50037</v>
      </c>
      <c r="C733" s="5" t="str">
        <f>VLOOKUP(B733,映射!A:B,2,FALSE)</f>
        <v>死灵</v>
      </c>
      <c r="D733" s="85" t="str">
        <f>IF(IF(COUNTIF(AI!A:A,'表格编辑 '!C733),TRUE,FALSE)=FALSE,"monster",(VLOOKUP(C733,AI!A:B,2,FALSE)))</f>
        <v>monster</v>
      </c>
      <c r="E733" s="5">
        <v>39</v>
      </c>
      <c r="F733" s="86" t="str">
        <f>VLOOKUP(D733,AI!B:G,2,FALSE)</f>
        <v>AI_born_event(RECEIVER, ARG0, ARG1, ARG2, ARG3,ARG4)</v>
      </c>
      <c r="G733" s="86" t="str">
        <f>VLOOKUP(D733,AI!B:G,3,FALSE)</f>
        <v>AI_update_event(RECEIVER, ARG0, ARG1, ARG2, ARG3,ARG4)</v>
      </c>
      <c r="H733" s="86"/>
      <c r="I733" s="86"/>
      <c r="J733" s="86" t="str">
        <f>VLOOKUP(D733,AI!B:G,6,FALSE)</f>
        <v>test_deadth_event(RECEIVER, ARG0, ARG1, ARG2, ARG3,ARG4)</v>
      </c>
      <c r="K733" s="86">
        <v>1</v>
      </c>
      <c r="L733" s="86">
        <f>IF(怪物属性编辑!AH676=1,怪物属性编辑!AO676,0)</f>
        <v>1094</v>
      </c>
      <c r="M733" s="89">
        <f t="shared" si="33"/>
        <v>1170</v>
      </c>
      <c r="S733" s="86">
        <v>320</v>
      </c>
      <c r="AF733" s="90">
        <f t="shared" si="34"/>
        <v>140320</v>
      </c>
    </row>
    <row r="734" spans="1:32">
      <c r="A734" s="5">
        <v>40321</v>
      </c>
      <c r="B734" s="4">
        <v>50138</v>
      </c>
      <c r="C734" s="5" t="str">
        <f>VLOOKUP(B734,映射!A:B,2,FALSE)</f>
        <v>烈风翼龙</v>
      </c>
      <c r="D734" s="85" t="str">
        <f>IF(IF(COUNTIF(AI!A:A,'表格编辑 '!C734),TRUE,FALSE)=FALSE,"monster",(VLOOKUP(C734,AI!A:B,2,FALSE)))</f>
        <v>monster</v>
      </c>
      <c r="E734" s="5">
        <v>39</v>
      </c>
      <c r="F734" s="86" t="str">
        <f>VLOOKUP(D734,AI!B:G,2,FALSE)</f>
        <v>AI_born_event(RECEIVER, ARG0, ARG1, ARG2, ARG3,ARG4)</v>
      </c>
      <c r="G734" s="86" t="str">
        <f>VLOOKUP(D734,AI!B:G,3,FALSE)</f>
        <v>AI_update_event(RECEIVER, ARG0, ARG1, ARG2, ARG3,ARG4)</v>
      </c>
      <c r="H734" s="86"/>
      <c r="I734" s="86"/>
      <c r="J734" s="86" t="str">
        <f>VLOOKUP(D734,AI!B:G,6,FALSE)</f>
        <v>test_deadth_event(RECEIVER, ARG0, ARG1, ARG2, ARG3,ARG4)</v>
      </c>
      <c r="K734" s="86">
        <v>1</v>
      </c>
      <c r="L734" s="86">
        <f>IF(怪物属性编辑!AH677=1,怪物属性编辑!AO677,0)</f>
        <v>358</v>
      </c>
      <c r="M734" s="89">
        <f t="shared" ref="M734:M797" si="35">E734*30</f>
        <v>1170</v>
      </c>
      <c r="S734" s="86">
        <v>320</v>
      </c>
      <c r="AF734" s="90">
        <f t="shared" si="34"/>
        <v>140321</v>
      </c>
    </row>
    <row r="735" spans="1:32">
      <c r="A735" s="5">
        <v>40322</v>
      </c>
      <c r="B735" s="4">
        <v>50038</v>
      </c>
      <c r="C735" s="5" t="str">
        <f>VLOOKUP(B735,映射!A:B,2,FALSE)</f>
        <v>石像魔宠</v>
      </c>
      <c r="D735" s="85" t="str">
        <f>IF(IF(COUNTIF(AI!A:A,'表格编辑 '!C735),TRUE,FALSE)=FALSE,"monster",(VLOOKUP(C735,AI!A:B,2,FALSE)))</f>
        <v>monster</v>
      </c>
      <c r="E735" s="5">
        <v>39</v>
      </c>
      <c r="F735" s="86" t="str">
        <f>VLOOKUP(D735,AI!B:G,2,FALSE)</f>
        <v>AI_born_event(RECEIVER, ARG0, ARG1, ARG2, ARG3,ARG4)</v>
      </c>
      <c r="G735" s="86" t="str">
        <f>VLOOKUP(D735,AI!B:G,3,FALSE)</f>
        <v>AI_update_event(RECEIVER, ARG0, ARG1, ARG2, ARG3,ARG4)</v>
      </c>
      <c r="H735" s="86"/>
      <c r="I735" s="86"/>
      <c r="J735" s="86" t="str">
        <f>VLOOKUP(D735,AI!B:G,6,FALSE)</f>
        <v>test_deadth_event(RECEIVER, ARG0, ARG1, ARG2, ARG3,ARG4)</v>
      </c>
      <c r="K735" s="86">
        <v>1</v>
      </c>
      <c r="L735" s="86">
        <f>IF(怪物属性编辑!AH678=1,怪物属性编辑!AO678,0)</f>
        <v>1514</v>
      </c>
      <c r="M735" s="89">
        <f t="shared" si="35"/>
        <v>1170</v>
      </c>
      <c r="S735" s="86">
        <v>320</v>
      </c>
      <c r="AF735" s="90">
        <f t="shared" si="34"/>
        <v>140322</v>
      </c>
    </row>
    <row r="736" spans="1:32">
      <c r="A736" s="5">
        <v>40323</v>
      </c>
      <c r="B736" s="4">
        <v>50019</v>
      </c>
      <c r="C736" s="5" t="str">
        <f>VLOOKUP(B736,映射!A:B,2,FALSE)</f>
        <v>极限鼠王</v>
      </c>
      <c r="D736" s="85" t="str">
        <f>IF(IF(COUNTIF(AI!A:A,'表格编辑 '!C736),TRUE,FALSE)=FALSE,"monster",(VLOOKUP(C736,AI!A:B,2,FALSE)))</f>
        <v>monster</v>
      </c>
      <c r="E736" s="5">
        <v>39</v>
      </c>
      <c r="F736" s="86" t="str">
        <f>VLOOKUP(D736,AI!B:G,2,FALSE)</f>
        <v>AI_born_event(RECEIVER, ARG0, ARG1, ARG2, ARG3,ARG4)</v>
      </c>
      <c r="G736" s="86" t="str">
        <f>VLOOKUP(D736,AI!B:G,3,FALSE)</f>
        <v>AI_update_event(RECEIVER, ARG0, ARG1, ARG2, ARG3,ARG4)</v>
      </c>
      <c r="H736" s="86"/>
      <c r="I736" s="86"/>
      <c r="J736" s="86" t="str">
        <f>VLOOKUP(D736,AI!B:G,6,FALSE)</f>
        <v>test_deadth_event(RECEIVER, ARG0, ARG1, ARG2, ARG3,ARG4)</v>
      </c>
      <c r="K736" s="86">
        <v>1</v>
      </c>
      <c r="L736" s="86">
        <f>IF(怪物属性编辑!AH679=1,怪物属性编辑!AO679,0)</f>
        <v>1510</v>
      </c>
      <c r="M736" s="89">
        <f t="shared" si="35"/>
        <v>1170</v>
      </c>
      <c r="S736" s="86">
        <v>320</v>
      </c>
      <c r="AF736" s="90">
        <f t="shared" si="34"/>
        <v>140323</v>
      </c>
    </row>
    <row r="737" spans="1:32">
      <c r="A737" s="5">
        <v>40324</v>
      </c>
      <c r="B737" s="4">
        <v>50023</v>
      </c>
      <c r="C737" s="5" t="str">
        <f>VLOOKUP(B737,映射!A:B,2,FALSE)</f>
        <v>异域魔犬</v>
      </c>
      <c r="D737" s="85" t="str">
        <f>IF(IF(COUNTIF(AI!A:A,'表格编辑 '!C737),TRUE,FALSE)=FALSE,"monster",(VLOOKUP(C737,AI!A:B,2,FALSE)))</f>
        <v>monster</v>
      </c>
      <c r="E737" s="5">
        <v>39</v>
      </c>
      <c r="F737" s="86" t="str">
        <f>VLOOKUP(D737,AI!B:G,2,FALSE)</f>
        <v>AI_born_event(RECEIVER, ARG0, ARG1, ARG2, ARG3,ARG4)</v>
      </c>
      <c r="G737" s="86" t="str">
        <f>VLOOKUP(D737,AI!B:G,3,FALSE)</f>
        <v>AI_update_event(RECEIVER, ARG0, ARG1, ARG2, ARG3,ARG4)</v>
      </c>
      <c r="H737" s="86"/>
      <c r="I737" s="86"/>
      <c r="J737" s="86" t="str">
        <f>VLOOKUP(D737,AI!B:G,6,FALSE)</f>
        <v>test_deadth_event(RECEIVER, ARG0, ARG1, ARG2, ARG3,ARG4)</v>
      </c>
      <c r="K737" s="86">
        <v>1</v>
      </c>
      <c r="L737" s="86">
        <f>IF(怪物属性编辑!AH680=1,怪物属性编辑!AO680,0)</f>
        <v>1592</v>
      </c>
      <c r="M737" s="89">
        <f t="shared" si="35"/>
        <v>1170</v>
      </c>
      <c r="S737" s="86">
        <v>320</v>
      </c>
      <c r="AF737" s="90">
        <f t="shared" si="34"/>
        <v>140324</v>
      </c>
    </row>
    <row r="738" spans="1:32">
      <c r="A738" s="5">
        <v>40325</v>
      </c>
      <c r="B738" s="4">
        <v>50069</v>
      </c>
      <c r="C738" s="5" t="str">
        <f>VLOOKUP(B738,映射!A:B,2,FALSE)</f>
        <v>杀手螳螂</v>
      </c>
      <c r="D738" s="85" t="str">
        <f>IF(IF(COUNTIF(AI!A:A,'表格编辑 '!C738),TRUE,FALSE)=FALSE,"monster",(VLOOKUP(C738,AI!A:B,2,FALSE)))</f>
        <v>monster</v>
      </c>
      <c r="E738" s="5">
        <v>39</v>
      </c>
      <c r="F738" s="86" t="str">
        <f>VLOOKUP(D738,AI!B:G,2,FALSE)</f>
        <v>AI_born_event(RECEIVER, ARG0, ARG1, ARG2, ARG3,ARG4)</v>
      </c>
      <c r="G738" s="86" t="str">
        <f>VLOOKUP(D738,AI!B:G,3,FALSE)</f>
        <v>AI_update_event(RECEIVER, ARG0, ARG1, ARG2, ARG3,ARG4)</v>
      </c>
      <c r="H738" s="86"/>
      <c r="I738" s="86"/>
      <c r="J738" s="86" t="str">
        <f>VLOOKUP(D738,AI!B:G,6,FALSE)</f>
        <v>test_deadth_event(RECEIVER, ARG0, ARG1, ARG2, ARG3,ARG4)</v>
      </c>
      <c r="K738" s="86">
        <v>1</v>
      </c>
      <c r="L738" s="86">
        <f>IF(怪物属性编辑!AH681=1,怪物属性编辑!AO681,0)</f>
        <v>436</v>
      </c>
      <c r="M738" s="89">
        <f t="shared" si="35"/>
        <v>1170</v>
      </c>
      <c r="S738" s="86">
        <v>320</v>
      </c>
      <c r="AF738" s="90">
        <f t="shared" si="34"/>
        <v>140325</v>
      </c>
    </row>
    <row r="739" spans="1:32">
      <c r="A739" s="5">
        <v>40326</v>
      </c>
      <c r="B739" s="4">
        <v>50138</v>
      </c>
      <c r="C739" s="5" t="str">
        <f>VLOOKUP(B739,映射!A:B,2,FALSE)</f>
        <v>烈风翼龙</v>
      </c>
      <c r="D739" s="85" t="str">
        <f>IF(IF(COUNTIF(AI!A:A,'表格编辑 '!C739),TRUE,FALSE)=FALSE,"monster",(VLOOKUP(C739,AI!A:B,2,FALSE)))</f>
        <v>monster</v>
      </c>
      <c r="E739" s="5">
        <v>39</v>
      </c>
      <c r="F739" s="86" t="str">
        <f>VLOOKUP(D739,AI!B:G,2,FALSE)</f>
        <v>AI_born_event(RECEIVER, ARG0, ARG1, ARG2, ARG3,ARG4)</v>
      </c>
      <c r="G739" s="86" t="str">
        <f>VLOOKUP(D739,AI!B:G,3,FALSE)</f>
        <v>AI_update_event(RECEIVER, ARG0, ARG1, ARG2, ARG3,ARG4)</v>
      </c>
      <c r="H739" s="86"/>
      <c r="I739" s="86"/>
      <c r="J739" s="86" t="str">
        <f>VLOOKUP(D739,AI!B:G,6,FALSE)</f>
        <v>test_deadth_event(RECEIVER, ARG0, ARG1, ARG2, ARG3,ARG4)</v>
      </c>
      <c r="K739" s="86">
        <v>1</v>
      </c>
      <c r="L739" s="86">
        <f>IF(怪物属性编辑!AH682=1,怪物属性编辑!AO682,0)</f>
        <v>358</v>
      </c>
      <c r="M739" s="89">
        <f t="shared" si="35"/>
        <v>1170</v>
      </c>
      <c r="S739" s="86">
        <v>320</v>
      </c>
      <c r="AF739" s="90">
        <f t="shared" si="34"/>
        <v>140326</v>
      </c>
    </row>
    <row r="740" spans="1:32">
      <c r="A740" s="5">
        <v>40327</v>
      </c>
      <c r="B740" s="4">
        <v>50021</v>
      </c>
      <c r="C740" s="5" t="str">
        <f>VLOOKUP(B740,映射!A:B,2,FALSE)</f>
        <v>巨狼</v>
      </c>
      <c r="D740" s="85" t="str">
        <f>IF(IF(COUNTIF(AI!A:A,'表格编辑 '!C740),TRUE,FALSE)=FALSE,"monster",(VLOOKUP(C740,AI!A:B,2,FALSE)))</f>
        <v>monster</v>
      </c>
      <c r="E740" s="5">
        <v>39</v>
      </c>
      <c r="F740" s="86" t="str">
        <f>VLOOKUP(D740,AI!B:G,2,FALSE)</f>
        <v>AI_born_event(RECEIVER, ARG0, ARG1, ARG2, ARG3,ARG4)</v>
      </c>
      <c r="G740" s="86" t="str">
        <f>VLOOKUP(D740,AI!B:G,3,FALSE)</f>
        <v>AI_update_event(RECEIVER, ARG0, ARG1, ARG2, ARG3,ARG4)</v>
      </c>
      <c r="H740" s="86"/>
      <c r="I740" s="86"/>
      <c r="J740" s="86" t="str">
        <f>VLOOKUP(D740,AI!B:G,6,FALSE)</f>
        <v>test_deadth_event(RECEIVER, ARG0, ARG1, ARG2, ARG3,ARG4)</v>
      </c>
      <c r="K740" s="86">
        <v>1</v>
      </c>
      <c r="L740" s="86">
        <f>IF(怪物属性编辑!AH683=1,怪物属性编辑!AO683,0)</f>
        <v>942</v>
      </c>
      <c r="M740" s="89">
        <f t="shared" si="35"/>
        <v>1170</v>
      </c>
      <c r="S740" s="86">
        <v>320</v>
      </c>
      <c r="AF740" s="90">
        <f t="shared" si="34"/>
        <v>140327</v>
      </c>
    </row>
    <row r="741" spans="1:32">
      <c r="A741" s="5">
        <v>40328</v>
      </c>
      <c r="B741" s="4">
        <v>50134</v>
      </c>
      <c r="C741" s="5" t="str">
        <f>VLOOKUP(B741,映射!A:B,2,FALSE)</f>
        <v>猎豹蜥蜴</v>
      </c>
      <c r="D741" s="85" t="str">
        <f>IF(IF(COUNTIF(AI!A:A,'表格编辑 '!C741),TRUE,FALSE)=FALSE,"monster",(VLOOKUP(C741,AI!A:B,2,FALSE)))</f>
        <v>monster</v>
      </c>
      <c r="E741" s="5">
        <v>39</v>
      </c>
      <c r="F741" s="86" t="str">
        <f>VLOOKUP(D741,AI!B:G,2,FALSE)</f>
        <v>AI_born_event(RECEIVER, ARG0, ARG1, ARG2, ARG3,ARG4)</v>
      </c>
      <c r="G741" s="86" t="str">
        <f>VLOOKUP(D741,AI!B:G,3,FALSE)</f>
        <v>AI_update_event(RECEIVER, ARG0, ARG1, ARG2, ARG3,ARG4)</v>
      </c>
      <c r="H741" s="86"/>
      <c r="I741" s="86"/>
      <c r="J741" s="86" t="str">
        <f>VLOOKUP(D741,AI!B:G,6,FALSE)</f>
        <v>test_deadth_event(RECEIVER, ARG0, ARG1, ARG2, ARG3,ARG4)</v>
      </c>
      <c r="K741" s="86">
        <v>1</v>
      </c>
      <c r="L741" s="86">
        <f>IF(怪物属性编辑!AH684=1,怪物属性编辑!AO684,0)</f>
        <v>964</v>
      </c>
      <c r="M741" s="89">
        <f t="shared" si="35"/>
        <v>1170</v>
      </c>
      <c r="S741" s="86">
        <v>320</v>
      </c>
      <c r="AF741" s="90">
        <f t="shared" si="34"/>
        <v>140328</v>
      </c>
    </row>
    <row r="742" spans="1:32">
      <c r="A742" s="5">
        <v>40329</v>
      </c>
      <c r="B742" s="4">
        <v>50041</v>
      </c>
      <c r="C742" s="5" t="str">
        <f>VLOOKUP(B742,映射!A:B,2,FALSE)</f>
        <v>小恶魔</v>
      </c>
      <c r="D742" s="85" t="str">
        <f>IF(IF(COUNTIF(AI!A:A,'表格编辑 '!C742),TRUE,FALSE)=FALSE,"monster",(VLOOKUP(C742,AI!A:B,2,FALSE)))</f>
        <v>monster</v>
      </c>
      <c r="E742" s="5">
        <v>39</v>
      </c>
      <c r="F742" s="86" t="str">
        <f>VLOOKUP(D742,AI!B:G,2,FALSE)</f>
        <v>AI_born_event(RECEIVER, ARG0, ARG1, ARG2, ARG3,ARG4)</v>
      </c>
      <c r="G742" s="86" t="str">
        <f>VLOOKUP(D742,AI!B:G,3,FALSE)</f>
        <v>AI_update_event(RECEIVER, ARG0, ARG1, ARG2, ARG3,ARG4)</v>
      </c>
      <c r="H742" s="86"/>
      <c r="I742" s="86"/>
      <c r="J742" s="86" t="str">
        <f>VLOOKUP(D742,AI!B:G,6,FALSE)</f>
        <v>test_deadth_event(RECEIVER, ARG0, ARG1, ARG2, ARG3,ARG4)</v>
      </c>
      <c r="K742" s="86">
        <v>1</v>
      </c>
      <c r="L742" s="86">
        <f>IF(怪物属性编辑!AH685=1,怪物属性编辑!AO685,0)</f>
        <v>1312</v>
      </c>
      <c r="M742" s="89">
        <f t="shared" si="35"/>
        <v>1170</v>
      </c>
      <c r="S742" s="86">
        <v>320</v>
      </c>
      <c r="AF742" s="90">
        <f t="shared" si="34"/>
        <v>140329</v>
      </c>
    </row>
    <row r="743" spans="1:32">
      <c r="A743" s="5">
        <v>40330</v>
      </c>
      <c r="B743" s="4">
        <v>50154</v>
      </c>
      <c r="C743" s="5" t="str">
        <f>VLOOKUP(B743,映射!A:B,2,FALSE)</f>
        <v>海贼</v>
      </c>
      <c r="D743" s="85" t="str">
        <f>IF(IF(COUNTIF(AI!A:A,'表格编辑 '!C743),TRUE,FALSE)=FALSE,"monster",(VLOOKUP(C743,AI!A:B,2,FALSE)))</f>
        <v>monster</v>
      </c>
      <c r="E743" s="5">
        <v>39</v>
      </c>
      <c r="F743" s="86" t="str">
        <f>VLOOKUP(D743,AI!B:G,2,FALSE)</f>
        <v>AI_born_event(RECEIVER, ARG0, ARG1, ARG2, ARG3,ARG4)</v>
      </c>
      <c r="G743" s="86" t="str">
        <f>VLOOKUP(D743,AI!B:G,3,FALSE)</f>
        <v>AI_update_event(RECEIVER, ARG0, ARG1, ARG2, ARG3,ARG4)</v>
      </c>
      <c r="H743" s="86"/>
      <c r="I743" s="86"/>
      <c r="J743" s="86" t="str">
        <f>VLOOKUP(D743,AI!B:G,6,FALSE)</f>
        <v>test_deadth_event(RECEIVER, ARG0, ARG1, ARG2, ARG3,ARG4)</v>
      </c>
      <c r="K743" s="86">
        <v>1</v>
      </c>
      <c r="L743" s="86">
        <f>IF(怪物属性编辑!AH686=1,怪物属性编辑!AO686,0)</f>
        <v>1142</v>
      </c>
      <c r="M743" s="89">
        <f t="shared" si="35"/>
        <v>1170</v>
      </c>
      <c r="S743" s="86">
        <v>320</v>
      </c>
      <c r="AF743" s="90">
        <f t="shared" si="34"/>
        <v>140330</v>
      </c>
    </row>
    <row r="744" spans="1:32">
      <c r="A744" s="5">
        <v>40331</v>
      </c>
      <c r="B744" s="4">
        <v>50063</v>
      </c>
      <c r="C744" s="5" t="str">
        <f>VLOOKUP(B744,映射!A:B,2,FALSE)</f>
        <v>杀人蜂</v>
      </c>
      <c r="D744" s="85" t="str">
        <f>IF(IF(COUNTIF(AI!A:A,'表格编辑 '!C744),TRUE,FALSE)=FALSE,"monster",(VLOOKUP(C744,AI!A:B,2,FALSE)))</f>
        <v>monster</v>
      </c>
      <c r="E744" s="5">
        <v>44</v>
      </c>
      <c r="F744" s="86" t="str">
        <f>VLOOKUP(D744,AI!B:G,2,FALSE)</f>
        <v>AI_born_event(RECEIVER, ARG0, ARG1, ARG2, ARG3,ARG4)</v>
      </c>
      <c r="G744" s="86" t="str">
        <f>VLOOKUP(D744,AI!B:G,3,FALSE)</f>
        <v>AI_update_event(RECEIVER, ARG0, ARG1, ARG2, ARG3,ARG4)</v>
      </c>
      <c r="H744" s="86"/>
      <c r="I744" s="86"/>
      <c r="J744" s="86" t="str">
        <f>VLOOKUP(D744,AI!B:G,6,FALSE)</f>
        <v>test_deadth_event(RECEIVER, ARG0, ARG1, ARG2, ARG3,ARG4)</v>
      </c>
      <c r="K744" s="86">
        <v>1</v>
      </c>
      <c r="L744" s="86">
        <f>IF(怪物属性编辑!AH687=1,怪物属性编辑!AO687,0)</f>
        <v>2810</v>
      </c>
      <c r="M744" s="89">
        <f t="shared" si="35"/>
        <v>1320</v>
      </c>
      <c r="S744" s="86">
        <v>320</v>
      </c>
      <c r="AF744" s="90">
        <f t="shared" si="34"/>
        <v>140331</v>
      </c>
    </row>
    <row r="745" spans="1:32">
      <c r="A745" s="5">
        <v>40332</v>
      </c>
      <c r="B745" s="4">
        <v>50153</v>
      </c>
      <c r="C745" s="5" t="str">
        <f>VLOOKUP(B745,映射!A:B,2,FALSE)</f>
        <v>山贼</v>
      </c>
      <c r="D745" s="85" t="str">
        <f>IF(IF(COUNTIF(AI!A:A,'表格编辑 '!C745),TRUE,FALSE)=FALSE,"monster",(VLOOKUP(C745,AI!A:B,2,FALSE)))</f>
        <v>monster</v>
      </c>
      <c r="E745" s="5">
        <v>44</v>
      </c>
      <c r="F745" s="86" t="str">
        <f>VLOOKUP(D745,AI!B:G,2,FALSE)</f>
        <v>AI_born_event(RECEIVER, ARG0, ARG1, ARG2, ARG3,ARG4)</v>
      </c>
      <c r="G745" s="86" t="str">
        <f>VLOOKUP(D745,AI!B:G,3,FALSE)</f>
        <v>AI_update_event(RECEIVER, ARG0, ARG1, ARG2, ARG3,ARG4)</v>
      </c>
      <c r="H745" s="86"/>
      <c r="I745" s="86"/>
      <c r="J745" s="86" t="str">
        <f>VLOOKUP(D745,AI!B:G,6,FALSE)</f>
        <v>test_deadth_event(RECEIVER, ARG0, ARG1, ARG2, ARG3,ARG4)</v>
      </c>
      <c r="K745" s="86">
        <v>1</v>
      </c>
      <c r="L745" s="86">
        <f>IF(怪物属性编辑!AH688=1,怪物属性编辑!AO688,0)</f>
        <v>1670</v>
      </c>
      <c r="M745" s="89">
        <f t="shared" si="35"/>
        <v>1320</v>
      </c>
      <c r="S745" s="86">
        <v>320</v>
      </c>
      <c r="AF745" s="90">
        <f t="shared" si="34"/>
        <v>140332</v>
      </c>
    </row>
    <row r="746" spans="1:32">
      <c r="A746" s="5">
        <v>40333</v>
      </c>
      <c r="B746" s="4">
        <v>50129</v>
      </c>
      <c r="C746" s="5" t="str">
        <f>VLOOKUP(B746,映射!A:B,2,FALSE)</f>
        <v>大钳蟹</v>
      </c>
      <c r="D746" s="85" t="str">
        <f>IF(IF(COUNTIF(AI!A:A,'表格编辑 '!C746),TRUE,FALSE)=FALSE,"monster",(VLOOKUP(C746,AI!A:B,2,FALSE)))</f>
        <v>monster</v>
      </c>
      <c r="E746" s="5">
        <v>44</v>
      </c>
      <c r="F746" s="86" t="str">
        <f>VLOOKUP(D746,AI!B:G,2,FALSE)</f>
        <v>AI_born_event(RECEIVER, ARG0, ARG1, ARG2, ARG3,ARG4)</v>
      </c>
      <c r="G746" s="86" t="str">
        <f>VLOOKUP(D746,AI!B:G,3,FALSE)</f>
        <v>AI_update_event(RECEIVER, ARG0, ARG1, ARG2, ARG3,ARG4)</v>
      </c>
      <c r="H746" s="86"/>
      <c r="I746" s="86"/>
      <c r="J746" s="86" t="str">
        <f>VLOOKUP(D746,AI!B:G,6,FALSE)</f>
        <v>test_deadth_event(RECEIVER, ARG0, ARG1, ARG2, ARG3,ARG4)</v>
      </c>
      <c r="K746" s="86">
        <v>1</v>
      </c>
      <c r="L746" s="86">
        <f>IF(怪物属性编辑!AH689=1,怪物属性编辑!AO689,0)</f>
        <v>1546</v>
      </c>
      <c r="M746" s="89">
        <f t="shared" si="35"/>
        <v>1320</v>
      </c>
      <c r="S746" s="86">
        <v>320</v>
      </c>
      <c r="AF746" s="90">
        <f t="shared" si="34"/>
        <v>140333</v>
      </c>
    </row>
    <row r="747" spans="1:32">
      <c r="A747" s="5">
        <v>40334</v>
      </c>
      <c r="B747" s="4">
        <v>50131</v>
      </c>
      <c r="C747" s="5" t="str">
        <f>VLOOKUP(B747,映射!A:B,2,FALSE)</f>
        <v>蜥蜴人战士</v>
      </c>
      <c r="D747" s="85" t="str">
        <f>IF(IF(COUNTIF(AI!A:A,'表格编辑 '!C747),TRUE,FALSE)=FALSE,"monster",(VLOOKUP(C747,AI!A:B,2,FALSE)))</f>
        <v>monster</v>
      </c>
      <c r="E747" s="5">
        <v>44</v>
      </c>
      <c r="F747" s="86" t="str">
        <f>VLOOKUP(D747,AI!B:G,2,FALSE)</f>
        <v>AI_born_event(RECEIVER, ARG0, ARG1, ARG2, ARG3,ARG4)</v>
      </c>
      <c r="G747" s="86" t="str">
        <f>VLOOKUP(D747,AI!B:G,3,FALSE)</f>
        <v>AI_update_event(RECEIVER, ARG0, ARG1, ARG2, ARG3,ARG4)</v>
      </c>
      <c r="H747" s="86"/>
      <c r="I747" s="86"/>
      <c r="J747" s="86" t="str">
        <f>VLOOKUP(D747,AI!B:G,6,FALSE)</f>
        <v>test_deadth_event(RECEIVER, ARG0, ARG1, ARG2, ARG3,ARG4)</v>
      </c>
      <c r="K747" s="86">
        <v>1</v>
      </c>
      <c r="L747" s="86">
        <f>IF(怪物属性编辑!AH690=1,怪物属性编辑!AO690,0)</f>
        <v>1478</v>
      </c>
      <c r="M747" s="89">
        <f t="shared" si="35"/>
        <v>1320</v>
      </c>
      <c r="S747" s="86">
        <v>320</v>
      </c>
      <c r="AF747" s="90">
        <f t="shared" si="34"/>
        <v>140334</v>
      </c>
    </row>
    <row r="748" spans="1:32">
      <c r="A748" s="5">
        <v>40335</v>
      </c>
      <c r="B748" s="4">
        <v>50037</v>
      </c>
      <c r="C748" s="5" t="str">
        <f>VLOOKUP(B748,映射!A:B,2,FALSE)</f>
        <v>死灵</v>
      </c>
      <c r="D748" s="85" t="str">
        <f>IF(IF(COUNTIF(AI!A:A,'表格编辑 '!C748),TRUE,FALSE)=FALSE,"monster",(VLOOKUP(C748,AI!A:B,2,FALSE)))</f>
        <v>monster</v>
      </c>
      <c r="E748" s="5">
        <v>44</v>
      </c>
      <c r="F748" s="86" t="str">
        <f>VLOOKUP(D748,AI!B:G,2,FALSE)</f>
        <v>AI_born_event(RECEIVER, ARG0, ARG1, ARG2, ARG3,ARG4)</v>
      </c>
      <c r="G748" s="86" t="str">
        <f>VLOOKUP(D748,AI!B:G,3,FALSE)</f>
        <v>AI_update_event(RECEIVER, ARG0, ARG1, ARG2, ARG3,ARG4)</v>
      </c>
      <c r="H748" s="86"/>
      <c r="I748" s="86"/>
      <c r="J748" s="86" t="str">
        <f>VLOOKUP(D748,AI!B:G,6,FALSE)</f>
        <v>test_deadth_event(RECEIVER, ARG0, ARG1, ARG2, ARG3,ARG4)</v>
      </c>
      <c r="K748" s="86">
        <v>1</v>
      </c>
      <c r="L748" s="86">
        <f>IF(怪物属性编辑!AH691=1,怪物属性编辑!AO691,0)</f>
        <v>1826</v>
      </c>
      <c r="M748" s="89">
        <f t="shared" si="35"/>
        <v>1320</v>
      </c>
      <c r="S748" s="86">
        <v>320</v>
      </c>
      <c r="AF748" s="90">
        <f t="shared" si="34"/>
        <v>140335</v>
      </c>
    </row>
    <row r="749" spans="1:32">
      <c r="A749" s="5">
        <v>40336</v>
      </c>
      <c r="B749" s="4">
        <v>50138</v>
      </c>
      <c r="C749" s="5" t="str">
        <f>VLOOKUP(B749,映射!A:B,2,FALSE)</f>
        <v>烈风翼龙</v>
      </c>
      <c r="D749" s="85" t="str">
        <f>IF(IF(COUNTIF(AI!A:A,'表格编辑 '!C749),TRUE,FALSE)=FALSE,"monster",(VLOOKUP(C749,AI!A:B,2,FALSE)))</f>
        <v>monster</v>
      </c>
      <c r="E749" s="5">
        <v>44</v>
      </c>
      <c r="F749" s="86" t="str">
        <f>VLOOKUP(D749,AI!B:G,2,FALSE)</f>
        <v>AI_born_event(RECEIVER, ARG0, ARG1, ARG2, ARG3,ARG4)</v>
      </c>
      <c r="G749" s="86" t="str">
        <f>VLOOKUP(D749,AI!B:G,3,FALSE)</f>
        <v>AI_update_event(RECEIVER, ARG0, ARG1, ARG2, ARG3,ARG4)</v>
      </c>
      <c r="H749" s="86"/>
      <c r="I749" s="86"/>
      <c r="J749" s="86" t="str">
        <f>VLOOKUP(D749,AI!B:G,6,FALSE)</f>
        <v>test_deadth_event(RECEIVER, ARG0, ARG1, ARG2, ARG3,ARG4)</v>
      </c>
      <c r="K749" s="86">
        <v>1</v>
      </c>
      <c r="L749" s="86">
        <f>IF(怪物属性编辑!AH692=1,怪物属性编辑!AO692,0)</f>
        <v>1018</v>
      </c>
      <c r="M749" s="89">
        <f t="shared" si="35"/>
        <v>1320</v>
      </c>
      <c r="S749" s="86">
        <v>320</v>
      </c>
      <c r="AF749" s="90">
        <f t="shared" si="34"/>
        <v>140336</v>
      </c>
    </row>
    <row r="750" spans="1:32">
      <c r="A750" s="5">
        <v>40337</v>
      </c>
      <c r="B750" s="4">
        <v>50038</v>
      </c>
      <c r="C750" s="5" t="str">
        <f>VLOOKUP(B750,映射!A:B,2,FALSE)</f>
        <v>石像魔宠</v>
      </c>
      <c r="D750" s="85" t="str">
        <f>IF(IF(COUNTIF(AI!A:A,'表格编辑 '!C750),TRUE,FALSE)=FALSE,"monster",(VLOOKUP(C750,AI!A:B,2,FALSE)))</f>
        <v>monster</v>
      </c>
      <c r="E750" s="5">
        <v>44</v>
      </c>
      <c r="F750" s="86" t="str">
        <f>VLOOKUP(D750,AI!B:G,2,FALSE)</f>
        <v>AI_born_event(RECEIVER, ARG0, ARG1, ARG2, ARG3,ARG4)</v>
      </c>
      <c r="G750" s="86" t="str">
        <f>VLOOKUP(D750,AI!B:G,3,FALSE)</f>
        <v>AI_update_event(RECEIVER, ARG0, ARG1, ARG2, ARG3,ARG4)</v>
      </c>
      <c r="H750" s="86"/>
      <c r="I750" s="86"/>
      <c r="J750" s="86" t="str">
        <f>VLOOKUP(D750,AI!B:G,6,FALSE)</f>
        <v>test_deadth_event(RECEIVER, ARG0, ARG1, ARG2, ARG3,ARG4)</v>
      </c>
      <c r="K750" s="86">
        <v>1</v>
      </c>
      <c r="L750" s="86">
        <f>IF(怪物属性编辑!AH693=1,怪物属性编辑!AO693,0)</f>
        <v>2410</v>
      </c>
      <c r="M750" s="89">
        <f t="shared" si="35"/>
        <v>1320</v>
      </c>
      <c r="S750" s="86">
        <v>320</v>
      </c>
      <c r="AF750" s="90">
        <f t="shared" si="34"/>
        <v>140337</v>
      </c>
    </row>
    <row r="751" spans="1:32">
      <c r="A751" s="5">
        <v>40338</v>
      </c>
      <c r="B751" s="4">
        <v>50019</v>
      </c>
      <c r="C751" s="5" t="str">
        <f>VLOOKUP(B751,映射!A:B,2,FALSE)</f>
        <v>极限鼠王</v>
      </c>
      <c r="D751" s="85" t="str">
        <f>IF(IF(COUNTIF(AI!A:A,'表格编辑 '!C751),TRUE,FALSE)=FALSE,"monster",(VLOOKUP(C751,AI!A:B,2,FALSE)))</f>
        <v>monster</v>
      </c>
      <c r="E751" s="5">
        <v>44</v>
      </c>
      <c r="F751" s="86" t="str">
        <f>VLOOKUP(D751,AI!B:G,2,FALSE)</f>
        <v>AI_born_event(RECEIVER, ARG0, ARG1, ARG2, ARG3,ARG4)</v>
      </c>
      <c r="G751" s="86" t="str">
        <f>VLOOKUP(D751,AI!B:G,3,FALSE)</f>
        <v>AI_update_event(RECEIVER, ARG0, ARG1, ARG2, ARG3,ARG4)</v>
      </c>
      <c r="H751" s="86"/>
      <c r="I751" s="86"/>
      <c r="J751" s="86" t="str">
        <f>VLOOKUP(D751,AI!B:G,6,FALSE)</f>
        <v>test_deadth_event(RECEIVER, ARG0, ARG1, ARG2, ARG3,ARG4)</v>
      </c>
      <c r="K751" s="86">
        <v>1</v>
      </c>
      <c r="L751" s="86">
        <f>IF(怪物属性编辑!AH694=1,怪物属性编辑!AO694,0)</f>
        <v>2362</v>
      </c>
      <c r="M751" s="89">
        <f t="shared" si="35"/>
        <v>1320</v>
      </c>
      <c r="S751" s="86">
        <v>320</v>
      </c>
      <c r="AF751" s="90">
        <f t="shared" si="34"/>
        <v>140338</v>
      </c>
    </row>
    <row r="752" spans="1:32">
      <c r="A752" s="5">
        <v>40339</v>
      </c>
      <c r="B752" s="4">
        <v>50023</v>
      </c>
      <c r="C752" s="5" t="str">
        <f>VLOOKUP(B752,映射!A:B,2,FALSE)</f>
        <v>异域魔犬</v>
      </c>
      <c r="D752" s="85" t="str">
        <f>IF(IF(COUNTIF(AI!A:A,'表格编辑 '!C752),TRUE,FALSE)=FALSE,"monster",(VLOOKUP(C752,AI!A:B,2,FALSE)))</f>
        <v>monster</v>
      </c>
      <c r="E752" s="5">
        <v>44</v>
      </c>
      <c r="F752" s="86" t="str">
        <f>VLOOKUP(D752,AI!B:G,2,FALSE)</f>
        <v>AI_born_event(RECEIVER, ARG0, ARG1, ARG2, ARG3,ARG4)</v>
      </c>
      <c r="G752" s="86" t="str">
        <f>VLOOKUP(D752,AI!B:G,3,FALSE)</f>
        <v>AI_update_event(RECEIVER, ARG0, ARG1, ARG2, ARG3,ARG4)</v>
      </c>
      <c r="H752" s="86"/>
      <c r="I752" s="86"/>
      <c r="J752" s="86" t="str">
        <f>VLOOKUP(D752,AI!B:G,6,FALSE)</f>
        <v>test_deadth_event(RECEIVER, ARG0, ARG1, ARG2, ARG3,ARG4)</v>
      </c>
      <c r="K752" s="86">
        <v>1</v>
      </c>
      <c r="L752" s="86">
        <f>IF(怪物属性编辑!AH695=1,怪物属性编辑!AO695,0)</f>
        <v>2550</v>
      </c>
      <c r="M752" s="89">
        <f t="shared" si="35"/>
        <v>1320</v>
      </c>
      <c r="S752" s="86">
        <v>320</v>
      </c>
      <c r="AF752" s="90">
        <f t="shared" si="34"/>
        <v>140339</v>
      </c>
    </row>
    <row r="753" spans="1:32">
      <c r="A753" s="5">
        <v>40340</v>
      </c>
      <c r="B753" s="4">
        <v>50069</v>
      </c>
      <c r="C753" s="5" t="str">
        <f>VLOOKUP(B753,映射!A:B,2,FALSE)</f>
        <v>杀手螳螂</v>
      </c>
      <c r="D753" s="85" t="str">
        <f>IF(IF(COUNTIF(AI!A:A,'表格编辑 '!C753),TRUE,FALSE)=FALSE,"monster",(VLOOKUP(C753,AI!A:B,2,FALSE)))</f>
        <v>monster</v>
      </c>
      <c r="E753" s="5">
        <v>44</v>
      </c>
      <c r="F753" s="86" t="str">
        <f>VLOOKUP(D753,AI!B:G,2,FALSE)</f>
        <v>AI_born_event(RECEIVER, ARG0, ARG1, ARG2, ARG3,ARG4)</v>
      </c>
      <c r="G753" s="86" t="str">
        <f>VLOOKUP(D753,AI!B:G,3,FALSE)</f>
        <v>AI_update_event(RECEIVER, ARG0, ARG1, ARG2, ARG3,ARG4)</v>
      </c>
      <c r="H753" s="86"/>
      <c r="I753" s="86"/>
      <c r="J753" s="86" t="str">
        <f>VLOOKUP(D753,AI!B:G,6,FALSE)</f>
        <v>test_deadth_event(RECEIVER, ARG0, ARG1, ARG2, ARG3,ARG4)</v>
      </c>
      <c r="K753" s="86">
        <v>1</v>
      </c>
      <c r="L753" s="86">
        <f>IF(怪物属性编辑!AH696=1,怪物属性编辑!AO696,0)</f>
        <v>1046</v>
      </c>
      <c r="M753" s="89">
        <f t="shared" si="35"/>
        <v>1320</v>
      </c>
      <c r="S753" s="86">
        <v>320</v>
      </c>
      <c r="AF753" s="90">
        <f t="shared" si="34"/>
        <v>140340</v>
      </c>
    </row>
    <row r="754" spans="1:32">
      <c r="A754" s="5">
        <v>40341</v>
      </c>
      <c r="B754" s="4">
        <v>50138</v>
      </c>
      <c r="C754" s="5" t="str">
        <f>VLOOKUP(B754,映射!A:B,2,FALSE)</f>
        <v>烈风翼龙</v>
      </c>
      <c r="D754" s="85" t="str">
        <f>IF(IF(COUNTIF(AI!A:A,'表格编辑 '!C754),TRUE,FALSE)=FALSE,"monster",(VLOOKUP(C754,AI!A:B,2,FALSE)))</f>
        <v>monster</v>
      </c>
      <c r="E754" s="5">
        <v>44</v>
      </c>
      <c r="F754" s="86" t="str">
        <f>VLOOKUP(D754,AI!B:G,2,FALSE)</f>
        <v>AI_born_event(RECEIVER, ARG0, ARG1, ARG2, ARG3,ARG4)</v>
      </c>
      <c r="G754" s="86" t="str">
        <f>VLOOKUP(D754,AI!B:G,3,FALSE)</f>
        <v>AI_update_event(RECEIVER, ARG0, ARG1, ARG2, ARG3,ARG4)</v>
      </c>
      <c r="H754" s="86"/>
      <c r="I754" s="86"/>
      <c r="J754" s="86" t="str">
        <f>VLOOKUP(D754,AI!B:G,6,FALSE)</f>
        <v>test_deadth_event(RECEIVER, ARG0, ARG1, ARG2, ARG3,ARG4)</v>
      </c>
      <c r="K754" s="86">
        <v>1</v>
      </c>
      <c r="L754" s="86">
        <f>IF(怪物属性编辑!AH697=1,怪物属性编辑!AO697,0)</f>
        <v>1018</v>
      </c>
      <c r="M754" s="89">
        <f t="shared" si="35"/>
        <v>1320</v>
      </c>
      <c r="S754" s="86">
        <v>320</v>
      </c>
      <c r="AF754" s="90">
        <f t="shared" si="34"/>
        <v>140341</v>
      </c>
    </row>
    <row r="755" spans="1:32">
      <c r="A755" s="5">
        <v>40342</v>
      </c>
      <c r="B755" s="4">
        <v>50021</v>
      </c>
      <c r="C755" s="5" t="str">
        <f>VLOOKUP(B755,映射!A:B,2,FALSE)</f>
        <v>巨狼</v>
      </c>
      <c r="D755" s="85" t="str">
        <f>IF(IF(COUNTIF(AI!A:A,'表格编辑 '!C755),TRUE,FALSE)=FALSE,"monster",(VLOOKUP(C755,AI!A:B,2,FALSE)))</f>
        <v>monster</v>
      </c>
      <c r="E755" s="5">
        <v>44</v>
      </c>
      <c r="F755" s="86" t="str">
        <f>VLOOKUP(D755,AI!B:G,2,FALSE)</f>
        <v>AI_born_event(RECEIVER, ARG0, ARG1, ARG2, ARG3,ARG4)</v>
      </c>
      <c r="G755" s="86" t="str">
        <f>VLOOKUP(D755,AI!B:G,3,FALSE)</f>
        <v>AI_update_event(RECEIVER, ARG0, ARG1, ARG2, ARG3,ARG4)</v>
      </c>
      <c r="H755" s="86"/>
      <c r="I755" s="86"/>
      <c r="J755" s="86" t="str">
        <f>VLOOKUP(D755,AI!B:G,6,FALSE)</f>
        <v>test_deadth_event(RECEIVER, ARG0, ARG1, ARG2, ARG3,ARG4)</v>
      </c>
      <c r="K755" s="86">
        <v>1</v>
      </c>
      <c r="L755" s="86">
        <f>IF(怪物属性编辑!AH698=1,怪物属性编辑!AO698,0)</f>
        <v>1754</v>
      </c>
      <c r="M755" s="89">
        <f t="shared" si="35"/>
        <v>1320</v>
      </c>
      <c r="S755" s="86">
        <v>320</v>
      </c>
      <c r="AF755" s="90">
        <f t="shared" si="34"/>
        <v>140342</v>
      </c>
    </row>
    <row r="756" spans="1:32">
      <c r="A756" s="5">
        <v>40343</v>
      </c>
      <c r="B756" s="4">
        <v>50134</v>
      </c>
      <c r="C756" s="5" t="str">
        <f>VLOOKUP(B756,映射!A:B,2,FALSE)</f>
        <v>猎豹蜥蜴</v>
      </c>
      <c r="D756" s="85" t="str">
        <f>IF(IF(COUNTIF(AI!A:A,'表格编辑 '!C756),TRUE,FALSE)=FALSE,"monster",(VLOOKUP(C756,AI!A:B,2,FALSE)))</f>
        <v>monster</v>
      </c>
      <c r="E756" s="5">
        <v>44</v>
      </c>
      <c r="F756" s="86" t="str">
        <f>VLOOKUP(D756,AI!B:G,2,FALSE)</f>
        <v>AI_born_event(RECEIVER, ARG0, ARG1, ARG2, ARG3,ARG4)</v>
      </c>
      <c r="G756" s="86" t="str">
        <f>VLOOKUP(D756,AI!B:G,3,FALSE)</f>
        <v>AI_update_event(RECEIVER, ARG0, ARG1, ARG2, ARG3,ARG4)</v>
      </c>
      <c r="H756" s="86"/>
      <c r="I756" s="86"/>
      <c r="J756" s="86" t="str">
        <f>VLOOKUP(D756,AI!B:G,6,FALSE)</f>
        <v>test_deadth_event(RECEIVER, ARG0, ARG1, ARG2, ARG3,ARG4)</v>
      </c>
      <c r="K756" s="86">
        <v>1</v>
      </c>
      <c r="L756" s="86">
        <f>IF(怪物属性编辑!AH699=1,怪物属性编辑!AO699,0)</f>
        <v>1722</v>
      </c>
      <c r="M756" s="89">
        <f t="shared" si="35"/>
        <v>1320</v>
      </c>
      <c r="S756" s="86">
        <v>320</v>
      </c>
      <c r="AF756" s="90">
        <f t="shared" si="34"/>
        <v>140343</v>
      </c>
    </row>
    <row r="757" spans="1:32">
      <c r="A757" s="5">
        <v>40344</v>
      </c>
      <c r="B757" s="4">
        <v>50041</v>
      </c>
      <c r="C757" s="5" t="str">
        <f>VLOOKUP(B757,映射!A:B,2,FALSE)</f>
        <v>小恶魔</v>
      </c>
      <c r="D757" s="85" t="str">
        <f>IF(IF(COUNTIF(AI!A:A,'表格编辑 '!C757),TRUE,FALSE)=FALSE,"monster",(VLOOKUP(C757,AI!A:B,2,FALSE)))</f>
        <v>monster</v>
      </c>
      <c r="E757" s="5">
        <v>44</v>
      </c>
      <c r="F757" s="86" t="str">
        <f>VLOOKUP(D757,AI!B:G,2,FALSE)</f>
        <v>AI_born_event(RECEIVER, ARG0, ARG1, ARG2, ARG3,ARG4)</v>
      </c>
      <c r="G757" s="86" t="str">
        <f>VLOOKUP(D757,AI!B:G,3,FALSE)</f>
        <v>AI_update_event(RECEIVER, ARG0, ARG1, ARG2, ARG3,ARG4)</v>
      </c>
      <c r="H757" s="86"/>
      <c r="I757" s="86"/>
      <c r="J757" s="86" t="str">
        <f>VLOOKUP(D757,AI!B:G,6,FALSE)</f>
        <v>test_deadth_event(RECEIVER, ARG0, ARG1, ARG2, ARG3,ARG4)</v>
      </c>
      <c r="K757" s="86">
        <v>1</v>
      </c>
      <c r="L757" s="86">
        <f>IF(怪物属性编辑!AH700=1,怪物属性编辑!AO700,0)</f>
        <v>2142</v>
      </c>
      <c r="M757" s="89">
        <f t="shared" si="35"/>
        <v>1320</v>
      </c>
      <c r="S757" s="86">
        <v>320</v>
      </c>
      <c r="AF757" s="90">
        <f t="shared" si="34"/>
        <v>140344</v>
      </c>
    </row>
    <row r="758" spans="1:32">
      <c r="A758" s="5">
        <v>40345</v>
      </c>
      <c r="B758" s="4">
        <v>50154</v>
      </c>
      <c r="C758" s="5" t="str">
        <f>VLOOKUP(B758,映射!A:B,2,FALSE)</f>
        <v>海贼</v>
      </c>
      <c r="D758" s="85" t="str">
        <f>IF(IF(COUNTIF(AI!A:A,'表格编辑 '!C758),TRUE,FALSE)=FALSE,"monster",(VLOOKUP(C758,AI!A:B,2,FALSE)))</f>
        <v>monster</v>
      </c>
      <c r="E758" s="5">
        <v>44</v>
      </c>
      <c r="F758" s="86" t="str">
        <f>VLOOKUP(D758,AI!B:G,2,FALSE)</f>
        <v>AI_born_event(RECEIVER, ARG0, ARG1, ARG2, ARG3,ARG4)</v>
      </c>
      <c r="G758" s="86" t="str">
        <f>VLOOKUP(D758,AI!B:G,3,FALSE)</f>
        <v>AI_update_event(RECEIVER, ARG0, ARG1, ARG2, ARG3,ARG4)</v>
      </c>
      <c r="H758" s="86"/>
      <c r="I758" s="86"/>
      <c r="J758" s="86" t="str">
        <f>VLOOKUP(D758,AI!B:G,6,FALSE)</f>
        <v>test_deadth_event(RECEIVER, ARG0, ARG1, ARG2, ARG3,ARG4)</v>
      </c>
      <c r="K758" s="86">
        <v>1</v>
      </c>
      <c r="L758" s="86">
        <f>IF(怪物属性编辑!AH701=1,怪物属性编辑!AO701,0)</f>
        <v>1930</v>
      </c>
      <c r="M758" s="89">
        <f t="shared" si="35"/>
        <v>1320</v>
      </c>
      <c r="S758" s="86">
        <v>320</v>
      </c>
      <c r="AF758" s="90">
        <f t="shared" si="34"/>
        <v>140345</v>
      </c>
    </row>
    <row r="759" spans="1:32">
      <c r="A759" s="5">
        <v>40346</v>
      </c>
      <c r="B759" s="4">
        <v>50063</v>
      </c>
      <c r="C759" s="5" t="str">
        <f>VLOOKUP(B759,映射!A:B,2,FALSE)</f>
        <v>杀人蜂</v>
      </c>
      <c r="D759" s="85" t="str">
        <f>IF(IF(COUNTIF(AI!A:A,'表格编辑 '!C759),TRUE,FALSE)=FALSE,"monster",(VLOOKUP(C759,AI!A:B,2,FALSE)))</f>
        <v>monster</v>
      </c>
      <c r="E759" s="5">
        <v>49</v>
      </c>
      <c r="F759" s="86" t="str">
        <f>VLOOKUP(D759,AI!B:G,2,FALSE)</f>
        <v>AI_born_event(RECEIVER, ARG0, ARG1, ARG2, ARG3,ARG4)</v>
      </c>
      <c r="G759" s="86" t="str">
        <f>VLOOKUP(D759,AI!B:G,3,FALSE)</f>
        <v>AI_update_event(RECEIVER, ARG0, ARG1, ARG2, ARG3,ARG4)</v>
      </c>
      <c r="H759" s="86"/>
      <c r="I759" s="86"/>
      <c r="J759" s="86" t="str">
        <f>VLOOKUP(D759,AI!B:G,6,FALSE)</f>
        <v>test_deadth_event(RECEIVER, ARG0, ARG1, ARG2, ARG3,ARG4)</v>
      </c>
      <c r="K759" s="86">
        <v>1</v>
      </c>
      <c r="L759" s="86">
        <f>IF(怪物属性编辑!AH702=1,怪物属性编辑!AO702,0)</f>
        <v>2972</v>
      </c>
      <c r="M759" s="89">
        <f t="shared" si="35"/>
        <v>1470</v>
      </c>
      <c r="S759" s="86">
        <v>320</v>
      </c>
      <c r="AF759" s="90">
        <f t="shared" si="34"/>
        <v>140346</v>
      </c>
    </row>
    <row r="760" spans="1:32">
      <c r="A760" s="5">
        <v>40347</v>
      </c>
      <c r="B760" s="4">
        <v>50153</v>
      </c>
      <c r="C760" s="5" t="str">
        <f>VLOOKUP(B760,映射!A:B,2,FALSE)</f>
        <v>山贼</v>
      </c>
      <c r="D760" s="85" t="str">
        <f>IF(IF(COUNTIF(AI!A:A,'表格编辑 '!C760),TRUE,FALSE)=FALSE,"monster",(VLOOKUP(C760,AI!A:B,2,FALSE)))</f>
        <v>monster</v>
      </c>
      <c r="E760" s="5">
        <v>49</v>
      </c>
      <c r="F760" s="86" t="str">
        <f>VLOOKUP(D760,AI!B:G,2,FALSE)</f>
        <v>AI_born_event(RECEIVER, ARG0, ARG1, ARG2, ARG3,ARG4)</v>
      </c>
      <c r="G760" s="86" t="str">
        <f>VLOOKUP(D760,AI!B:G,3,FALSE)</f>
        <v>AI_update_event(RECEIVER, ARG0, ARG1, ARG2, ARG3,ARG4)</v>
      </c>
      <c r="H760" s="86"/>
      <c r="I760" s="86"/>
      <c r="J760" s="86" t="str">
        <f>VLOOKUP(D760,AI!B:G,6,FALSE)</f>
        <v>test_deadth_event(RECEIVER, ARG0, ARG1, ARG2, ARG3,ARG4)</v>
      </c>
      <c r="K760" s="86">
        <v>1</v>
      </c>
      <c r="L760" s="86">
        <f>IF(怪物属性编辑!AH703=1,怪物属性编辑!AO703,0)</f>
        <v>1682</v>
      </c>
      <c r="M760" s="89">
        <f t="shared" si="35"/>
        <v>1470</v>
      </c>
      <c r="S760" s="86">
        <v>320</v>
      </c>
      <c r="AF760" s="90">
        <f t="shared" si="34"/>
        <v>140347</v>
      </c>
    </row>
    <row r="761" spans="1:32">
      <c r="A761" s="5">
        <v>40348</v>
      </c>
      <c r="B761" s="4">
        <v>50129</v>
      </c>
      <c r="C761" s="5" t="str">
        <f>VLOOKUP(B761,映射!A:B,2,FALSE)</f>
        <v>大钳蟹</v>
      </c>
      <c r="D761" s="85" t="str">
        <f>IF(IF(COUNTIF(AI!A:A,'表格编辑 '!C761),TRUE,FALSE)=FALSE,"monster",(VLOOKUP(C761,AI!A:B,2,FALSE)))</f>
        <v>monster</v>
      </c>
      <c r="E761" s="5">
        <v>49</v>
      </c>
      <c r="F761" s="86" t="str">
        <f>VLOOKUP(D761,AI!B:G,2,FALSE)</f>
        <v>AI_born_event(RECEIVER, ARG0, ARG1, ARG2, ARG3,ARG4)</v>
      </c>
      <c r="G761" s="86" t="str">
        <f>VLOOKUP(D761,AI!B:G,3,FALSE)</f>
        <v>AI_update_event(RECEIVER, ARG0, ARG1, ARG2, ARG3,ARG4)</v>
      </c>
      <c r="H761" s="86"/>
      <c r="I761" s="86"/>
      <c r="J761" s="86" t="str">
        <f>VLOOKUP(D761,AI!B:G,6,FALSE)</f>
        <v>test_deadth_event(RECEIVER, ARG0, ARG1, ARG2, ARG3,ARG4)</v>
      </c>
      <c r="K761" s="86">
        <v>1</v>
      </c>
      <c r="L761" s="86">
        <f>IF(怪物属性编辑!AH704=1,怪物属性编辑!AO704,0)</f>
        <v>1598</v>
      </c>
      <c r="M761" s="89">
        <f t="shared" si="35"/>
        <v>1470</v>
      </c>
      <c r="S761" s="86">
        <v>320</v>
      </c>
      <c r="AF761" s="90">
        <f t="shared" si="34"/>
        <v>140348</v>
      </c>
    </row>
    <row r="762" spans="1:32">
      <c r="A762" s="5">
        <v>40349</v>
      </c>
      <c r="B762" s="4">
        <v>50131</v>
      </c>
      <c r="C762" s="5" t="str">
        <f>VLOOKUP(B762,映射!A:B,2,FALSE)</f>
        <v>蜥蜴人战士</v>
      </c>
      <c r="D762" s="85" t="str">
        <f>IF(IF(COUNTIF(AI!A:A,'表格编辑 '!C762),TRUE,FALSE)=FALSE,"monster",(VLOOKUP(C762,AI!A:B,2,FALSE)))</f>
        <v>monster</v>
      </c>
      <c r="E762" s="5">
        <v>49</v>
      </c>
      <c r="F762" s="86" t="str">
        <f>VLOOKUP(D762,AI!B:G,2,FALSE)</f>
        <v>AI_born_event(RECEIVER, ARG0, ARG1, ARG2, ARG3,ARG4)</v>
      </c>
      <c r="G762" s="86" t="str">
        <f>VLOOKUP(D762,AI!B:G,3,FALSE)</f>
        <v>AI_update_event(RECEIVER, ARG0, ARG1, ARG2, ARG3,ARG4)</v>
      </c>
      <c r="H762" s="86"/>
      <c r="I762" s="86"/>
      <c r="J762" s="86" t="str">
        <f>VLOOKUP(D762,AI!B:G,6,FALSE)</f>
        <v>test_deadth_event(RECEIVER, ARG0, ARG1, ARG2, ARG3,ARG4)</v>
      </c>
      <c r="K762" s="86">
        <v>1</v>
      </c>
      <c r="L762" s="86">
        <f>IF(怪物属性编辑!AH705=1,怪物属性编辑!AO705,0)</f>
        <v>1518</v>
      </c>
      <c r="M762" s="89">
        <f t="shared" si="35"/>
        <v>1470</v>
      </c>
      <c r="S762" s="86">
        <v>320</v>
      </c>
      <c r="AF762" s="90">
        <f t="shared" si="34"/>
        <v>140349</v>
      </c>
    </row>
    <row r="763" spans="1:32">
      <c r="A763" s="5">
        <v>40350</v>
      </c>
      <c r="B763" s="4">
        <v>50037</v>
      </c>
      <c r="C763" s="5" t="str">
        <f>VLOOKUP(B763,映射!A:B,2,FALSE)</f>
        <v>死灵</v>
      </c>
      <c r="D763" s="85" t="str">
        <f>IF(IF(COUNTIF(AI!A:A,'表格编辑 '!C763),TRUE,FALSE)=FALSE,"monster",(VLOOKUP(C763,AI!A:B,2,FALSE)))</f>
        <v>monster</v>
      </c>
      <c r="E763" s="5">
        <v>49</v>
      </c>
      <c r="F763" s="86" t="str">
        <f>VLOOKUP(D763,AI!B:G,2,FALSE)</f>
        <v>AI_born_event(RECEIVER, ARG0, ARG1, ARG2, ARG3,ARG4)</v>
      </c>
      <c r="G763" s="86" t="str">
        <f>VLOOKUP(D763,AI!B:G,3,FALSE)</f>
        <v>AI_update_event(RECEIVER, ARG0, ARG1, ARG2, ARG3,ARG4)</v>
      </c>
      <c r="H763" s="86"/>
      <c r="I763" s="86"/>
      <c r="J763" s="86" t="str">
        <f>VLOOKUP(D763,AI!B:G,6,FALSE)</f>
        <v>test_deadth_event(RECEIVER, ARG0, ARG1, ARG2, ARG3,ARG4)</v>
      </c>
      <c r="K763" s="86">
        <v>1</v>
      </c>
      <c r="L763" s="86">
        <f>IF(怪物属性编辑!AH706=1,怪物属性编辑!AO706,0)</f>
        <v>1880</v>
      </c>
      <c r="M763" s="89">
        <f t="shared" si="35"/>
        <v>1470</v>
      </c>
      <c r="S763" s="86">
        <v>320</v>
      </c>
      <c r="AF763" s="90">
        <f t="shared" si="34"/>
        <v>140350</v>
      </c>
    </row>
    <row r="764" spans="1:32">
      <c r="A764" s="5">
        <v>40351</v>
      </c>
      <c r="B764" s="4">
        <v>50138</v>
      </c>
      <c r="C764" s="5" t="str">
        <f>VLOOKUP(B764,映射!A:B,2,FALSE)</f>
        <v>烈风翼龙</v>
      </c>
      <c r="D764" s="85" t="str">
        <f>IF(IF(COUNTIF(AI!A:A,'表格编辑 '!C764),TRUE,FALSE)=FALSE,"monster",(VLOOKUP(C764,AI!A:B,2,FALSE)))</f>
        <v>monster</v>
      </c>
      <c r="E764" s="5">
        <v>49</v>
      </c>
      <c r="F764" s="86" t="str">
        <f>VLOOKUP(D764,AI!B:G,2,FALSE)</f>
        <v>AI_born_event(RECEIVER, ARG0, ARG1, ARG2, ARG3,ARG4)</v>
      </c>
      <c r="G764" s="86" t="str">
        <f>VLOOKUP(D764,AI!B:G,3,FALSE)</f>
        <v>AI_update_event(RECEIVER, ARG0, ARG1, ARG2, ARG3,ARG4)</v>
      </c>
      <c r="H764" s="86"/>
      <c r="I764" s="86"/>
      <c r="J764" s="86" t="str">
        <f>VLOOKUP(D764,AI!B:G,6,FALSE)</f>
        <v>test_deadth_event(RECEIVER, ARG0, ARG1, ARG2, ARG3,ARG4)</v>
      </c>
      <c r="K764" s="86">
        <v>1</v>
      </c>
      <c r="L764" s="86">
        <f>IF(怪物属性编辑!AH707=1,怪物属性编辑!AO707,0)</f>
        <v>984</v>
      </c>
      <c r="M764" s="89">
        <f t="shared" si="35"/>
        <v>1470</v>
      </c>
      <c r="S764" s="86">
        <v>320</v>
      </c>
      <c r="AF764" s="90">
        <f t="shared" si="34"/>
        <v>140351</v>
      </c>
    </row>
    <row r="765" spans="1:32">
      <c r="A765" s="5">
        <v>40352</v>
      </c>
      <c r="B765" s="4">
        <v>50038</v>
      </c>
      <c r="C765" s="5" t="str">
        <f>VLOOKUP(B765,映射!A:B,2,FALSE)</f>
        <v>石像魔宠</v>
      </c>
      <c r="D765" s="85" t="str">
        <f>IF(IF(COUNTIF(AI!A:A,'表格编辑 '!C765),TRUE,FALSE)=FALSE,"monster",(VLOOKUP(C765,AI!A:B,2,FALSE)))</f>
        <v>monster</v>
      </c>
      <c r="E765" s="5">
        <v>49</v>
      </c>
      <c r="F765" s="86" t="str">
        <f>VLOOKUP(D765,AI!B:G,2,FALSE)</f>
        <v>AI_born_event(RECEIVER, ARG0, ARG1, ARG2, ARG3,ARG4)</v>
      </c>
      <c r="G765" s="86" t="str">
        <f>VLOOKUP(D765,AI!B:G,3,FALSE)</f>
        <v>AI_update_event(RECEIVER, ARG0, ARG1, ARG2, ARG3,ARG4)</v>
      </c>
      <c r="H765" s="86"/>
      <c r="I765" s="86"/>
      <c r="J765" s="86" t="str">
        <f>VLOOKUP(D765,AI!B:G,6,FALSE)</f>
        <v>test_deadth_event(RECEIVER, ARG0, ARG1, ARG2, ARG3,ARG4)</v>
      </c>
      <c r="K765" s="86">
        <v>1</v>
      </c>
      <c r="L765" s="86">
        <f>IF(怪物属性编辑!AH708=1,怪物属性编辑!AO708,0)</f>
        <v>2530</v>
      </c>
      <c r="M765" s="89">
        <f t="shared" si="35"/>
        <v>1470</v>
      </c>
      <c r="S765" s="86">
        <v>320</v>
      </c>
      <c r="AF765" s="90">
        <f t="shared" si="34"/>
        <v>140352</v>
      </c>
    </row>
    <row r="766" spans="1:32">
      <c r="A766" s="5">
        <v>40353</v>
      </c>
      <c r="B766" s="4">
        <v>50019</v>
      </c>
      <c r="C766" s="5" t="str">
        <f>VLOOKUP(B766,映射!A:B,2,FALSE)</f>
        <v>极限鼠王</v>
      </c>
      <c r="D766" s="85" t="str">
        <f>IF(IF(COUNTIF(AI!A:A,'表格编辑 '!C766),TRUE,FALSE)=FALSE,"monster",(VLOOKUP(C766,AI!A:B,2,FALSE)))</f>
        <v>monster</v>
      </c>
      <c r="E766" s="5">
        <v>49</v>
      </c>
      <c r="F766" s="86" t="str">
        <f>VLOOKUP(D766,AI!B:G,2,FALSE)</f>
        <v>AI_born_event(RECEIVER, ARG0, ARG1, ARG2, ARG3,ARG4)</v>
      </c>
      <c r="G766" s="86" t="str">
        <f>VLOOKUP(D766,AI!B:G,3,FALSE)</f>
        <v>AI_update_event(RECEIVER, ARG0, ARG1, ARG2, ARG3,ARG4)</v>
      </c>
      <c r="H766" s="86"/>
      <c r="I766" s="86"/>
      <c r="J766" s="86" t="str">
        <f>VLOOKUP(D766,AI!B:G,6,FALSE)</f>
        <v>test_deadth_event(RECEIVER, ARG0, ARG1, ARG2, ARG3,ARG4)</v>
      </c>
      <c r="K766" s="86">
        <v>1</v>
      </c>
      <c r="L766" s="86">
        <f>IF(怪物属性编辑!AH709=1,怪物属性编辑!AO709,0)</f>
        <v>2444</v>
      </c>
      <c r="M766" s="89">
        <f t="shared" si="35"/>
        <v>1470</v>
      </c>
      <c r="S766" s="86">
        <v>320</v>
      </c>
      <c r="AF766" s="90">
        <f t="shared" si="34"/>
        <v>140353</v>
      </c>
    </row>
    <row r="767" spans="1:32">
      <c r="A767" s="5">
        <v>40354</v>
      </c>
      <c r="B767" s="4">
        <v>50023</v>
      </c>
      <c r="C767" s="5" t="str">
        <f>VLOOKUP(B767,映射!A:B,2,FALSE)</f>
        <v>异域魔犬</v>
      </c>
      <c r="D767" s="85" t="str">
        <f>IF(IF(COUNTIF(AI!A:A,'表格编辑 '!C767),TRUE,FALSE)=FALSE,"monster",(VLOOKUP(C767,AI!A:B,2,FALSE)))</f>
        <v>monster</v>
      </c>
      <c r="E767" s="5">
        <v>49</v>
      </c>
      <c r="F767" s="86" t="str">
        <f>VLOOKUP(D767,AI!B:G,2,FALSE)</f>
        <v>AI_born_event(RECEIVER, ARG0, ARG1, ARG2, ARG3,ARG4)</v>
      </c>
      <c r="G767" s="86" t="str">
        <f>VLOOKUP(D767,AI!B:G,3,FALSE)</f>
        <v>AI_update_event(RECEIVER, ARG0, ARG1, ARG2, ARG3,ARG4)</v>
      </c>
      <c r="H767" s="86"/>
      <c r="I767" s="86"/>
      <c r="J767" s="86" t="str">
        <f>VLOOKUP(D767,AI!B:G,6,FALSE)</f>
        <v>test_deadth_event(RECEIVER, ARG0, ARG1, ARG2, ARG3,ARG4)</v>
      </c>
      <c r="K767" s="86">
        <v>1</v>
      </c>
      <c r="L767" s="86">
        <f>IF(怪物属性编辑!AH710=1,怪物属性编辑!AO710,0)</f>
        <v>2692</v>
      </c>
      <c r="M767" s="89">
        <f t="shared" si="35"/>
        <v>1470</v>
      </c>
      <c r="S767" s="86">
        <v>320</v>
      </c>
      <c r="AF767" s="90">
        <f t="shared" si="34"/>
        <v>140354</v>
      </c>
    </row>
    <row r="768" spans="1:32">
      <c r="A768" s="5">
        <v>40355</v>
      </c>
      <c r="B768" s="4">
        <v>50069</v>
      </c>
      <c r="C768" s="5" t="str">
        <f>VLOOKUP(B768,映射!A:B,2,FALSE)</f>
        <v>杀手螳螂</v>
      </c>
      <c r="D768" s="85" t="str">
        <f>IF(IF(COUNTIF(AI!A:A,'表格编辑 '!C768),TRUE,FALSE)=FALSE,"monster",(VLOOKUP(C768,AI!A:B,2,FALSE)))</f>
        <v>monster</v>
      </c>
      <c r="E768" s="5">
        <v>49</v>
      </c>
      <c r="F768" s="86" t="str">
        <f>VLOOKUP(D768,AI!B:G,2,FALSE)</f>
        <v>AI_born_event(RECEIVER, ARG0, ARG1, ARG2, ARG3,ARG4)</v>
      </c>
      <c r="G768" s="86" t="str">
        <f>VLOOKUP(D768,AI!B:G,3,FALSE)</f>
        <v>AI_update_event(RECEIVER, ARG0, ARG1, ARG2, ARG3,ARG4)</v>
      </c>
      <c r="H768" s="86"/>
      <c r="I768" s="86"/>
      <c r="J768" s="86" t="str">
        <f>VLOOKUP(D768,AI!B:G,6,FALSE)</f>
        <v>test_deadth_event(RECEIVER, ARG0, ARG1, ARG2, ARG3,ARG4)</v>
      </c>
      <c r="K768" s="86">
        <v>1</v>
      </c>
      <c r="L768" s="86">
        <f>IF(怪物属性编辑!AH711=1,怪物属性编辑!AO711,0)</f>
        <v>1040</v>
      </c>
      <c r="M768" s="89">
        <f t="shared" si="35"/>
        <v>1470</v>
      </c>
      <c r="S768" s="86">
        <v>320</v>
      </c>
      <c r="AF768" s="90">
        <f t="shared" si="34"/>
        <v>140355</v>
      </c>
    </row>
    <row r="769" spans="1:32">
      <c r="A769" s="5">
        <v>40356</v>
      </c>
      <c r="B769" s="4">
        <v>50138</v>
      </c>
      <c r="C769" s="5" t="str">
        <f>VLOOKUP(B769,映射!A:B,2,FALSE)</f>
        <v>烈风翼龙</v>
      </c>
      <c r="D769" s="85" t="str">
        <f>IF(IF(COUNTIF(AI!A:A,'表格编辑 '!C769),TRUE,FALSE)=FALSE,"monster",(VLOOKUP(C769,AI!A:B,2,FALSE)))</f>
        <v>monster</v>
      </c>
      <c r="E769" s="5">
        <v>49</v>
      </c>
      <c r="F769" s="86" t="str">
        <f>VLOOKUP(D769,AI!B:G,2,FALSE)</f>
        <v>AI_born_event(RECEIVER, ARG0, ARG1, ARG2, ARG3,ARG4)</v>
      </c>
      <c r="G769" s="86" t="str">
        <f>VLOOKUP(D769,AI!B:G,3,FALSE)</f>
        <v>AI_update_event(RECEIVER, ARG0, ARG1, ARG2, ARG3,ARG4)</v>
      </c>
      <c r="H769" s="86"/>
      <c r="I769" s="86"/>
      <c r="J769" s="86" t="str">
        <f>VLOOKUP(D769,AI!B:G,6,FALSE)</f>
        <v>test_deadth_event(RECEIVER, ARG0, ARG1, ARG2, ARG3,ARG4)</v>
      </c>
      <c r="K769" s="86">
        <v>1</v>
      </c>
      <c r="L769" s="86">
        <f>IF(怪物属性编辑!AH712=1,怪物属性编辑!AO712,0)</f>
        <v>984</v>
      </c>
      <c r="M769" s="89">
        <f t="shared" si="35"/>
        <v>1470</v>
      </c>
      <c r="S769" s="86">
        <v>320</v>
      </c>
      <c r="AF769" s="90">
        <f t="shared" si="34"/>
        <v>140356</v>
      </c>
    </row>
    <row r="770" spans="1:32">
      <c r="A770" s="5">
        <v>40357</v>
      </c>
      <c r="B770" s="4">
        <v>50021</v>
      </c>
      <c r="C770" s="5" t="str">
        <f>VLOOKUP(B770,映射!A:B,2,FALSE)</f>
        <v>巨狼</v>
      </c>
      <c r="D770" s="85" t="str">
        <f>IF(IF(COUNTIF(AI!A:A,'表格编辑 '!C770),TRUE,FALSE)=FALSE,"monster",(VLOOKUP(C770,AI!A:B,2,FALSE)))</f>
        <v>monster</v>
      </c>
      <c r="E770" s="5">
        <v>49</v>
      </c>
      <c r="F770" s="86" t="str">
        <f>VLOOKUP(D770,AI!B:G,2,FALSE)</f>
        <v>AI_born_event(RECEIVER, ARG0, ARG1, ARG2, ARG3,ARG4)</v>
      </c>
      <c r="G770" s="86" t="str">
        <f>VLOOKUP(D770,AI!B:G,3,FALSE)</f>
        <v>AI_update_event(RECEIVER, ARG0, ARG1, ARG2, ARG3,ARG4)</v>
      </c>
      <c r="H770" s="86"/>
      <c r="I770" s="86"/>
      <c r="J770" s="86" t="str">
        <f>VLOOKUP(D770,AI!B:G,6,FALSE)</f>
        <v>test_deadth_event(RECEIVER, ARG0, ARG1, ARG2, ARG3,ARG4)</v>
      </c>
      <c r="K770" s="86">
        <v>1</v>
      </c>
      <c r="L770" s="86">
        <f>IF(怪物属性编辑!AH713=1,怪物属性编辑!AO713,0)</f>
        <v>1798</v>
      </c>
      <c r="M770" s="89">
        <f t="shared" si="35"/>
        <v>1470</v>
      </c>
      <c r="S770" s="86">
        <v>320</v>
      </c>
      <c r="AF770" s="90">
        <f t="shared" si="34"/>
        <v>140357</v>
      </c>
    </row>
    <row r="771" spans="1:32">
      <c r="A771" s="5">
        <v>40358</v>
      </c>
      <c r="B771" s="4">
        <v>50134</v>
      </c>
      <c r="C771" s="5" t="str">
        <f>VLOOKUP(B771,映射!A:B,2,FALSE)</f>
        <v>猎豹蜥蜴</v>
      </c>
      <c r="D771" s="85" t="str">
        <f>IF(IF(COUNTIF(AI!A:A,'表格编辑 '!C771),TRUE,FALSE)=FALSE,"monster",(VLOOKUP(C771,AI!A:B,2,FALSE)))</f>
        <v>monster</v>
      </c>
      <c r="E771" s="5">
        <v>49</v>
      </c>
      <c r="F771" s="86" t="str">
        <f>VLOOKUP(D771,AI!B:G,2,FALSE)</f>
        <v>AI_born_event(RECEIVER, ARG0, ARG1, ARG2, ARG3,ARG4)</v>
      </c>
      <c r="G771" s="86" t="str">
        <f>VLOOKUP(D771,AI!B:G,3,FALSE)</f>
        <v>AI_update_event(RECEIVER, ARG0, ARG1, ARG2, ARG3,ARG4)</v>
      </c>
      <c r="H771" s="86"/>
      <c r="I771" s="86"/>
      <c r="J771" s="86" t="str">
        <f>VLOOKUP(D771,AI!B:G,6,FALSE)</f>
        <v>test_deadth_event(RECEIVER, ARG0, ARG1, ARG2, ARG3,ARG4)</v>
      </c>
      <c r="K771" s="86">
        <v>1</v>
      </c>
      <c r="L771" s="86">
        <f>IF(怪物属性编辑!AH714=1,怪物属性编辑!AO714,0)</f>
        <v>1754</v>
      </c>
      <c r="M771" s="89">
        <f t="shared" si="35"/>
        <v>1470</v>
      </c>
      <c r="S771" s="86">
        <v>320</v>
      </c>
      <c r="AF771" s="90">
        <f t="shared" si="34"/>
        <v>140358</v>
      </c>
    </row>
    <row r="772" spans="1:32">
      <c r="A772" s="5">
        <v>40359</v>
      </c>
      <c r="B772" s="4">
        <v>50041</v>
      </c>
      <c r="C772" s="5" t="str">
        <f>VLOOKUP(B772,映射!A:B,2,FALSE)</f>
        <v>小恶魔</v>
      </c>
      <c r="D772" s="85" t="str">
        <f>IF(IF(COUNTIF(AI!A:A,'表格编辑 '!C772),TRUE,FALSE)=FALSE,"monster",(VLOOKUP(C772,AI!A:B,2,FALSE)))</f>
        <v>monster</v>
      </c>
      <c r="E772" s="5">
        <v>49</v>
      </c>
      <c r="F772" s="86" t="str">
        <f>VLOOKUP(D772,AI!B:G,2,FALSE)</f>
        <v>AI_born_event(RECEIVER, ARG0, ARG1, ARG2, ARG3,ARG4)</v>
      </c>
      <c r="G772" s="86" t="str">
        <f>VLOOKUP(D772,AI!B:G,3,FALSE)</f>
        <v>AI_update_event(RECEIVER, ARG0, ARG1, ARG2, ARG3,ARG4)</v>
      </c>
      <c r="H772" s="86"/>
      <c r="I772" s="86"/>
      <c r="J772" s="86" t="str">
        <f>VLOOKUP(D772,AI!B:G,6,FALSE)</f>
        <v>test_deadth_event(RECEIVER, ARG0, ARG1, ARG2, ARG3,ARG4)</v>
      </c>
      <c r="K772" s="86">
        <v>1</v>
      </c>
      <c r="L772" s="86">
        <f>IF(怪物属性编辑!AH715=1,怪物属性编辑!AO715,0)</f>
        <v>2196</v>
      </c>
      <c r="M772" s="89">
        <f t="shared" si="35"/>
        <v>1470</v>
      </c>
      <c r="S772" s="86">
        <v>320</v>
      </c>
      <c r="AF772" s="90">
        <f t="shared" si="34"/>
        <v>140359</v>
      </c>
    </row>
    <row r="773" spans="1:32">
      <c r="A773" s="5">
        <v>40360</v>
      </c>
      <c r="B773" s="4">
        <v>50154</v>
      </c>
      <c r="C773" s="5" t="str">
        <f>VLOOKUP(B773,映射!A:B,2,FALSE)</f>
        <v>海贼</v>
      </c>
      <c r="D773" s="85" t="str">
        <f>IF(IF(COUNTIF(AI!A:A,'表格编辑 '!C773),TRUE,FALSE)=FALSE,"monster",(VLOOKUP(C773,AI!A:B,2,FALSE)))</f>
        <v>monster</v>
      </c>
      <c r="E773" s="5">
        <v>49</v>
      </c>
      <c r="F773" s="86" t="str">
        <f>VLOOKUP(D773,AI!B:G,2,FALSE)</f>
        <v>AI_born_event(RECEIVER, ARG0, ARG1, ARG2, ARG3,ARG4)</v>
      </c>
      <c r="G773" s="86" t="str">
        <f>VLOOKUP(D773,AI!B:G,3,FALSE)</f>
        <v>AI_update_event(RECEIVER, ARG0, ARG1, ARG2, ARG3,ARG4)</v>
      </c>
      <c r="H773" s="86"/>
      <c r="I773" s="86"/>
      <c r="J773" s="86" t="str">
        <f>VLOOKUP(D773,AI!B:G,6,FALSE)</f>
        <v>test_deadth_event(RECEIVER, ARG0, ARG1, ARG2, ARG3,ARG4)</v>
      </c>
      <c r="K773" s="86">
        <v>1</v>
      </c>
      <c r="L773" s="86">
        <f>IF(怪物属性编辑!AH716=1,怪物属性编辑!AO716,0)</f>
        <v>2002</v>
      </c>
      <c r="M773" s="89">
        <f t="shared" si="35"/>
        <v>1470</v>
      </c>
      <c r="S773" s="86">
        <v>320</v>
      </c>
      <c r="AF773" s="90">
        <f t="shared" si="34"/>
        <v>140360</v>
      </c>
    </row>
    <row r="774" spans="1:32">
      <c r="A774" s="5">
        <v>40361</v>
      </c>
      <c r="B774" s="4">
        <v>50063</v>
      </c>
      <c r="C774" s="5" t="str">
        <f>VLOOKUP(B774,映射!A:B,2,FALSE)</f>
        <v>杀人蜂</v>
      </c>
      <c r="D774" s="85" t="str">
        <f>IF(IF(COUNTIF(AI!A:A,'表格编辑 '!C774),TRUE,FALSE)=FALSE,"monster",(VLOOKUP(C774,AI!A:B,2,FALSE)))</f>
        <v>monster</v>
      </c>
      <c r="E774" s="5">
        <v>54</v>
      </c>
      <c r="F774" s="86" t="str">
        <f>VLOOKUP(D774,AI!B:G,2,FALSE)</f>
        <v>AI_born_event(RECEIVER, ARG0, ARG1, ARG2, ARG3,ARG4)</v>
      </c>
      <c r="G774" s="86" t="str">
        <f>VLOOKUP(D774,AI!B:G,3,FALSE)</f>
        <v>AI_update_event(RECEIVER, ARG0, ARG1, ARG2, ARG3,ARG4)</v>
      </c>
      <c r="H774" s="86"/>
      <c r="I774" s="86"/>
      <c r="J774" s="86" t="str">
        <f>VLOOKUP(D774,AI!B:G,6,FALSE)</f>
        <v>test_deadth_event(RECEIVER, ARG0, ARG1, ARG2, ARG3,ARG4)</v>
      </c>
      <c r="K774" s="86">
        <v>1</v>
      </c>
      <c r="L774" s="86">
        <f>IF(怪物属性编辑!AH717=1,怪物属性编辑!AO717,0)</f>
        <v>3396</v>
      </c>
      <c r="M774" s="89">
        <f t="shared" si="35"/>
        <v>1620</v>
      </c>
      <c r="S774" s="86">
        <v>320</v>
      </c>
      <c r="AF774" s="90">
        <f t="shared" si="34"/>
        <v>140361</v>
      </c>
    </row>
    <row r="775" spans="1:32">
      <c r="A775" s="5">
        <v>40362</v>
      </c>
      <c r="B775" s="4">
        <v>50153</v>
      </c>
      <c r="C775" s="5" t="str">
        <f>VLOOKUP(B775,映射!A:B,2,FALSE)</f>
        <v>山贼</v>
      </c>
      <c r="D775" s="85" t="str">
        <f>IF(IF(COUNTIF(AI!A:A,'表格编辑 '!C775),TRUE,FALSE)=FALSE,"monster",(VLOOKUP(C775,AI!A:B,2,FALSE)))</f>
        <v>monster</v>
      </c>
      <c r="E775" s="5">
        <v>54</v>
      </c>
      <c r="F775" s="86" t="str">
        <f>VLOOKUP(D775,AI!B:G,2,FALSE)</f>
        <v>AI_born_event(RECEIVER, ARG0, ARG1, ARG2, ARG3,ARG4)</v>
      </c>
      <c r="G775" s="86" t="str">
        <f>VLOOKUP(D775,AI!B:G,3,FALSE)</f>
        <v>AI_update_event(RECEIVER, ARG0, ARG1, ARG2, ARG3,ARG4)</v>
      </c>
      <c r="H775" s="86"/>
      <c r="I775" s="86"/>
      <c r="J775" s="86" t="str">
        <f>VLOOKUP(D775,AI!B:G,6,FALSE)</f>
        <v>test_deadth_event(RECEIVER, ARG0, ARG1, ARG2, ARG3,ARG4)</v>
      </c>
      <c r="K775" s="86">
        <v>1</v>
      </c>
      <c r="L775" s="86">
        <f>IF(怪物属性编辑!AH718=1,怪物属性编辑!AO718,0)</f>
        <v>1994</v>
      </c>
      <c r="M775" s="89">
        <f t="shared" si="35"/>
        <v>1620</v>
      </c>
      <c r="S775" s="86">
        <v>320</v>
      </c>
      <c r="AF775" s="90">
        <f t="shared" si="34"/>
        <v>140362</v>
      </c>
    </row>
    <row r="776" spans="1:32">
      <c r="A776" s="5">
        <v>40363</v>
      </c>
      <c r="B776" s="4">
        <v>50129</v>
      </c>
      <c r="C776" s="5" t="str">
        <f>VLOOKUP(B776,映射!A:B,2,FALSE)</f>
        <v>大钳蟹</v>
      </c>
      <c r="D776" s="85" t="str">
        <f>IF(IF(COUNTIF(AI!A:A,'表格编辑 '!C776),TRUE,FALSE)=FALSE,"monster",(VLOOKUP(C776,AI!A:B,2,FALSE)))</f>
        <v>monster</v>
      </c>
      <c r="E776" s="5">
        <v>54</v>
      </c>
      <c r="F776" s="86" t="str">
        <f>VLOOKUP(D776,AI!B:G,2,FALSE)</f>
        <v>AI_born_event(RECEIVER, ARG0, ARG1, ARG2, ARG3,ARG4)</v>
      </c>
      <c r="G776" s="86" t="str">
        <f>VLOOKUP(D776,AI!B:G,3,FALSE)</f>
        <v>AI_update_event(RECEIVER, ARG0, ARG1, ARG2, ARG3,ARG4)</v>
      </c>
      <c r="H776" s="86"/>
      <c r="I776" s="86"/>
      <c r="J776" s="86" t="str">
        <f>VLOOKUP(D776,AI!B:G,6,FALSE)</f>
        <v>test_deadth_event(RECEIVER, ARG0, ARG1, ARG2, ARG3,ARG4)</v>
      </c>
      <c r="K776" s="86">
        <v>1</v>
      </c>
      <c r="L776" s="86">
        <f>IF(怪物属性编辑!AH719=1,怪物属性编辑!AO719,0)</f>
        <v>1828</v>
      </c>
      <c r="M776" s="89">
        <f t="shared" si="35"/>
        <v>1620</v>
      </c>
      <c r="S776" s="86">
        <v>320</v>
      </c>
      <c r="AF776" s="90">
        <f t="shared" si="34"/>
        <v>140363</v>
      </c>
    </row>
    <row r="777" spans="1:32">
      <c r="A777" s="5">
        <v>40364</v>
      </c>
      <c r="B777" s="4">
        <v>50131</v>
      </c>
      <c r="C777" s="5" t="str">
        <f>VLOOKUP(B777,映射!A:B,2,FALSE)</f>
        <v>蜥蜴人战士</v>
      </c>
      <c r="D777" s="85" t="str">
        <f>IF(IF(COUNTIF(AI!A:A,'表格编辑 '!C777),TRUE,FALSE)=FALSE,"monster",(VLOOKUP(C777,AI!A:B,2,FALSE)))</f>
        <v>monster</v>
      </c>
      <c r="E777" s="5">
        <v>54</v>
      </c>
      <c r="F777" s="86" t="str">
        <f>VLOOKUP(D777,AI!B:G,2,FALSE)</f>
        <v>AI_born_event(RECEIVER, ARG0, ARG1, ARG2, ARG3,ARG4)</v>
      </c>
      <c r="G777" s="86" t="str">
        <f>VLOOKUP(D777,AI!B:G,3,FALSE)</f>
        <v>AI_update_event(RECEIVER, ARG0, ARG1, ARG2, ARG3,ARG4)</v>
      </c>
      <c r="H777" s="86"/>
      <c r="I777" s="86"/>
      <c r="J777" s="86" t="str">
        <f>VLOOKUP(D777,AI!B:G,6,FALSE)</f>
        <v>test_deadth_event(RECEIVER, ARG0, ARG1, ARG2, ARG3,ARG4)</v>
      </c>
      <c r="K777" s="86">
        <v>1</v>
      </c>
      <c r="L777" s="86">
        <f>IF(怪物属性编辑!AH720=1,怪物属性编辑!AO720,0)</f>
        <v>1748</v>
      </c>
      <c r="M777" s="89">
        <f t="shared" si="35"/>
        <v>1620</v>
      </c>
      <c r="S777" s="86">
        <v>320</v>
      </c>
      <c r="AF777" s="90">
        <f t="shared" si="34"/>
        <v>140364</v>
      </c>
    </row>
    <row r="778" spans="1:32">
      <c r="A778" s="5">
        <v>40365</v>
      </c>
      <c r="B778" s="4">
        <v>50037</v>
      </c>
      <c r="C778" s="5" t="str">
        <f>VLOOKUP(B778,映射!A:B,2,FALSE)</f>
        <v>死灵</v>
      </c>
      <c r="D778" s="85" t="str">
        <f>IF(IF(COUNTIF(AI!A:A,'表格编辑 '!C778),TRUE,FALSE)=FALSE,"monster",(VLOOKUP(C778,AI!A:B,2,FALSE)))</f>
        <v>monster</v>
      </c>
      <c r="E778" s="5">
        <v>54</v>
      </c>
      <c r="F778" s="86" t="str">
        <f>VLOOKUP(D778,AI!B:G,2,FALSE)</f>
        <v>AI_born_event(RECEIVER, ARG0, ARG1, ARG2, ARG3,ARG4)</v>
      </c>
      <c r="G778" s="86" t="str">
        <f>VLOOKUP(D778,AI!B:G,3,FALSE)</f>
        <v>AI_update_event(RECEIVER, ARG0, ARG1, ARG2, ARG3,ARG4)</v>
      </c>
      <c r="H778" s="86"/>
      <c r="I778" s="86"/>
      <c r="J778" s="86" t="str">
        <f>VLOOKUP(D778,AI!B:G,6,FALSE)</f>
        <v>test_deadth_event(RECEIVER, ARG0, ARG1, ARG2, ARG3,ARG4)</v>
      </c>
      <c r="K778" s="86">
        <v>1</v>
      </c>
      <c r="L778" s="86">
        <f>IF(怪物属性编辑!AH721=1,怪物属性编辑!AO721,0)</f>
        <v>2166</v>
      </c>
      <c r="M778" s="89">
        <f t="shared" si="35"/>
        <v>1620</v>
      </c>
      <c r="S778" s="86">
        <v>320</v>
      </c>
      <c r="AF778" s="90">
        <f t="shared" si="34"/>
        <v>140365</v>
      </c>
    </row>
    <row r="779" spans="1:32">
      <c r="A779" s="5">
        <v>40366</v>
      </c>
      <c r="B779" s="4">
        <v>50138</v>
      </c>
      <c r="C779" s="5" t="str">
        <f>VLOOKUP(B779,映射!A:B,2,FALSE)</f>
        <v>烈风翼龙</v>
      </c>
      <c r="D779" s="85" t="str">
        <f>IF(IF(COUNTIF(AI!A:A,'表格编辑 '!C779),TRUE,FALSE)=FALSE,"monster",(VLOOKUP(C779,AI!A:B,2,FALSE)))</f>
        <v>monster</v>
      </c>
      <c r="E779" s="5">
        <v>54</v>
      </c>
      <c r="F779" s="86" t="str">
        <f>VLOOKUP(D779,AI!B:G,2,FALSE)</f>
        <v>AI_born_event(RECEIVER, ARG0, ARG1, ARG2, ARG3,ARG4)</v>
      </c>
      <c r="G779" s="86" t="str">
        <f>VLOOKUP(D779,AI!B:G,3,FALSE)</f>
        <v>AI_update_event(RECEIVER, ARG0, ARG1, ARG2, ARG3,ARG4)</v>
      </c>
      <c r="H779" s="86"/>
      <c r="I779" s="86"/>
      <c r="J779" s="86" t="str">
        <f>VLOOKUP(D779,AI!B:G,6,FALSE)</f>
        <v>test_deadth_event(RECEIVER, ARG0, ARG1, ARG2, ARG3,ARG4)</v>
      </c>
      <c r="K779" s="86">
        <v>1</v>
      </c>
      <c r="L779" s="86">
        <f>IF(怪物属性编辑!AH722=1,怪物属性编辑!AO722,0)</f>
        <v>1180</v>
      </c>
      <c r="M779" s="89">
        <f t="shared" si="35"/>
        <v>1620</v>
      </c>
      <c r="S779" s="86">
        <v>320</v>
      </c>
      <c r="AF779" s="90">
        <f t="shared" si="34"/>
        <v>140366</v>
      </c>
    </row>
    <row r="780" spans="1:32">
      <c r="A780" s="5">
        <v>40367</v>
      </c>
      <c r="B780" s="4">
        <v>50038</v>
      </c>
      <c r="C780" s="5" t="str">
        <f>VLOOKUP(B780,映射!A:B,2,FALSE)</f>
        <v>石像魔宠</v>
      </c>
      <c r="D780" s="85" t="str">
        <f>IF(IF(COUNTIF(AI!A:A,'表格编辑 '!C780),TRUE,FALSE)=FALSE,"monster",(VLOOKUP(C780,AI!A:B,2,FALSE)))</f>
        <v>monster</v>
      </c>
      <c r="E780" s="5">
        <v>54</v>
      </c>
      <c r="F780" s="86" t="str">
        <f>VLOOKUP(D780,AI!B:G,2,FALSE)</f>
        <v>AI_born_event(RECEIVER, ARG0, ARG1, ARG2, ARG3,ARG4)</v>
      </c>
      <c r="G780" s="86" t="str">
        <f>VLOOKUP(D780,AI!B:G,3,FALSE)</f>
        <v>AI_update_event(RECEIVER, ARG0, ARG1, ARG2, ARG3,ARG4)</v>
      </c>
      <c r="H780" s="86"/>
      <c r="I780" s="86"/>
      <c r="J780" s="86" t="str">
        <f>VLOOKUP(D780,AI!B:G,6,FALSE)</f>
        <v>test_deadth_event(RECEIVER, ARG0, ARG1, ARG2, ARG3,ARG4)</v>
      </c>
      <c r="K780" s="86">
        <v>1</v>
      </c>
      <c r="L780" s="86">
        <f>IF(怪物属性编辑!AH723=1,怪物属性编辑!AO723,0)</f>
        <v>2876</v>
      </c>
      <c r="M780" s="89">
        <f t="shared" si="35"/>
        <v>1620</v>
      </c>
      <c r="S780" s="86">
        <v>320</v>
      </c>
      <c r="AF780" s="90">
        <f t="shared" si="34"/>
        <v>140367</v>
      </c>
    </row>
    <row r="781" spans="1:32">
      <c r="A781" s="5">
        <v>40368</v>
      </c>
      <c r="B781" s="4">
        <v>50019</v>
      </c>
      <c r="C781" s="5" t="str">
        <f>VLOOKUP(B781,映射!A:B,2,FALSE)</f>
        <v>极限鼠王</v>
      </c>
      <c r="D781" s="85" t="str">
        <f>IF(IF(COUNTIF(AI!A:A,'表格编辑 '!C781),TRUE,FALSE)=FALSE,"monster",(VLOOKUP(C781,AI!A:B,2,FALSE)))</f>
        <v>monster</v>
      </c>
      <c r="E781" s="5">
        <v>54</v>
      </c>
      <c r="F781" s="86" t="str">
        <f>VLOOKUP(D781,AI!B:G,2,FALSE)</f>
        <v>AI_born_event(RECEIVER, ARG0, ARG1, ARG2, ARG3,ARG4)</v>
      </c>
      <c r="G781" s="86" t="str">
        <f>VLOOKUP(D781,AI!B:G,3,FALSE)</f>
        <v>AI_update_event(RECEIVER, ARG0, ARG1, ARG2, ARG3,ARG4)</v>
      </c>
      <c r="H781" s="86"/>
      <c r="I781" s="86"/>
      <c r="J781" s="86" t="str">
        <f>VLOOKUP(D781,AI!B:G,6,FALSE)</f>
        <v>test_deadth_event(RECEIVER, ARG0, ARG1, ARG2, ARG3,ARG4)</v>
      </c>
      <c r="K781" s="86">
        <v>1</v>
      </c>
      <c r="L781" s="86">
        <f>IF(怪物属性编辑!AH724=1,怪物属性编辑!AO724,0)</f>
        <v>2840</v>
      </c>
      <c r="M781" s="89">
        <f t="shared" si="35"/>
        <v>1620</v>
      </c>
      <c r="S781" s="86">
        <v>320</v>
      </c>
      <c r="AF781" s="90">
        <f t="shared" si="34"/>
        <v>140368</v>
      </c>
    </row>
    <row r="782" spans="1:32">
      <c r="A782" s="5">
        <v>40369</v>
      </c>
      <c r="B782" s="4">
        <v>50023</v>
      </c>
      <c r="C782" s="5" t="str">
        <f>VLOOKUP(B782,映射!A:B,2,FALSE)</f>
        <v>异域魔犬</v>
      </c>
      <c r="D782" s="85" t="str">
        <f>IF(IF(COUNTIF(AI!A:A,'表格编辑 '!C782),TRUE,FALSE)=FALSE,"monster",(VLOOKUP(C782,AI!A:B,2,FALSE)))</f>
        <v>monster</v>
      </c>
      <c r="E782" s="5">
        <v>54</v>
      </c>
      <c r="F782" s="86" t="str">
        <f>VLOOKUP(D782,AI!B:G,2,FALSE)</f>
        <v>AI_born_event(RECEIVER, ARG0, ARG1, ARG2, ARG3,ARG4)</v>
      </c>
      <c r="G782" s="86" t="str">
        <f>VLOOKUP(D782,AI!B:G,3,FALSE)</f>
        <v>AI_update_event(RECEIVER, ARG0, ARG1, ARG2, ARG3,ARG4)</v>
      </c>
      <c r="H782" s="86"/>
      <c r="I782" s="86"/>
      <c r="J782" s="86" t="str">
        <f>VLOOKUP(D782,AI!B:G,6,FALSE)</f>
        <v>test_deadth_event(RECEIVER, ARG0, ARG1, ARG2, ARG3,ARG4)</v>
      </c>
      <c r="K782" s="86">
        <v>1</v>
      </c>
      <c r="L782" s="86">
        <f>IF(怪物属性编辑!AH725=1,怪物属性编辑!AO725,0)</f>
        <v>3042</v>
      </c>
      <c r="M782" s="89">
        <f t="shared" si="35"/>
        <v>1620</v>
      </c>
      <c r="S782" s="86">
        <v>320</v>
      </c>
      <c r="AF782" s="90">
        <f t="shared" si="34"/>
        <v>140369</v>
      </c>
    </row>
    <row r="783" spans="1:32">
      <c r="A783" s="5">
        <v>40370</v>
      </c>
      <c r="B783" s="4">
        <v>50069</v>
      </c>
      <c r="C783" s="5" t="str">
        <f>VLOOKUP(B783,映射!A:B,2,FALSE)</f>
        <v>杀手螳螂</v>
      </c>
      <c r="D783" s="85" t="str">
        <f>IF(IF(COUNTIF(AI!A:A,'表格编辑 '!C783),TRUE,FALSE)=FALSE,"monster",(VLOOKUP(C783,AI!A:B,2,FALSE)))</f>
        <v>monster</v>
      </c>
      <c r="E783" s="5">
        <v>54</v>
      </c>
      <c r="F783" s="86" t="str">
        <f>VLOOKUP(D783,AI!B:G,2,FALSE)</f>
        <v>AI_born_event(RECEIVER, ARG0, ARG1, ARG2, ARG3,ARG4)</v>
      </c>
      <c r="G783" s="86" t="str">
        <f>VLOOKUP(D783,AI!B:G,3,FALSE)</f>
        <v>AI_update_event(RECEIVER, ARG0, ARG1, ARG2, ARG3,ARG4)</v>
      </c>
      <c r="H783" s="86"/>
      <c r="I783" s="86"/>
      <c r="J783" s="86" t="str">
        <f>VLOOKUP(D783,AI!B:G,6,FALSE)</f>
        <v>test_deadth_event(RECEIVER, ARG0, ARG1, ARG2, ARG3,ARG4)</v>
      </c>
      <c r="K783" s="86">
        <v>1</v>
      </c>
      <c r="L783" s="86">
        <f>IF(怪物属性编辑!AH726=1,怪物属性编辑!AO726,0)</f>
        <v>1224</v>
      </c>
      <c r="M783" s="89">
        <f t="shared" si="35"/>
        <v>1620</v>
      </c>
      <c r="S783" s="86">
        <v>320</v>
      </c>
      <c r="AF783" s="90">
        <f t="shared" si="34"/>
        <v>140370</v>
      </c>
    </row>
    <row r="784" spans="1:32">
      <c r="A784" s="5">
        <v>40371</v>
      </c>
      <c r="B784" s="4">
        <v>50138</v>
      </c>
      <c r="C784" s="5" t="str">
        <f>VLOOKUP(B784,映射!A:B,2,FALSE)</f>
        <v>烈风翼龙</v>
      </c>
      <c r="D784" s="85" t="str">
        <f>IF(IF(COUNTIF(AI!A:A,'表格编辑 '!C784),TRUE,FALSE)=FALSE,"monster",(VLOOKUP(C784,AI!A:B,2,FALSE)))</f>
        <v>monster</v>
      </c>
      <c r="E784" s="5">
        <v>54</v>
      </c>
      <c r="F784" s="86" t="str">
        <f>VLOOKUP(D784,AI!B:G,2,FALSE)</f>
        <v>AI_born_event(RECEIVER, ARG0, ARG1, ARG2, ARG3,ARG4)</v>
      </c>
      <c r="G784" s="86" t="str">
        <f>VLOOKUP(D784,AI!B:G,3,FALSE)</f>
        <v>AI_update_event(RECEIVER, ARG0, ARG1, ARG2, ARG3,ARG4)</v>
      </c>
      <c r="H784" s="86"/>
      <c r="I784" s="86"/>
      <c r="J784" s="86" t="str">
        <f>VLOOKUP(D784,AI!B:G,6,FALSE)</f>
        <v>test_deadth_event(RECEIVER, ARG0, ARG1, ARG2, ARG3,ARG4)</v>
      </c>
      <c r="K784" s="86">
        <v>1</v>
      </c>
      <c r="L784" s="86">
        <f>IF(怪物属性编辑!AH727=1,怪物属性编辑!AO727,0)</f>
        <v>1180</v>
      </c>
      <c r="M784" s="89">
        <f t="shared" si="35"/>
        <v>1620</v>
      </c>
      <c r="S784" s="86">
        <v>320</v>
      </c>
      <c r="AF784" s="90">
        <f t="shared" ref="AF784:AF847" si="36">100000+A784</f>
        <v>140371</v>
      </c>
    </row>
    <row r="785" spans="1:32">
      <c r="A785" s="5">
        <v>40372</v>
      </c>
      <c r="B785" s="4">
        <v>50021</v>
      </c>
      <c r="C785" s="5" t="str">
        <f>VLOOKUP(B785,映射!A:B,2,FALSE)</f>
        <v>巨狼</v>
      </c>
      <c r="D785" s="85" t="str">
        <f>IF(IF(COUNTIF(AI!A:A,'表格编辑 '!C785),TRUE,FALSE)=FALSE,"monster",(VLOOKUP(C785,AI!A:B,2,FALSE)))</f>
        <v>monster</v>
      </c>
      <c r="E785" s="5">
        <v>54</v>
      </c>
      <c r="F785" s="86" t="str">
        <f>VLOOKUP(D785,AI!B:G,2,FALSE)</f>
        <v>AI_born_event(RECEIVER, ARG0, ARG1, ARG2, ARG3,ARG4)</v>
      </c>
      <c r="G785" s="86" t="str">
        <f>VLOOKUP(D785,AI!B:G,3,FALSE)</f>
        <v>AI_update_event(RECEIVER, ARG0, ARG1, ARG2, ARG3,ARG4)</v>
      </c>
      <c r="H785" s="86"/>
      <c r="I785" s="86"/>
      <c r="J785" s="86" t="str">
        <f>VLOOKUP(D785,AI!B:G,6,FALSE)</f>
        <v>test_deadth_event(RECEIVER, ARG0, ARG1, ARG2, ARG3,ARG4)</v>
      </c>
      <c r="K785" s="86">
        <v>1</v>
      </c>
      <c r="L785" s="86">
        <f>IF(怪物属性编辑!AH728=1,怪物属性编辑!AO728,0)</f>
        <v>2082</v>
      </c>
      <c r="M785" s="89">
        <f t="shared" si="35"/>
        <v>1620</v>
      </c>
      <c r="S785" s="86">
        <v>320</v>
      </c>
      <c r="AF785" s="90">
        <f t="shared" si="36"/>
        <v>140372</v>
      </c>
    </row>
    <row r="786" spans="1:32">
      <c r="A786" s="5">
        <v>40373</v>
      </c>
      <c r="B786" s="4">
        <v>50134</v>
      </c>
      <c r="C786" s="5" t="str">
        <f>VLOOKUP(B786,映射!A:B,2,FALSE)</f>
        <v>猎豹蜥蜴</v>
      </c>
      <c r="D786" s="85" t="str">
        <f>IF(IF(COUNTIF(AI!A:A,'表格编辑 '!C786),TRUE,FALSE)=FALSE,"monster",(VLOOKUP(C786,AI!A:B,2,FALSE)))</f>
        <v>monster</v>
      </c>
      <c r="E786" s="5">
        <v>54</v>
      </c>
      <c r="F786" s="86" t="str">
        <f>VLOOKUP(D786,AI!B:G,2,FALSE)</f>
        <v>AI_born_event(RECEIVER, ARG0, ARG1, ARG2, ARG3,ARG4)</v>
      </c>
      <c r="G786" s="86" t="str">
        <f>VLOOKUP(D786,AI!B:G,3,FALSE)</f>
        <v>AI_update_event(RECEIVER, ARG0, ARG1, ARG2, ARG3,ARG4)</v>
      </c>
      <c r="H786" s="86"/>
      <c r="I786" s="86"/>
      <c r="J786" s="86" t="str">
        <f>VLOOKUP(D786,AI!B:G,6,FALSE)</f>
        <v>test_deadth_event(RECEIVER, ARG0, ARG1, ARG2, ARG3,ARG4)</v>
      </c>
      <c r="K786" s="86">
        <v>1</v>
      </c>
      <c r="L786" s="86">
        <f>IF(怪物属性编辑!AH729=1,怪物属性编辑!AO729,0)</f>
        <v>2044</v>
      </c>
      <c r="M786" s="89">
        <f t="shared" si="35"/>
        <v>1620</v>
      </c>
      <c r="S786" s="86">
        <v>320</v>
      </c>
      <c r="AF786" s="90">
        <f t="shared" si="36"/>
        <v>140373</v>
      </c>
    </row>
    <row r="787" spans="1:32">
      <c r="A787" s="5">
        <v>40374</v>
      </c>
      <c r="B787" s="4">
        <v>50041</v>
      </c>
      <c r="C787" s="5" t="str">
        <f>VLOOKUP(B787,映射!A:B,2,FALSE)</f>
        <v>小恶魔</v>
      </c>
      <c r="D787" s="85" t="str">
        <f>IF(IF(COUNTIF(AI!A:A,'表格编辑 '!C787),TRUE,FALSE)=FALSE,"monster",(VLOOKUP(C787,AI!A:B,2,FALSE)))</f>
        <v>monster</v>
      </c>
      <c r="E787" s="5">
        <v>54</v>
      </c>
      <c r="F787" s="86" t="str">
        <f>VLOOKUP(D787,AI!B:G,2,FALSE)</f>
        <v>AI_born_event(RECEIVER, ARG0, ARG1, ARG2, ARG3,ARG4)</v>
      </c>
      <c r="G787" s="86" t="str">
        <f>VLOOKUP(D787,AI!B:G,3,FALSE)</f>
        <v>AI_update_event(RECEIVER, ARG0, ARG1, ARG2, ARG3,ARG4)</v>
      </c>
      <c r="H787" s="86"/>
      <c r="I787" s="86"/>
      <c r="J787" s="86" t="str">
        <f>VLOOKUP(D787,AI!B:G,6,FALSE)</f>
        <v>test_deadth_event(RECEIVER, ARG0, ARG1, ARG2, ARG3,ARG4)</v>
      </c>
      <c r="K787" s="86">
        <v>1</v>
      </c>
      <c r="L787" s="86">
        <f>IF(怪物属性编辑!AH730=1,怪物属性编辑!AO730,0)</f>
        <v>2560</v>
      </c>
      <c r="M787" s="89">
        <f t="shared" si="35"/>
        <v>1620</v>
      </c>
      <c r="S787" s="86">
        <v>320</v>
      </c>
      <c r="AF787" s="90">
        <f t="shared" si="36"/>
        <v>140374</v>
      </c>
    </row>
    <row r="788" spans="1:32">
      <c r="A788" s="5">
        <v>40375</v>
      </c>
      <c r="B788" s="4">
        <v>50154</v>
      </c>
      <c r="C788" s="5" t="str">
        <f>VLOOKUP(B788,映射!A:B,2,FALSE)</f>
        <v>海贼</v>
      </c>
      <c r="D788" s="85" t="str">
        <f>IF(IF(COUNTIF(AI!A:A,'表格编辑 '!C788),TRUE,FALSE)=FALSE,"monster",(VLOOKUP(C788,AI!A:B,2,FALSE)))</f>
        <v>monster</v>
      </c>
      <c r="E788" s="5">
        <v>54</v>
      </c>
      <c r="F788" s="86" t="str">
        <f>VLOOKUP(D788,AI!B:G,2,FALSE)</f>
        <v>AI_born_event(RECEIVER, ARG0, ARG1, ARG2, ARG3,ARG4)</v>
      </c>
      <c r="G788" s="86" t="str">
        <f>VLOOKUP(D788,AI!B:G,3,FALSE)</f>
        <v>AI_update_event(RECEIVER, ARG0, ARG1, ARG2, ARG3,ARG4)</v>
      </c>
      <c r="H788" s="86"/>
      <c r="I788" s="86"/>
      <c r="J788" s="86" t="str">
        <f>VLOOKUP(D788,AI!B:G,6,FALSE)</f>
        <v>test_deadth_event(RECEIVER, ARG0, ARG1, ARG2, ARG3,ARG4)</v>
      </c>
      <c r="K788" s="86">
        <v>1</v>
      </c>
      <c r="L788" s="86">
        <f>IF(怪物属性编辑!AH731=1,怪物属性编辑!AO731,0)</f>
        <v>2304</v>
      </c>
      <c r="M788" s="89">
        <f t="shared" si="35"/>
        <v>1620</v>
      </c>
      <c r="S788" s="86">
        <v>320</v>
      </c>
      <c r="AF788" s="90">
        <f t="shared" si="36"/>
        <v>140375</v>
      </c>
    </row>
    <row r="789" spans="1:32">
      <c r="A789" s="5">
        <v>40376</v>
      </c>
      <c r="B789" s="4">
        <v>50063</v>
      </c>
      <c r="C789" s="5" t="str">
        <f>VLOOKUP(B789,映射!A:B,2,FALSE)</f>
        <v>杀人蜂</v>
      </c>
      <c r="D789" s="85" t="str">
        <f>IF(IF(COUNTIF(AI!A:A,'表格编辑 '!C789),TRUE,FALSE)=FALSE,"monster",(VLOOKUP(C789,AI!A:B,2,FALSE)))</f>
        <v>monster</v>
      </c>
      <c r="E789" s="5">
        <v>59</v>
      </c>
      <c r="F789" s="86" t="str">
        <f>VLOOKUP(D789,AI!B:G,2,FALSE)</f>
        <v>AI_born_event(RECEIVER, ARG0, ARG1, ARG2, ARG3,ARG4)</v>
      </c>
      <c r="G789" s="86" t="str">
        <f>VLOOKUP(D789,AI!B:G,3,FALSE)</f>
        <v>AI_update_event(RECEIVER, ARG0, ARG1, ARG2, ARG3,ARG4)</v>
      </c>
      <c r="H789" s="86"/>
      <c r="I789" s="86"/>
      <c r="J789" s="86" t="str">
        <f>VLOOKUP(D789,AI!B:G,6,FALSE)</f>
        <v>test_deadth_event(RECEIVER, ARG0, ARG1, ARG2, ARG3,ARG4)</v>
      </c>
      <c r="K789" s="86">
        <v>1</v>
      </c>
      <c r="L789" s="86">
        <f>IF(怪物属性编辑!AH732=1,怪物属性编辑!AO732,0)</f>
        <v>3550</v>
      </c>
      <c r="M789" s="89">
        <f t="shared" si="35"/>
        <v>1770</v>
      </c>
      <c r="S789" s="86">
        <v>320</v>
      </c>
      <c r="AF789" s="90">
        <f t="shared" si="36"/>
        <v>140376</v>
      </c>
    </row>
    <row r="790" spans="1:32">
      <c r="A790" s="5">
        <v>40377</v>
      </c>
      <c r="B790" s="4">
        <v>50153</v>
      </c>
      <c r="C790" s="5" t="str">
        <f>VLOOKUP(B790,映射!A:B,2,FALSE)</f>
        <v>山贼</v>
      </c>
      <c r="D790" s="85" t="str">
        <f>IF(IF(COUNTIF(AI!A:A,'表格编辑 '!C790),TRUE,FALSE)=FALSE,"monster",(VLOOKUP(C790,AI!A:B,2,FALSE)))</f>
        <v>monster</v>
      </c>
      <c r="E790" s="5">
        <v>59</v>
      </c>
      <c r="F790" s="86" t="str">
        <f>VLOOKUP(D790,AI!B:G,2,FALSE)</f>
        <v>AI_born_event(RECEIVER, ARG0, ARG1, ARG2, ARG3,ARG4)</v>
      </c>
      <c r="G790" s="86" t="str">
        <f>VLOOKUP(D790,AI!B:G,3,FALSE)</f>
        <v>AI_update_event(RECEIVER, ARG0, ARG1, ARG2, ARG3,ARG4)</v>
      </c>
      <c r="H790" s="86"/>
      <c r="I790" s="86"/>
      <c r="J790" s="86" t="str">
        <f>VLOOKUP(D790,AI!B:G,6,FALSE)</f>
        <v>test_deadth_event(RECEIVER, ARG0, ARG1, ARG2, ARG3,ARG4)</v>
      </c>
      <c r="K790" s="86">
        <v>1</v>
      </c>
      <c r="L790" s="86">
        <f>IF(怪物属性编辑!AH733=1,怪物属性编辑!AO733,0)</f>
        <v>2022</v>
      </c>
      <c r="M790" s="89">
        <f t="shared" si="35"/>
        <v>1770</v>
      </c>
      <c r="S790" s="86">
        <v>320</v>
      </c>
      <c r="AF790" s="90">
        <f t="shared" si="36"/>
        <v>140377</v>
      </c>
    </row>
    <row r="791" spans="1:32">
      <c r="A791" s="5">
        <v>40378</v>
      </c>
      <c r="B791" s="4">
        <v>50129</v>
      </c>
      <c r="C791" s="5" t="str">
        <f>VLOOKUP(B791,映射!A:B,2,FALSE)</f>
        <v>大钳蟹</v>
      </c>
      <c r="D791" s="85" t="str">
        <f>IF(IF(COUNTIF(AI!A:A,'表格编辑 '!C791),TRUE,FALSE)=FALSE,"monster",(VLOOKUP(C791,AI!A:B,2,FALSE)))</f>
        <v>monster</v>
      </c>
      <c r="E791" s="5">
        <v>59</v>
      </c>
      <c r="F791" s="86" t="str">
        <f>VLOOKUP(D791,AI!B:G,2,FALSE)</f>
        <v>AI_born_event(RECEIVER, ARG0, ARG1, ARG2, ARG3,ARG4)</v>
      </c>
      <c r="G791" s="86" t="str">
        <f>VLOOKUP(D791,AI!B:G,3,FALSE)</f>
        <v>AI_update_event(RECEIVER, ARG0, ARG1, ARG2, ARG3,ARG4)</v>
      </c>
      <c r="H791" s="86"/>
      <c r="I791" s="86"/>
      <c r="J791" s="86" t="str">
        <f>VLOOKUP(D791,AI!B:G,6,FALSE)</f>
        <v>test_deadth_event(RECEIVER, ARG0, ARG1, ARG2, ARG3,ARG4)</v>
      </c>
      <c r="K791" s="86">
        <v>1</v>
      </c>
      <c r="L791" s="86">
        <f>IF(怪物属性编辑!AH734=1,怪物属性编辑!AO734,0)</f>
        <v>1866</v>
      </c>
      <c r="M791" s="89">
        <f t="shared" si="35"/>
        <v>1770</v>
      </c>
      <c r="S791" s="86">
        <v>320</v>
      </c>
      <c r="AF791" s="90">
        <f t="shared" si="36"/>
        <v>140378</v>
      </c>
    </row>
    <row r="792" spans="1:32">
      <c r="A792" s="5">
        <v>40379</v>
      </c>
      <c r="B792" s="4">
        <v>50131</v>
      </c>
      <c r="C792" s="5" t="str">
        <f>VLOOKUP(B792,映射!A:B,2,FALSE)</f>
        <v>蜥蜴人战士</v>
      </c>
      <c r="D792" s="85" t="str">
        <f>IF(IF(COUNTIF(AI!A:A,'表格编辑 '!C792),TRUE,FALSE)=FALSE,"monster",(VLOOKUP(C792,AI!A:B,2,FALSE)))</f>
        <v>monster</v>
      </c>
      <c r="E792" s="5">
        <v>59</v>
      </c>
      <c r="F792" s="86" t="str">
        <f>VLOOKUP(D792,AI!B:G,2,FALSE)</f>
        <v>AI_born_event(RECEIVER, ARG0, ARG1, ARG2, ARG3,ARG4)</v>
      </c>
      <c r="G792" s="86" t="str">
        <f>VLOOKUP(D792,AI!B:G,3,FALSE)</f>
        <v>AI_update_event(RECEIVER, ARG0, ARG1, ARG2, ARG3,ARG4)</v>
      </c>
      <c r="H792" s="86"/>
      <c r="I792" s="86"/>
      <c r="J792" s="86" t="str">
        <f>VLOOKUP(D792,AI!B:G,6,FALSE)</f>
        <v>test_deadth_event(RECEIVER, ARG0, ARG1, ARG2, ARG3,ARG4)</v>
      </c>
      <c r="K792" s="86">
        <v>1</v>
      </c>
      <c r="L792" s="86">
        <f>IF(怪物属性编辑!AH735=1,怪物属性编辑!AO735,0)</f>
        <v>1770</v>
      </c>
      <c r="M792" s="89">
        <f t="shared" si="35"/>
        <v>1770</v>
      </c>
      <c r="S792" s="86">
        <v>320</v>
      </c>
      <c r="AF792" s="90">
        <f t="shared" si="36"/>
        <v>140379</v>
      </c>
    </row>
    <row r="793" spans="1:32">
      <c r="A793" s="5">
        <v>40380</v>
      </c>
      <c r="B793" s="4">
        <v>50037</v>
      </c>
      <c r="C793" s="5" t="str">
        <f>VLOOKUP(B793,映射!A:B,2,FALSE)</f>
        <v>死灵</v>
      </c>
      <c r="D793" s="85" t="str">
        <f>IF(IF(COUNTIF(AI!A:A,'表格编辑 '!C793),TRUE,FALSE)=FALSE,"monster",(VLOOKUP(C793,AI!A:B,2,FALSE)))</f>
        <v>monster</v>
      </c>
      <c r="E793" s="5">
        <v>59</v>
      </c>
      <c r="F793" s="86" t="str">
        <f>VLOOKUP(D793,AI!B:G,2,FALSE)</f>
        <v>AI_born_event(RECEIVER, ARG0, ARG1, ARG2, ARG3,ARG4)</v>
      </c>
      <c r="G793" s="86" t="str">
        <f>VLOOKUP(D793,AI!B:G,3,FALSE)</f>
        <v>AI_update_event(RECEIVER, ARG0, ARG1, ARG2, ARG3,ARG4)</v>
      </c>
      <c r="H793" s="86"/>
      <c r="I793" s="86"/>
      <c r="J793" s="86" t="str">
        <f>VLOOKUP(D793,AI!B:G,6,FALSE)</f>
        <v>test_deadth_event(RECEIVER, ARG0, ARG1, ARG2, ARG3,ARG4)</v>
      </c>
      <c r="K793" s="86">
        <v>1</v>
      </c>
      <c r="L793" s="86">
        <f>IF(怪物属性编辑!AH736=1,怪物属性编辑!AO736,0)</f>
        <v>2234</v>
      </c>
      <c r="M793" s="89">
        <f t="shared" si="35"/>
        <v>1770</v>
      </c>
      <c r="S793" s="86">
        <v>320</v>
      </c>
      <c r="AF793" s="90">
        <f t="shared" si="36"/>
        <v>140380</v>
      </c>
    </row>
    <row r="794" spans="1:32">
      <c r="A794" s="5">
        <v>40381</v>
      </c>
      <c r="B794" s="4">
        <v>50138</v>
      </c>
      <c r="C794" s="5" t="str">
        <f>VLOOKUP(B794,映射!A:B,2,FALSE)</f>
        <v>烈风翼龙</v>
      </c>
      <c r="D794" s="85" t="str">
        <f>IF(IF(COUNTIF(AI!A:A,'表格编辑 '!C794),TRUE,FALSE)=FALSE,"monster",(VLOOKUP(C794,AI!A:B,2,FALSE)))</f>
        <v>monster</v>
      </c>
      <c r="E794" s="5">
        <v>59</v>
      </c>
      <c r="F794" s="86" t="str">
        <f>VLOOKUP(D794,AI!B:G,2,FALSE)</f>
        <v>AI_born_event(RECEIVER, ARG0, ARG1, ARG2, ARG3,ARG4)</v>
      </c>
      <c r="G794" s="86" t="str">
        <f>VLOOKUP(D794,AI!B:G,3,FALSE)</f>
        <v>AI_update_event(RECEIVER, ARG0, ARG1, ARG2, ARG3,ARG4)</v>
      </c>
      <c r="H794" s="86"/>
      <c r="I794" s="86"/>
      <c r="J794" s="86" t="str">
        <f>VLOOKUP(D794,AI!B:G,6,FALSE)</f>
        <v>test_deadth_event(RECEIVER, ARG0, ARG1, ARG2, ARG3,ARG4)</v>
      </c>
      <c r="K794" s="86">
        <v>1</v>
      </c>
      <c r="L794" s="86">
        <f>IF(怪物属性编辑!AH737=1,怪物属性编辑!AO737,0)</f>
        <v>1178</v>
      </c>
      <c r="M794" s="89">
        <f t="shared" si="35"/>
        <v>1770</v>
      </c>
      <c r="S794" s="86">
        <v>320</v>
      </c>
      <c r="AF794" s="90">
        <f t="shared" si="36"/>
        <v>140381</v>
      </c>
    </row>
    <row r="795" spans="1:32">
      <c r="A795" s="5">
        <v>40382</v>
      </c>
      <c r="B795" s="4">
        <v>50038</v>
      </c>
      <c r="C795" s="5" t="str">
        <f>VLOOKUP(B795,映射!A:B,2,FALSE)</f>
        <v>石像魔宠</v>
      </c>
      <c r="D795" s="85" t="str">
        <f>IF(IF(COUNTIF(AI!A:A,'表格编辑 '!C795),TRUE,FALSE)=FALSE,"monster",(VLOOKUP(C795,AI!A:B,2,FALSE)))</f>
        <v>monster</v>
      </c>
      <c r="E795" s="5">
        <v>59</v>
      </c>
      <c r="F795" s="86" t="str">
        <f>VLOOKUP(D795,AI!B:G,2,FALSE)</f>
        <v>AI_born_event(RECEIVER, ARG0, ARG1, ARG2, ARG3,ARG4)</v>
      </c>
      <c r="G795" s="86" t="str">
        <f>VLOOKUP(D795,AI!B:G,3,FALSE)</f>
        <v>AI_update_event(RECEIVER, ARG0, ARG1, ARG2, ARG3,ARG4)</v>
      </c>
      <c r="H795" s="86"/>
      <c r="I795" s="86"/>
      <c r="J795" s="86" t="str">
        <f>VLOOKUP(D795,AI!B:G,6,FALSE)</f>
        <v>test_deadth_event(RECEIVER, ARG0, ARG1, ARG2, ARG3,ARG4)</v>
      </c>
      <c r="K795" s="86">
        <v>1</v>
      </c>
      <c r="L795" s="86">
        <f>IF(怪物属性编辑!AH738=1,怪物属性编辑!AO738,0)</f>
        <v>2996</v>
      </c>
      <c r="M795" s="89">
        <f t="shared" si="35"/>
        <v>1770</v>
      </c>
      <c r="S795" s="86">
        <v>320</v>
      </c>
      <c r="AF795" s="90">
        <f t="shared" si="36"/>
        <v>140382</v>
      </c>
    </row>
    <row r="796" spans="1:32">
      <c r="A796" s="5">
        <v>40383</v>
      </c>
      <c r="B796" s="4">
        <v>50019</v>
      </c>
      <c r="C796" s="5" t="str">
        <f>VLOOKUP(B796,映射!A:B,2,FALSE)</f>
        <v>极限鼠王</v>
      </c>
      <c r="D796" s="85" t="str">
        <f>IF(IF(COUNTIF(AI!A:A,'表格编辑 '!C796),TRUE,FALSE)=FALSE,"monster",(VLOOKUP(C796,AI!A:B,2,FALSE)))</f>
        <v>monster</v>
      </c>
      <c r="E796" s="5">
        <v>59</v>
      </c>
      <c r="F796" s="86" t="str">
        <f>VLOOKUP(D796,AI!B:G,2,FALSE)</f>
        <v>AI_born_event(RECEIVER, ARG0, ARG1, ARG2, ARG3,ARG4)</v>
      </c>
      <c r="G796" s="86" t="str">
        <f>VLOOKUP(D796,AI!B:G,3,FALSE)</f>
        <v>AI_update_event(RECEIVER, ARG0, ARG1, ARG2, ARG3,ARG4)</v>
      </c>
      <c r="H796" s="86"/>
      <c r="I796" s="86"/>
      <c r="J796" s="86" t="str">
        <f>VLOOKUP(D796,AI!B:G,6,FALSE)</f>
        <v>test_deadth_event(RECEIVER, ARG0, ARG1, ARG2, ARG3,ARG4)</v>
      </c>
      <c r="K796" s="86">
        <v>1</v>
      </c>
      <c r="L796" s="86">
        <f>IF(怪物属性编辑!AH739=1,怪物属性编辑!AO739,0)</f>
        <v>2924</v>
      </c>
      <c r="M796" s="89">
        <f t="shared" si="35"/>
        <v>1770</v>
      </c>
      <c r="S796" s="86">
        <v>320</v>
      </c>
      <c r="AF796" s="90">
        <f t="shared" si="36"/>
        <v>140383</v>
      </c>
    </row>
    <row r="797" spans="1:32">
      <c r="A797" s="5">
        <v>40384</v>
      </c>
      <c r="B797" s="4">
        <v>50023</v>
      </c>
      <c r="C797" s="5" t="str">
        <f>VLOOKUP(B797,映射!A:B,2,FALSE)</f>
        <v>异域魔犬</v>
      </c>
      <c r="D797" s="85" t="str">
        <f>IF(IF(COUNTIF(AI!A:A,'表格编辑 '!C797),TRUE,FALSE)=FALSE,"monster",(VLOOKUP(C797,AI!A:B,2,FALSE)))</f>
        <v>monster</v>
      </c>
      <c r="E797" s="5">
        <v>59</v>
      </c>
      <c r="F797" s="86" t="str">
        <f>VLOOKUP(D797,AI!B:G,2,FALSE)</f>
        <v>AI_born_event(RECEIVER, ARG0, ARG1, ARG2, ARG3,ARG4)</v>
      </c>
      <c r="G797" s="86" t="str">
        <f>VLOOKUP(D797,AI!B:G,3,FALSE)</f>
        <v>AI_update_event(RECEIVER, ARG0, ARG1, ARG2, ARG3,ARG4)</v>
      </c>
      <c r="H797" s="86"/>
      <c r="I797" s="86"/>
      <c r="J797" s="86" t="str">
        <f>VLOOKUP(D797,AI!B:G,6,FALSE)</f>
        <v>test_deadth_event(RECEIVER, ARG0, ARG1, ARG2, ARG3,ARG4)</v>
      </c>
      <c r="K797" s="86">
        <v>1</v>
      </c>
      <c r="L797" s="86">
        <f>IF(怪物属性编辑!AH740=1,怪物属性编辑!AO740,0)</f>
        <v>3184</v>
      </c>
      <c r="M797" s="89">
        <f t="shared" si="35"/>
        <v>1770</v>
      </c>
      <c r="S797" s="86">
        <v>320</v>
      </c>
      <c r="AF797" s="90">
        <f t="shared" si="36"/>
        <v>140384</v>
      </c>
    </row>
    <row r="798" spans="1:32">
      <c r="A798" s="5">
        <v>40385</v>
      </c>
      <c r="B798" s="4">
        <v>50069</v>
      </c>
      <c r="C798" s="5" t="str">
        <f>VLOOKUP(B798,映射!A:B,2,FALSE)</f>
        <v>杀手螳螂</v>
      </c>
      <c r="D798" s="85" t="str">
        <f>IF(IF(COUNTIF(AI!A:A,'表格编辑 '!C798),TRUE,FALSE)=FALSE,"monster",(VLOOKUP(C798,AI!A:B,2,FALSE)))</f>
        <v>monster</v>
      </c>
      <c r="E798" s="5">
        <v>59</v>
      </c>
      <c r="F798" s="86" t="str">
        <f>VLOOKUP(D798,AI!B:G,2,FALSE)</f>
        <v>AI_born_event(RECEIVER, ARG0, ARG1, ARG2, ARG3,ARG4)</v>
      </c>
      <c r="G798" s="86" t="str">
        <f>VLOOKUP(D798,AI!B:G,3,FALSE)</f>
        <v>AI_update_event(RECEIVER, ARG0, ARG1, ARG2, ARG3,ARG4)</v>
      </c>
      <c r="H798" s="86"/>
      <c r="I798" s="86"/>
      <c r="J798" s="86" t="str">
        <f>VLOOKUP(D798,AI!B:G,6,FALSE)</f>
        <v>test_deadth_event(RECEIVER, ARG0, ARG1, ARG2, ARG3,ARG4)</v>
      </c>
      <c r="K798" s="86">
        <v>1</v>
      </c>
      <c r="L798" s="86">
        <f>IF(怪物属性编辑!AH741=1,怪物属性编辑!AO741,0)</f>
        <v>1210</v>
      </c>
      <c r="M798" s="89">
        <f t="shared" ref="M798:M861" si="37">E798*30</f>
        <v>1770</v>
      </c>
      <c r="S798" s="86">
        <v>320</v>
      </c>
      <c r="AF798" s="90">
        <f t="shared" si="36"/>
        <v>140385</v>
      </c>
    </row>
    <row r="799" spans="1:32">
      <c r="A799" s="5">
        <v>40386</v>
      </c>
      <c r="B799" s="4">
        <v>50138</v>
      </c>
      <c r="C799" s="5" t="str">
        <f>VLOOKUP(B799,映射!A:B,2,FALSE)</f>
        <v>烈风翼龙</v>
      </c>
      <c r="D799" s="85" t="str">
        <f>IF(IF(COUNTIF(AI!A:A,'表格编辑 '!C799),TRUE,FALSE)=FALSE,"monster",(VLOOKUP(C799,AI!A:B,2,FALSE)))</f>
        <v>monster</v>
      </c>
      <c r="E799" s="5">
        <v>59</v>
      </c>
      <c r="F799" s="86" t="str">
        <f>VLOOKUP(D799,AI!B:G,2,FALSE)</f>
        <v>AI_born_event(RECEIVER, ARG0, ARG1, ARG2, ARG3,ARG4)</v>
      </c>
      <c r="G799" s="86" t="str">
        <f>VLOOKUP(D799,AI!B:G,3,FALSE)</f>
        <v>AI_update_event(RECEIVER, ARG0, ARG1, ARG2, ARG3,ARG4)</v>
      </c>
      <c r="H799" s="86"/>
      <c r="I799" s="86"/>
      <c r="J799" s="86" t="str">
        <f>VLOOKUP(D799,AI!B:G,6,FALSE)</f>
        <v>test_deadth_event(RECEIVER, ARG0, ARG1, ARG2, ARG3,ARG4)</v>
      </c>
      <c r="K799" s="86">
        <v>1</v>
      </c>
      <c r="L799" s="86">
        <f>IF(怪物属性编辑!AH742=1,怪物属性编辑!AO742,0)</f>
        <v>1178</v>
      </c>
      <c r="M799" s="89">
        <f t="shared" si="37"/>
        <v>1770</v>
      </c>
      <c r="S799" s="86">
        <v>320</v>
      </c>
      <c r="AF799" s="90">
        <f t="shared" si="36"/>
        <v>140386</v>
      </c>
    </row>
    <row r="800" spans="1:32">
      <c r="A800" s="5">
        <v>40387</v>
      </c>
      <c r="B800" s="4">
        <v>50021</v>
      </c>
      <c r="C800" s="5" t="str">
        <f>VLOOKUP(B800,映射!A:B,2,FALSE)</f>
        <v>巨狼</v>
      </c>
      <c r="D800" s="85" t="str">
        <f>IF(IF(COUNTIF(AI!A:A,'表格编辑 '!C800),TRUE,FALSE)=FALSE,"monster",(VLOOKUP(C800,AI!A:B,2,FALSE)))</f>
        <v>monster</v>
      </c>
      <c r="E800" s="5">
        <v>59</v>
      </c>
      <c r="F800" s="86" t="str">
        <f>VLOOKUP(D800,AI!B:G,2,FALSE)</f>
        <v>AI_born_event(RECEIVER, ARG0, ARG1, ARG2, ARG3,ARG4)</v>
      </c>
      <c r="G800" s="86" t="str">
        <f>VLOOKUP(D800,AI!B:G,3,FALSE)</f>
        <v>AI_update_event(RECEIVER, ARG0, ARG1, ARG2, ARG3,ARG4)</v>
      </c>
      <c r="H800" s="86"/>
      <c r="I800" s="86"/>
      <c r="J800" s="86" t="str">
        <f>VLOOKUP(D800,AI!B:G,6,FALSE)</f>
        <v>test_deadth_event(RECEIVER, ARG0, ARG1, ARG2, ARG3,ARG4)</v>
      </c>
      <c r="K800" s="86">
        <v>1</v>
      </c>
      <c r="L800" s="86">
        <f>IF(怪物属性编辑!AH743=1,怪物属性编辑!AO743,0)</f>
        <v>2142</v>
      </c>
      <c r="M800" s="89">
        <f t="shared" si="37"/>
        <v>1770</v>
      </c>
      <c r="S800" s="86">
        <v>320</v>
      </c>
      <c r="AF800" s="90">
        <f t="shared" si="36"/>
        <v>140387</v>
      </c>
    </row>
    <row r="801" spans="1:32">
      <c r="A801" s="5">
        <v>40388</v>
      </c>
      <c r="B801" s="4">
        <v>50134</v>
      </c>
      <c r="C801" s="5" t="str">
        <f>VLOOKUP(B801,映射!A:B,2,FALSE)</f>
        <v>猎豹蜥蜴</v>
      </c>
      <c r="D801" s="85" t="str">
        <f>IF(IF(COUNTIF(AI!A:A,'表格编辑 '!C801),TRUE,FALSE)=FALSE,"monster",(VLOOKUP(C801,AI!A:B,2,FALSE)))</f>
        <v>monster</v>
      </c>
      <c r="E801" s="5">
        <v>59</v>
      </c>
      <c r="F801" s="86" t="str">
        <f>VLOOKUP(D801,AI!B:G,2,FALSE)</f>
        <v>AI_born_event(RECEIVER, ARG0, ARG1, ARG2, ARG3,ARG4)</v>
      </c>
      <c r="G801" s="86" t="str">
        <f>VLOOKUP(D801,AI!B:G,3,FALSE)</f>
        <v>AI_update_event(RECEIVER, ARG0, ARG1, ARG2, ARG3,ARG4)</v>
      </c>
      <c r="H801" s="86"/>
      <c r="I801" s="86"/>
      <c r="J801" s="86" t="str">
        <f>VLOOKUP(D801,AI!B:G,6,FALSE)</f>
        <v>test_deadth_event(RECEIVER, ARG0, ARG1, ARG2, ARG3,ARG4)</v>
      </c>
      <c r="K801" s="86">
        <v>1</v>
      </c>
      <c r="L801" s="86">
        <f>IF(怪物属性编辑!AH744=1,怪物属性编辑!AO744,0)</f>
        <v>2102</v>
      </c>
      <c r="M801" s="89">
        <f t="shared" si="37"/>
        <v>1770</v>
      </c>
      <c r="S801" s="86">
        <v>320</v>
      </c>
      <c r="AF801" s="90">
        <f t="shared" si="36"/>
        <v>140388</v>
      </c>
    </row>
    <row r="802" spans="1:32">
      <c r="A802" s="5">
        <v>40389</v>
      </c>
      <c r="B802" s="4">
        <v>50041</v>
      </c>
      <c r="C802" s="5" t="str">
        <f>VLOOKUP(B802,映射!A:B,2,FALSE)</f>
        <v>小恶魔</v>
      </c>
      <c r="D802" s="85" t="str">
        <f>IF(IF(COUNTIF(AI!A:A,'表格编辑 '!C802),TRUE,FALSE)=FALSE,"monster",(VLOOKUP(C802,AI!A:B,2,FALSE)))</f>
        <v>monster</v>
      </c>
      <c r="E802" s="5">
        <v>59</v>
      </c>
      <c r="F802" s="86" t="str">
        <f>VLOOKUP(D802,AI!B:G,2,FALSE)</f>
        <v>AI_born_event(RECEIVER, ARG0, ARG1, ARG2, ARG3,ARG4)</v>
      </c>
      <c r="G802" s="86" t="str">
        <f>VLOOKUP(D802,AI!B:G,3,FALSE)</f>
        <v>AI_update_event(RECEIVER, ARG0, ARG1, ARG2, ARG3,ARG4)</v>
      </c>
      <c r="H802" s="86"/>
      <c r="I802" s="86"/>
      <c r="J802" s="86" t="str">
        <f>VLOOKUP(D802,AI!B:G,6,FALSE)</f>
        <v>test_deadth_event(RECEIVER, ARG0, ARG1, ARG2, ARG3,ARG4)</v>
      </c>
      <c r="K802" s="86">
        <v>1</v>
      </c>
      <c r="L802" s="86">
        <f>IF(怪物属性编辑!AH745=1,怪物属性编辑!AO745,0)</f>
        <v>2628</v>
      </c>
      <c r="M802" s="89">
        <f t="shared" si="37"/>
        <v>1770</v>
      </c>
      <c r="S802" s="86">
        <v>320</v>
      </c>
      <c r="AF802" s="90">
        <f t="shared" si="36"/>
        <v>140389</v>
      </c>
    </row>
    <row r="803" spans="1:32">
      <c r="A803" s="5">
        <v>40390</v>
      </c>
      <c r="B803" s="4">
        <v>50154</v>
      </c>
      <c r="C803" s="5" t="str">
        <f>VLOOKUP(B803,映射!A:B,2,FALSE)</f>
        <v>海贼</v>
      </c>
      <c r="D803" s="85" t="str">
        <f>IF(IF(COUNTIF(AI!A:A,'表格编辑 '!C803),TRUE,FALSE)=FALSE,"monster",(VLOOKUP(C803,AI!A:B,2,FALSE)))</f>
        <v>monster</v>
      </c>
      <c r="E803" s="5">
        <v>59</v>
      </c>
      <c r="F803" s="86" t="str">
        <f>VLOOKUP(D803,AI!B:G,2,FALSE)</f>
        <v>AI_born_event(RECEIVER, ARG0, ARG1, ARG2, ARG3,ARG4)</v>
      </c>
      <c r="G803" s="86" t="str">
        <f>VLOOKUP(D803,AI!B:G,3,FALSE)</f>
        <v>AI_update_event(RECEIVER, ARG0, ARG1, ARG2, ARG3,ARG4)</v>
      </c>
      <c r="H803" s="86"/>
      <c r="I803" s="86"/>
      <c r="J803" s="86" t="str">
        <f>VLOOKUP(D803,AI!B:G,6,FALSE)</f>
        <v>test_deadth_event(RECEIVER, ARG0, ARG1, ARG2, ARG3,ARG4)</v>
      </c>
      <c r="K803" s="86">
        <v>1</v>
      </c>
      <c r="L803" s="86">
        <f>IF(怪物属性编辑!AH746=1,怪物属性编辑!AO746,0)</f>
        <v>2372</v>
      </c>
      <c r="M803" s="89">
        <f t="shared" si="37"/>
        <v>1770</v>
      </c>
      <c r="S803" s="86">
        <v>320</v>
      </c>
      <c r="AF803" s="90">
        <f t="shared" si="36"/>
        <v>140390</v>
      </c>
    </row>
    <row r="804" spans="1:32">
      <c r="A804" s="5">
        <v>40391</v>
      </c>
      <c r="B804" s="4">
        <v>50063</v>
      </c>
      <c r="C804" s="5" t="str">
        <f>VLOOKUP(B804,映射!A:B,2,FALSE)</f>
        <v>杀人蜂</v>
      </c>
      <c r="D804" s="85" t="str">
        <f>IF(IF(COUNTIF(AI!A:A,'表格编辑 '!C804),TRUE,FALSE)=FALSE,"monster",(VLOOKUP(C804,AI!A:B,2,FALSE)))</f>
        <v>monster</v>
      </c>
      <c r="E804" s="5">
        <v>60</v>
      </c>
      <c r="F804" s="86" t="str">
        <f>VLOOKUP(D804,AI!B:G,2,FALSE)</f>
        <v>AI_born_event(RECEIVER, ARG0, ARG1, ARG2, ARG3,ARG4)</v>
      </c>
      <c r="G804" s="86" t="str">
        <f>VLOOKUP(D804,AI!B:G,3,FALSE)</f>
        <v>AI_update_event(RECEIVER, ARG0, ARG1, ARG2, ARG3,ARG4)</v>
      </c>
      <c r="H804" s="86"/>
      <c r="I804" s="86"/>
      <c r="J804" s="86" t="str">
        <f>VLOOKUP(D804,AI!B:G,6,FALSE)</f>
        <v>test_deadth_event(RECEIVER, ARG0, ARG1, ARG2, ARG3,ARG4)</v>
      </c>
      <c r="K804" s="86">
        <v>1</v>
      </c>
      <c r="L804" s="86">
        <f>IF(怪物属性编辑!AH747=1,怪物属性编辑!AO747,0)</f>
        <v>3906</v>
      </c>
      <c r="M804" s="89">
        <f t="shared" si="37"/>
        <v>1800</v>
      </c>
      <c r="S804" s="86">
        <v>320</v>
      </c>
      <c r="AF804" s="90">
        <f t="shared" si="36"/>
        <v>140391</v>
      </c>
    </row>
    <row r="805" spans="1:32">
      <c r="A805" s="5">
        <v>40392</v>
      </c>
      <c r="B805" s="4">
        <v>50153</v>
      </c>
      <c r="C805" s="5" t="str">
        <f>VLOOKUP(B805,映射!A:B,2,FALSE)</f>
        <v>山贼</v>
      </c>
      <c r="D805" s="85" t="str">
        <f>IF(IF(COUNTIF(AI!A:A,'表格编辑 '!C805),TRUE,FALSE)=FALSE,"monster",(VLOOKUP(C805,AI!A:B,2,FALSE)))</f>
        <v>monster</v>
      </c>
      <c r="E805" s="5">
        <v>60</v>
      </c>
      <c r="F805" s="86" t="str">
        <f>VLOOKUP(D805,AI!B:G,2,FALSE)</f>
        <v>AI_born_event(RECEIVER, ARG0, ARG1, ARG2, ARG3,ARG4)</v>
      </c>
      <c r="G805" s="86" t="str">
        <f>VLOOKUP(D805,AI!B:G,3,FALSE)</f>
        <v>AI_update_event(RECEIVER, ARG0, ARG1, ARG2, ARG3,ARG4)</v>
      </c>
      <c r="H805" s="86"/>
      <c r="I805" s="86"/>
      <c r="J805" s="86" t="str">
        <f>VLOOKUP(D805,AI!B:G,6,FALSE)</f>
        <v>test_deadth_event(RECEIVER, ARG0, ARG1, ARG2, ARG3,ARG4)</v>
      </c>
      <c r="K805" s="86">
        <v>1</v>
      </c>
      <c r="L805" s="86">
        <f>IF(怪物属性编辑!AH748=1,怪物属性编辑!AO748,0)</f>
        <v>2342</v>
      </c>
      <c r="M805" s="89">
        <f t="shared" si="37"/>
        <v>1800</v>
      </c>
      <c r="S805" s="86">
        <v>320</v>
      </c>
      <c r="AF805" s="90">
        <f t="shared" si="36"/>
        <v>140392</v>
      </c>
    </row>
    <row r="806" spans="1:32">
      <c r="A806" s="5">
        <v>40393</v>
      </c>
      <c r="B806" s="4">
        <v>50129</v>
      </c>
      <c r="C806" s="5" t="str">
        <f>VLOOKUP(B806,映射!A:B,2,FALSE)</f>
        <v>大钳蟹</v>
      </c>
      <c r="D806" s="85" t="str">
        <f>IF(IF(COUNTIF(AI!A:A,'表格编辑 '!C806),TRUE,FALSE)=FALSE,"monster",(VLOOKUP(C806,AI!A:B,2,FALSE)))</f>
        <v>monster</v>
      </c>
      <c r="E806" s="5">
        <v>60</v>
      </c>
      <c r="F806" s="86" t="str">
        <f>VLOOKUP(D806,AI!B:G,2,FALSE)</f>
        <v>AI_born_event(RECEIVER, ARG0, ARG1, ARG2, ARG3,ARG4)</v>
      </c>
      <c r="G806" s="86" t="str">
        <f>VLOOKUP(D806,AI!B:G,3,FALSE)</f>
        <v>AI_update_event(RECEIVER, ARG0, ARG1, ARG2, ARG3,ARG4)</v>
      </c>
      <c r="H806" s="86"/>
      <c r="I806" s="86"/>
      <c r="J806" s="86" t="str">
        <f>VLOOKUP(D806,AI!B:G,6,FALSE)</f>
        <v>test_deadth_event(RECEIVER, ARG0, ARG1, ARG2, ARG3,ARG4)</v>
      </c>
      <c r="K806" s="86">
        <v>1</v>
      </c>
      <c r="L806" s="86">
        <f>IF(怪物属性编辑!AH749=1,怪物属性编辑!AO749,0)</f>
        <v>2152</v>
      </c>
      <c r="M806" s="89">
        <f t="shared" si="37"/>
        <v>1800</v>
      </c>
      <c r="S806" s="86">
        <v>320</v>
      </c>
      <c r="AF806" s="90">
        <f t="shared" si="36"/>
        <v>140393</v>
      </c>
    </row>
    <row r="807" spans="1:32">
      <c r="A807" s="5">
        <v>40394</v>
      </c>
      <c r="B807" s="4">
        <v>50131</v>
      </c>
      <c r="C807" s="5" t="str">
        <f>VLOOKUP(B807,映射!A:B,2,FALSE)</f>
        <v>蜥蜴人战士</v>
      </c>
      <c r="D807" s="85" t="str">
        <f>IF(IF(COUNTIF(AI!A:A,'表格编辑 '!C807),TRUE,FALSE)=FALSE,"monster",(VLOOKUP(C807,AI!A:B,2,FALSE)))</f>
        <v>monster</v>
      </c>
      <c r="E807" s="5">
        <v>60</v>
      </c>
      <c r="F807" s="86" t="str">
        <f>VLOOKUP(D807,AI!B:G,2,FALSE)</f>
        <v>AI_born_event(RECEIVER, ARG0, ARG1, ARG2, ARG3,ARG4)</v>
      </c>
      <c r="G807" s="86" t="str">
        <f>VLOOKUP(D807,AI!B:G,3,FALSE)</f>
        <v>AI_update_event(RECEIVER, ARG0, ARG1, ARG2, ARG3,ARG4)</v>
      </c>
      <c r="H807" s="86"/>
      <c r="I807" s="86"/>
      <c r="J807" s="86" t="str">
        <f>VLOOKUP(D807,AI!B:G,6,FALSE)</f>
        <v>test_deadth_event(RECEIVER, ARG0, ARG1, ARG2, ARG3,ARG4)</v>
      </c>
      <c r="K807" s="86">
        <v>1</v>
      </c>
      <c r="L807" s="86">
        <f>IF(怪物属性编辑!AH750=1,怪物属性编辑!AO750,0)</f>
        <v>2098</v>
      </c>
      <c r="M807" s="89">
        <f t="shared" si="37"/>
        <v>1800</v>
      </c>
      <c r="S807" s="86">
        <v>320</v>
      </c>
      <c r="AF807" s="90">
        <f t="shared" si="36"/>
        <v>140394</v>
      </c>
    </row>
    <row r="808" spans="1:32">
      <c r="A808" s="5">
        <v>40395</v>
      </c>
      <c r="B808" s="4">
        <v>50037</v>
      </c>
      <c r="C808" s="5" t="str">
        <f>VLOOKUP(B808,映射!A:B,2,FALSE)</f>
        <v>死灵</v>
      </c>
      <c r="D808" s="85" t="str">
        <f>IF(IF(COUNTIF(AI!A:A,'表格编辑 '!C808),TRUE,FALSE)=FALSE,"monster",(VLOOKUP(C808,AI!A:B,2,FALSE)))</f>
        <v>monster</v>
      </c>
      <c r="E808" s="5">
        <v>60</v>
      </c>
      <c r="F808" s="86" t="str">
        <f>VLOOKUP(D808,AI!B:G,2,FALSE)</f>
        <v>AI_born_event(RECEIVER, ARG0, ARG1, ARG2, ARG3,ARG4)</v>
      </c>
      <c r="G808" s="86" t="str">
        <f>VLOOKUP(D808,AI!B:G,3,FALSE)</f>
        <v>AI_update_event(RECEIVER, ARG0, ARG1, ARG2, ARG3,ARG4)</v>
      </c>
      <c r="H808" s="86"/>
      <c r="I808" s="86"/>
      <c r="J808" s="86" t="str">
        <f>VLOOKUP(D808,AI!B:G,6,FALSE)</f>
        <v>test_deadth_event(RECEIVER, ARG0, ARG1, ARG2, ARG3,ARG4)</v>
      </c>
      <c r="K808" s="86">
        <v>1</v>
      </c>
      <c r="L808" s="86">
        <f>IF(怪物属性编辑!AH751=1,怪物属性编辑!AO751,0)</f>
        <v>2546</v>
      </c>
      <c r="M808" s="89">
        <f t="shared" si="37"/>
        <v>1800</v>
      </c>
      <c r="S808" s="86">
        <v>320</v>
      </c>
      <c r="AF808" s="90">
        <f t="shared" si="36"/>
        <v>140395</v>
      </c>
    </row>
    <row r="809" spans="1:32">
      <c r="A809" s="5">
        <v>40396</v>
      </c>
      <c r="B809" s="4">
        <v>50138</v>
      </c>
      <c r="C809" s="5" t="str">
        <f>VLOOKUP(B809,映射!A:B,2,FALSE)</f>
        <v>烈风翼龙</v>
      </c>
      <c r="D809" s="85" t="str">
        <f>IF(IF(COUNTIF(AI!A:A,'表格编辑 '!C809),TRUE,FALSE)=FALSE,"monster",(VLOOKUP(C809,AI!A:B,2,FALSE)))</f>
        <v>monster</v>
      </c>
      <c r="E809" s="5">
        <v>60</v>
      </c>
      <c r="F809" s="86" t="str">
        <f>VLOOKUP(D809,AI!B:G,2,FALSE)</f>
        <v>AI_born_event(RECEIVER, ARG0, ARG1, ARG2, ARG3,ARG4)</v>
      </c>
      <c r="G809" s="86" t="str">
        <f>VLOOKUP(D809,AI!B:G,3,FALSE)</f>
        <v>AI_update_event(RECEIVER, ARG0, ARG1, ARG2, ARG3,ARG4)</v>
      </c>
      <c r="H809" s="86"/>
      <c r="I809" s="86"/>
      <c r="J809" s="86" t="str">
        <f>VLOOKUP(D809,AI!B:G,6,FALSE)</f>
        <v>test_deadth_event(RECEIVER, ARG0, ARG1, ARG2, ARG3,ARG4)</v>
      </c>
      <c r="K809" s="86">
        <v>1</v>
      </c>
      <c r="L809" s="86">
        <f>IF(怪物属性编辑!AH752=1,怪物属性编辑!AO752,0)</f>
        <v>1456</v>
      </c>
      <c r="M809" s="89">
        <f t="shared" si="37"/>
        <v>1800</v>
      </c>
      <c r="S809" s="86">
        <v>320</v>
      </c>
      <c r="AF809" s="90">
        <f t="shared" si="36"/>
        <v>140396</v>
      </c>
    </row>
    <row r="810" spans="1:32">
      <c r="A810" s="5">
        <v>40397</v>
      </c>
      <c r="B810" s="4">
        <v>50038</v>
      </c>
      <c r="C810" s="5" t="str">
        <f>VLOOKUP(B810,映射!A:B,2,FALSE)</f>
        <v>石像魔宠</v>
      </c>
      <c r="D810" s="85" t="str">
        <f>IF(IF(COUNTIF(AI!A:A,'表格编辑 '!C810),TRUE,FALSE)=FALSE,"monster",(VLOOKUP(C810,AI!A:B,2,FALSE)))</f>
        <v>monster</v>
      </c>
      <c r="E810" s="5">
        <v>60</v>
      </c>
      <c r="F810" s="86" t="str">
        <f>VLOOKUP(D810,AI!B:G,2,FALSE)</f>
        <v>AI_born_event(RECEIVER, ARG0, ARG1, ARG2, ARG3,ARG4)</v>
      </c>
      <c r="G810" s="86" t="str">
        <f>VLOOKUP(D810,AI!B:G,3,FALSE)</f>
        <v>AI_update_event(RECEIVER, ARG0, ARG1, ARG2, ARG3,ARG4)</v>
      </c>
      <c r="H810" s="86"/>
      <c r="I810" s="86"/>
      <c r="J810" s="86" t="str">
        <f>VLOOKUP(D810,AI!B:G,6,FALSE)</f>
        <v>test_deadth_event(RECEIVER, ARG0, ARG1, ARG2, ARG3,ARG4)</v>
      </c>
      <c r="K810" s="86">
        <v>1</v>
      </c>
      <c r="L810" s="86">
        <f>IF(怪物属性编辑!AH753=1,怪物属性编辑!AO753,0)</f>
        <v>3364</v>
      </c>
      <c r="M810" s="89">
        <f t="shared" si="37"/>
        <v>1800</v>
      </c>
      <c r="S810" s="86">
        <v>320</v>
      </c>
      <c r="AF810" s="90">
        <f t="shared" si="36"/>
        <v>140397</v>
      </c>
    </row>
    <row r="811" spans="1:32">
      <c r="A811" s="5">
        <v>40398</v>
      </c>
      <c r="B811" s="4">
        <v>50019</v>
      </c>
      <c r="C811" s="5" t="str">
        <f>VLOOKUP(B811,映射!A:B,2,FALSE)</f>
        <v>极限鼠王</v>
      </c>
      <c r="D811" s="85" t="str">
        <f>IF(IF(COUNTIF(AI!A:A,'表格编辑 '!C811),TRUE,FALSE)=FALSE,"monster",(VLOOKUP(C811,AI!A:B,2,FALSE)))</f>
        <v>monster</v>
      </c>
      <c r="E811" s="5">
        <v>60</v>
      </c>
      <c r="F811" s="86" t="str">
        <f>VLOOKUP(D811,AI!B:G,2,FALSE)</f>
        <v>AI_born_event(RECEIVER, ARG0, ARG1, ARG2, ARG3,ARG4)</v>
      </c>
      <c r="G811" s="86" t="str">
        <f>VLOOKUP(D811,AI!B:G,3,FALSE)</f>
        <v>AI_update_event(RECEIVER, ARG0, ARG1, ARG2, ARG3,ARG4)</v>
      </c>
      <c r="H811" s="86"/>
      <c r="I811" s="86"/>
      <c r="J811" s="86" t="str">
        <f>VLOOKUP(D811,AI!B:G,6,FALSE)</f>
        <v>test_deadth_event(RECEIVER, ARG0, ARG1, ARG2, ARG3,ARG4)</v>
      </c>
      <c r="K811" s="86">
        <v>1</v>
      </c>
      <c r="L811" s="86">
        <f>IF(怪物属性编辑!AH754=1,怪物属性编辑!AO754,0)</f>
        <v>3318</v>
      </c>
      <c r="M811" s="89">
        <f t="shared" si="37"/>
        <v>1800</v>
      </c>
      <c r="S811" s="86">
        <v>320</v>
      </c>
      <c r="AF811" s="90">
        <f t="shared" si="36"/>
        <v>140398</v>
      </c>
    </row>
    <row r="812" spans="1:32">
      <c r="A812" s="5">
        <v>40399</v>
      </c>
      <c r="B812" s="4">
        <v>50023</v>
      </c>
      <c r="C812" s="5" t="str">
        <f>VLOOKUP(B812,映射!A:B,2,FALSE)</f>
        <v>异域魔犬</v>
      </c>
      <c r="D812" s="85" t="str">
        <f>IF(IF(COUNTIF(AI!A:A,'表格编辑 '!C812),TRUE,FALSE)=FALSE,"monster",(VLOOKUP(C812,AI!A:B,2,FALSE)))</f>
        <v>monster</v>
      </c>
      <c r="E812" s="5">
        <v>60</v>
      </c>
      <c r="F812" s="86" t="str">
        <f>VLOOKUP(D812,AI!B:G,2,FALSE)</f>
        <v>AI_born_event(RECEIVER, ARG0, ARG1, ARG2, ARG3,ARG4)</v>
      </c>
      <c r="G812" s="86" t="str">
        <f>VLOOKUP(D812,AI!B:G,3,FALSE)</f>
        <v>AI_update_event(RECEIVER, ARG0, ARG1, ARG2, ARG3,ARG4)</v>
      </c>
      <c r="H812" s="86"/>
      <c r="I812" s="86"/>
      <c r="J812" s="86" t="str">
        <f>VLOOKUP(D812,AI!B:G,6,FALSE)</f>
        <v>test_deadth_event(RECEIVER, ARG0, ARG1, ARG2, ARG3,ARG4)</v>
      </c>
      <c r="K812" s="86">
        <v>1</v>
      </c>
      <c r="L812" s="86">
        <f>IF(怪物属性编辑!AH755=1,怪物属性编辑!AO755,0)</f>
        <v>3600</v>
      </c>
      <c r="M812" s="89">
        <f t="shared" si="37"/>
        <v>1800</v>
      </c>
      <c r="S812" s="86">
        <v>320</v>
      </c>
      <c r="AF812" s="90">
        <f t="shared" si="36"/>
        <v>140399</v>
      </c>
    </row>
    <row r="813" spans="1:32">
      <c r="A813" s="5">
        <v>40400</v>
      </c>
      <c r="B813" s="4">
        <v>50069</v>
      </c>
      <c r="C813" s="5" t="str">
        <f>VLOOKUP(B813,映射!A:B,2,FALSE)</f>
        <v>杀手螳螂</v>
      </c>
      <c r="D813" s="85" t="str">
        <f>IF(IF(COUNTIF(AI!A:A,'表格编辑 '!C813),TRUE,FALSE)=FALSE,"monster",(VLOOKUP(C813,AI!A:B,2,FALSE)))</f>
        <v>monster</v>
      </c>
      <c r="E813" s="5">
        <v>60</v>
      </c>
      <c r="F813" s="86" t="str">
        <f>VLOOKUP(D813,AI!B:G,2,FALSE)</f>
        <v>AI_born_event(RECEIVER, ARG0, ARG1, ARG2, ARG3,ARG4)</v>
      </c>
      <c r="G813" s="86" t="str">
        <f>VLOOKUP(D813,AI!B:G,3,FALSE)</f>
        <v>AI_update_event(RECEIVER, ARG0, ARG1, ARG2, ARG3,ARG4)</v>
      </c>
      <c r="H813" s="86"/>
      <c r="I813" s="86"/>
      <c r="J813" s="86" t="str">
        <f>VLOOKUP(D813,AI!B:G,6,FALSE)</f>
        <v>test_deadth_event(RECEIVER, ARG0, ARG1, ARG2, ARG3,ARG4)</v>
      </c>
      <c r="K813" s="86">
        <v>1</v>
      </c>
      <c r="L813" s="86">
        <f>IF(怪物属性编辑!AH756=1,怪物属性编辑!AO756,0)</f>
        <v>1500</v>
      </c>
      <c r="M813" s="89">
        <f t="shared" si="37"/>
        <v>1800</v>
      </c>
      <c r="S813" s="86">
        <v>320</v>
      </c>
      <c r="AF813" s="90">
        <f t="shared" si="36"/>
        <v>140400</v>
      </c>
    </row>
    <row r="814" spans="1:32">
      <c r="A814" s="5">
        <v>40401</v>
      </c>
      <c r="B814" s="4">
        <v>50138</v>
      </c>
      <c r="C814" s="5" t="str">
        <f>VLOOKUP(B814,映射!A:B,2,FALSE)</f>
        <v>烈风翼龙</v>
      </c>
      <c r="D814" s="85" t="str">
        <f>IF(IF(COUNTIF(AI!A:A,'表格编辑 '!C814),TRUE,FALSE)=FALSE,"monster",(VLOOKUP(C814,AI!A:B,2,FALSE)))</f>
        <v>monster</v>
      </c>
      <c r="E814" s="5">
        <v>60</v>
      </c>
      <c r="F814" s="86" t="str">
        <f>VLOOKUP(D814,AI!B:G,2,FALSE)</f>
        <v>AI_born_event(RECEIVER, ARG0, ARG1, ARG2, ARG3,ARG4)</v>
      </c>
      <c r="G814" s="86" t="str">
        <f>VLOOKUP(D814,AI!B:G,3,FALSE)</f>
        <v>AI_update_event(RECEIVER, ARG0, ARG1, ARG2, ARG3,ARG4)</v>
      </c>
      <c r="H814" s="86"/>
      <c r="I814" s="86"/>
      <c r="J814" s="86" t="str">
        <f>VLOOKUP(D814,AI!B:G,6,FALSE)</f>
        <v>test_deadth_event(RECEIVER, ARG0, ARG1, ARG2, ARG3,ARG4)</v>
      </c>
      <c r="K814" s="86">
        <v>1</v>
      </c>
      <c r="L814" s="86">
        <f>IF(怪物属性编辑!AH757=1,怪物属性编辑!AO757,0)</f>
        <v>1456</v>
      </c>
      <c r="M814" s="89">
        <f t="shared" si="37"/>
        <v>1800</v>
      </c>
      <c r="S814" s="86">
        <v>320</v>
      </c>
      <c r="AF814" s="90">
        <f t="shared" si="36"/>
        <v>140401</v>
      </c>
    </row>
    <row r="815" spans="1:32">
      <c r="A815" s="5">
        <v>40402</v>
      </c>
      <c r="B815" s="4">
        <v>50021</v>
      </c>
      <c r="C815" s="5" t="str">
        <f>VLOOKUP(B815,映射!A:B,2,FALSE)</f>
        <v>巨狼</v>
      </c>
      <c r="D815" s="85" t="str">
        <f>IF(IF(COUNTIF(AI!A:A,'表格编辑 '!C815),TRUE,FALSE)=FALSE,"monster",(VLOOKUP(C815,AI!A:B,2,FALSE)))</f>
        <v>monster</v>
      </c>
      <c r="E815" s="5">
        <v>60</v>
      </c>
      <c r="F815" s="86" t="str">
        <f>VLOOKUP(D815,AI!B:G,2,FALSE)</f>
        <v>AI_born_event(RECEIVER, ARG0, ARG1, ARG2, ARG3,ARG4)</v>
      </c>
      <c r="G815" s="86" t="str">
        <f>VLOOKUP(D815,AI!B:G,3,FALSE)</f>
        <v>AI_update_event(RECEIVER, ARG0, ARG1, ARG2, ARG3,ARG4)</v>
      </c>
      <c r="H815" s="86"/>
      <c r="I815" s="86"/>
      <c r="J815" s="86" t="str">
        <f>VLOOKUP(D815,AI!B:G,6,FALSE)</f>
        <v>test_deadth_event(RECEIVER, ARG0, ARG1, ARG2, ARG3,ARG4)</v>
      </c>
      <c r="K815" s="86">
        <v>1</v>
      </c>
      <c r="L815" s="86">
        <f>IF(怪物属性编辑!AH758=1,怪物属性编辑!AO758,0)</f>
        <v>2464</v>
      </c>
      <c r="M815" s="89">
        <f t="shared" si="37"/>
        <v>1800</v>
      </c>
      <c r="S815" s="86">
        <v>320</v>
      </c>
      <c r="AF815" s="90">
        <f t="shared" si="36"/>
        <v>140402</v>
      </c>
    </row>
    <row r="816" spans="1:32">
      <c r="A816" s="5">
        <v>40403</v>
      </c>
      <c r="B816" s="4">
        <v>50134</v>
      </c>
      <c r="C816" s="5" t="str">
        <f>VLOOKUP(B816,映射!A:B,2,FALSE)</f>
        <v>猎豹蜥蜴</v>
      </c>
      <c r="D816" s="85" t="str">
        <f>IF(IF(COUNTIF(AI!A:A,'表格编辑 '!C816),TRUE,FALSE)=FALSE,"monster",(VLOOKUP(C816,AI!A:B,2,FALSE)))</f>
        <v>monster</v>
      </c>
      <c r="E816" s="5">
        <v>60</v>
      </c>
      <c r="F816" s="86" t="str">
        <f>VLOOKUP(D816,AI!B:G,2,FALSE)</f>
        <v>AI_born_event(RECEIVER, ARG0, ARG1, ARG2, ARG3,ARG4)</v>
      </c>
      <c r="G816" s="86" t="str">
        <f>VLOOKUP(D816,AI!B:G,3,FALSE)</f>
        <v>AI_update_event(RECEIVER, ARG0, ARG1, ARG2, ARG3,ARG4)</v>
      </c>
      <c r="H816" s="86"/>
      <c r="I816" s="86"/>
      <c r="J816" s="86" t="str">
        <f>VLOOKUP(D816,AI!B:G,6,FALSE)</f>
        <v>test_deadth_event(RECEIVER, ARG0, ARG1, ARG2, ARG3,ARG4)</v>
      </c>
      <c r="K816" s="86">
        <v>1</v>
      </c>
      <c r="L816" s="86">
        <f>IF(怪物属性编辑!AH759=1,怪物属性编辑!AO759,0)</f>
        <v>2406</v>
      </c>
      <c r="M816" s="89">
        <f t="shared" si="37"/>
        <v>1800</v>
      </c>
      <c r="S816" s="86">
        <v>320</v>
      </c>
      <c r="AF816" s="90">
        <f t="shared" si="36"/>
        <v>140403</v>
      </c>
    </row>
    <row r="817" spans="1:32">
      <c r="A817" s="5">
        <v>40404</v>
      </c>
      <c r="B817" s="4">
        <v>50041</v>
      </c>
      <c r="C817" s="5" t="str">
        <f>VLOOKUP(B817,映射!A:B,2,FALSE)</f>
        <v>小恶魔</v>
      </c>
      <c r="D817" s="85" t="str">
        <f>IF(IF(COUNTIF(AI!A:A,'表格编辑 '!C817),TRUE,FALSE)=FALSE,"monster",(VLOOKUP(C817,AI!A:B,2,FALSE)))</f>
        <v>monster</v>
      </c>
      <c r="E817" s="5">
        <v>60</v>
      </c>
      <c r="F817" s="86" t="str">
        <f>VLOOKUP(D817,AI!B:G,2,FALSE)</f>
        <v>AI_born_event(RECEIVER, ARG0, ARG1, ARG2, ARG3,ARG4)</v>
      </c>
      <c r="G817" s="86" t="str">
        <f>VLOOKUP(D817,AI!B:G,3,FALSE)</f>
        <v>AI_update_event(RECEIVER, ARG0, ARG1, ARG2, ARG3,ARG4)</v>
      </c>
      <c r="H817" s="86"/>
      <c r="I817" s="86"/>
      <c r="J817" s="86" t="str">
        <f>VLOOKUP(D817,AI!B:G,6,FALSE)</f>
        <v>test_deadth_event(RECEIVER, ARG0, ARG1, ARG2, ARG3,ARG4)</v>
      </c>
      <c r="K817" s="86">
        <v>1</v>
      </c>
      <c r="L817" s="86">
        <f>IF(怪物属性编辑!AH760=1,怪物属性编辑!AO760,0)</f>
        <v>3024</v>
      </c>
      <c r="M817" s="89">
        <f t="shared" si="37"/>
        <v>1800</v>
      </c>
      <c r="S817" s="86">
        <v>320</v>
      </c>
      <c r="AF817" s="90">
        <f t="shared" si="36"/>
        <v>140404</v>
      </c>
    </row>
    <row r="818" spans="1:32">
      <c r="A818" s="5">
        <v>40405</v>
      </c>
      <c r="B818" s="4">
        <v>50154</v>
      </c>
      <c r="C818" s="5" t="str">
        <f>VLOOKUP(B818,映射!A:B,2,FALSE)</f>
        <v>海贼</v>
      </c>
      <c r="D818" s="85" t="str">
        <f>IF(IF(COUNTIF(AI!A:A,'表格编辑 '!C818),TRUE,FALSE)=FALSE,"monster",(VLOOKUP(C818,AI!A:B,2,FALSE)))</f>
        <v>monster</v>
      </c>
      <c r="E818" s="5">
        <v>60</v>
      </c>
      <c r="F818" s="86" t="str">
        <f>VLOOKUP(D818,AI!B:G,2,FALSE)</f>
        <v>AI_born_event(RECEIVER, ARG0, ARG1, ARG2, ARG3,ARG4)</v>
      </c>
      <c r="G818" s="86" t="str">
        <f>VLOOKUP(D818,AI!B:G,3,FALSE)</f>
        <v>AI_update_event(RECEIVER, ARG0, ARG1, ARG2, ARG3,ARG4)</v>
      </c>
      <c r="H818" s="86"/>
      <c r="I818" s="86"/>
      <c r="J818" s="86" t="str">
        <f>VLOOKUP(D818,AI!B:G,6,FALSE)</f>
        <v>test_deadth_event(RECEIVER, ARG0, ARG1, ARG2, ARG3,ARG4)</v>
      </c>
      <c r="K818" s="86">
        <v>1</v>
      </c>
      <c r="L818" s="86">
        <f>IF(怪物属性编辑!AH761=1,怪物属性编辑!AO761,0)</f>
        <v>2722</v>
      </c>
      <c r="M818" s="89">
        <f t="shared" si="37"/>
        <v>1800</v>
      </c>
      <c r="S818" s="86">
        <v>320</v>
      </c>
      <c r="AF818" s="90">
        <f t="shared" si="36"/>
        <v>140405</v>
      </c>
    </row>
    <row r="819" spans="1:32">
      <c r="A819" s="5">
        <v>40406</v>
      </c>
      <c r="B819" s="4">
        <v>50127</v>
      </c>
      <c r="C819" s="5" t="str">
        <f>VLOOKUP(B819,映射!A:B,2,FALSE)</f>
        <v>魔王蟹</v>
      </c>
      <c r="D819" s="85" t="str">
        <f>IF(IF(COUNTIF(AI!A:A,'表格编辑 '!C819),TRUE,FALSE)=FALSE,"monster",(VLOOKUP(C819,AI!A:B,2,FALSE)))</f>
        <v>monster</v>
      </c>
      <c r="E819" s="5">
        <v>24</v>
      </c>
      <c r="F819" s="86" t="str">
        <f>VLOOKUP(D819,AI!B:G,2,FALSE)</f>
        <v>AI_born_event(RECEIVER, ARG0, ARG1, ARG2, ARG3,ARG4)</v>
      </c>
      <c r="G819" s="86" t="str">
        <f>VLOOKUP(D819,AI!B:G,3,FALSE)</f>
        <v>AI_update_event(RECEIVER, ARG0, ARG1, ARG2, ARG3,ARG4)</v>
      </c>
      <c r="H819" s="86"/>
      <c r="I819" s="86"/>
      <c r="J819" s="86" t="str">
        <f>VLOOKUP(D819,AI!B:G,6,FALSE)</f>
        <v>test_deadth_event(RECEIVER, ARG0, ARG1, ARG2, ARG3,ARG4)</v>
      </c>
      <c r="K819" s="86">
        <v>1</v>
      </c>
      <c r="L819" s="86">
        <f>IF(怪物属性编辑!AH762=1,怪物属性编辑!AO762,0)</f>
        <v>-222</v>
      </c>
      <c r="M819" s="89">
        <f t="shared" si="37"/>
        <v>720</v>
      </c>
      <c r="S819" s="86">
        <v>320</v>
      </c>
      <c r="AF819" s="90">
        <f t="shared" si="36"/>
        <v>140406</v>
      </c>
    </row>
    <row r="820" spans="1:32">
      <c r="A820" s="5">
        <v>40407</v>
      </c>
      <c r="B820" s="4">
        <v>50003</v>
      </c>
      <c r="C820" s="5" t="str">
        <f>VLOOKUP(B820,映射!A:B,2,FALSE)</f>
        <v>虎人</v>
      </c>
      <c r="D820" s="85" t="str">
        <f>IF(IF(COUNTIF(AI!A:A,'表格编辑 '!C820),TRUE,FALSE)=FALSE,"monster",(VLOOKUP(C820,AI!A:B,2,FALSE)))</f>
        <v>monster</v>
      </c>
      <c r="E820" s="5">
        <v>24</v>
      </c>
      <c r="F820" s="86" t="str">
        <f>VLOOKUP(D820,AI!B:G,2,FALSE)</f>
        <v>AI_born_event(RECEIVER, ARG0, ARG1, ARG2, ARG3,ARG4)</v>
      </c>
      <c r="G820" s="86" t="str">
        <f>VLOOKUP(D820,AI!B:G,3,FALSE)</f>
        <v>AI_update_event(RECEIVER, ARG0, ARG1, ARG2, ARG3,ARG4)</v>
      </c>
      <c r="H820" s="86"/>
      <c r="I820" s="86"/>
      <c r="J820" s="86" t="str">
        <f>VLOOKUP(D820,AI!B:G,6,FALSE)</f>
        <v>test_deadth_event(RECEIVER, ARG0, ARG1, ARG2, ARG3,ARG4)</v>
      </c>
      <c r="K820" s="86">
        <v>1</v>
      </c>
      <c r="L820" s="86">
        <f>IF(怪物属性编辑!AH763=1,怪物属性编辑!AO763,0)</f>
        <v>428</v>
      </c>
      <c r="M820" s="89">
        <f t="shared" si="37"/>
        <v>720</v>
      </c>
      <c r="S820" s="86">
        <v>320</v>
      </c>
      <c r="AF820" s="90">
        <f t="shared" si="36"/>
        <v>140407</v>
      </c>
    </row>
    <row r="821" spans="1:32">
      <c r="A821" s="5">
        <v>40408</v>
      </c>
      <c r="B821" s="4">
        <v>50002</v>
      </c>
      <c r="C821" s="5" t="str">
        <f>VLOOKUP(B821,映射!A:B,2,FALSE)</f>
        <v>坚甲龟</v>
      </c>
      <c r="D821" s="85" t="str">
        <f>IF(IF(COUNTIF(AI!A:A,'表格编辑 '!C821),TRUE,FALSE)=FALSE,"monster",(VLOOKUP(C821,AI!A:B,2,FALSE)))</f>
        <v>monster</v>
      </c>
      <c r="E821" s="5">
        <v>24</v>
      </c>
      <c r="F821" s="86" t="str">
        <f>VLOOKUP(D821,AI!B:G,2,FALSE)</f>
        <v>AI_born_event(RECEIVER, ARG0, ARG1, ARG2, ARG3,ARG4)</v>
      </c>
      <c r="G821" s="86" t="str">
        <f>VLOOKUP(D821,AI!B:G,3,FALSE)</f>
        <v>AI_update_event(RECEIVER, ARG0, ARG1, ARG2, ARG3,ARG4)</v>
      </c>
      <c r="H821" s="86"/>
      <c r="I821" s="86"/>
      <c r="J821" s="86" t="str">
        <f>VLOOKUP(D821,AI!B:G,6,FALSE)</f>
        <v>test_deadth_event(RECEIVER, ARG0, ARG1, ARG2, ARG3,ARG4)</v>
      </c>
      <c r="K821" s="86">
        <v>1</v>
      </c>
      <c r="L821" s="86">
        <f>IF(怪物属性编辑!AH764=1,怪物属性编辑!AO764,0)</f>
        <v>-192</v>
      </c>
      <c r="M821" s="89">
        <f t="shared" si="37"/>
        <v>720</v>
      </c>
      <c r="S821" s="86">
        <v>320</v>
      </c>
      <c r="AF821" s="90">
        <f t="shared" si="36"/>
        <v>140408</v>
      </c>
    </row>
    <row r="822" spans="1:32">
      <c r="A822" s="5">
        <v>40409</v>
      </c>
      <c r="B822" s="4">
        <v>50052</v>
      </c>
      <c r="C822" s="5" t="str">
        <f>VLOOKUP(B822,映射!A:B,2,FALSE)</f>
        <v>恶魔蝙蝠</v>
      </c>
      <c r="D822" s="85" t="str">
        <f>IF(IF(COUNTIF(AI!A:A,'表格编辑 '!C822),TRUE,FALSE)=FALSE,"monster",(VLOOKUP(C822,AI!A:B,2,FALSE)))</f>
        <v>monster</v>
      </c>
      <c r="E822" s="5">
        <v>24</v>
      </c>
      <c r="F822" s="86" t="str">
        <f>VLOOKUP(D822,AI!B:G,2,FALSE)</f>
        <v>AI_born_event(RECEIVER, ARG0, ARG1, ARG2, ARG3,ARG4)</v>
      </c>
      <c r="G822" s="86" t="str">
        <f>VLOOKUP(D822,AI!B:G,3,FALSE)</f>
        <v>AI_update_event(RECEIVER, ARG0, ARG1, ARG2, ARG3,ARG4)</v>
      </c>
      <c r="H822" s="86"/>
      <c r="I822" s="86"/>
      <c r="J822" s="86" t="str">
        <f>VLOOKUP(D822,AI!B:G,6,FALSE)</f>
        <v>test_deadth_event(RECEIVER, ARG0, ARG1, ARG2, ARG3,ARG4)</v>
      </c>
      <c r="K822" s="86">
        <v>1</v>
      </c>
      <c r="L822" s="86">
        <f>IF(怪物属性编辑!AH765=1,怪物属性编辑!AO765,0)</f>
        <v>318</v>
      </c>
      <c r="M822" s="89">
        <f t="shared" si="37"/>
        <v>720</v>
      </c>
      <c r="S822" s="86">
        <v>320</v>
      </c>
      <c r="AF822" s="90">
        <f t="shared" si="36"/>
        <v>140409</v>
      </c>
    </row>
    <row r="823" spans="1:32">
      <c r="A823" s="5">
        <v>40410</v>
      </c>
      <c r="B823" s="4">
        <v>50040</v>
      </c>
      <c r="C823" s="5" t="str">
        <f>VLOOKUP(B823,映射!A:B,2,FALSE)</f>
        <v>极寒小魔怪</v>
      </c>
      <c r="D823" s="85" t="str">
        <f>IF(IF(COUNTIF(AI!A:A,'表格编辑 '!C823),TRUE,FALSE)=FALSE,"monster",(VLOOKUP(C823,AI!A:B,2,FALSE)))</f>
        <v>monster</v>
      </c>
      <c r="E823" s="5">
        <v>24</v>
      </c>
      <c r="F823" s="86" t="str">
        <f>VLOOKUP(D823,AI!B:G,2,FALSE)</f>
        <v>AI_born_event(RECEIVER, ARG0, ARG1, ARG2, ARG3,ARG4)</v>
      </c>
      <c r="G823" s="86" t="str">
        <f>VLOOKUP(D823,AI!B:G,3,FALSE)</f>
        <v>AI_update_event(RECEIVER, ARG0, ARG1, ARG2, ARG3,ARG4)</v>
      </c>
      <c r="H823" s="86"/>
      <c r="I823" s="86"/>
      <c r="J823" s="86" t="str">
        <f>VLOOKUP(D823,AI!B:G,6,FALSE)</f>
        <v>test_deadth_event(RECEIVER, ARG0, ARG1, ARG2, ARG3,ARG4)</v>
      </c>
      <c r="K823" s="86">
        <v>1</v>
      </c>
      <c r="L823" s="86">
        <f>IF(怪物属性编辑!AH766=1,怪物属性编辑!AO766,0)</f>
        <v>614</v>
      </c>
      <c r="M823" s="89">
        <f t="shared" si="37"/>
        <v>720</v>
      </c>
      <c r="S823" s="86">
        <v>320</v>
      </c>
      <c r="AF823" s="90">
        <f t="shared" si="36"/>
        <v>140410</v>
      </c>
    </row>
    <row r="824" spans="1:32">
      <c r="A824" s="5">
        <v>40411</v>
      </c>
      <c r="B824" s="4">
        <v>50038</v>
      </c>
      <c r="C824" s="5" t="str">
        <f>VLOOKUP(B824,映射!A:B,2,FALSE)</f>
        <v>石像魔宠</v>
      </c>
      <c r="D824" s="85" t="str">
        <f>IF(IF(COUNTIF(AI!A:A,'表格编辑 '!C824),TRUE,FALSE)=FALSE,"monster",(VLOOKUP(C824,AI!A:B,2,FALSE)))</f>
        <v>monster</v>
      </c>
      <c r="E824" s="5">
        <v>24</v>
      </c>
      <c r="F824" s="86" t="str">
        <f>VLOOKUP(D824,AI!B:G,2,FALSE)</f>
        <v>AI_born_event(RECEIVER, ARG0, ARG1, ARG2, ARG3,ARG4)</v>
      </c>
      <c r="G824" s="86" t="str">
        <f>VLOOKUP(D824,AI!B:G,3,FALSE)</f>
        <v>AI_update_event(RECEIVER, ARG0, ARG1, ARG2, ARG3,ARG4)</v>
      </c>
      <c r="H824" s="86"/>
      <c r="I824" s="86"/>
      <c r="J824" s="86" t="str">
        <f>VLOOKUP(D824,AI!B:G,6,FALSE)</f>
        <v>test_deadth_event(RECEIVER, ARG0, ARG1, ARG2, ARG3,ARG4)</v>
      </c>
      <c r="K824" s="86">
        <v>1</v>
      </c>
      <c r="L824" s="86">
        <f>IF(怪物属性编辑!AH767=1,怪物属性编辑!AO767,0)</f>
        <v>420</v>
      </c>
      <c r="M824" s="89">
        <f t="shared" si="37"/>
        <v>720</v>
      </c>
      <c r="S824" s="86">
        <v>320</v>
      </c>
      <c r="AF824" s="90">
        <f t="shared" si="36"/>
        <v>140411</v>
      </c>
    </row>
    <row r="825" spans="1:32">
      <c r="A825" s="5">
        <v>40412</v>
      </c>
      <c r="B825" s="4">
        <v>50093</v>
      </c>
      <c r="C825" s="5" t="str">
        <f>VLOOKUP(B825,映射!A:B,2,FALSE)</f>
        <v>萌萌仙人掌</v>
      </c>
      <c r="D825" s="85" t="str">
        <f>IF(IF(COUNTIF(AI!A:A,'表格编辑 '!C825),TRUE,FALSE)=FALSE,"monster",(VLOOKUP(C825,AI!A:B,2,FALSE)))</f>
        <v>monster</v>
      </c>
      <c r="E825" s="5">
        <v>24</v>
      </c>
      <c r="F825" s="86" t="str">
        <f>VLOOKUP(D825,AI!B:G,2,FALSE)</f>
        <v>AI_born_event(RECEIVER, ARG0, ARG1, ARG2, ARG3,ARG4)</v>
      </c>
      <c r="G825" s="86" t="str">
        <f>VLOOKUP(D825,AI!B:G,3,FALSE)</f>
        <v>AI_update_event(RECEIVER, ARG0, ARG1, ARG2, ARG3,ARG4)</v>
      </c>
      <c r="H825" s="86"/>
      <c r="I825" s="86"/>
      <c r="J825" s="86" t="str">
        <f>VLOOKUP(D825,AI!B:G,6,FALSE)</f>
        <v>test_deadth_event(RECEIVER, ARG0, ARG1, ARG2, ARG3,ARG4)</v>
      </c>
      <c r="K825" s="86">
        <v>1</v>
      </c>
      <c r="L825" s="86">
        <f>IF(怪物属性编辑!AH768=1,怪物属性编辑!AO768,0)</f>
        <v>268</v>
      </c>
      <c r="M825" s="89">
        <f t="shared" si="37"/>
        <v>720</v>
      </c>
      <c r="S825" s="86">
        <v>320</v>
      </c>
      <c r="AF825" s="90">
        <f t="shared" si="36"/>
        <v>140412</v>
      </c>
    </row>
    <row r="826" spans="1:32">
      <c r="A826" s="5">
        <v>40413</v>
      </c>
      <c r="B826" s="4">
        <v>50120</v>
      </c>
      <c r="C826" s="5" t="str">
        <f>VLOOKUP(B826,映射!A:B,2,FALSE)</f>
        <v>蓝魔恐怖箱</v>
      </c>
      <c r="D826" s="85" t="str">
        <f>IF(IF(COUNTIF(AI!A:A,'表格编辑 '!C826),TRUE,FALSE)=FALSE,"monster",(VLOOKUP(C826,AI!A:B,2,FALSE)))</f>
        <v>monster</v>
      </c>
      <c r="E826" s="5">
        <v>24</v>
      </c>
      <c r="F826" s="86" t="str">
        <f>VLOOKUP(D826,AI!B:G,2,FALSE)</f>
        <v>AI_born_event(RECEIVER, ARG0, ARG1, ARG2, ARG3,ARG4)</v>
      </c>
      <c r="G826" s="86" t="str">
        <f>VLOOKUP(D826,AI!B:G,3,FALSE)</f>
        <v>AI_update_event(RECEIVER, ARG0, ARG1, ARG2, ARG3,ARG4)</v>
      </c>
      <c r="H826" s="86"/>
      <c r="I826" s="86"/>
      <c r="J826" s="86" t="str">
        <f>VLOOKUP(D826,AI!B:G,6,FALSE)</f>
        <v>test_deadth_event(RECEIVER, ARG0, ARG1, ARG2, ARG3,ARG4)</v>
      </c>
      <c r="K826" s="86">
        <v>1</v>
      </c>
      <c r="L826" s="86">
        <f>IF(怪物属性编辑!AH769=1,怪物属性编辑!AO769,0)</f>
        <v>310</v>
      </c>
      <c r="M826" s="89">
        <f t="shared" si="37"/>
        <v>720</v>
      </c>
      <c r="S826" s="86">
        <v>320</v>
      </c>
      <c r="AF826" s="90">
        <f t="shared" si="36"/>
        <v>140413</v>
      </c>
    </row>
    <row r="827" spans="1:32">
      <c r="A827" s="5">
        <v>40414</v>
      </c>
      <c r="B827" s="4">
        <v>50062</v>
      </c>
      <c r="C827" s="5" t="str">
        <f>VLOOKUP(B827,映射!A:B,2,FALSE)</f>
        <v>致命魔蝎</v>
      </c>
      <c r="D827" s="85" t="str">
        <f>IF(IF(COUNTIF(AI!A:A,'表格编辑 '!C827),TRUE,FALSE)=FALSE,"monster",(VLOOKUP(C827,AI!A:B,2,FALSE)))</f>
        <v>monster</v>
      </c>
      <c r="E827" s="5">
        <v>24</v>
      </c>
      <c r="F827" s="86" t="str">
        <f>VLOOKUP(D827,AI!B:G,2,FALSE)</f>
        <v>AI_born_event(RECEIVER, ARG0, ARG1, ARG2, ARG3,ARG4)</v>
      </c>
      <c r="G827" s="86" t="str">
        <f>VLOOKUP(D827,AI!B:G,3,FALSE)</f>
        <v>AI_update_event(RECEIVER, ARG0, ARG1, ARG2, ARG3,ARG4)</v>
      </c>
      <c r="H827" s="86"/>
      <c r="I827" s="86"/>
      <c r="J827" s="86" t="str">
        <f>VLOOKUP(D827,AI!B:G,6,FALSE)</f>
        <v>test_deadth_event(RECEIVER, ARG0, ARG1, ARG2, ARG3,ARG4)</v>
      </c>
      <c r="K827" s="86">
        <v>1</v>
      </c>
      <c r="L827" s="86">
        <f>IF(怪物属性编辑!AH770=1,怪物属性编辑!AO770,0)</f>
        <v>-132</v>
      </c>
      <c r="M827" s="89">
        <f t="shared" si="37"/>
        <v>720</v>
      </c>
      <c r="S827" s="86">
        <v>320</v>
      </c>
      <c r="AF827" s="90">
        <f t="shared" si="36"/>
        <v>140414</v>
      </c>
    </row>
    <row r="828" spans="1:32">
      <c r="A828" s="5">
        <v>40415</v>
      </c>
      <c r="B828" s="4">
        <v>50039</v>
      </c>
      <c r="C828" s="5" t="str">
        <f>VLOOKUP(B828,映射!A:B,2,FALSE)</f>
        <v>石像仆从</v>
      </c>
      <c r="D828" s="85" t="str">
        <f>IF(IF(COUNTIF(AI!A:A,'表格编辑 '!C828),TRUE,FALSE)=FALSE,"monster",(VLOOKUP(C828,AI!A:B,2,FALSE)))</f>
        <v>monster</v>
      </c>
      <c r="E828" s="5">
        <v>24</v>
      </c>
      <c r="F828" s="86" t="str">
        <f>VLOOKUP(D828,AI!B:G,2,FALSE)</f>
        <v>AI_born_event(RECEIVER, ARG0, ARG1, ARG2, ARG3,ARG4)</v>
      </c>
      <c r="G828" s="86" t="str">
        <f>VLOOKUP(D828,AI!B:G,3,FALSE)</f>
        <v>AI_update_event(RECEIVER, ARG0, ARG1, ARG2, ARG3,ARG4)</v>
      </c>
      <c r="H828" s="86"/>
      <c r="I828" s="86"/>
      <c r="J828" s="86" t="str">
        <f>VLOOKUP(D828,AI!B:G,6,FALSE)</f>
        <v>test_deadth_event(RECEIVER, ARG0, ARG1, ARG2, ARG3,ARG4)</v>
      </c>
      <c r="K828" s="86">
        <v>1</v>
      </c>
      <c r="L828" s="86">
        <f>IF(怪物属性编辑!AH771=1,怪物属性编辑!AO771,0)</f>
        <v>116</v>
      </c>
      <c r="M828" s="89">
        <f t="shared" si="37"/>
        <v>720</v>
      </c>
      <c r="S828" s="86">
        <v>320</v>
      </c>
      <c r="AF828" s="90">
        <f t="shared" si="36"/>
        <v>140415</v>
      </c>
    </row>
    <row r="829" spans="1:32">
      <c r="A829" s="5">
        <v>40416</v>
      </c>
      <c r="B829" s="4">
        <v>50016</v>
      </c>
      <c r="C829" s="5" t="str">
        <f>VLOOKUP(B829,映射!A:B,2,FALSE)</f>
        <v>炽热贼鼠</v>
      </c>
      <c r="D829" s="85" t="str">
        <f>IF(IF(COUNTIF(AI!A:A,'表格编辑 '!C829),TRUE,FALSE)=FALSE,"monster",(VLOOKUP(C829,AI!A:B,2,FALSE)))</f>
        <v>monster</v>
      </c>
      <c r="E829" s="5">
        <v>24</v>
      </c>
      <c r="F829" s="86" t="str">
        <f>VLOOKUP(D829,AI!B:G,2,FALSE)</f>
        <v>AI_born_event(RECEIVER, ARG0, ARG1, ARG2, ARG3,ARG4)</v>
      </c>
      <c r="G829" s="86" t="str">
        <f>VLOOKUP(D829,AI!B:G,3,FALSE)</f>
        <v>AI_update_event(RECEIVER, ARG0, ARG1, ARG2, ARG3,ARG4)</v>
      </c>
      <c r="H829" s="86"/>
      <c r="I829" s="86"/>
      <c r="J829" s="86" t="str">
        <f>VLOOKUP(D829,AI!B:G,6,FALSE)</f>
        <v>test_deadth_event(RECEIVER, ARG0, ARG1, ARG2, ARG3,ARG4)</v>
      </c>
      <c r="K829" s="86">
        <v>1</v>
      </c>
      <c r="L829" s="86">
        <f>IF(怪物属性编辑!AH772=1,怪物属性编辑!AO772,0)</f>
        <v>458</v>
      </c>
      <c r="M829" s="89">
        <f t="shared" si="37"/>
        <v>720</v>
      </c>
      <c r="S829" s="86">
        <v>320</v>
      </c>
      <c r="AF829" s="90">
        <f t="shared" si="36"/>
        <v>140416</v>
      </c>
    </row>
    <row r="830" spans="1:32">
      <c r="A830" s="5">
        <v>40417</v>
      </c>
      <c r="B830" s="4">
        <v>50114</v>
      </c>
      <c r="C830" s="5" t="str">
        <f>VLOOKUP(B830,映射!A:B,2,FALSE)</f>
        <v>屠龙刃使魔</v>
      </c>
      <c r="D830" s="85" t="str">
        <f>IF(IF(COUNTIF(AI!A:A,'表格编辑 '!C830),TRUE,FALSE)=FALSE,"monster",(VLOOKUP(C830,AI!A:B,2,FALSE)))</f>
        <v>monster</v>
      </c>
      <c r="E830" s="5">
        <v>24</v>
      </c>
      <c r="F830" s="86" t="str">
        <f>VLOOKUP(D830,AI!B:G,2,FALSE)</f>
        <v>AI_born_event(RECEIVER, ARG0, ARG1, ARG2, ARG3,ARG4)</v>
      </c>
      <c r="G830" s="86" t="str">
        <f>VLOOKUP(D830,AI!B:G,3,FALSE)</f>
        <v>AI_update_event(RECEIVER, ARG0, ARG1, ARG2, ARG3,ARG4)</v>
      </c>
      <c r="H830" s="86"/>
      <c r="I830" s="86"/>
      <c r="J830" s="86" t="str">
        <f>VLOOKUP(D830,AI!B:G,6,FALSE)</f>
        <v>test_deadth_event(RECEIVER, ARG0, ARG1, ARG2, ARG3,ARG4)</v>
      </c>
      <c r="K830" s="86">
        <v>1</v>
      </c>
      <c r="L830" s="86">
        <f>IF(怪物属性编辑!AH773=1,怪物属性编辑!AO773,0)</f>
        <v>-88</v>
      </c>
      <c r="M830" s="89">
        <f t="shared" si="37"/>
        <v>720</v>
      </c>
      <c r="S830" s="86">
        <v>320</v>
      </c>
      <c r="AF830" s="90">
        <f t="shared" si="36"/>
        <v>140417</v>
      </c>
    </row>
    <row r="831" spans="1:32">
      <c r="A831" s="5">
        <v>40418</v>
      </c>
      <c r="B831" s="4">
        <v>50015</v>
      </c>
      <c r="C831" s="5" t="str">
        <f>VLOOKUP(B831,映射!A:B,2,FALSE)</f>
        <v>噩梦耗子</v>
      </c>
      <c r="D831" s="85" t="str">
        <f>IF(IF(COUNTIF(AI!A:A,'表格编辑 '!C831),TRUE,FALSE)=FALSE,"monster",(VLOOKUP(C831,AI!A:B,2,FALSE)))</f>
        <v>monster</v>
      </c>
      <c r="E831" s="5">
        <v>24</v>
      </c>
      <c r="F831" s="86" t="str">
        <f>VLOOKUP(D831,AI!B:G,2,FALSE)</f>
        <v>AI_born_event(RECEIVER, ARG0, ARG1, ARG2, ARG3,ARG4)</v>
      </c>
      <c r="G831" s="86" t="str">
        <f>VLOOKUP(D831,AI!B:G,3,FALSE)</f>
        <v>AI_update_event(RECEIVER, ARG0, ARG1, ARG2, ARG3,ARG4)</v>
      </c>
      <c r="H831" s="86"/>
      <c r="I831" s="86"/>
      <c r="J831" s="86" t="str">
        <f>VLOOKUP(D831,AI!B:G,6,FALSE)</f>
        <v>test_deadth_event(RECEIVER, ARG0, ARG1, ARG2, ARG3,ARG4)</v>
      </c>
      <c r="K831" s="86">
        <v>1</v>
      </c>
      <c r="L831" s="86">
        <f>IF(怪物属性编辑!AH774=1,怪物属性编辑!AO774,0)</f>
        <v>696</v>
      </c>
      <c r="M831" s="89">
        <f t="shared" si="37"/>
        <v>720</v>
      </c>
      <c r="S831" s="86">
        <v>320</v>
      </c>
      <c r="AF831" s="90">
        <f t="shared" si="36"/>
        <v>140418</v>
      </c>
    </row>
    <row r="832" spans="1:32">
      <c r="A832" s="5">
        <v>40419</v>
      </c>
      <c r="B832" s="4">
        <v>50096</v>
      </c>
      <c r="C832" s="5" t="str">
        <f>VLOOKUP(B832,映射!A:B,2,FALSE)</f>
        <v>史莱姆</v>
      </c>
      <c r="D832" s="85" t="str">
        <f>IF(IF(COUNTIF(AI!A:A,'表格编辑 '!C832),TRUE,FALSE)=FALSE,"monster",(VLOOKUP(C832,AI!A:B,2,FALSE)))</f>
        <v>monster</v>
      </c>
      <c r="E832" s="5">
        <v>24</v>
      </c>
      <c r="F832" s="86" t="str">
        <f>VLOOKUP(D832,AI!B:G,2,FALSE)</f>
        <v>AI_born_event(RECEIVER, ARG0, ARG1, ARG2, ARG3,ARG4)</v>
      </c>
      <c r="G832" s="86" t="str">
        <f>VLOOKUP(D832,AI!B:G,3,FALSE)</f>
        <v>AI_update_event(RECEIVER, ARG0, ARG1, ARG2, ARG3,ARG4)</v>
      </c>
      <c r="H832" s="86"/>
      <c r="I832" s="86"/>
      <c r="J832" s="86" t="str">
        <f>VLOOKUP(D832,AI!B:G,6,FALSE)</f>
        <v>test_deadth_event(RECEIVER, ARG0, ARG1, ARG2, ARG3,ARG4)</v>
      </c>
      <c r="K832" s="86">
        <v>1</v>
      </c>
      <c r="L832" s="86">
        <f>IF(怪物属性编辑!AH775=1,怪物属性编辑!AO775,0)</f>
        <v>220</v>
      </c>
      <c r="M832" s="89">
        <f t="shared" si="37"/>
        <v>720</v>
      </c>
      <c r="S832" s="86">
        <v>320</v>
      </c>
      <c r="AF832" s="90">
        <f t="shared" si="36"/>
        <v>140419</v>
      </c>
    </row>
    <row r="833" spans="1:32">
      <c r="A833" s="5">
        <v>40420</v>
      </c>
      <c r="B833" s="4">
        <v>50087</v>
      </c>
      <c r="C833" s="5" t="str">
        <f>VLOOKUP(B833,映射!A:B,2,FALSE)</f>
        <v>丛林臭臭花</v>
      </c>
      <c r="D833" s="85" t="str">
        <f>IF(IF(COUNTIF(AI!A:A,'表格编辑 '!C833),TRUE,FALSE)=FALSE,"monster",(VLOOKUP(C833,AI!A:B,2,FALSE)))</f>
        <v>monster</v>
      </c>
      <c r="E833" s="5">
        <v>24</v>
      </c>
      <c r="F833" s="86" t="str">
        <f>VLOOKUP(D833,AI!B:G,2,FALSE)</f>
        <v>AI_born_event(RECEIVER, ARG0, ARG1, ARG2, ARG3,ARG4)</v>
      </c>
      <c r="G833" s="86" t="str">
        <f>VLOOKUP(D833,AI!B:G,3,FALSE)</f>
        <v>AI_update_event(RECEIVER, ARG0, ARG1, ARG2, ARG3,ARG4)</v>
      </c>
      <c r="H833" s="86"/>
      <c r="I833" s="86"/>
      <c r="J833" s="86" t="str">
        <f>VLOOKUP(D833,AI!B:G,6,FALSE)</f>
        <v>test_deadth_event(RECEIVER, ARG0, ARG1, ARG2, ARG3,ARG4)</v>
      </c>
      <c r="K833" s="86">
        <v>1</v>
      </c>
      <c r="L833" s="86">
        <f>IF(怪物属性编辑!AH776=1,怪物属性编辑!AO776,0)</f>
        <v>208</v>
      </c>
      <c r="M833" s="89">
        <f t="shared" si="37"/>
        <v>720</v>
      </c>
      <c r="S833" s="86">
        <v>320</v>
      </c>
      <c r="AF833" s="90">
        <f t="shared" si="36"/>
        <v>140420</v>
      </c>
    </row>
    <row r="834" spans="1:32">
      <c r="A834" s="5">
        <v>40421</v>
      </c>
      <c r="B834" s="4">
        <v>50127</v>
      </c>
      <c r="C834" s="5" t="str">
        <f>VLOOKUP(B834,映射!A:B,2,FALSE)</f>
        <v>魔王蟹</v>
      </c>
      <c r="D834" s="85" t="str">
        <f>IF(IF(COUNTIF(AI!A:A,'表格编辑 '!C834),TRUE,FALSE)=FALSE,"monster",(VLOOKUP(C834,AI!A:B,2,FALSE)))</f>
        <v>monster</v>
      </c>
      <c r="E834" s="5">
        <v>29</v>
      </c>
      <c r="F834" s="86" t="str">
        <f>VLOOKUP(D834,AI!B:G,2,FALSE)</f>
        <v>AI_born_event(RECEIVER, ARG0, ARG1, ARG2, ARG3,ARG4)</v>
      </c>
      <c r="G834" s="86" t="str">
        <f>VLOOKUP(D834,AI!B:G,3,FALSE)</f>
        <v>AI_update_event(RECEIVER, ARG0, ARG1, ARG2, ARG3,ARG4)</v>
      </c>
      <c r="H834" s="86"/>
      <c r="I834" s="86"/>
      <c r="J834" s="86" t="str">
        <f>VLOOKUP(D834,AI!B:G,6,FALSE)</f>
        <v>test_deadth_event(RECEIVER, ARG0, ARG1, ARG2, ARG3,ARG4)</v>
      </c>
      <c r="K834" s="86">
        <v>1</v>
      </c>
      <c r="L834" s="86">
        <f>IF(怪物属性编辑!AH777=1,怪物属性编辑!AO777,0)</f>
        <v>-274</v>
      </c>
      <c r="M834" s="89">
        <f t="shared" si="37"/>
        <v>870</v>
      </c>
      <c r="S834" s="86">
        <v>320</v>
      </c>
      <c r="AF834" s="90">
        <f t="shared" si="36"/>
        <v>140421</v>
      </c>
    </row>
    <row r="835" spans="1:32">
      <c r="A835" s="5">
        <v>40422</v>
      </c>
      <c r="B835" s="4">
        <v>50003</v>
      </c>
      <c r="C835" s="5" t="str">
        <f>VLOOKUP(B835,映射!A:B,2,FALSE)</f>
        <v>虎人</v>
      </c>
      <c r="D835" s="85" t="str">
        <f>IF(IF(COUNTIF(AI!A:A,'表格编辑 '!C835),TRUE,FALSE)=FALSE,"monster",(VLOOKUP(C835,AI!A:B,2,FALSE)))</f>
        <v>monster</v>
      </c>
      <c r="E835" s="5">
        <v>29</v>
      </c>
      <c r="F835" s="86" t="str">
        <f>VLOOKUP(D835,AI!B:G,2,FALSE)</f>
        <v>AI_born_event(RECEIVER, ARG0, ARG1, ARG2, ARG3,ARG4)</v>
      </c>
      <c r="G835" s="86" t="str">
        <f>VLOOKUP(D835,AI!B:G,3,FALSE)</f>
        <v>AI_update_event(RECEIVER, ARG0, ARG1, ARG2, ARG3,ARG4)</v>
      </c>
      <c r="H835" s="86"/>
      <c r="I835" s="86"/>
      <c r="J835" s="86" t="str">
        <f>VLOOKUP(D835,AI!B:G,6,FALSE)</f>
        <v>test_deadth_event(RECEIVER, ARG0, ARG1, ARG2, ARG3,ARG4)</v>
      </c>
      <c r="K835" s="86">
        <v>1</v>
      </c>
      <c r="L835" s="86">
        <f>IF(怪物属性编辑!AH778=1,怪物属性编辑!AO778,0)</f>
        <v>466</v>
      </c>
      <c r="M835" s="89">
        <f t="shared" si="37"/>
        <v>870</v>
      </c>
      <c r="S835" s="86">
        <v>320</v>
      </c>
      <c r="AF835" s="90">
        <f t="shared" si="36"/>
        <v>140422</v>
      </c>
    </row>
    <row r="836" spans="1:32">
      <c r="A836" s="5">
        <v>40423</v>
      </c>
      <c r="B836" s="4">
        <v>50002</v>
      </c>
      <c r="C836" s="5" t="str">
        <f>VLOOKUP(B836,映射!A:B,2,FALSE)</f>
        <v>坚甲龟</v>
      </c>
      <c r="D836" s="85" t="str">
        <f>IF(IF(COUNTIF(AI!A:A,'表格编辑 '!C836),TRUE,FALSE)=FALSE,"monster",(VLOOKUP(C836,AI!A:B,2,FALSE)))</f>
        <v>monster</v>
      </c>
      <c r="E836" s="5">
        <v>29</v>
      </c>
      <c r="F836" s="86" t="str">
        <f>VLOOKUP(D836,AI!B:G,2,FALSE)</f>
        <v>AI_born_event(RECEIVER, ARG0, ARG1, ARG2, ARG3,ARG4)</v>
      </c>
      <c r="G836" s="86" t="str">
        <f>VLOOKUP(D836,AI!B:G,3,FALSE)</f>
        <v>AI_update_event(RECEIVER, ARG0, ARG1, ARG2, ARG3,ARG4)</v>
      </c>
      <c r="H836" s="86"/>
      <c r="I836" s="86"/>
      <c r="J836" s="86" t="str">
        <f>VLOOKUP(D836,AI!B:G,6,FALSE)</f>
        <v>test_deadth_event(RECEIVER, ARG0, ARG1, ARG2, ARG3,ARG4)</v>
      </c>
      <c r="K836" s="86">
        <v>1</v>
      </c>
      <c r="L836" s="86">
        <f>IF(怪物属性编辑!AH779=1,怪物属性编辑!AO779,0)</f>
        <v>-266</v>
      </c>
      <c r="M836" s="89">
        <f t="shared" si="37"/>
        <v>870</v>
      </c>
      <c r="S836" s="86">
        <v>320</v>
      </c>
      <c r="AF836" s="90">
        <f t="shared" si="36"/>
        <v>140423</v>
      </c>
    </row>
    <row r="837" spans="1:32">
      <c r="A837" s="5">
        <v>40424</v>
      </c>
      <c r="B837" s="4">
        <v>50052</v>
      </c>
      <c r="C837" s="5" t="str">
        <f>VLOOKUP(B837,映射!A:B,2,FALSE)</f>
        <v>恶魔蝙蝠</v>
      </c>
      <c r="D837" s="85" t="str">
        <f>IF(IF(COUNTIF(AI!A:A,'表格编辑 '!C837),TRUE,FALSE)=FALSE,"monster",(VLOOKUP(C837,AI!A:B,2,FALSE)))</f>
        <v>monster</v>
      </c>
      <c r="E837" s="5">
        <v>29</v>
      </c>
      <c r="F837" s="86" t="str">
        <f>VLOOKUP(D837,AI!B:G,2,FALSE)</f>
        <v>AI_born_event(RECEIVER, ARG0, ARG1, ARG2, ARG3,ARG4)</v>
      </c>
      <c r="G837" s="86" t="str">
        <f>VLOOKUP(D837,AI!B:G,3,FALSE)</f>
        <v>AI_update_event(RECEIVER, ARG0, ARG1, ARG2, ARG3,ARG4)</v>
      </c>
      <c r="H837" s="86"/>
      <c r="I837" s="86"/>
      <c r="J837" s="86" t="str">
        <f>VLOOKUP(D837,AI!B:G,6,FALSE)</f>
        <v>test_deadth_event(RECEIVER, ARG0, ARG1, ARG2, ARG3,ARG4)</v>
      </c>
      <c r="K837" s="86">
        <v>1</v>
      </c>
      <c r="L837" s="86">
        <f>IF(怪物属性编辑!AH780=1,怪物属性编辑!AO780,0)</f>
        <v>340</v>
      </c>
      <c r="M837" s="89">
        <f t="shared" si="37"/>
        <v>870</v>
      </c>
      <c r="S837" s="86">
        <v>320</v>
      </c>
      <c r="AF837" s="90">
        <f t="shared" si="36"/>
        <v>140424</v>
      </c>
    </row>
    <row r="838" spans="1:32">
      <c r="A838" s="5">
        <v>40425</v>
      </c>
      <c r="B838" s="4">
        <v>50040</v>
      </c>
      <c r="C838" s="5" t="str">
        <f>VLOOKUP(B838,映射!A:B,2,FALSE)</f>
        <v>极寒小魔怪</v>
      </c>
      <c r="D838" s="85" t="str">
        <f>IF(IF(COUNTIF(AI!A:A,'表格编辑 '!C838),TRUE,FALSE)=FALSE,"monster",(VLOOKUP(C838,AI!A:B,2,FALSE)))</f>
        <v>monster</v>
      </c>
      <c r="E838" s="5">
        <v>29</v>
      </c>
      <c r="F838" s="86" t="str">
        <f>VLOOKUP(D838,AI!B:G,2,FALSE)</f>
        <v>AI_born_event(RECEIVER, ARG0, ARG1, ARG2, ARG3,ARG4)</v>
      </c>
      <c r="G838" s="86" t="str">
        <f>VLOOKUP(D838,AI!B:G,3,FALSE)</f>
        <v>AI_update_event(RECEIVER, ARG0, ARG1, ARG2, ARG3,ARG4)</v>
      </c>
      <c r="H838" s="86"/>
      <c r="I838" s="86"/>
      <c r="J838" s="86" t="str">
        <f>VLOOKUP(D838,AI!B:G,6,FALSE)</f>
        <v>test_deadth_event(RECEIVER, ARG0, ARG1, ARG2, ARG3,ARG4)</v>
      </c>
      <c r="K838" s="86">
        <v>1</v>
      </c>
      <c r="L838" s="86">
        <f>IF(怪物属性编辑!AH781=1,怪物属性编辑!AO781,0)</f>
        <v>688</v>
      </c>
      <c r="M838" s="89">
        <f t="shared" si="37"/>
        <v>870</v>
      </c>
      <c r="S838" s="86">
        <v>320</v>
      </c>
      <c r="AF838" s="90">
        <f t="shared" si="36"/>
        <v>140425</v>
      </c>
    </row>
    <row r="839" spans="1:32">
      <c r="A839" s="5">
        <v>40426</v>
      </c>
      <c r="B839" s="4">
        <v>50038</v>
      </c>
      <c r="C839" s="5" t="str">
        <f>VLOOKUP(B839,映射!A:B,2,FALSE)</f>
        <v>石像魔宠</v>
      </c>
      <c r="D839" s="85" t="str">
        <f>IF(IF(COUNTIF(AI!A:A,'表格编辑 '!C839),TRUE,FALSE)=FALSE,"monster",(VLOOKUP(C839,AI!A:B,2,FALSE)))</f>
        <v>monster</v>
      </c>
      <c r="E839" s="5">
        <v>29</v>
      </c>
      <c r="F839" s="86" t="str">
        <f>VLOOKUP(D839,AI!B:G,2,FALSE)</f>
        <v>AI_born_event(RECEIVER, ARG0, ARG1, ARG2, ARG3,ARG4)</v>
      </c>
      <c r="G839" s="86" t="str">
        <f>VLOOKUP(D839,AI!B:G,3,FALSE)</f>
        <v>AI_update_event(RECEIVER, ARG0, ARG1, ARG2, ARG3,ARG4)</v>
      </c>
      <c r="H839" s="86"/>
      <c r="I839" s="86"/>
      <c r="J839" s="86" t="str">
        <f>VLOOKUP(D839,AI!B:G,6,FALSE)</f>
        <v>test_deadth_event(RECEIVER, ARG0, ARG1, ARG2, ARG3,ARG4)</v>
      </c>
      <c r="K839" s="86">
        <v>1</v>
      </c>
      <c r="L839" s="86">
        <f>IF(怪物属性编辑!AH782=1,怪物属性编辑!AO782,0)</f>
        <v>478</v>
      </c>
      <c r="M839" s="89">
        <f t="shared" si="37"/>
        <v>870</v>
      </c>
      <c r="S839" s="86">
        <v>320</v>
      </c>
      <c r="AF839" s="90">
        <f t="shared" si="36"/>
        <v>140426</v>
      </c>
    </row>
    <row r="840" spans="1:32">
      <c r="A840" s="5">
        <v>40427</v>
      </c>
      <c r="B840" s="4">
        <v>50093</v>
      </c>
      <c r="C840" s="5" t="str">
        <f>VLOOKUP(B840,映射!A:B,2,FALSE)</f>
        <v>萌萌仙人掌</v>
      </c>
      <c r="D840" s="85" t="str">
        <f>IF(IF(COUNTIF(AI!A:A,'表格编辑 '!C840),TRUE,FALSE)=FALSE,"monster",(VLOOKUP(C840,AI!A:B,2,FALSE)))</f>
        <v>monster</v>
      </c>
      <c r="E840" s="5">
        <v>29</v>
      </c>
      <c r="F840" s="86" t="str">
        <f>VLOOKUP(D840,AI!B:G,2,FALSE)</f>
        <v>AI_born_event(RECEIVER, ARG0, ARG1, ARG2, ARG3,ARG4)</v>
      </c>
      <c r="G840" s="86" t="str">
        <f>VLOOKUP(D840,AI!B:G,3,FALSE)</f>
        <v>AI_update_event(RECEIVER, ARG0, ARG1, ARG2, ARG3,ARG4)</v>
      </c>
      <c r="H840" s="86"/>
      <c r="I840" s="86"/>
      <c r="J840" s="86" t="str">
        <f>VLOOKUP(D840,AI!B:G,6,FALSE)</f>
        <v>test_deadth_event(RECEIVER, ARG0, ARG1, ARG2, ARG3,ARG4)</v>
      </c>
      <c r="K840" s="86">
        <v>1</v>
      </c>
      <c r="L840" s="86">
        <f>IF(怪物属性编辑!AH783=1,怪物属性编辑!AO783,0)</f>
        <v>296</v>
      </c>
      <c r="M840" s="89">
        <f t="shared" si="37"/>
        <v>870</v>
      </c>
      <c r="S840" s="86">
        <v>320</v>
      </c>
      <c r="AF840" s="90">
        <f t="shared" si="36"/>
        <v>140427</v>
      </c>
    </row>
    <row r="841" spans="1:32">
      <c r="A841" s="5">
        <v>40428</v>
      </c>
      <c r="B841" s="4">
        <v>50120</v>
      </c>
      <c r="C841" s="5" t="str">
        <f>VLOOKUP(B841,映射!A:B,2,FALSE)</f>
        <v>蓝魔恐怖箱</v>
      </c>
      <c r="D841" s="85" t="str">
        <f>IF(IF(COUNTIF(AI!A:A,'表格编辑 '!C841),TRUE,FALSE)=FALSE,"monster",(VLOOKUP(C841,AI!A:B,2,FALSE)))</f>
        <v>monster</v>
      </c>
      <c r="E841" s="5">
        <v>29</v>
      </c>
      <c r="F841" s="86" t="str">
        <f>VLOOKUP(D841,AI!B:G,2,FALSE)</f>
        <v>AI_born_event(RECEIVER, ARG0, ARG1, ARG2, ARG3,ARG4)</v>
      </c>
      <c r="G841" s="86" t="str">
        <f>VLOOKUP(D841,AI!B:G,3,FALSE)</f>
        <v>AI_update_event(RECEIVER, ARG0, ARG1, ARG2, ARG3,ARG4)</v>
      </c>
      <c r="H841" s="86"/>
      <c r="I841" s="86"/>
      <c r="J841" s="86" t="str">
        <f>VLOOKUP(D841,AI!B:G,6,FALSE)</f>
        <v>test_deadth_event(RECEIVER, ARG0, ARG1, ARG2, ARG3,ARG4)</v>
      </c>
      <c r="K841" s="86">
        <v>1</v>
      </c>
      <c r="L841" s="86">
        <f>IF(怪物属性编辑!AH784=1,怪物属性编辑!AO784,0)</f>
        <v>322</v>
      </c>
      <c r="M841" s="89">
        <f t="shared" si="37"/>
        <v>870</v>
      </c>
      <c r="S841" s="86">
        <v>320</v>
      </c>
      <c r="AF841" s="90">
        <f t="shared" si="36"/>
        <v>140428</v>
      </c>
    </row>
    <row r="842" spans="1:32">
      <c r="A842" s="5">
        <v>40429</v>
      </c>
      <c r="B842" s="4">
        <v>50062</v>
      </c>
      <c r="C842" s="5" t="str">
        <f>VLOOKUP(B842,映射!A:B,2,FALSE)</f>
        <v>致命魔蝎</v>
      </c>
      <c r="D842" s="85" t="str">
        <f>IF(IF(COUNTIF(AI!A:A,'表格编辑 '!C842),TRUE,FALSE)=FALSE,"monster",(VLOOKUP(C842,AI!A:B,2,FALSE)))</f>
        <v>monster</v>
      </c>
      <c r="E842" s="5">
        <v>29</v>
      </c>
      <c r="F842" s="86" t="str">
        <f>VLOOKUP(D842,AI!B:G,2,FALSE)</f>
        <v>AI_born_event(RECEIVER, ARG0, ARG1, ARG2, ARG3,ARG4)</v>
      </c>
      <c r="G842" s="86" t="str">
        <f>VLOOKUP(D842,AI!B:G,3,FALSE)</f>
        <v>AI_update_event(RECEIVER, ARG0, ARG1, ARG2, ARG3,ARG4)</v>
      </c>
      <c r="H842" s="86"/>
      <c r="I842" s="86"/>
      <c r="J842" s="86" t="str">
        <f>VLOOKUP(D842,AI!B:G,6,FALSE)</f>
        <v>test_deadth_event(RECEIVER, ARG0, ARG1, ARG2, ARG3,ARG4)</v>
      </c>
      <c r="K842" s="86">
        <v>1</v>
      </c>
      <c r="L842" s="86">
        <f>IF(怪物属性编辑!AH785=1,怪物属性编辑!AO785,0)</f>
        <v>-166</v>
      </c>
      <c r="M842" s="89">
        <f t="shared" si="37"/>
        <v>870</v>
      </c>
      <c r="S842" s="86">
        <v>320</v>
      </c>
      <c r="AF842" s="90">
        <f t="shared" si="36"/>
        <v>140429</v>
      </c>
    </row>
    <row r="843" spans="1:32">
      <c r="A843" s="5">
        <v>40430</v>
      </c>
      <c r="B843" s="4">
        <v>50039</v>
      </c>
      <c r="C843" s="5" t="str">
        <f>VLOOKUP(B843,映射!A:B,2,FALSE)</f>
        <v>石像仆从</v>
      </c>
      <c r="D843" s="85" t="str">
        <f>IF(IF(COUNTIF(AI!A:A,'表格编辑 '!C843),TRUE,FALSE)=FALSE,"monster",(VLOOKUP(C843,AI!A:B,2,FALSE)))</f>
        <v>monster</v>
      </c>
      <c r="E843" s="5">
        <v>29</v>
      </c>
      <c r="F843" s="86" t="str">
        <f>VLOOKUP(D843,AI!B:G,2,FALSE)</f>
        <v>AI_born_event(RECEIVER, ARG0, ARG1, ARG2, ARG3,ARG4)</v>
      </c>
      <c r="G843" s="86" t="str">
        <f>VLOOKUP(D843,AI!B:G,3,FALSE)</f>
        <v>AI_update_event(RECEIVER, ARG0, ARG1, ARG2, ARG3,ARG4)</v>
      </c>
      <c r="H843" s="86"/>
      <c r="I843" s="86"/>
      <c r="J843" s="86" t="str">
        <f>VLOOKUP(D843,AI!B:G,6,FALSE)</f>
        <v>test_deadth_event(RECEIVER, ARG0, ARG1, ARG2, ARG3,ARG4)</v>
      </c>
      <c r="K843" s="86">
        <v>1</v>
      </c>
      <c r="L843" s="86">
        <f>IF(怪物属性编辑!AH786=1,怪物属性编辑!AO786,0)</f>
        <v>106</v>
      </c>
      <c r="M843" s="89">
        <f t="shared" si="37"/>
        <v>870</v>
      </c>
      <c r="S843" s="86">
        <v>320</v>
      </c>
      <c r="AF843" s="90">
        <f t="shared" si="36"/>
        <v>140430</v>
      </c>
    </row>
    <row r="844" spans="1:32">
      <c r="A844" s="5">
        <v>40431</v>
      </c>
      <c r="B844" s="4">
        <v>50016</v>
      </c>
      <c r="C844" s="5" t="str">
        <f>VLOOKUP(B844,映射!A:B,2,FALSE)</f>
        <v>炽热贼鼠</v>
      </c>
      <c r="D844" s="85" t="str">
        <f>IF(IF(COUNTIF(AI!A:A,'表格编辑 '!C844),TRUE,FALSE)=FALSE,"monster",(VLOOKUP(C844,AI!A:B,2,FALSE)))</f>
        <v>monster</v>
      </c>
      <c r="E844" s="5">
        <v>29</v>
      </c>
      <c r="F844" s="86" t="str">
        <f>VLOOKUP(D844,AI!B:G,2,FALSE)</f>
        <v>AI_born_event(RECEIVER, ARG0, ARG1, ARG2, ARG3,ARG4)</v>
      </c>
      <c r="G844" s="86" t="str">
        <f>VLOOKUP(D844,AI!B:G,3,FALSE)</f>
        <v>AI_update_event(RECEIVER, ARG0, ARG1, ARG2, ARG3,ARG4)</v>
      </c>
      <c r="H844" s="86"/>
      <c r="I844" s="86"/>
      <c r="J844" s="86" t="str">
        <f>VLOOKUP(D844,AI!B:G,6,FALSE)</f>
        <v>test_deadth_event(RECEIVER, ARG0, ARG1, ARG2, ARG3,ARG4)</v>
      </c>
      <c r="K844" s="86">
        <v>1</v>
      </c>
      <c r="L844" s="86">
        <f>IF(怪物属性编辑!AH787=1,怪物属性编辑!AO787,0)</f>
        <v>486</v>
      </c>
      <c r="M844" s="89">
        <f t="shared" si="37"/>
        <v>870</v>
      </c>
      <c r="S844" s="86">
        <v>320</v>
      </c>
      <c r="AF844" s="90">
        <f t="shared" si="36"/>
        <v>140431</v>
      </c>
    </row>
    <row r="845" spans="1:32">
      <c r="A845" s="5">
        <v>40432</v>
      </c>
      <c r="B845" s="4">
        <v>50114</v>
      </c>
      <c r="C845" s="5" t="str">
        <f>VLOOKUP(B845,映射!A:B,2,FALSE)</f>
        <v>屠龙刃使魔</v>
      </c>
      <c r="D845" s="85" t="str">
        <f>IF(IF(COUNTIF(AI!A:A,'表格编辑 '!C845),TRUE,FALSE)=FALSE,"monster",(VLOOKUP(C845,AI!A:B,2,FALSE)))</f>
        <v>monster</v>
      </c>
      <c r="E845" s="5">
        <v>29</v>
      </c>
      <c r="F845" s="86" t="str">
        <f>VLOOKUP(D845,AI!B:G,2,FALSE)</f>
        <v>AI_born_event(RECEIVER, ARG0, ARG1, ARG2, ARG3,ARG4)</v>
      </c>
      <c r="G845" s="86" t="str">
        <f>VLOOKUP(D845,AI!B:G,3,FALSE)</f>
        <v>AI_update_event(RECEIVER, ARG0, ARG1, ARG2, ARG3,ARG4)</v>
      </c>
      <c r="H845" s="86"/>
      <c r="I845" s="86"/>
      <c r="J845" s="86" t="str">
        <f>VLOOKUP(D845,AI!B:G,6,FALSE)</f>
        <v>test_deadth_event(RECEIVER, ARG0, ARG1, ARG2, ARG3,ARG4)</v>
      </c>
      <c r="K845" s="86">
        <v>1</v>
      </c>
      <c r="L845" s="86">
        <f>IF(怪物属性编辑!AH788=1,怪物属性编辑!AO788,0)</f>
        <v>-154</v>
      </c>
      <c r="M845" s="89">
        <f t="shared" si="37"/>
        <v>870</v>
      </c>
      <c r="S845" s="86">
        <v>320</v>
      </c>
      <c r="AF845" s="90">
        <f t="shared" si="36"/>
        <v>140432</v>
      </c>
    </row>
    <row r="846" spans="1:32">
      <c r="A846" s="5">
        <v>40433</v>
      </c>
      <c r="B846" s="4">
        <v>50015</v>
      </c>
      <c r="C846" s="5" t="str">
        <f>VLOOKUP(B846,映射!A:B,2,FALSE)</f>
        <v>噩梦耗子</v>
      </c>
      <c r="D846" s="85" t="str">
        <f>IF(IF(COUNTIF(AI!A:A,'表格编辑 '!C846),TRUE,FALSE)=FALSE,"monster",(VLOOKUP(C846,AI!A:B,2,FALSE)))</f>
        <v>monster</v>
      </c>
      <c r="E846" s="5">
        <v>29</v>
      </c>
      <c r="F846" s="86" t="str">
        <f>VLOOKUP(D846,AI!B:G,2,FALSE)</f>
        <v>AI_born_event(RECEIVER, ARG0, ARG1, ARG2, ARG3,ARG4)</v>
      </c>
      <c r="G846" s="86" t="str">
        <f>VLOOKUP(D846,AI!B:G,3,FALSE)</f>
        <v>AI_update_event(RECEIVER, ARG0, ARG1, ARG2, ARG3,ARG4)</v>
      </c>
      <c r="H846" s="86"/>
      <c r="I846" s="86"/>
      <c r="J846" s="86" t="str">
        <f>VLOOKUP(D846,AI!B:G,6,FALSE)</f>
        <v>test_deadth_event(RECEIVER, ARG0, ARG1, ARG2, ARG3,ARG4)</v>
      </c>
      <c r="K846" s="86">
        <v>1</v>
      </c>
      <c r="L846" s="86">
        <f>IF(怪物属性编辑!AH789=1,怪物属性编辑!AO789,0)</f>
        <v>788</v>
      </c>
      <c r="M846" s="89">
        <f t="shared" si="37"/>
        <v>870</v>
      </c>
      <c r="S846" s="86">
        <v>320</v>
      </c>
      <c r="AF846" s="90">
        <f t="shared" si="36"/>
        <v>140433</v>
      </c>
    </row>
    <row r="847" spans="1:32">
      <c r="A847" s="5">
        <v>40434</v>
      </c>
      <c r="B847" s="4">
        <v>50096</v>
      </c>
      <c r="C847" s="5" t="str">
        <f>VLOOKUP(B847,映射!A:B,2,FALSE)</f>
        <v>史莱姆</v>
      </c>
      <c r="D847" s="85" t="str">
        <f>IF(IF(COUNTIF(AI!A:A,'表格编辑 '!C847),TRUE,FALSE)=FALSE,"monster",(VLOOKUP(C847,AI!A:B,2,FALSE)))</f>
        <v>monster</v>
      </c>
      <c r="E847" s="5">
        <v>29</v>
      </c>
      <c r="F847" s="86" t="str">
        <f>VLOOKUP(D847,AI!B:G,2,FALSE)</f>
        <v>AI_born_event(RECEIVER, ARG0, ARG1, ARG2, ARG3,ARG4)</v>
      </c>
      <c r="G847" s="86" t="str">
        <f>VLOOKUP(D847,AI!B:G,3,FALSE)</f>
        <v>AI_update_event(RECEIVER, ARG0, ARG1, ARG2, ARG3,ARG4)</v>
      </c>
      <c r="H847" s="86"/>
      <c r="I847" s="86"/>
      <c r="J847" s="86" t="str">
        <f>VLOOKUP(D847,AI!B:G,6,FALSE)</f>
        <v>test_deadth_event(RECEIVER, ARG0, ARG1, ARG2, ARG3,ARG4)</v>
      </c>
      <c r="K847" s="86">
        <v>1</v>
      </c>
      <c r="L847" s="86">
        <f>IF(怪物属性编辑!AH790=1,怪物属性编辑!AO790,0)</f>
        <v>230</v>
      </c>
      <c r="M847" s="89">
        <f t="shared" si="37"/>
        <v>870</v>
      </c>
      <c r="S847" s="86">
        <v>320</v>
      </c>
      <c r="AF847" s="90">
        <f t="shared" si="36"/>
        <v>140434</v>
      </c>
    </row>
    <row r="848" spans="1:32">
      <c r="A848" s="5">
        <v>40435</v>
      </c>
      <c r="B848" s="4">
        <v>50087</v>
      </c>
      <c r="C848" s="5" t="str">
        <f>VLOOKUP(B848,映射!A:B,2,FALSE)</f>
        <v>丛林臭臭花</v>
      </c>
      <c r="D848" s="85" t="str">
        <f>IF(IF(COUNTIF(AI!A:A,'表格编辑 '!C848),TRUE,FALSE)=FALSE,"monster",(VLOOKUP(C848,AI!A:B,2,FALSE)))</f>
        <v>monster</v>
      </c>
      <c r="E848" s="5">
        <v>29</v>
      </c>
      <c r="F848" s="86" t="str">
        <f>VLOOKUP(D848,AI!B:G,2,FALSE)</f>
        <v>AI_born_event(RECEIVER, ARG0, ARG1, ARG2, ARG3,ARG4)</v>
      </c>
      <c r="G848" s="86" t="str">
        <f>VLOOKUP(D848,AI!B:G,3,FALSE)</f>
        <v>AI_update_event(RECEIVER, ARG0, ARG1, ARG2, ARG3,ARG4)</v>
      </c>
      <c r="H848" s="86"/>
      <c r="I848" s="86"/>
      <c r="J848" s="86" t="str">
        <f>VLOOKUP(D848,AI!B:G,6,FALSE)</f>
        <v>test_deadth_event(RECEIVER, ARG0, ARG1, ARG2, ARG3,ARG4)</v>
      </c>
      <c r="K848" s="86">
        <v>1</v>
      </c>
      <c r="L848" s="86">
        <f>IF(怪物属性编辑!AH791=1,怪物属性编辑!AO791,0)</f>
        <v>216</v>
      </c>
      <c r="M848" s="89">
        <f t="shared" si="37"/>
        <v>870</v>
      </c>
      <c r="S848" s="86">
        <v>320</v>
      </c>
      <c r="AF848" s="90">
        <f t="shared" ref="AF848:AF911" si="38">100000+A848</f>
        <v>140435</v>
      </c>
    </row>
    <row r="849" spans="1:32">
      <c r="A849" s="5">
        <v>40436</v>
      </c>
      <c r="B849" s="4">
        <v>50127</v>
      </c>
      <c r="C849" s="5" t="str">
        <f>VLOOKUP(B849,映射!A:B,2,FALSE)</f>
        <v>魔王蟹</v>
      </c>
      <c r="D849" s="85" t="str">
        <f>IF(IF(COUNTIF(AI!A:A,'表格编辑 '!C849),TRUE,FALSE)=FALSE,"monster",(VLOOKUP(C849,AI!A:B,2,FALSE)))</f>
        <v>monster</v>
      </c>
      <c r="E849" s="5">
        <v>34</v>
      </c>
      <c r="F849" s="86" t="str">
        <f>VLOOKUP(D849,AI!B:G,2,FALSE)</f>
        <v>AI_born_event(RECEIVER, ARG0, ARG1, ARG2, ARG3,ARG4)</v>
      </c>
      <c r="G849" s="86" t="str">
        <f>VLOOKUP(D849,AI!B:G,3,FALSE)</f>
        <v>AI_update_event(RECEIVER, ARG0, ARG1, ARG2, ARG3,ARG4)</v>
      </c>
      <c r="H849" s="86"/>
      <c r="I849" s="86"/>
      <c r="J849" s="86" t="str">
        <f>VLOOKUP(D849,AI!B:G,6,FALSE)</f>
        <v>test_deadth_event(RECEIVER, ARG0, ARG1, ARG2, ARG3,ARG4)</v>
      </c>
      <c r="K849" s="86">
        <v>1</v>
      </c>
      <c r="L849" s="86">
        <f>IF(怪物属性编辑!AH792=1,怪物属性编辑!AO792,0)</f>
        <v>334</v>
      </c>
      <c r="M849" s="89">
        <f t="shared" si="37"/>
        <v>1020</v>
      </c>
      <c r="S849" s="86">
        <v>320</v>
      </c>
      <c r="AF849" s="90">
        <f t="shared" si="38"/>
        <v>140436</v>
      </c>
    </row>
    <row r="850" spans="1:32">
      <c r="A850" s="5">
        <v>40437</v>
      </c>
      <c r="B850" s="4">
        <v>50003</v>
      </c>
      <c r="C850" s="5" t="str">
        <f>VLOOKUP(B850,映射!A:B,2,FALSE)</f>
        <v>虎人</v>
      </c>
      <c r="D850" s="85" t="str">
        <f>IF(IF(COUNTIF(AI!A:A,'表格编辑 '!C850),TRUE,FALSE)=FALSE,"monster",(VLOOKUP(C850,AI!A:B,2,FALSE)))</f>
        <v>monster</v>
      </c>
      <c r="E850" s="5">
        <v>34</v>
      </c>
      <c r="F850" s="86" t="str">
        <f>VLOOKUP(D850,AI!B:G,2,FALSE)</f>
        <v>AI_born_event(RECEIVER, ARG0, ARG1, ARG2, ARG3,ARG4)</v>
      </c>
      <c r="G850" s="86" t="str">
        <f>VLOOKUP(D850,AI!B:G,3,FALSE)</f>
        <v>AI_update_event(RECEIVER, ARG0, ARG1, ARG2, ARG3,ARG4)</v>
      </c>
      <c r="H850" s="86"/>
      <c r="I850" s="86"/>
      <c r="J850" s="86" t="str">
        <f>VLOOKUP(D850,AI!B:G,6,FALSE)</f>
        <v>test_deadth_event(RECEIVER, ARG0, ARG1, ARG2, ARG3,ARG4)</v>
      </c>
      <c r="K850" s="86">
        <v>1</v>
      </c>
      <c r="L850" s="86">
        <f>IF(怪物属性编辑!AH793=1,怪物属性编辑!AO793,0)</f>
        <v>1400</v>
      </c>
      <c r="M850" s="89">
        <f t="shared" si="37"/>
        <v>1020</v>
      </c>
      <c r="S850" s="86">
        <v>320</v>
      </c>
      <c r="AF850" s="90">
        <f t="shared" si="38"/>
        <v>140437</v>
      </c>
    </row>
    <row r="851" spans="1:32">
      <c r="A851" s="5">
        <v>40438</v>
      </c>
      <c r="B851" s="4">
        <v>50002</v>
      </c>
      <c r="C851" s="5" t="str">
        <f>VLOOKUP(B851,映射!A:B,2,FALSE)</f>
        <v>坚甲龟</v>
      </c>
      <c r="D851" s="85" t="str">
        <f>IF(IF(COUNTIF(AI!A:A,'表格编辑 '!C851),TRUE,FALSE)=FALSE,"monster",(VLOOKUP(C851,AI!A:B,2,FALSE)))</f>
        <v>monster</v>
      </c>
      <c r="E851" s="5">
        <v>34</v>
      </c>
      <c r="F851" s="86" t="str">
        <f>VLOOKUP(D851,AI!B:G,2,FALSE)</f>
        <v>AI_born_event(RECEIVER, ARG0, ARG1, ARG2, ARG3,ARG4)</v>
      </c>
      <c r="G851" s="86" t="str">
        <f>VLOOKUP(D851,AI!B:G,3,FALSE)</f>
        <v>AI_update_event(RECEIVER, ARG0, ARG1, ARG2, ARG3,ARG4)</v>
      </c>
      <c r="H851" s="86"/>
      <c r="I851" s="86"/>
      <c r="J851" s="86" t="str">
        <f>VLOOKUP(D851,AI!B:G,6,FALSE)</f>
        <v>test_deadth_event(RECEIVER, ARG0, ARG1, ARG2, ARG3,ARG4)</v>
      </c>
      <c r="K851" s="86">
        <v>1</v>
      </c>
      <c r="L851" s="86">
        <f>IF(怪物属性编辑!AH794=1,怪物属性编辑!AO794,0)</f>
        <v>282</v>
      </c>
      <c r="M851" s="89">
        <f t="shared" si="37"/>
        <v>1020</v>
      </c>
      <c r="S851" s="86">
        <v>320</v>
      </c>
      <c r="AF851" s="90">
        <f t="shared" si="38"/>
        <v>140438</v>
      </c>
    </row>
    <row r="852" spans="1:32">
      <c r="A852" s="5">
        <v>40439</v>
      </c>
      <c r="B852" s="4">
        <v>50052</v>
      </c>
      <c r="C852" s="5" t="str">
        <f>VLOOKUP(B852,映射!A:B,2,FALSE)</f>
        <v>恶魔蝙蝠</v>
      </c>
      <c r="D852" s="85" t="str">
        <f>IF(IF(COUNTIF(AI!A:A,'表格编辑 '!C852),TRUE,FALSE)=FALSE,"monster",(VLOOKUP(C852,AI!A:B,2,FALSE)))</f>
        <v>monster</v>
      </c>
      <c r="E852" s="5">
        <v>34</v>
      </c>
      <c r="F852" s="86" t="str">
        <f>VLOOKUP(D852,AI!B:G,2,FALSE)</f>
        <v>AI_born_event(RECEIVER, ARG0, ARG1, ARG2, ARG3,ARG4)</v>
      </c>
      <c r="G852" s="86" t="str">
        <f>VLOOKUP(D852,AI!B:G,3,FALSE)</f>
        <v>AI_update_event(RECEIVER, ARG0, ARG1, ARG2, ARG3,ARG4)</v>
      </c>
      <c r="H852" s="86"/>
      <c r="I852" s="86"/>
      <c r="J852" s="86" t="str">
        <f>VLOOKUP(D852,AI!B:G,6,FALSE)</f>
        <v>test_deadth_event(RECEIVER, ARG0, ARG1, ARG2, ARG3,ARG4)</v>
      </c>
      <c r="K852" s="86">
        <v>1</v>
      </c>
      <c r="L852" s="86">
        <f>IF(怪物属性编辑!AH795=1,怪物属性编辑!AO795,0)</f>
        <v>1252</v>
      </c>
      <c r="M852" s="89">
        <f t="shared" si="37"/>
        <v>1020</v>
      </c>
      <c r="S852" s="86">
        <v>320</v>
      </c>
      <c r="AF852" s="90">
        <f t="shared" si="38"/>
        <v>140439</v>
      </c>
    </row>
    <row r="853" spans="1:32">
      <c r="A853" s="5">
        <v>40440</v>
      </c>
      <c r="B853" s="4">
        <v>50040</v>
      </c>
      <c r="C853" s="5" t="str">
        <f>VLOOKUP(B853,映射!A:B,2,FALSE)</f>
        <v>极寒小魔怪</v>
      </c>
      <c r="D853" s="85" t="str">
        <f>IF(IF(COUNTIF(AI!A:A,'表格编辑 '!C853),TRUE,FALSE)=FALSE,"monster",(VLOOKUP(C853,AI!A:B,2,FALSE)))</f>
        <v>monster</v>
      </c>
      <c r="E853" s="5">
        <v>34</v>
      </c>
      <c r="F853" s="86" t="str">
        <f>VLOOKUP(D853,AI!B:G,2,FALSE)</f>
        <v>AI_born_event(RECEIVER, ARG0, ARG1, ARG2, ARG3,ARG4)</v>
      </c>
      <c r="G853" s="86" t="str">
        <f>VLOOKUP(D853,AI!B:G,3,FALSE)</f>
        <v>AI_update_event(RECEIVER, ARG0, ARG1, ARG2, ARG3,ARG4)</v>
      </c>
      <c r="H853" s="86"/>
      <c r="I853" s="86"/>
      <c r="J853" s="86" t="str">
        <f>VLOOKUP(D853,AI!B:G,6,FALSE)</f>
        <v>test_deadth_event(RECEIVER, ARG0, ARG1, ARG2, ARG3,ARG4)</v>
      </c>
      <c r="K853" s="86">
        <v>1</v>
      </c>
      <c r="L853" s="86">
        <f>IF(怪物属性编辑!AH796=1,怪物属性编辑!AO796,0)</f>
        <v>1780</v>
      </c>
      <c r="M853" s="89">
        <f t="shared" si="37"/>
        <v>1020</v>
      </c>
      <c r="S853" s="86">
        <v>320</v>
      </c>
      <c r="AF853" s="90">
        <f t="shared" si="38"/>
        <v>140440</v>
      </c>
    </row>
    <row r="854" spans="1:32">
      <c r="A854" s="5">
        <v>40441</v>
      </c>
      <c r="B854" s="4">
        <v>50038</v>
      </c>
      <c r="C854" s="5" t="str">
        <f>VLOOKUP(B854,映射!A:B,2,FALSE)</f>
        <v>石像魔宠</v>
      </c>
      <c r="D854" s="85" t="str">
        <f>IF(IF(COUNTIF(AI!A:A,'表格编辑 '!C854),TRUE,FALSE)=FALSE,"monster",(VLOOKUP(C854,AI!A:B,2,FALSE)))</f>
        <v>monster</v>
      </c>
      <c r="E854" s="5">
        <v>34</v>
      </c>
      <c r="F854" s="86" t="str">
        <f>VLOOKUP(D854,AI!B:G,2,FALSE)</f>
        <v>AI_born_event(RECEIVER, ARG0, ARG1, ARG2, ARG3,ARG4)</v>
      </c>
      <c r="G854" s="86" t="str">
        <f>VLOOKUP(D854,AI!B:G,3,FALSE)</f>
        <v>AI_update_event(RECEIVER, ARG0, ARG1, ARG2, ARG3,ARG4)</v>
      </c>
      <c r="H854" s="86"/>
      <c r="I854" s="86"/>
      <c r="J854" s="86" t="str">
        <f>VLOOKUP(D854,AI!B:G,6,FALSE)</f>
        <v>test_deadth_event(RECEIVER, ARG0, ARG1, ARG2, ARG3,ARG4)</v>
      </c>
      <c r="K854" s="86">
        <v>1</v>
      </c>
      <c r="L854" s="86">
        <f>IF(怪物属性编辑!AH797=1,怪物属性编辑!AO797,0)</f>
        <v>1432</v>
      </c>
      <c r="M854" s="89">
        <f t="shared" si="37"/>
        <v>1020</v>
      </c>
      <c r="S854" s="86">
        <v>320</v>
      </c>
      <c r="AF854" s="90">
        <f t="shared" si="38"/>
        <v>140441</v>
      </c>
    </row>
    <row r="855" spans="1:32">
      <c r="A855" s="5">
        <v>40442</v>
      </c>
      <c r="B855" s="4">
        <v>50093</v>
      </c>
      <c r="C855" s="5" t="str">
        <f>VLOOKUP(B855,映射!A:B,2,FALSE)</f>
        <v>萌萌仙人掌</v>
      </c>
      <c r="D855" s="85" t="str">
        <f>IF(IF(COUNTIF(AI!A:A,'表格编辑 '!C855),TRUE,FALSE)=FALSE,"monster",(VLOOKUP(C855,AI!A:B,2,FALSE)))</f>
        <v>monster</v>
      </c>
      <c r="E855" s="5">
        <v>34</v>
      </c>
      <c r="F855" s="86" t="str">
        <f>VLOOKUP(D855,AI!B:G,2,FALSE)</f>
        <v>AI_born_event(RECEIVER, ARG0, ARG1, ARG2, ARG3,ARG4)</v>
      </c>
      <c r="G855" s="86" t="str">
        <f>VLOOKUP(D855,AI!B:G,3,FALSE)</f>
        <v>AI_update_event(RECEIVER, ARG0, ARG1, ARG2, ARG3,ARG4)</v>
      </c>
      <c r="H855" s="86"/>
      <c r="I855" s="86"/>
      <c r="J855" s="86" t="str">
        <f>VLOOKUP(D855,AI!B:G,6,FALSE)</f>
        <v>test_deadth_event(RECEIVER, ARG0, ARG1, ARG2, ARG3,ARG4)</v>
      </c>
      <c r="K855" s="86">
        <v>1</v>
      </c>
      <c r="L855" s="86">
        <f>IF(怪物属性编辑!AH798=1,怪物属性编辑!AO798,0)</f>
        <v>1180</v>
      </c>
      <c r="M855" s="89">
        <f t="shared" si="37"/>
        <v>1020</v>
      </c>
      <c r="S855" s="86">
        <v>320</v>
      </c>
      <c r="AF855" s="90">
        <f t="shared" si="38"/>
        <v>140442</v>
      </c>
    </row>
    <row r="856" spans="1:32">
      <c r="A856" s="5">
        <v>40443</v>
      </c>
      <c r="B856" s="4">
        <v>50120</v>
      </c>
      <c r="C856" s="5" t="str">
        <f>VLOOKUP(B856,映射!A:B,2,FALSE)</f>
        <v>蓝魔恐怖箱</v>
      </c>
      <c r="D856" s="85" t="str">
        <f>IF(IF(COUNTIF(AI!A:A,'表格编辑 '!C856),TRUE,FALSE)=FALSE,"monster",(VLOOKUP(C856,AI!A:B,2,FALSE)))</f>
        <v>monster</v>
      </c>
      <c r="E856" s="5">
        <v>34</v>
      </c>
      <c r="F856" s="86" t="str">
        <f>VLOOKUP(D856,AI!B:G,2,FALSE)</f>
        <v>AI_born_event(RECEIVER, ARG0, ARG1, ARG2, ARG3,ARG4)</v>
      </c>
      <c r="G856" s="86" t="str">
        <f>VLOOKUP(D856,AI!B:G,3,FALSE)</f>
        <v>AI_update_event(RECEIVER, ARG0, ARG1, ARG2, ARG3,ARG4)</v>
      </c>
      <c r="H856" s="86"/>
      <c r="I856" s="86"/>
      <c r="J856" s="86" t="str">
        <f>VLOOKUP(D856,AI!B:G,6,FALSE)</f>
        <v>test_deadth_event(RECEIVER, ARG0, ARG1, ARG2, ARG3,ARG4)</v>
      </c>
      <c r="K856" s="86">
        <v>1</v>
      </c>
      <c r="L856" s="86">
        <f>IF(怪物属性编辑!AH799=1,怪物属性编辑!AO799,0)</f>
        <v>1126</v>
      </c>
      <c r="M856" s="89">
        <f t="shared" si="37"/>
        <v>1020</v>
      </c>
      <c r="S856" s="86">
        <v>320</v>
      </c>
      <c r="AF856" s="90">
        <f t="shared" si="38"/>
        <v>140443</v>
      </c>
    </row>
    <row r="857" spans="1:32">
      <c r="A857" s="5">
        <v>40444</v>
      </c>
      <c r="B857" s="4">
        <v>50062</v>
      </c>
      <c r="C857" s="5" t="str">
        <f>VLOOKUP(B857,映射!A:B,2,FALSE)</f>
        <v>致命魔蝎</v>
      </c>
      <c r="D857" s="85" t="str">
        <f>IF(IF(COUNTIF(AI!A:A,'表格编辑 '!C857),TRUE,FALSE)=FALSE,"monster",(VLOOKUP(C857,AI!A:B,2,FALSE)))</f>
        <v>monster</v>
      </c>
      <c r="E857" s="5">
        <v>34</v>
      </c>
      <c r="F857" s="86" t="str">
        <f>VLOOKUP(D857,AI!B:G,2,FALSE)</f>
        <v>AI_born_event(RECEIVER, ARG0, ARG1, ARG2, ARG3,ARG4)</v>
      </c>
      <c r="G857" s="86" t="str">
        <f>VLOOKUP(D857,AI!B:G,3,FALSE)</f>
        <v>AI_update_event(RECEIVER, ARG0, ARG1, ARG2, ARG3,ARG4)</v>
      </c>
      <c r="H857" s="86"/>
      <c r="I857" s="86"/>
      <c r="J857" s="86" t="str">
        <f>VLOOKUP(D857,AI!B:G,6,FALSE)</f>
        <v>test_deadth_event(RECEIVER, ARG0, ARG1, ARG2, ARG3,ARG4)</v>
      </c>
      <c r="K857" s="86">
        <v>1</v>
      </c>
      <c r="L857" s="86">
        <f>IF(怪物属性编辑!AH800=1,怪物属性编辑!AO800,0)</f>
        <v>448</v>
      </c>
      <c r="M857" s="89">
        <f t="shared" si="37"/>
        <v>1020</v>
      </c>
      <c r="S857" s="86">
        <v>320</v>
      </c>
      <c r="AF857" s="90">
        <f t="shared" si="38"/>
        <v>140444</v>
      </c>
    </row>
    <row r="858" spans="1:32">
      <c r="A858" s="5">
        <v>40445</v>
      </c>
      <c r="B858" s="4">
        <v>50039</v>
      </c>
      <c r="C858" s="5" t="str">
        <f>VLOOKUP(B858,映射!A:B,2,FALSE)</f>
        <v>石像仆从</v>
      </c>
      <c r="D858" s="85" t="str">
        <f>IF(IF(COUNTIF(AI!A:A,'表格编辑 '!C858),TRUE,FALSE)=FALSE,"monster",(VLOOKUP(C858,AI!A:B,2,FALSE)))</f>
        <v>monster</v>
      </c>
      <c r="E858" s="5">
        <v>34</v>
      </c>
      <c r="F858" s="86" t="str">
        <f>VLOOKUP(D858,AI!B:G,2,FALSE)</f>
        <v>AI_born_event(RECEIVER, ARG0, ARG1, ARG2, ARG3,ARG4)</v>
      </c>
      <c r="G858" s="86" t="str">
        <f>VLOOKUP(D858,AI!B:G,3,FALSE)</f>
        <v>AI_update_event(RECEIVER, ARG0, ARG1, ARG2, ARG3,ARG4)</v>
      </c>
      <c r="H858" s="86"/>
      <c r="I858" s="86"/>
      <c r="J858" s="86" t="str">
        <f>VLOOKUP(D858,AI!B:G,6,FALSE)</f>
        <v>test_deadth_event(RECEIVER, ARG0, ARG1, ARG2, ARG3,ARG4)</v>
      </c>
      <c r="K858" s="86">
        <v>1</v>
      </c>
      <c r="L858" s="86">
        <f>IF(怪物属性编辑!AH801=1,怪物属性编辑!AO801,0)</f>
        <v>974</v>
      </c>
      <c r="M858" s="89">
        <f t="shared" si="37"/>
        <v>1020</v>
      </c>
      <c r="S858" s="86">
        <v>320</v>
      </c>
      <c r="AF858" s="90">
        <f t="shared" si="38"/>
        <v>140445</v>
      </c>
    </row>
    <row r="859" spans="1:32">
      <c r="A859" s="5">
        <v>40446</v>
      </c>
      <c r="B859" s="4">
        <v>50016</v>
      </c>
      <c r="C859" s="5" t="str">
        <f>VLOOKUP(B859,映射!A:B,2,FALSE)</f>
        <v>炽热贼鼠</v>
      </c>
      <c r="D859" s="85" t="str">
        <f>IF(IF(COUNTIF(AI!A:A,'表格编辑 '!C859),TRUE,FALSE)=FALSE,"monster",(VLOOKUP(C859,AI!A:B,2,FALSE)))</f>
        <v>monster</v>
      </c>
      <c r="E859" s="5">
        <v>34</v>
      </c>
      <c r="F859" s="86" t="str">
        <f>VLOOKUP(D859,AI!B:G,2,FALSE)</f>
        <v>AI_born_event(RECEIVER, ARG0, ARG1, ARG2, ARG3,ARG4)</v>
      </c>
      <c r="G859" s="86" t="str">
        <f>VLOOKUP(D859,AI!B:G,3,FALSE)</f>
        <v>AI_update_event(RECEIVER, ARG0, ARG1, ARG2, ARG3,ARG4)</v>
      </c>
      <c r="H859" s="86"/>
      <c r="I859" s="86"/>
      <c r="J859" s="86" t="str">
        <f>VLOOKUP(D859,AI!B:G,6,FALSE)</f>
        <v>test_deadth_event(RECEIVER, ARG0, ARG1, ARG2, ARG3,ARG4)</v>
      </c>
      <c r="K859" s="86">
        <v>1</v>
      </c>
      <c r="L859" s="86">
        <f>IF(怪物属性编辑!AH802=1,怪物属性编辑!AO802,0)</f>
        <v>1448</v>
      </c>
      <c r="M859" s="89">
        <f t="shared" si="37"/>
        <v>1020</v>
      </c>
      <c r="S859" s="86">
        <v>320</v>
      </c>
      <c r="AF859" s="90">
        <f t="shared" si="38"/>
        <v>140446</v>
      </c>
    </row>
    <row r="860" spans="1:32">
      <c r="A860" s="5">
        <v>40447</v>
      </c>
      <c r="B860" s="4">
        <v>50114</v>
      </c>
      <c r="C860" s="5" t="str">
        <f>VLOOKUP(B860,映射!A:B,2,FALSE)</f>
        <v>屠龙刃使魔</v>
      </c>
      <c r="D860" s="85" t="str">
        <f>IF(IF(COUNTIF(AI!A:A,'表格编辑 '!C860),TRUE,FALSE)=FALSE,"monster",(VLOOKUP(C860,AI!A:B,2,FALSE)))</f>
        <v>monster</v>
      </c>
      <c r="E860" s="5">
        <v>34</v>
      </c>
      <c r="F860" s="86" t="str">
        <f>VLOOKUP(D860,AI!B:G,2,FALSE)</f>
        <v>AI_born_event(RECEIVER, ARG0, ARG1, ARG2, ARG3,ARG4)</v>
      </c>
      <c r="G860" s="86" t="str">
        <f>VLOOKUP(D860,AI!B:G,3,FALSE)</f>
        <v>AI_update_event(RECEIVER, ARG0, ARG1, ARG2, ARG3,ARG4)</v>
      </c>
      <c r="H860" s="86"/>
      <c r="I860" s="86"/>
      <c r="J860" s="86" t="str">
        <f>VLOOKUP(D860,AI!B:G,6,FALSE)</f>
        <v>test_deadth_event(RECEIVER, ARG0, ARG1, ARG2, ARG3,ARG4)</v>
      </c>
      <c r="K860" s="86">
        <v>1</v>
      </c>
      <c r="L860" s="86">
        <f>IF(怪物属性编辑!AH803=1,怪物属性编辑!AO803,0)</f>
        <v>440</v>
      </c>
      <c r="M860" s="89">
        <f t="shared" si="37"/>
        <v>1020</v>
      </c>
      <c r="S860" s="86">
        <v>320</v>
      </c>
      <c r="AF860" s="90">
        <f t="shared" si="38"/>
        <v>140447</v>
      </c>
    </row>
    <row r="861" spans="1:32">
      <c r="A861" s="5">
        <v>40448</v>
      </c>
      <c r="B861" s="4">
        <v>50015</v>
      </c>
      <c r="C861" s="5" t="str">
        <f>VLOOKUP(B861,映射!A:B,2,FALSE)</f>
        <v>噩梦耗子</v>
      </c>
      <c r="D861" s="85" t="str">
        <f>IF(IF(COUNTIF(AI!A:A,'表格编辑 '!C861),TRUE,FALSE)=FALSE,"monster",(VLOOKUP(C861,AI!A:B,2,FALSE)))</f>
        <v>monster</v>
      </c>
      <c r="E861" s="5">
        <v>34</v>
      </c>
      <c r="F861" s="86" t="str">
        <f>VLOOKUP(D861,AI!B:G,2,FALSE)</f>
        <v>AI_born_event(RECEIVER, ARG0, ARG1, ARG2, ARG3,ARG4)</v>
      </c>
      <c r="G861" s="86" t="str">
        <f>VLOOKUP(D861,AI!B:G,3,FALSE)</f>
        <v>AI_update_event(RECEIVER, ARG0, ARG1, ARG2, ARG3,ARG4)</v>
      </c>
      <c r="H861" s="86"/>
      <c r="I861" s="86"/>
      <c r="J861" s="86" t="str">
        <f>VLOOKUP(D861,AI!B:G,6,FALSE)</f>
        <v>test_deadth_event(RECEIVER, ARG0, ARG1, ARG2, ARG3,ARG4)</v>
      </c>
      <c r="K861" s="86">
        <v>1</v>
      </c>
      <c r="L861" s="86">
        <f>IF(怪物属性编辑!AH804=1,怪物属性编辑!AO804,0)</f>
        <v>1824</v>
      </c>
      <c r="M861" s="89">
        <f t="shared" si="37"/>
        <v>1020</v>
      </c>
      <c r="S861" s="86">
        <v>320</v>
      </c>
      <c r="AF861" s="90">
        <f t="shared" si="38"/>
        <v>140448</v>
      </c>
    </row>
    <row r="862" spans="1:32">
      <c r="A862" s="5">
        <v>40449</v>
      </c>
      <c r="B862" s="4">
        <v>50096</v>
      </c>
      <c r="C862" s="5" t="str">
        <f>VLOOKUP(B862,映射!A:B,2,FALSE)</f>
        <v>史莱姆</v>
      </c>
      <c r="D862" s="85" t="str">
        <f>IF(IF(COUNTIF(AI!A:A,'表格编辑 '!C862),TRUE,FALSE)=FALSE,"monster",(VLOOKUP(C862,AI!A:B,2,FALSE)))</f>
        <v>monster</v>
      </c>
      <c r="E862" s="5">
        <v>34</v>
      </c>
      <c r="F862" s="86" t="str">
        <f>VLOOKUP(D862,AI!B:G,2,FALSE)</f>
        <v>AI_born_event(RECEIVER, ARG0, ARG1, ARG2, ARG3,ARG4)</v>
      </c>
      <c r="G862" s="86" t="str">
        <f>VLOOKUP(D862,AI!B:G,3,FALSE)</f>
        <v>AI_update_event(RECEIVER, ARG0, ARG1, ARG2, ARG3,ARG4)</v>
      </c>
      <c r="H862" s="86"/>
      <c r="I862" s="86"/>
      <c r="J862" s="86" t="str">
        <f>VLOOKUP(D862,AI!B:G,6,FALSE)</f>
        <v>test_deadth_event(RECEIVER, ARG0, ARG1, ARG2, ARG3,ARG4)</v>
      </c>
      <c r="K862" s="86">
        <v>1</v>
      </c>
      <c r="L862" s="86">
        <f>IF(怪物属性编辑!AH805=1,怪物属性编辑!AO805,0)</f>
        <v>1234</v>
      </c>
      <c r="M862" s="89">
        <f t="shared" ref="M862:M925" si="39">E862*30</f>
        <v>1020</v>
      </c>
      <c r="S862" s="86">
        <v>320</v>
      </c>
      <c r="AF862" s="90">
        <f t="shared" si="38"/>
        <v>140449</v>
      </c>
    </row>
    <row r="863" spans="1:32">
      <c r="A863" s="5">
        <v>40450</v>
      </c>
      <c r="B863" s="4">
        <v>50087</v>
      </c>
      <c r="C863" s="5" t="str">
        <f>VLOOKUP(B863,映射!A:B,2,FALSE)</f>
        <v>丛林臭臭花</v>
      </c>
      <c r="D863" s="85" t="str">
        <f>IF(IF(COUNTIF(AI!A:A,'表格编辑 '!C863),TRUE,FALSE)=FALSE,"monster",(VLOOKUP(C863,AI!A:B,2,FALSE)))</f>
        <v>monster</v>
      </c>
      <c r="E863" s="5">
        <v>34</v>
      </c>
      <c r="F863" s="86" t="str">
        <f>VLOOKUP(D863,AI!B:G,2,FALSE)</f>
        <v>AI_born_event(RECEIVER, ARG0, ARG1, ARG2, ARG3,ARG4)</v>
      </c>
      <c r="G863" s="86" t="str">
        <f>VLOOKUP(D863,AI!B:G,3,FALSE)</f>
        <v>AI_update_event(RECEIVER, ARG0, ARG1, ARG2, ARG3,ARG4)</v>
      </c>
      <c r="H863" s="86"/>
      <c r="I863" s="86"/>
      <c r="J863" s="86" t="str">
        <f>VLOOKUP(D863,AI!B:G,6,FALSE)</f>
        <v>test_deadth_event(RECEIVER, ARG0, ARG1, ARG2, ARG3,ARG4)</v>
      </c>
      <c r="K863" s="86">
        <v>1</v>
      </c>
      <c r="L863" s="86">
        <f>IF(怪物属性编辑!AH806=1,怪物属性编辑!AO806,0)</f>
        <v>1150</v>
      </c>
      <c r="M863" s="89">
        <f t="shared" si="39"/>
        <v>1020</v>
      </c>
      <c r="S863" s="86">
        <v>320</v>
      </c>
      <c r="AF863" s="90">
        <f t="shared" si="38"/>
        <v>140450</v>
      </c>
    </row>
    <row r="864" spans="1:32">
      <c r="A864" s="5">
        <v>40451</v>
      </c>
      <c r="B864" s="4">
        <v>50127</v>
      </c>
      <c r="C864" s="5" t="str">
        <f>VLOOKUP(B864,映射!A:B,2,FALSE)</f>
        <v>魔王蟹</v>
      </c>
      <c r="D864" s="85" t="str">
        <f>IF(IF(COUNTIF(AI!A:A,'表格编辑 '!C864),TRUE,FALSE)=FALSE,"monster",(VLOOKUP(C864,AI!A:B,2,FALSE)))</f>
        <v>monster</v>
      </c>
      <c r="E864" s="5">
        <v>39</v>
      </c>
      <c r="F864" s="86" t="str">
        <f>VLOOKUP(D864,AI!B:G,2,FALSE)</f>
        <v>AI_born_event(RECEIVER, ARG0, ARG1, ARG2, ARG3,ARG4)</v>
      </c>
      <c r="G864" s="86" t="str">
        <f>VLOOKUP(D864,AI!B:G,3,FALSE)</f>
        <v>AI_update_event(RECEIVER, ARG0, ARG1, ARG2, ARG3,ARG4)</v>
      </c>
      <c r="H864" s="86"/>
      <c r="I864" s="86"/>
      <c r="J864" s="86" t="str">
        <f>VLOOKUP(D864,AI!B:G,6,FALSE)</f>
        <v>test_deadth_event(RECEIVER, ARG0, ARG1, ARG2, ARG3,ARG4)</v>
      </c>
      <c r="K864" s="86">
        <v>1</v>
      </c>
      <c r="L864" s="86">
        <f>IF(怪物属性编辑!AH807=1,怪物属性编辑!AO807,0)</f>
        <v>296</v>
      </c>
      <c r="M864" s="89">
        <f t="shared" si="39"/>
        <v>1170</v>
      </c>
      <c r="S864" s="86">
        <v>320</v>
      </c>
      <c r="AF864" s="90">
        <f t="shared" si="38"/>
        <v>140451</v>
      </c>
    </row>
    <row r="865" spans="1:32">
      <c r="A865" s="5">
        <v>40452</v>
      </c>
      <c r="B865" s="4">
        <v>50003</v>
      </c>
      <c r="C865" s="5" t="str">
        <f>VLOOKUP(B865,映射!A:B,2,FALSE)</f>
        <v>虎人</v>
      </c>
      <c r="D865" s="85" t="str">
        <f>IF(IF(COUNTIF(AI!A:A,'表格编辑 '!C865),TRUE,FALSE)=FALSE,"monster",(VLOOKUP(C865,AI!A:B,2,FALSE)))</f>
        <v>monster</v>
      </c>
      <c r="E865" s="5">
        <v>39</v>
      </c>
      <c r="F865" s="86" t="str">
        <f>VLOOKUP(D865,AI!B:G,2,FALSE)</f>
        <v>AI_born_event(RECEIVER, ARG0, ARG1, ARG2, ARG3,ARG4)</v>
      </c>
      <c r="G865" s="86" t="str">
        <f>VLOOKUP(D865,AI!B:G,3,FALSE)</f>
        <v>AI_update_event(RECEIVER, ARG0, ARG1, ARG2, ARG3,ARG4)</v>
      </c>
      <c r="H865" s="86"/>
      <c r="I865" s="86"/>
      <c r="J865" s="86" t="str">
        <f>VLOOKUP(D865,AI!B:G,6,FALSE)</f>
        <v>test_deadth_event(RECEIVER, ARG0, ARG1, ARG2, ARG3,ARG4)</v>
      </c>
      <c r="K865" s="86">
        <v>1</v>
      </c>
      <c r="L865" s="86">
        <f>IF(怪物属性编辑!AH808=1,怪物属性编辑!AO808,0)</f>
        <v>1526</v>
      </c>
      <c r="M865" s="89">
        <f t="shared" si="39"/>
        <v>1170</v>
      </c>
      <c r="S865" s="86">
        <v>320</v>
      </c>
      <c r="AF865" s="90">
        <f t="shared" si="38"/>
        <v>140452</v>
      </c>
    </row>
    <row r="866" spans="1:32">
      <c r="A866" s="5">
        <v>40453</v>
      </c>
      <c r="B866" s="4">
        <v>50002</v>
      </c>
      <c r="C866" s="5" t="str">
        <f>VLOOKUP(B866,映射!A:B,2,FALSE)</f>
        <v>坚甲龟</v>
      </c>
      <c r="D866" s="85" t="str">
        <f>IF(IF(COUNTIF(AI!A:A,'表格编辑 '!C866),TRUE,FALSE)=FALSE,"monster",(VLOOKUP(C866,AI!A:B,2,FALSE)))</f>
        <v>monster</v>
      </c>
      <c r="E866" s="5">
        <v>39</v>
      </c>
      <c r="F866" s="86" t="str">
        <f>VLOOKUP(D866,AI!B:G,2,FALSE)</f>
        <v>AI_born_event(RECEIVER, ARG0, ARG1, ARG2, ARG3,ARG4)</v>
      </c>
      <c r="G866" s="86" t="str">
        <f>VLOOKUP(D866,AI!B:G,3,FALSE)</f>
        <v>AI_update_event(RECEIVER, ARG0, ARG1, ARG2, ARG3,ARG4)</v>
      </c>
      <c r="H866" s="86"/>
      <c r="I866" s="86"/>
      <c r="J866" s="86" t="str">
        <f>VLOOKUP(D866,AI!B:G,6,FALSE)</f>
        <v>test_deadth_event(RECEIVER, ARG0, ARG1, ARG2, ARG3,ARG4)</v>
      </c>
      <c r="K866" s="86">
        <v>1</v>
      </c>
      <c r="L866" s="86">
        <f>IF(怪物属性编辑!AH809=1,怪物属性编辑!AO809,0)</f>
        <v>248</v>
      </c>
      <c r="M866" s="89">
        <f t="shared" si="39"/>
        <v>1170</v>
      </c>
      <c r="S866" s="86">
        <v>320</v>
      </c>
      <c r="AF866" s="90">
        <f t="shared" si="38"/>
        <v>140453</v>
      </c>
    </row>
    <row r="867" spans="1:32">
      <c r="A867" s="5">
        <v>40454</v>
      </c>
      <c r="B867" s="4">
        <v>50052</v>
      </c>
      <c r="C867" s="5" t="str">
        <f>VLOOKUP(B867,映射!A:B,2,FALSE)</f>
        <v>恶魔蝙蝠</v>
      </c>
      <c r="D867" s="85" t="str">
        <f>IF(IF(COUNTIF(AI!A:A,'表格编辑 '!C867),TRUE,FALSE)=FALSE,"monster",(VLOOKUP(C867,AI!A:B,2,FALSE)))</f>
        <v>monster</v>
      </c>
      <c r="E867" s="5">
        <v>39</v>
      </c>
      <c r="F867" s="86" t="str">
        <f>VLOOKUP(D867,AI!B:G,2,FALSE)</f>
        <v>AI_born_event(RECEIVER, ARG0, ARG1, ARG2, ARG3,ARG4)</v>
      </c>
      <c r="G867" s="86" t="str">
        <f>VLOOKUP(D867,AI!B:G,3,FALSE)</f>
        <v>AI_update_event(RECEIVER, ARG0, ARG1, ARG2, ARG3,ARG4)</v>
      </c>
      <c r="H867" s="86"/>
      <c r="I867" s="86"/>
      <c r="J867" s="86" t="str">
        <f>VLOOKUP(D867,AI!B:G,6,FALSE)</f>
        <v>test_deadth_event(RECEIVER, ARG0, ARG1, ARG2, ARG3,ARG4)</v>
      </c>
      <c r="K867" s="86">
        <v>1</v>
      </c>
      <c r="L867" s="86">
        <f>IF(怪物属性编辑!AH810=1,怪物属性编辑!AO810,0)</f>
        <v>1374</v>
      </c>
      <c r="M867" s="89">
        <f t="shared" si="39"/>
        <v>1170</v>
      </c>
      <c r="S867" s="86">
        <v>320</v>
      </c>
      <c r="AF867" s="90">
        <f t="shared" si="38"/>
        <v>140454</v>
      </c>
    </row>
    <row r="868" spans="1:32">
      <c r="A868" s="5">
        <v>40455</v>
      </c>
      <c r="B868" s="4">
        <v>50040</v>
      </c>
      <c r="C868" s="5" t="str">
        <f>VLOOKUP(B868,映射!A:B,2,FALSE)</f>
        <v>极寒小魔怪</v>
      </c>
      <c r="D868" s="85" t="str">
        <f>IF(IF(COUNTIF(AI!A:A,'表格编辑 '!C868),TRUE,FALSE)=FALSE,"monster",(VLOOKUP(C868,AI!A:B,2,FALSE)))</f>
        <v>monster</v>
      </c>
      <c r="E868" s="5">
        <v>39</v>
      </c>
      <c r="F868" s="86" t="str">
        <f>VLOOKUP(D868,AI!B:G,2,FALSE)</f>
        <v>AI_born_event(RECEIVER, ARG0, ARG1, ARG2, ARG3,ARG4)</v>
      </c>
      <c r="G868" s="86" t="str">
        <f>VLOOKUP(D868,AI!B:G,3,FALSE)</f>
        <v>AI_update_event(RECEIVER, ARG0, ARG1, ARG2, ARG3,ARG4)</v>
      </c>
      <c r="H868" s="86"/>
      <c r="I868" s="86"/>
      <c r="J868" s="86" t="str">
        <f>VLOOKUP(D868,AI!B:G,6,FALSE)</f>
        <v>test_deadth_event(RECEIVER, ARG0, ARG1, ARG2, ARG3,ARG4)</v>
      </c>
      <c r="K868" s="86">
        <v>1</v>
      </c>
      <c r="L868" s="86">
        <f>IF(怪物属性编辑!AH811=1,怪物属性编辑!AO811,0)</f>
        <v>1968</v>
      </c>
      <c r="M868" s="89">
        <f t="shared" si="39"/>
        <v>1170</v>
      </c>
      <c r="S868" s="86">
        <v>320</v>
      </c>
      <c r="AF868" s="90">
        <f t="shared" si="38"/>
        <v>140455</v>
      </c>
    </row>
    <row r="869" spans="1:32">
      <c r="A869" s="5">
        <v>40456</v>
      </c>
      <c r="B869" s="4">
        <v>50038</v>
      </c>
      <c r="C869" s="5" t="str">
        <f>VLOOKUP(B869,映射!A:B,2,FALSE)</f>
        <v>石像魔宠</v>
      </c>
      <c r="D869" s="85" t="str">
        <f>IF(IF(COUNTIF(AI!A:A,'表格编辑 '!C869),TRUE,FALSE)=FALSE,"monster",(VLOOKUP(C869,AI!A:B,2,FALSE)))</f>
        <v>monster</v>
      </c>
      <c r="E869" s="5">
        <v>39</v>
      </c>
      <c r="F869" s="86" t="str">
        <f>VLOOKUP(D869,AI!B:G,2,FALSE)</f>
        <v>AI_born_event(RECEIVER, ARG0, ARG1, ARG2, ARG3,ARG4)</v>
      </c>
      <c r="G869" s="86" t="str">
        <f>VLOOKUP(D869,AI!B:G,3,FALSE)</f>
        <v>AI_update_event(RECEIVER, ARG0, ARG1, ARG2, ARG3,ARG4)</v>
      </c>
      <c r="H869" s="86"/>
      <c r="I869" s="86"/>
      <c r="J869" s="86" t="str">
        <f>VLOOKUP(D869,AI!B:G,6,FALSE)</f>
        <v>test_deadth_event(RECEIVER, ARG0, ARG1, ARG2, ARG3,ARG4)</v>
      </c>
      <c r="K869" s="86">
        <v>1</v>
      </c>
      <c r="L869" s="86">
        <f>IF(怪物属性编辑!AH812=1,怪物属性编辑!AO812,0)</f>
        <v>1514</v>
      </c>
      <c r="M869" s="89">
        <f t="shared" si="39"/>
        <v>1170</v>
      </c>
      <c r="S869" s="86">
        <v>320</v>
      </c>
      <c r="AF869" s="90">
        <f t="shared" si="38"/>
        <v>140456</v>
      </c>
    </row>
    <row r="870" spans="1:32">
      <c r="A870" s="5">
        <v>40457</v>
      </c>
      <c r="B870" s="4">
        <v>50093</v>
      </c>
      <c r="C870" s="5" t="str">
        <f>VLOOKUP(B870,映射!A:B,2,FALSE)</f>
        <v>萌萌仙人掌</v>
      </c>
      <c r="D870" s="85" t="str">
        <f>IF(IF(COUNTIF(AI!A:A,'表格编辑 '!C870),TRUE,FALSE)=FALSE,"monster",(VLOOKUP(C870,AI!A:B,2,FALSE)))</f>
        <v>monster</v>
      </c>
      <c r="E870" s="5">
        <v>39</v>
      </c>
      <c r="F870" s="86" t="str">
        <f>VLOOKUP(D870,AI!B:G,2,FALSE)</f>
        <v>AI_born_event(RECEIVER, ARG0, ARG1, ARG2, ARG3,ARG4)</v>
      </c>
      <c r="G870" s="86" t="str">
        <f>VLOOKUP(D870,AI!B:G,3,FALSE)</f>
        <v>AI_update_event(RECEIVER, ARG0, ARG1, ARG2, ARG3,ARG4)</v>
      </c>
      <c r="H870" s="86"/>
      <c r="I870" s="86"/>
      <c r="J870" s="86" t="str">
        <f>VLOOKUP(D870,AI!B:G,6,FALSE)</f>
        <v>test_deadth_event(RECEIVER, ARG0, ARG1, ARG2, ARG3,ARG4)</v>
      </c>
      <c r="K870" s="86">
        <v>1</v>
      </c>
      <c r="L870" s="86">
        <f>IF(怪物属性编辑!AH813=1,怪物属性编辑!AO813,0)</f>
        <v>1278</v>
      </c>
      <c r="M870" s="89">
        <f t="shared" si="39"/>
        <v>1170</v>
      </c>
      <c r="S870" s="86">
        <v>320</v>
      </c>
      <c r="AF870" s="90">
        <f t="shared" si="38"/>
        <v>140457</v>
      </c>
    </row>
    <row r="871" spans="1:32">
      <c r="A871" s="5">
        <v>40458</v>
      </c>
      <c r="B871" s="4">
        <v>50120</v>
      </c>
      <c r="C871" s="5" t="str">
        <f>VLOOKUP(B871,映射!A:B,2,FALSE)</f>
        <v>蓝魔恐怖箱</v>
      </c>
      <c r="D871" s="85" t="str">
        <f>IF(IF(COUNTIF(AI!A:A,'表格编辑 '!C871),TRUE,FALSE)=FALSE,"monster",(VLOOKUP(C871,AI!A:B,2,FALSE)))</f>
        <v>monster</v>
      </c>
      <c r="E871" s="5">
        <v>39</v>
      </c>
      <c r="F871" s="86" t="str">
        <f>VLOOKUP(D871,AI!B:G,2,FALSE)</f>
        <v>AI_born_event(RECEIVER, ARG0, ARG1, ARG2, ARG3,ARG4)</v>
      </c>
      <c r="G871" s="86" t="str">
        <f>VLOOKUP(D871,AI!B:G,3,FALSE)</f>
        <v>AI_update_event(RECEIVER, ARG0, ARG1, ARG2, ARG3,ARG4)</v>
      </c>
      <c r="H871" s="86"/>
      <c r="I871" s="86"/>
      <c r="J871" s="86" t="str">
        <f>VLOOKUP(D871,AI!B:G,6,FALSE)</f>
        <v>test_deadth_event(RECEIVER, ARG0, ARG1, ARG2, ARG3,ARG4)</v>
      </c>
      <c r="K871" s="86">
        <v>1</v>
      </c>
      <c r="L871" s="86">
        <f>IF(怪物属性编辑!AH814=1,怪物属性编辑!AO814,0)</f>
        <v>1182</v>
      </c>
      <c r="M871" s="89">
        <f t="shared" si="39"/>
        <v>1170</v>
      </c>
      <c r="S871" s="86">
        <v>320</v>
      </c>
      <c r="AF871" s="90">
        <f t="shared" si="38"/>
        <v>140458</v>
      </c>
    </row>
    <row r="872" spans="1:32">
      <c r="A872" s="5">
        <v>40459</v>
      </c>
      <c r="B872" s="4">
        <v>50062</v>
      </c>
      <c r="C872" s="5" t="str">
        <f>VLOOKUP(B872,映射!A:B,2,FALSE)</f>
        <v>致命魔蝎</v>
      </c>
      <c r="D872" s="85" t="str">
        <f>IF(IF(COUNTIF(AI!A:A,'表格编辑 '!C872),TRUE,FALSE)=FALSE,"monster",(VLOOKUP(C872,AI!A:B,2,FALSE)))</f>
        <v>monster</v>
      </c>
      <c r="E872" s="5">
        <v>39</v>
      </c>
      <c r="F872" s="86" t="str">
        <f>VLOOKUP(D872,AI!B:G,2,FALSE)</f>
        <v>AI_born_event(RECEIVER, ARG0, ARG1, ARG2, ARG3,ARG4)</v>
      </c>
      <c r="G872" s="86" t="str">
        <f>VLOOKUP(D872,AI!B:G,3,FALSE)</f>
        <v>AI_update_event(RECEIVER, ARG0, ARG1, ARG2, ARG3,ARG4)</v>
      </c>
      <c r="H872" s="86"/>
      <c r="I872" s="86"/>
      <c r="J872" s="86" t="str">
        <f>VLOOKUP(D872,AI!B:G,6,FALSE)</f>
        <v>test_deadth_event(RECEIVER, ARG0, ARG1, ARG2, ARG3,ARG4)</v>
      </c>
      <c r="K872" s="86">
        <v>1</v>
      </c>
      <c r="L872" s="86">
        <f>IF(怪物属性编辑!AH815=1,怪物属性编辑!AO815,0)</f>
        <v>422</v>
      </c>
      <c r="M872" s="89">
        <f t="shared" si="39"/>
        <v>1170</v>
      </c>
      <c r="S872" s="86">
        <v>320</v>
      </c>
      <c r="AF872" s="90">
        <f t="shared" si="38"/>
        <v>140459</v>
      </c>
    </row>
    <row r="873" spans="1:32">
      <c r="A873" s="5">
        <v>40460</v>
      </c>
      <c r="B873" s="4">
        <v>50039</v>
      </c>
      <c r="C873" s="5" t="str">
        <f>VLOOKUP(B873,映射!A:B,2,FALSE)</f>
        <v>石像仆从</v>
      </c>
      <c r="D873" s="85" t="str">
        <f>IF(IF(COUNTIF(AI!A:A,'表格编辑 '!C873),TRUE,FALSE)=FALSE,"monster",(VLOOKUP(C873,AI!A:B,2,FALSE)))</f>
        <v>monster</v>
      </c>
      <c r="E873" s="5">
        <v>39</v>
      </c>
      <c r="F873" s="86" t="str">
        <f>VLOOKUP(D873,AI!B:G,2,FALSE)</f>
        <v>AI_born_event(RECEIVER, ARG0, ARG1, ARG2, ARG3,ARG4)</v>
      </c>
      <c r="G873" s="86" t="str">
        <f>VLOOKUP(D873,AI!B:G,3,FALSE)</f>
        <v>AI_update_event(RECEIVER, ARG0, ARG1, ARG2, ARG3,ARG4)</v>
      </c>
      <c r="H873" s="86"/>
      <c r="I873" s="86"/>
      <c r="J873" s="86" t="str">
        <f>VLOOKUP(D873,AI!B:G,6,FALSE)</f>
        <v>test_deadth_event(RECEIVER, ARG0, ARG1, ARG2, ARG3,ARG4)</v>
      </c>
      <c r="K873" s="86">
        <v>1</v>
      </c>
      <c r="L873" s="86">
        <f>IF(怪物属性编辑!AH816=1,怪物属性编辑!AO816,0)</f>
        <v>1002</v>
      </c>
      <c r="M873" s="89">
        <f t="shared" si="39"/>
        <v>1170</v>
      </c>
      <c r="S873" s="86">
        <v>320</v>
      </c>
      <c r="AF873" s="90">
        <f t="shared" si="38"/>
        <v>140460</v>
      </c>
    </row>
    <row r="874" spans="1:32">
      <c r="A874" s="5">
        <v>40461</v>
      </c>
      <c r="B874" s="4">
        <v>50016</v>
      </c>
      <c r="C874" s="5" t="str">
        <f>VLOOKUP(B874,映射!A:B,2,FALSE)</f>
        <v>炽热贼鼠</v>
      </c>
      <c r="D874" s="85" t="str">
        <f>IF(IF(COUNTIF(AI!A:A,'表格编辑 '!C874),TRUE,FALSE)=FALSE,"monster",(VLOOKUP(C874,AI!A:B,2,FALSE)))</f>
        <v>monster</v>
      </c>
      <c r="E874" s="5">
        <v>39</v>
      </c>
      <c r="F874" s="86" t="str">
        <f>VLOOKUP(D874,AI!B:G,2,FALSE)</f>
        <v>AI_born_event(RECEIVER, ARG0, ARG1, ARG2, ARG3,ARG4)</v>
      </c>
      <c r="G874" s="86" t="str">
        <f>VLOOKUP(D874,AI!B:G,3,FALSE)</f>
        <v>AI_update_event(RECEIVER, ARG0, ARG1, ARG2, ARG3,ARG4)</v>
      </c>
      <c r="H874" s="86"/>
      <c r="I874" s="86"/>
      <c r="J874" s="86" t="str">
        <f>VLOOKUP(D874,AI!B:G,6,FALSE)</f>
        <v>test_deadth_event(RECEIVER, ARG0, ARG1, ARG2, ARG3,ARG4)</v>
      </c>
      <c r="K874" s="86">
        <v>1</v>
      </c>
      <c r="L874" s="86">
        <f>IF(怪物属性编辑!AH817=1,怪物属性编辑!AO817,0)</f>
        <v>1602</v>
      </c>
      <c r="M874" s="89">
        <f t="shared" si="39"/>
        <v>1170</v>
      </c>
      <c r="S874" s="86">
        <v>320</v>
      </c>
      <c r="AF874" s="90">
        <f t="shared" si="38"/>
        <v>140461</v>
      </c>
    </row>
    <row r="875" spans="1:32">
      <c r="A875" s="5">
        <v>40462</v>
      </c>
      <c r="B875" s="4">
        <v>50114</v>
      </c>
      <c r="C875" s="5" t="str">
        <f>VLOOKUP(B875,映射!A:B,2,FALSE)</f>
        <v>屠龙刃使魔</v>
      </c>
      <c r="D875" s="85" t="str">
        <f>IF(IF(COUNTIF(AI!A:A,'表格编辑 '!C875),TRUE,FALSE)=FALSE,"monster",(VLOOKUP(C875,AI!A:B,2,FALSE)))</f>
        <v>monster</v>
      </c>
      <c r="E875" s="5">
        <v>39</v>
      </c>
      <c r="F875" s="86" t="str">
        <f>VLOOKUP(D875,AI!B:G,2,FALSE)</f>
        <v>AI_born_event(RECEIVER, ARG0, ARG1, ARG2, ARG3,ARG4)</v>
      </c>
      <c r="G875" s="86" t="str">
        <f>VLOOKUP(D875,AI!B:G,3,FALSE)</f>
        <v>AI_update_event(RECEIVER, ARG0, ARG1, ARG2, ARG3,ARG4)</v>
      </c>
      <c r="H875" s="86"/>
      <c r="I875" s="86"/>
      <c r="J875" s="86" t="str">
        <f>VLOOKUP(D875,AI!B:G,6,FALSE)</f>
        <v>test_deadth_event(RECEIVER, ARG0, ARG1, ARG2, ARG3,ARG4)</v>
      </c>
      <c r="K875" s="86">
        <v>1</v>
      </c>
      <c r="L875" s="86">
        <f>IF(怪物属性编辑!AH818=1,怪物属性编辑!AO818,0)</f>
        <v>430</v>
      </c>
      <c r="M875" s="89">
        <f t="shared" si="39"/>
        <v>1170</v>
      </c>
      <c r="S875" s="86">
        <v>320</v>
      </c>
      <c r="AF875" s="90">
        <f t="shared" si="38"/>
        <v>140462</v>
      </c>
    </row>
    <row r="876" spans="1:32">
      <c r="A876" s="5">
        <v>40463</v>
      </c>
      <c r="B876" s="4">
        <v>50015</v>
      </c>
      <c r="C876" s="5" t="str">
        <f>VLOOKUP(B876,映射!A:B,2,FALSE)</f>
        <v>噩梦耗子</v>
      </c>
      <c r="D876" s="85" t="str">
        <f>IF(IF(COUNTIF(AI!A:A,'表格编辑 '!C876),TRUE,FALSE)=FALSE,"monster",(VLOOKUP(C876,AI!A:B,2,FALSE)))</f>
        <v>monster</v>
      </c>
      <c r="E876" s="5">
        <v>39</v>
      </c>
      <c r="F876" s="86" t="str">
        <f>VLOOKUP(D876,AI!B:G,2,FALSE)</f>
        <v>AI_born_event(RECEIVER, ARG0, ARG1, ARG2, ARG3,ARG4)</v>
      </c>
      <c r="G876" s="86" t="str">
        <f>VLOOKUP(D876,AI!B:G,3,FALSE)</f>
        <v>AI_update_event(RECEIVER, ARG0, ARG1, ARG2, ARG3,ARG4)</v>
      </c>
      <c r="H876" s="86"/>
      <c r="I876" s="86"/>
      <c r="J876" s="86" t="str">
        <f>VLOOKUP(D876,AI!B:G,6,FALSE)</f>
        <v>test_deadth_event(RECEIVER, ARG0, ARG1, ARG2, ARG3,ARG4)</v>
      </c>
      <c r="K876" s="86">
        <v>1</v>
      </c>
      <c r="L876" s="86">
        <f>IF(怪物属性编辑!AH819=1,怪物属性编辑!AO819,0)</f>
        <v>1958</v>
      </c>
      <c r="M876" s="89">
        <f t="shared" si="39"/>
        <v>1170</v>
      </c>
      <c r="S876" s="86">
        <v>320</v>
      </c>
      <c r="AF876" s="90">
        <f t="shared" si="38"/>
        <v>140463</v>
      </c>
    </row>
    <row r="877" spans="1:32">
      <c r="A877" s="5">
        <v>40464</v>
      </c>
      <c r="B877" s="4">
        <v>50096</v>
      </c>
      <c r="C877" s="5" t="str">
        <f>VLOOKUP(B877,映射!A:B,2,FALSE)</f>
        <v>史莱姆</v>
      </c>
      <c r="D877" s="85" t="str">
        <f>IF(IF(COUNTIF(AI!A:A,'表格编辑 '!C877),TRUE,FALSE)=FALSE,"monster",(VLOOKUP(C877,AI!A:B,2,FALSE)))</f>
        <v>monster</v>
      </c>
      <c r="E877" s="5">
        <v>39</v>
      </c>
      <c r="F877" s="86" t="str">
        <f>VLOOKUP(D877,AI!B:G,2,FALSE)</f>
        <v>AI_born_event(RECEIVER, ARG0, ARG1, ARG2, ARG3,ARG4)</v>
      </c>
      <c r="G877" s="86" t="str">
        <f>VLOOKUP(D877,AI!B:G,3,FALSE)</f>
        <v>AI_update_event(RECEIVER, ARG0, ARG1, ARG2, ARG3,ARG4)</v>
      </c>
      <c r="H877" s="86"/>
      <c r="I877" s="86"/>
      <c r="J877" s="86" t="str">
        <f>VLOOKUP(D877,AI!B:G,6,FALSE)</f>
        <v>test_deadth_event(RECEIVER, ARG0, ARG1, ARG2, ARG3,ARG4)</v>
      </c>
      <c r="K877" s="86">
        <v>1</v>
      </c>
      <c r="L877" s="86">
        <f>IF(怪物属性编辑!AH820=1,怪物属性编辑!AO820,0)</f>
        <v>1322</v>
      </c>
      <c r="M877" s="89">
        <f t="shared" si="39"/>
        <v>1170</v>
      </c>
      <c r="S877" s="86">
        <v>320</v>
      </c>
      <c r="AF877" s="90">
        <f t="shared" si="38"/>
        <v>140464</v>
      </c>
    </row>
    <row r="878" spans="1:32">
      <c r="A878" s="5">
        <v>40465</v>
      </c>
      <c r="B878" s="4">
        <v>50087</v>
      </c>
      <c r="C878" s="5" t="str">
        <f>VLOOKUP(B878,映射!A:B,2,FALSE)</f>
        <v>丛林臭臭花</v>
      </c>
      <c r="D878" s="85" t="str">
        <f>IF(IF(COUNTIF(AI!A:A,'表格编辑 '!C878),TRUE,FALSE)=FALSE,"monster",(VLOOKUP(C878,AI!A:B,2,FALSE)))</f>
        <v>monster</v>
      </c>
      <c r="E878" s="5">
        <v>39</v>
      </c>
      <c r="F878" s="86" t="str">
        <f>VLOOKUP(D878,AI!B:G,2,FALSE)</f>
        <v>AI_born_event(RECEIVER, ARG0, ARG1, ARG2, ARG3,ARG4)</v>
      </c>
      <c r="G878" s="86" t="str">
        <f>VLOOKUP(D878,AI!B:G,3,FALSE)</f>
        <v>AI_update_event(RECEIVER, ARG0, ARG1, ARG2, ARG3,ARG4)</v>
      </c>
      <c r="H878" s="86"/>
      <c r="I878" s="86"/>
      <c r="J878" s="86" t="str">
        <f>VLOOKUP(D878,AI!B:G,6,FALSE)</f>
        <v>test_deadth_event(RECEIVER, ARG0, ARG1, ARG2, ARG3,ARG4)</v>
      </c>
      <c r="K878" s="86">
        <v>1</v>
      </c>
      <c r="L878" s="86">
        <f>IF(怪物属性编辑!AH821=1,怪物属性编辑!AO821,0)</f>
        <v>1210</v>
      </c>
      <c r="M878" s="89">
        <f t="shared" si="39"/>
        <v>1170</v>
      </c>
      <c r="S878" s="86">
        <v>320</v>
      </c>
      <c r="AF878" s="90">
        <f t="shared" si="38"/>
        <v>140465</v>
      </c>
    </row>
    <row r="879" spans="1:32">
      <c r="A879" s="5">
        <v>40466</v>
      </c>
      <c r="B879" s="4">
        <v>50127</v>
      </c>
      <c r="C879" s="5" t="str">
        <f>VLOOKUP(B879,映射!A:B,2,FALSE)</f>
        <v>魔王蟹</v>
      </c>
      <c r="D879" s="85" t="str">
        <f>IF(IF(COUNTIF(AI!A:A,'表格编辑 '!C879),TRUE,FALSE)=FALSE,"monster",(VLOOKUP(C879,AI!A:B,2,FALSE)))</f>
        <v>monster</v>
      </c>
      <c r="E879" s="5">
        <v>44</v>
      </c>
      <c r="F879" s="86" t="str">
        <f>VLOOKUP(D879,AI!B:G,2,FALSE)</f>
        <v>AI_born_event(RECEIVER, ARG0, ARG1, ARG2, ARG3,ARG4)</v>
      </c>
      <c r="G879" s="86" t="str">
        <f>VLOOKUP(D879,AI!B:G,3,FALSE)</f>
        <v>AI_update_event(RECEIVER, ARG0, ARG1, ARG2, ARG3,ARG4)</v>
      </c>
      <c r="H879" s="86"/>
      <c r="I879" s="86"/>
      <c r="J879" s="86" t="str">
        <f>VLOOKUP(D879,AI!B:G,6,FALSE)</f>
        <v>test_deadth_event(RECEIVER, ARG0, ARG1, ARG2, ARG3,ARG4)</v>
      </c>
      <c r="K879" s="86">
        <v>1</v>
      </c>
      <c r="L879" s="86">
        <f>IF(怪物属性编辑!AH822=1,怪物属性编辑!AO822,0)</f>
        <v>894</v>
      </c>
      <c r="M879" s="89">
        <f t="shared" si="39"/>
        <v>1320</v>
      </c>
      <c r="S879" s="86">
        <v>320</v>
      </c>
      <c r="AF879" s="90">
        <f t="shared" si="38"/>
        <v>140466</v>
      </c>
    </row>
    <row r="880" spans="1:32">
      <c r="A880" s="5">
        <v>40467</v>
      </c>
      <c r="B880" s="4">
        <v>50003</v>
      </c>
      <c r="C880" s="5" t="str">
        <f>VLOOKUP(B880,映射!A:B,2,FALSE)</f>
        <v>虎人</v>
      </c>
      <c r="D880" s="85" t="str">
        <f>IF(IF(COUNTIF(AI!A:A,'表格编辑 '!C880),TRUE,FALSE)=FALSE,"monster",(VLOOKUP(C880,AI!A:B,2,FALSE)))</f>
        <v>monster</v>
      </c>
      <c r="E880" s="5">
        <v>44</v>
      </c>
      <c r="F880" s="86" t="str">
        <f>VLOOKUP(D880,AI!B:G,2,FALSE)</f>
        <v>AI_born_event(RECEIVER, ARG0, ARG1, ARG2, ARG3,ARG4)</v>
      </c>
      <c r="G880" s="86" t="str">
        <f>VLOOKUP(D880,AI!B:G,3,FALSE)</f>
        <v>AI_update_event(RECEIVER, ARG0, ARG1, ARG2, ARG3,ARG4)</v>
      </c>
      <c r="H880" s="86"/>
      <c r="I880" s="86"/>
      <c r="J880" s="86" t="str">
        <f>VLOOKUP(D880,AI!B:G,6,FALSE)</f>
        <v>test_deadth_event(RECEIVER, ARG0, ARG1, ARG2, ARG3,ARG4)</v>
      </c>
      <c r="K880" s="86">
        <v>1</v>
      </c>
      <c r="L880" s="86">
        <f>IF(怪物属性编辑!AH823=1,怪物属性编辑!AO823,0)</f>
        <v>2430</v>
      </c>
      <c r="M880" s="89">
        <f t="shared" si="39"/>
        <v>1320</v>
      </c>
      <c r="S880" s="86">
        <v>320</v>
      </c>
      <c r="AF880" s="90">
        <f t="shared" si="38"/>
        <v>140467</v>
      </c>
    </row>
    <row r="881" spans="1:32">
      <c r="A881" s="5">
        <v>40468</v>
      </c>
      <c r="B881" s="4">
        <v>50002</v>
      </c>
      <c r="C881" s="5" t="str">
        <f>VLOOKUP(B881,映射!A:B,2,FALSE)</f>
        <v>坚甲龟</v>
      </c>
      <c r="D881" s="85" t="str">
        <f>IF(IF(COUNTIF(AI!A:A,'表格编辑 '!C881),TRUE,FALSE)=FALSE,"monster",(VLOOKUP(C881,AI!A:B,2,FALSE)))</f>
        <v>monster</v>
      </c>
      <c r="E881" s="5">
        <v>44</v>
      </c>
      <c r="F881" s="86" t="str">
        <f>VLOOKUP(D881,AI!B:G,2,FALSE)</f>
        <v>AI_born_event(RECEIVER, ARG0, ARG1, ARG2, ARG3,ARG4)</v>
      </c>
      <c r="G881" s="86" t="str">
        <f>VLOOKUP(D881,AI!B:G,3,FALSE)</f>
        <v>AI_update_event(RECEIVER, ARG0, ARG1, ARG2, ARG3,ARG4)</v>
      </c>
      <c r="H881" s="86"/>
      <c r="I881" s="86"/>
      <c r="J881" s="86" t="str">
        <f>VLOOKUP(D881,AI!B:G,6,FALSE)</f>
        <v>test_deadth_event(RECEIVER, ARG0, ARG1, ARG2, ARG3,ARG4)</v>
      </c>
      <c r="K881" s="86">
        <v>1</v>
      </c>
      <c r="L881" s="86">
        <f>IF(怪物属性编辑!AH824=1,怪物属性编辑!AO824,0)</f>
        <v>790</v>
      </c>
      <c r="M881" s="89">
        <f t="shared" si="39"/>
        <v>1320</v>
      </c>
      <c r="S881" s="86">
        <v>320</v>
      </c>
      <c r="AF881" s="90">
        <f t="shared" si="38"/>
        <v>140468</v>
      </c>
    </row>
    <row r="882" spans="1:32">
      <c r="A882" s="5">
        <v>40469</v>
      </c>
      <c r="B882" s="4">
        <v>50052</v>
      </c>
      <c r="C882" s="5" t="str">
        <f>VLOOKUP(B882,映射!A:B,2,FALSE)</f>
        <v>恶魔蝙蝠</v>
      </c>
      <c r="D882" s="85" t="str">
        <f>IF(IF(COUNTIF(AI!A:A,'表格编辑 '!C882),TRUE,FALSE)=FALSE,"monster",(VLOOKUP(C882,AI!A:B,2,FALSE)))</f>
        <v>monster</v>
      </c>
      <c r="E882" s="5">
        <v>44</v>
      </c>
      <c r="F882" s="86" t="str">
        <f>VLOOKUP(D882,AI!B:G,2,FALSE)</f>
        <v>AI_born_event(RECEIVER, ARG0, ARG1, ARG2, ARG3,ARG4)</v>
      </c>
      <c r="G882" s="86" t="str">
        <f>VLOOKUP(D882,AI!B:G,3,FALSE)</f>
        <v>AI_update_event(RECEIVER, ARG0, ARG1, ARG2, ARG3,ARG4)</v>
      </c>
      <c r="H882" s="86"/>
      <c r="I882" s="86"/>
      <c r="J882" s="86" t="str">
        <f>VLOOKUP(D882,AI!B:G,6,FALSE)</f>
        <v>test_deadth_event(RECEIVER, ARG0, ARG1, ARG2, ARG3,ARG4)</v>
      </c>
      <c r="K882" s="86">
        <v>1</v>
      </c>
      <c r="L882" s="86">
        <f>IF(怪物属性编辑!AH825=1,怪物属性编辑!AO825,0)</f>
        <v>2238</v>
      </c>
      <c r="M882" s="89">
        <f t="shared" si="39"/>
        <v>1320</v>
      </c>
      <c r="S882" s="86">
        <v>320</v>
      </c>
      <c r="AF882" s="90">
        <f t="shared" si="38"/>
        <v>140469</v>
      </c>
    </row>
    <row r="883" spans="1:32">
      <c r="A883" s="5">
        <v>40470</v>
      </c>
      <c r="B883" s="4">
        <v>50040</v>
      </c>
      <c r="C883" s="5" t="str">
        <f>VLOOKUP(B883,映射!A:B,2,FALSE)</f>
        <v>极寒小魔怪</v>
      </c>
      <c r="D883" s="85" t="str">
        <f>IF(IF(COUNTIF(AI!A:A,'表格编辑 '!C883),TRUE,FALSE)=FALSE,"monster",(VLOOKUP(C883,AI!A:B,2,FALSE)))</f>
        <v>monster</v>
      </c>
      <c r="E883" s="5">
        <v>44</v>
      </c>
      <c r="F883" s="86" t="str">
        <f>VLOOKUP(D883,AI!B:G,2,FALSE)</f>
        <v>AI_born_event(RECEIVER, ARG0, ARG1, ARG2, ARG3,ARG4)</v>
      </c>
      <c r="G883" s="86" t="str">
        <f>VLOOKUP(D883,AI!B:G,3,FALSE)</f>
        <v>AI_update_event(RECEIVER, ARG0, ARG1, ARG2, ARG3,ARG4)</v>
      </c>
      <c r="H883" s="86"/>
      <c r="I883" s="86"/>
      <c r="J883" s="86" t="str">
        <f>VLOOKUP(D883,AI!B:G,6,FALSE)</f>
        <v>test_deadth_event(RECEIVER, ARG0, ARG1, ARG2, ARG3,ARG4)</v>
      </c>
      <c r="K883" s="86">
        <v>1</v>
      </c>
      <c r="L883" s="86">
        <f>IF(怪物属性编辑!AH826=1,怪物属性编辑!AO826,0)</f>
        <v>2978</v>
      </c>
      <c r="M883" s="89">
        <f t="shared" si="39"/>
        <v>1320</v>
      </c>
      <c r="S883" s="86">
        <v>320</v>
      </c>
      <c r="AF883" s="90">
        <f t="shared" si="38"/>
        <v>140470</v>
      </c>
    </row>
    <row r="884" spans="1:32">
      <c r="A884" s="5">
        <v>40471</v>
      </c>
      <c r="B884" s="4">
        <v>50038</v>
      </c>
      <c r="C884" s="5" t="str">
        <f>VLOOKUP(B884,映射!A:B,2,FALSE)</f>
        <v>石像魔宠</v>
      </c>
      <c r="D884" s="85" t="str">
        <f>IF(IF(COUNTIF(AI!A:A,'表格编辑 '!C884),TRUE,FALSE)=FALSE,"monster",(VLOOKUP(C884,AI!A:B,2,FALSE)))</f>
        <v>monster</v>
      </c>
      <c r="E884" s="5">
        <v>44</v>
      </c>
      <c r="F884" s="86" t="str">
        <f>VLOOKUP(D884,AI!B:G,2,FALSE)</f>
        <v>AI_born_event(RECEIVER, ARG0, ARG1, ARG2, ARG3,ARG4)</v>
      </c>
      <c r="G884" s="86" t="str">
        <f>VLOOKUP(D884,AI!B:G,3,FALSE)</f>
        <v>AI_update_event(RECEIVER, ARG0, ARG1, ARG2, ARG3,ARG4)</v>
      </c>
      <c r="H884" s="86"/>
      <c r="I884" s="86"/>
      <c r="J884" s="86" t="str">
        <f>VLOOKUP(D884,AI!B:G,6,FALSE)</f>
        <v>test_deadth_event(RECEIVER, ARG0, ARG1, ARG2, ARG3,ARG4)</v>
      </c>
      <c r="K884" s="86">
        <v>1</v>
      </c>
      <c r="L884" s="86">
        <f>IF(怪物属性编辑!AH827=1,怪物属性编辑!AO827,0)</f>
        <v>2410</v>
      </c>
      <c r="M884" s="89">
        <f t="shared" si="39"/>
        <v>1320</v>
      </c>
      <c r="S884" s="86">
        <v>320</v>
      </c>
      <c r="AF884" s="90">
        <f t="shared" si="38"/>
        <v>140471</v>
      </c>
    </row>
    <row r="885" spans="1:32">
      <c r="A885" s="5">
        <v>40472</v>
      </c>
      <c r="B885" s="4">
        <v>50093</v>
      </c>
      <c r="C885" s="5" t="str">
        <f>VLOOKUP(B885,映射!A:B,2,FALSE)</f>
        <v>萌萌仙人掌</v>
      </c>
      <c r="D885" s="85" t="str">
        <f>IF(IF(COUNTIF(AI!A:A,'表格编辑 '!C885),TRUE,FALSE)=FALSE,"monster",(VLOOKUP(C885,AI!A:B,2,FALSE)))</f>
        <v>monster</v>
      </c>
      <c r="E885" s="5">
        <v>44</v>
      </c>
      <c r="F885" s="86" t="str">
        <f>VLOOKUP(D885,AI!B:G,2,FALSE)</f>
        <v>AI_born_event(RECEIVER, ARG0, ARG1, ARG2, ARG3,ARG4)</v>
      </c>
      <c r="G885" s="86" t="str">
        <f>VLOOKUP(D885,AI!B:G,3,FALSE)</f>
        <v>AI_update_event(RECEIVER, ARG0, ARG1, ARG2, ARG3,ARG4)</v>
      </c>
      <c r="H885" s="86"/>
      <c r="I885" s="86"/>
      <c r="J885" s="86" t="str">
        <f>VLOOKUP(D885,AI!B:G,6,FALSE)</f>
        <v>test_deadth_event(RECEIVER, ARG0, ARG1, ARG2, ARG3,ARG4)</v>
      </c>
      <c r="K885" s="86">
        <v>1</v>
      </c>
      <c r="L885" s="86">
        <f>IF(怪物属性编辑!AH828=1,怪物属性编辑!AO828,0)</f>
        <v>2106</v>
      </c>
      <c r="M885" s="89">
        <f t="shared" si="39"/>
        <v>1320</v>
      </c>
      <c r="S885" s="86">
        <v>320</v>
      </c>
      <c r="AF885" s="90">
        <f t="shared" si="38"/>
        <v>140472</v>
      </c>
    </row>
    <row r="886" spans="1:32">
      <c r="A886" s="5">
        <v>40473</v>
      </c>
      <c r="B886" s="4">
        <v>50120</v>
      </c>
      <c r="C886" s="5" t="str">
        <f>VLOOKUP(B886,映射!A:B,2,FALSE)</f>
        <v>蓝魔恐怖箱</v>
      </c>
      <c r="D886" s="85" t="str">
        <f>IF(IF(COUNTIF(AI!A:A,'表格编辑 '!C886),TRUE,FALSE)=FALSE,"monster",(VLOOKUP(C886,AI!A:B,2,FALSE)))</f>
        <v>monster</v>
      </c>
      <c r="E886" s="5">
        <v>44</v>
      </c>
      <c r="F886" s="86" t="str">
        <f>VLOOKUP(D886,AI!B:G,2,FALSE)</f>
        <v>AI_born_event(RECEIVER, ARG0, ARG1, ARG2, ARG3,ARG4)</v>
      </c>
      <c r="G886" s="86" t="str">
        <f>VLOOKUP(D886,AI!B:G,3,FALSE)</f>
        <v>AI_update_event(RECEIVER, ARG0, ARG1, ARG2, ARG3,ARG4)</v>
      </c>
      <c r="H886" s="86"/>
      <c r="I886" s="86"/>
      <c r="J886" s="86" t="str">
        <f>VLOOKUP(D886,AI!B:G,6,FALSE)</f>
        <v>test_deadth_event(RECEIVER, ARG0, ARG1, ARG2, ARG3,ARG4)</v>
      </c>
      <c r="K886" s="86">
        <v>1</v>
      </c>
      <c r="L886" s="86">
        <f>IF(怪物属性编辑!AH829=1,怪物属性编辑!AO829,0)</f>
        <v>1958</v>
      </c>
      <c r="M886" s="89">
        <f t="shared" si="39"/>
        <v>1320</v>
      </c>
      <c r="S886" s="86">
        <v>320</v>
      </c>
      <c r="AF886" s="90">
        <f t="shared" si="38"/>
        <v>140473</v>
      </c>
    </row>
    <row r="887" spans="1:32">
      <c r="A887" s="5">
        <v>40474</v>
      </c>
      <c r="B887" s="4">
        <v>50062</v>
      </c>
      <c r="C887" s="5" t="str">
        <f>VLOOKUP(B887,映射!A:B,2,FALSE)</f>
        <v>致命魔蝎</v>
      </c>
      <c r="D887" s="85" t="str">
        <f>IF(IF(COUNTIF(AI!A:A,'表格编辑 '!C887),TRUE,FALSE)=FALSE,"monster",(VLOOKUP(C887,AI!A:B,2,FALSE)))</f>
        <v>monster</v>
      </c>
      <c r="E887" s="5">
        <v>44</v>
      </c>
      <c r="F887" s="86" t="str">
        <f>VLOOKUP(D887,AI!B:G,2,FALSE)</f>
        <v>AI_born_event(RECEIVER, ARG0, ARG1, ARG2, ARG3,ARG4)</v>
      </c>
      <c r="G887" s="86" t="str">
        <f>VLOOKUP(D887,AI!B:G,3,FALSE)</f>
        <v>AI_update_event(RECEIVER, ARG0, ARG1, ARG2, ARG3,ARG4)</v>
      </c>
      <c r="H887" s="86"/>
      <c r="I887" s="86"/>
      <c r="J887" s="86" t="str">
        <f>VLOOKUP(D887,AI!B:G,6,FALSE)</f>
        <v>test_deadth_event(RECEIVER, ARG0, ARG1, ARG2, ARG3,ARG4)</v>
      </c>
      <c r="K887" s="86">
        <v>1</v>
      </c>
      <c r="L887" s="86">
        <f>IF(怪物属性编辑!AH830=1,怪物属性编辑!AO830,0)</f>
        <v>1038</v>
      </c>
      <c r="M887" s="89">
        <f t="shared" si="39"/>
        <v>1320</v>
      </c>
      <c r="S887" s="86">
        <v>320</v>
      </c>
      <c r="AF887" s="90">
        <f t="shared" si="38"/>
        <v>140474</v>
      </c>
    </row>
    <row r="888" spans="1:32">
      <c r="A888" s="5">
        <v>40475</v>
      </c>
      <c r="B888" s="4">
        <v>50039</v>
      </c>
      <c r="C888" s="5" t="str">
        <f>VLOOKUP(B888,映射!A:B,2,FALSE)</f>
        <v>石像仆从</v>
      </c>
      <c r="D888" s="85" t="str">
        <f>IF(IF(COUNTIF(AI!A:A,'表格编辑 '!C888),TRUE,FALSE)=FALSE,"monster",(VLOOKUP(C888,AI!A:B,2,FALSE)))</f>
        <v>monster</v>
      </c>
      <c r="E888" s="5">
        <v>44</v>
      </c>
      <c r="F888" s="86" t="str">
        <f>VLOOKUP(D888,AI!B:G,2,FALSE)</f>
        <v>AI_born_event(RECEIVER, ARG0, ARG1, ARG2, ARG3,ARG4)</v>
      </c>
      <c r="G888" s="86" t="str">
        <f>VLOOKUP(D888,AI!B:G,3,FALSE)</f>
        <v>AI_update_event(RECEIVER, ARG0, ARG1, ARG2, ARG3,ARG4)</v>
      </c>
      <c r="H888" s="86"/>
      <c r="I888" s="86"/>
      <c r="J888" s="86" t="str">
        <f>VLOOKUP(D888,AI!B:G,6,FALSE)</f>
        <v>test_deadth_event(RECEIVER, ARG0, ARG1, ARG2, ARG3,ARG4)</v>
      </c>
      <c r="K888" s="86">
        <v>1</v>
      </c>
      <c r="L888" s="86">
        <f>IF(怪物属性编辑!AH831=1,怪物属性编辑!AO831,0)</f>
        <v>1790</v>
      </c>
      <c r="M888" s="89">
        <f t="shared" si="39"/>
        <v>1320</v>
      </c>
      <c r="S888" s="86">
        <v>320</v>
      </c>
      <c r="AF888" s="90">
        <f t="shared" si="38"/>
        <v>140475</v>
      </c>
    </row>
    <row r="889" spans="1:32">
      <c r="A889" s="5">
        <v>40476</v>
      </c>
      <c r="B889" s="4">
        <v>50016</v>
      </c>
      <c r="C889" s="5" t="str">
        <f>VLOOKUP(B889,映射!A:B,2,FALSE)</f>
        <v>炽热贼鼠</v>
      </c>
      <c r="D889" s="85" t="str">
        <f>IF(IF(COUNTIF(AI!A:A,'表格编辑 '!C889),TRUE,FALSE)=FALSE,"monster",(VLOOKUP(C889,AI!A:B,2,FALSE)))</f>
        <v>monster</v>
      </c>
      <c r="E889" s="5">
        <v>44</v>
      </c>
      <c r="F889" s="86" t="str">
        <f>VLOOKUP(D889,AI!B:G,2,FALSE)</f>
        <v>AI_born_event(RECEIVER, ARG0, ARG1, ARG2, ARG3,ARG4)</v>
      </c>
      <c r="G889" s="86" t="str">
        <f>VLOOKUP(D889,AI!B:G,3,FALSE)</f>
        <v>AI_update_event(RECEIVER, ARG0, ARG1, ARG2, ARG3,ARG4)</v>
      </c>
      <c r="H889" s="86"/>
      <c r="I889" s="86"/>
      <c r="J889" s="86" t="str">
        <f>VLOOKUP(D889,AI!B:G,6,FALSE)</f>
        <v>test_deadth_event(RECEIVER, ARG0, ARG1, ARG2, ARG3,ARG4)</v>
      </c>
      <c r="K889" s="86">
        <v>1</v>
      </c>
      <c r="L889" s="86">
        <f>IF(怪物属性编辑!AH832=1,怪物属性编辑!AO832,0)</f>
        <v>2506</v>
      </c>
      <c r="M889" s="89">
        <f t="shared" si="39"/>
        <v>1320</v>
      </c>
      <c r="S889" s="86">
        <v>320</v>
      </c>
      <c r="AF889" s="90">
        <f t="shared" si="38"/>
        <v>140476</v>
      </c>
    </row>
    <row r="890" spans="1:32">
      <c r="A890" s="5">
        <v>40477</v>
      </c>
      <c r="B890" s="4">
        <v>50114</v>
      </c>
      <c r="C890" s="5" t="str">
        <f>VLOOKUP(B890,映射!A:B,2,FALSE)</f>
        <v>屠龙刃使魔</v>
      </c>
      <c r="D890" s="85" t="str">
        <f>IF(IF(COUNTIF(AI!A:A,'表格编辑 '!C890),TRUE,FALSE)=FALSE,"monster",(VLOOKUP(C890,AI!A:B,2,FALSE)))</f>
        <v>monster</v>
      </c>
      <c r="E890" s="5">
        <v>44</v>
      </c>
      <c r="F890" s="86" t="str">
        <f>VLOOKUP(D890,AI!B:G,2,FALSE)</f>
        <v>AI_born_event(RECEIVER, ARG0, ARG1, ARG2, ARG3,ARG4)</v>
      </c>
      <c r="G890" s="86" t="str">
        <f>VLOOKUP(D890,AI!B:G,3,FALSE)</f>
        <v>AI_update_event(RECEIVER, ARG0, ARG1, ARG2, ARG3,ARG4)</v>
      </c>
      <c r="H890" s="86"/>
      <c r="I890" s="86"/>
      <c r="J890" s="86" t="str">
        <f>VLOOKUP(D890,AI!B:G,6,FALSE)</f>
        <v>test_deadth_event(RECEIVER, ARG0, ARG1, ARG2, ARG3,ARG4)</v>
      </c>
      <c r="K890" s="86">
        <v>1</v>
      </c>
      <c r="L890" s="86">
        <f>IF(怪物属性编辑!AH833=1,怪物属性编辑!AO833,0)</f>
        <v>1014</v>
      </c>
      <c r="M890" s="89">
        <f t="shared" si="39"/>
        <v>1320</v>
      </c>
      <c r="S890" s="86">
        <v>320</v>
      </c>
      <c r="AF890" s="90">
        <f t="shared" si="38"/>
        <v>140477</v>
      </c>
    </row>
    <row r="891" spans="1:32">
      <c r="A891" s="5">
        <v>40478</v>
      </c>
      <c r="B891" s="4">
        <v>50015</v>
      </c>
      <c r="C891" s="5" t="str">
        <f>VLOOKUP(B891,映射!A:B,2,FALSE)</f>
        <v>噩梦耗子</v>
      </c>
      <c r="D891" s="85" t="str">
        <f>IF(IF(COUNTIF(AI!A:A,'表格编辑 '!C891),TRUE,FALSE)=FALSE,"monster",(VLOOKUP(C891,AI!A:B,2,FALSE)))</f>
        <v>monster</v>
      </c>
      <c r="E891" s="5">
        <v>44</v>
      </c>
      <c r="F891" s="86" t="str">
        <f>VLOOKUP(D891,AI!B:G,2,FALSE)</f>
        <v>AI_born_event(RECEIVER, ARG0, ARG1, ARG2, ARG3,ARG4)</v>
      </c>
      <c r="G891" s="86" t="str">
        <f>VLOOKUP(D891,AI!B:G,3,FALSE)</f>
        <v>AI_update_event(RECEIVER, ARG0, ARG1, ARG2, ARG3,ARG4)</v>
      </c>
      <c r="H891" s="86"/>
      <c r="I891" s="86"/>
      <c r="J891" s="86" t="str">
        <f>VLOOKUP(D891,AI!B:G,6,FALSE)</f>
        <v>test_deadth_event(RECEIVER, ARG0, ARG1, ARG2, ARG3,ARG4)</v>
      </c>
      <c r="K891" s="86">
        <v>1</v>
      </c>
      <c r="L891" s="86">
        <f>IF(怪物属性编辑!AH834=1,怪物属性编辑!AO834,0)</f>
        <v>2910</v>
      </c>
      <c r="M891" s="89">
        <f t="shared" si="39"/>
        <v>1320</v>
      </c>
      <c r="S891" s="86">
        <v>320</v>
      </c>
      <c r="AF891" s="90">
        <f t="shared" si="38"/>
        <v>140478</v>
      </c>
    </row>
    <row r="892" spans="1:32">
      <c r="A892" s="5">
        <v>40479</v>
      </c>
      <c r="B892" s="4">
        <v>50096</v>
      </c>
      <c r="C892" s="5" t="str">
        <f>VLOOKUP(B892,映射!A:B,2,FALSE)</f>
        <v>史莱姆</v>
      </c>
      <c r="D892" s="85" t="str">
        <f>IF(IF(COUNTIF(AI!A:A,'表格编辑 '!C892),TRUE,FALSE)=FALSE,"monster",(VLOOKUP(C892,AI!A:B,2,FALSE)))</f>
        <v>monster</v>
      </c>
      <c r="E892" s="5">
        <v>44</v>
      </c>
      <c r="F892" s="86" t="str">
        <f>VLOOKUP(D892,AI!B:G,2,FALSE)</f>
        <v>AI_born_event(RECEIVER, ARG0, ARG1, ARG2, ARG3,ARG4)</v>
      </c>
      <c r="G892" s="86" t="str">
        <f>VLOOKUP(D892,AI!B:G,3,FALSE)</f>
        <v>AI_update_event(RECEIVER, ARG0, ARG1, ARG2, ARG3,ARG4)</v>
      </c>
      <c r="H892" s="86"/>
      <c r="I892" s="86"/>
      <c r="J892" s="86" t="str">
        <f>VLOOKUP(D892,AI!B:G,6,FALSE)</f>
        <v>test_deadth_event(RECEIVER, ARG0, ARG1, ARG2, ARG3,ARG4)</v>
      </c>
      <c r="K892" s="86">
        <v>1</v>
      </c>
      <c r="L892" s="86">
        <f>IF(怪物属性编辑!AH835=1,怪物属性编辑!AO835,0)</f>
        <v>2258</v>
      </c>
      <c r="M892" s="89">
        <f t="shared" si="39"/>
        <v>1320</v>
      </c>
      <c r="S892" s="86">
        <v>320</v>
      </c>
      <c r="AF892" s="90">
        <f t="shared" si="38"/>
        <v>140479</v>
      </c>
    </row>
    <row r="893" spans="1:32">
      <c r="A893" s="5">
        <v>40480</v>
      </c>
      <c r="B893" s="4">
        <v>50087</v>
      </c>
      <c r="C893" s="5" t="str">
        <f>VLOOKUP(B893,映射!A:B,2,FALSE)</f>
        <v>丛林臭臭花</v>
      </c>
      <c r="D893" s="85" t="str">
        <f>IF(IF(COUNTIF(AI!A:A,'表格编辑 '!C893),TRUE,FALSE)=FALSE,"monster",(VLOOKUP(C893,AI!A:B,2,FALSE)))</f>
        <v>monster</v>
      </c>
      <c r="E893" s="5">
        <v>44</v>
      </c>
      <c r="F893" s="86" t="str">
        <f>VLOOKUP(D893,AI!B:G,2,FALSE)</f>
        <v>AI_born_event(RECEIVER, ARG0, ARG1, ARG2, ARG3,ARG4)</v>
      </c>
      <c r="G893" s="86" t="str">
        <f>VLOOKUP(D893,AI!B:G,3,FALSE)</f>
        <v>AI_update_event(RECEIVER, ARG0, ARG1, ARG2, ARG3,ARG4)</v>
      </c>
      <c r="H893" s="86"/>
      <c r="I893" s="86"/>
      <c r="J893" s="86" t="str">
        <f>VLOOKUP(D893,AI!B:G,6,FALSE)</f>
        <v>test_deadth_event(RECEIVER, ARG0, ARG1, ARG2, ARG3,ARG4)</v>
      </c>
      <c r="K893" s="86">
        <v>1</v>
      </c>
      <c r="L893" s="86">
        <f>IF(怪物属性编辑!AH836=1,怪物属性编辑!AO836,0)</f>
        <v>2094</v>
      </c>
      <c r="M893" s="89">
        <f t="shared" si="39"/>
        <v>1320</v>
      </c>
      <c r="S893" s="86">
        <v>320</v>
      </c>
      <c r="AF893" s="90">
        <f t="shared" si="38"/>
        <v>140480</v>
      </c>
    </row>
    <row r="894" spans="1:32">
      <c r="A894" s="5">
        <v>40481</v>
      </c>
      <c r="B894" s="4">
        <v>50127</v>
      </c>
      <c r="C894" s="5" t="str">
        <f>VLOOKUP(B894,映射!A:B,2,FALSE)</f>
        <v>魔王蟹</v>
      </c>
      <c r="D894" s="85" t="str">
        <f>IF(IF(COUNTIF(AI!A:A,'表格编辑 '!C894),TRUE,FALSE)=FALSE,"monster",(VLOOKUP(C894,AI!A:B,2,FALSE)))</f>
        <v>monster</v>
      </c>
      <c r="E894" s="5">
        <v>49</v>
      </c>
      <c r="F894" s="86" t="str">
        <f>VLOOKUP(D894,AI!B:G,2,FALSE)</f>
        <v>AI_born_event(RECEIVER, ARG0, ARG1, ARG2, ARG3,ARG4)</v>
      </c>
      <c r="G894" s="86" t="str">
        <f>VLOOKUP(D894,AI!B:G,3,FALSE)</f>
        <v>AI_update_event(RECEIVER, ARG0, ARG1, ARG2, ARG3,ARG4)</v>
      </c>
      <c r="H894" s="86"/>
      <c r="I894" s="86"/>
      <c r="J894" s="86" t="str">
        <f>VLOOKUP(D894,AI!B:G,6,FALSE)</f>
        <v>test_deadth_event(RECEIVER, ARG0, ARG1, ARG2, ARG3,ARG4)</v>
      </c>
      <c r="K894" s="86">
        <v>1</v>
      </c>
      <c r="L894" s="86">
        <f>IF(怪物属性编辑!AH837=1,怪物属性编辑!AO837,0)</f>
        <v>860</v>
      </c>
      <c r="M894" s="89">
        <f t="shared" si="39"/>
        <v>1470</v>
      </c>
      <c r="S894" s="86">
        <v>320</v>
      </c>
      <c r="AF894" s="90">
        <f t="shared" si="38"/>
        <v>140481</v>
      </c>
    </row>
    <row r="895" spans="1:32">
      <c r="A895" s="5">
        <v>40482</v>
      </c>
      <c r="B895" s="4">
        <v>50003</v>
      </c>
      <c r="C895" s="5" t="str">
        <f>VLOOKUP(B895,映射!A:B,2,FALSE)</f>
        <v>虎人</v>
      </c>
      <c r="D895" s="85" t="str">
        <f>IF(IF(COUNTIF(AI!A:A,'表格编辑 '!C895),TRUE,FALSE)=FALSE,"monster",(VLOOKUP(C895,AI!A:B,2,FALSE)))</f>
        <v>monster</v>
      </c>
      <c r="E895" s="5">
        <v>49</v>
      </c>
      <c r="F895" s="86" t="str">
        <f>VLOOKUP(D895,AI!B:G,2,FALSE)</f>
        <v>AI_born_event(RECEIVER, ARG0, ARG1, ARG2, ARG3,ARG4)</v>
      </c>
      <c r="G895" s="86" t="str">
        <f>VLOOKUP(D895,AI!B:G,3,FALSE)</f>
        <v>AI_update_event(RECEIVER, ARG0, ARG1, ARG2, ARG3,ARG4)</v>
      </c>
      <c r="H895" s="86"/>
      <c r="I895" s="86"/>
      <c r="J895" s="86" t="str">
        <f>VLOOKUP(D895,AI!B:G,6,FALSE)</f>
        <v>test_deadth_event(RECEIVER, ARG0, ARG1, ARG2, ARG3,ARG4)</v>
      </c>
      <c r="K895" s="86">
        <v>1</v>
      </c>
      <c r="L895" s="86">
        <f>IF(怪物属性编辑!AH838=1,怪物属性编辑!AO838,0)</f>
        <v>2542</v>
      </c>
      <c r="M895" s="89">
        <f t="shared" si="39"/>
        <v>1470</v>
      </c>
      <c r="S895" s="86">
        <v>320</v>
      </c>
      <c r="AF895" s="90">
        <f t="shared" si="38"/>
        <v>140482</v>
      </c>
    </row>
    <row r="896" spans="1:32">
      <c r="A896" s="5">
        <v>40483</v>
      </c>
      <c r="B896" s="4">
        <v>50002</v>
      </c>
      <c r="C896" s="5" t="str">
        <f>VLOOKUP(B896,映射!A:B,2,FALSE)</f>
        <v>坚甲龟</v>
      </c>
      <c r="D896" s="85" t="str">
        <f>IF(IF(COUNTIF(AI!A:A,'表格编辑 '!C896),TRUE,FALSE)=FALSE,"monster",(VLOOKUP(C896,AI!A:B,2,FALSE)))</f>
        <v>monster</v>
      </c>
      <c r="E896" s="5">
        <v>49</v>
      </c>
      <c r="F896" s="86" t="str">
        <f>VLOOKUP(D896,AI!B:G,2,FALSE)</f>
        <v>AI_born_event(RECEIVER, ARG0, ARG1, ARG2, ARG3,ARG4)</v>
      </c>
      <c r="G896" s="86" t="str">
        <f>VLOOKUP(D896,AI!B:G,3,FALSE)</f>
        <v>AI_update_event(RECEIVER, ARG0, ARG1, ARG2, ARG3,ARG4)</v>
      </c>
      <c r="H896" s="86"/>
      <c r="I896" s="86"/>
      <c r="J896" s="86" t="str">
        <f>VLOOKUP(D896,AI!B:G,6,FALSE)</f>
        <v>test_deadth_event(RECEIVER, ARG0, ARG1, ARG2, ARG3,ARG4)</v>
      </c>
      <c r="K896" s="86">
        <v>1</v>
      </c>
      <c r="L896" s="86">
        <f>IF(怪物属性编辑!AH839=1,怪物属性编辑!AO839,0)</f>
        <v>742</v>
      </c>
      <c r="M896" s="89">
        <f t="shared" si="39"/>
        <v>1470</v>
      </c>
      <c r="S896" s="86">
        <v>320</v>
      </c>
      <c r="AF896" s="90">
        <f t="shared" si="38"/>
        <v>140483</v>
      </c>
    </row>
    <row r="897" spans="1:32">
      <c r="A897" s="5">
        <v>40484</v>
      </c>
      <c r="B897" s="4">
        <v>50052</v>
      </c>
      <c r="C897" s="5" t="str">
        <f>VLOOKUP(B897,映射!A:B,2,FALSE)</f>
        <v>恶魔蝙蝠</v>
      </c>
      <c r="D897" s="85" t="str">
        <f>IF(IF(COUNTIF(AI!A:A,'表格编辑 '!C897),TRUE,FALSE)=FALSE,"monster",(VLOOKUP(C897,AI!A:B,2,FALSE)))</f>
        <v>monster</v>
      </c>
      <c r="E897" s="5">
        <v>49</v>
      </c>
      <c r="F897" s="86" t="str">
        <f>VLOOKUP(D897,AI!B:G,2,FALSE)</f>
        <v>AI_born_event(RECEIVER, ARG0, ARG1, ARG2, ARG3,ARG4)</v>
      </c>
      <c r="G897" s="86" t="str">
        <f>VLOOKUP(D897,AI!B:G,3,FALSE)</f>
        <v>AI_update_event(RECEIVER, ARG0, ARG1, ARG2, ARG3,ARG4)</v>
      </c>
      <c r="H897" s="86"/>
      <c r="I897" s="86"/>
      <c r="J897" s="86" t="str">
        <f>VLOOKUP(D897,AI!B:G,6,FALSE)</f>
        <v>test_deadth_event(RECEIVER, ARG0, ARG1, ARG2, ARG3,ARG4)</v>
      </c>
      <c r="K897" s="86">
        <v>1</v>
      </c>
      <c r="L897" s="86">
        <f>IF(怪物属性编辑!AH840=1,怪物属性编辑!AO840,0)</f>
        <v>2310</v>
      </c>
      <c r="M897" s="89">
        <f t="shared" si="39"/>
        <v>1470</v>
      </c>
      <c r="S897" s="86">
        <v>320</v>
      </c>
      <c r="AF897" s="90">
        <f t="shared" si="38"/>
        <v>140484</v>
      </c>
    </row>
    <row r="898" spans="1:32">
      <c r="A898" s="5">
        <v>40485</v>
      </c>
      <c r="B898" s="4">
        <v>50040</v>
      </c>
      <c r="C898" s="5" t="str">
        <f>VLOOKUP(B898,映射!A:B,2,FALSE)</f>
        <v>极寒小魔怪</v>
      </c>
      <c r="D898" s="85" t="str">
        <f>IF(IF(COUNTIF(AI!A:A,'表格编辑 '!C898),TRUE,FALSE)=FALSE,"monster",(VLOOKUP(C898,AI!A:B,2,FALSE)))</f>
        <v>monster</v>
      </c>
      <c r="E898" s="5">
        <v>49</v>
      </c>
      <c r="F898" s="86" t="str">
        <f>VLOOKUP(D898,AI!B:G,2,FALSE)</f>
        <v>AI_born_event(RECEIVER, ARG0, ARG1, ARG2, ARG3,ARG4)</v>
      </c>
      <c r="G898" s="86" t="str">
        <f>VLOOKUP(D898,AI!B:G,3,FALSE)</f>
        <v>AI_update_event(RECEIVER, ARG0, ARG1, ARG2, ARG3,ARG4)</v>
      </c>
      <c r="H898" s="86"/>
      <c r="I898" s="86"/>
      <c r="J898" s="86" t="str">
        <f>VLOOKUP(D898,AI!B:G,6,FALSE)</f>
        <v>test_deadth_event(RECEIVER, ARG0, ARG1, ARG2, ARG3,ARG4)</v>
      </c>
      <c r="K898" s="86">
        <v>1</v>
      </c>
      <c r="L898" s="86">
        <f>IF(怪物属性编辑!AH841=1,怪物属性编辑!AO841,0)</f>
        <v>3124</v>
      </c>
      <c r="M898" s="89">
        <f t="shared" si="39"/>
        <v>1470</v>
      </c>
      <c r="S898" s="86">
        <v>320</v>
      </c>
      <c r="AF898" s="90">
        <f t="shared" si="38"/>
        <v>140485</v>
      </c>
    </row>
    <row r="899" spans="1:32">
      <c r="A899" s="5">
        <v>40486</v>
      </c>
      <c r="B899" s="4">
        <v>50038</v>
      </c>
      <c r="C899" s="5" t="str">
        <f>VLOOKUP(B899,映射!A:B,2,FALSE)</f>
        <v>石像魔宠</v>
      </c>
      <c r="D899" s="85" t="str">
        <f>IF(IF(COUNTIF(AI!A:A,'表格编辑 '!C899),TRUE,FALSE)=FALSE,"monster",(VLOOKUP(C899,AI!A:B,2,FALSE)))</f>
        <v>monster</v>
      </c>
      <c r="E899" s="5">
        <v>49</v>
      </c>
      <c r="F899" s="86" t="str">
        <f>VLOOKUP(D899,AI!B:G,2,FALSE)</f>
        <v>AI_born_event(RECEIVER, ARG0, ARG1, ARG2, ARG3,ARG4)</v>
      </c>
      <c r="G899" s="86" t="str">
        <f>VLOOKUP(D899,AI!B:G,3,FALSE)</f>
        <v>AI_update_event(RECEIVER, ARG0, ARG1, ARG2, ARG3,ARG4)</v>
      </c>
      <c r="H899" s="86"/>
      <c r="I899" s="86"/>
      <c r="J899" s="86" t="str">
        <f>VLOOKUP(D899,AI!B:G,6,FALSE)</f>
        <v>test_deadth_event(RECEIVER, ARG0, ARG1, ARG2, ARG3,ARG4)</v>
      </c>
      <c r="K899" s="86">
        <v>1</v>
      </c>
      <c r="L899" s="86">
        <f>IF(怪物属性编辑!AH842=1,怪物属性编辑!AO842,0)</f>
        <v>2530</v>
      </c>
      <c r="M899" s="89">
        <f t="shared" si="39"/>
        <v>1470</v>
      </c>
      <c r="S899" s="86">
        <v>320</v>
      </c>
      <c r="AF899" s="90">
        <f t="shared" si="38"/>
        <v>140486</v>
      </c>
    </row>
    <row r="900" spans="1:32">
      <c r="A900" s="5">
        <v>40487</v>
      </c>
      <c r="B900" s="4">
        <v>50093</v>
      </c>
      <c r="C900" s="5" t="str">
        <f>VLOOKUP(B900,映射!A:B,2,FALSE)</f>
        <v>萌萌仙人掌</v>
      </c>
      <c r="D900" s="85" t="str">
        <f>IF(IF(COUNTIF(AI!A:A,'表格编辑 '!C900),TRUE,FALSE)=FALSE,"monster",(VLOOKUP(C900,AI!A:B,2,FALSE)))</f>
        <v>monster</v>
      </c>
      <c r="E900" s="5">
        <v>49</v>
      </c>
      <c r="F900" s="86" t="str">
        <f>VLOOKUP(D900,AI!B:G,2,FALSE)</f>
        <v>AI_born_event(RECEIVER, ARG0, ARG1, ARG2, ARG3,ARG4)</v>
      </c>
      <c r="G900" s="86" t="str">
        <f>VLOOKUP(D900,AI!B:G,3,FALSE)</f>
        <v>AI_update_event(RECEIVER, ARG0, ARG1, ARG2, ARG3,ARG4)</v>
      </c>
      <c r="H900" s="86"/>
      <c r="I900" s="86"/>
      <c r="J900" s="86" t="str">
        <f>VLOOKUP(D900,AI!B:G,6,FALSE)</f>
        <v>test_deadth_event(RECEIVER, ARG0, ARG1, ARG2, ARG3,ARG4)</v>
      </c>
      <c r="K900" s="86">
        <v>1</v>
      </c>
      <c r="L900" s="86">
        <f>IF(怪物属性编辑!AH843=1,怪物属性编辑!AO843,0)</f>
        <v>2166</v>
      </c>
      <c r="M900" s="89">
        <f t="shared" si="39"/>
        <v>1470</v>
      </c>
      <c r="S900" s="86">
        <v>320</v>
      </c>
      <c r="AF900" s="90">
        <f t="shared" si="38"/>
        <v>140487</v>
      </c>
    </row>
    <row r="901" spans="1:32">
      <c r="A901" s="5">
        <v>40488</v>
      </c>
      <c r="B901" s="4">
        <v>50120</v>
      </c>
      <c r="C901" s="5" t="str">
        <f>VLOOKUP(B901,映射!A:B,2,FALSE)</f>
        <v>蓝魔恐怖箱</v>
      </c>
      <c r="D901" s="85" t="str">
        <f>IF(IF(COUNTIF(AI!A:A,'表格编辑 '!C901),TRUE,FALSE)=FALSE,"monster",(VLOOKUP(C901,AI!A:B,2,FALSE)))</f>
        <v>monster</v>
      </c>
      <c r="E901" s="5">
        <v>49</v>
      </c>
      <c r="F901" s="86" t="str">
        <f>VLOOKUP(D901,AI!B:G,2,FALSE)</f>
        <v>AI_born_event(RECEIVER, ARG0, ARG1, ARG2, ARG3,ARG4)</v>
      </c>
      <c r="G901" s="86" t="str">
        <f>VLOOKUP(D901,AI!B:G,3,FALSE)</f>
        <v>AI_update_event(RECEIVER, ARG0, ARG1, ARG2, ARG3,ARG4)</v>
      </c>
      <c r="H901" s="86"/>
      <c r="I901" s="86"/>
      <c r="J901" s="86" t="str">
        <f>VLOOKUP(D901,AI!B:G,6,FALSE)</f>
        <v>test_deadth_event(RECEIVER, ARG0, ARG1, ARG2, ARG3,ARG4)</v>
      </c>
      <c r="K901" s="86">
        <v>1</v>
      </c>
      <c r="L901" s="86">
        <f>IF(怪物属性编辑!AH844=1,怪物属性编辑!AO844,0)</f>
        <v>2016</v>
      </c>
      <c r="M901" s="89">
        <f t="shared" si="39"/>
        <v>1470</v>
      </c>
      <c r="S901" s="86">
        <v>320</v>
      </c>
      <c r="AF901" s="90">
        <f t="shared" si="38"/>
        <v>140488</v>
      </c>
    </row>
    <row r="902" spans="1:32">
      <c r="A902" s="5">
        <v>40489</v>
      </c>
      <c r="B902" s="4">
        <v>50062</v>
      </c>
      <c r="C902" s="5" t="str">
        <f>VLOOKUP(B902,映射!A:B,2,FALSE)</f>
        <v>致命魔蝎</v>
      </c>
      <c r="D902" s="85" t="str">
        <f>IF(IF(COUNTIF(AI!A:A,'表格编辑 '!C902),TRUE,FALSE)=FALSE,"monster",(VLOOKUP(C902,AI!A:B,2,FALSE)))</f>
        <v>monster</v>
      </c>
      <c r="E902" s="5">
        <v>49</v>
      </c>
      <c r="F902" s="86" t="str">
        <f>VLOOKUP(D902,AI!B:G,2,FALSE)</f>
        <v>AI_born_event(RECEIVER, ARG0, ARG1, ARG2, ARG3,ARG4)</v>
      </c>
      <c r="G902" s="86" t="str">
        <f>VLOOKUP(D902,AI!B:G,3,FALSE)</f>
        <v>AI_update_event(RECEIVER, ARG0, ARG1, ARG2, ARG3,ARG4)</v>
      </c>
      <c r="H902" s="86"/>
      <c r="I902" s="86"/>
      <c r="J902" s="86" t="str">
        <f>VLOOKUP(D902,AI!B:G,6,FALSE)</f>
        <v>test_deadth_event(RECEIVER, ARG0, ARG1, ARG2, ARG3,ARG4)</v>
      </c>
      <c r="K902" s="86">
        <v>1</v>
      </c>
      <c r="L902" s="86">
        <f>IF(怪物属性编辑!AH845=1,怪物属性编辑!AO845,0)</f>
        <v>1000</v>
      </c>
      <c r="M902" s="89">
        <f t="shared" si="39"/>
        <v>1470</v>
      </c>
      <c r="S902" s="86">
        <v>320</v>
      </c>
      <c r="AF902" s="90">
        <f t="shared" si="38"/>
        <v>140489</v>
      </c>
    </row>
    <row r="903" spans="1:32">
      <c r="A903" s="5">
        <v>40490</v>
      </c>
      <c r="B903" s="4">
        <v>50039</v>
      </c>
      <c r="C903" s="5" t="str">
        <f>VLOOKUP(B903,映射!A:B,2,FALSE)</f>
        <v>石像仆从</v>
      </c>
      <c r="D903" s="85" t="str">
        <f>IF(IF(COUNTIF(AI!A:A,'表格编辑 '!C903),TRUE,FALSE)=FALSE,"monster",(VLOOKUP(C903,AI!A:B,2,FALSE)))</f>
        <v>monster</v>
      </c>
      <c r="E903" s="5">
        <v>49</v>
      </c>
      <c r="F903" s="86" t="str">
        <f>VLOOKUP(D903,AI!B:G,2,FALSE)</f>
        <v>AI_born_event(RECEIVER, ARG0, ARG1, ARG2, ARG3,ARG4)</v>
      </c>
      <c r="G903" s="86" t="str">
        <f>VLOOKUP(D903,AI!B:G,3,FALSE)</f>
        <v>AI_update_event(RECEIVER, ARG0, ARG1, ARG2, ARG3,ARG4)</v>
      </c>
      <c r="H903" s="86"/>
      <c r="I903" s="86"/>
      <c r="J903" s="86" t="str">
        <f>VLOOKUP(D903,AI!B:G,6,FALSE)</f>
        <v>test_deadth_event(RECEIVER, ARG0, ARG1, ARG2, ARG3,ARG4)</v>
      </c>
      <c r="K903" s="86">
        <v>1</v>
      </c>
      <c r="L903" s="86">
        <f>IF(怪物属性编辑!AH846=1,怪物属性编辑!AO846,0)</f>
        <v>1826</v>
      </c>
      <c r="M903" s="89">
        <f t="shared" si="39"/>
        <v>1470</v>
      </c>
      <c r="S903" s="86">
        <v>320</v>
      </c>
      <c r="AF903" s="90">
        <f t="shared" si="38"/>
        <v>140490</v>
      </c>
    </row>
    <row r="904" spans="1:32">
      <c r="A904" s="5">
        <v>40491</v>
      </c>
      <c r="B904" s="4">
        <v>50016</v>
      </c>
      <c r="C904" s="5" t="str">
        <f>VLOOKUP(B904,映射!A:B,2,FALSE)</f>
        <v>炽热贼鼠</v>
      </c>
      <c r="D904" s="85" t="str">
        <f>IF(IF(COUNTIF(AI!A:A,'表格编辑 '!C904),TRUE,FALSE)=FALSE,"monster",(VLOOKUP(C904,AI!A:B,2,FALSE)))</f>
        <v>monster</v>
      </c>
      <c r="E904" s="5">
        <v>49</v>
      </c>
      <c r="F904" s="86" t="str">
        <f>VLOOKUP(D904,AI!B:G,2,FALSE)</f>
        <v>AI_born_event(RECEIVER, ARG0, ARG1, ARG2, ARG3,ARG4)</v>
      </c>
      <c r="G904" s="86" t="str">
        <f>VLOOKUP(D904,AI!B:G,3,FALSE)</f>
        <v>AI_update_event(RECEIVER, ARG0, ARG1, ARG2, ARG3,ARG4)</v>
      </c>
      <c r="H904" s="86"/>
      <c r="I904" s="86"/>
      <c r="J904" s="86" t="str">
        <f>VLOOKUP(D904,AI!B:G,6,FALSE)</f>
        <v>test_deadth_event(RECEIVER, ARG0, ARG1, ARG2, ARG3,ARG4)</v>
      </c>
      <c r="K904" s="86">
        <v>1</v>
      </c>
      <c r="L904" s="86">
        <f>IF(怪物属性编辑!AH847=1,怪物属性编辑!AO847,0)</f>
        <v>2610</v>
      </c>
      <c r="M904" s="89">
        <f t="shared" si="39"/>
        <v>1470</v>
      </c>
      <c r="S904" s="86">
        <v>320</v>
      </c>
      <c r="AF904" s="90">
        <f t="shared" si="38"/>
        <v>140491</v>
      </c>
    </row>
    <row r="905" spans="1:32">
      <c r="A905" s="5">
        <v>40492</v>
      </c>
      <c r="B905" s="4">
        <v>50114</v>
      </c>
      <c r="C905" s="5" t="str">
        <f>VLOOKUP(B905,映射!A:B,2,FALSE)</f>
        <v>屠龙刃使魔</v>
      </c>
      <c r="D905" s="85" t="str">
        <f>IF(IF(COUNTIF(AI!A:A,'表格编辑 '!C905),TRUE,FALSE)=FALSE,"monster",(VLOOKUP(C905,AI!A:B,2,FALSE)))</f>
        <v>monster</v>
      </c>
      <c r="E905" s="5">
        <v>49</v>
      </c>
      <c r="F905" s="86" t="str">
        <f>VLOOKUP(D905,AI!B:G,2,FALSE)</f>
        <v>AI_born_event(RECEIVER, ARG0, ARG1, ARG2, ARG3,ARG4)</v>
      </c>
      <c r="G905" s="86" t="str">
        <f>VLOOKUP(D905,AI!B:G,3,FALSE)</f>
        <v>AI_update_event(RECEIVER, ARG0, ARG1, ARG2, ARG3,ARG4)</v>
      </c>
      <c r="H905" s="86"/>
      <c r="I905" s="86"/>
      <c r="J905" s="86" t="str">
        <f>VLOOKUP(D905,AI!B:G,6,FALSE)</f>
        <v>test_deadth_event(RECEIVER, ARG0, ARG1, ARG2, ARG3,ARG4)</v>
      </c>
      <c r="K905" s="86">
        <v>1</v>
      </c>
      <c r="L905" s="86">
        <f>IF(怪物属性编辑!AH848=1,怪物属性编辑!AO848,0)</f>
        <v>1014</v>
      </c>
      <c r="M905" s="89">
        <f t="shared" si="39"/>
        <v>1470</v>
      </c>
      <c r="S905" s="86">
        <v>320</v>
      </c>
      <c r="AF905" s="90">
        <f t="shared" si="38"/>
        <v>140492</v>
      </c>
    </row>
    <row r="906" spans="1:32">
      <c r="A906" s="5">
        <v>40493</v>
      </c>
      <c r="B906" s="4">
        <v>50015</v>
      </c>
      <c r="C906" s="5" t="str">
        <f>VLOOKUP(B906,映射!A:B,2,FALSE)</f>
        <v>噩梦耗子</v>
      </c>
      <c r="D906" s="85" t="str">
        <f>IF(IF(COUNTIF(AI!A:A,'表格编辑 '!C906),TRUE,FALSE)=FALSE,"monster",(VLOOKUP(C906,AI!A:B,2,FALSE)))</f>
        <v>monster</v>
      </c>
      <c r="E906" s="5">
        <v>49</v>
      </c>
      <c r="F906" s="86" t="str">
        <f>VLOOKUP(D906,AI!B:G,2,FALSE)</f>
        <v>AI_born_event(RECEIVER, ARG0, ARG1, ARG2, ARG3,ARG4)</v>
      </c>
      <c r="G906" s="86" t="str">
        <f>VLOOKUP(D906,AI!B:G,3,FALSE)</f>
        <v>AI_update_event(RECEIVER, ARG0, ARG1, ARG2, ARG3,ARG4)</v>
      </c>
      <c r="H906" s="86"/>
      <c r="I906" s="86"/>
      <c r="J906" s="86" t="str">
        <f>VLOOKUP(D906,AI!B:G,6,FALSE)</f>
        <v>test_deadth_event(RECEIVER, ARG0, ARG1, ARG2, ARG3,ARG4)</v>
      </c>
      <c r="K906" s="86">
        <v>1</v>
      </c>
      <c r="L906" s="86">
        <f>IF(怪物属性编辑!AH849=1,怪物属性编辑!AO849,0)</f>
        <v>3088</v>
      </c>
      <c r="M906" s="89">
        <f t="shared" si="39"/>
        <v>1470</v>
      </c>
      <c r="S906" s="86">
        <v>320</v>
      </c>
      <c r="AF906" s="90">
        <f t="shared" si="38"/>
        <v>140493</v>
      </c>
    </row>
    <row r="907" spans="1:32">
      <c r="A907" s="5">
        <v>40494</v>
      </c>
      <c r="B907" s="4">
        <v>50096</v>
      </c>
      <c r="C907" s="5" t="str">
        <f>VLOOKUP(B907,映射!A:B,2,FALSE)</f>
        <v>史莱姆</v>
      </c>
      <c r="D907" s="85" t="str">
        <f>IF(IF(COUNTIF(AI!A:A,'表格编辑 '!C907),TRUE,FALSE)=FALSE,"monster",(VLOOKUP(C907,AI!A:B,2,FALSE)))</f>
        <v>monster</v>
      </c>
      <c r="E907" s="5">
        <v>49</v>
      </c>
      <c r="F907" s="86" t="str">
        <f>VLOOKUP(D907,AI!B:G,2,FALSE)</f>
        <v>AI_born_event(RECEIVER, ARG0, ARG1, ARG2, ARG3,ARG4)</v>
      </c>
      <c r="G907" s="86" t="str">
        <f>VLOOKUP(D907,AI!B:G,3,FALSE)</f>
        <v>AI_update_event(RECEIVER, ARG0, ARG1, ARG2, ARG3,ARG4)</v>
      </c>
      <c r="H907" s="86"/>
      <c r="I907" s="86"/>
      <c r="J907" s="86" t="str">
        <f>VLOOKUP(D907,AI!B:G,6,FALSE)</f>
        <v>test_deadth_event(RECEIVER, ARG0, ARG1, ARG2, ARG3,ARG4)</v>
      </c>
      <c r="K907" s="86">
        <v>1</v>
      </c>
      <c r="L907" s="86">
        <f>IF(怪物属性编辑!AH850=1,怪物属性编辑!AO850,0)</f>
        <v>2338</v>
      </c>
      <c r="M907" s="89">
        <f t="shared" si="39"/>
        <v>1470</v>
      </c>
      <c r="S907" s="86">
        <v>320</v>
      </c>
      <c r="AF907" s="90">
        <f t="shared" si="38"/>
        <v>140494</v>
      </c>
    </row>
    <row r="908" spans="1:32">
      <c r="A908" s="5">
        <v>40495</v>
      </c>
      <c r="B908" s="4">
        <v>50087</v>
      </c>
      <c r="C908" s="5" t="str">
        <f>VLOOKUP(B908,映射!A:B,2,FALSE)</f>
        <v>丛林臭臭花</v>
      </c>
      <c r="D908" s="85" t="str">
        <f>IF(IF(COUNTIF(AI!A:A,'表格编辑 '!C908),TRUE,FALSE)=FALSE,"monster",(VLOOKUP(C908,AI!A:B,2,FALSE)))</f>
        <v>monster</v>
      </c>
      <c r="E908" s="5">
        <v>49</v>
      </c>
      <c r="F908" s="86" t="str">
        <f>VLOOKUP(D908,AI!B:G,2,FALSE)</f>
        <v>AI_born_event(RECEIVER, ARG0, ARG1, ARG2, ARG3,ARG4)</v>
      </c>
      <c r="G908" s="86" t="str">
        <f>VLOOKUP(D908,AI!B:G,3,FALSE)</f>
        <v>AI_update_event(RECEIVER, ARG0, ARG1, ARG2, ARG3,ARG4)</v>
      </c>
      <c r="H908" s="86"/>
      <c r="I908" s="86"/>
      <c r="J908" s="86" t="str">
        <f>VLOOKUP(D908,AI!B:G,6,FALSE)</f>
        <v>test_deadth_event(RECEIVER, ARG0, ARG1, ARG2, ARG3,ARG4)</v>
      </c>
      <c r="K908" s="86">
        <v>1</v>
      </c>
      <c r="L908" s="86">
        <f>IF(怪物属性编辑!AH851=1,怪物属性编辑!AO851,0)</f>
        <v>2154</v>
      </c>
      <c r="M908" s="89">
        <f t="shared" si="39"/>
        <v>1470</v>
      </c>
      <c r="S908" s="86">
        <v>320</v>
      </c>
      <c r="AF908" s="90">
        <f t="shared" si="38"/>
        <v>140495</v>
      </c>
    </row>
    <row r="909" spans="1:32">
      <c r="A909" s="5">
        <v>40496</v>
      </c>
      <c r="B909" s="4">
        <v>50127</v>
      </c>
      <c r="C909" s="5" t="str">
        <f>VLOOKUP(B909,映射!A:B,2,FALSE)</f>
        <v>魔王蟹</v>
      </c>
      <c r="D909" s="85" t="str">
        <f>IF(IF(COUNTIF(AI!A:A,'表格编辑 '!C909),TRUE,FALSE)=FALSE,"monster",(VLOOKUP(C909,AI!A:B,2,FALSE)))</f>
        <v>monster</v>
      </c>
      <c r="E909" s="5">
        <v>54</v>
      </c>
      <c r="F909" s="86" t="str">
        <f>VLOOKUP(D909,AI!B:G,2,FALSE)</f>
        <v>AI_born_event(RECEIVER, ARG0, ARG1, ARG2, ARG3,ARG4)</v>
      </c>
      <c r="G909" s="86" t="str">
        <f>VLOOKUP(D909,AI!B:G,3,FALSE)</f>
        <v>AI_update_event(RECEIVER, ARG0, ARG1, ARG2, ARG3,ARG4)</v>
      </c>
      <c r="H909" s="86"/>
      <c r="I909" s="86"/>
      <c r="J909" s="86" t="str">
        <f>VLOOKUP(D909,AI!B:G,6,FALSE)</f>
        <v>test_deadth_event(RECEIVER, ARG0, ARG1, ARG2, ARG3,ARG4)</v>
      </c>
      <c r="K909" s="86">
        <v>1</v>
      </c>
      <c r="L909" s="86">
        <f>IF(怪物属性编辑!AH852=1,怪物属性编辑!AO852,0)</f>
        <v>1038</v>
      </c>
      <c r="M909" s="89">
        <f t="shared" si="39"/>
        <v>1620</v>
      </c>
      <c r="S909" s="86">
        <v>320</v>
      </c>
      <c r="AF909" s="90">
        <f t="shared" si="38"/>
        <v>140496</v>
      </c>
    </row>
    <row r="910" spans="1:32">
      <c r="A910" s="5">
        <v>40497</v>
      </c>
      <c r="B910" s="4">
        <v>50003</v>
      </c>
      <c r="C910" s="5" t="str">
        <f>VLOOKUP(B910,映射!A:B,2,FALSE)</f>
        <v>虎人</v>
      </c>
      <c r="D910" s="85" t="str">
        <f>IF(IF(COUNTIF(AI!A:A,'表格编辑 '!C910),TRUE,FALSE)=FALSE,"monster",(VLOOKUP(C910,AI!A:B,2,FALSE)))</f>
        <v>monster</v>
      </c>
      <c r="E910" s="5">
        <v>54</v>
      </c>
      <c r="F910" s="86" t="str">
        <f>VLOOKUP(D910,AI!B:G,2,FALSE)</f>
        <v>AI_born_event(RECEIVER, ARG0, ARG1, ARG2, ARG3,ARG4)</v>
      </c>
      <c r="G910" s="86" t="str">
        <f>VLOOKUP(D910,AI!B:G,3,FALSE)</f>
        <v>AI_update_event(RECEIVER, ARG0, ARG1, ARG2, ARG3,ARG4)</v>
      </c>
      <c r="H910" s="86"/>
      <c r="I910" s="86"/>
      <c r="J910" s="86" t="str">
        <f>VLOOKUP(D910,AI!B:G,6,FALSE)</f>
        <v>test_deadth_event(RECEIVER, ARG0, ARG1, ARG2, ARG3,ARG4)</v>
      </c>
      <c r="K910" s="86">
        <v>1</v>
      </c>
      <c r="L910" s="86">
        <f>IF(怪物属性编辑!AH853=1,怪物属性编辑!AO853,0)</f>
        <v>2940</v>
      </c>
      <c r="M910" s="89">
        <f t="shared" si="39"/>
        <v>1620</v>
      </c>
      <c r="S910" s="86">
        <v>320</v>
      </c>
      <c r="AF910" s="90">
        <f t="shared" si="38"/>
        <v>140497</v>
      </c>
    </row>
    <row r="911" spans="1:32">
      <c r="A911" s="5">
        <v>40498</v>
      </c>
      <c r="B911" s="4">
        <v>50002</v>
      </c>
      <c r="C911" s="5" t="str">
        <f>VLOOKUP(B911,映射!A:B,2,FALSE)</f>
        <v>坚甲龟</v>
      </c>
      <c r="D911" s="85" t="str">
        <f>IF(IF(COUNTIF(AI!A:A,'表格编辑 '!C911),TRUE,FALSE)=FALSE,"monster",(VLOOKUP(C911,AI!A:B,2,FALSE)))</f>
        <v>monster</v>
      </c>
      <c r="E911" s="5">
        <v>54</v>
      </c>
      <c r="F911" s="86" t="str">
        <f>VLOOKUP(D911,AI!B:G,2,FALSE)</f>
        <v>AI_born_event(RECEIVER, ARG0, ARG1, ARG2, ARG3,ARG4)</v>
      </c>
      <c r="G911" s="86" t="str">
        <f>VLOOKUP(D911,AI!B:G,3,FALSE)</f>
        <v>AI_update_event(RECEIVER, ARG0, ARG1, ARG2, ARG3,ARG4)</v>
      </c>
      <c r="H911" s="86"/>
      <c r="I911" s="86"/>
      <c r="J911" s="86" t="str">
        <f>VLOOKUP(D911,AI!B:G,6,FALSE)</f>
        <v>test_deadth_event(RECEIVER, ARG0, ARG1, ARG2, ARG3,ARG4)</v>
      </c>
      <c r="K911" s="86">
        <v>1</v>
      </c>
      <c r="L911" s="86">
        <f>IF(怪物属性编辑!AH854=1,怪物属性编辑!AO854,0)</f>
        <v>922</v>
      </c>
      <c r="M911" s="89">
        <f t="shared" si="39"/>
        <v>1620</v>
      </c>
      <c r="S911" s="86">
        <v>320</v>
      </c>
      <c r="AF911" s="90">
        <f t="shared" si="38"/>
        <v>140498</v>
      </c>
    </row>
    <row r="912" spans="1:32">
      <c r="A912" s="5">
        <v>40499</v>
      </c>
      <c r="B912" s="4">
        <v>50052</v>
      </c>
      <c r="C912" s="5" t="str">
        <f>VLOOKUP(B912,映射!A:B,2,FALSE)</f>
        <v>恶魔蝙蝠</v>
      </c>
      <c r="D912" s="85" t="str">
        <f>IF(IF(COUNTIF(AI!A:A,'表格编辑 '!C912),TRUE,FALSE)=FALSE,"monster",(VLOOKUP(C912,AI!A:B,2,FALSE)))</f>
        <v>monster</v>
      </c>
      <c r="E912" s="5">
        <v>54</v>
      </c>
      <c r="F912" s="86" t="str">
        <f>VLOOKUP(D912,AI!B:G,2,FALSE)</f>
        <v>AI_born_event(RECEIVER, ARG0, ARG1, ARG2, ARG3,ARG4)</v>
      </c>
      <c r="G912" s="86" t="str">
        <f>VLOOKUP(D912,AI!B:G,3,FALSE)</f>
        <v>AI_update_event(RECEIVER, ARG0, ARG1, ARG2, ARG3,ARG4)</v>
      </c>
      <c r="H912" s="86"/>
      <c r="I912" s="86"/>
      <c r="J912" s="86" t="str">
        <f>VLOOKUP(D912,AI!B:G,6,FALSE)</f>
        <v>test_deadth_event(RECEIVER, ARG0, ARG1, ARG2, ARG3,ARG4)</v>
      </c>
      <c r="K912" s="86">
        <v>1</v>
      </c>
      <c r="L912" s="86">
        <f>IF(怪物属性编辑!AH855=1,怪物属性编辑!AO855,0)</f>
        <v>2686</v>
      </c>
      <c r="M912" s="89">
        <f t="shared" si="39"/>
        <v>1620</v>
      </c>
      <c r="S912" s="86">
        <v>320</v>
      </c>
      <c r="AF912" s="90">
        <f t="shared" ref="AF912:AF975" si="40">100000+A912</f>
        <v>140499</v>
      </c>
    </row>
    <row r="913" spans="1:32">
      <c r="A913" s="5">
        <v>40500</v>
      </c>
      <c r="B913" s="4">
        <v>50040</v>
      </c>
      <c r="C913" s="5" t="str">
        <f>VLOOKUP(B913,映射!A:B,2,FALSE)</f>
        <v>极寒小魔怪</v>
      </c>
      <c r="D913" s="85" t="str">
        <f>IF(IF(COUNTIF(AI!A:A,'表格编辑 '!C913),TRUE,FALSE)=FALSE,"monster",(VLOOKUP(C913,AI!A:B,2,FALSE)))</f>
        <v>monster</v>
      </c>
      <c r="E913" s="5">
        <v>54</v>
      </c>
      <c r="F913" s="86" t="str">
        <f>VLOOKUP(D913,AI!B:G,2,FALSE)</f>
        <v>AI_born_event(RECEIVER, ARG0, ARG1, ARG2, ARG3,ARG4)</v>
      </c>
      <c r="G913" s="86" t="str">
        <f>VLOOKUP(D913,AI!B:G,3,FALSE)</f>
        <v>AI_update_event(RECEIVER, ARG0, ARG1, ARG2, ARG3,ARG4)</v>
      </c>
      <c r="H913" s="86"/>
      <c r="I913" s="86"/>
      <c r="J913" s="86" t="str">
        <f>VLOOKUP(D913,AI!B:G,6,FALSE)</f>
        <v>test_deadth_event(RECEIVER, ARG0, ARG1, ARG2, ARG3,ARG4)</v>
      </c>
      <c r="K913" s="86">
        <v>1</v>
      </c>
      <c r="L913" s="86">
        <f>IF(怪物属性编辑!AH856=1,怪物属性编辑!AO856,0)</f>
        <v>3616</v>
      </c>
      <c r="M913" s="89">
        <f t="shared" si="39"/>
        <v>1620</v>
      </c>
      <c r="S913" s="86">
        <v>320</v>
      </c>
      <c r="AF913" s="90">
        <f t="shared" si="40"/>
        <v>140500</v>
      </c>
    </row>
    <row r="914" spans="1:32">
      <c r="A914" s="5">
        <v>40501</v>
      </c>
      <c r="B914" s="4">
        <v>50038</v>
      </c>
      <c r="C914" s="5" t="str">
        <f>VLOOKUP(B914,映射!A:B,2,FALSE)</f>
        <v>石像魔宠</v>
      </c>
      <c r="D914" s="85" t="str">
        <f>IF(IF(COUNTIF(AI!A:A,'表格编辑 '!C914),TRUE,FALSE)=FALSE,"monster",(VLOOKUP(C914,AI!A:B,2,FALSE)))</f>
        <v>monster</v>
      </c>
      <c r="E914" s="5">
        <v>54</v>
      </c>
      <c r="F914" s="86" t="str">
        <f>VLOOKUP(D914,AI!B:G,2,FALSE)</f>
        <v>AI_born_event(RECEIVER, ARG0, ARG1, ARG2, ARG3,ARG4)</v>
      </c>
      <c r="G914" s="86" t="str">
        <f>VLOOKUP(D914,AI!B:G,3,FALSE)</f>
        <v>AI_update_event(RECEIVER, ARG0, ARG1, ARG2, ARG3,ARG4)</v>
      </c>
      <c r="H914" s="86"/>
      <c r="I914" s="86"/>
      <c r="J914" s="86" t="str">
        <f>VLOOKUP(D914,AI!B:G,6,FALSE)</f>
        <v>test_deadth_event(RECEIVER, ARG0, ARG1, ARG2, ARG3,ARG4)</v>
      </c>
      <c r="K914" s="86">
        <v>1</v>
      </c>
      <c r="L914" s="86">
        <f>IF(怪物属性编辑!AH857=1,怪物属性编辑!AO857,0)</f>
        <v>2876</v>
      </c>
      <c r="M914" s="89">
        <f t="shared" si="39"/>
        <v>1620</v>
      </c>
      <c r="S914" s="86">
        <v>320</v>
      </c>
      <c r="AF914" s="90">
        <f t="shared" si="40"/>
        <v>140501</v>
      </c>
    </row>
    <row r="915" spans="1:32">
      <c r="A915" s="5">
        <v>40502</v>
      </c>
      <c r="B915" s="4">
        <v>50093</v>
      </c>
      <c r="C915" s="5" t="str">
        <f>VLOOKUP(B915,映射!A:B,2,FALSE)</f>
        <v>萌萌仙人掌</v>
      </c>
      <c r="D915" s="85" t="str">
        <f>IF(IF(COUNTIF(AI!A:A,'表格编辑 '!C915),TRUE,FALSE)=FALSE,"monster",(VLOOKUP(C915,AI!A:B,2,FALSE)))</f>
        <v>monster</v>
      </c>
      <c r="E915" s="5">
        <v>54</v>
      </c>
      <c r="F915" s="86" t="str">
        <f>VLOOKUP(D915,AI!B:G,2,FALSE)</f>
        <v>AI_born_event(RECEIVER, ARG0, ARG1, ARG2, ARG3,ARG4)</v>
      </c>
      <c r="G915" s="86" t="str">
        <f>VLOOKUP(D915,AI!B:G,3,FALSE)</f>
        <v>AI_update_event(RECEIVER, ARG0, ARG1, ARG2, ARG3,ARG4)</v>
      </c>
      <c r="H915" s="86"/>
      <c r="I915" s="86"/>
      <c r="J915" s="86" t="str">
        <f>VLOOKUP(D915,AI!B:G,6,FALSE)</f>
        <v>test_deadth_event(RECEIVER, ARG0, ARG1, ARG2, ARG3,ARG4)</v>
      </c>
      <c r="K915" s="86">
        <v>1</v>
      </c>
      <c r="L915" s="86">
        <f>IF(怪物属性编辑!AH858=1,怪物属性编辑!AO858,0)</f>
        <v>2528</v>
      </c>
      <c r="M915" s="89">
        <f t="shared" si="39"/>
        <v>1620</v>
      </c>
      <c r="S915" s="86">
        <v>320</v>
      </c>
      <c r="AF915" s="90">
        <f t="shared" si="40"/>
        <v>140502</v>
      </c>
    </row>
    <row r="916" spans="1:32">
      <c r="A916" s="5">
        <v>40503</v>
      </c>
      <c r="B916" s="4">
        <v>50120</v>
      </c>
      <c r="C916" s="5" t="str">
        <f>VLOOKUP(B916,映射!A:B,2,FALSE)</f>
        <v>蓝魔恐怖箱</v>
      </c>
      <c r="D916" s="85" t="str">
        <f>IF(IF(COUNTIF(AI!A:A,'表格编辑 '!C916),TRUE,FALSE)=FALSE,"monster",(VLOOKUP(C916,AI!A:B,2,FALSE)))</f>
        <v>monster</v>
      </c>
      <c r="E916" s="5">
        <v>54</v>
      </c>
      <c r="F916" s="86" t="str">
        <f>VLOOKUP(D916,AI!B:G,2,FALSE)</f>
        <v>AI_born_event(RECEIVER, ARG0, ARG1, ARG2, ARG3,ARG4)</v>
      </c>
      <c r="G916" s="86" t="str">
        <f>VLOOKUP(D916,AI!B:G,3,FALSE)</f>
        <v>AI_update_event(RECEIVER, ARG0, ARG1, ARG2, ARG3,ARG4)</v>
      </c>
      <c r="H916" s="86"/>
      <c r="I916" s="86"/>
      <c r="J916" s="86" t="str">
        <f>VLOOKUP(D916,AI!B:G,6,FALSE)</f>
        <v>test_deadth_event(RECEIVER, ARG0, ARG1, ARG2, ARG3,ARG4)</v>
      </c>
      <c r="K916" s="86">
        <v>1</v>
      </c>
      <c r="L916" s="86">
        <f>IF(怪物属性编辑!AH859=1,怪物属性编辑!AO859,0)</f>
        <v>2348</v>
      </c>
      <c r="M916" s="89">
        <f t="shared" si="39"/>
        <v>1620</v>
      </c>
      <c r="S916" s="86">
        <v>320</v>
      </c>
      <c r="AF916" s="90">
        <f t="shared" si="40"/>
        <v>140503</v>
      </c>
    </row>
    <row r="917" spans="1:32">
      <c r="A917" s="5">
        <v>40504</v>
      </c>
      <c r="B917" s="4">
        <v>50062</v>
      </c>
      <c r="C917" s="5" t="str">
        <f>VLOOKUP(B917,映射!A:B,2,FALSE)</f>
        <v>致命魔蝎</v>
      </c>
      <c r="D917" s="85" t="str">
        <f>IF(IF(COUNTIF(AI!A:A,'表格编辑 '!C917),TRUE,FALSE)=FALSE,"monster",(VLOOKUP(C917,AI!A:B,2,FALSE)))</f>
        <v>monster</v>
      </c>
      <c r="E917" s="5">
        <v>54</v>
      </c>
      <c r="F917" s="86" t="str">
        <f>VLOOKUP(D917,AI!B:G,2,FALSE)</f>
        <v>AI_born_event(RECEIVER, ARG0, ARG1, ARG2, ARG3,ARG4)</v>
      </c>
      <c r="G917" s="86" t="str">
        <f>VLOOKUP(D917,AI!B:G,3,FALSE)</f>
        <v>AI_update_event(RECEIVER, ARG0, ARG1, ARG2, ARG3,ARG4)</v>
      </c>
      <c r="H917" s="86"/>
      <c r="I917" s="86"/>
      <c r="J917" s="86" t="str">
        <f>VLOOKUP(D917,AI!B:G,6,FALSE)</f>
        <v>test_deadth_event(RECEIVER, ARG0, ARG1, ARG2, ARG3,ARG4)</v>
      </c>
      <c r="K917" s="86">
        <v>1</v>
      </c>
      <c r="L917" s="86">
        <f>IF(怪物属性编辑!AH860=1,怪物属性编辑!AO860,0)</f>
        <v>1212</v>
      </c>
      <c r="M917" s="89">
        <f t="shared" si="39"/>
        <v>1620</v>
      </c>
      <c r="S917" s="86">
        <v>320</v>
      </c>
      <c r="AF917" s="90">
        <f t="shared" si="40"/>
        <v>140504</v>
      </c>
    </row>
    <row r="918" spans="1:32">
      <c r="A918" s="5">
        <v>40505</v>
      </c>
      <c r="B918" s="4">
        <v>50039</v>
      </c>
      <c r="C918" s="5" t="str">
        <f>VLOOKUP(B918,映射!A:B,2,FALSE)</f>
        <v>石像仆从</v>
      </c>
      <c r="D918" s="85" t="str">
        <f>IF(IF(COUNTIF(AI!A:A,'表格编辑 '!C918),TRUE,FALSE)=FALSE,"monster",(VLOOKUP(C918,AI!A:B,2,FALSE)))</f>
        <v>monster</v>
      </c>
      <c r="E918" s="5">
        <v>54</v>
      </c>
      <c r="F918" s="86" t="str">
        <f>VLOOKUP(D918,AI!B:G,2,FALSE)</f>
        <v>AI_born_event(RECEIVER, ARG0, ARG1, ARG2, ARG3,ARG4)</v>
      </c>
      <c r="G918" s="86" t="str">
        <f>VLOOKUP(D918,AI!B:G,3,FALSE)</f>
        <v>AI_update_event(RECEIVER, ARG0, ARG1, ARG2, ARG3,ARG4)</v>
      </c>
      <c r="H918" s="86"/>
      <c r="I918" s="86"/>
      <c r="J918" s="86" t="str">
        <f>VLOOKUP(D918,AI!B:G,6,FALSE)</f>
        <v>test_deadth_event(RECEIVER, ARG0, ARG1, ARG2, ARG3,ARG4)</v>
      </c>
      <c r="K918" s="86">
        <v>1</v>
      </c>
      <c r="L918" s="86">
        <f>IF(怪物属性编辑!AH861=1,怪物属性编辑!AO861,0)</f>
        <v>2110</v>
      </c>
      <c r="M918" s="89">
        <f t="shared" si="39"/>
        <v>1620</v>
      </c>
      <c r="S918" s="86">
        <v>320</v>
      </c>
      <c r="AF918" s="90">
        <f t="shared" si="40"/>
        <v>140505</v>
      </c>
    </row>
    <row r="919" spans="1:32">
      <c r="A919" s="5">
        <v>40506</v>
      </c>
      <c r="B919" s="4">
        <v>50016</v>
      </c>
      <c r="C919" s="5" t="str">
        <f>VLOOKUP(B919,映射!A:B,2,FALSE)</f>
        <v>炽热贼鼠</v>
      </c>
      <c r="D919" s="85" t="str">
        <f>IF(IF(COUNTIF(AI!A:A,'表格编辑 '!C919),TRUE,FALSE)=FALSE,"monster",(VLOOKUP(C919,AI!A:B,2,FALSE)))</f>
        <v>monster</v>
      </c>
      <c r="E919" s="5">
        <v>54</v>
      </c>
      <c r="F919" s="86" t="str">
        <f>VLOOKUP(D919,AI!B:G,2,FALSE)</f>
        <v>AI_born_event(RECEIVER, ARG0, ARG1, ARG2, ARG3,ARG4)</v>
      </c>
      <c r="G919" s="86" t="str">
        <f>VLOOKUP(D919,AI!B:G,3,FALSE)</f>
        <v>AI_update_event(RECEIVER, ARG0, ARG1, ARG2, ARG3,ARG4)</v>
      </c>
      <c r="H919" s="86"/>
      <c r="I919" s="86"/>
      <c r="J919" s="86" t="str">
        <f>VLOOKUP(D919,AI!B:G,6,FALSE)</f>
        <v>test_deadth_event(RECEIVER, ARG0, ARG1, ARG2, ARG3,ARG4)</v>
      </c>
      <c r="K919" s="86">
        <v>1</v>
      </c>
      <c r="L919" s="86">
        <f>IF(怪物属性编辑!AH862=1,怪物属性编辑!AO862,0)</f>
        <v>3030</v>
      </c>
      <c r="M919" s="89">
        <f t="shared" si="39"/>
        <v>1620</v>
      </c>
      <c r="S919" s="86">
        <v>320</v>
      </c>
      <c r="AF919" s="90">
        <f t="shared" si="40"/>
        <v>140506</v>
      </c>
    </row>
    <row r="920" spans="1:32">
      <c r="A920" s="5">
        <v>40507</v>
      </c>
      <c r="B920" s="4">
        <v>50114</v>
      </c>
      <c r="C920" s="5" t="str">
        <f>VLOOKUP(B920,映射!A:B,2,FALSE)</f>
        <v>屠龙刃使魔</v>
      </c>
      <c r="D920" s="85" t="str">
        <f>IF(IF(COUNTIF(AI!A:A,'表格编辑 '!C920),TRUE,FALSE)=FALSE,"monster",(VLOOKUP(C920,AI!A:B,2,FALSE)))</f>
        <v>monster</v>
      </c>
      <c r="E920" s="5">
        <v>54</v>
      </c>
      <c r="F920" s="86" t="str">
        <f>VLOOKUP(D920,AI!B:G,2,FALSE)</f>
        <v>AI_born_event(RECEIVER, ARG0, ARG1, ARG2, ARG3,ARG4)</v>
      </c>
      <c r="G920" s="86" t="str">
        <f>VLOOKUP(D920,AI!B:G,3,FALSE)</f>
        <v>AI_update_event(RECEIVER, ARG0, ARG1, ARG2, ARG3,ARG4)</v>
      </c>
      <c r="H920" s="86"/>
      <c r="I920" s="86"/>
      <c r="J920" s="86" t="str">
        <f>VLOOKUP(D920,AI!B:G,6,FALSE)</f>
        <v>test_deadth_event(RECEIVER, ARG0, ARG1, ARG2, ARG3,ARG4)</v>
      </c>
      <c r="K920" s="86">
        <v>1</v>
      </c>
      <c r="L920" s="86">
        <f>IF(怪物属性编辑!AH863=1,怪物属性编辑!AO863,0)</f>
        <v>1172</v>
      </c>
      <c r="M920" s="89">
        <f t="shared" si="39"/>
        <v>1620</v>
      </c>
      <c r="S920" s="86">
        <v>320</v>
      </c>
      <c r="AF920" s="90">
        <f t="shared" si="40"/>
        <v>140507</v>
      </c>
    </row>
    <row r="921" spans="1:32">
      <c r="A921" s="5">
        <v>40508</v>
      </c>
      <c r="B921" s="4">
        <v>50015</v>
      </c>
      <c r="C921" s="5" t="str">
        <f>VLOOKUP(B921,映射!A:B,2,FALSE)</f>
        <v>噩梦耗子</v>
      </c>
      <c r="D921" s="85" t="str">
        <f>IF(IF(COUNTIF(AI!A:A,'表格编辑 '!C921),TRUE,FALSE)=FALSE,"monster",(VLOOKUP(C921,AI!A:B,2,FALSE)))</f>
        <v>monster</v>
      </c>
      <c r="E921" s="5">
        <v>54</v>
      </c>
      <c r="F921" s="86" t="str">
        <f>VLOOKUP(D921,AI!B:G,2,FALSE)</f>
        <v>AI_born_event(RECEIVER, ARG0, ARG1, ARG2, ARG3,ARG4)</v>
      </c>
      <c r="G921" s="86" t="str">
        <f>VLOOKUP(D921,AI!B:G,3,FALSE)</f>
        <v>AI_update_event(RECEIVER, ARG0, ARG1, ARG2, ARG3,ARG4)</v>
      </c>
      <c r="H921" s="86"/>
      <c r="I921" s="86"/>
      <c r="J921" s="86" t="str">
        <f>VLOOKUP(D921,AI!B:G,6,FALSE)</f>
        <v>test_deadth_event(RECEIVER, ARG0, ARG1, ARG2, ARG3,ARG4)</v>
      </c>
      <c r="K921" s="86">
        <v>1</v>
      </c>
      <c r="L921" s="86">
        <f>IF(怪物属性编辑!AH864=1,怪物属性编辑!AO864,0)</f>
        <v>3480</v>
      </c>
      <c r="M921" s="89">
        <f t="shared" si="39"/>
        <v>1620</v>
      </c>
      <c r="S921" s="86">
        <v>320</v>
      </c>
      <c r="AF921" s="90">
        <f t="shared" si="40"/>
        <v>140508</v>
      </c>
    </row>
    <row r="922" spans="1:32">
      <c r="A922" s="5">
        <v>40509</v>
      </c>
      <c r="B922" s="4">
        <v>50096</v>
      </c>
      <c r="C922" s="5" t="str">
        <f>VLOOKUP(B922,映射!A:B,2,FALSE)</f>
        <v>史莱姆</v>
      </c>
      <c r="D922" s="85" t="str">
        <f>IF(IF(COUNTIF(AI!A:A,'表格编辑 '!C922),TRUE,FALSE)=FALSE,"monster",(VLOOKUP(C922,AI!A:B,2,FALSE)))</f>
        <v>monster</v>
      </c>
      <c r="E922" s="5">
        <v>54</v>
      </c>
      <c r="F922" s="86" t="str">
        <f>VLOOKUP(D922,AI!B:G,2,FALSE)</f>
        <v>AI_born_event(RECEIVER, ARG0, ARG1, ARG2, ARG3,ARG4)</v>
      </c>
      <c r="G922" s="86" t="str">
        <f>VLOOKUP(D922,AI!B:G,3,FALSE)</f>
        <v>AI_update_event(RECEIVER, ARG0, ARG1, ARG2, ARG3,ARG4)</v>
      </c>
      <c r="H922" s="86"/>
      <c r="I922" s="86"/>
      <c r="J922" s="86" t="str">
        <f>VLOOKUP(D922,AI!B:G,6,FALSE)</f>
        <v>test_deadth_event(RECEIVER, ARG0, ARG1, ARG2, ARG3,ARG4)</v>
      </c>
      <c r="K922" s="86">
        <v>1</v>
      </c>
      <c r="L922" s="86">
        <f>IF(怪物属性编辑!AH865=1,怪物属性编辑!AO865,0)</f>
        <v>2698</v>
      </c>
      <c r="M922" s="89">
        <f t="shared" si="39"/>
        <v>1620</v>
      </c>
      <c r="S922" s="86">
        <v>320</v>
      </c>
      <c r="AF922" s="90">
        <f t="shared" si="40"/>
        <v>140509</v>
      </c>
    </row>
    <row r="923" spans="1:32">
      <c r="A923" s="5">
        <v>40510</v>
      </c>
      <c r="B923" s="4">
        <v>50087</v>
      </c>
      <c r="C923" s="5" t="str">
        <f>VLOOKUP(B923,映射!A:B,2,FALSE)</f>
        <v>丛林臭臭花</v>
      </c>
      <c r="D923" s="85" t="str">
        <f>IF(IF(COUNTIF(AI!A:A,'表格编辑 '!C923),TRUE,FALSE)=FALSE,"monster",(VLOOKUP(C923,AI!A:B,2,FALSE)))</f>
        <v>monster</v>
      </c>
      <c r="E923" s="5">
        <v>54</v>
      </c>
      <c r="F923" s="86" t="str">
        <f>VLOOKUP(D923,AI!B:G,2,FALSE)</f>
        <v>AI_born_event(RECEIVER, ARG0, ARG1, ARG2, ARG3,ARG4)</v>
      </c>
      <c r="G923" s="86" t="str">
        <f>VLOOKUP(D923,AI!B:G,3,FALSE)</f>
        <v>AI_update_event(RECEIVER, ARG0, ARG1, ARG2, ARG3,ARG4)</v>
      </c>
      <c r="H923" s="86"/>
      <c r="I923" s="86"/>
      <c r="J923" s="86" t="str">
        <f>VLOOKUP(D923,AI!B:G,6,FALSE)</f>
        <v>test_deadth_event(RECEIVER, ARG0, ARG1, ARG2, ARG3,ARG4)</v>
      </c>
      <c r="K923" s="86">
        <v>1</v>
      </c>
      <c r="L923" s="86">
        <f>IF(怪物属性编辑!AH866=1,怪物属性编辑!AO866,0)</f>
        <v>2510</v>
      </c>
      <c r="M923" s="89">
        <f t="shared" si="39"/>
        <v>1620</v>
      </c>
      <c r="S923" s="86">
        <v>320</v>
      </c>
      <c r="AF923" s="90">
        <f t="shared" si="40"/>
        <v>140510</v>
      </c>
    </row>
    <row r="924" spans="1:32">
      <c r="A924" s="5">
        <v>40511</v>
      </c>
      <c r="B924" s="4">
        <v>50127</v>
      </c>
      <c r="C924" s="5" t="str">
        <f>VLOOKUP(B924,映射!A:B,2,FALSE)</f>
        <v>魔王蟹</v>
      </c>
      <c r="D924" s="85" t="str">
        <f>IF(IF(COUNTIF(AI!A:A,'表格编辑 '!C924),TRUE,FALSE)=FALSE,"monster",(VLOOKUP(C924,AI!A:B,2,FALSE)))</f>
        <v>monster</v>
      </c>
      <c r="E924" s="5">
        <v>59</v>
      </c>
      <c r="F924" s="86" t="str">
        <f>VLOOKUP(D924,AI!B:G,2,FALSE)</f>
        <v>AI_born_event(RECEIVER, ARG0, ARG1, ARG2, ARG3,ARG4)</v>
      </c>
      <c r="G924" s="86" t="str">
        <f>VLOOKUP(D924,AI!B:G,3,FALSE)</f>
        <v>AI_update_event(RECEIVER, ARG0, ARG1, ARG2, ARG3,ARG4)</v>
      </c>
      <c r="H924" s="86"/>
      <c r="I924" s="86"/>
      <c r="J924" s="86" t="str">
        <f>VLOOKUP(D924,AI!B:G,6,FALSE)</f>
        <v>test_deadth_event(RECEIVER, ARG0, ARG1, ARG2, ARG3,ARG4)</v>
      </c>
      <c r="K924" s="86">
        <v>1</v>
      </c>
      <c r="L924" s="86">
        <f>IF(怪物属性编辑!AH867=1,怪物属性编辑!AO867,0)</f>
        <v>998</v>
      </c>
      <c r="M924" s="89">
        <f t="shared" si="39"/>
        <v>1770</v>
      </c>
      <c r="S924" s="86">
        <v>320</v>
      </c>
      <c r="AF924" s="90">
        <f t="shared" si="40"/>
        <v>140511</v>
      </c>
    </row>
    <row r="925" spans="1:32">
      <c r="A925" s="5">
        <v>40512</v>
      </c>
      <c r="B925" s="4">
        <v>50003</v>
      </c>
      <c r="C925" s="5" t="str">
        <f>VLOOKUP(B925,映射!A:B,2,FALSE)</f>
        <v>虎人</v>
      </c>
      <c r="D925" s="85" t="str">
        <f>IF(IF(COUNTIF(AI!A:A,'表格编辑 '!C925),TRUE,FALSE)=FALSE,"monster",(VLOOKUP(C925,AI!A:B,2,FALSE)))</f>
        <v>monster</v>
      </c>
      <c r="E925" s="5">
        <v>59</v>
      </c>
      <c r="F925" s="86" t="str">
        <f>VLOOKUP(D925,AI!B:G,2,FALSE)</f>
        <v>AI_born_event(RECEIVER, ARG0, ARG1, ARG2, ARG3,ARG4)</v>
      </c>
      <c r="G925" s="86" t="str">
        <f>VLOOKUP(D925,AI!B:G,3,FALSE)</f>
        <v>AI_update_event(RECEIVER, ARG0, ARG1, ARG2, ARG3,ARG4)</v>
      </c>
      <c r="H925" s="86"/>
      <c r="I925" s="86"/>
      <c r="J925" s="86" t="str">
        <f>VLOOKUP(D925,AI!B:G,6,FALSE)</f>
        <v>test_deadth_event(RECEIVER, ARG0, ARG1, ARG2, ARG3,ARG4)</v>
      </c>
      <c r="K925" s="86">
        <v>1</v>
      </c>
      <c r="L925" s="86">
        <f>IF(怪物属性编辑!AH868=1,怪物属性编辑!AO868,0)</f>
        <v>3036</v>
      </c>
      <c r="M925" s="89">
        <f t="shared" si="39"/>
        <v>1770</v>
      </c>
      <c r="S925" s="86">
        <v>320</v>
      </c>
      <c r="AF925" s="90">
        <f t="shared" si="40"/>
        <v>140512</v>
      </c>
    </row>
    <row r="926" spans="1:32">
      <c r="A926" s="5">
        <v>40513</v>
      </c>
      <c r="B926" s="4">
        <v>50002</v>
      </c>
      <c r="C926" s="5" t="str">
        <f>VLOOKUP(B926,映射!A:B,2,FALSE)</f>
        <v>坚甲龟</v>
      </c>
      <c r="D926" s="85" t="str">
        <f>IF(IF(COUNTIF(AI!A:A,'表格编辑 '!C926),TRUE,FALSE)=FALSE,"monster",(VLOOKUP(C926,AI!A:B,2,FALSE)))</f>
        <v>monster</v>
      </c>
      <c r="E926" s="5">
        <v>59</v>
      </c>
      <c r="F926" s="86" t="str">
        <f>VLOOKUP(D926,AI!B:G,2,FALSE)</f>
        <v>AI_born_event(RECEIVER, ARG0, ARG1, ARG2, ARG3,ARG4)</v>
      </c>
      <c r="G926" s="86" t="str">
        <f>VLOOKUP(D926,AI!B:G,3,FALSE)</f>
        <v>AI_update_event(RECEIVER, ARG0, ARG1, ARG2, ARG3,ARG4)</v>
      </c>
      <c r="H926" s="86"/>
      <c r="I926" s="86"/>
      <c r="J926" s="86" t="str">
        <f>VLOOKUP(D926,AI!B:G,6,FALSE)</f>
        <v>test_deadth_event(RECEIVER, ARG0, ARG1, ARG2, ARG3,ARG4)</v>
      </c>
      <c r="K926" s="86">
        <v>1</v>
      </c>
      <c r="L926" s="86">
        <f>IF(怪物属性编辑!AH869=1,怪物属性编辑!AO869,0)</f>
        <v>874</v>
      </c>
      <c r="M926" s="89">
        <f t="shared" ref="M926:M989" si="41">E926*30</f>
        <v>1770</v>
      </c>
      <c r="S926" s="86">
        <v>320</v>
      </c>
      <c r="AF926" s="90">
        <f t="shared" si="40"/>
        <v>140513</v>
      </c>
    </row>
    <row r="927" spans="1:32">
      <c r="A927" s="5">
        <v>40514</v>
      </c>
      <c r="B927" s="4">
        <v>50052</v>
      </c>
      <c r="C927" s="5" t="str">
        <f>VLOOKUP(B927,映射!A:B,2,FALSE)</f>
        <v>恶魔蝙蝠</v>
      </c>
      <c r="D927" s="85" t="str">
        <f>IF(IF(COUNTIF(AI!A:A,'表格编辑 '!C927),TRUE,FALSE)=FALSE,"monster",(VLOOKUP(C927,AI!A:B,2,FALSE)))</f>
        <v>monster</v>
      </c>
      <c r="E927" s="5">
        <v>59</v>
      </c>
      <c r="F927" s="86" t="str">
        <f>VLOOKUP(D927,AI!B:G,2,FALSE)</f>
        <v>AI_born_event(RECEIVER, ARG0, ARG1, ARG2, ARG3,ARG4)</v>
      </c>
      <c r="G927" s="86" t="str">
        <f>VLOOKUP(D927,AI!B:G,3,FALSE)</f>
        <v>AI_update_event(RECEIVER, ARG0, ARG1, ARG2, ARG3,ARG4)</v>
      </c>
      <c r="H927" s="86"/>
      <c r="I927" s="86"/>
      <c r="J927" s="86" t="str">
        <f>VLOOKUP(D927,AI!B:G,6,FALSE)</f>
        <v>test_deadth_event(RECEIVER, ARG0, ARG1, ARG2, ARG3,ARG4)</v>
      </c>
      <c r="K927" s="86">
        <v>1</v>
      </c>
      <c r="L927" s="86">
        <f>IF(怪物属性编辑!AH870=1,怪物属性编辑!AO870,0)</f>
        <v>2776</v>
      </c>
      <c r="M927" s="89">
        <f t="shared" si="41"/>
        <v>1770</v>
      </c>
      <c r="S927" s="86">
        <v>320</v>
      </c>
      <c r="AF927" s="90">
        <f t="shared" si="40"/>
        <v>140514</v>
      </c>
    </row>
    <row r="928" spans="1:32">
      <c r="A928" s="5">
        <v>40515</v>
      </c>
      <c r="B928" s="4">
        <v>50040</v>
      </c>
      <c r="C928" s="5" t="str">
        <f>VLOOKUP(B928,映射!A:B,2,FALSE)</f>
        <v>极寒小魔怪</v>
      </c>
      <c r="D928" s="85" t="str">
        <f>IF(IF(COUNTIF(AI!A:A,'表格编辑 '!C928),TRUE,FALSE)=FALSE,"monster",(VLOOKUP(C928,AI!A:B,2,FALSE)))</f>
        <v>monster</v>
      </c>
      <c r="E928" s="5">
        <v>59</v>
      </c>
      <c r="F928" s="86" t="str">
        <f>VLOOKUP(D928,AI!B:G,2,FALSE)</f>
        <v>AI_born_event(RECEIVER, ARG0, ARG1, ARG2, ARG3,ARG4)</v>
      </c>
      <c r="G928" s="86" t="str">
        <f>VLOOKUP(D928,AI!B:G,3,FALSE)</f>
        <v>AI_update_event(RECEIVER, ARG0, ARG1, ARG2, ARG3,ARG4)</v>
      </c>
      <c r="H928" s="86"/>
      <c r="I928" s="86"/>
      <c r="J928" s="86" t="str">
        <f>VLOOKUP(D928,AI!B:G,6,FALSE)</f>
        <v>test_deadth_event(RECEIVER, ARG0, ARG1, ARG2, ARG3,ARG4)</v>
      </c>
      <c r="K928" s="86">
        <v>1</v>
      </c>
      <c r="L928" s="86">
        <f>IF(怪物属性编辑!AH871=1,怪物属性编辑!AO871,0)</f>
        <v>3746</v>
      </c>
      <c r="M928" s="89">
        <f t="shared" si="41"/>
        <v>1770</v>
      </c>
      <c r="S928" s="86">
        <v>320</v>
      </c>
      <c r="AF928" s="90">
        <f t="shared" si="40"/>
        <v>140515</v>
      </c>
    </row>
    <row r="929" spans="1:32">
      <c r="A929" s="5">
        <v>40516</v>
      </c>
      <c r="B929" s="4">
        <v>50038</v>
      </c>
      <c r="C929" s="5" t="str">
        <f>VLOOKUP(B929,映射!A:B,2,FALSE)</f>
        <v>石像魔宠</v>
      </c>
      <c r="D929" s="85" t="str">
        <f>IF(IF(COUNTIF(AI!A:A,'表格编辑 '!C929),TRUE,FALSE)=FALSE,"monster",(VLOOKUP(C929,AI!A:B,2,FALSE)))</f>
        <v>monster</v>
      </c>
      <c r="E929" s="5">
        <v>59</v>
      </c>
      <c r="F929" s="86" t="str">
        <f>VLOOKUP(D929,AI!B:G,2,FALSE)</f>
        <v>AI_born_event(RECEIVER, ARG0, ARG1, ARG2, ARG3,ARG4)</v>
      </c>
      <c r="G929" s="86" t="str">
        <f>VLOOKUP(D929,AI!B:G,3,FALSE)</f>
        <v>AI_update_event(RECEIVER, ARG0, ARG1, ARG2, ARG3,ARG4)</v>
      </c>
      <c r="H929" s="86"/>
      <c r="I929" s="86"/>
      <c r="J929" s="86" t="str">
        <f>VLOOKUP(D929,AI!B:G,6,FALSE)</f>
        <v>test_deadth_event(RECEIVER, ARG0, ARG1, ARG2, ARG3,ARG4)</v>
      </c>
      <c r="K929" s="86">
        <v>1</v>
      </c>
      <c r="L929" s="86">
        <f>IF(怪物属性编辑!AH872=1,怪物属性编辑!AO872,0)</f>
        <v>2996</v>
      </c>
      <c r="M929" s="89">
        <f t="shared" si="41"/>
        <v>1770</v>
      </c>
      <c r="S929" s="86">
        <v>320</v>
      </c>
      <c r="AF929" s="90">
        <f t="shared" si="40"/>
        <v>140516</v>
      </c>
    </row>
    <row r="930" spans="1:32">
      <c r="A930" s="5">
        <v>40517</v>
      </c>
      <c r="B930" s="4">
        <v>50093</v>
      </c>
      <c r="C930" s="5" t="str">
        <f>VLOOKUP(B930,映射!A:B,2,FALSE)</f>
        <v>萌萌仙人掌</v>
      </c>
      <c r="D930" s="85" t="str">
        <f>IF(IF(COUNTIF(AI!A:A,'表格编辑 '!C930),TRUE,FALSE)=FALSE,"monster",(VLOOKUP(C930,AI!A:B,2,FALSE)))</f>
        <v>monster</v>
      </c>
      <c r="E930" s="5">
        <v>59</v>
      </c>
      <c r="F930" s="86" t="str">
        <f>VLOOKUP(D930,AI!B:G,2,FALSE)</f>
        <v>AI_born_event(RECEIVER, ARG0, ARG1, ARG2, ARG3,ARG4)</v>
      </c>
      <c r="G930" s="86" t="str">
        <f>VLOOKUP(D930,AI!B:G,3,FALSE)</f>
        <v>AI_update_event(RECEIVER, ARG0, ARG1, ARG2, ARG3,ARG4)</v>
      </c>
      <c r="H930" s="86"/>
      <c r="I930" s="86"/>
      <c r="J930" s="86" t="str">
        <f>VLOOKUP(D930,AI!B:G,6,FALSE)</f>
        <v>test_deadth_event(RECEIVER, ARG0, ARG1, ARG2, ARG3,ARG4)</v>
      </c>
      <c r="K930" s="86">
        <v>1</v>
      </c>
      <c r="L930" s="86">
        <f>IF(怪物属性编辑!AH873=1,怪物属性编辑!AO873,0)</f>
        <v>2588</v>
      </c>
      <c r="M930" s="89">
        <f t="shared" si="41"/>
        <v>1770</v>
      </c>
      <c r="S930" s="86">
        <v>320</v>
      </c>
      <c r="AF930" s="90">
        <f t="shared" si="40"/>
        <v>140517</v>
      </c>
    </row>
    <row r="931" spans="1:32">
      <c r="A931" s="5">
        <v>40518</v>
      </c>
      <c r="B931" s="4">
        <v>50120</v>
      </c>
      <c r="C931" s="5" t="str">
        <f>VLOOKUP(B931,映射!A:B,2,FALSE)</f>
        <v>蓝魔恐怖箱</v>
      </c>
      <c r="D931" s="85" t="str">
        <f>IF(IF(COUNTIF(AI!A:A,'表格编辑 '!C931),TRUE,FALSE)=FALSE,"monster",(VLOOKUP(C931,AI!A:B,2,FALSE)))</f>
        <v>monster</v>
      </c>
      <c r="E931" s="5">
        <v>59</v>
      </c>
      <c r="F931" s="86" t="str">
        <f>VLOOKUP(D931,AI!B:G,2,FALSE)</f>
        <v>AI_born_event(RECEIVER, ARG0, ARG1, ARG2, ARG3,ARG4)</v>
      </c>
      <c r="G931" s="86" t="str">
        <f>VLOOKUP(D931,AI!B:G,3,FALSE)</f>
        <v>AI_update_event(RECEIVER, ARG0, ARG1, ARG2, ARG3,ARG4)</v>
      </c>
      <c r="H931" s="86"/>
      <c r="I931" s="86"/>
      <c r="J931" s="86" t="str">
        <f>VLOOKUP(D931,AI!B:G,6,FALSE)</f>
        <v>test_deadth_event(RECEIVER, ARG0, ARG1, ARG2, ARG3,ARG4)</v>
      </c>
      <c r="K931" s="86">
        <v>1</v>
      </c>
      <c r="L931" s="86">
        <f>IF(怪物属性编辑!AH874=1,怪物属性编辑!AO874,0)</f>
        <v>2420</v>
      </c>
      <c r="M931" s="89">
        <f t="shared" si="41"/>
        <v>1770</v>
      </c>
      <c r="S931" s="86">
        <v>320</v>
      </c>
      <c r="AF931" s="90">
        <f t="shared" si="40"/>
        <v>140518</v>
      </c>
    </row>
    <row r="932" spans="1:32">
      <c r="A932" s="5">
        <v>40519</v>
      </c>
      <c r="B932" s="4">
        <v>50062</v>
      </c>
      <c r="C932" s="5" t="str">
        <f>VLOOKUP(B932,映射!A:B,2,FALSE)</f>
        <v>致命魔蝎</v>
      </c>
      <c r="D932" s="85" t="str">
        <f>IF(IF(COUNTIF(AI!A:A,'表格编辑 '!C932),TRUE,FALSE)=FALSE,"monster",(VLOOKUP(C932,AI!A:B,2,FALSE)))</f>
        <v>monster</v>
      </c>
      <c r="E932" s="5">
        <v>59</v>
      </c>
      <c r="F932" s="86" t="str">
        <f>VLOOKUP(D932,AI!B:G,2,FALSE)</f>
        <v>AI_born_event(RECEIVER, ARG0, ARG1, ARG2, ARG3,ARG4)</v>
      </c>
      <c r="G932" s="86" t="str">
        <f>VLOOKUP(D932,AI!B:G,3,FALSE)</f>
        <v>AI_update_event(RECEIVER, ARG0, ARG1, ARG2, ARG3,ARG4)</v>
      </c>
      <c r="H932" s="86"/>
      <c r="I932" s="86"/>
      <c r="J932" s="86" t="str">
        <f>VLOOKUP(D932,AI!B:G,6,FALSE)</f>
        <v>test_deadth_event(RECEIVER, ARG0, ARG1, ARG2, ARG3,ARG4)</v>
      </c>
      <c r="K932" s="86">
        <v>1</v>
      </c>
      <c r="L932" s="86">
        <f>IF(怪物属性编辑!AH875=1,怪物属性编辑!AO875,0)</f>
        <v>1182</v>
      </c>
      <c r="M932" s="89">
        <f t="shared" si="41"/>
        <v>1770</v>
      </c>
      <c r="S932" s="86">
        <v>320</v>
      </c>
      <c r="AF932" s="90">
        <f t="shared" si="40"/>
        <v>140519</v>
      </c>
    </row>
    <row r="933" spans="1:32">
      <c r="A933" s="5">
        <v>40520</v>
      </c>
      <c r="B933" s="4">
        <v>50039</v>
      </c>
      <c r="C933" s="5" t="str">
        <f>VLOOKUP(B933,映射!A:B,2,FALSE)</f>
        <v>石像仆从</v>
      </c>
      <c r="D933" s="85" t="str">
        <f>IF(IF(COUNTIF(AI!A:A,'表格编辑 '!C933),TRUE,FALSE)=FALSE,"monster",(VLOOKUP(C933,AI!A:B,2,FALSE)))</f>
        <v>monster</v>
      </c>
      <c r="E933" s="5">
        <v>59</v>
      </c>
      <c r="F933" s="86" t="str">
        <f>VLOOKUP(D933,AI!B:G,2,FALSE)</f>
        <v>AI_born_event(RECEIVER, ARG0, ARG1, ARG2, ARG3,ARG4)</v>
      </c>
      <c r="G933" s="86" t="str">
        <f>VLOOKUP(D933,AI!B:G,3,FALSE)</f>
        <v>AI_update_event(RECEIVER, ARG0, ARG1, ARG2, ARG3,ARG4)</v>
      </c>
      <c r="H933" s="86"/>
      <c r="I933" s="86"/>
      <c r="J933" s="86" t="str">
        <f>VLOOKUP(D933,AI!B:G,6,FALSE)</f>
        <v>test_deadth_event(RECEIVER, ARG0, ARG1, ARG2, ARG3,ARG4)</v>
      </c>
      <c r="K933" s="86">
        <v>1</v>
      </c>
      <c r="L933" s="86">
        <f>IF(怪物属性编辑!AH876=1,怪物属性编辑!AO876,0)</f>
        <v>2184</v>
      </c>
      <c r="M933" s="89">
        <f t="shared" si="41"/>
        <v>1770</v>
      </c>
      <c r="S933" s="86">
        <v>320</v>
      </c>
      <c r="AF933" s="90">
        <f t="shared" si="40"/>
        <v>140520</v>
      </c>
    </row>
    <row r="934" spans="1:32">
      <c r="A934" s="5">
        <v>40521</v>
      </c>
      <c r="B934" s="4">
        <v>50016</v>
      </c>
      <c r="C934" s="5" t="str">
        <f>VLOOKUP(B934,映射!A:B,2,FALSE)</f>
        <v>炽热贼鼠</v>
      </c>
      <c r="D934" s="85" t="str">
        <f>IF(IF(COUNTIF(AI!A:A,'表格编辑 '!C934),TRUE,FALSE)=FALSE,"monster",(VLOOKUP(C934,AI!A:B,2,FALSE)))</f>
        <v>monster</v>
      </c>
      <c r="E934" s="5">
        <v>59</v>
      </c>
      <c r="F934" s="86" t="str">
        <f>VLOOKUP(D934,AI!B:G,2,FALSE)</f>
        <v>AI_born_event(RECEIVER, ARG0, ARG1, ARG2, ARG3,ARG4)</v>
      </c>
      <c r="G934" s="86" t="str">
        <f>VLOOKUP(D934,AI!B:G,3,FALSE)</f>
        <v>AI_update_event(RECEIVER, ARG0, ARG1, ARG2, ARG3,ARG4)</v>
      </c>
      <c r="H934" s="86"/>
      <c r="I934" s="86"/>
      <c r="J934" s="86" t="str">
        <f>VLOOKUP(D934,AI!B:G,6,FALSE)</f>
        <v>test_deadth_event(RECEIVER, ARG0, ARG1, ARG2, ARG3,ARG4)</v>
      </c>
      <c r="K934" s="86">
        <v>1</v>
      </c>
      <c r="L934" s="86">
        <f>IF(怪物属性编辑!AH877=1,怪物属性编辑!AO877,0)</f>
        <v>3136</v>
      </c>
      <c r="M934" s="89">
        <f t="shared" si="41"/>
        <v>1770</v>
      </c>
      <c r="S934" s="86">
        <v>320</v>
      </c>
      <c r="AF934" s="90">
        <f t="shared" si="40"/>
        <v>140521</v>
      </c>
    </row>
    <row r="935" spans="1:32">
      <c r="A935" s="5">
        <v>40522</v>
      </c>
      <c r="B935" s="4">
        <v>50114</v>
      </c>
      <c r="C935" s="5" t="str">
        <f>VLOOKUP(B935,映射!A:B,2,FALSE)</f>
        <v>屠龙刃使魔</v>
      </c>
      <c r="D935" s="85" t="str">
        <f>IF(IF(COUNTIF(AI!A:A,'表格编辑 '!C935),TRUE,FALSE)=FALSE,"monster",(VLOOKUP(C935,AI!A:B,2,FALSE)))</f>
        <v>monster</v>
      </c>
      <c r="E935" s="5">
        <v>59</v>
      </c>
      <c r="F935" s="86" t="str">
        <f>VLOOKUP(D935,AI!B:G,2,FALSE)</f>
        <v>AI_born_event(RECEIVER, ARG0, ARG1, ARG2, ARG3,ARG4)</v>
      </c>
      <c r="G935" s="86" t="str">
        <f>VLOOKUP(D935,AI!B:G,3,FALSE)</f>
        <v>AI_update_event(RECEIVER, ARG0, ARG1, ARG2, ARG3,ARG4)</v>
      </c>
      <c r="H935" s="86"/>
      <c r="I935" s="86"/>
      <c r="J935" s="86" t="str">
        <f>VLOOKUP(D935,AI!B:G,6,FALSE)</f>
        <v>test_deadth_event(RECEIVER, ARG0, ARG1, ARG2, ARG3,ARG4)</v>
      </c>
      <c r="K935" s="86">
        <v>1</v>
      </c>
      <c r="L935" s="86">
        <f>IF(怪物属性编辑!AH878=1,怪物属性编辑!AO878,0)</f>
        <v>1172</v>
      </c>
      <c r="M935" s="89">
        <f t="shared" si="41"/>
        <v>1770</v>
      </c>
      <c r="S935" s="86">
        <v>320</v>
      </c>
      <c r="AF935" s="90">
        <f t="shared" si="40"/>
        <v>140522</v>
      </c>
    </row>
    <row r="936" spans="1:32">
      <c r="A936" s="5">
        <v>40523</v>
      </c>
      <c r="B936" s="4">
        <v>50015</v>
      </c>
      <c r="C936" s="5" t="str">
        <f>VLOOKUP(B936,映射!A:B,2,FALSE)</f>
        <v>噩梦耗子</v>
      </c>
      <c r="D936" s="85" t="str">
        <f>IF(IF(COUNTIF(AI!A:A,'表格编辑 '!C936),TRUE,FALSE)=FALSE,"monster",(VLOOKUP(C936,AI!A:B,2,FALSE)))</f>
        <v>monster</v>
      </c>
      <c r="E936" s="5">
        <v>59</v>
      </c>
      <c r="F936" s="86" t="str">
        <f>VLOOKUP(D936,AI!B:G,2,FALSE)</f>
        <v>AI_born_event(RECEIVER, ARG0, ARG1, ARG2, ARG3,ARG4)</v>
      </c>
      <c r="G936" s="86" t="str">
        <f>VLOOKUP(D936,AI!B:G,3,FALSE)</f>
        <v>AI_update_event(RECEIVER, ARG0, ARG1, ARG2, ARG3,ARG4)</v>
      </c>
      <c r="H936" s="86"/>
      <c r="I936" s="86"/>
      <c r="J936" s="86" t="str">
        <f>VLOOKUP(D936,AI!B:G,6,FALSE)</f>
        <v>test_deadth_event(RECEIVER, ARG0, ARG1, ARG2, ARG3,ARG4)</v>
      </c>
      <c r="K936" s="86">
        <v>1</v>
      </c>
      <c r="L936" s="86">
        <f>IF(怪物属性编辑!AH879=1,怪物属性编辑!AO879,0)</f>
        <v>3654</v>
      </c>
      <c r="M936" s="89">
        <f t="shared" si="41"/>
        <v>1770</v>
      </c>
      <c r="S936" s="86">
        <v>320</v>
      </c>
      <c r="AF936" s="90">
        <f t="shared" si="40"/>
        <v>140523</v>
      </c>
    </row>
    <row r="937" spans="1:32">
      <c r="A937" s="5">
        <v>40524</v>
      </c>
      <c r="B937" s="4">
        <v>50096</v>
      </c>
      <c r="C937" s="5" t="str">
        <f>VLOOKUP(B937,映射!A:B,2,FALSE)</f>
        <v>史莱姆</v>
      </c>
      <c r="D937" s="85" t="str">
        <f>IF(IF(COUNTIF(AI!A:A,'表格编辑 '!C937),TRUE,FALSE)=FALSE,"monster",(VLOOKUP(C937,AI!A:B,2,FALSE)))</f>
        <v>monster</v>
      </c>
      <c r="E937" s="5">
        <v>59</v>
      </c>
      <c r="F937" s="86" t="str">
        <f>VLOOKUP(D937,AI!B:G,2,FALSE)</f>
        <v>AI_born_event(RECEIVER, ARG0, ARG1, ARG2, ARG3,ARG4)</v>
      </c>
      <c r="G937" s="86" t="str">
        <f>VLOOKUP(D937,AI!B:G,3,FALSE)</f>
        <v>AI_update_event(RECEIVER, ARG0, ARG1, ARG2, ARG3,ARG4)</v>
      </c>
      <c r="H937" s="86"/>
      <c r="I937" s="86"/>
      <c r="J937" s="86" t="str">
        <f>VLOOKUP(D937,AI!B:G,6,FALSE)</f>
        <v>test_deadth_event(RECEIVER, ARG0, ARG1, ARG2, ARG3,ARG4)</v>
      </c>
      <c r="K937" s="86">
        <v>1</v>
      </c>
      <c r="L937" s="86">
        <f>IF(怪物属性编辑!AH880=1,怪物属性编辑!AO880,0)</f>
        <v>2778</v>
      </c>
      <c r="M937" s="89">
        <f t="shared" si="41"/>
        <v>1770</v>
      </c>
      <c r="S937" s="86">
        <v>320</v>
      </c>
      <c r="AF937" s="90">
        <f t="shared" si="40"/>
        <v>140524</v>
      </c>
    </row>
    <row r="938" spans="1:32">
      <c r="A938" s="5">
        <v>40525</v>
      </c>
      <c r="B938" s="4">
        <v>50087</v>
      </c>
      <c r="C938" s="5" t="str">
        <f>VLOOKUP(B938,映射!A:B,2,FALSE)</f>
        <v>丛林臭臭花</v>
      </c>
      <c r="D938" s="85" t="str">
        <f>IF(IF(COUNTIF(AI!A:A,'表格编辑 '!C938),TRUE,FALSE)=FALSE,"monster",(VLOOKUP(C938,AI!A:B,2,FALSE)))</f>
        <v>monster</v>
      </c>
      <c r="E938" s="5">
        <v>59</v>
      </c>
      <c r="F938" s="86" t="str">
        <f>VLOOKUP(D938,AI!B:G,2,FALSE)</f>
        <v>AI_born_event(RECEIVER, ARG0, ARG1, ARG2, ARG3,ARG4)</v>
      </c>
      <c r="G938" s="86" t="str">
        <f>VLOOKUP(D938,AI!B:G,3,FALSE)</f>
        <v>AI_update_event(RECEIVER, ARG0, ARG1, ARG2, ARG3,ARG4)</v>
      </c>
      <c r="H938" s="86"/>
      <c r="I938" s="86"/>
      <c r="J938" s="86" t="str">
        <f>VLOOKUP(D938,AI!B:G,6,FALSE)</f>
        <v>test_deadth_event(RECEIVER, ARG0, ARG1, ARG2, ARG3,ARG4)</v>
      </c>
      <c r="K938" s="86">
        <v>1</v>
      </c>
      <c r="L938" s="86">
        <f>IF(怪物属性编辑!AH881=1,怪物属性编辑!AO881,0)</f>
        <v>2570</v>
      </c>
      <c r="M938" s="89">
        <f t="shared" si="41"/>
        <v>1770</v>
      </c>
      <c r="S938" s="86">
        <v>320</v>
      </c>
      <c r="AF938" s="90">
        <f t="shared" si="40"/>
        <v>140525</v>
      </c>
    </row>
    <row r="939" spans="1:32">
      <c r="A939" s="5">
        <v>40526</v>
      </c>
      <c r="B939" s="4">
        <v>50127</v>
      </c>
      <c r="C939" s="5" t="str">
        <f>VLOOKUP(B939,映射!A:B,2,FALSE)</f>
        <v>魔王蟹</v>
      </c>
      <c r="D939" s="85" t="str">
        <f>IF(IF(COUNTIF(AI!A:A,'表格编辑 '!C939),TRUE,FALSE)=FALSE,"monster",(VLOOKUP(C939,AI!A:B,2,FALSE)))</f>
        <v>monster</v>
      </c>
      <c r="E939" s="5">
        <v>60</v>
      </c>
      <c r="F939" s="86" t="str">
        <f>VLOOKUP(D939,AI!B:G,2,FALSE)</f>
        <v>AI_born_event(RECEIVER, ARG0, ARG1, ARG2, ARG3,ARG4)</v>
      </c>
      <c r="G939" s="86" t="str">
        <f>VLOOKUP(D939,AI!B:G,3,FALSE)</f>
        <v>AI_update_event(RECEIVER, ARG0, ARG1, ARG2, ARG3,ARG4)</v>
      </c>
      <c r="H939" s="86"/>
      <c r="I939" s="86"/>
      <c r="J939" s="86" t="str">
        <f>VLOOKUP(D939,AI!B:G,6,FALSE)</f>
        <v>test_deadth_event(RECEIVER, ARG0, ARG1, ARG2, ARG3,ARG4)</v>
      </c>
      <c r="K939" s="86">
        <v>1</v>
      </c>
      <c r="L939" s="86">
        <f>IF(怪物属性编辑!AH882=1,怪物属性编辑!AO882,0)</f>
        <v>1298</v>
      </c>
      <c r="M939" s="89">
        <f t="shared" si="41"/>
        <v>1800</v>
      </c>
      <c r="S939" s="86">
        <v>320</v>
      </c>
      <c r="AF939" s="90">
        <f t="shared" si="40"/>
        <v>140526</v>
      </c>
    </row>
    <row r="940" spans="1:32">
      <c r="A940" s="5">
        <v>40527</v>
      </c>
      <c r="B940" s="4">
        <v>50003</v>
      </c>
      <c r="C940" s="5" t="str">
        <f>VLOOKUP(B940,映射!A:B,2,FALSE)</f>
        <v>虎人</v>
      </c>
      <c r="D940" s="85" t="str">
        <f>IF(IF(COUNTIF(AI!A:A,'表格编辑 '!C940),TRUE,FALSE)=FALSE,"monster",(VLOOKUP(C940,AI!A:B,2,FALSE)))</f>
        <v>monster</v>
      </c>
      <c r="E940" s="5">
        <v>60</v>
      </c>
      <c r="F940" s="86" t="str">
        <f>VLOOKUP(D940,AI!B:G,2,FALSE)</f>
        <v>AI_born_event(RECEIVER, ARG0, ARG1, ARG2, ARG3,ARG4)</v>
      </c>
      <c r="G940" s="86" t="str">
        <f>VLOOKUP(D940,AI!B:G,3,FALSE)</f>
        <v>AI_update_event(RECEIVER, ARG0, ARG1, ARG2, ARG3,ARG4)</v>
      </c>
      <c r="H940" s="86"/>
      <c r="I940" s="86"/>
      <c r="J940" s="86" t="str">
        <f>VLOOKUP(D940,AI!B:G,6,FALSE)</f>
        <v>test_deadth_event(RECEIVER, ARG0, ARG1, ARG2, ARG3,ARG4)</v>
      </c>
      <c r="K940" s="86">
        <v>1</v>
      </c>
      <c r="L940" s="86">
        <f>IF(怪物属性编辑!AH883=1,怪物属性编辑!AO883,0)</f>
        <v>3424</v>
      </c>
      <c r="M940" s="89">
        <f t="shared" si="41"/>
        <v>1800</v>
      </c>
      <c r="S940" s="86">
        <v>320</v>
      </c>
      <c r="AF940" s="90">
        <f t="shared" si="40"/>
        <v>140527</v>
      </c>
    </row>
    <row r="941" spans="1:32">
      <c r="A941" s="5">
        <v>40528</v>
      </c>
      <c r="B941" s="4">
        <v>50002</v>
      </c>
      <c r="C941" s="5" t="str">
        <f>VLOOKUP(B941,映射!A:B,2,FALSE)</f>
        <v>坚甲龟</v>
      </c>
      <c r="D941" s="85" t="str">
        <f>IF(IF(COUNTIF(AI!A:A,'表格编辑 '!C941),TRUE,FALSE)=FALSE,"monster",(VLOOKUP(C941,AI!A:B,2,FALSE)))</f>
        <v>monster</v>
      </c>
      <c r="E941" s="5">
        <v>60</v>
      </c>
      <c r="F941" s="86" t="str">
        <f>VLOOKUP(D941,AI!B:G,2,FALSE)</f>
        <v>AI_born_event(RECEIVER, ARG0, ARG1, ARG2, ARG3,ARG4)</v>
      </c>
      <c r="G941" s="86" t="str">
        <f>VLOOKUP(D941,AI!B:G,3,FALSE)</f>
        <v>AI_update_event(RECEIVER, ARG0, ARG1, ARG2, ARG3,ARG4)</v>
      </c>
      <c r="H941" s="86"/>
      <c r="I941" s="86"/>
      <c r="J941" s="86" t="str">
        <f>VLOOKUP(D941,AI!B:G,6,FALSE)</f>
        <v>test_deadth_event(RECEIVER, ARG0, ARG1, ARG2, ARG3,ARG4)</v>
      </c>
      <c r="K941" s="86">
        <v>1</v>
      </c>
      <c r="L941" s="86">
        <f>IF(怪物属性编辑!AH884=1,怪物属性编辑!AO884,0)</f>
        <v>1150</v>
      </c>
      <c r="M941" s="89">
        <f t="shared" si="41"/>
        <v>1800</v>
      </c>
      <c r="S941" s="86">
        <v>320</v>
      </c>
      <c r="AF941" s="90">
        <f t="shared" si="40"/>
        <v>140528</v>
      </c>
    </row>
    <row r="942" spans="1:32">
      <c r="A942" s="5">
        <v>40529</v>
      </c>
      <c r="B942" s="4">
        <v>50052</v>
      </c>
      <c r="C942" s="5" t="str">
        <f>VLOOKUP(B942,映射!A:B,2,FALSE)</f>
        <v>恶魔蝙蝠</v>
      </c>
      <c r="D942" s="85" t="str">
        <f>IF(IF(COUNTIF(AI!A:A,'表格编辑 '!C942),TRUE,FALSE)=FALSE,"monster",(VLOOKUP(C942,AI!A:B,2,FALSE)))</f>
        <v>monster</v>
      </c>
      <c r="E942" s="5">
        <v>60</v>
      </c>
      <c r="F942" s="86" t="str">
        <f>VLOOKUP(D942,AI!B:G,2,FALSE)</f>
        <v>AI_born_event(RECEIVER, ARG0, ARG1, ARG2, ARG3,ARG4)</v>
      </c>
      <c r="G942" s="86" t="str">
        <f>VLOOKUP(D942,AI!B:G,3,FALSE)</f>
        <v>AI_update_event(RECEIVER, ARG0, ARG1, ARG2, ARG3,ARG4)</v>
      </c>
      <c r="H942" s="86"/>
      <c r="I942" s="86"/>
      <c r="J942" s="86" t="str">
        <f>VLOOKUP(D942,AI!B:G,6,FALSE)</f>
        <v>test_deadth_event(RECEIVER, ARG0, ARG1, ARG2, ARG3,ARG4)</v>
      </c>
      <c r="K942" s="86">
        <v>1</v>
      </c>
      <c r="L942" s="86">
        <f>IF(怪物属性编辑!AH885=1,怪物属性编辑!AO885,0)</f>
        <v>3124</v>
      </c>
      <c r="M942" s="89">
        <f t="shared" si="41"/>
        <v>1800</v>
      </c>
      <c r="S942" s="86">
        <v>320</v>
      </c>
      <c r="AF942" s="90">
        <f t="shared" si="40"/>
        <v>140529</v>
      </c>
    </row>
    <row r="943" spans="1:32">
      <c r="A943" s="5">
        <v>40530</v>
      </c>
      <c r="B943" s="4">
        <v>50040</v>
      </c>
      <c r="C943" s="5" t="str">
        <f>VLOOKUP(B943,映射!A:B,2,FALSE)</f>
        <v>极寒小魔怪</v>
      </c>
      <c r="D943" s="85" t="str">
        <f>IF(IF(COUNTIF(AI!A:A,'表格编辑 '!C943),TRUE,FALSE)=FALSE,"monster",(VLOOKUP(C943,AI!A:B,2,FALSE)))</f>
        <v>monster</v>
      </c>
      <c r="E943" s="5">
        <v>60</v>
      </c>
      <c r="F943" s="86" t="str">
        <f>VLOOKUP(D943,AI!B:G,2,FALSE)</f>
        <v>AI_born_event(RECEIVER, ARG0, ARG1, ARG2, ARG3,ARG4)</v>
      </c>
      <c r="G943" s="86" t="str">
        <f>VLOOKUP(D943,AI!B:G,3,FALSE)</f>
        <v>AI_update_event(RECEIVER, ARG0, ARG1, ARG2, ARG3,ARG4)</v>
      </c>
      <c r="H943" s="86"/>
      <c r="I943" s="86"/>
      <c r="J943" s="86" t="str">
        <f>VLOOKUP(D943,AI!B:G,6,FALSE)</f>
        <v>test_deadth_event(RECEIVER, ARG0, ARG1, ARG2, ARG3,ARG4)</v>
      </c>
      <c r="K943" s="86">
        <v>1</v>
      </c>
      <c r="L943" s="86">
        <f>IF(怪物属性编辑!AH886=1,怪物属性编辑!AO886,0)</f>
        <v>4212</v>
      </c>
      <c r="M943" s="89">
        <f t="shared" si="41"/>
        <v>1800</v>
      </c>
      <c r="S943" s="86">
        <v>320</v>
      </c>
      <c r="AF943" s="90">
        <f t="shared" si="40"/>
        <v>140530</v>
      </c>
    </row>
    <row r="944" spans="1:32">
      <c r="A944" s="5">
        <v>40531</v>
      </c>
      <c r="B944" s="4">
        <v>50038</v>
      </c>
      <c r="C944" s="5" t="str">
        <f>VLOOKUP(B944,映射!A:B,2,FALSE)</f>
        <v>石像魔宠</v>
      </c>
      <c r="D944" s="85" t="str">
        <f>IF(IF(COUNTIF(AI!A:A,'表格编辑 '!C944),TRUE,FALSE)=FALSE,"monster",(VLOOKUP(C944,AI!A:B,2,FALSE)))</f>
        <v>monster</v>
      </c>
      <c r="E944" s="5">
        <v>60</v>
      </c>
      <c r="F944" s="86" t="str">
        <f>VLOOKUP(D944,AI!B:G,2,FALSE)</f>
        <v>AI_born_event(RECEIVER, ARG0, ARG1, ARG2, ARG3,ARG4)</v>
      </c>
      <c r="G944" s="86" t="str">
        <f>VLOOKUP(D944,AI!B:G,3,FALSE)</f>
        <v>AI_update_event(RECEIVER, ARG0, ARG1, ARG2, ARG3,ARG4)</v>
      </c>
      <c r="H944" s="86"/>
      <c r="I944" s="86"/>
      <c r="J944" s="86" t="str">
        <f>VLOOKUP(D944,AI!B:G,6,FALSE)</f>
        <v>test_deadth_event(RECEIVER, ARG0, ARG1, ARG2, ARG3,ARG4)</v>
      </c>
      <c r="K944" s="86">
        <v>1</v>
      </c>
      <c r="L944" s="86">
        <f>IF(怪物属性编辑!AH887=1,怪物属性编辑!AO887,0)</f>
        <v>3364</v>
      </c>
      <c r="M944" s="89">
        <f t="shared" si="41"/>
        <v>1800</v>
      </c>
      <c r="S944" s="86">
        <v>320</v>
      </c>
      <c r="AF944" s="90">
        <f t="shared" si="40"/>
        <v>140531</v>
      </c>
    </row>
    <row r="945" spans="1:32">
      <c r="A945" s="5">
        <v>40532</v>
      </c>
      <c r="B945" s="4">
        <v>50093</v>
      </c>
      <c r="C945" s="5" t="str">
        <f>VLOOKUP(B945,映射!A:B,2,FALSE)</f>
        <v>萌萌仙人掌</v>
      </c>
      <c r="D945" s="85" t="str">
        <f>IF(IF(COUNTIF(AI!A:A,'表格编辑 '!C945),TRUE,FALSE)=FALSE,"monster",(VLOOKUP(C945,AI!A:B,2,FALSE)))</f>
        <v>monster</v>
      </c>
      <c r="E945" s="5">
        <v>60</v>
      </c>
      <c r="F945" s="86" t="str">
        <f>VLOOKUP(D945,AI!B:G,2,FALSE)</f>
        <v>AI_born_event(RECEIVER, ARG0, ARG1, ARG2, ARG3,ARG4)</v>
      </c>
      <c r="G945" s="86" t="str">
        <f>VLOOKUP(D945,AI!B:G,3,FALSE)</f>
        <v>AI_update_event(RECEIVER, ARG0, ARG1, ARG2, ARG3,ARG4)</v>
      </c>
      <c r="H945" s="86"/>
      <c r="I945" s="86"/>
      <c r="J945" s="86" t="str">
        <f>VLOOKUP(D945,AI!B:G,6,FALSE)</f>
        <v>test_deadth_event(RECEIVER, ARG0, ARG1, ARG2, ARG3,ARG4)</v>
      </c>
      <c r="K945" s="86">
        <v>1</v>
      </c>
      <c r="L945" s="86">
        <f>IF(怪物属性编辑!AH888=1,怪物属性编辑!AO888,0)</f>
        <v>2976</v>
      </c>
      <c r="M945" s="89">
        <f t="shared" si="41"/>
        <v>1800</v>
      </c>
      <c r="S945" s="86">
        <v>320</v>
      </c>
      <c r="AF945" s="90">
        <f t="shared" si="40"/>
        <v>140532</v>
      </c>
    </row>
    <row r="946" spans="1:32">
      <c r="A946" s="5">
        <v>40533</v>
      </c>
      <c r="B946" s="4">
        <v>50120</v>
      </c>
      <c r="C946" s="5" t="str">
        <f>VLOOKUP(B946,映射!A:B,2,FALSE)</f>
        <v>蓝魔恐怖箱</v>
      </c>
      <c r="D946" s="85" t="str">
        <f>IF(IF(COUNTIF(AI!A:A,'表格编辑 '!C946),TRUE,FALSE)=FALSE,"monster",(VLOOKUP(C946,AI!A:B,2,FALSE)))</f>
        <v>monster</v>
      </c>
      <c r="E946" s="5">
        <v>60</v>
      </c>
      <c r="F946" s="86" t="str">
        <f>VLOOKUP(D946,AI!B:G,2,FALSE)</f>
        <v>AI_born_event(RECEIVER, ARG0, ARG1, ARG2, ARG3,ARG4)</v>
      </c>
      <c r="G946" s="86" t="str">
        <f>VLOOKUP(D946,AI!B:G,3,FALSE)</f>
        <v>AI_update_event(RECEIVER, ARG0, ARG1, ARG2, ARG3,ARG4)</v>
      </c>
      <c r="H946" s="86"/>
      <c r="I946" s="86"/>
      <c r="J946" s="86" t="str">
        <f>VLOOKUP(D946,AI!B:G,6,FALSE)</f>
        <v>test_deadth_event(RECEIVER, ARG0, ARG1, ARG2, ARG3,ARG4)</v>
      </c>
      <c r="K946" s="86">
        <v>1</v>
      </c>
      <c r="L946" s="86">
        <f>IF(怪物属性编辑!AH889=1,怪物属性编辑!AO889,0)</f>
        <v>2712</v>
      </c>
      <c r="M946" s="89">
        <f t="shared" si="41"/>
        <v>1800</v>
      </c>
      <c r="S946" s="86">
        <v>320</v>
      </c>
      <c r="AF946" s="90">
        <f t="shared" si="40"/>
        <v>140533</v>
      </c>
    </row>
    <row r="947" spans="1:32">
      <c r="A947" s="5">
        <v>40534</v>
      </c>
      <c r="B947" s="4">
        <v>50062</v>
      </c>
      <c r="C947" s="5" t="str">
        <f>VLOOKUP(B947,映射!A:B,2,FALSE)</f>
        <v>致命魔蝎</v>
      </c>
      <c r="D947" s="85" t="str">
        <f>IF(IF(COUNTIF(AI!A:A,'表格编辑 '!C947),TRUE,FALSE)=FALSE,"monster",(VLOOKUP(C947,AI!A:B,2,FALSE)))</f>
        <v>monster</v>
      </c>
      <c r="E947" s="5">
        <v>60</v>
      </c>
      <c r="F947" s="86" t="str">
        <f>VLOOKUP(D947,AI!B:G,2,FALSE)</f>
        <v>AI_born_event(RECEIVER, ARG0, ARG1, ARG2, ARG3,ARG4)</v>
      </c>
      <c r="G947" s="86" t="str">
        <f>VLOOKUP(D947,AI!B:G,3,FALSE)</f>
        <v>AI_update_event(RECEIVER, ARG0, ARG1, ARG2, ARG3,ARG4)</v>
      </c>
      <c r="H947" s="86"/>
      <c r="I947" s="86"/>
      <c r="J947" s="86" t="str">
        <f>VLOOKUP(D947,AI!B:G,6,FALSE)</f>
        <v>test_deadth_event(RECEIVER, ARG0, ARG1, ARG2, ARG3,ARG4)</v>
      </c>
      <c r="K947" s="86">
        <v>1</v>
      </c>
      <c r="L947" s="86">
        <f>IF(怪物属性编辑!AH890=1,怪物属性编辑!AO890,0)</f>
        <v>1484</v>
      </c>
      <c r="M947" s="89">
        <f t="shared" si="41"/>
        <v>1800</v>
      </c>
      <c r="S947" s="86">
        <v>320</v>
      </c>
      <c r="AF947" s="90">
        <f t="shared" si="40"/>
        <v>140534</v>
      </c>
    </row>
    <row r="948" spans="1:32">
      <c r="A948" s="5">
        <v>40535</v>
      </c>
      <c r="B948" s="4">
        <v>50039</v>
      </c>
      <c r="C948" s="5" t="str">
        <f>VLOOKUP(B948,映射!A:B,2,FALSE)</f>
        <v>石像仆从</v>
      </c>
      <c r="D948" s="85" t="str">
        <f>IF(IF(COUNTIF(AI!A:A,'表格编辑 '!C948),TRUE,FALSE)=FALSE,"monster",(VLOOKUP(C948,AI!A:B,2,FALSE)))</f>
        <v>monster</v>
      </c>
      <c r="E948" s="5">
        <v>60</v>
      </c>
      <c r="F948" s="86" t="str">
        <f>VLOOKUP(D948,AI!B:G,2,FALSE)</f>
        <v>AI_born_event(RECEIVER, ARG0, ARG1, ARG2, ARG3,ARG4)</v>
      </c>
      <c r="G948" s="86" t="str">
        <f>VLOOKUP(D948,AI!B:G,3,FALSE)</f>
        <v>AI_update_event(RECEIVER, ARG0, ARG1, ARG2, ARG3,ARG4)</v>
      </c>
      <c r="H948" s="86"/>
      <c r="I948" s="86"/>
      <c r="J948" s="86" t="str">
        <f>VLOOKUP(D948,AI!B:G,6,FALSE)</f>
        <v>test_deadth_event(RECEIVER, ARG0, ARG1, ARG2, ARG3,ARG4)</v>
      </c>
      <c r="K948" s="86">
        <v>1</v>
      </c>
      <c r="L948" s="86">
        <f>IF(怪物属性编辑!AH891=1,怪物属性编辑!AO891,0)</f>
        <v>2538</v>
      </c>
      <c r="M948" s="89">
        <f t="shared" si="41"/>
        <v>1800</v>
      </c>
      <c r="S948" s="86">
        <v>320</v>
      </c>
      <c r="AF948" s="90">
        <f t="shared" si="40"/>
        <v>140535</v>
      </c>
    </row>
    <row r="949" spans="1:32">
      <c r="A949" s="5">
        <v>40536</v>
      </c>
      <c r="B949" s="4">
        <v>50016</v>
      </c>
      <c r="C949" s="5" t="str">
        <f>VLOOKUP(B949,映射!A:B,2,FALSE)</f>
        <v>炽热贼鼠</v>
      </c>
      <c r="D949" s="85" t="str">
        <f>IF(IF(COUNTIF(AI!A:A,'表格编辑 '!C949),TRUE,FALSE)=FALSE,"monster",(VLOOKUP(C949,AI!A:B,2,FALSE)))</f>
        <v>monster</v>
      </c>
      <c r="E949" s="5">
        <v>60</v>
      </c>
      <c r="F949" s="86" t="str">
        <f>VLOOKUP(D949,AI!B:G,2,FALSE)</f>
        <v>AI_born_event(RECEIVER, ARG0, ARG1, ARG2, ARG3,ARG4)</v>
      </c>
      <c r="G949" s="86" t="str">
        <f>VLOOKUP(D949,AI!B:G,3,FALSE)</f>
        <v>AI_update_event(RECEIVER, ARG0, ARG1, ARG2, ARG3,ARG4)</v>
      </c>
      <c r="H949" s="86"/>
      <c r="I949" s="86"/>
      <c r="J949" s="86" t="str">
        <f>VLOOKUP(D949,AI!B:G,6,FALSE)</f>
        <v>test_deadth_event(RECEIVER, ARG0, ARG1, ARG2, ARG3,ARG4)</v>
      </c>
      <c r="K949" s="86">
        <v>1</v>
      </c>
      <c r="L949" s="86">
        <f>IF(怪物属性编辑!AH892=1,怪物属性编辑!AO892,0)</f>
        <v>3500</v>
      </c>
      <c r="M949" s="89">
        <f t="shared" si="41"/>
        <v>1800</v>
      </c>
      <c r="S949" s="86">
        <v>320</v>
      </c>
      <c r="AF949" s="90">
        <f t="shared" si="40"/>
        <v>140536</v>
      </c>
    </row>
    <row r="950" spans="1:32">
      <c r="A950" s="5">
        <v>40537</v>
      </c>
      <c r="B950" s="4">
        <v>50114</v>
      </c>
      <c r="C950" s="5" t="str">
        <f>VLOOKUP(B950,映射!A:B,2,FALSE)</f>
        <v>屠龙刃使魔</v>
      </c>
      <c r="D950" s="85" t="str">
        <f>IF(IF(COUNTIF(AI!A:A,'表格编辑 '!C950),TRUE,FALSE)=FALSE,"monster",(VLOOKUP(C950,AI!A:B,2,FALSE)))</f>
        <v>monster</v>
      </c>
      <c r="E950" s="5">
        <v>60</v>
      </c>
      <c r="F950" s="86" t="str">
        <f>VLOOKUP(D950,AI!B:G,2,FALSE)</f>
        <v>AI_born_event(RECEIVER, ARG0, ARG1, ARG2, ARG3,ARG4)</v>
      </c>
      <c r="G950" s="86" t="str">
        <f>VLOOKUP(D950,AI!B:G,3,FALSE)</f>
        <v>AI_update_event(RECEIVER, ARG0, ARG1, ARG2, ARG3,ARG4)</v>
      </c>
      <c r="H950" s="86"/>
      <c r="I950" s="86"/>
      <c r="J950" s="86" t="str">
        <f>VLOOKUP(D950,AI!B:G,6,FALSE)</f>
        <v>test_deadth_event(RECEIVER, ARG0, ARG1, ARG2, ARG3,ARG4)</v>
      </c>
      <c r="K950" s="86">
        <v>1</v>
      </c>
      <c r="L950" s="86">
        <f>IF(怪物属性编辑!AH893=1,怪物属性编辑!AO893,0)</f>
        <v>1446</v>
      </c>
      <c r="M950" s="89">
        <f t="shared" si="41"/>
        <v>1800</v>
      </c>
      <c r="S950" s="86">
        <v>320</v>
      </c>
      <c r="AF950" s="90">
        <f t="shared" si="40"/>
        <v>140537</v>
      </c>
    </row>
    <row r="951" spans="1:32">
      <c r="A951" s="5">
        <v>40538</v>
      </c>
      <c r="B951" s="4">
        <v>50015</v>
      </c>
      <c r="C951" s="5" t="str">
        <f>VLOOKUP(B951,映射!A:B,2,FALSE)</f>
        <v>噩梦耗子</v>
      </c>
      <c r="D951" s="85" t="str">
        <f>IF(IF(COUNTIF(AI!A:A,'表格编辑 '!C951),TRUE,FALSE)=FALSE,"monster",(VLOOKUP(C951,AI!A:B,2,FALSE)))</f>
        <v>monster</v>
      </c>
      <c r="E951" s="5">
        <v>60</v>
      </c>
      <c r="F951" s="86" t="str">
        <f>VLOOKUP(D951,AI!B:G,2,FALSE)</f>
        <v>AI_born_event(RECEIVER, ARG0, ARG1, ARG2, ARG3,ARG4)</v>
      </c>
      <c r="G951" s="86" t="str">
        <f>VLOOKUP(D951,AI!B:G,3,FALSE)</f>
        <v>AI_update_event(RECEIVER, ARG0, ARG1, ARG2, ARG3,ARG4)</v>
      </c>
      <c r="H951" s="86"/>
      <c r="I951" s="86"/>
      <c r="J951" s="86" t="str">
        <f>VLOOKUP(D951,AI!B:G,6,FALSE)</f>
        <v>test_deadth_event(RECEIVER, ARG0, ARG1, ARG2, ARG3,ARG4)</v>
      </c>
      <c r="K951" s="86">
        <v>1</v>
      </c>
      <c r="L951" s="86">
        <f>IF(怪物属性编辑!AH894=1,怪物属性编辑!AO894,0)</f>
        <v>4038</v>
      </c>
      <c r="M951" s="89">
        <f t="shared" si="41"/>
        <v>1800</v>
      </c>
      <c r="S951" s="86">
        <v>320</v>
      </c>
      <c r="AF951" s="90">
        <f t="shared" si="40"/>
        <v>140538</v>
      </c>
    </row>
    <row r="952" spans="1:32">
      <c r="A952" s="5">
        <v>40539</v>
      </c>
      <c r="B952" s="4">
        <v>50096</v>
      </c>
      <c r="C952" s="5" t="str">
        <f>VLOOKUP(B952,映射!A:B,2,FALSE)</f>
        <v>史莱姆</v>
      </c>
      <c r="D952" s="85" t="str">
        <f>IF(IF(COUNTIF(AI!A:A,'表格编辑 '!C952),TRUE,FALSE)=FALSE,"monster",(VLOOKUP(C952,AI!A:B,2,FALSE)))</f>
        <v>monster</v>
      </c>
      <c r="E952" s="5">
        <v>60</v>
      </c>
      <c r="F952" s="86" t="str">
        <f>VLOOKUP(D952,AI!B:G,2,FALSE)</f>
        <v>AI_born_event(RECEIVER, ARG0, ARG1, ARG2, ARG3,ARG4)</v>
      </c>
      <c r="G952" s="86" t="str">
        <f>VLOOKUP(D952,AI!B:G,3,FALSE)</f>
        <v>AI_update_event(RECEIVER, ARG0, ARG1, ARG2, ARG3,ARG4)</v>
      </c>
      <c r="H952" s="86"/>
      <c r="I952" s="86"/>
      <c r="J952" s="86" t="str">
        <f>VLOOKUP(D952,AI!B:G,6,FALSE)</f>
        <v>test_deadth_event(RECEIVER, ARG0, ARG1, ARG2, ARG3,ARG4)</v>
      </c>
      <c r="K952" s="86">
        <v>1</v>
      </c>
      <c r="L952" s="86">
        <f>IF(怪物属性编辑!AH895=1,怪物属性编辑!AO895,0)</f>
        <v>3214</v>
      </c>
      <c r="M952" s="89">
        <f t="shared" si="41"/>
        <v>1800</v>
      </c>
      <c r="S952" s="86">
        <v>320</v>
      </c>
      <c r="AF952" s="90">
        <f t="shared" si="40"/>
        <v>140539</v>
      </c>
    </row>
    <row r="953" spans="1:32">
      <c r="A953" s="5">
        <v>40540</v>
      </c>
      <c r="B953" s="4">
        <v>50087</v>
      </c>
      <c r="C953" s="5" t="str">
        <f>VLOOKUP(B953,映射!A:B,2,FALSE)</f>
        <v>丛林臭臭花</v>
      </c>
      <c r="D953" s="85" t="str">
        <f>IF(IF(COUNTIF(AI!A:A,'表格编辑 '!C953),TRUE,FALSE)=FALSE,"monster",(VLOOKUP(C953,AI!A:B,2,FALSE)))</f>
        <v>monster</v>
      </c>
      <c r="E953" s="5">
        <v>60</v>
      </c>
      <c r="F953" s="86" t="str">
        <f>VLOOKUP(D953,AI!B:G,2,FALSE)</f>
        <v>AI_born_event(RECEIVER, ARG0, ARG1, ARG2, ARG3,ARG4)</v>
      </c>
      <c r="G953" s="86" t="str">
        <f>VLOOKUP(D953,AI!B:G,3,FALSE)</f>
        <v>AI_update_event(RECEIVER, ARG0, ARG1, ARG2, ARG3,ARG4)</v>
      </c>
      <c r="H953" s="86"/>
      <c r="I953" s="86"/>
      <c r="J953" s="86" t="str">
        <f>VLOOKUP(D953,AI!B:G,6,FALSE)</f>
        <v>test_deadth_event(RECEIVER, ARG0, ARG1, ARG2, ARG3,ARG4)</v>
      </c>
      <c r="K953" s="86">
        <v>1</v>
      </c>
      <c r="L953" s="86">
        <f>IF(怪物属性编辑!AH896=1,怪物属性编辑!AO896,0)</f>
        <v>2982</v>
      </c>
      <c r="M953" s="89">
        <f t="shared" si="41"/>
        <v>1800</v>
      </c>
      <c r="S953" s="86">
        <v>320</v>
      </c>
      <c r="AF953" s="90">
        <f t="shared" si="40"/>
        <v>140540</v>
      </c>
    </row>
    <row r="954" spans="1:32">
      <c r="A954" s="5">
        <v>40541</v>
      </c>
      <c r="B954" s="4">
        <v>50022</v>
      </c>
      <c r="C954" s="5" t="str">
        <f>VLOOKUP(B954,映射!A:B,2,FALSE)</f>
        <v>魔域狂犬</v>
      </c>
      <c r="D954" s="85" t="str">
        <f>IF(IF(COUNTIF(AI!A:A,'表格编辑 '!C954),TRUE,FALSE)=FALSE,"monster",(VLOOKUP(C954,AI!A:B,2,FALSE)))</f>
        <v>monster</v>
      </c>
      <c r="E954" s="5">
        <v>24</v>
      </c>
      <c r="F954" s="86" t="str">
        <f>VLOOKUP(D954,AI!B:G,2,FALSE)</f>
        <v>AI_born_event(RECEIVER, ARG0, ARG1, ARG2, ARG3,ARG4)</v>
      </c>
      <c r="G954" s="86" t="str">
        <f>VLOOKUP(D954,AI!B:G,3,FALSE)</f>
        <v>AI_update_event(RECEIVER, ARG0, ARG1, ARG2, ARG3,ARG4)</v>
      </c>
      <c r="H954" s="86"/>
      <c r="I954" s="86"/>
      <c r="J954" s="86" t="str">
        <f>VLOOKUP(D954,AI!B:G,6,FALSE)</f>
        <v>test_deadth_event(RECEIVER, ARG0, ARG1, ARG2, ARG3,ARG4)</v>
      </c>
      <c r="K954" s="86">
        <v>1</v>
      </c>
      <c r="L954" s="86">
        <f>IF(怪物属性编辑!AH897=1,怪物属性编辑!AO897,0)</f>
        <v>258</v>
      </c>
      <c r="M954" s="89">
        <f t="shared" si="41"/>
        <v>720</v>
      </c>
      <c r="S954" s="86">
        <v>320</v>
      </c>
      <c r="AF954" s="90">
        <f t="shared" si="40"/>
        <v>140541</v>
      </c>
    </row>
    <row r="955" spans="1:32">
      <c r="A955" s="5">
        <v>40542</v>
      </c>
      <c r="B955" s="4">
        <v>50103</v>
      </c>
      <c r="C955" s="5" t="str">
        <f>VLOOKUP(B955,映射!A:B,2,FALSE)</f>
        <v>地精</v>
      </c>
      <c r="D955" s="85" t="str">
        <f>IF(IF(COUNTIF(AI!A:A,'表格编辑 '!C955),TRUE,FALSE)=FALSE,"monster",(VLOOKUP(C955,AI!A:B,2,FALSE)))</f>
        <v>monster</v>
      </c>
      <c r="E955" s="5">
        <v>24</v>
      </c>
      <c r="F955" s="86" t="str">
        <f>VLOOKUP(D955,AI!B:G,2,FALSE)</f>
        <v>AI_born_event(RECEIVER, ARG0, ARG1, ARG2, ARG3,ARG4)</v>
      </c>
      <c r="G955" s="86" t="str">
        <f>VLOOKUP(D955,AI!B:G,3,FALSE)</f>
        <v>AI_update_event(RECEIVER, ARG0, ARG1, ARG2, ARG3,ARG4)</v>
      </c>
      <c r="H955" s="86"/>
      <c r="I955" s="86"/>
      <c r="J955" s="86" t="str">
        <f>VLOOKUP(D955,AI!B:G,6,FALSE)</f>
        <v>test_deadth_event(RECEIVER, ARG0, ARG1, ARG2, ARG3,ARG4)</v>
      </c>
      <c r="K955" s="86">
        <v>1</v>
      </c>
      <c r="L955" s="86">
        <f>IF(怪物属性编辑!AH898=1,怪物属性编辑!AO898,0)</f>
        <v>-188</v>
      </c>
      <c r="M955" s="89">
        <f t="shared" si="41"/>
        <v>720</v>
      </c>
      <c r="S955" s="86">
        <v>320</v>
      </c>
      <c r="AF955" s="90">
        <f t="shared" si="40"/>
        <v>140542</v>
      </c>
    </row>
    <row r="956" spans="1:32">
      <c r="A956" s="5">
        <v>40543</v>
      </c>
      <c r="B956" s="4">
        <v>50016</v>
      </c>
      <c r="C956" s="5" t="str">
        <f>VLOOKUP(B956,映射!A:B,2,FALSE)</f>
        <v>炽热贼鼠</v>
      </c>
      <c r="D956" s="85" t="str">
        <f>IF(IF(COUNTIF(AI!A:A,'表格编辑 '!C956),TRUE,FALSE)=FALSE,"monster",(VLOOKUP(C956,AI!A:B,2,FALSE)))</f>
        <v>monster</v>
      </c>
      <c r="E956" s="5">
        <v>24</v>
      </c>
      <c r="F956" s="86" t="str">
        <f>VLOOKUP(D956,AI!B:G,2,FALSE)</f>
        <v>AI_born_event(RECEIVER, ARG0, ARG1, ARG2, ARG3,ARG4)</v>
      </c>
      <c r="G956" s="86" t="str">
        <f>VLOOKUP(D956,AI!B:G,3,FALSE)</f>
        <v>AI_update_event(RECEIVER, ARG0, ARG1, ARG2, ARG3,ARG4)</v>
      </c>
      <c r="H956" s="86"/>
      <c r="I956" s="86"/>
      <c r="J956" s="86" t="str">
        <f>VLOOKUP(D956,AI!B:G,6,FALSE)</f>
        <v>test_deadth_event(RECEIVER, ARG0, ARG1, ARG2, ARG3,ARG4)</v>
      </c>
      <c r="K956" s="86">
        <v>1</v>
      </c>
      <c r="L956" s="86">
        <f>IF(怪物属性编辑!AH899=1,怪物属性编辑!AO899,0)</f>
        <v>458</v>
      </c>
      <c r="M956" s="89">
        <f t="shared" si="41"/>
        <v>720</v>
      </c>
      <c r="S956" s="86">
        <v>320</v>
      </c>
      <c r="AF956" s="90">
        <f t="shared" si="40"/>
        <v>140543</v>
      </c>
    </row>
    <row r="957" spans="1:32">
      <c r="A957" s="5">
        <v>40544</v>
      </c>
      <c r="B957" s="4">
        <v>50133</v>
      </c>
      <c r="C957" s="5" t="str">
        <f>VLOOKUP(B957,映射!A:B,2,FALSE)</f>
        <v>蜥蜴人武士</v>
      </c>
      <c r="D957" s="85" t="str">
        <f>IF(IF(COUNTIF(AI!A:A,'表格编辑 '!C957),TRUE,FALSE)=FALSE,"monster",(VLOOKUP(C957,AI!A:B,2,FALSE)))</f>
        <v>monster</v>
      </c>
      <c r="E957" s="5">
        <v>24</v>
      </c>
      <c r="F957" s="86" t="str">
        <f>VLOOKUP(D957,AI!B:G,2,FALSE)</f>
        <v>AI_born_event(RECEIVER, ARG0, ARG1, ARG2, ARG3,ARG4)</v>
      </c>
      <c r="G957" s="86" t="str">
        <f>VLOOKUP(D957,AI!B:G,3,FALSE)</f>
        <v>AI_update_event(RECEIVER, ARG0, ARG1, ARG2, ARG3,ARG4)</v>
      </c>
      <c r="H957" s="86"/>
      <c r="I957" s="86"/>
      <c r="J957" s="86" t="str">
        <f>VLOOKUP(D957,AI!B:G,6,FALSE)</f>
        <v>test_deadth_event(RECEIVER, ARG0, ARG1, ARG2, ARG3,ARG4)</v>
      </c>
      <c r="K957" s="86">
        <v>1</v>
      </c>
      <c r="L957" s="86">
        <f>IF(怪物属性编辑!AH900=1,怪物属性编辑!AO900,0)</f>
        <v>-198</v>
      </c>
      <c r="M957" s="89">
        <f t="shared" si="41"/>
        <v>720</v>
      </c>
      <c r="S957" s="86">
        <v>320</v>
      </c>
      <c r="AF957" s="90">
        <f t="shared" si="40"/>
        <v>140544</v>
      </c>
    </row>
    <row r="958" spans="1:32">
      <c r="A958" s="5">
        <v>40545</v>
      </c>
      <c r="B958" s="4">
        <v>50058</v>
      </c>
      <c r="C958" s="5" t="str">
        <f>VLOOKUP(B958,映射!A:B,2,FALSE)</f>
        <v>兔耳蝙蝠</v>
      </c>
      <c r="D958" s="85" t="str">
        <f>IF(IF(COUNTIF(AI!A:A,'表格编辑 '!C958),TRUE,FALSE)=FALSE,"monster",(VLOOKUP(C958,AI!A:B,2,FALSE)))</f>
        <v>monster</v>
      </c>
      <c r="E958" s="5">
        <v>24</v>
      </c>
      <c r="F958" s="86" t="str">
        <f>VLOOKUP(D958,AI!B:G,2,FALSE)</f>
        <v>AI_born_event(RECEIVER, ARG0, ARG1, ARG2, ARG3,ARG4)</v>
      </c>
      <c r="G958" s="86" t="str">
        <f>VLOOKUP(D958,AI!B:G,3,FALSE)</f>
        <v>AI_update_event(RECEIVER, ARG0, ARG1, ARG2, ARG3,ARG4)</v>
      </c>
      <c r="H958" s="86"/>
      <c r="I958" s="86"/>
      <c r="J958" s="86" t="str">
        <f>VLOOKUP(D958,AI!B:G,6,FALSE)</f>
        <v>test_deadth_event(RECEIVER, ARG0, ARG1, ARG2, ARG3,ARG4)</v>
      </c>
      <c r="K958" s="86">
        <v>1</v>
      </c>
      <c r="L958" s="86">
        <f>IF(怪物属性编辑!AH901=1,怪物属性编辑!AO901,0)</f>
        <v>328</v>
      </c>
      <c r="M958" s="89">
        <f t="shared" si="41"/>
        <v>720</v>
      </c>
      <c r="S958" s="86">
        <v>320</v>
      </c>
      <c r="AF958" s="90">
        <f t="shared" si="40"/>
        <v>140545</v>
      </c>
    </row>
    <row r="959" spans="1:32">
      <c r="A959" s="5">
        <v>40546</v>
      </c>
      <c r="B959" s="4">
        <v>50111</v>
      </c>
      <c r="C959" s="5" t="str">
        <f>VLOOKUP(B959,映射!A:B,2,FALSE)</f>
        <v>暗影</v>
      </c>
      <c r="D959" s="85" t="str">
        <f>IF(IF(COUNTIF(AI!A:A,'表格编辑 '!C959),TRUE,FALSE)=FALSE,"monster",(VLOOKUP(C959,AI!A:B,2,FALSE)))</f>
        <v>monster</v>
      </c>
      <c r="E959" s="5">
        <v>24</v>
      </c>
      <c r="F959" s="86" t="str">
        <f>VLOOKUP(D959,AI!B:G,2,FALSE)</f>
        <v>AI_born_event(RECEIVER, ARG0, ARG1, ARG2, ARG3,ARG4)</v>
      </c>
      <c r="G959" s="86" t="str">
        <f>VLOOKUP(D959,AI!B:G,3,FALSE)</f>
        <v>AI_update_event(RECEIVER, ARG0, ARG1, ARG2, ARG3,ARG4)</v>
      </c>
      <c r="H959" s="86"/>
      <c r="I959" s="86"/>
      <c r="J959" s="86" t="str">
        <f>VLOOKUP(D959,AI!B:G,6,FALSE)</f>
        <v>test_deadth_event(RECEIVER, ARG0, ARG1, ARG2, ARG3,ARG4)</v>
      </c>
      <c r="K959" s="86">
        <v>1</v>
      </c>
      <c r="L959" s="86">
        <f>IF(怪物属性编辑!AH902=1,怪物属性编辑!AO902,0)</f>
        <v>188</v>
      </c>
      <c r="M959" s="89">
        <f t="shared" si="41"/>
        <v>720</v>
      </c>
      <c r="S959" s="86">
        <v>320</v>
      </c>
      <c r="AF959" s="90">
        <f t="shared" si="40"/>
        <v>140546</v>
      </c>
    </row>
    <row r="960" spans="1:32">
      <c r="A960" s="5">
        <v>40547</v>
      </c>
      <c r="B960" s="4">
        <v>50014</v>
      </c>
      <c r="C960" s="5" t="str">
        <f>VLOOKUP(B960,映射!A:B,2,FALSE)</f>
        <v>堕落贼鼠</v>
      </c>
      <c r="D960" s="85" t="str">
        <f>IF(IF(COUNTIF(AI!A:A,'表格编辑 '!C960),TRUE,FALSE)=FALSE,"monster",(VLOOKUP(C960,AI!A:B,2,FALSE)))</f>
        <v>monster</v>
      </c>
      <c r="E960" s="5">
        <v>24</v>
      </c>
      <c r="F960" s="86" t="str">
        <f>VLOOKUP(D960,AI!B:G,2,FALSE)</f>
        <v>AI_born_event(RECEIVER, ARG0, ARG1, ARG2, ARG3,ARG4)</v>
      </c>
      <c r="G960" s="86" t="str">
        <f>VLOOKUP(D960,AI!B:G,3,FALSE)</f>
        <v>AI_update_event(RECEIVER, ARG0, ARG1, ARG2, ARG3,ARG4)</v>
      </c>
      <c r="H960" s="86"/>
      <c r="I960" s="86"/>
      <c r="J960" s="86" t="str">
        <f>VLOOKUP(D960,AI!B:G,6,FALSE)</f>
        <v>test_deadth_event(RECEIVER, ARG0, ARG1, ARG2, ARG3,ARG4)</v>
      </c>
      <c r="K960" s="86">
        <v>1</v>
      </c>
      <c r="L960" s="86">
        <f>IF(怪物属性编辑!AH903=1,怪物属性编辑!AO903,0)</f>
        <v>450</v>
      </c>
      <c r="M960" s="89">
        <f t="shared" si="41"/>
        <v>720</v>
      </c>
      <c r="S960" s="86">
        <v>320</v>
      </c>
      <c r="AF960" s="90">
        <f t="shared" si="40"/>
        <v>140547</v>
      </c>
    </row>
    <row r="961" spans="1:32">
      <c r="A961" s="5">
        <v>40548</v>
      </c>
      <c r="B961" s="4">
        <v>50023</v>
      </c>
      <c r="C961" s="5" t="str">
        <f>VLOOKUP(B961,映射!A:B,2,FALSE)</f>
        <v>异域魔犬</v>
      </c>
      <c r="D961" s="85" t="str">
        <f>IF(IF(COUNTIF(AI!A:A,'表格编辑 '!C961),TRUE,FALSE)=FALSE,"monster",(VLOOKUP(C961,AI!A:B,2,FALSE)))</f>
        <v>monster</v>
      </c>
      <c r="E961" s="5">
        <v>24</v>
      </c>
      <c r="F961" s="86" t="str">
        <f>VLOOKUP(D961,AI!B:G,2,FALSE)</f>
        <v>AI_born_event(RECEIVER, ARG0, ARG1, ARG2, ARG3,ARG4)</v>
      </c>
      <c r="G961" s="86" t="str">
        <f>VLOOKUP(D961,AI!B:G,3,FALSE)</f>
        <v>AI_update_event(RECEIVER, ARG0, ARG1, ARG2, ARG3,ARG4)</v>
      </c>
      <c r="H961" s="86"/>
      <c r="I961" s="86"/>
      <c r="J961" s="86" t="str">
        <f>VLOOKUP(D961,AI!B:G,6,FALSE)</f>
        <v>test_deadth_event(RECEIVER, ARG0, ARG1, ARG2, ARG3,ARG4)</v>
      </c>
      <c r="K961" s="86">
        <v>1</v>
      </c>
      <c r="L961" s="86">
        <f>IF(怪物属性编辑!AH904=1,怪物属性编辑!AO904,0)</f>
        <v>432</v>
      </c>
      <c r="M961" s="89">
        <f t="shared" si="41"/>
        <v>720</v>
      </c>
      <c r="S961" s="86">
        <v>320</v>
      </c>
      <c r="AF961" s="90">
        <f t="shared" si="40"/>
        <v>140548</v>
      </c>
    </row>
    <row r="962" spans="1:32">
      <c r="A962" s="5">
        <v>40549</v>
      </c>
      <c r="B962" s="4">
        <v>50015</v>
      </c>
      <c r="C962" s="5" t="str">
        <f>VLOOKUP(B962,映射!A:B,2,FALSE)</f>
        <v>噩梦耗子</v>
      </c>
      <c r="D962" s="85" t="str">
        <f>IF(IF(COUNTIF(AI!A:A,'表格编辑 '!C962),TRUE,FALSE)=FALSE,"monster",(VLOOKUP(C962,AI!A:B,2,FALSE)))</f>
        <v>monster</v>
      </c>
      <c r="E962" s="5">
        <v>24</v>
      </c>
      <c r="F962" s="86" t="str">
        <f>VLOOKUP(D962,AI!B:G,2,FALSE)</f>
        <v>AI_born_event(RECEIVER, ARG0, ARG1, ARG2, ARG3,ARG4)</v>
      </c>
      <c r="G962" s="86" t="str">
        <f>VLOOKUP(D962,AI!B:G,3,FALSE)</f>
        <v>AI_update_event(RECEIVER, ARG0, ARG1, ARG2, ARG3,ARG4)</v>
      </c>
      <c r="H962" s="86"/>
      <c r="I962" s="86"/>
      <c r="J962" s="86" t="str">
        <f>VLOOKUP(D962,AI!B:G,6,FALSE)</f>
        <v>test_deadth_event(RECEIVER, ARG0, ARG1, ARG2, ARG3,ARG4)</v>
      </c>
      <c r="K962" s="86">
        <v>1</v>
      </c>
      <c r="L962" s="86">
        <f>IF(怪物属性编辑!AH905=1,怪物属性编辑!AO905,0)</f>
        <v>696</v>
      </c>
      <c r="M962" s="89">
        <f t="shared" si="41"/>
        <v>720</v>
      </c>
      <c r="S962" s="86">
        <v>320</v>
      </c>
      <c r="AF962" s="90">
        <f t="shared" si="40"/>
        <v>140549</v>
      </c>
    </row>
    <row r="963" spans="1:32">
      <c r="A963" s="5">
        <v>40550</v>
      </c>
      <c r="B963" s="4">
        <v>50115</v>
      </c>
      <c r="C963" s="5" t="str">
        <f>VLOOKUP(B963,映射!A:B,2,FALSE)</f>
        <v>烈焰刃使魔</v>
      </c>
      <c r="D963" s="85" t="str">
        <f>IF(IF(COUNTIF(AI!A:A,'表格编辑 '!C963),TRUE,FALSE)=FALSE,"monster",(VLOOKUP(C963,AI!A:B,2,FALSE)))</f>
        <v>monster</v>
      </c>
      <c r="E963" s="5">
        <v>24</v>
      </c>
      <c r="F963" s="86" t="str">
        <f>VLOOKUP(D963,AI!B:G,2,FALSE)</f>
        <v>AI_born_event(RECEIVER, ARG0, ARG1, ARG2, ARG3,ARG4)</v>
      </c>
      <c r="G963" s="86" t="str">
        <f>VLOOKUP(D963,AI!B:G,3,FALSE)</f>
        <v>AI_update_event(RECEIVER, ARG0, ARG1, ARG2, ARG3,ARG4)</v>
      </c>
      <c r="H963" s="86"/>
      <c r="I963" s="86"/>
      <c r="J963" s="86" t="str">
        <f>VLOOKUP(D963,AI!B:G,6,FALSE)</f>
        <v>test_deadth_event(RECEIVER, ARG0, ARG1, ARG2, ARG3,ARG4)</v>
      </c>
      <c r="K963" s="86">
        <v>1</v>
      </c>
      <c r="L963" s="86">
        <f>IF(怪物属性编辑!AH906=1,怪物属性编辑!AO906,0)</f>
        <v>138</v>
      </c>
      <c r="M963" s="89">
        <f t="shared" si="41"/>
        <v>720</v>
      </c>
      <c r="S963" s="86">
        <v>320</v>
      </c>
      <c r="AF963" s="90">
        <f t="shared" si="40"/>
        <v>140550</v>
      </c>
    </row>
    <row r="964" spans="1:32">
      <c r="A964" s="5">
        <v>40551</v>
      </c>
      <c r="B964" s="4">
        <v>50152</v>
      </c>
      <c r="C964" s="5" t="str">
        <f>VLOOKUP(B964,映射!A:B,2,FALSE)</f>
        <v>盗贼</v>
      </c>
      <c r="D964" s="85" t="str">
        <f>IF(IF(COUNTIF(AI!A:A,'表格编辑 '!C964),TRUE,FALSE)=FALSE,"monster",(VLOOKUP(C964,AI!A:B,2,FALSE)))</f>
        <v>monster</v>
      </c>
      <c r="E964" s="5">
        <v>24</v>
      </c>
      <c r="F964" s="86" t="str">
        <f>VLOOKUP(D964,AI!B:G,2,FALSE)</f>
        <v>AI_born_event(RECEIVER, ARG0, ARG1, ARG2, ARG3,ARG4)</v>
      </c>
      <c r="G964" s="86" t="str">
        <f>VLOOKUP(D964,AI!B:G,3,FALSE)</f>
        <v>AI_update_event(RECEIVER, ARG0, ARG1, ARG2, ARG3,ARG4)</v>
      </c>
      <c r="H964" s="86"/>
      <c r="I964" s="86"/>
      <c r="J964" s="86" t="str">
        <f>VLOOKUP(D964,AI!B:G,6,FALSE)</f>
        <v>test_deadth_event(RECEIVER, ARG0, ARG1, ARG2, ARG3,ARG4)</v>
      </c>
      <c r="K964" s="86">
        <v>1</v>
      </c>
      <c r="L964" s="86">
        <f>IF(怪物属性编辑!AH907=1,怪物属性编辑!AO907,0)</f>
        <v>100</v>
      </c>
      <c r="M964" s="89">
        <f t="shared" si="41"/>
        <v>720</v>
      </c>
      <c r="S964" s="86">
        <v>320</v>
      </c>
      <c r="AF964" s="90">
        <f t="shared" si="40"/>
        <v>140551</v>
      </c>
    </row>
    <row r="965" spans="1:32">
      <c r="A965" s="5">
        <v>40552</v>
      </c>
      <c r="B965" s="4">
        <v>50158</v>
      </c>
      <c r="C965" s="5" t="str">
        <f>VLOOKUP(B965,映射!A:B,2,FALSE)</f>
        <v>阴毒鸟人</v>
      </c>
      <c r="D965" s="85" t="str">
        <f>IF(IF(COUNTIF(AI!A:A,'表格编辑 '!C965),TRUE,FALSE)=FALSE,"monster",(VLOOKUP(C965,AI!A:B,2,FALSE)))</f>
        <v>monster</v>
      </c>
      <c r="E965" s="5">
        <v>24</v>
      </c>
      <c r="F965" s="86" t="str">
        <f>VLOOKUP(D965,AI!B:G,2,FALSE)</f>
        <v>AI_born_event(RECEIVER, ARG0, ARG1, ARG2, ARG3,ARG4)</v>
      </c>
      <c r="G965" s="86" t="str">
        <f>VLOOKUP(D965,AI!B:G,3,FALSE)</f>
        <v>AI_update_event(RECEIVER, ARG0, ARG1, ARG2, ARG3,ARG4)</v>
      </c>
      <c r="H965" s="86"/>
      <c r="I965" s="86"/>
      <c r="J965" s="86" t="str">
        <f>VLOOKUP(D965,AI!B:G,6,FALSE)</f>
        <v>test_deadth_event(RECEIVER, ARG0, ARG1, ARG2, ARG3,ARG4)</v>
      </c>
      <c r="K965" s="86">
        <v>1</v>
      </c>
      <c r="L965" s="86">
        <f>IF(怪物属性编辑!AH908=1,怪物属性编辑!AO908,0)</f>
        <v>460</v>
      </c>
      <c r="M965" s="89">
        <f t="shared" si="41"/>
        <v>720</v>
      </c>
      <c r="S965" s="86">
        <v>320</v>
      </c>
      <c r="AF965" s="90">
        <f t="shared" si="40"/>
        <v>140552</v>
      </c>
    </row>
    <row r="966" spans="1:32">
      <c r="A966" s="5">
        <v>40553</v>
      </c>
      <c r="B966" s="4">
        <v>50003</v>
      </c>
      <c r="C966" s="5" t="str">
        <f>VLOOKUP(B966,映射!A:B,2,FALSE)</f>
        <v>虎人</v>
      </c>
      <c r="D966" s="85" t="str">
        <f>IF(IF(COUNTIF(AI!A:A,'表格编辑 '!C966),TRUE,FALSE)=FALSE,"monster",(VLOOKUP(C966,AI!A:B,2,FALSE)))</f>
        <v>monster</v>
      </c>
      <c r="E966" s="5">
        <v>24</v>
      </c>
      <c r="F966" s="86" t="str">
        <f>VLOOKUP(D966,AI!B:G,2,FALSE)</f>
        <v>AI_born_event(RECEIVER, ARG0, ARG1, ARG2, ARG3,ARG4)</v>
      </c>
      <c r="G966" s="86" t="str">
        <f>VLOOKUP(D966,AI!B:G,3,FALSE)</f>
        <v>AI_update_event(RECEIVER, ARG0, ARG1, ARG2, ARG3,ARG4)</v>
      </c>
      <c r="H966" s="86"/>
      <c r="I966" s="86"/>
      <c r="J966" s="86" t="str">
        <f>VLOOKUP(D966,AI!B:G,6,FALSE)</f>
        <v>test_deadth_event(RECEIVER, ARG0, ARG1, ARG2, ARG3,ARG4)</v>
      </c>
      <c r="K966" s="86">
        <v>1</v>
      </c>
      <c r="L966" s="86">
        <f>IF(怪物属性编辑!AH909=1,怪物属性编辑!AO909,0)</f>
        <v>428</v>
      </c>
      <c r="M966" s="89">
        <f t="shared" si="41"/>
        <v>720</v>
      </c>
      <c r="S966" s="86">
        <v>320</v>
      </c>
      <c r="AF966" s="90">
        <f t="shared" si="40"/>
        <v>140553</v>
      </c>
    </row>
    <row r="967" spans="1:32">
      <c r="A967" s="5">
        <v>40554</v>
      </c>
      <c r="B967" s="4">
        <v>50119</v>
      </c>
      <c r="C967" s="5" t="str">
        <f>VLOOKUP(B967,映射!A:B,2,FALSE)</f>
        <v>红魔恐怖箱</v>
      </c>
      <c r="D967" s="85" t="str">
        <f>IF(IF(COUNTIF(AI!A:A,'表格编辑 '!C967),TRUE,FALSE)=FALSE,"monster",(VLOOKUP(C967,AI!A:B,2,FALSE)))</f>
        <v>monster</v>
      </c>
      <c r="E967" s="5">
        <v>24</v>
      </c>
      <c r="F967" s="86" t="str">
        <f>VLOOKUP(D967,AI!B:G,2,FALSE)</f>
        <v>AI_born_event(RECEIVER, ARG0, ARG1, ARG2, ARG3,ARG4)</v>
      </c>
      <c r="G967" s="86" t="str">
        <f>VLOOKUP(D967,AI!B:G,3,FALSE)</f>
        <v>AI_update_event(RECEIVER, ARG0, ARG1, ARG2, ARG3,ARG4)</v>
      </c>
      <c r="H967" s="86"/>
      <c r="I967" s="86"/>
      <c r="J967" s="86" t="str">
        <f>VLOOKUP(D967,AI!B:G,6,FALSE)</f>
        <v>test_deadth_event(RECEIVER, ARG0, ARG1, ARG2, ARG3,ARG4)</v>
      </c>
      <c r="K967" s="86">
        <v>1</v>
      </c>
      <c r="L967" s="86">
        <f>IF(怪物属性编辑!AH910=1,怪物属性编辑!AO910,0)</f>
        <v>358</v>
      </c>
      <c r="M967" s="89">
        <f t="shared" si="41"/>
        <v>720</v>
      </c>
      <c r="S967" s="86">
        <v>320</v>
      </c>
      <c r="AF967" s="90">
        <f t="shared" si="40"/>
        <v>140554</v>
      </c>
    </row>
    <row r="968" spans="1:32">
      <c r="A968" s="5">
        <v>40555</v>
      </c>
      <c r="B968" s="4">
        <v>50121</v>
      </c>
      <c r="C968" s="5" t="str">
        <f>VLOOKUP(B968,映射!A:B,2,FALSE)</f>
        <v>绿蛙恐怖箱</v>
      </c>
      <c r="D968" s="85" t="str">
        <f>IF(IF(COUNTIF(AI!A:A,'表格编辑 '!C968),TRUE,FALSE)=FALSE,"monster",(VLOOKUP(C968,AI!A:B,2,FALSE)))</f>
        <v>monster</v>
      </c>
      <c r="E968" s="5">
        <v>24</v>
      </c>
      <c r="F968" s="86" t="str">
        <f>VLOOKUP(D968,AI!B:G,2,FALSE)</f>
        <v>AI_born_event(RECEIVER, ARG0, ARG1, ARG2, ARG3,ARG4)</v>
      </c>
      <c r="G968" s="86" t="str">
        <f>VLOOKUP(D968,AI!B:G,3,FALSE)</f>
        <v>AI_update_event(RECEIVER, ARG0, ARG1, ARG2, ARG3,ARG4)</v>
      </c>
      <c r="H968" s="86"/>
      <c r="I968" s="86"/>
      <c r="J968" s="86" t="str">
        <f>VLOOKUP(D968,AI!B:G,6,FALSE)</f>
        <v>test_deadth_event(RECEIVER, ARG0, ARG1, ARG2, ARG3,ARG4)</v>
      </c>
      <c r="K968" s="86">
        <v>1</v>
      </c>
      <c r="L968" s="86">
        <f>IF(怪物属性编辑!AH911=1,怪物属性编辑!AO911,0)</f>
        <v>190</v>
      </c>
      <c r="M968" s="89">
        <f t="shared" si="41"/>
        <v>720</v>
      </c>
      <c r="S968" s="86">
        <v>320</v>
      </c>
      <c r="AF968" s="90">
        <f t="shared" si="40"/>
        <v>140555</v>
      </c>
    </row>
    <row r="969" spans="1:32">
      <c r="A969" s="5">
        <v>40556</v>
      </c>
      <c r="B969" s="4">
        <v>50022</v>
      </c>
      <c r="C969" s="5" t="str">
        <f>VLOOKUP(B969,映射!A:B,2,FALSE)</f>
        <v>魔域狂犬</v>
      </c>
      <c r="D969" s="85" t="str">
        <f>IF(IF(COUNTIF(AI!A:A,'表格编辑 '!C969),TRUE,FALSE)=FALSE,"monster",(VLOOKUP(C969,AI!A:B,2,FALSE)))</f>
        <v>monster</v>
      </c>
      <c r="E969" s="5">
        <v>29</v>
      </c>
      <c r="F969" s="86" t="str">
        <f>VLOOKUP(D969,AI!B:G,2,FALSE)</f>
        <v>AI_born_event(RECEIVER, ARG0, ARG1, ARG2, ARG3,ARG4)</v>
      </c>
      <c r="G969" s="86" t="str">
        <f>VLOOKUP(D969,AI!B:G,3,FALSE)</f>
        <v>AI_update_event(RECEIVER, ARG0, ARG1, ARG2, ARG3,ARG4)</v>
      </c>
      <c r="H969" s="86"/>
      <c r="I969" s="86"/>
      <c r="J969" s="86" t="str">
        <f>VLOOKUP(D969,AI!B:G,6,FALSE)</f>
        <v>test_deadth_event(RECEIVER, ARG0, ARG1, ARG2, ARG3,ARG4)</v>
      </c>
      <c r="K969" s="86">
        <v>1</v>
      </c>
      <c r="L969" s="86">
        <f>IF(怪物属性编辑!AH912=1,怪物属性编辑!AO912,0)</f>
        <v>304</v>
      </c>
      <c r="M969" s="89">
        <f t="shared" si="41"/>
        <v>870</v>
      </c>
      <c r="S969" s="86">
        <v>320</v>
      </c>
      <c r="AF969" s="90">
        <f t="shared" si="40"/>
        <v>140556</v>
      </c>
    </row>
    <row r="970" spans="1:32">
      <c r="A970" s="5">
        <v>40557</v>
      </c>
      <c r="B970" s="4">
        <v>50103</v>
      </c>
      <c r="C970" s="5" t="str">
        <f>VLOOKUP(B970,映射!A:B,2,FALSE)</f>
        <v>地精</v>
      </c>
      <c r="D970" s="85" t="str">
        <f>IF(IF(COUNTIF(AI!A:A,'表格编辑 '!C970),TRUE,FALSE)=FALSE,"monster",(VLOOKUP(C970,AI!A:B,2,FALSE)))</f>
        <v>monster</v>
      </c>
      <c r="E970" s="5">
        <v>29</v>
      </c>
      <c r="F970" s="86" t="str">
        <f>VLOOKUP(D970,AI!B:G,2,FALSE)</f>
        <v>AI_born_event(RECEIVER, ARG0, ARG1, ARG2, ARG3,ARG4)</v>
      </c>
      <c r="G970" s="86" t="str">
        <f>VLOOKUP(D970,AI!B:G,3,FALSE)</f>
        <v>AI_update_event(RECEIVER, ARG0, ARG1, ARG2, ARG3,ARG4)</v>
      </c>
      <c r="H970" s="86"/>
      <c r="I970" s="86"/>
      <c r="J970" s="86" t="str">
        <f>VLOOKUP(D970,AI!B:G,6,FALSE)</f>
        <v>test_deadth_event(RECEIVER, ARG0, ARG1, ARG2, ARG3,ARG4)</v>
      </c>
      <c r="K970" s="86">
        <v>1</v>
      </c>
      <c r="L970" s="86">
        <f>IF(怪物属性编辑!AH913=1,怪物属性编辑!AO913,0)</f>
        <v>-212</v>
      </c>
      <c r="M970" s="89">
        <f t="shared" si="41"/>
        <v>870</v>
      </c>
      <c r="S970" s="86">
        <v>320</v>
      </c>
      <c r="AF970" s="90">
        <f t="shared" si="40"/>
        <v>140557</v>
      </c>
    </row>
    <row r="971" spans="1:32">
      <c r="A971" s="5">
        <v>40558</v>
      </c>
      <c r="B971" s="4">
        <v>50016</v>
      </c>
      <c r="C971" s="5" t="str">
        <f>VLOOKUP(B971,映射!A:B,2,FALSE)</f>
        <v>炽热贼鼠</v>
      </c>
      <c r="D971" s="85" t="str">
        <f>IF(IF(COUNTIF(AI!A:A,'表格编辑 '!C971),TRUE,FALSE)=FALSE,"monster",(VLOOKUP(C971,AI!A:B,2,FALSE)))</f>
        <v>monster</v>
      </c>
      <c r="E971" s="5">
        <v>29</v>
      </c>
      <c r="F971" s="86" t="str">
        <f>VLOOKUP(D971,AI!B:G,2,FALSE)</f>
        <v>AI_born_event(RECEIVER, ARG0, ARG1, ARG2, ARG3,ARG4)</v>
      </c>
      <c r="G971" s="86" t="str">
        <f>VLOOKUP(D971,AI!B:G,3,FALSE)</f>
        <v>AI_update_event(RECEIVER, ARG0, ARG1, ARG2, ARG3,ARG4)</v>
      </c>
      <c r="H971" s="86"/>
      <c r="I971" s="86"/>
      <c r="J971" s="86" t="str">
        <f>VLOOKUP(D971,AI!B:G,6,FALSE)</f>
        <v>test_deadth_event(RECEIVER, ARG0, ARG1, ARG2, ARG3,ARG4)</v>
      </c>
      <c r="K971" s="86">
        <v>1</v>
      </c>
      <c r="L971" s="86">
        <f>IF(怪物属性编辑!AH914=1,怪物属性编辑!AO914,0)</f>
        <v>486</v>
      </c>
      <c r="M971" s="89">
        <f t="shared" si="41"/>
        <v>870</v>
      </c>
      <c r="S971" s="86">
        <v>320</v>
      </c>
      <c r="AF971" s="90">
        <f t="shared" si="40"/>
        <v>140558</v>
      </c>
    </row>
    <row r="972" spans="1:32">
      <c r="A972" s="5">
        <v>40559</v>
      </c>
      <c r="B972" s="4">
        <v>50133</v>
      </c>
      <c r="C972" s="5" t="str">
        <f>VLOOKUP(B972,映射!A:B,2,FALSE)</f>
        <v>蜥蜴人武士</v>
      </c>
      <c r="D972" s="85" t="str">
        <f>IF(IF(COUNTIF(AI!A:A,'表格编辑 '!C972),TRUE,FALSE)=FALSE,"monster",(VLOOKUP(C972,AI!A:B,2,FALSE)))</f>
        <v>monster</v>
      </c>
      <c r="E972" s="5">
        <v>29</v>
      </c>
      <c r="F972" s="86" t="str">
        <f>VLOOKUP(D972,AI!B:G,2,FALSE)</f>
        <v>AI_born_event(RECEIVER, ARG0, ARG1, ARG2, ARG3,ARG4)</v>
      </c>
      <c r="G972" s="86" t="str">
        <f>VLOOKUP(D972,AI!B:G,3,FALSE)</f>
        <v>AI_update_event(RECEIVER, ARG0, ARG1, ARG2, ARG3,ARG4)</v>
      </c>
      <c r="H972" s="86"/>
      <c r="I972" s="86"/>
      <c r="J972" s="86" t="str">
        <f>VLOOKUP(D972,AI!B:G,6,FALSE)</f>
        <v>test_deadth_event(RECEIVER, ARG0, ARG1, ARG2, ARG3,ARG4)</v>
      </c>
      <c r="K972" s="86">
        <v>1</v>
      </c>
      <c r="L972" s="86">
        <f>IF(怪物属性编辑!AH915=1,怪物属性编辑!AO915,0)</f>
        <v>-254</v>
      </c>
      <c r="M972" s="89">
        <f t="shared" si="41"/>
        <v>870</v>
      </c>
      <c r="S972" s="86">
        <v>320</v>
      </c>
      <c r="AF972" s="90">
        <f t="shared" si="40"/>
        <v>140559</v>
      </c>
    </row>
    <row r="973" spans="1:32">
      <c r="A973" s="5">
        <v>40560</v>
      </c>
      <c r="B973" s="4">
        <v>50058</v>
      </c>
      <c r="C973" s="5" t="str">
        <f>VLOOKUP(B973,映射!A:B,2,FALSE)</f>
        <v>兔耳蝙蝠</v>
      </c>
      <c r="D973" s="85" t="str">
        <f>IF(IF(COUNTIF(AI!A:A,'表格编辑 '!C973),TRUE,FALSE)=FALSE,"monster",(VLOOKUP(C973,AI!A:B,2,FALSE)))</f>
        <v>monster</v>
      </c>
      <c r="E973" s="5">
        <v>29</v>
      </c>
      <c r="F973" s="86" t="str">
        <f>VLOOKUP(D973,AI!B:G,2,FALSE)</f>
        <v>AI_born_event(RECEIVER, ARG0, ARG1, ARG2, ARG3,ARG4)</v>
      </c>
      <c r="G973" s="86" t="str">
        <f>VLOOKUP(D973,AI!B:G,3,FALSE)</f>
        <v>AI_update_event(RECEIVER, ARG0, ARG1, ARG2, ARG3,ARG4)</v>
      </c>
      <c r="H973" s="86"/>
      <c r="I973" s="86"/>
      <c r="J973" s="86" t="str">
        <f>VLOOKUP(D973,AI!B:G,6,FALSE)</f>
        <v>test_deadth_event(RECEIVER, ARG0, ARG1, ARG2, ARG3,ARG4)</v>
      </c>
      <c r="K973" s="86">
        <v>1</v>
      </c>
      <c r="L973" s="86">
        <f>IF(怪物属性编辑!AH916=1,怪物属性编辑!AO916,0)</f>
        <v>372</v>
      </c>
      <c r="M973" s="89">
        <f t="shared" si="41"/>
        <v>870</v>
      </c>
      <c r="S973" s="86">
        <v>320</v>
      </c>
      <c r="AF973" s="90">
        <f t="shared" si="40"/>
        <v>140560</v>
      </c>
    </row>
    <row r="974" spans="1:32">
      <c r="A974" s="5">
        <v>40561</v>
      </c>
      <c r="B974" s="4">
        <v>50111</v>
      </c>
      <c r="C974" s="5" t="str">
        <f>VLOOKUP(B974,映射!A:B,2,FALSE)</f>
        <v>暗影</v>
      </c>
      <c r="D974" s="85" t="str">
        <f>IF(IF(COUNTIF(AI!A:A,'表格编辑 '!C974),TRUE,FALSE)=FALSE,"monster",(VLOOKUP(C974,AI!A:B,2,FALSE)))</f>
        <v>monster</v>
      </c>
      <c r="E974" s="5">
        <v>29</v>
      </c>
      <c r="F974" s="86" t="str">
        <f>VLOOKUP(D974,AI!B:G,2,FALSE)</f>
        <v>AI_born_event(RECEIVER, ARG0, ARG1, ARG2, ARG3,ARG4)</v>
      </c>
      <c r="G974" s="86" t="str">
        <f>VLOOKUP(D974,AI!B:G,3,FALSE)</f>
        <v>AI_update_event(RECEIVER, ARG0, ARG1, ARG2, ARG3,ARG4)</v>
      </c>
      <c r="H974" s="86"/>
      <c r="I974" s="86"/>
      <c r="J974" s="86" t="str">
        <f>VLOOKUP(D974,AI!B:G,6,FALSE)</f>
        <v>test_deadth_event(RECEIVER, ARG0, ARG1, ARG2, ARG3,ARG4)</v>
      </c>
      <c r="K974" s="86">
        <v>1</v>
      </c>
      <c r="L974" s="86">
        <f>IF(怪物属性编辑!AH917=1,怪物属性编辑!AO917,0)</f>
        <v>162</v>
      </c>
      <c r="M974" s="89">
        <f t="shared" si="41"/>
        <v>870</v>
      </c>
      <c r="S974" s="86">
        <v>320</v>
      </c>
      <c r="AF974" s="90">
        <f t="shared" si="40"/>
        <v>140561</v>
      </c>
    </row>
    <row r="975" spans="1:32">
      <c r="A975" s="5">
        <v>40562</v>
      </c>
      <c r="B975" s="4">
        <v>50014</v>
      </c>
      <c r="C975" s="5" t="str">
        <f>VLOOKUP(B975,映射!A:B,2,FALSE)</f>
        <v>堕落贼鼠</v>
      </c>
      <c r="D975" s="85" t="str">
        <f>IF(IF(COUNTIF(AI!A:A,'表格编辑 '!C975),TRUE,FALSE)=FALSE,"monster",(VLOOKUP(C975,AI!A:B,2,FALSE)))</f>
        <v>monster</v>
      </c>
      <c r="E975" s="5">
        <v>29</v>
      </c>
      <c r="F975" s="86" t="str">
        <f>VLOOKUP(D975,AI!B:G,2,FALSE)</f>
        <v>AI_born_event(RECEIVER, ARG0, ARG1, ARG2, ARG3,ARG4)</v>
      </c>
      <c r="G975" s="86" t="str">
        <f>VLOOKUP(D975,AI!B:G,3,FALSE)</f>
        <v>AI_update_event(RECEIVER, ARG0, ARG1, ARG2, ARG3,ARG4)</v>
      </c>
      <c r="H975" s="86"/>
      <c r="I975" s="86"/>
      <c r="J975" s="86" t="str">
        <f>VLOOKUP(D975,AI!B:G,6,FALSE)</f>
        <v>test_deadth_event(RECEIVER, ARG0, ARG1, ARG2, ARG3,ARG4)</v>
      </c>
      <c r="K975" s="86">
        <v>1</v>
      </c>
      <c r="L975" s="86">
        <f>IF(怪物属性编辑!AH918=1,怪物属性编辑!AO918,0)</f>
        <v>512</v>
      </c>
      <c r="M975" s="89">
        <f t="shared" si="41"/>
        <v>870</v>
      </c>
      <c r="S975" s="86">
        <v>320</v>
      </c>
      <c r="AF975" s="90">
        <f t="shared" si="40"/>
        <v>140562</v>
      </c>
    </row>
    <row r="976" spans="1:32">
      <c r="A976" s="5">
        <v>40563</v>
      </c>
      <c r="B976" s="4">
        <v>50023</v>
      </c>
      <c r="C976" s="5" t="str">
        <f>VLOOKUP(B976,映射!A:B,2,FALSE)</f>
        <v>异域魔犬</v>
      </c>
      <c r="D976" s="85" t="str">
        <f>IF(IF(COUNTIF(AI!A:A,'表格编辑 '!C976),TRUE,FALSE)=FALSE,"monster",(VLOOKUP(C976,AI!A:B,2,FALSE)))</f>
        <v>monster</v>
      </c>
      <c r="E976" s="5">
        <v>29</v>
      </c>
      <c r="F976" s="86" t="str">
        <f>VLOOKUP(D976,AI!B:G,2,FALSE)</f>
        <v>AI_born_event(RECEIVER, ARG0, ARG1, ARG2, ARG3,ARG4)</v>
      </c>
      <c r="G976" s="86" t="str">
        <f>VLOOKUP(D976,AI!B:G,3,FALSE)</f>
        <v>AI_update_event(RECEIVER, ARG0, ARG1, ARG2, ARG3,ARG4)</v>
      </c>
      <c r="H976" s="86"/>
      <c r="I976" s="86"/>
      <c r="J976" s="86" t="str">
        <f>VLOOKUP(D976,AI!B:G,6,FALSE)</f>
        <v>test_deadth_event(RECEIVER, ARG0, ARG1, ARG2, ARG3,ARG4)</v>
      </c>
      <c r="K976" s="86">
        <v>1</v>
      </c>
      <c r="L976" s="86">
        <f>IF(怪物属性编辑!AH919=1,怪物属性编辑!AO919,0)</f>
        <v>488</v>
      </c>
      <c r="M976" s="89">
        <f t="shared" si="41"/>
        <v>870</v>
      </c>
      <c r="S976" s="86">
        <v>320</v>
      </c>
      <c r="AF976" s="90">
        <f t="shared" ref="AF976:AF1039" si="42">100000+A976</f>
        <v>140563</v>
      </c>
    </row>
    <row r="977" spans="1:32">
      <c r="A977" s="5">
        <v>40564</v>
      </c>
      <c r="B977" s="4">
        <v>50015</v>
      </c>
      <c r="C977" s="5" t="str">
        <f>VLOOKUP(B977,映射!A:B,2,FALSE)</f>
        <v>噩梦耗子</v>
      </c>
      <c r="D977" s="85" t="str">
        <f>IF(IF(COUNTIF(AI!A:A,'表格编辑 '!C977),TRUE,FALSE)=FALSE,"monster",(VLOOKUP(C977,AI!A:B,2,FALSE)))</f>
        <v>monster</v>
      </c>
      <c r="E977" s="5">
        <v>29</v>
      </c>
      <c r="F977" s="86" t="str">
        <f>VLOOKUP(D977,AI!B:G,2,FALSE)</f>
        <v>AI_born_event(RECEIVER, ARG0, ARG1, ARG2, ARG3,ARG4)</v>
      </c>
      <c r="G977" s="86" t="str">
        <f>VLOOKUP(D977,AI!B:G,3,FALSE)</f>
        <v>AI_update_event(RECEIVER, ARG0, ARG1, ARG2, ARG3,ARG4)</v>
      </c>
      <c r="H977" s="86"/>
      <c r="I977" s="86"/>
      <c r="J977" s="86" t="str">
        <f>VLOOKUP(D977,AI!B:G,6,FALSE)</f>
        <v>test_deadth_event(RECEIVER, ARG0, ARG1, ARG2, ARG3,ARG4)</v>
      </c>
      <c r="K977" s="86">
        <v>1</v>
      </c>
      <c r="L977" s="86">
        <f>IF(怪物属性编辑!AH920=1,怪物属性编辑!AO920,0)</f>
        <v>788</v>
      </c>
      <c r="M977" s="89">
        <f t="shared" si="41"/>
        <v>870</v>
      </c>
      <c r="S977" s="86">
        <v>320</v>
      </c>
      <c r="AF977" s="90">
        <f t="shared" si="42"/>
        <v>140564</v>
      </c>
    </row>
    <row r="978" spans="1:32">
      <c r="A978" s="5">
        <v>40565</v>
      </c>
      <c r="B978" s="4">
        <v>50115</v>
      </c>
      <c r="C978" s="5" t="str">
        <f>VLOOKUP(B978,映射!A:B,2,FALSE)</f>
        <v>烈焰刃使魔</v>
      </c>
      <c r="D978" s="85" t="str">
        <f>IF(IF(COUNTIF(AI!A:A,'表格编辑 '!C978),TRUE,FALSE)=FALSE,"monster",(VLOOKUP(C978,AI!A:B,2,FALSE)))</f>
        <v>monster</v>
      </c>
      <c r="E978" s="5">
        <v>29</v>
      </c>
      <c r="F978" s="86" t="str">
        <f>VLOOKUP(D978,AI!B:G,2,FALSE)</f>
        <v>AI_born_event(RECEIVER, ARG0, ARG1, ARG2, ARG3,ARG4)</v>
      </c>
      <c r="G978" s="86" t="str">
        <f>VLOOKUP(D978,AI!B:G,3,FALSE)</f>
        <v>AI_update_event(RECEIVER, ARG0, ARG1, ARG2, ARG3,ARG4)</v>
      </c>
      <c r="H978" s="86"/>
      <c r="I978" s="86"/>
      <c r="J978" s="86" t="str">
        <f>VLOOKUP(D978,AI!B:G,6,FALSE)</f>
        <v>test_deadth_event(RECEIVER, ARG0, ARG1, ARG2, ARG3,ARG4)</v>
      </c>
      <c r="K978" s="86">
        <v>1</v>
      </c>
      <c r="L978" s="86">
        <f>IF(怪物属性编辑!AH921=1,怪物属性编辑!AO921,0)</f>
        <v>122</v>
      </c>
      <c r="M978" s="89">
        <f t="shared" si="41"/>
        <v>870</v>
      </c>
      <c r="S978" s="86">
        <v>320</v>
      </c>
      <c r="AF978" s="90">
        <f t="shared" si="42"/>
        <v>140565</v>
      </c>
    </row>
    <row r="979" spans="1:32">
      <c r="A979" s="5">
        <v>40566</v>
      </c>
      <c r="B979" s="4">
        <v>50152</v>
      </c>
      <c r="C979" s="5" t="str">
        <f>VLOOKUP(B979,映射!A:B,2,FALSE)</f>
        <v>盗贼</v>
      </c>
      <c r="D979" s="85" t="str">
        <f>IF(IF(COUNTIF(AI!A:A,'表格编辑 '!C979),TRUE,FALSE)=FALSE,"monster",(VLOOKUP(C979,AI!A:B,2,FALSE)))</f>
        <v>monster</v>
      </c>
      <c r="E979" s="5">
        <v>29</v>
      </c>
      <c r="F979" s="86" t="str">
        <f>VLOOKUP(D979,AI!B:G,2,FALSE)</f>
        <v>AI_born_event(RECEIVER, ARG0, ARG1, ARG2, ARG3,ARG4)</v>
      </c>
      <c r="G979" s="86" t="str">
        <f>VLOOKUP(D979,AI!B:G,3,FALSE)</f>
        <v>AI_update_event(RECEIVER, ARG0, ARG1, ARG2, ARG3,ARG4)</v>
      </c>
      <c r="H979" s="86"/>
      <c r="I979" s="86"/>
      <c r="J979" s="86" t="str">
        <f>VLOOKUP(D979,AI!B:G,6,FALSE)</f>
        <v>test_deadth_event(RECEIVER, ARG0, ARG1, ARG2, ARG3,ARG4)</v>
      </c>
      <c r="K979" s="86">
        <v>1</v>
      </c>
      <c r="L979" s="86">
        <f>IF(怪物属性编辑!AH922=1,怪物属性编辑!AO922,0)</f>
        <v>88</v>
      </c>
      <c r="M979" s="89">
        <f t="shared" si="41"/>
        <v>870</v>
      </c>
      <c r="S979" s="86">
        <v>320</v>
      </c>
      <c r="AF979" s="90">
        <f t="shared" si="42"/>
        <v>140566</v>
      </c>
    </row>
    <row r="980" spans="1:32">
      <c r="A980" s="5">
        <v>40567</v>
      </c>
      <c r="B980" s="4">
        <v>50158</v>
      </c>
      <c r="C980" s="5" t="str">
        <f>VLOOKUP(B980,映射!A:B,2,FALSE)</f>
        <v>阴毒鸟人</v>
      </c>
      <c r="D980" s="85" t="str">
        <f>IF(IF(COUNTIF(AI!A:A,'表格编辑 '!C980),TRUE,FALSE)=FALSE,"monster",(VLOOKUP(C980,AI!A:B,2,FALSE)))</f>
        <v>monster</v>
      </c>
      <c r="E980" s="5">
        <v>29</v>
      </c>
      <c r="F980" s="86" t="str">
        <f>VLOOKUP(D980,AI!B:G,2,FALSE)</f>
        <v>AI_born_event(RECEIVER, ARG0, ARG1, ARG2, ARG3,ARG4)</v>
      </c>
      <c r="G980" s="86" t="str">
        <f>VLOOKUP(D980,AI!B:G,3,FALSE)</f>
        <v>AI_update_event(RECEIVER, ARG0, ARG1, ARG2, ARG3,ARG4)</v>
      </c>
      <c r="H980" s="86"/>
      <c r="I980" s="86"/>
      <c r="J980" s="86" t="str">
        <f>VLOOKUP(D980,AI!B:G,6,FALSE)</f>
        <v>test_deadth_event(RECEIVER, ARG0, ARG1, ARG2, ARG3,ARG4)</v>
      </c>
      <c r="K980" s="86">
        <v>1</v>
      </c>
      <c r="L980" s="86">
        <f>IF(怪物属性编辑!AH923=1,怪物属性编辑!AO923,0)</f>
        <v>542</v>
      </c>
      <c r="M980" s="89">
        <f t="shared" si="41"/>
        <v>870</v>
      </c>
      <c r="S980" s="86">
        <v>320</v>
      </c>
      <c r="AF980" s="90">
        <f t="shared" si="42"/>
        <v>140567</v>
      </c>
    </row>
    <row r="981" spans="1:32">
      <c r="A981" s="5">
        <v>40568</v>
      </c>
      <c r="B981" s="4">
        <v>50003</v>
      </c>
      <c r="C981" s="5" t="str">
        <f>VLOOKUP(B981,映射!A:B,2,FALSE)</f>
        <v>虎人</v>
      </c>
      <c r="D981" s="85" t="str">
        <f>IF(IF(COUNTIF(AI!A:A,'表格编辑 '!C981),TRUE,FALSE)=FALSE,"monster",(VLOOKUP(C981,AI!A:B,2,FALSE)))</f>
        <v>monster</v>
      </c>
      <c r="E981" s="5">
        <v>29</v>
      </c>
      <c r="F981" s="86" t="str">
        <f>VLOOKUP(D981,AI!B:G,2,FALSE)</f>
        <v>AI_born_event(RECEIVER, ARG0, ARG1, ARG2, ARG3,ARG4)</v>
      </c>
      <c r="G981" s="86" t="str">
        <f>VLOOKUP(D981,AI!B:G,3,FALSE)</f>
        <v>AI_update_event(RECEIVER, ARG0, ARG1, ARG2, ARG3,ARG4)</v>
      </c>
      <c r="H981" s="86"/>
      <c r="I981" s="86"/>
      <c r="J981" s="86" t="str">
        <f>VLOOKUP(D981,AI!B:G,6,FALSE)</f>
        <v>test_deadth_event(RECEIVER, ARG0, ARG1, ARG2, ARG3,ARG4)</v>
      </c>
      <c r="K981" s="86">
        <v>1</v>
      </c>
      <c r="L981" s="86">
        <f>IF(怪物属性编辑!AH924=1,怪物属性编辑!AO924,0)</f>
        <v>466</v>
      </c>
      <c r="M981" s="89">
        <f t="shared" si="41"/>
        <v>870</v>
      </c>
      <c r="S981" s="86">
        <v>320</v>
      </c>
      <c r="AF981" s="90">
        <f t="shared" si="42"/>
        <v>140568</v>
      </c>
    </row>
    <row r="982" spans="1:32">
      <c r="A982" s="5">
        <v>40569</v>
      </c>
      <c r="B982" s="4">
        <v>50119</v>
      </c>
      <c r="C982" s="5" t="str">
        <f>VLOOKUP(B982,映射!A:B,2,FALSE)</f>
        <v>红魔恐怖箱</v>
      </c>
      <c r="D982" s="85" t="str">
        <f>IF(IF(COUNTIF(AI!A:A,'表格编辑 '!C982),TRUE,FALSE)=FALSE,"monster",(VLOOKUP(C982,AI!A:B,2,FALSE)))</f>
        <v>monster</v>
      </c>
      <c r="E982" s="5">
        <v>29</v>
      </c>
      <c r="F982" s="86" t="str">
        <f>VLOOKUP(D982,AI!B:G,2,FALSE)</f>
        <v>AI_born_event(RECEIVER, ARG0, ARG1, ARG2, ARG3,ARG4)</v>
      </c>
      <c r="G982" s="86" t="str">
        <f>VLOOKUP(D982,AI!B:G,3,FALSE)</f>
        <v>AI_update_event(RECEIVER, ARG0, ARG1, ARG2, ARG3,ARG4)</v>
      </c>
      <c r="H982" s="86"/>
      <c r="I982" s="86"/>
      <c r="J982" s="86" t="str">
        <f>VLOOKUP(D982,AI!B:G,6,FALSE)</f>
        <v>test_deadth_event(RECEIVER, ARG0, ARG1, ARG2, ARG3,ARG4)</v>
      </c>
      <c r="K982" s="86">
        <v>1</v>
      </c>
      <c r="L982" s="86">
        <f>IF(怪物属性编辑!AH925=1,怪物属性编辑!AO925,0)</f>
        <v>406</v>
      </c>
      <c r="M982" s="89">
        <f t="shared" si="41"/>
        <v>870</v>
      </c>
      <c r="S982" s="86">
        <v>320</v>
      </c>
      <c r="AF982" s="90">
        <f t="shared" si="42"/>
        <v>140569</v>
      </c>
    </row>
    <row r="983" spans="1:32">
      <c r="A983" s="5">
        <v>40570</v>
      </c>
      <c r="B983" s="4">
        <v>50121</v>
      </c>
      <c r="C983" s="5" t="str">
        <f>VLOOKUP(B983,映射!A:B,2,FALSE)</f>
        <v>绿蛙恐怖箱</v>
      </c>
      <c r="D983" s="85" t="str">
        <f>IF(IF(COUNTIF(AI!A:A,'表格编辑 '!C983),TRUE,FALSE)=FALSE,"monster",(VLOOKUP(C983,AI!A:B,2,FALSE)))</f>
        <v>monster</v>
      </c>
      <c r="E983" s="5">
        <v>29</v>
      </c>
      <c r="F983" s="86" t="str">
        <f>VLOOKUP(D983,AI!B:G,2,FALSE)</f>
        <v>AI_born_event(RECEIVER, ARG0, ARG1, ARG2, ARG3,ARG4)</v>
      </c>
      <c r="G983" s="86" t="str">
        <f>VLOOKUP(D983,AI!B:G,3,FALSE)</f>
        <v>AI_update_event(RECEIVER, ARG0, ARG1, ARG2, ARG3,ARG4)</v>
      </c>
      <c r="H983" s="86"/>
      <c r="I983" s="86"/>
      <c r="J983" s="86" t="str">
        <f>VLOOKUP(D983,AI!B:G,6,FALSE)</f>
        <v>test_deadth_event(RECEIVER, ARG0, ARG1, ARG2, ARG3,ARG4)</v>
      </c>
      <c r="K983" s="86">
        <v>1</v>
      </c>
      <c r="L983" s="86">
        <f>IF(怪物属性编辑!AH926=1,怪物属性编辑!AO926,0)</f>
        <v>186</v>
      </c>
      <c r="M983" s="89">
        <f t="shared" si="41"/>
        <v>870</v>
      </c>
      <c r="S983" s="86">
        <v>320</v>
      </c>
      <c r="AF983" s="90">
        <f t="shared" si="42"/>
        <v>140570</v>
      </c>
    </row>
    <row r="984" spans="1:32">
      <c r="A984" s="5">
        <v>40571</v>
      </c>
      <c r="B984" s="4">
        <v>50022</v>
      </c>
      <c r="C984" s="5" t="str">
        <f>VLOOKUP(B984,映射!A:B,2,FALSE)</f>
        <v>魔域狂犬</v>
      </c>
      <c r="D984" s="85" t="str">
        <f>IF(IF(COUNTIF(AI!A:A,'表格编辑 '!C984),TRUE,FALSE)=FALSE,"monster",(VLOOKUP(C984,AI!A:B,2,FALSE)))</f>
        <v>monster</v>
      </c>
      <c r="E984" s="5">
        <v>34</v>
      </c>
      <c r="F984" s="86" t="str">
        <f>VLOOKUP(D984,AI!B:G,2,FALSE)</f>
        <v>AI_born_event(RECEIVER, ARG0, ARG1, ARG2, ARG3,ARG4)</v>
      </c>
      <c r="G984" s="86" t="str">
        <f>VLOOKUP(D984,AI!B:G,3,FALSE)</f>
        <v>AI_update_event(RECEIVER, ARG0, ARG1, ARG2, ARG3,ARG4)</v>
      </c>
      <c r="H984" s="86"/>
      <c r="I984" s="86"/>
      <c r="J984" s="86" t="str">
        <f>VLOOKUP(D984,AI!B:G,6,FALSE)</f>
        <v>test_deadth_event(RECEIVER, ARG0, ARG1, ARG2, ARG3,ARG4)</v>
      </c>
      <c r="K984" s="86">
        <v>1</v>
      </c>
      <c r="L984" s="86">
        <f>IF(怪物属性编辑!AH927=1,怪物属性编辑!AO927,0)</f>
        <v>1162</v>
      </c>
      <c r="M984" s="89">
        <f t="shared" si="41"/>
        <v>1020</v>
      </c>
      <c r="S984" s="86">
        <v>320</v>
      </c>
      <c r="AF984" s="90">
        <f t="shared" si="42"/>
        <v>140571</v>
      </c>
    </row>
    <row r="985" spans="1:32">
      <c r="A985" s="5">
        <v>40572</v>
      </c>
      <c r="B985" s="4">
        <v>50103</v>
      </c>
      <c r="C985" s="5" t="str">
        <f>VLOOKUP(B985,映射!A:B,2,FALSE)</f>
        <v>地精</v>
      </c>
      <c r="D985" s="85" t="str">
        <f>IF(IF(COUNTIF(AI!A:A,'表格编辑 '!C985),TRUE,FALSE)=FALSE,"monster",(VLOOKUP(C985,AI!A:B,2,FALSE)))</f>
        <v>monster</v>
      </c>
      <c r="E985" s="5">
        <v>34</v>
      </c>
      <c r="F985" s="86" t="str">
        <f>VLOOKUP(D985,AI!B:G,2,FALSE)</f>
        <v>AI_born_event(RECEIVER, ARG0, ARG1, ARG2, ARG3,ARG4)</v>
      </c>
      <c r="G985" s="86" t="str">
        <f>VLOOKUP(D985,AI!B:G,3,FALSE)</f>
        <v>AI_update_event(RECEIVER, ARG0, ARG1, ARG2, ARG3,ARG4)</v>
      </c>
      <c r="H985" s="86"/>
      <c r="I985" s="86"/>
      <c r="J985" s="86" t="str">
        <f>VLOOKUP(D985,AI!B:G,6,FALSE)</f>
        <v>test_deadth_event(RECEIVER, ARG0, ARG1, ARG2, ARG3,ARG4)</v>
      </c>
      <c r="K985" s="86">
        <v>1</v>
      </c>
      <c r="L985" s="86">
        <f>IF(怪物属性编辑!AH928=1,怪物属性编辑!AO928,0)</f>
        <v>454</v>
      </c>
      <c r="M985" s="89">
        <f t="shared" si="41"/>
        <v>1020</v>
      </c>
      <c r="S985" s="86">
        <v>320</v>
      </c>
      <c r="AF985" s="90">
        <f t="shared" si="42"/>
        <v>140572</v>
      </c>
    </row>
    <row r="986" spans="1:32">
      <c r="A986" s="5">
        <v>40573</v>
      </c>
      <c r="B986" s="4">
        <v>50016</v>
      </c>
      <c r="C986" s="5" t="str">
        <f>VLOOKUP(B986,映射!A:B,2,FALSE)</f>
        <v>炽热贼鼠</v>
      </c>
      <c r="D986" s="85" t="str">
        <f>IF(IF(COUNTIF(AI!A:A,'表格编辑 '!C986),TRUE,FALSE)=FALSE,"monster",(VLOOKUP(C986,AI!A:B,2,FALSE)))</f>
        <v>monster</v>
      </c>
      <c r="E986" s="5">
        <v>34</v>
      </c>
      <c r="F986" s="86" t="str">
        <f>VLOOKUP(D986,AI!B:G,2,FALSE)</f>
        <v>AI_born_event(RECEIVER, ARG0, ARG1, ARG2, ARG3,ARG4)</v>
      </c>
      <c r="G986" s="86" t="str">
        <f>VLOOKUP(D986,AI!B:G,3,FALSE)</f>
        <v>AI_update_event(RECEIVER, ARG0, ARG1, ARG2, ARG3,ARG4)</v>
      </c>
      <c r="H986" s="86"/>
      <c r="I986" s="86"/>
      <c r="J986" s="86" t="str">
        <f>VLOOKUP(D986,AI!B:G,6,FALSE)</f>
        <v>test_deadth_event(RECEIVER, ARG0, ARG1, ARG2, ARG3,ARG4)</v>
      </c>
      <c r="K986" s="86">
        <v>1</v>
      </c>
      <c r="L986" s="86">
        <f>IF(怪物属性编辑!AH929=1,怪物属性编辑!AO929,0)</f>
        <v>1448</v>
      </c>
      <c r="M986" s="89">
        <f t="shared" si="41"/>
        <v>1020</v>
      </c>
      <c r="S986" s="86">
        <v>320</v>
      </c>
      <c r="AF986" s="90">
        <f t="shared" si="42"/>
        <v>140573</v>
      </c>
    </row>
    <row r="987" spans="1:32">
      <c r="A987" s="5">
        <v>40574</v>
      </c>
      <c r="B987" s="4">
        <v>50133</v>
      </c>
      <c r="C987" s="5" t="str">
        <f>VLOOKUP(B987,映射!A:B,2,FALSE)</f>
        <v>蜥蜴人武士</v>
      </c>
      <c r="D987" s="85" t="str">
        <f>IF(IF(COUNTIF(AI!A:A,'表格编辑 '!C987),TRUE,FALSE)=FALSE,"monster",(VLOOKUP(C987,AI!A:B,2,FALSE)))</f>
        <v>monster</v>
      </c>
      <c r="E987" s="5">
        <v>34</v>
      </c>
      <c r="F987" s="86" t="str">
        <f>VLOOKUP(D987,AI!B:G,2,FALSE)</f>
        <v>AI_born_event(RECEIVER, ARG0, ARG1, ARG2, ARG3,ARG4)</v>
      </c>
      <c r="G987" s="86" t="str">
        <f>VLOOKUP(D987,AI!B:G,3,FALSE)</f>
        <v>AI_update_event(RECEIVER, ARG0, ARG1, ARG2, ARG3,ARG4)</v>
      </c>
      <c r="H987" s="86"/>
      <c r="I987" s="86"/>
      <c r="J987" s="86" t="str">
        <f>VLOOKUP(D987,AI!B:G,6,FALSE)</f>
        <v>test_deadth_event(RECEIVER, ARG0, ARG1, ARG2, ARG3,ARG4)</v>
      </c>
      <c r="K987" s="86">
        <v>1</v>
      </c>
      <c r="L987" s="86">
        <f>IF(怪物属性编辑!AH930=1,怪物属性编辑!AO930,0)</f>
        <v>420</v>
      </c>
      <c r="M987" s="89">
        <f t="shared" si="41"/>
        <v>1020</v>
      </c>
      <c r="S987" s="86">
        <v>320</v>
      </c>
      <c r="AF987" s="90">
        <f t="shared" si="42"/>
        <v>140574</v>
      </c>
    </row>
    <row r="988" spans="1:32">
      <c r="A988" s="5">
        <v>40575</v>
      </c>
      <c r="B988" s="4">
        <v>50058</v>
      </c>
      <c r="C988" s="5" t="str">
        <f>VLOOKUP(B988,映射!A:B,2,FALSE)</f>
        <v>兔耳蝙蝠</v>
      </c>
      <c r="D988" s="85" t="str">
        <f>IF(IF(COUNTIF(AI!A:A,'表格编辑 '!C988),TRUE,FALSE)=FALSE,"monster",(VLOOKUP(C988,AI!A:B,2,FALSE)))</f>
        <v>monster</v>
      </c>
      <c r="E988" s="5">
        <v>34</v>
      </c>
      <c r="F988" s="86" t="str">
        <f>VLOOKUP(D988,AI!B:G,2,FALSE)</f>
        <v>AI_born_event(RECEIVER, ARG0, ARG1, ARG2, ARG3,ARG4)</v>
      </c>
      <c r="G988" s="86" t="str">
        <f>VLOOKUP(D988,AI!B:G,3,FALSE)</f>
        <v>AI_update_event(RECEIVER, ARG0, ARG1, ARG2, ARG3,ARG4)</v>
      </c>
      <c r="H988" s="86"/>
      <c r="I988" s="86"/>
      <c r="J988" s="86" t="str">
        <f>VLOOKUP(D988,AI!B:G,6,FALSE)</f>
        <v>test_deadth_event(RECEIVER, ARG0, ARG1, ARG2, ARG3,ARG4)</v>
      </c>
      <c r="K988" s="86">
        <v>1</v>
      </c>
      <c r="L988" s="86">
        <f>IF(怪物属性编辑!AH931=1,怪物属性编辑!AO931,0)</f>
        <v>1302</v>
      </c>
      <c r="M988" s="89">
        <f t="shared" si="41"/>
        <v>1020</v>
      </c>
      <c r="S988" s="86">
        <v>320</v>
      </c>
      <c r="AF988" s="90">
        <f t="shared" si="42"/>
        <v>140575</v>
      </c>
    </row>
    <row r="989" spans="1:32">
      <c r="A989" s="5">
        <v>40576</v>
      </c>
      <c r="B989" s="4">
        <v>50111</v>
      </c>
      <c r="C989" s="5" t="str">
        <f>VLOOKUP(B989,映射!A:B,2,FALSE)</f>
        <v>暗影</v>
      </c>
      <c r="D989" s="85" t="str">
        <f>IF(IF(COUNTIF(AI!A:A,'表格编辑 '!C989),TRUE,FALSE)=FALSE,"monster",(VLOOKUP(C989,AI!A:B,2,FALSE)))</f>
        <v>monster</v>
      </c>
      <c r="E989" s="5">
        <v>34</v>
      </c>
      <c r="F989" s="86" t="str">
        <f>VLOOKUP(D989,AI!B:G,2,FALSE)</f>
        <v>AI_born_event(RECEIVER, ARG0, ARG1, ARG2, ARG3,ARG4)</v>
      </c>
      <c r="G989" s="86" t="str">
        <f>VLOOKUP(D989,AI!B:G,3,FALSE)</f>
        <v>AI_update_event(RECEIVER, ARG0, ARG1, ARG2, ARG3,ARG4)</v>
      </c>
      <c r="H989" s="86"/>
      <c r="I989" s="86"/>
      <c r="J989" s="86" t="str">
        <f>VLOOKUP(D989,AI!B:G,6,FALSE)</f>
        <v>test_deadth_event(RECEIVER, ARG0, ARG1, ARG2, ARG3,ARG4)</v>
      </c>
      <c r="K989" s="86">
        <v>1</v>
      </c>
      <c r="L989" s="86">
        <f>IF(怪物属性编辑!AH932=1,怪物属性编辑!AO932,0)</f>
        <v>1018</v>
      </c>
      <c r="M989" s="89">
        <f t="shared" si="41"/>
        <v>1020</v>
      </c>
      <c r="S989" s="86">
        <v>320</v>
      </c>
      <c r="AF989" s="90">
        <f t="shared" si="42"/>
        <v>140576</v>
      </c>
    </row>
    <row r="990" spans="1:32">
      <c r="A990" s="5">
        <v>40577</v>
      </c>
      <c r="B990" s="4">
        <v>50014</v>
      </c>
      <c r="C990" s="5" t="str">
        <f>VLOOKUP(B990,映射!A:B,2,FALSE)</f>
        <v>堕落贼鼠</v>
      </c>
      <c r="D990" s="85" t="str">
        <f>IF(IF(COUNTIF(AI!A:A,'表格编辑 '!C990),TRUE,FALSE)=FALSE,"monster",(VLOOKUP(C990,AI!A:B,2,FALSE)))</f>
        <v>monster</v>
      </c>
      <c r="E990" s="5">
        <v>34</v>
      </c>
      <c r="F990" s="86" t="str">
        <f>VLOOKUP(D990,AI!B:G,2,FALSE)</f>
        <v>AI_born_event(RECEIVER, ARG0, ARG1, ARG2, ARG3,ARG4)</v>
      </c>
      <c r="G990" s="86" t="str">
        <f>VLOOKUP(D990,AI!B:G,3,FALSE)</f>
        <v>AI_update_event(RECEIVER, ARG0, ARG1, ARG2, ARG3,ARG4)</v>
      </c>
      <c r="H990" s="86"/>
      <c r="I990" s="86"/>
      <c r="J990" s="86" t="str">
        <f>VLOOKUP(D990,AI!B:G,6,FALSE)</f>
        <v>test_deadth_event(RECEIVER, ARG0, ARG1, ARG2, ARG3,ARG4)</v>
      </c>
      <c r="K990" s="86">
        <v>1</v>
      </c>
      <c r="L990" s="86">
        <f>IF(怪物属性编辑!AH933=1,怪物属性编辑!AO933,0)</f>
        <v>1390</v>
      </c>
      <c r="M990" s="89">
        <f t="shared" ref="M990:M1053" si="43">E990*30</f>
        <v>1020</v>
      </c>
      <c r="S990" s="86">
        <v>320</v>
      </c>
      <c r="AF990" s="90">
        <f t="shared" si="42"/>
        <v>140577</v>
      </c>
    </row>
    <row r="991" spans="1:32">
      <c r="A991" s="5">
        <v>40578</v>
      </c>
      <c r="B991" s="4">
        <v>50023</v>
      </c>
      <c r="C991" s="5" t="str">
        <f>VLOOKUP(B991,映射!A:B,2,FALSE)</f>
        <v>异域魔犬</v>
      </c>
      <c r="D991" s="85" t="str">
        <f>IF(IF(COUNTIF(AI!A:A,'表格编辑 '!C991),TRUE,FALSE)=FALSE,"monster",(VLOOKUP(C991,AI!A:B,2,FALSE)))</f>
        <v>monster</v>
      </c>
      <c r="E991" s="5">
        <v>34</v>
      </c>
      <c r="F991" s="86" t="str">
        <f>VLOOKUP(D991,AI!B:G,2,FALSE)</f>
        <v>AI_born_event(RECEIVER, ARG0, ARG1, ARG2, ARG3,ARG4)</v>
      </c>
      <c r="G991" s="86" t="str">
        <f>VLOOKUP(D991,AI!B:G,3,FALSE)</f>
        <v>AI_update_event(RECEIVER, ARG0, ARG1, ARG2, ARG3,ARG4)</v>
      </c>
      <c r="H991" s="86"/>
      <c r="I991" s="86"/>
      <c r="J991" s="86" t="str">
        <f>VLOOKUP(D991,AI!B:G,6,FALSE)</f>
        <v>test_deadth_event(RECEIVER, ARG0, ARG1, ARG2, ARG3,ARG4)</v>
      </c>
      <c r="K991" s="86">
        <v>1</v>
      </c>
      <c r="L991" s="86">
        <f>IF(怪物属性编辑!AH934=1,怪物属性编辑!AO934,0)</f>
        <v>1514</v>
      </c>
      <c r="M991" s="89">
        <f t="shared" si="43"/>
        <v>1020</v>
      </c>
      <c r="S991" s="86">
        <v>320</v>
      </c>
      <c r="AF991" s="90">
        <f t="shared" si="42"/>
        <v>140578</v>
      </c>
    </row>
    <row r="992" spans="1:32">
      <c r="A992" s="5">
        <v>40579</v>
      </c>
      <c r="B992" s="4">
        <v>50015</v>
      </c>
      <c r="C992" s="5" t="str">
        <f>VLOOKUP(B992,映射!A:B,2,FALSE)</f>
        <v>噩梦耗子</v>
      </c>
      <c r="D992" s="85" t="str">
        <f>IF(IF(COUNTIF(AI!A:A,'表格编辑 '!C992),TRUE,FALSE)=FALSE,"monster",(VLOOKUP(C992,AI!A:B,2,FALSE)))</f>
        <v>monster</v>
      </c>
      <c r="E992" s="5">
        <v>34</v>
      </c>
      <c r="F992" s="86" t="str">
        <f>VLOOKUP(D992,AI!B:G,2,FALSE)</f>
        <v>AI_born_event(RECEIVER, ARG0, ARG1, ARG2, ARG3,ARG4)</v>
      </c>
      <c r="G992" s="86" t="str">
        <f>VLOOKUP(D992,AI!B:G,3,FALSE)</f>
        <v>AI_update_event(RECEIVER, ARG0, ARG1, ARG2, ARG3,ARG4)</v>
      </c>
      <c r="H992" s="86"/>
      <c r="I992" s="86"/>
      <c r="J992" s="86" t="str">
        <f>VLOOKUP(D992,AI!B:G,6,FALSE)</f>
        <v>test_deadth_event(RECEIVER, ARG0, ARG1, ARG2, ARG3,ARG4)</v>
      </c>
      <c r="K992" s="86">
        <v>1</v>
      </c>
      <c r="L992" s="86">
        <f>IF(怪物属性编辑!AH935=1,怪物属性编辑!AO935,0)</f>
        <v>1824</v>
      </c>
      <c r="M992" s="89">
        <f t="shared" si="43"/>
        <v>1020</v>
      </c>
      <c r="S992" s="86">
        <v>320</v>
      </c>
      <c r="AF992" s="90">
        <f t="shared" si="42"/>
        <v>140579</v>
      </c>
    </row>
    <row r="993" spans="1:32">
      <c r="A993" s="5">
        <v>40580</v>
      </c>
      <c r="B993" s="4">
        <v>50115</v>
      </c>
      <c r="C993" s="5" t="str">
        <f>VLOOKUP(B993,映射!A:B,2,FALSE)</f>
        <v>烈焰刃使魔</v>
      </c>
      <c r="D993" s="85" t="str">
        <f>IF(IF(COUNTIF(AI!A:A,'表格编辑 '!C993),TRUE,FALSE)=FALSE,"monster",(VLOOKUP(C993,AI!A:B,2,FALSE)))</f>
        <v>monster</v>
      </c>
      <c r="E993" s="5">
        <v>34</v>
      </c>
      <c r="F993" s="86" t="str">
        <f>VLOOKUP(D993,AI!B:G,2,FALSE)</f>
        <v>AI_born_event(RECEIVER, ARG0, ARG1, ARG2, ARG3,ARG4)</v>
      </c>
      <c r="G993" s="86" t="str">
        <f>VLOOKUP(D993,AI!B:G,3,FALSE)</f>
        <v>AI_update_event(RECEIVER, ARG0, ARG1, ARG2, ARG3,ARG4)</v>
      </c>
      <c r="H993" s="86"/>
      <c r="I993" s="86"/>
      <c r="J993" s="86" t="str">
        <f>VLOOKUP(D993,AI!B:G,6,FALSE)</f>
        <v>test_deadth_event(RECEIVER, ARG0, ARG1, ARG2, ARG3,ARG4)</v>
      </c>
      <c r="K993" s="86">
        <v>1</v>
      </c>
      <c r="L993" s="86">
        <f>IF(怪物属性编辑!AH936=1,怪物属性编辑!AO936,0)</f>
        <v>862</v>
      </c>
      <c r="M993" s="89">
        <f t="shared" si="43"/>
        <v>1020</v>
      </c>
      <c r="S993" s="86">
        <v>320</v>
      </c>
      <c r="AF993" s="90">
        <f t="shared" si="42"/>
        <v>140580</v>
      </c>
    </row>
    <row r="994" spans="1:32">
      <c r="A994" s="5">
        <v>40581</v>
      </c>
      <c r="B994" s="4">
        <v>50152</v>
      </c>
      <c r="C994" s="5" t="str">
        <f>VLOOKUP(B994,映射!A:B,2,FALSE)</f>
        <v>盗贼</v>
      </c>
      <c r="D994" s="85" t="str">
        <f>IF(IF(COUNTIF(AI!A:A,'表格编辑 '!C994),TRUE,FALSE)=FALSE,"monster",(VLOOKUP(C994,AI!A:B,2,FALSE)))</f>
        <v>monster</v>
      </c>
      <c r="E994" s="5">
        <v>34</v>
      </c>
      <c r="F994" s="86" t="str">
        <f>VLOOKUP(D994,AI!B:G,2,FALSE)</f>
        <v>AI_born_event(RECEIVER, ARG0, ARG1, ARG2, ARG3,ARG4)</v>
      </c>
      <c r="G994" s="86" t="str">
        <f>VLOOKUP(D994,AI!B:G,3,FALSE)</f>
        <v>AI_update_event(RECEIVER, ARG0, ARG1, ARG2, ARG3,ARG4)</v>
      </c>
      <c r="H994" s="86"/>
      <c r="I994" s="86"/>
      <c r="J994" s="86" t="str">
        <f>VLOOKUP(D994,AI!B:G,6,FALSE)</f>
        <v>test_deadth_event(RECEIVER, ARG0, ARG1, ARG2, ARG3,ARG4)</v>
      </c>
      <c r="K994" s="86">
        <v>1</v>
      </c>
      <c r="L994" s="86">
        <f>IF(怪物属性编辑!AH937=1,怪物属性编辑!AO937,0)</f>
        <v>872</v>
      </c>
      <c r="M994" s="89">
        <f t="shared" si="43"/>
        <v>1020</v>
      </c>
      <c r="S994" s="86">
        <v>320</v>
      </c>
      <c r="AF994" s="90">
        <f t="shared" si="42"/>
        <v>140581</v>
      </c>
    </row>
    <row r="995" spans="1:32">
      <c r="A995" s="5">
        <v>40582</v>
      </c>
      <c r="B995" s="4">
        <v>50158</v>
      </c>
      <c r="C995" s="5" t="str">
        <f>VLOOKUP(B995,映射!A:B,2,FALSE)</f>
        <v>阴毒鸟人</v>
      </c>
      <c r="D995" s="85" t="str">
        <f>IF(IF(COUNTIF(AI!A:A,'表格编辑 '!C995),TRUE,FALSE)=FALSE,"monster",(VLOOKUP(C995,AI!A:B,2,FALSE)))</f>
        <v>monster</v>
      </c>
      <c r="E995" s="5">
        <v>34</v>
      </c>
      <c r="F995" s="86" t="str">
        <f>VLOOKUP(D995,AI!B:G,2,FALSE)</f>
        <v>AI_born_event(RECEIVER, ARG0, ARG1, ARG2, ARG3,ARG4)</v>
      </c>
      <c r="G995" s="86" t="str">
        <f>VLOOKUP(D995,AI!B:G,3,FALSE)</f>
        <v>AI_update_event(RECEIVER, ARG0, ARG1, ARG2, ARG3,ARG4)</v>
      </c>
      <c r="H995" s="86"/>
      <c r="I995" s="86"/>
      <c r="J995" s="86" t="str">
        <f>VLOOKUP(D995,AI!B:G,6,FALSE)</f>
        <v>test_deadth_event(RECEIVER, ARG0, ARG1, ARG2, ARG3,ARG4)</v>
      </c>
      <c r="K995" s="86">
        <v>1</v>
      </c>
      <c r="L995" s="86">
        <f>IF(怪物属性编辑!AH938=1,怪物属性编辑!AO938,0)</f>
        <v>1534</v>
      </c>
      <c r="M995" s="89">
        <f t="shared" si="43"/>
        <v>1020</v>
      </c>
      <c r="S995" s="86">
        <v>320</v>
      </c>
      <c r="AF995" s="90">
        <f t="shared" si="42"/>
        <v>140582</v>
      </c>
    </row>
    <row r="996" spans="1:32">
      <c r="A996" s="5">
        <v>40583</v>
      </c>
      <c r="B996" s="4">
        <v>50003</v>
      </c>
      <c r="C996" s="5" t="str">
        <f>VLOOKUP(B996,映射!A:B,2,FALSE)</f>
        <v>虎人</v>
      </c>
      <c r="D996" s="85" t="str">
        <f>IF(IF(COUNTIF(AI!A:A,'表格编辑 '!C996),TRUE,FALSE)=FALSE,"monster",(VLOOKUP(C996,AI!A:B,2,FALSE)))</f>
        <v>monster</v>
      </c>
      <c r="E996" s="5">
        <v>34</v>
      </c>
      <c r="F996" s="86" t="str">
        <f>VLOOKUP(D996,AI!B:G,2,FALSE)</f>
        <v>AI_born_event(RECEIVER, ARG0, ARG1, ARG2, ARG3,ARG4)</v>
      </c>
      <c r="G996" s="86" t="str">
        <f>VLOOKUP(D996,AI!B:G,3,FALSE)</f>
        <v>AI_update_event(RECEIVER, ARG0, ARG1, ARG2, ARG3,ARG4)</v>
      </c>
      <c r="H996" s="86"/>
      <c r="I996" s="86"/>
      <c r="J996" s="86" t="str">
        <f>VLOOKUP(D996,AI!B:G,6,FALSE)</f>
        <v>test_deadth_event(RECEIVER, ARG0, ARG1, ARG2, ARG3,ARG4)</v>
      </c>
      <c r="K996" s="86">
        <v>1</v>
      </c>
      <c r="L996" s="86">
        <f>IF(怪物属性编辑!AH939=1,怪物属性编辑!AO939,0)</f>
        <v>1400</v>
      </c>
      <c r="M996" s="89">
        <f t="shared" si="43"/>
        <v>1020</v>
      </c>
      <c r="S996" s="86">
        <v>320</v>
      </c>
      <c r="AF996" s="90">
        <f t="shared" si="42"/>
        <v>140583</v>
      </c>
    </row>
    <row r="997" spans="1:32">
      <c r="A997" s="5">
        <v>40584</v>
      </c>
      <c r="B997" s="4">
        <v>50119</v>
      </c>
      <c r="C997" s="5" t="str">
        <f>VLOOKUP(B997,映射!A:B,2,FALSE)</f>
        <v>红魔恐怖箱</v>
      </c>
      <c r="D997" s="85" t="str">
        <f>IF(IF(COUNTIF(AI!A:A,'表格编辑 '!C997),TRUE,FALSE)=FALSE,"monster",(VLOOKUP(C997,AI!A:B,2,FALSE)))</f>
        <v>monster</v>
      </c>
      <c r="E997" s="5">
        <v>34</v>
      </c>
      <c r="F997" s="86" t="str">
        <f>VLOOKUP(D997,AI!B:G,2,FALSE)</f>
        <v>AI_born_event(RECEIVER, ARG0, ARG1, ARG2, ARG3,ARG4)</v>
      </c>
      <c r="G997" s="86" t="str">
        <f>VLOOKUP(D997,AI!B:G,3,FALSE)</f>
        <v>AI_update_event(RECEIVER, ARG0, ARG1, ARG2, ARG3,ARG4)</v>
      </c>
      <c r="H997" s="86"/>
      <c r="I997" s="86"/>
      <c r="J997" s="86" t="str">
        <f>VLOOKUP(D997,AI!B:G,6,FALSE)</f>
        <v>test_deadth_event(RECEIVER, ARG0, ARG1, ARG2, ARG3,ARG4)</v>
      </c>
      <c r="K997" s="86">
        <v>1</v>
      </c>
      <c r="L997" s="86">
        <f>IF(怪物属性编辑!AH940=1,怪物属性编辑!AO940,0)</f>
        <v>1202</v>
      </c>
      <c r="M997" s="89">
        <f t="shared" si="43"/>
        <v>1020</v>
      </c>
      <c r="S997" s="86">
        <v>320</v>
      </c>
      <c r="AF997" s="90">
        <f t="shared" si="42"/>
        <v>140584</v>
      </c>
    </row>
    <row r="998" spans="1:32">
      <c r="A998" s="5">
        <v>40585</v>
      </c>
      <c r="B998" s="4">
        <v>50121</v>
      </c>
      <c r="C998" s="5" t="str">
        <f>VLOOKUP(B998,映射!A:B,2,FALSE)</f>
        <v>绿蛙恐怖箱</v>
      </c>
      <c r="D998" s="85" t="str">
        <f>IF(IF(COUNTIF(AI!A:A,'表格编辑 '!C998),TRUE,FALSE)=FALSE,"monster",(VLOOKUP(C998,AI!A:B,2,FALSE)))</f>
        <v>monster</v>
      </c>
      <c r="E998" s="5">
        <v>34</v>
      </c>
      <c r="F998" s="86" t="str">
        <f>VLOOKUP(D998,AI!B:G,2,FALSE)</f>
        <v>AI_born_event(RECEIVER, ARG0, ARG1, ARG2, ARG3,ARG4)</v>
      </c>
      <c r="G998" s="86" t="str">
        <f>VLOOKUP(D998,AI!B:G,3,FALSE)</f>
        <v>AI_update_event(RECEIVER, ARG0, ARG1, ARG2, ARG3,ARG4)</v>
      </c>
      <c r="H998" s="86"/>
      <c r="I998" s="86"/>
      <c r="J998" s="86" t="str">
        <f>VLOOKUP(D998,AI!B:G,6,FALSE)</f>
        <v>test_deadth_event(RECEIVER, ARG0, ARG1, ARG2, ARG3,ARG4)</v>
      </c>
      <c r="K998" s="86">
        <v>1</v>
      </c>
      <c r="L998" s="86">
        <f>IF(怪物属性编辑!AH941=1,怪物属性编辑!AO941,0)</f>
        <v>938</v>
      </c>
      <c r="M998" s="89">
        <f t="shared" si="43"/>
        <v>1020</v>
      </c>
      <c r="S998" s="86">
        <v>320</v>
      </c>
      <c r="AF998" s="90">
        <f t="shared" si="42"/>
        <v>140585</v>
      </c>
    </row>
    <row r="999" spans="1:32">
      <c r="A999" s="5">
        <v>40586</v>
      </c>
      <c r="B999" s="4">
        <v>50022</v>
      </c>
      <c r="C999" s="5" t="str">
        <f>VLOOKUP(B999,映射!A:B,2,FALSE)</f>
        <v>魔域狂犬</v>
      </c>
      <c r="D999" s="85" t="str">
        <f>IF(IF(COUNTIF(AI!A:A,'表格编辑 '!C999),TRUE,FALSE)=FALSE,"monster",(VLOOKUP(C999,AI!A:B,2,FALSE)))</f>
        <v>monster</v>
      </c>
      <c r="E999" s="5">
        <v>39</v>
      </c>
      <c r="F999" s="86" t="str">
        <f>VLOOKUP(D999,AI!B:G,2,FALSE)</f>
        <v>AI_born_event(RECEIVER, ARG0, ARG1, ARG2, ARG3,ARG4)</v>
      </c>
      <c r="G999" s="86" t="str">
        <f>VLOOKUP(D999,AI!B:G,3,FALSE)</f>
        <v>AI_update_event(RECEIVER, ARG0, ARG1, ARG2, ARG3,ARG4)</v>
      </c>
      <c r="H999" s="86"/>
      <c r="I999" s="86"/>
      <c r="J999" s="86" t="str">
        <f>VLOOKUP(D999,AI!B:G,6,FALSE)</f>
        <v>test_deadth_event(RECEIVER, ARG0, ARG1, ARG2, ARG3,ARG4)</v>
      </c>
      <c r="K999" s="86">
        <v>1</v>
      </c>
      <c r="L999" s="86">
        <f>IF(怪物属性编辑!AH942=1,怪物属性编辑!AO942,0)</f>
        <v>1280</v>
      </c>
      <c r="M999" s="89">
        <f t="shared" si="43"/>
        <v>1170</v>
      </c>
      <c r="S999" s="86">
        <v>320</v>
      </c>
      <c r="AF999" s="90">
        <f t="shared" si="42"/>
        <v>140586</v>
      </c>
    </row>
    <row r="1000" spans="1:32">
      <c r="A1000" s="5">
        <v>40587</v>
      </c>
      <c r="B1000" s="4">
        <v>50103</v>
      </c>
      <c r="C1000" s="5" t="str">
        <f>VLOOKUP(B1000,映射!A:B,2,FALSE)</f>
        <v>地精</v>
      </c>
      <c r="D1000" s="85" t="str">
        <f>IF(IF(COUNTIF(AI!A:A,'表格编辑 '!C1000),TRUE,FALSE)=FALSE,"monster",(VLOOKUP(C1000,AI!A:B,2,FALSE)))</f>
        <v>monster</v>
      </c>
      <c r="E1000" s="5">
        <v>39</v>
      </c>
      <c r="F1000" s="86" t="str">
        <f>VLOOKUP(D1000,AI!B:G,2,FALSE)</f>
        <v>AI_born_event(RECEIVER, ARG0, ARG1, ARG2, ARG3,ARG4)</v>
      </c>
      <c r="G1000" s="86" t="str">
        <f>VLOOKUP(D1000,AI!B:G,3,FALSE)</f>
        <v>AI_update_event(RECEIVER, ARG0, ARG1, ARG2, ARG3,ARG4)</v>
      </c>
      <c r="H1000" s="86"/>
      <c r="I1000" s="86"/>
      <c r="J1000" s="86" t="str">
        <f>VLOOKUP(D1000,AI!B:G,6,FALSE)</f>
        <v>test_deadth_event(RECEIVER, ARG0, ARG1, ARG2, ARG3,ARG4)</v>
      </c>
      <c r="K1000" s="86">
        <v>1</v>
      </c>
      <c r="L1000" s="86">
        <f>IF(怪物属性编辑!AH943=1,怪物属性编辑!AO943,0)</f>
        <v>430</v>
      </c>
      <c r="M1000" s="89">
        <f t="shared" si="43"/>
        <v>1170</v>
      </c>
      <c r="S1000" s="86">
        <v>320</v>
      </c>
      <c r="AF1000" s="90">
        <f t="shared" si="42"/>
        <v>140587</v>
      </c>
    </row>
    <row r="1001" spans="1:32">
      <c r="A1001" s="5">
        <v>40588</v>
      </c>
      <c r="B1001" s="4">
        <v>50016</v>
      </c>
      <c r="C1001" s="5" t="str">
        <f>VLOOKUP(B1001,映射!A:B,2,FALSE)</f>
        <v>炽热贼鼠</v>
      </c>
      <c r="D1001" s="85" t="str">
        <f>IF(IF(COUNTIF(AI!A:A,'表格编辑 '!C1001),TRUE,FALSE)=FALSE,"monster",(VLOOKUP(C1001,AI!A:B,2,FALSE)))</f>
        <v>monster</v>
      </c>
      <c r="E1001" s="5">
        <v>39</v>
      </c>
      <c r="F1001" s="86" t="str">
        <f>VLOOKUP(D1001,AI!B:G,2,FALSE)</f>
        <v>AI_born_event(RECEIVER, ARG0, ARG1, ARG2, ARG3,ARG4)</v>
      </c>
      <c r="G1001" s="86" t="str">
        <f>VLOOKUP(D1001,AI!B:G,3,FALSE)</f>
        <v>AI_update_event(RECEIVER, ARG0, ARG1, ARG2, ARG3,ARG4)</v>
      </c>
      <c r="H1001" s="86"/>
      <c r="I1001" s="86"/>
      <c r="J1001" s="86" t="str">
        <f>VLOOKUP(D1001,AI!B:G,6,FALSE)</f>
        <v>test_deadth_event(RECEIVER, ARG0, ARG1, ARG2, ARG3,ARG4)</v>
      </c>
      <c r="K1001" s="86">
        <v>1</v>
      </c>
      <c r="L1001" s="86">
        <f>IF(怪物属性编辑!AH944=1,怪物属性编辑!AO944,0)</f>
        <v>1602</v>
      </c>
      <c r="M1001" s="89">
        <f t="shared" si="43"/>
        <v>1170</v>
      </c>
      <c r="S1001" s="86">
        <v>320</v>
      </c>
      <c r="AF1001" s="90">
        <f t="shared" si="42"/>
        <v>140588</v>
      </c>
    </row>
    <row r="1002" spans="1:32">
      <c r="A1002" s="5">
        <v>40589</v>
      </c>
      <c r="B1002" s="4">
        <v>50133</v>
      </c>
      <c r="C1002" s="5" t="str">
        <f>VLOOKUP(B1002,映射!A:B,2,FALSE)</f>
        <v>蜥蜴人武士</v>
      </c>
      <c r="D1002" s="85" t="str">
        <f>IF(IF(COUNTIF(AI!A:A,'表格编辑 '!C1002),TRUE,FALSE)=FALSE,"monster",(VLOOKUP(C1002,AI!A:B,2,FALSE)))</f>
        <v>monster</v>
      </c>
      <c r="E1002" s="5">
        <v>39</v>
      </c>
      <c r="F1002" s="86" t="str">
        <f>VLOOKUP(D1002,AI!B:G,2,FALSE)</f>
        <v>AI_born_event(RECEIVER, ARG0, ARG1, ARG2, ARG3,ARG4)</v>
      </c>
      <c r="G1002" s="86" t="str">
        <f>VLOOKUP(D1002,AI!B:G,3,FALSE)</f>
        <v>AI_update_event(RECEIVER, ARG0, ARG1, ARG2, ARG3,ARG4)</v>
      </c>
      <c r="H1002" s="86"/>
      <c r="I1002" s="86"/>
      <c r="J1002" s="86" t="str">
        <f>VLOOKUP(D1002,AI!B:G,6,FALSE)</f>
        <v>test_deadth_event(RECEIVER, ARG0, ARG1, ARG2, ARG3,ARG4)</v>
      </c>
      <c r="K1002" s="86">
        <v>1</v>
      </c>
      <c r="L1002" s="86">
        <f>IF(怪物属性编辑!AH945=1,怪物属性编辑!AO945,0)</f>
        <v>386</v>
      </c>
      <c r="M1002" s="89">
        <f t="shared" si="43"/>
        <v>1170</v>
      </c>
      <c r="S1002" s="86">
        <v>320</v>
      </c>
      <c r="AF1002" s="90">
        <f t="shared" si="42"/>
        <v>140589</v>
      </c>
    </row>
    <row r="1003" spans="1:32">
      <c r="A1003" s="5">
        <v>40590</v>
      </c>
      <c r="B1003" s="4">
        <v>50058</v>
      </c>
      <c r="C1003" s="5" t="str">
        <f>VLOOKUP(B1003,映射!A:B,2,FALSE)</f>
        <v>兔耳蝙蝠</v>
      </c>
      <c r="D1003" s="85" t="str">
        <f>IF(IF(COUNTIF(AI!A:A,'表格编辑 '!C1003),TRUE,FALSE)=FALSE,"monster",(VLOOKUP(C1003,AI!A:B,2,FALSE)))</f>
        <v>monster</v>
      </c>
      <c r="E1003" s="5">
        <v>39</v>
      </c>
      <c r="F1003" s="86" t="str">
        <f>VLOOKUP(D1003,AI!B:G,2,FALSE)</f>
        <v>AI_born_event(RECEIVER, ARG0, ARG1, ARG2, ARG3,ARG4)</v>
      </c>
      <c r="G1003" s="86" t="str">
        <f>VLOOKUP(D1003,AI!B:G,3,FALSE)</f>
        <v>AI_update_event(RECEIVER, ARG0, ARG1, ARG2, ARG3,ARG4)</v>
      </c>
      <c r="H1003" s="86"/>
      <c r="I1003" s="86"/>
      <c r="J1003" s="86" t="str">
        <f>VLOOKUP(D1003,AI!B:G,6,FALSE)</f>
        <v>test_deadth_event(RECEIVER, ARG0, ARG1, ARG2, ARG3,ARG4)</v>
      </c>
      <c r="K1003" s="86">
        <v>1</v>
      </c>
      <c r="L1003" s="86">
        <f>IF(怪物属性编辑!AH946=1,怪物属性编辑!AO946,0)</f>
        <v>1370</v>
      </c>
      <c r="M1003" s="89">
        <f t="shared" si="43"/>
        <v>1170</v>
      </c>
      <c r="S1003" s="86">
        <v>320</v>
      </c>
      <c r="AF1003" s="90">
        <f t="shared" si="42"/>
        <v>140590</v>
      </c>
    </row>
    <row r="1004" spans="1:32">
      <c r="A1004" s="5">
        <v>40591</v>
      </c>
      <c r="B1004" s="4">
        <v>50111</v>
      </c>
      <c r="C1004" s="5" t="str">
        <f>VLOOKUP(B1004,映射!A:B,2,FALSE)</f>
        <v>暗影</v>
      </c>
      <c r="D1004" s="85" t="str">
        <f>IF(IF(COUNTIF(AI!A:A,'表格编辑 '!C1004),TRUE,FALSE)=FALSE,"monster",(VLOOKUP(C1004,AI!A:B,2,FALSE)))</f>
        <v>monster</v>
      </c>
      <c r="E1004" s="5">
        <v>39</v>
      </c>
      <c r="F1004" s="86" t="str">
        <f>VLOOKUP(D1004,AI!B:G,2,FALSE)</f>
        <v>AI_born_event(RECEIVER, ARG0, ARG1, ARG2, ARG3,ARG4)</v>
      </c>
      <c r="G1004" s="86" t="str">
        <f>VLOOKUP(D1004,AI!B:G,3,FALSE)</f>
        <v>AI_update_event(RECEIVER, ARG0, ARG1, ARG2, ARG3,ARG4)</v>
      </c>
      <c r="H1004" s="86"/>
      <c r="I1004" s="86"/>
      <c r="J1004" s="86" t="str">
        <f>VLOOKUP(D1004,AI!B:G,6,FALSE)</f>
        <v>test_deadth_event(RECEIVER, ARG0, ARG1, ARG2, ARG3,ARG4)</v>
      </c>
      <c r="K1004" s="86">
        <v>1</v>
      </c>
      <c r="L1004" s="86">
        <f>IF(怪物属性编辑!AH947=1,怪物属性编辑!AO947,0)</f>
        <v>1040</v>
      </c>
      <c r="M1004" s="89">
        <f t="shared" si="43"/>
        <v>1170</v>
      </c>
      <c r="S1004" s="86">
        <v>320</v>
      </c>
      <c r="AF1004" s="90">
        <f t="shared" si="42"/>
        <v>140591</v>
      </c>
    </row>
    <row r="1005" spans="1:32">
      <c r="A1005" s="5">
        <v>40592</v>
      </c>
      <c r="B1005" s="4">
        <v>50014</v>
      </c>
      <c r="C1005" s="5" t="str">
        <f>VLOOKUP(B1005,映射!A:B,2,FALSE)</f>
        <v>堕落贼鼠</v>
      </c>
      <c r="D1005" s="85" t="str">
        <f>IF(IF(COUNTIF(AI!A:A,'表格编辑 '!C1005),TRUE,FALSE)=FALSE,"monster",(VLOOKUP(C1005,AI!A:B,2,FALSE)))</f>
        <v>monster</v>
      </c>
      <c r="E1005" s="5">
        <v>39</v>
      </c>
      <c r="F1005" s="86" t="str">
        <f>VLOOKUP(D1005,AI!B:G,2,FALSE)</f>
        <v>AI_born_event(RECEIVER, ARG0, ARG1, ARG2, ARG3,ARG4)</v>
      </c>
      <c r="G1005" s="86" t="str">
        <f>VLOOKUP(D1005,AI!B:G,3,FALSE)</f>
        <v>AI_update_event(RECEIVER, ARG0, ARG1, ARG2, ARG3,ARG4)</v>
      </c>
      <c r="H1005" s="86"/>
      <c r="I1005" s="86"/>
      <c r="J1005" s="86" t="str">
        <f>VLOOKUP(D1005,AI!B:G,6,FALSE)</f>
        <v>test_deadth_event(RECEIVER, ARG0, ARG1, ARG2, ARG3,ARG4)</v>
      </c>
      <c r="K1005" s="86">
        <v>1</v>
      </c>
      <c r="L1005" s="86">
        <f>IF(怪物属性编辑!AH948=1,怪物属性编辑!AO948,0)</f>
        <v>1482</v>
      </c>
      <c r="M1005" s="89">
        <f t="shared" si="43"/>
        <v>1170</v>
      </c>
      <c r="S1005" s="86">
        <v>320</v>
      </c>
      <c r="AF1005" s="90">
        <f t="shared" si="42"/>
        <v>140592</v>
      </c>
    </row>
    <row r="1006" spans="1:32">
      <c r="A1006" s="5">
        <v>40593</v>
      </c>
      <c r="B1006" s="4">
        <v>50023</v>
      </c>
      <c r="C1006" s="5" t="str">
        <f>VLOOKUP(B1006,映射!A:B,2,FALSE)</f>
        <v>异域魔犬</v>
      </c>
      <c r="D1006" s="85" t="str">
        <f>IF(IF(COUNTIF(AI!A:A,'表格编辑 '!C1006),TRUE,FALSE)=FALSE,"monster",(VLOOKUP(C1006,AI!A:B,2,FALSE)))</f>
        <v>monster</v>
      </c>
      <c r="E1006" s="5">
        <v>39</v>
      </c>
      <c r="F1006" s="86" t="str">
        <f>VLOOKUP(D1006,AI!B:G,2,FALSE)</f>
        <v>AI_born_event(RECEIVER, ARG0, ARG1, ARG2, ARG3,ARG4)</v>
      </c>
      <c r="G1006" s="86" t="str">
        <f>VLOOKUP(D1006,AI!B:G,3,FALSE)</f>
        <v>AI_update_event(RECEIVER, ARG0, ARG1, ARG2, ARG3,ARG4)</v>
      </c>
      <c r="H1006" s="86"/>
      <c r="I1006" s="86"/>
      <c r="J1006" s="86" t="str">
        <f>VLOOKUP(D1006,AI!B:G,6,FALSE)</f>
        <v>test_deadth_event(RECEIVER, ARG0, ARG1, ARG2, ARG3,ARG4)</v>
      </c>
      <c r="K1006" s="86">
        <v>1</v>
      </c>
      <c r="L1006" s="86">
        <f>IF(怪物属性编辑!AH949=1,怪物属性编辑!AO949,0)</f>
        <v>1592</v>
      </c>
      <c r="M1006" s="89">
        <f t="shared" si="43"/>
        <v>1170</v>
      </c>
      <c r="S1006" s="86">
        <v>320</v>
      </c>
      <c r="AF1006" s="90">
        <f t="shared" si="42"/>
        <v>140593</v>
      </c>
    </row>
    <row r="1007" spans="1:32">
      <c r="A1007" s="5">
        <v>40594</v>
      </c>
      <c r="B1007" s="4">
        <v>50015</v>
      </c>
      <c r="C1007" s="5" t="str">
        <f>VLOOKUP(B1007,映射!A:B,2,FALSE)</f>
        <v>噩梦耗子</v>
      </c>
      <c r="D1007" s="85" t="str">
        <f>IF(IF(COUNTIF(AI!A:A,'表格编辑 '!C1007),TRUE,FALSE)=FALSE,"monster",(VLOOKUP(C1007,AI!A:B,2,FALSE)))</f>
        <v>monster</v>
      </c>
      <c r="E1007" s="5">
        <v>39</v>
      </c>
      <c r="F1007" s="86" t="str">
        <f>VLOOKUP(D1007,AI!B:G,2,FALSE)</f>
        <v>AI_born_event(RECEIVER, ARG0, ARG1, ARG2, ARG3,ARG4)</v>
      </c>
      <c r="G1007" s="86" t="str">
        <f>VLOOKUP(D1007,AI!B:G,3,FALSE)</f>
        <v>AI_update_event(RECEIVER, ARG0, ARG1, ARG2, ARG3,ARG4)</v>
      </c>
      <c r="H1007" s="86"/>
      <c r="I1007" s="86"/>
      <c r="J1007" s="86" t="str">
        <f>VLOOKUP(D1007,AI!B:G,6,FALSE)</f>
        <v>test_deadth_event(RECEIVER, ARG0, ARG1, ARG2, ARG3,ARG4)</v>
      </c>
      <c r="K1007" s="86">
        <v>1</v>
      </c>
      <c r="L1007" s="86">
        <f>IF(怪物属性编辑!AH950=1,怪物属性编辑!AO950,0)</f>
        <v>1958</v>
      </c>
      <c r="M1007" s="89">
        <f t="shared" si="43"/>
        <v>1170</v>
      </c>
      <c r="S1007" s="86">
        <v>320</v>
      </c>
      <c r="AF1007" s="90">
        <f t="shared" si="42"/>
        <v>140594</v>
      </c>
    </row>
    <row r="1008" spans="1:32">
      <c r="A1008" s="5">
        <v>40595</v>
      </c>
      <c r="B1008" s="4">
        <v>50115</v>
      </c>
      <c r="C1008" s="5" t="str">
        <f>VLOOKUP(B1008,映射!A:B,2,FALSE)</f>
        <v>烈焰刃使魔</v>
      </c>
      <c r="D1008" s="85" t="str">
        <f>IF(IF(COUNTIF(AI!A:A,'表格编辑 '!C1008),TRUE,FALSE)=FALSE,"monster",(VLOOKUP(C1008,AI!A:B,2,FALSE)))</f>
        <v>monster</v>
      </c>
      <c r="E1008" s="5">
        <v>39</v>
      </c>
      <c r="F1008" s="86" t="str">
        <f>VLOOKUP(D1008,AI!B:G,2,FALSE)</f>
        <v>AI_born_event(RECEIVER, ARG0, ARG1, ARG2, ARG3,ARG4)</v>
      </c>
      <c r="G1008" s="86" t="str">
        <f>VLOOKUP(D1008,AI!B:G,3,FALSE)</f>
        <v>AI_update_event(RECEIVER, ARG0, ARG1, ARG2, ARG3,ARG4)</v>
      </c>
      <c r="H1008" s="86"/>
      <c r="I1008" s="86"/>
      <c r="J1008" s="86" t="str">
        <f>VLOOKUP(D1008,AI!B:G,6,FALSE)</f>
        <v>test_deadth_event(RECEIVER, ARG0, ARG1, ARG2, ARG3,ARG4)</v>
      </c>
      <c r="K1008" s="86">
        <v>1</v>
      </c>
      <c r="L1008" s="86">
        <f>IF(怪物属性编辑!AH951=1,怪物属性编辑!AO951,0)</f>
        <v>902</v>
      </c>
      <c r="M1008" s="89">
        <f t="shared" si="43"/>
        <v>1170</v>
      </c>
      <c r="S1008" s="86">
        <v>320</v>
      </c>
      <c r="AF1008" s="90">
        <f t="shared" si="42"/>
        <v>140595</v>
      </c>
    </row>
    <row r="1009" spans="1:32">
      <c r="A1009" s="5">
        <v>40596</v>
      </c>
      <c r="B1009" s="4">
        <v>50152</v>
      </c>
      <c r="C1009" s="5" t="str">
        <f>VLOOKUP(B1009,映射!A:B,2,FALSE)</f>
        <v>盗贼</v>
      </c>
      <c r="D1009" s="85" t="str">
        <f>IF(IF(COUNTIF(AI!A:A,'表格编辑 '!C1009),TRUE,FALSE)=FALSE,"monster",(VLOOKUP(C1009,AI!A:B,2,FALSE)))</f>
        <v>monster</v>
      </c>
      <c r="E1009" s="5">
        <v>39</v>
      </c>
      <c r="F1009" s="86" t="str">
        <f>VLOOKUP(D1009,AI!B:G,2,FALSE)</f>
        <v>AI_born_event(RECEIVER, ARG0, ARG1, ARG2, ARG3,ARG4)</v>
      </c>
      <c r="G1009" s="86" t="str">
        <f>VLOOKUP(D1009,AI!B:G,3,FALSE)</f>
        <v>AI_update_event(RECEIVER, ARG0, ARG1, ARG2, ARG3,ARG4)</v>
      </c>
      <c r="H1009" s="86"/>
      <c r="I1009" s="86"/>
      <c r="J1009" s="86" t="str">
        <f>VLOOKUP(D1009,AI!B:G,6,FALSE)</f>
        <v>test_deadth_event(RECEIVER, ARG0, ARG1, ARG2, ARG3,ARG4)</v>
      </c>
      <c r="K1009" s="86">
        <v>1</v>
      </c>
      <c r="L1009" s="86">
        <f>IF(怪物属性编辑!AH952=1,怪物属性编辑!AO952,0)</f>
        <v>914</v>
      </c>
      <c r="M1009" s="89">
        <f t="shared" si="43"/>
        <v>1170</v>
      </c>
      <c r="S1009" s="86">
        <v>320</v>
      </c>
      <c r="AF1009" s="90">
        <f t="shared" si="42"/>
        <v>140596</v>
      </c>
    </row>
    <row r="1010" spans="1:32">
      <c r="A1010" s="5">
        <v>40597</v>
      </c>
      <c r="B1010" s="4">
        <v>50158</v>
      </c>
      <c r="C1010" s="5" t="str">
        <f>VLOOKUP(B1010,映射!A:B,2,FALSE)</f>
        <v>阴毒鸟人</v>
      </c>
      <c r="D1010" s="85" t="str">
        <f>IF(IF(COUNTIF(AI!A:A,'表格编辑 '!C1010),TRUE,FALSE)=FALSE,"monster",(VLOOKUP(C1010,AI!A:B,2,FALSE)))</f>
        <v>monster</v>
      </c>
      <c r="E1010" s="5">
        <v>39</v>
      </c>
      <c r="F1010" s="86" t="str">
        <f>VLOOKUP(D1010,AI!B:G,2,FALSE)</f>
        <v>AI_born_event(RECEIVER, ARG0, ARG1, ARG2, ARG3,ARG4)</v>
      </c>
      <c r="G1010" s="86" t="str">
        <f>VLOOKUP(D1010,AI!B:G,3,FALSE)</f>
        <v>AI_update_event(RECEIVER, ARG0, ARG1, ARG2, ARG3,ARG4)</v>
      </c>
      <c r="H1010" s="86"/>
      <c r="I1010" s="86"/>
      <c r="J1010" s="86" t="str">
        <f>VLOOKUP(D1010,AI!B:G,6,FALSE)</f>
        <v>test_deadth_event(RECEIVER, ARG0, ARG1, ARG2, ARG3,ARG4)</v>
      </c>
      <c r="K1010" s="86">
        <v>1</v>
      </c>
      <c r="L1010" s="86">
        <f>IF(怪物属性编辑!AH953=1,怪物属性编辑!AO953,0)</f>
        <v>1684</v>
      </c>
      <c r="M1010" s="89">
        <f t="shared" si="43"/>
        <v>1170</v>
      </c>
      <c r="S1010" s="86">
        <v>320</v>
      </c>
      <c r="AF1010" s="90">
        <f t="shared" si="42"/>
        <v>140597</v>
      </c>
    </row>
    <row r="1011" spans="1:32">
      <c r="A1011" s="5">
        <v>40598</v>
      </c>
      <c r="B1011" s="4">
        <v>50003</v>
      </c>
      <c r="C1011" s="5" t="str">
        <f>VLOOKUP(B1011,映射!A:B,2,FALSE)</f>
        <v>虎人</v>
      </c>
      <c r="D1011" s="85" t="str">
        <f>IF(IF(COUNTIF(AI!A:A,'表格编辑 '!C1011),TRUE,FALSE)=FALSE,"monster",(VLOOKUP(C1011,AI!A:B,2,FALSE)))</f>
        <v>monster</v>
      </c>
      <c r="E1011" s="5">
        <v>39</v>
      </c>
      <c r="F1011" s="86" t="str">
        <f>VLOOKUP(D1011,AI!B:G,2,FALSE)</f>
        <v>AI_born_event(RECEIVER, ARG0, ARG1, ARG2, ARG3,ARG4)</v>
      </c>
      <c r="G1011" s="86" t="str">
        <f>VLOOKUP(D1011,AI!B:G,3,FALSE)</f>
        <v>AI_update_event(RECEIVER, ARG0, ARG1, ARG2, ARG3,ARG4)</v>
      </c>
      <c r="H1011" s="86"/>
      <c r="I1011" s="86"/>
      <c r="J1011" s="86" t="str">
        <f>VLOOKUP(D1011,AI!B:G,6,FALSE)</f>
        <v>test_deadth_event(RECEIVER, ARG0, ARG1, ARG2, ARG3,ARG4)</v>
      </c>
      <c r="K1011" s="86">
        <v>1</v>
      </c>
      <c r="L1011" s="86">
        <f>IF(怪物属性编辑!AH954=1,怪物属性编辑!AO954,0)</f>
        <v>1526</v>
      </c>
      <c r="M1011" s="89">
        <f t="shared" si="43"/>
        <v>1170</v>
      </c>
      <c r="S1011" s="86">
        <v>320</v>
      </c>
      <c r="AF1011" s="90">
        <f t="shared" si="42"/>
        <v>140598</v>
      </c>
    </row>
    <row r="1012" spans="1:32">
      <c r="A1012" s="5">
        <v>40599</v>
      </c>
      <c r="B1012" s="4">
        <v>50119</v>
      </c>
      <c r="C1012" s="5" t="str">
        <f>VLOOKUP(B1012,映射!A:B,2,FALSE)</f>
        <v>红魔恐怖箱</v>
      </c>
      <c r="D1012" s="85" t="str">
        <f>IF(IF(COUNTIF(AI!A:A,'表格编辑 '!C1012),TRUE,FALSE)=FALSE,"monster",(VLOOKUP(C1012,AI!A:B,2,FALSE)))</f>
        <v>monster</v>
      </c>
      <c r="E1012" s="5">
        <v>39</v>
      </c>
      <c r="F1012" s="86" t="str">
        <f>VLOOKUP(D1012,AI!B:G,2,FALSE)</f>
        <v>AI_born_event(RECEIVER, ARG0, ARG1, ARG2, ARG3,ARG4)</v>
      </c>
      <c r="G1012" s="86" t="str">
        <f>VLOOKUP(D1012,AI!B:G,3,FALSE)</f>
        <v>AI_update_event(RECEIVER, ARG0, ARG1, ARG2, ARG3,ARG4)</v>
      </c>
      <c r="H1012" s="86"/>
      <c r="I1012" s="86"/>
      <c r="J1012" s="86" t="str">
        <f>VLOOKUP(D1012,AI!B:G,6,FALSE)</f>
        <v>test_deadth_event(RECEIVER, ARG0, ARG1, ARG2, ARG3,ARG4)</v>
      </c>
      <c r="K1012" s="86">
        <v>1</v>
      </c>
      <c r="L1012" s="86">
        <f>IF(怪物属性编辑!AH955=1,怪物属性编辑!AO955,0)</f>
        <v>1298</v>
      </c>
      <c r="M1012" s="89">
        <f t="shared" si="43"/>
        <v>1170</v>
      </c>
      <c r="S1012" s="86">
        <v>320</v>
      </c>
      <c r="AF1012" s="90">
        <f t="shared" si="42"/>
        <v>140599</v>
      </c>
    </row>
    <row r="1013" spans="1:32">
      <c r="A1013" s="5">
        <v>40600</v>
      </c>
      <c r="B1013" s="4">
        <v>50121</v>
      </c>
      <c r="C1013" s="5" t="str">
        <f>VLOOKUP(B1013,映射!A:B,2,FALSE)</f>
        <v>绿蛙恐怖箱</v>
      </c>
      <c r="D1013" s="85" t="str">
        <f>IF(IF(COUNTIF(AI!A:A,'表格编辑 '!C1013),TRUE,FALSE)=FALSE,"monster",(VLOOKUP(C1013,AI!A:B,2,FALSE)))</f>
        <v>monster</v>
      </c>
      <c r="E1013" s="5">
        <v>39</v>
      </c>
      <c r="F1013" s="86" t="str">
        <f>VLOOKUP(D1013,AI!B:G,2,FALSE)</f>
        <v>AI_born_event(RECEIVER, ARG0, ARG1, ARG2, ARG3,ARG4)</v>
      </c>
      <c r="G1013" s="86" t="str">
        <f>VLOOKUP(D1013,AI!B:G,3,FALSE)</f>
        <v>AI_update_event(RECEIVER, ARG0, ARG1, ARG2, ARG3,ARG4)</v>
      </c>
      <c r="H1013" s="86"/>
      <c r="I1013" s="86"/>
      <c r="J1013" s="86" t="str">
        <f>VLOOKUP(D1013,AI!B:G,6,FALSE)</f>
        <v>test_deadth_event(RECEIVER, ARG0, ARG1, ARG2, ARG3,ARG4)</v>
      </c>
      <c r="K1013" s="86">
        <v>1</v>
      </c>
      <c r="L1013" s="86">
        <f>IF(怪物属性编辑!AH956=1,怪物属性编辑!AO956,0)</f>
        <v>984</v>
      </c>
      <c r="M1013" s="89">
        <f t="shared" si="43"/>
        <v>1170</v>
      </c>
      <c r="S1013" s="86">
        <v>320</v>
      </c>
      <c r="AF1013" s="90">
        <f t="shared" si="42"/>
        <v>140600</v>
      </c>
    </row>
    <row r="1014" spans="1:32">
      <c r="A1014" s="5">
        <v>40601</v>
      </c>
      <c r="B1014" s="4">
        <v>50022</v>
      </c>
      <c r="C1014" s="5" t="str">
        <f>VLOOKUP(B1014,映射!A:B,2,FALSE)</f>
        <v>魔域狂犬</v>
      </c>
      <c r="D1014" s="85" t="str">
        <f>IF(IF(COUNTIF(AI!A:A,'表格编辑 '!C1014),TRUE,FALSE)=FALSE,"monster",(VLOOKUP(C1014,AI!A:B,2,FALSE)))</f>
        <v>monster</v>
      </c>
      <c r="E1014" s="5">
        <v>44</v>
      </c>
      <c r="F1014" s="86" t="str">
        <f>VLOOKUP(D1014,AI!B:G,2,FALSE)</f>
        <v>AI_born_event(RECEIVER, ARG0, ARG1, ARG2, ARG3,ARG4)</v>
      </c>
      <c r="G1014" s="86" t="str">
        <f>VLOOKUP(D1014,AI!B:G,3,FALSE)</f>
        <v>AI_update_event(RECEIVER, ARG0, ARG1, ARG2, ARG3,ARG4)</v>
      </c>
      <c r="H1014" s="86"/>
      <c r="I1014" s="86"/>
      <c r="J1014" s="86" t="str">
        <f>VLOOKUP(D1014,AI!B:G,6,FALSE)</f>
        <v>test_deadth_event(RECEIVER, ARG0, ARG1, ARG2, ARG3,ARG4)</v>
      </c>
      <c r="K1014" s="86">
        <v>1</v>
      </c>
      <c r="L1014" s="86">
        <f>IF(怪物属性编辑!AH957=1,怪物属性编辑!AO957,0)</f>
        <v>2094</v>
      </c>
      <c r="M1014" s="89">
        <f t="shared" si="43"/>
        <v>1320</v>
      </c>
      <c r="S1014" s="86">
        <v>320</v>
      </c>
      <c r="AF1014" s="90">
        <f t="shared" si="42"/>
        <v>140601</v>
      </c>
    </row>
    <row r="1015" spans="1:32">
      <c r="A1015" s="5">
        <v>40602</v>
      </c>
      <c r="B1015" s="4">
        <v>50103</v>
      </c>
      <c r="C1015" s="5" t="str">
        <f>VLOOKUP(B1015,映射!A:B,2,FALSE)</f>
        <v>地精</v>
      </c>
      <c r="D1015" s="85" t="str">
        <f>IF(IF(COUNTIF(AI!A:A,'表格编辑 '!C1015),TRUE,FALSE)=FALSE,"monster",(VLOOKUP(C1015,AI!A:B,2,FALSE)))</f>
        <v>monster</v>
      </c>
      <c r="E1015" s="5">
        <v>44</v>
      </c>
      <c r="F1015" s="86" t="str">
        <f>VLOOKUP(D1015,AI!B:G,2,FALSE)</f>
        <v>AI_born_event(RECEIVER, ARG0, ARG1, ARG2, ARG3,ARG4)</v>
      </c>
      <c r="G1015" s="86" t="str">
        <f>VLOOKUP(D1015,AI!B:G,3,FALSE)</f>
        <v>AI_update_event(RECEIVER, ARG0, ARG1, ARG2, ARG3,ARG4)</v>
      </c>
      <c r="H1015" s="86"/>
      <c r="I1015" s="86"/>
      <c r="J1015" s="86" t="str">
        <f>VLOOKUP(D1015,AI!B:G,6,FALSE)</f>
        <v>test_deadth_event(RECEIVER, ARG0, ARG1, ARG2, ARG3,ARG4)</v>
      </c>
      <c r="K1015" s="86">
        <v>1</v>
      </c>
      <c r="L1015" s="86">
        <f>IF(怪物属性编辑!AH958=1,怪物属性编辑!AO958,0)</f>
        <v>1062</v>
      </c>
      <c r="M1015" s="89">
        <f t="shared" si="43"/>
        <v>1320</v>
      </c>
      <c r="S1015" s="86">
        <v>320</v>
      </c>
      <c r="AF1015" s="90">
        <f t="shared" si="42"/>
        <v>140602</v>
      </c>
    </row>
    <row r="1016" spans="1:32">
      <c r="A1016" s="5">
        <v>40603</v>
      </c>
      <c r="B1016" s="4">
        <v>50016</v>
      </c>
      <c r="C1016" s="5" t="str">
        <f>VLOOKUP(B1016,映射!A:B,2,FALSE)</f>
        <v>炽热贼鼠</v>
      </c>
      <c r="D1016" s="85" t="str">
        <f>IF(IF(COUNTIF(AI!A:A,'表格编辑 '!C1016),TRUE,FALSE)=FALSE,"monster",(VLOOKUP(C1016,AI!A:B,2,FALSE)))</f>
        <v>monster</v>
      </c>
      <c r="E1016" s="5">
        <v>44</v>
      </c>
      <c r="F1016" s="86" t="str">
        <f>VLOOKUP(D1016,AI!B:G,2,FALSE)</f>
        <v>AI_born_event(RECEIVER, ARG0, ARG1, ARG2, ARG3,ARG4)</v>
      </c>
      <c r="G1016" s="86" t="str">
        <f>VLOOKUP(D1016,AI!B:G,3,FALSE)</f>
        <v>AI_update_event(RECEIVER, ARG0, ARG1, ARG2, ARG3,ARG4)</v>
      </c>
      <c r="H1016" s="86"/>
      <c r="I1016" s="86"/>
      <c r="J1016" s="86" t="str">
        <f>VLOOKUP(D1016,AI!B:G,6,FALSE)</f>
        <v>test_deadth_event(RECEIVER, ARG0, ARG1, ARG2, ARG3,ARG4)</v>
      </c>
      <c r="K1016" s="86">
        <v>1</v>
      </c>
      <c r="L1016" s="86">
        <f>IF(怪物属性编辑!AH959=1,怪物属性编辑!AO959,0)</f>
        <v>2506</v>
      </c>
      <c r="M1016" s="89">
        <f t="shared" si="43"/>
        <v>1320</v>
      </c>
      <c r="S1016" s="86">
        <v>320</v>
      </c>
      <c r="AF1016" s="90">
        <f t="shared" si="42"/>
        <v>140603</v>
      </c>
    </row>
    <row r="1017" spans="1:32">
      <c r="A1017" s="5">
        <v>40604</v>
      </c>
      <c r="B1017" s="4">
        <v>50133</v>
      </c>
      <c r="C1017" s="5" t="str">
        <f>VLOOKUP(B1017,映射!A:B,2,FALSE)</f>
        <v>蜥蜴人武士</v>
      </c>
      <c r="D1017" s="85" t="str">
        <f>IF(IF(COUNTIF(AI!A:A,'表格编辑 '!C1017),TRUE,FALSE)=FALSE,"monster",(VLOOKUP(C1017,AI!A:B,2,FALSE)))</f>
        <v>monster</v>
      </c>
      <c r="E1017" s="5">
        <v>44</v>
      </c>
      <c r="F1017" s="86" t="str">
        <f>VLOOKUP(D1017,AI!B:G,2,FALSE)</f>
        <v>AI_born_event(RECEIVER, ARG0, ARG1, ARG2, ARG3,ARG4)</v>
      </c>
      <c r="G1017" s="86" t="str">
        <f>VLOOKUP(D1017,AI!B:G,3,FALSE)</f>
        <v>AI_update_event(RECEIVER, ARG0, ARG1, ARG2, ARG3,ARG4)</v>
      </c>
      <c r="H1017" s="86"/>
      <c r="I1017" s="86"/>
      <c r="J1017" s="86" t="str">
        <f>VLOOKUP(D1017,AI!B:G,6,FALSE)</f>
        <v>test_deadth_event(RECEIVER, ARG0, ARG1, ARG2, ARG3,ARG4)</v>
      </c>
      <c r="K1017" s="86">
        <v>1</v>
      </c>
      <c r="L1017" s="86">
        <f>IF(怪物属性编辑!AH960=1,怪物属性编辑!AO960,0)</f>
        <v>1034</v>
      </c>
      <c r="M1017" s="89">
        <f t="shared" si="43"/>
        <v>1320</v>
      </c>
      <c r="S1017" s="86">
        <v>320</v>
      </c>
      <c r="AF1017" s="90">
        <f t="shared" si="42"/>
        <v>140604</v>
      </c>
    </row>
    <row r="1018" spans="1:32">
      <c r="A1018" s="5">
        <v>40605</v>
      </c>
      <c r="B1018" s="4">
        <v>50058</v>
      </c>
      <c r="C1018" s="5" t="str">
        <f>VLOOKUP(B1018,映射!A:B,2,FALSE)</f>
        <v>兔耳蝙蝠</v>
      </c>
      <c r="D1018" s="85" t="str">
        <f>IF(IF(COUNTIF(AI!A:A,'表格编辑 '!C1018),TRUE,FALSE)=FALSE,"monster",(VLOOKUP(C1018,AI!A:B,2,FALSE)))</f>
        <v>monster</v>
      </c>
      <c r="E1018" s="5">
        <v>44</v>
      </c>
      <c r="F1018" s="86" t="str">
        <f>VLOOKUP(D1018,AI!B:G,2,FALSE)</f>
        <v>AI_born_event(RECEIVER, ARG0, ARG1, ARG2, ARG3,ARG4)</v>
      </c>
      <c r="G1018" s="86" t="str">
        <f>VLOOKUP(D1018,AI!B:G,3,FALSE)</f>
        <v>AI_update_event(RECEIVER, ARG0, ARG1, ARG2, ARG3,ARG4)</v>
      </c>
      <c r="H1018" s="86"/>
      <c r="I1018" s="86"/>
      <c r="J1018" s="86" t="str">
        <f>VLOOKUP(D1018,AI!B:G,6,FALSE)</f>
        <v>test_deadth_event(RECEIVER, ARG0, ARG1, ARG2, ARG3,ARG4)</v>
      </c>
      <c r="K1018" s="86">
        <v>1</v>
      </c>
      <c r="L1018" s="86">
        <f>IF(怪物属性编辑!AH961=1,怪物属性编辑!AO961,0)</f>
        <v>2250</v>
      </c>
      <c r="M1018" s="89">
        <f t="shared" si="43"/>
        <v>1320</v>
      </c>
      <c r="S1018" s="86">
        <v>320</v>
      </c>
      <c r="AF1018" s="90">
        <f t="shared" si="42"/>
        <v>140605</v>
      </c>
    </row>
    <row r="1019" spans="1:32">
      <c r="A1019" s="5">
        <v>40606</v>
      </c>
      <c r="B1019" s="4">
        <v>50111</v>
      </c>
      <c r="C1019" s="5" t="str">
        <f>VLOOKUP(B1019,映射!A:B,2,FALSE)</f>
        <v>暗影</v>
      </c>
      <c r="D1019" s="85" t="str">
        <f>IF(IF(COUNTIF(AI!A:A,'表格编辑 '!C1019),TRUE,FALSE)=FALSE,"monster",(VLOOKUP(C1019,AI!A:B,2,FALSE)))</f>
        <v>monster</v>
      </c>
      <c r="E1019" s="5">
        <v>44</v>
      </c>
      <c r="F1019" s="86" t="str">
        <f>VLOOKUP(D1019,AI!B:G,2,FALSE)</f>
        <v>AI_born_event(RECEIVER, ARG0, ARG1, ARG2, ARG3,ARG4)</v>
      </c>
      <c r="G1019" s="86" t="str">
        <f>VLOOKUP(D1019,AI!B:G,3,FALSE)</f>
        <v>AI_update_event(RECEIVER, ARG0, ARG1, ARG2, ARG3,ARG4)</v>
      </c>
      <c r="H1019" s="86"/>
      <c r="I1019" s="86"/>
      <c r="J1019" s="86" t="str">
        <f>VLOOKUP(D1019,AI!B:G,6,FALSE)</f>
        <v>test_deadth_event(RECEIVER, ARG0, ARG1, ARG2, ARG3,ARG4)</v>
      </c>
      <c r="K1019" s="86">
        <v>1</v>
      </c>
      <c r="L1019" s="86">
        <f>IF(怪物属性编辑!AH962=1,怪物属性编辑!AO962,0)</f>
        <v>1838</v>
      </c>
      <c r="M1019" s="89">
        <f t="shared" si="43"/>
        <v>1320</v>
      </c>
      <c r="S1019" s="86">
        <v>320</v>
      </c>
      <c r="AF1019" s="90">
        <f t="shared" si="42"/>
        <v>140606</v>
      </c>
    </row>
    <row r="1020" spans="1:32">
      <c r="A1020" s="5">
        <v>40607</v>
      </c>
      <c r="B1020" s="4">
        <v>50014</v>
      </c>
      <c r="C1020" s="5" t="str">
        <f>VLOOKUP(B1020,映射!A:B,2,FALSE)</f>
        <v>堕落贼鼠</v>
      </c>
      <c r="D1020" s="85" t="str">
        <f>IF(IF(COUNTIF(AI!A:A,'表格编辑 '!C1020),TRUE,FALSE)=FALSE,"monster",(VLOOKUP(C1020,AI!A:B,2,FALSE)))</f>
        <v>monster</v>
      </c>
      <c r="E1020" s="5">
        <v>44</v>
      </c>
      <c r="F1020" s="86" t="str">
        <f>VLOOKUP(D1020,AI!B:G,2,FALSE)</f>
        <v>AI_born_event(RECEIVER, ARG0, ARG1, ARG2, ARG3,ARG4)</v>
      </c>
      <c r="G1020" s="86" t="str">
        <f>VLOOKUP(D1020,AI!B:G,3,FALSE)</f>
        <v>AI_update_event(RECEIVER, ARG0, ARG1, ARG2, ARG3,ARG4)</v>
      </c>
      <c r="H1020" s="86"/>
      <c r="I1020" s="86"/>
      <c r="J1020" s="86" t="str">
        <f>VLOOKUP(D1020,AI!B:G,6,FALSE)</f>
        <v>test_deadth_event(RECEIVER, ARG0, ARG1, ARG2, ARG3,ARG4)</v>
      </c>
      <c r="K1020" s="86">
        <v>1</v>
      </c>
      <c r="L1020" s="86">
        <f>IF(怪物属性编辑!AH963=1,怪物属性编辑!AO963,0)</f>
        <v>2298</v>
      </c>
      <c r="M1020" s="89">
        <f t="shared" si="43"/>
        <v>1320</v>
      </c>
      <c r="S1020" s="86">
        <v>320</v>
      </c>
      <c r="AF1020" s="90">
        <f t="shared" si="42"/>
        <v>140607</v>
      </c>
    </row>
    <row r="1021" spans="1:32">
      <c r="A1021" s="5">
        <v>40608</v>
      </c>
      <c r="B1021" s="4">
        <v>50023</v>
      </c>
      <c r="C1021" s="5" t="str">
        <f>VLOOKUP(B1021,映射!A:B,2,FALSE)</f>
        <v>异域魔犬</v>
      </c>
      <c r="D1021" s="85" t="str">
        <f>IF(IF(COUNTIF(AI!A:A,'表格编辑 '!C1021),TRUE,FALSE)=FALSE,"monster",(VLOOKUP(C1021,AI!A:B,2,FALSE)))</f>
        <v>monster</v>
      </c>
      <c r="E1021" s="5">
        <v>44</v>
      </c>
      <c r="F1021" s="86" t="str">
        <f>VLOOKUP(D1021,AI!B:G,2,FALSE)</f>
        <v>AI_born_event(RECEIVER, ARG0, ARG1, ARG2, ARG3,ARG4)</v>
      </c>
      <c r="G1021" s="86" t="str">
        <f>VLOOKUP(D1021,AI!B:G,3,FALSE)</f>
        <v>AI_update_event(RECEIVER, ARG0, ARG1, ARG2, ARG3,ARG4)</v>
      </c>
      <c r="H1021" s="86"/>
      <c r="I1021" s="86"/>
      <c r="J1021" s="86" t="str">
        <f>VLOOKUP(D1021,AI!B:G,6,FALSE)</f>
        <v>test_deadth_event(RECEIVER, ARG0, ARG1, ARG2, ARG3,ARG4)</v>
      </c>
      <c r="K1021" s="86">
        <v>1</v>
      </c>
      <c r="L1021" s="86">
        <f>IF(怪物属性编辑!AH964=1,怪物属性编辑!AO964,0)</f>
        <v>2550</v>
      </c>
      <c r="M1021" s="89">
        <f t="shared" si="43"/>
        <v>1320</v>
      </c>
      <c r="S1021" s="86">
        <v>320</v>
      </c>
      <c r="AF1021" s="90">
        <f t="shared" si="42"/>
        <v>140608</v>
      </c>
    </row>
    <row r="1022" spans="1:32">
      <c r="A1022" s="5">
        <v>40609</v>
      </c>
      <c r="B1022" s="4">
        <v>50015</v>
      </c>
      <c r="C1022" s="5" t="str">
        <f>VLOOKUP(B1022,映射!A:B,2,FALSE)</f>
        <v>噩梦耗子</v>
      </c>
      <c r="D1022" s="85" t="str">
        <f>IF(IF(COUNTIF(AI!A:A,'表格编辑 '!C1022),TRUE,FALSE)=FALSE,"monster",(VLOOKUP(C1022,AI!A:B,2,FALSE)))</f>
        <v>monster</v>
      </c>
      <c r="E1022" s="5">
        <v>44</v>
      </c>
      <c r="F1022" s="86" t="str">
        <f>VLOOKUP(D1022,AI!B:G,2,FALSE)</f>
        <v>AI_born_event(RECEIVER, ARG0, ARG1, ARG2, ARG3,ARG4)</v>
      </c>
      <c r="G1022" s="86" t="str">
        <f>VLOOKUP(D1022,AI!B:G,3,FALSE)</f>
        <v>AI_update_event(RECEIVER, ARG0, ARG1, ARG2, ARG3,ARG4)</v>
      </c>
      <c r="H1022" s="86"/>
      <c r="I1022" s="86"/>
      <c r="J1022" s="86" t="str">
        <f>VLOOKUP(D1022,AI!B:G,6,FALSE)</f>
        <v>test_deadth_event(RECEIVER, ARG0, ARG1, ARG2, ARG3,ARG4)</v>
      </c>
      <c r="K1022" s="86">
        <v>1</v>
      </c>
      <c r="L1022" s="86">
        <f>IF(怪物属性编辑!AH965=1,怪物属性编辑!AO965,0)</f>
        <v>2910</v>
      </c>
      <c r="M1022" s="89">
        <f t="shared" si="43"/>
        <v>1320</v>
      </c>
      <c r="S1022" s="86">
        <v>320</v>
      </c>
      <c r="AF1022" s="90">
        <f t="shared" si="42"/>
        <v>140609</v>
      </c>
    </row>
    <row r="1023" spans="1:32">
      <c r="A1023" s="5">
        <v>40610</v>
      </c>
      <c r="B1023" s="4">
        <v>50115</v>
      </c>
      <c r="C1023" s="5" t="str">
        <f>VLOOKUP(B1023,映射!A:B,2,FALSE)</f>
        <v>烈焰刃使魔</v>
      </c>
      <c r="D1023" s="85" t="str">
        <f>IF(IF(COUNTIF(AI!A:A,'表格编辑 '!C1023),TRUE,FALSE)=FALSE,"monster",(VLOOKUP(C1023,AI!A:B,2,FALSE)))</f>
        <v>monster</v>
      </c>
      <c r="E1023" s="5">
        <v>44</v>
      </c>
      <c r="F1023" s="86" t="str">
        <f>VLOOKUP(D1023,AI!B:G,2,FALSE)</f>
        <v>AI_born_event(RECEIVER, ARG0, ARG1, ARG2, ARG3,ARG4)</v>
      </c>
      <c r="G1023" s="86" t="str">
        <f>VLOOKUP(D1023,AI!B:G,3,FALSE)</f>
        <v>AI_update_event(RECEIVER, ARG0, ARG1, ARG2, ARG3,ARG4)</v>
      </c>
      <c r="H1023" s="86"/>
      <c r="I1023" s="86"/>
      <c r="J1023" s="86" t="str">
        <f>VLOOKUP(D1023,AI!B:G,6,FALSE)</f>
        <v>test_deadth_event(RECEIVER, ARG0, ARG1, ARG2, ARG3,ARG4)</v>
      </c>
      <c r="K1023" s="86">
        <v>1</v>
      </c>
      <c r="L1023" s="86">
        <f>IF(怪物属性编辑!AH966=1,怪物属性编辑!AO966,0)</f>
        <v>1618</v>
      </c>
      <c r="M1023" s="89">
        <f t="shared" si="43"/>
        <v>1320</v>
      </c>
      <c r="S1023" s="86">
        <v>320</v>
      </c>
      <c r="AF1023" s="90">
        <f t="shared" si="42"/>
        <v>140610</v>
      </c>
    </row>
    <row r="1024" spans="1:32">
      <c r="A1024" s="5">
        <v>40611</v>
      </c>
      <c r="B1024" s="4">
        <v>50152</v>
      </c>
      <c r="C1024" s="5" t="str">
        <f>VLOOKUP(B1024,映射!A:B,2,FALSE)</f>
        <v>盗贼</v>
      </c>
      <c r="D1024" s="85" t="str">
        <f>IF(IF(COUNTIF(AI!A:A,'表格编辑 '!C1024),TRUE,FALSE)=FALSE,"monster",(VLOOKUP(C1024,AI!A:B,2,FALSE)))</f>
        <v>monster</v>
      </c>
      <c r="E1024" s="5">
        <v>44</v>
      </c>
      <c r="F1024" s="86" t="str">
        <f>VLOOKUP(D1024,AI!B:G,2,FALSE)</f>
        <v>AI_born_event(RECEIVER, ARG0, ARG1, ARG2, ARG3,ARG4)</v>
      </c>
      <c r="G1024" s="86" t="str">
        <f>VLOOKUP(D1024,AI!B:G,3,FALSE)</f>
        <v>AI_update_event(RECEIVER, ARG0, ARG1, ARG2, ARG3,ARG4)</v>
      </c>
      <c r="H1024" s="86"/>
      <c r="I1024" s="86"/>
      <c r="J1024" s="86" t="str">
        <f>VLOOKUP(D1024,AI!B:G,6,FALSE)</f>
        <v>test_deadth_event(RECEIVER, ARG0, ARG1, ARG2, ARG3,ARG4)</v>
      </c>
      <c r="K1024" s="86">
        <v>1</v>
      </c>
      <c r="L1024" s="86">
        <f>IF(怪物属性编辑!AH967=1,怪物属性编辑!AO967,0)</f>
        <v>1658</v>
      </c>
      <c r="M1024" s="89">
        <f t="shared" si="43"/>
        <v>1320</v>
      </c>
      <c r="S1024" s="86">
        <v>320</v>
      </c>
      <c r="AF1024" s="90">
        <f t="shared" si="42"/>
        <v>140611</v>
      </c>
    </row>
    <row r="1025" spans="1:32">
      <c r="A1025" s="5">
        <v>40612</v>
      </c>
      <c r="B1025" s="4">
        <v>50158</v>
      </c>
      <c r="C1025" s="5" t="str">
        <f>VLOOKUP(B1025,映射!A:B,2,FALSE)</f>
        <v>阴毒鸟人</v>
      </c>
      <c r="D1025" s="85" t="str">
        <f>IF(IF(COUNTIF(AI!A:A,'表格编辑 '!C1025),TRUE,FALSE)=FALSE,"monster",(VLOOKUP(C1025,AI!A:B,2,FALSE)))</f>
        <v>monster</v>
      </c>
      <c r="E1025" s="5">
        <v>44</v>
      </c>
      <c r="F1025" s="86" t="str">
        <f>VLOOKUP(D1025,AI!B:G,2,FALSE)</f>
        <v>AI_born_event(RECEIVER, ARG0, ARG1, ARG2, ARG3,ARG4)</v>
      </c>
      <c r="G1025" s="86" t="str">
        <f>VLOOKUP(D1025,AI!B:G,3,FALSE)</f>
        <v>AI_update_event(RECEIVER, ARG0, ARG1, ARG2, ARG3,ARG4)</v>
      </c>
      <c r="H1025" s="86"/>
      <c r="I1025" s="86"/>
      <c r="J1025" s="86" t="str">
        <f>VLOOKUP(D1025,AI!B:G,6,FALSE)</f>
        <v>test_deadth_event(RECEIVER, ARG0, ARG1, ARG2, ARG3,ARG4)</v>
      </c>
      <c r="K1025" s="86">
        <v>1</v>
      </c>
      <c r="L1025" s="86">
        <f>IF(怪物属性编辑!AH968=1,怪物属性编辑!AO968,0)</f>
        <v>2602</v>
      </c>
      <c r="M1025" s="89">
        <f t="shared" si="43"/>
        <v>1320</v>
      </c>
      <c r="S1025" s="86">
        <v>320</v>
      </c>
      <c r="AF1025" s="90">
        <f t="shared" si="42"/>
        <v>140612</v>
      </c>
    </row>
    <row r="1026" spans="1:32">
      <c r="A1026" s="5">
        <v>40613</v>
      </c>
      <c r="B1026" s="4">
        <v>50003</v>
      </c>
      <c r="C1026" s="5" t="str">
        <f>VLOOKUP(B1026,映射!A:B,2,FALSE)</f>
        <v>虎人</v>
      </c>
      <c r="D1026" s="85" t="str">
        <f>IF(IF(COUNTIF(AI!A:A,'表格编辑 '!C1026),TRUE,FALSE)=FALSE,"monster",(VLOOKUP(C1026,AI!A:B,2,FALSE)))</f>
        <v>monster</v>
      </c>
      <c r="E1026" s="5">
        <v>44</v>
      </c>
      <c r="F1026" s="86" t="str">
        <f>VLOOKUP(D1026,AI!B:G,2,FALSE)</f>
        <v>AI_born_event(RECEIVER, ARG0, ARG1, ARG2, ARG3,ARG4)</v>
      </c>
      <c r="G1026" s="86" t="str">
        <f>VLOOKUP(D1026,AI!B:G,3,FALSE)</f>
        <v>AI_update_event(RECEIVER, ARG0, ARG1, ARG2, ARG3,ARG4)</v>
      </c>
      <c r="H1026" s="86"/>
      <c r="I1026" s="86"/>
      <c r="J1026" s="86" t="str">
        <f>VLOOKUP(D1026,AI!B:G,6,FALSE)</f>
        <v>test_deadth_event(RECEIVER, ARG0, ARG1, ARG2, ARG3,ARG4)</v>
      </c>
      <c r="K1026" s="86">
        <v>1</v>
      </c>
      <c r="L1026" s="86">
        <f>IF(怪物属性编辑!AH969=1,怪物属性编辑!AO969,0)</f>
        <v>2430</v>
      </c>
      <c r="M1026" s="89">
        <f t="shared" si="43"/>
        <v>1320</v>
      </c>
      <c r="S1026" s="86">
        <v>320</v>
      </c>
      <c r="AF1026" s="90">
        <f t="shared" si="42"/>
        <v>140613</v>
      </c>
    </row>
    <row r="1027" spans="1:32">
      <c r="A1027" s="5">
        <v>40614</v>
      </c>
      <c r="B1027" s="4">
        <v>50119</v>
      </c>
      <c r="C1027" s="5" t="str">
        <f>VLOOKUP(B1027,映射!A:B,2,FALSE)</f>
        <v>红魔恐怖箱</v>
      </c>
      <c r="D1027" s="85" t="str">
        <f>IF(IF(COUNTIF(AI!A:A,'表格编辑 '!C1027),TRUE,FALSE)=FALSE,"monster",(VLOOKUP(C1027,AI!A:B,2,FALSE)))</f>
        <v>monster</v>
      </c>
      <c r="E1027" s="5">
        <v>44</v>
      </c>
      <c r="F1027" s="86" t="str">
        <f>VLOOKUP(D1027,AI!B:G,2,FALSE)</f>
        <v>AI_born_event(RECEIVER, ARG0, ARG1, ARG2, ARG3,ARG4)</v>
      </c>
      <c r="G1027" s="86" t="str">
        <f>VLOOKUP(D1027,AI!B:G,3,FALSE)</f>
        <v>AI_update_event(RECEIVER, ARG0, ARG1, ARG2, ARG3,ARG4)</v>
      </c>
      <c r="H1027" s="86"/>
      <c r="I1027" s="86"/>
      <c r="J1027" s="86" t="str">
        <f>VLOOKUP(D1027,AI!B:G,6,FALSE)</f>
        <v>test_deadth_event(RECEIVER, ARG0, ARG1, ARG2, ARG3,ARG4)</v>
      </c>
      <c r="K1027" s="86">
        <v>1</v>
      </c>
      <c r="L1027" s="86">
        <f>IF(怪物属性编辑!AH970=1,怪物属性编辑!AO970,0)</f>
        <v>2094</v>
      </c>
      <c r="M1027" s="89">
        <f t="shared" si="43"/>
        <v>1320</v>
      </c>
      <c r="S1027" s="86">
        <v>320</v>
      </c>
      <c r="AF1027" s="90">
        <f t="shared" si="42"/>
        <v>140614</v>
      </c>
    </row>
    <row r="1028" spans="1:32">
      <c r="A1028" s="5">
        <v>40615</v>
      </c>
      <c r="B1028" s="4">
        <v>50121</v>
      </c>
      <c r="C1028" s="5" t="str">
        <f>VLOOKUP(B1028,映射!A:B,2,FALSE)</f>
        <v>绿蛙恐怖箱</v>
      </c>
      <c r="D1028" s="85" t="str">
        <f>IF(IF(COUNTIF(AI!A:A,'表格编辑 '!C1028),TRUE,FALSE)=FALSE,"monster",(VLOOKUP(C1028,AI!A:B,2,FALSE)))</f>
        <v>monster</v>
      </c>
      <c r="E1028" s="5">
        <v>44</v>
      </c>
      <c r="F1028" s="86" t="str">
        <f>VLOOKUP(D1028,AI!B:G,2,FALSE)</f>
        <v>AI_born_event(RECEIVER, ARG0, ARG1, ARG2, ARG3,ARG4)</v>
      </c>
      <c r="G1028" s="86" t="str">
        <f>VLOOKUP(D1028,AI!B:G,3,FALSE)</f>
        <v>AI_update_event(RECEIVER, ARG0, ARG1, ARG2, ARG3,ARG4)</v>
      </c>
      <c r="H1028" s="86"/>
      <c r="I1028" s="86"/>
      <c r="J1028" s="86" t="str">
        <f>VLOOKUP(D1028,AI!B:G,6,FALSE)</f>
        <v>test_deadth_event(RECEIVER, ARG0, ARG1, ARG2, ARG3,ARG4)</v>
      </c>
      <c r="K1028" s="86">
        <v>1</v>
      </c>
      <c r="L1028" s="86">
        <f>IF(怪物属性编辑!AH971=1,怪物属性编辑!AO971,0)</f>
        <v>1706</v>
      </c>
      <c r="M1028" s="89">
        <f t="shared" si="43"/>
        <v>1320</v>
      </c>
      <c r="S1028" s="86">
        <v>320</v>
      </c>
      <c r="AF1028" s="90">
        <f t="shared" si="42"/>
        <v>140615</v>
      </c>
    </row>
    <row r="1029" spans="1:32">
      <c r="A1029" s="5">
        <v>40616</v>
      </c>
      <c r="B1029" s="4">
        <v>50022</v>
      </c>
      <c r="C1029" s="5" t="str">
        <f>VLOOKUP(B1029,映射!A:B,2,FALSE)</f>
        <v>魔域狂犬</v>
      </c>
      <c r="D1029" s="85" t="str">
        <f>IF(IF(COUNTIF(AI!A:A,'表格编辑 '!C1029),TRUE,FALSE)=FALSE,"monster",(VLOOKUP(C1029,AI!A:B,2,FALSE)))</f>
        <v>monster</v>
      </c>
      <c r="E1029" s="5">
        <v>49</v>
      </c>
      <c r="F1029" s="86" t="str">
        <f>VLOOKUP(D1029,AI!B:G,2,FALSE)</f>
        <v>AI_born_event(RECEIVER, ARG0, ARG1, ARG2, ARG3,ARG4)</v>
      </c>
      <c r="G1029" s="86" t="str">
        <f>VLOOKUP(D1029,AI!B:G,3,FALSE)</f>
        <v>AI_update_event(RECEIVER, ARG0, ARG1, ARG2, ARG3,ARG4)</v>
      </c>
      <c r="H1029" s="86"/>
      <c r="I1029" s="86"/>
      <c r="J1029" s="86" t="str">
        <f>VLOOKUP(D1029,AI!B:G,6,FALSE)</f>
        <v>test_deadth_event(RECEIVER, ARG0, ARG1, ARG2, ARG3,ARG4)</v>
      </c>
      <c r="K1029" s="86">
        <v>1</v>
      </c>
      <c r="L1029" s="86">
        <f>IF(怪物属性编辑!AH972=1,怪物属性编辑!AO972,0)</f>
        <v>2148</v>
      </c>
      <c r="M1029" s="89">
        <f t="shared" si="43"/>
        <v>1470</v>
      </c>
      <c r="S1029" s="86">
        <v>320</v>
      </c>
      <c r="AF1029" s="90">
        <f t="shared" si="42"/>
        <v>140616</v>
      </c>
    </row>
    <row r="1030" spans="1:32">
      <c r="A1030" s="5">
        <v>40617</v>
      </c>
      <c r="B1030" s="4">
        <v>50103</v>
      </c>
      <c r="C1030" s="5" t="str">
        <f>VLOOKUP(B1030,映射!A:B,2,FALSE)</f>
        <v>地精</v>
      </c>
      <c r="D1030" s="85" t="str">
        <f>IF(IF(COUNTIF(AI!A:A,'表格编辑 '!C1030),TRUE,FALSE)=FALSE,"monster",(VLOOKUP(C1030,AI!A:B,2,FALSE)))</f>
        <v>monster</v>
      </c>
      <c r="E1030" s="5">
        <v>49</v>
      </c>
      <c r="F1030" s="86" t="str">
        <f>VLOOKUP(D1030,AI!B:G,2,FALSE)</f>
        <v>AI_born_event(RECEIVER, ARG0, ARG1, ARG2, ARG3,ARG4)</v>
      </c>
      <c r="G1030" s="86" t="str">
        <f>VLOOKUP(D1030,AI!B:G,3,FALSE)</f>
        <v>AI_update_event(RECEIVER, ARG0, ARG1, ARG2, ARG3,ARG4)</v>
      </c>
      <c r="H1030" s="86"/>
      <c r="I1030" s="86"/>
      <c r="J1030" s="86" t="str">
        <f>VLOOKUP(D1030,AI!B:G,6,FALSE)</f>
        <v>test_deadth_event(RECEIVER, ARG0, ARG1, ARG2, ARG3,ARG4)</v>
      </c>
      <c r="K1030" s="86">
        <v>1</v>
      </c>
      <c r="L1030" s="86">
        <f>IF(怪物属性编辑!AH973=1,怪物属性编辑!AO973,0)</f>
        <v>1038</v>
      </c>
      <c r="M1030" s="89">
        <f t="shared" si="43"/>
        <v>1470</v>
      </c>
      <c r="S1030" s="86">
        <v>320</v>
      </c>
      <c r="AF1030" s="90">
        <f t="shared" si="42"/>
        <v>140617</v>
      </c>
    </row>
    <row r="1031" spans="1:32">
      <c r="A1031" s="5">
        <v>40618</v>
      </c>
      <c r="B1031" s="4">
        <v>50016</v>
      </c>
      <c r="C1031" s="5" t="str">
        <f>VLOOKUP(B1031,映射!A:B,2,FALSE)</f>
        <v>炽热贼鼠</v>
      </c>
      <c r="D1031" s="85" t="str">
        <f>IF(IF(COUNTIF(AI!A:A,'表格编辑 '!C1031),TRUE,FALSE)=FALSE,"monster",(VLOOKUP(C1031,AI!A:B,2,FALSE)))</f>
        <v>monster</v>
      </c>
      <c r="E1031" s="5">
        <v>49</v>
      </c>
      <c r="F1031" s="86" t="str">
        <f>VLOOKUP(D1031,AI!B:G,2,FALSE)</f>
        <v>AI_born_event(RECEIVER, ARG0, ARG1, ARG2, ARG3,ARG4)</v>
      </c>
      <c r="G1031" s="86" t="str">
        <f>VLOOKUP(D1031,AI!B:G,3,FALSE)</f>
        <v>AI_update_event(RECEIVER, ARG0, ARG1, ARG2, ARG3,ARG4)</v>
      </c>
      <c r="H1031" s="86"/>
      <c r="I1031" s="86"/>
      <c r="J1031" s="86" t="str">
        <f>VLOOKUP(D1031,AI!B:G,6,FALSE)</f>
        <v>test_deadth_event(RECEIVER, ARG0, ARG1, ARG2, ARG3,ARG4)</v>
      </c>
      <c r="K1031" s="86">
        <v>1</v>
      </c>
      <c r="L1031" s="86">
        <f>IF(怪物属性编辑!AH974=1,怪物属性编辑!AO974,0)</f>
        <v>2610</v>
      </c>
      <c r="M1031" s="89">
        <f t="shared" si="43"/>
        <v>1470</v>
      </c>
      <c r="S1031" s="86">
        <v>320</v>
      </c>
      <c r="AF1031" s="90">
        <f t="shared" si="42"/>
        <v>140618</v>
      </c>
    </row>
    <row r="1032" spans="1:32">
      <c r="A1032" s="5">
        <v>40619</v>
      </c>
      <c r="B1032" s="4">
        <v>50133</v>
      </c>
      <c r="C1032" s="5" t="str">
        <f>VLOOKUP(B1032,映射!A:B,2,FALSE)</f>
        <v>蜥蜴人武士</v>
      </c>
      <c r="D1032" s="85" t="str">
        <f>IF(IF(COUNTIF(AI!A:A,'表格编辑 '!C1032),TRUE,FALSE)=FALSE,"monster",(VLOOKUP(C1032,AI!A:B,2,FALSE)))</f>
        <v>monster</v>
      </c>
      <c r="E1032" s="5">
        <v>49</v>
      </c>
      <c r="F1032" s="86" t="str">
        <f>VLOOKUP(D1032,AI!B:G,2,FALSE)</f>
        <v>AI_born_event(RECEIVER, ARG0, ARG1, ARG2, ARG3,ARG4)</v>
      </c>
      <c r="G1032" s="86" t="str">
        <f>VLOOKUP(D1032,AI!B:G,3,FALSE)</f>
        <v>AI_update_event(RECEIVER, ARG0, ARG1, ARG2, ARG3,ARG4)</v>
      </c>
      <c r="H1032" s="86"/>
      <c r="I1032" s="86"/>
      <c r="J1032" s="86" t="str">
        <f>VLOOKUP(D1032,AI!B:G,6,FALSE)</f>
        <v>test_deadth_event(RECEIVER, ARG0, ARG1, ARG2, ARG3,ARG4)</v>
      </c>
      <c r="K1032" s="86">
        <v>1</v>
      </c>
      <c r="L1032" s="86">
        <f>IF(怪物属性编辑!AH975=1,怪物属性编辑!AO975,0)</f>
        <v>990</v>
      </c>
      <c r="M1032" s="89">
        <f t="shared" si="43"/>
        <v>1470</v>
      </c>
      <c r="S1032" s="86">
        <v>320</v>
      </c>
      <c r="AF1032" s="90">
        <f t="shared" si="42"/>
        <v>140619</v>
      </c>
    </row>
    <row r="1033" spans="1:32">
      <c r="A1033" s="5">
        <v>40620</v>
      </c>
      <c r="B1033" s="4">
        <v>50058</v>
      </c>
      <c r="C1033" s="5" t="str">
        <f>VLOOKUP(B1033,映射!A:B,2,FALSE)</f>
        <v>兔耳蝙蝠</v>
      </c>
      <c r="D1033" s="85" t="str">
        <f>IF(IF(COUNTIF(AI!A:A,'表格编辑 '!C1033),TRUE,FALSE)=FALSE,"monster",(VLOOKUP(C1033,AI!A:B,2,FALSE)))</f>
        <v>monster</v>
      </c>
      <c r="E1033" s="5">
        <v>49</v>
      </c>
      <c r="F1033" s="86" t="str">
        <f>VLOOKUP(D1033,AI!B:G,2,FALSE)</f>
        <v>AI_born_event(RECEIVER, ARG0, ARG1, ARG2, ARG3,ARG4)</v>
      </c>
      <c r="G1033" s="86" t="str">
        <f>VLOOKUP(D1033,AI!B:G,3,FALSE)</f>
        <v>AI_update_event(RECEIVER, ARG0, ARG1, ARG2, ARG3,ARG4)</v>
      </c>
      <c r="H1033" s="86"/>
      <c r="I1033" s="86"/>
      <c r="J1033" s="86" t="str">
        <f>VLOOKUP(D1033,AI!B:G,6,FALSE)</f>
        <v>test_deadth_event(RECEIVER, ARG0, ARG1, ARG2, ARG3,ARG4)</v>
      </c>
      <c r="K1033" s="86">
        <v>1</v>
      </c>
      <c r="L1033" s="86">
        <f>IF(怪物属性编辑!AH976=1,怪物属性编辑!AO976,0)</f>
        <v>2356</v>
      </c>
      <c r="M1033" s="89">
        <f t="shared" si="43"/>
        <v>1470</v>
      </c>
      <c r="S1033" s="86">
        <v>320</v>
      </c>
      <c r="AF1033" s="90">
        <f t="shared" si="42"/>
        <v>140620</v>
      </c>
    </row>
    <row r="1034" spans="1:32">
      <c r="A1034" s="5">
        <v>40621</v>
      </c>
      <c r="B1034" s="4">
        <v>50111</v>
      </c>
      <c r="C1034" s="5" t="str">
        <f>VLOOKUP(B1034,映射!A:B,2,FALSE)</f>
        <v>暗影</v>
      </c>
      <c r="D1034" s="85" t="str">
        <f>IF(IF(COUNTIF(AI!A:A,'表格编辑 '!C1034),TRUE,FALSE)=FALSE,"monster",(VLOOKUP(C1034,AI!A:B,2,FALSE)))</f>
        <v>monster</v>
      </c>
      <c r="E1034" s="5">
        <v>49</v>
      </c>
      <c r="F1034" s="86" t="str">
        <f>VLOOKUP(D1034,AI!B:G,2,FALSE)</f>
        <v>AI_born_event(RECEIVER, ARG0, ARG1, ARG2, ARG3,ARG4)</v>
      </c>
      <c r="G1034" s="86" t="str">
        <f>VLOOKUP(D1034,AI!B:G,3,FALSE)</f>
        <v>AI_update_event(RECEIVER, ARG0, ARG1, ARG2, ARG3,ARG4)</v>
      </c>
      <c r="H1034" s="86"/>
      <c r="I1034" s="86"/>
      <c r="J1034" s="86" t="str">
        <f>VLOOKUP(D1034,AI!B:G,6,FALSE)</f>
        <v>test_deadth_event(RECEIVER, ARG0, ARG1, ARG2, ARG3,ARG4)</v>
      </c>
      <c r="K1034" s="86">
        <v>1</v>
      </c>
      <c r="L1034" s="86">
        <f>IF(怪物属性编辑!AH977=1,怪物属性编辑!AO977,0)</f>
        <v>1908</v>
      </c>
      <c r="M1034" s="89">
        <f t="shared" si="43"/>
        <v>1470</v>
      </c>
      <c r="S1034" s="86">
        <v>320</v>
      </c>
      <c r="AF1034" s="90">
        <f t="shared" si="42"/>
        <v>140621</v>
      </c>
    </row>
    <row r="1035" spans="1:32">
      <c r="A1035" s="5">
        <v>40622</v>
      </c>
      <c r="B1035" s="4">
        <v>50014</v>
      </c>
      <c r="C1035" s="5" t="str">
        <f>VLOOKUP(B1035,映射!A:B,2,FALSE)</f>
        <v>堕落贼鼠</v>
      </c>
      <c r="D1035" s="85" t="str">
        <f>IF(IF(COUNTIF(AI!A:A,'表格编辑 '!C1035),TRUE,FALSE)=FALSE,"monster",(VLOOKUP(C1035,AI!A:B,2,FALSE)))</f>
        <v>monster</v>
      </c>
      <c r="E1035" s="5">
        <v>49</v>
      </c>
      <c r="F1035" s="86" t="str">
        <f>VLOOKUP(D1035,AI!B:G,2,FALSE)</f>
        <v>AI_born_event(RECEIVER, ARG0, ARG1, ARG2, ARG3,ARG4)</v>
      </c>
      <c r="G1035" s="86" t="str">
        <f>VLOOKUP(D1035,AI!B:G,3,FALSE)</f>
        <v>AI_update_event(RECEIVER, ARG0, ARG1, ARG2, ARG3,ARG4)</v>
      </c>
      <c r="H1035" s="86"/>
      <c r="I1035" s="86"/>
      <c r="J1035" s="86" t="str">
        <f>VLOOKUP(D1035,AI!B:G,6,FALSE)</f>
        <v>test_deadth_event(RECEIVER, ARG0, ARG1, ARG2, ARG3,ARG4)</v>
      </c>
      <c r="K1035" s="86">
        <v>1</v>
      </c>
      <c r="L1035" s="86">
        <f>IF(怪物属性编辑!AH978=1,怪物属性编辑!AO978,0)</f>
        <v>2394</v>
      </c>
      <c r="M1035" s="89">
        <f t="shared" si="43"/>
        <v>1470</v>
      </c>
      <c r="S1035" s="86">
        <v>320</v>
      </c>
      <c r="AF1035" s="90">
        <f t="shared" si="42"/>
        <v>140622</v>
      </c>
    </row>
    <row r="1036" spans="1:32">
      <c r="A1036" s="5">
        <v>40623</v>
      </c>
      <c r="B1036" s="4">
        <v>50023</v>
      </c>
      <c r="C1036" s="5" t="str">
        <f>VLOOKUP(B1036,映射!A:B,2,FALSE)</f>
        <v>异域魔犬</v>
      </c>
      <c r="D1036" s="85" t="str">
        <f>IF(IF(COUNTIF(AI!A:A,'表格编辑 '!C1036),TRUE,FALSE)=FALSE,"monster",(VLOOKUP(C1036,AI!A:B,2,FALSE)))</f>
        <v>monster</v>
      </c>
      <c r="E1036" s="5">
        <v>49</v>
      </c>
      <c r="F1036" s="86" t="str">
        <f>VLOOKUP(D1036,AI!B:G,2,FALSE)</f>
        <v>AI_born_event(RECEIVER, ARG0, ARG1, ARG2, ARG3,ARG4)</v>
      </c>
      <c r="G1036" s="86" t="str">
        <f>VLOOKUP(D1036,AI!B:G,3,FALSE)</f>
        <v>AI_update_event(RECEIVER, ARG0, ARG1, ARG2, ARG3,ARG4)</v>
      </c>
      <c r="H1036" s="86"/>
      <c r="I1036" s="86"/>
      <c r="J1036" s="86" t="str">
        <f>VLOOKUP(D1036,AI!B:G,6,FALSE)</f>
        <v>test_deadth_event(RECEIVER, ARG0, ARG1, ARG2, ARG3,ARG4)</v>
      </c>
      <c r="K1036" s="86">
        <v>1</v>
      </c>
      <c r="L1036" s="86">
        <f>IF(怪物属性编辑!AH979=1,怪物属性编辑!AO979,0)</f>
        <v>2692</v>
      </c>
      <c r="M1036" s="89">
        <f t="shared" si="43"/>
        <v>1470</v>
      </c>
      <c r="S1036" s="86">
        <v>320</v>
      </c>
      <c r="AF1036" s="90">
        <f t="shared" si="42"/>
        <v>140623</v>
      </c>
    </row>
    <row r="1037" spans="1:32">
      <c r="A1037" s="5">
        <v>40624</v>
      </c>
      <c r="B1037" s="4">
        <v>50015</v>
      </c>
      <c r="C1037" s="5" t="str">
        <f>VLOOKUP(B1037,映射!A:B,2,FALSE)</f>
        <v>噩梦耗子</v>
      </c>
      <c r="D1037" s="85" t="str">
        <f>IF(IF(COUNTIF(AI!A:A,'表格编辑 '!C1037),TRUE,FALSE)=FALSE,"monster",(VLOOKUP(C1037,AI!A:B,2,FALSE)))</f>
        <v>monster</v>
      </c>
      <c r="E1037" s="5">
        <v>49</v>
      </c>
      <c r="F1037" s="86" t="str">
        <f>VLOOKUP(D1037,AI!B:G,2,FALSE)</f>
        <v>AI_born_event(RECEIVER, ARG0, ARG1, ARG2, ARG3,ARG4)</v>
      </c>
      <c r="G1037" s="86" t="str">
        <f>VLOOKUP(D1037,AI!B:G,3,FALSE)</f>
        <v>AI_update_event(RECEIVER, ARG0, ARG1, ARG2, ARG3,ARG4)</v>
      </c>
      <c r="H1037" s="86"/>
      <c r="I1037" s="86"/>
      <c r="J1037" s="86" t="str">
        <f>VLOOKUP(D1037,AI!B:G,6,FALSE)</f>
        <v>test_deadth_event(RECEIVER, ARG0, ARG1, ARG2, ARG3,ARG4)</v>
      </c>
      <c r="K1037" s="86">
        <v>1</v>
      </c>
      <c r="L1037" s="86">
        <f>IF(怪物属性编辑!AH980=1,怪物属性编辑!AO980,0)</f>
        <v>3088</v>
      </c>
      <c r="M1037" s="89">
        <f t="shared" si="43"/>
        <v>1470</v>
      </c>
      <c r="S1037" s="86">
        <v>320</v>
      </c>
      <c r="AF1037" s="90">
        <f t="shared" si="42"/>
        <v>140624</v>
      </c>
    </row>
    <row r="1038" spans="1:32">
      <c r="A1038" s="5">
        <v>40625</v>
      </c>
      <c r="B1038" s="4">
        <v>50115</v>
      </c>
      <c r="C1038" s="5" t="str">
        <f>VLOOKUP(B1038,映射!A:B,2,FALSE)</f>
        <v>烈焰刃使魔</v>
      </c>
      <c r="D1038" s="85" t="str">
        <f>IF(IF(COUNTIF(AI!A:A,'表格编辑 '!C1038),TRUE,FALSE)=FALSE,"monster",(VLOOKUP(C1038,AI!A:B,2,FALSE)))</f>
        <v>monster</v>
      </c>
      <c r="E1038" s="5">
        <v>49</v>
      </c>
      <c r="F1038" s="86" t="str">
        <f>VLOOKUP(D1038,AI!B:G,2,FALSE)</f>
        <v>AI_born_event(RECEIVER, ARG0, ARG1, ARG2, ARG3,ARG4)</v>
      </c>
      <c r="G1038" s="86" t="str">
        <f>VLOOKUP(D1038,AI!B:G,3,FALSE)</f>
        <v>AI_update_event(RECEIVER, ARG0, ARG1, ARG2, ARG3,ARG4)</v>
      </c>
      <c r="H1038" s="86"/>
      <c r="I1038" s="86"/>
      <c r="J1038" s="86" t="str">
        <f>VLOOKUP(D1038,AI!B:G,6,FALSE)</f>
        <v>test_deadth_event(RECEIVER, ARG0, ARG1, ARG2, ARG3,ARG4)</v>
      </c>
      <c r="K1038" s="86">
        <v>1</v>
      </c>
      <c r="L1038" s="86">
        <f>IF(怪物属性编辑!AH981=1,怪物属性编辑!AO981,0)</f>
        <v>1628</v>
      </c>
      <c r="M1038" s="89">
        <f t="shared" si="43"/>
        <v>1470</v>
      </c>
      <c r="S1038" s="86">
        <v>320</v>
      </c>
      <c r="AF1038" s="90">
        <f t="shared" si="42"/>
        <v>140625</v>
      </c>
    </row>
    <row r="1039" spans="1:32">
      <c r="A1039" s="5">
        <v>40626</v>
      </c>
      <c r="B1039" s="4">
        <v>50152</v>
      </c>
      <c r="C1039" s="5" t="str">
        <f>VLOOKUP(B1039,映射!A:B,2,FALSE)</f>
        <v>盗贼</v>
      </c>
      <c r="D1039" s="85" t="str">
        <f>IF(IF(COUNTIF(AI!A:A,'表格编辑 '!C1039),TRUE,FALSE)=FALSE,"monster",(VLOOKUP(C1039,AI!A:B,2,FALSE)))</f>
        <v>monster</v>
      </c>
      <c r="E1039" s="5">
        <v>49</v>
      </c>
      <c r="F1039" s="86" t="str">
        <f>VLOOKUP(D1039,AI!B:G,2,FALSE)</f>
        <v>AI_born_event(RECEIVER, ARG0, ARG1, ARG2, ARG3,ARG4)</v>
      </c>
      <c r="G1039" s="86" t="str">
        <f>VLOOKUP(D1039,AI!B:G,3,FALSE)</f>
        <v>AI_update_event(RECEIVER, ARG0, ARG1, ARG2, ARG3,ARG4)</v>
      </c>
      <c r="H1039" s="86"/>
      <c r="I1039" s="86"/>
      <c r="J1039" s="86" t="str">
        <f>VLOOKUP(D1039,AI!B:G,6,FALSE)</f>
        <v>test_deadth_event(RECEIVER, ARG0, ARG1, ARG2, ARG3,ARG4)</v>
      </c>
      <c r="K1039" s="86">
        <v>1</v>
      </c>
      <c r="L1039" s="86">
        <f>IF(怪物属性编辑!AH982=1,怪物属性编辑!AO982,0)</f>
        <v>1686</v>
      </c>
      <c r="M1039" s="89">
        <f t="shared" si="43"/>
        <v>1470</v>
      </c>
      <c r="S1039" s="86">
        <v>320</v>
      </c>
      <c r="AF1039" s="90">
        <f t="shared" si="42"/>
        <v>140626</v>
      </c>
    </row>
    <row r="1040" spans="1:32">
      <c r="A1040" s="5">
        <v>40627</v>
      </c>
      <c r="B1040" s="4">
        <v>50158</v>
      </c>
      <c r="C1040" s="5" t="str">
        <f>VLOOKUP(B1040,映射!A:B,2,FALSE)</f>
        <v>阴毒鸟人</v>
      </c>
      <c r="D1040" s="85" t="str">
        <f>IF(IF(COUNTIF(AI!A:A,'表格编辑 '!C1040),TRUE,FALSE)=FALSE,"monster",(VLOOKUP(C1040,AI!A:B,2,FALSE)))</f>
        <v>monster</v>
      </c>
      <c r="E1040" s="5">
        <v>49</v>
      </c>
      <c r="F1040" s="86" t="str">
        <f>VLOOKUP(D1040,AI!B:G,2,FALSE)</f>
        <v>AI_born_event(RECEIVER, ARG0, ARG1, ARG2, ARG3,ARG4)</v>
      </c>
      <c r="G1040" s="86" t="str">
        <f>VLOOKUP(D1040,AI!B:G,3,FALSE)</f>
        <v>AI_update_event(RECEIVER, ARG0, ARG1, ARG2, ARG3,ARG4)</v>
      </c>
      <c r="H1040" s="86"/>
      <c r="I1040" s="86"/>
      <c r="J1040" s="86" t="str">
        <f>VLOOKUP(D1040,AI!B:G,6,FALSE)</f>
        <v>test_deadth_event(RECEIVER, ARG0, ARG1, ARG2, ARG3,ARG4)</v>
      </c>
      <c r="K1040" s="86">
        <v>1</v>
      </c>
      <c r="L1040" s="86">
        <f>IF(怪物属性编辑!AH983=1,怪物属性编辑!AO983,0)</f>
        <v>2742</v>
      </c>
      <c r="M1040" s="89">
        <f t="shared" si="43"/>
        <v>1470</v>
      </c>
      <c r="S1040" s="86">
        <v>320</v>
      </c>
      <c r="AF1040" s="90">
        <f t="shared" ref="AF1040:AF1103" si="44">100000+A1040</f>
        <v>140627</v>
      </c>
    </row>
    <row r="1041" spans="1:32">
      <c r="A1041" s="5">
        <v>40628</v>
      </c>
      <c r="B1041" s="4">
        <v>50003</v>
      </c>
      <c r="C1041" s="5" t="str">
        <f>VLOOKUP(B1041,映射!A:B,2,FALSE)</f>
        <v>虎人</v>
      </c>
      <c r="D1041" s="85" t="str">
        <f>IF(IF(COUNTIF(AI!A:A,'表格编辑 '!C1041),TRUE,FALSE)=FALSE,"monster",(VLOOKUP(C1041,AI!A:B,2,FALSE)))</f>
        <v>monster</v>
      </c>
      <c r="E1041" s="5">
        <v>49</v>
      </c>
      <c r="F1041" s="86" t="str">
        <f>VLOOKUP(D1041,AI!B:G,2,FALSE)</f>
        <v>AI_born_event(RECEIVER, ARG0, ARG1, ARG2, ARG3,ARG4)</v>
      </c>
      <c r="G1041" s="86" t="str">
        <f>VLOOKUP(D1041,AI!B:G,3,FALSE)</f>
        <v>AI_update_event(RECEIVER, ARG0, ARG1, ARG2, ARG3,ARG4)</v>
      </c>
      <c r="H1041" s="86"/>
      <c r="I1041" s="86"/>
      <c r="J1041" s="86" t="str">
        <f>VLOOKUP(D1041,AI!B:G,6,FALSE)</f>
        <v>test_deadth_event(RECEIVER, ARG0, ARG1, ARG2, ARG3,ARG4)</v>
      </c>
      <c r="K1041" s="86">
        <v>1</v>
      </c>
      <c r="L1041" s="86">
        <f>IF(怪物属性编辑!AH984=1,怪物属性编辑!AO984,0)</f>
        <v>2542</v>
      </c>
      <c r="M1041" s="89">
        <f t="shared" si="43"/>
        <v>1470</v>
      </c>
      <c r="S1041" s="86">
        <v>320</v>
      </c>
      <c r="AF1041" s="90">
        <f t="shared" si="44"/>
        <v>140628</v>
      </c>
    </row>
    <row r="1042" spans="1:32">
      <c r="A1042" s="5">
        <v>40629</v>
      </c>
      <c r="B1042" s="4">
        <v>50119</v>
      </c>
      <c r="C1042" s="5" t="str">
        <f>VLOOKUP(B1042,映射!A:B,2,FALSE)</f>
        <v>红魔恐怖箱</v>
      </c>
      <c r="D1042" s="85" t="str">
        <f>IF(IF(COUNTIF(AI!A:A,'表格编辑 '!C1042),TRUE,FALSE)=FALSE,"monster",(VLOOKUP(C1042,AI!A:B,2,FALSE)))</f>
        <v>monster</v>
      </c>
      <c r="E1042" s="5">
        <v>49</v>
      </c>
      <c r="F1042" s="86" t="str">
        <f>VLOOKUP(D1042,AI!B:G,2,FALSE)</f>
        <v>AI_born_event(RECEIVER, ARG0, ARG1, ARG2, ARG3,ARG4)</v>
      </c>
      <c r="G1042" s="86" t="str">
        <f>VLOOKUP(D1042,AI!B:G,3,FALSE)</f>
        <v>AI_update_event(RECEIVER, ARG0, ARG1, ARG2, ARG3,ARG4)</v>
      </c>
      <c r="H1042" s="86"/>
      <c r="I1042" s="86"/>
      <c r="J1042" s="86" t="str">
        <f>VLOOKUP(D1042,AI!B:G,6,FALSE)</f>
        <v>test_deadth_event(RECEIVER, ARG0, ARG1, ARG2, ARG3,ARG4)</v>
      </c>
      <c r="K1042" s="86">
        <v>1</v>
      </c>
      <c r="L1042" s="86">
        <f>IF(怪物属性编辑!AH985=1,怪物属性编辑!AO985,0)</f>
        <v>2186</v>
      </c>
      <c r="M1042" s="89">
        <f t="shared" si="43"/>
        <v>1470</v>
      </c>
      <c r="S1042" s="86">
        <v>320</v>
      </c>
      <c r="AF1042" s="90">
        <f t="shared" si="44"/>
        <v>140629</v>
      </c>
    </row>
    <row r="1043" spans="1:32">
      <c r="A1043" s="5">
        <v>40630</v>
      </c>
      <c r="B1043" s="4">
        <v>50121</v>
      </c>
      <c r="C1043" s="5" t="str">
        <f>VLOOKUP(B1043,映射!A:B,2,FALSE)</f>
        <v>绿蛙恐怖箱</v>
      </c>
      <c r="D1043" s="85" t="str">
        <f>IF(IF(COUNTIF(AI!A:A,'表格编辑 '!C1043),TRUE,FALSE)=FALSE,"monster",(VLOOKUP(C1043,AI!A:B,2,FALSE)))</f>
        <v>monster</v>
      </c>
      <c r="E1043" s="5">
        <v>49</v>
      </c>
      <c r="F1043" s="86" t="str">
        <f>VLOOKUP(D1043,AI!B:G,2,FALSE)</f>
        <v>AI_born_event(RECEIVER, ARG0, ARG1, ARG2, ARG3,ARG4)</v>
      </c>
      <c r="G1043" s="86" t="str">
        <f>VLOOKUP(D1043,AI!B:G,3,FALSE)</f>
        <v>AI_update_event(RECEIVER, ARG0, ARG1, ARG2, ARG3,ARG4)</v>
      </c>
      <c r="H1043" s="86"/>
      <c r="I1043" s="86"/>
      <c r="J1043" s="86" t="str">
        <f>VLOOKUP(D1043,AI!B:G,6,FALSE)</f>
        <v>test_deadth_event(RECEIVER, ARG0, ARG1, ARG2, ARG3,ARG4)</v>
      </c>
      <c r="K1043" s="86">
        <v>1</v>
      </c>
      <c r="L1043" s="86">
        <f>IF(怪物属性编辑!AH986=1,怪物属性编辑!AO986,0)</f>
        <v>1740</v>
      </c>
      <c r="M1043" s="89">
        <f t="shared" si="43"/>
        <v>1470</v>
      </c>
      <c r="S1043" s="86">
        <v>320</v>
      </c>
      <c r="AF1043" s="90">
        <f t="shared" si="44"/>
        <v>140630</v>
      </c>
    </row>
    <row r="1044" spans="1:32">
      <c r="A1044" s="5">
        <v>40631</v>
      </c>
      <c r="B1044" s="4">
        <v>50022</v>
      </c>
      <c r="C1044" s="5" t="str">
        <f>VLOOKUP(B1044,映射!A:B,2,FALSE)</f>
        <v>魔域狂犬</v>
      </c>
      <c r="D1044" s="85" t="str">
        <f>IF(IF(COUNTIF(AI!A:A,'表格编辑 '!C1044),TRUE,FALSE)=FALSE,"monster",(VLOOKUP(C1044,AI!A:B,2,FALSE)))</f>
        <v>monster</v>
      </c>
      <c r="E1044" s="5">
        <v>54</v>
      </c>
      <c r="F1044" s="86" t="str">
        <f>VLOOKUP(D1044,AI!B:G,2,FALSE)</f>
        <v>AI_born_event(RECEIVER, ARG0, ARG1, ARG2, ARG3,ARG4)</v>
      </c>
      <c r="G1044" s="86" t="str">
        <f>VLOOKUP(D1044,AI!B:G,3,FALSE)</f>
        <v>AI_update_event(RECEIVER, ARG0, ARG1, ARG2, ARG3,ARG4)</v>
      </c>
      <c r="H1044" s="86"/>
      <c r="I1044" s="86"/>
      <c r="J1044" s="86" t="str">
        <f>VLOOKUP(D1044,AI!B:G,6,FALSE)</f>
        <v>test_deadth_event(RECEIVER, ARG0, ARG1, ARG2, ARG3,ARG4)</v>
      </c>
      <c r="K1044" s="86">
        <v>1</v>
      </c>
      <c r="L1044" s="86">
        <f>IF(怪物属性编辑!AH987=1,怪物属性编辑!AO987,0)</f>
        <v>2514</v>
      </c>
      <c r="M1044" s="89">
        <f t="shared" si="43"/>
        <v>1620</v>
      </c>
      <c r="S1044" s="86">
        <v>320</v>
      </c>
      <c r="AF1044" s="90">
        <f t="shared" si="44"/>
        <v>140631</v>
      </c>
    </row>
    <row r="1045" spans="1:32">
      <c r="A1045" s="5">
        <v>40632</v>
      </c>
      <c r="B1045" s="4">
        <v>50103</v>
      </c>
      <c r="C1045" s="5" t="str">
        <f>VLOOKUP(B1045,映射!A:B,2,FALSE)</f>
        <v>地精</v>
      </c>
      <c r="D1045" s="85" t="str">
        <f>IF(IF(COUNTIF(AI!A:A,'表格编辑 '!C1045),TRUE,FALSE)=FALSE,"monster",(VLOOKUP(C1045,AI!A:B,2,FALSE)))</f>
        <v>monster</v>
      </c>
      <c r="E1045" s="5">
        <v>54</v>
      </c>
      <c r="F1045" s="86" t="str">
        <f>VLOOKUP(D1045,AI!B:G,2,FALSE)</f>
        <v>AI_born_event(RECEIVER, ARG0, ARG1, ARG2, ARG3,ARG4)</v>
      </c>
      <c r="G1045" s="86" t="str">
        <f>VLOOKUP(D1045,AI!B:G,3,FALSE)</f>
        <v>AI_update_event(RECEIVER, ARG0, ARG1, ARG2, ARG3,ARG4)</v>
      </c>
      <c r="H1045" s="86"/>
      <c r="I1045" s="86"/>
      <c r="J1045" s="86" t="str">
        <f>VLOOKUP(D1045,AI!B:G,6,FALSE)</f>
        <v>test_deadth_event(RECEIVER, ARG0, ARG1, ARG2, ARG3,ARG4)</v>
      </c>
      <c r="K1045" s="86">
        <v>1</v>
      </c>
      <c r="L1045" s="86">
        <f>IF(怪物属性编辑!AH988=1,怪物属性编辑!AO988,0)</f>
        <v>1230</v>
      </c>
      <c r="M1045" s="89">
        <f t="shared" si="43"/>
        <v>1620</v>
      </c>
      <c r="S1045" s="86">
        <v>320</v>
      </c>
      <c r="AF1045" s="90">
        <f t="shared" si="44"/>
        <v>140632</v>
      </c>
    </row>
    <row r="1046" spans="1:32">
      <c r="A1046" s="5">
        <v>40633</v>
      </c>
      <c r="B1046" s="4">
        <v>50016</v>
      </c>
      <c r="C1046" s="5" t="str">
        <f>VLOOKUP(B1046,映射!A:B,2,FALSE)</f>
        <v>炽热贼鼠</v>
      </c>
      <c r="D1046" s="85" t="str">
        <f>IF(IF(COUNTIF(AI!A:A,'表格编辑 '!C1046),TRUE,FALSE)=FALSE,"monster",(VLOOKUP(C1046,AI!A:B,2,FALSE)))</f>
        <v>monster</v>
      </c>
      <c r="E1046" s="5">
        <v>54</v>
      </c>
      <c r="F1046" s="86" t="str">
        <f>VLOOKUP(D1046,AI!B:G,2,FALSE)</f>
        <v>AI_born_event(RECEIVER, ARG0, ARG1, ARG2, ARG3,ARG4)</v>
      </c>
      <c r="G1046" s="86" t="str">
        <f>VLOOKUP(D1046,AI!B:G,3,FALSE)</f>
        <v>AI_update_event(RECEIVER, ARG0, ARG1, ARG2, ARG3,ARG4)</v>
      </c>
      <c r="H1046" s="86"/>
      <c r="I1046" s="86"/>
      <c r="J1046" s="86" t="str">
        <f>VLOOKUP(D1046,AI!B:G,6,FALSE)</f>
        <v>test_deadth_event(RECEIVER, ARG0, ARG1, ARG2, ARG3,ARG4)</v>
      </c>
      <c r="K1046" s="86">
        <v>1</v>
      </c>
      <c r="L1046" s="86">
        <f>IF(怪物属性编辑!AH989=1,怪物属性编辑!AO989,0)</f>
        <v>3030</v>
      </c>
      <c r="M1046" s="89">
        <f t="shared" si="43"/>
        <v>1620</v>
      </c>
      <c r="S1046" s="86">
        <v>320</v>
      </c>
      <c r="AF1046" s="90">
        <f t="shared" si="44"/>
        <v>140633</v>
      </c>
    </row>
    <row r="1047" spans="1:32">
      <c r="A1047" s="5">
        <v>40634</v>
      </c>
      <c r="B1047" s="4">
        <v>50133</v>
      </c>
      <c r="C1047" s="5" t="str">
        <f>VLOOKUP(B1047,映射!A:B,2,FALSE)</f>
        <v>蜥蜴人武士</v>
      </c>
      <c r="D1047" s="85" t="str">
        <f>IF(IF(COUNTIF(AI!A:A,'表格编辑 '!C1047),TRUE,FALSE)=FALSE,"monster",(VLOOKUP(C1047,AI!A:B,2,FALSE)))</f>
        <v>monster</v>
      </c>
      <c r="E1047" s="5">
        <v>54</v>
      </c>
      <c r="F1047" s="86" t="str">
        <f>VLOOKUP(D1047,AI!B:G,2,FALSE)</f>
        <v>AI_born_event(RECEIVER, ARG0, ARG1, ARG2, ARG3,ARG4)</v>
      </c>
      <c r="G1047" s="86" t="str">
        <f>VLOOKUP(D1047,AI!B:G,3,FALSE)</f>
        <v>AI_update_event(RECEIVER, ARG0, ARG1, ARG2, ARG3,ARG4)</v>
      </c>
      <c r="H1047" s="86"/>
      <c r="I1047" s="86"/>
      <c r="J1047" s="86" t="str">
        <f>VLOOKUP(D1047,AI!B:G,6,FALSE)</f>
        <v>test_deadth_event(RECEIVER, ARG0, ARG1, ARG2, ARG3,ARG4)</v>
      </c>
      <c r="K1047" s="86">
        <v>1</v>
      </c>
      <c r="L1047" s="86">
        <f>IF(怪物属性编辑!AH990=1,怪物属性编辑!AO990,0)</f>
        <v>1200</v>
      </c>
      <c r="M1047" s="89">
        <f t="shared" si="43"/>
        <v>1620</v>
      </c>
      <c r="S1047" s="86">
        <v>320</v>
      </c>
      <c r="AF1047" s="90">
        <f t="shared" si="44"/>
        <v>140634</v>
      </c>
    </row>
    <row r="1048" spans="1:32">
      <c r="A1048" s="5">
        <v>40635</v>
      </c>
      <c r="B1048" s="4">
        <v>50058</v>
      </c>
      <c r="C1048" s="5" t="str">
        <f>VLOOKUP(B1048,映射!A:B,2,FALSE)</f>
        <v>兔耳蝙蝠</v>
      </c>
      <c r="D1048" s="85" t="str">
        <f>IF(IF(COUNTIF(AI!A:A,'表格编辑 '!C1048),TRUE,FALSE)=FALSE,"monster",(VLOOKUP(C1048,AI!A:B,2,FALSE)))</f>
        <v>monster</v>
      </c>
      <c r="E1048" s="5">
        <v>54</v>
      </c>
      <c r="F1048" s="86" t="str">
        <f>VLOOKUP(D1048,AI!B:G,2,FALSE)</f>
        <v>AI_born_event(RECEIVER, ARG0, ARG1, ARG2, ARG3,ARG4)</v>
      </c>
      <c r="G1048" s="86" t="str">
        <f>VLOOKUP(D1048,AI!B:G,3,FALSE)</f>
        <v>AI_update_event(RECEIVER, ARG0, ARG1, ARG2, ARG3,ARG4)</v>
      </c>
      <c r="H1048" s="86"/>
      <c r="I1048" s="86"/>
      <c r="J1048" s="86" t="str">
        <f>VLOOKUP(D1048,AI!B:G,6,FALSE)</f>
        <v>test_deadth_event(RECEIVER, ARG0, ARG1, ARG2, ARG3,ARG4)</v>
      </c>
      <c r="K1048" s="86">
        <v>1</v>
      </c>
      <c r="L1048" s="86">
        <f>IF(怪物属性编辑!AH991=1,怪物属性编辑!AO991,0)</f>
        <v>2686</v>
      </c>
      <c r="M1048" s="89">
        <f t="shared" si="43"/>
        <v>1620</v>
      </c>
      <c r="S1048" s="86">
        <v>320</v>
      </c>
      <c r="AF1048" s="90">
        <f t="shared" si="44"/>
        <v>140635</v>
      </c>
    </row>
    <row r="1049" spans="1:32">
      <c r="A1049" s="5">
        <v>40636</v>
      </c>
      <c r="B1049" s="4">
        <v>50111</v>
      </c>
      <c r="C1049" s="5" t="str">
        <f>VLOOKUP(B1049,映射!A:B,2,FALSE)</f>
        <v>暗影</v>
      </c>
      <c r="D1049" s="85" t="str">
        <f>IF(IF(COUNTIF(AI!A:A,'表格编辑 '!C1049),TRUE,FALSE)=FALSE,"monster",(VLOOKUP(C1049,AI!A:B,2,FALSE)))</f>
        <v>monster</v>
      </c>
      <c r="E1049" s="5">
        <v>54</v>
      </c>
      <c r="F1049" s="86" t="str">
        <f>VLOOKUP(D1049,AI!B:G,2,FALSE)</f>
        <v>AI_born_event(RECEIVER, ARG0, ARG1, ARG2, ARG3,ARG4)</v>
      </c>
      <c r="G1049" s="86" t="str">
        <f>VLOOKUP(D1049,AI!B:G,3,FALSE)</f>
        <v>AI_update_event(RECEIVER, ARG0, ARG1, ARG2, ARG3,ARG4)</v>
      </c>
      <c r="H1049" s="86"/>
      <c r="I1049" s="86"/>
      <c r="J1049" s="86" t="str">
        <f>VLOOKUP(D1049,AI!B:G,6,FALSE)</f>
        <v>test_deadth_event(RECEIVER, ARG0, ARG1, ARG2, ARG3,ARG4)</v>
      </c>
      <c r="K1049" s="86">
        <v>1</v>
      </c>
      <c r="L1049" s="86">
        <f>IF(怪物属性编辑!AH992=1,怪物属性编辑!AO992,0)</f>
        <v>2178</v>
      </c>
      <c r="M1049" s="89">
        <f t="shared" si="43"/>
        <v>1620</v>
      </c>
      <c r="S1049" s="86">
        <v>320</v>
      </c>
      <c r="AF1049" s="90">
        <f t="shared" si="44"/>
        <v>140636</v>
      </c>
    </row>
    <row r="1050" spans="1:32">
      <c r="A1050" s="5">
        <v>40637</v>
      </c>
      <c r="B1050" s="4">
        <v>50014</v>
      </c>
      <c r="C1050" s="5" t="str">
        <f>VLOOKUP(B1050,映射!A:B,2,FALSE)</f>
        <v>堕落贼鼠</v>
      </c>
      <c r="D1050" s="85" t="str">
        <f>IF(IF(COUNTIF(AI!A:A,'表格编辑 '!C1050),TRUE,FALSE)=FALSE,"monster",(VLOOKUP(C1050,AI!A:B,2,FALSE)))</f>
        <v>monster</v>
      </c>
      <c r="E1050" s="5">
        <v>54</v>
      </c>
      <c r="F1050" s="86" t="str">
        <f>VLOOKUP(D1050,AI!B:G,2,FALSE)</f>
        <v>AI_born_event(RECEIVER, ARG0, ARG1, ARG2, ARG3,ARG4)</v>
      </c>
      <c r="G1050" s="86" t="str">
        <f>VLOOKUP(D1050,AI!B:G,3,FALSE)</f>
        <v>AI_update_event(RECEIVER, ARG0, ARG1, ARG2, ARG3,ARG4)</v>
      </c>
      <c r="H1050" s="86"/>
      <c r="I1050" s="86"/>
      <c r="J1050" s="86" t="str">
        <f>VLOOKUP(D1050,AI!B:G,6,FALSE)</f>
        <v>test_deadth_event(RECEIVER, ARG0, ARG1, ARG2, ARG3,ARG4)</v>
      </c>
      <c r="K1050" s="86">
        <v>1</v>
      </c>
      <c r="L1050" s="86">
        <f>IF(怪物属性编辑!AH993=1,怪物属性编辑!AO993,0)</f>
        <v>2734</v>
      </c>
      <c r="M1050" s="89">
        <f t="shared" si="43"/>
        <v>1620</v>
      </c>
      <c r="S1050" s="86">
        <v>320</v>
      </c>
      <c r="AF1050" s="90">
        <f t="shared" si="44"/>
        <v>140637</v>
      </c>
    </row>
    <row r="1051" spans="1:32">
      <c r="A1051" s="5">
        <v>40638</v>
      </c>
      <c r="B1051" s="4">
        <v>50023</v>
      </c>
      <c r="C1051" s="5" t="str">
        <f>VLOOKUP(B1051,映射!A:B,2,FALSE)</f>
        <v>异域魔犬</v>
      </c>
      <c r="D1051" s="85" t="str">
        <f>IF(IF(COUNTIF(AI!A:A,'表格编辑 '!C1051),TRUE,FALSE)=FALSE,"monster",(VLOOKUP(C1051,AI!A:B,2,FALSE)))</f>
        <v>monster</v>
      </c>
      <c r="E1051" s="5">
        <v>54</v>
      </c>
      <c r="F1051" s="86" t="str">
        <f>VLOOKUP(D1051,AI!B:G,2,FALSE)</f>
        <v>AI_born_event(RECEIVER, ARG0, ARG1, ARG2, ARG3,ARG4)</v>
      </c>
      <c r="G1051" s="86" t="str">
        <f>VLOOKUP(D1051,AI!B:G,3,FALSE)</f>
        <v>AI_update_event(RECEIVER, ARG0, ARG1, ARG2, ARG3,ARG4)</v>
      </c>
      <c r="H1051" s="86"/>
      <c r="I1051" s="86"/>
      <c r="J1051" s="86" t="str">
        <f>VLOOKUP(D1051,AI!B:G,6,FALSE)</f>
        <v>test_deadth_event(RECEIVER, ARG0, ARG1, ARG2, ARG3,ARG4)</v>
      </c>
      <c r="K1051" s="86">
        <v>1</v>
      </c>
      <c r="L1051" s="86">
        <f>IF(怪物属性编辑!AH994=1,怪物属性编辑!AO994,0)</f>
        <v>3042</v>
      </c>
      <c r="M1051" s="89">
        <f t="shared" si="43"/>
        <v>1620</v>
      </c>
      <c r="S1051" s="86">
        <v>320</v>
      </c>
      <c r="AF1051" s="90">
        <f t="shared" si="44"/>
        <v>140638</v>
      </c>
    </row>
    <row r="1052" spans="1:32">
      <c r="A1052" s="5">
        <v>40639</v>
      </c>
      <c r="B1052" s="4">
        <v>50015</v>
      </c>
      <c r="C1052" s="5" t="str">
        <f>VLOOKUP(B1052,映射!A:B,2,FALSE)</f>
        <v>噩梦耗子</v>
      </c>
      <c r="D1052" s="85" t="str">
        <f>IF(IF(COUNTIF(AI!A:A,'表格编辑 '!C1052),TRUE,FALSE)=FALSE,"monster",(VLOOKUP(C1052,AI!A:B,2,FALSE)))</f>
        <v>monster</v>
      </c>
      <c r="E1052" s="5">
        <v>54</v>
      </c>
      <c r="F1052" s="86" t="str">
        <f>VLOOKUP(D1052,AI!B:G,2,FALSE)</f>
        <v>AI_born_event(RECEIVER, ARG0, ARG1, ARG2, ARG3,ARG4)</v>
      </c>
      <c r="G1052" s="86" t="str">
        <f>VLOOKUP(D1052,AI!B:G,3,FALSE)</f>
        <v>AI_update_event(RECEIVER, ARG0, ARG1, ARG2, ARG3,ARG4)</v>
      </c>
      <c r="H1052" s="86"/>
      <c r="I1052" s="86"/>
      <c r="J1052" s="86" t="str">
        <f>VLOOKUP(D1052,AI!B:G,6,FALSE)</f>
        <v>test_deadth_event(RECEIVER, ARG0, ARG1, ARG2, ARG3,ARG4)</v>
      </c>
      <c r="K1052" s="86">
        <v>1</v>
      </c>
      <c r="L1052" s="86">
        <f>IF(怪物属性编辑!AH995=1,怪物属性编辑!AO995,0)</f>
        <v>3480</v>
      </c>
      <c r="M1052" s="89">
        <f t="shared" si="43"/>
        <v>1620</v>
      </c>
      <c r="S1052" s="86">
        <v>320</v>
      </c>
      <c r="AF1052" s="90">
        <f t="shared" si="44"/>
        <v>140639</v>
      </c>
    </row>
    <row r="1053" spans="1:32">
      <c r="A1053" s="5">
        <v>40640</v>
      </c>
      <c r="B1053" s="4">
        <v>50115</v>
      </c>
      <c r="C1053" s="5" t="str">
        <f>VLOOKUP(B1053,映射!A:B,2,FALSE)</f>
        <v>烈焰刃使魔</v>
      </c>
      <c r="D1053" s="85" t="str">
        <f>IF(IF(COUNTIF(AI!A:A,'表格编辑 '!C1053),TRUE,FALSE)=FALSE,"monster",(VLOOKUP(C1053,AI!A:B,2,FALSE)))</f>
        <v>monster</v>
      </c>
      <c r="E1053" s="5">
        <v>54</v>
      </c>
      <c r="F1053" s="86" t="str">
        <f>VLOOKUP(D1053,AI!B:G,2,FALSE)</f>
        <v>AI_born_event(RECEIVER, ARG0, ARG1, ARG2, ARG3,ARG4)</v>
      </c>
      <c r="G1053" s="86" t="str">
        <f>VLOOKUP(D1053,AI!B:G,3,FALSE)</f>
        <v>AI_update_event(RECEIVER, ARG0, ARG1, ARG2, ARG3,ARG4)</v>
      </c>
      <c r="H1053" s="86"/>
      <c r="I1053" s="86"/>
      <c r="J1053" s="86" t="str">
        <f>VLOOKUP(D1053,AI!B:G,6,FALSE)</f>
        <v>test_deadth_event(RECEIVER, ARG0, ARG1, ARG2, ARG3,ARG4)</v>
      </c>
      <c r="K1053" s="86">
        <v>1</v>
      </c>
      <c r="L1053" s="86">
        <f>IF(怪物属性编辑!AH996=1,怪物属性编辑!AO996,0)</f>
        <v>1934</v>
      </c>
      <c r="M1053" s="89">
        <f t="shared" si="43"/>
        <v>1620</v>
      </c>
      <c r="S1053" s="86">
        <v>320</v>
      </c>
      <c r="AF1053" s="90">
        <f t="shared" si="44"/>
        <v>140640</v>
      </c>
    </row>
    <row r="1054" spans="1:32">
      <c r="A1054" s="5">
        <v>40641</v>
      </c>
      <c r="B1054" s="4">
        <v>50152</v>
      </c>
      <c r="C1054" s="5" t="str">
        <f>VLOOKUP(B1054,映射!A:B,2,FALSE)</f>
        <v>盗贼</v>
      </c>
      <c r="D1054" s="85" t="str">
        <f>IF(IF(COUNTIF(AI!A:A,'表格编辑 '!C1054),TRUE,FALSE)=FALSE,"monster",(VLOOKUP(C1054,AI!A:B,2,FALSE)))</f>
        <v>monster</v>
      </c>
      <c r="E1054" s="5">
        <v>54</v>
      </c>
      <c r="F1054" s="86" t="str">
        <f>VLOOKUP(D1054,AI!B:G,2,FALSE)</f>
        <v>AI_born_event(RECEIVER, ARG0, ARG1, ARG2, ARG3,ARG4)</v>
      </c>
      <c r="G1054" s="86" t="str">
        <f>VLOOKUP(D1054,AI!B:G,3,FALSE)</f>
        <v>AI_update_event(RECEIVER, ARG0, ARG1, ARG2, ARG3,ARG4)</v>
      </c>
      <c r="H1054" s="86"/>
      <c r="I1054" s="86"/>
      <c r="J1054" s="86" t="str">
        <f>VLOOKUP(D1054,AI!B:G,6,FALSE)</f>
        <v>test_deadth_event(RECEIVER, ARG0, ARG1, ARG2, ARG3,ARG4)</v>
      </c>
      <c r="K1054" s="86">
        <v>1</v>
      </c>
      <c r="L1054" s="86">
        <f>IF(怪物属性编辑!AH997=1,怪物属性编辑!AO997,0)</f>
        <v>1980</v>
      </c>
      <c r="M1054" s="89">
        <f t="shared" ref="M1054:M1117" si="45">E1054*30</f>
        <v>1620</v>
      </c>
      <c r="S1054" s="86">
        <v>320</v>
      </c>
      <c r="AF1054" s="90">
        <f t="shared" si="44"/>
        <v>140641</v>
      </c>
    </row>
    <row r="1055" spans="1:32">
      <c r="A1055" s="5">
        <v>40642</v>
      </c>
      <c r="B1055" s="4">
        <v>50158</v>
      </c>
      <c r="C1055" s="5" t="str">
        <f>VLOOKUP(B1055,映射!A:B,2,FALSE)</f>
        <v>阴毒鸟人</v>
      </c>
      <c r="D1055" s="85" t="str">
        <f>IF(IF(COUNTIF(AI!A:A,'表格编辑 '!C1055),TRUE,FALSE)=FALSE,"monster",(VLOOKUP(C1055,AI!A:B,2,FALSE)))</f>
        <v>monster</v>
      </c>
      <c r="E1055" s="5">
        <v>54</v>
      </c>
      <c r="F1055" s="86" t="str">
        <f>VLOOKUP(D1055,AI!B:G,2,FALSE)</f>
        <v>AI_born_event(RECEIVER, ARG0, ARG1, ARG2, ARG3,ARG4)</v>
      </c>
      <c r="G1055" s="86" t="str">
        <f>VLOOKUP(D1055,AI!B:G,3,FALSE)</f>
        <v>AI_update_event(RECEIVER, ARG0, ARG1, ARG2, ARG3,ARG4)</v>
      </c>
      <c r="H1055" s="86"/>
      <c r="I1055" s="86"/>
      <c r="J1055" s="86" t="str">
        <f>VLOOKUP(D1055,AI!B:G,6,FALSE)</f>
        <v>test_deadth_event(RECEIVER, ARG0, ARG1, ARG2, ARG3,ARG4)</v>
      </c>
      <c r="K1055" s="86">
        <v>1</v>
      </c>
      <c r="L1055" s="86">
        <f>IF(怪物属性编辑!AH998=1,怪物属性编辑!AO998,0)</f>
        <v>3112</v>
      </c>
      <c r="M1055" s="89">
        <f t="shared" si="45"/>
        <v>1620</v>
      </c>
      <c r="S1055" s="86">
        <v>320</v>
      </c>
      <c r="AF1055" s="90">
        <f t="shared" si="44"/>
        <v>140642</v>
      </c>
    </row>
    <row r="1056" spans="1:32">
      <c r="A1056" s="5">
        <v>40643</v>
      </c>
      <c r="B1056" s="4">
        <v>50003</v>
      </c>
      <c r="C1056" s="5" t="str">
        <f>VLOOKUP(B1056,映射!A:B,2,FALSE)</f>
        <v>虎人</v>
      </c>
      <c r="D1056" s="85" t="str">
        <f>IF(IF(COUNTIF(AI!A:A,'表格编辑 '!C1056),TRUE,FALSE)=FALSE,"monster",(VLOOKUP(C1056,AI!A:B,2,FALSE)))</f>
        <v>monster</v>
      </c>
      <c r="E1056" s="5">
        <v>54</v>
      </c>
      <c r="F1056" s="86" t="str">
        <f>VLOOKUP(D1056,AI!B:G,2,FALSE)</f>
        <v>AI_born_event(RECEIVER, ARG0, ARG1, ARG2, ARG3,ARG4)</v>
      </c>
      <c r="G1056" s="86" t="str">
        <f>VLOOKUP(D1056,AI!B:G,3,FALSE)</f>
        <v>AI_update_event(RECEIVER, ARG0, ARG1, ARG2, ARG3,ARG4)</v>
      </c>
      <c r="H1056" s="86"/>
      <c r="I1056" s="86"/>
      <c r="J1056" s="86" t="str">
        <f>VLOOKUP(D1056,AI!B:G,6,FALSE)</f>
        <v>test_deadth_event(RECEIVER, ARG0, ARG1, ARG2, ARG3,ARG4)</v>
      </c>
      <c r="K1056" s="86">
        <v>1</v>
      </c>
      <c r="L1056" s="86">
        <f>IF(怪物属性编辑!AH999=1,怪物属性编辑!AO999,0)</f>
        <v>2940</v>
      </c>
      <c r="M1056" s="89">
        <f t="shared" si="45"/>
        <v>1620</v>
      </c>
      <c r="S1056" s="86">
        <v>320</v>
      </c>
      <c r="AF1056" s="90">
        <f t="shared" si="44"/>
        <v>140643</v>
      </c>
    </row>
    <row r="1057" spans="1:32">
      <c r="A1057" s="5">
        <v>40644</v>
      </c>
      <c r="B1057" s="4">
        <v>50119</v>
      </c>
      <c r="C1057" s="5" t="str">
        <f>VLOOKUP(B1057,映射!A:B,2,FALSE)</f>
        <v>红魔恐怖箱</v>
      </c>
      <c r="D1057" s="85" t="str">
        <f>IF(IF(COUNTIF(AI!A:A,'表格编辑 '!C1057),TRUE,FALSE)=FALSE,"monster",(VLOOKUP(C1057,AI!A:B,2,FALSE)))</f>
        <v>monster</v>
      </c>
      <c r="E1057" s="5">
        <v>54</v>
      </c>
      <c r="F1057" s="86" t="str">
        <f>VLOOKUP(D1057,AI!B:G,2,FALSE)</f>
        <v>AI_born_event(RECEIVER, ARG0, ARG1, ARG2, ARG3,ARG4)</v>
      </c>
      <c r="G1057" s="86" t="str">
        <f>VLOOKUP(D1057,AI!B:G,3,FALSE)</f>
        <v>AI_update_event(RECEIVER, ARG0, ARG1, ARG2, ARG3,ARG4)</v>
      </c>
      <c r="H1057" s="86"/>
      <c r="I1057" s="86"/>
      <c r="J1057" s="86" t="str">
        <f>VLOOKUP(D1057,AI!B:G,6,FALSE)</f>
        <v>test_deadth_event(RECEIVER, ARG0, ARG1, ARG2, ARG3,ARG4)</v>
      </c>
      <c r="K1057" s="86">
        <v>1</v>
      </c>
      <c r="L1057" s="86">
        <f>IF(怪物属性编辑!AH1000=1,怪物属性编辑!AO1000,0)</f>
        <v>2482</v>
      </c>
      <c r="M1057" s="89">
        <f t="shared" si="45"/>
        <v>1620</v>
      </c>
      <c r="S1057" s="86">
        <v>320</v>
      </c>
      <c r="AF1057" s="90">
        <f t="shared" si="44"/>
        <v>140644</v>
      </c>
    </row>
    <row r="1058" spans="1:32">
      <c r="A1058" s="5">
        <v>40645</v>
      </c>
      <c r="B1058" s="4">
        <v>50121</v>
      </c>
      <c r="C1058" s="5" t="str">
        <f>VLOOKUP(B1058,映射!A:B,2,FALSE)</f>
        <v>绿蛙恐怖箱</v>
      </c>
      <c r="D1058" s="85" t="str">
        <f>IF(IF(COUNTIF(AI!A:A,'表格编辑 '!C1058),TRUE,FALSE)=FALSE,"monster",(VLOOKUP(C1058,AI!A:B,2,FALSE)))</f>
        <v>monster</v>
      </c>
      <c r="E1058" s="5">
        <v>54</v>
      </c>
      <c r="F1058" s="86" t="str">
        <f>VLOOKUP(D1058,AI!B:G,2,FALSE)</f>
        <v>AI_born_event(RECEIVER, ARG0, ARG1, ARG2, ARG3,ARG4)</v>
      </c>
      <c r="G1058" s="86" t="str">
        <f>VLOOKUP(D1058,AI!B:G,3,FALSE)</f>
        <v>AI_update_event(RECEIVER, ARG0, ARG1, ARG2, ARG3,ARG4)</v>
      </c>
      <c r="H1058" s="86"/>
      <c r="I1058" s="86"/>
      <c r="J1058" s="86" t="str">
        <f>VLOOKUP(D1058,AI!B:G,6,FALSE)</f>
        <v>test_deadth_event(RECEIVER, ARG0, ARG1, ARG2, ARG3,ARG4)</v>
      </c>
      <c r="K1058" s="86">
        <v>1</v>
      </c>
      <c r="L1058" s="86">
        <f>IF(怪物属性编辑!AH1001=1,怪物属性编辑!AO1001,0)</f>
        <v>2026</v>
      </c>
      <c r="M1058" s="89">
        <f t="shared" si="45"/>
        <v>1620</v>
      </c>
      <c r="S1058" s="86">
        <v>320</v>
      </c>
      <c r="AF1058" s="90">
        <f t="shared" si="44"/>
        <v>140645</v>
      </c>
    </row>
    <row r="1059" spans="1:32">
      <c r="A1059" s="5">
        <v>40646</v>
      </c>
      <c r="B1059" s="4">
        <v>50022</v>
      </c>
      <c r="C1059" s="5" t="str">
        <f>VLOOKUP(B1059,映射!A:B,2,FALSE)</f>
        <v>魔域狂犬</v>
      </c>
      <c r="D1059" s="85" t="str">
        <f>IF(IF(COUNTIF(AI!A:A,'表格编辑 '!C1059),TRUE,FALSE)=FALSE,"monster",(VLOOKUP(C1059,AI!A:B,2,FALSE)))</f>
        <v>monster</v>
      </c>
      <c r="E1059" s="5">
        <v>59</v>
      </c>
      <c r="F1059" s="86" t="str">
        <f>VLOOKUP(D1059,AI!B:G,2,FALSE)</f>
        <v>AI_born_event(RECEIVER, ARG0, ARG1, ARG2, ARG3,ARG4)</v>
      </c>
      <c r="G1059" s="86" t="str">
        <f>VLOOKUP(D1059,AI!B:G,3,FALSE)</f>
        <v>AI_update_event(RECEIVER, ARG0, ARG1, ARG2, ARG3,ARG4)</v>
      </c>
      <c r="H1059" s="86"/>
      <c r="I1059" s="86"/>
      <c r="J1059" s="86" t="str">
        <f>VLOOKUP(D1059,AI!B:G,6,FALSE)</f>
        <v>test_deadth_event(RECEIVER, ARG0, ARG1, ARG2, ARG3,ARG4)</v>
      </c>
      <c r="K1059" s="86">
        <v>1</v>
      </c>
      <c r="L1059" s="86">
        <f>IF(怪物属性编辑!AH1002=1,怪物属性编辑!AO1002,0)</f>
        <v>2562</v>
      </c>
      <c r="M1059" s="89">
        <f t="shared" si="45"/>
        <v>1770</v>
      </c>
      <c r="S1059" s="86">
        <v>320</v>
      </c>
      <c r="AF1059" s="90">
        <f t="shared" si="44"/>
        <v>140646</v>
      </c>
    </row>
    <row r="1060" spans="1:32">
      <c r="A1060" s="5">
        <v>40647</v>
      </c>
      <c r="B1060" s="4">
        <v>50103</v>
      </c>
      <c r="C1060" s="5" t="str">
        <f>VLOOKUP(B1060,映射!A:B,2,FALSE)</f>
        <v>地精</v>
      </c>
      <c r="D1060" s="85" t="str">
        <f>IF(IF(COUNTIF(AI!A:A,'表格编辑 '!C1060),TRUE,FALSE)=FALSE,"monster",(VLOOKUP(C1060,AI!A:B,2,FALSE)))</f>
        <v>monster</v>
      </c>
      <c r="E1060" s="5">
        <v>59</v>
      </c>
      <c r="F1060" s="86" t="str">
        <f>VLOOKUP(D1060,AI!B:G,2,FALSE)</f>
        <v>AI_born_event(RECEIVER, ARG0, ARG1, ARG2, ARG3,ARG4)</v>
      </c>
      <c r="G1060" s="86" t="str">
        <f>VLOOKUP(D1060,AI!B:G,3,FALSE)</f>
        <v>AI_update_event(RECEIVER, ARG0, ARG1, ARG2, ARG3,ARG4)</v>
      </c>
      <c r="H1060" s="86"/>
      <c r="I1060" s="86"/>
      <c r="J1060" s="86" t="str">
        <f>VLOOKUP(D1060,AI!B:G,6,FALSE)</f>
        <v>test_deadth_event(RECEIVER, ARG0, ARG1, ARG2, ARG3,ARG4)</v>
      </c>
      <c r="K1060" s="86">
        <v>1</v>
      </c>
      <c r="L1060" s="86">
        <f>IF(怪物属性编辑!AH1003=1,怪物属性编辑!AO1003,0)</f>
        <v>1208</v>
      </c>
      <c r="M1060" s="89">
        <f t="shared" si="45"/>
        <v>1770</v>
      </c>
      <c r="S1060" s="86">
        <v>320</v>
      </c>
      <c r="AF1060" s="90">
        <f t="shared" si="44"/>
        <v>140647</v>
      </c>
    </row>
    <row r="1061" spans="1:32">
      <c r="A1061" s="5">
        <v>40648</v>
      </c>
      <c r="B1061" s="4">
        <v>50016</v>
      </c>
      <c r="C1061" s="5" t="str">
        <f>VLOOKUP(B1061,映射!A:B,2,FALSE)</f>
        <v>炽热贼鼠</v>
      </c>
      <c r="D1061" s="85" t="str">
        <f>IF(IF(COUNTIF(AI!A:A,'表格编辑 '!C1061),TRUE,FALSE)=FALSE,"monster",(VLOOKUP(C1061,AI!A:B,2,FALSE)))</f>
        <v>monster</v>
      </c>
      <c r="E1061" s="5">
        <v>59</v>
      </c>
      <c r="F1061" s="86" t="str">
        <f>VLOOKUP(D1061,AI!B:G,2,FALSE)</f>
        <v>AI_born_event(RECEIVER, ARG0, ARG1, ARG2, ARG3,ARG4)</v>
      </c>
      <c r="G1061" s="86" t="str">
        <f>VLOOKUP(D1061,AI!B:G,3,FALSE)</f>
        <v>AI_update_event(RECEIVER, ARG0, ARG1, ARG2, ARG3,ARG4)</v>
      </c>
      <c r="H1061" s="86"/>
      <c r="I1061" s="86"/>
      <c r="J1061" s="86" t="str">
        <f>VLOOKUP(D1061,AI!B:G,6,FALSE)</f>
        <v>test_deadth_event(RECEIVER, ARG0, ARG1, ARG2, ARG3,ARG4)</v>
      </c>
      <c r="K1061" s="86">
        <v>1</v>
      </c>
      <c r="L1061" s="86">
        <f>IF(怪物属性编辑!AH1004=1,怪物属性编辑!AO1004,0)</f>
        <v>3136</v>
      </c>
      <c r="M1061" s="89">
        <f t="shared" si="45"/>
        <v>1770</v>
      </c>
      <c r="S1061" s="86">
        <v>320</v>
      </c>
      <c r="AF1061" s="90">
        <f t="shared" si="44"/>
        <v>140648</v>
      </c>
    </row>
    <row r="1062" spans="1:32">
      <c r="A1062" s="5">
        <v>40649</v>
      </c>
      <c r="B1062" s="4">
        <v>50133</v>
      </c>
      <c r="C1062" s="5" t="str">
        <f>VLOOKUP(B1062,映射!A:B,2,FALSE)</f>
        <v>蜥蜴人武士</v>
      </c>
      <c r="D1062" s="85" t="str">
        <f>IF(IF(COUNTIF(AI!A:A,'表格编辑 '!C1062),TRUE,FALSE)=FALSE,"monster",(VLOOKUP(C1062,AI!A:B,2,FALSE)))</f>
        <v>monster</v>
      </c>
      <c r="E1062" s="5">
        <v>59</v>
      </c>
      <c r="F1062" s="86" t="str">
        <f>VLOOKUP(D1062,AI!B:G,2,FALSE)</f>
        <v>AI_born_event(RECEIVER, ARG0, ARG1, ARG2, ARG3,ARG4)</v>
      </c>
      <c r="G1062" s="86" t="str">
        <f>VLOOKUP(D1062,AI!B:G,3,FALSE)</f>
        <v>AI_update_event(RECEIVER, ARG0, ARG1, ARG2, ARG3,ARG4)</v>
      </c>
      <c r="H1062" s="86"/>
      <c r="I1062" s="86"/>
      <c r="J1062" s="86" t="str">
        <f>VLOOKUP(D1062,AI!B:G,6,FALSE)</f>
        <v>test_deadth_event(RECEIVER, ARG0, ARG1, ARG2, ARG3,ARG4)</v>
      </c>
      <c r="K1062" s="86">
        <v>1</v>
      </c>
      <c r="L1062" s="86">
        <f>IF(怪物属性编辑!AH1005=1,怪物属性编辑!AO1005,0)</f>
        <v>1170</v>
      </c>
      <c r="M1062" s="89">
        <f t="shared" si="45"/>
        <v>1770</v>
      </c>
      <c r="S1062" s="86">
        <v>320</v>
      </c>
      <c r="AF1062" s="90">
        <f t="shared" si="44"/>
        <v>140649</v>
      </c>
    </row>
    <row r="1063" spans="1:32">
      <c r="A1063" s="5">
        <v>40650</v>
      </c>
      <c r="B1063" s="4">
        <v>50058</v>
      </c>
      <c r="C1063" s="5" t="str">
        <f>VLOOKUP(B1063,映射!A:B,2,FALSE)</f>
        <v>兔耳蝙蝠</v>
      </c>
      <c r="D1063" s="85" t="str">
        <f>IF(IF(COUNTIF(AI!A:A,'表格编辑 '!C1063),TRUE,FALSE)=FALSE,"monster",(VLOOKUP(C1063,AI!A:B,2,FALSE)))</f>
        <v>monster</v>
      </c>
      <c r="E1063" s="5">
        <v>59</v>
      </c>
      <c r="F1063" s="86" t="str">
        <f>VLOOKUP(D1063,AI!B:G,2,FALSE)</f>
        <v>AI_born_event(RECEIVER, ARG0, ARG1, ARG2, ARG3,ARG4)</v>
      </c>
      <c r="G1063" s="86" t="str">
        <f>VLOOKUP(D1063,AI!B:G,3,FALSE)</f>
        <v>AI_update_event(RECEIVER, ARG0, ARG1, ARG2, ARG3,ARG4)</v>
      </c>
      <c r="H1063" s="86"/>
      <c r="I1063" s="86"/>
      <c r="J1063" s="86" t="str">
        <f>VLOOKUP(D1063,AI!B:G,6,FALSE)</f>
        <v>test_deadth_event(RECEIVER, ARG0, ARG1, ARG2, ARG3,ARG4)</v>
      </c>
      <c r="K1063" s="86">
        <v>1</v>
      </c>
      <c r="L1063" s="86">
        <f>IF(怪物属性编辑!AH1006=1,怪物属性编辑!AO1006,0)</f>
        <v>2790</v>
      </c>
      <c r="M1063" s="89">
        <f t="shared" si="45"/>
        <v>1770</v>
      </c>
      <c r="S1063" s="86">
        <v>320</v>
      </c>
      <c r="AF1063" s="90">
        <f t="shared" si="44"/>
        <v>140650</v>
      </c>
    </row>
    <row r="1064" spans="1:32">
      <c r="A1064" s="5">
        <v>40651</v>
      </c>
      <c r="B1064" s="4">
        <v>50111</v>
      </c>
      <c r="C1064" s="5" t="str">
        <f>VLOOKUP(B1064,映射!A:B,2,FALSE)</f>
        <v>暗影</v>
      </c>
      <c r="D1064" s="85" t="str">
        <f>IF(IF(COUNTIF(AI!A:A,'表格编辑 '!C1064),TRUE,FALSE)=FALSE,"monster",(VLOOKUP(C1064,AI!A:B,2,FALSE)))</f>
        <v>monster</v>
      </c>
      <c r="E1064" s="5">
        <v>59</v>
      </c>
      <c r="F1064" s="86" t="str">
        <f>VLOOKUP(D1064,AI!B:G,2,FALSE)</f>
        <v>AI_born_event(RECEIVER, ARG0, ARG1, ARG2, ARG3,ARG4)</v>
      </c>
      <c r="G1064" s="86" t="str">
        <f>VLOOKUP(D1064,AI!B:G,3,FALSE)</f>
        <v>AI_update_event(RECEIVER, ARG0, ARG1, ARG2, ARG3,ARG4)</v>
      </c>
      <c r="H1064" s="86"/>
      <c r="I1064" s="86"/>
      <c r="J1064" s="86" t="str">
        <f>VLOOKUP(D1064,AI!B:G,6,FALSE)</f>
        <v>test_deadth_event(RECEIVER, ARG0, ARG1, ARG2, ARG3,ARG4)</v>
      </c>
      <c r="K1064" s="86">
        <v>1</v>
      </c>
      <c r="L1064" s="86">
        <f>IF(怪物属性编辑!AH1007=1,怪物属性编辑!AO1007,0)</f>
        <v>2248</v>
      </c>
      <c r="M1064" s="89">
        <f t="shared" si="45"/>
        <v>1770</v>
      </c>
      <c r="S1064" s="86">
        <v>320</v>
      </c>
      <c r="AF1064" s="90">
        <f t="shared" si="44"/>
        <v>140651</v>
      </c>
    </row>
    <row r="1065" spans="1:32">
      <c r="A1065" s="5">
        <v>40652</v>
      </c>
      <c r="B1065" s="4">
        <v>50014</v>
      </c>
      <c r="C1065" s="5" t="str">
        <f>VLOOKUP(B1065,映射!A:B,2,FALSE)</f>
        <v>堕落贼鼠</v>
      </c>
      <c r="D1065" s="85" t="str">
        <f>IF(IF(COUNTIF(AI!A:A,'表格编辑 '!C1065),TRUE,FALSE)=FALSE,"monster",(VLOOKUP(C1065,AI!A:B,2,FALSE)))</f>
        <v>monster</v>
      </c>
      <c r="E1065" s="5">
        <v>59</v>
      </c>
      <c r="F1065" s="86" t="str">
        <f>VLOOKUP(D1065,AI!B:G,2,FALSE)</f>
        <v>AI_born_event(RECEIVER, ARG0, ARG1, ARG2, ARG3,ARG4)</v>
      </c>
      <c r="G1065" s="86" t="str">
        <f>VLOOKUP(D1065,AI!B:G,3,FALSE)</f>
        <v>AI_update_event(RECEIVER, ARG0, ARG1, ARG2, ARG3,ARG4)</v>
      </c>
      <c r="H1065" s="86"/>
      <c r="I1065" s="86"/>
      <c r="J1065" s="86" t="str">
        <f>VLOOKUP(D1065,AI!B:G,6,FALSE)</f>
        <v>test_deadth_event(RECEIVER, ARG0, ARG1, ARG2, ARG3,ARG4)</v>
      </c>
      <c r="K1065" s="86">
        <v>1</v>
      </c>
      <c r="L1065" s="86">
        <f>IF(怪物属性编辑!AH1008=1,怪物属性编辑!AO1008,0)</f>
        <v>2846</v>
      </c>
      <c r="M1065" s="89">
        <f t="shared" si="45"/>
        <v>1770</v>
      </c>
      <c r="S1065" s="86">
        <v>320</v>
      </c>
      <c r="AF1065" s="90">
        <f t="shared" si="44"/>
        <v>140652</v>
      </c>
    </row>
    <row r="1066" spans="1:32">
      <c r="A1066" s="5">
        <v>40653</v>
      </c>
      <c r="B1066" s="4">
        <v>50023</v>
      </c>
      <c r="C1066" s="5" t="str">
        <f>VLOOKUP(B1066,映射!A:B,2,FALSE)</f>
        <v>异域魔犬</v>
      </c>
      <c r="D1066" s="85" t="str">
        <f>IF(IF(COUNTIF(AI!A:A,'表格编辑 '!C1066),TRUE,FALSE)=FALSE,"monster",(VLOOKUP(C1066,AI!A:B,2,FALSE)))</f>
        <v>monster</v>
      </c>
      <c r="E1066" s="5">
        <v>59</v>
      </c>
      <c r="F1066" s="86" t="str">
        <f>VLOOKUP(D1066,AI!B:G,2,FALSE)</f>
        <v>AI_born_event(RECEIVER, ARG0, ARG1, ARG2, ARG3,ARG4)</v>
      </c>
      <c r="G1066" s="86" t="str">
        <f>VLOOKUP(D1066,AI!B:G,3,FALSE)</f>
        <v>AI_update_event(RECEIVER, ARG0, ARG1, ARG2, ARG3,ARG4)</v>
      </c>
      <c r="H1066" s="86"/>
      <c r="I1066" s="86"/>
      <c r="J1066" s="86" t="str">
        <f>VLOOKUP(D1066,AI!B:G,6,FALSE)</f>
        <v>test_deadth_event(RECEIVER, ARG0, ARG1, ARG2, ARG3,ARG4)</v>
      </c>
      <c r="K1066" s="86">
        <v>1</v>
      </c>
      <c r="L1066" s="86">
        <f>IF(怪物属性编辑!AH1009=1,怪物属性编辑!AO1009,0)</f>
        <v>3184</v>
      </c>
      <c r="M1066" s="89">
        <f t="shared" si="45"/>
        <v>1770</v>
      </c>
      <c r="S1066" s="86">
        <v>320</v>
      </c>
      <c r="AF1066" s="90">
        <f t="shared" si="44"/>
        <v>140653</v>
      </c>
    </row>
    <row r="1067" spans="1:32">
      <c r="A1067" s="5">
        <v>40654</v>
      </c>
      <c r="B1067" s="4">
        <v>50015</v>
      </c>
      <c r="C1067" s="5" t="str">
        <f>VLOOKUP(B1067,映射!A:B,2,FALSE)</f>
        <v>噩梦耗子</v>
      </c>
      <c r="D1067" s="85" t="str">
        <f>IF(IF(COUNTIF(AI!A:A,'表格编辑 '!C1067),TRUE,FALSE)=FALSE,"monster",(VLOOKUP(C1067,AI!A:B,2,FALSE)))</f>
        <v>monster</v>
      </c>
      <c r="E1067" s="5">
        <v>59</v>
      </c>
      <c r="F1067" s="86" t="str">
        <f>VLOOKUP(D1067,AI!B:G,2,FALSE)</f>
        <v>AI_born_event(RECEIVER, ARG0, ARG1, ARG2, ARG3,ARG4)</v>
      </c>
      <c r="G1067" s="86" t="str">
        <f>VLOOKUP(D1067,AI!B:G,3,FALSE)</f>
        <v>AI_update_event(RECEIVER, ARG0, ARG1, ARG2, ARG3,ARG4)</v>
      </c>
      <c r="H1067" s="86"/>
      <c r="I1067" s="86"/>
      <c r="J1067" s="86" t="str">
        <f>VLOOKUP(D1067,AI!B:G,6,FALSE)</f>
        <v>test_deadth_event(RECEIVER, ARG0, ARG1, ARG2, ARG3,ARG4)</v>
      </c>
      <c r="K1067" s="86">
        <v>1</v>
      </c>
      <c r="L1067" s="86">
        <f>IF(怪物属性编辑!AH1010=1,怪物属性编辑!AO1010,0)</f>
        <v>3654</v>
      </c>
      <c r="M1067" s="89">
        <f t="shared" si="45"/>
        <v>1770</v>
      </c>
      <c r="S1067" s="86">
        <v>320</v>
      </c>
      <c r="AF1067" s="90">
        <f t="shared" si="44"/>
        <v>140654</v>
      </c>
    </row>
    <row r="1068" spans="1:32">
      <c r="A1068" s="5">
        <v>40655</v>
      </c>
      <c r="B1068" s="4">
        <v>50115</v>
      </c>
      <c r="C1068" s="5" t="str">
        <f>VLOOKUP(B1068,映射!A:B,2,FALSE)</f>
        <v>烈焰刃使魔</v>
      </c>
      <c r="D1068" s="85" t="str">
        <f>IF(IF(COUNTIF(AI!A:A,'表格编辑 '!C1068),TRUE,FALSE)=FALSE,"monster",(VLOOKUP(C1068,AI!A:B,2,FALSE)))</f>
        <v>monster</v>
      </c>
      <c r="E1068" s="5">
        <v>59</v>
      </c>
      <c r="F1068" s="86" t="str">
        <f>VLOOKUP(D1068,AI!B:G,2,FALSE)</f>
        <v>AI_born_event(RECEIVER, ARG0, ARG1, ARG2, ARG3,ARG4)</v>
      </c>
      <c r="G1068" s="86" t="str">
        <f>VLOOKUP(D1068,AI!B:G,3,FALSE)</f>
        <v>AI_update_event(RECEIVER, ARG0, ARG1, ARG2, ARG3,ARG4)</v>
      </c>
      <c r="H1068" s="86"/>
      <c r="I1068" s="86"/>
      <c r="J1068" s="86" t="str">
        <f>VLOOKUP(D1068,AI!B:G,6,FALSE)</f>
        <v>test_deadth_event(RECEIVER, ARG0, ARG1, ARG2, ARG3,ARG4)</v>
      </c>
      <c r="K1068" s="86">
        <v>1</v>
      </c>
      <c r="L1068" s="86">
        <f>IF(怪物属性编辑!AH1011=1,怪物属性编辑!AO1011,0)</f>
        <v>1976</v>
      </c>
      <c r="M1068" s="89">
        <f t="shared" si="45"/>
        <v>1770</v>
      </c>
      <c r="S1068" s="86">
        <v>320</v>
      </c>
      <c r="AF1068" s="90">
        <f t="shared" si="44"/>
        <v>140655</v>
      </c>
    </row>
    <row r="1069" spans="1:32">
      <c r="A1069" s="5">
        <v>40656</v>
      </c>
      <c r="B1069" s="4">
        <v>50152</v>
      </c>
      <c r="C1069" s="5" t="str">
        <f>VLOOKUP(B1069,映射!A:B,2,FALSE)</f>
        <v>盗贼</v>
      </c>
      <c r="D1069" s="85" t="str">
        <f>IF(IF(COUNTIF(AI!A:A,'表格编辑 '!C1069),TRUE,FALSE)=FALSE,"monster",(VLOOKUP(C1069,AI!A:B,2,FALSE)))</f>
        <v>monster</v>
      </c>
      <c r="E1069" s="5">
        <v>59</v>
      </c>
      <c r="F1069" s="86" t="str">
        <f>VLOOKUP(D1069,AI!B:G,2,FALSE)</f>
        <v>AI_born_event(RECEIVER, ARG0, ARG1, ARG2, ARG3,ARG4)</v>
      </c>
      <c r="G1069" s="86" t="str">
        <f>VLOOKUP(D1069,AI!B:G,3,FALSE)</f>
        <v>AI_update_event(RECEIVER, ARG0, ARG1, ARG2, ARG3,ARG4)</v>
      </c>
      <c r="H1069" s="86"/>
      <c r="I1069" s="86"/>
      <c r="J1069" s="86" t="str">
        <f>VLOOKUP(D1069,AI!B:G,6,FALSE)</f>
        <v>test_deadth_event(RECEIVER, ARG0, ARG1, ARG2, ARG3,ARG4)</v>
      </c>
      <c r="K1069" s="86">
        <v>1</v>
      </c>
      <c r="L1069" s="86">
        <f>IF(怪物属性编辑!AH1012=1,怪物属性编辑!AO1012,0)</f>
        <v>2012</v>
      </c>
      <c r="M1069" s="89">
        <f t="shared" si="45"/>
        <v>1770</v>
      </c>
      <c r="S1069" s="86">
        <v>320</v>
      </c>
      <c r="AF1069" s="90">
        <f t="shared" si="44"/>
        <v>140656</v>
      </c>
    </row>
    <row r="1070" spans="1:32">
      <c r="A1070" s="5">
        <v>40657</v>
      </c>
      <c r="B1070" s="4">
        <v>50158</v>
      </c>
      <c r="C1070" s="5" t="str">
        <f>VLOOKUP(B1070,映射!A:B,2,FALSE)</f>
        <v>阴毒鸟人</v>
      </c>
      <c r="D1070" s="85" t="str">
        <f>IF(IF(COUNTIF(AI!A:A,'表格编辑 '!C1070),TRUE,FALSE)=FALSE,"monster",(VLOOKUP(C1070,AI!A:B,2,FALSE)))</f>
        <v>monster</v>
      </c>
      <c r="E1070" s="5">
        <v>59</v>
      </c>
      <c r="F1070" s="86" t="str">
        <f>VLOOKUP(D1070,AI!B:G,2,FALSE)</f>
        <v>AI_born_event(RECEIVER, ARG0, ARG1, ARG2, ARG3,ARG4)</v>
      </c>
      <c r="G1070" s="86" t="str">
        <f>VLOOKUP(D1070,AI!B:G,3,FALSE)</f>
        <v>AI_update_event(RECEIVER, ARG0, ARG1, ARG2, ARG3,ARG4)</v>
      </c>
      <c r="H1070" s="86"/>
      <c r="I1070" s="86"/>
      <c r="J1070" s="86" t="str">
        <f>VLOOKUP(D1070,AI!B:G,6,FALSE)</f>
        <v>test_deadth_event(RECEIVER, ARG0, ARG1, ARG2, ARG3,ARG4)</v>
      </c>
      <c r="K1070" s="86">
        <v>1</v>
      </c>
      <c r="L1070" s="86">
        <f>IF(怪物属性编辑!AH1013=1,怪物属性编辑!AO1013,0)</f>
        <v>3230</v>
      </c>
      <c r="M1070" s="89">
        <f t="shared" si="45"/>
        <v>1770</v>
      </c>
      <c r="S1070" s="86">
        <v>320</v>
      </c>
      <c r="AF1070" s="90">
        <f t="shared" si="44"/>
        <v>140657</v>
      </c>
    </row>
    <row r="1071" spans="1:32">
      <c r="A1071" s="5">
        <v>40658</v>
      </c>
      <c r="B1071" s="4">
        <v>50003</v>
      </c>
      <c r="C1071" s="5" t="str">
        <f>VLOOKUP(B1071,映射!A:B,2,FALSE)</f>
        <v>虎人</v>
      </c>
      <c r="D1071" s="85" t="str">
        <f>IF(IF(COUNTIF(AI!A:A,'表格编辑 '!C1071),TRUE,FALSE)=FALSE,"monster",(VLOOKUP(C1071,AI!A:B,2,FALSE)))</f>
        <v>monster</v>
      </c>
      <c r="E1071" s="5">
        <v>59</v>
      </c>
      <c r="F1071" s="86" t="str">
        <f>VLOOKUP(D1071,AI!B:G,2,FALSE)</f>
        <v>AI_born_event(RECEIVER, ARG0, ARG1, ARG2, ARG3,ARG4)</v>
      </c>
      <c r="G1071" s="86" t="str">
        <f>VLOOKUP(D1071,AI!B:G,3,FALSE)</f>
        <v>AI_update_event(RECEIVER, ARG0, ARG1, ARG2, ARG3,ARG4)</v>
      </c>
      <c r="H1071" s="86"/>
      <c r="I1071" s="86"/>
      <c r="J1071" s="86" t="str">
        <f>VLOOKUP(D1071,AI!B:G,6,FALSE)</f>
        <v>test_deadth_event(RECEIVER, ARG0, ARG1, ARG2, ARG3,ARG4)</v>
      </c>
      <c r="K1071" s="86">
        <v>1</v>
      </c>
      <c r="L1071" s="86">
        <f>IF(怪物属性编辑!AH1014=1,怪物属性编辑!AO1014,0)</f>
        <v>3036</v>
      </c>
      <c r="M1071" s="89">
        <f t="shared" si="45"/>
        <v>1770</v>
      </c>
      <c r="S1071" s="86">
        <v>320</v>
      </c>
      <c r="AF1071" s="90">
        <f t="shared" si="44"/>
        <v>140658</v>
      </c>
    </row>
    <row r="1072" spans="1:32">
      <c r="A1072" s="5">
        <v>40659</v>
      </c>
      <c r="B1072" s="4">
        <v>50119</v>
      </c>
      <c r="C1072" s="5" t="str">
        <f>VLOOKUP(B1072,映射!A:B,2,FALSE)</f>
        <v>红魔恐怖箱</v>
      </c>
      <c r="D1072" s="85" t="str">
        <f>IF(IF(COUNTIF(AI!A:A,'表格编辑 '!C1072),TRUE,FALSE)=FALSE,"monster",(VLOOKUP(C1072,AI!A:B,2,FALSE)))</f>
        <v>monster</v>
      </c>
      <c r="E1072" s="5">
        <v>59</v>
      </c>
      <c r="F1072" s="86" t="str">
        <f>VLOOKUP(D1072,AI!B:G,2,FALSE)</f>
        <v>AI_born_event(RECEIVER, ARG0, ARG1, ARG2, ARG3,ARG4)</v>
      </c>
      <c r="G1072" s="86" t="str">
        <f>VLOOKUP(D1072,AI!B:G,3,FALSE)</f>
        <v>AI_update_event(RECEIVER, ARG0, ARG1, ARG2, ARG3,ARG4)</v>
      </c>
      <c r="H1072" s="86"/>
      <c r="I1072" s="86"/>
      <c r="J1072" s="86" t="str">
        <f>VLOOKUP(D1072,AI!B:G,6,FALSE)</f>
        <v>test_deadth_event(RECEIVER, ARG0, ARG1, ARG2, ARG3,ARG4)</v>
      </c>
      <c r="K1072" s="86">
        <v>1</v>
      </c>
      <c r="L1072" s="86">
        <f>IF(怪物属性编辑!AH1015=1,怪物属性编辑!AO1015,0)</f>
        <v>2574</v>
      </c>
      <c r="M1072" s="89">
        <f t="shared" si="45"/>
        <v>1770</v>
      </c>
      <c r="S1072" s="86">
        <v>320</v>
      </c>
      <c r="AF1072" s="90">
        <f t="shared" si="44"/>
        <v>140659</v>
      </c>
    </row>
    <row r="1073" spans="1:32">
      <c r="A1073" s="5">
        <v>40660</v>
      </c>
      <c r="B1073" s="4">
        <v>50121</v>
      </c>
      <c r="C1073" s="5" t="str">
        <f>VLOOKUP(B1073,映射!A:B,2,FALSE)</f>
        <v>绿蛙恐怖箱</v>
      </c>
      <c r="D1073" s="85" t="str">
        <f>IF(IF(COUNTIF(AI!A:A,'表格编辑 '!C1073),TRUE,FALSE)=FALSE,"monster",(VLOOKUP(C1073,AI!A:B,2,FALSE)))</f>
        <v>monster</v>
      </c>
      <c r="E1073" s="5">
        <v>59</v>
      </c>
      <c r="F1073" s="86" t="str">
        <f>VLOOKUP(D1073,AI!B:G,2,FALSE)</f>
        <v>AI_born_event(RECEIVER, ARG0, ARG1, ARG2, ARG3,ARG4)</v>
      </c>
      <c r="G1073" s="86" t="str">
        <f>VLOOKUP(D1073,AI!B:G,3,FALSE)</f>
        <v>AI_update_event(RECEIVER, ARG0, ARG1, ARG2, ARG3,ARG4)</v>
      </c>
      <c r="H1073" s="86"/>
      <c r="I1073" s="86"/>
      <c r="J1073" s="86" t="str">
        <f>VLOOKUP(D1073,AI!B:G,6,FALSE)</f>
        <v>test_deadth_event(RECEIVER, ARG0, ARG1, ARG2, ARG3,ARG4)</v>
      </c>
      <c r="K1073" s="86">
        <v>1</v>
      </c>
      <c r="L1073" s="86">
        <f>IF(怪物属性编辑!AH1016=1,怪物属性编辑!AO1016,0)</f>
        <v>2060</v>
      </c>
      <c r="M1073" s="89">
        <f t="shared" si="45"/>
        <v>1770</v>
      </c>
      <c r="S1073" s="86">
        <v>320</v>
      </c>
      <c r="AF1073" s="90">
        <f t="shared" si="44"/>
        <v>140660</v>
      </c>
    </row>
    <row r="1074" spans="1:32">
      <c r="A1074" s="5">
        <v>40661</v>
      </c>
      <c r="B1074" s="4">
        <v>50022</v>
      </c>
      <c r="C1074" s="5" t="str">
        <f>VLOOKUP(B1074,映射!A:B,2,FALSE)</f>
        <v>魔域狂犬</v>
      </c>
      <c r="D1074" s="85" t="str">
        <f>IF(IF(COUNTIF(AI!A:A,'表格编辑 '!C1074),TRUE,FALSE)=FALSE,"monster",(VLOOKUP(C1074,AI!A:B,2,FALSE)))</f>
        <v>monster</v>
      </c>
      <c r="E1074" s="5">
        <v>60</v>
      </c>
      <c r="F1074" s="86" t="str">
        <f>VLOOKUP(D1074,AI!B:G,2,FALSE)</f>
        <v>AI_born_event(RECEIVER, ARG0, ARG1, ARG2, ARG3,ARG4)</v>
      </c>
      <c r="G1074" s="86" t="str">
        <f>VLOOKUP(D1074,AI!B:G,3,FALSE)</f>
        <v>AI_update_event(RECEIVER, ARG0, ARG1, ARG2, ARG3,ARG4)</v>
      </c>
      <c r="H1074" s="86"/>
      <c r="I1074" s="86"/>
      <c r="J1074" s="86" t="str">
        <f>VLOOKUP(D1074,AI!B:G,6,FALSE)</f>
        <v>test_deadth_event(RECEIVER, ARG0, ARG1, ARG2, ARG3,ARG4)</v>
      </c>
      <c r="K1074" s="86">
        <v>1</v>
      </c>
      <c r="L1074" s="86">
        <f>IF(怪物属性编辑!AH1017=1,怪物属性编辑!AO1017,0)</f>
        <v>2964</v>
      </c>
      <c r="M1074" s="89">
        <f t="shared" si="45"/>
        <v>1800</v>
      </c>
      <c r="S1074" s="86">
        <v>320</v>
      </c>
      <c r="AF1074" s="90">
        <f t="shared" si="44"/>
        <v>140661</v>
      </c>
    </row>
    <row r="1075" spans="1:32">
      <c r="A1075" s="5">
        <v>40662</v>
      </c>
      <c r="B1075" s="4">
        <v>50103</v>
      </c>
      <c r="C1075" s="5" t="str">
        <f>VLOOKUP(B1075,映射!A:B,2,FALSE)</f>
        <v>地精</v>
      </c>
      <c r="D1075" s="85" t="str">
        <f>IF(IF(COUNTIF(AI!A:A,'表格编辑 '!C1075),TRUE,FALSE)=FALSE,"monster",(VLOOKUP(C1075,AI!A:B,2,FALSE)))</f>
        <v>monster</v>
      </c>
      <c r="E1075" s="5">
        <v>60</v>
      </c>
      <c r="F1075" s="86" t="str">
        <f>VLOOKUP(D1075,AI!B:G,2,FALSE)</f>
        <v>AI_born_event(RECEIVER, ARG0, ARG1, ARG2, ARG3,ARG4)</v>
      </c>
      <c r="G1075" s="86" t="str">
        <f>VLOOKUP(D1075,AI!B:G,3,FALSE)</f>
        <v>AI_update_event(RECEIVER, ARG0, ARG1, ARG2, ARG3,ARG4)</v>
      </c>
      <c r="H1075" s="86"/>
      <c r="I1075" s="86"/>
      <c r="J1075" s="86" t="str">
        <f>VLOOKUP(D1075,AI!B:G,6,FALSE)</f>
        <v>test_deadth_event(RECEIVER, ARG0, ARG1, ARG2, ARG3,ARG4)</v>
      </c>
      <c r="K1075" s="86">
        <v>1</v>
      </c>
      <c r="L1075" s="86">
        <f>IF(怪物属性编辑!AH1018=1,怪物属性编辑!AO1018,0)</f>
        <v>1518</v>
      </c>
      <c r="M1075" s="89">
        <f t="shared" si="45"/>
        <v>1800</v>
      </c>
      <c r="S1075" s="86">
        <v>320</v>
      </c>
      <c r="AF1075" s="90">
        <f t="shared" si="44"/>
        <v>140662</v>
      </c>
    </row>
    <row r="1076" spans="1:32">
      <c r="A1076" s="5">
        <v>40663</v>
      </c>
      <c r="B1076" s="4">
        <v>50016</v>
      </c>
      <c r="C1076" s="5" t="str">
        <f>VLOOKUP(B1076,映射!A:B,2,FALSE)</f>
        <v>炽热贼鼠</v>
      </c>
      <c r="D1076" s="85" t="str">
        <f>IF(IF(COUNTIF(AI!A:A,'表格编辑 '!C1076),TRUE,FALSE)=FALSE,"monster",(VLOOKUP(C1076,AI!A:B,2,FALSE)))</f>
        <v>monster</v>
      </c>
      <c r="E1076" s="5">
        <v>60</v>
      </c>
      <c r="F1076" s="86" t="str">
        <f>VLOOKUP(D1076,AI!B:G,2,FALSE)</f>
        <v>AI_born_event(RECEIVER, ARG0, ARG1, ARG2, ARG3,ARG4)</v>
      </c>
      <c r="G1076" s="86" t="str">
        <f>VLOOKUP(D1076,AI!B:G,3,FALSE)</f>
        <v>AI_update_event(RECEIVER, ARG0, ARG1, ARG2, ARG3,ARG4)</v>
      </c>
      <c r="H1076" s="86"/>
      <c r="I1076" s="86"/>
      <c r="J1076" s="86" t="str">
        <f>VLOOKUP(D1076,AI!B:G,6,FALSE)</f>
        <v>test_deadth_event(RECEIVER, ARG0, ARG1, ARG2, ARG3,ARG4)</v>
      </c>
      <c r="K1076" s="86">
        <v>1</v>
      </c>
      <c r="L1076" s="86">
        <f>IF(怪物属性编辑!AH1019=1,怪物属性编辑!AO1019,0)</f>
        <v>3500</v>
      </c>
      <c r="M1076" s="89">
        <f t="shared" si="45"/>
        <v>1800</v>
      </c>
      <c r="S1076" s="86">
        <v>320</v>
      </c>
      <c r="AF1076" s="90">
        <f t="shared" si="44"/>
        <v>140663</v>
      </c>
    </row>
    <row r="1077" spans="1:32">
      <c r="A1077" s="5">
        <v>40664</v>
      </c>
      <c r="B1077" s="4">
        <v>50133</v>
      </c>
      <c r="C1077" s="5" t="str">
        <f>VLOOKUP(B1077,映射!A:B,2,FALSE)</f>
        <v>蜥蜴人武士</v>
      </c>
      <c r="D1077" s="85" t="str">
        <f>IF(IF(COUNTIF(AI!A:A,'表格编辑 '!C1077),TRUE,FALSE)=FALSE,"monster",(VLOOKUP(C1077,AI!A:B,2,FALSE)))</f>
        <v>monster</v>
      </c>
      <c r="E1077" s="5">
        <v>60</v>
      </c>
      <c r="F1077" s="86" t="str">
        <f>VLOOKUP(D1077,AI!B:G,2,FALSE)</f>
        <v>AI_born_event(RECEIVER, ARG0, ARG1, ARG2, ARG3,ARG4)</v>
      </c>
      <c r="G1077" s="86" t="str">
        <f>VLOOKUP(D1077,AI!B:G,3,FALSE)</f>
        <v>AI_update_event(RECEIVER, ARG0, ARG1, ARG2, ARG3,ARG4)</v>
      </c>
      <c r="H1077" s="86"/>
      <c r="I1077" s="86"/>
      <c r="J1077" s="86" t="str">
        <f>VLOOKUP(D1077,AI!B:G,6,FALSE)</f>
        <v>test_deadth_event(RECEIVER, ARG0, ARG1, ARG2, ARG3,ARG4)</v>
      </c>
      <c r="K1077" s="86">
        <v>1</v>
      </c>
      <c r="L1077" s="86">
        <f>IF(怪物属性编辑!AH1020=1,怪物属性编辑!AO1020,0)</f>
        <v>1482</v>
      </c>
      <c r="M1077" s="89">
        <f t="shared" si="45"/>
        <v>1800</v>
      </c>
      <c r="S1077" s="86">
        <v>320</v>
      </c>
      <c r="AF1077" s="90">
        <f t="shared" si="44"/>
        <v>140664</v>
      </c>
    </row>
    <row r="1078" spans="1:32">
      <c r="A1078" s="5">
        <v>40665</v>
      </c>
      <c r="B1078" s="4">
        <v>50058</v>
      </c>
      <c r="C1078" s="5" t="str">
        <f>VLOOKUP(B1078,映射!A:B,2,FALSE)</f>
        <v>兔耳蝙蝠</v>
      </c>
      <c r="D1078" s="85" t="str">
        <f>IF(IF(COUNTIF(AI!A:A,'表格编辑 '!C1078),TRUE,FALSE)=FALSE,"monster",(VLOOKUP(C1078,AI!A:B,2,FALSE)))</f>
        <v>monster</v>
      </c>
      <c r="E1078" s="5">
        <v>60</v>
      </c>
      <c r="F1078" s="86" t="str">
        <f>VLOOKUP(D1078,AI!B:G,2,FALSE)</f>
        <v>AI_born_event(RECEIVER, ARG0, ARG1, ARG2, ARG3,ARG4)</v>
      </c>
      <c r="G1078" s="86" t="str">
        <f>VLOOKUP(D1078,AI!B:G,3,FALSE)</f>
        <v>AI_update_event(RECEIVER, ARG0, ARG1, ARG2, ARG3,ARG4)</v>
      </c>
      <c r="H1078" s="86"/>
      <c r="I1078" s="86"/>
      <c r="J1078" s="86" t="str">
        <f>VLOOKUP(D1078,AI!B:G,6,FALSE)</f>
        <v>test_deadth_event(RECEIVER, ARG0, ARG1, ARG2, ARG3,ARG4)</v>
      </c>
      <c r="K1078" s="86">
        <v>1</v>
      </c>
      <c r="L1078" s="86">
        <f>IF(怪物属性编辑!AH1021=1,怪物属性编辑!AO1021,0)</f>
        <v>3136</v>
      </c>
      <c r="M1078" s="89">
        <f t="shared" si="45"/>
        <v>1800</v>
      </c>
      <c r="S1078" s="86">
        <v>320</v>
      </c>
      <c r="AF1078" s="90">
        <f t="shared" si="44"/>
        <v>140665</v>
      </c>
    </row>
    <row r="1079" spans="1:32">
      <c r="A1079" s="5">
        <v>40666</v>
      </c>
      <c r="B1079" s="4">
        <v>50111</v>
      </c>
      <c r="C1079" s="5" t="str">
        <f>VLOOKUP(B1079,映射!A:B,2,FALSE)</f>
        <v>暗影</v>
      </c>
      <c r="D1079" s="85" t="str">
        <f>IF(IF(COUNTIF(AI!A:A,'表格编辑 '!C1079),TRUE,FALSE)=FALSE,"monster",(VLOOKUP(C1079,AI!A:B,2,FALSE)))</f>
        <v>monster</v>
      </c>
      <c r="E1079" s="5">
        <v>60</v>
      </c>
      <c r="F1079" s="86" t="str">
        <f>VLOOKUP(D1079,AI!B:G,2,FALSE)</f>
        <v>AI_born_event(RECEIVER, ARG0, ARG1, ARG2, ARG3,ARG4)</v>
      </c>
      <c r="G1079" s="86" t="str">
        <f>VLOOKUP(D1079,AI!B:G,3,FALSE)</f>
        <v>AI_update_event(RECEIVER, ARG0, ARG1, ARG2, ARG3,ARG4)</v>
      </c>
      <c r="H1079" s="86"/>
      <c r="I1079" s="86"/>
      <c r="J1079" s="86" t="str">
        <f>VLOOKUP(D1079,AI!B:G,6,FALSE)</f>
        <v>test_deadth_event(RECEIVER, ARG0, ARG1, ARG2, ARG3,ARG4)</v>
      </c>
      <c r="K1079" s="86">
        <v>1</v>
      </c>
      <c r="L1079" s="86">
        <f>IF(怪物属性编辑!AH1022=1,怪物属性编辑!AO1022,0)</f>
        <v>2606</v>
      </c>
      <c r="M1079" s="89">
        <f t="shared" si="45"/>
        <v>1800</v>
      </c>
      <c r="S1079" s="86">
        <v>320</v>
      </c>
      <c r="AF1079" s="90">
        <f t="shared" si="44"/>
        <v>140666</v>
      </c>
    </row>
    <row r="1080" spans="1:32">
      <c r="A1080" s="5">
        <v>40667</v>
      </c>
      <c r="B1080" s="4">
        <v>50014</v>
      </c>
      <c r="C1080" s="5" t="str">
        <f>VLOOKUP(B1080,映射!A:B,2,FALSE)</f>
        <v>堕落贼鼠</v>
      </c>
      <c r="D1080" s="85" t="str">
        <f>IF(IF(COUNTIF(AI!A:A,'表格编辑 '!C1080),TRUE,FALSE)=FALSE,"monster",(VLOOKUP(C1080,AI!A:B,2,FALSE)))</f>
        <v>monster</v>
      </c>
      <c r="E1080" s="5">
        <v>60</v>
      </c>
      <c r="F1080" s="86" t="str">
        <f>VLOOKUP(D1080,AI!B:G,2,FALSE)</f>
        <v>AI_born_event(RECEIVER, ARG0, ARG1, ARG2, ARG3,ARG4)</v>
      </c>
      <c r="G1080" s="86" t="str">
        <f>VLOOKUP(D1080,AI!B:G,3,FALSE)</f>
        <v>AI_update_event(RECEIVER, ARG0, ARG1, ARG2, ARG3,ARG4)</v>
      </c>
      <c r="H1080" s="86"/>
      <c r="I1080" s="86"/>
      <c r="J1080" s="86" t="str">
        <f>VLOOKUP(D1080,AI!B:G,6,FALSE)</f>
        <v>test_deadth_event(RECEIVER, ARG0, ARG1, ARG2, ARG3,ARG4)</v>
      </c>
      <c r="K1080" s="86">
        <v>1</v>
      </c>
      <c r="L1080" s="86">
        <f>IF(怪物属性编辑!AH1023=1,怪物属性编辑!AO1023,0)</f>
        <v>3208</v>
      </c>
      <c r="M1080" s="89">
        <f t="shared" si="45"/>
        <v>1800</v>
      </c>
      <c r="S1080" s="86">
        <v>320</v>
      </c>
      <c r="AF1080" s="90">
        <f t="shared" si="44"/>
        <v>140667</v>
      </c>
    </row>
    <row r="1081" spans="1:32">
      <c r="A1081" s="5">
        <v>40668</v>
      </c>
      <c r="B1081" s="4">
        <v>50023</v>
      </c>
      <c r="C1081" s="5" t="str">
        <f>VLOOKUP(B1081,映射!A:B,2,FALSE)</f>
        <v>异域魔犬</v>
      </c>
      <c r="D1081" s="85" t="str">
        <f>IF(IF(COUNTIF(AI!A:A,'表格编辑 '!C1081),TRUE,FALSE)=FALSE,"monster",(VLOOKUP(C1081,AI!A:B,2,FALSE)))</f>
        <v>monster</v>
      </c>
      <c r="E1081" s="5">
        <v>60</v>
      </c>
      <c r="F1081" s="86" t="str">
        <f>VLOOKUP(D1081,AI!B:G,2,FALSE)</f>
        <v>AI_born_event(RECEIVER, ARG0, ARG1, ARG2, ARG3,ARG4)</v>
      </c>
      <c r="G1081" s="86" t="str">
        <f>VLOOKUP(D1081,AI!B:G,3,FALSE)</f>
        <v>AI_update_event(RECEIVER, ARG0, ARG1, ARG2, ARG3,ARG4)</v>
      </c>
      <c r="H1081" s="86"/>
      <c r="I1081" s="86"/>
      <c r="J1081" s="86" t="str">
        <f>VLOOKUP(D1081,AI!B:G,6,FALSE)</f>
        <v>test_deadth_event(RECEIVER, ARG0, ARG1, ARG2, ARG3,ARG4)</v>
      </c>
      <c r="K1081" s="86">
        <v>1</v>
      </c>
      <c r="L1081" s="86">
        <f>IF(怪物属性编辑!AH1024=1,怪物属性编辑!AO1024,0)</f>
        <v>3600</v>
      </c>
      <c r="M1081" s="89">
        <f t="shared" si="45"/>
        <v>1800</v>
      </c>
      <c r="S1081" s="86">
        <v>320</v>
      </c>
      <c r="AF1081" s="90">
        <f t="shared" si="44"/>
        <v>140668</v>
      </c>
    </row>
    <row r="1082" spans="1:32">
      <c r="A1082" s="5">
        <v>40669</v>
      </c>
      <c r="B1082" s="4">
        <v>50015</v>
      </c>
      <c r="C1082" s="5" t="str">
        <f>VLOOKUP(B1082,映射!A:B,2,FALSE)</f>
        <v>噩梦耗子</v>
      </c>
      <c r="D1082" s="85" t="str">
        <f>IF(IF(COUNTIF(AI!A:A,'表格编辑 '!C1082),TRUE,FALSE)=FALSE,"monster",(VLOOKUP(C1082,AI!A:B,2,FALSE)))</f>
        <v>monster</v>
      </c>
      <c r="E1082" s="5">
        <v>60</v>
      </c>
      <c r="F1082" s="86" t="str">
        <f>VLOOKUP(D1082,AI!B:G,2,FALSE)</f>
        <v>AI_born_event(RECEIVER, ARG0, ARG1, ARG2, ARG3,ARG4)</v>
      </c>
      <c r="G1082" s="86" t="str">
        <f>VLOOKUP(D1082,AI!B:G,3,FALSE)</f>
        <v>AI_update_event(RECEIVER, ARG0, ARG1, ARG2, ARG3,ARG4)</v>
      </c>
      <c r="H1082" s="86"/>
      <c r="I1082" s="86"/>
      <c r="J1082" s="86" t="str">
        <f>VLOOKUP(D1082,AI!B:G,6,FALSE)</f>
        <v>test_deadth_event(RECEIVER, ARG0, ARG1, ARG2, ARG3,ARG4)</v>
      </c>
      <c r="K1082" s="86">
        <v>1</v>
      </c>
      <c r="L1082" s="86">
        <f>IF(怪物属性编辑!AH1025=1,怪物属性编辑!AO1025,0)</f>
        <v>4038</v>
      </c>
      <c r="M1082" s="89">
        <f t="shared" si="45"/>
        <v>1800</v>
      </c>
      <c r="S1082" s="86">
        <v>320</v>
      </c>
      <c r="AF1082" s="90">
        <f t="shared" si="44"/>
        <v>140669</v>
      </c>
    </row>
    <row r="1083" spans="1:32">
      <c r="A1083" s="5">
        <v>40670</v>
      </c>
      <c r="B1083" s="4">
        <v>50115</v>
      </c>
      <c r="C1083" s="5" t="str">
        <f>VLOOKUP(B1083,映射!A:B,2,FALSE)</f>
        <v>烈焰刃使魔</v>
      </c>
      <c r="D1083" s="85" t="str">
        <f>IF(IF(COUNTIF(AI!A:A,'表格编辑 '!C1083),TRUE,FALSE)=FALSE,"monster",(VLOOKUP(C1083,AI!A:B,2,FALSE)))</f>
        <v>monster</v>
      </c>
      <c r="E1083" s="5">
        <v>60</v>
      </c>
      <c r="F1083" s="86" t="str">
        <f>VLOOKUP(D1083,AI!B:G,2,FALSE)</f>
        <v>AI_born_event(RECEIVER, ARG0, ARG1, ARG2, ARG3,ARG4)</v>
      </c>
      <c r="G1083" s="86" t="str">
        <f>VLOOKUP(D1083,AI!B:G,3,FALSE)</f>
        <v>AI_update_event(RECEIVER, ARG0, ARG1, ARG2, ARG3,ARG4)</v>
      </c>
      <c r="H1083" s="86"/>
      <c r="I1083" s="86"/>
      <c r="J1083" s="86" t="str">
        <f>VLOOKUP(D1083,AI!B:G,6,FALSE)</f>
        <v>test_deadth_event(RECEIVER, ARG0, ARG1, ARG2, ARG3,ARG4)</v>
      </c>
      <c r="K1083" s="86">
        <v>1</v>
      </c>
      <c r="L1083" s="86">
        <f>IF(怪物属性编辑!AH1026=1,怪物属性编辑!AO1026,0)</f>
        <v>2258</v>
      </c>
      <c r="M1083" s="89">
        <f t="shared" si="45"/>
        <v>1800</v>
      </c>
      <c r="S1083" s="86">
        <v>320</v>
      </c>
      <c r="AF1083" s="90">
        <f t="shared" si="44"/>
        <v>140670</v>
      </c>
    </row>
    <row r="1084" spans="1:32">
      <c r="A1084" s="5">
        <v>40671</v>
      </c>
      <c r="B1084" s="4">
        <v>50152</v>
      </c>
      <c r="C1084" s="5" t="str">
        <f>VLOOKUP(B1084,映射!A:B,2,FALSE)</f>
        <v>盗贼</v>
      </c>
      <c r="D1084" s="85" t="str">
        <f>IF(IF(COUNTIF(AI!A:A,'表格编辑 '!C1084),TRUE,FALSE)=FALSE,"monster",(VLOOKUP(C1084,AI!A:B,2,FALSE)))</f>
        <v>monster</v>
      </c>
      <c r="E1084" s="5">
        <v>60</v>
      </c>
      <c r="F1084" s="86" t="str">
        <f>VLOOKUP(D1084,AI!B:G,2,FALSE)</f>
        <v>AI_born_event(RECEIVER, ARG0, ARG1, ARG2, ARG3,ARG4)</v>
      </c>
      <c r="G1084" s="86" t="str">
        <f>VLOOKUP(D1084,AI!B:G,3,FALSE)</f>
        <v>AI_update_event(RECEIVER, ARG0, ARG1, ARG2, ARG3,ARG4)</v>
      </c>
      <c r="H1084" s="86"/>
      <c r="I1084" s="86"/>
      <c r="J1084" s="86" t="str">
        <f>VLOOKUP(D1084,AI!B:G,6,FALSE)</f>
        <v>test_deadth_event(RECEIVER, ARG0, ARG1, ARG2, ARG3,ARG4)</v>
      </c>
      <c r="K1084" s="86">
        <v>1</v>
      </c>
      <c r="L1084" s="86">
        <f>IF(怪物属性编辑!AH1027=1,怪物属性编辑!AO1027,0)</f>
        <v>2334</v>
      </c>
      <c r="M1084" s="89">
        <f t="shared" si="45"/>
        <v>1800</v>
      </c>
      <c r="S1084" s="86">
        <v>320</v>
      </c>
      <c r="AF1084" s="90">
        <f t="shared" si="44"/>
        <v>140671</v>
      </c>
    </row>
    <row r="1085" spans="1:32">
      <c r="A1085" s="5">
        <v>40672</v>
      </c>
      <c r="B1085" s="4">
        <v>50158</v>
      </c>
      <c r="C1085" s="5" t="str">
        <f>VLOOKUP(B1085,映射!A:B,2,FALSE)</f>
        <v>阴毒鸟人</v>
      </c>
      <c r="D1085" s="85" t="str">
        <f>IF(IF(COUNTIF(AI!A:A,'表格编辑 '!C1085),TRUE,FALSE)=FALSE,"monster",(VLOOKUP(C1085,AI!A:B,2,FALSE)))</f>
        <v>monster</v>
      </c>
      <c r="E1085" s="5">
        <v>60</v>
      </c>
      <c r="F1085" s="86" t="str">
        <f>VLOOKUP(D1085,AI!B:G,2,FALSE)</f>
        <v>AI_born_event(RECEIVER, ARG0, ARG1, ARG2, ARG3,ARG4)</v>
      </c>
      <c r="G1085" s="86" t="str">
        <f>VLOOKUP(D1085,AI!B:G,3,FALSE)</f>
        <v>AI_update_event(RECEIVER, ARG0, ARG1, ARG2, ARG3,ARG4)</v>
      </c>
      <c r="H1085" s="86"/>
      <c r="I1085" s="86"/>
      <c r="J1085" s="86" t="str">
        <f>VLOOKUP(D1085,AI!B:G,6,FALSE)</f>
        <v>test_deadth_event(RECEIVER, ARG0, ARG1, ARG2, ARG3,ARG4)</v>
      </c>
      <c r="K1085" s="86">
        <v>1</v>
      </c>
      <c r="L1085" s="86">
        <f>IF(怪物属性编辑!AH1028=1,怪物属性编辑!AO1028,0)</f>
        <v>3648</v>
      </c>
      <c r="M1085" s="89">
        <f t="shared" si="45"/>
        <v>1800</v>
      </c>
      <c r="S1085" s="86">
        <v>320</v>
      </c>
      <c r="AF1085" s="90">
        <f t="shared" si="44"/>
        <v>140672</v>
      </c>
    </row>
    <row r="1086" spans="1:32">
      <c r="A1086" s="5">
        <v>40673</v>
      </c>
      <c r="B1086" s="4">
        <v>50003</v>
      </c>
      <c r="C1086" s="5" t="str">
        <f>VLOOKUP(B1086,映射!A:B,2,FALSE)</f>
        <v>虎人</v>
      </c>
      <c r="D1086" s="85" t="str">
        <f>IF(IF(COUNTIF(AI!A:A,'表格编辑 '!C1086),TRUE,FALSE)=FALSE,"monster",(VLOOKUP(C1086,AI!A:B,2,FALSE)))</f>
        <v>monster</v>
      </c>
      <c r="E1086" s="5">
        <v>60</v>
      </c>
      <c r="F1086" s="86" t="str">
        <f>VLOOKUP(D1086,AI!B:G,2,FALSE)</f>
        <v>AI_born_event(RECEIVER, ARG0, ARG1, ARG2, ARG3,ARG4)</v>
      </c>
      <c r="G1086" s="86" t="str">
        <f>VLOOKUP(D1086,AI!B:G,3,FALSE)</f>
        <v>AI_update_event(RECEIVER, ARG0, ARG1, ARG2, ARG3,ARG4)</v>
      </c>
      <c r="H1086" s="86"/>
      <c r="I1086" s="86"/>
      <c r="J1086" s="86" t="str">
        <f>VLOOKUP(D1086,AI!B:G,6,FALSE)</f>
        <v>test_deadth_event(RECEIVER, ARG0, ARG1, ARG2, ARG3,ARG4)</v>
      </c>
      <c r="K1086" s="86">
        <v>1</v>
      </c>
      <c r="L1086" s="86">
        <f>IF(怪物属性编辑!AH1029=1,怪物属性编辑!AO1029,0)</f>
        <v>3424</v>
      </c>
      <c r="M1086" s="89">
        <f t="shared" si="45"/>
        <v>1800</v>
      </c>
      <c r="S1086" s="86">
        <v>320</v>
      </c>
      <c r="AF1086" s="90">
        <f t="shared" si="44"/>
        <v>140673</v>
      </c>
    </row>
    <row r="1087" spans="1:32">
      <c r="A1087" s="5">
        <v>40674</v>
      </c>
      <c r="B1087" s="4">
        <v>50119</v>
      </c>
      <c r="C1087" s="5" t="str">
        <f>VLOOKUP(B1087,映射!A:B,2,FALSE)</f>
        <v>红魔恐怖箱</v>
      </c>
      <c r="D1087" s="85" t="str">
        <f>IF(IF(COUNTIF(AI!A:A,'表格编辑 '!C1087),TRUE,FALSE)=FALSE,"monster",(VLOOKUP(C1087,AI!A:B,2,FALSE)))</f>
        <v>monster</v>
      </c>
      <c r="E1087" s="5">
        <v>60</v>
      </c>
      <c r="F1087" s="86" t="str">
        <f>VLOOKUP(D1087,AI!B:G,2,FALSE)</f>
        <v>AI_born_event(RECEIVER, ARG0, ARG1, ARG2, ARG3,ARG4)</v>
      </c>
      <c r="G1087" s="86" t="str">
        <f>VLOOKUP(D1087,AI!B:G,3,FALSE)</f>
        <v>AI_update_event(RECEIVER, ARG0, ARG1, ARG2, ARG3,ARG4)</v>
      </c>
      <c r="H1087" s="86"/>
      <c r="I1087" s="86"/>
      <c r="J1087" s="86" t="str">
        <f>VLOOKUP(D1087,AI!B:G,6,FALSE)</f>
        <v>test_deadth_event(RECEIVER, ARG0, ARG1, ARG2, ARG3,ARG4)</v>
      </c>
      <c r="K1087" s="86">
        <v>1</v>
      </c>
      <c r="L1087" s="86">
        <f>IF(怪物属性编辑!AH1030=1,怪物属性编辑!AO1030,0)</f>
        <v>2900</v>
      </c>
      <c r="M1087" s="89">
        <f t="shared" si="45"/>
        <v>1800</v>
      </c>
      <c r="S1087" s="86">
        <v>320</v>
      </c>
      <c r="AF1087" s="90">
        <f t="shared" si="44"/>
        <v>140674</v>
      </c>
    </row>
    <row r="1088" spans="1:32">
      <c r="A1088" s="5">
        <v>40675</v>
      </c>
      <c r="B1088" s="4">
        <v>50121</v>
      </c>
      <c r="C1088" s="5" t="str">
        <f>VLOOKUP(B1088,映射!A:B,2,FALSE)</f>
        <v>绿蛙恐怖箱</v>
      </c>
      <c r="D1088" s="85" t="str">
        <f>IF(IF(COUNTIF(AI!A:A,'表格编辑 '!C1088),TRUE,FALSE)=FALSE,"monster",(VLOOKUP(C1088,AI!A:B,2,FALSE)))</f>
        <v>monster</v>
      </c>
      <c r="E1088" s="5">
        <v>60</v>
      </c>
      <c r="F1088" s="86" t="str">
        <f>VLOOKUP(D1088,AI!B:G,2,FALSE)</f>
        <v>AI_born_event(RECEIVER, ARG0, ARG1, ARG2, ARG3,ARG4)</v>
      </c>
      <c r="G1088" s="86" t="str">
        <f>VLOOKUP(D1088,AI!B:G,3,FALSE)</f>
        <v>AI_update_event(RECEIVER, ARG0, ARG1, ARG2, ARG3,ARG4)</v>
      </c>
      <c r="H1088" s="86"/>
      <c r="I1088" s="86"/>
      <c r="J1088" s="86" t="str">
        <f>VLOOKUP(D1088,AI!B:G,6,FALSE)</f>
        <v>test_deadth_event(RECEIVER, ARG0, ARG1, ARG2, ARG3,ARG4)</v>
      </c>
      <c r="K1088" s="86">
        <v>1</v>
      </c>
      <c r="L1088" s="86">
        <f>IF(怪物属性编辑!AH1031=1,怪物属性编辑!AO1031,0)</f>
        <v>2400</v>
      </c>
      <c r="M1088" s="89">
        <f t="shared" si="45"/>
        <v>1800</v>
      </c>
      <c r="S1088" s="86">
        <v>320</v>
      </c>
      <c r="AF1088" s="90">
        <f t="shared" si="44"/>
        <v>140675</v>
      </c>
    </row>
    <row r="1089" spans="1:32">
      <c r="A1089" s="5">
        <v>40676</v>
      </c>
      <c r="B1089" s="4">
        <v>50102</v>
      </c>
      <c r="C1089" s="5" t="str">
        <f>VLOOKUP(B1089,映射!A:B,2,FALSE)</f>
        <v>水精</v>
      </c>
      <c r="D1089" s="85" t="str">
        <f>IF(IF(COUNTIF(AI!A:A,'表格编辑 '!C1089),TRUE,FALSE)=FALSE,"monster",(VLOOKUP(C1089,AI!A:B,2,FALSE)))</f>
        <v>monster</v>
      </c>
      <c r="E1089" s="5">
        <v>24</v>
      </c>
      <c r="F1089" s="86" t="str">
        <f>VLOOKUP(D1089,AI!B:G,2,FALSE)</f>
        <v>AI_born_event(RECEIVER, ARG0, ARG1, ARG2, ARG3,ARG4)</v>
      </c>
      <c r="G1089" s="86" t="str">
        <f>VLOOKUP(D1089,AI!B:G,3,FALSE)</f>
        <v>AI_update_event(RECEIVER, ARG0, ARG1, ARG2, ARG3,ARG4)</v>
      </c>
      <c r="H1089" s="86"/>
      <c r="I1089" s="86"/>
      <c r="J1089" s="86" t="str">
        <f>VLOOKUP(D1089,AI!B:G,6,FALSE)</f>
        <v>test_deadth_event(RECEIVER, ARG0, ARG1, ARG2, ARG3,ARG4)</v>
      </c>
      <c r="K1089" s="86">
        <v>1</v>
      </c>
      <c r="L1089" s="86">
        <f>IF(怪物属性编辑!AH1032=1,怪物属性编辑!AO1032,0)</f>
        <v>-134</v>
      </c>
      <c r="M1089" s="89">
        <f t="shared" si="45"/>
        <v>720</v>
      </c>
      <c r="S1089" s="86">
        <v>320</v>
      </c>
      <c r="AF1089" s="90">
        <f t="shared" si="44"/>
        <v>140676</v>
      </c>
    </row>
    <row r="1090" spans="1:32">
      <c r="A1090" s="5">
        <v>40677</v>
      </c>
      <c r="B1090" s="4">
        <v>50089</v>
      </c>
      <c r="C1090" s="5" t="str">
        <f>VLOOKUP(B1090,映射!A:B,2,FALSE)</f>
        <v>冰雪臭臭花</v>
      </c>
      <c r="D1090" s="85" t="str">
        <f>IF(IF(COUNTIF(AI!A:A,'表格编辑 '!C1090),TRUE,FALSE)=FALSE,"monster",(VLOOKUP(C1090,AI!A:B,2,FALSE)))</f>
        <v>monster</v>
      </c>
      <c r="E1090" s="5">
        <v>24</v>
      </c>
      <c r="F1090" s="86" t="str">
        <f>VLOOKUP(D1090,AI!B:G,2,FALSE)</f>
        <v>AI_born_event(RECEIVER, ARG0, ARG1, ARG2, ARG3,ARG4)</v>
      </c>
      <c r="G1090" s="86" t="str">
        <f>VLOOKUP(D1090,AI!B:G,3,FALSE)</f>
        <v>AI_update_event(RECEIVER, ARG0, ARG1, ARG2, ARG3,ARG4)</v>
      </c>
      <c r="H1090" s="86"/>
      <c r="I1090" s="86"/>
      <c r="J1090" s="86" t="str">
        <f>VLOOKUP(D1090,AI!B:G,6,FALSE)</f>
        <v>test_deadth_event(RECEIVER, ARG0, ARG1, ARG2, ARG3,ARG4)</v>
      </c>
      <c r="K1090" s="86">
        <v>1</v>
      </c>
      <c r="L1090" s="86">
        <f>IF(怪物属性编辑!AH1033=1,怪物属性编辑!AO1033,0)</f>
        <v>238</v>
      </c>
      <c r="M1090" s="89">
        <f t="shared" si="45"/>
        <v>720</v>
      </c>
      <c r="S1090" s="86">
        <v>320</v>
      </c>
      <c r="AF1090" s="90">
        <f t="shared" si="44"/>
        <v>140677</v>
      </c>
    </row>
    <row r="1091" spans="1:32">
      <c r="A1091" s="5">
        <v>40678</v>
      </c>
      <c r="B1091" s="4">
        <v>50060</v>
      </c>
      <c r="C1091" s="5" t="str">
        <f>VLOOKUP(B1091,映射!A:B,2,FALSE)</f>
        <v>炼狱魔蝎</v>
      </c>
      <c r="D1091" s="85" t="str">
        <f>IF(IF(COUNTIF(AI!A:A,'表格编辑 '!C1091),TRUE,FALSE)=FALSE,"monster",(VLOOKUP(C1091,AI!A:B,2,FALSE)))</f>
        <v>monster</v>
      </c>
      <c r="E1091" s="5">
        <v>24</v>
      </c>
      <c r="F1091" s="86" t="str">
        <f>VLOOKUP(D1091,AI!B:G,2,FALSE)</f>
        <v>AI_born_event(RECEIVER, ARG0, ARG1, ARG2, ARG3,ARG4)</v>
      </c>
      <c r="G1091" s="86" t="str">
        <f>VLOOKUP(D1091,AI!B:G,3,FALSE)</f>
        <v>AI_update_event(RECEIVER, ARG0, ARG1, ARG2, ARG3,ARG4)</v>
      </c>
      <c r="H1091" s="86"/>
      <c r="I1091" s="86"/>
      <c r="J1091" s="86" t="str">
        <f>VLOOKUP(D1091,AI!B:G,6,FALSE)</f>
        <v>test_deadth_event(RECEIVER, ARG0, ARG1, ARG2, ARG3,ARG4)</v>
      </c>
      <c r="K1091" s="86">
        <v>1</v>
      </c>
      <c r="L1091" s="86">
        <f>IF(怪物属性编辑!AH1034=1,怪物属性编辑!AO1034,0)</f>
        <v>-64</v>
      </c>
      <c r="M1091" s="89">
        <f t="shared" si="45"/>
        <v>720</v>
      </c>
      <c r="S1091" s="86">
        <v>320</v>
      </c>
      <c r="AF1091" s="90">
        <f t="shared" si="44"/>
        <v>140678</v>
      </c>
    </row>
    <row r="1092" spans="1:32">
      <c r="A1092" s="5">
        <v>40679</v>
      </c>
      <c r="B1092" s="4">
        <v>50102</v>
      </c>
      <c r="C1092" s="5" t="str">
        <f>VLOOKUP(B1092,映射!A:B,2,FALSE)</f>
        <v>水精</v>
      </c>
      <c r="D1092" s="85" t="str">
        <f>IF(IF(COUNTIF(AI!A:A,'表格编辑 '!C1092),TRUE,FALSE)=FALSE,"monster",(VLOOKUP(C1092,AI!A:B,2,FALSE)))</f>
        <v>monster</v>
      </c>
      <c r="E1092" s="5">
        <v>24</v>
      </c>
      <c r="F1092" s="86" t="str">
        <f>VLOOKUP(D1092,AI!B:G,2,FALSE)</f>
        <v>AI_born_event(RECEIVER, ARG0, ARG1, ARG2, ARG3,ARG4)</v>
      </c>
      <c r="G1092" s="86" t="str">
        <f>VLOOKUP(D1092,AI!B:G,3,FALSE)</f>
        <v>AI_update_event(RECEIVER, ARG0, ARG1, ARG2, ARG3,ARG4)</v>
      </c>
      <c r="H1092" s="86"/>
      <c r="I1092" s="86"/>
      <c r="J1092" s="86" t="str">
        <f>VLOOKUP(D1092,AI!B:G,6,FALSE)</f>
        <v>test_deadth_event(RECEIVER, ARG0, ARG1, ARG2, ARG3,ARG4)</v>
      </c>
      <c r="K1092" s="86">
        <v>1</v>
      </c>
      <c r="L1092" s="86">
        <f>IF(怪物属性编辑!AH1035=1,怪物属性编辑!AO1035,0)</f>
        <v>-134</v>
      </c>
      <c r="M1092" s="89">
        <f t="shared" si="45"/>
        <v>720</v>
      </c>
      <c r="S1092" s="86">
        <v>320</v>
      </c>
      <c r="AF1092" s="90">
        <f t="shared" si="44"/>
        <v>140679</v>
      </c>
    </row>
    <row r="1093" spans="1:32">
      <c r="A1093" s="5">
        <v>40680</v>
      </c>
      <c r="B1093" s="4">
        <v>50043</v>
      </c>
      <c r="C1093" s="5" t="str">
        <f>VLOOKUP(B1093,映射!A:B,2,FALSE)</f>
        <v>小魔物</v>
      </c>
      <c r="D1093" s="85" t="str">
        <f>IF(IF(COUNTIF(AI!A:A,'表格编辑 '!C1093),TRUE,FALSE)=FALSE,"monster",(VLOOKUP(C1093,AI!A:B,2,FALSE)))</f>
        <v>monster</v>
      </c>
      <c r="E1093" s="5">
        <v>24</v>
      </c>
      <c r="F1093" s="86" t="str">
        <f>VLOOKUP(D1093,AI!B:G,2,FALSE)</f>
        <v>AI_born_event(RECEIVER, ARG0, ARG1, ARG2, ARG3,ARG4)</v>
      </c>
      <c r="G1093" s="86" t="str">
        <f>VLOOKUP(D1093,AI!B:G,3,FALSE)</f>
        <v>AI_update_event(RECEIVER, ARG0, ARG1, ARG2, ARG3,ARG4)</v>
      </c>
      <c r="H1093" s="86"/>
      <c r="I1093" s="86"/>
      <c r="J1093" s="86" t="str">
        <f>VLOOKUP(D1093,AI!B:G,6,FALSE)</f>
        <v>test_deadth_event(RECEIVER, ARG0, ARG1, ARG2, ARG3,ARG4)</v>
      </c>
      <c r="K1093" s="86">
        <v>1</v>
      </c>
      <c r="L1093" s="86">
        <f>IF(怪物属性编辑!AH1036=1,怪物属性编辑!AO1036,0)</f>
        <v>314</v>
      </c>
      <c r="M1093" s="89">
        <f t="shared" si="45"/>
        <v>720</v>
      </c>
      <c r="S1093" s="86">
        <v>320</v>
      </c>
      <c r="AF1093" s="90">
        <f t="shared" si="44"/>
        <v>140680</v>
      </c>
    </row>
    <row r="1094" spans="1:32">
      <c r="A1094" s="5">
        <v>40681</v>
      </c>
      <c r="B1094" s="4">
        <v>50154</v>
      </c>
      <c r="C1094" s="5" t="str">
        <f>VLOOKUP(B1094,映射!A:B,2,FALSE)</f>
        <v>海贼</v>
      </c>
      <c r="D1094" s="85" t="str">
        <f>IF(IF(COUNTIF(AI!A:A,'表格编辑 '!C1094),TRUE,FALSE)=FALSE,"monster",(VLOOKUP(C1094,AI!A:B,2,FALSE)))</f>
        <v>monster</v>
      </c>
      <c r="E1094" s="5">
        <v>24</v>
      </c>
      <c r="F1094" s="86" t="str">
        <f>VLOOKUP(D1094,AI!B:G,2,FALSE)</f>
        <v>AI_born_event(RECEIVER, ARG0, ARG1, ARG2, ARG3,ARG4)</v>
      </c>
      <c r="G1094" s="86" t="str">
        <f>VLOOKUP(D1094,AI!B:G,3,FALSE)</f>
        <v>AI_update_event(RECEIVER, ARG0, ARG1, ARG2, ARG3,ARG4)</v>
      </c>
      <c r="H1094" s="86"/>
      <c r="I1094" s="86"/>
      <c r="J1094" s="86" t="str">
        <f>VLOOKUP(D1094,AI!B:G,6,FALSE)</f>
        <v>test_deadth_event(RECEIVER, ARG0, ARG1, ARG2, ARG3,ARG4)</v>
      </c>
      <c r="K1094" s="86">
        <v>1</v>
      </c>
      <c r="L1094" s="86">
        <f>IF(怪物属性编辑!AH1037=1,怪物属性编辑!AO1037,0)</f>
        <v>240</v>
      </c>
      <c r="M1094" s="89">
        <f t="shared" si="45"/>
        <v>720</v>
      </c>
      <c r="S1094" s="86">
        <v>320</v>
      </c>
      <c r="AF1094" s="90">
        <f t="shared" si="44"/>
        <v>140681</v>
      </c>
    </row>
    <row r="1095" spans="1:32">
      <c r="A1095" s="5">
        <v>40682</v>
      </c>
      <c r="B1095" s="4">
        <v>50052</v>
      </c>
      <c r="C1095" s="5" t="str">
        <f>VLOOKUP(B1095,映射!A:B,2,FALSE)</f>
        <v>恶魔蝙蝠</v>
      </c>
      <c r="D1095" s="85" t="str">
        <f>IF(IF(COUNTIF(AI!A:A,'表格编辑 '!C1095),TRUE,FALSE)=FALSE,"monster",(VLOOKUP(C1095,AI!A:B,2,FALSE)))</f>
        <v>monster</v>
      </c>
      <c r="E1095" s="5">
        <v>24</v>
      </c>
      <c r="F1095" s="86" t="str">
        <f>VLOOKUP(D1095,AI!B:G,2,FALSE)</f>
        <v>AI_born_event(RECEIVER, ARG0, ARG1, ARG2, ARG3,ARG4)</v>
      </c>
      <c r="G1095" s="86" t="str">
        <f>VLOOKUP(D1095,AI!B:G,3,FALSE)</f>
        <v>AI_update_event(RECEIVER, ARG0, ARG1, ARG2, ARG3,ARG4)</v>
      </c>
      <c r="H1095" s="86"/>
      <c r="I1095" s="86"/>
      <c r="J1095" s="86" t="str">
        <f>VLOOKUP(D1095,AI!B:G,6,FALSE)</f>
        <v>test_deadth_event(RECEIVER, ARG0, ARG1, ARG2, ARG3,ARG4)</v>
      </c>
      <c r="K1095" s="86">
        <v>1</v>
      </c>
      <c r="L1095" s="86">
        <f>IF(怪物属性编辑!AH1038=1,怪物属性编辑!AO1038,0)</f>
        <v>318</v>
      </c>
      <c r="M1095" s="89">
        <f t="shared" si="45"/>
        <v>720</v>
      </c>
      <c r="S1095" s="86">
        <v>320</v>
      </c>
      <c r="AF1095" s="90">
        <f t="shared" si="44"/>
        <v>140682</v>
      </c>
    </row>
    <row r="1096" spans="1:32">
      <c r="A1096" s="5">
        <v>40683</v>
      </c>
      <c r="B1096" s="4">
        <v>50141</v>
      </c>
      <c r="C1096" s="5" t="str">
        <f>VLOOKUP(B1096,映射!A:B,2,FALSE)</f>
        <v>水龙蜥</v>
      </c>
      <c r="D1096" s="85" t="str">
        <f>IF(IF(COUNTIF(AI!A:A,'表格编辑 '!C1096),TRUE,FALSE)=FALSE,"monster",(VLOOKUP(C1096,AI!A:B,2,FALSE)))</f>
        <v>monster</v>
      </c>
      <c r="E1096" s="5">
        <v>24</v>
      </c>
      <c r="F1096" s="86" t="str">
        <f>VLOOKUP(D1096,AI!B:G,2,FALSE)</f>
        <v>AI_born_event(RECEIVER, ARG0, ARG1, ARG2, ARG3,ARG4)</v>
      </c>
      <c r="G1096" s="86" t="str">
        <f>VLOOKUP(D1096,AI!B:G,3,FALSE)</f>
        <v>AI_update_event(RECEIVER, ARG0, ARG1, ARG2, ARG3,ARG4)</v>
      </c>
      <c r="H1096" s="86"/>
      <c r="I1096" s="86"/>
      <c r="J1096" s="86" t="str">
        <f>VLOOKUP(D1096,AI!B:G,6,FALSE)</f>
        <v>test_deadth_event(RECEIVER, ARG0, ARG1, ARG2, ARG3,ARG4)</v>
      </c>
      <c r="K1096" s="86">
        <v>1</v>
      </c>
      <c r="L1096" s="86">
        <f>IF(怪物属性编辑!AH1039=1,怪物属性编辑!AO1039,0)</f>
        <v>-330</v>
      </c>
      <c r="M1096" s="89">
        <f t="shared" si="45"/>
        <v>720</v>
      </c>
      <c r="S1096" s="86">
        <v>320</v>
      </c>
      <c r="AF1096" s="90">
        <f t="shared" si="44"/>
        <v>140683</v>
      </c>
    </row>
    <row r="1097" spans="1:32">
      <c r="A1097" s="5">
        <v>40684</v>
      </c>
      <c r="B1097" s="4">
        <v>50073</v>
      </c>
      <c r="C1097" s="5" t="str">
        <f>VLOOKUP(B1097,映射!A:B,2,FALSE)</f>
        <v>土蜘蛛</v>
      </c>
      <c r="D1097" s="85" t="str">
        <f>IF(IF(COUNTIF(AI!A:A,'表格编辑 '!C1097),TRUE,FALSE)=FALSE,"monster",(VLOOKUP(C1097,AI!A:B,2,FALSE)))</f>
        <v>monster</v>
      </c>
      <c r="E1097" s="5">
        <v>24</v>
      </c>
      <c r="F1097" s="86" t="str">
        <f>VLOOKUP(D1097,AI!B:G,2,FALSE)</f>
        <v>AI_born_event(RECEIVER, ARG0, ARG1, ARG2, ARG3,ARG4)</v>
      </c>
      <c r="G1097" s="86" t="str">
        <f>VLOOKUP(D1097,AI!B:G,3,FALSE)</f>
        <v>AI_update_event(RECEIVER, ARG0, ARG1, ARG2, ARG3,ARG4)</v>
      </c>
      <c r="H1097" s="86"/>
      <c r="I1097" s="86"/>
      <c r="J1097" s="86" t="str">
        <f>VLOOKUP(D1097,AI!B:G,6,FALSE)</f>
        <v>test_deadth_event(RECEIVER, ARG0, ARG1, ARG2, ARG3,ARG4)</v>
      </c>
      <c r="K1097" s="86">
        <v>1</v>
      </c>
      <c r="L1097" s="86">
        <f>IF(怪物属性编辑!AH1040=1,怪物属性编辑!AO1040,0)</f>
        <v>306</v>
      </c>
      <c r="M1097" s="89">
        <f t="shared" si="45"/>
        <v>720</v>
      </c>
      <c r="S1097" s="86">
        <v>320</v>
      </c>
      <c r="AF1097" s="90">
        <f t="shared" si="44"/>
        <v>140684</v>
      </c>
    </row>
    <row r="1098" spans="1:32">
      <c r="A1098" s="5">
        <v>40685</v>
      </c>
      <c r="B1098" s="4">
        <v>50085</v>
      </c>
      <c r="C1098" s="5" t="str">
        <f>VLOOKUP(B1098,映射!A:B,2,FALSE)</f>
        <v>死亡之花</v>
      </c>
      <c r="D1098" s="85" t="str">
        <f>IF(IF(COUNTIF(AI!A:A,'表格编辑 '!C1098),TRUE,FALSE)=FALSE,"monster",(VLOOKUP(C1098,AI!A:B,2,FALSE)))</f>
        <v>monster</v>
      </c>
      <c r="E1098" s="5">
        <v>24</v>
      </c>
      <c r="F1098" s="86" t="str">
        <f>VLOOKUP(D1098,AI!B:G,2,FALSE)</f>
        <v>AI_born_event(RECEIVER, ARG0, ARG1, ARG2, ARG3,ARG4)</v>
      </c>
      <c r="G1098" s="86" t="str">
        <f>VLOOKUP(D1098,AI!B:G,3,FALSE)</f>
        <v>AI_update_event(RECEIVER, ARG0, ARG1, ARG2, ARG3,ARG4)</v>
      </c>
      <c r="H1098" s="86"/>
      <c r="I1098" s="86"/>
      <c r="J1098" s="86" t="str">
        <f>VLOOKUP(D1098,AI!B:G,6,FALSE)</f>
        <v>test_deadth_event(RECEIVER, ARG0, ARG1, ARG2, ARG3,ARG4)</v>
      </c>
      <c r="K1098" s="86">
        <v>1</v>
      </c>
      <c r="L1098" s="86">
        <f>IF(怪物属性编辑!AH1041=1,怪物属性编辑!AO1041,0)</f>
        <v>538</v>
      </c>
      <c r="M1098" s="89">
        <f t="shared" si="45"/>
        <v>720</v>
      </c>
      <c r="S1098" s="86">
        <v>320</v>
      </c>
      <c r="AF1098" s="90">
        <f t="shared" si="44"/>
        <v>140685</v>
      </c>
    </row>
    <row r="1099" spans="1:32">
      <c r="A1099" s="5">
        <v>40686</v>
      </c>
      <c r="B1099" s="4">
        <v>50148</v>
      </c>
      <c r="C1099" s="5" t="str">
        <f>VLOOKUP(B1099,映射!A:B,2,FALSE)</f>
        <v>巨人</v>
      </c>
      <c r="D1099" s="85" t="str">
        <f>IF(IF(COUNTIF(AI!A:A,'表格编辑 '!C1099),TRUE,FALSE)=FALSE,"monster",(VLOOKUP(C1099,AI!A:B,2,FALSE)))</f>
        <v>monster</v>
      </c>
      <c r="E1099" s="5">
        <v>24</v>
      </c>
      <c r="F1099" s="86" t="str">
        <f>VLOOKUP(D1099,AI!B:G,2,FALSE)</f>
        <v>AI_born_event(RECEIVER, ARG0, ARG1, ARG2, ARG3,ARG4)</v>
      </c>
      <c r="G1099" s="86" t="str">
        <f>VLOOKUP(D1099,AI!B:G,3,FALSE)</f>
        <v>AI_update_event(RECEIVER, ARG0, ARG1, ARG2, ARG3,ARG4)</v>
      </c>
      <c r="H1099" s="86"/>
      <c r="I1099" s="86"/>
      <c r="J1099" s="86" t="str">
        <f>VLOOKUP(D1099,AI!B:G,6,FALSE)</f>
        <v>test_deadth_event(RECEIVER, ARG0, ARG1, ARG2, ARG3,ARG4)</v>
      </c>
      <c r="K1099" s="86">
        <v>1</v>
      </c>
      <c r="L1099" s="86">
        <f>IF(怪物属性编辑!AH1042=1,怪物属性编辑!AO1042,0)</f>
        <v>-26</v>
      </c>
      <c r="M1099" s="89">
        <f t="shared" si="45"/>
        <v>720</v>
      </c>
      <c r="S1099" s="86">
        <v>320</v>
      </c>
      <c r="AF1099" s="90">
        <f t="shared" si="44"/>
        <v>140686</v>
      </c>
    </row>
    <row r="1100" spans="1:32">
      <c r="A1100" s="5">
        <v>40687</v>
      </c>
      <c r="B1100" s="4">
        <v>50064</v>
      </c>
      <c r="C1100" s="5" t="str">
        <f>VLOOKUP(B1100,映射!A:B,2,FALSE)</f>
        <v>毒蜂</v>
      </c>
      <c r="D1100" s="85" t="str">
        <f>IF(IF(COUNTIF(AI!A:A,'表格编辑 '!C1100),TRUE,FALSE)=FALSE,"monster",(VLOOKUP(C1100,AI!A:B,2,FALSE)))</f>
        <v>monster</v>
      </c>
      <c r="E1100" s="5">
        <v>24</v>
      </c>
      <c r="F1100" s="86" t="str">
        <f>VLOOKUP(D1100,AI!B:G,2,FALSE)</f>
        <v>AI_born_event(RECEIVER, ARG0, ARG1, ARG2, ARG3,ARG4)</v>
      </c>
      <c r="G1100" s="86" t="str">
        <f>VLOOKUP(D1100,AI!B:G,3,FALSE)</f>
        <v>AI_update_event(RECEIVER, ARG0, ARG1, ARG2, ARG3,ARG4)</v>
      </c>
      <c r="H1100" s="86"/>
      <c r="I1100" s="86"/>
      <c r="J1100" s="86" t="str">
        <f>VLOOKUP(D1100,AI!B:G,6,FALSE)</f>
        <v>test_deadth_event(RECEIVER, ARG0, ARG1, ARG2, ARG3,ARG4)</v>
      </c>
      <c r="K1100" s="86">
        <v>1</v>
      </c>
      <c r="L1100" s="86">
        <f>IF(怪物属性编辑!AH1043=1,怪物属性编辑!AO1043,0)</f>
        <v>250</v>
      </c>
      <c r="M1100" s="89">
        <f t="shared" si="45"/>
        <v>720</v>
      </c>
      <c r="S1100" s="86">
        <v>320</v>
      </c>
      <c r="AF1100" s="90">
        <f t="shared" si="44"/>
        <v>140687</v>
      </c>
    </row>
    <row r="1101" spans="1:32">
      <c r="A1101" s="5">
        <v>40688</v>
      </c>
      <c r="B1101" s="4">
        <v>50134</v>
      </c>
      <c r="C1101" s="5" t="str">
        <f>VLOOKUP(B1101,映射!A:B,2,FALSE)</f>
        <v>猎豹蜥蜴</v>
      </c>
      <c r="D1101" s="85" t="str">
        <f>IF(IF(COUNTIF(AI!A:A,'表格编辑 '!C1101),TRUE,FALSE)=FALSE,"monster",(VLOOKUP(C1101,AI!A:B,2,FALSE)))</f>
        <v>monster</v>
      </c>
      <c r="E1101" s="5">
        <v>24</v>
      </c>
      <c r="F1101" s="86" t="str">
        <f>VLOOKUP(D1101,AI!B:G,2,FALSE)</f>
        <v>AI_born_event(RECEIVER, ARG0, ARG1, ARG2, ARG3,ARG4)</v>
      </c>
      <c r="G1101" s="86" t="str">
        <f>VLOOKUP(D1101,AI!B:G,3,FALSE)</f>
        <v>AI_update_event(RECEIVER, ARG0, ARG1, ARG2, ARG3,ARG4)</v>
      </c>
      <c r="H1101" s="86"/>
      <c r="I1101" s="86"/>
      <c r="J1101" s="86" t="str">
        <f>VLOOKUP(D1101,AI!B:G,6,FALSE)</f>
        <v>test_deadth_event(RECEIVER, ARG0, ARG1, ARG2, ARG3,ARG4)</v>
      </c>
      <c r="K1101" s="86">
        <v>1</v>
      </c>
      <c r="L1101" s="86">
        <f>IF(怪物属性编辑!AH1044=1,怪物属性编辑!AO1044,0)</f>
        <v>178</v>
      </c>
      <c r="M1101" s="89">
        <f t="shared" si="45"/>
        <v>720</v>
      </c>
      <c r="S1101" s="86">
        <v>320</v>
      </c>
      <c r="AF1101" s="90">
        <f t="shared" si="44"/>
        <v>140688</v>
      </c>
    </row>
    <row r="1102" spans="1:32">
      <c r="A1102" s="5">
        <v>40689</v>
      </c>
      <c r="B1102" s="4">
        <v>50020</v>
      </c>
      <c r="C1102" s="5" t="str">
        <f>VLOOKUP(B1102,映射!A:B,2,FALSE)</f>
        <v>地狱看门犬</v>
      </c>
      <c r="D1102" s="85" t="str">
        <f>IF(IF(COUNTIF(AI!A:A,'表格编辑 '!C1102),TRUE,FALSE)=FALSE,"monster",(VLOOKUP(C1102,AI!A:B,2,FALSE)))</f>
        <v>monster</v>
      </c>
      <c r="E1102" s="5">
        <v>24</v>
      </c>
      <c r="F1102" s="86" t="str">
        <f>VLOOKUP(D1102,AI!B:G,2,FALSE)</f>
        <v>AI_born_event(RECEIVER, ARG0, ARG1, ARG2, ARG3,ARG4)</v>
      </c>
      <c r="G1102" s="86" t="str">
        <f>VLOOKUP(D1102,AI!B:G,3,FALSE)</f>
        <v>AI_update_event(RECEIVER, ARG0, ARG1, ARG2, ARG3,ARG4)</v>
      </c>
      <c r="H1102" s="86"/>
      <c r="I1102" s="86"/>
      <c r="J1102" s="86" t="str">
        <f>VLOOKUP(D1102,AI!B:G,6,FALSE)</f>
        <v>test_deadth_event(RECEIVER, ARG0, ARG1, ARG2, ARG3,ARG4)</v>
      </c>
      <c r="K1102" s="86">
        <v>1</v>
      </c>
      <c r="L1102" s="86">
        <f>IF(怪物属性编辑!AH1045=1,怪物属性编辑!AO1045,0)</f>
        <v>-194</v>
      </c>
      <c r="M1102" s="89">
        <f t="shared" si="45"/>
        <v>720</v>
      </c>
      <c r="S1102" s="86">
        <v>320</v>
      </c>
      <c r="AF1102" s="90">
        <f t="shared" si="44"/>
        <v>140689</v>
      </c>
    </row>
    <row r="1103" spans="1:32">
      <c r="A1103" s="5">
        <v>40690</v>
      </c>
      <c r="B1103" s="4">
        <v>50063</v>
      </c>
      <c r="C1103" s="5" t="str">
        <f>VLOOKUP(B1103,映射!A:B,2,FALSE)</f>
        <v>杀人蜂</v>
      </c>
      <c r="D1103" s="85" t="str">
        <f>IF(IF(COUNTIF(AI!A:A,'表格编辑 '!C1103),TRUE,FALSE)=FALSE,"monster",(VLOOKUP(C1103,AI!A:B,2,FALSE)))</f>
        <v>monster</v>
      </c>
      <c r="E1103" s="5">
        <v>24</v>
      </c>
      <c r="F1103" s="86" t="str">
        <f>VLOOKUP(D1103,AI!B:G,2,FALSE)</f>
        <v>AI_born_event(RECEIVER, ARG0, ARG1, ARG2, ARG3,ARG4)</v>
      </c>
      <c r="G1103" s="86" t="str">
        <f>VLOOKUP(D1103,AI!B:G,3,FALSE)</f>
        <v>AI_update_event(RECEIVER, ARG0, ARG1, ARG2, ARG3,ARG4)</v>
      </c>
      <c r="H1103" s="86"/>
      <c r="I1103" s="86"/>
      <c r="J1103" s="86" t="str">
        <f>VLOOKUP(D1103,AI!B:G,6,FALSE)</f>
        <v>test_deadth_event(RECEIVER, ARG0, ARG1, ARG2, ARG3,ARG4)</v>
      </c>
      <c r="K1103" s="86">
        <v>1</v>
      </c>
      <c r="L1103" s="86">
        <f>IF(怪物属性编辑!AH1046=1,怪物属性编辑!AO1046,0)</f>
        <v>554</v>
      </c>
      <c r="M1103" s="89">
        <f t="shared" si="45"/>
        <v>720</v>
      </c>
      <c r="S1103" s="86">
        <v>320</v>
      </c>
      <c r="AF1103" s="90">
        <f t="shared" si="44"/>
        <v>140690</v>
      </c>
    </row>
    <row r="1104" spans="1:32">
      <c r="A1104" s="5">
        <v>40691</v>
      </c>
      <c r="B1104" s="4">
        <v>50102</v>
      </c>
      <c r="C1104" s="5" t="str">
        <f>VLOOKUP(B1104,映射!A:B,2,FALSE)</f>
        <v>水精</v>
      </c>
      <c r="D1104" s="85" t="str">
        <f>IF(IF(COUNTIF(AI!A:A,'表格编辑 '!C1104),TRUE,FALSE)=FALSE,"monster",(VLOOKUP(C1104,AI!A:B,2,FALSE)))</f>
        <v>monster</v>
      </c>
      <c r="E1104" s="5">
        <v>29</v>
      </c>
      <c r="F1104" s="86" t="str">
        <f>VLOOKUP(D1104,AI!B:G,2,FALSE)</f>
        <v>AI_born_event(RECEIVER, ARG0, ARG1, ARG2, ARG3,ARG4)</v>
      </c>
      <c r="G1104" s="86" t="str">
        <f>VLOOKUP(D1104,AI!B:G,3,FALSE)</f>
        <v>AI_update_event(RECEIVER, ARG0, ARG1, ARG2, ARG3,ARG4)</v>
      </c>
      <c r="H1104" s="86"/>
      <c r="I1104" s="86"/>
      <c r="J1104" s="86" t="str">
        <f>VLOOKUP(D1104,AI!B:G,6,FALSE)</f>
        <v>test_deadth_event(RECEIVER, ARG0, ARG1, ARG2, ARG3,ARG4)</v>
      </c>
      <c r="K1104" s="86">
        <v>1</v>
      </c>
      <c r="L1104" s="86">
        <f>IF(怪物属性编辑!AH1047=1,怪物属性编辑!AO1047,0)</f>
        <v>-148</v>
      </c>
      <c r="M1104" s="89">
        <f t="shared" si="45"/>
        <v>870</v>
      </c>
      <c r="S1104" s="86">
        <v>320</v>
      </c>
      <c r="AF1104" s="90">
        <f t="shared" ref="AF1104:AF1167" si="46">100000+A1104</f>
        <v>140691</v>
      </c>
    </row>
    <row r="1105" spans="1:32">
      <c r="A1105" s="5">
        <v>40692</v>
      </c>
      <c r="B1105" s="4">
        <v>50089</v>
      </c>
      <c r="C1105" s="5" t="str">
        <f>VLOOKUP(B1105,映射!A:B,2,FALSE)</f>
        <v>冰雪臭臭花</v>
      </c>
      <c r="D1105" s="85" t="str">
        <f>IF(IF(COUNTIF(AI!A:A,'表格编辑 '!C1105),TRUE,FALSE)=FALSE,"monster",(VLOOKUP(C1105,AI!A:B,2,FALSE)))</f>
        <v>monster</v>
      </c>
      <c r="E1105" s="5">
        <v>29</v>
      </c>
      <c r="F1105" s="86" t="str">
        <f>VLOOKUP(D1105,AI!B:G,2,FALSE)</f>
        <v>AI_born_event(RECEIVER, ARG0, ARG1, ARG2, ARG3,ARG4)</v>
      </c>
      <c r="G1105" s="86" t="str">
        <f>VLOOKUP(D1105,AI!B:G,3,FALSE)</f>
        <v>AI_update_event(RECEIVER, ARG0, ARG1, ARG2, ARG3,ARG4)</v>
      </c>
      <c r="H1105" s="86"/>
      <c r="I1105" s="86"/>
      <c r="J1105" s="86" t="str">
        <f>VLOOKUP(D1105,AI!B:G,6,FALSE)</f>
        <v>test_deadth_event(RECEIVER, ARG0, ARG1, ARG2, ARG3,ARG4)</v>
      </c>
      <c r="K1105" s="86">
        <v>1</v>
      </c>
      <c r="L1105" s="86">
        <f>IF(怪物属性编辑!AH1048=1,怪物属性编辑!AO1048,0)</f>
        <v>246</v>
      </c>
      <c r="M1105" s="89">
        <f t="shared" si="45"/>
        <v>870</v>
      </c>
      <c r="S1105" s="86">
        <v>320</v>
      </c>
      <c r="AF1105" s="90">
        <f t="shared" si="46"/>
        <v>140692</v>
      </c>
    </row>
    <row r="1106" spans="1:32">
      <c r="A1106" s="5">
        <v>40693</v>
      </c>
      <c r="B1106" s="4">
        <v>50060</v>
      </c>
      <c r="C1106" s="5" t="str">
        <f>VLOOKUP(B1106,映射!A:B,2,FALSE)</f>
        <v>炼狱魔蝎</v>
      </c>
      <c r="D1106" s="85" t="str">
        <f>IF(IF(COUNTIF(AI!A:A,'表格编辑 '!C1106),TRUE,FALSE)=FALSE,"monster",(VLOOKUP(C1106,AI!A:B,2,FALSE)))</f>
        <v>monster</v>
      </c>
      <c r="E1106" s="5">
        <v>29</v>
      </c>
      <c r="F1106" s="86" t="str">
        <f>VLOOKUP(D1106,AI!B:G,2,FALSE)</f>
        <v>AI_born_event(RECEIVER, ARG0, ARG1, ARG2, ARG3,ARG4)</v>
      </c>
      <c r="G1106" s="86" t="str">
        <f>VLOOKUP(D1106,AI!B:G,3,FALSE)</f>
        <v>AI_update_event(RECEIVER, ARG0, ARG1, ARG2, ARG3,ARG4)</v>
      </c>
      <c r="H1106" s="86"/>
      <c r="I1106" s="86"/>
      <c r="J1106" s="86" t="str">
        <f>VLOOKUP(D1106,AI!B:G,6,FALSE)</f>
        <v>test_deadth_event(RECEIVER, ARG0, ARG1, ARG2, ARG3,ARG4)</v>
      </c>
      <c r="K1106" s="86">
        <v>1</v>
      </c>
      <c r="L1106" s="86">
        <f>IF(怪物属性编辑!AH1049=1,怪物属性编辑!AO1049,0)</f>
        <v>-84</v>
      </c>
      <c r="M1106" s="89">
        <f t="shared" si="45"/>
        <v>870</v>
      </c>
      <c r="S1106" s="86">
        <v>320</v>
      </c>
      <c r="AF1106" s="90">
        <f t="shared" si="46"/>
        <v>140693</v>
      </c>
    </row>
    <row r="1107" spans="1:32">
      <c r="A1107" s="5">
        <v>40694</v>
      </c>
      <c r="B1107" s="4">
        <v>50102</v>
      </c>
      <c r="C1107" s="5" t="str">
        <f>VLOOKUP(B1107,映射!A:B,2,FALSE)</f>
        <v>水精</v>
      </c>
      <c r="D1107" s="85" t="str">
        <f>IF(IF(COUNTIF(AI!A:A,'表格编辑 '!C1107),TRUE,FALSE)=FALSE,"monster",(VLOOKUP(C1107,AI!A:B,2,FALSE)))</f>
        <v>monster</v>
      </c>
      <c r="E1107" s="5">
        <v>29</v>
      </c>
      <c r="F1107" s="86" t="str">
        <f>VLOOKUP(D1107,AI!B:G,2,FALSE)</f>
        <v>AI_born_event(RECEIVER, ARG0, ARG1, ARG2, ARG3,ARG4)</v>
      </c>
      <c r="G1107" s="86" t="str">
        <f>VLOOKUP(D1107,AI!B:G,3,FALSE)</f>
        <v>AI_update_event(RECEIVER, ARG0, ARG1, ARG2, ARG3,ARG4)</v>
      </c>
      <c r="H1107" s="86"/>
      <c r="I1107" s="86"/>
      <c r="J1107" s="86" t="str">
        <f>VLOOKUP(D1107,AI!B:G,6,FALSE)</f>
        <v>test_deadth_event(RECEIVER, ARG0, ARG1, ARG2, ARG3,ARG4)</v>
      </c>
      <c r="K1107" s="86">
        <v>1</v>
      </c>
      <c r="L1107" s="86">
        <f>IF(怪物属性编辑!AH1050=1,怪物属性编辑!AO1050,0)</f>
        <v>-148</v>
      </c>
      <c r="M1107" s="89">
        <f t="shared" si="45"/>
        <v>870</v>
      </c>
      <c r="S1107" s="86">
        <v>320</v>
      </c>
      <c r="AF1107" s="90">
        <f t="shared" si="46"/>
        <v>140694</v>
      </c>
    </row>
    <row r="1108" spans="1:32">
      <c r="A1108" s="5">
        <v>40695</v>
      </c>
      <c r="B1108" s="4">
        <v>50043</v>
      </c>
      <c r="C1108" s="5" t="str">
        <f>VLOOKUP(B1108,映射!A:B,2,FALSE)</f>
        <v>小魔物</v>
      </c>
      <c r="D1108" s="85" t="str">
        <f>IF(IF(COUNTIF(AI!A:A,'表格编辑 '!C1108),TRUE,FALSE)=FALSE,"monster",(VLOOKUP(C1108,AI!A:B,2,FALSE)))</f>
        <v>monster</v>
      </c>
      <c r="E1108" s="5">
        <v>29</v>
      </c>
      <c r="F1108" s="86" t="str">
        <f>VLOOKUP(D1108,AI!B:G,2,FALSE)</f>
        <v>AI_born_event(RECEIVER, ARG0, ARG1, ARG2, ARG3,ARG4)</v>
      </c>
      <c r="G1108" s="86" t="str">
        <f>VLOOKUP(D1108,AI!B:G,3,FALSE)</f>
        <v>AI_update_event(RECEIVER, ARG0, ARG1, ARG2, ARG3,ARG4)</v>
      </c>
      <c r="H1108" s="86"/>
      <c r="I1108" s="86"/>
      <c r="J1108" s="86" t="str">
        <f>VLOOKUP(D1108,AI!B:G,6,FALSE)</f>
        <v>test_deadth_event(RECEIVER, ARG0, ARG1, ARG2, ARG3,ARG4)</v>
      </c>
      <c r="K1108" s="86">
        <v>1</v>
      </c>
      <c r="L1108" s="86">
        <f>IF(怪物属性编辑!AH1051=1,怪物属性编辑!AO1051,0)</f>
        <v>356</v>
      </c>
      <c r="M1108" s="89">
        <f t="shared" si="45"/>
        <v>870</v>
      </c>
      <c r="S1108" s="86">
        <v>320</v>
      </c>
      <c r="AF1108" s="90">
        <f t="shared" si="46"/>
        <v>140695</v>
      </c>
    </row>
    <row r="1109" spans="1:32">
      <c r="A1109" s="5">
        <v>40696</v>
      </c>
      <c r="B1109" s="4">
        <v>50154</v>
      </c>
      <c r="C1109" s="5" t="str">
        <f>VLOOKUP(B1109,映射!A:B,2,FALSE)</f>
        <v>海贼</v>
      </c>
      <c r="D1109" s="85" t="str">
        <f>IF(IF(COUNTIF(AI!A:A,'表格编辑 '!C1109),TRUE,FALSE)=FALSE,"monster",(VLOOKUP(C1109,AI!A:B,2,FALSE)))</f>
        <v>monster</v>
      </c>
      <c r="E1109" s="5">
        <v>29</v>
      </c>
      <c r="F1109" s="86" t="str">
        <f>VLOOKUP(D1109,AI!B:G,2,FALSE)</f>
        <v>AI_born_event(RECEIVER, ARG0, ARG1, ARG2, ARG3,ARG4)</v>
      </c>
      <c r="G1109" s="86" t="str">
        <f>VLOOKUP(D1109,AI!B:G,3,FALSE)</f>
        <v>AI_update_event(RECEIVER, ARG0, ARG1, ARG2, ARG3,ARG4)</v>
      </c>
      <c r="H1109" s="86"/>
      <c r="I1109" s="86"/>
      <c r="J1109" s="86" t="str">
        <f>VLOOKUP(D1109,AI!B:G,6,FALSE)</f>
        <v>test_deadth_event(RECEIVER, ARG0, ARG1, ARG2, ARG3,ARG4)</v>
      </c>
      <c r="K1109" s="86">
        <v>1</v>
      </c>
      <c r="L1109" s="86">
        <f>IF(怪物属性编辑!AH1052=1,怪物属性编辑!AO1052,0)</f>
        <v>248</v>
      </c>
      <c r="M1109" s="89">
        <f t="shared" si="45"/>
        <v>870</v>
      </c>
      <c r="S1109" s="86">
        <v>320</v>
      </c>
      <c r="AF1109" s="90">
        <f t="shared" si="46"/>
        <v>140696</v>
      </c>
    </row>
    <row r="1110" spans="1:32">
      <c r="A1110" s="5">
        <v>40697</v>
      </c>
      <c r="B1110" s="4">
        <v>50052</v>
      </c>
      <c r="C1110" s="5" t="str">
        <f>VLOOKUP(B1110,映射!A:B,2,FALSE)</f>
        <v>恶魔蝙蝠</v>
      </c>
      <c r="D1110" s="85" t="str">
        <f>IF(IF(COUNTIF(AI!A:A,'表格编辑 '!C1110),TRUE,FALSE)=FALSE,"monster",(VLOOKUP(C1110,AI!A:B,2,FALSE)))</f>
        <v>monster</v>
      </c>
      <c r="E1110" s="5">
        <v>29</v>
      </c>
      <c r="F1110" s="86" t="str">
        <f>VLOOKUP(D1110,AI!B:G,2,FALSE)</f>
        <v>AI_born_event(RECEIVER, ARG0, ARG1, ARG2, ARG3,ARG4)</v>
      </c>
      <c r="G1110" s="86" t="str">
        <f>VLOOKUP(D1110,AI!B:G,3,FALSE)</f>
        <v>AI_update_event(RECEIVER, ARG0, ARG1, ARG2, ARG3,ARG4)</v>
      </c>
      <c r="H1110" s="86"/>
      <c r="I1110" s="86"/>
      <c r="J1110" s="86" t="str">
        <f>VLOOKUP(D1110,AI!B:G,6,FALSE)</f>
        <v>test_deadth_event(RECEIVER, ARG0, ARG1, ARG2, ARG3,ARG4)</v>
      </c>
      <c r="K1110" s="86">
        <v>1</v>
      </c>
      <c r="L1110" s="86">
        <f>IF(怪物属性编辑!AH1053=1,怪物属性编辑!AO1053,0)</f>
        <v>340</v>
      </c>
      <c r="M1110" s="89">
        <f t="shared" si="45"/>
        <v>870</v>
      </c>
      <c r="S1110" s="86">
        <v>320</v>
      </c>
      <c r="AF1110" s="90">
        <f t="shared" si="46"/>
        <v>140697</v>
      </c>
    </row>
    <row r="1111" spans="1:32">
      <c r="A1111" s="5">
        <v>40698</v>
      </c>
      <c r="B1111" s="4">
        <v>50141</v>
      </c>
      <c r="C1111" s="5" t="str">
        <f>VLOOKUP(B1111,映射!A:B,2,FALSE)</f>
        <v>水龙蜥</v>
      </c>
      <c r="D1111" s="85" t="str">
        <f>IF(IF(COUNTIF(AI!A:A,'表格编辑 '!C1111),TRUE,FALSE)=FALSE,"monster",(VLOOKUP(C1111,AI!A:B,2,FALSE)))</f>
        <v>monster</v>
      </c>
      <c r="E1111" s="5">
        <v>29</v>
      </c>
      <c r="F1111" s="86" t="str">
        <f>VLOOKUP(D1111,AI!B:G,2,FALSE)</f>
        <v>AI_born_event(RECEIVER, ARG0, ARG1, ARG2, ARG3,ARG4)</v>
      </c>
      <c r="G1111" s="86" t="str">
        <f>VLOOKUP(D1111,AI!B:G,3,FALSE)</f>
        <v>AI_update_event(RECEIVER, ARG0, ARG1, ARG2, ARG3,ARG4)</v>
      </c>
      <c r="H1111" s="86"/>
      <c r="I1111" s="86"/>
      <c r="J1111" s="86" t="str">
        <f>VLOOKUP(D1111,AI!B:G,6,FALSE)</f>
        <v>test_deadth_event(RECEIVER, ARG0, ARG1, ARG2, ARG3,ARG4)</v>
      </c>
      <c r="K1111" s="86">
        <v>1</v>
      </c>
      <c r="L1111" s="86">
        <f>IF(怪物属性编辑!AH1054=1,怪物属性编辑!AO1054,0)</f>
        <v>-432</v>
      </c>
      <c r="M1111" s="89">
        <f t="shared" si="45"/>
        <v>870</v>
      </c>
      <c r="S1111" s="86">
        <v>320</v>
      </c>
      <c r="AF1111" s="90">
        <f t="shared" si="46"/>
        <v>140698</v>
      </c>
    </row>
    <row r="1112" spans="1:32">
      <c r="A1112" s="5">
        <v>40699</v>
      </c>
      <c r="B1112" s="4">
        <v>50073</v>
      </c>
      <c r="C1112" s="5" t="str">
        <f>VLOOKUP(B1112,映射!A:B,2,FALSE)</f>
        <v>土蜘蛛</v>
      </c>
      <c r="D1112" s="85" t="str">
        <f>IF(IF(COUNTIF(AI!A:A,'表格编辑 '!C1112),TRUE,FALSE)=FALSE,"monster",(VLOOKUP(C1112,AI!A:B,2,FALSE)))</f>
        <v>monster</v>
      </c>
      <c r="E1112" s="5">
        <v>29</v>
      </c>
      <c r="F1112" s="86" t="str">
        <f>VLOOKUP(D1112,AI!B:G,2,FALSE)</f>
        <v>AI_born_event(RECEIVER, ARG0, ARG1, ARG2, ARG3,ARG4)</v>
      </c>
      <c r="G1112" s="86" t="str">
        <f>VLOOKUP(D1112,AI!B:G,3,FALSE)</f>
        <v>AI_update_event(RECEIVER, ARG0, ARG1, ARG2, ARG3,ARG4)</v>
      </c>
      <c r="H1112" s="86"/>
      <c r="I1112" s="86"/>
      <c r="J1112" s="86" t="str">
        <f>VLOOKUP(D1112,AI!B:G,6,FALSE)</f>
        <v>test_deadth_event(RECEIVER, ARG0, ARG1, ARG2, ARG3,ARG4)</v>
      </c>
      <c r="K1112" s="86">
        <v>1</v>
      </c>
      <c r="L1112" s="86">
        <f>IF(怪物属性编辑!AH1055=1,怪物属性编辑!AO1055,0)</f>
        <v>336</v>
      </c>
      <c r="M1112" s="89">
        <f t="shared" si="45"/>
        <v>870</v>
      </c>
      <c r="S1112" s="86">
        <v>320</v>
      </c>
      <c r="AF1112" s="90">
        <f t="shared" si="46"/>
        <v>140699</v>
      </c>
    </row>
    <row r="1113" spans="1:32">
      <c r="A1113" s="5">
        <v>40700</v>
      </c>
      <c r="B1113" s="4">
        <v>50085</v>
      </c>
      <c r="C1113" s="5" t="str">
        <f>VLOOKUP(B1113,映射!A:B,2,FALSE)</f>
        <v>死亡之花</v>
      </c>
      <c r="D1113" s="85" t="str">
        <f>IF(IF(COUNTIF(AI!A:A,'表格编辑 '!C1113),TRUE,FALSE)=FALSE,"monster",(VLOOKUP(C1113,AI!A:B,2,FALSE)))</f>
        <v>monster</v>
      </c>
      <c r="E1113" s="5">
        <v>29</v>
      </c>
      <c r="F1113" s="86" t="str">
        <f>VLOOKUP(D1113,AI!B:G,2,FALSE)</f>
        <v>AI_born_event(RECEIVER, ARG0, ARG1, ARG2, ARG3,ARG4)</v>
      </c>
      <c r="G1113" s="86" t="str">
        <f>VLOOKUP(D1113,AI!B:G,3,FALSE)</f>
        <v>AI_update_event(RECEIVER, ARG0, ARG1, ARG2, ARG3,ARG4)</v>
      </c>
      <c r="H1113" s="86"/>
      <c r="I1113" s="86"/>
      <c r="J1113" s="86" t="str">
        <f>VLOOKUP(D1113,AI!B:G,6,FALSE)</f>
        <v>test_deadth_event(RECEIVER, ARG0, ARG1, ARG2, ARG3,ARG4)</v>
      </c>
      <c r="K1113" s="86">
        <v>1</v>
      </c>
      <c r="L1113" s="86">
        <f>IF(怪物属性编辑!AH1056=1,怪物属性编辑!AO1056,0)</f>
        <v>622</v>
      </c>
      <c r="M1113" s="89">
        <f t="shared" si="45"/>
        <v>870</v>
      </c>
      <c r="S1113" s="86">
        <v>320</v>
      </c>
      <c r="AF1113" s="90">
        <f t="shared" si="46"/>
        <v>140700</v>
      </c>
    </row>
    <row r="1114" spans="1:32">
      <c r="A1114" s="5">
        <v>40701</v>
      </c>
      <c r="B1114" s="4">
        <v>50148</v>
      </c>
      <c r="C1114" s="5" t="str">
        <f>VLOOKUP(B1114,映射!A:B,2,FALSE)</f>
        <v>巨人</v>
      </c>
      <c r="D1114" s="85" t="str">
        <f>IF(IF(COUNTIF(AI!A:A,'表格编辑 '!C1114),TRUE,FALSE)=FALSE,"monster",(VLOOKUP(C1114,AI!A:B,2,FALSE)))</f>
        <v>monster</v>
      </c>
      <c r="E1114" s="5">
        <v>29</v>
      </c>
      <c r="F1114" s="86" t="str">
        <f>VLOOKUP(D1114,AI!B:G,2,FALSE)</f>
        <v>AI_born_event(RECEIVER, ARG0, ARG1, ARG2, ARG3,ARG4)</v>
      </c>
      <c r="G1114" s="86" t="str">
        <f>VLOOKUP(D1114,AI!B:G,3,FALSE)</f>
        <v>AI_update_event(RECEIVER, ARG0, ARG1, ARG2, ARG3,ARG4)</v>
      </c>
      <c r="H1114" s="86"/>
      <c r="I1114" s="86"/>
      <c r="J1114" s="86" t="str">
        <f>VLOOKUP(D1114,AI!B:G,6,FALSE)</f>
        <v>test_deadth_event(RECEIVER, ARG0, ARG1, ARG2, ARG3,ARG4)</v>
      </c>
      <c r="K1114" s="86">
        <v>1</v>
      </c>
      <c r="L1114" s="86">
        <f>IF(怪物属性编辑!AH1057=1,怪物属性编辑!AO1057,0)</f>
        <v>-38</v>
      </c>
      <c r="M1114" s="89">
        <f t="shared" si="45"/>
        <v>870</v>
      </c>
      <c r="S1114" s="86">
        <v>320</v>
      </c>
      <c r="AF1114" s="90">
        <f t="shared" si="46"/>
        <v>140701</v>
      </c>
    </row>
    <row r="1115" spans="1:32">
      <c r="A1115" s="5">
        <v>40702</v>
      </c>
      <c r="B1115" s="4">
        <v>50064</v>
      </c>
      <c r="C1115" s="5" t="str">
        <f>VLOOKUP(B1115,映射!A:B,2,FALSE)</f>
        <v>毒蜂</v>
      </c>
      <c r="D1115" s="85" t="str">
        <f>IF(IF(COUNTIF(AI!A:A,'表格编辑 '!C1115),TRUE,FALSE)=FALSE,"monster",(VLOOKUP(C1115,AI!A:B,2,FALSE)))</f>
        <v>monster</v>
      </c>
      <c r="E1115" s="5">
        <v>29</v>
      </c>
      <c r="F1115" s="86" t="str">
        <f>VLOOKUP(D1115,AI!B:G,2,FALSE)</f>
        <v>AI_born_event(RECEIVER, ARG0, ARG1, ARG2, ARG3,ARG4)</v>
      </c>
      <c r="G1115" s="86" t="str">
        <f>VLOOKUP(D1115,AI!B:G,3,FALSE)</f>
        <v>AI_update_event(RECEIVER, ARG0, ARG1, ARG2, ARG3,ARG4)</v>
      </c>
      <c r="H1115" s="86"/>
      <c r="I1115" s="86"/>
      <c r="J1115" s="86" t="str">
        <f>VLOOKUP(D1115,AI!B:G,6,FALSE)</f>
        <v>test_deadth_event(RECEIVER, ARG0, ARG1, ARG2, ARG3,ARG4)</v>
      </c>
      <c r="K1115" s="86">
        <v>1</v>
      </c>
      <c r="L1115" s="86">
        <f>IF(怪物属性编辑!AH1058=1,怪物属性编辑!AO1058,0)</f>
        <v>274</v>
      </c>
      <c r="M1115" s="89">
        <f t="shared" si="45"/>
        <v>870</v>
      </c>
      <c r="S1115" s="86">
        <v>320</v>
      </c>
      <c r="AF1115" s="90">
        <f t="shared" si="46"/>
        <v>140702</v>
      </c>
    </row>
    <row r="1116" spans="1:32">
      <c r="A1116" s="5">
        <v>40703</v>
      </c>
      <c r="B1116" s="4">
        <v>50134</v>
      </c>
      <c r="C1116" s="5" t="str">
        <f>VLOOKUP(B1116,映射!A:B,2,FALSE)</f>
        <v>猎豹蜥蜴</v>
      </c>
      <c r="D1116" s="85" t="str">
        <f>IF(IF(COUNTIF(AI!A:A,'表格编辑 '!C1116),TRUE,FALSE)=FALSE,"monster",(VLOOKUP(C1116,AI!A:B,2,FALSE)))</f>
        <v>monster</v>
      </c>
      <c r="E1116" s="5">
        <v>29</v>
      </c>
      <c r="F1116" s="86" t="str">
        <f>VLOOKUP(D1116,AI!B:G,2,FALSE)</f>
        <v>AI_born_event(RECEIVER, ARG0, ARG1, ARG2, ARG3,ARG4)</v>
      </c>
      <c r="G1116" s="86" t="str">
        <f>VLOOKUP(D1116,AI!B:G,3,FALSE)</f>
        <v>AI_update_event(RECEIVER, ARG0, ARG1, ARG2, ARG3,ARG4)</v>
      </c>
      <c r="H1116" s="86"/>
      <c r="I1116" s="86"/>
      <c r="J1116" s="86" t="str">
        <f>VLOOKUP(D1116,AI!B:G,6,FALSE)</f>
        <v>test_deadth_event(RECEIVER, ARG0, ARG1, ARG2, ARG3,ARG4)</v>
      </c>
      <c r="K1116" s="86">
        <v>1</v>
      </c>
      <c r="L1116" s="86">
        <f>IF(怪物属性编辑!AH1059=1,怪物属性编辑!AO1059,0)</f>
        <v>156</v>
      </c>
      <c r="M1116" s="89">
        <f t="shared" si="45"/>
        <v>870</v>
      </c>
      <c r="S1116" s="86">
        <v>320</v>
      </c>
      <c r="AF1116" s="90">
        <f t="shared" si="46"/>
        <v>140703</v>
      </c>
    </row>
    <row r="1117" spans="1:32">
      <c r="A1117" s="5">
        <v>40704</v>
      </c>
      <c r="B1117" s="4">
        <v>50020</v>
      </c>
      <c r="C1117" s="5" t="str">
        <f>VLOOKUP(B1117,映射!A:B,2,FALSE)</f>
        <v>地狱看门犬</v>
      </c>
      <c r="D1117" s="85" t="str">
        <f>IF(IF(COUNTIF(AI!A:A,'表格编辑 '!C1117),TRUE,FALSE)=FALSE,"monster",(VLOOKUP(C1117,AI!A:B,2,FALSE)))</f>
        <v>monster</v>
      </c>
      <c r="E1117" s="5">
        <v>29</v>
      </c>
      <c r="F1117" s="86" t="str">
        <f>VLOOKUP(D1117,AI!B:G,2,FALSE)</f>
        <v>AI_born_event(RECEIVER, ARG0, ARG1, ARG2, ARG3,ARG4)</v>
      </c>
      <c r="G1117" s="86" t="str">
        <f>VLOOKUP(D1117,AI!B:G,3,FALSE)</f>
        <v>AI_update_event(RECEIVER, ARG0, ARG1, ARG2, ARG3,ARG4)</v>
      </c>
      <c r="H1117" s="86"/>
      <c r="I1117" s="86"/>
      <c r="J1117" s="86" t="str">
        <f>VLOOKUP(D1117,AI!B:G,6,FALSE)</f>
        <v>test_deadth_event(RECEIVER, ARG0, ARG1, ARG2, ARG3,ARG4)</v>
      </c>
      <c r="K1117" s="86">
        <v>1</v>
      </c>
      <c r="L1117" s="86">
        <f>IF(怪物属性编辑!AH1060=1,怪物属性编辑!AO1060,0)</f>
        <v>-258</v>
      </c>
      <c r="M1117" s="89">
        <f t="shared" si="45"/>
        <v>870</v>
      </c>
      <c r="S1117" s="86">
        <v>320</v>
      </c>
      <c r="AF1117" s="90">
        <f t="shared" si="46"/>
        <v>140704</v>
      </c>
    </row>
    <row r="1118" spans="1:32">
      <c r="A1118" s="5">
        <v>40705</v>
      </c>
      <c r="B1118" s="4">
        <v>50063</v>
      </c>
      <c r="C1118" s="5" t="str">
        <f>VLOOKUP(B1118,映射!A:B,2,FALSE)</f>
        <v>杀人蜂</v>
      </c>
      <c r="D1118" s="85" t="str">
        <f>IF(IF(COUNTIF(AI!A:A,'表格编辑 '!C1118),TRUE,FALSE)=FALSE,"monster",(VLOOKUP(C1118,AI!A:B,2,FALSE)))</f>
        <v>monster</v>
      </c>
      <c r="E1118" s="5">
        <v>29</v>
      </c>
      <c r="F1118" s="86" t="str">
        <f>VLOOKUP(D1118,AI!B:G,2,FALSE)</f>
        <v>AI_born_event(RECEIVER, ARG0, ARG1, ARG2, ARG3,ARG4)</v>
      </c>
      <c r="G1118" s="86" t="str">
        <f>VLOOKUP(D1118,AI!B:G,3,FALSE)</f>
        <v>AI_update_event(RECEIVER, ARG0, ARG1, ARG2, ARG3,ARG4)</v>
      </c>
      <c r="H1118" s="86"/>
      <c r="I1118" s="86"/>
      <c r="J1118" s="86" t="str">
        <f>VLOOKUP(D1118,AI!B:G,6,FALSE)</f>
        <v>test_deadth_event(RECEIVER, ARG0, ARG1, ARG2, ARG3,ARG4)</v>
      </c>
      <c r="K1118" s="86">
        <v>1</v>
      </c>
      <c r="L1118" s="86">
        <f>IF(怪物属性编辑!AH1061=1,怪物属性编辑!AO1061,0)</f>
        <v>640</v>
      </c>
      <c r="M1118" s="89">
        <f t="shared" ref="M1118:M1181" si="47">E1118*30</f>
        <v>870</v>
      </c>
      <c r="S1118" s="86">
        <v>320</v>
      </c>
      <c r="AF1118" s="90">
        <f t="shared" si="46"/>
        <v>140705</v>
      </c>
    </row>
    <row r="1119" spans="1:32">
      <c r="A1119" s="5">
        <v>40706</v>
      </c>
      <c r="B1119" s="4">
        <v>50102</v>
      </c>
      <c r="C1119" s="5" t="str">
        <f>VLOOKUP(B1119,映射!A:B,2,FALSE)</f>
        <v>水精</v>
      </c>
      <c r="D1119" s="85" t="str">
        <f>IF(IF(COUNTIF(AI!A:A,'表格编辑 '!C1119),TRUE,FALSE)=FALSE,"monster",(VLOOKUP(C1119,AI!A:B,2,FALSE)))</f>
        <v>monster</v>
      </c>
      <c r="E1119" s="5">
        <v>34</v>
      </c>
      <c r="F1119" s="86" t="str">
        <f>VLOOKUP(D1119,AI!B:G,2,FALSE)</f>
        <v>AI_born_event(RECEIVER, ARG0, ARG1, ARG2, ARG3,ARG4)</v>
      </c>
      <c r="G1119" s="86" t="str">
        <f>VLOOKUP(D1119,AI!B:G,3,FALSE)</f>
        <v>AI_update_event(RECEIVER, ARG0, ARG1, ARG2, ARG3,ARG4)</v>
      </c>
      <c r="H1119" s="86"/>
      <c r="I1119" s="86"/>
      <c r="J1119" s="86" t="str">
        <f>VLOOKUP(D1119,AI!B:G,6,FALSE)</f>
        <v>test_deadth_event(RECEIVER, ARG0, ARG1, ARG2, ARG3,ARG4)</v>
      </c>
      <c r="K1119" s="86">
        <v>1</v>
      </c>
      <c r="L1119" s="86">
        <f>IF(怪物属性编辑!AH1062=1,怪物属性编辑!AO1062,0)</f>
        <v>534</v>
      </c>
      <c r="M1119" s="89">
        <f t="shared" si="47"/>
        <v>1020</v>
      </c>
      <c r="S1119" s="86">
        <v>320</v>
      </c>
      <c r="AF1119" s="90">
        <f t="shared" si="46"/>
        <v>140706</v>
      </c>
    </row>
    <row r="1120" spans="1:32">
      <c r="A1120" s="5">
        <v>40707</v>
      </c>
      <c r="B1120" s="4">
        <v>50089</v>
      </c>
      <c r="C1120" s="5" t="str">
        <f>VLOOKUP(B1120,映射!A:B,2,FALSE)</f>
        <v>冰雪臭臭花</v>
      </c>
      <c r="D1120" s="85" t="str">
        <f>IF(IF(COUNTIF(AI!A:A,'表格编辑 '!C1120),TRUE,FALSE)=FALSE,"monster",(VLOOKUP(C1120,AI!A:B,2,FALSE)))</f>
        <v>monster</v>
      </c>
      <c r="E1120" s="5">
        <v>34</v>
      </c>
      <c r="F1120" s="86" t="str">
        <f>VLOOKUP(D1120,AI!B:G,2,FALSE)</f>
        <v>AI_born_event(RECEIVER, ARG0, ARG1, ARG2, ARG3,ARG4)</v>
      </c>
      <c r="G1120" s="86" t="str">
        <f>VLOOKUP(D1120,AI!B:G,3,FALSE)</f>
        <v>AI_update_event(RECEIVER, ARG0, ARG1, ARG2, ARG3,ARG4)</v>
      </c>
      <c r="H1120" s="86"/>
      <c r="I1120" s="86"/>
      <c r="J1120" s="86" t="str">
        <f>VLOOKUP(D1120,AI!B:G,6,FALSE)</f>
        <v>test_deadth_event(RECEIVER, ARG0, ARG1, ARG2, ARG3,ARG4)</v>
      </c>
      <c r="K1120" s="86">
        <v>1</v>
      </c>
      <c r="L1120" s="86">
        <f>IF(怪物属性编辑!AH1063=1,怪物属性编辑!AO1063,0)</f>
        <v>1186</v>
      </c>
      <c r="M1120" s="89">
        <f t="shared" si="47"/>
        <v>1020</v>
      </c>
      <c r="S1120" s="86">
        <v>320</v>
      </c>
      <c r="AF1120" s="90">
        <f t="shared" si="46"/>
        <v>140707</v>
      </c>
    </row>
    <row r="1121" spans="1:32">
      <c r="A1121" s="5">
        <v>40708</v>
      </c>
      <c r="B1121" s="4">
        <v>50060</v>
      </c>
      <c r="C1121" s="5" t="str">
        <f>VLOOKUP(B1121,映射!A:B,2,FALSE)</f>
        <v>炼狱魔蝎</v>
      </c>
      <c r="D1121" s="85" t="str">
        <f>IF(IF(COUNTIF(AI!A:A,'表格编辑 '!C1121),TRUE,FALSE)=FALSE,"monster",(VLOOKUP(C1121,AI!A:B,2,FALSE)))</f>
        <v>monster</v>
      </c>
      <c r="E1121" s="5">
        <v>34</v>
      </c>
      <c r="F1121" s="86" t="str">
        <f>VLOOKUP(D1121,AI!B:G,2,FALSE)</f>
        <v>AI_born_event(RECEIVER, ARG0, ARG1, ARG2, ARG3,ARG4)</v>
      </c>
      <c r="G1121" s="86" t="str">
        <f>VLOOKUP(D1121,AI!B:G,3,FALSE)</f>
        <v>AI_update_event(RECEIVER, ARG0, ARG1, ARG2, ARG3,ARG4)</v>
      </c>
      <c r="H1121" s="86"/>
      <c r="I1121" s="86"/>
      <c r="J1121" s="86" t="str">
        <f>VLOOKUP(D1121,AI!B:G,6,FALSE)</f>
        <v>test_deadth_event(RECEIVER, ARG0, ARG1, ARG2, ARG3,ARG4)</v>
      </c>
      <c r="K1121" s="86">
        <v>1</v>
      </c>
      <c r="L1121" s="86">
        <f>IF(怪物属性编辑!AH1064=1,怪物属性编辑!AO1064,0)</f>
        <v>518</v>
      </c>
      <c r="M1121" s="89">
        <f t="shared" si="47"/>
        <v>1020</v>
      </c>
      <c r="S1121" s="86">
        <v>320</v>
      </c>
      <c r="AF1121" s="90">
        <f t="shared" si="46"/>
        <v>140708</v>
      </c>
    </row>
    <row r="1122" spans="1:32">
      <c r="A1122" s="5">
        <v>40709</v>
      </c>
      <c r="B1122" s="4">
        <v>50102</v>
      </c>
      <c r="C1122" s="5" t="str">
        <f>VLOOKUP(B1122,映射!A:B,2,FALSE)</f>
        <v>水精</v>
      </c>
      <c r="D1122" s="85" t="str">
        <f>IF(IF(COUNTIF(AI!A:A,'表格编辑 '!C1122),TRUE,FALSE)=FALSE,"monster",(VLOOKUP(C1122,AI!A:B,2,FALSE)))</f>
        <v>monster</v>
      </c>
      <c r="E1122" s="5">
        <v>34</v>
      </c>
      <c r="F1122" s="86" t="str">
        <f>VLOOKUP(D1122,AI!B:G,2,FALSE)</f>
        <v>AI_born_event(RECEIVER, ARG0, ARG1, ARG2, ARG3,ARG4)</v>
      </c>
      <c r="G1122" s="86" t="str">
        <f>VLOOKUP(D1122,AI!B:G,3,FALSE)</f>
        <v>AI_update_event(RECEIVER, ARG0, ARG1, ARG2, ARG3,ARG4)</v>
      </c>
      <c r="H1122" s="86"/>
      <c r="I1122" s="86"/>
      <c r="J1122" s="86" t="str">
        <f>VLOOKUP(D1122,AI!B:G,6,FALSE)</f>
        <v>test_deadth_event(RECEIVER, ARG0, ARG1, ARG2, ARG3,ARG4)</v>
      </c>
      <c r="K1122" s="86">
        <v>1</v>
      </c>
      <c r="L1122" s="86">
        <f>IF(怪物属性编辑!AH1065=1,怪物属性编辑!AO1065,0)</f>
        <v>534</v>
      </c>
      <c r="M1122" s="89">
        <f t="shared" si="47"/>
        <v>1020</v>
      </c>
      <c r="S1122" s="86">
        <v>320</v>
      </c>
      <c r="AF1122" s="90">
        <f t="shared" si="46"/>
        <v>140709</v>
      </c>
    </row>
    <row r="1123" spans="1:32">
      <c r="A1123" s="5">
        <v>40710</v>
      </c>
      <c r="B1123" s="4">
        <v>50043</v>
      </c>
      <c r="C1123" s="5" t="str">
        <f>VLOOKUP(B1123,映射!A:B,2,FALSE)</f>
        <v>小魔物</v>
      </c>
      <c r="D1123" s="85" t="str">
        <f>IF(IF(COUNTIF(AI!A:A,'表格编辑 '!C1123),TRUE,FALSE)=FALSE,"monster",(VLOOKUP(C1123,AI!A:B,2,FALSE)))</f>
        <v>monster</v>
      </c>
      <c r="E1123" s="5">
        <v>34</v>
      </c>
      <c r="F1123" s="86" t="str">
        <f>VLOOKUP(D1123,AI!B:G,2,FALSE)</f>
        <v>AI_born_event(RECEIVER, ARG0, ARG1, ARG2, ARG3,ARG4)</v>
      </c>
      <c r="G1123" s="86" t="str">
        <f>VLOOKUP(D1123,AI!B:G,3,FALSE)</f>
        <v>AI_update_event(RECEIVER, ARG0, ARG1, ARG2, ARG3,ARG4)</v>
      </c>
      <c r="H1123" s="86"/>
      <c r="I1123" s="86"/>
      <c r="J1123" s="86" t="str">
        <f>VLOOKUP(D1123,AI!B:G,6,FALSE)</f>
        <v>test_deadth_event(RECEIVER, ARG0, ARG1, ARG2, ARG3,ARG4)</v>
      </c>
      <c r="K1123" s="86">
        <v>1</v>
      </c>
      <c r="L1123" s="86">
        <f>IF(怪物属性编辑!AH1066=1,怪物属性编辑!AO1066,0)</f>
        <v>1322</v>
      </c>
      <c r="M1123" s="89">
        <f t="shared" si="47"/>
        <v>1020</v>
      </c>
      <c r="S1123" s="86">
        <v>320</v>
      </c>
      <c r="AF1123" s="90">
        <f t="shared" si="46"/>
        <v>140710</v>
      </c>
    </row>
    <row r="1124" spans="1:32">
      <c r="A1124" s="5">
        <v>40711</v>
      </c>
      <c r="B1124" s="4">
        <v>50154</v>
      </c>
      <c r="C1124" s="5" t="str">
        <f>VLOOKUP(B1124,映射!A:B,2,FALSE)</f>
        <v>海贼</v>
      </c>
      <c r="D1124" s="85" t="str">
        <f>IF(IF(COUNTIF(AI!A:A,'表格编辑 '!C1124),TRUE,FALSE)=FALSE,"monster",(VLOOKUP(C1124,AI!A:B,2,FALSE)))</f>
        <v>monster</v>
      </c>
      <c r="E1124" s="5">
        <v>34</v>
      </c>
      <c r="F1124" s="86" t="str">
        <f>VLOOKUP(D1124,AI!B:G,2,FALSE)</f>
        <v>AI_born_event(RECEIVER, ARG0, ARG1, ARG2, ARG3,ARG4)</v>
      </c>
      <c r="G1124" s="86" t="str">
        <f>VLOOKUP(D1124,AI!B:G,3,FALSE)</f>
        <v>AI_update_event(RECEIVER, ARG0, ARG1, ARG2, ARG3,ARG4)</v>
      </c>
      <c r="H1124" s="86"/>
      <c r="I1124" s="86"/>
      <c r="J1124" s="86" t="str">
        <f>VLOOKUP(D1124,AI!B:G,6,FALSE)</f>
        <v>test_deadth_event(RECEIVER, ARG0, ARG1, ARG2, ARG3,ARG4)</v>
      </c>
      <c r="K1124" s="86">
        <v>1</v>
      </c>
      <c r="L1124" s="86">
        <f>IF(怪物属性编辑!AH1067=1,怪物属性编辑!AO1067,0)</f>
        <v>1084</v>
      </c>
      <c r="M1124" s="89">
        <f t="shared" si="47"/>
        <v>1020</v>
      </c>
      <c r="S1124" s="86">
        <v>320</v>
      </c>
      <c r="AF1124" s="90">
        <f t="shared" si="46"/>
        <v>140711</v>
      </c>
    </row>
    <row r="1125" spans="1:32">
      <c r="A1125" s="5">
        <v>40712</v>
      </c>
      <c r="B1125" s="4">
        <v>50052</v>
      </c>
      <c r="C1125" s="5" t="str">
        <f>VLOOKUP(B1125,映射!A:B,2,FALSE)</f>
        <v>恶魔蝙蝠</v>
      </c>
      <c r="D1125" s="85" t="str">
        <f>IF(IF(COUNTIF(AI!A:A,'表格编辑 '!C1125),TRUE,FALSE)=FALSE,"monster",(VLOOKUP(C1125,AI!A:B,2,FALSE)))</f>
        <v>monster</v>
      </c>
      <c r="E1125" s="5">
        <v>34</v>
      </c>
      <c r="F1125" s="86" t="str">
        <f>VLOOKUP(D1125,AI!B:G,2,FALSE)</f>
        <v>AI_born_event(RECEIVER, ARG0, ARG1, ARG2, ARG3,ARG4)</v>
      </c>
      <c r="G1125" s="86" t="str">
        <f>VLOOKUP(D1125,AI!B:G,3,FALSE)</f>
        <v>AI_update_event(RECEIVER, ARG0, ARG1, ARG2, ARG3,ARG4)</v>
      </c>
      <c r="H1125" s="86"/>
      <c r="I1125" s="86"/>
      <c r="J1125" s="86" t="str">
        <f>VLOOKUP(D1125,AI!B:G,6,FALSE)</f>
        <v>test_deadth_event(RECEIVER, ARG0, ARG1, ARG2, ARG3,ARG4)</v>
      </c>
      <c r="K1125" s="86">
        <v>1</v>
      </c>
      <c r="L1125" s="86">
        <f>IF(怪物属性编辑!AH1068=1,怪物属性编辑!AO1068,0)</f>
        <v>1252</v>
      </c>
      <c r="M1125" s="89">
        <f t="shared" si="47"/>
        <v>1020</v>
      </c>
      <c r="S1125" s="86">
        <v>320</v>
      </c>
      <c r="AF1125" s="90">
        <f t="shared" si="46"/>
        <v>140712</v>
      </c>
    </row>
    <row r="1126" spans="1:32">
      <c r="A1126" s="5">
        <v>40713</v>
      </c>
      <c r="B1126" s="4">
        <v>50141</v>
      </c>
      <c r="C1126" s="5" t="str">
        <f>VLOOKUP(B1126,映射!A:B,2,FALSE)</f>
        <v>水龙蜥</v>
      </c>
      <c r="D1126" s="85" t="str">
        <f>IF(IF(COUNTIF(AI!A:A,'表格编辑 '!C1126),TRUE,FALSE)=FALSE,"monster",(VLOOKUP(C1126,AI!A:B,2,FALSE)))</f>
        <v>monster</v>
      </c>
      <c r="E1126" s="5">
        <v>34</v>
      </c>
      <c r="F1126" s="86" t="str">
        <f>VLOOKUP(D1126,AI!B:G,2,FALSE)</f>
        <v>AI_born_event(RECEIVER, ARG0, ARG1, ARG2, ARG3,ARG4)</v>
      </c>
      <c r="G1126" s="86" t="str">
        <f>VLOOKUP(D1126,AI!B:G,3,FALSE)</f>
        <v>AI_update_event(RECEIVER, ARG0, ARG1, ARG2, ARG3,ARG4)</v>
      </c>
      <c r="H1126" s="86"/>
      <c r="I1126" s="86"/>
      <c r="J1126" s="86" t="str">
        <f>VLOOKUP(D1126,AI!B:G,6,FALSE)</f>
        <v>test_deadth_event(RECEIVER, ARG0, ARG1, ARG2, ARG3,ARG4)</v>
      </c>
      <c r="K1126" s="86">
        <v>1</v>
      </c>
      <c r="L1126" s="86">
        <f>IF(怪物属性编辑!AH1069=1,怪物属性编辑!AO1069,0)</f>
        <v>196</v>
      </c>
      <c r="M1126" s="89">
        <f t="shared" si="47"/>
        <v>1020</v>
      </c>
      <c r="S1126" s="86">
        <v>320</v>
      </c>
      <c r="AF1126" s="90">
        <f t="shared" si="46"/>
        <v>140713</v>
      </c>
    </row>
    <row r="1127" spans="1:32">
      <c r="A1127" s="5">
        <v>40714</v>
      </c>
      <c r="B1127" s="4">
        <v>50073</v>
      </c>
      <c r="C1127" s="5" t="str">
        <f>VLOOKUP(B1127,映射!A:B,2,FALSE)</f>
        <v>土蜘蛛</v>
      </c>
      <c r="D1127" s="85" t="str">
        <f>IF(IF(COUNTIF(AI!A:A,'表格编辑 '!C1127),TRUE,FALSE)=FALSE,"monster",(VLOOKUP(C1127,AI!A:B,2,FALSE)))</f>
        <v>monster</v>
      </c>
      <c r="E1127" s="5">
        <v>34</v>
      </c>
      <c r="F1127" s="86" t="str">
        <f>VLOOKUP(D1127,AI!B:G,2,FALSE)</f>
        <v>AI_born_event(RECEIVER, ARG0, ARG1, ARG2, ARG3,ARG4)</v>
      </c>
      <c r="G1127" s="86" t="str">
        <f>VLOOKUP(D1127,AI!B:G,3,FALSE)</f>
        <v>AI_update_event(RECEIVER, ARG0, ARG1, ARG2, ARG3,ARG4)</v>
      </c>
      <c r="H1127" s="86"/>
      <c r="I1127" s="86"/>
      <c r="J1127" s="86" t="str">
        <f>VLOOKUP(D1127,AI!B:G,6,FALSE)</f>
        <v>test_deadth_event(RECEIVER, ARG0, ARG1, ARG2, ARG3,ARG4)</v>
      </c>
      <c r="K1127" s="86">
        <v>1</v>
      </c>
      <c r="L1127" s="86">
        <f>IF(怪物属性编辑!AH1070=1,怪物属性编辑!AO1070,0)</f>
        <v>1276</v>
      </c>
      <c r="M1127" s="89">
        <f t="shared" si="47"/>
        <v>1020</v>
      </c>
      <c r="S1127" s="86">
        <v>320</v>
      </c>
      <c r="AF1127" s="90">
        <f t="shared" si="46"/>
        <v>140714</v>
      </c>
    </row>
    <row r="1128" spans="1:32">
      <c r="A1128" s="5">
        <v>40715</v>
      </c>
      <c r="B1128" s="4">
        <v>50085</v>
      </c>
      <c r="C1128" s="5" t="str">
        <f>VLOOKUP(B1128,映射!A:B,2,FALSE)</f>
        <v>死亡之花</v>
      </c>
      <c r="D1128" s="85" t="str">
        <f>IF(IF(COUNTIF(AI!A:A,'表格编辑 '!C1128),TRUE,FALSE)=FALSE,"monster",(VLOOKUP(C1128,AI!A:B,2,FALSE)))</f>
        <v>monster</v>
      </c>
      <c r="E1128" s="5">
        <v>34</v>
      </c>
      <c r="F1128" s="86" t="str">
        <f>VLOOKUP(D1128,AI!B:G,2,FALSE)</f>
        <v>AI_born_event(RECEIVER, ARG0, ARG1, ARG2, ARG3,ARG4)</v>
      </c>
      <c r="G1128" s="86" t="str">
        <f>VLOOKUP(D1128,AI!B:G,3,FALSE)</f>
        <v>AI_update_event(RECEIVER, ARG0, ARG1, ARG2, ARG3,ARG4)</v>
      </c>
      <c r="H1128" s="86"/>
      <c r="I1128" s="86"/>
      <c r="J1128" s="86" t="str">
        <f>VLOOKUP(D1128,AI!B:G,6,FALSE)</f>
        <v>test_deadth_event(RECEIVER, ARG0, ARG1, ARG2, ARG3,ARG4)</v>
      </c>
      <c r="K1128" s="86">
        <v>1</v>
      </c>
      <c r="L1128" s="86">
        <f>IF(怪物属性编辑!AH1071=1,怪物属性编辑!AO1071,0)</f>
        <v>1692</v>
      </c>
      <c r="M1128" s="89">
        <f t="shared" si="47"/>
        <v>1020</v>
      </c>
      <c r="S1128" s="86">
        <v>320</v>
      </c>
      <c r="AF1128" s="90">
        <f t="shared" si="46"/>
        <v>140715</v>
      </c>
    </row>
    <row r="1129" spans="1:32">
      <c r="A1129" s="5">
        <v>40716</v>
      </c>
      <c r="B1129" s="4">
        <v>50148</v>
      </c>
      <c r="C1129" s="5" t="str">
        <f>VLOOKUP(B1129,映射!A:B,2,FALSE)</f>
        <v>巨人</v>
      </c>
      <c r="D1129" s="85" t="str">
        <f>IF(IF(COUNTIF(AI!A:A,'表格编辑 '!C1129),TRUE,FALSE)=FALSE,"monster",(VLOOKUP(C1129,AI!A:B,2,FALSE)))</f>
        <v>monster</v>
      </c>
      <c r="E1129" s="5">
        <v>34</v>
      </c>
      <c r="F1129" s="86" t="str">
        <f>VLOOKUP(D1129,AI!B:G,2,FALSE)</f>
        <v>AI_born_event(RECEIVER, ARG0, ARG1, ARG2, ARG3,ARG4)</v>
      </c>
      <c r="G1129" s="86" t="str">
        <f>VLOOKUP(D1129,AI!B:G,3,FALSE)</f>
        <v>AI_update_event(RECEIVER, ARG0, ARG1, ARG2, ARG3,ARG4)</v>
      </c>
      <c r="H1129" s="86"/>
      <c r="I1129" s="86"/>
      <c r="J1129" s="86" t="str">
        <f>VLOOKUP(D1129,AI!B:G,6,FALSE)</f>
        <v>test_deadth_event(RECEIVER, ARG0, ARG1, ARG2, ARG3,ARG4)</v>
      </c>
      <c r="K1129" s="86">
        <v>1</v>
      </c>
      <c r="L1129" s="86">
        <f>IF(怪物属性编辑!AH1072=1,怪物属性编辑!AO1072,0)</f>
        <v>724</v>
      </c>
      <c r="M1129" s="89">
        <f t="shared" si="47"/>
        <v>1020</v>
      </c>
      <c r="S1129" s="86">
        <v>320</v>
      </c>
      <c r="AF1129" s="90">
        <f t="shared" si="46"/>
        <v>140716</v>
      </c>
    </row>
    <row r="1130" spans="1:32">
      <c r="A1130" s="5">
        <v>40717</v>
      </c>
      <c r="B1130" s="4">
        <v>50064</v>
      </c>
      <c r="C1130" s="5" t="str">
        <f>VLOOKUP(B1130,映射!A:B,2,FALSE)</f>
        <v>毒蜂</v>
      </c>
      <c r="D1130" s="85" t="str">
        <f>IF(IF(COUNTIF(AI!A:A,'表格编辑 '!C1130),TRUE,FALSE)=FALSE,"monster",(VLOOKUP(C1130,AI!A:B,2,FALSE)))</f>
        <v>monster</v>
      </c>
      <c r="E1130" s="5">
        <v>34</v>
      </c>
      <c r="F1130" s="86" t="str">
        <f>VLOOKUP(D1130,AI!B:G,2,FALSE)</f>
        <v>AI_born_event(RECEIVER, ARG0, ARG1, ARG2, ARG3,ARG4)</v>
      </c>
      <c r="G1130" s="86" t="str">
        <f>VLOOKUP(D1130,AI!B:G,3,FALSE)</f>
        <v>AI_update_event(RECEIVER, ARG0, ARG1, ARG2, ARG3,ARG4)</v>
      </c>
      <c r="H1130" s="86"/>
      <c r="I1130" s="86"/>
      <c r="J1130" s="86" t="str">
        <f>VLOOKUP(D1130,AI!B:G,6,FALSE)</f>
        <v>test_deadth_event(RECEIVER, ARG0, ARG1, ARG2, ARG3,ARG4)</v>
      </c>
      <c r="K1130" s="86">
        <v>1</v>
      </c>
      <c r="L1130" s="86">
        <f>IF(怪物属性编辑!AH1073=1,怪物属性编辑!AO1073,0)</f>
        <v>1158</v>
      </c>
      <c r="M1130" s="89">
        <f t="shared" si="47"/>
        <v>1020</v>
      </c>
      <c r="S1130" s="86">
        <v>320</v>
      </c>
      <c r="AF1130" s="90">
        <f t="shared" si="46"/>
        <v>140717</v>
      </c>
    </row>
    <row r="1131" spans="1:32">
      <c r="A1131" s="5">
        <v>40718</v>
      </c>
      <c r="B1131" s="4">
        <v>50134</v>
      </c>
      <c r="C1131" s="5" t="str">
        <f>VLOOKUP(B1131,映射!A:B,2,FALSE)</f>
        <v>猎豹蜥蜴</v>
      </c>
      <c r="D1131" s="85" t="str">
        <f>IF(IF(COUNTIF(AI!A:A,'表格编辑 '!C1131),TRUE,FALSE)=FALSE,"monster",(VLOOKUP(C1131,AI!A:B,2,FALSE)))</f>
        <v>monster</v>
      </c>
      <c r="E1131" s="5">
        <v>34</v>
      </c>
      <c r="F1131" s="86" t="str">
        <f>VLOOKUP(D1131,AI!B:G,2,FALSE)</f>
        <v>AI_born_event(RECEIVER, ARG0, ARG1, ARG2, ARG3,ARG4)</v>
      </c>
      <c r="G1131" s="86" t="str">
        <f>VLOOKUP(D1131,AI!B:G,3,FALSE)</f>
        <v>AI_update_event(RECEIVER, ARG0, ARG1, ARG2, ARG3,ARG4)</v>
      </c>
      <c r="H1131" s="86"/>
      <c r="I1131" s="86"/>
      <c r="J1131" s="86" t="str">
        <f>VLOOKUP(D1131,AI!B:G,6,FALSE)</f>
        <v>test_deadth_event(RECEIVER, ARG0, ARG1, ARG2, ARG3,ARG4)</v>
      </c>
      <c r="K1131" s="86">
        <v>1</v>
      </c>
      <c r="L1131" s="86">
        <f>IF(怪物属性编辑!AH1074=1,怪物属性编辑!AO1074,0)</f>
        <v>936</v>
      </c>
      <c r="M1131" s="89">
        <f t="shared" si="47"/>
        <v>1020</v>
      </c>
      <c r="S1131" s="86">
        <v>320</v>
      </c>
      <c r="AF1131" s="90">
        <f t="shared" si="46"/>
        <v>140718</v>
      </c>
    </row>
    <row r="1132" spans="1:32">
      <c r="A1132" s="5">
        <v>40719</v>
      </c>
      <c r="B1132" s="4">
        <v>50020</v>
      </c>
      <c r="C1132" s="5" t="str">
        <f>VLOOKUP(B1132,映射!A:B,2,FALSE)</f>
        <v>地狱看门犬</v>
      </c>
      <c r="D1132" s="85" t="str">
        <f>IF(IF(COUNTIF(AI!A:A,'表格编辑 '!C1132),TRUE,FALSE)=FALSE,"monster",(VLOOKUP(C1132,AI!A:B,2,FALSE)))</f>
        <v>monster</v>
      </c>
      <c r="E1132" s="5">
        <v>34</v>
      </c>
      <c r="F1132" s="86" t="str">
        <f>VLOOKUP(D1132,AI!B:G,2,FALSE)</f>
        <v>AI_born_event(RECEIVER, ARG0, ARG1, ARG2, ARG3,ARG4)</v>
      </c>
      <c r="G1132" s="86" t="str">
        <f>VLOOKUP(D1132,AI!B:G,3,FALSE)</f>
        <v>AI_update_event(RECEIVER, ARG0, ARG1, ARG2, ARG3,ARG4)</v>
      </c>
      <c r="H1132" s="86"/>
      <c r="I1132" s="86"/>
      <c r="J1132" s="86" t="str">
        <f>VLOOKUP(D1132,AI!B:G,6,FALSE)</f>
        <v>test_deadth_event(RECEIVER, ARG0, ARG1, ARG2, ARG3,ARG4)</v>
      </c>
      <c r="K1132" s="86">
        <v>1</v>
      </c>
      <c r="L1132" s="86">
        <f>IF(怪物属性编辑!AH1075=1,怪物属性编辑!AO1075,0)</f>
        <v>462</v>
      </c>
      <c r="M1132" s="89">
        <f t="shared" si="47"/>
        <v>1020</v>
      </c>
      <c r="S1132" s="86">
        <v>320</v>
      </c>
      <c r="AF1132" s="90">
        <f t="shared" si="46"/>
        <v>140719</v>
      </c>
    </row>
    <row r="1133" spans="1:32">
      <c r="A1133" s="5">
        <v>40720</v>
      </c>
      <c r="B1133" s="4">
        <v>50063</v>
      </c>
      <c r="C1133" s="5" t="str">
        <f>VLOOKUP(B1133,映射!A:B,2,FALSE)</f>
        <v>杀人蜂</v>
      </c>
      <c r="D1133" s="85" t="str">
        <f>IF(IF(COUNTIF(AI!A:A,'表格编辑 '!C1133),TRUE,FALSE)=FALSE,"monster",(VLOOKUP(C1133,AI!A:B,2,FALSE)))</f>
        <v>monster</v>
      </c>
      <c r="E1133" s="5">
        <v>34</v>
      </c>
      <c r="F1133" s="86" t="str">
        <f>VLOOKUP(D1133,AI!B:G,2,FALSE)</f>
        <v>AI_born_event(RECEIVER, ARG0, ARG1, ARG2, ARG3,ARG4)</v>
      </c>
      <c r="G1133" s="86" t="str">
        <f>VLOOKUP(D1133,AI!B:G,3,FALSE)</f>
        <v>AI_update_event(RECEIVER, ARG0, ARG1, ARG2, ARG3,ARG4)</v>
      </c>
      <c r="H1133" s="86"/>
      <c r="I1133" s="86"/>
      <c r="J1133" s="86" t="str">
        <f>VLOOKUP(D1133,AI!B:G,6,FALSE)</f>
        <v>test_deadth_event(RECEIVER, ARG0, ARG1, ARG2, ARG3,ARG4)</v>
      </c>
      <c r="K1133" s="86">
        <v>1</v>
      </c>
      <c r="L1133" s="86">
        <f>IF(怪物属性编辑!AH1076=1,怪物属性编辑!AO1076,0)</f>
        <v>1688</v>
      </c>
      <c r="M1133" s="89">
        <f t="shared" si="47"/>
        <v>1020</v>
      </c>
      <c r="S1133" s="86">
        <v>320</v>
      </c>
      <c r="AF1133" s="90">
        <f t="shared" si="46"/>
        <v>140720</v>
      </c>
    </row>
    <row r="1134" spans="1:32">
      <c r="A1134" s="5">
        <v>40721</v>
      </c>
      <c r="B1134" s="4">
        <v>50102</v>
      </c>
      <c r="C1134" s="5" t="str">
        <f>VLOOKUP(B1134,映射!A:B,2,FALSE)</f>
        <v>水精</v>
      </c>
      <c r="D1134" s="85" t="str">
        <f>IF(IF(COUNTIF(AI!A:A,'表格编辑 '!C1134),TRUE,FALSE)=FALSE,"monster",(VLOOKUP(C1134,AI!A:B,2,FALSE)))</f>
        <v>monster</v>
      </c>
      <c r="E1134" s="5">
        <v>39</v>
      </c>
      <c r="F1134" s="86" t="str">
        <f>VLOOKUP(D1134,AI!B:G,2,FALSE)</f>
        <v>AI_born_event(RECEIVER, ARG0, ARG1, ARG2, ARG3,ARG4)</v>
      </c>
      <c r="G1134" s="86" t="str">
        <f>VLOOKUP(D1134,AI!B:G,3,FALSE)</f>
        <v>AI_update_event(RECEIVER, ARG0, ARG1, ARG2, ARG3,ARG4)</v>
      </c>
      <c r="H1134" s="86"/>
      <c r="I1134" s="86"/>
      <c r="J1134" s="86" t="str">
        <f>VLOOKUP(D1134,AI!B:G,6,FALSE)</f>
        <v>test_deadth_event(RECEIVER, ARG0, ARG1, ARG2, ARG3,ARG4)</v>
      </c>
      <c r="K1134" s="86">
        <v>1</v>
      </c>
      <c r="L1134" s="86">
        <f>IF(怪物属性编辑!AH1077=1,怪物属性编辑!AO1077,0)</f>
        <v>518</v>
      </c>
      <c r="M1134" s="89">
        <f t="shared" si="47"/>
        <v>1170</v>
      </c>
      <c r="S1134" s="86">
        <v>320</v>
      </c>
      <c r="AF1134" s="90">
        <f t="shared" si="46"/>
        <v>140721</v>
      </c>
    </row>
    <row r="1135" spans="1:32">
      <c r="A1135" s="5">
        <v>40722</v>
      </c>
      <c r="B1135" s="4">
        <v>50089</v>
      </c>
      <c r="C1135" s="5" t="str">
        <f>VLOOKUP(B1135,映射!A:B,2,FALSE)</f>
        <v>冰雪臭臭花</v>
      </c>
      <c r="D1135" s="85" t="str">
        <f>IF(IF(COUNTIF(AI!A:A,'表格编辑 '!C1135),TRUE,FALSE)=FALSE,"monster",(VLOOKUP(C1135,AI!A:B,2,FALSE)))</f>
        <v>monster</v>
      </c>
      <c r="E1135" s="5">
        <v>39</v>
      </c>
      <c r="F1135" s="86" t="str">
        <f>VLOOKUP(D1135,AI!B:G,2,FALSE)</f>
        <v>AI_born_event(RECEIVER, ARG0, ARG1, ARG2, ARG3,ARG4)</v>
      </c>
      <c r="G1135" s="86" t="str">
        <f>VLOOKUP(D1135,AI!B:G,3,FALSE)</f>
        <v>AI_update_event(RECEIVER, ARG0, ARG1, ARG2, ARG3,ARG4)</v>
      </c>
      <c r="H1135" s="86"/>
      <c r="I1135" s="86"/>
      <c r="J1135" s="86" t="str">
        <f>VLOOKUP(D1135,AI!B:G,6,FALSE)</f>
        <v>test_deadth_event(RECEIVER, ARG0, ARG1, ARG2, ARG3,ARG4)</v>
      </c>
      <c r="K1135" s="86">
        <v>1</v>
      </c>
      <c r="L1135" s="86">
        <f>IF(怪物属性编辑!AH1078=1,怪物属性编辑!AO1078,0)</f>
        <v>1288</v>
      </c>
      <c r="M1135" s="89">
        <f t="shared" si="47"/>
        <v>1170</v>
      </c>
      <c r="S1135" s="86">
        <v>320</v>
      </c>
      <c r="AF1135" s="90">
        <f t="shared" si="46"/>
        <v>140722</v>
      </c>
    </row>
    <row r="1136" spans="1:32">
      <c r="A1136" s="5">
        <v>40723</v>
      </c>
      <c r="B1136" s="4">
        <v>50060</v>
      </c>
      <c r="C1136" s="5" t="str">
        <f>VLOOKUP(B1136,映射!A:B,2,FALSE)</f>
        <v>炼狱魔蝎</v>
      </c>
      <c r="D1136" s="85" t="str">
        <f>IF(IF(COUNTIF(AI!A:A,'表格编辑 '!C1136),TRUE,FALSE)=FALSE,"monster",(VLOOKUP(C1136,AI!A:B,2,FALSE)))</f>
        <v>monster</v>
      </c>
      <c r="E1136" s="5">
        <v>39</v>
      </c>
      <c r="F1136" s="86" t="str">
        <f>VLOOKUP(D1136,AI!B:G,2,FALSE)</f>
        <v>AI_born_event(RECEIVER, ARG0, ARG1, ARG2, ARG3,ARG4)</v>
      </c>
      <c r="G1136" s="86" t="str">
        <f>VLOOKUP(D1136,AI!B:G,3,FALSE)</f>
        <v>AI_update_event(RECEIVER, ARG0, ARG1, ARG2, ARG3,ARG4)</v>
      </c>
      <c r="H1136" s="86"/>
      <c r="I1136" s="86"/>
      <c r="J1136" s="86" t="str">
        <f>VLOOKUP(D1136,AI!B:G,6,FALSE)</f>
        <v>test_deadth_event(RECEIVER, ARG0, ARG1, ARG2, ARG3,ARG4)</v>
      </c>
      <c r="K1136" s="86">
        <v>1</v>
      </c>
      <c r="L1136" s="86">
        <f>IF(怪物属性编辑!AH1079=1,怪物属性编辑!AO1079,0)</f>
        <v>516</v>
      </c>
      <c r="M1136" s="89">
        <f t="shared" si="47"/>
        <v>1170</v>
      </c>
      <c r="S1136" s="86">
        <v>320</v>
      </c>
      <c r="AF1136" s="90">
        <f t="shared" si="46"/>
        <v>140723</v>
      </c>
    </row>
    <row r="1137" spans="1:32">
      <c r="A1137" s="5">
        <v>40724</v>
      </c>
      <c r="B1137" s="4">
        <v>50102</v>
      </c>
      <c r="C1137" s="5" t="str">
        <f>VLOOKUP(B1137,映射!A:B,2,FALSE)</f>
        <v>水精</v>
      </c>
      <c r="D1137" s="85" t="str">
        <f>IF(IF(COUNTIF(AI!A:A,'表格编辑 '!C1137),TRUE,FALSE)=FALSE,"monster",(VLOOKUP(C1137,AI!A:B,2,FALSE)))</f>
        <v>monster</v>
      </c>
      <c r="E1137" s="5">
        <v>39</v>
      </c>
      <c r="F1137" s="86" t="str">
        <f>VLOOKUP(D1137,AI!B:G,2,FALSE)</f>
        <v>AI_born_event(RECEIVER, ARG0, ARG1, ARG2, ARG3,ARG4)</v>
      </c>
      <c r="G1137" s="86" t="str">
        <f>VLOOKUP(D1137,AI!B:G,3,FALSE)</f>
        <v>AI_update_event(RECEIVER, ARG0, ARG1, ARG2, ARG3,ARG4)</v>
      </c>
      <c r="H1137" s="86"/>
      <c r="I1137" s="86"/>
      <c r="J1137" s="86" t="str">
        <f>VLOOKUP(D1137,AI!B:G,6,FALSE)</f>
        <v>test_deadth_event(RECEIVER, ARG0, ARG1, ARG2, ARG3,ARG4)</v>
      </c>
      <c r="K1137" s="86">
        <v>1</v>
      </c>
      <c r="L1137" s="86">
        <f>IF(怪物属性编辑!AH1080=1,怪物属性编辑!AO1080,0)</f>
        <v>518</v>
      </c>
      <c r="M1137" s="89">
        <f t="shared" si="47"/>
        <v>1170</v>
      </c>
      <c r="S1137" s="86">
        <v>320</v>
      </c>
      <c r="AF1137" s="90">
        <f t="shared" si="46"/>
        <v>140724</v>
      </c>
    </row>
    <row r="1138" spans="1:32">
      <c r="A1138" s="5">
        <v>40725</v>
      </c>
      <c r="B1138" s="4">
        <v>50043</v>
      </c>
      <c r="C1138" s="5" t="str">
        <f>VLOOKUP(B1138,映射!A:B,2,FALSE)</f>
        <v>小魔物</v>
      </c>
      <c r="D1138" s="85" t="str">
        <f>IF(IF(COUNTIF(AI!A:A,'表格编辑 '!C1138),TRUE,FALSE)=FALSE,"monster",(VLOOKUP(C1138,AI!A:B,2,FALSE)))</f>
        <v>monster</v>
      </c>
      <c r="E1138" s="5">
        <v>39</v>
      </c>
      <c r="F1138" s="86" t="str">
        <f>VLOOKUP(D1138,AI!B:G,2,FALSE)</f>
        <v>AI_born_event(RECEIVER, ARG0, ARG1, ARG2, ARG3,ARG4)</v>
      </c>
      <c r="G1138" s="86" t="str">
        <f>VLOOKUP(D1138,AI!B:G,3,FALSE)</f>
        <v>AI_update_event(RECEIVER, ARG0, ARG1, ARG2, ARG3,ARG4)</v>
      </c>
      <c r="H1138" s="86"/>
      <c r="I1138" s="86"/>
      <c r="J1138" s="86" t="str">
        <f>VLOOKUP(D1138,AI!B:G,6,FALSE)</f>
        <v>test_deadth_event(RECEIVER, ARG0, ARG1, ARG2, ARG3,ARG4)</v>
      </c>
      <c r="K1138" s="86">
        <v>1</v>
      </c>
      <c r="L1138" s="86">
        <f>IF(怪物属性编辑!AH1081=1,怪物属性编辑!AO1081,0)</f>
        <v>1418</v>
      </c>
      <c r="M1138" s="89">
        <f t="shared" si="47"/>
        <v>1170</v>
      </c>
      <c r="S1138" s="86">
        <v>320</v>
      </c>
      <c r="AF1138" s="90">
        <f t="shared" si="46"/>
        <v>140725</v>
      </c>
    </row>
    <row r="1139" spans="1:32">
      <c r="A1139" s="5">
        <v>40726</v>
      </c>
      <c r="B1139" s="4">
        <v>50154</v>
      </c>
      <c r="C1139" s="5" t="str">
        <f>VLOOKUP(B1139,映射!A:B,2,FALSE)</f>
        <v>海贼</v>
      </c>
      <c r="D1139" s="85" t="str">
        <f>IF(IF(COUNTIF(AI!A:A,'表格编辑 '!C1139),TRUE,FALSE)=FALSE,"monster",(VLOOKUP(C1139,AI!A:B,2,FALSE)))</f>
        <v>monster</v>
      </c>
      <c r="E1139" s="5">
        <v>39</v>
      </c>
      <c r="F1139" s="86" t="str">
        <f>VLOOKUP(D1139,AI!B:G,2,FALSE)</f>
        <v>AI_born_event(RECEIVER, ARG0, ARG1, ARG2, ARG3,ARG4)</v>
      </c>
      <c r="G1139" s="86" t="str">
        <f>VLOOKUP(D1139,AI!B:G,3,FALSE)</f>
        <v>AI_update_event(RECEIVER, ARG0, ARG1, ARG2, ARG3,ARG4)</v>
      </c>
      <c r="H1139" s="86"/>
      <c r="I1139" s="86"/>
      <c r="J1139" s="86" t="str">
        <f>VLOOKUP(D1139,AI!B:G,6,FALSE)</f>
        <v>test_deadth_event(RECEIVER, ARG0, ARG1, ARG2, ARG3,ARG4)</v>
      </c>
      <c r="K1139" s="86">
        <v>1</v>
      </c>
      <c r="L1139" s="86">
        <f>IF(怪物属性编辑!AH1082=1,怪物属性编辑!AO1082,0)</f>
        <v>1142</v>
      </c>
      <c r="M1139" s="89">
        <f t="shared" si="47"/>
        <v>1170</v>
      </c>
      <c r="S1139" s="86">
        <v>320</v>
      </c>
      <c r="AF1139" s="90">
        <f t="shared" si="46"/>
        <v>140726</v>
      </c>
    </row>
    <row r="1140" spans="1:32">
      <c r="A1140" s="5">
        <v>40727</v>
      </c>
      <c r="B1140" s="4">
        <v>50052</v>
      </c>
      <c r="C1140" s="5" t="str">
        <f>VLOOKUP(B1140,映射!A:B,2,FALSE)</f>
        <v>恶魔蝙蝠</v>
      </c>
      <c r="D1140" s="85" t="str">
        <f>IF(IF(COUNTIF(AI!A:A,'表格编辑 '!C1140),TRUE,FALSE)=FALSE,"monster",(VLOOKUP(C1140,AI!A:B,2,FALSE)))</f>
        <v>monster</v>
      </c>
      <c r="E1140" s="5">
        <v>39</v>
      </c>
      <c r="F1140" s="86" t="str">
        <f>VLOOKUP(D1140,AI!B:G,2,FALSE)</f>
        <v>AI_born_event(RECEIVER, ARG0, ARG1, ARG2, ARG3,ARG4)</v>
      </c>
      <c r="G1140" s="86" t="str">
        <f>VLOOKUP(D1140,AI!B:G,3,FALSE)</f>
        <v>AI_update_event(RECEIVER, ARG0, ARG1, ARG2, ARG3,ARG4)</v>
      </c>
      <c r="H1140" s="86"/>
      <c r="I1140" s="86"/>
      <c r="J1140" s="86" t="str">
        <f>VLOOKUP(D1140,AI!B:G,6,FALSE)</f>
        <v>test_deadth_event(RECEIVER, ARG0, ARG1, ARG2, ARG3,ARG4)</v>
      </c>
      <c r="K1140" s="86">
        <v>1</v>
      </c>
      <c r="L1140" s="86">
        <f>IF(怪物属性编辑!AH1083=1,怪物属性编辑!AO1083,0)</f>
        <v>1374</v>
      </c>
      <c r="M1140" s="89">
        <f t="shared" si="47"/>
        <v>1170</v>
      </c>
      <c r="S1140" s="86">
        <v>320</v>
      </c>
      <c r="AF1140" s="90">
        <f t="shared" si="46"/>
        <v>140727</v>
      </c>
    </row>
    <row r="1141" spans="1:32">
      <c r="A1141" s="5">
        <v>40728</v>
      </c>
      <c r="B1141" s="4">
        <v>50141</v>
      </c>
      <c r="C1141" s="5" t="str">
        <f>VLOOKUP(B1141,映射!A:B,2,FALSE)</f>
        <v>水龙蜥</v>
      </c>
      <c r="D1141" s="85" t="str">
        <f>IF(IF(COUNTIF(AI!A:A,'表格编辑 '!C1141),TRUE,FALSE)=FALSE,"monster",(VLOOKUP(C1141,AI!A:B,2,FALSE)))</f>
        <v>monster</v>
      </c>
      <c r="E1141" s="5">
        <v>39</v>
      </c>
      <c r="F1141" s="86" t="str">
        <f>VLOOKUP(D1141,AI!B:G,2,FALSE)</f>
        <v>AI_born_event(RECEIVER, ARG0, ARG1, ARG2, ARG3,ARG4)</v>
      </c>
      <c r="G1141" s="86" t="str">
        <f>VLOOKUP(D1141,AI!B:G,3,FALSE)</f>
        <v>AI_update_event(RECEIVER, ARG0, ARG1, ARG2, ARG3,ARG4)</v>
      </c>
      <c r="H1141" s="86"/>
      <c r="I1141" s="86"/>
      <c r="J1141" s="86" t="str">
        <f>VLOOKUP(D1141,AI!B:G,6,FALSE)</f>
        <v>test_deadth_event(RECEIVER, ARG0, ARG1, ARG2, ARG3,ARG4)</v>
      </c>
      <c r="K1141" s="86">
        <v>1</v>
      </c>
      <c r="L1141" s="86">
        <f>IF(怪物属性编辑!AH1084=1,怪物属性编辑!AO1084,0)</f>
        <v>132</v>
      </c>
      <c r="M1141" s="89">
        <f t="shared" si="47"/>
        <v>1170</v>
      </c>
      <c r="S1141" s="86">
        <v>320</v>
      </c>
      <c r="AF1141" s="90">
        <f t="shared" si="46"/>
        <v>140728</v>
      </c>
    </row>
    <row r="1142" spans="1:32">
      <c r="A1142" s="5">
        <v>40729</v>
      </c>
      <c r="B1142" s="4">
        <v>50073</v>
      </c>
      <c r="C1142" s="5" t="str">
        <f>VLOOKUP(B1142,映射!A:B,2,FALSE)</f>
        <v>土蜘蛛</v>
      </c>
      <c r="D1142" s="85" t="str">
        <f>IF(IF(COUNTIF(AI!A:A,'表格编辑 '!C1142),TRUE,FALSE)=FALSE,"monster",(VLOOKUP(C1142,AI!A:B,2,FALSE)))</f>
        <v>monster</v>
      </c>
      <c r="E1142" s="5">
        <v>39</v>
      </c>
      <c r="F1142" s="86" t="str">
        <f>VLOOKUP(D1142,AI!B:G,2,FALSE)</f>
        <v>AI_born_event(RECEIVER, ARG0, ARG1, ARG2, ARG3,ARG4)</v>
      </c>
      <c r="G1142" s="86" t="str">
        <f>VLOOKUP(D1142,AI!B:G,3,FALSE)</f>
        <v>AI_update_event(RECEIVER, ARG0, ARG1, ARG2, ARG3,ARG4)</v>
      </c>
      <c r="H1142" s="86"/>
      <c r="I1142" s="86"/>
      <c r="J1142" s="86" t="str">
        <f>VLOOKUP(D1142,AI!B:G,6,FALSE)</f>
        <v>test_deadth_event(RECEIVER, ARG0, ARG1, ARG2, ARG3,ARG4)</v>
      </c>
      <c r="K1142" s="86">
        <v>1</v>
      </c>
      <c r="L1142" s="86">
        <f>IF(怪物属性编辑!AH1085=1,怪物属性编辑!AO1085,0)</f>
        <v>1342</v>
      </c>
      <c r="M1142" s="89">
        <f t="shared" si="47"/>
        <v>1170</v>
      </c>
      <c r="S1142" s="86">
        <v>320</v>
      </c>
      <c r="AF1142" s="90">
        <f t="shared" si="46"/>
        <v>140729</v>
      </c>
    </row>
    <row r="1143" spans="1:32">
      <c r="A1143" s="5">
        <v>40730</v>
      </c>
      <c r="B1143" s="4">
        <v>50085</v>
      </c>
      <c r="C1143" s="5" t="str">
        <f>VLOOKUP(B1143,映射!A:B,2,FALSE)</f>
        <v>死亡之花</v>
      </c>
      <c r="D1143" s="85" t="str">
        <f>IF(IF(COUNTIF(AI!A:A,'表格编辑 '!C1143),TRUE,FALSE)=FALSE,"monster",(VLOOKUP(C1143,AI!A:B,2,FALSE)))</f>
        <v>monster</v>
      </c>
      <c r="E1143" s="5">
        <v>39</v>
      </c>
      <c r="F1143" s="86" t="str">
        <f>VLOOKUP(D1143,AI!B:G,2,FALSE)</f>
        <v>AI_born_event(RECEIVER, ARG0, ARG1, ARG2, ARG3,ARG4)</v>
      </c>
      <c r="G1143" s="86" t="str">
        <f>VLOOKUP(D1143,AI!B:G,3,FALSE)</f>
        <v>AI_update_event(RECEIVER, ARG0, ARG1, ARG2, ARG3,ARG4)</v>
      </c>
      <c r="H1143" s="86"/>
      <c r="I1143" s="86"/>
      <c r="J1143" s="86" t="str">
        <f>VLOOKUP(D1143,AI!B:G,6,FALSE)</f>
        <v>test_deadth_event(RECEIVER, ARG0, ARG1, ARG2, ARG3,ARG4)</v>
      </c>
      <c r="K1143" s="86">
        <v>1</v>
      </c>
      <c r="L1143" s="86">
        <f>IF(怪物属性编辑!AH1086=1,怪物属性编辑!AO1086,0)</f>
        <v>1856</v>
      </c>
      <c r="M1143" s="89">
        <f t="shared" si="47"/>
        <v>1170</v>
      </c>
      <c r="S1143" s="86">
        <v>320</v>
      </c>
      <c r="AF1143" s="90">
        <f t="shared" si="46"/>
        <v>140730</v>
      </c>
    </row>
    <row r="1144" spans="1:32">
      <c r="A1144" s="5">
        <v>40731</v>
      </c>
      <c r="B1144" s="4">
        <v>50148</v>
      </c>
      <c r="C1144" s="5" t="str">
        <f>VLOOKUP(B1144,映射!A:B,2,FALSE)</f>
        <v>巨人</v>
      </c>
      <c r="D1144" s="85" t="str">
        <f>IF(IF(COUNTIF(AI!A:A,'表格编辑 '!C1144),TRUE,FALSE)=FALSE,"monster",(VLOOKUP(C1144,AI!A:B,2,FALSE)))</f>
        <v>monster</v>
      </c>
      <c r="E1144" s="5">
        <v>39</v>
      </c>
      <c r="F1144" s="86" t="str">
        <f>VLOOKUP(D1144,AI!B:G,2,FALSE)</f>
        <v>AI_born_event(RECEIVER, ARG0, ARG1, ARG2, ARG3,ARG4)</v>
      </c>
      <c r="G1144" s="86" t="str">
        <f>VLOOKUP(D1144,AI!B:G,3,FALSE)</f>
        <v>AI_update_event(RECEIVER, ARG0, ARG1, ARG2, ARG3,ARG4)</v>
      </c>
      <c r="H1144" s="86"/>
      <c r="I1144" s="86"/>
      <c r="J1144" s="86" t="str">
        <f>VLOOKUP(D1144,AI!B:G,6,FALSE)</f>
        <v>test_deadth_event(RECEIVER, ARG0, ARG1, ARG2, ARG3,ARG4)</v>
      </c>
      <c r="K1144" s="86">
        <v>1</v>
      </c>
      <c r="L1144" s="86">
        <f>IF(怪物属性编辑!AH1087=1,怪物属性编辑!AO1087,0)</f>
        <v>758</v>
      </c>
      <c r="M1144" s="89">
        <f t="shared" si="47"/>
        <v>1170</v>
      </c>
      <c r="S1144" s="86">
        <v>320</v>
      </c>
      <c r="AF1144" s="90">
        <f t="shared" si="46"/>
        <v>140731</v>
      </c>
    </row>
    <row r="1145" spans="1:32">
      <c r="A1145" s="5">
        <v>40732</v>
      </c>
      <c r="B1145" s="4">
        <v>50064</v>
      </c>
      <c r="C1145" s="5" t="str">
        <f>VLOOKUP(B1145,映射!A:B,2,FALSE)</f>
        <v>毒蜂</v>
      </c>
      <c r="D1145" s="85" t="str">
        <f>IF(IF(COUNTIF(AI!A:A,'表格编辑 '!C1145),TRUE,FALSE)=FALSE,"monster",(VLOOKUP(C1145,AI!A:B,2,FALSE)))</f>
        <v>monster</v>
      </c>
      <c r="E1145" s="5">
        <v>39</v>
      </c>
      <c r="F1145" s="86" t="str">
        <f>VLOOKUP(D1145,AI!B:G,2,FALSE)</f>
        <v>AI_born_event(RECEIVER, ARG0, ARG1, ARG2, ARG3,ARG4)</v>
      </c>
      <c r="G1145" s="86" t="str">
        <f>VLOOKUP(D1145,AI!B:G,3,FALSE)</f>
        <v>AI_update_event(RECEIVER, ARG0, ARG1, ARG2, ARG3,ARG4)</v>
      </c>
      <c r="H1145" s="86"/>
      <c r="I1145" s="86"/>
      <c r="J1145" s="86" t="str">
        <f>VLOOKUP(D1145,AI!B:G,6,FALSE)</f>
        <v>test_deadth_event(RECEIVER, ARG0, ARG1, ARG2, ARG3,ARG4)</v>
      </c>
      <c r="K1145" s="86">
        <v>1</v>
      </c>
      <c r="L1145" s="86">
        <f>IF(怪物属性编辑!AH1088=1,怪物属性编辑!AO1088,0)</f>
        <v>1236</v>
      </c>
      <c r="M1145" s="89">
        <f t="shared" si="47"/>
        <v>1170</v>
      </c>
      <c r="S1145" s="86">
        <v>320</v>
      </c>
      <c r="AF1145" s="90">
        <f t="shared" si="46"/>
        <v>140732</v>
      </c>
    </row>
    <row r="1146" spans="1:32">
      <c r="A1146" s="5">
        <v>40733</v>
      </c>
      <c r="B1146" s="4">
        <v>50134</v>
      </c>
      <c r="C1146" s="5" t="str">
        <f>VLOOKUP(B1146,映射!A:B,2,FALSE)</f>
        <v>猎豹蜥蜴</v>
      </c>
      <c r="D1146" s="85" t="str">
        <f>IF(IF(COUNTIF(AI!A:A,'表格编辑 '!C1146),TRUE,FALSE)=FALSE,"monster",(VLOOKUP(C1146,AI!A:B,2,FALSE)))</f>
        <v>monster</v>
      </c>
      <c r="E1146" s="5">
        <v>39</v>
      </c>
      <c r="F1146" s="86" t="str">
        <f>VLOOKUP(D1146,AI!B:G,2,FALSE)</f>
        <v>AI_born_event(RECEIVER, ARG0, ARG1, ARG2, ARG3,ARG4)</v>
      </c>
      <c r="G1146" s="86" t="str">
        <f>VLOOKUP(D1146,AI!B:G,3,FALSE)</f>
        <v>AI_update_event(RECEIVER, ARG0, ARG1, ARG2, ARG3,ARG4)</v>
      </c>
      <c r="H1146" s="86"/>
      <c r="I1146" s="86"/>
      <c r="J1146" s="86" t="str">
        <f>VLOOKUP(D1146,AI!B:G,6,FALSE)</f>
        <v>test_deadth_event(RECEIVER, ARG0, ARG1, ARG2, ARG3,ARG4)</v>
      </c>
      <c r="K1146" s="86">
        <v>1</v>
      </c>
      <c r="L1146" s="86">
        <f>IF(怪物属性编辑!AH1089=1,怪物属性编辑!AO1089,0)</f>
        <v>964</v>
      </c>
      <c r="M1146" s="89">
        <f t="shared" si="47"/>
        <v>1170</v>
      </c>
      <c r="S1146" s="86">
        <v>320</v>
      </c>
      <c r="AF1146" s="90">
        <f t="shared" si="46"/>
        <v>140733</v>
      </c>
    </row>
    <row r="1147" spans="1:32">
      <c r="A1147" s="5">
        <v>40734</v>
      </c>
      <c r="B1147" s="4">
        <v>50020</v>
      </c>
      <c r="C1147" s="5" t="str">
        <f>VLOOKUP(B1147,映射!A:B,2,FALSE)</f>
        <v>地狱看门犬</v>
      </c>
      <c r="D1147" s="85" t="str">
        <f>IF(IF(COUNTIF(AI!A:A,'表格编辑 '!C1147),TRUE,FALSE)=FALSE,"monster",(VLOOKUP(C1147,AI!A:B,2,FALSE)))</f>
        <v>monster</v>
      </c>
      <c r="E1147" s="5">
        <v>39</v>
      </c>
      <c r="F1147" s="86" t="str">
        <f>VLOOKUP(D1147,AI!B:G,2,FALSE)</f>
        <v>AI_born_event(RECEIVER, ARG0, ARG1, ARG2, ARG3,ARG4)</v>
      </c>
      <c r="G1147" s="86" t="str">
        <f>VLOOKUP(D1147,AI!B:G,3,FALSE)</f>
        <v>AI_update_event(RECEIVER, ARG0, ARG1, ARG2, ARG3,ARG4)</v>
      </c>
      <c r="H1147" s="86"/>
      <c r="I1147" s="86"/>
      <c r="J1147" s="86" t="str">
        <f>VLOOKUP(D1147,AI!B:G,6,FALSE)</f>
        <v>test_deadth_event(RECEIVER, ARG0, ARG1, ARG2, ARG3,ARG4)</v>
      </c>
      <c r="K1147" s="86">
        <v>1</v>
      </c>
      <c r="L1147" s="86">
        <f>IF(怪物属性编辑!AH1090=1,怪物属性编辑!AO1090,0)</f>
        <v>452</v>
      </c>
      <c r="M1147" s="89">
        <f t="shared" si="47"/>
        <v>1170</v>
      </c>
      <c r="S1147" s="86">
        <v>320</v>
      </c>
      <c r="AF1147" s="90">
        <f t="shared" si="46"/>
        <v>140734</v>
      </c>
    </row>
    <row r="1148" spans="1:32">
      <c r="A1148" s="5">
        <v>40735</v>
      </c>
      <c r="B1148" s="4">
        <v>50063</v>
      </c>
      <c r="C1148" s="5" t="str">
        <f>VLOOKUP(B1148,映射!A:B,2,FALSE)</f>
        <v>杀人蜂</v>
      </c>
      <c r="D1148" s="85" t="str">
        <f>IF(IF(COUNTIF(AI!A:A,'表格编辑 '!C1148),TRUE,FALSE)=FALSE,"monster",(VLOOKUP(C1148,AI!A:B,2,FALSE)))</f>
        <v>monster</v>
      </c>
      <c r="E1148" s="5">
        <v>39</v>
      </c>
      <c r="F1148" s="86" t="str">
        <f>VLOOKUP(D1148,AI!B:G,2,FALSE)</f>
        <v>AI_born_event(RECEIVER, ARG0, ARG1, ARG2, ARG3,ARG4)</v>
      </c>
      <c r="G1148" s="86" t="str">
        <f>VLOOKUP(D1148,AI!B:G,3,FALSE)</f>
        <v>AI_update_event(RECEIVER, ARG0, ARG1, ARG2, ARG3,ARG4)</v>
      </c>
      <c r="H1148" s="86"/>
      <c r="I1148" s="86"/>
      <c r="J1148" s="86" t="str">
        <f>VLOOKUP(D1148,AI!B:G,6,FALSE)</f>
        <v>test_deadth_event(RECEIVER, ARG0, ARG1, ARG2, ARG3,ARG4)</v>
      </c>
      <c r="K1148" s="86">
        <v>1</v>
      </c>
      <c r="L1148" s="86">
        <f>IF(怪物属性编辑!AH1091=1,怪物属性编辑!AO1091,0)</f>
        <v>1832</v>
      </c>
      <c r="M1148" s="89">
        <f t="shared" si="47"/>
        <v>1170</v>
      </c>
      <c r="S1148" s="86">
        <v>320</v>
      </c>
      <c r="AF1148" s="90">
        <f t="shared" si="46"/>
        <v>140735</v>
      </c>
    </row>
    <row r="1149" spans="1:32">
      <c r="A1149" s="5">
        <v>40736</v>
      </c>
      <c r="B1149" s="4">
        <v>50102</v>
      </c>
      <c r="C1149" s="5" t="str">
        <f>VLOOKUP(B1149,映射!A:B,2,FALSE)</f>
        <v>水精</v>
      </c>
      <c r="D1149" s="85" t="str">
        <f>IF(IF(COUNTIF(AI!A:A,'表格编辑 '!C1149),TRUE,FALSE)=FALSE,"monster",(VLOOKUP(C1149,AI!A:B,2,FALSE)))</f>
        <v>monster</v>
      </c>
      <c r="E1149" s="5">
        <v>44</v>
      </c>
      <c r="F1149" s="86" t="str">
        <f>VLOOKUP(D1149,AI!B:G,2,FALSE)</f>
        <v>AI_born_event(RECEIVER, ARG0, ARG1, ARG2, ARG3,ARG4)</v>
      </c>
      <c r="G1149" s="86" t="str">
        <f>VLOOKUP(D1149,AI!B:G,3,FALSE)</f>
        <v>AI_update_event(RECEIVER, ARG0, ARG1, ARG2, ARG3,ARG4)</v>
      </c>
      <c r="H1149" s="86"/>
      <c r="I1149" s="86"/>
      <c r="J1149" s="86" t="str">
        <f>VLOOKUP(D1149,AI!B:G,6,FALSE)</f>
        <v>test_deadth_event(RECEIVER, ARG0, ARG1, ARG2, ARG3,ARG4)</v>
      </c>
      <c r="K1149" s="86">
        <v>1</v>
      </c>
      <c r="L1149" s="86">
        <f>IF(怪物属性编辑!AH1092=1,怪物属性编辑!AO1092,0)</f>
        <v>1166</v>
      </c>
      <c r="M1149" s="89">
        <f t="shared" si="47"/>
        <v>1320</v>
      </c>
      <c r="S1149" s="86">
        <v>320</v>
      </c>
      <c r="AF1149" s="90">
        <f t="shared" si="46"/>
        <v>140736</v>
      </c>
    </row>
    <row r="1150" spans="1:32">
      <c r="A1150" s="5">
        <v>40737</v>
      </c>
      <c r="B1150" s="4">
        <v>50089</v>
      </c>
      <c r="C1150" s="5" t="str">
        <f>VLOOKUP(B1150,映射!A:B,2,FALSE)</f>
        <v>冰雪臭臭花</v>
      </c>
      <c r="D1150" s="85" t="str">
        <f>IF(IF(COUNTIF(AI!A:A,'表格编辑 '!C1150),TRUE,FALSE)=FALSE,"monster",(VLOOKUP(C1150,AI!A:B,2,FALSE)))</f>
        <v>monster</v>
      </c>
      <c r="E1150" s="5">
        <v>44</v>
      </c>
      <c r="F1150" s="86" t="str">
        <f>VLOOKUP(D1150,AI!B:G,2,FALSE)</f>
        <v>AI_born_event(RECEIVER, ARG0, ARG1, ARG2, ARG3,ARG4)</v>
      </c>
      <c r="G1150" s="86" t="str">
        <f>VLOOKUP(D1150,AI!B:G,3,FALSE)</f>
        <v>AI_update_event(RECEIVER, ARG0, ARG1, ARG2, ARG3,ARG4)</v>
      </c>
      <c r="H1150" s="86"/>
      <c r="I1150" s="86"/>
      <c r="J1150" s="86" t="str">
        <f>VLOOKUP(D1150,AI!B:G,6,FALSE)</f>
        <v>test_deadth_event(RECEIVER, ARG0, ARG1, ARG2, ARG3,ARG4)</v>
      </c>
      <c r="K1150" s="86">
        <v>1</v>
      </c>
      <c r="L1150" s="86">
        <f>IF(怪物属性编辑!AH1093=1,怪物属性编辑!AO1093,0)</f>
        <v>2166</v>
      </c>
      <c r="M1150" s="89">
        <f t="shared" si="47"/>
        <v>1320</v>
      </c>
      <c r="S1150" s="86">
        <v>320</v>
      </c>
      <c r="AF1150" s="90">
        <f t="shared" si="46"/>
        <v>140737</v>
      </c>
    </row>
    <row r="1151" spans="1:32">
      <c r="A1151" s="5">
        <v>40738</v>
      </c>
      <c r="B1151" s="4">
        <v>50060</v>
      </c>
      <c r="C1151" s="5" t="str">
        <f>VLOOKUP(B1151,映射!A:B,2,FALSE)</f>
        <v>炼狱魔蝎</v>
      </c>
      <c r="D1151" s="85" t="str">
        <f>IF(IF(COUNTIF(AI!A:A,'表格编辑 '!C1151),TRUE,FALSE)=FALSE,"monster",(VLOOKUP(C1151,AI!A:B,2,FALSE)))</f>
        <v>monster</v>
      </c>
      <c r="E1151" s="5">
        <v>44</v>
      </c>
      <c r="F1151" s="86" t="str">
        <f>VLOOKUP(D1151,AI!B:G,2,FALSE)</f>
        <v>AI_born_event(RECEIVER, ARG0, ARG1, ARG2, ARG3,ARG4)</v>
      </c>
      <c r="G1151" s="86" t="str">
        <f>VLOOKUP(D1151,AI!B:G,3,FALSE)</f>
        <v>AI_update_event(RECEIVER, ARG0, ARG1, ARG2, ARG3,ARG4)</v>
      </c>
      <c r="H1151" s="86"/>
      <c r="I1151" s="86"/>
      <c r="J1151" s="86" t="str">
        <f>VLOOKUP(D1151,AI!B:G,6,FALSE)</f>
        <v>test_deadth_event(RECEIVER, ARG0, ARG1, ARG2, ARG3,ARG4)</v>
      </c>
      <c r="K1151" s="86">
        <v>1</v>
      </c>
      <c r="L1151" s="86">
        <f>IF(怪物属性编辑!AH1094=1,怪物属性编辑!AO1094,0)</f>
        <v>1102</v>
      </c>
      <c r="M1151" s="89">
        <f t="shared" si="47"/>
        <v>1320</v>
      </c>
      <c r="S1151" s="86">
        <v>320</v>
      </c>
      <c r="AF1151" s="90">
        <f t="shared" si="46"/>
        <v>140738</v>
      </c>
    </row>
    <row r="1152" spans="1:32">
      <c r="A1152" s="5">
        <v>40739</v>
      </c>
      <c r="B1152" s="4">
        <v>50102</v>
      </c>
      <c r="C1152" s="5" t="str">
        <f>VLOOKUP(B1152,映射!A:B,2,FALSE)</f>
        <v>水精</v>
      </c>
      <c r="D1152" s="85" t="str">
        <f>IF(IF(COUNTIF(AI!A:A,'表格编辑 '!C1152),TRUE,FALSE)=FALSE,"monster",(VLOOKUP(C1152,AI!A:B,2,FALSE)))</f>
        <v>monster</v>
      </c>
      <c r="E1152" s="5">
        <v>44</v>
      </c>
      <c r="F1152" s="86" t="str">
        <f>VLOOKUP(D1152,AI!B:G,2,FALSE)</f>
        <v>AI_born_event(RECEIVER, ARG0, ARG1, ARG2, ARG3,ARG4)</v>
      </c>
      <c r="G1152" s="86" t="str">
        <f>VLOOKUP(D1152,AI!B:G,3,FALSE)</f>
        <v>AI_update_event(RECEIVER, ARG0, ARG1, ARG2, ARG3,ARG4)</v>
      </c>
      <c r="H1152" s="86"/>
      <c r="I1152" s="86"/>
      <c r="J1152" s="86" t="str">
        <f>VLOOKUP(D1152,AI!B:G,6,FALSE)</f>
        <v>test_deadth_event(RECEIVER, ARG0, ARG1, ARG2, ARG3,ARG4)</v>
      </c>
      <c r="K1152" s="86">
        <v>1</v>
      </c>
      <c r="L1152" s="86">
        <f>IF(怪物属性编辑!AH1095=1,怪物属性编辑!AO1095,0)</f>
        <v>1166</v>
      </c>
      <c r="M1152" s="89">
        <f t="shared" si="47"/>
        <v>1320</v>
      </c>
      <c r="S1152" s="86">
        <v>320</v>
      </c>
      <c r="AF1152" s="90">
        <f t="shared" si="46"/>
        <v>140739</v>
      </c>
    </row>
    <row r="1153" spans="1:32">
      <c r="A1153" s="5">
        <v>40740</v>
      </c>
      <c r="B1153" s="4">
        <v>50043</v>
      </c>
      <c r="C1153" s="5" t="str">
        <f>VLOOKUP(B1153,映射!A:B,2,FALSE)</f>
        <v>小魔物</v>
      </c>
      <c r="D1153" s="85" t="str">
        <f>IF(IF(COUNTIF(AI!A:A,'表格编辑 '!C1153),TRUE,FALSE)=FALSE,"monster",(VLOOKUP(C1153,AI!A:B,2,FALSE)))</f>
        <v>monster</v>
      </c>
      <c r="E1153" s="5">
        <v>44</v>
      </c>
      <c r="F1153" s="86" t="str">
        <f>VLOOKUP(D1153,AI!B:G,2,FALSE)</f>
        <v>AI_born_event(RECEIVER, ARG0, ARG1, ARG2, ARG3,ARG4)</v>
      </c>
      <c r="G1153" s="86" t="str">
        <f>VLOOKUP(D1153,AI!B:G,3,FALSE)</f>
        <v>AI_update_event(RECEIVER, ARG0, ARG1, ARG2, ARG3,ARG4)</v>
      </c>
      <c r="H1153" s="86"/>
      <c r="I1153" s="86"/>
      <c r="J1153" s="86" t="str">
        <f>VLOOKUP(D1153,AI!B:G,6,FALSE)</f>
        <v>test_deadth_event(RECEIVER, ARG0, ARG1, ARG2, ARG3,ARG4)</v>
      </c>
      <c r="K1153" s="86">
        <v>1</v>
      </c>
      <c r="L1153" s="86">
        <f>IF(怪物属性编辑!AH1096=1,怪物属性编辑!AO1096,0)</f>
        <v>2334</v>
      </c>
      <c r="M1153" s="89">
        <f t="shared" si="47"/>
        <v>1320</v>
      </c>
      <c r="S1153" s="86">
        <v>320</v>
      </c>
      <c r="AF1153" s="90">
        <f t="shared" si="46"/>
        <v>140740</v>
      </c>
    </row>
    <row r="1154" spans="1:32">
      <c r="A1154" s="5">
        <v>40741</v>
      </c>
      <c r="B1154" s="4">
        <v>50154</v>
      </c>
      <c r="C1154" s="5" t="str">
        <f>VLOOKUP(B1154,映射!A:B,2,FALSE)</f>
        <v>海贼</v>
      </c>
      <c r="D1154" s="85" t="str">
        <f>IF(IF(COUNTIF(AI!A:A,'表格编辑 '!C1154),TRUE,FALSE)=FALSE,"monster",(VLOOKUP(C1154,AI!A:B,2,FALSE)))</f>
        <v>monster</v>
      </c>
      <c r="E1154" s="5">
        <v>44</v>
      </c>
      <c r="F1154" s="86" t="str">
        <f>VLOOKUP(D1154,AI!B:G,2,FALSE)</f>
        <v>AI_born_event(RECEIVER, ARG0, ARG1, ARG2, ARG3,ARG4)</v>
      </c>
      <c r="G1154" s="86" t="str">
        <f>VLOOKUP(D1154,AI!B:G,3,FALSE)</f>
        <v>AI_update_event(RECEIVER, ARG0, ARG1, ARG2, ARG3,ARG4)</v>
      </c>
      <c r="H1154" s="86"/>
      <c r="I1154" s="86"/>
      <c r="J1154" s="86" t="str">
        <f>VLOOKUP(D1154,AI!B:G,6,FALSE)</f>
        <v>test_deadth_event(RECEIVER, ARG0, ARG1, ARG2, ARG3,ARG4)</v>
      </c>
      <c r="K1154" s="86">
        <v>1</v>
      </c>
      <c r="L1154" s="86">
        <f>IF(怪物属性编辑!AH1097=1,怪物属性编辑!AO1097,0)</f>
        <v>1930</v>
      </c>
      <c r="M1154" s="89">
        <f t="shared" si="47"/>
        <v>1320</v>
      </c>
      <c r="S1154" s="86">
        <v>320</v>
      </c>
      <c r="AF1154" s="90">
        <f t="shared" si="46"/>
        <v>140741</v>
      </c>
    </row>
    <row r="1155" spans="1:32">
      <c r="A1155" s="5">
        <v>40742</v>
      </c>
      <c r="B1155" s="4">
        <v>50052</v>
      </c>
      <c r="C1155" s="5" t="str">
        <f>VLOOKUP(B1155,映射!A:B,2,FALSE)</f>
        <v>恶魔蝙蝠</v>
      </c>
      <c r="D1155" s="85" t="str">
        <f>IF(IF(COUNTIF(AI!A:A,'表格编辑 '!C1155),TRUE,FALSE)=FALSE,"monster",(VLOOKUP(C1155,AI!A:B,2,FALSE)))</f>
        <v>monster</v>
      </c>
      <c r="E1155" s="5">
        <v>44</v>
      </c>
      <c r="F1155" s="86" t="str">
        <f>VLOOKUP(D1155,AI!B:G,2,FALSE)</f>
        <v>AI_born_event(RECEIVER, ARG0, ARG1, ARG2, ARG3,ARG4)</v>
      </c>
      <c r="G1155" s="86" t="str">
        <f>VLOOKUP(D1155,AI!B:G,3,FALSE)</f>
        <v>AI_update_event(RECEIVER, ARG0, ARG1, ARG2, ARG3,ARG4)</v>
      </c>
      <c r="H1155" s="86"/>
      <c r="I1155" s="86"/>
      <c r="J1155" s="86" t="str">
        <f>VLOOKUP(D1155,AI!B:G,6,FALSE)</f>
        <v>test_deadth_event(RECEIVER, ARG0, ARG1, ARG2, ARG3,ARG4)</v>
      </c>
      <c r="K1155" s="86">
        <v>1</v>
      </c>
      <c r="L1155" s="86">
        <f>IF(怪物属性编辑!AH1098=1,怪物属性编辑!AO1098,0)</f>
        <v>2238</v>
      </c>
      <c r="M1155" s="89">
        <f t="shared" si="47"/>
        <v>1320</v>
      </c>
      <c r="S1155" s="86">
        <v>320</v>
      </c>
      <c r="AF1155" s="90">
        <f t="shared" si="46"/>
        <v>140742</v>
      </c>
    </row>
    <row r="1156" spans="1:32">
      <c r="A1156" s="5">
        <v>40743</v>
      </c>
      <c r="B1156" s="4">
        <v>50141</v>
      </c>
      <c r="C1156" s="5" t="str">
        <f>VLOOKUP(B1156,映射!A:B,2,FALSE)</f>
        <v>水龙蜥</v>
      </c>
      <c r="D1156" s="85" t="str">
        <f>IF(IF(COUNTIF(AI!A:A,'表格编辑 '!C1156),TRUE,FALSE)=FALSE,"monster",(VLOOKUP(C1156,AI!A:B,2,FALSE)))</f>
        <v>monster</v>
      </c>
      <c r="E1156" s="5">
        <v>44</v>
      </c>
      <c r="F1156" s="86" t="str">
        <f>VLOOKUP(D1156,AI!B:G,2,FALSE)</f>
        <v>AI_born_event(RECEIVER, ARG0, ARG1, ARG2, ARG3,ARG4)</v>
      </c>
      <c r="G1156" s="86" t="str">
        <f>VLOOKUP(D1156,AI!B:G,3,FALSE)</f>
        <v>AI_update_event(RECEIVER, ARG0, ARG1, ARG2, ARG3,ARG4)</v>
      </c>
      <c r="H1156" s="86"/>
      <c r="I1156" s="86"/>
      <c r="J1156" s="86" t="str">
        <f>VLOOKUP(D1156,AI!B:G,6,FALSE)</f>
        <v>test_deadth_event(RECEIVER, ARG0, ARG1, ARG2, ARG3,ARG4)</v>
      </c>
      <c r="K1156" s="86">
        <v>1</v>
      </c>
      <c r="L1156" s="86">
        <f>IF(怪物属性编辑!AH1099=1,怪物属性编辑!AO1099,0)</f>
        <v>738</v>
      </c>
      <c r="M1156" s="89">
        <f t="shared" si="47"/>
        <v>1320</v>
      </c>
      <c r="S1156" s="86">
        <v>320</v>
      </c>
      <c r="AF1156" s="90">
        <f t="shared" si="46"/>
        <v>140743</v>
      </c>
    </row>
    <row r="1157" spans="1:32">
      <c r="A1157" s="5">
        <v>40744</v>
      </c>
      <c r="B1157" s="4">
        <v>50073</v>
      </c>
      <c r="C1157" s="5" t="str">
        <f>VLOOKUP(B1157,映射!A:B,2,FALSE)</f>
        <v>土蜘蛛</v>
      </c>
      <c r="D1157" s="85" t="str">
        <f>IF(IF(COUNTIF(AI!A:A,'表格编辑 '!C1157),TRUE,FALSE)=FALSE,"monster",(VLOOKUP(C1157,AI!A:B,2,FALSE)))</f>
        <v>monster</v>
      </c>
      <c r="E1157" s="5">
        <v>44</v>
      </c>
      <c r="F1157" s="86" t="str">
        <f>VLOOKUP(D1157,AI!B:G,2,FALSE)</f>
        <v>AI_born_event(RECEIVER, ARG0, ARG1, ARG2, ARG3,ARG4)</v>
      </c>
      <c r="G1157" s="86" t="str">
        <f>VLOOKUP(D1157,AI!B:G,3,FALSE)</f>
        <v>AI_update_event(RECEIVER, ARG0, ARG1, ARG2, ARG3,ARG4)</v>
      </c>
      <c r="H1157" s="86"/>
      <c r="I1157" s="86"/>
      <c r="J1157" s="86" t="str">
        <f>VLOOKUP(D1157,AI!B:G,6,FALSE)</f>
        <v>test_deadth_event(RECEIVER, ARG0, ARG1, ARG2, ARG3,ARG4)</v>
      </c>
      <c r="K1157" s="86">
        <v>1</v>
      </c>
      <c r="L1157" s="86">
        <f>IF(怪物属性编辑!AH1100=1,怪物属性编辑!AO1100,0)</f>
        <v>2226</v>
      </c>
      <c r="M1157" s="89">
        <f t="shared" si="47"/>
        <v>1320</v>
      </c>
      <c r="S1157" s="86">
        <v>320</v>
      </c>
      <c r="AF1157" s="90">
        <f t="shared" si="46"/>
        <v>140744</v>
      </c>
    </row>
    <row r="1158" spans="1:32">
      <c r="A1158" s="5">
        <v>40745</v>
      </c>
      <c r="B1158" s="4">
        <v>50085</v>
      </c>
      <c r="C1158" s="5" t="str">
        <f>VLOOKUP(B1158,映射!A:B,2,FALSE)</f>
        <v>死亡之花</v>
      </c>
      <c r="D1158" s="85" t="str">
        <f>IF(IF(COUNTIF(AI!A:A,'表格编辑 '!C1158),TRUE,FALSE)=FALSE,"monster",(VLOOKUP(C1158,AI!A:B,2,FALSE)))</f>
        <v>monster</v>
      </c>
      <c r="E1158" s="5">
        <v>44</v>
      </c>
      <c r="F1158" s="86" t="str">
        <f>VLOOKUP(D1158,AI!B:G,2,FALSE)</f>
        <v>AI_born_event(RECEIVER, ARG0, ARG1, ARG2, ARG3,ARG4)</v>
      </c>
      <c r="G1158" s="86" t="str">
        <f>VLOOKUP(D1158,AI!B:G,3,FALSE)</f>
        <v>AI_update_event(RECEIVER, ARG0, ARG1, ARG2, ARG3,ARG4)</v>
      </c>
      <c r="H1158" s="86"/>
      <c r="I1158" s="86"/>
      <c r="J1158" s="86" t="str">
        <f>VLOOKUP(D1158,AI!B:G,6,FALSE)</f>
        <v>test_deadth_event(RECEIVER, ARG0, ARG1, ARG2, ARG3,ARG4)</v>
      </c>
      <c r="K1158" s="86">
        <v>1</v>
      </c>
      <c r="L1158" s="86">
        <f>IF(怪物属性编辑!AH1101=1,怪物属性编辑!AO1101,0)</f>
        <v>2862</v>
      </c>
      <c r="M1158" s="89">
        <f t="shared" si="47"/>
        <v>1320</v>
      </c>
      <c r="S1158" s="86">
        <v>320</v>
      </c>
      <c r="AF1158" s="90">
        <f t="shared" si="46"/>
        <v>140745</v>
      </c>
    </row>
    <row r="1159" spans="1:32">
      <c r="A1159" s="5">
        <v>40746</v>
      </c>
      <c r="B1159" s="4">
        <v>50148</v>
      </c>
      <c r="C1159" s="5" t="str">
        <f>VLOOKUP(B1159,映射!A:B,2,FALSE)</f>
        <v>巨人</v>
      </c>
      <c r="D1159" s="85" t="str">
        <f>IF(IF(COUNTIF(AI!A:A,'表格编辑 '!C1159),TRUE,FALSE)=FALSE,"monster",(VLOOKUP(C1159,AI!A:B,2,FALSE)))</f>
        <v>monster</v>
      </c>
      <c r="E1159" s="5">
        <v>44</v>
      </c>
      <c r="F1159" s="86" t="str">
        <f>VLOOKUP(D1159,AI!B:G,2,FALSE)</f>
        <v>AI_born_event(RECEIVER, ARG0, ARG1, ARG2, ARG3,ARG4)</v>
      </c>
      <c r="G1159" s="86" t="str">
        <f>VLOOKUP(D1159,AI!B:G,3,FALSE)</f>
        <v>AI_update_event(RECEIVER, ARG0, ARG1, ARG2, ARG3,ARG4)</v>
      </c>
      <c r="H1159" s="86"/>
      <c r="I1159" s="86"/>
      <c r="J1159" s="86" t="str">
        <f>VLOOKUP(D1159,AI!B:G,6,FALSE)</f>
        <v>test_deadth_event(RECEIVER, ARG0, ARG1, ARG2, ARG3,ARG4)</v>
      </c>
      <c r="K1159" s="86">
        <v>1</v>
      </c>
      <c r="L1159" s="86">
        <f>IF(怪物属性编辑!AH1102=1,怪物属性编辑!AO1102,0)</f>
        <v>1482</v>
      </c>
      <c r="M1159" s="89">
        <f t="shared" si="47"/>
        <v>1320</v>
      </c>
      <c r="S1159" s="86">
        <v>320</v>
      </c>
      <c r="AF1159" s="90">
        <f t="shared" si="46"/>
        <v>140746</v>
      </c>
    </row>
    <row r="1160" spans="1:32">
      <c r="A1160" s="5">
        <v>40747</v>
      </c>
      <c r="B1160" s="4">
        <v>50064</v>
      </c>
      <c r="C1160" s="5" t="str">
        <f>VLOOKUP(B1160,映射!A:B,2,FALSE)</f>
        <v>毒蜂</v>
      </c>
      <c r="D1160" s="85" t="str">
        <f>IF(IF(COUNTIF(AI!A:A,'表格编辑 '!C1160),TRUE,FALSE)=FALSE,"monster",(VLOOKUP(C1160,AI!A:B,2,FALSE)))</f>
        <v>monster</v>
      </c>
      <c r="E1160" s="5">
        <v>44</v>
      </c>
      <c r="F1160" s="86" t="str">
        <f>VLOOKUP(D1160,AI!B:G,2,FALSE)</f>
        <v>AI_born_event(RECEIVER, ARG0, ARG1, ARG2, ARG3,ARG4)</v>
      </c>
      <c r="G1160" s="86" t="str">
        <f>VLOOKUP(D1160,AI!B:G,3,FALSE)</f>
        <v>AI_update_event(RECEIVER, ARG0, ARG1, ARG2, ARG3,ARG4)</v>
      </c>
      <c r="H1160" s="86"/>
      <c r="I1160" s="86"/>
      <c r="J1160" s="86" t="str">
        <f>VLOOKUP(D1160,AI!B:G,6,FALSE)</f>
        <v>test_deadth_event(RECEIVER, ARG0, ARG1, ARG2, ARG3,ARG4)</v>
      </c>
      <c r="K1160" s="86">
        <v>1</v>
      </c>
      <c r="L1160" s="86">
        <f>IF(怪物属性编辑!AH1103=1,怪物属性编辑!AO1103,0)</f>
        <v>2070</v>
      </c>
      <c r="M1160" s="89">
        <f t="shared" si="47"/>
        <v>1320</v>
      </c>
      <c r="S1160" s="86">
        <v>320</v>
      </c>
      <c r="AF1160" s="90">
        <f t="shared" si="46"/>
        <v>140747</v>
      </c>
    </row>
    <row r="1161" spans="1:32">
      <c r="A1161" s="5">
        <v>40748</v>
      </c>
      <c r="B1161" s="4">
        <v>50134</v>
      </c>
      <c r="C1161" s="5" t="str">
        <f>VLOOKUP(B1161,映射!A:B,2,FALSE)</f>
        <v>猎豹蜥蜴</v>
      </c>
      <c r="D1161" s="85" t="str">
        <f>IF(IF(COUNTIF(AI!A:A,'表格编辑 '!C1161),TRUE,FALSE)=FALSE,"monster",(VLOOKUP(C1161,AI!A:B,2,FALSE)))</f>
        <v>monster</v>
      </c>
      <c r="E1161" s="5">
        <v>44</v>
      </c>
      <c r="F1161" s="86" t="str">
        <f>VLOOKUP(D1161,AI!B:G,2,FALSE)</f>
        <v>AI_born_event(RECEIVER, ARG0, ARG1, ARG2, ARG3,ARG4)</v>
      </c>
      <c r="G1161" s="86" t="str">
        <f>VLOOKUP(D1161,AI!B:G,3,FALSE)</f>
        <v>AI_update_event(RECEIVER, ARG0, ARG1, ARG2, ARG3,ARG4)</v>
      </c>
      <c r="H1161" s="86"/>
      <c r="I1161" s="86"/>
      <c r="J1161" s="86" t="str">
        <f>VLOOKUP(D1161,AI!B:G,6,FALSE)</f>
        <v>test_deadth_event(RECEIVER, ARG0, ARG1, ARG2, ARG3,ARG4)</v>
      </c>
      <c r="K1161" s="86">
        <v>1</v>
      </c>
      <c r="L1161" s="86">
        <f>IF(怪物属性编辑!AH1104=1,怪物属性编辑!AO1104,0)</f>
        <v>1722</v>
      </c>
      <c r="M1161" s="89">
        <f t="shared" si="47"/>
        <v>1320</v>
      </c>
      <c r="S1161" s="86">
        <v>320</v>
      </c>
      <c r="AF1161" s="90">
        <f t="shared" si="46"/>
        <v>140748</v>
      </c>
    </row>
    <row r="1162" spans="1:32">
      <c r="A1162" s="5">
        <v>40749</v>
      </c>
      <c r="B1162" s="4">
        <v>50020</v>
      </c>
      <c r="C1162" s="5" t="str">
        <f>VLOOKUP(B1162,映射!A:B,2,FALSE)</f>
        <v>地狱看门犬</v>
      </c>
      <c r="D1162" s="85" t="str">
        <f>IF(IF(COUNTIF(AI!A:A,'表格编辑 '!C1162),TRUE,FALSE)=FALSE,"monster",(VLOOKUP(C1162,AI!A:B,2,FALSE)))</f>
        <v>monster</v>
      </c>
      <c r="E1162" s="5">
        <v>44</v>
      </c>
      <c r="F1162" s="86" t="str">
        <f>VLOOKUP(D1162,AI!B:G,2,FALSE)</f>
        <v>AI_born_event(RECEIVER, ARG0, ARG1, ARG2, ARG3,ARG4)</v>
      </c>
      <c r="G1162" s="86" t="str">
        <f>VLOOKUP(D1162,AI!B:G,3,FALSE)</f>
        <v>AI_update_event(RECEIVER, ARG0, ARG1, ARG2, ARG3,ARG4)</v>
      </c>
      <c r="H1162" s="86"/>
      <c r="I1162" s="86"/>
      <c r="J1162" s="86" t="str">
        <f>VLOOKUP(D1162,AI!B:G,6,FALSE)</f>
        <v>test_deadth_event(RECEIVER, ARG0, ARG1, ARG2, ARG3,ARG4)</v>
      </c>
      <c r="K1162" s="86">
        <v>1</v>
      </c>
      <c r="L1162" s="86">
        <f>IF(怪物属性编辑!AH1105=1,怪物属性编辑!AO1105,0)</f>
        <v>1162</v>
      </c>
      <c r="M1162" s="89">
        <f t="shared" si="47"/>
        <v>1320</v>
      </c>
      <c r="S1162" s="86">
        <v>320</v>
      </c>
      <c r="AF1162" s="90">
        <f t="shared" si="46"/>
        <v>140749</v>
      </c>
    </row>
    <row r="1163" spans="1:32">
      <c r="A1163" s="5">
        <v>40750</v>
      </c>
      <c r="B1163" s="4">
        <v>50063</v>
      </c>
      <c r="C1163" s="5" t="str">
        <f>VLOOKUP(B1163,映射!A:B,2,FALSE)</f>
        <v>杀人蜂</v>
      </c>
      <c r="D1163" s="85" t="str">
        <f>IF(IF(COUNTIF(AI!A:A,'表格编辑 '!C1163),TRUE,FALSE)=FALSE,"monster",(VLOOKUP(C1163,AI!A:B,2,FALSE)))</f>
        <v>monster</v>
      </c>
      <c r="E1163" s="5">
        <v>44</v>
      </c>
      <c r="F1163" s="86" t="str">
        <f>VLOOKUP(D1163,AI!B:G,2,FALSE)</f>
        <v>AI_born_event(RECEIVER, ARG0, ARG1, ARG2, ARG3,ARG4)</v>
      </c>
      <c r="G1163" s="86" t="str">
        <f>VLOOKUP(D1163,AI!B:G,3,FALSE)</f>
        <v>AI_update_event(RECEIVER, ARG0, ARG1, ARG2, ARG3,ARG4)</v>
      </c>
      <c r="H1163" s="86"/>
      <c r="I1163" s="86"/>
      <c r="J1163" s="86" t="str">
        <f>VLOOKUP(D1163,AI!B:G,6,FALSE)</f>
        <v>test_deadth_event(RECEIVER, ARG0, ARG1, ARG2, ARG3,ARG4)</v>
      </c>
      <c r="K1163" s="86">
        <v>1</v>
      </c>
      <c r="L1163" s="86">
        <f>IF(怪物属性编辑!AH1106=1,怪物属性编辑!AO1106,0)</f>
        <v>2810</v>
      </c>
      <c r="M1163" s="89">
        <f t="shared" si="47"/>
        <v>1320</v>
      </c>
      <c r="S1163" s="86">
        <v>320</v>
      </c>
      <c r="AF1163" s="90">
        <f t="shared" si="46"/>
        <v>140750</v>
      </c>
    </row>
    <row r="1164" spans="1:32">
      <c r="A1164" s="5">
        <v>40751</v>
      </c>
      <c r="B1164" s="4">
        <v>50102</v>
      </c>
      <c r="C1164" s="5" t="str">
        <f>VLOOKUP(B1164,映射!A:B,2,FALSE)</f>
        <v>水精</v>
      </c>
      <c r="D1164" s="85" t="str">
        <f>IF(IF(COUNTIF(AI!A:A,'表格编辑 '!C1164),TRUE,FALSE)=FALSE,"monster",(VLOOKUP(C1164,AI!A:B,2,FALSE)))</f>
        <v>monster</v>
      </c>
      <c r="E1164" s="5">
        <v>49</v>
      </c>
      <c r="F1164" s="86" t="str">
        <f>VLOOKUP(D1164,AI!B:G,2,FALSE)</f>
        <v>AI_born_event(RECEIVER, ARG0, ARG1, ARG2, ARG3,ARG4)</v>
      </c>
      <c r="G1164" s="86" t="str">
        <f>VLOOKUP(D1164,AI!B:G,3,FALSE)</f>
        <v>AI_update_event(RECEIVER, ARG0, ARG1, ARG2, ARG3,ARG4)</v>
      </c>
      <c r="H1164" s="86"/>
      <c r="I1164" s="86"/>
      <c r="J1164" s="86" t="str">
        <f>VLOOKUP(D1164,AI!B:G,6,FALSE)</f>
        <v>test_deadth_event(RECEIVER, ARG0, ARG1, ARG2, ARG3,ARG4)</v>
      </c>
      <c r="K1164" s="86">
        <v>1</v>
      </c>
      <c r="L1164" s="86">
        <f>IF(怪物属性编辑!AH1107=1,怪物属性编辑!AO1107,0)</f>
        <v>1142</v>
      </c>
      <c r="M1164" s="89">
        <f t="shared" si="47"/>
        <v>1470</v>
      </c>
      <c r="S1164" s="86">
        <v>320</v>
      </c>
      <c r="AF1164" s="90">
        <f t="shared" si="46"/>
        <v>140751</v>
      </c>
    </row>
    <row r="1165" spans="1:32">
      <c r="A1165" s="5">
        <v>40752</v>
      </c>
      <c r="B1165" s="4">
        <v>50089</v>
      </c>
      <c r="C1165" s="5" t="str">
        <f>VLOOKUP(B1165,映射!A:B,2,FALSE)</f>
        <v>冰雪臭臭花</v>
      </c>
      <c r="D1165" s="85" t="str">
        <f>IF(IF(COUNTIF(AI!A:A,'表格编辑 '!C1165),TRUE,FALSE)=FALSE,"monster",(VLOOKUP(C1165,AI!A:B,2,FALSE)))</f>
        <v>monster</v>
      </c>
      <c r="E1165" s="5">
        <v>49</v>
      </c>
      <c r="F1165" s="86" t="str">
        <f>VLOOKUP(D1165,AI!B:G,2,FALSE)</f>
        <v>AI_born_event(RECEIVER, ARG0, ARG1, ARG2, ARG3,ARG4)</v>
      </c>
      <c r="G1165" s="86" t="str">
        <f>VLOOKUP(D1165,AI!B:G,3,FALSE)</f>
        <v>AI_update_event(RECEIVER, ARG0, ARG1, ARG2, ARG3,ARG4)</v>
      </c>
      <c r="H1165" s="86"/>
      <c r="I1165" s="86"/>
      <c r="J1165" s="86" t="str">
        <f>VLOOKUP(D1165,AI!B:G,6,FALSE)</f>
        <v>test_deadth_event(RECEIVER, ARG0, ARG1, ARG2, ARG3,ARG4)</v>
      </c>
      <c r="K1165" s="86">
        <v>1</v>
      </c>
      <c r="L1165" s="86">
        <f>IF(怪物属性编辑!AH1108=1,怪物属性编辑!AO1108,0)</f>
        <v>2236</v>
      </c>
      <c r="M1165" s="89">
        <f t="shared" si="47"/>
        <v>1470</v>
      </c>
      <c r="S1165" s="86">
        <v>320</v>
      </c>
      <c r="AF1165" s="90">
        <f t="shared" si="46"/>
        <v>140752</v>
      </c>
    </row>
    <row r="1166" spans="1:32">
      <c r="A1166" s="5">
        <v>40753</v>
      </c>
      <c r="B1166" s="4">
        <v>50060</v>
      </c>
      <c r="C1166" s="5" t="str">
        <f>VLOOKUP(B1166,映射!A:B,2,FALSE)</f>
        <v>炼狱魔蝎</v>
      </c>
      <c r="D1166" s="85" t="str">
        <f>IF(IF(COUNTIF(AI!A:A,'表格编辑 '!C1166),TRUE,FALSE)=FALSE,"monster",(VLOOKUP(C1166,AI!A:B,2,FALSE)))</f>
        <v>monster</v>
      </c>
      <c r="E1166" s="5">
        <v>49</v>
      </c>
      <c r="F1166" s="86" t="str">
        <f>VLOOKUP(D1166,AI!B:G,2,FALSE)</f>
        <v>AI_born_event(RECEIVER, ARG0, ARG1, ARG2, ARG3,ARG4)</v>
      </c>
      <c r="G1166" s="86" t="str">
        <f>VLOOKUP(D1166,AI!B:G,3,FALSE)</f>
        <v>AI_update_event(RECEIVER, ARG0, ARG1, ARG2, ARG3,ARG4)</v>
      </c>
      <c r="H1166" s="86"/>
      <c r="I1166" s="86"/>
      <c r="J1166" s="86" t="str">
        <f>VLOOKUP(D1166,AI!B:G,6,FALSE)</f>
        <v>test_deadth_event(RECEIVER, ARG0, ARG1, ARG2, ARG3,ARG4)</v>
      </c>
      <c r="K1166" s="86">
        <v>1</v>
      </c>
      <c r="L1166" s="86">
        <f>IF(怪物属性编辑!AH1109=1,怪物属性编辑!AO1109,0)</f>
        <v>1070</v>
      </c>
      <c r="M1166" s="89">
        <f t="shared" si="47"/>
        <v>1470</v>
      </c>
      <c r="S1166" s="86">
        <v>320</v>
      </c>
      <c r="AF1166" s="90">
        <f t="shared" si="46"/>
        <v>140753</v>
      </c>
    </row>
    <row r="1167" spans="1:32">
      <c r="A1167" s="5">
        <v>40754</v>
      </c>
      <c r="B1167" s="4">
        <v>50102</v>
      </c>
      <c r="C1167" s="5" t="str">
        <f>VLOOKUP(B1167,映射!A:B,2,FALSE)</f>
        <v>水精</v>
      </c>
      <c r="D1167" s="85" t="str">
        <f>IF(IF(COUNTIF(AI!A:A,'表格编辑 '!C1167),TRUE,FALSE)=FALSE,"monster",(VLOOKUP(C1167,AI!A:B,2,FALSE)))</f>
        <v>monster</v>
      </c>
      <c r="E1167" s="5">
        <v>49</v>
      </c>
      <c r="F1167" s="86" t="str">
        <f>VLOOKUP(D1167,AI!B:G,2,FALSE)</f>
        <v>AI_born_event(RECEIVER, ARG0, ARG1, ARG2, ARG3,ARG4)</v>
      </c>
      <c r="G1167" s="86" t="str">
        <f>VLOOKUP(D1167,AI!B:G,3,FALSE)</f>
        <v>AI_update_event(RECEIVER, ARG0, ARG1, ARG2, ARG3,ARG4)</v>
      </c>
      <c r="H1167" s="86"/>
      <c r="I1167" s="86"/>
      <c r="J1167" s="86" t="str">
        <f>VLOOKUP(D1167,AI!B:G,6,FALSE)</f>
        <v>test_deadth_event(RECEIVER, ARG0, ARG1, ARG2, ARG3,ARG4)</v>
      </c>
      <c r="K1167" s="86">
        <v>1</v>
      </c>
      <c r="L1167" s="86">
        <f>IF(怪物属性编辑!AH1110=1,怪物属性编辑!AO1110,0)</f>
        <v>1142</v>
      </c>
      <c r="M1167" s="89">
        <f t="shared" si="47"/>
        <v>1470</v>
      </c>
      <c r="S1167" s="86">
        <v>320</v>
      </c>
      <c r="AF1167" s="90">
        <f t="shared" si="46"/>
        <v>140754</v>
      </c>
    </row>
    <row r="1168" spans="1:32">
      <c r="A1168" s="5">
        <v>40755</v>
      </c>
      <c r="B1168" s="4">
        <v>50043</v>
      </c>
      <c r="C1168" s="5" t="str">
        <f>VLOOKUP(B1168,映射!A:B,2,FALSE)</f>
        <v>小魔物</v>
      </c>
      <c r="D1168" s="85" t="str">
        <f>IF(IF(COUNTIF(AI!A:A,'表格编辑 '!C1168),TRUE,FALSE)=FALSE,"monster",(VLOOKUP(C1168,AI!A:B,2,FALSE)))</f>
        <v>monster</v>
      </c>
      <c r="E1168" s="5">
        <v>49</v>
      </c>
      <c r="F1168" s="86" t="str">
        <f>VLOOKUP(D1168,AI!B:G,2,FALSE)</f>
        <v>AI_born_event(RECEIVER, ARG0, ARG1, ARG2, ARG3,ARG4)</v>
      </c>
      <c r="G1168" s="86" t="str">
        <f>VLOOKUP(D1168,AI!B:G,3,FALSE)</f>
        <v>AI_update_event(RECEIVER, ARG0, ARG1, ARG2, ARG3,ARG4)</v>
      </c>
      <c r="H1168" s="86"/>
      <c r="I1168" s="86"/>
      <c r="J1168" s="86" t="str">
        <f>VLOOKUP(D1168,AI!B:G,6,FALSE)</f>
        <v>test_deadth_event(RECEIVER, ARG0, ARG1, ARG2, ARG3,ARG4)</v>
      </c>
      <c r="K1168" s="86">
        <v>1</v>
      </c>
      <c r="L1168" s="86">
        <f>IF(怪物属性编辑!AH1111=1,怪物属性编辑!AO1111,0)</f>
        <v>2450</v>
      </c>
      <c r="M1168" s="89">
        <f t="shared" si="47"/>
        <v>1470</v>
      </c>
      <c r="S1168" s="86">
        <v>320</v>
      </c>
      <c r="AF1168" s="90">
        <f t="shared" ref="AF1168:AF1231" si="48">100000+A1168</f>
        <v>140755</v>
      </c>
    </row>
    <row r="1169" spans="1:32">
      <c r="A1169" s="5">
        <v>40756</v>
      </c>
      <c r="B1169" s="4">
        <v>50154</v>
      </c>
      <c r="C1169" s="5" t="str">
        <f>VLOOKUP(B1169,映射!A:B,2,FALSE)</f>
        <v>海贼</v>
      </c>
      <c r="D1169" s="85" t="str">
        <f>IF(IF(COUNTIF(AI!A:A,'表格编辑 '!C1169),TRUE,FALSE)=FALSE,"monster",(VLOOKUP(C1169,AI!A:B,2,FALSE)))</f>
        <v>monster</v>
      </c>
      <c r="E1169" s="5">
        <v>49</v>
      </c>
      <c r="F1169" s="86" t="str">
        <f>VLOOKUP(D1169,AI!B:G,2,FALSE)</f>
        <v>AI_born_event(RECEIVER, ARG0, ARG1, ARG2, ARG3,ARG4)</v>
      </c>
      <c r="G1169" s="86" t="str">
        <f>VLOOKUP(D1169,AI!B:G,3,FALSE)</f>
        <v>AI_update_event(RECEIVER, ARG0, ARG1, ARG2, ARG3,ARG4)</v>
      </c>
      <c r="H1169" s="86"/>
      <c r="I1169" s="86"/>
      <c r="J1169" s="86" t="str">
        <f>VLOOKUP(D1169,AI!B:G,6,FALSE)</f>
        <v>test_deadth_event(RECEIVER, ARG0, ARG1, ARG2, ARG3,ARG4)</v>
      </c>
      <c r="K1169" s="86">
        <v>1</v>
      </c>
      <c r="L1169" s="86">
        <f>IF(怪物属性编辑!AH1112=1,怪物属性编辑!AO1112,0)</f>
        <v>2002</v>
      </c>
      <c r="M1169" s="89">
        <f t="shared" si="47"/>
        <v>1470</v>
      </c>
      <c r="S1169" s="86">
        <v>320</v>
      </c>
      <c r="AF1169" s="90">
        <f t="shared" si="48"/>
        <v>140756</v>
      </c>
    </row>
    <row r="1170" spans="1:32">
      <c r="A1170" s="5">
        <v>40757</v>
      </c>
      <c r="B1170" s="4">
        <v>50052</v>
      </c>
      <c r="C1170" s="5" t="str">
        <f>VLOOKUP(B1170,映射!A:B,2,FALSE)</f>
        <v>恶魔蝙蝠</v>
      </c>
      <c r="D1170" s="85" t="str">
        <f>IF(IF(COUNTIF(AI!A:A,'表格编辑 '!C1170),TRUE,FALSE)=FALSE,"monster",(VLOOKUP(C1170,AI!A:B,2,FALSE)))</f>
        <v>monster</v>
      </c>
      <c r="E1170" s="5">
        <v>49</v>
      </c>
      <c r="F1170" s="86" t="str">
        <f>VLOOKUP(D1170,AI!B:G,2,FALSE)</f>
        <v>AI_born_event(RECEIVER, ARG0, ARG1, ARG2, ARG3,ARG4)</v>
      </c>
      <c r="G1170" s="86" t="str">
        <f>VLOOKUP(D1170,AI!B:G,3,FALSE)</f>
        <v>AI_update_event(RECEIVER, ARG0, ARG1, ARG2, ARG3,ARG4)</v>
      </c>
      <c r="H1170" s="86"/>
      <c r="I1170" s="86"/>
      <c r="J1170" s="86" t="str">
        <f>VLOOKUP(D1170,AI!B:G,6,FALSE)</f>
        <v>test_deadth_event(RECEIVER, ARG0, ARG1, ARG2, ARG3,ARG4)</v>
      </c>
      <c r="K1170" s="86">
        <v>1</v>
      </c>
      <c r="L1170" s="86">
        <f>IF(怪物属性编辑!AH1113=1,怪物属性编辑!AO1113,0)</f>
        <v>2310</v>
      </c>
      <c r="M1170" s="89">
        <f t="shared" si="47"/>
        <v>1470</v>
      </c>
      <c r="S1170" s="86">
        <v>320</v>
      </c>
      <c r="AF1170" s="90">
        <f t="shared" si="48"/>
        <v>140757</v>
      </c>
    </row>
    <row r="1171" spans="1:32">
      <c r="A1171" s="5">
        <v>40758</v>
      </c>
      <c r="B1171" s="4">
        <v>50141</v>
      </c>
      <c r="C1171" s="5" t="str">
        <f>VLOOKUP(B1171,映射!A:B,2,FALSE)</f>
        <v>水龙蜥</v>
      </c>
      <c r="D1171" s="85" t="str">
        <f>IF(IF(COUNTIF(AI!A:A,'表格编辑 '!C1171),TRUE,FALSE)=FALSE,"monster",(VLOOKUP(C1171,AI!A:B,2,FALSE)))</f>
        <v>monster</v>
      </c>
      <c r="E1171" s="5">
        <v>49</v>
      </c>
      <c r="F1171" s="86" t="str">
        <f>VLOOKUP(D1171,AI!B:G,2,FALSE)</f>
        <v>AI_born_event(RECEIVER, ARG0, ARG1, ARG2, ARG3,ARG4)</v>
      </c>
      <c r="G1171" s="86" t="str">
        <f>VLOOKUP(D1171,AI!B:G,3,FALSE)</f>
        <v>AI_update_event(RECEIVER, ARG0, ARG1, ARG2, ARG3,ARG4)</v>
      </c>
      <c r="H1171" s="86"/>
      <c r="I1171" s="86"/>
      <c r="J1171" s="86" t="str">
        <f>VLOOKUP(D1171,AI!B:G,6,FALSE)</f>
        <v>test_deadth_event(RECEIVER, ARG0, ARG1, ARG2, ARG3,ARG4)</v>
      </c>
      <c r="K1171" s="86">
        <v>1</v>
      </c>
      <c r="L1171" s="86">
        <f>IF(怪物属性编辑!AH1114=1,怪物属性编辑!AO1114,0)</f>
        <v>696</v>
      </c>
      <c r="M1171" s="89">
        <f t="shared" si="47"/>
        <v>1470</v>
      </c>
      <c r="S1171" s="86">
        <v>320</v>
      </c>
      <c r="AF1171" s="90">
        <f t="shared" si="48"/>
        <v>140758</v>
      </c>
    </row>
    <row r="1172" spans="1:32">
      <c r="A1172" s="5">
        <v>40759</v>
      </c>
      <c r="B1172" s="4">
        <v>50073</v>
      </c>
      <c r="C1172" s="5" t="str">
        <f>VLOOKUP(B1172,映射!A:B,2,FALSE)</f>
        <v>土蜘蛛</v>
      </c>
      <c r="D1172" s="85" t="str">
        <f>IF(IF(COUNTIF(AI!A:A,'表格编辑 '!C1172),TRUE,FALSE)=FALSE,"monster",(VLOOKUP(C1172,AI!A:B,2,FALSE)))</f>
        <v>monster</v>
      </c>
      <c r="E1172" s="5">
        <v>49</v>
      </c>
      <c r="F1172" s="86" t="str">
        <f>VLOOKUP(D1172,AI!B:G,2,FALSE)</f>
        <v>AI_born_event(RECEIVER, ARG0, ARG1, ARG2, ARG3,ARG4)</v>
      </c>
      <c r="G1172" s="86" t="str">
        <f>VLOOKUP(D1172,AI!B:G,3,FALSE)</f>
        <v>AI_update_event(RECEIVER, ARG0, ARG1, ARG2, ARG3,ARG4)</v>
      </c>
      <c r="H1172" s="86"/>
      <c r="I1172" s="86"/>
      <c r="J1172" s="86" t="str">
        <f>VLOOKUP(D1172,AI!B:G,6,FALSE)</f>
        <v>test_deadth_event(RECEIVER, ARG0, ARG1, ARG2, ARG3,ARG4)</v>
      </c>
      <c r="K1172" s="86">
        <v>1</v>
      </c>
      <c r="L1172" s="86">
        <f>IF(怪物属性编辑!AH1115=1,怪物属性编辑!AO1115,0)</f>
        <v>2320</v>
      </c>
      <c r="M1172" s="89">
        <f t="shared" si="47"/>
        <v>1470</v>
      </c>
      <c r="S1172" s="86">
        <v>320</v>
      </c>
      <c r="AF1172" s="90">
        <f t="shared" si="48"/>
        <v>140759</v>
      </c>
    </row>
    <row r="1173" spans="1:32">
      <c r="A1173" s="5">
        <v>40760</v>
      </c>
      <c r="B1173" s="4">
        <v>50085</v>
      </c>
      <c r="C1173" s="5" t="str">
        <f>VLOOKUP(B1173,映射!A:B,2,FALSE)</f>
        <v>死亡之花</v>
      </c>
      <c r="D1173" s="85" t="str">
        <f>IF(IF(COUNTIF(AI!A:A,'表格编辑 '!C1173),TRUE,FALSE)=FALSE,"monster",(VLOOKUP(C1173,AI!A:B,2,FALSE)))</f>
        <v>monster</v>
      </c>
      <c r="E1173" s="5">
        <v>49</v>
      </c>
      <c r="F1173" s="86" t="str">
        <f>VLOOKUP(D1173,AI!B:G,2,FALSE)</f>
        <v>AI_born_event(RECEIVER, ARG0, ARG1, ARG2, ARG3,ARG4)</v>
      </c>
      <c r="G1173" s="86" t="str">
        <f>VLOOKUP(D1173,AI!B:G,3,FALSE)</f>
        <v>AI_update_event(RECEIVER, ARG0, ARG1, ARG2, ARG3,ARG4)</v>
      </c>
      <c r="H1173" s="86"/>
      <c r="I1173" s="86"/>
      <c r="J1173" s="86" t="str">
        <f>VLOOKUP(D1173,AI!B:G,6,FALSE)</f>
        <v>test_deadth_event(RECEIVER, ARG0, ARG1, ARG2, ARG3,ARG4)</v>
      </c>
      <c r="K1173" s="86">
        <v>1</v>
      </c>
      <c r="L1173" s="86">
        <f>IF(怪物属性编辑!AH1116=1,怪物属性编辑!AO1116,0)</f>
        <v>3020</v>
      </c>
      <c r="M1173" s="89">
        <f t="shared" si="47"/>
        <v>1470</v>
      </c>
      <c r="S1173" s="86">
        <v>320</v>
      </c>
      <c r="AF1173" s="90">
        <f t="shared" si="48"/>
        <v>140760</v>
      </c>
    </row>
    <row r="1174" spans="1:32">
      <c r="A1174" s="5">
        <v>40761</v>
      </c>
      <c r="B1174" s="4">
        <v>50148</v>
      </c>
      <c r="C1174" s="5" t="str">
        <f>VLOOKUP(B1174,映射!A:B,2,FALSE)</f>
        <v>巨人</v>
      </c>
      <c r="D1174" s="85" t="str">
        <f>IF(IF(COUNTIF(AI!A:A,'表格编辑 '!C1174),TRUE,FALSE)=FALSE,"monster",(VLOOKUP(C1174,AI!A:B,2,FALSE)))</f>
        <v>monster</v>
      </c>
      <c r="E1174" s="5">
        <v>49</v>
      </c>
      <c r="F1174" s="86" t="str">
        <f>VLOOKUP(D1174,AI!B:G,2,FALSE)</f>
        <v>AI_born_event(RECEIVER, ARG0, ARG1, ARG2, ARG3,ARG4)</v>
      </c>
      <c r="G1174" s="86" t="str">
        <f>VLOOKUP(D1174,AI!B:G,3,FALSE)</f>
        <v>AI_update_event(RECEIVER, ARG0, ARG1, ARG2, ARG3,ARG4)</v>
      </c>
      <c r="H1174" s="86"/>
      <c r="I1174" s="86"/>
      <c r="J1174" s="86" t="str">
        <f>VLOOKUP(D1174,AI!B:G,6,FALSE)</f>
        <v>test_deadth_event(RECEIVER, ARG0, ARG1, ARG2, ARG3,ARG4)</v>
      </c>
      <c r="K1174" s="86">
        <v>1</v>
      </c>
      <c r="L1174" s="86">
        <f>IF(怪物属性编辑!AH1117=1,怪物属性编辑!AO1117,0)</f>
        <v>1486</v>
      </c>
      <c r="M1174" s="89">
        <f t="shared" si="47"/>
        <v>1470</v>
      </c>
      <c r="S1174" s="86">
        <v>320</v>
      </c>
      <c r="AF1174" s="90">
        <f t="shared" si="48"/>
        <v>140761</v>
      </c>
    </row>
    <row r="1175" spans="1:32">
      <c r="A1175" s="5">
        <v>40762</v>
      </c>
      <c r="B1175" s="4">
        <v>50064</v>
      </c>
      <c r="C1175" s="5" t="str">
        <f>VLOOKUP(B1175,映射!A:B,2,FALSE)</f>
        <v>毒蜂</v>
      </c>
      <c r="D1175" s="85" t="str">
        <f>IF(IF(COUNTIF(AI!A:A,'表格编辑 '!C1175),TRUE,FALSE)=FALSE,"monster",(VLOOKUP(C1175,AI!A:B,2,FALSE)))</f>
        <v>monster</v>
      </c>
      <c r="E1175" s="5">
        <v>49</v>
      </c>
      <c r="F1175" s="86" t="str">
        <f>VLOOKUP(D1175,AI!B:G,2,FALSE)</f>
        <v>AI_born_event(RECEIVER, ARG0, ARG1, ARG2, ARG3,ARG4)</v>
      </c>
      <c r="G1175" s="86" t="str">
        <f>VLOOKUP(D1175,AI!B:G,3,FALSE)</f>
        <v>AI_update_event(RECEIVER, ARG0, ARG1, ARG2, ARG3,ARG4)</v>
      </c>
      <c r="H1175" s="86"/>
      <c r="I1175" s="86"/>
      <c r="J1175" s="86" t="str">
        <f>VLOOKUP(D1175,AI!B:G,6,FALSE)</f>
        <v>test_deadth_event(RECEIVER, ARG0, ARG1, ARG2, ARG3,ARG4)</v>
      </c>
      <c r="K1175" s="86">
        <v>1</v>
      </c>
      <c r="L1175" s="86">
        <f>IF(怪物属性编辑!AH1118=1,怪物属性编辑!AO1118,0)</f>
        <v>2132</v>
      </c>
      <c r="M1175" s="89">
        <f t="shared" si="47"/>
        <v>1470</v>
      </c>
      <c r="S1175" s="86">
        <v>320</v>
      </c>
      <c r="AF1175" s="90">
        <f t="shared" si="48"/>
        <v>140762</v>
      </c>
    </row>
    <row r="1176" spans="1:32">
      <c r="A1176" s="5">
        <v>40763</v>
      </c>
      <c r="B1176" s="4">
        <v>50134</v>
      </c>
      <c r="C1176" s="5" t="str">
        <f>VLOOKUP(B1176,映射!A:B,2,FALSE)</f>
        <v>猎豹蜥蜴</v>
      </c>
      <c r="D1176" s="85" t="str">
        <f>IF(IF(COUNTIF(AI!A:A,'表格编辑 '!C1176),TRUE,FALSE)=FALSE,"monster",(VLOOKUP(C1176,AI!A:B,2,FALSE)))</f>
        <v>monster</v>
      </c>
      <c r="E1176" s="5">
        <v>49</v>
      </c>
      <c r="F1176" s="86" t="str">
        <f>VLOOKUP(D1176,AI!B:G,2,FALSE)</f>
        <v>AI_born_event(RECEIVER, ARG0, ARG1, ARG2, ARG3,ARG4)</v>
      </c>
      <c r="G1176" s="86" t="str">
        <f>VLOOKUP(D1176,AI!B:G,3,FALSE)</f>
        <v>AI_update_event(RECEIVER, ARG0, ARG1, ARG2, ARG3,ARG4)</v>
      </c>
      <c r="H1176" s="86"/>
      <c r="I1176" s="86"/>
      <c r="J1176" s="86" t="str">
        <f>VLOOKUP(D1176,AI!B:G,6,FALSE)</f>
        <v>test_deadth_event(RECEIVER, ARG0, ARG1, ARG2, ARG3,ARG4)</v>
      </c>
      <c r="K1176" s="86">
        <v>1</v>
      </c>
      <c r="L1176" s="86">
        <f>IF(怪物属性编辑!AH1119=1,怪物属性编辑!AO1119,0)</f>
        <v>1754</v>
      </c>
      <c r="M1176" s="89">
        <f t="shared" si="47"/>
        <v>1470</v>
      </c>
      <c r="S1176" s="86">
        <v>320</v>
      </c>
      <c r="AF1176" s="90">
        <f t="shared" si="48"/>
        <v>140763</v>
      </c>
    </row>
    <row r="1177" spans="1:32">
      <c r="A1177" s="5">
        <v>40764</v>
      </c>
      <c r="B1177" s="4">
        <v>50020</v>
      </c>
      <c r="C1177" s="5" t="str">
        <f>VLOOKUP(B1177,映射!A:B,2,FALSE)</f>
        <v>地狱看门犬</v>
      </c>
      <c r="D1177" s="85" t="str">
        <f>IF(IF(COUNTIF(AI!A:A,'表格编辑 '!C1177),TRUE,FALSE)=FALSE,"monster",(VLOOKUP(C1177,AI!A:B,2,FALSE)))</f>
        <v>monster</v>
      </c>
      <c r="E1177" s="5">
        <v>49</v>
      </c>
      <c r="F1177" s="86" t="str">
        <f>VLOOKUP(D1177,AI!B:G,2,FALSE)</f>
        <v>AI_born_event(RECEIVER, ARG0, ARG1, ARG2, ARG3,ARG4)</v>
      </c>
      <c r="G1177" s="86" t="str">
        <f>VLOOKUP(D1177,AI!B:G,3,FALSE)</f>
        <v>AI_update_event(RECEIVER, ARG0, ARG1, ARG2, ARG3,ARG4)</v>
      </c>
      <c r="H1177" s="86"/>
      <c r="I1177" s="86"/>
      <c r="J1177" s="86" t="str">
        <f>VLOOKUP(D1177,AI!B:G,6,FALSE)</f>
        <v>test_deadth_event(RECEIVER, ARG0, ARG1, ARG2, ARG3,ARG4)</v>
      </c>
      <c r="K1177" s="86">
        <v>1</v>
      </c>
      <c r="L1177" s="86">
        <f>IF(怪物属性编辑!AH1120=1,怪物属性编辑!AO1120,0)</f>
        <v>1154</v>
      </c>
      <c r="M1177" s="89">
        <f t="shared" si="47"/>
        <v>1470</v>
      </c>
      <c r="S1177" s="86">
        <v>320</v>
      </c>
      <c r="AF1177" s="90">
        <f t="shared" si="48"/>
        <v>140764</v>
      </c>
    </row>
    <row r="1178" spans="1:32">
      <c r="A1178" s="5">
        <v>40765</v>
      </c>
      <c r="B1178" s="4">
        <v>50063</v>
      </c>
      <c r="C1178" s="5" t="str">
        <f>VLOOKUP(B1178,映射!A:B,2,FALSE)</f>
        <v>杀人蜂</v>
      </c>
      <c r="D1178" s="85" t="str">
        <f>IF(IF(COUNTIF(AI!A:A,'表格编辑 '!C1178),TRUE,FALSE)=FALSE,"monster",(VLOOKUP(C1178,AI!A:B,2,FALSE)))</f>
        <v>monster</v>
      </c>
      <c r="E1178" s="5">
        <v>49</v>
      </c>
      <c r="F1178" s="86" t="str">
        <f>VLOOKUP(D1178,AI!B:G,2,FALSE)</f>
        <v>AI_born_event(RECEIVER, ARG0, ARG1, ARG2, ARG3,ARG4)</v>
      </c>
      <c r="G1178" s="86" t="str">
        <f>VLOOKUP(D1178,AI!B:G,3,FALSE)</f>
        <v>AI_update_event(RECEIVER, ARG0, ARG1, ARG2, ARG3,ARG4)</v>
      </c>
      <c r="H1178" s="86"/>
      <c r="I1178" s="86"/>
      <c r="J1178" s="86" t="str">
        <f>VLOOKUP(D1178,AI!B:G,6,FALSE)</f>
        <v>test_deadth_event(RECEIVER, ARG0, ARG1, ARG2, ARG3,ARG4)</v>
      </c>
      <c r="K1178" s="86">
        <v>1</v>
      </c>
      <c r="L1178" s="86">
        <f>IF(怪物属性编辑!AH1121=1,怪物属性编辑!AO1121,0)</f>
        <v>2972</v>
      </c>
      <c r="M1178" s="89">
        <f t="shared" si="47"/>
        <v>1470</v>
      </c>
      <c r="S1178" s="86">
        <v>320</v>
      </c>
      <c r="AF1178" s="90">
        <f t="shared" si="48"/>
        <v>140765</v>
      </c>
    </row>
    <row r="1179" spans="1:32">
      <c r="A1179" s="5">
        <v>40766</v>
      </c>
      <c r="B1179" s="4">
        <v>50102</v>
      </c>
      <c r="C1179" s="5" t="str">
        <f>VLOOKUP(B1179,映射!A:B,2,FALSE)</f>
        <v>水精</v>
      </c>
      <c r="D1179" s="85" t="str">
        <f>IF(IF(COUNTIF(AI!A:A,'表格编辑 '!C1179),TRUE,FALSE)=FALSE,"monster",(VLOOKUP(C1179,AI!A:B,2,FALSE)))</f>
        <v>monster</v>
      </c>
      <c r="E1179" s="5">
        <v>54</v>
      </c>
      <c r="F1179" s="86" t="str">
        <f>VLOOKUP(D1179,AI!B:G,2,FALSE)</f>
        <v>AI_born_event(RECEIVER, ARG0, ARG1, ARG2, ARG3,ARG4)</v>
      </c>
      <c r="G1179" s="86" t="str">
        <f>VLOOKUP(D1179,AI!B:G,3,FALSE)</f>
        <v>AI_update_event(RECEIVER, ARG0, ARG1, ARG2, ARG3,ARG4)</v>
      </c>
      <c r="H1179" s="86"/>
      <c r="I1179" s="86"/>
      <c r="J1179" s="86" t="str">
        <f>VLOOKUP(D1179,AI!B:G,6,FALSE)</f>
        <v>test_deadth_event(RECEIVER, ARG0, ARG1, ARG2, ARG3,ARG4)</v>
      </c>
      <c r="K1179" s="86">
        <v>1</v>
      </c>
      <c r="L1179" s="86">
        <f>IF(怪物属性编辑!AH1122=1,怪物属性编辑!AO1122,0)</f>
        <v>1358</v>
      </c>
      <c r="M1179" s="89">
        <f t="shared" si="47"/>
        <v>1620</v>
      </c>
      <c r="S1179" s="86">
        <v>320</v>
      </c>
      <c r="AF1179" s="90">
        <f t="shared" si="48"/>
        <v>140766</v>
      </c>
    </row>
    <row r="1180" spans="1:32">
      <c r="A1180" s="5">
        <v>40767</v>
      </c>
      <c r="B1180" s="4">
        <v>50089</v>
      </c>
      <c r="C1180" s="5" t="str">
        <f>VLOOKUP(B1180,映射!A:B,2,FALSE)</f>
        <v>冰雪臭臭花</v>
      </c>
      <c r="D1180" s="85" t="str">
        <f>IF(IF(COUNTIF(AI!A:A,'表格编辑 '!C1180),TRUE,FALSE)=FALSE,"monster",(VLOOKUP(C1180,AI!A:B,2,FALSE)))</f>
        <v>monster</v>
      </c>
      <c r="E1180" s="5">
        <v>54</v>
      </c>
      <c r="F1180" s="86" t="str">
        <f>VLOOKUP(D1180,AI!B:G,2,FALSE)</f>
        <v>AI_born_event(RECEIVER, ARG0, ARG1, ARG2, ARG3,ARG4)</v>
      </c>
      <c r="G1180" s="86" t="str">
        <f>VLOOKUP(D1180,AI!B:G,3,FALSE)</f>
        <v>AI_update_event(RECEIVER, ARG0, ARG1, ARG2, ARG3,ARG4)</v>
      </c>
      <c r="H1180" s="86"/>
      <c r="I1180" s="86"/>
      <c r="J1180" s="86" t="str">
        <f>VLOOKUP(D1180,AI!B:G,6,FALSE)</f>
        <v>test_deadth_event(RECEIVER, ARG0, ARG1, ARG2, ARG3,ARG4)</v>
      </c>
      <c r="K1180" s="86">
        <v>1</v>
      </c>
      <c r="L1180" s="86">
        <f>IF(怪物属性编辑!AH1123=1,怪物属性编辑!AO1123,0)</f>
        <v>2608</v>
      </c>
      <c r="M1180" s="89">
        <f t="shared" si="47"/>
        <v>1620</v>
      </c>
      <c r="S1180" s="86">
        <v>320</v>
      </c>
      <c r="AF1180" s="90">
        <f t="shared" si="48"/>
        <v>140767</v>
      </c>
    </row>
    <row r="1181" spans="1:32">
      <c r="A1181" s="5">
        <v>40768</v>
      </c>
      <c r="B1181" s="4">
        <v>50060</v>
      </c>
      <c r="C1181" s="5" t="str">
        <f>VLOOKUP(B1181,映射!A:B,2,FALSE)</f>
        <v>炼狱魔蝎</v>
      </c>
      <c r="D1181" s="85" t="str">
        <f>IF(IF(COUNTIF(AI!A:A,'表格编辑 '!C1181),TRUE,FALSE)=FALSE,"monster",(VLOOKUP(C1181,AI!A:B,2,FALSE)))</f>
        <v>monster</v>
      </c>
      <c r="E1181" s="5">
        <v>54</v>
      </c>
      <c r="F1181" s="86" t="str">
        <f>VLOOKUP(D1181,AI!B:G,2,FALSE)</f>
        <v>AI_born_event(RECEIVER, ARG0, ARG1, ARG2, ARG3,ARG4)</v>
      </c>
      <c r="G1181" s="86" t="str">
        <f>VLOOKUP(D1181,AI!B:G,3,FALSE)</f>
        <v>AI_update_event(RECEIVER, ARG0, ARG1, ARG2, ARG3,ARG4)</v>
      </c>
      <c r="H1181" s="86"/>
      <c r="I1181" s="86"/>
      <c r="J1181" s="86" t="str">
        <f>VLOOKUP(D1181,AI!B:G,6,FALSE)</f>
        <v>test_deadth_event(RECEIVER, ARG0, ARG1, ARG2, ARG3,ARG4)</v>
      </c>
      <c r="K1181" s="86">
        <v>1</v>
      </c>
      <c r="L1181" s="86">
        <f>IF(怪物属性编辑!AH1124=1,怪物属性编辑!AO1124,0)</f>
        <v>1294</v>
      </c>
      <c r="M1181" s="89">
        <f t="shared" si="47"/>
        <v>1620</v>
      </c>
      <c r="S1181" s="86">
        <v>320</v>
      </c>
      <c r="AF1181" s="90">
        <f t="shared" si="48"/>
        <v>140768</v>
      </c>
    </row>
    <row r="1182" spans="1:32">
      <c r="A1182" s="5">
        <v>40769</v>
      </c>
      <c r="B1182" s="4">
        <v>50102</v>
      </c>
      <c r="C1182" s="5" t="str">
        <f>VLOOKUP(B1182,映射!A:B,2,FALSE)</f>
        <v>水精</v>
      </c>
      <c r="D1182" s="85" t="str">
        <f>IF(IF(COUNTIF(AI!A:A,'表格编辑 '!C1182),TRUE,FALSE)=FALSE,"monster",(VLOOKUP(C1182,AI!A:B,2,FALSE)))</f>
        <v>monster</v>
      </c>
      <c r="E1182" s="5">
        <v>54</v>
      </c>
      <c r="F1182" s="86" t="str">
        <f>VLOOKUP(D1182,AI!B:G,2,FALSE)</f>
        <v>AI_born_event(RECEIVER, ARG0, ARG1, ARG2, ARG3,ARG4)</v>
      </c>
      <c r="G1182" s="86" t="str">
        <f>VLOOKUP(D1182,AI!B:G,3,FALSE)</f>
        <v>AI_update_event(RECEIVER, ARG0, ARG1, ARG2, ARG3,ARG4)</v>
      </c>
      <c r="H1182" s="86"/>
      <c r="I1182" s="86"/>
      <c r="J1182" s="86" t="str">
        <f>VLOOKUP(D1182,AI!B:G,6,FALSE)</f>
        <v>test_deadth_event(RECEIVER, ARG0, ARG1, ARG2, ARG3,ARG4)</v>
      </c>
      <c r="K1182" s="86">
        <v>1</v>
      </c>
      <c r="L1182" s="86">
        <f>IF(怪物属性编辑!AH1125=1,怪物属性编辑!AO1125,0)</f>
        <v>1358</v>
      </c>
      <c r="M1182" s="89">
        <f t="shared" ref="M1182:M1245" si="49">E1182*30</f>
        <v>1620</v>
      </c>
      <c r="S1182" s="86">
        <v>320</v>
      </c>
      <c r="AF1182" s="90">
        <f t="shared" si="48"/>
        <v>140769</v>
      </c>
    </row>
    <row r="1183" spans="1:32">
      <c r="A1183" s="5">
        <v>40770</v>
      </c>
      <c r="B1183" s="4">
        <v>50043</v>
      </c>
      <c r="C1183" s="5" t="str">
        <f>VLOOKUP(B1183,映射!A:B,2,FALSE)</f>
        <v>小魔物</v>
      </c>
      <c r="D1183" s="85" t="str">
        <f>IF(IF(COUNTIF(AI!A:A,'表格编辑 '!C1183),TRUE,FALSE)=FALSE,"monster",(VLOOKUP(C1183,AI!A:B,2,FALSE)))</f>
        <v>monster</v>
      </c>
      <c r="E1183" s="5">
        <v>54</v>
      </c>
      <c r="F1183" s="86" t="str">
        <f>VLOOKUP(D1183,AI!B:G,2,FALSE)</f>
        <v>AI_born_event(RECEIVER, ARG0, ARG1, ARG2, ARG3,ARG4)</v>
      </c>
      <c r="G1183" s="86" t="str">
        <f>VLOOKUP(D1183,AI!B:G,3,FALSE)</f>
        <v>AI_update_event(RECEIVER, ARG0, ARG1, ARG2, ARG3,ARG4)</v>
      </c>
      <c r="H1183" s="86"/>
      <c r="I1183" s="86"/>
      <c r="J1183" s="86" t="str">
        <f>VLOOKUP(D1183,AI!B:G,6,FALSE)</f>
        <v>test_deadth_event(RECEIVER, ARG0, ARG1, ARG2, ARG3,ARG4)</v>
      </c>
      <c r="K1183" s="86">
        <v>1</v>
      </c>
      <c r="L1183" s="86">
        <f>IF(怪物属性编辑!AH1126=1,怪物属性编辑!AO1126,0)</f>
        <v>2810</v>
      </c>
      <c r="M1183" s="89">
        <f t="shared" si="49"/>
        <v>1620</v>
      </c>
      <c r="S1183" s="86">
        <v>320</v>
      </c>
      <c r="AF1183" s="90">
        <f t="shared" si="48"/>
        <v>140770</v>
      </c>
    </row>
    <row r="1184" spans="1:32">
      <c r="A1184" s="5">
        <v>40771</v>
      </c>
      <c r="B1184" s="4">
        <v>50154</v>
      </c>
      <c r="C1184" s="5" t="str">
        <f>VLOOKUP(B1184,映射!A:B,2,FALSE)</f>
        <v>海贼</v>
      </c>
      <c r="D1184" s="85" t="str">
        <f>IF(IF(COUNTIF(AI!A:A,'表格编辑 '!C1184),TRUE,FALSE)=FALSE,"monster",(VLOOKUP(C1184,AI!A:B,2,FALSE)))</f>
        <v>monster</v>
      </c>
      <c r="E1184" s="5">
        <v>54</v>
      </c>
      <c r="F1184" s="86" t="str">
        <f>VLOOKUP(D1184,AI!B:G,2,FALSE)</f>
        <v>AI_born_event(RECEIVER, ARG0, ARG1, ARG2, ARG3,ARG4)</v>
      </c>
      <c r="G1184" s="86" t="str">
        <f>VLOOKUP(D1184,AI!B:G,3,FALSE)</f>
        <v>AI_update_event(RECEIVER, ARG0, ARG1, ARG2, ARG3,ARG4)</v>
      </c>
      <c r="H1184" s="86"/>
      <c r="I1184" s="86"/>
      <c r="J1184" s="86" t="str">
        <f>VLOOKUP(D1184,AI!B:G,6,FALSE)</f>
        <v>test_deadth_event(RECEIVER, ARG0, ARG1, ARG2, ARG3,ARG4)</v>
      </c>
      <c r="K1184" s="86">
        <v>1</v>
      </c>
      <c r="L1184" s="86">
        <f>IF(怪物属性编辑!AH1127=1,怪物属性编辑!AO1127,0)</f>
        <v>2304</v>
      </c>
      <c r="M1184" s="89">
        <f t="shared" si="49"/>
        <v>1620</v>
      </c>
      <c r="S1184" s="86">
        <v>320</v>
      </c>
      <c r="AF1184" s="90">
        <f t="shared" si="48"/>
        <v>140771</v>
      </c>
    </row>
    <row r="1185" spans="1:32">
      <c r="A1185" s="5">
        <v>40772</v>
      </c>
      <c r="B1185" s="4">
        <v>50052</v>
      </c>
      <c r="C1185" s="5" t="str">
        <f>VLOOKUP(B1185,映射!A:B,2,FALSE)</f>
        <v>恶魔蝙蝠</v>
      </c>
      <c r="D1185" s="85" t="str">
        <f>IF(IF(COUNTIF(AI!A:A,'表格编辑 '!C1185),TRUE,FALSE)=FALSE,"monster",(VLOOKUP(C1185,AI!A:B,2,FALSE)))</f>
        <v>monster</v>
      </c>
      <c r="E1185" s="5">
        <v>54</v>
      </c>
      <c r="F1185" s="86" t="str">
        <f>VLOOKUP(D1185,AI!B:G,2,FALSE)</f>
        <v>AI_born_event(RECEIVER, ARG0, ARG1, ARG2, ARG3,ARG4)</v>
      </c>
      <c r="G1185" s="86" t="str">
        <f>VLOOKUP(D1185,AI!B:G,3,FALSE)</f>
        <v>AI_update_event(RECEIVER, ARG0, ARG1, ARG2, ARG3,ARG4)</v>
      </c>
      <c r="H1185" s="86"/>
      <c r="I1185" s="86"/>
      <c r="J1185" s="86" t="str">
        <f>VLOOKUP(D1185,AI!B:G,6,FALSE)</f>
        <v>test_deadth_event(RECEIVER, ARG0, ARG1, ARG2, ARG3,ARG4)</v>
      </c>
      <c r="K1185" s="86">
        <v>1</v>
      </c>
      <c r="L1185" s="86">
        <f>IF(怪物属性编辑!AH1128=1,怪物属性编辑!AO1128,0)</f>
        <v>2686</v>
      </c>
      <c r="M1185" s="89">
        <f t="shared" si="49"/>
        <v>1620</v>
      </c>
      <c r="S1185" s="86">
        <v>320</v>
      </c>
      <c r="AF1185" s="90">
        <f t="shared" si="48"/>
        <v>140772</v>
      </c>
    </row>
    <row r="1186" spans="1:32">
      <c r="A1186" s="5">
        <v>40773</v>
      </c>
      <c r="B1186" s="4">
        <v>50141</v>
      </c>
      <c r="C1186" s="5" t="str">
        <f>VLOOKUP(B1186,映射!A:B,2,FALSE)</f>
        <v>水龙蜥</v>
      </c>
      <c r="D1186" s="85" t="str">
        <f>IF(IF(COUNTIF(AI!A:A,'表格编辑 '!C1186),TRUE,FALSE)=FALSE,"monster",(VLOOKUP(C1186,AI!A:B,2,FALSE)))</f>
        <v>monster</v>
      </c>
      <c r="E1186" s="5">
        <v>54</v>
      </c>
      <c r="F1186" s="86" t="str">
        <f>VLOOKUP(D1186,AI!B:G,2,FALSE)</f>
        <v>AI_born_event(RECEIVER, ARG0, ARG1, ARG2, ARG3,ARG4)</v>
      </c>
      <c r="G1186" s="86" t="str">
        <f>VLOOKUP(D1186,AI!B:G,3,FALSE)</f>
        <v>AI_update_event(RECEIVER, ARG0, ARG1, ARG2, ARG3,ARG4)</v>
      </c>
      <c r="H1186" s="86"/>
      <c r="I1186" s="86"/>
      <c r="J1186" s="86" t="str">
        <f>VLOOKUP(D1186,AI!B:G,6,FALSE)</f>
        <v>test_deadth_event(RECEIVER, ARG0, ARG1, ARG2, ARG3,ARG4)</v>
      </c>
      <c r="K1186" s="86">
        <v>1</v>
      </c>
      <c r="L1186" s="86">
        <f>IF(怪物属性编辑!AH1129=1,怪物属性编辑!AO1129,0)</f>
        <v>832</v>
      </c>
      <c r="M1186" s="89">
        <f t="shared" si="49"/>
        <v>1620</v>
      </c>
      <c r="S1186" s="86">
        <v>320</v>
      </c>
      <c r="AF1186" s="90">
        <f t="shared" si="48"/>
        <v>140773</v>
      </c>
    </row>
    <row r="1187" spans="1:32">
      <c r="A1187" s="5">
        <v>40774</v>
      </c>
      <c r="B1187" s="4">
        <v>50073</v>
      </c>
      <c r="C1187" s="5" t="str">
        <f>VLOOKUP(B1187,映射!A:B,2,FALSE)</f>
        <v>土蜘蛛</v>
      </c>
      <c r="D1187" s="85" t="str">
        <f>IF(IF(COUNTIF(AI!A:A,'表格编辑 '!C1187),TRUE,FALSE)=FALSE,"monster",(VLOOKUP(C1187,AI!A:B,2,FALSE)))</f>
        <v>monster</v>
      </c>
      <c r="E1187" s="5">
        <v>54</v>
      </c>
      <c r="F1187" s="86" t="str">
        <f>VLOOKUP(D1187,AI!B:G,2,FALSE)</f>
        <v>AI_born_event(RECEIVER, ARG0, ARG1, ARG2, ARG3,ARG4)</v>
      </c>
      <c r="G1187" s="86" t="str">
        <f>VLOOKUP(D1187,AI!B:G,3,FALSE)</f>
        <v>AI_update_event(RECEIVER, ARG0, ARG1, ARG2, ARG3,ARG4)</v>
      </c>
      <c r="H1187" s="86"/>
      <c r="I1187" s="86"/>
      <c r="J1187" s="86" t="str">
        <f>VLOOKUP(D1187,AI!B:G,6,FALSE)</f>
        <v>test_deadth_event(RECEIVER, ARG0, ARG1, ARG2, ARG3,ARG4)</v>
      </c>
      <c r="K1187" s="86">
        <v>1</v>
      </c>
      <c r="L1187" s="86">
        <f>IF(怪物属性编辑!AH1130=1,怪物属性编辑!AO1130,0)</f>
        <v>2656</v>
      </c>
      <c r="M1187" s="89">
        <f t="shared" si="49"/>
        <v>1620</v>
      </c>
      <c r="S1187" s="86">
        <v>320</v>
      </c>
      <c r="AF1187" s="90">
        <f t="shared" si="48"/>
        <v>140774</v>
      </c>
    </row>
    <row r="1188" spans="1:32">
      <c r="A1188" s="5">
        <v>40775</v>
      </c>
      <c r="B1188" s="4">
        <v>50085</v>
      </c>
      <c r="C1188" s="5" t="str">
        <f>VLOOKUP(B1188,映射!A:B,2,FALSE)</f>
        <v>死亡之花</v>
      </c>
      <c r="D1188" s="85" t="str">
        <f>IF(IF(COUNTIF(AI!A:A,'表格编辑 '!C1188),TRUE,FALSE)=FALSE,"monster",(VLOOKUP(C1188,AI!A:B,2,FALSE)))</f>
        <v>monster</v>
      </c>
      <c r="E1188" s="5">
        <v>54</v>
      </c>
      <c r="F1188" s="86" t="str">
        <f>VLOOKUP(D1188,AI!B:G,2,FALSE)</f>
        <v>AI_born_event(RECEIVER, ARG0, ARG1, ARG2, ARG3,ARG4)</v>
      </c>
      <c r="G1188" s="86" t="str">
        <f>VLOOKUP(D1188,AI!B:G,3,FALSE)</f>
        <v>AI_update_event(RECEIVER, ARG0, ARG1, ARG2, ARG3,ARG4)</v>
      </c>
      <c r="H1188" s="86"/>
      <c r="I1188" s="86"/>
      <c r="J1188" s="86" t="str">
        <f>VLOOKUP(D1188,AI!B:G,6,FALSE)</f>
        <v>test_deadth_event(RECEIVER, ARG0, ARG1, ARG2, ARG3,ARG4)</v>
      </c>
      <c r="K1188" s="86">
        <v>1</v>
      </c>
      <c r="L1188" s="86">
        <f>IF(怪物属性编辑!AH1131=1,怪物属性编辑!AO1131,0)</f>
        <v>3456</v>
      </c>
      <c r="M1188" s="89">
        <f t="shared" si="49"/>
        <v>1620</v>
      </c>
      <c r="S1188" s="86">
        <v>320</v>
      </c>
      <c r="AF1188" s="90">
        <f t="shared" si="48"/>
        <v>140775</v>
      </c>
    </row>
    <row r="1189" spans="1:32">
      <c r="A1189" s="5">
        <v>40776</v>
      </c>
      <c r="B1189" s="4">
        <v>50148</v>
      </c>
      <c r="C1189" s="5" t="str">
        <f>VLOOKUP(B1189,映射!A:B,2,FALSE)</f>
        <v>巨人</v>
      </c>
      <c r="D1189" s="85" t="str">
        <f>IF(IF(COUNTIF(AI!A:A,'表格编辑 '!C1189),TRUE,FALSE)=FALSE,"monster",(VLOOKUP(C1189,AI!A:B,2,FALSE)))</f>
        <v>monster</v>
      </c>
      <c r="E1189" s="5">
        <v>54</v>
      </c>
      <c r="F1189" s="86" t="str">
        <f>VLOOKUP(D1189,AI!B:G,2,FALSE)</f>
        <v>AI_born_event(RECEIVER, ARG0, ARG1, ARG2, ARG3,ARG4)</v>
      </c>
      <c r="G1189" s="86" t="str">
        <f>VLOOKUP(D1189,AI!B:G,3,FALSE)</f>
        <v>AI_update_event(RECEIVER, ARG0, ARG1, ARG2, ARG3,ARG4)</v>
      </c>
      <c r="H1189" s="86"/>
      <c r="I1189" s="86"/>
      <c r="J1189" s="86" t="str">
        <f>VLOOKUP(D1189,AI!B:G,6,FALSE)</f>
        <v>test_deadth_event(RECEIVER, ARG0, ARG1, ARG2, ARG3,ARG4)</v>
      </c>
      <c r="K1189" s="86">
        <v>1</v>
      </c>
      <c r="L1189" s="86">
        <f>IF(怪物属性编辑!AH1132=1,怪物属性编辑!AO1132,0)</f>
        <v>1776</v>
      </c>
      <c r="M1189" s="89">
        <f t="shared" si="49"/>
        <v>1620</v>
      </c>
      <c r="S1189" s="86">
        <v>320</v>
      </c>
      <c r="AF1189" s="90">
        <f t="shared" si="48"/>
        <v>140776</v>
      </c>
    </row>
    <row r="1190" spans="1:32">
      <c r="A1190" s="5">
        <v>40777</v>
      </c>
      <c r="B1190" s="4">
        <v>50064</v>
      </c>
      <c r="C1190" s="5" t="str">
        <f>VLOOKUP(B1190,映射!A:B,2,FALSE)</f>
        <v>毒蜂</v>
      </c>
      <c r="D1190" s="85" t="str">
        <f>IF(IF(COUNTIF(AI!A:A,'表格编辑 '!C1190),TRUE,FALSE)=FALSE,"monster",(VLOOKUP(C1190,AI!A:B,2,FALSE)))</f>
        <v>monster</v>
      </c>
      <c r="E1190" s="5">
        <v>54</v>
      </c>
      <c r="F1190" s="86" t="str">
        <f>VLOOKUP(D1190,AI!B:G,2,FALSE)</f>
        <v>AI_born_event(RECEIVER, ARG0, ARG1, ARG2, ARG3,ARG4)</v>
      </c>
      <c r="G1190" s="86" t="str">
        <f>VLOOKUP(D1190,AI!B:G,3,FALSE)</f>
        <v>AI_update_event(RECEIVER, ARG0, ARG1, ARG2, ARG3,ARG4)</v>
      </c>
      <c r="H1190" s="86"/>
      <c r="I1190" s="86"/>
      <c r="J1190" s="86" t="str">
        <f>VLOOKUP(D1190,AI!B:G,6,FALSE)</f>
        <v>test_deadth_event(RECEIVER, ARG0, ARG1, ARG2, ARG3,ARG4)</v>
      </c>
      <c r="K1190" s="86">
        <v>1</v>
      </c>
      <c r="L1190" s="86">
        <f>IF(怪物属性编辑!AH1133=1,怪物属性编辑!AO1133,0)</f>
        <v>2478</v>
      </c>
      <c r="M1190" s="89">
        <f t="shared" si="49"/>
        <v>1620</v>
      </c>
      <c r="S1190" s="86">
        <v>320</v>
      </c>
      <c r="AF1190" s="90">
        <f t="shared" si="48"/>
        <v>140777</v>
      </c>
    </row>
    <row r="1191" spans="1:32">
      <c r="A1191" s="5">
        <v>40778</v>
      </c>
      <c r="B1191" s="4">
        <v>50134</v>
      </c>
      <c r="C1191" s="5" t="str">
        <f>VLOOKUP(B1191,映射!A:B,2,FALSE)</f>
        <v>猎豹蜥蜴</v>
      </c>
      <c r="D1191" s="85" t="str">
        <f>IF(IF(COUNTIF(AI!A:A,'表格编辑 '!C1191),TRUE,FALSE)=FALSE,"monster",(VLOOKUP(C1191,AI!A:B,2,FALSE)))</f>
        <v>monster</v>
      </c>
      <c r="E1191" s="5">
        <v>54</v>
      </c>
      <c r="F1191" s="86" t="str">
        <f>VLOOKUP(D1191,AI!B:G,2,FALSE)</f>
        <v>AI_born_event(RECEIVER, ARG0, ARG1, ARG2, ARG3,ARG4)</v>
      </c>
      <c r="G1191" s="86" t="str">
        <f>VLOOKUP(D1191,AI!B:G,3,FALSE)</f>
        <v>AI_update_event(RECEIVER, ARG0, ARG1, ARG2, ARG3,ARG4)</v>
      </c>
      <c r="H1191" s="86"/>
      <c r="I1191" s="86"/>
      <c r="J1191" s="86" t="str">
        <f>VLOOKUP(D1191,AI!B:G,6,FALSE)</f>
        <v>test_deadth_event(RECEIVER, ARG0, ARG1, ARG2, ARG3,ARG4)</v>
      </c>
      <c r="K1191" s="86">
        <v>1</v>
      </c>
      <c r="L1191" s="86">
        <f>IF(怪物属性编辑!AH1134=1,怪物属性编辑!AO1134,0)</f>
        <v>2044</v>
      </c>
      <c r="M1191" s="89">
        <f t="shared" si="49"/>
        <v>1620</v>
      </c>
      <c r="S1191" s="86">
        <v>320</v>
      </c>
      <c r="AF1191" s="90">
        <f t="shared" si="48"/>
        <v>140778</v>
      </c>
    </row>
    <row r="1192" spans="1:32">
      <c r="A1192" s="5">
        <v>40779</v>
      </c>
      <c r="B1192" s="4">
        <v>50020</v>
      </c>
      <c r="C1192" s="5" t="str">
        <f>VLOOKUP(B1192,映射!A:B,2,FALSE)</f>
        <v>地狱看门犬</v>
      </c>
      <c r="D1192" s="85" t="str">
        <f>IF(IF(COUNTIF(AI!A:A,'表格编辑 '!C1192),TRUE,FALSE)=FALSE,"monster",(VLOOKUP(C1192,AI!A:B,2,FALSE)))</f>
        <v>monster</v>
      </c>
      <c r="E1192" s="5">
        <v>54</v>
      </c>
      <c r="F1192" s="86" t="str">
        <f>VLOOKUP(D1192,AI!B:G,2,FALSE)</f>
        <v>AI_born_event(RECEIVER, ARG0, ARG1, ARG2, ARG3,ARG4)</v>
      </c>
      <c r="G1192" s="86" t="str">
        <f>VLOOKUP(D1192,AI!B:G,3,FALSE)</f>
        <v>AI_update_event(RECEIVER, ARG0, ARG1, ARG2, ARG3,ARG4)</v>
      </c>
      <c r="H1192" s="86"/>
      <c r="I1192" s="86"/>
      <c r="J1192" s="86" t="str">
        <f>VLOOKUP(D1192,AI!B:G,6,FALSE)</f>
        <v>test_deadth_event(RECEIVER, ARG0, ARG1, ARG2, ARG3,ARG4)</v>
      </c>
      <c r="K1192" s="86">
        <v>1</v>
      </c>
      <c r="L1192" s="86">
        <f>IF(怪物属性编辑!AH1135=1,怪物属性编辑!AO1135,0)</f>
        <v>1386</v>
      </c>
      <c r="M1192" s="89">
        <f t="shared" si="49"/>
        <v>1620</v>
      </c>
      <c r="S1192" s="86">
        <v>320</v>
      </c>
      <c r="AF1192" s="90">
        <f t="shared" si="48"/>
        <v>140779</v>
      </c>
    </row>
    <row r="1193" spans="1:32">
      <c r="A1193" s="5">
        <v>40780</v>
      </c>
      <c r="B1193" s="4">
        <v>50063</v>
      </c>
      <c r="C1193" s="5" t="str">
        <f>VLOOKUP(B1193,映射!A:B,2,FALSE)</f>
        <v>杀人蜂</v>
      </c>
      <c r="D1193" s="85" t="str">
        <f>IF(IF(COUNTIF(AI!A:A,'表格编辑 '!C1193),TRUE,FALSE)=FALSE,"monster",(VLOOKUP(C1193,AI!A:B,2,FALSE)))</f>
        <v>monster</v>
      </c>
      <c r="E1193" s="5">
        <v>54</v>
      </c>
      <c r="F1193" s="86" t="str">
        <f>VLOOKUP(D1193,AI!B:G,2,FALSE)</f>
        <v>AI_born_event(RECEIVER, ARG0, ARG1, ARG2, ARG3,ARG4)</v>
      </c>
      <c r="G1193" s="86" t="str">
        <f>VLOOKUP(D1193,AI!B:G,3,FALSE)</f>
        <v>AI_update_event(RECEIVER, ARG0, ARG1, ARG2, ARG3,ARG4)</v>
      </c>
      <c r="H1193" s="86"/>
      <c r="I1193" s="86"/>
      <c r="J1193" s="86" t="str">
        <f>VLOOKUP(D1193,AI!B:G,6,FALSE)</f>
        <v>test_deadth_event(RECEIVER, ARG0, ARG1, ARG2, ARG3,ARG4)</v>
      </c>
      <c r="K1193" s="86">
        <v>1</v>
      </c>
      <c r="L1193" s="86">
        <f>IF(怪物属性编辑!AH1136=1,怪物属性编辑!AO1136,0)</f>
        <v>3396</v>
      </c>
      <c r="M1193" s="89">
        <f t="shared" si="49"/>
        <v>1620</v>
      </c>
      <c r="S1193" s="86">
        <v>320</v>
      </c>
      <c r="AF1193" s="90">
        <f t="shared" si="48"/>
        <v>140780</v>
      </c>
    </row>
    <row r="1194" spans="1:32">
      <c r="A1194" s="5">
        <v>40781</v>
      </c>
      <c r="B1194" s="4">
        <v>50102</v>
      </c>
      <c r="C1194" s="5" t="str">
        <f>VLOOKUP(B1194,映射!A:B,2,FALSE)</f>
        <v>水精</v>
      </c>
      <c r="D1194" s="85" t="str">
        <f>IF(IF(COUNTIF(AI!A:A,'表格编辑 '!C1194),TRUE,FALSE)=FALSE,"monster",(VLOOKUP(C1194,AI!A:B,2,FALSE)))</f>
        <v>monster</v>
      </c>
      <c r="E1194" s="5">
        <v>59</v>
      </c>
      <c r="F1194" s="86" t="str">
        <f>VLOOKUP(D1194,AI!B:G,2,FALSE)</f>
        <v>AI_born_event(RECEIVER, ARG0, ARG1, ARG2, ARG3,ARG4)</v>
      </c>
      <c r="G1194" s="86" t="str">
        <f>VLOOKUP(D1194,AI!B:G,3,FALSE)</f>
        <v>AI_update_event(RECEIVER, ARG0, ARG1, ARG2, ARG3,ARG4)</v>
      </c>
      <c r="H1194" s="86"/>
      <c r="I1194" s="86"/>
      <c r="J1194" s="86" t="str">
        <f>VLOOKUP(D1194,AI!B:G,6,FALSE)</f>
        <v>test_deadth_event(RECEIVER, ARG0, ARG1, ARG2, ARG3,ARG4)</v>
      </c>
      <c r="K1194" s="86">
        <v>1</v>
      </c>
      <c r="L1194" s="86">
        <f>IF(怪物属性编辑!AH1137=1,怪物属性编辑!AO1137,0)</f>
        <v>1348</v>
      </c>
      <c r="M1194" s="89">
        <f t="shared" si="49"/>
        <v>1770</v>
      </c>
      <c r="S1194" s="86">
        <v>320</v>
      </c>
      <c r="AF1194" s="90">
        <f t="shared" si="48"/>
        <v>140781</v>
      </c>
    </row>
    <row r="1195" spans="1:32">
      <c r="A1195" s="5">
        <v>40782</v>
      </c>
      <c r="B1195" s="4">
        <v>50089</v>
      </c>
      <c r="C1195" s="5" t="str">
        <f>VLOOKUP(B1195,映射!A:B,2,FALSE)</f>
        <v>冰雪臭臭花</v>
      </c>
      <c r="D1195" s="85" t="str">
        <f>IF(IF(COUNTIF(AI!A:A,'表格编辑 '!C1195),TRUE,FALSE)=FALSE,"monster",(VLOOKUP(C1195,AI!A:B,2,FALSE)))</f>
        <v>monster</v>
      </c>
      <c r="E1195" s="5">
        <v>59</v>
      </c>
      <c r="F1195" s="86" t="str">
        <f>VLOOKUP(D1195,AI!B:G,2,FALSE)</f>
        <v>AI_born_event(RECEIVER, ARG0, ARG1, ARG2, ARG3,ARG4)</v>
      </c>
      <c r="G1195" s="86" t="str">
        <f>VLOOKUP(D1195,AI!B:G,3,FALSE)</f>
        <v>AI_update_event(RECEIVER, ARG0, ARG1, ARG2, ARG3,ARG4)</v>
      </c>
      <c r="H1195" s="86"/>
      <c r="I1195" s="86"/>
      <c r="J1195" s="86" t="str">
        <f>VLOOKUP(D1195,AI!B:G,6,FALSE)</f>
        <v>test_deadth_event(RECEIVER, ARG0, ARG1, ARG2, ARG3,ARG4)</v>
      </c>
      <c r="K1195" s="86">
        <v>1</v>
      </c>
      <c r="L1195" s="86">
        <f>IF(怪物属性编辑!AH1138=1,怪物属性编辑!AO1138,0)</f>
        <v>2678</v>
      </c>
      <c r="M1195" s="89">
        <f t="shared" si="49"/>
        <v>1770</v>
      </c>
      <c r="S1195" s="86">
        <v>320</v>
      </c>
      <c r="AF1195" s="90">
        <f t="shared" si="48"/>
        <v>140782</v>
      </c>
    </row>
    <row r="1196" spans="1:32">
      <c r="A1196" s="5">
        <v>40783</v>
      </c>
      <c r="B1196" s="4">
        <v>50060</v>
      </c>
      <c r="C1196" s="5" t="str">
        <f>VLOOKUP(B1196,映射!A:B,2,FALSE)</f>
        <v>炼狱魔蝎</v>
      </c>
      <c r="D1196" s="85" t="str">
        <f>IF(IF(COUNTIF(AI!A:A,'表格编辑 '!C1196),TRUE,FALSE)=FALSE,"monster",(VLOOKUP(C1196,AI!A:B,2,FALSE)))</f>
        <v>monster</v>
      </c>
      <c r="E1196" s="5">
        <v>59</v>
      </c>
      <c r="F1196" s="86" t="str">
        <f>VLOOKUP(D1196,AI!B:G,2,FALSE)</f>
        <v>AI_born_event(RECEIVER, ARG0, ARG1, ARG2, ARG3,ARG4)</v>
      </c>
      <c r="G1196" s="86" t="str">
        <f>VLOOKUP(D1196,AI!B:G,3,FALSE)</f>
        <v>AI_update_event(RECEIVER, ARG0, ARG1, ARG2, ARG3,ARG4)</v>
      </c>
      <c r="H1196" s="86"/>
      <c r="I1196" s="86"/>
      <c r="J1196" s="86" t="str">
        <f>VLOOKUP(D1196,AI!B:G,6,FALSE)</f>
        <v>test_deadth_event(RECEIVER, ARG0, ARG1, ARG2, ARG3,ARG4)</v>
      </c>
      <c r="K1196" s="86">
        <v>1</v>
      </c>
      <c r="L1196" s="86">
        <f>IF(怪物属性编辑!AH1139=1,怪物属性编辑!AO1139,0)</f>
        <v>1288</v>
      </c>
      <c r="M1196" s="89">
        <f t="shared" si="49"/>
        <v>1770</v>
      </c>
      <c r="S1196" s="86">
        <v>320</v>
      </c>
      <c r="AF1196" s="90">
        <f t="shared" si="48"/>
        <v>140783</v>
      </c>
    </row>
    <row r="1197" spans="1:32">
      <c r="A1197" s="5">
        <v>40784</v>
      </c>
      <c r="B1197" s="4">
        <v>50102</v>
      </c>
      <c r="C1197" s="5" t="str">
        <f>VLOOKUP(B1197,映射!A:B,2,FALSE)</f>
        <v>水精</v>
      </c>
      <c r="D1197" s="85" t="str">
        <f>IF(IF(COUNTIF(AI!A:A,'表格编辑 '!C1197),TRUE,FALSE)=FALSE,"monster",(VLOOKUP(C1197,AI!A:B,2,FALSE)))</f>
        <v>monster</v>
      </c>
      <c r="E1197" s="5">
        <v>59</v>
      </c>
      <c r="F1197" s="86" t="str">
        <f>VLOOKUP(D1197,AI!B:G,2,FALSE)</f>
        <v>AI_born_event(RECEIVER, ARG0, ARG1, ARG2, ARG3,ARG4)</v>
      </c>
      <c r="G1197" s="86" t="str">
        <f>VLOOKUP(D1197,AI!B:G,3,FALSE)</f>
        <v>AI_update_event(RECEIVER, ARG0, ARG1, ARG2, ARG3,ARG4)</v>
      </c>
      <c r="H1197" s="86"/>
      <c r="I1197" s="86"/>
      <c r="J1197" s="86" t="str">
        <f>VLOOKUP(D1197,AI!B:G,6,FALSE)</f>
        <v>test_deadth_event(RECEIVER, ARG0, ARG1, ARG2, ARG3,ARG4)</v>
      </c>
      <c r="K1197" s="86">
        <v>1</v>
      </c>
      <c r="L1197" s="86">
        <f>IF(怪物属性编辑!AH1140=1,怪物属性编辑!AO1140,0)</f>
        <v>1348</v>
      </c>
      <c r="M1197" s="89">
        <f t="shared" si="49"/>
        <v>1770</v>
      </c>
      <c r="S1197" s="86">
        <v>320</v>
      </c>
      <c r="AF1197" s="90">
        <f t="shared" si="48"/>
        <v>140784</v>
      </c>
    </row>
    <row r="1198" spans="1:32">
      <c r="A1198" s="5">
        <v>40785</v>
      </c>
      <c r="B1198" s="4">
        <v>50043</v>
      </c>
      <c r="C1198" s="5" t="str">
        <f>VLOOKUP(B1198,映射!A:B,2,FALSE)</f>
        <v>小魔物</v>
      </c>
      <c r="D1198" s="85" t="str">
        <f>IF(IF(COUNTIF(AI!A:A,'表格编辑 '!C1198),TRUE,FALSE)=FALSE,"monster",(VLOOKUP(C1198,AI!A:B,2,FALSE)))</f>
        <v>monster</v>
      </c>
      <c r="E1198" s="5">
        <v>59</v>
      </c>
      <c r="F1198" s="86" t="str">
        <f>VLOOKUP(D1198,AI!B:G,2,FALSE)</f>
        <v>AI_born_event(RECEIVER, ARG0, ARG1, ARG2, ARG3,ARG4)</v>
      </c>
      <c r="G1198" s="86" t="str">
        <f>VLOOKUP(D1198,AI!B:G,3,FALSE)</f>
        <v>AI_update_event(RECEIVER, ARG0, ARG1, ARG2, ARG3,ARG4)</v>
      </c>
      <c r="H1198" s="86"/>
      <c r="I1198" s="86"/>
      <c r="J1198" s="86" t="str">
        <f>VLOOKUP(D1198,AI!B:G,6,FALSE)</f>
        <v>test_deadth_event(RECEIVER, ARG0, ARG1, ARG2, ARG3,ARG4)</v>
      </c>
      <c r="K1198" s="86">
        <v>1</v>
      </c>
      <c r="L1198" s="86">
        <f>IF(怪物属性编辑!AH1141=1,怪物属性编辑!AO1141,0)</f>
        <v>2910</v>
      </c>
      <c r="M1198" s="89">
        <f t="shared" si="49"/>
        <v>1770</v>
      </c>
      <c r="S1198" s="86">
        <v>320</v>
      </c>
      <c r="AF1198" s="90">
        <f t="shared" si="48"/>
        <v>140785</v>
      </c>
    </row>
    <row r="1199" spans="1:32">
      <c r="A1199" s="5">
        <v>40786</v>
      </c>
      <c r="B1199" s="4">
        <v>50154</v>
      </c>
      <c r="C1199" s="5" t="str">
        <f>VLOOKUP(B1199,映射!A:B,2,FALSE)</f>
        <v>海贼</v>
      </c>
      <c r="D1199" s="85" t="str">
        <f>IF(IF(COUNTIF(AI!A:A,'表格编辑 '!C1199),TRUE,FALSE)=FALSE,"monster",(VLOOKUP(C1199,AI!A:B,2,FALSE)))</f>
        <v>monster</v>
      </c>
      <c r="E1199" s="5">
        <v>59</v>
      </c>
      <c r="F1199" s="86" t="str">
        <f>VLOOKUP(D1199,AI!B:G,2,FALSE)</f>
        <v>AI_born_event(RECEIVER, ARG0, ARG1, ARG2, ARG3,ARG4)</v>
      </c>
      <c r="G1199" s="86" t="str">
        <f>VLOOKUP(D1199,AI!B:G,3,FALSE)</f>
        <v>AI_update_event(RECEIVER, ARG0, ARG1, ARG2, ARG3,ARG4)</v>
      </c>
      <c r="H1199" s="86"/>
      <c r="I1199" s="86"/>
      <c r="J1199" s="86" t="str">
        <f>VLOOKUP(D1199,AI!B:G,6,FALSE)</f>
        <v>test_deadth_event(RECEIVER, ARG0, ARG1, ARG2, ARG3,ARG4)</v>
      </c>
      <c r="K1199" s="86">
        <v>1</v>
      </c>
      <c r="L1199" s="86">
        <f>IF(怪物属性编辑!AH1142=1,怪物属性编辑!AO1142,0)</f>
        <v>2372</v>
      </c>
      <c r="M1199" s="89">
        <f t="shared" si="49"/>
        <v>1770</v>
      </c>
      <c r="S1199" s="86">
        <v>320</v>
      </c>
      <c r="AF1199" s="90">
        <f t="shared" si="48"/>
        <v>140786</v>
      </c>
    </row>
    <row r="1200" spans="1:32">
      <c r="A1200" s="5">
        <v>40787</v>
      </c>
      <c r="B1200" s="4">
        <v>50052</v>
      </c>
      <c r="C1200" s="5" t="str">
        <f>VLOOKUP(B1200,映射!A:B,2,FALSE)</f>
        <v>恶魔蝙蝠</v>
      </c>
      <c r="D1200" s="85" t="str">
        <f>IF(IF(COUNTIF(AI!A:A,'表格编辑 '!C1200),TRUE,FALSE)=FALSE,"monster",(VLOOKUP(C1200,AI!A:B,2,FALSE)))</f>
        <v>monster</v>
      </c>
      <c r="E1200" s="5">
        <v>59</v>
      </c>
      <c r="F1200" s="86" t="str">
        <f>VLOOKUP(D1200,AI!B:G,2,FALSE)</f>
        <v>AI_born_event(RECEIVER, ARG0, ARG1, ARG2, ARG3,ARG4)</v>
      </c>
      <c r="G1200" s="86" t="str">
        <f>VLOOKUP(D1200,AI!B:G,3,FALSE)</f>
        <v>AI_update_event(RECEIVER, ARG0, ARG1, ARG2, ARG3,ARG4)</v>
      </c>
      <c r="H1200" s="86"/>
      <c r="I1200" s="86"/>
      <c r="J1200" s="86" t="str">
        <f>VLOOKUP(D1200,AI!B:G,6,FALSE)</f>
        <v>test_deadth_event(RECEIVER, ARG0, ARG1, ARG2, ARG3,ARG4)</v>
      </c>
      <c r="K1200" s="86">
        <v>1</v>
      </c>
      <c r="L1200" s="86">
        <f>IF(怪物属性编辑!AH1143=1,怪物属性编辑!AO1143,0)</f>
        <v>2776</v>
      </c>
      <c r="M1200" s="89">
        <f t="shared" si="49"/>
        <v>1770</v>
      </c>
      <c r="S1200" s="86">
        <v>320</v>
      </c>
      <c r="AF1200" s="90">
        <f t="shared" si="48"/>
        <v>140787</v>
      </c>
    </row>
    <row r="1201" spans="1:32">
      <c r="A1201" s="5">
        <v>40788</v>
      </c>
      <c r="B1201" s="4">
        <v>50141</v>
      </c>
      <c r="C1201" s="5" t="str">
        <f>VLOOKUP(B1201,映射!A:B,2,FALSE)</f>
        <v>水龙蜥</v>
      </c>
      <c r="D1201" s="85" t="str">
        <f>IF(IF(COUNTIF(AI!A:A,'表格编辑 '!C1201),TRUE,FALSE)=FALSE,"monster",(VLOOKUP(C1201,AI!A:B,2,FALSE)))</f>
        <v>monster</v>
      </c>
      <c r="E1201" s="5">
        <v>59</v>
      </c>
      <c r="F1201" s="86" t="str">
        <f>VLOOKUP(D1201,AI!B:G,2,FALSE)</f>
        <v>AI_born_event(RECEIVER, ARG0, ARG1, ARG2, ARG3,ARG4)</v>
      </c>
      <c r="G1201" s="86" t="str">
        <f>VLOOKUP(D1201,AI!B:G,3,FALSE)</f>
        <v>AI_update_event(RECEIVER, ARG0, ARG1, ARG2, ARG3,ARG4)</v>
      </c>
      <c r="H1201" s="86"/>
      <c r="I1201" s="86"/>
      <c r="J1201" s="86" t="str">
        <f>VLOOKUP(D1201,AI!B:G,6,FALSE)</f>
        <v>test_deadth_event(RECEIVER, ARG0, ARG1, ARG2, ARG3,ARG4)</v>
      </c>
      <c r="K1201" s="86">
        <v>1</v>
      </c>
      <c r="L1201" s="86">
        <f>IF(怪物属性编辑!AH1144=1,怪物属性编辑!AO1144,0)</f>
        <v>790</v>
      </c>
      <c r="M1201" s="89">
        <f t="shared" si="49"/>
        <v>1770</v>
      </c>
      <c r="S1201" s="86">
        <v>320</v>
      </c>
      <c r="AF1201" s="90">
        <f t="shared" si="48"/>
        <v>140788</v>
      </c>
    </row>
    <row r="1202" spans="1:32">
      <c r="A1202" s="5">
        <v>40789</v>
      </c>
      <c r="B1202" s="4">
        <v>50073</v>
      </c>
      <c r="C1202" s="5" t="str">
        <f>VLOOKUP(B1202,映射!A:B,2,FALSE)</f>
        <v>土蜘蛛</v>
      </c>
      <c r="D1202" s="85" t="str">
        <f>IF(IF(COUNTIF(AI!A:A,'表格编辑 '!C1202),TRUE,FALSE)=FALSE,"monster",(VLOOKUP(C1202,AI!A:B,2,FALSE)))</f>
        <v>monster</v>
      </c>
      <c r="E1202" s="5">
        <v>59</v>
      </c>
      <c r="F1202" s="86" t="str">
        <f>VLOOKUP(D1202,AI!B:G,2,FALSE)</f>
        <v>AI_born_event(RECEIVER, ARG0, ARG1, ARG2, ARG3,ARG4)</v>
      </c>
      <c r="G1202" s="86" t="str">
        <f>VLOOKUP(D1202,AI!B:G,3,FALSE)</f>
        <v>AI_update_event(RECEIVER, ARG0, ARG1, ARG2, ARG3,ARG4)</v>
      </c>
      <c r="H1202" s="86"/>
      <c r="I1202" s="86"/>
      <c r="J1202" s="86" t="str">
        <f>VLOOKUP(D1202,AI!B:G,6,FALSE)</f>
        <v>test_deadth_event(RECEIVER, ARG0, ARG1, ARG2, ARG3,ARG4)</v>
      </c>
      <c r="K1202" s="86">
        <v>1</v>
      </c>
      <c r="L1202" s="86">
        <f>IF(怪物属性编辑!AH1145=1,怪物属性编辑!AO1145,0)</f>
        <v>2764</v>
      </c>
      <c r="M1202" s="89">
        <f t="shared" si="49"/>
        <v>1770</v>
      </c>
      <c r="S1202" s="86">
        <v>320</v>
      </c>
      <c r="AF1202" s="90">
        <f t="shared" si="48"/>
        <v>140789</v>
      </c>
    </row>
    <row r="1203" spans="1:32">
      <c r="A1203" s="5">
        <v>40790</v>
      </c>
      <c r="B1203" s="4">
        <v>50085</v>
      </c>
      <c r="C1203" s="5" t="str">
        <f>VLOOKUP(B1203,映射!A:B,2,FALSE)</f>
        <v>死亡之花</v>
      </c>
      <c r="D1203" s="85" t="str">
        <f>IF(IF(COUNTIF(AI!A:A,'表格编辑 '!C1203),TRUE,FALSE)=FALSE,"monster",(VLOOKUP(C1203,AI!A:B,2,FALSE)))</f>
        <v>monster</v>
      </c>
      <c r="E1203" s="5">
        <v>59</v>
      </c>
      <c r="F1203" s="86" t="str">
        <f>VLOOKUP(D1203,AI!B:G,2,FALSE)</f>
        <v>AI_born_event(RECEIVER, ARG0, ARG1, ARG2, ARG3,ARG4)</v>
      </c>
      <c r="G1203" s="86" t="str">
        <f>VLOOKUP(D1203,AI!B:G,3,FALSE)</f>
        <v>AI_update_event(RECEIVER, ARG0, ARG1, ARG2, ARG3,ARG4)</v>
      </c>
      <c r="H1203" s="86"/>
      <c r="I1203" s="86"/>
      <c r="J1203" s="86" t="str">
        <f>VLOOKUP(D1203,AI!B:G,6,FALSE)</f>
        <v>test_deadth_event(RECEIVER, ARG0, ARG1, ARG2, ARG3,ARG4)</v>
      </c>
      <c r="K1203" s="86">
        <v>1</v>
      </c>
      <c r="L1203" s="86">
        <f>IF(怪物属性编辑!AH1146=1,怪物属性编辑!AO1146,0)</f>
        <v>3606</v>
      </c>
      <c r="M1203" s="89">
        <f t="shared" si="49"/>
        <v>1770</v>
      </c>
      <c r="S1203" s="86">
        <v>320</v>
      </c>
      <c r="AF1203" s="90">
        <f t="shared" si="48"/>
        <v>140790</v>
      </c>
    </row>
    <row r="1204" spans="1:32">
      <c r="A1204" s="5">
        <v>40791</v>
      </c>
      <c r="B1204" s="4">
        <v>50148</v>
      </c>
      <c r="C1204" s="5" t="str">
        <f>VLOOKUP(B1204,映射!A:B,2,FALSE)</f>
        <v>巨人</v>
      </c>
      <c r="D1204" s="85" t="str">
        <f>IF(IF(COUNTIF(AI!A:A,'表格编辑 '!C1204),TRUE,FALSE)=FALSE,"monster",(VLOOKUP(C1204,AI!A:B,2,FALSE)))</f>
        <v>monster</v>
      </c>
      <c r="E1204" s="5">
        <v>59</v>
      </c>
      <c r="F1204" s="86" t="str">
        <f>VLOOKUP(D1204,AI!B:G,2,FALSE)</f>
        <v>AI_born_event(RECEIVER, ARG0, ARG1, ARG2, ARG3,ARG4)</v>
      </c>
      <c r="G1204" s="86" t="str">
        <f>VLOOKUP(D1204,AI!B:G,3,FALSE)</f>
        <v>AI_update_event(RECEIVER, ARG0, ARG1, ARG2, ARG3,ARG4)</v>
      </c>
      <c r="H1204" s="86"/>
      <c r="I1204" s="86"/>
      <c r="J1204" s="86" t="str">
        <f>VLOOKUP(D1204,AI!B:G,6,FALSE)</f>
        <v>test_deadth_event(RECEIVER, ARG0, ARG1, ARG2, ARG3,ARG4)</v>
      </c>
      <c r="K1204" s="86">
        <v>1</v>
      </c>
      <c r="L1204" s="86">
        <f>IF(怪物属性编辑!AH1147=1,怪物属性编辑!AO1147,0)</f>
        <v>1770</v>
      </c>
      <c r="M1204" s="89">
        <f t="shared" si="49"/>
        <v>1770</v>
      </c>
      <c r="S1204" s="86">
        <v>320</v>
      </c>
      <c r="AF1204" s="90">
        <f t="shared" si="48"/>
        <v>140791</v>
      </c>
    </row>
    <row r="1205" spans="1:32">
      <c r="A1205" s="5">
        <v>40792</v>
      </c>
      <c r="B1205" s="4">
        <v>50064</v>
      </c>
      <c r="C1205" s="5" t="str">
        <f>VLOOKUP(B1205,映射!A:B,2,FALSE)</f>
        <v>毒蜂</v>
      </c>
      <c r="D1205" s="85" t="str">
        <f>IF(IF(COUNTIF(AI!A:A,'表格编辑 '!C1205),TRUE,FALSE)=FALSE,"monster",(VLOOKUP(C1205,AI!A:B,2,FALSE)))</f>
        <v>monster</v>
      </c>
      <c r="E1205" s="5">
        <v>59</v>
      </c>
      <c r="F1205" s="86" t="str">
        <f>VLOOKUP(D1205,AI!B:G,2,FALSE)</f>
        <v>AI_born_event(RECEIVER, ARG0, ARG1, ARG2, ARG3,ARG4)</v>
      </c>
      <c r="G1205" s="86" t="str">
        <f>VLOOKUP(D1205,AI!B:G,3,FALSE)</f>
        <v>AI_update_event(RECEIVER, ARG0, ARG1, ARG2, ARG3,ARG4)</v>
      </c>
      <c r="H1205" s="86"/>
      <c r="I1205" s="86"/>
      <c r="J1205" s="86" t="str">
        <f>VLOOKUP(D1205,AI!B:G,6,FALSE)</f>
        <v>test_deadth_event(RECEIVER, ARG0, ARG1, ARG2, ARG3,ARG4)</v>
      </c>
      <c r="K1205" s="86">
        <v>1</v>
      </c>
      <c r="L1205" s="86">
        <f>IF(怪物属性编辑!AH1148=1,怪物属性编辑!AO1148,0)</f>
        <v>2538</v>
      </c>
      <c r="M1205" s="89">
        <f t="shared" si="49"/>
        <v>1770</v>
      </c>
      <c r="S1205" s="86">
        <v>320</v>
      </c>
      <c r="AF1205" s="90">
        <f t="shared" si="48"/>
        <v>140792</v>
      </c>
    </row>
    <row r="1206" spans="1:32">
      <c r="A1206" s="5">
        <v>40793</v>
      </c>
      <c r="B1206" s="4">
        <v>50134</v>
      </c>
      <c r="C1206" s="5" t="str">
        <f>VLOOKUP(B1206,映射!A:B,2,FALSE)</f>
        <v>猎豹蜥蜴</v>
      </c>
      <c r="D1206" s="85" t="str">
        <f>IF(IF(COUNTIF(AI!A:A,'表格编辑 '!C1206),TRUE,FALSE)=FALSE,"monster",(VLOOKUP(C1206,AI!A:B,2,FALSE)))</f>
        <v>monster</v>
      </c>
      <c r="E1206" s="5">
        <v>59</v>
      </c>
      <c r="F1206" s="86" t="str">
        <f>VLOOKUP(D1206,AI!B:G,2,FALSE)</f>
        <v>AI_born_event(RECEIVER, ARG0, ARG1, ARG2, ARG3,ARG4)</v>
      </c>
      <c r="G1206" s="86" t="str">
        <f>VLOOKUP(D1206,AI!B:G,3,FALSE)</f>
        <v>AI_update_event(RECEIVER, ARG0, ARG1, ARG2, ARG3,ARG4)</v>
      </c>
      <c r="H1206" s="86"/>
      <c r="I1206" s="86"/>
      <c r="J1206" s="86" t="str">
        <f>VLOOKUP(D1206,AI!B:G,6,FALSE)</f>
        <v>test_deadth_event(RECEIVER, ARG0, ARG1, ARG2, ARG3,ARG4)</v>
      </c>
      <c r="K1206" s="86">
        <v>1</v>
      </c>
      <c r="L1206" s="86">
        <f>IF(怪物属性编辑!AH1149=1,怪物属性编辑!AO1149,0)</f>
        <v>2102</v>
      </c>
      <c r="M1206" s="89">
        <f t="shared" si="49"/>
        <v>1770</v>
      </c>
      <c r="S1206" s="86">
        <v>320</v>
      </c>
      <c r="AF1206" s="90">
        <f t="shared" si="48"/>
        <v>140793</v>
      </c>
    </row>
    <row r="1207" spans="1:32">
      <c r="A1207" s="5">
        <v>40794</v>
      </c>
      <c r="B1207" s="4">
        <v>50020</v>
      </c>
      <c r="C1207" s="5" t="str">
        <f>VLOOKUP(B1207,映射!A:B,2,FALSE)</f>
        <v>地狱看门犬</v>
      </c>
      <c r="D1207" s="85" t="str">
        <f>IF(IF(COUNTIF(AI!A:A,'表格编辑 '!C1207),TRUE,FALSE)=FALSE,"monster",(VLOOKUP(C1207,AI!A:B,2,FALSE)))</f>
        <v>monster</v>
      </c>
      <c r="E1207" s="5">
        <v>59</v>
      </c>
      <c r="F1207" s="86" t="str">
        <f>VLOOKUP(D1207,AI!B:G,2,FALSE)</f>
        <v>AI_born_event(RECEIVER, ARG0, ARG1, ARG2, ARG3,ARG4)</v>
      </c>
      <c r="G1207" s="86" t="str">
        <f>VLOOKUP(D1207,AI!B:G,3,FALSE)</f>
        <v>AI_update_event(RECEIVER, ARG0, ARG1, ARG2, ARG3,ARG4)</v>
      </c>
      <c r="H1207" s="86"/>
      <c r="I1207" s="86"/>
      <c r="J1207" s="86" t="str">
        <f>VLOOKUP(D1207,AI!B:G,6,FALSE)</f>
        <v>test_deadth_event(RECEIVER, ARG0, ARG1, ARG2, ARG3,ARG4)</v>
      </c>
      <c r="K1207" s="86">
        <v>1</v>
      </c>
      <c r="L1207" s="86">
        <f>IF(怪物属性编辑!AH1150=1,怪物属性编辑!AO1150,0)</f>
        <v>1324</v>
      </c>
      <c r="M1207" s="89">
        <f t="shared" si="49"/>
        <v>1770</v>
      </c>
      <c r="S1207" s="86">
        <v>320</v>
      </c>
      <c r="AF1207" s="90">
        <f t="shared" si="48"/>
        <v>140794</v>
      </c>
    </row>
    <row r="1208" spans="1:32">
      <c r="A1208" s="5">
        <v>40795</v>
      </c>
      <c r="B1208" s="4">
        <v>50063</v>
      </c>
      <c r="C1208" s="5" t="str">
        <f>VLOOKUP(B1208,映射!A:B,2,FALSE)</f>
        <v>杀人蜂</v>
      </c>
      <c r="D1208" s="85" t="str">
        <f>IF(IF(COUNTIF(AI!A:A,'表格编辑 '!C1208),TRUE,FALSE)=FALSE,"monster",(VLOOKUP(C1208,AI!A:B,2,FALSE)))</f>
        <v>monster</v>
      </c>
      <c r="E1208" s="5">
        <v>59</v>
      </c>
      <c r="F1208" s="86" t="str">
        <f>VLOOKUP(D1208,AI!B:G,2,FALSE)</f>
        <v>AI_born_event(RECEIVER, ARG0, ARG1, ARG2, ARG3,ARG4)</v>
      </c>
      <c r="G1208" s="86" t="str">
        <f>VLOOKUP(D1208,AI!B:G,3,FALSE)</f>
        <v>AI_update_event(RECEIVER, ARG0, ARG1, ARG2, ARG3,ARG4)</v>
      </c>
      <c r="H1208" s="86"/>
      <c r="I1208" s="86"/>
      <c r="J1208" s="86" t="str">
        <f>VLOOKUP(D1208,AI!B:G,6,FALSE)</f>
        <v>test_deadth_event(RECEIVER, ARG0, ARG1, ARG2, ARG3,ARG4)</v>
      </c>
      <c r="K1208" s="86">
        <v>1</v>
      </c>
      <c r="L1208" s="86">
        <f>IF(怪物属性编辑!AH1151=1,怪物属性编辑!AO1151,0)</f>
        <v>3550</v>
      </c>
      <c r="M1208" s="89">
        <f t="shared" si="49"/>
        <v>1770</v>
      </c>
      <c r="S1208" s="86">
        <v>320</v>
      </c>
      <c r="AF1208" s="90">
        <f t="shared" si="48"/>
        <v>140795</v>
      </c>
    </row>
    <row r="1209" spans="1:32">
      <c r="A1209" s="5">
        <v>40796</v>
      </c>
      <c r="B1209" s="4">
        <v>50102</v>
      </c>
      <c r="C1209" s="5" t="str">
        <f>VLOOKUP(B1209,映射!A:B,2,FALSE)</f>
        <v>水精</v>
      </c>
      <c r="D1209" s="85" t="str">
        <f>IF(IF(COUNTIF(AI!A:A,'表格编辑 '!C1209),TRUE,FALSE)=FALSE,"monster",(VLOOKUP(C1209,AI!A:B,2,FALSE)))</f>
        <v>monster</v>
      </c>
      <c r="E1209" s="5">
        <v>60</v>
      </c>
      <c r="F1209" s="86" t="str">
        <f>VLOOKUP(D1209,AI!B:G,2,FALSE)</f>
        <v>AI_born_event(RECEIVER, ARG0, ARG1, ARG2, ARG3,ARG4)</v>
      </c>
      <c r="G1209" s="86" t="str">
        <f>VLOOKUP(D1209,AI!B:G,3,FALSE)</f>
        <v>AI_update_event(RECEIVER, ARG0, ARG1, ARG2, ARG3,ARG4)</v>
      </c>
      <c r="H1209" s="86"/>
      <c r="I1209" s="86"/>
      <c r="J1209" s="86" t="str">
        <f>VLOOKUP(D1209,AI!B:G,6,FALSE)</f>
        <v>test_deadth_event(RECEIVER, ARG0, ARG1, ARG2, ARG3,ARG4)</v>
      </c>
      <c r="K1209" s="86">
        <v>1</v>
      </c>
      <c r="L1209" s="86">
        <f>IF(怪物属性编辑!AH1152=1,怪物属性编辑!AO1152,0)</f>
        <v>1658</v>
      </c>
      <c r="M1209" s="89">
        <f t="shared" si="49"/>
        <v>1800</v>
      </c>
      <c r="S1209" s="86">
        <v>320</v>
      </c>
      <c r="AF1209" s="90">
        <f t="shared" si="48"/>
        <v>140796</v>
      </c>
    </row>
    <row r="1210" spans="1:32">
      <c r="A1210" s="5">
        <v>40797</v>
      </c>
      <c r="B1210" s="4">
        <v>50089</v>
      </c>
      <c r="C1210" s="5" t="str">
        <f>VLOOKUP(B1210,映射!A:B,2,FALSE)</f>
        <v>冰雪臭臭花</v>
      </c>
      <c r="D1210" s="85" t="str">
        <f>IF(IF(COUNTIF(AI!A:A,'表格编辑 '!C1210),TRUE,FALSE)=FALSE,"monster",(VLOOKUP(C1210,AI!A:B,2,FALSE)))</f>
        <v>monster</v>
      </c>
      <c r="E1210" s="5">
        <v>60</v>
      </c>
      <c r="F1210" s="86" t="str">
        <f>VLOOKUP(D1210,AI!B:G,2,FALSE)</f>
        <v>AI_born_event(RECEIVER, ARG0, ARG1, ARG2, ARG3,ARG4)</v>
      </c>
      <c r="G1210" s="86" t="str">
        <f>VLOOKUP(D1210,AI!B:G,3,FALSE)</f>
        <v>AI_update_event(RECEIVER, ARG0, ARG1, ARG2, ARG3,ARG4)</v>
      </c>
      <c r="H1210" s="86"/>
      <c r="I1210" s="86"/>
      <c r="J1210" s="86" t="str">
        <f>VLOOKUP(D1210,AI!B:G,6,FALSE)</f>
        <v>test_deadth_event(RECEIVER, ARG0, ARG1, ARG2, ARG3,ARG4)</v>
      </c>
      <c r="K1210" s="86">
        <v>1</v>
      </c>
      <c r="L1210" s="86">
        <f>IF(怪物属性编辑!AH1153=1,怪物属性编辑!AO1153,0)</f>
        <v>3056</v>
      </c>
      <c r="M1210" s="89">
        <f t="shared" si="49"/>
        <v>1800</v>
      </c>
      <c r="S1210" s="86">
        <v>320</v>
      </c>
      <c r="AF1210" s="90">
        <f t="shared" si="48"/>
        <v>140797</v>
      </c>
    </row>
    <row r="1211" spans="1:32">
      <c r="A1211" s="5">
        <v>40798</v>
      </c>
      <c r="B1211" s="4">
        <v>50060</v>
      </c>
      <c r="C1211" s="5" t="str">
        <f>VLOOKUP(B1211,映射!A:B,2,FALSE)</f>
        <v>炼狱魔蝎</v>
      </c>
      <c r="D1211" s="85" t="str">
        <f>IF(IF(COUNTIF(AI!A:A,'表格编辑 '!C1211),TRUE,FALSE)=FALSE,"monster",(VLOOKUP(C1211,AI!A:B,2,FALSE)))</f>
        <v>monster</v>
      </c>
      <c r="E1211" s="5">
        <v>60</v>
      </c>
      <c r="F1211" s="86" t="str">
        <f>VLOOKUP(D1211,AI!B:G,2,FALSE)</f>
        <v>AI_born_event(RECEIVER, ARG0, ARG1, ARG2, ARG3,ARG4)</v>
      </c>
      <c r="G1211" s="86" t="str">
        <f>VLOOKUP(D1211,AI!B:G,3,FALSE)</f>
        <v>AI_update_event(RECEIVER, ARG0, ARG1, ARG2, ARG3,ARG4)</v>
      </c>
      <c r="H1211" s="86"/>
      <c r="I1211" s="86"/>
      <c r="J1211" s="86" t="str">
        <f>VLOOKUP(D1211,AI!B:G,6,FALSE)</f>
        <v>test_deadth_event(RECEIVER, ARG0, ARG1, ARG2, ARG3,ARG4)</v>
      </c>
      <c r="K1211" s="86">
        <v>1</v>
      </c>
      <c r="L1211" s="86">
        <f>IF(怪物属性编辑!AH1154=1,怪物属性编辑!AO1154,0)</f>
        <v>1564</v>
      </c>
      <c r="M1211" s="89">
        <f t="shared" si="49"/>
        <v>1800</v>
      </c>
      <c r="S1211" s="86">
        <v>320</v>
      </c>
      <c r="AF1211" s="90">
        <f t="shared" si="48"/>
        <v>140798</v>
      </c>
    </row>
    <row r="1212" spans="1:32">
      <c r="A1212" s="5">
        <v>40799</v>
      </c>
      <c r="B1212" s="4">
        <v>50102</v>
      </c>
      <c r="C1212" s="5" t="str">
        <f>VLOOKUP(B1212,映射!A:B,2,FALSE)</f>
        <v>水精</v>
      </c>
      <c r="D1212" s="85" t="str">
        <f>IF(IF(COUNTIF(AI!A:A,'表格编辑 '!C1212),TRUE,FALSE)=FALSE,"monster",(VLOOKUP(C1212,AI!A:B,2,FALSE)))</f>
        <v>monster</v>
      </c>
      <c r="E1212" s="5">
        <v>60</v>
      </c>
      <c r="F1212" s="86" t="str">
        <f>VLOOKUP(D1212,AI!B:G,2,FALSE)</f>
        <v>AI_born_event(RECEIVER, ARG0, ARG1, ARG2, ARG3,ARG4)</v>
      </c>
      <c r="G1212" s="86" t="str">
        <f>VLOOKUP(D1212,AI!B:G,3,FALSE)</f>
        <v>AI_update_event(RECEIVER, ARG0, ARG1, ARG2, ARG3,ARG4)</v>
      </c>
      <c r="H1212" s="86"/>
      <c r="I1212" s="86"/>
      <c r="J1212" s="86" t="str">
        <f>VLOOKUP(D1212,AI!B:G,6,FALSE)</f>
        <v>test_deadth_event(RECEIVER, ARG0, ARG1, ARG2, ARG3,ARG4)</v>
      </c>
      <c r="K1212" s="86">
        <v>1</v>
      </c>
      <c r="L1212" s="86">
        <f>IF(怪物属性编辑!AH1155=1,怪物属性编辑!AO1155,0)</f>
        <v>1658</v>
      </c>
      <c r="M1212" s="89">
        <f t="shared" si="49"/>
        <v>1800</v>
      </c>
      <c r="S1212" s="86">
        <v>320</v>
      </c>
      <c r="AF1212" s="90">
        <f t="shared" si="48"/>
        <v>140799</v>
      </c>
    </row>
    <row r="1213" spans="1:32">
      <c r="A1213" s="5">
        <v>40800</v>
      </c>
      <c r="B1213" s="4">
        <v>50043</v>
      </c>
      <c r="C1213" s="5" t="str">
        <f>VLOOKUP(B1213,映射!A:B,2,FALSE)</f>
        <v>小魔物</v>
      </c>
      <c r="D1213" s="85" t="str">
        <f>IF(IF(COUNTIF(AI!A:A,'表格编辑 '!C1213),TRUE,FALSE)=FALSE,"monster",(VLOOKUP(C1213,AI!A:B,2,FALSE)))</f>
        <v>monster</v>
      </c>
      <c r="E1213" s="5">
        <v>60</v>
      </c>
      <c r="F1213" s="86" t="str">
        <f>VLOOKUP(D1213,AI!B:G,2,FALSE)</f>
        <v>AI_born_event(RECEIVER, ARG0, ARG1, ARG2, ARG3,ARG4)</v>
      </c>
      <c r="G1213" s="86" t="str">
        <f>VLOOKUP(D1213,AI!B:G,3,FALSE)</f>
        <v>AI_update_event(RECEIVER, ARG0, ARG1, ARG2, ARG3,ARG4)</v>
      </c>
      <c r="H1213" s="86"/>
      <c r="I1213" s="86"/>
      <c r="J1213" s="86" t="str">
        <f>VLOOKUP(D1213,AI!B:G,6,FALSE)</f>
        <v>test_deadth_event(RECEIVER, ARG0, ARG1, ARG2, ARG3,ARG4)</v>
      </c>
      <c r="K1213" s="86">
        <v>1</v>
      </c>
      <c r="L1213" s="86">
        <f>IF(怪物属性编辑!AH1156=1,怪物属性编辑!AO1156,0)</f>
        <v>3284</v>
      </c>
      <c r="M1213" s="89">
        <f t="shared" si="49"/>
        <v>1800</v>
      </c>
      <c r="S1213" s="86">
        <v>320</v>
      </c>
      <c r="AF1213" s="90">
        <f t="shared" si="48"/>
        <v>140800</v>
      </c>
    </row>
    <row r="1214" spans="1:32">
      <c r="A1214" s="5">
        <v>40801</v>
      </c>
      <c r="B1214" s="4">
        <v>50154</v>
      </c>
      <c r="C1214" s="5" t="str">
        <f>VLOOKUP(B1214,映射!A:B,2,FALSE)</f>
        <v>海贼</v>
      </c>
      <c r="D1214" s="85" t="str">
        <f>IF(IF(COUNTIF(AI!A:A,'表格编辑 '!C1214),TRUE,FALSE)=FALSE,"monster",(VLOOKUP(C1214,AI!A:B,2,FALSE)))</f>
        <v>monster</v>
      </c>
      <c r="E1214" s="5">
        <v>60</v>
      </c>
      <c r="F1214" s="86" t="str">
        <f>VLOOKUP(D1214,AI!B:G,2,FALSE)</f>
        <v>AI_born_event(RECEIVER, ARG0, ARG1, ARG2, ARG3,ARG4)</v>
      </c>
      <c r="G1214" s="86" t="str">
        <f>VLOOKUP(D1214,AI!B:G,3,FALSE)</f>
        <v>AI_update_event(RECEIVER, ARG0, ARG1, ARG2, ARG3,ARG4)</v>
      </c>
      <c r="H1214" s="86"/>
      <c r="I1214" s="86"/>
      <c r="J1214" s="86" t="str">
        <f>VLOOKUP(D1214,AI!B:G,6,FALSE)</f>
        <v>test_deadth_event(RECEIVER, ARG0, ARG1, ARG2, ARG3,ARG4)</v>
      </c>
      <c r="K1214" s="86">
        <v>1</v>
      </c>
      <c r="L1214" s="86">
        <f>IF(怪物属性编辑!AH1157=1,怪物属性编辑!AO1157,0)</f>
        <v>2722</v>
      </c>
      <c r="M1214" s="89">
        <f t="shared" si="49"/>
        <v>1800</v>
      </c>
      <c r="S1214" s="86">
        <v>320</v>
      </c>
      <c r="AF1214" s="90">
        <f t="shared" si="48"/>
        <v>140801</v>
      </c>
    </row>
    <row r="1215" spans="1:32">
      <c r="A1215" s="5">
        <v>40802</v>
      </c>
      <c r="B1215" s="4">
        <v>50052</v>
      </c>
      <c r="C1215" s="5" t="str">
        <f>VLOOKUP(B1215,映射!A:B,2,FALSE)</f>
        <v>恶魔蝙蝠</v>
      </c>
      <c r="D1215" s="85" t="str">
        <f>IF(IF(COUNTIF(AI!A:A,'表格编辑 '!C1215),TRUE,FALSE)=FALSE,"monster",(VLOOKUP(C1215,AI!A:B,2,FALSE)))</f>
        <v>monster</v>
      </c>
      <c r="E1215" s="5">
        <v>60</v>
      </c>
      <c r="F1215" s="86" t="str">
        <f>VLOOKUP(D1215,AI!B:G,2,FALSE)</f>
        <v>AI_born_event(RECEIVER, ARG0, ARG1, ARG2, ARG3,ARG4)</v>
      </c>
      <c r="G1215" s="86" t="str">
        <f>VLOOKUP(D1215,AI!B:G,3,FALSE)</f>
        <v>AI_update_event(RECEIVER, ARG0, ARG1, ARG2, ARG3,ARG4)</v>
      </c>
      <c r="H1215" s="86"/>
      <c r="I1215" s="86"/>
      <c r="J1215" s="86" t="str">
        <f>VLOOKUP(D1215,AI!B:G,6,FALSE)</f>
        <v>test_deadth_event(RECEIVER, ARG0, ARG1, ARG2, ARG3,ARG4)</v>
      </c>
      <c r="K1215" s="86">
        <v>1</v>
      </c>
      <c r="L1215" s="86">
        <f>IF(怪物属性编辑!AH1158=1,怪物属性编辑!AO1158,0)</f>
        <v>3124</v>
      </c>
      <c r="M1215" s="89">
        <f t="shared" si="49"/>
        <v>1800</v>
      </c>
      <c r="S1215" s="86">
        <v>320</v>
      </c>
      <c r="AF1215" s="90">
        <f t="shared" si="48"/>
        <v>140802</v>
      </c>
    </row>
    <row r="1216" spans="1:32">
      <c r="A1216" s="5">
        <v>40803</v>
      </c>
      <c r="B1216" s="4">
        <v>50141</v>
      </c>
      <c r="C1216" s="5" t="str">
        <f>VLOOKUP(B1216,映射!A:B,2,FALSE)</f>
        <v>水龙蜥</v>
      </c>
      <c r="D1216" s="85" t="str">
        <f>IF(IF(COUNTIF(AI!A:A,'表格编辑 '!C1216),TRUE,FALSE)=FALSE,"monster",(VLOOKUP(C1216,AI!A:B,2,FALSE)))</f>
        <v>monster</v>
      </c>
      <c r="E1216" s="5">
        <v>60</v>
      </c>
      <c r="F1216" s="86" t="str">
        <f>VLOOKUP(D1216,AI!B:G,2,FALSE)</f>
        <v>AI_born_event(RECEIVER, ARG0, ARG1, ARG2, ARG3,ARG4)</v>
      </c>
      <c r="G1216" s="86" t="str">
        <f>VLOOKUP(D1216,AI!B:G,3,FALSE)</f>
        <v>AI_update_event(RECEIVER, ARG0, ARG1, ARG2, ARG3,ARG4)</v>
      </c>
      <c r="H1216" s="86"/>
      <c r="I1216" s="86"/>
      <c r="J1216" s="86" t="str">
        <f>VLOOKUP(D1216,AI!B:G,6,FALSE)</f>
        <v>test_deadth_event(RECEIVER, ARG0, ARG1, ARG2, ARG3,ARG4)</v>
      </c>
      <c r="K1216" s="86">
        <v>1</v>
      </c>
      <c r="L1216" s="86">
        <f>IF(怪物属性编辑!AH1159=1,怪物属性编辑!AO1159,0)</f>
        <v>1096</v>
      </c>
      <c r="M1216" s="89">
        <f t="shared" si="49"/>
        <v>1800</v>
      </c>
      <c r="S1216" s="86">
        <v>320</v>
      </c>
      <c r="AF1216" s="90">
        <f t="shared" si="48"/>
        <v>140803</v>
      </c>
    </row>
    <row r="1217" spans="1:32">
      <c r="A1217" s="5">
        <v>40804</v>
      </c>
      <c r="B1217" s="4">
        <v>50073</v>
      </c>
      <c r="C1217" s="5" t="str">
        <f>VLOOKUP(B1217,映射!A:B,2,FALSE)</f>
        <v>土蜘蛛</v>
      </c>
      <c r="D1217" s="85" t="str">
        <f>IF(IF(COUNTIF(AI!A:A,'表格编辑 '!C1217),TRUE,FALSE)=FALSE,"monster",(VLOOKUP(C1217,AI!A:B,2,FALSE)))</f>
        <v>monster</v>
      </c>
      <c r="E1217" s="5">
        <v>60</v>
      </c>
      <c r="F1217" s="86" t="str">
        <f>VLOOKUP(D1217,AI!B:G,2,FALSE)</f>
        <v>AI_born_event(RECEIVER, ARG0, ARG1, ARG2, ARG3,ARG4)</v>
      </c>
      <c r="G1217" s="86" t="str">
        <f>VLOOKUP(D1217,AI!B:G,3,FALSE)</f>
        <v>AI_update_event(RECEIVER, ARG0, ARG1, ARG2, ARG3,ARG4)</v>
      </c>
      <c r="H1217" s="86"/>
      <c r="I1217" s="86"/>
      <c r="J1217" s="86" t="str">
        <f>VLOOKUP(D1217,AI!B:G,6,FALSE)</f>
        <v>test_deadth_event(RECEIVER, ARG0, ARG1, ARG2, ARG3,ARG4)</v>
      </c>
      <c r="K1217" s="86">
        <v>1</v>
      </c>
      <c r="L1217" s="86">
        <f>IF(怪物属性编辑!AH1160=1,怪物属性编辑!AO1160,0)</f>
        <v>3116</v>
      </c>
      <c r="M1217" s="89">
        <f t="shared" si="49"/>
        <v>1800</v>
      </c>
      <c r="S1217" s="86">
        <v>320</v>
      </c>
      <c r="AF1217" s="90">
        <f t="shared" si="48"/>
        <v>140804</v>
      </c>
    </row>
    <row r="1218" spans="1:32">
      <c r="A1218" s="5">
        <v>40805</v>
      </c>
      <c r="B1218" s="4">
        <v>50085</v>
      </c>
      <c r="C1218" s="5" t="str">
        <f>VLOOKUP(B1218,映射!A:B,2,FALSE)</f>
        <v>死亡之花</v>
      </c>
      <c r="D1218" s="85" t="str">
        <f>IF(IF(COUNTIF(AI!A:A,'表格编辑 '!C1218),TRUE,FALSE)=FALSE,"monster",(VLOOKUP(C1218,AI!A:B,2,FALSE)))</f>
        <v>monster</v>
      </c>
      <c r="E1218" s="5">
        <v>60</v>
      </c>
      <c r="F1218" s="86" t="str">
        <f>VLOOKUP(D1218,AI!B:G,2,FALSE)</f>
        <v>AI_born_event(RECEIVER, ARG0, ARG1, ARG2, ARG3,ARG4)</v>
      </c>
      <c r="G1218" s="86" t="str">
        <f>VLOOKUP(D1218,AI!B:G,3,FALSE)</f>
        <v>AI_update_event(RECEIVER, ARG0, ARG1, ARG2, ARG3,ARG4)</v>
      </c>
      <c r="H1218" s="86"/>
      <c r="I1218" s="86"/>
      <c r="J1218" s="86" t="str">
        <f>VLOOKUP(D1218,AI!B:G,6,FALSE)</f>
        <v>test_deadth_event(RECEIVER, ARG0, ARG1, ARG2, ARG3,ARG4)</v>
      </c>
      <c r="K1218" s="86">
        <v>1</v>
      </c>
      <c r="L1218" s="86">
        <f>IF(怪物属性编辑!AH1161=1,怪物属性编辑!AO1161,0)</f>
        <v>4002</v>
      </c>
      <c r="M1218" s="89">
        <f t="shared" si="49"/>
        <v>1800</v>
      </c>
      <c r="S1218" s="86">
        <v>320</v>
      </c>
      <c r="AF1218" s="90">
        <f t="shared" si="48"/>
        <v>140805</v>
      </c>
    </row>
    <row r="1219" spans="1:32">
      <c r="A1219" s="5">
        <v>40806</v>
      </c>
      <c r="B1219" s="4">
        <v>50148</v>
      </c>
      <c r="C1219" s="5" t="str">
        <f>VLOOKUP(B1219,映射!A:B,2,FALSE)</f>
        <v>巨人</v>
      </c>
      <c r="D1219" s="85" t="str">
        <f>IF(IF(COUNTIF(AI!A:A,'表格编辑 '!C1219),TRUE,FALSE)=FALSE,"monster",(VLOOKUP(C1219,AI!A:B,2,FALSE)))</f>
        <v>monster</v>
      </c>
      <c r="E1219" s="5">
        <v>60</v>
      </c>
      <c r="F1219" s="86" t="str">
        <f>VLOOKUP(D1219,AI!B:G,2,FALSE)</f>
        <v>AI_born_event(RECEIVER, ARG0, ARG1, ARG2, ARG3,ARG4)</v>
      </c>
      <c r="G1219" s="86" t="str">
        <f>VLOOKUP(D1219,AI!B:G,3,FALSE)</f>
        <v>AI_update_event(RECEIVER, ARG0, ARG1, ARG2, ARG3,ARG4)</v>
      </c>
      <c r="H1219" s="86"/>
      <c r="I1219" s="86"/>
      <c r="J1219" s="86" t="str">
        <f>VLOOKUP(D1219,AI!B:G,6,FALSE)</f>
        <v>test_deadth_event(RECEIVER, ARG0, ARG1, ARG2, ARG3,ARG4)</v>
      </c>
      <c r="K1219" s="86">
        <v>1</v>
      </c>
      <c r="L1219" s="86">
        <f>IF(怪物属性编辑!AH1162=1,怪物属性编辑!AO1162,0)</f>
        <v>2106</v>
      </c>
      <c r="M1219" s="89">
        <f t="shared" si="49"/>
        <v>1800</v>
      </c>
      <c r="S1219" s="86">
        <v>320</v>
      </c>
      <c r="AF1219" s="90">
        <f t="shared" si="48"/>
        <v>140806</v>
      </c>
    </row>
    <row r="1220" spans="1:32">
      <c r="A1220" s="5">
        <v>40807</v>
      </c>
      <c r="B1220" s="4">
        <v>50064</v>
      </c>
      <c r="C1220" s="5" t="str">
        <f>VLOOKUP(B1220,映射!A:B,2,FALSE)</f>
        <v>毒蜂</v>
      </c>
      <c r="D1220" s="85" t="str">
        <f>IF(IF(COUNTIF(AI!A:A,'表格编辑 '!C1220),TRUE,FALSE)=FALSE,"monster",(VLOOKUP(C1220,AI!A:B,2,FALSE)))</f>
        <v>monster</v>
      </c>
      <c r="E1220" s="5">
        <v>60</v>
      </c>
      <c r="F1220" s="86" t="str">
        <f>VLOOKUP(D1220,AI!B:G,2,FALSE)</f>
        <v>AI_born_event(RECEIVER, ARG0, ARG1, ARG2, ARG3,ARG4)</v>
      </c>
      <c r="G1220" s="86" t="str">
        <f>VLOOKUP(D1220,AI!B:G,3,FALSE)</f>
        <v>AI_update_event(RECEIVER, ARG0, ARG1, ARG2, ARG3,ARG4)</v>
      </c>
      <c r="H1220" s="86"/>
      <c r="I1220" s="86"/>
      <c r="J1220" s="86" t="str">
        <f>VLOOKUP(D1220,AI!B:G,6,FALSE)</f>
        <v>test_deadth_event(RECEIVER, ARG0, ARG1, ARG2, ARG3,ARG4)</v>
      </c>
      <c r="K1220" s="86">
        <v>1</v>
      </c>
      <c r="L1220" s="86">
        <f>IF(怪物属性编辑!AH1163=1,怪物属性编辑!AO1163,0)</f>
        <v>2946</v>
      </c>
      <c r="M1220" s="89">
        <f t="shared" si="49"/>
        <v>1800</v>
      </c>
      <c r="S1220" s="86">
        <v>320</v>
      </c>
      <c r="AF1220" s="90">
        <f t="shared" si="48"/>
        <v>140807</v>
      </c>
    </row>
    <row r="1221" spans="1:32">
      <c r="A1221" s="5">
        <v>40808</v>
      </c>
      <c r="B1221" s="4">
        <v>50134</v>
      </c>
      <c r="C1221" s="5" t="str">
        <f>VLOOKUP(B1221,映射!A:B,2,FALSE)</f>
        <v>猎豹蜥蜴</v>
      </c>
      <c r="D1221" s="85" t="str">
        <f>IF(IF(COUNTIF(AI!A:A,'表格编辑 '!C1221),TRUE,FALSE)=FALSE,"monster",(VLOOKUP(C1221,AI!A:B,2,FALSE)))</f>
        <v>monster</v>
      </c>
      <c r="E1221" s="5">
        <v>60</v>
      </c>
      <c r="F1221" s="86" t="str">
        <f>VLOOKUP(D1221,AI!B:G,2,FALSE)</f>
        <v>AI_born_event(RECEIVER, ARG0, ARG1, ARG2, ARG3,ARG4)</v>
      </c>
      <c r="G1221" s="86" t="str">
        <f>VLOOKUP(D1221,AI!B:G,3,FALSE)</f>
        <v>AI_update_event(RECEIVER, ARG0, ARG1, ARG2, ARG3,ARG4)</v>
      </c>
      <c r="H1221" s="86"/>
      <c r="I1221" s="86"/>
      <c r="J1221" s="86" t="str">
        <f>VLOOKUP(D1221,AI!B:G,6,FALSE)</f>
        <v>test_deadth_event(RECEIVER, ARG0, ARG1, ARG2, ARG3,ARG4)</v>
      </c>
      <c r="K1221" s="86">
        <v>1</v>
      </c>
      <c r="L1221" s="86">
        <f>IF(怪物属性编辑!AH1164=1,怪物属性编辑!AO1164,0)</f>
        <v>2406</v>
      </c>
      <c r="M1221" s="89">
        <f t="shared" si="49"/>
        <v>1800</v>
      </c>
      <c r="S1221" s="86">
        <v>320</v>
      </c>
      <c r="AF1221" s="90">
        <f t="shared" si="48"/>
        <v>140808</v>
      </c>
    </row>
    <row r="1222" spans="1:32">
      <c r="A1222" s="5">
        <v>40809</v>
      </c>
      <c r="B1222" s="4">
        <v>50020</v>
      </c>
      <c r="C1222" s="5" t="str">
        <f>VLOOKUP(B1222,映射!A:B,2,FALSE)</f>
        <v>地狱看门犬</v>
      </c>
      <c r="D1222" s="85" t="str">
        <f>IF(IF(COUNTIF(AI!A:A,'表格编辑 '!C1222),TRUE,FALSE)=FALSE,"monster",(VLOOKUP(C1222,AI!A:B,2,FALSE)))</f>
        <v>monster</v>
      </c>
      <c r="E1222" s="5">
        <v>60</v>
      </c>
      <c r="F1222" s="86" t="str">
        <f>VLOOKUP(D1222,AI!B:G,2,FALSE)</f>
        <v>AI_born_event(RECEIVER, ARG0, ARG1, ARG2, ARG3,ARG4)</v>
      </c>
      <c r="G1222" s="86" t="str">
        <f>VLOOKUP(D1222,AI!B:G,3,FALSE)</f>
        <v>AI_update_event(RECEIVER, ARG0, ARG1, ARG2, ARG3,ARG4)</v>
      </c>
      <c r="H1222" s="86"/>
      <c r="I1222" s="86"/>
      <c r="J1222" s="86" t="str">
        <f>VLOOKUP(D1222,AI!B:G,6,FALSE)</f>
        <v>test_deadth_event(RECEIVER, ARG0, ARG1, ARG2, ARG3,ARG4)</v>
      </c>
      <c r="K1222" s="86">
        <v>1</v>
      </c>
      <c r="L1222" s="86">
        <f>IF(怪物属性编辑!AH1165=1,怪物属性编辑!AO1165,0)</f>
        <v>1688</v>
      </c>
      <c r="M1222" s="89">
        <f t="shared" si="49"/>
        <v>1800</v>
      </c>
      <c r="S1222" s="86">
        <v>320</v>
      </c>
      <c r="AF1222" s="90">
        <f t="shared" si="48"/>
        <v>140809</v>
      </c>
    </row>
    <row r="1223" spans="1:32">
      <c r="A1223" s="5">
        <v>40810</v>
      </c>
      <c r="B1223" s="4">
        <v>50063</v>
      </c>
      <c r="C1223" s="5" t="str">
        <f>VLOOKUP(B1223,映射!A:B,2,FALSE)</f>
        <v>杀人蜂</v>
      </c>
      <c r="D1223" s="85" t="str">
        <f>IF(IF(COUNTIF(AI!A:A,'表格编辑 '!C1223),TRUE,FALSE)=FALSE,"monster",(VLOOKUP(C1223,AI!A:B,2,FALSE)))</f>
        <v>monster</v>
      </c>
      <c r="E1223" s="5">
        <v>60</v>
      </c>
      <c r="F1223" s="86" t="str">
        <f>VLOOKUP(D1223,AI!B:G,2,FALSE)</f>
        <v>AI_born_event(RECEIVER, ARG0, ARG1, ARG2, ARG3,ARG4)</v>
      </c>
      <c r="G1223" s="86" t="str">
        <f>VLOOKUP(D1223,AI!B:G,3,FALSE)</f>
        <v>AI_update_event(RECEIVER, ARG0, ARG1, ARG2, ARG3,ARG4)</v>
      </c>
      <c r="H1223" s="86"/>
      <c r="I1223" s="86"/>
      <c r="J1223" s="86" t="str">
        <f>VLOOKUP(D1223,AI!B:G,6,FALSE)</f>
        <v>test_deadth_event(RECEIVER, ARG0, ARG1, ARG2, ARG3,ARG4)</v>
      </c>
      <c r="K1223" s="86">
        <v>1</v>
      </c>
      <c r="L1223" s="86">
        <f>IF(怪物属性编辑!AH1166=1,怪物属性编辑!AO1166,0)</f>
        <v>3906</v>
      </c>
      <c r="M1223" s="89">
        <f t="shared" si="49"/>
        <v>1800</v>
      </c>
      <c r="S1223" s="86">
        <v>320</v>
      </c>
      <c r="AF1223" s="90">
        <f t="shared" si="48"/>
        <v>140810</v>
      </c>
    </row>
    <row r="1224" spans="1:32">
      <c r="A1224" s="5">
        <v>40811</v>
      </c>
      <c r="B1224" s="4">
        <v>50045</v>
      </c>
      <c r="C1224" s="5" t="str">
        <f>VLOOKUP(B1224,映射!A:B,2,FALSE)</f>
        <v>血魔</v>
      </c>
      <c r="D1224" s="85" t="str">
        <f>IF(IF(COUNTIF(AI!A:A,'表格编辑 '!C1224),TRUE,FALSE)=FALSE,"monster",(VLOOKUP(C1224,AI!A:B,2,FALSE)))</f>
        <v>monster</v>
      </c>
      <c r="E1224" s="5">
        <v>24</v>
      </c>
      <c r="F1224" s="86" t="str">
        <f>VLOOKUP(D1224,AI!B:G,2,FALSE)</f>
        <v>AI_born_event(RECEIVER, ARG0, ARG1, ARG2, ARG3,ARG4)</v>
      </c>
      <c r="G1224" s="86" t="str">
        <f>VLOOKUP(D1224,AI!B:G,3,FALSE)</f>
        <v>AI_update_event(RECEIVER, ARG0, ARG1, ARG2, ARG3,ARG4)</v>
      </c>
      <c r="H1224" s="86"/>
      <c r="I1224" s="86"/>
      <c r="J1224" s="86" t="str">
        <f>VLOOKUP(D1224,AI!B:G,6,FALSE)</f>
        <v>test_deadth_event(RECEIVER, ARG0, ARG1, ARG2, ARG3,ARG4)</v>
      </c>
      <c r="K1224" s="86">
        <v>1</v>
      </c>
      <c r="L1224" s="86">
        <f>IF(怪物属性编辑!AH1167=1,怪物属性编辑!AO1167,0)</f>
        <v>260</v>
      </c>
      <c r="M1224" s="89">
        <f t="shared" si="49"/>
        <v>720</v>
      </c>
      <c r="S1224" s="86">
        <v>320</v>
      </c>
      <c r="AF1224" s="90">
        <f t="shared" si="48"/>
        <v>140811</v>
      </c>
    </row>
    <row r="1225" spans="1:32">
      <c r="A1225" s="5">
        <v>40812</v>
      </c>
      <c r="B1225" s="4">
        <v>50121</v>
      </c>
      <c r="C1225" s="5" t="str">
        <f>VLOOKUP(B1225,映射!A:B,2,FALSE)</f>
        <v>绿蛙恐怖箱</v>
      </c>
      <c r="D1225" s="85" t="str">
        <f>IF(IF(COUNTIF(AI!A:A,'表格编辑 '!C1225),TRUE,FALSE)=FALSE,"monster",(VLOOKUP(C1225,AI!A:B,2,FALSE)))</f>
        <v>monster</v>
      </c>
      <c r="E1225" s="5">
        <v>24</v>
      </c>
      <c r="F1225" s="86" t="str">
        <f>VLOOKUP(D1225,AI!B:G,2,FALSE)</f>
        <v>AI_born_event(RECEIVER, ARG0, ARG1, ARG2, ARG3,ARG4)</v>
      </c>
      <c r="G1225" s="86" t="str">
        <f>VLOOKUP(D1225,AI!B:G,3,FALSE)</f>
        <v>AI_update_event(RECEIVER, ARG0, ARG1, ARG2, ARG3,ARG4)</v>
      </c>
      <c r="H1225" s="86"/>
      <c r="I1225" s="86"/>
      <c r="J1225" s="86" t="str">
        <f>VLOOKUP(D1225,AI!B:G,6,FALSE)</f>
        <v>test_deadth_event(RECEIVER, ARG0, ARG1, ARG2, ARG3,ARG4)</v>
      </c>
      <c r="K1225" s="86">
        <v>1</v>
      </c>
      <c r="L1225" s="86">
        <f>IF(怪物属性编辑!AH1168=1,怪物属性编辑!AO1168,0)</f>
        <v>190</v>
      </c>
      <c r="M1225" s="89">
        <f t="shared" si="49"/>
        <v>720</v>
      </c>
      <c r="S1225" s="86">
        <v>320</v>
      </c>
      <c r="AF1225" s="90">
        <f t="shared" si="48"/>
        <v>140812</v>
      </c>
    </row>
    <row r="1226" spans="1:32">
      <c r="A1226" s="5">
        <v>40813</v>
      </c>
      <c r="B1226" s="4">
        <v>50134</v>
      </c>
      <c r="C1226" s="5" t="str">
        <f>VLOOKUP(B1226,映射!A:B,2,FALSE)</f>
        <v>猎豹蜥蜴</v>
      </c>
      <c r="D1226" s="85" t="str">
        <f>IF(IF(COUNTIF(AI!A:A,'表格编辑 '!C1226),TRUE,FALSE)=FALSE,"monster",(VLOOKUP(C1226,AI!A:B,2,FALSE)))</f>
        <v>monster</v>
      </c>
      <c r="E1226" s="5">
        <v>24</v>
      </c>
      <c r="F1226" s="86" t="str">
        <f>VLOOKUP(D1226,AI!B:G,2,FALSE)</f>
        <v>AI_born_event(RECEIVER, ARG0, ARG1, ARG2, ARG3,ARG4)</v>
      </c>
      <c r="G1226" s="86" t="str">
        <f>VLOOKUP(D1226,AI!B:G,3,FALSE)</f>
        <v>AI_update_event(RECEIVER, ARG0, ARG1, ARG2, ARG3,ARG4)</v>
      </c>
      <c r="H1226" s="86"/>
      <c r="I1226" s="86"/>
      <c r="J1226" s="86" t="str">
        <f>VLOOKUP(D1226,AI!B:G,6,FALSE)</f>
        <v>test_deadth_event(RECEIVER, ARG0, ARG1, ARG2, ARG3,ARG4)</v>
      </c>
      <c r="K1226" s="86">
        <v>1</v>
      </c>
      <c r="L1226" s="86">
        <f>IF(怪物属性编辑!AH1169=1,怪物属性编辑!AO1169,0)</f>
        <v>178</v>
      </c>
      <c r="M1226" s="89">
        <f t="shared" si="49"/>
        <v>720</v>
      </c>
      <c r="S1226" s="86">
        <v>320</v>
      </c>
      <c r="AF1226" s="90">
        <f t="shared" si="48"/>
        <v>140813</v>
      </c>
    </row>
    <row r="1227" spans="1:32">
      <c r="A1227" s="5">
        <v>40814</v>
      </c>
      <c r="B1227" s="4">
        <v>50068</v>
      </c>
      <c r="C1227" s="5" t="str">
        <f>VLOOKUP(B1227,映射!A:B,2,FALSE)</f>
        <v>螳螂</v>
      </c>
      <c r="D1227" s="85" t="str">
        <f>IF(IF(COUNTIF(AI!A:A,'表格编辑 '!C1227),TRUE,FALSE)=FALSE,"monster",(VLOOKUP(C1227,AI!A:B,2,FALSE)))</f>
        <v>monster</v>
      </c>
      <c r="E1227" s="5">
        <v>24</v>
      </c>
      <c r="F1227" s="86" t="str">
        <f>VLOOKUP(D1227,AI!B:G,2,FALSE)</f>
        <v>AI_born_event(RECEIVER, ARG0, ARG1, ARG2, ARG3,ARG4)</v>
      </c>
      <c r="G1227" s="86" t="str">
        <f>VLOOKUP(D1227,AI!B:G,3,FALSE)</f>
        <v>AI_update_event(RECEIVER, ARG0, ARG1, ARG2, ARG3,ARG4)</v>
      </c>
      <c r="H1227" s="86"/>
      <c r="I1227" s="86"/>
      <c r="J1227" s="86" t="str">
        <f>VLOOKUP(D1227,AI!B:G,6,FALSE)</f>
        <v>test_deadth_event(RECEIVER, ARG0, ARG1, ARG2, ARG3,ARG4)</v>
      </c>
      <c r="K1227" s="86">
        <v>1</v>
      </c>
      <c r="L1227" s="86">
        <f>IF(怪物属性编辑!AH1170=1,怪物属性编辑!AO1170,0)</f>
        <v>330</v>
      </c>
      <c r="M1227" s="89">
        <f t="shared" si="49"/>
        <v>720</v>
      </c>
      <c r="S1227" s="86">
        <v>320</v>
      </c>
      <c r="AF1227" s="90">
        <f t="shared" si="48"/>
        <v>140814</v>
      </c>
    </row>
    <row r="1228" spans="1:32">
      <c r="A1228" s="5">
        <v>40815</v>
      </c>
      <c r="B1228" s="4">
        <v>50070</v>
      </c>
      <c r="C1228" s="5" t="str">
        <f>VLOOKUP(B1228,映射!A:B,2,FALSE)</f>
        <v>血眼螳螂</v>
      </c>
      <c r="D1228" s="85" t="str">
        <f>IF(IF(COUNTIF(AI!A:A,'表格编辑 '!C1228),TRUE,FALSE)=FALSE,"monster",(VLOOKUP(C1228,AI!A:B,2,FALSE)))</f>
        <v>monster</v>
      </c>
      <c r="E1228" s="5">
        <v>24</v>
      </c>
      <c r="F1228" s="86" t="str">
        <f>VLOOKUP(D1228,AI!B:G,2,FALSE)</f>
        <v>AI_born_event(RECEIVER, ARG0, ARG1, ARG2, ARG3,ARG4)</v>
      </c>
      <c r="G1228" s="86" t="str">
        <f>VLOOKUP(D1228,AI!B:G,3,FALSE)</f>
        <v>AI_update_event(RECEIVER, ARG0, ARG1, ARG2, ARG3,ARG4)</v>
      </c>
      <c r="H1228" s="86"/>
      <c r="I1228" s="86"/>
      <c r="J1228" s="86" t="str">
        <f>VLOOKUP(D1228,AI!B:G,6,FALSE)</f>
        <v>test_deadth_event(RECEIVER, ARG0, ARG1, ARG2, ARG3,ARG4)</v>
      </c>
      <c r="K1228" s="86">
        <v>1</v>
      </c>
      <c r="L1228" s="86">
        <f>IF(怪物属性编辑!AH1171=1,怪物属性编辑!AO1171,0)</f>
        <v>-120</v>
      </c>
      <c r="M1228" s="89">
        <f t="shared" si="49"/>
        <v>720</v>
      </c>
      <c r="S1228" s="86">
        <v>320</v>
      </c>
      <c r="AF1228" s="90">
        <f t="shared" si="48"/>
        <v>140815</v>
      </c>
    </row>
    <row r="1229" spans="1:32">
      <c r="A1229" s="5">
        <v>40816</v>
      </c>
      <c r="B1229" s="4">
        <v>50111</v>
      </c>
      <c r="C1229" s="5" t="str">
        <f>VLOOKUP(B1229,映射!A:B,2,FALSE)</f>
        <v>暗影</v>
      </c>
      <c r="D1229" s="85" t="str">
        <f>IF(IF(COUNTIF(AI!A:A,'表格编辑 '!C1229),TRUE,FALSE)=FALSE,"monster",(VLOOKUP(C1229,AI!A:B,2,FALSE)))</f>
        <v>monster</v>
      </c>
      <c r="E1229" s="5">
        <v>24</v>
      </c>
      <c r="F1229" s="86" t="str">
        <f>VLOOKUP(D1229,AI!B:G,2,FALSE)</f>
        <v>AI_born_event(RECEIVER, ARG0, ARG1, ARG2, ARG3,ARG4)</v>
      </c>
      <c r="G1229" s="86" t="str">
        <f>VLOOKUP(D1229,AI!B:G,3,FALSE)</f>
        <v>AI_update_event(RECEIVER, ARG0, ARG1, ARG2, ARG3,ARG4)</v>
      </c>
      <c r="H1229" s="86"/>
      <c r="I1229" s="86"/>
      <c r="J1229" s="86" t="str">
        <f>VLOOKUP(D1229,AI!B:G,6,FALSE)</f>
        <v>test_deadth_event(RECEIVER, ARG0, ARG1, ARG2, ARG3,ARG4)</v>
      </c>
      <c r="K1229" s="86">
        <v>1</v>
      </c>
      <c r="L1229" s="86">
        <f>IF(怪物属性编辑!AH1172=1,怪物属性编辑!AO1172,0)</f>
        <v>188</v>
      </c>
      <c r="M1229" s="89">
        <f t="shared" si="49"/>
        <v>720</v>
      </c>
      <c r="S1229" s="86">
        <v>320</v>
      </c>
      <c r="AF1229" s="90">
        <f t="shared" si="48"/>
        <v>140816</v>
      </c>
    </row>
    <row r="1230" spans="1:32">
      <c r="A1230" s="5">
        <v>40817</v>
      </c>
      <c r="B1230" s="4">
        <v>50144</v>
      </c>
      <c r="C1230" s="5" t="str">
        <f>VLOOKUP(B1230,映射!A:B,2,FALSE)</f>
        <v>哥布林</v>
      </c>
      <c r="D1230" s="85" t="str">
        <f>IF(IF(COUNTIF(AI!A:A,'表格编辑 '!C1230),TRUE,FALSE)=FALSE,"monster",(VLOOKUP(C1230,AI!A:B,2,FALSE)))</f>
        <v>monster</v>
      </c>
      <c r="E1230" s="5">
        <v>24</v>
      </c>
      <c r="F1230" s="86" t="str">
        <f>VLOOKUP(D1230,AI!B:G,2,FALSE)</f>
        <v>AI_born_event(RECEIVER, ARG0, ARG1, ARG2, ARG3,ARG4)</v>
      </c>
      <c r="G1230" s="86" t="str">
        <f>VLOOKUP(D1230,AI!B:G,3,FALSE)</f>
        <v>AI_update_event(RECEIVER, ARG0, ARG1, ARG2, ARG3,ARG4)</v>
      </c>
      <c r="H1230" s="86"/>
      <c r="I1230" s="86"/>
      <c r="J1230" s="86" t="str">
        <f>VLOOKUP(D1230,AI!B:G,6,FALSE)</f>
        <v>test_deadth_event(RECEIVER, ARG0, ARG1, ARG2, ARG3,ARG4)</v>
      </c>
      <c r="K1230" s="86">
        <v>1</v>
      </c>
      <c r="L1230" s="86">
        <f>IF(怪物属性编辑!AH1173=1,怪物属性编辑!AO1173,0)</f>
        <v>132</v>
      </c>
      <c r="M1230" s="89">
        <f t="shared" si="49"/>
        <v>720</v>
      </c>
      <c r="S1230" s="86">
        <v>320</v>
      </c>
      <c r="AF1230" s="90">
        <f t="shared" si="48"/>
        <v>140817</v>
      </c>
    </row>
    <row r="1231" spans="1:32">
      <c r="A1231" s="5">
        <v>40818</v>
      </c>
      <c r="B1231" s="4">
        <v>50076</v>
      </c>
      <c r="C1231" s="5" t="str">
        <f>VLOOKUP(B1231,映射!A:B,2,FALSE)</f>
        <v>风蜘蛛</v>
      </c>
      <c r="D1231" s="85" t="str">
        <f>IF(IF(COUNTIF(AI!A:A,'表格编辑 '!C1231),TRUE,FALSE)=FALSE,"monster",(VLOOKUP(C1231,AI!A:B,2,FALSE)))</f>
        <v>monster</v>
      </c>
      <c r="E1231" s="5">
        <v>24</v>
      </c>
      <c r="F1231" s="86" t="str">
        <f>VLOOKUP(D1231,AI!B:G,2,FALSE)</f>
        <v>AI_born_event(RECEIVER, ARG0, ARG1, ARG2, ARG3,ARG4)</v>
      </c>
      <c r="G1231" s="86" t="str">
        <f>VLOOKUP(D1231,AI!B:G,3,FALSE)</f>
        <v>AI_update_event(RECEIVER, ARG0, ARG1, ARG2, ARG3,ARG4)</v>
      </c>
      <c r="H1231" s="86"/>
      <c r="I1231" s="86"/>
      <c r="J1231" s="86" t="str">
        <f>VLOOKUP(D1231,AI!B:G,6,FALSE)</f>
        <v>test_deadth_event(RECEIVER, ARG0, ARG1, ARG2, ARG3,ARG4)</v>
      </c>
      <c r="K1231" s="86">
        <v>1</v>
      </c>
      <c r="L1231" s="86">
        <f>IF(怪物属性编辑!AH1174=1,怪物属性编辑!AO1174,0)</f>
        <v>278</v>
      </c>
      <c r="M1231" s="89">
        <f t="shared" si="49"/>
        <v>720</v>
      </c>
      <c r="S1231" s="86">
        <v>320</v>
      </c>
      <c r="AF1231" s="90">
        <f t="shared" si="48"/>
        <v>140818</v>
      </c>
    </row>
    <row r="1232" spans="1:32">
      <c r="A1232" s="5">
        <v>40819</v>
      </c>
      <c r="B1232" s="4">
        <v>50081</v>
      </c>
      <c r="C1232" s="5" t="str">
        <f>VLOOKUP(B1232,映射!A:B,2,FALSE)</f>
        <v>冰晶树妖</v>
      </c>
      <c r="D1232" s="85" t="str">
        <f>IF(IF(COUNTIF(AI!A:A,'表格编辑 '!C1232),TRUE,FALSE)=FALSE,"monster",(VLOOKUP(C1232,AI!A:B,2,FALSE)))</f>
        <v>monster</v>
      </c>
      <c r="E1232" s="5">
        <v>24</v>
      </c>
      <c r="F1232" s="86" t="str">
        <f>VLOOKUP(D1232,AI!B:G,2,FALSE)</f>
        <v>AI_born_event(RECEIVER, ARG0, ARG1, ARG2, ARG3,ARG4)</v>
      </c>
      <c r="G1232" s="86" t="str">
        <f>VLOOKUP(D1232,AI!B:G,3,FALSE)</f>
        <v>AI_update_event(RECEIVER, ARG0, ARG1, ARG2, ARG3,ARG4)</v>
      </c>
      <c r="H1232" s="86"/>
      <c r="I1232" s="86"/>
      <c r="J1232" s="86" t="str">
        <f>VLOOKUP(D1232,AI!B:G,6,FALSE)</f>
        <v>test_deadth_event(RECEIVER, ARG0, ARG1, ARG2, ARG3,ARG4)</v>
      </c>
      <c r="K1232" s="86">
        <v>1</v>
      </c>
      <c r="L1232" s="86">
        <f>IF(怪物属性编辑!AH1175=1,怪物属性编辑!AO1175,0)</f>
        <v>-188</v>
      </c>
      <c r="M1232" s="89">
        <f t="shared" si="49"/>
        <v>720</v>
      </c>
      <c r="S1232" s="86">
        <v>320</v>
      </c>
      <c r="AF1232" s="90">
        <f t="shared" ref="AF1232:AF1295" si="50">100000+A1232</f>
        <v>140819</v>
      </c>
    </row>
    <row r="1233" spans="1:32">
      <c r="A1233" s="5">
        <v>40820</v>
      </c>
      <c r="B1233" s="4">
        <v>50006</v>
      </c>
      <c r="C1233" s="5" t="str">
        <f>VLOOKUP(B1233,映射!A:B,2,FALSE)</f>
        <v>猫人</v>
      </c>
      <c r="D1233" s="85" t="str">
        <f>IF(IF(COUNTIF(AI!A:A,'表格编辑 '!C1233),TRUE,FALSE)=FALSE,"monster",(VLOOKUP(C1233,AI!A:B,2,FALSE)))</f>
        <v>monster</v>
      </c>
      <c r="E1233" s="5">
        <v>24</v>
      </c>
      <c r="F1233" s="86" t="str">
        <f>VLOOKUP(D1233,AI!B:G,2,FALSE)</f>
        <v>AI_born_event(RECEIVER, ARG0, ARG1, ARG2, ARG3,ARG4)</v>
      </c>
      <c r="G1233" s="86" t="str">
        <f>VLOOKUP(D1233,AI!B:G,3,FALSE)</f>
        <v>AI_update_event(RECEIVER, ARG0, ARG1, ARG2, ARG3,ARG4)</v>
      </c>
      <c r="H1233" s="86"/>
      <c r="I1233" s="86"/>
      <c r="J1233" s="86" t="str">
        <f>VLOOKUP(D1233,AI!B:G,6,FALSE)</f>
        <v>test_deadth_event(RECEIVER, ARG0, ARG1, ARG2, ARG3,ARG4)</v>
      </c>
      <c r="K1233" s="86">
        <v>1</v>
      </c>
      <c r="L1233" s="86">
        <f>IF(怪物属性编辑!AH1176=1,怪物属性编辑!AO1176,0)</f>
        <v>400</v>
      </c>
      <c r="M1233" s="89">
        <f t="shared" si="49"/>
        <v>720</v>
      </c>
      <c r="S1233" s="86">
        <v>320</v>
      </c>
      <c r="AF1233" s="90">
        <f t="shared" si="50"/>
        <v>140820</v>
      </c>
    </row>
    <row r="1234" spans="1:32">
      <c r="A1234" s="5">
        <v>40821</v>
      </c>
      <c r="B1234" s="4">
        <v>50122</v>
      </c>
      <c r="C1234" s="5" t="str">
        <f>VLOOKUP(B1234,映射!A:B,2,FALSE)</f>
        <v>纯白恐怖箱</v>
      </c>
      <c r="D1234" s="85" t="str">
        <f>IF(IF(COUNTIF(AI!A:A,'表格编辑 '!C1234),TRUE,FALSE)=FALSE,"monster",(VLOOKUP(C1234,AI!A:B,2,FALSE)))</f>
        <v>monster</v>
      </c>
      <c r="E1234" s="5">
        <v>24</v>
      </c>
      <c r="F1234" s="86" t="str">
        <f>VLOOKUP(D1234,AI!B:G,2,FALSE)</f>
        <v>AI_born_event(RECEIVER, ARG0, ARG1, ARG2, ARG3,ARG4)</v>
      </c>
      <c r="G1234" s="86" t="str">
        <f>VLOOKUP(D1234,AI!B:G,3,FALSE)</f>
        <v>AI_update_event(RECEIVER, ARG0, ARG1, ARG2, ARG3,ARG4)</v>
      </c>
      <c r="H1234" s="86"/>
      <c r="I1234" s="86"/>
      <c r="J1234" s="86" t="str">
        <f>VLOOKUP(D1234,AI!B:G,6,FALSE)</f>
        <v>test_deadth_event(RECEIVER, ARG0, ARG1, ARG2, ARG3,ARG4)</v>
      </c>
      <c r="K1234" s="86">
        <v>1</v>
      </c>
      <c r="L1234" s="86">
        <f>IF(怪物属性编辑!AH1177=1,怪物属性编辑!AO1177,0)</f>
        <v>-108</v>
      </c>
      <c r="M1234" s="89">
        <f t="shared" si="49"/>
        <v>720</v>
      </c>
      <c r="S1234" s="86">
        <v>320</v>
      </c>
      <c r="AF1234" s="90">
        <f t="shared" si="50"/>
        <v>140821</v>
      </c>
    </row>
    <row r="1235" spans="1:32">
      <c r="A1235" s="5">
        <v>40822</v>
      </c>
      <c r="B1235" s="4">
        <v>50154</v>
      </c>
      <c r="C1235" s="5" t="str">
        <f>VLOOKUP(B1235,映射!A:B,2,FALSE)</f>
        <v>海贼</v>
      </c>
      <c r="D1235" s="85" t="str">
        <f>IF(IF(COUNTIF(AI!A:A,'表格编辑 '!C1235),TRUE,FALSE)=FALSE,"monster",(VLOOKUP(C1235,AI!A:B,2,FALSE)))</f>
        <v>monster</v>
      </c>
      <c r="E1235" s="5">
        <v>24</v>
      </c>
      <c r="F1235" s="86" t="str">
        <f>VLOOKUP(D1235,AI!B:G,2,FALSE)</f>
        <v>AI_born_event(RECEIVER, ARG0, ARG1, ARG2, ARG3,ARG4)</v>
      </c>
      <c r="G1235" s="86" t="str">
        <f>VLOOKUP(D1235,AI!B:G,3,FALSE)</f>
        <v>AI_update_event(RECEIVER, ARG0, ARG1, ARG2, ARG3,ARG4)</v>
      </c>
      <c r="H1235" s="86"/>
      <c r="I1235" s="86"/>
      <c r="J1235" s="86" t="str">
        <f>VLOOKUP(D1235,AI!B:G,6,FALSE)</f>
        <v>test_deadth_event(RECEIVER, ARG0, ARG1, ARG2, ARG3,ARG4)</v>
      </c>
      <c r="K1235" s="86">
        <v>1</v>
      </c>
      <c r="L1235" s="86">
        <f>IF(怪物属性编辑!AH1178=1,怪物属性编辑!AO1178,0)</f>
        <v>240</v>
      </c>
      <c r="M1235" s="89">
        <f t="shared" si="49"/>
        <v>720</v>
      </c>
      <c r="S1235" s="86">
        <v>320</v>
      </c>
      <c r="AF1235" s="90">
        <f t="shared" si="50"/>
        <v>140822</v>
      </c>
    </row>
    <row r="1236" spans="1:32">
      <c r="A1236" s="5">
        <v>40823</v>
      </c>
      <c r="B1236" s="4">
        <v>50075</v>
      </c>
      <c r="C1236" s="5" t="str">
        <f>VLOOKUP(B1236,映射!A:B,2,FALSE)</f>
        <v>火蜘蛛</v>
      </c>
      <c r="D1236" s="85" t="str">
        <f>IF(IF(COUNTIF(AI!A:A,'表格编辑 '!C1236),TRUE,FALSE)=FALSE,"monster",(VLOOKUP(C1236,AI!A:B,2,FALSE)))</f>
        <v>monster</v>
      </c>
      <c r="E1236" s="5">
        <v>24</v>
      </c>
      <c r="F1236" s="86" t="str">
        <f>VLOOKUP(D1236,AI!B:G,2,FALSE)</f>
        <v>AI_born_event(RECEIVER, ARG0, ARG1, ARG2, ARG3,ARG4)</v>
      </c>
      <c r="G1236" s="86" t="str">
        <f>VLOOKUP(D1236,AI!B:G,3,FALSE)</f>
        <v>AI_update_event(RECEIVER, ARG0, ARG1, ARG2, ARG3,ARG4)</v>
      </c>
      <c r="H1236" s="86"/>
      <c r="I1236" s="86"/>
      <c r="J1236" s="86" t="str">
        <f>VLOOKUP(D1236,AI!B:G,6,FALSE)</f>
        <v>test_deadth_event(RECEIVER, ARG0, ARG1, ARG2, ARG3,ARG4)</v>
      </c>
      <c r="K1236" s="86">
        <v>1</v>
      </c>
      <c r="L1236" s="86">
        <f>IF(怪物属性编辑!AH1179=1,怪物属性编辑!AO1179,0)</f>
        <v>450</v>
      </c>
      <c r="M1236" s="89">
        <f t="shared" si="49"/>
        <v>720</v>
      </c>
      <c r="S1236" s="86">
        <v>320</v>
      </c>
      <c r="AF1236" s="90">
        <f t="shared" si="50"/>
        <v>140823</v>
      </c>
    </row>
    <row r="1237" spans="1:32">
      <c r="A1237" s="5">
        <v>40824</v>
      </c>
      <c r="B1237" s="4">
        <v>50065</v>
      </c>
      <c r="C1237" s="5" t="str">
        <f>VLOOKUP(B1237,映射!A:B,2,FALSE)</f>
        <v>虎头蜂</v>
      </c>
      <c r="D1237" s="85" t="str">
        <f>IF(IF(COUNTIF(AI!A:A,'表格编辑 '!C1237),TRUE,FALSE)=FALSE,"monster",(VLOOKUP(C1237,AI!A:B,2,FALSE)))</f>
        <v>monster</v>
      </c>
      <c r="E1237" s="5">
        <v>24</v>
      </c>
      <c r="F1237" s="86" t="str">
        <f>VLOOKUP(D1237,AI!B:G,2,FALSE)</f>
        <v>AI_born_event(RECEIVER, ARG0, ARG1, ARG2, ARG3,ARG4)</v>
      </c>
      <c r="G1237" s="86" t="str">
        <f>VLOOKUP(D1237,AI!B:G,3,FALSE)</f>
        <v>AI_update_event(RECEIVER, ARG0, ARG1, ARG2, ARG3,ARG4)</v>
      </c>
      <c r="H1237" s="86"/>
      <c r="I1237" s="86"/>
      <c r="J1237" s="86" t="str">
        <f>VLOOKUP(D1237,AI!B:G,6,FALSE)</f>
        <v>test_deadth_event(RECEIVER, ARG0, ARG1, ARG2, ARG3,ARG4)</v>
      </c>
      <c r="K1237" s="86">
        <v>1</v>
      </c>
      <c r="L1237" s="86">
        <f>IF(怪物属性编辑!AH1180=1,怪物属性编辑!AO1180,0)</f>
        <v>662</v>
      </c>
      <c r="M1237" s="89">
        <f t="shared" si="49"/>
        <v>720</v>
      </c>
      <c r="S1237" s="86">
        <v>320</v>
      </c>
      <c r="AF1237" s="90">
        <f t="shared" si="50"/>
        <v>140824</v>
      </c>
    </row>
    <row r="1238" spans="1:32">
      <c r="A1238" s="5">
        <v>40825</v>
      </c>
      <c r="B1238" s="4">
        <v>50112</v>
      </c>
      <c r="C1238" s="5" t="str">
        <f>VLOOKUP(B1238,映射!A:B,2,FALSE)</f>
        <v>阴影</v>
      </c>
      <c r="D1238" s="85" t="str">
        <f>IF(IF(COUNTIF(AI!A:A,'表格编辑 '!C1238),TRUE,FALSE)=FALSE,"monster",(VLOOKUP(C1238,AI!A:B,2,FALSE)))</f>
        <v>YinYing</v>
      </c>
      <c r="E1238" s="5">
        <v>24</v>
      </c>
      <c r="F1238" s="86" t="str">
        <f>VLOOKUP(D1238,AI!B:G,2,FALSE)</f>
        <v>YinYing_Born(RECEIVER, ARG0, ARG1, ARG2, ARG3,ARG4)</v>
      </c>
      <c r="G1238" s="86" t="str">
        <f>VLOOKUP(D1238,AI!B:G,3,FALSE)</f>
        <v>YinYing_Update(RECEIVER, ARG0, ARG1, ARG2, ARG3,ARG4)</v>
      </c>
      <c r="H1238" s="86"/>
      <c r="I1238" s="86"/>
      <c r="J1238" s="86" t="str">
        <f>VLOOKUP(D1238,AI!B:G,6,FALSE)</f>
        <v>YinYing_deadth(RECEIVER, ARG0, ARG1, ARG2, ARG3,ARG4)</v>
      </c>
      <c r="K1238" s="86">
        <v>1</v>
      </c>
      <c r="L1238" s="86">
        <f>IF(怪物属性编辑!AH1181=1,怪物属性编辑!AO1181,0)</f>
        <v>160</v>
      </c>
      <c r="M1238" s="89">
        <f t="shared" si="49"/>
        <v>720</v>
      </c>
      <c r="S1238" s="86">
        <v>320</v>
      </c>
      <c r="Y1238" s="86">
        <v>100</v>
      </c>
      <c r="Z1238" s="86">
        <v>100</v>
      </c>
      <c r="AA1238" s="86">
        <v>100</v>
      </c>
      <c r="AB1238" s="86">
        <v>100</v>
      </c>
      <c r="AC1238" s="86">
        <v>100</v>
      </c>
      <c r="AD1238" s="86">
        <v>100</v>
      </c>
      <c r="AF1238" s="90">
        <f t="shared" si="50"/>
        <v>140825</v>
      </c>
    </row>
    <row r="1239" spans="1:32">
      <c r="A1239" s="5">
        <v>40826</v>
      </c>
      <c r="B1239" s="4">
        <v>50045</v>
      </c>
      <c r="C1239" s="5" t="str">
        <f>VLOOKUP(B1239,映射!A:B,2,FALSE)</f>
        <v>血魔</v>
      </c>
      <c r="D1239" s="85" t="str">
        <f>IF(IF(COUNTIF(AI!A:A,'表格编辑 '!C1239),TRUE,FALSE)=FALSE,"monster",(VLOOKUP(C1239,AI!A:B,2,FALSE)))</f>
        <v>monster</v>
      </c>
      <c r="E1239" s="5">
        <v>29</v>
      </c>
      <c r="F1239" s="86" t="str">
        <f>VLOOKUP(D1239,AI!B:G,2,FALSE)</f>
        <v>AI_born_event(RECEIVER, ARG0, ARG1, ARG2, ARG3,ARG4)</v>
      </c>
      <c r="G1239" s="86" t="str">
        <f>VLOOKUP(D1239,AI!B:G,3,FALSE)</f>
        <v>AI_update_event(RECEIVER, ARG0, ARG1, ARG2, ARG3,ARG4)</v>
      </c>
      <c r="H1239" s="86"/>
      <c r="I1239" s="86"/>
      <c r="J1239" s="86" t="str">
        <f>VLOOKUP(D1239,AI!B:G,6,FALSE)</f>
        <v>test_deadth_event(RECEIVER, ARG0, ARG1, ARG2, ARG3,ARG4)</v>
      </c>
      <c r="K1239" s="86">
        <v>1</v>
      </c>
      <c r="L1239" s="86">
        <f>IF(怪物属性编辑!AH1182=1,怪物属性编辑!AO1182,0)</f>
        <v>284</v>
      </c>
      <c r="M1239" s="89">
        <f t="shared" si="49"/>
        <v>870</v>
      </c>
      <c r="S1239" s="86">
        <v>320</v>
      </c>
      <c r="AF1239" s="90">
        <f t="shared" si="50"/>
        <v>140826</v>
      </c>
    </row>
    <row r="1240" spans="1:32">
      <c r="A1240" s="5">
        <v>40827</v>
      </c>
      <c r="B1240" s="4">
        <v>50121</v>
      </c>
      <c r="C1240" s="5" t="str">
        <f>VLOOKUP(B1240,映射!A:B,2,FALSE)</f>
        <v>绿蛙恐怖箱</v>
      </c>
      <c r="D1240" s="85" t="str">
        <f>IF(IF(COUNTIF(AI!A:A,'表格编辑 '!C1240),TRUE,FALSE)=FALSE,"monster",(VLOOKUP(C1240,AI!A:B,2,FALSE)))</f>
        <v>monster</v>
      </c>
      <c r="E1240" s="5">
        <v>29</v>
      </c>
      <c r="F1240" s="86" t="str">
        <f>VLOOKUP(D1240,AI!B:G,2,FALSE)</f>
        <v>AI_born_event(RECEIVER, ARG0, ARG1, ARG2, ARG3,ARG4)</v>
      </c>
      <c r="G1240" s="86" t="str">
        <f>VLOOKUP(D1240,AI!B:G,3,FALSE)</f>
        <v>AI_update_event(RECEIVER, ARG0, ARG1, ARG2, ARG3,ARG4)</v>
      </c>
      <c r="H1240" s="86"/>
      <c r="I1240" s="86"/>
      <c r="J1240" s="86" t="str">
        <f>VLOOKUP(D1240,AI!B:G,6,FALSE)</f>
        <v>test_deadth_event(RECEIVER, ARG0, ARG1, ARG2, ARG3,ARG4)</v>
      </c>
      <c r="K1240" s="86">
        <v>1</v>
      </c>
      <c r="L1240" s="86">
        <f>IF(怪物属性编辑!AH1183=1,怪物属性编辑!AO1183,0)</f>
        <v>186</v>
      </c>
      <c r="M1240" s="89">
        <f t="shared" si="49"/>
        <v>870</v>
      </c>
      <c r="S1240" s="86">
        <v>320</v>
      </c>
      <c r="AF1240" s="90">
        <f t="shared" si="50"/>
        <v>140827</v>
      </c>
    </row>
    <row r="1241" spans="1:32">
      <c r="A1241" s="5">
        <v>40828</v>
      </c>
      <c r="B1241" s="4">
        <v>50134</v>
      </c>
      <c r="C1241" s="5" t="str">
        <f>VLOOKUP(B1241,映射!A:B,2,FALSE)</f>
        <v>猎豹蜥蜴</v>
      </c>
      <c r="D1241" s="85" t="str">
        <f>IF(IF(COUNTIF(AI!A:A,'表格编辑 '!C1241),TRUE,FALSE)=FALSE,"monster",(VLOOKUP(C1241,AI!A:B,2,FALSE)))</f>
        <v>monster</v>
      </c>
      <c r="E1241" s="5">
        <v>29</v>
      </c>
      <c r="F1241" s="86" t="str">
        <f>VLOOKUP(D1241,AI!B:G,2,FALSE)</f>
        <v>AI_born_event(RECEIVER, ARG0, ARG1, ARG2, ARG3,ARG4)</v>
      </c>
      <c r="G1241" s="86" t="str">
        <f>VLOOKUP(D1241,AI!B:G,3,FALSE)</f>
        <v>AI_update_event(RECEIVER, ARG0, ARG1, ARG2, ARG3,ARG4)</v>
      </c>
      <c r="H1241" s="86"/>
      <c r="I1241" s="86"/>
      <c r="J1241" s="86" t="str">
        <f>VLOOKUP(D1241,AI!B:G,6,FALSE)</f>
        <v>test_deadth_event(RECEIVER, ARG0, ARG1, ARG2, ARG3,ARG4)</v>
      </c>
      <c r="K1241" s="86">
        <v>1</v>
      </c>
      <c r="L1241" s="86">
        <f>IF(怪物属性编辑!AH1184=1,怪物属性编辑!AO1184,0)</f>
        <v>156</v>
      </c>
      <c r="M1241" s="89">
        <f t="shared" si="49"/>
        <v>870</v>
      </c>
      <c r="S1241" s="86">
        <v>320</v>
      </c>
      <c r="AF1241" s="90">
        <f t="shared" si="50"/>
        <v>140828</v>
      </c>
    </row>
    <row r="1242" spans="1:32">
      <c r="A1242" s="5">
        <v>40829</v>
      </c>
      <c r="B1242" s="4">
        <v>50068</v>
      </c>
      <c r="C1242" s="5" t="str">
        <f>VLOOKUP(B1242,映射!A:B,2,FALSE)</f>
        <v>螳螂</v>
      </c>
      <c r="D1242" s="85" t="str">
        <f>IF(IF(COUNTIF(AI!A:A,'表格编辑 '!C1242),TRUE,FALSE)=FALSE,"monster",(VLOOKUP(C1242,AI!A:B,2,FALSE)))</f>
        <v>monster</v>
      </c>
      <c r="E1242" s="5">
        <v>29</v>
      </c>
      <c r="F1242" s="86" t="str">
        <f>VLOOKUP(D1242,AI!B:G,2,FALSE)</f>
        <v>AI_born_event(RECEIVER, ARG0, ARG1, ARG2, ARG3,ARG4)</v>
      </c>
      <c r="G1242" s="86" t="str">
        <f>VLOOKUP(D1242,AI!B:G,3,FALSE)</f>
        <v>AI_update_event(RECEIVER, ARG0, ARG1, ARG2, ARG3,ARG4)</v>
      </c>
      <c r="H1242" s="86"/>
      <c r="I1242" s="86"/>
      <c r="J1242" s="86" t="str">
        <f>VLOOKUP(D1242,AI!B:G,6,FALSE)</f>
        <v>test_deadth_event(RECEIVER, ARG0, ARG1, ARG2, ARG3,ARG4)</v>
      </c>
      <c r="K1242" s="86">
        <v>1</v>
      </c>
      <c r="L1242" s="86">
        <f>IF(怪物属性编辑!AH1185=1,怪物属性编辑!AO1185,0)</f>
        <v>364</v>
      </c>
      <c r="M1242" s="89">
        <f t="shared" si="49"/>
        <v>870</v>
      </c>
      <c r="S1242" s="86">
        <v>320</v>
      </c>
      <c r="AF1242" s="90">
        <f t="shared" si="50"/>
        <v>140829</v>
      </c>
    </row>
    <row r="1243" spans="1:32">
      <c r="A1243" s="5">
        <v>40830</v>
      </c>
      <c r="B1243" s="4">
        <v>50070</v>
      </c>
      <c r="C1243" s="5" t="str">
        <f>VLOOKUP(B1243,映射!A:B,2,FALSE)</f>
        <v>血眼螳螂</v>
      </c>
      <c r="D1243" s="85" t="str">
        <f>IF(IF(COUNTIF(AI!A:A,'表格编辑 '!C1243),TRUE,FALSE)=FALSE,"monster",(VLOOKUP(C1243,AI!A:B,2,FALSE)))</f>
        <v>monster</v>
      </c>
      <c r="E1243" s="5">
        <v>29</v>
      </c>
      <c r="F1243" s="86" t="str">
        <f>VLOOKUP(D1243,AI!B:G,2,FALSE)</f>
        <v>AI_born_event(RECEIVER, ARG0, ARG1, ARG2, ARG3,ARG4)</v>
      </c>
      <c r="G1243" s="86" t="str">
        <f>VLOOKUP(D1243,AI!B:G,3,FALSE)</f>
        <v>AI_update_event(RECEIVER, ARG0, ARG1, ARG2, ARG3,ARG4)</v>
      </c>
      <c r="H1243" s="86"/>
      <c r="I1243" s="86"/>
      <c r="J1243" s="86" t="str">
        <f>VLOOKUP(D1243,AI!B:G,6,FALSE)</f>
        <v>test_deadth_event(RECEIVER, ARG0, ARG1, ARG2, ARG3,ARG4)</v>
      </c>
      <c r="K1243" s="86">
        <v>1</v>
      </c>
      <c r="L1243" s="86">
        <f>IF(怪物属性编辑!AH1186=1,怪物属性编辑!AO1186,0)</f>
        <v>-168</v>
      </c>
      <c r="M1243" s="89">
        <f t="shared" si="49"/>
        <v>870</v>
      </c>
      <c r="S1243" s="86">
        <v>320</v>
      </c>
      <c r="AF1243" s="90">
        <f t="shared" si="50"/>
        <v>140830</v>
      </c>
    </row>
    <row r="1244" spans="1:32">
      <c r="A1244" s="5">
        <v>40831</v>
      </c>
      <c r="B1244" s="4">
        <v>50111</v>
      </c>
      <c r="C1244" s="5" t="str">
        <f>VLOOKUP(B1244,映射!A:B,2,FALSE)</f>
        <v>暗影</v>
      </c>
      <c r="D1244" s="85" t="str">
        <f>IF(IF(COUNTIF(AI!A:A,'表格编辑 '!C1244),TRUE,FALSE)=FALSE,"monster",(VLOOKUP(C1244,AI!A:B,2,FALSE)))</f>
        <v>monster</v>
      </c>
      <c r="E1244" s="5">
        <v>29</v>
      </c>
      <c r="F1244" s="86" t="str">
        <f>VLOOKUP(D1244,AI!B:G,2,FALSE)</f>
        <v>AI_born_event(RECEIVER, ARG0, ARG1, ARG2, ARG3,ARG4)</v>
      </c>
      <c r="G1244" s="86" t="str">
        <f>VLOOKUP(D1244,AI!B:G,3,FALSE)</f>
        <v>AI_update_event(RECEIVER, ARG0, ARG1, ARG2, ARG3,ARG4)</v>
      </c>
      <c r="H1244" s="86"/>
      <c r="I1244" s="86"/>
      <c r="J1244" s="86" t="str">
        <f>VLOOKUP(D1244,AI!B:G,6,FALSE)</f>
        <v>test_deadth_event(RECEIVER, ARG0, ARG1, ARG2, ARG3,ARG4)</v>
      </c>
      <c r="K1244" s="86">
        <v>1</v>
      </c>
      <c r="L1244" s="86">
        <f>IF(怪物属性编辑!AH1187=1,怪物属性编辑!AO1187,0)</f>
        <v>162</v>
      </c>
      <c r="M1244" s="89">
        <f t="shared" si="49"/>
        <v>870</v>
      </c>
      <c r="S1244" s="86">
        <v>320</v>
      </c>
      <c r="AF1244" s="90">
        <f t="shared" si="50"/>
        <v>140831</v>
      </c>
    </row>
    <row r="1245" spans="1:32">
      <c r="A1245" s="5">
        <v>40832</v>
      </c>
      <c r="B1245" s="4">
        <v>50144</v>
      </c>
      <c r="C1245" s="5" t="str">
        <f>VLOOKUP(B1245,映射!A:B,2,FALSE)</f>
        <v>哥布林</v>
      </c>
      <c r="D1245" s="85" t="str">
        <f>IF(IF(COUNTIF(AI!A:A,'表格编辑 '!C1245),TRUE,FALSE)=FALSE,"monster",(VLOOKUP(C1245,AI!A:B,2,FALSE)))</f>
        <v>monster</v>
      </c>
      <c r="E1245" s="5">
        <v>29</v>
      </c>
      <c r="F1245" s="86" t="str">
        <f>VLOOKUP(D1245,AI!B:G,2,FALSE)</f>
        <v>AI_born_event(RECEIVER, ARG0, ARG1, ARG2, ARG3,ARG4)</v>
      </c>
      <c r="G1245" s="86" t="str">
        <f>VLOOKUP(D1245,AI!B:G,3,FALSE)</f>
        <v>AI_update_event(RECEIVER, ARG0, ARG1, ARG2, ARG3,ARG4)</v>
      </c>
      <c r="H1245" s="86"/>
      <c r="I1245" s="86"/>
      <c r="J1245" s="86" t="str">
        <f>VLOOKUP(D1245,AI!B:G,6,FALSE)</f>
        <v>test_deadth_event(RECEIVER, ARG0, ARG1, ARG2, ARG3,ARG4)</v>
      </c>
      <c r="K1245" s="86">
        <v>1</v>
      </c>
      <c r="L1245" s="86">
        <f>IF(怪物属性编辑!AH1188=1,怪物属性编辑!AO1188,0)</f>
        <v>132</v>
      </c>
      <c r="M1245" s="89">
        <f t="shared" si="49"/>
        <v>870</v>
      </c>
      <c r="S1245" s="86">
        <v>320</v>
      </c>
      <c r="AF1245" s="90">
        <f t="shared" si="50"/>
        <v>140832</v>
      </c>
    </row>
    <row r="1246" spans="1:32">
      <c r="A1246" s="5">
        <v>40833</v>
      </c>
      <c r="B1246" s="4">
        <v>50076</v>
      </c>
      <c r="C1246" s="5" t="str">
        <f>VLOOKUP(B1246,映射!A:B,2,FALSE)</f>
        <v>风蜘蛛</v>
      </c>
      <c r="D1246" s="85" t="str">
        <f>IF(IF(COUNTIF(AI!A:A,'表格编辑 '!C1246),TRUE,FALSE)=FALSE,"monster",(VLOOKUP(C1246,AI!A:B,2,FALSE)))</f>
        <v>monster</v>
      </c>
      <c r="E1246" s="5">
        <v>29</v>
      </c>
      <c r="F1246" s="86" t="str">
        <f>VLOOKUP(D1246,AI!B:G,2,FALSE)</f>
        <v>AI_born_event(RECEIVER, ARG0, ARG1, ARG2, ARG3,ARG4)</v>
      </c>
      <c r="G1246" s="86" t="str">
        <f>VLOOKUP(D1246,AI!B:G,3,FALSE)</f>
        <v>AI_update_event(RECEIVER, ARG0, ARG1, ARG2, ARG3,ARG4)</v>
      </c>
      <c r="H1246" s="86"/>
      <c r="I1246" s="86"/>
      <c r="J1246" s="86" t="str">
        <f>VLOOKUP(D1246,AI!B:G,6,FALSE)</f>
        <v>test_deadth_event(RECEIVER, ARG0, ARG1, ARG2, ARG3,ARG4)</v>
      </c>
      <c r="K1246" s="86">
        <v>1</v>
      </c>
      <c r="L1246" s="86">
        <f>IF(怪物属性编辑!AH1189=1,怪物属性编辑!AO1189,0)</f>
        <v>294</v>
      </c>
      <c r="M1246" s="89">
        <f t="shared" ref="M1246:M1309" si="51">E1246*30</f>
        <v>870</v>
      </c>
      <c r="S1246" s="86">
        <v>320</v>
      </c>
      <c r="AF1246" s="90">
        <f t="shared" si="50"/>
        <v>140833</v>
      </c>
    </row>
    <row r="1247" spans="1:32">
      <c r="A1247" s="5">
        <v>40834</v>
      </c>
      <c r="B1247" s="4">
        <v>50081</v>
      </c>
      <c r="C1247" s="5" t="str">
        <f>VLOOKUP(B1247,映射!A:B,2,FALSE)</f>
        <v>冰晶树妖</v>
      </c>
      <c r="D1247" s="85" t="str">
        <f>IF(IF(COUNTIF(AI!A:A,'表格编辑 '!C1247),TRUE,FALSE)=FALSE,"monster",(VLOOKUP(C1247,AI!A:B,2,FALSE)))</f>
        <v>monster</v>
      </c>
      <c r="E1247" s="5">
        <v>29</v>
      </c>
      <c r="F1247" s="86" t="str">
        <f>VLOOKUP(D1247,AI!B:G,2,FALSE)</f>
        <v>AI_born_event(RECEIVER, ARG0, ARG1, ARG2, ARG3,ARG4)</v>
      </c>
      <c r="G1247" s="86" t="str">
        <f>VLOOKUP(D1247,AI!B:G,3,FALSE)</f>
        <v>AI_update_event(RECEIVER, ARG0, ARG1, ARG2, ARG3,ARG4)</v>
      </c>
      <c r="H1247" s="86"/>
      <c r="I1247" s="86"/>
      <c r="J1247" s="86" t="str">
        <f>VLOOKUP(D1247,AI!B:G,6,FALSE)</f>
        <v>test_deadth_event(RECEIVER, ARG0, ARG1, ARG2, ARG3,ARG4)</v>
      </c>
      <c r="K1247" s="86">
        <v>1</v>
      </c>
      <c r="L1247" s="86">
        <f>IF(怪物属性编辑!AH1190=1,怪物属性编辑!AO1190,0)</f>
        <v>-248</v>
      </c>
      <c r="M1247" s="89">
        <f t="shared" si="51"/>
        <v>870</v>
      </c>
      <c r="S1247" s="86">
        <v>320</v>
      </c>
      <c r="AF1247" s="90">
        <f t="shared" si="50"/>
        <v>140834</v>
      </c>
    </row>
    <row r="1248" spans="1:32">
      <c r="A1248" s="5">
        <v>40835</v>
      </c>
      <c r="B1248" s="4">
        <v>50006</v>
      </c>
      <c r="C1248" s="5" t="str">
        <f>VLOOKUP(B1248,映射!A:B,2,FALSE)</f>
        <v>猫人</v>
      </c>
      <c r="D1248" s="85" t="str">
        <f>IF(IF(COUNTIF(AI!A:A,'表格编辑 '!C1248),TRUE,FALSE)=FALSE,"monster",(VLOOKUP(C1248,AI!A:B,2,FALSE)))</f>
        <v>monster</v>
      </c>
      <c r="E1248" s="5">
        <v>29</v>
      </c>
      <c r="F1248" s="86" t="str">
        <f>VLOOKUP(D1248,AI!B:G,2,FALSE)</f>
        <v>AI_born_event(RECEIVER, ARG0, ARG1, ARG2, ARG3,ARG4)</v>
      </c>
      <c r="G1248" s="86" t="str">
        <f>VLOOKUP(D1248,AI!B:G,3,FALSE)</f>
        <v>AI_update_event(RECEIVER, ARG0, ARG1, ARG2, ARG3,ARG4)</v>
      </c>
      <c r="H1248" s="86"/>
      <c r="I1248" s="86"/>
      <c r="J1248" s="86" t="str">
        <f>VLOOKUP(D1248,AI!B:G,6,FALSE)</f>
        <v>test_deadth_event(RECEIVER, ARG0, ARG1, ARG2, ARG3,ARG4)</v>
      </c>
      <c r="K1248" s="86">
        <v>1</v>
      </c>
      <c r="L1248" s="86">
        <f>IF(怪物属性编辑!AH1191=1,怪物属性编辑!AO1191,0)</f>
        <v>430</v>
      </c>
      <c r="M1248" s="89">
        <f t="shared" si="51"/>
        <v>870</v>
      </c>
      <c r="S1248" s="86">
        <v>320</v>
      </c>
      <c r="AF1248" s="90">
        <f t="shared" si="50"/>
        <v>140835</v>
      </c>
    </row>
    <row r="1249" spans="1:32">
      <c r="A1249" s="5">
        <v>40836</v>
      </c>
      <c r="B1249" s="4">
        <v>50122</v>
      </c>
      <c r="C1249" s="5" t="str">
        <f>VLOOKUP(B1249,映射!A:B,2,FALSE)</f>
        <v>纯白恐怖箱</v>
      </c>
      <c r="D1249" s="85" t="str">
        <f>IF(IF(COUNTIF(AI!A:A,'表格编辑 '!C1249),TRUE,FALSE)=FALSE,"monster",(VLOOKUP(C1249,AI!A:B,2,FALSE)))</f>
        <v>monster</v>
      </c>
      <c r="E1249" s="5">
        <v>29</v>
      </c>
      <c r="F1249" s="86" t="str">
        <f>VLOOKUP(D1249,AI!B:G,2,FALSE)</f>
        <v>AI_born_event(RECEIVER, ARG0, ARG1, ARG2, ARG3,ARG4)</v>
      </c>
      <c r="G1249" s="86" t="str">
        <f>VLOOKUP(D1249,AI!B:G,3,FALSE)</f>
        <v>AI_update_event(RECEIVER, ARG0, ARG1, ARG2, ARG3,ARG4)</v>
      </c>
      <c r="H1249" s="86"/>
      <c r="I1249" s="86"/>
      <c r="J1249" s="86" t="str">
        <f>VLOOKUP(D1249,AI!B:G,6,FALSE)</f>
        <v>test_deadth_event(RECEIVER, ARG0, ARG1, ARG2, ARG3,ARG4)</v>
      </c>
      <c r="K1249" s="86">
        <v>1</v>
      </c>
      <c r="L1249" s="86">
        <f>IF(怪物属性编辑!AH1192=1,怪物属性编辑!AO1192,0)</f>
        <v>-152</v>
      </c>
      <c r="M1249" s="89">
        <f t="shared" si="51"/>
        <v>870</v>
      </c>
      <c r="S1249" s="86">
        <v>320</v>
      </c>
      <c r="AF1249" s="90">
        <f t="shared" si="50"/>
        <v>140836</v>
      </c>
    </row>
    <row r="1250" spans="1:32">
      <c r="A1250" s="5">
        <v>40837</v>
      </c>
      <c r="B1250" s="4">
        <v>50154</v>
      </c>
      <c r="C1250" s="5" t="str">
        <f>VLOOKUP(B1250,映射!A:B,2,FALSE)</f>
        <v>海贼</v>
      </c>
      <c r="D1250" s="85" t="str">
        <f>IF(IF(COUNTIF(AI!A:A,'表格编辑 '!C1250),TRUE,FALSE)=FALSE,"monster",(VLOOKUP(C1250,AI!A:B,2,FALSE)))</f>
        <v>monster</v>
      </c>
      <c r="E1250" s="5">
        <v>29</v>
      </c>
      <c r="F1250" s="86" t="str">
        <f>VLOOKUP(D1250,AI!B:G,2,FALSE)</f>
        <v>AI_born_event(RECEIVER, ARG0, ARG1, ARG2, ARG3,ARG4)</v>
      </c>
      <c r="G1250" s="86" t="str">
        <f>VLOOKUP(D1250,AI!B:G,3,FALSE)</f>
        <v>AI_update_event(RECEIVER, ARG0, ARG1, ARG2, ARG3,ARG4)</v>
      </c>
      <c r="H1250" s="86"/>
      <c r="I1250" s="86"/>
      <c r="J1250" s="86" t="str">
        <f>VLOOKUP(D1250,AI!B:G,6,FALSE)</f>
        <v>test_deadth_event(RECEIVER, ARG0, ARG1, ARG2, ARG3,ARG4)</v>
      </c>
      <c r="K1250" s="86">
        <v>1</v>
      </c>
      <c r="L1250" s="86">
        <f>IF(怪物属性编辑!AH1193=1,怪物属性编辑!AO1193,0)</f>
        <v>248</v>
      </c>
      <c r="M1250" s="89">
        <f t="shared" si="51"/>
        <v>870</v>
      </c>
      <c r="S1250" s="86">
        <v>320</v>
      </c>
      <c r="AF1250" s="90">
        <f t="shared" si="50"/>
        <v>140837</v>
      </c>
    </row>
    <row r="1251" spans="1:32">
      <c r="A1251" s="5">
        <v>40838</v>
      </c>
      <c r="B1251" s="4">
        <v>50075</v>
      </c>
      <c r="C1251" s="5" t="str">
        <f>VLOOKUP(B1251,映射!A:B,2,FALSE)</f>
        <v>火蜘蛛</v>
      </c>
      <c r="D1251" s="85" t="str">
        <f>IF(IF(COUNTIF(AI!A:A,'表格编辑 '!C1251),TRUE,FALSE)=FALSE,"monster",(VLOOKUP(C1251,AI!A:B,2,FALSE)))</f>
        <v>monster</v>
      </c>
      <c r="E1251" s="5">
        <v>29</v>
      </c>
      <c r="F1251" s="86" t="str">
        <f>VLOOKUP(D1251,AI!B:G,2,FALSE)</f>
        <v>AI_born_event(RECEIVER, ARG0, ARG1, ARG2, ARG3,ARG4)</v>
      </c>
      <c r="G1251" s="86" t="str">
        <f>VLOOKUP(D1251,AI!B:G,3,FALSE)</f>
        <v>AI_update_event(RECEIVER, ARG0, ARG1, ARG2, ARG3,ARG4)</v>
      </c>
      <c r="H1251" s="86"/>
      <c r="I1251" s="86"/>
      <c r="J1251" s="86" t="str">
        <f>VLOOKUP(D1251,AI!B:G,6,FALSE)</f>
        <v>test_deadth_event(RECEIVER, ARG0, ARG1, ARG2, ARG3,ARG4)</v>
      </c>
      <c r="K1251" s="86">
        <v>1</v>
      </c>
      <c r="L1251" s="86">
        <f>IF(怪物属性编辑!AH1194=1,怪物属性编辑!AO1194,0)</f>
        <v>506</v>
      </c>
      <c r="M1251" s="89">
        <f t="shared" si="51"/>
        <v>870</v>
      </c>
      <c r="S1251" s="86">
        <v>320</v>
      </c>
      <c r="AF1251" s="90">
        <f t="shared" si="50"/>
        <v>140838</v>
      </c>
    </row>
    <row r="1252" spans="1:32">
      <c r="A1252" s="5">
        <v>40839</v>
      </c>
      <c r="B1252" s="4">
        <v>50065</v>
      </c>
      <c r="C1252" s="5" t="str">
        <f>VLOOKUP(B1252,映射!A:B,2,FALSE)</f>
        <v>虎头蜂</v>
      </c>
      <c r="D1252" s="85" t="str">
        <f>IF(IF(COUNTIF(AI!A:A,'表格编辑 '!C1252),TRUE,FALSE)=FALSE,"monster",(VLOOKUP(C1252,AI!A:B,2,FALSE)))</f>
        <v>monster</v>
      </c>
      <c r="E1252" s="5">
        <v>29</v>
      </c>
      <c r="F1252" s="86" t="str">
        <f>VLOOKUP(D1252,AI!B:G,2,FALSE)</f>
        <v>AI_born_event(RECEIVER, ARG0, ARG1, ARG2, ARG3,ARG4)</v>
      </c>
      <c r="G1252" s="86" t="str">
        <f>VLOOKUP(D1252,AI!B:G,3,FALSE)</f>
        <v>AI_update_event(RECEIVER, ARG0, ARG1, ARG2, ARG3,ARG4)</v>
      </c>
      <c r="H1252" s="86"/>
      <c r="I1252" s="86"/>
      <c r="J1252" s="86" t="str">
        <f>VLOOKUP(D1252,AI!B:G,6,FALSE)</f>
        <v>test_deadth_event(RECEIVER, ARG0, ARG1, ARG2, ARG3,ARG4)</v>
      </c>
      <c r="K1252" s="86">
        <v>1</v>
      </c>
      <c r="L1252" s="86">
        <f>IF(怪物属性编辑!AH1195=1,怪物属性编辑!AO1195,0)</f>
        <v>780</v>
      </c>
      <c r="M1252" s="89">
        <f t="shared" si="51"/>
        <v>870</v>
      </c>
      <c r="S1252" s="86">
        <v>320</v>
      </c>
      <c r="AF1252" s="90">
        <f t="shared" si="50"/>
        <v>140839</v>
      </c>
    </row>
    <row r="1253" spans="1:32">
      <c r="A1253" s="5">
        <v>40840</v>
      </c>
      <c r="B1253" s="4">
        <v>50112</v>
      </c>
      <c r="C1253" s="5" t="str">
        <f>VLOOKUP(B1253,映射!A:B,2,FALSE)</f>
        <v>阴影</v>
      </c>
      <c r="D1253" s="85" t="str">
        <f>IF(IF(COUNTIF(AI!A:A,'表格编辑 '!C1253),TRUE,FALSE)=FALSE,"monster",(VLOOKUP(C1253,AI!A:B,2,FALSE)))</f>
        <v>YinYing</v>
      </c>
      <c r="E1253" s="5">
        <v>29</v>
      </c>
      <c r="F1253" s="86" t="str">
        <f>VLOOKUP(D1253,AI!B:G,2,FALSE)</f>
        <v>YinYing_Born(RECEIVER, ARG0, ARG1, ARG2, ARG3,ARG4)</v>
      </c>
      <c r="G1253" s="86" t="str">
        <f>VLOOKUP(D1253,AI!B:G,3,FALSE)</f>
        <v>YinYing_Update(RECEIVER, ARG0, ARG1, ARG2, ARG3,ARG4)</v>
      </c>
      <c r="H1253" s="86"/>
      <c r="I1253" s="86"/>
      <c r="J1253" s="86" t="str">
        <f>VLOOKUP(D1253,AI!B:G,6,FALSE)</f>
        <v>YinYing_deadth(RECEIVER, ARG0, ARG1, ARG2, ARG3,ARG4)</v>
      </c>
      <c r="K1253" s="86">
        <v>1</v>
      </c>
      <c r="L1253" s="86">
        <f>IF(怪物属性编辑!AH1196=1,怪物属性编辑!AO1196,0)</f>
        <v>160</v>
      </c>
      <c r="M1253" s="89">
        <f t="shared" si="51"/>
        <v>870</v>
      </c>
      <c r="S1253" s="86">
        <v>320</v>
      </c>
      <c r="Y1253" s="86">
        <v>100</v>
      </c>
      <c r="Z1253" s="86">
        <v>100</v>
      </c>
      <c r="AA1253" s="86">
        <v>100</v>
      </c>
      <c r="AB1253" s="86">
        <v>100</v>
      </c>
      <c r="AC1253" s="86">
        <v>100</v>
      </c>
      <c r="AD1253" s="86">
        <v>100</v>
      </c>
      <c r="AF1253" s="90">
        <f t="shared" si="50"/>
        <v>140840</v>
      </c>
    </row>
    <row r="1254" spans="1:32">
      <c r="A1254" s="5">
        <v>40841</v>
      </c>
      <c r="B1254" s="4">
        <v>50045</v>
      </c>
      <c r="C1254" s="5" t="str">
        <f>VLOOKUP(B1254,映射!A:B,2,FALSE)</f>
        <v>血魔</v>
      </c>
      <c r="D1254" s="85" t="str">
        <f>IF(IF(COUNTIF(AI!A:A,'表格编辑 '!C1254),TRUE,FALSE)=FALSE,"monster",(VLOOKUP(C1254,AI!A:B,2,FALSE)))</f>
        <v>monster</v>
      </c>
      <c r="E1254" s="5">
        <v>34</v>
      </c>
      <c r="F1254" s="86" t="str">
        <f>VLOOKUP(D1254,AI!B:G,2,FALSE)</f>
        <v>AI_born_event(RECEIVER, ARG0, ARG1, ARG2, ARG3,ARG4)</v>
      </c>
      <c r="G1254" s="86" t="str">
        <f>VLOOKUP(D1254,AI!B:G,3,FALSE)</f>
        <v>AI_update_event(RECEIVER, ARG0, ARG1, ARG2, ARG3,ARG4)</v>
      </c>
      <c r="H1254" s="86"/>
      <c r="I1254" s="86"/>
      <c r="J1254" s="86" t="str">
        <f>VLOOKUP(D1254,AI!B:G,6,FALSE)</f>
        <v>test_deadth_event(RECEIVER, ARG0, ARG1, ARG2, ARG3,ARG4)</v>
      </c>
      <c r="K1254" s="86">
        <v>1</v>
      </c>
      <c r="L1254" s="86">
        <f>IF(怪物属性编辑!AH1197=1,怪物属性编辑!AO1197,0)</f>
        <v>1098</v>
      </c>
      <c r="M1254" s="89">
        <f t="shared" si="51"/>
        <v>1020</v>
      </c>
      <c r="S1254" s="86">
        <v>320</v>
      </c>
      <c r="AF1254" s="90">
        <f t="shared" si="50"/>
        <v>140841</v>
      </c>
    </row>
    <row r="1255" spans="1:32">
      <c r="A1255" s="5">
        <v>40842</v>
      </c>
      <c r="B1255" s="4">
        <v>50121</v>
      </c>
      <c r="C1255" s="5" t="str">
        <f>VLOOKUP(B1255,映射!A:B,2,FALSE)</f>
        <v>绿蛙恐怖箱</v>
      </c>
      <c r="D1255" s="85" t="str">
        <f>IF(IF(COUNTIF(AI!A:A,'表格编辑 '!C1255),TRUE,FALSE)=FALSE,"monster",(VLOOKUP(C1255,AI!A:B,2,FALSE)))</f>
        <v>monster</v>
      </c>
      <c r="E1255" s="5">
        <v>34</v>
      </c>
      <c r="F1255" s="86" t="str">
        <f>VLOOKUP(D1255,AI!B:G,2,FALSE)</f>
        <v>AI_born_event(RECEIVER, ARG0, ARG1, ARG2, ARG3,ARG4)</v>
      </c>
      <c r="G1255" s="86" t="str">
        <f>VLOOKUP(D1255,AI!B:G,3,FALSE)</f>
        <v>AI_update_event(RECEIVER, ARG0, ARG1, ARG2, ARG3,ARG4)</v>
      </c>
      <c r="H1255" s="86"/>
      <c r="I1255" s="86"/>
      <c r="J1255" s="86" t="str">
        <f>VLOOKUP(D1255,AI!B:G,6,FALSE)</f>
        <v>test_deadth_event(RECEIVER, ARG0, ARG1, ARG2, ARG3,ARG4)</v>
      </c>
      <c r="K1255" s="86">
        <v>1</v>
      </c>
      <c r="L1255" s="86">
        <f>IF(怪物属性编辑!AH1198=1,怪物属性编辑!AO1198,0)</f>
        <v>938</v>
      </c>
      <c r="M1255" s="89">
        <f t="shared" si="51"/>
        <v>1020</v>
      </c>
      <c r="S1255" s="86">
        <v>320</v>
      </c>
      <c r="AF1255" s="90">
        <f t="shared" si="50"/>
        <v>140842</v>
      </c>
    </row>
    <row r="1256" spans="1:32">
      <c r="A1256" s="5">
        <v>40843</v>
      </c>
      <c r="B1256" s="4">
        <v>50134</v>
      </c>
      <c r="C1256" s="5" t="str">
        <f>VLOOKUP(B1256,映射!A:B,2,FALSE)</f>
        <v>猎豹蜥蜴</v>
      </c>
      <c r="D1256" s="85" t="str">
        <f>IF(IF(COUNTIF(AI!A:A,'表格编辑 '!C1256),TRUE,FALSE)=FALSE,"monster",(VLOOKUP(C1256,AI!A:B,2,FALSE)))</f>
        <v>monster</v>
      </c>
      <c r="E1256" s="5">
        <v>34</v>
      </c>
      <c r="F1256" s="86" t="str">
        <f>VLOOKUP(D1256,AI!B:G,2,FALSE)</f>
        <v>AI_born_event(RECEIVER, ARG0, ARG1, ARG2, ARG3,ARG4)</v>
      </c>
      <c r="G1256" s="86" t="str">
        <f>VLOOKUP(D1256,AI!B:G,3,FALSE)</f>
        <v>AI_update_event(RECEIVER, ARG0, ARG1, ARG2, ARG3,ARG4)</v>
      </c>
      <c r="H1256" s="86"/>
      <c r="I1256" s="86"/>
      <c r="J1256" s="86" t="str">
        <f>VLOOKUP(D1256,AI!B:G,6,FALSE)</f>
        <v>test_deadth_event(RECEIVER, ARG0, ARG1, ARG2, ARG3,ARG4)</v>
      </c>
      <c r="K1256" s="86">
        <v>1</v>
      </c>
      <c r="L1256" s="86">
        <f>IF(怪物属性编辑!AH1199=1,怪物属性编辑!AO1199,0)</f>
        <v>936</v>
      </c>
      <c r="M1256" s="89">
        <f t="shared" si="51"/>
        <v>1020</v>
      </c>
      <c r="S1256" s="86">
        <v>320</v>
      </c>
      <c r="AF1256" s="90">
        <f t="shared" si="50"/>
        <v>140843</v>
      </c>
    </row>
    <row r="1257" spans="1:32">
      <c r="A1257" s="5">
        <v>40844</v>
      </c>
      <c r="B1257" s="4">
        <v>50068</v>
      </c>
      <c r="C1257" s="5" t="str">
        <f>VLOOKUP(B1257,映射!A:B,2,FALSE)</f>
        <v>螳螂</v>
      </c>
      <c r="D1257" s="85" t="str">
        <f>IF(IF(COUNTIF(AI!A:A,'表格编辑 '!C1257),TRUE,FALSE)=FALSE,"monster",(VLOOKUP(C1257,AI!A:B,2,FALSE)))</f>
        <v>monster</v>
      </c>
      <c r="E1257" s="5">
        <v>34</v>
      </c>
      <c r="F1257" s="86" t="str">
        <f>VLOOKUP(D1257,AI!B:G,2,FALSE)</f>
        <v>AI_born_event(RECEIVER, ARG0, ARG1, ARG2, ARG3,ARG4)</v>
      </c>
      <c r="G1257" s="86" t="str">
        <f>VLOOKUP(D1257,AI!B:G,3,FALSE)</f>
        <v>AI_update_event(RECEIVER, ARG0, ARG1, ARG2, ARG3,ARG4)</v>
      </c>
      <c r="H1257" s="86"/>
      <c r="I1257" s="86"/>
      <c r="J1257" s="86" t="str">
        <f>VLOOKUP(D1257,AI!B:G,6,FALSE)</f>
        <v>test_deadth_event(RECEIVER, ARG0, ARG1, ARG2, ARG3,ARG4)</v>
      </c>
      <c r="K1257" s="86">
        <v>1</v>
      </c>
      <c r="L1257" s="86">
        <f>IF(怪物属性编辑!AH1200=1,怪物属性编辑!AO1200,0)</f>
        <v>1190</v>
      </c>
      <c r="M1257" s="89">
        <f t="shared" si="51"/>
        <v>1020</v>
      </c>
      <c r="S1257" s="86">
        <v>320</v>
      </c>
      <c r="AF1257" s="90">
        <f t="shared" si="50"/>
        <v>140844</v>
      </c>
    </row>
    <row r="1258" spans="1:32">
      <c r="A1258" s="5">
        <v>40845</v>
      </c>
      <c r="B1258" s="4">
        <v>50070</v>
      </c>
      <c r="C1258" s="5" t="str">
        <f>VLOOKUP(B1258,映射!A:B,2,FALSE)</f>
        <v>血眼螳螂</v>
      </c>
      <c r="D1258" s="85" t="str">
        <f>IF(IF(COUNTIF(AI!A:A,'表格编辑 '!C1258),TRUE,FALSE)=FALSE,"monster",(VLOOKUP(C1258,AI!A:B,2,FALSE)))</f>
        <v>monster</v>
      </c>
      <c r="E1258" s="5">
        <v>34</v>
      </c>
      <c r="F1258" s="86" t="str">
        <f>VLOOKUP(D1258,AI!B:G,2,FALSE)</f>
        <v>AI_born_event(RECEIVER, ARG0, ARG1, ARG2, ARG3,ARG4)</v>
      </c>
      <c r="G1258" s="86" t="str">
        <f>VLOOKUP(D1258,AI!B:G,3,FALSE)</f>
        <v>AI_update_event(RECEIVER, ARG0, ARG1, ARG2, ARG3,ARG4)</v>
      </c>
      <c r="H1258" s="86"/>
      <c r="I1258" s="86"/>
      <c r="J1258" s="86" t="str">
        <f>VLOOKUP(D1258,AI!B:G,6,FALSE)</f>
        <v>test_deadth_event(RECEIVER, ARG0, ARG1, ARG2, ARG3,ARG4)</v>
      </c>
      <c r="K1258" s="86">
        <v>1</v>
      </c>
      <c r="L1258" s="86">
        <f>IF(怪物属性编辑!AH1201=1,怪物属性编辑!AO1201,0)</f>
        <v>480</v>
      </c>
      <c r="M1258" s="89">
        <f t="shared" si="51"/>
        <v>1020</v>
      </c>
      <c r="S1258" s="86">
        <v>320</v>
      </c>
      <c r="AF1258" s="90">
        <f t="shared" si="50"/>
        <v>140845</v>
      </c>
    </row>
    <row r="1259" spans="1:32">
      <c r="A1259" s="5">
        <v>40846</v>
      </c>
      <c r="B1259" s="4">
        <v>50111</v>
      </c>
      <c r="C1259" s="5" t="str">
        <f>VLOOKUP(B1259,映射!A:B,2,FALSE)</f>
        <v>暗影</v>
      </c>
      <c r="D1259" s="85" t="str">
        <f>IF(IF(COUNTIF(AI!A:A,'表格编辑 '!C1259),TRUE,FALSE)=FALSE,"monster",(VLOOKUP(C1259,AI!A:B,2,FALSE)))</f>
        <v>monster</v>
      </c>
      <c r="E1259" s="5">
        <v>34</v>
      </c>
      <c r="F1259" s="86" t="str">
        <f>VLOOKUP(D1259,AI!B:G,2,FALSE)</f>
        <v>AI_born_event(RECEIVER, ARG0, ARG1, ARG2, ARG3,ARG4)</v>
      </c>
      <c r="G1259" s="86" t="str">
        <f>VLOOKUP(D1259,AI!B:G,3,FALSE)</f>
        <v>AI_update_event(RECEIVER, ARG0, ARG1, ARG2, ARG3,ARG4)</v>
      </c>
      <c r="H1259" s="86"/>
      <c r="I1259" s="86"/>
      <c r="J1259" s="86" t="str">
        <f>VLOOKUP(D1259,AI!B:G,6,FALSE)</f>
        <v>test_deadth_event(RECEIVER, ARG0, ARG1, ARG2, ARG3,ARG4)</v>
      </c>
      <c r="K1259" s="86">
        <v>1</v>
      </c>
      <c r="L1259" s="86">
        <f>IF(怪物属性编辑!AH1202=1,怪物属性编辑!AO1202,0)</f>
        <v>1018</v>
      </c>
      <c r="M1259" s="89">
        <f t="shared" si="51"/>
        <v>1020</v>
      </c>
      <c r="S1259" s="86">
        <v>320</v>
      </c>
      <c r="AF1259" s="90">
        <f t="shared" si="50"/>
        <v>140846</v>
      </c>
    </row>
    <row r="1260" spans="1:32">
      <c r="A1260" s="5">
        <v>40847</v>
      </c>
      <c r="B1260" s="4">
        <v>50144</v>
      </c>
      <c r="C1260" s="5" t="str">
        <f>VLOOKUP(B1260,映射!A:B,2,FALSE)</f>
        <v>哥布林</v>
      </c>
      <c r="D1260" s="85" t="str">
        <f>IF(IF(COUNTIF(AI!A:A,'表格编辑 '!C1260),TRUE,FALSE)=FALSE,"monster",(VLOOKUP(C1260,AI!A:B,2,FALSE)))</f>
        <v>monster</v>
      </c>
      <c r="E1260" s="5">
        <v>34</v>
      </c>
      <c r="F1260" s="86" t="str">
        <f>VLOOKUP(D1260,AI!B:G,2,FALSE)</f>
        <v>AI_born_event(RECEIVER, ARG0, ARG1, ARG2, ARG3,ARG4)</v>
      </c>
      <c r="G1260" s="86" t="str">
        <f>VLOOKUP(D1260,AI!B:G,3,FALSE)</f>
        <v>AI_update_event(RECEIVER, ARG0, ARG1, ARG2, ARG3,ARG4)</v>
      </c>
      <c r="H1260" s="86"/>
      <c r="I1260" s="86"/>
      <c r="J1260" s="86" t="str">
        <f>VLOOKUP(D1260,AI!B:G,6,FALSE)</f>
        <v>test_deadth_event(RECEIVER, ARG0, ARG1, ARG2, ARG3,ARG4)</v>
      </c>
      <c r="K1260" s="86">
        <v>1</v>
      </c>
      <c r="L1260" s="86">
        <f>IF(怪物属性编辑!AH1203=1,怪物属性编辑!AO1203,0)</f>
        <v>870</v>
      </c>
      <c r="M1260" s="89">
        <f t="shared" si="51"/>
        <v>1020</v>
      </c>
      <c r="S1260" s="86">
        <v>320</v>
      </c>
      <c r="AF1260" s="90">
        <f t="shared" si="50"/>
        <v>140847</v>
      </c>
    </row>
    <row r="1261" spans="1:32">
      <c r="A1261" s="5">
        <v>40848</v>
      </c>
      <c r="B1261" s="4">
        <v>50076</v>
      </c>
      <c r="C1261" s="5" t="str">
        <f>VLOOKUP(B1261,映射!A:B,2,FALSE)</f>
        <v>风蜘蛛</v>
      </c>
      <c r="D1261" s="85" t="str">
        <f>IF(IF(COUNTIF(AI!A:A,'表格编辑 '!C1261),TRUE,FALSE)=FALSE,"monster",(VLOOKUP(C1261,AI!A:B,2,FALSE)))</f>
        <v>monster</v>
      </c>
      <c r="E1261" s="5">
        <v>34</v>
      </c>
      <c r="F1261" s="86" t="str">
        <f>VLOOKUP(D1261,AI!B:G,2,FALSE)</f>
        <v>AI_born_event(RECEIVER, ARG0, ARG1, ARG2, ARG3,ARG4)</v>
      </c>
      <c r="G1261" s="86" t="str">
        <f>VLOOKUP(D1261,AI!B:G,3,FALSE)</f>
        <v>AI_update_event(RECEIVER, ARG0, ARG1, ARG2, ARG3,ARG4)</v>
      </c>
      <c r="H1261" s="86"/>
      <c r="I1261" s="86"/>
      <c r="J1261" s="86" t="str">
        <f>VLOOKUP(D1261,AI!B:G,6,FALSE)</f>
        <v>test_deadth_event(RECEIVER, ARG0, ARG1, ARG2, ARG3,ARG4)</v>
      </c>
      <c r="K1261" s="86">
        <v>1</v>
      </c>
      <c r="L1261" s="86">
        <f>IF(怪物属性编辑!AH1204=1,怪物属性编辑!AO1204,0)</f>
        <v>1222</v>
      </c>
      <c r="M1261" s="89">
        <f t="shared" si="51"/>
        <v>1020</v>
      </c>
      <c r="S1261" s="86">
        <v>320</v>
      </c>
      <c r="AF1261" s="90">
        <f t="shared" si="50"/>
        <v>140848</v>
      </c>
    </row>
    <row r="1262" spans="1:32">
      <c r="A1262" s="5">
        <v>40849</v>
      </c>
      <c r="B1262" s="4">
        <v>50081</v>
      </c>
      <c r="C1262" s="5" t="str">
        <f>VLOOKUP(B1262,映射!A:B,2,FALSE)</f>
        <v>冰晶树妖</v>
      </c>
      <c r="D1262" s="85" t="str">
        <f>IF(IF(COUNTIF(AI!A:A,'表格编辑 '!C1262),TRUE,FALSE)=FALSE,"monster",(VLOOKUP(C1262,AI!A:B,2,FALSE)))</f>
        <v>monster</v>
      </c>
      <c r="E1262" s="5">
        <v>34</v>
      </c>
      <c r="F1262" s="86" t="str">
        <f>VLOOKUP(D1262,AI!B:G,2,FALSE)</f>
        <v>AI_born_event(RECEIVER, ARG0, ARG1, ARG2, ARG3,ARG4)</v>
      </c>
      <c r="G1262" s="86" t="str">
        <f>VLOOKUP(D1262,AI!B:G,3,FALSE)</f>
        <v>AI_update_event(RECEIVER, ARG0, ARG1, ARG2, ARG3,ARG4)</v>
      </c>
      <c r="H1262" s="86"/>
      <c r="I1262" s="86"/>
      <c r="J1262" s="86" t="str">
        <f>VLOOKUP(D1262,AI!B:G,6,FALSE)</f>
        <v>test_deadth_event(RECEIVER, ARG0, ARG1, ARG2, ARG3,ARG4)</v>
      </c>
      <c r="K1262" s="86">
        <v>1</v>
      </c>
      <c r="L1262" s="86">
        <f>IF(怪物属性编辑!AH1205=1,怪物属性编辑!AO1205,0)</f>
        <v>408</v>
      </c>
      <c r="M1262" s="89">
        <f t="shared" si="51"/>
        <v>1020</v>
      </c>
      <c r="S1262" s="86">
        <v>320</v>
      </c>
      <c r="AF1262" s="90">
        <f t="shared" si="50"/>
        <v>140849</v>
      </c>
    </row>
    <row r="1263" spans="1:32">
      <c r="A1263" s="5">
        <v>40850</v>
      </c>
      <c r="B1263" s="4">
        <v>50006</v>
      </c>
      <c r="C1263" s="5" t="str">
        <f>VLOOKUP(B1263,映射!A:B,2,FALSE)</f>
        <v>猫人</v>
      </c>
      <c r="D1263" s="85" t="str">
        <f>IF(IF(COUNTIF(AI!A:A,'表格编辑 '!C1263),TRUE,FALSE)=FALSE,"monster",(VLOOKUP(C1263,AI!A:B,2,FALSE)))</f>
        <v>monster</v>
      </c>
      <c r="E1263" s="5">
        <v>34</v>
      </c>
      <c r="F1263" s="86" t="str">
        <f>VLOOKUP(D1263,AI!B:G,2,FALSE)</f>
        <v>AI_born_event(RECEIVER, ARG0, ARG1, ARG2, ARG3,ARG4)</v>
      </c>
      <c r="G1263" s="86" t="str">
        <f>VLOOKUP(D1263,AI!B:G,3,FALSE)</f>
        <v>AI_update_event(RECEIVER, ARG0, ARG1, ARG2, ARG3,ARG4)</v>
      </c>
      <c r="H1263" s="86"/>
      <c r="I1263" s="86"/>
      <c r="J1263" s="86" t="str">
        <f>VLOOKUP(D1263,AI!B:G,6,FALSE)</f>
        <v>test_deadth_event(RECEIVER, ARG0, ARG1, ARG2, ARG3,ARG4)</v>
      </c>
      <c r="K1263" s="86">
        <v>1</v>
      </c>
      <c r="L1263" s="86">
        <f>IF(怪物属性编辑!AH1206=1,怪物属性编辑!AO1206,0)</f>
        <v>1390</v>
      </c>
      <c r="M1263" s="89">
        <f t="shared" si="51"/>
        <v>1020</v>
      </c>
      <c r="S1263" s="86">
        <v>320</v>
      </c>
      <c r="AF1263" s="90">
        <f t="shared" si="50"/>
        <v>140850</v>
      </c>
    </row>
    <row r="1264" spans="1:32">
      <c r="A1264" s="5">
        <v>40851</v>
      </c>
      <c r="B1264" s="4">
        <v>50122</v>
      </c>
      <c r="C1264" s="5" t="str">
        <f>VLOOKUP(B1264,映射!A:B,2,FALSE)</f>
        <v>纯白恐怖箱</v>
      </c>
      <c r="D1264" s="85" t="str">
        <f>IF(IF(COUNTIF(AI!A:A,'表格编辑 '!C1264),TRUE,FALSE)=FALSE,"monster",(VLOOKUP(C1264,AI!A:B,2,FALSE)))</f>
        <v>monster</v>
      </c>
      <c r="E1264" s="5">
        <v>34</v>
      </c>
      <c r="F1264" s="86" t="str">
        <f>VLOOKUP(D1264,AI!B:G,2,FALSE)</f>
        <v>AI_born_event(RECEIVER, ARG0, ARG1, ARG2, ARG3,ARG4)</v>
      </c>
      <c r="G1264" s="86" t="str">
        <f>VLOOKUP(D1264,AI!B:G,3,FALSE)</f>
        <v>AI_update_event(RECEIVER, ARG0, ARG1, ARG2, ARG3,ARG4)</v>
      </c>
      <c r="H1264" s="86"/>
      <c r="I1264" s="86"/>
      <c r="J1264" s="86" t="str">
        <f>VLOOKUP(D1264,AI!B:G,6,FALSE)</f>
        <v>test_deadth_event(RECEIVER, ARG0, ARG1, ARG2, ARG3,ARG4)</v>
      </c>
      <c r="K1264" s="86">
        <v>1</v>
      </c>
      <c r="L1264" s="86">
        <f>IF(怪物属性编辑!AH1207=1,怪物属性编辑!AO1207,0)</f>
        <v>430</v>
      </c>
      <c r="M1264" s="89">
        <f t="shared" si="51"/>
        <v>1020</v>
      </c>
      <c r="S1264" s="86">
        <v>320</v>
      </c>
      <c r="AF1264" s="90">
        <f t="shared" si="50"/>
        <v>140851</v>
      </c>
    </row>
    <row r="1265" spans="1:32">
      <c r="A1265" s="5">
        <v>40852</v>
      </c>
      <c r="B1265" s="4">
        <v>50154</v>
      </c>
      <c r="C1265" s="5" t="str">
        <f>VLOOKUP(B1265,映射!A:B,2,FALSE)</f>
        <v>海贼</v>
      </c>
      <c r="D1265" s="85" t="str">
        <f>IF(IF(COUNTIF(AI!A:A,'表格编辑 '!C1265),TRUE,FALSE)=FALSE,"monster",(VLOOKUP(C1265,AI!A:B,2,FALSE)))</f>
        <v>monster</v>
      </c>
      <c r="E1265" s="5">
        <v>34</v>
      </c>
      <c r="F1265" s="86" t="str">
        <f>VLOOKUP(D1265,AI!B:G,2,FALSE)</f>
        <v>AI_born_event(RECEIVER, ARG0, ARG1, ARG2, ARG3,ARG4)</v>
      </c>
      <c r="G1265" s="86" t="str">
        <f>VLOOKUP(D1265,AI!B:G,3,FALSE)</f>
        <v>AI_update_event(RECEIVER, ARG0, ARG1, ARG2, ARG3,ARG4)</v>
      </c>
      <c r="H1265" s="86"/>
      <c r="I1265" s="86"/>
      <c r="J1265" s="86" t="str">
        <f>VLOOKUP(D1265,AI!B:G,6,FALSE)</f>
        <v>test_deadth_event(RECEIVER, ARG0, ARG1, ARG2, ARG3,ARG4)</v>
      </c>
      <c r="K1265" s="86">
        <v>1</v>
      </c>
      <c r="L1265" s="86">
        <f>IF(怪物属性编辑!AH1208=1,怪物属性编辑!AO1208,0)</f>
        <v>1084</v>
      </c>
      <c r="M1265" s="89">
        <f t="shared" si="51"/>
        <v>1020</v>
      </c>
      <c r="S1265" s="86">
        <v>320</v>
      </c>
      <c r="AF1265" s="90">
        <f t="shared" si="50"/>
        <v>140852</v>
      </c>
    </row>
    <row r="1266" spans="1:32">
      <c r="A1266" s="5">
        <v>40853</v>
      </c>
      <c r="B1266" s="4">
        <v>50075</v>
      </c>
      <c r="C1266" s="5" t="str">
        <f>VLOOKUP(B1266,映射!A:B,2,FALSE)</f>
        <v>火蜘蛛</v>
      </c>
      <c r="D1266" s="85" t="str">
        <f>IF(IF(COUNTIF(AI!A:A,'表格编辑 '!C1266),TRUE,FALSE)=FALSE,"monster",(VLOOKUP(C1266,AI!A:B,2,FALSE)))</f>
        <v>monster</v>
      </c>
      <c r="E1266" s="5">
        <v>34</v>
      </c>
      <c r="F1266" s="86" t="str">
        <f>VLOOKUP(D1266,AI!B:G,2,FALSE)</f>
        <v>AI_born_event(RECEIVER, ARG0, ARG1, ARG2, ARG3,ARG4)</v>
      </c>
      <c r="G1266" s="86" t="str">
        <f>VLOOKUP(D1266,AI!B:G,3,FALSE)</f>
        <v>AI_update_event(RECEIVER, ARG0, ARG1, ARG2, ARG3,ARG4)</v>
      </c>
      <c r="H1266" s="86"/>
      <c r="I1266" s="86"/>
      <c r="J1266" s="86" t="str">
        <f>VLOOKUP(D1266,AI!B:G,6,FALSE)</f>
        <v>test_deadth_event(RECEIVER, ARG0, ARG1, ARG2, ARG3,ARG4)</v>
      </c>
      <c r="K1266" s="86">
        <v>1</v>
      </c>
      <c r="L1266" s="86">
        <f>IF(怪物属性编辑!AH1209=1,怪物属性编辑!AO1209,0)</f>
        <v>1474</v>
      </c>
      <c r="M1266" s="89">
        <f t="shared" si="51"/>
        <v>1020</v>
      </c>
      <c r="S1266" s="86">
        <v>320</v>
      </c>
      <c r="AF1266" s="90">
        <f t="shared" si="50"/>
        <v>140853</v>
      </c>
    </row>
    <row r="1267" spans="1:32">
      <c r="A1267" s="5">
        <v>40854</v>
      </c>
      <c r="B1267" s="4">
        <v>50065</v>
      </c>
      <c r="C1267" s="5" t="str">
        <f>VLOOKUP(B1267,映射!A:B,2,FALSE)</f>
        <v>虎头蜂</v>
      </c>
      <c r="D1267" s="85" t="str">
        <f>IF(IF(COUNTIF(AI!A:A,'表格编辑 '!C1267),TRUE,FALSE)=FALSE,"monster",(VLOOKUP(C1267,AI!A:B,2,FALSE)))</f>
        <v>monster</v>
      </c>
      <c r="E1267" s="5">
        <v>34</v>
      </c>
      <c r="F1267" s="86" t="str">
        <f>VLOOKUP(D1267,AI!B:G,2,FALSE)</f>
        <v>AI_born_event(RECEIVER, ARG0, ARG1, ARG2, ARG3,ARG4)</v>
      </c>
      <c r="G1267" s="86" t="str">
        <f>VLOOKUP(D1267,AI!B:G,3,FALSE)</f>
        <v>AI_update_event(RECEIVER, ARG0, ARG1, ARG2, ARG3,ARG4)</v>
      </c>
      <c r="H1267" s="86"/>
      <c r="I1267" s="86"/>
      <c r="J1267" s="86" t="str">
        <f>VLOOKUP(D1267,AI!B:G,6,FALSE)</f>
        <v>test_deadth_event(RECEIVER, ARG0, ARG1, ARG2, ARG3,ARG4)</v>
      </c>
      <c r="K1267" s="86">
        <v>1</v>
      </c>
      <c r="L1267" s="86">
        <f>IF(怪物属性编辑!AH1210=1,怪物属性编辑!AO1210,0)</f>
        <v>1926</v>
      </c>
      <c r="M1267" s="89">
        <f t="shared" si="51"/>
        <v>1020</v>
      </c>
      <c r="S1267" s="86">
        <v>320</v>
      </c>
      <c r="AF1267" s="90">
        <f t="shared" si="50"/>
        <v>140854</v>
      </c>
    </row>
    <row r="1268" spans="1:32">
      <c r="A1268" s="5">
        <v>40855</v>
      </c>
      <c r="B1268" s="4">
        <v>50112</v>
      </c>
      <c r="C1268" s="5" t="str">
        <f>VLOOKUP(B1268,映射!A:B,2,FALSE)</f>
        <v>阴影</v>
      </c>
      <c r="D1268" s="85" t="str">
        <f>IF(IF(COUNTIF(AI!A:A,'表格编辑 '!C1268),TRUE,FALSE)=FALSE,"monster",(VLOOKUP(C1268,AI!A:B,2,FALSE)))</f>
        <v>YinYing</v>
      </c>
      <c r="E1268" s="5">
        <v>34</v>
      </c>
      <c r="F1268" s="86" t="str">
        <f>VLOOKUP(D1268,AI!B:G,2,FALSE)</f>
        <v>YinYing_Born(RECEIVER, ARG0, ARG1, ARG2, ARG3,ARG4)</v>
      </c>
      <c r="G1268" s="86" t="str">
        <f>VLOOKUP(D1268,AI!B:G,3,FALSE)</f>
        <v>YinYing_Update(RECEIVER, ARG0, ARG1, ARG2, ARG3,ARG4)</v>
      </c>
      <c r="H1268" s="86"/>
      <c r="I1268" s="86"/>
      <c r="J1268" s="86" t="str">
        <f>VLOOKUP(D1268,AI!B:G,6,FALSE)</f>
        <v>YinYing_deadth(RECEIVER, ARG0, ARG1, ARG2, ARG3,ARG4)</v>
      </c>
      <c r="K1268" s="86">
        <v>1</v>
      </c>
      <c r="L1268" s="86">
        <f>IF(怪物属性编辑!AH1211=1,怪物属性编辑!AO1211,0)</f>
        <v>964</v>
      </c>
      <c r="M1268" s="89">
        <f t="shared" si="51"/>
        <v>1020</v>
      </c>
      <c r="S1268" s="86">
        <v>320</v>
      </c>
      <c r="Y1268" s="86">
        <v>100</v>
      </c>
      <c r="Z1268" s="86">
        <v>100</v>
      </c>
      <c r="AA1268" s="86">
        <v>100</v>
      </c>
      <c r="AB1268" s="86">
        <v>100</v>
      </c>
      <c r="AC1268" s="86">
        <v>100</v>
      </c>
      <c r="AD1268" s="86">
        <v>100</v>
      </c>
      <c r="AF1268" s="90">
        <f t="shared" si="50"/>
        <v>140855</v>
      </c>
    </row>
    <row r="1269" spans="1:32">
      <c r="A1269" s="5">
        <v>40856</v>
      </c>
      <c r="B1269" s="4">
        <v>50045</v>
      </c>
      <c r="C1269" s="5" t="str">
        <f>VLOOKUP(B1269,映射!A:B,2,FALSE)</f>
        <v>血魔</v>
      </c>
      <c r="D1269" s="85" t="str">
        <f>IF(IF(COUNTIF(AI!A:A,'表格编辑 '!C1269),TRUE,FALSE)=FALSE,"monster",(VLOOKUP(C1269,AI!A:B,2,FALSE)))</f>
        <v>monster</v>
      </c>
      <c r="E1269" s="5">
        <v>39</v>
      </c>
      <c r="F1269" s="86" t="str">
        <f>VLOOKUP(D1269,AI!B:G,2,FALSE)</f>
        <v>AI_born_event(RECEIVER, ARG0, ARG1, ARG2, ARG3,ARG4)</v>
      </c>
      <c r="G1269" s="86" t="str">
        <f>VLOOKUP(D1269,AI!B:G,3,FALSE)</f>
        <v>AI_update_event(RECEIVER, ARG0, ARG1, ARG2, ARG3,ARG4)</v>
      </c>
      <c r="H1269" s="86"/>
      <c r="I1269" s="86"/>
      <c r="J1269" s="86" t="str">
        <f>VLOOKUP(D1269,AI!B:G,6,FALSE)</f>
        <v>test_deadth_event(RECEIVER, ARG0, ARG1, ARG2, ARG3,ARG4)</v>
      </c>
      <c r="K1269" s="86">
        <v>1</v>
      </c>
      <c r="L1269" s="86">
        <f>IF(怪物属性编辑!AH1212=1,怪物属性编辑!AO1212,0)</f>
        <v>1156</v>
      </c>
      <c r="M1269" s="89">
        <f t="shared" si="51"/>
        <v>1170</v>
      </c>
      <c r="S1269" s="86">
        <v>320</v>
      </c>
      <c r="AF1269" s="90">
        <f t="shared" si="50"/>
        <v>140856</v>
      </c>
    </row>
    <row r="1270" spans="1:32">
      <c r="A1270" s="5">
        <v>40857</v>
      </c>
      <c r="B1270" s="4">
        <v>50121</v>
      </c>
      <c r="C1270" s="5" t="str">
        <f>VLOOKUP(B1270,映射!A:B,2,FALSE)</f>
        <v>绿蛙恐怖箱</v>
      </c>
      <c r="D1270" s="85" t="str">
        <f>IF(IF(COUNTIF(AI!A:A,'表格编辑 '!C1270),TRUE,FALSE)=FALSE,"monster",(VLOOKUP(C1270,AI!A:B,2,FALSE)))</f>
        <v>monster</v>
      </c>
      <c r="E1270" s="5">
        <v>39</v>
      </c>
      <c r="F1270" s="86" t="str">
        <f>VLOOKUP(D1270,AI!B:G,2,FALSE)</f>
        <v>AI_born_event(RECEIVER, ARG0, ARG1, ARG2, ARG3,ARG4)</v>
      </c>
      <c r="G1270" s="86" t="str">
        <f>VLOOKUP(D1270,AI!B:G,3,FALSE)</f>
        <v>AI_update_event(RECEIVER, ARG0, ARG1, ARG2, ARG3,ARG4)</v>
      </c>
      <c r="H1270" s="86"/>
      <c r="I1270" s="86"/>
      <c r="J1270" s="86" t="str">
        <f>VLOOKUP(D1270,AI!B:G,6,FALSE)</f>
        <v>test_deadth_event(RECEIVER, ARG0, ARG1, ARG2, ARG3,ARG4)</v>
      </c>
      <c r="K1270" s="86">
        <v>1</v>
      </c>
      <c r="L1270" s="86">
        <f>IF(怪物属性编辑!AH1213=1,怪物属性编辑!AO1213,0)</f>
        <v>984</v>
      </c>
      <c r="M1270" s="89">
        <f t="shared" si="51"/>
        <v>1170</v>
      </c>
      <c r="S1270" s="86">
        <v>320</v>
      </c>
      <c r="AF1270" s="90">
        <f t="shared" si="50"/>
        <v>140857</v>
      </c>
    </row>
    <row r="1271" spans="1:32">
      <c r="A1271" s="5">
        <v>40858</v>
      </c>
      <c r="B1271" s="4">
        <v>50134</v>
      </c>
      <c r="C1271" s="5" t="str">
        <f>VLOOKUP(B1271,映射!A:B,2,FALSE)</f>
        <v>猎豹蜥蜴</v>
      </c>
      <c r="D1271" s="85" t="str">
        <f>IF(IF(COUNTIF(AI!A:A,'表格编辑 '!C1271),TRUE,FALSE)=FALSE,"monster",(VLOOKUP(C1271,AI!A:B,2,FALSE)))</f>
        <v>monster</v>
      </c>
      <c r="E1271" s="5">
        <v>39</v>
      </c>
      <c r="F1271" s="86" t="str">
        <f>VLOOKUP(D1271,AI!B:G,2,FALSE)</f>
        <v>AI_born_event(RECEIVER, ARG0, ARG1, ARG2, ARG3,ARG4)</v>
      </c>
      <c r="G1271" s="86" t="str">
        <f>VLOOKUP(D1271,AI!B:G,3,FALSE)</f>
        <v>AI_update_event(RECEIVER, ARG0, ARG1, ARG2, ARG3,ARG4)</v>
      </c>
      <c r="H1271" s="86"/>
      <c r="I1271" s="86"/>
      <c r="J1271" s="86" t="str">
        <f>VLOOKUP(D1271,AI!B:G,6,FALSE)</f>
        <v>test_deadth_event(RECEIVER, ARG0, ARG1, ARG2, ARG3,ARG4)</v>
      </c>
      <c r="K1271" s="86">
        <v>1</v>
      </c>
      <c r="L1271" s="86">
        <f>IF(怪物属性编辑!AH1214=1,怪物属性编辑!AO1214,0)</f>
        <v>964</v>
      </c>
      <c r="M1271" s="89">
        <f t="shared" si="51"/>
        <v>1170</v>
      </c>
      <c r="S1271" s="86">
        <v>320</v>
      </c>
      <c r="AF1271" s="90">
        <f t="shared" si="50"/>
        <v>140858</v>
      </c>
    </row>
    <row r="1272" spans="1:32">
      <c r="A1272" s="5">
        <v>40859</v>
      </c>
      <c r="B1272" s="4">
        <v>50068</v>
      </c>
      <c r="C1272" s="5" t="str">
        <f>VLOOKUP(B1272,映射!A:B,2,FALSE)</f>
        <v>螳螂</v>
      </c>
      <c r="D1272" s="85" t="str">
        <f>IF(IF(COUNTIF(AI!A:A,'表格编辑 '!C1272),TRUE,FALSE)=FALSE,"monster",(VLOOKUP(C1272,AI!A:B,2,FALSE)))</f>
        <v>monster</v>
      </c>
      <c r="E1272" s="5">
        <v>39</v>
      </c>
      <c r="F1272" s="86" t="str">
        <f>VLOOKUP(D1272,AI!B:G,2,FALSE)</f>
        <v>AI_born_event(RECEIVER, ARG0, ARG1, ARG2, ARG3,ARG4)</v>
      </c>
      <c r="G1272" s="86" t="str">
        <f>VLOOKUP(D1272,AI!B:G,3,FALSE)</f>
        <v>AI_update_event(RECEIVER, ARG0, ARG1, ARG2, ARG3,ARG4)</v>
      </c>
      <c r="H1272" s="86"/>
      <c r="I1272" s="86"/>
      <c r="J1272" s="86" t="str">
        <f>VLOOKUP(D1272,AI!B:G,6,FALSE)</f>
        <v>test_deadth_event(RECEIVER, ARG0, ARG1, ARG2, ARG3,ARG4)</v>
      </c>
      <c r="K1272" s="86">
        <v>1</v>
      </c>
      <c r="L1272" s="86">
        <f>IF(怪物属性编辑!AH1215=1,怪物属性编辑!AO1215,0)</f>
        <v>1284</v>
      </c>
      <c r="M1272" s="89">
        <f t="shared" si="51"/>
        <v>1170</v>
      </c>
      <c r="S1272" s="86">
        <v>320</v>
      </c>
      <c r="AF1272" s="90">
        <f t="shared" si="50"/>
        <v>140859</v>
      </c>
    </row>
    <row r="1273" spans="1:32">
      <c r="A1273" s="5">
        <v>40860</v>
      </c>
      <c r="B1273" s="4">
        <v>50070</v>
      </c>
      <c r="C1273" s="5" t="str">
        <f>VLOOKUP(B1273,映射!A:B,2,FALSE)</f>
        <v>血眼螳螂</v>
      </c>
      <c r="D1273" s="85" t="str">
        <f>IF(IF(COUNTIF(AI!A:A,'表格编辑 '!C1273),TRUE,FALSE)=FALSE,"monster",(VLOOKUP(C1273,AI!A:B,2,FALSE)))</f>
        <v>monster</v>
      </c>
      <c r="E1273" s="5">
        <v>39</v>
      </c>
      <c r="F1273" s="86" t="str">
        <f>VLOOKUP(D1273,AI!B:G,2,FALSE)</f>
        <v>AI_born_event(RECEIVER, ARG0, ARG1, ARG2, ARG3,ARG4)</v>
      </c>
      <c r="G1273" s="86" t="str">
        <f>VLOOKUP(D1273,AI!B:G,3,FALSE)</f>
        <v>AI_update_event(RECEIVER, ARG0, ARG1, ARG2, ARG3,ARG4)</v>
      </c>
      <c r="H1273" s="86"/>
      <c r="I1273" s="86"/>
      <c r="J1273" s="86" t="str">
        <f>VLOOKUP(D1273,AI!B:G,6,FALSE)</f>
        <v>test_deadth_event(RECEIVER, ARG0, ARG1, ARG2, ARG3,ARG4)</v>
      </c>
      <c r="K1273" s="86">
        <v>1</v>
      </c>
      <c r="L1273" s="86">
        <f>IF(怪物属性编辑!AH1216=1,怪物属性编辑!AO1216,0)</f>
        <v>516</v>
      </c>
      <c r="M1273" s="89">
        <f t="shared" si="51"/>
        <v>1170</v>
      </c>
      <c r="S1273" s="86">
        <v>320</v>
      </c>
      <c r="AF1273" s="90">
        <f t="shared" si="50"/>
        <v>140860</v>
      </c>
    </row>
    <row r="1274" spans="1:32">
      <c r="A1274" s="5">
        <v>40861</v>
      </c>
      <c r="B1274" s="4">
        <v>50111</v>
      </c>
      <c r="C1274" s="5" t="str">
        <f>VLOOKUP(B1274,映射!A:B,2,FALSE)</f>
        <v>暗影</v>
      </c>
      <c r="D1274" s="85" t="str">
        <f>IF(IF(COUNTIF(AI!A:A,'表格编辑 '!C1274),TRUE,FALSE)=FALSE,"monster",(VLOOKUP(C1274,AI!A:B,2,FALSE)))</f>
        <v>monster</v>
      </c>
      <c r="E1274" s="5">
        <v>39</v>
      </c>
      <c r="F1274" s="86" t="str">
        <f>VLOOKUP(D1274,AI!B:G,2,FALSE)</f>
        <v>AI_born_event(RECEIVER, ARG0, ARG1, ARG2, ARG3,ARG4)</v>
      </c>
      <c r="G1274" s="86" t="str">
        <f>VLOOKUP(D1274,AI!B:G,3,FALSE)</f>
        <v>AI_update_event(RECEIVER, ARG0, ARG1, ARG2, ARG3,ARG4)</v>
      </c>
      <c r="H1274" s="86"/>
      <c r="I1274" s="86"/>
      <c r="J1274" s="86" t="str">
        <f>VLOOKUP(D1274,AI!B:G,6,FALSE)</f>
        <v>test_deadth_event(RECEIVER, ARG0, ARG1, ARG2, ARG3,ARG4)</v>
      </c>
      <c r="K1274" s="86">
        <v>1</v>
      </c>
      <c r="L1274" s="86">
        <f>IF(怪物属性编辑!AH1217=1,怪物属性编辑!AO1217,0)</f>
        <v>1040</v>
      </c>
      <c r="M1274" s="89">
        <f t="shared" si="51"/>
        <v>1170</v>
      </c>
      <c r="S1274" s="86">
        <v>320</v>
      </c>
      <c r="AF1274" s="90">
        <f t="shared" si="50"/>
        <v>140861</v>
      </c>
    </row>
    <row r="1275" spans="1:32">
      <c r="A1275" s="5">
        <v>40862</v>
      </c>
      <c r="B1275" s="4">
        <v>50144</v>
      </c>
      <c r="C1275" s="5" t="str">
        <f>VLOOKUP(B1275,映射!A:B,2,FALSE)</f>
        <v>哥布林</v>
      </c>
      <c r="D1275" s="85" t="str">
        <f>IF(IF(COUNTIF(AI!A:A,'表格编辑 '!C1275),TRUE,FALSE)=FALSE,"monster",(VLOOKUP(C1275,AI!A:B,2,FALSE)))</f>
        <v>monster</v>
      </c>
      <c r="E1275" s="5">
        <v>39</v>
      </c>
      <c r="F1275" s="86" t="str">
        <f>VLOOKUP(D1275,AI!B:G,2,FALSE)</f>
        <v>AI_born_event(RECEIVER, ARG0, ARG1, ARG2, ARG3,ARG4)</v>
      </c>
      <c r="G1275" s="86" t="str">
        <f>VLOOKUP(D1275,AI!B:G,3,FALSE)</f>
        <v>AI_update_event(RECEIVER, ARG0, ARG1, ARG2, ARG3,ARG4)</v>
      </c>
      <c r="H1275" s="86"/>
      <c r="I1275" s="86"/>
      <c r="J1275" s="86" t="str">
        <f>VLOOKUP(D1275,AI!B:G,6,FALSE)</f>
        <v>test_deadth_event(RECEIVER, ARG0, ARG1, ARG2, ARG3,ARG4)</v>
      </c>
      <c r="K1275" s="86">
        <v>1</v>
      </c>
      <c r="L1275" s="86">
        <f>IF(怪物属性编辑!AH1218=1,怪物属性编辑!AO1218,0)</f>
        <v>928</v>
      </c>
      <c r="M1275" s="89">
        <f t="shared" si="51"/>
        <v>1170</v>
      </c>
      <c r="S1275" s="86">
        <v>320</v>
      </c>
      <c r="AF1275" s="90">
        <f t="shared" si="50"/>
        <v>140862</v>
      </c>
    </row>
    <row r="1276" spans="1:32">
      <c r="A1276" s="5">
        <v>40863</v>
      </c>
      <c r="B1276" s="4">
        <v>50076</v>
      </c>
      <c r="C1276" s="5" t="str">
        <f>VLOOKUP(B1276,映射!A:B,2,FALSE)</f>
        <v>风蜘蛛</v>
      </c>
      <c r="D1276" s="85" t="str">
        <f>IF(IF(COUNTIF(AI!A:A,'表格编辑 '!C1276),TRUE,FALSE)=FALSE,"monster",(VLOOKUP(C1276,AI!A:B,2,FALSE)))</f>
        <v>monster</v>
      </c>
      <c r="E1276" s="5">
        <v>39</v>
      </c>
      <c r="F1276" s="86" t="str">
        <f>VLOOKUP(D1276,AI!B:G,2,FALSE)</f>
        <v>AI_born_event(RECEIVER, ARG0, ARG1, ARG2, ARG3,ARG4)</v>
      </c>
      <c r="G1276" s="86" t="str">
        <f>VLOOKUP(D1276,AI!B:G,3,FALSE)</f>
        <v>AI_update_event(RECEIVER, ARG0, ARG1, ARG2, ARG3,ARG4)</v>
      </c>
      <c r="H1276" s="86"/>
      <c r="I1276" s="86"/>
      <c r="J1276" s="86" t="str">
        <f>VLOOKUP(D1276,AI!B:G,6,FALSE)</f>
        <v>test_deadth_event(RECEIVER, ARG0, ARG1, ARG2, ARG3,ARG4)</v>
      </c>
      <c r="K1276" s="86">
        <v>1</v>
      </c>
      <c r="L1276" s="86">
        <f>IF(怪物属性编辑!AH1219=1,怪物属性编辑!AO1219,0)</f>
        <v>1292</v>
      </c>
      <c r="M1276" s="89">
        <f t="shared" si="51"/>
        <v>1170</v>
      </c>
      <c r="S1276" s="86">
        <v>320</v>
      </c>
      <c r="AF1276" s="90">
        <f t="shared" si="50"/>
        <v>140863</v>
      </c>
    </row>
    <row r="1277" spans="1:32">
      <c r="A1277" s="5">
        <v>40864</v>
      </c>
      <c r="B1277" s="4">
        <v>50081</v>
      </c>
      <c r="C1277" s="5" t="str">
        <f>VLOOKUP(B1277,映射!A:B,2,FALSE)</f>
        <v>冰晶树妖</v>
      </c>
      <c r="D1277" s="85" t="str">
        <f>IF(IF(COUNTIF(AI!A:A,'表格编辑 '!C1277),TRUE,FALSE)=FALSE,"monster",(VLOOKUP(C1277,AI!A:B,2,FALSE)))</f>
        <v>monster</v>
      </c>
      <c r="E1277" s="5">
        <v>39</v>
      </c>
      <c r="F1277" s="86" t="str">
        <f>VLOOKUP(D1277,AI!B:G,2,FALSE)</f>
        <v>AI_born_event(RECEIVER, ARG0, ARG1, ARG2, ARG3,ARG4)</v>
      </c>
      <c r="G1277" s="86" t="str">
        <f>VLOOKUP(D1277,AI!B:G,3,FALSE)</f>
        <v>AI_update_event(RECEIVER, ARG0, ARG1, ARG2, ARG3,ARG4)</v>
      </c>
      <c r="H1277" s="86"/>
      <c r="I1277" s="86"/>
      <c r="J1277" s="86" t="str">
        <f>VLOOKUP(D1277,AI!B:G,6,FALSE)</f>
        <v>test_deadth_event(RECEIVER, ARG0, ARG1, ARG2, ARG3,ARG4)</v>
      </c>
      <c r="K1277" s="86">
        <v>1</v>
      </c>
      <c r="L1277" s="86">
        <f>IF(怪物属性编辑!AH1220=1,怪物属性编辑!AO1220,0)</f>
        <v>372</v>
      </c>
      <c r="M1277" s="89">
        <f t="shared" si="51"/>
        <v>1170</v>
      </c>
      <c r="S1277" s="86">
        <v>320</v>
      </c>
      <c r="AF1277" s="90">
        <f t="shared" si="50"/>
        <v>140864</v>
      </c>
    </row>
    <row r="1278" spans="1:32">
      <c r="A1278" s="5">
        <v>40865</v>
      </c>
      <c r="B1278" s="4">
        <v>50006</v>
      </c>
      <c r="C1278" s="5" t="str">
        <f>VLOOKUP(B1278,映射!A:B,2,FALSE)</f>
        <v>猫人</v>
      </c>
      <c r="D1278" s="85" t="str">
        <f>IF(IF(COUNTIF(AI!A:A,'表格编辑 '!C1278),TRUE,FALSE)=FALSE,"monster",(VLOOKUP(C1278,AI!A:B,2,FALSE)))</f>
        <v>monster</v>
      </c>
      <c r="E1278" s="5">
        <v>39</v>
      </c>
      <c r="F1278" s="86" t="str">
        <f>VLOOKUP(D1278,AI!B:G,2,FALSE)</f>
        <v>AI_born_event(RECEIVER, ARG0, ARG1, ARG2, ARG3,ARG4)</v>
      </c>
      <c r="G1278" s="86" t="str">
        <f>VLOOKUP(D1278,AI!B:G,3,FALSE)</f>
        <v>AI_update_event(RECEIVER, ARG0, ARG1, ARG2, ARG3,ARG4)</v>
      </c>
      <c r="H1278" s="86"/>
      <c r="I1278" s="86"/>
      <c r="J1278" s="86" t="str">
        <f>VLOOKUP(D1278,AI!B:G,6,FALSE)</f>
        <v>test_deadth_event(RECEIVER, ARG0, ARG1, ARG2, ARG3,ARG4)</v>
      </c>
      <c r="K1278" s="86">
        <v>1</v>
      </c>
      <c r="L1278" s="86">
        <f>IF(怪物属性编辑!AH1221=1,怪物属性编辑!AO1221,0)</f>
        <v>1520</v>
      </c>
      <c r="M1278" s="89">
        <f t="shared" si="51"/>
        <v>1170</v>
      </c>
      <c r="S1278" s="86">
        <v>320</v>
      </c>
      <c r="AF1278" s="90">
        <f t="shared" si="50"/>
        <v>140865</v>
      </c>
    </row>
    <row r="1279" spans="1:32">
      <c r="A1279" s="5">
        <v>40866</v>
      </c>
      <c r="B1279" s="4">
        <v>50122</v>
      </c>
      <c r="C1279" s="5" t="str">
        <f>VLOOKUP(B1279,映射!A:B,2,FALSE)</f>
        <v>纯白恐怖箱</v>
      </c>
      <c r="D1279" s="85" t="str">
        <f>IF(IF(COUNTIF(AI!A:A,'表格编辑 '!C1279),TRUE,FALSE)=FALSE,"monster",(VLOOKUP(C1279,AI!A:B,2,FALSE)))</f>
        <v>monster</v>
      </c>
      <c r="E1279" s="5">
        <v>39</v>
      </c>
      <c r="F1279" s="86" t="str">
        <f>VLOOKUP(D1279,AI!B:G,2,FALSE)</f>
        <v>AI_born_event(RECEIVER, ARG0, ARG1, ARG2, ARG3,ARG4)</v>
      </c>
      <c r="G1279" s="86" t="str">
        <f>VLOOKUP(D1279,AI!B:G,3,FALSE)</f>
        <v>AI_update_event(RECEIVER, ARG0, ARG1, ARG2, ARG3,ARG4)</v>
      </c>
      <c r="H1279" s="86"/>
      <c r="I1279" s="86"/>
      <c r="J1279" s="86" t="str">
        <f>VLOOKUP(D1279,AI!B:G,6,FALSE)</f>
        <v>test_deadth_event(RECEIVER, ARG0, ARG1, ARG2, ARG3,ARG4)</v>
      </c>
      <c r="K1279" s="86">
        <v>1</v>
      </c>
      <c r="L1279" s="86">
        <f>IF(怪物属性编辑!AH1222=1,怪物属性编辑!AO1222,0)</f>
        <v>448</v>
      </c>
      <c r="M1279" s="89">
        <f t="shared" si="51"/>
        <v>1170</v>
      </c>
      <c r="S1279" s="86">
        <v>320</v>
      </c>
      <c r="AF1279" s="90">
        <f t="shared" si="50"/>
        <v>140866</v>
      </c>
    </row>
    <row r="1280" spans="1:32">
      <c r="A1280" s="5">
        <v>40867</v>
      </c>
      <c r="B1280" s="4">
        <v>50154</v>
      </c>
      <c r="C1280" s="5" t="str">
        <f>VLOOKUP(B1280,映射!A:B,2,FALSE)</f>
        <v>海贼</v>
      </c>
      <c r="D1280" s="85" t="str">
        <f>IF(IF(COUNTIF(AI!A:A,'表格编辑 '!C1280),TRUE,FALSE)=FALSE,"monster",(VLOOKUP(C1280,AI!A:B,2,FALSE)))</f>
        <v>monster</v>
      </c>
      <c r="E1280" s="5">
        <v>39</v>
      </c>
      <c r="F1280" s="86" t="str">
        <f>VLOOKUP(D1280,AI!B:G,2,FALSE)</f>
        <v>AI_born_event(RECEIVER, ARG0, ARG1, ARG2, ARG3,ARG4)</v>
      </c>
      <c r="G1280" s="86" t="str">
        <f>VLOOKUP(D1280,AI!B:G,3,FALSE)</f>
        <v>AI_update_event(RECEIVER, ARG0, ARG1, ARG2, ARG3,ARG4)</v>
      </c>
      <c r="H1280" s="86"/>
      <c r="I1280" s="86"/>
      <c r="J1280" s="86" t="str">
        <f>VLOOKUP(D1280,AI!B:G,6,FALSE)</f>
        <v>test_deadth_event(RECEIVER, ARG0, ARG1, ARG2, ARG3,ARG4)</v>
      </c>
      <c r="K1280" s="86">
        <v>1</v>
      </c>
      <c r="L1280" s="86">
        <f>IF(怪物属性编辑!AH1223=1,怪物属性编辑!AO1223,0)</f>
        <v>1142</v>
      </c>
      <c r="M1280" s="89">
        <f t="shared" si="51"/>
        <v>1170</v>
      </c>
      <c r="S1280" s="86">
        <v>320</v>
      </c>
      <c r="AF1280" s="90">
        <f t="shared" si="50"/>
        <v>140867</v>
      </c>
    </row>
    <row r="1281" spans="1:32">
      <c r="A1281" s="5">
        <v>40868</v>
      </c>
      <c r="B1281" s="4">
        <v>50075</v>
      </c>
      <c r="C1281" s="5" t="str">
        <f>VLOOKUP(B1281,映射!A:B,2,FALSE)</f>
        <v>火蜘蛛</v>
      </c>
      <c r="D1281" s="85" t="str">
        <f>IF(IF(COUNTIF(AI!A:A,'表格编辑 '!C1281),TRUE,FALSE)=FALSE,"monster",(VLOOKUP(C1281,AI!A:B,2,FALSE)))</f>
        <v>monster</v>
      </c>
      <c r="E1281" s="5">
        <v>39</v>
      </c>
      <c r="F1281" s="86" t="str">
        <f>VLOOKUP(D1281,AI!B:G,2,FALSE)</f>
        <v>AI_born_event(RECEIVER, ARG0, ARG1, ARG2, ARG3,ARG4)</v>
      </c>
      <c r="G1281" s="86" t="str">
        <f>VLOOKUP(D1281,AI!B:G,3,FALSE)</f>
        <v>AI_update_event(RECEIVER, ARG0, ARG1, ARG2, ARG3,ARG4)</v>
      </c>
      <c r="H1281" s="86"/>
      <c r="I1281" s="86"/>
      <c r="J1281" s="86" t="str">
        <f>VLOOKUP(D1281,AI!B:G,6,FALSE)</f>
        <v>test_deadth_event(RECEIVER, ARG0, ARG1, ARG2, ARG3,ARG4)</v>
      </c>
      <c r="K1281" s="86">
        <v>1</v>
      </c>
      <c r="L1281" s="86">
        <f>IF(怪物属性编辑!AH1224=1,怪物属性编辑!AO1224,0)</f>
        <v>1594</v>
      </c>
      <c r="M1281" s="89">
        <f t="shared" si="51"/>
        <v>1170</v>
      </c>
      <c r="S1281" s="86">
        <v>320</v>
      </c>
      <c r="AF1281" s="90">
        <f t="shared" si="50"/>
        <v>140868</v>
      </c>
    </row>
    <row r="1282" spans="1:32">
      <c r="A1282" s="5">
        <v>40869</v>
      </c>
      <c r="B1282" s="4">
        <v>50065</v>
      </c>
      <c r="C1282" s="5" t="str">
        <f>VLOOKUP(B1282,映射!A:B,2,FALSE)</f>
        <v>虎头蜂</v>
      </c>
      <c r="D1282" s="85" t="str">
        <f>IF(IF(COUNTIF(AI!A:A,'表格编辑 '!C1282),TRUE,FALSE)=FALSE,"monster",(VLOOKUP(C1282,AI!A:B,2,FALSE)))</f>
        <v>monster</v>
      </c>
      <c r="E1282" s="5">
        <v>39</v>
      </c>
      <c r="F1282" s="86" t="str">
        <f>VLOOKUP(D1282,AI!B:G,2,FALSE)</f>
        <v>AI_born_event(RECEIVER, ARG0, ARG1, ARG2, ARG3,ARG4)</v>
      </c>
      <c r="G1282" s="86" t="str">
        <f>VLOOKUP(D1282,AI!B:G,3,FALSE)</f>
        <v>AI_update_event(RECEIVER, ARG0, ARG1, ARG2, ARG3,ARG4)</v>
      </c>
      <c r="H1282" s="86"/>
      <c r="I1282" s="86"/>
      <c r="J1282" s="86" t="str">
        <f>VLOOKUP(D1282,AI!B:G,6,FALSE)</f>
        <v>test_deadth_event(RECEIVER, ARG0, ARG1, ARG2, ARG3,ARG4)</v>
      </c>
      <c r="K1282" s="86">
        <v>1</v>
      </c>
      <c r="L1282" s="86">
        <f>IF(怪物属性编辑!AH1225=1,怪物属性编辑!AO1225,0)</f>
        <v>2046</v>
      </c>
      <c r="M1282" s="89">
        <f t="shared" si="51"/>
        <v>1170</v>
      </c>
      <c r="S1282" s="86">
        <v>320</v>
      </c>
      <c r="AF1282" s="90">
        <f t="shared" si="50"/>
        <v>140869</v>
      </c>
    </row>
    <row r="1283" spans="1:32">
      <c r="A1283" s="5">
        <v>40870</v>
      </c>
      <c r="B1283" s="4">
        <v>50112</v>
      </c>
      <c r="C1283" s="5" t="str">
        <f>VLOOKUP(B1283,映射!A:B,2,FALSE)</f>
        <v>阴影</v>
      </c>
      <c r="D1283" s="85" t="str">
        <f>IF(IF(COUNTIF(AI!A:A,'表格编辑 '!C1283),TRUE,FALSE)=FALSE,"monster",(VLOOKUP(C1283,AI!A:B,2,FALSE)))</f>
        <v>YinYing</v>
      </c>
      <c r="E1283" s="5">
        <v>39</v>
      </c>
      <c r="F1283" s="86" t="str">
        <f>VLOOKUP(D1283,AI!B:G,2,FALSE)</f>
        <v>YinYing_Born(RECEIVER, ARG0, ARG1, ARG2, ARG3,ARG4)</v>
      </c>
      <c r="G1283" s="86" t="str">
        <f>VLOOKUP(D1283,AI!B:G,3,FALSE)</f>
        <v>YinYing_Update(RECEIVER, ARG0, ARG1, ARG2, ARG3,ARG4)</v>
      </c>
      <c r="H1283" s="86"/>
      <c r="I1283" s="86"/>
      <c r="J1283" s="86" t="str">
        <f>VLOOKUP(D1283,AI!B:G,6,FALSE)</f>
        <v>YinYing_deadth(RECEIVER, ARG0, ARG1, ARG2, ARG3,ARG4)</v>
      </c>
      <c r="K1283" s="86">
        <v>1</v>
      </c>
      <c r="L1283" s="86">
        <f>IF(怪物属性编辑!AH1226=1,怪物属性编辑!AO1226,0)</f>
        <v>1028</v>
      </c>
      <c r="M1283" s="89">
        <f t="shared" si="51"/>
        <v>1170</v>
      </c>
      <c r="S1283" s="86">
        <v>320</v>
      </c>
      <c r="Y1283" s="86">
        <v>100</v>
      </c>
      <c r="Z1283" s="86">
        <v>100</v>
      </c>
      <c r="AA1283" s="86">
        <v>100</v>
      </c>
      <c r="AB1283" s="86">
        <v>100</v>
      </c>
      <c r="AC1283" s="86">
        <v>100</v>
      </c>
      <c r="AD1283" s="86">
        <v>100</v>
      </c>
      <c r="AF1283" s="90">
        <f t="shared" si="50"/>
        <v>140870</v>
      </c>
    </row>
    <row r="1284" spans="1:32">
      <c r="A1284" s="5">
        <v>40871</v>
      </c>
      <c r="B1284" s="4">
        <v>50045</v>
      </c>
      <c r="C1284" s="5" t="str">
        <f>VLOOKUP(B1284,映射!A:B,2,FALSE)</f>
        <v>血魔</v>
      </c>
      <c r="D1284" s="85" t="str">
        <f>IF(IF(COUNTIF(AI!A:A,'表格编辑 '!C1284),TRUE,FALSE)=FALSE,"monster",(VLOOKUP(C1284,AI!A:B,2,FALSE)))</f>
        <v>monster</v>
      </c>
      <c r="E1284" s="5">
        <v>44</v>
      </c>
      <c r="F1284" s="86" t="str">
        <f>VLOOKUP(D1284,AI!B:G,2,FALSE)</f>
        <v>AI_born_event(RECEIVER, ARG0, ARG1, ARG2, ARG3,ARG4)</v>
      </c>
      <c r="G1284" s="86" t="str">
        <f>VLOOKUP(D1284,AI!B:G,3,FALSE)</f>
        <v>AI_update_event(RECEIVER, ARG0, ARG1, ARG2, ARG3,ARG4)</v>
      </c>
      <c r="H1284" s="86"/>
      <c r="I1284" s="86"/>
      <c r="J1284" s="86" t="str">
        <f>VLOOKUP(D1284,AI!B:G,6,FALSE)</f>
        <v>test_deadth_event(RECEIVER, ARG0, ARG1, ARG2, ARG3,ARG4)</v>
      </c>
      <c r="K1284" s="86">
        <v>1</v>
      </c>
      <c r="L1284" s="86">
        <f>IF(怪物属性编辑!AH1227=1,怪物属性编辑!AO1227,0)</f>
        <v>1926</v>
      </c>
      <c r="M1284" s="89">
        <f t="shared" si="51"/>
        <v>1320</v>
      </c>
      <c r="S1284" s="86">
        <v>320</v>
      </c>
      <c r="AF1284" s="90">
        <f t="shared" si="50"/>
        <v>140871</v>
      </c>
    </row>
    <row r="1285" spans="1:32">
      <c r="A1285" s="5">
        <v>40872</v>
      </c>
      <c r="B1285" s="4">
        <v>50121</v>
      </c>
      <c r="C1285" s="5" t="str">
        <f>VLOOKUP(B1285,映射!A:B,2,FALSE)</f>
        <v>绿蛙恐怖箱</v>
      </c>
      <c r="D1285" s="85" t="str">
        <f>IF(IF(COUNTIF(AI!A:A,'表格编辑 '!C1285),TRUE,FALSE)=FALSE,"monster",(VLOOKUP(C1285,AI!A:B,2,FALSE)))</f>
        <v>monster</v>
      </c>
      <c r="E1285" s="5">
        <v>44</v>
      </c>
      <c r="F1285" s="86" t="str">
        <f>VLOOKUP(D1285,AI!B:G,2,FALSE)</f>
        <v>AI_born_event(RECEIVER, ARG0, ARG1, ARG2, ARG3,ARG4)</v>
      </c>
      <c r="G1285" s="86" t="str">
        <f>VLOOKUP(D1285,AI!B:G,3,FALSE)</f>
        <v>AI_update_event(RECEIVER, ARG0, ARG1, ARG2, ARG3,ARG4)</v>
      </c>
      <c r="H1285" s="86"/>
      <c r="I1285" s="86"/>
      <c r="J1285" s="86" t="str">
        <f>VLOOKUP(D1285,AI!B:G,6,FALSE)</f>
        <v>test_deadth_event(RECEIVER, ARG0, ARG1, ARG2, ARG3,ARG4)</v>
      </c>
      <c r="K1285" s="86">
        <v>1</v>
      </c>
      <c r="L1285" s="86">
        <f>IF(怪物属性编辑!AH1228=1,怪物属性编辑!AO1228,0)</f>
        <v>1706</v>
      </c>
      <c r="M1285" s="89">
        <f t="shared" si="51"/>
        <v>1320</v>
      </c>
      <c r="S1285" s="86">
        <v>320</v>
      </c>
      <c r="AF1285" s="90">
        <f t="shared" si="50"/>
        <v>140872</v>
      </c>
    </row>
    <row r="1286" spans="1:32">
      <c r="A1286" s="5">
        <v>40873</v>
      </c>
      <c r="B1286" s="4">
        <v>50134</v>
      </c>
      <c r="C1286" s="5" t="str">
        <f>VLOOKUP(B1286,映射!A:B,2,FALSE)</f>
        <v>猎豹蜥蜴</v>
      </c>
      <c r="D1286" s="85" t="str">
        <f>IF(IF(COUNTIF(AI!A:A,'表格编辑 '!C1286),TRUE,FALSE)=FALSE,"monster",(VLOOKUP(C1286,AI!A:B,2,FALSE)))</f>
        <v>monster</v>
      </c>
      <c r="E1286" s="5">
        <v>44</v>
      </c>
      <c r="F1286" s="86" t="str">
        <f>VLOOKUP(D1286,AI!B:G,2,FALSE)</f>
        <v>AI_born_event(RECEIVER, ARG0, ARG1, ARG2, ARG3,ARG4)</v>
      </c>
      <c r="G1286" s="86" t="str">
        <f>VLOOKUP(D1286,AI!B:G,3,FALSE)</f>
        <v>AI_update_event(RECEIVER, ARG0, ARG1, ARG2, ARG3,ARG4)</v>
      </c>
      <c r="H1286" s="86"/>
      <c r="I1286" s="86"/>
      <c r="J1286" s="86" t="str">
        <f>VLOOKUP(D1286,AI!B:G,6,FALSE)</f>
        <v>test_deadth_event(RECEIVER, ARG0, ARG1, ARG2, ARG3,ARG4)</v>
      </c>
      <c r="K1286" s="86">
        <v>1</v>
      </c>
      <c r="L1286" s="86">
        <f>IF(怪物属性编辑!AH1229=1,怪物属性编辑!AO1229,0)</f>
        <v>1722</v>
      </c>
      <c r="M1286" s="89">
        <f t="shared" si="51"/>
        <v>1320</v>
      </c>
      <c r="S1286" s="86">
        <v>320</v>
      </c>
      <c r="AF1286" s="90">
        <f t="shared" si="50"/>
        <v>140873</v>
      </c>
    </row>
    <row r="1287" spans="1:32">
      <c r="A1287" s="5">
        <v>40874</v>
      </c>
      <c r="B1287" s="4">
        <v>50068</v>
      </c>
      <c r="C1287" s="5" t="str">
        <f>VLOOKUP(B1287,映射!A:B,2,FALSE)</f>
        <v>螳螂</v>
      </c>
      <c r="D1287" s="85" t="str">
        <f>IF(IF(COUNTIF(AI!A:A,'表格编辑 '!C1287),TRUE,FALSE)=FALSE,"monster",(VLOOKUP(C1287,AI!A:B,2,FALSE)))</f>
        <v>monster</v>
      </c>
      <c r="E1287" s="5">
        <v>44</v>
      </c>
      <c r="F1287" s="86" t="str">
        <f>VLOOKUP(D1287,AI!B:G,2,FALSE)</f>
        <v>AI_born_event(RECEIVER, ARG0, ARG1, ARG2, ARG3,ARG4)</v>
      </c>
      <c r="G1287" s="86" t="str">
        <f>VLOOKUP(D1287,AI!B:G,3,FALSE)</f>
        <v>AI_update_event(RECEIVER, ARG0, ARG1, ARG2, ARG3,ARG4)</v>
      </c>
      <c r="H1287" s="86"/>
      <c r="I1287" s="86"/>
      <c r="J1287" s="86" t="str">
        <f>VLOOKUP(D1287,AI!B:G,6,FALSE)</f>
        <v>test_deadth_event(RECEIVER, ARG0, ARG1, ARG2, ARG3,ARG4)</v>
      </c>
      <c r="K1287" s="86">
        <v>1</v>
      </c>
      <c r="L1287" s="86">
        <f>IF(怪物属性编辑!AH1230=1,怪物属性编辑!AO1230,0)</f>
        <v>2102</v>
      </c>
      <c r="M1287" s="89">
        <f t="shared" si="51"/>
        <v>1320</v>
      </c>
      <c r="S1287" s="86">
        <v>320</v>
      </c>
      <c r="AF1287" s="90">
        <f t="shared" si="50"/>
        <v>140874</v>
      </c>
    </row>
    <row r="1288" spans="1:32">
      <c r="A1288" s="5">
        <v>40875</v>
      </c>
      <c r="B1288" s="4">
        <v>50070</v>
      </c>
      <c r="C1288" s="5" t="str">
        <f>VLOOKUP(B1288,映射!A:B,2,FALSE)</f>
        <v>血眼螳螂</v>
      </c>
      <c r="D1288" s="85" t="str">
        <f>IF(IF(COUNTIF(AI!A:A,'表格编辑 '!C1288),TRUE,FALSE)=FALSE,"monster",(VLOOKUP(C1288,AI!A:B,2,FALSE)))</f>
        <v>monster</v>
      </c>
      <c r="E1288" s="5">
        <v>44</v>
      </c>
      <c r="F1288" s="86" t="str">
        <f>VLOOKUP(D1288,AI!B:G,2,FALSE)</f>
        <v>AI_born_event(RECEIVER, ARG0, ARG1, ARG2, ARG3,ARG4)</v>
      </c>
      <c r="G1288" s="86" t="str">
        <f>VLOOKUP(D1288,AI!B:G,3,FALSE)</f>
        <v>AI_update_event(RECEIVER, ARG0, ARG1, ARG2, ARG3,ARG4)</v>
      </c>
      <c r="H1288" s="86"/>
      <c r="I1288" s="86"/>
      <c r="J1288" s="86" t="str">
        <f>VLOOKUP(D1288,AI!B:G,6,FALSE)</f>
        <v>test_deadth_event(RECEIVER, ARG0, ARG1, ARG2, ARG3,ARG4)</v>
      </c>
      <c r="K1288" s="86">
        <v>1</v>
      </c>
      <c r="L1288" s="86">
        <f>IF(怪物属性编辑!AH1231=1,怪物属性编辑!AO1231,0)</f>
        <v>1142</v>
      </c>
      <c r="M1288" s="89">
        <f t="shared" si="51"/>
        <v>1320</v>
      </c>
      <c r="S1288" s="86">
        <v>320</v>
      </c>
      <c r="AF1288" s="90">
        <f t="shared" si="50"/>
        <v>140875</v>
      </c>
    </row>
    <row r="1289" spans="1:32">
      <c r="A1289" s="5">
        <v>40876</v>
      </c>
      <c r="B1289" s="4">
        <v>50111</v>
      </c>
      <c r="C1289" s="5" t="str">
        <f>VLOOKUP(B1289,映射!A:B,2,FALSE)</f>
        <v>暗影</v>
      </c>
      <c r="D1289" s="85" t="str">
        <f>IF(IF(COUNTIF(AI!A:A,'表格编辑 '!C1289),TRUE,FALSE)=FALSE,"monster",(VLOOKUP(C1289,AI!A:B,2,FALSE)))</f>
        <v>monster</v>
      </c>
      <c r="E1289" s="5">
        <v>44</v>
      </c>
      <c r="F1289" s="86" t="str">
        <f>VLOOKUP(D1289,AI!B:G,2,FALSE)</f>
        <v>AI_born_event(RECEIVER, ARG0, ARG1, ARG2, ARG3,ARG4)</v>
      </c>
      <c r="G1289" s="86" t="str">
        <f>VLOOKUP(D1289,AI!B:G,3,FALSE)</f>
        <v>AI_update_event(RECEIVER, ARG0, ARG1, ARG2, ARG3,ARG4)</v>
      </c>
      <c r="H1289" s="86"/>
      <c r="I1289" s="86"/>
      <c r="J1289" s="86" t="str">
        <f>VLOOKUP(D1289,AI!B:G,6,FALSE)</f>
        <v>test_deadth_event(RECEIVER, ARG0, ARG1, ARG2, ARG3,ARG4)</v>
      </c>
      <c r="K1289" s="86">
        <v>1</v>
      </c>
      <c r="L1289" s="86">
        <f>IF(怪物属性编辑!AH1232=1,怪物属性编辑!AO1232,0)</f>
        <v>1838</v>
      </c>
      <c r="M1289" s="89">
        <f t="shared" si="51"/>
        <v>1320</v>
      </c>
      <c r="S1289" s="86">
        <v>320</v>
      </c>
      <c r="AF1289" s="90">
        <f t="shared" si="50"/>
        <v>140876</v>
      </c>
    </row>
    <row r="1290" spans="1:32">
      <c r="A1290" s="5">
        <v>40877</v>
      </c>
      <c r="B1290" s="4">
        <v>50144</v>
      </c>
      <c r="C1290" s="5" t="str">
        <f>VLOOKUP(B1290,映射!A:B,2,FALSE)</f>
        <v>哥布林</v>
      </c>
      <c r="D1290" s="85" t="str">
        <f>IF(IF(COUNTIF(AI!A:A,'表格编辑 '!C1290),TRUE,FALSE)=FALSE,"monster",(VLOOKUP(C1290,AI!A:B,2,FALSE)))</f>
        <v>monster</v>
      </c>
      <c r="E1290" s="5">
        <v>44</v>
      </c>
      <c r="F1290" s="86" t="str">
        <f>VLOOKUP(D1290,AI!B:G,2,FALSE)</f>
        <v>AI_born_event(RECEIVER, ARG0, ARG1, ARG2, ARG3,ARG4)</v>
      </c>
      <c r="G1290" s="86" t="str">
        <f>VLOOKUP(D1290,AI!B:G,3,FALSE)</f>
        <v>AI_update_event(RECEIVER, ARG0, ARG1, ARG2, ARG3,ARG4)</v>
      </c>
      <c r="H1290" s="86"/>
      <c r="I1290" s="86"/>
      <c r="J1290" s="86" t="str">
        <f>VLOOKUP(D1290,AI!B:G,6,FALSE)</f>
        <v>test_deadth_event(RECEIVER, ARG0, ARG1, ARG2, ARG3,ARG4)</v>
      </c>
      <c r="K1290" s="86">
        <v>1</v>
      </c>
      <c r="L1290" s="86">
        <f>IF(怪物属性编辑!AH1233=1,怪物属性编辑!AO1233,0)</f>
        <v>1682</v>
      </c>
      <c r="M1290" s="89">
        <f t="shared" si="51"/>
        <v>1320</v>
      </c>
      <c r="S1290" s="86">
        <v>320</v>
      </c>
      <c r="AF1290" s="90">
        <f t="shared" si="50"/>
        <v>140877</v>
      </c>
    </row>
    <row r="1291" spans="1:32">
      <c r="A1291" s="5">
        <v>40878</v>
      </c>
      <c r="B1291" s="4">
        <v>50076</v>
      </c>
      <c r="C1291" s="5" t="str">
        <f>VLOOKUP(B1291,映射!A:B,2,FALSE)</f>
        <v>风蜘蛛</v>
      </c>
      <c r="D1291" s="85" t="str">
        <f>IF(IF(COUNTIF(AI!A:A,'表格编辑 '!C1291),TRUE,FALSE)=FALSE,"monster",(VLOOKUP(C1291,AI!A:B,2,FALSE)))</f>
        <v>monster</v>
      </c>
      <c r="E1291" s="5">
        <v>44</v>
      </c>
      <c r="F1291" s="86" t="str">
        <f>VLOOKUP(D1291,AI!B:G,2,FALSE)</f>
        <v>AI_born_event(RECEIVER, ARG0, ARG1, ARG2, ARG3,ARG4)</v>
      </c>
      <c r="G1291" s="86" t="str">
        <f>VLOOKUP(D1291,AI!B:G,3,FALSE)</f>
        <v>AI_update_event(RECEIVER, ARG0, ARG1, ARG2, ARG3,ARG4)</v>
      </c>
      <c r="H1291" s="86"/>
      <c r="I1291" s="86"/>
      <c r="J1291" s="86" t="str">
        <f>VLOOKUP(D1291,AI!B:G,6,FALSE)</f>
        <v>test_deadth_event(RECEIVER, ARG0, ARG1, ARG2, ARG3,ARG4)</v>
      </c>
      <c r="K1291" s="86">
        <v>1</v>
      </c>
      <c r="L1291" s="86">
        <f>IF(怪物属性编辑!AH1234=1,怪物属性编辑!AO1234,0)</f>
        <v>2114</v>
      </c>
      <c r="M1291" s="89">
        <f t="shared" si="51"/>
        <v>1320</v>
      </c>
      <c r="S1291" s="86">
        <v>320</v>
      </c>
      <c r="AF1291" s="90">
        <f t="shared" si="50"/>
        <v>140878</v>
      </c>
    </row>
    <row r="1292" spans="1:32">
      <c r="A1292" s="5">
        <v>40879</v>
      </c>
      <c r="B1292" s="4">
        <v>50081</v>
      </c>
      <c r="C1292" s="5" t="str">
        <f>VLOOKUP(B1292,映射!A:B,2,FALSE)</f>
        <v>冰晶树妖</v>
      </c>
      <c r="D1292" s="85" t="str">
        <f>IF(IF(COUNTIF(AI!A:A,'表格编辑 '!C1292),TRUE,FALSE)=FALSE,"monster",(VLOOKUP(C1292,AI!A:B,2,FALSE)))</f>
        <v>monster</v>
      </c>
      <c r="E1292" s="5">
        <v>44</v>
      </c>
      <c r="F1292" s="86" t="str">
        <f>VLOOKUP(D1292,AI!B:G,2,FALSE)</f>
        <v>AI_born_event(RECEIVER, ARG0, ARG1, ARG2, ARG3,ARG4)</v>
      </c>
      <c r="G1292" s="86" t="str">
        <f>VLOOKUP(D1292,AI!B:G,3,FALSE)</f>
        <v>AI_update_event(RECEIVER, ARG0, ARG1, ARG2, ARG3,ARG4)</v>
      </c>
      <c r="H1292" s="86"/>
      <c r="I1292" s="86"/>
      <c r="J1292" s="86" t="str">
        <f>VLOOKUP(D1292,AI!B:G,6,FALSE)</f>
        <v>test_deadth_event(RECEIVER, ARG0, ARG1, ARG2, ARG3,ARG4)</v>
      </c>
      <c r="K1292" s="86">
        <v>1</v>
      </c>
      <c r="L1292" s="86">
        <f>IF(怪物属性编辑!AH1235=1,怪物属性编辑!AO1235,0)</f>
        <v>1006</v>
      </c>
      <c r="M1292" s="89">
        <f t="shared" si="51"/>
        <v>1320</v>
      </c>
      <c r="S1292" s="86">
        <v>320</v>
      </c>
      <c r="AF1292" s="90">
        <f t="shared" si="50"/>
        <v>140879</v>
      </c>
    </row>
    <row r="1293" spans="1:32">
      <c r="A1293" s="5">
        <v>40880</v>
      </c>
      <c r="B1293" s="4">
        <v>50006</v>
      </c>
      <c r="C1293" s="5" t="str">
        <f>VLOOKUP(B1293,映射!A:B,2,FALSE)</f>
        <v>猫人</v>
      </c>
      <c r="D1293" s="85" t="str">
        <f>IF(IF(COUNTIF(AI!A:A,'表格编辑 '!C1293),TRUE,FALSE)=FALSE,"monster",(VLOOKUP(C1293,AI!A:B,2,FALSE)))</f>
        <v>monster</v>
      </c>
      <c r="E1293" s="5">
        <v>44</v>
      </c>
      <c r="F1293" s="86" t="str">
        <f>VLOOKUP(D1293,AI!B:G,2,FALSE)</f>
        <v>AI_born_event(RECEIVER, ARG0, ARG1, ARG2, ARG3,ARG4)</v>
      </c>
      <c r="G1293" s="86" t="str">
        <f>VLOOKUP(D1293,AI!B:G,3,FALSE)</f>
        <v>AI_update_event(RECEIVER, ARG0, ARG1, ARG2, ARG3,ARG4)</v>
      </c>
      <c r="H1293" s="86"/>
      <c r="I1293" s="86"/>
      <c r="J1293" s="86" t="str">
        <f>VLOOKUP(D1293,AI!B:G,6,FALSE)</f>
        <v>test_deadth_event(RECEIVER, ARG0, ARG1, ARG2, ARG3,ARG4)</v>
      </c>
      <c r="K1293" s="86">
        <v>1</v>
      </c>
      <c r="L1293" s="86">
        <f>IF(怪物属性编辑!AH1236=1,怪物属性编辑!AO1236,0)</f>
        <v>2426</v>
      </c>
      <c r="M1293" s="89">
        <f t="shared" si="51"/>
        <v>1320</v>
      </c>
      <c r="S1293" s="86">
        <v>320</v>
      </c>
      <c r="AF1293" s="90">
        <f t="shared" si="50"/>
        <v>140880</v>
      </c>
    </row>
    <row r="1294" spans="1:32">
      <c r="A1294" s="5">
        <v>40881</v>
      </c>
      <c r="B1294" s="4">
        <v>50122</v>
      </c>
      <c r="C1294" s="5" t="str">
        <f>VLOOKUP(B1294,映射!A:B,2,FALSE)</f>
        <v>纯白恐怖箱</v>
      </c>
      <c r="D1294" s="85" t="str">
        <f>IF(IF(COUNTIF(AI!A:A,'表格编辑 '!C1294),TRUE,FALSE)=FALSE,"monster",(VLOOKUP(C1294,AI!A:B,2,FALSE)))</f>
        <v>monster</v>
      </c>
      <c r="E1294" s="5">
        <v>44</v>
      </c>
      <c r="F1294" s="86" t="str">
        <f>VLOOKUP(D1294,AI!B:G,2,FALSE)</f>
        <v>AI_born_event(RECEIVER, ARG0, ARG1, ARG2, ARG3,ARG4)</v>
      </c>
      <c r="G1294" s="86" t="str">
        <f>VLOOKUP(D1294,AI!B:G,3,FALSE)</f>
        <v>AI_update_event(RECEIVER, ARG0, ARG1, ARG2, ARG3,ARG4)</v>
      </c>
      <c r="H1294" s="86"/>
      <c r="I1294" s="86"/>
      <c r="J1294" s="86" t="str">
        <f>VLOOKUP(D1294,AI!B:G,6,FALSE)</f>
        <v>test_deadth_event(RECEIVER, ARG0, ARG1, ARG2, ARG3,ARG4)</v>
      </c>
      <c r="K1294" s="86">
        <v>1</v>
      </c>
      <c r="L1294" s="86">
        <f>IF(怪物属性编辑!AH1237=1,怪物属性编辑!AO1237,0)</f>
        <v>1018</v>
      </c>
      <c r="M1294" s="89">
        <f t="shared" si="51"/>
        <v>1320</v>
      </c>
      <c r="S1294" s="86">
        <v>320</v>
      </c>
      <c r="AF1294" s="90">
        <f t="shared" si="50"/>
        <v>140881</v>
      </c>
    </row>
    <row r="1295" spans="1:32">
      <c r="A1295" s="5">
        <v>40882</v>
      </c>
      <c r="B1295" s="4">
        <v>50154</v>
      </c>
      <c r="C1295" s="5" t="str">
        <f>VLOOKUP(B1295,映射!A:B,2,FALSE)</f>
        <v>海贼</v>
      </c>
      <c r="D1295" s="85" t="str">
        <f>IF(IF(COUNTIF(AI!A:A,'表格编辑 '!C1295),TRUE,FALSE)=FALSE,"monster",(VLOOKUP(C1295,AI!A:B,2,FALSE)))</f>
        <v>monster</v>
      </c>
      <c r="E1295" s="5">
        <v>44</v>
      </c>
      <c r="F1295" s="86" t="str">
        <f>VLOOKUP(D1295,AI!B:G,2,FALSE)</f>
        <v>AI_born_event(RECEIVER, ARG0, ARG1, ARG2, ARG3,ARG4)</v>
      </c>
      <c r="G1295" s="86" t="str">
        <f>VLOOKUP(D1295,AI!B:G,3,FALSE)</f>
        <v>AI_update_event(RECEIVER, ARG0, ARG1, ARG2, ARG3,ARG4)</v>
      </c>
      <c r="H1295" s="86"/>
      <c r="I1295" s="86"/>
      <c r="J1295" s="86" t="str">
        <f>VLOOKUP(D1295,AI!B:G,6,FALSE)</f>
        <v>test_deadth_event(RECEIVER, ARG0, ARG1, ARG2, ARG3,ARG4)</v>
      </c>
      <c r="K1295" s="86">
        <v>1</v>
      </c>
      <c r="L1295" s="86">
        <f>IF(怪物属性编辑!AH1238=1,怪物属性编辑!AO1238,0)</f>
        <v>1930</v>
      </c>
      <c r="M1295" s="89">
        <f t="shared" si="51"/>
        <v>1320</v>
      </c>
      <c r="S1295" s="86">
        <v>320</v>
      </c>
      <c r="AF1295" s="90">
        <f t="shared" si="50"/>
        <v>140882</v>
      </c>
    </row>
    <row r="1296" spans="1:32">
      <c r="A1296" s="5">
        <v>40883</v>
      </c>
      <c r="B1296" s="4">
        <v>50075</v>
      </c>
      <c r="C1296" s="5" t="str">
        <f>VLOOKUP(B1296,映射!A:B,2,FALSE)</f>
        <v>火蜘蛛</v>
      </c>
      <c r="D1296" s="85" t="str">
        <f>IF(IF(COUNTIF(AI!A:A,'表格编辑 '!C1296),TRUE,FALSE)=FALSE,"monster",(VLOOKUP(C1296,AI!A:B,2,FALSE)))</f>
        <v>monster</v>
      </c>
      <c r="E1296" s="5">
        <v>44</v>
      </c>
      <c r="F1296" s="86" t="str">
        <f>VLOOKUP(D1296,AI!B:G,2,FALSE)</f>
        <v>AI_born_event(RECEIVER, ARG0, ARG1, ARG2, ARG3,ARG4)</v>
      </c>
      <c r="G1296" s="86" t="str">
        <f>VLOOKUP(D1296,AI!B:G,3,FALSE)</f>
        <v>AI_update_event(RECEIVER, ARG0, ARG1, ARG2, ARG3,ARG4)</v>
      </c>
      <c r="H1296" s="86"/>
      <c r="I1296" s="86"/>
      <c r="J1296" s="86" t="str">
        <f>VLOOKUP(D1296,AI!B:G,6,FALSE)</f>
        <v>test_deadth_event(RECEIVER, ARG0, ARG1, ARG2, ARG3,ARG4)</v>
      </c>
      <c r="K1296" s="86">
        <v>1</v>
      </c>
      <c r="L1296" s="86">
        <f>IF(怪物属性编辑!AH1239=1,怪物属性编辑!AO1239,0)</f>
        <v>2506</v>
      </c>
      <c r="M1296" s="89">
        <f t="shared" si="51"/>
        <v>1320</v>
      </c>
      <c r="S1296" s="86">
        <v>320</v>
      </c>
      <c r="AF1296" s="90">
        <f t="shared" ref="AF1296:AF1569" si="52">100000+A1296</f>
        <v>140883</v>
      </c>
    </row>
    <row r="1297" spans="1:32">
      <c r="A1297" s="5">
        <v>40884</v>
      </c>
      <c r="B1297" s="4">
        <v>50065</v>
      </c>
      <c r="C1297" s="5" t="str">
        <f>VLOOKUP(B1297,映射!A:B,2,FALSE)</f>
        <v>虎头蜂</v>
      </c>
      <c r="D1297" s="85" t="str">
        <f>IF(IF(COUNTIF(AI!A:A,'表格编辑 '!C1297),TRUE,FALSE)=FALSE,"monster",(VLOOKUP(C1297,AI!A:B,2,FALSE)))</f>
        <v>monster</v>
      </c>
      <c r="E1297" s="5">
        <v>44</v>
      </c>
      <c r="F1297" s="86" t="str">
        <f>VLOOKUP(D1297,AI!B:G,2,FALSE)</f>
        <v>AI_born_event(RECEIVER, ARG0, ARG1, ARG2, ARG3,ARG4)</v>
      </c>
      <c r="G1297" s="86" t="str">
        <f>VLOOKUP(D1297,AI!B:G,3,FALSE)</f>
        <v>AI_update_event(RECEIVER, ARG0, ARG1, ARG2, ARG3,ARG4)</v>
      </c>
      <c r="H1297" s="86"/>
      <c r="I1297" s="86"/>
      <c r="J1297" s="86" t="str">
        <f>VLOOKUP(D1297,AI!B:G,6,FALSE)</f>
        <v>test_deadth_event(RECEIVER, ARG0, ARG1, ARG2, ARG3,ARG4)</v>
      </c>
      <c r="K1297" s="86">
        <v>1</v>
      </c>
      <c r="L1297" s="86">
        <f>IF(怪物属性编辑!AH1240=1,怪物属性编辑!AO1240,0)</f>
        <v>3114</v>
      </c>
      <c r="M1297" s="89">
        <f t="shared" si="51"/>
        <v>1320</v>
      </c>
      <c r="S1297" s="86">
        <v>320</v>
      </c>
      <c r="AF1297" s="90">
        <f t="shared" si="52"/>
        <v>140884</v>
      </c>
    </row>
    <row r="1298" spans="1:32">
      <c r="A1298" s="5">
        <v>40885</v>
      </c>
      <c r="B1298" s="4">
        <v>50112</v>
      </c>
      <c r="C1298" s="5" t="str">
        <f>VLOOKUP(B1298,映射!A:B,2,FALSE)</f>
        <v>阴影</v>
      </c>
      <c r="D1298" s="85" t="str">
        <f>IF(IF(COUNTIF(AI!A:A,'表格编辑 '!C1298),TRUE,FALSE)=FALSE,"monster",(VLOOKUP(C1298,AI!A:B,2,FALSE)))</f>
        <v>YinYing</v>
      </c>
      <c r="E1298" s="5">
        <v>44</v>
      </c>
      <c r="F1298" s="86" t="str">
        <f>VLOOKUP(D1298,AI!B:G,2,FALSE)</f>
        <v>YinYing_Born(RECEIVER, ARG0, ARG1, ARG2, ARG3,ARG4)</v>
      </c>
      <c r="G1298" s="86" t="str">
        <f>VLOOKUP(D1298,AI!B:G,3,FALSE)</f>
        <v>YinYing_Update(RECEIVER, ARG0, ARG1, ARG2, ARG3,ARG4)</v>
      </c>
      <c r="H1298" s="86"/>
      <c r="I1298" s="86"/>
      <c r="J1298" s="86" t="str">
        <f>VLOOKUP(D1298,AI!B:G,6,FALSE)</f>
        <v>YinYing_deadth(RECEIVER, ARG0, ARG1, ARG2, ARG3,ARG4)</v>
      </c>
      <c r="K1298" s="86">
        <v>1</v>
      </c>
      <c r="L1298" s="86">
        <f>IF(怪物属性编辑!AH1241=1,怪物属性编辑!AO1241,0)</f>
        <v>1822</v>
      </c>
      <c r="M1298" s="89">
        <f t="shared" si="51"/>
        <v>1320</v>
      </c>
      <c r="S1298" s="86">
        <v>320</v>
      </c>
      <c r="Y1298" s="86">
        <v>100</v>
      </c>
      <c r="Z1298" s="86">
        <v>100</v>
      </c>
      <c r="AA1298" s="86">
        <v>100</v>
      </c>
      <c r="AB1298" s="86">
        <v>100</v>
      </c>
      <c r="AC1298" s="86">
        <v>100</v>
      </c>
      <c r="AD1298" s="86">
        <v>100</v>
      </c>
      <c r="AF1298" s="90">
        <f t="shared" si="52"/>
        <v>140885</v>
      </c>
    </row>
    <row r="1299" spans="1:32">
      <c r="A1299" s="5">
        <v>40886</v>
      </c>
      <c r="B1299" s="4">
        <v>50045</v>
      </c>
      <c r="C1299" s="5" t="str">
        <f>VLOOKUP(B1299,映射!A:B,2,FALSE)</f>
        <v>血魔</v>
      </c>
      <c r="D1299" s="85" t="str">
        <f>IF(IF(COUNTIF(AI!A:A,'表格编辑 '!C1299),TRUE,FALSE)=FALSE,"monster",(VLOOKUP(C1299,AI!A:B,2,FALSE)))</f>
        <v>monster</v>
      </c>
      <c r="E1299" s="5">
        <v>49</v>
      </c>
      <c r="F1299" s="86" t="str">
        <f>VLOOKUP(D1299,AI!B:G,2,FALSE)</f>
        <v>AI_born_event(RECEIVER, ARG0, ARG1, ARG2, ARG3,ARG4)</v>
      </c>
      <c r="G1299" s="86" t="str">
        <f>VLOOKUP(D1299,AI!B:G,3,FALSE)</f>
        <v>AI_update_event(RECEIVER, ARG0, ARG1, ARG2, ARG3,ARG4)</v>
      </c>
      <c r="H1299" s="86"/>
      <c r="I1299" s="86"/>
      <c r="J1299" s="86" t="str">
        <f>VLOOKUP(D1299,AI!B:G,6,FALSE)</f>
        <v>test_deadth_event(RECEIVER, ARG0, ARG1, ARG2, ARG3,ARG4)</v>
      </c>
      <c r="K1299" s="86">
        <v>1</v>
      </c>
      <c r="L1299" s="86">
        <f>IF(怪物属性编辑!AH1242=1,怪物属性编辑!AO1242,0)</f>
        <v>1992</v>
      </c>
      <c r="M1299" s="89">
        <f t="shared" si="51"/>
        <v>1470</v>
      </c>
      <c r="S1299" s="86">
        <v>320</v>
      </c>
      <c r="AF1299" s="90">
        <f t="shared" si="52"/>
        <v>140886</v>
      </c>
    </row>
    <row r="1300" spans="1:32">
      <c r="A1300" s="5">
        <v>40887</v>
      </c>
      <c r="B1300" s="4">
        <v>50121</v>
      </c>
      <c r="C1300" s="5" t="str">
        <f>VLOOKUP(B1300,映射!A:B,2,FALSE)</f>
        <v>绿蛙恐怖箱</v>
      </c>
      <c r="D1300" s="85" t="str">
        <f>IF(IF(COUNTIF(AI!A:A,'表格编辑 '!C1300),TRUE,FALSE)=FALSE,"monster",(VLOOKUP(C1300,AI!A:B,2,FALSE)))</f>
        <v>monster</v>
      </c>
      <c r="E1300" s="5">
        <v>49</v>
      </c>
      <c r="F1300" s="86" t="str">
        <f>VLOOKUP(D1300,AI!B:G,2,FALSE)</f>
        <v>AI_born_event(RECEIVER, ARG0, ARG1, ARG2, ARG3,ARG4)</v>
      </c>
      <c r="G1300" s="86" t="str">
        <f>VLOOKUP(D1300,AI!B:G,3,FALSE)</f>
        <v>AI_update_event(RECEIVER, ARG0, ARG1, ARG2, ARG3,ARG4)</v>
      </c>
      <c r="H1300" s="86"/>
      <c r="I1300" s="86"/>
      <c r="J1300" s="86" t="str">
        <f>VLOOKUP(D1300,AI!B:G,6,FALSE)</f>
        <v>test_deadth_event(RECEIVER, ARG0, ARG1, ARG2, ARG3,ARG4)</v>
      </c>
      <c r="K1300" s="86">
        <v>1</v>
      </c>
      <c r="L1300" s="86">
        <f>IF(怪物属性编辑!AH1243=1,怪物属性编辑!AO1243,0)</f>
        <v>1740</v>
      </c>
      <c r="M1300" s="89">
        <f t="shared" si="51"/>
        <v>1470</v>
      </c>
      <c r="S1300" s="86">
        <v>320</v>
      </c>
      <c r="AF1300" s="90">
        <f t="shared" si="52"/>
        <v>140887</v>
      </c>
    </row>
    <row r="1301" spans="1:32">
      <c r="A1301" s="5">
        <v>40888</v>
      </c>
      <c r="B1301" s="4">
        <v>50134</v>
      </c>
      <c r="C1301" s="5" t="str">
        <f>VLOOKUP(B1301,映射!A:B,2,FALSE)</f>
        <v>猎豹蜥蜴</v>
      </c>
      <c r="D1301" s="85" t="str">
        <f>IF(IF(COUNTIF(AI!A:A,'表格编辑 '!C1301),TRUE,FALSE)=FALSE,"monster",(VLOOKUP(C1301,AI!A:B,2,FALSE)))</f>
        <v>monster</v>
      </c>
      <c r="E1301" s="5">
        <v>49</v>
      </c>
      <c r="F1301" s="86" t="str">
        <f>VLOOKUP(D1301,AI!B:G,2,FALSE)</f>
        <v>AI_born_event(RECEIVER, ARG0, ARG1, ARG2, ARG3,ARG4)</v>
      </c>
      <c r="G1301" s="86" t="str">
        <f>VLOOKUP(D1301,AI!B:G,3,FALSE)</f>
        <v>AI_update_event(RECEIVER, ARG0, ARG1, ARG2, ARG3,ARG4)</v>
      </c>
      <c r="H1301" s="86"/>
      <c r="I1301" s="86"/>
      <c r="J1301" s="86" t="str">
        <f>VLOOKUP(D1301,AI!B:G,6,FALSE)</f>
        <v>test_deadth_event(RECEIVER, ARG0, ARG1, ARG2, ARG3,ARG4)</v>
      </c>
      <c r="K1301" s="86">
        <v>1</v>
      </c>
      <c r="L1301" s="86">
        <f>IF(怪物属性编辑!AH1244=1,怪物属性编辑!AO1244,0)</f>
        <v>1754</v>
      </c>
      <c r="M1301" s="89">
        <f t="shared" si="51"/>
        <v>1470</v>
      </c>
      <c r="S1301" s="86">
        <v>320</v>
      </c>
      <c r="AF1301" s="90">
        <f t="shared" si="52"/>
        <v>140888</v>
      </c>
    </row>
    <row r="1302" spans="1:32">
      <c r="A1302" s="5">
        <v>40889</v>
      </c>
      <c r="B1302" s="4">
        <v>50068</v>
      </c>
      <c r="C1302" s="5" t="str">
        <f>VLOOKUP(B1302,映射!A:B,2,FALSE)</f>
        <v>螳螂</v>
      </c>
      <c r="D1302" s="85" t="str">
        <f>IF(IF(COUNTIF(AI!A:A,'表格编辑 '!C1302),TRUE,FALSE)=FALSE,"monster",(VLOOKUP(C1302,AI!A:B,2,FALSE)))</f>
        <v>monster</v>
      </c>
      <c r="E1302" s="5">
        <v>49</v>
      </c>
      <c r="F1302" s="86" t="str">
        <f>VLOOKUP(D1302,AI!B:G,2,FALSE)</f>
        <v>AI_born_event(RECEIVER, ARG0, ARG1, ARG2, ARG3,ARG4)</v>
      </c>
      <c r="G1302" s="86" t="str">
        <f>VLOOKUP(D1302,AI!B:G,3,FALSE)</f>
        <v>AI_update_event(RECEIVER, ARG0, ARG1, ARG2, ARG3,ARG4)</v>
      </c>
      <c r="H1302" s="86"/>
      <c r="I1302" s="86"/>
      <c r="J1302" s="86" t="str">
        <f>VLOOKUP(D1302,AI!B:G,6,FALSE)</f>
        <v>test_deadth_event(RECEIVER, ARG0, ARG1, ARG2, ARG3,ARG4)</v>
      </c>
      <c r="K1302" s="86">
        <v>1</v>
      </c>
      <c r="L1302" s="86">
        <f>IF(怪物属性编辑!AH1245=1,怪物属性编辑!AO1245,0)</f>
        <v>2192</v>
      </c>
      <c r="M1302" s="89">
        <f t="shared" si="51"/>
        <v>1470</v>
      </c>
      <c r="S1302" s="86">
        <v>320</v>
      </c>
      <c r="AF1302" s="90">
        <f t="shared" si="52"/>
        <v>140889</v>
      </c>
    </row>
    <row r="1303" spans="1:32">
      <c r="A1303" s="5">
        <v>40890</v>
      </c>
      <c r="B1303" s="4">
        <v>50070</v>
      </c>
      <c r="C1303" s="5" t="str">
        <f>VLOOKUP(B1303,映射!A:B,2,FALSE)</f>
        <v>血眼螳螂</v>
      </c>
      <c r="D1303" s="85" t="str">
        <f>IF(IF(COUNTIF(AI!A:A,'表格编辑 '!C1303),TRUE,FALSE)=FALSE,"monster",(VLOOKUP(C1303,AI!A:B,2,FALSE)))</f>
        <v>monster</v>
      </c>
      <c r="E1303" s="5">
        <v>49</v>
      </c>
      <c r="F1303" s="86" t="str">
        <f>VLOOKUP(D1303,AI!B:G,2,FALSE)</f>
        <v>AI_born_event(RECEIVER, ARG0, ARG1, ARG2, ARG3,ARG4)</v>
      </c>
      <c r="G1303" s="86" t="str">
        <f>VLOOKUP(D1303,AI!B:G,3,FALSE)</f>
        <v>AI_update_event(RECEIVER, ARG0, ARG1, ARG2, ARG3,ARG4)</v>
      </c>
      <c r="H1303" s="86"/>
      <c r="I1303" s="86"/>
      <c r="J1303" s="86" t="str">
        <f>VLOOKUP(D1303,AI!B:G,6,FALSE)</f>
        <v>test_deadth_event(RECEIVER, ARG0, ARG1, ARG2, ARG3,ARG4)</v>
      </c>
      <c r="K1303" s="86">
        <v>1</v>
      </c>
      <c r="L1303" s="86">
        <f>IF(怪物属性编辑!AH1246=1,怪物属性编辑!AO1246,0)</f>
        <v>1112</v>
      </c>
      <c r="M1303" s="89">
        <f t="shared" si="51"/>
        <v>1470</v>
      </c>
      <c r="S1303" s="86">
        <v>320</v>
      </c>
      <c r="AF1303" s="90">
        <f t="shared" si="52"/>
        <v>140890</v>
      </c>
    </row>
    <row r="1304" spans="1:32">
      <c r="A1304" s="5">
        <v>40891</v>
      </c>
      <c r="B1304" s="4">
        <v>50111</v>
      </c>
      <c r="C1304" s="5" t="str">
        <f>VLOOKUP(B1304,映射!A:B,2,FALSE)</f>
        <v>暗影</v>
      </c>
      <c r="D1304" s="85" t="str">
        <f>IF(IF(COUNTIF(AI!A:A,'表格编辑 '!C1304),TRUE,FALSE)=FALSE,"monster",(VLOOKUP(C1304,AI!A:B,2,FALSE)))</f>
        <v>monster</v>
      </c>
      <c r="E1304" s="5">
        <v>49</v>
      </c>
      <c r="F1304" s="86" t="str">
        <f>VLOOKUP(D1304,AI!B:G,2,FALSE)</f>
        <v>AI_born_event(RECEIVER, ARG0, ARG1, ARG2, ARG3,ARG4)</v>
      </c>
      <c r="G1304" s="86" t="str">
        <f>VLOOKUP(D1304,AI!B:G,3,FALSE)</f>
        <v>AI_update_event(RECEIVER, ARG0, ARG1, ARG2, ARG3,ARG4)</v>
      </c>
      <c r="H1304" s="86"/>
      <c r="I1304" s="86"/>
      <c r="J1304" s="86" t="str">
        <f>VLOOKUP(D1304,AI!B:G,6,FALSE)</f>
        <v>test_deadth_event(RECEIVER, ARG0, ARG1, ARG2, ARG3,ARG4)</v>
      </c>
      <c r="K1304" s="86">
        <v>1</v>
      </c>
      <c r="L1304" s="86">
        <f>IF(怪物属性编辑!AH1247=1,怪物属性编辑!AO1247,0)</f>
        <v>1908</v>
      </c>
      <c r="M1304" s="89">
        <f t="shared" si="51"/>
        <v>1470</v>
      </c>
      <c r="S1304" s="86">
        <v>320</v>
      </c>
      <c r="AF1304" s="90">
        <f t="shared" si="52"/>
        <v>140891</v>
      </c>
    </row>
    <row r="1305" spans="1:32">
      <c r="A1305" s="5">
        <v>40892</v>
      </c>
      <c r="B1305" s="4">
        <v>50144</v>
      </c>
      <c r="C1305" s="5" t="str">
        <f>VLOOKUP(B1305,映射!A:B,2,FALSE)</f>
        <v>哥布林</v>
      </c>
      <c r="D1305" s="85" t="str">
        <f>IF(IF(COUNTIF(AI!A:A,'表格编辑 '!C1305),TRUE,FALSE)=FALSE,"monster",(VLOOKUP(C1305,AI!A:B,2,FALSE)))</f>
        <v>monster</v>
      </c>
      <c r="E1305" s="5">
        <v>49</v>
      </c>
      <c r="F1305" s="86" t="str">
        <f>VLOOKUP(D1305,AI!B:G,2,FALSE)</f>
        <v>AI_born_event(RECEIVER, ARG0, ARG1, ARG2, ARG3,ARG4)</v>
      </c>
      <c r="G1305" s="86" t="str">
        <f>VLOOKUP(D1305,AI!B:G,3,FALSE)</f>
        <v>AI_update_event(RECEIVER, ARG0, ARG1, ARG2, ARG3,ARG4)</v>
      </c>
      <c r="H1305" s="86"/>
      <c r="I1305" s="86"/>
      <c r="J1305" s="86" t="str">
        <f>VLOOKUP(D1305,AI!B:G,6,FALSE)</f>
        <v>test_deadth_event(RECEIVER, ARG0, ARG1, ARG2, ARG3,ARG4)</v>
      </c>
      <c r="K1305" s="86">
        <v>1</v>
      </c>
      <c r="L1305" s="86">
        <f>IF(怪物属性编辑!AH1248=1,怪物属性编辑!AO1248,0)</f>
        <v>1740</v>
      </c>
      <c r="M1305" s="89">
        <f t="shared" si="51"/>
        <v>1470</v>
      </c>
      <c r="S1305" s="86">
        <v>320</v>
      </c>
      <c r="AF1305" s="90">
        <f t="shared" si="52"/>
        <v>140892</v>
      </c>
    </row>
    <row r="1306" spans="1:32">
      <c r="A1306" s="5">
        <v>40893</v>
      </c>
      <c r="B1306" s="4">
        <v>50076</v>
      </c>
      <c r="C1306" s="5" t="str">
        <f>VLOOKUP(B1306,映射!A:B,2,FALSE)</f>
        <v>风蜘蛛</v>
      </c>
      <c r="D1306" s="85" t="str">
        <f>IF(IF(COUNTIF(AI!A:A,'表格编辑 '!C1306),TRUE,FALSE)=FALSE,"monster",(VLOOKUP(C1306,AI!A:B,2,FALSE)))</f>
        <v>monster</v>
      </c>
      <c r="E1306" s="5">
        <v>49</v>
      </c>
      <c r="F1306" s="86" t="str">
        <f>VLOOKUP(D1306,AI!B:G,2,FALSE)</f>
        <v>AI_born_event(RECEIVER, ARG0, ARG1, ARG2, ARG3,ARG4)</v>
      </c>
      <c r="G1306" s="86" t="str">
        <f>VLOOKUP(D1306,AI!B:G,3,FALSE)</f>
        <v>AI_update_event(RECEIVER, ARG0, ARG1, ARG2, ARG3,ARG4)</v>
      </c>
      <c r="H1306" s="86"/>
      <c r="I1306" s="86"/>
      <c r="J1306" s="86" t="str">
        <f>VLOOKUP(D1306,AI!B:G,6,FALSE)</f>
        <v>test_deadth_event(RECEIVER, ARG0, ARG1, ARG2, ARG3,ARG4)</v>
      </c>
      <c r="K1306" s="86">
        <v>1</v>
      </c>
      <c r="L1306" s="86">
        <f>IF(怪物属性编辑!AH1249=1,怪物属性编辑!AO1249,0)</f>
        <v>2180</v>
      </c>
      <c r="M1306" s="89">
        <f t="shared" si="51"/>
        <v>1470</v>
      </c>
      <c r="S1306" s="86">
        <v>320</v>
      </c>
      <c r="AF1306" s="90">
        <f t="shared" si="52"/>
        <v>140893</v>
      </c>
    </row>
    <row r="1307" spans="1:32">
      <c r="A1307" s="5">
        <v>40894</v>
      </c>
      <c r="B1307" s="4">
        <v>50081</v>
      </c>
      <c r="C1307" s="5" t="str">
        <f>VLOOKUP(B1307,映射!A:B,2,FALSE)</f>
        <v>冰晶树妖</v>
      </c>
      <c r="D1307" s="85" t="str">
        <f>IF(IF(COUNTIF(AI!A:A,'表格编辑 '!C1307),TRUE,FALSE)=FALSE,"monster",(VLOOKUP(C1307,AI!A:B,2,FALSE)))</f>
        <v>monster</v>
      </c>
      <c r="E1307" s="5">
        <v>49</v>
      </c>
      <c r="F1307" s="86" t="str">
        <f>VLOOKUP(D1307,AI!B:G,2,FALSE)</f>
        <v>AI_born_event(RECEIVER, ARG0, ARG1, ARG2, ARG3,ARG4)</v>
      </c>
      <c r="G1307" s="86" t="str">
        <f>VLOOKUP(D1307,AI!B:G,3,FALSE)</f>
        <v>AI_update_event(RECEIVER, ARG0, ARG1, ARG2, ARG3,ARG4)</v>
      </c>
      <c r="H1307" s="86"/>
      <c r="I1307" s="86"/>
      <c r="J1307" s="86" t="str">
        <f>VLOOKUP(D1307,AI!B:G,6,FALSE)</f>
        <v>test_deadth_event(RECEIVER, ARG0, ARG1, ARG2, ARG3,ARG4)</v>
      </c>
      <c r="K1307" s="86">
        <v>1</v>
      </c>
      <c r="L1307" s="86">
        <f>IF(怪物属性编辑!AH1250=1,怪物属性编辑!AO1250,0)</f>
        <v>992</v>
      </c>
      <c r="M1307" s="89">
        <f t="shared" si="51"/>
        <v>1470</v>
      </c>
      <c r="S1307" s="86">
        <v>320</v>
      </c>
      <c r="AF1307" s="90">
        <f t="shared" si="52"/>
        <v>140894</v>
      </c>
    </row>
    <row r="1308" spans="1:32">
      <c r="A1308" s="5">
        <v>40895</v>
      </c>
      <c r="B1308" s="4">
        <v>50006</v>
      </c>
      <c r="C1308" s="5" t="str">
        <f>VLOOKUP(B1308,映射!A:B,2,FALSE)</f>
        <v>猫人</v>
      </c>
      <c r="D1308" s="85" t="str">
        <f>IF(IF(COUNTIF(AI!A:A,'表格编辑 '!C1308),TRUE,FALSE)=FALSE,"monster",(VLOOKUP(C1308,AI!A:B,2,FALSE)))</f>
        <v>monster</v>
      </c>
      <c r="E1308" s="5">
        <v>49</v>
      </c>
      <c r="F1308" s="86" t="str">
        <f>VLOOKUP(D1308,AI!B:G,2,FALSE)</f>
        <v>AI_born_event(RECEIVER, ARG0, ARG1, ARG2, ARG3,ARG4)</v>
      </c>
      <c r="G1308" s="86" t="str">
        <f>VLOOKUP(D1308,AI!B:G,3,FALSE)</f>
        <v>AI_update_event(RECEIVER, ARG0, ARG1, ARG2, ARG3,ARG4)</v>
      </c>
      <c r="H1308" s="86"/>
      <c r="I1308" s="86"/>
      <c r="J1308" s="86" t="str">
        <f>VLOOKUP(D1308,AI!B:G,6,FALSE)</f>
        <v>test_deadth_event(RECEIVER, ARG0, ARG1, ARG2, ARG3,ARG4)</v>
      </c>
      <c r="K1308" s="86">
        <v>1</v>
      </c>
      <c r="L1308" s="86">
        <f>IF(怪物属性编辑!AH1251=1,怪物属性编辑!AO1251,0)</f>
        <v>2532</v>
      </c>
      <c r="M1308" s="89">
        <f t="shared" si="51"/>
        <v>1470</v>
      </c>
      <c r="S1308" s="86">
        <v>320</v>
      </c>
      <c r="AF1308" s="90">
        <f t="shared" si="52"/>
        <v>140895</v>
      </c>
    </row>
    <row r="1309" spans="1:32">
      <c r="A1309" s="5">
        <v>40896</v>
      </c>
      <c r="B1309" s="4">
        <v>50122</v>
      </c>
      <c r="C1309" s="5" t="str">
        <f>VLOOKUP(B1309,映射!A:B,2,FALSE)</f>
        <v>纯白恐怖箱</v>
      </c>
      <c r="D1309" s="85" t="str">
        <f>IF(IF(COUNTIF(AI!A:A,'表格编辑 '!C1309),TRUE,FALSE)=FALSE,"monster",(VLOOKUP(C1309,AI!A:B,2,FALSE)))</f>
        <v>monster</v>
      </c>
      <c r="E1309" s="5">
        <v>49</v>
      </c>
      <c r="F1309" s="86" t="str">
        <f>VLOOKUP(D1309,AI!B:G,2,FALSE)</f>
        <v>AI_born_event(RECEIVER, ARG0, ARG1, ARG2, ARG3,ARG4)</v>
      </c>
      <c r="G1309" s="86" t="str">
        <f>VLOOKUP(D1309,AI!B:G,3,FALSE)</f>
        <v>AI_update_event(RECEIVER, ARG0, ARG1, ARG2, ARG3,ARG4)</v>
      </c>
      <c r="H1309" s="86"/>
      <c r="I1309" s="86"/>
      <c r="J1309" s="86" t="str">
        <f>VLOOKUP(D1309,AI!B:G,6,FALSE)</f>
        <v>test_deadth_event(RECEIVER, ARG0, ARG1, ARG2, ARG3,ARG4)</v>
      </c>
      <c r="K1309" s="86">
        <v>1</v>
      </c>
      <c r="L1309" s="86">
        <f>IF(怪物属性编辑!AH1252=1,怪物属性编辑!AO1252,0)</f>
        <v>986</v>
      </c>
      <c r="M1309" s="89">
        <f t="shared" si="51"/>
        <v>1470</v>
      </c>
      <c r="S1309" s="86">
        <v>320</v>
      </c>
      <c r="AF1309" s="90">
        <f t="shared" si="52"/>
        <v>140896</v>
      </c>
    </row>
    <row r="1310" spans="1:32">
      <c r="A1310" s="5">
        <v>40897</v>
      </c>
      <c r="B1310" s="4">
        <v>50154</v>
      </c>
      <c r="C1310" s="5" t="str">
        <f>VLOOKUP(B1310,映射!A:B,2,FALSE)</f>
        <v>海贼</v>
      </c>
      <c r="D1310" s="85" t="str">
        <f>IF(IF(COUNTIF(AI!A:A,'表格编辑 '!C1310),TRUE,FALSE)=FALSE,"monster",(VLOOKUP(C1310,AI!A:B,2,FALSE)))</f>
        <v>monster</v>
      </c>
      <c r="E1310" s="5">
        <v>49</v>
      </c>
      <c r="F1310" s="86" t="str">
        <f>VLOOKUP(D1310,AI!B:G,2,FALSE)</f>
        <v>AI_born_event(RECEIVER, ARG0, ARG1, ARG2, ARG3,ARG4)</v>
      </c>
      <c r="G1310" s="86" t="str">
        <f>VLOOKUP(D1310,AI!B:G,3,FALSE)</f>
        <v>AI_update_event(RECEIVER, ARG0, ARG1, ARG2, ARG3,ARG4)</v>
      </c>
      <c r="H1310" s="86"/>
      <c r="I1310" s="86"/>
      <c r="J1310" s="86" t="str">
        <f>VLOOKUP(D1310,AI!B:G,6,FALSE)</f>
        <v>test_deadth_event(RECEIVER, ARG0, ARG1, ARG2, ARG3,ARG4)</v>
      </c>
      <c r="K1310" s="86">
        <v>1</v>
      </c>
      <c r="L1310" s="86">
        <f>IF(怪物属性编辑!AH1253=1,怪物属性编辑!AO1253,0)</f>
        <v>2002</v>
      </c>
      <c r="M1310" s="89">
        <f t="shared" ref="M1310:M1583" si="53">E1310*30</f>
        <v>1470</v>
      </c>
      <c r="S1310" s="86">
        <v>320</v>
      </c>
      <c r="AF1310" s="90">
        <f t="shared" si="52"/>
        <v>140897</v>
      </c>
    </row>
    <row r="1311" spans="1:32">
      <c r="A1311" s="5">
        <v>40898</v>
      </c>
      <c r="B1311" s="4">
        <v>50075</v>
      </c>
      <c r="C1311" s="5" t="str">
        <f>VLOOKUP(B1311,映射!A:B,2,FALSE)</f>
        <v>火蜘蛛</v>
      </c>
      <c r="D1311" s="85" t="str">
        <f>IF(IF(COUNTIF(AI!A:A,'表格编辑 '!C1311),TRUE,FALSE)=FALSE,"monster",(VLOOKUP(C1311,AI!A:B,2,FALSE)))</f>
        <v>monster</v>
      </c>
      <c r="E1311" s="5">
        <v>49</v>
      </c>
      <c r="F1311" s="86" t="str">
        <f>VLOOKUP(D1311,AI!B:G,2,FALSE)</f>
        <v>AI_born_event(RECEIVER, ARG0, ARG1, ARG2, ARG3,ARG4)</v>
      </c>
      <c r="G1311" s="86" t="str">
        <f>VLOOKUP(D1311,AI!B:G,3,FALSE)</f>
        <v>AI_update_event(RECEIVER, ARG0, ARG1, ARG2, ARG3,ARG4)</v>
      </c>
      <c r="H1311" s="86"/>
      <c r="I1311" s="86"/>
      <c r="J1311" s="86" t="str">
        <f>VLOOKUP(D1311,AI!B:G,6,FALSE)</f>
        <v>test_deadth_event(RECEIVER, ARG0, ARG1, ARG2, ARG3,ARG4)</v>
      </c>
      <c r="K1311" s="86">
        <v>1</v>
      </c>
      <c r="L1311" s="86">
        <f>IF(怪物属性编辑!AH1254=1,怪物属性编辑!AO1254,0)</f>
        <v>2626</v>
      </c>
      <c r="M1311" s="89">
        <f t="shared" si="53"/>
        <v>1470</v>
      </c>
      <c r="S1311" s="86">
        <v>320</v>
      </c>
      <c r="AF1311" s="90">
        <f t="shared" si="52"/>
        <v>140898</v>
      </c>
    </row>
    <row r="1312" spans="1:32">
      <c r="A1312" s="5">
        <v>40899</v>
      </c>
      <c r="B1312" s="4">
        <v>50065</v>
      </c>
      <c r="C1312" s="5" t="str">
        <f>VLOOKUP(B1312,映射!A:B,2,FALSE)</f>
        <v>虎头蜂</v>
      </c>
      <c r="D1312" s="85" t="str">
        <f>IF(IF(COUNTIF(AI!A:A,'表格编辑 '!C1312),TRUE,FALSE)=FALSE,"monster",(VLOOKUP(C1312,AI!A:B,2,FALSE)))</f>
        <v>monster</v>
      </c>
      <c r="E1312" s="5">
        <v>49</v>
      </c>
      <c r="F1312" s="86" t="str">
        <f>VLOOKUP(D1312,AI!B:G,2,FALSE)</f>
        <v>AI_born_event(RECEIVER, ARG0, ARG1, ARG2, ARG3,ARG4)</v>
      </c>
      <c r="G1312" s="86" t="str">
        <f>VLOOKUP(D1312,AI!B:G,3,FALSE)</f>
        <v>AI_update_event(RECEIVER, ARG0, ARG1, ARG2, ARG3,ARG4)</v>
      </c>
      <c r="H1312" s="86"/>
      <c r="I1312" s="86"/>
      <c r="J1312" s="86" t="str">
        <f>VLOOKUP(D1312,AI!B:G,6,FALSE)</f>
        <v>test_deadth_event(RECEIVER, ARG0, ARG1, ARG2, ARG3,ARG4)</v>
      </c>
      <c r="K1312" s="86">
        <v>1</v>
      </c>
      <c r="L1312" s="86">
        <f>IF(怪物属性编辑!AH1255=1,怪物属性编辑!AO1255,0)</f>
        <v>3296</v>
      </c>
      <c r="M1312" s="89">
        <f t="shared" si="53"/>
        <v>1470</v>
      </c>
      <c r="S1312" s="86">
        <v>320</v>
      </c>
      <c r="AF1312" s="90">
        <f t="shared" si="52"/>
        <v>140899</v>
      </c>
    </row>
    <row r="1313" spans="1:32">
      <c r="A1313" s="5">
        <v>40900</v>
      </c>
      <c r="B1313" s="4">
        <v>50112</v>
      </c>
      <c r="C1313" s="5" t="str">
        <f>VLOOKUP(B1313,映射!A:B,2,FALSE)</f>
        <v>阴影</v>
      </c>
      <c r="D1313" s="85" t="str">
        <f>IF(IF(COUNTIF(AI!A:A,'表格编辑 '!C1313),TRUE,FALSE)=FALSE,"monster",(VLOOKUP(C1313,AI!A:B,2,FALSE)))</f>
        <v>YinYing</v>
      </c>
      <c r="E1313" s="5">
        <v>49</v>
      </c>
      <c r="F1313" s="86" t="str">
        <f>VLOOKUP(D1313,AI!B:G,2,FALSE)</f>
        <v>YinYing_Born(RECEIVER, ARG0, ARG1, ARG2, ARG3,ARG4)</v>
      </c>
      <c r="G1313" s="86" t="str">
        <f>VLOOKUP(D1313,AI!B:G,3,FALSE)</f>
        <v>YinYing_Update(RECEIVER, ARG0, ARG1, ARG2, ARG3,ARG4)</v>
      </c>
      <c r="H1313" s="86"/>
      <c r="I1313" s="86"/>
      <c r="J1313" s="86" t="str">
        <f>VLOOKUP(D1313,AI!B:G,6,FALSE)</f>
        <v>YinYing_deadth(RECEIVER, ARG0, ARG1, ARG2, ARG3,ARG4)</v>
      </c>
      <c r="K1313" s="86">
        <v>1</v>
      </c>
      <c r="L1313" s="86">
        <f>IF(怪物属性编辑!AH1256=1,怪物属性编辑!AO1256,0)</f>
        <v>1872</v>
      </c>
      <c r="M1313" s="89">
        <f t="shared" si="53"/>
        <v>1470</v>
      </c>
      <c r="S1313" s="86">
        <v>320</v>
      </c>
      <c r="Y1313" s="86">
        <v>100</v>
      </c>
      <c r="Z1313" s="86">
        <v>100</v>
      </c>
      <c r="AA1313" s="86">
        <v>100</v>
      </c>
      <c r="AB1313" s="86">
        <v>100</v>
      </c>
      <c r="AC1313" s="86">
        <v>100</v>
      </c>
      <c r="AD1313" s="86">
        <v>100</v>
      </c>
      <c r="AF1313" s="90">
        <f t="shared" si="52"/>
        <v>140900</v>
      </c>
    </row>
    <row r="1314" spans="1:32">
      <c r="A1314" s="5">
        <v>40901</v>
      </c>
      <c r="B1314" s="4">
        <v>50045</v>
      </c>
      <c r="C1314" s="5" t="str">
        <f>VLOOKUP(B1314,映射!A:B,2,FALSE)</f>
        <v>血魔</v>
      </c>
      <c r="D1314" s="85" t="str">
        <f>IF(IF(COUNTIF(AI!A:A,'表格编辑 '!C1314),TRUE,FALSE)=FALSE,"monster",(VLOOKUP(C1314,AI!A:B,2,FALSE)))</f>
        <v>monster</v>
      </c>
      <c r="E1314" s="5">
        <v>54</v>
      </c>
      <c r="F1314" s="86" t="str">
        <f>VLOOKUP(D1314,AI!B:G,2,FALSE)</f>
        <v>AI_born_event(RECEIVER, ARG0, ARG1, ARG2, ARG3,ARG4)</v>
      </c>
      <c r="G1314" s="86" t="str">
        <f>VLOOKUP(D1314,AI!B:G,3,FALSE)</f>
        <v>AI_update_event(RECEIVER, ARG0, ARG1, ARG2, ARG3,ARG4)</v>
      </c>
      <c r="H1314" s="86"/>
      <c r="I1314" s="86"/>
      <c r="J1314" s="86" t="str">
        <f>VLOOKUP(D1314,AI!B:G,6,FALSE)</f>
        <v>test_deadth_event(RECEIVER, ARG0, ARG1, ARG2, ARG3,ARG4)</v>
      </c>
      <c r="K1314" s="86">
        <v>1</v>
      </c>
      <c r="L1314" s="86">
        <f>IF(怪物属性编辑!AH1257=1,怪物属性编辑!AO1257,0)</f>
        <v>2282</v>
      </c>
      <c r="M1314" s="89">
        <f t="shared" si="53"/>
        <v>1620</v>
      </c>
      <c r="S1314" s="86">
        <v>320</v>
      </c>
      <c r="AF1314" s="90">
        <f t="shared" si="52"/>
        <v>140901</v>
      </c>
    </row>
    <row r="1315" spans="1:32">
      <c r="A1315" s="5">
        <v>40902</v>
      </c>
      <c r="B1315" s="4">
        <v>50121</v>
      </c>
      <c r="C1315" s="5" t="str">
        <f>VLOOKUP(B1315,映射!A:B,2,FALSE)</f>
        <v>绿蛙恐怖箱</v>
      </c>
      <c r="D1315" s="85" t="str">
        <f>IF(IF(COUNTIF(AI!A:A,'表格编辑 '!C1315),TRUE,FALSE)=FALSE,"monster",(VLOOKUP(C1315,AI!A:B,2,FALSE)))</f>
        <v>monster</v>
      </c>
      <c r="E1315" s="5">
        <v>54</v>
      </c>
      <c r="F1315" s="86" t="str">
        <f>VLOOKUP(D1315,AI!B:G,2,FALSE)</f>
        <v>AI_born_event(RECEIVER, ARG0, ARG1, ARG2, ARG3,ARG4)</v>
      </c>
      <c r="G1315" s="86" t="str">
        <f>VLOOKUP(D1315,AI!B:G,3,FALSE)</f>
        <v>AI_update_event(RECEIVER, ARG0, ARG1, ARG2, ARG3,ARG4)</v>
      </c>
      <c r="H1315" s="86"/>
      <c r="I1315" s="86"/>
      <c r="J1315" s="86" t="str">
        <f>VLOOKUP(D1315,AI!B:G,6,FALSE)</f>
        <v>test_deadth_event(RECEIVER, ARG0, ARG1, ARG2, ARG3,ARG4)</v>
      </c>
      <c r="K1315" s="86">
        <v>1</v>
      </c>
      <c r="L1315" s="86">
        <f>IF(怪物属性编辑!AH1258=1,怪物属性编辑!AO1258,0)</f>
        <v>2026</v>
      </c>
      <c r="M1315" s="89">
        <f t="shared" si="53"/>
        <v>1620</v>
      </c>
      <c r="S1315" s="86">
        <v>320</v>
      </c>
      <c r="AF1315" s="90">
        <f t="shared" si="52"/>
        <v>140902</v>
      </c>
    </row>
    <row r="1316" spans="1:32">
      <c r="A1316" s="5">
        <v>40903</v>
      </c>
      <c r="B1316" s="4">
        <v>50134</v>
      </c>
      <c r="C1316" s="5" t="str">
        <f>VLOOKUP(B1316,映射!A:B,2,FALSE)</f>
        <v>猎豹蜥蜴</v>
      </c>
      <c r="D1316" s="85" t="str">
        <f>IF(IF(COUNTIF(AI!A:A,'表格编辑 '!C1316),TRUE,FALSE)=FALSE,"monster",(VLOOKUP(C1316,AI!A:B,2,FALSE)))</f>
        <v>monster</v>
      </c>
      <c r="E1316" s="5">
        <v>54</v>
      </c>
      <c r="F1316" s="86" t="str">
        <f>VLOOKUP(D1316,AI!B:G,2,FALSE)</f>
        <v>AI_born_event(RECEIVER, ARG0, ARG1, ARG2, ARG3,ARG4)</v>
      </c>
      <c r="G1316" s="86" t="str">
        <f>VLOOKUP(D1316,AI!B:G,3,FALSE)</f>
        <v>AI_update_event(RECEIVER, ARG0, ARG1, ARG2, ARG3,ARG4)</v>
      </c>
      <c r="H1316" s="86"/>
      <c r="I1316" s="86"/>
      <c r="J1316" s="86" t="str">
        <f>VLOOKUP(D1316,AI!B:G,6,FALSE)</f>
        <v>test_deadth_event(RECEIVER, ARG0, ARG1, ARG2, ARG3,ARG4)</v>
      </c>
      <c r="K1316" s="86">
        <v>1</v>
      </c>
      <c r="L1316" s="86">
        <f>IF(怪物属性编辑!AH1259=1,怪物属性编辑!AO1259,0)</f>
        <v>2044</v>
      </c>
      <c r="M1316" s="89">
        <f t="shared" si="53"/>
        <v>1620</v>
      </c>
      <c r="S1316" s="86">
        <v>320</v>
      </c>
      <c r="AF1316" s="90">
        <f t="shared" si="52"/>
        <v>140903</v>
      </c>
    </row>
    <row r="1317" spans="1:32">
      <c r="A1317" s="5">
        <v>40904</v>
      </c>
      <c r="B1317" s="4">
        <v>50068</v>
      </c>
      <c r="C1317" s="5" t="str">
        <f>VLOOKUP(B1317,映射!A:B,2,FALSE)</f>
        <v>螳螂</v>
      </c>
      <c r="D1317" s="85" t="str">
        <f>IF(IF(COUNTIF(AI!A:A,'表格编辑 '!C1317),TRUE,FALSE)=FALSE,"monster",(VLOOKUP(C1317,AI!A:B,2,FALSE)))</f>
        <v>monster</v>
      </c>
      <c r="E1317" s="5">
        <v>54</v>
      </c>
      <c r="F1317" s="86" t="str">
        <f>VLOOKUP(D1317,AI!B:G,2,FALSE)</f>
        <v>AI_born_event(RECEIVER, ARG0, ARG1, ARG2, ARG3,ARG4)</v>
      </c>
      <c r="G1317" s="86" t="str">
        <f>VLOOKUP(D1317,AI!B:G,3,FALSE)</f>
        <v>AI_update_event(RECEIVER, ARG0, ARG1, ARG2, ARG3,ARG4)</v>
      </c>
      <c r="H1317" s="86"/>
      <c r="I1317" s="86"/>
      <c r="J1317" s="86" t="str">
        <f>VLOOKUP(D1317,AI!B:G,6,FALSE)</f>
        <v>test_deadth_event(RECEIVER, ARG0, ARG1, ARG2, ARG3,ARG4)</v>
      </c>
      <c r="K1317" s="86">
        <v>1</v>
      </c>
      <c r="L1317" s="86">
        <f>IF(怪物属性编辑!AH1260=1,怪物属性编辑!AO1260,0)</f>
        <v>2516</v>
      </c>
      <c r="M1317" s="89">
        <f t="shared" si="53"/>
        <v>1620</v>
      </c>
      <c r="S1317" s="86">
        <v>320</v>
      </c>
      <c r="AF1317" s="90">
        <f t="shared" si="52"/>
        <v>140904</v>
      </c>
    </row>
    <row r="1318" spans="1:32">
      <c r="A1318" s="5">
        <v>40905</v>
      </c>
      <c r="B1318" s="4">
        <v>50070</v>
      </c>
      <c r="C1318" s="5" t="str">
        <f>VLOOKUP(B1318,映射!A:B,2,FALSE)</f>
        <v>血眼螳螂</v>
      </c>
      <c r="D1318" s="85" t="str">
        <f>IF(IF(COUNTIF(AI!A:A,'表格编辑 '!C1318),TRUE,FALSE)=FALSE,"monster",(VLOOKUP(C1318,AI!A:B,2,FALSE)))</f>
        <v>monster</v>
      </c>
      <c r="E1318" s="5">
        <v>54</v>
      </c>
      <c r="F1318" s="86" t="str">
        <f>VLOOKUP(D1318,AI!B:G,2,FALSE)</f>
        <v>AI_born_event(RECEIVER, ARG0, ARG1, ARG2, ARG3,ARG4)</v>
      </c>
      <c r="G1318" s="86" t="str">
        <f>VLOOKUP(D1318,AI!B:G,3,FALSE)</f>
        <v>AI_update_event(RECEIVER, ARG0, ARG1, ARG2, ARG3,ARG4)</v>
      </c>
      <c r="H1318" s="86"/>
      <c r="I1318" s="86"/>
      <c r="J1318" s="86" t="str">
        <f>VLOOKUP(D1318,AI!B:G,6,FALSE)</f>
        <v>test_deadth_event(RECEIVER, ARG0, ARG1, ARG2, ARG3,ARG4)</v>
      </c>
      <c r="K1318" s="86">
        <v>1</v>
      </c>
      <c r="L1318" s="86">
        <f>IF(怪物属性编辑!AH1261=1,怪物属性编辑!AO1261,0)</f>
        <v>1360</v>
      </c>
      <c r="M1318" s="89">
        <f t="shared" si="53"/>
        <v>1620</v>
      </c>
      <c r="S1318" s="86">
        <v>320</v>
      </c>
      <c r="AF1318" s="90">
        <f t="shared" si="52"/>
        <v>140905</v>
      </c>
    </row>
    <row r="1319" spans="1:32">
      <c r="A1319" s="5">
        <v>40906</v>
      </c>
      <c r="B1319" s="4">
        <v>50111</v>
      </c>
      <c r="C1319" s="5" t="str">
        <f>VLOOKUP(B1319,映射!A:B,2,FALSE)</f>
        <v>暗影</v>
      </c>
      <c r="D1319" s="85" t="str">
        <f>IF(IF(COUNTIF(AI!A:A,'表格编辑 '!C1319),TRUE,FALSE)=FALSE,"monster",(VLOOKUP(C1319,AI!A:B,2,FALSE)))</f>
        <v>monster</v>
      </c>
      <c r="E1319" s="5">
        <v>54</v>
      </c>
      <c r="F1319" s="86" t="str">
        <f>VLOOKUP(D1319,AI!B:G,2,FALSE)</f>
        <v>AI_born_event(RECEIVER, ARG0, ARG1, ARG2, ARG3,ARG4)</v>
      </c>
      <c r="G1319" s="86" t="str">
        <f>VLOOKUP(D1319,AI!B:G,3,FALSE)</f>
        <v>AI_update_event(RECEIVER, ARG0, ARG1, ARG2, ARG3,ARG4)</v>
      </c>
      <c r="H1319" s="86"/>
      <c r="I1319" s="86"/>
      <c r="J1319" s="86" t="str">
        <f>VLOOKUP(D1319,AI!B:G,6,FALSE)</f>
        <v>test_deadth_event(RECEIVER, ARG0, ARG1, ARG2, ARG3,ARG4)</v>
      </c>
      <c r="K1319" s="86">
        <v>1</v>
      </c>
      <c r="L1319" s="86">
        <f>IF(怪物属性编辑!AH1262=1,怪物属性编辑!AO1262,0)</f>
        <v>2178</v>
      </c>
      <c r="M1319" s="89">
        <f t="shared" si="53"/>
        <v>1620</v>
      </c>
      <c r="S1319" s="86">
        <v>320</v>
      </c>
      <c r="AF1319" s="90">
        <f t="shared" si="52"/>
        <v>140906</v>
      </c>
    </row>
    <row r="1320" spans="1:32">
      <c r="A1320" s="5">
        <v>40907</v>
      </c>
      <c r="B1320" s="4">
        <v>50144</v>
      </c>
      <c r="C1320" s="5" t="str">
        <f>VLOOKUP(B1320,映射!A:B,2,FALSE)</f>
        <v>哥布林</v>
      </c>
      <c r="D1320" s="85" t="str">
        <f>IF(IF(COUNTIF(AI!A:A,'表格编辑 '!C1320),TRUE,FALSE)=FALSE,"monster",(VLOOKUP(C1320,AI!A:B,2,FALSE)))</f>
        <v>monster</v>
      </c>
      <c r="E1320" s="5">
        <v>54</v>
      </c>
      <c r="F1320" s="86" t="str">
        <f>VLOOKUP(D1320,AI!B:G,2,FALSE)</f>
        <v>AI_born_event(RECEIVER, ARG0, ARG1, ARG2, ARG3,ARG4)</v>
      </c>
      <c r="G1320" s="86" t="str">
        <f>VLOOKUP(D1320,AI!B:G,3,FALSE)</f>
        <v>AI_update_event(RECEIVER, ARG0, ARG1, ARG2, ARG3,ARG4)</v>
      </c>
      <c r="H1320" s="86"/>
      <c r="I1320" s="86"/>
      <c r="J1320" s="86" t="str">
        <f>VLOOKUP(D1320,AI!B:G,6,FALSE)</f>
        <v>test_deadth_event(RECEIVER, ARG0, ARG1, ARG2, ARG3,ARG4)</v>
      </c>
      <c r="K1320" s="86">
        <v>1</v>
      </c>
      <c r="L1320" s="86">
        <f>IF(怪物属性编辑!AH1263=1,怪物属性编辑!AO1263,0)</f>
        <v>1980</v>
      </c>
      <c r="M1320" s="89">
        <f t="shared" si="53"/>
        <v>1620</v>
      </c>
      <c r="S1320" s="86">
        <v>320</v>
      </c>
      <c r="AF1320" s="90">
        <f t="shared" si="52"/>
        <v>140907</v>
      </c>
    </row>
    <row r="1321" spans="1:32">
      <c r="A1321" s="5">
        <v>40908</v>
      </c>
      <c r="B1321" s="4">
        <v>50076</v>
      </c>
      <c r="C1321" s="5" t="str">
        <f>VLOOKUP(B1321,映射!A:B,2,FALSE)</f>
        <v>风蜘蛛</v>
      </c>
      <c r="D1321" s="85" t="str">
        <f>IF(IF(COUNTIF(AI!A:A,'表格编辑 '!C1321),TRUE,FALSE)=FALSE,"monster",(VLOOKUP(C1321,AI!A:B,2,FALSE)))</f>
        <v>monster</v>
      </c>
      <c r="E1321" s="5">
        <v>54</v>
      </c>
      <c r="F1321" s="86" t="str">
        <f>VLOOKUP(D1321,AI!B:G,2,FALSE)</f>
        <v>AI_born_event(RECEIVER, ARG0, ARG1, ARG2, ARG3,ARG4)</v>
      </c>
      <c r="G1321" s="86" t="str">
        <f>VLOOKUP(D1321,AI!B:G,3,FALSE)</f>
        <v>AI_update_event(RECEIVER, ARG0, ARG1, ARG2, ARG3,ARG4)</v>
      </c>
      <c r="H1321" s="86"/>
      <c r="I1321" s="86"/>
      <c r="J1321" s="86" t="str">
        <f>VLOOKUP(D1321,AI!B:G,6,FALSE)</f>
        <v>test_deadth_event(RECEIVER, ARG0, ARG1, ARG2, ARG3,ARG4)</v>
      </c>
      <c r="K1321" s="86">
        <v>1</v>
      </c>
      <c r="L1321" s="86">
        <f>IF(怪物属性编辑!AH1264=1,怪物属性编辑!AO1264,0)</f>
        <v>2510</v>
      </c>
      <c r="M1321" s="89">
        <f t="shared" si="53"/>
        <v>1620</v>
      </c>
      <c r="S1321" s="86">
        <v>320</v>
      </c>
      <c r="AF1321" s="90">
        <f t="shared" si="52"/>
        <v>140908</v>
      </c>
    </row>
    <row r="1322" spans="1:32">
      <c r="A1322" s="5">
        <v>40909</v>
      </c>
      <c r="B1322" s="4">
        <v>50081</v>
      </c>
      <c r="C1322" s="5" t="str">
        <f>VLOOKUP(B1322,映射!A:B,2,FALSE)</f>
        <v>冰晶树妖</v>
      </c>
      <c r="D1322" s="85" t="str">
        <f>IF(IF(COUNTIF(AI!A:A,'表格编辑 '!C1322),TRUE,FALSE)=FALSE,"monster",(VLOOKUP(C1322,AI!A:B,2,FALSE)))</f>
        <v>monster</v>
      </c>
      <c r="E1322" s="5">
        <v>54</v>
      </c>
      <c r="F1322" s="86" t="str">
        <f>VLOOKUP(D1322,AI!B:G,2,FALSE)</f>
        <v>AI_born_event(RECEIVER, ARG0, ARG1, ARG2, ARG3,ARG4)</v>
      </c>
      <c r="G1322" s="86" t="str">
        <f>VLOOKUP(D1322,AI!B:G,3,FALSE)</f>
        <v>AI_update_event(RECEIVER, ARG0, ARG1, ARG2, ARG3,ARG4)</v>
      </c>
      <c r="H1322" s="86"/>
      <c r="I1322" s="86"/>
      <c r="J1322" s="86" t="str">
        <f>VLOOKUP(D1322,AI!B:G,6,FALSE)</f>
        <v>test_deadth_event(RECEIVER, ARG0, ARG1, ARG2, ARG3,ARG4)</v>
      </c>
      <c r="K1322" s="86">
        <v>1</v>
      </c>
      <c r="L1322" s="86">
        <f>IF(怪物属性编辑!AH1265=1,怪物属性编辑!AO1265,0)</f>
        <v>1162</v>
      </c>
      <c r="M1322" s="89">
        <f t="shared" si="53"/>
        <v>1620</v>
      </c>
      <c r="S1322" s="86">
        <v>320</v>
      </c>
      <c r="AF1322" s="90">
        <f t="shared" si="52"/>
        <v>140909</v>
      </c>
    </row>
    <row r="1323" spans="1:32">
      <c r="A1323" s="5">
        <v>40910</v>
      </c>
      <c r="B1323" s="4">
        <v>50006</v>
      </c>
      <c r="C1323" s="5" t="str">
        <f>VLOOKUP(B1323,映射!A:B,2,FALSE)</f>
        <v>猫人</v>
      </c>
      <c r="D1323" s="85" t="str">
        <f>IF(IF(COUNTIF(AI!A:A,'表格编辑 '!C1323),TRUE,FALSE)=FALSE,"monster",(VLOOKUP(C1323,AI!A:B,2,FALSE)))</f>
        <v>monster</v>
      </c>
      <c r="E1323" s="5">
        <v>54</v>
      </c>
      <c r="F1323" s="86" t="str">
        <f>VLOOKUP(D1323,AI!B:G,2,FALSE)</f>
        <v>AI_born_event(RECEIVER, ARG0, ARG1, ARG2, ARG3,ARG4)</v>
      </c>
      <c r="G1323" s="86" t="str">
        <f>VLOOKUP(D1323,AI!B:G,3,FALSE)</f>
        <v>AI_update_event(RECEIVER, ARG0, ARG1, ARG2, ARG3,ARG4)</v>
      </c>
      <c r="H1323" s="86"/>
      <c r="I1323" s="86"/>
      <c r="J1323" s="86" t="str">
        <f>VLOOKUP(D1323,AI!B:G,6,FALSE)</f>
        <v>test_deadth_event(RECEIVER, ARG0, ARG1, ARG2, ARG3,ARG4)</v>
      </c>
      <c r="K1323" s="86">
        <v>1</v>
      </c>
      <c r="L1323" s="86">
        <f>IF(怪物属性编辑!AH1266=1,怪物属性编辑!AO1266,0)</f>
        <v>2930</v>
      </c>
      <c r="M1323" s="89">
        <f t="shared" si="53"/>
        <v>1620</v>
      </c>
      <c r="S1323" s="86">
        <v>320</v>
      </c>
      <c r="AF1323" s="90">
        <f t="shared" si="52"/>
        <v>140910</v>
      </c>
    </row>
    <row r="1324" spans="1:32">
      <c r="A1324" s="5">
        <v>40911</v>
      </c>
      <c r="B1324" s="4">
        <v>50122</v>
      </c>
      <c r="C1324" s="5" t="str">
        <f>VLOOKUP(B1324,映射!A:B,2,FALSE)</f>
        <v>纯白恐怖箱</v>
      </c>
      <c r="D1324" s="85" t="str">
        <f>IF(IF(COUNTIF(AI!A:A,'表格编辑 '!C1324),TRUE,FALSE)=FALSE,"monster",(VLOOKUP(C1324,AI!A:B,2,FALSE)))</f>
        <v>monster</v>
      </c>
      <c r="E1324" s="5">
        <v>54</v>
      </c>
      <c r="F1324" s="86" t="str">
        <f>VLOOKUP(D1324,AI!B:G,2,FALSE)</f>
        <v>AI_born_event(RECEIVER, ARG0, ARG1, ARG2, ARG3,ARG4)</v>
      </c>
      <c r="G1324" s="86" t="str">
        <f>VLOOKUP(D1324,AI!B:G,3,FALSE)</f>
        <v>AI_update_event(RECEIVER, ARG0, ARG1, ARG2, ARG3,ARG4)</v>
      </c>
      <c r="H1324" s="86"/>
      <c r="I1324" s="86"/>
      <c r="J1324" s="86" t="str">
        <f>VLOOKUP(D1324,AI!B:G,6,FALSE)</f>
        <v>test_deadth_event(RECEIVER, ARG0, ARG1, ARG2, ARG3,ARG4)</v>
      </c>
      <c r="K1324" s="86">
        <v>1</v>
      </c>
      <c r="L1324" s="86">
        <f>IF(怪物属性编辑!AH1267=1,怪物属性编辑!AO1267,0)</f>
        <v>1180</v>
      </c>
      <c r="M1324" s="89">
        <f t="shared" si="53"/>
        <v>1620</v>
      </c>
      <c r="S1324" s="86">
        <v>320</v>
      </c>
      <c r="AF1324" s="90">
        <f t="shared" si="52"/>
        <v>140911</v>
      </c>
    </row>
    <row r="1325" spans="1:32">
      <c r="A1325" s="5">
        <v>40912</v>
      </c>
      <c r="B1325" s="4">
        <v>50154</v>
      </c>
      <c r="C1325" s="5" t="str">
        <f>VLOOKUP(B1325,映射!A:B,2,FALSE)</f>
        <v>海贼</v>
      </c>
      <c r="D1325" s="85" t="str">
        <f>IF(IF(COUNTIF(AI!A:A,'表格编辑 '!C1325),TRUE,FALSE)=FALSE,"monster",(VLOOKUP(C1325,AI!A:B,2,FALSE)))</f>
        <v>monster</v>
      </c>
      <c r="E1325" s="5">
        <v>54</v>
      </c>
      <c r="F1325" s="86" t="str">
        <f>VLOOKUP(D1325,AI!B:G,2,FALSE)</f>
        <v>AI_born_event(RECEIVER, ARG0, ARG1, ARG2, ARG3,ARG4)</v>
      </c>
      <c r="G1325" s="86" t="str">
        <f>VLOOKUP(D1325,AI!B:G,3,FALSE)</f>
        <v>AI_update_event(RECEIVER, ARG0, ARG1, ARG2, ARG3,ARG4)</v>
      </c>
      <c r="H1325" s="86"/>
      <c r="I1325" s="86"/>
      <c r="J1325" s="86" t="str">
        <f>VLOOKUP(D1325,AI!B:G,6,FALSE)</f>
        <v>test_deadth_event(RECEIVER, ARG0, ARG1, ARG2, ARG3,ARG4)</v>
      </c>
      <c r="K1325" s="86">
        <v>1</v>
      </c>
      <c r="L1325" s="86">
        <f>IF(怪物属性编辑!AH1268=1,怪物属性编辑!AO1268,0)</f>
        <v>2304</v>
      </c>
      <c r="M1325" s="89">
        <f t="shared" si="53"/>
        <v>1620</v>
      </c>
      <c r="S1325" s="86">
        <v>320</v>
      </c>
      <c r="AF1325" s="90">
        <f t="shared" si="52"/>
        <v>140912</v>
      </c>
    </row>
    <row r="1326" spans="1:32">
      <c r="A1326" s="5">
        <v>40913</v>
      </c>
      <c r="B1326" s="4">
        <v>50075</v>
      </c>
      <c r="C1326" s="5" t="str">
        <f>VLOOKUP(B1326,映射!A:B,2,FALSE)</f>
        <v>火蜘蛛</v>
      </c>
      <c r="D1326" s="85" t="str">
        <f>IF(IF(COUNTIF(AI!A:A,'表格编辑 '!C1326),TRUE,FALSE)=FALSE,"monster",(VLOOKUP(C1326,AI!A:B,2,FALSE)))</f>
        <v>monster</v>
      </c>
      <c r="E1326" s="5">
        <v>54</v>
      </c>
      <c r="F1326" s="86" t="str">
        <f>VLOOKUP(D1326,AI!B:G,2,FALSE)</f>
        <v>AI_born_event(RECEIVER, ARG0, ARG1, ARG2, ARG3,ARG4)</v>
      </c>
      <c r="G1326" s="86" t="str">
        <f>VLOOKUP(D1326,AI!B:G,3,FALSE)</f>
        <v>AI_update_event(RECEIVER, ARG0, ARG1, ARG2, ARG3,ARG4)</v>
      </c>
      <c r="H1326" s="86"/>
      <c r="I1326" s="86"/>
      <c r="J1326" s="86" t="str">
        <f>VLOOKUP(D1326,AI!B:G,6,FALSE)</f>
        <v>test_deadth_event(RECEIVER, ARG0, ARG1, ARG2, ARG3,ARG4)</v>
      </c>
      <c r="K1326" s="86">
        <v>1</v>
      </c>
      <c r="L1326" s="86">
        <f>IF(怪物属性编辑!AH1269=1,怪物属性编辑!AO1269,0)</f>
        <v>3010</v>
      </c>
      <c r="M1326" s="89">
        <f t="shared" si="53"/>
        <v>1620</v>
      </c>
      <c r="S1326" s="86">
        <v>320</v>
      </c>
      <c r="AF1326" s="90">
        <f t="shared" si="52"/>
        <v>140913</v>
      </c>
    </row>
    <row r="1327" spans="1:32">
      <c r="A1327" s="5">
        <v>40914</v>
      </c>
      <c r="B1327" s="4">
        <v>50065</v>
      </c>
      <c r="C1327" s="5" t="str">
        <f>VLOOKUP(B1327,映射!A:B,2,FALSE)</f>
        <v>虎头蜂</v>
      </c>
      <c r="D1327" s="85" t="str">
        <f>IF(IF(COUNTIF(AI!A:A,'表格编辑 '!C1327),TRUE,FALSE)=FALSE,"monster",(VLOOKUP(C1327,AI!A:B,2,FALSE)))</f>
        <v>monster</v>
      </c>
      <c r="E1327" s="5">
        <v>54</v>
      </c>
      <c r="F1327" s="86" t="str">
        <f>VLOOKUP(D1327,AI!B:G,2,FALSE)</f>
        <v>AI_born_event(RECEIVER, ARG0, ARG1, ARG2, ARG3,ARG4)</v>
      </c>
      <c r="G1327" s="86" t="str">
        <f>VLOOKUP(D1327,AI!B:G,3,FALSE)</f>
        <v>AI_update_event(RECEIVER, ARG0, ARG1, ARG2, ARG3,ARG4)</v>
      </c>
      <c r="H1327" s="86"/>
      <c r="I1327" s="86"/>
      <c r="J1327" s="86" t="str">
        <f>VLOOKUP(D1327,AI!B:G,6,FALSE)</f>
        <v>test_deadth_event(RECEIVER, ARG0, ARG1, ARG2, ARG3,ARG4)</v>
      </c>
      <c r="K1327" s="86">
        <v>1</v>
      </c>
      <c r="L1327" s="86">
        <f>IF(怪物属性编辑!AH1270=1,怪物属性编辑!AO1270,0)</f>
        <v>3780</v>
      </c>
      <c r="M1327" s="89">
        <f t="shared" si="53"/>
        <v>1620</v>
      </c>
      <c r="S1327" s="86">
        <v>320</v>
      </c>
      <c r="AF1327" s="90">
        <f t="shared" si="52"/>
        <v>140914</v>
      </c>
    </row>
    <row r="1328" spans="1:32">
      <c r="A1328" s="5">
        <v>40915</v>
      </c>
      <c r="B1328" s="4">
        <v>50112</v>
      </c>
      <c r="C1328" s="5" t="str">
        <f>VLOOKUP(B1328,映射!A:B,2,FALSE)</f>
        <v>阴影</v>
      </c>
      <c r="D1328" s="85" t="str">
        <f>IF(IF(COUNTIF(AI!A:A,'表格编辑 '!C1328),TRUE,FALSE)=FALSE,"monster",(VLOOKUP(C1328,AI!A:B,2,FALSE)))</f>
        <v>YinYing</v>
      </c>
      <c r="E1328" s="5">
        <v>54</v>
      </c>
      <c r="F1328" s="86" t="str">
        <f>VLOOKUP(D1328,AI!B:G,2,FALSE)</f>
        <v>YinYing_Born(RECEIVER, ARG0, ARG1, ARG2, ARG3,ARG4)</v>
      </c>
      <c r="G1328" s="86" t="str">
        <f>VLOOKUP(D1328,AI!B:G,3,FALSE)</f>
        <v>YinYing_Update(RECEIVER, ARG0, ARG1, ARG2, ARG3,ARG4)</v>
      </c>
      <c r="H1328" s="86"/>
      <c r="I1328" s="86"/>
      <c r="J1328" s="86" t="str">
        <f>VLOOKUP(D1328,AI!B:G,6,FALSE)</f>
        <v>YinYing_deadth(RECEIVER, ARG0, ARG1, ARG2, ARG3,ARG4)</v>
      </c>
      <c r="K1328" s="86">
        <v>1</v>
      </c>
      <c r="L1328" s="86">
        <f>IF(怪物属性编辑!AH1271=1,怪物属性编辑!AO1271,0)</f>
        <v>10528</v>
      </c>
      <c r="M1328" s="89">
        <f t="shared" si="53"/>
        <v>1620</v>
      </c>
      <c r="S1328" s="86">
        <v>320</v>
      </c>
      <c r="Y1328" s="86">
        <v>100</v>
      </c>
      <c r="Z1328" s="86">
        <v>100</v>
      </c>
      <c r="AA1328" s="86">
        <v>100</v>
      </c>
      <c r="AB1328" s="86">
        <v>100</v>
      </c>
      <c r="AC1328" s="86">
        <v>100</v>
      </c>
      <c r="AD1328" s="86">
        <v>100</v>
      </c>
      <c r="AF1328" s="90">
        <f t="shared" si="52"/>
        <v>140915</v>
      </c>
    </row>
    <row r="1329" spans="1:32">
      <c r="A1329" s="5">
        <v>40916</v>
      </c>
      <c r="B1329" s="4">
        <v>50045</v>
      </c>
      <c r="C1329" s="5" t="str">
        <f>VLOOKUP(B1329,映射!A:B,2,FALSE)</f>
        <v>血魔</v>
      </c>
      <c r="D1329" s="85" t="str">
        <f>IF(IF(COUNTIF(AI!A:A,'表格编辑 '!C1329),TRUE,FALSE)=FALSE,"monster",(VLOOKUP(C1329,AI!A:B,2,FALSE)))</f>
        <v>monster</v>
      </c>
      <c r="E1329" s="5">
        <v>59</v>
      </c>
      <c r="F1329" s="86" t="str">
        <f>VLOOKUP(D1329,AI!B:G,2,FALSE)</f>
        <v>AI_born_event(RECEIVER, ARG0, ARG1, ARG2, ARG3,ARG4)</v>
      </c>
      <c r="G1329" s="86" t="str">
        <f>VLOOKUP(D1329,AI!B:G,3,FALSE)</f>
        <v>AI_update_event(RECEIVER, ARG0, ARG1, ARG2, ARG3,ARG4)</v>
      </c>
      <c r="H1329" s="86"/>
      <c r="I1329" s="86"/>
      <c r="J1329" s="86" t="str">
        <f>VLOOKUP(D1329,AI!B:G,6,FALSE)</f>
        <v>test_deadth_event(RECEIVER, ARG0, ARG1, ARG2, ARG3,ARG4)</v>
      </c>
      <c r="K1329" s="86">
        <v>1</v>
      </c>
      <c r="L1329" s="86">
        <f>IF(怪物属性编辑!AH1272=1,怪物属性编辑!AO1272,0)</f>
        <v>2356</v>
      </c>
      <c r="M1329" s="89">
        <f t="shared" si="53"/>
        <v>1770</v>
      </c>
      <c r="S1329" s="86">
        <v>320</v>
      </c>
      <c r="AF1329" s="90">
        <f t="shared" si="52"/>
        <v>140916</v>
      </c>
    </row>
    <row r="1330" spans="1:32">
      <c r="A1330" s="5">
        <v>40917</v>
      </c>
      <c r="B1330" s="4">
        <v>50121</v>
      </c>
      <c r="C1330" s="5" t="str">
        <f>VLOOKUP(B1330,映射!A:B,2,FALSE)</f>
        <v>绿蛙恐怖箱</v>
      </c>
      <c r="D1330" s="85" t="str">
        <f>IF(IF(COUNTIF(AI!A:A,'表格编辑 '!C1330),TRUE,FALSE)=FALSE,"monster",(VLOOKUP(C1330,AI!A:B,2,FALSE)))</f>
        <v>monster</v>
      </c>
      <c r="E1330" s="5">
        <v>59</v>
      </c>
      <c r="F1330" s="86" t="str">
        <f>VLOOKUP(D1330,AI!B:G,2,FALSE)</f>
        <v>AI_born_event(RECEIVER, ARG0, ARG1, ARG2, ARG3,ARG4)</v>
      </c>
      <c r="G1330" s="86" t="str">
        <f>VLOOKUP(D1330,AI!B:G,3,FALSE)</f>
        <v>AI_update_event(RECEIVER, ARG0, ARG1, ARG2, ARG3,ARG4)</v>
      </c>
      <c r="H1330" s="86"/>
      <c r="I1330" s="86"/>
      <c r="J1330" s="86" t="str">
        <f>VLOOKUP(D1330,AI!B:G,6,FALSE)</f>
        <v>test_deadth_event(RECEIVER, ARG0, ARG1, ARG2, ARG3,ARG4)</v>
      </c>
      <c r="K1330" s="86">
        <v>1</v>
      </c>
      <c r="L1330" s="86">
        <f>IF(怪物属性编辑!AH1273=1,怪物属性编辑!AO1273,0)</f>
        <v>2060</v>
      </c>
      <c r="M1330" s="89">
        <f t="shared" si="53"/>
        <v>1770</v>
      </c>
      <c r="S1330" s="86">
        <v>320</v>
      </c>
      <c r="AF1330" s="90">
        <f t="shared" si="52"/>
        <v>140917</v>
      </c>
    </row>
    <row r="1331" spans="1:32">
      <c r="A1331" s="5">
        <v>40918</v>
      </c>
      <c r="B1331" s="4">
        <v>50134</v>
      </c>
      <c r="C1331" s="5" t="str">
        <f>VLOOKUP(B1331,映射!A:B,2,FALSE)</f>
        <v>猎豹蜥蜴</v>
      </c>
      <c r="D1331" s="85" t="str">
        <f>IF(IF(COUNTIF(AI!A:A,'表格编辑 '!C1331),TRUE,FALSE)=FALSE,"monster",(VLOOKUP(C1331,AI!A:B,2,FALSE)))</f>
        <v>monster</v>
      </c>
      <c r="E1331" s="5">
        <v>59</v>
      </c>
      <c r="F1331" s="86" t="str">
        <f>VLOOKUP(D1331,AI!B:G,2,FALSE)</f>
        <v>AI_born_event(RECEIVER, ARG0, ARG1, ARG2, ARG3,ARG4)</v>
      </c>
      <c r="G1331" s="86" t="str">
        <f>VLOOKUP(D1331,AI!B:G,3,FALSE)</f>
        <v>AI_update_event(RECEIVER, ARG0, ARG1, ARG2, ARG3,ARG4)</v>
      </c>
      <c r="H1331" s="86"/>
      <c r="I1331" s="86"/>
      <c r="J1331" s="86" t="str">
        <f>VLOOKUP(D1331,AI!B:G,6,FALSE)</f>
        <v>test_deadth_event(RECEIVER, ARG0, ARG1, ARG2, ARG3,ARG4)</v>
      </c>
      <c r="K1331" s="86">
        <v>1</v>
      </c>
      <c r="L1331" s="86">
        <f>IF(怪物属性编辑!AH1274=1,怪物属性编辑!AO1274,0)</f>
        <v>2102</v>
      </c>
      <c r="M1331" s="89">
        <f t="shared" si="53"/>
        <v>1770</v>
      </c>
      <c r="S1331" s="86">
        <v>320</v>
      </c>
      <c r="AF1331" s="90">
        <f t="shared" si="52"/>
        <v>140918</v>
      </c>
    </row>
    <row r="1332" spans="1:32">
      <c r="A1332" s="5">
        <v>40919</v>
      </c>
      <c r="B1332" s="4">
        <v>50068</v>
      </c>
      <c r="C1332" s="5" t="str">
        <f>VLOOKUP(B1332,映射!A:B,2,FALSE)</f>
        <v>螳螂</v>
      </c>
      <c r="D1332" s="85" t="str">
        <f>IF(IF(COUNTIF(AI!A:A,'表格编辑 '!C1332),TRUE,FALSE)=FALSE,"monster",(VLOOKUP(C1332,AI!A:B,2,FALSE)))</f>
        <v>monster</v>
      </c>
      <c r="E1332" s="5">
        <v>59</v>
      </c>
      <c r="F1332" s="86" t="str">
        <f>VLOOKUP(D1332,AI!B:G,2,FALSE)</f>
        <v>AI_born_event(RECEIVER, ARG0, ARG1, ARG2, ARG3,ARG4)</v>
      </c>
      <c r="G1332" s="86" t="str">
        <f>VLOOKUP(D1332,AI!B:G,3,FALSE)</f>
        <v>AI_update_event(RECEIVER, ARG0, ARG1, ARG2, ARG3,ARG4)</v>
      </c>
      <c r="H1332" s="86"/>
      <c r="I1332" s="86"/>
      <c r="J1332" s="86" t="str">
        <f>VLOOKUP(D1332,AI!B:G,6,FALSE)</f>
        <v>test_deadth_event(RECEIVER, ARG0, ARG1, ARG2, ARG3,ARG4)</v>
      </c>
      <c r="K1332" s="86">
        <v>1</v>
      </c>
      <c r="L1332" s="86">
        <f>IF(怪物属性编辑!AH1275=1,怪物属性编辑!AO1275,0)</f>
        <v>2572</v>
      </c>
      <c r="M1332" s="89">
        <f t="shared" si="53"/>
        <v>1770</v>
      </c>
      <c r="S1332" s="86">
        <v>320</v>
      </c>
      <c r="AF1332" s="90">
        <f t="shared" si="52"/>
        <v>140919</v>
      </c>
    </row>
    <row r="1333" spans="1:32">
      <c r="A1333" s="5">
        <v>40920</v>
      </c>
      <c r="B1333" s="4">
        <v>50070</v>
      </c>
      <c r="C1333" s="5" t="str">
        <f>VLOOKUP(B1333,映射!A:B,2,FALSE)</f>
        <v>血眼螳螂</v>
      </c>
      <c r="D1333" s="85" t="str">
        <f>IF(IF(COUNTIF(AI!A:A,'表格编辑 '!C1333),TRUE,FALSE)=FALSE,"monster",(VLOOKUP(C1333,AI!A:B,2,FALSE)))</f>
        <v>monster</v>
      </c>
      <c r="E1333" s="5">
        <v>59</v>
      </c>
      <c r="F1333" s="86" t="str">
        <f>VLOOKUP(D1333,AI!B:G,2,FALSE)</f>
        <v>AI_born_event(RECEIVER, ARG0, ARG1, ARG2, ARG3,ARG4)</v>
      </c>
      <c r="G1333" s="86" t="str">
        <f>VLOOKUP(D1333,AI!B:G,3,FALSE)</f>
        <v>AI_update_event(RECEIVER, ARG0, ARG1, ARG2, ARG3,ARG4)</v>
      </c>
      <c r="H1333" s="86"/>
      <c r="I1333" s="86"/>
      <c r="J1333" s="86" t="str">
        <f>VLOOKUP(D1333,AI!B:G,6,FALSE)</f>
        <v>test_deadth_event(RECEIVER, ARG0, ARG1, ARG2, ARG3,ARG4)</v>
      </c>
      <c r="K1333" s="86">
        <v>1</v>
      </c>
      <c r="L1333" s="86">
        <f>IF(怪物属性编辑!AH1276=1,怪物属性编辑!AO1276,0)</f>
        <v>1322</v>
      </c>
      <c r="M1333" s="89">
        <f t="shared" si="53"/>
        <v>1770</v>
      </c>
      <c r="S1333" s="86">
        <v>320</v>
      </c>
      <c r="AF1333" s="90">
        <f t="shared" si="52"/>
        <v>140920</v>
      </c>
    </row>
    <row r="1334" spans="1:32">
      <c r="A1334" s="5">
        <v>40921</v>
      </c>
      <c r="B1334" s="4">
        <v>50111</v>
      </c>
      <c r="C1334" s="5" t="str">
        <f>VLOOKUP(B1334,映射!A:B,2,FALSE)</f>
        <v>暗影</v>
      </c>
      <c r="D1334" s="85" t="str">
        <f>IF(IF(COUNTIF(AI!A:A,'表格编辑 '!C1334),TRUE,FALSE)=FALSE,"monster",(VLOOKUP(C1334,AI!A:B,2,FALSE)))</f>
        <v>monster</v>
      </c>
      <c r="E1334" s="5">
        <v>59</v>
      </c>
      <c r="F1334" s="86" t="str">
        <f>VLOOKUP(D1334,AI!B:G,2,FALSE)</f>
        <v>AI_born_event(RECEIVER, ARG0, ARG1, ARG2, ARG3,ARG4)</v>
      </c>
      <c r="G1334" s="86" t="str">
        <f>VLOOKUP(D1334,AI!B:G,3,FALSE)</f>
        <v>AI_update_event(RECEIVER, ARG0, ARG1, ARG2, ARG3,ARG4)</v>
      </c>
      <c r="H1334" s="86"/>
      <c r="I1334" s="86"/>
      <c r="J1334" s="86" t="str">
        <f>VLOOKUP(D1334,AI!B:G,6,FALSE)</f>
        <v>test_deadth_event(RECEIVER, ARG0, ARG1, ARG2, ARG3,ARG4)</v>
      </c>
      <c r="K1334" s="86">
        <v>1</v>
      </c>
      <c r="L1334" s="86">
        <f>IF(怪物属性编辑!AH1277=1,怪物属性编辑!AO1277,0)</f>
        <v>2248</v>
      </c>
      <c r="M1334" s="89">
        <f t="shared" si="53"/>
        <v>1770</v>
      </c>
      <c r="S1334" s="86">
        <v>320</v>
      </c>
      <c r="AF1334" s="90">
        <f t="shared" si="52"/>
        <v>140921</v>
      </c>
    </row>
    <row r="1335" spans="1:32">
      <c r="A1335" s="5">
        <v>40922</v>
      </c>
      <c r="B1335" s="4">
        <v>50144</v>
      </c>
      <c r="C1335" s="5" t="str">
        <f>VLOOKUP(B1335,映射!A:B,2,FALSE)</f>
        <v>哥布林</v>
      </c>
      <c r="D1335" s="85" t="str">
        <f>IF(IF(COUNTIF(AI!A:A,'表格编辑 '!C1335),TRUE,FALSE)=FALSE,"monster",(VLOOKUP(C1335,AI!A:B,2,FALSE)))</f>
        <v>monster</v>
      </c>
      <c r="E1335" s="5">
        <v>59</v>
      </c>
      <c r="F1335" s="86" t="str">
        <f>VLOOKUP(D1335,AI!B:G,2,FALSE)</f>
        <v>AI_born_event(RECEIVER, ARG0, ARG1, ARG2, ARG3,ARG4)</v>
      </c>
      <c r="G1335" s="86" t="str">
        <f>VLOOKUP(D1335,AI!B:G,3,FALSE)</f>
        <v>AI_update_event(RECEIVER, ARG0, ARG1, ARG2, ARG3,ARG4)</v>
      </c>
      <c r="H1335" s="86"/>
      <c r="I1335" s="86"/>
      <c r="J1335" s="86" t="str">
        <f>VLOOKUP(D1335,AI!B:G,6,FALSE)</f>
        <v>test_deadth_event(RECEIVER, ARG0, ARG1, ARG2, ARG3,ARG4)</v>
      </c>
      <c r="K1335" s="86">
        <v>1</v>
      </c>
      <c r="L1335" s="86">
        <f>IF(怪物属性编辑!AH1278=1,怪物属性编辑!AO1278,0)</f>
        <v>2030</v>
      </c>
      <c r="M1335" s="89">
        <f t="shared" si="53"/>
        <v>1770</v>
      </c>
      <c r="S1335" s="86">
        <v>320</v>
      </c>
      <c r="AF1335" s="90">
        <f t="shared" si="52"/>
        <v>140922</v>
      </c>
    </row>
    <row r="1336" spans="1:32">
      <c r="A1336" s="5">
        <v>40923</v>
      </c>
      <c r="B1336" s="4">
        <v>50076</v>
      </c>
      <c r="C1336" s="5" t="str">
        <f>VLOOKUP(B1336,映射!A:B,2,FALSE)</f>
        <v>风蜘蛛</v>
      </c>
      <c r="D1336" s="85" t="str">
        <f>IF(IF(COUNTIF(AI!A:A,'表格编辑 '!C1336),TRUE,FALSE)=FALSE,"monster",(VLOOKUP(C1336,AI!A:B,2,FALSE)))</f>
        <v>monster</v>
      </c>
      <c r="E1336" s="5">
        <v>59</v>
      </c>
      <c r="F1336" s="86" t="str">
        <f>VLOOKUP(D1336,AI!B:G,2,FALSE)</f>
        <v>AI_born_event(RECEIVER, ARG0, ARG1, ARG2, ARG3,ARG4)</v>
      </c>
      <c r="G1336" s="86" t="str">
        <f>VLOOKUP(D1336,AI!B:G,3,FALSE)</f>
        <v>AI_update_event(RECEIVER, ARG0, ARG1, ARG2, ARG3,ARG4)</v>
      </c>
      <c r="H1336" s="86"/>
      <c r="I1336" s="86"/>
      <c r="J1336" s="86" t="str">
        <f>VLOOKUP(D1336,AI!B:G,6,FALSE)</f>
        <v>test_deadth_event(RECEIVER, ARG0, ARG1, ARG2, ARG3,ARG4)</v>
      </c>
      <c r="K1336" s="86">
        <v>1</v>
      </c>
      <c r="L1336" s="86">
        <f>IF(怪物属性编辑!AH1279=1,怪物属性编辑!AO1279,0)</f>
        <v>2610</v>
      </c>
      <c r="M1336" s="89">
        <f t="shared" si="53"/>
        <v>1770</v>
      </c>
      <c r="S1336" s="86">
        <v>320</v>
      </c>
      <c r="AF1336" s="90">
        <f t="shared" si="52"/>
        <v>140923</v>
      </c>
    </row>
    <row r="1337" spans="1:32">
      <c r="A1337" s="5">
        <v>40924</v>
      </c>
      <c r="B1337" s="4">
        <v>50081</v>
      </c>
      <c r="C1337" s="5" t="str">
        <f>VLOOKUP(B1337,映射!A:B,2,FALSE)</f>
        <v>冰晶树妖</v>
      </c>
      <c r="D1337" s="85" t="str">
        <f>IF(IF(COUNTIF(AI!A:A,'表格编辑 '!C1337),TRUE,FALSE)=FALSE,"monster",(VLOOKUP(C1337,AI!A:B,2,FALSE)))</f>
        <v>monster</v>
      </c>
      <c r="E1337" s="5">
        <v>59</v>
      </c>
      <c r="F1337" s="86" t="str">
        <f>VLOOKUP(D1337,AI!B:G,2,FALSE)</f>
        <v>AI_born_event(RECEIVER, ARG0, ARG1, ARG2, ARG3,ARG4)</v>
      </c>
      <c r="G1337" s="86" t="str">
        <f>VLOOKUP(D1337,AI!B:G,3,FALSE)</f>
        <v>AI_update_event(RECEIVER, ARG0, ARG1, ARG2, ARG3,ARG4)</v>
      </c>
      <c r="H1337" s="86"/>
      <c r="I1337" s="86"/>
      <c r="J1337" s="86" t="str">
        <f>VLOOKUP(D1337,AI!B:G,6,FALSE)</f>
        <v>test_deadth_event(RECEIVER, ARG0, ARG1, ARG2, ARG3,ARG4)</v>
      </c>
      <c r="K1337" s="86">
        <v>1</v>
      </c>
      <c r="L1337" s="86">
        <f>IF(怪物属性编辑!AH1280=1,怪物属性编辑!AO1280,0)</f>
        <v>1152</v>
      </c>
      <c r="M1337" s="89">
        <f t="shared" si="53"/>
        <v>1770</v>
      </c>
      <c r="S1337" s="86">
        <v>320</v>
      </c>
      <c r="AF1337" s="90">
        <f t="shared" si="52"/>
        <v>140924</v>
      </c>
    </row>
    <row r="1338" spans="1:32">
      <c r="A1338" s="5">
        <v>40925</v>
      </c>
      <c r="B1338" s="4">
        <v>50006</v>
      </c>
      <c r="C1338" s="5" t="str">
        <f>VLOOKUP(B1338,映射!A:B,2,FALSE)</f>
        <v>猫人</v>
      </c>
      <c r="D1338" s="85" t="str">
        <f>IF(IF(COUNTIF(AI!A:A,'表格编辑 '!C1338),TRUE,FALSE)=FALSE,"monster",(VLOOKUP(C1338,AI!A:B,2,FALSE)))</f>
        <v>monster</v>
      </c>
      <c r="E1338" s="5">
        <v>59</v>
      </c>
      <c r="F1338" s="86" t="str">
        <f>VLOOKUP(D1338,AI!B:G,2,FALSE)</f>
        <v>AI_born_event(RECEIVER, ARG0, ARG1, ARG2, ARG3,ARG4)</v>
      </c>
      <c r="G1338" s="86" t="str">
        <f>VLOOKUP(D1338,AI!B:G,3,FALSE)</f>
        <v>AI_update_event(RECEIVER, ARG0, ARG1, ARG2, ARG3,ARG4)</v>
      </c>
      <c r="H1338" s="86"/>
      <c r="I1338" s="86"/>
      <c r="J1338" s="86" t="str">
        <f>VLOOKUP(D1338,AI!B:G,6,FALSE)</f>
        <v>test_deadth_event(RECEIVER, ARG0, ARG1, ARG2, ARG3,ARG4)</v>
      </c>
      <c r="K1338" s="86">
        <v>1</v>
      </c>
      <c r="L1338" s="86">
        <f>IF(怪物属性编辑!AH1281=1,怪物属性编辑!AO1281,0)</f>
        <v>3036</v>
      </c>
      <c r="M1338" s="89">
        <f t="shared" si="53"/>
        <v>1770</v>
      </c>
      <c r="S1338" s="86">
        <v>320</v>
      </c>
      <c r="AF1338" s="90">
        <f t="shared" si="52"/>
        <v>140925</v>
      </c>
    </row>
    <row r="1339" spans="1:32">
      <c r="A1339" s="5">
        <v>40926</v>
      </c>
      <c r="B1339" s="4">
        <v>50122</v>
      </c>
      <c r="C1339" s="5" t="str">
        <f>VLOOKUP(B1339,映射!A:B,2,FALSE)</f>
        <v>纯白恐怖箱</v>
      </c>
      <c r="D1339" s="85" t="str">
        <f>IF(IF(COUNTIF(AI!A:A,'表格编辑 '!C1339),TRUE,FALSE)=FALSE,"monster",(VLOOKUP(C1339,AI!A:B,2,FALSE)))</f>
        <v>monster</v>
      </c>
      <c r="E1339" s="5">
        <v>59</v>
      </c>
      <c r="F1339" s="86" t="str">
        <f>VLOOKUP(D1339,AI!B:G,2,FALSE)</f>
        <v>AI_born_event(RECEIVER, ARG0, ARG1, ARG2, ARG3,ARG4)</v>
      </c>
      <c r="G1339" s="86" t="str">
        <f>VLOOKUP(D1339,AI!B:G,3,FALSE)</f>
        <v>AI_update_event(RECEIVER, ARG0, ARG1, ARG2, ARG3,ARG4)</v>
      </c>
      <c r="H1339" s="86"/>
      <c r="I1339" s="86"/>
      <c r="J1339" s="86" t="str">
        <f>VLOOKUP(D1339,AI!B:G,6,FALSE)</f>
        <v>test_deadth_event(RECEIVER, ARG0, ARG1, ARG2, ARG3,ARG4)</v>
      </c>
      <c r="K1339" s="86">
        <v>1</v>
      </c>
      <c r="L1339" s="86">
        <f>IF(怪物属性编辑!AH1282=1,怪物属性编辑!AO1282,0)</f>
        <v>1184</v>
      </c>
      <c r="M1339" s="89">
        <f t="shared" si="53"/>
        <v>1770</v>
      </c>
      <c r="S1339" s="86">
        <v>320</v>
      </c>
      <c r="AF1339" s="90">
        <f t="shared" si="52"/>
        <v>140926</v>
      </c>
    </row>
    <row r="1340" spans="1:32">
      <c r="A1340" s="5">
        <v>40927</v>
      </c>
      <c r="B1340" s="4">
        <v>50154</v>
      </c>
      <c r="C1340" s="5" t="str">
        <f>VLOOKUP(B1340,映射!A:B,2,FALSE)</f>
        <v>海贼</v>
      </c>
      <c r="D1340" s="85" t="str">
        <f>IF(IF(COUNTIF(AI!A:A,'表格编辑 '!C1340),TRUE,FALSE)=FALSE,"monster",(VLOOKUP(C1340,AI!A:B,2,FALSE)))</f>
        <v>monster</v>
      </c>
      <c r="E1340" s="5">
        <v>59</v>
      </c>
      <c r="F1340" s="86" t="str">
        <f>VLOOKUP(D1340,AI!B:G,2,FALSE)</f>
        <v>AI_born_event(RECEIVER, ARG0, ARG1, ARG2, ARG3,ARG4)</v>
      </c>
      <c r="G1340" s="86" t="str">
        <f>VLOOKUP(D1340,AI!B:G,3,FALSE)</f>
        <v>AI_update_event(RECEIVER, ARG0, ARG1, ARG2, ARG3,ARG4)</v>
      </c>
      <c r="H1340" s="86"/>
      <c r="I1340" s="86"/>
      <c r="J1340" s="86" t="str">
        <f>VLOOKUP(D1340,AI!B:G,6,FALSE)</f>
        <v>test_deadth_event(RECEIVER, ARG0, ARG1, ARG2, ARG3,ARG4)</v>
      </c>
      <c r="K1340" s="86">
        <v>1</v>
      </c>
      <c r="L1340" s="86">
        <f>IF(怪物属性编辑!AH1283=1,怪物属性编辑!AO1283,0)</f>
        <v>2372</v>
      </c>
      <c r="M1340" s="89">
        <f t="shared" si="53"/>
        <v>1770</v>
      </c>
      <c r="S1340" s="86">
        <v>320</v>
      </c>
      <c r="AF1340" s="90">
        <f t="shared" si="52"/>
        <v>140927</v>
      </c>
    </row>
    <row r="1341" spans="1:32">
      <c r="A1341" s="5">
        <v>40928</v>
      </c>
      <c r="B1341" s="4">
        <v>50075</v>
      </c>
      <c r="C1341" s="5" t="str">
        <f>VLOOKUP(B1341,映射!A:B,2,FALSE)</f>
        <v>火蜘蛛</v>
      </c>
      <c r="D1341" s="85" t="str">
        <f>IF(IF(COUNTIF(AI!A:A,'表格编辑 '!C1341),TRUE,FALSE)=FALSE,"monster",(VLOOKUP(C1341,AI!A:B,2,FALSE)))</f>
        <v>monster</v>
      </c>
      <c r="E1341" s="5">
        <v>59</v>
      </c>
      <c r="F1341" s="86" t="str">
        <f>VLOOKUP(D1341,AI!B:G,2,FALSE)</f>
        <v>AI_born_event(RECEIVER, ARG0, ARG1, ARG2, ARG3,ARG4)</v>
      </c>
      <c r="G1341" s="86" t="str">
        <f>VLOOKUP(D1341,AI!B:G,3,FALSE)</f>
        <v>AI_update_event(RECEIVER, ARG0, ARG1, ARG2, ARG3,ARG4)</v>
      </c>
      <c r="H1341" s="86"/>
      <c r="I1341" s="86"/>
      <c r="J1341" s="86" t="str">
        <f>VLOOKUP(D1341,AI!B:G,6,FALSE)</f>
        <v>test_deadth_event(RECEIVER, ARG0, ARG1, ARG2, ARG3,ARG4)</v>
      </c>
      <c r="K1341" s="86">
        <v>1</v>
      </c>
      <c r="L1341" s="86">
        <f>IF(怪物属性编辑!AH1284=1,怪物属性编辑!AO1284,0)</f>
        <v>3104</v>
      </c>
      <c r="M1341" s="89">
        <f t="shared" si="53"/>
        <v>1770</v>
      </c>
      <c r="S1341" s="86">
        <v>320</v>
      </c>
      <c r="AF1341" s="90">
        <f t="shared" si="52"/>
        <v>140928</v>
      </c>
    </row>
    <row r="1342" spans="1:32">
      <c r="A1342" s="5">
        <v>40929</v>
      </c>
      <c r="B1342" s="4">
        <v>50065</v>
      </c>
      <c r="C1342" s="5" t="str">
        <f>VLOOKUP(B1342,映射!A:B,2,FALSE)</f>
        <v>虎头蜂</v>
      </c>
      <c r="D1342" s="85" t="str">
        <f>IF(IF(COUNTIF(AI!A:A,'表格编辑 '!C1342),TRUE,FALSE)=FALSE,"monster",(VLOOKUP(C1342,AI!A:B,2,FALSE)))</f>
        <v>monster</v>
      </c>
      <c r="E1342" s="5">
        <v>59</v>
      </c>
      <c r="F1342" s="86" t="str">
        <f>VLOOKUP(D1342,AI!B:G,2,FALSE)</f>
        <v>AI_born_event(RECEIVER, ARG0, ARG1, ARG2, ARG3,ARG4)</v>
      </c>
      <c r="G1342" s="86" t="str">
        <f>VLOOKUP(D1342,AI!B:G,3,FALSE)</f>
        <v>AI_update_event(RECEIVER, ARG0, ARG1, ARG2, ARG3,ARG4)</v>
      </c>
      <c r="H1342" s="86"/>
      <c r="I1342" s="86"/>
      <c r="J1342" s="86" t="str">
        <f>VLOOKUP(D1342,AI!B:G,6,FALSE)</f>
        <v>test_deadth_event(RECEIVER, ARG0, ARG1, ARG2, ARG3,ARG4)</v>
      </c>
      <c r="K1342" s="86">
        <v>1</v>
      </c>
      <c r="L1342" s="86">
        <f>IF(怪物属性编辑!AH1285=1,怪物属性编辑!AO1285,0)</f>
        <v>3908</v>
      </c>
      <c r="M1342" s="89">
        <f t="shared" si="53"/>
        <v>1770</v>
      </c>
      <c r="S1342" s="86">
        <v>320</v>
      </c>
      <c r="AF1342" s="90">
        <f t="shared" si="52"/>
        <v>140929</v>
      </c>
    </row>
    <row r="1343" spans="1:32">
      <c r="A1343" s="5">
        <v>40930</v>
      </c>
      <c r="B1343" s="4">
        <v>50112</v>
      </c>
      <c r="C1343" s="5" t="str">
        <f>VLOOKUP(B1343,映射!A:B,2,FALSE)</f>
        <v>阴影</v>
      </c>
      <c r="D1343" s="85" t="str">
        <f>IF(IF(COUNTIF(AI!A:A,'表格编辑 '!C1343),TRUE,FALSE)=FALSE,"monster",(VLOOKUP(C1343,AI!A:B,2,FALSE)))</f>
        <v>YinYing</v>
      </c>
      <c r="E1343" s="5">
        <v>59</v>
      </c>
      <c r="F1343" s="86" t="str">
        <f>VLOOKUP(D1343,AI!B:G,2,FALSE)</f>
        <v>YinYing_Born(RECEIVER, ARG0, ARG1, ARG2, ARG3,ARG4)</v>
      </c>
      <c r="G1343" s="86" t="str">
        <f>VLOOKUP(D1343,AI!B:G,3,FALSE)</f>
        <v>YinYing_Update(RECEIVER, ARG0, ARG1, ARG2, ARG3,ARG4)</v>
      </c>
      <c r="H1343" s="86"/>
      <c r="I1343" s="86"/>
      <c r="J1343" s="86" t="str">
        <f>VLOOKUP(D1343,AI!B:G,6,FALSE)</f>
        <v>YinYing_deadth(RECEIVER, ARG0, ARG1, ARG2, ARG3,ARG4)</v>
      </c>
      <c r="K1343" s="86">
        <v>1</v>
      </c>
      <c r="L1343" s="86">
        <f>IF(怪物属性编辑!AH1286=1,怪物属性编辑!AO1286,0)</f>
        <v>10934</v>
      </c>
      <c r="M1343" s="89">
        <f t="shared" si="53"/>
        <v>1770</v>
      </c>
      <c r="S1343" s="86">
        <v>320</v>
      </c>
      <c r="Y1343" s="86">
        <v>100</v>
      </c>
      <c r="Z1343" s="86">
        <v>100</v>
      </c>
      <c r="AA1343" s="86">
        <v>100</v>
      </c>
      <c r="AB1343" s="86">
        <v>100</v>
      </c>
      <c r="AC1343" s="86">
        <v>100</v>
      </c>
      <c r="AD1343" s="86">
        <v>100</v>
      </c>
      <c r="AF1343" s="90">
        <f t="shared" si="52"/>
        <v>140930</v>
      </c>
    </row>
    <row r="1344" spans="1:32">
      <c r="A1344" s="5">
        <v>40931</v>
      </c>
      <c r="B1344" s="4">
        <v>50045</v>
      </c>
      <c r="C1344" s="5" t="str">
        <f>VLOOKUP(B1344,映射!A:B,2,FALSE)</f>
        <v>血魔</v>
      </c>
      <c r="D1344" s="85" t="str">
        <f>IF(IF(COUNTIF(AI!A:A,'表格编辑 '!C1344),TRUE,FALSE)=FALSE,"monster",(VLOOKUP(C1344,AI!A:B,2,FALSE)))</f>
        <v>monster</v>
      </c>
      <c r="E1344" s="5">
        <v>60</v>
      </c>
      <c r="F1344" s="86" t="str">
        <f>VLOOKUP(D1344,AI!B:G,2,FALSE)</f>
        <v>AI_born_event(RECEIVER, ARG0, ARG1, ARG2, ARG3,ARG4)</v>
      </c>
      <c r="G1344" s="86" t="str">
        <f>VLOOKUP(D1344,AI!B:G,3,FALSE)</f>
        <v>AI_update_event(RECEIVER, ARG0, ARG1, ARG2, ARG3,ARG4)</v>
      </c>
      <c r="H1344" s="86"/>
      <c r="I1344" s="86"/>
      <c r="J1344" s="86" t="str">
        <f>VLOOKUP(D1344,AI!B:G,6,FALSE)</f>
        <v>test_deadth_event(RECEIVER, ARG0, ARG1, ARG2, ARG3,ARG4)</v>
      </c>
      <c r="K1344" s="86">
        <v>1</v>
      </c>
      <c r="L1344" s="86">
        <f>IF(怪物属性编辑!AH1287=1,怪物属性编辑!AO1287,0)</f>
        <v>2702</v>
      </c>
      <c r="M1344" s="89">
        <f t="shared" si="53"/>
        <v>1800</v>
      </c>
      <c r="S1344" s="86">
        <v>320</v>
      </c>
      <c r="AF1344" s="90">
        <f t="shared" si="52"/>
        <v>140931</v>
      </c>
    </row>
    <row r="1345" spans="1:32">
      <c r="A1345" s="5">
        <v>40932</v>
      </c>
      <c r="B1345" s="4">
        <v>50121</v>
      </c>
      <c r="C1345" s="5" t="str">
        <f>VLOOKUP(B1345,映射!A:B,2,FALSE)</f>
        <v>绿蛙恐怖箱</v>
      </c>
      <c r="D1345" s="85" t="str">
        <f>IF(IF(COUNTIF(AI!A:A,'表格编辑 '!C1345),TRUE,FALSE)=FALSE,"monster",(VLOOKUP(C1345,AI!A:B,2,FALSE)))</f>
        <v>monster</v>
      </c>
      <c r="E1345" s="5">
        <v>60</v>
      </c>
      <c r="F1345" s="86" t="str">
        <f>VLOOKUP(D1345,AI!B:G,2,FALSE)</f>
        <v>AI_born_event(RECEIVER, ARG0, ARG1, ARG2, ARG3,ARG4)</v>
      </c>
      <c r="G1345" s="86" t="str">
        <f>VLOOKUP(D1345,AI!B:G,3,FALSE)</f>
        <v>AI_update_event(RECEIVER, ARG0, ARG1, ARG2, ARG3,ARG4)</v>
      </c>
      <c r="H1345" s="86"/>
      <c r="I1345" s="86"/>
      <c r="J1345" s="86" t="str">
        <f>VLOOKUP(D1345,AI!B:G,6,FALSE)</f>
        <v>test_deadth_event(RECEIVER, ARG0, ARG1, ARG2, ARG3,ARG4)</v>
      </c>
      <c r="K1345" s="86">
        <v>1</v>
      </c>
      <c r="L1345" s="86">
        <f>IF(怪物属性编辑!AH1288=1,怪物属性编辑!AO1288,0)</f>
        <v>2400</v>
      </c>
      <c r="M1345" s="89">
        <f t="shared" si="53"/>
        <v>1800</v>
      </c>
      <c r="S1345" s="86">
        <v>320</v>
      </c>
      <c r="AF1345" s="90">
        <f t="shared" si="52"/>
        <v>140932</v>
      </c>
    </row>
    <row r="1346" spans="1:32">
      <c r="A1346" s="5">
        <v>40933</v>
      </c>
      <c r="B1346" s="4">
        <v>50134</v>
      </c>
      <c r="C1346" s="5" t="str">
        <f>VLOOKUP(B1346,映射!A:B,2,FALSE)</f>
        <v>猎豹蜥蜴</v>
      </c>
      <c r="D1346" s="85" t="str">
        <f>IF(IF(COUNTIF(AI!A:A,'表格编辑 '!C1346),TRUE,FALSE)=FALSE,"monster",(VLOOKUP(C1346,AI!A:B,2,FALSE)))</f>
        <v>monster</v>
      </c>
      <c r="E1346" s="5">
        <v>60</v>
      </c>
      <c r="F1346" s="86" t="str">
        <f>VLOOKUP(D1346,AI!B:G,2,FALSE)</f>
        <v>AI_born_event(RECEIVER, ARG0, ARG1, ARG2, ARG3,ARG4)</v>
      </c>
      <c r="G1346" s="86" t="str">
        <f>VLOOKUP(D1346,AI!B:G,3,FALSE)</f>
        <v>AI_update_event(RECEIVER, ARG0, ARG1, ARG2, ARG3,ARG4)</v>
      </c>
      <c r="H1346" s="86"/>
      <c r="I1346" s="86"/>
      <c r="J1346" s="86" t="str">
        <f>VLOOKUP(D1346,AI!B:G,6,FALSE)</f>
        <v>test_deadth_event(RECEIVER, ARG0, ARG1, ARG2, ARG3,ARG4)</v>
      </c>
      <c r="K1346" s="86">
        <v>1</v>
      </c>
      <c r="L1346" s="86">
        <f>IF(怪物属性编辑!AH1289=1,怪物属性编辑!AO1289,0)</f>
        <v>2406</v>
      </c>
      <c r="M1346" s="89">
        <f t="shared" si="53"/>
        <v>1800</v>
      </c>
      <c r="S1346" s="86">
        <v>320</v>
      </c>
      <c r="AF1346" s="90">
        <f t="shared" si="52"/>
        <v>140933</v>
      </c>
    </row>
    <row r="1347" spans="1:32">
      <c r="A1347" s="5">
        <v>40934</v>
      </c>
      <c r="B1347" s="4">
        <v>50068</v>
      </c>
      <c r="C1347" s="5" t="str">
        <f>VLOOKUP(B1347,映射!A:B,2,FALSE)</f>
        <v>螳螂</v>
      </c>
      <c r="D1347" s="85" t="str">
        <f>IF(IF(COUNTIF(AI!A:A,'表格编辑 '!C1347),TRUE,FALSE)=FALSE,"monster",(VLOOKUP(C1347,AI!A:B,2,FALSE)))</f>
        <v>monster</v>
      </c>
      <c r="E1347" s="5">
        <v>60</v>
      </c>
      <c r="F1347" s="86" t="str">
        <f>VLOOKUP(D1347,AI!B:G,2,FALSE)</f>
        <v>AI_born_event(RECEIVER, ARG0, ARG1, ARG2, ARG3,ARG4)</v>
      </c>
      <c r="G1347" s="86" t="str">
        <f>VLOOKUP(D1347,AI!B:G,3,FALSE)</f>
        <v>AI_update_event(RECEIVER, ARG0, ARG1, ARG2, ARG3,ARG4)</v>
      </c>
      <c r="H1347" s="86"/>
      <c r="I1347" s="86"/>
      <c r="J1347" s="86" t="str">
        <f>VLOOKUP(D1347,AI!B:G,6,FALSE)</f>
        <v>test_deadth_event(RECEIVER, ARG0, ARG1, ARG2, ARG3,ARG4)</v>
      </c>
      <c r="K1347" s="86">
        <v>1</v>
      </c>
      <c r="L1347" s="86">
        <f>IF(怪物属性编辑!AH1290=1,怪物属性编辑!AO1290,0)</f>
        <v>2966</v>
      </c>
      <c r="M1347" s="89">
        <f t="shared" si="53"/>
        <v>1800</v>
      </c>
      <c r="S1347" s="86">
        <v>320</v>
      </c>
      <c r="AF1347" s="90">
        <f t="shared" si="52"/>
        <v>140934</v>
      </c>
    </row>
    <row r="1348" spans="1:32">
      <c r="A1348" s="5">
        <v>40935</v>
      </c>
      <c r="B1348" s="4">
        <v>50070</v>
      </c>
      <c r="C1348" s="5" t="str">
        <f>VLOOKUP(B1348,映射!A:B,2,FALSE)</f>
        <v>血眼螳螂</v>
      </c>
      <c r="D1348" s="85" t="str">
        <f>IF(IF(COUNTIF(AI!A:A,'表格编辑 '!C1348),TRUE,FALSE)=FALSE,"monster",(VLOOKUP(C1348,AI!A:B,2,FALSE)))</f>
        <v>monster</v>
      </c>
      <c r="E1348" s="5">
        <v>60</v>
      </c>
      <c r="F1348" s="86" t="str">
        <f>VLOOKUP(D1348,AI!B:G,2,FALSE)</f>
        <v>AI_born_event(RECEIVER, ARG0, ARG1, ARG2, ARG3,ARG4)</v>
      </c>
      <c r="G1348" s="86" t="str">
        <f>VLOOKUP(D1348,AI!B:G,3,FALSE)</f>
        <v>AI_update_event(RECEIVER, ARG0, ARG1, ARG2, ARG3,ARG4)</v>
      </c>
      <c r="H1348" s="86"/>
      <c r="I1348" s="86"/>
      <c r="J1348" s="86" t="str">
        <f>VLOOKUP(D1348,AI!B:G,6,FALSE)</f>
        <v>test_deadth_event(RECEIVER, ARG0, ARG1, ARG2, ARG3,ARG4)</v>
      </c>
      <c r="K1348" s="86">
        <v>1</v>
      </c>
      <c r="L1348" s="86">
        <f>IF(怪物属性编辑!AH1291=1,怪物属性编辑!AO1291,0)</f>
        <v>1632</v>
      </c>
      <c r="M1348" s="89">
        <f t="shared" si="53"/>
        <v>1800</v>
      </c>
      <c r="S1348" s="86">
        <v>320</v>
      </c>
      <c r="AF1348" s="90">
        <f t="shared" si="52"/>
        <v>140935</v>
      </c>
    </row>
    <row r="1349" spans="1:32">
      <c r="A1349" s="5">
        <v>40936</v>
      </c>
      <c r="B1349" s="4">
        <v>50111</v>
      </c>
      <c r="C1349" s="5" t="str">
        <f>VLOOKUP(B1349,映射!A:B,2,FALSE)</f>
        <v>暗影</v>
      </c>
      <c r="D1349" s="85" t="str">
        <f>IF(IF(COUNTIF(AI!A:A,'表格编辑 '!C1349),TRUE,FALSE)=FALSE,"monster",(VLOOKUP(C1349,AI!A:B,2,FALSE)))</f>
        <v>monster</v>
      </c>
      <c r="E1349" s="5">
        <v>60</v>
      </c>
      <c r="F1349" s="86" t="str">
        <f>VLOOKUP(D1349,AI!B:G,2,FALSE)</f>
        <v>AI_born_event(RECEIVER, ARG0, ARG1, ARG2, ARG3,ARG4)</v>
      </c>
      <c r="G1349" s="86" t="str">
        <f>VLOOKUP(D1349,AI!B:G,3,FALSE)</f>
        <v>AI_update_event(RECEIVER, ARG0, ARG1, ARG2, ARG3,ARG4)</v>
      </c>
      <c r="H1349" s="86"/>
      <c r="I1349" s="86"/>
      <c r="J1349" s="86" t="str">
        <f>VLOOKUP(D1349,AI!B:G,6,FALSE)</f>
        <v>test_deadth_event(RECEIVER, ARG0, ARG1, ARG2, ARG3,ARG4)</v>
      </c>
      <c r="K1349" s="86">
        <v>1</v>
      </c>
      <c r="L1349" s="86">
        <f>IF(怪物属性编辑!AH1292=1,怪物属性编辑!AO1292,0)</f>
        <v>2606</v>
      </c>
      <c r="M1349" s="89">
        <f t="shared" si="53"/>
        <v>1800</v>
      </c>
      <c r="S1349" s="86">
        <v>320</v>
      </c>
      <c r="AF1349" s="90">
        <f t="shared" si="52"/>
        <v>140936</v>
      </c>
    </row>
    <row r="1350" spans="1:32">
      <c r="A1350" s="5">
        <v>40937</v>
      </c>
      <c r="B1350" s="4">
        <v>50144</v>
      </c>
      <c r="C1350" s="5" t="str">
        <f>VLOOKUP(B1350,映射!A:B,2,FALSE)</f>
        <v>哥布林</v>
      </c>
      <c r="D1350" s="85" t="str">
        <f>IF(IF(COUNTIF(AI!A:A,'表格编辑 '!C1350),TRUE,FALSE)=FALSE,"monster",(VLOOKUP(C1350,AI!A:B,2,FALSE)))</f>
        <v>monster</v>
      </c>
      <c r="E1350" s="5">
        <v>60</v>
      </c>
      <c r="F1350" s="86" t="str">
        <f>VLOOKUP(D1350,AI!B:G,2,FALSE)</f>
        <v>AI_born_event(RECEIVER, ARG0, ARG1, ARG2, ARG3,ARG4)</v>
      </c>
      <c r="G1350" s="86" t="str">
        <f>VLOOKUP(D1350,AI!B:G,3,FALSE)</f>
        <v>AI_update_event(RECEIVER, ARG0, ARG1, ARG2, ARG3,ARG4)</v>
      </c>
      <c r="H1350" s="86"/>
      <c r="I1350" s="86"/>
      <c r="J1350" s="86" t="str">
        <f>VLOOKUP(D1350,AI!B:G,6,FALSE)</f>
        <v>test_deadth_event(RECEIVER, ARG0, ARG1, ARG2, ARG3,ARG4)</v>
      </c>
      <c r="K1350" s="86">
        <v>1</v>
      </c>
      <c r="L1350" s="86">
        <f>IF(怪物属性编辑!AH1293=1,怪物属性编辑!AO1293,0)</f>
        <v>2366</v>
      </c>
      <c r="M1350" s="89">
        <f t="shared" si="53"/>
        <v>1800</v>
      </c>
      <c r="S1350" s="86">
        <v>320</v>
      </c>
      <c r="AF1350" s="90">
        <f t="shared" si="52"/>
        <v>140937</v>
      </c>
    </row>
    <row r="1351" spans="1:32">
      <c r="A1351" s="5">
        <v>40938</v>
      </c>
      <c r="B1351" s="4">
        <v>50076</v>
      </c>
      <c r="C1351" s="5" t="str">
        <f>VLOOKUP(B1351,映射!A:B,2,FALSE)</f>
        <v>风蜘蛛</v>
      </c>
      <c r="D1351" s="85" t="str">
        <f>IF(IF(COUNTIF(AI!A:A,'表格编辑 '!C1351),TRUE,FALSE)=FALSE,"monster",(VLOOKUP(C1351,AI!A:B,2,FALSE)))</f>
        <v>monster</v>
      </c>
      <c r="E1351" s="5">
        <v>60</v>
      </c>
      <c r="F1351" s="86" t="str">
        <f>VLOOKUP(D1351,AI!B:G,2,FALSE)</f>
        <v>AI_born_event(RECEIVER, ARG0, ARG1, ARG2, ARG3,ARG4)</v>
      </c>
      <c r="G1351" s="86" t="str">
        <f>VLOOKUP(D1351,AI!B:G,3,FALSE)</f>
        <v>AI_update_event(RECEIVER, ARG0, ARG1, ARG2, ARG3,ARG4)</v>
      </c>
      <c r="H1351" s="86"/>
      <c r="I1351" s="86"/>
      <c r="J1351" s="86" t="str">
        <f>VLOOKUP(D1351,AI!B:G,6,FALSE)</f>
        <v>test_deadth_event(RECEIVER, ARG0, ARG1, ARG2, ARG3,ARG4)</v>
      </c>
      <c r="K1351" s="86">
        <v>1</v>
      </c>
      <c r="L1351" s="86">
        <f>IF(怪物属性编辑!AH1294=1,怪物属性编辑!AO1294,0)</f>
        <v>2986</v>
      </c>
      <c r="M1351" s="89">
        <f t="shared" si="53"/>
        <v>1800</v>
      </c>
      <c r="S1351" s="86">
        <v>320</v>
      </c>
      <c r="AF1351" s="90">
        <f t="shared" si="52"/>
        <v>140938</v>
      </c>
    </row>
    <row r="1352" spans="1:32">
      <c r="A1352" s="5">
        <v>40939</v>
      </c>
      <c r="B1352" s="4">
        <v>50081</v>
      </c>
      <c r="C1352" s="5" t="str">
        <f>VLOOKUP(B1352,映射!A:B,2,FALSE)</f>
        <v>冰晶树妖</v>
      </c>
      <c r="D1352" s="85" t="str">
        <f>IF(IF(COUNTIF(AI!A:A,'表格编辑 '!C1352),TRUE,FALSE)=FALSE,"monster",(VLOOKUP(C1352,AI!A:B,2,FALSE)))</f>
        <v>monster</v>
      </c>
      <c r="E1352" s="5">
        <v>60</v>
      </c>
      <c r="F1352" s="86" t="str">
        <f>VLOOKUP(D1352,AI!B:G,2,FALSE)</f>
        <v>AI_born_event(RECEIVER, ARG0, ARG1, ARG2, ARG3,ARG4)</v>
      </c>
      <c r="G1352" s="86" t="str">
        <f>VLOOKUP(D1352,AI!B:G,3,FALSE)</f>
        <v>AI_update_event(RECEIVER, ARG0, ARG1, ARG2, ARG3,ARG4)</v>
      </c>
      <c r="H1352" s="86"/>
      <c r="I1352" s="86"/>
      <c r="J1352" s="86" t="str">
        <f>VLOOKUP(D1352,AI!B:G,6,FALSE)</f>
        <v>test_deadth_event(RECEIVER, ARG0, ARG1, ARG2, ARG3,ARG4)</v>
      </c>
      <c r="K1352" s="86">
        <v>1</v>
      </c>
      <c r="L1352" s="86">
        <f>IF(怪物属性编辑!AH1295=1,怪物属性编辑!AO1295,0)</f>
        <v>1454</v>
      </c>
      <c r="M1352" s="89">
        <f t="shared" si="53"/>
        <v>1800</v>
      </c>
      <c r="S1352" s="86">
        <v>320</v>
      </c>
      <c r="AF1352" s="90">
        <f t="shared" si="52"/>
        <v>140939</v>
      </c>
    </row>
    <row r="1353" spans="1:32">
      <c r="A1353" s="5">
        <v>40940</v>
      </c>
      <c r="B1353" s="4">
        <v>50006</v>
      </c>
      <c r="C1353" s="5" t="str">
        <f>VLOOKUP(B1353,映射!A:B,2,FALSE)</f>
        <v>猫人</v>
      </c>
      <c r="D1353" s="85" t="str">
        <f>IF(IF(COUNTIF(AI!A:A,'表格编辑 '!C1353),TRUE,FALSE)=FALSE,"monster",(VLOOKUP(C1353,AI!A:B,2,FALSE)))</f>
        <v>monster</v>
      </c>
      <c r="E1353" s="5">
        <v>60</v>
      </c>
      <c r="F1353" s="86" t="str">
        <f>VLOOKUP(D1353,AI!B:G,2,FALSE)</f>
        <v>AI_born_event(RECEIVER, ARG0, ARG1, ARG2, ARG3,ARG4)</v>
      </c>
      <c r="G1353" s="86" t="str">
        <f>VLOOKUP(D1353,AI!B:G,3,FALSE)</f>
        <v>AI_update_event(RECEIVER, ARG0, ARG1, ARG2, ARG3,ARG4)</v>
      </c>
      <c r="H1353" s="86"/>
      <c r="I1353" s="86"/>
      <c r="J1353" s="86" t="str">
        <f>VLOOKUP(D1353,AI!B:G,6,FALSE)</f>
        <v>test_deadth_event(RECEIVER, ARG0, ARG1, ARG2, ARG3,ARG4)</v>
      </c>
      <c r="K1353" s="86">
        <v>1</v>
      </c>
      <c r="L1353" s="86">
        <f>IF(怪物属性编辑!AH1296=1,怪物属性编辑!AO1296,0)</f>
        <v>3402</v>
      </c>
      <c r="M1353" s="89">
        <f t="shared" si="53"/>
        <v>1800</v>
      </c>
      <c r="S1353" s="86">
        <v>320</v>
      </c>
      <c r="AF1353" s="90">
        <f t="shared" si="52"/>
        <v>140940</v>
      </c>
    </row>
    <row r="1354" spans="1:32">
      <c r="A1354" s="5">
        <v>40941</v>
      </c>
      <c r="B1354" s="4">
        <v>50122</v>
      </c>
      <c r="C1354" s="5" t="str">
        <f>VLOOKUP(B1354,映射!A:B,2,FALSE)</f>
        <v>纯白恐怖箱</v>
      </c>
      <c r="D1354" s="85" t="str">
        <f>IF(IF(COUNTIF(AI!A:A,'表格编辑 '!C1354),TRUE,FALSE)=FALSE,"monster",(VLOOKUP(C1354,AI!A:B,2,FALSE)))</f>
        <v>monster</v>
      </c>
      <c r="E1354" s="5">
        <v>60</v>
      </c>
      <c r="F1354" s="86" t="str">
        <f>VLOOKUP(D1354,AI!B:G,2,FALSE)</f>
        <v>AI_born_event(RECEIVER, ARG0, ARG1, ARG2, ARG3,ARG4)</v>
      </c>
      <c r="G1354" s="86" t="str">
        <f>VLOOKUP(D1354,AI!B:G,3,FALSE)</f>
        <v>AI_update_event(RECEIVER, ARG0, ARG1, ARG2, ARG3,ARG4)</v>
      </c>
      <c r="H1354" s="86"/>
      <c r="I1354" s="86"/>
      <c r="J1354" s="86" t="str">
        <f>VLOOKUP(D1354,AI!B:G,6,FALSE)</f>
        <v>test_deadth_event(RECEIVER, ARG0, ARG1, ARG2, ARG3,ARG4)</v>
      </c>
      <c r="K1354" s="86">
        <v>1</v>
      </c>
      <c r="L1354" s="86">
        <f>IF(怪物属性编辑!AH1297=1,怪物属性编辑!AO1297,0)</f>
        <v>1456</v>
      </c>
      <c r="M1354" s="89">
        <f t="shared" si="53"/>
        <v>1800</v>
      </c>
      <c r="S1354" s="86">
        <v>320</v>
      </c>
      <c r="AF1354" s="90">
        <f t="shared" si="52"/>
        <v>140941</v>
      </c>
    </row>
    <row r="1355" spans="1:32">
      <c r="A1355" s="5">
        <v>40942</v>
      </c>
      <c r="B1355" s="4">
        <v>50154</v>
      </c>
      <c r="C1355" s="5" t="str">
        <f>VLOOKUP(B1355,映射!A:B,2,FALSE)</f>
        <v>海贼</v>
      </c>
      <c r="D1355" s="85" t="str">
        <f>IF(IF(COUNTIF(AI!A:A,'表格编辑 '!C1355),TRUE,FALSE)=FALSE,"monster",(VLOOKUP(C1355,AI!A:B,2,FALSE)))</f>
        <v>monster</v>
      </c>
      <c r="E1355" s="5">
        <v>60</v>
      </c>
      <c r="F1355" s="86" t="str">
        <f>VLOOKUP(D1355,AI!B:G,2,FALSE)</f>
        <v>AI_born_event(RECEIVER, ARG0, ARG1, ARG2, ARG3,ARG4)</v>
      </c>
      <c r="G1355" s="86" t="str">
        <f>VLOOKUP(D1355,AI!B:G,3,FALSE)</f>
        <v>AI_update_event(RECEIVER, ARG0, ARG1, ARG2, ARG3,ARG4)</v>
      </c>
      <c r="H1355" s="86"/>
      <c r="I1355" s="86"/>
      <c r="J1355" s="86" t="str">
        <f>VLOOKUP(D1355,AI!B:G,6,FALSE)</f>
        <v>test_deadth_event(RECEIVER, ARG0, ARG1, ARG2, ARG3,ARG4)</v>
      </c>
      <c r="K1355" s="86">
        <v>1</v>
      </c>
      <c r="L1355" s="86">
        <f>IF(怪物属性编辑!AH1298=1,怪物属性编辑!AO1298,0)</f>
        <v>2722</v>
      </c>
      <c r="M1355" s="89">
        <f t="shared" si="53"/>
        <v>1800</v>
      </c>
      <c r="S1355" s="86">
        <v>320</v>
      </c>
      <c r="AF1355" s="90">
        <f t="shared" si="52"/>
        <v>140942</v>
      </c>
    </row>
    <row r="1356" spans="1:32">
      <c r="A1356" s="5">
        <v>40943</v>
      </c>
      <c r="B1356" s="4">
        <v>50075</v>
      </c>
      <c r="C1356" s="5" t="str">
        <f>VLOOKUP(B1356,映射!A:B,2,FALSE)</f>
        <v>火蜘蛛</v>
      </c>
      <c r="D1356" s="85" t="str">
        <f>IF(IF(COUNTIF(AI!A:A,'表格编辑 '!C1356),TRUE,FALSE)=FALSE,"monster",(VLOOKUP(C1356,AI!A:B,2,FALSE)))</f>
        <v>monster</v>
      </c>
      <c r="E1356" s="5">
        <v>60</v>
      </c>
      <c r="F1356" s="86" t="str">
        <f>VLOOKUP(D1356,AI!B:G,2,FALSE)</f>
        <v>AI_born_event(RECEIVER, ARG0, ARG1, ARG2, ARG3,ARG4)</v>
      </c>
      <c r="G1356" s="86" t="str">
        <f>VLOOKUP(D1356,AI!B:G,3,FALSE)</f>
        <v>AI_update_event(RECEIVER, ARG0, ARG1, ARG2, ARG3,ARG4)</v>
      </c>
      <c r="H1356" s="86"/>
      <c r="I1356" s="86"/>
      <c r="J1356" s="86" t="str">
        <f>VLOOKUP(D1356,AI!B:G,6,FALSE)</f>
        <v>test_deadth_event(RECEIVER, ARG0, ARG1, ARG2, ARG3,ARG4)</v>
      </c>
      <c r="K1356" s="86">
        <v>1</v>
      </c>
      <c r="L1356" s="86">
        <f>IF(怪物属性编辑!AH1299=1,怪物属性编辑!AO1299,0)</f>
        <v>3550</v>
      </c>
      <c r="M1356" s="89">
        <f t="shared" si="53"/>
        <v>1800</v>
      </c>
      <c r="S1356" s="86">
        <v>320</v>
      </c>
      <c r="AF1356" s="90">
        <f t="shared" si="52"/>
        <v>140943</v>
      </c>
    </row>
    <row r="1357" spans="1:32">
      <c r="A1357" s="5">
        <v>40944</v>
      </c>
      <c r="B1357" s="4">
        <v>50065</v>
      </c>
      <c r="C1357" s="5" t="str">
        <f>VLOOKUP(B1357,映射!A:B,2,FALSE)</f>
        <v>虎头蜂</v>
      </c>
      <c r="D1357" s="85" t="str">
        <f>IF(IF(COUNTIF(AI!A:A,'表格编辑 '!C1357),TRUE,FALSE)=FALSE,"monster",(VLOOKUP(C1357,AI!A:B,2,FALSE)))</f>
        <v>monster</v>
      </c>
      <c r="E1357" s="5">
        <v>60</v>
      </c>
      <c r="F1357" s="86" t="str">
        <f>VLOOKUP(D1357,AI!B:G,2,FALSE)</f>
        <v>AI_born_event(RECEIVER, ARG0, ARG1, ARG2, ARG3,ARG4)</v>
      </c>
      <c r="G1357" s="86" t="str">
        <f>VLOOKUP(D1357,AI!B:G,3,FALSE)</f>
        <v>AI_update_event(RECEIVER, ARG0, ARG1, ARG2, ARG3,ARG4)</v>
      </c>
      <c r="H1357" s="86"/>
      <c r="I1357" s="86"/>
      <c r="J1357" s="86" t="str">
        <f>VLOOKUP(D1357,AI!B:G,6,FALSE)</f>
        <v>test_deadth_event(RECEIVER, ARG0, ARG1, ARG2, ARG3,ARG4)</v>
      </c>
      <c r="K1357" s="86">
        <v>1</v>
      </c>
      <c r="L1357" s="86">
        <f>IF(怪物属性编辑!AH1300=1,怪物属性编辑!AO1300,0)</f>
        <v>4366</v>
      </c>
      <c r="M1357" s="89">
        <f t="shared" si="53"/>
        <v>1800</v>
      </c>
      <c r="S1357" s="86">
        <v>320</v>
      </c>
      <c r="AF1357" s="90">
        <f t="shared" si="52"/>
        <v>140944</v>
      </c>
    </row>
    <row r="1358" spans="1:32">
      <c r="A1358" s="5">
        <v>40945</v>
      </c>
      <c r="B1358" s="4">
        <v>50112</v>
      </c>
      <c r="C1358" s="5" t="str">
        <f>VLOOKUP(B1358,映射!A:B,2,FALSE)</f>
        <v>阴影</v>
      </c>
      <c r="D1358" s="85" t="str">
        <f>IF(IF(COUNTIF(AI!A:A,'表格编辑 '!C1358),TRUE,FALSE)=FALSE,"monster",(VLOOKUP(C1358,AI!A:B,2,FALSE)))</f>
        <v>YinYing</v>
      </c>
      <c r="E1358" s="5">
        <v>60</v>
      </c>
      <c r="F1358" s="86" t="str">
        <f>VLOOKUP(D1358,AI!B:G,2,FALSE)</f>
        <v>YinYing_Born(RECEIVER, ARG0, ARG1, ARG2, ARG3,ARG4)</v>
      </c>
      <c r="G1358" s="86" t="str">
        <f>VLOOKUP(D1358,AI!B:G,3,FALSE)</f>
        <v>YinYing_Update(RECEIVER, ARG0, ARG1, ARG2, ARG3,ARG4)</v>
      </c>
      <c r="H1358" s="86"/>
      <c r="I1358" s="86"/>
      <c r="J1358" s="86" t="str">
        <f>VLOOKUP(D1358,AI!B:G,6,FALSE)</f>
        <v>YinYing_deadth(RECEIVER, ARG0, ARG1, ARG2, ARG3,ARG4)</v>
      </c>
      <c r="K1358" s="86">
        <v>1</v>
      </c>
      <c r="L1358" s="86">
        <f>IF(怪物属性编辑!AH1301=1,怪物属性编辑!AO1301,0)</f>
        <v>12120</v>
      </c>
      <c r="M1358" s="89">
        <f t="shared" si="53"/>
        <v>1800</v>
      </c>
      <c r="S1358" s="86">
        <v>320</v>
      </c>
      <c r="Y1358" s="86">
        <v>100</v>
      </c>
      <c r="Z1358" s="86">
        <v>100</v>
      </c>
      <c r="AA1358" s="86">
        <v>100</v>
      </c>
      <c r="AB1358" s="86">
        <v>100</v>
      </c>
      <c r="AC1358" s="86">
        <v>100</v>
      </c>
      <c r="AD1358" s="86">
        <v>100</v>
      </c>
      <c r="AF1358" s="90">
        <f t="shared" si="52"/>
        <v>140945</v>
      </c>
    </row>
    <row r="1359" spans="1:32">
      <c r="A1359" s="5">
        <v>40946</v>
      </c>
      <c r="B1359" s="98">
        <v>50026</v>
      </c>
      <c r="C1359" s="5" t="str">
        <f>VLOOKUP(B1359,映射!A:B,2,FALSE)</f>
        <v>食尸鬼</v>
      </c>
      <c r="D1359" s="85" t="str">
        <f>IF(IF(COUNTIF(AI!A:A,'表格编辑 '!C1359),TRUE,FALSE)=FALSE,"monster",(VLOOKUP(C1359,AI!A:B,2,FALSE)))</f>
        <v>monster</v>
      </c>
      <c r="E1359" s="5">
        <v>65</v>
      </c>
      <c r="F1359" s="86" t="str">
        <f>VLOOKUP(D1359,AI!B:G,2,FALSE)</f>
        <v>AI_born_event(RECEIVER, ARG0, ARG1, ARG2, ARG3,ARG4)</v>
      </c>
      <c r="G1359" s="86" t="str">
        <f>VLOOKUP(D1359,AI!B:G,3,FALSE)</f>
        <v>AI_update_event(RECEIVER, ARG0, ARG1, ARG2, ARG3,ARG4)</v>
      </c>
      <c r="H1359" s="86"/>
      <c r="I1359" s="86"/>
      <c r="J1359" s="86" t="str">
        <f>VLOOKUP(D1359,AI!B:G,6,FALSE)</f>
        <v>test_deadth_event(RECEIVER, ARG0, ARG1, ARG2, ARG3,ARG4)</v>
      </c>
      <c r="K1359" s="86">
        <v>1</v>
      </c>
      <c r="L1359" s="86">
        <v>10000</v>
      </c>
      <c r="M1359" s="89">
        <f t="shared" si="53"/>
        <v>1950</v>
      </c>
      <c r="S1359" s="86">
        <v>400</v>
      </c>
      <c r="AF1359" s="90">
        <f t="shared" si="52"/>
        <v>140946</v>
      </c>
    </row>
    <row r="1360" spans="1:32">
      <c r="A1360" s="5">
        <v>40947</v>
      </c>
      <c r="B1360" s="98">
        <v>50092</v>
      </c>
      <c r="C1360" s="5" t="str">
        <f>VLOOKUP(B1360,映射!A:B,2,FALSE)</f>
        <v>功夫刺魔</v>
      </c>
      <c r="D1360" s="85" t="str">
        <f>IF(IF(COUNTIF(AI!A:A,'表格编辑 '!C1360),TRUE,FALSE)=FALSE,"monster",(VLOOKUP(C1360,AI!A:B,2,FALSE)))</f>
        <v>monster</v>
      </c>
      <c r="E1360" s="5">
        <v>65</v>
      </c>
      <c r="F1360" s="86" t="str">
        <f>VLOOKUP(D1360,AI!B:G,2,FALSE)</f>
        <v>AI_born_event(RECEIVER, ARG0, ARG1, ARG2, ARG3,ARG4)</v>
      </c>
      <c r="G1360" s="86" t="str">
        <f>VLOOKUP(D1360,AI!B:G,3,FALSE)</f>
        <v>AI_update_event(RECEIVER, ARG0, ARG1, ARG2, ARG3,ARG4)</v>
      </c>
      <c r="H1360" s="86"/>
      <c r="I1360" s="86"/>
      <c r="J1360" s="86" t="str">
        <f>VLOOKUP(D1360,AI!B:G,6,FALSE)</f>
        <v>test_deadth_event(RECEIVER, ARG0, ARG1, ARG2, ARG3,ARG4)</v>
      </c>
      <c r="K1360" s="86">
        <v>1</v>
      </c>
      <c r="L1360" s="86">
        <v>10000</v>
      </c>
      <c r="M1360" s="89">
        <f t="shared" si="53"/>
        <v>1950</v>
      </c>
      <c r="S1360" s="86">
        <v>400</v>
      </c>
      <c r="AF1360" s="90">
        <f t="shared" si="52"/>
        <v>140947</v>
      </c>
    </row>
    <row r="1361" spans="1:32">
      <c r="A1361" s="5">
        <v>40948</v>
      </c>
      <c r="B1361" s="98">
        <v>50012</v>
      </c>
      <c r="C1361" s="5" t="str">
        <f>VLOOKUP(B1361,映射!A:B,2,FALSE)</f>
        <v>暴君熊</v>
      </c>
      <c r="D1361" s="85" t="str">
        <f>IF(IF(COUNTIF(AI!A:A,'表格编辑 '!C1361),TRUE,FALSE)=FALSE,"monster",(VLOOKUP(C1361,AI!A:B,2,FALSE)))</f>
        <v>monster</v>
      </c>
      <c r="E1361" s="5">
        <v>65</v>
      </c>
      <c r="F1361" s="86" t="str">
        <f>VLOOKUP(D1361,AI!B:G,2,FALSE)</f>
        <v>AI_born_event(RECEIVER, ARG0, ARG1, ARG2, ARG3,ARG4)</v>
      </c>
      <c r="G1361" s="86" t="str">
        <f>VLOOKUP(D1361,AI!B:G,3,FALSE)</f>
        <v>AI_update_event(RECEIVER, ARG0, ARG1, ARG2, ARG3,ARG4)</v>
      </c>
      <c r="H1361" s="86"/>
      <c r="I1361" s="86"/>
      <c r="J1361" s="86" t="str">
        <f>VLOOKUP(D1361,AI!B:G,6,FALSE)</f>
        <v>test_deadth_event(RECEIVER, ARG0, ARG1, ARG2, ARG3,ARG4)</v>
      </c>
      <c r="K1361" s="86">
        <v>1</v>
      </c>
      <c r="L1361" s="86">
        <v>10000</v>
      </c>
      <c r="M1361" s="89">
        <f t="shared" si="53"/>
        <v>1950</v>
      </c>
      <c r="S1361" s="86">
        <v>400</v>
      </c>
      <c r="AF1361" s="90">
        <f t="shared" si="52"/>
        <v>140948</v>
      </c>
    </row>
    <row r="1362" spans="1:32">
      <c r="A1362" s="5">
        <v>40949</v>
      </c>
      <c r="B1362" s="98">
        <v>50095</v>
      </c>
      <c r="C1362" s="5" t="str">
        <f>VLOOKUP(B1362,映射!A:B,2,FALSE)</f>
        <v>炽热魔芋</v>
      </c>
      <c r="D1362" s="85" t="str">
        <f>IF(IF(COUNTIF(AI!A:A,'表格编辑 '!C1362),TRUE,FALSE)=FALSE,"monster",(VLOOKUP(C1362,AI!A:B,2,FALSE)))</f>
        <v>monster</v>
      </c>
      <c r="E1362" s="5">
        <v>65</v>
      </c>
      <c r="F1362" s="86" t="str">
        <f>VLOOKUP(D1362,AI!B:G,2,FALSE)</f>
        <v>AI_born_event(RECEIVER, ARG0, ARG1, ARG2, ARG3,ARG4)</v>
      </c>
      <c r="G1362" s="86" t="str">
        <f>VLOOKUP(D1362,AI!B:G,3,FALSE)</f>
        <v>AI_update_event(RECEIVER, ARG0, ARG1, ARG2, ARG3,ARG4)</v>
      </c>
      <c r="H1362" s="86"/>
      <c r="I1362" s="86"/>
      <c r="J1362" s="86" t="str">
        <f>VLOOKUP(D1362,AI!B:G,6,FALSE)</f>
        <v>test_deadth_event(RECEIVER, ARG0, ARG1, ARG2, ARG3,ARG4)</v>
      </c>
      <c r="K1362" s="86">
        <v>1</v>
      </c>
      <c r="L1362" s="86">
        <v>10000</v>
      </c>
      <c r="M1362" s="89">
        <f t="shared" si="53"/>
        <v>1950</v>
      </c>
      <c r="S1362" s="86">
        <v>400</v>
      </c>
      <c r="AF1362" s="90">
        <f t="shared" si="52"/>
        <v>140949</v>
      </c>
    </row>
    <row r="1363" spans="1:32">
      <c r="A1363" s="5">
        <v>40950</v>
      </c>
      <c r="B1363" s="98">
        <v>50148</v>
      </c>
      <c r="C1363" s="5" t="str">
        <f>VLOOKUP(B1363,映射!A:B,2,FALSE)</f>
        <v>巨人</v>
      </c>
      <c r="D1363" s="85" t="str">
        <f>IF(IF(COUNTIF(AI!A:A,'表格编辑 '!C1363),TRUE,FALSE)=FALSE,"monster",(VLOOKUP(C1363,AI!A:B,2,FALSE)))</f>
        <v>monster</v>
      </c>
      <c r="E1363" s="5">
        <v>65</v>
      </c>
      <c r="F1363" s="86" t="str">
        <f>VLOOKUP(D1363,AI!B:G,2,FALSE)</f>
        <v>AI_born_event(RECEIVER, ARG0, ARG1, ARG2, ARG3,ARG4)</v>
      </c>
      <c r="G1363" s="86" t="str">
        <f>VLOOKUP(D1363,AI!B:G,3,FALSE)</f>
        <v>AI_update_event(RECEIVER, ARG0, ARG1, ARG2, ARG3,ARG4)</v>
      </c>
      <c r="H1363" s="86"/>
      <c r="I1363" s="86"/>
      <c r="J1363" s="86" t="str">
        <f>VLOOKUP(D1363,AI!B:G,6,FALSE)</f>
        <v>test_deadth_event(RECEIVER, ARG0, ARG1, ARG2, ARG3,ARG4)</v>
      </c>
      <c r="K1363" s="86">
        <v>1</v>
      </c>
      <c r="L1363" s="86">
        <v>10000</v>
      </c>
      <c r="M1363" s="89">
        <f t="shared" si="53"/>
        <v>1950</v>
      </c>
      <c r="S1363" s="86">
        <v>400</v>
      </c>
      <c r="AF1363" s="90">
        <f t="shared" si="52"/>
        <v>140950</v>
      </c>
    </row>
    <row r="1364" spans="1:32">
      <c r="A1364" s="5">
        <v>40951</v>
      </c>
      <c r="B1364" s="98">
        <v>50090</v>
      </c>
      <c r="C1364" s="5" t="str">
        <f>VLOOKUP(B1364,映射!A:B,2,FALSE)</f>
        <v>熔岩臭臭花</v>
      </c>
      <c r="D1364" s="85" t="str">
        <f>IF(IF(COUNTIF(AI!A:A,'表格编辑 '!C1364),TRUE,FALSE)=FALSE,"monster",(VLOOKUP(C1364,AI!A:B,2,FALSE)))</f>
        <v>monster</v>
      </c>
      <c r="E1364" s="5">
        <v>65</v>
      </c>
      <c r="F1364" s="86" t="str">
        <f>VLOOKUP(D1364,AI!B:G,2,FALSE)</f>
        <v>AI_born_event(RECEIVER, ARG0, ARG1, ARG2, ARG3,ARG4)</v>
      </c>
      <c r="G1364" s="86" t="str">
        <f>VLOOKUP(D1364,AI!B:G,3,FALSE)</f>
        <v>AI_update_event(RECEIVER, ARG0, ARG1, ARG2, ARG3,ARG4)</v>
      </c>
      <c r="H1364" s="86"/>
      <c r="I1364" s="86"/>
      <c r="J1364" s="86" t="str">
        <f>VLOOKUP(D1364,AI!B:G,6,FALSE)</f>
        <v>test_deadth_event(RECEIVER, ARG0, ARG1, ARG2, ARG3,ARG4)</v>
      </c>
      <c r="K1364" s="86">
        <v>1</v>
      </c>
      <c r="L1364" s="86">
        <v>10000</v>
      </c>
      <c r="M1364" s="89">
        <f t="shared" si="53"/>
        <v>1950</v>
      </c>
      <c r="S1364" s="86">
        <v>400</v>
      </c>
      <c r="AF1364" s="90">
        <f t="shared" si="52"/>
        <v>140951</v>
      </c>
    </row>
    <row r="1365" spans="1:32">
      <c r="A1365" s="5">
        <v>40952</v>
      </c>
      <c r="B1365" s="98">
        <v>50085</v>
      </c>
      <c r="C1365" s="5" t="str">
        <f>VLOOKUP(B1365,映射!A:B,2,FALSE)</f>
        <v>死亡之花</v>
      </c>
      <c r="D1365" s="85" t="str">
        <f>IF(IF(COUNTIF(AI!A:A,'表格编辑 '!C1365),TRUE,FALSE)=FALSE,"monster",(VLOOKUP(C1365,AI!A:B,2,FALSE)))</f>
        <v>monster</v>
      </c>
      <c r="E1365" s="5">
        <v>65</v>
      </c>
      <c r="F1365" s="86" t="str">
        <f>VLOOKUP(D1365,AI!B:G,2,FALSE)</f>
        <v>AI_born_event(RECEIVER, ARG0, ARG1, ARG2, ARG3,ARG4)</v>
      </c>
      <c r="G1365" s="86" t="str">
        <f>VLOOKUP(D1365,AI!B:G,3,FALSE)</f>
        <v>AI_update_event(RECEIVER, ARG0, ARG1, ARG2, ARG3,ARG4)</v>
      </c>
      <c r="H1365" s="86"/>
      <c r="I1365" s="86"/>
      <c r="J1365" s="86" t="str">
        <f>VLOOKUP(D1365,AI!B:G,6,FALSE)</f>
        <v>test_deadth_event(RECEIVER, ARG0, ARG1, ARG2, ARG3,ARG4)</v>
      </c>
      <c r="K1365" s="86">
        <v>1</v>
      </c>
      <c r="L1365" s="86">
        <v>10000</v>
      </c>
      <c r="M1365" s="89">
        <f t="shared" si="53"/>
        <v>1950</v>
      </c>
      <c r="S1365" s="86">
        <v>400</v>
      </c>
      <c r="AF1365" s="90">
        <f t="shared" si="52"/>
        <v>140952</v>
      </c>
    </row>
    <row r="1366" spans="1:32">
      <c r="A1366" s="5">
        <v>40953</v>
      </c>
      <c r="B1366" s="98">
        <v>50088</v>
      </c>
      <c r="C1366" s="5" t="str">
        <f>VLOOKUP(B1366,映射!A:B,2,FALSE)</f>
        <v>沙漠臭臭花</v>
      </c>
      <c r="D1366" s="85" t="str">
        <f>IF(IF(COUNTIF(AI!A:A,'表格编辑 '!C1366),TRUE,FALSE)=FALSE,"monster",(VLOOKUP(C1366,AI!A:B,2,FALSE)))</f>
        <v>monster</v>
      </c>
      <c r="E1366" s="5">
        <v>65</v>
      </c>
      <c r="F1366" s="86" t="str">
        <f>VLOOKUP(D1366,AI!B:G,2,FALSE)</f>
        <v>AI_born_event(RECEIVER, ARG0, ARG1, ARG2, ARG3,ARG4)</v>
      </c>
      <c r="G1366" s="86" t="str">
        <f>VLOOKUP(D1366,AI!B:G,3,FALSE)</f>
        <v>AI_update_event(RECEIVER, ARG0, ARG1, ARG2, ARG3,ARG4)</v>
      </c>
      <c r="H1366" s="86"/>
      <c r="I1366" s="86"/>
      <c r="J1366" s="86" t="str">
        <f>VLOOKUP(D1366,AI!B:G,6,FALSE)</f>
        <v>test_deadth_event(RECEIVER, ARG0, ARG1, ARG2, ARG3,ARG4)</v>
      </c>
      <c r="K1366" s="86">
        <v>1</v>
      </c>
      <c r="L1366" s="86">
        <v>10000</v>
      </c>
      <c r="M1366" s="89">
        <f t="shared" si="53"/>
        <v>1950</v>
      </c>
      <c r="S1366" s="86">
        <v>400</v>
      </c>
      <c r="AF1366" s="90">
        <f t="shared" si="52"/>
        <v>140953</v>
      </c>
    </row>
    <row r="1367" spans="1:32">
      <c r="A1367" s="5">
        <v>40954</v>
      </c>
      <c r="B1367" s="98">
        <v>50104</v>
      </c>
      <c r="C1367" s="5" t="str">
        <f>VLOOKUP(B1367,映射!A:B,2,FALSE)</f>
        <v>小丑炸弹魔</v>
      </c>
      <c r="D1367" s="85" t="str">
        <f>IF(IF(COUNTIF(AI!A:A,'表格编辑 '!C1367),TRUE,FALSE)=FALSE,"monster",(VLOOKUP(C1367,AI!A:B,2,FALSE)))</f>
        <v>monster</v>
      </c>
      <c r="E1367" s="5">
        <v>65</v>
      </c>
      <c r="F1367" s="86" t="str">
        <f>VLOOKUP(D1367,AI!B:G,2,FALSE)</f>
        <v>AI_born_event(RECEIVER, ARG0, ARG1, ARG2, ARG3,ARG4)</v>
      </c>
      <c r="G1367" s="86" t="str">
        <f>VLOOKUP(D1367,AI!B:G,3,FALSE)</f>
        <v>AI_update_event(RECEIVER, ARG0, ARG1, ARG2, ARG3,ARG4)</v>
      </c>
      <c r="H1367" s="86"/>
      <c r="I1367" s="86"/>
      <c r="J1367" s="86" t="str">
        <f>VLOOKUP(D1367,AI!B:G,6,FALSE)</f>
        <v>test_deadth_event(RECEIVER, ARG0, ARG1, ARG2, ARG3,ARG4)</v>
      </c>
      <c r="K1367" s="86">
        <v>1</v>
      </c>
      <c r="L1367" s="86">
        <v>10000</v>
      </c>
      <c r="M1367" s="89">
        <f t="shared" si="53"/>
        <v>1950</v>
      </c>
      <c r="S1367" s="86">
        <v>400</v>
      </c>
      <c r="AF1367" s="90">
        <f t="shared" si="52"/>
        <v>140954</v>
      </c>
    </row>
    <row r="1368" spans="1:32">
      <c r="A1368" s="5">
        <v>40955</v>
      </c>
      <c r="B1368" s="98">
        <v>50074</v>
      </c>
      <c r="C1368" s="5" t="str">
        <f>VLOOKUP(B1368,映射!A:B,2,FALSE)</f>
        <v>水蜘蛛</v>
      </c>
      <c r="D1368" s="85" t="str">
        <f>IF(IF(COUNTIF(AI!A:A,'表格编辑 '!C1368),TRUE,FALSE)=FALSE,"monster",(VLOOKUP(C1368,AI!A:B,2,FALSE)))</f>
        <v>monster</v>
      </c>
      <c r="E1368" s="5">
        <v>65</v>
      </c>
      <c r="F1368" s="86" t="str">
        <f>VLOOKUP(D1368,AI!B:G,2,FALSE)</f>
        <v>AI_born_event(RECEIVER, ARG0, ARG1, ARG2, ARG3,ARG4)</v>
      </c>
      <c r="G1368" s="86" t="str">
        <f>VLOOKUP(D1368,AI!B:G,3,FALSE)</f>
        <v>AI_update_event(RECEIVER, ARG0, ARG1, ARG2, ARG3,ARG4)</v>
      </c>
      <c r="H1368" s="86"/>
      <c r="I1368" s="86"/>
      <c r="J1368" s="86" t="str">
        <f>VLOOKUP(D1368,AI!B:G,6,FALSE)</f>
        <v>test_deadth_event(RECEIVER, ARG0, ARG1, ARG2, ARG3,ARG4)</v>
      </c>
      <c r="K1368" s="86">
        <v>1</v>
      </c>
      <c r="L1368" s="86">
        <v>10000</v>
      </c>
      <c r="M1368" s="89">
        <f t="shared" si="53"/>
        <v>1950</v>
      </c>
      <c r="S1368" s="86">
        <v>400</v>
      </c>
      <c r="AF1368" s="90">
        <f t="shared" si="52"/>
        <v>140955</v>
      </c>
    </row>
    <row r="1369" spans="1:32">
      <c r="A1369" s="5">
        <v>40956</v>
      </c>
      <c r="B1369" s="98">
        <v>50084</v>
      </c>
      <c r="C1369" s="5" t="str">
        <f>VLOOKUP(B1369,映射!A:B,2,FALSE)</f>
        <v>曼陀罗草</v>
      </c>
      <c r="D1369" s="85" t="str">
        <f>IF(IF(COUNTIF(AI!A:A,'表格编辑 '!C1369),TRUE,FALSE)=FALSE,"monster",(VLOOKUP(C1369,AI!A:B,2,FALSE)))</f>
        <v>monster</v>
      </c>
      <c r="E1369" s="5">
        <v>65</v>
      </c>
      <c r="F1369" s="86" t="str">
        <f>VLOOKUP(D1369,AI!B:G,2,FALSE)</f>
        <v>AI_born_event(RECEIVER, ARG0, ARG1, ARG2, ARG3,ARG4)</v>
      </c>
      <c r="G1369" s="86" t="str">
        <f>VLOOKUP(D1369,AI!B:G,3,FALSE)</f>
        <v>AI_update_event(RECEIVER, ARG0, ARG1, ARG2, ARG3,ARG4)</v>
      </c>
      <c r="H1369" s="86"/>
      <c r="I1369" s="86"/>
      <c r="J1369" s="86" t="str">
        <f>VLOOKUP(D1369,AI!B:G,6,FALSE)</f>
        <v>test_deadth_event(RECEIVER, ARG0, ARG1, ARG2, ARG3,ARG4)</v>
      </c>
      <c r="K1369" s="86">
        <v>1</v>
      </c>
      <c r="L1369" s="86">
        <v>10000</v>
      </c>
      <c r="M1369" s="89">
        <f t="shared" si="53"/>
        <v>1950</v>
      </c>
      <c r="S1369" s="86">
        <v>400</v>
      </c>
      <c r="AF1369" s="90">
        <f t="shared" si="52"/>
        <v>140956</v>
      </c>
    </row>
    <row r="1370" spans="1:32">
      <c r="A1370" s="5">
        <v>40957</v>
      </c>
      <c r="B1370" s="98">
        <v>50155</v>
      </c>
      <c r="C1370" s="5" t="str">
        <f>VLOOKUP(B1370,映射!A:B,2,FALSE)</f>
        <v>熊猫团</v>
      </c>
      <c r="D1370" s="85" t="str">
        <f>IF(IF(COUNTIF(AI!A:A,'表格编辑 '!C1370),TRUE,FALSE)=FALSE,"monster",(VLOOKUP(C1370,AI!A:B,2,FALSE)))</f>
        <v>monster</v>
      </c>
      <c r="E1370" s="5">
        <v>65</v>
      </c>
      <c r="F1370" s="86" t="str">
        <f>VLOOKUP(D1370,AI!B:G,2,FALSE)</f>
        <v>AI_born_event(RECEIVER, ARG0, ARG1, ARG2, ARG3,ARG4)</v>
      </c>
      <c r="G1370" s="86" t="str">
        <f>VLOOKUP(D1370,AI!B:G,3,FALSE)</f>
        <v>AI_update_event(RECEIVER, ARG0, ARG1, ARG2, ARG3,ARG4)</v>
      </c>
      <c r="H1370" s="86"/>
      <c r="I1370" s="86"/>
      <c r="J1370" s="86" t="str">
        <f>VLOOKUP(D1370,AI!B:G,6,FALSE)</f>
        <v>test_deadth_event(RECEIVER, ARG0, ARG1, ARG2, ARG3,ARG4)</v>
      </c>
      <c r="K1370" s="86">
        <v>1</v>
      </c>
      <c r="L1370" s="86">
        <v>10000</v>
      </c>
      <c r="M1370" s="89">
        <f t="shared" si="53"/>
        <v>1950</v>
      </c>
      <c r="S1370" s="86">
        <v>400</v>
      </c>
      <c r="AF1370" s="90">
        <f t="shared" si="52"/>
        <v>140957</v>
      </c>
    </row>
    <row r="1371" spans="1:32">
      <c r="A1371" s="5">
        <v>40958</v>
      </c>
      <c r="B1371" s="98">
        <v>50157</v>
      </c>
      <c r="C1371" s="5" t="str">
        <f>VLOOKUP(B1371,映射!A:B,2,FALSE)</f>
        <v>雪山幻魔</v>
      </c>
      <c r="D1371" s="85" t="str">
        <f>IF(IF(COUNTIF(AI!A:A,'表格编辑 '!C1371),TRUE,FALSE)=FALSE,"monster",(VLOOKUP(C1371,AI!A:B,2,FALSE)))</f>
        <v>monster</v>
      </c>
      <c r="E1371" s="5">
        <v>65</v>
      </c>
      <c r="F1371" s="86" t="str">
        <f>VLOOKUP(D1371,AI!B:G,2,FALSE)</f>
        <v>AI_born_event(RECEIVER, ARG0, ARG1, ARG2, ARG3,ARG4)</v>
      </c>
      <c r="G1371" s="86" t="str">
        <f>VLOOKUP(D1371,AI!B:G,3,FALSE)</f>
        <v>AI_update_event(RECEIVER, ARG0, ARG1, ARG2, ARG3,ARG4)</v>
      </c>
      <c r="H1371" s="86"/>
      <c r="I1371" s="86"/>
      <c r="J1371" s="86" t="str">
        <f>VLOOKUP(D1371,AI!B:G,6,FALSE)</f>
        <v>test_deadth_event(RECEIVER, ARG0, ARG1, ARG2, ARG3,ARG4)</v>
      </c>
      <c r="K1371" s="86">
        <v>1</v>
      </c>
      <c r="L1371" s="86">
        <v>10000</v>
      </c>
      <c r="M1371" s="89">
        <f t="shared" si="53"/>
        <v>1950</v>
      </c>
      <c r="S1371" s="86">
        <v>400</v>
      </c>
      <c r="AF1371" s="90">
        <f t="shared" si="52"/>
        <v>140958</v>
      </c>
    </row>
    <row r="1372" spans="1:32">
      <c r="A1372" s="5">
        <v>40959</v>
      </c>
      <c r="B1372" s="98">
        <v>50076</v>
      </c>
      <c r="C1372" s="5" t="str">
        <f>VLOOKUP(B1372,映射!A:B,2,FALSE)</f>
        <v>风蜘蛛</v>
      </c>
      <c r="D1372" s="85" t="str">
        <f>IF(IF(COUNTIF(AI!A:A,'表格编辑 '!C1372),TRUE,FALSE)=FALSE,"monster",(VLOOKUP(C1372,AI!A:B,2,FALSE)))</f>
        <v>monster</v>
      </c>
      <c r="E1372" s="5">
        <v>65</v>
      </c>
      <c r="F1372" s="86" t="str">
        <f>VLOOKUP(D1372,AI!B:G,2,FALSE)</f>
        <v>AI_born_event(RECEIVER, ARG0, ARG1, ARG2, ARG3,ARG4)</v>
      </c>
      <c r="G1372" s="86" t="str">
        <f>VLOOKUP(D1372,AI!B:G,3,FALSE)</f>
        <v>AI_update_event(RECEIVER, ARG0, ARG1, ARG2, ARG3,ARG4)</v>
      </c>
      <c r="H1372" s="86"/>
      <c r="I1372" s="86"/>
      <c r="J1372" s="86" t="str">
        <f>VLOOKUP(D1372,AI!B:G,6,FALSE)</f>
        <v>test_deadth_event(RECEIVER, ARG0, ARG1, ARG2, ARG3,ARG4)</v>
      </c>
      <c r="K1372" s="86">
        <v>1</v>
      </c>
      <c r="L1372" s="86">
        <v>10000</v>
      </c>
      <c r="M1372" s="89">
        <f t="shared" si="53"/>
        <v>1950</v>
      </c>
      <c r="S1372" s="86">
        <v>400</v>
      </c>
      <c r="AF1372" s="90">
        <f t="shared" si="52"/>
        <v>140959</v>
      </c>
    </row>
    <row r="1373" spans="1:32">
      <c r="A1373" s="5">
        <v>40960</v>
      </c>
      <c r="B1373" s="98">
        <v>50060</v>
      </c>
      <c r="C1373" s="5" t="str">
        <f>VLOOKUP(B1373,映射!A:B,2,FALSE)</f>
        <v>炼狱魔蝎</v>
      </c>
      <c r="D1373" s="85" t="str">
        <f>IF(IF(COUNTIF(AI!A:A,'表格编辑 '!C1373),TRUE,FALSE)=FALSE,"monster",(VLOOKUP(C1373,AI!A:B,2,FALSE)))</f>
        <v>monster</v>
      </c>
      <c r="E1373" s="5">
        <v>65</v>
      </c>
      <c r="F1373" s="86" t="str">
        <f>VLOOKUP(D1373,AI!B:G,2,FALSE)</f>
        <v>AI_born_event(RECEIVER, ARG0, ARG1, ARG2, ARG3,ARG4)</v>
      </c>
      <c r="G1373" s="86" t="str">
        <f>VLOOKUP(D1373,AI!B:G,3,FALSE)</f>
        <v>AI_update_event(RECEIVER, ARG0, ARG1, ARG2, ARG3,ARG4)</v>
      </c>
      <c r="H1373" s="86"/>
      <c r="I1373" s="86"/>
      <c r="J1373" s="86" t="str">
        <f>VLOOKUP(D1373,AI!B:G,6,FALSE)</f>
        <v>test_deadth_event(RECEIVER, ARG0, ARG1, ARG2, ARG3,ARG4)</v>
      </c>
      <c r="K1373" s="86">
        <v>1</v>
      </c>
      <c r="L1373" s="86">
        <v>10000</v>
      </c>
      <c r="M1373" s="89">
        <f t="shared" si="53"/>
        <v>1950</v>
      </c>
      <c r="S1373" s="86">
        <v>400</v>
      </c>
      <c r="AF1373" s="90">
        <f t="shared" si="52"/>
        <v>140960</v>
      </c>
    </row>
    <row r="1374" spans="1:32">
      <c r="A1374" s="5">
        <v>40961</v>
      </c>
      <c r="B1374" s="4">
        <v>50000</v>
      </c>
      <c r="C1374" s="5" t="str">
        <f>VLOOKUP(B1374,映射!A:B,2,FALSE)</f>
        <v>海底龟</v>
      </c>
      <c r="D1374" s="85" t="str">
        <f>IF(IF(COUNTIF(AI!A:A,'表格编辑 '!C1374),TRUE,FALSE)=FALSE,"monster",(VLOOKUP(C1374,AI!A:B,2,FALSE)))</f>
        <v>monster</v>
      </c>
      <c r="E1374" s="5">
        <v>65</v>
      </c>
      <c r="F1374" s="86" t="str">
        <f>VLOOKUP(D1374,AI!B:G,2,FALSE)</f>
        <v>AI_born_event(RECEIVER, ARG0, ARG1, ARG2, ARG3,ARG4)</v>
      </c>
      <c r="G1374" s="86" t="str">
        <f>VLOOKUP(D1374,AI!B:G,3,FALSE)</f>
        <v>AI_update_event(RECEIVER, ARG0, ARG1, ARG2, ARG3,ARG4)</v>
      </c>
      <c r="H1374" s="86"/>
      <c r="I1374" s="86"/>
      <c r="J1374" s="86" t="str">
        <f>VLOOKUP(D1374,AI!B:G,6,FALSE)</f>
        <v>test_deadth_event(RECEIVER, ARG0, ARG1, ARG2, ARG3,ARG4)</v>
      </c>
      <c r="K1374" s="86">
        <v>1</v>
      </c>
      <c r="L1374" s="86">
        <v>10000</v>
      </c>
      <c r="M1374" s="89">
        <f t="shared" si="53"/>
        <v>1950</v>
      </c>
      <c r="S1374" s="86">
        <v>400</v>
      </c>
      <c r="AF1374" s="90">
        <f t="shared" si="52"/>
        <v>140961</v>
      </c>
    </row>
    <row r="1375" spans="1:32">
      <c r="A1375" s="5">
        <v>40962</v>
      </c>
      <c r="B1375" s="4">
        <v>50153</v>
      </c>
      <c r="C1375" s="5" t="str">
        <f>VLOOKUP(B1375,映射!A:B,2,FALSE)</f>
        <v>山贼</v>
      </c>
      <c r="D1375" s="85" t="str">
        <f>IF(IF(COUNTIF(AI!A:A,'表格编辑 '!C1375),TRUE,FALSE)=FALSE,"monster",(VLOOKUP(C1375,AI!A:B,2,FALSE)))</f>
        <v>monster</v>
      </c>
      <c r="E1375" s="5">
        <v>65</v>
      </c>
      <c r="F1375" s="86" t="str">
        <f>VLOOKUP(D1375,AI!B:G,2,FALSE)</f>
        <v>AI_born_event(RECEIVER, ARG0, ARG1, ARG2, ARG3,ARG4)</v>
      </c>
      <c r="G1375" s="86" t="str">
        <f>VLOOKUP(D1375,AI!B:G,3,FALSE)</f>
        <v>AI_update_event(RECEIVER, ARG0, ARG1, ARG2, ARG3,ARG4)</v>
      </c>
      <c r="H1375" s="86"/>
      <c r="I1375" s="86"/>
      <c r="J1375" s="86" t="str">
        <f>VLOOKUP(D1375,AI!B:G,6,FALSE)</f>
        <v>test_deadth_event(RECEIVER, ARG0, ARG1, ARG2, ARG3,ARG4)</v>
      </c>
      <c r="K1375" s="86">
        <v>1</v>
      </c>
      <c r="L1375" s="86">
        <v>10000</v>
      </c>
      <c r="M1375" s="89">
        <f t="shared" si="53"/>
        <v>1950</v>
      </c>
      <c r="S1375" s="86">
        <v>400</v>
      </c>
      <c r="AF1375" s="90">
        <f t="shared" si="52"/>
        <v>140962</v>
      </c>
    </row>
    <row r="1376" spans="1:32">
      <c r="A1376" s="5">
        <v>40963</v>
      </c>
      <c r="B1376" s="4">
        <v>50005</v>
      </c>
      <c r="C1376" s="5" t="str">
        <f>VLOOKUP(B1376,映射!A:B,2,FALSE)</f>
        <v>罗刹鬼</v>
      </c>
      <c r="D1376" s="85" t="str">
        <f>IF(IF(COUNTIF(AI!A:A,'表格编辑 '!C1376),TRUE,FALSE)=FALSE,"monster",(VLOOKUP(C1376,AI!A:B,2,FALSE)))</f>
        <v>monster</v>
      </c>
      <c r="E1376" s="5">
        <v>65</v>
      </c>
      <c r="F1376" s="86" t="str">
        <f>VLOOKUP(D1376,AI!B:G,2,FALSE)</f>
        <v>AI_born_event(RECEIVER, ARG0, ARG1, ARG2, ARG3,ARG4)</v>
      </c>
      <c r="G1376" s="86" t="str">
        <f>VLOOKUP(D1376,AI!B:G,3,FALSE)</f>
        <v>AI_update_event(RECEIVER, ARG0, ARG1, ARG2, ARG3,ARG4)</v>
      </c>
      <c r="H1376" s="86"/>
      <c r="I1376" s="86"/>
      <c r="J1376" s="86" t="str">
        <f>VLOOKUP(D1376,AI!B:G,6,FALSE)</f>
        <v>test_deadth_event(RECEIVER, ARG0, ARG1, ARG2, ARG3,ARG4)</v>
      </c>
      <c r="K1376" s="86">
        <v>1</v>
      </c>
      <c r="L1376" s="86">
        <v>10000</v>
      </c>
      <c r="M1376" s="89">
        <f t="shared" si="53"/>
        <v>1950</v>
      </c>
      <c r="S1376" s="86">
        <v>400</v>
      </c>
      <c r="AF1376" s="90">
        <f t="shared" si="52"/>
        <v>140963</v>
      </c>
    </row>
    <row r="1377" spans="1:32">
      <c r="A1377" s="5">
        <v>40964</v>
      </c>
      <c r="B1377" s="4">
        <v>50044</v>
      </c>
      <c r="C1377" s="5" t="str">
        <f>VLOOKUP(B1377,映射!A:B,2,FALSE)</f>
        <v>石像怪</v>
      </c>
      <c r="D1377" s="85" t="str">
        <f>IF(IF(COUNTIF(AI!A:A,'表格编辑 '!C1377),TRUE,FALSE)=FALSE,"monster",(VLOOKUP(C1377,AI!A:B,2,FALSE)))</f>
        <v>monster</v>
      </c>
      <c r="E1377" s="5">
        <v>65</v>
      </c>
      <c r="F1377" s="86" t="str">
        <f>VLOOKUP(D1377,AI!B:G,2,FALSE)</f>
        <v>AI_born_event(RECEIVER, ARG0, ARG1, ARG2, ARG3,ARG4)</v>
      </c>
      <c r="G1377" s="86" t="str">
        <f>VLOOKUP(D1377,AI!B:G,3,FALSE)</f>
        <v>AI_update_event(RECEIVER, ARG0, ARG1, ARG2, ARG3,ARG4)</v>
      </c>
      <c r="H1377" s="86"/>
      <c r="I1377" s="86"/>
      <c r="J1377" s="86" t="str">
        <f>VLOOKUP(D1377,AI!B:G,6,FALSE)</f>
        <v>test_deadth_event(RECEIVER, ARG0, ARG1, ARG2, ARG3,ARG4)</v>
      </c>
      <c r="K1377" s="86">
        <v>1</v>
      </c>
      <c r="L1377" s="86">
        <v>10000</v>
      </c>
      <c r="M1377" s="89">
        <f t="shared" si="53"/>
        <v>1950</v>
      </c>
      <c r="S1377" s="86">
        <v>400</v>
      </c>
      <c r="AF1377" s="90">
        <f t="shared" si="52"/>
        <v>140964</v>
      </c>
    </row>
    <row r="1378" spans="1:32">
      <c r="A1378" s="5">
        <v>40965</v>
      </c>
      <c r="B1378" s="4">
        <v>50103</v>
      </c>
      <c r="C1378" s="5" t="str">
        <f>VLOOKUP(B1378,映射!A:B,2,FALSE)</f>
        <v>地精</v>
      </c>
      <c r="D1378" s="85" t="str">
        <f>IF(IF(COUNTIF(AI!A:A,'表格编辑 '!C1378),TRUE,FALSE)=FALSE,"monster",(VLOOKUP(C1378,AI!A:B,2,FALSE)))</f>
        <v>monster</v>
      </c>
      <c r="E1378" s="5">
        <v>65</v>
      </c>
      <c r="F1378" s="86" t="str">
        <f>VLOOKUP(D1378,AI!B:G,2,FALSE)</f>
        <v>AI_born_event(RECEIVER, ARG0, ARG1, ARG2, ARG3,ARG4)</v>
      </c>
      <c r="G1378" s="86" t="str">
        <f>VLOOKUP(D1378,AI!B:G,3,FALSE)</f>
        <v>AI_update_event(RECEIVER, ARG0, ARG1, ARG2, ARG3,ARG4)</v>
      </c>
      <c r="H1378" s="86"/>
      <c r="I1378" s="86"/>
      <c r="J1378" s="86" t="str">
        <f>VLOOKUP(D1378,AI!B:G,6,FALSE)</f>
        <v>test_deadth_event(RECEIVER, ARG0, ARG1, ARG2, ARG3,ARG4)</v>
      </c>
      <c r="K1378" s="86">
        <v>1</v>
      </c>
      <c r="L1378" s="86">
        <v>10000</v>
      </c>
      <c r="M1378" s="89">
        <f t="shared" si="53"/>
        <v>1950</v>
      </c>
      <c r="S1378" s="86">
        <v>400</v>
      </c>
      <c r="AF1378" s="90">
        <f t="shared" si="52"/>
        <v>140965</v>
      </c>
    </row>
    <row r="1379" spans="1:32">
      <c r="A1379" s="5">
        <v>40966</v>
      </c>
      <c r="B1379" s="4">
        <v>50057</v>
      </c>
      <c r="C1379" s="5" t="str">
        <f>VLOOKUP(B1379,映射!A:B,2,FALSE)</f>
        <v>胖蝙蝠</v>
      </c>
      <c r="D1379" s="85" t="str">
        <f>IF(IF(COUNTIF(AI!A:A,'表格编辑 '!C1379),TRUE,FALSE)=FALSE,"monster",(VLOOKUP(C1379,AI!A:B,2,FALSE)))</f>
        <v>monster</v>
      </c>
      <c r="E1379" s="5">
        <v>65</v>
      </c>
      <c r="F1379" s="86" t="str">
        <f>VLOOKUP(D1379,AI!B:G,2,FALSE)</f>
        <v>AI_born_event(RECEIVER, ARG0, ARG1, ARG2, ARG3,ARG4)</v>
      </c>
      <c r="G1379" s="86" t="str">
        <f>VLOOKUP(D1379,AI!B:G,3,FALSE)</f>
        <v>AI_update_event(RECEIVER, ARG0, ARG1, ARG2, ARG3,ARG4)</v>
      </c>
      <c r="H1379" s="86"/>
      <c r="I1379" s="86"/>
      <c r="J1379" s="86" t="str">
        <f>VLOOKUP(D1379,AI!B:G,6,FALSE)</f>
        <v>test_deadth_event(RECEIVER, ARG0, ARG1, ARG2, ARG3,ARG4)</v>
      </c>
      <c r="K1379" s="86">
        <v>1</v>
      </c>
      <c r="L1379" s="86">
        <v>10000</v>
      </c>
      <c r="M1379" s="89">
        <f t="shared" si="53"/>
        <v>1950</v>
      </c>
      <c r="S1379" s="86">
        <v>400</v>
      </c>
      <c r="AF1379" s="90">
        <f t="shared" si="52"/>
        <v>140966</v>
      </c>
    </row>
    <row r="1380" spans="1:32">
      <c r="A1380" s="5">
        <v>40967</v>
      </c>
      <c r="B1380" s="4">
        <v>50086</v>
      </c>
      <c r="C1380" s="5" t="str">
        <f>VLOOKUP(B1380,映射!A:B,2,FALSE)</f>
        <v>人魔草</v>
      </c>
      <c r="D1380" s="85" t="str">
        <f>IF(IF(COUNTIF(AI!A:A,'表格编辑 '!C1380),TRUE,FALSE)=FALSE,"monster",(VLOOKUP(C1380,AI!A:B,2,FALSE)))</f>
        <v>monster</v>
      </c>
      <c r="E1380" s="5">
        <v>65</v>
      </c>
      <c r="F1380" s="86" t="str">
        <f>VLOOKUP(D1380,AI!B:G,2,FALSE)</f>
        <v>AI_born_event(RECEIVER, ARG0, ARG1, ARG2, ARG3,ARG4)</v>
      </c>
      <c r="G1380" s="86" t="str">
        <f>VLOOKUP(D1380,AI!B:G,3,FALSE)</f>
        <v>AI_update_event(RECEIVER, ARG0, ARG1, ARG2, ARG3,ARG4)</v>
      </c>
      <c r="H1380" s="86"/>
      <c r="I1380" s="86"/>
      <c r="J1380" s="86" t="str">
        <f>VLOOKUP(D1380,AI!B:G,6,FALSE)</f>
        <v>test_deadth_event(RECEIVER, ARG0, ARG1, ARG2, ARG3,ARG4)</v>
      </c>
      <c r="K1380" s="86">
        <v>1</v>
      </c>
      <c r="L1380" s="86">
        <v>10000</v>
      </c>
      <c r="M1380" s="89">
        <f t="shared" si="53"/>
        <v>1950</v>
      </c>
      <c r="S1380" s="86">
        <v>400</v>
      </c>
      <c r="AF1380" s="90">
        <f t="shared" si="52"/>
        <v>140967</v>
      </c>
    </row>
    <row r="1381" spans="1:32">
      <c r="A1381" s="5">
        <v>40968</v>
      </c>
      <c r="B1381" s="4">
        <v>50094</v>
      </c>
      <c r="C1381" s="5" t="str">
        <f>VLOOKUP(B1381,映射!A:B,2,FALSE)</f>
        <v>土著仙人掌</v>
      </c>
      <c r="D1381" s="85" t="str">
        <f>IF(IF(COUNTIF(AI!A:A,'表格编辑 '!C1381),TRUE,FALSE)=FALSE,"monster",(VLOOKUP(C1381,AI!A:B,2,FALSE)))</f>
        <v>monster</v>
      </c>
      <c r="E1381" s="5">
        <v>65</v>
      </c>
      <c r="F1381" s="86" t="str">
        <f>VLOOKUP(D1381,AI!B:G,2,FALSE)</f>
        <v>AI_born_event(RECEIVER, ARG0, ARG1, ARG2, ARG3,ARG4)</v>
      </c>
      <c r="G1381" s="86" t="str">
        <f>VLOOKUP(D1381,AI!B:G,3,FALSE)</f>
        <v>AI_update_event(RECEIVER, ARG0, ARG1, ARG2, ARG3,ARG4)</v>
      </c>
      <c r="H1381" s="86"/>
      <c r="I1381" s="86"/>
      <c r="J1381" s="86" t="str">
        <f>VLOOKUP(D1381,AI!B:G,6,FALSE)</f>
        <v>test_deadth_event(RECEIVER, ARG0, ARG1, ARG2, ARG3,ARG4)</v>
      </c>
      <c r="K1381" s="86">
        <v>1</v>
      </c>
      <c r="L1381" s="86">
        <v>10000</v>
      </c>
      <c r="M1381" s="89">
        <f t="shared" si="53"/>
        <v>1950</v>
      </c>
      <c r="S1381" s="86">
        <v>400</v>
      </c>
      <c r="AF1381" s="90">
        <f t="shared" si="52"/>
        <v>140968</v>
      </c>
    </row>
    <row r="1382" spans="1:32">
      <c r="A1382" s="5">
        <v>40969</v>
      </c>
      <c r="B1382" s="4">
        <v>50132</v>
      </c>
      <c r="C1382" s="5" t="str">
        <f>VLOOKUP(B1382,映射!A:B,2,FALSE)</f>
        <v>蜥蜴人斗士</v>
      </c>
      <c r="D1382" s="85" t="str">
        <f>IF(IF(COUNTIF(AI!A:A,'表格编辑 '!C1382),TRUE,FALSE)=FALSE,"monster",(VLOOKUP(C1382,AI!A:B,2,FALSE)))</f>
        <v>monster</v>
      </c>
      <c r="E1382" s="5">
        <v>65</v>
      </c>
      <c r="F1382" s="86" t="str">
        <f>VLOOKUP(D1382,AI!B:G,2,FALSE)</f>
        <v>AI_born_event(RECEIVER, ARG0, ARG1, ARG2, ARG3,ARG4)</v>
      </c>
      <c r="G1382" s="86" t="str">
        <f>VLOOKUP(D1382,AI!B:G,3,FALSE)</f>
        <v>AI_update_event(RECEIVER, ARG0, ARG1, ARG2, ARG3,ARG4)</v>
      </c>
      <c r="H1382" s="86"/>
      <c r="I1382" s="86"/>
      <c r="J1382" s="86" t="str">
        <f>VLOOKUP(D1382,AI!B:G,6,FALSE)</f>
        <v>test_deadth_event(RECEIVER, ARG0, ARG1, ARG2, ARG3,ARG4)</v>
      </c>
      <c r="K1382" s="86">
        <v>1</v>
      </c>
      <c r="L1382" s="86">
        <v>10000</v>
      </c>
      <c r="M1382" s="89">
        <f t="shared" si="53"/>
        <v>1950</v>
      </c>
      <c r="S1382" s="86">
        <v>400</v>
      </c>
      <c r="AF1382" s="90">
        <f t="shared" si="52"/>
        <v>140969</v>
      </c>
    </row>
    <row r="1383" spans="1:32">
      <c r="A1383" s="5">
        <v>40970</v>
      </c>
      <c r="B1383" s="4">
        <v>50150</v>
      </c>
      <c r="C1383" s="5" t="str">
        <f>VLOOKUP(B1383,映射!A:B,2,FALSE)</f>
        <v>泰坦巨人</v>
      </c>
      <c r="D1383" s="85" t="str">
        <f>IF(IF(COUNTIF(AI!A:A,'表格编辑 '!C1383),TRUE,FALSE)=FALSE,"monster",(VLOOKUP(C1383,AI!A:B,2,FALSE)))</f>
        <v>monster</v>
      </c>
      <c r="E1383" s="5">
        <v>65</v>
      </c>
      <c r="F1383" s="86" t="str">
        <f>VLOOKUP(D1383,AI!B:G,2,FALSE)</f>
        <v>AI_born_event(RECEIVER, ARG0, ARG1, ARG2, ARG3,ARG4)</v>
      </c>
      <c r="G1383" s="86" t="str">
        <f>VLOOKUP(D1383,AI!B:G,3,FALSE)</f>
        <v>AI_update_event(RECEIVER, ARG0, ARG1, ARG2, ARG3,ARG4)</v>
      </c>
      <c r="H1383" s="86"/>
      <c r="I1383" s="86"/>
      <c r="J1383" s="86" t="str">
        <f>VLOOKUP(D1383,AI!B:G,6,FALSE)</f>
        <v>test_deadth_event(RECEIVER, ARG0, ARG1, ARG2, ARG3,ARG4)</v>
      </c>
      <c r="K1383" s="86">
        <v>1</v>
      </c>
      <c r="L1383" s="86">
        <v>10000</v>
      </c>
      <c r="M1383" s="89">
        <f t="shared" si="53"/>
        <v>1950</v>
      </c>
      <c r="S1383" s="86">
        <v>400</v>
      </c>
      <c r="AF1383" s="90">
        <f t="shared" si="52"/>
        <v>140970</v>
      </c>
    </row>
    <row r="1384" spans="1:32">
      <c r="A1384" s="5">
        <v>40971</v>
      </c>
      <c r="B1384" s="4">
        <v>50033</v>
      </c>
      <c r="C1384" s="5" t="str">
        <f>VLOOKUP(B1384,映射!A:B,2,FALSE)</f>
        <v>骷髅海盗</v>
      </c>
      <c r="D1384" s="85" t="str">
        <f>IF(IF(COUNTIF(AI!A:A,'表格编辑 '!C1384),TRUE,FALSE)=FALSE,"monster",(VLOOKUP(C1384,AI!A:B,2,FALSE)))</f>
        <v>monster</v>
      </c>
      <c r="E1384" s="5">
        <v>65</v>
      </c>
      <c r="F1384" s="86" t="str">
        <f>VLOOKUP(D1384,AI!B:G,2,FALSE)</f>
        <v>AI_born_event(RECEIVER, ARG0, ARG1, ARG2, ARG3,ARG4)</v>
      </c>
      <c r="G1384" s="86" t="str">
        <f>VLOOKUP(D1384,AI!B:G,3,FALSE)</f>
        <v>AI_update_event(RECEIVER, ARG0, ARG1, ARG2, ARG3,ARG4)</v>
      </c>
      <c r="H1384" s="86"/>
      <c r="I1384" s="86"/>
      <c r="J1384" s="86" t="str">
        <f>VLOOKUP(D1384,AI!B:G,6,FALSE)</f>
        <v>test_deadth_event(RECEIVER, ARG0, ARG1, ARG2, ARG3,ARG4)</v>
      </c>
      <c r="K1384" s="86">
        <v>1</v>
      </c>
      <c r="L1384" s="86">
        <v>10000</v>
      </c>
      <c r="M1384" s="89">
        <f t="shared" si="53"/>
        <v>1950</v>
      </c>
      <c r="S1384" s="86">
        <v>400</v>
      </c>
      <c r="AF1384" s="90">
        <f t="shared" si="52"/>
        <v>140971</v>
      </c>
    </row>
    <row r="1385" spans="1:32">
      <c r="A1385" s="5">
        <v>40972</v>
      </c>
      <c r="B1385" s="4">
        <v>50155</v>
      </c>
      <c r="C1385" s="5" t="str">
        <f>VLOOKUP(B1385,映射!A:B,2,FALSE)</f>
        <v>熊猫团</v>
      </c>
      <c r="D1385" s="85" t="str">
        <f>IF(IF(COUNTIF(AI!A:A,'表格编辑 '!C1385),TRUE,FALSE)=FALSE,"monster",(VLOOKUP(C1385,AI!A:B,2,FALSE)))</f>
        <v>monster</v>
      </c>
      <c r="E1385" s="5">
        <v>65</v>
      </c>
      <c r="F1385" s="86" t="str">
        <f>VLOOKUP(D1385,AI!B:G,2,FALSE)</f>
        <v>AI_born_event(RECEIVER, ARG0, ARG1, ARG2, ARG3,ARG4)</v>
      </c>
      <c r="G1385" s="86" t="str">
        <f>VLOOKUP(D1385,AI!B:G,3,FALSE)</f>
        <v>AI_update_event(RECEIVER, ARG0, ARG1, ARG2, ARG3,ARG4)</v>
      </c>
      <c r="H1385" s="86"/>
      <c r="I1385" s="86"/>
      <c r="J1385" s="86" t="str">
        <f>VLOOKUP(D1385,AI!B:G,6,FALSE)</f>
        <v>test_deadth_event(RECEIVER, ARG0, ARG1, ARG2, ARG3,ARG4)</v>
      </c>
      <c r="K1385" s="86">
        <v>1</v>
      </c>
      <c r="L1385" s="86">
        <v>10000</v>
      </c>
      <c r="M1385" s="89">
        <f t="shared" si="53"/>
        <v>1950</v>
      </c>
      <c r="S1385" s="86">
        <v>400</v>
      </c>
      <c r="AF1385" s="90">
        <f t="shared" si="52"/>
        <v>140972</v>
      </c>
    </row>
    <row r="1386" spans="1:32">
      <c r="A1386" s="5">
        <v>40973</v>
      </c>
      <c r="B1386" s="4">
        <v>50056</v>
      </c>
      <c r="C1386" s="5" t="str">
        <f>VLOOKUP(B1386,映射!A:B,2,FALSE)</f>
        <v>海蝙蝠</v>
      </c>
      <c r="D1386" s="85" t="str">
        <f>IF(IF(COUNTIF(AI!A:A,'表格编辑 '!C1386),TRUE,FALSE)=FALSE,"monster",(VLOOKUP(C1386,AI!A:B,2,FALSE)))</f>
        <v>monster</v>
      </c>
      <c r="E1386" s="5">
        <v>65</v>
      </c>
      <c r="F1386" s="86" t="str">
        <f>VLOOKUP(D1386,AI!B:G,2,FALSE)</f>
        <v>AI_born_event(RECEIVER, ARG0, ARG1, ARG2, ARG3,ARG4)</v>
      </c>
      <c r="G1386" s="86" t="str">
        <f>VLOOKUP(D1386,AI!B:G,3,FALSE)</f>
        <v>AI_update_event(RECEIVER, ARG0, ARG1, ARG2, ARG3,ARG4)</v>
      </c>
      <c r="H1386" s="86"/>
      <c r="I1386" s="86"/>
      <c r="J1386" s="86" t="str">
        <f>VLOOKUP(D1386,AI!B:G,6,FALSE)</f>
        <v>test_deadth_event(RECEIVER, ARG0, ARG1, ARG2, ARG3,ARG4)</v>
      </c>
      <c r="K1386" s="86">
        <v>1</v>
      </c>
      <c r="L1386" s="86">
        <v>10000</v>
      </c>
      <c r="M1386" s="89">
        <f t="shared" si="53"/>
        <v>1950</v>
      </c>
      <c r="S1386" s="86">
        <v>400</v>
      </c>
      <c r="AF1386" s="90">
        <f t="shared" si="52"/>
        <v>140973</v>
      </c>
    </row>
    <row r="1387" spans="1:32">
      <c r="A1387" s="5">
        <v>40974</v>
      </c>
      <c r="B1387" s="4">
        <v>50111</v>
      </c>
      <c r="C1387" s="5" t="str">
        <f>VLOOKUP(B1387,映射!A:B,2,FALSE)</f>
        <v>暗影</v>
      </c>
      <c r="D1387" s="85" t="str">
        <f>IF(IF(COUNTIF(AI!A:A,'表格编辑 '!C1387),TRUE,FALSE)=FALSE,"monster",(VLOOKUP(C1387,AI!A:B,2,FALSE)))</f>
        <v>monster</v>
      </c>
      <c r="E1387" s="5">
        <v>65</v>
      </c>
      <c r="F1387" s="86" t="str">
        <f>VLOOKUP(D1387,AI!B:G,2,FALSE)</f>
        <v>AI_born_event(RECEIVER, ARG0, ARG1, ARG2, ARG3,ARG4)</v>
      </c>
      <c r="G1387" s="86" t="str">
        <f>VLOOKUP(D1387,AI!B:G,3,FALSE)</f>
        <v>AI_update_event(RECEIVER, ARG0, ARG1, ARG2, ARG3,ARG4)</v>
      </c>
      <c r="H1387" s="86"/>
      <c r="I1387" s="86"/>
      <c r="J1387" s="86" t="str">
        <f>VLOOKUP(D1387,AI!B:G,6,FALSE)</f>
        <v>test_deadth_event(RECEIVER, ARG0, ARG1, ARG2, ARG3,ARG4)</v>
      </c>
      <c r="K1387" s="86">
        <v>1</v>
      </c>
      <c r="L1387" s="86">
        <v>10000</v>
      </c>
      <c r="M1387" s="89">
        <f t="shared" si="53"/>
        <v>1950</v>
      </c>
      <c r="S1387" s="86">
        <v>400</v>
      </c>
      <c r="AF1387" s="90">
        <f t="shared" si="52"/>
        <v>140974</v>
      </c>
    </row>
    <row r="1388" spans="1:32">
      <c r="A1388" s="5">
        <v>40975</v>
      </c>
      <c r="B1388" s="4">
        <v>50092</v>
      </c>
      <c r="C1388" s="5" t="str">
        <f>VLOOKUP(B1388,映射!A:B,2,FALSE)</f>
        <v>功夫刺魔</v>
      </c>
      <c r="D1388" s="85" t="str">
        <f>IF(IF(COUNTIF(AI!A:A,'表格编辑 '!C1388),TRUE,FALSE)=FALSE,"monster",(VLOOKUP(C1388,AI!A:B,2,FALSE)))</f>
        <v>monster</v>
      </c>
      <c r="E1388" s="5">
        <v>65</v>
      </c>
      <c r="F1388" s="86" t="str">
        <f>VLOOKUP(D1388,AI!B:G,2,FALSE)</f>
        <v>AI_born_event(RECEIVER, ARG0, ARG1, ARG2, ARG3,ARG4)</v>
      </c>
      <c r="G1388" s="86" t="str">
        <f>VLOOKUP(D1388,AI!B:G,3,FALSE)</f>
        <v>AI_update_event(RECEIVER, ARG0, ARG1, ARG2, ARG3,ARG4)</v>
      </c>
      <c r="H1388" s="86"/>
      <c r="I1388" s="86"/>
      <c r="J1388" s="86" t="str">
        <f>VLOOKUP(D1388,AI!B:G,6,FALSE)</f>
        <v>test_deadth_event(RECEIVER, ARG0, ARG1, ARG2, ARG3,ARG4)</v>
      </c>
      <c r="K1388" s="86">
        <v>1</v>
      </c>
      <c r="L1388" s="86">
        <v>10000</v>
      </c>
      <c r="M1388" s="89">
        <f t="shared" si="53"/>
        <v>1950</v>
      </c>
      <c r="S1388" s="86">
        <v>400</v>
      </c>
      <c r="AF1388" s="90">
        <f t="shared" si="52"/>
        <v>140975</v>
      </c>
    </row>
    <row r="1389" spans="1:32">
      <c r="A1389" s="5">
        <v>40976</v>
      </c>
      <c r="B1389" s="4">
        <v>50063</v>
      </c>
      <c r="C1389" s="5" t="str">
        <f>VLOOKUP(B1389,映射!A:B,2,FALSE)</f>
        <v>杀人蜂</v>
      </c>
      <c r="D1389" s="85" t="str">
        <f>IF(IF(COUNTIF(AI!A:A,'表格编辑 '!C1389),TRUE,FALSE)=FALSE,"monster",(VLOOKUP(C1389,AI!A:B,2,FALSE)))</f>
        <v>monster</v>
      </c>
      <c r="E1389" s="5">
        <v>65</v>
      </c>
      <c r="F1389" s="86" t="str">
        <f>VLOOKUP(D1389,AI!B:G,2,FALSE)</f>
        <v>AI_born_event(RECEIVER, ARG0, ARG1, ARG2, ARG3,ARG4)</v>
      </c>
      <c r="G1389" s="86" t="str">
        <f>VLOOKUP(D1389,AI!B:G,3,FALSE)</f>
        <v>AI_update_event(RECEIVER, ARG0, ARG1, ARG2, ARG3,ARG4)</v>
      </c>
      <c r="H1389" s="86"/>
      <c r="I1389" s="86"/>
      <c r="J1389" s="86" t="str">
        <f>VLOOKUP(D1389,AI!B:G,6,FALSE)</f>
        <v>test_deadth_event(RECEIVER, ARG0, ARG1, ARG2, ARG3,ARG4)</v>
      </c>
      <c r="K1389" s="86">
        <v>1</v>
      </c>
      <c r="L1389" s="86">
        <v>10000</v>
      </c>
      <c r="M1389" s="89">
        <f t="shared" si="53"/>
        <v>1950</v>
      </c>
      <c r="S1389" s="86">
        <v>400</v>
      </c>
      <c r="AF1389" s="90">
        <f t="shared" si="52"/>
        <v>140976</v>
      </c>
    </row>
    <row r="1390" spans="1:32">
      <c r="A1390" s="5">
        <v>40977</v>
      </c>
      <c r="B1390" s="4">
        <v>50153</v>
      </c>
      <c r="C1390" s="5" t="str">
        <f>VLOOKUP(B1390,映射!A:B,2,FALSE)</f>
        <v>山贼</v>
      </c>
      <c r="D1390" s="85" t="str">
        <f>IF(IF(COUNTIF(AI!A:A,'表格编辑 '!C1390),TRUE,FALSE)=FALSE,"monster",(VLOOKUP(C1390,AI!A:B,2,FALSE)))</f>
        <v>monster</v>
      </c>
      <c r="E1390" s="5">
        <v>65</v>
      </c>
      <c r="F1390" s="86" t="str">
        <f>VLOOKUP(D1390,AI!B:G,2,FALSE)</f>
        <v>AI_born_event(RECEIVER, ARG0, ARG1, ARG2, ARG3,ARG4)</v>
      </c>
      <c r="G1390" s="86" t="str">
        <f>VLOOKUP(D1390,AI!B:G,3,FALSE)</f>
        <v>AI_update_event(RECEIVER, ARG0, ARG1, ARG2, ARG3,ARG4)</v>
      </c>
      <c r="H1390" s="86"/>
      <c r="I1390" s="86"/>
      <c r="J1390" s="86" t="str">
        <f>VLOOKUP(D1390,AI!B:G,6,FALSE)</f>
        <v>test_deadth_event(RECEIVER, ARG0, ARG1, ARG2, ARG3,ARG4)</v>
      </c>
      <c r="K1390" s="86">
        <v>1</v>
      </c>
      <c r="L1390" s="86">
        <v>10000</v>
      </c>
      <c r="M1390" s="89">
        <f t="shared" si="53"/>
        <v>1950</v>
      </c>
      <c r="S1390" s="86">
        <v>400</v>
      </c>
      <c r="AF1390" s="90">
        <f t="shared" si="52"/>
        <v>140977</v>
      </c>
    </row>
    <row r="1391" spans="1:32">
      <c r="A1391" s="5">
        <v>40978</v>
      </c>
      <c r="B1391" s="4">
        <v>50129</v>
      </c>
      <c r="C1391" s="5" t="str">
        <f>VLOOKUP(B1391,映射!A:B,2,FALSE)</f>
        <v>大钳蟹</v>
      </c>
      <c r="D1391" s="85" t="str">
        <f>IF(IF(COUNTIF(AI!A:A,'表格编辑 '!C1391),TRUE,FALSE)=FALSE,"monster",(VLOOKUP(C1391,AI!A:B,2,FALSE)))</f>
        <v>monster</v>
      </c>
      <c r="E1391" s="5">
        <v>65</v>
      </c>
      <c r="F1391" s="86" t="str">
        <f>VLOOKUP(D1391,AI!B:G,2,FALSE)</f>
        <v>AI_born_event(RECEIVER, ARG0, ARG1, ARG2, ARG3,ARG4)</v>
      </c>
      <c r="G1391" s="86" t="str">
        <f>VLOOKUP(D1391,AI!B:G,3,FALSE)</f>
        <v>AI_update_event(RECEIVER, ARG0, ARG1, ARG2, ARG3,ARG4)</v>
      </c>
      <c r="H1391" s="86"/>
      <c r="I1391" s="86"/>
      <c r="J1391" s="86" t="str">
        <f>VLOOKUP(D1391,AI!B:G,6,FALSE)</f>
        <v>test_deadth_event(RECEIVER, ARG0, ARG1, ARG2, ARG3,ARG4)</v>
      </c>
      <c r="K1391" s="86">
        <v>1</v>
      </c>
      <c r="L1391" s="86">
        <v>10000</v>
      </c>
      <c r="M1391" s="89">
        <f t="shared" si="53"/>
        <v>1950</v>
      </c>
      <c r="S1391" s="86">
        <v>400</v>
      </c>
      <c r="AF1391" s="90">
        <f t="shared" si="52"/>
        <v>140978</v>
      </c>
    </row>
    <row r="1392" spans="1:32">
      <c r="A1392" s="5">
        <v>40979</v>
      </c>
      <c r="B1392" s="4">
        <v>50131</v>
      </c>
      <c r="C1392" s="5" t="str">
        <f>VLOOKUP(B1392,映射!A:B,2,FALSE)</f>
        <v>蜥蜴人战士</v>
      </c>
      <c r="D1392" s="85" t="str">
        <f>IF(IF(COUNTIF(AI!A:A,'表格编辑 '!C1392),TRUE,FALSE)=FALSE,"monster",(VLOOKUP(C1392,AI!A:B,2,FALSE)))</f>
        <v>monster</v>
      </c>
      <c r="E1392" s="5">
        <v>65</v>
      </c>
      <c r="F1392" s="86" t="str">
        <f>VLOOKUP(D1392,AI!B:G,2,FALSE)</f>
        <v>AI_born_event(RECEIVER, ARG0, ARG1, ARG2, ARG3,ARG4)</v>
      </c>
      <c r="G1392" s="86" t="str">
        <f>VLOOKUP(D1392,AI!B:G,3,FALSE)</f>
        <v>AI_update_event(RECEIVER, ARG0, ARG1, ARG2, ARG3,ARG4)</v>
      </c>
      <c r="H1392" s="86"/>
      <c r="I1392" s="86"/>
      <c r="J1392" s="86" t="str">
        <f>VLOOKUP(D1392,AI!B:G,6,FALSE)</f>
        <v>test_deadth_event(RECEIVER, ARG0, ARG1, ARG2, ARG3,ARG4)</v>
      </c>
      <c r="K1392" s="86">
        <v>1</v>
      </c>
      <c r="L1392" s="86">
        <v>10000</v>
      </c>
      <c r="M1392" s="89">
        <f t="shared" si="53"/>
        <v>1950</v>
      </c>
      <c r="S1392" s="86">
        <v>400</v>
      </c>
      <c r="AF1392" s="90">
        <f t="shared" si="52"/>
        <v>140979</v>
      </c>
    </row>
    <row r="1393" spans="1:32">
      <c r="A1393" s="5">
        <v>40980</v>
      </c>
      <c r="B1393" s="4">
        <v>50037</v>
      </c>
      <c r="C1393" s="5" t="str">
        <f>VLOOKUP(B1393,映射!A:B,2,FALSE)</f>
        <v>死灵</v>
      </c>
      <c r="D1393" s="85" t="str">
        <f>IF(IF(COUNTIF(AI!A:A,'表格编辑 '!C1393),TRUE,FALSE)=FALSE,"monster",(VLOOKUP(C1393,AI!A:B,2,FALSE)))</f>
        <v>monster</v>
      </c>
      <c r="E1393" s="5">
        <v>65</v>
      </c>
      <c r="F1393" s="86" t="str">
        <f>VLOOKUP(D1393,AI!B:G,2,FALSE)</f>
        <v>AI_born_event(RECEIVER, ARG0, ARG1, ARG2, ARG3,ARG4)</v>
      </c>
      <c r="G1393" s="86" t="str">
        <f>VLOOKUP(D1393,AI!B:G,3,FALSE)</f>
        <v>AI_update_event(RECEIVER, ARG0, ARG1, ARG2, ARG3,ARG4)</v>
      </c>
      <c r="H1393" s="86"/>
      <c r="I1393" s="86"/>
      <c r="J1393" s="86" t="str">
        <f>VLOOKUP(D1393,AI!B:G,6,FALSE)</f>
        <v>test_deadth_event(RECEIVER, ARG0, ARG1, ARG2, ARG3,ARG4)</v>
      </c>
      <c r="K1393" s="86">
        <v>1</v>
      </c>
      <c r="L1393" s="86">
        <v>10000</v>
      </c>
      <c r="M1393" s="89">
        <f t="shared" si="53"/>
        <v>1950</v>
      </c>
      <c r="S1393" s="86">
        <v>400</v>
      </c>
      <c r="AF1393" s="90">
        <f t="shared" si="52"/>
        <v>140980</v>
      </c>
    </row>
    <row r="1394" spans="1:32">
      <c r="A1394" s="5">
        <v>40981</v>
      </c>
      <c r="B1394" s="4">
        <v>50138</v>
      </c>
      <c r="C1394" s="5" t="str">
        <f>VLOOKUP(B1394,映射!A:B,2,FALSE)</f>
        <v>烈风翼龙</v>
      </c>
      <c r="D1394" s="85" t="str">
        <f>IF(IF(COUNTIF(AI!A:A,'表格编辑 '!C1394),TRUE,FALSE)=FALSE,"monster",(VLOOKUP(C1394,AI!A:B,2,FALSE)))</f>
        <v>monster</v>
      </c>
      <c r="E1394" s="5">
        <v>65</v>
      </c>
      <c r="F1394" s="86" t="str">
        <f>VLOOKUP(D1394,AI!B:G,2,FALSE)</f>
        <v>AI_born_event(RECEIVER, ARG0, ARG1, ARG2, ARG3,ARG4)</v>
      </c>
      <c r="G1394" s="86" t="str">
        <f>VLOOKUP(D1394,AI!B:G,3,FALSE)</f>
        <v>AI_update_event(RECEIVER, ARG0, ARG1, ARG2, ARG3,ARG4)</v>
      </c>
      <c r="H1394" s="86"/>
      <c r="I1394" s="86"/>
      <c r="J1394" s="86" t="str">
        <f>VLOOKUP(D1394,AI!B:G,6,FALSE)</f>
        <v>test_deadth_event(RECEIVER, ARG0, ARG1, ARG2, ARG3,ARG4)</v>
      </c>
      <c r="K1394" s="86">
        <v>1</v>
      </c>
      <c r="L1394" s="86">
        <v>10000</v>
      </c>
      <c r="M1394" s="89">
        <f t="shared" si="53"/>
        <v>1950</v>
      </c>
      <c r="S1394" s="86">
        <v>400</v>
      </c>
      <c r="AF1394" s="90">
        <f t="shared" si="52"/>
        <v>140981</v>
      </c>
    </row>
    <row r="1395" spans="1:32">
      <c r="A1395" s="5">
        <v>40982</v>
      </c>
      <c r="B1395" s="4">
        <v>50038</v>
      </c>
      <c r="C1395" s="5" t="str">
        <f>VLOOKUP(B1395,映射!A:B,2,FALSE)</f>
        <v>石像魔宠</v>
      </c>
      <c r="D1395" s="85" t="str">
        <f>IF(IF(COUNTIF(AI!A:A,'表格编辑 '!C1395),TRUE,FALSE)=FALSE,"monster",(VLOOKUP(C1395,AI!A:B,2,FALSE)))</f>
        <v>monster</v>
      </c>
      <c r="E1395" s="5">
        <v>65</v>
      </c>
      <c r="F1395" s="86" t="str">
        <f>VLOOKUP(D1395,AI!B:G,2,FALSE)</f>
        <v>AI_born_event(RECEIVER, ARG0, ARG1, ARG2, ARG3,ARG4)</v>
      </c>
      <c r="G1395" s="86" t="str">
        <f>VLOOKUP(D1395,AI!B:G,3,FALSE)</f>
        <v>AI_update_event(RECEIVER, ARG0, ARG1, ARG2, ARG3,ARG4)</v>
      </c>
      <c r="H1395" s="86"/>
      <c r="I1395" s="86"/>
      <c r="J1395" s="86" t="str">
        <f>VLOOKUP(D1395,AI!B:G,6,FALSE)</f>
        <v>test_deadth_event(RECEIVER, ARG0, ARG1, ARG2, ARG3,ARG4)</v>
      </c>
      <c r="K1395" s="86">
        <v>1</v>
      </c>
      <c r="L1395" s="86">
        <v>10000</v>
      </c>
      <c r="M1395" s="89">
        <f t="shared" si="53"/>
        <v>1950</v>
      </c>
      <c r="S1395" s="86">
        <v>400</v>
      </c>
      <c r="AF1395" s="90">
        <f t="shared" si="52"/>
        <v>140982</v>
      </c>
    </row>
    <row r="1396" spans="1:32">
      <c r="A1396" s="5">
        <v>40983</v>
      </c>
      <c r="B1396" s="4">
        <v>50019</v>
      </c>
      <c r="C1396" s="5" t="str">
        <f>VLOOKUP(B1396,映射!A:B,2,FALSE)</f>
        <v>极限鼠王</v>
      </c>
      <c r="D1396" s="85" t="str">
        <f>IF(IF(COUNTIF(AI!A:A,'表格编辑 '!C1396),TRUE,FALSE)=FALSE,"monster",(VLOOKUP(C1396,AI!A:B,2,FALSE)))</f>
        <v>monster</v>
      </c>
      <c r="E1396" s="5">
        <v>65</v>
      </c>
      <c r="F1396" s="86" t="str">
        <f>VLOOKUP(D1396,AI!B:G,2,FALSE)</f>
        <v>AI_born_event(RECEIVER, ARG0, ARG1, ARG2, ARG3,ARG4)</v>
      </c>
      <c r="G1396" s="86" t="str">
        <f>VLOOKUP(D1396,AI!B:G,3,FALSE)</f>
        <v>AI_update_event(RECEIVER, ARG0, ARG1, ARG2, ARG3,ARG4)</v>
      </c>
      <c r="H1396" s="86"/>
      <c r="I1396" s="86"/>
      <c r="J1396" s="86" t="str">
        <f>VLOOKUP(D1396,AI!B:G,6,FALSE)</f>
        <v>test_deadth_event(RECEIVER, ARG0, ARG1, ARG2, ARG3,ARG4)</v>
      </c>
      <c r="K1396" s="86">
        <v>1</v>
      </c>
      <c r="L1396" s="86">
        <v>10000</v>
      </c>
      <c r="M1396" s="89">
        <f t="shared" si="53"/>
        <v>1950</v>
      </c>
      <c r="S1396" s="86">
        <v>400</v>
      </c>
      <c r="AF1396" s="90">
        <f t="shared" si="52"/>
        <v>140983</v>
      </c>
    </row>
    <row r="1397" spans="1:32">
      <c r="A1397" s="5">
        <v>40984</v>
      </c>
      <c r="B1397" s="4">
        <v>50023</v>
      </c>
      <c r="C1397" s="5" t="str">
        <f>VLOOKUP(B1397,映射!A:B,2,FALSE)</f>
        <v>异域魔犬</v>
      </c>
      <c r="D1397" s="85" t="str">
        <f>IF(IF(COUNTIF(AI!A:A,'表格编辑 '!C1397),TRUE,FALSE)=FALSE,"monster",(VLOOKUP(C1397,AI!A:B,2,FALSE)))</f>
        <v>monster</v>
      </c>
      <c r="E1397" s="5">
        <v>65</v>
      </c>
      <c r="F1397" s="86" t="str">
        <f>VLOOKUP(D1397,AI!B:G,2,FALSE)</f>
        <v>AI_born_event(RECEIVER, ARG0, ARG1, ARG2, ARG3,ARG4)</v>
      </c>
      <c r="G1397" s="86" t="str">
        <f>VLOOKUP(D1397,AI!B:G,3,FALSE)</f>
        <v>AI_update_event(RECEIVER, ARG0, ARG1, ARG2, ARG3,ARG4)</v>
      </c>
      <c r="H1397" s="86"/>
      <c r="I1397" s="86"/>
      <c r="J1397" s="86" t="str">
        <f>VLOOKUP(D1397,AI!B:G,6,FALSE)</f>
        <v>test_deadth_event(RECEIVER, ARG0, ARG1, ARG2, ARG3,ARG4)</v>
      </c>
      <c r="K1397" s="86">
        <v>1</v>
      </c>
      <c r="L1397" s="86">
        <v>10000</v>
      </c>
      <c r="M1397" s="89">
        <f t="shared" si="53"/>
        <v>1950</v>
      </c>
      <c r="S1397" s="86">
        <v>400</v>
      </c>
      <c r="AF1397" s="90">
        <f t="shared" si="52"/>
        <v>140984</v>
      </c>
    </row>
    <row r="1398" spans="1:32">
      <c r="A1398" s="5">
        <v>40985</v>
      </c>
      <c r="B1398" s="4">
        <v>50069</v>
      </c>
      <c r="C1398" s="5" t="str">
        <f>VLOOKUP(B1398,映射!A:B,2,FALSE)</f>
        <v>杀手螳螂</v>
      </c>
      <c r="D1398" s="85" t="str">
        <f>IF(IF(COUNTIF(AI!A:A,'表格编辑 '!C1398),TRUE,FALSE)=FALSE,"monster",(VLOOKUP(C1398,AI!A:B,2,FALSE)))</f>
        <v>monster</v>
      </c>
      <c r="E1398" s="5">
        <v>65</v>
      </c>
      <c r="F1398" s="86" t="str">
        <f>VLOOKUP(D1398,AI!B:G,2,FALSE)</f>
        <v>AI_born_event(RECEIVER, ARG0, ARG1, ARG2, ARG3,ARG4)</v>
      </c>
      <c r="G1398" s="86" t="str">
        <f>VLOOKUP(D1398,AI!B:G,3,FALSE)</f>
        <v>AI_update_event(RECEIVER, ARG0, ARG1, ARG2, ARG3,ARG4)</v>
      </c>
      <c r="H1398" s="86"/>
      <c r="I1398" s="86"/>
      <c r="J1398" s="86" t="str">
        <f>VLOOKUP(D1398,AI!B:G,6,FALSE)</f>
        <v>test_deadth_event(RECEIVER, ARG0, ARG1, ARG2, ARG3,ARG4)</v>
      </c>
      <c r="K1398" s="86">
        <v>1</v>
      </c>
      <c r="L1398" s="86">
        <v>10000</v>
      </c>
      <c r="M1398" s="89">
        <f t="shared" si="53"/>
        <v>1950</v>
      </c>
      <c r="S1398" s="86">
        <v>400</v>
      </c>
      <c r="AF1398" s="90">
        <f t="shared" si="52"/>
        <v>140985</v>
      </c>
    </row>
    <row r="1399" spans="1:32">
      <c r="A1399" s="5">
        <v>40986</v>
      </c>
      <c r="B1399" s="4">
        <v>50138</v>
      </c>
      <c r="C1399" s="5" t="str">
        <f>VLOOKUP(B1399,映射!A:B,2,FALSE)</f>
        <v>烈风翼龙</v>
      </c>
      <c r="D1399" s="85" t="str">
        <f>IF(IF(COUNTIF(AI!A:A,'表格编辑 '!C1399),TRUE,FALSE)=FALSE,"monster",(VLOOKUP(C1399,AI!A:B,2,FALSE)))</f>
        <v>monster</v>
      </c>
      <c r="E1399" s="5">
        <v>65</v>
      </c>
      <c r="F1399" s="86" t="str">
        <f>VLOOKUP(D1399,AI!B:G,2,FALSE)</f>
        <v>AI_born_event(RECEIVER, ARG0, ARG1, ARG2, ARG3,ARG4)</v>
      </c>
      <c r="G1399" s="86" t="str">
        <f>VLOOKUP(D1399,AI!B:G,3,FALSE)</f>
        <v>AI_update_event(RECEIVER, ARG0, ARG1, ARG2, ARG3,ARG4)</v>
      </c>
      <c r="H1399" s="86"/>
      <c r="I1399" s="86"/>
      <c r="J1399" s="86" t="str">
        <f>VLOOKUP(D1399,AI!B:G,6,FALSE)</f>
        <v>test_deadth_event(RECEIVER, ARG0, ARG1, ARG2, ARG3,ARG4)</v>
      </c>
      <c r="K1399" s="86">
        <v>1</v>
      </c>
      <c r="L1399" s="86">
        <v>10000</v>
      </c>
      <c r="M1399" s="89">
        <f t="shared" si="53"/>
        <v>1950</v>
      </c>
      <c r="S1399" s="86">
        <v>400</v>
      </c>
      <c r="AF1399" s="90">
        <f t="shared" si="52"/>
        <v>140986</v>
      </c>
    </row>
    <row r="1400" spans="1:32">
      <c r="A1400" s="5">
        <v>40987</v>
      </c>
      <c r="B1400" s="4">
        <v>50021</v>
      </c>
      <c r="C1400" s="5" t="str">
        <f>VLOOKUP(B1400,映射!A:B,2,FALSE)</f>
        <v>巨狼</v>
      </c>
      <c r="D1400" s="85" t="str">
        <f>IF(IF(COUNTIF(AI!A:A,'表格编辑 '!C1400),TRUE,FALSE)=FALSE,"monster",(VLOOKUP(C1400,AI!A:B,2,FALSE)))</f>
        <v>monster</v>
      </c>
      <c r="E1400" s="5">
        <v>65</v>
      </c>
      <c r="F1400" s="86" t="str">
        <f>VLOOKUP(D1400,AI!B:G,2,FALSE)</f>
        <v>AI_born_event(RECEIVER, ARG0, ARG1, ARG2, ARG3,ARG4)</v>
      </c>
      <c r="G1400" s="86" t="str">
        <f>VLOOKUP(D1400,AI!B:G,3,FALSE)</f>
        <v>AI_update_event(RECEIVER, ARG0, ARG1, ARG2, ARG3,ARG4)</v>
      </c>
      <c r="H1400" s="86"/>
      <c r="I1400" s="86"/>
      <c r="J1400" s="86" t="str">
        <f>VLOOKUP(D1400,AI!B:G,6,FALSE)</f>
        <v>test_deadth_event(RECEIVER, ARG0, ARG1, ARG2, ARG3,ARG4)</v>
      </c>
      <c r="K1400" s="86">
        <v>1</v>
      </c>
      <c r="L1400" s="86">
        <v>10000</v>
      </c>
      <c r="M1400" s="89">
        <f t="shared" si="53"/>
        <v>1950</v>
      </c>
      <c r="S1400" s="86">
        <v>400</v>
      </c>
      <c r="AF1400" s="90">
        <f t="shared" si="52"/>
        <v>140987</v>
      </c>
    </row>
    <row r="1401" spans="1:32">
      <c r="A1401" s="5">
        <v>40988</v>
      </c>
      <c r="B1401" s="4">
        <v>50134</v>
      </c>
      <c r="C1401" s="5" t="str">
        <f>VLOOKUP(B1401,映射!A:B,2,FALSE)</f>
        <v>猎豹蜥蜴</v>
      </c>
      <c r="D1401" s="85" t="str">
        <f>IF(IF(COUNTIF(AI!A:A,'表格编辑 '!C1401),TRUE,FALSE)=FALSE,"monster",(VLOOKUP(C1401,AI!A:B,2,FALSE)))</f>
        <v>monster</v>
      </c>
      <c r="E1401" s="5">
        <v>65</v>
      </c>
      <c r="F1401" s="86" t="str">
        <f>VLOOKUP(D1401,AI!B:G,2,FALSE)</f>
        <v>AI_born_event(RECEIVER, ARG0, ARG1, ARG2, ARG3,ARG4)</v>
      </c>
      <c r="G1401" s="86" t="str">
        <f>VLOOKUP(D1401,AI!B:G,3,FALSE)</f>
        <v>AI_update_event(RECEIVER, ARG0, ARG1, ARG2, ARG3,ARG4)</v>
      </c>
      <c r="H1401" s="86"/>
      <c r="I1401" s="86"/>
      <c r="J1401" s="86" t="str">
        <f>VLOOKUP(D1401,AI!B:G,6,FALSE)</f>
        <v>test_deadth_event(RECEIVER, ARG0, ARG1, ARG2, ARG3,ARG4)</v>
      </c>
      <c r="K1401" s="86">
        <v>1</v>
      </c>
      <c r="L1401" s="86">
        <v>10000</v>
      </c>
      <c r="M1401" s="89">
        <f t="shared" si="53"/>
        <v>1950</v>
      </c>
      <c r="S1401" s="86">
        <v>400</v>
      </c>
      <c r="AF1401" s="90">
        <f t="shared" si="52"/>
        <v>140988</v>
      </c>
    </row>
    <row r="1402" spans="1:32">
      <c r="A1402" s="5">
        <v>40989</v>
      </c>
      <c r="B1402" s="4">
        <v>50041</v>
      </c>
      <c r="C1402" s="5" t="str">
        <f>VLOOKUP(B1402,映射!A:B,2,FALSE)</f>
        <v>小恶魔</v>
      </c>
      <c r="D1402" s="85" t="str">
        <f>IF(IF(COUNTIF(AI!A:A,'表格编辑 '!C1402),TRUE,FALSE)=FALSE,"monster",(VLOOKUP(C1402,AI!A:B,2,FALSE)))</f>
        <v>monster</v>
      </c>
      <c r="E1402" s="5">
        <v>65</v>
      </c>
      <c r="F1402" s="86" t="str">
        <f>VLOOKUP(D1402,AI!B:G,2,FALSE)</f>
        <v>AI_born_event(RECEIVER, ARG0, ARG1, ARG2, ARG3,ARG4)</v>
      </c>
      <c r="G1402" s="86" t="str">
        <f>VLOOKUP(D1402,AI!B:G,3,FALSE)</f>
        <v>AI_update_event(RECEIVER, ARG0, ARG1, ARG2, ARG3,ARG4)</v>
      </c>
      <c r="H1402" s="86"/>
      <c r="I1402" s="86"/>
      <c r="J1402" s="86" t="str">
        <f>VLOOKUP(D1402,AI!B:G,6,FALSE)</f>
        <v>test_deadth_event(RECEIVER, ARG0, ARG1, ARG2, ARG3,ARG4)</v>
      </c>
      <c r="K1402" s="86">
        <v>1</v>
      </c>
      <c r="L1402" s="86">
        <v>10000</v>
      </c>
      <c r="M1402" s="89">
        <f t="shared" si="53"/>
        <v>1950</v>
      </c>
      <c r="S1402" s="86">
        <v>400</v>
      </c>
      <c r="AF1402" s="90">
        <f t="shared" si="52"/>
        <v>140989</v>
      </c>
    </row>
    <row r="1403" spans="1:32">
      <c r="A1403" s="5">
        <v>40990</v>
      </c>
      <c r="B1403" s="4">
        <v>50154</v>
      </c>
      <c r="C1403" s="5" t="str">
        <f>VLOOKUP(B1403,映射!A:B,2,FALSE)</f>
        <v>海贼</v>
      </c>
      <c r="D1403" s="85" t="str">
        <f>IF(IF(COUNTIF(AI!A:A,'表格编辑 '!C1403),TRUE,FALSE)=FALSE,"monster",(VLOOKUP(C1403,AI!A:B,2,FALSE)))</f>
        <v>monster</v>
      </c>
      <c r="E1403" s="5">
        <v>65</v>
      </c>
      <c r="F1403" s="86" t="str">
        <f>VLOOKUP(D1403,AI!B:G,2,FALSE)</f>
        <v>AI_born_event(RECEIVER, ARG0, ARG1, ARG2, ARG3,ARG4)</v>
      </c>
      <c r="G1403" s="86" t="str">
        <f>VLOOKUP(D1403,AI!B:G,3,FALSE)</f>
        <v>AI_update_event(RECEIVER, ARG0, ARG1, ARG2, ARG3,ARG4)</v>
      </c>
      <c r="H1403" s="86"/>
      <c r="I1403" s="86"/>
      <c r="J1403" s="86" t="str">
        <f>VLOOKUP(D1403,AI!B:G,6,FALSE)</f>
        <v>test_deadth_event(RECEIVER, ARG0, ARG1, ARG2, ARG3,ARG4)</v>
      </c>
      <c r="K1403" s="86">
        <v>1</v>
      </c>
      <c r="L1403" s="86">
        <v>10000</v>
      </c>
      <c r="M1403" s="89">
        <f t="shared" si="53"/>
        <v>1950</v>
      </c>
      <c r="S1403" s="86">
        <v>400</v>
      </c>
      <c r="AF1403" s="90">
        <f t="shared" si="52"/>
        <v>140990</v>
      </c>
    </row>
    <row r="1404" spans="1:32">
      <c r="A1404" s="5">
        <v>40991</v>
      </c>
      <c r="B1404" s="4">
        <v>50127</v>
      </c>
      <c r="C1404" s="5" t="str">
        <f>VLOOKUP(B1404,映射!A:B,2,FALSE)</f>
        <v>魔王蟹</v>
      </c>
      <c r="D1404" s="85" t="str">
        <f>IF(IF(COUNTIF(AI!A:A,'表格编辑 '!C1404),TRUE,FALSE)=FALSE,"monster",(VLOOKUP(C1404,AI!A:B,2,FALSE)))</f>
        <v>monster</v>
      </c>
      <c r="E1404" s="5">
        <v>65</v>
      </c>
      <c r="F1404" s="86" t="str">
        <f>VLOOKUP(D1404,AI!B:G,2,FALSE)</f>
        <v>AI_born_event(RECEIVER, ARG0, ARG1, ARG2, ARG3,ARG4)</v>
      </c>
      <c r="G1404" s="86" t="str">
        <f>VLOOKUP(D1404,AI!B:G,3,FALSE)</f>
        <v>AI_update_event(RECEIVER, ARG0, ARG1, ARG2, ARG3,ARG4)</v>
      </c>
      <c r="H1404" s="86"/>
      <c r="I1404" s="86"/>
      <c r="J1404" s="86" t="str">
        <f>VLOOKUP(D1404,AI!B:G,6,FALSE)</f>
        <v>test_deadth_event(RECEIVER, ARG0, ARG1, ARG2, ARG3,ARG4)</v>
      </c>
      <c r="K1404" s="86">
        <v>1</v>
      </c>
      <c r="L1404" s="86">
        <v>10000</v>
      </c>
      <c r="M1404" s="89">
        <f t="shared" si="53"/>
        <v>1950</v>
      </c>
      <c r="S1404" s="86">
        <v>400</v>
      </c>
      <c r="AF1404" s="90">
        <f t="shared" si="52"/>
        <v>140991</v>
      </c>
    </row>
    <row r="1405" spans="1:32">
      <c r="A1405" s="5">
        <v>40992</v>
      </c>
      <c r="B1405" s="4">
        <v>50003</v>
      </c>
      <c r="C1405" s="5" t="str">
        <f>VLOOKUP(B1405,映射!A:B,2,FALSE)</f>
        <v>虎人</v>
      </c>
      <c r="D1405" s="85" t="str">
        <f>IF(IF(COUNTIF(AI!A:A,'表格编辑 '!C1405),TRUE,FALSE)=FALSE,"monster",(VLOOKUP(C1405,AI!A:B,2,FALSE)))</f>
        <v>monster</v>
      </c>
      <c r="E1405" s="5">
        <v>65</v>
      </c>
      <c r="F1405" s="86" t="str">
        <f>VLOOKUP(D1405,AI!B:G,2,FALSE)</f>
        <v>AI_born_event(RECEIVER, ARG0, ARG1, ARG2, ARG3,ARG4)</v>
      </c>
      <c r="G1405" s="86" t="str">
        <f>VLOOKUP(D1405,AI!B:G,3,FALSE)</f>
        <v>AI_update_event(RECEIVER, ARG0, ARG1, ARG2, ARG3,ARG4)</v>
      </c>
      <c r="H1405" s="86"/>
      <c r="I1405" s="86"/>
      <c r="J1405" s="86" t="str">
        <f>VLOOKUP(D1405,AI!B:G,6,FALSE)</f>
        <v>test_deadth_event(RECEIVER, ARG0, ARG1, ARG2, ARG3,ARG4)</v>
      </c>
      <c r="K1405" s="86">
        <v>1</v>
      </c>
      <c r="L1405" s="86">
        <v>10000</v>
      </c>
      <c r="M1405" s="89">
        <f t="shared" si="53"/>
        <v>1950</v>
      </c>
      <c r="S1405" s="86">
        <v>400</v>
      </c>
      <c r="AF1405" s="90">
        <f t="shared" si="52"/>
        <v>140992</v>
      </c>
    </row>
    <row r="1406" spans="1:32">
      <c r="A1406" s="5">
        <v>40993</v>
      </c>
      <c r="B1406" s="4">
        <v>50002</v>
      </c>
      <c r="C1406" s="5" t="str">
        <f>VLOOKUP(B1406,映射!A:B,2,FALSE)</f>
        <v>坚甲龟</v>
      </c>
      <c r="D1406" s="85" t="str">
        <f>IF(IF(COUNTIF(AI!A:A,'表格编辑 '!C1406),TRUE,FALSE)=FALSE,"monster",(VLOOKUP(C1406,AI!A:B,2,FALSE)))</f>
        <v>monster</v>
      </c>
      <c r="E1406" s="5">
        <v>65</v>
      </c>
      <c r="F1406" s="86" t="str">
        <f>VLOOKUP(D1406,AI!B:G,2,FALSE)</f>
        <v>AI_born_event(RECEIVER, ARG0, ARG1, ARG2, ARG3,ARG4)</v>
      </c>
      <c r="G1406" s="86" t="str">
        <f>VLOOKUP(D1406,AI!B:G,3,FALSE)</f>
        <v>AI_update_event(RECEIVER, ARG0, ARG1, ARG2, ARG3,ARG4)</v>
      </c>
      <c r="H1406" s="86"/>
      <c r="I1406" s="86"/>
      <c r="J1406" s="86" t="str">
        <f>VLOOKUP(D1406,AI!B:G,6,FALSE)</f>
        <v>test_deadth_event(RECEIVER, ARG0, ARG1, ARG2, ARG3,ARG4)</v>
      </c>
      <c r="K1406" s="86">
        <v>1</v>
      </c>
      <c r="L1406" s="86">
        <v>10000</v>
      </c>
      <c r="M1406" s="89">
        <f t="shared" si="53"/>
        <v>1950</v>
      </c>
      <c r="S1406" s="86">
        <v>400</v>
      </c>
      <c r="AF1406" s="90">
        <f t="shared" si="52"/>
        <v>140993</v>
      </c>
    </row>
    <row r="1407" spans="1:32">
      <c r="A1407" s="5">
        <v>40994</v>
      </c>
      <c r="B1407" s="4">
        <v>50052</v>
      </c>
      <c r="C1407" s="5" t="str">
        <f>VLOOKUP(B1407,映射!A:B,2,FALSE)</f>
        <v>恶魔蝙蝠</v>
      </c>
      <c r="D1407" s="85" t="str">
        <f>IF(IF(COUNTIF(AI!A:A,'表格编辑 '!C1407),TRUE,FALSE)=FALSE,"monster",(VLOOKUP(C1407,AI!A:B,2,FALSE)))</f>
        <v>monster</v>
      </c>
      <c r="E1407" s="5">
        <v>65</v>
      </c>
      <c r="F1407" s="86" t="str">
        <f>VLOOKUP(D1407,AI!B:G,2,FALSE)</f>
        <v>AI_born_event(RECEIVER, ARG0, ARG1, ARG2, ARG3,ARG4)</v>
      </c>
      <c r="G1407" s="86" t="str">
        <f>VLOOKUP(D1407,AI!B:G,3,FALSE)</f>
        <v>AI_update_event(RECEIVER, ARG0, ARG1, ARG2, ARG3,ARG4)</v>
      </c>
      <c r="H1407" s="86"/>
      <c r="I1407" s="86"/>
      <c r="J1407" s="86" t="str">
        <f>VLOOKUP(D1407,AI!B:G,6,FALSE)</f>
        <v>test_deadth_event(RECEIVER, ARG0, ARG1, ARG2, ARG3,ARG4)</v>
      </c>
      <c r="K1407" s="86">
        <v>1</v>
      </c>
      <c r="L1407" s="86">
        <v>10000</v>
      </c>
      <c r="M1407" s="89">
        <f t="shared" si="53"/>
        <v>1950</v>
      </c>
      <c r="S1407" s="86">
        <v>400</v>
      </c>
      <c r="AF1407" s="90">
        <f t="shared" si="52"/>
        <v>140994</v>
      </c>
    </row>
    <row r="1408" spans="1:32">
      <c r="A1408" s="5">
        <v>40995</v>
      </c>
      <c r="B1408" s="4">
        <v>50040</v>
      </c>
      <c r="C1408" s="5" t="str">
        <f>VLOOKUP(B1408,映射!A:B,2,FALSE)</f>
        <v>极寒小魔怪</v>
      </c>
      <c r="D1408" s="85" t="str">
        <f>IF(IF(COUNTIF(AI!A:A,'表格编辑 '!C1408),TRUE,FALSE)=FALSE,"monster",(VLOOKUP(C1408,AI!A:B,2,FALSE)))</f>
        <v>monster</v>
      </c>
      <c r="E1408" s="5">
        <v>65</v>
      </c>
      <c r="F1408" s="86" t="str">
        <f>VLOOKUP(D1408,AI!B:G,2,FALSE)</f>
        <v>AI_born_event(RECEIVER, ARG0, ARG1, ARG2, ARG3,ARG4)</v>
      </c>
      <c r="G1408" s="86" t="str">
        <f>VLOOKUP(D1408,AI!B:G,3,FALSE)</f>
        <v>AI_update_event(RECEIVER, ARG0, ARG1, ARG2, ARG3,ARG4)</v>
      </c>
      <c r="H1408" s="86"/>
      <c r="I1408" s="86"/>
      <c r="J1408" s="86" t="str">
        <f>VLOOKUP(D1408,AI!B:G,6,FALSE)</f>
        <v>test_deadth_event(RECEIVER, ARG0, ARG1, ARG2, ARG3,ARG4)</v>
      </c>
      <c r="K1408" s="86">
        <v>1</v>
      </c>
      <c r="L1408" s="86">
        <v>10000</v>
      </c>
      <c r="M1408" s="89">
        <f t="shared" si="53"/>
        <v>1950</v>
      </c>
      <c r="S1408" s="86">
        <v>400</v>
      </c>
      <c r="AF1408" s="90">
        <f t="shared" si="52"/>
        <v>140995</v>
      </c>
    </row>
    <row r="1409" spans="1:32">
      <c r="A1409" s="5">
        <v>40996</v>
      </c>
      <c r="B1409" s="4">
        <v>50038</v>
      </c>
      <c r="C1409" s="5" t="str">
        <f>VLOOKUP(B1409,映射!A:B,2,FALSE)</f>
        <v>石像魔宠</v>
      </c>
      <c r="D1409" s="85" t="str">
        <f>IF(IF(COUNTIF(AI!A:A,'表格编辑 '!C1409),TRUE,FALSE)=FALSE,"monster",(VLOOKUP(C1409,AI!A:B,2,FALSE)))</f>
        <v>monster</v>
      </c>
      <c r="E1409" s="5">
        <v>65</v>
      </c>
      <c r="F1409" s="86" t="str">
        <f>VLOOKUP(D1409,AI!B:G,2,FALSE)</f>
        <v>AI_born_event(RECEIVER, ARG0, ARG1, ARG2, ARG3,ARG4)</v>
      </c>
      <c r="G1409" s="86" t="str">
        <f>VLOOKUP(D1409,AI!B:G,3,FALSE)</f>
        <v>AI_update_event(RECEIVER, ARG0, ARG1, ARG2, ARG3,ARG4)</v>
      </c>
      <c r="H1409" s="86"/>
      <c r="I1409" s="86"/>
      <c r="J1409" s="86" t="str">
        <f>VLOOKUP(D1409,AI!B:G,6,FALSE)</f>
        <v>test_deadth_event(RECEIVER, ARG0, ARG1, ARG2, ARG3,ARG4)</v>
      </c>
      <c r="K1409" s="86">
        <v>1</v>
      </c>
      <c r="L1409" s="86">
        <v>10000</v>
      </c>
      <c r="M1409" s="89">
        <f t="shared" si="53"/>
        <v>1950</v>
      </c>
      <c r="S1409" s="86">
        <v>400</v>
      </c>
      <c r="AF1409" s="90">
        <f t="shared" si="52"/>
        <v>140996</v>
      </c>
    </row>
    <row r="1410" spans="1:32">
      <c r="A1410" s="5">
        <v>40997</v>
      </c>
      <c r="B1410" s="4">
        <v>50093</v>
      </c>
      <c r="C1410" s="5" t="str">
        <f>VLOOKUP(B1410,映射!A:B,2,FALSE)</f>
        <v>萌萌仙人掌</v>
      </c>
      <c r="D1410" s="85" t="str">
        <f>IF(IF(COUNTIF(AI!A:A,'表格编辑 '!C1410),TRUE,FALSE)=FALSE,"monster",(VLOOKUP(C1410,AI!A:B,2,FALSE)))</f>
        <v>monster</v>
      </c>
      <c r="E1410" s="5">
        <v>65</v>
      </c>
      <c r="F1410" s="86" t="str">
        <f>VLOOKUP(D1410,AI!B:G,2,FALSE)</f>
        <v>AI_born_event(RECEIVER, ARG0, ARG1, ARG2, ARG3,ARG4)</v>
      </c>
      <c r="G1410" s="86" t="str">
        <f>VLOOKUP(D1410,AI!B:G,3,FALSE)</f>
        <v>AI_update_event(RECEIVER, ARG0, ARG1, ARG2, ARG3,ARG4)</v>
      </c>
      <c r="H1410" s="86"/>
      <c r="I1410" s="86"/>
      <c r="J1410" s="86" t="str">
        <f>VLOOKUP(D1410,AI!B:G,6,FALSE)</f>
        <v>test_deadth_event(RECEIVER, ARG0, ARG1, ARG2, ARG3,ARG4)</v>
      </c>
      <c r="K1410" s="86">
        <v>1</v>
      </c>
      <c r="L1410" s="86">
        <v>10000</v>
      </c>
      <c r="M1410" s="89">
        <f t="shared" si="53"/>
        <v>1950</v>
      </c>
      <c r="S1410" s="86">
        <v>400</v>
      </c>
      <c r="AF1410" s="90">
        <f t="shared" si="52"/>
        <v>140997</v>
      </c>
    </row>
    <row r="1411" spans="1:32">
      <c r="A1411" s="5">
        <v>40998</v>
      </c>
      <c r="B1411" s="4">
        <v>50120</v>
      </c>
      <c r="C1411" s="5" t="str">
        <f>VLOOKUP(B1411,映射!A:B,2,FALSE)</f>
        <v>蓝魔恐怖箱</v>
      </c>
      <c r="D1411" s="85" t="str">
        <f>IF(IF(COUNTIF(AI!A:A,'表格编辑 '!C1411),TRUE,FALSE)=FALSE,"monster",(VLOOKUP(C1411,AI!A:B,2,FALSE)))</f>
        <v>monster</v>
      </c>
      <c r="E1411" s="5">
        <v>65</v>
      </c>
      <c r="F1411" s="86" t="str">
        <f>VLOOKUP(D1411,AI!B:G,2,FALSE)</f>
        <v>AI_born_event(RECEIVER, ARG0, ARG1, ARG2, ARG3,ARG4)</v>
      </c>
      <c r="G1411" s="86" t="str">
        <f>VLOOKUP(D1411,AI!B:G,3,FALSE)</f>
        <v>AI_update_event(RECEIVER, ARG0, ARG1, ARG2, ARG3,ARG4)</v>
      </c>
      <c r="H1411" s="86"/>
      <c r="I1411" s="86"/>
      <c r="J1411" s="86" t="str">
        <f>VLOOKUP(D1411,AI!B:G,6,FALSE)</f>
        <v>test_deadth_event(RECEIVER, ARG0, ARG1, ARG2, ARG3,ARG4)</v>
      </c>
      <c r="K1411" s="86">
        <v>1</v>
      </c>
      <c r="L1411" s="86">
        <v>10000</v>
      </c>
      <c r="M1411" s="89">
        <f t="shared" si="53"/>
        <v>1950</v>
      </c>
      <c r="S1411" s="86">
        <v>400</v>
      </c>
      <c r="AF1411" s="90">
        <f t="shared" si="52"/>
        <v>140998</v>
      </c>
    </row>
    <row r="1412" spans="1:32">
      <c r="A1412" s="5">
        <v>40999</v>
      </c>
      <c r="B1412" s="4">
        <v>50062</v>
      </c>
      <c r="C1412" s="5" t="str">
        <f>VLOOKUP(B1412,映射!A:B,2,FALSE)</f>
        <v>致命魔蝎</v>
      </c>
      <c r="D1412" s="85" t="str">
        <f>IF(IF(COUNTIF(AI!A:A,'表格编辑 '!C1412),TRUE,FALSE)=FALSE,"monster",(VLOOKUP(C1412,AI!A:B,2,FALSE)))</f>
        <v>monster</v>
      </c>
      <c r="E1412" s="5">
        <v>65</v>
      </c>
      <c r="F1412" s="86" t="str">
        <f>VLOOKUP(D1412,AI!B:G,2,FALSE)</f>
        <v>AI_born_event(RECEIVER, ARG0, ARG1, ARG2, ARG3,ARG4)</v>
      </c>
      <c r="G1412" s="86" t="str">
        <f>VLOOKUP(D1412,AI!B:G,3,FALSE)</f>
        <v>AI_update_event(RECEIVER, ARG0, ARG1, ARG2, ARG3,ARG4)</v>
      </c>
      <c r="H1412" s="86"/>
      <c r="I1412" s="86"/>
      <c r="J1412" s="86" t="str">
        <f>VLOOKUP(D1412,AI!B:G,6,FALSE)</f>
        <v>test_deadth_event(RECEIVER, ARG0, ARG1, ARG2, ARG3,ARG4)</v>
      </c>
      <c r="K1412" s="86">
        <v>1</v>
      </c>
      <c r="L1412" s="86">
        <v>10000</v>
      </c>
      <c r="M1412" s="89">
        <f t="shared" si="53"/>
        <v>1950</v>
      </c>
      <c r="S1412" s="86">
        <v>400</v>
      </c>
      <c r="AF1412" s="90">
        <f t="shared" si="52"/>
        <v>140999</v>
      </c>
    </row>
    <row r="1413" spans="1:32">
      <c r="A1413" s="5">
        <v>41000</v>
      </c>
      <c r="B1413" s="4">
        <v>50039</v>
      </c>
      <c r="C1413" s="5" t="str">
        <f>VLOOKUP(B1413,映射!A:B,2,FALSE)</f>
        <v>石像仆从</v>
      </c>
      <c r="D1413" s="85" t="str">
        <f>IF(IF(COUNTIF(AI!A:A,'表格编辑 '!C1413),TRUE,FALSE)=FALSE,"monster",(VLOOKUP(C1413,AI!A:B,2,FALSE)))</f>
        <v>monster</v>
      </c>
      <c r="E1413" s="5">
        <v>65</v>
      </c>
      <c r="F1413" s="86" t="str">
        <f>VLOOKUP(D1413,AI!B:G,2,FALSE)</f>
        <v>AI_born_event(RECEIVER, ARG0, ARG1, ARG2, ARG3,ARG4)</v>
      </c>
      <c r="G1413" s="86" t="str">
        <f>VLOOKUP(D1413,AI!B:G,3,FALSE)</f>
        <v>AI_update_event(RECEIVER, ARG0, ARG1, ARG2, ARG3,ARG4)</v>
      </c>
      <c r="H1413" s="86"/>
      <c r="I1413" s="86"/>
      <c r="J1413" s="86" t="str">
        <f>VLOOKUP(D1413,AI!B:G,6,FALSE)</f>
        <v>test_deadth_event(RECEIVER, ARG0, ARG1, ARG2, ARG3,ARG4)</v>
      </c>
      <c r="K1413" s="86">
        <v>1</v>
      </c>
      <c r="L1413" s="86">
        <v>10000</v>
      </c>
      <c r="M1413" s="89">
        <f t="shared" si="53"/>
        <v>1950</v>
      </c>
      <c r="S1413" s="86">
        <v>400</v>
      </c>
      <c r="AF1413" s="90">
        <f t="shared" si="52"/>
        <v>141000</v>
      </c>
    </row>
    <row r="1414" spans="1:32">
      <c r="A1414" s="5">
        <v>41001</v>
      </c>
      <c r="B1414" s="4">
        <v>50016</v>
      </c>
      <c r="C1414" s="5" t="str">
        <f>VLOOKUP(B1414,映射!A:B,2,FALSE)</f>
        <v>炽热贼鼠</v>
      </c>
      <c r="D1414" s="85" t="str">
        <f>IF(IF(COUNTIF(AI!A:A,'表格编辑 '!C1414),TRUE,FALSE)=FALSE,"monster",(VLOOKUP(C1414,AI!A:B,2,FALSE)))</f>
        <v>monster</v>
      </c>
      <c r="E1414" s="5">
        <v>65</v>
      </c>
      <c r="F1414" s="86" t="str">
        <f>VLOOKUP(D1414,AI!B:G,2,FALSE)</f>
        <v>AI_born_event(RECEIVER, ARG0, ARG1, ARG2, ARG3,ARG4)</v>
      </c>
      <c r="G1414" s="86" t="str">
        <f>VLOOKUP(D1414,AI!B:G,3,FALSE)</f>
        <v>AI_update_event(RECEIVER, ARG0, ARG1, ARG2, ARG3,ARG4)</v>
      </c>
      <c r="H1414" s="86"/>
      <c r="I1414" s="86"/>
      <c r="J1414" s="86" t="str">
        <f>VLOOKUP(D1414,AI!B:G,6,FALSE)</f>
        <v>test_deadth_event(RECEIVER, ARG0, ARG1, ARG2, ARG3,ARG4)</v>
      </c>
      <c r="K1414" s="86">
        <v>1</v>
      </c>
      <c r="L1414" s="86">
        <v>10000</v>
      </c>
      <c r="M1414" s="89">
        <f t="shared" si="53"/>
        <v>1950</v>
      </c>
      <c r="S1414" s="86">
        <v>400</v>
      </c>
      <c r="AF1414" s="90">
        <f t="shared" si="52"/>
        <v>141001</v>
      </c>
    </row>
    <row r="1415" spans="1:32">
      <c r="A1415" s="5">
        <v>41002</v>
      </c>
      <c r="B1415" s="4">
        <v>50114</v>
      </c>
      <c r="C1415" s="5" t="str">
        <f>VLOOKUP(B1415,映射!A:B,2,FALSE)</f>
        <v>屠龙刃使魔</v>
      </c>
      <c r="D1415" s="85" t="str">
        <f>IF(IF(COUNTIF(AI!A:A,'表格编辑 '!C1415),TRUE,FALSE)=FALSE,"monster",(VLOOKUP(C1415,AI!A:B,2,FALSE)))</f>
        <v>monster</v>
      </c>
      <c r="E1415" s="5">
        <v>65</v>
      </c>
      <c r="F1415" s="86" t="str">
        <f>VLOOKUP(D1415,AI!B:G,2,FALSE)</f>
        <v>AI_born_event(RECEIVER, ARG0, ARG1, ARG2, ARG3,ARG4)</v>
      </c>
      <c r="G1415" s="86" t="str">
        <f>VLOOKUP(D1415,AI!B:G,3,FALSE)</f>
        <v>AI_update_event(RECEIVER, ARG0, ARG1, ARG2, ARG3,ARG4)</v>
      </c>
      <c r="H1415" s="86"/>
      <c r="I1415" s="86"/>
      <c r="J1415" s="86" t="str">
        <f>VLOOKUP(D1415,AI!B:G,6,FALSE)</f>
        <v>test_deadth_event(RECEIVER, ARG0, ARG1, ARG2, ARG3,ARG4)</v>
      </c>
      <c r="K1415" s="86">
        <v>1</v>
      </c>
      <c r="L1415" s="86">
        <v>10000</v>
      </c>
      <c r="M1415" s="89">
        <f t="shared" si="53"/>
        <v>1950</v>
      </c>
      <c r="S1415" s="86">
        <v>400</v>
      </c>
      <c r="AF1415" s="90">
        <f t="shared" si="52"/>
        <v>141002</v>
      </c>
    </row>
    <row r="1416" spans="1:32">
      <c r="A1416" s="5">
        <v>41003</v>
      </c>
      <c r="B1416" s="4">
        <v>50015</v>
      </c>
      <c r="C1416" s="5" t="str">
        <f>VLOOKUP(B1416,映射!A:B,2,FALSE)</f>
        <v>噩梦耗子</v>
      </c>
      <c r="D1416" s="85" t="str">
        <f>IF(IF(COUNTIF(AI!A:A,'表格编辑 '!C1416),TRUE,FALSE)=FALSE,"monster",(VLOOKUP(C1416,AI!A:B,2,FALSE)))</f>
        <v>monster</v>
      </c>
      <c r="E1416" s="5">
        <v>65</v>
      </c>
      <c r="F1416" s="86" t="str">
        <f>VLOOKUP(D1416,AI!B:G,2,FALSE)</f>
        <v>AI_born_event(RECEIVER, ARG0, ARG1, ARG2, ARG3,ARG4)</v>
      </c>
      <c r="G1416" s="86" t="str">
        <f>VLOOKUP(D1416,AI!B:G,3,FALSE)</f>
        <v>AI_update_event(RECEIVER, ARG0, ARG1, ARG2, ARG3,ARG4)</v>
      </c>
      <c r="H1416" s="86"/>
      <c r="I1416" s="86"/>
      <c r="J1416" s="86" t="str">
        <f>VLOOKUP(D1416,AI!B:G,6,FALSE)</f>
        <v>test_deadth_event(RECEIVER, ARG0, ARG1, ARG2, ARG3,ARG4)</v>
      </c>
      <c r="K1416" s="86">
        <v>1</v>
      </c>
      <c r="L1416" s="86">
        <v>10000</v>
      </c>
      <c r="M1416" s="89">
        <f t="shared" si="53"/>
        <v>1950</v>
      </c>
      <c r="S1416" s="86">
        <v>400</v>
      </c>
      <c r="AF1416" s="90">
        <f t="shared" si="52"/>
        <v>141003</v>
      </c>
    </row>
    <row r="1417" spans="1:32">
      <c r="A1417" s="5">
        <v>41004</v>
      </c>
      <c r="B1417" s="4">
        <v>50096</v>
      </c>
      <c r="C1417" s="5" t="str">
        <f>VLOOKUP(B1417,映射!A:B,2,FALSE)</f>
        <v>史莱姆</v>
      </c>
      <c r="D1417" s="85" t="str">
        <f>IF(IF(COUNTIF(AI!A:A,'表格编辑 '!C1417),TRUE,FALSE)=FALSE,"monster",(VLOOKUP(C1417,AI!A:B,2,FALSE)))</f>
        <v>monster</v>
      </c>
      <c r="E1417" s="5">
        <v>65</v>
      </c>
      <c r="F1417" s="86" t="str">
        <f>VLOOKUP(D1417,AI!B:G,2,FALSE)</f>
        <v>AI_born_event(RECEIVER, ARG0, ARG1, ARG2, ARG3,ARG4)</v>
      </c>
      <c r="G1417" s="86" t="str">
        <f>VLOOKUP(D1417,AI!B:G,3,FALSE)</f>
        <v>AI_update_event(RECEIVER, ARG0, ARG1, ARG2, ARG3,ARG4)</v>
      </c>
      <c r="H1417" s="86"/>
      <c r="I1417" s="86"/>
      <c r="J1417" s="86" t="str">
        <f>VLOOKUP(D1417,AI!B:G,6,FALSE)</f>
        <v>test_deadth_event(RECEIVER, ARG0, ARG1, ARG2, ARG3,ARG4)</v>
      </c>
      <c r="K1417" s="86">
        <v>1</v>
      </c>
      <c r="L1417" s="86">
        <v>10000</v>
      </c>
      <c r="M1417" s="89">
        <f t="shared" si="53"/>
        <v>1950</v>
      </c>
      <c r="S1417" s="86">
        <v>400</v>
      </c>
      <c r="AF1417" s="90">
        <f t="shared" si="52"/>
        <v>141004</v>
      </c>
    </row>
    <row r="1418" spans="1:32">
      <c r="A1418" s="5">
        <v>41005</v>
      </c>
      <c r="B1418" s="4">
        <v>50087</v>
      </c>
      <c r="C1418" s="5" t="str">
        <f>VLOOKUP(B1418,映射!A:B,2,FALSE)</f>
        <v>丛林臭臭花</v>
      </c>
      <c r="D1418" s="85" t="str">
        <f>IF(IF(COUNTIF(AI!A:A,'表格编辑 '!C1418),TRUE,FALSE)=FALSE,"monster",(VLOOKUP(C1418,AI!A:B,2,FALSE)))</f>
        <v>monster</v>
      </c>
      <c r="E1418" s="5">
        <v>65</v>
      </c>
      <c r="F1418" s="86" t="str">
        <f>VLOOKUP(D1418,AI!B:G,2,FALSE)</f>
        <v>AI_born_event(RECEIVER, ARG0, ARG1, ARG2, ARG3,ARG4)</v>
      </c>
      <c r="G1418" s="86" t="str">
        <f>VLOOKUP(D1418,AI!B:G,3,FALSE)</f>
        <v>AI_update_event(RECEIVER, ARG0, ARG1, ARG2, ARG3,ARG4)</v>
      </c>
      <c r="H1418" s="86"/>
      <c r="I1418" s="86"/>
      <c r="J1418" s="86" t="str">
        <f>VLOOKUP(D1418,AI!B:G,6,FALSE)</f>
        <v>test_deadth_event(RECEIVER, ARG0, ARG1, ARG2, ARG3,ARG4)</v>
      </c>
      <c r="K1418" s="86">
        <v>1</v>
      </c>
      <c r="L1418" s="86">
        <v>10000</v>
      </c>
      <c r="M1418" s="89">
        <f t="shared" si="53"/>
        <v>1950</v>
      </c>
      <c r="S1418" s="86">
        <v>400</v>
      </c>
      <c r="AF1418" s="90">
        <f t="shared" si="52"/>
        <v>141005</v>
      </c>
    </row>
    <row r="1419" spans="1:32">
      <c r="A1419" s="5">
        <v>41006</v>
      </c>
      <c r="B1419" s="4">
        <v>50022</v>
      </c>
      <c r="C1419" s="5" t="str">
        <f>VLOOKUP(B1419,映射!A:B,2,FALSE)</f>
        <v>魔域狂犬</v>
      </c>
      <c r="D1419" s="85" t="str">
        <f>IF(IF(COUNTIF(AI!A:A,'表格编辑 '!C1419),TRUE,FALSE)=FALSE,"monster",(VLOOKUP(C1419,AI!A:B,2,FALSE)))</f>
        <v>monster</v>
      </c>
      <c r="E1419" s="5">
        <v>65</v>
      </c>
      <c r="F1419" s="86" t="str">
        <f>VLOOKUP(D1419,AI!B:G,2,FALSE)</f>
        <v>AI_born_event(RECEIVER, ARG0, ARG1, ARG2, ARG3,ARG4)</v>
      </c>
      <c r="G1419" s="86" t="str">
        <f>VLOOKUP(D1419,AI!B:G,3,FALSE)</f>
        <v>AI_update_event(RECEIVER, ARG0, ARG1, ARG2, ARG3,ARG4)</v>
      </c>
      <c r="H1419" s="86"/>
      <c r="I1419" s="86"/>
      <c r="J1419" s="86" t="str">
        <f>VLOOKUP(D1419,AI!B:G,6,FALSE)</f>
        <v>test_deadth_event(RECEIVER, ARG0, ARG1, ARG2, ARG3,ARG4)</v>
      </c>
      <c r="K1419" s="86">
        <v>1</v>
      </c>
      <c r="L1419" s="86">
        <v>10000</v>
      </c>
      <c r="M1419" s="89">
        <f t="shared" si="53"/>
        <v>1950</v>
      </c>
      <c r="S1419" s="86">
        <v>400</v>
      </c>
      <c r="AF1419" s="90">
        <f t="shared" si="52"/>
        <v>141006</v>
      </c>
    </row>
    <row r="1420" spans="1:32">
      <c r="A1420" s="5">
        <v>41007</v>
      </c>
      <c r="B1420" s="4">
        <v>50103</v>
      </c>
      <c r="C1420" s="5" t="str">
        <f>VLOOKUP(B1420,映射!A:B,2,FALSE)</f>
        <v>地精</v>
      </c>
      <c r="D1420" s="85" t="str">
        <f>IF(IF(COUNTIF(AI!A:A,'表格编辑 '!C1420),TRUE,FALSE)=FALSE,"monster",(VLOOKUP(C1420,AI!A:B,2,FALSE)))</f>
        <v>monster</v>
      </c>
      <c r="E1420" s="5">
        <v>65</v>
      </c>
      <c r="F1420" s="86" t="str">
        <f>VLOOKUP(D1420,AI!B:G,2,FALSE)</f>
        <v>AI_born_event(RECEIVER, ARG0, ARG1, ARG2, ARG3,ARG4)</v>
      </c>
      <c r="G1420" s="86" t="str">
        <f>VLOOKUP(D1420,AI!B:G,3,FALSE)</f>
        <v>AI_update_event(RECEIVER, ARG0, ARG1, ARG2, ARG3,ARG4)</v>
      </c>
      <c r="H1420" s="86"/>
      <c r="I1420" s="86"/>
      <c r="J1420" s="86" t="str">
        <f>VLOOKUP(D1420,AI!B:G,6,FALSE)</f>
        <v>test_deadth_event(RECEIVER, ARG0, ARG1, ARG2, ARG3,ARG4)</v>
      </c>
      <c r="K1420" s="86">
        <v>1</v>
      </c>
      <c r="L1420" s="86">
        <v>10000</v>
      </c>
      <c r="M1420" s="89">
        <f t="shared" si="53"/>
        <v>1950</v>
      </c>
      <c r="S1420" s="86">
        <v>400</v>
      </c>
      <c r="AF1420" s="90">
        <f t="shared" si="52"/>
        <v>141007</v>
      </c>
    </row>
    <row r="1421" spans="1:32">
      <c r="A1421" s="5">
        <v>41008</v>
      </c>
      <c r="B1421" s="4">
        <v>50016</v>
      </c>
      <c r="C1421" s="5" t="str">
        <f>VLOOKUP(B1421,映射!A:B,2,FALSE)</f>
        <v>炽热贼鼠</v>
      </c>
      <c r="D1421" s="85" t="str">
        <f>IF(IF(COUNTIF(AI!A:A,'表格编辑 '!C1421),TRUE,FALSE)=FALSE,"monster",(VLOOKUP(C1421,AI!A:B,2,FALSE)))</f>
        <v>monster</v>
      </c>
      <c r="E1421" s="5">
        <v>65</v>
      </c>
      <c r="F1421" s="86" t="str">
        <f>VLOOKUP(D1421,AI!B:G,2,FALSE)</f>
        <v>AI_born_event(RECEIVER, ARG0, ARG1, ARG2, ARG3,ARG4)</v>
      </c>
      <c r="G1421" s="86" t="str">
        <f>VLOOKUP(D1421,AI!B:G,3,FALSE)</f>
        <v>AI_update_event(RECEIVER, ARG0, ARG1, ARG2, ARG3,ARG4)</v>
      </c>
      <c r="H1421" s="86"/>
      <c r="I1421" s="86"/>
      <c r="J1421" s="86" t="str">
        <f>VLOOKUP(D1421,AI!B:G,6,FALSE)</f>
        <v>test_deadth_event(RECEIVER, ARG0, ARG1, ARG2, ARG3,ARG4)</v>
      </c>
      <c r="K1421" s="86">
        <v>1</v>
      </c>
      <c r="L1421" s="86">
        <v>10000</v>
      </c>
      <c r="M1421" s="89">
        <f t="shared" si="53"/>
        <v>1950</v>
      </c>
      <c r="S1421" s="86">
        <v>400</v>
      </c>
      <c r="AF1421" s="90">
        <f t="shared" si="52"/>
        <v>141008</v>
      </c>
    </row>
    <row r="1422" spans="1:32">
      <c r="A1422" s="5">
        <v>41009</v>
      </c>
      <c r="B1422" s="4">
        <v>50133</v>
      </c>
      <c r="C1422" s="5" t="str">
        <f>VLOOKUP(B1422,映射!A:B,2,FALSE)</f>
        <v>蜥蜴人武士</v>
      </c>
      <c r="D1422" s="85" t="str">
        <f>IF(IF(COUNTIF(AI!A:A,'表格编辑 '!C1422),TRUE,FALSE)=FALSE,"monster",(VLOOKUP(C1422,AI!A:B,2,FALSE)))</f>
        <v>monster</v>
      </c>
      <c r="E1422" s="5">
        <v>65</v>
      </c>
      <c r="F1422" s="86" t="str">
        <f>VLOOKUP(D1422,AI!B:G,2,FALSE)</f>
        <v>AI_born_event(RECEIVER, ARG0, ARG1, ARG2, ARG3,ARG4)</v>
      </c>
      <c r="G1422" s="86" t="str">
        <f>VLOOKUP(D1422,AI!B:G,3,FALSE)</f>
        <v>AI_update_event(RECEIVER, ARG0, ARG1, ARG2, ARG3,ARG4)</v>
      </c>
      <c r="H1422" s="86"/>
      <c r="I1422" s="86"/>
      <c r="J1422" s="86" t="str">
        <f>VLOOKUP(D1422,AI!B:G,6,FALSE)</f>
        <v>test_deadth_event(RECEIVER, ARG0, ARG1, ARG2, ARG3,ARG4)</v>
      </c>
      <c r="K1422" s="86">
        <v>1</v>
      </c>
      <c r="L1422" s="86">
        <v>10000</v>
      </c>
      <c r="M1422" s="89">
        <f t="shared" si="53"/>
        <v>1950</v>
      </c>
      <c r="S1422" s="86">
        <v>400</v>
      </c>
      <c r="AF1422" s="90">
        <f t="shared" si="52"/>
        <v>141009</v>
      </c>
    </row>
    <row r="1423" spans="1:32">
      <c r="A1423" s="5">
        <v>41010</v>
      </c>
      <c r="B1423" s="4">
        <v>50058</v>
      </c>
      <c r="C1423" s="5" t="str">
        <f>VLOOKUP(B1423,映射!A:B,2,FALSE)</f>
        <v>兔耳蝙蝠</v>
      </c>
      <c r="D1423" s="85" t="str">
        <f>IF(IF(COUNTIF(AI!A:A,'表格编辑 '!C1423),TRUE,FALSE)=FALSE,"monster",(VLOOKUP(C1423,AI!A:B,2,FALSE)))</f>
        <v>monster</v>
      </c>
      <c r="E1423" s="5">
        <v>65</v>
      </c>
      <c r="F1423" s="86" t="str">
        <f>VLOOKUP(D1423,AI!B:G,2,FALSE)</f>
        <v>AI_born_event(RECEIVER, ARG0, ARG1, ARG2, ARG3,ARG4)</v>
      </c>
      <c r="G1423" s="86" t="str">
        <f>VLOOKUP(D1423,AI!B:G,3,FALSE)</f>
        <v>AI_update_event(RECEIVER, ARG0, ARG1, ARG2, ARG3,ARG4)</v>
      </c>
      <c r="H1423" s="86"/>
      <c r="I1423" s="86"/>
      <c r="J1423" s="86" t="str">
        <f>VLOOKUP(D1423,AI!B:G,6,FALSE)</f>
        <v>test_deadth_event(RECEIVER, ARG0, ARG1, ARG2, ARG3,ARG4)</v>
      </c>
      <c r="K1423" s="86">
        <v>1</v>
      </c>
      <c r="L1423" s="86">
        <v>10000</v>
      </c>
      <c r="M1423" s="89">
        <f t="shared" si="53"/>
        <v>1950</v>
      </c>
      <c r="S1423" s="86">
        <v>400</v>
      </c>
      <c r="AF1423" s="90">
        <f t="shared" si="52"/>
        <v>141010</v>
      </c>
    </row>
    <row r="1424" spans="1:32">
      <c r="A1424" s="5">
        <v>41011</v>
      </c>
      <c r="B1424" s="4">
        <v>50111</v>
      </c>
      <c r="C1424" s="5" t="str">
        <f>VLOOKUP(B1424,映射!A:B,2,FALSE)</f>
        <v>暗影</v>
      </c>
      <c r="D1424" s="85" t="str">
        <f>IF(IF(COUNTIF(AI!A:A,'表格编辑 '!C1424),TRUE,FALSE)=FALSE,"monster",(VLOOKUP(C1424,AI!A:B,2,FALSE)))</f>
        <v>monster</v>
      </c>
      <c r="E1424" s="5">
        <v>65</v>
      </c>
      <c r="F1424" s="86" t="str">
        <f>VLOOKUP(D1424,AI!B:G,2,FALSE)</f>
        <v>AI_born_event(RECEIVER, ARG0, ARG1, ARG2, ARG3,ARG4)</v>
      </c>
      <c r="G1424" s="86" t="str">
        <f>VLOOKUP(D1424,AI!B:G,3,FALSE)</f>
        <v>AI_update_event(RECEIVER, ARG0, ARG1, ARG2, ARG3,ARG4)</v>
      </c>
      <c r="H1424" s="86"/>
      <c r="I1424" s="86"/>
      <c r="J1424" s="86" t="str">
        <f>VLOOKUP(D1424,AI!B:G,6,FALSE)</f>
        <v>test_deadth_event(RECEIVER, ARG0, ARG1, ARG2, ARG3,ARG4)</v>
      </c>
      <c r="K1424" s="86">
        <v>1</v>
      </c>
      <c r="L1424" s="86">
        <v>10000</v>
      </c>
      <c r="M1424" s="89">
        <f t="shared" si="53"/>
        <v>1950</v>
      </c>
      <c r="S1424" s="86">
        <v>400</v>
      </c>
      <c r="AF1424" s="90">
        <f t="shared" si="52"/>
        <v>141011</v>
      </c>
    </row>
    <row r="1425" spans="1:32">
      <c r="A1425" s="5">
        <v>41012</v>
      </c>
      <c r="B1425" s="4">
        <v>50014</v>
      </c>
      <c r="C1425" s="5" t="str">
        <f>VLOOKUP(B1425,映射!A:B,2,FALSE)</f>
        <v>堕落贼鼠</v>
      </c>
      <c r="D1425" s="85" t="str">
        <f>IF(IF(COUNTIF(AI!A:A,'表格编辑 '!C1425),TRUE,FALSE)=FALSE,"monster",(VLOOKUP(C1425,AI!A:B,2,FALSE)))</f>
        <v>monster</v>
      </c>
      <c r="E1425" s="5">
        <v>65</v>
      </c>
      <c r="F1425" s="86" t="str">
        <f>VLOOKUP(D1425,AI!B:G,2,FALSE)</f>
        <v>AI_born_event(RECEIVER, ARG0, ARG1, ARG2, ARG3,ARG4)</v>
      </c>
      <c r="G1425" s="86" t="str">
        <f>VLOOKUP(D1425,AI!B:G,3,FALSE)</f>
        <v>AI_update_event(RECEIVER, ARG0, ARG1, ARG2, ARG3,ARG4)</v>
      </c>
      <c r="H1425" s="86"/>
      <c r="I1425" s="86"/>
      <c r="J1425" s="86" t="str">
        <f>VLOOKUP(D1425,AI!B:G,6,FALSE)</f>
        <v>test_deadth_event(RECEIVER, ARG0, ARG1, ARG2, ARG3,ARG4)</v>
      </c>
      <c r="K1425" s="86">
        <v>1</v>
      </c>
      <c r="L1425" s="86">
        <v>10000</v>
      </c>
      <c r="M1425" s="89">
        <f t="shared" si="53"/>
        <v>1950</v>
      </c>
      <c r="S1425" s="86">
        <v>400</v>
      </c>
      <c r="AF1425" s="90">
        <f t="shared" si="52"/>
        <v>141012</v>
      </c>
    </row>
    <row r="1426" spans="1:32">
      <c r="A1426" s="5">
        <v>41013</v>
      </c>
      <c r="B1426" s="4">
        <v>50023</v>
      </c>
      <c r="C1426" s="5" t="str">
        <f>VLOOKUP(B1426,映射!A:B,2,FALSE)</f>
        <v>异域魔犬</v>
      </c>
      <c r="D1426" s="85" t="str">
        <f>IF(IF(COUNTIF(AI!A:A,'表格编辑 '!C1426),TRUE,FALSE)=FALSE,"monster",(VLOOKUP(C1426,AI!A:B,2,FALSE)))</f>
        <v>monster</v>
      </c>
      <c r="E1426" s="5">
        <v>65</v>
      </c>
      <c r="F1426" s="86" t="str">
        <f>VLOOKUP(D1426,AI!B:G,2,FALSE)</f>
        <v>AI_born_event(RECEIVER, ARG0, ARG1, ARG2, ARG3,ARG4)</v>
      </c>
      <c r="G1426" s="86" t="str">
        <f>VLOOKUP(D1426,AI!B:G,3,FALSE)</f>
        <v>AI_update_event(RECEIVER, ARG0, ARG1, ARG2, ARG3,ARG4)</v>
      </c>
      <c r="H1426" s="86"/>
      <c r="I1426" s="86"/>
      <c r="J1426" s="86" t="str">
        <f>VLOOKUP(D1426,AI!B:G,6,FALSE)</f>
        <v>test_deadth_event(RECEIVER, ARG0, ARG1, ARG2, ARG3,ARG4)</v>
      </c>
      <c r="K1426" s="86">
        <v>1</v>
      </c>
      <c r="L1426" s="86">
        <v>10000</v>
      </c>
      <c r="M1426" s="89">
        <f t="shared" si="53"/>
        <v>1950</v>
      </c>
      <c r="S1426" s="86">
        <v>400</v>
      </c>
      <c r="AF1426" s="90">
        <f t="shared" si="52"/>
        <v>141013</v>
      </c>
    </row>
    <row r="1427" spans="1:32">
      <c r="A1427" s="5">
        <v>41014</v>
      </c>
      <c r="B1427" s="4">
        <v>50015</v>
      </c>
      <c r="C1427" s="5" t="str">
        <f>VLOOKUP(B1427,映射!A:B,2,FALSE)</f>
        <v>噩梦耗子</v>
      </c>
      <c r="D1427" s="85" t="str">
        <f>IF(IF(COUNTIF(AI!A:A,'表格编辑 '!C1427),TRUE,FALSE)=FALSE,"monster",(VLOOKUP(C1427,AI!A:B,2,FALSE)))</f>
        <v>monster</v>
      </c>
      <c r="E1427" s="5">
        <v>65</v>
      </c>
      <c r="F1427" s="86" t="str">
        <f>VLOOKUP(D1427,AI!B:G,2,FALSE)</f>
        <v>AI_born_event(RECEIVER, ARG0, ARG1, ARG2, ARG3,ARG4)</v>
      </c>
      <c r="G1427" s="86" t="str">
        <f>VLOOKUP(D1427,AI!B:G,3,FALSE)</f>
        <v>AI_update_event(RECEIVER, ARG0, ARG1, ARG2, ARG3,ARG4)</v>
      </c>
      <c r="H1427" s="86"/>
      <c r="I1427" s="86"/>
      <c r="J1427" s="86" t="str">
        <f>VLOOKUP(D1427,AI!B:G,6,FALSE)</f>
        <v>test_deadth_event(RECEIVER, ARG0, ARG1, ARG2, ARG3,ARG4)</v>
      </c>
      <c r="K1427" s="86">
        <v>1</v>
      </c>
      <c r="L1427" s="86">
        <v>10000</v>
      </c>
      <c r="M1427" s="89">
        <f t="shared" si="53"/>
        <v>1950</v>
      </c>
      <c r="S1427" s="86">
        <v>400</v>
      </c>
      <c r="AF1427" s="90">
        <f t="shared" si="52"/>
        <v>141014</v>
      </c>
    </row>
    <row r="1428" spans="1:32">
      <c r="A1428" s="5">
        <v>41015</v>
      </c>
      <c r="B1428" s="4">
        <v>50115</v>
      </c>
      <c r="C1428" s="5" t="str">
        <f>VLOOKUP(B1428,映射!A:B,2,FALSE)</f>
        <v>烈焰刃使魔</v>
      </c>
      <c r="D1428" s="85" t="str">
        <f>IF(IF(COUNTIF(AI!A:A,'表格编辑 '!C1428),TRUE,FALSE)=FALSE,"monster",(VLOOKUP(C1428,AI!A:B,2,FALSE)))</f>
        <v>monster</v>
      </c>
      <c r="E1428" s="5">
        <v>65</v>
      </c>
      <c r="F1428" s="86" t="str">
        <f>VLOOKUP(D1428,AI!B:G,2,FALSE)</f>
        <v>AI_born_event(RECEIVER, ARG0, ARG1, ARG2, ARG3,ARG4)</v>
      </c>
      <c r="G1428" s="86" t="str">
        <f>VLOOKUP(D1428,AI!B:G,3,FALSE)</f>
        <v>AI_update_event(RECEIVER, ARG0, ARG1, ARG2, ARG3,ARG4)</v>
      </c>
      <c r="H1428" s="86"/>
      <c r="I1428" s="86"/>
      <c r="J1428" s="86" t="str">
        <f>VLOOKUP(D1428,AI!B:G,6,FALSE)</f>
        <v>test_deadth_event(RECEIVER, ARG0, ARG1, ARG2, ARG3,ARG4)</v>
      </c>
      <c r="K1428" s="86">
        <v>1</v>
      </c>
      <c r="L1428" s="86">
        <v>10000</v>
      </c>
      <c r="M1428" s="89">
        <f t="shared" si="53"/>
        <v>1950</v>
      </c>
      <c r="S1428" s="86">
        <v>400</v>
      </c>
      <c r="AF1428" s="90">
        <f t="shared" si="52"/>
        <v>141015</v>
      </c>
    </row>
    <row r="1429" spans="1:32">
      <c r="A1429" s="5">
        <v>41016</v>
      </c>
      <c r="B1429" s="4">
        <v>50152</v>
      </c>
      <c r="C1429" s="5" t="str">
        <f>VLOOKUP(B1429,映射!A:B,2,FALSE)</f>
        <v>盗贼</v>
      </c>
      <c r="D1429" s="85" t="str">
        <f>IF(IF(COUNTIF(AI!A:A,'表格编辑 '!C1429),TRUE,FALSE)=FALSE,"monster",(VLOOKUP(C1429,AI!A:B,2,FALSE)))</f>
        <v>monster</v>
      </c>
      <c r="E1429" s="5">
        <v>65</v>
      </c>
      <c r="F1429" s="86" t="str">
        <f>VLOOKUP(D1429,AI!B:G,2,FALSE)</f>
        <v>AI_born_event(RECEIVER, ARG0, ARG1, ARG2, ARG3,ARG4)</v>
      </c>
      <c r="G1429" s="86" t="str">
        <f>VLOOKUP(D1429,AI!B:G,3,FALSE)</f>
        <v>AI_update_event(RECEIVER, ARG0, ARG1, ARG2, ARG3,ARG4)</v>
      </c>
      <c r="H1429" s="86"/>
      <c r="I1429" s="86"/>
      <c r="J1429" s="86" t="str">
        <f>VLOOKUP(D1429,AI!B:G,6,FALSE)</f>
        <v>test_deadth_event(RECEIVER, ARG0, ARG1, ARG2, ARG3,ARG4)</v>
      </c>
      <c r="K1429" s="86">
        <v>1</v>
      </c>
      <c r="L1429" s="86">
        <v>10000</v>
      </c>
      <c r="M1429" s="89">
        <f t="shared" si="53"/>
        <v>1950</v>
      </c>
      <c r="S1429" s="86">
        <v>400</v>
      </c>
      <c r="AF1429" s="90">
        <f t="shared" si="52"/>
        <v>141016</v>
      </c>
    </row>
    <row r="1430" spans="1:32">
      <c r="A1430" s="5">
        <v>41017</v>
      </c>
      <c r="B1430" s="4">
        <v>50158</v>
      </c>
      <c r="C1430" s="5" t="str">
        <f>VLOOKUP(B1430,映射!A:B,2,FALSE)</f>
        <v>阴毒鸟人</v>
      </c>
      <c r="D1430" s="85" t="str">
        <f>IF(IF(COUNTIF(AI!A:A,'表格编辑 '!C1430),TRUE,FALSE)=FALSE,"monster",(VLOOKUP(C1430,AI!A:B,2,FALSE)))</f>
        <v>monster</v>
      </c>
      <c r="E1430" s="5">
        <v>65</v>
      </c>
      <c r="F1430" s="86" t="str">
        <f>VLOOKUP(D1430,AI!B:G,2,FALSE)</f>
        <v>AI_born_event(RECEIVER, ARG0, ARG1, ARG2, ARG3,ARG4)</v>
      </c>
      <c r="G1430" s="86" t="str">
        <f>VLOOKUP(D1430,AI!B:G,3,FALSE)</f>
        <v>AI_update_event(RECEIVER, ARG0, ARG1, ARG2, ARG3,ARG4)</v>
      </c>
      <c r="H1430" s="86"/>
      <c r="I1430" s="86"/>
      <c r="J1430" s="86" t="str">
        <f>VLOOKUP(D1430,AI!B:G,6,FALSE)</f>
        <v>test_deadth_event(RECEIVER, ARG0, ARG1, ARG2, ARG3,ARG4)</v>
      </c>
      <c r="K1430" s="86">
        <v>1</v>
      </c>
      <c r="L1430" s="86">
        <v>10000</v>
      </c>
      <c r="M1430" s="89">
        <f t="shared" si="53"/>
        <v>1950</v>
      </c>
      <c r="S1430" s="86">
        <v>400</v>
      </c>
      <c r="AF1430" s="90">
        <f t="shared" si="52"/>
        <v>141017</v>
      </c>
    </row>
    <row r="1431" spans="1:32">
      <c r="A1431" s="5">
        <v>41018</v>
      </c>
      <c r="B1431" s="4">
        <v>50003</v>
      </c>
      <c r="C1431" s="5" t="str">
        <f>VLOOKUP(B1431,映射!A:B,2,FALSE)</f>
        <v>虎人</v>
      </c>
      <c r="D1431" s="85" t="str">
        <f>IF(IF(COUNTIF(AI!A:A,'表格编辑 '!C1431),TRUE,FALSE)=FALSE,"monster",(VLOOKUP(C1431,AI!A:B,2,FALSE)))</f>
        <v>monster</v>
      </c>
      <c r="E1431" s="5">
        <v>65</v>
      </c>
      <c r="F1431" s="86" t="str">
        <f>VLOOKUP(D1431,AI!B:G,2,FALSE)</f>
        <v>AI_born_event(RECEIVER, ARG0, ARG1, ARG2, ARG3,ARG4)</v>
      </c>
      <c r="G1431" s="86" t="str">
        <f>VLOOKUP(D1431,AI!B:G,3,FALSE)</f>
        <v>AI_update_event(RECEIVER, ARG0, ARG1, ARG2, ARG3,ARG4)</v>
      </c>
      <c r="H1431" s="86"/>
      <c r="I1431" s="86"/>
      <c r="J1431" s="86" t="str">
        <f>VLOOKUP(D1431,AI!B:G,6,FALSE)</f>
        <v>test_deadth_event(RECEIVER, ARG0, ARG1, ARG2, ARG3,ARG4)</v>
      </c>
      <c r="K1431" s="86">
        <v>1</v>
      </c>
      <c r="L1431" s="86">
        <v>10000</v>
      </c>
      <c r="M1431" s="89">
        <f t="shared" si="53"/>
        <v>1950</v>
      </c>
      <c r="S1431" s="86">
        <v>400</v>
      </c>
      <c r="AF1431" s="90">
        <f t="shared" si="52"/>
        <v>141018</v>
      </c>
    </row>
    <row r="1432" spans="1:32">
      <c r="A1432" s="5">
        <v>41019</v>
      </c>
      <c r="B1432" s="4">
        <v>50119</v>
      </c>
      <c r="C1432" s="5" t="str">
        <f>VLOOKUP(B1432,映射!A:B,2,FALSE)</f>
        <v>红魔恐怖箱</v>
      </c>
      <c r="D1432" s="85" t="str">
        <f>IF(IF(COUNTIF(AI!A:A,'表格编辑 '!C1432),TRUE,FALSE)=FALSE,"monster",(VLOOKUP(C1432,AI!A:B,2,FALSE)))</f>
        <v>monster</v>
      </c>
      <c r="E1432" s="5">
        <v>65</v>
      </c>
      <c r="F1432" s="86" t="str">
        <f>VLOOKUP(D1432,AI!B:G,2,FALSE)</f>
        <v>AI_born_event(RECEIVER, ARG0, ARG1, ARG2, ARG3,ARG4)</v>
      </c>
      <c r="G1432" s="86" t="str">
        <f>VLOOKUP(D1432,AI!B:G,3,FALSE)</f>
        <v>AI_update_event(RECEIVER, ARG0, ARG1, ARG2, ARG3,ARG4)</v>
      </c>
      <c r="H1432" s="86"/>
      <c r="I1432" s="86"/>
      <c r="J1432" s="86" t="str">
        <f>VLOOKUP(D1432,AI!B:G,6,FALSE)</f>
        <v>test_deadth_event(RECEIVER, ARG0, ARG1, ARG2, ARG3,ARG4)</v>
      </c>
      <c r="K1432" s="86">
        <v>1</v>
      </c>
      <c r="L1432" s="86">
        <v>10000</v>
      </c>
      <c r="M1432" s="89">
        <f t="shared" si="53"/>
        <v>1950</v>
      </c>
      <c r="S1432" s="86">
        <v>400</v>
      </c>
      <c r="AF1432" s="90">
        <f t="shared" si="52"/>
        <v>141019</v>
      </c>
    </row>
    <row r="1433" spans="1:32">
      <c r="A1433" s="5">
        <v>41020</v>
      </c>
      <c r="B1433" s="4">
        <v>50121</v>
      </c>
      <c r="C1433" s="5" t="str">
        <f>VLOOKUP(B1433,映射!A:B,2,FALSE)</f>
        <v>绿蛙恐怖箱</v>
      </c>
      <c r="D1433" s="85" t="str">
        <f>IF(IF(COUNTIF(AI!A:A,'表格编辑 '!C1433),TRUE,FALSE)=FALSE,"monster",(VLOOKUP(C1433,AI!A:B,2,FALSE)))</f>
        <v>monster</v>
      </c>
      <c r="E1433" s="5">
        <v>65</v>
      </c>
      <c r="F1433" s="86" t="str">
        <f>VLOOKUP(D1433,AI!B:G,2,FALSE)</f>
        <v>AI_born_event(RECEIVER, ARG0, ARG1, ARG2, ARG3,ARG4)</v>
      </c>
      <c r="G1433" s="86" t="str">
        <f>VLOOKUP(D1433,AI!B:G,3,FALSE)</f>
        <v>AI_update_event(RECEIVER, ARG0, ARG1, ARG2, ARG3,ARG4)</v>
      </c>
      <c r="H1433" s="86"/>
      <c r="I1433" s="86"/>
      <c r="J1433" s="86" t="str">
        <f>VLOOKUP(D1433,AI!B:G,6,FALSE)</f>
        <v>test_deadth_event(RECEIVER, ARG0, ARG1, ARG2, ARG3,ARG4)</v>
      </c>
      <c r="K1433" s="86">
        <v>1</v>
      </c>
      <c r="L1433" s="86">
        <v>10000</v>
      </c>
      <c r="M1433" s="89">
        <f t="shared" si="53"/>
        <v>1950</v>
      </c>
      <c r="S1433" s="86">
        <v>400</v>
      </c>
      <c r="AF1433" s="90">
        <f t="shared" si="52"/>
        <v>141020</v>
      </c>
    </row>
    <row r="1434" spans="1:32">
      <c r="A1434" s="5">
        <v>41021</v>
      </c>
      <c r="B1434" s="4">
        <v>50102</v>
      </c>
      <c r="C1434" s="5" t="str">
        <f>VLOOKUP(B1434,映射!A:B,2,FALSE)</f>
        <v>水精</v>
      </c>
      <c r="D1434" s="85" t="str">
        <f>IF(IF(COUNTIF(AI!A:A,'表格编辑 '!C1434),TRUE,FALSE)=FALSE,"monster",(VLOOKUP(C1434,AI!A:B,2,FALSE)))</f>
        <v>monster</v>
      </c>
      <c r="E1434" s="5">
        <v>65</v>
      </c>
      <c r="F1434" s="86" t="str">
        <f>VLOOKUP(D1434,AI!B:G,2,FALSE)</f>
        <v>AI_born_event(RECEIVER, ARG0, ARG1, ARG2, ARG3,ARG4)</v>
      </c>
      <c r="G1434" s="86" t="str">
        <f>VLOOKUP(D1434,AI!B:G,3,FALSE)</f>
        <v>AI_update_event(RECEIVER, ARG0, ARG1, ARG2, ARG3,ARG4)</v>
      </c>
      <c r="H1434" s="86"/>
      <c r="I1434" s="86"/>
      <c r="J1434" s="86" t="str">
        <f>VLOOKUP(D1434,AI!B:G,6,FALSE)</f>
        <v>test_deadth_event(RECEIVER, ARG0, ARG1, ARG2, ARG3,ARG4)</v>
      </c>
      <c r="K1434" s="86">
        <v>1</v>
      </c>
      <c r="L1434" s="86">
        <v>10000</v>
      </c>
      <c r="M1434" s="89">
        <f t="shared" si="53"/>
        <v>1950</v>
      </c>
      <c r="S1434" s="86">
        <v>400</v>
      </c>
      <c r="AF1434" s="90">
        <f t="shared" si="52"/>
        <v>141021</v>
      </c>
    </row>
    <row r="1435" spans="1:32">
      <c r="A1435" s="5">
        <v>41022</v>
      </c>
      <c r="B1435" s="4">
        <v>50089</v>
      </c>
      <c r="C1435" s="5" t="str">
        <f>VLOOKUP(B1435,映射!A:B,2,FALSE)</f>
        <v>冰雪臭臭花</v>
      </c>
      <c r="D1435" s="85" t="str">
        <f>IF(IF(COUNTIF(AI!A:A,'表格编辑 '!C1435),TRUE,FALSE)=FALSE,"monster",(VLOOKUP(C1435,AI!A:B,2,FALSE)))</f>
        <v>monster</v>
      </c>
      <c r="E1435" s="5">
        <v>65</v>
      </c>
      <c r="F1435" s="86" t="str">
        <f>VLOOKUP(D1435,AI!B:G,2,FALSE)</f>
        <v>AI_born_event(RECEIVER, ARG0, ARG1, ARG2, ARG3,ARG4)</v>
      </c>
      <c r="G1435" s="86" t="str">
        <f>VLOOKUP(D1435,AI!B:G,3,FALSE)</f>
        <v>AI_update_event(RECEIVER, ARG0, ARG1, ARG2, ARG3,ARG4)</v>
      </c>
      <c r="H1435" s="86"/>
      <c r="I1435" s="86"/>
      <c r="J1435" s="86" t="str">
        <f>VLOOKUP(D1435,AI!B:G,6,FALSE)</f>
        <v>test_deadth_event(RECEIVER, ARG0, ARG1, ARG2, ARG3,ARG4)</v>
      </c>
      <c r="K1435" s="86">
        <v>1</v>
      </c>
      <c r="L1435" s="86">
        <v>10000</v>
      </c>
      <c r="M1435" s="89">
        <f t="shared" si="53"/>
        <v>1950</v>
      </c>
      <c r="S1435" s="86">
        <v>400</v>
      </c>
      <c r="AF1435" s="90">
        <f t="shared" si="52"/>
        <v>141022</v>
      </c>
    </row>
    <row r="1436" spans="1:32">
      <c r="A1436" s="5">
        <v>41023</v>
      </c>
      <c r="B1436" s="4">
        <v>50060</v>
      </c>
      <c r="C1436" s="5" t="str">
        <f>VLOOKUP(B1436,映射!A:B,2,FALSE)</f>
        <v>炼狱魔蝎</v>
      </c>
      <c r="D1436" s="85" t="str">
        <f>IF(IF(COUNTIF(AI!A:A,'表格编辑 '!C1436),TRUE,FALSE)=FALSE,"monster",(VLOOKUP(C1436,AI!A:B,2,FALSE)))</f>
        <v>monster</v>
      </c>
      <c r="E1436" s="5">
        <v>65</v>
      </c>
      <c r="F1436" s="86" t="str">
        <f>VLOOKUP(D1436,AI!B:G,2,FALSE)</f>
        <v>AI_born_event(RECEIVER, ARG0, ARG1, ARG2, ARG3,ARG4)</v>
      </c>
      <c r="G1436" s="86" t="str">
        <f>VLOOKUP(D1436,AI!B:G,3,FALSE)</f>
        <v>AI_update_event(RECEIVER, ARG0, ARG1, ARG2, ARG3,ARG4)</v>
      </c>
      <c r="H1436" s="86"/>
      <c r="I1436" s="86"/>
      <c r="J1436" s="86" t="str">
        <f>VLOOKUP(D1436,AI!B:G,6,FALSE)</f>
        <v>test_deadth_event(RECEIVER, ARG0, ARG1, ARG2, ARG3,ARG4)</v>
      </c>
      <c r="K1436" s="86">
        <v>1</v>
      </c>
      <c r="L1436" s="86">
        <v>10000</v>
      </c>
      <c r="M1436" s="89">
        <f t="shared" si="53"/>
        <v>1950</v>
      </c>
      <c r="S1436" s="86">
        <v>400</v>
      </c>
      <c r="AF1436" s="90">
        <f t="shared" si="52"/>
        <v>141023</v>
      </c>
    </row>
    <row r="1437" spans="1:32">
      <c r="A1437" s="5">
        <v>41024</v>
      </c>
      <c r="B1437" s="4">
        <v>50102</v>
      </c>
      <c r="C1437" s="5" t="str">
        <f>VLOOKUP(B1437,映射!A:B,2,FALSE)</f>
        <v>水精</v>
      </c>
      <c r="D1437" s="85" t="str">
        <f>IF(IF(COUNTIF(AI!A:A,'表格编辑 '!C1437),TRUE,FALSE)=FALSE,"monster",(VLOOKUP(C1437,AI!A:B,2,FALSE)))</f>
        <v>monster</v>
      </c>
      <c r="E1437" s="5">
        <v>65</v>
      </c>
      <c r="F1437" s="86" t="str">
        <f>VLOOKUP(D1437,AI!B:G,2,FALSE)</f>
        <v>AI_born_event(RECEIVER, ARG0, ARG1, ARG2, ARG3,ARG4)</v>
      </c>
      <c r="G1437" s="86" t="str">
        <f>VLOOKUP(D1437,AI!B:G,3,FALSE)</f>
        <v>AI_update_event(RECEIVER, ARG0, ARG1, ARG2, ARG3,ARG4)</v>
      </c>
      <c r="H1437" s="86"/>
      <c r="I1437" s="86"/>
      <c r="J1437" s="86" t="str">
        <f>VLOOKUP(D1437,AI!B:G,6,FALSE)</f>
        <v>test_deadth_event(RECEIVER, ARG0, ARG1, ARG2, ARG3,ARG4)</v>
      </c>
      <c r="K1437" s="86">
        <v>1</v>
      </c>
      <c r="L1437" s="86">
        <v>10000</v>
      </c>
      <c r="M1437" s="89">
        <f t="shared" si="53"/>
        <v>1950</v>
      </c>
      <c r="S1437" s="86">
        <v>400</v>
      </c>
      <c r="AF1437" s="90">
        <f t="shared" si="52"/>
        <v>141024</v>
      </c>
    </row>
    <row r="1438" spans="1:32">
      <c r="A1438" s="5">
        <v>41025</v>
      </c>
      <c r="B1438" s="4">
        <v>50043</v>
      </c>
      <c r="C1438" s="5" t="str">
        <f>VLOOKUP(B1438,映射!A:B,2,FALSE)</f>
        <v>小魔物</v>
      </c>
      <c r="D1438" s="85" t="str">
        <f>IF(IF(COUNTIF(AI!A:A,'表格编辑 '!C1438),TRUE,FALSE)=FALSE,"monster",(VLOOKUP(C1438,AI!A:B,2,FALSE)))</f>
        <v>monster</v>
      </c>
      <c r="E1438" s="5">
        <v>65</v>
      </c>
      <c r="F1438" s="86" t="str">
        <f>VLOOKUP(D1438,AI!B:G,2,FALSE)</f>
        <v>AI_born_event(RECEIVER, ARG0, ARG1, ARG2, ARG3,ARG4)</v>
      </c>
      <c r="G1438" s="86" t="str">
        <f>VLOOKUP(D1438,AI!B:G,3,FALSE)</f>
        <v>AI_update_event(RECEIVER, ARG0, ARG1, ARG2, ARG3,ARG4)</v>
      </c>
      <c r="H1438" s="86"/>
      <c r="I1438" s="86"/>
      <c r="J1438" s="86" t="str">
        <f>VLOOKUP(D1438,AI!B:G,6,FALSE)</f>
        <v>test_deadth_event(RECEIVER, ARG0, ARG1, ARG2, ARG3,ARG4)</v>
      </c>
      <c r="K1438" s="86">
        <v>1</v>
      </c>
      <c r="L1438" s="86">
        <v>10000</v>
      </c>
      <c r="M1438" s="89">
        <f t="shared" si="53"/>
        <v>1950</v>
      </c>
      <c r="S1438" s="86">
        <v>400</v>
      </c>
      <c r="AF1438" s="90">
        <f t="shared" si="52"/>
        <v>141025</v>
      </c>
    </row>
    <row r="1439" spans="1:32">
      <c r="A1439" s="5">
        <v>41026</v>
      </c>
      <c r="B1439" s="4">
        <v>50154</v>
      </c>
      <c r="C1439" s="5" t="str">
        <f>VLOOKUP(B1439,映射!A:B,2,FALSE)</f>
        <v>海贼</v>
      </c>
      <c r="D1439" s="85" t="str">
        <f>IF(IF(COUNTIF(AI!A:A,'表格编辑 '!C1439),TRUE,FALSE)=FALSE,"monster",(VLOOKUP(C1439,AI!A:B,2,FALSE)))</f>
        <v>monster</v>
      </c>
      <c r="E1439" s="5">
        <v>65</v>
      </c>
      <c r="F1439" s="86" t="str">
        <f>VLOOKUP(D1439,AI!B:G,2,FALSE)</f>
        <v>AI_born_event(RECEIVER, ARG0, ARG1, ARG2, ARG3,ARG4)</v>
      </c>
      <c r="G1439" s="86" t="str">
        <f>VLOOKUP(D1439,AI!B:G,3,FALSE)</f>
        <v>AI_update_event(RECEIVER, ARG0, ARG1, ARG2, ARG3,ARG4)</v>
      </c>
      <c r="H1439" s="86"/>
      <c r="I1439" s="86"/>
      <c r="J1439" s="86" t="str">
        <f>VLOOKUP(D1439,AI!B:G,6,FALSE)</f>
        <v>test_deadth_event(RECEIVER, ARG0, ARG1, ARG2, ARG3,ARG4)</v>
      </c>
      <c r="K1439" s="86">
        <v>1</v>
      </c>
      <c r="L1439" s="86">
        <v>10000</v>
      </c>
      <c r="M1439" s="89">
        <f t="shared" si="53"/>
        <v>1950</v>
      </c>
      <c r="S1439" s="86">
        <v>400</v>
      </c>
      <c r="AF1439" s="90">
        <f t="shared" si="52"/>
        <v>141026</v>
      </c>
    </row>
    <row r="1440" spans="1:32">
      <c r="A1440" s="5">
        <v>41027</v>
      </c>
      <c r="B1440" s="4">
        <v>50052</v>
      </c>
      <c r="C1440" s="5" t="str">
        <f>VLOOKUP(B1440,映射!A:B,2,FALSE)</f>
        <v>恶魔蝙蝠</v>
      </c>
      <c r="D1440" s="85" t="str">
        <f>IF(IF(COUNTIF(AI!A:A,'表格编辑 '!C1440),TRUE,FALSE)=FALSE,"monster",(VLOOKUP(C1440,AI!A:B,2,FALSE)))</f>
        <v>monster</v>
      </c>
      <c r="E1440" s="5">
        <v>65</v>
      </c>
      <c r="F1440" s="86" t="str">
        <f>VLOOKUP(D1440,AI!B:G,2,FALSE)</f>
        <v>AI_born_event(RECEIVER, ARG0, ARG1, ARG2, ARG3,ARG4)</v>
      </c>
      <c r="G1440" s="86" t="str">
        <f>VLOOKUP(D1440,AI!B:G,3,FALSE)</f>
        <v>AI_update_event(RECEIVER, ARG0, ARG1, ARG2, ARG3,ARG4)</v>
      </c>
      <c r="H1440" s="86"/>
      <c r="I1440" s="86"/>
      <c r="J1440" s="86" t="str">
        <f>VLOOKUP(D1440,AI!B:G,6,FALSE)</f>
        <v>test_deadth_event(RECEIVER, ARG0, ARG1, ARG2, ARG3,ARG4)</v>
      </c>
      <c r="K1440" s="86">
        <v>1</v>
      </c>
      <c r="L1440" s="86">
        <v>10000</v>
      </c>
      <c r="M1440" s="89">
        <f t="shared" si="53"/>
        <v>1950</v>
      </c>
      <c r="S1440" s="86">
        <v>400</v>
      </c>
      <c r="AF1440" s="90">
        <f t="shared" si="52"/>
        <v>141027</v>
      </c>
    </row>
    <row r="1441" spans="1:32">
      <c r="A1441" s="5">
        <v>41028</v>
      </c>
      <c r="B1441" s="4">
        <v>50141</v>
      </c>
      <c r="C1441" s="5" t="str">
        <f>VLOOKUP(B1441,映射!A:B,2,FALSE)</f>
        <v>水龙蜥</v>
      </c>
      <c r="D1441" s="85" t="str">
        <f>IF(IF(COUNTIF(AI!A:A,'表格编辑 '!C1441),TRUE,FALSE)=FALSE,"monster",(VLOOKUP(C1441,AI!A:B,2,FALSE)))</f>
        <v>monster</v>
      </c>
      <c r="E1441" s="5">
        <v>65</v>
      </c>
      <c r="F1441" s="86" t="str">
        <f>VLOOKUP(D1441,AI!B:G,2,FALSE)</f>
        <v>AI_born_event(RECEIVER, ARG0, ARG1, ARG2, ARG3,ARG4)</v>
      </c>
      <c r="G1441" s="86" t="str">
        <f>VLOOKUP(D1441,AI!B:G,3,FALSE)</f>
        <v>AI_update_event(RECEIVER, ARG0, ARG1, ARG2, ARG3,ARG4)</v>
      </c>
      <c r="H1441" s="86"/>
      <c r="I1441" s="86"/>
      <c r="J1441" s="86" t="str">
        <f>VLOOKUP(D1441,AI!B:G,6,FALSE)</f>
        <v>test_deadth_event(RECEIVER, ARG0, ARG1, ARG2, ARG3,ARG4)</v>
      </c>
      <c r="K1441" s="86">
        <v>1</v>
      </c>
      <c r="L1441" s="86">
        <v>10000</v>
      </c>
      <c r="M1441" s="89">
        <f t="shared" si="53"/>
        <v>1950</v>
      </c>
      <c r="S1441" s="86">
        <v>400</v>
      </c>
      <c r="AF1441" s="90">
        <f t="shared" si="52"/>
        <v>141028</v>
      </c>
    </row>
    <row r="1442" spans="1:32">
      <c r="A1442" s="5">
        <v>41029</v>
      </c>
      <c r="B1442" s="4">
        <v>50073</v>
      </c>
      <c r="C1442" s="5" t="str">
        <f>VLOOKUP(B1442,映射!A:B,2,FALSE)</f>
        <v>土蜘蛛</v>
      </c>
      <c r="D1442" s="85" t="str">
        <f>IF(IF(COUNTIF(AI!A:A,'表格编辑 '!C1442),TRUE,FALSE)=FALSE,"monster",(VLOOKUP(C1442,AI!A:B,2,FALSE)))</f>
        <v>monster</v>
      </c>
      <c r="E1442" s="5">
        <v>65</v>
      </c>
      <c r="F1442" s="86" t="str">
        <f>VLOOKUP(D1442,AI!B:G,2,FALSE)</f>
        <v>AI_born_event(RECEIVER, ARG0, ARG1, ARG2, ARG3,ARG4)</v>
      </c>
      <c r="G1442" s="86" t="str">
        <f>VLOOKUP(D1442,AI!B:G,3,FALSE)</f>
        <v>AI_update_event(RECEIVER, ARG0, ARG1, ARG2, ARG3,ARG4)</v>
      </c>
      <c r="H1442" s="86"/>
      <c r="I1442" s="86"/>
      <c r="J1442" s="86" t="str">
        <f>VLOOKUP(D1442,AI!B:G,6,FALSE)</f>
        <v>test_deadth_event(RECEIVER, ARG0, ARG1, ARG2, ARG3,ARG4)</v>
      </c>
      <c r="K1442" s="86">
        <v>1</v>
      </c>
      <c r="L1442" s="86">
        <v>10000</v>
      </c>
      <c r="M1442" s="89">
        <f t="shared" si="53"/>
        <v>1950</v>
      </c>
      <c r="S1442" s="86">
        <v>400</v>
      </c>
      <c r="AF1442" s="90">
        <f t="shared" si="52"/>
        <v>141029</v>
      </c>
    </row>
    <row r="1443" spans="1:32">
      <c r="A1443" s="5">
        <v>41030</v>
      </c>
      <c r="B1443" s="4">
        <v>50085</v>
      </c>
      <c r="C1443" s="5" t="str">
        <f>VLOOKUP(B1443,映射!A:B,2,FALSE)</f>
        <v>死亡之花</v>
      </c>
      <c r="D1443" s="85" t="str">
        <f>IF(IF(COUNTIF(AI!A:A,'表格编辑 '!C1443),TRUE,FALSE)=FALSE,"monster",(VLOOKUP(C1443,AI!A:B,2,FALSE)))</f>
        <v>monster</v>
      </c>
      <c r="E1443" s="5">
        <v>65</v>
      </c>
      <c r="F1443" s="86" t="str">
        <f>VLOOKUP(D1443,AI!B:G,2,FALSE)</f>
        <v>AI_born_event(RECEIVER, ARG0, ARG1, ARG2, ARG3,ARG4)</v>
      </c>
      <c r="G1443" s="86" t="str">
        <f>VLOOKUP(D1443,AI!B:G,3,FALSE)</f>
        <v>AI_update_event(RECEIVER, ARG0, ARG1, ARG2, ARG3,ARG4)</v>
      </c>
      <c r="H1443" s="86"/>
      <c r="I1443" s="86"/>
      <c r="J1443" s="86" t="str">
        <f>VLOOKUP(D1443,AI!B:G,6,FALSE)</f>
        <v>test_deadth_event(RECEIVER, ARG0, ARG1, ARG2, ARG3,ARG4)</v>
      </c>
      <c r="K1443" s="86">
        <v>1</v>
      </c>
      <c r="L1443" s="86">
        <v>10000</v>
      </c>
      <c r="M1443" s="89">
        <f t="shared" si="53"/>
        <v>1950</v>
      </c>
      <c r="S1443" s="86">
        <v>400</v>
      </c>
      <c r="AF1443" s="90">
        <f t="shared" si="52"/>
        <v>141030</v>
      </c>
    </row>
    <row r="1444" spans="1:32">
      <c r="A1444" s="5">
        <v>41031</v>
      </c>
      <c r="B1444" s="4">
        <v>50148</v>
      </c>
      <c r="C1444" s="5" t="str">
        <f>VLOOKUP(B1444,映射!A:B,2,FALSE)</f>
        <v>巨人</v>
      </c>
      <c r="D1444" s="85" t="str">
        <f>IF(IF(COUNTIF(AI!A:A,'表格编辑 '!C1444),TRUE,FALSE)=FALSE,"monster",(VLOOKUP(C1444,AI!A:B,2,FALSE)))</f>
        <v>monster</v>
      </c>
      <c r="E1444" s="5">
        <v>65</v>
      </c>
      <c r="F1444" s="86" t="str">
        <f>VLOOKUP(D1444,AI!B:G,2,FALSE)</f>
        <v>AI_born_event(RECEIVER, ARG0, ARG1, ARG2, ARG3,ARG4)</v>
      </c>
      <c r="G1444" s="86" t="str">
        <f>VLOOKUP(D1444,AI!B:G,3,FALSE)</f>
        <v>AI_update_event(RECEIVER, ARG0, ARG1, ARG2, ARG3,ARG4)</v>
      </c>
      <c r="H1444" s="86"/>
      <c r="I1444" s="86"/>
      <c r="J1444" s="86" t="str">
        <f>VLOOKUP(D1444,AI!B:G,6,FALSE)</f>
        <v>test_deadth_event(RECEIVER, ARG0, ARG1, ARG2, ARG3,ARG4)</v>
      </c>
      <c r="K1444" s="86">
        <v>1</v>
      </c>
      <c r="L1444" s="86">
        <v>10000</v>
      </c>
      <c r="M1444" s="89">
        <f t="shared" si="53"/>
        <v>1950</v>
      </c>
      <c r="S1444" s="86">
        <v>400</v>
      </c>
      <c r="AF1444" s="90">
        <f t="shared" si="52"/>
        <v>141031</v>
      </c>
    </row>
    <row r="1445" spans="1:32">
      <c r="A1445" s="5">
        <v>41032</v>
      </c>
      <c r="B1445" s="4">
        <v>50064</v>
      </c>
      <c r="C1445" s="5" t="str">
        <f>VLOOKUP(B1445,映射!A:B,2,FALSE)</f>
        <v>毒蜂</v>
      </c>
      <c r="D1445" s="85" t="str">
        <f>IF(IF(COUNTIF(AI!A:A,'表格编辑 '!C1445),TRUE,FALSE)=FALSE,"monster",(VLOOKUP(C1445,AI!A:B,2,FALSE)))</f>
        <v>monster</v>
      </c>
      <c r="E1445" s="5">
        <v>65</v>
      </c>
      <c r="F1445" s="86" t="str">
        <f>VLOOKUP(D1445,AI!B:G,2,FALSE)</f>
        <v>AI_born_event(RECEIVER, ARG0, ARG1, ARG2, ARG3,ARG4)</v>
      </c>
      <c r="G1445" s="86" t="str">
        <f>VLOOKUP(D1445,AI!B:G,3,FALSE)</f>
        <v>AI_update_event(RECEIVER, ARG0, ARG1, ARG2, ARG3,ARG4)</v>
      </c>
      <c r="H1445" s="86"/>
      <c r="I1445" s="86"/>
      <c r="J1445" s="86" t="str">
        <f>VLOOKUP(D1445,AI!B:G,6,FALSE)</f>
        <v>test_deadth_event(RECEIVER, ARG0, ARG1, ARG2, ARG3,ARG4)</v>
      </c>
      <c r="K1445" s="86">
        <v>1</v>
      </c>
      <c r="L1445" s="86">
        <v>10000</v>
      </c>
      <c r="M1445" s="89">
        <f t="shared" si="53"/>
        <v>1950</v>
      </c>
      <c r="S1445" s="86">
        <v>400</v>
      </c>
      <c r="AF1445" s="90">
        <f t="shared" si="52"/>
        <v>141032</v>
      </c>
    </row>
    <row r="1446" spans="1:32">
      <c r="A1446" s="5">
        <v>41033</v>
      </c>
      <c r="B1446" s="4">
        <v>50134</v>
      </c>
      <c r="C1446" s="5" t="str">
        <f>VLOOKUP(B1446,映射!A:B,2,FALSE)</f>
        <v>猎豹蜥蜴</v>
      </c>
      <c r="D1446" s="85" t="str">
        <f>IF(IF(COUNTIF(AI!A:A,'表格编辑 '!C1446),TRUE,FALSE)=FALSE,"monster",(VLOOKUP(C1446,AI!A:B,2,FALSE)))</f>
        <v>monster</v>
      </c>
      <c r="E1446" s="5">
        <v>65</v>
      </c>
      <c r="F1446" s="86" t="str">
        <f>VLOOKUP(D1446,AI!B:G,2,FALSE)</f>
        <v>AI_born_event(RECEIVER, ARG0, ARG1, ARG2, ARG3,ARG4)</v>
      </c>
      <c r="G1446" s="86" t="str">
        <f>VLOOKUP(D1446,AI!B:G,3,FALSE)</f>
        <v>AI_update_event(RECEIVER, ARG0, ARG1, ARG2, ARG3,ARG4)</v>
      </c>
      <c r="H1446" s="86"/>
      <c r="I1446" s="86"/>
      <c r="J1446" s="86" t="str">
        <f>VLOOKUP(D1446,AI!B:G,6,FALSE)</f>
        <v>test_deadth_event(RECEIVER, ARG0, ARG1, ARG2, ARG3,ARG4)</v>
      </c>
      <c r="K1446" s="86">
        <v>1</v>
      </c>
      <c r="L1446" s="86">
        <v>10000</v>
      </c>
      <c r="M1446" s="89">
        <f t="shared" si="53"/>
        <v>1950</v>
      </c>
      <c r="S1446" s="86">
        <v>400</v>
      </c>
      <c r="AF1446" s="90">
        <f t="shared" si="52"/>
        <v>141033</v>
      </c>
    </row>
    <row r="1447" spans="1:32">
      <c r="A1447" s="5">
        <v>41034</v>
      </c>
      <c r="B1447" s="4">
        <v>50020</v>
      </c>
      <c r="C1447" s="5" t="str">
        <f>VLOOKUP(B1447,映射!A:B,2,FALSE)</f>
        <v>地狱看门犬</v>
      </c>
      <c r="D1447" s="85" t="str">
        <f>IF(IF(COUNTIF(AI!A:A,'表格编辑 '!C1447),TRUE,FALSE)=FALSE,"monster",(VLOOKUP(C1447,AI!A:B,2,FALSE)))</f>
        <v>monster</v>
      </c>
      <c r="E1447" s="5">
        <v>65</v>
      </c>
      <c r="F1447" s="86" t="str">
        <f>VLOOKUP(D1447,AI!B:G,2,FALSE)</f>
        <v>AI_born_event(RECEIVER, ARG0, ARG1, ARG2, ARG3,ARG4)</v>
      </c>
      <c r="G1447" s="86" t="str">
        <f>VLOOKUP(D1447,AI!B:G,3,FALSE)</f>
        <v>AI_update_event(RECEIVER, ARG0, ARG1, ARG2, ARG3,ARG4)</v>
      </c>
      <c r="H1447" s="86"/>
      <c r="I1447" s="86"/>
      <c r="J1447" s="86" t="str">
        <f>VLOOKUP(D1447,AI!B:G,6,FALSE)</f>
        <v>test_deadth_event(RECEIVER, ARG0, ARG1, ARG2, ARG3,ARG4)</v>
      </c>
      <c r="K1447" s="86">
        <v>1</v>
      </c>
      <c r="L1447" s="86">
        <v>10000</v>
      </c>
      <c r="M1447" s="89">
        <f t="shared" si="53"/>
        <v>1950</v>
      </c>
      <c r="S1447" s="86">
        <v>400</v>
      </c>
      <c r="AF1447" s="90">
        <f t="shared" si="52"/>
        <v>141034</v>
      </c>
    </row>
    <row r="1448" spans="1:32">
      <c r="A1448" s="5">
        <v>41035</v>
      </c>
      <c r="B1448" s="4">
        <v>50063</v>
      </c>
      <c r="C1448" s="5" t="str">
        <f>VLOOKUP(B1448,映射!A:B,2,FALSE)</f>
        <v>杀人蜂</v>
      </c>
      <c r="D1448" s="85" t="str">
        <f>IF(IF(COUNTIF(AI!A:A,'表格编辑 '!C1448),TRUE,FALSE)=FALSE,"monster",(VLOOKUP(C1448,AI!A:B,2,FALSE)))</f>
        <v>monster</v>
      </c>
      <c r="E1448" s="5">
        <v>65</v>
      </c>
      <c r="F1448" s="86" t="str">
        <f>VLOOKUP(D1448,AI!B:G,2,FALSE)</f>
        <v>AI_born_event(RECEIVER, ARG0, ARG1, ARG2, ARG3,ARG4)</v>
      </c>
      <c r="G1448" s="86" t="str">
        <f>VLOOKUP(D1448,AI!B:G,3,FALSE)</f>
        <v>AI_update_event(RECEIVER, ARG0, ARG1, ARG2, ARG3,ARG4)</v>
      </c>
      <c r="H1448" s="86"/>
      <c r="I1448" s="86"/>
      <c r="J1448" s="86" t="str">
        <f>VLOOKUP(D1448,AI!B:G,6,FALSE)</f>
        <v>test_deadth_event(RECEIVER, ARG0, ARG1, ARG2, ARG3,ARG4)</v>
      </c>
      <c r="K1448" s="86">
        <v>1</v>
      </c>
      <c r="L1448" s="86">
        <v>10000</v>
      </c>
      <c r="M1448" s="89">
        <f t="shared" si="53"/>
        <v>1950</v>
      </c>
      <c r="S1448" s="86">
        <v>400</v>
      </c>
      <c r="AF1448" s="90">
        <f t="shared" si="52"/>
        <v>141035</v>
      </c>
    </row>
    <row r="1449" spans="1:32">
      <c r="A1449" s="5">
        <v>41036</v>
      </c>
      <c r="B1449" s="4">
        <v>50045</v>
      </c>
      <c r="C1449" s="5" t="str">
        <f>VLOOKUP(B1449,映射!A:B,2,FALSE)</f>
        <v>血魔</v>
      </c>
      <c r="D1449" s="85" t="str">
        <f>IF(IF(COUNTIF(AI!A:A,'表格编辑 '!C1449),TRUE,FALSE)=FALSE,"monster",(VLOOKUP(C1449,AI!A:B,2,FALSE)))</f>
        <v>monster</v>
      </c>
      <c r="E1449" s="5">
        <v>65</v>
      </c>
      <c r="F1449" s="86" t="str">
        <f>VLOOKUP(D1449,AI!B:G,2,FALSE)</f>
        <v>AI_born_event(RECEIVER, ARG0, ARG1, ARG2, ARG3,ARG4)</v>
      </c>
      <c r="G1449" s="86" t="str">
        <f>VLOOKUP(D1449,AI!B:G,3,FALSE)</f>
        <v>AI_update_event(RECEIVER, ARG0, ARG1, ARG2, ARG3,ARG4)</v>
      </c>
      <c r="H1449" s="86"/>
      <c r="I1449" s="86"/>
      <c r="J1449" s="86" t="str">
        <f>VLOOKUP(D1449,AI!B:G,6,FALSE)</f>
        <v>test_deadth_event(RECEIVER, ARG0, ARG1, ARG2, ARG3,ARG4)</v>
      </c>
      <c r="K1449" s="86">
        <v>1</v>
      </c>
      <c r="L1449" s="86">
        <v>10000</v>
      </c>
      <c r="M1449" s="89">
        <f t="shared" ref="M1449:M1512" si="54">E1449*30</f>
        <v>1950</v>
      </c>
      <c r="S1449" s="86">
        <v>400</v>
      </c>
      <c r="AF1449" s="90">
        <f t="shared" ref="AF1449:AF1512" si="55">100000+A1449</f>
        <v>141036</v>
      </c>
    </row>
    <row r="1450" spans="1:32">
      <c r="A1450" s="5">
        <v>41037</v>
      </c>
      <c r="B1450" s="4">
        <v>50121</v>
      </c>
      <c r="C1450" s="5" t="str">
        <f>VLOOKUP(B1450,映射!A:B,2,FALSE)</f>
        <v>绿蛙恐怖箱</v>
      </c>
      <c r="D1450" s="85" t="str">
        <f>IF(IF(COUNTIF(AI!A:A,'表格编辑 '!C1450),TRUE,FALSE)=FALSE,"monster",(VLOOKUP(C1450,AI!A:B,2,FALSE)))</f>
        <v>monster</v>
      </c>
      <c r="E1450" s="5">
        <v>65</v>
      </c>
      <c r="F1450" s="86" t="str">
        <f>VLOOKUP(D1450,AI!B:G,2,FALSE)</f>
        <v>AI_born_event(RECEIVER, ARG0, ARG1, ARG2, ARG3,ARG4)</v>
      </c>
      <c r="G1450" s="86" t="str">
        <f>VLOOKUP(D1450,AI!B:G,3,FALSE)</f>
        <v>AI_update_event(RECEIVER, ARG0, ARG1, ARG2, ARG3,ARG4)</v>
      </c>
      <c r="H1450" s="86"/>
      <c r="I1450" s="86"/>
      <c r="J1450" s="86" t="str">
        <f>VLOOKUP(D1450,AI!B:G,6,FALSE)</f>
        <v>test_deadth_event(RECEIVER, ARG0, ARG1, ARG2, ARG3,ARG4)</v>
      </c>
      <c r="K1450" s="86">
        <v>1</v>
      </c>
      <c r="L1450" s="86">
        <v>10000</v>
      </c>
      <c r="M1450" s="89">
        <f t="shared" si="54"/>
        <v>1950</v>
      </c>
      <c r="S1450" s="86">
        <v>400</v>
      </c>
      <c r="AF1450" s="90">
        <f t="shared" si="55"/>
        <v>141037</v>
      </c>
    </row>
    <row r="1451" spans="1:32">
      <c r="A1451" s="5">
        <v>41038</v>
      </c>
      <c r="B1451" s="4">
        <v>50134</v>
      </c>
      <c r="C1451" s="5" t="str">
        <f>VLOOKUP(B1451,映射!A:B,2,FALSE)</f>
        <v>猎豹蜥蜴</v>
      </c>
      <c r="D1451" s="85" t="str">
        <f>IF(IF(COUNTIF(AI!A:A,'表格编辑 '!C1451),TRUE,FALSE)=FALSE,"monster",(VLOOKUP(C1451,AI!A:B,2,FALSE)))</f>
        <v>monster</v>
      </c>
      <c r="E1451" s="5">
        <v>65</v>
      </c>
      <c r="F1451" s="86" t="str">
        <f>VLOOKUP(D1451,AI!B:G,2,FALSE)</f>
        <v>AI_born_event(RECEIVER, ARG0, ARG1, ARG2, ARG3,ARG4)</v>
      </c>
      <c r="G1451" s="86" t="str">
        <f>VLOOKUP(D1451,AI!B:G,3,FALSE)</f>
        <v>AI_update_event(RECEIVER, ARG0, ARG1, ARG2, ARG3,ARG4)</v>
      </c>
      <c r="H1451" s="86"/>
      <c r="I1451" s="86"/>
      <c r="J1451" s="86" t="str">
        <f>VLOOKUP(D1451,AI!B:G,6,FALSE)</f>
        <v>test_deadth_event(RECEIVER, ARG0, ARG1, ARG2, ARG3,ARG4)</v>
      </c>
      <c r="K1451" s="86">
        <v>1</v>
      </c>
      <c r="L1451" s="86">
        <v>10000</v>
      </c>
      <c r="M1451" s="89">
        <f t="shared" si="54"/>
        <v>1950</v>
      </c>
      <c r="S1451" s="86">
        <v>400</v>
      </c>
      <c r="AF1451" s="90">
        <f t="shared" si="55"/>
        <v>141038</v>
      </c>
    </row>
    <row r="1452" spans="1:32">
      <c r="A1452" s="5">
        <v>41039</v>
      </c>
      <c r="B1452" s="4">
        <v>50068</v>
      </c>
      <c r="C1452" s="5" t="str">
        <f>VLOOKUP(B1452,映射!A:B,2,FALSE)</f>
        <v>螳螂</v>
      </c>
      <c r="D1452" s="85" t="str">
        <f>IF(IF(COUNTIF(AI!A:A,'表格编辑 '!C1452),TRUE,FALSE)=FALSE,"monster",(VLOOKUP(C1452,AI!A:B,2,FALSE)))</f>
        <v>monster</v>
      </c>
      <c r="E1452" s="5">
        <v>65</v>
      </c>
      <c r="F1452" s="86" t="str">
        <f>VLOOKUP(D1452,AI!B:G,2,FALSE)</f>
        <v>AI_born_event(RECEIVER, ARG0, ARG1, ARG2, ARG3,ARG4)</v>
      </c>
      <c r="G1452" s="86" t="str">
        <f>VLOOKUP(D1452,AI!B:G,3,FALSE)</f>
        <v>AI_update_event(RECEIVER, ARG0, ARG1, ARG2, ARG3,ARG4)</v>
      </c>
      <c r="H1452" s="86"/>
      <c r="I1452" s="86"/>
      <c r="J1452" s="86" t="str">
        <f>VLOOKUP(D1452,AI!B:G,6,FALSE)</f>
        <v>test_deadth_event(RECEIVER, ARG0, ARG1, ARG2, ARG3,ARG4)</v>
      </c>
      <c r="K1452" s="86">
        <v>1</v>
      </c>
      <c r="L1452" s="86">
        <v>10000</v>
      </c>
      <c r="M1452" s="89">
        <f t="shared" si="54"/>
        <v>1950</v>
      </c>
      <c r="S1452" s="86">
        <v>400</v>
      </c>
      <c r="AF1452" s="90">
        <f t="shared" si="55"/>
        <v>141039</v>
      </c>
    </row>
    <row r="1453" spans="1:32">
      <c r="A1453" s="5">
        <v>41040</v>
      </c>
      <c r="B1453" s="4">
        <v>50070</v>
      </c>
      <c r="C1453" s="5" t="str">
        <f>VLOOKUP(B1453,映射!A:B,2,FALSE)</f>
        <v>血眼螳螂</v>
      </c>
      <c r="D1453" s="85" t="str">
        <f>IF(IF(COUNTIF(AI!A:A,'表格编辑 '!C1453),TRUE,FALSE)=FALSE,"monster",(VLOOKUP(C1453,AI!A:B,2,FALSE)))</f>
        <v>monster</v>
      </c>
      <c r="E1453" s="5">
        <v>65</v>
      </c>
      <c r="F1453" s="86" t="str">
        <f>VLOOKUP(D1453,AI!B:G,2,FALSE)</f>
        <v>AI_born_event(RECEIVER, ARG0, ARG1, ARG2, ARG3,ARG4)</v>
      </c>
      <c r="G1453" s="86" t="str">
        <f>VLOOKUP(D1453,AI!B:G,3,FALSE)</f>
        <v>AI_update_event(RECEIVER, ARG0, ARG1, ARG2, ARG3,ARG4)</v>
      </c>
      <c r="H1453" s="86"/>
      <c r="I1453" s="86"/>
      <c r="J1453" s="86" t="str">
        <f>VLOOKUP(D1453,AI!B:G,6,FALSE)</f>
        <v>test_deadth_event(RECEIVER, ARG0, ARG1, ARG2, ARG3,ARG4)</v>
      </c>
      <c r="K1453" s="86">
        <v>1</v>
      </c>
      <c r="L1453" s="86">
        <v>10000</v>
      </c>
      <c r="M1453" s="89">
        <f t="shared" si="54"/>
        <v>1950</v>
      </c>
      <c r="S1453" s="86">
        <v>400</v>
      </c>
      <c r="AF1453" s="90">
        <f t="shared" si="55"/>
        <v>141040</v>
      </c>
    </row>
    <row r="1454" spans="1:32">
      <c r="A1454" s="5">
        <v>41041</v>
      </c>
      <c r="B1454" s="4">
        <v>50111</v>
      </c>
      <c r="C1454" s="5" t="str">
        <f>VLOOKUP(B1454,映射!A:B,2,FALSE)</f>
        <v>暗影</v>
      </c>
      <c r="D1454" s="85" t="str">
        <f>IF(IF(COUNTIF(AI!A:A,'表格编辑 '!C1454),TRUE,FALSE)=FALSE,"monster",(VLOOKUP(C1454,AI!A:B,2,FALSE)))</f>
        <v>monster</v>
      </c>
      <c r="E1454" s="5">
        <v>65</v>
      </c>
      <c r="F1454" s="86" t="str">
        <f>VLOOKUP(D1454,AI!B:G,2,FALSE)</f>
        <v>AI_born_event(RECEIVER, ARG0, ARG1, ARG2, ARG3,ARG4)</v>
      </c>
      <c r="G1454" s="86" t="str">
        <f>VLOOKUP(D1454,AI!B:G,3,FALSE)</f>
        <v>AI_update_event(RECEIVER, ARG0, ARG1, ARG2, ARG3,ARG4)</v>
      </c>
      <c r="H1454" s="86"/>
      <c r="I1454" s="86"/>
      <c r="J1454" s="86" t="str">
        <f>VLOOKUP(D1454,AI!B:G,6,FALSE)</f>
        <v>test_deadth_event(RECEIVER, ARG0, ARG1, ARG2, ARG3,ARG4)</v>
      </c>
      <c r="K1454" s="86">
        <v>1</v>
      </c>
      <c r="L1454" s="86">
        <v>10000</v>
      </c>
      <c r="M1454" s="89">
        <f t="shared" si="54"/>
        <v>1950</v>
      </c>
      <c r="S1454" s="86">
        <v>400</v>
      </c>
      <c r="AF1454" s="90">
        <f t="shared" si="55"/>
        <v>141041</v>
      </c>
    </row>
    <row r="1455" spans="1:32">
      <c r="A1455" s="5">
        <v>41042</v>
      </c>
      <c r="B1455" s="4">
        <v>50144</v>
      </c>
      <c r="C1455" s="5" t="str">
        <f>VLOOKUP(B1455,映射!A:B,2,FALSE)</f>
        <v>哥布林</v>
      </c>
      <c r="D1455" s="85" t="str">
        <f>IF(IF(COUNTIF(AI!A:A,'表格编辑 '!C1455),TRUE,FALSE)=FALSE,"monster",(VLOOKUP(C1455,AI!A:B,2,FALSE)))</f>
        <v>monster</v>
      </c>
      <c r="E1455" s="5">
        <v>65</v>
      </c>
      <c r="F1455" s="86" t="str">
        <f>VLOOKUP(D1455,AI!B:G,2,FALSE)</f>
        <v>AI_born_event(RECEIVER, ARG0, ARG1, ARG2, ARG3,ARG4)</v>
      </c>
      <c r="G1455" s="86" t="str">
        <f>VLOOKUP(D1455,AI!B:G,3,FALSE)</f>
        <v>AI_update_event(RECEIVER, ARG0, ARG1, ARG2, ARG3,ARG4)</v>
      </c>
      <c r="H1455" s="86"/>
      <c r="I1455" s="86"/>
      <c r="J1455" s="86" t="str">
        <f>VLOOKUP(D1455,AI!B:G,6,FALSE)</f>
        <v>test_deadth_event(RECEIVER, ARG0, ARG1, ARG2, ARG3,ARG4)</v>
      </c>
      <c r="K1455" s="86">
        <v>1</v>
      </c>
      <c r="L1455" s="86">
        <v>10000</v>
      </c>
      <c r="M1455" s="89">
        <f t="shared" si="54"/>
        <v>1950</v>
      </c>
      <c r="S1455" s="86">
        <v>400</v>
      </c>
      <c r="AF1455" s="90">
        <f t="shared" si="55"/>
        <v>141042</v>
      </c>
    </row>
    <row r="1456" spans="1:32">
      <c r="A1456" s="5">
        <v>41043</v>
      </c>
      <c r="B1456" s="4">
        <v>50076</v>
      </c>
      <c r="C1456" s="5" t="str">
        <f>VLOOKUP(B1456,映射!A:B,2,FALSE)</f>
        <v>风蜘蛛</v>
      </c>
      <c r="D1456" s="85" t="str">
        <f>IF(IF(COUNTIF(AI!A:A,'表格编辑 '!C1456),TRUE,FALSE)=FALSE,"monster",(VLOOKUP(C1456,AI!A:B,2,FALSE)))</f>
        <v>monster</v>
      </c>
      <c r="E1456" s="5">
        <v>65</v>
      </c>
      <c r="F1456" s="86" t="str">
        <f>VLOOKUP(D1456,AI!B:G,2,FALSE)</f>
        <v>AI_born_event(RECEIVER, ARG0, ARG1, ARG2, ARG3,ARG4)</v>
      </c>
      <c r="G1456" s="86" t="str">
        <f>VLOOKUP(D1456,AI!B:G,3,FALSE)</f>
        <v>AI_update_event(RECEIVER, ARG0, ARG1, ARG2, ARG3,ARG4)</v>
      </c>
      <c r="H1456" s="86"/>
      <c r="I1456" s="86"/>
      <c r="J1456" s="86" t="str">
        <f>VLOOKUP(D1456,AI!B:G,6,FALSE)</f>
        <v>test_deadth_event(RECEIVER, ARG0, ARG1, ARG2, ARG3,ARG4)</v>
      </c>
      <c r="K1456" s="86">
        <v>1</v>
      </c>
      <c r="L1456" s="86">
        <v>10000</v>
      </c>
      <c r="M1456" s="89">
        <f t="shared" si="54"/>
        <v>1950</v>
      </c>
      <c r="S1456" s="86">
        <v>400</v>
      </c>
      <c r="AF1456" s="90">
        <f t="shared" si="55"/>
        <v>141043</v>
      </c>
    </row>
    <row r="1457" spans="1:32">
      <c r="A1457" s="5">
        <v>41044</v>
      </c>
      <c r="B1457" s="4">
        <v>50081</v>
      </c>
      <c r="C1457" s="5" t="str">
        <f>VLOOKUP(B1457,映射!A:B,2,FALSE)</f>
        <v>冰晶树妖</v>
      </c>
      <c r="D1457" s="85" t="str">
        <f>IF(IF(COUNTIF(AI!A:A,'表格编辑 '!C1457),TRUE,FALSE)=FALSE,"monster",(VLOOKUP(C1457,AI!A:B,2,FALSE)))</f>
        <v>monster</v>
      </c>
      <c r="E1457" s="5">
        <v>65</v>
      </c>
      <c r="F1457" s="86" t="str">
        <f>VLOOKUP(D1457,AI!B:G,2,FALSE)</f>
        <v>AI_born_event(RECEIVER, ARG0, ARG1, ARG2, ARG3,ARG4)</v>
      </c>
      <c r="G1457" s="86" t="str">
        <f>VLOOKUP(D1457,AI!B:G,3,FALSE)</f>
        <v>AI_update_event(RECEIVER, ARG0, ARG1, ARG2, ARG3,ARG4)</v>
      </c>
      <c r="H1457" s="86"/>
      <c r="I1457" s="86"/>
      <c r="J1457" s="86" t="str">
        <f>VLOOKUP(D1457,AI!B:G,6,FALSE)</f>
        <v>test_deadth_event(RECEIVER, ARG0, ARG1, ARG2, ARG3,ARG4)</v>
      </c>
      <c r="K1457" s="86">
        <v>1</v>
      </c>
      <c r="L1457" s="86">
        <v>10000</v>
      </c>
      <c r="M1457" s="89">
        <f t="shared" si="54"/>
        <v>1950</v>
      </c>
      <c r="S1457" s="86">
        <v>400</v>
      </c>
      <c r="AF1457" s="90">
        <f t="shared" si="55"/>
        <v>141044</v>
      </c>
    </row>
    <row r="1458" spans="1:32">
      <c r="A1458" s="5">
        <v>41045</v>
      </c>
      <c r="B1458" s="4">
        <v>50006</v>
      </c>
      <c r="C1458" s="5" t="str">
        <f>VLOOKUP(B1458,映射!A:B,2,FALSE)</f>
        <v>猫人</v>
      </c>
      <c r="D1458" s="85" t="str">
        <f>IF(IF(COUNTIF(AI!A:A,'表格编辑 '!C1458),TRUE,FALSE)=FALSE,"monster",(VLOOKUP(C1458,AI!A:B,2,FALSE)))</f>
        <v>monster</v>
      </c>
      <c r="E1458" s="5">
        <v>65</v>
      </c>
      <c r="F1458" s="86" t="str">
        <f>VLOOKUP(D1458,AI!B:G,2,FALSE)</f>
        <v>AI_born_event(RECEIVER, ARG0, ARG1, ARG2, ARG3,ARG4)</v>
      </c>
      <c r="G1458" s="86" t="str">
        <f>VLOOKUP(D1458,AI!B:G,3,FALSE)</f>
        <v>AI_update_event(RECEIVER, ARG0, ARG1, ARG2, ARG3,ARG4)</v>
      </c>
      <c r="H1458" s="86"/>
      <c r="I1458" s="86"/>
      <c r="J1458" s="86" t="str">
        <f>VLOOKUP(D1458,AI!B:G,6,FALSE)</f>
        <v>test_deadth_event(RECEIVER, ARG0, ARG1, ARG2, ARG3,ARG4)</v>
      </c>
      <c r="K1458" s="86">
        <v>1</v>
      </c>
      <c r="L1458" s="86">
        <v>10000</v>
      </c>
      <c r="M1458" s="89">
        <f t="shared" si="54"/>
        <v>1950</v>
      </c>
      <c r="S1458" s="86">
        <v>400</v>
      </c>
      <c r="AF1458" s="90">
        <f t="shared" si="55"/>
        <v>141045</v>
      </c>
    </row>
    <row r="1459" spans="1:32">
      <c r="A1459" s="5">
        <v>41046</v>
      </c>
      <c r="B1459" s="4">
        <v>50122</v>
      </c>
      <c r="C1459" s="5" t="str">
        <f>VLOOKUP(B1459,映射!A:B,2,FALSE)</f>
        <v>纯白恐怖箱</v>
      </c>
      <c r="D1459" s="85" t="str">
        <f>IF(IF(COUNTIF(AI!A:A,'表格编辑 '!C1459),TRUE,FALSE)=FALSE,"monster",(VLOOKUP(C1459,AI!A:B,2,FALSE)))</f>
        <v>monster</v>
      </c>
      <c r="E1459" s="5">
        <v>65</v>
      </c>
      <c r="F1459" s="86" t="str">
        <f>VLOOKUP(D1459,AI!B:G,2,FALSE)</f>
        <v>AI_born_event(RECEIVER, ARG0, ARG1, ARG2, ARG3,ARG4)</v>
      </c>
      <c r="G1459" s="86" t="str">
        <f>VLOOKUP(D1459,AI!B:G,3,FALSE)</f>
        <v>AI_update_event(RECEIVER, ARG0, ARG1, ARG2, ARG3,ARG4)</v>
      </c>
      <c r="H1459" s="86"/>
      <c r="I1459" s="86"/>
      <c r="J1459" s="86" t="str">
        <f>VLOOKUP(D1459,AI!B:G,6,FALSE)</f>
        <v>test_deadth_event(RECEIVER, ARG0, ARG1, ARG2, ARG3,ARG4)</v>
      </c>
      <c r="K1459" s="86">
        <v>1</v>
      </c>
      <c r="L1459" s="86">
        <v>10000</v>
      </c>
      <c r="M1459" s="89">
        <f t="shared" si="54"/>
        <v>1950</v>
      </c>
      <c r="S1459" s="86">
        <v>400</v>
      </c>
      <c r="AF1459" s="90">
        <f t="shared" si="55"/>
        <v>141046</v>
      </c>
    </row>
    <row r="1460" spans="1:32">
      <c r="A1460" s="5">
        <v>41047</v>
      </c>
      <c r="B1460" s="4">
        <v>50154</v>
      </c>
      <c r="C1460" s="5" t="str">
        <f>VLOOKUP(B1460,映射!A:B,2,FALSE)</f>
        <v>海贼</v>
      </c>
      <c r="D1460" s="85" t="str">
        <f>IF(IF(COUNTIF(AI!A:A,'表格编辑 '!C1460),TRUE,FALSE)=FALSE,"monster",(VLOOKUP(C1460,AI!A:B,2,FALSE)))</f>
        <v>monster</v>
      </c>
      <c r="E1460" s="5">
        <v>65</v>
      </c>
      <c r="F1460" s="86" t="str">
        <f>VLOOKUP(D1460,AI!B:G,2,FALSE)</f>
        <v>AI_born_event(RECEIVER, ARG0, ARG1, ARG2, ARG3,ARG4)</v>
      </c>
      <c r="G1460" s="86" t="str">
        <f>VLOOKUP(D1460,AI!B:G,3,FALSE)</f>
        <v>AI_update_event(RECEIVER, ARG0, ARG1, ARG2, ARG3,ARG4)</v>
      </c>
      <c r="H1460" s="86"/>
      <c r="I1460" s="86"/>
      <c r="J1460" s="86" t="str">
        <f>VLOOKUP(D1460,AI!B:G,6,FALSE)</f>
        <v>test_deadth_event(RECEIVER, ARG0, ARG1, ARG2, ARG3,ARG4)</v>
      </c>
      <c r="K1460" s="86">
        <v>1</v>
      </c>
      <c r="L1460" s="86">
        <v>10000</v>
      </c>
      <c r="M1460" s="89">
        <f t="shared" si="54"/>
        <v>1950</v>
      </c>
      <c r="S1460" s="86">
        <v>400</v>
      </c>
      <c r="AF1460" s="90">
        <f t="shared" si="55"/>
        <v>141047</v>
      </c>
    </row>
    <row r="1461" spans="1:32">
      <c r="A1461" s="5">
        <v>41048</v>
      </c>
      <c r="B1461" s="4">
        <v>50075</v>
      </c>
      <c r="C1461" s="5" t="str">
        <f>VLOOKUP(B1461,映射!A:B,2,FALSE)</f>
        <v>火蜘蛛</v>
      </c>
      <c r="D1461" s="85" t="str">
        <f>IF(IF(COUNTIF(AI!A:A,'表格编辑 '!C1461),TRUE,FALSE)=FALSE,"monster",(VLOOKUP(C1461,AI!A:B,2,FALSE)))</f>
        <v>monster</v>
      </c>
      <c r="E1461" s="5">
        <v>65</v>
      </c>
      <c r="F1461" s="86" t="str">
        <f>VLOOKUP(D1461,AI!B:G,2,FALSE)</f>
        <v>AI_born_event(RECEIVER, ARG0, ARG1, ARG2, ARG3,ARG4)</v>
      </c>
      <c r="G1461" s="86" t="str">
        <f>VLOOKUP(D1461,AI!B:G,3,FALSE)</f>
        <v>AI_update_event(RECEIVER, ARG0, ARG1, ARG2, ARG3,ARG4)</v>
      </c>
      <c r="H1461" s="86"/>
      <c r="I1461" s="86"/>
      <c r="J1461" s="86" t="str">
        <f>VLOOKUP(D1461,AI!B:G,6,FALSE)</f>
        <v>test_deadth_event(RECEIVER, ARG0, ARG1, ARG2, ARG3,ARG4)</v>
      </c>
      <c r="K1461" s="86">
        <v>1</v>
      </c>
      <c r="L1461" s="86">
        <v>10000</v>
      </c>
      <c r="M1461" s="89">
        <f t="shared" si="54"/>
        <v>1950</v>
      </c>
      <c r="S1461" s="86">
        <v>400</v>
      </c>
      <c r="AF1461" s="90">
        <f t="shared" si="55"/>
        <v>141048</v>
      </c>
    </row>
    <row r="1462" spans="1:32">
      <c r="A1462" s="5">
        <v>41049</v>
      </c>
      <c r="B1462" s="4">
        <v>50065</v>
      </c>
      <c r="C1462" s="5" t="str">
        <f>VLOOKUP(B1462,映射!A:B,2,FALSE)</f>
        <v>虎头蜂</v>
      </c>
      <c r="D1462" s="85" t="str">
        <f>IF(IF(COUNTIF(AI!A:A,'表格编辑 '!C1462),TRUE,FALSE)=FALSE,"monster",(VLOOKUP(C1462,AI!A:B,2,FALSE)))</f>
        <v>monster</v>
      </c>
      <c r="E1462" s="5">
        <v>65</v>
      </c>
      <c r="F1462" s="86" t="str">
        <f>VLOOKUP(D1462,AI!B:G,2,FALSE)</f>
        <v>AI_born_event(RECEIVER, ARG0, ARG1, ARG2, ARG3,ARG4)</v>
      </c>
      <c r="G1462" s="86" t="str">
        <f>VLOOKUP(D1462,AI!B:G,3,FALSE)</f>
        <v>AI_update_event(RECEIVER, ARG0, ARG1, ARG2, ARG3,ARG4)</v>
      </c>
      <c r="H1462" s="86"/>
      <c r="I1462" s="86"/>
      <c r="J1462" s="86" t="str">
        <f>VLOOKUP(D1462,AI!B:G,6,FALSE)</f>
        <v>test_deadth_event(RECEIVER, ARG0, ARG1, ARG2, ARG3,ARG4)</v>
      </c>
      <c r="K1462" s="86">
        <v>1</v>
      </c>
      <c r="L1462" s="86">
        <v>10000</v>
      </c>
      <c r="M1462" s="89">
        <f t="shared" si="54"/>
        <v>1950</v>
      </c>
      <c r="S1462" s="86">
        <v>400</v>
      </c>
      <c r="AF1462" s="90">
        <f t="shared" si="55"/>
        <v>141049</v>
      </c>
    </row>
    <row r="1463" spans="1:32">
      <c r="A1463" s="5">
        <v>41050</v>
      </c>
      <c r="B1463" s="4">
        <v>50112</v>
      </c>
      <c r="C1463" s="5" t="str">
        <f>VLOOKUP(B1463,映射!A:B,2,FALSE)</f>
        <v>阴影</v>
      </c>
      <c r="D1463" s="85" t="str">
        <f>IF(IF(COUNTIF(AI!A:A,'表格编辑 '!C1463),TRUE,FALSE)=FALSE,"monster",(VLOOKUP(C1463,AI!A:B,2,FALSE)))</f>
        <v>YinYing</v>
      </c>
      <c r="E1463" s="5">
        <v>65</v>
      </c>
      <c r="F1463" s="86" t="str">
        <f>VLOOKUP(D1463,AI!B:G,2,FALSE)</f>
        <v>YinYing_Born(RECEIVER, ARG0, ARG1, ARG2, ARG3,ARG4)</v>
      </c>
      <c r="G1463" s="86" t="str">
        <f>VLOOKUP(D1463,AI!B:G,3,FALSE)</f>
        <v>YinYing_Update(RECEIVER, ARG0, ARG1, ARG2, ARG3,ARG4)</v>
      </c>
      <c r="H1463" s="86"/>
      <c r="I1463" s="86"/>
      <c r="J1463" s="86" t="str">
        <f>VLOOKUP(D1463,AI!B:G,6,FALSE)</f>
        <v>YinYing_deadth(RECEIVER, ARG0, ARG1, ARG2, ARG3,ARG4)</v>
      </c>
      <c r="K1463" s="86">
        <v>1</v>
      </c>
      <c r="L1463" s="86">
        <v>10000</v>
      </c>
      <c r="M1463" s="89">
        <f t="shared" si="54"/>
        <v>1950</v>
      </c>
      <c r="S1463" s="86">
        <v>400</v>
      </c>
      <c r="Y1463" s="86">
        <v>100</v>
      </c>
      <c r="Z1463" s="86">
        <v>100</v>
      </c>
      <c r="AA1463" s="86">
        <v>100</v>
      </c>
      <c r="AB1463" s="86">
        <v>100</v>
      </c>
      <c r="AC1463" s="86">
        <v>100</v>
      </c>
      <c r="AD1463" s="86">
        <v>100</v>
      </c>
      <c r="AF1463" s="90">
        <f t="shared" si="55"/>
        <v>141050</v>
      </c>
    </row>
    <row r="1464" spans="1:32">
      <c r="A1464" s="5">
        <v>41051</v>
      </c>
      <c r="B1464" s="98">
        <v>50026</v>
      </c>
      <c r="C1464" s="5" t="str">
        <f>VLOOKUP(B1464,映射!A:B,2,FALSE)</f>
        <v>食尸鬼</v>
      </c>
      <c r="D1464" s="85" t="str">
        <f>IF(IF(COUNTIF(AI!A:A,'表格编辑 '!C1464),TRUE,FALSE)=FALSE,"monster",(VLOOKUP(C1464,AI!A:B,2,FALSE)))</f>
        <v>monster</v>
      </c>
      <c r="E1464" s="5">
        <v>70</v>
      </c>
      <c r="F1464" s="86" t="str">
        <f>VLOOKUP(D1464,AI!B:G,2,FALSE)</f>
        <v>AI_born_event(RECEIVER, ARG0, ARG1, ARG2, ARG3,ARG4)</v>
      </c>
      <c r="G1464" s="86" t="str">
        <f>VLOOKUP(D1464,AI!B:G,3,FALSE)</f>
        <v>AI_update_event(RECEIVER, ARG0, ARG1, ARG2, ARG3,ARG4)</v>
      </c>
      <c r="H1464" s="86"/>
      <c r="I1464" s="86"/>
      <c r="J1464" s="86" t="str">
        <f>VLOOKUP(D1464,AI!B:G,6,FALSE)</f>
        <v>test_deadth_event(RECEIVER, ARG0, ARG1, ARG2, ARG3,ARG4)</v>
      </c>
      <c r="K1464" s="86">
        <v>1</v>
      </c>
      <c r="L1464" s="86">
        <v>20000</v>
      </c>
      <c r="M1464" s="89">
        <f t="shared" si="54"/>
        <v>2100</v>
      </c>
      <c r="S1464" s="86">
        <v>400</v>
      </c>
      <c r="AF1464" s="90">
        <f t="shared" si="55"/>
        <v>141051</v>
      </c>
    </row>
    <row r="1465" spans="1:32">
      <c r="A1465" s="5">
        <v>41052</v>
      </c>
      <c r="B1465" s="98">
        <v>50092</v>
      </c>
      <c r="C1465" s="5" t="str">
        <f>VLOOKUP(B1465,映射!A:B,2,FALSE)</f>
        <v>功夫刺魔</v>
      </c>
      <c r="D1465" s="85" t="str">
        <f>IF(IF(COUNTIF(AI!A:A,'表格编辑 '!C1465),TRUE,FALSE)=FALSE,"monster",(VLOOKUP(C1465,AI!A:B,2,FALSE)))</f>
        <v>monster</v>
      </c>
      <c r="E1465" s="5">
        <v>70</v>
      </c>
      <c r="F1465" s="86" t="str">
        <f>VLOOKUP(D1465,AI!B:G,2,FALSE)</f>
        <v>AI_born_event(RECEIVER, ARG0, ARG1, ARG2, ARG3,ARG4)</v>
      </c>
      <c r="G1465" s="86" t="str">
        <f>VLOOKUP(D1465,AI!B:G,3,FALSE)</f>
        <v>AI_update_event(RECEIVER, ARG0, ARG1, ARG2, ARG3,ARG4)</v>
      </c>
      <c r="H1465" s="86"/>
      <c r="I1465" s="86"/>
      <c r="J1465" s="86" t="str">
        <f>VLOOKUP(D1465,AI!B:G,6,FALSE)</f>
        <v>test_deadth_event(RECEIVER, ARG0, ARG1, ARG2, ARG3,ARG4)</v>
      </c>
      <c r="K1465" s="86">
        <v>1</v>
      </c>
      <c r="L1465" s="86">
        <v>20000</v>
      </c>
      <c r="M1465" s="89">
        <f t="shared" si="54"/>
        <v>2100</v>
      </c>
      <c r="S1465" s="86">
        <v>400</v>
      </c>
      <c r="AF1465" s="90">
        <f t="shared" si="55"/>
        <v>141052</v>
      </c>
    </row>
    <row r="1466" spans="1:32">
      <c r="A1466" s="5">
        <v>41053</v>
      </c>
      <c r="B1466" s="98">
        <v>50012</v>
      </c>
      <c r="C1466" s="5" t="str">
        <f>VLOOKUP(B1466,映射!A:B,2,FALSE)</f>
        <v>暴君熊</v>
      </c>
      <c r="D1466" s="85" t="str">
        <f>IF(IF(COUNTIF(AI!A:A,'表格编辑 '!C1466),TRUE,FALSE)=FALSE,"monster",(VLOOKUP(C1466,AI!A:B,2,FALSE)))</f>
        <v>monster</v>
      </c>
      <c r="E1466" s="5">
        <v>70</v>
      </c>
      <c r="F1466" s="86" t="str">
        <f>VLOOKUP(D1466,AI!B:G,2,FALSE)</f>
        <v>AI_born_event(RECEIVER, ARG0, ARG1, ARG2, ARG3,ARG4)</v>
      </c>
      <c r="G1466" s="86" t="str">
        <f>VLOOKUP(D1466,AI!B:G,3,FALSE)</f>
        <v>AI_update_event(RECEIVER, ARG0, ARG1, ARG2, ARG3,ARG4)</v>
      </c>
      <c r="H1466" s="86"/>
      <c r="I1466" s="86"/>
      <c r="J1466" s="86" t="str">
        <f>VLOOKUP(D1466,AI!B:G,6,FALSE)</f>
        <v>test_deadth_event(RECEIVER, ARG0, ARG1, ARG2, ARG3,ARG4)</v>
      </c>
      <c r="K1466" s="86">
        <v>1</v>
      </c>
      <c r="L1466" s="86">
        <v>20000</v>
      </c>
      <c r="M1466" s="89">
        <f t="shared" si="54"/>
        <v>2100</v>
      </c>
      <c r="S1466" s="86">
        <v>400</v>
      </c>
      <c r="AF1466" s="90">
        <f t="shared" si="55"/>
        <v>141053</v>
      </c>
    </row>
    <row r="1467" spans="1:32">
      <c r="A1467" s="5">
        <v>41054</v>
      </c>
      <c r="B1467" s="98">
        <v>50095</v>
      </c>
      <c r="C1467" s="5" t="str">
        <f>VLOOKUP(B1467,映射!A:B,2,FALSE)</f>
        <v>炽热魔芋</v>
      </c>
      <c r="D1467" s="85" t="str">
        <f>IF(IF(COUNTIF(AI!A:A,'表格编辑 '!C1467),TRUE,FALSE)=FALSE,"monster",(VLOOKUP(C1467,AI!A:B,2,FALSE)))</f>
        <v>monster</v>
      </c>
      <c r="E1467" s="5">
        <v>70</v>
      </c>
      <c r="F1467" s="86" t="str">
        <f>VLOOKUP(D1467,AI!B:G,2,FALSE)</f>
        <v>AI_born_event(RECEIVER, ARG0, ARG1, ARG2, ARG3,ARG4)</v>
      </c>
      <c r="G1467" s="86" t="str">
        <f>VLOOKUP(D1467,AI!B:G,3,FALSE)</f>
        <v>AI_update_event(RECEIVER, ARG0, ARG1, ARG2, ARG3,ARG4)</v>
      </c>
      <c r="H1467" s="86"/>
      <c r="I1467" s="86"/>
      <c r="J1467" s="86" t="str">
        <f>VLOOKUP(D1467,AI!B:G,6,FALSE)</f>
        <v>test_deadth_event(RECEIVER, ARG0, ARG1, ARG2, ARG3,ARG4)</v>
      </c>
      <c r="K1467" s="86">
        <v>1</v>
      </c>
      <c r="L1467" s="86">
        <v>20000</v>
      </c>
      <c r="M1467" s="89">
        <f t="shared" si="54"/>
        <v>2100</v>
      </c>
      <c r="S1467" s="86">
        <v>400</v>
      </c>
      <c r="AF1467" s="90">
        <f t="shared" si="55"/>
        <v>141054</v>
      </c>
    </row>
    <row r="1468" spans="1:32">
      <c r="A1468" s="5">
        <v>41055</v>
      </c>
      <c r="B1468" s="98">
        <v>50148</v>
      </c>
      <c r="C1468" s="5" t="str">
        <f>VLOOKUP(B1468,映射!A:B,2,FALSE)</f>
        <v>巨人</v>
      </c>
      <c r="D1468" s="85" t="str">
        <f>IF(IF(COUNTIF(AI!A:A,'表格编辑 '!C1468),TRUE,FALSE)=FALSE,"monster",(VLOOKUP(C1468,AI!A:B,2,FALSE)))</f>
        <v>monster</v>
      </c>
      <c r="E1468" s="5">
        <v>70</v>
      </c>
      <c r="F1468" s="86" t="str">
        <f>VLOOKUP(D1468,AI!B:G,2,FALSE)</f>
        <v>AI_born_event(RECEIVER, ARG0, ARG1, ARG2, ARG3,ARG4)</v>
      </c>
      <c r="G1468" s="86" t="str">
        <f>VLOOKUP(D1468,AI!B:G,3,FALSE)</f>
        <v>AI_update_event(RECEIVER, ARG0, ARG1, ARG2, ARG3,ARG4)</v>
      </c>
      <c r="H1468" s="86"/>
      <c r="I1468" s="86"/>
      <c r="J1468" s="86" t="str">
        <f>VLOOKUP(D1468,AI!B:G,6,FALSE)</f>
        <v>test_deadth_event(RECEIVER, ARG0, ARG1, ARG2, ARG3,ARG4)</v>
      </c>
      <c r="K1468" s="86">
        <v>1</v>
      </c>
      <c r="L1468" s="86">
        <v>20000</v>
      </c>
      <c r="M1468" s="89">
        <f t="shared" si="54"/>
        <v>2100</v>
      </c>
      <c r="S1468" s="86">
        <v>400</v>
      </c>
      <c r="AF1468" s="90">
        <f t="shared" si="55"/>
        <v>141055</v>
      </c>
    </row>
    <row r="1469" spans="1:32">
      <c r="A1469" s="5">
        <v>41056</v>
      </c>
      <c r="B1469" s="98">
        <v>50090</v>
      </c>
      <c r="C1469" s="5" t="str">
        <f>VLOOKUP(B1469,映射!A:B,2,FALSE)</f>
        <v>熔岩臭臭花</v>
      </c>
      <c r="D1469" s="85" t="str">
        <f>IF(IF(COUNTIF(AI!A:A,'表格编辑 '!C1469),TRUE,FALSE)=FALSE,"monster",(VLOOKUP(C1469,AI!A:B,2,FALSE)))</f>
        <v>monster</v>
      </c>
      <c r="E1469" s="5">
        <v>70</v>
      </c>
      <c r="F1469" s="86" t="str">
        <f>VLOOKUP(D1469,AI!B:G,2,FALSE)</f>
        <v>AI_born_event(RECEIVER, ARG0, ARG1, ARG2, ARG3,ARG4)</v>
      </c>
      <c r="G1469" s="86" t="str">
        <f>VLOOKUP(D1469,AI!B:G,3,FALSE)</f>
        <v>AI_update_event(RECEIVER, ARG0, ARG1, ARG2, ARG3,ARG4)</v>
      </c>
      <c r="H1469" s="86"/>
      <c r="I1469" s="86"/>
      <c r="J1469" s="86" t="str">
        <f>VLOOKUP(D1469,AI!B:G,6,FALSE)</f>
        <v>test_deadth_event(RECEIVER, ARG0, ARG1, ARG2, ARG3,ARG4)</v>
      </c>
      <c r="K1469" s="86">
        <v>1</v>
      </c>
      <c r="L1469" s="86">
        <v>20000</v>
      </c>
      <c r="M1469" s="89">
        <f t="shared" si="54"/>
        <v>2100</v>
      </c>
      <c r="S1469" s="86">
        <v>400</v>
      </c>
      <c r="AF1469" s="90">
        <f t="shared" si="55"/>
        <v>141056</v>
      </c>
    </row>
    <row r="1470" spans="1:32">
      <c r="A1470" s="5">
        <v>41057</v>
      </c>
      <c r="B1470" s="98">
        <v>50085</v>
      </c>
      <c r="C1470" s="5" t="str">
        <f>VLOOKUP(B1470,映射!A:B,2,FALSE)</f>
        <v>死亡之花</v>
      </c>
      <c r="D1470" s="85" t="str">
        <f>IF(IF(COUNTIF(AI!A:A,'表格编辑 '!C1470),TRUE,FALSE)=FALSE,"monster",(VLOOKUP(C1470,AI!A:B,2,FALSE)))</f>
        <v>monster</v>
      </c>
      <c r="E1470" s="5">
        <v>70</v>
      </c>
      <c r="F1470" s="86" t="str">
        <f>VLOOKUP(D1470,AI!B:G,2,FALSE)</f>
        <v>AI_born_event(RECEIVER, ARG0, ARG1, ARG2, ARG3,ARG4)</v>
      </c>
      <c r="G1470" s="86" t="str">
        <f>VLOOKUP(D1470,AI!B:G,3,FALSE)</f>
        <v>AI_update_event(RECEIVER, ARG0, ARG1, ARG2, ARG3,ARG4)</v>
      </c>
      <c r="H1470" s="86"/>
      <c r="I1470" s="86"/>
      <c r="J1470" s="86" t="str">
        <f>VLOOKUP(D1470,AI!B:G,6,FALSE)</f>
        <v>test_deadth_event(RECEIVER, ARG0, ARG1, ARG2, ARG3,ARG4)</v>
      </c>
      <c r="K1470" s="86">
        <v>1</v>
      </c>
      <c r="L1470" s="86">
        <v>20000</v>
      </c>
      <c r="M1470" s="89">
        <f t="shared" si="54"/>
        <v>2100</v>
      </c>
      <c r="S1470" s="86">
        <v>400</v>
      </c>
      <c r="AF1470" s="90">
        <f t="shared" si="55"/>
        <v>141057</v>
      </c>
    </row>
    <row r="1471" spans="1:32">
      <c r="A1471" s="5">
        <v>41058</v>
      </c>
      <c r="B1471" s="98">
        <v>50088</v>
      </c>
      <c r="C1471" s="5" t="str">
        <f>VLOOKUP(B1471,映射!A:B,2,FALSE)</f>
        <v>沙漠臭臭花</v>
      </c>
      <c r="D1471" s="85" t="str">
        <f>IF(IF(COUNTIF(AI!A:A,'表格编辑 '!C1471),TRUE,FALSE)=FALSE,"monster",(VLOOKUP(C1471,AI!A:B,2,FALSE)))</f>
        <v>monster</v>
      </c>
      <c r="E1471" s="5">
        <v>70</v>
      </c>
      <c r="F1471" s="86" t="str">
        <f>VLOOKUP(D1471,AI!B:G,2,FALSE)</f>
        <v>AI_born_event(RECEIVER, ARG0, ARG1, ARG2, ARG3,ARG4)</v>
      </c>
      <c r="G1471" s="86" t="str">
        <f>VLOOKUP(D1471,AI!B:G,3,FALSE)</f>
        <v>AI_update_event(RECEIVER, ARG0, ARG1, ARG2, ARG3,ARG4)</v>
      </c>
      <c r="H1471" s="86"/>
      <c r="I1471" s="86"/>
      <c r="J1471" s="86" t="str">
        <f>VLOOKUP(D1471,AI!B:G,6,FALSE)</f>
        <v>test_deadth_event(RECEIVER, ARG0, ARG1, ARG2, ARG3,ARG4)</v>
      </c>
      <c r="K1471" s="86">
        <v>1</v>
      </c>
      <c r="L1471" s="86">
        <v>20000</v>
      </c>
      <c r="M1471" s="89">
        <f t="shared" si="54"/>
        <v>2100</v>
      </c>
      <c r="S1471" s="86">
        <v>400</v>
      </c>
      <c r="AF1471" s="90">
        <f t="shared" si="55"/>
        <v>141058</v>
      </c>
    </row>
    <row r="1472" spans="1:32">
      <c r="A1472" s="5">
        <v>41059</v>
      </c>
      <c r="B1472" s="98">
        <v>50104</v>
      </c>
      <c r="C1472" s="5" t="str">
        <f>VLOOKUP(B1472,映射!A:B,2,FALSE)</f>
        <v>小丑炸弹魔</v>
      </c>
      <c r="D1472" s="85" t="str">
        <f>IF(IF(COUNTIF(AI!A:A,'表格编辑 '!C1472),TRUE,FALSE)=FALSE,"monster",(VLOOKUP(C1472,AI!A:B,2,FALSE)))</f>
        <v>monster</v>
      </c>
      <c r="E1472" s="5">
        <v>70</v>
      </c>
      <c r="F1472" s="86" t="str">
        <f>VLOOKUP(D1472,AI!B:G,2,FALSE)</f>
        <v>AI_born_event(RECEIVER, ARG0, ARG1, ARG2, ARG3,ARG4)</v>
      </c>
      <c r="G1472" s="86" t="str">
        <f>VLOOKUP(D1472,AI!B:G,3,FALSE)</f>
        <v>AI_update_event(RECEIVER, ARG0, ARG1, ARG2, ARG3,ARG4)</v>
      </c>
      <c r="H1472" s="86"/>
      <c r="I1472" s="86"/>
      <c r="J1472" s="86" t="str">
        <f>VLOOKUP(D1472,AI!B:G,6,FALSE)</f>
        <v>test_deadth_event(RECEIVER, ARG0, ARG1, ARG2, ARG3,ARG4)</v>
      </c>
      <c r="K1472" s="86">
        <v>1</v>
      </c>
      <c r="L1472" s="86">
        <v>20000</v>
      </c>
      <c r="M1472" s="89">
        <f t="shared" si="54"/>
        <v>2100</v>
      </c>
      <c r="S1472" s="86">
        <v>400</v>
      </c>
      <c r="AF1472" s="90">
        <f t="shared" si="55"/>
        <v>141059</v>
      </c>
    </row>
    <row r="1473" spans="1:32">
      <c r="A1473" s="5">
        <v>41060</v>
      </c>
      <c r="B1473" s="98">
        <v>50074</v>
      </c>
      <c r="C1473" s="5" t="str">
        <f>VLOOKUP(B1473,映射!A:B,2,FALSE)</f>
        <v>水蜘蛛</v>
      </c>
      <c r="D1473" s="85" t="str">
        <f>IF(IF(COUNTIF(AI!A:A,'表格编辑 '!C1473),TRUE,FALSE)=FALSE,"monster",(VLOOKUP(C1473,AI!A:B,2,FALSE)))</f>
        <v>monster</v>
      </c>
      <c r="E1473" s="5">
        <v>70</v>
      </c>
      <c r="F1473" s="86" t="str">
        <f>VLOOKUP(D1473,AI!B:G,2,FALSE)</f>
        <v>AI_born_event(RECEIVER, ARG0, ARG1, ARG2, ARG3,ARG4)</v>
      </c>
      <c r="G1473" s="86" t="str">
        <f>VLOOKUP(D1473,AI!B:G,3,FALSE)</f>
        <v>AI_update_event(RECEIVER, ARG0, ARG1, ARG2, ARG3,ARG4)</v>
      </c>
      <c r="H1473" s="86"/>
      <c r="I1473" s="86"/>
      <c r="J1473" s="86" t="str">
        <f>VLOOKUP(D1473,AI!B:G,6,FALSE)</f>
        <v>test_deadth_event(RECEIVER, ARG0, ARG1, ARG2, ARG3,ARG4)</v>
      </c>
      <c r="K1473" s="86">
        <v>1</v>
      </c>
      <c r="L1473" s="86">
        <v>20000</v>
      </c>
      <c r="M1473" s="89">
        <f t="shared" si="54"/>
        <v>2100</v>
      </c>
      <c r="S1473" s="86">
        <v>400</v>
      </c>
      <c r="AF1473" s="90">
        <f t="shared" si="55"/>
        <v>141060</v>
      </c>
    </row>
    <row r="1474" spans="1:32">
      <c r="A1474" s="5">
        <v>41061</v>
      </c>
      <c r="B1474" s="98">
        <v>50084</v>
      </c>
      <c r="C1474" s="5" t="str">
        <f>VLOOKUP(B1474,映射!A:B,2,FALSE)</f>
        <v>曼陀罗草</v>
      </c>
      <c r="D1474" s="85" t="str">
        <f>IF(IF(COUNTIF(AI!A:A,'表格编辑 '!C1474),TRUE,FALSE)=FALSE,"monster",(VLOOKUP(C1474,AI!A:B,2,FALSE)))</f>
        <v>monster</v>
      </c>
      <c r="E1474" s="5">
        <v>70</v>
      </c>
      <c r="F1474" s="86" t="str">
        <f>VLOOKUP(D1474,AI!B:G,2,FALSE)</f>
        <v>AI_born_event(RECEIVER, ARG0, ARG1, ARG2, ARG3,ARG4)</v>
      </c>
      <c r="G1474" s="86" t="str">
        <f>VLOOKUP(D1474,AI!B:G,3,FALSE)</f>
        <v>AI_update_event(RECEIVER, ARG0, ARG1, ARG2, ARG3,ARG4)</v>
      </c>
      <c r="H1474" s="86"/>
      <c r="I1474" s="86"/>
      <c r="J1474" s="86" t="str">
        <f>VLOOKUP(D1474,AI!B:G,6,FALSE)</f>
        <v>test_deadth_event(RECEIVER, ARG0, ARG1, ARG2, ARG3,ARG4)</v>
      </c>
      <c r="K1474" s="86">
        <v>1</v>
      </c>
      <c r="L1474" s="86">
        <v>20000</v>
      </c>
      <c r="M1474" s="89">
        <f t="shared" si="54"/>
        <v>2100</v>
      </c>
      <c r="S1474" s="86">
        <v>400</v>
      </c>
      <c r="AF1474" s="90">
        <f t="shared" si="55"/>
        <v>141061</v>
      </c>
    </row>
    <row r="1475" spans="1:32">
      <c r="A1475" s="5">
        <v>41062</v>
      </c>
      <c r="B1475" s="98">
        <v>50155</v>
      </c>
      <c r="C1475" s="5" t="str">
        <f>VLOOKUP(B1475,映射!A:B,2,FALSE)</f>
        <v>熊猫团</v>
      </c>
      <c r="D1475" s="85" t="str">
        <f>IF(IF(COUNTIF(AI!A:A,'表格编辑 '!C1475),TRUE,FALSE)=FALSE,"monster",(VLOOKUP(C1475,AI!A:B,2,FALSE)))</f>
        <v>monster</v>
      </c>
      <c r="E1475" s="5">
        <v>70</v>
      </c>
      <c r="F1475" s="86" t="str">
        <f>VLOOKUP(D1475,AI!B:G,2,FALSE)</f>
        <v>AI_born_event(RECEIVER, ARG0, ARG1, ARG2, ARG3,ARG4)</v>
      </c>
      <c r="G1475" s="86" t="str">
        <f>VLOOKUP(D1475,AI!B:G,3,FALSE)</f>
        <v>AI_update_event(RECEIVER, ARG0, ARG1, ARG2, ARG3,ARG4)</v>
      </c>
      <c r="H1475" s="86"/>
      <c r="I1475" s="86"/>
      <c r="J1475" s="86" t="str">
        <f>VLOOKUP(D1475,AI!B:G,6,FALSE)</f>
        <v>test_deadth_event(RECEIVER, ARG0, ARG1, ARG2, ARG3,ARG4)</v>
      </c>
      <c r="K1475" s="86">
        <v>1</v>
      </c>
      <c r="L1475" s="86">
        <v>20000</v>
      </c>
      <c r="M1475" s="89">
        <f t="shared" si="54"/>
        <v>2100</v>
      </c>
      <c r="S1475" s="86">
        <v>400</v>
      </c>
      <c r="AF1475" s="90">
        <f t="shared" si="55"/>
        <v>141062</v>
      </c>
    </row>
    <row r="1476" spans="1:32">
      <c r="A1476" s="5">
        <v>41063</v>
      </c>
      <c r="B1476" s="98">
        <v>50157</v>
      </c>
      <c r="C1476" s="5" t="str">
        <f>VLOOKUP(B1476,映射!A:B,2,FALSE)</f>
        <v>雪山幻魔</v>
      </c>
      <c r="D1476" s="85" t="str">
        <f>IF(IF(COUNTIF(AI!A:A,'表格编辑 '!C1476),TRUE,FALSE)=FALSE,"monster",(VLOOKUP(C1476,AI!A:B,2,FALSE)))</f>
        <v>monster</v>
      </c>
      <c r="E1476" s="5">
        <v>70</v>
      </c>
      <c r="F1476" s="86" t="str">
        <f>VLOOKUP(D1476,AI!B:G,2,FALSE)</f>
        <v>AI_born_event(RECEIVER, ARG0, ARG1, ARG2, ARG3,ARG4)</v>
      </c>
      <c r="G1476" s="86" t="str">
        <f>VLOOKUP(D1476,AI!B:G,3,FALSE)</f>
        <v>AI_update_event(RECEIVER, ARG0, ARG1, ARG2, ARG3,ARG4)</v>
      </c>
      <c r="H1476" s="86"/>
      <c r="I1476" s="86"/>
      <c r="J1476" s="86" t="str">
        <f>VLOOKUP(D1476,AI!B:G,6,FALSE)</f>
        <v>test_deadth_event(RECEIVER, ARG0, ARG1, ARG2, ARG3,ARG4)</v>
      </c>
      <c r="K1476" s="86">
        <v>1</v>
      </c>
      <c r="L1476" s="86">
        <v>20000</v>
      </c>
      <c r="M1476" s="89">
        <f t="shared" si="54"/>
        <v>2100</v>
      </c>
      <c r="S1476" s="86">
        <v>400</v>
      </c>
      <c r="AF1476" s="90">
        <f t="shared" si="55"/>
        <v>141063</v>
      </c>
    </row>
    <row r="1477" spans="1:32">
      <c r="A1477" s="5">
        <v>41064</v>
      </c>
      <c r="B1477" s="98">
        <v>50076</v>
      </c>
      <c r="C1477" s="5" t="str">
        <f>VLOOKUP(B1477,映射!A:B,2,FALSE)</f>
        <v>风蜘蛛</v>
      </c>
      <c r="D1477" s="85" t="str">
        <f>IF(IF(COUNTIF(AI!A:A,'表格编辑 '!C1477),TRUE,FALSE)=FALSE,"monster",(VLOOKUP(C1477,AI!A:B,2,FALSE)))</f>
        <v>monster</v>
      </c>
      <c r="E1477" s="5">
        <v>70</v>
      </c>
      <c r="F1477" s="86" t="str">
        <f>VLOOKUP(D1477,AI!B:G,2,FALSE)</f>
        <v>AI_born_event(RECEIVER, ARG0, ARG1, ARG2, ARG3,ARG4)</v>
      </c>
      <c r="G1477" s="86" t="str">
        <f>VLOOKUP(D1477,AI!B:G,3,FALSE)</f>
        <v>AI_update_event(RECEIVER, ARG0, ARG1, ARG2, ARG3,ARG4)</v>
      </c>
      <c r="H1477" s="86"/>
      <c r="I1477" s="86"/>
      <c r="J1477" s="86" t="str">
        <f>VLOOKUP(D1477,AI!B:G,6,FALSE)</f>
        <v>test_deadth_event(RECEIVER, ARG0, ARG1, ARG2, ARG3,ARG4)</v>
      </c>
      <c r="K1477" s="86">
        <v>1</v>
      </c>
      <c r="L1477" s="86">
        <v>20000</v>
      </c>
      <c r="M1477" s="89">
        <f t="shared" si="54"/>
        <v>2100</v>
      </c>
      <c r="S1477" s="86">
        <v>400</v>
      </c>
      <c r="AF1477" s="90">
        <f t="shared" si="55"/>
        <v>141064</v>
      </c>
    </row>
    <row r="1478" spans="1:32">
      <c r="A1478" s="5">
        <v>41065</v>
      </c>
      <c r="B1478" s="98">
        <v>50060</v>
      </c>
      <c r="C1478" s="5" t="str">
        <f>VLOOKUP(B1478,映射!A:B,2,FALSE)</f>
        <v>炼狱魔蝎</v>
      </c>
      <c r="D1478" s="85" t="str">
        <f>IF(IF(COUNTIF(AI!A:A,'表格编辑 '!C1478),TRUE,FALSE)=FALSE,"monster",(VLOOKUP(C1478,AI!A:B,2,FALSE)))</f>
        <v>monster</v>
      </c>
      <c r="E1478" s="5">
        <v>70</v>
      </c>
      <c r="F1478" s="86" t="str">
        <f>VLOOKUP(D1478,AI!B:G,2,FALSE)</f>
        <v>AI_born_event(RECEIVER, ARG0, ARG1, ARG2, ARG3,ARG4)</v>
      </c>
      <c r="G1478" s="86" t="str">
        <f>VLOOKUP(D1478,AI!B:G,3,FALSE)</f>
        <v>AI_update_event(RECEIVER, ARG0, ARG1, ARG2, ARG3,ARG4)</v>
      </c>
      <c r="H1478" s="86"/>
      <c r="I1478" s="86"/>
      <c r="J1478" s="86" t="str">
        <f>VLOOKUP(D1478,AI!B:G,6,FALSE)</f>
        <v>test_deadth_event(RECEIVER, ARG0, ARG1, ARG2, ARG3,ARG4)</v>
      </c>
      <c r="K1478" s="86">
        <v>1</v>
      </c>
      <c r="L1478" s="86">
        <v>20000</v>
      </c>
      <c r="M1478" s="89">
        <f t="shared" si="54"/>
        <v>2100</v>
      </c>
      <c r="S1478" s="86">
        <v>400</v>
      </c>
      <c r="AF1478" s="90">
        <f t="shared" si="55"/>
        <v>141065</v>
      </c>
    </row>
    <row r="1479" spans="1:32">
      <c r="A1479" s="5">
        <v>41066</v>
      </c>
      <c r="B1479" s="4">
        <v>50000</v>
      </c>
      <c r="C1479" s="5" t="str">
        <f>VLOOKUP(B1479,映射!A:B,2,FALSE)</f>
        <v>海底龟</v>
      </c>
      <c r="D1479" s="85" t="str">
        <f>IF(IF(COUNTIF(AI!A:A,'表格编辑 '!C1479),TRUE,FALSE)=FALSE,"monster",(VLOOKUP(C1479,AI!A:B,2,FALSE)))</f>
        <v>monster</v>
      </c>
      <c r="E1479" s="5">
        <v>70</v>
      </c>
      <c r="F1479" s="86" t="str">
        <f>VLOOKUP(D1479,AI!B:G,2,FALSE)</f>
        <v>AI_born_event(RECEIVER, ARG0, ARG1, ARG2, ARG3,ARG4)</v>
      </c>
      <c r="G1479" s="86" t="str">
        <f>VLOOKUP(D1479,AI!B:G,3,FALSE)</f>
        <v>AI_update_event(RECEIVER, ARG0, ARG1, ARG2, ARG3,ARG4)</v>
      </c>
      <c r="H1479" s="86"/>
      <c r="I1479" s="86"/>
      <c r="J1479" s="86" t="str">
        <f>VLOOKUP(D1479,AI!B:G,6,FALSE)</f>
        <v>test_deadth_event(RECEIVER, ARG0, ARG1, ARG2, ARG3,ARG4)</v>
      </c>
      <c r="K1479" s="86">
        <v>1</v>
      </c>
      <c r="L1479" s="86">
        <v>20000</v>
      </c>
      <c r="M1479" s="89">
        <f t="shared" si="54"/>
        <v>2100</v>
      </c>
      <c r="S1479" s="86">
        <v>400</v>
      </c>
      <c r="AF1479" s="90">
        <f t="shared" si="55"/>
        <v>141066</v>
      </c>
    </row>
    <row r="1480" spans="1:32">
      <c r="A1480" s="5">
        <v>41067</v>
      </c>
      <c r="B1480" s="4">
        <v>50153</v>
      </c>
      <c r="C1480" s="5" t="str">
        <f>VLOOKUP(B1480,映射!A:B,2,FALSE)</f>
        <v>山贼</v>
      </c>
      <c r="D1480" s="85" t="str">
        <f>IF(IF(COUNTIF(AI!A:A,'表格编辑 '!C1480),TRUE,FALSE)=FALSE,"monster",(VLOOKUP(C1480,AI!A:B,2,FALSE)))</f>
        <v>monster</v>
      </c>
      <c r="E1480" s="5">
        <v>70</v>
      </c>
      <c r="F1480" s="86" t="str">
        <f>VLOOKUP(D1480,AI!B:G,2,FALSE)</f>
        <v>AI_born_event(RECEIVER, ARG0, ARG1, ARG2, ARG3,ARG4)</v>
      </c>
      <c r="G1480" s="86" t="str">
        <f>VLOOKUP(D1480,AI!B:G,3,FALSE)</f>
        <v>AI_update_event(RECEIVER, ARG0, ARG1, ARG2, ARG3,ARG4)</v>
      </c>
      <c r="H1480" s="86"/>
      <c r="I1480" s="86"/>
      <c r="J1480" s="86" t="str">
        <f>VLOOKUP(D1480,AI!B:G,6,FALSE)</f>
        <v>test_deadth_event(RECEIVER, ARG0, ARG1, ARG2, ARG3,ARG4)</v>
      </c>
      <c r="K1480" s="86">
        <v>1</v>
      </c>
      <c r="L1480" s="86">
        <v>20000</v>
      </c>
      <c r="M1480" s="89">
        <f t="shared" si="54"/>
        <v>2100</v>
      </c>
      <c r="S1480" s="86">
        <v>400</v>
      </c>
      <c r="AF1480" s="90">
        <f t="shared" si="55"/>
        <v>141067</v>
      </c>
    </row>
    <row r="1481" spans="1:32">
      <c r="A1481" s="5">
        <v>41068</v>
      </c>
      <c r="B1481" s="4">
        <v>50005</v>
      </c>
      <c r="C1481" s="5" t="str">
        <f>VLOOKUP(B1481,映射!A:B,2,FALSE)</f>
        <v>罗刹鬼</v>
      </c>
      <c r="D1481" s="85" t="str">
        <f>IF(IF(COUNTIF(AI!A:A,'表格编辑 '!C1481),TRUE,FALSE)=FALSE,"monster",(VLOOKUP(C1481,AI!A:B,2,FALSE)))</f>
        <v>monster</v>
      </c>
      <c r="E1481" s="5">
        <v>70</v>
      </c>
      <c r="F1481" s="86" t="str">
        <f>VLOOKUP(D1481,AI!B:G,2,FALSE)</f>
        <v>AI_born_event(RECEIVER, ARG0, ARG1, ARG2, ARG3,ARG4)</v>
      </c>
      <c r="G1481" s="86" t="str">
        <f>VLOOKUP(D1481,AI!B:G,3,FALSE)</f>
        <v>AI_update_event(RECEIVER, ARG0, ARG1, ARG2, ARG3,ARG4)</v>
      </c>
      <c r="H1481" s="86"/>
      <c r="I1481" s="86"/>
      <c r="J1481" s="86" t="str">
        <f>VLOOKUP(D1481,AI!B:G,6,FALSE)</f>
        <v>test_deadth_event(RECEIVER, ARG0, ARG1, ARG2, ARG3,ARG4)</v>
      </c>
      <c r="K1481" s="86">
        <v>1</v>
      </c>
      <c r="L1481" s="86">
        <v>20000</v>
      </c>
      <c r="M1481" s="89">
        <f t="shared" si="54"/>
        <v>2100</v>
      </c>
      <c r="S1481" s="86">
        <v>400</v>
      </c>
      <c r="AF1481" s="90">
        <f t="shared" si="55"/>
        <v>141068</v>
      </c>
    </row>
    <row r="1482" spans="1:32">
      <c r="A1482" s="5">
        <v>41069</v>
      </c>
      <c r="B1482" s="4">
        <v>50044</v>
      </c>
      <c r="C1482" s="5" t="str">
        <f>VLOOKUP(B1482,映射!A:B,2,FALSE)</f>
        <v>石像怪</v>
      </c>
      <c r="D1482" s="85" t="str">
        <f>IF(IF(COUNTIF(AI!A:A,'表格编辑 '!C1482),TRUE,FALSE)=FALSE,"monster",(VLOOKUP(C1482,AI!A:B,2,FALSE)))</f>
        <v>monster</v>
      </c>
      <c r="E1482" s="5">
        <v>70</v>
      </c>
      <c r="F1482" s="86" t="str">
        <f>VLOOKUP(D1482,AI!B:G,2,FALSE)</f>
        <v>AI_born_event(RECEIVER, ARG0, ARG1, ARG2, ARG3,ARG4)</v>
      </c>
      <c r="G1482" s="86" t="str">
        <f>VLOOKUP(D1482,AI!B:G,3,FALSE)</f>
        <v>AI_update_event(RECEIVER, ARG0, ARG1, ARG2, ARG3,ARG4)</v>
      </c>
      <c r="H1482" s="86"/>
      <c r="I1482" s="86"/>
      <c r="J1482" s="86" t="str">
        <f>VLOOKUP(D1482,AI!B:G,6,FALSE)</f>
        <v>test_deadth_event(RECEIVER, ARG0, ARG1, ARG2, ARG3,ARG4)</v>
      </c>
      <c r="K1482" s="86">
        <v>1</v>
      </c>
      <c r="L1482" s="86">
        <v>20000</v>
      </c>
      <c r="M1482" s="89">
        <f t="shared" si="54"/>
        <v>2100</v>
      </c>
      <c r="S1482" s="86">
        <v>400</v>
      </c>
      <c r="AF1482" s="90">
        <f t="shared" si="55"/>
        <v>141069</v>
      </c>
    </row>
    <row r="1483" spans="1:32">
      <c r="A1483" s="5">
        <v>41070</v>
      </c>
      <c r="B1483" s="4">
        <v>50103</v>
      </c>
      <c r="C1483" s="5" t="str">
        <f>VLOOKUP(B1483,映射!A:B,2,FALSE)</f>
        <v>地精</v>
      </c>
      <c r="D1483" s="85" t="str">
        <f>IF(IF(COUNTIF(AI!A:A,'表格编辑 '!C1483),TRUE,FALSE)=FALSE,"monster",(VLOOKUP(C1483,AI!A:B,2,FALSE)))</f>
        <v>monster</v>
      </c>
      <c r="E1483" s="5">
        <v>70</v>
      </c>
      <c r="F1483" s="86" t="str">
        <f>VLOOKUP(D1483,AI!B:G,2,FALSE)</f>
        <v>AI_born_event(RECEIVER, ARG0, ARG1, ARG2, ARG3,ARG4)</v>
      </c>
      <c r="G1483" s="86" t="str">
        <f>VLOOKUP(D1483,AI!B:G,3,FALSE)</f>
        <v>AI_update_event(RECEIVER, ARG0, ARG1, ARG2, ARG3,ARG4)</v>
      </c>
      <c r="H1483" s="86"/>
      <c r="I1483" s="86"/>
      <c r="J1483" s="86" t="str">
        <f>VLOOKUP(D1483,AI!B:G,6,FALSE)</f>
        <v>test_deadth_event(RECEIVER, ARG0, ARG1, ARG2, ARG3,ARG4)</v>
      </c>
      <c r="K1483" s="86">
        <v>1</v>
      </c>
      <c r="L1483" s="86">
        <v>20000</v>
      </c>
      <c r="M1483" s="89">
        <f t="shared" si="54"/>
        <v>2100</v>
      </c>
      <c r="S1483" s="86">
        <v>400</v>
      </c>
      <c r="AF1483" s="90">
        <f t="shared" si="55"/>
        <v>141070</v>
      </c>
    </row>
    <row r="1484" spans="1:32">
      <c r="A1484" s="5">
        <v>41071</v>
      </c>
      <c r="B1484" s="4">
        <v>50057</v>
      </c>
      <c r="C1484" s="5" t="str">
        <f>VLOOKUP(B1484,映射!A:B,2,FALSE)</f>
        <v>胖蝙蝠</v>
      </c>
      <c r="D1484" s="85" t="str">
        <f>IF(IF(COUNTIF(AI!A:A,'表格编辑 '!C1484),TRUE,FALSE)=FALSE,"monster",(VLOOKUP(C1484,AI!A:B,2,FALSE)))</f>
        <v>monster</v>
      </c>
      <c r="E1484" s="5">
        <v>70</v>
      </c>
      <c r="F1484" s="86" t="str">
        <f>VLOOKUP(D1484,AI!B:G,2,FALSE)</f>
        <v>AI_born_event(RECEIVER, ARG0, ARG1, ARG2, ARG3,ARG4)</v>
      </c>
      <c r="G1484" s="86" t="str">
        <f>VLOOKUP(D1484,AI!B:G,3,FALSE)</f>
        <v>AI_update_event(RECEIVER, ARG0, ARG1, ARG2, ARG3,ARG4)</v>
      </c>
      <c r="H1484" s="86"/>
      <c r="I1484" s="86"/>
      <c r="J1484" s="86" t="str">
        <f>VLOOKUP(D1484,AI!B:G,6,FALSE)</f>
        <v>test_deadth_event(RECEIVER, ARG0, ARG1, ARG2, ARG3,ARG4)</v>
      </c>
      <c r="K1484" s="86">
        <v>1</v>
      </c>
      <c r="L1484" s="86">
        <v>20000</v>
      </c>
      <c r="M1484" s="89">
        <f t="shared" si="54"/>
        <v>2100</v>
      </c>
      <c r="S1484" s="86">
        <v>400</v>
      </c>
      <c r="AF1484" s="90">
        <f t="shared" si="55"/>
        <v>141071</v>
      </c>
    </row>
    <row r="1485" spans="1:32">
      <c r="A1485" s="5">
        <v>41072</v>
      </c>
      <c r="B1485" s="4">
        <v>50086</v>
      </c>
      <c r="C1485" s="5" t="str">
        <f>VLOOKUP(B1485,映射!A:B,2,FALSE)</f>
        <v>人魔草</v>
      </c>
      <c r="D1485" s="85" t="str">
        <f>IF(IF(COUNTIF(AI!A:A,'表格编辑 '!C1485),TRUE,FALSE)=FALSE,"monster",(VLOOKUP(C1485,AI!A:B,2,FALSE)))</f>
        <v>monster</v>
      </c>
      <c r="E1485" s="5">
        <v>70</v>
      </c>
      <c r="F1485" s="86" t="str">
        <f>VLOOKUP(D1485,AI!B:G,2,FALSE)</f>
        <v>AI_born_event(RECEIVER, ARG0, ARG1, ARG2, ARG3,ARG4)</v>
      </c>
      <c r="G1485" s="86" t="str">
        <f>VLOOKUP(D1485,AI!B:G,3,FALSE)</f>
        <v>AI_update_event(RECEIVER, ARG0, ARG1, ARG2, ARG3,ARG4)</v>
      </c>
      <c r="H1485" s="86"/>
      <c r="I1485" s="86"/>
      <c r="J1485" s="86" t="str">
        <f>VLOOKUP(D1485,AI!B:G,6,FALSE)</f>
        <v>test_deadth_event(RECEIVER, ARG0, ARG1, ARG2, ARG3,ARG4)</v>
      </c>
      <c r="K1485" s="86">
        <v>1</v>
      </c>
      <c r="L1485" s="86">
        <v>20000</v>
      </c>
      <c r="M1485" s="89">
        <f t="shared" si="54"/>
        <v>2100</v>
      </c>
      <c r="S1485" s="86">
        <v>400</v>
      </c>
      <c r="AF1485" s="90">
        <f t="shared" si="55"/>
        <v>141072</v>
      </c>
    </row>
    <row r="1486" spans="1:32">
      <c r="A1486" s="5">
        <v>41073</v>
      </c>
      <c r="B1486" s="4">
        <v>50094</v>
      </c>
      <c r="C1486" s="5" t="str">
        <f>VLOOKUP(B1486,映射!A:B,2,FALSE)</f>
        <v>土著仙人掌</v>
      </c>
      <c r="D1486" s="85" t="str">
        <f>IF(IF(COUNTIF(AI!A:A,'表格编辑 '!C1486),TRUE,FALSE)=FALSE,"monster",(VLOOKUP(C1486,AI!A:B,2,FALSE)))</f>
        <v>monster</v>
      </c>
      <c r="E1486" s="5">
        <v>70</v>
      </c>
      <c r="F1486" s="86" t="str">
        <f>VLOOKUP(D1486,AI!B:G,2,FALSE)</f>
        <v>AI_born_event(RECEIVER, ARG0, ARG1, ARG2, ARG3,ARG4)</v>
      </c>
      <c r="G1486" s="86" t="str">
        <f>VLOOKUP(D1486,AI!B:G,3,FALSE)</f>
        <v>AI_update_event(RECEIVER, ARG0, ARG1, ARG2, ARG3,ARG4)</v>
      </c>
      <c r="H1486" s="86"/>
      <c r="I1486" s="86"/>
      <c r="J1486" s="86" t="str">
        <f>VLOOKUP(D1486,AI!B:G,6,FALSE)</f>
        <v>test_deadth_event(RECEIVER, ARG0, ARG1, ARG2, ARG3,ARG4)</v>
      </c>
      <c r="K1486" s="86">
        <v>1</v>
      </c>
      <c r="L1486" s="86">
        <v>20000</v>
      </c>
      <c r="M1486" s="89">
        <f t="shared" si="54"/>
        <v>2100</v>
      </c>
      <c r="S1486" s="86">
        <v>400</v>
      </c>
      <c r="AF1486" s="90">
        <f t="shared" si="55"/>
        <v>141073</v>
      </c>
    </row>
    <row r="1487" spans="1:32">
      <c r="A1487" s="5">
        <v>41074</v>
      </c>
      <c r="B1487" s="4">
        <v>50132</v>
      </c>
      <c r="C1487" s="5" t="str">
        <f>VLOOKUP(B1487,映射!A:B,2,FALSE)</f>
        <v>蜥蜴人斗士</v>
      </c>
      <c r="D1487" s="85" t="str">
        <f>IF(IF(COUNTIF(AI!A:A,'表格编辑 '!C1487),TRUE,FALSE)=FALSE,"monster",(VLOOKUP(C1487,AI!A:B,2,FALSE)))</f>
        <v>monster</v>
      </c>
      <c r="E1487" s="5">
        <v>70</v>
      </c>
      <c r="F1487" s="86" t="str">
        <f>VLOOKUP(D1487,AI!B:G,2,FALSE)</f>
        <v>AI_born_event(RECEIVER, ARG0, ARG1, ARG2, ARG3,ARG4)</v>
      </c>
      <c r="G1487" s="86" t="str">
        <f>VLOOKUP(D1487,AI!B:G,3,FALSE)</f>
        <v>AI_update_event(RECEIVER, ARG0, ARG1, ARG2, ARG3,ARG4)</v>
      </c>
      <c r="H1487" s="86"/>
      <c r="I1487" s="86"/>
      <c r="J1487" s="86" t="str">
        <f>VLOOKUP(D1487,AI!B:G,6,FALSE)</f>
        <v>test_deadth_event(RECEIVER, ARG0, ARG1, ARG2, ARG3,ARG4)</v>
      </c>
      <c r="K1487" s="86">
        <v>1</v>
      </c>
      <c r="L1487" s="86">
        <v>20000</v>
      </c>
      <c r="M1487" s="89">
        <f t="shared" si="54"/>
        <v>2100</v>
      </c>
      <c r="S1487" s="86">
        <v>400</v>
      </c>
      <c r="AF1487" s="90">
        <f t="shared" si="55"/>
        <v>141074</v>
      </c>
    </row>
    <row r="1488" spans="1:32">
      <c r="A1488" s="5">
        <v>41075</v>
      </c>
      <c r="B1488" s="4">
        <v>50150</v>
      </c>
      <c r="C1488" s="5" t="str">
        <f>VLOOKUP(B1488,映射!A:B,2,FALSE)</f>
        <v>泰坦巨人</v>
      </c>
      <c r="D1488" s="85" t="str">
        <f>IF(IF(COUNTIF(AI!A:A,'表格编辑 '!C1488),TRUE,FALSE)=FALSE,"monster",(VLOOKUP(C1488,AI!A:B,2,FALSE)))</f>
        <v>monster</v>
      </c>
      <c r="E1488" s="5">
        <v>70</v>
      </c>
      <c r="F1488" s="86" t="str">
        <f>VLOOKUP(D1488,AI!B:G,2,FALSE)</f>
        <v>AI_born_event(RECEIVER, ARG0, ARG1, ARG2, ARG3,ARG4)</v>
      </c>
      <c r="G1488" s="86" t="str">
        <f>VLOOKUP(D1488,AI!B:G,3,FALSE)</f>
        <v>AI_update_event(RECEIVER, ARG0, ARG1, ARG2, ARG3,ARG4)</v>
      </c>
      <c r="H1488" s="86"/>
      <c r="I1488" s="86"/>
      <c r="J1488" s="86" t="str">
        <f>VLOOKUP(D1488,AI!B:G,6,FALSE)</f>
        <v>test_deadth_event(RECEIVER, ARG0, ARG1, ARG2, ARG3,ARG4)</v>
      </c>
      <c r="K1488" s="86">
        <v>1</v>
      </c>
      <c r="L1488" s="86">
        <v>20000</v>
      </c>
      <c r="M1488" s="89">
        <f t="shared" si="54"/>
        <v>2100</v>
      </c>
      <c r="S1488" s="86">
        <v>400</v>
      </c>
      <c r="AF1488" s="90">
        <f t="shared" si="55"/>
        <v>141075</v>
      </c>
    </row>
    <row r="1489" spans="1:32">
      <c r="A1489" s="5">
        <v>41076</v>
      </c>
      <c r="B1489" s="4">
        <v>50033</v>
      </c>
      <c r="C1489" s="5" t="str">
        <f>VLOOKUP(B1489,映射!A:B,2,FALSE)</f>
        <v>骷髅海盗</v>
      </c>
      <c r="D1489" s="85" t="str">
        <f>IF(IF(COUNTIF(AI!A:A,'表格编辑 '!C1489),TRUE,FALSE)=FALSE,"monster",(VLOOKUP(C1489,AI!A:B,2,FALSE)))</f>
        <v>monster</v>
      </c>
      <c r="E1489" s="5">
        <v>70</v>
      </c>
      <c r="F1489" s="86" t="str">
        <f>VLOOKUP(D1489,AI!B:G,2,FALSE)</f>
        <v>AI_born_event(RECEIVER, ARG0, ARG1, ARG2, ARG3,ARG4)</v>
      </c>
      <c r="G1489" s="86" t="str">
        <f>VLOOKUP(D1489,AI!B:G,3,FALSE)</f>
        <v>AI_update_event(RECEIVER, ARG0, ARG1, ARG2, ARG3,ARG4)</v>
      </c>
      <c r="H1489" s="86"/>
      <c r="I1489" s="86"/>
      <c r="J1489" s="86" t="str">
        <f>VLOOKUP(D1489,AI!B:G,6,FALSE)</f>
        <v>test_deadth_event(RECEIVER, ARG0, ARG1, ARG2, ARG3,ARG4)</v>
      </c>
      <c r="K1489" s="86">
        <v>1</v>
      </c>
      <c r="L1489" s="86">
        <v>20000</v>
      </c>
      <c r="M1489" s="89">
        <f t="shared" si="54"/>
        <v>2100</v>
      </c>
      <c r="S1489" s="86">
        <v>400</v>
      </c>
      <c r="AF1489" s="90">
        <f t="shared" si="55"/>
        <v>141076</v>
      </c>
    </row>
    <row r="1490" spans="1:32">
      <c r="A1490" s="5">
        <v>41077</v>
      </c>
      <c r="B1490" s="4">
        <v>50155</v>
      </c>
      <c r="C1490" s="5" t="str">
        <f>VLOOKUP(B1490,映射!A:B,2,FALSE)</f>
        <v>熊猫团</v>
      </c>
      <c r="D1490" s="85" t="str">
        <f>IF(IF(COUNTIF(AI!A:A,'表格编辑 '!C1490),TRUE,FALSE)=FALSE,"monster",(VLOOKUP(C1490,AI!A:B,2,FALSE)))</f>
        <v>monster</v>
      </c>
      <c r="E1490" s="5">
        <v>70</v>
      </c>
      <c r="F1490" s="86" t="str">
        <f>VLOOKUP(D1490,AI!B:G,2,FALSE)</f>
        <v>AI_born_event(RECEIVER, ARG0, ARG1, ARG2, ARG3,ARG4)</v>
      </c>
      <c r="G1490" s="86" t="str">
        <f>VLOOKUP(D1490,AI!B:G,3,FALSE)</f>
        <v>AI_update_event(RECEIVER, ARG0, ARG1, ARG2, ARG3,ARG4)</v>
      </c>
      <c r="H1490" s="86"/>
      <c r="I1490" s="86"/>
      <c r="J1490" s="86" t="str">
        <f>VLOOKUP(D1490,AI!B:G,6,FALSE)</f>
        <v>test_deadth_event(RECEIVER, ARG0, ARG1, ARG2, ARG3,ARG4)</v>
      </c>
      <c r="K1490" s="86">
        <v>1</v>
      </c>
      <c r="L1490" s="86">
        <v>20000</v>
      </c>
      <c r="M1490" s="89">
        <f t="shared" si="54"/>
        <v>2100</v>
      </c>
      <c r="S1490" s="86">
        <v>400</v>
      </c>
      <c r="AF1490" s="90">
        <f t="shared" si="55"/>
        <v>141077</v>
      </c>
    </row>
    <row r="1491" spans="1:32">
      <c r="A1491" s="5">
        <v>41078</v>
      </c>
      <c r="B1491" s="4">
        <v>50056</v>
      </c>
      <c r="C1491" s="5" t="str">
        <f>VLOOKUP(B1491,映射!A:B,2,FALSE)</f>
        <v>海蝙蝠</v>
      </c>
      <c r="D1491" s="85" t="str">
        <f>IF(IF(COUNTIF(AI!A:A,'表格编辑 '!C1491),TRUE,FALSE)=FALSE,"monster",(VLOOKUP(C1491,AI!A:B,2,FALSE)))</f>
        <v>monster</v>
      </c>
      <c r="E1491" s="5">
        <v>70</v>
      </c>
      <c r="F1491" s="86" t="str">
        <f>VLOOKUP(D1491,AI!B:G,2,FALSE)</f>
        <v>AI_born_event(RECEIVER, ARG0, ARG1, ARG2, ARG3,ARG4)</v>
      </c>
      <c r="G1491" s="86" t="str">
        <f>VLOOKUP(D1491,AI!B:G,3,FALSE)</f>
        <v>AI_update_event(RECEIVER, ARG0, ARG1, ARG2, ARG3,ARG4)</v>
      </c>
      <c r="H1491" s="86"/>
      <c r="I1491" s="86"/>
      <c r="J1491" s="86" t="str">
        <f>VLOOKUP(D1491,AI!B:G,6,FALSE)</f>
        <v>test_deadth_event(RECEIVER, ARG0, ARG1, ARG2, ARG3,ARG4)</v>
      </c>
      <c r="K1491" s="86">
        <v>1</v>
      </c>
      <c r="L1491" s="86">
        <v>20000</v>
      </c>
      <c r="M1491" s="89">
        <f t="shared" si="54"/>
        <v>2100</v>
      </c>
      <c r="S1491" s="86">
        <v>400</v>
      </c>
      <c r="AF1491" s="90">
        <f t="shared" si="55"/>
        <v>141078</v>
      </c>
    </row>
    <row r="1492" spans="1:32">
      <c r="A1492" s="5">
        <v>41079</v>
      </c>
      <c r="B1492" s="4">
        <v>50111</v>
      </c>
      <c r="C1492" s="5" t="str">
        <f>VLOOKUP(B1492,映射!A:B,2,FALSE)</f>
        <v>暗影</v>
      </c>
      <c r="D1492" s="85" t="str">
        <f>IF(IF(COUNTIF(AI!A:A,'表格编辑 '!C1492),TRUE,FALSE)=FALSE,"monster",(VLOOKUP(C1492,AI!A:B,2,FALSE)))</f>
        <v>monster</v>
      </c>
      <c r="E1492" s="5">
        <v>70</v>
      </c>
      <c r="F1492" s="86" t="str">
        <f>VLOOKUP(D1492,AI!B:G,2,FALSE)</f>
        <v>AI_born_event(RECEIVER, ARG0, ARG1, ARG2, ARG3,ARG4)</v>
      </c>
      <c r="G1492" s="86" t="str">
        <f>VLOOKUP(D1492,AI!B:G,3,FALSE)</f>
        <v>AI_update_event(RECEIVER, ARG0, ARG1, ARG2, ARG3,ARG4)</v>
      </c>
      <c r="H1492" s="86"/>
      <c r="I1492" s="86"/>
      <c r="J1492" s="86" t="str">
        <f>VLOOKUP(D1492,AI!B:G,6,FALSE)</f>
        <v>test_deadth_event(RECEIVER, ARG0, ARG1, ARG2, ARG3,ARG4)</v>
      </c>
      <c r="K1492" s="86">
        <v>1</v>
      </c>
      <c r="L1492" s="86">
        <v>20000</v>
      </c>
      <c r="M1492" s="89">
        <f t="shared" si="54"/>
        <v>2100</v>
      </c>
      <c r="S1492" s="86">
        <v>400</v>
      </c>
      <c r="AF1492" s="90">
        <f t="shared" si="55"/>
        <v>141079</v>
      </c>
    </row>
    <row r="1493" spans="1:32">
      <c r="A1493" s="5">
        <v>41080</v>
      </c>
      <c r="B1493" s="4">
        <v>50092</v>
      </c>
      <c r="C1493" s="5" t="str">
        <f>VLOOKUP(B1493,映射!A:B,2,FALSE)</f>
        <v>功夫刺魔</v>
      </c>
      <c r="D1493" s="85" t="str">
        <f>IF(IF(COUNTIF(AI!A:A,'表格编辑 '!C1493),TRUE,FALSE)=FALSE,"monster",(VLOOKUP(C1493,AI!A:B,2,FALSE)))</f>
        <v>monster</v>
      </c>
      <c r="E1493" s="5">
        <v>70</v>
      </c>
      <c r="F1493" s="86" t="str">
        <f>VLOOKUP(D1493,AI!B:G,2,FALSE)</f>
        <v>AI_born_event(RECEIVER, ARG0, ARG1, ARG2, ARG3,ARG4)</v>
      </c>
      <c r="G1493" s="86" t="str">
        <f>VLOOKUP(D1493,AI!B:G,3,FALSE)</f>
        <v>AI_update_event(RECEIVER, ARG0, ARG1, ARG2, ARG3,ARG4)</v>
      </c>
      <c r="H1493" s="86"/>
      <c r="I1493" s="86"/>
      <c r="J1493" s="86" t="str">
        <f>VLOOKUP(D1493,AI!B:G,6,FALSE)</f>
        <v>test_deadth_event(RECEIVER, ARG0, ARG1, ARG2, ARG3,ARG4)</v>
      </c>
      <c r="K1493" s="86">
        <v>1</v>
      </c>
      <c r="L1493" s="86">
        <v>20000</v>
      </c>
      <c r="M1493" s="89">
        <f t="shared" si="54"/>
        <v>2100</v>
      </c>
      <c r="S1493" s="86">
        <v>400</v>
      </c>
      <c r="AF1493" s="90">
        <f t="shared" si="55"/>
        <v>141080</v>
      </c>
    </row>
    <row r="1494" spans="1:32">
      <c r="A1494" s="5">
        <v>41081</v>
      </c>
      <c r="B1494" s="4">
        <v>50063</v>
      </c>
      <c r="C1494" s="5" t="str">
        <f>VLOOKUP(B1494,映射!A:B,2,FALSE)</f>
        <v>杀人蜂</v>
      </c>
      <c r="D1494" s="85" t="str">
        <f>IF(IF(COUNTIF(AI!A:A,'表格编辑 '!C1494),TRUE,FALSE)=FALSE,"monster",(VLOOKUP(C1494,AI!A:B,2,FALSE)))</f>
        <v>monster</v>
      </c>
      <c r="E1494" s="5">
        <v>70</v>
      </c>
      <c r="F1494" s="86" t="str">
        <f>VLOOKUP(D1494,AI!B:G,2,FALSE)</f>
        <v>AI_born_event(RECEIVER, ARG0, ARG1, ARG2, ARG3,ARG4)</v>
      </c>
      <c r="G1494" s="86" t="str">
        <f>VLOOKUP(D1494,AI!B:G,3,FALSE)</f>
        <v>AI_update_event(RECEIVER, ARG0, ARG1, ARG2, ARG3,ARG4)</v>
      </c>
      <c r="H1494" s="86"/>
      <c r="I1494" s="86"/>
      <c r="J1494" s="86" t="str">
        <f>VLOOKUP(D1494,AI!B:G,6,FALSE)</f>
        <v>test_deadth_event(RECEIVER, ARG0, ARG1, ARG2, ARG3,ARG4)</v>
      </c>
      <c r="K1494" s="86">
        <v>1</v>
      </c>
      <c r="L1494" s="86">
        <v>20000</v>
      </c>
      <c r="M1494" s="89">
        <f t="shared" si="54"/>
        <v>2100</v>
      </c>
      <c r="S1494" s="86">
        <v>400</v>
      </c>
      <c r="AF1494" s="90">
        <f t="shared" si="55"/>
        <v>141081</v>
      </c>
    </row>
    <row r="1495" spans="1:32">
      <c r="A1495" s="5">
        <v>41082</v>
      </c>
      <c r="B1495" s="4">
        <v>50153</v>
      </c>
      <c r="C1495" s="5" t="str">
        <f>VLOOKUP(B1495,映射!A:B,2,FALSE)</f>
        <v>山贼</v>
      </c>
      <c r="D1495" s="85" t="str">
        <f>IF(IF(COUNTIF(AI!A:A,'表格编辑 '!C1495),TRUE,FALSE)=FALSE,"monster",(VLOOKUP(C1495,AI!A:B,2,FALSE)))</f>
        <v>monster</v>
      </c>
      <c r="E1495" s="5">
        <v>70</v>
      </c>
      <c r="F1495" s="86" t="str">
        <f>VLOOKUP(D1495,AI!B:G,2,FALSE)</f>
        <v>AI_born_event(RECEIVER, ARG0, ARG1, ARG2, ARG3,ARG4)</v>
      </c>
      <c r="G1495" s="86" t="str">
        <f>VLOOKUP(D1495,AI!B:G,3,FALSE)</f>
        <v>AI_update_event(RECEIVER, ARG0, ARG1, ARG2, ARG3,ARG4)</v>
      </c>
      <c r="H1495" s="86"/>
      <c r="I1495" s="86"/>
      <c r="J1495" s="86" t="str">
        <f>VLOOKUP(D1495,AI!B:G,6,FALSE)</f>
        <v>test_deadth_event(RECEIVER, ARG0, ARG1, ARG2, ARG3,ARG4)</v>
      </c>
      <c r="K1495" s="86">
        <v>1</v>
      </c>
      <c r="L1495" s="86">
        <v>20000</v>
      </c>
      <c r="M1495" s="89">
        <f t="shared" si="54"/>
        <v>2100</v>
      </c>
      <c r="S1495" s="86">
        <v>400</v>
      </c>
      <c r="AF1495" s="90">
        <f t="shared" si="55"/>
        <v>141082</v>
      </c>
    </row>
    <row r="1496" spans="1:32">
      <c r="A1496" s="5">
        <v>41083</v>
      </c>
      <c r="B1496" s="4">
        <v>50129</v>
      </c>
      <c r="C1496" s="5" t="str">
        <f>VLOOKUP(B1496,映射!A:B,2,FALSE)</f>
        <v>大钳蟹</v>
      </c>
      <c r="D1496" s="85" t="str">
        <f>IF(IF(COUNTIF(AI!A:A,'表格编辑 '!C1496),TRUE,FALSE)=FALSE,"monster",(VLOOKUP(C1496,AI!A:B,2,FALSE)))</f>
        <v>monster</v>
      </c>
      <c r="E1496" s="5">
        <v>70</v>
      </c>
      <c r="F1496" s="86" t="str">
        <f>VLOOKUP(D1496,AI!B:G,2,FALSE)</f>
        <v>AI_born_event(RECEIVER, ARG0, ARG1, ARG2, ARG3,ARG4)</v>
      </c>
      <c r="G1496" s="86" t="str">
        <f>VLOOKUP(D1496,AI!B:G,3,FALSE)</f>
        <v>AI_update_event(RECEIVER, ARG0, ARG1, ARG2, ARG3,ARG4)</v>
      </c>
      <c r="H1496" s="86"/>
      <c r="I1496" s="86"/>
      <c r="J1496" s="86" t="str">
        <f>VLOOKUP(D1496,AI!B:G,6,FALSE)</f>
        <v>test_deadth_event(RECEIVER, ARG0, ARG1, ARG2, ARG3,ARG4)</v>
      </c>
      <c r="K1496" s="86">
        <v>1</v>
      </c>
      <c r="L1496" s="86">
        <v>20000</v>
      </c>
      <c r="M1496" s="89">
        <f t="shared" si="54"/>
        <v>2100</v>
      </c>
      <c r="S1496" s="86">
        <v>400</v>
      </c>
      <c r="AF1496" s="90">
        <f t="shared" si="55"/>
        <v>141083</v>
      </c>
    </row>
    <row r="1497" spans="1:32">
      <c r="A1497" s="5">
        <v>41084</v>
      </c>
      <c r="B1497" s="4">
        <v>50131</v>
      </c>
      <c r="C1497" s="5" t="str">
        <f>VLOOKUP(B1497,映射!A:B,2,FALSE)</f>
        <v>蜥蜴人战士</v>
      </c>
      <c r="D1497" s="85" t="str">
        <f>IF(IF(COUNTIF(AI!A:A,'表格编辑 '!C1497),TRUE,FALSE)=FALSE,"monster",(VLOOKUP(C1497,AI!A:B,2,FALSE)))</f>
        <v>monster</v>
      </c>
      <c r="E1497" s="5">
        <v>70</v>
      </c>
      <c r="F1497" s="86" t="str">
        <f>VLOOKUP(D1497,AI!B:G,2,FALSE)</f>
        <v>AI_born_event(RECEIVER, ARG0, ARG1, ARG2, ARG3,ARG4)</v>
      </c>
      <c r="G1497" s="86" t="str">
        <f>VLOOKUP(D1497,AI!B:G,3,FALSE)</f>
        <v>AI_update_event(RECEIVER, ARG0, ARG1, ARG2, ARG3,ARG4)</v>
      </c>
      <c r="H1497" s="86"/>
      <c r="I1497" s="86"/>
      <c r="J1497" s="86" t="str">
        <f>VLOOKUP(D1497,AI!B:G,6,FALSE)</f>
        <v>test_deadth_event(RECEIVER, ARG0, ARG1, ARG2, ARG3,ARG4)</v>
      </c>
      <c r="K1497" s="86">
        <v>1</v>
      </c>
      <c r="L1497" s="86">
        <v>20000</v>
      </c>
      <c r="M1497" s="89">
        <f t="shared" si="54"/>
        <v>2100</v>
      </c>
      <c r="S1497" s="86">
        <v>400</v>
      </c>
      <c r="AF1497" s="90">
        <f t="shared" si="55"/>
        <v>141084</v>
      </c>
    </row>
    <row r="1498" spans="1:32">
      <c r="A1498" s="5">
        <v>41085</v>
      </c>
      <c r="B1498" s="4">
        <v>50037</v>
      </c>
      <c r="C1498" s="5" t="str">
        <f>VLOOKUP(B1498,映射!A:B,2,FALSE)</f>
        <v>死灵</v>
      </c>
      <c r="D1498" s="85" t="str">
        <f>IF(IF(COUNTIF(AI!A:A,'表格编辑 '!C1498),TRUE,FALSE)=FALSE,"monster",(VLOOKUP(C1498,AI!A:B,2,FALSE)))</f>
        <v>monster</v>
      </c>
      <c r="E1498" s="5">
        <v>70</v>
      </c>
      <c r="F1498" s="86" t="str">
        <f>VLOOKUP(D1498,AI!B:G,2,FALSE)</f>
        <v>AI_born_event(RECEIVER, ARG0, ARG1, ARG2, ARG3,ARG4)</v>
      </c>
      <c r="G1498" s="86" t="str">
        <f>VLOOKUP(D1498,AI!B:G,3,FALSE)</f>
        <v>AI_update_event(RECEIVER, ARG0, ARG1, ARG2, ARG3,ARG4)</v>
      </c>
      <c r="H1498" s="86"/>
      <c r="I1498" s="86"/>
      <c r="J1498" s="86" t="str">
        <f>VLOOKUP(D1498,AI!B:G,6,FALSE)</f>
        <v>test_deadth_event(RECEIVER, ARG0, ARG1, ARG2, ARG3,ARG4)</v>
      </c>
      <c r="K1498" s="86">
        <v>1</v>
      </c>
      <c r="L1498" s="86">
        <v>20000</v>
      </c>
      <c r="M1498" s="89">
        <f t="shared" si="54"/>
        <v>2100</v>
      </c>
      <c r="S1498" s="86">
        <v>400</v>
      </c>
      <c r="AF1498" s="90">
        <f t="shared" si="55"/>
        <v>141085</v>
      </c>
    </row>
    <row r="1499" spans="1:32">
      <c r="A1499" s="5">
        <v>41086</v>
      </c>
      <c r="B1499" s="4">
        <v>50138</v>
      </c>
      <c r="C1499" s="5" t="str">
        <f>VLOOKUP(B1499,映射!A:B,2,FALSE)</f>
        <v>烈风翼龙</v>
      </c>
      <c r="D1499" s="85" t="str">
        <f>IF(IF(COUNTIF(AI!A:A,'表格编辑 '!C1499),TRUE,FALSE)=FALSE,"monster",(VLOOKUP(C1499,AI!A:B,2,FALSE)))</f>
        <v>monster</v>
      </c>
      <c r="E1499" s="5">
        <v>70</v>
      </c>
      <c r="F1499" s="86" t="str">
        <f>VLOOKUP(D1499,AI!B:G,2,FALSE)</f>
        <v>AI_born_event(RECEIVER, ARG0, ARG1, ARG2, ARG3,ARG4)</v>
      </c>
      <c r="G1499" s="86" t="str">
        <f>VLOOKUP(D1499,AI!B:G,3,FALSE)</f>
        <v>AI_update_event(RECEIVER, ARG0, ARG1, ARG2, ARG3,ARG4)</v>
      </c>
      <c r="H1499" s="86"/>
      <c r="I1499" s="86"/>
      <c r="J1499" s="86" t="str">
        <f>VLOOKUP(D1499,AI!B:G,6,FALSE)</f>
        <v>test_deadth_event(RECEIVER, ARG0, ARG1, ARG2, ARG3,ARG4)</v>
      </c>
      <c r="K1499" s="86">
        <v>1</v>
      </c>
      <c r="L1499" s="86">
        <v>20000</v>
      </c>
      <c r="M1499" s="89">
        <f t="shared" si="54"/>
        <v>2100</v>
      </c>
      <c r="S1499" s="86">
        <v>400</v>
      </c>
      <c r="AF1499" s="90">
        <f t="shared" si="55"/>
        <v>141086</v>
      </c>
    </row>
    <row r="1500" spans="1:32">
      <c r="A1500" s="5">
        <v>41087</v>
      </c>
      <c r="B1500" s="4">
        <v>50038</v>
      </c>
      <c r="C1500" s="5" t="str">
        <f>VLOOKUP(B1500,映射!A:B,2,FALSE)</f>
        <v>石像魔宠</v>
      </c>
      <c r="D1500" s="85" t="str">
        <f>IF(IF(COUNTIF(AI!A:A,'表格编辑 '!C1500),TRUE,FALSE)=FALSE,"monster",(VLOOKUP(C1500,AI!A:B,2,FALSE)))</f>
        <v>monster</v>
      </c>
      <c r="E1500" s="5">
        <v>70</v>
      </c>
      <c r="F1500" s="86" t="str">
        <f>VLOOKUP(D1500,AI!B:G,2,FALSE)</f>
        <v>AI_born_event(RECEIVER, ARG0, ARG1, ARG2, ARG3,ARG4)</v>
      </c>
      <c r="G1500" s="86" t="str">
        <f>VLOOKUP(D1500,AI!B:G,3,FALSE)</f>
        <v>AI_update_event(RECEIVER, ARG0, ARG1, ARG2, ARG3,ARG4)</v>
      </c>
      <c r="H1500" s="86"/>
      <c r="I1500" s="86"/>
      <c r="J1500" s="86" t="str">
        <f>VLOOKUP(D1500,AI!B:G,6,FALSE)</f>
        <v>test_deadth_event(RECEIVER, ARG0, ARG1, ARG2, ARG3,ARG4)</v>
      </c>
      <c r="K1500" s="86">
        <v>1</v>
      </c>
      <c r="L1500" s="86">
        <v>20000</v>
      </c>
      <c r="M1500" s="89">
        <f t="shared" si="54"/>
        <v>2100</v>
      </c>
      <c r="S1500" s="86">
        <v>400</v>
      </c>
      <c r="AF1500" s="90">
        <f t="shared" si="55"/>
        <v>141087</v>
      </c>
    </row>
    <row r="1501" spans="1:32">
      <c r="A1501" s="5">
        <v>41088</v>
      </c>
      <c r="B1501" s="4">
        <v>50019</v>
      </c>
      <c r="C1501" s="5" t="str">
        <f>VLOOKUP(B1501,映射!A:B,2,FALSE)</f>
        <v>极限鼠王</v>
      </c>
      <c r="D1501" s="85" t="str">
        <f>IF(IF(COUNTIF(AI!A:A,'表格编辑 '!C1501),TRUE,FALSE)=FALSE,"monster",(VLOOKUP(C1501,AI!A:B,2,FALSE)))</f>
        <v>monster</v>
      </c>
      <c r="E1501" s="5">
        <v>70</v>
      </c>
      <c r="F1501" s="86" t="str">
        <f>VLOOKUP(D1501,AI!B:G,2,FALSE)</f>
        <v>AI_born_event(RECEIVER, ARG0, ARG1, ARG2, ARG3,ARG4)</v>
      </c>
      <c r="G1501" s="86" t="str">
        <f>VLOOKUP(D1501,AI!B:G,3,FALSE)</f>
        <v>AI_update_event(RECEIVER, ARG0, ARG1, ARG2, ARG3,ARG4)</v>
      </c>
      <c r="H1501" s="86"/>
      <c r="I1501" s="86"/>
      <c r="J1501" s="86" t="str">
        <f>VLOOKUP(D1501,AI!B:G,6,FALSE)</f>
        <v>test_deadth_event(RECEIVER, ARG0, ARG1, ARG2, ARG3,ARG4)</v>
      </c>
      <c r="K1501" s="86">
        <v>1</v>
      </c>
      <c r="L1501" s="86">
        <v>20000</v>
      </c>
      <c r="M1501" s="89">
        <f t="shared" si="54"/>
        <v>2100</v>
      </c>
      <c r="S1501" s="86">
        <v>400</v>
      </c>
      <c r="AF1501" s="90">
        <f t="shared" si="55"/>
        <v>141088</v>
      </c>
    </row>
    <row r="1502" spans="1:32">
      <c r="A1502" s="5">
        <v>41089</v>
      </c>
      <c r="B1502" s="4">
        <v>50023</v>
      </c>
      <c r="C1502" s="5" t="str">
        <f>VLOOKUP(B1502,映射!A:B,2,FALSE)</f>
        <v>异域魔犬</v>
      </c>
      <c r="D1502" s="85" t="str">
        <f>IF(IF(COUNTIF(AI!A:A,'表格编辑 '!C1502),TRUE,FALSE)=FALSE,"monster",(VLOOKUP(C1502,AI!A:B,2,FALSE)))</f>
        <v>monster</v>
      </c>
      <c r="E1502" s="5">
        <v>70</v>
      </c>
      <c r="F1502" s="86" t="str">
        <f>VLOOKUP(D1502,AI!B:G,2,FALSE)</f>
        <v>AI_born_event(RECEIVER, ARG0, ARG1, ARG2, ARG3,ARG4)</v>
      </c>
      <c r="G1502" s="86" t="str">
        <f>VLOOKUP(D1502,AI!B:G,3,FALSE)</f>
        <v>AI_update_event(RECEIVER, ARG0, ARG1, ARG2, ARG3,ARG4)</v>
      </c>
      <c r="H1502" s="86"/>
      <c r="I1502" s="86"/>
      <c r="J1502" s="86" t="str">
        <f>VLOOKUP(D1502,AI!B:G,6,FALSE)</f>
        <v>test_deadth_event(RECEIVER, ARG0, ARG1, ARG2, ARG3,ARG4)</v>
      </c>
      <c r="K1502" s="86">
        <v>1</v>
      </c>
      <c r="L1502" s="86">
        <v>20000</v>
      </c>
      <c r="M1502" s="89">
        <f t="shared" si="54"/>
        <v>2100</v>
      </c>
      <c r="S1502" s="86">
        <v>400</v>
      </c>
      <c r="AF1502" s="90">
        <f t="shared" si="55"/>
        <v>141089</v>
      </c>
    </row>
    <row r="1503" spans="1:32">
      <c r="A1503" s="5">
        <v>41090</v>
      </c>
      <c r="B1503" s="4">
        <v>50069</v>
      </c>
      <c r="C1503" s="5" t="str">
        <f>VLOOKUP(B1503,映射!A:B,2,FALSE)</f>
        <v>杀手螳螂</v>
      </c>
      <c r="D1503" s="85" t="str">
        <f>IF(IF(COUNTIF(AI!A:A,'表格编辑 '!C1503),TRUE,FALSE)=FALSE,"monster",(VLOOKUP(C1503,AI!A:B,2,FALSE)))</f>
        <v>monster</v>
      </c>
      <c r="E1503" s="5">
        <v>70</v>
      </c>
      <c r="F1503" s="86" t="str">
        <f>VLOOKUP(D1503,AI!B:G,2,FALSE)</f>
        <v>AI_born_event(RECEIVER, ARG0, ARG1, ARG2, ARG3,ARG4)</v>
      </c>
      <c r="G1503" s="86" t="str">
        <f>VLOOKUP(D1503,AI!B:G,3,FALSE)</f>
        <v>AI_update_event(RECEIVER, ARG0, ARG1, ARG2, ARG3,ARG4)</v>
      </c>
      <c r="H1503" s="86"/>
      <c r="I1503" s="86"/>
      <c r="J1503" s="86" t="str">
        <f>VLOOKUP(D1503,AI!B:G,6,FALSE)</f>
        <v>test_deadth_event(RECEIVER, ARG0, ARG1, ARG2, ARG3,ARG4)</v>
      </c>
      <c r="K1503" s="86">
        <v>1</v>
      </c>
      <c r="L1503" s="86">
        <v>20000</v>
      </c>
      <c r="M1503" s="89">
        <f t="shared" si="54"/>
        <v>2100</v>
      </c>
      <c r="S1503" s="86">
        <v>400</v>
      </c>
      <c r="AF1503" s="90">
        <f t="shared" si="55"/>
        <v>141090</v>
      </c>
    </row>
    <row r="1504" spans="1:32">
      <c r="A1504" s="5">
        <v>41091</v>
      </c>
      <c r="B1504" s="4">
        <v>50138</v>
      </c>
      <c r="C1504" s="5" t="str">
        <f>VLOOKUP(B1504,映射!A:B,2,FALSE)</f>
        <v>烈风翼龙</v>
      </c>
      <c r="D1504" s="85" t="str">
        <f>IF(IF(COUNTIF(AI!A:A,'表格编辑 '!C1504),TRUE,FALSE)=FALSE,"monster",(VLOOKUP(C1504,AI!A:B,2,FALSE)))</f>
        <v>monster</v>
      </c>
      <c r="E1504" s="5">
        <v>70</v>
      </c>
      <c r="F1504" s="86" t="str">
        <f>VLOOKUP(D1504,AI!B:G,2,FALSE)</f>
        <v>AI_born_event(RECEIVER, ARG0, ARG1, ARG2, ARG3,ARG4)</v>
      </c>
      <c r="G1504" s="86" t="str">
        <f>VLOOKUP(D1504,AI!B:G,3,FALSE)</f>
        <v>AI_update_event(RECEIVER, ARG0, ARG1, ARG2, ARG3,ARG4)</v>
      </c>
      <c r="H1504" s="86"/>
      <c r="I1504" s="86"/>
      <c r="J1504" s="86" t="str">
        <f>VLOOKUP(D1504,AI!B:G,6,FALSE)</f>
        <v>test_deadth_event(RECEIVER, ARG0, ARG1, ARG2, ARG3,ARG4)</v>
      </c>
      <c r="K1504" s="86">
        <v>1</v>
      </c>
      <c r="L1504" s="86">
        <v>20000</v>
      </c>
      <c r="M1504" s="89">
        <f t="shared" si="54"/>
        <v>2100</v>
      </c>
      <c r="S1504" s="86">
        <v>400</v>
      </c>
      <c r="AF1504" s="90">
        <f t="shared" si="55"/>
        <v>141091</v>
      </c>
    </row>
    <row r="1505" spans="1:32">
      <c r="A1505" s="5">
        <v>41092</v>
      </c>
      <c r="B1505" s="4">
        <v>50021</v>
      </c>
      <c r="C1505" s="5" t="str">
        <f>VLOOKUP(B1505,映射!A:B,2,FALSE)</f>
        <v>巨狼</v>
      </c>
      <c r="D1505" s="85" t="str">
        <f>IF(IF(COUNTIF(AI!A:A,'表格编辑 '!C1505),TRUE,FALSE)=FALSE,"monster",(VLOOKUP(C1505,AI!A:B,2,FALSE)))</f>
        <v>monster</v>
      </c>
      <c r="E1505" s="5">
        <v>70</v>
      </c>
      <c r="F1505" s="86" t="str">
        <f>VLOOKUP(D1505,AI!B:G,2,FALSE)</f>
        <v>AI_born_event(RECEIVER, ARG0, ARG1, ARG2, ARG3,ARG4)</v>
      </c>
      <c r="G1505" s="86" t="str">
        <f>VLOOKUP(D1505,AI!B:G,3,FALSE)</f>
        <v>AI_update_event(RECEIVER, ARG0, ARG1, ARG2, ARG3,ARG4)</v>
      </c>
      <c r="H1505" s="86"/>
      <c r="I1505" s="86"/>
      <c r="J1505" s="86" t="str">
        <f>VLOOKUP(D1505,AI!B:G,6,FALSE)</f>
        <v>test_deadth_event(RECEIVER, ARG0, ARG1, ARG2, ARG3,ARG4)</v>
      </c>
      <c r="K1505" s="86">
        <v>1</v>
      </c>
      <c r="L1505" s="86">
        <v>20000</v>
      </c>
      <c r="M1505" s="89">
        <f t="shared" si="54"/>
        <v>2100</v>
      </c>
      <c r="S1505" s="86">
        <v>400</v>
      </c>
      <c r="AF1505" s="90">
        <f t="shared" si="55"/>
        <v>141092</v>
      </c>
    </row>
    <row r="1506" spans="1:32">
      <c r="A1506" s="5">
        <v>41093</v>
      </c>
      <c r="B1506" s="4">
        <v>50134</v>
      </c>
      <c r="C1506" s="5" t="str">
        <f>VLOOKUP(B1506,映射!A:B,2,FALSE)</f>
        <v>猎豹蜥蜴</v>
      </c>
      <c r="D1506" s="85" t="str">
        <f>IF(IF(COUNTIF(AI!A:A,'表格编辑 '!C1506),TRUE,FALSE)=FALSE,"monster",(VLOOKUP(C1506,AI!A:B,2,FALSE)))</f>
        <v>monster</v>
      </c>
      <c r="E1506" s="5">
        <v>70</v>
      </c>
      <c r="F1506" s="86" t="str">
        <f>VLOOKUP(D1506,AI!B:G,2,FALSE)</f>
        <v>AI_born_event(RECEIVER, ARG0, ARG1, ARG2, ARG3,ARG4)</v>
      </c>
      <c r="G1506" s="86" t="str">
        <f>VLOOKUP(D1506,AI!B:G,3,FALSE)</f>
        <v>AI_update_event(RECEIVER, ARG0, ARG1, ARG2, ARG3,ARG4)</v>
      </c>
      <c r="H1506" s="86"/>
      <c r="I1506" s="86"/>
      <c r="J1506" s="86" t="str">
        <f>VLOOKUP(D1506,AI!B:G,6,FALSE)</f>
        <v>test_deadth_event(RECEIVER, ARG0, ARG1, ARG2, ARG3,ARG4)</v>
      </c>
      <c r="K1506" s="86">
        <v>1</v>
      </c>
      <c r="L1506" s="86">
        <v>20000</v>
      </c>
      <c r="M1506" s="89">
        <f t="shared" si="54"/>
        <v>2100</v>
      </c>
      <c r="S1506" s="86">
        <v>400</v>
      </c>
      <c r="AF1506" s="90">
        <f t="shared" si="55"/>
        <v>141093</v>
      </c>
    </row>
    <row r="1507" spans="1:32">
      <c r="A1507" s="5">
        <v>41094</v>
      </c>
      <c r="B1507" s="4">
        <v>50041</v>
      </c>
      <c r="C1507" s="5" t="str">
        <f>VLOOKUP(B1507,映射!A:B,2,FALSE)</f>
        <v>小恶魔</v>
      </c>
      <c r="D1507" s="85" t="str">
        <f>IF(IF(COUNTIF(AI!A:A,'表格编辑 '!C1507),TRUE,FALSE)=FALSE,"monster",(VLOOKUP(C1507,AI!A:B,2,FALSE)))</f>
        <v>monster</v>
      </c>
      <c r="E1507" s="5">
        <v>70</v>
      </c>
      <c r="F1507" s="86" t="str">
        <f>VLOOKUP(D1507,AI!B:G,2,FALSE)</f>
        <v>AI_born_event(RECEIVER, ARG0, ARG1, ARG2, ARG3,ARG4)</v>
      </c>
      <c r="G1507" s="86" t="str">
        <f>VLOOKUP(D1507,AI!B:G,3,FALSE)</f>
        <v>AI_update_event(RECEIVER, ARG0, ARG1, ARG2, ARG3,ARG4)</v>
      </c>
      <c r="H1507" s="86"/>
      <c r="I1507" s="86"/>
      <c r="J1507" s="86" t="str">
        <f>VLOOKUP(D1507,AI!B:G,6,FALSE)</f>
        <v>test_deadth_event(RECEIVER, ARG0, ARG1, ARG2, ARG3,ARG4)</v>
      </c>
      <c r="K1507" s="86">
        <v>1</v>
      </c>
      <c r="L1507" s="86">
        <v>20000</v>
      </c>
      <c r="M1507" s="89">
        <f t="shared" si="54"/>
        <v>2100</v>
      </c>
      <c r="S1507" s="86">
        <v>400</v>
      </c>
      <c r="AF1507" s="90">
        <f t="shared" si="55"/>
        <v>141094</v>
      </c>
    </row>
    <row r="1508" spans="1:32">
      <c r="A1508" s="5">
        <v>41095</v>
      </c>
      <c r="B1508" s="4">
        <v>50154</v>
      </c>
      <c r="C1508" s="5" t="str">
        <f>VLOOKUP(B1508,映射!A:B,2,FALSE)</f>
        <v>海贼</v>
      </c>
      <c r="D1508" s="85" t="str">
        <f>IF(IF(COUNTIF(AI!A:A,'表格编辑 '!C1508),TRUE,FALSE)=FALSE,"monster",(VLOOKUP(C1508,AI!A:B,2,FALSE)))</f>
        <v>monster</v>
      </c>
      <c r="E1508" s="5">
        <v>70</v>
      </c>
      <c r="F1508" s="86" t="str">
        <f>VLOOKUP(D1508,AI!B:G,2,FALSE)</f>
        <v>AI_born_event(RECEIVER, ARG0, ARG1, ARG2, ARG3,ARG4)</v>
      </c>
      <c r="G1508" s="86" t="str">
        <f>VLOOKUP(D1508,AI!B:G,3,FALSE)</f>
        <v>AI_update_event(RECEIVER, ARG0, ARG1, ARG2, ARG3,ARG4)</v>
      </c>
      <c r="H1508" s="86"/>
      <c r="I1508" s="86"/>
      <c r="J1508" s="86" t="str">
        <f>VLOOKUP(D1508,AI!B:G,6,FALSE)</f>
        <v>test_deadth_event(RECEIVER, ARG0, ARG1, ARG2, ARG3,ARG4)</v>
      </c>
      <c r="K1508" s="86">
        <v>1</v>
      </c>
      <c r="L1508" s="86">
        <v>20000</v>
      </c>
      <c r="M1508" s="89">
        <f t="shared" si="54"/>
        <v>2100</v>
      </c>
      <c r="S1508" s="86">
        <v>400</v>
      </c>
      <c r="AF1508" s="90">
        <f t="shared" si="55"/>
        <v>141095</v>
      </c>
    </row>
    <row r="1509" spans="1:32">
      <c r="A1509" s="5">
        <v>41096</v>
      </c>
      <c r="B1509" s="4">
        <v>50127</v>
      </c>
      <c r="C1509" s="5" t="str">
        <f>VLOOKUP(B1509,映射!A:B,2,FALSE)</f>
        <v>魔王蟹</v>
      </c>
      <c r="D1509" s="85" t="str">
        <f>IF(IF(COUNTIF(AI!A:A,'表格编辑 '!C1509),TRUE,FALSE)=FALSE,"monster",(VLOOKUP(C1509,AI!A:B,2,FALSE)))</f>
        <v>monster</v>
      </c>
      <c r="E1509" s="5">
        <v>70</v>
      </c>
      <c r="F1509" s="86" t="str">
        <f>VLOOKUP(D1509,AI!B:G,2,FALSE)</f>
        <v>AI_born_event(RECEIVER, ARG0, ARG1, ARG2, ARG3,ARG4)</v>
      </c>
      <c r="G1509" s="86" t="str">
        <f>VLOOKUP(D1509,AI!B:G,3,FALSE)</f>
        <v>AI_update_event(RECEIVER, ARG0, ARG1, ARG2, ARG3,ARG4)</v>
      </c>
      <c r="H1509" s="86"/>
      <c r="I1509" s="86"/>
      <c r="J1509" s="86" t="str">
        <f>VLOOKUP(D1509,AI!B:G,6,FALSE)</f>
        <v>test_deadth_event(RECEIVER, ARG0, ARG1, ARG2, ARG3,ARG4)</v>
      </c>
      <c r="K1509" s="86">
        <v>1</v>
      </c>
      <c r="L1509" s="86">
        <v>20000</v>
      </c>
      <c r="M1509" s="89">
        <f t="shared" si="54"/>
        <v>2100</v>
      </c>
      <c r="S1509" s="86">
        <v>400</v>
      </c>
      <c r="AF1509" s="90">
        <f t="shared" si="55"/>
        <v>141096</v>
      </c>
    </row>
    <row r="1510" spans="1:32">
      <c r="A1510" s="5">
        <v>41097</v>
      </c>
      <c r="B1510" s="4">
        <v>50003</v>
      </c>
      <c r="C1510" s="5" t="str">
        <f>VLOOKUP(B1510,映射!A:B,2,FALSE)</f>
        <v>虎人</v>
      </c>
      <c r="D1510" s="85" t="str">
        <f>IF(IF(COUNTIF(AI!A:A,'表格编辑 '!C1510),TRUE,FALSE)=FALSE,"monster",(VLOOKUP(C1510,AI!A:B,2,FALSE)))</f>
        <v>monster</v>
      </c>
      <c r="E1510" s="5">
        <v>70</v>
      </c>
      <c r="F1510" s="86" t="str">
        <f>VLOOKUP(D1510,AI!B:G,2,FALSE)</f>
        <v>AI_born_event(RECEIVER, ARG0, ARG1, ARG2, ARG3,ARG4)</v>
      </c>
      <c r="G1510" s="86" t="str">
        <f>VLOOKUP(D1510,AI!B:G,3,FALSE)</f>
        <v>AI_update_event(RECEIVER, ARG0, ARG1, ARG2, ARG3,ARG4)</v>
      </c>
      <c r="H1510" s="86"/>
      <c r="I1510" s="86"/>
      <c r="J1510" s="86" t="str">
        <f>VLOOKUP(D1510,AI!B:G,6,FALSE)</f>
        <v>test_deadth_event(RECEIVER, ARG0, ARG1, ARG2, ARG3,ARG4)</v>
      </c>
      <c r="K1510" s="86">
        <v>1</v>
      </c>
      <c r="L1510" s="86">
        <v>20000</v>
      </c>
      <c r="M1510" s="89">
        <f t="shared" si="54"/>
        <v>2100</v>
      </c>
      <c r="S1510" s="86">
        <v>400</v>
      </c>
      <c r="AF1510" s="90">
        <f t="shared" si="55"/>
        <v>141097</v>
      </c>
    </row>
    <row r="1511" spans="1:32">
      <c r="A1511" s="5">
        <v>41098</v>
      </c>
      <c r="B1511" s="4">
        <v>50002</v>
      </c>
      <c r="C1511" s="5" t="str">
        <f>VLOOKUP(B1511,映射!A:B,2,FALSE)</f>
        <v>坚甲龟</v>
      </c>
      <c r="D1511" s="85" t="str">
        <f>IF(IF(COUNTIF(AI!A:A,'表格编辑 '!C1511),TRUE,FALSE)=FALSE,"monster",(VLOOKUP(C1511,AI!A:B,2,FALSE)))</f>
        <v>monster</v>
      </c>
      <c r="E1511" s="5">
        <v>70</v>
      </c>
      <c r="F1511" s="86" t="str">
        <f>VLOOKUP(D1511,AI!B:G,2,FALSE)</f>
        <v>AI_born_event(RECEIVER, ARG0, ARG1, ARG2, ARG3,ARG4)</v>
      </c>
      <c r="G1511" s="86" t="str">
        <f>VLOOKUP(D1511,AI!B:G,3,FALSE)</f>
        <v>AI_update_event(RECEIVER, ARG0, ARG1, ARG2, ARG3,ARG4)</v>
      </c>
      <c r="H1511" s="86"/>
      <c r="I1511" s="86"/>
      <c r="J1511" s="86" t="str">
        <f>VLOOKUP(D1511,AI!B:G,6,FALSE)</f>
        <v>test_deadth_event(RECEIVER, ARG0, ARG1, ARG2, ARG3,ARG4)</v>
      </c>
      <c r="K1511" s="86">
        <v>1</v>
      </c>
      <c r="L1511" s="86">
        <v>20000</v>
      </c>
      <c r="M1511" s="89">
        <f t="shared" si="54"/>
        <v>2100</v>
      </c>
      <c r="S1511" s="86">
        <v>400</v>
      </c>
      <c r="AF1511" s="90">
        <f t="shared" si="55"/>
        <v>141098</v>
      </c>
    </row>
    <row r="1512" spans="1:32">
      <c r="A1512" s="5">
        <v>41099</v>
      </c>
      <c r="B1512" s="4">
        <v>50052</v>
      </c>
      <c r="C1512" s="5" t="str">
        <f>VLOOKUP(B1512,映射!A:B,2,FALSE)</f>
        <v>恶魔蝙蝠</v>
      </c>
      <c r="D1512" s="85" t="str">
        <f>IF(IF(COUNTIF(AI!A:A,'表格编辑 '!C1512),TRUE,FALSE)=FALSE,"monster",(VLOOKUP(C1512,AI!A:B,2,FALSE)))</f>
        <v>monster</v>
      </c>
      <c r="E1512" s="5">
        <v>70</v>
      </c>
      <c r="F1512" s="86" t="str">
        <f>VLOOKUP(D1512,AI!B:G,2,FALSE)</f>
        <v>AI_born_event(RECEIVER, ARG0, ARG1, ARG2, ARG3,ARG4)</v>
      </c>
      <c r="G1512" s="86" t="str">
        <f>VLOOKUP(D1512,AI!B:G,3,FALSE)</f>
        <v>AI_update_event(RECEIVER, ARG0, ARG1, ARG2, ARG3,ARG4)</v>
      </c>
      <c r="H1512" s="86"/>
      <c r="I1512" s="86"/>
      <c r="J1512" s="86" t="str">
        <f>VLOOKUP(D1512,AI!B:G,6,FALSE)</f>
        <v>test_deadth_event(RECEIVER, ARG0, ARG1, ARG2, ARG3,ARG4)</v>
      </c>
      <c r="K1512" s="86">
        <v>1</v>
      </c>
      <c r="L1512" s="86">
        <v>20000</v>
      </c>
      <c r="M1512" s="89">
        <f t="shared" si="54"/>
        <v>2100</v>
      </c>
      <c r="S1512" s="86">
        <v>400</v>
      </c>
      <c r="AF1512" s="90">
        <f t="shared" si="55"/>
        <v>141099</v>
      </c>
    </row>
    <row r="1513" spans="1:32">
      <c r="A1513" s="5">
        <v>41100</v>
      </c>
      <c r="B1513" s="4">
        <v>50040</v>
      </c>
      <c r="C1513" s="5" t="str">
        <f>VLOOKUP(B1513,映射!A:B,2,FALSE)</f>
        <v>极寒小魔怪</v>
      </c>
      <c r="D1513" s="85" t="str">
        <f>IF(IF(COUNTIF(AI!A:A,'表格编辑 '!C1513),TRUE,FALSE)=FALSE,"monster",(VLOOKUP(C1513,AI!A:B,2,FALSE)))</f>
        <v>monster</v>
      </c>
      <c r="E1513" s="5">
        <v>70</v>
      </c>
      <c r="F1513" s="86" t="str">
        <f>VLOOKUP(D1513,AI!B:G,2,FALSE)</f>
        <v>AI_born_event(RECEIVER, ARG0, ARG1, ARG2, ARG3,ARG4)</v>
      </c>
      <c r="G1513" s="86" t="str">
        <f>VLOOKUP(D1513,AI!B:G,3,FALSE)</f>
        <v>AI_update_event(RECEIVER, ARG0, ARG1, ARG2, ARG3,ARG4)</v>
      </c>
      <c r="H1513" s="86"/>
      <c r="I1513" s="86"/>
      <c r="J1513" s="86" t="str">
        <f>VLOOKUP(D1513,AI!B:G,6,FALSE)</f>
        <v>test_deadth_event(RECEIVER, ARG0, ARG1, ARG2, ARG3,ARG4)</v>
      </c>
      <c r="K1513" s="86">
        <v>1</v>
      </c>
      <c r="L1513" s="86">
        <v>20000</v>
      </c>
      <c r="M1513" s="89">
        <f t="shared" ref="M1513:M1568" si="56">E1513*30</f>
        <v>2100</v>
      </c>
      <c r="S1513" s="86">
        <v>400</v>
      </c>
      <c r="AF1513" s="90">
        <f t="shared" ref="AF1513:AF1568" si="57">100000+A1513</f>
        <v>141100</v>
      </c>
    </row>
    <row r="1514" spans="1:32">
      <c r="A1514" s="5">
        <v>41101</v>
      </c>
      <c r="B1514" s="4">
        <v>50038</v>
      </c>
      <c r="C1514" s="5" t="str">
        <f>VLOOKUP(B1514,映射!A:B,2,FALSE)</f>
        <v>石像魔宠</v>
      </c>
      <c r="D1514" s="85" t="str">
        <f>IF(IF(COUNTIF(AI!A:A,'表格编辑 '!C1514),TRUE,FALSE)=FALSE,"monster",(VLOOKUP(C1514,AI!A:B,2,FALSE)))</f>
        <v>monster</v>
      </c>
      <c r="E1514" s="5">
        <v>70</v>
      </c>
      <c r="F1514" s="86" t="str">
        <f>VLOOKUP(D1514,AI!B:G,2,FALSE)</f>
        <v>AI_born_event(RECEIVER, ARG0, ARG1, ARG2, ARG3,ARG4)</v>
      </c>
      <c r="G1514" s="86" t="str">
        <f>VLOOKUP(D1514,AI!B:G,3,FALSE)</f>
        <v>AI_update_event(RECEIVER, ARG0, ARG1, ARG2, ARG3,ARG4)</v>
      </c>
      <c r="H1514" s="86"/>
      <c r="I1514" s="86"/>
      <c r="J1514" s="86" t="str">
        <f>VLOOKUP(D1514,AI!B:G,6,FALSE)</f>
        <v>test_deadth_event(RECEIVER, ARG0, ARG1, ARG2, ARG3,ARG4)</v>
      </c>
      <c r="K1514" s="86">
        <v>1</v>
      </c>
      <c r="L1514" s="86">
        <v>20000</v>
      </c>
      <c r="M1514" s="89">
        <f t="shared" si="56"/>
        <v>2100</v>
      </c>
      <c r="S1514" s="86">
        <v>400</v>
      </c>
      <c r="AF1514" s="90">
        <f t="shared" si="57"/>
        <v>141101</v>
      </c>
    </row>
    <row r="1515" spans="1:32">
      <c r="A1515" s="5">
        <v>41102</v>
      </c>
      <c r="B1515" s="4">
        <v>50093</v>
      </c>
      <c r="C1515" s="5" t="str">
        <f>VLOOKUP(B1515,映射!A:B,2,FALSE)</f>
        <v>萌萌仙人掌</v>
      </c>
      <c r="D1515" s="85" t="str">
        <f>IF(IF(COUNTIF(AI!A:A,'表格编辑 '!C1515),TRUE,FALSE)=FALSE,"monster",(VLOOKUP(C1515,AI!A:B,2,FALSE)))</f>
        <v>monster</v>
      </c>
      <c r="E1515" s="5">
        <v>70</v>
      </c>
      <c r="F1515" s="86" t="str">
        <f>VLOOKUP(D1515,AI!B:G,2,FALSE)</f>
        <v>AI_born_event(RECEIVER, ARG0, ARG1, ARG2, ARG3,ARG4)</v>
      </c>
      <c r="G1515" s="86" t="str">
        <f>VLOOKUP(D1515,AI!B:G,3,FALSE)</f>
        <v>AI_update_event(RECEIVER, ARG0, ARG1, ARG2, ARG3,ARG4)</v>
      </c>
      <c r="H1515" s="86"/>
      <c r="I1515" s="86"/>
      <c r="J1515" s="86" t="str">
        <f>VLOOKUP(D1515,AI!B:G,6,FALSE)</f>
        <v>test_deadth_event(RECEIVER, ARG0, ARG1, ARG2, ARG3,ARG4)</v>
      </c>
      <c r="K1515" s="86">
        <v>1</v>
      </c>
      <c r="L1515" s="86">
        <v>20000</v>
      </c>
      <c r="M1515" s="89">
        <f t="shared" si="56"/>
        <v>2100</v>
      </c>
      <c r="S1515" s="86">
        <v>400</v>
      </c>
      <c r="AF1515" s="90">
        <f t="shared" si="57"/>
        <v>141102</v>
      </c>
    </row>
    <row r="1516" spans="1:32">
      <c r="A1516" s="5">
        <v>41103</v>
      </c>
      <c r="B1516" s="4">
        <v>50120</v>
      </c>
      <c r="C1516" s="5" t="str">
        <f>VLOOKUP(B1516,映射!A:B,2,FALSE)</f>
        <v>蓝魔恐怖箱</v>
      </c>
      <c r="D1516" s="85" t="str">
        <f>IF(IF(COUNTIF(AI!A:A,'表格编辑 '!C1516),TRUE,FALSE)=FALSE,"monster",(VLOOKUP(C1516,AI!A:B,2,FALSE)))</f>
        <v>monster</v>
      </c>
      <c r="E1516" s="5">
        <v>70</v>
      </c>
      <c r="F1516" s="86" t="str">
        <f>VLOOKUP(D1516,AI!B:G,2,FALSE)</f>
        <v>AI_born_event(RECEIVER, ARG0, ARG1, ARG2, ARG3,ARG4)</v>
      </c>
      <c r="G1516" s="86" t="str">
        <f>VLOOKUP(D1516,AI!B:G,3,FALSE)</f>
        <v>AI_update_event(RECEIVER, ARG0, ARG1, ARG2, ARG3,ARG4)</v>
      </c>
      <c r="H1516" s="86"/>
      <c r="I1516" s="86"/>
      <c r="J1516" s="86" t="str">
        <f>VLOOKUP(D1516,AI!B:G,6,FALSE)</f>
        <v>test_deadth_event(RECEIVER, ARG0, ARG1, ARG2, ARG3,ARG4)</v>
      </c>
      <c r="K1516" s="86">
        <v>1</v>
      </c>
      <c r="L1516" s="86">
        <v>20000</v>
      </c>
      <c r="M1516" s="89">
        <f t="shared" si="56"/>
        <v>2100</v>
      </c>
      <c r="S1516" s="86">
        <v>400</v>
      </c>
      <c r="AF1516" s="90">
        <f t="shared" si="57"/>
        <v>141103</v>
      </c>
    </row>
    <row r="1517" spans="1:32">
      <c r="A1517" s="5">
        <v>41104</v>
      </c>
      <c r="B1517" s="4">
        <v>50062</v>
      </c>
      <c r="C1517" s="5" t="str">
        <f>VLOOKUP(B1517,映射!A:B,2,FALSE)</f>
        <v>致命魔蝎</v>
      </c>
      <c r="D1517" s="85" t="str">
        <f>IF(IF(COUNTIF(AI!A:A,'表格编辑 '!C1517),TRUE,FALSE)=FALSE,"monster",(VLOOKUP(C1517,AI!A:B,2,FALSE)))</f>
        <v>monster</v>
      </c>
      <c r="E1517" s="5">
        <v>70</v>
      </c>
      <c r="F1517" s="86" t="str">
        <f>VLOOKUP(D1517,AI!B:G,2,FALSE)</f>
        <v>AI_born_event(RECEIVER, ARG0, ARG1, ARG2, ARG3,ARG4)</v>
      </c>
      <c r="G1517" s="86" t="str">
        <f>VLOOKUP(D1517,AI!B:G,3,FALSE)</f>
        <v>AI_update_event(RECEIVER, ARG0, ARG1, ARG2, ARG3,ARG4)</v>
      </c>
      <c r="H1517" s="86"/>
      <c r="I1517" s="86"/>
      <c r="J1517" s="86" t="str">
        <f>VLOOKUP(D1517,AI!B:G,6,FALSE)</f>
        <v>test_deadth_event(RECEIVER, ARG0, ARG1, ARG2, ARG3,ARG4)</v>
      </c>
      <c r="K1517" s="86">
        <v>1</v>
      </c>
      <c r="L1517" s="86">
        <v>20000</v>
      </c>
      <c r="M1517" s="89">
        <f t="shared" si="56"/>
        <v>2100</v>
      </c>
      <c r="S1517" s="86">
        <v>400</v>
      </c>
      <c r="AF1517" s="90">
        <f t="shared" si="57"/>
        <v>141104</v>
      </c>
    </row>
    <row r="1518" spans="1:32">
      <c r="A1518" s="5">
        <v>41105</v>
      </c>
      <c r="B1518" s="4">
        <v>50039</v>
      </c>
      <c r="C1518" s="5" t="str">
        <f>VLOOKUP(B1518,映射!A:B,2,FALSE)</f>
        <v>石像仆从</v>
      </c>
      <c r="D1518" s="85" t="str">
        <f>IF(IF(COUNTIF(AI!A:A,'表格编辑 '!C1518),TRUE,FALSE)=FALSE,"monster",(VLOOKUP(C1518,AI!A:B,2,FALSE)))</f>
        <v>monster</v>
      </c>
      <c r="E1518" s="5">
        <v>70</v>
      </c>
      <c r="F1518" s="86" t="str">
        <f>VLOOKUP(D1518,AI!B:G,2,FALSE)</f>
        <v>AI_born_event(RECEIVER, ARG0, ARG1, ARG2, ARG3,ARG4)</v>
      </c>
      <c r="G1518" s="86" t="str">
        <f>VLOOKUP(D1518,AI!B:G,3,FALSE)</f>
        <v>AI_update_event(RECEIVER, ARG0, ARG1, ARG2, ARG3,ARG4)</v>
      </c>
      <c r="H1518" s="86"/>
      <c r="I1518" s="86"/>
      <c r="J1518" s="86" t="str">
        <f>VLOOKUP(D1518,AI!B:G,6,FALSE)</f>
        <v>test_deadth_event(RECEIVER, ARG0, ARG1, ARG2, ARG3,ARG4)</v>
      </c>
      <c r="K1518" s="86">
        <v>1</v>
      </c>
      <c r="L1518" s="86">
        <v>20000</v>
      </c>
      <c r="M1518" s="89">
        <f t="shared" si="56"/>
        <v>2100</v>
      </c>
      <c r="S1518" s="86">
        <v>400</v>
      </c>
      <c r="AF1518" s="90">
        <f t="shared" si="57"/>
        <v>141105</v>
      </c>
    </row>
    <row r="1519" spans="1:32">
      <c r="A1519" s="5">
        <v>41106</v>
      </c>
      <c r="B1519" s="4">
        <v>50016</v>
      </c>
      <c r="C1519" s="5" t="str">
        <f>VLOOKUP(B1519,映射!A:B,2,FALSE)</f>
        <v>炽热贼鼠</v>
      </c>
      <c r="D1519" s="85" t="str">
        <f>IF(IF(COUNTIF(AI!A:A,'表格编辑 '!C1519),TRUE,FALSE)=FALSE,"monster",(VLOOKUP(C1519,AI!A:B,2,FALSE)))</f>
        <v>monster</v>
      </c>
      <c r="E1519" s="5">
        <v>70</v>
      </c>
      <c r="F1519" s="86" t="str">
        <f>VLOOKUP(D1519,AI!B:G,2,FALSE)</f>
        <v>AI_born_event(RECEIVER, ARG0, ARG1, ARG2, ARG3,ARG4)</v>
      </c>
      <c r="G1519" s="86" t="str">
        <f>VLOOKUP(D1519,AI!B:G,3,FALSE)</f>
        <v>AI_update_event(RECEIVER, ARG0, ARG1, ARG2, ARG3,ARG4)</v>
      </c>
      <c r="H1519" s="86"/>
      <c r="I1519" s="86"/>
      <c r="J1519" s="86" t="str">
        <f>VLOOKUP(D1519,AI!B:G,6,FALSE)</f>
        <v>test_deadth_event(RECEIVER, ARG0, ARG1, ARG2, ARG3,ARG4)</v>
      </c>
      <c r="K1519" s="86">
        <v>1</v>
      </c>
      <c r="L1519" s="86">
        <v>20000</v>
      </c>
      <c r="M1519" s="89">
        <f t="shared" si="56"/>
        <v>2100</v>
      </c>
      <c r="S1519" s="86">
        <v>400</v>
      </c>
      <c r="AF1519" s="90">
        <f t="shared" si="57"/>
        <v>141106</v>
      </c>
    </row>
    <row r="1520" spans="1:32">
      <c r="A1520" s="5">
        <v>41107</v>
      </c>
      <c r="B1520" s="4">
        <v>50114</v>
      </c>
      <c r="C1520" s="5" t="str">
        <f>VLOOKUP(B1520,映射!A:B,2,FALSE)</f>
        <v>屠龙刃使魔</v>
      </c>
      <c r="D1520" s="85" t="str">
        <f>IF(IF(COUNTIF(AI!A:A,'表格编辑 '!C1520),TRUE,FALSE)=FALSE,"monster",(VLOOKUP(C1520,AI!A:B,2,FALSE)))</f>
        <v>monster</v>
      </c>
      <c r="E1520" s="5">
        <v>70</v>
      </c>
      <c r="F1520" s="86" t="str">
        <f>VLOOKUP(D1520,AI!B:G,2,FALSE)</f>
        <v>AI_born_event(RECEIVER, ARG0, ARG1, ARG2, ARG3,ARG4)</v>
      </c>
      <c r="G1520" s="86" t="str">
        <f>VLOOKUP(D1520,AI!B:G,3,FALSE)</f>
        <v>AI_update_event(RECEIVER, ARG0, ARG1, ARG2, ARG3,ARG4)</v>
      </c>
      <c r="H1520" s="86"/>
      <c r="I1520" s="86"/>
      <c r="J1520" s="86" t="str">
        <f>VLOOKUP(D1520,AI!B:G,6,FALSE)</f>
        <v>test_deadth_event(RECEIVER, ARG0, ARG1, ARG2, ARG3,ARG4)</v>
      </c>
      <c r="K1520" s="86">
        <v>1</v>
      </c>
      <c r="L1520" s="86">
        <v>20000</v>
      </c>
      <c r="M1520" s="89">
        <f t="shared" si="56"/>
        <v>2100</v>
      </c>
      <c r="S1520" s="86">
        <v>400</v>
      </c>
      <c r="AF1520" s="90">
        <f t="shared" si="57"/>
        <v>141107</v>
      </c>
    </row>
    <row r="1521" spans="1:32">
      <c r="A1521" s="5">
        <v>41108</v>
      </c>
      <c r="B1521" s="4">
        <v>50015</v>
      </c>
      <c r="C1521" s="5" t="str">
        <f>VLOOKUP(B1521,映射!A:B,2,FALSE)</f>
        <v>噩梦耗子</v>
      </c>
      <c r="D1521" s="85" t="str">
        <f>IF(IF(COUNTIF(AI!A:A,'表格编辑 '!C1521),TRUE,FALSE)=FALSE,"monster",(VLOOKUP(C1521,AI!A:B,2,FALSE)))</f>
        <v>monster</v>
      </c>
      <c r="E1521" s="5">
        <v>70</v>
      </c>
      <c r="F1521" s="86" t="str">
        <f>VLOOKUP(D1521,AI!B:G,2,FALSE)</f>
        <v>AI_born_event(RECEIVER, ARG0, ARG1, ARG2, ARG3,ARG4)</v>
      </c>
      <c r="G1521" s="86" t="str">
        <f>VLOOKUP(D1521,AI!B:G,3,FALSE)</f>
        <v>AI_update_event(RECEIVER, ARG0, ARG1, ARG2, ARG3,ARG4)</v>
      </c>
      <c r="H1521" s="86"/>
      <c r="I1521" s="86"/>
      <c r="J1521" s="86" t="str">
        <f>VLOOKUP(D1521,AI!B:G,6,FALSE)</f>
        <v>test_deadth_event(RECEIVER, ARG0, ARG1, ARG2, ARG3,ARG4)</v>
      </c>
      <c r="K1521" s="86">
        <v>1</v>
      </c>
      <c r="L1521" s="86">
        <v>20000</v>
      </c>
      <c r="M1521" s="89">
        <f t="shared" si="56"/>
        <v>2100</v>
      </c>
      <c r="S1521" s="86">
        <v>400</v>
      </c>
      <c r="AF1521" s="90">
        <f t="shared" si="57"/>
        <v>141108</v>
      </c>
    </row>
    <row r="1522" spans="1:32">
      <c r="A1522" s="5">
        <v>41109</v>
      </c>
      <c r="B1522" s="4">
        <v>50096</v>
      </c>
      <c r="C1522" s="5" t="str">
        <f>VLOOKUP(B1522,映射!A:B,2,FALSE)</f>
        <v>史莱姆</v>
      </c>
      <c r="D1522" s="85" t="str">
        <f>IF(IF(COUNTIF(AI!A:A,'表格编辑 '!C1522),TRUE,FALSE)=FALSE,"monster",(VLOOKUP(C1522,AI!A:B,2,FALSE)))</f>
        <v>monster</v>
      </c>
      <c r="E1522" s="5">
        <v>70</v>
      </c>
      <c r="F1522" s="86" t="str">
        <f>VLOOKUP(D1522,AI!B:G,2,FALSE)</f>
        <v>AI_born_event(RECEIVER, ARG0, ARG1, ARG2, ARG3,ARG4)</v>
      </c>
      <c r="G1522" s="86" t="str">
        <f>VLOOKUP(D1522,AI!B:G,3,FALSE)</f>
        <v>AI_update_event(RECEIVER, ARG0, ARG1, ARG2, ARG3,ARG4)</v>
      </c>
      <c r="H1522" s="86"/>
      <c r="I1522" s="86"/>
      <c r="J1522" s="86" t="str">
        <f>VLOOKUP(D1522,AI!B:G,6,FALSE)</f>
        <v>test_deadth_event(RECEIVER, ARG0, ARG1, ARG2, ARG3,ARG4)</v>
      </c>
      <c r="K1522" s="86">
        <v>1</v>
      </c>
      <c r="L1522" s="86">
        <v>20000</v>
      </c>
      <c r="M1522" s="89">
        <f t="shared" si="56"/>
        <v>2100</v>
      </c>
      <c r="S1522" s="86">
        <v>400</v>
      </c>
      <c r="AF1522" s="90">
        <f t="shared" si="57"/>
        <v>141109</v>
      </c>
    </row>
    <row r="1523" spans="1:32">
      <c r="A1523" s="5">
        <v>41110</v>
      </c>
      <c r="B1523" s="4">
        <v>50087</v>
      </c>
      <c r="C1523" s="5" t="str">
        <f>VLOOKUP(B1523,映射!A:B,2,FALSE)</f>
        <v>丛林臭臭花</v>
      </c>
      <c r="D1523" s="85" t="str">
        <f>IF(IF(COUNTIF(AI!A:A,'表格编辑 '!C1523),TRUE,FALSE)=FALSE,"monster",(VLOOKUP(C1523,AI!A:B,2,FALSE)))</f>
        <v>monster</v>
      </c>
      <c r="E1523" s="5">
        <v>70</v>
      </c>
      <c r="F1523" s="86" t="str">
        <f>VLOOKUP(D1523,AI!B:G,2,FALSE)</f>
        <v>AI_born_event(RECEIVER, ARG0, ARG1, ARG2, ARG3,ARG4)</v>
      </c>
      <c r="G1523" s="86" t="str">
        <f>VLOOKUP(D1523,AI!B:G,3,FALSE)</f>
        <v>AI_update_event(RECEIVER, ARG0, ARG1, ARG2, ARG3,ARG4)</v>
      </c>
      <c r="H1523" s="86"/>
      <c r="I1523" s="86"/>
      <c r="J1523" s="86" t="str">
        <f>VLOOKUP(D1523,AI!B:G,6,FALSE)</f>
        <v>test_deadth_event(RECEIVER, ARG0, ARG1, ARG2, ARG3,ARG4)</v>
      </c>
      <c r="K1523" s="86">
        <v>1</v>
      </c>
      <c r="L1523" s="86">
        <v>20000</v>
      </c>
      <c r="M1523" s="89">
        <f t="shared" si="56"/>
        <v>2100</v>
      </c>
      <c r="S1523" s="86">
        <v>400</v>
      </c>
      <c r="AF1523" s="90">
        <f t="shared" si="57"/>
        <v>141110</v>
      </c>
    </row>
    <row r="1524" spans="1:32">
      <c r="A1524" s="5">
        <v>41111</v>
      </c>
      <c r="B1524" s="4">
        <v>50022</v>
      </c>
      <c r="C1524" s="5" t="str">
        <f>VLOOKUP(B1524,映射!A:B,2,FALSE)</f>
        <v>魔域狂犬</v>
      </c>
      <c r="D1524" s="85" t="str">
        <f>IF(IF(COUNTIF(AI!A:A,'表格编辑 '!C1524),TRUE,FALSE)=FALSE,"monster",(VLOOKUP(C1524,AI!A:B,2,FALSE)))</f>
        <v>monster</v>
      </c>
      <c r="E1524" s="5">
        <v>70</v>
      </c>
      <c r="F1524" s="86" t="str">
        <f>VLOOKUP(D1524,AI!B:G,2,FALSE)</f>
        <v>AI_born_event(RECEIVER, ARG0, ARG1, ARG2, ARG3,ARG4)</v>
      </c>
      <c r="G1524" s="86" t="str">
        <f>VLOOKUP(D1524,AI!B:G,3,FALSE)</f>
        <v>AI_update_event(RECEIVER, ARG0, ARG1, ARG2, ARG3,ARG4)</v>
      </c>
      <c r="H1524" s="86"/>
      <c r="I1524" s="86"/>
      <c r="J1524" s="86" t="str">
        <f>VLOOKUP(D1524,AI!B:G,6,FALSE)</f>
        <v>test_deadth_event(RECEIVER, ARG0, ARG1, ARG2, ARG3,ARG4)</v>
      </c>
      <c r="K1524" s="86">
        <v>1</v>
      </c>
      <c r="L1524" s="86">
        <v>20000</v>
      </c>
      <c r="M1524" s="89">
        <f t="shared" si="56"/>
        <v>2100</v>
      </c>
      <c r="S1524" s="86">
        <v>400</v>
      </c>
      <c r="AF1524" s="90">
        <f t="shared" si="57"/>
        <v>141111</v>
      </c>
    </row>
    <row r="1525" spans="1:32">
      <c r="A1525" s="5">
        <v>41112</v>
      </c>
      <c r="B1525" s="4">
        <v>50103</v>
      </c>
      <c r="C1525" s="5" t="str">
        <f>VLOOKUP(B1525,映射!A:B,2,FALSE)</f>
        <v>地精</v>
      </c>
      <c r="D1525" s="85" t="str">
        <f>IF(IF(COUNTIF(AI!A:A,'表格编辑 '!C1525),TRUE,FALSE)=FALSE,"monster",(VLOOKUP(C1525,AI!A:B,2,FALSE)))</f>
        <v>monster</v>
      </c>
      <c r="E1525" s="5">
        <v>70</v>
      </c>
      <c r="F1525" s="86" t="str">
        <f>VLOOKUP(D1525,AI!B:G,2,FALSE)</f>
        <v>AI_born_event(RECEIVER, ARG0, ARG1, ARG2, ARG3,ARG4)</v>
      </c>
      <c r="G1525" s="86" t="str">
        <f>VLOOKUP(D1525,AI!B:G,3,FALSE)</f>
        <v>AI_update_event(RECEIVER, ARG0, ARG1, ARG2, ARG3,ARG4)</v>
      </c>
      <c r="H1525" s="86"/>
      <c r="I1525" s="86"/>
      <c r="J1525" s="86" t="str">
        <f>VLOOKUP(D1525,AI!B:G,6,FALSE)</f>
        <v>test_deadth_event(RECEIVER, ARG0, ARG1, ARG2, ARG3,ARG4)</v>
      </c>
      <c r="K1525" s="86">
        <v>1</v>
      </c>
      <c r="L1525" s="86">
        <v>20000</v>
      </c>
      <c r="M1525" s="89">
        <f t="shared" si="56"/>
        <v>2100</v>
      </c>
      <c r="S1525" s="86">
        <v>400</v>
      </c>
      <c r="AF1525" s="90">
        <f t="shared" si="57"/>
        <v>141112</v>
      </c>
    </row>
    <row r="1526" spans="1:32">
      <c r="A1526" s="5">
        <v>41113</v>
      </c>
      <c r="B1526" s="4">
        <v>50016</v>
      </c>
      <c r="C1526" s="5" t="str">
        <f>VLOOKUP(B1526,映射!A:B,2,FALSE)</f>
        <v>炽热贼鼠</v>
      </c>
      <c r="D1526" s="85" t="str">
        <f>IF(IF(COUNTIF(AI!A:A,'表格编辑 '!C1526),TRUE,FALSE)=FALSE,"monster",(VLOOKUP(C1526,AI!A:B,2,FALSE)))</f>
        <v>monster</v>
      </c>
      <c r="E1526" s="5">
        <v>70</v>
      </c>
      <c r="F1526" s="86" t="str">
        <f>VLOOKUP(D1526,AI!B:G,2,FALSE)</f>
        <v>AI_born_event(RECEIVER, ARG0, ARG1, ARG2, ARG3,ARG4)</v>
      </c>
      <c r="G1526" s="86" t="str">
        <f>VLOOKUP(D1526,AI!B:G,3,FALSE)</f>
        <v>AI_update_event(RECEIVER, ARG0, ARG1, ARG2, ARG3,ARG4)</v>
      </c>
      <c r="H1526" s="86"/>
      <c r="I1526" s="86"/>
      <c r="J1526" s="86" t="str">
        <f>VLOOKUP(D1526,AI!B:G,6,FALSE)</f>
        <v>test_deadth_event(RECEIVER, ARG0, ARG1, ARG2, ARG3,ARG4)</v>
      </c>
      <c r="K1526" s="86">
        <v>1</v>
      </c>
      <c r="L1526" s="86">
        <v>20000</v>
      </c>
      <c r="M1526" s="89">
        <f t="shared" si="56"/>
        <v>2100</v>
      </c>
      <c r="S1526" s="86">
        <v>400</v>
      </c>
      <c r="AF1526" s="90">
        <f t="shared" si="57"/>
        <v>141113</v>
      </c>
    </row>
    <row r="1527" spans="1:32">
      <c r="A1527" s="5">
        <v>41114</v>
      </c>
      <c r="B1527" s="4">
        <v>50133</v>
      </c>
      <c r="C1527" s="5" t="str">
        <f>VLOOKUP(B1527,映射!A:B,2,FALSE)</f>
        <v>蜥蜴人武士</v>
      </c>
      <c r="D1527" s="85" t="str">
        <f>IF(IF(COUNTIF(AI!A:A,'表格编辑 '!C1527),TRUE,FALSE)=FALSE,"monster",(VLOOKUP(C1527,AI!A:B,2,FALSE)))</f>
        <v>monster</v>
      </c>
      <c r="E1527" s="5">
        <v>70</v>
      </c>
      <c r="F1527" s="86" t="str">
        <f>VLOOKUP(D1527,AI!B:G,2,FALSE)</f>
        <v>AI_born_event(RECEIVER, ARG0, ARG1, ARG2, ARG3,ARG4)</v>
      </c>
      <c r="G1527" s="86" t="str">
        <f>VLOOKUP(D1527,AI!B:G,3,FALSE)</f>
        <v>AI_update_event(RECEIVER, ARG0, ARG1, ARG2, ARG3,ARG4)</v>
      </c>
      <c r="H1527" s="86"/>
      <c r="I1527" s="86"/>
      <c r="J1527" s="86" t="str">
        <f>VLOOKUP(D1527,AI!B:G,6,FALSE)</f>
        <v>test_deadth_event(RECEIVER, ARG0, ARG1, ARG2, ARG3,ARG4)</v>
      </c>
      <c r="K1527" s="86">
        <v>1</v>
      </c>
      <c r="L1527" s="86">
        <v>20000</v>
      </c>
      <c r="M1527" s="89">
        <f t="shared" si="56"/>
        <v>2100</v>
      </c>
      <c r="S1527" s="86">
        <v>400</v>
      </c>
      <c r="AF1527" s="90">
        <f t="shared" si="57"/>
        <v>141114</v>
      </c>
    </row>
    <row r="1528" spans="1:32">
      <c r="A1528" s="5">
        <v>41115</v>
      </c>
      <c r="B1528" s="4">
        <v>50058</v>
      </c>
      <c r="C1528" s="5" t="str">
        <f>VLOOKUP(B1528,映射!A:B,2,FALSE)</f>
        <v>兔耳蝙蝠</v>
      </c>
      <c r="D1528" s="85" t="str">
        <f>IF(IF(COUNTIF(AI!A:A,'表格编辑 '!C1528),TRUE,FALSE)=FALSE,"monster",(VLOOKUP(C1528,AI!A:B,2,FALSE)))</f>
        <v>monster</v>
      </c>
      <c r="E1528" s="5">
        <v>70</v>
      </c>
      <c r="F1528" s="86" t="str">
        <f>VLOOKUP(D1528,AI!B:G,2,FALSE)</f>
        <v>AI_born_event(RECEIVER, ARG0, ARG1, ARG2, ARG3,ARG4)</v>
      </c>
      <c r="G1528" s="86" t="str">
        <f>VLOOKUP(D1528,AI!B:G,3,FALSE)</f>
        <v>AI_update_event(RECEIVER, ARG0, ARG1, ARG2, ARG3,ARG4)</v>
      </c>
      <c r="H1528" s="86"/>
      <c r="I1528" s="86"/>
      <c r="J1528" s="86" t="str">
        <f>VLOOKUP(D1528,AI!B:G,6,FALSE)</f>
        <v>test_deadth_event(RECEIVER, ARG0, ARG1, ARG2, ARG3,ARG4)</v>
      </c>
      <c r="K1528" s="86">
        <v>1</v>
      </c>
      <c r="L1528" s="86">
        <v>20000</v>
      </c>
      <c r="M1528" s="89">
        <f t="shared" si="56"/>
        <v>2100</v>
      </c>
      <c r="S1528" s="86">
        <v>400</v>
      </c>
      <c r="AF1528" s="90">
        <f t="shared" si="57"/>
        <v>141115</v>
      </c>
    </row>
    <row r="1529" spans="1:32">
      <c r="A1529" s="5">
        <v>41116</v>
      </c>
      <c r="B1529" s="4">
        <v>50111</v>
      </c>
      <c r="C1529" s="5" t="str">
        <f>VLOOKUP(B1529,映射!A:B,2,FALSE)</f>
        <v>暗影</v>
      </c>
      <c r="D1529" s="85" t="str">
        <f>IF(IF(COUNTIF(AI!A:A,'表格编辑 '!C1529),TRUE,FALSE)=FALSE,"monster",(VLOOKUP(C1529,AI!A:B,2,FALSE)))</f>
        <v>monster</v>
      </c>
      <c r="E1529" s="5">
        <v>70</v>
      </c>
      <c r="F1529" s="86" t="str">
        <f>VLOOKUP(D1529,AI!B:G,2,FALSE)</f>
        <v>AI_born_event(RECEIVER, ARG0, ARG1, ARG2, ARG3,ARG4)</v>
      </c>
      <c r="G1529" s="86" t="str">
        <f>VLOOKUP(D1529,AI!B:G,3,FALSE)</f>
        <v>AI_update_event(RECEIVER, ARG0, ARG1, ARG2, ARG3,ARG4)</v>
      </c>
      <c r="H1529" s="86"/>
      <c r="I1529" s="86"/>
      <c r="J1529" s="86" t="str">
        <f>VLOOKUP(D1529,AI!B:G,6,FALSE)</f>
        <v>test_deadth_event(RECEIVER, ARG0, ARG1, ARG2, ARG3,ARG4)</v>
      </c>
      <c r="K1529" s="86">
        <v>1</v>
      </c>
      <c r="L1529" s="86">
        <v>20000</v>
      </c>
      <c r="M1529" s="89">
        <f t="shared" si="56"/>
        <v>2100</v>
      </c>
      <c r="S1529" s="86">
        <v>400</v>
      </c>
      <c r="AF1529" s="90">
        <f t="shared" si="57"/>
        <v>141116</v>
      </c>
    </row>
    <row r="1530" spans="1:32">
      <c r="A1530" s="5">
        <v>41117</v>
      </c>
      <c r="B1530" s="4">
        <v>50014</v>
      </c>
      <c r="C1530" s="5" t="str">
        <f>VLOOKUP(B1530,映射!A:B,2,FALSE)</f>
        <v>堕落贼鼠</v>
      </c>
      <c r="D1530" s="85" t="str">
        <f>IF(IF(COUNTIF(AI!A:A,'表格编辑 '!C1530),TRUE,FALSE)=FALSE,"monster",(VLOOKUP(C1530,AI!A:B,2,FALSE)))</f>
        <v>monster</v>
      </c>
      <c r="E1530" s="5">
        <v>70</v>
      </c>
      <c r="F1530" s="86" t="str">
        <f>VLOOKUP(D1530,AI!B:G,2,FALSE)</f>
        <v>AI_born_event(RECEIVER, ARG0, ARG1, ARG2, ARG3,ARG4)</v>
      </c>
      <c r="G1530" s="86" t="str">
        <f>VLOOKUP(D1530,AI!B:G,3,FALSE)</f>
        <v>AI_update_event(RECEIVER, ARG0, ARG1, ARG2, ARG3,ARG4)</v>
      </c>
      <c r="H1530" s="86"/>
      <c r="I1530" s="86"/>
      <c r="J1530" s="86" t="str">
        <f>VLOOKUP(D1530,AI!B:G,6,FALSE)</f>
        <v>test_deadth_event(RECEIVER, ARG0, ARG1, ARG2, ARG3,ARG4)</v>
      </c>
      <c r="K1530" s="86">
        <v>1</v>
      </c>
      <c r="L1530" s="86">
        <v>20000</v>
      </c>
      <c r="M1530" s="89">
        <f t="shared" si="56"/>
        <v>2100</v>
      </c>
      <c r="S1530" s="86">
        <v>400</v>
      </c>
      <c r="AF1530" s="90">
        <f t="shared" si="57"/>
        <v>141117</v>
      </c>
    </row>
    <row r="1531" spans="1:32">
      <c r="A1531" s="5">
        <v>41118</v>
      </c>
      <c r="B1531" s="4">
        <v>50023</v>
      </c>
      <c r="C1531" s="5" t="str">
        <f>VLOOKUP(B1531,映射!A:B,2,FALSE)</f>
        <v>异域魔犬</v>
      </c>
      <c r="D1531" s="85" t="str">
        <f>IF(IF(COUNTIF(AI!A:A,'表格编辑 '!C1531),TRUE,FALSE)=FALSE,"monster",(VLOOKUP(C1531,AI!A:B,2,FALSE)))</f>
        <v>monster</v>
      </c>
      <c r="E1531" s="5">
        <v>70</v>
      </c>
      <c r="F1531" s="86" t="str">
        <f>VLOOKUP(D1531,AI!B:G,2,FALSE)</f>
        <v>AI_born_event(RECEIVER, ARG0, ARG1, ARG2, ARG3,ARG4)</v>
      </c>
      <c r="G1531" s="86" t="str">
        <f>VLOOKUP(D1531,AI!B:G,3,FALSE)</f>
        <v>AI_update_event(RECEIVER, ARG0, ARG1, ARG2, ARG3,ARG4)</v>
      </c>
      <c r="H1531" s="86"/>
      <c r="I1531" s="86"/>
      <c r="J1531" s="86" t="str">
        <f>VLOOKUP(D1531,AI!B:G,6,FALSE)</f>
        <v>test_deadth_event(RECEIVER, ARG0, ARG1, ARG2, ARG3,ARG4)</v>
      </c>
      <c r="K1531" s="86">
        <v>1</v>
      </c>
      <c r="L1531" s="86">
        <v>20000</v>
      </c>
      <c r="M1531" s="89">
        <f t="shared" si="56"/>
        <v>2100</v>
      </c>
      <c r="S1531" s="86">
        <v>400</v>
      </c>
      <c r="AF1531" s="90">
        <f t="shared" si="57"/>
        <v>141118</v>
      </c>
    </row>
    <row r="1532" spans="1:32">
      <c r="A1532" s="5">
        <v>41119</v>
      </c>
      <c r="B1532" s="4">
        <v>50015</v>
      </c>
      <c r="C1532" s="5" t="str">
        <f>VLOOKUP(B1532,映射!A:B,2,FALSE)</f>
        <v>噩梦耗子</v>
      </c>
      <c r="D1532" s="85" t="str">
        <f>IF(IF(COUNTIF(AI!A:A,'表格编辑 '!C1532),TRUE,FALSE)=FALSE,"monster",(VLOOKUP(C1532,AI!A:B,2,FALSE)))</f>
        <v>monster</v>
      </c>
      <c r="E1532" s="5">
        <v>70</v>
      </c>
      <c r="F1532" s="86" t="str">
        <f>VLOOKUP(D1532,AI!B:G,2,FALSE)</f>
        <v>AI_born_event(RECEIVER, ARG0, ARG1, ARG2, ARG3,ARG4)</v>
      </c>
      <c r="G1532" s="86" t="str">
        <f>VLOOKUP(D1532,AI!B:G,3,FALSE)</f>
        <v>AI_update_event(RECEIVER, ARG0, ARG1, ARG2, ARG3,ARG4)</v>
      </c>
      <c r="H1532" s="86"/>
      <c r="I1532" s="86"/>
      <c r="J1532" s="86" t="str">
        <f>VLOOKUP(D1532,AI!B:G,6,FALSE)</f>
        <v>test_deadth_event(RECEIVER, ARG0, ARG1, ARG2, ARG3,ARG4)</v>
      </c>
      <c r="K1532" s="86">
        <v>1</v>
      </c>
      <c r="L1532" s="86">
        <v>20000</v>
      </c>
      <c r="M1532" s="89">
        <f t="shared" si="56"/>
        <v>2100</v>
      </c>
      <c r="S1532" s="86">
        <v>400</v>
      </c>
      <c r="AF1532" s="90">
        <f t="shared" si="57"/>
        <v>141119</v>
      </c>
    </row>
    <row r="1533" spans="1:32">
      <c r="A1533" s="5">
        <v>41120</v>
      </c>
      <c r="B1533" s="4">
        <v>50115</v>
      </c>
      <c r="C1533" s="5" t="str">
        <f>VLOOKUP(B1533,映射!A:B,2,FALSE)</f>
        <v>烈焰刃使魔</v>
      </c>
      <c r="D1533" s="85" t="str">
        <f>IF(IF(COUNTIF(AI!A:A,'表格编辑 '!C1533),TRUE,FALSE)=FALSE,"monster",(VLOOKUP(C1533,AI!A:B,2,FALSE)))</f>
        <v>monster</v>
      </c>
      <c r="E1533" s="5">
        <v>70</v>
      </c>
      <c r="F1533" s="86" t="str">
        <f>VLOOKUP(D1533,AI!B:G,2,FALSE)</f>
        <v>AI_born_event(RECEIVER, ARG0, ARG1, ARG2, ARG3,ARG4)</v>
      </c>
      <c r="G1533" s="86" t="str">
        <f>VLOOKUP(D1533,AI!B:G,3,FALSE)</f>
        <v>AI_update_event(RECEIVER, ARG0, ARG1, ARG2, ARG3,ARG4)</v>
      </c>
      <c r="H1533" s="86"/>
      <c r="I1533" s="86"/>
      <c r="J1533" s="86" t="str">
        <f>VLOOKUP(D1533,AI!B:G,6,FALSE)</f>
        <v>test_deadth_event(RECEIVER, ARG0, ARG1, ARG2, ARG3,ARG4)</v>
      </c>
      <c r="K1533" s="86">
        <v>1</v>
      </c>
      <c r="L1533" s="86">
        <v>20000</v>
      </c>
      <c r="M1533" s="89">
        <f t="shared" si="56"/>
        <v>2100</v>
      </c>
      <c r="S1533" s="86">
        <v>400</v>
      </c>
      <c r="AF1533" s="90">
        <f t="shared" si="57"/>
        <v>141120</v>
      </c>
    </row>
    <row r="1534" spans="1:32">
      <c r="A1534" s="5">
        <v>41121</v>
      </c>
      <c r="B1534" s="4">
        <v>50152</v>
      </c>
      <c r="C1534" s="5" t="str">
        <f>VLOOKUP(B1534,映射!A:B,2,FALSE)</f>
        <v>盗贼</v>
      </c>
      <c r="D1534" s="85" t="str">
        <f>IF(IF(COUNTIF(AI!A:A,'表格编辑 '!C1534),TRUE,FALSE)=FALSE,"monster",(VLOOKUP(C1534,AI!A:B,2,FALSE)))</f>
        <v>monster</v>
      </c>
      <c r="E1534" s="5">
        <v>70</v>
      </c>
      <c r="F1534" s="86" t="str">
        <f>VLOOKUP(D1534,AI!B:G,2,FALSE)</f>
        <v>AI_born_event(RECEIVER, ARG0, ARG1, ARG2, ARG3,ARG4)</v>
      </c>
      <c r="G1534" s="86" t="str">
        <f>VLOOKUP(D1534,AI!B:G,3,FALSE)</f>
        <v>AI_update_event(RECEIVER, ARG0, ARG1, ARG2, ARG3,ARG4)</v>
      </c>
      <c r="H1534" s="86"/>
      <c r="I1534" s="86"/>
      <c r="J1534" s="86" t="str">
        <f>VLOOKUP(D1534,AI!B:G,6,FALSE)</f>
        <v>test_deadth_event(RECEIVER, ARG0, ARG1, ARG2, ARG3,ARG4)</v>
      </c>
      <c r="K1534" s="86">
        <v>1</v>
      </c>
      <c r="L1534" s="86">
        <v>20000</v>
      </c>
      <c r="M1534" s="89">
        <f t="shared" si="56"/>
        <v>2100</v>
      </c>
      <c r="S1534" s="86">
        <v>400</v>
      </c>
      <c r="AF1534" s="90">
        <f t="shared" si="57"/>
        <v>141121</v>
      </c>
    </row>
    <row r="1535" spans="1:32">
      <c r="A1535" s="5">
        <v>41122</v>
      </c>
      <c r="B1535" s="4">
        <v>50158</v>
      </c>
      <c r="C1535" s="5" t="str">
        <f>VLOOKUP(B1535,映射!A:B,2,FALSE)</f>
        <v>阴毒鸟人</v>
      </c>
      <c r="D1535" s="85" t="str">
        <f>IF(IF(COUNTIF(AI!A:A,'表格编辑 '!C1535),TRUE,FALSE)=FALSE,"monster",(VLOOKUP(C1535,AI!A:B,2,FALSE)))</f>
        <v>monster</v>
      </c>
      <c r="E1535" s="5">
        <v>70</v>
      </c>
      <c r="F1535" s="86" t="str">
        <f>VLOOKUP(D1535,AI!B:G,2,FALSE)</f>
        <v>AI_born_event(RECEIVER, ARG0, ARG1, ARG2, ARG3,ARG4)</v>
      </c>
      <c r="G1535" s="86" t="str">
        <f>VLOOKUP(D1535,AI!B:G,3,FALSE)</f>
        <v>AI_update_event(RECEIVER, ARG0, ARG1, ARG2, ARG3,ARG4)</v>
      </c>
      <c r="H1535" s="86"/>
      <c r="I1535" s="86"/>
      <c r="J1535" s="86" t="str">
        <f>VLOOKUP(D1535,AI!B:G,6,FALSE)</f>
        <v>test_deadth_event(RECEIVER, ARG0, ARG1, ARG2, ARG3,ARG4)</v>
      </c>
      <c r="K1535" s="86">
        <v>1</v>
      </c>
      <c r="L1535" s="86">
        <v>20000</v>
      </c>
      <c r="M1535" s="89">
        <f t="shared" si="56"/>
        <v>2100</v>
      </c>
      <c r="S1535" s="86">
        <v>400</v>
      </c>
      <c r="AF1535" s="90">
        <f t="shared" si="57"/>
        <v>141122</v>
      </c>
    </row>
    <row r="1536" spans="1:32">
      <c r="A1536" s="5">
        <v>41123</v>
      </c>
      <c r="B1536" s="4">
        <v>50003</v>
      </c>
      <c r="C1536" s="5" t="str">
        <f>VLOOKUP(B1536,映射!A:B,2,FALSE)</f>
        <v>虎人</v>
      </c>
      <c r="D1536" s="85" t="str">
        <f>IF(IF(COUNTIF(AI!A:A,'表格编辑 '!C1536),TRUE,FALSE)=FALSE,"monster",(VLOOKUP(C1536,AI!A:B,2,FALSE)))</f>
        <v>monster</v>
      </c>
      <c r="E1536" s="5">
        <v>70</v>
      </c>
      <c r="F1536" s="86" t="str">
        <f>VLOOKUP(D1536,AI!B:G,2,FALSE)</f>
        <v>AI_born_event(RECEIVER, ARG0, ARG1, ARG2, ARG3,ARG4)</v>
      </c>
      <c r="G1536" s="86" t="str">
        <f>VLOOKUP(D1536,AI!B:G,3,FALSE)</f>
        <v>AI_update_event(RECEIVER, ARG0, ARG1, ARG2, ARG3,ARG4)</v>
      </c>
      <c r="H1536" s="86"/>
      <c r="I1536" s="86"/>
      <c r="J1536" s="86" t="str">
        <f>VLOOKUP(D1536,AI!B:G,6,FALSE)</f>
        <v>test_deadth_event(RECEIVER, ARG0, ARG1, ARG2, ARG3,ARG4)</v>
      </c>
      <c r="K1536" s="86">
        <v>1</v>
      </c>
      <c r="L1536" s="86">
        <v>20000</v>
      </c>
      <c r="M1536" s="89">
        <f t="shared" si="56"/>
        <v>2100</v>
      </c>
      <c r="S1536" s="86">
        <v>400</v>
      </c>
      <c r="AF1536" s="90">
        <f t="shared" si="57"/>
        <v>141123</v>
      </c>
    </row>
    <row r="1537" spans="1:32">
      <c r="A1537" s="5">
        <v>41124</v>
      </c>
      <c r="B1537" s="4">
        <v>50119</v>
      </c>
      <c r="C1537" s="5" t="str">
        <f>VLOOKUP(B1537,映射!A:B,2,FALSE)</f>
        <v>红魔恐怖箱</v>
      </c>
      <c r="D1537" s="85" t="str">
        <f>IF(IF(COUNTIF(AI!A:A,'表格编辑 '!C1537),TRUE,FALSE)=FALSE,"monster",(VLOOKUP(C1537,AI!A:B,2,FALSE)))</f>
        <v>monster</v>
      </c>
      <c r="E1537" s="5">
        <v>70</v>
      </c>
      <c r="F1537" s="86" t="str">
        <f>VLOOKUP(D1537,AI!B:G,2,FALSE)</f>
        <v>AI_born_event(RECEIVER, ARG0, ARG1, ARG2, ARG3,ARG4)</v>
      </c>
      <c r="G1537" s="86" t="str">
        <f>VLOOKUP(D1537,AI!B:G,3,FALSE)</f>
        <v>AI_update_event(RECEIVER, ARG0, ARG1, ARG2, ARG3,ARG4)</v>
      </c>
      <c r="H1537" s="86"/>
      <c r="I1537" s="86"/>
      <c r="J1537" s="86" t="str">
        <f>VLOOKUP(D1537,AI!B:G,6,FALSE)</f>
        <v>test_deadth_event(RECEIVER, ARG0, ARG1, ARG2, ARG3,ARG4)</v>
      </c>
      <c r="K1537" s="86">
        <v>1</v>
      </c>
      <c r="L1537" s="86">
        <v>20000</v>
      </c>
      <c r="M1537" s="89">
        <f t="shared" si="56"/>
        <v>2100</v>
      </c>
      <c r="S1537" s="86">
        <v>400</v>
      </c>
      <c r="AF1537" s="90">
        <f t="shared" si="57"/>
        <v>141124</v>
      </c>
    </row>
    <row r="1538" spans="1:32">
      <c r="A1538" s="5">
        <v>41125</v>
      </c>
      <c r="B1538" s="4">
        <v>50121</v>
      </c>
      <c r="C1538" s="5" t="str">
        <f>VLOOKUP(B1538,映射!A:B,2,FALSE)</f>
        <v>绿蛙恐怖箱</v>
      </c>
      <c r="D1538" s="85" t="str">
        <f>IF(IF(COUNTIF(AI!A:A,'表格编辑 '!C1538),TRUE,FALSE)=FALSE,"monster",(VLOOKUP(C1538,AI!A:B,2,FALSE)))</f>
        <v>monster</v>
      </c>
      <c r="E1538" s="5">
        <v>70</v>
      </c>
      <c r="F1538" s="86" t="str">
        <f>VLOOKUP(D1538,AI!B:G,2,FALSE)</f>
        <v>AI_born_event(RECEIVER, ARG0, ARG1, ARG2, ARG3,ARG4)</v>
      </c>
      <c r="G1538" s="86" t="str">
        <f>VLOOKUP(D1538,AI!B:G,3,FALSE)</f>
        <v>AI_update_event(RECEIVER, ARG0, ARG1, ARG2, ARG3,ARG4)</v>
      </c>
      <c r="H1538" s="86"/>
      <c r="I1538" s="86"/>
      <c r="J1538" s="86" t="str">
        <f>VLOOKUP(D1538,AI!B:G,6,FALSE)</f>
        <v>test_deadth_event(RECEIVER, ARG0, ARG1, ARG2, ARG3,ARG4)</v>
      </c>
      <c r="K1538" s="86">
        <v>1</v>
      </c>
      <c r="L1538" s="86">
        <v>20000</v>
      </c>
      <c r="M1538" s="89">
        <f t="shared" si="56"/>
        <v>2100</v>
      </c>
      <c r="S1538" s="86">
        <v>400</v>
      </c>
      <c r="AF1538" s="90">
        <f t="shared" si="57"/>
        <v>141125</v>
      </c>
    </row>
    <row r="1539" spans="1:32">
      <c r="A1539" s="5">
        <v>41126</v>
      </c>
      <c r="B1539" s="4">
        <v>50102</v>
      </c>
      <c r="C1539" s="5" t="str">
        <f>VLOOKUP(B1539,映射!A:B,2,FALSE)</f>
        <v>水精</v>
      </c>
      <c r="D1539" s="85" t="str">
        <f>IF(IF(COUNTIF(AI!A:A,'表格编辑 '!C1539),TRUE,FALSE)=FALSE,"monster",(VLOOKUP(C1539,AI!A:B,2,FALSE)))</f>
        <v>monster</v>
      </c>
      <c r="E1539" s="5">
        <v>70</v>
      </c>
      <c r="F1539" s="86" t="str">
        <f>VLOOKUP(D1539,AI!B:G,2,FALSE)</f>
        <v>AI_born_event(RECEIVER, ARG0, ARG1, ARG2, ARG3,ARG4)</v>
      </c>
      <c r="G1539" s="86" t="str">
        <f>VLOOKUP(D1539,AI!B:G,3,FALSE)</f>
        <v>AI_update_event(RECEIVER, ARG0, ARG1, ARG2, ARG3,ARG4)</v>
      </c>
      <c r="H1539" s="86"/>
      <c r="I1539" s="86"/>
      <c r="J1539" s="86" t="str">
        <f>VLOOKUP(D1539,AI!B:G,6,FALSE)</f>
        <v>test_deadth_event(RECEIVER, ARG0, ARG1, ARG2, ARG3,ARG4)</v>
      </c>
      <c r="K1539" s="86">
        <v>1</v>
      </c>
      <c r="L1539" s="86">
        <v>20000</v>
      </c>
      <c r="M1539" s="89">
        <f t="shared" si="56"/>
        <v>2100</v>
      </c>
      <c r="S1539" s="86">
        <v>400</v>
      </c>
      <c r="AF1539" s="90">
        <f t="shared" si="57"/>
        <v>141126</v>
      </c>
    </row>
    <row r="1540" spans="1:32">
      <c r="A1540" s="5">
        <v>41127</v>
      </c>
      <c r="B1540" s="4">
        <v>50089</v>
      </c>
      <c r="C1540" s="5" t="str">
        <f>VLOOKUP(B1540,映射!A:B,2,FALSE)</f>
        <v>冰雪臭臭花</v>
      </c>
      <c r="D1540" s="85" t="str">
        <f>IF(IF(COUNTIF(AI!A:A,'表格编辑 '!C1540),TRUE,FALSE)=FALSE,"monster",(VLOOKUP(C1540,AI!A:B,2,FALSE)))</f>
        <v>monster</v>
      </c>
      <c r="E1540" s="5">
        <v>70</v>
      </c>
      <c r="F1540" s="86" t="str">
        <f>VLOOKUP(D1540,AI!B:G,2,FALSE)</f>
        <v>AI_born_event(RECEIVER, ARG0, ARG1, ARG2, ARG3,ARG4)</v>
      </c>
      <c r="G1540" s="86" t="str">
        <f>VLOOKUP(D1540,AI!B:G,3,FALSE)</f>
        <v>AI_update_event(RECEIVER, ARG0, ARG1, ARG2, ARG3,ARG4)</v>
      </c>
      <c r="H1540" s="86"/>
      <c r="I1540" s="86"/>
      <c r="J1540" s="86" t="str">
        <f>VLOOKUP(D1540,AI!B:G,6,FALSE)</f>
        <v>test_deadth_event(RECEIVER, ARG0, ARG1, ARG2, ARG3,ARG4)</v>
      </c>
      <c r="K1540" s="86">
        <v>1</v>
      </c>
      <c r="L1540" s="86">
        <v>20000</v>
      </c>
      <c r="M1540" s="89">
        <f t="shared" si="56"/>
        <v>2100</v>
      </c>
      <c r="S1540" s="86">
        <v>400</v>
      </c>
      <c r="AF1540" s="90">
        <f t="shared" si="57"/>
        <v>141127</v>
      </c>
    </row>
    <row r="1541" spans="1:32">
      <c r="A1541" s="5">
        <v>41128</v>
      </c>
      <c r="B1541" s="4">
        <v>50060</v>
      </c>
      <c r="C1541" s="5" t="str">
        <f>VLOOKUP(B1541,映射!A:B,2,FALSE)</f>
        <v>炼狱魔蝎</v>
      </c>
      <c r="D1541" s="85" t="str">
        <f>IF(IF(COUNTIF(AI!A:A,'表格编辑 '!C1541),TRUE,FALSE)=FALSE,"monster",(VLOOKUP(C1541,AI!A:B,2,FALSE)))</f>
        <v>monster</v>
      </c>
      <c r="E1541" s="5">
        <v>70</v>
      </c>
      <c r="F1541" s="86" t="str">
        <f>VLOOKUP(D1541,AI!B:G,2,FALSE)</f>
        <v>AI_born_event(RECEIVER, ARG0, ARG1, ARG2, ARG3,ARG4)</v>
      </c>
      <c r="G1541" s="86" t="str">
        <f>VLOOKUP(D1541,AI!B:G,3,FALSE)</f>
        <v>AI_update_event(RECEIVER, ARG0, ARG1, ARG2, ARG3,ARG4)</v>
      </c>
      <c r="H1541" s="86"/>
      <c r="I1541" s="86"/>
      <c r="J1541" s="86" t="str">
        <f>VLOOKUP(D1541,AI!B:G,6,FALSE)</f>
        <v>test_deadth_event(RECEIVER, ARG0, ARG1, ARG2, ARG3,ARG4)</v>
      </c>
      <c r="K1541" s="86">
        <v>1</v>
      </c>
      <c r="L1541" s="86">
        <v>20000</v>
      </c>
      <c r="M1541" s="89">
        <f t="shared" si="56"/>
        <v>2100</v>
      </c>
      <c r="S1541" s="86">
        <v>400</v>
      </c>
      <c r="AF1541" s="90">
        <f t="shared" si="57"/>
        <v>141128</v>
      </c>
    </row>
    <row r="1542" spans="1:32">
      <c r="A1542" s="5">
        <v>41129</v>
      </c>
      <c r="B1542" s="4">
        <v>50102</v>
      </c>
      <c r="C1542" s="5" t="str">
        <f>VLOOKUP(B1542,映射!A:B,2,FALSE)</f>
        <v>水精</v>
      </c>
      <c r="D1542" s="85" t="str">
        <f>IF(IF(COUNTIF(AI!A:A,'表格编辑 '!C1542),TRUE,FALSE)=FALSE,"monster",(VLOOKUP(C1542,AI!A:B,2,FALSE)))</f>
        <v>monster</v>
      </c>
      <c r="E1542" s="5">
        <v>70</v>
      </c>
      <c r="F1542" s="86" t="str">
        <f>VLOOKUP(D1542,AI!B:G,2,FALSE)</f>
        <v>AI_born_event(RECEIVER, ARG0, ARG1, ARG2, ARG3,ARG4)</v>
      </c>
      <c r="G1542" s="86" t="str">
        <f>VLOOKUP(D1542,AI!B:G,3,FALSE)</f>
        <v>AI_update_event(RECEIVER, ARG0, ARG1, ARG2, ARG3,ARG4)</v>
      </c>
      <c r="H1542" s="86"/>
      <c r="I1542" s="86"/>
      <c r="J1542" s="86" t="str">
        <f>VLOOKUP(D1542,AI!B:G,6,FALSE)</f>
        <v>test_deadth_event(RECEIVER, ARG0, ARG1, ARG2, ARG3,ARG4)</v>
      </c>
      <c r="K1542" s="86">
        <v>1</v>
      </c>
      <c r="L1542" s="86">
        <v>20000</v>
      </c>
      <c r="M1542" s="89">
        <f t="shared" si="56"/>
        <v>2100</v>
      </c>
      <c r="S1542" s="86">
        <v>400</v>
      </c>
      <c r="AF1542" s="90">
        <f t="shared" si="57"/>
        <v>141129</v>
      </c>
    </row>
    <row r="1543" spans="1:32">
      <c r="A1543" s="5">
        <v>41130</v>
      </c>
      <c r="B1543" s="4">
        <v>50043</v>
      </c>
      <c r="C1543" s="5" t="str">
        <f>VLOOKUP(B1543,映射!A:B,2,FALSE)</f>
        <v>小魔物</v>
      </c>
      <c r="D1543" s="85" t="str">
        <f>IF(IF(COUNTIF(AI!A:A,'表格编辑 '!C1543),TRUE,FALSE)=FALSE,"monster",(VLOOKUP(C1543,AI!A:B,2,FALSE)))</f>
        <v>monster</v>
      </c>
      <c r="E1543" s="5">
        <v>70</v>
      </c>
      <c r="F1543" s="86" t="str">
        <f>VLOOKUP(D1543,AI!B:G,2,FALSE)</f>
        <v>AI_born_event(RECEIVER, ARG0, ARG1, ARG2, ARG3,ARG4)</v>
      </c>
      <c r="G1543" s="86" t="str">
        <f>VLOOKUP(D1543,AI!B:G,3,FALSE)</f>
        <v>AI_update_event(RECEIVER, ARG0, ARG1, ARG2, ARG3,ARG4)</v>
      </c>
      <c r="H1543" s="86"/>
      <c r="I1543" s="86"/>
      <c r="J1543" s="86" t="str">
        <f>VLOOKUP(D1543,AI!B:G,6,FALSE)</f>
        <v>test_deadth_event(RECEIVER, ARG0, ARG1, ARG2, ARG3,ARG4)</v>
      </c>
      <c r="K1543" s="86">
        <v>1</v>
      </c>
      <c r="L1543" s="86">
        <v>20000</v>
      </c>
      <c r="M1543" s="89">
        <f t="shared" si="56"/>
        <v>2100</v>
      </c>
      <c r="S1543" s="86">
        <v>400</v>
      </c>
      <c r="AF1543" s="90">
        <f t="shared" si="57"/>
        <v>141130</v>
      </c>
    </row>
    <row r="1544" spans="1:32">
      <c r="A1544" s="5">
        <v>41131</v>
      </c>
      <c r="B1544" s="4">
        <v>50154</v>
      </c>
      <c r="C1544" s="5" t="str">
        <f>VLOOKUP(B1544,映射!A:B,2,FALSE)</f>
        <v>海贼</v>
      </c>
      <c r="D1544" s="85" t="str">
        <f>IF(IF(COUNTIF(AI!A:A,'表格编辑 '!C1544),TRUE,FALSE)=FALSE,"monster",(VLOOKUP(C1544,AI!A:B,2,FALSE)))</f>
        <v>monster</v>
      </c>
      <c r="E1544" s="5">
        <v>70</v>
      </c>
      <c r="F1544" s="86" t="str">
        <f>VLOOKUP(D1544,AI!B:G,2,FALSE)</f>
        <v>AI_born_event(RECEIVER, ARG0, ARG1, ARG2, ARG3,ARG4)</v>
      </c>
      <c r="G1544" s="86" t="str">
        <f>VLOOKUP(D1544,AI!B:G,3,FALSE)</f>
        <v>AI_update_event(RECEIVER, ARG0, ARG1, ARG2, ARG3,ARG4)</v>
      </c>
      <c r="H1544" s="86"/>
      <c r="I1544" s="86"/>
      <c r="J1544" s="86" t="str">
        <f>VLOOKUP(D1544,AI!B:G,6,FALSE)</f>
        <v>test_deadth_event(RECEIVER, ARG0, ARG1, ARG2, ARG3,ARG4)</v>
      </c>
      <c r="K1544" s="86">
        <v>1</v>
      </c>
      <c r="L1544" s="86">
        <v>20000</v>
      </c>
      <c r="M1544" s="89">
        <f t="shared" si="56"/>
        <v>2100</v>
      </c>
      <c r="S1544" s="86">
        <v>400</v>
      </c>
      <c r="AF1544" s="90">
        <f t="shared" si="57"/>
        <v>141131</v>
      </c>
    </row>
    <row r="1545" spans="1:32">
      <c r="A1545" s="5">
        <v>41132</v>
      </c>
      <c r="B1545" s="4">
        <v>50052</v>
      </c>
      <c r="C1545" s="5" t="str">
        <f>VLOOKUP(B1545,映射!A:B,2,FALSE)</f>
        <v>恶魔蝙蝠</v>
      </c>
      <c r="D1545" s="85" t="str">
        <f>IF(IF(COUNTIF(AI!A:A,'表格编辑 '!C1545),TRUE,FALSE)=FALSE,"monster",(VLOOKUP(C1545,AI!A:B,2,FALSE)))</f>
        <v>monster</v>
      </c>
      <c r="E1545" s="5">
        <v>70</v>
      </c>
      <c r="F1545" s="86" t="str">
        <f>VLOOKUP(D1545,AI!B:G,2,FALSE)</f>
        <v>AI_born_event(RECEIVER, ARG0, ARG1, ARG2, ARG3,ARG4)</v>
      </c>
      <c r="G1545" s="86" t="str">
        <f>VLOOKUP(D1545,AI!B:G,3,FALSE)</f>
        <v>AI_update_event(RECEIVER, ARG0, ARG1, ARG2, ARG3,ARG4)</v>
      </c>
      <c r="H1545" s="86"/>
      <c r="I1545" s="86"/>
      <c r="J1545" s="86" t="str">
        <f>VLOOKUP(D1545,AI!B:G,6,FALSE)</f>
        <v>test_deadth_event(RECEIVER, ARG0, ARG1, ARG2, ARG3,ARG4)</v>
      </c>
      <c r="K1545" s="86">
        <v>1</v>
      </c>
      <c r="L1545" s="86">
        <v>20000</v>
      </c>
      <c r="M1545" s="89">
        <f t="shared" si="56"/>
        <v>2100</v>
      </c>
      <c r="S1545" s="86">
        <v>400</v>
      </c>
      <c r="AF1545" s="90">
        <f t="shared" si="57"/>
        <v>141132</v>
      </c>
    </row>
    <row r="1546" spans="1:32">
      <c r="A1546" s="5">
        <v>41133</v>
      </c>
      <c r="B1546" s="4">
        <v>50141</v>
      </c>
      <c r="C1546" s="5" t="str">
        <f>VLOOKUP(B1546,映射!A:B,2,FALSE)</f>
        <v>水龙蜥</v>
      </c>
      <c r="D1546" s="85" t="str">
        <f>IF(IF(COUNTIF(AI!A:A,'表格编辑 '!C1546),TRUE,FALSE)=FALSE,"monster",(VLOOKUP(C1546,AI!A:B,2,FALSE)))</f>
        <v>monster</v>
      </c>
      <c r="E1546" s="5">
        <v>70</v>
      </c>
      <c r="F1546" s="86" t="str">
        <f>VLOOKUP(D1546,AI!B:G,2,FALSE)</f>
        <v>AI_born_event(RECEIVER, ARG0, ARG1, ARG2, ARG3,ARG4)</v>
      </c>
      <c r="G1546" s="86" t="str">
        <f>VLOOKUP(D1546,AI!B:G,3,FALSE)</f>
        <v>AI_update_event(RECEIVER, ARG0, ARG1, ARG2, ARG3,ARG4)</v>
      </c>
      <c r="H1546" s="86"/>
      <c r="I1546" s="86"/>
      <c r="J1546" s="86" t="str">
        <f>VLOOKUP(D1546,AI!B:G,6,FALSE)</f>
        <v>test_deadth_event(RECEIVER, ARG0, ARG1, ARG2, ARG3,ARG4)</v>
      </c>
      <c r="K1546" s="86">
        <v>1</v>
      </c>
      <c r="L1546" s="86">
        <v>20000</v>
      </c>
      <c r="M1546" s="89">
        <f t="shared" si="56"/>
        <v>2100</v>
      </c>
      <c r="S1546" s="86">
        <v>400</v>
      </c>
      <c r="AF1546" s="90">
        <f t="shared" si="57"/>
        <v>141133</v>
      </c>
    </row>
    <row r="1547" spans="1:32">
      <c r="A1547" s="5">
        <v>41134</v>
      </c>
      <c r="B1547" s="4">
        <v>50073</v>
      </c>
      <c r="C1547" s="5" t="str">
        <f>VLOOKUP(B1547,映射!A:B,2,FALSE)</f>
        <v>土蜘蛛</v>
      </c>
      <c r="D1547" s="85" t="str">
        <f>IF(IF(COUNTIF(AI!A:A,'表格编辑 '!C1547),TRUE,FALSE)=FALSE,"monster",(VLOOKUP(C1547,AI!A:B,2,FALSE)))</f>
        <v>monster</v>
      </c>
      <c r="E1547" s="5">
        <v>70</v>
      </c>
      <c r="F1547" s="86" t="str">
        <f>VLOOKUP(D1547,AI!B:G,2,FALSE)</f>
        <v>AI_born_event(RECEIVER, ARG0, ARG1, ARG2, ARG3,ARG4)</v>
      </c>
      <c r="G1547" s="86" t="str">
        <f>VLOOKUP(D1547,AI!B:G,3,FALSE)</f>
        <v>AI_update_event(RECEIVER, ARG0, ARG1, ARG2, ARG3,ARG4)</v>
      </c>
      <c r="H1547" s="86"/>
      <c r="I1547" s="86"/>
      <c r="J1547" s="86" t="str">
        <f>VLOOKUP(D1547,AI!B:G,6,FALSE)</f>
        <v>test_deadth_event(RECEIVER, ARG0, ARG1, ARG2, ARG3,ARG4)</v>
      </c>
      <c r="K1547" s="86">
        <v>1</v>
      </c>
      <c r="L1547" s="86">
        <v>20000</v>
      </c>
      <c r="M1547" s="89">
        <f t="shared" si="56"/>
        <v>2100</v>
      </c>
      <c r="S1547" s="86">
        <v>400</v>
      </c>
      <c r="AF1547" s="90">
        <f t="shared" si="57"/>
        <v>141134</v>
      </c>
    </row>
    <row r="1548" spans="1:32">
      <c r="A1548" s="5">
        <v>41135</v>
      </c>
      <c r="B1548" s="4">
        <v>50085</v>
      </c>
      <c r="C1548" s="5" t="str">
        <f>VLOOKUP(B1548,映射!A:B,2,FALSE)</f>
        <v>死亡之花</v>
      </c>
      <c r="D1548" s="85" t="str">
        <f>IF(IF(COUNTIF(AI!A:A,'表格编辑 '!C1548),TRUE,FALSE)=FALSE,"monster",(VLOOKUP(C1548,AI!A:B,2,FALSE)))</f>
        <v>monster</v>
      </c>
      <c r="E1548" s="5">
        <v>70</v>
      </c>
      <c r="F1548" s="86" t="str">
        <f>VLOOKUP(D1548,AI!B:G,2,FALSE)</f>
        <v>AI_born_event(RECEIVER, ARG0, ARG1, ARG2, ARG3,ARG4)</v>
      </c>
      <c r="G1548" s="86" t="str">
        <f>VLOOKUP(D1548,AI!B:G,3,FALSE)</f>
        <v>AI_update_event(RECEIVER, ARG0, ARG1, ARG2, ARG3,ARG4)</v>
      </c>
      <c r="H1548" s="86"/>
      <c r="I1548" s="86"/>
      <c r="J1548" s="86" t="str">
        <f>VLOOKUP(D1548,AI!B:G,6,FALSE)</f>
        <v>test_deadth_event(RECEIVER, ARG0, ARG1, ARG2, ARG3,ARG4)</v>
      </c>
      <c r="K1548" s="86">
        <v>1</v>
      </c>
      <c r="L1548" s="86">
        <v>20000</v>
      </c>
      <c r="M1548" s="89">
        <f t="shared" si="56"/>
        <v>2100</v>
      </c>
      <c r="S1548" s="86">
        <v>400</v>
      </c>
      <c r="AF1548" s="90">
        <f t="shared" si="57"/>
        <v>141135</v>
      </c>
    </row>
    <row r="1549" spans="1:32">
      <c r="A1549" s="5">
        <v>41136</v>
      </c>
      <c r="B1549" s="4">
        <v>50148</v>
      </c>
      <c r="C1549" s="5" t="str">
        <f>VLOOKUP(B1549,映射!A:B,2,FALSE)</f>
        <v>巨人</v>
      </c>
      <c r="D1549" s="85" t="str">
        <f>IF(IF(COUNTIF(AI!A:A,'表格编辑 '!C1549),TRUE,FALSE)=FALSE,"monster",(VLOOKUP(C1549,AI!A:B,2,FALSE)))</f>
        <v>monster</v>
      </c>
      <c r="E1549" s="5">
        <v>70</v>
      </c>
      <c r="F1549" s="86" t="str">
        <f>VLOOKUP(D1549,AI!B:G,2,FALSE)</f>
        <v>AI_born_event(RECEIVER, ARG0, ARG1, ARG2, ARG3,ARG4)</v>
      </c>
      <c r="G1549" s="86" t="str">
        <f>VLOOKUP(D1549,AI!B:G,3,FALSE)</f>
        <v>AI_update_event(RECEIVER, ARG0, ARG1, ARG2, ARG3,ARG4)</v>
      </c>
      <c r="H1549" s="86"/>
      <c r="I1549" s="86"/>
      <c r="J1549" s="86" t="str">
        <f>VLOOKUP(D1549,AI!B:G,6,FALSE)</f>
        <v>test_deadth_event(RECEIVER, ARG0, ARG1, ARG2, ARG3,ARG4)</v>
      </c>
      <c r="K1549" s="86">
        <v>1</v>
      </c>
      <c r="L1549" s="86">
        <v>20000</v>
      </c>
      <c r="M1549" s="89">
        <f t="shared" si="56"/>
        <v>2100</v>
      </c>
      <c r="S1549" s="86">
        <v>400</v>
      </c>
      <c r="AF1549" s="90">
        <f t="shared" si="57"/>
        <v>141136</v>
      </c>
    </row>
    <row r="1550" spans="1:32">
      <c r="A1550" s="5">
        <v>41137</v>
      </c>
      <c r="B1550" s="4">
        <v>50064</v>
      </c>
      <c r="C1550" s="5" t="str">
        <f>VLOOKUP(B1550,映射!A:B,2,FALSE)</f>
        <v>毒蜂</v>
      </c>
      <c r="D1550" s="85" t="str">
        <f>IF(IF(COUNTIF(AI!A:A,'表格编辑 '!C1550),TRUE,FALSE)=FALSE,"monster",(VLOOKUP(C1550,AI!A:B,2,FALSE)))</f>
        <v>monster</v>
      </c>
      <c r="E1550" s="5">
        <v>70</v>
      </c>
      <c r="F1550" s="86" t="str">
        <f>VLOOKUP(D1550,AI!B:G,2,FALSE)</f>
        <v>AI_born_event(RECEIVER, ARG0, ARG1, ARG2, ARG3,ARG4)</v>
      </c>
      <c r="G1550" s="86" t="str">
        <f>VLOOKUP(D1550,AI!B:G,3,FALSE)</f>
        <v>AI_update_event(RECEIVER, ARG0, ARG1, ARG2, ARG3,ARG4)</v>
      </c>
      <c r="H1550" s="86"/>
      <c r="I1550" s="86"/>
      <c r="J1550" s="86" t="str">
        <f>VLOOKUP(D1550,AI!B:G,6,FALSE)</f>
        <v>test_deadth_event(RECEIVER, ARG0, ARG1, ARG2, ARG3,ARG4)</v>
      </c>
      <c r="K1550" s="86">
        <v>1</v>
      </c>
      <c r="L1550" s="86">
        <v>20000</v>
      </c>
      <c r="M1550" s="89">
        <f t="shared" si="56"/>
        <v>2100</v>
      </c>
      <c r="S1550" s="86">
        <v>400</v>
      </c>
      <c r="AF1550" s="90">
        <f t="shared" si="57"/>
        <v>141137</v>
      </c>
    </row>
    <row r="1551" spans="1:32">
      <c r="A1551" s="5">
        <v>41138</v>
      </c>
      <c r="B1551" s="4">
        <v>50134</v>
      </c>
      <c r="C1551" s="5" t="str">
        <f>VLOOKUP(B1551,映射!A:B,2,FALSE)</f>
        <v>猎豹蜥蜴</v>
      </c>
      <c r="D1551" s="85" t="str">
        <f>IF(IF(COUNTIF(AI!A:A,'表格编辑 '!C1551),TRUE,FALSE)=FALSE,"monster",(VLOOKUP(C1551,AI!A:B,2,FALSE)))</f>
        <v>monster</v>
      </c>
      <c r="E1551" s="5">
        <v>70</v>
      </c>
      <c r="F1551" s="86" t="str">
        <f>VLOOKUP(D1551,AI!B:G,2,FALSE)</f>
        <v>AI_born_event(RECEIVER, ARG0, ARG1, ARG2, ARG3,ARG4)</v>
      </c>
      <c r="G1551" s="86" t="str">
        <f>VLOOKUP(D1551,AI!B:G,3,FALSE)</f>
        <v>AI_update_event(RECEIVER, ARG0, ARG1, ARG2, ARG3,ARG4)</v>
      </c>
      <c r="H1551" s="86"/>
      <c r="I1551" s="86"/>
      <c r="J1551" s="86" t="str">
        <f>VLOOKUP(D1551,AI!B:G,6,FALSE)</f>
        <v>test_deadth_event(RECEIVER, ARG0, ARG1, ARG2, ARG3,ARG4)</v>
      </c>
      <c r="K1551" s="86">
        <v>1</v>
      </c>
      <c r="L1551" s="86">
        <v>20000</v>
      </c>
      <c r="M1551" s="89">
        <f t="shared" si="56"/>
        <v>2100</v>
      </c>
      <c r="S1551" s="86">
        <v>400</v>
      </c>
      <c r="AF1551" s="90">
        <f t="shared" si="57"/>
        <v>141138</v>
      </c>
    </row>
    <row r="1552" spans="1:32">
      <c r="A1552" s="5">
        <v>41139</v>
      </c>
      <c r="B1552" s="4">
        <v>50020</v>
      </c>
      <c r="C1552" s="5" t="str">
        <f>VLOOKUP(B1552,映射!A:B,2,FALSE)</f>
        <v>地狱看门犬</v>
      </c>
      <c r="D1552" s="85" t="str">
        <f>IF(IF(COUNTIF(AI!A:A,'表格编辑 '!C1552),TRUE,FALSE)=FALSE,"monster",(VLOOKUP(C1552,AI!A:B,2,FALSE)))</f>
        <v>monster</v>
      </c>
      <c r="E1552" s="5">
        <v>70</v>
      </c>
      <c r="F1552" s="86" t="str">
        <f>VLOOKUP(D1552,AI!B:G,2,FALSE)</f>
        <v>AI_born_event(RECEIVER, ARG0, ARG1, ARG2, ARG3,ARG4)</v>
      </c>
      <c r="G1552" s="86" t="str">
        <f>VLOOKUP(D1552,AI!B:G,3,FALSE)</f>
        <v>AI_update_event(RECEIVER, ARG0, ARG1, ARG2, ARG3,ARG4)</v>
      </c>
      <c r="H1552" s="86"/>
      <c r="I1552" s="86"/>
      <c r="J1552" s="86" t="str">
        <f>VLOOKUP(D1552,AI!B:G,6,FALSE)</f>
        <v>test_deadth_event(RECEIVER, ARG0, ARG1, ARG2, ARG3,ARG4)</v>
      </c>
      <c r="K1552" s="86">
        <v>1</v>
      </c>
      <c r="L1552" s="86">
        <v>20000</v>
      </c>
      <c r="M1552" s="89">
        <f t="shared" si="56"/>
        <v>2100</v>
      </c>
      <c r="S1552" s="86">
        <v>400</v>
      </c>
      <c r="AF1552" s="90">
        <f t="shared" si="57"/>
        <v>141139</v>
      </c>
    </row>
    <row r="1553" spans="1:32">
      <c r="A1553" s="5">
        <v>41140</v>
      </c>
      <c r="B1553" s="4">
        <v>50063</v>
      </c>
      <c r="C1553" s="5" t="str">
        <f>VLOOKUP(B1553,映射!A:B,2,FALSE)</f>
        <v>杀人蜂</v>
      </c>
      <c r="D1553" s="85" t="str">
        <f>IF(IF(COUNTIF(AI!A:A,'表格编辑 '!C1553),TRUE,FALSE)=FALSE,"monster",(VLOOKUP(C1553,AI!A:B,2,FALSE)))</f>
        <v>monster</v>
      </c>
      <c r="E1553" s="5">
        <v>70</v>
      </c>
      <c r="F1553" s="86" t="str">
        <f>VLOOKUP(D1553,AI!B:G,2,FALSE)</f>
        <v>AI_born_event(RECEIVER, ARG0, ARG1, ARG2, ARG3,ARG4)</v>
      </c>
      <c r="G1553" s="86" t="str">
        <f>VLOOKUP(D1553,AI!B:G,3,FALSE)</f>
        <v>AI_update_event(RECEIVER, ARG0, ARG1, ARG2, ARG3,ARG4)</v>
      </c>
      <c r="H1553" s="86"/>
      <c r="I1553" s="86"/>
      <c r="J1553" s="86" t="str">
        <f>VLOOKUP(D1553,AI!B:G,6,FALSE)</f>
        <v>test_deadth_event(RECEIVER, ARG0, ARG1, ARG2, ARG3,ARG4)</v>
      </c>
      <c r="K1553" s="86">
        <v>1</v>
      </c>
      <c r="L1553" s="86">
        <v>20000</v>
      </c>
      <c r="M1553" s="89">
        <f t="shared" si="56"/>
        <v>2100</v>
      </c>
      <c r="S1553" s="86">
        <v>400</v>
      </c>
      <c r="AF1553" s="90">
        <f t="shared" si="57"/>
        <v>141140</v>
      </c>
    </row>
    <row r="1554" spans="1:32">
      <c r="A1554" s="5">
        <v>41141</v>
      </c>
      <c r="B1554" s="4">
        <v>50045</v>
      </c>
      <c r="C1554" s="5" t="str">
        <f>VLOOKUP(B1554,映射!A:B,2,FALSE)</f>
        <v>血魔</v>
      </c>
      <c r="D1554" s="85" t="str">
        <f>IF(IF(COUNTIF(AI!A:A,'表格编辑 '!C1554),TRUE,FALSE)=FALSE,"monster",(VLOOKUP(C1554,AI!A:B,2,FALSE)))</f>
        <v>monster</v>
      </c>
      <c r="E1554" s="5">
        <v>70</v>
      </c>
      <c r="F1554" s="86" t="str">
        <f>VLOOKUP(D1554,AI!B:G,2,FALSE)</f>
        <v>AI_born_event(RECEIVER, ARG0, ARG1, ARG2, ARG3,ARG4)</v>
      </c>
      <c r="G1554" s="86" t="str">
        <f>VLOOKUP(D1554,AI!B:G,3,FALSE)</f>
        <v>AI_update_event(RECEIVER, ARG0, ARG1, ARG2, ARG3,ARG4)</v>
      </c>
      <c r="H1554" s="86"/>
      <c r="I1554" s="86"/>
      <c r="J1554" s="86" t="str">
        <f>VLOOKUP(D1554,AI!B:G,6,FALSE)</f>
        <v>test_deadth_event(RECEIVER, ARG0, ARG1, ARG2, ARG3,ARG4)</v>
      </c>
      <c r="K1554" s="86">
        <v>1</v>
      </c>
      <c r="L1554" s="86">
        <v>20000</v>
      </c>
      <c r="M1554" s="89">
        <f t="shared" si="56"/>
        <v>2100</v>
      </c>
      <c r="S1554" s="86">
        <v>400</v>
      </c>
      <c r="AF1554" s="90">
        <f t="shared" si="57"/>
        <v>141141</v>
      </c>
    </row>
    <row r="1555" spans="1:32">
      <c r="A1555" s="5">
        <v>41142</v>
      </c>
      <c r="B1555" s="4">
        <v>50121</v>
      </c>
      <c r="C1555" s="5" t="str">
        <f>VLOOKUP(B1555,映射!A:B,2,FALSE)</f>
        <v>绿蛙恐怖箱</v>
      </c>
      <c r="D1555" s="85" t="str">
        <f>IF(IF(COUNTIF(AI!A:A,'表格编辑 '!C1555),TRUE,FALSE)=FALSE,"monster",(VLOOKUP(C1555,AI!A:B,2,FALSE)))</f>
        <v>monster</v>
      </c>
      <c r="E1555" s="5">
        <v>70</v>
      </c>
      <c r="F1555" s="86" t="str">
        <f>VLOOKUP(D1555,AI!B:G,2,FALSE)</f>
        <v>AI_born_event(RECEIVER, ARG0, ARG1, ARG2, ARG3,ARG4)</v>
      </c>
      <c r="G1555" s="86" t="str">
        <f>VLOOKUP(D1555,AI!B:G,3,FALSE)</f>
        <v>AI_update_event(RECEIVER, ARG0, ARG1, ARG2, ARG3,ARG4)</v>
      </c>
      <c r="H1555" s="86"/>
      <c r="I1555" s="86"/>
      <c r="J1555" s="86" t="str">
        <f>VLOOKUP(D1555,AI!B:G,6,FALSE)</f>
        <v>test_deadth_event(RECEIVER, ARG0, ARG1, ARG2, ARG3,ARG4)</v>
      </c>
      <c r="K1555" s="86">
        <v>1</v>
      </c>
      <c r="L1555" s="86">
        <v>20000</v>
      </c>
      <c r="M1555" s="89">
        <f t="shared" si="56"/>
        <v>2100</v>
      </c>
      <c r="S1555" s="86">
        <v>400</v>
      </c>
      <c r="AF1555" s="90">
        <f t="shared" si="57"/>
        <v>141142</v>
      </c>
    </row>
    <row r="1556" spans="1:32">
      <c r="A1556" s="5">
        <v>41143</v>
      </c>
      <c r="B1556" s="4">
        <v>50134</v>
      </c>
      <c r="C1556" s="5" t="str">
        <f>VLOOKUP(B1556,映射!A:B,2,FALSE)</f>
        <v>猎豹蜥蜴</v>
      </c>
      <c r="D1556" s="85" t="str">
        <f>IF(IF(COUNTIF(AI!A:A,'表格编辑 '!C1556),TRUE,FALSE)=FALSE,"monster",(VLOOKUP(C1556,AI!A:B,2,FALSE)))</f>
        <v>monster</v>
      </c>
      <c r="E1556" s="5">
        <v>70</v>
      </c>
      <c r="F1556" s="86" t="str">
        <f>VLOOKUP(D1556,AI!B:G,2,FALSE)</f>
        <v>AI_born_event(RECEIVER, ARG0, ARG1, ARG2, ARG3,ARG4)</v>
      </c>
      <c r="G1556" s="86" t="str">
        <f>VLOOKUP(D1556,AI!B:G,3,FALSE)</f>
        <v>AI_update_event(RECEIVER, ARG0, ARG1, ARG2, ARG3,ARG4)</v>
      </c>
      <c r="H1556" s="86"/>
      <c r="I1556" s="86"/>
      <c r="J1556" s="86" t="str">
        <f>VLOOKUP(D1556,AI!B:G,6,FALSE)</f>
        <v>test_deadth_event(RECEIVER, ARG0, ARG1, ARG2, ARG3,ARG4)</v>
      </c>
      <c r="K1556" s="86">
        <v>1</v>
      </c>
      <c r="L1556" s="86">
        <v>20000</v>
      </c>
      <c r="M1556" s="89">
        <f t="shared" si="56"/>
        <v>2100</v>
      </c>
      <c r="S1556" s="86">
        <v>400</v>
      </c>
      <c r="AF1556" s="90">
        <f t="shared" si="57"/>
        <v>141143</v>
      </c>
    </row>
    <row r="1557" spans="1:32">
      <c r="A1557" s="5">
        <v>41144</v>
      </c>
      <c r="B1557" s="4">
        <v>50068</v>
      </c>
      <c r="C1557" s="5" t="str">
        <f>VLOOKUP(B1557,映射!A:B,2,FALSE)</f>
        <v>螳螂</v>
      </c>
      <c r="D1557" s="85" t="str">
        <f>IF(IF(COUNTIF(AI!A:A,'表格编辑 '!C1557),TRUE,FALSE)=FALSE,"monster",(VLOOKUP(C1557,AI!A:B,2,FALSE)))</f>
        <v>monster</v>
      </c>
      <c r="E1557" s="5">
        <v>70</v>
      </c>
      <c r="F1557" s="86" t="str">
        <f>VLOOKUP(D1557,AI!B:G,2,FALSE)</f>
        <v>AI_born_event(RECEIVER, ARG0, ARG1, ARG2, ARG3,ARG4)</v>
      </c>
      <c r="G1557" s="86" t="str">
        <f>VLOOKUP(D1557,AI!B:G,3,FALSE)</f>
        <v>AI_update_event(RECEIVER, ARG0, ARG1, ARG2, ARG3,ARG4)</v>
      </c>
      <c r="H1557" s="86"/>
      <c r="I1557" s="86"/>
      <c r="J1557" s="86" t="str">
        <f>VLOOKUP(D1557,AI!B:G,6,FALSE)</f>
        <v>test_deadth_event(RECEIVER, ARG0, ARG1, ARG2, ARG3,ARG4)</v>
      </c>
      <c r="K1557" s="86">
        <v>1</v>
      </c>
      <c r="L1557" s="86">
        <v>20000</v>
      </c>
      <c r="M1557" s="89">
        <f t="shared" si="56"/>
        <v>2100</v>
      </c>
      <c r="S1557" s="86">
        <v>400</v>
      </c>
      <c r="AF1557" s="90">
        <f t="shared" si="57"/>
        <v>141144</v>
      </c>
    </row>
    <row r="1558" spans="1:32">
      <c r="A1558" s="5">
        <v>41145</v>
      </c>
      <c r="B1558" s="4">
        <v>50070</v>
      </c>
      <c r="C1558" s="5" t="str">
        <f>VLOOKUP(B1558,映射!A:B,2,FALSE)</f>
        <v>血眼螳螂</v>
      </c>
      <c r="D1558" s="85" t="str">
        <f>IF(IF(COUNTIF(AI!A:A,'表格编辑 '!C1558),TRUE,FALSE)=FALSE,"monster",(VLOOKUP(C1558,AI!A:B,2,FALSE)))</f>
        <v>monster</v>
      </c>
      <c r="E1558" s="5">
        <v>70</v>
      </c>
      <c r="F1558" s="86" t="str">
        <f>VLOOKUP(D1558,AI!B:G,2,FALSE)</f>
        <v>AI_born_event(RECEIVER, ARG0, ARG1, ARG2, ARG3,ARG4)</v>
      </c>
      <c r="G1558" s="86" t="str">
        <f>VLOOKUP(D1558,AI!B:G,3,FALSE)</f>
        <v>AI_update_event(RECEIVER, ARG0, ARG1, ARG2, ARG3,ARG4)</v>
      </c>
      <c r="H1558" s="86"/>
      <c r="I1558" s="86"/>
      <c r="J1558" s="86" t="str">
        <f>VLOOKUP(D1558,AI!B:G,6,FALSE)</f>
        <v>test_deadth_event(RECEIVER, ARG0, ARG1, ARG2, ARG3,ARG4)</v>
      </c>
      <c r="K1558" s="86">
        <v>1</v>
      </c>
      <c r="L1558" s="86">
        <v>20000</v>
      </c>
      <c r="M1558" s="89">
        <f t="shared" si="56"/>
        <v>2100</v>
      </c>
      <c r="S1558" s="86">
        <v>400</v>
      </c>
      <c r="AF1558" s="90">
        <f t="shared" si="57"/>
        <v>141145</v>
      </c>
    </row>
    <row r="1559" spans="1:32">
      <c r="A1559" s="5">
        <v>41146</v>
      </c>
      <c r="B1559" s="4">
        <v>50111</v>
      </c>
      <c r="C1559" s="5" t="str">
        <f>VLOOKUP(B1559,映射!A:B,2,FALSE)</f>
        <v>暗影</v>
      </c>
      <c r="D1559" s="85" t="str">
        <f>IF(IF(COUNTIF(AI!A:A,'表格编辑 '!C1559),TRUE,FALSE)=FALSE,"monster",(VLOOKUP(C1559,AI!A:B,2,FALSE)))</f>
        <v>monster</v>
      </c>
      <c r="E1559" s="5">
        <v>70</v>
      </c>
      <c r="F1559" s="86" t="str">
        <f>VLOOKUP(D1559,AI!B:G,2,FALSE)</f>
        <v>AI_born_event(RECEIVER, ARG0, ARG1, ARG2, ARG3,ARG4)</v>
      </c>
      <c r="G1559" s="86" t="str">
        <f>VLOOKUP(D1559,AI!B:G,3,FALSE)</f>
        <v>AI_update_event(RECEIVER, ARG0, ARG1, ARG2, ARG3,ARG4)</v>
      </c>
      <c r="H1559" s="86"/>
      <c r="I1559" s="86"/>
      <c r="J1559" s="86" t="str">
        <f>VLOOKUP(D1559,AI!B:G,6,FALSE)</f>
        <v>test_deadth_event(RECEIVER, ARG0, ARG1, ARG2, ARG3,ARG4)</v>
      </c>
      <c r="K1559" s="86">
        <v>1</v>
      </c>
      <c r="L1559" s="86">
        <v>20000</v>
      </c>
      <c r="M1559" s="89">
        <f t="shared" si="56"/>
        <v>2100</v>
      </c>
      <c r="S1559" s="86">
        <v>400</v>
      </c>
      <c r="AF1559" s="90">
        <f t="shared" si="57"/>
        <v>141146</v>
      </c>
    </row>
    <row r="1560" spans="1:32">
      <c r="A1560" s="5">
        <v>41147</v>
      </c>
      <c r="B1560" s="4">
        <v>50144</v>
      </c>
      <c r="C1560" s="5" t="str">
        <f>VLOOKUP(B1560,映射!A:B,2,FALSE)</f>
        <v>哥布林</v>
      </c>
      <c r="D1560" s="85" t="str">
        <f>IF(IF(COUNTIF(AI!A:A,'表格编辑 '!C1560),TRUE,FALSE)=FALSE,"monster",(VLOOKUP(C1560,AI!A:B,2,FALSE)))</f>
        <v>monster</v>
      </c>
      <c r="E1560" s="5">
        <v>70</v>
      </c>
      <c r="F1560" s="86" t="str">
        <f>VLOOKUP(D1560,AI!B:G,2,FALSE)</f>
        <v>AI_born_event(RECEIVER, ARG0, ARG1, ARG2, ARG3,ARG4)</v>
      </c>
      <c r="G1560" s="86" t="str">
        <f>VLOOKUP(D1560,AI!B:G,3,FALSE)</f>
        <v>AI_update_event(RECEIVER, ARG0, ARG1, ARG2, ARG3,ARG4)</v>
      </c>
      <c r="H1560" s="86"/>
      <c r="I1560" s="86"/>
      <c r="J1560" s="86" t="str">
        <f>VLOOKUP(D1560,AI!B:G,6,FALSE)</f>
        <v>test_deadth_event(RECEIVER, ARG0, ARG1, ARG2, ARG3,ARG4)</v>
      </c>
      <c r="K1560" s="86">
        <v>1</v>
      </c>
      <c r="L1560" s="86">
        <v>20000</v>
      </c>
      <c r="M1560" s="89">
        <f t="shared" si="56"/>
        <v>2100</v>
      </c>
      <c r="S1560" s="86">
        <v>400</v>
      </c>
      <c r="AF1560" s="90">
        <f t="shared" si="57"/>
        <v>141147</v>
      </c>
    </row>
    <row r="1561" spans="1:32">
      <c r="A1561" s="5">
        <v>41148</v>
      </c>
      <c r="B1561" s="4">
        <v>50076</v>
      </c>
      <c r="C1561" s="5" t="str">
        <f>VLOOKUP(B1561,映射!A:B,2,FALSE)</f>
        <v>风蜘蛛</v>
      </c>
      <c r="D1561" s="85" t="str">
        <f>IF(IF(COUNTIF(AI!A:A,'表格编辑 '!C1561),TRUE,FALSE)=FALSE,"monster",(VLOOKUP(C1561,AI!A:B,2,FALSE)))</f>
        <v>monster</v>
      </c>
      <c r="E1561" s="5">
        <v>70</v>
      </c>
      <c r="F1561" s="86" t="str">
        <f>VLOOKUP(D1561,AI!B:G,2,FALSE)</f>
        <v>AI_born_event(RECEIVER, ARG0, ARG1, ARG2, ARG3,ARG4)</v>
      </c>
      <c r="G1561" s="86" t="str">
        <f>VLOOKUP(D1561,AI!B:G,3,FALSE)</f>
        <v>AI_update_event(RECEIVER, ARG0, ARG1, ARG2, ARG3,ARG4)</v>
      </c>
      <c r="H1561" s="86"/>
      <c r="I1561" s="86"/>
      <c r="J1561" s="86" t="str">
        <f>VLOOKUP(D1561,AI!B:G,6,FALSE)</f>
        <v>test_deadth_event(RECEIVER, ARG0, ARG1, ARG2, ARG3,ARG4)</v>
      </c>
      <c r="K1561" s="86">
        <v>1</v>
      </c>
      <c r="L1561" s="86">
        <v>20000</v>
      </c>
      <c r="M1561" s="89">
        <f t="shared" si="56"/>
        <v>2100</v>
      </c>
      <c r="S1561" s="86">
        <v>400</v>
      </c>
      <c r="AF1561" s="90">
        <f t="shared" si="57"/>
        <v>141148</v>
      </c>
    </row>
    <row r="1562" spans="1:32">
      <c r="A1562" s="5">
        <v>41149</v>
      </c>
      <c r="B1562" s="4">
        <v>50081</v>
      </c>
      <c r="C1562" s="5" t="str">
        <f>VLOOKUP(B1562,映射!A:B,2,FALSE)</f>
        <v>冰晶树妖</v>
      </c>
      <c r="D1562" s="85" t="str">
        <f>IF(IF(COUNTIF(AI!A:A,'表格编辑 '!C1562),TRUE,FALSE)=FALSE,"monster",(VLOOKUP(C1562,AI!A:B,2,FALSE)))</f>
        <v>monster</v>
      </c>
      <c r="E1562" s="5">
        <v>70</v>
      </c>
      <c r="F1562" s="86" t="str">
        <f>VLOOKUP(D1562,AI!B:G,2,FALSE)</f>
        <v>AI_born_event(RECEIVER, ARG0, ARG1, ARG2, ARG3,ARG4)</v>
      </c>
      <c r="G1562" s="86" t="str">
        <f>VLOOKUP(D1562,AI!B:G,3,FALSE)</f>
        <v>AI_update_event(RECEIVER, ARG0, ARG1, ARG2, ARG3,ARG4)</v>
      </c>
      <c r="H1562" s="86"/>
      <c r="I1562" s="86"/>
      <c r="J1562" s="86" t="str">
        <f>VLOOKUP(D1562,AI!B:G,6,FALSE)</f>
        <v>test_deadth_event(RECEIVER, ARG0, ARG1, ARG2, ARG3,ARG4)</v>
      </c>
      <c r="K1562" s="86">
        <v>1</v>
      </c>
      <c r="L1562" s="86">
        <v>20000</v>
      </c>
      <c r="M1562" s="89">
        <f t="shared" si="56"/>
        <v>2100</v>
      </c>
      <c r="S1562" s="86">
        <v>400</v>
      </c>
      <c r="AF1562" s="90">
        <f t="shared" si="57"/>
        <v>141149</v>
      </c>
    </row>
    <row r="1563" spans="1:32">
      <c r="A1563" s="5">
        <v>41150</v>
      </c>
      <c r="B1563" s="4">
        <v>50006</v>
      </c>
      <c r="C1563" s="5" t="str">
        <f>VLOOKUP(B1563,映射!A:B,2,FALSE)</f>
        <v>猫人</v>
      </c>
      <c r="D1563" s="85" t="str">
        <f>IF(IF(COUNTIF(AI!A:A,'表格编辑 '!C1563),TRUE,FALSE)=FALSE,"monster",(VLOOKUP(C1563,AI!A:B,2,FALSE)))</f>
        <v>monster</v>
      </c>
      <c r="E1563" s="5">
        <v>70</v>
      </c>
      <c r="F1563" s="86" t="str">
        <f>VLOOKUP(D1563,AI!B:G,2,FALSE)</f>
        <v>AI_born_event(RECEIVER, ARG0, ARG1, ARG2, ARG3,ARG4)</v>
      </c>
      <c r="G1563" s="86" t="str">
        <f>VLOOKUP(D1563,AI!B:G,3,FALSE)</f>
        <v>AI_update_event(RECEIVER, ARG0, ARG1, ARG2, ARG3,ARG4)</v>
      </c>
      <c r="H1563" s="86"/>
      <c r="I1563" s="86"/>
      <c r="J1563" s="86" t="str">
        <f>VLOOKUP(D1563,AI!B:G,6,FALSE)</f>
        <v>test_deadth_event(RECEIVER, ARG0, ARG1, ARG2, ARG3,ARG4)</v>
      </c>
      <c r="K1563" s="86">
        <v>1</v>
      </c>
      <c r="L1563" s="86">
        <v>20000</v>
      </c>
      <c r="M1563" s="89">
        <f t="shared" si="56"/>
        <v>2100</v>
      </c>
      <c r="S1563" s="86">
        <v>400</v>
      </c>
      <c r="AF1563" s="90">
        <f t="shared" si="57"/>
        <v>141150</v>
      </c>
    </row>
    <row r="1564" spans="1:32">
      <c r="A1564" s="5">
        <v>41151</v>
      </c>
      <c r="B1564" s="4">
        <v>50122</v>
      </c>
      <c r="C1564" s="5" t="str">
        <f>VLOOKUP(B1564,映射!A:B,2,FALSE)</f>
        <v>纯白恐怖箱</v>
      </c>
      <c r="D1564" s="85" t="str">
        <f>IF(IF(COUNTIF(AI!A:A,'表格编辑 '!C1564),TRUE,FALSE)=FALSE,"monster",(VLOOKUP(C1564,AI!A:B,2,FALSE)))</f>
        <v>monster</v>
      </c>
      <c r="E1564" s="5">
        <v>70</v>
      </c>
      <c r="F1564" s="86" t="str">
        <f>VLOOKUP(D1564,AI!B:G,2,FALSE)</f>
        <v>AI_born_event(RECEIVER, ARG0, ARG1, ARG2, ARG3,ARG4)</v>
      </c>
      <c r="G1564" s="86" t="str">
        <f>VLOOKUP(D1564,AI!B:G,3,FALSE)</f>
        <v>AI_update_event(RECEIVER, ARG0, ARG1, ARG2, ARG3,ARG4)</v>
      </c>
      <c r="H1564" s="86"/>
      <c r="I1564" s="86"/>
      <c r="J1564" s="86" t="str">
        <f>VLOOKUP(D1564,AI!B:G,6,FALSE)</f>
        <v>test_deadth_event(RECEIVER, ARG0, ARG1, ARG2, ARG3,ARG4)</v>
      </c>
      <c r="K1564" s="86">
        <v>1</v>
      </c>
      <c r="L1564" s="86">
        <v>20000</v>
      </c>
      <c r="M1564" s="89">
        <f t="shared" si="56"/>
        <v>2100</v>
      </c>
      <c r="S1564" s="86">
        <v>400</v>
      </c>
      <c r="AF1564" s="90">
        <f t="shared" si="57"/>
        <v>141151</v>
      </c>
    </row>
    <row r="1565" spans="1:32">
      <c r="A1565" s="5">
        <v>41152</v>
      </c>
      <c r="B1565" s="4">
        <v>50154</v>
      </c>
      <c r="C1565" s="5" t="str">
        <f>VLOOKUP(B1565,映射!A:B,2,FALSE)</f>
        <v>海贼</v>
      </c>
      <c r="D1565" s="85" t="str">
        <f>IF(IF(COUNTIF(AI!A:A,'表格编辑 '!C1565),TRUE,FALSE)=FALSE,"monster",(VLOOKUP(C1565,AI!A:B,2,FALSE)))</f>
        <v>monster</v>
      </c>
      <c r="E1565" s="5">
        <v>70</v>
      </c>
      <c r="F1565" s="86" t="str">
        <f>VLOOKUP(D1565,AI!B:G,2,FALSE)</f>
        <v>AI_born_event(RECEIVER, ARG0, ARG1, ARG2, ARG3,ARG4)</v>
      </c>
      <c r="G1565" s="86" t="str">
        <f>VLOOKUP(D1565,AI!B:G,3,FALSE)</f>
        <v>AI_update_event(RECEIVER, ARG0, ARG1, ARG2, ARG3,ARG4)</v>
      </c>
      <c r="H1565" s="86"/>
      <c r="I1565" s="86"/>
      <c r="J1565" s="86" t="str">
        <f>VLOOKUP(D1565,AI!B:G,6,FALSE)</f>
        <v>test_deadth_event(RECEIVER, ARG0, ARG1, ARG2, ARG3,ARG4)</v>
      </c>
      <c r="K1565" s="86">
        <v>1</v>
      </c>
      <c r="L1565" s="86">
        <v>20000</v>
      </c>
      <c r="M1565" s="89">
        <f t="shared" si="56"/>
        <v>2100</v>
      </c>
      <c r="S1565" s="86">
        <v>400</v>
      </c>
      <c r="AF1565" s="90">
        <f t="shared" si="57"/>
        <v>141152</v>
      </c>
    </row>
    <row r="1566" spans="1:32">
      <c r="A1566" s="5">
        <v>41153</v>
      </c>
      <c r="B1566" s="4">
        <v>50075</v>
      </c>
      <c r="C1566" s="5" t="str">
        <f>VLOOKUP(B1566,映射!A:B,2,FALSE)</f>
        <v>火蜘蛛</v>
      </c>
      <c r="D1566" s="85" t="str">
        <f>IF(IF(COUNTIF(AI!A:A,'表格编辑 '!C1566),TRUE,FALSE)=FALSE,"monster",(VLOOKUP(C1566,AI!A:B,2,FALSE)))</f>
        <v>monster</v>
      </c>
      <c r="E1566" s="5">
        <v>70</v>
      </c>
      <c r="F1566" s="86" t="str">
        <f>VLOOKUP(D1566,AI!B:G,2,FALSE)</f>
        <v>AI_born_event(RECEIVER, ARG0, ARG1, ARG2, ARG3,ARG4)</v>
      </c>
      <c r="G1566" s="86" t="str">
        <f>VLOOKUP(D1566,AI!B:G,3,FALSE)</f>
        <v>AI_update_event(RECEIVER, ARG0, ARG1, ARG2, ARG3,ARG4)</v>
      </c>
      <c r="H1566" s="86"/>
      <c r="I1566" s="86"/>
      <c r="J1566" s="86" t="str">
        <f>VLOOKUP(D1566,AI!B:G,6,FALSE)</f>
        <v>test_deadth_event(RECEIVER, ARG0, ARG1, ARG2, ARG3,ARG4)</v>
      </c>
      <c r="K1566" s="86">
        <v>1</v>
      </c>
      <c r="L1566" s="86">
        <v>20000</v>
      </c>
      <c r="M1566" s="89">
        <f t="shared" si="56"/>
        <v>2100</v>
      </c>
      <c r="S1566" s="86">
        <v>400</v>
      </c>
      <c r="AF1566" s="90">
        <f t="shared" si="57"/>
        <v>141153</v>
      </c>
    </row>
    <row r="1567" spans="1:32">
      <c r="A1567" s="5">
        <v>41154</v>
      </c>
      <c r="B1567" s="4">
        <v>50065</v>
      </c>
      <c r="C1567" s="5" t="str">
        <f>VLOOKUP(B1567,映射!A:B,2,FALSE)</f>
        <v>虎头蜂</v>
      </c>
      <c r="D1567" s="85" t="str">
        <f>IF(IF(COUNTIF(AI!A:A,'表格编辑 '!C1567),TRUE,FALSE)=FALSE,"monster",(VLOOKUP(C1567,AI!A:B,2,FALSE)))</f>
        <v>monster</v>
      </c>
      <c r="E1567" s="5">
        <v>70</v>
      </c>
      <c r="F1567" s="86" t="str">
        <f>VLOOKUP(D1567,AI!B:G,2,FALSE)</f>
        <v>AI_born_event(RECEIVER, ARG0, ARG1, ARG2, ARG3,ARG4)</v>
      </c>
      <c r="G1567" s="86" t="str">
        <f>VLOOKUP(D1567,AI!B:G,3,FALSE)</f>
        <v>AI_update_event(RECEIVER, ARG0, ARG1, ARG2, ARG3,ARG4)</v>
      </c>
      <c r="H1567" s="86"/>
      <c r="I1567" s="86"/>
      <c r="J1567" s="86" t="str">
        <f>VLOOKUP(D1567,AI!B:G,6,FALSE)</f>
        <v>test_deadth_event(RECEIVER, ARG0, ARG1, ARG2, ARG3,ARG4)</v>
      </c>
      <c r="K1567" s="86">
        <v>1</v>
      </c>
      <c r="L1567" s="86">
        <v>20000</v>
      </c>
      <c r="M1567" s="89">
        <f t="shared" si="56"/>
        <v>2100</v>
      </c>
      <c r="S1567" s="86">
        <v>400</v>
      </c>
      <c r="AF1567" s="90">
        <f t="shared" si="57"/>
        <v>141154</v>
      </c>
    </row>
    <row r="1568" spans="1:32">
      <c r="A1568" s="5">
        <v>41155</v>
      </c>
      <c r="B1568" s="4">
        <v>50112</v>
      </c>
      <c r="C1568" s="5" t="str">
        <f>VLOOKUP(B1568,映射!A:B,2,FALSE)</f>
        <v>阴影</v>
      </c>
      <c r="D1568" s="85" t="str">
        <f>IF(IF(COUNTIF(AI!A:A,'表格编辑 '!C1568),TRUE,FALSE)=FALSE,"monster",(VLOOKUP(C1568,AI!A:B,2,FALSE)))</f>
        <v>YinYing</v>
      </c>
      <c r="E1568" s="5">
        <v>70</v>
      </c>
      <c r="F1568" s="86" t="str">
        <f>VLOOKUP(D1568,AI!B:G,2,FALSE)</f>
        <v>YinYing_Born(RECEIVER, ARG0, ARG1, ARG2, ARG3,ARG4)</v>
      </c>
      <c r="G1568" s="86" t="str">
        <f>VLOOKUP(D1568,AI!B:G,3,FALSE)</f>
        <v>YinYing_Update(RECEIVER, ARG0, ARG1, ARG2, ARG3,ARG4)</v>
      </c>
      <c r="H1568" s="86"/>
      <c r="I1568" s="86"/>
      <c r="J1568" s="86" t="str">
        <f>VLOOKUP(D1568,AI!B:G,6,FALSE)</f>
        <v>YinYing_deadth(RECEIVER, ARG0, ARG1, ARG2, ARG3,ARG4)</v>
      </c>
      <c r="K1568" s="86">
        <v>1</v>
      </c>
      <c r="L1568" s="86">
        <v>20000</v>
      </c>
      <c r="M1568" s="89">
        <f t="shared" si="56"/>
        <v>2100</v>
      </c>
      <c r="S1568" s="86">
        <v>400</v>
      </c>
      <c r="Y1568" s="86">
        <v>100</v>
      </c>
      <c r="Z1568" s="86">
        <v>100</v>
      </c>
      <c r="AA1568" s="86">
        <v>100</v>
      </c>
      <c r="AB1568" s="86">
        <v>100</v>
      </c>
      <c r="AC1568" s="86">
        <v>100</v>
      </c>
      <c r="AD1568" s="86">
        <v>100</v>
      </c>
      <c r="AF1568" s="90">
        <f t="shared" si="57"/>
        <v>141155</v>
      </c>
    </row>
    <row r="1569" spans="1:32">
      <c r="A1569" s="5">
        <v>31001</v>
      </c>
      <c r="B1569" s="5">
        <v>54</v>
      </c>
      <c r="C1569" s="5" t="str">
        <f>VLOOKUP(B1569,映射!A:B,2,FALSE)</f>
        <v>毒蘑菇</v>
      </c>
      <c r="D1569" s="85" t="str">
        <f>IF(IF(COUNTIF(AI!A:A,'表格编辑 '!C1569),TRUE,FALSE)=FALSE,"monster",(VLOOKUP(C1569,AI!A:B,2,FALSE)))</f>
        <v>monster</v>
      </c>
      <c r="E1569" s="2">
        <v>25</v>
      </c>
      <c r="F1569" s="86" t="str">
        <f>VLOOKUP(D1569,AI!B:G,2,FALSE)</f>
        <v>AI_born_event(RECEIVER, ARG0, ARG1, ARG2, ARG3,ARG4)</v>
      </c>
      <c r="G1569" s="86" t="str">
        <f>VLOOKUP(D1569,AI!B:G,3,FALSE)</f>
        <v>AI_update_event(RECEIVER, ARG0, ARG1, ARG2, ARG3,ARG4)</v>
      </c>
      <c r="H1569" s="86"/>
      <c r="I1569" s="86"/>
      <c r="J1569" s="86" t="str">
        <f>VLOOKUP(D1569,AI!B:G,6,FALSE)</f>
        <v>test_deadth_event(RECEIVER, ARG0, ARG1, ARG2, ARG3,ARG4)</v>
      </c>
      <c r="K1569" s="86">
        <f t="shared" ref="K1569:K1632" si="58">IF(L1569="",0,1)</f>
        <v>1</v>
      </c>
      <c r="L1569" s="86">
        <f>IF(怪物属性编辑!AH1302=1,怪物属性编辑!AO1302,0)</f>
        <v>185</v>
      </c>
      <c r="M1569" s="89">
        <f t="shared" si="53"/>
        <v>750</v>
      </c>
      <c r="N1569" s="86">
        <v>60</v>
      </c>
      <c r="O1569" s="86">
        <v>60</v>
      </c>
      <c r="P1569" s="86">
        <v>60</v>
      </c>
      <c r="Q1569" s="86">
        <v>10</v>
      </c>
      <c r="R1569" s="86">
        <v>60</v>
      </c>
      <c r="S1569" s="86">
        <v>320</v>
      </c>
      <c r="T1569" s="86"/>
      <c r="U1569" s="86"/>
      <c r="V1569" s="86"/>
      <c r="W1569" s="86"/>
      <c r="X1569" s="86"/>
      <c r="Y1569" s="86"/>
      <c r="Z1569" s="86"/>
      <c r="AA1569" s="86"/>
      <c r="AB1569" s="86"/>
      <c r="AC1569" s="86"/>
      <c r="AD1569" s="86"/>
      <c r="AE1569" s="86"/>
      <c r="AF1569" s="90">
        <f t="shared" si="52"/>
        <v>131001</v>
      </c>
    </row>
    <row r="1570" spans="1:32">
      <c r="A1570" s="5">
        <v>31002</v>
      </c>
      <c r="B1570" s="5">
        <v>54</v>
      </c>
      <c r="C1570" s="5" t="str">
        <f>VLOOKUP(B1570,映射!A:B,2,FALSE)</f>
        <v>毒蘑菇</v>
      </c>
      <c r="D1570" s="85" t="str">
        <f>IF(IF(COUNTIF(AI!A:A,'表格编辑 '!C1570),TRUE,FALSE)=FALSE,"monster",(VLOOKUP(C1570,AI!A:B,2,FALSE)))</f>
        <v>monster</v>
      </c>
      <c r="E1570" s="2">
        <v>30</v>
      </c>
      <c r="F1570" s="86" t="str">
        <f>VLOOKUP(D1570,AI!B:G,2,FALSE)</f>
        <v>AI_born_event(RECEIVER, ARG0, ARG1, ARG2, ARG3,ARG4)</v>
      </c>
      <c r="G1570" s="86" t="str">
        <f>VLOOKUP(D1570,AI!B:G,3,FALSE)</f>
        <v>AI_update_event(RECEIVER, ARG0, ARG1, ARG2, ARG3,ARG4)</v>
      </c>
      <c r="H1570" s="86"/>
      <c r="I1570" s="86"/>
      <c r="J1570" s="86" t="str">
        <f>VLOOKUP(D1570,AI!B:G,6,FALSE)</f>
        <v>test_deadth_event(RECEIVER, ARG0, ARG1, ARG2, ARG3,ARG4)</v>
      </c>
      <c r="K1570" s="86">
        <f t="shared" si="58"/>
        <v>1</v>
      </c>
      <c r="L1570" s="86">
        <f>IF(怪物属性编辑!AH1303=1,怪物属性编辑!AO1303,0)</f>
        <v>699</v>
      </c>
      <c r="M1570" s="89">
        <f t="shared" si="53"/>
        <v>900</v>
      </c>
      <c r="N1570" s="30">
        <v>70</v>
      </c>
      <c r="O1570" s="30">
        <v>70</v>
      </c>
      <c r="P1570" s="30">
        <v>70</v>
      </c>
      <c r="Q1570" s="30">
        <v>20</v>
      </c>
      <c r="R1570" s="30">
        <v>70</v>
      </c>
      <c r="S1570" s="86">
        <v>320</v>
      </c>
      <c r="AF1570" s="90">
        <f t="shared" ref="AF1570:AF1633" si="59">100000+A1570</f>
        <v>131002</v>
      </c>
    </row>
    <row r="1571" spans="1:32">
      <c r="A1571" s="5">
        <v>31003</v>
      </c>
      <c r="B1571" s="5">
        <v>54</v>
      </c>
      <c r="C1571" s="5" t="str">
        <f>VLOOKUP(B1571,映射!A:B,2,FALSE)</f>
        <v>毒蘑菇</v>
      </c>
      <c r="D1571" s="85" t="str">
        <f>IF(IF(COUNTIF(AI!A:A,'表格编辑 '!C1571),TRUE,FALSE)=FALSE,"monster",(VLOOKUP(C1571,AI!A:B,2,FALSE)))</f>
        <v>monster</v>
      </c>
      <c r="E1571" s="2">
        <v>35</v>
      </c>
      <c r="F1571" s="86" t="str">
        <f>VLOOKUP(D1571,AI!B:G,2,FALSE)</f>
        <v>AI_born_event(RECEIVER, ARG0, ARG1, ARG2, ARG3,ARG4)</v>
      </c>
      <c r="G1571" s="86" t="str">
        <f>VLOOKUP(D1571,AI!B:G,3,FALSE)</f>
        <v>AI_update_event(RECEIVER, ARG0, ARG1, ARG2, ARG3,ARG4)</v>
      </c>
      <c r="H1571" s="86"/>
      <c r="I1571" s="86"/>
      <c r="J1571" s="86" t="str">
        <f>VLOOKUP(D1571,AI!B:G,6,FALSE)</f>
        <v>test_deadth_event(RECEIVER, ARG0, ARG1, ARG2, ARG3,ARG4)</v>
      </c>
      <c r="K1571" s="86">
        <f t="shared" si="58"/>
        <v>1</v>
      </c>
      <c r="L1571" s="86">
        <f>IF(怪物属性编辑!AH1304=1,怪物属性编辑!AO1304,0)</f>
        <v>765</v>
      </c>
      <c r="M1571" s="89">
        <f t="shared" si="53"/>
        <v>1050</v>
      </c>
      <c r="N1571" s="86">
        <v>80</v>
      </c>
      <c r="O1571" s="86">
        <v>80</v>
      </c>
      <c r="P1571" s="86">
        <v>80</v>
      </c>
      <c r="Q1571" s="86">
        <v>30</v>
      </c>
      <c r="R1571" s="86">
        <v>80</v>
      </c>
      <c r="S1571" s="86">
        <v>320</v>
      </c>
      <c r="AF1571" s="90">
        <f t="shared" si="59"/>
        <v>131003</v>
      </c>
    </row>
    <row r="1572" spans="1:32">
      <c r="A1572" s="5">
        <v>31004</v>
      </c>
      <c r="B1572" s="5">
        <v>54</v>
      </c>
      <c r="C1572" s="5" t="str">
        <f>VLOOKUP(B1572,映射!A:B,2,FALSE)</f>
        <v>毒蘑菇</v>
      </c>
      <c r="D1572" s="85" t="str">
        <f>IF(IF(COUNTIF(AI!A:A,'表格编辑 '!C1572),TRUE,FALSE)=FALSE,"monster",(VLOOKUP(C1572,AI!A:B,2,FALSE)))</f>
        <v>monster</v>
      </c>
      <c r="E1572" s="2">
        <v>40</v>
      </c>
      <c r="F1572" s="86" t="str">
        <f>VLOOKUP(D1572,AI!B:G,2,FALSE)</f>
        <v>AI_born_event(RECEIVER, ARG0, ARG1, ARG2, ARG3,ARG4)</v>
      </c>
      <c r="G1572" s="86" t="str">
        <f>VLOOKUP(D1572,AI!B:G,3,FALSE)</f>
        <v>AI_update_event(RECEIVER, ARG0, ARG1, ARG2, ARG3,ARG4)</v>
      </c>
      <c r="H1572" s="86"/>
      <c r="I1572" s="86"/>
      <c r="J1572" s="86" t="str">
        <f>VLOOKUP(D1572,AI!B:G,6,FALSE)</f>
        <v>test_deadth_event(RECEIVER, ARG0, ARG1, ARG2, ARG3,ARG4)</v>
      </c>
      <c r="K1572" s="86">
        <f t="shared" si="58"/>
        <v>1</v>
      </c>
      <c r="L1572" s="86">
        <f>IF(怪物属性编辑!AH1305=1,怪物属性编辑!AO1305,0)</f>
        <v>827</v>
      </c>
      <c r="M1572" s="89">
        <f t="shared" si="53"/>
        <v>1200</v>
      </c>
      <c r="N1572" s="30">
        <v>90</v>
      </c>
      <c r="O1572" s="30">
        <v>90</v>
      </c>
      <c r="P1572" s="30">
        <v>90</v>
      </c>
      <c r="Q1572" s="30">
        <v>40</v>
      </c>
      <c r="R1572" s="30">
        <v>90</v>
      </c>
      <c r="S1572" s="86">
        <v>320</v>
      </c>
      <c r="AF1572" s="90">
        <f t="shared" si="59"/>
        <v>131004</v>
      </c>
    </row>
    <row r="1573" spans="1:32">
      <c r="A1573" s="5">
        <v>31005</v>
      </c>
      <c r="B1573" s="5">
        <v>54</v>
      </c>
      <c r="C1573" s="5" t="str">
        <f>VLOOKUP(B1573,映射!A:B,2,FALSE)</f>
        <v>毒蘑菇</v>
      </c>
      <c r="D1573" s="85" t="str">
        <f>IF(IF(COUNTIF(AI!A:A,'表格编辑 '!C1573),TRUE,FALSE)=FALSE,"monster",(VLOOKUP(C1573,AI!A:B,2,FALSE)))</f>
        <v>monster</v>
      </c>
      <c r="E1573" s="2">
        <v>45</v>
      </c>
      <c r="F1573" s="86" t="str">
        <f>VLOOKUP(D1573,AI!B:G,2,FALSE)</f>
        <v>AI_born_event(RECEIVER, ARG0, ARG1, ARG2, ARG3,ARG4)</v>
      </c>
      <c r="G1573" s="86" t="str">
        <f>VLOOKUP(D1573,AI!B:G,3,FALSE)</f>
        <v>AI_update_event(RECEIVER, ARG0, ARG1, ARG2, ARG3,ARG4)</v>
      </c>
      <c r="H1573" s="86"/>
      <c r="I1573" s="86"/>
      <c r="J1573" s="86" t="str">
        <f>VLOOKUP(D1573,AI!B:G,6,FALSE)</f>
        <v>test_deadth_event(RECEIVER, ARG0, ARG1, ARG2, ARG3,ARG4)</v>
      </c>
      <c r="K1573" s="86">
        <f t="shared" si="58"/>
        <v>1</v>
      </c>
      <c r="L1573" s="86">
        <f>IF(怪物属性编辑!AH1306=1,怪物属性编辑!AO1306,0)</f>
        <v>1313</v>
      </c>
      <c r="M1573" s="89">
        <f t="shared" si="53"/>
        <v>1350</v>
      </c>
      <c r="N1573" s="86">
        <v>100</v>
      </c>
      <c r="O1573" s="86">
        <v>100</v>
      </c>
      <c r="P1573" s="86">
        <v>100</v>
      </c>
      <c r="Q1573" s="86">
        <v>50</v>
      </c>
      <c r="R1573" s="86">
        <v>100</v>
      </c>
      <c r="S1573" s="86">
        <v>320</v>
      </c>
      <c r="AF1573" s="90">
        <f t="shared" si="59"/>
        <v>131005</v>
      </c>
    </row>
    <row r="1574" spans="1:32">
      <c r="A1574" s="5">
        <v>31006</v>
      </c>
      <c r="B1574" s="5">
        <v>54</v>
      </c>
      <c r="C1574" s="5" t="str">
        <f>VLOOKUP(B1574,映射!A:B,2,FALSE)</f>
        <v>毒蘑菇</v>
      </c>
      <c r="D1574" s="85" t="str">
        <f>IF(IF(COUNTIF(AI!A:A,'表格编辑 '!C1574),TRUE,FALSE)=FALSE,"monster",(VLOOKUP(C1574,AI!A:B,2,FALSE)))</f>
        <v>monster</v>
      </c>
      <c r="E1574" s="2">
        <v>50</v>
      </c>
      <c r="F1574" s="86" t="str">
        <f>VLOOKUP(D1574,AI!B:G,2,FALSE)</f>
        <v>AI_born_event(RECEIVER, ARG0, ARG1, ARG2, ARG3,ARG4)</v>
      </c>
      <c r="G1574" s="86" t="str">
        <f>VLOOKUP(D1574,AI!B:G,3,FALSE)</f>
        <v>AI_update_event(RECEIVER, ARG0, ARG1, ARG2, ARG3,ARG4)</v>
      </c>
      <c r="H1574" s="86"/>
      <c r="I1574" s="86"/>
      <c r="J1574" s="86" t="str">
        <f>VLOOKUP(D1574,AI!B:G,6,FALSE)</f>
        <v>test_deadth_event(RECEIVER, ARG0, ARG1, ARG2, ARG3,ARG4)</v>
      </c>
      <c r="K1574" s="86">
        <f t="shared" si="58"/>
        <v>1</v>
      </c>
      <c r="L1574" s="86">
        <f>IF(怪物属性编辑!AH1307=1,怪物属性编辑!AO1307,0)</f>
        <v>1523</v>
      </c>
      <c r="M1574" s="89">
        <f t="shared" si="53"/>
        <v>1500</v>
      </c>
      <c r="N1574" s="30">
        <v>110</v>
      </c>
      <c r="O1574" s="30">
        <v>110</v>
      </c>
      <c r="P1574" s="30">
        <v>110</v>
      </c>
      <c r="Q1574" s="30">
        <v>70</v>
      </c>
      <c r="R1574" s="30">
        <v>110</v>
      </c>
      <c r="S1574" s="86">
        <v>320</v>
      </c>
      <c r="AF1574" s="90">
        <f t="shared" si="59"/>
        <v>131006</v>
      </c>
    </row>
    <row r="1575" spans="1:32">
      <c r="A1575" s="5">
        <v>31007</v>
      </c>
      <c r="B1575" s="5">
        <v>54</v>
      </c>
      <c r="C1575" s="5" t="str">
        <f>VLOOKUP(B1575,映射!A:B,2,FALSE)</f>
        <v>毒蘑菇</v>
      </c>
      <c r="D1575" s="85" t="str">
        <f>IF(IF(COUNTIF(AI!A:A,'表格编辑 '!C1575),TRUE,FALSE)=FALSE,"monster",(VLOOKUP(C1575,AI!A:B,2,FALSE)))</f>
        <v>monster</v>
      </c>
      <c r="E1575" s="2">
        <v>55</v>
      </c>
      <c r="F1575" s="86" t="str">
        <f>VLOOKUP(D1575,AI!B:G,2,FALSE)</f>
        <v>AI_born_event(RECEIVER, ARG0, ARG1, ARG2, ARG3,ARG4)</v>
      </c>
      <c r="G1575" s="86" t="str">
        <f>VLOOKUP(D1575,AI!B:G,3,FALSE)</f>
        <v>AI_update_event(RECEIVER, ARG0, ARG1, ARG2, ARG3,ARG4)</v>
      </c>
      <c r="H1575" s="86"/>
      <c r="I1575" s="86"/>
      <c r="J1575" s="86" t="str">
        <f>VLOOKUP(D1575,AI!B:G,6,FALSE)</f>
        <v>test_deadth_event(RECEIVER, ARG0, ARG1, ARG2, ARG3,ARG4)</v>
      </c>
      <c r="K1575" s="86">
        <f t="shared" si="58"/>
        <v>1</v>
      </c>
      <c r="L1575" s="86">
        <f>IF(怪物属性编辑!AH1308=1,怪物属性编辑!AO1308,0)</f>
        <v>1556</v>
      </c>
      <c r="M1575" s="89">
        <f t="shared" si="53"/>
        <v>1650</v>
      </c>
      <c r="N1575" s="86">
        <v>120</v>
      </c>
      <c r="O1575" s="86">
        <v>120</v>
      </c>
      <c r="P1575" s="86">
        <v>120</v>
      </c>
      <c r="Q1575" s="86">
        <v>90</v>
      </c>
      <c r="R1575" s="86">
        <v>120</v>
      </c>
      <c r="S1575" s="86">
        <v>320</v>
      </c>
      <c r="AF1575" s="90">
        <f t="shared" si="59"/>
        <v>131007</v>
      </c>
    </row>
    <row r="1576" spans="1:32">
      <c r="A1576" s="5">
        <v>31008</v>
      </c>
      <c r="B1576" s="5">
        <v>54</v>
      </c>
      <c r="C1576" s="5" t="str">
        <f>VLOOKUP(B1576,映射!A:B,2,FALSE)</f>
        <v>毒蘑菇</v>
      </c>
      <c r="D1576" s="85" t="str">
        <f>IF(IF(COUNTIF(AI!A:A,'表格编辑 '!C1576),TRUE,FALSE)=FALSE,"monster",(VLOOKUP(C1576,AI!A:B,2,FALSE)))</f>
        <v>monster</v>
      </c>
      <c r="E1576" s="2">
        <v>60</v>
      </c>
      <c r="F1576" s="86" t="str">
        <f>VLOOKUP(D1576,AI!B:G,2,FALSE)</f>
        <v>AI_born_event(RECEIVER, ARG0, ARG1, ARG2, ARG3,ARG4)</v>
      </c>
      <c r="G1576" s="86" t="str">
        <f>VLOOKUP(D1576,AI!B:G,3,FALSE)</f>
        <v>AI_update_event(RECEIVER, ARG0, ARG1, ARG2, ARG3,ARG4)</v>
      </c>
      <c r="H1576" s="86"/>
      <c r="I1576" s="86"/>
      <c r="J1576" s="86" t="str">
        <f>VLOOKUP(D1576,AI!B:G,6,FALSE)</f>
        <v>test_deadth_event(RECEIVER, ARG0, ARG1, ARG2, ARG3,ARG4)</v>
      </c>
      <c r="K1576" s="86">
        <f t="shared" si="58"/>
        <v>1</v>
      </c>
      <c r="L1576" s="86">
        <f>IF(怪物属性编辑!AH1309=1,怪物属性编辑!AO1309,0)</f>
        <v>1805</v>
      </c>
      <c r="M1576" s="89">
        <f t="shared" si="53"/>
        <v>1800</v>
      </c>
      <c r="N1576" s="30">
        <v>130</v>
      </c>
      <c r="O1576" s="30">
        <v>130</v>
      </c>
      <c r="P1576" s="30">
        <v>130</v>
      </c>
      <c r="Q1576" s="30">
        <v>100</v>
      </c>
      <c r="R1576" s="30">
        <v>130</v>
      </c>
      <c r="S1576" s="86">
        <v>320</v>
      </c>
      <c r="AF1576" s="90">
        <f t="shared" si="59"/>
        <v>131008</v>
      </c>
    </row>
    <row r="1577" spans="1:32">
      <c r="A1577" s="5">
        <v>31009</v>
      </c>
      <c r="B1577" s="4">
        <v>97</v>
      </c>
      <c r="C1577" s="5" t="str">
        <f>VLOOKUP(B1577,映射!A:B,2,FALSE)</f>
        <v>牛头怪</v>
      </c>
      <c r="D1577" s="85" t="str">
        <f>IF(IF(COUNTIF(AI!A:A,'表格编辑 '!C1577),TRUE,FALSE)=FALSE,"monster",(VLOOKUP(C1577,AI!A:B,2,FALSE)))</f>
        <v>NiuTouGuai</v>
      </c>
      <c r="E1577" s="2">
        <v>29</v>
      </c>
      <c r="F1577" s="86" t="str">
        <f>VLOOKUP(D1577,AI!B:G,2,FALSE)</f>
        <v>NiuTouGuai_Born(RECEIVER, ARG0, ARG1, ARG2, ARG3,ARG4)</v>
      </c>
      <c r="G1577" s="86" t="str">
        <f>VLOOKUP(D1577,AI!B:G,3,FALSE)</f>
        <v>NiuTouGuai_Update(RECEIVER, ARG0, ARG1, ARG2, ARG3,ARG4)</v>
      </c>
      <c r="H1577" s="86"/>
      <c r="I1577" s="86"/>
      <c r="J1577" s="86" t="str">
        <f>VLOOKUP(D1577,AI!B:G,6,FALSE)</f>
        <v>NiuTouGuai_deadth(RECEIVER, ARG0, ARG1, ARG2, ARG3,ARG4)</v>
      </c>
      <c r="K1577" s="86">
        <f t="shared" si="58"/>
        <v>1</v>
      </c>
      <c r="L1577" s="30">
        <v>279</v>
      </c>
      <c r="M1577" s="89">
        <f t="shared" si="53"/>
        <v>870</v>
      </c>
      <c r="S1577" s="86">
        <v>320</v>
      </c>
      <c r="Y1577" s="86">
        <v>100</v>
      </c>
      <c r="Z1577" s="86">
        <v>100</v>
      </c>
      <c r="AA1577" s="86">
        <v>100</v>
      </c>
      <c r="AB1577" s="86">
        <v>100</v>
      </c>
      <c r="AC1577" s="86">
        <v>100</v>
      </c>
      <c r="AD1577" s="86">
        <v>100</v>
      </c>
      <c r="AF1577" s="90">
        <f t="shared" si="59"/>
        <v>131009</v>
      </c>
    </row>
    <row r="1578" spans="1:32">
      <c r="A1578" s="5">
        <v>31010</v>
      </c>
      <c r="B1578" s="4">
        <v>97</v>
      </c>
      <c r="C1578" s="5" t="str">
        <f>VLOOKUP(B1578,映射!A:B,2,FALSE)</f>
        <v>牛头怪</v>
      </c>
      <c r="D1578" s="85" t="str">
        <f>IF(IF(COUNTIF(AI!A:A,'表格编辑 '!C1578),TRUE,FALSE)=FALSE,"monster",(VLOOKUP(C1578,AI!A:B,2,FALSE)))</f>
        <v>NiuTouGuai</v>
      </c>
      <c r="E1578" s="2">
        <v>34</v>
      </c>
      <c r="F1578" s="86" t="str">
        <f>VLOOKUP(D1578,AI!B:G,2,FALSE)</f>
        <v>NiuTouGuai_Born(RECEIVER, ARG0, ARG1, ARG2, ARG3,ARG4)</v>
      </c>
      <c r="G1578" s="86" t="str">
        <f>VLOOKUP(D1578,AI!B:G,3,FALSE)</f>
        <v>NiuTouGuai_Update(RECEIVER, ARG0, ARG1, ARG2, ARG3,ARG4)</v>
      </c>
      <c r="H1578" s="86"/>
      <c r="I1578" s="86"/>
      <c r="J1578" s="86" t="str">
        <f>VLOOKUP(D1578,AI!B:G,6,FALSE)</f>
        <v>NiuTouGuai_deadth(RECEIVER, ARG0, ARG1, ARG2, ARG3,ARG4)</v>
      </c>
      <c r="K1578" s="86">
        <f t="shared" si="58"/>
        <v>1</v>
      </c>
      <c r="L1578" s="30">
        <v>781</v>
      </c>
      <c r="M1578" s="89">
        <f t="shared" si="53"/>
        <v>1020</v>
      </c>
      <c r="S1578" s="86">
        <v>320</v>
      </c>
      <c r="Y1578" s="86">
        <v>100</v>
      </c>
      <c r="Z1578" s="86">
        <v>100</v>
      </c>
      <c r="AA1578" s="86">
        <v>100</v>
      </c>
      <c r="AB1578" s="86">
        <v>100</v>
      </c>
      <c r="AC1578" s="86">
        <v>100</v>
      </c>
      <c r="AD1578" s="86">
        <v>100</v>
      </c>
      <c r="AF1578" s="90">
        <f t="shared" si="59"/>
        <v>131010</v>
      </c>
    </row>
    <row r="1579" spans="1:32">
      <c r="A1579" s="5">
        <v>31011</v>
      </c>
      <c r="B1579" s="4">
        <v>97</v>
      </c>
      <c r="C1579" s="5" t="str">
        <f>VLOOKUP(B1579,映射!A:B,2,FALSE)</f>
        <v>牛头怪</v>
      </c>
      <c r="D1579" s="85" t="str">
        <f>IF(IF(COUNTIF(AI!A:A,'表格编辑 '!C1579),TRUE,FALSE)=FALSE,"monster",(VLOOKUP(C1579,AI!A:B,2,FALSE)))</f>
        <v>NiuTouGuai</v>
      </c>
      <c r="E1579" s="2">
        <v>39</v>
      </c>
      <c r="F1579" s="86" t="str">
        <f>VLOOKUP(D1579,AI!B:G,2,FALSE)</f>
        <v>NiuTouGuai_Born(RECEIVER, ARG0, ARG1, ARG2, ARG3,ARG4)</v>
      </c>
      <c r="G1579" s="86" t="str">
        <f>VLOOKUP(D1579,AI!B:G,3,FALSE)</f>
        <v>NiuTouGuai_Update(RECEIVER, ARG0, ARG1, ARG2, ARG3,ARG4)</v>
      </c>
      <c r="H1579" s="86"/>
      <c r="I1579" s="86"/>
      <c r="J1579" s="86" t="str">
        <f>VLOOKUP(D1579,AI!B:G,6,FALSE)</f>
        <v>NiuTouGuai_deadth(RECEIVER, ARG0, ARG1, ARG2, ARG3,ARG4)</v>
      </c>
      <c r="K1579" s="86">
        <f t="shared" si="58"/>
        <v>1</v>
      </c>
      <c r="L1579" s="30">
        <v>1772</v>
      </c>
      <c r="M1579" s="89">
        <f t="shared" si="53"/>
        <v>1170</v>
      </c>
      <c r="S1579" s="86">
        <v>320</v>
      </c>
      <c r="Y1579" s="86">
        <v>100</v>
      </c>
      <c r="Z1579" s="86">
        <v>100</v>
      </c>
      <c r="AA1579" s="86">
        <v>100</v>
      </c>
      <c r="AB1579" s="86">
        <v>100</v>
      </c>
      <c r="AC1579" s="86">
        <v>100</v>
      </c>
      <c r="AD1579" s="86">
        <v>100</v>
      </c>
      <c r="AF1579" s="90">
        <f t="shared" si="59"/>
        <v>131011</v>
      </c>
    </row>
    <row r="1580" spans="1:32">
      <c r="A1580" s="5">
        <v>31012</v>
      </c>
      <c r="B1580" s="4">
        <v>97</v>
      </c>
      <c r="C1580" s="5" t="str">
        <f>VLOOKUP(B1580,映射!A:B,2,FALSE)</f>
        <v>牛头怪</v>
      </c>
      <c r="D1580" s="85" t="str">
        <f>IF(IF(COUNTIF(AI!A:A,'表格编辑 '!C1580),TRUE,FALSE)=FALSE,"monster",(VLOOKUP(C1580,AI!A:B,2,FALSE)))</f>
        <v>NiuTouGuai</v>
      </c>
      <c r="E1580" s="2">
        <v>44</v>
      </c>
      <c r="F1580" s="86" t="str">
        <f>VLOOKUP(D1580,AI!B:G,2,FALSE)</f>
        <v>NiuTouGuai_Born(RECEIVER, ARG0, ARG1, ARG2, ARG3,ARG4)</v>
      </c>
      <c r="G1580" s="86" t="str">
        <f>VLOOKUP(D1580,AI!B:G,3,FALSE)</f>
        <v>NiuTouGuai_Update(RECEIVER, ARG0, ARG1, ARG2, ARG3,ARG4)</v>
      </c>
      <c r="H1580" s="86"/>
      <c r="I1580" s="86"/>
      <c r="J1580" s="86" t="str">
        <f>VLOOKUP(D1580,AI!B:G,6,FALSE)</f>
        <v>NiuTouGuai_deadth(RECEIVER, ARG0, ARG1, ARG2, ARG3,ARG4)</v>
      </c>
      <c r="K1580" s="86">
        <f t="shared" si="58"/>
        <v>1</v>
      </c>
      <c r="L1580" s="30">
        <v>3496</v>
      </c>
      <c r="M1580" s="89">
        <f t="shared" si="53"/>
        <v>1320</v>
      </c>
      <c r="S1580" s="86">
        <v>320</v>
      </c>
      <c r="Y1580" s="86">
        <v>100</v>
      </c>
      <c r="Z1580" s="86">
        <v>100</v>
      </c>
      <c r="AA1580" s="86">
        <v>100</v>
      </c>
      <c r="AB1580" s="86">
        <v>100</v>
      </c>
      <c r="AC1580" s="86">
        <v>100</v>
      </c>
      <c r="AD1580" s="86">
        <v>100</v>
      </c>
      <c r="AF1580" s="90">
        <f t="shared" si="59"/>
        <v>131012</v>
      </c>
    </row>
    <row r="1581" spans="1:32">
      <c r="A1581" s="5">
        <v>31013</v>
      </c>
      <c r="B1581" s="4">
        <v>97</v>
      </c>
      <c r="C1581" s="5" t="str">
        <f>VLOOKUP(B1581,映射!A:B,2,FALSE)</f>
        <v>牛头怪</v>
      </c>
      <c r="D1581" s="85" t="str">
        <f>IF(IF(COUNTIF(AI!A:A,'表格编辑 '!C1581),TRUE,FALSE)=FALSE,"monster",(VLOOKUP(C1581,AI!A:B,2,FALSE)))</f>
        <v>NiuTouGuai</v>
      </c>
      <c r="E1581" s="2">
        <v>49</v>
      </c>
      <c r="F1581" s="86" t="str">
        <f>VLOOKUP(D1581,AI!B:G,2,FALSE)</f>
        <v>NiuTouGuai_Born(RECEIVER, ARG0, ARG1, ARG2, ARG3,ARG4)</v>
      </c>
      <c r="G1581" s="86" t="str">
        <f>VLOOKUP(D1581,AI!B:G,3,FALSE)</f>
        <v>NiuTouGuai_Update(RECEIVER, ARG0, ARG1, ARG2, ARG3,ARG4)</v>
      </c>
      <c r="H1581" s="86"/>
      <c r="I1581" s="86"/>
      <c r="J1581" s="86" t="str">
        <f>VLOOKUP(D1581,AI!B:G,6,FALSE)</f>
        <v>NiuTouGuai_deadth(RECEIVER, ARG0, ARG1, ARG2, ARG3,ARG4)</v>
      </c>
      <c r="K1581" s="86">
        <f t="shared" si="58"/>
        <v>1</v>
      </c>
      <c r="L1581" s="30">
        <v>6248</v>
      </c>
      <c r="M1581" s="89">
        <f t="shared" si="53"/>
        <v>1470</v>
      </c>
      <c r="S1581" s="86">
        <v>320</v>
      </c>
      <c r="Y1581" s="86">
        <v>100</v>
      </c>
      <c r="Z1581" s="86">
        <v>100</v>
      </c>
      <c r="AA1581" s="86">
        <v>100</v>
      </c>
      <c r="AB1581" s="86">
        <v>100</v>
      </c>
      <c r="AC1581" s="86">
        <v>100</v>
      </c>
      <c r="AD1581" s="86">
        <v>100</v>
      </c>
      <c r="AF1581" s="90">
        <f t="shared" si="59"/>
        <v>131013</v>
      </c>
    </row>
    <row r="1582" spans="1:32">
      <c r="A1582" s="5">
        <v>31014</v>
      </c>
      <c r="B1582" s="4">
        <v>97</v>
      </c>
      <c r="C1582" s="5" t="str">
        <f>VLOOKUP(B1582,映射!A:B,2,FALSE)</f>
        <v>牛头怪</v>
      </c>
      <c r="D1582" s="85" t="str">
        <f>IF(IF(COUNTIF(AI!A:A,'表格编辑 '!C1582),TRUE,FALSE)=FALSE,"monster",(VLOOKUP(C1582,AI!A:B,2,FALSE)))</f>
        <v>NiuTouGuai</v>
      </c>
      <c r="E1582" s="2">
        <v>54</v>
      </c>
      <c r="F1582" s="86" t="str">
        <f>VLOOKUP(D1582,AI!B:G,2,FALSE)</f>
        <v>NiuTouGuai_Born(RECEIVER, ARG0, ARG1, ARG2, ARG3,ARG4)</v>
      </c>
      <c r="G1582" s="86" t="str">
        <f>VLOOKUP(D1582,AI!B:G,3,FALSE)</f>
        <v>NiuTouGuai_Update(RECEIVER, ARG0, ARG1, ARG2, ARG3,ARG4)</v>
      </c>
      <c r="H1582" s="86"/>
      <c r="I1582" s="86"/>
      <c r="J1582" s="86" t="str">
        <f>VLOOKUP(D1582,AI!B:G,6,FALSE)</f>
        <v>NiuTouGuai_deadth(RECEIVER, ARG0, ARG1, ARG2, ARG3,ARG4)</v>
      </c>
      <c r="K1582" s="86">
        <f t="shared" si="58"/>
        <v>1</v>
      </c>
      <c r="L1582" s="30">
        <v>10373</v>
      </c>
      <c r="M1582" s="89">
        <f t="shared" si="53"/>
        <v>1620</v>
      </c>
      <c r="S1582" s="86">
        <v>320</v>
      </c>
      <c r="Y1582" s="86">
        <v>100</v>
      </c>
      <c r="Z1582" s="86">
        <v>100</v>
      </c>
      <c r="AA1582" s="86">
        <v>100</v>
      </c>
      <c r="AB1582" s="86">
        <v>100</v>
      </c>
      <c r="AC1582" s="86">
        <v>100</v>
      </c>
      <c r="AD1582" s="86">
        <v>100</v>
      </c>
      <c r="AF1582" s="90">
        <f t="shared" si="59"/>
        <v>131014</v>
      </c>
    </row>
    <row r="1583" spans="1:32">
      <c r="A1583" s="5">
        <v>31015</v>
      </c>
      <c r="B1583" s="4">
        <v>97</v>
      </c>
      <c r="C1583" s="5" t="str">
        <f>VLOOKUP(B1583,映射!A:B,2,FALSE)</f>
        <v>牛头怪</v>
      </c>
      <c r="D1583" s="85" t="str">
        <f>IF(IF(COUNTIF(AI!A:A,'表格编辑 '!C1583),TRUE,FALSE)=FALSE,"monster",(VLOOKUP(C1583,AI!A:B,2,FALSE)))</f>
        <v>NiuTouGuai</v>
      </c>
      <c r="E1583" s="2">
        <v>59</v>
      </c>
      <c r="F1583" s="86" t="str">
        <f>VLOOKUP(D1583,AI!B:G,2,FALSE)</f>
        <v>NiuTouGuai_Born(RECEIVER, ARG0, ARG1, ARG2, ARG3,ARG4)</v>
      </c>
      <c r="G1583" s="86" t="str">
        <f>VLOOKUP(D1583,AI!B:G,3,FALSE)</f>
        <v>NiuTouGuai_Update(RECEIVER, ARG0, ARG1, ARG2, ARG3,ARG4)</v>
      </c>
      <c r="H1583" s="86"/>
      <c r="I1583" s="86"/>
      <c r="J1583" s="86" t="str">
        <f>VLOOKUP(D1583,AI!B:G,6,FALSE)</f>
        <v>NiuTouGuai_deadth(RECEIVER, ARG0, ARG1, ARG2, ARG3,ARG4)</v>
      </c>
      <c r="K1583" s="86">
        <f t="shared" si="58"/>
        <v>1</v>
      </c>
      <c r="L1583" s="30">
        <v>24373</v>
      </c>
      <c r="M1583" s="89">
        <f t="shared" si="53"/>
        <v>1770</v>
      </c>
      <c r="S1583" s="86">
        <v>320</v>
      </c>
      <c r="Y1583" s="86">
        <v>100</v>
      </c>
      <c r="Z1583" s="86">
        <v>100</v>
      </c>
      <c r="AA1583" s="86">
        <v>100</v>
      </c>
      <c r="AB1583" s="86">
        <v>100</v>
      </c>
      <c r="AC1583" s="86">
        <v>100</v>
      </c>
      <c r="AD1583" s="86">
        <v>100</v>
      </c>
      <c r="AF1583" s="90">
        <f t="shared" si="59"/>
        <v>131015</v>
      </c>
    </row>
    <row r="1584" spans="1:32">
      <c r="A1584" s="5">
        <v>31016</v>
      </c>
      <c r="B1584" s="4">
        <v>97</v>
      </c>
      <c r="C1584" s="5" t="str">
        <f>VLOOKUP(B1584,映射!A:B,2,FALSE)</f>
        <v>牛头怪</v>
      </c>
      <c r="D1584" s="85" t="str">
        <f>IF(IF(COUNTIF(AI!A:A,'表格编辑 '!C1584),TRUE,FALSE)=FALSE,"monster",(VLOOKUP(C1584,AI!A:B,2,FALSE)))</f>
        <v>NiuTouGuai</v>
      </c>
      <c r="E1584" s="5">
        <v>60</v>
      </c>
      <c r="F1584" s="86" t="str">
        <f>VLOOKUP(D1584,AI!B:G,2,FALSE)</f>
        <v>NiuTouGuai_Born(RECEIVER, ARG0, ARG1, ARG2, ARG3,ARG4)</v>
      </c>
      <c r="G1584" s="86" t="str">
        <f>VLOOKUP(D1584,AI!B:G,3,FALSE)</f>
        <v>NiuTouGuai_Update(RECEIVER, ARG0, ARG1, ARG2, ARG3,ARG4)</v>
      </c>
      <c r="H1584" s="86"/>
      <c r="I1584" s="86"/>
      <c r="J1584" s="86" t="str">
        <f>VLOOKUP(D1584,AI!B:G,6,FALSE)</f>
        <v>NiuTouGuai_deadth(RECEIVER, ARG0, ARG1, ARG2, ARG3,ARG4)</v>
      </c>
      <c r="K1584" s="86">
        <f t="shared" si="58"/>
        <v>1</v>
      </c>
      <c r="L1584" s="30">
        <v>35187</v>
      </c>
      <c r="M1584" s="89">
        <f t="shared" ref="M1584:M1647" si="60">E1584*30</f>
        <v>1800</v>
      </c>
      <c r="S1584" s="86">
        <v>320</v>
      </c>
      <c r="Y1584" s="86">
        <v>100</v>
      </c>
      <c r="Z1584" s="86">
        <v>100</v>
      </c>
      <c r="AA1584" s="86">
        <v>100</v>
      </c>
      <c r="AB1584" s="86">
        <v>100</v>
      </c>
      <c r="AC1584" s="86">
        <v>100</v>
      </c>
      <c r="AD1584" s="86">
        <v>100</v>
      </c>
      <c r="AF1584" s="90">
        <f t="shared" si="59"/>
        <v>131016</v>
      </c>
    </row>
    <row r="1585" spans="1:32">
      <c r="A1585" s="5">
        <v>31017</v>
      </c>
      <c r="B1585" s="4">
        <v>10126</v>
      </c>
      <c r="C1585" s="5" t="str">
        <f>VLOOKUP(B1585,映射!A:B,2,FALSE)</f>
        <v>金怪</v>
      </c>
      <c r="D1585" s="85" t="str">
        <f>IF(IF(COUNTIF(AI!A:A,'表格编辑 '!C1585),TRUE,FALSE)=FALSE,"monster",(VLOOKUP(C1585,AI!A:B,2,FALSE)))</f>
        <v>monster</v>
      </c>
      <c r="E1585" s="2">
        <v>29</v>
      </c>
      <c r="F1585" s="86" t="str">
        <f>VLOOKUP(D1585,AI!B:G,2,FALSE)</f>
        <v>AI_born_event(RECEIVER, ARG0, ARG1, ARG2, ARG3,ARG4)</v>
      </c>
      <c r="G1585" s="86" t="str">
        <f>VLOOKUP(D1585,AI!B:G,3,FALSE)</f>
        <v>AI_update_event(RECEIVER, ARG0, ARG1, ARG2, ARG3,ARG4)</v>
      </c>
      <c r="H1585" s="86"/>
      <c r="I1585" s="86"/>
      <c r="J1585" s="86" t="str">
        <f>VLOOKUP(D1585,AI!B:G,6,FALSE)</f>
        <v>test_deadth_event(RECEIVER, ARG0, ARG1, ARG2, ARG3,ARG4)</v>
      </c>
      <c r="K1585" s="86">
        <f t="shared" si="58"/>
        <v>1</v>
      </c>
      <c r="L1585" s="86">
        <f>IF(怪物属性编辑!AH1318=1,怪物属性编辑!AO1318,0)</f>
        <v>88</v>
      </c>
      <c r="M1585" s="89">
        <f t="shared" si="60"/>
        <v>870</v>
      </c>
      <c r="S1585" s="86">
        <v>320</v>
      </c>
      <c r="AF1585" s="90">
        <f t="shared" si="59"/>
        <v>131017</v>
      </c>
    </row>
    <row r="1586" spans="1:32">
      <c r="A1586" s="5">
        <v>31018</v>
      </c>
      <c r="B1586" s="4">
        <v>10072</v>
      </c>
      <c r="C1586" s="5" t="str">
        <f>VLOOKUP(B1586,映射!A:B,2,FALSE)</f>
        <v>致命螳螂</v>
      </c>
      <c r="D1586" s="85" t="str">
        <f>IF(IF(COUNTIF(AI!A:A,'表格编辑 '!C1586),TRUE,FALSE)=FALSE,"monster",(VLOOKUP(C1586,AI!A:B,2,FALSE)))</f>
        <v>monster</v>
      </c>
      <c r="E1586" s="2">
        <v>29</v>
      </c>
      <c r="F1586" s="86" t="str">
        <f>VLOOKUP(D1586,AI!B:G,2,FALSE)</f>
        <v>AI_born_event(RECEIVER, ARG0, ARG1, ARG2, ARG3,ARG4)</v>
      </c>
      <c r="G1586" s="86" t="str">
        <f>VLOOKUP(D1586,AI!B:G,3,FALSE)</f>
        <v>AI_update_event(RECEIVER, ARG0, ARG1, ARG2, ARG3,ARG4)</v>
      </c>
      <c r="H1586" s="86"/>
      <c r="I1586" s="86"/>
      <c r="J1586" s="86" t="str">
        <f>VLOOKUP(D1586,AI!B:G,6,FALSE)</f>
        <v>test_deadth_event(RECEIVER, ARG0, ARG1, ARG2, ARG3,ARG4)</v>
      </c>
      <c r="K1586" s="86">
        <f t="shared" si="58"/>
        <v>1</v>
      </c>
      <c r="L1586" s="86">
        <f>IF(怪物属性编辑!AH1319=1,怪物属性编辑!AO1319,0)</f>
        <v>958</v>
      </c>
      <c r="M1586" s="89">
        <f t="shared" si="60"/>
        <v>870</v>
      </c>
      <c r="S1586" s="86">
        <v>320</v>
      </c>
      <c r="AF1586" s="90">
        <f t="shared" si="59"/>
        <v>131018</v>
      </c>
    </row>
    <row r="1587" spans="1:32">
      <c r="A1587" s="5">
        <v>31019</v>
      </c>
      <c r="B1587" s="4">
        <v>10132</v>
      </c>
      <c r="C1587" s="5" t="str">
        <f>VLOOKUP(B1587,映射!A:B,2,FALSE)</f>
        <v>蜥蝪斗士</v>
      </c>
      <c r="D1587" s="85" t="str">
        <f>IF(IF(COUNTIF(AI!A:A,'表格编辑 '!C1587),TRUE,FALSE)=FALSE,"monster",(VLOOKUP(C1587,AI!A:B,2,FALSE)))</f>
        <v>monster</v>
      </c>
      <c r="E1587" s="2">
        <v>29</v>
      </c>
      <c r="F1587" s="86" t="str">
        <f>VLOOKUP(D1587,AI!B:G,2,FALSE)</f>
        <v>AI_born_event(RECEIVER, ARG0, ARG1, ARG2, ARG3,ARG4)</v>
      </c>
      <c r="G1587" s="86" t="str">
        <f>VLOOKUP(D1587,AI!B:G,3,FALSE)</f>
        <v>AI_update_event(RECEIVER, ARG0, ARG1, ARG2, ARG3,ARG4)</v>
      </c>
      <c r="H1587" s="86"/>
      <c r="I1587" s="86"/>
      <c r="J1587" s="86" t="str">
        <f>VLOOKUP(D1587,AI!B:G,6,FALSE)</f>
        <v>test_deadth_event(RECEIVER, ARG0, ARG1, ARG2, ARG3,ARG4)</v>
      </c>
      <c r="K1587" s="86">
        <f t="shared" si="58"/>
        <v>1</v>
      </c>
      <c r="L1587" s="86">
        <f>IF(怪物属性编辑!AH1320=1,怪物属性编辑!AO1320,0)</f>
        <v>910</v>
      </c>
      <c r="M1587" s="89">
        <f t="shared" si="60"/>
        <v>870</v>
      </c>
      <c r="S1587" s="86">
        <v>320</v>
      </c>
      <c r="AF1587" s="90">
        <f t="shared" si="59"/>
        <v>131019</v>
      </c>
    </row>
    <row r="1588" spans="1:32">
      <c r="A1588" s="5">
        <v>31020</v>
      </c>
      <c r="B1588" s="4">
        <v>10101</v>
      </c>
      <c r="C1588" s="5" t="str">
        <f>VLOOKUP(B1588,映射!A:B,2,FALSE)</f>
        <v>风精</v>
      </c>
      <c r="D1588" s="85" t="str">
        <f>IF(IF(COUNTIF(AI!A:A,'表格编辑 '!C1588),TRUE,FALSE)=FALSE,"monster",(VLOOKUP(C1588,AI!A:B,2,FALSE)))</f>
        <v>monster</v>
      </c>
      <c r="E1588" s="2">
        <v>29</v>
      </c>
      <c r="F1588" s="86" t="str">
        <f>VLOOKUP(D1588,AI!B:G,2,FALSE)</f>
        <v>AI_born_event(RECEIVER, ARG0, ARG1, ARG2, ARG3,ARG4)</v>
      </c>
      <c r="G1588" s="86" t="str">
        <f>VLOOKUP(D1588,AI!B:G,3,FALSE)</f>
        <v>AI_update_event(RECEIVER, ARG0, ARG1, ARG2, ARG3,ARG4)</v>
      </c>
      <c r="H1588" s="86"/>
      <c r="I1588" s="86"/>
      <c r="J1588" s="86" t="str">
        <f>VLOOKUP(D1588,AI!B:G,6,FALSE)</f>
        <v>test_deadth_event(RECEIVER, ARG0, ARG1, ARG2, ARG3,ARG4)</v>
      </c>
      <c r="K1588" s="86">
        <f t="shared" si="58"/>
        <v>1</v>
      </c>
      <c r="L1588" s="86">
        <f>IF(怪物属性编辑!AH1321=1,怪物属性编辑!AO1321,0)</f>
        <v>1184</v>
      </c>
      <c r="M1588" s="89">
        <f t="shared" si="60"/>
        <v>870</v>
      </c>
      <c r="S1588" s="86">
        <v>320</v>
      </c>
      <c r="AF1588" s="90">
        <f t="shared" si="59"/>
        <v>131020</v>
      </c>
    </row>
    <row r="1589" spans="1:32">
      <c r="A1589" s="5">
        <v>31021</v>
      </c>
      <c r="B1589" s="4">
        <v>10108</v>
      </c>
      <c r="C1589" s="5" t="str">
        <f>VLOOKUP(B1589,映射!A:B,2,FALSE)</f>
        <v>丸子炸弹</v>
      </c>
      <c r="D1589" s="85" t="str">
        <f>IF(IF(COUNTIF(AI!A:A,'表格编辑 '!C1589),TRUE,FALSE)=FALSE,"monster",(VLOOKUP(C1589,AI!A:B,2,FALSE)))</f>
        <v>monster</v>
      </c>
      <c r="E1589" s="2">
        <v>29</v>
      </c>
      <c r="F1589" s="86" t="str">
        <f>VLOOKUP(D1589,AI!B:G,2,FALSE)</f>
        <v>AI_born_event(RECEIVER, ARG0, ARG1, ARG2, ARG3,ARG4)</v>
      </c>
      <c r="G1589" s="86" t="str">
        <f>VLOOKUP(D1589,AI!B:G,3,FALSE)</f>
        <v>AI_update_event(RECEIVER, ARG0, ARG1, ARG2, ARG3,ARG4)</v>
      </c>
      <c r="H1589" s="86"/>
      <c r="I1589" s="86"/>
      <c r="J1589" s="86" t="str">
        <f>VLOOKUP(D1589,AI!B:G,6,FALSE)</f>
        <v>test_deadth_event(RECEIVER, ARG0, ARG1, ARG2, ARG3,ARG4)</v>
      </c>
      <c r="K1589" s="86">
        <f t="shared" si="58"/>
        <v>1</v>
      </c>
      <c r="L1589" s="86">
        <f>IF(怪物属性编辑!AH1322=1,怪物属性编辑!AO1322,0)</f>
        <v>3132</v>
      </c>
      <c r="M1589" s="89">
        <f t="shared" si="60"/>
        <v>870</v>
      </c>
      <c r="S1589" s="86">
        <v>320</v>
      </c>
      <c r="AF1589" s="90">
        <f t="shared" si="59"/>
        <v>131021</v>
      </c>
    </row>
    <row r="1590" spans="1:32">
      <c r="A1590" s="5">
        <v>31022</v>
      </c>
      <c r="B1590" s="4">
        <v>10155</v>
      </c>
      <c r="C1590" s="5" t="str">
        <f>VLOOKUP(B1590,映射!A:B,2,FALSE)</f>
        <v>蜥蜴团</v>
      </c>
      <c r="D1590" s="85" t="str">
        <f>IF(IF(COUNTIF(AI!A:A,'表格编辑 '!C1590),TRUE,FALSE)=FALSE,"monster",(VLOOKUP(C1590,AI!A:B,2,FALSE)))</f>
        <v>monster</v>
      </c>
      <c r="E1590" s="2">
        <v>29</v>
      </c>
      <c r="F1590" s="86" t="str">
        <f>VLOOKUP(D1590,AI!B:G,2,FALSE)</f>
        <v>AI_born_event(RECEIVER, ARG0, ARG1, ARG2, ARG3,ARG4)</v>
      </c>
      <c r="G1590" s="86" t="str">
        <f>VLOOKUP(D1590,AI!B:G,3,FALSE)</f>
        <v>AI_update_event(RECEIVER, ARG0, ARG1, ARG2, ARG3,ARG4)</v>
      </c>
      <c r="H1590" s="86"/>
      <c r="I1590" s="86"/>
      <c r="J1590" s="86" t="str">
        <f>VLOOKUP(D1590,AI!B:G,6,FALSE)</f>
        <v>test_deadth_event(RECEIVER, ARG0, ARG1, ARG2, ARG3,ARG4)</v>
      </c>
      <c r="K1590" s="86">
        <f t="shared" si="58"/>
        <v>1</v>
      </c>
      <c r="L1590" s="86">
        <f>IF(怪物属性编辑!AH1323=1,怪物属性编辑!AO1323,0)</f>
        <v>1142</v>
      </c>
      <c r="M1590" s="89">
        <f t="shared" si="60"/>
        <v>870</v>
      </c>
      <c r="S1590" s="86">
        <v>320</v>
      </c>
      <c r="AF1590" s="90">
        <f t="shared" si="59"/>
        <v>131022</v>
      </c>
    </row>
    <row r="1591" spans="1:32">
      <c r="A1591" s="5">
        <v>31023</v>
      </c>
      <c r="B1591" s="4">
        <v>10125</v>
      </c>
      <c r="C1591" s="5" t="str">
        <f>VLOOKUP(B1591,映射!A:B,2,FALSE)</f>
        <v>银怪</v>
      </c>
      <c r="D1591" s="85" t="str">
        <f>IF(IF(COUNTIF(AI!A:A,'表格编辑 '!C1591),TRUE,FALSE)=FALSE,"monster",(VLOOKUP(C1591,AI!A:B,2,FALSE)))</f>
        <v>monster</v>
      </c>
      <c r="E1591" s="2">
        <v>29</v>
      </c>
      <c r="F1591" s="86" t="str">
        <f>VLOOKUP(D1591,AI!B:G,2,FALSE)</f>
        <v>AI_born_event(RECEIVER, ARG0, ARG1, ARG2, ARG3,ARG4)</v>
      </c>
      <c r="G1591" s="86" t="str">
        <f>VLOOKUP(D1591,AI!B:G,3,FALSE)</f>
        <v>AI_update_event(RECEIVER, ARG0, ARG1, ARG2, ARG3,ARG4)</v>
      </c>
      <c r="H1591" s="86"/>
      <c r="I1591" s="86"/>
      <c r="J1591" s="86" t="str">
        <f>VLOOKUP(D1591,AI!B:G,6,FALSE)</f>
        <v>test_deadth_event(RECEIVER, ARG0, ARG1, ARG2, ARG3,ARG4)</v>
      </c>
      <c r="K1591" s="86">
        <f t="shared" si="58"/>
        <v>1</v>
      </c>
      <c r="L1591" s="86">
        <f>IF(怪物属性编辑!AH1324=1,怪物属性编辑!AO1324,0)</f>
        <v>206</v>
      </c>
      <c r="M1591" s="89">
        <f t="shared" si="60"/>
        <v>870</v>
      </c>
      <c r="S1591" s="86">
        <v>320</v>
      </c>
      <c r="AF1591" s="90">
        <f t="shared" si="59"/>
        <v>131023</v>
      </c>
    </row>
    <row r="1592" spans="1:32">
      <c r="A1592" s="5">
        <v>31024</v>
      </c>
      <c r="B1592" s="4">
        <v>10035</v>
      </c>
      <c r="C1592" s="5" t="str">
        <f>VLOOKUP(B1592,映射!A:B,2,FALSE)</f>
        <v>鬼灵</v>
      </c>
      <c r="D1592" s="85" t="str">
        <f>IF(IF(COUNTIF(AI!A:A,'表格编辑 '!C1592),TRUE,FALSE)=FALSE,"monster",(VLOOKUP(C1592,AI!A:B,2,FALSE)))</f>
        <v>monster</v>
      </c>
      <c r="E1592" s="2">
        <v>29</v>
      </c>
      <c r="F1592" s="86" t="str">
        <f>VLOOKUP(D1592,AI!B:G,2,FALSE)</f>
        <v>AI_born_event(RECEIVER, ARG0, ARG1, ARG2, ARG3,ARG4)</v>
      </c>
      <c r="G1592" s="86" t="str">
        <f>VLOOKUP(D1592,AI!B:G,3,FALSE)</f>
        <v>AI_update_event(RECEIVER, ARG0, ARG1, ARG2, ARG3,ARG4)</v>
      </c>
      <c r="H1592" s="86"/>
      <c r="I1592" s="86"/>
      <c r="J1592" s="86" t="str">
        <f>VLOOKUP(D1592,AI!B:G,6,FALSE)</f>
        <v>test_deadth_event(RECEIVER, ARG0, ARG1, ARG2, ARG3,ARG4)</v>
      </c>
      <c r="K1592" s="86">
        <f t="shared" si="58"/>
        <v>1</v>
      </c>
      <c r="L1592" s="86">
        <f>IF(怪物属性编辑!AH1325=1,怪物属性编辑!AO1325,0)</f>
        <v>1604</v>
      </c>
      <c r="M1592" s="89">
        <f t="shared" si="60"/>
        <v>870</v>
      </c>
      <c r="S1592" s="86">
        <v>320</v>
      </c>
      <c r="AF1592" s="90">
        <f t="shared" si="59"/>
        <v>131024</v>
      </c>
    </row>
    <row r="1593" spans="1:32">
      <c r="A1593" s="5">
        <v>31025</v>
      </c>
      <c r="B1593" s="4">
        <v>10035</v>
      </c>
      <c r="C1593" s="5" t="str">
        <f>VLOOKUP(B1593,映射!A:B,2,FALSE)</f>
        <v>鬼灵</v>
      </c>
      <c r="D1593" s="85" t="str">
        <f>IF(IF(COUNTIF(AI!A:A,'表格编辑 '!C1593),TRUE,FALSE)=FALSE,"monster",(VLOOKUP(C1593,AI!A:B,2,FALSE)))</f>
        <v>monster</v>
      </c>
      <c r="E1593" s="2">
        <v>29</v>
      </c>
      <c r="F1593" s="86" t="str">
        <f>VLOOKUP(D1593,AI!B:G,2,FALSE)</f>
        <v>AI_born_event(RECEIVER, ARG0, ARG1, ARG2, ARG3,ARG4)</v>
      </c>
      <c r="G1593" s="86" t="str">
        <f>VLOOKUP(D1593,AI!B:G,3,FALSE)</f>
        <v>AI_update_event(RECEIVER, ARG0, ARG1, ARG2, ARG3,ARG4)</v>
      </c>
      <c r="H1593" s="86"/>
      <c r="I1593" s="86"/>
      <c r="J1593" s="86" t="str">
        <f>VLOOKUP(D1593,AI!B:G,6,FALSE)</f>
        <v>test_deadth_event(RECEIVER, ARG0, ARG1, ARG2, ARG3,ARG4)</v>
      </c>
      <c r="K1593" s="86">
        <f t="shared" si="58"/>
        <v>1</v>
      </c>
      <c r="L1593" s="86">
        <f>IF(怪物属性编辑!AH1326=1,怪物属性编辑!AO1326,0)</f>
        <v>1604</v>
      </c>
      <c r="M1593" s="89">
        <f t="shared" si="60"/>
        <v>870</v>
      </c>
      <c r="S1593" s="86">
        <v>320</v>
      </c>
      <c r="AF1593" s="90">
        <f t="shared" si="59"/>
        <v>131025</v>
      </c>
    </row>
    <row r="1594" spans="1:32">
      <c r="A1594" s="5">
        <v>31026</v>
      </c>
      <c r="B1594" s="4">
        <v>10101</v>
      </c>
      <c r="C1594" s="5" t="str">
        <f>VLOOKUP(B1594,映射!A:B,2,FALSE)</f>
        <v>风精</v>
      </c>
      <c r="D1594" s="85" t="str">
        <f>IF(IF(COUNTIF(AI!A:A,'表格编辑 '!C1594),TRUE,FALSE)=FALSE,"monster",(VLOOKUP(C1594,AI!A:B,2,FALSE)))</f>
        <v>monster</v>
      </c>
      <c r="E1594" s="2">
        <v>29</v>
      </c>
      <c r="F1594" s="86" t="str">
        <f>VLOOKUP(D1594,AI!B:G,2,FALSE)</f>
        <v>AI_born_event(RECEIVER, ARG0, ARG1, ARG2, ARG3,ARG4)</v>
      </c>
      <c r="G1594" s="86" t="str">
        <f>VLOOKUP(D1594,AI!B:G,3,FALSE)</f>
        <v>AI_update_event(RECEIVER, ARG0, ARG1, ARG2, ARG3,ARG4)</v>
      </c>
      <c r="H1594" s="86"/>
      <c r="I1594" s="86"/>
      <c r="J1594" s="86" t="str">
        <f>VLOOKUP(D1594,AI!B:G,6,FALSE)</f>
        <v>test_deadth_event(RECEIVER, ARG0, ARG1, ARG2, ARG3,ARG4)</v>
      </c>
      <c r="K1594" s="86">
        <f t="shared" si="58"/>
        <v>1</v>
      </c>
      <c r="L1594" s="86">
        <f>IF(怪物属性编辑!AH1327=1,怪物属性编辑!AO1327,0)</f>
        <v>1184</v>
      </c>
      <c r="M1594" s="89">
        <f t="shared" si="60"/>
        <v>870</v>
      </c>
      <c r="S1594" s="86">
        <v>320</v>
      </c>
      <c r="AF1594" s="90">
        <f t="shared" si="59"/>
        <v>131026</v>
      </c>
    </row>
    <row r="1595" spans="1:32">
      <c r="A1595" s="5">
        <v>31027</v>
      </c>
      <c r="B1595" s="4">
        <v>10152</v>
      </c>
      <c r="C1595" s="5" t="str">
        <f>VLOOKUP(B1595,映射!A:B,2,FALSE)</f>
        <v>盗贼</v>
      </c>
      <c r="D1595" s="85" t="str">
        <f>IF(IF(COUNTIF(AI!A:A,'表格编辑 '!C1595),TRUE,FALSE)=FALSE,"monster",(VLOOKUP(C1595,AI!A:B,2,FALSE)))</f>
        <v>monster</v>
      </c>
      <c r="E1595" s="2">
        <v>29</v>
      </c>
      <c r="F1595" s="86" t="str">
        <f>VLOOKUP(D1595,AI!B:G,2,FALSE)</f>
        <v>AI_born_event(RECEIVER, ARG0, ARG1, ARG2, ARG3,ARG4)</v>
      </c>
      <c r="G1595" s="86" t="str">
        <f>VLOOKUP(D1595,AI!B:G,3,FALSE)</f>
        <v>AI_update_event(RECEIVER, ARG0, ARG1, ARG2, ARG3,ARG4)</v>
      </c>
      <c r="H1595" s="86"/>
      <c r="I1595" s="86"/>
      <c r="J1595" s="86" t="str">
        <f>VLOOKUP(D1595,AI!B:G,6,FALSE)</f>
        <v>test_deadth_event(RECEIVER, ARG0, ARG1, ARG2, ARG3,ARG4)</v>
      </c>
      <c r="K1595" s="86">
        <f t="shared" si="58"/>
        <v>1</v>
      </c>
      <c r="L1595" s="86">
        <f>IF(怪物属性编辑!AH1328=1,怪物属性编辑!AO1328,0)</f>
        <v>1166</v>
      </c>
      <c r="M1595" s="89">
        <f t="shared" si="60"/>
        <v>870</v>
      </c>
      <c r="S1595" s="86">
        <v>320</v>
      </c>
      <c r="AF1595" s="90">
        <f t="shared" si="59"/>
        <v>131027</v>
      </c>
    </row>
    <row r="1596" spans="1:32">
      <c r="A1596" s="5">
        <v>31028</v>
      </c>
      <c r="B1596" s="4">
        <v>10100</v>
      </c>
      <c r="C1596" s="5" t="str">
        <f>VLOOKUP(B1596,映射!A:B,2,FALSE)</f>
        <v>火精</v>
      </c>
      <c r="D1596" s="85" t="str">
        <f>IF(IF(COUNTIF(AI!A:A,'表格编辑 '!C1596),TRUE,FALSE)=FALSE,"monster",(VLOOKUP(C1596,AI!A:B,2,FALSE)))</f>
        <v>monster</v>
      </c>
      <c r="E1596" s="2">
        <v>29</v>
      </c>
      <c r="F1596" s="86" t="str">
        <f>VLOOKUP(D1596,AI!B:G,2,FALSE)</f>
        <v>AI_born_event(RECEIVER, ARG0, ARG1, ARG2, ARG3,ARG4)</v>
      </c>
      <c r="G1596" s="86" t="str">
        <f>VLOOKUP(D1596,AI!B:G,3,FALSE)</f>
        <v>AI_update_event(RECEIVER, ARG0, ARG1, ARG2, ARG3,ARG4)</v>
      </c>
      <c r="H1596" s="86"/>
      <c r="I1596" s="86"/>
      <c r="J1596" s="86" t="str">
        <f>VLOOKUP(D1596,AI!B:G,6,FALSE)</f>
        <v>test_deadth_event(RECEIVER, ARG0, ARG1, ARG2, ARG3,ARG4)</v>
      </c>
      <c r="K1596" s="86">
        <f t="shared" si="58"/>
        <v>1</v>
      </c>
      <c r="L1596" s="86">
        <f>IF(怪物属性编辑!AH1329=1,怪物属性编辑!AO1329,0)</f>
        <v>702</v>
      </c>
      <c r="M1596" s="89">
        <f t="shared" si="60"/>
        <v>870</v>
      </c>
      <c r="S1596" s="86">
        <v>320</v>
      </c>
      <c r="AF1596" s="90">
        <f t="shared" si="59"/>
        <v>131028</v>
      </c>
    </row>
    <row r="1597" spans="1:32">
      <c r="A1597" s="5">
        <v>31029</v>
      </c>
      <c r="B1597" s="4">
        <v>10020</v>
      </c>
      <c r="C1597" s="5" t="str">
        <f>VLOOKUP(B1597,映射!A:B,2,FALSE)</f>
        <v>地狱看门犬</v>
      </c>
      <c r="D1597" s="85" t="str">
        <f>IF(IF(COUNTIF(AI!A:A,'表格编辑 '!C1597),TRUE,FALSE)=FALSE,"monster",(VLOOKUP(C1597,AI!A:B,2,FALSE)))</f>
        <v>monster</v>
      </c>
      <c r="E1597" s="2">
        <v>29</v>
      </c>
      <c r="F1597" s="86" t="str">
        <f>VLOOKUP(D1597,AI!B:G,2,FALSE)</f>
        <v>AI_born_event(RECEIVER, ARG0, ARG1, ARG2, ARG3,ARG4)</v>
      </c>
      <c r="G1597" s="86" t="str">
        <f>VLOOKUP(D1597,AI!B:G,3,FALSE)</f>
        <v>AI_update_event(RECEIVER, ARG0, ARG1, ARG2, ARG3,ARG4)</v>
      </c>
      <c r="H1597" s="86"/>
      <c r="I1597" s="86"/>
      <c r="J1597" s="86" t="str">
        <f>VLOOKUP(D1597,AI!B:G,6,FALSE)</f>
        <v>test_deadth_event(RECEIVER, ARG0, ARG1, ARG2, ARG3,ARG4)</v>
      </c>
      <c r="K1597" s="86">
        <f t="shared" si="58"/>
        <v>1</v>
      </c>
      <c r="L1597" s="86">
        <f>IF(怪物属性编辑!AH1330=1,怪物属性编辑!AO1330,0)</f>
        <v>710</v>
      </c>
      <c r="M1597" s="89">
        <f t="shared" si="60"/>
        <v>870</v>
      </c>
      <c r="S1597" s="86">
        <v>320</v>
      </c>
      <c r="AF1597" s="90">
        <f t="shared" si="59"/>
        <v>131029</v>
      </c>
    </row>
    <row r="1598" spans="1:32">
      <c r="A1598" s="5">
        <v>31030</v>
      </c>
      <c r="B1598" s="4">
        <v>10073</v>
      </c>
      <c r="C1598" s="5" t="str">
        <f>VLOOKUP(B1598,映射!A:B,2,FALSE)</f>
        <v>土蜘蛛</v>
      </c>
      <c r="D1598" s="85" t="str">
        <f>IF(IF(COUNTIF(AI!A:A,'表格编辑 '!C1598),TRUE,FALSE)=FALSE,"monster",(VLOOKUP(C1598,AI!A:B,2,FALSE)))</f>
        <v>monster</v>
      </c>
      <c r="E1598" s="2">
        <v>29</v>
      </c>
      <c r="F1598" s="86" t="str">
        <f>VLOOKUP(D1598,AI!B:G,2,FALSE)</f>
        <v>AI_born_event(RECEIVER, ARG0, ARG1, ARG2, ARG3,ARG4)</v>
      </c>
      <c r="G1598" s="86" t="str">
        <f>VLOOKUP(D1598,AI!B:G,3,FALSE)</f>
        <v>AI_update_event(RECEIVER, ARG0, ARG1, ARG2, ARG3,ARG4)</v>
      </c>
      <c r="H1598" s="86"/>
      <c r="I1598" s="86"/>
      <c r="J1598" s="86" t="str">
        <f>VLOOKUP(D1598,AI!B:G,6,FALSE)</f>
        <v>test_deadth_event(RECEIVER, ARG0, ARG1, ARG2, ARG3,ARG4)</v>
      </c>
      <c r="K1598" s="86">
        <f t="shared" si="58"/>
        <v>1</v>
      </c>
      <c r="L1598" s="86">
        <f>IF(怪物属性编辑!AH1331=1,怪物属性编辑!AO1331,0)</f>
        <v>1718</v>
      </c>
      <c r="M1598" s="89">
        <f t="shared" si="60"/>
        <v>870</v>
      </c>
      <c r="S1598" s="86">
        <v>320</v>
      </c>
      <c r="AF1598" s="90">
        <f t="shared" si="59"/>
        <v>131030</v>
      </c>
    </row>
    <row r="1599" spans="1:32">
      <c r="A1599" s="5">
        <v>31031</v>
      </c>
      <c r="B1599" s="4">
        <v>10139</v>
      </c>
      <c r="C1599" s="5" t="str">
        <f>VLOOKUP(B1599,映射!A:B,2,FALSE)</f>
        <v>银色翼龙</v>
      </c>
      <c r="D1599" s="85" t="str">
        <f>IF(IF(COUNTIF(AI!A:A,'表格编辑 '!C1599),TRUE,FALSE)=FALSE,"monster",(VLOOKUP(C1599,AI!A:B,2,FALSE)))</f>
        <v>monster</v>
      </c>
      <c r="E1599" s="2">
        <v>29</v>
      </c>
      <c r="F1599" s="86" t="str">
        <f>VLOOKUP(D1599,AI!B:G,2,FALSE)</f>
        <v>AI_born_event(RECEIVER, ARG0, ARG1, ARG2, ARG3,ARG4)</v>
      </c>
      <c r="G1599" s="86" t="str">
        <f>VLOOKUP(D1599,AI!B:G,3,FALSE)</f>
        <v>AI_update_event(RECEIVER, ARG0, ARG1, ARG2, ARG3,ARG4)</v>
      </c>
      <c r="H1599" s="86"/>
      <c r="I1599" s="86"/>
      <c r="J1599" s="86" t="str">
        <f>VLOOKUP(D1599,AI!B:G,6,FALSE)</f>
        <v>test_deadth_event(RECEIVER, ARG0, ARG1, ARG2, ARG3,ARG4)</v>
      </c>
      <c r="K1599" s="86">
        <f t="shared" si="58"/>
        <v>1</v>
      </c>
      <c r="L1599" s="86">
        <f>IF(怪物属性编辑!AH1332=1,怪物属性编辑!AO1332,0)</f>
        <v>1174</v>
      </c>
      <c r="M1599" s="89">
        <f t="shared" si="60"/>
        <v>870</v>
      </c>
      <c r="S1599" s="86">
        <v>320</v>
      </c>
      <c r="AF1599" s="90">
        <f t="shared" si="59"/>
        <v>131031</v>
      </c>
    </row>
    <row r="1600" spans="1:32">
      <c r="A1600" s="5">
        <v>31032</v>
      </c>
      <c r="B1600" s="4">
        <v>10126</v>
      </c>
      <c r="C1600" s="5" t="str">
        <f>VLOOKUP(B1600,映射!A:B,2,FALSE)</f>
        <v>金怪</v>
      </c>
      <c r="D1600" s="85" t="str">
        <f>IF(IF(COUNTIF(AI!A:A,'表格编辑 '!C1600),TRUE,FALSE)=FALSE,"monster",(VLOOKUP(C1600,AI!A:B,2,FALSE)))</f>
        <v>monster</v>
      </c>
      <c r="E1600" s="2">
        <v>34</v>
      </c>
      <c r="F1600" s="86" t="str">
        <f>VLOOKUP(D1600,AI!B:G,2,FALSE)</f>
        <v>AI_born_event(RECEIVER, ARG0, ARG1, ARG2, ARG3,ARG4)</v>
      </c>
      <c r="G1600" s="86" t="str">
        <f>VLOOKUP(D1600,AI!B:G,3,FALSE)</f>
        <v>AI_update_event(RECEIVER, ARG0, ARG1, ARG2, ARG3,ARG4)</v>
      </c>
      <c r="H1600" s="86"/>
      <c r="I1600" s="86"/>
      <c r="J1600" s="86" t="str">
        <f>VLOOKUP(D1600,AI!B:G,6,FALSE)</f>
        <v>test_deadth_event(RECEIVER, ARG0, ARG1, ARG2, ARG3,ARG4)</v>
      </c>
      <c r="K1600" s="86">
        <f t="shared" si="58"/>
        <v>1</v>
      </c>
      <c r="L1600" s="86">
        <f>IF(怪物属性编辑!AH1333=1,怪物属性编辑!AO1333,0)</f>
        <v>1236</v>
      </c>
      <c r="M1600" s="89">
        <f t="shared" si="60"/>
        <v>1020</v>
      </c>
      <c r="S1600" s="86">
        <v>320</v>
      </c>
      <c r="AF1600" s="90">
        <f t="shared" si="59"/>
        <v>131032</v>
      </c>
    </row>
    <row r="1601" spans="1:32">
      <c r="A1601" s="5">
        <v>31033</v>
      </c>
      <c r="B1601" s="4">
        <v>10072</v>
      </c>
      <c r="C1601" s="5" t="str">
        <f>VLOOKUP(B1601,映射!A:B,2,FALSE)</f>
        <v>致命螳螂</v>
      </c>
      <c r="D1601" s="85" t="str">
        <f>IF(IF(COUNTIF(AI!A:A,'表格编辑 '!C1601),TRUE,FALSE)=FALSE,"monster",(VLOOKUP(C1601,AI!A:B,2,FALSE)))</f>
        <v>monster</v>
      </c>
      <c r="E1601" s="2">
        <v>34</v>
      </c>
      <c r="F1601" s="86" t="str">
        <f>VLOOKUP(D1601,AI!B:G,2,FALSE)</f>
        <v>AI_born_event(RECEIVER, ARG0, ARG1, ARG2, ARG3,ARG4)</v>
      </c>
      <c r="G1601" s="86" t="str">
        <f>VLOOKUP(D1601,AI!B:G,3,FALSE)</f>
        <v>AI_update_event(RECEIVER, ARG0, ARG1, ARG2, ARG3,ARG4)</v>
      </c>
      <c r="H1601" s="86"/>
      <c r="I1601" s="86"/>
      <c r="J1601" s="86" t="str">
        <f>VLOOKUP(D1601,AI!B:G,6,FALSE)</f>
        <v>test_deadth_event(RECEIVER, ARG0, ARG1, ARG2, ARG3,ARG4)</v>
      </c>
      <c r="K1601" s="86">
        <f t="shared" si="58"/>
        <v>1</v>
      </c>
      <c r="L1601" s="86">
        <f>IF(怪物属性编辑!AH1334=1,怪物属性编辑!AO1334,0)</f>
        <v>2542</v>
      </c>
      <c r="M1601" s="89">
        <f t="shared" si="60"/>
        <v>1020</v>
      </c>
      <c r="S1601" s="86">
        <v>320</v>
      </c>
      <c r="AF1601" s="90">
        <f t="shared" si="59"/>
        <v>131033</v>
      </c>
    </row>
    <row r="1602" spans="1:32">
      <c r="A1602" s="5">
        <v>31034</v>
      </c>
      <c r="B1602" s="4">
        <v>10132</v>
      </c>
      <c r="C1602" s="5" t="str">
        <f>VLOOKUP(B1602,映射!A:B,2,FALSE)</f>
        <v>蜥蝪斗士</v>
      </c>
      <c r="D1602" s="85" t="str">
        <f>IF(IF(COUNTIF(AI!A:A,'表格编辑 '!C1602),TRUE,FALSE)=FALSE,"monster",(VLOOKUP(C1602,AI!A:B,2,FALSE)))</f>
        <v>monster</v>
      </c>
      <c r="E1602" s="2">
        <v>34</v>
      </c>
      <c r="F1602" s="86" t="str">
        <f>VLOOKUP(D1602,AI!B:G,2,FALSE)</f>
        <v>AI_born_event(RECEIVER, ARG0, ARG1, ARG2, ARG3,ARG4)</v>
      </c>
      <c r="G1602" s="86" t="str">
        <f>VLOOKUP(D1602,AI!B:G,3,FALSE)</f>
        <v>AI_update_event(RECEIVER, ARG0, ARG1, ARG2, ARG3,ARG4)</v>
      </c>
      <c r="H1602" s="86"/>
      <c r="I1602" s="86"/>
      <c r="J1602" s="86" t="str">
        <f>VLOOKUP(D1602,AI!B:G,6,FALSE)</f>
        <v>test_deadth_event(RECEIVER, ARG0, ARG1, ARG2, ARG3,ARG4)</v>
      </c>
      <c r="K1602" s="86">
        <f t="shared" si="58"/>
        <v>1</v>
      </c>
      <c r="L1602" s="86">
        <f>IF(怪物属性编辑!AH1335=1,怪物属性编辑!AO1335,0)</f>
        <v>2302</v>
      </c>
      <c r="M1602" s="89">
        <f t="shared" si="60"/>
        <v>1020</v>
      </c>
      <c r="S1602" s="86">
        <v>320</v>
      </c>
      <c r="AF1602" s="90">
        <f t="shared" si="59"/>
        <v>131034</v>
      </c>
    </row>
    <row r="1603" spans="1:32">
      <c r="A1603" s="5">
        <v>31035</v>
      </c>
      <c r="B1603" s="4">
        <v>10101</v>
      </c>
      <c r="C1603" s="5" t="str">
        <f>VLOOKUP(B1603,映射!A:B,2,FALSE)</f>
        <v>风精</v>
      </c>
      <c r="D1603" s="85" t="str">
        <f>IF(IF(COUNTIF(AI!A:A,'表格编辑 '!C1603),TRUE,FALSE)=FALSE,"monster",(VLOOKUP(C1603,AI!A:B,2,FALSE)))</f>
        <v>monster</v>
      </c>
      <c r="E1603" s="2">
        <v>34</v>
      </c>
      <c r="F1603" s="86" t="str">
        <f>VLOOKUP(D1603,AI!B:G,2,FALSE)</f>
        <v>AI_born_event(RECEIVER, ARG0, ARG1, ARG2, ARG3,ARG4)</v>
      </c>
      <c r="G1603" s="86" t="str">
        <f>VLOOKUP(D1603,AI!B:G,3,FALSE)</f>
        <v>AI_update_event(RECEIVER, ARG0, ARG1, ARG2, ARG3,ARG4)</v>
      </c>
      <c r="H1603" s="86"/>
      <c r="I1603" s="86"/>
      <c r="J1603" s="86" t="str">
        <f>VLOOKUP(D1603,AI!B:G,6,FALSE)</f>
        <v>test_deadth_event(RECEIVER, ARG0, ARG1, ARG2, ARG3,ARG4)</v>
      </c>
      <c r="K1603" s="86">
        <f t="shared" si="58"/>
        <v>1</v>
      </c>
      <c r="L1603" s="86">
        <f>IF(怪物属性编辑!AH1336=1,怪物属性编辑!AO1336,0)</f>
        <v>3006</v>
      </c>
      <c r="M1603" s="89">
        <f t="shared" si="60"/>
        <v>1020</v>
      </c>
      <c r="S1603" s="86">
        <v>320</v>
      </c>
      <c r="AF1603" s="90">
        <f t="shared" si="59"/>
        <v>131035</v>
      </c>
    </row>
    <row r="1604" spans="1:32">
      <c r="A1604" s="5">
        <v>31036</v>
      </c>
      <c r="B1604" s="4">
        <v>10108</v>
      </c>
      <c r="C1604" s="5" t="str">
        <f>VLOOKUP(B1604,映射!A:B,2,FALSE)</f>
        <v>丸子炸弹</v>
      </c>
      <c r="D1604" s="85" t="str">
        <f>IF(IF(COUNTIF(AI!A:A,'表格编辑 '!C1604),TRUE,FALSE)=FALSE,"monster",(VLOOKUP(C1604,AI!A:B,2,FALSE)))</f>
        <v>monster</v>
      </c>
      <c r="E1604" s="2">
        <v>34</v>
      </c>
      <c r="F1604" s="86" t="str">
        <f>VLOOKUP(D1604,AI!B:G,2,FALSE)</f>
        <v>AI_born_event(RECEIVER, ARG0, ARG1, ARG2, ARG3,ARG4)</v>
      </c>
      <c r="G1604" s="86" t="str">
        <f>VLOOKUP(D1604,AI!B:G,3,FALSE)</f>
        <v>AI_update_event(RECEIVER, ARG0, ARG1, ARG2, ARG3,ARG4)</v>
      </c>
      <c r="H1604" s="86"/>
      <c r="I1604" s="86"/>
      <c r="J1604" s="86" t="str">
        <f>VLOOKUP(D1604,AI!B:G,6,FALSE)</f>
        <v>test_deadth_event(RECEIVER, ARG0, ARG1, ARG2, ARG3,ARG4)</v>
      </c>
      <c r="K1604" s="86">
        <f t="shared" si="58"/>
        <v>1</v>
      </c>
      <c r="L1604" s="86">
        <f>IF(怪物属性编辑!AH1337=1,怪物属性编辑!AO1337,0)</f>
        <v>5898</v>
      </c>
      <c r="M1604" s="89">
        <f t="shared" si="60"/>
        <v>1020</v>
      </c>
      <c r="S1604" s="86">
        <v>320</v>
      </c>
      <c r="AF1604" s="90">
        <f t="shared" si="59"/>
        <v>131036</v>
      </c>
    </row>
    <row r="1605" spans="1:32">
      <c r="A1605" s="5">
        <v>31037</v>
      </c>
      <c r="B1605" s="4">
        <v>10155</v>
      </c>
      <c r="C1605" s="5" t="str">
        <f>VLOOKUP(B1605,映射!A:B,2,FALSE)</f>
        <v>蜥蜴团</v>
      </c>
      <c r="D1605" s="85" t="str">
        <f>IF(IF(COUNTIF(AI!A:A,'表格编辑 '!C1605),TRUE,FALSE)=FALSE,"monster",(VLOOKUP(C1605,AI!A:B,2,FALSE)))</f>
        <v>monster</v>
      </c>
      <c r="E1605" s="2">
        <v>34</v>
      </c>
      <c r="F1605" s="86" t="str">
        <f>VLOOKUP(D1605,AI!B:G,2,FALSE)</f>
        <v>AI_born_event(RECEIVER, ARG0, ARG1, ARG2, ARG3,ARG4)</v>
      </c>
      <c r="G1605" s="86" t="str">
        <f>VLOOKUP(D1605,AI!B:G,3,FALSE)</f>
        <v>AI_update_event(RECEIVER, ARG0, ARG1, ARG2, ARG3,ARG4)</v>
      </c>
      <c r="H1605" s="86"/>
      <c r="I1605" s="86"/>
      <c r="J1605" s="86" t="str">
        <f>VLOOKUP(D1605,AI!B:G,6,FALSE)</f>
        <v>test_deadth_event(RECEIVER, ARG0, ARG1, ARG2, ARG3,ARG4)</v>
      </c>
      <c r="K1605" s="86">
        <f t="shared" si="58"/>
        <v>1</v>
      </c>
      <c r="L1605" s="86">
        <f>IF(怪物属性编辑!AH1338=1,怪物属性编辑!AO1338,0)</f>
        <v>2722</v>
      </c>
      <c r="M1605" s="89">
        <f t="shared" si="60"/>
        <v>1020</v>
      </c>
      <c r="S1605" s="86">
        <v>320</v>
      </c>
      <c r="AF1605" s="90">
        <f t="shared" si="59"/>
        <v>131037</v>
      </c>
    </row>
    <row r="1606" spans="1:32">
      <c r="A1606" s="5">
        <v>31038</v>
      </c>
      <c r="B1606" s="4">
        <v>10125</v>
      </c>
      <c r="C1606" s="5" t="str">
        <f>VLOOKUP(B1606,映射!A:B,2,FALSE)</f>
        <v>银怪</v>
      </c>
      <c r="D1606" s="85" t="str">
        <f>IF(IF(COUNTIF(AI!A:A,'表格编辑 '!C1606),TRUE,FALSE)=FALSE,"monster",(VLOOKUP(C1606,AI!A:B,2,FALSE)))</f>
        <v>monster</v>
      </c>
      <c r="E1606" s="2">
        <v>34</v>
      </c>
      <c r="F1606" s="86" t="str">
        <f>VLOOKUP(D1606,AI!B:G,2,FALSE)</f>
        <v>AI_born_event(RECEIVER, ARG0, ARG1, ARG2, ARG3,ARG4)</v>
      </c>
      <c r="G1606" s="86" t="str">
        <f>VLOOKUP(D1606,AI!B:G,3,FALSE)</f>
        <v>AI_update_event(RECEIVER, ARG0, ARG1, ARG2, ARG3,ARG4)</v>
      </c>
      <c r="H1606" s="86"/>
      <c r="I1606" s="86"/>
      <c r="J1606" s="86" t="str">
        <f>VLOOKUP(D1606,AI!B:G,6,FALSE)</f>
        <v>test_deadth_event(RECEIVER, ARG0, ARG1, ARG2, ARG3,ARG4)</v>
      </c>
      <c r="K1606" s="86">
        <f t="shared" si="58"/>
        <v>1</v>
      </c>
      <c r="L1606" s="86">
        <f>IF(怪物属性编辑!AH1339=1,怪物属性编辑!AO1339,0)</f>
        <v>1248</v>
      </c>
      <c r="M1606" s="89">
        <f t="shared" si="60"/>
        <v>1020</v>
      </c>
      <c r="S1606" s="86">
        <v>320</v>
      </c>
      <c r="AF1606" s="90">
        <f t="shared" si="59"/>
        <v>131038</v>
      </c>
    </row>
    <row r="1607" spans="1:32">
      <c r="A1607" s="5">
        <v>31039</v>
      </c>
      <c r="B1607" s="4">
        <v>10035</v>
      </c>
      <c r="C1607" s="5" t="str">
        <f>VLOOKUP(B1607,映射!A:B,2,FALSE)</f>
        <v>鬼灵</v>
      </c>
      <c r="D1607" s="85" t="str">
        <f>IF(IF(COUNTIF(AI!A:A,'表格编辑 '!C1607),TRUE,FALSE)=FALSE,"monster",(VLOOKUP(C1607,AI!A:B,2,FALSE)))</f>
        <v>monster</v>
      </c>
      <c r="E1607" s="2">
        <v>34</v>
      </c>
      <c r="F1607" s="86" t="str">
        <f>VLOOKUP(D1607,AI!B:G,2,FALSE)</f>
        <v>AI_born_event(RECEIVER, ARG0, ARG1, ARG2, ARG3,ARG4)</v>
      </c>
      <c r="G1607" s="86" t="str">
        <f>VLOOKUP(D1607,AI!B:G,3,FALSE)</f>
        <v>AI_update_event(RECEIVER, ARG0, ARG1, ARG2, ARG3,ARG4)</v>
      </c>
      <c r="H1607" s="86"/>
      <c r="I1607" s="86"/>
      <c r="J1607" s="86" t="str">
        <f>VLOOKUP(D1607,AI!B:G,6,FALSE)</f>
        <v>test_deadth_event(RECEIVER, ARG0, ARG1, ARG2, ARG3,ARG4)</v>
      </c>
      <c r="K1607" s="86">
        <f t="shared" si="58"/>
        <v>1</v>
      </c>
      <c r="L1607" s="86">
        <f>IF(怪物属性编辑!AH1340=1,怪物属性编辑!AO1340,0)</f>
        <v>3332</v>
      </c>
      <c r="M1607" s="89">
        <f t="shared" si="60"/>
        <v>1020</v>
      </c>
      <c r="S1607" s="86">
        <v>320</v>
      </c>
      <c r="AF1607" s="90">
        <f t="shared" si="59"/>
        <v>131039</v>
      </c>
    </row>
    <row r="1608" spans="1:32">
      <c r="A1608" s="5">
        <v>31040</v>
      </c>
      <c r="B1608" s="4">
        <v>10035</v>
      </c>
      <c r="C1608" s="5" t="str">
        <f>VLOOKUP(B1608,映射!A:B,2,FALSE)</f>
        <v>鬼灵</v>
      </c>
      <c r="D1608" s="85" t="str">
        <f>IF(IF(COUNTIF(AI!A:A,'表格编辑 '!C1608),TRUE,FALSE)=FALSE,"monster",(VLOOKUP(C1608,AI!A:B,2,FALSE)))</f>
        <v>monster</v>
      </c>
      <c r="E1608" s="2">
        <v>34</v>
      </c>
      <c r="F1608" s="86" t="str">
        <f>VLOOKUP(D1608,AI!B:G,2,FALSE)</f>
        <v>AI_born_event(RECEIVER, ARG0, ARG1, ARG2, ARG3,ARG4)</v>
      </c>
      <c r="G1608" s="86" t="str">
        <f>VLOOKUP(D1608,AI!B:G,3,FALSE)</f>
        <v>AI_update_event(RECEIVER, ARG0, ARG1, ARG2, ARG3,ARG4)</v>
      </c>
      <c r="H1608" s="86"/>
      <c r="I1608" s="86"/>
      <c r="J1608" s="86" t="str">
        <f>VLOOKUP(D1608,AI!B:G,6,FALSE)</f>
        <v>test_deadth_event(RECEIVER, ARG0, ARG1, ARG2, ARG3,ARG4)</v>
      </c>
      <c r="K1608" s="86">
        <f t="shared" si="58"/>
        <v>1</v>
      </c>
      <c r="L1608" s="86">
        <f>IF(怪物属性编辑!AH1341=1,怪物属性编辑!AO1341,0)</f>
        <v>3332</v>
      </c>
      <c r="M1608" s="89">
        <f t="shared" si="60"/>
        <v>1020</v>
      </c>
      <c r="S1608" s="86">
        <v>320</v>
      </c>
      <c r="AF1608" s="90">
        <f t="shared" si="59"/>
        <v>131040</v>
      </c>
    </row>
    <row r="1609" spans="1:32">
      <c r="A1609" s="5">
        <v>31041</v>
      </c>
      <c r="B1609" s="4">
        <v>10101</v>
      </c>
      <c r="C1609" s="5" t="str">
        <f>VLOOKUP(B1609,映射!A:B,2,FALSE)</f>
        <v>风精</v>
      </c>
      <c r="D1609" s="85" t="str">
        <f>IF(IF(COUNTIF(AI!A:A,'表格编辑 '!C1609),TRUE,FALSE)=FALSE,"monster",(VLOOKUP(C1609,AI!A:B,2,FALSE)))</f>
        <v>monster</v>
      </c>
      <c r="E1609" s="2">
        <v>34</v>
      </c>
      <c r="F1609" s="86" t="str">
        <f>VLOOKUP(D1609,AI!B:G,2,FALSE)</f>
        <v>AI_born_event(RECEIVER, ARG0, ARG1, ARG2, ARG3,ARG4)</v>
      </c>
      <c r="G1609" s="86" t="str">
        <f>VLOOKUP(D1609,AI!B:G,3,FALSE)</f>
        <v>AI_update_event(RECEIVER, ARG0, ARG1, ARG2, ARG3,ARG4)</v>
      </c>
      <c r="H1609" s="86"/>
      <c r="I1609" s="86"/>
      <c r="J1609" s="86" t="str">
        <f>VLOOKUP(D1609,AI!B:G,6,FALSE)</f>
        <v>test_deadth_event(RECEIVER, ARG0, ARG1, ARG2, ARG3,ARG4)</v>
      </c>
      <c r="K1609" s="86">
        <f t="shared" si="58"/>
        <v>1</v>
      </c>
      <c r="L1609" s="86">
        <f>IF(怪物属性编辑!AH1342=1,怪物属性编辑!AO1342,0)</f>
        <v>3006</v>
      </c>
      <c r="M1609" s="89">
        <f t="shared" si="60"/>
        <v>1020</v>
      </c>
      <c r="S1609" s="86">
        <v>320</v>
      </c>
      <c r="AF1609" s="90">
        <f t="shared" si="59"/>
        <v>131041</v>
      </c>
    </row>
    <row r="1610" spans="1:32">
      <c r="A1610" s="5">
        <v>31042</v>
      </c>
      <c r="B1610" s="4">
        <v>10152</v>
      </c>
      <c r="C1610" s="5" t="str">
        <f>VLOOKUP(B1610,映射!A:B,2,FALSE)</f>
        <v>盗贼</v>
      </c>
      <c r="D1610" s="85" t="str">
        <f>IF(IF(COUNTIF(AI!A:A,'表格编辑 '!C1610),TRUE,FALSE)=FALSE,"monster",(VLOOKUP(C1610,AI!A:B,2,FALSE)))</f>
        <v>monster</v>
      </c>
      <c r="E1610" s="2">
        <v>34</v>
      </c>
      <c r="F1610" s="86" t="str">
        <f>VLOOKUP(D1610,AI!B:G,2,FALSE)</f>
        <v>AI_born_event(RECEIVER, ARG0, ARG1, ARG2, ARG3,ARG4)</v>
      </c>
      <c r="G1610" s="86" t="str">
        <f>VLOOKUP(D1610,AI!B:G,3,FALSE)</f>
        <v>AI_update_event(RECEIVER, ARG0, ARG1, ARG2, ARG3,ARG4)</v>
      </c>
      <c r="H1610" s="86"/>
      <c r="I1610" s="86"/>
      <c r="J1610" s="86" t="str">
        <f>VLOOKUP(D1610,AI!B:G,6,FALSE)</f>
        <v>test_deadth_event(RECEIVER, ARG0, ARG1, ARG2, ARG3,ARG4)</v>
      </c>
      <c r="K1610" s="86">
        <f t="shared" si="58"/>
        <v>1</v>
      </c>
      <c r="L1610" s="86">
        <f>IF(怪物属性编辑!AH1343=1,怪物属性编辑!AO1343,0)</f>
        <v>2842</v>
      </c>
      <c r="M1610" s="89">
        <f t="shared" si="60"/>
        <v>1020</v>
      </c>
      <c r="S1610" s="86">
        <v>320</v>
      </c>
      <c r="AF1610" s="90">
        <f t="shared" si="59"/>
        <v>131042</v>
      </c>
    </row>
    <row r="1611" spans="1:32">
      <c r="A1611" s="5">
        <v>31043</v>
      </c>
      <c r="B1611" s="4">
        <v>10100</v>
      </c>
      <c r="C1611" s="5" t="str">
        <f>VLOOKUP(B1611,映射!A:B,2,FALSE)</f>
        <v>火精</v>
      </c>
      <c r="D1611" s="85" t="str">
        <f>IF(IF(COUNTIF(AI!A:A,'表格编辑 '!C1611),TRUE,FALSE)=FALSE,"monster",(VLOOKUP(C1611,AI!A:B,2,FALSE)))</f>
        <v>monster</v>
      </c>
      <c r="E1611" s="2">
        <v>34</v>
      </c>
      <c r="F1611" s="86" t="str">
        <f>VLOOKUP(D1611,AI!B:G,2,FALSE)</f>
        <v>AI_born_event(RECEIVER, ARG0, ARG1, ARG2, ARG3,ARG4)</v>
      </c>
      <c r="G1611" s="86" t="str">
        <f>VLOOKUP(D1611,AI!B:G,3,FALSE)</f>
        <v>AI_update_event(RECEIVER, ARG0, ARG1, ARG2, ARG3,ARG4)</v>
      </c>
      <c r="H1611" s="86"/>
      <c r="I1611" s="86"/>
      <c r="J1611" s="86" t="str">
        <f>VLOOKUP(D1611,AI!B:G,6,FALSE)</f>
        <v>test_deadth_event(RECEIVER, ARG0, ARG1, ARG2, ARG3,ARG4)</v>
      </c>
      <c r="K1611" s="86">
        <f t="shared" si="58"/>
        <v>1</v>
      </c>
      <c r="L1611" s="86">
        <f>IF(怪物属性编辑!AH1344=1,怪物属性编辑!AO1344,0)</f>
        <v>2158</v>
      </c>
      <c r="M1611" s="89">
        <f t="shared" si="60"/>
        <v>1020</v>
      </c>
      <c r="S1611" s="86">
        <v>320</v>
      </c>
      <c r="AF1611" s="90">
        <f t="shared" si="59"/>
        <v>131043</v>
      </c>
    </row>
    <row r="1612" spans="1:32">
      <c r="A1612" s="5">
        <v>31044</v>
      </c>
      <c r="B1612" s="4">
        <v>10020</v>
      </c>
      <c r="C1612" s="5" t="str">
        <f>VLOOKUP(B1612,映射!A:B,2,FALSE)</f>
        <v>地狱看门犬</v>
      </c>
      <c r="D1612" s="85" t="str">
        <f>IF(IF(COUNTIF(AI!A:A,'表格编辑 '!C1612),TRUE,FALSE)=FALSE,"monster",(VLOOKUP(C1612,AI!A:B,2,FALSE)))</f>
        <v>monster</v>
      </c>
      <c r="E1612" s="2">
        <v>34</v>
      </c>
      <c r="F1612" s="86" t="str">
        <f>VLOOKUP(D1612,AI!B:G,2,FALSE)</f>
        <v>AI_born_event(RECEIVER, ARG0, ARG1, ARG2, ARG3,ARG4)</v>
      </c>
      <c r="G1612" s="86" t="str">
        <f>VLOOKUP(D1612,AI!B:G,3,FALSE)</f>
        <v>AI_update_event(RECEIVER, ARG0, ARG1, ARG2, ARG3,ARG4)</v>
      </c>
      <c r="H1612" s="86"/>
      <c r="I1612" s="86"/>
      <c r="J1612" s="86" t="str">
        <f>VLOOKUP(D1612,AI!B:G,6,FALSE)</f>
        <v>test_deadth_event(RECEIVER, ARG0, ARG1, ARG2, ARG3,ARG4)</v>
      </c>
      <c r="K1612" s="86">
        <f t="shared" si="58"/>
        <v>1</v>
      </c>
      <c r="L1612" s="86">
        <f>IF(怪物属性编辑!AH1345=1,怪物属性编辑!AO1345,0)</f>
        <v>2306</v>
      </c>
      <c r="M1612" s="89">
        <f t="shared" si="60"/>
        <v>1020</v>
      </c>
      <c r="S1612" s="86">
        <v>320</v>
      </c>
      <c r="AF1612" s="90">
        <f t="shared" si="59"/>
        <v>131044</v>
      </c>
    </row>
    <row r="1613" spans="1:32">
      <c r="A1613" s="5">
        <v>31045</v>
      </c>
      <c r="B1613" s="4">
        <v>10073</v>
      </c>
      <c r="C1613" s="5" t="str">
        <f>VLOOKUP(B1613,映射!A:B,2,FALSE)</f>
        <v>土蜘蛛</v>
      </c>
      <c r="D1613" s="85" t="str">
        <f>IF(IF(COUNTIF(AI!A:A,'表格编辑 '!C1613),TRUE,FALSE)=FALSE,"monster",(VLOOKUP(C1613,AI!A:B,2,FALSE)))</f>
        <v>monster</v>
      </c>
      <c r="E1613" s="2">
        <v>34</v>
      </c>
      <c r="F1613" s="86" t="str">
        <f>VLOOKUP(D1613,AI!B:G,2,FALSE)</f>
        <v>AI_born_event(RECEIVER, ARG0, ARG1, ARG2, ARG3,ARG4)</v>
      </c>
      <c r="G1613" s="86" t="str">
        <f>VLOOKUP(D1613,AI!B:G,3,FALSE)</f>
        <v>AI_update_event(RECEIVER, ARG0, ARG1, ARG2, ARG3,ARG4)</v>
      </c>
      <c r="H1613" s="86"/>
      <c r="I1613" s="86"/>
      <c r="J1613" s="86" t="str">
        <f>VLOOKUP(D1613,AI!B:G,6,FALSE)</f>
        <v>test_deadth_event(RECEIVER, ARG0, ARG1, ARG2, ARG3,ARG4)</v>
      </c>
      <c r="K1613" s="86">
        <f t="shared" si="58"/>
        <v>1</v>
      </c>
      <c r="L1613" s="86">
        <f>IF(怪物属性编辑!AH1346=1,怪物属性编辑!AO1346,0)</f>
        <v>3758</v>
      </c>
      <c r="M1613" s="89">
        <f t="shared" si="60"/>
        <v>1020</v>
      </c>
      <c r="S1613" s="86">
        <v>320</v>
      </c>
      <c r="AF1613" s="90">
        <f t="shared" si="59"/>
        <v>131045</v>
      </c>
    </row>
    <row r="1614" spans="1:32">
      <c r="A1614" s="5">
        <v>31046</v>
      </c>
      <c r="B1614" s="4">
        <v>10139</v>
      </c>
      <c r="C1614" s="5" t="str">
        <f>VLOOKUP(B1614,映射!A:B,2,FALSE)</f>
        <v>银色翼龙</v>
      </c>
      <c r="D1614" s="85" t="str">
        <f>IF(IF(COUNTIF(AI!A:A,'表格编辑 '!C1614),TRUE,FALSE)=FALSE,"monster",(VLOOKUP(C1614,AI!A:B,2,FALSE)))</f>
        <v>monster</v>
      </c>
      <c r="E1614" s="2">
        <v>34</v>
      </c>
      <c r="F1614" s="86" t="str">
        <f>VLOOKUP(D1614,AI!B:G,2,FALSE)</f>
        <v>AI_born_event(RECEIVER, ARG0, ARG1, ARG2, ARG3,ARG4)</v>
      </c>
      <c r="G1614" s="86" t="str">
        <f>VLOOKUP(D1614,AI!B:G,3,FALSE)</f>
        <v>AI_update_event(RECEIVER, ARG0, ARG1, ARG2, ARG3,ARG4)</v>
      </c>
      <c r="H1614" s="86"/>
      <c r="I1614" s="86"/>
      <c r="J1614" s="86" t="str">
        <f>VLOOKUP(D1614,AI!B:G,6,FALSE)</f>
        <v>test_deadth_event(RECEIVER, ARG0, ARG1, ARG2, ARG3,ARG4)</v>
      </c>
      <c r="K1614" s="86">
        <f t="shared" si="58"/>
        <v>1</v>
      </c>
      <c r="L1614" s="86">
        <f>IF(怪物属性编辑!AH1347=1,怪物属性编辑!AO1347,0)</f>
        <v>2846</v>
      </c>
      <c r="M1614" s="89">
        <f t="shared" si="60"/>
        <v>1020</v>
      </c>
      <c r="S1614" s="86">
        <v>320</v>
      </c>
      <c r="AF1614" s="90">
        <f t="shared" si="59"/>
        <v>131046</v>
      </c>
    </row>
    <row r="1615" spans="1:32">
      <c r="A1615" s="5">
        <v>31047</v>
      </c>
      <c r="B1615" s="4">
        <v>10126</v>
      </c>
      <c r="C1615" s="5" t="str">
        <f>VLOOKUP(B1615,映射!A:B,2,FALSE)</f>
        <v>金怪</v>
      </c>
      <c r="D1615" s="85" t="str">
        <f>IF(IF(COUNTIF(AI!A:A,'表格编辑 '!C1615),TRUE,FALSE)=FALSE,"monster",(VLOOKUP(C1615,AI!A:B,2,FALSE)))</f>
        <v>monster</v>
      </c>
      <c r="E1615" s="2">
        <v>39</v>
      </c>
      <c r="F1615" s="86" t="str">
        <f>VLOOKUP(D1615,AI!B:G,2,FALSE)</f>
        <v>AI_born_event(RECEIVER, ARG0, ARG1, ARG2, ARG3,ARG4)</v>
      </c>
      <c r="G1615" s="86" t="str">
        <f>VLOOKUP(D1615,AI!B:G,3,FALSE)</f>
        <v>AI_update_event(RECEIVER, ARG0, ARG1, ARG2, ARG3,ARG4)</v>
      </c>
      <c r="H1615" s="86"/>
      <c r="I1615" s="86"/>
      <c r="J1615" s="86" t="str">
        <f>VLOOKUP(D1615,AI!B:G,6,FALSE)</f>
        <v>test_deadth_event(RECEIVER, ARG0, ARG1, ARG2, ARG3,ARG4)</v>
      </c>
      <c r="K1615" s="86">
        <f t="shared" si="58"/>
        <v>1</v>
      </c>
      <c r="L1615" s="86">
        <f>IF(怪物属性编辑!AH1348=1,怪物属性编辑!AO1348,0)</f>
        <v>1344</v>
      </c>
      <c r="M1615" s="89">
        <f t="shared" si="60"/>
        <v>1170</v>
      </c>
      <c r="S1615" s="86">
        <v>320</v>
      </c>
      <c r="AF1615" s="90">
        <f t="shared" si="59"/>
        <v>131047</v>
      </c>
    </row>
    <row r="1616" spans="1:32">
      <c r="A1616" s="5">
        <v>31048</v>
      </c>
      <c r="B1616" s="4">
        <v>10072</v>
      </c>
      <c r="C1616" s="5" t="str">
        <f>VLOOKUP(B1616,映射!A:B,2,FALSE)</f>
        <v>致命螳螂</v>
      </c>
      <c r="D1616" s="85" t="str">
        <f>IF(IF(COUNTIF(AI!A:A,'表格编辑 '!C1616),TRUE,FALSE)=FALSE,"monster",(VLOOKUP(C1616,AI!A:B,2,FALSE)))</f>
        <v>monster</v>
      </c>
      <c r="E1616" s="2">
        <v>39</v>
      </c>
      <c r="F1616" s="86" t="str">
        <f>VLOOKUP(D1616,AI!B:G,2,FALSE)</f>
        <v>AI_born_event(RECEIVER, ARG0, ARG1, ARG2, ARG3,ARG4)</v>
      </c>
      <c r="G1616" s="86" t="str">
        <f>VLOOKUP(D1616,AI!B:G,3,FALSE)</f>
        <v>AI_update_event(RECEIVER, ARG0, ARG1, ARG2, ARG3,ARG4)</v>
      </c>
      <c r="H1616" s="86"/>
      <c r="I1616" s="86"/>
      <c r="J1616" s="86" t="str">
        <f>VLOOKUP(D1616,AI!B:G,6,FALSE)</f>
        <v>test_deadth_event(RECEIVER, ARG0, ARG1, ARG2, ARG3,ARG4)</v>
      </c>
      <c r="K1616" s="86">
        <f t="shared" si="58"/>
        <v>1</v>
      </c>
      <c r="L1616" s="86">
        <f>IF(怪物属性编辑!AH1349=1,怪物属性编辑!AO1349,0)</f>
        <v>2772</v>
      </c>
      <c r="M1616" s="89">
        <f t="shared" si="60"/>
        <v>1170</v>
      </c>
      <c r="S1616" s="86">
        <v>320</v>
      </c>
      <c r="AF1616" s="90">
        <f t="shared" si="59"/>
        <v>131048</v>
      </c>
    </row>
    <row r="1617" spans="1:32">
      <c r="A1617" s="5">
        <v>31049</v>
      </c>
      <c r="B1617" s="4">
        <v>10132</v>
      </c>
      <c r="C1617" s="5" t="str">
        <f>VLOOKUP(B1617,映射!A:B,2,FALSE)</f>
        <v>蜥蝪斗士</v>
      </c>
      <c r="D1617" s="85" t="str">
        <f>IF(IF(COUNTIF(AI!A:A,'表格编辑 '!C1617),TRUE,FALSE)=FALSE,"monster",(VLOOKUP(C1617,AI!A:B,2,FALSE)))</f>
        <v>monster</v>
      </c>
      <c r="E1617" s="2">
        <v>39</v>
      </c>
      <c r="F1617" s="86" t="str">
        <f>VLOOKUP(D1617,AI!B:G,2,FALSE)</f>
        <v>AI_born_event(RECEIVER, ARG0, ARG1, ARG2, ARG3,ARG4)</v>
      </c>
      <c r="G1617" s="86" t="str">
        <f>VLOOKUP(D1617,AI!B:G,3,FALSE)</f>
        <v>AI_update_event(RECEIVER, ARG0, ARG1, ARG2, ARG3,ARG4)</v>
      </c>
      <c r="H1617" s="86"/>
      <c r="I1617" s="86"/>
      <c r="J1617" s="86" t="str">
        <f>VLOOKUP(D1617,AI!B:G,6,FALSE)</f>
        <v>test_deadth_event(RECEIVER, ARG0, ARG1, ARG2, ARG3,ARG4)</v>
      </c>
      <c r="K1617" s="86">
        <f t="shared" si="58"/>
        <v>1</v>
      </c>
      <c r="L1617" s="86">
        <f>IF(怪物属性编辑!AH1350=1,怪物属性编辑!AO1350,0)</f>
        <v>2464</v>
      </c>
      <c r="M1617" s="89">
        <f t="shared" si="60"/>
        <v>1170</v>
      </c>
      <c r="S1617" s="86">
        <v>320</v>
      </c>
      <c r="AF1617" s="90">
        <f t="shared" si="59"/>
        <v>131049</v>
      </c>
    </row>
    <row r="1618" spans="1:32">
      <c r="A1618" s="5">
        <v>31050</v>
      </c>
      <c r="B1618" s="4">
        <v>10101</v>
      </c>
      <c r="C1618" s="5" t="str">
        <f>VLOOKUP(B1618,映射!A:B,2,FALSE)</f>
        <v>风精</v>
      </c>
      <c r="D1618" s="85" t="str">
        <f>IF(IF(COUNTIF(AI!A:A,'表格编辑 '!C1618),TRUE,FALSE)=FALSE,"monster",(VLOOKUP(C1618,AI!A:B,2,FALSE)))</f>
        <v>monster</v>
      </c>
      <c r="E1618" s="2">
        <v>39</v>
      </c>
      <c r="F1618" s="86" t="str">
        <f>VLOOKUP(D1618,AI!B:G,2,FALSE)</f>
        <v>AI_born_event(RECEIVER, ARG0, ARG1, ARG2, ARG3,ARG4)</v>
      </c>
      <c r="G1618" s="86" t="str">
        <f>VLOOKUP(D1618,AI!B:G,3,FALSE)</f>
        <v>AI_update_event(RECEIVER, ARG0, ARG1, ARG2, ARG3,ARG4)</v>
      </c>
      <c r="H1618" s="86"/>
      <c r="I1618" s="86"/>
      <c r="J1618" s="86" t="str">
        <f>VLOOKUP(D1618,AI!B:G,6,FALSE)</f>
        <v>test_deadth_event(RECEIVER, ARG0, ARG1, ARG2, ARG3,ARG4)</v>
      </c>
      <c r="K1618" s="86">
        <f t="shared" si="58"/>
        <v>1</v>
      </c>
      <c r="L1618" s="86">
        <f>IF(怪物属性编辑!AH1351=1,怪物属性编辑!AO1351,0)</f>
        <v>3230</v>
      </c>
      <c r="M1618" s="89">
        <f t="shared" si="60"/>
        <v>1170</v>
      </c>
      <c r="S1618" s="86">
        <v>320</v>
      </c>
      <c r="AF1618" s="90">
        <f t="shared" si="59"/>
        <v>131050</v>
      </c>
    </row>
    <row r="1619" spans="1:32">
      <c r="A1619" s="5">
        <v>31051</v>
      </c>
      <c r="B1619" s="4">
        <v>10108</v>
      </c>
      <c r="C1619" s="5" t="str">
        <f>VLOOKUP(B1619,映射!A:B,2,FALSE)</f>
        <v>丸子炸弹</v>
      </c>
      <c r="D1619" s="85" t="str">
        <f>IF(IF(COUNTIF(AI!A:A,'表格编辑 '!C1619),TRUE,FALSE)=FALSE,"monster",(VLOOKUP(C1619,AI!A:B,2,FALSE)))</f>
        <v>monster</v>
      </c>
      <c r="E1619" s="2">
        <v>39</v>
      </c>
      <c r="F1619" s="86" t="str">
        <f>VLOOKUP(D1619,AI!B:G,2,FALSE)</f>
        <v>AI_born_event(RECEIVER, ARG0, ARG1, ARG2, ARG3,ARG4)</v>
      </c>
      <c r="G1619" s="86" t="str">
        <f>VLOOKUP(D1619,AI!B:G,3,FALSE)</f>
        <v>AI_update_event(RECEIVER, ARG0, ARG1, ARG2, ARG3,ARG4)</v>
      </c>
      <c r="H1619" s="86"/>
      <c r="I1619" s="86"/>
      <c r="J1619" s="86" t="str">
        <f>VLOOKUP(D1619,AI!B:G,6,FALSE)</f>
        <v>test_deadth_event(RECEIVER, ARG0, ARG1, ARG2, ARG3,ARG4)</v>
      </c>
      <c r="K1619" s="86">
        <f t="shared" si="58"/>
        <v>1</v>
      </c>
      <c r="L1619" s="86">
        <f>IF(怪物属性编辑!AH1352=1,怪物属性编辑!AO1352,0)</f>
        <v>6460</v>
      </c>
      <c r="M1619" s="89">
        <f t="shared" si="60"/>
        <v>1170</v>
      </c>
      <c r="S1619" s="86">
        <v>320</v>
      </c>
      <c r="AF1619" s="90">
        <f t="shared" si="59"/>
        <v>131051</v>
      </c>
    </row>
    <row r="1620" spans="1:32">
      <c r="A1620" s="5">
        <v>31052</v>
      </c>
      <c r="B1620" s="4">
        <v>10155</v>
      </c>
      <c r="C1620" s="5" t="str">
        <f>VLOOKUP(B1620,映射!A:B,2,FALSE)</f>
        <v>蜥蜴团</v>
      </c>
      <c r="D1620" s="85" t="str">
        <f>IF(IF(COUNTIF(AI!A:A,'表格编辑 '!C1620),TRUE,FALSE)=FALSE,"monster",(VLOOKUP(C1620,AI!A:B,2,FALSE)))</f>
        <v>monster</v>
      </c>
      <c r="E1620" s="2">
        <v>39</v>
      </c>
      <c r="F1620" s="86" t="str">
        <f>VLOOKUP(D1620,AI!B:G,2,FALSE)</f>
        <v>AI_born_event(RECEIVER, ARG0, ARG1, ARG2, ARG3,ARG4)</v>
      </c>
      <c r="G1620" s="86" t="str">
        <f>VLOOKUP(D1620,AI!B:G,3,FALSE)</f>
        <v>AI_update_event(RECEIVER, ARG0, ARG1, ARG2, ARG3,ARG4)</v>
      </c>
      <c r="H1620" s="86"/>
      <c r="I1620" s="86"/>
      <c r="J1620" s="86" t="str">
        <f>VLOOKUP(D1620,AI!B:G,6,FALSE)</f>
        <v>test_deadth_event(RECEIVER, ARG0, ARG1, ARG2, ARG3,ARG4)</v>
      </c>
      <c r="K1620" s="86">
        <f t="shared" si="58"/>
        <v>1</v>
      </c>
      <c r="L1620" s="86">
        <f>IF(怪物属性编辑!AH1353=1,怪物属性编辑!AO1353,0)</f>
        <v>2926</v>
      </c>
      <c r="M1620" s="89">
        <f t="shared" si="60"/>
        <v>1170</v>
      </c>
      <c r="S1620" s="86">
        <v>320</v>
      </c>
      <c r="AF1620" s="90">
        <f t="shared" si="59"/>
        <v>131052</v>
      </c>
    </row>
    <row r="1621" spans="1:32">
      <c r="A1621" s="5">
        <v>31053</v>
      </c>
      <c r="B1621" s="4">
        <v>10125</v>
      </c>
      <c r="C1621" s="5" t="str">
        <f>VLOOKUP(B1621,映射!A:B,2,FALSE)</f>
        <v>银怪</v>
      </c>
      <c r="D1621" s="85" t="str">
        <f>IF(IF(COUNTIF(AI!A:A,'表格编辑 '!C1621),TRUE,FALSE)=FALSE,"monster",(VLOOKUP(C1621,AI!A:B,2,FALSE)))</f>
        <v>monster</v>
      </c>
      <c r="E1621" s="2">
        <v>39</v>
      </c>
      <c r="F1621" s="86" t="str">
        <f>VLOOKUP(D1621,AI!B:G,2,FALSE)</f>
        <v>AI_born_event(RECEIVER, ARG0, ARG1, ARG2, ARG3,ARG4)</v>
      </c>
      <c r="G1621" s="86" t="str">
        <f>VLOOKUP(D1621,AI!B:G,3,FALSE)</f>
        <v>AI_update_event(RECEIVER, ARG0, ARG1, ARG2, ARG3,ARG4)</v>
      </c>
      <c r="H1621" s="86"/>
      <c r="I1621" s="86"/>
      <c r="J1621" s="86" t="str">
        <f>VLOOKUP(D1621,AI!B:G,6,FALSE)</f>
        <v>test_deadth_event(RECEIVER, ARG0, ARG1, ARG2, ARG3,ARG4)</v>
      </c>
      <c r="K1621" s="86">
        <f t="shared" si="58"/>
        <v>1</v>
      </c>
      <c r="L1621" s="86">
        <f>IF(怪物属性编辑!AH1354=1,怪物属性编辑!AO1354,0)</f>
        <v>1330</v>
      </c>
      <c r="M1621" s="89">
        <f t="shared" si="60"/>
        <v>1170</v>
      </c>
      <c r="S1621" s="86">
        <v>320</v>
      </c>
      <c r="AF1621" s="90">
        <f t="shared" si="59"/>
        <v>131053</v>
      </c>
    </row>
    <row r="1622" spans="1:32">
      <c r="A1622" s="5">
        <v>31054</v>
      </c>
      <c r="B1622" s="4">
        <v>10035</v>
      </c>
      <c r="C1622" s="5" t="str">
        <f>VLOOKUP(B1622,映射!A:B,2,FALSE)</f>
        <v>鬼灵</v>
      </c>
      <c r="D1622" s="85" t="str">
        <f>IF(IF(COUNTIF(AI!A:A,'表格编辑 '!C1622),TRUE,FALSE)=FALSE,"monster",(VLOOKUP(C1622,AI!A:B,2,FALSE)))</f>
        <v>monster</v>
      </c>
      <c r="E1622" s="2">
        <v>39</v>
      </c>
      <c r="F1622" s="86" t="str">
        <f>VLOOKUP(D1622,AI!B:G,2,FALSE)</f>
        <v>AI_born_event(RECEIVER, ARG0, ARG1, ARG2, ARG3,ARG4)</v>
      </c>
      <c r="G1622" s="86" t="str">
        <f>VLOOKUP(D1622,AI!B:G,3,FALSE)</f>
        <v>AI_update_event(RECEIVER, ARG0, ARG1, ARG2, ARG3,ARG4)</v>
      </c>
      <c r="H1622" s="86"/>
      <c r="I1622" s="86"/>
      <c r="J1622" s="86" t="str">
        <f>VLOOKUP(D1622,AI!B:G,6,FALSE)</f>
        <v>test_deadth_event(RECEIVER, ARG0, ARG1, ARG2, ARG3,ARG4)</v>
      </c>
      <c r="K1622" s="86">
        <f t="shared" si="58"/>
        <v>1</v>
      </c>
      <c r="L1622" s="86">
        <f>IF(怪物属性编辑!AH1355=1,怪物属性编辑!AO1355,0)</f>
        <v>3626</v>
      </c>
      <c r="M1622" s="89">
        <f t="shared" si="60"/>
        <v>1170</v>
      </c>
      <c r="S1622" s="86">
        <v>320</v>
      </c>
      <c r="AF1622" s="90">
        <f t="shared" si="59"/>
        <v>131054</v>
      </c>
    </row>
    <row r="1623" spans="1:32">
      <c r="A1623" s="5">
        <v>31055</v>
      </c>
      <c r="B1623" s="4">
        <v>10035</v>
      </c>
      <c r="C1623" s="5" t="str">
        <f>VLOOKUP(B1623,映射!A:B,2,FALSE)</f>
        <v>鬼灵</v>
      </c>
      <c r="D1623" s="85" t="str">
        <f>IF(IF(COUNTIF(AI!A:A,'表格编辑 '!C1623),TRUE,FALSE)=FALSE,"monster",(VLOOKUP(C1623,AI!A:B,2,FALSE)))</f>
        <v>monster</v>
      </c>
      <c r="E1623" s="2">
        <v>39</v>
      </c>
      <c r="F1623" s="86" t="str">
        <f>VLOOKUP(D1623,AI!B:G,2,FALSE)</f>
        <v>AI_born_event(RECEIVER, ARG0, ARG1, ARG2, ARG3,ARG4)</v>
      </c>
      <c r="G1623" s="86" t="str">
        <f>VLOOKUP(D1623,AI!B:G,3,FALSE)</f>
        <v>AI_update_event(RECEIVER, ARG0, ARG1, ARG2, ARG3,ARG4)</v>
      </c>
      <c r="H1623" s="86"/>
      <c r="I1623" s="86"/>
      <c r="J1623" s="86" t="str">
        <f>VLOOKUP(D1623,AI!B:G,6,FALSE)</f>
        <v>test_deadth_event(RECEIVER, ARG0, ARG1, ARG2, ARG3,ARG4)</v>
      </c>
      <c r="K1623" s="86">
        <f t="shared" si="58"/>
        <v>1</v>
      </c>
      <c r="L1623" s="86">
        <f>IF(怪物属性编辑!AH1356=1,怪物属性编辑!AO1356,0)</f>
        <v>3626</v>
      </c>
      <c r="M1623" s="89">
        <f t="shared" si="60"/>
        <v>1170</v>
      </c>
      <c r="S1623" s="86">
        <v>320</v>
      </c>
      <c r="AF1623" s="90">
        <f t="shared" si="59"/>
        <v>131055</v>
      </c>
    </row>
    <row r="1624" spans="1:32">
      <c r="A1624" s="5">
        <v>31056</v>
      </c>
      <c r="B1624" s="4">
        <v>10101</v>
      </c>
      <c r="C1624" s="5" t="str">
        <f>VLOOKUP(B1624,映射!A:B,2,FALSE)</f>
        <v>风精</v>
      </c>
      <c r="D1624" s="85" t="str">
        <f>IF(IF(COUNTIF(AI!A:A,'表格编辑 '!C1624),TRUE,FALSE)=FALSE,"monster",(VLOOKUP(C1624,AI!A:B,2,FALSE)))</f>
        <v>monster</v>
      </c>
      <c r="E1624" s="2">
        <v>39</v>
      </c>
      <c r="F1624" s="86" t="str">
        <f>VLOOKUP(D1624,AI!B:G,2,FALSE)</f>
        <v>AI_born_event(RECEIVER, ARG0, ARG1, ARG2, ARG3,ARG4)</v>
      </c>
      <c r="G1624" s="86" t="str">
        <f>VLOOKUP(D1624,AI!B:G,3,FALSE)</f>
        <v>AI_update_event(RECEIVER, ARG0, ARG1, ARG2, ARG3,ARG4)</v>
      </c>
      <c r="H1624" s="86"/>
      <c r="I1624" s="86"/>
      <c r="J1624" s="86" t="str">
        <f>VLOOKUP(D1624,AI!B:G,6,FALSE)</f>
        <v>test_deadth_event(RECEIVER, ARG0, ARG1, ARG2, ARG3,ARG4)</v>
      </c>
      <c r="K1624" s="86">
        <f t="shared" si="58"/>
        <v>1</v>
      </c>
      <c r="L1624" s="86">
        <f>IF(怪物属性编辑!AH1357=1,怪物属性编辑!AO1357,0)</f>
        <v>3230</v>
      </c>
      <c r="M1624" s="89">
        <f t="shared" si="60"/>
        <v>1170</v>
      </c>
      <c r="S1624" s="86">
        <v>320</v>
      </c>
      <c r="AF1624" s="90">
        <f t="shared" si="59"/>
        <v>131056</v>
      </c>
    </row>
    <row r="1625" spans="1:32">
      <c r="A1625" s="5">
        <v>31057</v>
      </c>
      <c r="B1625" s="4">
        <v>10152</v>
      </c>
      <c r="C1625" s="5" t="str">
        <f>VLOOKUP(B1625,映射!A:B,2,FALSE)</f>
        <v>盗贼</v>
      </c>
      <c r="D1625" s="85" t="str">
        <f>IF(IF(COUNTIF(AI!A:A,'表格编辑 '!C1625),TRUE,FALSE)=FALSE,"monster",(VLOOKUP(C1625,AI!A:B,2,FALSE)))</f>
        <v>monster</v>
      </c>
      <c r="E1625" s="2">
        <v>39</v>
      </c>
      <c r="F1625" s="86" t="str">
        <f>VLOOKUP(D1625,AI!B:G,2,FALSE)</f>
        <v>AI_born_event(RECEIVER, ARG0, ARG1, ARG2, ARG3,ARG4)</v>
      </c>
      <c r="G1625" s="86" t="str">
        <f>VLOOKUP(D1625,AI!B:G,3,FALSE)</f>
        <v>AI_update_event(RECEIVER, ARG0, ARG1, ARG2, ARG3,ARG4)</v>
      </c>
      <c r="H1625" s="86"/>
      <c r="I1625" s="86"/>
      <c r="J1625" s="86" t="str">
        <f>VLOOKUP(D1625,AI!B:G,6,FALSE)</f>
        <v>test_deadth_event(RECEIVER, ARG0, ARG1, ARG2, ARG3,ARG4)</v>
      </c>
      <c r="K1625" s="86">
        <f t="shared" si="58"/>
        <v>1</v>
      </c>
      <c r="L1625" s="86">
        <f>IF(怪物属性编辑!AH1358=1,怪物属性编辑!AO1358,0)</f>
        <v>3100</v>
      </c>
      <c r="M1625" s="89">
        <f t="shared" si="60"/>
        <v>1170</v>
      </c>
      <c r="S1625" s="86">
        <v>320</v>
      </c>
      <c r="AF1625" s="90">
        <f t="shared" si="59"/>
        <v>131057</v>
      </c>
    </row>
    <row r="1626" spans="1:32">
      <c r="A1626" s="5">
        <v>31058</v>
      </c>
      <c r="B1626" s="4">
        <v>10100</v>
      </c>
      <c r="C1626" s="5" t="str">
        <f>VLOOKUP(B1626,映射!A:B,2,FALSE)</f>
        <v>火精</v>
      </c>
      <c r="D1626" s="85" t="str">
        <f>IF(IF(COUNTIF(AI!A:A,'表格编辑 '!C1626),TRUE,FALSE)=FALSE,"monster",(VLOOKUP(C1626,AI!A:B,2,FALSE)))</f>
        <v>monster</v>
      </c>
      <c r="E1626" s="2">
        <v>39</v>
      </c>
      <c r="F1626" s="86" t="str">
        <f>VLOOKUP(D1626,AI!B:G,2,FALSE)</f>
        <v>AI_born_event(RECEIVER, ARG0, ARG1, ARG2, ARG3,ARG4)</v>
      </c>
      <c r="G1626" s="86" t="str">
        <f>VLOOKUP(D1626,AI!B:G,3,FALSE)</f>
        <v>AI_update_event(RECEIVER, ARG0, ARG1, ARG2, ARG3,ARG4)</v>
      </c>
      <c r="H1626" s="86"/>
      <c r="I1626" s="86"/>
      <c r="J1626" s="86" t="str">
        <f>VLOOKUP(D1626,AI!B:G,6,FALSE)</f>
        <v>test_deadth_event(RECEIVER, ARG0, ARG1, ARG2, ARG3,ARG4)</v>
      </c>
      <c r="K1626" s="86">
        <f t="shared" si="58"/>
        <v>1</v>
      </c>
      <c r="L1626" s="86">
        <f>IF(怪物属性编辑!AH1359=1,怪物属性编辑!AO1359,0)</f>
        <v>2330</v>
      </c>
      <c r="M1626" s="89">
        <f t="shared" si="60"/>
        <v>1170</v>
      </c>
      <c r="S1626" s="86">
        <v>320</v>
      </c>
      <c r="AF1626" s="90">
        <f t="shared" si="59"/>
        <v>131058</v>
      </c>
    </row>
    <row r="1627" spans="1:32">
      <c r="A1627" s="5">
        <v>31059</v>
      </c>
      <c r="B1627" s="4">
        <v>10020</v>
      </c>
      <c r="C1627" s="5" t="str">
        <f>VLOOKUP(B1627,映射!A:B,2,FALSE)</f>
        <v>地狱看门犬</v>
      </c>
      <c r="D1627" s="85" t="str">
        <f>IF(IF(COUNTIF(AI!A:A,'表格编辑 '!C1627),TRUE,FALSE)=FALSE,"monster",(VLOOKUP(C1627,AI!A:B,2,FALSE)))</f>
        <v>monster</v>
      </c>
      <c r="E1627" s="2">
        <v>39</v>
      </c>
      <c r="F1627" s="86" t="str">
        <f>VLOOKUP(D1627,AI!B:G,2,FALSE)</f>
        <v>AI_born_event(RECEIVER, ARG0, ARG1, ARG2, ARG3,ARG4)</v>
      </c>
      <c r="G1627" s="86" t="str">
        <f>VLOOKUP(D1627,AI!B:G,3,FALSE)</f>
        <v>AI_update_event(RECEIVER, ARG0, ARG1, ARG2, ARG3,ARG4)</v>
      </c>
      <c r="H1627" s="86"/>
      <c r="I1627" s="86"/>
      <c r="J1627" s="86" t="str">
        <f>VLOOKUP(D1627,AI!B:G,6,FALSE)</f>
        <v>test_deadth_event(RECEIVER, ARG0, ARG1, ARG2, ARG3,ARG4)</v>
      </c>
      <c r="K1627" s="86">
        <f t="shared" si="58"/>
        <v>1</v>
      </c>
      <c r="L1627" s="86">
        <f>IF(怪物属性编辑!AH1360=1,怪物属性编辑!AO1360,0)</f>
        <v>2504</v>
      </c>
      <c r="M1627" s="89">
        <f t="shared" si="60"/>
        <v>1170</v>
      </c>
      <c r="S1627" s="86">
        <v>320</v>
      </c>
      <c r="AF1627" s="90">
        <f t="shared" si="59"/>
        <v>131059</v>
      </c>
    </row>
    <row r="1628" spans="1:32">
      <c r="A1628" s="5">
        <v>31060</v>
      </c>
      <c r="B1628" s="4">
        <v>10073</v>
      </c>
      <c r="C1628" s="5" t="str">
        <f>VLOOKUP(B1628,映射!A:B,2,FALSE)</f>
        <v>土蜘蛛</v>
      </c>
      <c r="D1628" s="85" t="str">
        <f>IF(IF(COUNTIF(AI!A:A,'表格编辑 '!C1628),TRUE,FALSE)=FALSE,"monster",(VLOOKUP(C1628,AI!A:B,2,FALSE)))</f>
        <v>monster</v>
      </c>
      <c r="E1628" s="2">
        <v>39</v>
      </c>
      <c r="F1628" s="86" t="str">
        <f>VLOOKUP(D1628,AI!B:G,2,FALSE)</f>
        <v>AI_born_event(RECEIVER, ARG0, ARG1, ARG2, ARG3,ARG4)</v>
      </c>
      <c r="G1628" s="86" t="str">
        <f>VLOOKUP(D1628,AI!B:G,3,FALSE)</f>
        <v>AI_update_event(RECEIVER, ARG0, ARG1, ARG2, ARG3,ARG4)</v>
      </c>
      <c r="H1628" s="86"/>
      <c r="I1628" s="86"/>
      <c r="J1628" s="86" t="str">
        <f>VLOOKUP(D1628,AI!B:G,6,FALSE)</f>
        <v>test_deadth_event(RECEIVER, ARG0, ARG1, ARG2, ARG3,ARG4)</v>
      </c>
      <c r="K1628" s="86">
        <f t="shared" si="58"/>
        <v>1</v>
      </c>
      <c r="L1628" s="86">
        <f>IF(怪物属性编辑!AH1361=1,怪物属性编辑!AO1361,0)</f>
        <v>4048</v>
      </c>
      <c r="M1628" s="89">
        <f t="shared" si="60"/>
        <v>1170</v>
      </c>
      <c r="S1628" s="86">
        <v>320</v>
      </c>
      <c r="AF1628" s="90">
        <f t="shared" si="59"/>
        <v>131060</v>
      </c>
    </row>
    <row r="1629" spans="1:32">
      <c r="A1629" s="5">
        <v>31061</v>
      </c>
      <c r="B1629" s="4">
        <v>10139</v>
      </c>
      <c r="C1629" s="5" t="str">
        <f>VLOOKUP(B1629,映射!A:B,2,FALSE)</f>
        <v>银色翼龙</v>
      </c>
      <c r="D1629" s="85" t="str">
        <f>IF(IF(COUNTIF(AI!A:A,'表格编辑 '!C1629),TRUE,FALSE)=FALSE,"monster",(VLOOKUP(C1629,AI!A:B,2,FALSE)))</f>
        <v>monster</v>
      </c>
      <c r="E1629" s="2">
        <v>39</v>
      </c>
      <c r="F1629" s="86" t="str">
        <f>VLOOKUP(D1629,AI!B:G,2,FALSE)</f>
        <v>AI_born_event(RECEIVER, ARG0, ARG1, ARG2, ARG3,ARG4)</v>
      </c>
      <c r="G1629" s="86" t="str">
        <f>VLOOKUP(D1629,AI!B:G,3,FALSE)</f>
        <v>AI_update_event(RECEIVER, ARG0, ARG1, ARG2, ARG3,ARG4)</v>
      </c>
      <c r="H1629" s="86"/>
      <c r="I1629" s="86"/>
      <c r="J1629" s="86" t="str">
        <f>VLOOKUP(D1629,AI!B:G,6,FALSE)</f>
        <v>test_deadth_event(RECEIVER, ARG0, ARG1, ARG2, ARG3,ARG4)</v>
      </c>
      <c r="K1629" s="86">
        <f t="shared" si="58"/>
        <v>1</v>
      </c>
      <c r="L1629" s="86">
        <f>IF(怪物属性编辑!AH1362=1,怪物属性编辑!AO1362,0)</f>
        <v>3054</v>
      </c>
      <c r="M1629" s="89">
        <f t="shared" si="60"/>
        <v>1170</v>
      </c>
      <c r="S1629" s="86">
        <v>320</v>
      </c>
      <c r="AF1629" s="90">
        <f t="shared" si="59"/>
        <v>131061</v>
      </c>
    </row>
    <row r="1630" spans="1:32">
      <c r="A1630" s="5">
        <v>31062</v>
      </c>
      <c r="B1630" s="4">
        <v>10126</v>
      </c>
      <c r="C1630" s="5" t="str">
        <f>VLOOKUP(B1630,映射!A:B,2,FALSE)</f>
        <v>金怪</v>
      </c>
      <c r="D1630" s="85" t="str">
        <f>IF(IF(COUNTIF(AI!A:A,'表格编辑 '!C1630),TRUE,FALSE)=FALSE,"monster",(VLOOKUP(C1630,AI!A:B,2,FALSE)))</f>
        <v>monster</v>
      </c>
      <c r="E1630" s="2">
        <v>44</v>
      </c>
      <c r="F1630" s="86" t="str">
        <f>VLOOKUP(D1630,AI!B:G,2,FALSE)</f>
        <v>AI_born_event(RECEIVER, ARG0, ARG1, ARG2, ARG3,ARG4)</v>
      </c>
      <c r="G1630" s="86" t="str">
        <f>VLOOKUP(D1630,AI!B:G,3,FALSE)</f>
        <v>AI_update_event(RECEIVER, ARG0, ARG1, ARG2, ARG3,ARG4)</v>
      </c>
      <c r="H1630" s="86"/>
      <c r="I1630" s="86"/>
      <c r="J1630" s="86" t="str">
        <f>VLOOKUP(D1630,AI!B:G,6,FALSE)</f>
        <v>test_deadth_event(RECEIVER, ARG0, ARG1, ARG2, ARG3,ARG4)</v>
      </c>
      <c r="K1630" s="86">
        <f t="shared" si="58"/>
        <v>1</v>
      </c>
      <c r="L1630" s="86">
        <f>IF(怪物属性编辑!AH1363=1,怪物属性编辑!AO1363,0)</f>
        <v>2518</v>
      </c>
      <c r="M1630" s="89">
        <f t="shared" si="60"/>
        <v>1320</v>
      </c>
      <c r="S1630" s="86">
        <v>320</v>
      </c>
      <c r="AF1630" s="90">
        <f t="shared" si="59"/>
        <v>131062</v>
      </c>
    </row>
    <row r="1631" spans="1:32">
      <c r="A1631" s="5">
        <v>31063</v>
      </c>
      <c r="B1631" s="4">
        <v>10072</v>
      </c>
      <c r="C1631" s="5" t="str">
        <f>VLOOKUP(B1631,映射!A:B,2,FALSE)</f>
        <v>致命螳螂</v>
      </c>
      <c r="D1631" s="85" t="str">
        <f>IF(IF(COUNTIF(AI!A:A,'表格编辑 '!C1631),TRUE,FALSE)=FALSE,"monster",(VLOOKUP(C1631,AI!A:B,2,FALSE)))</f>
        <v>monster</v>
      </c>
      <c r="E1631" s="2">
        <v>44</v>
      </c>
      <c r="F1631" s="86" t="str">
        <f>VLOOKUP(D1631,AI!B:G,2,FALSE)</f>
        <v>AI_born_event(RECEIVER, ARG0, ARG1, ARG2, ARG3,ARG4)</v>
      </c>
      <c r="G1631" s="86" t="str">
        <f>VLOOKUP(D1631,AI!B:G,3,FALSE)</f>
        <v>AI_update_event(RECEIVER, ARG0, ARG1, ARG2, ARG3,ARG4)</v>
      </c>
      <c r="H1631" s="86"/>
      <c r="I1631" s="86"/>
      <c r="J1631" s="86" t="str">
        <f>VLOOKUP(D1631,AI!B:G,6,FALSE)</f>
        <v>test_deadth_event(RECEIVER, ARG0, ARG1, ARG2, ARG3,ARG4)</v>
      </c>
      <c r="K1631" s="86">
        <f t="shared" si="58"/>
        <v>1</v>
      </c>
      <c r="L1631" s="86">
        <f>IF(怪物属性编辑!AH1364=1,怪物属性编辑!AO1364,0)</f>
        <v>4332</v>
      </c>
      <c r="M1631" s="89">
        <f t="shared" si="60"/>
        <v>1320</v>
      </c>
      <c r="S1631" s="86">
        <v>320</v>
      </c>
      <c r="AF1631" s="90">
        <f t="shared" si="59"/>
        <v>131063</v>
      </c>
    </row>
    <row r="1632" spans="1:32">
      <c r="A1632" s="5">
        <v>31064</v>
      </c>
      <c r="B1632" s="4">
        <v>10132</v>
      </c>
      <c r="C1632" s="5" t="str">
        <f>VLOOKUP(B1632,映射!A:B,2,FALSE)</f>
        <v>蜥蝪斗士</v>
      </c>
      <c r="D1632" s="85" t="str">
        <f>IF(IF(COUNTIF(AI!A:A,'表格编辑 '!C1632),TRUE,FALSE)=FALSE,"monster",(VLOOKUP(C1632,AI!A:B,2,FALSE)))</f>
        <v>monster</v>
      </c>
      <c r="E1632" s="2">
        <v>44</v>
      </c>
      <c r="F1632" s="86" t="str">
        <f>VLOOKUP(D1632,AI!B:G,2,FALSE)</f>
        <v>AI_born_event(RECEIVER, ARG0, ARG1, ARG2, ARG3,ARG4)</v>
      </c>
      <c r="G1632" s="86" t="str">
        <f>VLOOKUP(D1632,AI!B:G,3,FALSE)</f>
        <v>AI_update_event(RECEIVER, ARG0, ARG1, ARG2, ARG3,ARG4)</v>
      </c>
      <c r="H1632" s="86"/>
      <c r="I1632" s="86"/>
      <c r="J1632" s="86" t="str">
        <f>VLOOKUP(D1632,AI!B:G,6,FALSE)</f>
        <v>test_deadth_event(RECEIVER, ARG0, ARG1, ARG2, ARG3,ARG4)</v>
      </c>
      <c r="K1632" s="86">
        <f t="shared" si="58"/>
        <v>1</v>
      </c>
      <c r="L1632" s="86">
        <f>IF(怪物属性编辑!AH1365=1,怪物属性编辑!AO1365,0)</f>
        <v>3872</v>
      </c>
      <c r="M1632" s="89">
        <f t="shared" si="60"/>
        <v>1320</v>
      </c>
      <c r="S1632" s="86">
        <v>320</v>
      </c>
      <c r="AF1632" s="90">
        <f t="shared" si="59"/>
        <v>131064</v>
      </c>
    </row>
    <row r="1633" spans="1:32">
      <c r="A1633" s="5">
        <v>31065</v>
      </c>
      <c r="B1633" s="4">
        <v>10101</v>
      </c>
      <c r="C1633" s="5" t="str">
        <f>VLOOKUP(B1633,映射!A:B,2,FALSE)</f>
        <v>风精</v>
      </c>
      <c r="D1633" s="85" t="str">
        <f>IF(IF(COUNTIF(AI!A:A,'表格编辑 '!C1633),TRUE,FALSE)=FALSE,"monster",(VLOOKUP(C1633,AI!A:B,2,FALSE)))</f>
        <v>monster</v>
      </c>
      <c r="E1633" s="2">
        <v>44</v>
      </c>
      <c r="F1633" s="86" t="str">
        <f>VLOOKUP(D1633,AI!B:G,2,FALSE)</f>
        <v>AI_born_event(RECEIVER, ARG0, ARG1, ARG2, ARG3,ARG4)</v>
      </c>
      <c r="G1633" s="86" t="str">
        <f>VLOOKUP(D1633,AI!B:G,3,FALSE)</f>
        <v>AI_update_event(RECEIVER, ARG0, ARG1, ARG2, ARG3,ARG4)</v>
      </c>
      <c r="H1633" s="86"/>
      <c r="I1633" s="86"/>
      <c r="J1633" s="86" t="str">
        <f>VLOOKUP(D1633,AI!B:G,6,FALSE)</f>
        <v>test_deadth_event(RECEIVER, ARG0, ARG1, ARG2, ARG3,ARG4)</v>
      </c>
      <c r="K1633" s="86">
        <f t="shared" ref="K1633:K1696" si="61">IF(L1633="",0,1)</f>
        <v>1</v>
      </c>
      <c r="L1633" s="86">
        <f>IF(怪物属性编辑!AH1366=1,怪物属性编辑!AO1366,0)</f>
        <v>4926</v>
      </c>
      <c r="M1633" s="89">
        <f t="shared" si="60"/>
        <v>1320</v>
      </c>
      <c r="S1633" s="86">
        <v>320</v>
      </c>
      <c r="AF1633" s="90">
        <f t="shared" si="59"/>
        <v>131065</v>
      </c>
    </row>
    <row r="1634" spans="1:32">
      <c r="A1634" s="5">
        <v>31066</v>
      </c>
      <c r="B1634" s="4">
        <v>10108</v>
      </c>
      <c r="C1634" s="5" t="str">
        <f>VLOOKUP(B1634,映射!A:B,2,FALSE)</f>
        <v>丸子炸弹</v>
      </c>
      <c r="D1634" s="85" t="str">
        <f>IF(IF(COUNTIF(AI!A:A,'表格编辑 '!C1634),TRUE,FALSE)=FALSE,"monster",(VLOOKUP(C1634,AI!A:B,2,FALSE)))</f>
        <v>monster</v>
      </c>
      <c r="E1634" s="2">
        <v>44</v>
      </c>
      <c r="F1634" s="86" t="str">
        <f>VLOOKUP(D1634,AI!B:G,2,FALSE)</f>
        <v>AI_born_event(RECEIVER, ARG0, ARG1, ARG2, ARG3,ARG4)</v>
      </c>
      <c r="G1634" s="86" t="str">
        <f>VLOOKUP(D1634,AI!B:G,3,FALSE)</f>
        <v>AI_update_event(RECEIVER, ARG0, ARG1, ARG2, ARG3,ARG4)</v>
      </c>
      <c r="H1634" s="86"/>
      <c r="I1634" s="86"/>
      <c r="J1634" s="86" t="str">
        <f>VLOOKUP(D1634,AI!B:G,6,FALSE)</f>
        <v>test_deadth_event(RECEIVER, ARG0, ARG1, ARG2, ARG3,ARG4)</v>
      </c>
      <c r="K1634" s="86">
        <f t="shared" si="61"/>
        <v>1</v>
      </c>
      <c r="L1634" s="86">
        <f>IF(怪物属性编辑!AH1367=1,怪物属性编辑!AO1367,0)</f>
        <v>8912</v>
      </c>
      <c r="M1634" s="89">
        <f t="shared" si="60"/>
        <v>1320</v>
      </c>
      <c r="S1634" s="86">
        <v>320</v>
      </c>
      <c r="AF1634" s="90">
        <f t="shared" ref="AF1634:AF1697" si="62">100000+A1634</f>
        <v>131066</v>
      </c>
    </row>
    <row r="1635" spans="1:32">
      <c r="A1635" s="5">
        <v>31067</v>
      </c>
      <c r="B1635" s="4">
        <v>10155</v>
      </c>
      <c r="C1635" s="5" t="str">
        <f>VLOOKUP(B1635,映射!A:B,2,FALSE)</f>
        <v>蜥蜴团</v>
      </c>
      <c r="D1635" s="85" t="str">
        <f>IF(IF(COUNTIF(AI!A:A,'表格编辑 '!C1635),TRUE,FALSE)=FALSE,"monster",(VLOOKUP(C1635,AI!A:B,2,FALSE)))</f>
        <v>monster</v>
      </c>
      <c r="E1635" s="2">
        <v>44</v>
      </c>
      <c r="F1635" s="86" t="str">
        <f>VLOOKUP(D1635,AI!B:G,2,FALSE)</f>
        <v>AI_born_event(RECEIVER, ARG0, ARG1, ARG2, ARG3,ARG4)</v>
      </c>
      <c r="G1635" s="86" t="str">
        <f>VLOOKUP(D1635,AI!B:G,3,FALSE)</f>
        <v>AI_update_event(RECEIVER, ARG0, ARG1, ARG2, ARG3,ARG4)</v>
      </c>
      <c r="H1635" s="86"/>
      <c r="I1635" s="86"/>
      <c r="J1635" s="86" t="str">
        <f>VLOOKUP(D1635,AI!B:G,6,FALSE)</f>
        <v>test_deadth_event(RECEIVER, ARG0, ARG1, ARG2, ARG3,ARG4)</v>
      </c>
      <c r="K1635" s="86">
        <f t="shared" si="61"/>
        <v>1</v>
      </c>
      <c r="L1635" s="86">
        <f>IF(怪物属性编辑!AH1368=1,怪物属性编辑!AO1368,0)</f>
        <v>4470</v>
      </c>
      <c r="M1635" s="89">
        <f t="shared" si="60"/>
        <v>1320</v>
      </c>
      <c r="S1635" s="86">
        <v>320</v>
      </c>
      <c r="AF1635" s="90">
        <f t="shared" si="62"/>
        <v>131067</v>
      </c>
    </row>
    <row r="1636" spans="1:32">
      <c r="A1636" s="5">
        <v>31068</v>
      </c>
      <c r="B1636" s="4">
        <v>10125</v>
      </c>
      <c r="C1636" s="5" t="str">
        <f>VLOOKUP(B1636,映射!A:B,2,FALSE)</f>
        <v>银怪</v>
      </c>
      <c r="D1636" s="85" t="str">
        <f>IF(IF(COUNTIF(AI!A:A,'表格编辑 '!C1636),TRUE,FALSE)=FALSE,"monster",(VLOOKUP(C1636,AI!A:B,2,FALSE)))</f>
        <v>monster</v>
      </c>
      <c r="E1636" s="2">
        <v>44</v>
      </c>
      <c r="F1636" s="86" t="str">
        <f>VLOOKUP(D1636,AI!B:G,2,FALSE)</f>
        <v>AI_born_event(RECEIVER, ARG0, ARG1, ARG2, ARG3,ARG4)</v>
      </c>
      <c r="G1636" s="86" t="str">
        <f>VLOOKUP(D1636,AI!B:G,3,FALSE)</f>
        <v>AI_update_event(RECEIVER, ARG0, ARG1, ARG2, ARG3,ARG4)</v>
      </c>
      <c r="H1636" s="86"/>
      <c r="I1636" s="86"/>
      <c r="J1636" s="86" t="str">
        <f>VLOOKUP(D1636,AI!B:G,6,FALSE)</f>
        <v>test_deadth_event(RECEIVER, ARG0, ARG1, ARG2, ARG3,ARG4)</v>
      </c>
      <c r="K1636" s="86">
        <f t="shared" si="61"/>
        <v>1</v>
      </c>
      <c r="L1636" s="86">
        <f>IF(怪物属性编辑!AH1369=1,怪物属性编辑!AO1369,0)</f>
        <v>2420</v>
      </c>
      <c r="M1636" s="89">
        <f t="shared" si="60"/>
        <v>1320</v>
      </c>
      <c r="S1636" s="86">
        <v>320</v>
      </c>
      <c r="AF1636" s="90">
        <f t="shared" si="62"/>
        <v>131068</v>
      </c>
    </row>
    <row r="1637" spans="1:32">
      <c r="A1637" s="5">
        <v>31069</v>
      </c>
      <c r="B1637" s="4">
        <v>10035</v>
      </c>
      <c r="C1637" s="5" t="str">
        <f>VLOOKUP(B1637,映射!A:B,2,FALSE)</f>
        <v>鬼灵</v>
      </c>
      <c r="D1637" s="85" t="str">
        <f>IF(IF(COUNTIF(AI!A:A,'表格编辑 '!C1637),TRUE,FALSE)=FALSE,"monster",(VLOOKUP(C1637,AI!A:B,2,FALSE)))</f>
        <v>monster</v>
      </c>
      <c r="E1637" s="2">
        <v>44</v>
      </c>
      <c r="F1637" s="86" t="str">
        <f>VLOOKUP(D1637,AI!B:G,2,FALSE)</f>
        <v>AI_born_event(RECEIVER, ARG0, ARG1, ARG2, ARG3,ARG4)</v>
      </c>
      <c r="G1637" s="86" t="str">
        <f>VLOOKUP(D1637,AI!B:G,3,FALSE)</f>
        <v>AI_update_event(RECEIVER, ARG0, ARG1, ARG2, ARG3,ARG4)</v>
      </c>
      <c r="H1637" s="86"/>
      <c r="I1637" s="86"/>
      <c r="J1637" s="86" t="str">
        <f>VLOOKUP(D1637,AI!B:G,6,FALSE)</f>
        <v>test_deadth_event(RECEIVER, ARG0, ARG1, ARG2, ARG3,ARG4)</v>
      </c>
      <c r="K1637" s="86">
        <f t="shared" si="61"/>
        <v>1</v>
      </c>
      <c r="L1637" s="86">
        <f>IF(怪物属性编辑!AH1370=1,怪物属性编辑!AO1370,0)</f>
        <v>5298</v>
      </c>
      <c r="M1637" s="89">
        <f t="shared" si="60"/>
        <v>1320</v>
      </c>
      <c r="S1637" s="86">
        <v>320</v>
      </c>
      <c r="AF1637" s="90">
        <f t="shared" si="62"/>
        <v>131069</v>
      </c>
    </row>
    <row r="1638" spans="1:32">
      <c r="A1638" s="5">
        <v>31070</v>
      </c>
      <c r="B1638" s="4">
        <v>10035</v>
      </c>
      <c r="C1638" s="5" t="str">
        <f>VLOOKUP(B1638,映射!A:B,2,FALSE)</f>
        <v>鬼灵</v>
      </c>
      <c r="D1638" s="85" t="str">
        <f>IF(IF(COUNTIF(AI!A:A,'表格编辑 '!C1638),TRUE,FALSE)=FALSE,"monster",(VLOOKUP(C1638,AI!A:B,2,FALSE)))</f>
        <v>monster</v>
      </c>
      <c r="E1638" s="2">
        <v>44</v>
      </c>
      <c r="F1638" s="86" t="str">
        <f>VLOOKUP(D1638,AI!B:G,2,FALSE)</f>
        <v>AI_born_event(RECEIVER, ARG0, ARG1, ARG2, ARG3,ARG4)</v>
      </c>
      <c r="G1638" s="86" t="str">
        <f>VLOOKUP(D1638,AI!B:G,3,FALSE)</f>
        <v>AI_update_event(RECEIVER, ARG0, ARG1, ARG2, ARG3,ARG4)</v>
      </c>
      <c r="H1638" s="86"/>
      <c r="I1638" s="86"/>
      <c r="J1638" s="86" t="str">
        <f>VLOOKUP(D1638,AI!B:G,6,FALSE)</f>
        <v>test_deadth_event(RECEIVER, ARG0, ARG1, ARG2, ARG3,ARG4)</v>
      </c>
      <c r="K1638" s="86">
        <f t="shared" si="61"/>
        <v>1</v>
      </c>
      <c r="L1638" s="86">
        <f>IF(怪物属性编辑!AH1371=1,怪物属性编辑!AO1371,0)</f>
        <v>5298</v>
      </c>
      <c r="M1638" s="89">
        <f t="shared" si="60"/>
        <v>1320</v>
      </c>
      <c r="S1638" s="86">
        <v>320</v>
      </c>
      <c r="AF1638" s="90">
        <f t="shared" si="62"/>
        <v>131070</v>
      </c>
    </row>
    <row r="1639" spans="1:32">
      <c r="A1639" s="5">
        <v>31071</v>
      </c>
      <c r="B1639" s="4">
        <v>10101</v>
      </c>
      <c r="C1639" s="5" t="str">
        <f>VLOOKUP(B1639,映射!A:B,2,FALSE)</f>
        <v>风精</v>
      </c>
      <c r="D1639" s="85" t="str">
        <f>IF(IF(COUNTIF(AI!A:A,'表格编辑 '!C1639),TRUE,FALSE)=FALSE,"monster",(VLOOKUP(C1639,AI!A:B,2,FALSE)))</f>
        <v>monster</v>
      </c>
      <c r="E1639" s="2">
        <v>44</v>
      </c>
      <c r="F1639" s="86" t="str">
        <f>VLOOKUP(D1639,AI!B:G,2,FALSE)</f>
        <v>AI_born_event(RECEIVER, ARG0, ARG1, ARG2, ARG3,ARG4)</v>
      </c>
      <c r="G1639" s="86" t="str">
        <f>VLOOKUP(D1639,AI!B:G,3,FALSE)</f>
        <v>AI_update_event(RECEIVER, ARG0, ARG1, ARG2, ARG3,ARG4)</v>
      </c>
      <c r="H1639" s="86"/>
      <c r="I1639" s="86"/>
      <c r="J1639" s="86" t="str">
        <f>VLOOKUP(D1639,AI!B:G,6,FALSE)</f>
        <v>test_deadth_event(RECEIVER, ARG0, ARG1, ARG2, ARG3,ARG4)</v>
      </c>
      <c r="K1639" s="86">
        <f t="shared" si="61"/>
        <v>1</v>
      </c>
      <c r="L1639" s="86">
        <f>IF(怪物属性编辑!AH1372=1,怪物属性编辑!AO1372,0)</f>
        <v>4926</v>
      </c>
      <c r="M1639" s="89">
        <f t="shared" si="60"/>
        <v>1320</v>
      </c>
      <c r="S1639" s="86">
        <v>320</v>
      </c>
      <c r="AF1639" s="90">
        <f t="shared" si="62"/>
        <v>131071</v>
      </c>
    </row>
    <row r="1640" spans="1:32">
      <c r="A1640" s="5">
        <v>31072</v>
      </c>
      <c r="B1640" s="4">
        <v>10152</v>
      </c>
      <c r="C1640" s="5" t="str">
        <f>VLOOKUP(B1640,映射!A:B,2,FALSE)</f>
        <v>盗贼</v>
      </c>
      <c r="D1640" s="85" t="str">
        <f>IF(IF(COUNTIF(AI!A:A,'表格编辑 '!C1640),TRUE,FALSE)=FALSE,"monster",(VLOOKUP(C1640,AI!A:B,2,FALSE)))</f>
        <v>monster</v>
      </c>
      <c r="E1640" s="2">
        <v>44</v>
      </c>
      <c r="F1640" s="86" t="str">
        <f>VLOOKUP(D1640,AI!B:G,2,FALSE)</f>
        <v>AI_born_event(RECEIVER, ARG0, ARG1, ARG2, ARG3,ARG4)</v>
      </c>
      <c r="G1640" s="86" t="str">
        <f>VLOOKUP(D1640,AI!B:G,3,FALSE)</f>
        <v>AI_update_event(RECEIVER, ARG0, ARG1, ARG2, ARG3,ARG4)</v>
      </c>
      <c r="H1640" s="86"/>
      <c r="I1640" s="86"/>
      <c r="J1640" s="86" t="str">
        <f>VLOOKUP(D1640,AI!B:G,6,FALSE)</f>
        <v>test_deadth_event(RECEIVER, ARG0, ARG1, ARG2, ARG3,ARG4)</v>
      </c>
      <c r="K1640" s="86">
        <f t="shared" si="61"/>
        <v>1</v>
      </c>
      <c r="L1640" s="86">
        <f>IF(怪物属性编辑!AH1373=1,怪物属性编辑!AO1373,0)</f>
        <v>4732</v>
      </c>
      <c r="M1640" s="89">
        <f t="shared" si="60"/>
        <v>1320</v>
      </c>
      <c r="S1640" s="86">
        <v>320</v>
      </c>
      <c r="AF1640" s="90">
        <f t="shared" si="62"/>
        <v>131072</v>
      </c>
    </row>
    <row r="1641" spans="1:32">
      <c r="A1641" s="5">
        <v>31073</v>
      </c>
      <c r="B1641" s="4">
        <v>10100</v>
      </c>
      <c r="C1641" s="5" t="str">
        <f>VLOOKUP(B1641,映射!A:B,2,FALSE)</f>
        <v>火精</v>
      </c>
      <c r="D1641" s="85" t="str">
        <f>IF(IF(COUNTIF(AI!A:A,'表格编辑 '!C1641),TRUE,FALSE)=FALSE,"monster",(VLOOKUP(C1641,AI!A:B,2,FALSE)))</f>
        <v>monster</v>
      </c>
      <c r="E1641" s="2">
        <v>44</v>
      </c>
      <c r="F1641" s="86" t="str">
        <f>VLOOKUP(D1641,AI!B:G,2,FALSE)</f>
        <v>AI_born_event(RECEIVER, ARG0, ARG1, ARG2, ARG3,ARG4)</v>
      </c>
      <c r="G1641" s="86" t="str">
        <f>VLOOKUP(D1641,AI!B:G,3,FALSE)</f>
        <v>AI_update_event(RECEIVER, ARG0, ARG1, ARG2, ARG3,ARG4)</v>
      </c>
      <c r="H1641" s="86"/>
      <c r="I1641" s="86"/>
      <c r="J1641" s="86" t="str">
        <f>VLOOKUP(D1641,AI!B:G,6,FALSE)</f>
        <v>test_deadth_event(RECEIVER, ARG0, ARG1, ARG2, ARG3,ARG4)</v>
      </c>
      <c r="K1641" s="86">
        <f t="shared" si="61"/>
        <v>1</v>
      </c>
      <c r="L1641" s="86">
        <f>IF(怪物属性编辑!AH1374=1,怪物属性编辑!AO1374,0)</f>
        <v>3750</v>
      </c>
      <c r="M1641" s="89">
        <f t="shared" si="60"/>
        <v>1320</v>
      </c>
      <c r="S1641" s="86">
        <v>320</v>
      </c>
      <c r="AF1641" s="90">
        <f t="shared" si="62"/>
        <v>131073</v>
      </c>
    </row>
    <row r="1642" spans="1:32">
      <c r="A1642" s="5">
        <v>31074</v>
      </c>
      <c r="B1642" s="4">
        <v>10020</v>
      </c>
      <c r="C1642" s="5" t="str">
        <f>VLOOKUP(B1642,映射!A:B,2,FALSE)</f>
        <v>地狱看门犬</v>
      </c>
      <c r="D1642" s="85" t="str">
        <f>IF(IF(COUNTIF(AI!A:A,'表格编辑 '!C1642),TRUE,FALSE)=FALSE,"monster",(VLOOKUP(C1642,AI!A:B,2,FALSE)))</f>
        <v>monster</v>
      </c>
      <c r="E1642" s="2">
        <v>44</v>
      </c>
      <c r="F1642" s="86" t="str">
        <f>VLOOKUP(D1642,AI!B:G,2,FALSE)</f>
        <v>AI_born_event(RECEIVER, ARG0, ARG1, ARG2, ARG3,ARG4)</v>
      </c>
      <c r="G1642" s="86" t="str">
        <f>VLOOKUP(D1642,AI!B:G,3,FALSE)</f>
        <v>AI_update_event(RECEIVER, ARG0, ARG1, ARG2, ARG3,ARG4)</v>
      </c>
      <c r="H1642" s="86"/>
      <c r="I1642" s="86"/>
      <c r="J1642" s="86" t="str">
        <f>VLOOKUP(D1642,AI!B:G,6,FALSE)</f>
        <v>test_deadth_event(RECEIVER, ARG0, ARG1, ARG2, ARG3,ARG4)</v>
      </c>
      <c r="K1642" s="86">
        <f t="shared" si="61"/>
        <v>1</v>
      </c>
      <c r="L1642" s="86">
        <f>IF(怪物属性编辑!AH1375=1,怪物属性编辑!AO1375,0)</f>
        <v>4086</v>
      </c>
      <c r="M1642" s="89">
        <f t="shared" si="60"/>
        <v>1320</v>
      </c>
      <c r="S1642" s="86">
        <v>320</v>
      </c>
      <c r="AF1642" s="90">
        <f t="shared" si="62"/>
        <v>131074</v>
      </c>
    </row>
    <row r="1643" spans="1:32">
      <c r="A1643" s="5">
        <v>31075</v>
      </c>
      <c r="B1643" s="4">
        <v>10073</v>
      </c>
      <c r="C1643" s="5" t="str">
        <f>VLOOKUP(B1643,映射!A:B,2,FALSE)</f>
        <v>土蜘蛛</v>
      </c>
      <c r="D1643" s="85" t="str">
        <f>IF(IF(COUNTIF(AI!A:A,'表格编辑 '!C1643),TRUE,FALSE)=FALSE,"monster",(VLOOKUP(C1643,AI!A:B,2,FALSE)))</f>
        <v>monster</v>
      </c>
      <c r="E1643" s="2">
        <v>44</v>
      </c>
      <c r="F1643" s="86" t="str">
        <f>VLOOKUP(D1643,AI!B:G,2,FALSE)</f>
        <v>AI_born_event(RECEIVER, ARG0, ARG1, ARG2, ARG3,ARG4)</v>
      </c>
      <c r="G1643" s="86" t="str">
        <f>VLOOKUP(D1643,AI!B:G,3,FALSE)</f>
        <v>AI_update_event(RECEIVER, ARG0, ARG1, ARG2, ARG3,ARG4)</v>
      </c>
      <c r="H1643" s="86"/>
      <c r="I1643" s="86"/>
      <c r="J1643" s="86" t="str">
        <f>VLOOKUP(D1643,AI!B:G,6,FALSE)</f>
        <v>test_deadth_event(RECEIVER, ARG0, ARG1, ARG2, ARG3,ARG4)</v>
      </c>
      <c r="K1643" s="86">
        <f t="shared" si="61"/>
        <v>1</v>
      </c>
      <c r="L1643" s="86">
        <f>IF(怪物属性编辑!AH1376=1,怪物属性编辑!AO1376,0)</f>
        <v>5980</v>
      </c>
      <c r="M1643" s="89">
        <f t="shared" si="60"/>
        <v>1320</v>
      </c>
      <c r="S1643" s="86">
        <v>320</v>
      </c>
      <c r="AF1643" s="90">
        <f t="shared" si="62"/>
        <v>131075</v>
      </c>
    </row>
    <row r="1644" spans="1:32">
      <c r="A1644" s="5">
        <v>31076</v>
      </c>
      <c r="B1644" s="4">
        <v>10139</v>
      </c>
      <c r="C1644" s="5" t="str">
        <f>VLOOKUP(B1644,映射!A:B,2,FALSE)</f>
        <v>银色翼龙</v>
      </c>
      <c r="D1644" s="85" t="str">
        <f>IF(IF(COUNTIF(AI!A:A,'表格编辑 '!C1644),TRUE,FALSE)=FALSE,"monster",(VLOOKUP(C1644,AI!A:B,2,FALSE)))</f>
        <v>monster</v>
      </c>
      <c r="E1644" s="2">
        <v>44</v>
      </c>
      <c r="F1644" s="86" t="str">
        <f>VLOOKUP(D1644,AI!B:G,2,FALSE)</f>
        <v>AI_born_event(RECEIVER, ARG0, ARG1, ARG2, ARG3,ARG4)</v>
      </c>
      <c r="G1644" s="86" t="str">
        <f>VLOOKUP(D1644,AI!B:G,3,FALSE)</f>
        <v>AI_update_event(RECEIVER, ARG0, ARG1, ARG2, ARG3,ARG4)</v>
      </c>
      <c r="H1644" s="86"/>
      <c r="I1644" s="86"/>
      <c r="J1644" s="86" t="str">
        <f>VLOOKUP(D1644,AI!B:G,6,FALSE)</f>
        <v>test_deadth_event(RECEIVER, ARG0, ARG1, ARG2, ARG3,ARG4)</v>
      </c>
      <c r="K1644" s="86">
        <f t="shared" si="61"/>
        <v>1</v>
      </c>
      <c r="L1644" s="86">
        <f>IF(怪物属性编辑!AH1377=1,怪物属性编辑!AO1377,0)</f>
        <v>4666</v>
      </c>
      <c r="M1644" s="89">
        <f t="shared" si="60"/>
        <v>1320</v>
      </c>
      <c r="S1644" s="86">
        <v>320</v>
      </c>
      <c r="AF1644" s="90">
        <f t="shared" si="62"/>
        <v>131076</v>
      </c>
    </row>
    <row r="1645" spans="1:32">
      <c r="A1645" s="5">
        <v>31077</v>
      </c>
      <c r="B1645" s="4">
        <v>10126</v>
      </c>
      <c r="C1645" s="5" t="str">
        <f>VLOOKUP(B1645,映射!A:B,2,FALSE)</f>
        <v>金怪</v>
      </c>
      <c r="D1645" s="85" t="str">
        <f>IF(IF(COUNTIF(AI!A:A,'表格编辑 '!C1645),TRUE,FALSE)=FALSE,"monster",(VLOOKUP(C1645,AI!A:B,2,FALSE)))</f>
        <v>monster</v>
      </c>
      <c r="E1645" s="2">
        <v>49</v>
      </c>
      <c r="F1645" s="86" t="str">
        <f>VLOOKUP(D1645,AI!B:G,2,FALSE)</f>
        <v>AI_born_event(RECEIVER, ARG0, ARG1, ARG2, ARG3,ARG4)</v>
      </c>
      <c r="G1645" s="86" t="str">
        <f>VLOOKUP(D1645,AI!B:G,3,FALSE)</f>
        <v>AI_update_event(RECEIVER, ARG0, ARG1, ARG2, ARG3,ARG4)</v>
      </c>
      <c r="H1645" s="86"/>
      <c r="I1645" s="86"/>
      <c r="J1645" s="86" t="str">
        <f>VLOOKUP(D1645,AI!B:G,6,FALSE)</f>
        <v>test_deadth_event(RECEIVER, ARG0, ARG1, ARG2, ARG3,ARG4)</v>
      </c>
      <c r="K1645" s="86">
        <f t="shared" si="61"/>
        <v>1</v>
      </c>
      <c r="L1645" s="86">
        <f>IF(怪物属性编辑!AH1378=1,怪物属性编辑!AO1378,0)</f>
        <v>2588</v>
      </c>
      <c r="M1645" s="89">
        <f t="shared" si="60"/>
        <v>1470</v>
      </c>
      <c r="S1645" s="86">
        <v>320</v>
      </c>
      <c r="AF1645" s="90">
        <f t="shared" si="62"/>
        <v>131077</v>
      </c>
    </row>
    <row r="1646" spans="1:32">
      <c r="A1646" s="5">
        <v>31078</v>
      </c>
      <c r="B1646" s="4">
        <v>10072</v>
      </c>
      <c r="C1646" s="5" t="str">
        <f>VLOOKUP(B1646,映射!A:B,2,FALSE)</f>
        <v>致命螳螂</v>
      </c>
      <c r="D1646" s="85" t="str">
        <f>IF(IF(COUNTIF(AI!A:A,'表格编辑 '!C1646),TRUE,FALSE)=FALSE,"monster",(VLOOKUP(C1646,AI!A:B,2,FALSE)))</f>
        <v>monster</v>
      </c>
      <c r="E1646" s="2">
        <v>49</v>
      </c>
      <c r="F1646" s="86" t="str">
        <f>VLOOKUP(D1646,AI!B:G,2,FALSE)</f>
        <v>AI_born_event(RECEIVER, ARG0, ARG1, ARG2, ARG3,ARG4)</v>
      </c>
      <c r="G1646" s="86" t="str">
        <f>VLOOKUP(D1646,AI!B:G,3,FALSE)</f>
        <v>AI_update_event(RECEIVER, ARG0, ARG1, ARG2, ARG3,ARG4)</v>
      </c>
      <c r="H1646" s="86"/>
      <c r="I1646" s="86"/>
      <c r="J1646" s="86" t="str">
        <f>VLOOKUP(D1646,AI!B:G,6,FALSE)</f>
        <v>test_deadth_event(RECEIVER, ARG0, ARG1, ARG2, ARG3,ARG4)</v>
      </c>
      <c r="K1646" s="86">
        <f t="shared" si="61"/>
        <v>1</v>
      </c>
      <c r="L1646" s="86">
        <f>IF(怪物属性编辑!AH1379=1,怪物属性编辑!AO1379,0)</f>
        <v>4530</v>
      </c>
      <c r="M1646" s="89">
        <f t="shared" si="60"/>
        <v>1470</v>
      </c>
      <c r="S1646" s="86">
        <v>320</v>
      </c>
      <c r="AF1646" s="90">
        <f t="shared" si="62"/>
        <v>131078</v>
      </c>
    </row>
    <row r="1647" spans="1:32">
      <c r="A1647" s="5">
        <v>31079</v>
      </c>
      <c r="B1647" s="4">
        <v>10132</v>
      </c>
      <c r="C1647" s="5" t="str">
        <f>VLOOKUP(B1647,映射!A:B,2,FALSE)</f>
        <v>蜥蝪斗士</v>
      </c>
      <c r="D1647" s="85" t="str">
        <f>IF(IF(COUNTIF(AI!A:A,'表格编辑 '!C1647),TRUE,FALSE)=FALSE,"monster",(VLOOKUP(C1647,AI!A:B,2,FALSE)))</f>
        <v>monster</v>
      </c>
      <c r="E1647" s="2">
        <v>49</v>
      </c>
      <c r="F1647" s="86" t="str">
        <f>VLOOKUP(D1647,AI!B:G,2,FALSE)</f>
        <v>AI_born_event(RECEIVER, ARG0, ARG1, ARG2, ARG3,ARG4)</v>
      </c>
      <c r="G1647" s="86" t="str">
        <f>VLOOKUP(D1647,AI!B:G,3,FALSE)</f>
        <v>AI_update_event(RECEIVER, ARG0, ARG1, ARG2, ARG3,ARG4)</v>
      </c>
      <c r="H1647" s="86"/>
      <c r="I1647" s="86"/>
      <c r="J1647" s="86" t="str">
        <f>VLOOKUP(D1647,AI!B:G,6,FALSE)</f>
        <v>test_deadth_event(RECEIVER, ARG0, ARG1, ARG2, ARG3,ARG4)</v>
      </c>
      <c r="K1647" s="86">
        <f t="shared" si="61"/>
        <v>1</v>
      </c>
      <c r="L1647" s="86">
        <f>IF(怪物属性编辑!AH1380=1,怪物属性编辑!AO1380,0)</f>
        <v>4080</v>
      </c>
      <c r="M1647" s="89">
        <f t="shared" si="60"/>
        <v>1470</v>
      </c>
      <c r="S1647" s="86">
        <v>320</v>
      </c>
      <c r="AF1647" s="90">
        <f t="shared" si="62"/>
        <v>131079</v>
      </c>
    </row>
    <row r="1648" spans="1:32">
      <c r="A1648" s="5">
        <v>31080</v>
      </c>
      <c r="B1648" s="4">
        <v>10101</v>
      </c>
      <c r="C1648" s="5" t="str">
        <f>VLOOKUP(B1648,映射!A:B,2,FALSE)</f>
        <v>风精</v>
      </c>
      <c r="D1648" s="85" t="str">
        <f>IF(IF(COUNTIF(AI!A:A,'表格编辑 '!C1648),TRUE,FALSE)=FALSE,"monster",(VLOOKUP(C1648,AI!A:B,2,FALSE)))</f>
        <v>monster</v>
      </c>
      <c r="E1648" s="2">
        <v>49</v>
      </c>
      <c r="F1648" s="86" t="str">
        <f>VLOOKUP(D1648,AI!B:G,2,FALSE)</f>
        <v>AI_born_event(RECEIVER, ARG0, ARG1, ARG2, ARG3,ARG4)</v>
      </c>
      <c r="G1648" s="86" t="str">
        <f>VLOOKUP(D1648,AI!B:G,3,FALSE)</f>
        <v>AI_update_event(RECEIVER, ARG0, ARG1, ARG2, ARG3,ARG4)</v>
      </c>
      <c r="H1648" s="86"/>
      <c r="I1648" s="86"/>
      <c r="J1648" s="86" t="str">
        <f>VLOOKUP(D1648,AI!B:G,6,FALSE)</f>
        <v>test_deadth_event(RECEIVER, ARG0, ARG1, ARG2, ARG3,ARG4)</v>
      </c>
      <c r="K1648" s="86">
        <f t="shared" si="61"/>
        <v>1</v>
      </c>
      <c r="L1648" s="86">
        <f>IF(怪物属性编辑!AH1381=1,怪物属性编辑!AO1381,0)</f>
        <v>5150</v>
      </c>
      <c r="M1648" s="89">
        <f t="shared" ref="M1648:M1711" si="63">E1648*30</f>
        <v>1470</v>
      </c>
      <c r="S1648" s="86">
        <v>320</v>
      </c>
      <c r="AF1648" s="90">
        <f t="shared" si="62"/>
        <v>131080</v>
      </c>
    </row>
    <row r="1649" spans="1:32">
      <c r="A1649" s="5">
        <v>31081</v>
      </c>
      <c r="B1649" s="4">
        <v>10108</v>
      </c>
      <c r="C1649" s="5" t="str">
        <f>VLOOKUP(B1649,映射!A:B,2,FALSE)</f>
        <v>丸子炸弹</v>
      </c>
      <c r="D1649" s="85" t="str">
        <f>IF(IF(COUNTIF(AI!A:A,'表格编辑 '!C1649),TRUE,FALSE)=FALSE,"monster",(VLOOKUP(C1649,AI!A:B,2,FALSE)))</f>
        <v>monster</v>
      </c>
      <c r="E1649" s="2">
        <v>49</v>
      </c>
      <c r="F1649" s="86" t="str">
        <f>VLOOKUP(D1649,AI!B:G,2,FALSE)</f>
        <v>AI_born_event(RECEIVER, ARG0, ARG1, ARG2, ARG3,ARG4)</v>
      </c>
      <c r="G1649" s="86" t="str">
        <f>VLOOKUP(D1649,AI!B:G,3,FALSE)</f>
        <v>AI_update_event(RECEIVER, ARG0, ARG1, ARG2, ARG3,ARG4)</v>
      </c>
      <c r="H1649" s="86"/>
      <c r="I1649" s="86"/>
      <c r="J1649" s="86" t="str">
        <f>VLOOKUP(D1649,AI!B:G,6,FALSE)</f>
        <v>test_deadth_event(RECEIVER, ARG0, ARG1, ARG2, ARG3,ARG4)</v>
      </c>
      <c r="K1649" s="86">
        <f t="shared" si="61"/>
        <v>1</v>
      </c>
      <c r="L1649" s="86">
        <f>IF(怪物属性编辑!AH1382=1,怪物属性编辑!AO1382,0)</f>
        <v>9458</v>
      </c>
      <c r="M1649" s="89">
        <f t="shared" si="63"/>
        <v>1470</v>
      </c>
      <c r="S1649" s="86">
        <v>320</v>
      </c>
      <c r="AF1649" s="90">
        <f t="shared" si="62"/>
        <v>131081</v>
      </c>
    </row>
    <row r="1650" spans="1:32">
      <c r="A1650" s="5">
        <v>31082</v>
      </c>
      <c r="B1650" s="4">
        <v>10155</v>
      </c>
      <c r="C1650" s="5" t="str">
        <f>VLOOKUP(B1650,映射!A:B,2,FALSE)</f>
        <v>蜥蜴团</v>
      </c>
      <c r="D1650" s="85" t="str">
        <f>IF(IF(COUNTIF(AI!A:A,'表格编辑 '!C1650),TRUE,FALSE)=FALSE,"monster",(VLOOKUP(C1650,AI!A:B,2,FALSE)))</f>
        <v>monster</v>
      </c>
      <c r="E1650" s="2">
        <v>49</v>
      </c>
      <c r="F1650" s="86" t="str">
        <f>VLOOKUP(D1650,AI!B:G,2,FALSE)</f>
        <v>AI_born_event(RECEIVER, ARG0, ARG1, ARG2, ARG3,ARG4)</v>
      </c>
      <c r="G1650" s="86" t="str">
        <f>VLOOKUP(D1650,AI!B:G,3,FALSE)</f>
        <v>AI_update_event(RECEIVER, ARG0, ARG1, ARG2, ARG3,ARG4)</v>
      </c>
      <c r="H1650" s="86"/>
      <c r="I1650" s="86"/>
      <c r="J1650" s="86" t="str">
        <f>VLOOKUP(D1650,AI!B:G,6,FALSE)</f>
        <v>test_deadth_event(RECEIVER, ARG0, ARG1, ARG2, ARG3,ARG4)</v>
      </c>
      <c r="K1650" s="86">
        <f t="shared" si="61"/>
        <v>1</v>
      </c>
      <c r="L1650" s="86">
        <f>IF(怪物属性编辑!AH1383=1,怪物属性编辑!AO1383,0)</f>
        <v>4654</v>
      </c>
      <c r="M1650" s="89">
        <f t="shared" si="63"/>
        <v>1470</v>
      </c>
      <c r="S1650" s="86">
        <v>320</v>
      </c>
      <c r="AF1650" s="90">
        <f t="shared" si="62"/>
        <v>131082</v>
      </c>
    </row>
    <row r="1651" spans="1:32">
      <c r="A1651" s="5">
        <v>31083</v>
      </c>
      <c r="B1651" s="4">
        <v>10125</v>
      </c>
      <c r="C1651" s="5" t="str">
        <f>VLOOKUP(B1651,映射!A:B,2,FALSE)</f>
        <v>银怪</v>
      </c>
      <c r="D1651" s="85" t="str">
        <f>IF(IF(COUNTIF(AI!A:A,'表格编辑 '!C1651),TRUE,FALSE)=FALSE,"monster",(VLOOKUP(C1651,AI!A:B,2,FALSE)))</f>
        <v>monster</v>
      </c>
      <c r="E1651" s="2">
        <v>49</v>
      </c>
      <c r="F1651" s="86" t="str">
        <f>VLOOKUP(D1651,AI!B:G,2,FALSE)</f>
        <v>AI_born_event(RECEIVER, ARG0, ARG1, ARG2, ARG3,ARG4)</v>
      </c>
      <c r="G1651" s="86" t="str">
        <f>VLOOKUP(D1651,AI!B:G,3,FALSE)</f>
        <v>AI_update_event(RECEIVER, ARG0, ARG1, ARG2, ARG3,ARG4)</v>
      </c>
      <c r="H1651" s="86"/>
      <c r="I1651" s="86"/>
      <c r="J1651" s="86" t="str">
        <f>VLOOKUP(D1651,AI!B:G,6,FALSE)</f>
        <v>test_deadth_event(RECEIVER, ARG0, ARG1, ARG2, ARG3,ARG4)</v>
      </c>
      <c r="K1651" s="86">
        <f t="shared" si="61"/>
        <v>1</v>
      </c>
      <c r="L1651" s="86">
        <f>IF(怪物属性编辑!AH1384=1,怪物属性编辑!AO1384,0)</f>
        <v>2512</v>
      </c>
      <c r="M1651" s="89">
        <f t="shared" si="63"/>
        <v>1470</v>
      </c>
      <c r="S1651" s="86">
        <v>320</v>
      </c>
      <c r="AF1651" s="90">
        <f t="shared" si="62"/>
        <v>131083</v>
      </c>
    </row>
    <row r="1652" spans="1:32">
      <c r="A1652" s="5">
        <v>31084</v>
      </c>
      <c r="B1652" s="4">
        <v>10035</v>
      </c>
      <c r="C1652" s="5" t="str">
        <f>VLOOKUP(B1652,映射!A:B,2,FALSE)</f>
        <v>鬼灵</v>
      </c>
      <c r="D1652" s="85" t="str">
        <f>IF(IF(COUNTIF(AI!A:A,'表格编辑 '!C1652),TRUE,FALSE)=FALSE,"monster",(VLOOKUP(C1652,AI!A:B,2,FALSE)))</f>
        <v>monster</v>
      </c>
      <c r="E1652" s="2">
        <v>49</v>
      </c>
      <c r="F1652" s="86" t="str">
        <f>VLOOKUP(D1652,AI!B:G,2,FALSE)</f>
        <v>AI_born_event(RECEIVER, ARG0, ARG1, ARG2, ARG3,ARG4)</v>
      </c>
      <c r="G1652" s="86" t="str">
        <f>VLOOKUP(D1652,AI!B:G,3,FALSE)</f>
        <v>AI_update_event(RECEIVER, ARG0, ARG1, ARG2, ARG3,ARG4)</v>
      </c>
      <c r="H1652" s="86"/>
      <c r="I1652" s="86"/>
      <c r="J1652" s="86" t="str">
        <f>VLOOKUP(D1652,AI!B:G,6,FALSE)</f>
        <v>test_deadth_event(RECEIVER, ARG0, ARG1, ARG2, ARG3,ARG4)</v>
      </c>
      <c r="K1652" s="86">
        <f t="shared" si="61"/>
        <v>1</v>
      </c>
      <c r="L1652" s="86">
        <f>IF(怪物属性编辑!AH1385=1,怪物属性编辑!AO1385,0)</f>
        <v>5592</v>
      </c>
      <c r="M1652" s="89">
        <f t="shared" si="63"/>
        <v>1470</v>
      </c>
      <c r="S1652" s="86">
        <v>320</v>
      </c>
      <c r="AF1652" s="90">
        <f t="shared" si="62"/>
        <v>131084</v>
      </c>
    </row>
    <row r="1653" spans="1:32">
      <c r="A1653" s="5">
        <v>31085</v>
      </c>
      <c r="B1653" s="4">
        <v>10035</v>
      </c>
      <c r="C1653" s="5" t="str">
        <f>VLOOKUP(B1653,映射!A:B,2,FALSE)</f>
        <v>鬼灵</v>
      </c>
      <c r="D1653" s="85" t="str">
        <f>IF(IF(COUNTIF(AI!A:A,'表格编辑 '!C1653),TRUE,FALSE)=FALSE,"monster",(VLOOKUP(C1653,AI!A:B,2,FALSE)))</f>
        <v>monster</v>
      </c>
      <c r="E1653" s="2">
        <v>49</v>
      </c>
      <c r="F1653" s="86" t="str">
        <f>VLOOKUP(D1653,AI!B:G,2,FALSE)</f>
        <v>AI_born_event(RECEIVER, ARG0, ARG1, ARG2, ARG3,ARG4)</v>
      </c>
      <c r="G1653" s="86" t="str">
        <f>VLOOKUP(D1653,AI!B:G,3,FALSE)</f>
        <v>AI_update_event(RECEIVER, ARG0, ARG1, ARG2, ARG3,ARG4)</v>
      </c>
      <c r="H1653" s="86"/>
      <c r="I1653" s="86"/>
      <c r="J1653" s="86" t="str">
        <f>VLOOKUP(D1653,AI!B:G,6,FALSE)</f>
        <v>test_deadth_event(RECEIVER, ARG0, ARG1, ARG2, ARG3,ARG4)</v>
      </c>
      <c r="K1653" s="86">
        <f t="shared" si="61"/>
        <v>1</v>
      </c>
      <c r="L1653" s="86">
        <f>IF(怪物属性编辑!AH1386=1,怪物属性编辑!AO1386,0)</f>
        <v>5592</v>
      </c>
      <c r="M1653" s="89">
        <f t="shared" si="63"/>
        <v>1470</v>
      </c>
      <c r="S1653" s="86">
        <v>320</v>
      </c>
      <c r="AF1653" s="90">
        <f t="shared" si="62"/>
        <v>131085</v>
      </c>
    </row>
    <row r="1654" spans="1:32">
      <c r="A1654" s="5">
        <v>31086</v>
      </c>
      <c r="B1654" s="4">
        <v>10101</v>
      </c>
      <c r="C1654" s="5" t="str">
        <f>VLOOKUP(B1654,映射!A:B,2,FALSE)</f>
        <v>风精</v>
      </c>
      <c r="D1654" s="85" t="str">
        <f>IF(IF(COUNTIF(AI!A:A,'表格编辑 '!C1654),TRUE,FALSE)=FALSE,"monster",(VLOOKUP(C1654,AI!A:B,2,FALSE)))</f>
        <v>monster</v>
      </c>
      <c r="E1654" s="2">
        <v>49</v>
      </c>
      <c r="F1654" s="86" t="str">
        <f>VLOOKUP(D1654,AI!B:G,2,FALSE)</f>
        <v>AI_born_event(RECEIVER, ARG0, ARG1, ARG2, ARG3,ARG4)</v>
      </c>
      <c r="G1654" s="86" t="str">
        <f>VLOOKUP(D1654,AI!B:G,3,FALSE)</f>
        <v>AI_update_event(RECEIVER, ARG0, ARG1, ARG2, ARG3,ARG4)</v>
      </c>
      <c r="H1654" s="86"/>
      <c r="I1654" s="86"/>
      <c r="J1654" s="86" t="str">
        <f>VLOOKUP(D1654,AI!B:G,6,FALSE)</f>
        <v>test_deadth_event(RECEIVER, ARG0, ARG1, ARG2, ARG3,ARG4)</v>
      </c>
      <c r="K1654" s="86">
        <f t="shared" si="61"/>
        <v>1</v>
      </c>
      <c r="L1654" s="86">
        <f>IF(怪物属性编辑!AH1387=1,怪物属性编辑!AO1387,0)</f>
        <v>5150</v>
      </c>
      <c r="M1654" s="89">
        <f t="shared" si="63"/>
        <v>1470</v>
      </c>
      <c r="S1654" s="86">
        <v>320</v>
      </c>
      <c r="AF1654" s="90">
        <f t="shared" si="62"/>
        <v>131086</v>
      </c>
    </row>
    <row r="1655" spans="1:32">
      <c r="A1655" s="5">
        <v>31087</v>
      </c>
      <c r="B1655" s="4">
        <v>10152</v>
      </c>
      <c r="C1655" s="5" t="str">
        <f>VLOOKUP(B1655,映射!A:B,2,FALSE)</f>
        <v>盗贼</v>
      </c>
      <c r="D1655" s="85" t="str">
        <f>IF(IF(COUNTIF(AI!A:A,'表格编辑 '!C1655),TRUE,FALSE)=FALSE,"monster",(VLOOKUP(C1655,AI!A:B,2,FALSE)))</f>
        <v>monster</v>
      </c>
      <c r="E1655" s="2">
        <v>49</v>
      </c>
      <c r="F1655" s="86" t="str">
        <f>VLOOKUP(D1655,AI!B:G,2,FALSE)</f>
        <v>AI_born_event(RECEIVER, ARG0, ARG1, ARG2, ARG3,ARG4)</v>
      </c>
      <c r="G1655" s="86" t="str">
        <f>VLOOKUP(D1655,AI!B:G,3,FALSE)</f>
        <v>AI_update_event(RECEIVER, ARG0, ARG1, ARG2, ARG3,ARG4)</v>
      </c>
      <c r="H1655" s="86"/>
      <c r="I1655" s="86"/>
      <c r="J1655" s="86" t="str">
        <f>VLOOKUP(D1655,AI!B:G,6,FALSE)</f>
        <v>test_deadth_event(RECEIVER, ARG0, ARG1, ARG2, ARG3,ARG4)</v>
      </c>
      <c r="K1655" s="86">
        <f t="shared" si="61"/>
        <v>1</v>
      </c>
      <c r="L1655" s="86">
        <f>IF(怪物属性编辑!AH1388=1,怪物属性编辑!AO1388,0)</f>
        <v>4952</v>
      </c>
      <c r="M1655" s="89">
        <f t="shared" si="63"/>
        <v>1470</v>
      </c>
      <c r="S1655" s="86">
        <v>320</v>
      </c>
      <c r="AF1655" s="90">
        <f t="shared" si="62"/>
        <v>131087</v>
      </c>
    </row>
    <row r="1656" spans="1:32">
      <c r="A1656" s="5">
        <v>31088</v>
      </c>
      <c r="B1656" s="4">
        <v>10100</v>
      </c>
      <c r="C1656" s="5" t="str">
        <f>VLOOKUP(B1656,映射!A:B,2,FALSE)</f>
        <v>火精</v>
      </c>
      <c r="D1656" s="85" t="str">
        <f>IF(IF(COUNTIF(AI!A:A,'表格编辑 '!C1656),TRUE,FALSE)=FALSE,"monster",(VLOOKUP(C1656,AI!A:B,2,FALSE)))</f>
        <v>monster</v>
      </c>
      <c r="E1656" s="2">
        <v>49</v>
      </c>
      <c r="F1656" s="86" t="str">
        <f>VLOOKUP(D1656,AI!B:G,2,FALSE)</f>
        <v>AI_born_event(RECEIVER, ARG0, ARG1, ARG2, ARG3,ARG4)</v>
      </c>
      <c r="G1656" s="86" t="str">
        <f>VLOOKUP(D1656,AI!B:G,3,FALSE)</f>
        <v>AI_update_event(RECEIVER, ARG0, ARG1, ARG2, ARG3,ARG4)</v>
      </c>
      <c r="H1656" s="86"/>
      <c r="I1656" s="86"/>
      <c r="J1656" s="86" t="str">
        <f>VLOOKUP(D1656,AI!B:G,6,FALSE)</f>
        <v>test_deadth_event(RECEIVER, ARG0, ARG1, ARG2, ARG3,ARG4)</v>
      </c>
      <c r="K1656" s="86">
        <f t="shared" si="61"/>
        <v>1</v>
      </c>
      <c r="L1656" s="86">
        <f>IF(怪物属性编辑!AH1389=1,怪物属性编辑!AO1389,0)</f>
        <v>3906</v>
      </c>
      <c r="M1656" s="89">
        <f t="shared" si="63"/>
        <v>1470</v>
      </c>
      <c r="S1656" s="86">
        <v>320</v>
      </c>
      <c r="AF1656" s="90">
        <f t="shared" si="62"/>
        <v>131088</v>
      </c>
    </row>
    <row r="1657" spans="1:32">
      <c r="A1657" s="5">
        <v>31089</v>
      </c>
      <c r="B1657" s="4">
        <v>10020</v>
      </c>
      <c r="C1657" s="5" t="str">
        <f>VLOOKUP(B1657,映射!A:B,2,FALSE)</f>
        <v>地狱看门犬</v>
      </c>
      <c r="D1657" s="85" t="str">
        <f>IF(IF(COUNTIF(AI!A:A,'表格编辑 '!C1657),TRUE,FALSE)=FALSE,"monster",(VLOOKUP(C1657,AI!A:B,2,FALSE)))</f>
        <v>monster</v>
      </c>
      <c r="E1657" s="2">
        <v>49</v>
      </c>
      <c r="F1657" s="86" t="str">
        <f>VLOOKUP(D1657,AI!B:G,2,FALSE)</f>
        <v>AI_born_event(RECEIVER, ARG0, ARG1, ARG2, ARG3,ARG4)</v>
      </c>
      <c r="G1657" s="86" t="str">
        <f>VLOOKUP(D1657,AI!B:G,3,FALSE)</f>
        <v>AI_update_event(RECEIVER, ARG0, ARG1, ARG2, ARG3,ARG4)</v>
      </c>
      <c r="H1657" s="86"/>
      <c r="I1657" s="86"/>
      <c r="J1657" s="86" t="str">
        <f>VLOOKUP(D1657,AI!B:G,6,FALSE)</f>
        <v>test_deadth_event(RECEIVER, ARG0, ARG1, ARG2, ARG3,ARG4)</v>
      </c>
      <c r="K1657" s="86">
        <f t="shared" si="61"/>
        <v>1</v>
      </c>
      <c r="L1657" s="86">
        <f>IF(怪物属性编辑!AH1390=1,怪物属性编辑!AO1390,0)</f>
        <v>4286</v>
      </c>
      <c r="M1657" s="89">
        <f t="shared" si="63"/>
        <v>1470</v>
      </c>
      <c r="S1657" s="86">
        <v>320</v>
      </c>
      <c r="AF1657" s="90">
        <f t="shared" si="62"/>
        <v>131089</v>
      </c>
    </row>
    <row r="1658" spans="1:32">
      <c r="A1658" s="5">
        <v>31090</v>
      </c>
      <c r="B1658" s="4">
        <v>10073</v>
      </c>
      <c r="C1658" s="5" t="str">
        <f>VLOOKUP(B1658,映射!A:B,2,FALSE)</f>
        <v>土蜘蛛</v>
      </c>
      <c r="D1658" s="85" t="str">
        <f>IF(IF(COUNTIF(AI!A:A,'表格编辑 '!C1658),TRUE,FALSE)=FALSE,"monster",(VLOOKUP(C1658,AI!A:B,2,FALSE)))</f>
        <v>monster</v>
      </c>
      <c r="E1658" s="2">
        <v>49</v>
      </c>
      <c r="F1658" s="86" t="str">
        <f>VLOOKUP(D1658,AI!B:G,2,FALSE)</f>
        <v>AI_born_event(RECEIVER, ARG0, ARG1, ARG2, ARG3,ARG4)</v>
      </c>
      <c r="G1658" s="86" t="str">
        <f>VLOOKUP(D1658,AI!B:G,3,FALSE)</f>
        <v>AI_update_event(RECEIVER, ARG0, ARG1, ARG2, ARG3,ARG4)</v>
      </c>
      <c r="H1658" s="86"/>
      <c r="I1658" s="86"/>
      <c r="J1658" s="86" t="str">
        <f>VLOOKUP(D1658,AI!B:G,6,FALSE)</f>
        <v>test_deadth_event(RECEIVER, ARG0, ARG1, ARG2, ARG3,ARG4)</v>
      </c>
      <c r="K1658" s="86">
        <f t="shared" si="61"/>
        <v>1</v>
      </c>
      <c r="L1658" s="86">
        <f>IF(怪物属性编辑!AH1391=1,怪物属性编辑!AO1391,0)</f>
        <v>6322</v>
      </c>
      <c r="M1658" s="89">
        <f t="shared" si="63"/>
        <v>1470</v>
      </c>
      <c r="S1658" s="86">
        <v>320</v>
      </c>
      <c r="AF1658" s="90">
        <f t="shared" si="62"/>
        <v>131090</v>
      </c>
    </row>
    <row r="1659" spans="1:32">
      <c r="A1659" s="5">
        <v>31091</v>
      </c>
      <c r="B1659" s="4">
        <v>10139</v>
      </c>
      <c r="C1659" s="5" t="str">
        <f>VLOOKUP(B1659,映射!A:B,2,FALSE)</f>
        <v>银色翼龙</v>
      </c>
      <c r="D1659" s="85" t="str">
        <f>IF(IF(COUNTIF(AI!A:A,'表格编辑 '!C1659),TRUE,FALSE)=FALSE,"monster",(VLOOKUP(C1659,AI!A:B,2,FALSE)))</f>
        <v>monster</v>
      </c>
      <c r="E1659" s="2">
        <v>49</v>
      </c>
      <c r="F1659" s="86" t="str">
        <f>VLOOKUP(D1659,AI!B:G,2,FALSE)</f>
        <v>AI_born_event(RECEIVER, ARG0, ARG1, ARG2, ARG3,ARG4)</v>
      </c>
      <c r="G1659" s="86" t="str">
        <f>VLOOKUP(D1659,AI!B:G,3,FALSE)</f>
        <v>AI_update_event(RECEIVER, ARG0, ARG1, ARG2, ARG3,ARG4)</v>
      </c>
      <c r="H1659" s="86"/>
      <c r="I1659" s="86"/>
      <c r="J1659" s="86" t="str">
        <f>VLOOKUP(D1659,AI!B:G,6,FALSE)</f>
        <v>test_deadth_event(RECEIVER, ARG0, ARG1, ARG2, ARG3,ARG4)</v>
      </c>
      <c r="K1659" s="86">
        <f t="shared" si="61"/>
        <v>1</v>
      </c>
      <c r="L1659" s="86">
        <f>IF(怪物属性编辑!AH1392=1,怪物属性编辑!AO1392,0)</f>
        <v>4886</v>
      </c>
      <c r="M1659" s="89">
        <f t="shared" si="63"/>
        <v>1470</v>
      </c>
      <c r="S1659" s="86">
        <v>320</v>
      </c>
      <c r="AF1659" s="90">
        <f t="shared" si="62"/>
        <v>131091</v>
      </c>
    </row>
    <row r="1660" spans="1:32">
      <c r="A1660" s="5">
        <v>31092</v>
      </c>
      <c r="B1660" s="4">
        <v>10126</v>
      </c>
      <c r="C1660" s="5" t="str">
        <f>VLOOKUP(B1660,映射!A:B,2,FALSE)</f>
        <v>金怪</v>
      </c>
      <c r="D1660" s="85" t="str">
        <f>IF(IF(COUNTIF(AI!A:A,'表格编辑 '!C1660),TRUE,FALSE)=FALSE,"monster",(VLOOKUP(C1660,AI!A:B,2,FALSE)))</f>
        <v>monster</v>
      </c>
      <c r="E1660" s="2">
        <v>54</v>
      </c>
      <c r="F1660" s="86" t="str">
        <f>VLOOKUP(D1660,AI!B:G,2,FALSE)</f>
        <v>AI_born_event(RECEIVER, ARG0, ARG1, ARG2, ARG3,ARG4)</v>
      </c>
      <c r="G1660" s="86" t="str">
        <f>VLOOKUP(D1660,AI!B:G,3,FALSE)</f>
        <v>AI_update_event(RECEIVER, ARG0, ARG1, ARG2, ARG3,ARG4)</v>
      </c>
      <c r="H1660" s="86"/>
      <c r="I1660" s="86"/>
      <c r="J1660" s="86" t="str">
        <f>VLOOKUP(D1660,AI!B:G,6,FALSE)</f>
        <v>test_deadth_event(RECEIVER, ARG0, ARG1, ARG2, ARG3,ARG4)</v>
      </c>
      <c r="K1660" s="86">
        <f t="shared" si="61"/>
        <v>1</v>
      </c>
      <c r="L1660" s="86">
        <f>IF(怪物属性编辑!AH1393=1,怪物属性编辑!AO1393,0)</f>
        <v>3060</v>
      </c>
      <c r="M1660" s="89">
        <f t="shared" si="63"/>
        <v>1620</v>
      </c>
      <c r="S1660" s="86">
        <v>320</v>
      </c>
      <c r="AF1660" s="90">
        <f t="shared" si="62"/>
        <v>131092</v>
      </c>
    </row>
    <row r="1661" spans="1:32">
      <c r="A1661" s="5">
        <v>31093</v>
      </c>
      <c r="B1661" s="4">
        <v>10072</v>
      </c>
      <c r="C1661" s="5" t="str">
        <f>VLOOKUP(B1661,映射!A:B,2,FALSE)</f>
        <v>致命螳螂</v>
      </c>
      <c r="D1661" s="85" t="str">
        <f>IF(IF(COUNTIF(AI!A:A,'表格编辑 '!C1661),TRUE,FALSE)=FALSE,"monster",(VLOOKUP(C1661,AI!A:B,2,FALSE)))</f>
        <v>monster</v>
      </c>
      <c r="E1661" s="2">
        <v>54</v>
      </c>
      <c r="F1661" s="86" t="str">
        <f>VLOOKUP(D1661,AI!B:G,2,FALSE)</f>
        <v>AI_born_event(RECEIVER, ARG0, ARG1, ARG2, ARG3,ARG4)</v>
      </c>
      <c r="G1661" s="86" t="str">
        <f>VLOOKUP(D1661,AI!B:G,3,FALSE)</f>
        <v>AI_update_event(RECEIVER, ARG0, ARG1, ARG2, ARG3,ARG4)</v>
      </c>
      <c r="H1661" s="86"/>
      <c r="I1661" s="86"/>
      <c r="J1661" s="86" t="str">
        <f>VLOOKUP(D1661,AI!B:G,6,FALSE)</f>
        <v>test_deadth_event(RECEIVER, ARG0, ARG1, ARG2, ARG3,ARG4)</v>
      </c>
      <c r="K1661" s="86">
        <f t="shared" si="61"/>
        <v>1</v>
      </c>
      <c r="L1661" s="86">
        <f>IF(怪物属性编辑!AH1394=1,怪物属性编辑!AO1394,0)</f>
        <v>5210</v>
      </c>
      <c r="M1661" s="89">
        <f t="shared" si="63"/>
        <v>1620</v>
      </c>
      <c r="S1661" s="86">
        <v>320</v>
      </c>
      <c r="AF1661" s="90">
        <f t="shared" si="62"/>
        <v>131093</v>
      </c>
    </row>
    <row r="1662" spans="1:32">
      <c r="A1662" s="5">
        <v>31094</v>
      </c>
      <c r="B1662" s="4">
        <v>10132</v>
      </c>
      <c r="C1662" s="5" t="str">
        <f>VLOOKUP(B1662,映射!A:B,2,FALSE)</f>
        <v>蜥蝪斗士</v>
      </c>
      <c r="D1662" s="85" t="str">
        <f>IF(IF(COUNTIF(AI!A:A,'表格编辑 '!C1662),TRUE,FALSE)=FALSE,"monster",(VLOOKUP(C1662,AI!A:B,2,FALSE)))</f>
        <v>monster</v>
      </c>
      <c r="E1662" s="2">
        <v>54</v>
      </c>
      <c r="F1662" s="86" t="str">
        <f>VLOOKUP(D1662,AI!B:G,2,FALSE)</f>
        <v>AI_born_event(RECEIVER, ARG0, ARG1, ARG2, ARG3,ARG4)</v>
      </c>
      <c r="G1662" s="86" t="str">
        <f>VLOOKUP(D1662,AI!B:G,3,FALSE)</f>
        <v>AI_update_event(RECEIVER, ARG0, ARG1, ARG2, ARG3,ARG4)</v>
      </c>
      <c r="H1662" s="86"/>
      <c r="I1662" s="86"/>
      <c r="J1662" s="86" t="str">
        <f>VLOOKUP(D1662,AI!B:G,6,FALSE)</f>
        <v>test_deadth_event(RECEIVER, ARG0, ARG1, ARG2, ARG3,ARG4)</v>
      </c>
      <c r="K1662" s="86">
        <f t="shared" si="61"/>
        <v>1</v>
      </c>
      <c r="L1662" s="86">
        <f>IF(怪物属性编辑!AH1395=1,怪物属性编辑!AO1395,0)</f>
        <v>4648</v>
      </c>
      <c r="M1662" s="89">
        <f t="shared" si="63"/>
        <v>1620</v>
      </c>
      <c r="S1662" s="86">
        <v>320</v>
      </c>
      <c r="AF1662" s="90">
        <f t="shared" si="62"/>
        <v>131094</v>
      </c>
    </row>
    <row r="1663" spans="1:32">
      <c r="A1663" s="5">
        <v>31095</v>
      </c>
      <c r="B1663" s="4">
        <v>10101</v>
      </c>
      <c r="C1663" s="5" t="str">
        <f>VLOOKUP(B1663,映射!A:B,2,FALSE)</f>
        <v>风精</v>
      </c>
      <c r="D1663" s="85" t="str">
        <f>IF(IF(COUNTIF(AI!A:A,'表格编辑 '!C1663),TRUE,FALSE)=FALSE,"monster",(VLOOKUP(C1663,AI!A:B,2,FALSE)))</f>
        <v>monster</v>
      </c>
      <c r="E1663" s="2">
        <v>54</v>
      </c>
      <c r="F1663" s="86" t="str">
        <f>VLOOKUP(D1663,AI!B:G,2,FALSE)</f>
        <v>AI_born_event(RECEIVER, ARG0, ARG1, ARG2, ARG3,ARG4)</v>
      </c>
      <c r="G1663" s="86" t="str">
        <f>VLOOKUP(D1663,AI!B:G,3,FALSE)</f>
        <v>AI_update_event(RECEIVER, ARG0, ARG1, ARG2, ARG3,ARG4)</v>
      </c>
      <c r="H1663" s="86"/>
      <c r="I1663" s="86"/>
      <c r="J1663" s="86" t="str">
        <f>VLOOKUP(D1663,AI!B:G,6,FALSE)</f>
        <v>test_deadth_event(RECEIVER, ARG0, ARG1, ARG2, ARG3,ARG4)</v>
      </c>
      <c r="K1663" s="86">
        <f t="shared" si="61"/>
        <v>1</v>
      </c>
      <c r="L1663" s="86">
        <f>IF(怪物属性编辑!AH1396=1,怪物属性编辑!AO1396,0)</f>
        <v>5886</v>
      </c>
      <c r="M1663" s="89">
        <f t="shared" si="63"/>
        <v>1620</v>
      </c>
      <c r="S1663" s="86">
        <v>320</v>
      </c>
      <c r="AF1663" s="90">
        <f t="shared" si="62"/>
        <v>131095</v>
      </c>
    </row>
    <row r="1664" spans="1:32">
      <c r="A1664" s="5">
        <v>31096</v>
      </c>
      <c r="B1664" s="4">
        <v>10108</v>
      </c>
      <c r="C1664" s="5" t="str">
        <f>VLOOKUP(B1664,映射!A:B,2,FALSE)</f>
        <v>丸子炸弹</v>
      </c>
      <c r="D1664" s="85" t="str">
        <f>IF(IF(COUNTIF(AI!A:A,'表格编辑 '!C1664),TRUE,FALSE)=FALSE,"monster",(VLOOKUP(C1664,AI!A:B,2,FALSE)))</f>
        <v>monster</v>
      </c>
      <c r="E1664" s="2">
        <v>54</v>
      </c>
      <c r="F1664" s="86" t="str">
        <f>VLOOKUP(D1664,AI!B:G,2,FALSE)</f>
        <v>AI_born_event(RECEIVER, ARG0, ARG1, ARG2, ARG3,ARG4)</v>
      </c>
      <c r="G1664" s="86" t="str">
        <f>VLOOKUP(D1664,AI!B:G,3,FALSE)</f>
        <v>AI_update_event(RECEIVER, ARG0, ARG1, ARG2, ARG3,ARG4)</v>
      </c>
      <c r="H1664" s="86"/>
      <c r="I1664" s="86"/>
      <c r="J1664" s="86" t="str">
        <f>VLOOKUP(D1664,AI!B:G,6,FALSE)</f>
        <v>test_deadth_event(RECEIVER, ARG0, ARG1, ARG2, ARG3,ARG4)</v>
      </c>
      <c r="K1664" s="86">
        <f t="shared" si="61"/>
        <v>1</v>
      </c>
      <c r="L1664" s="86">
        <f>IF(怪物属性编辑!AH1397=1,怪物属性编辑!AO1397,0)</f>
        <v>10662</v>
      </c>
      <c r="M1664" s="89">
        <f t="shared" si="63"/>
        <v>1620</v>
      </c>
      <c r="S1664" s="86">
        <v>320</v>
      </c>
      <c r="AF1664" s="90">
        <f t="shared" si="62"/>
        <v>131096</v>
      </c>
    </row>
    <row r="1665" spans="1:32">
      <c r="A1665" s="5">
        <v>31097</v>
      </c>
      <c r="B1665" s="4">
        <v>10155</v>
      </c>
      <c r="C1665" s="5" t="str">
        <f>VLOOKUP(B1665,映射!A:B,2,FALSE)</f>
        <v>蜥蜴团</v>
      </c>
      <c r="D1665" s="85" t="str">
        <f>IF(IF(COUNTIF(AI!A:A,'表格编辑 '!C1665),TRUE,FALSE)=FALSE,"monster",(VLOOKUP(C1665,AI!A:B,2,FALSE)))</f>
        <v>monster</v>
      </c>
      <c r="E1665" s="2">
        <v>54</v>
      </c>
      <c r="F1665" s="86" t="str">
        <f>VLOOKUP(D1665,AI!B:G,2,FALSE)</f>
        <v>AI_born_event(RECEIVER, ARG0, ARG1, ARG2, ARG3,ARG4)</v>
      </c>
      <c r="G1665" s="86" t="str">
        <f>VLOOKUP(D1665,AI!B:G,3,FALSE)</f>
        <v>AI_update_event(RECEIVER, ARG0, ARG1, ARG2, ARG3,ARG4)</v>
      </c>
      <c r="H1665" s="86"/>
      <c r="I1665" s="86"/>
      <c r="J1665" s="86" t="str">
        <f>VLOOKUP(D1665,AI!B:G,6,FALSE)</f>
        <v>test_deadth_event(RECEIVER, ARG0, ARG1, ARG2, ARG3,ARG4)</v>
      </c>
      <c r="K1665" s="86">
        <f t="shared" si="61"/>
        <v>1</v>
      </c>
      <c r="L1665" s="86">
        <f>IF(怪物属性编辑!AH1398=1,怪物属性编辑!AO1398,0)</f>
        <v>5308</v>
      </c>
      <c r="M1665" s="89">
        <f t="shared" si="63"/>
        <v>1620</v>
      </c>
      <c r="S1665" s="86">
        <v>320</v>
      </c>
      <c r="AF1665" s="90">
        <f t="shared" si="62"/>
        <v>131097</v>
      </c>
    </row>
    <row r="1666" spans="1:32">
      <c r="A1666" s="5">
        <v>31098</v>
      </c>
      <c r="B1666" s="4">
        <v>10125</v>
      </c>
      <c r="C1666" s="5" t="str">
        <f>VLOOKUP(B1666,映射!A:B,2,FALSE)</f>
        <v>银怪</v>
      </c>
      <c r="D1666" s="85" t="str">
        <f>IF(IF(COUNTIF(AI!A:A,'表格编辑 '!C1666),TRUE,FALSE)=FALSE,"monster",(VLOOKUP(C1666,AI!A:B,2,FALSE)))</f>
        <v>monster</v>
      </c>
      <c r="E1666" s="2">
        <v>54</v>
      </c>
      <c r="F1666" s="86" t="str">
        <f>VLOOKUP(D1666,AI!B:G,2,FALSE)</f>
        <v>AI_born_event(RECEIVER, ARG0, ARG1, ARG2, ARG3,ARG4)</v>
      </c>
      <c r="G1666" s="86" t="str">
        <f>VLOOKUP(D1666,AI!B:G,3,FALSE)</f>
        <v>AI_update_event(RECEIVER, ARG0, ARG1, ARG2, ARG3,ARG4)</v>
      </c>
      <c r="H1666" s="86"/>
      <c r="I1666" s="86"/>
      <c r="J1666" s="86" t="str">
        <f>VLOOKUP(D1666,AI!B:G,6,FALSE)</f>
        <v>test_deadth_event(RECEIVER, ARG0, ARG1, ARG2, ARG3,ARG4)</v>
      </c>
      <c r="K1666" s="86">
        <f t="shared" si="61"/>
        <v>1</v>
      </c>
      <c r="L1666" s="86">
        <f>IF(怪物属性编辑!AH1399=1,怪物属性编辑!AO1399,0)</f>
        <v>2950</v>
      </c>
      <c r="M1666" s="89">
        <f t="shared" si="63"/>
        <v>1620</v>
      </c>
      <c r="S1666" s="86">
        <v>320</v>
      </c>
      <c r="AF1666" s="90">
        <f t="shared" si="62"/>
        <v>131098</v>
      </c>
    </row>
    <row r="1667" spans="1:32">
      <c r="A1667" s="5">
        <v>31099</v>
      </c>
      <c r="B1667" s="4">
        <v>10035</v>
      </c>
      <c r="C1667" s="5" t="str">
        <f>VLOOKUP(B1667,映射!A:B,2,FALSE)</f>
        <v>鬼灵</v>
      </c>
      <c r="D1667" s="85" t="str">
        <f>IF(IF(COUNTIF(AI!A:A,'表格编辑 '!C1667),TRUE,FALSE)=FALSE,"monster",(VLOOKUP(C1667,AI!A:B,2,FALSE)))</f>
        <v>monster</v>
      </c>
      <c r="E1667" s="2">
        <v>54</v>
      </c>
      <c r="F1667" s="86" t="str">
        <f>VLOOKUP(D1667,AI!B:G,2,FALSE)</f>
        <v>AI_born_event(RECEIVER, ARG0, ARG1, ARG2, ARG3,ARG4)</v>
      </c>
      <c r="G1667" s="86" t="str">
        <f>VLOOKUP(D1667,AI!B:G,3,FALSE)</f>
        <v>AI_update_event(RECEIVER, ARG0, ARG1, ARG2, ARG3,ARG4)</v>
      </c>
      <c r="H1667" s="86"/>
      <c r="I1667" s="86"/>
      <c r="J1667" s="86" t="str">
        <f>VLOOKUP(D1667,AI!B:G,6,FALSE)</f>
        <v>test_deadth_event(RECEIVER, ARG0, ARG1, ARG2, ARG3,ARG4)</v>
      </c>
      <c r="K1667" s="86">
        <f t="shared" si="61"/>
        <v>1</v>
      </c>
      <c r="L1667" s="86">
        <f>IF(怪物属性编辑!AH1400=1,怪物属性编辑!AO1400,0)</f>
        <v>6298</v>
      </c>
      <c r="M1667" s="89">
        <f t="shared" si="63"/>
        <v>1620</v>
      </c>
      <c r="S1667" s="86">
        <v>320</v>
      </c>
      <c r="AF1667" s="90">
        <f t="shared" si="62"/>
        <v>131099</v>
      </c>
    </row>
    <row r="1668" spans="1:32">
      <c r="A1668" s="5">
        <v>31100</v>
      </c>
      <c r="B1668" s="4">
        <v>10035</v>
      </c>
      <c r="C1668" s="5" t="str">
        <f>VLOOKUP(B1668,映射!A:B,2,FALSE)</f>
        <v>鬼灵</v>
      </c>
      <c r="D1668" s="85" t="str">
        <f>IF(IF(COUNTIF(AI!A:A,'表格编辑 '!C1668),TRUE,FALSE)=FALSE,"monster",(VLOOKUP(C1668,AI!A:B,2,FALSE)))</f>
        <v>monster</v>
      </c>
      <c r="E1668" s="2">
        <v>54</v>
      </c>
      <c r="F1668" s="86" t="str">
        <f>VLOOKUP(D1668,AI!B:G,2,FALSE)</f>
        <v>AI_born_event(RECEIVER, ARG0, ARG1, ARG2, ARG3,ARG4)</v>
      </c>
      <c r="G1668" s="86" t="str">
        <f>VLOOKUP(D1668,AI!B:G,3,FALSE)</f>
        <v>AI_update_event(RECEIVER, ARG0, ARG1, ARG2, ARG3,ARG4)</v>
      </c>
      <c r="H1668" s="86"/>
      <c r="I1668" s="86"/>
      <c r="J1668" s="86" t="str">
        <f>VLOOKUP(D1668,AI!B:G,6,FALSE)</f>
        <v>test_deadth_event(RECEIVER, ARG0, ARG1, ARG2, ARG3,ARG4)</v>
      </c>
      <c r="K1668" s="86">
        <f t="shared" si="61"/>
        <v>1</v>
      </c>
      <c r="L1668" s="86">
        <f>IF(怪物属性编辑!AH1401=1,怪物属性编辑!AO1401,0)</f>
        <v>6298</v>
      </c>
      <c r="M1668" s="89">
        <f t="shared" si="63"/>
        <v>1620</v>
      </c>
      <c r="S1668" s="86">
        <v>320</v>
      </c>
      <c r="AF1668" s="90">
        <f t="shared" si="62"/>
        <v>131100</v>
      </c>
    </row>
    <row r="1669" spans="1:32">
      <c r="A1669" s="5">
        <v>31101</v>
      </c>
      <c r="B1669" s="4">
        <v>10101</v>
      </c>
      <c r="C1669" s="5" t="str">
        <f>VLOOKUP(B1669,映射!A:B,2,FALSE)</f>
        <v>风精</v>
      </c>
      <c r="D1669" s="85" t="str">
        <f>IF(IF(COUNTIF(AI!A:A,'表格编辑 '!C1669),TRUE,FALSE)=FALSE,"monster",(VLOOKUP(C1669,AI!A:B,2,FALSE)))</f>
        <v>monster</v>
      </c>
      <c r="E1669" s="2">
        <v>54</v>
      </c>
      <c r="F1669" s="86" t="str">
        <f>VLOOKUP(D1669,AI!B:G,2,FALSE)</f>
        <v>AI_born_event(RECEIVER, ARG0, ARG1, ARG2, ARG3,ARG4)</v>
      </c>
      <c r="G1669" s="86" t="str">
        <f>VLOOKUP(D1669,AI!B:G,3,FALSE)</f>
        <v>AI_update_event(RECEIVER, ARG0, ARG1, ARG2, ARG3,ARG4)</v>
      </c>
      <c r="H1669" s="86"/>
      <c r="I1669" s="86"/>
      <c r="J1669" s="86" t="str">
        <f>VLOOKUP(D1669,AI!B:G,6,FALSE)</f>
        <v>test_deadth_event(RECEIVER, ARG0, ARG1, ARG2, ARG3,ARG4)</v>
      </c>
      <c r="K1669" s="86">
        <f t="shared" si="61"/>
        <v>1</v>
      </c>
      <c r="L1669" s="86">
        <f>IF(怪物属性编辑!AH1402=1,怪物属性编辑!AO1402,0)</f>
        <v>5886</v>
      </c>
      <c r="M1669" s="89">
        <f t="shared" si="63"/>
        <v>1620</v>
      </c>
      <c r="S1669" s="86">
        <v>320</v>
      </c>
      <c r="AF1669" s="90">
        <f t="shared" si="62"/>
        <v>131101</v>
      </c>
    </row>
    <row r="1670" spans="1:32">
      <c r="A1670" s="5">
        <v>31102</v>
      </c>
      <c r="B1670" s="4">
        <v>10152</v>
      </c>
      <c r="C1670" s="5" t="str">
        <f>VLOOKUP(B1670,映射!A:B,2,FALSE)</f>
        <v>盗贼</v>
      </c>
      <c r="D1670" s="85" t="str">
        <f>IF(IF(COUNTIF(AI!A:A,'表格编辑 '!C1670),TRUE,FALSE)=FALSE,"monster",(VLOOKUP(C1670,AI!A:B,2,FALSE)))</f>
        <v>monster</v>
      </c>
      <c r="E1670" s="2">
        <v>54</v>
      </c>
      <c r="F1670" s="86" t="str">
        <f>VLOOKUP(D1670,AI!B:G,2,FALSE)</f>
        <v>AI_born_event(RECEIVER, ARG0, ARG1, ARG2, ARG3,ARG4)</v>
      </c>
      <c r="G1670" s="86" t="str">
        <f>VLOOKUP(D1670,AI!B:G,3,FALSE)</f>
        <v>AI_update_event(RECEIVER, ARG0, ARG1, ARG2, ARG3,ARG4)</v>
      </c>
      <c r="H1670" s="86"/>
      <c r="I1670" s="86"/>
      <c r="J1670" s="86" t="str">
        <f>VLOOKUP(D1670,AI!B:G,6,FALSE)</f>
        <v>test_deadth_event(RECEIVER, ARG0, ARG1, ARG2, ARG3,ARG4)</v>
      </c>
      <c r="K1670" s="86">
        <f t="shared" si="61"/>
        <v>1</v>
      </c>
      <c r="L1670" s="86">
        <f>IF(怪物属性编辑!AH1403=1,怪物属性编辑!AO1403,0)</f>
        <v>5694</v>
      </c>
      <c r="M1670" s="89">
        <f t="shared" si="63"/>
        <v>1620</v>
      </c>
      <c r="S1670" s="86">
        <v>320</v>
      </c>
      <c r="AF1670" s="90">
        <f t="shared" si="62"/>
        <v>131102</v>
      </c>
    </row>
    <row r="1671" spans="1:32">
      <c r="A1671" s="5">
        <v>31103</v>
      </c>
      <c r="B1671" s="4">
        <v>10100</v>
      </c>
      <c r="C1671" s="5" t="str">
        <f>VLOOKUP(B1671,映射!A:B,2,FALSE)</f>
        <v>火精</v>
      </c>
      <c r="D1671" s="85" t="str">
        <f>IF(IF(COUNTIF(AI!A:A,'表格编辑 '!C1671),TRUE,FALSE)=FALSE,"monster",(VLOOKUP(C1671,AI!A:B,2,FALSE)))</f>
        <v>monster</v>
      </c>
      <c r="E1671" s="2">
        <v>54</v>
      </c>
      <c r="F1671" s="86" t="str">
        <f>VLOOKUP(D1671,AI!B:G,2,FALSE)</f>
        <v>AI_born_event(RECEIVER, ARG0, ARG1, ARG2, ARG3,ARG4)</v>
      </c>
      <c r="G1671" s="86" t="str">
        <f>VLOOKUP(D1671,AI!B:G,3,FALSE)</f>
        <v>AI_update_event(RECEIVER, ARG0, ARG1, ARG2, ARG3,ARG4)</v>
      </c>
      <c r="H1671" s="86"/>
      <c r="I1671" s="86"/>
      <c r="J1671" s="86" t="str">
        <f>VLOOKUP(D1671,AI!B:G,6,FALSE)</f>
        <v>test_deadth_event(RECEIVER, ARG0, ARG1, ARG2, ARG3,ARG4)</v>
      </c>
      <c r="K1671" s="86">
        <f t="shared" si="61"/>
        <v>1</v>
      </c>
      <c r="L1671" s="86">
        <f>IF(怪物属性编辑!AH1404=1,怪物属性编辑!AO1404,0)</f>
        <v>4510</v>
      </c>
      <c r="M1671" s="89">
        <f t="shared" si="63"/>
        <v>1620</v>
      </c>
      <c r="S1671" s="86">
        <v>320</v>
      </c>
      <c r="AF1671" s="90">
        <f t="shared" si="62"/>
        <v>131103</v>
      </c>
    </row>
    <row r="1672" spans="1:32">
      <c r="A1672" s="5">
        <v>31104</v>
      </c>
      <c r="B1672" s="4">
        <v>10020</v>
      </c>
      <c r="C1672" s="5" t="str">
        <f>VLOOKUP(B1672,映射!A:B,2,FALSE)</f>
        <v>地狱看门犬</v>
      </c>
      <c r="D1672" s="85" t="str">
        <f>IF(IF(COUNTIF(AI!A:A,'表格编辑 '!C1672),TRUE,FALSE)=FALSE,"monster",(VLOOKUP(C1672,AI!A:B,2,FALSE)))</f>
        <v>monster</v>
      </c>
      <c r="E1672" s="2">
        <v>54</v>
      </c>
      <c r="F1672" s="86" t="str">
        <f>VLOOKUP(D1672,AI!B:G,2,FALSE)</f>
        <v>AI_born_event(RECEIVER, ARG0, ARG1, ARG2, ARG3,ARG4)</v>
      </c>
      <c r="G1672" s="86" t="str">
        <f>VLOOKUP(D1672,AI!B:G,3,FALSE)</f>
        <v>AI_update_event(RECEIVER, ARG0, ARG1, ARG2, ARG3,ARG4)</v>
      </c>
      <c r="H1672" s="86"/>
      <c r="I1672" s="86"/>
      <c r="J1672" s="86" t="str">
        <f>VLOOKUP(D1672,AI!B:G,6,FALSE)</f>
        <v>test_deadth_event(RECEIVER, ARG0, ARG1, ARG2, ARG3,ARG4)</v>
      </c>
      <c r="K1672" s="86">
        <f t="shared" si="61"/>
        <v>1</v>
      </c>
      <c r="L1672" s="86">
        <f>IF(怪物属性编辑!AH1405=1,怪物属性编辑!AO1405,0)</f>
        <v>4966</v>
      </c>
      <c r="M1672" s="89">
        <f t="shared" si="63"/>
        <v>1620</v>
      </c>
      <c r="S1672" s="86">
        <v>320</v>
      </c>
      <c r="AF1672" s="90">
        <f t="shared" si="62"/>
        <v>131104</v>
      </c>
    </row>
    <row r="1673" spans="1:32">
      <c r="A1673" s="5">
        <v>31105</v>
      </c>
      <c r="B1673" s="4">
        <v>10073</v>
      </c>
      <c r="C1673" s="5" t="str">
        <f>VLOOKUP(B1673,映射!A:B,2,FALSE)</f>
        <v>土蜘蛛</v>
      </c>
      <c r="D1673" s="85" t="str">
        <f>IF(IF(COUNTIF(AI!A:A,'表格编辑 '!C1673),TRUE,FALSE)=FALSE,"monster",(VLOOKUP(C1673,AI!A:B,2,FALSE)))</f>
        <v>monster</v>
      </c>
      <c r="E1673" s="2">
        <v>54</v>
      </c>
      <c r="F1673" s="86" t="str">
        <f>VLOOKUP(D1673,AI!B:G,2,FALSE)</f>
        <v>AI_born_event(RECEIVER, ARG0, ARG1, ARG2, ARG3,ARG4)</v>
      </c>
      <c r="G1673" s="86" t="str">
        <f>VLOOKUP(D1673,AI!B:G,3,FALSE)</f>
        <v>AI_update_event(RECEIVER, ARG0, ARG1, ARG2, ARG3,ARG4)</v>
      </c>
      <c r="H1673" s="86"/>
      <c r="I1673" s="86"/>
      <c r="J1673" s="86" t="str">
        <f>VLOOKUP(D1673,AI!B:G,6,FALSE)</f>
        <v>test_deadth_event(RECEIVER, ARG0, ARG1, ARG2, ARG3,ARG4)</v>
      </c>
      <c r="K1673" s="86">
        <f t="shared" si="61"/>
        <v>1</v>
      </c>
      <c r="L1673" s="86">
        <f>IF(怪物属性编辑!AH1406=1,怪物属性编辑!AO1406,0)</f>
        <v>7146</v>
      </c>
      <c r="M1673" s="89">
        <f t="shared" si="63"/>
        <v>1620</v>
      </c>
      <c r="S1673" s="86">
        <v>320</v>
      </c>
      <c r="AF1673" s="90">
        <f t="shared" si="62"/>
        <v>131105</v>
      </c>
    </row>
    <row r="1674" spans="1:32">
      <c r="A1674" s="5">
        <v>31106</v>
      </c>
      <c r="B1674" s="4">
        <v>10139</v>
      </c>
      <c r="C1674" s="5" t="str">
        <f>VLOOKUP(B1674,映射!A:B,2,FALSE)</f>
        <v>银色翼龙</v>
      </c>
      <c r="D1674" s="85" t="str">
        <f>IF(IF(COUNTIF(AI!A:A,'表格编辑 '!C1674),TRUE,FALSE)=FALSE,"monster",(VLOOKUP(C1674,AI!A:B,2,FALSE)))</f>
        <v>monster</v>
      </c>
      <c r="E1674" s="2">
        <v>54</v>
      </c>
      <c r="F1674" s="86" t="str">
        <f>VLOOKUP(D1674,AI!B:G,2,FALSE)</f>
        <v>AI_born_event(RECEIVER, ARG0, ARG1, ARG2, ARG3,ARG4)</v>
      </c>
      <c r="G1674" s="86" t="str">
        <f>VLOOKUP(D1674,AI!B:G,3,FALSE)</f>
        <v>AI_update_event(RECEIVER, ARG0, ARG1, ARG2, ARG3,ARG4)</v>
      </c>
      <c r="H1674" s="86"/>
      <c r="I1674" s="86"/>
      <c r="J1674" s="86" t="str">
        <f>VLOOKUP(D1674,AI!B:G,6,FALSE)</f>
        <v>test_deadth_event(RECEIVER, ARG0, ARG1, ARG2, ARG3,ARG4)</v>
      </c>
      <c r="K1674" s="86">
        <f t="shared" si="61"/>
        <v>1</v>
      </c>
      <c r="L1674" s="86">
        <f>IF(怪物属性编辑!AH1407=1,怪物属性编辑!AO1407,0)</f>
        <v>5558</v>
      </c>
      <c r="M1674" s="89">
        <f t="shared" si="63"/>
        <v>1620</v>
      </c>
      <c r="S1674" s="86">
        <v>320</v>
      </c>
      <c r="AF1674" s="90">
        <f t="shared" si="62"/>
        <v>131106</v>
      </c>
    </row>
    <row r="1675" spans="1:32">
      <c r="A1675" s="5">
        <v>31107</v>
      </c>
      <c r="B1675" s="4">
        <v>10126</v>
      </c>
      <c r="C1675" s="5" t="str">
        <f>VLOOKUP(B1675,映射!A:B,2,FALSE)</f>
        <v>金怪</v>
      </c>
      <c r="D1675" s="85" t="str">
        <f>IF(IF(COUNTIF(AI!A:A,'表格编辑 '!C1675),TRUE,FALSE)=FALSE,"monster",(VLOOKUP(C1675,AI!A:B,2,FALSE)))</f>
        <v>monster</v>
      </c>
      <c r="E1675" s="2">
        <v>59</v>
      </c>
      <c r="F1675" s="86" t="str">
        <f>VLOOKUP(D1675,AI!B:G,2,FALSE)</f>
        <v>AI_born_event(RECEIVER, ARG0, ARG1, ARG2, ARG3,ARG4)</v>
      </c>
      <c r="G1675" s="86" t="str">
        <f>VLOOKUP(D1675,AI!B:G,3,FALSE)</f>
        <v>AI_update_event(RECEIVER, ARG0, ARG1, ARG2, ARG3,ARG4)</v>
      </c>
      <c r="H1675" s="86"/>
      <c r="I1675" s="86"/>
      <c r="J1675" s="86" t="str">
        <f>VLOOKUP(D1675,AI!B:G,6,FALSE)</f>
        <v>test_deadth_event(RECEIVER, ARG0, ARG1, ARG2, ARG3,ARG4)</v>
      </c>
      <c r="K1675" s="86">
        <f t="shared" si="61"/>
        <v>1</v>
      </c>
      <c r="L1675" s="86">
        <f>IF(怪物属性编辑!AH1408=1,怪物属性编辑!AO1408,0)</f>
        <v>3164</v>
      </c>
      <c r="M1675" s="89">
        <f t="shared" si="63"/>
        <v>1770</v>
      </c>
      <c r="S1675" s="86">
        <v>320</v>
      </c>
      <c r="AF1675" s="90">
        <f t="shared" si="62"/>
        <v>131107</v>
      </c>
    </row>
    <row r="1676" spans="1:32">
      <c r="A1676" s="5">
        <v>31108</v>
      </c>
      <c r="B1676" s="4">
        <v>10072</v>
      </c>
      <c r="C1676" s="5" t="str">
        <f>VLOOKUP(B1676,映射!A:B,2,FALSE)</f>
        <v>致命螳螂</v>
      </c>
      <c r="D1676" s="85" t="str">
        <f>IF(IF(COUNTIF(AI!A:A,'表格编辑 '!C1676),TRUE,FALSE)=FALSE,"monster",(VLOOKUP(C1676,AI!A:B,2,FALSE)))</f>
        <v>monster</v>
      </c>
      <c r="E1676" s="2">
        <v>59</v>
      </c>
      <c r="F1676" s="86" t="str">
        <f>VLOOKUP(D1676,AI!B:G,2,FALSE)</f>
        <v>AI_born_event(RECEIVER, ARG0, ARG1, ARG2, ARG3,ARG4)</v>
      </c>
      <c r="G1676" s="86" t="str">
        <f>VLOOKUP(D1676,AI!B:G,3,FALSE)</f>
        <v>AI_update_event(RECEIVER, ARG0, ARG1, ARG2, ARG3,ARG4)</v>
      </c>
      <c r="H1676" s="86"/>
      <c r="I1676" s="86"/>
      <c r="J1676" s="86" t="str">
        <f>VLOOKUP(D1676,AI!B:G,6,FALSE)</f>
        <v>test_deadth_event(RECEIVER, ARG0, ARG1, ARG2, ARG3,ARG4)</v>
      </c>
      <c r="K1676" s="86">
        <f t="shared" si="61"/>
        <v>1</v>
      </c>
      <c r="L1676" s="86">
        <f>IF(怪物属性编辑!AH1409=1,怪物属性编辑!AO1409,0)</f>
        <v>5406</v>
      </c>
      <c r="M1676" s="89">
        <f t="shared" si="63"/>
        <v>1770</v>
      </c>
      <c r="S1676" s="86">
        <v>320</v>
      </c>
      <c r="AF1676" s="90">
        <f t="shared" si="62"/>
        <v>131108</v>
      </c>
    </row>
    <row r="1677" spans="1:32">
      <c r="A1677" s="5">
        <v>31109</v>
      </c>
      <c r="B1677" s="4">
        <v>10132</v>
      </c>
      <c r="C1677" s="5" t="str">
        <f>VLOOKUP(B1677,映射!A:B,2,FALSE)</f>
        <v>蜥蝪斗士</v>
      </c>
      <c r="D1677" s="85" t="str">
        <f>IF(IF(COUNTIF(AI!A:A,'表格编辑 '!C1677),TRUE,FALSE)=FALSE,"monster",(VLOOKUP(C1677,AI!A:B,2,FALSE)))</f>
        <v>monster</v>
      </c>
      <c r="E1677" s="2">
        <v>59</v>
      </c>
      <c r="F1677" s="86" t="str">
        <f>VLOOKUP(D1677,AI!B:G,2,FALSE)</f>
        <v>AI_born_event(RECEIVER, ARG0, ARG1, ARG2, ARG3,ARG4)</v>
      </c>
      <c r="G1677" s="86" t="str">
        <f>VLOOKUP(D1677,AI!B:G,3,FALSE)</f>
        <v>AI_update_event(RECEIVER, ARG0, ARG1, ARG2, ARG3,ARG4)</v>
      </c>
      <c r="H1677" s="86"/>
      <c r="I1677" s="86"/>
      <c r="J1677" s="86" t="str">
        <f>VLOOKUP(D1677,AI!B:G,6,FALSE)</f>
        <v>test_deadth_event(RECEIVER, ARG0, ARG1, ARG2, ARG3,ARG4)</v>
      </c>
      <c r="K1677" s="86">
        <f t="shared" si="61"/>
        <v>1</v>
      </c>
      <c r="L1677" s="86">
        <f>IF(怪物属性编辑!AH1410=1,怪物属性编辑!AO1410,0)</f>
        <v>4850</v>
      </c>
      <c r="M1677" s="89">
        <f t="shared" si="63"/>
        <v>1770</v>
      </c>
      <c r="S1677" s="86">
        <v>320</v>
      </c>
      <c r="AF1677" s="90">
        <f t="shared" si="62"/>
        <v>131109</v>
      </c>
    </row>
    <row r="1678" spans="1:32">
      <c r="A1678" s="5">
        <v>31110</v>
      </c>
      <c r="B1678" s="4">
        <v>10101</v>
      </c>
      <c r="C1678" s="5" t="str">
        <f>VLOOKUP(B1678,映射!A:B,2,FALSE)</f>
        <v>风精</v>
      </c>
      <c r="D1678" s="85" t="str">
        <f>IF(IF(COUNTIF(AI!A:A,'表格编辑 '!C1678),TRUE,FALSE)=FALSE,"monster",(VLOOKUP(C1678,AI!A:B,2,FALSE)))</f>
        <v>monster</v>
      </c>
      <c r="E1678" s="2">
        <v>59</v>
      </c>
      <c r="F1678" s="86" t="str">
        <f>VLOOKUP(D1678,AI!B:G,2,FALSE)</f>
        <v>AI_born_event(RECEIVER, ARG0, ARG1, ARG2, ARG3,ARG4)</v>
      </c>
      <c r="G1678" s="86" t="str">
        <f>VLOOKUP(D1678,AI!B:G,3,FALSE)</f>
        <v>AI_update_event(RECEIVER, ARG0, ARG1, ARG2, ARG3,ARG4)</v>
      </c>
      <c r="H1678" s="86"/>
      <c r="I1678" s="86"/>
      <c r="J1678" s="86" t="str">
        <f>VLOOKUP(D1678,AI!B:G,6,FALSE)</f>
        <v>test_deadth_event(RECEIVER, ARG0, ARG1, ARG2, ARG3,ARG4)</v>
      </c>
      <c r="K1678" s="86">
        <f t="shared" si="61"/>
        <v>1</v>
      </c>
      <c r="L1678" s="86">
        <f>IF(怪物属性编辑!AH1411=1,怪物属性编辑!AO1411,0)</f>
        <v>6180</v>
      </c>
      <c r="M1678" s="89">
        <f t="shared" si="63"/>
        <v>1770</v>
      </c>
      <c r="S1678" s="86">
        <v>320</v>
      </c>
      <c r="AF1678" s="90">
        <f t="shared" si="62"/>
        <v>131110</v>
      </c>
    </row>
    <row r="1679" spans="1:32">
      <c r="A1679" s="5">
        <v>31111</v>
      </c>
      <c r="B1679" s="4">
        <v>10108</v>
      </c>
      <c r="C1679" s="5" t="str">
        <f>VLOOKUP(B1679,映射!A:B,2,FALSE)</f>
        <v>丸子炸弹</v>
      </c>
      <c r="D1679" s="85" t="str">
        <f>IF(IF(COUNTIF(AI!A:A,'表格编辑 '!C1679),TRUE,FALSE)=FALSE,"monster",(VLOOKUP(C1679,AI!A:B,2,FALSE)))</f>
        <v>monster</v>
      </c>
      <c r="E1679" s="2">
        <v>59</v>
      </c>
      <c r="F1679" s="86" t="str">
        <f>VLOOKUP(D1679,AI!B:G,2,FALSE)</f>
        <v>AI_born_event(RECEIVER, ARG0, ARG1, ARG2, ARG3,ARG4)</v>
      </c>
      <c r="G1679" s="86" t="str">
        <f>VLOOKUP(D1679,AI!B:G,3,FALSE)</f>
        <v>AI_update_event(RECEIVER, ARG0, ARG1, ARG2, ARG3,ARG4)</v>
      </c>
      <c r="H1679" s="86"/>
      <c r="I1679" s="86"/>
      <c r="J1679" s="86" t="str">
        <f>VLOOKUP(D1679,AI!B:G,6,FALSE)</f>
        <v>test_deadth_event(RECEIVER, ARG0, ARG1, ARG2, ARG3,ARG4)</v>
      </c>
      <c r="K1679" s="86">
        <f t="shared" si="61"/>
        <v>1</v>
      </c>
      <c r="L1679" s="86">
        <f>IF(怪物属性编辑!AH1412=1,怪物属性编辑!AO1412,0)</f>
        <v>11202</v>
      </c>
      <c r="M1679" s="89">
        <f t="shared" si="63"/>
        <v>1770</v>
      </c>
      <c r="S1679" s="86">
        <v>320</v>
      </c>
      <c r="AF1679" s="90">
        <f t="shared" si="62"/>
        <v>131111</v>
      </c>
    </row>
    <row r="1680" spans="1:32">
      <c r="A1680" s="5">
        <v>31112</v>
      </c>
      <c r="B1680" s="4">
        <v>10155</v>
      </c>
      <c r="C1680" s="5" t="str">
        <f>VLOOKUP(B1680,映射!A:B,2,FALSE)</f>
        <v>蜥蜴团</v>
      </c>
      <c r="D1680" s="85" t="str">
        <f>IF(IF(COUNTIF(AI!A:A,'表格编辑 '!C1680),TRUE,FALSE)=FALSE,"monster",(VLOOKUP(C1680,AI!A:B,2,FALSE)))</f>
        <v>monster</v>
      </c>
      <c r="E1680" s="2">
        <v>59</v>
      </c>
      <c r="F1680" s="86" t="str">
        <f>VLOOKUP(D1680,AI!B:G,2,FALSE)</f>
        <v>AI_born_event(RECEIVER, ARG0, ARG1, ARG2, ARG3,ARG4)</v>
      </c>
      <c r="G1680" s="86" t="str">
        <f>VLOOKUP(D1680,AI!B:G,3,FALSE)</f>
        <v>AI_update_event(RECEIVER, ARG0, ARG1, ARG2, ARG3,ARG4)</v>
      </c>
      <c r="H1680" s="86"/>
      <c r="I1680" s="86"/>
      <c r="J1680" s="86" t="str">
        <f>VLOOKUP(D1680,AI!B:G,6,FALSE)</f>
        <v>test_deadth_event(RECEIVER, ARG0, ARG1, ARG2, ARG3,ARG4)</v>
      </c>
      <c r="K1680" s="86">
        <f t="shared" si="61"/>
        <v>1</v>
      </c>
      <c r="L1680" s="86">
        <f>IF(怪物属性编辑!AH1413=1,怪物属性编辑!AO1413,0)</f>
        <v>5490</v>
      </c>
      <c r="M1680" s="89">
        <f t="shared" si="63"/>
        <v>1770</v>
      </c>
      <c r="S1680" s="86">
        <v>320</v>
      </c>
      <c r="AF1680" s="90">
        <f t="shared" si="62"/>
        <v>131112</v>
      </c>
    </row>
    <row r="1681" spans="1:32">
      <c r="A1681" s="5">
        <v>31113</v>
      </c>
      <c r="B1681" s="4">
        <v>10125</v>
      </c>
      <c r="C1681" s="5" t="str">
        <f>VLOOKUP(B1681,映射!A:B,2,FALSE)</f>
        <v>银怪</v>
      </c>
      <c r="D1681" s="85" t="str">
        <f>IF(IF(COUNTIF(AI!A:A,'表格编辑 '!C1681),TRUE,FALSE)=FALSE,"monster",(VLOOKUP(C1681,AI!A:B,2,FALSE)))</f>
        <v>monster</v>
      </c>
      <c r="E1681" s="2">
        <v>59</v>
      </c>
      <c r="F1681" s="86" t="str">
        <f>VLOOKUP(D1681,AI!B:G,2,FALSE)</f>
        <v>AI_born_event(RECEIVER, ARG0, ARG1, ARG2, ARG3,ARG4)</v>
      </c>
      <c r="G1681" s="86" t="str">
        <f>VLOOKUP(D1681,AI!B:G,3,FALSE)</f>
        <v>AI_update_event(RECEIVER, ARG0, ARG1, ARG2, ARG3,ARG4)</v>
      </c>
      <c r="H1681" s="86"/>
      <c r="I1681" s="86"/>
      <c r="J1681" s="86" t="str">
        <f>VLOOKUP(D1681,AI!B:G,6,FALSE)</f>
        <v>test_deadth_event(RECEIVER, ARG0, ARG1, ARG2, ARG3,ARG4)</v>
      </c>
      <c r="K1681" s="86">
        <f t="shared" si="61"/>
        <v>1</v>
      </c>
      <c r="L1681" s="86">
        <f>IF(怪物属性编辑!AH1414=1,怪物属性编辑!AO1414,0)</f>
        <v>3058</v>
      </c>
      <c r="M1681" s="89">
        <f t="shared" si="63"/>
        <v>1770</v>
      </c>
      <c r="S1681" s="86">
        <v>320</v>
      </c>
      <c r="AF1681" s="90">
        <f t="shared" si="62"/>
        <v>131113</v>
      </c>
    </row>
    <row r="1682" spans="1:32">
      <c r="A1682" s="5">
        <v>31114</v>
      </c>
      <c r="B1682" s="4">
        <v>10035</v>
      </c>
      <c r="C1682" s="5" t="str">
        <f>VLOOKUP(B1682,映射!A:B,2,FALSE)</f>
        <v>鬼灵</v>
      </c>
      <c r="D1682" s="85" t="str">
        <f>IF(IF(COUNTIF(AI!A:A,'表格编辑 '!C1682),TRUE,FALSE)=FALSE,"monster",(VLOOKUP(C1682,AI!A:B,2,FALSE)))</f>
        <v>monster</v>
      </c>
      <c r="E1682" s="2">
        <v>59</v>
      </c>
      <c r="F1682" s="86" t="str">
        <f>VLOOKUP(D1682,AI!B:G,2,FALSE)</f>
        <v>AI_born_event(RECEIVER, ARG0, ARG1, ARG2, ARG3,ARG4)</v>
      </c>
      <c r="G1682" s="86" t="str">
        <f>VLOOKUP(D1682,AI!B:G,3,FALSE)</f>
        <v>AI_update_event(RECEIVER, ARG0, ARG1, ARG2, ARG3,ARG4)</v>
      </c>
      <c r="H1682" s="86"/>
      <c r="I1682" s="86"/>
      <c r="J1682" s="86" t="str">
        <f>VLOOKUP(D1682,AI!B:G,6,FALSE)</f>
        <v>test_deadth_event(RECEIVER, ARG0, ARG1, ARG2, ARG3,ARG4)</v>
      </c>
      <c r="K1682" s="86">
        <f t="shared" si="61"/>
        <v>1</v>
      </c>
      <c r="L1682" s="86">
        <f>IF(怪物属性编辑!AH1415=1,怪物属性编辑!AO1415,0)</f>
        <v>6592</v>
      </c>
      <c r="M1682" s="89">
        <f t="shared" si="63"/>
        <v>1770</v>
      </c>
      <c r="S1682" s="86">
        <v>320</v>
      </c>
      <c r="AF1682" s="90">
        <f t="shared" si="62"/>
        <v>131114</v>
      </c>
    </row>
    <row r="1683" spans="1:32">
      <c r="A1683" s="5">
        <v>31115</v>
      </c>
      <c r="B1683" s="4">
        <v>10035</v>
      </c>
      <c r="C1683" s="5" t="str">
        <f>VLOOKUP(B1683,映射!A:B,2,FALSE)</f>
        <v>鬼灵</v>
      </c>
      <c r="D1683" s="85" t="str">
        <f>IF(IF(COUNTIF(AI!A:A,'表格编辑 '!C1683),TRUE,FALSE)=FALSE,"monster",(VLOOKUP(C1683,AI!A:B,2,FALSE)))</f>
        <v>monster</v>
      </c>
      <c r="E1683" s="2">
        <v>59</v>
      </c>
      <c r="F1683" s="86" t="str">
        <f>VLOOKUP(D1683,AI!B:G,2,FALSE)</f>
        <v>AI_born_event(RECEIVER, ARG0, ARG1, ARG2, ARG3,ARG4)</v>
      </c>
      <c r="G1683" s="86" t="str">
        <f>VLOOKUP(D1683,AI!B:G,3,FALSE)</f>
        <v>AI_update_event(RECEIVER, ARG0, ARG1, ARG2, ARG3,ARG4)</v>
      </c>
      <c r="H1683" s="86"/>
      <c r="I1683" s="86"/>
      <c r="J1683" s="86" t="str">
        <f>VLOOKUP(D1683,AI!B:G,6,FALSE)</f>
        <v>test_deadth_event(RECEIVER, ARG0, ARG1, ARG2, ARG3,ARG4)</v>
      </c>
      <c r="K1683" s="86">
        <f t="shared" si="61"/>
        <v>1</v>
      </c>
      <c r="L1683" s="86">
        <f>IF(怪物属性编辑!AH1416=1,怪物属性编辑!AO1416,0)</f>
        <v>6592</v>
      </c>
      <c r="M1683" s="89">
        <f t="shared" si="63"/>
        <v>1770</v>
      </c>
      <c r="S1683" s="86">
        <v>320</v>
      </c>
      <c r="AF1683" s="90">
        <f t="shared" si="62"/>
        <v>131115</v>
      </c>
    </row>
    <row r="1684" spans="1:32">
      <c r="A1684" s="5">
        <v>31116</v>
      </c>
      <c r="B1684" s="4">
        <v>10101</v>
      </c>
      <c r="C1684" s="5" t="str">
        <f>VLOOKUP(B1684,映射!A:B,2,FALSE)</f>
        <v>风精</v>
      </c>
      <c r="D1684" s="85" t="str">
        <f>IF(IF(COUNTIF(AI!A:A,'表格编辑 '!C1684),TRUE,FALSE)=FALSE,"monster",(VLOOKUP(C1684,AI!A:B,2,FALSE)))</f>
        <v>monster</v>
      </c>
      <c r="E1684" s="2">
        <v>59</v>
      </c>
      <c r="F1684" s="86" t="str">
        <f>VLOOKUP(D1684,AI!B:G,2,FALSE)</f>
        <v>AI_born_event(RECEIVER, ARG0, ARG1, ARG2, ARG3,ARG4)</v>
      </c>
      <c r="G1684" s="86" t="str">
        <f>VLOOKUP(D1684,AI!B:G,3,FALSE)</f>
        <v>AI_update_event(RECEIVER, ARG0, ARG1, ARG2, ARG3,ARG4)</v>
      </c>
      <c r="H1684" s="86"/>
      <c r="I1684" s="86"/>
      <c r="J1684" s="86" t="str">
        <f>VLOOKUP(D1684,AI!B:G,6,FALSE)</f>
        <v>test_deadth_event(RECEIVER, ARG0, ARG1, ARG2, ARG3,ARG4)</v>
      </c>
      <c r="K1684" s="86">
        <f t="shared" si="61"/>
        <v>1</v>
      </c>
      <c r="L1684" s="86">
        <f>IF(怪物属性编辑!AH1417=1,怪物属性编辑!AO1417,0)</f>
        <v>6180</v>
      </c>
      <c r="M1684" s="89">
        <f t="shared" si="63"/>
        <v>1770</v>
      </c>
      <c r="S1684" s="86">
        <v>320</v>
      </c>
      <c r="AF1684" s="90">
        <f t="shared" si="62"/>
        <v>131116</v>
      </c>
    </row>
    <row r="1685" spans="1:32">
      <c r="A1685" s="5">
        <v>31117</v>
      </c>
      <c r="B1685" s="4">
        <v>10152</v>
      </c>
      <c r="C1685" s="5" t="str">
        <f>VLOOKUP(B1685,映射!A:B,2,FALSE)</f>
        <v>盗贼</v>
      </c>
      <c r="D1685" s="85" t="str">
        <f>IF(IF(COUNTIF(AI!A:A,'表格编辑 '!C1685),TRUE,FALSE)=FALSE,"monster",(VLOOKUP(C1685,AI!A:B,2,FALSE)))</f>
        <v>monster</v>
      </c>
      <c r="E1685" s="2">
        <v>59</v>
      </c>
      <c r="F1685" s="86" t="str">
        <f>VLOOKUP(D1685,AI!B:G,2,FALSE)</f>
        <v>AI_born_event(RECEIVER, ARG0, ARG1, ARG2, ARG3,ARG4)</v>
      </c>
      <c r="G1685" s="86" t="str">
        <f>VLOOKUP(D1685,AI!B:G,3,FALSE)</f>
        <v>AI_update_event(RECEIVER, ARG0, ARG1, ARG2, ARG3,ARG4)</v>
      </c>
      <c r="H1685" s="86"/>
      <c r="I1685" s="86"/>
      <c r="J1685" s="86" t="str">
        <f>VLOOKUP(D1685,AI!B:G,6,FALSE)</f>
        <v>test_deadth_event(RECEIVER, ARG0, ARG1, ARG2, ARG3,ARG4)</v>
      </c>
      <c r="K1685" s="86">
        <f t="shared" si="61"/>
        <v>1</v>
      </c>
      <c r="L1685" s="86">
        <f>IF(怪物属性编辑!AH1418=1,怪物属性编辑!AO1418,0)</f>
        <v>5918</v>
      </c>
      <c r="M1685" s="89">
        <f t="shared" si="63"/>
        <v>1770</v>
      </c>
      <c r="S1685" s="86">
        <v>320</v>
      </c>
      <c r="AF1685" s="90">
        <f t="shared" si="62"/>
        <v>131117</v>
      </c>
    </row>
    <row r="1686" spans="1:32">
      <c r="A1686" s="5">
        <v>31118</v>
      </c>
      <c r="B1686" s="4">
        <v>10100</v>
      </c>
      <c r="C1686" s="5" t="str">
        <f>VLOOKUP(B1686,映射!A:B,2,FALSE)</f>
        <v>火精</v>
      </c>
      <c r="D1686" s="85" t="str">
        <f>IF(IF(COUNTIF(AI!A:A,'表格编辑 '!C1686),TRUE,FALSE)=FALSE,"monster",(VLOOKUP(C1686,AI!A:B,2,FALSE)))</f>
        <v>monster</v>
      </c>
      <c r="E1686" s="2">
        <v>59</v>
      </c>
      <c r="F1686" s="86" t="str">
        <f>VLOOKUP(D1686,AI!B:G,2,FALSE)</f>
        <v>AI_born_event(RECEIVER, ARG0, ARG1, ARG2, ARG3,ARG4)</v>
      </c>
      <c r="G1686" s="86" t="str">
        <f>VLOOKUP(D1686,AI!B:G,3,FALSE)</f>
        <v>AI_update_event(RECEIVER, ARG0, ARG1, ARG2, ARG3,ARG4)</v>
      </c>
      <c r="H1686" s="86"/>
      <c r="I1686" s="86"/>
      <c r="J1686" s="86" t="str">
        <f>VLOOKUP(D1686,AI!B:G,6,FALSE)</f>
        <v>test_deadth_event(RECEIVER, ARG0, ARG1, ARG2, ARG3,ARG4)</v>
      </c>
      <c r="K1686" s="86">
        <f t="shared" si="61"/>
        <v>1</v>
      </c>
      <c r="L1686" s="86">
        <f>IF(怪物属性编辑!AH1419=1,怪物属性编辑!AO1419,0)</f>
        <v>4670</v>
      </c>
      <c r="M1686" s="89">
        <f t="shared" si="63"/>
        <v>1770</v>
      </c>
      <c r="S1686" s="86">
        <v>320</v>
      </c>
      <c r="AF1686" s="90">
        <f t="shared" si="62"/>
        <v>131118</v>
      </c>
    </row>
    <row r="1687" spans="1:32">
      <c r="A1687" s="5">
        <v>31119</v>
      </c>
      <c r="B1687" s="4">
        <v>10020</v>
      </c>
      <c r="C1687" s="5" t="str">
        <f>VLOOKUP(B1687,映射!A:B,2,FALSE)</f>
        <v>地狱看门犬</v>
      </c>
      <c r="D1687" s="85" t="str">
        <f>IF(IF(COUNTIF(AI!A:A,'表格编辑 '!C1687),TRUE,FALSE)=FALSE,"monster",(VLOOKUP(C1687,AI!A:B,2,FALSE)))</f>
        <v>monster</v>
      </c>
      <c r="E1687" s="2">
        <v>59</v>
      </c>
      <c r="F1687" s="86" t="str">
        <f>VLOOKUP(D1687,AI!B:G,2,FALSE)</f>
        <v>AI_born_event(RECEIVER, ARG0, ARG1, ARG2, ARG3,ARG4)</v>
      </c>
      <c r="G1687" s="86" t="str">
        <f>VLOOKUP(D1687,AI!B:G,3,FALSE)</f>
        <v>AI_update_event(RECEIVER, ARG0, ARG1, ARG2, ARG3,ARG4)</v>
      </c>
      <c r="H1687" s="86"/>
      <c r="I1687" s="86"/>
      <c r="J1687" s="86" t="str">
        <f>VLOOKUP(D1687,AI!B:G,6,FALSE)</f>
        <v>test_deadth_event(RECEIVER, ARG0, ARG1, ARG2, ARG3,ARG4)</v>
      </c>
      <c r="K1687" s="86">
        <f t="shared" si="61"/>
        <v>1</v>
      </c>
      <c r="L1687" s="86">
        <f>IF(怪物属性编辑!AH1420=1,怪物属性编辑!AO1420,0)</f>
        <v>5080</v>
      </c>
      <c r="M1687" s="89">
        <f t="shared" si="63"/>
        <v>1770</v>
      </c>
      <c r="S1687" s="86">
        <v>320</v>
      </c>
      <c r="AF1687" s="90">
        <f t="shared" si="62"/>
        <v>131119</v>
      </c>
    </row>
    <row r="1688" spans="1:32">
      <c r="A1688" s="5">
        <v>31120</v>
      </c>
      <c r="B1688" s="4">
        <v>10073</v>
      </c>
      <c r="C1688" s="5" t="str">
        <f>VLOOKUP(B1688,映射!A:B,2,FALSE)</f>
        <v>土蜘蛛</v>
      </c>
      <c r="D1688" s="85" t="str">
        <f>IF(IF(COUNTIF(AI!A:A,'表格编辑 '!C1688),TRUE,FALSE)=FALSE,"monster",(VLOOKUP(C1688,AI!A:B,2,FALSE)))</f>
        <v>monster</v>
      </c>
      <c r="E1688" s="2">
        <v>59</v>
      </c>
      <c r="F1688" s="86" t="str">
        <f>VLOOKUP(D1688,AI!B:G,2,FALSE)</f>
        <v>AI_born_event(RECEIVER, ARG0, ARG1, ARG2, ARG3,ARG4)</v>
      </c>
      <c r="G1688" s="86" t="str">
        <f>VLOOKUP(D1688,AI!B:G,3,FALSE)</f>
        <v>AI_update_event(RECEIVER, ARG0, ARG1, ARG2, ARG3,ARG4)</v>
      </c>
      <c r="H1688" s="86"/>
      <c r="I1688" s="86"/>
      <c r="J1688" s="86" t="str">
        <f>VLOOKUP(D1688,AI!B:G,6,FALSE)</f>
        <v>test_deadth_event(RECEIVER, ARG0, ARG1, ARG2, ARG3,ARG4)</v>
      </c>
      <c r="K1688" s="86">
        <f t="shared" si="61"/>
        <v>1</v>
      </c>
      <c r="L1688" s="86">
        <f>IF(怪物属性编辑!AH1421=1,怪物属性编辑!AO1421,0)</f>
        <v>7510</v>
      </c>
      <c r="M1688" s="89">
        <f t="shared" si="63"/>
        <v>1770</v>
      </c>
      <c r="S1688" s="86">
        <v>320</v>
      </c>
      <c r="AF1688" s="90">
        <f t="shared" si="62"/>
        <v>131120</v>
      </c>
    </row>
    <row r="1689" spans="1:32">
      <c r="A1689" s="5">
        <v>31121</v>
      </c>
      <c r="B1689" s="4">
        <v>10139</v>
      </c>
      <c r="C1689" s="5" t="str">
        <f>VLOOKUP(B1689,映射!A:B,2,FALSE)</f>
        <v>银色翼龙</v>
      </c>
      <c r="D1689" s="85" t="str">
        <f>IF(IF(COUNTIF(AI!A:A,'表格编辑 '!C1689),TRUE,FALSE)=FALSE,"monster",(VLOOKUP(C1689,AI!A:B,2,FALSE)))</f>
        <v>monster</v>
      </c>
      <c r="E1689" s="2">
        <v>59</v>
      </c>
      <c r="F1689" s="86" t="str">
        <f>VLOOKUP(D1689,AI!B:G,2,FALSE)</f>
        <v>AI_born_event(RECEIVER, ARG0, ARG1, ARG2, ARG3,ARG4)</v>
      </c>
      <c r="G1689" s="86" t="str">
        <f>VLOOKUP(D1689,AI!B:G,3,FALSE)</f>
        <v>AI_update_event(RECEIVER, ARG0, ARG1, ARG2, ARG3,ARG4)</v>
      </c>
      <c r="H1689" s="86"/>
      <c r="I1689" s="86"/>
      <c r="J1689" s="86" t="str">
        <f>VLOOKUP(D1689,AI!B:G,6,FALSE)</f>
        <v>test_deadth_event(RECEIVER, ARG0, ARG1, ARG2, ARG3,ARG4)</v>
      </c>
      <c r="K1689" s="86">
        <f t="shared" si="61"/>
        <v>1</v>
      </c>
      <c r="L1689" s="86">
        <f>IF(怪物属性编辑!AH1422=1,怪物属性编辑!AO1422,0)</f>
        <v>5778</v>
      </c>
      <c r="M1689" s="89">
        <f t="shared" si="63"/>
        <v>1770</v>
      </c>
      <c r="S1689" s="86">
        <v>320</v>
      </c>
      <c r="AF1689" s="90">
        <f t="shared" si="62"/>
        <v>131121</v>
      </c>
    </row>
    <row r="1690" spans="1:32">
      <c r="A1690" s="5">
        <v>31122</v>
      </c>
      <c r="B1690" s="4">
        <v>10126</v>
      </c>
      <c r="C1690" s="5" t="str">
        <f>VLOOKUP(B1690,映射!A:B,2,FALSE)</f>
        <v>金怪</v>
      </c>
      <c r="D1690" s="85" t="str">
        <f>IF(IF(COUNTIF(AI!A:A,'表格编辑 '!C1690),TRUE,FALSE)=FALSE,"monster",(VLOOKUP(C1690,AI!A:B,2,FALSE)))</f>
        <v>monster</v>
      </c>
      <c r="E1690" s="5">
        <v>60</v>
      </c>
      <c r="F1690" s="86" t="str">
        <f>VLOOKUP(D1690,AI!B:G,2,FALSE)</f>
        <v>AI_born_event(RECEIVER, ARG0, ARG1, ARG2, ARG3,ARG4)</v>
      </c>
      <c r="G1690" s="86" t="str">
        <f>VLOOKUP(D1690,AI!B:G,3,FALSE)</f>
        <v>AI_update_event(RECEIVER, ARG0, ARG1, ARG2, ARG3,ARG4)</v>
      </c>
      <c r="H1690" s="86"/>
      <c r="I1690" s="86"/>
      <c r="J1690" s="86" t="str">
        <f>VLOOKUP(D1690,AI!B:G,6,FALSE)</f>
        <v>test_deadth_event(RECEIVER, ARG0, ARG1, ARG2, ARG3,ARG4)</v>
      </c>
      <c r="K1690" s="86">
        <f t="shared" si="61"/>
        <v>1</v>
      </c>
      <c r="L1690" s="86">
        <f>IF(怪物属性编辑!AH1423=1,怪物属性编辑!AO1423,0)</f>
        <v>3668</v>
      </c>
      <c r="M1690" s="89">
        <f t="shared" si="63"/>
        <v>1800</v>
      </c>
      <c r="S1690" s="86">
        <v>320</v>
      </c>
      <c r="AF1690" s="90">
        <f t="shared" si="62"/>
        <v>131122</v>
      </c>
    </row>
    <row r="1691" spans="1:32">
      <c r="A1691" s="5">
        <v>31123</v>
      </c>
      <c r="B1691" s="4">
        <v>10072</v>
      </c>
      <c r="C1691" s="5" t="str">
        <f>VLOOKUP(B1691,映射!A:B,2,FALSE)</f>
        <v>致命螳螂</v>
      </c>
      <c r="D1691" s="85" t="str">
        <f>IF(IF(COUNTIF(AI!A:A,'表格编辑 '!C1691),TRUE,FALSE)=FALSE,"monster",(VLOOKUP(C1691,AI!A:B,2,FALSE)))</f>
        <v>monster</v>
      </c>
      <c r="E1691" s="5">
        <v>60</v>
      </c>
      <c r="F1691" s="86" t="str">
        <f>VLOOKUP(D1691,AI!B:G,2,FALSE)</f>
        <v>AI_born_event(RECEIVER, ARG0, ARG1, ARG2, ARG3,ARG4)</v>
      </c>
      <c r="G1691" s="86" t="str">
        <f>VLOOKUP(D1691,AI!B:G,3,FALSE)</f>
        <v>AI_update_event(RECEIVER, ARG0, ARG1, ARG2, ARG3,ARG4)</v>
      </c>
      <c r="H1691" s="86"/>
      <c r="I1691" s="86"/>
      <c r="J1691" s="86" t="str">
        <f>VLOOKUP(D1691,AI!B:G,6,FALSE)</f>
        <v>test_deadth_event(RECEIVER, ARG0, ARG1, ARG2, ARG3,ARG4)</v>
      </c>
      <c r="K1691" s="86">
        <f t="shared" si="61"/>
        <v>1</v>
      </c>
      <c r="L1691" s="86">
        <f>IF(怪物属性编辑!AH1424=1,怪物属性编辑!AO1424,0)</f>
        <v>6074</v>
      </c>
      <c r="M1691" s="89">
        <f t="shared" si="63"/>
        <v>1800</v>
      </c>
      <c r="S1691" s="86">
        <v>320</v>
      </c>
      <c r="AF1691" s="90">
        <f t="shared" si="62"/>
        <v>131123</v>
      </c>
    </row>
    <row r="1692" spans="1:32">
      <c r="A1692" s="5">
        <v>31124</v>
      </c>
      <c r="B1692" s="4">
        <v>10132</v>
      </c>
      <c r="C1692" s="5" t="str">
        <f>VLOOKUP(B1692,映射!A:B,2,FALSE)</f>
        <v>蜥蝪斗士</v>
      </c>
      <c r="D1692" s="85" t="str">
        <f>IF(IF(COUNTIF(AI!A:A,'表格编辑 '!C1692),TRUE,FALSE)=FALSE,"monster",(VLOOKUP(C1692,AI!A:B,2,FALSE)))</f>
        <v>monster</v>
      </c>
      <c r="E1692" s="5">
        <v>60</v>
      </c>
      <c r="F1692" s="86" t="str">
        <f>VLOOKUP(D1692,AI!B:G,2,FALSE)</f>
        <v>AI_born_event(RECEIVER, ARG0, ARG1, ARG2, ARG3,ARG4)</v>
      </c>
      <c r="G1692" s="86" t="str">
        <f>VLOOKUP(D1692,AI!B:G,3,FALSE)</f>
        <v>AI_update_event(RECEIVER, ARG0, ARG1, ARG2, ARG3,ARG4)</v>
      </c>
      <c r="H1692" s="86"/>
      <c r="I1692" s="86"/>
      <c r="J1692" s="86" t="str">
        <f>VLOOKUP(D1692,AI!B:G,6,FALSE)</f>
        <v>test_deadth_event(RECEIVER, ARG0, ARG1, ARG2, ARG3,ARG4)</v>
      </c>
      <c r="K1692" s="86">
        <f t="shared" si="61"/>
        <v>1</v>
      </c>
      <c r="L1692" s="86">
        <f>IF(怪物属性编辑!AH1425=1,怪物属性编辑!AO1425,0)</f>
        <v>5422</v>
      </c>
      <c r="M1692" s="89">
        <f t="shared" si="63"/>
        <v>1800</v>
      </c>
      <c r="S1692" s="86">
        <v>320</v>
      </c>
      <c r="AF1692" s="90">
        <f t="shared" si="62"/>
        <v>131124</v>
      </c>
    </row>
    <row r="1693" spans="1:32">
      <c r="A1693" s="5">
        <v>31125</v>
      </c>
      <c r="B1693" s="4">
        <v>10101</v>
      </c>
      <c r="C1693" s="5" t="str">
        <f>VLOOKUP(B1693,映射!A:B,2,FALSE)</f>
        <v>风精</v>
      </c>
      <c r="D1693" s="85" t="str">
        <f>IF(IF(COUNTIF(AI!A:A,'表格编辑 '!C1693),TRUE,FALSE)=FALSE,"monster",(VLOOKUP(C1693,AI!A:B,2,FALSE)))</f>
        <v>monster</v>
      </c>
      <c r="E1693" s="5">
        <v>60</v>
      </c>
      <c r="F1693" s="86" t="str">
        <f>VLOOKUP(D1693,AI!B:G,2,FALSE)</f>
        <v>AI_born_event(RECEIVER, ARG0, ARG1, ARG2, ARG3,ARG4)</v>
      </c>
      <c r="G1693" s="86" t="str">
        <f>VLOOKUP(D1693,AI!B:G,3,FALSE)</f>
        <v>AI_update_event(RECEIVER, ARG0, ARG1, ARG2, ARG3,ARG4)</v>
      </c>
      <c r="H1693" s="86"/>
      <c r="I1693" s="86"/>
      <c r="J1693" s="86" t="str">
        <f>VLOOKUP(D1693,AI!B:G,6,FALSE)</f>
        <v>test_deadth_event(RECEIVER, ARG0, ARG1, ARG2, ARG3,ARG4)</v>
      </c>
      <c r="K1693" s="86">
        <f t="shared" si="61"/>
        <v>1</v>
      </c>
      <c r="L1693" s="86">
        <f>IF(怪物属性编辑!AH1426=1,怪物属性编辑!AO1426,0)</f>
        <v>6898</v>
      </c>
      <c r="M1693" s="89">
        <f t="shared" si="63"/>
        <v>1800</v>
      </c>
      <c r="S1693" s="86">
        <v>320</v>
      </c>
      <c r="AF1693" s="90">
        <f t="shared" si="62"/>
        <v>131125</v>
      </c>
    </row>
    <row r="1694" spans="1:32">
      <c r="A1694" s="5">
        <v>31126</v>
      </c>
      <c r="B1694" s="4">
        <v>10108</v>
      </c>
      <c r="C1694" s="5" t="str">
        <f>VLOOKUP(B1694,映射!A:B,2,FALSE)</f>
        <v>丸子炸弹</v>
      </c>
      <c r="D1694" s="85" t="str">
        <f>IF(IF(COUNTIF(AI!A:A,'表格编辑 '!C1694),TRUE,FALSE)=FALSE,"monster",(VLOOKUP(C1694,AI!A:B,2,FALSE)))</f>
        <v>monster</v>
      </c>
      <c r="E1694" s="5">
        <v>60</v>
      </c>
      <c r="F1694" s="86" t="str">
        <f>VLOOKUP(D1694,AI!B:G,2,FALSE)</f>
        <v>AI_born_event(RECEIVER, ARG0, ARG1, ARG2, ARG3,ARG4)</v>
      </c>
      <c r="G1694" s="86" t="str">
        <f>VLOOKUP(D1694,AI!B:G,3,FALSE)</f>
        <v>AI_update_event(RECEIVER, ARG0, ARG1, ARG2, ARG3,ARG4)</v>
      </c>
      <c r="H1694" s="86"/>
      <c r="I1694" s="86"/>
      <c r="J1694" s="86" t="str">
        <f>VLOOKUP(D1694,AI!B:G,6,FALSE)</f>
        <v>test_deadth_event(RECEIVER, ARG0, ARG1, ARG2, ARG3,ARG4)</v>
      </c>
      <c r="K1694" s="86">
        <f t="shared" si="61"/>
        <v>1</v>
      </c>
      <c r="L1694" s="86">
        <f>IF(怪物属性编辑!AH1427=1,怪物属性编辑!AO1427,0)</f>
        <v>12188</v>
      </c>
      <c r="M1694" s="89">
        <f t="shared" si="63"/>
        <v>1800</v>
      </c>
      <c r="S1694" s="86">
        <v>320</v>
      </c>
      <c r="AF1694" s="90">
        <f t="shared" si="62"/>
        <v>131126</v>
      </c>
    </row>
    <row r="1695" spans="1:32">
      <c r="A1695" s="5">
        <v>31127</v>
      </c>
      <c r="B1695" s="4">
        <v>10155</v>
      </c>
      <c r="C1695" s="5" t="str">
        <f>VLOOKUP(B1695,映射!A:B,2,FALSE)</f>
        <v>蜥蜴团</v>
      </c>
      <c r="D1695" s="85" t="str">
        <f>IF(IF(COUNTIF(AI!A:A,'表格编辑 '!C1695),TRUE,FALSE)=FALSE,"monster",(VLOOKUP(C1695,AI!A:B,2,FALSE)))</f>
        <v>monster</v>
      </c>
      <c r="E1695" s="5">
        <v>60</v>
      </c>
      <c r="F1695" s="86" t="str">
        <f>VLOOKUP(D1695,AI!B:G,2,FALSE)</f>
        <v>AI_born_event(RECEIVER, ARG0, ARG1, ARG2, ARG3,ARG4)</v>
      </c>
      <c r="G1695" s="86" t="str">
        <f>VLOOKUP(D1695,AI!B:G,3,FALSE)</f>
        <v>AI_update_event(RECEIVER, ARG0, ARG1, ARG2, ARG3,ARG4)</v>
      </c>
      <c r="H1695" s="86"/>
      <c r="I1695" s="86"/>
      <c r="J1695" s="86" t="str">
        <f>VLOOKUP(D1695,AI!B:G,6,FALSE)</f>
        <v>test_deadth_event(RECEIVER, ARG0, ARG1, ARG2, ARG3,ARG4)</v>
      </c>
      <c r="K1695" s="86">
        <f t="shared" si="61"/>
        <v>1</v>
      </c>
      <c r="L1695" s="86">
        <f>IF(怪物属性编辑!AH1428=1,怪物属性编辑!AO1428,0)</f>
        <v>6146</v>
      </c>
      <c r="M1695" s="89">
        <f t="shared" si="63"/>
        <v>1800</v>
      </c>
      <c r="S1695" s="86">
        <v>320</v>
      </c>
      <c r="AF1695" s="90">
        <f t="shared" si="62"/>
        <v>131127</v>
      </c>
    </row>
    <row r="1696" spans="1:32">
      <c r="A1696" s="5">
        <v>31128</v>
      </c>
      <c r="B1696" s="4">
        <v>10125</v>
      </c>
      <c r="C1696" s="5" t="str">
        <f>VLOOKUP(B1696,映射!A:B,2,FALSE)</f>
        <v>银怪</v>
      </c>
      <c r="D1696" s="85" t="str">
        <f>IF(IF(COUNTIF(AI!A:A,'表格编辑 '!C1696),TRUE,FALSE)=FALSE,"monster",(VLOOKUP(C1696,AI!A:B,2,FALSE)))</f>
        <v>monster</v>
      </c>
      <c r="E1696" s="5">
        <v>60</v>
      </c>
      <c r="F1696" s="86" t="str">
        <f>VLOOKUP(D1696,AI!B:G,2,FALSE)</f>
        <v>AI_born_event(RECEIVER, ARG0, ARG1, ARG2, ARG3,ARG4)</v>
      </c>
      <c r="G1696" s="86" t="str">
        <f>VLOOKUP(D1696,AI!B:G,3,FALSE)</f>
        <v>AI_update_event(RECEIVER, ARG0, ARG1, ARG2, ARG3,ARG4)</v>
      </c>
      <c r="H1696" s="86"/>
      <c r="I1696" s="86"/>
      <c r="J1696" s="86" t="str">
        <f>VLOOKUP(D1696,AI!B:G,6,FALSE)</f>
        <v>test_deadth_event(RECEIVER, ARG0, ARG1, ARG2, ARG3,ARG4)</v>
      </c>
      <c r="K1696" s="86">
        <f t="shared" si="61"/>
        <v>1</v>
      </c>
      <c r="L1696" s="86">
        <f>IF(怪物属性编辑!AH1429=1,怪物属性编辑!AO1429,0)</f>
        <v>3526</v>
      </c>
      <c r="M1696" s="89">
        <f t="shared" si="63"/>
        <v>1800</v>
      </c>
      <c r="S1696" s="86">
        <v>320</v>
      </c>
      <c r="AF1696" s="90">
        <f t="shared" si="62"/>
        <v>131128</v>
      </c>
    </row>
    <row r="1697" spans="1:32">
      <c r="A1697" s="5">
        <v>31129</v>
      </c>
      <c r="B1697" s="4">
        <v>10035</v>
      </c>
      <c r="C1697" s="5" t="str">
        <f>VLOOKUP(B1697,映射!A:B,2,FALSE)</f>
        <v>鬼灵</v>
      </c>
      <c r="D1697" s="85" t="str">
        <f>IF(IF(COUNTIF(AI!A:A,'表格编辑 '!C1697),TRUE,FALSE)=FALSE,"monster",(VLOOKUP(C1697,AI!A:B,2,FALSE)))</f>
        <v>monster</v>
      </c>
      <c r="E1697" s="5">
        <v>60</v>
      </c>
      <c r="F1697" s="86" t="str">
        <f>VLOOKUP(D1697,AI!B:G,2,FALSE)</f>
        <v>AI_born_event(RECEIVER, ARG0, ARG1, ARG2, ARG3,ARG4)</v>
      </c>
      <c r="G1697" s="86" t="str">
        <f>VLOOKUP(D1697,AI!B:G,3,FALSE)</f>
        <v>AI_update_event(RECEIVER, ARG0, ARG1, ARG2, ARG3,ARG4)</v>
      </c>
      <c r="H1697" s="86"/>
      <c r="I1697" s="86"/>
      <c r="J1697" s="86" t="str">
        <f>VLOOKUP(D1697,AI!B:G,6,FALSE)</f>
        <v>test_deadth_event(RECEIVER, ARG0, ARG1, ARG2, ARG3,ARG4)</v>
      </c>
      <c r="K1697" s="86">
        <f t="shared" ref="K1697:K1725" si="64">IF(L1697="",0,1)</f>
        <v>1</v>
      </c>
      <c r="L1697" s="86">
        <f>IF(怪物属性编辑!AH1430=1,怪物属性编辑!AO1430,0)</f>
        <v>7284</v>
      </c>
      <c r="M1697" s="89">
        <f t="shared" si="63"/>
        <v>1800</v>
      </c>
      <c r="S1697" s="86">
        <v>320</v>
      </c>
      <c r="AF1697" s="90">
        <f t="shared" si="62"/>
        <v>131129</v>
      </c>
    </row>
    <row r="1698" spans="1:32">
      <c r="A1698" s="5">
        <v>31130</v>
      </c>
      <c r="B1698" s="4">
        <v>10035</v>
      </c>
      <c r="C1698" s="5" t="str">
        <f>VLOOKUP(B1698,映射!A:B,2,FALSE)</f>
        <v>鬼灵</v>
      </c>
      <c r="D1698" s="85" t="str">
        <f>IF(IF(COUNTIF(AI!A:A,'表格编辑 '!C1698),TRUE,FALSE)=FALSE,"monster",(VLOOKUP(C1698,AI!A:B,2,FALSE)))</f>
        <v>monster</v>
      </c>
      <c r="E1698" s="5">
        <v>60</v>
      </c>
      <c r="F1698" s="86" t="str">
        <f>VLOOKUP(D1698,AI!B:G,2,FALSE)</f>
        <v>AI_born_event(RECEIVER, ARG0, ARG1, ARG2, ARG3,ARG4)</v>
      </c>
      <c r="G1698" s="86" t="str">
        <f>VLOOKUP(D1698,AI!B:G,3,FALSE)</f>
        <v>AI_update_event(RECEIVER, ARG0, ARG1, ARG2, ARG3,ARG4)</v>
      </c>
      <c r="H1698" s="86"/>
      <c r="I1698" s="86"/>
      <c r="J1698" s="86" t="str">
        <f>VLOOKUP(D1698,AI!B:G,6,FALSE)</f>
        <v>test_deadth_event(RECEIVER, ARG0, ARG1, ARG2, ARG3,ARG4)</v>
      </c>
      <c r="K1698" s="86">
        <f t="shared" si="64"/>
        <v>1</v>
      </c>
      <c r="L1698" s="86">
        <f>IF(怪物属性编辑!AH1431=1,怪物属性编辑!AO1431,0)</f>
        <v>7284</v>
      </c>
      <c r="M1698" s="89">
        <f t="shared" si="63"/>
        <v>1800</v>
      </c>
      <c r="S1698" s="86">
        <v>320</v>
      </c>
      <c r="AF1698" s="90">
        <f t="shared" ref="AF1698:AF1761" si="65">100000+A1698</f>
        <v>131130</v>
      </c>
    </row>
    <row r="1699" spans="1:32">
      <c r="A1699" s="5">
        <v>31131</v>
      </c>
      <c r="B1699" s="4">
        <v>10101</v>
      </c>
      <c r="C1699" s="5" t="str">
        <f>VLOOKUP(B1699,映射!A:B,2,FALSE)</f>
        <v>风精</v>
      </c>
      <c r="D1699" s="85" t="str">
        <f>IF(IF(COUNTIF(AI!A:A,'表格编辑 '!C1699),TRUE,FALSE)=FALSE,"monster",(VLOOKUP(C1699,AI!A:B,2,FALSE)))</f>
        <v>monster</v>
      </c>
      <c r="E1699" s="5">
        <v>60</v>
      </c>
      <c r="F1699" s="86" t="str">
        <f>VLOOKUP(D1699,AI!B:G,2,FALSE)</f>
        <v>AI_born_event(RECEIVER, ARG0, ARG1, ARG2, ARG3,ARG4)</v>
      </c>
      <c r="G1699" s="86" t="str">
        <f>VLOOKUP(D1699,AI!B:G,3,FALSE)</f>
        <v>AI_update_event(RECEIVER, ARG0, ARG1, ARG2, ARG3,ARG4)</v>
      </c>
      <c r="H1699" s="86"/>
      <c r="I1699" s="86"/>
      <c r="J1699" s="86" t="str">
        <f>VLOOKUP(D1699,AI!B:G,6,FALSE)</f>
        <v>test_deadth_event(RECEIVER, ARG0, ARG1, ARG2, ARG3,ARG4)</v>
      </c>
      <c r="K1699" s="86">
        <f t="shared" si="64"/>
        <v>1</v>
      </c>
      <c r="L1699" s="86">
        <f>IF(怪物属性编辑!AH1432=1,怪物属性编辑!AO1432,0)</f>
        <v>6898</v>
      </c>
      <c r="M1699" s="89">
        <f t="shared" si="63"/>
        <v>1800</v>
      </c>
      <c r="S1699" s="86">
        <v>320</v>
      </c>
      <c r="AF1699" s="90">
        <f t="shared" si="65"/>
        <v>131131</v>
      </c>
    </row>
    <row r="1700" spans="1:32">
      <c r="A1700" s="5">
        <v>31132</v>
      </c>
      <c r="B1700" s="4">
        <v>10152</v>
      </c>
      <c r="C1700" s="5" t="str">
        <f>VLOOKUP(B1700,映射!A:B,2,FALSE)</f>
        <v>盗贼</v>
      </c>
      <c r="D1700" s="85" t="str">
        <f>IF(IF(COUNTIF(AI!A:A,'表格编辑 '!C1700),TRUE,FALSE)=FALSE,"monster",(VLOOKUP(C1700,AI!A:B,2,FALSE)))</f>
        <v>monster</v>
      </c>
      <c r="E1700" s="5">
        <v>60</v>
      </c>
      <c r="F1700" s="86" t="str">
        <f>VLOOKUP(D1700,AI!B:G,2,FALSE)</f>
        <v>AI_born_event(RECEIVER, ARG0, ARG1, ARG2, ARG3,ARG4)</v>
      </c>
      <c r="G1700" s="86" t="str">
        <f>VLOOKUP(D1700,AI!B:G,3,FALSE)</f>
        <v>AI_update_event(RECEIVER, ARG0, ARG1, ARG2, ARG3,ARG4)</v>
      </c>
      <c r="H1700" s="86"/>
      <c r="I1700" s="86"/>
      <c r="J1700" s="86" t="str">
        <f>VLOOKUP(D1700,AI!B:G,6,FALSE)</f>
        <v>test_deadth_event(RECEIVER, ARG0, ARG1, ARG2, ARG3,ARG4)</v>
      </c>
      <c r="K1700" s="86">
        <f t="shared" si="64"/>
        <v>1</v>
      </c>
      <c r="L1700" s="86">
        <f>IF(怪物属性编辑!AH1433=1,怪物属性编辑!AO1433,0)</f>
        <v>6600</v>
      </c>
      <c r="M1700" s="89">
        <f t="shared" si="63"/>
        <v>1800</v>
      </c>
      <c r="S1700" s="86">
        <v>320</v>
      </c>
      <c r="AF1700" s="90">
        <f t="shared" si="65"/>
        <v>131132</v>
      </c>
    </row>
    <row r="1701" spans="1:32">
      <c r="A1701" s="5">
        <v>31133</v>
      </c>
      <c r="B1701" s="4">
        <v>10100</v>
      </c>
      <c r="C1701" s="5" t="str">
        <f>VLOOKUP(B1701,映射!A:B,2,FALSE)</f>
        <v>火精</v>
      </c>
      <c r="D1701" s="85" t="str">
        <f>IF(IF(COUNTIF(AI!A:A,'表格编辑 '!C1701),TRUE,FALSE)=FALSE,"monster",(VLOOKUP(C1701,AI!A:B,2,FALSE)))</f>
        <v>monster</v>
      </c>
      <c r="E1701" s="5">
        <v>60</v>
      </c>
      <c r="F1701" s="86" t="str">
        <f>VLOOKUP(D1701,AI!B:G,2,FALSE)</f>
        <v>AI_born_event(RECEIVER, ARG0, ARG1, ARG2, ARG3,ARG4)</v>
      </c>
      <c r="G1701" s="86" t="str">
        <f>VLOOKUP(D1701,AI!B:G,3,FALSE)</f>
        <v>AI_update_event(RECEIVER, ARG0, ARG1, ARG2, ARG3,ARG4)</v>
      </c>
      <c r="H1701" s="86"/>
      <c r="I1701" s="86"/>
      <c r="J1701" s="86" t="str">
        <f>VLOOKUP(D1701,AI!B:G,6,FALSE)</f>
        <v>test_deadth_event(RECEIVER, ARG0, ARG1, ARG2, ARG3,ARG4)</v>
      </c>
      <c r="K1701" s="86">
        <f t="shared" si="64"/>
        <v>1</v>
      </c>
      <c r="L1701" s="86">
        <f>IF(怪物属性编辑!AH1434=1,怪物属性编辑!AO1434,0)</f>
        <v>5308</v>
      </c>
      <c r="M1701" s="89">
        <f t="shared" si="63"/>
        <v>1800</v>
      </c>
      <c r="S1701" s="86">
        <v>320</v>
      </c>
      <c r="AF1701" s="90">
        <f t="shared" si="65"/>
        <v>131133</v>
      </c>
    </row>
    <row r="1702" spans="1:32">
      <c r="A1702" s="5">
        <v>31134</v>
      </c>
      <c r="B1702" s="4">
        <v>10020</v>
      </c>
      <c r="C1702" s="5" t="str">
        <f>VLOOKUP(B1702,映射!A:B,2,FALSE)</f>
        <v>地狱看门犬</v>
      </c>
      <c r="D1702" s="85" t="str">
        <f>IF(IF(COUNTIF(AI!A:A,'表格编辑 '!C1702),TRUE,FALSE)=FALSE,"monster",(VLOOKUP(C1702,AI!A:B,2,FALSE)))</f>
        <v>monster</v>
      </c>
      <c r="E1702" s="5">
        <v>60</v>
      </c>
      <c r="F1702" s="86" t="str">
        <f>VLOOKUP(D1702,AI!B:G,2,FALSE)</f>
        <v>AI_born_event(RECEIVER, ARG0, ARG1, ARG2, ARG3,ARG4)</v>
      </c>
      <c r="G1702" s="86" t="str">
        <f>VLOOKUP(D1702,AI!B:G,3,FALSE)</f>
        <v>AI_update_event(RECEIVER, ARG0, ARG1, ARG2, ARG3,ARG4)</v>
      </c>
      <c r="H1702" s="86"/>
      <c r="I1702" s="86"/>
      <c r="J1702" s="86" t="str">
        <f>VLOOKUP(D1702,AI!B:G,6,FALSE)</f>
        <v>test_deadth_event(RECEIVER, ARG0, ARG1, ARG2, ARG3,ARG4)</v>
      </c>
      <c r="K1702" s="86">
        <f t="shared" si="64"/>
        <v>1</v>
      </c>
      <c r="L1702" s="86">
        <f>IF(怪物属性编辑!AH1435=1,怪物属性编辑!AO1435,0)</f>
        <v>5836</v>
      </c>
      <c r="M1702" s="89">
        <f t="shared" si="63"/>
        <v>1800</v>
      </c>
      <c r="S1702" s="86">
        <v>320</v>
      </c>
      <c r="AF1702" s="90">
        <f t="shared" si="65"/>
        <v>131134</v>
      </c>
    </row>
    <row r="1703" spans="1:32">
      <c r="A1703" s="5">
        <v>31135</v>
      </c>
      <c r="B1703" s="4">
        <v>10073</v>
      </c>
      <c r="C1703" s="5" t="str">
        <f>VLOOKUP(B1703,映射!A:B,2,FALSE)</f>
        <v>土蜘蛛</v>
      </c>
      <c r="D1703" s="85" t="str">
        <f>IF(IF(COUNTIF(AI!A:A,'表格编辑 '!C1703),TRUE,FALSE)=FALSE,"monster",(VLOOKUP(C1703,AI!A:B,2,FALSE)))</f>
        <v>monster</v>
      </c>
      <c r="E1703" s="5">
        <v>60</v>
      </c>
      <c r="F1703" s="86" t="str">
        <f>VLOOKUP(D1703,AI!B:G,2,FALSE)</f>
        <v>AI_born_event(RECEIVER, ARG0, ARG1, ARG2, ARG3,ARG4)</v>
      </c>
      <c r="G1703" s="86" t="str">
        <f>VLOOKUP(D1703,AI!B:G,3,FALSE)</f>
        <v>AI_update_event(RECEIVER, ARG0, ARG1, ARG2, ARG3,ARG4)</v>
      </c>
      <c r="H1703" s="86"/>
      <c r="I1703" s="86"/>
      <c r="J1703" s="86" t="str">
        <f>VLOOKUP(D1703,AI!B:G,6,FALSE)</f>
        <v>test_deadth_event(RECEIVER, ARG0, ARG1, ARG2, ARG3,ARG4)</v>
      </c>
      <c r="K1703" s="86">
        <f t="shared" si="64"/>
        <v>1</v>
      </c>
      <c r="L1703" s="86">
        <f>IF(怪物属性编辑!AH1436=1,怪物属性编辑!AO1436,0)</f>
        <v>8254</v>
      </c>
      <c r="M1703" s="89">
        <f t="shared" si="63"/>
        <v>1800</v>
      </c>
      <c r="S1703" s="86">
        <v>320</v>
      </c>
      <c r="AF1703" s="90">
        <f t="shared" si="65"/>
        <v>131135</v>
      </c>
    </row>
    <row r="1704" spans="1:32">
      <c r="A1704" s="5">
        <v>31136</v>
      </c>
      <c r="B1704" s="4">
        <v>10139</v>
      </c>
      <c r="C1704" s="5" t="str">
        <f>VLOOKUP(B1704,映射!A:B,2,FALSE)</f>
        <v>银色翼龙</v>
      </c>
      <c r="D1704" s="85" t="str">
        <f>IF(IF(COUNTIF(AI!A:A,'表格编辑 '!C1704),TRUE,FALSE)=FALSE,"monster",(VLOOKUP(C1704,AI!A:B,2,FALSE)))</f>
        <v>monster</v>
      </c>
      <c r="E1704" s="5">
        <v>60</v>
      </c>
      <c r="F1704" s="86" t="str">
        <f>VLOOKUP(D1704,AI!B:G,2,FALSE)</f>
        <v>AI_born_event(RECEIVER, ARG0, ARG1, ARG2, ARG3,ARG4)</v>
      </c>
      <c r="G1704" s="86" t="str">
        <f>VLOOKUP(D1704,AI!B:G,3,FALSE)</f>
        <v>AI_update_event(RECEIVER, ARG0, ARG1, ARG2, ARG3,ARG4)</v>
      </c>
      <c r="H1704" s="86"/>
      <c r="I1704" s="86"/>
      <c r="J1704" s="86" t="str">
        <f>VLOOKUP(D1704,AI!B:G,6,FALSE)</f>
        <v>test_deadth_event(RECEIVER, ARG0, ARG1, ARG2, ARG3,ARG4)</v>
      </c>
      <c r="K1704" s="86">
        <f t="shared" si="64"/>
        <v>1</v>
      </c>
      <c r="L1704" s="86">
        <f>IF(怪物属性编辑!AH1437=1,怪物属性编辑!AO1437,0)</f>
        <v>6470</v>
      </c>
      <c r="M1704" s="89">
        <f t="shared" si="63"/>
        <v>1800</v>
      </c>
      <c r="S1704" s="86">
        <v>320</v>
      </c>
      <c r="AF1704" s="90">
        <f t="shared" si="65"/>
        <v>131136</v>
      </c>
    </row>
    <row r="1705" spans="1:32">
      <c r="A1705" s="5">
        <v>31137</v>
      </c>
      <c r="B1705" s="4">
        <v>10061</v>
      </c>
      <c r="C1705" s="5" t="str">
        <f>VLOOKUP(B1705,映射!A:B,2,FALSE)</f>
        <v>黄蝎</v>
      </c>
      <c r="D1705" s="85" t="str">
        <f>IF(IF(COUNTIF(AI!A:A,'表格编辑 '!C1705),TRUE,FALSE)=FALSE,"monster",(VLOOKUP(C1705,AI!A:B,2,FALSE)))</f>
        <v>monster</v>
      </c>
      <c r="E1705" s="2">
        <v>29</v>
      </c>
      <c r="F1705" s="86" t="str">
        <f>VLOOKUP(D1705,AI!B:G,2,FALSE)</f>
        <v>AI_born_event(RECEIVER, ARG0, ARG1, ARG2, ARG3,ARG4)</v>
      </c>
      <c r="G1705" s="86" t="str">
        <f>VLOOKUP(D1705,AI!B:G,3,FALSE)</f>
        <v>AI_update_event(RECEIVER, ARG0, ARG1, ARG2, ARG3,ARG4)</v>
      </c>
      <c r="H1705" s="86"/>
      <c r="I1705" s="86"/>
      <c r="J1705" s="86" t="str">
        <f>VLOOKUP(D1705,AI!B:G,6,FALSE)</f>
        <v>test_deadth_event(RECEIVER, ARG0, ARG1, ARG2, ARG3,ARG4)</v>
      </c>
      <c r="K1705" s="86">
        <f t="shared" si="64"/>
        <v>1</v>
      </c>
      <c r="L1705" s="86">
        <f>IF(怪物属性编辑!AH1438=1,怪物属性编辑!AO1438,0)</f>
        <v>642</v>
      </c>
      <c r="M1705" s="89">
        <f t="shared" si="63"/>
        <v>870</v>
      </c>
      <c r="S1705" s="86">
        <v>320</v>
      </c>
      <c r="AF1705" s="90">
        <f t="shared" si="65"/>
        <v>131137</v>
      </c>
    </row>
    <row r="1706" spans="1:32">
      <c r="A1706" s="5">
        <v>31138</v>
      </c>
      <c r="B1706" s="4">
        <v>10079</v>
      </c>
      <c r="C1706" s="5" t="str">
        <f>VLOOKUP(B1706,映射!A:B,2,FALSE)</f>
        <v>黄金树精</v>
      </c>
      <c r="D1706" s="85" t="str">
        <f>IF(IF(COUNTIF(AI!A:A,'表格编辑 '!C1706),TRUE,FALSE)=FALSE,"monster",(VLOOKUP(C1706,AI!A:B,2,FALSE)))</f>
        <v>monster</v>
      </c>
      <c r="E1706" s="2">
        <v>29</v>
      </c>
      <c r="F1706" s="86" t="str">
        <f>VLOOKUP(D1706,AI!B:G,2,FALSE)</f>
        <v>AI_born_event(RECEIVER, ARG0, ARG1, ARG2, ARG3,ARG4)</v>
      </c>
      <c r="G1706" s="86" t="str">
        <f>VLOOKUP(D1706,AI!B:G,3,FALSE)</f>
        <v>AI_update_event(RECEIVER, ARG0, ARG1, ARG2, ARG3,ARG4)</v>
      </c>
      <c r="H1706" s="86"/>
      <c r="I1706" s="86"/>
      <c r="J1706" s="86" t="str">
        <f>VLOOKUP(D1706,AI!B:G,6,FALSE)</f>
        <v>test_deadth_event(RECEIVER, ARG0, ARG1, ARG2, ARG3,ARG4)</v>
      </c>
      <c r="K1706" s="86">
        <f t="shared" si="64"/>
        <v>1</v>
      </c>
      <c r="L1706" s="86">
        <f>IF(怪物属性编辑!AH1439=1,怪物属性编辑!AO1439,0)</f>
        <v>1110</v>
      </c>
      <c r="M1706" s="89">
        <f t="shared" si="63"/>
        <v>870</v>
      </c>
      <c r="S1706" s="86">
        <v>320</v>
      </c>
      <c r="AF1706" s="90">
        <f t="shared" si="65"/>
        <v>131138</v>
      </c>
    </row>
    <row r="1707" spans="1:32">
      <c r="A1707" s="5">
        <v>31139</v>
      </c>
      <c r="B1707" s="4">
        <v>10151</v>
      </c>
      <c r="C1707" s="5" t="str">
        <f>VLOOKUP(B1707,映射!A:B,2,FALSE)</f>
        <v>亚特拉斯巨神</v>
      </c>
      <c r="D1707" s="85" t="str">
        <f>IF(IF(COUNTIF(AI!A:A,'表格编辑 '!C1707),TRUE,FALSE)=FALSE,"monster",(VLOOKUP(C1707,AI!A:B,2,FALSE)))</f>
        <v>monster</v>
      </c>
      <c r="E1707" s="2">
        <v>29</v>
      </c>
      <c r="F1707" s="86" t="str">
        <f>VLOOKUP(D1707,AI!B:G,2,FALSE)</f>
        <v>AI_born_event(RECEIVER, ARG0, ARG1, ARG2, ARG3,ARG4)</v>
      </c>
      <c r="G1707" s="86" t="str">
        <f>VLOOKUP(D1707,AI!B:G,3,FALSE)</f>
        <v>AI_update_event(RECEIVER, ARG0, ARG1, ARG2, ARG3,ARG4)</v>
      </c>
      <c r="H1707" s="86"/>
      <c r="I1707" s="86"/>
      <c r="J1707" s="86" t="str">
        <f>VLOOKUP(D1707,AI!B:G,6,FALSE)</f>
        <v>test_deadth_event(RECEIVER, ARG0, ARG1, ARG2, ARG3,ARG4)</v>
      </c>
      <c r="K1707" s="86">
        <f t="shared" si="64"/>
        <v>1</v>
      </c>
      <c r="L1707" s="86">
        <f>IF(怪物属性编辑!AH1440=1,怪物属性编辑!AO1440,0)</f>
        <v>496</v>
      </c>
      <c r="M1707" s="89">
        <f t="shared" si="63"/>
        <v>870</v>
      </c>
      <c r="S1707" s="86">
        <v>320</v>
      </c>
      <c r="AF1707" s="90">
        <f t="shared" si="65"/>
        <v>131139</v>
      </c>
    </row>
    <row r="1708" spans="1:32">
      <c r="A1708" s="5">
        <v>31140</v>
      </c>
      <c r="B1708" s="4">
        <v>10043</v>
      </c>
      <c r="C1708" s="5" t="str">
        <f>VLOOKUP(B1708,映射!A:B,2,FALSE)</f>
        <v>丘比特</v>
      </c>
      <c r="D1708" s="85" t="str">
        <f>IF(IF(COUNTIF(AI!A:A,'表格编辑 '!C1708),TRUE,FALSE)=FALSE,"monster",(VLOOKUP(C1708,AI!A:B,2,FALSE)))</f>
        <v>monster</v>
      </c>
      <c r="E1708" s="2">
        <v>29</v>
      </c>
      <c r="F1708" s="86" t="str">
        <f>VLOOKUP(D1708,AI!B:G,2,FALSE)</f>
        <v>AI_born_event(RECEIVER, ARG0, ARG1, ARG2, ARG3,ARG4)</v>
      </c>
      <c r="G1708" s="86" t="str">
        <f>VLOOKUP(D1708,AI!B:G,3,FALSE)</f>
        <v>AI_update_event(RECEIVER, ARG0, ARG1, ARG2, ARG3,ARG4)</v>
      </c>
      <c r="H1708" s="86"/>
      <c r="I1708" s="86"/>
      <c r="J1708" s="86" t="str">
        <f>VLOOKUP(D1708,AI!B:G,6,FALSE)</f>
        <v>test_deadth_event(RECEIVER, ARG0, ARG1, ARG2, ARG3,ARG4)</v>
      </c>
      <c r="K1708" s="86">
        <f t="shared" si="64"/>
        <v>1</v>
      </c>
      <c r="L1708" s="86">
        <f>IF(怪物属性编辑!AH1441=1,怪物属性编辑!AO1441,0)</f>
        <v>1918</v>
      </c>
      <c r="M1708" s="89">
        <f t="shared" si="63"/>
        <v>870</v>
      </c>
      <c r="S1708" s="86">
        <v>320</v>
      </c>
      <c r="AF1708" s="90">
        <f t="shared" si="65"/>
        <v>131140</v>
      </c>
    </row>
    <row r="1709" spans="1:32">
      <c r="A1709" s="5">
        <v>31141</v>
      </c>
      <c r="B1709" s="4">
        <v>10043</v>
      </c>
      <c r="C1709" s="5" t="str">
        <f>VLOOKUP(B1709,映射!A:B,2,FALSE)</f>
        <v>丘比特</v>
      </c>
      <c r="D1709" s="85" t="str">
        <f>IF(IF(COUNTIF(AI!A:A,'表格编辑 '!C1709),TRUE,FALSE)=FALSE,"monster",(VLOOKUP(C1709,AI!A:B,2,FALSE)))</f>
        <v>monster</v>
      </c>
      <c r="E1709" s="2">
        <v>29</v>
      </c>
      <c r="F1709" s="86" t="str">
        <f>VLOOKUP(D1709,AI!B:G,2,FALSE)</f>
        <v>AI_born_event(RECEIVER, ARG0, ARG1, ARG2, ARG3,ARG4)</v>
      </c>
      <c r="G1709" s="86" t="str">
        <f>VLOOKUP(D1709,AI!B:G,3,FALSE)</f>
        <v>AI_update_event(RECEIVER, ARG0, ARG1, ARG2, ARG3,ARG4)</v>
      </c>
      <c r="H1709" s="86"/>
      <c r="I1709" s="86"/>
      <c r="J1709" s="86" t="str">
        <f>VLOOKUP(D1709,AI!B:G,6,FALSE)</f>
        <v>test_deadth_event(RECEIVER, ARG0, ARG1, ARG2, ARG3,ARG4)</v>
      </c>
      <c r="K1709" s="86">
        <f t="shared" si="64"/>
        <v>1</v>
      </c>
      <c r="L1709" s="86">
        <f>IF(怪物属性编辑!AH1442=1,怪物属性编辑!AO1442,0)</f>
        <v>1918</v>
      </c>
      <c r="M1709" s="89">
        <f t="shared" si="63"/>
        <v>870</v>
      </c>
      <c r="S1709" s="86">
        <v>320</v>
      </c>
      <c r="AF1709" s="90">
        <f t="shared" si="65"/>
        <v>131141</v>
      </c>
    </row>
    <row r="1710" spans="1:32">
      <c r="A1710" s="5">
        <v>31142</v>
      </c>
      <c r="B1710" s="4">
        <v>10157</v>
      </c>
      <c r="C1710" s="5" t="str">
        <f>VLOOKUP(B1710,映射!A:B,2,FALSE)</f>
        <v>幻歌妖</v>
      </c>
      <c r="D1710" s="85" t="str">
        <f>IF(IF(COUNTIF(AI!A:A,'表格编辑 '!C1710),TRUE,FALSE)=FALSE,"monster",(VLOOKUP(C1710,AI!A:B,2,FALSE)))</f>
        <v>monster</v>
      </c>
      <c r="E1710" s="2">
        <v>29</v>
      </c>
      <c r="F1710" s="86" t="str">
        <f>VLOOKUP(D1710,AI!B:G,2,FALSE)</f>
        <v>AI_born_event(RECEIVER, ARG0, ARG1, ARG2, ARG3,ARG4)</v>
      </c>
      <c r="G1710" s="86" t="str">
        <f>VLOOKUP(D1710,AI!B:G,3,FALSE)</f>
        <v>AI_update_event(RECEIVER, ARG0, ARG1, ARG2, ARG3,ARG4)</v>
      </c>
      <c r="H1710" s="86"/>
      <c r="I1710" s="86"/>
      <c r="J1710" s="86" t="str">
        <f>VLOOKUP(D1710,AI!B:G,6,FALSE)</f>
        <v>test_deadth_event(RECEIVER, ARG0, ARG1, ARG2, ARG3,ARG4)</v>
      </c>
      <c r="K1710" s="86">
        <f t="shared" si="64"/>
        <v>1</v>
      </c>
      <c r="L1710" s="86">
        <f>IF(怪物属性编辑!AH1443=1,怪物属性编辑!AO1443,0)</f>
        <v>530</v>
      </c>
      <c r="M1710" s="89">
        <f t="shared" si="63"/>
        <v>870</v>
      </c>
      <c r="S1710" s="86">
        <v>320</v>
      </c>
      <c r="AF1710" s="90">
        <f t="shared" si="65"/>
        <v>131142</v>
      </c>
    </row>
    <row r="1711" spans="1:32">
      <c r="A1711" s="5">
        <v>31143</v>
      </c>
      <c r="B1711" s="4">
        <v>10124</v>
      </c>
      <c r="C1711" s="5" t="str">
        <f>VLOOKUP(B1711,映射!A:B,2,FALSE)</f>
        <v>石怪</v>
      </c>
      <c r="D1711" s="85" t="str">
        <f>IF(IF(COUNTIF(AI!A:A,'表格编辑 '!C1711),TRUE,FALSE)=FALSE,"monster",(VLOOKUP(C1711,AI!A:B,2,FALSE)))</f>
        <v>monster</v>
      </c>
      <c r="E1711" s="2">
        <v>29</v>
      </c>
      <c r="F1711" s="86" t="str">
        <f>VLOOKUP(D1711,AI!B:G,2,FALSE)</f>
        <v>AI_born_event(RECEIVER, ARG0, ARG1, ARG2, ARG3,ARG4)</v>
      </c>
      <c r="G1711" s="86" t="str">
        <f>VLOOKUP(D1711,AI!B:G,3,FALSE)</f>
        <v>AI_update_event(RECEIVER, ARG0, ARG1, ARG2, ARG3,ARG4)</v>
      </c>
      <c r="H1711" s="86"/>
      <c r="I1711" s="86"/>
      <c r="J1711" s="86" t="str">
        <f>VLOOKUP(D1711,AI!B:G,6,FALSE)</f>
        <v>test_deadth_event(RECEIVER, ARG0, ARG1, ARG2, ARG3,ARG4)</v>
      </c>
      <c r="K1711" s="86">
        <f t="shared" si="64"/>
        <v>1</v>
      </c>
      <c r="L1711" s="86">
        <f>IF(怪物属性编辑!AH1444=1,怪物属性编辑!AO1444,0)</f>
        <v>652</v>
      </c>
      <c r="M1711" s="89">
        <f t="shared" si="63"/>
        <v>870</v>
      </c>
      <c r="S1711" s="86">
        <v>320</v>
      </c>
      <c r="AF1711" s="90">
        <f t="shared" si="65"/>
        <v>131143</v>
      </c>
    </row>
    <row r="1712" spans="1:32">
      <c r="A1712" s="5">
        <v>31144</v>
      </c>
      <c r="B1712" s="4">
        <v>10047</v>
      </c>
      <c r="C1712" s="5" t="str">
        <f>VLOOKUP(B1712,映射!A:B,2,FALSE)</f>
        <v>恶魔</v>
      </c>
      <c r="D1712" s="85" t="str">
        <f>IF(IF(COUNTIF(AI!A:A,'表格编辑 '!C1712),TRUE,FALSE)=FALSE,"monster",(VLOOKUP(C1712,AI!A:B,2,FALSE)))</f>
        <v>monster</v>
      </c>
      <c r="E1712" s="2">
        <v>29</v>
      </c>
      <c r="F1712" s="86" t="str">
        <f>VLOOKUP(D1712,AI!B:G,2,FALSE)</f>
        <v>AI_born_event(RECEIVER, ARG0, ARG1, ARG2, ARG3,ARG4)</v>
      </c>
      <c r="G1712" s="86" t="str">
        <f>VLOOKUP(D1712,AI!B:G,3,FALSE)</f>
        <v>AI_update_event(RECEIVER, ARG0, ARG1, ARG2, ARG3,ARG4)</v>
      </c>
      <c r="H1712" s="86"/>
      <c r="I1712" s="86"/>
      <c r="J1712" s="86" t="str">
        <f>VLOOKUP(D1712,AI!B:G,6,FALSE)</f>
        <v>test_deadth_event(RECEIVER, ARG0, ARG1, ARG2, ARG3,ARG4)</v>
      </c>
      <c r="K1712" s="86">
        <f t="shared" si="64"/>
        <v>1</v>
      </c>
      <c r="L1712" s="86">
        <f>IF(怪物属性编辑!AH1445=1,怪物属性编辑!AO1445,0)</f>
        <v>1574</v>
      </c>
      <c r="M1712" s="89">
        <f t="shared" ref="M1712:M1775" si="66">E1712*30</f>
        <v>870</v>
      </c>
      <c r="S1712" s="86">
        <v>320</v>
      </c>
      <c r="AF1712" s="90">
        <f t="shared" si="65"/>
        <v>131144</v>
      </c>
    </row>
    <row r="1713" spans="1:32">
      <c r="A1713" s="5">
        <v>31145</v>
      </c>
      <c r="B1713" s="4">
        <v>10117</v>
      </c>
      <c r="C1713" s="5" t="str">
        <f>VLOOKUP(B1713,映射!A:B,2,FALSE)</f>
        <v>吓人箱</v>
      </c>
      <c r="D1713" s="85" t="str">
        <f>IF(IF(COUNTIF(AI!A:A,'表格编辑 '!C1713),TRUE,FALSE)=FALSE,"monster",(VLOOKUP(C1713,AI!A:B,2,FALSE)))</f>
        <v>monster</v>
      </c>
      <c r="E1713" s="2">
        <v>29</v>
      </c>
      <c r="F1713" s="86" t="str">
        <f>VLOOKUP(D1713,AI!B:G,2,FALSE)</f>
        <v>AI_born_event(RECEIVER, ARG0, ARG1, ARG2, ARG3,ARG4)</v>
      </c>
      <c r="G1713" s="86" t="str">
        <f>VLOOKUP(D1713,AI!B:G,3,FALSE)</f>
        <v>AI_update_event(RECEIVER, ARG0, ARG1, ARG2, ARG3,ARG4)</v>
      </c>
      <c r="H1713" s="86"/>
      <c r="I1713" s="86"/>
      <c r="J1713" s="86" t="str">
        <f>VLOOKUP(D1713,AI!B:G,6,FALSE)</f>
        <v>test_deadth_event(RECEIVER, ARG0, ARG1, ARG2, ARG3,ARG4)</v>
      </c>
      <c r="K1713" s="86">
        <f t="shared" si="64"/>
        <v>1</v>
      </c>
      <c r="L1713" s="86">
        <f>IF(怪物属性编辑!AH1446=1,怪物属性编辑!AO1446,0)</f>
        <v>1748</v>
      </c>
      <c r="M1713" s="89">
        <f t="shared" si="66"/>
        <v>870</v>
      </c>
      <c r="S1713" s="86">
        <v>320</v>
      </c>
      <c r="AF1713" s="90">
        <f t="shared" si="65"/>
        <v>131145</v>
      </c>
    </row>
    <row r="1714" spans="1:32">
      <c r="A1714" s="5">
        <v>31146</v>
      </c>
      <c r="B1714" s="4">
        <v>10152</v>
      </c>
      <c r="C1714" s="5" t="str">
        <f>VLOOKUP(B1714,映射!A:B,2,FALSE)</f>
        <v>盗贼</v>
      </c>
      <c r="D1714" s="85" t="str">
        <f>IF(IF(COUNTIF(AI!A:A,'表格编辑 '!C1714),TRUE,FALSE)=FALSE,"monster",(VLOOKUP(C1714,AI!A:B,2,FALSE)))</f>
        <v>monster</v>
      </c>
      <c r="E1714" s="2">
        <v>29</v>
      </c>
      <c r="F1714" s="86" t="str">
        <f>VLOOKUP(D1714,AI!B:G,2,FALSE)</f>
        <v>AI_born_event(RECEIVER, ARG0, ARG1, ARG2, ARG3,ARG4)</v>
      </c>
      <c r="G1714" s="86" t="str">
        <f>VLOOKUP(D1714,AI!B:G,3,FALSE)</f>
        <v>AI_update_event(RECEIVER, ARG0, ARG1, ARG2, ARG3,ARG4)</v>
      </c>
      <c r="H1714" s="86"/>
      <c r="I1714" s="86"/>
      <c r="J1714" s="86" t="str">
        <f>VLOOKUP(D1714,AI!B:G,6,FALSE)</f>
        <v>test_deadth_event(RECEIVER, ARG0, ARG1, ARG2, ARG3,ARG4)</v>
      </c>
      <c r="K1714" s="86">
        <f t="shared" si="64"/>
        <v>1</v>
      </c>
      <c r="L1714" s="86">
        <f>IF(怪物属性编辑!AH1447=1,怪物属性编辑!AO1447,0)</f>
        <v>1166</v>
      </c>
      <c r="M1714" s="89">
        <f t="shared" si="66"/>
        <v>870</v>
      </c>
      <c r="S1714" s="86">
        <v>320</v>
      </c>
      <c r="AF1714" s="90">
        <f t="shared" si="65"/>
        <v>131146</v>
      </c>
    </row>
    <row r="1715" spans="1:32">
      <c r="A1715" s="5">
        <v>31147</v>
      </c>
      <c r="B1715" s="4">
        <v>10061</v>
      </c>
      <c r="C1715" s="5" t="str">
        <f>VLOOKUP(B1715,映射!A:B,2,FALSE)</f>
        <v>黄蝎</v>
      </c>
      <c r="D1715" s="85" t="str">
        <f>IF(IF(COUNTIF(AI!A:A,'表格编辑 '!C1715),TRUE,FALSE)=FALSE,"monster",(VLOOKUP(C1715,AI!A:B,2,FALSE)))</f>
        <v>monster</v>
      </c>
      <c r="E1715" s="2">
        <v>34</v>
      </c>
      <c r="F1715" s="86" t="str">
        <f>VLOOKUP(D1715,AI!B:G,2,FALSE)</f>
        <v>AI_born_event(RECEIVER, ARG0, ARG1, ARG2, ARG3,ARG4)</v>
      </c>
      <c r="G1715" s="86" t="str">
        <f>VLOOKUP(D1715,AI!B:G,3,FALSE)</f>
        <v>AI_update_event(RECEIVER, ARG0, ARG1, ARG2, ARG3,ARG4)</v>
      </c>
      <c r="H1715" s="86"/>
      <c r="I1715" s="86"/>
      <c r="J1715" s="86" t="str">
        <f>VLOOKUP(D1715,AI!B:G,6,FALSE)</f>
        <v>test_deadth_event(RECEIVER, ARG0, ARG1, ARG2, ARG3,ARG4)</v>
      </c>
      <c r="K1715" s="86">
        <f t="shared" si="64"/>
        <v>1</v>
      </c>
      <c r="L1715" s="86">
        <f>IF(怪物属性编辑!AH1448=1,怪物属性编辑!AO1448,0)</f>
        <v>1868</v>
      </c>
      <c r="M1715" s="89">
        <f t="shared" si="66"/>
        <v>1020</v>
      </c>
      <c r="S1715" s="86">
        <v>320</v>
      </c>
      <c r="AF1715" s="90">
        <f t="shared" si="65"/>
        <v>131147</v>
      </c>
    </row>
    <row r="1716" spans="1:32">
      <c r="A1716" s="5">
        <v>31148</v>
      </c>
      <c r="B1716" s="4">
        <v>10079</v>
      </c>
      <c r="C1716" s="5" t="str">
        <f>VLOOKUP(B1716,映射!A:B,2,FALSE)</f>
        <v>黄金树精</v>
      </c>
      <c r="D1716" s="85" t="str">
        <f>IF(IF(COUNTIF(AI!A:A,'表格编辑 '!C1716),TRUE,FALSE)=FALSE,"monster",(VLOOKUP(C1716,AI!A:B,2,FALSE)))</f>
        <v>monster</v>
      </c>
      <c r="E1716" s="2">
        <v>34</v>
      </c>
      <c r="F1716" s="86" t="str">
        <f>VLOOKUP(D1716,AI!B:G,2,FALSE)</f>
        <v>AI_born_event(RECEIVER, ARG0, ARG1, ARG2, ARG3,ARG4)</v>
      </c>
      <c r="G1716" s="86" t="str">
        <f>VLOOKUP(D1716,AI!B:G,3,FALSE)</f>
        <v>AI_update_event(RECEIVER, ARG0, ARG1, ARG2, ARG3,ARG4)</v>
      </c>
      <c r="H1716" s="86"/>
      <c r="I1716" s="86"/>
      <c r="J1716" s="86" t="str">
        <f>VLOOKUP(D1716,AI!B:G,6,FALSE)</f>
        <v>test_deadth_event(RECEIVER, ARG0, ARG1, ARG2, ARG3,ARG4)</v>
      </c>
      <c r="K1716" s="86">
        <f t="shared" si="64"/>
        <v>1</v>
      </c>
      <c r="L1716" s="86">
        <f>IF(怪物属性编辑!AH1449=1,怪物属性编辑!AO1449,0)</f>
        <v>2770</v>
      </c>
      <c r="M1716" s="89">
        <f t="shared" si="66"/>
        <v>1020</v>
      </c>
      <c r="S1716" s="86">
        <v>320</v>
      </c>
      <c r="AF1716" s="90">
        <f t="shared" si="65"/>
        <v>131148</v>
      </c>
    </row>
    <row r="1717" spans="1:32">
      <c r="A1717" s="5">
        <v>31149</v>
      </c>
      <c r="B1717" s="4">
        <v>10151</v>
      </c>
      <c r="C1717" s="5" t="str">
        <f>VLOOKUP(B1717,映射!A:B,2,FALSE)</f>
        <v>亚特拉斯巨神</v>
      </c>
      <c r="D1717" s="85" t="str">
        <f>IF(IF(COUNTIF(AI!A:A,'表格编辑 '!C1717),TRUE,FALSE)=FALSE,"monster",(VLOOKUP(C1717,AI!A:B,2,FALSE)))</f>
        <v>monster</v>
      </c>
      <c r="E1717" s="2">
        <v>34</v>
      </c>
      <c r="F1717" s="86" t="str">
        <f>VLOOKUP(D1717,AI!B:G,2,FALSE)</f>
        <v>AI_born_event(RECEIVER, ARG0, ARG1, ARG2, ARG3,ARG4)</v>
      </c>
      <c r="G1717" s="86" t="str">
        <f>VLOOKUP(D1717,AI!B:G,3,FALSE)</f>
        <v>AI_update_event(RECEIVER, ARG0, ARG1, ARG2, ARG3,ARG4)</v>
      </c>
      <c r="H1717" s="86"/>
      <c r="I1717" s="86"/>
      <c r="J1717" s="86" t="str">
        <f>VLOOKUP(D1717,AI!B:G,6,FALSE)</f>
        <v>test_deadth_event(RECEIVER, ARG0, ARG1, ARG2, ARG3,ARG4)</v>
      </c>
      <c r="K1717" s="86">
        <f t="shared" si="64"/>
        <v>1</v>
      </c>
      <c r="L1717" s="86">
        <f>IF(怪物属性编辑!AH1450=1,怪物属性编辑!AO1450,0)</f>
        <v>1934</v>
      </c>
      <c r="M1717" s="89">
        <f t="shared" si="66"/>
        <v>1020</v>
      </c>
      <c r="S1717" s="86">
        <v>320</v>
      </c>
      <c r="AF1717" s="90">
        <f t="shared" si="65"/>
        <v>131149</v>
      </c>
    </row>
    <row r="1718" spans="1:32">
      <c r="A1718" s="5">
        <v>31150</v>
      </c>
      <c r="B1718" s="4">
        <v>10043</v>
      </c>
      <c r="C1718" s="5" t="str">
        <f>VLOOKUP(B1718,映射!A:B,2,FALSE)</f>
        <v>丘比特</v>
      </c>
      <c r="D1718" s="85" t="str">
        <f>IF(IF(COUNTIF(AI!A:A,'表格编辑 '!C1718),TRUE,FALSE)=FALSE,"monster",(VLOOKUP(C1718,AI!A:B,2,FALSE)))</f>
        <v>monster</v>
      </c>
      <c r="E1718" s="2">
        <v>34</v>
      </c>
      <c r="F1718" s="86" t="str">
        <f>VLOOKUP(D1718,AI!B:G,2,FALSE)</f>
        <v>AI_born_event(RECEIVER, ARG0, ARG1, ARG2, ARG3,ARG4)</v>
      </c>
      <c r="G1718" s="86" t="str">
        <f>VLOOKUP(D1718,AI!B:G,3,FALSE)</f>
        <v>AI_update_event(RECEIVER, ARG0, ARG1, ARG2, ARG3,ARG4)</v>
      </c>
      <c r="H1718" s="86"/>
      <c r="I1718" s="86"/>
      <c r="J1718" s="86" t="str">
        <f>VLOOKUP(D1718,AI!B:G,6,FALSE)</f>
        <v>test_deadth_event(RECEIVER, ARG0, ARG1, ARG2, ARG3,ARG4)</v>
      </c>
      <c r="K1718" s="86">
        <f t="shared" si="64"/>
        <v>1</v>
      </c>
      <c r="L1718" s="86">
        <f>IF(怪物属性编辑!AH1451=1,怪物属性编辑!AO1451,0)</f>
        <v>4098</v>
      </c>
      <c r="M1718" s="89">
        <f t="shared" si="66"/>
        <v>1020</v>
      </c>
      <c r="S1718" s="86">
        <v>320</v>
      </c>
      <c r="AF1718" s="90">
        <f t="shared" si="65"/>
        <v>131150</v>
      </c>
    </row>
    <row r="1719" spans="1:32">
      <c r="A1719" s="5">
        <v>31151</v>
      </c>
      <c r="B1719" s="4">
        <v>10043</v>
      </c>
      <c r="C1719" s="5" t="str">
        <f>VLOOKUP(B1719,映射!A:B,2,FALSE)</f>
        <v>丘比特</v>
      </c>
      <c r="D1719" s="85" t="str">
        <f>IF(IF(COUNTIF(AI!A:A,'表格编辑 '!C1719),TRUE,FALSE)=FALSE,"monster",(VLOOKUP(C1719,AI!A:B,2,FALSE)))</f>
        <v>monster</v>
      </c>
      <c r="E1719" s="2">
        <v>34</v>
      </c>
      <c r="F1719" s="86" t="str">
        <f>VLOOKUP(D1719,AI!B:G,2,FALSE)</f>
        <v>AI_born_event(RECEIVER, ARG0, ARG1, ARG2, ARG3,ARG4)</v>
      </c>
      <c r="G1719" s="86" t="str">
        <f>VLOOKUP(D1719,AI!B:G,3,FALSE)</f>
        <v>AI_update_event(RECEIVER, ARG0, ARG1, ARG2, ARG3,ARG4)</v>
      </c>
      <c r="H1719" s="86"/>
      <c r="I1719" s="86"/>
      <c r="J1719" s="86" t="str">
        <f>VLOOKUP(D1719,AI!B:G,6,FALSE)</f>
        <v>test_deadth_event(RECEIVER, ARG0, ARG1, ARG2, ARG3,ARG4)</v>
      </c>
      <c r="K1719" s="86">
        <f t="shared" si="64"/>
        <v>1</v>
      </c>
      <c r="L1719" s="86">
        <f>IF(怪物属性编辑!AH1452=1,怪物属性编辑!AO1452,0)</f>
        <v>4098</v>
      </c>
      <c r="M1719" s="89">
        <f t="shared" si="66"/>
        <v>1020</v>
      </c>
      <c r="S1719" s="86">
        <v>320</v>
      </c>
      <c r="AF1719" s="90">
        <f t="shared" si="65"/>
        <v>131151</v>
      </c>
    </row>
    <row r="1720" spans="1:32">
      <c r="A1720" s="5">
        <v>31152</v>
      </c>
      <c r="B1720" s="4">
        <v>10157</v>
      </c>
      <c r="C1720" s="5" t="str">
        <f>VLOOKUP(B1720,映射!A:B,2,FALSE)</f>
        <v>幻歌妖</v>
      </c>
      <c r="D1720" s="85" t="str">
        <f>IF(IF(COUNTIF(AI!A:A,'表格编辑 '!C1720),TRUE,FALSE)=FALSE,"monster",(VLOOKUP(C1720,AI!A:B,2,FALSE)))</f>
        <v>monster</v>
      </c>
      <c r="E1720" s="2">
        <v>34</v>
      </c>
      <c r="F1720" s="86" t="str">
        <f>VLOOKUP(D1720,AI!B:G,2,FALSE)</f>
        <v>AI_born_event(RECEIVER, ARG0, ARG1, ARG2, ARG3,ARG4)</v>
      </c>
      <c r="G1720" s="86" t="str">
        <f>VLOOKUP(D1720,AI!B:G,3,FALSE)</f>
        <v>AI_update_event(RECEIVER, ARG0, ARG1, ARG2, ARG3,ARG4)</v>
      </c>
      <c r="H1720" s="86"/>
      <c r="I1720" s="86"/>
      <c r="J1720" s="86" t="str">
        <f>VLOOKUP(D1720,AI!B:G,6,FALSE)</f>
        <v>test_deadth_event(RECEIVER, ARG0, ARG1, ARG2, ARG3,ARG4)</v>
      </c>
      <c r="K1720" s="86">
        <f t="shared" si="64"/>
        <v>1</v>
      </c>
      <c r="L1720" s="86">
        <f>IF(怪物属性编辑!AH1453=1,怪物属性编辑!AO1453,0)</f>
        <v>1922</v>
      </c>
      <c r="M1720" s="89">
        <f t="shared" si="66"/>
        <v>1020</v>
      </c>
      <c r="S1720" s="86">
        <v>320</v>
      </c>
      <c r="AF1720" s="90">
        <f t="shared" si="65"/>
        <v>131152</v>
      </c>
    </row>
    <row r="1721" spans="1:32">
      <c r="A1721" s="5">
        <v>31153</v>
      </c>
      <c r="B1721" s="4">
        <v>10124</v>
      </c>
      <c r="C1721" s="5" t="str">
        <f>VLOOKUP(B1721,映射!A:B,2,FALSE)</f>
        <v>石怪</v>
      </c>
      <c r="D1721" s="85" t="str">
        <f>IF(IF(COUNTIF(AI!A:A,'表格编辑 '!C1721),TRUE,FALSE)=FALSE,"monster",(VLOOKUP(C1721,AI!A:B,2,FALSE)))</f>
        <v>monster</v>
      </c>
      <c r="E1721" s="2">
        <v>34</v>
      </c>
      <c r="F1721" s="86" t="str">
        <f>VLOOKUP(D1721,AI!B:G,2,FALSE)</f>
        <v>AI_born_event(RECEIVER, ARG0, ARG1, ARG2, ARG3,ARG4)</v>
      </c>
      <c r="G1721" s="86" t="str">
        <f>VLOOKUP(D1721,AI!B:G,3,FALSE)</f>
        <v>AI_update_event(RECEIVER, ARG0, ARG1, ARG2, ARG3,ARG4)</v>
      </c>
      <c r="H1721" s="86"/>
      <c r="I1721" s="86"/>
      <c r="J1721" s="86" t="str">
        <f>VLOOKUP(D1721,AI!B:G,6,FALSE)</f>
        <v>test_deadth_event(RECEIVER, ARG0, ARG1, ARG2, ARG3,ARG4)</v>
      </c>
      <c r="K1721" s="86">
        <f t="shared" si="64"/>
        <v>1</v>
      </c>
      <c r="L1721" s="86">
        <f>IF(怪物属性编辑!AH1454=1,怪物属性编辑!AO1454,0)</f>
        <v>1836</v>
      </c>
      <c r="M1721" s="89">
        <f t="shared" si="66"/>
        <v>1020</v>
      </c>
      <c r="S1721" s="86">
        <v>320</v>
      </c>
      <c r="AF1721" s="90">
        <f t="shared" si="65"/>
        <v>131153</v>
      </c>
    </row>
    <row r="1722" spans="1:32">
      <c r="A1722" s="5">
        <v>31154</v>
      </c>
      <c r="B1722" s="4">
        <v>10047</v>
      </c>
      <c r="C1722" s="5" t="str">
        <f>VLOOKUP(B1722,映射!A:B,2,FALSE)</f>
        <v>恶魔</v>
      </c>
      <c r="D1722" s="85" t="str">
        <f>IF(IF(COUNTIF(AI!A:A,'表格编辑 '!C1722),TRUE,FALSE)=FALSE,"monster",(VLOOKUP(C1722,AI!A:B,2,FALSE)))</f>
        <v>monster</v>
      </c>
      <c r="E1722" s="2">
        <v>34</v>
      </c>
      <c r="F1722" s="86" t="str">
        <f>VLOOKUP(D1722,AI!B:G,2,FALSE)</f>
        <v>AI_born_event(RECEIVER, ARG0, ARG1, ARG2, ARG3,ARG4)</v>
      </c>
      <c r="G1722" s="86" t="str">
        <f>VLOOKUP(D1722,AI!B:G,3,FALSE)</f>
        <v>AI_update_event(RECEIVER, ARG0, ARG1, ARG2, ARG3,ARG4)</v>
      </c>
      <c r="H1722" s="86"/>
      <c r="I1722" s="86"/>
      <c r="J1722" s="86" t="str">
        <f>VLOOKUP(D1722,AI!B:G,6,FALSE)</f>
        <v>test_deadth_event(RECEIVER, ARG0, ARG1, ARG2, ARG3,ARG4)</v>
      </c>
      <c r="K1722" s="86">
        <f t="shared" si="64"/>
        <v>1</v>
      </c>
      <c r="L1722" s="86">
        <f>IF(怪物属性编辑!AH1455=1,怪物属性编辑!AO1455,0)</f>
        <v>3298</v>
      </c>
      <c r="M1722" s="89">
        <f t="shared" si="66"/>
        <v>1020</v>
      </c>
      <c r="S1722" s="86">
        <v>320</v>
      </c>
      <c r="AF1722" s="90">
        <f t="shared" si="65"/>
        <v>131154</v>
      </c>
    </row>
    <row r="1723" spans="1:32">
      <c r="A1723" s="5">
        <v>31155</v>
      </c>
      <c r="B1723" s="4">
        <v>10117</v>
      </c>
      <c r="C1723" s="5" t="str">
        <f>VLOOKUP(B1723,映射!A:B,2,FALSE)</f>
        <v>吓人箱</v>
      </c>
      <c r="D1723" s="85" t="str">
        <f>IF(IF(COUNTIF(AI!A:A,'表格编辑 '!C1723),TRUE,FALSE)=FALSE,"monster",(VLOOKUP(C1723,AI!A:B,2,FALSE)))</f>
        <v>monster</v>
      </c>
      <c r="E1723" s="2">
        <v>34</v>
      </c>
      <c r="F1723" s="86" t="str">
        <f>VLOOKUP(D1723,AI!B:G,2,FALSE)</f>
        <v>AI_born_event(RECEIVER, ARG0, ARG1, ARG2, ARG3,ARG4)</v>
      </c>
      <c r="G1723" s="86" t="str">
        <f>VLOOKUP(D1723,AI!B:G,3,FALSE)</f>
        <v>AI_update_event(RECEIVER, ARG0, ARG1, ARG2, ARG3,ARG4)</v>
      </c>
      <c r="H1723" s="86"/>
      <c r="I1723" s="86"/>
      <c r="J1723" s="86" t="str">
        <f>VLOOKUP(D1723,AI!B:G,6,FALSE)</f>
        <v>test_deadth_event(RECEIVER, ARG0, ARG1, ARG2, ARG3,ARG4)</v>
      </c>
      <c r="K1723" s="86">
        <f t="shared" si="64"/>
        <v>1</v>
      </c>
      <c r="L1723" s="86">
        <f>IF(怪物属性编辑!AH1456=1,怪物属性编辑!AO1456,0)</f>
        <v>3546</v>
      </c>
      <c r="M1723" s="89">
        <f t="shared" si="66"/>
        <v>1020</v>
      </c>
      <c r="S1723" s="86">
        <v>320</v>
      </c>
      <c r="AF1723" s="90">
        <f t="shared" si="65"/>
        <v>131155</v>
      </c>
    </row>
    <row r="1724" spans="1:32">
      <c r="A1724" s="5">
        <v>31156</v>
      </c>
      <c r="B1724" s="4">
        <v>10152</v>
      </c>
      <c r="C1724" s="5" t="str">
        <f>VLOOKUP(B1724,映射!A:B,2,FALSE)</f>
        <v>盗贼</v>
      </c>
      <c r="D1724" s="85" t="str">
        <f>IF(IF(COUNTIF(AI!A:A,'表格编辑 '!C1724),TRUE,FALSE)=FALSE,"monster",(VLOOKUP(C1724,AI!A:B,2,FALSE)))</f>
        <v>monster</v>
      </c>
      <c r="E1724" s="2">
        <v>34</v>
      </c>
      <c r="F1724" s="86" t="str">
        <f>VLOOKUP(D1724,AI!B:G,2,FALSE)</f>
        <v>AI_born_event(RECEIVER, ARG0, ARG1, ARG2, ARG3,ARG4)</v>
      </c>
      <c r="G1724" s="86" t="str">
        <f>VLOOKUP(D1724,AI!B:G,3,FALSE)</f>
        <v>AI_update_event(RECEIVER, ARG0, ARG1, ARG2, ARG3,ARG4)</v>
      </c>
      <c r="H1724" s="86"/>
      <c r="I1724" s="86"/>
      <c r="J1724" s="86" t="str">
        <f>VLOOKUP(D1724,AI!B:G,6,FALSE)</f>
        <v>test_deadth_event(RECEIVER, ARG0, ARG1, ARG2, ARG3,ARG4)</v>
      </c>
      <c r="K1724" s="86">
        <f t="shared" si="64"/>
        <v>1</v>
      </c>
      <c r="L1724" s="86">
        <f>IF(怪物属性编辑!AH1457=1,怪物属性编辑!AO1457,0)</f>
        <v>2842</v>
      </c>
      <c r="M1724" s="89">
        <f t="shared" si="66"/>
        <v>1020</v>
      </c>
      <c r="S1724" s="86">
        <v>320</v>
      </c>
      <c r="AF1724" s="90">
        <f t="shared" si="65"/>
        <v>131156</v>
      </c>
    </row>
    <row r="1725" spans="1:32">
      <c r="A1725" s="5">
        <v>31157</v>
      </c>
      <c r="B1725" s="4">
        <v>10061</v>
      </c>
      <c r="C1725" s="5" t="str">
        <f>VLOOKUP(B1725,映射!A:B,2,FALSE)</f>
        <v>黄蝎</v>
      </c>
      <c r="D1725" s="85" t="str">
        <f>IF(IF(COUNTIF(AI!A:A,'表格编辑 '!C1725),TRUE,FALSE)=FALSE,"monster",(VLOOKUP(C1725,AI!A:B,2,FALSE)))</f>
        <v>monster</v>
      </c>
      <c r="E1725" s="2">
        <v>39</v>
      </c>
      <c r="F1725" s="86" t="str">
        <f>VLOOKUP(D1725,AI!B:G,2,FALSE)</f>
        <v>AI_born_event(RECEIVER, ARG0, ARG1, ARG2, ARG3,ARG4)</v>
      </c>
      <c r="G1725" s="86" t="str">
        <f>VLOOKUP(D1725,AI!B:G,3,FALSE)</f>
        <v>AI_update_event(RECEIVER, ARG0, ARG1, ARG2, ARG3,ARG4)</v>
      </c>
      <c r="H1725" s="86"/>
      <c r="I1725" s="86"/>
      <c r="J1725" s="86" t="str">
        <f>VLOOKUP(D1725,AI!B:G,6,FALSE)</f>
        <v>test_deadth_event(RECEIVER, ARG0, ARG1, ARG2, ARG3,ARG4)</v>
      </c>
      <c r="K1725" s="86">
        <f t="shared" si="64"/>
        <v>1</v>
      </c>
      <c r="L1725" s="86">
        <f>IF(怪物属性编辑!AH1458=1,怪物属性编辑!AO1458,0)</f>
        <v>2016</v>
      </c>
      <c r="M1725" s="89">
        <f t="shared" si="66"/>
        <v>1170</v>
      </c>
      <c r="S1725" s="86">
        <v>320</v>
      </c>
      <c r="AF1725" s="90">
        <f t="shared" si="65"/>
        <v>131157</v>
      </c>
    </row>
    <row r="1726" spans="1:32">
      <c r="A1726" s="5">
        <v>31158</v>
      </c>
      <c r="B1726" s="4">
        <v>10079</v>
      </c>
      <c r="C1726" s="5" t="str">
        <f>VLOOKUP(B1726,映射!A:B,2,FALSE)</f>
        <v>黄金树精</v>
      </c>
      <c r="D1726" s="85" t="str">
        <f>IF(IF(COUNTIF(AI!A:A,'表格编辑 '!C1726),TRUE,FALSE)=FALSE,"monster",(VLOOKUP(C1726,AI!A:B,2,FALSE)))</f>
        <v>monster</v>
      </c>
      <c r="E1726" s="2">
        <v>39</v>
      </c>
      <c r="F1726" s="86" t="str">
        <f>VLOOKUP(D1726,AI!B:G,2,FALSE)</f>
        <v>AI_born_event(RECEIVER, ARG0, ARG1, ARG2, ARG3,ARG4)</v>
      </c>
      <c r="G1726" s="86" t="str">
        <f>VLOOKUP(D1726,AI!B:G,3,FALSE)</f>
        <v>AI_update_event(RECEIVER, ARG0, ARG1, ARG2, ARG3,ARG4)</v>
      </c>
      <c r="H1726" s="86"/>
      <c r="I1726" s="86"/>
      <c r="J1726" s="86" t="str">
        <f>VLOOKUP(D1726,AI!B:G,6,FALSE)</f>
        <v>test_deadth_event(RECEIVER, ARG0, ARG1, ARG2, ARG3,ARG4)</v>
      </c>
      <c r="K1726" s="86">
        <f t="shared" ref="K1726:K1760" si="67">IF(L1726="",0,1)</f>
        <v>1</v>
      </c>
      <c r="L1726" s="86">
        <f>IF(怪物属性编辑!AH1459=1,怪物属性编辑!AO1459,0)</f>
        <v>2946</v>
      </c>
      <c r="M1726" s="89">
        <f t="shared" si="66"/>
        <v>1170</v>
      </c>
      <c r="S1726" s="86">
        <v>320</v>
      </c>
      <c r="AF1726" s="90">
        <f t="shared" si="65"/>
        <v>131158</v>
      </c>
    </row>
    <row r="1727" spans="1:32">
      <c r="A1727" s="5">
        <v>31159</v>
      </c>
      <c r="B1727" s="4">
        <v>10151</v>
      </c>
      <c r="C1727" s="5" t="str">
        <f>VLOOKUP(B1727,映射!A:B,2,FALSE)</f>
        <v>亚特拉斯巨神</v>
      </c>
      <c r="D1727" s="85" t="str">
        <f>IF(IF(COUNTIF(AI!A:A,'表格编辑 '!C1727),TRUE,FALSE)=FALSE,"monster",(VLOOKUP(C1727,AI!A:B,2,FALSE)))</f>
        <v>monster</v>
      </c>
      <c r="E1727" s="2">
        <v>39</v>
      </c>
      <c r="F1727" s="86" t="str">
        <f>VLOOKUP(D1727,AI!B:G,2,FALSE)</f>
        <v>AI_born_event(RECEIVER, ARG0, ARG1, ARG2, ARG3,ARG4)</v>
      </c>
      <c r="G1727" s="86" t="str">
        <f>VLOOKUP(D1727,AI!B:G,3,FALSE)</f>
        <v>AI_update_event(RECEIVER, ARG0, ARG1, ARG2, ARG3,ARG4)</v>
      </c>
      <c r="H1727" s="86"/>
      <c r="I1727" s="86"/>
      <c r="J1727" s="86" t="str">
        <f>VLOOKUP(D1727,AI!B:G,6,FALSE)</f>
        <v>test_deadth_event(RECEIVER, ARG0, ARG1, ARG2, ARG3,ARG4)</v>
      </c>
      <c r="K1727" s="86">
        <f t="shared" si="67"/>
        <v>1</v>
      </c>
      <c r="L1727" s="86">
        <f>IF(怪物属性编辑!AH1460=1,怪物属性编辑!AO1460,0)</f>
        <v>2090</v>
      </c>
      <c r="M1727" s="89">
        <f t="shared" si="66"/>
        <v>1170</v>
      </c>
      <c r="S1727" s="86">
        <v>320</v>
      </c>
      <c r="AF1727" s="90">
        <f t="shared" si="65"/>
        <v>131159</v>
      </c>
    </row>
    <row r="1728" spans="1:32">
      <c r="A1728" s="5">
        <v>31160</v>
      </c>
      <c r="B1728" s="4">
        <v>10043</v>
      </c>
      <c r="C1728" s="5" t="str">
        <f>VLOOKUP(B1728,映射!A:B,2,FALSE)</f>
        <v>丘比特</v>
      </c>
      <c r="D1728" s="85" t="str">
        <f>IF(IF(COUNTIF(AI!A:A,'表格编辑 '!C1728),TRUE,FALSE)=FALSE,"monster",(VLOOKUP(C1728,AI!A:B,2,FALSE)))</f>
        <v>monster</v>
      </c>
      <c r="E1728" s="2">
        <v>39</v>
      </c>
      <c r="F1728" s="86" t="str">
        <f>VLOOKUP(D1728,AI!B:G,2,FALSE)</f>
        <v>AI_born_event(RECEIVER, ARG0, ARG1, ARG2, ARG3,ARG4)</v>
      </c>
      <c r="G1728" s="86" t="str">
        <f>VLOOKUP(D1728,AI!B:G,3,FALSE)</f>
        <v>AI_update_event(RECEIVER, ARG0, ARG1, ARG2, ARG3,ARG4)</v>
      </c>
      <c r="H1728" s="86"/>
      <c r="I1728" s="86"/>
      <c r="J1728" s="86" t="str">
        <f>VLOOKUP(D1728,AI!B:G,6,FALSE)</f>
        <v>test_deadth_event(RECEIVER, ARG0, ARG1, ARG2, ARG3,ARG4)</v>
      </c>
      <c r="K1728" s="86">
        <f t="shared" si="67"/>
        <v>1</v>
      </c>
      <c r="L1728" s="86">
        <f>IF(怪物属性编辑!AH1461=1,怪物属性编辑!AO1461,0)</f>
        <v>4442</v>
      </c>
      <c r="M1728" s="89">
        <f t="shared" si="66"/>
        <v>1170</v>
      </c>
      <c r="S1728" s="86">
        <v>320</v>
      </c>
      <c r="AF1728" s="90">
        <f t="shared" si="65"/>
        <v>131160</v>
      </c>
    </row>
    <row r="1729" spans="1:32">
      <c r="A1729" s="5">
        <v>31161</v>
      </c>
      <c r="B1729" s="4">
        <v>10043</v>
      </c>
      <c r="C1729" s="5" t="str">
        <f>VLOOKUP(B1729,映射!A:B,2,FALSE)</f>
        <v>丘比特</v>
      </c>
      <c r="D1729" s="85" t="str">
        <f>IF(IF(COUNTIF(AI!A:A,'表格编辑 '!C1729),TRUE,FALSE)=FALSE,"monster",(VLOOKUP(C1729,AI!A:B,2,FALSE)))</f>
        <v>monster</v>
      </c>
      <c r="E1729" s="2">
        <v>39</v>
      </c>
      <c r="F1729" s="86" t="str">
        <f>VLOOKUP(D1729,AI!B:G,2,FALSE)</f>
        <v>AI_born_event(RECEIVER, ARG0, ARG1, ARG2, ARG3,ARG4)</v>
      </c>
      <c r="G1729" s="86" t="str">
        <f>VLOOKUP(D1729,AI!B:G,3,FALSE)</f>
        <v>AI_update_event(RECEIVER, ARG0, ARG1, ARG2, ARG3,ARG4)</v>
      </c>
      <c r="H1729" s="86"/>
      <c r="I1729" s="86"/>
      <c r="J1729" s="86" t="str">
        <f>VLOOKUP(D1729,AI!B:G,6,FALSE)</f>
        <v>test_deadth_event(RECEIVER, ARG0, ARG1, ARG2, ARG3,ARG4)</v>
      </c>
      <c r="K1729" s="86">
        <f t="shared" si="67"/>
        <v>1</v>
      </c>
      <c r="L1729" s="86">
        <f>IF(怪物属性编辑!AH1462=1,怪物属性编辑!AO1462,0)</f>
        <v>4442</v>
      </c>
      <c r="M1729" s="89">
        <f t="shared" si="66"/>
        <v>1170</v>
      </c>
      <c r="S1729" s="86">
        <v>320</v>
      </c>
      <c r="AF1729" s="90">
        <f t="shared" si="65"/>
        <v>131161</v>
      </c>
    </row>
    <row r="1730" spans="1:32">
      <c r="A1730" s="5">
        <v>31162</v>
      </c>
      <c r="B1730" s="4">
        <v>10157</v>
      </c>
      <c r="C1730" s="5" t="str">
        <f>VLOOKUP(B1730,映射!A:B,2,FALSE)</f>
        <v>幻歌妖</v>
      </c>
      <c r="D1730" s="85" t="str">
        <f>IF(IF(COUNTIF(AI!A:A,'表格编辑 '!C1730),TRUE,FALSE)=FALSE,"monster",(VLOOKUP(C1730,AI!A:B,2,FALSE)))</f>
        <v>monster</v>
      </c>
      <c r="E1730" s="2">
        <v>39</v>
      </c>
      <c r="F1730" s="86" t="str">
        <f>VLOOKUP(D1730,AI!B:G,2,FALSE)</f>
        <v>AI_born_event(RECEIVER, ARG0, ARG1, ARG2, ARG3,ARG4)</v>
      </c>
      <c r="G1730" s="86" t="str">
        <f>VLOOKUP(D1730,AI!B:G,3,FALSE)</f>
        <v>AI_update_event(RECEIVER, ARG0, ARG1, ARG2, ARG3,ARG4)</v>
      </c>
      <c r="H1730" s="86"/>
      <c r="I1730" s="86"/>
      <c r="J1730" s="86" t="str">
        <f>VLOOKUP(D1730,AI!B:G,6,FALSE)</f>
        <v>test_deadth_event(RECEIVER, ARG0, ARG1, ARG2, ARG3,ARG4)</v>
      </c>
      <c r="K1730" s="86">
        <f t="shared" si="67"/>
        <v>1</v>
      </c>
      <c r="L1730" s="86">
        <f>IF(怪物属性编辑!AH1463=1,怪物属性编辑!AO1463,0)</f>
        <v>2068</v>
      </c>
      <c r="M1730" s="89">
        <f t="shared" si="66"/>
        <v>1170</v>
      </c>
      <c r="S1730" s="86">
        <v>320</v>
      </c>
      <c r="AF1730" s="90">
        <f t="shared" si="65"/>
        <v>131162</v>
      </c>
    </row>
    <row r="1731" spans="1:32">
      <c r="A1731" s="5">
        <v>31163</v>
      </c>
      <c r="B1731" s="4">
        <v>10124</v>
      </c>
      <c r="C1731" s="5" t="str">
        <f>VLOOKUP(B1731,映射!A:B,2,FALSE)</f>
        <v>石怪</v>
      </c>
      <c r="D1731" s="85" t="str">
        <f>IF(IF(COUNTIF(AI!A:A,'表格编辑 '!C1731),TRUE,FALSE)=FALSE,"monster",(VLOOKUP(C1731,AI!A:B,2,FALSE)))</f>
        <v>monster</v>
      </c>
      <c r="E1731" s="2">
        <v>39</v>
      </c>
      <c r="F1731" s="86" t="str">
        <f>VLOOKUP(D1731,AI!B:G,2,FALSE)</f>
        <v>AI_born_event(RECEIVER, ARG0, ARG1, ARG2, ARG3,ARG4)</v>
      </c>
      <c r="G1731" s="86" t="str">
        <f>VLOOKUP(D1731,AI!B:G,3,FALSE)</f>
        <v>AI_update_event(RECEIVER, ARG0, ARG1, ARG2, ARG3,ARG4)</v>
      </c>
      <c r="H1731" s="86"/>
      <c r="I1731" s="86"/>
      <c r="J1731" s="86" t="str">
        <f>VLOOKUP(D1731,AI!B:G,6,FALSE)</f>
        <v>test_deadth_event(RECEIVER, ARG0, ARG1, ARG2, ARG3,ARG4)</v>
      </c>
      <c r="K1731" s="86">
        <f t="shared" si="67"/>
        <v>1</v>
      </c>
      <c r="L1731" s="86">
        <f>IF(怪物属性编辑!AH1464=1,怪物属性编辑!AO1464,0)</f>
        <v>1982</v>
      </c>
      <c r="M1731" s="89">
        <f t="shared" si="66"/>
        <v>1170</v>
      </c>
      <c r="S1731" s="86">
        <v>320</v>
      </c>
      <c r="AF1731" s="90">
        <f t="shared" si="65"/>
        <v>131163</v>
      </c>
    </row>
    <row r="1732" spans="1:32">
      <c r="A1732" s="5">
        <v>31164</v>
      </c>
      <c r="B1732" s="4">
        <v>10047</v>
      </c>
      <c r="C1732" s="5" t="str">
        <f>VLOOKUP(B1732,映射!A:B,2,FALSE)</f>
        <v>恶魔</v>
      </c>
      <c r="D1732" s="85" t="str">
        <f>IF(IF(COUNTIF(AI!A:A,'表格编辑 '!C1732),TRUE,FALSE)=FALSE,"monster",(VLOOKUP(C1732,AI!A:B,2,FALSE)))</f>
        <v>monster</v>
      </c>
      <c r="E1732" s="2">
        <v>39</v>
      </c>
      <c r="F1732" s="86" t="str">
        <f>VLOOKUP(D1732,AI!B:G,2,FALSE)</f>
        <v>AI_born_event(RECEIVER, ARG0, ARG1, ARG2, ARG3,ARG4)</v>
      </c>
      <c r="G1732" s="86" t="str">
        <f>VLOOKUP(D1732,AI!B:G,3,FALSE)</f>
        <v>AI_update_event(RECEIVER, ARG0, ARG1, ARG2, ARG3,ARG4)</v>
      </c>
      <c r="H1732" s="86"/>
      <c r="I1732" s="86"/>
      <c r="J1732" s="86" t="str">
        <f>VLOOKUP(D1732,AI!B:G,6,FALSE)</f>
        <v>test_deadth_event(RECEIVER, ARG0, ARG1, ARG2, ARG3,ARG4)</v>
      </c>
      <c r="K1732" s="86">
        <f t="shared" si="67"/>
        <v>1</v>
      </c>
      <c r="L1732" s="86">
        <f>IF(怪物属性编辑!AH1465=1,怪物属性编辑!AO1465,0)</f>
        <v>3590</v>
      </c>
      <c r="M1732" s="89">
        <f t="shared" si="66"/>
        <v>1170</v>
      </c>
      <c r="S1732" s="86">
        <v>320</v>
      </c>
      <c r="AF1732" s="90">
        <f t="shared" si="65"/>
        <v>131164</v>
      </c>
    </row>
    <row r="1733" spans="1:32">
      <c r="A1733" s="5">
        <v>31165</v>
      </c>
      <c r="B1733" s="4">
        <v>10117</v>
      </c>
      <c r="C1733" s="5" t="str">
        <f>VLOOKUP(B1733,映射!A:B,2,FALSE)</f>
        <v>吓人箱</v>
      </c>
      <c r="D1733" s="85" t="str">
        <f>IF(IF(COUNTIF(AI!A:A,'表格编辑 '!C1733),TRUE,FALSE)=FALSE,"monster",(VLOOKUP(C1733,AI!A:B,2,FALSE)))</f>
        <v>monster</v>
      </c>
      <c r="E1733" s="2">
        <v>39</v>
      </c>
      <c r="F1733" s="86" t="str">
        <f>VLOOKUP(D1733,AI!B:G,2,FALSE)</f>
        <v>AI_born_event(RECEIVER, ARG0, ARG1, ARG2, ARG3,ARG4)</v>
      </c>
      <c r="G1733" s="86" t="str">
        <f>VLOOKUP(D1733,AI!B:G,3,FALSE)</f>
        <v>AI_update_event(RECEIVER, ARG0, ARG1, ARG2, ARG3,ARG4)</v>
      </c>
      <c r="H1733" s="86"/>
      <c r="I1733" s="86"/>
      <c r="J1733" s="86" t="str">
        <f>VLOOKUP(D1733,AI!B:G,6,FALSE)</f>
        <v>test_deadth_event(RECEIVER, ARG0, ARG1, ARG2, ARG3,ARG4)</v>
      </c>
      <c r="K1733" s="86">
        <f t="shared" si="67"/>
        <v>1</v>
      </c>
      <c r="L1733" s="86">
        <f>IF(怪物属性编辑!AH1466=1,怪物属性编辑!AO1466,0)</f>
        <v>3856</v>
      </c>
      <c r="M1733" s="89">
        <f t="shared" si="66"/>
        <v>1170</v>
      </c>
      <c r="S1733" s="86">
        <v>320</v>
      </c>
      <c r="AF1733" s="90">
        <f t="shared" si="65"/>
        <v>131165</v>
      </c>
    </row>
    <row r="1734" spans="1:32">
      <c r="A1734" s="5">
        <v>31166</v>
      </c>
      <c r="B1734" s="4">
        <v>10152</v>
      </c>
      <c r="C1734" s="5" t="str">
        <f>VLOOKUP(B1734,映射!A:B,2,FALSE)</f>
        <v>盗贼</v>
      </c>
      <c r="D1734" s="85" t="str">
        <f>IF(IF(COUNTIF(AI!A:A,'表格编辑 '!C1734),TRUE,FALSE)=FALSE,"monster",(VLOOKUP(C1734,AI!A:B,2,FALSE)))</f>
        <v>monster</v>
      </c>
      <c r="E1734" s="2">
        <v>39</v>
      </c>
      <c r="F1734" s="86" t="str">
        <f>VLOOKUP(D1734,AI!B:G,2,FALSE)</f>
        <v>AI_born_event(RECEIVER, ARG0, ARG1, ARG2, ARG3,ARG4)</v>
      </c>
      <c r="G1734" s="86" t="str">
        <f>VLOOKUP(D1734,AI!B:G,3,FALSE)</f>
        <v>AI_update_event(RECEIVER, ARG0, ARG1, ARG2, ARG3,ARG4)</v>
      </c>
      <c r="H1734" s="86"/>
      <c r="I1734" s="86"/>
      <c r="J1734" s="86" t="str">
        <f>VLOOKUP(D1734,AI!B:G,6,FALSE)</f>
        <v>test_deadth_event(RECEIVER, ARG0, ARG1, ARG2, ARG3,ARG4)</v>
      </c>
      <c r="K1734" s="86">
        <f t="shared" si="67"/>
        <v>1</v>
      </c>
      <c r="L1734" s="86">
        <f>IF(怪物属性编辑!AH1467=1,怪物属性编辑!AO1467,0)</f>
        <v>3100</v>
      </c>
      <c r="M1734" s="89">
        <f t="shared" si="66"/>
        <v>1170</v>
      </c>
      <c r="S1734" s="86">
        <v>320</v>
      </c>
      <c r="AF1734" s="90">
        <f t="shared" si="65"/>
        <v>131166</v>
      </c>
    </row>
    <row r="1735" spans="1:32">
      <c r="A1735" s="5">
        <v>31167</v>
      </c>
      <c r="B1735" s="4">
        <v>10061</v>
      </c>
      <c r="C1735" s="5" t="str">
        <f>VLOOKUP(B1735,映射!A:B,2,FALSE)</f>
        <v>黄蝎</v>
      </c>
      <c r="D1735" s="85" t="str">
        <f>IF(IF(COUNTIF(AI!A:A,'表格编辑 '!C1735),TRUE,FALSE)=FALSE,"monster",(VLOOKUP(C1735,AI!A:B,2,FALSE)))</f>
        <v>monster</v>
      </c>
      <c r="E1735" s="2">
        <v>44</v>
      </c>
      <c r="F1735" s="86" t="str">
        <f>VLOOKUP(D1735,AI!B:G,2,FALSE)</f>
        <v>AI_born_event(RECEIVER, ARG0, ARG1, ARG2, ARG3,ARG4)</v>
      </c>
      <c r="G1735" s="86" t="str">
        <f>VLOOKUP(D1735,AI!B:G,3,FALSE)</f>
        <v>AI_update_event(RECEIVER, ARG0, ARG1, ARG2, ARG3,ARG4)</v>
      </c>
      <c r="H1735" s="86"/>
      <c r="I1735" s="86"/>
      <c r="J1735" s="86" t="str">
        <f>VLOOKUP(D1735,AI!B:G,6,FALSE)</f>
        <v>test_deadth_event(RECEIVER, ARG0, ARG1, ARG2, ARG3,ARG4)</v>
      </c>
      <c r="K1735" s="86">
        <f t="shared" si="67"/>
        <v>1</v>
      </c>
      <c r="L1735" s="86">
        <f>IF(怪物属性编辑!AH1468=1,怪物属性编辑!AO1468,0)</f>
        <v>3272</v>
      </c>
      <c r="M1735" s="89">
        <f t="shared" si="66"/>
        <v>1320</v>
      </c>
      <c r="S1735" s="86">
        <v>320</v>
      </c>
      <c r="AF1735" s="90">
        <f t="shared" si="65"/>
        <v>131167</v>
      </c>
    </row>
    <row r="1736" spans="1:32">
      <c r="A1736" s="5">
        <v>31168</v>
      </c>
      <c r="B1736" s="4">
        <v>10079</v>
      </c>
      <c r="C1736" s="5" t="str">
        <f>VLOOKUP(B1736,映射!A:B,2,FALSE)</f>
        <v>黄金树精</v>
      </c>
      <c r="D1736" s="85" t="str">
        <f>IF(IF(COUNTIF(AI!A:A,'表格编辑 '!C1736),TRUE,FALSE)=FALSE,"monster",(VLOOKUP(C1736,AI!A:B,2,FALSE)))</f>
        <v>monster</v>
      </c>
      <c r="E1736" s="2">
        <v>44</v>
      </c>
      <c r="F1736" s="86" t="str">
        <f>VLOOKUP(D1736,AI!B:G,2,FALSE)</f>
        <v>AI_born_event(RECEIVER, ARG0, ARG1, ARG2, ARG3,ARG4)</v>
      </c>
      <c r="G1736" s="86" t="str">
        <f>VLOOKUP(D1736,AI!B:G,3,FALSE)</f>
        <v>AI_update_event(RECEIVER, ARG0, ARG1, ARG2, ARG3,ARG4)</v>
      </c>
      <c r="H1736" s="86"/>
      <c r="I1736" s="86"/>
      <c r="J1736" s="86" t="str">
        <f>VLOOKUP(D1736,AI!B:G,6,FALSE)</f>
        <v>test_deadth_event(RECEIVER, ARG0, ARG1, ARG2, ARG3,ARG4)</v>
      </c>
      <c r="K1736" s="86">
        <f t="shared" si="67"/>
        <v>1</v>
      </c>
      <c r="L1736" s="86">
        <f>IF(怪物属性编辑!AH1469=1,怪物属性编辑!AO1469,0)</f>
        <v>4578</v>
      </c>
      <c r="M1736" s="89">
        <f t="shared" si="66"/>
        <v>1320</v>
      </c>
      <c r="S1736" s="86">
        <v>320</v>
      </c>
      <c r="AF1736" s="90">
        <f t="shared" si="65"/>
        <v>131168</v>
      </c>
    </row>
    <row r="1737" spans="1:32">
      <c r="A1737" s="5">
        <v>31169</v>
      </c>
      <c r="B1737" s="4">
        <v>10151</v>
      </c>
      <c r="C1737" s="5" t="str">
        <f>VLOOKUP(B1737,映射!A:B,2,FALSE)</f>
        <v>亚特拉斯巨神</v>
      </c>
      <c r="D1737" s="85" t="str">
        <f>IF(IF(COUNTIF(AI!A:A,'表格编辑 '!C1737),TRUE,FALSE)=FALSE,"monster",(VLOOKUP(C1737,AI!A:B,2,FALSE)))</f>
        <v>monster</v>
      </c>
      <c r="E1737" s="2">
        <v>44</v>
      </c>
      <c r="F1737" s="86" t="str">
        <f>VLOOKUP(D1737,AI!B:G,2,FALSE)</f>
        <v>AI_born_event(RECEIVER, ARG0, ARG1, ARG2, ARG3,ARG4)</v>
      </c>
      <c r="G1737" s="86" t="str">
        <f>VLOOKUP(D1737,AI!B:G,3,FALSE)</f>
        <v>AI_update_event(RECEIVER, ARG0, ARG1, ARG2, ARG3,ARG4)</v>
      </c>
      <c r="H1737" s="86"/>
      <c r="I1737" s="86"/>
      <c r="J1737" s="86" t="str">
        <f>VLOOKUP(D1737,AI!B:G,6,FALSE)</f>
        <v>test_deadth_event(RECEIVER, ARG0, ARG1, ARG2, ARG3,ARG4)</v>
      </c>
      <c r="K1737" s="86">
        <f t="shared" si="67"/>
        <v>1</v>
      </c>
      <c r="L1737" s="86">
        <f>IF(怪物属性编辑!AH1470=1,怪物属性编辑!AO1470,0)</f>
        <v>3546</v>
      </c>
      <c r="M1737" s="89">
        <f t="shared" si="66"/>
        <v>1320</v>
      </c>
      <c r="S1737" s="86">
        <v>320</v>
      </c>
      <c r="AF1737" s="90">
        <f t="shared" si="65"/>
        <v>131169</v>
      </c>
    </row>
    <row r="1738" spans="1:32">
      <c r="A1738" s="5">
        <v>31170</v>
      </c>
      <c r="B1738" s="4">
        <v>10043</v>
      </c>
      <c r="C1738" s="5" t="str">
        <f>VLOOKUP(B1738,映射!A:B,2,FALSE)</f>
        <v>丘比特</v>
      </c>
      <c r="D1738" s="85" t="str">
        <f>IF(IF(COUNTIF(AI!A:A,'表格编辑 '!C1738),TRUE,FALSE)=FALSE,"monster",(VLOOKUP(C1738,AI!A:B,2,FALSE)))</f>
        <v>monster</v>
      </c>
      <c r="E1738" s="2">
        <v>44</v>
      </c>
      <c r="F1738" s="86" t="str">
        <f>VLOOKUP(D1738,AI!B:G,2,FALSE)</f>
        <v>AI_born_event(RECEIVER, ARG0, ARG1, ARG2, ARG3,ARG4)</v>
      </c>
      <c r="G1738" s="86" t="str">
        <f>VLOOKUP(D1738,AI!B:G,3,FALSE)</f>
        <v>AI_update_event(RECEIVER, ARG0, ARG1, ARG2, ARG3,ARG4)</v>
      </c>
      <c r="H1738" s="86"/>
      <c r="I1738" s="86"/>
      <c r="J1738" s="86" t="str">
        <f>VLOOKUP(D1738,AI!B:G,6,FALSE)</f>
        <v>test_deadth_event(RECEIVER, ARG0, ARG1, ARG2, ARG3,ARG4)</v>
      </c>
      <c r="K1738" s="86">
        <f t="shared" si="67"/>
        <v>1</v>
      </c>
      <c r="L1738" s="86">
        <f>IF(怪物属性编辑!AH1471=1,怪物属性编辑!AO1471,0)</f>
        <v>6478</v>
      </c>
      <c r="M1738" s="89">
        <f t="shared" si="66"/>
        <v>1320</v>
      </c>
      <c r="S1738" s="86">
        <v>320</v>
      </c>
      <c r="AF1738" s="90">
        <f t="shared" si="65"/>
        <v>131170</v>
      </c>
    </row>
    <row r="1739" spans="1:32">
      <c r="A1739" s="5">
        <v>31171</v>
      </c>
      <c r="B1739" s="4">
        <v>10043</v>
      </c>
      <c r="C1739" s="5" t="str">
        <f>VLOOKUP(B1739,映射!A:B,2,FALSE)</f>
        <v>丘比特</v>
      </c>
      <c r="D1739" s="85" t="str">
        <f>IF(IF(COUNTIF(AI!A:A,'表格编辑 '!C1739),TRUE,FALSE)=FALSE,"monster",(VLOOKUP(C1739,AI!A:B,2,FALSE)))</f>
        <v>monster</v>
      </c>
      <c r="E1739" s="2">
        <v>44</v>
      </c>
      <c r="F1739" s="86" t="str">
        <f>VLOOKUP(D1739,AI!B:G,2,FALSE)</f>
        <v>AI_born_event(RECEIVER, ARG0, ARG1, ARG2, ARG3,ARG4)</v>
      </c>
      <c r="G1739" s="86" t="str">
        <f>VLOOKUP(D1739,AI!B:G,3,FALSE)</f>
        <v>AI_update_event(RECEIVER, ARG0, ARG1, ARG2, ARG3,ARG4)</v>
      </c>
      <c r="H1739" s="86"/>
      <c r="I1739" s="86"/>
      <c r="J1739" s="86" t="str">
        <f>VLOOKUP(D1739,AI!B:G,6,FALSE)</f>
        <v>test_deadth_event(RECEIVER, ARG0, ARG1, ARG2, ARG3,ARG4)</v>
      </c>
      <c r="K1739" s="86">
        <f t="shared" si="67"/>
        <v>1</v>
      </c>
      <c r="L1739" s="86">
        <f>IF(怪物属性编辑!AH1472=1,怪物属性编辑!AO1472,0)</f>
        <v>6478</v>
      </c>
      <c r="M1739" s="89">
        <f t="shared" si="66"/>
        <v>1320</v>
      </c>
      <c r="S1739" s="86">
        <v>320</v>
      </c>
      <c r="AF1739" s="90">
        <f t="shared" si="65"/>
        <v>131171</v>
      </c>
    </row>
    <row r="1740" spans="1:32">
      <c r="A1740" s="5">
        <v>31172</v>
      </c>
      <c r="B1740" s="4">
        <v>10157</v>
      </c>
      <c r="C1740" s="5" t="str">
        <f>VLOOKUP(B1740,映射!A:B,2,FALSE)</f>
        <v>幻歌妖</v>
      </c>
      <c r="D1740" s="85" t="str">
        <f>IF(IF(COUNTIF(AI!A:A,'表格编辑 '!C1740),TRUE,FALSE)=FALSE,"monster",(VLOOKUP(C1740,AI!A:B,2,FALSE)))</f>
        <v>monster</v>
      </c>
      <c r="E1740" s="2">
        <v>44</v>
      </c>
      <c r="F1740" s="86" t="str">
        <f>VLOOKUP(D1740,AI!B:G,2,FALSE)</f>
        <v>AI_born_event(RECEIVER, ARG0, ARG1, ARG2, ARG3,ARG4)</v>
      </c>
      <c r="G1740" s="86" t="str">
        <f>VLOOKUP(D1740,AI!B:G,3,FALSE)</f>
        <v>AI_update_event(RECEIVER, ARG0, ARG1, ARG2, ARG3,ARG4)</v>
      </c>
      <c r="H1740" s="86"/>
      <c r="I1740" s="86"/>
      <c r="J1740" s="86" t="str">
        <f>VLOOKUP(D1740,AI!B:G,6,FALSE)</f>
        <v>test_deadth_event(RECEIVER, ARG0, ARG1, ARG2, ARG3,ARG4)</v>
      </c>
      <c r="K1740" s="86">
        <f t="shared" si="67"/>
        <v>1</v>
      </c>
      <c r="L1740" s="86">
        <f>IF(怪物属性编辑!AH1473=1,怪物属性编辑!AO1473,0)</f>
        <v>3438</v>
      </c>
      <c r="M1740" s="89">
        <f t="shared" si="66"/>
        <v>1320</v>
      </c>
      <c r="S1740" s="86">
        <v>320</v>
      </c>
      <c r="AF1740" s="90">
        <f t="shared" si="65"/>
        <v>131172</v>
      </c>
    </row>
    <row r="1741" spans="1:32">
      <c r="A1741" s="5">
        <v>31173</v>
      </c>
      <c r="B1741" s="4">
        <v>10124</v>
      </c>
      <c r="C1741" s="5" t="str">
        <f>VLOOKUP(B1741,映射!A:B,2,FALSE)</f>
        <v>石怪</v>
      </c>
      <c r="D1741" s="85" t="str">
        <f>IF(IF(COUNTIF(AI!A:A,'表格编辑 '!C1741),TRUE,FALSE)=FALSE,"monster",(VLOOKUP(C1741,AI!A:B,2,FALSE)))</f>
        <v>monster</v>
      </c>
      <c r="E1741" s="2">
        <v>44</v>
      </c>
      <c r="F1741" s="86" t="str">
        <f>VLOOKUP(D1741,AI!B:G,2,FALSE)</f>
        <v>AI_born_event(RECEIVER, ARG0, ARG1, ARG2, ARG3,ARG4)</v>
      </c>
      <c r="G1741" s="86" t="str">
        <f>VLOOKUP(D1741,AI!B:G,3,FALSE)</f>
        <v>AI_update_event(RECEIVER, ARG0, ARG1, ARG2, ARG3,ARG4)</v>
      </c>
      <c r="H1741" s="86"/>
      <c r="I1741" s="86"/>
      <c r="J1741" s="86" t="str">
        <f>VLOOKUP(D1741,AI!B:G,6,FALSE)</f>
        <v>test_deadth_event(RECEIVER, ARG0, ARG1, ARG2, ARG3,ARG4)</v>
      </c>
      <c r="K1741" s="86">
        <f t="shared" si="67"/>
        <v>1</v>
      </c>
      <c r="L1741" s="86">
        <f>IF(怪物属性编辑!AH1474=1,怪物属性编辑!AO1474,0)</f>
        <v>3244</v>
      </c>
      <c r="M1741" s="89">
        <f t="shared" si="66"/>
        <v>1320</v>
      </c>
      <c r="S1741" s="86">
        <v>320</v>
      </c>
      <c r="AF1741" s="90">
        <f t="shared" si="65"/>
        <v>131173</v>
      </c>
    </row>
    <row r="1742" spans="1:32">
      <c r="A1742" s="5">
        <v>31174</v>
      </c>
      <c r="B1742" s="4">
        <v>10047</v>
      </c>
      <c r="C1742" s="5" t="str">
        <f>VLOOKUP(B1742,映射!A:B,2,FALSE)</f>
        <v>恶魔</v>
      </c>
      <c r="D1742" s="85" t="str">
        <f>IF(IF(COUNTIF(AI!A:A,'表格编辑 '!C1742),TRUE,FALSE)=FALSE,"monster",(VLOOKUP(C1742,AI!A:B,2,FALSE)))</f>
        <v>monster</v>
      </c>
      <c r="E1742" s="2">
        <v>44</v>
      </c>
      <c r="F1742" s="86" t="str">
        <f>VLOOKUP(D1742,AI!B:G,2,FALSE)</f>
        <v>AI_born_event(RECEIVER, ARG0, ARG1, ARG2, ARG3,ARG4)</v>
      </c>
      <c r="G1742" s="86" t="str">
        <f>VLOOKUP(D1742,AI!B:G,3,FALSE)</f>
        <v>AI_update_event(RECEIVER, ARG0, ARG1, ARG2, ARG3,ARG4)</v>
      </c>
      <c r="H1742" s="86"/>
      <c r="I1742" s="86"/>
      <c r="J1742" s="86" t="str">
        <f>VLOOKUP(D1742,AI!B:G,6,FALSE)</f>
        <v>test_deadth_event(RECEIVER, ARG0, ARG1, ARG2, ARG3,ARG4)</v>
      </c>
      <c r="K1742" s="86">
        <f t="shared" si="67"/>
        <v>1</v>
      </c>
      <c r="L1742" s="86">
        <f>IF(怪物属性编辑!AH1475=1,怪物属性编辑!AO1475,0)</f>
        <v>5274</v>
      </c>
      <c r="M1742" s="89">
        <f t="shared" si="66"/>
        <v>1320</v>
      </c>
      <c r="S1742" s="86">
        <v>320</v>
      </c>
      <c r="AF1742" s="90">
        <f t="shared" si="65"/>
        <v>131174</v>
      </c>
    </row>
    <row r="1743" spans="1:32">
      <c r="A1743" s="5">
        <v>31175</v>
      </c>
      <c r="B1743" s="4">
        <v>10117</v>
      </c>
      <c r="C1743" s="5" t="str">
        <f>VLOOKUP(B1743,映射!A:B,2,FALSE)</f>
        <v>吓人箱</v>
      </c>
      <c r="D1743" s="85" t="str">
        <f>IF(IF(COUNTIF(AI!A:A,'表格编辑 '!C1743),TRUE,FALSE)=FALSE,"monster",(VLOOKUP(C1743,AI!A:B,2,FALSE)))</f>
        <v>monster</v>
      </c>
      <c r="E1743" s="2">
        <v>44</v>
      </c>
      <c r="F1743" s="86" t="str">
        <f>VLOOKUP(D1743,AI!B:G,2,FALSE)</f>
        <v>AI_born_event(RECEIVER, ARG0, ARG1, ARG2, ARG3,ARG4)</v>
      </c>
      <c r="G1743" s="86" t="str">
        <f>VLOOKUP(D1743,AI!B:G,3,FALSE)</f>
        <v>AI_update_event(RECEIVER, ARG0, ARG1, ARG2, ARG3,ARG4)</v>
      </c>
      <c r="H1743" s="86"/>
      <c r="I1743" s="86"/>
      <c r="J1743" s="86" t="str">
        <f>VLOOKUP(D1743,AI!B:G,6,FALSE)</f>
        <v>test_deadth_event(RECEIVER, ARG0, ARG1, ARG2, ARG3,ARG4)</v>
      </c>
      <c r="K1743" s="86">
        <f t="shared" si="67"/>
        <v>1</v>
      </c>
      <c r="L1743" s="86">
        <f>IF(怪物属性编辑!AH1476=1,怪物属性编辑!AO1476,0)</f>
        <v>5590</v>
      </c>
      <c r="M1743" s="89">
        <f t="shared" si="66"/>
        <v>1320</v>
      </c>
      <c r="S1743" s="86">
        <v>320</v>
      </c>
      <c r="AF1743" s="90">
        <f t="shared" si="65"/>
        <v>131175</v>
      </c>
    </row>
    <row r="1744" spans="1:32">
      <c r="A1744" s="5">
        <v>31176</v>
      </c>
      <c r="B1744" s="4">
        <v>10152</v>
      </c>
      <c r="C1744" s="5" t="str">
        <f>VLOOKUP(B1744,映射!A:B,2,FALSE)</f>
        <v>盗贼</v>
      </c>
      <c r="D1744" s="85" t="str">
        <f>IF(IF(COUNTIF(AI!A:A,'表格编辑 '!C1744),TRUE,FALSE)=FALSE,"monster",(VLOOKUP(C1744,AI!A:B,2,FALSE)))</f>
        <v>monster</v>
      </c>
      <c r="E1744" s="2">
        <v>44</v>
      </c>
      <c r="F1744" s="86" t="str">
        <f>VLOOKUP(D1744,AI!B:G,2,FALSE)</f>
        <v>AI_born_event(RECEIVER, ARG0, ARG1, ARG2, ARG3,ARG4)</v>
      </c>
      <c r="G1744" s="86" t="str">
        <f>VLOOKUP(D1744,AI!B:G,3,FALSE)</f>
        <v>AI_update_event(RECEIVER, ARG0, ARG1, ARG2, ARG3,ARG4)</v>
      </c>
      <c r="H1744" s="86"/>
      <c r="I1744" s="86"/>
      <c r="J1744" s="86" t="str">
        <f>VLOOKUP(D1744,AI!B:G,6,FALSE)</f>
        <v>test_deadth_event(RECEIVER, ARG0, ARG1, ARG2, ARG3,ARG4)</v>
      </c>
      <c r="K1744" s="86">
        <f t="shared" si="67"/>
        <v>1</v>
      </c>
      <c r="L1744" s="86">
        <f>IF(怪物属性编辑!AH1477=1,怪物属性编辑!AO1477,0)</f>
        <v>4732</v>
      </c>
      <c r="M1744" s="89">
        <f t="shared" si="66"/>
        <v>1320</v>
      </c>
      <c r="S1744" s="86">
        <v>320</v>
      </c>
      <c r="AF1744" s="90">
        <f t="shared" si="65"/>
        <v>131176</v>
      </c>
    </row>
    <row r="1745" spans="1:32">
      <c r="A1745" s="5">
        <v>31177</v>
      </c>
      <c r="B1745" s="4">
        <v>10061</v>
      </c>
      <c r="C1745" s="5" t="str">
        <f>VLOOKUP(B1745,映射!A:B,2,FALSE)</f>
        <v>黄蝎</v>
      </c>
      <c r="D1745" s="85" t="str">
        <f>IF(IF(COUNTIF(AI!A:A,'表格编辑 '!C1745),TRUE,FALSE)=FALSE,"monster",(VLOOKUP(C1745,AI!A:B,2,FALSE)))</f>
        <v>monster</v>
      </c>
      <c r="E1745" s="2">
        <v>49</v>
      </c>
      <c r="F1745" s="86" t="str">
        <f>VLOOKUP(D1745,AI!B:G,2,FALSE)</f>
        <v>AI_born_event(RECEIVER, ARG0, ARG1, ARG2, ARG3,ARG4)</v>
      </c>
      <c r="G1745" s="86" t="str">
        <f>VLOOKUP(D1745,AI!B:G,3,FALSE)</f>
        <v>AI_update_event(RECEIVER, ARG0, ARG1, ARG2, ARG3,ARG4)</v>
      </c>
      <c r="H1745" s="86"/>
      <c r="I1745" s="86"/>
      <c r="J1745" s="86" t="str">
        <f>VLOOKUP(D1745,AI!B:G,6,FALSE)</f>
        <v>test_deadth_event(RECEIVER, ARG0, ARG1, ARG2, ARG3,ARG4)</v>
      </c>
      <c r="K1745" s="86">
        <f t="shared" si="67"/>
        <v>1</v>
      </c>
      <c r="L1745" s="86">
        <f>IF(怪物属性编辑!AH1478=1,怪物属性编辑!AO1478,0)</f>
        <v>3402</v>
      </c>
      <c r="M1745" s="89">
        <f t="shared" si="66"/>
        <v>1470</v>
      </c>
      <c r="S1745" s="86">
        <v>320</v>
      </c>
      <c r="AF1745" s="90">
        <f t="shared" si="65"/>
        <v>131177</v>
      </c>
    </row>
    <row r="1746" spans="1:32">
      <c r="A1746" s="5">
        <v>31178</v>
      </c>
      <c r="B1746" s="4">
        <v>10079</v>
      </c>
      <c r="C1746" s="5" t="str">
        <f>VLOOKUP(B1746,映射!A:B,2,FALSE)</f>
        <v>黄金树精</v>
      </c>
      <c r="D1746" s="85" t="str">
        <f>IF(IF(COUNTIF(AI!A:A,'表格编辑 '!C1746),TRUE,FALSE)=FALSE,"monster",(VLOOKUP(C1746,AI!A:B,2,FALSE)))</f>
        <v>monster</v>
      </c>
      <c r="E1746" s="2">
        <v>49</v>
      </c>
      <c r="F1746" s="86" t="str">
        <f>VLOOKUP(D1746,AI!B:G,2,FALSE)</f>
        <v>AI_born_event(RECEIVER, ARG0, ARG1, ARG2, ARG3,ARG4)</v>
      </c>
      <c r="G1746" s="86" t="str">
        <f>VLOOKUP(D1746,AI!B:G,3,FALSE)</f>
        <v>AI_update_event(RECEIVER, ARG0, ARG1, ARG2, ARG3,ARG4)</v>
      </c>
      <c r="H1746" s="86"/>
      <c r="I1746" s="86"/>
      <c r="J1746" s="86" t="str">
        <f>VLOOKUP(D1746,AI!B:G,6,FALSE)</f>
        <v>test_deadth_event(RECEIVER, ARG0, ARG1, ARG2, ARG3,ARG4)</v>
      </c>
      <c r="K1746" s="86">
        <f t="shared" si="67"/>
        <v>1</v>
      </c>
      <c r="L1746" s="86">
        <f>IF(怪物属性编辑!AH1479=1,怪物属性编辑!AO1479,0)</f>
        <v>4732</v>
      </c>
      <c r="M1746" s="89">
        <f t="shared" si="66"/>
        <v>1470</v>
      </c>
      <c r="S1746" s="86">
        <v>320</v>
      </c>
      <c r="AF1746" s="90">
        <f t="shared" si="65"/>
        <v>131178</v>
      </c>
    </row>
    <row r="1747" spans="1:32">
      <c r="A1747" s="5">
        <v>31179</v>
      </c>
      <c r="B1747" s="4">
        <v>10151</v>
      </c>
      <c r="C1747" s="5" t="str">
        <f>VLOOKUP(B1747,映射!A:B,2,FALSE)</f>
        <v>亚特拉斯巨神</v>
      </c>
      <c r="D1747" s="85" t="str">
        <f>IF(IF(COUNTIF(AI!A:A,'表格编辑 '!C1747),TRUE,FALSE)=FALSE,"monster",(VLOOKUP(C1747,AI!A:B,2,FALSE)))</f>
        <v>monster</v>
      </c>
      <c r="E1747" s="2">
        <v>49</v>
      </c>
      <c r="F1747" s="86" t="str">
        <f>VLOOKUP(D1747,AI!B:G,2,FALSE)</f>
        <v>AI_born_event(RECEIVER, ARG0, ARG1, ARG2, ARG3,ARG4)</v>
      </c>
      <c r="G1747" s="86" t="str">
        <f>VLOOKUP(D1747,AI!B:G,3,FALSE)</f>
        <v>AI_update_event(RECEIVER, ARG0, ARG1, ARG2, ARG3,ARG4)</v>
      </c>
      <c r="H1747" s="86"/>
      <c r="I1747" s="86"/>
      <c r="J1747" s="86" t="str">
        <f>VLOOKUP(D1747,AI!B:G,6,FALSE)</f>
        <v>test_deadth_event(RECEIVER, ARG0, ARG1, ARG2, ARG3,ARG4)</v>
      </c>
      <c r="K1747" s="86">
        <f t="shared" si="67"/>
        <v>1</v>
      </c>
      <c r="L1747" s="86">
        <f>IF(怪物属性编辑!AH1480=1,怪物属性编辑!AO1480,0)</f>
        <v>3738</v>
      </c>
      <c r="M1747" s="89">
        <f t="shared" si="66"/>
        <v>1470</v>
      </c>
      <c r="S1747" s="86">
        <v>320</v>
      </c>
      <c r="AF1747" s="90">
        <f t="shared" si="65"/>
        <v>131179</v>
      </c>
    </row>
    <row r="1748" spans="1:32">
      <c r="A1748" s="5">
        <v>31180</v>
      </c>
      <c r="B1748" s="4">
        <v>10043</v>
      </c>
      <c r="C1748" s="5" t="str">
        <f>VLOOKUP(B1748,映射!A:B,2,FALSE)</f>
        <v>丘比特</v>
      </c>
      <c r="D1748" s="85" t="str">
        <f>IF(IF(COUNTIF(AI!A:A,'表格编辑 '!C1748),TRUE,FALSE)=FALSE,"monster",(VLOOKUP(C1748,AI!A:B,2,FALSE)))</f>
        <v>monster</v>
      </c>
      <c r="E1748" s="2">
        <v>49</v>
      </c>
      <c r="F1748" s="86" t="str">
        <f>VLOOKUP(D1748,AI!B:G,2,FALSE)</f>
        <v>AI_born_event(RECEIVER, ARG0, ARG1, ARG2, ARG3,ARG4)</v>
      </c>
      <c r="G1748" s="86" t="str">
        <f>VLOOKUP(D1748,AI!B:G,3,FALSE)</f>
        <v>AI_update_event(RECEIVER, ARG0, ARG1, ARG2, ARG3,ARG4)</v>
      </c>
      <c r="H1748" s="86"/>
      <c r="I1748" s="86"/>
      <c r="J1748" s="86" t="str">
        <f>VLOOKUP(D1748,AI!B:G,6,FALSE)</f>
        <v>test_deadth_event(RECEIVER, ARG0, ARG1, ARG2, ARG3,ARG4)</v>
      </c>
      <c r="K1748" s="86">
        <f t="shared" si="67"/>
        <v>1</v>
      </c>
      <c r="L1748" s="86">
        <f>IF(怪物属性编辑!AH1481=1,怪物属性编辑!AO1481,0)</f>
        <v>6850</v>
      </c>
      <c r="M1748" s="89">
        <f t="shared" si="66"/>
        <v>1470</v>
      </c>
      <c r="S1748" s="86">
        <v>320</v>
      </c>
      <c r="AF1748" s="90">
        <f t="shared" si="65"/>
        <v>131180</v>
      </c>
    </row>
    <row r="1749" spans="1:32">
      <c r="A1749" s="5">
        <v>31181</v>
      </c>
      <c r="B1749" s="4">
        <v>10043</v>
      </c>
      <c r="C1749" s="5" t="str">
        <f>VLOOKUP(B1749,映射!A:B,2,FALSE)</f>
        <v>丘比特</v>
      </c>
      <c r="D1749" s="85" t="str">
        <f>IF(IF(COUNTIF(AI!A:A,'表格编辑 '!C1749),TRUE,FALSE)=FALSE,"monster",(VLOOKUP(C1749,AI!A:B,2,FALSE)))</f>
        <v>monster</v>
      </c>
      <c r="E1749" s="2">
        <v>49</v>
      </c>
      <c r="F1749" s="86" t="str">
        <f>VLOOKUP(D1749,AI!B:G,2,FALSE)</f>
        <v>AI_born_event(RECEIVER, ARG0, ARG1, ARG2, ARG3,ARG4)</v>
      </c>
      <c r="G1749" s="86" t="str">
        <f>VLOOKUP(D1749,AI!B:G,3,FALSE)</f>
        <v>AI_update_event(RECEIVER, ARG0, ARG1, ARG2, ARG3,ARG4)</v>
      </c>
      <c r="H1749" s="86"/>
      <c r="I1749" s="86"/>
      <c r="J1749" s="86" t="str">
        <f>VLOOKUP(D1749,AI!B:G,6,FALSE)</f>
        <v>test_deadth_event(RECEIVER, ARG0, ARG1, ARG2, ARG3,ARG4)</v>
      </c>
      <c r="K1749" s="86">
        <f t="shared" si="67"/>
        <v>1</v>
      </c>
      <c r="L1749" s="86">
        <f>IF(怪物属性编辑!AH1482=1,怪物属性编辑!AO1482,0)</f>
        <v>6850</v>
      </c>
      <c r="M1749" s="89">
        <f t="shared" si="66"/>
        <v>1470</v>
      </c>
      <c r="S1749" s="86">
        <v>320</v>
      </c>
      <c r="AF1749" s="90">
        <f t="shared" si="65"/>
        <v>131181</v>
      </c>
    </row>
    <row r="1750" spans="1:32">
      <c r="A1750" s="5">
        <v>31182</v>
      </c>
      <c r="B1750" s="4">
        <v>10157</v>
      </c>
      <c r="C1750" s="5" t="str">
        <f>VLOOKUP(B1750,映射!A:B,2,FALSE)</f>
        <v>幻歌妖</v>
      </c>
      <c r="D1750" s="85" t="str">
        <f>IF(IF(COUNTIF(AI!A:A,'表格编辑 '!C1750),TRUE,FALSE)=FALSE,"monster",(VLOOKUP(C1750,AI!A:B,2,FALSE)))</f>
        <v>monster</v>
      </c>
      <c r="E1750" s="2">
        <v>49</v>
      </c>
      <c r="F1750" s="86" t="str">
        <f>VLOOKUP(D1750,AI!B:G,2,FALSE)</f>
        <v>AI_born_event(RECEIVER, ARG0, ARG1, ARG2, ARG3,ARG4)</v>
      </c>
      <c r="G1750" s="86" t="str">
        <f>VLOOKUP(D1750,AI!B:G,3,FALSE)</f>
        <v>AI_update_event(RECEIVER, ARG0, ARG1, ARG2, ARG3,ARG4)</v>
      </c>
      <c r="H1750" s="86"/>
      <c r="I1750" s="86"/>
      <c r="J1750" s="86" t="str">
        <f>VLOOKUP(D1750,AI!B:G,6,FALSE)</f>
        <v>test_deadth_event(RECEIVER, ARG0, ARG1, ARG2, ARG3,ARG4)</v>
      </c>
      <c r="K1750" s="86">
        <f t="shared" si="67"/>
        <v>1</v>
      </c>
      <c r="L1750" s="86">
        <f>IF(怪物属性编辑!AH1483=1,怪物属性编辑!AO1483,0)</f>
        <v>3582</v>
      </c>
      <c r="M1750" s="89">
        <f t="shared" si="66"/>
        <v>1470</v>
      </c>
      <c r="S1750" s="86">
        <v>320</v>
      </c>
      <c r="AF1750" s="90">
        <f t="shared" si="65"/>
        <v>131182</v>
      </c>
    </row>
    <row r="1751" spans="1:32">
      <c r="A1751" s="5">
        <v>31183</v>
      </c>
      <c r="B1751" s="4">
        <v>10124</v>
      </c>
      <c r="C1751" s="5" t="str">
        <f>VLOOKUP(B1751,映射!A:B,2,FALSE)</f>
        <v>石怪</v>
      </c>
      <c r="D1751" s="85" t="str">
        <f>IF(IF(COUNTIF(AI!A:A,'表格编辑 '!C1751),TRUE,FALSE)=FALSE,"monster",(VLOOKUP(C1751,AI!A:B,2,FALSE)))</f>
        <v>monster</v>
      </c>
      <c r="E1751" s="2">
        <v>49</v>
      </c>
      <c r="F1751" s="86" t="str">
        <f>VLOOKUP(D1751,AI!B:G,2,FALSE)</f>
        <v>AI_born_event(RECEIVER, ARG0, ARG1, ARG2, ARG3,ARG4)</v>
      </c>
      <c r="G1751" s="86" t="str">
        <f>VLOOKUP(D1751,AI!B:G,3,FALSE)</f>
        <v>AI_update_event(RECEIVER, ARG0, ARG1, ARG2, ARG3,ARG4)</v>
      </c>
      <c r="H1751" s="86"/>
      <c r="I1751" s="86"/>
      <c r="J1751" s="86" t="str">
        <f>VLOOKUP(D1751,AI!B:G,6,FALSE)</f>
        <v>test_deadth_event(RECEIVER, ARG0, ARG1, ARG2, ARG3,ARG4)</v>
      </c>
      <c r="K1751" s="86">
        <f t="shared" si="67"/>
        <v>1</v>
      </c>
      <c r="L1751" s="86">
        <f>IF(怪物属性编辑!AH1484=1,怪物属性编辑!AO1484,0)</f>
        <v>3360</v>
      </c>
      <c r="M1751" s="89">
        <f t="shared" si="66"/>
        <v>1470</v>
      </c>
      <c r="S1751" s="86">
        <v>320</v>
      </c>
      <c r="AF1751" s="90">
        <f t="shared" si="65"/>
        <v>131183</v>
      </c>
    </row>
    <row r="1752" spans="1:32">
      <c r="A1752" s="5">
        <v>31184</v>
      </c>
      <c r="B1752" s="4">
        <v>10047</v>
      </c>
      <c r="C1752" s="5" t="str">
        <f>VLOOKUP(B1752,映射!A:B,2,FALSE)</f>
        <v>恶魔</v>
      </c>
      <c r="D1752" s="85" t="str">
        <f>IF(IF(COUNTIF(AI!A:A,'表格编辑 '!C1752),TRUE,FALSE)=FALSE,"monster",(VLOOKUP(C1752,AI!A:B,2,FALSE)))</f>
        <v>monster</v>
      </c>
      <c r="E1752" s="2">
        <v>49</v>
      </c>
      <c r="F1752" s="86" t="str">
        <f>VLOOKUP(D1752,AI!B:G,2,FALSE)</f>
        <v>AI_born_event(RECEIVER, ARG0, ARG1, ARG2, ARG3,ARG4)</v>
      </c>
      <c r="G1752" s="86" t="str">
        <f>VLOOKUP(D1752,AI!B:G,3,FALSE)</f>
        <v>AI_update_event(RECEIVER, ARG0, ARG1, ARG2, ARG3,ARG4)</v>
      </c>
      <c r="H1752" s="86"/>
      <c r="I1752" s="86"/>
      <c r="J1752" s="86" t="str">
        <f>VLOOKUP(D1752,AI!B:G,6,FALSE)</f>
        <v>test_deadth_event(RECEIVER, ARG0, ARG1, ARG2, ARG3,ARG4)</v>
      </c>
      <c r="K1752" s="86">
        <f t="shared" si="67"/>
        <v>1</v>
      </c>
      <c r="L1752" s="86">
        <f>IF(怪物属性编辑!AH1485=1,怪物属性编辑!AO1485,0)</f>
        <v>5534</v>
      </c>
      <c r="M1752" s="89">
        <f t="shared" si="66"/>
        <v>1470</v>
      </c>
      <c r="S1752" s="86">
        <v>320</v>
      </c>
      <c r="AF1752" s="90">
        <f t="shared" si="65"/>
        <v>131184</v>
      </c>
    </row>
    <row r="1753" spans="1:32">
      <c r="A1753" s="5">
        <v>31185</v>
      </c>
      <c r="B1753" s="4">
        <v>10117</v>
      </c>
      <c r="C1753" s="5" t="str">
        <f>VLOOKUP(B1753,映射!A:B,2,FALSE)</f>
        <v>吓人箱</v>
      </c>
      <c r="D1753" s="85" t="str">
        <f>IF(IF(COUNTIF(AI!A:A,'表格编辑 '!C1753),TRUE,FALSE)=FALSE,"monster",(VLOOKUP(C1753,AI!A:B,2,FALSE)))</f>
        <v>monster</v>
      </c>
      <c r="E1753" s="2">
        <v>49</v>
      </c>
      <c r="F1753" s="86" t="str">
        <f>VLOOKUP(D1753,AI!B:G,2,FALSE)</f>
        <v>AI_born_event(RECEIVER, ARG0, ARG1, ARG2, ARG3,ARG4)</v>
      </c>
      <c r="G1753" s="86" t="str">
        <f>VLOOKUP(D1753,AI!B:G,3,FALSE)</f>
        <v>AI_update_event(RECEIVER, ARG0, ARG1, ARG2, ARG3,ARG4)</v>
      </c>
      <c r="H1753" s="86"/>
      <c r="I1753" s="86"/>
      <c r="J1753" s="86" t="str">
        <f>VLOOKUP(D1753,AI!B:G,6,FALSE)</f>
        <v>test_deadth_event(RECEIVER, ARG0, ARG1, ARG2, ARG3,ARG4)</v>
      </c>
      <c r="K1753" s="86">
        <f t="shared" si="67"/>
        <v>1</v>
      </c>
      <c r="L1753" s="86">
        <f>IF(怪物属性编辑!AH1486=1,怪物属性编辑!AO1486,0)</f>
        <v>5884</v>
      </c>
      <c r="M1753" s="89">
        <f t="shared" si="66"/>
        <v>1470</v>
      </c>
      <c r="S1753" s="86">
        <v>320</v>
      </c>
      <c r="AF1753" s="90">
        <f t="shared" si="65"/>
        <v>131185</v>
      </c>
    </row>
    <row r="1754" spans="1:32">
      <c r="A1754" s="5">
        <v>31186</v>
      </c>
      <c r="B1754" s="4">
        <v>10152</v>
      </c>
      <c r="C1754" s="5" t="str">
        <f>VLOOKUP(B1754,映射!A:B,2,FALSE)</f>
        <v>盗贼</v>
      </c>
      <c r="D1754" s="85" t="str">
        <f>IF(IF(COUNTIF(AI!A:A,'表格编辑 '!C1754),TRUE,FALSE)=FALSE,"monster",(VLOOKUP(C1754,AI!A:B,2,FALSE)))</f>
        <v>monster</v>
      </c>
      <c r="E1754" s="2">
        <v>49</v>
      </c>
      <c r="F1754" s="86" t="str">
        <f>VLOOKUP(D1754,AI!B:G,2,FALSE)</f>
        <v>AI_born_event(RECEIVER, ARG0, ARG1, ARG2, ARG3,ARG4)</v>
      </c>
      <c r="G1754" s="86" t="str">
        <f>VLOOKUP(D1754,AI!B:G,3,FALSE)</f>
        <v>AI_update_event(RECEIVER, ARG0, ARG1, ARG2, ARG3,ARG4)</v>
      </c>
      <c r="H1754" s="86"/>
      <c r="I1754" s="86"/>
      <c r="J1754" s="86" t="str">
        <f>VLOOKUP(D1754,AI!B:G,6,FALSE)</f>
        <v>test_deadth_event(RECEIVER, ARG0, ARG1, ARG2, ARG3,ARG4)</v>
      </c>
      <c r="K1754" s="86">
        <f t="shared" si="67"/>
        <v>1</v>
      </c>
      <c r="L1754" s="86">
        <f>IF(怪物属性编辑!AH1487=1,怪物属性编辑!AO1487,0)</f>
        <v>4952</v>
      </c>
      <c r="M1754" s="89">
        <f t="shared" si="66"/>
        <v>1470</v>
      </c>
      <c r="S1754" s="86">
        <v>320</v>
      </c>
      <c r="AF1754" s="90">
        <f t="shared" si="65"/>
        <v>131186</v>
      </c>
    </row>
    <row r="1755" spans="1:32">
      <c r="A1755" s="5">
        <v>31187</v>
      </c>
      <c r="B1755" s="4">
        <v>10061</v>
      </c>
      <c r="C1755" s="5" t="str">
        <f>VLOOKUP(B1755,映射!A:B,2,FALSE)</f>
        <v>黄蝎</v>
      </c>
      <c r="D1755" s="85" t="str">
        <f>IF(IF(COUNTIF(AI!A:A,'表格编辑 '!C1755),TRUE,FALSE)=FALSE,"monster",(VLOOKUP(C1755,AI!A:B,2,FALSE)))</f>
        <v>monster</v>
      </c>
      <c r="E1755" s="2">
        <v>54</v>
      </c>
      <c r="F1755" s="86" t="str">
        <f>VLOOKUP(D1755,AI!B:G,2,FALSE)</f>
        <v>AI_born_event(RECEIVER, ARG0, ARG1, ARG2, ARG3,ARG4)</v>
      </c>
      <c r="G1755" s="86" t="str">
        <f>VLOOKUP(D1755,AI!B:G,3,FALSE)</f>
        <v>AI_update_event(RECEIVER, ARG0, ARG1, ARG2, ARG3,ARG4)</v>
      </c>
      <c r="H1755" s="86"/>
      <c r="I1755" s="86"/>
      <c r="J1755" s="86" t="str">
        <f>VLOOKUP(D1755,AI!B:G,6,FALSE)</f>
        <v>test_deadth_event(RECEIVER, ARG0, ARG1, ARG2, ARG3,ARG4)</v>
      </c>
      <c r="K1755" s="86">
        <f t="shared" si="67"/>
        <v>1</v>
      </c>
      <c r="L1755" s="86">
        <f>IF(怪物属性编辑!AH1488=1,怪物属性编辑!AO1488,0)</f>
        <v>3956</v>
      </c>
      <c r="M1755" s="89">
        <f t="shared" si="66"/>
        <v>1620</v>
      </c>
      <c r="S1755" s="86">
        <v>320</v>
      </c>
      <c r="AF1755" s="90">
        <f t="shared" si="65"/>
        <v>131187</v>
      </c>
    </row>
    <row r="1756" spans="1:32">
      <c r="A1756" s="5">
        <v>31188</v>
      </c>
      <c r="B1756" s="4">
        <v>10079</v>
      </c>
      <c r="C1756" s="5" t="str">
        <f>VLOOKUP(B1756,映射!A:B,2,FALSE)</f>
        <v>黄金树精</v>
      </c>
      <c r="D1756" s="85" t="str">
        <f>IF(IF(COUNTIF(AI!A:A,'表格编辑 '!C1756),TRUE,FALSE)=FALSE,"monster",(VLOOKUP(C1756,AI!A:B,2,FALSE)))</f>
        <v>monster</v>
      </c>
      <c r="E1756" s="2">
        <v>54</v>
      </c>
      <c r="F1756" s="86" t="str">
        <f>VLOOKUP(D1756,AI!B:G,2,FALSE)</f>
        <v>AI_born_event(RECEIVER, ARG0, ARG1, ARG2, ARG3,ARG4)</v>
      </c>
      <c r="G1756" s="86" t="str">
        <f>VLOOKUP(D1756,AI!B:G,3,FALSE)</f>
        <v>AI_update_event(RECEIVER, ARG0, ARG1, ARG2, ARG3,ARG4)</v>
      </c>
      <c r="H1756" s="86"/>
      <c r="I1756" s="86"/>
      <c r="J1756" s="86" t="str">
        <f>VLOOKUP(D1756,AI!B:G,6,FALSE)</f>
        <v>test_deadth_event(RECEIVER, ARG0, ARG1, ARG2, ARG3,ARG4)</v>
      </c>
      <c r="K1756" s="86">
        <f t="shared" si="67"/>
        <v>1</v>
      </c>
      <c r="L1756" s="86">
        <f>IF(怪物属性编辑!AH1489=1,怪物属性编辑!AO1489,0)</f>
        <v>5458</v>
      </c>
      <c r="M1756" s="89">
        <f t="shared" si="66"/>
        <v>1620</v>
      </c>
      <c r="S1756" s="86">
        <v>320</v>
      </c>
      <c r="AF1756" s="90">
        <f t="shared" si="65"/>
        <v>131188</v>
      </c>
    </row>
    <row r="1757" spans="1:32">
      <c r="A1757" s="5">
        <v>31189</v>
      </c>
      <c r="B1757" s="4">
        <v>10151</v>
      </c>
      <c r="C1757" s="5" t="str">
        <f>VLOOKUP(B1757,映射!A:B,2,FALSE)</f>
        <v>亚特拉斯巨神</v>
      </c>
      <c r="D1757" s="85" t="str">
        <f>IF(IF(COUNTIF(AI!A:A,'表格编辑 '!C1757),TRUE,FALSE)=FALSE,"monster",(VLOOKUP(C1757,AI!A:B,2,FALSE)))</f>
        <v>monster</v>
      </c>
      <c r="E1757" s="2">
        <v>54</v>
      </c>
      <c r="F1757" s="86" t="str">
        <f>VLOOKUP(D1757,AI!B:G,2,FALSE)</f>
        <v>AI_born_event(RECEIVER, ARG0, ARG1, ARG2, ARG3,ARG4)</v>
      </c>
      <c r="G1757" s="86" t="str">
        <f>VLOOKUP(D1757,AI!B:G,3,FALSE)</f>
        <v>AI_update_event(RECEIVER, ARG0, ARG1, ARG2, ARG3,ARG4)</v>
      </c>
      <c r="H1757" s="86"/>
      <c r="I1757" s="86"/>
      <c r="J1757" s="86" t="str">
        <f>VLOOKUP(D1757,AI!B:G,6,FALSE)</f>
        <v>test_deadth_event(RECEIVER, ARG0, ARG1, ARG2, ARG3,ARG4)</v>
      </c>
      <c r="K1757" s="86">
        <f t="shared" si="67"/>
        <v>1</v>
      </c>
      <c r="L1757" s="86">
        <f>IF(怪物属性编辑!AH1490=1,怪物属性编辑!AO1490,0)</f>
        <v>4266</v>
      </c>
      <c r="M1757" s="89">
        <f t="shared" si="66"/>
        <v>1620</v>
      </c>
      <c r="S1757" s="86">
        <v>320</v>
      </c>
      <c r="AF1757" s="90">
        <f t="shared" si="65"/>
        <v>131189</v>
      </c>
    </row>
    <row r="1758" spans="1:32">
      <c r="A1758" s="5">
        <v>31190</v>
      </c>
      <c r="B1758" s="4">
        <v>10043</v>
      </c>
      <c r="C1758" s="5" t="str">
        <f>VLOOKUP(B1758,映射!A:B,2,FALSE)</f>
        <v>丘比特</v>
      </c>
      <c r="D1758" s="85" t="str">
        <f>IF(IF(COUNTIF(AI!A:A,'表格编辑 '!C1758),TRUE,FALSE)=FALSE,"monster",(VLOOKUP(C1758,AI!A:B,2,FALSE)))</f>
        <v>monster</v>
      </c>
      <c r="E1758" s="2">
        <v>54</v>
      </c>
      <c r="F1758" s="86" t="str">
        <f>VLOOKUP(D1758,AI!B:G,2,FALSE)</f>
        <v>AI_born_event(RECEIVER, ARG0, ARG1, ARG2, ARG3,ARG4)</v>
      </c>
      <c r="G1758" s="86" t="str">
        <f>VLOOKUP(D1758,AI!B:G,3,FALSE)</f>
        <v>AI_update_event(RECEIVER, ARG0, ARG1, ARG2, ARG3,ARG4)</v>
      </c>
      <c r="H1758" s="86"/>
      <c r="I1758" s="86"/>
      <c r="J1758" s="86" t="str">
        <f>VLOOKUP(D1758,AI!B:G,6,FALSE)</f>
        <v>test_deadth_event(RECEIVER, ARG0, ARG1, ARG2, ARG3,ARG4)</v>
      </c>
      <c r="K1758" s="86">
        <f t="shared" si="67"/>
        <v>1</v>
      </c>
      <c r="L1758" s="86">
        <f>IF(怪物属性编辑!AH1491=1,怪物属性编辑!AO1491,0)</f>
        <v>7770</v>
      </c>
      <c r="M1758" s="89">
        <f t="shared" si="66"/>
        <v>1620</v>
      </c>
      <c r="S1758" s="86">
        <v>320</v>
      </c>
      <c r="AF1758" s="90">
        <f t="shared" si="65"/>
        <v>131190</v>
      </c>
    </row>
    <row r="1759" spans="1:32">
      <c r="A1759" s="5">
        <v>31191</v>
      </c>
      <c r="B1759" s="4">
        <v>10043</v>
      </c>
      <c r="C1759" s="5" t="str">
        <f>VLOOKUP(B1759,映射!A:B,2,FALSE)</f>
        <v>丘比特</v>
      </c>
      <c r="D1759" s="85" t="str">
        <f>IF(IF(COUNTIF(AI!A:A,'表格编辑 '!C1759),TRUE,FALSE)=FALSE,"monster",(VLOOKUP(C1759,AI!A:B,2,FALSE)))</f>
        <v>monster</v>
      </c>
      <c r="E1759" s="2">
        <v>54</v>
      </c>
      <c r="F1759" s="86" t="str">
        <f>VLOOKUP(D1759,AI!B:G,2,FALSE)</f>
        <v>AI_born_event(RECEIVER, ARG0, ARG1, ARG2, ARG3,ARG4)</v>
      </c>
      <c r="G1759" s="86" t="str">
        <f>VLOOKUP(D1759,AI!B:G,3,FALSE)</f>
        <v>AI_update_event(RECEIVER, ARG0, ARG1, ARG2, ARG3,ARG4)</v>
      </c>
      <c r="H1759" s="86"/>
      <c r="I1759" s="86"/>
      <c r="J1759" s="86" t="str">
        <f>VLOOKUP(D1759,AI!B:G,6,FALSE)</f>
        <v>test_deadth_event(RECEIVER, ARG0, ARG1, ARG2, ARG3,ARG4)</v>
      </c>
      <c r="K1759" s="86">
        <f t="shared" si="67"/>
        <v>1</v>
      </c>
      <c r="L1759" s="86">
        <f>IF(怪物属性编辑!AH1492=1,怪物属性编辑!AO1492,0)</f>
        <v>7770</v>
      </c>
      <c r="M1759" s="89">
        <f t="shared" si="66"/>
        <v>1620</v>
      </c>
      <c r="S1759" s="86">
        <v>320</v>
      </c>
      <c r="AF1759" s="90">
        <f t="shared" si="65"/>
        <v>131191</v>
      </c>
    </row>
    <row r="1760" spans="1:32">
      <c r="A1760" s="5">
        <v>31192</v>
      </c>
      <c r="B1760" s="4">
        <v>10157</v>
      </c>
      <c r="C1760" s="5" t="str">
        <f>VLOOKUP(B1760,映射!A:B,2,FALSE)</f>
        <v>幻歌妖</v>
      </c>
      <c r="D1760" s="85" t="str">
        <f>IF(IF(COUNTIF(AI!A:A,'表格编辑 '!C1760),TRUE,FALSE)=FALSE,"monster",(VLOOKUP(C1760,AI!A:B,2,FALSE)))</f>
        <v>monster</v>
      </c>
      <c r="E1760" s="2">
        <v>54</v>
      </c>
      <c r="F1760" s="86" t="str">
        <f>VLOOKUP(D1760,AI!B:G,2,FALSE)</f>
        <v>AI_born_event(RECEIVER, ARG0, ARG1, ARG2, ARG3,ARG4)</v>
      </c>
      <c r="G1760" s="86" t="str">
        <f>VLOOKUP(D1760,AI!B:G,3,FALSE)</f>
        <v>AI_update_event(RECEIVER, ARG0, ARG1, ARG2, ARG3,ARG4)</v>
      </c>
      <c r="H1760" s="86"/>
      <c r="I1760" s="86"/>
      <c r="J1760" s="86" t="str">
        <f>VLOOKUP(D1760,AI!B:G,6,FALSE)</f>
        <v>test_deadth_event(RECEIVER, ARG0, ARG1, ARG2, ARG3,ARG4)</v>
      </c>
      <c r="K1760" s="86">
        <f t="shared" si="67"/>
        <v>1</v>
      </c>
      <c r="L1760" s="86">
        <f>IF(怪物属性编辑!AH1493=1,怪物属性编辑!AO1493,0)</f>
        <v>4154</v>
      </c>
      <c r="M1760" s="89">
        <f t="shared" si="66"/>
        <v>1620</v>
      </c>
      <c r="S1760" s="86">
        <v>320</v>
      </c>
      <c r="AF1760" s="90">
        <f t="shared" si="65"/>
        <v>131192</v>
      </c>
    </row>
    <row r="1761" spans="1:32">
      <c r="A1761" s="5">
        <v>31193</v>
      </c>
      <c r="B1761" s="4">
        <v>10124</v>
      </c>
      <c r="C1761" s="5" t="str">
        <f>VLOOKUP(B1761,映射!A:B,2,FALSE)</f>
        <v>石怪</v>
      </c>
      <c r="D1761" s="85" t="str">
        <f>IF(IF(COUNTIF(AI!A:A,'表格编辑 '!C1761),TRUE,FALSE)=FALSE,"monster",(VLOOKUP(C1761,AI!A:B,2,FALSE)))</f>
        <v>monster</v>
      </c>
      <c r="E1761" s="2">
        <v>54</v>
      </c>
      <c r="F1761" s="86" t="str">
        <f>VLOOKUP(D1761,AI!B:G,2,FALSE)</f>
        <v>AI_born_event(RECEIVER, ARG0, ARG1, ARG2, ARG3,ARG4)</v>
      </c>
      <c r="G1761" s="86" t="str">
        <f>VLOOKUP(D1761,AI!B:G,3,FALSE)</f>
        <v>AI_update_event(RECEIVER, ARG0, ARG1, ARG2, ARG3,ARG4)</v>
      </c>
      <c r="H1761" s="86"/>
      <c r="I1761" s="86"/>
      <c r="J1761" s="86" t="str">
        <f>VLOOKUP(D1761,AI!B:G,6,FALSE)</f>
        <v>test_deadth_event(RECEIVER, ARG0, ARG1, ARG2, ARG3,ARG4)</v>
      </c>
      <c r="K1761" s="86">
        <f t="shared" ref="K1761:K1824" si="68">IF(L1761="",0,1)</f>
        <v>1</v>
      </c>
      <c r="L1761" s="86">
        <f>IF(怪物属性编辑!AH1494=1,怪物属性编辑!AO1494,0)</f>
        <v>3916</v>
      </c>
      <c r="M1761" s="89">
        <f t="shared" si="66"/>
        <v>1620</v>
      </c>
      <c r="S1761" s="86">
        <v>320</v>
      </c>
      <c r="AF1761" s="90">
        <f t="shared" si="65"/>
        <v>131193</v>
      </c>
    </row>
    <row r="1762" spans="1:32">
      <c r="A1762" s="5">
        <v>31194</v>
      </c>
      <c r="B1762" s="4">
        <v>10047</v>
      </c>
      <c r="C1762" s="5" t="str">
        <f>VLOOKUP(B1762,映射!A:B,2,FALSE)</f>
        <v>恶魔</v>
      </c>
      <c r="D1762" s="85" t="str">
        <f>IF(IF(COUNTIF(AI!A:A,'表格编辑 '!C1762),TRUE,FALSE)=FALSE,"monster",(VLOOKUP(C1762,AI!A:B,2,FALSE)))</f>
        <v>monster</v>
      </c>
      <c r="E1762" s="2">
        <v>54</v>
      </c>
      <c r="F1762" s="86" t="str">
        <f>VLOOKUP(D1762,AI!B:G,2,FALSE)</f>
        <v>AI_born_event(RECEIVER, ARG0, ARG1, ARG2, ARG3,ARG4)</v>
      </c>
      <c r="G1762" s="86" t="str">
        <f>VLOOKUP(D1762,AI!B:G,3,FALSE)</f>
        <v>AI_update_event(RECEIVER, ARG0, ARG1, ARG2, ARG3,ARG4)</v>
      </c>
      <c r="H1762" s="86"/>
      <c r="I1762" s="86"/>
      <c r="J1762" s="86" t="str">
        <f>VLOOKUP(D1762,AI!B:G,6,FALSE)</f>
        <v>test_deadth_event(RECEIVER, ARG0, ARG1, ARG2, ARG3,ARG4)</v>
      </c>
      <c r="K1762" s="86">
        <f t="shared" si="68"/>
        <v>1</v>
      </c>
      <c r="L1762" s="86">
        <f>IF(怪物属性编辑!AH1495=1,怪物属性编辑!AO1495,0)</f>
        <v>6302</v>
      </c>
      <c r="M1762" s="89">
        <f t="shared" si="66"/>
        <v>1620</v>
      </c>
      <c r="S1762" s="86">
        <v>320</v>
      </c>
      <c r="AF1762" s="90">
        <f t="shared" ref="AF1762:AF1824" si="69">100000+A1762</f>
        <v>131194</v>
      </c>
    </row>
    <row r="1763" spans="1:32">
      <c r="A1763" s="5">
        <v>31195</v>
      </c>
      <c r="B1763" s="4">
        <v>10117</v>
      </c>
      <c r="C1763" s="5" t="str">
        <f>VLOOKUP(B1763,映射!A:B,2,FALSE)</f>
        <v>吓人箱</v>
      </c>
      <c r="D1763" s="85" t="str">
        <f>IF(IF(COUNTIF(AI!A:A,'表格编辑 '!C1763),TRUE,FALSE)=FALSE,"monster",(VLOOKUP(C1763,AI!A:B,2,FALSE)))</f>
        <v>monster</v>
      </c>
      <c r="E1763" s="2">
        <v>54</v>
      </c>
      <c r="F1763" s="86" t="str">
        <f>VLOOKUP(D1763,AI!B:G,2,FALSE)</f>
        <v>AI_born_event(RECEIVER, ARG0, ARG1, ARG2, ARG3,ARG4)</v>
      </c>
      <c r="G1763" s="86" t="str">
        <f>VLOOKUP(D1763,AI!B:G,3,FALSE)</f>
        <v>AI_update_event(RECEIVER, ARG0, ARG1, ARG2, ARG3,ARG4)</v>
      </c>
      <c r="H1763" s="86"/>
      <c r="I1763" s="86"/>
      <c r="J1763" s="86" t="str">
        <f>VLOOKUP(D1763,AI!B:G,6,FALSE)</f>
        <v>test_deadth_event(RECEIVER, ARG0, ARG1, ARG2, ARG3,ARG4)</v>
      </c>
      <c r="K1763" s="86">
        <f t="shared" si="68"/>
        <v>1</v>
      </c>
      <c r="L1763" s="86">
        <f>IF(怪物属性编辑!AH1496=1,怪物属性编辑!AO1496,0)</f>
        <v>6674</v>
      </c>
      <c r="M1763" s="89">
        <f t="shared" si="66"/>
        <v>1620</v>
      </c>
      <c r="S1763" s="86">
        <v>320</v>
      </c>
      <c r="AF1763" s="90">
        <f t="shared" si="69"/>
        <v>131195</v>
      </c>
    </row>
    <row r="1764" spans="1:32">
      <c r="A1764" s="5">
        <v>31196</v>
      </c>
      <c r="B1764" s="4">
        <v>10152</v>
      </c>
      <c r="C1764" s="5" t="str">
        <f>VLOOKUP(B1764,映射!A:B,2,FALSE)</f>
        <v>盗贼</v>
      </c>
      <c r="D1764" s="85" t="str">
        <f>IF(IF(COUNTIF(AI!A:A,'表格编辑 '!C1764),TRUE,FALSE)=FALSE,"monster",(VLOOKUP(C1764,AI!A:B,2,FALSE)))</f>
        <v>monster</v>
      </c>
      <c r="E1764" s="2">
        <v>54</v>
      </c>
      <c r="F1764" s="86" t="str">
        <f>VLOOKUP(D1764,AI!B:G,2,FALSE)</f>
        <v>AI_born_event(RECEIVER, ARG0, ARG1, ARG2, ARG3,ARG4)</v>
      </c>
      <c r="G1764" s="86" t="str">
        <f>VLOOKUP(D1764,AI!B:G,3,FALSE)</f>
        <v>AI_update_event(RECEIVER, ARG0, ARG1, ARG2, ARG3,ARG4)</v>
      </c>
      <c r="H1764" s="86"/>
      <c r="I1764" s="86"/>
      <c r="J1764" s="86" t="str">
        <f>VLOOKUP(D1764,AI!B:G,6,FALSE)</f>
        <v>test_deadth_event(RECEIVER, ARG0, ARG1, ARG2, ARG3,ARG4)</v>
      </c>
      <c r="K1764" s="86">
        <f t="shared" si="68"/>
        <v>1</v>
      </c>
      <c r="L1764" s="86">
        <f>IF(怪物属性编辑!AH1497=1,怪物属性编辑!AO1497,0)</f>
        <v>5694</v>
      </c>
      <c r="M1764" s="89">
        <f t="shared" si="66"/>
        <v>1620</v>
      </c>
      <c r="S1764" s="86">
        <v>320</v>
      </c>
      <c r="AF1764" s="90">
        <f t="shared" si="69"/>
        <v>131196</v>
      </c>
    </row>
    <row r="1765" spans="1:32">
      <c r="A1765" s="5">
        <v>31197</v>
      </c>
      <c r="B1765" s="4">
        <v>10061</v>
      </c>
      <c r="C1765" s="5" t="str">
        <f>VLOOKUP(B1765,映射!A:B,2,FALSE)</f>
        <v>黄蝎</v>
      </c>
      <c r="D1765" s="85" t="str">
        <f>IF(IF(COUNTIF(AI!A:A,'表格编辑 '!C1765),TRUE,FALSE)=FALSE,"monster",(VLOOKUP(C1765,AI!A:B,2,FALSE)))</f>
        <v>monster</v>
      </c>
      <c r="E1765" s="2">
        <v>59</v>
      </c>
      <c r="F1765" s="86" t="str">
        <f>VLOOKUP(D1765,AI!B:G,2,FALSE)</f>
        <v>AI_born_event(RECEIVER, ARG0, ARG1, ARG2, ARG3,ARG4)</v>
      </c>
      <c r="G1765" s="86" t="str">
        <f>VLOOKUP(D1765,AI!B:G,3,FALSE)</f>
        <v>AI_update_event(RECEIVER, ARG0, ARG1, ARG2, ARG3,ARG4)</v>
      </c>
      <c r="H1765" s="86"/>
      <c r="I1765" s="86"/>
      <c r="J1765" s="86" t="str">
        <f>VLOOKUP(D1765,AI!B:G,6,FALSE)</f>
        <v>test_deadth_event(RECEIVER, ARG0, ARG1, ARG2, ARG3,ARG4)</v>
      </c>
      <c r="K1765" s="86">
        <f t="shared" si="68"/>
        <v>1</v>
      </c>
      <c r="L1765" s="86">
        <f>IF(怪物属性编辑!AH1498=1,怪物属性编辑!AO1498,0)</f>
        <v>4102</v>
      </c>
      <c r="M1765" s="89">
        <f t="shared" si="66"/>
        <v>1770</v>
      </c>
      <c r="S1765" s="86">
        <v>320</v>
      </c>
      <c r="AF1765" s="90">
        <f t="shared" si="69"/>
        <v>131197</v>
      </c>
    </row>
    <row r="1766" spans="1:32">
      <c r="A1766" s="5">
        <v>31198</v>
      </c>
      <c r="B1766" s="4">
        <v>10079</v>
      </c>
      <c r="C1766" s="5" t="str">
        <f>VLOOKUP(B1766,映射!A:B,2,FALSE)</f>
        <v>黄金树精</v>
      </c>
      <c r="D1766" s="85" t="str">
        <f>IF(IF(COUNTIF(AI!A:A,'表格编辑 '!C1766),TRUE,FALSE)=FALSE,"monster",(VLOOKUP(C1766,AI!A:B,2,FALSE)))</f>
        <v>monster</v>
      </c>
      <c r="E1766" s="2">
        <v>59</v>
      </c>
      <c r="F1766" s="86" t="str">
        <f>VLOOKUP(D1766,AI!B:G,2,FALSE)</f>
        <v>AI_born_event(RECEIVER, ARG0, ARG1, ARG2, ARG3,ARG4)</v>
      </c>
      <c r="G1766" s="86" t="str">
        <f>VLOOKUP(D1766,AI!B:G,3,FALSE)</f>
        <v>AI_update_event(RECEIVER, ARG0, ARG1, ARG2, ARG3,ARG4)</v>
      </c>
      <c r="H1766" s="86"/>
      <c r="I1766" s="86"/>
      <c r="J1766" s="86" t="str">
        <f>VLOOKUP(D1766,AI!B:G,6,FALSE)</f>
        <v>test_deadth_event(RECEIVER, ARG0, ARG1, ARG2, ARG3,ARG4)</v>
      </c>
      <c r="K1766" s="86">
        <f t="shared" si="68"/>
        <v>1</v>
      </c>
      <c r="L1766" s="86">
        <f>IF(怪物属性编辑!AH1499=1,怪物属性编辑!AO1499,0)</f>
        <v>5662</v>
      </c>
      <c r="M1766" s="89">
        <f t="shared" si="66"/>
        <v>1770</v>
      </c>
      <c r="S1766" s="86">
        <v>320</v>
      </c>
      <c r="AF1766" s="90">
        <f t="shared" si="69"/>
        <v>131198</v>
      </c>
    </row>
    <row r="1767" spans="1:32">
      <c r="A1767" s="5">
        <v>31199</v>
      </c>
      <c r="B1767" s="4">
        <v>10151</v>
      </c>
      <c r="C1767" s="5" t="str">
        <f>VLOOKUP(B1767,映射!A:B,2,FALSE)</f>
        <v>亚特拉斯巨神</v>
      </c>
      <c r="D1767" s="85" t="str">
        <f>IF(IF(COUNTIF(AI!A:A,'表格编辑 '!C1767),TRUE,FALSE)=FALSE,"monster",(VLOOKUP(C1767,AI!A:B,2,FALSE)))</f>
        <v>monster</v>
      </c>
      <c r="E1767" s="2">
        <v>59</v>
      </c>
      <c r="F1767" s="86" t="str">
        <f>VLOOKUP(D1767,AI!B:G,2,FALSE)</f>
        <v>AI_born_event(RECEIVER, ARG0, ARG1, ARG2, ARG3,ARG4)</v>
      </c>
      <c r="G1767" s="86" t="str">
        <f>VLOOKUP(D1767,AI!B:G,3,FALSE)</f>
        <v>AI_update_event(RECEIVER, ARG0, ARG1, ARG2, ARG3,ARG4)</v>
      </c>
      <c r="H1767" s="86"/>
      <c r="I1767" s="86"/>
      <c r="J1767" s="86" t="str">
        <f>VLOOKUP(D1767,AI!B:G,6,FALSE)</f>
        <v>test_deadth_event(RECEIVER, ARG0, ARG1, ARG2, ARG3,ARG4)</v>
      </c>
      <c r="K1767" s="86">
        <f t="shared" si="68"/>
        <v>1</v>
      </c>
      <c r="L1767" s="86">
        <f>IF(怪物属性编辑!AH1500=1,怪物属性编辑!AO1500,0)</f>
        <v>4440</v>
      </c>
      <c r="M1767" s="89">
        <f t="shared" si="66"/>
        <v>1770</v>
      </c>
      <c r="S1767" s="86">
        <v>320</v>
      </c>
      <c r="AF1767" s="90">
        <f t="shared" si="69"/>
        <v>131199</v>
      </c>
    </row>
    <row r="1768" spans="1:32">
      <c r="A1768" s="5">
        <v>31200</v>
      </c>
      <c r="B1768" s="4">
        <v>10043</v>
      </c>
      <c r="C1768" s="5" t="str">
        <f>VLOOKUP(B1768,映射!A:B,2,FALSE)</f>
        <v>丘比特</v>
      </c>
      <c r="D1768" s="85" t="str">
        <f>IF(IF(COUNTIF(AI!A:A,'表格编辑 '!C1768),TRUE,FALSE)=FALSE,"monster",(VLOOKUP(C1768,AI!A:B,2,FALSE)))</f>
        <v>monster</v>
      </c>
      <c r="E1768" s="2">
        <v>59</v>
      </c>
      <c r="F1768" s="86" t="str">
        <f>VLOOKUP(D1768,AI!B:G,2,FALSE)</f>
        <v>AI_born_event(RECEIVER, ARG0, ARG1, ARG2, ARG3,ARG4)</v>
      </c>
      <c r="G1768" s="86" t="str">
        <f>VLOOKUP(D1768,AI!B:G,3,FALSE)</f>
        <v>AI_update_event(RECEIVER, ARG0, ARG1, ARG2, ARG3,ARG4)</v>
      </c>
      <c r="H1768" s="86"/>
      <c r="I1768" s="86"/>
      <c r="J1768" s="86" t="str">
        <f>VLOOKUP(D1768,AI!B:G,6,FALSE)</f>
        <v>test_deadth_event(RECEIVER, ARG0, ARG1, ARG2, ARG3,ARG4)</v>
      </c>
      <c r="K1768" s="86">
        <f t="shared" si="68"/>
        <v>1</v>
      </c>
      <c r="L1768" s="86">
        <f>IF(怪物属性编辑!AH1501=1,怪物属性编辑!AO1501,0)</f>
        <v>8126</v>
      </c>
      <c r="M1768" s="89">
        <f t="shared" si="66"/>
        <v>1770</v>
      </c>
      <c r="S1768" s="86">
        <v>320</v>
      </c>
      <c r="AF1768" s="90">
        <f t="shared" si="69"/>
        <v>131200</v>
      </c>
    </row>
    <row r="1769" spans="1:32">
      <c r="A1769" s="5">
        <v>31201</v>
      </c>
      <c r="B1769" s="4">
        <v>10043</v>
      </c>
      <c r="C1769" s="5" t="str">
        <f>VLOOKUP(B1769,映射!A:B,2,FALSE)</f>
        <v>丘比特</v>
      </c>
      <c r="D1769" s="85" t="str">
        <f>IF(IF(COUNTIF(AI!A:A,'表格编辑 '!C1769),TRUE,FALSE)=FALSE,"monster",(VLOOKUP(C1769,AI!A:B,2,FALSE)))</f>
        <v>monster</v>
      </c>
      <c r="E1769" s="2">
        <v>59</v>
      </c>
      <c r="F1769" s="86" t="str">
        <f>VLOOKUP(D1769,AI!B:G,2,FALSE)</f>
        <v>AI_born_event(RECEIVER, ARG0, ARG1, ARG2, ARG3,ARG4)</v>
      </c>
      <c r="G1769" s="86" t="str">
        <f>VLOOKUP(D1769,AI!B:G,3,FALSE)</f>
        <v>AI_update_event(RECEIVER, ARG0, ARG1, ARG2, ARG3,ARG4)</v>
      </c>
      <c r="H1769" s="86"/>
      <c r="I1769" s="86"/>
      <c r="J1769" s="86" t="str">
        <f>VLOOKUP(D1769,AI!B:G,6,FALSE)</f>
        <v>test_deadth_event(RECEIVER, ARG0, ARG1, ARG2, ARG3,ARG4)</v>
      </c>
      <c r="K1769" s="86">
        <f t="shared" si="68"/>
        <v>1</v>
      </c>
      <c r="L1769" s="86">
        <f>IF(怪物属性编辑!AH1502=1,怪物属性编辑!AO1502,0)</f>
        <v>8126</v>
      </c>
      <c r="M1769" s="89">
        <f t="shared" si="66"/>
        <v>1770</v>
      </c>
      <c r="S1769" s="86">
        <v>320</v>
      </c>
      <c r="AF1769" s="90">
        <f t="shared" si="69"/>
        <v>131201</v>
      </c>
    </row>
    <row r="1770" spans="1:32">
      <c r="A1770" s="5">
        <v>31202</v>
      </c>
      <c r="B1770" s="4">
        <v>10157</v>
      </c>
      <c r="C1770" s="5" t="str">
        <f>VLOOKUP(B1770,映射!A:B,2,FALSE)</f>
        <v>幻歌妖</v>
      </c>
      <c r="D1770" s="85" t="str">
        <f>IF(IF(COUNTIF(AI!A:A,'表格编辑 '!C1770),TRUE,FALSE)=FALSE,"monster",(VLOOKUP(C1770,AI!A:B,2,FALSE)))</f>
        <v>monster</v>
      </c>
      <c r="E1770" s="2">
        <v>59</v>
      </c>
      <c r="F1770" s="86" t="str">
        <f>VLOOKUP(D1770,AI!B:G,2,FALSE)</f>
        <v>AI_born_event(RECEIVER, ARG0, ARG1, ARG2, ARG3,ARG4)</v>
      </c>
      <c r="G1770" s="86" t="str">
        <f>VLOOKUP(D1770,AI!B:G,3,FALSE)</f>
        <v>AI_update_event(RECEIVER, ARG0, ARG1, ARG2, ARG3,ARG4)</v>
      </c>
      <c r="H1770" s="86"/>
      <c r="I1770" s="86"/>
      <c r="J1770" s="86" t="str">
        <f>VLOOKUP(D1770,AI!B:G,6,FALSE)</f>
        <v>test_deadth_event(RECEIVER, ARG0, ARG1, ARG2, ARG3,ARG4)</v>
      </c>
      <c r="K1770" s="86">
        <f t="shared" si="68"/>
        <v>1</v>
      </c>
      <c r="L1770" s="86">
        <f>IF(怪物属性编辑!AH1503=1,怪物属性编辑!AO1503,0)</f>
        <v>4302</v>
      </c>
      <c r="M1770" s="89">
        <f t="shared" si="66"/>
        <v>1770</v>
      </c>
      <c r="S1770" s="86">
        <v>320</v>
      </c>
      <c r="AF1770" s="90">
        <f t="shared" si="69"/>
        <v>131202</v>
      </c>
    </row>
    <row r="1771" spans="1:32">
      <c r="A1771" s="5">
        <v>31203</v>
      </c>
      <c r="B1771" s="4">
        <v>10124</v>
      </c>
      <c r="C1771" s="5" t="str">
        <f>VLOOKUP(B1771,映射!A:B,2,FALSE)</f>
        <v>石怪</v>
      </c>
      <c r="D1771" s="85" t="str">
        <f>IF(IF(COUNTIF(AI!A:A,'表格编辑 '!C1771),TRUE,FALSE)=FALSE,"monster",(VLOOKUP(C1771,AI!A:B,2,FALSE)))</f>
        <v>monster</v>
      </c>
      <c r="E1771" s="2">
        <v>59</v>
      </c>
      <c r="F1771" s="86" t="str">
        <f>VLOOKUP(D1771,AI!B:G,2,FALSE)</f>
        <v>AI_born_event(RECEIVER, ARG0, ARG1, ARG2, ARG3,ARG4)</v>
      </c>
      <c r="G1771" s="86" t="str">
        <f>VLOOKUP(D1771,AI!B:G,3,FALSE)</f>
        <v>AI_update_event(RECEIVER, ARG0, ARG1, ARG2, ARG3,ARG4)</v>
      </c>
      <c r="H1771" s="86"/>
      <c r="I1771" s="86"/>
      <c r="J1771" s="86" t="str">
        <f>VLOOKUP(D1771,AI!B:G,6,FALSE)</f>
        <v>test_deadth_event(RECEIVER, ARG0, ARG1, ARG2, ARG3,ARG4)</v>
      </c>
      <c r="K1771" s="86">
        <f t="shared" si="68"/>
        <v>1</v>
      </c>
      <c r="L1771" s="86">
        <f>IF(怪物属性编辑!AH1504=1,怪物属性编辑!AO1504,0)</f>
        <v>4048</v>
      </c>
      <c r="M1771" s="89">
        <f t="shared" si="66"/>
        <v>1770</v>
      </c>
      <c r="S1771" s="86">
        <v>320</v>
      </c>
      <c r="AF1771" s="90">
        <f t="shared" si="69"/>
        <v>131203</v>
      </c>
    </row>
    <row r="1772" spans="1:32">
      <c r="A1772" s="5">
        <v>31204</v>
      </c>
      <c r="B1772" s="4">
        <v>10047</v>
      </c>
      <c r="C1772" s="5" t="str">
        <f>VLOOKUP(B1772,映射!A:B,2,FALSE)</f>
        <v>恶魔</v>
      </c>
      <c r="D1772" s="85" t="str">
        <f>IF(IF(COUNTIF(AI!A:A,'表格编辑 '!C1772),TRUE,FALSE)=FALSE,"monster",(VLOOKUP(C1772,AI!A:B,2,FALSE)))</f>
        <v>monster</v>
      </c>
      <c r="E1772" s="2">
        <v>59</v>
      </c>
      <c r="F1772" s="86" t="str">
        <f>VLOOKUP(D1772,AI!B:G,2,FALSE)</f>
        <v>AI_born_event(RECEIVER, ARG0, ARG1, ARG2, ARG3,ARG4)</v>
      </c>
      <c r="G1772" s="86" t="str">
        <f>VLOOKUP(D1772,AI!B:G,3,FALSE)</f>
        <v>AI_update_event(RECEIVER, ARG0, ARG1, ARG2, ARG3,ARG4)</v>
      </c>
      <c r="H1772" s="86"/>
      <c r="I1772" s="86"/>
      <c r="J1772" s="86" t="str">
        <f>VLOOKUP(D1772,AI!B:G,6,FALSE)</f>
        <v>test_deadth_event(RECEIVER, ARG0, ARG1, ARG2, ARG3,ARG4)</v>
      </c>
      <c r="K1772" s="86">
        <f t="shared" si="68"/>
        <v>1</v>
      </c>
      <c r="L1772" s="86">
        <f>IF(怪物属性编辑!AH1505=1,怪物属性编辑!AO1505,0)</f>
        <v>6562</v>
      </c>
      <c r="M1772" s="89">
        <f t="shared" si="66"/>
        <v>1770</v>
      </c>
      <c r="S1772" s="86">
        <v>320</v>
      </c>
      <c r="AF1772" s="90">
        <f t="shared" si="69"/>
        <v>131204</v>
      </c>
    </row>
    <row r="1773" spans="1:32">
      <c r="A1773" s="5">
        <v>31205</v>
      </c>
      <c r="B1773" s="4">
        <v>10117</v>
      </c>
      <c r="C1773" s="5" t="str">
        <f>VLOOKUP(B1773,映射!A:B,2,FALSE)</f>
        <v>吓人箱</v>
      </c>
      <c r="D1773" s="85" t="str">
        <f>IF(IF(COUNTIF(AI!A:A,'表格编辑 '!C1773),TRUE,FALSE)=FALSE,"monster",(VLOOKUP(C1773,AI!A:B,2,FALSE)))</f>
        <v>monster</v>
      </c>
      <c r="E1773" s="2">
        <v>59</v>
      </c>
      <c r="F1773" s="86" t="str">
        <f>VLOOKUP(D1773,AI!B:G,2,FALSE)</f>
        <v>AI_born_event(RECEIVER, ARG0, ARG1, ARG2, ARG3,ARG4)</v>
      </c>
      <c r="G1773" s="86" t="str">
        <f>VLOOKUP(D1773,AI!B:G,3,FALSE)</f>
        <v>AI_update_event(RECEIVER, ARG0, ARG1, ARG2, ARG3,ARG4)</v>
      </c>
      <c r="H1773" s="86"/>
      <c r="I1773" s="86"/>
      <c r="J1773" s="86" t="str">
        <f>VLOOKUP(D1773,AI!B:G,6,FALSE)</f>
        <v>test_deadth_event(RECEIVER, ARG0, ARG1, ARG2, ARG3,ARG4)</v>
      </c>
      <c r="K1773" s="86">
        <f t="shared" si="68"/>
        <v>1</v>
      </c>
      <c r="L1773" s="86">
        <f>IF(怪物属性编辑!AH1506=1,怪物属性编辑!AO1506,0)</f>
        <v>6984</v>
      </c>
      <c r="M1773" s="89">
        <f t="shared" si="66"/>
        <v>1770</v>
      </c>
      <c r="S1773" s="86">
        <v>320</v>
      </c>
      <c r="AF1773" s="90">
        <f t="shared" si="69"/>
        <v>131205</v>
      </c>
    </row>
    <row r="1774" spans="1:32">
      <c r="A1774" s="5">
        <v>31206</v>
      </c>
      <c r="B1774" s="4">
        <v>10152</v>
      </c>
      <c r="C1774" s="5" t="str">
        <f>VLOOKUP(B1774,映射!A:B,2,FALSE)</f>
        <v>盗贼</v>
      </c>
      <c r="D1774" s="85" t="str">
        <f>IF(IF(COUNTIF(AI!A:A,'表格编辑 '!C1774),TRUE,FALSE)=FALSE,"monster",(VLOOKUP(C1774,AI!A:B,2,FALSE)))</f>
        <v>monster</v>
      </c>
      <c r="E1774" s="2">
        <v>59</v>
      </c>
      <c r="F1774" s="86" t="str">
        <f>VLOOKUP(D1774,AI!B:G,2,FALSE)</f>
        <v>AI_born_event(RECEIVER, ARG0, ARG1, ARG2, ARG3,ARG4)</v>
      </c>
      <c r="G1774" s="86" t="str">
        <f>VLOOKUP(D1774,AI!B:G,3,FALSE)</f>
        <v>AI_update_event(RECEIVER, ARG0, ARG1, ARG2, ARG3,ARG4)</v>
      </c>
      <c r="H1774" s="86"/>
      <c r="I1774" s="86"/>
      <c r="J1774" s="86" t="str">
        <f>VLOOKUP(D1774,AI!B:G,6,FALSE)</f>
        <v>test_deadth_event(RECEIVER, ARG0, ARG1, ARG2, ARG3,ARG4)</v>
      </c>
      <c r="K1774" s="86">
        <f t="shared" si="68"/>
        <v>1</v>
      </c>
      <c r="L1774" s="86">
        <f>IF(怪物属性编辑!AH1507=1,怪物属性编辑!AO1507,0)</f>
        <v>5918</v>
      </c>
      <c r="M1774" s="89">
        <f t="shared" si="66"/>
        <v>1770</v>
      </c>
      <c r="S1774" s="86">
        <v>320</v>
      </c>
      <c r="AF1774" s="90">
        <f t="shared" si="69"/>
        <v>131206</v>
      </c>
    </row>
    <row r="1775" spans="1:32">
      <c r="A1775" s="5">
        <v>31207</v>
      </c>
      <c r="B1775" s="4">
        <v>10061</v>
      </c>
      <c r="C1775" s="5" t="str">
        <f>VLOOKUP(B1775,映射!A:B,2,FALSE)</f>
        <v>黄蝎</v>
      </c>
      <c r="D1775" s="85" t="str">
        <f>IF(IF(COUNTIF(AI!A:A,'表格编辑 '!C1775),TRUE,FALSE)=FALSE,"monster",(VLOOKUP(C1775,AI!A:B,2,FALSE)))</f>
        <v>monster</v>
      </c>
      <c r="E1775" s="5">
        <v>60</v>
      </c>
      <c r="F1775" s="86" t="str">
        <f>VLOOKUP(D1775,AI!B:G,2,FALSE)</f>
        <v>AI_born_event(RECEIVER, ARG0, ARG1, ARG2, ARG3,ARG4)</v>
      </c>
      <c r="G1775" s="86" t="str">
        <f>VLOOKUP(D1775,AI!B:G,3,FALSE)</f>
        <v>AI_update_event(RECEIVER, ARG0, ARG1, ARG2, ARG3,ARG4)</v>
      </c>
      <c r="H1775" s="86"/>
      <c r="I1775" s="86"/>
      <c r="J1775" s="86" t="str">
        <f>VLOOKUP(D1775,AI!B:G,6,FALSE)</f>
        <v>test_deadth_event(RECEIVER, ARG0, ARG1, ARG2, ARG3,ARG4)</v>
      </c>
      <c r="K1775" s="86">
        <f t="shared" si="68"/>
        <v>1</v>
      </c>
      <c r="L1775" s="86">
        <f>IF(怪物属性编辑!AH1508=1,怪物属性编辑!AO1508,0)</f>
        <v>4624</v>
      </c>
      <c r="M1775" s="89">
        <f t="shared" si="66"/>
        <v>1800</v>
      </c>
      <c r="S1775" s="86">
        <v>320</v>
      </c>
      <c r="AF1775" s="90">
        <f t="shared" si="69"/>
        <v>131207</v>
      </c>
    </row>
    <row r="1776" spans="1:32">
      <c r="A1776" s="5">
        <v>31208</v>
      </c>
      <c r="B1776" s="4">
        <v>10079</v>
      </c>
      <c r="C1776" s="5" t="str">
        <f>VLOOKUP(B1776,映射!A:B,2,FALSE)</f>
        <v>黄金树精</v>
      </c>
      <c r="D1776" s="85" t="str">
        <f>IF(IF(COUNTIF(AI!A:A,'表格编辑 '!C1776),TRUE,FALSE)=FALSE,"monster",(VLOOKUP(C1776,AI!A:B,2,FALSE)))</f>
        <v>monster</v>
      </c>
      <c r="E1776" s="5">
        <v>60</v>
      </c>
      <c r="F1776" s="86" t="str">
        <f>VLOOKUP(D1776,AI!B:G,2,FALSE)</f>
        <v>AI_born_event(RECEIVER, ARG0, ARG1, ARG2, ARG3,ARG4)</v>
      </c>
      <c r="G1776" s="86" t="str">
        <f>VLOOKUP(D1776,AI!B:G,3,FALSE)</f>
        <v>AI_update_event(RECEIVER, ARG0, ARG1, ARG2, ARG3,ARG4)</v>
      </c>
      <c r="H1776" s="86"/>
      <c r="I1776" s="86"/>
      <c r="J1776" s="86" t="str">
        <f>VLOOKUP(D1776,AI!B:G,6,FALSE)</f>
        <v>test_deadth_event(RECEIVER, ARG0, ARG1, ARG2, ARG3,ARG4)</v>
      </c>
      <c r="K1776" s="86">
        <f t="shared" si="68"/>
        <v>1</v>
      </c>
      <c r="L1776" s="86">
        <f>IF(怪物属性编辑!AH1509=1,怪物属性编辑!AO1509,0)</f>
        <v>6304</v>
      </c>
      <c r="M1776" s="89">
        <f t="shared" ref="M1776:M1869" si="70">E1776*30</f>
        <v>1800</v>
      </c>
      <c r="S1776" s="86">
        <v>320</v>
      </c>
      <c r="AF1776" s="90">
        <f t="shared" si="69"/>
        <v>131208</v>
      </c>
    </row>
    <row r="1777" spans="1:32">
      <c r="A1777" s="5">
        <v>31209</v>
      </c>
      <c r="B1777" s="4">
        <v>10151</v>
      </c>
      <c r="C1777" s="5" t="str">
        <f>VLOOKUP(B1777,映射!A:B,2,FALSE)</f>
        <v>亚特拉斯巨神</v>
      </c>
      <c r="D1777" s="85" t="str">
        <f>IF(IF(COUNTIF(AI!A:A,'表格编辑 '!C1777),TRUE,FALSE)=FALSE,"monster",(VLOOKUP(C1777,AI!A:B,2,FALSE)))</f>
        <v>monster</v>
      </c>
      <c r="E1777" s="5">
        <v>60</v>
      </c>
      <c r="F1777" s="86" t="str">
        <f>VLOOKUP(D1777,AI!B:G,2,FALSE)</f>
        <v>AI_born_event(RECEIVER, ARG0, ARG1, ARG2, ARG3,ARG4)</v>
      </c>
      <c r="G1777" s="86" t="str">
        <f>VLOOKUP(D1777,AI!B:G,3,FALSE)</f>
        <v>AI_update_event(RECEIVER, ARG0, ARG1, ARG2, ARG3,ARG4)</v>
      </c>
      <c r="H1777" s="86"/>
      <c r="I1777" s="86"/>
      <c r="J1777" s="86" t="str">
        <f>VLOOKUP(D1777,AI!B:G,6,FALSE)</f>
        <v>test_deadth_event(RECEIVER, ARG0, ARG1, ARG2, ARG3,ARG4)</v>
      </c>
      <c r="K1777" s="86">
        <f t="shared" si="68"/>
        <v>1</v>
      </c>
      <c r="L1777" s="86">
        <f>IF(怪物属性编辑!AH1510=1,怪物属性编辑!AO1510,0)</f>
        <v>5076</v>
      </c>
      <c r="M1777" s="89">
        <f t="shared" si="70"/>
        <v>1800</v>
      </c>
      <c r="S1777" s="86">
        <v>320</v>
      </c>
      <c r="AF1777" s="90">
        <f t="shared" si="69"/>
        <v>131209</v>
      </c>
    </row>
    <row r="1778" spans="1:32">
      <c r="A1778" s="5">
        <v>31210</v>
      </c>
      <c r="B1778" s="4">
        <v>10043</v>
      </c>
      <c r="C1778" s="5" t="str">
        <f>VLOOKUP(B1778,映射!A:B,2,FALSE)</f>
        <v>丘比特</v>
      </c>
      <c r="D1778" s="85" t="str">
        <f>IF(IF(COUNTIF(AI!A:A,'表格编辑 '!C1778),TRUE,FALSE)=FALSE,"monster",(VLOOKUP(C1778,AI!A:B,2,FALSE)))</f>
        <v>monster</v>
      </c>
      <c r="E1778" s="5">
        <v>60</v>
      </c>
      <c r="F1778" s="86" t="str">
        <f>VLOOKUP(D1778,AI!B:G,2,FALSE)</f>
        <v>AI_born_event(RECEIVER, ARG0, ARG1, ARG2, ARG3,ARG4)</v>
      </c>
      <c r="G1778" s="86" t="str">
        <f>VLOOKUP(D1778,AI!B:G,3,FALSE)</f>
        <v>AI_update_event(RECEIVER, ARG0, ARG1, ARG2, ARG3,ARG4)</v>
      </c>
      <c r="H1778" s="86"/>
      <c r="I1778" s="86"/>
      <c r="J1778" s="86" t="str">
        <f>VLOOKUP(D1778,AI!B:G,6,FALSE)</f>
        <v>test_deadth_event(RECEIVER, ARG0, ARG1, ARG2, ARG3,ARG4)</v>
      </c>
      <c r="K1778" s="86">
        <f t="shared" si="68"/>
        <v>1</v>
      </c>
      <c r="L1778" s="86">
        <f>IF(怪物属性编辑!AH1511=1,怪物属性编辑!AO1511,0)</f>
        <v>8900</v>
      </c>
      <c r="M1778" s="89">
        <f t="shared" si="70"/>
        <v>1800</v>
      </c>
      <c r="S1778" s="86">
        <v>320</v>
      </c>
      <c r="AF1778" s="90">
        <f t="shared" si="69"/>
        <v>131210</v>
      </c>
    </row>
    <row r="1779" spans="1:32">
      <c r="A1779" s="5">
        <v>31211</v>
      </c>
      <c r="B1779" s="4">
        <v>10043</v>
      </c>
      <c r="C1779" s="5" t="str">
        <f>VLOOKUP(B1779,映射!A:B,2,FALSE)</f>
        <v>丘比特</v>
      </c>
      <c r="D1779" s="85" t="str">
        <f>IF(IF(COUNTIF(AI!A:A,'表格编辑 '!C1779),TRUE,FALSE)=FALSE,"monster",(VLOOKUP(C1779,AI!A:B,2,FALSE)))</f>
        <v>monster</v>
      </c>
      <c r="E1779" s="5">
        <v>60</v>
      </c>
      <c r="F1779" s="86" t="str">
        <f>VLOOKUP(D1779,AI!B:G,2,FALSE)</f>
        <v>AI_born_event(RECEIVER, ARG0, ARG1, ARG2, ARG3,ARG4)</v>
      </c>
      <c r="G1779" s="86" t="str">
        <f>VLOOKUP(D1779,AI!B:G,3,FALSE)</f>
        <v>AI_update_event(RECEIVER, ARG0, ARG1, ARG2, ARG3,ARG4)</v>
      </c>
      <c r="H1779" s="86"/>
      <c r="I1779" s="86"/>
      <c r="J1779" s="86" t="str">
        <f>VLOOKUP(D1779,AI!B:G,6,FALSE)</f>
        <v>test_deadth_event(RECEIVER, ARG0, ARG1, ARG2, ARG3,ARG4)</v>
      </c>
      <c r="K1779" s="86">
        <f t="shared" si="68"/>
        <v>1</v>
      </c>
      <c r="L1779" s="86">
        <f>IF(怪物属性编辑!AH1512=1,怪物属性编辑!AO1512,0)</f>
        <v>8900</v>
      </c>
      <c r="M1779" s="89">
        <f t="shared" si="70"/>
        <v>1800</v>
      </c>
      <c r="S1779" s="86">
        <v>320</v>
      </c>
      <c r="AF1779" s="90">
        <f t="shared" si="69"/>
        <v>131211</v>
      </c>
    </row>
    <row r="1780" spans="1:32">
      <c r="A1780" s="5">
        <v>31212</v>
      </c>
      <c r="B1780" s="4">
        <v>10157</v>
      </c>
      <c r="C1780" s="5" t="str">
        <f>VLOOKUP(B1780,映射!A:B,2,FALSE)</f>
        <v>幻歌妖</v>
      </c>
      <c r="D1780" s="85" t="str">
        <f>IF(IF(COUNTIF(AI!A:A,'表格编辑 '!C1780),TRUE,FALSE)=FALSE,"monster",(VLOOKUP(C1780,AI!A:B,2,FALSE)))</f>
        <v>monster</v>
      </c>
      <c r="E1780" s="5">
        <v>60</v>
      </c>
      <c r="F1780" s="86" t="str">
        <f>VLOOKUP(D1780,AI!B:G,2,FALSE)</f>
        <v>AI_born_event(RECEIVER, ARG0, ARG1, ARG2, ARG3,ARG4)</v>
      </c>
      <c r="G1780" s="86" t="str">
        <f>VLOOKUP(D1780,AI!B:G,3,FALSE)</f>
        <v>AI_update_event(RECEIVER, ARG0, ARG1, ARG2, ARG3,ARG4)</v>
      </c>
      <c r="H1780" s="86"/>
      <c r="I1780" s="86"/>
      <c r="J1780" s="86" t="str">
        <f>VLOOKUP(D1780,AI!B:G,6,FALSE)</f>
        <v>test_deadth_event(RECEIVER, ARG0, ARG1, ARG2, ARG3,ARG4)</v>
      </c>
      <c r="K1780" s="86">
        <f t="shared" si="68"/>
        <v>1</v>
      </c>
      <c r="L1780" s="86">
        <f>IF(怪物属性编辑!AH1513=1,怪物属性编辑!AO1513,0)</f>
        <v>4916</v>
      </c>
      <c r="M1780" s="89">
        <f t="shared" si="70"/>
        <v>1800</v>
      </c>
      <c r="S1780" s="86">
        <v>320</v>
      </c>
      <c r="AF1780" s="90">
        <f t="shared" si="69"/>
        <v>131212</v>
      </c>
    </row>
    <row r="1781" spans="1:32">
      <c r="A1781" s="5">
        <v>31213</v>
      </c>
      <c r="B1781" s="4">
        <v>10124</v>
      </c>
      <c r="C1781" s="5" t="str">
        <f>VLOOKUP(B1781,映射!A:B,2,FALSE)</f>
        <v>石怪</v>
      </c>
      <c r="D1781" s="85" t="str">
        <f>IF(IF(COUNTIF(AI!A:A,'表格编辑 '!C1781),TRUE,FALSE)=FALSE,"monster",(VLOOKUP(C1781,AI!A:B,2,FALSE)))</f>
        <v>monster</v>
      </c>
      <c r="E1781" s="5">
        <v>60</v>
      </c>
      <c r="F1781" s="86" t="str">
        <f>VLOOKUP(D1781,AI!B:G,2,FALSE)</f>
        <v>AI_born_event(RECEIVER, ARG0, ARG1, ARG2, ARG3,ARG4)</v>
      </c>
      <c r="G1781" s="86" t="str">
        <f>VLOOKUP(D1781,AI!B:G,3,FALSE)</f>
        <v>AI_update_event(RECEIVER, ARG0, ARG1, ARG2, ARG3,ARG4)</v>
      </c>
      <c r="H1781" s="86"/>
      <c r="I1781" s="86"/>
      <c r="J1781" s="86" t="str">
        <f>VLOOKUP(D1781,AI!B:G,6,FALSE)</f>
        <v>test_deadth_event(RECEIVER, ARG0, ARG1, ARG2, ARG3,ARG4)</v>
      </c>
      <c r="K1781" s="86">
        <f t="shared" si="68"/>
        <v>1</v>
      </c>
      <c r="L1781" s="86">
        <f>IF(怪物属性编辑!AH1514=1,怪物属性编辑!AO1514,0)</f>
        <v>4576</v>
      </c>
      <c r="M1781" s="89">
        <f t="shared" si="70"/>
        <v>1800</v>
      </c>
      <c r="S1781" s="86">
        <v>320</v>
      </c>
      <c r="AF1781" s="90">
        <f t="shared" si="69"/>
        <v>131213</v>
      </c>
    </row>
    <row r="1782" spans="1:32">
      <c r="A1782" s="5">
        <v>31214</v>
      </c>
      <c r="B1782" s="4">
        <v>10047</v>
      </c>
      <c r="C1782" s="5" t="str">
        <f>VLOOKUP(B1782,映射!A:B,2,FALSE)</f>
        <v>恶魔</v>
      </c>
      <c r="D1782" s="85" t="str">
        <f>IF(IF(COUNTIF(AI!A:A,'表格编辑 '!C1782),TRUE,FALSE)=FALSE,"monster",(VLOOKUP(C1782,AI!A:B,2,FALSE)))</f>
        <v>monster</v>
      </c>
      <c r="E1782" s="5">
        <v>60</v>
      </c>
      <c r="F1782" s="86" t="str">
        <f>VLOOKUP(D1782,AI!B:G,2,FALSE)</f>
        <v>AI_born_event(RECEIVER, ARG0, ARG1, ARG2, ARG3,ARG4)</v>
      </c>
      <c r="G1782" s="86" t="str">
        <f>VLOOKUP(D1782,AI!B:G,3,FALSE)</f>
        <v>AI_update_event(RECEIVER, ARG0, ARG1, ARG2, ARG3,ARG4)</v>
      </c>
      <c r="H1782" s="86"/>
      <c r="I1782" s="86"/>
      <c r="J1782" s="86" t="str">
        <f>VLOOKUP(D1782,AI!B:G,6,FALSE)</f>
        <v>test_deadth_event(RECEIVER, ARG0, ARG1, ARG2, ARG3,ARG4)</v>
      </c>
      <c r="K1782" s="86">
        <f t="shared" si="68"/>
        <v>1</v>
      </c>
      <c r="L1782" s="86">
        <f>IF(怪物属性编辑!AH1515=1,怪物属性编辑!AO1515,0)</f>
        <v>7262</v>
      </c>
      <c r="M1782" s="89">
        <f t="shared" si="70"/>
        <v>1800</v>
      </c>
      <c r="S1782" s="86">
        <v>320</v>
      </c>
      <c r="AF1782" s="90">
        <f t="shared" si="69"/>
        <v>131214</v>
      </c>
    </row>
    <row r="1783" spans="1:32">
      <c r="A1783" s="5">
        <v>31215</v>
      </c>
      <c r="B1783" s="4">
        <v>10117</v>
      </c>
      <c r="C1783" s="5" t="str">
        <f>VLOOKUP(B1783,映射!A:B,2,FALSE)</f>
        <v>吓人箱</v>
      </c>
      <c r="D1783" s="85" t="str">
        <f>IF(IF(COUNTIF(AI!A:A,'表格编辑 '!C1783),TRUE,FALSE)=FALSE,"monster",(VLOOKUP(C1783,AI!A:B,2,FALSE)))</f>
        <v>monster</v>
      </c>
      <c r="E1783" s="5">
        <v>60</v>
      </c>
      <c r="F1783" s="86" t="str">
        <f>VLOOKUP(D1783,AI!B:G,2,FALSE)</f>
        <v>AI_born_event(RECEIVER, ARG0, ARG1, ARG2, ARG3,ARG4)</v>
      </c>
      <c r="G1783" s="86" t="str">
        <f>VLOOKUP(D1783,AI!B:G,3,FALSE)</f>
        <v>AI_update_event(RECEIVER, ARG0, ARG1, ARG2, ARG3,ARG4)</v>
      </c>
      <c r="H1783" s="86"/>
      <c r="I1783" s="86"/>
      <c r="J1783" s="86" t="str">
        <f>VLOOKUP(D1783,AI!B:G,6,FALSE)</f>
        <v>test_deadth_event(RECEIVER, ARG0, ARG1, ARG2, ARG3,ARG4)</v>
      </c>
      <c r="K1783" s="86">
        <f t="shared" si="68"/>
        <v>1</v>
      </c>
      <c r="L1783" s="86">
        <f>IF(怪物属性编辑!AH1516=1,怪物属性编辑!AO1516,0)</f>
        <v>7706</v>
      </c>
      <c r="M1783" s="89">
        <f t="shared" si="70"/>
        <v>1800</v>
      </c>
      <c r="S1783" s="86">
        <v>320</v>
      </c>
      <c r="AF1783" s="90">
        <f t="shared" si="69"/>
        <v>131215</v>
      </c>
    </row>
    <row r="1784" spans="1:32">
      <c r="A1784" s="5">
        <v>31216</v>
      </c>
      <c r="B1784" s="4">
        <v>10152</v>
      </c>
      <c r="C1784" s="5" t="str">
        <f>VLOOKUP(B1784,映射!A:B,2,FALSE)</f>
        <v>盗贼</v>
      </c>
      <c r="D1784" s="85" t="str">
        <f>IF(IF(COUNTIF(AI!A:A,'表格编辑 '!C1784),TRUE,FALSE)=FALSE,"monster",(VLOOKUP(C1784,AI!A:B,2,FALSE)))</f>
        <v>monster</v>
      </c>
      <c r="E1784" s="5">
        <v>60</v>
      </c>
      <c r="F1784" s="86" t="str">
        <f>VLOOKUP(D1784,AI!B:G,2,FALSE)</f>
        <v>AI_born_event(RECEIVER, ARG0, ARG1, ARG2, ARG3,ARG4)</v>
      </c>
      <c r="G1784" s="86" t="str">
        <f>VLOOKUP(D1784,AI!B:G,3,FALSE)</f>
        <v>AI_update_event(RECEIVER, ARG0, ARG1, ARG2, ARG3,ARG4)</v>
      </c>
      <c r="H1784" s="86"/>
      <c r="I1784" s="86"/>
      <c r="J1784" s="86" t="str">
        <f>VLOOKUP(D1784,AI!B:G,6,FALSE)</f>
        <v>test_deadth_event(RECEIVER, ARG0, ARG1, ARG2, ARG3,ARG4)</v>
      </c>
      <c r="K1784" s="86">
        <f t="shared" si="68"/>
        <v>1</v>
      </c>
      <c r="L1784" s="86">
        <f>IF(怪物属性编辑!AH1517=1,怪物属性编辑!AO1517,0)</f>
        <v>6600</v>
      </c>
      <c r="M1784" s="89">
        <f t="shared" si="70"/>
        <v>1800</v>
      </c>
      <c r="S1784" s="86">
        <v>320</v>
      </c>
      <c r="AF1784" s="90">
        <f t="shared" si="69"/>
        <v>131216</v>
      </c>
    </row>
    <row r="1785" spans="1:32">
      <c r="A1785" s="5">
        <v>31217</v>
      </c>
      <c r="B1785" s="99">
        <v>63</v>
      </c>
      <c r="C1785" s="5" t="str">
        <f>VLOOKUP(B1785,映射!A:B,2,FALSE)</f>
        <v>白恶魔吉拉斯</v>
      </c>
      <c r="D1785" s="85" t="str">
        <f>IF(IF(COUNTIF(AI!A:A,'表格编辑 '!C1785),TRUE,FALSE)=FALSE,"monster",(VLOOKUP(C1785,AI!A:B,2,FALSE)))</f>
        <v>BaiEMoJiLaSi</v>
      </c>
      <c r="E1785" s="2">
        <v>29</v>
      </c>
      <c r="F1785" s="86" t="str">
        <f>VLOOKUP(D1785,AI!B:G,2,FALSE)</f>
        <v>BaiEMoJiLaSi_Born(RECEIVER, ARG0, ARG1, ARG2, ARG3,ARG4)</v>
      </c>
      <c r="G1785" s="86" t="str">
        <f>VLOOKUP(D1785,AI!B:G,3,FALSE)</f>
        <v>BaiEMoJiLaSi_Update(RECEIVER, ARG0, ARG1, ARG2, ARG3,ARG4)</v>
      </c>
      <c r="H1785" s="86"/>
      <c r="I1785" s="86"/>
      <c r="J1785" s="86" t="str">
        <f>VLOOKUP(D1785,AI!B:G,6,FALSE)</f>
        <v>BaiEMoJiLaSi_deadth(RECEIVER, ARG0, ARG1, ARG2, ARG3,ARG4)</v>
      </c>
      <c r="K1785" s="86">
        <f t="shared" si="68"/>
        <v>1</v>
      </c>
      <c r="L1785" s="86">
        <f>IF(怪物属性编辑!AH1518=1,怪物属性编辑!AO1518,0)</f>
        <v>4224</v>
      </c>
      <c r="M1785" s="89">
        <f t="shared" si="70"/>
        <v>870</v>
      </c>
      <c r="N1785" s="30">
        <v>60</v>
      </c>
      <c r="O1785" s="30">
        <v>60</v>
      </c>
      <c r="P1785" s="30">
        <v>60</v>
      </c>
      <c r="Q1785" s="30">
        <v>50</v>
      </c>
      <c r="R1785" s="30">
        <v>220</v>
      </c>
      <c r="S1785" s="86">
        <v>320</v>
      </c>
      <c r="Y1785" s="86">
        <v>100</v>
      </c>
      <c r="Z1785" s="86">
        <v>100</v>
      </c>
      <c r="AA1785" s="86">
        <v>100</v>
      </c>
      <c r="AB1785" s="86">
        <v>100</v>
      </c>
      <c r="AC1785" s="86">
        <v>100</v>
      </c>
      <c r="AD1785" s="86">
        <v>100</v>
      </c>
      <c r="AF1785" s="90">
        <f t="shared" si="69"/>
        <v>131217</v>
      </c>
    </row>
    <row r="1786" spans="1:32">
      <c r="A1786" s="5">
        <v>31218</v>
      </c>
      <c r="B1786" s="99">
        <v>66</v>
      </c>
      <c r="C1786" s="5" t="str">
        <f>VLOOKUP(B1786,映射!A:B,2,FALSE)</f>
        <v>恶狼希斯</v>
      </c>
      <c r="D1786" s="85" t="str">
        <f>IF(IF(COUNTIF(AI!A:A,'表格编辑 '!C1786),TRUE,FALSE)=FALSE,"monster",(VLOOKUP(C1786,AI!A:B,2,FALSE)))</f>
        <v>ELangXiSi</v>
      </c>
      <c r="E1786" s="2">
        <v>29</v>
      </c>
      <c r="F1786" s="86" t="str">
        <f>VLOOKUP(D1786,AI!B:G,2,FALSE)</f>
        <v>ELangXiSi_Born(RECEIVER, ARG0, ARG1, ARG2, ARG3,ARG4)</v>
      </c>
      <c r="G1786" s="86" t="str">
        <f>VLOOKUP(D1786,AI!B:G,3,FALSE)</f>
        <v>ELangXiSi_Update(RECEIVER, ARG0, ARG1, ARG2, ARG3,ARG4)</v>
      </c>
      <c r="H1786" s="86"/>
      <c r="I1786" s="86"/>
      <c r="J1786" s="86" t="str">
        <f>VLOOKUP(D1786,AI!B:G,6,FALSE)</f>
        <v>ELangXiSi_deadth(RECEIVER, ARG0, ARG1, ARG2, ARG3,ARG4)</v>
      </c>
      <c r="K1786" s="86">
        <f t="shared" si="68"/>
        <v>1</v>
      </c>
      <c r="L1786" s="86">
        <f>IF(怪物属性编辑!AH1519=1,怪物属性编辑!AO1519,0)</f>
        <v>5304</v>
      </c>
      <c r="M1786" s="89">
        <f t="shared" si="70"/>
        <v>870</v>
      </c>
      <c r="N1786" s="30">
        <v>60</v>
      </c>
      <c r="O1786" s="30">
        <v>60</v>
      </c>
      <c r="P1786" s="30">
        <v>60</v>
      </c>
      <c r="Q1786" s="30">
        <v>50</v>
      </c>
      <c r="R1786" s="30">
        <v>220</v>
      </c>
      <c r="S1786" s="86">
        <v>320</v>
      </c>
      <c r="Y1786" s="86">
        <v>100</v>
      </c>
      <c r="Z1786" s="86">
        <v>100</v>
      </c>
      <c r="AA1786" s="86">
        <v>100</v>
      </c>
      <c r="AB1786" s="86">
        <v>100</v>
      </c>
      <c r="AC1786" s="86">
        <v>100</v>
      </c>
      <c r="AD1786" s="86">
        <v>100</v>
      </c>
      <c r="AF1786" s="90">
        <f t="shared" si="69"/>
        <v>131218</v>
      </c>
    </row>
    <row r="1787" spans="1:32">
      <c r="A1787" s="5">
        <v>31219</v>
      </c>
      <c r="B1787" s="99">
        <v>35</v>
      </c>
      <c r="C1787" s="5" t="str">
        <f>VLOOKUP(B1787,映射!A:B,2,FALSE)</f>
        <v>海巨龙布鲁特韦姆</v>
      </c>
      <c r="D1787" s="85" t="str">
        <f>IF(IF(COUNTIF(AI!A:A,'表格编辑 '!C1787),TRUE,FALSE)=FALSE,"monster",(VLOOKUP(C1787,AI!A:B,2,FALSE)))</f>
        <v>haijulong</v>
      </c>
      <c r="E1787" s="2">
        <v>29</v>
      </c>
      <c r="F1787" s="86" t="str">
        <f>VLOOKUP(D1787,AI!B:G,2,FALSE)</f>
        <v>HaiJuLong_Born(RECEIVER, ARG0, ARG1, ARG2, ARG3,ARG4)</v>
      </c>
      <c r="G1787" s="86" t="str">
        <f>VLOOKUP(D1787,AI!B:G,3,FALSE)</f>
        <v>HaiJuLong_Update(RECEIVER, ARG0, ARG1, ARG2, ARG3,ARG4)</v>
      </c>
      <c r="H1787" s="86"/>
      <c r="I1787" s="86"/>
      <c r="J1787" s="86" t="str">
        <f>VLOOKUP(D1787,AI!B:G,6,FALSE)</f>
        <v>HaiJuLong_deadth(RECEIVER, ARG0, ARG1, ARG2, ARG3,ARG4)</v>
      </c>
      <c r="K1787" s="86">
        <f t="shared" si="68"/>
        <v>1</v>
      </c>
      <c r="L1787" s="86">
        <f>IF(怪物属性编辑!AH1520=1,怪物属性编辑!AO1520,0)</f>
        <v>3639</v>
      </c>
      <c r="M1787" s="89">
        <f t="shared" si="70"/>
        <v>870</v>
      </c>
      <c r="N1787" s="30">
        <v>60</v>
      </c>
      <c r="O1787" s="30">
        <v>60</v>
      </c>
      <c r="P1787" s="30">
        <v>60</v>
      </c>
      <c r="Q1787" s="30">
        <v>50</v>
      </c>
      <c r="R1787" s="30">
        <v>220</v>
      </c>
      <c r="S1787" s="86">
        <v>320</v>
      </c>
      <c r="Y1787" s="86">
        <v>100</v>
      </c>
      <c r="Z1787" s="86">
        <v>100</v>
      </c>
      <c r="AA1787" s="86">
        <v>100</v>
      </c>
      <c r="AB1787" s="86">
        <v>100</v>
      </c>
      <c r="AC1787" s="86">
        <v>100</v>
      </c>
      <c r="AD1787" s="86">
        <v>100</v>
      </c>
      <c r="AE1787" s="30">
        <v>40</v>
      </c>
      <c r="AF1787" s="90">
        <f t="shared" si="69"/>
        <v>131219</v>
      </c>
    </row>
    <row r="1788" spans="1:32">
      <c r="A1788" s="5">
        <v>31220</v>
      </c>
      <c r="B1788" s="99">
        <v>50</v>
      </c>
      <c r="C1788" s="5" t="str">
        <f>VLOOKUP(B1788,映射!A:B,2,FALSE)</f>
        <v>巨人巴罗斯</v>
      </c>
      <c r="D1788" s="85" t="str">
        <f>IF(IF(COUNTIF(AI!A:A,'表格编辑 '!C1788),TRUE,FALSE)=FALSE,"monster",(VLOOKUP(C1788,AI!A:B,2,FALSE)))</f>
        <v>JuRenBaLuoSi</v>
      </c>
      <c r="E1788" s="2">
        <v>29</v>
      </c>
      <c r="F1788" s="86" t="str">
        <f>VLOOKUP(D1788,AI!B:G,2,FALSE)</f>
        <v>JuRenBaLuoSi_Born(RECEIVER, ARG0, ARG1, ARG2, ARG3,ARG4)</v>
      </c>
      <c r="G1788" s="86" t="str">
        <f>VLOOKUP(D1788,AI!B:G,3,FALSE)</f>
        <v>JuRenBaLuoSi_Update(RECEIVER, ARG0, ARG1, ARG2, ARG3,ARG4)</v>
      </c>
      <c r="H1788" s="86"/>
      <c r="I1788" s="86"/>
      <c r="J1788" s="86" t="str">
        <f>VLOOKUP(D1788,AI!B:G,6,FALSE)</f>
        <v>JuRenBaLuoSi_deadth(RECEIVER, ARG0, ARG1, ARG2, ARG3,ARG4)</v>
      </c>
      <c r="K1788" s="86">
        <f t="shared" si="68"/>
        <v>1</v>
      </c>
      <c r="L1788" s="86">
        <f>IF(怪物属性编辑!AH1521=1,怪物属性编辑!AO1521,0)</f>
        <v>3759</v>
      </c>
      <c r="M1788" s="89">
        <f t="shared" si="70"/>
        <v>870</v>
      </c>
      <c r="N1788" s="30">
        <v>60</v>
      </c>
      <c r="O1788" s="30">
        <v>60</v>
      </c>
      <c r="P1788" s="30">
        <v>60</v>
      </c>
      <c r="Q1788" s="30">
        <v>50</v>
      </c>
      <c r="R1788" s="30">
        <v>220</v>
      </c>
      <c r="S1788" s="86">
        <v>320</v>
      </c>
      <c r="Y1788" s="86">
        <v>100</v>
      </c>
      <c r="Z1788" s="86">
        <v>100</v>
      </c>
      <c r="AA1788" s="86">
        <v>100</v>
      </c>
      <c r="AB1788" s="86">
        <v>100</v>
      </c>
      <c r="AC1788" s="86">
        <v>100</v>
      </c>
      <c r="AD1788" s="86">
        <v>100</v>
      </c>
      <c r="AF1788" s="90">
        <f t="shared" si="69"/>
        <v>131220</v>
      </c>
    </row>
    <row r="1789" spans="1:32">
      <c r="A1789" s="5">
        <v>31221</v>
      </c>
      <c r="B1789" s="99">
        <v>32</v>
      </c>
      <c r="C1789" s="5" t="str">
        <f>VLOOKUP(B1789,映射!A:B,2,FALSE)</f>
        <v>食人魔首领克洛</v>
      </c>
      <c r="D1789" s="85" t="str">
        <f>IF(IF(COUNTIF(AI!A:A,'表格编辑 '!C1789),TRUE,FALSE)=FALSE,"monster",(VLOOKUP(C1789,AI!A:B,2,FALSE)))</f>
        <v>ShiRenMoShouLingLuoKe</v>
      </c>
      <c r="E1789" s="2">
        <v>29</v>
      </c>
      <c r="F1789" s="86" t="str">
        <f>VLOOKUP(D1789,AI!B:G,2,FALSE)</f>
        <v>ShiRenMoShouLingLuoKe_Born(RECEIVER, ARG0, ARG1, ARG2, ARG3,ARG4)</v>
      </c>
      <c r="G1789" s="86" t="str">
        <f>VLOOKUP(D1789,AI!B:G,3,FALSE)</f>
        <v>ShiRenMoShouLingLuoKe_Update(RECEIVER, ARG0, ARG1, ARG2, ARG3,ARG4)</v>
      </c>
      <c r="H1789" s="86"/>
      <c r="I1789" s="86"/>
      <c r="J1789" s="86" t="str">
        <f>VLOOKUP(D1789,AI!B:G,6,FALSE)</f>
        <v>ShiRenMoShouLingLuoKe_deadth(RECEIVER, ARG0, ARG1, ARG2, ARG3,ARG4)</v>
      </c>
      <c r="K1789" s="86">
        <f t="shared" si="68"/>
        <v>1</v>
      </c>
      <c r="L1789" s="86">
        <f>IF(怪物属性编辑!AH1522=1,怪物属性编辑!AO1522,0)</f>
        <v>4446</v>
      </c>
      <c r="M1789" s="89">
        <f t="shared" si="70"/>
        <v>870</v>
      </c>
      <c r="N1789" s="30">
        <v>60</v>
      </c>
      <c r="O1789" s="30">
        <v>60</v>
      </c>
      <c r="P1789" s="30">
        <v>60</v>
      </c>
      <c r="Q1789" s="30">
        <v>50</v>
      </c>
      <c r="R1789" s="30">
        <v>220</v>
      </c>
      <c r="S1789" s="86">
        <v>320</v>
      </c>
      <c r="Y1789" s="86">
        <v>100</v>
      </c>
      <c r="Z1789" s="86">
        <v>100</v>
      </c>
      <c r="AA1789" s="86">
        <v>100</v>
      </c>
      <c r="AB1789" s="86">
        <v>100</v>
      </c>
      <c r="AC1789" s="86">
        <v>100</v>
      </c>
      <c r="AD1789" s="86">
        <v>100</v>
      </c>
      <c r="AF1789" s="90">
        <f t="shared" si="69"/>
        <v>131221</v>
      </c>
    </row>
    <row r="1790" spans="1:32">
      <c r="A1790" s="5">
        <v>31222</v>
      </c>
      <c r="B1790" s="99">
        <v>63</v>
      </c>
      <c r="C1790" s="5" t="str">
        <f>VLOOKUP(B1790,映射!A:B,2,FALSE)</f>
        <v>白恶魔吉拉斯</v>
      </c>
      <c r="D1790" s="85" t="str">
        <f>IF(IF(COUNTIF(AI!A:A,'表格编辑 '!C1790),TRUE,FALSE)=FALSE,"monster",(VLOOKUP(C1790,AI!A:B,2,FALSE)))</f>
        <v>BaiEMoJiLaSi</v>
      </c>
      <c r="E1790" s="2">
        <v>34</v>
      </c>
      <c r="F1790" s="86" t="str">
        <f>VLOOKUP(D1790,AI!B:G,2,FALSE)</f>
        <v>BaiEMoJiLaSi_Born(RECEIVER, ARG0, ARG1, ARG2, ARG3,ARG4)</v>
      </c>
      <c r="G1790" s="86" t="str">
        <f>VLOOKUP(D1790,AI!B:G,3,FALSE)</f>
        <v>BaiEMoJiLaSi_Update(RECEIVER, ARG0, ARG1, ARG2, ARG3,ARG4)</v>
      </c>
      <c r="H1790" s="86"/>
      <c r="I1790" s="86"/>
      <c r="J1790" s="86" t="str">
        <f>VLOOKUP(D1790,AI!B:G,6,FALSE)</f>
        <v>BaiEMoJiLaSi_deadth(RECEIVER, ARG0, ARG1, ARG2, ARG3,ARG4)</v>
      </c>
      <c r="K1790" s="86">
        <f t="shared" si="68"/>
        <v>1</v>
      </c>
      <c r="L1790" s="86">
        <f>IF(怪物属性编辑!AH1523=1,怪物属性编辑!AO1523,0)</f>
        <v>8673</v>
      </c>
      <c r="M1790" s="89">
        <f t="shared" si="70"/>
        <v>1020</v>
      </c>
      <c r="N1790" s="30">
        <v>60</v>
      </c>
      <c r="O1790" s="30">
        <v>60</v>
      </c>
      <c r="P1790" s="30">
        <v>60</v>
      </c>
      <c r="Q1790" s="30">
        <v>50</v>
      </c>
      <c r="R1790" s="30">
        <v>220</v>
      </c>
      <c r="S1790" s="86">
        <v>320</v>
      </c>
      <c r="Y1790" s="86">
        <v>100</v>
      </c>
      <c r="Z1790" s="86">
        <v>100</v>
      </c>
      <c r="AA1790" s="86">
        <v>100</v>
      </c>
      <c r="AB1790" s="86">
        <v>100</v>
      </c>
      <c r="AC1790" s="86">
        <v>100</v>
      </c>
      <c r="AD1790" s="86">
        <v>100</v>
      </c>
      <c r="AF1790" s="90">
        <f t="shared" si="69"/>
        <v>131222</v>
      </c>
    </row>
    <row r="1791" spans="1:32">
      <c r="A1791" s="5">
        <v>31223</v>
      </c>
      <c r="B1791" s="99">
        <v>66</v>
      </c>
      <c r="C1791" s="5" t="str">
        <f>VLOOKUP(B1791,映射!A:B,2,FALSE)</f>
        <v>恶狼希斯</v>
      </c>
      <c r="D1791" s="85" t="str">
        <f>IF(IF(COUNTIF(AI!A:A,'表格编辑 '!C1791),TRUE,FALSE)=FALSE,"monster",(VLOOKUP(C1791,AI!A:B,2,FALSE)))</f>
        <v>ELangXiSi</v>
      </c>
      <c r="E1791" s="2">
        <v>34</v>
      </c>
      <c r="F1791" s="86" t="str">
        <f>VLOOKUP(D1791,AI!B:G,2,FALSE)</f>
        <v>ELangXiSi_Born(RECEIVER, ARG0, ARG1, ARG2, ARG3,ARG4)</v>
      </c>
      <c r="G1791" s="86" t="str">
        <f>VLOOKUP(D1791,AI!B:G,3,FALSE)</f>
        <v>ELangXiSi_Update(RECEIVER, ARG0, ARG1, ARG2, ARG3,ARG4)</v>
      </c>
      <c r="H1791" s="86"/>
      <c r="I1791" s="86"/>
      <c r="J1791" s="86" t="str">
        <f>VLOOKUP(D1791,AI!B:G,6,FALSE)</f>
        <v>ELangXiSi_deadth(RECEIVER, ARG0, ARG1, ARG2, ARG3,ARG4)</v>
      </c>
      <c r="K1791" s="86">
        <f t="shared" si="68"/>
        <v>1</v>
      </c>
      <c r="L1791" s="86">
        <f>IF(怪物属性编辑!AH1524=1,怪物属性编辑!AO1524,0)</f>
        <v>10335</v>
      </c>
      <c r="M1791" s="89">
        <f t="shared" si="70"/>
        <v>1020</v>
      </c>
      <c r="N1791" s="30">
        <v>60</v>
      </c>
      <c r="O1791" s="30">
        <v>60</v>
      </c>
      <c r="P1791" s="30">
        <v>60</v>
      </c>
      <c r="Q1791" s="30">
        <v>50</v>
      </c>
      <c r="R1791" s="30">
        <v>220</v>
      </c>
      <c r="S1791" s="86">
        <v>320</v>
      </c>
      <c r="Y1791" s="86">
        <v>100</v>
      </c>
      <c r="Z1791" s="86">
        <v>100</v>
      </c>
      <c r="AA1791" s="86">
        <v>100</v>
      </c>
      <c r="AB1791" s="86">
        <v>100</v>
      </c>
      <c r="AC1791" s="86">
        <v>100</v>
      </c>
      <c r="AD1791" s="86">
        <v>100</v>
      </c>
      <c r="AF1791" s="90">
        <f t="shared" si="69"/>
        <v>131223</v>
      </c>
    </row>
    <row r="1792" spans="1:32">
      <c r="A1792" s="5">
        <v>31224</v>
      </c>
      <c r="B1792" s="99">
        <v>35</v>
      </c>
      <c r="C1792" s="5" t="str">
        <f>VLOOKUP(B1792,映射!A:B,2,FALSE)</f>
        <v>海巨龙布鲁特韦姆</v>
      </c>
      <c r="D1792" s="85" t="str">
        <f>IF(IF(COUNTIF(AI!A:A,'表格编辑 '!C1792),TRUE,FALSE)=FALSE,"monster",(VLOOKUP(C1792,AI!A:B,2,FALSE)))</f>
        <v>haijulong</v>
      </c>
      <c r="E1792" s="2">
        <v>34</v>
      </c>
      <c r="F1792" s="86" t="str">
        <f>VLOOKUP(D1792,AI!B:G,2,FALSE)</f>
        <v>HaiJuLong_Born(RECEIVER, ARG0, ARG1, ARG2, ARG3,ARG4)</v>
      </c>
      <c r="G1792" s="86" t="str">
        <f>VLOOKUP(D1792,AI!B:G,3,FALSE)</f>
        <v>HaiJuLong_Update(RECEIVER, ARG0, ARG1, ARG2, ARG3,ARG4)</v>
      </c>
      <c r="H1792" s="86"/>
      <c r="I1792" s="86"/>
      <c r="J1792" s="86" t="str">
        <f>VLOOKUP(D1792,AI!B:G,6,FALSE)</f>
        <v>HaiJuLong_deadth(RECEIVER, ARG0, ARG1, ARG2, ARG3,ARG4)</v>
      </c>
      <c r="K1792" s="86">
        <f t="shared" si="68"/>
        <v>1</v>
      </c>
      <c r="L1792" s="86">
        <f>IF(怪物属性编辑!AH1525=1,怪物属性编辑!AO1525,0)</f>
        <v>7344</v>
      </c>
      <c r="M1792" s="89">
        <f t="shared" si="70"/>
        <v>1020</v>
      </c>
      <c r="N1792" s="30">
        <v>60</v>
      </c>
      <c r="O1792" s="30">
        <v>60</v>
      </c>
      <c r="P1792" s="30">
        <v>60</v>
      </c>
      <c r="Q1792" s="30">
        <v>80</v>
      </c>
      <c r="R1792" s="30">
        <v>220</v>
      </c>
      <c r="S1792" s="86">
        <v>320</v>
      </c>
      <c r="Y1792" s="86">
        <v>100</v>
      </c>
      <c r="Z1792" s="86">
        <v>100</v>
      </c>
      <c r="AA1792" s="86">
        <v>100</v>
      </c>
      <c r="AB1792" s="86">
        <v>100</v>
      </c>
      <c r="AC1792" s="86">
        <v>100</v>
      </c>
      <c r="AD1792" s="86">
        <v>100</v>
      </c>
      <c r="AE1792" s="30">
        <v>40</v>
      </c>
      <c r="AF1792" s="90">
        <f t="shared" si="69"/>
        <v>131224</v>
      </c>
    </row>
    <row r="1793" spans="1:32">
      <c r="A1793" s="5">
        <v>31225</v>
      </c>
      <c r="B1793" s="99">
        <v>50</v>
      </c>
      <c r="C1793" s="5" t="str">
        <f>VLOOKUP(B1793,映射!A:B,2,FALSE)</f>
        <v>巨人巴罗斯</v>
      </c>
      <c r="D1793" s="85" t="str">
        <f>IF(IF(COUNTIF(AI!A:A,'表格编辑 '!C1793),TRUE,FALSE)=FALSE,"monster",(VLOOKUP(C1793,AI!A:B,2,FALSE)))</f>
        <v>JuRenBaLuoSi</v>
      </c>
      <c r="E1793" s="2">
        <v>34</v>
      </c>
      <c r="F1793" s="86" t="str">
        <f>VLOOKUP(D1793,AI!B:G,2,FALSE)</f>
        <v>JuRenBaLuoSi_Born(RECEIVER, ARG0, ARG1, ARG2, ARG3,ARG4)</v>
      </c>
      <c r="G1793" s="86" t="str">
        <f>VLOOKUP(D1793,AI!B:G,3,FALSE)</f>
        <v>JuRenBaLuoSi_Update(RECEIVER, ARG0, ARG1, ARG2, ARG3,ARG4)</v>
      </c>
      <c r="H1793" s="86"/>
      <c r="I1793" s="86"/>
      <c r="J1793" s="86" t="str">
        <f>VLOOKUP(D1793,AI!B:G,6,FALSE)</f>
        <v>JuRenBaLuoSi_deadth(RECEIVER, ARG0, ARG1, ARG2, ARG3,ARG4)</v>
      </c>
      <c r="K1793" s="86">
        <f t="shared" si="68"/>
        <v>1</v>
      </c>
      <c r="L1793" s="86">
        <f>IF(怪物属性编辑!AH1526=1,怪物属性编辑!AO1526,0)</f>
        <v>7782</v>
      </c>
      <c r="M1793" s="89">
        <f t="shared" si="70"/>
        <v>1020</v>
      </c>
      <c r="N1793" s="30">
        <v>80</v>
      </c>
      <c r="O1793" s="30">
        <v>80</v>
      </c>
      <c r="P1793" s="30">
        <v>80</v>
      </c>
      <c r="Q1793" s="30">
        <v>50</v>
      </c>
      <c r="R1793" s="30">
        <v>220</v>
      </c>
      <c r="S1793" s="86">
        <v>320</v>
      </c>
      <c r="Y1793" s="86">
        <v>100</v>
      </c>
      <c r="Z1793" s="86">
        <v>100</v>
      </c>
      <c r="AA1793" s="86">
        <v>100</v>
      </c>
      <c r="AB1793" s="86">
        <v>100</v>
      </c>
      <c r="AC1793" s="86">
        <v>100</v>
      </c>
      <c r="AD1793" s="86">
        <v>100</v>
      </c>
      <c r="AF1793" s="90">
        <f t="shared" si="69"/>
        <v>131225</v>
      </c>
    </row>
    <row r="1794" spans="1:32">
      <c r="A1794" s="5">
        <v>31226</v>
      </c>
      <c r="B1794" s="99">
        <v>32</v>
      </c>
      <c r="C1794" s="5" t="str">
        <f>VLOOKUP(B1794,映射!A:B,2,FALSE)</f>
        <v>食人魔首领克洛</v>
      </c>
      <c r="D1794" s="85" t="str">
        <f>IF(IF(COUNTIF(AI!A:A,'表格编辑 '!C1794),TRUE,FALSE)=FALSE,"monster",(VLOOKUP(C1794,AI!A:B,2,FALSE)))</f>
        <v>ShiRenMoShouLingLuoKe</v>
      </c>
      <c r="E1794" s="2">
        <v>34</v>
      </c>
      <c r="F1794" s="86" t="str">
        <f>VLOOKUP(D1794,AI!B:G,2,FALSE)</f>
        <v>ShiRenMoShouLingLuoKe_Born(RECEIVER, ARG0, ARG1, ARG2, ARG3,ARG4)</v>
      </c>
      <c r="G1794" s="86" t="str">
        <f>VLOOKUP(D1794,AI!B:G,3,FALSE)</f>
        <v>ShiRenMoShouLingLuoKe_Update(RECEIVER, ARG0, ARG1, ARG2, ARG3,ARG4)</v>
      </c>
      <c r="H1794" s="86"/>
      <c r="I1794" s="86"/>
      <c r="J1794" s="86" t="str">
        <f>VLOOKUP(D1794,AI!B:G,6,FALSE)</f>
        <v>ShiRenMoShouLingLuoKe_deadth(RECEIVER, ARG0, ARG1, ARG2, ARG3,ARG4)</v>
      </c>
      <c r="K1794" s="86">
        <f t="shared" si="68"/>
        <v>1</v>
      </c>
      <c r="L1794" s="86">
        <f>IF(怪物属性编辑!AH1527=1,怪物属性编辑!AO1527,0)</f>
        <v>8985</v>
      </c>
      <c r="M1794" s="89">
        <f t="shared" si="70"/>
        <v>1020</v>
      </c>
      <c r="N1794" s="30">
        <v>80</v>
      </c>
      <c r="O1794" s="30">
        <v>80</v>
      </c>
      <c r="P1794" s="30">
        <v>80</v>
      </c>
      <c r="Q1794" s="30">
        <v>50</v>
      </c>
      <c r="R1794" s="30">
        <v>220</v>
      </c>
      <c r="S1794" s="86">
        <v>320</v>
      </c>
      <c r="Y1794" s="86">
        <v>100</v>
      </c>
      <c r="Z1794" s="86">
        <v>100</v>
      </c>
      <c r="AA1794" s="86">
        <v>100</v>
      </c>
      <c r="AB1794" s="86">
        <v>100</v>
      </c>
      <c r="AC1794" s="86">
        <v>100</v>
      </c>
      <c r="AD1794" s="86">
        <v>100</v>
      </c>
      <c r="AF1794" s="90">
        <f t="shared" si="69"/>
        <v>131226</v>
      </c>
    </row>
    <row r="1795" spans="1:32">
      <c r="A1795" s="5">
        <v>31227</v>
      </c>
      <c r="B1795" s="99">
        <v>63</v>
      </c>
      <c r="C1795" s="5" t="str">
        <f>VLOOKUP(B1795,映射!A:B,2,FALSE)</f>
        <v>白恶魔吉拉斯</v>
      </c>
      <c r="D1795" s="85" t="str">
        <f>IF(IF(COUNTIF(AI!A:A,'表格编辑 '!C1795),TRUE,FALSE)=FALSE,"monster",(VLOOKUP(C1795,AI!A:B,2,FALSE)))</f>
        <v>BaiEMoJiLaSi</v>
      </c>
      <c r="E1795" s="2">
        <v>39</v>
      </c>
      <c r="F1795" s="86" t="str">
        <f>VLOOKUP(D1795,AI!B:G,2,FALSE)</f>
        <v>BaiEMoJiLaSi_Born(RECEIVER, ARG0, ARG1, ARG2, ARG3,ARG4)</v>
      </c>
      <c r="G1795" s="86" t="str">
        <f>VLOOKUP(D1795,AI!B:G,3,FALSE)</f>
        <v>BaiEMoJiLaSi_Update(RECEIVER, ARG0, ARG1, ARG2, ARG3,ARG4)</v>
      </c>
      <c r="H1795" s="86"/>
      <c r="I1795" s="86"/>
      <c r="J1795" s="86" t="str">
        <f>VLOOKUP(D1795,AI!B:G,6,FALSE)</f>
        <v>BaiEMoJiLaSi_deadth(RECEIVER, ARG0, ARG1, ARG2, ARG3,ARG4)</v>
      </c>
      <c r="K1795" s="86">
        <f t="shared" si="68"/>
        <v>1</v>
      </c>
      <c r="L1795" s="86">
        <f>IF(怪物属性编辑!AH1528=1,怪物属性编辑!AO1528,0)</f>
        <v>9345</v>
      </c>
      <c r="M1795" s="89">
        <f t="shared" si="70"/>
        <v>1170</v>
      </c>
      <c r="N1795" s="30">
        <v>80</v>
      </c>
      <c r="O1795" s="30">
        <v>80</v>
      </c>
      <c r="P1795" s="30">
        <v>80</v>
      </c>
      <c r="Q1795" s="30">
        <v>50</v>
      </c>
      <c r="R1795" s="30">
        <v>220</v>
      </c>
      <c r="S1795" s="86">
        <v>320</v>
      </c>
      <c r="Y1795" s="86">
        <v>100</v>
      </c>
      <c r="Z1795" s="86">
        <v>100</v>
      </c>
      <c r="AA1795" s="86">
        <v>100</v>
      </c>
      <c r="AB1795" s="86">
        <v>100</v>
      </c>
      <c r="AC1795" s="86">
        <v>100</v>
      </c>
      <c r="AD1795" s="86">
        <v>100</v>
      </c>
      <c r="AF1795" s="90">
        <f t="shared" si="69"/>
        <v>131227</v>
      </c>
    </row>
    <row r="1796" spans="1:32">
      <c r="A1796" s="5">
        <v>31228</v>
      </c>
      <c r="B1796" s="99">
        <v>66</v>
      </c>
      <c r="C1796" s="5" t="str">
        <f>VLOOKUP(B1796,映射!A:B,2,FALSE)</f>
        <v>恶狼希斯</v>
      </c>
      <c r="D1796" s="85" t="str">
        <f>IF(IF(COUNTIF(AI!A:A,'表格编辑 '!C1796),TRUE,FALSE)=FALSE,"monster",(VLOOKUP(C1796,AI!A:B,2,FALSE)))</f>
        <v>ELangXiSi</v>
      </c>
      <c r="E1796" s="2">
        <v>39</v>
      </c>
      <c r="F1796" s="86" t="str">
        <f>VLOOKUP(D1796,AI!B:G,2,FALSE)</f>
        <v>ELangXiSi_Born(RECEIVER, ARG0, ARG1, ARG2, ARG3,ARG4)</v>
      </c>
      <c r="G1796" s="86" t="str">
        <f>VLOOKUP(D1796,AI!B:G,3,FALSE)</f>
        <v>ELangXiSi_Update(RECEIVER, ARG0, ARG1, ARG2, ARG3,ARG4)</v>
      </c>
      <c r="H1796" s="86"/>
      <c r="I1796" s="86"/>
      <c r="J1796" s="86" t="str">
        <f>VLOOKUP(D1796,AI!B:G,6,FALSE)</f>
        <v>ELangXiSi_deadth(RECEIVER, ARG0, ARG1, ARG2, ARG3,ARG4)</v>
      </c>
      <c r="K1796" s="86">
        <f t="shared" si="68"/>
        <v>1</v>
      </c>
      <c r="L1796" s="86">
        <f>IF(怪物属性编辑!AH1529=1,怪物属性编辑!AO1529,0)</f>
        <v>11172</v>
      </c>
      <c r="M1796" s="89">
        <f t="shared" si="70"/>
        <v>1170</v>
      </c>
      <c r="N1796" s="30">
        <v>80</v>
      </c>
      <c r="O1796" s="30">
        <v>80</v>
      </c>
      <c r="P1796" s="30">
        <v>80</v>
      </c>
      <c r="Q1796" s="30">
        <v>50</v>
      </c>
      <c r="R1796" s="30">
        <v>220</v>
      </c>
      <c r="S1796" s="86">
        <v>320</v>
      </c>
      <c r="Y1796" s="86">
        <v>100</v>
      </c>
      <c r="Z1796" s="86">
        <v>100</v>
      </c>
      <c r="AA1796" s="86">
        <v>100</v>
      </c>
      <c r="AB1796" s="86">
        <v>100</v>
      </c>
      <c r="AC1796" s="86">
        <v>100</v>
      </c>
      <c r="AD1796" s="86">
        <v>100</v>
      </c>
      <c r="AF1796" s="90">
        <f t="shared" si="69"/>
        <v>131228</v>
      </c>
    </row>
    <row r="1797" spans="1:32">
      <c r="A1797" s="5">
        <v>31229</v>
      </c>
      <c r="B1797" s="99">
        <v>35</v>
      </c>
      <c r="C1797" s="5" t="str">
        <f>VLOOKUP(B1797,映射!A:B,2,FALSE)</f>
        <v>海巨龙布鲁特韦姆</v>
      </c>
      <c r="D1797" s="85" t="str">
        <f>IF(IF(COUNTIF(AI!A:A,'表格编辑 '!C1797),TRUE,FALSE)=FALSE,"monster",(VLOOKUP(C1797,AI!A:B,2,FALSE)))</f>
        <v>haijulong</v>
      </c>
      <c r="E1797" s="2">
        <v>39</v>
      </c>
      <c r="F1797" s="86" t="str">
        <f>VLOOKUP(D1797,AI!B:G,2,FALSE)</f>
        <v>HaiJuLong_Born(RECEIVER, ARG0, ARG1, ARG2, ARG3,ARG4)</v>
      </c>
      <c r="G1797" s="86" t="str">
        <f>VLOOKUP(D1797,AI!B:G,3,FALSE)</f>
        <v>HaiJuLong_Update(RECEIVER, ARG0, ARG1, ARG2, ARG3,ARG4)</v>
      </c>
      <c r="H1797" s="86"/>
      <c r="I1797" s="86"/>
      <c r="J1797" s="86" t="str">
        <f>VLOOKUP(D1797,AI!B:G,6,FALSE)</f>
        <v>HaiJuLong_deadth(RECEIVER, ARG0, ARG1, ARG2, ARG3,ARG4)</v>
      </c>
      <c r="K1797" s="86">
        <f t="shared" si="68"/>
        <v>1</v>
      </c>
      <c r="L1797" s="86">
        <f>IF(怪物属性编辑!AH1530=1,怪物属性编辑!AO1530,0)</f>
        <v>7869</v>
      </c>
      <c r="M1797" s="89">
        <f t="shared" si="70"/>
        <v>1170</v>
      </c>
      <c r="N1797" s="30">
        <v>80</v>
      </c>
      <c r="O1797" s="30">
        <v>80</v>
      </c>
      <c r="P1797" s="30">
        <v>80</v>
      </c>
      <c r="Q1797" s="30">
        <v>80</v>
      </c>
      <c r="R1797" s="30">
        <v>220</v>
      </c>
      <c r="S1797" s="86">
        <v>320</v>
      </c>
      <c r="Y1797" s="86">
        <v>100</v>
      </c>
      <c r="Z1797" s="86">
        <v>100</v>
      </c>
      <c r="AA1797" s="86">
        <v>100</v>
      </c>
      <c r="AB1797" s="86">
        <v>100</v>
      </c>
      <c r="AC1797" s="86">
        <v>100</v>
      </c>
      <c r="AD1797" s="86">
        <v>100</v>
      </c>
      <c r="AE1797" s="30">
        <v>40</v>
      </c>
      <c r="AF1797" s="90">
        <f t="shared" si="69"/>
        <v>131229</v>
      </c>
    </row>
    <row r="1798" spans="1:32">
      <c r="A1798" s="5">
        <v>31230</v>
      </c>
      <c r="B1798" s="99">
        <v>50</v>
      </c>
      <c r="C1798" s="5" t="str">
        <f>VLOOKUP(B1798,映射!A:B,2,FALSE)</f>
        <v>巨人巴罗斯</v>
      </c>
      <c r="D1798" s="85" t="str">
        <f>IF(IF(COUNTIF(AI!A:A,'表格编辑 '!C1798),TRUE,FALSE)=FALSE,"monster",(VLOOKUP(C1798,AI!A:B,2,FALSE)))</f>
        <v>JuRenBaLuoSi</v>
      </c>
      <c r="E1798" s="2">
        <v>39</v>
      </c>
      <c r="F1798" s="86" t="str">
        <f>VLOOKUP(D1798,AI!B:G,2,FALSE)</f>
        <v>JuRenBaLuoSi_Born(RECEIVER, ARG0, ARG1, ARG2, ARG3,ARG4)</v>
      </c>
      <c r="G1798" s="86" t="str">
        <f>VLOOKUP(D1798,AI!B:G,3,FALSE)</f>
        <v>JuRenBaLuoSi_Update(RECEIVER, ARG0, ARG1, ARG2, ARG3,ARG4)</v>
      </c>
      <c r="H1798" s="86"/>
      <c r="I1798" s="86"/>
      <c r="J1798" s="86" t="str">
        <f>VLOOKUP(D1798,AI!B:G,6,FALSE)</f>
        <v>JuRenBaLuoSi_deadth(RECEIVER, ARG0, ARG1, ARG2, ARG3,ARG4)</v>
      </c>
      <c r="K1798" s="86">
        <f t="shared" si="68"/>
        <v>1</v>
      </c>
      <c r="L1798" s="86">
        <f>IF(怪物属性编辑!AH1531=1,怪物属性编辑!AO1531,0)</f>
        <v>8505</v>
      </c>
      <c r="M1798" s="89">
        <f t="shared" si="70"/>
        <v>1170</v>
      </c>
      <c r="N1798" s="30">
        <v>80</v>
      </c>
      <c r="O1798" s="30">
        <v>80</v>
      </c>
      <c r="P1798" s="30">
        <v>80</v>
      </c>
      <c r="Q1798" s="30">
        <v>50</v>
      </c>
      <c r="R1798" s="30">
        <v>220</v>
      </c>
      <c r="S1798" s="86">
        <v>320</v>
      </c>
      <c r="Y1798" s="86">
        <v>100</v>
      </c>
      <c r="Z1798" s="86">
        <v>100</v>
      </c>
      <c r="AA1798" s="86">
        <v>100</v>
      </c>
      <c r="AB1798" s="86">
        <v>100</v>
      </c>
      <c r="AC1798" s="86">
        <v>100</v>
      </c>
      <c r="AD1798" s="86">
        <v>100</v>
      </c>
      <c r="AF1798" s="90">
        <f t="shared" si="69"/>
        <v>131230</v>
      </c>
    </row>
    <row r="1799" spans="1:32">
      <c r="A1799" s="5">
        <v>31231</v>
      </c>
      <c r="B1799" s="99">
        <v>32</v>
      </c>
      <c r="C1799" s="5" t="str">
        <f>VLOOKUP(B1799,映射!A:B,2,FALSE)</f>
        <v>食人魔首领克洛</v>
      </c>
      <c r="D1799" s="85" t="str">
        <f>IF(IF(COUNTIF(AI!A:A,'表格编辑 '!C1799),TRUE,FALSE)=FALSE,"monster",(VLOOKUP(C1799,AI!A:B,2,FALSE)))</f>
        <v>ShiRenMoShouLingLuoKe</v>
      </c>
      <c r="E1799" s="2">
        <v>39</v>
      </c>
      <c r="F1799" s="86" t="str">
        <f>VLOOKUP(D1799,AI!B:G,2,FALSE)</f>
        <v>ShiRenMoShouLingLuoKe_Born(RECEIVER, ARG0, ARG1, ARG2, ARG3,ARG4)</v>
      </c>
      <c r="G1799" s="86" t="str">
        <f>VLOOKUP(D1799,AI!B:G,3,FALSE)</f>
        <v>ShiRenMoShouLingLuoKe_Update(RECEIVER, ARG0, ARG1, ARG2, ARG3,ARG4)</v>
      </c>
      <c r="H1799" s="86"/>
      <c r="I1799" s="86"/>
      <c r="J1799" s="86" t="str">
        <f>VLOOKUP(D1799,AI!B:G,6,FALSE)</f>
        <v>ShiRenMoShouLingLuoKe_deadth(RECEIVER, ARG0, ARG1, ARG2, ARG3,ARG4)</v>
      </c>
      <c r="K1799" s="86">
        <f t="shared" si="68"/>
        <v>1</v>
      </c>
      <c r="L1799" s="86">
        <f>IF(怪物属性编辑!AH1532=1,怪物属性编辑!AO1532,0)</f>
        <v>9708</v>
      </c>
      <c r="M1799" s="89">
        <f t="shared" si="70"/>
        <v>1170</v>
      </c>
      <c r="N1799" s="30">
        <v>100</v>
      </c>
      <c r="O1799" s="30">
        <v>120</v>
      </c>
      <c r="P1799" s="30">
        <v>100</v>
      </c>
      <c r="Q1799" s="30">
        <v>50</v>
      </c>
      <c r="R1799" s="30">
        <v>220</v>
      </c>
      <c r="S1799" s="86">
        <v>320</v>
      </c>
      <c r="Y1799" s="86">
        <v>100</v>
      </c>
      <c r="Z1799" s="86">
        <v>100</v>
      </c>
      <c r="AA1799" s="86">
        <v>100</v>
      </c>
      <c r="AB1799" s="86">
        <v>100</v>
      </c>
      <c r="AC1799" s="86">
        <v>100</v>
      </c>
      <c r="AD1799" s="86">
        <v>100</v>
      </c>
      <c r="AF1799" s="90">
        <f t="shared" si="69"/>
        <v>131231</v>
      </c>
    </row>
    <row r="1800" spans="1:32">
      <c r="A1800" s="5">
        <v>31232</v>
      </c>
      <c r="B1800" s="99">
        <v>63</v>
      </c>
      <c r="C1800" s="5" t="str">
        <f>VLOOKUP(B1800,映射!A:B,2,FALSE)</f>
        <v>白恶魔吉拉斯</v>
      </c>
      <c r="D1800" s="85" t="str">
        <f>IF(IF(COUNTIF(AI!A:A,'表格编辑 '!C1800),TRUE,FALSE)=FALSE,"monster",(VLOOKUP(C1800,AI!A:B,2,FALSE)))</f>
        <v>BaiEMoJiLaSi</v>
      </c>
      <c r="E1800" s="2">
        <v>44</v>
      </c>
      <c r="F1800" s="86" t="str">
        <f>VLOOKUP(D1800,AI!B:G,2,FALSE)</f>
        <v>BaiEMoJiLaSi_Born(RECEIVER, ARG0, ARG1, ARG2, ARG3,ARG4)</v>
      </c>
      <c r="G1800" s="86" t="str">
        <f>VLOOKUP(D1800,AI!B:G,3,FALSE)</f>
        <v>BaiEMoJiLaSi_Update(RECEIVER, ARG0, ARG1, ARG2, ARG3,ARG4)</v>
      </c>
      <c r="H1800" s="86"/>
      <c r="I1800" s="86"/>
      <c r="J1800" s="86" t="str">
        <f>VLOOKUP(D1800,AI!B:G,6,FALSE)</f>
        <v>BaiEMoJiLaSi_deadth(RECEIVER, ARG0, ARG1, ARG2, ARG3,ARG4)</v>
      </c>
      <c r="K1800" s="86">
        <f t="shared" si="68"/>
        <v>1</v>
      </c>
      <c r="L1800" s="86">
        <f>IF(怪物属性编辑!AH1533=1,怪物属性编辑!AO1533,0)</f>
        <v>13575</v>
      </c>
      <c r="M1800" s="89">
        <f t="shared" si="70"/>
        <v>1320</v>
      </c>
      <c r="N1800" s="30">
        <v>120</v>
      </c>
      <c r="O1800" s="30">
        <v>120</v>
      </c>
      <c r="P1800" s="30">
        <v>120</v>
      </c>
      <c r="Q1800" s="30">
        <v>80</v>
      </c>
      <c r="R1800" s="30">
        <v>220</v>
      </c>
      <c r="S1800" s="86">
        <v>320</v>
      </c>
      <c r="Y1800" s="86">
        <v>100</v>
      </c>
      <c r="Z1800" s="86">
        <v>100</v>
      </c>
      <c r="AA1800" s="86">
        <v>100</v>
      </c>
      <c r="AB1800" s="86">
        <v>100</v>
      </c>
      <c r="AC1800" s="86">
        <v>100</v>
      </c>
      <c r="AD1800" s="86">
        <v>100</v>
      </c>
      <c r="AF1800" s="90">
        <f t="shared" si="69"/>
        <v>131232</v>
      </c>
    </row>
    <row r="1801" spans="1:32">
      <c r="A1801" s="5">
        <v>31233</v>
      </c>
      <c r="B1801" s="99">
        <v>66</v>
      </c>
      <c r="C1801" s="5" t="str">
        <f>VLOOKUP(B1801,映射!A:B,2,FALSE)</f>
        <v>恶狼希斯</v>
      </c>
      <c r="D1801" s="85" t="str">
        <f>IF(IF(COUNTIF(AI!A:A,'表格编辑 '!C1801),TRUE,FALSE)=FALSE,"monster",(VLOOKUP(C1801,AI!A:B,2,FALSE)))</f>
        <v>ELangXiSi</v>
      </c>
      <c r="E1801" s="2">
        <v>44</v>
      </c>
      <c r="F1801" s="86" t="str">
        <f>VLOOKUP(D1801,AI!B:G,2,FALSE)</f>
        <v>ELangXiSi_Born(RECEIVER, ARG0, ARG1, ARG2, ARG3,ARG4)</v>
      </c>
      <c r="G1801" s="86" t="str">
        <f>VLOOKUP(D1801,AI!B:G,3,FALSE)</f>
        <v>ELangXiSi_Update(RECEIVER, ARG0, ARG1, ARG2, ARG3,ARG4)</v>
      </c>
      <c r="H1801" s="86"/>
      <c r="I1801" s="86"/>
      <c r="J1801" s="86" t="str">
        <f>VLOOKUP(D1801,AI!B:G,6,FALSE)</f>
        <v>ELangXiSi_deadth(RECEIVER, ARG0, ARG1, ARG2, ARG3,ARG4)</v>
      </c>
      <c r="K1801" s="86">
        <f t="shared" si="68"/>
        <v>1</v>
      </c>
      <c r="L1801" s="86">
        <f>IF(怪物属性编辑!AH1534=1,怪物属性编辑!AO1534,0)</f>
        <v>15897</v>
      </c>
      <c r="M1801" s="89">
        <f t="shared" si="70"/>
        <v>1320</v>
      </c>
      <c r="N1801" s="30">
        <v>120</v>
      </c>
      <c r="O1801" s="30">
        <v>120</v>
      </c>
      <c r="P1801" s="30">
        <v>120</v>
      </c>
      <c r="Q1801" s="30">
        <v>80</v>
      </c>
      <c r="R1801" s="30">
        <v>220</v>
      </c>
      <c r="S1801" s="86">
        <v>320</v>
      </c>
      <c r="Y1801" s="86">
        <v>100</v>
      </c>
      <c r="Z1801" s="86">
        <v>100</v>
      </c>
      <c r="AA1801" s="86">
        <v>100</v>
      </c>
      <c r="AB1801" s="86">
        <v>100</v>
      </c>
      <c r="AC1801" s="86">
        <v>100</v>
      </c>
      <c r="AD1801" s="86">
        <v>100</v>
      </c>
      <c r="AF1801" s="90">
        <f t="shared" si="69"/>
        <v>131233</v>
      </c>
    </row>
    <row r="1802" spans="1:32">
      <c r="A1802" s="5">
        <v>31234</v>
      </c>
      <c r="B1802" s="99">
        <v>35</v>
      </c>
      <c r="C1802" s="5" t="str">
        <f>VLOOKUP(B1802,映射!A:B,2,FALSE)</f>
        <v>海巨龙布鲁特韦姆</v>
      </c>
      <c r="D1802" s="85" t="str">
        <f>IF(IF(COUNTIF(AI!A:A,'表格编辑 '!C1802),TRUE,FALSE)=FALSE,"monster",(VLOOKUP(C1802,AI!A:B,2,FALSE)))</f>
        <v>haijulong</v>
      </c>
      <c r="E1802" s="2">
        <v>44</v>
      </c>
      <c r="F1802" s="86" t="str">
        <f>VLOOKUP(D1802,AI!B:G,2,FALSE)</f>
        <v>HaiJuLong_Born(RECEIVER, ARG0, ARG1, ARG2, ARG3,ARG4)</v>
      </c>
      <c r="G1802" s="86" t="str">
        <f>VLOOKUP(D1802,AI!B:G,3,FALSE)</f>
        <v>HaiJuLong_Update(RECEIVER, ARG0, ARG1, ARG2, ARG3,ARG4)</v>
      </c>
      <c r="H1802" s="86"/>
      <c r="I1802" s="86"/>
      <c r="J1802" s="86" t="str">
        <f>VLOOKUP(D1802,AI!B:G,6,FALSE)</f>
        <v>HaiJuLong_deadth(RECEIVER, ARG0, ARG1, ARG2, ARG3,ARG4)</v>
      </c>
      <c r="K1802" s="86">
        <f t="shared" si="68"/>
        <v>1</v>
      </c>
      <c r="L1802" s="86">
        <f>IF(怪物属性编辑!AH1535=1,怪物属性编辑!AO1535,0)</f>
        <v>11493</v>
      </c>
      <c r="M1802" s="89">
        <f t="shared" si="70"/>
        <v>1320</v>
      </c>
      <c r="N1802" s="30">
        <v>120</v>
      </c>
      <c r="O1802" s="30">
        <v>120</v>
      </c>
      <c r="P1802" s="30">
        <v>120</v>
      </c>
      <c r="Q1802" s="30">
        <v>100</v>
      </c>
      <c r="R1802" s="30">
        <v>220</v>
      </c>
      <c r="S1802" s="86">
        <v>320</v>
      </c>
      <c r="Y1802" s="86">
        <v>100</v>
      </c>
      <c r="Z1802" s="86">
        <v>100</v>
      </c>
      <c r="AA1802" s="86">
        <v>100</v>
      </c>
      <c r="AB1802" s="86">
        <v>100</v>
      </c>
      <c r="AC1802" s="86">
        <v>100</v>
      </c>
      <c r="AD1802" s="86">
        <v>100</v>
      </c>
      <c r="AE1802" s="30">
        <v>40</v>
      </c>
      <c r="AF1802" s="90">
        <f t="shared" si="69"/>
        <v>131234</v>
      </c>
    </row>
    <row r="1803" spans="1:32">
      <c r="A1803" s="5">
        <v>31235</v>
      </c>
      <c r="B1803" s="99">
        <v>50</v>
      </c>
      <c r="C1803" s="5" t="str">
        <f>VLOOKUP(B1803,映射!A:B,2,FALSE)</f>
        <v>巨人巴罗斯</v>
      </c>
      <c r="D1803" s="85" t="str">
        <f>IF(IF(COUNTIF(AI!A:A,'表格编辑 '!C1803),TRUE,FALSE)=FALSE,"monster",(VLOOKUP(C1803,AI!A:B,2,FALSE)))</f>
        <v>JuRenBaLuoSi</v>
      </c>
      <c r="E1803" s="2">
        <v>44</v>
      </c>
      <c r="F1803" s="86" t="str">
        <f>VLOOKUP(D1803,AI!B:G,2,FALSE)</f>
        <v>JuRenBaLuoSi_Born(RECEIVER, ARG0, ARG1, ARG2, ARG3,ARG4)</v>
      </c>
      <c r="G1803" s="86" t="str">
        <f>VLOOKUP(D1803,AI!B:G,3,FALSE)</f>
        <v>JuRenBaLuoSi_Update(RECEIVER, ARG0, ARG1, ARG2, ARG3,ARG4)</v>
      </c>
      <c r="H1803" s="86"/>
      <c r="I1803" s="86"/>
      <c r="J1803" s="86" t="str">
        <f>VLOOKUP(D1803,AI!B:G,6,FALSE)</f>
        <v>JuRenBaLuoSi_deadth(RECEIVER, ARG0, ARG1, ARG2, ARG3,ARG4)</v>
      </c>
      <c r="K1803" s="86">
        <f t="shared" si="68"/>
        <v>1</v>
      </c>
      <c r="L1803" s="86">
        <f>IF(怪物属性编辑!AH1536=1,怪物属性编辑!AO1536,0)</f>
        <v>12327</v>
      </c>
      <c r="M1803" s="89">
        <f t="shared" si="70"/>
        <v>1320</v>
      </c>
      <c r="N1803" s="30">
        <v>120</v>
      </c>
      <c r="O1803" s="30">
        <v>120</v>
      </c>
      <c r="P1803" s="30">
        <v>120</v>
      </c>
      <c r="Q1803" s="30">
        <v>80</v>
      </c>
      <c r="R1803" s="30">
        <v>220</v>
      </c>
      <c r="S1803" s="86">
        <v>320</v>
      </c>
      <c r="Y1803" s="86">
        <v>100</v>
      </c>
      <c r="Z1803" s="86">
        <v>100</v>
      </c>
      <c r="AA1803" s="86">
        <v>100</v>
      </c>
      <c r="AB1803" s="86">
        <v>100</v>
      </c>
      <c r="AC1803" s="86">
        <v>100</v>
      </c>
      <c r="AD1803" s="86">
        <v>100</v>
      </c>
      <c r="AF1803" s="90">
        <f t="shared" si="69"/>
        <v>131235</v>
      </c>
    </row>
    <row r="1804" spans="1:32">
      <c r="A1804" s="5">
        <v>31236</v>
      </c>
      <c r="B1804" s="99">
        <v>32</v>
      </c>
      <c r="C1804" s="5" t="str">
        <f>VLOOKUP(B1804,映射!A:B,2,FALSE)</f>
        <v>食人魔首领克洛</v>
      </c>
      <c r="D1804" s="85" t="str">
        <f>IF(IF(COUNTIF(AI!A:A,'表格编辑 '!C1804),TRUE,FALSE)=FALSE,"monster",(VLOOKUP(C1804,AI!A:B,2,FALSE)))</f>
        <v>ShiRenMoShouLingLuoKe</v>
      </c>
      <c r="E1804" s="2">
        <v>44</v>
      </c>
      <c r="F1804" s="86" t="str">
        <f>VLOOKUP(D1804,AI!B:G,2,FALSE)</f>
        <v>ShiRenMoShouLingLuoKe_Born(RECEIVER, ARG0, ARG1, ARG2, ARG3,ARG4)</v>
      </c>
      <c r="G1804" s="86" t="str">
        <f>VLOOKUP(D1804,AI!B:G,3,FALSE)</f>
        <v>ShiRenMoShouLingLuoKe_Update(RECEIVER, ARG0, ARG1, ARG2, ARG3,ARG4)</v>
      </c>
      <c r="H1804" s="86"/>
      <c r="I1804" s="86"/>
      <c r="J1804" s="86" t="str">
        <f>VLOOKUP(D1804,AI!B:G,6,FALSE)</f>
        <v>ShiRenMoShouLingLuoKe_deadth(RECEIVER, ARG0, ARG1, ARG2, ARG3,ARG4)</v>
      </c>
      <c r="K1804" s="86">
        <f t="shared" si="68"/>
        <v>1</v>
      </c>
      <c r="L1804" s="86">
        <f>IF(怪物属性编辑!AH1537=1,怪物属性编辑!AO1537,0)</f>
        <v>14031</v>
      </c>
      <c r="M1804" s="89">
        <f t="shared" si="70"/>
        <v>1320</v>
      </c>
      <c r="N1804" s="30">
        <v>120</v>
      </c>
      <c r="O1804" s="30">
        <v>120</v>
      </c>
      <c r="P1804" s="30">
        <v>120</v>
      </c>
      <c r="Q1804" s="30">
        <v>80</v>
      </c>
      <c r="R1804" s="30">
        <v>220</v>
      </c>
      <c r="S1804" s="86">
        <v>320</v>
      </c>
      <c r="Y1804" s="86">
        <v>100</v>
      </c>
      <c r="Z1804" s="86">
        <v>100</v>
      </c>
      <c r="AA1804" s="86">
        <v>100</v>
      </c>
      <c r="AB1804" s="86">
        <v>100</v>
      </c>
      <c r="AC1804" s="86">
        <v>100</v>
      </c>
      <c r="AD1804" s="86">
        <v>100</v>
      </c>
      <c r="AF1804" s="90">
        <f t="shared" si="69"/>
        <v>131236</v>
      </c>
    </row>
    <row r="1805" spans="1:32">
      <c r="A1805" s="5">
        <v>31237</v>
      </c>
      <c r="B1805" s="99">
        <v>63</v>
      </c>
      <c r="C1805" s="5" t="str">
        <f>VLOOKUP(B1805,映射!A:B,2,FALSE)</f>
        <v>白恶魔吉拉斯</v>
      </c>
      <c r="D1805" s="85" t="str">
        <f>IF(IF(COUNTIF(AI!A:A,'表格编辑 '!C1805),TRUE,FALSE)=FALSE,"monster",(VLOOKUP(C1805,AI!A:B,2,FALSE)))</f>
        <v>BaiEMoJiLaSi</v>
      </c>
      <c r="E1805" s="2">
        <v>49</v>
      </c>
      <c r="F1805" s="86" t="str">
        <f>VLOOKUP(D1805,AI!B:G,2,FALSE)</f>
        <v>BaiEMoJiLaSi_Born(RECEIVER, ARG0, ARG1, ARG2, ARG3,ARG4)</v>
      </c>
      <c r="G1805" s="86" t="str">
        <f>VLOOKUP(D1805,AI!B:G,3,FALSE)</f>
        <v>BaiEMoJiLaSi_Update(RECEIVER, ARG0, ARG1, ARG2, ARG3,ARG4)</v>
      </c>
      <c r="H1805" s="86"/>
      <c r="I1805" s="86"/>
      <c r="J1805" s="86" t="str">
        <f>VLOOKUP(D1805,AI!B:G,6,FALSE)</f>
        <v>BaiEMoJiLaSi_deadth(RECEIVER, ARG0, ARG1, ARG2, ARG3,ARG4)</v>
      </c>
      <c r="K1805" s="86">
        <f t="shared" si="68"/>
        <v>1</v>
      </c>
      <c r="L1805" s="86">
        <f>IF(怪物属性编辑!AH1538=1,怪物属性编辑!AO1538,0)</f>
        <v>14388</v>
      </c>
      <c r="M1805" s="89">
        <f t="shared" si="70"/>
        <v>1470</v>
      </c>
      <c r="N1805" s="30">
        <v>120</v>
      </c>
      <c r="O1805" s="30">
        <v>120</v>
      </c>
      <c r="P1805" s="30">
        <v>120</v>
      </c>
      <c r="Q1805" s="30">
        <v>80</v>
      </c>
      <c r="R1805" s="30">
        <v>220</v>
      </c>
      <c r="S1805" s="86">
        <v>320</v>
      </c>
      <c r="Y1805" s="86">
        <v>100</v>
      </c>
      <c r="Z1805" s="86">
        <v>100</v>
      </c>
      <c r="AA1805" s="86">
        <v>100</v>
      </c>
      <c r="AB1805" s="86">
        <v>100</v>
      </c>
      <c r="AC1805" s="86">
        <v>100</v>
      </c>
      <c r="AD1805" s="86">
        <v>100</v>
      </c>
      <c r="AF1805" s="90">
        <f t="shared" si="69"/>
        <v>131237</v>
      </c>
    </row>
    <row r="1806" spans="1:32">
      <c r="A1806" s="5">
        <v>31238</v>
      </c>
      <c r="B1806" s="99">
        <v>66</v>
      </c>
      <c r="C1806" s="5" t="str">
        <f>VLOOKUP(B1806,映射!A:B,2,FALSE)</f>
        <v>恶狼希斯</v>
      </c>
      <c r="D1806" s="85" t="str">
        <f>IF(IF(COUNTIF(AI!A:A,'表格编辑 '!C1806),TRUE,FALSE)=FALSE,"monster",(VLOOKUP(C1806,AI!A:B,2,FALSE)))</f>
        <v>ELangXiSi</v>
      </c>
      <c r="E1806" s="2">
        <v>49</v>
      </c>
      <c r="F1806" s="86" t="str">
        <f>VLOOKUP(D1806,AI!B:G,2,FALSE)</f>
        <v>ELangXiSi_Born(RECEIVER, ARG0, ARG1, ARG2, ARG3,ARG4)</v>
      </c>
      <c r="G1806" s="86" t="str">
        <f>VLOOKUP(D1806,AI!B:G,3,FALSE)</f>
        <v>ELangXiSi_Update(RECEIVER, ARG0, ARG1, ARG2, ARG3,ARG4)</v>
      </c>
      <c r="H1806" s="86"/>
      <c r="I1806" s="86"/>
      <c r="J1806" s="86" t="str">
        <f>VLOOKUP(D1806,AI!B:G,6,FALSE)</f>
        <v>ELangXiSi_deadth(RECEIVER, ARG0, ARG1, ARG2, ARG3,ARG4)</v>
      </c>
      <c r="K1806" s="86">
        <f t="shared" si="68"/>
        <v>1</v>
      </c>
      <c r="L1806" s="86">
        <f>IF(怪物属性编辑!AH1539=1,怪物属性编辑!AO1539,0)</f>
        <v>16950</v>
      </c>
      <c r="M1806" s="89">
        <f t="shared" si="70"/>
        <v>1470</v>
      </c>
      <c r="N1806" s="30">
        <v>120</v>
      </c>
      <c r="O1806" s="30">
        <v>120</v>
      </c>
      <c r="P1806" s="30">
        <v>120</v>
      </c>
      <c r="Q1806" s="30">
        <v>80</v>
      </c>
      <c r="R1806" s="30">
        <v>220</v>
      </c>
      <c r="S1806" s="86">
        <v>320</v>
      </c>
      <c r="Y1806" s="86">
        <v>100</v>
      </c>
      <c r="Z1806" s="86">
        <v>100</v>
      </c>
      <c r="AA1806" s="86">
        <v>100</v>
      </c>
      <c r="AB1806" s="86">
        <v>100</v>
      </c>
      <c r="AC1806" s="86">
        <v>100</v>
      </c>
      <c r="AD1806" s="86">
        <v>100</v>
      </c>
      <c r="AF1806" s="90">
        <f t="shared" si="69"/>
        <v>131238</v>
      </c>
    </row>
    <row r="1807" spans="1:32">
      <c r="A1807" s="5">
        <v>31239</v>
      </c>
      <c r="B1807" s="99">
        <v>35</v>
      </c>
      <c r="C1807" s="5" t="str">
        <f>VLOOKUP(B1807,映射!A:B,2,FALSE)</f>
        <v>海巨龙布鲁特韦姆</v>
      </c>
      <c r="D1807" s="85" t="str">
        <f>IF(IF(COUNTIF(AI!A:A,'表格编辑 '!C1807),TRUE,FALSE)=FALSE,"monster",(VLOOKUP(C1807,AI!A:B,2,FALSE)))</f>
        <v>haijulong</v>
      </c>
      <c r="E1807" s="2">
        <v>49</v>
      </c>
      <c r="F1807" s="86" t="str">
        <f>VLOOKUP(D1807,AI!B:G,2,FALSE)</f>
        <v>HaiJuLong_Born(RECEIVER, ARG0, ARG1, ARG2, ARG3,ARG4)</v>
      </c>
      <c r="G1807" s="86" t="str">
        <f>VLOOKUP(D1807,AI!B:G,3,FALSE)</f>
        <v>HaiJuLong_Update(RECEIVER, ARG0, ARG1, ARG2, ARG3,ARG4)</v>
      </c>
      <c r="H1807" s="86"/>
      <c r="I1807" s="86"/>
      <c r="J1807" s="86" t="str">
        <f>VLOOKUP(D1807,AI!B:G,6,FALSE)</f>
        <v>HaiJuLong_deadth(RECEIVER, ARG0, ARG1, ARG2, ARG3,ARG4)</v>
      </c>
      <c r="K1807" s="86">
        <f t="shared" si="68"/>
        <v>1</v>
      </c>
      <c r="L1807" s="86">
        <f>IF(怪物属性编辑!AH1540=1,怪物属性编辑!AO1540,0)</f>
        <v>12129</v>
      </c>
      <c r="M1807" s="89">
        <f t="shared" si="70"/>
        <v>1470</v>
      </c>
      <c r="N1807" s="30">
        <v>120</v>
      </c>
      <c r="O1807" s="30">
        <v>120</v>
      </c>
      <c r="P1807" s="30">
        <v>120</v>
      </c>
      <c r="Q1807" s="30">
        <v>120</v>
      </c>
      <c r="R1807" s="30">
        <v>220</v>
      </c>
      <c r="S1807" s="86">
        <v>320</v>
      </c>
      <c r="Y1807" s="86">
        <v>100</v>
      </c>
      <c r="Z1807" s="86">
        <v>100</v>
      </c>
      <c r="AA1807" s="86">
        <v>100</v>
      </c>
      <c r="AB1807" s="86">
        <v>100</v>
      </c>
      <c r="AC1807" s="86">
        <v>100</v>
      </c>
      <c r="AD1807" s="86">
        <v>100</v>
      </c>
      <c r="AE1807" s="30">
        <v>40</v>
      </c>
      <c r="AF1807" s="90">
        <f t="shared" si="69"/>
        <v>131239</v>
      </c>
    </row>
    <row r="1808" spans="1:32">
      <c r="A1808" s="5">
        <v>31240</v>
      </c>
      <c r="B1808" s="99">
        <v>50</v>
      </c>
      <c r="C1808" s="5" t="str">
        <f>VLOOKUP(B1808,映射!A:B,2,FALSE)</f>
        <v>巨人巴罗斯</v>
      </c>
      <c r="D1808" s="85" t="str">
        <f>IF(IF(COUNTIF(AI!A:A,'表格编辑 '!C1808),TRUE,FALSE)=FALSE,"monster",(VLOOKUP(C1808,AI!A:B,2,FALSE)))</f>
        <v>JuRenBaLuoSi</v>
      </c>
      <c r="E1808" s="2">
        <v>49</v>
      </c>
      <c r="F1808" s="86" t="str">
        <f>VLOOKUP(D1808,AI!B:G,2,FALSE)</f>
        <v>JuRenBaLuoSi_Born(RECEIVER, ARG0, ARG1, ARG2, ARG3,ARG4)</v>
      </c>
      <c r="G1808" s="86" t="str">
        <f>VLOOKUP(D1808,AI!B:G,3,FALSE)</f>
        <v>JuRenBaLuoSi_Update(RECEIVER, ARG0, ARG1, ARG2, ARG3,ARG4)</v>
      </c>
      <c r="H1808" s="86"/>
      <c r="I1808" s="86"/>
      <c r="J1808" s="86" t="str">
        <f>VLOOKUP(D1808,AI!B:G,6,FALSE)</f>
        <v>JuRenBaLuoSi_deadth(RECEIVER, ARG0, ARG1, ARG2, ARG3,ARG4)</v>
      </c>
      <c r="K1808" s="86">
        <f t="shared" si="68"/>
        <v>1</v>
      </c>
      <c r="L1808" s="86">
        <f>IF(怪物属性编辑!AH1541=1,怪物属性编辑!AO1541,0)</f>
        <v>12933</v>
      </c>
      <c r="M1808" s="89">
        <f t="shared" si="70"/>
        <v>1470</v>
      </c>
      <c r="N1808" s="30">
        <v>130</v>
      </c>
      <c r="O1808" s="30">
        <v>130</v>
      </c>
      <c r="P1808" s="30">
        <v>130</v>
      </c>
      <c r="Q1808" s="30">
        <v>80</v>
      </c>
      <c r="R1808" s="30">
        <v>220</v>
      </c>
      <c r="S1808" s="86">
        <v>320</v>
      </c>
      <c r="Y1808" s="86">
        <v>100</v>
      </c>
      <c r="Z1808" s="86">
        <v>100</v>
      </c>
      <c r="AA1808" s="86">
        <v>100</v>
      </c>
      <c r="AB1808" s="86">
        <v>100</v>
      </c>
      <c r="AC1808" s="86">
        <v>100</v>
      </c>
      <c r="AD1808" s="86">
        <v>100</v>
      </c>
      <c r="AF1808" s="90">
        <f t="shared" si="69"/>
        <v>131240</v>
      </c>
    </row>
    <row r="1809" spans="1:32">
      <c r="A1809" s="5">
        <v>31241</v>
      </c>
      <c r="B1809" s="99">
        <v>32</v>
      </c>
      <c r="C1809" s="5" t="str">
        <f>VLOOKUP(B1809,映射!A:B,2,FALSE)</f>
        <v>食人魔首领克洛</v>
      </c>
      <c r="D1809" s="85" t="str">
        <f>IF(IF(COUNTIF(AI!A:A,'表格编辑 '!C1809),TRUE,FALSE)=FALSE,"monster",(VLOOKUP(C1809,AI!A:B,2,FALSE)))</f>
        <v>ShiRenMoShouLingLuoKe</v>
      </c>
      <c r="E1809" s="2">
        <v>49</v>
      </c>
      <c r="F1809" s="86" t="str">
        <f>VLOOKUP(D1809,AI!B:G,2,FALSE)</f>
        <v>ShiRenMoShouLingLuoKe_Born(RECEIVER, ARG0, ARG1, ARG2, ARG3,ARG4)</v>
      </c>
      <c r="G1809" s="86" t="str">
        <f>VLOOKUP(D1809,AI!B:G,3,FALSE)</f>
        <v>ShiRenMoShouLingLuoKe_Update(RECEIVER, ARG0, ARG1, ARG2, ARG3,ARG4)</v>
      </c>
      <c r="H1809" s="86"/>
      <c r="I1809" s="86"/>
      <c r="J1809" s="86" t="str">
        <f>VLOOKUP(D1809,AI!B:G,6,FALSE)</f>
        <v>ShiRenMoShouLingLuoKe_deadth(RECEIVER, ARG0, ARG1, ARG2, ARG3,ARG4)</v>
      </c>
      <c r="K1809" s="86">
        <f t="shared" si="68"/>
        <v>1</v>
      </c>
      <c r="L1809" s="86">
        <f>IF(怪物属性编辑!AH1542=1,怪物属性编辑!AO1542,0)</f>
        <v>14898</v>
      </c>
      <c r="M1809" s="89">
        <f t="shared" si="70"/>
        <v>1470</v>
      </c>
      <c r="N1809" s="30">
        <v>130</v>
      </c>
      <c r="O1809" s="30">
        <v>130</v>
      </c>
      <c r="P1809" s="30">
        <v>130</v>
      </c>
      <c r="Q1809" s="30">
        <v>80</v>
      </c>
      <c r="R1809" s="30">
        <v>220</v>
      </c>
      <c r="S1809" s="86">
        <v>320</v>
      </c>
      <c r="Y1809" s="86">
        <v>100</v>
      </c>
      <c r="Z1809" s="86">
        <v>100</v>
      </c>
      <c r="AA1809" s="86">
        <v>100</v>
      </c>
      <c r="AB1809" s="86">
        <v>100</v>
      </c>
      <c r="AC1809" s="86">
        <v>100</v>
      </c>
      <c r="AD1809" s="86">
        <v>100</v>
      </c>
      <c r="AF1809" s="90">
        <f t="shared" si="69"/>
        <v>131241</v>
      </c>
    </row>
    <row r="1810" spans="1:32">
      <c r="A1810" s="5">
        <v>31242</v>
      </c>
      <c r="B1810" s="99">
        <v>63</v>
      </c>
      <c r="C1810" s="5" t="str">
        <f>VLOOKUP(B1810,映射!A:B,2,FALSE)</f>
        <v>白恶魔吉拉斯</v>
      </c>
      <c r="D1810" s="85" t="str">
        <f>IF(IF(COUNTIF(AI!A:A,'表格编辑 '!C1810),TRUE,FALSE)=FALSE,"monster",(VLOOKUP(C1810,AI!A:B,2,FALSE)))</f>
        <v>BaiEMoJiLaSi</v>
      </c>
      <c r="E1810" s="2">
        <v>54</v>
      </c>
      <c r="F1810" s="86" t="str">
        <f>VLOOKUP(D1810,AI!B:G,2,FALSE)</f>
        <v>BaiEMoJiLaSi_Born(RECEIVER, ARG0, ARG1, ARG2, ARG3,ARG4)</v>
      </c>
      <c r="G1810" s="86" t="str">
        <f>VLOOKUP(D1810,AI!B:G,3,FALSE)</f>
        <v>BaiEMoJiLaSi_Update(RECEIVER, ARG0, ARG1, ARG2, ARG3,ARG4)</v>
      </c>
      <c r="H1810" s="86"/>
      <c r="I1810" s="86"/>
      <c r="J1810" s="86" t="str">
        <f>VLOOKUP(D1810,AI!B:G,6,FALSE)</f>
        <v>BaiEMoJiLaSi_deadth(RECEIVER, ARG0, ARG1, ARG2, ARG3,ARG4)</v>
      </c>
      <c r="K1810" s="86">
        <f t="shared" si="68"/>
        <v>1</v>
      </c>
      <c r="L1810" s="86">
        <f>IF(怪物属性编辑!AH1543=1,怪物属性编辑!AO1543,0)</f>
        <v>16173</v>
      </c>
      <c r="M1810" s="89">
        <f t="shared" si="70"/>
        <v>1620</v>
      </c>
      <c r="N1810" s="30">
        <v>130</v>
      </c>
      <c r="O1810" s="30">
        <v>130</v>
      </c>
      <c r="P1810" s="30">
        <v>130</v>
      </c>
      <c r="Q1810" s="30">
        <v>80</v>
      </c>
      <c r="R1810" s="30">
        <v>220</v>
      </c>
      <c r="S1810" s="86">
        <v>320</v>
      </c>
      <c r="Y1810" s="86">
        <v>100</v>
      </c>
      <c r="Z1810" s="86">
        <v>100</v>
      </c>
      <c r="AA1810" s="86">
        <v>100</v>
      </c>
      <c r="AB1810" s="86">
        <v>100</v>
      </c>
      <c r="AC1810" s="86">
        <v>100</v>
      </c>
      <c r="AD1810" s="86">
        <v>100</v>
      </c>
      <c r="AF1810" s="90">
        <f t="shared" si="69"/>
        <v>131242</v>
      </c>
    </row>
    <row r="1811" spans="1:32">
      <c r="A1811" s="5">
        <v>31243</v>
      </c>
      <c r="B1811" s="99">
        <v>66</v>
      </c>
      <c r="C1811" s="5" t="str">
        <f>VLOOKUP(B1811,映射!A:B,2,FALSE)</f>
        <v>恶狼希斯</v>
      </c>
      <c r="D1811" s="85" t="str">
        <f>IF(IF(COUNTIF(AI!A:A,'表格编辑 '!C1811),TRUE,FALSE)=FALSE,"monster",(VLOOKUP(C1811,AI!A:B,2,FALSE)))</f>
        <v>ELangXiSi</v>
      </c>
      <c r="E1811" s="2">
        <v>54</v>
      </c>
      <c r="F1811" s="86" t="str">
        <f>VLOOKUP(D1811,AI!B:G,2,FALSE)</f>
        <v>ELangXiSi_Born(RECEIVER, ARG0, ARG1, ARG2, ARG3,ARG4)</v>
      </c>
      <c r="G1811" s="86" t="str">
        <f>VLOOKUP(D1811,AI!B:G,3,FALSE)</f>
        <v>ELangXiSi_Update(RECEIVER, ARG0, ARG1, ARG2, ARG3,ARG4)</v>
      </c>
      <c r="H1811" s="86"/>
      <c r="I1811" s="86"/>
      <c r="J1811" s="86" t="str">
        <f>VLOOKUP(D1811,AI!B:G,6,FALSE)</f>
        <v>ELangXiSi_deadth(RECEIVER, ARG0, ARG1, ARG2, ARG3,ARG4)</v>
      </c>
      <c r="K1811" s="86">
        <f t="shared" si="68"/>
        <v>1</v>
      </c>
      <c r="L1811" s="86">
        <f>IF(怪物属性编辑!AH1544=1,怪物属性编辑!AO1544,0)</f>
        <v>19011</v>
      </c>
      <c r="M1811" s="89">
        <f t="shared" si="70"/>
        <v>1620</v>
      </c>
      <c r="N1811" s="30">
        <v>150</v>
      </c>
      <c r="O1811" s="30">
        <v>150</v>
      </c>
      <c r="P1811" s="30">
        <v>150</v>
      </c>
      <c r="Q1811" s="30">
        <v>80</v>
      </c>
      <c r="R1811" s="30">
        <v>220</v>
      </c>
      <c r="S1811" s="86">
        <v>320</v>
      </c>
      <c r="Y1811" s="86">
        <v>100</v>
      </c>
      <c r="Z1811" s="86">
        <v>100</v>
      </c>
      <c r="AA1811" s="86">
        <v>100</v>
      </c>
      <c r="AB1811" s="86">
        <v>100</v>
      </c>
      <c r="AC1811" s="86">
        <v>100</v>
      </c>
      <c r="AD1811" s="86">
        <v>100</v>
      </c>
      <c r="AF1811" s="90">
        <f t="shared" si="69"/>
        <v>131243</v>
      </c>
    </row>
    <row r="1812" spans="1:32">
      <c r="A1812" s="5">
        <v>31244</v>
      </c>
      <c r="B1812" s="99">
        <v>35</v>
      </c>
      <c r="C1812" s="5" t="str">
        <f>VLOOKUP(B1812,映射!A:B,2,FALSE)</f>
        <v>海巨龙布鲁特韦姆</v>
      </c>
      <c r="D1812" s="85" t="str">
        <f>IF(IF(COUNTIF(AI!A:A,'表格编辑 '!C1812),TRUE,FALSE)=FALSE,"monster",(VLOOKUP(C1812,AI!A:B,2,FALSE)))</f>
        <v>haijulong</v>
      </c>
      <c r="E1812" s="2">
        <v>54</v>
      </c>
      <c r="F1812" s="86" t="str">
        <f>VLOOKUP(D1812,AI!B:G,2,FALSE)</f>
        <v>HaiJuLong_Born(RECEIVER, ARG0, ARG1, ARG2, ARG3,ARG4)</v>
      </c>
      <c r="G1812" s="86" t="str">
        <f>VLOOKUP(D1812,AI!B:G,3,FALSE)</f>
        <v>HaiJuLong_Update(RECEIVER, ARG0, ARG1, ARG2, ARG3,ARG4)</v>
      </c>
      <c r="H1812" s="86"/>
      <c r="I1812" s="86"/>
      <c r="J1812" s="86" t="str">
        <f>VLOOKUP(D1812,AI!B:G,6,FALSE)</f>
        <v>HaiJuLong_deadth(RECEIVER, ARG0, ARG1, ARG2, ARG3,ARG4)</v>
      </c>
      <c r="K1812" s="86">
        <f t="shared" si="68"/>
        <v>1</v>
      </c>
      <c r="L1812" s="86">
        <f>IF(怪物属性编辑!AH1545=1,怪物属性编辑!AO1545,0)</f>
        <v>13626</v>
      </c>
      <c r="M1812" s="89">
        <f t="shared" si="70"/>
        <v>1620</v>
      </c>
      <c r="N1812" s="30">
        <v>150</v>
      </c>
      <c r="O1812" s="30">
        <v>150</v>
      </c>
      <c r="P1812" s="30">
        <v>150</v>
      </c>
      <c r="Q1812" s="30">
        <v>150</v>
      </c>
      <c r="R1812" s="30">
        <v>220</v>
      </c>
      <c r="S1812" s="86">
        <v>320</v>
      </c>
      <c r="Y1812" s="86">
        <v>100</v>
      </c>
      <c r="Z1812" s="86">
        <v>100</v>
      </c>
      <c r="AA1812" s="86">
        <v>100</v>
      </c>
      <c r="AB1812" s="86">
        <v>100</v>
      </c>
      <c r="AC1812" s="86">
        <v>100</v>
      </c>
      <c r="AD1812" s="86">
        <v>100</v>
      </c>
      <c r="AE1812" s="30">
        <v>40</v>
      </c>
      <c r="AF1812" s="90">
        <f t="shared" si="69"/>
        <v>131244</v>
      </c>
    </row>
    <row r="1813" spans="1:32">
      <c r="A1813" s="5">
        <v>31245</v>
      </c>
      <c r="B1813" s="99">
        <v>50</v>
      </c>
      <c r="C1813" s="5" t="str">
        <f>VLOOKUP(B1813,映射!A:B,2,FALSE)</f>
        <v>巨人巴罗斯</v>
      </c>
      <c r="D1813" s="85" t="str">
        <f>IF(IF(COUNTIF(AI!A:A,'表格编辑 '!C1813),TRUE,FALSE)=FALSE,"monster",(VLOOKUP(C1813,AI!A:B,2,FALSE)))</f>
        <v>JuRenBaLuoSi</v>
      </c>
      <c r="E1813" s="2">
        <v>54</v>
      </c>
      <c r="F1813" s="86" t="str">
        <f>VLOOKUP(D1813,AI!B:G,2,FALSE)</f>
        <v>JuRenBaLuoSi_Born(RECEIVER, ARG0, ARG1, ARG2, ARG3,ARG4)</v>
      </c>
      <c r="G1813" s="86" t="str">
        <f>VLOOKUP(D1813,AI!B:G,3,FALSE)</f>
        <v>JuRenBaLuoSi_Update(RECEIVER, ARG0, ARG1, ARG2, ARG3,ARG4)</v>
      </c>
      <c r="H1813" s="86"/>
      <c r="I1813" s="86"/>
      <c r="J1813" s="86" t="str">
        <f>VLOOKUP(D1813,AI!B:G,6,FALSE)</f>
        <v>JuRenBaLuoSi_deadth(RECEIVER, ARG0, ARG1, ARG2, ARG3,ARG4)</v>
      </c>
      <c r="K1813" s="86">
        <f t="shared" si="68"/>
        <v>1</v>
      </c>
      <c r="L1813" s="86">
        <f>IF(怪物属性编辑!AH1546=1,怪物属性编辑!AO1546,0)</f>
        <v>14784</v>
      </c>
      <c r="M1813" s="89">
        <f t="shared" si="70"/>
        <v>1620</v>
      </c>
      <c r="N1813" s="30">
        <v>150</v>
      </c>
      <c r="O1813" s="30">
        <v>150</v>
      </c>
      <c r="P1813" s="30">
        <v>150</v>
      </c>
      <c r="Q1813" s="30">
        <v>100</v>
      </c>
      <c r="R1813" s="30">
        <v>220</v>
      </c>
      <c r="S1813" s="86">
        <v>320</v>
      </c>
      <c r="Y1813" s="86">
        <v>100</v>
      </c>
      <c r="Z1813" s="86">
        <v>100</v>
      </c>
      <c r="AA1813" s="86">
        <v>100</v>
      </c>
      <c r="AB1813" s="86">
        <v>100</v>
      </c>
      <c r="AC1813" s="86">
        <v>100</v>
      </c>
      <c r="AD1813" s="86">
        <v>100</v>
      </c>
      <c r="AF1813" s="90">
        <f t="shared" si="69"/>
        <v>131245</v>
      </c>
    </row>
    <row r="1814" spans="1:32">
      <c r="A1814" s="5">
        <v>31246</v>
      </c>
      <c r="B1814" s="99">
        <v>32</v>
      </c>
      <c r="C1814" s="5" t="str">
        <f>VLOOKUP(B1814,映射!A:B,2,FALSE)</f>
        <v>食人魔首领克洛</v>
      </c>
      <c r="D1814" s="85" t="str">
        <f>IF(IF(COUNTIF(AI!A:A,'表格编辑 '!C1814),TRUE,FALSE)=FALSE,"monster",(VLOOKUP(C1814,AI!A:B,2,FALSE)))</f>
        <v>ShiRenMoShouLingLuoKe</v>
      </c>
      <c r="E1814" s="2">
        <v>54</v>
      </c>
      <c r="F1814" s="86" t="str">
        <f>VLOOKUP(D1814,AI!B:G,2,FALSE)</f>
        <v>ShiRenMoShouLingLuoKe_Born(RECEIVER, ARG0, ARG1, ARG2, ARG3,ARG4)</v>
      </c>
      <c r="G1814" s="86" t="str">
        <f>VLOOKUP(D1814,AI!B:G,3,FALSE)</f>
        <v>ShiRenMoShouLingLuoKe_Update(RECEIVER, ARG0, ARG1, ARG2, ARG3,ARG4)</v>
      </c>
      <c r="H1814" s="86"/>
      <c r="I1814" s="86"/>
      <c r="J1814" s="86" t="str">
        <f>VLOOKUP(D1814,AI!B:G,6,FALSE)</f>
        <v>ShiRenMoShouLingLuoKe_deadth(RECEIVER, ARG0, ARG1, ARG2, ARG3,ARG4)</v>
      </c>
      <c r="K1814" s="86">
        <f t="shared" si="68"/>
        <v>1</v>
      </c>
      <c r="L1814" s="86">
        <f>IF(怪物属性编辑!AH1547=1,怪物属性编辑!AO1547,0)</f>
        <v>16737</v>
      </c>
      <c r="M1814" s="89">
        <f t="shared" si="70"/>
        <v>1620</v>
      </c>
      <c r="N1814" s="30">
        <v>150</v>
      </c>
      <c r="O1814" s="30">
        <v>150</v>
      </c>
      <c r="P1814" s="30">
        <v>150</v>
      </c>
      <c r="Q1814" s="30">
        <v>100</v>
      </c>
      <c r="R1814" s="30">
        <v>220</v>
      </c>
      <c r="S1814" s="86">
        <v>320</v>
      </c>
      <c r="Y1814" s="86">
        <v>100</v>
      </c>
      <c r="Z1814" s="86">
        <v>100</v>
      </c>
      <c r="AA1814" s="86">
        <v>100</v>
      </c>
      <c r="AB1814" s="86">
        <v>100</v>
      </c>
      <c r="AC1814" s="86">
        <v>100</v>
      </c>
      <c r="AD1814" s="86">
        <v>100</v>
      </c>
      <c r="AF1814" s="90">
        <f t="shared" si="69"/>
        <v>131246</v>
      </c>
    </row>
    <row r="1815" spans="1:32">
      <c r="A1815" s="5">
        <v>31247</v>
      </c>
      <c r="B1815" s="99">
        <v>63</v>
      </c>
      <c r="C1815" s="5" t="str">
        <f>VLOOKUP(B1815,映射!A:B,2,FALSE)</f>
        <v>白恶魔吉拉斯</v>
      </c>
      <c r="D1815" s="85" t="str">
        <f>IF(IF(COUNTIF(AI!A:A,'表格编辑 '!C1815),TRUE,FALSE)=FALSE,"monster",(VLOOKUP(C1815,AI!A:B,2,FALSE)))</f>
        <v>BaiEMoJiLaSi</v>
      </c>
      <c r="E1815" s="2">
        <v>59</v>
      </c>
      <c r="F1815" s="86" t="str">
        <f>VLOOKUP(D1815,AI!B:G,2,FALSE)</f>
        <v>BaiEMoJiLaSi_Born(RECEIVER, ARG0, ARG1, ARG2, ARG3,ARG4)</v>
      </c>
      <c r="G1815" s="86" t="str">
        <f>VLOOKUP(D1815,AI!B:G,3,FALSE)</f>
        <v>BaiEMoJiLaSi_Update(RECEIVER, ARG0, ARG1, ARG2, ARG3,ARG4)</v>
      </c>
      <c r="H1815" s="86"/>
      <c r="I1815" s="86"/>
      <c r="J1815" s="86" t="str">
        <f>VLOOKUP(D1815,AI!B:G,6,FALSE)</f>
        <v>BaiEMoJiLaSi_deadth(RECEIVER, ARG0, ARG1, ARG2, ARG3,ARG4)</v>
      </c>
      <c r="K1815" s="86">
        <f t="shared" si="68"/>
        <v>1</v>
      </c>
      <c r="L1815" s="86">
        <f>IF(怪物属性编辑!AH1548=1,怪物属性编辑!AO1548,0)</f>
        <v>17022</v>
      </c>
      <c r="M1815" s="89">
        <f t="shared" si="70"/>
        <v>1770</v>
      </c>
      <c r="N1815" s="30">
        <v>220</v>
      </c>
      <c r="O1815" s="30">
        <v>220</v>
      </c>
      <c r="P1815" s="30">
        <v>220</v>
      </c>
      <c r="Q1815" s="30">
        <v>100</v>
      </c>
      <c r="R1815" s="30">
        <v>220</v>
      </c>
      <c r="S1815" s="86">
        <v>320</v>
      </c>
      <c r="Y1815" s="86">
        <v>100</v>
      </c>
      <c r="Z1815" s="86">
        <v>100</v>
      </c>
      <c r="AA1815" s="86">
        <v>100</v>
      </c>
      <c r="AB1815" s="86">
        <v>100</v>
      </c>
      <c r="AC1815" s="86">
        <v>100</v>
      </c>
      <c r="AD1815" s="86">
        <v>100</v>
      </c>
      <c r="AF1815" s="90">
        <f t="shared" si="69"/>
        <v>131247</v>
      </c>
    </row>
    <row r="1816" spans="1:32">
      <c r="A1816" s="5">
        <v>31248</v>
      </c>
      <c r="B1816" s="99">
        <v>66</v>
      </c>
      <c r="C1816" s="5" t="str">
        <f>VLOOKUP(B1816,映射!A:B,2,FALSE)</f>
        <v>恶狼希斯</v>
      </c>
      <c r="D1816" s="85" t="str">
        <f>IF(IF(COUNTIF(AI!A:A,'表格编辑 '!C1816),TRUE,FALSE)=FALSE,"monster",(VLOOKUP(C1816,AI!A:B,2,FALSE)))</f>
        <v>ELangXiSi</v>
      </c>
      <c r="E1816" s="2">
        <v>59</v>
      </c>
      <c r="F1816" s="86" t="str">
        <f>VLOOKUP(D1816,AI!B:G,2,FALSE)</f>
        <v>ELangXiSi_Born(RECEIVER, ARG0, ARG1, ARG2, ARG3,ARG4)</v>
      </c>
      <c r="G1816" s="86" t="str">
        <f>VLOOKUP(D1816,AI!B:G,3,FALSE)</f>
        <v>ELangXiSi_Update(RECEIVER, ARG0, ARG1, ARG2, ARG3,ARG4)</v>
      </c>
      <c r="H1816" s="86"/>
      <c r="I1816" s="86"/>
      <c r="J1816" s="86" t="str">
        <f>VLOOKUP(D1816,AI!B:G,6,FALSE)</f>
        <v>ELangXiSi_deadth(RECEIVER, ARG0, ARG1, ARG2, ARG3,ARG4)</v>
      </c>
      <c r="K1816" s="86">
        <f t="shared" si="68"/>
        <v>1</v>
      </c>
      <c r="L1816" s="86">
        <f>IF(怪物属性编辑!AH1549=1,怪物属性编辑!AO1549,0)</f>
        <v>20064</v>
      </c>
      <c r="M1816" s="89">
        <f t="shared" si="70"/>
        <v>1770</v>
      </c>
      <c r="N1816" s="30">
        <v>220</v>
      </c>
      <c r="O1816" s="30">
        <v>220</v>
      </c>
      <c r="P1816" s="30">
        <v>220</v>
      </c>
      <c r="Q1816" s="30">
        <v>100</v>
      </c>
      <c r="R1816" s="30">
        <v>220</v>
      </c>
      <c r="S1816" s="86">
        <v>320</v>
      </c>
      <c r="Y1816" s="86">
        <v>100</v>
      </c>
      <c r="Z1816" s="86">
        <v>100</v>
      </c>
      <c r="AA1816" s="86">
        <v>100</v>
      </c>
      <c r="AB1816" s="86">
        <v>100</v>
      </c>
      <c r="AC1816" s="86">
        <v>100</v>
      </c>
      <c r="AD1816" s="86">
        <v>100</v>
      </c>
      <c r="AF1816" s="90">
        <f t="shared" si="69"/>
        <v>131248</v>
      </c>
    </row>
    <row r="1817" spans="1:32">
      <c r="A1817" s="5">
        <v>31249</v>
      </c>
      <c r="B1817" s="99">
        <v>35</v>
      </c>
      <c r="C1817" s="5" t="str">
        <f>VLOOKUP(B1817,映射!A:B,2,FALSE)</f>
        <v>海巨龙布鲁特韦姆</v>
      </c>
      <c r="D1817" s="85" t="str">
        <f>IF(IF(COUNTIF(AI!A:A,'表格编辑 '!C1817),TRUE,FALSE)=FALSE,"monster",(VLOOKUP(C1817,AI!A:B,2,FALSE)))</f>
        <v>haijulong</v>
      </c>
      <c r="E1817" s="2">
        <v>59</v>
      </c>
      <c r="F1817" s="86" t="str">
        <f>VLOOKUP(D1817,AI!B:G,2,FALSE)</f>
        <v>HaiJuLong_Born(RECEIVER, ARG0, ARG1, ARG2, ARG3,ARG4)</v>
      </c>
      <c r="G1817" s="86" t="str">
        <f>VLOOKUP(D1817,AI!B:G,3,FALSE)</f>
        <v>HaiJuLong_Update(RECEIVER, ARG0, ARG1, ARG2, ARG3,ARG4)</v>
      </c>
      <c r="H1817" s="86"/>
      <c r="I1817" s="86"/>
      <c r="J1817" s="86" t="str">
        <f>VLOOKUP(D1817,AI!B:G,6,FALSE)</f>
        <v>HaiJuLong_deadth(RECEIVER, ARG0, ARG1, ARG2, ARG3,ARG4)</v>
      </c>
      <c r="K1817" s="86">
        <f t="shared" si="68"/>
        <v>1</v>
      </c>
      <c r="L1817" s="86">
        <f>IF(怪物属性编辑!AH1550=1,怪物属性编辑!AO1550,0)</f>
        <v>14262</v>
      </c>
      <c r="M1817" s="89">
        <f t="shared" si="70"/>
        <v>1770</v>
      </c>
      <c r="N1817" s="30">
        <v>220</v>
      </c>
      <c r="O1817" s="30">
        <v>220</v>
      </c>
      <c r="P1817" s="30">
        <v>220</v>
      </c>
      <c r="Q1817" s="30">
        <v>170</v>
      </c>
      <c r="R1817" s="30">
        <v>220</v>
      </c>
      <c r="S1817" s="86">
        <v>320</v>
      </c>
      <c r="Y1817" s="86">
        <v>100</v>
      </c>
      <c r="Z1817" s="86">
        <v>100</v>
      </c>
      <c r="AA1817" s="86">
        <v>100</v>
      </c>
      <c r="AB1817" s="86">
        <v>100</v>
      </c>
      <c r="AC1817" s="86">
        <v>100</v>
      </c>
      <c r="AD1817" s="86">
        <v>100</v>
      </c>
      <c r="AE1817" s="30">
        <v>40</v>
      </c>
      <c r="AF1817" s="90">
        <f t="shared" si="69"/>
        <v>131249</v>
      </c>
    </row>
    <row r="1818" spans="1:32">
      <c r="A1818" s="5">
        <v>31250</v>
      </c>
      <c r="B1818" s="99">
        <v>50</v>
      </c>
      <c r="C1818" s="5" t="str">
        <f>VLOOKUP(B1818,映射!A:B,2,FALSE)</f>
        <v>巨人巴罗斯</v>
      </c>
      <c r="D1818" s="85" t="str">
        <f>IF(IF(COUNTIF(AI!A:A,'表格编辑 '!C1818),TRUE,FALSE)=FALSE,"monster",(VLOOKUP(C1818,AI!A:B,2,FALSE)))</f>
        <v>JuRenBaLuoSi</v>
      </c>
      <c r="E1818" s="2">
        <v>59</v>
      </c>
      <c r="F1818" s="86" t="str">
        <f>VLOOKUP(D1818,AI!B:G,2,FALSE)</f>
        <v>JuRenBaLuoSi_Born(RECEIVER, ARG0, ARG1, ARG2, ARG3,ARG4)</v>
      </c>
      <c r="G1818" s="86" t="str">
        <f>VLOOKUP(D1818,AI!B:G,3,FALSE)</f>
        <v>JuRenBaLuoSi_Update(RECEIVER, ARG0, ARG1, ARG2, ARG3,ARG4)</v>
      </c>
      <c r="H1818" s="86"/>
      <c r="I1818" s="86"/>
      <c r="J1818" s="86" t="str">
        <f>VLOOKUP(D1818,AI!B:G,6,FALSE)</f>
        <v>JuRenBaLuoSi_deadth(RECEIVER, ARG0, ARG1, ARG2, ARG3,ARG4)</v>
      </c>
      <c r="K1818" s="86">
        <f t="shared" si="68"/>
        <v>1</v>
      </c>
      <c r="L1818" s="86">
        <f>IF(怪物属性编辑!AH1551=1,怪物属性编辑!AO1551,0)</f>
        <v>15351</v>
      </c>
      <c r="M1818" s="89">
        <f t="shared" si="70"/>
        <v>1770</v>
      </c>
      <c r="N1818" s="30">
        <v>220</v>
      </c>
      <c r="O1818" s="30">
        <v>220</v>
      </c>
      <c r="P1818" s="30">
        <v>220</v>
      </c>
      <c r="Q1818" s="30">
        <v>120</v>
      </c>
      <c r="R1818" s="30">
        <v>220</v>
      </c>
      <c r="S1818" s="86">
        <v>320</v>
      </c>
      <c r="Y1818" s="86">
        <v>100</v>
      </c>
      <c r="Z1818" s="86">
        <v>100</v>
      </c>
      <c r="AA1818" s="86">
        <v>100</v>
      </c>
      <c r="AB1818" s="86">
        <v>100</v>
      </c>
      <c r="AC1818" s="86">
        <v>100</v>
      </c>
      <c r="AD1818" s="86">
        <v>100</v>
      </c>
      <c r="AF1818" s="90">
        <f t="shared" si="69"/>
        <v>131250</v>
      </c>
    </row>
    <row r="1819" spans="1:32">
      <c r="A1819" s="5">
        <v>31251</v>
      </c>
      <c r="B1819" s="99">
        <v>32</v>
      </c>
      <c r="C1819" s="5" t="str">
        <f>VLOOKUP(B1819,映射!A:B,2,FALSE)</f>
        <v>食人魔首领克洛</v>
      </c>
      <c r="D1819" s="85" t="str">
        <f>IF(IF(COUNTIF(AI!A:A,'表格编辑 '!C1819),TRUE,FALSE)=FALSE,"monster",(VLOOKUP(C1819,AI!A:B,2,FALSE)))</f>
        <v>ShiRenMoShouLingLuoKe</v>
      </c>
      <c r="E1819" s="2">
        <v>59</v>
      </c>
      <c r="F1819" s="86" t="str">
        <f>VLOOKUP(D1819,AI!B:G,2,FALSE)</f>
        <v>ShiRenMoShouLingLuoKe_Born(RECEIVER, ARG0, ARG1, ARG2, ARG3,ARG4)</v>
      </c>
      <c r="G1819" s="86" t="str">
        <f>VLOOKUP(D1819,AI!B:G,3,FALSE)</f>
        <v>ShiRenMoShouLingLuoKe_Update(RECEIVER, ARG0, ARG1, ARG2, ARG3,ARG4)</v>
      </c>
      <c r="H1819" s="86"/>
      <c r="I1819" s="86"/>
      <c r="J1819" s="86" t="str">
        <f>VLOOKUP(D1819,AI!B:G,6,FALSE)</f>
        <v>ShiRenMoShouLingLuoKe_deadth(RECEIVER, ARG0, ARG1, ARG2, ARG3,ARG4)</v>
      </c>
      <c r="K1819" s="86">
        <f t="shared" si="68"/>
        <v>1</v>
      </c>
      <c r="L1819" s="86">
        <f>IF(怪物属性编辑!AH1552=1,怪物属性编辑!AO1552,0)</f>
        <v>17604</v>
      </c>
      <c r="M1819" s="89">
        <f t="shared" si="70"/>
        <v>1770</v>
      </c>
      <c r="N1819" s="30">
        <v>220</v>
      </c>
      <c r="O1819" s="30">
        <v>220</v>
      </c>
      <c r="P1819" s="30">
        <v>220</v>
      </c>
      <c r="Q1819" s="30">
        <v>120</v>
      </c>
      <c r="R1819" s="30">
        <v>220</v>
      </c>
      <c r="S1819" s="86">
        <v>320</v>
      </c>
      <c r="Y1819" s="86">
        <v>100</v>
      </c>
      <c r="Z1819" s="86">
        <v>100</v>
      </c>
      <c r="AA1819" s="86">
        <v>100</v>
      </c>
      <c r="AB1819" s="86">
        <v>100</v>
      </c>
      <c r="AC1819" s="86">
        <v>100</v>
      </c>
      <c r="AD1819" s="86">
        <v>100</v>
      </c>
      <c r="AF1819" s="90">
        <f t="shared" si="69"/>
        <v>131251</v>
      </c>
    </row>
    <row r="1820" spans="1:32">
      <c r="A1820" s="5">
        <v>31252</v>
      </c>
      <c r="B1820" s="99">
        <v>63</v>
      </c>
      <c r="C1820" s="5" t="str">
        <f>VLOOKUP(B1820,映射!A:B,2,FALSE)</f>
        <v>白恶魔吉拉斯</v>
      </c>
      <c r="D1820" s="85" t="str">
        <f>IF(IF(COUNTIF(AI!A:A,'表格编辑 '!C1820),TRUE,FALSE)=FALSE,"monster",(VLOOKUP(C1820,AI!A:B,2,FALSE)))</f>
        <v>BaiEMoJiLaSi</v>
      </c>
      <c r="E1820" s="5">
        <v>60</v>
      </c>
      <c r="F1820" s="86" t="str">
        <f>VLOOKUP(D1820,AI!B:G,2,FALSE)</f>
        <v>BaiEMoJiLaSi_Born(RECEIVER, ARG0, ARG1, ARG2, ARG3,ARG4)</v>
      </c>
      <c r="G1820" s="86" t="str">
        <f>VLOOKUP(D1820,AI!B:G,3,FALSE)</f>
        <v>BaiEMoJiLaSi_Update(RECEIVER, ARG0, ARG1, ARG2, ARG3,ARG4)</v>
      </c>
      <c r="H1820" s="86"/>
      <c r="I1820" s="86"/>
      <c r="J1820" s="86" t="str">
        <f>VLOOKUP(D1820,AI!B:G,6,FALSE)</f>
        <v>BaiEMoJiLaSi_deadth(RECEIVER, ARG0, ARG1, ARG2, ARG3,ARG4)</v>
      </c>
      <c r="K1820" s="86">
        <f t="shared" si="68"/>
        <v>1</v>
      </c>
      <c r="L1820" s="86">
        <f>IF(怪物属性编辑!AH1553=1,怪物属性编辑!AO1553,0)</f>
        <v>18657</v>
      </c>
      <c r="M1820" s="89">
        <f t="shared" si="70"/>
        <v>1800</v>
      </c>
      <c r="N1820" s="30">
        <v>220</v>
      </c>
      <c r="O1820" s="30">
        <v>220</v>
      </c>
      <c r="P1820" s="30">
        <v>220</v>
      </c>
      <c r="Q1820" s="30">
        <v>120</v>
      </c>
      <c r="R1820" s="30">
        <v>220</v>
      </c>
      <c r="S1820" s="86">
        <v>320</v>
      </c>
      <c r="Y1820" s="86">
        <v>100</v>
      </c>
      <c r="Z1820" s="86">
        <v>100</v>
      </c>
      <c r="AA1820" s="86">
        <v>100</v>
      </c>
      <c r="AB1820" s="86">
        <v>100</v>
      </c>
      <c r="AC1820" s="86">
        <v>100</v>
      </c>
      <c r="AD1820" s="86">
        <v>100</v>
      </c>
      <c r="AF1820" s="90">
        <f t="shared" si="69"/>
        <v>131252</v>
      </c>
    </row>
    <row r="1821" spans="1:32">
      <c r="A1821" s="5">
        <v>31253</v>
      </c>
      <c r="B1821" s="99">
        <v>66</v>
      </c>
      <c r="C1821" s="5" t="str">
        <f>VLOOKUP(B1821,映射!A:B,2,FALSE)</f>
        <v>恶狼希斯</v>
      </c>
      <c r="D1821" s="85" t="str">
        <f>IF(IF(COUNTIF(AI!A:A,'表格编辑 '!C1821),TRUE,FALSE)=FALSE,"monster",(VLOOKUP(C1821,AI!A:B,2,FALSE)))</f>
        <v>ELangXiSi</v>
      </c>
      <c r="E1821" s="5">
        <v>60</v>
      </c>
      <c r="F1821" s="86" t="str">
        <f>VLOOKUP(D1821,AI!B:G,2,FALSE)</f>
        <v>ELangXiSi_Born(RECEIVER, ARG0, ARG1, ARG2, ARG3,ARG4)</v>
      </c>
      <c r="G1821" s="86" t="str">
        <f>VLOOKUP(D1821,AI!B:G,3,FALSE)</f>
        <v>ELangXiSi_Update(RECEIVER, ARG0, ARG1, ARG2, ARG3,ARG4)</v>
      </c>
      <c r="H1821" s="86"/>
      <c r="I1821" s="86"/>
      <c r="J1821" s="86" t="str">
        <f>VLOOKUP(D1821,AI!B:G,6,FALSE)</f>
        <v>ELangXiSi_deadth(RECEIVER, ARG0, ARG1, ARG2, ARG3,ARG4)</v>
      </c>
      <c r="K1821" s="86">
        <f t="shared" si="68"/>
        <v>1</v>
      </c>
      <c r="L1821" s="86">
        <f>IF(怪物属性编辑!AH1554=1,怪物属性编辑!AO1554,0)</f>
        <v>22032</v>
      </c>
      <c r="M1821" s="89">
        <f t="shared" si="70"/>
        <v>1800</v>
      </c>
      <c r="N1821" s="30">
        <v>250</v>
      </c>
      <c r="O1821" s="30">
        <v>250</v>
      </c>
      <c r="P1821" s="30">
        <v>250</v>
      </c>
      <c r="Q1821" s="30">
        <v>120</v>
      </c>
      <c r="R1821" s="30">
        <v>220</v>
      </c>
      <c r="S1821" s="86">
        <v>320</v>
      </c>
      <c r="Y1821" s="86">
        <v>100</v>
      </c>
      <c r="Z1821" s="86">
        <v>100</v>
      </c>
      <c r="AA1821" s="86">
        <v>100</v>
      </c>
      <c r="AB1821" s="86">
        <v>100</v>
      </c>
      <c r="AC1821" s="86">
        <v>100</v>
      </c>
      <c r="AD1821" s="86">
        <v>100</v>
      </c>
      <c r="AF1821" s="90">
        <f t="shared" si="69"/>
        <v>131253</v>
      </c>
    </row>
    <row r="1822" spans="1:32">
      <c r="A1822" s="5">
        <v>31254</v>
      </c>
      <c r="B1822" s="99">
        <v>35</v>
      </c>
      <c r="C1822" s="5" t="str">
        <f>VLOOKUP(B1822,映射!A:B,2,FALSE)</f>
        <v>海巨龙布鲁特韦姆</v>
      </c>
      <c r="D1822" s="85" t="str">
        <f>IF(IF(COUNTIF(AI!A:A,'表格编辑 '!C1822),TRUE,FALSE)=FALSE,"monster",(VLOOKUP(C1822,AI!A:B,2,FALSE)))</f>
        <v>haijulong</v>
      </c>
      <c r="E1822" s="5">
        <v>60</v>
      </c>
      <c r="F1822" s="86" t="str">
        <f>VLOOKUP(D1822,AI!B:G,2,FALSE)</f>
        <v>HaiJuLong_Born(RECEIVER, ARG0, ARG1, ARG2, ARG3,ARG4)</v>
      </c>
      <c r="G1822" s="86" t="str">
        <f>VLOOKUP(D1822,AI!B:G,3,FALSE)</f>
        <v>HaiJuLong_Update(RECEIVER, ARG0, ARG1, ARG2, ARG3,ARG4)</v>
      </c>
      <c r="H1822" s="86"/>
      <c r="I1822" s="86"/>
      <c r="J1822" s="86" t="str">
        <f>VLOOKUP(D1822,AI!B:G,6,FALSE)</f>
        <v>HaiJuLong_deadth(RECEIVER, ARG0, ARG1, ARG2, ARG3,ARG4)</v>
      </c>
      <c r="K1822" s="86">
        <f t="shared" si="68"/>
        <v>1</v>
      </c>
      <c r="L1822" s="86">
        <f>IF(怪物属性编辑!AH1555=1,怪物属性编辑!AO1555,0)</f>
        <v>15759</v>
      </c>
      <c r="M1822" s="89">
        <f t="shared" si="70"/>
        <v>1800</v>
      </c>
      <c r="N1822" s="30">
        <v>250</v>
      </c>
      <c r="O1822" s="30">
        <v>250</v>
      </c>
      <c r="P1822" s="30">
        <v>250</v>
      </c>
      <c r="Q1822" s="30">
        <v>200</v>
      </c>
      <c r="R1822" s="30">
        <v>220</v>
      </c>
      <c r="S1822" s="86">
        <v>320</v>
      </c>
      <c r="Y1822" s="86">
        <v>100</v>
      </c>
      <c r="Z1822" s="86">
        <v>100</v>
      </c>
      <c r="AA1822" s="86">
        <v>100</v>
      </c>
      <c r="AB1822" s="86">
        <v>100</v>
      </c>
      <c r="AC1822" s="86">
        <v>100</v>
      </c>
      <c r="AD1822" s="86">
        <v>100</v>
      </c>
      <c r="AE1822" s="30">
        <v>40</v>
      </c>
      <c r="AF1822" s="90">
        <f t="shared" si="69"/>
        <v>131254</v>
      </c>
    </row>
    <row r="1823" spans="1:32">
      <c r="A1823" s="5">
        <v>31255</v>
      </c>
      <c r="B1823" s="99">
        <v>50</v>
      </c>
      <c r="C1823" s="5" t="str">
        <f>VLOOKUP(B1823,映射!A:B,2,FALSE)</f>
        <v>巨人巴罗斯</v>
      </c>
      <c r="D1823" s="85" t="str">
        <f>IF(IF(COUNTIF(AI!A:A,'表格编辑 '!C1823),TRUE,FALSE)=FALSE,"monster",(VLOOKUP(C1823,AI!A:B,2,FALSE)))</f>
        <v>JuRenBaLuoSi</v>
      </c>
      <c r="E1823" s="5">
        <v>60</v>
      </c>
      <c r="F1823" s="86" t="str">
        <f>VLOOKUP(D1823,AI!B:G,2,FALSE)</f>
        <v>JuRenBaLuoSi_Born(RECEIVER, ARG0, ARG1, ARG2, ARG3,ARG4)</v>
      </c>
      <c r="G1823" s="86" t="str">
        <f>VLOOKUP(D1823,AI!B:G,3,FALSE)</f>
        <v>JuRenBaLuoSi_Update(RECEIVER, ARG0, ARG1, ARG2, ARG3,ARG4)</v>
      </c>
      <c r="H1823" s="86"/>
      <c r="I1823" s="86"/>
      <c r="J1823" s="86" t="str">
        <f>VLOOKUP(D1823,AI!B:G,6,FALSE)</f>
        <v>JuRenBaLuoSi_deadth(RECEIVER, ARG0, ARG1, ARG2, ARG3,ARG4)</v>
      </c>
      <c r="K1823" s="86">
        <f t="shared" si="68"/>
        <v>1</v>
      </c>
      <c r="L1823" s="86">
        <f>IF(怪物属性编辑!AH1556=1,怪物属性编辑!AO1556,0)</f>
        <v>16959</v>
      </c>
      <c r="M1823" s="89">
        <f t="shared" si="70"/>
        <v>1800</v>
      </c>
      <c r="N1823" s="30">
        <v>250</v>
      </c>
      <c r="O1823" s="30">
        <v>250</v>
      </c>
      <c r="P1823" s="30">
        <v>250</v>
      </c>
      <c r="Q1823" s="30">
        <v>120</v>
      </c>
      <c r="R1823" s="30">
        <v>220</v>
      </c>
      <c r="S1823" s="86">
        <v>320</v>
      </c>
      <c r="Y1823" s="86">
        <v>100</v>
      </c>
      <c r="Z1823" s="86">
        <v>100</v>
      </c>
      <c r="AA1823" s="86">
        <v>100</v>
      </c>
      <c r="AB1823" s="86">
        <v>100</v>
      </c>
      <c r="AC1823" s="86">
        <v>100</v>
      </c>
      <c r="AD1823" s="86">
        <v>100</v>
      </c>
      <c r="AF1823" s="90">
        <f t="shared" si="69"/>
        <v>131255</v>
      </c>
    </row>
    <row r="1824" spans="1:32">
      <c r="A1824" s="5">
        <v>31256</v>
      </c>
      <c r="B1824" s="99">
        <v>32</v>
      </c>
      <c r="C1824" s="5" t="str">
        <f>VLOOKUP(B1824,映射!A:B,2,FALSE)</f>
        <v>食人魔首领克洛</v>
      </c>
      <c r="D1824" s="85" t="str">
        <f>IF(IF(COUNTIF(AI!A:A,'表格编辑 '!C1824),TRUE,FALSE)=FALSE,"monster",(VLOOKUP(C1824,AI!A:B,2,FALSE)))</f>
        <v>ShiRenMoShouLingLuoKe</v>
      </c>
      <c r="E1824" s="5">
        <v>60</v>
      </c>
      <c r="F1824" s="86" t="str">
        <f>VLOOKUP(D1824,AI!B:G,2,FALSE)</f>
        <v>ShiRenMoShouLingLuoKe_Born(RECEIVER, ARG0, ARG1, ARG2, ARG3,ARG4)</v>
      </c>
      <c r="G1824" s="86" t="str">
        <f>VLOOKUP(D1824,AI!B:G,3,FALSE)</f>
        <v>ShiRenMoShouLingLuoKe_Update(RECEIVER, ARG0, ARG1, ARG2, ARG3,ARG4)</v>
      </c>
      <c r="H1824" s="86"/>
      <c r="I1824" s="86"/>
      <c r="J1824" s="86" t="str">
        <f>VLOOKUP(D1824,AI!B:G,6,FALSE)</f>
        <v>ShiRenMoShouLingLuoKe_deadth(RECEIVER, ARG0, ARG1, ARG2, ARG3,ARG4)</v>
      </c>
      <c r="K1824" s="86">
        <f t="shared" si="68"/>
        <v>1</v>
      </c>
      <c r="L1824" s="86">
        <f>IF(怪物属性编辑!AH1557=1,怪物属性编辑!AO1557,0)</f>
        <v>19317</v>
      </c>
      <c r="M1824" s="89">
        <f t="shared" si="70"/>
        <v>1800</v>
      </c>
      <c r="N1824" s="30">
        <v>250</v>
      </c>
      <c r="O1824" s="30">
        <v>250</v>
      </c>
      <c r="P1824" s="30">
        <v>250</v>
      </c>
      <c r="Q1824" s="30">
        <v>120</v>
      </c>
      <c r="R1824" s="30">
        <v>220</v>
      </c>
      <c r="S1824" s="86">
        <v>320</v>
      </c>
      <c r="Y1824" s="86">
        <v>100</v>
      </c>
      <c r="Z1824" s="86">
        <v>100</v>
      </c>
      <c r="AA1824" s="86">
        <v>100</v>
      </c>
      <c r="AB1824" s="86">
        <v>100</v>
      </c>
      <c r="AC1824" s="86">
        <v>100</v>
      </c>
      <c r="AD1824" s="86">
        <v>100</v>
      </c>
      <c r="AF1824" s="90">
        <f t="shared" si="69"/>
        <v>131256</v>
      </c>
    </row>
    <row r="1825" spans="1:32">
      <c r="A1825" s="5">
        <v>31257</v>
      </c>
      <c r="B1825" s="4">
        <v>10126</v>
      </c>
      <c r="C1825" s="5" t="str">
        <f>VLOOKUP(B1825,映射!A:B,2,FALSE)</f>
        <v>金怪</v>
      </c>
      <c r="D1825" s="85" t="str">
        <f>IF(IF(COUNTIF(AI!A:A,'表格编辑 '!C1825),TRUE,FALSE)=FALSE,"monster",(VLOOKUP(C1825,AI!A:B,2,FALSE)))</f>
        <v>monster</v>
      </c>
      <c r="E1825" s="5">
        <v>65</v>
      </c>
      <c r="F1825" s="86" t="str">
        <f>VLOOKUP(D1825,AI!B:G,2,FALSE)</f>
        <v>AI_born_event(RECEIVER, ARG0, ARG1, ARG2, ARG3,ARG4)</v>
      </c>
      <c r="G1825" s="86" t="str">
        <f>VLOOKUP(D1825,AI!B:G,3,FALSE)</f>
        <v>AI_update_event(RECEIVER, ARG0, ARG1, ARG2, ARG3,ARG4)</v>
      </c>
      <c r="H1825" s="86"/>
      <c r="I1825" s="86"/>
      <c r="J1825" s="86" t="str">
        <f>VLOOKUP(D1825,AI!B:G,6,FALSE)</f>
        <v>test_deadth_event(RECEIVER, ARG0, ARG1, ARG2, ARG3,ARG4)</v>
      </c>
      <c r="K1825" s="86">
        <f t="shared" ref="K1825:K1836" si="71">IF(L1825="",0,1)</f>
        <v>1</v>
      </c>
      <c r="L1825" s="57">
        <v>10000</v>
      </c>
      <c r="M1825" s="89">
        <f t="shared" si="70"/>
        <v>1950</v>
      </c>
      <c r="S1825" s="86">
        <v>400</v>
      </c>
      <c r="Y1825" s="86"/>
      <c r="Z1825" s="86"/>
      <c r="AA1825" s="86"/>
      <c r="AB1825" s="86"/>
      <c r="AC1825" s="86"/>
      <c r="AD1825" s="86"/>
      <c r="AF1825" s="90">
        <v>131230</v>
      </c>
    </row>
    <row r="1826" spans="1:32">
      <c r="A1826" s="5">
        <v>31258</v>
      </c>
      <c r="B1826" s="4">
        <v>10072</v>
      </c>
      <c r="C1826" s="5" t="str">
        <f>VLOOKUP(B1826,映射!A:B,2,FALSE)</f>
        <v>致命螳螂</v>
      </c>
      <c r="D1826" s="85" t="str">
        <f>IF(IF(COUNTIF(AI!A:A,'表格编辑 '!C1826),TRUE,FALSE)=FALSE,"monster",(VLOOKUP(C1826,AI!A:B,2,FALSE)))</f>
        <v>monster</v>
      </c>
      <c r="E1826" s="5">
        <v>65</v>
      </c>
      <c r="F1826" s="86" t="str">
        <f>VLOOKUP(D1826,AI!B:G,2,FALSE)</f>
        <v>AI_born_event(RECEIVER, ARG0, ARG1, ARG2, ARG3,ARG4)</v>
      </c>
      <c r="G1826" s="86" t="str">
        <f>VLOOKUP(D1826,AI!B:G,3,FALSE)</f>
        <v>AI_update_event(RECEIVER, ARG0, ARG1, ARG2, ARG3,ARG4)</v>
      </c>
      <c r="H1826" s="86"/>
      <c r="I1826" s="86"/>
      <c r="J1826" s="86" t="str">
        <f>VLOOKUP(D1826,AI!B:G,6,FALSE)</f>
        <v>test_deadth_event(RECEIVER, ARG0, ARG1, ARG2, ARG3,ARG4)</v>
      </c>
      <c r="K1826" s="86">
        <f t="shared" si="71"/>
        <v>1</v>
      </c>
      <c r="L1826" s="57">
        <v>10000</v>
      </c>
      <c r="M1826" s="89">
        <f t="shared" si="70"/>
        <v>1950</v>
      </c>
      <c r="S1826" s="86">
        <v>400</v>
      </c>
      <c r="Y1826" s="86"/>
      <c r="Z1826" s="86"/>
      <c r="AA1826" s="86"/>
      <c r="AB1826" s="86"/>
      <c r="AC1826" s="86"/>
      <c r="AD1826" s="86"/>
      <c r="AF1826" s="90">
        <v>131230</v>
      </c>
    </row>
    <row r="1827" spans="1:32">
      <c r="A1827" s="5">
        <v>31259</v>
      </c>
      <c r="B1827" s="4">
        <v>10132</v>
      </c>
      <c r="C1827" s="5" t="str">
        <f>VLOOKUP(B1827,映射!A:B,2,FALSE)</f>
        <v>蜥蝪斗士</v>
      </c>
      <c r="D1827" s="85" t="str">
        <f>IF(IF(COUNTIF(AI!A:A,'表格编辑 '!C1827),TRUE,FALSE)=FALSE,"monster",(VLOOKUP(C1827,AI!A:B,2,FALSE)))</f>
        <v>monster</v>
      </c>
      <c r="E1827" s="5">
        <v>65</v>
      </c>
      <c r="F1827" s="86" t="str">
        <f>VLOOKUP(D1827,AI!B:G,2,FALSE)</f>
        <v>AI_born_event(RECEIVER, ARG0, ARG1, ARG2, ARG3,ARG4)</v>
      </c>
      <c r="G1827" s="86" t="str">
        <f>VLOOKUP(D1827,AI!B:G,3,FALSE)</f>
        <v>AI_update_event(RECEIVER, ARG0, ARG1, ARG2, ARG3,ARG4)</v>
      </c>
      <c r="H1827" s="86"/>
      <c r="I1827" s="86"/>
      <c r="J1827" s="86" t="str">
        <f>VLOOKUP(D1827,AI!B:G,6,FALSE)</f>
        <v>test_deadth_event(RECEIVER, ARG0, ARG1, ARG2, ARG3,ARG4)</v>
      </c>
      <c r="K1827" s="86">
        <f t="shared" si="71"/>
        <v>1</v>
      </c>
      <c r="L1827" s="57">
        <v>10000</v>
      </c>
      <c r="M1827" s="89">
        <f t="shared" si="70"/>
        <v>1950</v>
      </c>
      <c r="S1827" s="86">
        <v>400</v>
      </c>
      <c r="Y1827" s="86"/>
      <c r="Z1827" s="86"/>
      <c r="AA1827" s="86"/>
      <c r="AB1827" s="86"/>
      <c r="AC1827" s="86"/>
      <c r="AD1827" s="86"/>
      <c r="AF1827" s="90">
        <v>131230</v>
      </c>
    </row>
    <row r="1828" spans="1:32">
      <c r="A1828" s="5">
        <v>31260</v>
      </c>
      <c r="B1828" s="4">
        <v>10101</v>
      </c>
      <c r="C1828" s="5" t="str">
        <f>VLOOKUP(B1828,映射!A:B,2,FALSE)</f>
        <v>风精</v>
      </c>
      <c r="D1828" s="85" t="str">
        <f>IF(IF(COUNTIF(AI!A:A,'表格编辑 '!C1828),TRUE,FALSE)=FALSE,"monster",(VLOOKUP(C1828,AI!A:B,2,FALSE)))</f>
        <v>monster</v>
      </c>
      <c r="E1828" s="5">
        <v>65</v>
      </c>
      <c r="F1828" s="86" t="str">
        <f>VLOOKUP(D1828,AI!B:G,2,FALSE)</f>
        <v>AI_born_event(RECEIVER, ARG0, ARG1, ARG2, ARG3,ARG4)</v>
      </c>
      <c r="G1828" s="86" t="str">
        <f>VLOOKUP(D1828,AI!B:G,3,FALSE)</f>
        <v>AI_update_event(RECEIVER, ARG0, ARG1, ARG2, ARG3,ARG4)</v>
      </c>
      <c r="H1828" s="86"/>
      <c r="I1828" s="86"/>
      <c r="J1828" s="86" t="str">
        <f>VLOOKUP(D1828,AI!B:G,6,FALSE)</f>
        <v>test_deadth_event(RECEIVER, ARG0, ARG1, ARG2, ARG3,ARG4)</v>
      </c>
      <c r="K1828" s="86">
        <f t="shared" si="71"/>
        <v>1</v>
      </c>
      <c r="L1828" s="57">
        <v>10000</v>
      </c>
      <c r="M1828" s="89">
        <f t="shared" si="70"/>
        <v>1950</v>
      </c>
      <c r="S1828" s="86">
        <v>400</v>
      </c>
      <c r="Y1828" s="86"/>
      <c r="Z1828" s="86"/>
      <c r="AA1828" s="86"/>
      <c r="AB1828" s="86"/>
      <c r="AC1828" s="86"/>
      <c r="AD1828" s="86"/>
      <c r="AF1828" s="90">
        <v>131230</v>
      </c>
    </row>
    <row r="1829" spans="1:32">
      <c r="A1829" s="5">
        <v>31261</v>
      </c>
      <c r="B1829" s="4">
        <v>10108</v>
      </c>
      <c r="C1829" s="5" t="str">
        <f>VLOOKUP(B1829,映射!A:B,2,FALSE)</f>
        <v>丸子炸弹</v>
      </c>
      <c r="D1829" s="85" t="str">
        <f>IF(IF(COUNTIF(AI!A:A,'表格编辑 '!C1829),TRUE,FALSE)=FALSE,"monster",(VLOOKUP(C1829,AI!A:B,2,FALSE)))</f>
        <v>monster</v>
      </c>
      <c r="E1829" s="5">
        <v>65</v>
      </c>
      <c r="F1829" s="86" t="str">
        <f>VLOOKUP(D1829,AI!B:G,2,FALSE)</f>
        <v>AI_born_event(RECEIVER, ARG0, ARG1, ARG2, ARG3,ARG4)</v>
      </c>
      <c r="G1829" s="86" t="str">
        <f>VLOOKUP(D1829,AI!B:G,3,FALSE)</f>
        <v>AI_update_event(RECEIVER, ARG0, ARG1, ARG2, ARG3,ARG4)</v>
      </c>
      <c r="H1829" s="86"/>
      <c r="I1829" s="86"/>
      <c r="J1829" s="86" t="str">
        <f>VLOOKUP(D1829,AI!B:G,6,FALSE)</f>
        <v>test_deadth_event(RECEIVER, ARG0, ARG1, ARG2, ARG3,ARG4)</v>
      </c>
      <c r="K1829" s="86">
        <f t="shared" si="71"/>
        <v>1</v>
      </c>
      <c r="L1829" s="57">
        <v>10000</v>
      </c>
      <c r="M1829" s="89">
        <f t="shared" si="70"/>
        <v>1950</v>
      </c>
      <c r="S1829" s="86">
        <v>400</v>
      </c>
      <c r="Y1829" s="86"/>
      <c r="Z1829" s="86"/>
      <c r="AA1829" s="86"/>
      <c r="AB1829" s="86"/>
      <c r="AC1829" s="86"/>
      <c r="AD1829" s="86"/>
      <c r="AF1829" s="90">
        <v>131230</v>
      </c>
    </row>
    <row r="1830" spans="1:32">
      <c r="A1830" s="5">
        <v>31262</v>
      </c>
      <c r="B1830" s="4">
        <v>10155</v>
      </c>
      <c r="C1830" s="5" t="str">
        <f>VLOOKUP(B1830,映射!A:B,2,FALSE)</f>
        <v>蜥蜴团</v>
      </c>
      <c r="D1830" s="85" t="str">
        <f>IF(IF(COUNTIF(AI!A:A,'表格编辑 '!C1830),TRUE,FALSE)=FALSE,"monster",(VLOOKUP(C1830,AI!A:B,2,FALSE)))</f>
        <v>monster</v>
      </c>
      <c r="E1830" s="5">
        <v>65</v>
      </c>
      <c r="F1830" s="86" t="str">
        <f>VLOOKUP(D1830,AI!B:G,2,FALSE)</f>
        <v>AI_born_event(RECEIVER, ARG0, ARG1, ARG2, ARG3,ARG4)</v>
      </c>
      <c r="G1830" s="86" t="str">
        <f>VLOOKUP(D1830,AI!B:G,3,FALSE)</f>
        <v>AI_update_event(RECEIVER, ARG0, ARG1, ARG2, ARG3,ARG4)</v>
      </c>
      <c r="H1830" s="86"/>
      <c r="I1830" s="86"/>
      <c r="J1830" s="86" t="str">
        <f>VLOOKUP(D1830,AI!B:G,6,FALSE)</f>
        <v>test_deadth_event(RECEIVER, ARG0, ARG1, ARG2, ARG3,ARG4)</v>
      </c>
      <c r="K1830" s="86">
        <f t="shared" si="71"/>
        <v>1</v>
      </c>
      <c r="L1830" s="57">
        <v>10000</v>
      </c>
      <c r="M1830" s="89">
        <f t="shared" si="70"/>
        <v>1950</v>
      </c>
      <c r="S1830" s="86">
        <v>400</v>
      </c>
      <c r="Y1830" s="86"/>
      <c r="Z1830" s="86"/>
      <c r="AA1830" s="86"/>
      <c r="AB1830" s="86"/>
      <c r="AC1830" s="86"/>
      <c r="AD1830" s="86"/>
      <c r="AF1830" s="90">
        <v>131230</v>
      </c>
    </row>
    <row r="1831" spans="1:32">
      <c r="A1831" s="5">
        <v>31263</v>
      </c>
      <c r="B1831" s="4">
        <v>10125</v>
      </c>
      <c r="C1831" s="5" t="str">
        <f>VLOOKUP(B1831,映射!A:B,2,FALSE)</f>
        <v>银怪</v>
      </c>
      <c r="D1831" s="85" t="str">
        <f>IF(IF(COUNTIF(AI!A:A,'表格编辑 '!C1831),TRUE,FALSE)=FALSE,"monster",(VLOOKUP(C1831,AI!A:B,2,FALSE)))</f>
        <v>monster</v>
      </c>
      <c r="E1831" s="5">
        <v>65</v>
      </c>
      <c r="F1831" s="86" t="str">
        <f>VLOOKUP(D1831,AI!B:G,2,FALSE)</f>
        <v>AI_born_event(RECEIVER, ARG0, ARG1, ARG2, ARG3,ARG4)</v>
      </c>
      <c r="G1831" s="86" t="str">
        <f>VLOOKUP(D1831,AI!B:G,3,FALSE)</f>
        <v>AI_update_event(RECEIVER, ARG0, ARG1, ARG2, ARG3,ARG4)</v>
      </c>
      <c r="H1831" s="86"/>
      <c r="I1831" s="86"/>
      <c r="J1831" s="86" t="str">
        <f>VLOOKUP(D1831,AI!B:G,6,FALSE)</f>
        <v>test_deadth_event(RECEIVER, ARG0, ARG1, ARG2, ARG3,ARG4)</v>
      </c>
      <c r="K1831" s="86">
        <f t="shared" si="71"/>
        <v>1</v>
      </c>
      <c r="L1831" s="57">
        <v>10000</v>
      </c>
      <c r="M1831" s="89">
        <f t="shared" si="70"/>
        <v>1950</v>
      </c>
      <c r="S1831" s="86">
        <v>400</v>
      </c>
      <c r="Y1831" s="86"/>
      <c r="Z1831" s="86"/>
      <c r="AA1831" s="86"/>
      <c r="AB1831" s="86"/>
      <c r="AC1831" s="86"/>
      <c r="AD1831" s="86"/>
      <c r="AF1831" s="90">
        <v>131230</v>
      </c>
    </row>
    <row r="1832" spans="1:32">
      <c r="A1832" s="5">
        <v>31264</v>
      </c>
      <c r="B1832" s="4">
        <v>10035</v>
      </c>
      <c r="C1832" s="5" t="str">
        <f>VLOOKUP(B1832,映射!A:B,2,FALSE)</f>
        <v>鬼灵</v>
      </c>
      <c r="D1832" s="85" t="str">
        <f>IF(IF(COUNTIF(AI!A:A,'表格编辑 '!C1832),TRUE,FALSE)=FALSE,"monster",(VLOOKUP(C1832,AI!A:B,2,FALSE)))</f>
        <v>monster</v>
      </c>
      <c r="E1832" s="5">
        <v>65</v>
      </c>
      <c r="F1832" s="86" t="str">
        <f>VLOOKUP(D1832,AI!B:G,2,FALSE)</f>
        <v>AI_born_event(RECEIVER, ARG0, ARG1, ARG2, ARG3,ARG4)</v>
      </c>
      <c r="G1832" s="86" t="str">
        <f>VLOOKUP(D1832,AI!B:G,3,FALSE)</f>
        <v>AI_update_event(RECEIVER, ARG0, ARG1, ARG2, ARG3,ARG4)</v>
      </c>
      <c r="H1832" s="86"/>
      <c r="I1832" s="86"/>
      <c r="J1832" s="86" t="str">
        <f>VLOOKUP(D1832,AI!B:G,6,FALSE)</f>
        <v>test_deadth_event(RECEIVER, ARG0, ARG1, ARG2, ARG3,ARG4)</v>
      </c>
      <c r="K1832" s="86">
        <f t="shared" si="71"/>
        <v>1</v>
      </c>
      <c r="L1832" s="57">
        <v>10000</v>
      </c>
      <c r="M1832" s="89">
        <f t="shared" si="70"/>
        <v>1950</v>
      </c>
      <c r="S1832" s="86">
        <v>400</v>
      </c>
      <c r="Y1832" s="86"/>
      <c r="Z1832" s="86"/>
      <c r="AA1832" s="86"/>
      <c r="AB1832" s="86"/>
      <c r="AC1832" s="86"/>
      <c r="AD1832" s="86"/>
      <c r="AF1832" s="90">
        <v>131230</v>
      </c>
    </row>
    <row r="1833" spans="1:32">
      <c r="A1833" s="5">
        <v>31265</v>
      </c>
      <c r="B1833" s="4">
        <v>10035</v>
      </c>
      <c r="C1833" s="5" t="str">
        <f>VLOOKUP(B1833,映射!A:B,2,FALSE)</f>
        <v>鬼灵</v>
      </c>
      <c r="D1833" s="85" t="str">
        <f>IF(IF(COUNTIF(AI!A:A,'表格编辑 '!C1833),TRUE,FALSE)=FALSE,"monster",(VLOOKUP(C1833,AI!A:B,2,FALSE)))</f>
        <v>monster</v>
      </c>
      <c r="E1833" s="5">
        <v>65</v>
      </c>
      <c r="F1833" s="86" t="str">
        <f>VLOOKUP(D1833,AI!B:G,2,FALSE)</f>
        <v>AI_born_event(RECEIVER, ARG0, ARG1, ARG2, ARG3,ARG4)</v>
      </c>
      <c r="G1833" s="86" t="str">
        <f>VLOOKUP(D1833,AI!B:G,3,FALSE)</f>
        <v>AI_update_event(RECEIVER, ARG0, ARG1, ARG2, ARG3,ARG4)</v>
      </c>
      <c r="H1833" s="86"/>
      <c r="I1833" s="86"/>
      <c r="J1833" s="86" t="str">
        <f>VLOOKUP(D1833,AI!B:G,6,FALSE)</f>
        <v>test_deadth_event(RECEIVER, ARG0, ARG1, ARG2, ARG3,ARG4)</v>
      </c>
      <c r="K1833" s="86">
        <f t="shared" si="71"/>
        <v>1</v>
      </c>
      <c r="L1833" s="57">
        <v>10000</v>
      </c>
      <c r="M1833" s="89">
        <f t="shared" si="70"/>
        <v>1950</v>
      </c>
      <c r="S1833" s="86">
        <v>400</v>
      </c>
      <c r="Y1833" s="86"/>
      <c r="Z1833" s="86"/>
      <c r="AA1833" s="86"/>
      <c r="AB1833" s="86"/>
      <c r="AC1833" s="86"/>
      <c r="AD1833" s="86"/>
      <c r="AF1833" s="90">
        <v>131230</v>
      </c>
    </row>
    <row r="1834" spans="1:32">
      <c r="A1834" s="5">
        <v>31266</v>
      </c>
      <c r="B1834" s="4">
        <v>10101</v>
      </c>
      <c r="C1834" s="5" t="str">
        <f>VLOOKUP(B1834,映射!A:B,2,FALSE)</f>
        <v>风精</v>
      </c>
      <c r="D1834" s="85" t="str">
        <f>IF(IF(COUNTIF(AI!A:A,'表格编辑 '!C1834),TRUE,FALSE)=FALSE,"monster",(VLOOKUP(C1834,AI!A:B,2,FALSE)))</f>
        <v>monster</v>
      </c>
      <c r="E1834" s="5">
        <v>65</v>
      </c>
      <c r="F1834" s="86" t="str">
        <f>VLOOKUP(D1834,AI!B:G,2,FALSE)</f>
        <v>AI_born_event(RECEIVER, ARG0, ARG1, ARG2, ARG3,ARG4)</v>
      </c>
      <c r="G1834" s="86" t="str">
        <f>VLOOKUP(D1834,AI!B:G,3,FALSE)</f>
        <v>AI_update_event(RECEIVER, ARG0, ARG1, ARG2, ARG3,ARG4)</v>
      </c>
      <c r="H1834" s="86"/>
      <c r="I1834" s="86"/>
      <c r="J1834" s="86" t="str">
        <f>VLOOKUP(D1834,AI!B:G,6,FALSE)</f>
        <v>test_deadth_event(RECEIVER, ARG0, ARG1, ARG2, ARG3,ARG4)</v>
      </c>
      <c r="K1834" s="86">
        <f t="shared" si="71"/>
        <v>1</v>
      </c>
      <c r="L1834" s="57">
        <v>10000</v>
      </c>
      <c r="M1834" s="89">
        <f t="shared" si="70"/>
        <v>1950</v>
      </c>
      <c r="S1834" s="86">
        <v>400</v>
      </c>
      <c r="Y1834" s="86"/>
      <c r="Z1834" s="86"/>
      <c r="AA1834" s="86"/>
      <c r="AB1834" s="86"/>
      <c r="AC1834" s="86"/>
      <c r="AD1834" s="86"/>
      <c r="AF1834" s="90">
        <v>131230</v>
      </c>
    </row>
    <row r="1835" spans="1:32">
      <c r="A1835" s="5">
        <v>31267</v>
      </c>
      <c r="B1835" s="4">
        <v>10152</v>
      </c>
      <c r="C1835" s="5" t="str">
        <f>VLOOKUP(B1835,映射!A:B,2,FALSE)</f>
        <v>盗贼</v>
      </c>
      <c r="D1835" s="85" t="str">
        <f>IF(IF(COUNTIF(AI!A:A,'表格编辑 '!C1835),TRUE,FALSE)=FALSE,"monster",(VLOOKUP(C1835,AI!A:B,2,FALSE)))</f>
        <v>monster</v>
      </c>
      <c r="E1835" s="5">
        <v>65</v>
      </c>
      <c r="F1835" s="86" t="str">
        <f>VLOOKUP(D1835,AI!B:G,2,FALSE)</f>
        <v>AI_born_event(RECEIVER, ARG0, ARG1, ARG2, ARG3,ARG4)</v>
      </c>
      <c r="G1835" s="86" t="str">
        <f>VLOOKUP(D1835,AI!B:G,3,FALSE)</f>
        <v>AI_update_event(RECEIVER, ARG0, ARG1, ARG2, ARG3,ARG4)</v>
      </c>
      <c r="H1835" s="86"/>
      <c r="I1835" s="86"/>
      <c r="J1835" s="86" t="str">
        <f>VLOOKUP(D1835,AI!B:G,6,FALSE)</f>
        <v>test_deadth_event(RECEIVER, ARG0, ARG1, ARG2, ARG3,ARG4)</v>
      </c>
      <c r="K1835" s="86">
        <f t="shared" si="71"/>
        <v>1</v>
      </c>
      <c r="L1835" s="57">
        <v>10000</v>
      </c>
      <c r="M1835" s="89">
        <f t="shared" si="70"/>
        <v>1950</v>
      </c>
      <c r="S1835" s="86">
        <v>400</v>
      </c>
      <c r="Y1835" s="86"/>
      <c r="Z1835" s="86"/>
      <c r="AA1835" s="86"/>
      <c r="AB1835" s="86"/>
      <c r="AC1835" s="86"/>
      <c r="AD1835" s="86"/>
      <c r="AF1835" s="90">
        <v>131230</v>
      </c>
    </row>
    <row r="1836" spans="1:32">
      <c r="A1836" s="5">
        <v>31268</v>
      </c>
      <c r="B1836" s="4">
        <v>10100</v>
      </c>
      <c r="C1836" s="5" t="str">
        <f>VLOOKUP(B1836,映射!A:B,2,FALSE)</f>
        <v>火精</v>
      </c>
      <c r="D1836" s="85" t="str">
        <f>IF(IF(COUNTIF(AI!A:A,'表格编辑 '!C1836),TRUE,FALSE)=FALSE,"monster",(VLOOKUP(C1836,AI!A:B,2,FALSE)))</f>
        <v>monster</v>
      </c>
      <c r="E1836" s="5">
        <v>65</v>
      </c>
      <c r="F1836" s="86" t="str">
        <f>VLOOKUP(D1836,AI!B:G,2,FALSE)</f>
        <v>AI_born_event(RECEIVER, ARG0, ARG1, ARG2, ARG3,ARG4)</v>
      </c>
      <c r="G1836" s="86" t="str">
        <f>VLOOKUP(D1836,AI!B:G,3,FALSE)</f>
        <v>AI_update_event(RECEIVER, ARG0, ARG1, ARG2, ARG3,ARG4)</v>
      </c>
      <c r="H1836" s="86"/>
      <c r="I1836" s="86"/>
      <c r="J1836" s="86" t="str">
        <f>VLOOKUP(D1836,AI!B:G,6,FALSE)</f>
        <v>test_deadth_event(RECEIVER, ARG0, ARG1, ARG2, ARG3,ARG4)</v>
      </c>
      <c r="K1836" s="86">
        <f t="shared" si="71"/>
        <v>1</v>
      </c>
      <c r="L1836" s="57">
        <v>10000</v>
      </c>
      <c r="M1836" s="89">
        <f t="shared" si="70"/>
        <v>1950</v>
      </c>
      <c r="S1836" s="86">
        <v>400</v>
      </c>
      <c r="Y1836" s="86"/>
      <c r="Z1836" s="86"/>
      <c r="AA1836" s="86"/>
      <c r="AB1836" s="86"/>
      <c r="AC1836" s="86"/>
      <c r="AD1836" s="86"/>
      <c r="AF1836" s="90">
        <v>131230</v>
      </c>
    </row>
    <row r="1837" spans="1:32">
      <c r="A1837" s="5">
        <v>31269</v>
      </c>
      <c r="B1837" s="4">
        <v>10020</v>
      </c>
      <c r="C1837" s="5" t="str">
        <f>VLOOKUP(B1837,映射!A:B,2,FALSE)</f>
        <v>地狱看门犬</v>
      </c>
      <c r="D1837" s="85" t="str">
        <f>IF(IF(COUNTIF(AI!A:A,'表格编辑 '!C1837),TRUE,FALSE)=FALSE,"monster",(VLOOKUP(C1837,AI!A:B,2,FALSE)))</f>
        <v>monster</v>
      </c>
      <c r="E1837" s="5">
        <v>65</v>
      </c>
      <c r="F1837" s="86" t="str">
        <f>VLOOKUP(D1837,AI!B:G,2,FALSE)</f>
        <v>AI_born_event(RECEIVER, ARG0, ARG1, ARG2, ARG3,ARG4)</v>
      </c>
      <c r="G1837" s="86" t="str">
        <f>VLOOKUP(D1837,AI!B:G,3,FALSE)</f>
        <v>AI_update_event(RECEIVER, ARG0, ARG1, ARG2, ARG3,ARG4)</v>
      </c>
      <c r="H1837" s="86"/>
      <c r="I1837" s="86"/>
      <c r="J1837" s="86" t="str">
        <f>VLOOKUP(D1837,AI!B:G,6,FALSE)</f>
        <v>test_deadth_event(RECEIVER, ARG0, ARG1, ARG2, ARG3,ARG4)</v>
      </c>
      <c r="K1837" s="86">
        <f t="shared" ref="K1837:K1848" si="72">IF(L1837="",0,1)</f>
        <v>1</v>
      </c>
      <c r="L1837" s="57">
        <v>10000</v>
      </c>
      <c r="M1837" s="89">
        <f t="shared" si="70"/>
        <v>1950</v>
      </c>
      <c r="S1837" s="86">
        <v>400</v>
      </c>
      <c r="Y1837" s="86"/>
      <c r="Z1837" s="86"/>
      <c r="AA1837" s="86"/>
      <c r="AB1837" s="86"/>
      <c r="AC1837" s="86"/>
      <c r="AD1837" s="86"/>
      <c r="AF1837" s="90">
        <v>131230</v>
      </c>
    </row>
    <row r="1838" spans="1:32">
      <c r="A1838" s="5">
        <v>31270</v>
      </c>
      <c r="B1838" s="4">
        <v>10073</v>
      </c>
      <c r="C1838" s="5" t="str">
        <f>VLOOKUP(B1838,映射!A:B,2,FALSE)</f>
        <v>土蜘蛛</v>
      </c>
      <c r="D1838" s="85" t="str">
        <f>IF(IF(COUNTIF(AI!A:A,'表格编辑 '!C1838),TRUE,FALSE)=FALSE,"monster",(VLOOKUP(C1838,AI!A:B,2,FALSE)))</f>
        <v>monster</v>
      </c>
      <c r="E1838" s="5">
        <v>65</v>
      </c>
      <c r="F1838" s="86" t="str">
        <f>VLOOKUP(D1838,AI!B:G,2,FALSE)</f>
        <v>AI_born_event(RECEIVER, ARG0, ARG1, ARG2, ARG3,ARG4)</v>
      </c>
      <c r="G1838" s="86" t="str">
        <f>VLOOKUP(D1838,AI!B:G,3,FALSE)</f>
        <v>AI_update_event(RECEIVER, ARG0, ARG1, ARG2, ARG3,ARG4)</v>
      </c>
      <c r="H1838" s="86"/>
      <c r="I1838" s="86"/>
      <c r="J1838" s="86" t="str">
        <f>VLOOKUP(D1838,AI!B:G,6,FALSE)</f>
        <v>test_deadth_event(RECEIVER, ARG0, ARG1, ARG2, ARG3,ARG4)</v>
      </c>
      <c r="K1838" s="86">
        <f t="shared" si="72"/>
        <v>1</v>
      </c>
      <c r="L1838" s="57">
        <v>10000</v>
      </c>
      <c r="M1838" s="89">
        <f t="shared" si="70"/>
        <v>1950</v>
      </c>
      <c r="S1838" s="86">
        <v>400</v>
      </c>
      <c r="Y1838" s="86"/>
      <c r="Z1838" s="86"/>
      <c r="AA1838" s="86"/>
      <c r="AB1838" s="86"/>
      <c r="AC1838" s="86"/>
      <c r="AD1838" s="86"/>
      <c r="AF1838" s="90">
        <v>131230</v>
      </c>
    </row>
    <row r="1839" spans="1:32">
      <c r="A1839" s="5">
        <v>31271</v>
      </c>
      <c r="B1839" s="4">
        <v>10139</v>
      </c>
      <c r="C1839" s="5" t="str">
        <f>VLOOKUP(B1839,映射!A:B,2,FALSE)</f>
        <v>银色翼龙</v>
      </c>
      <c r="D1839" s="85" t="str">
        <f>IF(IF(COUNTIF(AI!A:A,'表格编辑 '!C1839),TRUE,FALSE)=FALSE,"monster",(VLOOKUP(C1839,AI!A:B,2,FALSE)))</f>
        <v>monster</v>
      </c>
      <c r="E1839" s="5">
        <v>65</v>
      </c>
      <c r="F1839" s="86" t="str">
        <f>VLOOKUP(D1839,AI!B:G,2,FALSE)</f>
        <v>AI_born_event(RECEIVER, ARG0, ARG1, ARG2, ARG3,ARG4)</v>
      </c>
      <c r="G1839" s="86" t="str">
        <f>VLOOKUP(D1839,AI!B:G,3,FALSE)</f>
        <v>AI_update_event(RECEIVER, ARG0, ARG1, ARG2, ARG3,ARG4)</v>
      </c>
      <c r="H1839" s="86"/>
      <c r="I1839" s="86"/>
      <c r="J1839" s="86" t="str">
        <f>VLOOKUP(D1839,AI!B:G,6,FALSE)</f>
        <v>test_deadth_event(RECEIVER, ARG0, ARG1, ARG2, ARG3,ARG4)</v>
      </c>
      <c r="K1839" s="86">
        <f t="shared" si="72"/>
        <v>1</v>
      </c>
      <c r="L1839" s="57">
        <v>10000</v>
      </c>
      <c r="M1839" s="89">
        <f t="shared" si="70"/>
        <v>1950</v>
      </c>
      <c r="S1839" s="86">
        <v>400</v>
      </c>
      <c r="Y1839" s="86"/>
      <c r="Z1839" s="86"/>
      <c r="AA1839" s="86"/>
      <c r="AB1839" s="86"/>
      <c r="AC1839" s="86"/>
      <c r="AD1839" s="86"/>
      <c r="AF1839" s="90">
        <v>131230</v>
      </c>
    </row>
    <row r="1840" spans="1:32">
      <c r="A1840" s="5">
        <v>31272</v>
      </c>
      <c r="B1840" s="4">
        <v>10126</v>
      </c>
      <c r="C1840" s="5" t="str">
        <f>VLOOKUP(B1840,映射!A:B,2,FALSE)</f>
        <v>金怪</v>
      </c>
      <c r="D1840" s="85" t="str">
        <f>IF(IF(COUNTIF(AI!A:A,'表格编辑 '!C1840),TRUE,FALSE)=FALSE,"monster",(VLOOKUP(C1840,AI!A:B,2,FALSE)))</f>
        <v>monster</v>
      </c>
      <c r="E1840" s="5">
        <v>70</v>
      </c>
      <c r="F1840" s="86" t="str">
        <f>VLOOKUP(D1840,AI!B:G,2,FALSE)</f>
        <v>AI_born_event(RECEIVER, ARG0, ARG1, ARG2, ARG3,ARG4)</v>
      </c>
      <c r="G1840" s="86" t="str">
        <f>VLOOKUP(D1840,AI!B:G,3,FALSE)</f>
        <v>AI_update_event(RECEIVER, ARG0, ARG1, ARG2, ARG3,ARG4)</v>
      </c>
      <c r="H1840" s="86"/>
      <c r="I1840" s="86"/>
      <c r="J1840" s="86" t="str">
        <f>VLOOKUP(D1840,AI!B:G,6,FALSE)</f>
        <v>test_deadth_event(RECEIVER, ARG0, ARG1, ARG2, ARG3,ARG4)</v>
      </c>
      <c r="K1840" s="86">
        <f t="shared" si="72"/>
        <v>1</v>
      </c>
      <c r="L1840" s="57">
        <v>20000</v>
      </c>
      <c r="M1840" s="89">
        <f t="shared" si="70"/>
        <v>2100</v>
      </c>
      <c r="S1840" s="86">
        <v>400</v>
      </c>
      <c r="Y1840" s="86"/>
      <c r="Z1840" s="86"/>
      <c r="AA1840" s="86"/>
      <c r="AB1840" s="86"/>
      <c r="AC1840" s="86"/>
      <c r="AD1840" s="86"/>
      <c r="AF1840" s="90">
        <v>131232</v>
      </c>
    </row>
    <row r="1841" spans="1:32">
      <c r="A1841" s="5">
        <v>31273</v>
      </c>
      <c r="B1841" s="4">
        <v>10072</v>
      </c>
      <c r="C1841" s="5" t="str">
        <f>VLOOKUP(B1841,映射!A:B,2,FALSE)</f>
        <v>致命螳螂</v>
      </c>
      <c r="D1841" s="85" t="str">
        <f>IF(IF(COUNTIF(AI!A:A,'表格编辑 '!C1841),TRUE,FALSE)=FALSE,"monster",(VLOOKUP(C1841,AI!A:B,2,FALSE)))</f>
        <v>monster</v>
      </c>
      <c r="E1841" s="5">
        <v>70</v>
      </c>
      <c r="F1841" s="86" t="str">
        <f>VLOOKUP(D1841,AI!B:G,2,FALSE)</f>
        <v>AI_born_event(RECEIVER, ARG0, ARG1, ARG2, ARG3,ARG4)</v>
      </c>
      <c r="G1841" s="86" t="str">
        <f>VLOOKUP(D1841,AI!B:G,3,FALSE)</f>
        <v>AI_update_event(RECEIVER, ARG0, ARG1, ARG2, ARG3,ARG4)</v>
      </c>
      <c r="H1841" s="86"/>
      <c r="I1841" s="86"/>
      <c r="J1841" s="86" t="str">
        <f>VLOOKUP(D1841,AI!B:G,6,FALSE)</f>
        <v>test_deadth_event(RECEIVER, ARG0, ARG1, ARG2, ARG3,ARG4)</v>
      </c>
      <c r="K1841" s="86">
        <f t="shared" si="72"/>
        <v>1</v>
      </c>
      <c r="L1841" s="57">
        <v>20000</v>
      </c>
      <c r="M1841" s="89">
        <f t="shared" si="70"/>
        <v>2100</v>
      </c>
      <c r="S1841" s="86">
        <v>400</v>
      </c>
      <c r="Y1841" s="86"/>
      <c r="Z1841" s="86"/>
      <c r="AA1841" s="86"/>
      <c r="AB1841" s="86"/>
      <c r="AC1841" s="86"/>
      <c r="AD1841" s="86"/>
      <c r="AF1841" s="90">
        <v>131232</v>
      </c>
    </row>
    <row r="1842" spans="1:32">
      <c r="A1842" s="5">
        <v>31274</v>
      </c>
      <c r="B1842" s="4">
        <v>10132</v>
      </c>
      <c r="C1842" s="5" t="str">
        <f>VLOOKUP(B1842,映射!A:B,2,FALSE)</f>
        <v>蜥蝪斗士</v>
      </c>
      <c r="D1842" s="85" t="str">
        <f>IF(IF(COUNTIF(AI!A:A,'表格编辑 '!C1842),TRUE,FALSE)=FALSE,"monster",(VLOOKUP(C1842,AI!A:B,2,FALSE)))</f>
        <v>monster</v>
      </c>
      <c r="E1842" s="5">
        <v>70</v>
      </c>
      <c r="F1842" s="86" t="str">
        <f>VLOOKUP(D1842,AI!B:G,2,FALSE)</f>
        <v>AI_born_event(RECEIVER, ARG0, ARG1, ARG2, ARG3,ARG4)</v>
      </c>
      <c r="G1842" s="86" t="str">
        <f>VLOOKUP(D1842,AI!B:G,3,FALSE)</f>
        <v>AI_update_event(RECEIVER, ARG0, ARG1, ARG2, ARG3,ARG4)</v>
      </c>
      <c r="H1842" s="86"/>
      <c r="I1842" s="86"/>
      <c r="J1842" s="86" t="str">
        <f>VLOOKUP(D1842,AI!B:G,6,FALSE)</f>
        <v>test_deadth_event(RECEIVER, ARG0, ARG1, ARG2, ARG3,ARG4)</v>
      </c>
      <c r="K1842" s="86">
        <f t="shared" si="72"/>
        <v>1</v>
      </c>
      <c r="L1842" s="57">
        <v>20000</v>
      </c>
      <c r="M1842" s="89">
        <f t="shared" si="70"/>
        <v>2100</v>
      </c>
      <c r="S1842" s="86">
        <v>400</v>
      </c>
      <c r="Y1842" s="86"/>
      <c r="Z1842" s="86"/>
      <c r="AA1842" s="86"/>
      <c r="AB1842" s="86"/>
      <c r="AC1842" s="86"/>
      <c r="AD1842" s="86"/>
      <c r="AF1842" s="90">
        <v>131232</v>
      </c>
    </row>
    <row r="1843" spans="1:32">
      <c r="A1843" s="5">
        <v>31275</v>
      </c>
      <c r="B1843" s="4">
        <v>10101</v>
      </c>
      <c r="C1843" s="5" t="str">
        <f>VLOOKUP(B1843,映射!A:B,2,FALSE)</f>
        <v>风精</v>
      </c>
      <c r="D1843" s="85" t="str">
        <f>IF(IF(COUNTIF(AI!A:A,'表格编辑 '!C1843),TRUE,FALSE)=FALSE,"monster",(VLOOKUP(C1843,AI!A:B,2,FALSE)))</f>
        <v>monster</v>
      </c>
      <c r="E1843" s="5">
        <v>70</v>
      </c>
      <c r="F1843" s="86" t="str">
        <f>VLOOKUP(D1843,AI!B:G,2,FALSE)</f>
        <v>AI_born_event(RECEIVER, ARG0, ARG1, ARG2, ARG3,ARG4)</v>
      </c>
      <c r="G1843" s="86" t="str">
        <f>VLOOKUP(D1843,AI!B:G,3,FALSE)</f>
        <v>AI_update_event(RECEIVER, ARG0, ARG1, ARG2, ARG3,ARG4)</v>
      </c>
      <c r="H1843" s="86"/>
      <c r="I1843" s="86"/>
      <c r="J1843" s="86" t="str">
        <f>VLOOKUP(D1843,AI!B:G,6,FALSE)</f>
        <v>test_deadth_event(RECEIVER, ARG0, ARG1, ARG2, ARG3,ARG4)</v>
      </c>
      <c r="K1843" s="86">
        <f t="shared" si="72"/>
        <v>1</v>
      </c>
      <c r="L1843" s="57">
        <v>20000</v>
      </c>
      <c r="M1843" s="89">
        <f t="shared" si="70"/>
        <v>2100</v>
      </c>
      <c r="S1843" s="86">
        <v>400</v>
      </c>
      <c r="Y1843" s="86"/>
      <c r="Z1843" s="86"/>
      <c r="AA1843" s="86"/>
      <c r="AB1843" s="86"/>
      <c r="AC1843" s="86"/>
      <c r="AD1843" s="86"/>
      <c r="AF1843" s="90">
        <v>131232</v>
      </c>
    </row>
    <row r="1844" spans="1:32">
      <c r="A1844" s="5">
        <v>31276</v>
      </c>
      <c r="B1844" s="4">
        <v>10108</v>
      </c>
      <c r="C1844" s="5" t="str">
        <f>VLOOKUP(B1844,映射!A:B,2,FALSE)</f>
        <v>丸子炸弹</v>
      </c>
      <c r="D1844" s="85" t="str">
        <f>IF(IF(COUNTIF(AI!A:A,'表格编辑 '!C1844),TRUE,FALSE)=FALSE,"monster",(VLOOKUP(C1844,AI!A:B,2,FALSE)))</f>
        <v>monster</v>
      </c>
      <c r="E1844" s="5">
        <v>70</v>
      </c>
      <c r="F1844" s="86" t="str">
        <f>VLOOKUP(D1844,AI!B:G,2,FALSE)</f>
        <v>AI_born_event(RECEIVER, ARG0, ARG1, ARG2, ARG3,ARG4)</v>
      </c>
      <c r="G1844" s="86" t="str">
        <f>VLOOKUP(D1844,AI!B:G,3,FALSE)</f>
        <v>AI_update_event(RECEIVER, ARG0, ARG1, ARG2, ARG3,ARG4)</v>
      </c>
      <c r="H1844" s="86"/>
      <c r="I1844" s="86"/>
      <c r="J1844" s="86" t="str">
        <f>VLOOKUP(D1844,AI!B:G,6,FALSE)</f>
        <v>test_deadth_event(RECEIVER, ARG0, ARG1, ARG2, ARG3,ARG4)</v>
      </c>
      <c r="K1844" s="86">
        <f t="shared" si="72"/>
        <v>1</v>
      </c>
      <c r="L1844" s="57">
        <v>20000</v>
      </c>
      <c r="M1844" s="89">
        <f t="shared" si="70"/>
        <v>2100</v>
      </c>
      <c r="S1844" s="86">
        <v>400</v>
      </c>
      <c r="Y1844" s="86"/>
      <c r="Z1844" s="86"/>
      <c r="AA1844" s="86"/>
      <c r="AB1844" s="86"/>
      <c r="AC1844" s="86"/>
      <c r="AD1844" s="86"/>
      <c r="AF1844" s="90">
        <v>131232</v>
      </c>
    </row>
    <row r="1845" spans="1:32">
      <c r="A1845" s="5">
        <v>31277</v>
      </c>
      <c r="B1845" s="4">
        <v>10155</v>
      </c>
      <c r="C1845" s="5" t="str">
        <f>VLOOKUP(B1845,映射!A:B,2,FALSE)</f>
        <v>蜥蜴团</v>
      </c>
      <c r="D1845" s="85" t="str">
        <f>IF(IF(COUNTIF(AI!A:A,'表格编辑 '!C1845),TRUE,FALSE)=FALSE,"monster",(VLOOKUP(C1845,AI!A:B,2,FALSE)))</f>
        <v>monster</v>
      </c>
      <c r="E1845" s="5">
        <v>70</v>
      </c>
      <c r="F1845" s="86" t="str">
        <f>VLOOKUP(D1845,AI!B:G,2,FALSE)</f>
        <v>AI_born_event(RECEIVER, ARG0, ARG1, ARG2, ARG3,ARG4)</v>
      </c>
      <c r="G1845" s="86" t="str">
        <f>VLOOKUP(D1845,AI!B:G,3,FALSE)</f>
        <v>AI_update_event(RECEIVER, ARG0, ARG1, ARG2, ARG3,ARG4)</v>
      </c>
      <c r="H1845" s="86"/>
      <c r="I1845" s="86"/>
      <c r="J1845" s="86" t="str">
        <f>VLOOKUP(D1845,AI!B:G,6,FALSE)</f>
        <v>test_deadth_event(RECEIVER, ARG0, ARG1, ARG2, ARG3,ARG4)</v>
      </c>
      <c r="K1845" s="86">
        <f t="shared" si="72"/>
        <v>1</v>
      </c>
      <c r="L1845" s="57">
        <v>20000</v>
      </c>
      <c r="M1845" s="89">
        <f t="shared" si="70"/>
        <v>2100</v>
      </c>
      <c r="S1845" s="86">
        <v>400</v>
      </c>
      <c r="Y1845" s="86"/>
      <c r="Z1845" s="86"/>
      <c r="AA1845" s="86"/>
      <c r="AB1845" s="86"/>
      <c r="AC1845" s="86"/>
      <c r="AD1845" s="86"/>
      <c r="AF1845" s="90">
        <v>131232</v>
      </c>
    </row>
    <row r="1846" spans="1:32">
      <c r="A1846" s="5">
        <v>31278</v>
      </c>
      <c r="B1846" s="4">
        <v>10125</v>
      </c>
      <c r="C1846" s="5" t="str">
        <f>VLOOKUP(B1846,映射!A:B,2,FALSE)</f>
        <v>银怪</v>
      </c>
      <c r="D1846" s="85" t="str">
        <f>IF(IF(COUNTIF(AI!A:A,'表格编辑 '!C1846),TRUE,FALSE)=FALSE,"monster",(VLOOKUP(C1846,AI!A:B,2,FALSE)))</f>
        <v>monster</v>
      </c>
      <c r="E1846" s="5">
        <v>70</v>
      </c>
      <c r="F1846" s="86" t="str">
        <f>VLOOKUP(D1846,AI!B:G,2,FALSE)</f>
        <v>AI_born_event(RECEIVER, ARG0, ARG1, ARG2, ARG3,ARG4)</v>
      </c>
      <c r="G1846" s="86" t="str">
        <f>VLOOKUP(D1846,AI!B:G,3,FALSE)</f>
        <v>AI_update_event(RECEIVER, ARG0, ARG1, ARG2, ARG3,ARG4)</v>
      </c>
      <c r="H1846" s="86"/>
      <c r="I1846" s="86"/>
      <c r="J1846" s="86" t="str">
        <f>VLOOKUP(D1846,AI!B:G,6,FALSE)</f>
        <v>test_deadth_event(RECEIVER, ARG0, ARG1, ARG2, ARG3,ARG4)</v>
      </c>
      <c r="K1846" s="86">
        <f t="shared" si="72"/>
        <v>1</v>
      </c>
      <c r="L1846" s="57">
        <v>20000</v>
      </c>
      <c r="M1846" s="89">
        <f t="shared" si="70"/>
        <v>2100</v>
      </c>
      <c r="S1846" s="86">
        <v>400</v>
      </c>
      <c r="Y1846" s="86"/>
      <c r="Z1846" s="86"/>
      <c r="AA1846" s="86"/>
      <c r="AB1846" s="86"/>
      <c r="AC1846" s="86"/>
      <c r="AD1846" s="86"/>
      <c r="AF1846" s="90">
        <v>131232</v>
      </c>
    </row>
    <row r="1847" spans="1:32">
      <c r="A1847" s="5">
        <v>31279</v>
      </c>
      <c r="B1847" s="4">
        <v>10035</v>
      </c>
      <c r="C1847" s="5" t="str">
        <f>VLOOKUP(B1847,映射!A:B,2,FALSE)</f>
        <v>鬼灵</v>
      </c>
      <c r="D1847" s="85" t="str">
        <f>IF(IF(COUNTIF(AI!A:A,'表格编辑 '!C1847),TRUE,FALSE)=FALSE,"monster",(VLOOKUP(C1847,AI!A:B,2,FALSE)))</f>
        <v>monster</v>
      </c>
      <c r="E1847" s="5">
        <v>70</v>
      </c>
      <c r="F1847" s="86" t="str">
        <f>VLOOKUP(D1847,AI!B:G,2,FALSE)</f>
        <v>AI_born_event(RECEIVER, ARG0, ARG1, ARG2, ARG3,ARG4)</v>
      </c>
      <c r="G1847" s="86" t="str">
        <f>VLOOKUP(D1847,AI!B:G,3,FALSE)</f>
        <v>AI_update_event(RECEIVER, ARG0, ARG1, ARG2, ARG3,ARG4)</v>
      </c>
      <c r="H1847" s="86"/>
      <c r="I1847" s="86"/>
      <c r="J1847" s="86" t="str">
        <f>VLOOKUP(D1847,AI!B:G,6,FALSE)</f>
        <v>test_deadth_event(RECEIVER, ARG0, ARG1, ARG2, ARG3,ARG4)</v>
      </c>
      <c r="K1847" s="86">
        <f t="shared" si="72"/>
        <v>1</v>
      </c>
      <c r="L1847" s="57">
        <v>20000</v>
      </c>
      <c r="M1847" s="89">
        <f t="shared" si="70"/>
        <v>2100</v>
      </c>
      <c r="S1847" s="86">
        <v>400</v>
      </c>
      <c r="Y1847" s="86"/>
      <c r="Z1847" s="86"/>
      <c r="AA1847" s="86"/>
      <c r="AB1847" s="86"/>
      <c r="AC1847" s="86"/>
      <c r="AD1847" s="86"/>
      <c r="AF1847" s="90">
        <v>131232</v>
      </c>
    </row>
    <row r="1848" spans="1:32">
      <c r="A1848" s="5">
        <v>31280</v>
      </c>
      <c r="B1848" s="4">
        <v>10035</v>
      </c>
      <c r="C1848" s="5" t="str">
        <f>VLOOKUP(B1848,映射!A:B,2,FALSE)</f>
        <v>鬼灵</v>
      </c>
      <c r="D1848" s="85" t="str">
        <f>IF(IF(COUNTIF(AI!A:A,'表格编辑 '!C1848),TRUE,FALSE)=FALSE,"monster",(VLOOKUP(C1848,AI!A:B,2,FALSE)))</f>
        <v>monster</v>
      </c>
      <c r="E1848" s="5">
        <v>70</v>
      </c>
      <c r="F1848" s="86" t="str">
        <f>VLOOKUP(D1848,AI!B:G,2,FALSE)</f>
        <v>AI_born_event(RECEIVER, ARG0, ARG1, ARG2, ARG3,ARG4)</v>
      </c>
      <c r="G1848" s="86" t="str">
        <f>VLOOKUP(D1848,AI!B:G,3,FALSE)</f>
        <v>AI_update_event(RECEIVER, ARG0, ARG1, ARG2, ARG3,ARG4)</v>
      </c>
      <c r="H1848" s="86"/>
      <c r="I1848" s="86"/>
      <c r="J1848" s="86" t="str">
        <f>VLOOKUP(D1848,AI!B:G,6,FALSE)</f>
        <v>test_deadth_event(RECEIVER, ARG0, ARG1, ARG2, ARG3,ARG4)</v>
      </c>
      <c r="K1848" s="86">
        <f t="shared" si="72"/>
        <v>1</v>
      </c>
      <c r="L1848" s="57">
        <v>20000</v>
      </c>
      <c r="M1848" s="89">
        <f t="shared" si="70"/>
        <v>2100</v>
      </c>
      <c r="S1848" s="86">
        <v>400</v>
      </c>
      <c r="Y1848" s="86"/>
      <c r="Z1848" s="86"/>
      <c r="AA1848" s="86"/>
      <c r="AB1848" s="86"/>
      <c r="AC1848" s="86"/>
      <c r="AD1848" s="86"/>
      <c r="AF1848" s="90">
        <v>131232</v>
      </c>
    </row>
    <row r="1849" spans="1:32">
      <c r="A1849" s="5">
        <v>31281</v>
      </c>
      <c r="B1849" s="4">
        <v>10101</v>
      </c>
      <c r="C1849" s="5" t="str">
        <f>VLOOKUP(B1849,映射!A:B,2,FALSE)</f>
        <v>风精</v>
      </c>
      <c r="D1849" s="85" t="str">
        <f>IF(IF(COUNTIF(AI!A:A,'表格编辑 '!C1849),TRUE,FALSE)=FALSE,"monster",(VLOOKUP(C1849,AI!A:B,2,FALSE)))</f>
        <v>monster</v>
      </c>
      <c r="E1849" s="5">
        <v>70</v>
      </c>
      <c r="F1849" s="86" t="str">
        <f>VLOOKUP(D1849,AI!B:G,2,FALSE)</f>
        <v>AI_born_event(RECEIVER, ARG0, ARG1, ARG2, ARG3,ARG4)</v>
      </c>
      <c r="G1849" s="86" t="str">
        <f>VLOOKUP(D1849,AI!B:G,3,FALSE)</f>
        <v>AI_update_event(RECEIVER, ARG0, ARG1, ARG2, ARG3,ARG4)</v>
      </c>
      <c r="H1849" s="86"/>
      <c r="I1849" s="86"/>
      <c r="J1849" s="86" t="str">
        <f>VLOOKUP(D1849,AI!B:G,6,FALSE)</f>
        <v>test_deadth_event(RECEIVER, ARG0, ARG1, ARG2, ARG3,ARG4)</v>
      </c>
      <c r="K1849" s="86">
        <f t="shared" ref="K1849:K1854" si="73">IF(L1849="",0,1)</f>
        <v>1</v>
      </c>
      <c r="L1849" s="57">
        <v>20000</v>
      </c>
      <c r="M1849" s="89">
        <f t="shared" si="70"/>
        <v>2100</v>
      </c>
      <c r="S1849" s="86">
        <v>400</v>
      </c>
      <c r="Y1849" s="86"/>
      <c r="Z1849" s="86"/>
      <c r="AA1849" s="86"/>
      <c r="AB1849" s="86"/>
      <c r="AC1849" s="86"/>
      <c r="AD1849" s="86"/>
      <c r="AF1849" s="90">
        <v>131232</v>
      </c>
    </row>
    <row r="1850" spans="1:32">
      <c r="A1850" s="5">
        <v>31282</v>
      </c>
      <c r="B1850" s="4">
        <v>10152</v>
      </c>
      <c r="C1850" s="5" t="str">
        <f>VLOOKUP(B1850,映射!A:B,2,FALSE)</f>
        <v>盗贼</v>
      </c>
      <c r="D1850" s="85" t="str">
        <f>IF(IF(COUNTIF(AI!A:A,'表格编辑 '!C1850),TRUE,FALSE)=FALSE,"monster",(VLOOKUP(C1850,AI!A:B,2,FALSE)))</f>
        <v>monster</v>
      </c>
      <c r="E1850" s="5">
        <v>70</v>
      </c>
      <c r="F1850" s="86" t="str">
        <f>VLOOKUP(D1850,AI!B:G,2,FALSE)</f>
        <v>AI_born_event(RECEIVER, ARG0, ARG1, ARG2, ARG3,ARG4)</v>
      </c>
      <c r="G1850" s="86" t="str">
        <f>VLOOKUP(D1850,AI!B:G,3,FALSE)</f>
        <v>AI_update_event(RECEIVER, ARG0, ARG1, ARG2, ARG3,ARG4)</v>
      </c>
      <c r="H1850" s="86"/>
      <c r="I1850" s="86"/>
      <c r="J1850" s="86" t="str">
        <f>VLOOKUP(D1850,AI!B:G,6,FALSE)</f>
        <v>test_deadth_event(RECEIVER, ARG0, ARG1, ARG2, ARG3,ARG4)</v>
      </c>
      <c r="K1850" s="86">
        <f t="shared" si="73"/>
        <v>1</v>
      </c>
      <c r="L1850" s="57">
        <v>20000</v>
      </c>
      <c r="M1850" s="89">
        <f t="shared" si="70"/>
        <v>2100</v>
      </c>
      <c r="S1850" s="86">
        <v>400</v>
      </c>
      <c r="Y1850" s="86"/>
      <c r="Z1850" s="86"/>
      <c r="AA1850" s="86"/>
      <c r="AB1850" s="86"/>
      <c r="AC1850" s="86"/>
      <c r="AD1850" s="86"/>
      <c r="AF1850" s="90">
        <v>131232</v>
      </c>
    </row>
    <row r="1851" spans="1:32">
      <c r="A1851" s="5">
        <v>31283</v>
      </c>
      <c r="B1851" s="4">
        <v>10100</v>
      </c>
      <c r="C1851" s="5" t="str">
        <f>VLOOKUP(B1851,映射!A:B,2,FALSE)</f>
        <v>火精</v>
      </c>
      <c r="D1851" s="85" t="str">
        <f>IF(IF(COUNTIF(AI!A:A,'表格编辑 '!C1851),TRUE,FALSE)=FALSE,"monster",(VLOOKUP(C1851,AI!A:B,2,FALSE)))</f>
        <v>monster</v>
      </c>
      <c r="E1851" s="5">
        <v>70</v>
      </c>
      <c r="F1851" s="86" t="str">
        <f>VLOOKUP(D1851,AI!B:G,2,FALSE)</f>
        <v>AI_born_event(RECEIVER, ARG0, ARG1, ARG2, ARG3,ARG4)</v>
      </c>
      <c r="G1851" s="86" t="str">
        <f>VLOOKUP(D1851,AI!B:G,3,FALSE)</f>
        <v>AI_update_event(RECEIVER, ARG0, ARG1, ARG2, ARG3,ARG4)</v>
      </c>
      <c r="H1851" s="86"/>
      <c r="I1851" s="86"/>
      <c r="J1851" s="86" t="str">
        <f>VLOOKUP(D1851,AI!B:G,6,FALSE)</f>
        <v>test_deadth_event(RECEIVER, ARG0, ARG1, ARG2, ARG3,ARG4)</v>
      </c>
      <c r="K1851" s="86">
        <f t="shared" si="73"/>
        <v>1</v>
      </c>
      <c r="L1851" s="57">
        <v>20000</v>
      </c>
      <c r="M1851" s="89">
        <f t="shared" si="70"/>
        <v>2100</v>
      </c>
      <c r="S1851" s="86">
        <v>400</v>
      </c>
      <c r="Y1851" s="86"/>
      <c r="Z1851" s="86"/>
      <c r="AA1851" s="86"/>
      <c r="AB1851" s="86"/>
      <c r="AC1851" s="86"/>
      <c r="AD1851" s="86"/>
      <c r="AF1851" s="90">
        <v>131232</v>
      </c>
    </row>
    <row r="1852" spans="1:32">
      <c r="A1852" s="5">
        <v>31284</v>
      </c>
      <c r="B1852" s="4">
        <v>10020</v>
      </c>
      <c r="C1852" s="5" t="str">
        <f>VLOOKUP(B1852,映射!A:B,2,FALSE)</f>
        <v>地狱看门犬</v>
      </c>
      <c r="D1852" s="85" t="str">
        <f>IF(IF(COUNTIF(AI!A:A,'表格编辑 '!C1852),TRUE,FALSE)=FALSE,"monster",(VLOOKUP(C1852,AI!A:B,2,FALSE)))</f>
        <v>monster</v>
      </c>
      <c r="E1852" s="5">
        <v>70</v>
      </c>
      <c r="F1852" s="86" t="str">
        <f>VLOOKUP(D1852,AI!B:G,2,FALSE)</f>
        <v>AI_born_event(RECEIVER, ARG0, ARG1, ARG2, ARG3,ARG4)</v>
      </c>
      <c r="G1852" s="86" t="str">
        <f>VLOOKUP(D1852,AI!B:G,3,FALSE)</f>
        <v>AI_update_event(RECEIVER, ARG0, ARG1, ARG2, ARG3,ARG4)</v>
      </c>
      <c r="H1852" s="86"/>
      <c r="I1852" s="86"/>
      <c r="J1852" s="86" t="str">
        <f>VLOOKUP(D1852,AI!B:G,6,FALSE)</f>
        <v>test_deadth_event(RECEIVER, ARG0, ARG1, ARG2, ARG3,ARG4)</v>
      </c>
      <c r="K1852" s="86">
        <f t="shared" si="73"/>
        <v>1</v>
      </c>
      <c r="L1852" s="57">
        <v>20000</v>
      </c>
      <c r="M1852" s="89">
        <f t="shared" si="70"/>
        <v>2100</v>
      </c>
      <c r="S1852" s="86">
        <v>400</v>
      </c>
      <c r="Y1852" s="86"/>
      <c r="Z1852" s="86"/>
      <c r="AA1852" s="86"/>
      <c r="AB1852" s="86"/>
      <c r="AC1852" s="86"/>
      <c r="AD1852" s="86"/>
      <c r="AF1852" s="90">
        <v>131232</v>
      </c>
    </row>
    <row r="1853" spans="1:32">
      <c r="A1853" s="5">
        <v>31285</v>
      </c>
      <c r="B1853" s="4">
        <v>10073</v>
      </c>
      <c r="C1853" s="5" t="str">
        <f>VLOOKUP(B1853,映射!A:B,2,FALSE)</f>
        <v>土蜘蛛</v>
      </c>
      <c r="D1853" s="85" t="str">
        <f>IF(IF(COUNTIF(AI!A:A,'表格编辑 '!C1853),TRUE,FALSE)=FALSE,"monster",(VLOOKUP(C1853,AI!A:B,2,FALSE)))</f>
        <v>monster</v>
      </c>
      <c r="E1853" s="5">
        <v>70</v>
      </c>
      <c r="F1853" s="86" t="str">
        <f>VLOOKUP(D1853,AI!B:G,2,FALSE)</f>
        <v>AI_born_event(RECEIVER, ARG0, ARG1, ARG2, ARG3,ARG4)</v>
      </c>
      <c r="G1853" s="86" t="str">
        <f>VLOOKUP(D1853,AI!B:G,3,FALSE)</f>
        <v>AI_update_event(RECEIVER, ARG0, ARG1, ARG2, ARG3,ARG4)</v>
      </c>
      <c r="H1853" s="86"/>
      <c r="I1853" s="86"/>
      <c r="J1853" s="86" t="str">
        <f>VLOOKUP(D1853,AI!B:G,6,FALSE)</f>
        <v>test_deadth_event(RECEIVER, ARG0, ARG1, ARG2, ARG3,ARG4)</v>
      </c>
      <c r="K1853" s="86">
        <f t="shared" si="73"/>
        <v>1</v>
      </c>
      <c r="L1853" s="57">
        <v>20000</v>
      </c>
      <c r="M1853" s="89">
        <f t="shared" si="70"/>
        <v>2100</v>
      </c>
      <c r="S1853" s="86">
        <v>400</v>
      </c>
      <c r="Y1853" s="86"/>
      <c r="Z1853" s="86"/>
      <c r="AA1853" s="86"/>
      <c r="AB1853" s="86"/>
      <c r="AC1853" s="86"/>
      <c r="AD1853" s="86"/>
      <c r="AF1853" s="90">
        <v>131232</v>
      </c>
    </row>
    <row r="1854" spans="1:32">
      <c r="A1854" s="5">
        <v>31286</v>
      </c>
      <c r="B1854" s="4">
        <v>10139</v>
      </c>
      <c r="C1854" s="5" t="str">
        <f>VLOOKUP(B1854,映射!A:B,2,FALSE)</f>
        <v>银色翼龙</v>
      </c>
      <c r="D1854" s="85" t="str">
        <f>IF(IF(COUNTIF(AI!A:A,'表格编辑 '!C1854),TRUE,FALSE)=FALSE,"monster",(VLOOKUP(C1854,AI!A:B,2,FALSE)))</f>
        <v>monster</v>
      </c>
      <c r="E1854" s="5">
        <v>70</v>
      </c>
      <c r="F1854" s="86" t="str">
        <f>VLOOKUP(D1854,AI!B:G,2,FALSE)</f>
        <v>AI_born_event(RECEIVER, ARG0, ARG1, ARG2, ARG3,ARG4)</v>
      </c>
      <c r="G1854" s="86" t="str">
        <f>VLOOKUP(D1854,AI!B:G,3,FALSE)</f>
        <v>AI_update_event(RECEIVER, ARG0, ARG1, ARG2, ARG3,ARG4)</v>
      </c>
      <c r="H1854" s="86"/>
      <c r="I1854" s="86"/>
      <c r="J1854" s="86" t="str">
        <f>VLOOKUP(D1854,AI!B:G,6,FALSE)</f>
        <v>test_deadth_event(RECEIVER, ARG0, ARG1, ARG2, ARG3,ARG4)</v>
      </c>
      <c r="K1854" s="86">
        <f t="shared" si="73"/>
        <v>1</v>
      </c>
      <c r="L1854" s="57">
        <v>20000</v>
      </c>
      <c r="M1854" s="89">
        <f t="shared" si="70"/>
        <v>2100</v>
      </c>
      <c r="S1854" s="86">
        <v>400</v>
      </c>
      <c r="Y1854" s="86"/>
      <c r="Z1854" s="86"/>
      <c r="AA1854" s="86"/>
      <c r="AB1854" s="86"/>
      <c r="AC1854" s="86"/>
      <c r="AD1854" s="86"/>
      <c r="AF1854" s="90">
        <v>131232</v>
      </c>
    </row>
    <row r="1855" spans="1:32">
      <c r="A1855" s="29">
        <v>60000</v>
      </c>
      <c r="B1855" s="29">
        <v>2010</v>
      </c>
      <c r="C1855" s="53" t="s">
        <v>225</v>
      </c>
      <c r="D1855" s="85" t="str">
        <f>IF(IF(COUNTIF(AI!A:A,'表格编辑 '!C1855),TRUE,FALSE)=FALSE,"monster",(VLOOKUP(C1855,AI!A:B,2,FALSE)))</f>
        <v>zhanfu</v>
      </c>
      <c r="E1855" s="2">
        <v>21</v>
      </c>
      <c r="F1855" s="86" t="str">
        <f>VLOOKUP(D1855,AI!B:G,2,FALSE)</f>
        <v>AI_born_event_2(RECEIVER, ARG0, ARG1, ARG2, ARG3,ARG4)</v>
      </c>
      <c r="G1855" s="86" t="str">
        <f>VLOOKUP(D1855,AI!B:G,3,FALSE)</f>
        <v>AI_update_event_2(RECEIVER, ARG0, ARG1, ARG2, ARG3,ARG4)</v>
      </c>
      <c r="H1855" s="86"/>
      <c r="I1855" s="86"/>
      <c r="J1855" s="86" t="str">
        <f>VLOOKUP(D1855,AI!B:G,6,FALSE)</f>
        <v>CiKeAYi_deadth(RECEIVER, ARG0, ARG1, ARG2, ARG3,ARG4)</v>
      </c>
      <c r="K1855" s="86">
        <f t="shared" ref="K1855:K1870" si="74">IF(L1855="",0,1)</f>
        <v>1</v>
      </c>
      <c r="L1855" s="30">
        <f>ROUND(E1855*E1855*E1855/10,0)</f>
        <v>926</v>
      </c>
      <c r="M1855" s="89">
        <f t="shared" si="70"/>
        <v>630</v>
      </c>
      <c r="N1855" s="30">
        <f>ROUND(E1855*E1855/8,0)</f>
        <v>55</v>
      </c>
      <c r="O1855" s="30">
        <v>20</v>
      </c>
      <c r="P1855" s="30">
        <v>50</v>
      </c>
      <c r="Q1855" s="30">
        <v>0</v>
      </c>
      <c r="R1855" s="30">
        <v>200</v>
      </c>
      <c r="S1855" s="86">
        <v>320</v>
      </c>
      <c r="U1855" s="30">
        <v>50</v>
      </c>
      <c r="W1855" s="30">
        <v>30</v>
      </c>
      <c r="Y1855" s="86">
        <v>100</v>
      </c>
      <c r="Z1855" s="86">
        <v>100</v>
      </c>
      <c r="AA1855" s="86">
        <v>100</v>
      </c>
      <c r="AB1855" s="86">
        <v>100</v>
      </c>
      <c r="AC1855" s="86">
        <v>100</v>
      </c>
      <c r="AD1855" s="86">
        <v>100</v>
      </c>
      <c r="AF1855" s="90">
        <v>100010</v>
      </c>
    </row>
    <row r="1856" spans="1:32">
      <c r="A1856" s="4">
        <v>60001</v>
      </c>
      <c r="B1856" s="4">
        <v>2011</v>
      </c>
      <c r="C1856" s="54" t="s">
        <v>227</v>
      </c>
      <c r="D1856" s="85" t="str">
        <f>IF(IF(COUNTIF(AI!A:A,'表格编辑 '!C1856),TRUE,FALSE)=FALSE,"monster",(VLOOKUP(C1856,AI!A:B,2,FALSE)))</f>
        <v>zhanfu</v>
      </c>
      <c r="E1856" s="2">
        <v>27</v>
      </c>
      <c r="F1856" s="86" t="str">
        <f>VLOOKUP(D1856,AI!B:G,2,FALSE)</f>
        <v>AI_born_event_2(RECEIVER, ARG0, ARG1, ARG2, ARG3,ARG4)</v>
      </c>
      <c r="G1856" s="86" t="str">
        <f>VLOOKUP(D1856,AI!B:G,3,FALSE)</f>
        <v>AI_update_event_2(RECEIVER, ARG0, ARG1, ARG2, ARG3,ARG4)</v>
      </c>
      <c r="H1856" s="86"/>
      <c r="I1856" s="86"/>
      <c r="J1856" s="86" t="str">
        <f>VLOOKUP(D1856,AI!B:G,6,FALSE)</f>
        <v>CiKeAYi_deadth(RECEIVER, ARG0, ARG1, ARG2, ARG3,ARG4)</v>
      </c>
      <c r="K1856" s="86">
        <f t="shared" si="74"/>
        <v>1</v>
      </c>
      <c r="L1856" s="30">
        <f t="shared" ref="L1856:L1876" si="75">ROUND(E1856*E1856*E1856/10,0)</f>
        <v>1968</v>
      </c>
      <c r="M1856" s="89">
        <f t="shared" si="70"/>
        <v>810</v>
      </c>
      <c r="N1856" s="30">
        <f t="shared" ref="N1856:N1876" si="76">ROUND(E1856*E1856/8,0)</f>
        <v>91</v>
      </c>
      <c r="O1856" s="30">
        <v>70</v>
      </c>
      <c r="P1856" s="30">
        <v>100</v>
      </c>
      <c r="Q1856" s="30">
        <v>50</v>
      </c>
      <c r="R1856" s="30">
        <v>200</v>
      </c>
      <c r="S1856" s="86">
        <v>320</v>
      </c>
      <c r="U1856" s="30">
        <v>50</v>
      </c>
      <c r="W1856" s="30">
        <v>30</v>
      </c>
      <c r="Y1856" s="86">
        <v>100</v>
      </c>
      <c r="Z1856" s="86">
        <v>100</v>
      </c>
      <c r="AA1856" s="86">
        <v>100</v>
      </c>
      <c r="AB1856" s="86">
        <v>100</v>
      </c>
      <c r="AC1856" s="86">
        <v>100</v>
      </c>
      <c r="AD1856" s="86">
        <v>100</v>
      </c>
      <c r="AF1856" s="90">
        <v>100010</v>
      </c>
    </row>
    <row r="1857" spans="1:32">
      <c r="A1857" s="4">
        <v>60002</v>
      </c>
      <c r="B1857" s="4">
        <v>2012</v>
      </c>
      <c r="C1857" s="54" t="s">
        <v>229</v>
      </c>
      <c r="D1857" s="85" t="str">
        <f>IF(IF(COUNTIF(AI!A:A,'表格编辑 '!C1857),TRUE,FALSE)=FALSE,"monster",(VLOOKUP(C1857,AI!A:B,2,FALSE)))</f>
        <v>gedou</v>
      </c>
      <c r="E1857" s="2">
        <v>52</v>
      </c>
      <c r="F1857" s="86" t="str">
        <f>VLOOKUP(D1857,AI!B:G,2,FALSE)</f>
        <v>AI_born_event_2(RECEIVER, ARG0, ARG1, ARG2, ARG3,ARG4)</v>
      </c>
      <c r="G1857" s="86" t="str">
        <f>VLOOKUP(D1857,AI!B:G,3,FALSE)</f>
        <v>AI_update_event_2(RECEIVER, ARG0, ARG1, ARG2, ARG3,ARG4)</v>
      </c>
      <c r="H1857" s="86"/>
      <c r="I1857" s="86"/>
      <c r="J1857" s="86" t="str">
        <f>VLOOKUP(D1857,AI!B:G,6,FALSE)</f>
        <v>CiKeAYi_deadth(RECEIVER, ARG0, ARG1, ARG2, ARG3,ARG4)</v>
      </c>
      <c r="K1857" s="86">
        <f t="shared" si="74"/>
        <v>1</v>
      </c>
      <c r="L1857" s="30">
        <f t="shared" si="75"/>
        <v>14061</v>
      </c>
      <c r="M1857" s="89">
        <f t="shared" si="70"/>
        <v>1560</v>
      </c>
      <c r="N1857" s="30">
        <f t="shared" si="76"/>
        <v>338</v>
      </c>
      <c r="O1857" s="30">
        <v>90</v>
      </c>
      <c r="P1857" s="30">
        <v>160</v>
      </c>
      <c r="Q1857" s="30">
        <v>50</v>
      </c>
      <c r="R1857" s="30">
        <v>200</v>
      </c>
      <c r="S1857" s="86">
        <v>320</v>
      </c>
      <c r="U1857" s="30">
        <v>50</v>
      </c>
      <c r="W1857" s="30">
        <v>30</v>
      </c>
      <c r="Y1857" s="86">
        <v>100</v>
      </c>
      <c r="Z1857" s="86">
        <v>100</v>
      </c>
      <c r="AA1857" s="86">
        <v>100</v>
      </c>
      <c r="AB1857" s="86">
        <v>100</v>
      </c>
      <c r="AC1857" s="86">
        <v>100</v>
      </c>
      <c r="AD1857" s="86">
        <v>100</v>
      </c>
      <c r="AF1857" s="90">
        <v>100022</v>
      </c>
    </row>
    <row r="1858" spans="1:32">
      <c r="A1858" s="4">
        <v>60003</v>
      </c>
      <c r="B1858" s="4">
        <v>2013</v>
      </c>
      <c r="C1858" s="54" t="s">
        <v>231</v>
      </c>
      <c r="D1858" s="85" t="str">
        <f>IF(IF(COUNTIF(AI!A:A,'表格编辑 '!C1858),TRUE,FALSE)=FALSE,"monster",(VLOOKUP(C1858,AI!A:B,2,FALSE)))</f>
        <v>fashi1</v>
      </c>
      <c r="E1858" s="2">
        <v>32</v>
      </c>
      <c r="F1858" s="86" t="str">
        <f>VLOOKUP(D1858,AI!B:G,2,FALSE)</f>
        <v>AI_born_event_2(RECEIVER, ARG0, ARG1, ARG2, ARG3,ARG4)</v>
      </c>
      <c r="G1858" s="86" t="str">
        <f>VLOOKUP(D1858,AI!B:G,3,FALSE)</f>
        <v>AI_update_event_2(RECEIVER, ARG0, ARG1, ARG2, ARG3,ARG4)</v>
      </c>
      <c r="H1858" s="86"/>
      <c r="I1858" s="86"/>
      <c r="J1858" s="86" t="str">
        <f>VLOOKUP(D1858,AI!B:G,6,FALSE)</f>
        <v>CiKeAYi_deadth(RECEIVER, ARG0, ARG1, ARG2, ARG3,ARG4)</v>
      </c>
      <c r="K1858" s="86">
        <f t="shared" si="74"/>
        <v>1</v>
      </c>
      <c r="L1858" s="30">
        <f t="shared" si="75"/>
        <v>3277</v>
      </c>
      <c r="M1858" s="89">
        <f t="shared" si="70"/>
        <v>960</v>
      </c>
      <c r="N1858" s="30">
        <f t="shared" si="76"/>
        <v>128</v>
      </c>
      <c r="O1858" s="30">
        <v>110</v>
      </c>
      <c r="P1858" s="30">
        <v>180</v>
      </c>
      <c r="Q1858" s="30">
        <v>240</v>
      </c>
      <c r="R1858" s="30">
        <v>200</v>
      </c>
      <c r="S1858" s="86">
        <v>320</v>
      </c>
      <c r="U1858" s="30">
        <v>50</v>
      </c>
      <c r="W1858" s="30">
        <v>30</v>
      </c>
      <c r="Y1858" s="86">
        <v>100</v>
      </c>
      <c r="Z1858" s="86">
        <v>100</v>
      </c>
      <c r="AA1858" s="86">
        <v>100</v>
      </c>
      <c r="AB1858" s="86">
        <v>100</v>
      </c>
      <c r="AC1858" s="86">
        <v>100</v>
      </c>
      <c r="AD1858" s="86">
        <v>100</v>
      </c>
      <c r="AF1858" s="90">
        <v>100022</v>
      </c>
    </row>
    <row r="1859" spans="1:32">
      <c r="A1859" s="4">
        <v>60004</v>
      </c>
      <c r="B1859" s="4">
        <v>2014</v>
      </c>
      <c r="C1859" s="54" t="s">
        <v>233</v>
      </c>
      <c r="D1859" s="85" t="str">
        <f>IF(IF(COUNTIF(AI!A:A,'表格编辑 '!C1859),TRUE,FALSE)=FALSE,"monster",(VLOOKUP(C1859,AI!A:B,2,FALSE)))</f>
        <v>gongshou</v>
      </c>
      <c r="E1859" s="2">
        <v>37</v>
      </c>
      <c r="F1859" s="86" t="str">
        <f>VLOOKUP(D1859,AI!B:G,2,FALSE)</f>
        <v>AI_born_event_2(RECEIVER, ARG0, ARG1, ARG2, ARG3,ARG4)</v>
      </c>
      <c r="G1859" s="86" t="str">
        <f>VLOOKUP(D1859,AI!B:G,3,FALSE)</f>
        <v>AI_update_event_2(RECEIVER, ARG0, ARG1, ARG2, ARG3,ARG4)</v>
      </c>
      <c r="H1859" s="86"/>
      <c r="I1859" s="86"/>
      <c r="J1859" s="86" t="str">
        <f>VLOOKUP(D1859,AI!B:G,6,FALSE)</f>
        <v>CiKeAYi_deadth(RECEIVER, ARG0, ARG1, ARG2, ARG3,ARG4)</v>
      </c>
      <c r="K1859" s="86">
        <f t="shared" si="74"/>
        <v>1</v>
      </c>
      <c r="L1859" s="30">
        <f t="shared" si="75"/>
        <v>5065</v>
      </c>
      <c r="M1859" s="89">
        <f t="shared" si="70"/>
        <v>1110</v>
      </c>
      <c r="N1859" s="30">
        <f t="shared" si="76"/>
        <v>171</v>
      </c>
      <c r="O1859" s="30">
        <v>110</v>
      </c>
      <c r="P1859" s="30">
        <v>200</v>
      </c>
      <c r="Q1859" s="30">
        <v>50</v>
      </c>
      <c r="R1859" s="30">
        <v>200</v>
      </c>
      <c r="S1859" s="86">
        <v>320</v>
      </c>
      <c r="U1859" s="30">
        <v>50</v>
      </c>
      <c r="W1859" s="30">
        <v>30</v>
      </c>
      <c r="Y1859" s="86">
        <v>100</v>
      </c>
      <c r="Z1859" s="86">
        <v>100</v>
      </c>
      <c r="AA1859" s="86">
        <v>100</v>
      </c>
      <c r="AB1859" s="86">
        <v>100</v>
      </c>
      <c r="AC1859" s="86">
        <v>100</v>
      </c>
      <c r="AD1859" s="86">
        <v>100</v>
      </c>
      <c r="AF1859" s="90">
        <v>100035</v>
      </c>
    </row>
    <row r="1860" spans="1:32">
      <c r="A1860" s="4">
        <v>60005</v>
      </c>
      <c r="B1860" s="4">
        <v>2015</v>
      </c>
      <c r="C1860" s="54" t="s">
        <v>235</v>
      </c>
      <c r="D1860" s="85" t="str">
        <f>IF(IF(COUNTIF(AI!A:A,'表格编辑 '!C1860),TRUE,FALSE)=FALSE,"monster",(VLOOKUP(C1860,AI!A:B,2,FALSE)))</f>
        <v>chuanjiao1</v>
      </c>
      <c r="E1860" s="2">
        <v>27</v>
      </c>
      <c r="F1860" s="86" t="str">
        <f>VLOOKUP(D1860,AI!B:G,2,FALSE)</f>
        <v>AI_born_event_2(RECEIVER, ARG0, ARG1, ARG2, ARG3,ARG4)</v>
      </c>
      <c r="G1860" s="86" t="str">
        <f>VLOOKUP(D1860,AI!B:G,3,FALSE)</f>
        <v>AI_update_event_2(RECEIVER, ARG0, ARG1, ARG2, ARG3,ARG4)</v>
      </c>
      <c r="H1860" s="86"/>
      <c r="I1860" s="86"/>
      <c r="J1860" s="86" t="str">
        <f>VLOOKUP(D1860,AI!B:G,6,FALSE)</f>
        <v>CiKeAYi_deadth(RECEIVER, ARG0, ARG1, ARG2, ARG3,ARG4)</v>
      </c>
      <c r="K1860" s="86">
        <f t="shared" si="74"/>
        <v>1</v>
      </c>
      <c r="L1860" s="30">
        <f t="shared" si="75"/>
        <v>1968</v>
      </c>
      <c r="M1860" s="89">
        <f t="shared" si="70"/>
        <v>810</v>
      </c>
      <c r="N1860" s="30">
        <f t="shared" si="76"/>
        <v>91</v>
      </c>
      <c r="O1860" s="30">
        <v>110</v>
      </c>
      <c r="P1860" s="30">
        <v>220</v>
      </c>
      <c r="Q1860" s="30">
        <v>80</v>
      </c>
      <c r="R1860" s="30">
        <v>200</v>
      </c>
      <c r="S1860" s="86">
        <v>320</v>
      </c>
      <c r="U1860" s="30">
        <v>50</v>
      </c>
      <c r="W1860" s="30">
        <v>30</v>
      </c>
      <c r="Y1860" s="86">
        <v>100</v>
      </c>
      <c r="Z1860" s="86">
        <v>100</v>
      </c>
      <c r="AA1860" s="86">
        <v>100</v>
      </c>
      <c r="AB1860" s="86">
        <v>100</v>
      </c>
      <c r="AC1860" s="86">
        <v>100</v>
      </c>
      <c r="AD1860" s="86">
        <v>100</v>
      </c>
      <c r="AF1860" s="90">
        <v>100035</v>
      </c>
    </row>
    <row r="1861" spans="1:32">
      <c r="A1861" s="4">
        <v>60006</v>
      </c>
      <c r="B1861" s="4">
        <v>2016</v>
      </c>
      <c r="C1861" s="54" t="s">
        <v>237</v>
      </c>
      <c r="D1861" s="85" t="str">
        <f>IF(IF(COUNTIF(AI!A:A,'表格编辑 '!C1861),TRUE,FALSE)=FALSE,"monster",(VLOOKUP(C1861,AI!A:B,2,FALSE)))</f>
        <v>zhoushu</v>
      </c>
      <c r="E1861" s="4">
        <v>60</v>
      </c>
      <c r="F1861" s="86" t="str">
        <f>VLOOKUP(D1861,AI!B:G,2,FALSE)</f>
        <v>AI_born_event_2(RECEIVER, ARG0, ARG1, ARG2, ARG3,ARG4)</v>
      </c>
      <c r="G1861" s="86" t="str">
        <f>VLOOKUP(D1861,AI!B:G,3,FALSE)</f>
        <v>AI_update_event_2(RECEIVER, ARG0, ARG1, ARG2, ARG3,ARG4)</v>
      </c>
      <c r="H1861" s="86"/>
      <c r="I1861" s="86"/>
      <c r="J1861" s="86" t="str">
        <f>VLOOKUP(D1861,AI!B:G,6,FALSE)</f>
        <v>CiKeAYi_deadth(RECEIVER, ARG0, ARG1, ARG2, ARG3,ARG4)</v>
      </c>
      <c r="K1861" s="86">
        <f t="shared" si="74"/>
        <v>1</v>
      </c>
      <c r="L1861" s="30">
        <f t="shared" si="75"/>
        <v>21600</v>
      </c>
      <c r="M1861" s="89">
        <f t="shared" si="70"/>
        <v>1800</v>
      </c>
      <c r="N1861" s="30">
        <f t="shared" si="76"/>
        <v>450</v>
      </c>
      <c r="O1861" s="30">
        <v>110</v>
      </c>
      <c r="P1861" s="30">
        <v>240</v>
      </c>
      <c r="Q1861" s="30">
        <v>100</v>
      </c>
      <c r="R1861" s="30">
        <v>200</v>
      </c>
      <c r="S1861" s="86">
        <v>320</v>
      </c>
      <c r="U1861" s="30">
        <v>50</v>
      </c>
      <c r="W1861" s="30">
        <v>30</v>
      </c>
      <c r="Y1861" s="86">
        <v>100</v>
      </c>
      <c r="Z1861" s="86">
        <v>100</v>
      </c>
      <c r="AA1861" s="86">
        <v>100</v>
      </c>
      <c r="AB1861" s="86">
        <v>100</v>
      </c>
      <c r="AC1861" s="86">
        <v>100</v>
      </c>
      <c r="AD1861" s="86">
        <v>100</v>
      </c>
      <c r="AF1861" s="90">
        <v>100047</v>
      </c>
    </row>
    <row r="1862" spans="1:32">
      <c r="A1862" s="4">
        <v>60007</v>
      </c>
      <c r="B1862" s="4">
        <v>2017</v>
      </c>
      <c r="C1862" s="54" t="s">
        <v>239</v>
      </c>
      <c r="D1862" s="85" t="str">
        <f>IF(IF(COUNTIF(AI!A:A,'表格编辑 '!C1862),TRUE,FALSE)=FALSE,"monster",(VLOOKUP(C1862,AI!A:B,2,FALSE)))</f>
        <v>gongshou1</v>
      </c>
      <c r="E1862" s="2">
        <v>24</v>
      </c>
      <c r="F1862" s="86" t="str">
        <f>VLOOKUP(D1862,AI!B:G,2,FALSE)</f>
        <v>AI_born_event_2(RECEIVER, ARG0, ARG1, ARG2, ARG3,ARG4)</v>
      </c>
      <c r="G1862" s="86" t="str">
        <f>VLOOKUP(D1862,AI!B:G,3,FALSE)</f>
        <v>AI_update_event_2(RECEIVER, ARG0, ARG1, ARG2, ARG3,ARG4)</v>
      </c>
      <c r="H1862" s="86"/>
      <c r="I1862" s="86"/>
      <c r="J1862" s="86" t="str">
        <f>VLOOKUP(D1862,AI!B:G,6,FALSE)</f>
        <v>CiKeAYi_deadth(RECEIVER, ARG0, ARG1, ARG2, ARG3,ARG4)</v>
      </c>
      <c r="K1862" s="86">
        <f t="shared" si="74"/>
        <v>1</v>
      </c>
      <c r="L1862" s="30">
        <f t="shared" si="75"/>
        <v>1382</v>
      </c>
      <c r="M1862" s="89">
        <f t="shared" si="70"/>
        <v>720</v>
      </c>
      <c r="N1862" s="30">
        <f t="shared" si="76"/>
        <v>72</v>
      </c>
      <c r="O1862" s="30">
        <v>110</v>
      </c>
      <c r="P1862" s="30">
        <v>260</v>
      </c>
      <c r="Q1862" s="30">
        <v>20</v>
      </c>
      <c r="R1862" s="30">
        <v>200</v>
      </c>
      <c r="S1862" s="86">
        <v>320</v>
      </c>
      <c r="U1862" s="30">
        <v>50</v>
      </c>
      <c r="W1862" s="30">
        <v>30</v>
      </c>
      <c r="Y1862" s="86">
        <v>100</v>
      </c>
      <c r="Z1862" s="86">
        <v>100</v>
      </c>
      <c r="AA1862" s="86">
        <v>100</v>
      </c>
      <c r="AB1862" s="86">
        <v>100</v>
      </c>
      <c r="AC1862" s="86">
        <v>100</v>
      </c>
      <c r="AD1862" s="86">
        <v>100</v>
      </c>
      <c r="AF1862" s="90">
        <v>100047</v>
      </c>
    </row>
    <row r="1863" spans="1:32">
      <c r="A1863" s="4">
        <v>60008</v>
      </c>
      <c r="B1863" s="4">
        <v>2018</v>
      </c>
      <c r="C1863" s="54" t="s">
        <v>241</v>
      </c>
      <c r="D1863" s="85" t="str">
        <f>IF(IF(COUNTIF(AI!A:A,'表格编辑 '!C1863),TRUE,FALSE)=FALSE,"monster",(VLOOKUP(C1863,AI!A:B,2,FALSE)))</f>
        <v>qishi</v>
      </c>
      <c r="E1863" s="2">
        <v>57</v>
      </c>
      <c r="F1863" s="86" t="str">
        <f>VLOOKUP(D1863,AI!B:G,2,FALSE)</f>
        <v>AI_born_event_2(RECEIVER, ARG0, ARG1, ARG2, ARG3,ARG4)</v>
      </c>
      <c r="G1863" s="86" t="str">
        <f>VLOOKUP(D1863,AI!B:G,3,FALSE)</f>
        <v>AI_update_event_2(RECEIVER, ARG0, ARG1, ARG2, ARG3,ARG4)</v>
      </c>
      <c r="H1863" s="86"/>
      <c r="I1863" s="86"/>
      <c r="J1863" s="86" t="str">
        <f>VLOOKUP(D1863,AI!B:G,6,FALSE)</f>
        <v>CiKeAYi_deadth(RECEIVER, ARG0, ARG1, ARG2, ARG3,ARG4)</v>
      </c>
      <c r="K1863" s="86">
        <f t="shared" si="74"/>
        <v>1</v>
      </c>
      <c r="L1863" s="30">
        <f t="shared" si="75"/>
        <v>18519</v>
      </c>
      <c r="M1863" s="89">
        <f t="shared" si="70"/>
        <v>1710</v>
      </c>
      <c r="N1863" s="30">
        <f t="shared" si="76"/>
        <v>406</v>
      </c>
      <c r="O1863" s="30">
        <v>150</v>
      </c>
      <c r="P1863" s="30">
        <v>280</v>
      </c>
      <c r="Q1863" s="30">
        <v>20</v>
      </c>
      <c r="R1863" s="30">
        <v>200</v>
      </c>
      <c r="S1863" s="86">
        <v>320</v>
      </c>
      <c r="U1863" s="30">
        <v>50</v>
      </c>
      <c r="W1863" s="30">
        <v>30</v>
      </c>
      <c r="Y1863" s="86">
        <v>100</v>
      </c>
      <c r="Z1863" s="86">
        <v>100</v>
      </c>
      <c r="AA1863" s="86">
        <v>100</v>
      </c>
      <c r="AB1863" s="86">
        <v>100</v>
      </c>
      <c r="AC1863" s="86">
        <v>100</v>
      </c>
      <c r="AD1863" s="86">
        <v>100</v>
      </c>
      <c r="AF1863" s="90">
        <v>100057</v>
      </c>
    </row>
    <row r="1864" spans="1:32">
      <c r="A1864" s="4">
        <v>60009</v>
      </c>
      <c r="B1864" s="4">
        <v>2019</v>
      </c>
      <c r="C1864" s="54" t="s">
        <v>243</v>
      </c>
      <c r="D1864" s="85" t="str">
        <f>IF(IF(COUNTIF(AI!A:A,'表格编辑 '!C1864),TRUE,FALSE)=FALSE,"monster",(VLOOKUP(C1864,AI!A:B,2,FALSE)))</f>
        <v>jianshi1</v>
      </c>
      <c r="E1864" s="2">
        <v>21</v>
      </c>
      <c r="F1864" s="86" t="str">
        <f>VLOOKUP(D1864,AI!B:G,2,FALSE)</f>
        <v>AI_born_event_2(RECEIVER, ARG0, ARG1, ARG2, ARG3,ARG4)</v>
      </c>
      <c r="G1864" s="86" t="str">
        <f>VLOOKUP(D1864,AI!B:G,3,FALSE)</f>
        <v>AI_update_event_2(RECEIVER, ARG0, ARG1, ARG2, ARG3,ARG4)</v>
      </c>
      <c r="H1864" s="86"/>
      <c r="I1864" s="86"/>
      <c r="J1864" s="86" t="str">
        <f>VLOOKUP(D1864,AI!B:G,6,FALSE)</f>
        <v>CiKeAYi_deadth(RECEIVER, ARG0, ARG1, ARG2, ARG3,ARG4)</v>
      </c>
      <c r="K1864" s="86">
        <f t="shared" si="74"/>
        <v>1</v>
      </c>
      <c r="L1864" s="30">
        <f t="shared" si="75"/>
        <v>926</v>
      </c>
      <c r="M1864" s="89">
        <f t="shared" si="70"/>
        <v>630</v>
      </c>
      <c r="N1864" s="30">
        <f t="shared" si="76"/>
        <v>55</v>
      </c>
      <c r="O1864" s="30">
        <v>150</v>
      </c>
      <c r="P1864" s="30">
        <v>300</v>
      </c>
      <c r="Q1864" s="30">
        <v>20</v>
      </c>
      <c r="R1864" s="30">
        <v>200</v>
      </c>
      <c r="S1864" s="86">
        <v>320</v>
      </c>
      <c r="U1864" s="30">
        <v>50</v>
      </c>
      <c r="W1864" s="30">
        <v>30</v>
      </c>
      <c r="Y1864" s="86">
        <v>100</v>
      </c>
      <c r="Z1864" s="86">
        <v>100</v>
      </c>
      <c r="AA1864" s="86">
        <v>100</v>
      </c>
      <c r="AB1864" s="86">
        <v>100</v>
      </c>
      <c r="AC1864" s="86">
        <v>100</v>
      </c>
      <c r="AD1864" s="86">
        <v>100</v>
      </c>
      <c r="AF1864" s="90">
        <v>100057</v>
      </c>
    </row>
    <row r="1865" spans="1:32">
      <c r="A1865" s="4">
        <v>60010</v>
      </c>
      <c r="B1865" s="4">
        <v>2020</v>
      </c>
      <c r="C1865" s="54" t="s">
        <v>245</v>
      </c>
      <c r="D1865" s="85" t="str">
        <f>IF(IF(COUNTIF(AI!A:A,'表格编辑 '!C1865),TRUE,FALSE)=FALSE,"monster",(VLOOKUP(C1865,AI!A:B,2,FALSE)))</f>
        <v>jianshi</v>
      </c>
      <c r="E1865" s="2">
        <v>57</v>
      </c>
      <c r="F1865" s="86" t="str">
        <f>VLOOKUP(D1865,AI!B:G,2,FALSE)</f>
        <v>AI_born_event_2(RECEIVER, ARG0, ARG1, ARG2, ARG3,ARG4)</v>
      </c>
      <c r="G1865" s="86" t="str">
        <f>VLOOKUP(D1865,AI!B:G,3,FALSE)</f>
        <v>AI_update_event_2(RECEIVER, ARG0, ARG1, ARG2, ARG3,ARG4)</v>
      </c>
      <c r="H1865" s="86"/>
      <c r="I1865" s="86"/>
      <c r="J1865" s="86" t="str">
        <f>VLOOKUP(D1865,AI!B:G,6,FALSE)</f>
        <v>CiKeAYi_deadth(RECEIVER, ARG0, ARG1, ARG2, ARG3,ARG4)</v>
      </c>
      <c r="K1865" s="86">
        <f t="shared" si="74"/>
        <v>1</v>
      </c>
      <c r="L1865" s="30">
        <f t="shared" si="75"/>
        <v>18519</v>
      </c>
      <c r="M1865" s="89">
        <f t="shared" si="70"/>
        <v>1710</v>
      </c>
      <c r="N1865" s="30">
        <f t="shared" si="76"/>
        <v>406</v>
      </c>
      <c r="O1865" s="30">
        <v>150</v>
      </c>
      <c r="P1865" s="30">
        <v>320</v>
      </c>
      <c r="Q1865" s="30">
        <v>20</v>
      </c>
      <c r="R1865" s="30">
        <v>200</v>
      </c>
      <c r="S1865" s="86">
        <v>320</v>
      </c>
      <c r="U1865" s="30">
        <v>50</v>
      </c>
      <c r="W1865" s="30">
        <v>30</v>
      </c>
      <c r="Y1865" s="86">
        <v>100</v>
      </c>
      <c r="Z1865" s="86">
        <v>100</v>
      </c>
      <c r="AA1865" s="86">
        <v>100</v>
      </c>
      <c r="AB1865" s="86">
        <v>100</v>
      </c>
      <c r="AC1865" s="86">
        <v>100</v>
      </c>
      <c r="AD1865" s="86">
        <v>100</v>
      </c>
      <c r="AF1865" s="90">
        <v>100070</v>
      </c>
    </row>
    <row r="1866" spans="1:32">
      <c r="A1866" s="4">
        <v>60011</v>
      </c>
      <c r="B1866" s="4">
        <v>2021</v>
      </c>
      <c r="C1866" s="54" t="s">
        <v>247</v>
      </c>
      <c r="D1866" s="85" t="str">
        <f>IF(IF(COUNTIF(AI!A:A,'表格编辑 '!C1866),TRUE,FALSE)=FALSE,"monster",(VLOOKUP(C1866,AI!A:B,2,FALSE)))</f>
        <v>zhoushu1</v>
      </c>
      <c r="E1866" s="2">
        <v>24</v>
      </c>
      <c r="F1866" s="86" t="str">
        <f>VLOOKUP(D1866,AI!B:G,2,FALSE)</f>
        <v>AI_born_event_2(RECEIVER, ARG0, ARG1, ARG2, ARG3,ARG4)</v>
      </c>
      <c r="G1866" s="86" t="str">
        <f>VLOOKUP(D1866,AI!B:G,3,FALSE)</f>
        <v>AI_update_event_2(RECEIVER, ARG0, ARG1, ARG2, ARG3,ARG4)</v>
      </c>
      <c r="H1866" s="86"/>
      <c r="I1866" s="86"/>
      <c r="J1866" s="86" t="str">
        <f>VLOOKUP(D1866,AI!B:G,6,FALSE)</f>
        <v>CiKeAYi_deadth(RECEIVER, ARG0, ARG1, ARG2, ARG3,ARG4)</v>
      </c>
      <c r="K1866" s="86">
        <f t="shared" si="74"/>
        <v>1</v>
      </c>
      <c r="L1866" s="30">
        <f t="shared" si="75"/>
        <v>1382</v>
      </c>
      <c r="M1866" s="89">
        <f t="shared" si="70"/>
        <v>720</v>
      </c>
      <c r="N1866" s="30">
        <f t="shared" si="76"/>
        <v>72</v>
      </c>
      <c r="O1866" s="30">
        <v>150</v>
      </c>
      <c r="P1866" s="30">
        <v>320</v>
      </c>
      <c r="Q1866" s="30">
        <v>200</v>
      </c>
      <c r="R1866" s="30">
        <v>200</v>
      </c>
      <c r="S1866" s="86">
        <v>320</v>
      </c>
      <c r="U1866" s="30">
        <v>50</v>
      </c>
      <c r="W1866" s="30">
        <v>30</v>
      </c>
      <c r="Y1866" s="86">
        <v>100</v>
      </c>
      <c r="Z1866" s="86">
        <v>100</v>
      </c>
      <c r="AA1866" s="86">
        <v>100</v>
      </c>
      <c r="AB1866" s="86">
        <v>100</v>
      </c>
      <c r="AC1866" s="86">
        <v>100</v>
      </c>
      <c r="AD1866" s="86">
        <v>100</v>
      </c>
      <c r="AF1866" s="90">
        <v>100070</v>
      </c>
    </row>
    <row r="1867" spans="1:32">
      <c r="A1867" s="4">
        <v>60012</v>
      </c>
      <c r="B1867" s="4">
        <v>2022</v>
      </c>
      <c r="C1867" s="54" t="s">
        <v>248</v>
      </c>
      <c r="D1867" s="85" t="str">
        <f>IF(IF(COUNTIF(AI!A:A,'表格编辑 '!C1867),TRUE,FALSE)=FALSE,"monster",(VLOOKUP(C1867,AI!A:B,2,FALSE)))</f>
        <v>chuanjiao</v>
      </c>
      <c r="E1867" s="2">
        <v>42</v>
      </c>
      <c r="F1867" s="86" t="str">
        <f>VLOOKUP(D1867,AI!B:G,2,FALSE)</f>
        <v>AI_born_event_2(RECEIVER, ARG0, ARG1, ARG2, ARG3,ARG4)</v>
      </c>
      <c r="G1867" s="86" t="str">
        <f>VLOOKUP(D1867,AI!B:G,3,FALSE)</f>
        <v>AI_update_event_2(RECEIVER, ARG0, ARG1, ARG2, ARG3,ARG4)</v>
      </c>
      <c r="H1867" s="86"/>
      <c r="I1867" s="86"/>
      <c r="J1867" s="86" t="str">
        <f>VLOOKUP(D1867,AI!B:G,6,FALSE)</f>
        <v>CiKeAYi_deadth(RECEIVER, ARG0, ARG1, ARG2, ARG3,ARG4)</v>
      </c>
      <c r="K1867" s="86">
        <f t="shared" si="74"/>
        <v>1</v>
      </c>
      <c r="L1867" s="30">
        <f t="shared" si="75"/>
        <v>7409</v>
      </c>
      <c r="M1867" s="89">
        <f t="shared" si="70"/>
        <v>1260</v>
      </c>
      <c r="N1867" s="30">
        <f t="shared" si="76"/>
        <v>221</v>
      </c>
      <c r="O1867" s="30">
        <v>150</v>
      </c>
      <c r="P1867" s="30">
        <v>320</v>
      </c>
      <c r="Q1867" s="30">
        <v>150</v>
      </c>
      <c r="R1867" s="30">
        <v>200</v>
      </c>
      <c r="S1867" s="86">
        <v>320</v>
      </c>
      <c r="U1867" s="30">
        <v>50</v>
      </c>
      <c r="W1867" s="30">
        <v>30</v>
      </c>
      <c r="Y1867" s="86">
        <v>100</v>
      </c>
      <c r="Z1867" s="86">
        <v>100</v>
      </c>
      <c r="AA1867" s="86">
        <v>100</v>
      </c>
      <c r="AB1867" s="86">
        <v>100</v>
      </c>
      <c r="AC1867" s="86">
        <v>100</v>
      </c>
      <c r="AD1867" s="86">
        <v>100</v>
      </c>
      <c r="AF1867" s="90">
        <v>100085</v>
      </c>
    </row>
    <row r="1868" spans="1:32">
      <c r="A1868" s="4">
        <v>60013</v>
      </c>
      <c r="B1868" s="4">
        <v>2023</v>
      </c>
      <c r="C1868" s="54" t="s">
        <v>250</v>
      </c>
      <c r="D1868" s="85" t="str">
        <f>IF(IF(COUNTIF(AI!A:A,'表格编辑 '!C1868),TRUE,FALSE)=FALSE,"monster",(VLOOKUP(C1868,AI!A:B,2,FALSE)))</f>
        <v>gedou</v>
      </c>
      <c r="E1868" s="2">
        <v>37</v>
      </c>
      <c r="F1868" s="86" t="str">
        <f>VLOOKUP(D1868,AI!B:G,2,FALSE)</f>
        <v>AI_born_event_2(RECEIVER, ARG0, ARG1, ARG2, ARG3,ARG4)</v>
      </c>
      <c r="G1868" s="86" t="str">
        <f>VLOOKUP(D1868,AI!B:G,3,FALSE)</f>
        <v>AI_update_event_2(RECEIVER, ARG0, ARG1, ARG2, ARG3,ARG4)</v>
      </c>
      <c r="H1868" s="86"/>
      <c r="I1868" s="86"/>
      <c r="J1868" s="86" t="str">
        <f>VLOOKUP(D1868,AI!B:G,6,FALSE)</f>
        <v>CiKeAYi_deadth(RECEIVER, ARG0, ARG1, ARG2, ARG3,ARG4)</v>
      </c>
      <c r="K1868" s="86">
        <f t="shared" si="74"/>
        <v>1</v>
      </c>
      <c r="L1868" s="30">
        <f t="shared" si="75"/>
        <v>5065</v>
      </c>
      <c r="M1868" s="89">
        <f t="shared" si="70"/>
        <v>1110</v>
      </c>
      <c r="N1868" s="30">
        <f t="shared" si="76"/>
        <v>171</v>
      </c>
      <c r="O1868" s="30">
        <v>150</v>
      </c>
      <c r="P1868" s="30">
        <v>320</v>
      </c>
      <c r="Q1868" s="30">
        <v>20</v>
      </c>
      <c r="R1868" s="30">
        <v>200</v>
      </c>
      <c r="S1868" s="86">
        <v>320</v>
      </c>
      <c r="U1868" s="30">
        <v>50</v>
      </c>
      <c r="W1868" s="30">
        <v>30</v>
      </c>
      <c r="Y1868" s="86">
        <v>100</v>
      </c>
      <c r="Z1868" s="86">
        <v>100</v>
      </c>
      <c r="AA1868" s="86">
        <v>100</v>
      </c>
      <c r="AB1868" s="86">
        <v>100</v>
      </c>
      <c r="AC1868" s="86">
        <v>100</v>
      </c>
      <c r="AD1868" s="86">
        <v>100</v>
      </c>
      <c r="AF1868" s="90">
        <v>100085</v>
      </c>
    </row>
    <row r="1869" spans="1:32">
      <c r="A1869" s="4">
        <v>60014</v>
      </c>
      <c r="B1869" s="4">
        <v>2024</v>
      </c>
      <c r="C1869" s="54" t="s">
        <v>252</v>
      </c>
      <c r="D1869" s="85" t="str">
        <f>IF(IF(COUNTIF(AI!A:A,'表格编辑 '!C1869),TRUE,FALSE)=FALSE,"monster",(VLOOKUP(C1869,AI!A:B,2,FALSE)))</f>
        <v>fashi</v>
      </c>
      <c r="E1869" s="2">
        <v>47</v>
      </c>
      <c r="F1869" s="86" t="str">
        <f>VLOOKUP(D1869,AI!B:G,2,FALSE)</f>
        <v>AI_born_event_2(RECEIVER, ARG0, ARG1, ARG2, ARG3,ARG4)</v>
      </c>
      <c r="G1869" s="86" t="str">
        <f>VLOOKUP(D1869,AI!B:G,3,FALSE)</f>
        <v>AI_update_event_2(RECEIVER, ARG0, ARG1, ARG2, ARG3,ARG4)</v>
      </c>
      <c r="H1869" s="86"/>
      <c r="I1869" s="86"/>
      <c r="J1869" s="86" t="str">
        <f>VLOOKUP(D1869,AI!B:G,6,FALSE)</f>
        <v>CiKeAYi_deadth(RECEIVER, ARG0, ARG1, ARG2, ARG3,ARG4)</v>
      </c>
      <c r="K1869" s="86">
        <f t="shared" si="74"/>
        <v>1</v>
      </c>
      <c r="L1869" s="30">
        <f t="shared" si="75"/>
        <v>10382</v>
      </c>
      <c r="M1869" s="89">
        <f t="shared" si="70"/>
        <v>1410</v>
      </c>
      <c r="N1869" s="30">
        <f t="shared" si="76"/>
        <v>276</v>
      </c>
      <c r="O1869" s="30">
        <v>150</v>
      </c>
      <c r="P1869" s="30">
        <v>320</v>
      </c>
      <c r="Q1869" s="30">
        <v>250</v>
      </c>
      <c r="R1869" s="30">
        <v>200</v>
      </c>
      <c r="S1869" s="86">
        <v>320</v>
      </c>
      <c r="U1869" s="30">
        <v>50</v>
      </c>
      <c r="W1869" s="30">
        <v>30</v>
      </c>
      <c r="Y1869" s="86">
        <v>100</v>
      </c>
      <c r="Z1869" s="86">
        <v>100</v>
      </c>
      <c r="AA1869" s="86">
        <v>100</v>
      </c>
      <c r="AB1869" s="86">
        <v>100</v>
      </c>
      <c r="AC1869" s="86">
        <v>100</v>
      </c>
      <c r="AD1869" s="86">
        <v>100</v>
      </c>
      <c r="AF1869" s="90">
        <v>100105</v>
      </c>
    </row>
    <row r="1870" spans="1:32">
      <c r="A1870" s="27">
        <v>60015</v>
      </c>
      <c r="B1870" s="27">
        <v>2025</v>
      </c>
      <c r="C1870" s="55" t="s">
        <v>254</v>
      </c>
      <c r="D1870" s="85" t="str">
        <f>IF(IF(COUNTIF(AI!A:A,'表格编辑 '!C1870),TRUE,FALSE)=FALSE,"monster",(VLOOKUP(C1870,AI!A:B,2,FALSE)))</f>
        <v>qishi1</v>
      </c>
      <c r="E1870" s="2">
        <v>42</v>
      </c>
      <c r="F1870" s="86" t="str">
        <f>VLOOKUP(D1870,AI!B:G,2,FALSE)</f>
        <v>AI_born_event_2(RECEIVER, ARG0, ARG1, ARG2, ARG3,ARG4)</v>
      </c>
      <c r="G1870" s="86" t="str">
        <f>VLOOKUP(D1870,AI!B:G,3,FALSE)</f>
        <v>AI_update_event_2(RECEIVER, ARG0, ARG1, ARG2, ARG3,ARG4)</v>
      </c>
      <c r="H1870" s="86"/>
      <c r="I1870" s="86"/>
      <c r="J1870" s="86" t="str">
        <f>VLOOKUP(D1870,AI!B:G,6,FALSE)</f>
        <v>CiKeAYi_deadth(RECEIVER, ARG0, ARG1, ARG2, ARG3,ARG4)</v>
      </c>
      <c r="K1870" s="86">
        <f t="shared" si="74"/>
        <v>1</v>
      </c>
      <c r="L1870" s="30">
        <f t="shared" si="75"/>
        <v>7409</v>
      </c>
      <c r="M1870" s="89">
        <f t="shared" ref="M1870:M1876" si="77">E1870*30</f>
        <v>1260</v>
      </c>
      <c r="N1870" s="30">
        <f t="shared" si="76"/>
        <v>221</v>
      </c>
      <c r="O1870" s="30">
        <v>150</v>
      </c>
      <c r="P1870" s="30">
        <v>320</v>
      </c>
      <c r="Q1870" s="30">
        <v>20</v>
      </c>
      <c r="R1870" s="30">
        <v>200</v>
      </c>
      <c r="S1870" s="86">
        <v>320</v>
      </c>
      <c r="U1870" s="30">
        <v>50</v>
      </c>
      <c r="W1870" s="30">
        <v>30</v>
      </c>
      <c r="Y1870" s="86">
        <v>100</v>
      </c>
      <c r="Z1870" s="86">
        <v>100</v>
      </c>
      <c r="AA1870" s="86">
        <v>100</v>
      </c>
      <c r="AB1870" s="86">
        <v>100</v>
      </c>
      <c r="AC1870" s="86">
        <v>100</v>
      </c>
      <c r="AD1870" s="86">
        <v>100</v>
      </c>
      <c r="AF1870" s="90">
        <v>100105</v>
      </c>
    </row>
    <row r="1871" spans="1:32">
      <c r="A1871" s="4">
        <v>60016</v>
      </c>
      <c r="B1871" s="4">
        <v>2026</v>
      </c>
      <c r="C1871" s="54" t="s">
        <v>505</v>
      </c>
      <c r="D1871" s="85" t="str">
        <f>IF(IF(COUNTIF(AI!A:A,'表格编辑 '!C1871),TRUE,FALSE)=FALSE,"monster",(VLOOKUP(C1871,AI!A:B,2,FALSE)))</f>
        <v>zhanfu1</v>
      </c>
      <c r="E1871" s="2">
        <v>32</v>
      </c>
      <c r="F1871" s="86" t="str">
        <f>VLOOKUP(D1871,AI!B:G,2,FALSE)</f>
        <v>AI_born_event_2(RECEIVER, ARG0, ARG1, ARG2, ARG3,ARG4)</v>
      </c>
      <c r="G1871" s="86" t="str">
        <f>VLOOKUP(D1871,AI!B:G,3,FALSE)</f>
        <v>AI_update_event_2(RECEIVER, ARG0, ARG1, ARG2, ARG3,ARG4)</v>
      </c>
      <c r="H1871" s="86"/>
      <c r="I1871" s="86"/>
      <c r="J1871" s="86" t="str">
        <f>VLOOKUP(D1871,AI!B:G,6,FALSE)</f>
        <v>CiKeAYi_deadth(RECEIVER, ARG0, ARG1, ARG2, ARG3,ARG4)</v>
      </c>
      <c r="K1871" s="86">
        <f t="shared" ref="K1871:K1935" si="78">IF(L1871="",0,1)</f>
        <v>1</v>
      </c>
      <c r="L1871" s="30">
        <f t="shared" si="75"/>
        <v>3277</v>
      </c>
      <c r="M1871" s="89">
        <f t="shared" si="77"/>
        <v>960</v>
      </c>
      <c r="N1871" s="30">
        <f t="shared" si="76"/>
        <v>128</v>
      </c>
      <c r="O1871" s="30">
        <v>250</v>
      </c>
      <c r="P1871" s="30">
        <v>320</v>
      </c>
      <c r="Q1871" s="30">
        <v>20</v>
      </c>
      <c r="R1871" s="30">
        <v>200</v>
      </c>
      <c r="S1871" s="86">
        <v>320</v>
      </c>
      <c r="U1871" s="30">
        <v>50</v>
      </c>
      <c r="W1871" s="30">
        <v>30</v>
      </c>
      <c r="Y1871" s="86">
        <v>100</v>
      </c>
      <c r="Z1871" s="86">
        <v>100</v>
      </c>
      <c r="AA1871" s="86">
        <v>100</v>
      </c>
      <c r="AB1871" s="86">
        <v>100</v>
      </c>
      <c r="AC1871" s="86">
        <v>100</v>
      </c>
      <c r="AD1871" s="86">
        <v>100</v>
      </c>
      <c r="AF1871" s="90">
        <v>100122</v>
      </c>
    </row>
    <row r="1872" spans="1:32">
      <c r="A1872" s="4">
        <v>60017</v>
      </c>
      <c r="B1872" s="4">
        <v>2027</v>
      </c>
      <c r="C1872" s="54" t="s">
        <v>506</v>
      </c>
      <c r="D1872" s="85" t="str">
        <f>IF(IF(COUNTIF(AI!A:A,'表格编辑 '!C1872),TRUE,FALSE)=FALSE,"monster",(VLOOKUP(C1872,AI!A:B,2,FALSE)))</f>
        <v>renzhe</v>
      </c>
      <c r="E1872" s="2">
        <v>47</v>
      </c>
      <c r="F1872" s="86" t="str">
        <f>VLOOKUP(D1872,AI!B:G,2,FALSE)</f>
        <v>AI_born_event_2(RECEIVER, ARG0, ARG1, ARG2, ARG3,ARG4)</v>
      </c>
      <c r="G1872" s="86" t="str">
        <f>VLOOKUP(D1872,AI!B:G,3,FALSE)</f>
        <v>AI_update_event_2(RECEIVER, ARG0, ARG1, ARG2, ARG3,ARG4)</v>
      </c>
      <c r="H1872" s="86"/>
      <c r="I1872" s="86"/>
      <c r="J1872" s="86" t="str">
        <f>VLOOKUP(D1872,AI!B:G,6,FALSE)</f>
        <v>CiKeAYi_deadth(RECEIVER, ARG0, ARG1, ARG2, ARG3,ARG4)</v>
      </c>
      <c r="K1872" s="86">
        <f t="shared" si="78"/>
        <v>1</v>
      </c>
      <c r="L1872" s="30">
        <f t="shared" si="75"/>
        <v>10382</v>
      </c>
      <c r="M1872" s="89">
        <f t="shared" si="77"/>
        <v>1410</v>
      </c>
      <c r="N1872" s="30">
        <f t="shared" si="76"/>
        <v>276</v>
      </c>
      <c r="O1872" s="30">
        <v>250</v>
      </c>
      <c r="P1872" s="30">
        <v>320</v>
      </c>
      <c r="Q1872" s="30">
        <v>20</v>
      </c>
      <c r="R1872" s="30">
        <v>200</v>
      </c>
      <c r="S1872" s="86">
        <v>320</v>
      </c>
      <c r="U1872" s="30">
        <v>50</v>
      </c>
      <c r="W1872" s="30">
        <v>30</v>
      </c>
      <c r="Y1872" s="86">
        <v>100</v>
      </c>
      <c r="Z1872" s="86">
        <v>100</v>
      </c>
      <c r="AA1872" s="86">
        <v>100</v>
      </c>
      <c r="AB1872" s="86">
        <v>100</v>
      </c>
      <c r="AC1872" s="86">
        <v>100</v>
      </c>
      <c r="AD1872" s="86">
        <v>100</v>
      </c>
      <c r="AE1872" s="30">
        <v>100</v>
      </c>
      <c r="AF1872" s="90">
        <v>100122</v>
      </c>
    </row>
    <row r="1873" spans="1:32">
      <c r="A1873" s="27">
        <v>60018</v>
      </c>
      <c r="B1873" s="4">
        <v>2028</v>
      </c>
      <c r="C1873" s="54" t="s">
        <v>507</v>
      </c>
      <c r="D1873" s="85" t="str">
        <f>IF(IF(COUNTIF(AI!A:A,'表格编辑 '!C1873),TRUE,FALSE)=FALSE,"monster",(VLOOKUP(C1873,AI!A:B,2,FALSE)))</f>
        <v>renzhe</v>
      </c>
      <c r="E1873" s="5">
        <v>60</v>
      </c>
      <c r="F1873" s="86" t="str">
        <f>VLOOKUP(D1873,AI!B:G,2,FALSE)</f>
        <v>AI_born_event_2(RECEIVER, ARG0, ARG1, ARG2, ARG3,ARG4)</v>
      </c>
      <c r="G1873" s="86" t="str">
        <f>VLOOKUP(D1873,AI!B:G,3,FALSE)</f>
        <v>AI_update_event_2(RECEIVER, ARG0, ARG1, ARG2, ARG3,ARG4)</v>
      </c>
      <c r="H1873" s="86"/>
      <c r="I1873" s="86"/>
      <c r="J1873" s="86" t="str">
        <f>VLOOKUP(D1873,AI!B:G,6,FALSE)</f>
        <v>CiKeAYi_deadth(RECEIVER, ARG0, ARG1, ARG2, ARG3,ARG4)</v>
      </c>
      <c r="K1873" s="86">
        <f t="shared" si="78"/>
        <v>1</v>
      </c>
      <c r="L1873" s="30">
        <f t="shared" si="75"/>
        <v>21600</v>
      </c>
      <c r="M1873" s="89">
        <f t="shared" si="77"/>
        <v>1800</v>
      </c>
      <c r="N1873" s="30">
        <f t="shared" si="76"/>
        <v>450</v>
      </c>
      <c r="O1873" s="30">
        <v>250</v>
      </c>
      <c r="P1873" s="30">
        <v>320</v>
      </c>
      <c r="Q1873" s="30">
        <v>20</v>
      </c>
      <c r="R1873" s="30">
        <v>200</v>
      </c>
      <c r="S1873" s="86">
        <v>320</v>
      </c>
      <c r="U1873" s="30">
        <v>50</v>
      </c>
      <c r="W1873" s="30">
        <v>30</v>
      </c>
      <c r="Y1873" s="86">
        <v>100</v>
      </c>
      <c r="Z1873" s="86">
        <v>100</v>
      </c>
      <c r="AA1873" s="86">
        <v>100</v>
      </c>
      <c r="AB1873" s="86">
        <v>100</v>
      </c>
      <c r="AC1873" s="86">
        <v>100</v>
      </c>
      <c r="AD1873" s="86">
        <v>100</v>
      </c>
      <c r="AE1873" s="30">
        <v>100</v>
      </c>
      <c r="AF1873" s="90">
        <v>100135</v>
      </c>
    </row>
    <row r="1874" spans="1:32">
      <c r="A1874" s="4">
        <v>60019</v>
      </c>
      <c r="B1874" s="4">
        <v>2029</v>
      </c>
      <c r="C1874" s="54" t="s">
        <v>508</v>
      </c>
      <c r="D1874" s="85" t="str">
        <f>IF(IF(COUNTIF(AI!A:A,'表格编辑 '!C1874),TRUE,FALSE)=FALSE,"monster",(VLOOKUP(C1874,AI!A:B,2,FALSE)))</f>
        <v>wushi1</v>
      </c>
      <c r="E1874" s="5">
        <v>52</v>
      </c>
      <c r="F1874" s="86" t="str">
        <f>VLOOKUP(D1874,AI!B:G,2,FALSE)</f>
        <v>AI_born_event_2(RECEIVER, ARG0, ARG1, ARG2, ARG3,ARG4)</v>
      </c>
      <c r="G1874" s="86" t="str">
        <f>VLOOKUP(D1874,AI!B:G,3,FALSE)</f>
        <v>AI_update_event_2(RECEIVER, ARG0, ARG1, ARG2, ARG3,ARG4)</v>
      </c>
      <c r="H1874" s="86"/>
      <c r="I1874" s="86"/>
      <c r="J1874" s="86" t="str">
        <f>VLOOKUP(D1874,AI!B:G,6,FALSE)</f>
        <v>CiKeAYi_deadth(RECEIVER, ARG0, ARG1, ARG2, ARG3,ARG4)</v>
      </c>
      <c r="K1874" s="86">
        <f t="shared" si="78"/>
        <v>1</v>
      </c>
      <c r="L1874" s="30">
        <f t="shared" si="75"/>
        <v>14061</v>
      </c>
      <c r="M1874" s="89">
        <f t="shared" si="77"/>
        <v>1560</v>
      </c>
      <c r="N1874" s="30">
        <f t="shared" si="76"/>
        <v>338</v>
      </c>
      <c r="O1874" s="30">
        <v>250</v>
      </c>
      <c r="P1874" s="30">
        <v>320</v>
      </c>
      <c r="Q1874" s="30">
        <v>200</v>
      </c>
      <c r="R1874" s="30">
        <v>200</v>
      </c>
      <c r="S1874" s="86">
        <v>320</v>
      </c>
      <c r="U1874" s="30">
        <v>50</v>
      </c>
      <c r="W1874" s="30">
        <v>30</v>
      </c>
      <c r="Y1874" s="86">
        <v>100</v>
      </c>
      <c r="Z1874" s="86">
        <v>100</v>
      </c>
      <c r="AA1874" s="86">
        <v>100</v>
      </c>
      <c r="AB1874" s="86">
        <v>100</v>
      </c>
      <c r="AC1874" s="86">
        <v>100</v>
      </c>
      <c r="AD1874" s="86">
        <v>100</v>
      </c>
      <c r="AF1874" s="90">
        <v>100135</v>
      </c>
    </row>
    <row r="1875" spans="1:32">
      <c r="A1875" s="4">
        <v>60020</v>
      </c>
      <c r="B1875" s="4">
        <v>2030</v>
      </c>
      <c r="C1875" s="54" t="s">
        <v>509</v>
      </c>
      <c r="D1875" s="85" t="str">
        <f>IF(IF(COUNTIF(AI!A:A,'表格编辑 '!C1875),TRUE,FALSE)=FALSE,"monster",(VLOOKUP(C1875,AI!A:B,2,FALSE)))</f>
        <v>wushi</v>
      </c>
      <c r="E1875" s="5">
        <v>60</v>
      </c>
      <c r="F1875" s="86" t="str">
        <f>VLOOKUP(D1875,AI!B:G,2,FALSE)</f>
        <v>AI_born_event_2(RECEIVER, ARG0, ARG1, ARG2, ARG3,ARG4)</v>
      </c>
      <c r="G1875" s="86" t="str">
        <f>VLOOKUP(D1875,AI!B:G,3,FALSE)</f>
        <v>AI_update_event_2(RECEIVER, ARG0, ARG1, ARG2, ARG3,ARG4)</v>
      </c>
      <c r="H1875" s="86"/>
      <c r="I1875" s="86"/>
      <c r="J1875" s="86" t="str">
        <f>VLOOKUP(D1875,AI!B:G,6,FALSE)</f>
        <v>CiKeAYi_deadth(RECEIVER, ARG0, ARG1, ARG2, ARG3,ARG4)</v>
      </c>
      <c r="K1875" s="86">
        <f t="shared" si="78"/>
        <v>1</v>
      </c>
      <c r="L1875" s="30">
        <f t="shared" si="75"/>
        <v>21600</v>
      </c>
      <c r="M1875" s="89">
        <f t="shared" si="77"/>
        <v>1800</v>
      </c>
      <c r="N1875" s="30">
        <f t="shared" si="76"/>
        <v>450</v>
      </c>
      <c r="O1875" s="30">
        <v>250</v>
      </c>
      <c r="P1875" s="30">
        <v>320</v>
      </c>
      <c r="Q1875" s="30">
        <v>250</v>
      </c>
      <c r="R1875" s="30">
        <v>200</v>
      </c>
      <c r="S1875" s="86">
        <v>320</v>
      </c>
      <c r="U1875" s="30">
        <v>50</v>
      </c>
      <c r="W1875" s="30">
        <v>30</v>
      </c>
      <c r="Y1875" s="86">
        <v>100</v>
      </c>
      <c r="Z1875" s="86">
        <v>100</v>
      </c>
      <c r="AA1875" s="86">
        <v>100</v>
      </c>
      <c r="AB1875" s="86">
        <v>100</v>
      </c>
      <c r="AC1875" s="86">
        <v>100</v>
      </c>
      <c r="AD1875" s="86">
        <v>100</v>
      </c>
      <c r="AF1875" s="90">
        <v>100149</v>
      </c>
    </row>
    <row r="1876" spans="1:32">
      <c r="A1876" s="27">
        <v>60021</v>
      </c>
      <c r="B1876" s="27">
        <v>2014</v>
      </c>
      <c r="C1876" s="55" t="s">
        <v>233</v>
      </c>
      <c r="D1876" s="85" t="str">
        <f>IF(IF(COUNTIF(AI!A:A,'表格编辑 '!C1876),TRUE,FALSE)=FALSE,"monster",(VLOOKUP(C1876,AI!A:B,2,FALSE)))</f>
        <v>gongshou</v>
      </c>
      <c r="E1876" s="5">
        <v>60</v>
      </c>
      <c r="F1876" s="86" t="str">
        <f>VLOOKUP(D1876,AI!B:G,2,FALSE)</f>
        <v>AI_born_event_2(RECEIVER, ARG0, ARG1, ARG2, ARG3,ARG4)</v>
      </c>
      <c r="G1876" s="86" t="str">
        <f>VLOOKUP(D1876,AI!B:G,3,FALSE)</f>
        <v>AI_update_event_2(RECEIVER, ARG0, ARG1, ARG2, ARG3,ARG4)</v>
      </c>
      <c r="H1876" s="86"/>
      <c r="I1876" s="86"/>
      <c r="J1876" s="86" t="str">
        <f>VLOOKUP(D1876,AI!B:G,6,FALSE)</f>
        <v>CiKeAYi_deadth(RECEIVER, ARG0, ARG1, ARG2, ARG3,ARG4)</v>
      </c>
      <c r="K1876" s="86">
        <f t="shared" si="78"/>
        <v>1</v>
      </c>
      <c r="L1876" s="30">
        <f t="shared" si="75"/>
        <v>21600</v>
      </c>
      <c r="M1876" s="89">
        <f t="shared" si="77"/>
        <v>1800</v>
      </c>
      <c r="N1876" s="30">
        <f t="shared" si="76"/>
        <v>450</v>
      </c>
      <c r="O1876" s="30">
        <v>250</v>
      </c>
      <c r="P1876" s="30">
        <v>320</v>
      </c>
      <c r="Q1876" s="30">
        <v>20</v>
      </c>
      <c r="R1876" s="30">
        <v>200</v>
      </c>
      <c r="S1876" s="86">
        <v>320</v>
      </c>
      <c r="U1876" s="30">
        <v>50</v>
      </c>
      <c r="W1876" s="30">
        <v>30</v>
      </c>
      <c r="Y1876" s="86">
        <v>100</v>
      </c>
      <c r="Z1876" s="86">
        <v>100</v>
      </c>
      <c r="AA1876" s="86">
        <v>100</v>
      </c>
      <c r="AB1876" s="86">
        <v>100</v>
      </c>
      <c r="AC1876" s="86">
        <v>100</v>
      </c>
      <c r="AD1876" s="86">
        <v>100</v>
      </c>
      <c r="AF1876" s="90">
        <v>100149</v>
      </c>
    </row>
    <row r="1877" spans="1:32">
      <c r="A1877" s="29">
        <v>109</v>
      </c>
      <c r="B1877" s="29">
        <v>10099</v>
      </c>
      <c r="C1877" s="29" t="s">
        <v>222</v>
      </c>
      <c r="D1877" s="85" t="str">
        <f>IF(IF(COUNTIF(AI!A:A,'表格编辑 '!C1877),TRUE,FALSE)=FALSE,"monster",(VLOOKUP(C1877,AI!A:B,2,FALSE)))</f>
        <v>monster</v>
      </c>
      <c r="E1877" s="29">
        <v>52</v>
      </c>
      <c r="F1877" s="86" t="str">
        <f>VLOOKUP(D1877,AI!B:G,2,FALSE)</f>
        <v>AI_born_event(RECEIVER, ARG0, ARG1, ARG2, ARG3,ARG4)</v>
      </c>
      <c r="G1877" s="86" t="str">
        <f>VLOOKUP(D1877,AI!B:G,3,FALSE)</f>
        <v>AI_update_event(RECEIVER, ARG0, ARG1, ARG2, ARG3,ARG4)</v>
      </c>
      <c r="H1877" s="86"/>
      <c r="I1877" s="86"/>
      <c r="J1877" s="86" t="str">
        <f>VLOOKUP(D1877,AI!B:G,6,FALSE)</f>
        <v>test_deadth_event(RECEIVER, ARG0, ARG1, ARG2, ARG3,ARG4)</v>
      </c>
      <c r="K1877" s="86">
        <f t="shared" si="78"/>
        <v>0</v>
      </c>
      <c r="M1877" s="89">
        <f t="shared" ref="M1877:M1933" si="79">E1877*30</f>
        <v>1560</v>
      </c>
      <c r="S1877" s="86">
        <v>320</v>
      </c>
      <c r="AF1877" s="90">
        <f t="shared" ref="AF1877:AF1908" si="80">100000+A1877</f>
        <v>100109</v>
      </c>
    </row>
    <row r="1878" spans="1:32">
      <c r="A1878" s="4">
        <v>110</v>
      </c>
      <c r="B1878" s="4">
        <v>10123</v>
      </c>
      <c r="C1878" s="4" t="s">
        <v>262</v>
      </c>
      <c r="D1878" s="85" t="str">
        <f>IF(IF(COUNTIF(AI!A:A,'表格编辑 '!C1878),TRUE,FALSE)=FALSE,"monster",(VLOOKUP(C1878,AI!A:B,2,FALSE)))</f>
        <v>monster</v>
      </c>
      <c r="E1878" s="4">
        <v>52</v>
      </c>
      <c r="F1878" s="86" t="str">
        <f>VLOOKUP(D1878,AI!B:G,2,FALSE)</f>
        <v>AI_born_event(RECEIVER, ARG0, ARG1, ARG2, ARG3,ARG4)</v>
      </c>
      <c r="G1878" s="86" t="str">
        <f>VLOOKUP(D1878,AI!B:G,3,FALSE)</f>
        <v>AI_update_event(RECEIVER, ARG0, ARG1, ARG2, ARG3,ARG4)</v>
      </c>
      <c r="H1878" s="86"/>
      <c r="I1878" s="86"/>
      <c r="J1878" s="86" t="str">
        <f>VLOOKUP(D1878,AI!B:G,6,FALSE)</f>
        <v>test_deadth_event(RECEIVER, ARG0, ARG1, ARG2, ARG3,ARG4)</v>
      </c>
      <c r="K1878" s="86">
        <f t="shared" si="78"/>
        <v>0</v>
      </c>
      <c r="M1878" s="89">
        <f t="shared" si="79"/>
        <v>1560</v>
      </c>
      <c r="S1878" s="86">
        <v>320</v>
      </c>
      <c r="AF1878" s="90">
        <f t="shared" si="80"/>
        <v>100110</v>
      </c>
    </row>
    <row r="1879" spans="1:32">
      <c r="A1879" s="4">
        <v>111</v>
      </c>
      <c r="B1879" s="4">
        <v>10153</v>
      </c>
      <c r="C1879" s="4" t="s">
        <v>290</v>
      </c>
      <c r="D1879" s="85" t="str">
        <f>IF(IF(COUNTIF(AI!A:A,'表格编辑 '!C1879),TRUE,FALSE)=FALSE,"monster",(VLOOKUP(C1879,AI!A:B,2,FALSE)))</f>
        <v>monster</v>
      </c>
      <c r="E1879" s="4">
        <v>54</v>
      </c>
      <c r="F1879" s="86" t="str">
        <f>VLOOKUP(D1879,AI!B:G,2,FALSE)</f>
        <v>AI_born_event(RECEIVER, ARG0, ARG1, ARG2, ARG3,ARG4)</v>
      </c>
      <c r="G1879" s="86" t="str">
        <f>VLOOKUP(D1879,AI!B:G,3,FALSE)</f>
        <v>AI_update_event(RECEIVER, ARG0, ARG1, ARG2, ARG3,ARG4)</v>
      </c>
      <c r="H1879" s="86"/>
      <c r="I1879" s="86"/>
      <c r="J1879" s="86" t="str">
        <f>VLOOKUP(D1879,AI!B:G,6,FALSE)</f>
        <v>test_deadth_event(RECEIVER, ARG0, ARG1, ARG2, ARG3,ARG4)</v>
      </c>
      <c r="K1879" s="86">
        <f t="shared" si="78"/>
        <v>0</v>
      </c>
      <c r="M1879" s="89">
        <f t="shared" si="79"/>
        <v>1620</v>
      </c>
      <c r="S1879" s="86">
        <v>320</v>
      </c>
      <c r="AF1879" s="90">
        <f t="shared" si="80"/>
        <v>100111</v>
      </c>
    </row>
    <row r="1880" spans="1:32">
      <c r="A1880" s="4">
        <v>112</v>
      </c>
      <c r="B1880" s="4">
        <v>10089</v>
      </c>
      <c r="C1880" s="4" t="s">
        <v>202</v>
      </c>
      <c r="D1880" s="85" t="str">
        <f>IF(IF(COUNTIF(AI!A:A,'表格编辑 '!C1880),TRUE,FALSE)=FALSE,"monster",(VLOOKUP(C1880,AI!A:B,2,FALSE)))</f>
        <v>monster</v>
      </c>
      <c r="E1880" s="4">
        <v>54</v>
      </c>
      <c r="F1880" s="86" t="str">
        <f>VLOOKUP(D1880,AI!B:G,2,FALSE)</f>
        <v>AI_born_event(RECEIVER, ARG0, ARG1, ARG2, ARG3,ARG4)</v>
      </c>
      <c r="G1880" s="86" t="str">
        <f>VLOOKUP(D1880,AI!B:G,3,FALSE)</f>
        <v>AI_update_event(RECEIVER, ARG0, ARG1, ARG2, ARG3,ARG4)</v>
      </c>
      <c r="H1880" s="86"/>
      <c r="I1880" s="86"/>
      <c r="J1880" s="86" t="str">
        <f>VLOOKUP(D1880,AI!B:G,6,FALSE)</f>
        <v>test_deadth_event(RECEIVER, ARG0, ARG1, ARG2, ARG3,ARG4)</v>
      </c>
      <c r="K1880" s="86">
        <f t="shared" si="78"/>
        <v>0</v>
      </c>
      <c r="M1880" s="89">
        <f t="shared" si="79"/>
        <v>1620</v>
      </c>
      <c r="S1880" s="86">
        <v>320</v>
      </c>
      <c r="AF1880" s="90">
        <f t="shared" si="80"/>
        <v>100112</v>
      </c>
    </row>
    <row r="1881" spans="1:32">
      <c r="A1881" s="4">
        <v>113</v>
      </c>
      <c r="B1881" s="4">
        <v>105</v>
      </c>
      <c r="C1881" s="4" t="s">
        <v>183</v>
      </c>
      <c r="D1881" s="85" t="str">
        <f>IF(IF(COUNTIF(AI!A:A,'表格编辑 '!C1881),TRUE,FALSE)=FALSE,"monster",(VLOOKUP(C1881,AI!A:B,2,FALSE)))</f>
        <v>DaXiongMaoLuTe</v>
      </c>
      <c r="E1881" s="4">
        <v>54</v>
      </c>
      <c r="F1881" s="86" t="str">
        <f>VLOOKUP(D1881,AI!B:G,2,FALSE)</f>
        <v>DaXiongMaoLuTe_Born(RECEIVER,ARG0,ARG1,ARG2,ARG3,ARG4)</v>
      </c>
      <c r="G1881" s="86" t="str">
        <f>VLOOKUP(D1881,AI!B:G,3,FALSE)</f>
        <v>DaXiongMaoLuTe_Update(RECEIVER,ARG0,ARG1,ARG2,ARG3,ARG4)</v>
      </c>
      <c r="H1881" s="86"/>
      <c r="I1881" s="86"/>
      <c r="J1881" s="86" t="str">
        <f>VLOOKUP(D1881,AI!B:G,6,FALSE)</f>
        <v>DaXiongMaoLuTe_Deadth(RECEIVER,ARG0,ARG1,ARG2,ARG3,ARG4)</v>
      </c>
      <c r="K1881" s="86">
        <f t="shared" si="78"/>
        <v>1</v>
      </c>
      <c r="L1881" s="30">
        <v>7008</v>
      </c>
      <c r="M1881" s="89">
        <f t="shared" si="79"/>
        <v>1620</v>
      </c>
      <c r="N1881" s="30">
        <v>200</v>
      </c>
      <c r="O1881" s="30">
        <v>200</v>
      </c>
      <c r="P1881" s="30">
        <v>250</v>
      </c>
      <c r="Q1881" s="30">
        <v>150</v>
      </c>
      <c r="R1881" s="30">
        <v>200</v>
      </c>
      <c r="S1881" s="86">
        <v>320</v>
      </c>
      <c r="U1881" s="30">
        <v>50</v>
      </c>
      <c r="Y1881" s="86">
        <v>100</v>
      </c>
      <c r="Z1881" s="86">
        <v>100</v>
      </c>
      <c r="AA1881" s="86">
        <v>100</v>
      </c>
      <c r="AB1881" s="86">
        <v>100</v>
      </c>
      <c r="AC1881" s="86">
        <v>100</v>
      </c>
      <c r="AD1881" s="86">
        <v>100</v>
      </c>
      <c r="AF1881" s="90">
        <f t="shared" si="80"/>
        <v>100113</v>
      </c>
    </row>
    <row r="1882" spans="1:32">
      <c r="A1882" s="4">
        <v>114</v>
      </c>
      <c r="B1882" s="4">
        <v>106</v>
      </c>
      <c r="C1882" s="4" t="s">
        <v>185</v>
      </c>
      <c r="D1882" s="85" t="str">
        <f>IF(IF(COUNTIF(AI!A:A,'表格编辑 '!C1882),TRUE,FALSE)=FALSE,"monster",(VLOOKUP(C1882,AI!A:B,2,FALSE)))</f>
        <v>monster</v>
      </c>
      <c r="E1882" s="4">
        <v>54</v>
      </c>
      <c r="F1882" s="86" t="str">
        <f>VLOOKUP(D1882,AI!B:G,2,FALSE)</f>
        <v>AI_born_event(RECEIVER, ARG0, ARG1, ARG2, ARG3,ARG4)</v>
      </c>
      <c r="G1882" s="86" t="str">
        <f>VLOOKUP(D1882,AI!B:G,3,FALSE)</f>
        <v>AI_update_event(RECEIVER, ARG0, ARG1, ARG2, ARG3,ARG4)</v>
      </c>
      <c r="H1882" s="86"/>
      <c r="I1882" s="86"/>
      <c r="J1882" s="86" t="str">
        <f>VLOOKUP(D1882,AI!B:G,6,FALSE)</f>
        <v>test_deadth_event(RECEIVER, ARG0, ARG1, ARG2, ARG3,ARG4)</v>
      </c>
      <c r="K1882" s="86">
        <f t="shared" si="78"/>
        <v>0</v>
      </c>
      <c r="M1882" s="89">
        <f t="shared" si="79"/>
        <v>1620</v>
      </c>
      <c r="S1882" s="86">
        <v>320</v>
      </c>
      <c r="AF1882" s="90">
        <f t="shared" si="80"/>
        <v>100114</v>
      </c>
    </row>
    <row r="1883" spans="1:32">
      <c r="A1883" s="4">
        <v>115</v>
      </c>
      <c r="B1883" s="4">
        <v>10064</v>
      </c>
      <c r="C1883" s="4" t="s">
        <v>154</v>
      </c>
      <c r="D1883" s="85" t="str">
        <f>IF(IF(COUNTIF(AI!A:A,'表格编辑 '!C1883),TRUE,FALSE)=FALSE,"monster",(VLOOKUP(C1883,AI!A:B,2,FALSE)))</f>
        <v>monster</v>
      </c>
      <c r="E1883" s="4">
        <v>54</v>
      </c>
      <c r="F1883" s="86" t="str">
        <f>VLOOKUP(D1883,AI!B:G,2,FALSE)</f>
        <v>AI_born_event(RECEIVER, ARG0, ARG1, ARG2, ARG3,ARG4)</v>
      </c>
      <c r="G1883" s="86" t="str">
        <f>VLOOKUP(D1883,AI!B:G,3,FALSE)</f>
        <v>AI_update_event(RECEIVER, ARG0, ARG1, ARG2, ARG3,ARG4)</v>
      </c>
      <c r="H1883" s="86"/>
      <c r="I1883" s="86"/>
      <c r="J1883" s="86" t="str">
        <f>VLOOKUP(D1883,AI!B:G,6,FALSE)</f>
        <v>test_deadth_event(RECEIVER, ARG0, ARG1, ARG2, ARG3,ARG4)</v>
      </c>
      <c r="K1883" s="86">
        <f t="shared" si="78"/>
        <v>0</v>
      </c>
      <c r="M1883" s="89">
        <f t="shared" si="79"/>
        <v>1620</v>
      </c>
      <c r="S1883" s="86">
        <v>320</v>
      </c>
      <c r="AF1883" s="90">
        <f t="shared" si="80"/>
        <v>100115</v>
      </c>
    </row>
    <row r="1884" spans="1:32">
      <c r="A1884" s="4">
        <v>116</v>
      </c>
      <c r="B1884" s="4">
        <v>107</v>
      </c>
      <c r="C1884" s="4" t="s">
        <v>187</v>
      </c>
      <c r="D1884" s="85" t="str">
        <f>IF(IF(COUNTIF(AI!A:A,'表格编辑 '!C1884),TRUE,FALSE)=FALSE,"monster",(VLOOKUP(C1884,AI!A:B,2,FALSE)))</f>
        <v>JunFaPiNiSi</v>
      </c>
      <c r="E1884" s="4">
        <v>54</v>
      </c>
      <c r="F1884" s="86" t="str">
        <f>VLOOKUP(D1884,AI!B:G,2,FALSE)</f>
        <v>JunFaPiNiSi_Born(RECEIVER,ARG0,ARG1,ARG2,ARG3,ARG4)</v>
      </c>
      <c r="G1884" s="86" t="str">
        <f>VLOOKUP(D1884,AI!B:G,3,FALSE)</f>
        <v>JunFaPiNiSi_Update(RECEIVER,ARG0,ARG1,ARG2,ARG3,ARG4)</v>
      </c>
      <c r="H1884" s="86"/>
      <c r="I1884" s="86"/>
      <c r="J1884" s="86" t="str">
        <f>VLOOKUP(D1884,AI!B:G,6,FALSE)</f>
        <v>JunFaPiNiSi_Deadth(RECEIVER,ARG0,ARG1,ARG2,ARG3,ARG4)</v>
      </c>
      <c r="K1884" s="86">
        <f t="shared" si="78"/>
        <v>1</v>
      </c>
      <c r="L1884" s="30">
        <v>7008</v>
      </c>
      <c r="M1884" s="89">
        <f t="shared" si="79"/>
        <v>1620</v>
      </c>
      <c r="N1884" s="30">
        <v>250</v>
      </c>
      <c r="O1884" s="30">
        <v>250</v>
      </c>
      <c r="P1884" s="30">
        <v>250</v>
      </c>
      <c r="Q1884" s="30">
        <v>160</v>
      </c>
      <c r="R1884" s="30">
        <v>200</v>
      </c>
      <c r="S1884" s="86">
        <v>320</v>
      </c>
      <c r="U1884" s="30">
        <v>50</v>
      </c>
      <c r="Y1884" s="86">
        <v>100</v>
      </c>
      <c r="Z1884" s="86">
        <v>100</v>
      </c>
      <c r="AA1884" s="86">
        <v>100</v>
      </c>
      <c r="AB1884" s="86">
        <v>100</v>
      </c>
      <c r="AC1884" s="86">
        <v>100</v>
      </c>
      <c r="AD1884" s="86">
        <v>100</v>
      </c>
      <c r="AF1884" s="90">
        <f t="shared" si="80"/>
        <v>100116</v>
      </c>
    </row>
    <row r="1885" spans="1:32">
      <c r="A1885" s="4">
        <v>117</v>
      </c>
      <c r="B1885" s="4">
        <v>10002</v>
      </c>
      <c r="C1885" s="4" t="s">
        <v>25</v>
      </c>
      <c r="D1885" s="85" t="str">
        <f>IF(IF(COUNTIF(AI!A:A,'表格编辑 '!C1885),TRUE,FALSE)=FALSE,"monster",(VLOOKUP(C1885,AI!A:B,2,FALSE)))</f>
        <v>monster</v>
      </c>
      <c r="E1885" s="4">
        <v>56</v>
      </c>
      <c r="F1885" s="86" t="str">
        <f>VLOOKUP(D1885,AI!B:G,2,FALSE)</f>
        <v>AI_born_event(RECEIVER, ARG0, ARG1, ARG2, ARG3,ARG4)</v>
      </c>
      <c r="G1885" s="86" t="str">
        <f>VLOOKUP(D1885,AI!B:G,3,FALSE)</f>
        <v>AI_update_event(RECEIVER, ARG0, ARG1, ARG2, ARG3,ARG4)</v>
      </c>
      <c r="H1885" s="86"/>
      <c r="I1885" s="86"/>
      <c r="J1885" s="86" t="str">
        <f>VLOOKUP(D1885,AI!B:G,6,FALSE)</f>
        <v>test_deadth_event(RECEIVER, ARG0, ARG1, ARG2, ARG3,ARG4)</v>
      </c>
      <c r="K1885" s="86">
        <f t="shared" si="78"/>
        <v>0</v>
      </c>
      <c r="M1885" s="89">
        <f t="shared" si="79"/>
        <v>1680</v>
      </c>
      <c r="S1885" s="86">
        <v>320</v>
      </c>
      <c r="AF1885" s="90">
        <f t="shared" si="80"/>
        <v>100117</v>
      </c>
    </row>
    <row r="1886" spans="1:32">
      <c r="A1886" s="4">
        <v>118</v>
      </c>
      <c r="B1886" s="4">
        <v>10011</v>
      </c>
      <c r="C1886" s="4" t="s">
        <v>51</v>
      </c>
      <c r="D1886" s="85" t="str">
        <f>IF(IF(COUNTIF(AI!A:A,'表格编辑 '!C1886),TRUE,FALSE)=FALSE,"monster",(VLOOKUP(C1886,AI!A:B,2,FALSE)))</f>
        <v>monster</v>
      </c>
      <c r="E1886" s="4">
        <v>56</v>
      </c>
      <c r="F1886" s="86" t="str">
        <f>VLOOKUP(D1886,AI!B:G,2,FALSE)</f>
        <v>AI_born_event(RECEIVER, ARG0, ARG1, ARG2, ARG3,ARG4)</v>
      </c>
      <c r="G1886" s="86" t="str">
        <f>VLOOKUP(D1886,AI!B:G,3,FALSE)</f>
        <v>AI_update_event(RECEIVER, ARG0, ARG1, ARG2, ARG3,ARG4)</v>
      </c>
      <c r="H1886" s="86"/>
      <c r="I1886" s="86"/>
      <c r="J1886" s="86" t="str">
        <f>VLOOKUP(D1886,AI!B:G,6,FALSE)</f>
        <v>test_deadth_event(RECEIVER, ARG0, ARG1, ARG2, ARG3,ARG4)</v>
      </c>
      <c r="K1886" s="86">
        <f t="shared" si="78"/>
        <v>0</v>
      </c>
      <c r="M1886" s="89">
        <f t="shared" si="79"/>
        <v>1680</v>
      </c>
      <c r="S1886" s="86">
        <v>320</v>
      </c>
      <c r="AF1886" s="90">
        <f t="shared" si="80"/>
        <v>100118</v>
      </c>
    </row>
    <row r="1887" spans="1:32">
      <c r="A1887" s="4">
        <v>119</v>
      </c>
      <c r="B1887" s="4">
        <v>10036</v>
      </c>
      <c r="C1887" s="4" t="s">
        <v>98</v>
      </c>
      <c r="D1887" s="85" t="str">
        <f>IF(IF(COUNTIF(AI!A:A,'表格编辑 '!C1887),TRUE,FALSE)=FALSE,"monster",(VLOOKUP(C1887,AI!A:B,2,FALSE)))</f>
        <v>monster</v>
      </c>
      <c r="E1887" s="4">
        <v>56</v>
      </c>
      <c r="F1887" s="86" t="str">
        <f>VLOOKUP(D1887,AI!B:G,2,FALSE)</f>
        <v>AI_born_event(RECEIVER, ARG0, ARG1, ARG2, ARG3,ARG4)</v>
      </c>
      <c r="G1887" s="86" t="str">
        <f>VLOOKUP(D1887,AI!B:G,3,FALSE)</f>
        <v>AI_update_event(RECEIVER, ARG0, ARG1, ARG2, ARG3,ARG4)</v>
      </c>
      <c r="H1887" s="86"/>
      <c r="I1887" s="86"/>
      <c r="J1887" s="86" t="str">
        <f>VLOOKUP(D1887,AI!B:G,6,FALSE)</f>
        <v>test_deadth_event(RECEIVER, ARG0, ARG1, ARG2, ARG3,ARG4)</v>
      </c>
      <c r="K1887" s="86">
        <f t="shared" si="78"/>
        <v>0</v>
      </c>
      <c r="M1887" s="89">
        <f t="shared" si="79"/>
        <v>1680</v>
      </c>
      <c r="S1887" s="86">
        <v>320</v>
      </c>
      <c r="AF1887" s="90">
        <f t="shared" si="80"/>
        <v>100119</v>
      </c>
    </row>
    <row r="1888" spans="1:32">
      <c r="A1888" s="4">
        <v>120</v>
      </c>
      <c r="B1888" s="4">
        <v>10055</v>
      </c>
      <c r="C1888" s="4" t="s">
        <v>136</v>
      </c>
      <c r="D1888" s="85" t="str">
        <f>IF(IF(COUNTIF(AI!A:A,'表格编辑 '!C1888),TRUE,FALSE)=FALSE,"monster",(VLOOKUP(C1888,AI!A:B,2,FALSE)))</f>
        <v>monster</v>
      </c>
      <c r="E1888" s="4">
        <v>56</v>
      </c>
      <c r="F1888" s="86" t="str">
        <f>VLOOKUP(D1888,AI!B:G,2,FALSE)</f>
        <v>AI_born_event(RECEIVER, ARG0, ARG1, ARG2, ARG3,ARG4)</v>
      </c>
      <c r="G1888" s="86" t="str">
        <f>VLOOKUP(D1888,AI!B:G,3,FALSE)</f>
        <v>AI_update_event(RECEIVER, ARG0, ARG1, ARG2, ARG3,ARG4)</v>
      </c>
      <c r="H1888" s="86"/>
      <c r="I1888" s="86"/>
      <c r="J1888" s="86" t="str">
        <f>VLOOKUP(D1888,AI!B:G,6,FALSE)</f>
        <v>test_deadth_event(RECEIVER, ARG0, ARG1, ARG2, ARG3,ARG4)</v>
      </c>
      <c r="K1888" s="86">
        <f t="shared" si="78"/>
        <v>0</v>
      </c>
      <c r="M1888" s="89">
        <f t="shared" si="79"/>
        <v>1680</v>
      </c>
      <c r="S1888" s="86">
        <v>320</v>
      </c>
      <c r="AF1888" s="90">
        <f t="shared" si="80"/>
        <v>100120</v>
      </c>
    </row>
    <row r="1889" spans="1:32">
      <c r="A1889" s="4">
        <v>121</v>
      </c>
      <c r="B1889" s="4">
        <v>108</v>
      </c>
      <c r="C1889" s="4" t="s">
        <v>189</v>
      </c>
      <c r="D1889" s="85" t="str">
        <f>IF(IF(COUNTIF(AI!A:A,'表格编辑 '!C1889),TRUE,FALSE)=FALSE,"monster",(VLOOKUP(C1889,AI!A:B,2,FALSE)))</f>
        <v>QianNianXueYao</v>
      </c>
      <c r="E1889" s="4">
        <v>57</v>
      </c>
      <c r="F1889" s="86" t="str">
        <f>VLOOKUP(D1889,AI!B:G,2,FALSE)</f>
        <v>QianNianXueYao_Born(RECEIVER,ARG0,ARG1,ARG2,ARG3,ARG4)</v>
      </c>
      <c r="G1889" s="86" t="str">
        <f>VLOOKUP(D1889,AI!B:G,3,FALSE)</f>
        <v>QianNianXueYao_Update(RECEIVER,ARG0,ARG1,ARG2,ARG3,ARG4)</v>
      </c>
      <c r="H1889" s="86"/>
      <c r="I1889" s="86"/>
      <c r="J1889" s="86" t="str">
        <f>VLOOKUP(D1889,AI!B:G,6,FALSE)</f>
        <v>QianNianXueYao_Deadth(RECEIVER,ARG0,ARG1,ARG2,ARG3,ARG4)</v>
      </c>
      <c r="K1889" s="86">
        <f t="shared" si="78"/>
        <v>1</v>
      </c>
      <c r="L1889" s="30">
        <v>7416</v>
      </c>
      <c r="M1889" s="89">
        <f t="shared" si="79"/>
        <v>1710</v>
      </c>
      <c r="N1889" s="30">
        <v>270</v>
      </c>
      <c r="O1889" s="30">
        <v>250</v>
      </c>
      <c r="P1889" s="30">
        <v>250</v>
      </c>
      <c r="Q1889" s="30">
        <v>200</v>
      </c>
      <c r="R1889" s="30">
        <v>200</v>
      </c>
      <c r="S1889" s="86">
        <v>320</v>
      </c>
      <c r="U1889" s="30">
        <v>50</v>
      </c>
      <c r="Y1889" s="86">
        <v>100</v>
      </c>
      <c r="Z1889" s="86">
        <v>100</v>
      </c>
      <c r="AA1889" s="86">
        <v>100</v>
      </c>
      <c r="AB1889" s="86">
        <v>100</v>
      </c>
      <c r="AC1889" s="86">
        <v>100</v>
      </c>
      <c r="AD1889" s="86">
        <v>100</v>
      </c>
      <c r="AF1889" s="90">
        <f t="shared" si="80"/>
        <v>100121</v>
      </c>
    </row>
    <row r="1890" spans="1:32">
      <c r="A1890" s="4">
        <v>122</v>
      </c>
      <c r="B1890" s="4">
        <v>10101</v>
      </c>
      <c r="C1890" s="4" t="s">
        <v>226</v>
      </c>
      <c r="D1890" s="85" t="str">
        <f>IF(IF(COUNTIF(AI!A:A,'表格编辑 '!C1890),TRUE,FALSE)=FALSE,"monster",(VLOOKUP(C1890,AI!A:B,2,FALSE)))</f>
        <v>monster</v>
      </c>
      <c r="E1890" s="4">
        <v>57</v>
      </c>
      <c r="F1890" s="86" t="str">
        <f>VLOOKUP(D1890,AI!B:G,2,FALSE)</f>
        <v>AI_born_event(RECEIVER, ARG0, ARG1, ARG2, ARG3,ARG4)</v>
      </c>
      <c r="G1890" s="86" t="str">
        <f>VLOOKUP(D1890,AI!B:G,3,FALSE)</f>
        <v>AI_update_event(RECEIVER, ARG0, ARG1, ARG2, ARG3,ARG4)</v>
      </c>
      <c r="H1890" s="86"/>
      <c r="I1890" s="86"/>
      <c r="J1890" s="86" t="str">
        <f>VLOOKUP(D1890,AI!B:G,6,FALSE)</f>
        <v>test_deadth_event(RECEIVER, ARG0, ARG1, ARG2, ARG3,ARG4)</v>
      </c>
      <c r="K1890" s="86">
        <f t="shared" si="78"/>
        <v>0</v>
      </c>
      <c r="M1890" s="89">
        <f t="shared" si="79"/>
        <v>1710</v>
      </c>
      <c r="S1890" s="86">
        <v>320</v>
      </c>
      <c r="AF1890" s="90">
        <f t="shared" si="80"/>
        <v>100122</v>
      </c>
    </row>
    <row r="1891" spans="1:32">
      <c r="A1891" s="4">
        <v>123</v>
      </c>
      <c r="B1891" s="4">
        <v>10107</v>
      </c>
      <c r="C1891" s="4" t="s">
        <v>238</v>
      </c>
      <c r="D1891" s="85" t="str">
        <f>IF(IF(COUNTIF(AI!A:A,'表格编辑 '!C1891),TRUE,FALSE)=FALSE,"monster",(VLOOKUP(C1891,AI!A:B,2,FALSE)))</f>
        <v>monster</v>
      </c>
      <c r="E1891" s="4">
        <v>57</v>
      </c>
      <c r="F1891" s="86" t="str">
        <f>VLOOKUP(D1891,AI!B:G,2,FALSE)</f>
        <v>AI_born_event(RECEIVER, ARG0, ARG1, ARG2, ARG3,ARG4)</v>
      </c>
      <c r="G1891" s="86" t="str">
        <f>VLOOKUP(D1891,AI!B:G,3,FALSE)</f>
        <v>AI_update_event(RECEIVER, ARG0, ARG1, ARG2, ARG3,ARG4)</v>
      </c>
      <c r="H1891" s="86"/>
      <c r="I1891" s="86"/>
      <c r="J1891" s="86" t="str">
        <f>VLOOKUP(D1891,AI!B:G,6,FALSE)</f>
        <v>test_deadth_event(RECEIVER, ARG0, ARG1, ARG2, ARG3,ARG4)</v>
      </c>
      <c r="K1891" s="86">
        <f t="shared" si="78"/>
        <v>0</v>
      </c>
      <c r="M1891" s="89">
        <f t="shared" si="79"/>
        <v>1710</v>
      </c>
      <c r="S1891" s="86">
        <v>320</v>
      </c>
      <c r="AF1891" s="90">
        <f t="shared" si="80"/>
        <v>100123</v>
      </c>
    </row>
    <row r="1892" spans="1:32">
      <c r="A1892" s="4">
        <v>124</v>
      </c>
      <c r="B1892" s="4">
        <v>10150</v>
      </c>
      <c r="C1892" s="4" t="s">
        <v>287</v>
      </c>
      <c r="D1892" s="85" t="str">
        <f>IF(IF(COUNTIF(AI!A:A,'表格编辑 '!C1892),TRUE,FALSE)=FALSE,"monster",(VLOOKUP(C1892,AI!A:B,2,FALSE)))</f>
        <v>monster</v>
      </c>
      <c r="E1892" s="4">
        <v>57</v>
      </c>
      <c r="F1892" s="86" t="str">
        <f>VLOOKUP(D1892,AI!B:G,2,FALSE)</f>
        <v>AI_born_event(RECEIVER, ARG0, ARG1, ARG2, ARG3,ARG4)</v>
      </c>
      <c r="G1892" s="86" t="str">
        <f>VLOOKUP(D1892,AI!B:G,3,FALSE)</f>
        <v>AI_update_event(RECEIVER, ARG0, ARG1, ARG2, ARG3,ARG4)</v>
      </c>
      <c r="H1892" s="86"/>
      <c r="I1892" s="86"/>
      <c r="J1892" s="86" t="str">
        <f>VLOOKUP(D1892,AI!B:G,6,FALSE)</f>
        <v>test_deadth_event(RECEIVER, ARG0, ARG1, ARG2, ARG3,ARG4)</v>
      </c>
      <c r="K1892" s="86">
        <f t="shared" si="78"/>
        <v>0</v>
      </c>
      <c r="M1892" s="89">
        <f t="shared" si="79"/>
        <v>1710</v>
      </c>
      <c r="S1892" s="86">
        <v>320</v>
      </c>
      <c r="AF1892" s="90">
        <f t="shared" si="80"/>
        <v>100124</v>
      </c>
    </row>
    <row r="1893" spans="1:32">
      <c r="A1893" s="4">
        <v>125</v>
      </c>
      <c r="B1893" s="4">
        <v>10157</v>
      </c>
      <c r="C1893" s="4" t="s">
        <v>294</v>
      </c>
      <c r="D1893" s="85" t="str">
        <f>IF(IF(COUNTIF(AI!A:A,'表格编辑 '!C1893),TRUE,FALSE)=FALSE,"monster",(VLOOKUP(C1893,AI!A:B,2,FALSE)))</f>
        <v>monster</v>
      </c>
      <c r="E1893" s="4">
        <v>57</v>
      </c>
      <c r="F1893" s="86" t="str">
        <f>VLOOKUP(D1893,AI!B:G,2,FALSE)</f>
        <v>AI_born_event(RECEIVER, ARG0, ARG1, ARG2, ARG3,ARG4)</v>
      </c>
      <c r="G1893" s="86" t="str">
        <f>VLOOKUP(D1893,AI!B:G,3,FALSE)</f>
        <v>AI_update_event(RECEIVER, ARG0, ARG1, ARG2, ARG3,ARG4)</v>
      </c>
      <c r="H1893" s="86"/>
      <c r="I1893" s="86"/>
      <c r="J1893" s="86" t="str">
        <f>VLOOKUP(D1893,AI!B:G,6,FALSE)</f>
        <v>test_deadth_event(RECEIVER, ARG0, ARG1, ARG2, ARG3,ARG4)</v>
      </c>
      <c r="K1893" s="86">
        <f t="shared" si="78"/>
        <v>0</v>
      </c>
      <c r="M1893" s="89">
        <f t="shared" si="79"/>
        <v>1710</v>
      </c>
      <c r="S1893" s="86">
        <v>320</v>
      </c>
      <c r="AF1893" s="90">
        <f t="shared" si="80"/>
        <v>100125</v>
      </c>
    </row>
    <row r="1894" spans="1:32">
      <c r="A1894" s="4">
        <v>126</v>
      </c>
      <c r="B1894" s="4">
        <v>109</v>
      </c>
      <c r="C1894" s="4" t="s">
        <v>191</v>
      </c>
      <c r="D1894" s="85" t="str">
        <f>IF(IF(COUNTIF(AI!A:A,'表格编辑 '!C1894),TRUE,FALSE)=FALSE,"monster",(VLOOKUP(C1894,AI!A:B,2,FALSE)))</f>
        <v>YinLongAiWeiDa</v>
      </c>
      <c r="E1894" s="4">
        <v>59</v>
      </c>
      <c r="F1894" s="86" t="str">
        <f>VLOOKUP(D1894,AI!B:G,2,FALSE)</f>
        <v>YinLongAiWeiDa_Born(RECEIVER,ARG0,ARG1,ARG2,ARG3,ARG4)</v>
      </c>
      <c r="G1894" s="86" t="str">
        <f>VLOOKUP(D1894,AI!B:G,3,FALSE)</f>
        <v>YinLongAiWeiDa_Update(RECEIVER,ARG0,ARG1,ARG2,ARG3,ARG4)</v>
      </c>
      <c r="H1894" s="86"/>
      <c r="I1894" s="86"/>
      <c r="J1894" s="86" t="str">
        <f>VLOOKUP(D1894,AI!B:G,6,FALSE)</f>
        <v>YinLongAiWeiDa_Deadth(RECEIVER,ARG0,ARG1,ARG2,ARG3,ARG4)</v>
      </c>
      <c r="K1894" s="86">
        <f t="shared" si="78"/>
        <v>1</v>
      </c>
      <c r="L1894" s="30">
        <v>7728</v>
      </c>
      <c r="M1894" s="89">
        <f t="shared" si="79"/>
        <v>1770</v>
      </c>
      <c r="N1894" s="30">
        <v>270</v>
      </c>
      <c r="O1894" s="30">
        <v>250</v>
      </c>
      <c r="P1894" s="30">
        <v>250</v>
      </c>
      <c r="Q1894" s="30">
        <v>150</v>
      </c>
      <c r="R1894" s="30">
        <v>200</v>
      </c>
      <c r="S1894" s="86">
        <v>320</v>
      </c>
      <c r="U1894" s="30">
        <v>50</v>
      </c>
      <c r="Y1894" s="86">
        <v>100</v>
      </c>
      <c r="Z1894" s="86">
        <v>100</v>
      </c>
      <c r="AA1894" s="86">
        <v>100</v>
      </c>
      <c r="AB1894" s="86">
        <v>100</v>
      </c>
      <c r="AC1894" s="86">
        <v>100</v>
      </c>
      <c r="AD1894" s="86">
        <v>100</v>
      </c>
      <c r="AF1894" s="90">
        <f t="shared" si="80"/>
        <v>100126</v>
      </c>
    </row>
    <row r="1895" spans="1:32">
      <c r="A1895" s="4">
        <v>127</v>
      </c>
      <c r="B1895" s="4">
        <v>10083</v>
      </c>
      <c r="C1895" s="4" t="s">
        <v>190</v>
      </c>
      <c r="D1895" s="85" t="str">
        <f>IF(IF(COUNTIF(AI!A:A,'表格编辑 '!C1895),TRUE,FALSE)=FALSE,"monster",(VLOOKUP(C1895,AI!A:B,2,FALSE)))</f>
        <v>monster</v>
      </c>
      <c r="E1895" s="4">
        <v>59</v>
      </c>
      <c r="F1895" s="86" t="str">
        <f>VLOOKUP(D1895,AI!B:G,2,FALSE)</f>
        <v>AI_born_event(RECEIVER, ARG0, ARG1, ARG2, ARG3,ARG4)</v>
      </c>
      <c r="G1895" s="86" t="str">
        <f>VLOOKUP(D1895,AI!B:G,3,FALSE)</f>
        <v>AI_update_event(RECEIVER, ARG0, ARG1, ARG2, ARG3,ARG4)</v>
      </c>
      <c r="H1895" s="86"/>
      <c r="I1895" s="86"/>
      <c r="J1895" s="86" t="str">
        <f>VLOOKUP(D1895,AI!B:G,6,FALSE)</f>
        <v>test_deadth_event(RECEIVER, ARG0, ARG1, ARG2, ARG3,ARG4)</v>
      </c>
      <c r="K1895" s="86">
        <f t="shared" si="78"/>
        <v>0</v>
      </c>
      <c r="M1895" s="89">
        <f t="shared" si="79"/>
        <v>1770</v>
      </c>
      <c r="S1895" s="86">
        <v>320</v>
      </c>
      <c r="AF1895" s="90">
        <f t="shared" si="80"/>
        <v>100127</v>
      </c>
    </row>
    <row r="1896" spans="1:32">
      <c r="A1896" s="4">
        <v>128</v>
      </c>
      <c r="B1896" s="4">
        <v>110</v>
      </c>
      <c r="C1896" s="4" t="s">
        <v>193</v>
      </c>
      <c r="D1896" s="85" t="str">
        <f>IF(IF(COUNTIF(AI!A:A,'表格编辑 '!C1896),TRUE,FALSE)=FALSE,"monster",(VLOOKUP(C1896,AI!A:B,2,FALSE)))</f>
        <v>monster</v>
      </c>
      <c r="E1896" s="4">
        <v>59</v>
      </c>
      <c r="F1896" s="86" t="str">
        <f>VLOOKUP(D1896,AI!B:G,2,FALSE)</f>
        <v>AI_born_event(RECEIVER, ARG0, ARG1, ARG2, ARG3,ARG4)</v>
      </c>
      <c r="G1896" s="86" t="str">
        <f>VLOOKUP(D1896,AI!B:G,3,FALSE)</f>
        <v>AI_update_event(RECEIVER, ARG0, ARG1, ARG2, ARG3,ARG4)</v>
      </c>
      <c r="H1896" s="86"/>
      <c r="I1896" s="86"/>
      <c r="J1896" s="86" t="str">
        <f>VLOOKUP(D1896,AI!B:G,6,FALSE)</f>
        <v>test_deadth_event(RECEIVER, ARG0, ARG1, ARG2, ARG3,ARG4)</v>
      </c>
      <c r="K1896" s="86">
        <f t="shared" si="78"/>
        <v>0</v>
      </c>
      <c r="M1896" s="89">
        <f t="shared" si="79"/>
        <v>1770</v>
      </c>
      <c r="S1896" s="86">
        <v>320</v>
      </c>
      <c r="AF1896" s="90">
        <f t="shared" si="80"/>
        <v>100128</v>
      </c>
    </row>
    <row r="1897" spans="1:32">
      <c r="A1897" s="4">
        <v>129</v>
      </c>
      <c r="B1897" s="4">
        <v>111</v>
      </c>
      <c r="C1897" s="4" t="s">
        <v>195</v>
      </c>
      <c r="D1897" s="85" t="str">
        <f>IF(IF(COUNTIF(AI!A:A,'表格编辑 '!C1897),TRUE,FALSE)=FALSE,"monster",(VLOOKUP(C1897,AI!A:B,2,FALSE)))</f>
        <v>BingLangJiaNeiTe</v>
      </c>
      <c r="E1897" s="4">
        <v>59</v>
      </c>
      <c r="F1897" s="86" t="str">
        <f>VLOOKUP(D1897,AI!B:G,2,FALSE)</f>
        <v>BingLangJiaNeiTe_Born(RECEIVER,ARG0,ARG1,ARG2,ARG3,ARG4)</v>
      </c>
      <c r="G1897" s="86" t="str">
        <f>VLOOKUP(D1897,AI!B:G,3,FALSE)</f>
        <v>BingLangJiaNeiTe_Update(RECEIVER,ARG0,ARG1,ARG2,ARG3,ARG4)</v>
      </c>
      <c r="H1897" s="86"/>
      <c r="I1897" s="86"/>
      <c r="J1897" s="86" t="str">
        <f>VLOOKUP(D1897,AI!B:G,6,FALSE)</f>
        <v>BingLangJiaNeiTe_Deadth(RECEIVER,ARG0,ARG1,ARG2,ARG3,ARG4)</v>
      </c>
      <c r="K1897" s="86">
        <f t="shared" si="78"/>
        <v>1</v>
      </c>
      <c r="L1897" s="30">
        <v>7728</v>
      </c>
      <c r="M1897" s="89">
        <f t="shared" si="79"/>
        <v>1770</v>
      </c>
      <c r="N1897" s="30">
        <v>270</v>
      </c>
      <c r="O1897" s="30">
        <v>250</v>
      </c>
      <c r="P1897" s="30">
        <v>250</v>
      </c>
      <c r="Q1897" s="30">
        <v>150</v>
      </c>
      <c r="R1897" s="30">
        <v>200</v>
      </c>
      <c r="S1897" s="86">
        <v>320</v>
      </c>
      <c r="U1897" s="30">
        <v>50</v>
      </c>
      <c r="Y1897" s="86">
        <v>100</v>
      </c>
      <c r="Z1897" s="86">
        <v>100</v>
      </c>
      <c r="AA1897" s="86">
        <v>100</v>
      </c>
      <c r="AB1897" s="86">
        <v>100</v>
      </c>
      <c r="AC1897" s="86">
        <v>100</v>
      </c>
      <c r="AD1897" s="86">
        <v>100</v>
      </c>
      <c r="AF1897" s="90">
        <f t="shared" si="80"/>
        <v>100129</v>
      </c>
    </row>
    <row r="1898" spans="1:32">
      <c r="A1898" s="4">
        <v>130</v>
      </c>
      <c r="B1898" s="4">
        <v>10149</v>
      </c>
      <c r="C1898" s="4" t="s">
        <v>286</v>
      </c>
      <c r="D1898" s="85" t="str">
        <f>IF(IF(COUNTIF(AI!A:A,'表格编辑 '!C1898),TRUE,FALSE)=FALSE,"monster",(VLOOKUP(C1898,AI!A:B,2,FALSE)))</f>
        <v>monster</v>
      </c>
      <c r="E1898" s="5">
        <v>60</v>
      </c>
      <c r="F1898" s="86" t="str">
        <f>VLOOKUP(D1898,AI!B:G,2,FALSE)</f>
        <v>AI_born_event(RECEIVER, ARG0, ARG1, ARG2, ARG3,ARG4)</v>
      </c>
      <c r="G1898" s="86" t="str">
        <f>VLOOKUP(D1898,AI!B:G,3,FALSE)</f>
        <v>AI_update_event(RECEIVER, ARG0, ARG1, ARG2, ARG3,ARG4)</v>
      </c>
      <c r="H1898" s="86"/>
      <c r="I1898" s="86"/>
      <c r="J1898" s="86" t="str">
        <f>VLOOKUP(D1898,AI!B:G,6,FALSE)</f>
        <v>test_deadth_event(RECEIVER, ARG0, ARG1, ARG2, ARG3,ARG4)</v>
      </c>
      <c r="K1898" s="86">
        <f t="shared" si="78"/>
        <v>0</v>
      </c>
      <c r="M1898" s="89">
        <f t="shared" si="79"/>
        <v>1800</v>
      </c>
      <c r="S1898" s="86">
        <v>320</v>
      </c>
      <c r="AF1898" s="90">
        <f t="shared" si="80"/>
        <v>100130</v>
      </c>
    </row>
    <row r="1899" spans="1:32">
      <c r="A1899" s="4">
        <v>131</v>
      </c>
      <c r="B1899" s="4">
        <v>10116</v>
      </c>
      <c r="C1899" s="4" t="s">
        <v>255</v>
      </c>
      <c r="D1899" s="85" t="str">
        <f>IF(IF(COUNTIF(AI!A:A,'表格编辑 '!C1899),TRUE,FALSE)=FALSE,"monster",(VLOOKUP(C1899,AI!A:B,2,FALSE)))</f>
        <v>monster</v>
      </c>
      <c r="E1899" s="5">
        <v>60</v>
      </c>
      <c r="F1899" s="86" t="str">
        <f>VLOOKUP(D1899,AI!B:G,2,FALSE)</f>
        <v>AI_born_event(RECEIVER, ARG0, ARG1, ARG2, ARG3,ARG4)</v>
      </c>
      <c r="G1899" s="86" t="str">
        <f>VLOOKUP(D1899,AI!B:G,3,FALSE)</f>
        <v>AI_update_event(RECEIVER, ARG0, ARG1, ARG2, ARG3,ARG4)</v>
      </c>
      <c r="H1899" s="86"/>
      <c r="I1899" s="86"/>
      <c r="J1899" s="86" t="str">
        <f>VLOOKUP(D1899,AI!B:G,6,FALSE)</f>
        <v>test_deadth_event(RECEIVER, ARG0, ARG1, ARG2, ARG3,ARG4)</v>
      </c>
      <c r="K1899" s="86">
        <f t="shared" si="78"/>
        <v>0</v>
      </c>
      <c r="M1899" s="89">
        <f t="shared" si="79"/>
        <v>1800</v>
      </c>
      <c r="S1899" s="86">
        <v>320</v>
      </c>
      <c r="AF1899" s="90">
        <f t="shared" si="80"/>
        <v>100131</v>
      </c>
    </row>
    <row r="1900" spans="1:32">
      <c r="A1900" s="4">
        <v>132</v>
      </c>
      <c r="B1900" s="4">
        <v>112</v>
      </c>
      <c r="C1900" s="4" t="s">
        <v>197</v>
      </c>
      <c r="D1900" s="85" t="str">
        <f>IF(IF(COUNTIF(AI!A:A,'表格编辑 '!C1900),TRUE,FALSE)=FALSE,"monster",(VLOOKUP(C1900,AI!A:B,2,FALSE)))</f>
        <v>EMoShiTuLuoErDan</v>
      </c>
      <c r="E1900" s="5">
        <v>60</v>
      </c>
      <c r="F1900" s="86" t="str">
        <f>VLOOKUP(D1900,AI!B:G,2,FALSE)</f>
        <v>EMoShiTuLuoErDan_Born(RECEIVER,ARG0,ARG1,ARG2,ARG3,ARG4)</v>
      </c>
      <c r="G1900" s="86" t="str">
        <f>VLOOKUP(D1900,AI!B:G,3,FALSE)</f>
        <v>EMoShiTuLuoErDan_Update(RECEIVER,ARG0,ARG1,ARG2,ARG3,ARG4)</v>
      </c>
      <c r="H1900" s="86"/>
      <c r="I1900" s="86"/>
      <c r="J1900" s="86" t="str">
        <f>VLOOKUP(D1900,AI!B:G,6,FALSE)</f>
        <v>EMoShiTuLuoErDan_Deadth(RECEIVER,ARG0,ARG1,ARG2,ARG3,ARG4)</v>
      </c>
      <c r="K1900" s="86">
        <f t="shared" si="78"/>
        <v>1</v>
      </c>
      <c r="L1900" s="30">
        <v>6840</v>
      </c>
      <c r="M1900" s="89">
        <f t="shared" si="79"/>
        <v>1800</v>
      </c>
      <c r="N1900" s="30">
        <v>290</v>
      </c>
      <c r="O1900" s="30">
        <v>250</v>
      </c>
      <c r="P1900" s="30">
        <v>250</v>
      </c>
      <c r="Q1900" s="30">
        <v>150</v>
      </c>
      <c r="R1900" s="30">
        <v>200</v>
      </c>
      <c r="S1900" s="86">
        <v>320</v>
      </c>
      <c r="U1900" s="30">
        <v>50</v>
      </c>
      <c r="Y1900" s="86">
        <v>100</v>
      </c>
      <c r="Z1900" s="86">
        <v>100</v>
      </c>
      <c r="AA1900" s="86">
        <v>100</v>
      </c>
      <c r="AB1900" s="86">
        <v>100</v>
      </c>
      <c r="AC1900" s="86">
        <v>100</v>
      </c>
      <c r="AD1900" s="86">
        <v>100</v>
      </c>
      <c r="AF1900" s="90">
        <f t="shared" si="80"/>
        <v>100132</v>
      </c>
    </row>
    <row r="1901" spans="1:32">
      <c r="A1901" s="4">
        <v>133</v>
      </c>
      <c r="B1901" s="4">
        <v>10040</v>
      </c>
      <c r="C1901" s="4" t="s">
        <v>106</v>
      </c>
      <c r="D1901" s="85" t="str">
        <f>IF(IF(COUNTIF(AI!A:A,'表格编辑 '!C1901),TRUE,FALSE)=FALSE,"monster",(VLOOKUP(C1901,AI!A:B,2,FALSE)))</f>
        <v>monster</v>
      </c>
      <c r="E1901" s="5">
        <v>60</v>
      </c>
      <c r="F1901" s="86" t="str">
        <f>VLOOKUP(D1901,AI!B:G,2,FALSE)</f>
        <v>AI_born_event(RECEIVER, ARG0, ARG1, ARG2, ARG3,ARG4)</v>
      </c>
      <c r="G1901" s="86" t="str">
        <f>VLOOKUP(D1901,AI!B:G,3,FALSE)</f>
        <v>AI_update_event(RECEIVER, ARG0, ARG1, ARG2, ARG3,ARG4)</v>
      </c>
      <c r="H1901" s="86"/>
      <c r="I1901" s="86"/>
      <c r="J1901" s="86" t="str">
        <f>VLOOKUP(D1901,AI!B:G,6,FALSE)</f>
        <v>test_deadth_event(RECEIVER, ARG0, ARG1, ARG2, ARG3,ARG4)</v>
      </c>
      <c r="K1901" s="86">
        <f t="shared" si="78"/>
        <v>0</v>
      </c>
      <c r="M1901" s="89">
        <f t="shared" si="79"/>
        <v>1800</v>
      </c>
      <c r="S1901" s="86">
        <v>320</v>
      </c>
      <c r="AF1901" s="90">
        <f t="shared" si="80"/>
        <v>100133</v>
      </c>
    </row>
    <row r="1902" spans="1:32">
      <c r="A1902" s="4">
        <v>134</v>
      </c>
      <c r="B1902" s="4">
        <v>10076</v>
      </c>
      <c r="C1902" s="4" t="s">
        <v>177</v>
      </c>
      <c r="D1902" s="85" t="str">
        <f>IF(IF(COUNTIF(AI!A:A,'表格编辑 '!C1902),TRUE,FALSE)=FALSE,"monster",(VLOOKUP(C1902,AI!A:B,2,FALSE)))</f>
        <v>monster</v>
      </c>
      <c r="E1902" s="5">
        <v>60</v>
      </c>
      <c r="F1902" s="86" t="str">
        <f>VLOOKUP(D1902,AI!B:G,2,FALSE)</f>
        <v>AI_born_event(RECEIVER, ARG0, ARG1, ARG2, ARG3,ARG4)</v>
      </c>
      <c r="G1902" s="86" t="str">
        <f>VLOOKUP(D1902,AI!B:G,3,FALSE)</f>
        <v>AI_update_event(RECEIVER, ARG0, ARG1, ARG2, ARG3,ARG4)</v>
      </c>
      <c r="H1902" s="86"/>
      <c r="I1902" s="86"/>
      <c r="J1902" s="86" t="str">
        <f>VLOOKUP(D1902,AI!B:G,6,FALSE)</f>
        <v>test_deadth_event(RECEIVER, ARG0, ARG1, ARG2, ARG3,ARG4)</v>
      </c>
      <c r="K1902" s="86">
        <f t="shared" si="78"/>
        <v>0</v>
      </c>
      <c r="M1902" s="89">
        <f t="shared" si="79"/>
        <v>1800</v>
      </c>
      <c r="S1902" s="86">
        <v>320</v>
      </c>
      <c r="AF1902" s="90">
        <f t="shared" si="80"/>
        <v>100134</v>
      </c>
    </row>
    <row r="1903" spans="1:32">
      <c r="A1903" s="4">
        <v>135</v>
      </c>
      <c r="B1903" s="4">
        <v>10072</v>
      </c>
      <c r="C1903" s="4" t="s">
        <v>169</v>
      </c>
      <c r="D1903" s="85" t="str">
        <f>IF(IF(COUNTIF(AI!A:A,'表格编辑 '!C1903),TRUE,FALSE)=FALSE,"monster",(VLOOKUP(C1903,AI!A:B,2,FALSE)))</f>
        <v>monster</v>
      </c>
      <c r="E1903" s="5">
        <v>60</v>
      </c>
      <c r="F1903" s="86" t="str">
        <f>VLOOKUP(D1903,AI!B:G,2,FALSE)</f>
        <v>AI_born_event(RECEIVER, ARG0, ARG1, ARG2, ARG3,ARG4)</v>
      </c>
      <c r="G1903" s="86" t="str">
        <f>VLOOKUP(D1903,AI!B:G,3,FALSE)</f>
        <v>AI_update_event(RECEIVER, ARG0, ARG1, ARG2, ARG3,ARG4)</v>
      </c>
      <c r="H1903" s="86"/>
      <c r="I1903" s="86"/>
      <c r="J1903" s="86" t="str">
        <f>VLOOKUP(D1903,AI!B:G,6,FALSE)</f>
        <v>test_deadth_event(RECEIVER, ARG0, ARG1, ARG2, ARG3,ARG4)</v>
      </c>
      <c r="K1903" s="86">
        <f t="shared" si="78"/>
        <v>0</v>
      </c>
      <c r="M1903" s="89">
        <f t="shared" si="79"/>
        <v>1800</v>
      </c>
      <c r="S1903" s="86">
        <v>320</v>
      </c>
      <c r="AF1903" s="90">
        <f t="shared" si="80"/>
        <v>100135</v>
      </c>
    </row>
    <row r="1904" spans="1:32">
      <c r="A1904" s="4">
        <v>136</v>
      </c>
      <c r="B1904" s="4">
        <v>10081</v>
      </c>
      <c r="C1904" s="4" t="s">
        <v>186</v>
      </c>
      <c r="D1904" s="85" t="str">
        <f>IF(IF(COUNTIF(AI!A:A,'表格编辑 '!C1904),TRUE,FALSE)=FALSE,"monster",(VLOOKUP(C1904,AI!A:B,2,FALSE)))</f>
        <v>monster</v>
      </c>
      <c r="E1904" s="5">
        <v>60</v>
      </c>
      <c r="F1904" s="86" t="str">
        <f>VLOOKUP(D1904,AI!B:G,2,FALSE)</f>
        <v>AI_born_event(RECEIVER, ARG0, ARG1, ARG2, ARG3,ARG4)</v>
      </c>
      <c r="G1904" s="86" t="str">
        <f>VLOOKUP(D1904,AI!B:G,3,FALSE)</f>
        <v>AI_update_event(RECEIVER, ARG0, ARG1, ARG2, ARG3,ARG4)</v>
      </c>
      <c r="H1904" s="86"/>
      <c r="I1904" s="86"/>
      <c r="J1904" s="86" t="str">
        <f>VLOOKUP(D1904,AI!B:G,6,FALSE)</f>
        <v>test_deadth_event(RECEIVER, ARG0, ARG1, ARG2, ARG3,ARG4)</v>
      </c>
      <c r="K1904" s="86">
        <f t="shared" si="78"/>
        <v>0</v>
      </c>
      <c r="M1904" s="89">
        <f t="shared" si="79"/>
        <v>1800</v>
      </c>
      <c r="S1904" s="86">
        <v>320</v>
      </c>
      <c r="AF1904" s="90">
        <f t="shared" si="80"/>
        <v>100136</v>
      </c>
    </row>
    <row r="1905" spans="1:32">
      <c r="A1905" s="4">
        <v>137</v>
      </c>
      <c r="B1905" s="4">
        <v>113</v>
      </c>
      <c r="C1905" s="4" t="s">
        <v>199</v>
      </c>
      <c r="D1905" s="85" t="str">
        <f>IF(IF(COUNTIF(AI!A:A,'表格编辑 '!C1905),TRUE,FALSE)=FALSE,"monster",(VLOOKUP(C1905,AI!A:B,2,FALSE)))</f>
        <v>QianNianBingJingShuMo</v>
      </c>
      <c r="E1905" s="5">
        <v>60</v>
      </c>
      <c r="F1905" s="86" t="str">
        <f>VLOOKUP(D1905,AI!B:G,2,FALSE)</f>
        <v>QianNianBingJingShuMo_Born(RECEIVER,ARG0,ARG1,ARG2,ARG3,ARG4)</v>
      </c>
      <c r="G1905" s="86" t="str">
        <f>VLOOKUP(D1905,AI!B:G,3,FALSE)</f>
        <v>QianNianBingJingShuMo_Update(RECEIVER,ARG0,ARG1,ARG2,ARG3,ARG4)</v>
      </c>
      <c r="H1905" s="86"/>
      <c r="I1905" s="86"/>
      <c r="J1905" s="86" t="str">
        <f>VLOOKUP(D1905,AI!B:G,6,FALSE)</f>
        <v>QianNianBingJingShuMo_Deadth(RECEIVER,ARG0,ARG1,ARG2,ARG3,ARG4)</v>
      </c>
      <c r="K1905" s="86">
        <f t="shared" si="78"/>
        <v>1</v>
      </c>
      <c r="L1905" s="30">
        <v>8280</v>
      </c>
      <c r="M1905" s="89">
        <f t="shared" si="79"/>
        <v>1800</v>
      </c>
      <c r="N1905" s="30">
        <v>290</v>
      </c>
      <c r="O1905" s="30">
        <v>250</v>
      </c>
      <c r="P1905" s="30">
        <v>250</v>
      </c>
      <c r="Q1905" s="30">
        <v>200</v>
      </c>
      <c r="R1905" s="30">
        <v>200</v>
      </c>
      <c r="S1905" s="86">
        <v>320</v>
      </c>
      <c r="U1905" s="30">
        <v>50</v>
      </c>
      <c r="Y1905" s="86">
        <v>100</v>
      </c>
      <c r="Z1905" s="86">
        <v>100</v>
      </c>
      <c r="AA1905" s="86">
        <v>100</v>
      </c>
      <c r="AB1905" s="86">
        <v>100</v>
      </c>
      <c r="AC1905" s="86">
        <v>100</v>
      </c>
      <c r="AD1905" s="86">
        <v>100</v>
      </c>
      <c r="AF1905" s="90">
        <f t="shared" si="80"/>
        <v>100137</v>
      </c>
    </row>
    <row r="1906" spans="1:32">
      <c r="A1906" s="4">
        <v>138</v>
      </c>
      <c r="B1906" s="4">
        <v>10003</v>
      </c>
      <c r="C1906" s="4" t="s">
        <v>30</v>
      </c>
      <c r="D1906" s="85" t="str">
        <f>IF(IF(COUNTIF(AI!A:A,'表格编辑 '!C1906),TRUE,FALSE)=FALSE,"monster",(VLOOKUP(C1906,AI!A:B,2,FALSE)))</f>
        <v>monster</v>
      </c>
      <c r="E1906" s="5">
        <v>60</v>
      </c>
      <c r="F1906" s="86" t="str">
        <f>VLOOKUP(D1906,AI!B:G,2,FALSE)</f>
        <v>AI_born_event(RECEIVER, ARG0, ARG1, ARG2, ARG3,ARG4)</v>
      </c>
      <c r="G1906" s="86" t="str">
        <f>VLOOKUP(D1906,AI!B:G,3,FALSE)</f>
        <v>AI_update_event(RECEIVER, ARG0, ARG1, ARG2, ARG3,ARG4)</v>
      </c>
      <c r="H1906" s="86"/>
      <c r="I1906" s="86"/>
      <c r="J1906" s="86" t="str">
        <f>VLOOKUP(D1906,AI!B:G,6,FALSE)</f>
        <v>test_deadth_event(RECEIVER, ARG0, ARG1, ARG2, ARG3,ARG4)</v>
      </c>
      <c r="K1906" s="86">
        <f t="shared" si="78"/>
        <v>0</v>
      </c>
      <c r="M1906" s="89">
        <f t="shared" si="79"/>
        <v>1800</v>
      </c>
      <c r="S1906" s="86">
        <v>320</v>
      </c>
      <c r="AF1906" s="90">
        <f t="shared" si="80"/>
        <v>100138</v>
      </c>
    </row>
    <row r="1907" spans="1:32">
      <c r="A1907" s="4">
        <v>139</v>
      </c>
      <c r="B1907" s="4">
        <v>10018</v>
      </c>
      <c r="C1907" s="4" t="s">
        <v>65</v>
      </c>
      <c r="D1907" s="85" t="str">
        <f>IF(IF(COUNTIF(AI!A:A,'表格编辑 '!C1907),TRUE,FALSE)=FALSE,"monster",(VLOOKUP(C1907,AI!A:B,2,FALSE)))</f>
        <v>monster</v>
      </c>
      <c r="E1907" s="5">
        <v>60</v>
      </c>
      <c r="F1907" s="86" t="str">
        <f>VLOOKUP(D1907,AI!B:G,2,FALSE)</f>
        <v>AI_born_event(RECEIVER, ARG0, ARG1, ARG2, ARG3,ARG4)</v>
      </c>
      <c r="G1907" s="86" t="str">
        <f>VLOOKUP(D1907,AI!B:G,3,FALSE)</f>
        <v>AI_update_event(RECEIVER, ARG0, ARG1, ARG2, ARG3,ARG4)</v>
      </c>
      <c r="H1907" s="86"/>
      <c r="I1907" s="86"/>
      <c r="J1907" s="86" t="str">
        <f>VLOOKUP(D1907,AI!B:G,6,FALSE)</f>
        <v>test_deadth_event(RECEIVER, ARG0, ARG1, ARG2, ARG3,ARG4)</v>
      </c>
      <c r="K1907" s="86">
        <f t="shared" si="78"/>
        <v>0</v>
      </c>
      <c r="M1907" s="89">
        <f t="shared" si="79"/>
        <v>1800</v>
      </c>
      <c r="S1907" s="86">
        <v>320</v>
      </c>
      <c r="AF1907" s="90">
        <f t="shared" si="80"/>
        <v>100139</v>
      </c>
    </row>
    <row r="1908" spans="1:32">
      <c r="A1908" s="4">
        <v>140</v>
      </c>
      <c r="B1908" s="4">
        <v>10022</v>
      </c>
      <c r="C1908" s="4" t="s">
        <v>73</v>
      </c>
      <c r="D1908" s="85" t="str">
        <f>IF(IF(COUNTIF(AI!A:A,'表格编辑 '!C1908),TRUE,FALSE)=FALSE,"monster",(VLOOKUP(C1908,AI!A:B,2,FALSE)))</f>
        <v>monster</v>
      </c>
      <c r="E1908" s="5">
        <v>60</v>
      </c>
      <c r="F1908" s="86" t="str">
        <f>VLOOKUP(D1908,AI!B:G,2,FALSE)</f>
        <v>AI_born_event(RECEIVER, ARG0, ARG1, ARG2, ARG3,ARG4)</v>
      </c>
      <c r="G1908" s="86" t="str">
        <f>VLOOKUP(D1908,AI!B:G,3,FALSE)</f>
        <v>AI_update_event(RECEIVER, ARG0, ARG1, ARG2, ARG3,ARG4)</v>
      </c>
      <c r="H1908" s="86"/>
      <c r="I1908" s="86"/>
      <c r="J1908" s="86" t="str">
        <f>VLOOKUP(D1908,AI!B:G,6,FALSE)</f>
        <v>test_deadth_event(RECEIVER, ARG0, ARG1, ARG2, ARG3,ARG4)</v>
      </c>
      <c r="K1908" s="86">
        <f t="shared" si="78"/>
        <v>0</v>
      </c>
      <c r="M1908" s="89">
        <f t="shared" si="79"/>
        <v>1800</v>
      </c>
      <c r="S1908" s="86">
        <v>320</v>
      </c>
      <c r="AF1908" s="90">
        <f t="shared" si="80"/>
        <v>100140</v>
      </c>
    </row>
    <row r="1909" spans="1:32">
      <c r="A1909" s="4">
        <v>141</v>
      </c>
      <c r="B1909" s="4">
        <v>10027</v>
      </c>
      <c r="C1909" s="4" t="s">
        <v>82</v>
      </c>
      <c r="D1909" s="85" t="str">
        <f>IF(IF(COUNTIF(AI!A:A,'表格编辑 '!C1909),TRUE,FALSE)=FALSE,"monster",(VLOOKUP(C1909,AI!A:B,2,FALSE)))</f>
        <v>monster</v>
      </c>
      <c r="E1909" s="5">
        <v>60</v>
      </c>
      <c r="F1909" s="86" t="str">
        <f>VLOOKUP(D1909,AI!B:G,2,FALSE)</f>
        <v>AI_born_event(RECEIVER, ARG0, ARG1, ARG2, ARG3,ARG4)</v>
      </c>
      <c r="G1909" s="86" t="str">
        <f>VLOOKUP(D1909,AI!B:G,3,FALSE)</f>
        <v>AI_update_event(RECEIVER, ARG0, ARG1, ARG2, ARG3,ARG4)</v>
      </c>
      <c r="H1909" s="86"/>
      <c r="I1909" s="86"/>
      <c r="J1909" s="86" t="str">
        <f>VLOOKUP(D1909,AI!B:G,6,FALSE)</f>
        <v>test_deadth_event(RECEIVER, ARG0, ARG1, ARG2, ARG3,ARG4)</v>
      </c>
      <c r="K1909" s="86">
        <f t="shared" si="78"/>
        <v>0</v>
      </c>
      <c r="M1909" s="89">
        <f t="shared" si="79"/>
        <v>1800</v>
      </c>
      <c r="S1909" s="86">
        <v>320</v>
      </c>
      <c r="AF1909" s="90">
        <f t="shared" ref="AF1909:AF1940" si="81">100000+A1909</f>
        <v>100141</v>
      </c>
    </row>
    <row r="1910" spans="1:32">
      <c r="A1910" s="4">
        <v>142</v>
      </c>
      <c r="B1910" s="4">
        <v>63</v>
      </c>
      <c r="C1910" s="4" t="s">
        <v>103</v>
      </c>
      <c r="D1910" s="85" t="str">
        <f>IF(IF(COUNTIF(AI!A:A,'表格编辑 '!C1910),TRUE,FALSE)=FALSE,"monster",(VLOOKUP(C1910,AI!A:B,2,FALSE)))</f>
        <v>BaiEMoJiLaSi</v>
      </c>
      <c r="E1910" s="5">
        <v>60</v>
      </c>
      <c r="F1910" s="86" t="str">
        <f>VLOOKUP(D1910,AI!B:G,2,FALSE)</f>
        <v>BaiEMoJiLaSi_Born(RECEIVER, ARG0, ARG1, ARG2, ARG3,ARG4)</v>
      </c>
      <c r="G1910" s="86" t="str">
        <f>VLOOKUP(D1910,AI!B:G,3,FALSE)</f>
        <v>BaiEMoJiLaSi_Update(RECEIVER, ARG0, ARG1, ARG2, ARG3,ARG4)</v>
      </c>
      <c r="H1910" s="86"/>
      <c r="I1910" s="86"/>
      <c r="J1910" s="86" t="str">
        <f>VLOOKUP(D1910,AI!B:G,6,FALSE)</f>
        <v>BaiEMoJiLaSi_deadth(RECEIVER, ARG0, ARG1, ARG2, ARG3,ARG4)</v>
      </c>
      <c r="K1910" s="86">
        <f t="shared" si="78"/>
        <v>1</v>
      </c>
      <c r="L1910" s="30">
        <v>8496</v>
      </c>
      <c r="M1910" s="89">
        <f t="shared" si="79"/>
        <v>1800</v>
      </c>
      <c r="N1910" s="30">
        <v>320</v>
      </c>
      <c r="O1910" s="30">
        <v>250</v>
      </c>
      <c r="P1910" s="30">
        <v>250</v>
      </c>
      <c r="Q1910" s="30">
        <v>100</v>
      </c>
      <c r="R1910" s="30">
        <v>200</v>
      </c>
      <c r="S1910" s="86">
        <v>320</v>
      </c>
      <c r="U1910" s="30">
        <v>50</v>
      </c>
      <c r="Y1910" s="86">
        <v>100</v>
      </c>
      <c r="Z1910" s="86">
        <v>100</v>
      </c>
      <c r="AA1910" s="86">
        <v>100</v>
      </c>
      <c r="AB1910" s="86">
        <v>100</v>
      </c>
      <c r="AC1910" s="86">
        <v>100</v>
      </c>
      <c r="AD1910" s="86">
        <v>100</v>
      </c>
      <c r="AF1910" s="90">
        <f t="shared" si="81"/>
        <v>100142</v>
      </c>
    </row>
    <row r="1911" spans="1:32">
      <c r="A1911" s="4">
        <v>143</v>
      </c>
      <c r="B1911" s="4">
        <v>10032</v>
      </c>
      <c r="C1911" s="4" t="s">
        <v>91</v>
      </c>
      <c r="D1911" s="85" t="str">
        <f>IF(IF(COUNTIF(AI!A:A,'表格编辑 '!C1911),TRUE,FALSE)=FALSE,"monster",(VLOOKUP(C1911,AI!A:B,2,FALSE)))</f>
        <v>monster</v>
      </c>
      <c r="E1911" s="5">
        <v>60</v>
      </c>
      <c r="F1911" s="86" t="str">
        <f>VLOOKUP(D1911,AI!B:G,2,FALSE)</f>
        <v>AI_born_event(RECEIVER, ARG0, ARG1, ARG2, ARG3,ARG4)</v>
      </c>
      <c r="G1911" s="86" t="str">
        <f>VLOOKUP(D1911,AI!B:G,3,FALSE)</f>
        <v>AI_update_event(RECEIVER, ARG0, ARG1, ARG2, ARG3,ARG4)</v>
      </c>
      <c r="H1911" s="86"/>
      <c r="I1911" s="86"/>
      <c r="J1911" s="86" t="str">
        <f>VLOOKUP(D1911,AI!B:G,6,FALSE)</f>
        <v>test_deadth_event(RECEIVER, ARG0, ARG1, ARG2, ARG3,ARG4)</v>
      </c>
      <c r="K1911" s="86">
        <f t="shared" si="78"/>
        <v>0</v>
      </c>
      <c r="M1911" s="89">
        <f t="shared" si="79"/>
        <v>1800</v>
      </c>
      <c r="S1911" s="86">
        <v>320</v>
      </c>
      <c r="AF1911" s="90">
        <f t="shared" si="81"/>
        <v>100143</v>
      </c>
    </row>
    <row r="1912" spans="1:32">
      <c r="A1912" s="4">
        <v>144</v>
      </c>
      <c r="B1912" s="4">
        <v>10045</v>
      </c>
      <c r="C1912" s="4" t="s">
        <v>116</v>
      </c>
      <c r="D1912" s="85" t="str">
        <f>IF(IF(COUNTIF(AI!A:A,'表格编辑 '!C1912),TRUE,FALSE)=FALSE,"monster",(VLOOKUP(C1912,AI!A:B,2,FALSE)))</f>
        <v>monster</v>
      </c>
      <c r="E1912" s="5">
        <v>60</v>
      </c>
      <c r="F1912" s="86" t="str">
        <f>VLOOKUP(D1912,AI!B:G,2,FALSE)</f>
        <v>AI_born_event(RECEIVER, ARG0, ARG1, ARG2, ARG3,ARG4)</v>
      </c>
      <c r="G1912" s="86" t="str">
        <f>VLOOKUP(D1912,AI!B:G,3,FALSE)</f>
        <v>AI_update_event(RECEIVER, ARG0, ARG1, ARG2, ARG3,ARG4)</v>
      </c>
      <c r="H1912" s="86"/>
      <c r="I1912" s="86"/>
      <c r="J1912" s="86" t="str">
        <f>VLOOKUP(D1912,AI!B:G,6,FALSE)</f>
        <v>test_deadth_event(RECEIVER, ARG0, ARG1, ARG2, ARG3,ARG4)</v>
      </c>
      <c r="K1912" s="86">
        <f t="shared" si="78"/>
        <v>0</v>
      </c>
      <c r="M1912" s="89">
        <f t="shared" si="79"/>
        <v>1800</v>
      </c>
      <c r="S1912" s="86">
        <v>320</v>
      </c>
      <c r="AF1912" s="90">
        <f t="shared" si="81"/>
        <v>100144</v>
      </c>
    </row>
    <row r="1913" spans="1:32">
      <c r="A1913" s="4">
        <v>145</v>
      </c>
      <c r="B1913" s="4">
        <v>114</v>
      </c>
      <c r="C1913" s="4" t="s">
        <v>201</v>
      </c>
      <c r="D1913" s="85" t="str">
        <f>IF(IF(COUNTIF(AI!A:A,'表格编辑 '!C1913),TRUE,FALSE)=FALSE,"monster",(VLOOKUP(C1913,AI!A:B,2,FALSE)))</f>
        <v>SiLingFaShiKeTuo</v>
      </c>
      <c r="E1913" s="5">
        <v>60</v>
      </c>
      <c r="F1913" s="86" t="str">
        <f>VLOOKUP(D1913,AI!B:G,2,FALSE)</f>
        <v>SiLingFaShiKeTuo_Born(RECEIVER,ARG0,ARG1,ARG2,ARG3,ARG4)</v>
      </c>
      <c r="G1913" s="86" t="str">
        <f>VLOOKUP(D1913,AI!B:G,3,FALSE)</f>
        <v>SiLingFaShiKeTuo_Update(RECEIVER,ARG0,ARG1,ARG2,ARG3,ARG4)</v>
      </c>
      <c r="H1913" s="86"/>
      <c r="I1913" s="86"/>
      <c r="J1913" s="86" t="str">
        <f>VLOOKUP(D1913,AI!B:G,6,FALSE)</f>
        <v>SiLingFaShiKeTuo_Deadth(RECEIVER,ARG0,ARG1,ARG2,ARG3,ARG4)</v>
      </c>
      <c r="K1913" s="86">
        <f t="shared" si="78"/>
        <v>1</v>
      </c>
      <c r="L1913" s="30">
        <v>8808</v>
      </c>
      <c r="M1913" s="89">
        <f t="shared" si="79"/>
        <v>1800</v>
      </c>
      <c r="N1913" s="30">
        <v>350</v>
      </c>
      <c r="O1913" s="30">
        <v>250</v>
      </c>
      <c r="P1913" s="30">
        <v>250</v>
      </c>
      <c r="Q1913" s="30">
        <v>200</v>
      </c>
      <c r="R1913" s="30">
        <v>200</v>
      </c>
      <c r="S1913" s="86">
        <v>320</v>
      </c>
      <c r="U1913" s="30">
        <v>50</v>
      </c>
      <c r="Y1913" s="86">
        <v>100</v>
      </c>
      <c r="Z1913" s="86">
        <v>100</v>
      </c>
      <c r="AA1913" s="86">
        <v>100</v>
      </c>
      <c r="AB1913" s="86">
        <v>100</v>
      </c>
      <c r="AC1913" s="86">
        <v>100</v>
      </c>
      <c r="AD1913" s="86">
        <v>100</v>
      </c>
      <c r="AF1913" s="90">
        <f t="shared" si="81"/>
        <v>100145</v>
      </c>
    </row>
    <row r="1914" spans="1:32">
      <c r="A1914" s="4">
        <v>146</v>
      </c>
      <c r="B1914" s="4">
        <v>10060</v>
      </c>
      <c r="C1914" s="4" t="s">
        <v>146</v>
      </c>
      <c r="D1914" s="85" t="str">
        <f>IF(IF(COUNTIF(AI!A:A,'表格编辑 '!C1914),TRUE,FALSE)=FALSE,"monster",(VLOOKUP(C1914,AI!A:B,2,FALSE)))</f>
        <v>monster</v>
      </c>
      <c r="E1914" s="5">
        <v>60</v>
      </c>
      <c r="F1914" s="86" t="str">
        <f>VLOOKUP(D1914,AI!B:G,2,FALSE)</f>
        <v>AI_born_event(RECEIVER, ARG0, ARG1, ARG2, ARG3,ARG4)</v>
      </c>
      <c r="G1914" s="86" t="str">
        <f>VLOOKUP(D1914,AI!B:G,3,FALSE)</f>
        <v>AI_update_event(RECEIVER, ARG0, ARG1, ARG2, ARG3,ARG4)</v>
      </c>
      <c r="H1914" s="86"/>
      <c r="I1914" s="86"/>
      <c r="J1914" s="86" t="str">
        <f>VLOOKUP(D1914,AI!B:G,6,FALSE)</f>
        <v>test_deadth_event(RECEIVER, ARG0, ARG1, ARG2, ARG3,ARG4)</v>
      </c>
      <c r="K1914" s="86">
        <f t="shared" si="78"/>
        <v>0</v>
      </c>
      <c r="M1914" s="89">
        <f t="shared" si="79"/>
        <v>1800</v>
      </c>
      <c r="S1914" s="86">
        <v>320</v>
      </c>
      <c r="AF1914" s="90">
        <f t="shared" si="81"/>
        <v>100146</v>
      </c>
    </row>
    <row r="1915" spans="1:32">
      <c r="A1915" s="4">
        <v>147</v>
      </c>
      <c r="B1915" s="4">
        <v>10095</v>
      </c>
      <c r="C1915" s="4" t="s">
        <v>214</v>
      </c>
      <c r="D1915" s="85" t="str">
        <f>IF(IF(COUNTIF(AI!A:A,'表格编辑 '!C1915),TRUE,FALSE)=FALSE,"monster",(VLOOKUP(C1915,AI!A:B,2,FALSE)))</f>
        <v>monster</v>
      </c>
      <c r="E1915" s="5">
        <v>60</v>
      </c>
      <c r="F1915" s="86" t="str">
        <f>VLOOKUP(D1915,AI!B:G,2,FALSE)</f>
        <v>AI_born_event(RECEIVER, ARG0, ARG1, ARG2, ARG3,ARG4)</v>
      </c>
      <c r="G1915" s="86" t="str">
        <f>VLOOKUP(D1915,AI!B:G,3,FALSE)</f>
        <v>AI_update_event(RECEIVER, ARG0, ARG1, ARG2, ARG3,ARG4)</v>
      </c>
      <c r="H1915" s="86"/>
      <c r="I1915" s="86"/>
      <c r="J1915" s="86" t="str">
        <f>VLOOKUP(D1915,AI!B:G,6,FALSE)</f>
        <v>test_deadth_event(RECEIVER, ARG0, ARG1, ARG2, ARG3,ARG4)</v>
      </c>
      <c r="K1915" s="86">
        <f t="shared" si="78"/>
        <v>0</v>
      </c>
      <c r="M1915" s="89">
        <f t="shared" si="79"/>
        <v>1800</v>
      </c>
      <c r="S1915" s="86">
        <v>320</v>
      </c>
      <c r="AF1915" s="90">
        <f t="shared" si="81"/>
        <v>100147</v>
      </c>
    </row>
    <row r="1916" spans="1:32">
      <c r="A1916" s="4">
        <v>148</v>
      </c>
      <c r="B1916" s="4">
        <v>10111</v>
      </c>
      <c r="C1916" s="4" t="s">
        <v>246</v>
      </c>
      <c r="D1916" s="85" t="str">
        <f>IF(IF(COUNTIF(AI!A:A,'表格编辑 '!C1916),TRUE,FALSE)=FALSE,"monster",(VLOOKUP(C1916,AI!A:B,2,FALSE)))</f>
        <v>monster</v>
      </c>
      <c r="E1916" s="5">
        <v>60</v>
      </c>
      <c r="F1916" s="86" t="str">
        <f>VLOOKUP(D1916,AI!B:G,2,FALSE)</f>
        <v>AI_born_event(RECEIVER, ARG0, ARG1, ARG2, ARG3,ARG4)</v>
      </c>
      <c r="G1916" s="86" t="str">
        <f>VLOOKUP(D1916,AI!B:G,3,FALSE)</f>
        <v>AI_update_event(RECEIVER, ARG0, ARG1, ARG2, ARG3,ARG4)</v>
      </c>
      <c r="H1916" s="86"/>
      <c r="I1916" s="86"/>
      <c r="J1916" s="86" t="str">
        <f>VLOOKUP(D1916,AI!B:G,6,FALSE)</f>
        <v>test_deadth_event(RECEIVER, ARG0, ARG1, ARG2, ARG3,ARG4)</v>
      </c>
      <c r="K1916" s="86">
        <f t="shared" si="78"/>
        <v>0</v>
      </c>
      <c r="M1916" s="89">
        <f t="shared" si="79"/>
        <v>1800</v>
      </c>
      <c r="S1916" s="86">
        <v>320</v>
      </c>
      <c r="AF1916" s="90">
        <f t="shared" si="81"/>
        <v>100148</v>
      </c>
    </row>
    <row r="1917" spans="1:32">
      <c r="A1917" s="4">
        <v>149</v>
      </c>
      <c r="B1917" s="4">
        <v>10113</v>
      </c>
      <c r="C1917" s="4" t="s">
        <v>249</v>
      </c>
      <c r="D1917" s="85" t="str">
        <f>IF(IF(COUNTIF(AI!A:A,'表格编辑 '!C1917),TRUE,FALSE)=FALSE,"monster",(VLOOKUP(C1917,AI!A:B,2,FALSE)))</f>
        <v>monster</v>
      </c>
      <c r="E1917" s="5">
        <v>60</v>
      </c>
      <c r="F1917" s="86" t="str">
        <f>VLOOKUP(D1917,AI!B:G,2,FALSE)</f>
        <v>AI_born_event(RECEIVER, ARG0, ARG1, ARG2, ARG3,ARG4)</v>
      </c>
      <c r="G1917" s="86" t="str">
        <f>VLOOKUP(D1917,AI!B:G,3,FALSE)</f>
        <v>AI_update_event(RECEIVER, ARG0, ARG1, ARG2, ARG3,ARG4)</v>
      </c>
      <c r="H1917" s="86"/>
      <c r="I1917" s="86"/>
      <c r="J1917" s="86" t="str">
        <f>VLOOKUP(D1917,AI!B:G,6,FALSE)</f>
        <v>test_deadth_event(RECEIVER, ARG0, ARG1, ARG2, ARG3,ARG4)</v>
      </c>
      <c r="K1917" s="86">
        <f t="shared" si="78"/>
        <v>0</v>
      </c>
      <c r="M1917" s="89">
        <f t="shared" si="79"/>
        <v>1800</v>
      </c>
      <c r="S1917" s="86">
        <v>320</v>
      </c>
      <c r="AF1917" s="90">
        <f t="shared" si="81"/>
        <v>100149</v>
      </c>
    </row>
    <row r="1918" spans="1:32">
      <c r="A1918" s="4">
        <v>150</v>
      </c>
      <c r="B1918" s="4">
        <v>115</v>
      </c>
      <c r="C1918" s="4" t="s">
        <v>203</v>
      </c>
      <c r="D1918" s="100" t="str">
        <f>IF(IF(COUNTIF(AI!A:A,'表格编辑 '!C1918),TRUE,FALSE)=FALSE,"monster",(VLOOKUP(C1918,AI!A:B,2,FALSE)))</f>
        <v>HeiAnMoJunBaLiKe</v>
      </c>
      <c r="E1918" s="5">
        <v>60</v>
      </c>
      <c r="F1918" s="101" t="str">
        <f>VLOOKUP(D1918,AI!B:G,2,FALSE)</f>
        <v>HeiAnMoJunBaLiKe_Born(RECEIVER,ARG0,ARG1,ARG2,ARG3,ARG4)</v>
      </c>
      <c r="G1918" s="101" t="str">
        <f>VLOOKUP(D1918,AI!B:G,3,FALSE)</f>
        <v>HeiAnMoJunBaLiKe_Update(RECEIVER,ARG0,ARG1,ARG2,ARG3,ARG4)</v>
      </c>
      <c r="H1918" s="101"/>
      <c r="I1918" s="101"/>
      <c r="J1918" s="101" t="str">
        <f>VLOOKUP(D1918,AI!B:G,6,FALSE)</f>
        <v>HeiAnMoJunBaLiKe_Deadth(RECEIVER,ARG0,ARG1,ARG2,ARG3,ARG4)</v>
      </c>
      <c r="K1918" s="86">
        <f t="shared" si="78"/>
        <v>1</v>
      </c>
      <c r="L1918" s="30">
        <v>8808</v>
      </c>
      <c r="M1918" s="89">
        <f t="shared" si="79"/>
        <v>1800</v>
      </c>
      <c r="N1918" s="30">
        <v>350</v>
      </c>
      <c r="O1918" s="30">
        <v>250</v>
      </c>
      <c r="P1918" s="30">
        <v>250</v>
      </c>
      <c r="Q1918" s="30">
        <v>100</v>
      </c>
      <c r="R1918" s="30">
        <v>200</v>
      </c>
      <c r="S1918" s="86">
        <v>320</v>
      </c>
      <c r="U1918" s="30">
        <v>50</v>
      </c>
      <c r="Y1918" s="86">
        <v>100</v>
      </c>
      <c r="Z1918" s="86">
        <v>100</v>
      </c>
      <c r="AA1918" s="86">
        <v>100</v>
      </c>
      <c r="AB1918" s="86">
        <v>100</v>
      </c>
      <c r="AC1918" s="86">
        <v>100</v>
      </c>
      <c r="AD1918" s="86">
        <v>100</v>
      </c>
      <c r="AF1918" s="90">
        <f t="shared" si="81"/>
        <v>100150</v>
      </c>
    </row>
    <row r="1919" spans="1:32">
      <c r="A1919" s="4">
        <v>151</v>
      </c>
      <c r="B1919" s="4">
        <v>10009</v>
      </c>
      <c r="C1919" s="4" t="s">
        <v>510</v>
      </c>
      <c r="D1919" s="100" t="str">
        <f>IF(IF(COUNTIF(AI!A:A,'表格编辑 '!C1919),TRUE,FALSE)=FALSE,"monster",(VLOOKUP(C1919,AI!A:B,2,FALSE)))</f>
        <v>monster</v>
      </c>
      <c r="E1919" s="4">
        <v>24</v>
      </c>
      <c r="F1919" s="101" t="str">
        <f>VLOOKUP(D1919,AI!B:G,2,FALSE)</f>
        <v>AI_born_event(RECEIVER, ARG0, ARG1, ARG2, ARG3,ARG4)</v>
      </c>
      <c r="G1919" s="86" t="str">
        <f>VLOOKUP(D1919,AI!B:G,3,FALSE)</f>
        <v>AI_update_event(RECEIVER, ARG0, ARG1, ARG2, ARG3,ARG4)</v>
      </c>
      <c r="H1919" s="89"/>
      <c r="I1919" s="89"/>
      <c r="J1919" s="101" t="str">
        <f>VLOOKUP(D1919,AI!B:G,6,FALSE)</f>
        <v>test_deadth_event(RECEIVER, ARG0, ARG1, ARG2, ARG3,ARG4)</v>
      </c>
      <c r="K1919" s="86">
        <f t="shared" si="78"/>
        <v>0</v>
      </c>
      <c r="M1919" s="89">
        <f t="shared" si="79"/>
        <v>720</v>
      </c>
      <c r="S1919" s="86">
        <v>320</v>
      </c>
      <c r="Y1919" s="86">
        <v>100</v>
      </c>
      <c r="Z1919" s="86">
        <v>100</v>
      </c>
      <c r="AA1919" s="86">
        <v>100</v>
      </c>
      <c r="AB1919" s="86">
        <v>100</v>
      </c>
      <c r="AC1919" s="86">
        <v>100</v>
      </c>
      <c r="AD1919" s="86">
        <v>100</v>
      </c>
      <c r="AF1919" s="90">
        <f t="shared" si="81"/>
        <v>100151</v>
      </c>
    </row>
    <row r="1920" spans="1:32">
      <c r="A1920" s="53">
        <v>51000</v>
      </c>
      <c r="B1920" s="29">
        <v>24</v>
      </c>
      <c r="C1920" s="29" t="s">
        <v>52</v>
      </c>
      <c r="D1920" s="85" t="str">
        <f>IF(IF(COUNTIF(AI!A:A,'表格编辑 '!C1920),TRUE,FALSE)=FALSE,"monster",(VLOOKUP(C1920,AI!A:B,2,FALSE)))</f>
        <v>DaodanGui</v>
      </c>
      <c r="E1920" s="29">
        <v>19</v>
      </c>
      <c r="F1920" s="86" t="str">
        <f>VLOOKUP(D1920,AI!B:G,2,FALSE)</f>
        <v>DaodanGui_Born(RECEIVER, ARG0, ARG1, ARG2, ARG3,ARG4)</v>
      </c>
      <c r="G1920" s="86" t="str">
        <f>VLOOKUP(D1920,AI!B:G,3,FALSE)</f>
        <v>DaodanGui_Update(RECEIVER, ARG0, ARG1, ARG2, ARG3,ARG4)</v>
      </c>
      <c r="H1920" s="89"/>
      <c r="I1920" s="89"/>
      <c r="J1920" s="86" t="str">
        <f>VLOOKUP(D1920,AI!B:G,6,FALSE)</f>
        <v>DaodanGui_Deadth(RECEIVER, ARG0, ARG1, ARG2, ARG3,ARG4)</v>
      </c>
      <c r="K1920" s="86">
        <f t="shared" si="78"/>
        <v>1</v>
      </c>
      <c r="L1920" s="89">
        <v>5931</v>
      </c>
      <c r="M1920" s="89">
        <f t="shared" si="79"/>
        <v>570</v>
      </c>
      <c r="N1920" s="89">
        <v>138</v>
      </c>
      <c r="O1920" s="89">
        <v>30</v>
      </c>
      <c r="P1920" s="89">
        <v>50</v>
      </c>
      <c r="Q1920" s="89"/>
      <c r="R1920" s="89">
        <v>300</v>
      </c>
      <c r="S1920" s="86">
        <v>320</v>
      </c>
      <c r="T1920" s="89"/>
      <c r="U1920" s="89">
        <v>50</v>
      </c>
      <c r="V1920" s="89"/>
      <c r="W1920" s="89"/>
      <c r="X1920" s="89"/>
      <c r="Y1920" s="86">
        <v>100</v>
      </c>
      <c r="Z1920" s="86">
        <v>100</v>
      </c>
      <c r="AA1920" s="86">
        <v>100</v>
      </c>
      <c r="AB1920" s="86">
        <v>100</v>
      </c>
      <c r="AC1920" s="86">
        <v>100</v>
      </c>
      <c r="AD1920" s="86">
        <v>100</v>
      </c>
      <c r="AE1920" s="89"/>
      <c r="AF1920" s="90">
        <f t="shared" si="81"/>
        <v>151000</v>
      </c>
    </row>
    <row r="1921" spans="1:32">
      <c r="A1921" s="54">
        <v>51001</v>
      </c>
      <c r="B1921" s="4">
        <v>97</v>
      </c>
      <c r="C1921" s="4" t="s">
        <v>22</v>
      </c>
      <c r="D1921" s="85" t="str">
        <f>IF(IF(COUNTIF(AI!A:A,'表格编辑 '!C1921),TRUE,FALSE)=FALSE,"monster",(VLOOKUP(C1921,AI!A:B,2,FALSE)))</f>
        <v>NiuTouGuai</v>
      </c>
      <c r="E1921" s="4">
        <v>20</v>
      </c>
      <c r="F1921" s="86" t="str">
        <f>VLOOKUP(D1921,AI!B:G,2,FALSE)</f>
        <v>NiuTouGuai_Born(RECEIVER, ARG0, ARG1, ARG2, ARG3,ARG4)</v>
      </c>
      <c r="G1921" s="86" t="str">
        <f>VLOOKUP(D1921,AI!B:G,3,FALSE)</f>
        <v>NiuTouGuai_Update(RECEIVER, ARG0, ARG1, ARG2, ARG3,ARG4)</v>
      </c>
      <c r="H1921" s="57"/>
      <c r="I1921" s="57"/>
      <c r="J1921" s="86" t="str">
        <f>VLOOKUP(D1921,AI!B:G,6,FALSE)</f>
        <v>NiuTouGuai_deadth(RECEIVER, ARG0, ARG1, ARG2, ARG3,ARG4)</v>
      </c>
      <c r="K1921" s="86">
        <f t="shared" si="78"/>
        <v>1</v>
      </c>
      <c r="L1921" s="57">
        <v>5937</v>
      </c>
      <c r="M1921" s="89">
        <f t="shared" si="79"/>
        <v>600</v>
      </c>
      <c r="N1921" s="57">
        <v>153</v>
      </c>
      <c r="O1921" s="57">
        <v>32</v>
      </c>
      <c r="P1921" s="89">
        <v>50</v>
      </c>
      <c r="Q1921" s="57"/>
      <c r="R1921" s="89">
        <f>R1920+10</f>
        <v>310</v>
      </c>
      <c r="S1921" s="86">
        <v>320</v>
      </c>
      <c r="T1921" s="57"/>
      <c r="U1921" s="89">
        <v>51</v>
      </c>
      <c r="V1921" s="57"/>
      <c r="W1921" s="57"/>
      <c r="X1921" s="57"/>
      <c r="Y1921" s="86">
        <v>100</v>
      </c>
      <c r="Z1921" s="86">
        <v>100</v>
      </c>
      <c r="AA1921" s="86">
        <v>100</v>
      </c>
      <c r="AB1921" s="86">
        <v>100</v>
      </c>
      <c r="AC1921" s="86">
        <v>100</v>
      </c>
      <c r="AD1921" s="86">
        <v>100</v>
      </c>
      <c r="AE1921" s="57"/>
      <c r="AF1921" s="90">
        <f t="shared" si="81"/>
        <v>151001</v>
      </c>
    </row>
    <row r="1922" spans="1:32">
      <c r="A1922" s="54">
        <v>51002</v>
      </c>
      <c r="B1922" s="4">
        <v>44</v>
      </c>
      <c r="C1922" s="4" t="s">
        <v>74</v>
      </c>
      <c r="D1922" s="85" t="str">
        <f>IF(IF(COUNTIF(AI!A:A,'表格编辑 '!C1922),TRUE,FALSE)=FALSE,"monster",(VLOOKUP(C1922,AI!A:B,2,FALSE)))</f>
        <v>JiangShiShiYanTi</v>
      </c>
      <c r="E1922" s="4">
        <v>21</v>
      </c>
      <c r="F1922" s="86" t="str">
        <f>VLOOKUP(D1922,AI!B:G,2,FALSE)</f>
        <v>JiangShiShiYanTi_Born(RECEIVER, ARG0, ARG1, ARG2, ARG3,ARG4)</v>
      </c>
      <c r="G1922" s="86" t="str">
        <f>VLOOKUP(D1922,AI!B:G,3,FALSE)</f>
        <v>JiangShiShiYanTi_Update(RECEIVER, ARG0, ARG1, ARG2, ARG3,ARG4)</v>
      </c>
      <c r="H1922" s="57"/>
      <c r="I1922" s="57"/>
      <c r="J1922" s="86" t="str">
        <f>VLOOKUP(D1922,AI!B:G,6,FALSE)</f>
        <v>JiangShiShiYanTi_deadth(RECEIVER, ARG0, ARG1, ARG2, ARG3,ARG4)</v>
      </c>
      <c r="K1922" s="86">
        <f t="shared" si="78"/>
        <v>1</v>
      </c>
      <c r="L1922" s="57">
        <v>7893</v>
      </c>
      <c r="M1922" s="89">
        <f t="shared" si="79"/>
        <v>630</v>
      </c>
      <c r="N1922" s="57">
        <v>161</v>
      </c>
      <c r="O1922" s="57">
        <v>34</v>
      </c>
      <c r="P1922" s="89">
        <v>50</v>
      </c>
      <c r="Q1922" s="57"/>
      <c r="R1922" s="89">
        <f t="shared" ref="R1922:R1958" si="82">R1921+10</f>
        <v>320</v>
      </c>
      <c r="S1922" s="86">
        <v>320</v>
      </c>
      <c r="T1922" s="57"/>
      <c r="U1922" s="89">
        <v>52</v>
      </c>
      <c r="V1922" s="57"/>
      <c r="W1922" s="57"/>
      <c r="X1922" s="57"/>
      <c r="Y1922" s="86">
        <v>100</v>
      </c>
      <c r="Z1922" s="86">
        <v>100</v>
      </c>
      <c r="AA1922" s="86">
        <v>100</v>
      </c>
      <c r="AB1922" s="86">
        <v>100</v>
      </c>
      <c r="AC1922" s="86">
        <v>100</v>
      </c>
      <c r="AD1922" s="86">
        <v>100</v>
      </c>
      <c r="AE1922" s="57"/>
      <c r="AF1922" s="90">
        <f t="shared" si="81"/>
        <v>151002</v>
      </c>
    </row>
    <row r="1923" spans="1:32">
      <c r="A1923" s="54">
        <v>51003</v>
      </c>
      <c r="B1923" s="4">
        <v>18</v>
      </c>
      <c r="C1923" s="4" t="s">
        <v>46</v>
      </c>
      <c r="D1923" s="85" t="str">
        <f>IF(IF(COUNTIF(AI!A:A,'表格编辑 '!C1923),TRUE,FALSE)=FALSE,"monster",(VLOOKUP(C1923,AI!A:B,2,FALSE)))</f>
        <v>YinYing</v>
      </c>
      <c r="E1923" s="4">
        <v>22</v>
      </c>
      <c r="F1923" s="86" t="str">
        <f>VLOOKUP(D1923,AI!B:G,2,FALSE)</f>
        <v>YinYing_Born(RECEIVER, ARG0, ARG1, ARG2, ARG3,ARG4)</v>
      </c>
      <c r="G1923" s="86" t="str">
        <f>VLOOKUP(D1923,AI!B:G,3,FALSE)</f>
        <v>YinYing_Update(RECEIVER, ARG0, ARG1, ARG2, ARG3,ARG4)</v>
      </c>
      <c r="H1923" s="57"/>
      <c r="I1923" s="57"/>
      <c r="J1923" s="86" t="str">
        <f>VLOOKUP(D1923,AI!B:G,6,FALSE)</f>
        <v>YinYing_deadth(RECEIVER, ARG0, ARG1, ARG2, ARG3,ARG4)</v>
      </c>
      <c r="K1923" s="86">
        <f t="shared" si="78"/>
        <v>1</v>
      </c>
      <c r="L1923" s="57">
        <v>7533</v>
      </c>
      <c r="M1923" s="89">
        <f t="shared" si="79"/>
        <v>660</v>
      </c>
      <c r="N1923" s="57">
        <v>165</v>
      </c>
      <c r="O1923" s="89">
        <v>36</v>
      </c>
      <c r="P1923" s="89">
        <v>50</v>
      </c>
      <c r="Q1923" s="57"/>
      <c r="R1923" s="89">
        <f t="shared" si="82"/>
        <v>330</v>
      </c>
      <c r="S1923" s="86">
        <v>320</v>
      </c>
      <c r="T1923" s="57"/>
      <c r="U1923" s="89">
        <v>53</v>
      </c>
      <c r="V1923" s="57"/>
      <c r="W1923" s="57"/>
      <c r="X1923" s="57"/>
      <c r="Y1923" s="86">
        <v>100</v>
      </c>
      <c r="Z1923" s="86">
        <v>100</v>
      </c>
      <c r="AA1923" s="86">
        <v>100</v>
      </c>
      <c r="AB1923" s="86">
        <v>100</v>
      </c>
      <c r="AC1923" s="86">
        <v>100</v>
      </c>
      <c r="AD1923" s="86">
        <v>100</v>
      </c>
      <c r="AE1923" s="57"/>
      <c r="AF1923" s="90">
        <f t="shared" si="81"/>
        <v>151003</v>
      </c>
    </row>
    <row r="1924" spans="1:32">
      <c r="A1924" s="54">
        <v>51004</v>
      </c>
      <c r="B1924" s="4">
        <v>29</v>
      </c>
      <c r="C1924" s="4" t="s">
        <v>60</v>
      </c>
      <c r="D1924" s="85" t="str">
        <f>IF(IF(COUNTIF(AI!A:A,'表格编辑 '!C1924),TRUE,FALSE)=FALSE,"monster",(VLOOKUP(C1924,AI!A:B,2,FALSE)))</f>
        <v>ZhaDanMo</v>
      </c>
      <c r="E1924" s="4">
        <v>25</v>
      </c>
      <c r="F1924" s="86" t="str">
        <f>VLOOKUP(D1924,AI!B:G,2,FALSE)</f>
        <v>ZhaDanMo_Born(RECEIVER, ARG0, ARG1, ARG2, ARG3,ARG4)</v>
      </c>
      <c r="G1924" s="86" t="str">
        <f>VLOOKUP(D1924,AI!B:G,3,FALSE)</f>
        <v>ZhaDanMo_Update(RECEIVER, ARG0, ARG1, ARG2, ARG3,ARG4)</v>
      </c>
      <c r="H1924" s="57"/>
      <c r="I1924" s="57"/>
      <c r="J1924" s="86" t="str">
        <f>VLOOKUP(D1924,AI!B:G,6,FALSE)</f>
        <v>ZhaDanMo_deadth(RECEIVER, ARG0, ARG1, ARG2, ARG3,ARG4)</v>
      </c>
      <c r="K1924" s="86">
        <f t="shared" si="78"/>
        <v>1</v>
      </c>
      <c r="L1924" s="57">
        <v>10404</v>
      </c>
      <c r="M1924" s="89">
        <f t="shared" si="79"/>
        <v>750</v>
      </c>
      <c r="N1924" s="57">
        <v>168</v>
      </c>
      <c r="O1924" s="57">
        <v>38</v>
      </c>
      <c r="P1924" s="89">
        <v>50</v>
      </c>
      <c r="Q1924" s="57"/>
      <c r="R1924" s="89">
        <f t="shared" si="82"/>
        <v>340</v>
      </c>
      <c r="S1924" s="86">
        <v>320</v>
      </c>
      <c r="T1924" s="57"/>
      <c r="U1924" s="89">
        <v>54</v>
      </c>
      <c r="V1924" s="57"/>
      <c r="W1924" s="57"/>
      <c r="X1924" s="57"/>
      <c r="Y1924" s="86">
        <v>100</v>
      </c>
      <c r="Z1924" s="86">
        <v>100</v>
      </c>
      <c r="AA1924" s="86">
        <v>100</v>
      </c>
      <c r="AB1924" s="86">
        <v>100</v>
      </c>
      <c r="AC1924" s="86">
        <v>100</v>
      </c>
      <c r="AD1924" s="86">
        <v>100</v>
      </c>
      <c r="AE1924" s="57"/>
      <c r="AF1924" s="90">
        <f t="shared" si="81"/>
        <v>151004</v>
      </c>
    </row>
    <row r="1925" spans="1:32">
      <c r="A1925" s="54">
        <v>51005</v>
      </c>
      <c r="B1925" s="4">
        <v>31</v>
      </c>
      <c r="C1925" s="4" t="s">
        <v>64</v>
      </c>
      <c r="D1925" s="85" t="str">
        <f>IF(IF(COUNTIF(AI!A:A,'表格编辑 '!C1925),TRUE,FALSE)=FALSE,"monster",(VLOOKUP(C1925,AI!A:B,2,FALSE)))</f>
        <v>ShiRenMoAoZi</v>
      </c>
      <c r="E1925" s="4">
        <v>26</v>
      </c>
      <c r="F1925" s="86" t="str">
        <f>VLOOKUP(D1925,AI!B:G,2,FALSE)</f>
        <v>ShiRenMoAoZi_Born(RECEIVER, ARG0, ARG1, ARG2, ARG3,ARG4)</v>
      </c>
      <c r="G1925" s="86" t="str">
        <f>VLOOKUP(D1925,AI!B:G,3,FALSE)</f>
        <v>ShiRenMoAoZi_Update(RECEIVER, ARG0, ARG1, ARG2, ARG3,ARG4)</v>
      </c>
      <c r="H1925" s="57"/>
      <c r="I1925" s="57"/>
      <c r="J1925" s="86" t="str">
        <f>VLOOKUP(D1925,AI!B:G,6,FALSE)</f>
        <v>ShiRenMoAoZi_deadth(RECEIVER, ARG0, ARG1, ARG2, ARG3,ARG4)</v>
      </c>
      <c r="K1925" s="86">
        <f t="shared" si="78"/>
        <v>1</v>
      </c>
      <c r="L1925" s="57">
        <v>9732</v>
      </c>
      <c r="M1925" s="89">
        <f t="shared" si="79"/>
        <v>780</v>
      </c>
      <c r="N1925" s="57">
        <v>198</v>
      </c>
      <c r="O1925" s="57">
        <v>40</v>
      </c>
      <c r="P1925" s="89">
        <v>50</v>
      </c>
      <c r="Q1925" s="57"/>
      <c r="R1925" s="89">
        <f t="shared" si="82"/>
        <v>350</v>
      </c>
      <c r="S1925" s="86">
        <v>320</v>
      </c>
      <c r="T1925" s="57"/>
      <c r="U1925" s="89">
        <v>55</v>
      </c>
      <c r="V1925" s="57"/>
      <c r="W1925" s="57"/>
      <c r="X1925" s="57"/>
      <c r="Y1925" s="86">
        <v>100</v>
      </c>
      <c r="Z1925" s="86">
        <v>100</v>
      </c>
      <c r="AA1925" s="86">
        <v>100</v>
      </c>
      <c r="AB1925" s="86">
        <v>100</v>
      </c>
      <c r="AC1925" s="86">
        <v>100</v>
      </c>
      <c r="AD1925" s="86">
        <v>100</v>
      </c>
      <c r="AE1925" s="57"/>
      <c r="AF1925" s="90">
        <f t="shared" si="81"/>
        <v>151005</v>
      </c>
    </row>
    <row r="1926" spans="1:32">
      <c r="A1926" s="54">
        <v>51006</v>
      </c>
      <c r="B1926" s="4">
        <v>32</v>
      </c>
      <c r="C1926" s="4" t="s">
        <v>66</v>
      </c>
      <c r="D1926" s="85" t="str">
        <f>IF(IF(COUNTIF(AI!A:A,'表格编辑 '!C1926),TRUE,FALSE)=FALSE,"monster",(VLOOKUP(C1926,AI!A:B,2,FALSE)))</f>
        <v>ShiRenMoShouLingLuoKe</v>
      </c>
      <c r="E1926" s="4">
        <v>27</v>
      </c>
      <c r="F1926" s="86" t="str">
        <f>VLOOKUP(D1926,AI!B:G,2,FALSE)</f>
        <v>ShiRenMoShouLingLuoKe_Born(RECEIVER, ARG0, ARG1, ARG2, ARG3,ARG4)</v>
      </c>
      <c r="G1926" s="86" t="str">
        <f>VLOOKUP(D1926,AI!B:G,3,FALSE)</f>
        <v>ShiRenMoShouLingLuoKe_Update(RECEIVER, ARG0, ARG1, ARG2, ARG3,ARG4)</v>
      </c>
      <c r="H1926" s="57"/>
      <c r="I1926" s="57"/>
      <c r="J1926" s="86" t="str">
        <f>VLOOKUP(D1926,AI!B:G,6,FALSE)</f>
        <v>ShiRenMoShouLingLuoKe_deadth(RECEIVER, ARG0, ARG1, ARG2, ARG3,ARG4)</v>
      </c>
      <c r="K1926" s="86">
        <f t="shared" si="78"/>
        <v>1</v>
      </c>
      <c r="L1926" s="57">
        <v>11178</v>
      </c>
      <c r="M1926" s="89">
        <f t="shared" si="79"/>
        <v>810</v>
      </c>
      <c r="N1926" s="57">
        <v>211</v>
      </c>
      <c r="O1926" s="89">
        <v>42</v>
      </c>
      <c r="P1926" s="89">
        <v>50</v>
      </c>
      <c r="Q1926" s="57"/>
      <c r="R1926" s="89">
        <f t="shared" si="82"/>
        <v>360</v>
      </c>
      <c r="S1926" s="86">
        <v>320</v>
      </c>
      <c r="T1926" s="57"/>
      <c r="U1926" s="89">
        <v>56</v>
      </c>
      <c r="V1926" s="57"/>
      <c r="W1926" s="57"/>
      <c r="X1926" s="57"/>
      <c r="Y1926" s="86">
        <v>100</v>
      </c>
      <c r="Z1926" s="86">
        <v>100</v>
      </c>
      <c r="AA1926" s="86">
        <v>100</v>
      </c>
      <c r="AB1926" s="86">
        <v>100</v>
      </c>
      <c r="AC1926" s="86">
        <v>100</v>
      </c>
      <c r="AD1926" s="86">
        <v>100</v>
      </c>
      <c r="AE1926" s="57"/>
      <c r="AF1926" s="90">
        <f t="shared" si="81"/>
        <v>151006</v>
      </c>
    </row>
    <row r="1927" spans="1:32">
      <c r="A1927" s="54">
        <v>51007</v>
      </c>
      <c r="B1927" s="4">
        <v>46</v>
      </c>
      <c r="C1927" s="4" t="s">
        <v>77</v>
      </c>
      <c r="D1927" s="85" t="str">
        <f>IF(IF(COUNTIF(AI!A:A,'表格编辑 '!C1927),TRUE,FALSE)=FALSE,"monster",(VLOOKUP(C1927,AI!A:B,2,FALSE)))</f>
        <v>EMoShiRenHua</v>
      </c>
      <c r="E1927" s="4">
        <v>28</v>
      </c>
      <c r="F1927" s="86" t="str">
        <f>VLOOKUP(D1927,AI!B:G,2,FALSE)</f>
        <v>EMoShiRenHua_Born(RECEIVER, ARG0, ARG1, ARG2, ARG3,ARG4)</v>
      </c>
      <c r="G1927" s="86" t="str">
        <f>VLOOKUP(D1927,AI!B:G,3,FALSE)</f>
        <v>EMoShiRenHua_Update(RECEIVER, ARG0, ARG1, ARG2, ARG3,ARG4)</v>
      </c>
      <c r="H1927" s="57"/>
      <c r="I1927" s="57"/>
      <c r="J1927" s="86" t="str">
        <f>VLOOKUP(D1927,AI!B:G,6,FALSE)</f>
        <v>EMoShiRenHua_deadth(RECEIVER, ARG0, ARG1, ARG2, ARG3,ARG4)</v>
      </c>
      <c r="K1927" s="86">
        <f t="shared" si="78"/>
        <v>1</v>
      </c>
      <c r="L1927" s="57">
        <v>13890</v>
      </c>
      <c r="M1927" s="89">
        <f t="shared" si="79"/>
        <v>840</v>
      </c>
      <c r="N1927" s="57">
        <v>223</v>
      </c>
      <c r="O1927" s="57">
        <v>44</v>
      </c>
      <c r="P1927" s="89">
        <v>50</v>
      </c>
      <c r="Q1927" s="57">
        <v>100</v>
      </c>
      <c r="R1927" s="89">
        <f t="shared" si="82"/>
        <v>370</v>
      </c>
      <c r="S1927" s="86">
        <v>320</v>
      </c>
      <c r="T1927" s="57"/>
      <c r="U1927" s="89">
        <v>57</v>
      </c>
      <c r="V1927" s="57"/>
      <c r="W1927" s="57"/>
      <c r="X1927" s="57"/>
      <c r="Y1927" s="86">
        <v>100</v>
      </c>
      <c r="Z1927" s="86">
        <v>100</v>
      </c>
      <c r="AA1927" s="86">
        <v>100</v>
      </c>
      <c r="AB1927" s="86">
        <v>100</v>
      </c>
      <c r="AC1927" s="86">
        <v>100</v>
      </c>
      <c r="AD1927" s="86">
        <v>100</v>
      </c>
      <c r="AE1927" s="57"/>
      <c r="AF1927" s="90">
        <f t="shared" si="81"/>
        <v>151007</v>
      </c>
    </row>
    <row r="1928" spans="1:32">
      <c r="A1928" s="54">
        <v>51008</v>
      </c>
      <c r="B1928" s="4">
        <v>48</v>
      </c>
      <c r="C1928" s="4" t="s">
        <v>79</v>
      </c>
      <c r="D1928" s="85" t="str">
        <f>IF(IF(COUNTIF(AI!A:A,'表格编辑 '!C1928),TRUE,FALSE)=FALSE,"monster",(VLOOKUP(C1928,AI!A:B,2,FALSE)))</f>
        <v>JuXiong</v>
      </c>
      <c r="E1928" s="4">
        <v>29</v>
      </c>
      <c r="F1928" s="86" t="str">
        <f>VLOOKUP(D1928,AI!B:G,2,FALSE)</f>
        <v>JuXiong_Born(RECEIVER, ARG0, ARG1, ARG2, ARG3,ARG4)</v>
      </c>
      <c r="G1928" s="86" t="str">
        <f>VLOOKUP(D1928,AI!B:G,3,FALSE)</f>
        <v>JuXiong_Update(RECEIVER, ARG0, ARG1, ARG2, ARG3,ARG4)</v>
      </c>
      <c r="H1928" s="57"/>
      <c r="I1928" s="57"/>
      <c r="J1928" s="86" t="str">
        <f>VLOOKUP(D1928,AI!B:G,6,FALSE)</f>
        <v>JuXiong_deadth(RECEIVER, ARG0, ARG1, ARG2, ARG3,ARG4)</v>
      </c>
      <c r="K1928" s="86">
        <f t="shared" si="78"/>
        <v>1</v>
      </c>
      <c r="L1928" s="57">
        <v>14331</v>
      </c>
      <c r="M1928" s="89">
        <f t="shared" si="79"/>
        <v>870</v>
      </c>
      <c r="N1928" s="57">
        <v>234</v>
      </c>
      <c r="O1928" s="57">
        <v>46</v>
      </c>
      <c r="P1928" s="89">
        <v>50</v>
      </c>
      <c r="Q1928" s="57"/>
      <c r="R1928" s="89">
        <f t="shared" si="82"/>
        <v>380</v>
      </c>
      <c r="S1928" s="86">
        <v>320</v>
      </c>
      <c r="T1928" s="57"/>
      <c r="U1928" s="89">
        <v>58</v>
      </c>
      <c r="V1928" s="57"/>
      <c r="W1928" s="57"/>
      <c r="X1928" s="57"/>
      <c r="Y1928" s="86">
        <v>100</v>
      </c>
      <c r="Z1928" s="86">
        <v>100</v>
      </c>
      <c r="AA1928" s="86">
        <v>100</v>
      </c>
      <c r="AB1928" s="86">
        <v>100</v>
      </c>
      <c r="AC1928" s="86">
        <v>100</v>
      </c>
      <c r="AD1928" s="86">
        <v>100</v>
      </c>
      <c r="AE1928" s="57"/>
      <c r="AF1928" s="90">
        <f t="shared" si="81"/>
        <v>151008</v>
      </c>
    </row>
    <row r="1929" spans="1:32">
      <c r="A1929" s="54">
        <v>51009</v>
      </c>
      <c r="B1929" s="4">
        <v>50</v>
      </c>
      <c r="C1929" s="4" t="s">
        <v>83</v>
      </c>
      <c r="D1929" s="85" t="str">
        <f>IF(IF(COUNTIF(AI!A:A,'表格编辑 '!C1929),TRUE,FALSE)=FALSE,"monster",(VLOOKUP(C1929,AI!A:B,2,FALSE)))</f>
        <v>JuRenBaLuoSi</v>
      </c>
      <c r="E1929" s="4">
        <v>30</v>
      </c>
      <c r="F1929" s="86" t="str">
        <f>VLOOKUP(D1929,AI!B:G,2,FALSE)</f>
        <v>JuRenBaLuoSi_Born(RECEIVER, ARG0, ARG1, ARG2, ARG3,ARG4)</v>
      </c>
      <c r="G1929" s="86" t="str">
        <f>VLOOKUP(D1929,AI!B:G,3,FALSE)</f>
        <v>JuRenBaLuoSi_Update(RECEIVER, ARG0, ARG1, ARG2, ARG3,ARG4)</v>
      </c>
      <c r="H1929" s="57"/>
      <c r="I1929" s="57"/>
      <c r="J1929" s="86" t="str">
        <f>VLOOKUP(D1929,AI!B:G,6,FALSE)</f>
        <v>JuRenBaLuoSi_deadth(RECEIVER, ARG0, ARG1, ARG2, ARG3,ARG4)</v>
      </c>
      <c r="K1929" s="86">
        <f t="shared" si="78"/>
        <v>1</v>
      </c>
      <c r="L1929" s="57">
        <v>14472</v>
      </c>
      <c r="M1929" s="89">
        <f t="shared" si="79"/>
        <v>900</v>
      </c>
      <c r="N1929" s="57">
        <v>246</v>
      </c>
      <c r="O1929" s="89">
        <v>48</v>
      </c>
      <c r="P1929" s="89">
        <v>50</v>
      </c>
      <c r="Q1929" s="57"/>
      <c r="R1929" s="89">
        <f t="shared" si="82"/>
        <v>390</v>
      </c>
      <c r="S1929" s="86">
        <v>320</v>
      </c>
      <c r="T1929" s="57"/>
      <c r="U1929" s="89">
        <v>59</v>
      </c>
      <c r="V1929" s="57"/>
      <c r="W1929" s="57"/>
      <c r="X1929" s="57"/>
      <c r="Y1929" s="86">
        <v>100</v>
      </c>
      <c r="Z1929" s="86">
        <v>100</v>
      </c>
      <c r="AA1929" s="86">
        <v>100</v>
      </c>
      <c r="AB1929" s="86">
        <v>100</v>
      </c>
      <c r="AC1929" s="86">
        <v>100</v>
      </c>
      <c r="AD1929" s="86">
        <v>100</v>
      </c>
      <c r="AE1929" s="57"/>
      <c r="AF1929" s="90">
        <f t="shared" si="81"/>
        <v>151009</v>
      </c>
    </row>
    <row r="1930" spans="1:32">
      <c r="A1930" s="54">
        <v>51010</v>
      </c>
      <c r="B1930" s="4">
        <v>52</v>
      </c>
      <c r="C1930" s="4" t="s">
        <v>86</v>
      </c>
      <c r="D1930" s="85" t="str">
        <f>IF(IF(COUNTIF(AI!A:A,'表格编辑 '!C1930),TRUE,FALSE)=FALSE,"monster",(VLOOKUP(C1930,AI!A:B,2,FALSE)))</f>
        <v>CiKeAYi</v>
      </c>
      <c r="E1930" s="4">
        <v>31</v>
      </c>
      <c r="F1930" s="86" t="str">
        <f>VLOOKUP(D1930,AI!B:G,2,FALSE)</f>
        <v>CiKeAYi_Born(RECEIVER, ARG0, ARG1, ARG2, ARG3,ARG4)</v>
      </c>
      <c r="G1930" s="86" t="str">
        <f>VLOOKUP(D1930,AI!B:G,3,FALSE)</f>
        <v>CiKeAYi_Update(RECEIVER, ARG0, ARG1, ARG2, ARG3,ARG4)</v>
      </c>
      <c r="H1930" s="57"/>
      <c r="I1930" s="57"/>
      <c r="J1930" s="86" t="str">
        <f>VLOOKUP(D1930,AI!B:G,6,FALSE)</f>
        <v>CiKeAYi_deadth(RECEIVER, ARG0, ARG1, ARG2, ARG3,ARG4)</v>
      </c>
      <c r="K1930" s="86">
        <f t="shared" si="78"/>
        <v>1</v>
      </c>
      <c r="L1930" s="57">
        <v>10000</v>
      </c>
      <c r="M1930" s="89">
        <v>750</v>
      </c>
      <c r="N1930" s="57">
        <v>150</v>
      </c>
      <c r="O1930" s="57">
        <v>50</v>
      </c>
      <c r="P1930" s="89"/>
      <c r="Q1930" s="57"/>
      <c r="R1930" s="89">
        <f t="shared" si="82"/>
        <v>400</v>
      </c>
      <c r="S1930" s="86">
        <v>320</v>
      </c>
      <c r="T1930" s="57"/>
      <c r="U1930" s="89">
        <v>60</v>
      </c>
      <c r="V1930" s="57"/>
      <c r="W1930" s="57"/>
      <c r="X1930" s="57"/>
      <c r="Y1930" s="86">
        <v>100</v>
      </c>
      <c r="Z1930" s="86">
        <v>100</v>
      </c>
      <c r="AA1930" s="86">
        <v>100</v>
      </c>
      <c r="AB1930" s="86">
        <v>100</v>
      </c>
      <c r="AC1930" s="86">
        <v>100</v>
      </c>
      <c r="AD1930" s="86">
        <v>100</v>
      </c>
      <c r="AE1930" s="57">
        <v>10</v>
      </c>
      <c r="AF1930" s="90">
        <f t="shared" si="81"/>
        <v>151010</v>
      </c>
    </row>
    <row r="1931" spans="1:32">
      <c r="A1931" s="54">
        <v>51011</v>
      </c>
      <c r="B1931" s="4">
        <v>57</v>
      </c>
      <c r="C1931" s="4" t="s">
        <v>92</v>
      </c>
      <c r="D1931" s="85" t="str">
        <f>IF(IF(COUNTIF(AI!A:A,'表格编辑 '!C1931),TRUE,FALSE)=FALSE,"monster",(VLOOKUP(C1931,AI!A:B,2,FALSE)))</f>
        <v>ShiRenMoFaShiBoKan</v>
      </c>
      <c r="E1931" s="4">
        <v>32</v>
      </c>
      <c r="F1931" s="86" t="str">
        <f>VLOOKUP(D1931,AI!B:G,2,FALSE)</f>
        <v>ShiRenMoFaShiBoKan_Born(RECEIVER, ARG0, ARG1, ARG2, ARG3,ARG4)</v>
      </c>
      <c r="G1931" s="86" t="str">
        <f>VLOOKUP(D1931,AI!B:G,3,FALSE)</f>
        <v>ShiRenMoFaShiBoKan_Update(RECEIVER, ARG0, ARG1, ARG2, ARG3,ARG4)</v>
      </c>
      <c r="H1931" s="57"/>
      <c r="I1931" s="57"/>
      <c r="J1931" s="86" t="str">
        <f>VLOOKUP(D1931,AI!B:G,6,FALSE)</f>
        <v>ShiRenMoFaShiBoKan_deadth(RECEIVER, ARG0, ARG1, ARG2, ARG3,ARG4)</v>
      </c>
      <c r="K1931" s="86">
        <f t="shared" si="78"/>
        <v>1</v>
      </c>
      <c r="L1931" s="57">
        <v>15087</v>
      </c>
      <c r="M1931" s="89">
        <f t="shared" si="79"/>
        <v>960</v>
      </c>
      <c r="N1931" s="57">
        <v>269</v>
      </c>
      <c r="O1931" s="57">
        <v>52</v>
      </c>
      <c r="P1931" s="89">
        <v>50</v>
      </c>
      <c r="Q1931" s="57"/>
      <c r="R1931" s="89">
        <f t="shared" si="82"/>
        <v>410</v>
      </c>
      <c r="S1931" s="86">
        <v>320</v>
      </c>
      <c r="T1931" s="57"/>
      <c r="U1931" s="89">
        <v>61</v>
      </c>
      <c r="V1931" s="57"/>
      <c r="W1931" s="57"/>
      <c r="X1931" s="57"/>
      <c r="Y1931" s="86">
        <v>100</v>
      </c>
      <c r="Z1931" s="86">
        <v>100</v>
      </c>
      <c r="AA1931" s="86">
        <v>100</v>
      </c>
      <c r="AB1931" s="86">
        <v>100</v>
      </c>
      <c r="AC1931" s="86">
        <v>100</v>
      </c>
      <c r="AD1931" s="86">
        <v>100</v>
      </c>
      <c r="AE1931" s="57"/>
      <c r="AF1931" s="90">
        <f t="shared" si="81"/>
        <v>151011</v>
      </c>
    </row>
    <row r="1932" spans="1:32">
      <c r="A1932" s="54">
        <v>51012</v>
      </c>
      <c r="B1932" s="4">
        <v>60</v>
      </c>
      <c r="C1932" s="4" t="s">
        <v>97</v>
      </c>
      <c r="D1932" s="85" t="str">
        <f>IF(IF(COUNTIF(AI!A:A,'表格编辑 '!C1932),TRUE,FALSE)=FALSE,"monster",(VLOOKUP(C1932,AI!A:B,2,FALSE)))</f>
        <v>XiYiRenZhaGe</v>
      </c>
      <c r="E1932" s="4">
        <v>33</v>
      </c>
      <c r="F1932" s="86" t="str">
        <f>VLOOKUP(D1932,AI!B:G,2,FALSE)</f>
        <v>XiYiRenZhaGe_Born(RECEIVER, ARG0, ARG1, ARG2, ARG3,ARG4)</v>
      </c>
      <c r="G1932" s="86" t="str">
        <f>VLOOKUP(D1932,AI!B:G,3,FALSE)</f>
        <v>XiYiRenZhaGe_Update(RECEIVER, ARG0, ARG1, ARG2, ARG3,ARG4)</v>
      </c>
      <c r="H1932" s="57"/>
      <c r="I1932" s="57"/>
      <c r="J1932" s="86" t="str">
        <f>VLOOKUP(D1932,AI!B:G,6,FALSE)</f>
        <v>XiYiRenZhaGe_deadth(RECEIVER, ARG0, ARG1, ARG2, ARG3,ARG4)</v>
      </c>
      <c r="K1932" s="86">
        <f t="shared" si="78"/>
        <v>1</v>
      </c>
      <c r="L1932" s="57">
        <v>15054</v>
      </c>
      <c r="M1932" s="89">
        <f t="shared" si="79"/>
        <v>990</v>
      </c>
      <c r="N1932" s="57">
        <v>286</v>
      </c>
      <c r="O1932" s="89">
        <v>54</v>
      </c>
      <c r="P1932" s="89">
        <v>100</v>
      </c>
      <c r="Q1932" s="57"/>
      <c r="R1932" s="89">
        <f t="shared" si="82"/>
        <v>420</v>
      </c>
      <c r="S1932" s="86">
        <v>320</v>
      </c>
      <c r="T1932" s="57"/>
      <c r="U1932" s="89">
        <v>62</v>
      </c>
      <c r="V1932" s="57"/>
      <c r="W1932" s="57"/>
      <c r="X1932" s="57"/>
      <c r="Y1932" s="86">
        <v>100</v>
      </c>
      <c r="Z1932" s="86">
        <v>100</v>
      </c>
      <c r="AA1932" s="86">
        <v>100</v>
      </c>
      <c r="AB1932" s="86">
        <v>100</v>
      </c>
      <c r="AC1932" s="86">
        <v>100</v>
      </c>
      <c r="AD1932" s="86">
        <v>100</v>
      </c>
      <c r="AE1932" s="57"/>
      <c r="AF1932" s="90">
        <f t="shared" si="81"/>
        <v>151012</v>
      </c>
    </row>
    <row r="1933" spans="1:32">
      <c r="A1933" s="54">
        <v>51013</v>
      </c>
      <c r="B1933" s="4">
        <v>63</v>
      </c>
      <c r="C1933" s="4" t="s">
        <v>511</v>
      </c>
      <c r="D1933" s="85" t="str">
        <f>IF(IF(COUNTIF(AI!A:A,'表格编辑 '!C1933),TRUE,FALSE)=FALSE,"monster",(VLOOKUP(C1933,AI!A:B,2,FALSE)))</f>
        <v>BaiEMoJiLaSi_BOSS2</v>
      </c>
      <c r="E1933" s="4">
        <v>34</v>
      </c>
      <c r="F1933" s="86" t="str">
        <f>VLOOKUP(D1933,AI!B:G,2,FALSE)</f>
        <v>BaiEMoJiLaSi_BOSS2_Born(RECEIVER,ARG0,ARG1,ARG2,ARG3,ARG4)</v>
      </c>
      <c r="G1933" s="86" t="str">
        <f>VLOOKUP(D1933,AI!B:G,3,FALSE)</f>
        <v>BaiEMoJiLaSi_BOSS2_Update(RECEIVER,ARG0,ARG1,ARG2,ARG3,ARG4)</v>
      </c>
      <c r="H1933" s="57"/>
      <c r="I1933" s="57"/>
      <c r="J1933" s="86" t="str">
        <f>VLOOKUP(D1933,AI!B:G,6,FALSE)</f>
        <v>BaiEMoJiLaSi_BOSS2_Deadth(RECEIVER,ARG0,ARG1,ARG2,ARG3,ARG4)</v>
      </c>
      <c r="K1933" s="86">
        <f t="shared" si="78"/>
        <v>1</v>
      </c>
      <c r="L1933" s="57">
        <v>14964</v>
      </c>
      <c r="M1933" s="89">
        <f t="shared" si="79"/>
        <v>1020</v>
      </c>
      <c r="N1933" s="57">
        <v>300</v>
      </c>
      <c r="O1933" s="57">
        <v>56</v>
      </c>
      <c r="P1933" s="89">
        <v>100</v>
      </c>
      <c r="Q1933" s="57"/>
      <c r="R1933" s="89">
        <f t="shared" si="82"/>
        <v>430</v>
      </c>
      <c r="S1933" s="86">
        <v>320</v>
      </c>
      <c r="T1933" s="57"/>
      <c r="U1933" s="89">
        <v>63</v>
      </c>
      <c r="V1933" s="57"/>
      <c r="W1933" s="57"/>
      <c r="X1933" s="57"/>
      <c r="Y1933" s="86">
        <v>100</v>
      </c>
      <c r="Z1933" s="86">
        <v>100</v>
      </c>
      <c r="AA1933" s="86">
        <v>100</v>
      </c>
      <c r="AB1933" s="86">
        <v>100</v>
      </c>
      <c r="AC1933" s="86">
        <v>100</v>
      </c>
      <c r="AD1933" s="86">
        <v>100</v>
      </c>
      <c r="AE1933" s="57"/>
      <c r="AF1933" s="90">
        <f t="shared" si="81"/>
        <v>151013</v>
      </c>
    </row>
    <row r="1934" spans="1:32">
      <c r="A1934" s="54">
        <v>51014</v>
      </c>
      <c r="B1934" s="4">
        <v>66</v>
      </c>
      <c r="C1934" s="4" t="s">
        <v>107</v>
      </c>
      <c r="D1934" s="85" t="str">
        <f>IF(IF(COUNTIF(AI!A:A,'表格编辑 '!C1934),TRUE,FALSE)=FALSE,"monster",(VLOOKUP(C1934,AI!A:B,2,FALSE)))</f>
        <v>ELangXiSi</v>
      </c>
      <c r="E1934" s="4">
        <v>35</v>
      </c>
      <c r="F1934" s="86" t="str">
        <f>VLOOKUP(D1934,AI!B:G,2,FALSE)</f>
        <v>ELangXiSi_Born(RECEIVER, ARG0, ARG1, ARG2, ARG3,ARG4)</v>
      </c>
      <c r="G1934" s="86" t="str">
        <f>VLOOKUP(D1934,AI!B:G,3,FALSE)</f>
        <v>ELangXiSi_Update(RECEIVER, ARG0, ARG1, ARG2, ARG3,ARG4)</v>
      </c>
      <c r="H1934" s="57"/>
      <c r="I1934" s="57"/>
      <c r="J1934" s="86" t="str">
        <f>VLOOKUP(D1934,AI!B:G,6,FALSE)</f>
        <v>ELangXiSi_deadth(RECEIVER, ARG0, ARG1, ARG2, ARG3,ARG4)</v>
      </c>
      <c r="K1934" s="86">
        <f t="shared" si="78"/>
        <v>1</v>
      </c>
      <c r="L1934" s="57">
        <v>15639</v>
      </c>
      <c r="M1934" s="89">
        <f t="shared" ref="M1934:M2043" si="83">E1934*30</f>
        <v>1050</v>
      </c>
      <c r="N1934" s="57">
        <v>311</v>
      </c>
      <c r="O1934" s="57">
        <v>58</v>
      </c>
      <c r="P1934" s="89">
        <v>100</v>
      </c>
      <c r="Q1934" s="57"/>
      <c r="R1934" s="89">
        <f t="shared" si="82"/>
        <v>440</v>
      </c>
      <c r="S1934" s="86">
        <v>320</v>
      </c>
      <c r="T1934" s="57"/>
      <c r="U1934" s="89">
        <v>64</v>
      </c>
      <c r="V1934" s="57"/>
      <c r="W1934" s="57"/>
      <c r="X1934" s="57"/>
      <c r="Y1934" s="86">
        <v>100</v>
      </c>
      <c r="Z1934" s="86">
        <v>100</v>
      </c>
      <c r="AA1934" s="86">
        <v>100</v>
      </c>
      <c r="AB1934" s="86">
        <v>100</v>
      </c>
      <c r="AC1934" s="86">
        <v>100</v>
      </c>
      <c r="AD1934" s="86">
        <v>100</v>
      </c>
      <c r="AE1934" s="57"/>
      <c r="AF1934" s="90">
        <f t="shared" si="81"/>
        <v>151014</v>
      </c>
    </row>
    <row r="1935" spans="1:32">
      <c r="A1935" s="54">
        <v>51015</v>
      </c>
      <c r="B1935" s="4">
        <v>35</v>
      </c>
      <c r="C1935" s="4" t="s">
        <v>72</v>
      </c>
      <c r="D1935" s="85" t="str">
        <f>IF(IF(COUNTIF(AI!A:A,'表格编辑 '!C1935),TRUE,FALSE)=FALSE,"monster",(VLOOKUP(C1935,AI!A:B,2,FALSE)))</f>
        <v>haijulong</v>
      </c>
      <c r="E1935" s="4">
        <v>36</v>
      </c>
      <c r="F1935" s="86" t="str">
        <f>VLOOKUP(D1935,AI!B:G,2,FALSE)</f>
        <v>HaiJuLong_Born(RECEIVER, ARG0, ARG1, ARG2, ARG3,ARG4)</v>
      </c>
      <c r="G1935" s="86" t="str">
        <f>VLOOKUP(D1935,AI!B:G,3,FALSE)</f>
        <v>HaiJuLong_Update(RECEIVER, ARG0, ARG1, ARG2, ARG3,ARG4)</v>
      </c>
      <c r="H1935" s="57"/>
      <c r="I1935" s="57"/>
      <c r="J1935" s="86" t="str">
        <f>VLOOKUP(D1935,AI!B:G,6,FALSE)</f>
        <v>HaiJuLong_deadth(RECEIVER, ARG0, ARG1, ARG2, ARG3,ARG4)</v>
      </c>
      <c r="K1935" s="86">
        <f t="shared" si="78"/>
        <v>1</v>
      </c>
      <c r="L1935" s="57">
        <v>16008</v>
      </c>
      <c r="M1935" s="89">
        <f t="shared" si="83"/>
        <v>1080</v>
      </c>
      <c r="N1935" s="57">
        <v>316</v>
      </c>
      <c r="O1935" s="89">
        <v>60</v>
      </c>
      <c r="P1935" s="89">
        <v>100</v>
      </c>
      <c r="Q1935" s="57">
        <v>150</v>
      </c>
      <c r="R1935" s="89">
        <f t="shared" si="82"/>
        <v>450</v>
      </c>
      <c r="S1935" s="86">
        <v>320</v>
      </c>
      <c r="T1935" s="57"/>
      <c r="U1935" s="89">
        <v>65</v>
      </c>
      <c r="V1935" s="57"/>
      <c r="W1935" s="57"/>
      <c r="X1935" s="57"/>
      <c r="Y1935" s="86">
        <v>100</v>
      </c>
      <c r="Z1935" s="86">
        <v>100</v>
      </c>
      <c r="AA1935" s="86">
        <v>100</v>
      </c>
      <c r="AB1935" s="86">
        <v>100</v>
      </c>
      <c r="AC1935" s="86">
        <v>100</v>
      </c>
      <c r="AD1935" s="86">
        <v>100</v>
      </c>
      <c r="AE1935" s="57">
        <v>40</v>
      </c>
      <c r="AF1935" s="90">
        <f t="shared" si="81"/>
        <v>151015</v>
      </c>
    </row>
    <row r="1936" spans="1:32">
      <c r="A1936" s="54">
        <v>51016</v>
      </c>
      <c r="B1936" s="4">
        <v>78</v>
      </c>
      <c r="C1936" s="4" t="s">
        <v>131</v>
      </c>
      <c r="D1936" s="85" t="str">
        <f>IF(IF(COUNTIF(AI!A:A,'表格编辑 '!C1936),TRUE,FALSE)=FALSE,"monster",(VLOOKUP(C1936,AI!A:B,2,FALSE)))</f>
        <v>ShaYingCiKeDaShiLuoSaier</v>
      </c>
      <c r="E1936" s="4">
        <v>40</v>
      </c>
      <c r="F1936" s="86" t="str">
        <f>VLOOKUP(D1936,AI!B:G,2,FALSE)</f>
        <v>ShaYingCiKeDaShiLuoSaier_Born(RECEIVER,ARG0,ARG1,ARG2,ARG3,ARG4)</v>
      </c>
      <c r="G1936" s="86" t="str">
        <f>VLOOKUP(D1936,AI!B:G,3,FALSE)</f>
        <v>ShaYingCiKeDaShiLuoSaier_Update(RECEIVER,ARG0,ARG1,ARG2,ARG3,ARG4)</v>
      </c>
      <c r="H1936" s="57"/>
      <c r="I1936" s="57"/>
      <c r="J1936" s="86" t="str">
        <f>VLOOKUP(D1936,AI!B:G,6,FALSE)</f>
        <v>ShaYingCiKeDaShiLuoSaier_deadth(RECEIVER,battleId,myPos,targetPos,posTable,skillTable)</v>
      </c>
      <c r="K1936" s="86">
        <f t="shared" ref="K1936:K1959" si="84">IF(L1936="",0,1)</f>
        <v>1</v>
      </c>
      <c r="L1936" s="57">
        <v>19206</v>
      </c>
      <c r="M1936" s="89">
        <f t="shared" si="83"/>
        <v>1200</v>
      </c>
      <c r="N1936" s="57">
        <v>341</v>
      </c>
      <c r="O1936" s="57">
        <v>62</v>
      </c>
      <c r="P1936" s="89">
        <v>100</v>
      </c>
      <c r="Q1936" s="57"/>
      <c r="R1936" s="89">
        <f t="shared" si="82"/>
        <v>460</v>
      </c>
      <c r="S1936" s="86">
        <v>320</v>
      </c>
      <c r="T1936" s="57"/>
      <c r="U1936" s="89">
        <v>66</v>
      </c>
      <c r="V1936" s="57"/>
      <c r="W1936" s="57"/>
      <c r="X1936" s="57"/>
      <c r="Y1936" s="86">
        <v>100</v>
      </c>
      <c r="Z1936" s="86">
        <v>100</v>
      </c>
      <c r="AA1936" s="86">
        <v>100</v>
      </c>
      <c r="AB1936" s="86">
        <v>100</v>
      </c>
      <c r="AC1936" s="86">
        <v>100</v>
      </c>
      <c r="AD1936" s="86">
        <v>100</v>
      </c>
      <c r="AE1936" s="57"/>
      <c r="AF1936" s="90">
        <f t="shared" si="81"/>
        <v>151016</v>
      </c>
    </row>
    <row r="1937" spans="1:32">
      <c r="A1937" s="54">
        <v>51017</v>
      </c>
      <c r="B1937" s="4">
        <v>81</v>
      </c>
      <c r="C1937" s="4" t="s">
        <v>137</v>
      </c>
      <c r="D1937" s="85" t="str">
        <f>IF(IF(COUNTIF(AI!A:A,'表格编辑 '!C1937),TRUE,FALSE)=FALSE,"monster",(VLOOKUP(C1937,AI!A:B,2,FALSE)))</f>
        <v>BianSeLongLuoDi</v>
      </c>
      <c r="E1937" s="4">
        <v>41</v>
      </c>
      <c r="F1937" s="86" t="str">
        <f>VLOOKUP(D1937,AI!B:G,2,FALSE)</f>
        <v>BianSeLongLuoDi_Born(RECEIVER, ARG0, ARG1, ARG2, ARG3,ARG4)</v>
      </c>
      <c r="G1937" s="86" t="str">
        <f>VLOOKUP(D1937,AI!B:G,3,FALSE)</f>
        <v>BianSeLongLuoDi_Update(RECEIVER, ARG0, ARG1, ARG2, ARG3,ARG4)</v>
      </c>
      <c r="H1937" s="57"/>
      <c r="I1937" s="57"/>
      <c r="J1937" s="86" t="str">
        <f>VLOOKUP(D1937,AI!B:G,6,FALSE)</f>
        <v>BianSeLongLuoDi_deadth(RECEIVER, ARG0, ARG1, ARG2, ARG3,ARG4)</v>
      </c>
      <c r="K1937" s="86">
        <f t="shared" si="84"/>
        <v>1</v>
      </c>
      <c r="L1937" s="57">
        <v>19653</v>
      </c>
      <c r="M1937" s="89">
        <f t="shared" si="83"/>
        <v>1230</v>
      </c>
      <c r="N1937" s="57">
        <v>351</v>
      </c>
      <c r="O1937" s="57">
        <v>64</v>
      </c>
      <c r="P1937" s="89">
        <v>100</v>
      </c>
      <c r="Q1937" s="57"/>
      <c r="R1937" s="89">
        <f t="shared" si="82"/>
        <v>470</v>
      </c>
      <c r="S1937" s="86">
        <v>320</v>
      </c>
      <c r="T1937" s="57"/>
      <c r="U1937" s="89">
        <v>67</v>
      </c>
      <c r="V1937" s="57"/>
      <c r="W1937" s="57"/>
      <c r="X1937" s="57"/>
      <c r="Y1937" s="86">
        <v>100</v>
      </c>
      <c r="Z1937" s="86">
        <v>100</v>
      </c>
      <c r="AA1937" s="86">
        <v>100</v>
      </c>
      <c r="AB1937" s="86">
        <v>100</v>
      </c>
      <c r="AC1937" s="86">
        <v>100</v>
      </c>
      <c r="AD1937" s="86">
        <v>100</v>
      </c>
      <c r="AE1937" s="57"/>
      <c r="AF1937" s="90">
        <f t="shared" si="81"/>
        <v>151017</v>
      </c>
    </row>
    <row r="1938" spans="1:32">
      <c r="A1938" s="54">
        <v>51018</v>
      </c>
      <c r="B1938" s="4">
        <v>84</v>
      </c>
      <c r="C1938" s="4" t="s">
        <v>143</v>
      </c>
      <c r="D1938" s="85" t="str">
        <f>IF(IF(COUNTIF(AI!A:A,'表格编辑 '!C1938),TRUE,FALSE)=FALSE,"monster",(VLOOKUP(C1938,AI!A:B,2,FALSE)))</f>
        <v>DuoMo</v>
      </c>
      <c r="E1938" s="4">
        <v>42</v>
      </c>
      <c r="F1938" s="86" t="str">
        <f>VLOOKUP(D1938,AI!B:G,2,FALSE)</f>
        <v>DuoMo_Born(RECEIVER,ARG0,ARG1,ARG2,ARG3,ARG4)</v>
      </c>
      <c r="G1938" s="86" t="str">
        <f>VLOOKUP(D1938,AI!B:G,3,FALSE)</f>
        <v>DuoMo_Update(RECEIVER,ARG0,ARG1,ARG2,ARG3,ARG4)</v>
      </c>
      <c r="H1938" s="57"/>
      <c r="I1938" s="57"/>
      <c r="J1938" s="86" t="str">
        <f>VLOOKUP(D1938,AI!B:G,6,FALSE)</f>
        <v>DuoMo_Deadth(RECEIVER,ARG0,ARG1,ARG2,ARG3,ARG4)</v>
      </c>
      <c r="K1938" s="86">
        <f t="shared" si="84"/>
        <v>1</v>
      </c>
      <c r="L1938" s="57">
        <v>17772</v>
      </c>
      <c r="M1938" s="89">
        <f t="shared" si="83"/>
        <v>1260</v>
      </c>
      <c r="N1938" s="57">
        <v>345</v>
      </c>
      <c r="O1938" s="89">
        <v>66</v>
      </c>
      <c r="P1938" s="89">
        <v>100</v>
      </c>
      <c r="Q1938" s="57">
        <v>200</v>
      </c>
      <c r="R1938" s="89">
        <f t="shared" si="82"/>
        <v>480</v>
      </c>
      <c r="S1938" s="86">
        <v>320</v>
      </c>
      <c r="T1938" s="57"/>
      <c r="U1938" s="89">
        <v>68</v>
      </c>
      <c r="V1938" s="57"/>
      <c r="W1938" s="57"/>
      <c r="X1938" s="57"/>
      <c r="Y1938" s="86">
        <v>100</v>
      </c>
      <c r="Z1938" s="86">
        <v>100</v>
      </c>
      <c r="AA1938" s="86">
        <v>100</v>
      </c>
      <c r="AB1938" s="86">
        <v>100</v>
      </c>
      <c r="AC1938" s="86">
        <v>100</v>
      </c>
      <c r="AD1938" s="86">
        <v>100</v>
      </c>
      <c r="AE1938" s="57"/>
      <c r="AF1938" s="90">
        <f t="shared" si="81"/>
        <v>151018</v>
      </c>
    </row>
    <row r="1939" spans="1:32">
      <c r="A1939" s="54">
        <v>51019</v>
      </c>
      <c r="B1939" s="102">
        <v>86</v>
      </c>
      <c r="C1939" s="4" t="s">
        <v>147</v>
      </c>
      <c r="D1939" s="85" t="str">
        <f>IF(IF(COUNTIF(AI!A:A,'表格编辑 '!C1939),TRUE,FALSE)=FALSE,"monster",(VLOOKUP(C1939,AI!A:B,2,FALSE)))</f>
        <v>WuYaoKeJiaSuErDe</v>
      </c>
      <c r="E1939" s="4">
        <v>43</v>
      </c>
      <c r="F1939" s="86" t="str">
        <f>VLOOKUP(D1939,AI!B:G,2,FALSE)</f>
        <v>WuYaoKeJiaSuErDe_Born(RECEIVER,ARG0,ARG1,ARG2,ARG3,ARG4)</v>
      </c>
      <c r="G1939" s="86" t="str">
        <f>VLOOKUP(D1939,AI!B:G,3,FALSE)</f>
        <v>WuYaoKeJiaSuErDe_Update(RECEIVER,ARG0,ARG1,ARG2,ARG3,ARG4)</v>
      </c>
      <c r="H1939" s="57"/>
      <c r="I1939" s="57"/>
      <c r="J1939" s="86" t="str">
        <f>VLOOKUP(D1939,AI!B:G,6,FALSE)</f>
        <v>WuYaoKeJiaSuErDe_Deadth(RECEIVER,ARG0,ARG1,ARG2,ARG3,ARG4)</v>
      </c>
      <c r="K1939" s="86">
        <f t="shared" si="84"/>
        <v>1</v>
      </c>
      <c r="L1939" s="57">
        <v>19962</v>
      </c>
      <c r="M1939" s="89">
        <f t="shared" si="83"/>
        <v>1290</v>
      </c>
      <c r="N1939" s="57">
        <v>375</v>
      </c>
      <c r="O1939" s="57">
        <v>68</v>
      </c>
      <c r="P1939" s="89">
        <v>100</v>
      </c>
      <c r="Q1939" s="57">
        <v>200</v>
      </c>
      <c r="R1939" s="89">
        <f t="shared" si="82"/>
        <v>490</v>
      </c>
      <c r="S1939" s="86">
        <v>320</v>
      </c>
      <c r="T1939" s="57"/>
      <c r="U1939" s="89">
        <v>69</v>
      </c>
      <c r="V1939" s="57"/>
      <c r="W1939" s="57"/>
      <c r="X1939" s="57"/>
      <c r="Y1939" s="86">
        <v>100</v>
      </c>
      <c r="Z1939" s="86">
        <v>100</v>
      </c>
      <c r="AA1939" s="86">
        <v>100</v>
      </c>
      <c r="AB1939" s="86">
        <v>100</v>
      </c>
      <c r="AC1939" s="86">
        <v>100</v>
      </c>
      <c r="AD1939" s="86">
        <v>100</v>
      </c>
      <c r="AE1939" s="57"/>
      <c r="AF1939" s="90">
        <f t="shared" si="81"/>
        <v>151019</v>
      </c>
    </row>
    <row r="1940" spans="1:32">
      <c r="A1940" s="54">
        <v>51020</v>
      </c>
      <c r="B1940" s="102">
        <v>87</v>
      </c>
      <c r="C1940" s="4" t="s">
        <v>149</v>
      </c>
      <c r="D1940" s="85" t="str">
        <f>IF(IF(COUNTIF(AI!A:A,'表格编辑 '!C1940),TRUE,FALSE)=FALSE,"monster",(VLOOKUP(C1940,AI!A:B,2,FALSE)))</f>
        <v>XieZiKingAKS</v>
      </c>
      <c r="E1940" s="4">
        <v>44</v>
      </c>
      <c r="F1940" s="86" t="str">
        <f>VLOOKUP(D1940,AI!B:G,2,FALSE)</f>
        <v>XieZiKingAKS_Born(RECEIVER,ARG0,ARG1,ARG2,ARG3,ARG4)</v>
      </c>
      <c r="G1940" s="86" t="str">
        <f>VLOOKUP(D1940,AI!B:G,3,FALSE)</f>
        <v>XieZiKingAKS_Update(RECEIVER,ARG0,ARG1,ARG2,ARG3,ARG4)</v>
      </c>
      <c r="H1940" s="57"/>
      <c r="I1940" s="57"/>
      <c r="J1940" s="86" t="str">
        <f>VLOOKUP(D1940,AI!B:G,6,FALSE)</f>
        <v>XieZiKingAKS_deadth(RECEIVER,ARG0,ARG1,ARG2,ARG3,ARG4)</v>
      </c>
      <c r="K1940" s="86">
        <f t="shared" si="84"/>
        <v>1</v>
      </c>
      <c r="L1940" s="57">
        <v>20403</v>
      </c>
      <c r="M1940" s="89">
        <f t="shared" si="83"/>
        <v>1320</v>
      </c>
      <c r="N1940" s="57">
        <v>387</v>
      </c>
      <c r="O1940" s="57">
        <v>70</v>
      </c>
      <c r="P1940" s="89">
        <v>100</v>
      </c>
      <c r="Q1940" s="57"/>
      <c r="R1940" s="89">
        <f t="shared" si="82"/>
        <v>500</v>
      </c>
      <c r="S1940" s="86">
        <v>320</v>
      </c>
      <c r="T1940" s="57"/>
      <c r="U1940" s="89">
        <v>70</v>
      </c>
      <c r="V1940" s="57"/>
      <c r="W1940" s="57"/>
      <c r="X1940" s="57"/>
      <c r="Y1940" s="86">
        <v>100</v>
      </c>
      <c r="Z1940" s="86">
        <v>100</v>
      </c>
      <c r="AA1940" s="86">
        <v>100</v>
      </c>
      <c r="AB1940" s="86">
        <v>100</v>
      </c>
      <c r="AC1940" s="86">
        <v>100</v>
      </c>
      <c r="AD1940" s="86">
        <v>100</v>
      </c>
      <c r="AE1940" s="57"/>
      <c r="AF1940" s="90">
        <f t="shared" si="81"/>
        <v>151020</v>
      </c>
    </row>
    <row r="1941" spans="1:32">
      <c r="A1941" s="54">
        <v>51021</v>
      </c>
      <c r="B1941" s="102">
        <v>88</v>
      </c>
      <c r="C1941" s="4" t="s">
        <v>151</v>
      </c>
      <c r="D1941" s="85" t="str">
        <f>IF(IF(COUNTIF(AI!A:A,'表格编辑 '!C1941),TRUE,FALSE)=FALSE,"monster",(VLOOKUP(C1941,AI!A:B,2,FALSE)))</f>
        <v>JuXingSiWangRuoChong</v>
      </c>
      <c r="E1941" s="4">
        <v>45</v>
      </c>
      <c r="F1941" s="86" t="str">
        <f>VLOOKUP(D1941,AI!B:G,2,FALSE)</f>
        <v>JuXingSiWangRuoChong_Born(RECEIVER,ARG0,ARG1,ARG2,ARG3,ARG4)</v>
      </c>
      <c r="G1941" s="86" t="str">
        <f>VLOOKUP(D1941,AI!B:G,3,FALSE)</f>
        <v>JuXingSiWangRuoChong_Update(RECEIVER,ARG0,ARG1,ARG2,ARG3,ARG4)</v>
      </c>
      <c r="H1941" s="57"/>
      <c r="I1941" s="57"/>
      <c r="J1941" s="86" t="str">
        <f>VLOOKUP(D1941,AI!B:G,6,FALSE)</f>
        <v>JuXingSiWangRuoChong_deadth(RECEIVER,ARG0,ARG1,ARG2,ARG3,ARG4)</v>
      </c>
      <c r="K1941" s="86">
        <f t="shared" si="84"/>
        <v>1</v>
      </c>
      <c r="L1941" s="57">
        <v>20547</v>
      </c>
      <c r="M1941" s="89">
        <f t="shared" si="83"/>
        <v>1350</v>
      </c>
      <c r="N1941" s="57">
        <v>399</v>
      </c>
      <c r="O1941" s="89">
        <v>72</v>
      </c>
      <c r="P1941" s="89">
        <v>100</v>
      </c>
      <c r="Q1941" s="57"/>
      <c r="R1941" s="89">
        <f t="shared" si="82"/>
        <v>510</v>
      </c>
      <c r="S1941" s="86">
        <v>320</v>
      </c>
      <c r="T1941" s="57"/>
      <c r="U1941" s="89">
        <v>71</v>
      </c>
      <c r="V1941" s="57"/>
      <c r="W1941" s="57"/>
      <c r="X1941" s="57"/>
      <c r="Y1941" s="86">
        <v>100</v>
      </c>
      <c r="Z1941" s="86">
        <v>100</v>
      </c>
      <c r="AA1941" s="86">
        <v>100</v>
      </c>
      <c r="AB1941" s="86">
        <v>100</v>
      </c>
      <c r="AC1941" s="86">
        <v>100</v>
      </c>
      <c r="AD1941" s="86">
        <v>100</v>
      </c>
      <c r="AE1941" s="57"/>
      <c r="AF1941" s="90">
        <f t="shared" ref="AF1941:AF1958" si="85">100000+A1941</f>
        <v>151021</v>
      </c>
    </row>
    <row r="1942" spans="1:32">
      <c r="A1942" s="54">
        <v>51022</v>
      </c>
      <c r="B1942" s="102">
        <v>89</v>
      </c>
      <c r="C1942" s="4" t="s">
        <v>153</v>
      </c>
      <c r="D1942" s="85" t="str">
        <f>IF(IF(COUNTIF(AI!A:A,'表格编辑 '!C1942),TRUE,FALSE)=FALSE,"monster",(VLOOKUP(C1942,AI!A:B,2,FALSE)))</f>
        <v>DesertTunShiHua</v>
      </c>
      <c r="E1942" s="4">
        <v>46</v>
      </c>
      <c r="F1942" s="86" t="str">
        <f>VLOOKUP(D1942,AI!B:G,2,FALSE)</f>
        <v>DesertTunShiHua_Born(RECEIVER, ARG0, ARG1, ARG2, ARG3,ARG4)</v>
      </c>
      <c r="G1942" s="86" t="str">
        <f>VLOOKUP(D1942,AI!B:G,3,FALSE)</f>
        <v>DesertTunShiHua_Update(RECEIVER, ARG0, ARG1, ARG2, ARG3,ARG4)</v>
      </c>
      <c r="H1942" s="57"/>
      <c r="I1942" s="57"/>
      <c r="J1942" s="86" t="str">
        <f>VLOOKUP(D1942,AI!B:G,6,FALSE)</f>
        <v>DesertTunShiHua_deadth(RECEIVER, ARG0, ARG1, ARG2, ARG3,ARG4)</v>
      </c>
      <c r="K1942" s="86">
        <f t="shared" si="84"/>
        <v>1</v>
      </c>
      <c r="L1942" s="57">
        <v>20712</v>
      </c>
      <c r="M1942" s="89">
        <f t="shared" si="83"/>
        <v>1380</v>
      </c>
      <c r="N1942" s="57">
        <v>411</v>
      </c>
      <c r="O1942" s="57">
        <v>74</v>
      </c>
      <c r="P1942" s="89">
        <v>100</v>
      </c>
      <c r="Q1942" s="57">
        <v>250</v>
      </c>
      <c r="R1942" s="89">
        <f t="shared" si="82"/>
        <v>520</v>
      </c>
      <c r="S1942" s="86">
        <v>320</v>
      </c>
      <c r="T1942" s="57"/>
      <c r="U1942" s="89">
        <v>72</v>
      </c>
      <c r="V1942" s="57"/>
      <c r="W1942" s="57"/>
      <c r="X1942" s="57"/>
      <c r="Y1942" s="86">
        <v>100</v>
      </c>
      <c r="Z1942" s="86">
        <v>100</v>
      </c>
      <c r="AA1942" s="86">
        <v>100</v>
      </c>
      <c r="AB1942" s="86">
        <v>100</v>
      </c>
      <c r="AC1942" s="86">
        <v>100</v>
      </c>
      <c r="AD1942" s="86">
        <v>100</v>
      </c>
      <c r="AE1942" s="57"/>
      <c r="AF1942" s="90">
        <f t="shared" si="85"/>
        <v>151022</v>
      </c>
    </row>
    <row r="1943" spans="1:32">
      <c r="A1943" s="54">
        <v>51023</v>
      </c>
      <c r="B1943" s="102">
        <v>90</v>
      </c>
      <c r="C1943" s="4" t="s">
        <v>155</v>
      </c>
      <c r="D1943" s="85" t="str">
        <f>IF(IF(COUNTIF(AI!A:A,'表格编辑 '!C1943),TRUE,FALSE)=FALSE,"monster",(VLOOKUP(C1943,AI!A:B,2,FALSE)))</f>
        <v>DesertDanditBaTuo</v>
      </c>
      <c r="E1943" s="4">
        <v>47</v>
      </c>
      <c r="F1943" s="86" t="str">
        <f>VLOOKUP(D1943,AI!B:G,2,FALSE)</f>
        <v>DesertDanditBaTuo_Born(RECEIVER,ARG0,ARG1,ARG2,ARG3,ARG4)</v>
      </c>
      <c r="G1943" s="86" t="str">
        <f>VLOOKUP(D1943,AI!B:G,3,FALSE)</f>
        <v>DesertDanditBaTuo_Update(RECEIVER,ARG0,ARG1,ARG2,ARG3,ARG4)</v>
      </c>
      <c r="H1943" s="57"/>
      <c r="I1943" s="57"/>
      <c r="J1943" s="86" t="str">
        <f>VLOOKUP(D1943,AI!B:G,6,FALSE)</f>
        <v>DesertDanditBaTuo_deadth(RECEIVER,ARG0,ARG1,ARG2,ARG3,ARG4)</v>
      </c>
      <c r="K1943" s="86">
        <f t="shared" si="84"/>
        <v>1</v>
      </c>
      <c r="L1943" s="57">
        <v>21162</v>
      </c>
      <c r="M1943" s="89">
        <f t="shared" si="83"/>
        <v>1410</v>
      </c>
      <c r="N1943" s="57">
        <v>423</v>
      </c>
      <c r="O1943" s="57">
        <v>76</v>
      </c>
      <c r="P1943" s="89">
        <v>100</v>
      </c>
      <c r="Q1943" s="57">
        <v>100</v>
      </c>
      <c r="R1943" s="89">
        <f t="shared" si="82"/>
        <v>530</v>
      </c>
      <c r="S1943" s="86">
        <v>320</v>
      </c>
      <c r="T1943" s="57"/>
      <c r="U1943" s="89">
        <v>73</v>
      </c>
      <c r="V1943" s="57"/>
      <c r="W1943" s="57"/>
      <c r="X1943" s="57"/>
      <c r="Y1943" s="86">
        <v>100</v>
      </c>
      <c r="Z1943" s="86">
        <v>100</v>
      </c>
      <c r="AA1943" s="86">
        <v>100</v>
      </c>
      <c r="AB1943" s="86">
        <v>100</v>
      </c>
      <c r="AC1943" s="86">
        <v>100</v>
      </c>
      <c r="AD1943" s="86">
        <v>100</v>
      </c>
      <c r="AE1943" s="57"/>
      <c r="AF1943" s="90">
        <f t="shared" si="85"/>
        <v>151023</v>
      </c>
    </row>
    <row r="1944" spans="1:32">
      <c r="A1944" s="54">
        <v>51024</v>
      </c>
      <c r="B1944" s="102">
        <v>91</v>
      </c>
      <c r="C1944" s="4" t="s">
        <v>157</v>
      </c>
      <c r="D1944" s="85" t="str">
        <f>IF(IF(COUNTIF(AI!A:A,'表格编辑 '!C1944),TRUE,FALSE)=FALSE,"monster",(VLOOKUP(C1944,AI!A:B,2,FALSE)))</f>
        <v>XiYiRenMoLuo</v>
      </c>
      <c r="E1944" s="4">
        <v>48</v>
      </c>
      <c r="F1944" s="86" t="str">
        <f>VLOOKUP(D1944,AI!B:G,2,FALSE)</f>
        <v>XiYiRenMoLuo_Bron(RECEIVER,ARG0,ARG1,ARG2,ARG3,ARG4)</v>
      </c>
      <c r="G1944" s="86" t="str">
        <f>VLOOKUP(D1944,AI!B:G,3,FALSE)</f>
        <v>XiYiRenMoLuo_Update(RECEIVER,ARG0,ARG1,ARG2,ARG3,ARG4)</v>
      </c>
      <c r="H1944" s="57"/>
      <c r="I1944" s="57"/>
      <c r="J1944" s="86" t="str">
        <f>VLOOKUP(D1944,AI!B:G,6,FALSE)</f>
        <v>XiYiRenMoLuo_deadth(RECEIVER,ARG0,ARG1,ARG2,ARG3,ARG4)</v>
      </c>
      <c r="K1944" s="86">
        <f t="shared" si="84"/>
        <v>1</v>
      </c>
      <c r="L1944" s="57">
        <v>23811</v>
      </c>
      <c r="M1944" s="89">
        <f t="shared" si="83"/>
        <v>1440</v>
      </c>
      <c r="N1944" s="57">
        <v>434</v>
      </c>
      <c r="O1944" s="89">
        <v>78</v>
      </c>
      <c r="P1944" s="89">
        <v>100</v>
      </c>
      <c r="Q1944" s="57">
        <v>100</v>
      </c>
      <c r="R1944" s="89">
        <f t="shared" si="82"/>
        <v>540</v>
      </c>
      <c r="S1944" s="86">
        <v>320</v>
      </c>
      <c r="T1944" s="57"/>
      <c r="U1944" s="89">
        <v>74</v>
      </c>
      <c r="V1944" s="57"/>
      <c r="W1944" s="57"/>
      <c r="X1944" s="57"/>
      <c r="Y1944" s="86">
        <v>100</v>
      </c>
      <c r="Z1944" s="86">
        <v>100</v>
      </c>
      <c r="AA1944" s="86">
        <v>100</v>
      </c>
      <c r="AB1944" s="86">
        <v>100</v>
      </c>
      <c r="AC1944" s="86">
        <v>100</v>
      </c>
      <c r="AD1944" s="86">
        <v>100</v>
      </c>
      <c r="AE1944" s="57"/>
      <c r="AF1944" s="90">
        <f t="shared" si="85"/>
        <v>151024</v>
      </c>
    </row>
    <row r="1945" spans="1:32">
      <c r="A1945" s="54">
        <v>51025</v>
      </c>
      <c r="B1945" s="102">
        <v>93</v>
      </c>
      <c r="C1945" s="4" t="s">
        <v>161</v>
      </c>
      <c r="D1945" s="85" t="str">
        <f>IF(IF(COUNTIF(AI!A:A,'表格编辑 '!C1945),TRUE,FALSE)=FALSE,"monster",(VLOOKUP(C1945,AI!A:B,2,FALSE)))</f>
        <v>DesertGoanna</v>
      </c>
      <c r="E1945" s="4">
        <v>49</v>
      </c>
      <c r="F1945" s="86" t="str">
        <f>VLOOKUP(D1945,AI!B:G,2,FALSE)</f>
        <v>DesertGoanna_Bron(RECEIVER,ARG0,ARG1,ARG2,ARG3,ARG4)</v>
      </c>
      <c r="G1945" s="86" t="str">
        <f>VLOOKUP(D1945,AI!B:G,3,FALSE)</f>
        <v>DesertGoanna_Update(RECEIVER,ARG0,ARG1,ARG2,ARG3,ARG4)</v>
      </c>
      <c r="H1945" s="57"/>
      <c r="I1945" s="57"/>
      <c r="J1945" s="86" t="str">
        <f>VLOOKUP(D1945,AI!B:G,6,FALSE)</f>
        <v>DesertGoanna_deadth(RECEIVER,ARG0,ARG1,ARG2,ARG3,ARG4)</v>
      </c>
      <c r="K1945" s="86">
        <f t="shared" si="84"/>
        <v>1</v>
      </c>
      <c r="L1945" s="57">
        <v>23946</v>
      </c>
      <c r="M1945" s="89">
        <f t="shared" si="83"/>
        <v>1470</v>
      </c>
      <c r="N1945" s="57">
        <v>446</v>
      </c>
      <c r="O1945" s="57">
        <v>80</v>
      </c>
      <c r="P1945" s="89">
        <v>100</v>
      </c>
      <c r="Q1945" s="57">
        <v>100</v>
      </c>
      <c r="R1945" s="89">
        <f t="shared" si="82"/>
        <v>550</v>
      </c>
      <c r="S1945" s="86">
        <v>320</v>
      </c>
      <c r="T1945" s="57"/>
      <c r="U1945" s="89">
        <v>75</v>
      </c>
      <c r="V1945" s="57"/>
      <c r="W1945" s="57"/>
      <c r="X1945" s="57"/>
      <c r="Y1945" s="86">
        <v>100</v>
      </c>
      <c r="Z1945" s="86">
        <v>100</v>
      </c>
      <c r="AA1945" s="86">
        <v>100</v>
      </c>
      <c r="AB1945" s="86">
        <v>100</v>
      </c>
      <c r="AC1945" s="86">
        <v>100</v>
      </c>
      <c r="AD1945" s="86">
        <v>100</v>
      </c>
      <c r="AE1945" s="57"/>
      <c r="AF1945" s="90">
        <f t="shared" si="85"/>
        <v>151025</v>
      </c>
    </row>
    <row r="1946" spans="1:32">
      <c r="A1946" s="54">
        <v>51026</v>
      </c>
      <c r="B1946" s="102">
        <v>94</v>
      </c>
      <c r="C1946" s="4" t="s">
        <v>163</v>
      </c>
      <c r="D1946" s="85" t="str">
        <f>IF(IF(COUNTIF(AI!A:A,'表格编辑 '!C1946),TRUE,FALSE)=FALSE,"monster",(VLOOKUP(C1946,AI!A:B,2,FALSE)))</f>
        <v>ShiMoXiangKeLuTe</v>
      </c>
      <c r="E1946" s="4">
        <v>50</v>
      </c>
      <c r="F1946" s="86" t="str">
        <f>VLOOKUP(D1946,AI!B:G,2,FALSE)</f>
        <v>ShiMoXiangKeLuTe_Bron(RECEIVER,ARG0,ARG1,ARG2,ARG3,ARG4)</v>
      </c>
      <c r="G1946" s="86" t="str">
        <f>VLOOKUP(D1946,AI!B:G,3,FALSE)</f>
        <v>ShiMoXiangKeLuTe_Update(RECEIVER,ARG0,ARG1,ARG2,ARG3,ARG4)</v>
      </c>
      <c r="H1946" s="57"/>
      <c r="I1946" s="57"/>
      <c r="J1946" s="86" t="str">
        <f>VLOOKUP(D1946,AI!B:G,6,FALSE)</f>
        <v>ShiMoXiangKeLuTe_Deadth(RECEIVER,ARG0,ARG1,ARG2,ARG3,ARG4)</v>
      </c>
      <c r="K1946" s="86">
        <f t="shared" si="84"/>
        <v>1</v>
      </c>
      <c r="L1946" s="57">
        <v>24396</v>
      </c>
      <c r="M1946" s="89">
        <f t="shared" si="83"/>
        <v>1500</v>
      </c>
      <c r="N1946" s="57">
        <v>459</v>
      </c>
      <c r="O1946" s="57">
        <v>82</v>
      </c>
      <c r="P1946" s="89">
        <v>100</v>
      </c>
      <c r="Q1946" s="57">
        <v>100</v>
      </c>
      <c r="R1946" s="89">
        <f t="shared" si="82"/>
        <v>560</v>
      </c>
      <c r="S1946" s="86">
        <v>320</v>
      </c>
      <c r="T1946" s="57"/>
      <c r="U1946" s="89">
        <v>76</v>
      </c>
      <c r="V1946" s="57"/>
      <c r="W1946" s="57"/>
      <c r="X1946" s="57"/>
      <c r="Y1946" s="86">
        <v>100</v>
      </c>
      <c r="Z1946" s="86">
        <v>100</v>
      </c>
      <c r="AA1946" s="86">
        <v>100</v>
      </c>
      <c r="AB1946" s="86">
        <v>100</v>
      </c>
      <c r="AC1946" s="86">
        <v>100</v>
      </c>
      <c r="AD1946" s="86">
        <v>100</v>
      </c>
      <c r="AE1946" s="57"/>
      <c r="AF1946" s="90">
        <f t="shared" si="85"/>
        <v>151026</v>
      </c>
    </row>
    <row r="1947" spans="1:32">
      <c r="A1947" s="54">
        <v>51027</v>
      </c>
      <c r="B1947" s="102">
        <v>95</v>
      </c>
      <c r="C1947" s="4" t="s">
        <v>165</v>
      </c>
      <c r="D1947" s="85" t="str">
        <f>IF(IF(COUNTIF(AI!A:A,'表格编辑 '!C1947),TRUE,FALSE)=FALSE,"monster",(VLOOKUP(C1947,AI!A:B,2,FALSE)))</f>
        <v>ShaJuLongAoMaJiTe</v>
      </c>
      <c r="E1947" s="4">
        <v>51</v>
      </c>
      <c r="F1947" s="86" t="str">
        <f>VLOOKUP(D1947,AI!B:G,2,FALSE)</f>
        <v>ShaJuLongAoMaJiTe_Born(RECEIVER,ARG0,ARG1,ARG2,ARG3,ARG4)</v>
      </c>
      <c r="G1947" s="86" t="str">
        <f>VLOOKUP(D1947,AI!B:G,3,FALSE)</f>
        <v>ShaJuLongAoMaJiTe_Update(RECEIVER,ARG0,ARG1,ARG2,ARG3,ARG4)</v>
      </c>
      <c r="H1947" s="57"/>
      <c r="I1947" s="57"/>
      <c r="J1947" s="86" t="str">
        <f>VLOOKUP(D1947,AI!B:G,6,FALSE)</f>
        <v>ShaJuLongAoMaJiTe_Deadth(RECEIVER,ARG0,ARG1,ARG2,ARG3,ARG4)</v>
      </c>
      <c r="K1947" s="86">
        <f t="shared" si="84"/>
        <v>1</v>
      </c>
      <c r="L1947" s="57">
        <v>24561</v>
      </c>
      <c r="M1947" s="89">
        <f t="shared" si="83"/>
        <v>1530</v>
      </c>
      <c r="N1947" s="57">
        <v>470</v>
      </c>
      <c r="O1947" s="89">
        <v>84</v>
      </c>
      <c r="P1947" s="89">
        <v>100</v>
      </c>
      <c r="Q1947" s="57">
        <v>200</v>
      </c>
      <c r="R1947" s="89">
        <f t="shared" si="82"/>
        <v>570</v>
      </c>
      <c r="S1947" s="86">
        <v>320</v>
      </c>
      <c r="T1947" s="57"/>
      <c r="U1947" s="89">
        <v>77</v>
      </c>
      <c r="V1947" s="57"/>
      <c r="W1947" s="57"/>
      <c r="X1947" s="57"/>
      <c r="Y1947" s="86">
        <v>100</v>
      </c>
      <c r="Z1947" s="86">
        <v>100</v>
      </c>
      <c r="AA1947" s="86">
        <v>100</v>
      </c>
      <c r="AB1947" s="86">
        <v>100</v>
      </c>
      <c r="AC1947" s="86">
        <v>100</v>
      </c>
      <c r="AD1947" s="86">
        <v>100</v>
      </c>
      <c r="AE1947" s="57"/>
      <c r="AF1947" s="90">
        <f t="shared" si="85"/>
        <v>151027</v>
      </c>
    </row>
    <row r="1948" spans="1:32">
      <c r="A1948" s="54">
        <v>51028</v>
      </c>
      <c r="B1948" s="102">
        <v>96</v>
      </c>
      <c r="C1948" s="4" t="s">
        <v>167</v>
      </c>
      <c r="D1948" s="85" t="str">
        <f>IF(IF(COUNTIF(AI!A:A,'表格编辑 '!C1948),TRUE,FALSE)=FALSE,"monster",(VLOOKUP(C1948,AI!A:B,2,FALSE)))</f>
        <v>XiYiRenZhiWangKangNuo</v>
      </c>
      <c r="E1948" s="4">
        <v>52</v>
      </c>
      <c r="F1948" s="86" t="str">
        <f>VLOOKUP(D1948,AI!B:G,2,FALSE)</f>
        <v>XiYiRenZhiWangKangNuo_Born(RECEIVER,ARG0,ARG1,ARG2,ARG3,ARG4)</v>
      </c>
      <c r="G1948" s="86" t="str">
        <f>VLOOKUP(D1948,AI!B:G,3,FALSE)</f>
        <v>XiYiRenZhiWangKangNuo_Update(RECEIVER,ARG0,ARG1,ARG2,ARG3,ARG4)</v>
      </c>
      <c r="H1948" s="57"/>
      <c r="I1948" s="57"/>
      <c r="J1948" s="86" t="str">
        <f>VLOOKUP(D1948,AI!B:G,6,FALSE)</f>
        <v>XiYiRenZhiWangKangNuo_Deadth(RECEIVER,ARG0,ARG1,ARG2,ARG3,ARG4)</v>
      </c>
      <c r="K1948" s="86">
        <f t="shared" si="84"/>
        <v>1</v>
      </c>
      <c r="L1948" s="57">
        <v>24720</v>
      </c>
      <c r="M1948" s="89">
        <f t="shared" si="83"/>
        <v>1560</v>
      </c>
      <c r="N1948" s="57">
        <v>483</v>
      </c>
      <c r="O1948" s="57">
        <v>86</v>
      </c>
      <c r="P1948" s="89">
        <v>100</v>
      </c>
      <c r="Q1948" s="57">
        <v>200</v>
      </c>
      <c r="R1948" s="89">
        <f t="shared" si="82"/>
        <v>580</v>
      </c>
      <c r="S1948" s="86">
        <v>320</v>
      </c>
      <c r="T1948" s="57"/>
      <c r="U1948" s="89">
        <v>78</v>
      </c>
      <c r="V1948" s="57"/>
      <c r="W1948" s="57"/>
      <c r="X1948" s="57"/>
      <c r="Y1948" s="86">
        <v>100</v>
      </c>
      <c r="Z1948" s="86">
        <v>100</v>
      </c>
      <c r="AA1948" s="86">
        <v>100</v>
      </c>
      <c r="AB1948" s="86">
        <v>100</v>
      </c>
      <c r="AC1948" s="86">
        <v>100</v>
      </c>
      <c r="AD1948" s="86">
        <v>100</v>
      </c>
      <c r="AE1948" s="57"/>
      <c r="AF1948" s="90">
        <f t="shared" si="85"/>
        <v>151028</v>
      </c>
    </row>
    <row r="1949" spans="1:32">
      <c r="A1949" s="54">
        <v>51029</v>
      </c>
      <c r="B1949" s="102">
        <v>105</v>
      </c>
      <c r="C1949" s="4" t="s">
        <v>183</v>
      </c>
      <c r="D1949" s="85" t="str">
        <f>IF(IF(COUNTIF(AI!A:A,'表格编辑 '!C1949),TRUE,FALSE)=FALSE,"monster",(VLOOKUP(C1949,AI!A:B,2,FALSE)))</f>
        <v>DaXiongMaoLuTe</v>
      </c>
      <c r="E1949" s="4">
        <v>54</v>
      </c>
      <c r="F1949" s="86" t="str">
        <f>VLOOKUP(D1949,AI!B:G,2,FALSE)</f>
        <v>DaXiongMaoLuTe_Born(RECEIVER,ARG0,ARG1,ARG2,ARG3,ARG4)</v>
      </c>
      <c r="G1949" s="86" t="str">
        <f>VLOOKUP(D1949,AI!B:G,3,FALSE)</f>
        <v>DaXiongMaoLuTe_Update(RECEIVER,ARG0,ARG1,ARG2,ARG3,ARG4)</v>
      </c>
      <c r="H1949" s="57"/>
      <c r="I1949" s="57"/>
      <c r="J1949" s="86" t="str">
        <f>VLOOKUP(D1949,AI!B:G,6,FALSE)</f>
        <v>DaXiongMaoLuTe_Deadth(RECEIVER,ARG0,ARG1,ARG2,ARG3,ARG4)</v>
      </c>
      <c r="K1949" s="86">
        <f t="shared" si="84"/>
        <v>1</v>
      </c>
      <c r="L1949" s="57">
        <v>25311</v>
      </c>
      <c r="M1949" s="89">
        <f t="shared" si="83"/>
        <v>1620</v>
      </c>
      <c r="N1949" s="57">
        <v>496</v>
      </c>
      <c r="O1949" s="57">
        <v>88</v>
      </c>
      <c r="P1949" s="89">
        <v>100</v>
      </c>
      <c r="Q1949" s="57">
        <v>200</v>
      </c>
      <c r="R1949" s="89">
        <f t="shared" si="82"/>
        <v>590</v>
      </c>
      <c r="S1949" s="86">
        <v>320</v>
      </c>
      <c r="T1949" s="57"/>
      <c r="U1949" s="89">
        <v>79</v>
      </c>
      <c r="V1949" s="57"/>
      <c r="W1949" s="57"/>
      <c r="X1949" s="57"/>
      <c r="Y1949" s="86">
        <v>100</v>
      </c>
      <c r="Z1949" s="86">
        <v>100</v>
      </c>
      <c r="AA1949" s="86">
        <v>100</v>
      </c>
      <c r="AB1949" s="86">
        <v>100</v>
      </c>
      <c r="AC1949" s="86">
        <v>100</v>
      </c>
      <c r="AD1949" s="86">
        <v>100</v>
      </c>
      <c r="AE1949" s="57"/>
      <c r="AF1949" s="90">
        <f t="shared" si="85"/>
        <v>151029</v>
      </c>
    </row>
    <row r="1950" spans="1:32">
      <c r="A1950" s="54">
        <v>51030</v>
      </c>
      <c r="B1950" s="102">
        <v>107</v>
      </c>
      <c r="C1950" s="4" t="s">
        <v>187</v>
      </c>
      <c r="D1950" s="85" t="str">
        <f>IF(IF(COUNTIF(AI!A:A,'表格编辑 '!C1950),TRUE,FALSE)=FALSE,"monster",(VLOOKUP(C1950,AI!A:B,2,FALSE)))</f>
        <v>JunFaPiNiSi</v>
      </c>
      <c r="E1950" s="4">
        <v>55</v>
      </c>
      <c r="F1950" s="86" t="str">
        <f>VLOOKUP(D1950,AI!B:G,2,FALSE)</f>
        <v>JunFaPiNiSi_Born(RECEIVER,ARG0,ARG1,ARG2,ARG3,ARG4)</v>
      </c>
      <c r="G1950" s="86" t="str">
        <f>VLOOKUP(D1950,AI!B:G,3,FALSE)</f>
        <v>JunFaPiNiSi_Update(RECEIVER,ARG0,ARG1,ARG2,ARG3,ARG4)</v>
      </c>
      <c r="H1950" s="57"/>
      <c r="I1950" s="57"/>
      <c r="J1950" s="86" t="str">
        <f>VLOOKUP(D1950,AI!B:G,6,FALSE)</f>
        <v>JunFaPiNiSi_Deadth(RECEIVER,ARG0,ARG1,ARG2,ARG3,ARG4)</v>
      </c>
      <c r="K1950" s="86">
        <f t="shared" si="84"/>
        <v>1</v>
      </c>
      <c r="L1950" s="57">
        <v>25416</v>
      </c>
      <c r="M1950" s="89">
        <f t="shared" si="83"/>
        <v>1650</v>
      </c>
      <c r="N1950" s="57">
        <v>508</v>
      </c>
      <c r="O1950" s="89">
        <v>90</v>
      </c>
      <c r="P1950" s="89">
        <v>100</v>
      </c>
      <c r="Q1950" s="57">
        <v>200</v>
      </c>
      <c r="R1950" s="89">
        <f t="shared" si="82"/>
        <v>600</v>
      </c>
      <c r="S1950" s="86">
        <v>320</v>
      </c>
      <c r="T1950" s="57"/>
      <c r="U1950" s="89">
        <v>80</v>
      </c>
      <c r="V1950" s="57"/>
      <c r="W1950" s="57"/>
      <c r="X1950" s="57"/>
      <c r="Y1950" s="86">
        <v>100</v>
      </c>
      <c r="Z1950" s="86">
        <v>100</v>
      </c>
      <c r="AA1950" s="86">
        <v>100</v>
      </c>
      <c r="AB1950" s="86">
        <v>100</v>
      </c>
      <c r="AC1950" s="86">
        <v>100</v>
      </c>
      <c r="AD1950" s="86">
        <v>100</v>
      </c>
      <c r="AE1950" s="57"/>
      <c r="AF1950" s="90">
        <f t="shared" si="85"/>
        <v>151030</v>
      </c>
    </row>
    <row r="1951" spans="1:32">
      <c r="A1951" s="54">
        <v>51031</v>
      </c>
      <c r="B1951" s="102">
        <v>108</v>
      </c>
      <c r="C1951" s="4" t="s">
        <v>189</v>
      </c>
      <c r="D1951" s="85" t="str">
        <f>IF(IF(COUNTIF(AI!A:A,'表格编辑 '!C1951),TRUE,FALSE)=FALSE,"monster",(VLOOKUP(C1951,AI!A:B,2,FALSE)))</f>
        <v>QianNianXueYao</v>
      </c>
      <c r="E1951" s="4">
        <v>56</v>
      </c>
      <c r="F1951" s="86" t="str">
        <f>VLOOKUP(D1951,AI!B:G,2,FALSE)</f>
        <v>QianNianXueYao_Born(RECEIVER,ARG0,ARG1,ARG2,ARG3,ARG4)</v>
      </c>
      <c r="G1951" s="86" t="str">
        <f>VLOOKUP(D1951,AI!B:G,3,FALSE)</f>
        <v>QianNianXueYao_Update(RECEIVER,ARG0,ARG1,ARG2,ARG3,ARG4)</v>
      </c>
      <c r="H1951" s="57"/>
      <c r="I1951" s="57"/>
      <c r="J1951" s="86" t="str">
        <f>VLOOKUP(D1951,AI!B:G,6,FALSE)</f>
        <v>QianNianXueYao_Deadth(RECEIVER,ARG0,ARG1,ARG2,ARG3,ARG4)</v>
      </c>
      <c r="K1951" s="86">
        <f t="shared" si="84"/>
        <v>1</v>
      </c>
      <c r="L1951" s="57">
        <v>25926</v>
      </c>
      <c r="M1951" s="89">
        <f t="shared" si="83"/>
        <v>1680</v>
      </c>
      <c r="N1951" s="57">
        <v>519</v>
      </c>
      <c r="O1951" s="57">
        <v>92</v>
      </c>
      <c r="P1951" s="89">
        <v>100</v>
      </c>
      <c r="Q1951" s="57">
        <v>200</v>
      </c>
      <c r="R1951" s="89">
        <f t="shared" si="82"/>
        <v>610</v>
      </c>
      <c r="S1951" s="86">
        <v>320</v>
      </c>
      <c r="T1951" s="57"/>
      <c r="U1951" s="89">
        <v>81</v>
      </c>
      <c r="V1951" s="57"/>
      <c r="W1951" s="57"/>
      <c r="X1951" s="57"/>
      <c r="Y1951" s="86">
        <v>100</v>
      </c>
      <c r="Z1951" s="86">
        <v>100</v>
      </c>
      <c r="AA1951" s="86">
        <v>100</v>
      </c>
      <c r="AB1951" s="86">
        <v>100</v>
      </c>
      <c r="AC1951" s="86">
        <v>100</v>
      </c>
      <c r="AD1951" s="86">
        <v>100</v>
      </c>
      <c r="AE1951" s="57"/>
      <c r="AF1951" s="90">
        <f t="shared" si="85"/>
        <v>151031</v>
      </c>
    </row>
    <row r="1952" spans="1:32">
      <c r="A1952" s="54">
        <v>51032</v>
      </c>
      <c r="B1952" s="102">
        <v>109</v>
      </c>
      <c r="C1952" s="4" t="s">
        <v>191</v>
      </c>
      <c r="D1952" s="85" t="str">
        <f>IF(IF(COUNTIF(AI!A:A,'表格编辑 '!C1952),TRUE,FALSE)=FALSE,"monster",(VLOOKUP(C1952,AI!A:B,2,FALSE)))</f>
        <v>YinLongAiWeiDa</v>
      </c>
      <c r="E1952" s="4">
        <v>57</v>
      </c>
      <c r="F1952" s="86" t="str">
        <f>VLOOKUP(D1952,AI!B:G,2,FALSE)</f>
        <v>YinLongAiWeiDa_Born(RECEIVER,ARG0,ARG1,ARG2,ARG3,ARG4)</v>
      </c>
      <c r="G1952" s="86" t="str">
        <f>VLOOKUP(D1952,AI!B:G,3,FALSE)</f>
        <v>YinLongAiWeiDa_Update(RECEIVER,ARG0,ARG1,ARG2,ARG3,ARG4)</v>
      </c>
      <c r="H1952" s="57"/>
      <c r="I1952" s="57"/>
      <c r="J1952" s="86" t="str">
        <f>VLOOKUP(D1952,AI!B:G,6,FALSE)</f>
        <v>YinLongAiWeiDa_Deadth(RECEIVER,ARG0,ARG1,ARG2,ARG3,ARG4)</v>
      </c>
      <c r="K1952" s="86">
        <f t="shared" si="84"/>
        <v>1</v>
      </c>
      <c r="L1952" s="57">
        <v>26007</v>
      </c>
      <c r="M1952" s="89">
        <f t="shared" si="83"/>
        <v>1710</v>
      </c>
      <c r="N1952" s="57">
        <v>531</v>
      </c>
      <c r="O1952" s="57">
        <v>94</v>
      </c>
      <c r="P1952" s="89">
        <v>100</v>
      </c>
      <c r="Q1952" s="57">
        <v>200</v>
      </c>
      <c r="R1952" s="89">
        <f t="shared" si="82"/>
        <v>620</v>
      </c>
      <c r="S1952" s="86">
        <v>320</v>
      </c>
      <c r="T1952" s="57"/>
      <c r="U1952" s="89">
        <v>82</v>
      </c>
      <c r="V1952" s="57"/>
      <c r="W1952" s="57"/>
      <c r="X1952" s="57"/>
      <c r="Y1952" s="86">
        <v>100</v>
      </c>
      <c r="Z1952" s="86">
        <v>100</v>
      </c>
      <c r="AA1952" s="86">
        <v>100</v>
      </c>
      <c r="AB1952" s="86">
        <v>100</v>
      </c>
      <c r="AC1952" s="86">
        <v>100</v>
      </c>
      <c r="AD1952" s="86">
        <v>100</v>
      </c>
      <c r="AE1952" s="57"/>
      <c r="AF1952" s="90">
        <f t="shared" si="85"/>
        <v>151032</v>
      </c>
    </row>
    <row r="1953" spans="1:32">
      <c r="A1953" s="54">
        <v>51033</v>
      </c>
      <c r="B1953" s="102">
        <v>111</v>
      </c>
      <c r="C1953" s="4" t="s">
        <v>195</v>
      </c>
      <c r="D1953" s="85" t="str">
        <f>IF(IF(COUNTIF(AI!A:A,'表格编辑 '!C1953),TRUE,FALSE)=FALSE,"monster",(VLOOKUP(C1953,AI!A:B,2,FALSE)))</f>
        <v>BingLangJiaNeiTe</v>
      </c>
      <c r="E1953" s="4">
        <v>60</v>
      </c>
      <c r="F1953" s="86" t="str">
        <f>VLOOKUP(D1953,AI!B:G,2,FALSE)</f>
        <v>BingLangJiaNeiTe_Born(RECEIVER,ARG0,ARG1,ARG2,ARG3,ARG4)</v>
      </c>
      <c r="G1953" s="86" t="str">
        <f>VLOOKUP(D1953,AI!B:G,3,FALSE)</f>
        <v>BingLangJiaNeiTe_Update(RECEIVER,ARG0,ARG1,ARG2,ARG3,ARG4)</v>
      </c>
      <c r="H1953" s="57"/>
      <c r="I1953" s="57"/>
      <c r="J1953" s="86" t="str">
        <f>VLOOKUP(D1953,AI!B:G,6,FALSE)</f>
        <v>BingLangJiaNeiTe_Deadth(RECEIVER,ARG0,ARG1,ARG2,ARG3,ARG4)</v>
      </c>
      <c r="K1953" s="86">
        <f t="shared" si="84"/>
        <v>1</v>
      </c>
      <c r="L1953" s="57">
        <v>29325</v>
      </c>
      <c r="M1953" s="89">
        <f t="shared" si="83"/>
        <v>1800</v>
      </c>
      <c r="N1953" s="57">
        <v>546</v>
      </c>
      <c r="O1953" s="89">
        <v>96</v>
      </c>
      <c r="P1953" s="89">
        <v>100</v>
      </c>
      <c r="Q1953" s="57">
        <v>200</v>
      </c>
      <c r="R1953" s="89">
        <f t="shared" si="82"/>
        <v>630</v>
      </c>
      <c r="S1953" s="86">
        <v>320</v>
      </c>
      <c r="T1953" s="57"/>
      <c r="U1953" s="89">
        <v>83</v>
      </c>
      <c r="V1953" s="57"/>
      <c r="W1953" s="57"/>
      <c r="X1953" s="57"/>
      <c r="Y1953" s="86">
        <v>100</v>
      </c>
      <c r="Z1953" s="86">
        <v>100</v>
      </c>
      <c r="AA1953" s="86">
        <v>100</v>
      </c>
      <c r="AB1953" s="86">
        <v>100</v>
      </c>
      <c r="AC1953" s="86">
        <v>100</v>
      </c>
      <c r="AD1953" s="86">
        <v>100</v>
      </c>
      <c r="AE1953" s="57"/>
      <c r="AF1953" s="90">
        <f t="shared" si="85"/>
        <v>151033</v>
      </c>
    </row>
    <row r="1954" spans="1:32">
      <c r="A1954" s="54">
        <v>51034</v>
      </c>
      <c r="B1954" s="102">
        <v>112</v>
      </c>
      <c r="C1954" s="4" t="s">
        <v>197</v>
      </c>
      <c r="D1954" s="85" t="str">
        <f>IF(IF(COUNTIF(AI!A:A,'表格编辑 '!C1954),TRUE,FALSE)=FALSE,"monster",(VLOOKUP(C1954,AI!A:B,2,FALSE)))</f>
        <v>EMoShiTuLuoErDan</v>
      </c>
      <c r="E1954" s="5">
        <v>60</v>
      </c>
      <c r="F1954" s="86" t="str">
        <f>VLOOKUP(D1954,AI!B:G,2,FALSE)</f>
        <v>EMoShiTuLuoErDan_Born(RECEIVER,ARG0,ARG1,ARG2,ARG3,ARG4)</v>
      </c>
      <c r="G1954" s="86" t="str">
        <f>VLOOKUP(D1954,AI!B:G,3,FALSE)</f>
        <v>EMoShiTuLuoErDan_Update(RECEIVER,ARG0,ARG1,ARG2,ARG3,ARG4)</v>
      </c>
      <c r="H1954" s="57"/>
      <c r="I1954" s="57"/>
      <c r="J1954" s="86" t="str">
        <f>VLOOKUP(D1954,AI!B:G,6,FALSE)</f>
        <v>EMoShiTuLuoErDan_Deadth(RECEIVER,ARG0,ARG1,ARG2,ARG3,ARG4)</v>
      </c>
      <c r="K1954" s="86">
        <f t="shared" si="84"/>
        <v>1</v>
      </c>
      <c r="L1954" s="57">
        <v>26547</v>
      </c>
      <c r="M1954" s="89">
        <f t="shared" si="83"/>
        <v>1800</v>
      </c>
      <c r="N1954" s="57">
        <v>531</v>
      </c>
      <c r="O1954" s="57">
        <v>98</v>
      </c>
      <c r="P1954" s="89">
        <v>100</v>
      </c>
      <c r="Q1954" s="57">
        <v>300</v>
      </c>
      <c r="R1954" s="89">
        <f t="shared" si="82"/>
        <v>640</v>
      </c>
      <c r="S1954" s="86">
        <v>320</v>
      </c>
      <c r="T1954" s="57"/>
      <c r="U1954" s="89">
        <v>84</v>
      </c>
      <c r="V1954" s="57"/>
      <c r="W1954" s="57"/>
      <c r="X1954" s="57"/>
      <c r="Y1954" s="86">
        <v>100</v>
      </c>
      <c r="Z1954" s="86">
        <v>100</v>
      </c>
      <c r="AA1954" s="86">
        <v>100</v>
      </c>
      <c r="AB1954" s="86">
        <v>100</v>
      </c>
      <c r="AC1954" s="86">
        <v>100</v>
      </c>
      <c r="AD1954" s="86">
        <v>100</v>
      </c>
      <c r="AE1954" s="57"/>
      <c r="AF1954" s="90">
        <f t="shared" si="85"/>
        <v>151034</v>
      </c>
    </row>
    <row r="1955" spans="1:32">
      <c r="A1955" s="54">
        <v>51035</v>
      </c>
      <c r="B1955" s="102">
        <v>113</v>
      </c>
      <c r="C1955" s="4" t="s">
        <v>199</v>
      </c>
      <c r="D1955" s="85" t="str">
        <f>IF(IF(COUNTIF(AI!A:A,'表格编辑 '!C1955),TRUE,FALSE)=FALSE,"monster",(VLOOKUP(C1955,AI!A:B,2,FALSE)))</f>
        <v>QianNianBingJingShuMo</v>
      </c>
      <c r="E1955" s="5">
        <v>60</v>
      </c>
      <c r="F1955" s="86" t="str">
        <f>VLOOKUP(D1955,AI!B:G,2,FALSE)</f>
        <v>QianNianBingJingShuMo_Born(RECEIVER,ARG0,ARG1,ARG2,ARG3,ARG4)</v>
      </c>
      <c r="G1955" s="86" t="str">
        <f>VLOOKUP(D1955,AI!B:G,3,FALSE)</f>
        <v>QianNianBingJingShuMo_Update(RECEIVER,ARG0,ARG1,ARG2,ARG3,ARG4)</v>
      </c>
      <c r="H1955" s="57"/>
      <c r="I1955" s="57"/>
      <c r="J1955" s="86" t="str">
        <f>VLOOKUP(D1955,AI!B:G,6,FALSE)</f>
        <v>QianNianBingJingShuMo_Deadth(RECEIVER,ARG0,ARG1,ARG2,ARG3,ARG4)</v>
      </c>
      <c r="K1955" s="86">
        <f t="shared" si="84"/>
        <v>1</v>
      </c>
      <c r="L1955" s="57">
        <v>29910</v>
      </c>
      <c r="M1955" s="89">
        <f t="shared" si="83"/>
        <v>1800</v>
      </c>
      <c r="N1955" s="57">
        <v>571</v>
      </c>
      <c r="O1955" s="57">
        <v>100</v>
      </c>
      <c r="P1955" s="89">
        <v>100</v>
      </c>
      <c r="Q1955" s="57">
        <v>300</v>
      </c>
      <c r="R1955" s="89">
        <f t="shared" si="82"/>
        <v>650</v>
      </c>
      <c r="S1955" s="86">
        <v>320</v>
      </c>
      <c r="T1955" s="57"/>
      <c r="U1955" s="89">
        <v>85</v>
      </c>
      <c r="V1955" s="57"/>
      <c r="W1955" s="57"/>
      <c r="X1955" s="57"/>
      <c r="Y1955" s="86">
        <v>100</v>
      </c>
      <c r="Z1955" s="86">
        <v>100</v>
      </c>
      <c r="AA1955" s="86">
        <v>100</v>
      </c>
      <c r="AB1955" s="86">
        <v>100</v>
      </c>
      <c r="AC1955" s="86">
        <v>100</v>
      </c>
      <c r="AD1955" s="86">
        <v>100</v>
      </c>
      <c r="AE1955" s="57"/>
      <c r="AF1955" s="90">
        <f t="shared" si="85"/>
        <v>151035</v>
      </c>
    </row>
    <row r="1956" spans="1:32">
      <c r="A1956" s="54">
        <v>51036</v>
      </c>
      <c r="B1956" s="102">
        <v>63</v>
      </c>
      <c r="C1956" s="4" t="s">
        <v>511</v>
      </c>
      <c r="D1956" s="85" t="str">
        <f>IF(IF(COUNTIF(AI!A:A,'表格编辑 '!C1956),TRUE,FALSE)=FALSE,"monster",(VLOOKUP(C1956,AI!A:B,2,FALSE)))</f>
        <v>BaiEMoJiLaSi_BOSS2</v>
      </c>
      <c r="E1956" s="5">
        <v>60</v>
      </c>
      <c r="F1956" s="86" t="str">
        <f>VLOOKUP(D1956,AI!B:G,2,FALSE)</f>
        <v>BaiEMoJiLaSi_BOSS2_Born(RECEIVER,ARG0,ARG1,ARG2,ARG3,ARG4)</v>
      </c>
      <c r="G1956" s="86" t="str">
        <f>VLOOKUP(D1956,AI!B:G,3,FALSE)</f>
        <v>BaiEMoJiLaSi_BOSS2_Update(RECEIVER,ARG0,ARG1,ARG2,ARG3,ARG4)</v>
      </c>
      <c r="H1956" s="57"/>
      <c r="I1956" s="57"/>
      <c r="J1956" s="86" t="str">
        <f>VLOOKUP(D1956,AI!B:G,6,FALSE)</f>
        <v>BaiEMoJiLaSi_BOSS2_Deadth(RECEIVER,ARG0,ARG1,ARG2,ARG3,ARG4)</v>
      </c>
      <c r="K1956" s="86">
        <f t="shared" si="84"/>
        <v>1</v>
      </c>
      <c r="L1956" s="57">
        <v>30204</v>
      </c>
      <c r="M1956" s="89">
        <f t="shared" si="83"/>
        <v>1800</v>
      </c>
      <c r="N1956" s="57">
        <v>587</v>
      </c>
      <c r="O1956" s="89">
        <v>102</v>
      </c>
      <c r="P1956" s="89">
        <v>100</v>
      </c>
      <c r="Q1956" s="57">
        <v>300</v>
      </c>
      <c r="R1956" s="89">
        <f t="shared" si="82"/>
        <v>660</v>
      </c>
      <c r="S1956" s="86">
        <v>320</v>
      </c>
      <c r="T1956" s="57"/>
      <c r="U1956" s="89">
        <v>86</v>
      </c>
      <c r="V1956" s="57"/>
      <c r="W1956" s="57"/>
      <c r="X1956" s="57"/>
      <c r="Y1956" s="86">
        <v>100</v>
      </c>
      <c r="Z1956" s="86">
        <v>100</v>
      </c>
      <c r="AA1956" s="86">
        <v>100</v>
      </c>
      <c r="AB1956" s="86">
        <v>100</v>
      </c>
      <c r="AC1956" s="86">
        <v>100</v>
      </c>
      <c r="AD1956" s="86">
        <v>100</v>
      </c>
      <c r="AE1956" s="57"/>
      <c r="AF1956" s="90">
        <f t="shared" si="85"/>
        <v>151036</v>
      </c>
    </row>
    <row r="1957" spans="1:32">
      <c r="A1957" s="54">
        <v>51037</v>
      </c>
      <c r="B1957" s="102">
        <v>114</v>
      </c>
      <c r="C1957" s="4" t="s">
        <v>201</v>
      </c>
      <c r="D1957" s="85" t="str">
        <f>IF(IF(COUNTIF(AI!A:A,'表格编辑 '!C1957),TRUE,FALSE)=FALSE,"monster",(VLOOKUP(C1957,AI!A:B,2,FALSE)))</f>
        <v>SiLingFaShiKeTuo</v>
      </c>
      <c r="E1957" s="5">
        <v>60</v>
      </c>
      <c r="F1957" s="86" t="str">
        <f>VLOOKUP(D1957,AI!B:G,2,FALSE)</f>
        <v>SiLingFaShiKeTuo_Born(RECEIVER,ARG0,ARG1,ARG2,ARG3,ARG4)</v>
      </c>
      <c r="G1957" s="86" t="str">
        <f>VLOOKUP(D1957,AI!B:G,3,FALSE)</f>
        <v>SiLingFaShiKeTuo_Update(RECEIVER,ARG0,ARG1,ARG2,ARG3,ARG4)</v>
      </c>
      <c r="H1957" s="57"/>
      <c r="I1957" s="57"/>
      <c r="J1957" s="86" t="str">
        <f>VLOOKUP(D1957,AI!B:G,6,FALSE)</f>
        <v>SiLingFaShiKeTuo_Deadth(RECEIVER,ARG0,ARG1,ARG2,ARG3,ARG4)</v>
      </c>
      <c r="K1957" s="86">
        <f t="shared" si="84"/>
        <v>1</v>
      </c>
      <c r="L1957" s="57">
        <v>30834</v>
      </c>
      <c r="M1957" s="89">
        <f t="shared" si="83"/>
        <v>1800</v>
      </c>
      <c r="N1957" s="57">
        <v>597</v>
      </c>
      <c r="O1957" s="57">
        <v>104</v>
      </c>
      <c r="P1957" s="89">
        <v>100</v>
      </c>
      <c r="Q1957" s="57">
        <v>300</v>
      </c>
      <c r="R1957" s="89">
        <f t="shared" si="82"/>
        <v>670</v>
      </c>
      <c r="S1957" s="86">
        <v>320</v>
      </c>
      <c r="T1957" s="57"/>
      <c r="U1957" s="89">
        <v>87</v>
      </c>
      <c r="V1957" s="57"/>
      <c r="W1957" s="57"/>
      <c r="X1957" s="57"/>
      <c r="Y1957" s="86">
        <v>100</v>
      </c>
      <c r="Z1957" s="86">
        <v>100</v>
      </c>
      <c r="AA1957" s="86">
        <v>100</v>
      </c>
      <c r="AB1957" s="86">
        <v>100</v>
      </c>
      <c r="AC1957" s="86">
        <v>100</v>
      </c>
      <c r="AD1957" s="86">
        <v>100</v>
      </c>
      <c r="AE1957" s="57"/>
      <c r="AF1957" s="90">
        <f t="shared" si="85"/>
        <v>151037</v>
      </c>
    </row>
    <row r="1958" spans="1:32">
      <c r="A1958" s="55">
        <v>51038</v>
      </c>
      <c r="B1958" s="103">
        <v>115</v>
      </c>
      <c r="C1958" s="27" t="s">
        <v>203</v>
      </c>
      <c r="D1958" s="85" t="str">
        <f>IF(IF(COUNTIF(AI!A:A,'表格编辑 '!C1958),TRUE,FALSE)=FALSE,"monster",(VLOOKUP(C1958,AI!A:B,2,FALSE)))</f>
        <v>HeiAnMoJunBaLiKe</v>
      </c>
      <c r="E1958" s="5">
        <v>60</v>
      </c>
      <c r="F1958" s="86" t="str">
        <f>VLOOKUP(D1958,AI!B:G,2,FALSE)</f>
        <v>HeiAnMoJunBaLiKe_Born(RECEIVER,ARG0,ARG1,ARG2,ARG3,ARG4)</v>
      </c>
      <c r="G1958" s="86" t="str">
        <f>VLOOKUP(D1958,AI!B:G,3,FALSE)</f>
        <v>HeiAnMoJunBaLiKe_Update(RECEIVER,ARG0,ARG1,ARG2,ARG3,ARG4)</v>
      </c>
      <c r="H1958" s="104"/>
      <c r="I1958" s="104"/>
      <c r="J1958" s="86" t="str">
        <f>VLOOKUP(D1958,AI!B:G,6,FALSE)</f>
        <v>HeiAnMoJunBaLiKe_Deadth(RECEIVER,ARG0,ARG1,ARG2,ARG3,ARG4)</v>
      </c>
      <c r="K1958" s="86">
        <f t="shared" si="84"/>
        <v>1</v>
      </c>
      <c r="L1958" s="104">
        <v>30939</v>
      </c>
      <c r="M1958" s="89">
        <f t="shared" si="83"/>
        <v>1800</v>
      </c>
      <c r="N1958" s="104">
        <v>610</v>
      </c>
      <c r="O1958" s="57">
        <v>106</v>
      </c>
      <c r="P1958" s="89">
        <v>100</v>
      </c>
      <c r="Q1958" s="104"/>
      <c r="R1958" s="89">
        <f t="shared" si="82"/>
        <v>680</v>
      </c>
      <c r="S1958" s="86">
        <v>320</v>
      </c>
      <c r="T1958" s="104"/>
      <c r="U1958" s="89">
        <v>88</v>
      </c>
      <c r="V1958" s="104"/>
      <c r="W1958" s="104"/>
      <c r="X1958" s="104"/>
      <c r="Y1958" s="86">
        <v>100</v>
      </c>
      <c r="Z1958" s="86">
        <v>100</v>
      </c>
      <c r="AA1958" s="86">
        <v>100</v>
      </c>
      <c r="AB1958" s="86">
        <v>100</v>
      </c>
      <c r="AC1958" s="86">
        <v>100</v>
      </c>
      <c r="AD1958" s="86">
        <v>100</v>
      </c>
      <c r="AE1958" s="104"/>
      <c r="AF1958" s="90">
        <f t="shared" si="85"/>
        <v>151038</v>
      </c>
    </row>
    <row r="1959" spans="1:32">
      <c r="A1959" s="55">
        <v>51039</v>
      </c>
      <c r="B1959" s="4">
        <v>116</v>
      </c>
      <c r="C1959" s="4" t="s">
        <v>319</v>
      </c>
      <c r="D1959" s="85" t="str">
        <f>IF(IF(COUNTIF(AI!A:A,'表格编辑 '!C1959),TRUE,FALSE)=FALSE,"monster",(VLOOKUP(C1959,AI!A:B,2,FALSE)))</f>
        <v>CiKeAYiFenShen</v>
      </c>
      <c r="E1959" s="4">
        <v>26</v>
      </c>
      <c r="F1959" s="86" t="str">
        <f>VLOOKUP(D1959,AI!B:G,2,FALSE)</f>
        <v>CiKeFenShen_Born(RECEIVER, ARG0, ARG1, ARG2, ARG3,ARG4)</v>
      </c>
      <c r="G1959" s="86" t="str">
        <f>VLOOKUP(D1959,AI!B:G,3,FALSE)</f>
        <v>CiKeFenShen_Update(RECEIVER, ARG0, ARG1, ARG2, ARG3,ARG4)</v>
      </c>
      <c r="H1959" s="57"/>
      <c r="I1959" s="57"/>
      <c r="J1959" s="86" t="str">
        <f>VLOOKUP(D1959,AI!B:G,6,FALSE)</f>
        <v>CiKeFenShen_deadth(RECEIVER, ARG0, ARG1, ARG2, ARG3,ARG4)</v>
      </c>
      <c r="K1959" s="86">
        <f t="shared" si="84"/>
        <v>1</v>
      </c>
      <c r="L1959" s="57">
        <v>400</v>
      </c>
      <c r="M1959" s="89">
        <v>500</v>
      </c>
      <c r="N1959" s="57">
        <v>-90</v>
      </c>
      <c r="O1959" s="57"/>
      <c r="P1959" s="89"/>
      <c r="Q1959" s="57"/>
      <c r="R1959" s="89"/>
      <c r="S1959" s="86">
        <v>320</v>
      </c>
      <c r="T1959" s="57"/>
      <c r="U1959" s="89">
        <v>20</v>
      </c>
      <c r="V1959" s="57"/>
      <c r="W1959" s="57"/>
      <c r="X1959" s="57"/>
      <c r="Y1959" s="86"/>
      <c r="Z1959" s="86"/>
      <c r="AA1959" s="86"/>
      <c r="AB1959" s="86"/>
      <c r="AC1959" s="86"/>
      <c r="AD1959" s="86"/>
      <c r="AE1959" s="57">
        <v>10</v>
      </c>
      <c r="AF1959" s="90"/>
    </row>
    <row r="1960" spans="1:32">
      <c r="A1960" s="55">
        <v>51040</v>
      </c>
      <c r="B1960" s="99">
        <v>10175</v>
      </c>
      <c r="C1960" s="46" t="s">
        <v>512</v>
      </c>
      <c r="D1960" s="57" t="s">
        <v>513</v>
      </c>
      <c r="E1960" s="2">
        <v>61</v>
      </c>
      <c r="F1960" s="86" t="str">
        <f>VLOOKUP(D1960,AI!B:G,2,FALSE)</f>
        <v>AI_born_event_2(RECEIVER, ARG0, ARG1, ARG2, ARG3,ARG4)</v>
      </c>
      <c r="G1960" s="86" t="str">
        <f>VLOOKUP(D1960,AI!B:G,3,FALSE)</f>
        <v>AI_born_event_2(RECEIVER, ARG0, ARG1, ARG2, ARG3,ARG4)</v>
      </c>
      <c r="H1960" s="57"/>
      <c r="I1960" s="57"/>
      <c r="J1960" s="86" t="str">
        <f>VLOOKUP(D1960,AI!B:G,6,FALSE)</f>
        <v>test_deadth_event(RECEIVER, ARG0, ARG1, ARG2, ARG3,ARG4)</v>
      </c>
      <c r="K1960" s="86">
        <v>1</v>
      </c>
      <c r="L1960" s="57">
        <v>40000</v>
      </c>
      <c r="M1960" s="57">
        <v>2000</v>
      </c>
      <c r="N1960" s="57">
        <v>700</v>
      </c>
      <c r="O1960" s="57">
        <v>150</v>
      </c>
      <c r="P1960" s="57">
        <v>100</v>
      </c>
      <c r="Q1960" s="57">
        <v>400</v>
      </c>
      <c r="R1960" s="57">
        <v>690</v>
      </c>
      <c r="S1960" s="57">
        <v>400</v>
      </c>
      <c r="T1960" s="57"/>
      <c r="U1960" s="57">
        <v>89</v>
      </c>
      <c r="V1960" s="57"/>
      <c r="W1960" s="57"/>
      <c r="X1960" s="57"/>
      <c r="Y1960" s="57">
        <v>100</v>
      </c>
      <c r="Z1960" s="57">
        <v>100</v>
      </c>
      <c r="AA1960" s="57">
        <v>100</v>
      </c>
      <c r="AB1960" s="57">
        <v>100</v>
      </c>
      <c r="AC1960" s="57">
        <v>100</v>
      </c>
      <c r="AD1960" s="57">
        <v>100</v>
      </c>
      <c r="AE1960" s="57"/>
      <c r="AF1960" s="106">
        <v>151038</v>
      </c>
    </row>
    <row r="1961" spans="1:32">
      <c r="A1961" s="55">
        <v>51041</v>
      </c>
      <c r="B1961" s="99">
        <v>10176</v>
      </c>
      <c r="C1961" s="46" t="s">
        <v>514</v>
      </c>
      <c r="D1961" s="57" t="s">
        <v>515</v>
      </c>
      <c r="E1961" s="2">
        <v>61</v>
      </c>
      <c r="F1961" s="86" t="str">
        <f>VLOOKUP(D1961,AI!B:G,2,FALSE)</f>
        <v>AI_born_event_2(RECEIVER, ARG0, ARG1, ARG2, ARG3,ARG4)</v>
      </c>
      <c r="G1961" s="86" t="str">
        <f>VLOOKUP(D1961,AI!B:G,3,FALSE)</f>
        <v>AI_born_event_2(RECEIVER, ARG0, ARG1, ARG2, ARG3,ARG4)</v>
      </c>
      <c r="H1961" s="57"/>
      <c r="I1961" s="57"/>
      <c r="J1961" s="86" t="str">
        <f>VLOOKUP(D1961,AI!B:G,6,FALSE)</f>
        <v>test_deadth_event(RECEIVER, ARG0, ARG1, ARG2, ARG3,ARG4)</v>
      </c>
      <c r="K1961" s="86">
        <v>1</v>
      </c>
      <c r="L1961" s="57">
        <v>45000</v>
      </c>
      <c r="M1961" s="57">
        <v>2000</v>
      </c>
      <c r="N1961" s="57">
        <v>750</v>
      </c>
      <c r="O1961" s="57">
        <v>200</v>
      </c>
      <c r="P1961" s="57">
        <v>100</v>
      </c>
      <c r="Q1961" s="57">
        <v>400</v>
      </c>
      <c r="R1961" s="57">
        <v>700</v>
      </c>
      <c r="S1961" s="57">
        <v>400</v>
      </c>
      <c r="T1961" s="57"/>
      <c r="U1961" s="57">
        <v>90</v>
      </c>
      <c r="V1961" s="57"/>
      <c r="W1961" s="57"/>
      <c r="X1961" s="57"/>
      <c r="Y1961" s="57">
        <v>100</v>
      </c>
      <c r="Z1961" s="57">
        <v>100</v>
      </c>
      <c r="AA1961" s="57">
        <v>100</v>
      </c>
      <c r="AB1961" s="57">
        <v>100</v>
      </c>
      <c r="AC1961" s="57">
        <v>100</v>
      </c>
      <c r="AD1961" s="57">
        <v>100</v>
      </c>
      <c r="AE1961" s="57"/>
      <c r="AF1961" s="106">
        <v>151038</v>
      </c>
    </row>
    <row r="1962" spans="1:32">
      <c r="A1962" s="55">
        <v>51042</v>
      </c>
      <c r="B1962" s="99">
        <v>10177</v>
      </c>
      <c r="C1962" s="105" t="s">
        <v>516</v>
      </c>
      <c r="D1962" s="57" t="s">
        <v>517</v>
      </c>
      <c r="E1962" s="2">
        <v>63</v>
      </c>
      <c r="F1962" s="86" t="str">
        <f>VLOOKUP(D1962,AI!B:G,2,FALSE)</f>
        <v>AI_born_event_2(RECEIVER, ARG0, ARG1, ARG2, ARG3,ARG4)</v>
      </c>
      <c r="G1962" s="86" t="str">
        <f>VLOOKUP(D1962,AI!B:G,3,FALSE)</f>
        <v>AI_born_event_2(RECEIVER, ARG0, ARG1, ARG2, ARG3,ARG4)</v>
      </c>
      <c r="H1962" s="57"/>
      <c r="I1962" s="57"/>
      <c r="J1962" s="86" t="str">
        <f>VLOOKUP(D1962,AI!B:G,6,FALSE)</f>
        <v>test_deadth_event(RECEIVER, ARG0, ARG1, ARG2, ARG3,ARG4)</v>
      </c>
      <c r="K1962" s="86">
        <v>1</v>
      </c>
      <c r="L1962" s="57">
        <v>50000</v>
      </c>
      <c r="M1962" s="57">
        <v>2000</v>
      </c>
      <c r="N1962" s="57">
        <v>800</v>
      </c>
      <c r="O1962" s="57">
        <v>250</v>
      </c>
      <c r="P1962" s="57">
        <v>100</v>
      </c>
      <c r="Q1962" s="57">
        <v>500</v>
      </c>
      <c r="R1962" s="57">
        <v>710</v>
      </c>
      <c r="S1962" s="57">
        <v>400</v>
      </c>
      <c r="T1962" s="57"/>
      <c r="U1962" s="57">
        <v>91</v>
      </c>
      <c r="V1962" s="57"/>
      <c r="W1962" s="57"/>
      <c r="X1962" s="57"/>
      <c r="Y1962" s="57">
        <v>100</v>
      </c>
      <c r="Z1962" s="57">
        <v>100</v>
      </c>
      <c r="AA1962" s="57">
        <v>100</v>
      </c>
      <c r="AB1962" s="57">
        <v>100</v>
      </c>
      <c r="AC1962" s="57">
        <v>100</v>
      </c>
      <c r="AD1962" s="57">
        <v>100</v>
      </c>
      <c r="AE1962" s="57"/>
      <c r="AF1962" s="106">
        <v>151038</v>
      </c>
    </row>
    <row r="1963" spans="1:32">
      <c r="A1963" s="55">
        <v>51043</v>
      </c>
      <c r="B1963" s="99">
        <v>10178</v>
      </c>
      <c r="C1963" s="105" t="s">
        <v>518</v>
      </c>
      <c r="D1963" s="57" t="s">
        <v>519</v>
      </c>
      <c r="E1963" s="2">
        <v>63</v>
      </c>
      <c r="F1963" s="86" t="str">
        <f>VLOOKUP(D1963,AI!B:G,2,FALSE)</f>
        <v>AI_born_event_2(RECEIVER, ARG0, ARG1, ARG2, ARG3,ARG4)</v>
      </c>
      <c r="G1963" s="86" t="str">
        <f>VLOOKUP(D1963,AI!B:G,3,FALSE)</f>
        <v>AI_born_event_2(RECEIVER, ARG0, ARG1, ARG2, ARG3,ARG4)</v>
      </c>
      <c r="H1963" s="57"/>
      <c r="I1963" s="57"/>
      <c r="J1963" s="86" t="str">
        <f>VLOOKUP(D1963,AI!B:G,6,FALSE)</f>
        <v>test_deadth_event(RECEIVER, ARG0, ARG1, ARG2, ARG3,ARG4)</v>
      </c>
      <c r="K1963" s="86">
        <v>1</v>
      </c>
      <c r="L1963" s="57">
        <v>55000</v>
      </c>
      <c r="M1963" s="57">
        <v>2000</v>
      </c>
      <c r="N1963" s="57">
        <v>850</v>
      </c>
      <c r="O1963" s="57">
        <v>300</v>
      </c>
      <c r="P1963" s="57">
        <v>100</v>
      </c>
      <c r="Q1963" s="57">
        <v>500</v>
      </c>
      <c r="R1963" s="57">
        <v>720</v>
      </c>
      <c r="S1963" s="57">
        <v>400</v>
      </c>
      <c r="T1963" s="57"/>
      <c r="U1963" s="57">
        <v>92</v>
      </c>
      <c r="V1963" s="57"/>
      <c r="W1963" s="57"/>
      <c r="X1963" s="57"/>
      <c r="Y1963" s="57">
        <v>100</v>
      </c>
      <c r="Z1963" s="57">
        <v>100</v>
      </c>
      <c r="AA1963" s="57">
        <v>100</v>
      </c>
      <c r="AB1963" s="57">
        <v>100</v>
      </c>
      <c r="AC1963" s="57">
        <v>100</v>
      </c>
      <c r="AD1963" s="57">
        <v>100</v>
      </c>
      <c r="AE1963" s="57"/>
      <c r="AF1963" s="106">
        <v>151038</v>
      </c>
    </row>
    <row r="1964" spans="1:32">
      <c r="A1964" s="55">
        <v>51044</v>
      </c>
      <c r="B1964" s="99">
        <v>10179</v>
      </c>
      <c r="C1964" s="105" t="s">
        <v>520</v>
      </c>
      <c r="D1964" s="57" t="s">
        <v>521</v>
      </c>
      <c r="E1964" s="2">
        <v>65</v>
      </c>
      <c r="F1964" s="86" t="str">
        <f>VLOOKUP(D1964,AI!B:G,2,FALSE)</f>
        <v>AI_born_event_2(RECEIVER, ARG0, ARG1, ARG2, ARG3,ARG4)</v>
      </c>
      <c r="G1964" s="86" t="str">
        <f>VLOOKUP(D1964,AI!B:G,3,FALSE)</f>
        <v>AI_born_event_2(RECEIVER, ARG0, ARG1, ARG2, ARG3,ARG4)</v>
      </c>
      <c r="H1964" s="57"/>
      <c r="I1964" s="57"/>
      <c r="J1964" s="86" t="str">
        <f>VLOOKUP(D1964,AI!B:G,6,FALSE)</f>
        <v>test_deadth_event(RECEIVER, ARG0, ARG1, ARG2, ARG3,ARG4)</v>
      </c>
      <c r="K1964" s="86">
        <v>1</v>
      </c>
      <c r="L1964" s="57">
        <v>60000</v>
      </c>
      <c r="M1964" s="57">
        <v>2000</v>
      </c>
      <c r="N1964" s="57">
        <v>900</v>
      </c>
      <c r="O1964" s="57">
        <v>350</v>
      </c>
      <c r="P1964" s="57">
        <v>100</v>
      </c>
      <c r="Q1964" s="57">
        <v>600</v>
      </c>
      <c r="R1964" s="57">
        <v>730</v>
      </c>
      <c r="S1964" s="57">
        <v>400</v>
      </c>
      <c r="T1964" s="57"/>
      <c r="U1964" s="57">
        <v>93</v>
      </c>
      <c r="V1964" s="57"/>
      <c r="W1964" s="57"/>
      <c r="X1964" s="57"/>
      <c r="Y1964" s="57">
        <v>100</v>
      </c>
      <c r="Z1964" s="57">
        <v>100</v>
      </c>
      <c r="AA1964" s="57">
        <v>100</v>
      </c>
      <c r="AB1964" s="57">
        <v>100</v>
      </c>
      <c r="AC1964" s="57">
        <v>100</v>
      </c>
      <c r="AD1964" s="57">
        <v>100</v>
      </c>
      <c r="AE1964" s="57"/>
      <c r="AF1964" s="106">
        <v>151038</v>
      </c>
    </row>
    <row r="1965" spans="1:32">
      <c r="A1965" s="55">
        <v>51045</v>
      </c>
      <c r="B1965" s="99">
        <v>10180</v>
      </c>
      <c r="C1965" s="105" t="s">
        <v>522</v>
      </c>
      <c r="D1965" s="57" t="s">
        <v>523</v>
      </c>
      <c r="E1965" s="2">
        <v>65</v>
      </c>
      <c r="F1965" s="86" t="str">
        <f>VLOOKUP(D1965,AI!B:G,2,FALSE)</f>
        <v>AI_born_event_2(RECEIVER, ARG0, ARG1, ARG2, ARG3,ARG4)</v>
      </c>
      <c r="G1965" s="86" t="str">
        <f>VLOOKUP(D1965,AI!B:G,3,FALSE)</f>
        <v>AI_born_event_2(RECEIVER, ARG0, ARG1, ARG2, ARG3,ARG4)</v>
      </c>
      <c r="H1965" s="57"/>
      <c r="I1965" s="57"/>
      <c r="J1965" s="86" t="str">
        <f>VLOOKUP(D1965,AI!B:G,6,FALSE)</f>
        <v>test_deadth_event(RECEIVER, ARG0, ARG1, ARG2, ARG3,ARG4)</v>
      </c>
      <c r="K1965" s="86">
        <v>1</v>
      </c>
      <c r="L1965" s="57">
        <v>65000</v>
      </c>
      <c r="M1965" s="57">
        <v>2000</v>
      </c>
      <c r="N1965" s="57">
        <v>950</v>
      </c>
      <c r="O1965" s="57">
        <v>400</v>
      </c>
      <c r="P1965" s="57">
        <v>100</v>
      </c>
      <c r="Q1965" s="57">
        <v>600</v>
      </c>
      <c r="R1965" s="57">
        <v>740</v>
      </c>
      <c r="S1965" s="57">
        <v>400</v>
      </c>
      <c r="T1965" s="57"/>
      <c r="U1965" s="57">
        <v>94</v>
      </c>
      <c r="V1965" s="57"/>
      <c r="W1965" s="57"/>
      <c r="X1965" s="57"/>
      <c r="Y1965" s="57">
        <v>100</v>
      </c>
      <c r="Z1965" s="57">
        <v>100</v>
      </c>
      <c r="AA1965" s="57">
        <v>100</v>
      </c>
      <c r="AB1965" s="57">
        <v>100</v>
      </c>
      <c r="AC1965" s="57">
        <v>100</v>
      </c>
      <c r="AD1965" s="57">
        <v>100</v>
      </c>
      <c r="AE1965" s="57"/>
      <c r="AF1965" s="106">
        <v>151038</v>
      </c>
    </row>
    <row r="1966" spans="1:32">
      <c r="A1966" s="55">
        <v>51046</v>
      </c>
      <c r="B1966" s="99">
        <v>10181</v>
      </c>
      <c r="C1966" s="105" t="s">
        <v>524</v>
      </c>
      <c r="D1966" s="57" t="s">
        <v>525</v>
      </c>
      <c r="E1966" s="2">
        <v>67</v>
      </c>
      <c r="F1966" s="86" t="str">
        <f>VLOOKUP(D1966,AI!B:G,2,FALSE)</f>
        <v>AI_born_event_2(RECEIVER, ARG0, ARG1, ARG2, ARG3,ARG4)</v>
      </c>
      <c r="G1966" s="86" t="str">
        <f>VLOOKUP(D1966,AI!B:G,3,FALSE)</f>
        <v>AI_born_event_2(RECEIVER, ARG0, ARG1, ARG2, ARG3,ARG4)</v>
      </c>
      <c r="H1966" s="57"/>
      <c r="I1966" s="57"/>
      <c r="J1966" s="86" t="str">
        <f>VLOOKUP(D1966,AI!B:G,6,FALSE)</f>
        <v>test_deadth_event(RECEIVER, ARG0, ARG1, ARG2, ARG3,ARG4)</v>
      </c>
      <c r="K1966" s="86">
        <v>1</v>
      </c>
      <c r="L1966" s="57">
        <v>70000</v>
      </c>
      <c r="M1966" s="57">
        <v>2000</v>
      </c>
      <c r="N1966" s="57">
        <v>1000</v>
      </c>
      <c r="O1966" s="57">
        <v>450</v>
      </c>
      <c r="P1966" s="57">
        <v>100</v>
      </c>
      <c r="Q1966" s="57">
        <v>700</v>
      </c>
      <c r="R1966" s="57">
        <v>750</v>
      </c>
      <c r="S1966" s="57">
        <v>400</v>
      </c>
      <c r="T1966" s="57"/>
      <c r="U1966" s="57">
        <v>95</v>
      </c>
      <c r="V1966" s="57"/>
      <c r="W1966" s="57"/>
      <c r="X1966" s="57"/>
      <c r="Y1966" s="57">
        <v>100</v>
      </c>
      <c r="Z1966" s="57">
        <v>100</v>
      </c>
      <c r="AA1966" s="57">
        <v>100</v>
      </c>
      <c r="AB1966" s="57">
        <v>100</v>
      </c>
      <c r="AC1966" s="57">
        <v>100</v>
      </c>
      <c r="AD1966" s="57">
        <v>100</v>
      </c>
      <c r="AE1966" s="57"/>
      <c r="AF1966" s="106">
        <v>151038</v>
      </c>
    </row>
    <row r="1967" spans="1:32">
      <c r="A1967" s="55">
        <v>51047</v>
      </c>
      <c r="B1967" s="99">
        <v>10182</v>
      </c>
      <c r="C1967" s="105" t="s">
        <v>479</v>
      </c>
      <c r="D1967" s="57" t="s">
        <v>480</v>
      </c>
      <c r="E1967" s="2">
        <v>67</v>
      </c>
      <c r="F1967" s="86" t="str">
        <f>VLOOKUP(D1967,AI!B:G,2,FALSE)</f>
        <v>AI_born_event_2(RECEIVER, ARG0, ARG1, ARG2, ARG3,ARG4)</v>
      </c>
      <c r="G1967" s="86" t="str">
        <f>VLOOKUP(D1967,AI!B:G,3,FALSE)</f>
        <v>AI_born_event_2(RECEIVER, ARG0, ARG1, ARG2, ARG3,ARG4)</v>
      </c>
      <c r="H1967" s="57"/>
      <c r="I1967" s="57"/>
      <c r="J1967" s="86" t="str">
        <f>VLOOKUP(D1967,AI!B:G,6,FALSE)</f>
        <v>test_deadth_event(RECEIVER, ARG0, ARG1, ARG2, ARG3,ARG4)</v>
      </c>
      <c r="K1967" s="86">
        <v>1</v>
      </c>
      <c r="L1967" s="57">
        <v>75000</v>
      </c>
      <c r="M1967" s="57">
        <v>2000</v>
      </c>
      <c r="N1967" s="57">
        <v>1100</v>
      </c>
      <c r="O1967" s="57">
        <v>500</v>
      </c>
      <c r="P1967" s="57">
        <v>100</v>
      </c>
      <c r="Q1967" s="57">
        <v>700</v>
      </c>
      <c r="R1967" s="57">
        <v>760</v>
      </c>
      <c r="S1967" s="57">
        <v>400</v>
      </c>
      <c r="T1967" s="57"/>
      <c r="U1967" s="57">
        <v>96</v>
      </c>
      <c r="V1967" s="57"/>
      <c r="W1967" s="57"/>
      <c r="X1967" s="57"/>
      <c r="Y1967" s="57">
        <v>100</v>
      </c>
      <c r="Z1967" s="57">
        <v>100</v>
      </c>
      <c r="AA1967" s="57">
        <v>100</v>
      </c>
      <c r="AB1967" s="57">
        <v>100</v>
      </c>
      <c r="AC1967" s="57">
        <v>100</v>
      </c>
      <c r="AD1967" s="57">
        <v>100</v>
      </c>
      <c r="AE1967" s="57"/>
      <c r="AF1967" s="106">
        <v>151038</v>
      </c>
    </row>
    <row r="1968" spans="1:32">
      <c r="A1968" s="55">
        <v>51048</v>
      </c>
      <c r="B1968" s="99">
        <v>10183</v>
      </c>
      <c r="C1968" s="105" t="s">
        <v>526</v>
      </c>
      <c r="D1968" s="57" t="s">
        <v>527</v>
      </c>
      <c r="E1968" s="2">
        <v>69</v>
      </c>
      <c r="F1968" s="86" t="str">
        <f>VLOOKUP(D1968,AI!B:G,2,FALSE)</f>
        <v>AI_born_event_2(RECEIVER, ARG0, ARG1, ARG2, ARG3,ARG4)</v>
      </c>
      <c r="G1968" s="86" t="str">
        <f>VLOOKUP(D1968,AI!B:G,3,FALSE)</f>
        <v>AI_born_event_2(RECEIVER, ARG0, ARG1, ARG2, ARG3,ARG4)</v>
      </c>
      <c r="H1968" s="57"/>
      <c r="I1968" s="57"/>
      <c r="J1968" s="86" t="str">
        <f>VLOOKUP(D1968,AI!B:G,6,FALSE)</f>
        <v>test_deadth_event(RECEIVER, ARG0, ARG1, ARG2, ARG3,ARG4)</v>
      </c>
      <c r="K1968" s="86">
        <v>1</v>
      </c>
      <c r="L1968" s="57">
        <v>80000</v>
      </c>
      <c r="M1968" s="57">
        <v>2000</v>
      </c>
      <c r="N1968" s="57">
        <v>1200</v>
      </c>
      <c r="O1968" s="57">
        <v>550</v>
      </c>
      <c r="P1968" s="57">
        <v>100</v>
      </c>
      <c r="Q1968" s="57">
        <v>800</v>
      </c>
      <c r="R1968" s="57">
        <v>770</v>
      </c>
      <c r="S1968" s="57">
        <v>400</v>
      </c>
      <c r="T1968" s="57"/>
      <c r="U1968" s="57">
        <v>97</v>
      </c>
      <c r="V1968" s="57"/>
      <c r="W1968" s="57"/>
      <c r="X1968" s="57"/>
      <c r="Y1968" s="57">
        <v>100</v>
      </c>
      <c r="Z1968" s="57">
        <v>100</v>
      </c>
      <c r="AA1968" s="57">
        <v>100</v>
      </c>
      <c r="AB1968" s="57">
        <v>100</v>
      </c>
      <c r="AC1968" s="57">
        <v>100</v>
      </c>
      <c r="AD1968" s="57">
        <v>100</v>
      </c>
      <c r="AE1968" s="57"/>
      <c r="AF1968" s="106">
        <v>151038</v>
      </c>
    </row>
    <row r="1969" spans="1:32">
      <c r="A1969" s="55">
        <v>51049</v>
      </c>
      <c r="B1969" s="99">
        <v>10184</v>
      </c>
      <c r="C1969" s="105" t="s">
        <v>528</v>
      </c>
      <c r="D1969" s="57" t="s">
        <v>529</v>
      </c>
      <c r="E1969" s="2">
        <v>69</v>
      </c>
      <c r="F1969" s="86" t="str">
        <f>VLOOKUP(D1969,AI!B:G,2,FALSE)</f>
        <v>AI_born_event_2(RECEIVER, ARG0, ARG1, ARG2, ARG3,ARG4)</v>
      </c>
      <c r="G1969" s="86" t="str">
        <f>VLOOKUP(D1969,AI!B:G,3,FALSE)</f>
        <v>AI_born_event_2(RECEIVER, ARG0, ARG1, ARG2, ARG3,ARG4)</v>
      </c>
      <c r="H1969" s="57"/>
      <c r="I1969" s="57"/>
      <c r="J1969" s="86" t="str">
        <f>VLOOKUP(D1969,AI!B:G,6,FALSE)</f>
        <v>test_deadth_event(RECEIVER, ARG0, ARG1, ARG2, ARG3,ARG4)</v>
      </c>
      <c r="K1969" s="86">
        <v>1</v>
      </c>
      <c r="L1969" s="57">
        <v>85000</v>
      </c>
      <c r="M1969" s="57">
        <v>2000</v>
      </c>
      <c r="N1969" s="57">
        <v>1300</v>
      </c>
      <c r="O1969" s="57">
        <v>600</v>
      </c>
      <c r="P1969" s="57">
        <v>100</v>
      </c>
      <c r="Q1969" s="57">
        <v>800</v>
      </c>
      <c r="R1969" s="57">
        <v>780</v>
      </c>
      <c r="S1969" s="57">
        <v>400</v>
      </c>
      <c r="T1969" s="57"/>
      <c r="U1969" s="57">
        <v>98</v>
      </c>
      <c r="V1969" s="57"/>
      <c r="W1969" s="57"/>
      <c r="X1969" s="57"/>
      <c r="Y1969" s="57">
        <v>100</v>
      </c>
      <c r="Z1969" s="57">
        <v>100</v>
      </c>
      <c r="AA1969" s="57">
        <v>100</v>
      </c>
      <c r="AB1969" s="57">
        <v>100</v>
      </c>
      <c r="AC1969" s="57">
        <v>100</v>
      </c>
      <c r="AD1969" s="57">
        <v>100</v>
      </c>
      <c r="AE1969" s="57"/>
      <c r="AF1969" s="106">
        <v>151038</v>
      </c>
    </row>
    <row r="1970" spans="1:32">
      <c r="A1970" s="55">
        <v>51050</v>
      </c>
      <c r="B1970" s="99">
        <v>10185</v>
      </c>
      <c r="C1970" s="105" t="s">
        <v>530</v>
      </c>
      <c r="D1970" s="57" t="s">
        <v>531</v>
      </c>
      <c r="E1970" s="2">
        <v>70</v>
      </c>
      <c r="F1970" s="86" t="str">
        <f>VLOOKUP(D1970,AI!B:G,2,FALSE)</f>
        <v>AI_born_event_2(RECEIVER, ARG0, ARG1, ARG2, ARG3,ARG4)</v>
      </c>
      <c r="G1970" s="86" t="str">
        <f>VLOOKUP(D1970,AI!B:G,3,FALSE)</f>
        <v>AI_born_event_2(RECEIVER, ARG0, ARG1, ARG2, ARG3,ARG4)</v>
      </c>
      <c r="H1970" s="57"/>
      <c r="I1970" s="57"/>
      <c r="J1970" s="86" t="str">
        <f>VLOOKUP(D1970,AI!B:G,6,FALSE)</f>
        <v>test_deadth_event(RECEIVER, ARG0, ARG1, ARG2, ARG3,ARG4)</v>
      </c>
      <c r="K1970" s="86">
        <v>1</v>
      </c>
      <c r="L1970" s="57">
        <v>90000</v>
      </c>
      <c r="M1970" s="57">
        <v>2000</v>
      </c>
      <c r="N1970" s="57">
        <v>1400</v>
      </c>
      <c r="O1970" s="57">
        <v>650</v>
      </c>
      <c r="P1970" s="57">
        <v>100</v>
      </c>
      <c r="Q1970" s="57">
        <v>900</v>
      </c>
      <c r="R1970" s="57">
        <v>790</v>
      </c>
      <c r="S1970" s="57">
        <v>400</v>
      </c>
      <c r="T1970" s="57"/>
      <c r="U1970" s="57">
        <v>99</v>
      </c>
      <c r="V1970" s="57"/>
      <c r="W1970" s="57"/>
      <c r="X1970" s="57"/>
      <c r="Y1970" s="57">
        <v>100</v>
      </c>
      <c r="Z1970" s="57">
        <v>100</v>
      </c>
      <c r="AA1970" s="57">
        <v>100</v>
      </c>
      <c r="AB1970" s="57">
        <v>100</v>
      </c>
      <c r="AC1970" s="57">
        <v>100</v>
      </c>
      <c r="AD1970" s="57">
        <v>100</v>
      </c>
      <c r="AE1970" s="57"/>
      <c r="AF1970" s="106">
        <v>151038</v>
      </c>
    </row>
    <row r="1971" spans="1:32">
      <c r="A1971" s="55">
        <v>51051</v>
      </c>
      <c r="B1971" s="99">
        <v>10186</v>
      </c>
      <c r="C1971" s="105" t="s">
        <v>481</v>
      </c>
      <c r="D1971" s="57" t="s">
        <v>482</v>
      </c>
      <c r="E1971" s="2">
        <v>70</v>
      </c>
      <c r="F1971" s="86" t="str">
        <f>VLOOKUP(D1971,AI!B:G,2,FALSE)</f>
        <v>AI_born_event_2(RECEIVER, ARG0, ARG1, ARG2, ARG3,ARG4)</v>
      </c>
      <c r="G1971" s="86" t="str">
        <f>VLOOKUP(D1971,AI!B:G,3,FALSE)</f>
        <v>AI_born_event_2(RECEIVER, ARG0, ARG1, ARG2, ARG3,ARG4)</v>
      </c>
      <c r="H1971" s="57"/>
      <c r="I1971" s="57"/>
      <c r="J1971" s="86" t="str">
        <f>VLOOKUP(D1971,AI!B:G,6,FALSE)</f>
        <v>test_deadth_event(RECEIVER, ARG0, ARG1, ARG2, ARG3,ARG4)</v>
      </c>
      <c r="K1971" s="86">
        <v>1</v>
      </c>
      <c r="L1971" s="57">
        <v>100000</v>
      </c>
      <c r="M1971" s="57">
        <v>2000</v>
      </c>
      <c r="N1971" s="57">
        <v>1500</v>
      </c>
      <c r="O1971" s="57">
        <v>700</v>
      </c>
      <c r="P1971" s="57">
        <v>100</v>
      </c>
      <c r="Q1971" s="57">
        <v>1000</v>
      </c>
      <c r="R1971" s="57">
        <v>800</v>
      </c>
      <c r="S1971" s="57">
        <v>400</v>
      </c>
      <c r="T1971" s="57"/>
      <c r="U1971" s="57">
        <v>100</v>
      </c>
      <c r="V1971" s="57"/>
      <c r="W1971" s="57"/>
      <c r="X1971" s="57"/>
      <c r="Y1971" s="57">
        <v>100</v>
      </c>
      <c r="Z1971" s="57">
        <v>100</v>
      </c>
      <c r="AA1971" s="57">
        <v>100</v>
      </c>
      <c r="AB1971" s="57">
        <v>100</v>
      </c>
      <c r="AC1971" s="57">
        <v>100</v>
      </c>
      <c r="AD1971" s="57">
        <v>100</v>
      </c>
      <c r="AE1971" s="57"/>
      <c r="AF1971" s="106">
        <v>151038</v>
      </c>
    </row>
    <row r="1972" spans="1:19">
      <c r="A1972" s="4">
        <v>52001</v>
      </c>
      <c r="B1972" s="33">
        <v>50118</v>
      </c>
      <c r="C1972" s="33" t="s">
        <v>380</v>
      </c>
      <c r="D1972" s="85" t="str">
        <f>IF(IF(COUNTIF(AI!A:A,'表格编辑 '!C1972),TRUE,FALSE)=FALSE,"monster",(VLOOKUP(C1972,AI!A:B,2,FALSE)))</f>
        <v>monster</v>
      </c>
      <c r="E1972" s="2">
        <v>18</v>
      </c>
      <c r="F1972" s="86" t="str">
        <f>VLOOKUP(D1972,AI!B:G,2,FALSE)</f>
        <v>AI_born_event(RECEIVER, ARG0, ARG1, ARG2, ARG3,ARG4)</v>
      </c>
      <c r="G1972" s="86" t="str">
        <f>VLOOKUP(D1972,AI!B:G,3,FALSE)</f>
        <v>AI_update_event(RECEIVER, ARG0, ARG1, ARG2, ARG3,ARG4)</v>
      </c>
      <c r="H1972" s="57"/>
      <c r="I1972" s="57"/>
      <c r="J1972" s="86" t="str">
        <f>VLOOKUP(D1972,AI!B:G,6,FALSE)</f>
        <v>test_deadth_event(RECEIVER, ARG0, ARG1, ARG2, ARG3,ARG4)</v>
      </c>
      <c r="K1972" s="86">
        <v>1</v>
      </c>
      <c r="L1972" s="30">
        <v>2000</v>
      </c>
      <c r="M1972" s="30">
        <f t="shared" si="83"/>
        <v>540</v>
      </c>
      <c r="N1972" s="30">
        <v>50</v>
      </c>
      <c r="O1972" s="30">
        <v>200</v>
      </c>
      <c r="P1972" s="30">
        <v>100</v>
      </c>
      <c r="R1972" s="30">
        <v>200</v>
      </c>
      <c r="S1972" s="30">
        <v>320</v>
      </c>
    </row>
    <row r="1973" spans="1:19">
      <c r="A1973" s="4">
        <v>52002</v>
      </c>
      <c r="B1973" s="33">
        <v>50120</v>
      </c>
      <c r="C1973" s="33" t="s">
        <v>382</v>
      </c>
      <c r="D1973" s="85" t="str">
        <f>IF(IF(COUNTIF(AI!A:A,'表格编辑 '!C1973),TRUE,FALSE)=FALSE,"monster",(VLOOKUP(C1973,AI!A:B,2,FALSE)))</f>
        <v>monster</v>
      </c>
      <c r="E1973" s="2">
        <v>18</v>
      </c>
      <c r="F1973" s="86" t="str">
        <f>VLOOKUP(D1973,AI!B:G,2,FALSE)</f>
        <v>AI_born_event(RECEIVER, ARG0, ARG1, ARG2, ARG3,ARG4)</v>
      </c>
      <c r="G1973" s="86" t="str">
        <f>VLOOKUP(D1973,AI!B:G,3,FALSE)</f>
        <v>AI_update_event(RECEIVER, ARG0, ARG1, ARG2, ARG3,ARG4)</v>
      </c>
      <c r="H1973" s="57"/>
      <c r="I1973" s="57"/>
      <c r="J1973" s="86" t="str">
        <f>VLOOKUP(D1973,AI!B:G,6,FALSE)</f>
        <v>test_deadth_event(RECEIVER, ARG0, ARG1, ARG2, ARG3,ARG4)</v>
      </c>
      <c r="K1973" s="30">
        <v>1</v>
      </c>
      <c r="L1973" s="30">
        <v>3000</v>
      </c>
      <c r="M1973" s="30">
        <f t="shared" si="83"/>
        <v>540</v>
      </c>
      <c r="N1973" s="30">
        <v>50</v>
      </c>
      <c r="O1973" s="30">
        <v>20</v>
      </c>
      <c r="P1973" s="30">
        <v>100</v>
      </c>
      <c r="Q1973" s="30">
        <v>200</v>
      </c>
      <c r="R1973" s="30">
        <v>200</v>
      </c>
      <c r="S1973" s="30">
        <v>320</v>
      </c>
    </row>
    <row r="1974" spans="1:19">
      <c r="A1974" s="4">
        <v>52003</v>
      </c>
      <c r="B1974" s="33">
        <v>50104</v>
      </c>
      <c r="C1974" s="33" t="s">
        <v>369</v>
      </c>
      <c r="D1974" s="85" t="str">
        <f>IF(IF(COUNTIF(AI!A:A,'表格编辑 '!C1974),TRUE,FALSE)=FALSE,"monster",(VLOOKUP(C1974,AI!A:B,2,FALSE)))</f>
        <v>monster</v>
      </c>
      <c r="E1974" s="2">
        <v>19</v>
      </c>
      <c r="F1974" s="86" t="str">
        <f>VLOOKUP(D1974,AI!B:G,2,FALSE)</f>
        <v>AI_born_event(RECEIVER, ARG0, ARG1, ARG2, ARG3,ARG4)</v>
      </c>
      <c r="G1974" s="86" t="str">
        <f>VLOOKUP(D1974,AI!B:G,3,FALSE)</f>
        <v>AI_update_event(RECEIVER, ARG0, ARG1, ARG2, ARG3,ARG4)</v>
      </c>
      <c r="H1974" s="57"/>
      <c r="I1974" s="57"/>
      <c r="J1974" s="86" t="str">
        <f>VLOOKUP(D1974,AI!B:G,6,FALSE)</f>
        <v>test_deadth_event(RECEIVER, ARG0, ARG1, ARG2, ARG3,ARG4)</v>
      </c>
      <c r="K1974" s="30">
        <v>1</v>
      </c>
      <c r="L1974" s="30">
        <v>500</v>
      </c>
      <c r="M1974" s="30">
        <f t="shared" si="83"/>
        <v>570</v>
      </c>
      <c r="N1974" s="30">
        <v>120</v>
      </c>
      <c r="O1974" s="30">
        <v>25</v>
      </c>
      <c r="P1974" s="30">
        <v>100</v>
      </c>
      <c r="R1974" s="30">
        <v>210</v>
      </c>
      <c r="S1974" s="30">
        <v>320</v>
      </c>
    </row>
    <row r="1975" spans="1:19">
      <c r="A1975" s="4">
        <v>52004</v>
      </c>
      <c r="B1975" s="33">
        <v>50105</v>
      </c>
      <c r="C1975" s="58" t="s">
        <v>370</v>
      </c>
      <c r="D1975" s="85" t="str">
        <f>IF(IF(COUNTIF(AI!A:A,'表格编辑 '!C1975),TRUE,FALSE)=FALSE,"monster",(VLOOKUP(C1975,AI!A:B,2,FALSE)))</f>
        <v>monster</v>
      </c>
      <c r="E1975" s="2">
        <v>19</v>
      </c>
      <c r="F1975" s="86" t="str">
        <f>VLOOKUP(D1975,AI!B:G,2,FALSE)</f>
        <v>AI_born_event(RECEIVER, ARG0, ARG1, ARG2, ARG3,ARG4)</v>
      </c>
      <c r="G1975" s="86" t="str">
        <f>VLOOKUP(D1975,AI!B:G,3,FALSE)</f>
        <v>AI_update_event(RECEIVER, ARG0, ARG1, ARG2, ARG3,ARG4)</v>
      </c>
      <c r="H1975" s="57"/>
      <c r="I1975" s="57"/>
      <c r="J1975" s="86" t="str">
        <f>VLOOKUP(D1975,AI!B:G,6,FALSE)</f>
        <v>test_deadth_event(RECEIVER, ARG0, ARG1, ARG2, ARG3,ARG4)</v>
      </c>
      <c r="K1975" s="30">
        <v>1</v>
      </c>
      <c r="L1975" s="30">
        <v>500</v>
      </c>
      <c r="M1975" s="30">
        <f t="shared" si="83"/>
        <v>570</v>
      </c>
      <c r="N1975" s="30">
        <v>120</v>
      </c>
      <c r="O1975" s="30">
        <v>25</v>
      </c>
      <c r="P1975" s="30">
        <v>100</v>
      </c>
      <c r="Q1975" s="30">
        <v>200</v>
      </c>
      <c r="R1975" s="30">
        <v>210</v>
      </c>
      <c r="S1975" s="30">
        <v>320</v>
      </c>
    </row>
    <row r="1976" spans="1:19">
      <c r="A1976" s="4">
        <v>52005</v>
      </c>
      <c r="B1976" s="33">
        <v>50029</v>
      </c>
      <c r="C1976" s="58" t="s">
        <v>54</v>
      </c>
      <c r="D1976" s="85" t="str">
        <f>IF(IF(COUNTIF(AI!A:A,'表格编辑 '!C1976),TRUE,FALSE)=FALSE,"monster",(VLOOKUP(C1976,AI!A:B,2,FALSE)))</f>
        <v>monster</v>
      </c>
      <c r="E1976" s="2">
        <v>20</v>
      </c>
      <c r="F1976" s="86" t="str">
        <f>VLOOKUP(D1976,AI!B:G,2,FALSE)</f>
        <v>AI_born_event(RECEIVER, ARG0, ARG1, ARG2, ARG3,ARG4)</v>
      </c>
      <c r="G1976" s="86" t="str">
        <f>VLOOKUP(D1976,AI!B:G,3,FALSE)</f>
        <v>AI_update_event(RECEIVER, ARG0, ARG1, ARG2, ARG3,ARG4)</v>
      </c>
      <c r="H1976" s="57"/>
      <c r="I1976" s="57"/>
      <c r="J1976" s="86" t="str">
        <f>VLOOKUP(D1976,AI!B:G,6,FALSE)</f>
        <v>test_deadth_event(RECEIVER, ARG0, ARG1, ARG2, ARG3,ARG4)</v>
      </c>
      <c r="K1976" s="30">
        <v>1</v>
      </c>
      <c r="L1976" s="30">
        <v>2000</v>
      </c>
      <c r="M1976" s="30">
        <f t="shared" si="83"/>
        <v>600</v>
      </c>
      <c r="N1976" s="30">
        <v>70</v>
      </c>
      <c r="O1976" s="30">
        <v>200</v>
      </c>
      <c r="P1976" s="30">
        <v>100</v>
      </c>
      <c r="R1976" s="30">
        <v>220</v>
      </c>
      <c r="S1976" s="30">
        <v>320</v>
      </c>
    </row>
    <row r="1977" spans="1:19">
      <c r="A1977" s="4">
        <v>52006</v>
      </c>
      <c r="B1977" s="33">
        <v>50030</v>
      </c>
      <c r="C1977" s="58" t="s">
        <v>87</v>
      </c>
      <c r="D1977" s="85" t="str">
        <f>IF(IF(COUNTIF(AI!A:A,'表格编辑 '!C1977),TRUE,FALSE)=FALSE,"monster",(VLOOKUP(C1977,AI!A:B,2,FALSE)))</f>
        <v>monster</v>
      </c>
      <c r="E1977" s="2">
        <v>20</v>
      </c>
      <c r="F1977" s="86" t="str">
        <f>VLOOKUP(D1977,AI!B:G,2,FALSE)</f>
        <v>AI_born_event(RECEIVER, ARG0, ARG1, ARG2, ARG3,ARG4)</v>
      </c>
      <c r="G1977" s="86" t="str">
        <f>VLOOKUP(D1977,AI!B:G,3,FALSE)</f>
        <v>AI_update_event(RECEIVER, ARG0, ARG1, ARG2, ARG3,ARG4)</v>
      </c>
      <c r="H1977" s="57"/>
      <c r="I1977" s="57"/>
      <c r="J1977" s="86" t="str">
        <f>VLOOKUP(D1977,AI!B:G,6,FALSE)</f>
        <v>test_deadth_event(RECEIVER, ARG0, ARG1, ARG2, ARG3,ARG4)</v>
      </c>
      <c r="K1977" s="30">
        <v>1</v>
      </c>
      <c r="L1977" s="30">
        <v>3000</v>
      </c>
      <c r="M1977" s="30">
        <f t="shared" si="83"/>
        <v>600</v>
      </c>
      <c r="N1977" s="30">
        <v>70</v>
      </c>
      <c r="O1977" s="30">
        <v>30</v>
      </c>
      <c r="P1977" s="30">
        <v>100</v>
      </c>
      <c r="R1977" s="30">
        <v>220</v>
      </c>
      <c r="S1977" s="30">
        <v>320</v>
      </c>
    </row>
    <row r="1978" spans="1:19">
      <c r="A1978" s="4">
        <v>52007</v>
      </c>
      <c r="B1978" s="33">
        <v>50020</v>
      </c>
      <c r="C1978" s="33" t="s">
        <v>69</v>
      </c>
      <c r="D1978" s="85" t="str">
        <f>IF(IF(COUNTIF(AI!A:A,'表格编辑 '!C1978),TRUE,FALSE)=FALSE,"monster",(VLOOKUP(C1978,AI!A:B,2,FALSE)))</f>
        <v>monster</v>
      </c>
      <c r="E1978" s="2">
        <v>21</v>
      </c>
      <c r="F1978" s="86" t="str">
        <f>VLOOKUP(D1978,AI!B:G,2,FALSE)</f>
        <v>AI_born_event(RECEIVER, ARG0, ARG1, ARG2, ARG3,ARG4)</v>
      </c>
      <c r="G1978" s="86" t="str">
        <f>VLOOKUP(D1978,AI!B:G,3,FALSE)</f>
        <v>AI_update_event(RECEIVER, ARG0, ARG1, ARG2, ARG3,ARG4)</v>
      </c>
      <c r="H1978" s="57"/>
      <c r="I1978" s="57"/>
      <c r="J1978" s="86" t="str">
        <f>VLOOKUP(D1978,AI!B:G,6,FALSE)</f>
        <v>test_deadth_event(RECEIVER, ARG0, ARG1, ARG2, ARG3,ARG4)</v>
      </c>
      <c r="K1978" s="30">
        <v>1</v>
      </c>
      <c r="L1978" s="30">
        <v>3500</v>
      </c>
      <c r="M1978" s="30">
        <f t="shared" si="83"/>
        <v>630</v>
      </c>
      <c r="N1978" s="30">
        <v>100</v>
      </c>
      <c r="O1978" s="30">
        <v>30</v>
      </c>
      <c r="P1978" s="30">
        <v>100</v>
      </c>
      <c r="Q1978" s="30">
        <v>200</v>
      </c>
      <c r="R1978" s="30">
        <v>230</v>
      </c>
      <c r="S1978" s="30">
        <v>320</v>
      </c>
    </row>
    <row r="1979" spans="1:19">
      <c r="A1979" s="4">
        <v>52008</v>
      </c>
      <c r="B1979" s="33">
        <v>50023</v>
      </c>
      <c r="C1979" s="58" t="s">
        <v>334</v>
      </c>
      <c r="D1979" s="85" t="str">
        <f>IF(IF(COUNTIF(AI!A:A,'表格编辑 '!C1979),TRUE,FALSE)=FALSE,"monster",(VLOOKUP(C1979,AI!A:B,2,FALSE)))</f>
        <v>monster</v>
      </c>
      <c r="E1979" s="2">
        <v>21</v>
      </c>
      <c r="F1979" s="86" t="str">
        <f>VLOOKUP(D1979,AI!B:G,2,FALSE)</f>
        <v>AI_born_event(RECEIVER, ARG0, ARG1, ARG2, ARG3,ARG4)</v>
      </c>
      <c r="G1979" s="86" t="str">
        <f>VLOOKUP(D1979,AI!B:G,3,FALSE)</f>
        <v>AI_update_event(RECEIVER, ARG0, ARG1, ARG2, ARG3,ARG4)</v>
      </c>
      <c r="H1979" s="57"/>
      <c r="I1979" s="57"/>
      <c r="J1979" s="86" t="str">
        <f>VLOOKUP(D1979,AI!B:G,6,FALSE)</f>
        <v>test_deadth_event(RECEIVER, ARG0, ARG1, ARG2, ARG3,ARG4)</v>
      </c>
      <c r="K1979" s="30">
        <v>1</v>
      </c>
      <c r="L1979" s="30">
        <v>3500</v>
      </c>
      <c r="M1979" s="30">
        <f t="shared" si="83"/>
        <v>630</v>
      </c>
      <c r="N1979" s="30">
        <v>100</v>
      </c>
      <c r="O1979" s="30">
        <v>30</v>
      </c>
      <c r="P1979" s="30">
        <v>100</v>
      </c>
      <c r="Q1979" s="30">
        <v>200</v>
      </c>
      <c r="R1979" s="30">
        <v>230</v>
      </c>
      <c r="S1979" s="30">
        <v>320</v>
      </c>
    </row>
    <row r="1980" spans="1:19">
      <c r="A1980" s="4">
        <v>52009</v>
      </c>
      <c r="B1980" s="33">
        <v>50041</v>
      </c>
      <c r="C1980" s="33" t="s">
        <v>108</v>
      </c>
      <c r="D1980" s="85" t="str">
        <f>IF(IF(COUNTIF(AI!A:A,'表格编辑 '!C1980),TRUE,FALSE)=FALSE,"monster",(VLOOKUP(C1980,AI!A:B,2,FALSE)))</f>
        <v>monster</v>
      </c>
      <c r="E1980" s="2">
        <v>24</v>
      </c>
      <c r="F1980" s="86" t="str">
        <f>VLOOKUP(D1980,AI!B:G,2,FALSE)</f>
        <v>AI_born_event(RECEIVER, ARG0, ARG1, ARG2, ARG3,ARG4)</v>
      </c>
      <c r="G1980" s="86" t="str">
        <f>VLOOKUP(D1980,AI!B:G,3,FALSE)</f>
        <v>AI_update_event(RECEIVER, ARG0, ARG1, ARG2, ARG3,ARG4)</v>
      </c>
      <c r="H1980" s="57"/>
      <c r="I1980" s="57"/>
      <c r="J1980" s="86" t="str">
        <f>VLOOKUP(D1980,AI!B:G,6,FALSE)</f>
        <v>test_deadth_event(RECEIVER, ARG0, ARG1, ARG2, ARG3,ARG4)</v>
      </c>
      <c r="K1980" s="30">
        <v>1</v>
      </c>
      <c r="L1980" s="30">
        <v>2000</v>
      </c>
      <c r="M1980" s="30">
        <f t="shared" si="83"/>
        <v>720</v>
      </c>
      <c r="N1980" s="30">
        <v>80</v>
      </c>
      <c r="O1980" s="30">
        <v>35</v>
      </c>
      <c r="P1980" s="30">
        <v>100</v>
      </c>
      <c r="R1980" s="30">
        <v>240</v>
      </c>
      <c r="S1980" s="30">
        <v>320</v>
      </c>
    </row>
    <row r="1981" spans="1:19">
      <c r="A1981" s="4">
        <v>52010</v>
      </c>
      <c r="B1981" s="33">
        <v>50073</v>
      </c>
      <c r="C1981" s="33" t="s">
        <v>171</v>
      </c>
      <c r="D1981" s="85" t="str">
        <f>IF(IF(COUNTIF(AI!A:A,'表格编辑 '!C1981),TRUE,FALSE)=FALSE,"monster",(VLOOKUP(C1981,AI!A:B,2,FALSE)))</f>
        <v>monster</v>
      </c>
      <c r="E1981" s="2">
        <v>25</v>
      </c>
      <c r="F1981" s="86" t="str">
        <f>VLOOKUP(D1981,AI!B:G,2,FALSE)</f>
        <v>AI_born_event(RECEIVER, ARG0, ARG1, ARG2, ARG3,ARG4)</v>
      </c>
      <c r="G1981" s="86" t="str">
        <f>VLOOKUP(D1981,AI!B:G,3,FALSE)</f>
        <v>AI_update_event(RECEIVER, ARG0, ARG1, ARG2, ARG3,ARG4)</v>
      </c>
      <c r="H1981" s="57"/>
      <c r="I1981" s="57"/>
      <c r="J1981" s="86" t="str">
        <f>VLOOKUP(D1981,AI!B:G,6,FALSE)</f>
        <v>test_deadth_event(RECEIVER, ARG0, ARG1, ARG2, ARG3,ARG4)</v>
      </c>
      <c r="K1981" s="30">
        <v>1</v>
      </c>
      <c r="L1981" s="30">
        <v>1800</v>
      </c>
      <c r="M1981" s="30">
        <f t="shared" si="83"/>
        <v>750</v>
      </c>
      <c r="N1981" s="30">
        <v>100</v>
      </c>
      <c r="O1981" s="30">
        <v>40</v>
      </c>
      <c r="P1981" s="30">
        <v>100</v>
      </c>
      <c r="R1981" s="30">
        <v>250</v>
      </c>
      <c r="S1981" s="30">
        <v>320</v>
      </c>
    </row>
    <row r="1982" spans="1:19">
      <c r="A1982" s="4">
        <v>52011</v>
      </c>
      <c r="B1982" s="33">
        <v>50131</v>
      </c>
      <c r="C1982" s="33" t="s">
        <v>389</v>
      </c>
      <c r="D1982" s="85" t="str">
        <f>IF(IF(COUNTIF(AI!A:A,'表格编辑 '!C1982),TRUE,FALSE)=FALSE,"monster",(VLOOKUP(C1982,AI!A:B,2,FALSE)))</f>
        <v>monster</v>
      </c>
      <c r="E1982" s="2">
        <v>26</v>
      </c>
      <c r="F1982" s="86" t="str">
        <f>VLOOKUP(D1982,AI!B:G,2,FALSE)</f>
        <v>AI_born_event(RECEIVER, ARG0, ARG1, ARG2, ARG3,ARG4)</v>
      </c>
      <c r="G1982" s="86" t="str">
        <f>VLOOKUP(D1982,AI!B:G,3,FALSE)</f>
        <v>AI_update_event(RECEIVER, ARG0, ARG1, ARG2, ARG3,ARG4)</v>
      </c>
      <c r="H1982" s="57"/>
      <c r="I1982" s="57"/>
      <c r="J1982" s="86" t="str">
        <f>VLOOKUP(D1982,AI!B:G,6,FALSE)</f>
        <v>test_deadth_event(RECEIVER, ARG0, ARG1, ARG2, ARG3,ARG4)</v>
      </c>
      <c r="K1982" s="30">
        <v>1</v>
      </c>
      <c r="L1982" s="30">
        <v>1400</v>
      </c>
      <c r="M1982" s="30">
        <f t="shared" si="83"/>
        <v>780</v>
      </c>
      <c r="N1982" s="30">
        <v>80</v>
      </c>
      <c r="O1982" s="30">
        <v>40</v>
      </c>
      <c r="P1982" s="30">
        <v>100</v>
      </c>
      <c r="R1982" s="30">
        <v>260</v>
      </c>
      <c r="S1982" s="30">
        <v>320</v>
      </c>
    </row>
    <row r="1983" spans="1:19">
      <c r="A1983" s="4">
        <v>52012</v>
      </c>
      <c r="B1983" s="33">
        <v>50132</v>
      </c>
      <c r="C1983" s="33" t="s">
        <v>390</v>
      </c>
      <c r="D1983" s="85" t="str">
        <f>IF(IF(COUNTIF(AI!A:A,'表格编辑 '!C1983),TRUE,FALSE)=FALSE,"monster",(VLOOKUP(C1983,AI!A:B,2,FALSE)))</f>
        <v>monster</v>
      </c>
      <c r="E1983" s="2">
        <v>26</v>
      </c>
      <c r="F1983" s="86" t="str">
        <f>VLOOKUP(D1983,AI!B:G,2,FALSE)</f>
        <v>AI_born_event(RECEIVER, ARG0, ARG1, ARG2, ARG3,ARG4)</v>
      </c>
      <c r="G1983" s="86" t="str">
        <f>VLOOKUP(D1983,AI!B:G,3,FALSE)</f>
        <v>AI_update_event(RECEIVER, ARG0, ARG1, ARG2, ARG3,ARG4)</v>
      </c>
      <c r="H1983" s="57"/>
      <c r="I1983" s="57"/>
      <c r="J1983" s="86" t="str">
        <f>VLOOKUP(D1983,AI!B:G,6,FALSE)</f>
        <v>test_deadth_event(RECEIVER, ARG0, ARG1, ARG2, ARG3,ARG4)</v>
      </c>
      <c r="K1983" s="30">
        <v>1</v>
      </c>
      <c r="L1983" s="30">
        <v>1600</v>
      </c>
      <c r="M1983" s="30">
        <f t="shared" si="83"/>
        <v>780</v>
      </c>
      <c r="N1983" s="30">
        <v>100</v>
      </c>
      <c r="O1983" s="30">
        <v>40</v>
      </c>
      <c r="P1983" s="30">
        <v>100</v>
      </c>
      <c r="R1983" s="30">
        <v>260</v>
      </c>
      <c r="S1983" s="30">
        <v>320</v>
      </c>
    </row>
    <row r="1984" spans="1:19">
      <c r="A1984" s="4">
        <v>52013</v>
      </c>
      <c r="B1984" s="33">
        <v>50133</v>
      </c>
      <c r="C1984" s="33" t="s">
        <v>391</v>
      </c>
      <c r="D1984" s="85" t="str">
        <f>IF(IF(COUNTIF(AI!A:A,'表格编辑 '!C1984),TRUE,FALSE)=FALSE,"monster",(VLOOKUP(C1984,AI!A:B,2,FALSE)))</f>
        <v>monster</v>
      </c>
      <c r="E1984" s="2">
        <v>26</v>
      </c>
      <c r="F1984" s="86" t="str">
        <f>VLOOKUP(D1984,AI!B:G,2,FALSE)</f>
        <v>AI_born_event(RECEIVER, ARG0, ARG1, ARG2, ARG3,ARG4)</v>
      </c>
      <c r="G1984" s="86" t="str">
        <f>VLOOKUP(D1984,AI!B:G,3,FALSE)</f>
        <v>AI_update_event(RECEIVER, ARG0, ARG1, ARG2, ARG3,ARG4)</v>
      </c>
      <c r="H1984" s="57"/>
      <c r="I1984" s="57"/>
      <c r="J1984" s="86" t="str">
        <f>VLOOKUP(D1984,AI!B:G,6,FALSE)</f>
        <v>test_deadth_event(RECEIVER, ARG0, ARG1, ARG2, ARG3,ARG4)</v>
      </c>
      <c r="K1984" s="30">
        <v>1</v>
      </c>
      <c r="L1984" s="30">
        <v>5000</v>
      </c>
      <c r="M1984" s="30">
        <f t="shared" si="83"/>
        <v>780</v>
      </c>
      <c r="N1984" s="30">
        <v>180</v>
      </c>
      <c r="O1984" s="30">
        <v>40</v>
      </c>
      <c r="P1984" s="30">
        <v>100</v>
      </c>
      <c r="Q1984" s="30">
        <v>200</v>
      </c>
      <c r="R1984" s="30">
        <v>260</v>
      </c>
      <c r="S1984" s="30">
        <v>320</v>
      </c>
    </row>
    <row r="1985" spans="1:19">
      <c r="A1985" s="4">
        <v>52014</v>
      </c>
      <c r="B1985" s="33">
        <v>50087</v>
      </c>
      <c r="C1985" s="33" t="s">
        <v>358</v>
      </c>
      <c r="D1985" s="85" t="str">
        <f>IF(IF(COUNTIF(AI!A:A,'表格编辑 '!C1985),TRUE,FALSE)=FALSE,"monster",(VLOOKUP(C1985,AI!A:B,2,FALSE)))</f>
        <v>monster</v>
      </c>
      <c r="E1985" s="2">
        <v>27</v>
      </c>
      <c r="F1985" s="86" t="str">
        <f>VLOOKUP(D1985,AI!B:G,2,FALSE)</f>
        <v>AI_born_event(RECEIVER, ARG0, ARG1, ARG2, ARG3,ARG4)</v>
      </c>
      <c r="G1985" s="86" t="str">
        <f>VLOOKUP(D1985,AI!B:G,3,FALSE)</f>
        <v>AI_update_event(RECEIVER, ARG0, ARG1, ARG2, ARG3,ARG4)</v>
      </c>
      <c r="H1985" s="57"/>
      <c r="I1985" s="57"/>
      <c r="J1985" s="86" t="str">
        <f>VLOOKUP(D1985,AI!B:G,6,FALSE)</f>
        <v>test_deadth_event(RECEIVER, ARG0, ARG1, ARG2, ARG3,ARG4)</v>
      </c>
      <c r="K1985" s="30">
        <v>1</v>
      </c>
      <c r="L1985" s="30">
        <v>6000</v>
      </c>
      <c r="M1985" s="30">
        <f t="shared" si="83"/>
        <v>810</v>
      </c>
      <c r="N1985" s="30">
        <v>150</v>
      </c>
      <c r="O1985" s="30">
        <v>40</v>
      </c>
      <c r="P1985" s="30">
        <v>100</v>
      </c>
      <c r="R1985" s="30">
        <v>270</v>
      </c>
      <c r="S1985" s="30">
        <v>320</v>
      </c>
    </row>
    <row r="1986" spans="1:19">
      <c r="A1986" s="4">
        <v>52015</v>
      </c>
      <c r="B1986" s="33">
        <v>50088</v>
      </c>
      <c r="C1986" s="33" t="s">
        <v>359</v>
      </c>
      <c r="D1986" s="85" t="str">
        <f>IF(IF(COUNTIF(AI!A:A,'表格编辑 '!C1986),TRUE,FALSE)=FALSE,"monster",(VLOOKUP(C1986,AI!A:B,2,FALSE)))</f>
        <v>monster</v>
      </c>
      <c r="E1986" s="2">
        <v>27</v>
      </c>
      <c r="F1986" s="86" t="str">
        <f>VLOOKUP(D1986,AI!B:G,2,FALSE)</f>
        <v>AI_born_event(RECEIVER, ARG0, ARG1, ARG2, ARG3,ARG4)</v>
      </c>
      <c r="G1986" s="86" t="str">
        <f>VLOOKUP(D1986,AI!B:G,3,FALSE)</f>
        <v>AI_update_event(RECEIVER, ARG0, ARG1, ARG2, ARG3,ARG4)</v>
      </c>
      <c r="H1986" s="57"/>
      <c r="I1986" s="57"/>
      <c r="J1986" s="86" t="str">
        <f>VLOOKUP(D1986,AI!B:G,6,FALSE)</f>
        <v>test_deadth_event(RECEIVER, ARG0, ARG1, ARG2, ARG3,ARG4)</v>
      </c>
      <c r="K1986" s="30">
        <v>1</v>
      </c>
      <c r="L1986" s="30">
        <v>2000</v>
      </c>
      <c r="M1986" s="30">
        <f t="shared" si="83"/>
        <v>810</v>
      </c>
      <c r="N1986" s="30">
        <v>100</v>
      </c>
      <c r="O1986" s="30">
        <v>40</v>
      </c>
      <c r="P1986" s="30">
        <v>100</v>
      </c>
      <c r="Q1986" s="30">
        <v>200</v>
      </c>
      <c r="R1986" s="30">
        <v>270</v>
      </c>
      <c r="S1986" s="30">
        <v>320</v>
      </c>
    </row>
    <row r="1987" spans="1:19">
      <c r="A1987" s="4">
        <v>52016</v>
      </c>
      <c r="B1987" s="33">
        <v>50009</v>
      </c>
      <c r="C1987" s="33" t="s">
        <v>47</v>
      </c>
      <c r="D1987" s="85" t="str">
        <f>IF(IF(COUNTIF(AI!A:A,'表格编辑 '!C1987),TRUE,FALSE)=FALSE,"monster",(VLOOKUP(C1987,AI!A:B,2,FALSE)))</f>
        <v>monster</v>
      </c>
      <c r="E1987" s="2">
        <v>28</v>
      </c>
      <c r="F1987" s="86" t="str">
        <f>VLOOKUP(D1987,AI!B:G,2,FALSE)</f>
        <v>AI_born_event(RECEIVER, ARG0, ARG1, ARG2, ARG3,ARG4)</v>
      </c>
      <c r="G1987" s="86" t="str">
        <f>VLOOKUP(D1987,AI!B:G,3,FALSE)</f>
        <v>AI_update_event(RECEIVER, ARG0, ARG1, ARG2, ARG3,ARG4)</v>
      </c>
      <c r="H1987" s="57"/>
      <c r="I1987" s="57"/>
      <c r="J1987" s="86" t="str">
        <f>VLOOKUP(D1987,AI!B:G,6,FALSE)</f>
        <v>test_deadth_event(RECEIVER, ARG0, ARG1, ARG2, ARG3,ARG4)</v>
      </c>
      <c r="K1987" s="30">
        <v>1</v>
      </c>
      <c r="L1987" s="30">
        <v>2200</v>
      </c>
      <c r="M1987" s="30">
        <f t="shared" si="83"/>
        <v>840</v>
      </c>
      <c r="P1987" s="30">
        <v>100</v>
      </c>
      <c r="R1987" s="30">
        <v>280</v>
      </c>
      <c r="S1987" s="30">
        <v>320</v>
      </c>
    </row>
    <row r="1988" spans="1:19">
      <c r="A1988" s="4">
        <v>52017</v>
      </c>
      <c r="B1988" s="33">
        <v>50002</v>
      </c>
      <c r="C1988" s="33" t="s">
        <v>321</v>
      </c>
      <c r="D1988" s="85" t="str">
        <f>IF(IF(COUNTIF(AI!A:A,'表格编辑 '!C1988),TRUE,FALSE)=FALSE,"monster",(VLOOKUP(C1988,AI!A:B,2,FALSE)))</f>
        <v>monster</v>
      </c>
      <c r="E1988" s="2">
        <v>29</v>
      </c>
      <c r="F1988" s="86" t="str">
        <f>VLOOKUP(D1988,AI!B:G,2,FALSE)</f>
        <v>AI_born_event(RECEIVER, ARG0, ARG1, ARG2, ARG3,ARG4)</v>
      </c>
      <c r="G1988" s="86" t="str">
        <f>VLOOKUP(D1988,AI!B:G,3,FALSE)</f>
        <v>AI_update_event(RECEIVER, ARG0, ARG1, ARG2, ARG3,ARG4)</v>
      </c>
      <c r="H1988" s="57"/>
      <c r="I1988" s="57"/>
      <c r="J1988" s="86" t="str">
        <f>VLOOKUP(D1988,AI!B:G,6,FALSE)</f>
        <v>test_deadth_event(RECEIVER, ARG0, ARG1, ARG2, ARG3,ARG4)</v>
      </c>
      <c r="K1988" s="30">
        <v>1</v>
      </c>
      <c r="L1988" s="30">
        <v>5000</v>
      </c>
      <c r="M1988" s="30">
        <f t="shared" si="83"/>
        <v>870</v>
      </c>
      <c r="O1988" s="30">
        <v>200</v>
      </c>
      <c r="P1988" s="30">
        <v>100</v>
      </c>
      <c r="Q1988" s="30">
        <v>100</v>
      </c>
      <c r="R1988" s="30">
        <v>290</v>
      </c>
      <c r="S1988" s="30">
        <v>320</v>
      </c>
    </row>
    <row r="1989" spans="1:19">
      <c r="A1989" s="4">
        <v>52018</v>
      </c>
      <c r="B1989" s="33">
        <v>50068</v>
      </c>
      <c r="C1989" s="33" t="s">
        <v>162</v>
      </c>
      <c r="D1989" s="85" t="str">
        <f>IF(IF(COUNTIF(AI!A:A,'表格编辑 '!C1989),TRUE,FALSE)=FALSE,"monster",(VLOOKUP(C1989,AI!A:B,2,FALSE)))</f>
        <v>monster</v>
      </c>
      <c r="E1989" s="2">
        <v>31</v>
      </c>
      <c r="F1989" s="86" t="str">
        <f>VLOOKUP(D1989,AI!B:G,2,FALSE)</f>
        <v>AI_born_event(RECEIVER, ARG0, ARG1, ARG2, ARG3,ARG4)</v>
      </c>
      <c r="G1989" s="86" t="str">
        <f>VLOOKUP(D1989,AI!B:G,3,FALSE)</f>
        <v>AI_update_event(RECEIVER, ARG0, ARG1, ARG2, ARG3,ARG4)</v>
      </c>
      <c r="H1989" s="57"/>
      <c r="I1989" s="57"/>
      <c r="J1989" s="86" t="str">
        <f>VLOOKUP(D1989,AI!B:G,6,FALSE)</f>
        <v>test_deadth_event(RECEIVER, ARG0, ARG1, ARG2, ARG3,ARG4)</v>
      </c>
      <c r="K1989" s="30">
        <v>1</v>
      </c>
      <c r="L1989" s="30">
        <v>1500</v>
      </c>
      <c r="M1989" s="30">
        <f t="shared" si="83"/>
        <v>930</v>
      </c>
      <c r="N1989" s="30">
        <v>150</v>
      </c>
      <c r="P1989" s="30">
        <v>100</v>
      </c>
      <c r="R1989" s="30">
        <v>300</v>
      </c>
      <c r="S1989" s="30">
        <v>320</v>
      </c>
    </row>
    <row r="1990" spans="1:19">
      <c r="A1990" s="4">
        <v>52019</v>
      </c>
      <c r="B1990" s="33">
        <v>50069</v>
      </c>
      <c r="C1990" s="58" t="s">
        <v>348</v>
      </c>
      <c r="D1990" s="85" t="str">
        <f>IF(IF(COUNTIF(AI!A:A,'表格编辑 '!C1990),TRUE,FALSE)=FALSE,"monster",(VLOOKUP(C1990,AI!A:B,2,FALSE)))</f>
        <v>monster</v>
      </c>
      <c r="E1990" s="2">
        <v>31</v>
      </c>
      <c r="F1990" s="86" t="str">
        <f>VLOOKUP(D1990,AI!B:G,2,FALSE)</f>
        <v>AI_born_event(RECEIVER, ARG0, ARG1, ARG2, ARG3,ARG4)</v>
      </c>
      <c r="G1990" s="86" t="str">
        <f>VLOOKUP(D1990,AI!B:G,3,FALSE)</f>
        <v>AI_update_event(RECEIVER, ARG0, ARG1, ARG2, ARG3,ARG4)</v>
      </c>
      <c r="H1990" s="57"/>
      <c r="I1990" s="57"/>
      <c r="J1990" s="86" t="str">
        <f>VLOOKUP(D1990,AI!B:G,6,FALSE)</f>
        <v>test_deadth_event(RECEIVER, ARG0, ARG1, ARG2, ARG3,ARG4)</v>
      </c>
      <c r="K1990" s="30">
        <v>1</v>
      </c>
      <c r="L1990" s="30">
        <v>2000</v>
      </c>
      <c r="M1990" s="30">
        <f t="shared" si="83"/>
        <v>930</v>
      </c>
      <c r="N1990" s="30">
        <v>300</v>
      </c>
      <c r="P1990" s="30">
        <v>100</v>
      </c>
      <c r="R1990" s="30">
        <v>300</v>
      </c>
      <c r="S1990" s="30">
        <v>320</v>
      </c>
    </row>
    <row r="1991" spans="1:19">
      <c r="A1991" s="4">
        <v>52020</v>
      </c>
      <c r="B1991" s="33">
        <v>50142</v>
      </c>
      <c r="C1991" s="25" t="s">
        <v>280</v>
      </c>
      <c r="D1991" s="85" t="str">
        <f>IF(IF(COUNTIF(AI!A:A,'表格编辑 '!C1991),TRUE,FALSE)=FALSE,"monster",(VLOOKUP(C1991,AI!A:B,2,FALSE)))</f>
        <v>monster</v>
      </c>
      <c r="E1991" s="2">
        <v>32</v>
      </c>
      <c r="F1991" s="86" t="str">
        <f>VLOOKUP(D1991,AI!B:G,2,FALSE)</f>
        <v>AI_born_event(RECEIVER, ARG0, ARG1, ARG2, ARG3,ARG4)</v>
      </c>
      <c r="G1991" s="86" t="str">
        <f>VLOOKUP(D1991,AI!B:G,3,FALSE)</f>
        <v>AI_update_event(RECEIVER, ARG0, ARG1, ARG2, ARG3,ARG4)</v>
      </c>
      <c r="H1991" s="57"/>
      <c r="I1991" s="57"/>
      <c r="J1991" s="86" t="str">
        <f>VLOOKUP(D1991,AI!B:G,6,FALSE)</f>
        <v>test_deadth_event(RECEIVER, ARG0, ARG1, ARG2, ARG3,ARG4)</v>
      </c>
      <c r="K1991" s="30">
        <v>1</v>
      </c>
      <c r="L1991" s="30">
        <v>1000</v>
      </c>
      <c r="M1991" s="30">
        <f t="shared" si="83"/>
        <v>960</v>
      </c>
      <c r="N1991" s="30">
        <v>300</v>
      </c>
      <c r="O1991" s="30">
        <v>200</v>
      </c>
      <c r="P1991" s="30">
        <v>100</v>
      </c>
      <c r="Q1991" s="30">
        <v>200</v>
      </c>
      <c r="R1991" s="30">
        <v>310</v>
      </c>
      <c r="S1991" s="30">
        <v>320</v>
      </c>
    </row>
    <row r="1992" spans="1:19">
      <c r="A1992" s="4">
        <v>52021</v>
      </c>
      <c r="B1992" s="33">
        <v>50143</v>
      </c>
      <c r="C1992" s="25" t="s">
        <v>281</v>
      </c>
      <c r="D1992" s="85" t="str">
        <f>IF(IF(COUNTIF(AI!A:A,'表格编辑 '!C1992),TRUE,FALSE)=FALSE,"monster",(VLOOKUP(C1992,AI!A:B,2,FALSE)))</f>
        <v>monster</v>
      </c>
      <c r="E1992" s="2">
        <v>32</v>
      </c>
      <c r="F1992" s="86" t="str">
        <f>VLOOKUP(D1992,AI!B:G,2,FALSE)</f>
        <v>AI_born_event(RECEIVER, ARG0, ARG1, ARG2, ARG3,ARG4)</v>
      </c>
      <c r="G1992" s="86" t="str">
        <f>VLOOKUP(D1992,AI!B:G,3,FALSE)</f>
        <v>AI_update_event(RECEIVER, ARG0, ARG1, ARG2, ARG3,ARG4)</v>
      </c>
      <c r="H1992" s="57"/>
      <c r="I1992" s="57"/>
      <c r="J1992" s="86" t="str">
        <f>VLOOKUP(D1992,AI!B:G,6,FALSE)</f>
        <v>test_deadth_event(RECEIVER, ARG0, ARG1, ARG2, ARG3,ARG4)</v>
      </c>
      <c r="K1992" s="30">
        <v>1</v>
      </c>
      <c r="L1992" s="30">
        <v>2500</v>
      </c>
      <c r="M1992" s="30">
        <f t="shared" si="83"/>
        <v>960</v>
      </c>
      <c r="N1992" s="30">
        <v>100</v>
      </c>
      <c r="O1992" s="30">
        <v>45</v>
      </c>
      <c r="P1992" s="30">
        <v>100</v>
      </c>
      <c r="R1992" s="30">
        <v>310</v>
      </c>
      <c r="S1992" s="30">
        <v>320</v>
      </c>
    </row>
    <row r="1993" spans="1:19">
      <c r="A1993" s="4">
        <v>52022</v>
      </c>
      <c r="B1993" s="33">
        <v>50041</v>
      </c>
      <c r="C1993" s="33" t="s">
        <v>108</v>
      </c>
      <c r="D1993" s="85" t="str">
        <f>IF(IF(COUNTIF(AI!A:A,'表格编辑 '!C1993),TRUE,FALSE)=FALSE,"monster",(VLOOKUP(C1993,AI!A:B,2,FALSE)))</f>
        <v>monster</v>
      </c>
      <c r="E1993" s="2">
        <v>33</v>
      </c>
      <c r="F1993" s="86" t="str">
        <f>VLOOKUP(D1993,AI!B:G,2,FALSE)</f>
        <v>AI_born_event(RECEIVER, ARG0, ARG1, ARG2, ARG3,ARG4)</v>
      </c>
      <c r="G1993" s="86" t="str">
        <f>VLOOKUP(D1993,AI!B:G,3,FALSE)</f>
        <v>AI_update_event(RECEIVER, ARG0, ARG1, ARG2, ARG3,ARG4)</v>
      </c>
      <c r="H1993" s="57"/>
      <c r="I1993" s="57"/>
      <c r="J1993" s="86" t="str">
        <f>VLOOKUP(D1993,AI!B:G,6,FALSE)</f>
        <v>test_deadth_event(RECEIVER, ARG0, ARG1, ARG2, ARG3,ARG4)</v>
      </c>
      <c r="K1993" s="30">
        <v>1</v>
      </c>
      <c r="L1993" s="30">
        <v>1000</v>
      </c>
      <c r="M1993" s="30">
        <f t="shared" si="83"/>
        <v>990</v>
      </c>
      <c r="N1993" s="30">
        <v>120</v>
      </c>
      <c r="O1993" s="30">
        <v>50</v>
      </c>
      <c r="P1993" s="30">
        <v>100</v>
      </c>
      <c r="R1993" s="30">
        <v>320</v>
      </c>
      <c r="S1993" s="30">
        <v>320</v>
      </c>
    </row>
    <row r="1994" spans="1:19">
      <c r="A1994" s="4">
        <v>52023</v>
      </c>
      <c r="B1994" s="33">
        <v>50044</v>
      </c>
      <c r="C1994" s="58" t="s">
        <v>114</v>
      </c>
      <c r="D1994" s="85" t="str">
        <f>IF(IF(COUNTIF(AI!A:A,'表格编辑 '!C1994),TRUE,FALSE)=FALSE,"monster",(VLOOKUP(C1994,AI!A:B,2,FALSE)))</f>
        <v>monster</v>
      </c>
      <c r="E1994" s="2">
        <v>33</v>
      </c>
      <c r="F1994" s="86" t="str">
        <f>VLOOKUP(D1994,AI!B:G,2,FALSE)</f>
        <v>AI_born_event(RECEIVER, ARG0, ARG1, ARG2, ARG3,ARG4)</v>
      </c>
      <c r="G1994" s="86" t="str">
        <f>VLOOKUP(D1994,AI!B:G,3,FALSE)</f>
        <v>AI_update_event(RECEIVER, ARG0, ARG1, ARG2, ARG3,ARG4)</v>
      </c>
      <c r="H1994" s="57"/>
      <c r="I1994" s="57"/>
      <c r="J1994" s="86" t="str">
        <f>VLOOKUP(D1994,AI!B:G,6,FALSE)</f>
        <v>test_deadth_event(RECEIVER, ARG0, ARG1, ARG2, ARG3,ARG4)</v>
      </c>
      <c r="K1994" s="30">
        <v>1</v>
      </c>
      <c r="L1994" s="30">
        <v>5000</v>
      </c>
      <c r="M1994" s="30">
        <f t="shared" si="83"/>
        <v>990</v>
      </c>
      <c r="N1994" s="30">
        <v>100</v>
      </c>
      <c r="O1994" s="30">
        <v>200</v>
      </c>
      <c r="P1994" s="30">
        <v>100</v>
      </c>
      <c r="R1994" s="30">
        <v>320</v>
      </c>
      <c r="S1994" s="30">
        <v>320</v>
      </c>
    </row>
    <row r="1995" spans="1:19">
      <c r="A1995" s="4">
        <v>52024</v>
      </c>
      <c r="B1995" s="33">
        <v>50014</v>
      </c>
      <c r="C1995" s="33" t="s">
        <v>327</v>
      </c>
      <c r="D1995" s="85" t="str">
        <f>IF(IF(COUNTIF(AI!A:A,'表格编辑 '!C1995),TRUE,FALSE)=FALSE,"monster",(VLOOKUP(C1995,AI!A:B,2,FALSE)))</f>
        <v>monster</v>
      </c>
      <c r="E1995" s="2">
        <v>34</v>
      </c>
      <c r="F1995" s="86" t="str">
        <f>VLOOKUP(D1995,AI!B:G,2,FALSE)</f>
        <v>AI_born_event(RECEIVER, ARG0, ARG1, ARG2, ARG3,ARG4)</v>
      </c>
      <c r="G1995" s="86" t="str">
        <f>VLOOKUP(D1995,AI!B:G,3,FALSE)</f>
        <v>AI_update_event(RECEIVER, ARG0, ARG1, ARG2, ARG3,ARG4)</v>
      </c>
      <c r="H1995" s="57"/>
      <c r="I1995" s="57"/>
      <c r="J1995" s="86" t="str">
        <f>VLOOKUP(D1995,AI!B:G,6,FALSE)</f>
        <v>test_deadth_event(RECEIVER, ARG0, ARG1, ARG2, ARG3,ARG4)</v>
      </c>
      <c r="K1995" s="30">
        <v>1</v>
      </c>
      <c r="L1995" s="30">
        <v>2500</v>
      </c>
      <c r="M1995" s="30">
        <f t="shared" si="83"/>
        <v>1020</v>
      </c>
      <c r="N1995" s="30">
        <v>110</v>
      </c>
      <c r="O1995" s="30">
        <v>50</v>
      </c>
      <c r="P1995" s="30">
        <v>100</v>
      </c>
      <c r="R1995" s="30">
        <v>330</v>
      </c>
      <c r="S1995" s="30">
        <v>320</v>
      </c>
    </row>
    <row r="1996" spans="1:19">
      <c r="A1996" s="4">
        <v>52025</v>
      </c>
      <c r="B1996" s="33">
        <v>50101</v>
      </c>
      <c r="C1996" s="33" t="s">
        <v>226</v>
      </c>
      <c r="D1996" s="85" t="str">
        <f>IF(IF(COUNTIF(AI!A:A,'表格编辑 '!C1996),TRUE,FALSE)=FALSE,"monster",(VLOOKUP(C1996,AI!A:B,2,FALSE)))</f>
        <v>monster</v>
      </c>
      <c r="E1996" s="2">
        <v>35</v>
      </c>
      <c r="F1996" s="86" t="str">
        <f>VLOOKUP(D1996,AI!B:G,2,FALSE)</f>
        <v>AI_born_event(RECEIVER, ARG0, ARG1, ARG2, ARG3,ARG4)</v>
      </c>
      <c r="G1996" s="86" t="str">
        <f>VLOOKUP(D1996,AI!B:G,3,FALSE)</f>
        <v>AI_update_event(RECEIVER, ARG0, ARG1, ARG2, ARG3,ARG4)</v>
      </c>
      <c r="H1996" s="57"/>
      <c r="I1996" s="57"/>
      <c r="J1996" s="86" t="str">
        <f>VLOOKUP(D1996,AI!B:G,6,FALSE)</f>
        <v>test_deadth_event(RECEIVER, ARG0, ARG1, ARG2, ARG3,ARG4)</v>
      </c>
      <c r="K1996" s="30">
        <v>1</v>
      </c>
      <c r="L1996" s="30">
        <v>3000</v>
      </c>
      <c r="M1996" s="30">
        <f t="shared" si="83"/>
        <v>1050</v>
      </c>
      <c r="N1996" s="30">
        <v>200</v>
      </c>
      <c r="O1996" s="30">
        <v>55</v>
      </c>
      <c r="P1996" s="30">
        <v>100</v>
      </c>
      <c r="R1996" s="30">
        <v>340</v>
      </c>
      <c r="S1996" s="30">
        <v>320</v>
      </c>
    </row>
    <row r="1997" spans="1:19">
      <c r="A1997" s="4">
        <v>52026</v>
      </c>
      <c r="B1997" s="33">
        <v>50102</v>
      </c>
      <c r="C1997" s="33" t="s">
        <v>228</v>
      </c>
      <c r="D1997" s="85" t="str">
        <f>IF(IF(COUNTIF(AI!A:A,'表格编辑 '!C1997),TRUE,FALSE)=FALSE,"monster",(VLOOKUP(C1997,AI!A:B,2,FALSE)))</f>
        <v>monster</v>
      </c>
      <c r="E1997" s="2">
        <v>35</v>
      </c>
      <c r="F1997" s="86" t="str">
        <f>VLOOKUP(D1997,AI!B:G,2,FALSE)</f>
        <v>AI_born_event(RECEIVER, ARG0, ARG1, ARG2, ARG3,ARG4)</v>
      </c>
      <c r="G1997" s="86" t="str">
        <f>VLOOKUP(D1997,AI!B:G,3,FALSE)</f>
        <v>AI_update_event(RECEIVER, ARG0, ARG1, ARG2, ARG3,ARG4)</v>
      </c>
      <c r="H1997" s="57"/>
      <c r="I1997" s="57"/>
      <c r="J1997" s="86" t="str">
        <f>VLOOKUP(D1997,AI!B:G,6,FALSE)</f>
        <v>test_deadth_event(RECEIVER, ARG0, ARG1, ARG2, ARG3,ARG4)</v>
      </c>
      <c r="K1997" s="30">
        <v>1</v>
      </c>
      <c r="L1997" s="30">
        <v>2600</v>
      </c>
      <c r="M1997" s="30">
        <f t="shared" si="83"/>
        <v>1050</v>
      </c>
      <c r="N1997" s="30">
        <v>110</v>
      </c>
      <c r="O1997" s="30">
        <v>55</v>
      </c>
      <c r="P1997" s="30">
        <v>100</v>
      </c>
      <c r="Q1997" s="30">
        <v>200</v>
      </c>
      <c r="R1997" s="30">
        <v>340</v>
      </c>
      <c r="S1997" s="30">
        <v>320</v>
      </c>
    </row>
    <row r="1998" spans="1:19">
      <c r="A1998" s="4">
        <v>52027</v>
      </c>
      <c r="B1998" s="33">
        <v>50113</v>
      </c>
      <c r="C1998" s="58" t="s">
        <v>375</v>
      </c>
      <c r="D1998" s="85" t="str">
        <f>IF(IF(COUNTIF(AI!A:A,'表格编辑 '!C1998),TRUE,FALSE)=FALSE,"monster",(VLOOKUP(C1998,AI!A:B,2,FALSE)))</f>
        <v>monster</v>
      </c>
      <c r="E1998" s="2">
        <v>39</v>
      </c>
      <c r="F1998" s="86" t="str">
        <f>VLOOKUP(D1998,AI!B:G,2,FALSE)</f>
        <v>AI_born_event(RECEIVER, ARG0, ARG1, ARG2, ARG3,ARG4)</v>
      </c>
      <c r="G1998" s="86" t="str">
        <f>VLOOKUP(D1998,AI!B:G,3,FALSE)</f>
        <v>AI_update_event(RECEIVER, ARG0, ARG1, ARG2, ARG3,ARG4)</v>
      </c>
      <c r="H1998" s="57"/>
      <c r="I1998" s="57"/>
      <c r="J1998" s="86" t="str">
        <f>VLOOKUP(D1998,AI!B:G,6,FALSE)</f>
        <v>test_deadth_event(RECEIVER, ARG0, ARG1, ARG2, ARG3,ARG4)</v>
      </c>
      <c r="K1998" s="30">
        <v>1</v>
      </c>
      <c r="L1998" s="30">
        <v>3000</v>
      </c>
      <c r="M1998" s="30">
        <f t="shared" si="83"/>
        <v>1170</v>
      </c>
      <c r="N1998" s="30">
        <v>100</v>
      </c>
      <c r="O1998" s="30">
        <v>200</v>
      </c>
      <c r="P1998" s="30">
        <v>100</v>
      </c>
      <c r="R1998" s="30">
        <v>350</v>
      </c>
      <c r="S1998" s="30">
        <v>320</v>
      </c>
    </row>
    <row r="1999" spans="1:19">
      <c r="A1999" s="4">
        <v>52028</v>
      </c>
      <c r="B1999" s="33">
        <v>50114</v>
      </c>
      <c r="C1999" s="33" t="s">
        <v>376</v>
      </c>
      <c r="D1999" s="85" t="str">
        <f>IF(IF(COUNTIF(AI!A:A,'表格编辑 '!C1999),TRUE,FALSE)=FALSE,"monster",(VLOOKUP(C1999,AI!A:B,2,FALSE)))</f>
        <v>monster</v>
      </c>
      <c r="E1999" s="2">
        <v>39</v>
      </c>
      <c r="F1999" s="86" t="str">
        <f>VLOOKUP(D1999,AI!B:G,2,FALSE)</f>
        <v>AI_born_event(RECEIVER, ARG0, ARG1, ARG2, ARG3,ARG4)</v>
      </c>
      <c r="G1999" s="86" t="str">
        <f>VLOOKUP(D1999,AI!B:G,3,FALSE)</f>
        <v>AI_update_event(RECEIVER, ARG0, ARG1, ARG2, ARG3,ARG4)</v>
      </c>
      <c r="H1999" s="57"/>
      <c r="I1999" s="57"/>
      <c r="J1999" s="86" t="str">
        <f>VLOOKUP(D1999,AI!B:G,6,FALSE)</f>
        <v>test_deadth_event(RECEIVER, ARG0, ARG1, ARG2, ARG3,ARG4)</v>
      </c>
      <c r="K1999" s="30">
        <v>1</v>
      </c>
      <c r="L1999" s="30">
        <v>10000</v>
      </c>
      <c r="M1999" s="30">
        <f t="shared" si="83"/>
        <v>1170</v>
      </c>
      <c r="N1999" s="30">
        <v>666</v>
      </c>
      <c r="P1999" s="30">
        <v>100</v>
      </c>
      <c r="R1999" s="30">
        <v>350</v>
      </c>
      <c r="S1999" s="30">
        <v>320</v>
      </c>
    </row>
    <row r="2000" spans="1:19">
      <c r="A2000" s="4">
        <v>52029</v>
      </c>
      <c r="B2000" s="33">
        <v>50066</v>
      </c>
      <c r="C2000" s="33" t="s">
        <v>158</v>
      </c>
      <c r="D2000" s="85" t="str">
        <f>IF(IF(COUNTIF(AI!A:A,'表格编辑 '!C2000),TRUE,FALSE)=FALSE,"monster",(VLOOKUP(C2000,AI!A:B,2,FALSE)))</f>
        <v>monster</v>
      </c>
      <c r="E2000" s="2">
        <v>40</v>
      </c>
      <c r="F2000" s="86" t="str">
        <f>VLOOKUP(D2000,AI!B:G,2,FALSE)</f>
        <v>AI_born_event(RECEIVER, ARG0, ARG1, ARG2, ARG3,ARG4)</v>
      </c>
      <c r="G2000" s="86" t="str">
        <f>VLOOKUP(D2000,AI!B:G,3,FALSE)</f>
        <v>AI_update_event(RECEIVER, ARG0, ARG1, ARG2, ARG3,ARG4)</v>
      </c>
      <c r="H2000" s="57"/>
      <c r="I2000" s="57"/>
      <c r="J2000" s="86" t="str">
        <f>VLOOKUP(D2000,AI!B:G,6,FALSE)</f>
        <v>test_deadth_event(RECEIVER, ARG0, ARG1, ARG2, ARG3,ARG4)</v>
      </c>
      <c r="K2000" s="30">
        <v>1</v>
      </c>
      <c r="L2000" s="30">
        <v>2500</v>
      </c>
      <c r="M2000" s="30">
        <f t="shared" si="83"/>
        <v>1200</v>
      </c>
      <c r="N2000" s="30">
        <v>100</v>
      </c>
      <c r="O2000" s="30">
        <v>60</v>
      </c>
      <c r="P2000" s="30">
        <v>100</v>
      </c>
      <c r="Q2000" s="30">
        <v>150</v>
      </c>
      <c r="R2000" s="30">
        <v>360</v>
      </c>
      <c r="S2000" s="30">
        <v>320</v>
      </c>
    </row>
    <row r="2001" spans="1:19">
      <c r="A2001" s="4">
        <v>52030</v>
      </c>
      <c r="B2001" s="33">
        <v>50067</v>
      </c>
      <c r="C2001" s="58" t="s">
        <v>347</v>
      </c>
      <c r="D2001" s="85" t="str">
        <f>IF(IF(COUNTIF(AI!A:A,'表格编辑 '!C2001),TRUE,FALSE)=FALSE,"monster",(VLOOKUP(C2001,AI!A:B,2,FALSE)))</f>
        <v>monster</v>
      </c>
      <c r="E2001" s="2">
        <v>40</v>
      </c>
      <c r="F2001" s="86" t="str">
        <f>VLOOKUP(D2001,AI!B:G,2,FALSE)</f>
        <v>AI_born_event(RECEIVER, ARG0, ARG1, ARG2, ARG3,ARG4)</v>
      </c>
      <c r="G2001" s="86" t="str">
        <f>VLOOKUP(D2001,AI!B:G,3,FALSE)</f>
        <v>AI_update_event(RECEIVER, ARG0, ARG1, ARG2, ARG3,ARG4)</v>
      </c>
      <c r="H2001" s="57"/>
      <c r="I2001" s="57"/>
      <c r="J2001" s="86" t="str">
        <f>VLOOKUP(D2001,AI!B:G,6,FALSE)</f>
        <v>test_deadth_event(RECEIVER, ARG0, ARG1, ARG2, ARG3,ARG4)</v>
      </c>
      <c r="K2001" s="30">
        <v>1</v>
      </c>
      <c r="L2001" s="30">
        <v>2500</v>
      </c>
      <c r="M2001" s="30">
        <f t="shared" si="83"/>
        <v>1200</v>
      </c>
      <c r="N2001" s="30">
        <v>200</v>
      </c>
      <c r="O2001" s="30">
        <v>60</v>
      </c>
      <c r="P2001" s="30">
        <v>100</v>
      </c>
      <c r="R2001" s="30">
        <v>360</v>
      </c>
      <c r="S2001" s="30">
        <v>320</v>
      </c>
    </row>
    <row r="2002" spans="1:19">
      <c r="A2002" s="4">
        <v>52031</v>
      </c>
      <c r="B2002" s="33">
        <v>50052</v>
      </c>
      <c r="C2002" s="33" t="s">
        <v>130</v>
      </c>
      <c r="D2002" s="85" t="str">
        <f>IF(IF(COUNTIF(AI!A:A,'表格编辑 '!C2002),TRUE,FALSE)=FALSE,"monster",(VLOOKUP(C2002,AI!A:B,2,FALSE)))</f>
        <v>monster</v>
      </c>
      <c r="E2002" s="2">
        <v>41</v>
      </c>
      <c r="F2002" s="86" t="str">
        <f>VLOOKUP(D2002,AI!B:G,2,FALSE)</f>
        <v>AI_born_event(RECEIVER, ARG0, ARG1, ARG2, ARG3,ARG4)</v>
      </c>
      <c r="G2002" s="86" t="str">
        <f>VLOOKUP(D2002,AI!B:G,3,FALSE)</f>
        <v>AI_update_event(RECEIVER, ARG0, ARG1, ARG2, ARG3,ARG4)</v>
      </c>
      <c r="H2002" s="57"/>
      <c r="I2002" s="57"/>
      <c r="J2002" s="86" t="str">
        <f>VLOOKUP(D2002,AI!B:G,6,FALSE)</f>
        <v>test_deadth_event(RECEIVER, ARG0, ARG1, ARG2, ARG3,ARG4)</v>
      </c>
      <c r="K2002" s="30">
        <v>1</v>
      </c>
      <c r="L2002" s="30">
        <v>8000</v>
      </c>
      <c r="M2002" s="30">
        <f t="shared" si="83"/>
        <v>1230</v>
      </c>
      <c r="N2002" s="30">
        <v>345</v>
      </c>
      <c r="O2002" s="30">
        <v>50</v>
      </c>
      <c r="P2002" s="30">
        <v>100</v>
      </c>
      <c r="R2002" s="30">
        <v>370</v>
      </c>
      <c r="S2002" s="30">
        <v>320</v>
      </c>
    </row>
    <row r="2003" spans="1:19">
      <c r="A2003" s="4">
        <v>52032</v>
      </c>
      <c r="B2003" s="33">
        <v>50053</v>
      </c>
      <c r="C2003" s="33" t="s">
        <v>132</v>
      </c>
      <c r="D2003" s="85" t="str">
        <f>IF(IF(COUNTIF(AI!A:A,'表格编辑 '!C2003),TRUE,FALSE)=FALSE,"monster",(VLOOKUP(C2003,AI!A:B,2,FALSE)))</f>
        <v>monster</v>
      </c>
      <c r="E2003" s="2">
        <v>41</v>
      </c>
      <c r="F2003" s="86" t="str">
        <f>VLOOKUP(D2003,AI!B:G,2,FALSE)</f>
        <v>AI_born_event(RECEIVER, ARG0, ARG1, ARG2, ARG3,ARG4)</v>
      </c>
      <c r="G2003" s="86" t="str">
        <f>VLOOKUP(D2003,AI!B:G,3,FALSE)</f>
        <v>AI_update_event(RECEIVER, ARG0, ARG1, ARG2, ARG3,ARG4)</v>
      </c>
      <c r="H2003" s="57"/>
      <c r="I2003" s="57"/>
      <c r="J2003" s="86" t="str">
        <f>VLOOKUP(D2003,AI!B:G,6,FALSE)</f>
        <v>test_deadth_event(RECEIVER, ARG0, ARG1, ARG2, ARG3,ARG4)</v>
      </c>
      <c r="K2003" s="30">
        <v>1</v>
      </c>
      <c r="L2003" s="30">
        <v>8000</v>
      </c>
      <c r="M2003" s="30">
        <f t="shared" si="83"/>
        <v>1230</v>
      </c>
      <c r="N2003" s="30">
        <v>100</v>
      </c>
      <c r="O2003" s="30">
        <v>50</v>
      </c>
      <c r="P2003" s="30">
        <v>100</v>
      </c>
      <c r="Q2003" s="30">
        <v>200</v>
      </c>
      <c r="R2003" s="30">
        <v>370</v>
      </c>
      <c r="S2003" s="30">
        <v>320</v>
      </c>
    </row>
    <row r="2004" spans="1:19">
      <c r="A2004" s="4">
        <v>52033</v>
      </c>
      <c r="B2004" s="33">
        <v>50032</v>
      </c>
      <c r="C2004" s="58" t="s">
        <v>336</v>
      </c>
      <c r="D2004" s="85" t="str">
        <f>IF(IF(COUNTIF(AI!A:A,'表格编辑 '!C2004),TRUE,FALSE)=FALSE,"monster",(VLOOKUP(C2004,AI!A:B,2,FALSE)))</f>
        <v>monster</v>
      </c>
      <c r="E2004" s="2">
        <v>42</v>
      </c>
      <c r="F2004" s="86" t="str">
        <f>VLOOKUP(D2004,AI!B:G,2,FALSE)</f>
        <v>AI_born_event(RECEIVER, ARG0, ARG1, ARG2, ARG3,ARG4)</v>
      </c>
      <c r="G2004" s="86" t="str">
        <f>VLOOKUP(D2004,AI!B:G,3,FALSE)</f>
        <v>AI_update_event(RECEIVER, ARG0, ARG1, ARG2, ARG3,ARG4)</v>
      </c>
      <c r="H2004" s="57"/>
      <c r="I2004" s="57"/>
      <c r="J2004" s="86" t="str">
        <f>VLOOKUP(D2004,AI!B:G,6,FALSE)</f>
        <v>test_deadth_event(RECEIVER, ARG0, ARG1, ARG2, ARG3,ARG4)</v>
      </c>
      <c r="K2004" s="30">
        <v>1</v>
      </c>
      <c r="L2004" s="30">
        <v>8000</v>
      </c>
      <c r="M2004" s="30">
        <f t="shared" si="83"/>
        <v>1260</v>
      </c>
      <c r="N2004" s="30">
        <v>200</v>
      </c>
      <c r="O2004" s="30">
        <v>60</v>
      </c>
      <c r="P2004" s="30">
        <v>100</v>
      </c>
      <c r="R2004" s="30">
        <v>380</v>
      </c>
      <c r="S2004" s="30">
        <v>320</v>
      </c>
    </row>
    <row r="2005" spans="1:19">
      <c r="A2005" s="4">
        <v>52034</v>
      </c>
      <c r="B2005" s="33">
        <v>50025</v>
      </c>
      <c r="C2005" s="33" t="s">
        <v>78</v>
      </c>
      <c r="D2005" s="85" t="str">
        <f>IF(IF(COUNTIF(AI!A:A,'表格编辑 '!C2005),TRUE,FALSE)=FALSE,"monster",(VLOOKUP(C2005,AI!A:B,2,FALSE)))</f>
        <v>monster</v>
      </c>
      <c r="E2005" s="2">
        <v>43</v>
      </c>
      <c r="F2005" s="86" t="str">
        <f>VLOOKUP(D2005,AI!B:G,2,FALSE)</f>
        <v>AI_born_event(RECEIVER, ARG0, ARG1, ARG2, ARG3,ARG4)</v>
      </c>
      <c r="G2005" s="86" t="str">
        <f>VLOOKUP(D2005,AI!B:G,3,FALSE)</f>
        <v>AI_update_event(RECEIVER, ARG0, ARG1, ARG2, ARG3,ARG4)</v>
      </c>
      <c r="H2005" s="57"/>
      <c r="I2005" s="57"/>
      <c r="J2005" s="86" t="str">
        <f>VLOOKUP(D2005,AI!B:G,6,FALSE)</f>
        <v>test_deadth_event(RECEIVER, ARG0, ARG1, ARG2, ARG3,ARG4)</v>
      </c>
      <c r="K2005" s="30">
        <v>1</v>
      </c>
      <c r="L2005" s="30">
        <v>3000</v>
      </c>
      <c r="M2005" s="30">
        <f t="shared" si="83"/>
        <v>1290</v>
      </c>
      <c r="N2005" s="30">
        <v>100</v>
      </c>
      <c r="P2005" s="30">
        <v>100</v>
      </c>
      <c r="R2005" s="30">
        <v>390</v>
      </c>
      <c r="S2005" s="30">
        <v>320</v>
      </c>
    </row>
    <row r="2006" spans="1:19">
      <c r="A2006" s="4">
        <v>52035</v>
      </c>
      <c r="B2006" s="33">
        <v>50026</v>
      </c>
      <c r="C2006" s="33" t="s">
        <v>80</v>
      </c>
      <c r="D2006" s="85" t="str">
        <f>IF(IF(COUNTIF(AI!A:A,'表格编辑 '!C2006),TRUE,FALSE)=FALSE,"monster",(VLOOKUP(C2006,AI!A:B,2,FALSE)))</f>
        <v>monster</v>
      </c>
      <c r="E2006" s="2">
        <v>43</v>
      </c>
      <c r="F2006" s="86" t="str">
        <f>VLOOKUP(D2006,AI!B:G,2,FALSE)</f>
        <v>AI_born_event(RECEIVER, ARG0, ARG1, ARG2, ARG3,ARG4)</v>
      </c>
      <c r="G2006" s="86" t="str">
        <f>VLOOKUP(D2006,AI!B:G,3,FALSE)</f>
        <v>AI_update_event(RECEIVER, ARG0, ARG1, ARG2, ARG3,ARG4)</v>
      </c>
      <c r="H2006" s="57"/>
      <c r="I2006" s="57"/>
      <c r="J2006" s="86" t="str">
        <f>VLOOKUP(D2006,AI!B:G,6,FALSE)</f>
        <v>test_deadth_event(RECEIVER, ARG0, ARG1, ARG2, ARG3,ARG4)</v>
      </c>
      <c r="K2006" s="30">
        <v>1</v>
      </c>
      <c r="L2006" s="30">
        <v>5000</v>
      </c>
      <c r="M2006" s="30">
        <f t="shared" si="83"/>
        <v>1290</v>
      </c>
      <c r="O2006" s="30">
        <v>200</v>
      </c>
      <c r="P2006" s="30">
        <v>100</v>
      </c>
      <c r="R2006" s="30">
        <v>390</v>
      </c>
      <c r="S2006" s="30">
        <v>320</v>
      </c>
    </row>
    <row r="2007" spans="1:19">
      <c r="A2007" s="4">
        <v>52036</v>
      </c>
      <c r="B2007" s="33">
        <v>50096</v>
      </c>
      <c r="C2007" s="33" t="s">
        <v>216</v>
      </c>
      <c r="D2007" s="85" t="str">
        <f>IF(IF(COUNTIF(AI!A:A,'表格编辑 '!C2007),TRUE,FALSE)=FALSE,"monster",(VLOOKUP(C2007,AI!A:B,2,FALSE)))</f>
        <v>monster</v>
      </c>
      <c r="E2007" s="2">
        <v>44</v>
      </c>
      <c r="F2007" s="86" t="str">
        <f>VLOOKUP(D2007,AI!B:G,2,FALSE)</f>
        <v>AI_born_event(RECEIVER, ARG0, ARG1, ARG2, ARG3,ARG4)</v>
      </c>
      <c r="G2007" s="86" t="str">
        <f>VLOOKUP(D2007,AI!B:G,3,FALSE)</f>
        <v>AI_update_event(RECEIVER, ARG0, ARG1, ARG2, ARG3,ARG4)</v>
      </c>
      <c r="H2007" s="57"/>
      <c r="I2007" s="57"/>
      <c r="J2007" s="86" t="str">
        <f>VLOOKUP(D2007,AI!B:G,6,FALSE)</f>
        <v>test_deadth_event(RECEIVER, ARG0, ARG1, ARG2, ARG3,ARG4)</v>
      </c>
      <c r="K2007" s="30">
        <v>1</v>
      </c>
      <c r="L2007" s="30">
        <v>3300</v>
      </c>
      <c r="M2007" s="30">
        <f t="shared" si="83"/>
        <v>1320</v>
      </c>
      <c r="N2007" s="30">
        <v>120</v>
      </c>
      <c r="O2007" s="30">
        <v>60</v>
      </c>
      <c r="P2007" s="30">
        <v>100</v>
      </c>
      <c r="R2007" s="30">
        <v>400</v>
      </c>
      <c r="S2007" s="30">
        <v>320</v>
      </c>
    </row>
    <row r="2008" spans="1:19">
      <c r="A2008" s="4">
        <v>52037</v>
      </c>
      <c r="B2008" s="33">
        <v>50103</v>
      </c>
      <c r="C2008" s="33" t="s">
        <v>230</v>
      </c>
      <c r="D2008" s="85" t="str">
        <f>IF(IF(COUNTIF(AI!A:A,'表格编辑 '!C2008),TRUE,FALSE)=FALSE,"monster",(VLOOKUP(C2008,AI!A:B,2,FALSE)))</f>
        <v>monster</v>
      </c>
      <c r="E2008" s="2">
        <v>45</v>
      </c>
      <c r="F2008" s="86" t="str">
        <f>VLOOKUP(D2008,AI!B:G,2,FALSE)</f>
        <v>AI_born_event(RECEIVER, ARG0, ARG1, ARG2, ARG3,ARG4)</v>
      </c>
      <c r="G2008" s="86" t="str">
        <f>VLOOKUP(D2008,AI!B:G,3,FALSE)</f>
        <v>AI_update_event(RECEIVER, ARG0, ARG1, ARG2, ARG3,ARG4)</v>
      </c>
      <c r="H2008" s="57"/>
      <c r="I2008" s="57"/>
      <c r="J2008" s="86" t="str">
        <f>VLOOKUP(D2008,AI!B:G,6,FALSE)</f>
        <v>test_deadth_event(RECEIVER, ARG0, ARG1, ARG2, ARG3,ARG4)</v>
      </c>
      <c r="K2008" s="30">
        <v>1</v>
      </c>
      <c r="L2008" s="30">
        <v>3400</v>
      </c>
      <c r="M2008" s="30">
        <f t="shared" si="83"/>
        <v>1350</v>
      </c>
      <c r="N2008" s="30">
        <v>150</v>
      </c>
      <c r="O2008" s="30">
        <v>50</v>
      </c>
      <c r="P2008" s="30">
        <v>100</v>
      </c>
      <c r="R2008" s="30">
        <v>410</v>
      </c>
      <c r="S2008" s="30">
        <v>320</v>
      </c>
    </row>
    <row r="2009" spans="1:19">
      <c r="A2009" s="4">
        <v>52038</v>
      </c>
      <c r="B2009" s="33">
        <v>50104</v>
      </c>
      <c r="C2009" s="33" t="s">
        <v>369</v>
      </c>
      <c r="D2009" s="85" t="str">
        <f>IF(IF(COUNTIF(AI!A:A,'表格编辑 '!C2009),TRUE,FALSE)=FALSE,"monster",(VLOOKUP(C2009,AI!A:B,2,FALSE)))</f>
        <v>monster</v>
      </c>
      <c r="E2009" s="2">
        <v>45</v>
      </c>
      <c r="F2009" s="86" t="str">
        <f>VLOOKUP(D2009,AI!B:G,2,FALSE)</f>
        <v>AI_born_event(RECEIVER, ARG0, ARG1, ARG2, ARG3,ARG4)</v>
      </c>
      <c r="G2009" s="86" t="str">
        <f>VLOOKUP(D2009,AI!B:G,3,FALSE)</f>
        <v>AI_update_event(RECEIVER, ARG0, ARG1, ARG2, ARG3,ARG4)</v>
      </c>
      <c r="H2009" s="57"/>
      <c r="I2009" s="57"/>
      <c r="J2009" s="86" t="str">
        <f>VLOOKUP(D2009,AI!B:G,6,FALSE)</f>
        <v>test_deadth_event(RECEIVER, ARG0, ARG1, ARG2, ARG3,ARG4)</v>
      </c>
      <c r="K2009" s="30">
        <v>1</v>
      </c>
      <c r="L2009" s="30">
        <v>2000</v>
      </c>
      <c r="M2009" s="30">
        <f t="shared" si="83"/>
        <v>1350</v>
      </c>
      <c r="N2009" s="30">
        <v>300</v>
      </c>
      <c r="O2009" s="30">
        <v>60</v>
      </c>
      <c r="P2009" s="30">
        <v>100</v>
      </c>
      <c r="R2009" s="30">
        <v>410</v>
      </c>
      <c r="S2009" s="30">
        <v>320</v>
      </c>
    </row>
    <row r="2010" spans="1:19">
      <c r="A2010" s="4">
        <v>52039</v>
      </c>
      <c r="B2010" s="33">
        <v>50116</v>
      </c>
      <c r="C2010" s="33" t="s">
        <v>378</v>
      </c>
      <c r="D2010" s="85" t="str">
        <f>IF(IF(COUNTIF(AI!A:A,'表格编辑 '!C2010),TRUE,FALSE)=FALSE,"monster",(VLOOKUP(C2010,AI!A:B,2,FALSE)))</f>
        <v>monster</v>
      </c>
      <c r="E2010" s="2">
        <v>46</v>
      </c>
      <c r="F2010" s="86" t="str">
        <f>VLOOKUP(D2010,AI!B:G,2,FALSE)</f>
        <v>AI_born_event(RECEIVER, ARG0, ARG1, ARG2, ARG3,ARG4)</v>
      </c>
      <c r="G2010" s="86" t="str">
        <f>VLOOKUP(D2010,AI!B:G,3,FALSE)</f>
        <v>AI_update_event(RECEIVER, ARG0, ARG1, ARG2, ARG3,ARG4)</v>
      </c>
      <c r="H2010" s="57"/>
      <c r="I2010" s="57"/>
      <c r="J2010" s="86" t="str">
        <f>VLOOKUP(D2010,AI!B:G,6,FALSE)</f>
        <v>test_deadth_event(RECEIVER, ARG0, ARG1, ARG2, ARG3,ARG4)</v>
      </c>
      <c r="K2010" s="30">
        <v>1</v>
      </c>
      <c r="L2010" s="30">
        <v>20000</v>
      </c>
      <c r="M2010" s="30">
        <f t="shared" si="83"/>
        <v>1380</v>
      </c>
      <c r="N2010" s="30">
        <v>400</v>
      </c>
      <c r="O2010" s="30">
        <v>100</v>
      </c>
      <c r="P2010" s="30">
        <v>100</v>
      </c>
      <c r="R2010" s="30">
        <v>420</v>
      </c>
      <c r="S2010" s="30">
        <v>320</v>
      </c>
    </row>
    <row r="2011" spans="1:19">
      <c r="A2011" s="4">
        <v>52040</v>
      </c>
      <c r="B2011" s="33">
        <v>50131</v>
      </c>
      <c r="C2011" s="33" t="s">
        <v>389</v>
      </c>
      <c r="D2011" s="85" t="str">
        <f>IF(IF(COUNTIF(AI!A:A,'表格编辑 '!C2011),TRUE,FALSE)=FALSE,"monster",(VLOOKUP(C2011,AI!A:B,2,FALSE)))</f>
        <v>monster</v>
      </c>
      <c r="E2011" s="2">
        <v>47</v>
      </c>
      <c r="F2011" s="86" t="str">
        <f>VLOOKUP(D2011,AI!B:G,2,FALSE)</f>
        <v>AI_born_event(RECEIVER, ARG0, ARG1, ARG2, ARG3,ARG4)</v>
      </c>
      <c r="G2011" s="86" t="str">
        <f>VLOOKUP(D2011,AI!B:G,3,FALSE)</f>
        <v>AI_update_event(RECEIVER, ARG0, ARG1, ARG2, ARG3,ARG4)</v>
      </c>
      <c r="H2011" s="57"/>
      <c r="I2011" s="57"/>
      <c r="J2011" s="86" t="str">
        <f>VLOOKUP(D2011,AI!B:G,6,FALSE)</f>
        <v>test_deadth_event(RECEIVER, ARG0, ARG1, ARG2, ARG3,ARG4)</v>
      </c>
      <c r="K2011" s="30">
        <v>1</v>
      </c>
      <c r="L2011" s="30">
        <v>6000</v>
      </c>
      <c r="M2011" s="30">
        <f t="shared" si="83"/>
        <v>1410</v>
      </c>
      <c r="N2011" s="30">
        <v>150</v>
      </c>
      <c r="O2011" s="30">
        <v>60</v>
      </c>
      <c r="P2011" s="30">
        <v>100</v>
      </c>
      <c r="R2011" s="30">
        <v>430</v>
      </c>
      <c r="S2011" s="30">
        <v>320</v>
      </c>
    </row>
    <row r="2012" spans="1:19">
      <c r="A2012" s="4">
        <v>52041</v>
      </c>
      <c r="B2012" s="33">
        <v>50152</v>
      </c>
      <c r="C2012" s="25" t="s">
        <v>289</v>
      </c>
      <c r="D2012" s="85" t="str">
        <f>IF(IF(COUNTIF(AI!A:A,'表格编辑 '!C2012),TRUE,FALSE)=FALSE,"monster",(VLOOKUP(C2012,AI!A:B,2,FALSE)))</f>
        <v>monster</v>
      </c>
      <c r="E2012" s="2">
        <v>48</v>
      </c>
      <c r="F2012" s="86" t="str">
        <f>VLOOKUP(D2012,AI!B:G,2,FALSE)</f>
        <v>AI_born_event(RECEIVER, ARG0, ARG1, ARG2, ARG3,ARG4)</v>
      </c>
      <c r="G2012" s="86" t="str">
        <f>VLOOKUP(D2012,AI!B:G,3,FALSE)</f>
        <v>AI_update_event(RECEIVER, ARG0, ARG1, ARG2, ARG3,ARG4)</v>
      </c>
      <c r="H2012" s="57"/>
      <c r="I2012" s="57"/>
      <c r="J2012" s="86" t="str">
        <f>VLOOKUP(D2012,AI!B:G,6,FALSE)</f>
        <v>test_deadth_event(RECEIVER, ARG0, ARG1, ARG2, ARG3,ARG4)</v>
      </c>
      <c r="K2012" s="30">
        <v>1</v>
      </c>
      <c r="L2012" s="30">
        <v>4000</v>
      </c>
      <c r="M2012" s="30">
        <f t="shared" si="83"/>
        <v>1440</v>
      </c>
      <c r="N2012" s="30">
        <v>150</v>
      </c>
      <c r="O2012" s="30">
        <v>80</v>
      </c>
      <c r="P2012" s="30">
        <v>100</v>
      </c>
      <c r="R2012" s="30">
        <v>440</v>
      </c>
      <c r="S2012" s="30">
        <v>320</v>
      </c>
    </row>
    <row r="2013" spans="1:19">
      <c r="A2013" s="4">
        <v>52042</v>
      </c>
      <c r="B2013" s="33">
        <v>50061</v>
      </c>
      <c r="C2013" s="33" t="s">
        <v>344</v>
      </c>
      <c r="D2013" s="85" t="str">
        <f>IF(IF(COUNTIF(AI!A:A,'表格编辑 '!C2013),TRUE,FALSE)=FALSE,"monster",(VLOOKUP(C2013,AI!A:B,2,FALSE)))</f>
        <v>monster</v>
      </c>
      <c r="E2013" s="2">
        <v>49</v>
      </c>
      <c r="F2013" s="86" t="str">
        <f>VLOOKUP(D2013,AI!B:G,2,FALSE)</f>
        <v>AI_born_event(RECEIVER, ARG0, ARG1, ARG2, ARG3,ARG4)</v>
      </c>
      <c r="G2013" s="86" t="str">
        <f>VLOOKUP(D2013,AI!B:G,3,FALSE)</f>
        <v>AI_update_event(RECEIVER, ARG0, ARG1, ARG2, ARG3,ARG4)</v>
      </c>
      <c r="H2013" s="57"/>
      <c r="I2013" s="57"/>
      <c r="J2013" s="86" t="str">
        <f>VLOOKUP(D2013,AI!B:G,6,FALSE)</f>
        <v>test_deadth_event(RECEIVER, ARG0, ARG1, ARG2, ARG3,ARG4)</v>
      </c>
      <c r="K2013" s="30">
        <v>1</v>
      </c>
      <c r="L2013" s="30">
        <v>4500</v>
      </c>
      <c r="M2013" s="30">
        <f t="shared" si="83"/>
        <v>1470</v>
      </c>
      <c r="N2013" s="30">
        <v>300</v>
      </c>
      <c r="O2013" s="30">
        <v>80</v>
      </c>
      <c r="P2013" s="30">
        <v>100</v>
      </c>
      <c r="R2013" s="30">
        <v>450</v>
      </c>
      <c r="S2013" s="30">
        <v>320</v>
      </c>
    </row>
    <row r="2014" spans="1:19">
      <c r="A2014" s="4">
        <v>52043</v>
      </c>
      <c r="B2014" s="33">
        <v>50103</v>
      </c>
      <c r="C2014" s="33" t="s">
        <v>230</v>
      </c>
      <c r="D2014" s="85" t="str">
        <f>IF(IF(COUNTIF(AI!A:A,'表格编辑 '!C2014),TRUE,FALSE)=FALSE,"monster",(VLOOKUP(C2014,AI!A:B,2,FALSE)))</f>
        <v>monster</v>
      </c>
      <c r="E2014" s="2">
        <v>49</v>
      </c>
      <c r="F2014" s="86" t="str">
        <f>VLOOKUP(D2014,AI!B:G,2,FALSE)</f>
        <v>AI_born_event(RECEIVER, ARG0, ARG1, ARG2, ARG3,ARG4)</v>
      </c>
      <c r="G2014" s="86" t="str">
        <f>VLOOKUP(D2014,AI!B:G,3,FALSE)</f>
        <v>AI_update_event(RECEIVER, ARG0, ARG1, ARG2, ARG3,ARG4)</v>
      </c>
      <c r="H2014" s="57"/>
      <c r="I2014" s="57"/>
      <c r="J2014" s="86" t="str">
        <f>VLOOKUP(D2014,AI!B:G,6,FALSE)</f>
        <v>test_deadth_event(RECEIVER, ARG0, ARG1, ARG2, ARG3,ARG4)</v>
      </c>
      <c r="K2014" s="30">
        <v>1</v>
      </c>
      <c r="L2014" s="30">
        <v>4500</v>
      </c>
      <c r="M2014" s="30">
        <f t="shared" si="83"/>
        <v>1470</v>
      </c>
      <c r="N2014" s="30">
        <v>100</v>
      </c>
      <c r="O2014" s="30">
        <v>80</v>
      </c>
      <c r="P2014" s="30">
        <v>100</v>
      </c>
      <c r="Q2014" s="30">
        <v>200</v>
      </c>
      <c r="R2014" s="30">
        <v>450</v>
      </c>
      <c r="S2014" s="30">
        <v>320</v>
      </c>
    </row>
    <row r="2015" spans="1:19">
      <c r="A2015" s="4">
        <v>52044</v>
      </c>
      <c r="B2015" s="33">
        <v>50138</v>
      </c>
      <c r="C2015" s="33" t="s">
        <v>276</v>
      </c>
      <c r="D2015" s="85" t="str">
        <f>IF(IF(COUNTIF(AI!A:A,'表格编辑 '!C2015),TRUE,FALSE)=FALSE,"monster",(VLOOKUP(C2015,AI!A:B,2,FALSE)))</f>
        <v>monster</v>
      </c>
      <c r="E2015" s="2">
        <v>50</v>
      </c>
      <c r="F2015" s="86" t="str">
        <f>VLOOKUP(D2015,AI!B:G,2,FALSE)</f>
        <v>AI_born_event(RECEIVER, ARG0, ARG1, ARG2, ARG3,ARG4)</v>
      </c>
      <c r="G2015" s="86" t="str">
        <f>VLOOKUP(D2015,AI!B:G,3,FALSE)</f>
        <v>AI_update_event(RECEIVER, ARG0, ARG1, ARG2, ARG3,ARG4)</v>
      </c>
      <c r="H2015" s="57"/>
      <c r="I2015" s="57"/>
      <c r="J2015" s="86" t="str">
        <f>VLOOKUP(D2015,AI!B:G,6,FALSE)</f>
        <v>test_deadth_event(RECEIVER, ARG0, ARG1, ARG2, ARG3,ARG4)</v>
      </c>
      <c r="K2015" s="30">
        <v>1</v>
      </c>
      <c r="L2015" s="30">
        <v>14000</v>
      </c>
      <c r="M2015" s="30">
        <f t="shared" si="83"/>
        <v>1500</v>
      </c>
      <c r="N2015" s="30">
        <v>500</v>
      </c>
      <c r="P2015" s="30">
        <v>100</v>
      </c>
      <c r="R2015" s="30">
        <v>460</v>
      </c>
      <c r="S2015" s="30">
        <v>320</v>
      </c>
    </row>
    <row r="2016" spans="1:19">
      <c r="A2016" s="4">
        <v>52045</v>
      </c>
      <c r="B2016" s="33">
        <v>50101</v>
      </c>
      <c r="C2016" s="33" t="s">
        <v>226</v>
      </c>
      <c r="D2016" s="85" t="str">
        <f>IF(IF(COUNTIF(AI!A:A,'表格编辑 '!C2016),TRUE,FALSE)=FALSE,"monster",(VLOOKUP(C2016,AI!A:B,2,FALSE)))</f>
        <v>monster</v>
      </c>
      <c r="E2016" s="2">
        <v>50</v>
      </c>
      <c r="F2016" s="86" t="str">
        <f>VLOOKUP(D2016,AI!B:G,2,FALSE)</f>
        <v>AI_born_event(RECEIVER, ARG0, ARG1, ARG2, ARG3,ARG4)</v>
      </c>
      <c r="G2016" s="86" t="str">
        <f>VLOOKUP(D2016,AI!B:G,3,FALSE)</f>
        <v>AI_update_event(RECEIVER, ARG0, ARG1, ARG2, ARG3,ARG4)</v>
      </c>
      <c r="H2016" s="57"/>
      <c r="I2016" s="57"/>
      <c r="J2016" s="86" t="str">
        <f>VLOOKUP(D2016,AI!B:G,6,FALSE)</f>
        <v>test_deadth_event(RECEIVER, ARG0, ARG1, ARG2, ARG3,ARG4)</v>
      </c>
      <c r="K2016" s="30">
        <v>1</v>
      </c>
      <c r="L2016" s="30">
        <v>3500</v>
      </c>
      <c r="M2016" s="30">
        <f t="shared" si="83"/>
        <v>1500</v>
      </c>
      <c r="N2016" s="30">
        <v>100</v>
      </c>
      <c r="O2016" s="30">
        <v>80</v>
      </c>
      <c r="P2016" s="30">
        <v>100</v>
      </c>
      <c r="Q2016" s="30">
        <v>200</v>
      </c>
      <c r="R2016" s="30">
        <v>460</v>
      </c>
      <c r="S2016" s="30">
        <v>320</v>
      </c>
    </row>
    <row r="2017" spans="1:19">
      <c r="A2017" s="4">
        <v>52046</v>
      </c>
      <c r="B2017" s="33">
        <v>50103</v>
      </c>
      <c r="C2017" s="33" t="s">
        <v>230</v>
      </c>
      <c r="D2017" s="85" t="str">
        <f>IF(IF(COUNTIF(AI!A:A,'表格编辑 '!C2017),TRUE,FALSE)=FALSE,"monster",(VLOOKUP(C2017,AI!A:B,2,FALSE)))</f>
        <v>monster</v>
      </c>
      <c r="E2017" s="2">
        <v>50</v>
      </c>
      <c r="F2017" s="86" t="str">
        <f>VLOOKUP(D2017,AI!B:G,2,FALSE)</f>
        <v>AI_born_event(RECEIVER, ARG0, ARG1, ARG2, ARG3,ARG4)</v>
      </c>
      <c r="G2017" s="86" t="str">
        <f>VLOOKUP(D2017,AI!B:G,3,FALSE)</f>
        <v>AI_update_event(RECEIVER, ARG0, ARG1, ARG2, ARG3,ARG4)</v>
      </c>
      <c r="H2017" s="57"/>
      <c r="I2017" s="57"/>
      <c r="J2017" s="86" t="str">
        <f>VLOOKUP(D2017,AI!B:G,6,FALSE)</f>
        <v>test_deadth_event(RECEIVER, ARG0, ARG1, ARG2, ARG3,ARG4)</v>
      </c>
      <c r="K2017" s="30">
        <v>1</v>
      </c>
      <c r="L2017" s="30">
        <v>3500</v>
      </c>
      <c r="M2017" s="30">
        <f t="shared" si="83"/>
        <v>1500</v>
      </c>
      <c r="N2017" s="30">
        <v>300</v>
      </c>
      <c r="P2017" s="30">
        <v>100</v>
      </c>
      <c r="R2017" s="30">
        <v>460</v>
      </c>
      <c r="S2017" s="30">
        <v>320</v>
      </c>
    </row>
    <row r="2018" spans="1:19">
      <c r="A2018" s="4">
        <v>52047</v>
      </c>
      <c r="B2018" s="33">
        <v>50133</v>
      </c>
      <c r="C2018" s="33" t="s">
        <v>391</v>
      </c>
      <c r="D2018" s="85" t="str">
        <f>IF(IF(COUNTIF(AI!A:A,'表格编辑 '!C2018),TRUE,FALSE)=FALSE,"monster",(VLOOKUP(C2018,AI!A:B,2,FALSE)))</f>
        <v>monster</v>
      </c>
      <c r="E2018" s="2">
        <v>51</v>
      </c>
      <c r="F2018" s="86" t="str">
        <f>VLOOKUP(D2018,AI!B:G,2,FALSE)</f>
        <v>AI_born_event(RECEIVER, ARG0, ARG1, ARG2, ARG3,ARG4)</v>
      </c>
      <c r="G2018" s="86" t="str">
        <f>VLOOKUP(D2018,AI!B:G,3,FALSE)</f>
        <v>AI_update_event(RECEIVER, ARG0, ARG1, ARG2, ARG3,ARG4)</v>
      </c>
      <c r="H2018" s="57"/>
      <c r="I2018" s="57"/>
      <c r="J2018" s="86" t="str">
        <f>VLOOKUP(D2018,AI!B:G,6,FALSE)</f>
        <v>test_deadth_event(RECEIVER, ARG0, ARG1, ARG2, ARG3,ARG4)</v>
      </c>
      <c r="K2018" s="30">
        <v>1</v>
      </c>
      <c r="L2018" s="30">
        <v>15000</v>
      </c>
      <c r="M2018" s="30">
        <f t="shared" si="83"/>
        <v>1530</v>
      </c>
      <c r="N2018" s="30">
        <v>350</v>
      </c>
      <c r="O2018" s="30">
        <v>80</v>
      </c>
      <c r="P2018" s="30">
        <v>100</v>
      </c>
      <c r="R2018" s="30">
        <v>470</v>
      </c>
      <c r="S2018" s="30">
        <v>320</v>
      </c>
    </row>
    <row r="2019" spans="1:19">
      <c r="A2019" s="4">
        <v>52048</v>
      </c>
      <c r="B2019" s="33">
        <v>50155</v>
      </c>
      <c r="C2019" s="25" t="s">
        <v>396</v>
      </c>
      <c r="D2019" s="85" t="str">
        <f>IF(IF(COUNTIF(AI!A:A,'表格编辑 '!C2019),TRUE,FALSE)=FALSE,"monster",(VLOOKUP(C2019,AI!A:B,2,FALSE)))</f>
        <v>monster</v>
      </c>
      <c r="E2019" s="2">
        <v>53</v>
      </c>
      <c r="F2019" s="86" t="str">
        <f>VLOOKUP(D2019,AI!B:G,2,FALSE)</f>
        <v>AI_born_event(RECEIVER, ARG0, ARG1, ARG2, ARG3,ARG4)</v>
      </c>
      <c r="G2019" s="86" t="str">
        <f>VLOOKUP(D2019,AI!B:G,3,FALSE)</f>
        <v>AI_update_event(RECEIVER, ARG0, ARG1, ARG2, ARG3,ARG4)</v>
      </c>
      <c r="H2019" s="57"/>
      <c r="I2019" s="57"/>
      <c r="J2019" s="86" t="str">
        <f>VLOOKUP(D2019,AI!B:G,6,FALSE)</f>
        <v>test_deadth_event(RECEIVER, ARG0, ARG1, ARG2, ARG3,ARG4)</v>
      </c>
      <c r="K2019" s="30">
        <v>1</v>
      </c>
      <c r="L2019" s="30">
        <v>10000</v>
      </c>
      <c r="M2019" s="30">
        <f t="shared" si="83"/>
        <v>1590</v>
      </c>
      <c r="N2019" s="30">
        <v>100</v>
      </c>
      <c r="O2019" s="30">
        <v>80</v>
      </c>
      <c r="P2019" s="30">
        <v>100</v>
      </c>
      <c r="R2019" s="30">
        <v>480</v>
      </c>
      <c r="S2019" s="30">
        <v>320</v>
      </c>
    </row>
    <row r="2020" spans="1:19">
      <c r="A2020" s="4">
        <v>52049</v>
      </c>
      <c r="B2020" s="1">
        <v>50160</v>
      </c>
      <c r="C2020" s="24" t="s">
        <v>297</v>
      </c>
      <c r="D2020" s="85" t="str">
        <f>IF(IF(COUNTIF(AI!A:A,'表格编辑 '!C2020),TRUE,FALSE)=FALSE,"monster",(VLOOKUP(C2020,AI!A:B,2,FALSE)))</f>
        <v>monster</v>
      </c>
      <c r="E2020" s="2">
        <v>54</v>
      </c>
      <c r="F2020" s="86" t="str">
        <f>VLOOKUP(D2020,AI!B:G,2,FALSE)</f>
        <v>AI_born_event(RECEIVER, ARG0, ARG1, ARG2, ARG3,ARG4)</v>
      </c>
      <c r="G2020" s="86" t="str">
        <f>VLOOKUP(D2020,AI!B:G,3,FALSE)</f>
        <v>AI_update_event(RECEIVER, ARG0, ARG1, ARG2, ARG3,ARG4)</v>
      </c>
      <c r="H2020" s="57"/>
      <c r="I2020" s="57"/>
      <c r="J2020" s="86" t="str">
        <f>VLOOKUP(D2020,AI!B:G,6,FALSE)</f>
        <v>test_deadth_event(RECEIVER, ARG0, ARG1, ARG2, ARG3,ARG4)</v>
      </c>
      <c r="K2020" s="30">
        <v>1</v>
      </c>
      <c r="L2020" s="30">
        <v>15000</v>
      </c>
      <c r="M2020" s="30">
        <f t="shared" si="83"/>
        <v>1620</v>
      </c>
      <c r="N2020" s="30">
        <v>100</v>
      </c>
      <c r="O2020" s="30">
        <v>80</v>
      </c>
      <c r="P2020" s="30">
        <v>100</v>
      </c>
      <c r="Q2020" s="30">
        <v>200</v>
      </c>
      <c r="R2020" s="30">
        <v>490</v>
      </c>
      <c r="S2020" s="30">
        <v>320</v>
      </c>
    </row>
    <row r="2021" spans="1:19">
      <c r="A2021" s="4">
        <v>52050</v>
      </c>
      <c r="B2021" s="33">
        <v>50153</v>
      </c>
      <c r="C2021" s="25" t="s">
        <v>290</v>
      </c>
      <c r="D2021" s="85" t="str">
        <f>IF(IF(COUNTIF(AI!A:A,'表格编辑 '!C2021),TRUE,FALSE)=FALSE,"monster",(VLOOKUP(C2021,AI!A:B,2,FALSE)))</f>
        <v>monster</v>
      </c>
      <c r="E2021" s="2">
        <v>54</v>
      </c>
      <c r="F2021" s="86" t="str">
        <f>VLOOKUP(D2021,AI!B:G,2,FALSE)</f>
        <v>AI_born_event(RECEIVER, ARG0, ARG1, ARG2, ARG3,ARG4)</v>
      </c>
      <c r="G2021" s="86" t="str">
        <f>VLOOKUP(D2021,AI!B:G,3,FALSE)</f>
        <v>AI_update_event(RECEIVER, ARG0, ARG1, ARG2, ARG3,ARG4)</v>
      </c>
      <c r="H2021" s="57"/>
      <c r="I2021" s="57"/>
      <c r="J2021" s="86" t="str">
        <f>VLOOKUP(D2021,AI!B:G,6,FALSE)</f>
        <v>test_deadth_event(RECEIVER, ARG0, ARG1, ARG2, ARG3,ARG4)</v>
      </c>
      <c r="K2021" s="30">
        <v>1</v>
      </c>
      <c r="L2021" s="30">
        <v>4000</v>
      </c>
      <c r="M2021" s="30">
        <f t="shared" si="83"/>
        <v>1620</v>
      </c>
      <c r="N2021" s="30">
        <v>200</v>
      </c>
      <c r="O2021" s="30">
        <v>90</v>
      </c>
      <c r="P2021" s="30">
        <v>100</v>
      </c>
      <c r="R2021" s="30">
        <v>490</v>
      </c>
      <c r="S2021" s="30">
        <v>320</v>
      </c>
    </row>
    <row r="2022" spans="1:19">
      <c r="A2022" s="4">
        <v>52051</v>
      </c>
      <c r="B2022" s="1">
        <v>50157</v>
      </c>
      <c r="C2022" s="24" t="s">
        <v>397</v>
      </c>
      <c r="D2022" s="85" t="str">
        <f>IF(IF(COUNTIF(AI!A:A,'表格编辑 '!C2022),TRUE,FALSE)=FALSE,"monster",(VLOOKUP(C2022,AI!A:B,2,FALSE)))</f>
        <v>monster</v>
      </c>
      <c r="E2022" s="2">
        <v>55</v>
      </c>
      <c r="F2022" s="86" t="str">
        <f>VLOOKUP(D2022,AI!B:G,2,FALSE)</f>
        <v>AI_born_event(RECEIVER, ARG0, ARG1, ARG2, ARG3,ARG4)</v>
      </c>
      <c r="G2022" s="86" t="str">
        <f>VLOOKUP(D2022,AI!B:G,3,FALSE)</f>
        <v>AI_update_event(RECEIVER, ARG0, ARG1, ARG2, ARG3,ARG4)</v>
      </c>
      <c r="H2022" s="57"/>
      <c r="I2022" s="57"/>
      <c r="J2022" s="86" t="str">
        <f>VLOOKUP(D2022,AI!B:G,6,FALSE)</f>
        <v>test_deadth_event(RECEIVER, ARG0, ARG1, ARG2, ARG3,ARG4)</v>
      </c>
      <c r="K2022" s="30">
        <v>1</v>
      </c>
      <c r="L2022" s="30">
        <v>6000</v>
      </c>
      <c r="M2022" s="30">
        <f t="shared" si="83"/>
        <v>1650</v>
      </c>
      <c r="N2022" s="30">
        <v>200</v>
      </c>
      <c r="O2022" s="30">
        <v>90</v>
      </c>
      <c r="P2022" s="30">
        <v>100</v>
      </c>
      <c r="R2022" s="30">
        <v>500</v>
      </c>
      <c r="S2022" s="30">
        <v>320</v>
      </c>
    </row>
    <row r="2023" spans="1:19">
      <c r="A2023" s="4">
        <v>52052</v>
      </c>
      <c r="B2023" s="33">
        <v>50136</v>
      </c>
      <c r="C2023" s="33" t="s">
        <v>274</v>
      </c>
      <c r="D2023" s="85" t="str">
        <f>IF(IF(COUNTIF(AI!A:A,'表格编辑 '!C2023),TRUE,FALSE)=FALSE,"monster",(VLOOKUP(C2023,AI!A:B,2,FALSE)))</f>
        <v>monster</v>
      </c>
      <c r="E2023" s="2">
        <v>56</v>
      </c>
      <c r="F2023" s="86" t="str">
        <f>VLOOKUP(D2023,AI!B:G,2,FALSE)</f>
        <v>AI_born_event(RECEIVER, ARG0, ARG1, ARG2, ARG3,ARG4)</v>
      </c>
      <c r="G2023" s="86" t="str">
        <f>VLOOKUP(D2023,AI!B:G,3,FALSE)</f>
        <v>AI_update_event(RECEIVER, ARG0, ARG1, ARG2, ARG3,ARG4)</v>
      </c>
      <c r="H2023" s="57"/>
      <c r="I2023" s="57"/>
      <c r="J2023" s="86" t="str">
        <f>VLOOKUP(D2023,AI!B:G,6,FALSE)</f>
        <v>test_deadth_event(RECEIVER, ARG0, ARG1, ARG2, ARG3,ARG4)</v>
      </c>
      <c r="K2023" s="30">
        <v>1</v>
      </c>
      <c r="L2023" s="30">
        <v>20000</v>
      </c>
      <c r="M2023" s="30">
        <f t="shared" si="83"/>
        <v>1680</v>
      </c>
      <c r="N2023" s="30">
        <v>300</v>
      </c>
      <c r="P2023" s="30">
        <v>100</v>
      </c>
      <c r="R2023" s="30">
        <v>510</v>
      </c>
      <c r="S2023" s="30">
        <v>320</v>
      </c>
    </row>
    <row r="2024" spans="1:19">
      <c r="A2024" s="4">
        <v>52053</v>
      </c>
      <c r="B2024" s="33">
        <v>50137</v>
      </c>
      <c r="C2024" s="33" t="s">
        <v>275</v>
      </c>
      <c r="D2024" s="85" t="str">
        <f>IF(IF(COUNTIF(AI!A:A,'表格编辑 '!C2024),TRUE,FALSE)=FALSE,"monster",(VLOOKUP(C2024,AI!A:B,2,FALSE)))</f>
        <v>monster</v>
      </c>
      <c r="E2024" s="2">
        <v>56</v>
      </c>
      <c r="F2024" s="86" t="str">
        <f>VLOOKUP(D2024,AI!B:G,2,FALSE)</f>
        <v>AI_born_event(RECEIVER, ARG0, ARG1, ARG2, ARG3,ARG4)</v>
      </c>
      <c r="G2024" s="86" t="str">
        <f>VLOOKUP(D2024,AI!B:G,3,FALSE)</f>
        <v>AI_update_event(RECEIVER, ARG0, ARG1, ARG2, ARG3,ARG4)</v>
      </c>
      <c r="H2024" s="57"/>
      <c r="I2024" s="57"/>
      <c r="J2024" s="86" t="str">
        <f>VLOOKUP(D2024,AI!B:G,6,FALSE)</f>
        <v>test_deadth_event(RECEIVER, ARG0, ARG1, ARG2, ARG3,ARG4)</v>
      </c>
      <c r="K2024" s="30">
        <v>1</v>
      </c>
      <c r="L2024" s="30">
        <v>10000</v>
      </c>
      <c r="M2024" s="30">
        <f t="shared" si="83"/>
        <v>1680</v>
      </c>
      <c r="N2024" s="30">
        <v>300</v>
      </c>
      <c r="O2024" s="30">
        <v>300</v>
      </c>
      <c r="P2024" s="30">
        <v>100</v>
      </c>
      <c r="R2024" s="30">
        <v>510</v>
      </c>
      <c r="S2024" s="30">
        <v>320</v>
      </c>
    </row>
    <row r="2025" spans="1:19">
      <c r="A2025" s="4">
        <v>52054</v>
      </c>
      <c r="B2025" s="33">
        <v>50150</v>
      </c>
      <c r="C2025" s="25" t="s">
        <v>287</v>
      </c>
      <c r="D2025" s="85" t="str">
        <f>IF(IF(COUNTIF(AI!A:A,'表格编辑 '!C2025),TRUE,FALSE)=FALSE,"monster",(VLOOKUP(C2025,AI!A:B,2,FALSE)))</f>
        <v>monster</v>
      </c>
      <c r="E2025" s="2">
        <v>59</v>
      </c>
      <c r="F2025" s="86" t="str">
        <f>VLOOKUP(D2025,AI!B:G,2,FALSE)</f>
        <v>AI_born_event(RECEIVER, ARG0, ARG1, ARG2, ARG3,ARG4)</v>
      </c>
      <c r="G2025" s="86" t="str">
        <f>VLOOKUP(D2025,AI!B:G,3,FALSE)</f>
        <v>AI_update_event(RECEIVER, ARG0, ARG1, ARG2, ARG3,ARG4)</v>
      </c>
      <c r="H2025" s="57"/>
      <c r="I2025" s="57"/>
      <c r="J2025" s="86" t="str">
        <f>VLOOKUP(D2025,AI!B:G,6,FALSE)</f>
        <v>test_deadth_event(RECEIVER, ARG0, ARG1, ARG2, ARG3,ARG4)</v>
      </c>
      <c r="K2025" s="30">
        <v>1</v>
      </c>
      <c r="L2025" s="30">
        <v>15000</v>
      </c>
      <c r="M2025" s="30">
        <f t="shared" si="83"/>
        <v>1770</v>
      </c>
      <c r="N2025" s="30">
        <v>400</v>
      </c>
      <c r="O2025" s="30">
        <v>90</v>
      </c>
      <c r="P2025" s="30">
        <v>100</v>
      </c>
      <c r="R2025" s="30">
        <v>520</v>
      </c>
      <c r="S2025" s="30">
        <v>320</v>
      </c>
    </row>
    <row r="2026" spans="1:19">
      <c r="A2026" s="4">
        <v>52055</v>
      </c>
      <c r="B2026" s="33">
        <v>50148</v>
      </c>
      <c r="C2026" s="25" t="s">
        <v>285</v>
      </c>
      <c r="D2026" s="85" t="str">
        <f>IF(IF(COUNTIF(AI!A:A,'表格编辑 '!C2026),TRUE,FALSE)=FALSE,"monster",(VLOOKUP(C2026,AI!A:B,2,FALSE)))</f>
        <v>monster</v>
      </c>
      <c r="E2026" s="2">
        <v>59</v>
      </c>
      <c r="F2026" s="86" t="str">
        <f>VLOOKUP(D2026,AI!B:G,2,FALSE)</f>
        <v>AI_born_event(RECEIVER, ARG0, ARG1, ARG2, ARG3,ARG4)</v>
      </c>
      <c r="G2026" s="86" t="str">
        <f>VLOOKUP(D2026,AI!B:G,3,FALSE)</f>
        <v>AI_update_event(RECEIVER, ARG0, ARG1, ARG2, ARG3,ARG4)</v>
      </c>
      <c r="H2026" s="57"/>
      <c r="I2026" s="57"/>
      <c r="J2026" s="86" t="str">
        <f>VLOOKUP(D2026,AI!B:G,6,FALSE)</f>
        <v>test_deadth_event(RECEIVER, ARG0, ARG1, ARG2, ARG3,ARG4)</v>
      </c>
      <c r="K2026" s="30">
        <v>1</v>
      </c>
      <c r="L2026" s="30">
        <v>6000</v>
      </c>
      <c r="M2026" s="30">
        <f t="shared" si="83"/>
        <v>1770</v>
      </c>
      <c r="N2026" s="30">
        <v>200</v>
      </c>
      <c r="O2026" s="30">
        <v>90</v>
      </c>
      <c r="P2026" s="30">
        <v>100</v>
      </c>
      <c r="R2026" s="30">
        <v>520</v>
      </c>
      <c r="S2026" s="30">
        <v>320</v>
      </c>
    </row>
    <row r="2027" spans="1:19">
      <c r="A2027" s="4">
        <v>52056</v>
      </c>
      <c r="B2027" s="33">
        <v>50020</v>
      </c>
      <c r="C2027" s="33" t="s">
        <v>69</v>
      </c>
      <c r="D2027" s="85" t="str">
        <f>IF(IF(COUNTIF(AI!A:A,'表格编辑 '!C2027),TRUE,FALSE)=FALSE,"monster",(VLOOKUP(C2027,AI!A:B,2,FALSE)))</f>
        <v>monster</v>
      </c>
      <c r="E2027" s="2">
        <v>60</v>
      </c>
      <c r="F2027" s="86" t="str">
        <f>VLOOKUP(D2027,AI!B:G,2,FALSE)</f>
        <v>AI_born_event(RECEIVER, ARG0, ARG1, ARG2, ARG3,ARG4)</v>
      </c>
      <c r="G2027" s="86" t="str">
        <f>VLOOKUP(D2027,AI!B:G,3,FALSE)</f>
        <v>AI_update_event(RECEIVER, ARG0, ARG1, ARG2, ARG3,ARG4)</v>
      </c>
      <c r="H2027" s="57"/>
      <c r="I2027" s="57"/>
      <c r="J2027" s="86" t="str">
        <f>VLOOKUP(D2027,AI!B:G,6,FALSE)</f>
        <v>test_deadth_event(RECEIVER, ARG0, ARG1, ARG2, ARG3,ARG4)</v>
      </c>
      <c r="K2027" s="30">
        <v>1</v>
      </c>
      <c r="L2027" s="30">
        <v>6000</v>
      </c>
      <c r="M2027" s="30">
        <f t="shared" si="83"/>
        <v>1800</v>
      </c>
      <c r="N2027" s="30">
        <v>100</v>
      </c>
      <c r="O2027" s="30">
        <v>90</v>
      </c>
      <c r="P2027" s="30">
        <v>100</v>
      </c>
      <c r="Q2027" s="30">
        <v>200</v>
      </c>
      <c r="R2027" s="30">
        <v>530</v>
      </c>
      <c r="S2027" s="30">
        <v>320</v>
      </c>
    </row>
    <row r="2028" spans="1:19">
      <c r="A2028" s="4">
        <v>52057</v>
      </c>
      <c r="B2028" s="33">
        <v>50020</v>
      </c>
      <c r="C2028" s="33" t="s">
        <v>69</v>
      </c>
      <c r="D2028" s="85" t="str">
        <f>IF(IF(COUNTIF(AI!A:A,'表格编辑 '!C2028),TRUE,FALSE)=FALSE,"monster",(VLOOKUP(C2028,AI!A:B,2,FALSE)))</f>
        <v>monster</v>
      </c>
      <c r="E2028" s="2">
        <v>60</v>
      </c>
      <c r="F2028" s="86" t="str">
        <f>VLOOKUP(D2028,AI!B:G,2,FALSE)</f>
        <v>AI_born_event(RECEIVER, ARG0, ARG1, ARG2, ARG3,ARG4)</v>
      </c>
      <c r="G2028" s="86" t="str">
        <f>VLOOKUP(D2028,AI!B:G,3,FALSE)</f>
        <v>AI_update_event(RECEIVER, ARG0, ARG1, ARG2, ARG3,ARG4)</v>
      </c>
      <c r="H2028" s="57"/>
      <c r="I2028" s="57"/>
      <c r="J2028" s="86" t="str">
        <f>VLOOKUP(D2028,AI!B:G,6,FALSE)</f>
        <v>test_deadth_event(RECEIVER, ARG0, ARG1, ARG2, ARG3,ARG4)</v>
      </c>
      <c r="K2028" s="30">
        <v>1</v>
      </c>
      <c r="L2028" s="30">
        <v>6000</v>
      </c>
      <c r="M2028" s="30">
        <f t="shared" si="83"/>
        <v>1800</v>
      </c>
      <c r="N2028" s="30">
        <v>350</v>
      </c>
      <c r="O2028" s="30">
        <v>90</v>
      </c>
      <c r="P2028" s="30">
        <v>100</v>
      </c>
      <c r="R2028" s="30">
        <v>530</v>
      </c>
      <c r="S2028" s="30">
        <v>320</v>
      </c>
    </row>
    <row r="2029" spans="1:19">
      <c r="A2029" s="4">
        <v>52058</v>
      </c>
      <c r="B2029" s="33">
        <v>50020</v>
      </c>
      <c r="C2029" s="33" t="s">
        <v>69</v>
      </c>
      <c r="D2029" s="85" t="str">
        <f>IF(IF(COUNTIF(AI!A:A,'表格编辑 '!C2029),TRUE,FALSE)=FALSE,"monster",(VLOOKUP(C2029,AI!A:B,2,FALSE)))</f>
        <v>monster</v>
      </c>
      <c r="E2029" s="2">
        <v>60</v>
      </c>
      <c r="F2029" s="86" t="str">
        <f>VLOOKUP(D2029,AI!B:G,2,FALSE)</f>
        <v>AI_born_event(RECEIVER, ARG0, ARG1, ARG2, ARG3,ARG4)</v>
      </c>
      <c r="G2029" s="86" t="str">
        <f>VLOOKUP(D2029,AI!B:G,3,FALSE)</f>
        <v>AI_update_event(RECEIVER, ARG0, ARG1, ARG2, ARG3,ARG4)</v>
      </c>
      <c r="H2029" s="57"/>
      <c r="I2029" s="57"/>
      <c r="J2029" s="86" t="str">
        <f>VLOOKUP(D2029,AI!B:G,6,FALSE)</f>
        <v>test_deadth_event(RECEIVER, ARG0, ARG1, ARG2, ARG3,ARG4)</v>
      </c>
      <c r="K2029" s="30">
        <v>1</v>
      </c>
      <c r="L2029" s="30">
        <v>8000</v>
      </c>
      <c r="M2029" s="30">
        <f t="shared" si="83"/>
        <v>1800</v>
      </c>
      <c r="N2029" s="30">
        <v>100</v>
      </c>
      <c r="O2029" s="30">
        <v>300</v>
      </c>
      <c r="P2029" s="30">
        <v>100</v>
      </c>
      <c r="R2029" s="30">
        <v>530</v>
      </c>
      <c r="S2029" s="30">
        <v>320</v>
      </c>
    </row>
    <row r="2030" spans="1:19">
      <c r="A2030" s="4">
        <v>52059</v>
      </c>
      <c r="B2030" s="33">
        <v>50077</v>
      </c>
      <c r="C2030" s="33" t="s">
        <v>35</v>
      </c>
      <c r="D2030" s="85" t="str">
        <f>IF(IF(COUNTIF(AI!A:A,'表格编辑 '!C2030),TRUE,FALSE)=FALSE,"monster",(VLOOKUP(C2030,AI!A:B,2,FALSE)))</f>
        <v>monster</v>
      </c>
      <c r="E2030" s="2">
        <v>60</v>
      </c>
      <c r="F2030" s="86" t="str">
        <f>VLOOKUP(D2030,AI!B:G,2,FALSE)</f>
        <v>AI_born_event(RECEIVER, ARG0, ARG1, ARG2, ARG3,ARG4)</v>
      </c>
      <c r="G2030" s="86" t="str">
        <f>VLOOKUP(D2030,AI!B:G,3,FALSE)</f>
        <v>AI_update_event(RECEIVER, ARG0, ARG1, ARG2, ARG3,ARG4)</v>
      </c>
      <c r="H2030" s="57"/>
      <c r="I2030" s="57"/>
      <c r="J2030" s="86" t="str">
        <f>VLOOKUP(D2030,AI!B:G,6,FALSE)</f>
        <v>test_deadth_event(RECEIVER, ARG0, ARG1, ARG2, ARG3,ARG4)</v>
      </c>
      <c r="K2030" s="30">
        <v>1</v>
      </c>
      <c r="L2030" s="30">
        <v>9000</v>
      </c>
      <c r="M2030" s="30">
        <f t="shared" si="83"/>
        <v>1800</v>
      </c>
      <c r="N2030" s="30">
        <v>120</v>
      </c>
      <c r="O2030" s="30">
        <v>400</v>
      </c>
      <c r="P2030" s="30">
        <v>100</v>
      </c>
      <c r="R2030" s="30">
        <v>540</v>
      </c>
      <c r="S2030" s="30">
        <v>320</v>
      </c>
    </row>
    <row r="2031" spans="1:19">
      <c r="A2031" s="4">
        <v>52060</v>
      </c>
      <c r="B2031" s="33">
        <v>50091</v>
      </c>
      <c r="C2031" s="58" t="s">
        <v>362</v>
      </c>
      <c r="D2031" s="85" t="str">
        <f>IF(IF(COUNTIF(AI!A:A,'表格编辑 '!C2031),TRUE,FALSE)=FALSE,"monster",(VLOOKUP(C2031,AI!A:B,2,FALSE)))</f>
        <v>monster</v>
      </c>
      <c r="E2031" s="2">
        <v>60</v>
      </c>
      <c r="F2031" s="86" t="str">
        <f>VLOOKUP(D2031,AI!B:G,2,FALSE)</f>
        <v>AI_born_event(RECEIVER, ARG0, ARG1, ARG2, ARG3,ARG4)</v>
      </c>
      <c r="G2031" s="86" t="str">
        <f>VLOOKUP(D2031,AI!B:G,3,FALSE)</f>
        <v>AI_update_event(RECEIVER, ARG0, ARG1, ARG2, ARG3,ARG4)</v>
      </c>
      <c r="H2031" s="57"/>
      <c r="I2031" s="57"/>
      <c r="J2031" s="86" t="str">
        <f>VLOOKUP(D2031,AI!B:G,6,FALSE)</f>
        <v>test_deadth_event(RECEIVER, ARG0, ARG1, ARG2, ARG3,ARG4)</v>
      </c>
      <c r="K2031" s="30">
        <v>1</v>
      </c>
      <c r="L2031" s="30">
        <v>7000</v>
      </c>
      <c r="M2031" s="30">
        <f t="shared" si="83"/>
        <v>1800</v>
      </c>
      <c r="N2031" s="30">
        <v>400</v>
      </c>
      <c r="O2031" s="30">
        <v>90</v>
      </c>
      <c r="P2031" s="30">
        <v>100</v>
      </c>
      <c r="R2031" s="30">
        <v>540</v>
      </c>
      <c r="S2031" s="30">
        <v>320</v>
      </c>
    </row>
    <row r="2032" spans="1:19">
      <c r="A2032" s="4">
        <v>52061</v>
      </c>
      <c r="B2032" s="33">
        <v>50045</v>
      </c>
      <c r="C2032" s="58" t="s">
        <v>116</v>
      </c>
      <c r="D2032" s="85" t="str">
        <f>IF(IF(COUNTIF(AI!A:A,'表格编辑 '!C2032),TRUE,FALSE)=FALSE,"monster",(VLOOKUP(C2032,AI!A:B,2,FALSE)))</f>
        <v>monster</v>
      </c>
      <c r="E2032" s="2">
        <v>60</v>
      </c>
      <c r="F2032" s="86" t="str">
        <f>VLOOKUP(D2032,AI!B:G,2,FALSE)</f>
        <v>AI_born_event(RECEIVER, ARG0, ARG1, ARG2, ARG3,ARG4)</v>
      </c>
      <c r="G2032" s="86" t="str">
        <f>VLOOKUP(D2032,AI!B:G,3,FALSE)</f>
        <v>AI_update_event(RECEIVER, ARG0, ARG1, ARG2, ARG3,ARG4)</v>
      </c>
      <c r="H2032" s="57"/>
      <c r="I2032" s="57"/>
      <c r="J2032" s="86" t="str">
        <f>VLOOKUP(D2032,AI!B:G,6,FALSE)</f>
        <v>test_deadth_event(RECEIVER, ARG0, ARG1, ARG2, ARG3,ARG4)</v>
      </c>
      <c r="K2032" s="30">
        <v>1</v>
      </c>
      <c r="L2032" s="30">
        <v>10000</v>
      </c>
      <c r="M2032" s="30">
        <f t="shared" si="83"/>
        <v>1800</v>
      </c>
      <c r="N2032" s="30">
        <v>300</v>
      </c>
      <c r="O2032" s="30">
        <v>200</v>
      </c>
      <c r="P2032" s="30">
        <v>100</v>
      </c>
      <c r="R2032" s="30">
        <v>550</v>
      </c>
      <c r="S2032" s="30">
        <v>320</v>
      </c>
    </row>
    <row r="2033" spans="1:19">
      <c r="A2033" s="4">
        <v>52062</v>
      </c>
      <c r="B2033" s="33">
        <v>50046</v>
      </c>
      <c r="C2033" s="58" t="s">
        <v>118</v>
      </c>
      <c r="D2033" s="85" t="str">
        <f>IF(IF(COUNTIF(AI!A:A,'表格编辑 '!C2033),TRUE,FALSE)=FALSE,"monster",(VLOOKUP(C2033,AI!A:B,2,FALSE)))</f>
        <v>monster</v>
      </c>
      <c r="E2033" s="2">
        <v>60</v>
      </c>
      <c r="F2033" s="86" t="str">
        <f>VLOOKUP(D2033,AI!B:G,2,FALSE)</f>
        <v>AI_born_event(RECEIVER, ARG0, ARG1, ARG2, ARG3,ARG4)</v>
      </c>
      <c r="G2033" s="86" t="str">
        <f>VLOOKUP(D2033,AI!B:G,3,FALSE)</f>
        <v>AI_update_event(RECEIVER, ARG0, ARG1, ARG2, ARG3,ARG4)</v>
      </c>
      <c r="H2033" s="57"/>
      <c r="I2033" s="57"/>
      <c r="J2033" s="86" t="str">
        <f>VLOOKUP(D2033,AI!B:G,6,FALSE)</f>
        <v>test_deadth_event(RECEIVER, ARG0, ARG1, ARG2, ARG3,ARG4)</v>
      </c>
      <c r="K2033" s="30">
        <v>1</v>
      </c>
      <c r="L2033" s="30">
        <v>8000</v>
      </c>
      <c r="M2033" s="30">
        <f t="shared" si="83"/>
        <v>1800</v>
      </c>
      <c r="N2033" s="30">
        <v>100</v>
      </c>
      <c r="O2033" s="30">
        <v>90</v>
      </c>
      <c r="P2033" s="30">
        <v>100</v>
      </c>
      <c r="Q2033" s="30">
        <v>200</v>
      </c>
      <c r="R2033" s="30">
        <v>550</v>
      </c>
      <c r="S2033" s="30">
        <v>320</v>
      </c>
    </row>
    <row r="2034" spans="1:19">
      <c r="A2034" s="4">
        <v>52063</v>
      </c>
      <c r="B2034" s="33">
        <v>50026</v>
      </c>
      <c r="C2034" s="33" t="s">
        <v>80</v>
      </c>
      <c r="D2034" s="85" t="str">
        <f>IF(IF(COUNTIF(AI!A:A,'表格编辑 '!C2034),TRUE,FALSE)=FALSE,"monster",(VLOOKUP(C2034,AI!A:B,2,FALSE)))</f>
        <v>monster</v>
      </c>
      <c r="E2034" s="2">
        <v>60</v>
      </c>
      <c r="F2034" s="86" t="str">
        <f>VLOOKUP(D2034,AI!B:G,2,FALSE)</f>
        <v>AI_born_event(RECEIVER, ARG0, ARG1, ARG2, ARG3,ARG4)</v>
      </c>
      <c r="G2034" s="86" t="str">
        <f>VLOOKUP(D2034,AI!B:G,3,FALSE)</f>
        <v>AI_update_event(RECEIVER, ARG0, ARG1, ARG2, ARG3,ARG4)</v>
      </c>
      <c r="H2034" s="57"/>
      <c r="I2034" s="57"/>
      <c r="J2034" s="86" t="str">
        <f>VLOOKUP(D2034,AI!B:G,6,FALSE)</f>
        <v>test_deadth_event(RECEIVER, ARG0, ARG1, ARG2, ARG3,ARG4)</v>
      </c>
      <c r="K2034" s="30">
        <v>1</v>
      </c>
      <c r="L2034" s="30">
        <v>9000</v>
      </c>
      <c r="M2034" s="30">
        <f t="shared" si="83"/>
        <v>1800</v>
      </c>
      <c r="N2034" s="30">
        <v>200</v>
      </c>
      <c r="O2034" s="30">
        <v>300</v>
      </c>
      <c r="P2034" s="30">
        <v>100</v>
      </c>
      <c r="R2034" s="30">
        <v>560</v>
      </c>
      <c r="S2034" s="30">
        <v>320</v>
      </c>
    </row>
    <row r="2035" spans="1:19">
      <c r="A2035" s="4">
        <v>52064</v>
      </c>
      <c r="B2035" s="33">
        <v>50030</v>
      </c>
      <c r="C2035" s="58" t="s">
        <v>87</v>
      </c>
      <c r="D2035" s="85" t="str">
        <f>IF(IF(COUNTIF(AI!A:A,'表格编辑 '!C2035),TRUE,FALSE)=FALSE,"monster",(VLOOKUP(C2035,AI!A:B,2,FALSE)))</f>
        <v>monster</v>
      </c>
      <c r="E2035" s="2">
        <v>60</v>
      </c>
      <c r="F2035" s="86" t="str">
        <f>VLOOKUP(D2035,AI!B:G,2,FALSE)</f>
        <v>AI_born_event(RECEIVER, ARG0, ARG1, ARG2, ARG3,ARG4)</v>
      </c>
      <c r="G2035" s="86" t="str">
        <f>VLOOKUP(D2035,AI!B:G,3,FALSE)</f>
        <v>AI_update_event(RECEIVER, ARG0, ARG1, ARG2, ARG3,ARG4)</v>
      </c>
      <c r="H2035" s="57"/>
      <c r="I2035" s="57"/>
      <c r="J2035" s="86" t="str">
        <f>VLOOKUP(D2035,AI!B:G,6,FALSE)</f>
        <v>test_deadth_event(RECEIVER, ARG0, ARG1, ARG2, ARG3,ARG4)</v>
      </c>
      <c r="K2035" s="30">
        <v>1</v>
      </c>
      <c r="L2035" s="30">
        <v>9000</v>
      </c>
      <c r="M2035" s="30">
        <f t="shared" si="83"/>
        <v>1800</v>
      </c>
      <c r="N2035" s="30">
        <v>400</v>
      </c>
      <c r="O2035" s="30">
        <v>100</v>
      </c>
      <c r="P2035" s="30">
        <v>100</v>
      </c>
      <c r="R2035" s="30">
        <v>560</v>
      </c>
      <c r="S2035" s="30">
        <v>320</v>
      </c>
    </row>
    <row r="2036" spans="1:19">
      <c r="A2036" s="4">
        <v>52065</v>
      </c>
      <c r="B2036" s="33">
        <v>50037</v>
      </c>
      <c r="C2036" s="58" t="s">
        <v>100</v>
      </c>
      <c r="D2036" s="85" t="str">
        <f>IF(IF(COUNTIF(AI!A:A,'表格编辑 '!C2036),TRUE,FALSE)=FALSE,"monster",(VLOOKUP(C2036,AI!A:B,2,FALSE)))</f>
        <v>monster</v>
      </c>
      <c r="E2036" s="2">
        <v>60</v>
      </c>
      <c r="F2036" s="86" t="str">
        <f>VLOOKUP(D2036,AI!B:G,2,FALSE)</f>
        <v>AI_born_event(RECEIVER, ARG0, ARG1, ARG2, ARG3,ARG4)</v>
      </c>
      <c r="G2036" s="86" t="str">
        <f>VLOOKUP(D2036,AI!B:G,3,FALSE)</f>
        <v>AI_update_event(RECEIVER, ARG0, ARG1, ARG2, ARG3,ARG4)</v>
      </c>
      <c r="H2036" s="57"/>
      <c r="I2036" s="57"/>
      <c r="J2036" s="86" t="str">
        <f>VLOOKUP(D2036,AI!B:G,6,FALSE)</f>
        <v>test_deadth_event(RECEIVER, ARG0, ARG1, ARG2, ARG3,ARG4)</v>
      </c>
      <c r="K2036" s="30">
        <v>1</v>
      </c>
      <c r="L2036" s="30">
        <v>12000</v>
      </c>
      <c r="M2036" s="30">
        <f t="shared" si="83"/>
        <v>1800</v>
      </c>
      <c r="N2036" s="30">
        <v>600</v>
      </c>
      <c r="Q2036" s="30">
        <v>300</v>
      </c>
      <c r="R2036" s="30">
        <v>560</v>
      </c>
      <c r="S2036" s="30">
        <v>320</v>
      </c>
    </row>
    <row r="2037" spans="1:19">
      <c r="A2037" s="4">
        <v>52066</v>
      </c>
      <c r="B2037" s="33">
        <v>50109</v>
      </c>
      <c r="C2037" s="33" t="s">
        <v>242</v>
      </c>
      <c r="D2037" s="85" t="str">
        <f>IF(IF(COUNTIF(AI!A:A,'表格编辑 '!C2037),TRUE,FALSE)=FALSE,"monster",(VLOOKUP(C2037,AI!A:B,2,FALSE)))</f>
        <v>monster</v>
      </c>
      <c r="E2037" s="2">
        <v>60</v>
      </c>
      <c r="F2037" s="86" t="str">
        <f>VLOOKUP(D2037,AI!B:G,2,FALSE)</f>
        <v>AI_born_event(RECEIVER, ARG0, ARG1, ARG2, ARG3,ARG4)</v>
      </c>
      <c r="G2037" s="86" t="str">
        <f>VLOOKUP(D2037,AI!B:G,3,FALSE)</f>
        <v>AI_update_event(RECEIVER, ARG0, ARG1, ARG2, ARG3,ARG4)</v>
      </c>
      <c r="H2037" s="57"/>
      <c r="I2037" s="57"/>
      <c r="J2037" s="86" t="str">
        <f>VLOOKUP(D2037,AI!B:G,6,FALSE)</f>
        <v>test_deadth_event(RECEIVER, ARG0, ARG1, ARG2, ARG3,ARG4)</v>
      </c>
      <c r="K2037" s="30">
        <v>1</v>
      </c>
      <c r="L2037" s="30">
        <v>12000</v>
      </c>
      <c r="M2037" s="30">
        <f t="shared" si="83"/>
        <v>1800</v>
      </c>
      <c r="O2037" s="30">
        <v>300</v>
      </c>
      <c r="P2037" s="30">
        <v>100</v>
      </c>
      <c r="Q2037" s="30">
        <v>300</v>
      </c>
      <c r="R2037" s="30">
        <v>560</v>
      </c>
      <c r="S2037" s="30">
        <v>320</v>
      </c>
    </row>
    <row r="2038" spans="1:19">
      <c r="A2038" s="4">
        <v>52067</v>
      </c>
      <c r="B2038" s="33">
        <v>50110</v>
      </c>
      <c r="C2038" s="33" t="s">
        <v>374</v>
      </c>
      <c r="D2038" s="85" t="str">
        <f>IF(IF(COUNTIF(AI!A:A,'表格编辑 '!C2038),TRUE,FALSE)=FALSE,"monster",(VLOOKUP(C2038,AI!A:B,2,FALSE)))</f>
        <v>monster</v>
      </c>
      <c r="E2038" s="2">
        <v>60</v>
      </c>
      <c r="F2038" s="86" t="str">
        <f>VLOOKUP(D2038,AI!B:G,2,FALSE)</f>
        <v>AI_born_event(RECEIVER, ARG0, ARG1, ARG2, ARG3,ARG4)</v>
      </c>
      <c r="G2038" s="86" t="str">
        <f>VLOOKUP(D2038,AI!B:G,3,FALSE)</f>
        <v>AI_update_event(RECEIVER, ARG0, ARG1, ARG2, ARG3,ARG4)</v>
      </c>
      <c r="H2038" s="57"/>
      <c r="I2038" s="57"/>
      <c r="J2038" s="86" t="str">
        <f>VLOOKUP(D2038,AI!B:G,6,FALSE)</f>
        <v>test_deadth_event(RECEIVER, ARG0, ARG1, ARG2, ARG3,ARG4)</v>
      </c>
      <c r="K2038" s="30">
        <v>1</v>
      </c>
      <c r="L2038" s="30">
        <v>12000</v>
      </c>
      <c r="M2038" s="30">
        <f t="shared" si="83"/>
        <v>1800</v>
      </c>
      <c r="N2038" s="30">
        <v>300</v>
      </c>
      <c r="O2038" s="30">
        <v>150</v>
      </c>
      <c r="P2038" s="30">
        <v>100</v>
      </c>
      <c r="Q2038" s="30">
        <v>300</v>
      </c>
      <c r="R2038" s="30">
        <v>560</v>
      </c>
      <c r="S2038" s="30">
        <v>320</v>
      </c>
    </row>
    <row r="2039" spans="1:19">
      <c r="A2039" s="4">
        <v>52068</v>
      </c>
      <c r="B2039" s="33">
        <v>50022</v>
      </c>
      <c r="C2039" s="58" t="s">
        <v>333</v>
      </c>
      <c r="D2039" s="85" t="str">
        <f>IF(IF(COUNTIF(AI!A:A,'表格编辑 '!C2039),TRUE,FALSE)=FALSE,"monster",(VLOOKUP(C2039,AI!A:B,2,FALSE)))</f>
        <v>monster</v>
      </c>
      <c r="E2039" s="2">
        <v>60</v>
      </c>
      <c r="F2039" s="86" t="str">
        <f>VLOOKUP(D2039,AI!B:G,2,FALSE)</f>
        <v>AI_born_event(RECEIVER, ARG0, ARG1, ARG2, ARG3,ARG4)</v>
      </c>
      <c r="G2039" s="86" t="str">
        <f>VLOOKUP(D2039,AI!B:G,3,FALSE)</f>
        <v>AI_update_event(RECEIVER, ARG0, ARG1, ARG2, ARG3,ARG4)</v>
      </c>
      <c r="H2039" s="57"/>
      <c r="I2039" s="57"/>
      <c r="J2039" s="86" t="str">
        <f>VLOOKUP(D2039,AI!B:G,6,FALSE)</f>
        <v>test_deadth_event(RECEIVER, ARG0, ARG1, ARG2, ARG3,ARG4)</v>
      </c>
      <c r="K2039" s="30">
        <v>1</v>
      </c>
      <c r="L2039" s="30">
        <v>10000</v>
      </c>
      <c r="M2039" s="30">
        <f t="shared" si="83"/>
        <v>1800</v>
      </c>
      <c r="N2039" s="30">
        <v>400</v>
      </c>
      <c r="O2039" s="30">
        <v>100</v>
      </c>
      <c r="P2039" s="30">
        <v>100</v>
      </c>
      <c r="R2039" s="30">
        <v>570</v>
      </c>
      <c r="S2039" s="30">
        <v>320</v>
      </c>
    </row>
    <row r="2040" spans="1:19">
      <c r="A2040" s="4">
        <v>52069</v>
      </c>
      <c r="B2040" s="33">
        <v>50031</v>
      </c>
      <c r="C2040" s="58" t="s">
        <v>335</v>
      </c>
      <c r="D2040" s="85" t="str">
        <f>IF(IF(COUNTIF(AI!A:A,'表格编辑 '!C2040),TRUE,FALSE)=FALSE,"monster",(VLOOKUP(C2040,AI!A:B,2,FALSE)))</f>
        <v>monster</v>
      </c>
      <c r="E2040" s="2">
        <v>60</v>
      </c>
      <c r="F2040" s="86" t="str">
        <f>VLOOKUP(D2040,AI!B:G,2,FALSE)</f>
        <v>AI_born_event(RECEIVER, ARG0, ARG1, ARG2, ARG3,ARG4)</v>
      </c>
      <c r="G2040" s="86" t="str">
        <f>VLOOKUP(D2040,AI!B:G,3,FALSE)</f>
        <v>AI_update_event(RECEIVER, ARG0, ARG1, ARG2, ARG3,ARG4)</v>
      </c>
      <c r="H2040" s="57"/>
      <c r="I2040" s="57"/>
      <c r="J2040" s="86" t="str">
        <f>VLOOKUP(D2040,AI!B:G,6,FALSE)</f>
        <v>test_deadth_event(RECEIVER, ARG0, ARG1, ARG2, ARG3,ARG4)</v>
      </c>
      <c r="K2040" s="30">
        <v>1</v>
      </c>
      <c r="L2040" s="30">
        <v>10000</v>
      </c>
      <c r="M2040" s="30">
        <f t="shared" si="83"/>
        <v>1800</v>
      </c>
      <c r="N2040" s="30">
        <v>100</v>
      </c>
      <c r="O2040" s="30">
        <v>300</v>
      </c>
      <c r="P2040" s="30">
        <v>100</v>
      </c>
      <c r="R2040" s="30">
        <v>570</v>
      </c>
      <c r="S2040" s="30">
        <v>320</v>
      </c>
    </row>
    <row r="2041" spans="1:19">
      <c r="A2041" s="4">
        <v>52070</v>
      </c>
      <c r="B2041" s="33">
        <v>50047</v>
      </c>
      <c r="C2041" s="58" t="s">
        <v>120</v>
      </c>
      <c r="D2041" s="85" t="str">
        <f>IF(IF(COUNTIF(AI!A:A,'表格编辑 '!C2041),TRUE,FALSE)=FALSE,"monster",(VLOOKUP(C2041,AI!A:B,2,FALSE)))</f>
        <v>monster</v>
      </c>
      <c r="E2041" s="2">
        <v>60</v>
      </c>
      <c r="F2041" s="86" t="str">
        <f>VLOOKUP(D2041,AI!B:G,2,FALSE)</f>
        <v>AI_born_event(RECEIVER, ARG0, ARG1, ARG2, ARG3,ARG4)</v>
      </c>
      <c r="G2041" s="86" t="str">
        <f>VLOOKUP(D2041,AI!B:G,3,FALSE)</f>
        <v>AI_update_event(RECEIVER, ARG0, ARG1, ARG2, ARG3,ARG4)</v>
      </c>
      <c r="H2041" s="57"/>
      <c r="I2041" s="57"/>
      <c r="J2041" s="86" t="str">
        <f>VLOOKUP(D2041,AI!B:G,6,FALSE)</f>
        <v>test_deadth_event(RECEIVER, ARG0, ARG1, ARG2, ARG3,ARG4)</v>
      </c>
      <c r="K2041" s="30">
        <v>1</v>
      </c>
      <c r="L2041" s="30">
        <v>15000</v>
      </c>
      <c r="M2041" s="30">
        <f t="shared" si="83"/>
        <v>1800</v>
      </c>
      <c r="N2041" s="30">
        <v>100</v>
      </c>
      <c r="O2041" s="30">
        <v>100</v>
      </c>
      <c r="P2041" s="30">
        <v>100</v>
      </c>
      <c r="Q2041" s="30">
        <v>300</v>
      </c>
      <c r="R2041" s="30">
        <v>570</v>
      </c>
      <c r="S2041" s="30">
        <v>320</v>
      </c>
    </row>
    <row r="2042" spans="1:19">
      <c r="A2042" s="4">
        <v>52071</v>
      </c>
      <c r="B2042" s="33">
        <v>50007</v>
      </c>
      <c r="C2042" s="33" t="s">
        <v>323</v>
      </c>
      <c r="D2042" s="85" t="str">
        <f>IF(IF(COUNTIF(AI!A:A,'表格编辑 '!C2042),TRUE,FALSE)=FALSE,"monster",(VLOOKUP(C2042,AI!A:B,2,FALSE)))</f>
        <v>monster</v>
      </c>
      <c r="E2042" s="2">
        <v>60</v>
      </c>
      <c r="F2042" s="86" t="str">
        <f>VLOOKUP(D2042,AI!B:G,2,FALSE)</f>
        <v>AI_born_event(RECEIVER, ARG0, ARG1, ARG2, ARG3,ARG4)</v>
      </c>
      <c r="G2042" s="86" t="str">
        <f>VLOOKUP(D2042,AI!B:G,3,FALSE)</f>
        <v>AI_update_event(RECEIVER, ARG0, ARG1, ARG2, ARG3,ARG4)</v>
      </c>
      <c r="H2042" s="57"/>
      <c r="I2042" s="57"/>
      <c r="J2042" s="86" t="str">
        <f>VLOOKUP(D2042,AI!B:G,6,FALSE)</f>
        <v>test_deadth_event(RECEIVER, ARG0, ARG1, ARG2, ARG3,ARG4)</v>
      </c>
      <c r="K2042" s="30">
        <v>1</v>
      </c>
      <c r="L2042" s="30">
        <v>10000</v>
      </c>
      <c r="M2042" s="30">
        <f t="shared" si="83"/>
        <v>1800</v>
      </c>
      <c r="N2042" s="30">
        <v>500</v>
      </c>
      <c r="P2042" s="30">
        <v>100</v>
      </c>
      <c r="R2042" s="30">
        <v>570</v>
      </c>
      <c r="S2042" s="30">
        <v>320</v>
      </c>
    </row>
    <row r="2043" spans="1:19">
      <c r="A2043" s="4">
        <v>52072</v>
      </c>
      <c r="B2043" s="33">
        <v>50032</v>
      </c>
      <c r="C2043" s="58" t="s">
        <v>336</v>
      </c>
      <c r="D2043" s="85" t="str">
        <f>IF(IF(COUNTIF(AI!A:A,'表格编辑 '!C2043),TRUE,FALSE)=FALSE,"monster",(VLOOKUP(C2043,AI!A:B,2,FALSE)))</f>
        <v>monster</v>
      </c>
      <c r="E2043" s="2">
        <v>60</v>
      </c>
      <c r="F2043" s="86" t="str">
        <f>VLOOKUP(D2043,AI!B:G,2,FALSE)</f>
        <v>AI_born_event(RECEIVER, ARG0, ARG1, ARG2, ARG3,ARG4)</v>
      </c>
      <c r="G2043" s="86" t="str">
        <f>VLOOKUP(D2043,AI!B:G,3,FALSE)</f>
        <v>AI_update_event(RECEIVER, ARG0, ARG1, ARG2, ARG3,ARG4)</v>
      </c>
      <c r="H2043" s="57"/>
      <c r="I2043" s="57"/>
      <c r="J2043" s="86" t="str">
        <f>VLOOKUP(D2043,AI!B:G,6,FALSE)</f>
        <v>test_deadth_event(RECEIVER, ARG0, ARG1, ARG2, ARG3,ARG4)</v>
      </c>
      <c r="K2043" s="30">
        <v>1</v>
      </c>
      <c r="L2043" s="30">
        <v>20000</v>
      </c>
      <c r="M2043" s="30">
        <f t="shared" si="83"/>
        <v>1800</v>
      </c>
      <c r="N2043" s="30">
        <v>300</v>
      </c>
      <c r="O2043" s="30">
        <v>200</v>
      </c>
      <c r="P2043" s="30">
        <v>100</v>
      </c>
      <c r="R2043" s="30">
        <v>570</v>
      </c>
      <c r="S2043" s="30">
        <v>320</v>
      </c>
    </row>
    <row r="2044" spans="1:19">
      <c r="A2044" s="4">
        <v>52073</v>
      </c>
      <c r="B2044" s="96">
        <v>10163</v>
      </c>
      <c r="C2044" s="97" t="s">
        <v>532</v>
      </c>
      <c r="D2044" s="85" t="str">
        <f>IF(IF(COUNTIF(AI!A:A,'表格编辑 '!C2044),TRUE,FALSE)=FALSE,"monster",(VLOOKUP(C2044,AI!A:B,2,FALSE)))</f>
        <v>monster</v>
      </c>
      <c r="E2044" s="2">
        <v>61</v>
      </c>
      <c r="F2044" s="86" t="str">
        <f>VLOOKUP(D2044,AI!B:G,2,FALSE)</f>
        <v>AI_born_event(RECEIVER, ARG0, ARG1, ARG2, ARG3,ARG4)</v>
      </c>
      <c r="G2044" s="86" t="str">
        <f>VLOOKUP(D2044,AI!B:G,3,FALSE)</f>
        <v>AI_update_event(RECEIVER, ARG0, ARG1, ARG2, ARG3,ARG4)</v>
      </c>
      <c r="H2044" s="57"/>
      <c r="I2044" s="57"/>
      <c r="J2044" s="86" t="str">
        <f>VLOOKUP(D2044,AI!B:G,6,FALSE)</f>
        <v>test_deadth_event(RECEIVER, ARG0, ARG1, ARG2, ARG3,ARG4)</v>
      </c>
      <c r="K2044" s="30">
        <v>1</v>
      </c>
      <c r="L2044" s="30">
        <v>10000</v>
      </c>
      <c r="M2044" s="30">
        <v>2000</v>
      </c>
      <c r="N2044" s="30">
        <v>300</v>
      </c>
      <c r="O2044" s="30">
        <v>200</v>
      </c>
      <c r="P2044" s="30">
        <v>100</v>
      </c>
      <c r="Q2044" s="30">
        <v>300</v>
      </c>
      <c r="R2044" s="30">
        <v>600</v>
      </c>
      <c r="S2044" s="30">
        <v>400</v>
      </c>
    </row>
    <row r="2045" spans="1:19">
      <c r="A2045" s="4">
        <v>52074</v>
      </c>
      <c r="B2045" s="96">
        <v>10164</v>
      </c>
      <c r="C2045" s="97" t="s">
        <v>533</v>
      </c>
      <c r="D2045" s="85" t="str">
        <f>IF(IF(COUNTIF(AI!A:A,'表格编辑 '!C2045),TRUE,FALSE)=FALSE,"monster",(VLOOKUP(C2045,AI!A:B,2,FALSE)))</f>
        <v>monster</v>
      </c>
      <c r="E2045" s="2">
        <v>61</v>
      </c>
      <c r="F2045" s="86" t="str">
        <f>VLOOKUP(D2045,AI!B:G,2,FALSE)</f>
        <v>AI_born_event(RECEIVER, ARG0, ARG1, ARG2, ARG3,ARG4)</v>
      </c>
      <c r="G2045" s="86" t="str">
        <f>VLOOKUP(D2045,AI!B:G,3,FALSE)</f>
        <v>AI_update_event(RECEIVER, ARG0, ARG1, ARG2, ARG3,ARG4)</v>
      </c>
      <c r="H2045" s="57"/>
      <c r="I2045" s="57"/>
      <c r="J2045" s="86" t="str">
        <f>VLOOKUP(D2045,AI!B:G,6,FALSE)</f>
        <v>test_deadth_event(RECEIVER, ARG0, ARG1, ARG2, ARG3,ARG4)</v>
      </c>
      <c r="K2045" s="30">
        <v>1</v>
      </c>
      <c r="L2045" s="30">
        <v>12000</v>
      </c>
      <c r="M2045" s="30">
        <v>2000</v>
      </c>
      <c r="N2045" s="30">
        <v>350</v>
      </c>
      <c r="O2045" s="30">
        <v>200</v>
      </c>
      <c r="P2045" s="30">
        <v>100</v>
      </c>
      <c r="Q2045" s="30">
        <v>300</v>
      </c>
      <c r="R2045" s="30">
        <v>600</v>
      </c>
      <c r="S2045" s="30">
        <v>400</v>
      </c>
    </row>
    <row r="2046" spans="1:19">
      <c r="A2046" s="4">
        <v>52075</v>
      </c>
      <c r="B2046" s="96">
        <v>10165</v>
      </c>
      <c r="C2046" s="97" t="s">
        <v>534</v>
      </c>
      <c r="D2046" s="85" t="str">
        <f>IF(IF(COUNTIF(AI!A:A,'表格编辑 '!C2046),TRUE,FALSE)=FALSE,"monster",(VLOOKUP(C2046,AI!A:B,2,FALSE)))</f>
        <v>monster</v>
      </c>
      <c r="E2046" s="2">
        <v>63</v>
      </c>
      <c r="F2046" s="86" t="str">
        <f>VLOOKUP(D2046,AI!B:G,2,FALSE)</f>
        <v>AI_born_event(RECEIVER, ARG0, ARG1, ARG2, ARG3,ARG4)</v>
      </c>
      <c r="G2046" s="86" t="str">
        <f>VLOOKUP(D2046,AI!B:G,3,FALSE)</f>
        <v>AI_update_event(RECEIVER, ARG0, ARG1, ARG2, ARG3,ARG4)</v>
      </c>
      <c r="H2046" s="57"/>
      <c r="I2046" s="57"/>
      <c r="J2046" s="86" t="str">
        <f>VLOOKUP(D2046,AI!B:G,6,FALSE)</f>
        <v>test_deadth_event(RECEIVER, ARG0, ARG1, ARG2, ARG3,ARG4)</v>
      </c>
      <c r="K2046" s="30">
        <v>1</v>
      </c>
      <c r="L2046" s="30">
        <v>14000</v>
      </c>
      <c r="M2046" s="30">
        <v>2000</v>
      </c>
      <c r="N2046" s="30">
        <v>400</v>
      </c>
      <c r="O2046" s="30">
        <v>200</v>
      </c>
      <c r="P2046" s="30">
        <v>100</v>
      </c>
      <c r="Q2046" s="30">
        <v>300</v>
      </c>
      <c r="R2046" s="30">
        <v>600</v>
      </c>
      <c r="S2046" s="30">
        <v>400</v>
      </c>
    </row>
    <row r="2047" spans="1:19">
      <c r="A2047" s="4">
        <v>52076</v>
      </c>
      <c r="B2047" s="96">
        <v>10166</v>
      </c>
      <c r="C2047" s="97" t="s">
        <v>535</v>
      </c>
      <c r="D2047" s="85" t="str">
        <f>IF(IF(COUNTIF(AI!A:A,'表格编辑 '!C2047),TRUE,FALSE)=FALSE,"monster",(VLOOKUP(C2047,AI!A:B,2,FALSE)))</f>
        <v>monster</v>
      </c>
      <c r="E2047" s="2">
        <v>63</v>
      </c>
      <c r="F2047" s="86" t="str">
        <f>VLOOKUP(D2047,AI!B:G,2,FALSE)</f>
        <v>AI_born_event(RECEIVER, ARG0, ARG1, ARG2, ARG3,ARG4)</v>
      </c>
      <c r="G2047" s="86" t="str">
        <f>VLOOKUP(D2047,AI!B:G,3,FALSE)</f>
        <v>AI_update_event(RECEIVER, ARG0, ARG1, ARG2, ARG3,ARG4)</v>
      </c>
      <c r="H2047" s="57"/>
      <c r="I2047" s="57"/>
      <c r="J2047" s="86" t="str">
        <f>VLOOKUP(D2047,AI!B:G,6,FALSE)</f>
        <v>test_deadth_event(RECEIVER, ARG0, ARG1, ARG2, ARG3,ARG4)</v>
      </c>
      <c r="K2047" s="30">
        <v>1</v>
      </c>
      <c r="L2047" s="30">
        <v>16000</v>
      </c>
      <c r="M2047" s="30">
        <v>2000</v>
      </c>
      <c r="N2047" s="30">
        <v>450</v>
      </c>
      <c r="O2047" s="30">
        <v>300</v>
      </c>
      <c r="P2047" s="30">
        <v>100</v>
      </c>
      <c r="Q2047" s="30">
        <v>300</v>
      </c>
      <c r="R2047" s="30">
        <v>600</v>
      </c>
      <c r="S2047" s="30">
        <v>400</v>
      </c>
    </row>
    <row r="2048" spans="1:19">
      <c r="A2048" s="4">
        <v>52077</v>
      </c>
      <c r="B2048" s="96">
        <v>10167</v>
      </c>
      <c r="C2048" s="97" t="s">
        <v>536</v>
      </c>
      <c r="D2048" s="85" t="str">
        <f>IF(IF(COUNTIF(AI!A:A,'表格编辑 '!C2048),TRUE,FALSE)=FALSE,"monster",(VLOOKUP(C2048,AI!A:B,2,FALSE)))</f>
        <v>monster</v>
      </c>
      <c r="E2048" s="2">
        <v>65</v>
      </c>
      <c r="F2048" s="86" t="str">
        <f>VLOOKUP(D2048,AI!B:G,2,FALSE)</f>
        <v>AI_born_event(RECEIVER, ARG0, ARG1, ARG2, ARG3,ARG4)</v>
      </c>
      <c r="G2048" s="86" t="str">
        <f>VLOOKUP(D2048,AI!B:G,3,FALSE)</f>
        <v>AI_update_event(RECEIVER, ARG0, ARG1, ARG2, ARG3,ARG4)</v>
      </c>
      <c r="H2048" s="57"/>
      <c r="I2048" s="57"/>
      <c r="J2048" s="86" t="str">
        <f>VLOOKUP(D2048,AI!B:G,6,FALSE)</f>
        <v>test_deadth_event(RECEIVER, ARG0, ARG1, ARG2, ARG3,ARG4)</v>
      </c>
      <c r="K2048" s="30">
        <v>1</v>
      </c>
      <c r="L2048" s="30">
        <v>18000</v>
      </c>
      <c r="M2048" s="30">
        <v>2000</v>
      </c>
      <c r="N2048" s="30">
        <v>500</v>
      </c>
      <c r="O2048" s="30">
        <v>300</v>
      </c>
      <c r="P2048" s="30">
        <v>100</v>
      </c>
      <c r="Q2048" s="30">
        <v>300</v>
      </c>
      <c r="R2048" s="30">
        <v>600</v>
      </c>
      <c r="S2048" s="30">
        <v>400</v>
      </c>
    </row>
    <row r="2049" spans="1:19">
      <c r="A2049" s="4">
        <v>52078</v>
      </c>
      <c r="B2049" s="96">
        <v>10168</v>
      </c>
      <c r="C2049" s="97" t="s">
        <v>537</v>
      </c>
      <c r="D2049" s="85" t="str">
        <f>IF(IF(COUNTIF(AI!A:A,'表格编辑 '!C2049),TRUE,FALSE)=FALSE,"monster",(VLOOKUP(C2049,AI!A:B,2,FALSE)))</f>
        <v>monster</v>
      </c>
      <c r="E2049" s="2">
        <v>65</v>
      </c>
      <c r="F2049" s="86" t="str">
        <f>VLOOKUP(D2049,AI!B:G,2,FALSE)</f>
        <v>AI_born_event(RECEIVER, ARG0, ARG1, ARG2, ARG3,ARG4)</v>
      </c>
      <c r="G2049" s="86" t="str">
        <f>VLOOKUP(D2049,AI!B:G,3,FALSE)</f>
        <v>AI_update_event(RECEIVER, ARG0, ARG1, ARG2, ARG3,ARG4)</v>
      </c>
      <c r="H2049" s="57"/>
      <c r="I2049" s="57"/>
      <c r="J2049" s="86" t="str">
        <f>VLOOKUP(D2049,AI!B:G,6,FALSE)</f>
        <v>test_deadth_event(RECEIVER, ARG0, ARG1, ARG2, ARG3,ARG4)</v>
      </c>
      <c r="K2049" s="30">
        <v>1</v>
      </c>
      <c r="L2049" s="30">
        <v>20000</v>
      </c>
      <c r="M2049" s="30">
        <v>2000</v>
      </c>
      <c r="N2049" s="30">
        <v>550</v>
      </c>
      <c r="O2049" s="30">
        <v>300</v>
      </c>
      <c r="P2049" s="30">
        <v>100</v>
      </c>
      <c r="Q2049" s="30">
        <v>300</v>
      </c>
      <c r="R2049" s="30">
        <v>600</v>
      </c>
      <c r="S2049" s="30">
        <v>400</v>
      </c>
    </row>
    <row r="2050" spans="1:19">
      <c r="A2050" s="4">
        <v>52079</v>
      </c>
      <c r="B2050" s="96">
        <v>10169</v>
      </c>
      <c r="C2050" s="97" t="s">
        <v>538</v>
      </c>
      <c r="D2050" s="85" t="str">
        <f>IF(IF(COUNTIF(AI!A:A,'表格编辑 '!C2050),TRUE,FALSE)=FALSE,"monster",(VLOOKUP(C2050,AI!A:B,2,FALSE)))</f>
        <v>monster</v>
      </c>
      <c r="E2050" s="2">
        <v>67</v>
      </c>
      <c r="F2050" s="86" t="str">
        <f>VLOOKUP(D2050,AI!B:G,2,FALSE)</f>
        <v>AI_born_event(RECEIVER, ARG0, ARG1, ARG2, ARG3,ARG4)</v>
      </c>
      <c r="G2050" s="86" t="str">
        <f>VLOOKUP(D2050,AI!B:G,3,FALSE)</f>
        <v>AI_update_event(RECEIVER, ARG0, ARG1, ARG2, ARG3,ARG4)</v>
      </c>
      <c r="H2050" s="57"/>
      <c r="I2050" s="57"/>
      <c r="J2050" s="86" t="str">
        <f>VLOOKUP(D2050,AI!B:G,6,FALSE)</f>
        <v>test_deadth_event(RECEIVER, ARG0, ARG1, ARG2, ARG3,ARG4)</v>
      </c>
      <c r="K2050" s="30">
        <v>1</v>
      </c>
      <c r="L2050" s="30">
        <v>22000</v>
      </c>
      <c r="M2050" s="30">
        <v>2000</v>
      </c>
      <c r="N2050" s="30">
        <v>600</v>
      </c>
      <c r="O2050" s="30">
        <v>300</v>
      </c>
      <c r="P2050" s="30">
        <v>100</v>
      </c>
      <c r="Q2050" s="30">
        <v>300</v>
      </c>
      <c r="R2050" s="30">
        <v>600</v>
      </c>
      <c r="S2050" s="30">
        <v>400</v>
      </c>
    </row>
    <row r="2051" spans="1:19">
      <c r="A2051" s="4">
        <v>52080</v>
      </c>
      <c r="B2051" s="96">
        <v>10170</v>
      </c>
      <c r="C2051" s="97" t="s">
        <v>539</v>
      </c>
      <c r="D2051" s="85" t="str">
        <f>IF(IF(COUNTIF(AI!A:A,'表格编辑 '!C2051),TRUE,FALSE)=FALSE,"monster",(VLOOKUP(C2051,AI!A:B,2,FALSE)))</f>
        <v>monster</v>
      </c>
      <c r="E2051" s="2">
        <v>67</v>
      </c>
      <c r="F2051" s="86" t="str">
        <f>VLOOKUP(D2051,AI!B:G,2,FALSE)</f>
        <v>AI_born_event(RECEIVER, ARG0, ARG1, ARG2, ARG3,ARG4)</v>
      </c>
      <c r="G2051" s="86" t="str">
        <f>VLOOKUP(D2051,AI!B:G,3,FALSE)</f>
        <v>AI_update_event(RECEIVER, ARG0, ARG1, ARG2, ARG3,ARG4)</v>
      </c>
      <c r="H2051" s="57"/>
      <c r="I2051" s="57"/>
      <c r="J2051" s="86" t="str">
        <f>VLOOKUP(D2051,AI!B:G,6,FALSE)</f>
        <v>test_deadth_event(RECEIVER, ARG0, ARG1, ARG2, ARG3,ARG4)</v>
      </c>
      <c r="K2051" s="30">
        <v>1</v>
      </c>
      <c r="L2051" s="30">
        <v>24000</v>
      </c>
      <c r="M2051" s="30">
        <v>2000</v>
      </c>
      <c r="N2051" s="30">
        <v>650</v>
      </c>
      <c r="O2051" s="30">
        <v>500</v>
      </c>
      <c r="P2051" s="30">
        <v>100</v>
      </c>
      <c r="Q2051" s="30">
        <v>300</v>
      </c>
      <c r="R2051" s="30">
        <v>600</v>
      </c>
      <c r="S2051" s="30">
        <v>400</v>
      </c>
    </row>
    <row r="2052" spans="1:19">
      <c r="A2052" s="4">
        <v>52081</v>
      </c>
      <c r="B2052" s="96">
        <v>10171</v>
      </c>
      <c r="C2052" s="97" t="s">
        <v>501</v>
      </c>
      <c r="D2052" s="85" t="str">
        <f>IF(IF(COUNTIF(AI!A:A,'表格编辑 '!C2052),TRUE,FALSE)=FALSE,"monster",(VLOOKUP(C2052,AI!A:B,2,FALSE)))</f>
        <v>monster</v>
      </c>
      <c r="E2052" s="2">
        <v>69</v>
      </c>
      <c r="F2052" s="86" t="str">
        <f>VLOOKUP(D2052,AI!B:G,2,FALSE)</f>
        <v>AI_born_event(RECEIVER, ARG0, ARG1, ARG2, ARG3,ARG4)</v>
      </c>
      <c r="G2052" s="86" t="str">
        <f>VLOOKUP(D2052,AI!B:G,3,FALSE)</f>
        <v>AI_update_event(RECEIVER, ARG0, ARG1, ARG2, ARG3,ARG4)</v>
      </c>
      <c r="H2052" s="57"/>
      <c r="I2052" s="57"/>
      <c r="J2052" s="86" t="str">
        <f>VLOOKUP(D2052,AI!B:G,6,FALSE)</f>
        <v>test_deadth_event(RECEIVER, ARG0, ARG1, ARG2, ARG3,ARG4)</v>
      </c>
      <c r="K2052" s="30">
        <v>1</v>
      </c>
      <c r="L2052" s="30">
        <v>26000</v>
      </c>
      <c r="M2052" s="30">
        <v>2000</v>
      </c>
      <c r="N2052" s="30">
        <v>700</v>
      </c>
      <c r="O2052" s="30">
        <v>500</v>
      </c>
      <c r="P2052" s="30">
        <v>100</v>
      </c>
      <c r="Q2052" s="30">
        <v>300</v>
      </c>
      <c r="R2052" s="30">
        <v>600</v>
      </c>
      <c r="S2052" s="30">
        <v>400</v>
      </c>
    </row>
    <row r="2053" spans="1:19">
      <c r="A2053" s="4">
        <v>52082</v>
      </c>
      <c r="B2053" s="96">
        <v>10172</v>
      </c>
      <c r="C2053" s="97" t="s">
        <v>502</v>
      </c>
      <c r="D2053" s="85" t="str">
        <f>IF(IF(COUNTIF(AI!A:A,'表格编辑 '!C2053),TRUE,FALSE)=FALSE,"monster",(VLOOKUP(C2053,AI!A:B,2,FALSE)))</f>
        <v>monster</v>
      </c>
      <c r="E2053" s="2">
        <v>69</v>
      </c>
      <c r="F2053" s="86" t="str">
        <f>VLOOKUP(D2053,AI!B:G,2,FALSE)</f>
        <v>AI_born_event(RECEIVER, ARG0, ARG1, ARG2, ARG3,ARG4)</v>
      </c>
      <c r="G2053" s="86" t="str">
        <f>VLOOKUP(D2053,AI!B:G,3,FALSE)</f>
        <v>AI_update_event(RECEIVER, ARG0, ARG1, ARG2, ARG3,ARG4)</v>
      </c>
      <c r="H2053" s="57"/>
      <c r="I2053" s="57"/>
      <c r="J2053" s="86" t="str">
        <f>VLOOKUP(D2053,AI!B:G,6,FALSE)</f>
        <v>test_deadth_event(RECEIVER, ARG0, ARG1, ARG2, ARG3,ARG4)</v>
      </c>
      <c r="K2053" s="30">
        <v>1</v>
      </c>
      <c r="L2053" s="30">
        <v>28000</v>
      </c>
      <c r="M2053" s="30">
        <v>2000</v>
      </c>
      <c r="N2053" s="30">
        <v>750</v>
      </c>
      <c r="O2053" s="30">
        <v>500</v>
      </c>
      <c r="P2053" s="30">
        <v>100</v>
      </c>
      <c r="Q2053" s="30">
        <v>300</v>
      </c>
      <c r="R2053" s="30">
        <v>600</v>
      </c>
      <c r="S2053" s="30">
        <v>400</v>
      </c>
    </row>
    <row r="2054" spans="1:19">
      <c r="A2054" s="4">
        <v>52083</v>
      </c>
      <c r="B2054" s="96">
        <v>10173</v>
      </c>
      <c r="C2054" s="97" t="s">
        <v>503</v>
      </c>
      <c r="D2054" s="85" t="str">
        <f>IF(IF(COUNTIF(AI!A:A,'表格编辑 '!C2054),TRUE,FALSE)=FALSE,"monster",(VLOOKUP(C2054,AI!A:B,2,FALSE)))</f>
        <v>monster</v>
      </c>
      <c r="E2054" s="2">
        <v>70</v>
      </c>
      <c r="F2054" s="86" t="str">
        <f>VLOOKUP(D2054,AI!B:G,2,FALSE)</f>
        <v>AI_born_event(RECEIVER, ARG0, ARG1, ARG2, ARG3,ARG4)</v>
      </c>
      <c r="G2054" s="86" t="str">
        <f>VLOOKUP(D2054,AI!B:G,3,FALSE)</f>
        <v>AI_update_event(RECEIVER, ARG0, ARG1, ARG2, ARG3,ARG4)</v>
      </c>
      <c r="H2054" s="57"/>
      <c r="I2054" s="57"/>
      <c r="J2054" s="86" t="str">
        <f>VLOOKUP(D2054,AI!B:G,6,FALSE)</f>
        <v>test_deadth_event(RECEIVER, ARG0, ARG1, ARG2, ARG3,ARG4)</v>
      </c>
      <c r="K2054" s="30">
        <v>1</v>
      </c>
      <c r="L2054" s="30">
        <v>30000</v>
      </c>
      <c r="M2054" s="30">
        <v>2000</v>
      </c>
      <c r="N2054" s="30">
        <v>800</v>
      </c>
      <c r="O2054" s="30">
        <v>500</v>
      </c>
      <c r="P2054" s="30">
        <v>100</v>
      </c>
      <c r="Q2054" s="30">
        <v>300</v>
      </c>
      <c r="R2054" s="30">
        <v>600</v>
      </c>
      <c r="S2054" s="30">
        <v>400</v>
      </c>
    </row>
    <row r="2055" spans="1:19">
      <c r="A2055" s="4">
        <v>52084</v>
      </c>
      <c r="B2055" s="96">
        <v>10174</v>
      </c>
      <c r="C2055" s="97" t="s">
        <v>504</v>
      </c>
      <c r="D2055" s="85" t="str">
        <f>IF(IF(COUNTIF(AI!A:A,'表格编辑 '!C2055),TRUE,FALSE)=FALSE,"monster",(VLOOKUP(C2055,AI!A:B,2,FALSE)))</f>
        <v>monster</v>
      </c>
      <c r="E2055" s="2">
        <v>70</v>
      </c>
      <c r="F2055" s="86" t="str">
        <f>VLOOKUP(D2055,AI!B:G,2,FALSE)</f>
        <v>AI_born_event(RECEIVER, ARG0, ARG1, ARG2, ARG3,ARG4)</v>
      </c>
      <c r="G2055" s="86" t="str">
        <f>VLOOKUP(D2055,AI!B:G,3,FALSE)</f>
        <v>AI_update_event(RECEIVER, ARG0, ARG1, ARG2, ARG3,ARG4)</v>
      </c>
      <c r="H2055" s="57"/>
      <c r="I2055" s="57"/>
      <c r="J2055" s="86" t="str">
        <f>VLOOKUP(D2055,AI!B:G,6,FALSE)</f>
        <v>test_deadth_event(RECEIVER, ARG0, ARG1, ARG2, ARG3,ARG4)</v>
      </c>
      <c r="K2055" s="30">
        <v>1</v>
      </c>
      <c r="L2055" s="30">
        <v>30000</v>
      </c>
      <c r="M2055" s="30">
        <v>2000</v>
      </c>
      <c r="N2055" s="30">
        <v>900</v>
      </c>
      <c r="O2055" s="30">
        <v>500</v>
      </c>
      <c r="P2055" s="30">
        <v>100</v>
      </c>
      <c r="Q2055" s="30">
        <v>300</v>
      </c>
      <c r="R2055" s="30">
        <v>600</v>
      </c>
      <c r="S2055" s="30">
        <v>400</v>
      </c>
    </row>
    <row r="2056" spans="1:32">
      <c r="A2056" s="4">
        <v>55000</v>
      </c>
      <c r="B2056" s="33">
        <v>2031</v>
      </c>
      <c r="C2056" s="107" t="s">
        <v>540</v>
      </c>
      <c r="D2056" s="85" t="str">
        <f>IF(IF(COUNTIF(AI!A:A,'表格编辑 '!C2056),TRUE,FALSE)=FALSE,"monster",(VLOOKUP(C2056,AI!A:B,2,FALSE)))</f>
        <v>monster</v>
      </c>
      <c r="E2056" s="2">
        <v>30</v>
      </c>
      <c r="F2056" s="86" t="str">
        <f>VLOOKUP(D2056,AI!B:G,2,FALSE)</f>
        <v>AI_born_event(RECEIVER, ARG0, ARG1, ARG2, ARG3,ARG4)</v>
      </c>
      <c r="G2056" s="86" t="str">
        <f>VLOOKUP(D2056,AI!B:G,3,FALSE)</f>
        <v>AI_update_event(RECEIVER, ARG0, ARG1, ARG2, ARG3,ARG4)</v>
      </c>
      <c r="H2056" s="57"/>
      <c r="I2056" s="57"/>
      <c r="J2056" s="86" t="str">
        <f>VLOOKUP(D2056,AI!B:G,6,FALSE)</f>
        <v>test_deadth_event(RECEIVER, ARG0, ARG1, ARG2, ARG3,ARG4)</v>
      </c>
      <c r="K2056" s="30">
        <v>1</v>
      </c>
      <c r="L2056" s="57">
        <v>19000</v>
      </c>
      <c r="M2056" s="89">
        <v>2500</v>
      </c>
      <c r="N2056" s="57">
        <v>423</v>
      </c>
      <c r="O2056" s="57">
        <v>120</v>
      </c>
      <c r="P2056" s="89">
        <v>150</v>
      </c>
      <c r="Q2056" s="57">
        <v>100</v>
      </c>
      <c r="R2056" s="89">
        <f t="shared" ref="R2056:R2095" si="86">R2055+10</f>
        <v>610</v>
      </c>
      <c r="S2056" s="86">
        <v>320</v>
      </c>
      <c r="T2056" s="57"/>
      <c r="U2056" s="89">
        <v>67</v>
      </c>
      <c r="V2056" s="57"/>
      <c r="W2056" s="57">
        <v>20</v>
      </c>
      <c r="X2056" s="57"/>
      <c r="Y2056" s="86">
        <v>100</v>
      </c>
      <c r="Z2056" s="86">
        <v>100</v>
      </c>
      <c r="AA2056" s="86">
        <v>100</v>
      </c>
      <c r="AB2056" s="86">
        <v>100</v>
      </c>
      <c r="AC2056" s="86">
        <v>100</v>
      </c>
      <c r="AD2056" s="86">
        <v>100</v>
      </c>
      <c r="AE2056" s="57"/>
      <c r="AF2056" s="90">
        <v>101003</v>
      </c>
    </row>
    <row r="2057" spans="1:32">
      <c r="A2057" s="4">
        <v>55001</v>
      </c>
      <c r="B2057" s="33">
        <v>2032</v>
      </c>
      <c r="C2057" s="107" t="s">
        <v>541</v>
      </c>
      <c r="D2057" s="85" t="str">
        <f>IF(IF(COUNTIF(AI!A:A,'表格编辑 '!C2057),TRUE,FALSE)=FALSE,"monster",(VLOOKUP(C2057,AI!A:B,2,FALSE)))</f>
        <v>monster</v>
      </c>
      <c r="E2057" s="2">
        <v>30</v>
      </c>
      <c r="F2057" s="86" t="str">
        <f>VLOOKUP(D2057,AI!B:G,2,FALSE)</f>
        <v>AI_born_event(RECEIVER, ARG0, ARG1, ARG2, ARG3,ARG4)</v>
      </c>
      <c r="G2057" s="86" t="str">
        <f>VLOOKUP(D2057,AI!B:G,3,FALSE)</f>
        <v>AI_update_event(RECEIVER, ARG0, ARG1, ARG2, ARG3,ARG4)</v>
      </c>
      <c r="H2057" s="57"/>
      <c r="I2057" s="57"/>
      <c r="J2057" s="86" t="str">
        <f>VLOOKUP(D2057,AI!B:G,6,FALSE)</f>
        <v>test_deadth_event(RECEIVER, ARG0, ARG1, ARG2, ARG3,ARG4)</v>
      </c>
      <c r="K2057" s="30">
        <v>1</v>
      </c>
      <c r="L2057" s="57">
        <v>21000</v>
      </c>
      <c r="M2057" s="89">
        <v>2500</v>
      </c>
      <c r="N2057" s="57">
        <v>434</v>
      </c>
      <c r="O2057" s="89">
        <v>140</v>
      </c>
      <c r="P2057" s="89">
        <v>150</v>
      </c>
      <c r="Q2057" s="57">
        <v>100</v>
      </c>
      <c r="R2057" s="89">
        <f t="shared" si="86"/>
        <v>620</v>
      </c>
      <c r="S2057" s="86">
        <v>320</v>
      </c>
      <c r="T2057" s="57"/>
      <c r="U2057" s="89">
        <v>68</v>
      </c>
      <c r="V2057" s="57"/>
      <c r="W2057" s="57">
        <v>20</v>
      </c>
      <c r="X2057" s="57"/>
      <c r="Y2057" s="86">
        <v>100</v>
      </c>
      <c r="Z2057" s="86">
        <v>100</v>
      </c>
      <c r="AA2057" s="86">
        <v>100</v>
      </c>
      <c r="AB2057" s="86">
        <v>100</v>
      </c>
      <c r="AC2057" s="86">
        <v>100</v>
      </c>
      <c r="AD2057" s="86">
        <v>100</v>
      </c>
      <c r="AE2057" s="57"/>
      <c r="AF2057" s="90">
        <v>101003</v>
      </c>
    </row>
    <row r="2058" spans="1:32">
      <c r="A2058" s="4">
        <v>55002</v>
      </c>
      <c r="B2058" s="33">
        <v>2033</v>
      </c>
      <c r="C2058" s="107" t="s">
        <v>542</v>
      </c>
      <c r="D2058" s="85" t="str">
        <f>IF(IF(COUNTIF(AI!A:A,'表格编辑 '!C2058),TRUE,FALSE)=FALSE,"monster",(VLOOKUP(C2058,AI!A:B,2,FALSE)))</f>
        <v>monster</v>
      </c>
      <c r="E2058" s="2">
        <v>35</v>
      </c>
      <c r="F2058" s="86" t="str">
        <f>VLOOKUP(D2058,AI!B:G,2,FALSE)</f>
        <v>AI_born_event(RECEIVER, ARG0, ARG1, ARG2, ARG3,ARG4)</v>
      </c>
      <c r="G2058" s="86" t="str">
        <f>VLOOKUP(D2058,AI!B:G,3,FALSE)</f>
        <v>AI_update_event(RECEIVER, ARG0, ARG1, ARG2, ARG3,ARG4)</v>
      </c>
      <c r="H2058" s="57"/>
      <c r="I2058" s="57"/>
      <c r="J2058" s="86" t="str">
        <f>VLOOKUP(D2058,AI!B:G,6,FALSE)</f>
        <v>test_deadth_event(RECEIVER, ARG0, ARG1, ARG2, ARG3,ARG4)</v>
      </c>
      <c r="K2058" s="30">
        <v>1</v>
      </c>
      <c r="L2058" s="57">
        <v>25000</v>
      </c>
      <c r="M2058" s="89">
        <v>2500</v>
      </c>
      <c r="N2058" s="57">
        <v>446</v>
      </c>
      <c r="O2058" s="57">
        <v>180</v>
      </c>
      <c r="P2058" s="89">
        <v>170</v>
      </c>
      <c r="Q2058" s="57">
        <v>150</v>
      </c>
      <c r="R2058" s="89">
        <f t="shared" si="86"/>
        <v>630</v>
      </c>
      <c r="S2058" s="86">
        <v>320</v>
      </c>
      <c r="T2058" s="57"/>
      <c r="U2058" s="89">
        <v>69</v>
      </c>
      <c r="V2058" s="57">
        <v>20</v>
      </c>
      <c r="W2058" s="57">
        <v>20</v>
      </c>
      <c r="X2058" s="57">
        <v>60</v>
      </c>
      <c r="Y2058" s="86">
        <v>100</v>
      </c>
      <c r="Z2058" s="86">
        <v>100</v>
      </c>
      <c r="AA2058" s="86">
        <v>100</v>
      </c>
      <c r="AB2058" s="86">
        <v>100</v>
      </c>
      <c r="AC2058" s="86">
        <v>100</v>
      </c>
      <c r="AD2058" s="86">
        <v>100</v>
      </c>
      <c r="AE2058" s="57"/>
      <c r="AF2058" s="90">
        <v>101003</v>
      </c>
    </row>
    <row r="2059" spans="1:32">
      <c r="A2059" s="4">
        <v>55003</v>
      </c>
      <c r="B2059" s="33">
        <v>2034</v>
      </c>
      <c r="C2059" s="107" t="s">
        <v>543</v>
      </c>
      <c r="D2059" s="85" t="str">
        <f>IF(IF(COUNTIF(AI!A:A,'表格编辑 '!C2059),TRUE,FALSE)=FALSE,"monster",(VLOOKUP(C2059,AI!A:B,2,FALSE)))</f>
        <v>monster</v>
      </c>
      <c r="E2059" s="2">
        <v>35</v>
      </c>
      <c r="F2059" s="86" t="str">
        <f>VLOOKUP(D2059,AI!B:G,2,FALSE)</f>
        <v>AI_born_event(RECEIVER, ARG0, ARG1, ARG2, ARG3,ARG4)</v>
      </c>
      <c r="G2059" s="86" t="str">
        <f>VLOOKUP(D2059,AI!B:G,3,FALSE)</f>
        <v>AI_update_event(RECEIVER, ARG0, ARG1, ARG2, ARG3,ARG4)</v>
      </c>
      <c r="H2059" s="57"/>
      <c r="I2059" s="57"/>
      <c r="J2059" s="86" t="str">
        <f>VLOOKUP(D2059,AI!B:G,6,FALSE)</f>
        <v>test_deadth_event(RECEIVER, ARG0, ARG1, ARG2, ARG3,ARG4)</v>
      </c>
      <c r="K2059" s="30">
        <v>1</v>
      </c>
      <c r="L2059" s="57">
        <v>29000</v>
      </c>
      <c r="M2059" s="89">
        <v>2500</v>
      </c>
      <c r="N2059" s="57">
        <v>459</v>
      </c>
      <c r="O2059" s="57">
        <v>220</v>
      </c>
      <c r="P2059" s="89">
        <v>220</v>
      </c>
      <c r="Q2059" s="57">
        <v>190</v>
      </c>
      <c r="R2059" s="89">
        <f t="shared" si="86"/>
        <v>640</v>
      </c>
      <c r="S2059" s="86">
        <v>320</v>
      </c>
      <c r="T2059" s="57"/>
      <c r="U2059" s="89">
        <v>70</v>
      </c>
      <c r="V2059" s="57">
        <v>30</v>
      </c>
      <c r="W2059" s="57">
        <v>20</v>
      </c>
      <c r="X2059" s="57"/>
      <c r="Y2059" s="86">
        <v>100</v>
      </c>
      <c r="Z2059" s="86">
        <v>100</v>
      </c>
      <c r="AA2059" s="86">
        <v>100</v>
      </c>
      <c r="AB2059" s="86">
        <v>100</v>
      </c>
      <c r="AC2059" s="86">
        <v>100</v>
      </c>
      <c r="AD2059" s="86">
        <v>100</v>
      </c>
      <c r="AE2059" s="57"/>
      <c r="AF2059" s="90">
        <v>101003</v>
      </c>
    </row>
    <row r="2060" spans="1:32">
      <c r="A2060" s="4">
        <v>55004</v>
      </c>
      <c r="B2060" s="33">
        <v>2035</v>
      </c>
      <c r="C2060" s="107" t="s">
        <v>544</v>
      </c>
      <c r="D2060" s="85" t="str">
        <f>IF(IF(COUNTIF(AI!A:A,'表格编辑 '!C2060),TRUE,FALSE)=FALSE,"monster",(VLOOKUP(C2060,AI!A:B,2,FALSE)))</f>
        <v>monster</v>
      </c>
      <c r="E2060" s="2">
        <v>40</v>
      </c>
      <c r="F2060" s="86" t="str">
        <f>VLOOKUP(D2060,AI!B:G,2,FALSE)</f>
        <v>AI_born_event(RECEIVER, ARG0, ARG1, ARG2, ARG3,ARG4)</v>
      </c>
      <c r="G2060" s="86" t="str">
        <f>VLOOKUP(D2060,AI!B:G,3,FALSE)</f>
        <v>AI_update_event(RECEIVER, ARG0, ARG1, ARG2, ARG3,ARG4)</v>
      </c>
      <c r="H2060" s="57"/>
      <c r="I2060" s="57"/>
      <c r="J2060" s="86" t="str">
        <f>VLOOKUP(D2060,AI!B:G,6,FALSE)</f>
        <v>test_deadth_event(RECEIVER, ARG0, ARG1, ARG2, ARG3,ARG4)</v>
      </c>
      <c r="K2060" s="30">
        <v>1</v>
      </c>
      <c r="L2060" s="57">
        <v>32000</v>
      </c>
      <c r="M2060" s="89">
        <v>2500</v>
      </c>
      <c r="N2060" s="57">
        <v>470</v>
      </c>
      <c r="O2060" s="57">
        <v>250</v>
      </c>
      <c r="P2060" s="89">
        <v>260</v>
      </c>
      <c r="Q2060" s="57">
        <v>240</v>
      </c>
      <c r="R2060" s="89">
        <f t="shared" si="86"/>
        <v>650</v>
      </c>
      <c r="S2060" s="86">
        <v>320</v>
      </c>
      <c r="T2060" s="57"/>
      <c r="U2060" s="89">
        <v>71</v>
      </c>
      <c r="V2060" s="57"/>
      <c r="W2060" s="57">
        <v>20</v>
      </c>
      <c r="X2060" s="57"/>
      <c r="Y2060" s="86">
        <v>100</v>
      </c>
      <c r="Z2060" s="86">
        <v>100</v>
      </c>
      <c r="AA2060" s="86">
        <v>100</v>
      </c>
      <c r="AB2060" s="86">
        <v>100</v>
      </c>
      <c r="AC2060" s="86">
        <v>100</v>
      </c>
      <c r="AD2060" s="86">
        <v>100</v>
      </c>
      <c r="AE2060" s="57"/>
      <c r="AF2060" s="90">
        <v>101003</v>
      </c>
    </row>
    <row r="2061" spans="1:32">
      <c r="A2061" s="4">
        <v>55005</v>
      </c>
      <c r="B2061" s="33">
        <v>2036</v>
      </c>
      <c r="C2061" s="107" t="s">
        <v>545</v>
      </c>
      <c r="D2061" s="85" t="str">
        <f>IF(IF(COUNTIF(AI!A:A,'表格编辑 '!C2061),TRUE,FALSE)=FALSE,"monster",(VLOOKUP(C2061,AI!A:B,2,FALSE)))</f>
        <v>monster</v>
      </c>
      <c r="E2061" s="2">
        <v>45</v>
      </c>
      <c r="F2061" s="86" t="str">
        <f>VLOOKUP(D2061,AI!B:G,2,FALSE)</f>
        <v>AI_born_event(RECEIVER, ARG0, ARG1, ARG2, ARG3,ARG4)</v>
      </c>
      <c r="G2061" s="86" t="str">
        <f>VLOOKUP(D2061,AI!B:G,3,FALSE)</f>
        <v>AI_update_event(RECEIVER, ARG0, ARG1, ARG2, ARG3,ARG4)</v>
      </c>
      <c r="H2061" s="57"/>
      <c r="I2061" s="57"/>
      <c r="J2061" s="86" t="str">
        <f>VLOOKUP(D2061,AI!B:G,6,FALSE)</f>
        <v>test_deadth_event(RECEIVER, ARG0, ARG1, ARG2, ARG3,ARG4)</v>
      </c>
      <c r="K2061" s="30">
        <v>1</v>
      </c>
      <c r="L2061" s="57">
        <v>15000</v>
      </c>
      <c r="M2061" s="89">
        <v>2500</v>
      </c>
      <c r="N2061" s="57">
        <v>483</v>
      </c>
      <c r="O2061" s="89">
        <v>284</v>
      </c>
      <c r="P2061" s="89">
        <v>310</v>
      </c>
      <c r="Q2061" s="57">
        <v>285</v>
      </c>
      <c r="R2061" s="89">
        <f t="shared" si="86"/>
        <v>660</v>
      </c>
      <c r="S2061" s="86">
        <v>320</v>
      </c>
      <c r="T2061" s="57"/>
      <c r="U2061" s="89">
        <v>72</v>
      </c>
      <c r="V2061" s="57"/>
      <c r="W2061" s="57"/>
      <c r="X2061" s="57"/>
      <c r="Y2061" s="86">
        <v>100</v>
      </c>
      <c r="Z2061" s="86">
        <v>100</v>
      </c>
      <c r="AA2061" s="86">
        <v>100</v>
      </c>
      <c r="AB2061" s="86">
        <v>100</v>
      </c>
      <c r="AC2061" s="86">
        <v>100</v>
      </c>
      <c r="AD2061" s="86">
        <v>100</v>
      </c>
      <c r="AE2061" s="57"/>
      <c r="AF2061" s="90">
        <v>101003</v>
      </c>
    </row>
    <row r="2062" spans="1:32">
      <c r="A2062" s="4">
        <v>55006</v>
      </c>
      <c r="B2062" s="33">
        <v>2037</v>
      </c>
      <c r="C2062" s="107" t="s">
        <v>546</v>
      </c>
      <c r="D2062" s="85" t="str">
        <f>IF(IF(COUNTIF(AI!A:A,'表格编辑 '!C2062),TRUE,FALSE)=FALSE,"monster",(VLOOKUP(C2062,AI!A:B,2,FALSE)))</f>
        <v>monster</v>
      </c>
      <c r="E2062" s="2">
        <v>50</v>
      </c>
      <c r="F2062" s="86" t="str">
        <f>VLOOKUP(D2062,AI!B:G,2,FALSE)</f>
        <v>AI_born_event(RECEIVER, ARG0, ARG1, ARG2, ARG3,ARG4)</v>
      </c>
      <c r="G2062" s="86" t="str">
        <f>VLOOKUP(D2062,AI!B:G,3,FALSE)</f>
        <v>AI_update_event(RECEIVER, ARG0, ARG1, ARG2, ARG3,ARG4)</v>
      </c>
      <c r="H2062" s="57"/>
      <c r="I2062" s="57"/>
      <c r="J2062" s="86" t="str">
        <f>VLOOKUP(D2062,AI!B:G,6,FALSE)</f>
        <v>test_deadth_event(RECEIVER, ARG0, ARG1, ARG2, ARG3,ARG4)</v>
      </c>
      <c r="K2062" s="30">
        <v>1</v>
      </c>
      <c r="L2062" s="57">
        <v>38000</v>
      </c>
      <c r="M2062" s="89">
        <v>2500</v>
      </c>
      <c r="N2062" s="57">
        <v>496</v>
      </c>
      <c r="O2062" s="57">
        <v>318</v>
      </c>
      <c r="P2062" s="89">
        <v>345</v>
      </c>
      <c r="Q2062" s="57">
        <v>600</v>
      </c>
      <c r="R2062" s="89">
        <f t="shared" si="86"/>
        <v>670</v>
      </c>
      <c r="S2062" s="86">
        <v>320</v>
      </c>
      <c r="T2062" s="57"/>
      <c r="U2062" s="89">
        <v>73</v>
      </c>
      <c r="V2062" s="57"/>
      <c r="W2062" s="57"/>
      <c r="X2062" s="57"/>
      <c r="Y2062" s="86">
        <v>100</v>
      </c>
      <c r="Z2062" s="86">
        <v>100</v>
      </c>
      <c r="AA2062" s="86">
        <v>100</v>
      </c>
      <c r="AB2062" s="86">
        <v>100</v>
      </c>
      <c r="AC2062" s="86">
        <v>100</v>
      </c>
      <c r="AD2062" s="86">
        <v>100</v>
      </c>
      <c r="AE2062" s="57"/>
      <c r="AF2062" s="90">
        <v>101003</v>
      </c>
    </row>
    <row r="2063" spans="1:32">
      <c r="A2063" s="4">
        <v>55007</v>
      </c>
      <c r="B2063" s="33">
        <v>2038</v>
      </c>
      <c r="C2063" s="107" t="s">
        <v>547</v>
      </c>
      <c r="D2063" s="85" t="str">
        <f>IF(IF(COUNTIF(AI!A:A,'表格编辑 '!C2063),TRUE,FALSE)=FALSE,"monster",(VLOOKUP(C2063,AI!A:B,2,FALSE)))</f>
        <v>monster</v>
      </c>
      <c r="E2063" s="2">
        <v>55</v>
      </c>
      <c r="F2063" s="86" t="str">
        <f>VLOOKUP(D2063,AI!B:G,2,FALSE)</f>
        <v>AI_born_event(RECEIVER, ARG0, ARG1, ARG2, ARG3,ARG4)</v>
      </c>
      <c r="G2063" s="86" t="str">
        <f>VLOOKUP(D2063,AI!B:G,3,FALSE)</f>
        <v>AI_update_event(RECEIVER, ARG0, ARG1, ARG2, ARG3,ARG4)</v>
      </c>
      <c r="H2063" s="57"/>
      <c r="I2063" s="57"/>
      <c r="J2063" s="86" t="str">
        <f>VLOOKUP(D2063,AI!B:G,6,FALSE)</f>
        <v>test_deadth_event(RECEIVER, ARG0, ARG1, ARG2, ARG3,ARG4)</v>
      </c>
      <c r="K2063" s="30">
        <v>1</v>
      </c>
      <c r="L2063" s="57">
        <v>41000</v>
      </c>
      <c r="M2063" s="89">
        <v>4500</v>
      </c>
      <c r="N2063" s="57">
        <v>508</v>
      </c>
      <c r="O2063" s="57">
        <v>352</v>
      </c>
      <c r="P2063" s="89">
        <v>390</v>
      </c>
      <c r="Q2063" s="57">
        <v>600</v>
      </c>
      <c r="R2063" s="89">
        <f t="shared" si="86"/>
        <v>680</v>
      </c>
      <c r="S2063" s="86">
        <v>320</v>
      </c>
      <c r="T2063" s="57"/>
      <c r="U2063" s="89">
        <v>74</v>
      </c>
      <c r="V2063" s="57"/>
      <c r="W2063" s="57"/>
      <c r="X2063" s="57"/>
      <c r="Y2063" s="86">
        <v>100</v>
      </c>
      <c r="Z2063" s="86">
        <v>100</v>
      </c>
      <c r="AA2063" s="86">
        <v>100</v>
      </c>
      <c r="AB2063" s="86">
        <v>100</v>
      </c>
      <c r="AC2063" s="86">
        <v>100</v>
      </c>
      <c r="AD2063" s="86">
        <v>100</v>
      </c>
      <c r="AE2063" s="57"/>
      <c r="AF2063" s="90">
        <v>101003</v>
      </c>
    </row>
    <row r="2064" spans="1:32">
      <c r="A2064" s="4">
        <v>55008</v>
      </c>
      <c r="B2064" s="33">
        <v>2039</v>
      </c>
      <c r="C2064" s="107" t="s">
        <v>548</v>
      </c>
      <c r="D2064" s="85" t="str">
        <f>IF(IF(COUNTIF(AI!A:A,'表格编辑 '!C2064),TRUE,FALSE)=FALSE,"monster",(VLOOKUP(C2064,AI!A:B,2,FALSE)))</f>
        <v>monster</v>
      </c>
      <c r="E2064" s="2">
        <v>60</v>
      </c>
      <c r="F2064" s="86" t="str">
        <f>VLOOKUP(D2064,AI!B:G,2,FALSE)</f>
        <v>AI_born_event(RECEIVER, ARG0, ARG1, ARG2, ARG3,ARG4)</v>
      </c>
      <c r="G2064" s="86" t="str">
        <f>VLOOKUP(D2064,AI!B:G,3,FALSE)</f>
        <v>AI_update_event(RECEIVER, ARG0, ARG1, ARG2, ARG3,ARG4)</v>
      </c>
      <c r="H2064" s="57"/>
      <c r="I2064" s="57"/>
      <c r="J2064" s="86" t="str">
        <f>VLOOKUP(D2064,AI!B:G,6,FALSE)</f>
        <v>test_deadth_event(RECEIVER, ARG0, ARG1, ARG2, ARG3,ARG4)</v>
      </c>
      <c r="K2064" s="30">
        <v>1</v>
      </c>
      <c r="L2064" s="57">
        <v>44000</v>
      </c>
      <c r="M2064" s="89">
        <v>4500</v>
      </c>
      <c r="N2064" s="57">
        <v>519</v>
      </c>
      <c r="O2064" s="57">
        <v>386</v>
      </c>
      <c r="P2064" s="89">
        <v>440</v>
      </c>
      <c r="Q2064" s="57">
        <v>700</v>
      </c>
      <c r="R2064" s="89">
        <f t="shared" si="86"/>
        <v>690</v>
      </c>
      <c r="S2064" s="86">
        <v>320</v>
      </c>
      <c r="T2064" s="57"/>
      <c r="U2064" s="89">
        <v>75</v>
      </c>
      <c r="V2064" s="57"/>
      <c r="W2064" s="57"/>
      <c r="X2064" s="57"/>
      <c r="Y2064" s="86">
        <v>100</v>
      </c>
      <c r="Z2064" s="86">
        <v>100</v>
      </c>
      <c r="AA2064" s="86">
        <v>100</v>
      </c>
      <c r="AB2064" s="86">
        <v>100</v>
      </c>
      <c r="AC2064" s="86">
        <v>100</v>
      </c>
      <c r="AD2064" s="86">
        <v>100</v>
      </c>
      <c r="AE2064" s="57"/>
      <c r="AF2064" s="90">
        <v>101003</v>
      </c>
    </row>
    <row r="2065" spans="1:32">
      <c r="A2065" s="4">
        <v>55009</v>
      </c>
      <c r="B2065" s="33">
        <v>2040</v>
      </c>
      <c r="C2065" s="107" t="s">
        <v>549</v>
      </c>
      <c r="D2065" s="85" t="str">
        <f>IF(IF(COUNTIF(AI!A:A,'表格编辑 '!C2065),TRUE,FALSE)=FALSE,"monster",(VLOOKUP(C2065,AI!A:B,2,FALSE)))</f>
        <v>monster</v>
      </c>
      <c r="E2065" s="2">
        <v>65</v>
      </c>
      <c r="F2065" s="86" t="str">
        <f>VLOOKUP(D2065,AI!B:G,2,FALSE)</f>
        <v>AI_born_event(RECEIVER, ARG0, ARG1, ARG2, ARG3,ARG4)</v>
      </c>
      <c r="G2065" s="86" t="str">
        <f>VLOOKUP(D2065,AI!B:G,3,FALSE)</f>
        <v>AI_update_event(RECEIVER, ARG0, ARG1, ARG2, ARG3,ARG4)</v>
      </c>
      <c r="H2065" s="57"/>
      <c r="I2065" s="57"/>
      <c r="J2065" s="86" t="str">
        <f>VLOOKUP(D2065,AI!B:G,6,FALSE)</f>
        <v>test_deadth_event(RECEIVER, ARG0, ARG1, ARG2, ARG3,ARG4)</v>
      </c>
      <c r="K2065" s="30">
        <v>1</v>
      </c>
      <c r="L2065" s="57">
        <v>48000</v>
      </c>
      <c r="M2065" s="89">
        <v>4500</v>
      </c>
      <c r="N2065" s="57">
        <v>531</v>
      </c>
      <c r="O2065" s="89">
        <v>420</v>
      </c>
      <c r="P2065" s="89">
        <v>510</v>
      </c>
      <c r="Q2065" s="57">
        <v>700</v>
      </c>
      <c r="R2065" s="89">
        <f t="shared" si="86"/>
        <v>700</v>
      </c>
      <c r="S2065" s="86">
        <v>320</v>
      </c>
      <c r="T2065" s="57"/>
      <c r="U2065" s="89">
        <v>76</v>
      </c>
      <c r="V2065" s="57"/>
      <c r="W2065" s="57"/>
      <c r="X2065" s="57"/>
      <c r="Y2065" s="86">
        <v>100</v>
      </c>
      <c r="Z2065" s="86">
        <v>100</v>
      </c>
      <c r="AA2065" s="86">
        <v>100</v>
      </c>
      <c r="AB2065" s="86">
        <v>100</v>
      </c>
      <c r="AC2065" s="86">
        <v>100</v>
      </c>
      <c r="AD2065" s="86">
        <v>100</v>
      </c>
      <c r="AE2065" s="57"/>
      <c r="AF2065" s="90">
        <v>101003</v>
      </c>
    </row>
    <row r="2066" spans="1:32">
      <c r="A2066" s="4">
        <v>57000</v>
      </c>
      <c r="B2066" s="33">
        <v>60000</v>
      </c>
      <c r="C2066" s="33" t="s">
        <v>550</v>
      </c>
      <c r="D2066" s="85" t="str">
        <f>IF(IF(COUNTIF(AI!A:A,'表格编辑 '!C2066),TRUE,FALSE)=FALSE,"monster",(VLOOKUP(C2066,AI!A:B,2,FALSE)))</f>
        <v>monster</v>
      </c>
      <c r="E2066" s="2">
        <v>31</v>
      </c>
      <c r="F2066" s="86" t="str">
        <f>VLOOKUP(D2066,AI!B:G,2,FALSE)</f>
        <v>AI_born_event(RECEIVER, ARG0, ARG1, ARG2, ARG3,ARG4)</v>
      </c>
      <c r="G2066" s="86" t="str">
        <f>VLOOKUP(D2066,AI!B:G,3,FALSE)</f>
        <v>AI_update_event(RECEIVER, ARG0, ARG1, ARG2, ARG3,ARG4)</v>
      </c>
      <c r="H2066" s="57"/>
      <c r="I2066" s="57"/>
      <c r="J2066" s="86" t="str">
        <f>VLOOKUP(D2066,AI!B:G,6,FALSE)</f>
        <v>test_deadth_event(RECEIVER, ARG0, ARG1, ARG2, ARG3,ARG4)</v>
      </c>
      <c r="K2066" s="86">
        <f t="shared" ref="K2066:K2097" si="87">IF(L2066="",0,1)</f>
        <v>1</v>
      </c>
      <c r="L2066" s="57">
        <v>14472</v>
      </c>
      <c r="M2066" s="89">
        <f>E2066*30</f>
        <v>930</v>
      </c>
      <c r="N2066" s="57">
        <v>246</v>
      </c>
      <c r="O2066" s="89">
        <v>48</v>
      </c>
      <c r="P2066" s="89">
        <v>50</v>
      </c>
      <c r="Q2066" s="57"/>
      <c r="R2066" s="89">
        <f t="shared" si="86"/>
        <v>710</v>
      </c>
      <c r="S2066" s="86">
        <v>320</v>
      </c>
      <c r="T2066" s="57"/>
      <c r="U2066" s="89">
        <v>59</v>
      </c>
      <c r="Y2066" s="86">
        <v>100</v>
      </c>
      <c r="Z2066" s="86">
        <v>100</v>
      </c>
      <c r="AA2066" s="86">
        <v>100</v>
      </c>
      <c r="AB2066" s="86">
        <v>100</v>
      </c>
      <c r="AC2066" s="86">
        <v>100</v>
      </c>
      <c r="AD2066" s="86">
        <v>100</v>
      </c>
      <c r="AF2066">
        <v>107000</v>
      </c>
    </row>
    <row r="2067" spans="1:32">
      <c r="A2067" s="4">
        <v>57001</v>
      </c>
      <c r="B2067" s="33">
        <v>60000</v>
      </c>
      <c r="C2067" s="33" t="s">
        <v>550</v>
      </c>
      <c r="D2067" s="85" t="str">
        <f>IF(IF(COUNTIF(AI!A:A,'表格编辑 '!C2067),TRUE,FALSE)=FALSE,"monster",(VLOOKUP(C2067,AI!A:B,2,FALSE)))</f>
        <v>monster</v>
      </c>
      <c r="E2067" s="2">
        <v>32</v>
      </c>
      <c r="F2067" s="86" t="str">
        <f>VLOOKUP(D2067,AI!B:G,2,FALSE)</f>
        <v>AI_born_event(RECEIVER, ARG0, ARG1, ARG2, ARG3,ARG4)</v>
      </c>
      <c r="G2067" s="86" t="str">
        <f>VLOOKUP(D2067,AI!B:G,3,FALSE)</f>
        <v>AI_update_event(RECEIVER, ARG0, ARG1, ARG2, ARG3,ARG4)</v>
      </c>
      <c r="H2067" s="57"/>
      <c r="I2067" s="57"/>
      <c r="J2067" s="86" t="str">
        <f>VLOOKUP(D2067,AI!B:G,6,FALSE)</f>
        <v>test_deadth_event(RECEIVER, ARG0, ARG1, ARG2, ARG3,ARG4)</v>
      </c>
      <c r="K2067" s="86">
        <f t="shared" si="87"/>
        <v>1</v>
      </c>
      <c r="L2067" s="57">
        <v>10000</v>
      </c>
      <c r="M2067" s="89">
        <v>750</v>
      </c>
      <c r="N2067" s="57">
        <v>150</v>
      </c>
      <c r="O2067" s="57">
        <v>50</v>
      </c>
      <c r="P2067" s="89"/>
      <c r="Q2067" s="57"/>
      <c r="R2067" s="89">
        <f t="shared" si="86"/>
        <v>720</v>
      </c>
      <c r="S2067" s="86">
        <v>320</v>
      </c>
      <c r="T2067" s="57"/>
      <c r="U2067" s="89">
        <v>60</v>
      </c>
      <c r="Y2067" s="86">
        <v>100</v>
      </c>
      <c r="Z2067" s="86">
        <v>100</v>
      </c>
      <c r="AA2067" s="86">
        <v>100</v>
      </c>
      <c r="AB2067" s="86">
        <v>100</v>
      </c>
      <c r="AC2067" s="86">
        <v>100</v>
      </c>
      <c r="AD2067" s="86">
        <v>100</v>
      </c>
      <c r="AF2067">
        <v>107001</v>
      </c>
    </row>
    <row r="2068" spans="1:32">
      <c r="A2068" s="4">
        <v>57002</v>
      </c>
      <c r="B2068" s="33">
        <v>60000</v>
      </c>
      <c r="C2068" s="33" t="s">
        <v>550</v>
      </c>
      <c r="D2068" s="85" t="str">
        <f>IF(IF(COUNTIF(AI!A:A,'表格编辑 '!C2068),TRUE,FALSE)=FALSE,"monster",(VLOOKUP(C2068,AI!A:B,2,FALSE)))</f>
        <v>monster</v>
      </c>
      <c r="E2068" s="2">
        <v>33</v>
      </c>
      <c r="F2068" s="86" t="str">
        <f>VLOOKUP(D2068,AI!B:G,2,FALSE)</f>
        <v>AI_born_event(RECEIVER, ARG0, ARG1, ARG2, ARG3,ARG4)</v>
      </c>
      <c r="G2068" s="86" t="str">
        <f>VLOOKUP(D2068,AI!B:G,3,FALSE)</f>
        <v>AI_update_event(RECEIVER, ARG0, ARG1, ARG2, ARG3,ARG4)</v>
      </c>
      <c r="H2068" s="57"/>
      <c r="I2068" s="57"/>
      <c r="J2068" s="86" t="str">
        <f>VLOOKUP(D2068,AI!B:G,6,FALSE)</f>
        <v>test_deadth_event(RECEIVER, ARG0, ARG1, ARG2, ARG3,ARG4)</v>
      </c>
      <c r="K2068" s="86">
        <f t="shared" si="87"/>
        <v>1</v>
      </c>
      <c r="L2068" s="57">
        <v>15087</v>
      </c>
      <c r="M2068" s="89">
        <f t="shared" ref="M2068:M2097" si="88">E2068*30</f>
        <v>990</v>
      </c>
      <c r="N2068" s="57">
        <v>269</v>
      </c>
      <c r="O2068" s="57">
        <v>52</v>
      </c>
      <c r="P2068" s="89">
        <v>50</v>
      </c>
      <c r="Q2068" s="57"/>
      <c r="R2068" s="89">
        <f t="shared" si="86"/>
        <v>730</v>
      </c>
      <c r="S2068" s="86">
        <v>320</v>
      </c>
      <c r="T2068" s="57"/>
      <c r="U2068" s="89">
        <v>61</v>
      </c>
      <c r="Y2068" s="86">
        <v>100</v>
      </c>
      <c r="Z2068" s="86">
        <v>100</v>
      </c>
      <c r="AA2068" s="86">
        <v>100</v>
      </c>
      <c r="AB2068" s="86">
        <v>100</v>
      </c>
      <c r="AC2068" s="86">
        <v>100</v>
      </c>
      <c r="AD2068" s="86">
        <v>100</v>
      </c>
      <c r="AF2068">
        <v>107002</v>
      </c>
    </row>
    <row r="2069" spans="1:32">
      <c r="A2069" s="4">
        <v>57003</v>
      </c>
      <c r="B2069" s="33">
        <v>60000</v>
      </c>
      <c r="C2069" s="33" t="s">
        <v>550</v>
      </c>
      <c r="D2069" s="85" t="str">
        <f>IF(IF(COUNTIF(AI!A:A,'表格编辑 '!C2069),TRUE,FALSE)=FALSE,"monster",(VLOOKUP(C2069,AI!A:B,2,FALSE)))</f>
        <v>monster</v>
      </c>
      <c r="E2069" s="2">
        <v>34</v>
      </c>
      <c r="F2069" s="86" t="str">
        <f>VLOOKUP(D2069,AI!B:G,2,FALSE)</f>
        <v>AI_born_event(RECEIVER, ARG0, ARG1, ARG2, ARG3,ARG4)</v>
      </c>
      <c r="G2069" s="86" t="str">
        <f>VLOOKUP(D2069,AI!B:G,3,FALSE)</f>
        <v>AI_update_event(RECEIVER, ARG0, ARG1, ARG2, ARG3,ARG4)</v>
      </c>
      <c r="H2069" s="57"/>
      <c r="I2069" s="57"/>
      <c r="J2069" s="86" t="str">
        <f>VLOOKUP(D2069,AI!B:G,6,FALSE)</f>
        <v>test_deadth_event(RECEIVER, ARG0, ARG1, ARG2, ARG3,ARG4)</v>
      </c>
      <c r="K2069" s="86">
        <f t="shared" si="87"/>
        <v>1</v>
      </c>
      <c r="L2069" s="57">
        <v>15054</v>
      </c>
      <c r="M2069" s="89">
        <f t="shared" si="88"/>
        <v>1020</v>
      </c>
      <c r="N2069" s="57">
        <v>286</v>
      </c>
      <c r="O2069" s="89">
        <v>54</v>
      </c>
      <c r="P2069" s="89">
        <v>100</v>
      </c>
      <c r="Q2069" s="57"/>
      <c r="R2069" s="89">
        <f t="shared" si="86"/>
        <v>740</v>
      </c>
      <c r="S2069" s="86">
        <v>320</v>
      </c>
      <c r="T2069" s="57"/>
      <c r="U2069" s="89">
        <v>62</v>
      </c>
      <c r="Y2069" s="86">
        <v>100</v>
      </c>
      <c r="Z2069" s="86">
        <v>100</v>
      </c>
      <c r="AA2069" s="86">
        <v>100</v>
      </c>
      <c r="AB2069" s="86">
        <v>100</v>
      </c>
      <c r="AC2069" s="86">
        <v>100</v>
      </c>
      <c r="AD2069" s="86">
        <v>100</v>
      </c>
      <c r="AF2069">
        <v>107003</v>
      </c>
    </row>
    <row r="2070" spans="1:32">
      <c r="A2070" s="4">
        <v>57004</v>
      </c>
      <c r="B2070" s="33">
        <v>60000</v>
      </c>
      <c r="C2070" s="33" t="s">
        <v>550</v>
      </c>
      <c r="D2070" s="85" t="str">
        <f>IF(IF(COUNTIF(AI!A:A,'表格编辑 '!C2070),TRUE,FALSE)=FALSE,"monster",(VLOOKUP(C2070,AI!A:B,2,FALSE)))</f>
        <v>monster</v>
      </c>
      <c r="E2070" s="2">
        <v>35</v>
      </c>
      <c r="F2070" s="86" t="str">
        <f>VLOOKUP(D2070,AI!B:G,2,FALSE)</f>
        <v>AI_born_event(RECEIVER, ARG0, ARG1, ARG2, ARG3,ARG4)</v>
      </c>
      <c r="G2070" s="86" t="str">
        <f>VLOOKUP(D2070,AI!B:G,3,FALSE)</f>
        <v>AI_update_event(RECEIVER, ARG0, ARG1, ARG2, ARG3,ARG4)</v>
      </c>
      <c r="H2070" s="57"/>
      <c r="I2070" s="57"/>
      <c r="J2070" s="86" t="str">
        <f>VLOOKUP(D2070,AI!B:G,6,FALSE)</f>
        <v>test_deadth_event(RECEIVER, ARG0, ARG1, ARG2, ARG3,ARG4)</v>
      </c>
      <c r="K2070" s="86">
        <f t="shared" si="87"/>
        <v>1</v>
      </c>
      <c r="L2070" s="57">
        <v>14964</v>
      </c>
      <c r="M2070" s="89">
        <f t="shared" si="88"/>
        <v>1050</v>
      </c>
      <c r="N2070" s="57">
        <v>300</v>
      </c>
      <c r="O2070" s="57">
        <v>56</v>
      </c>
      <c r="P2070" s="89">
        <v>100</v>
      </c>
      <c r="Q2070" s="57"/>
      <c r="R2070" s="89">
        <f t="shared" si="86"/>
        <v>750</v>
      </c>
      <c r="S2070" s="86">
        <v>320</v>
      </c>
      <c r="T2070" s="57"/>
      <c r="U2070" s="89">
        <v>63</v>
      </c>
      <c r="Y2070" s="86">
        <v>100</v>
      </c>
      <c r="Z2070" s="86">
        <v>100</v>
      </c>
      <c r="AA2070" s="86">
        <v>100</v>
      </c>
      <c r="AB2070" s="86">
        <v>100</v>
      </c>
      <c r="AC2070" s="86">
        <v>100</v>
      </c>
      <c r="AD2070" s="86">
        <v>100</v>
      </c>
      <c r="AF2070">
        <v>107004</v>
      </c>
    </row>
    <row r="2071" spans="1:32">
      <c r="A2071" s="4">
        <v>57005</v>
      </c>
      <c r="B2071" s="33">
        <v>60000</v>
      </c>
      <c r="C2071" s="33" t="s">
        <v>550</v>
      </c>
      <c r="D2071" s="85" t="str">
        <f>IF(IF(COUNTIF(AI!A:A,'表格编辑 '!C2071),TRUE,FALSE)=FALSE,"monster",(VLOOKUP(C2071,AI!A:B,2,FALSE)))</f>
        <v>monster</v>
      </c>
      <c r="E2071" s="2">
        <v>36</v>
      </c>
      <c r="F2071" s="86" t="str">
        <f>VLOOKUP(D2071,AI!B:G,2,FALSE)</f>
        <v>AI_born_event(RECEIVER, ARG0, ARG1, ARG2, ARG3,ARG4)</v>
      </c>
      <c r="G2071" s="86" t="str">
        <f>VLOOKUP(D2071,AI!B:G,3,FALSE)</f>
        <v>AI_update_event(RECEIVER, ARG0, ARG1, ARG2, ARG3,ARG4)</v>
      </c>
      <c r="H2071" s="57"/>
      <c r="I2071" s="57"/>
      <c r="J2071" s="86" t="str">
        <f>VLOOKUP(D2071,AI!B:G,6,FALSE)</f>
        <v>test_deadth_event(RECEIVER, ARG0, ARG1, ARG2, ARG3,ARG4)</v>
      </c>
      <c r="K2071" s="86">
        <f t="shared" si="87"/>
        <v>1</v>
      </c>
      <c r="L2071" s="57">
        <v>15639</v>
      </c>
      <c r="M2071" s="89">
        <f t="shared" si="88"/>
        <v>1080</v>
      </c>
      <c r="N2071" s="57">
        <v>311</v>
      </c>
      <c r="O2071" s="57">
        <v>58</v>
      </c>
      <c r="P2071" s="89">
        <v>100</v>
      </c>
      <c r="Q2071" s="57"/>
      <c r="R2071" s="89">
        <f t="shared" si="86"/>
        <v>760</v>
      </c>
      <c r="S2071" s="86">
        <v>320</v>
      </c>
      <c r="T2071" s="57"/>
      <c r="U2071" s="89">
        <v>64</v>
      </c>
      <c r="Y2071" s="86">
        <v>100</v>
      </c>
      <c r="Z2071" s="86">
        <v>100</v>
      </c>
      <c r="AA2071" s="86">
        <v>100</v>
      </c>
      <c r="AB2071" s="86">
        <v>100</v>
      </c>
      <c r="AC2071" s="86">
        <v>100</v>
      </c>
      <c r="AD2071" s="86">
        <v>100</v>
      </c>
      <c r="AF2071">
        <v>107005</v>
      </c>
    </row>
    <row r="2072" spans="1:32">
      <c r="A2072" s="4">
        <v>57006</v>
      </c>
      <c r="B2072" s="33">
        <v>60000</v>
      </c>
      <c r="C2072" s="33" t="s">
        <v>550</v>
      </c>
      <c r="D2072" s="85" t="str">
        <f>IF(IF(COUNTIF(AI!A:A,'表格编辑 '!C2072),TRUE,FALSE)=FALSE,"monster",(VLOOKUP(C2072,AI!A:B,2,FALSE)))</f>
        <v>monster</v>
      </c>
      <c r="E2072" s="2">
        <v>37</v>
      </c>
      <c r="F2072" s="86" t="str">
        <f>VLOOKUP(D2072,AI!B:G,2,FALSE)</f>
        <v>AI_born_event(RECEIVER, ARG0, ARG1, ARG2, ARG3,ARG4)</v>
      </c>
      <c r="G2072" s="86" t="str">
        <f>VLOOKUP(D2072,AI!B:G,3,FALSE)</f>
        <v>AI_update_event(RECEIVER, ARG0, ARG1, ARG2, ARG3,ARG4)</v>
      </c>
      <c r="H2072" s="57"/>
      <c r="I2072" s="57"/>
      <c r="J2072" s="86" t="str">
        <f>VLOOKUP(D2072,AI!B:G,6,FALSE)</f>
        <v>test_deadth_event(RECEIVER, ARG0, ARG1, ARG2, ARG3,ARG4)</v>
      </c>
      <c r="K2072" s="86">
        <f t="shared" si="87"/>
        <v>1</v>
      </c>
      <c r="L2072" s="57">
        <v>16008</v>
      </c>
      <c r="M2072" s="89">
        <f t="shared" si="88"/>
        <v>1110</v>
      </c>
      <c r="N2072" s="57">
        <v>316</v>
      </c>
      <c r="O2072" s="89">
        <v>60</v>
      </c>
      <c r="P2072" s="89">
        <v>100</v>
      </c>
      <c r="Q2072" s="57">
        <v>150</v>
      </c>
      <c r="R2072" s="89">
        <f t="shared" si="86"/>
        <v>770</v>
      </c>
      <c r="S2072" s="86">
        <v>320</v>
      </c>
      <c r="T2072" s="57"/>
      <c r="U2072" s="89">
        <v>65</v>
      </c>
      <c r="Y2072" s="86">
        <v>100</v>
      </c>
      <c r="Z2072" s="86">
        <v>100</v>
      </c>
      <c r="AA2072" s="86">
        <v>100</v>
      </c>
      <c r="AB2072" s="86">
        <v>100</v>
      </c>
      <c r="AC2072" s="86">
        <v>100</v>
      </c>
      <c r="AD2072" s="86">
        <v>100</v>
      </c>
      <c r="AF2072">
        <v>107006</v>
      </c>
    </row>
    <row r="2073" spans="1:32">
      <c r="A2073" s="4">
        <v>57007</v>
      </c>
      <c r="B2073" s="33">
        <v>60000</v>
      </c>
      <c r="C2073" s="33" t="s">
        <v>550</v>
      </c>
      <c r="D2073" s="85" t="str">
        <f>IF(IF(COUNTIF(AI!A:A,'表格编辑 '!C2073),TRUE,FALSE)=FALSE,"monster",(VLOOKUP(C2073,AI!A:B,2,FALSE)))</f>
        <v>monster</v>
      </c>
      <c r="E2073" s="2">
        <v>38</v>
      </c>
      <c r="F2073" s="86" t="str">
        <f>VLOOKUP(D2073,AI!B:G,2,FALSE)</f>
        <v>AI_born_event(RECEIVER, ARG0, ARG1, ARG2, ARG3,ARG4)</v>
      </c>
      <c r="G2073" s="86" t="str">
        <f>VLOOKUP(D2073,AI!B:G,3,FALSE)</f>
        <v>AI_update_event(RECEIVER, ARG0, ARG1, ARG2, ARG3,ARG4)</v>
      </c>
      <c r="H2073" s="57"/>
      <c r="I2073" s="57"/>
      <c r="J2073" s="86" t="str">
        <f>VLOOKUP(D2073,AI!B:G,6,FALSE)</f>
        <v>test_deadth_event(RECEIVER, ARG0, ARG1, ARG2, ARG3,ARG4)</v>
      </c>
      <c r="K2073" s="86">
        <f t="shared" si="87"/>
        <v>1</v>
      </c>
      <c r="L2073" s="57">
        <v>19206</v>
      </c>
      <c r="M2073" s="89">
        <f t="shared" si="88"/>
        <v>1140</v>
      </c>
      <c r="N2073" s="57">
        <v>341</v>
      </c>
      <c r="O2073" s="57">
        <v>62</v>
      </c>
      <c r="P2073" s="89">
        <v>100</v>
      </c>
      <c r="Q2073" s="57"/>
      <c r="R2073" s="89">
        <f t="shared" si="86"/>
        <v>780</v>
      </c>
      <c r="S2073" s="86">
        <v>320</v>
      </c>
      <c r="T2073" s="57"/>
      <c r="U2073" s="89">
        <v>66</v>
      </c>
      <c r="Y2073" s="86">
        <v>100</v>
      </c>
      <c r="Z2073" s="86">
        <v>100</v>
      </c>
      <c r="AA2073" s="86">
        <v>100</v>
      </c>
      <c r="AB2073" s="86">
        <v>100</v>
      </c>
      <c r="AC2073" s="86">
        <v>100</v>
      </c>
      <c r="AD2073" s="86">
        <v>100</v>
      </c>
      <c r="AF2073">
        <v>107007</v>
      </c>
    </row>
    <row r="2074" spans="1:32">
      <c r="A2074" s="4">
        <v>57008</v>
      </c>
      <c r="B2074" s="33">
        <v>60000</v>
      </c>
      <c r="C2074" s="33" t="s">
        <v>550</v>
      </c>
      <c r="D2074" s="85" t="str">
        <f>IF(IF(COUNTIF(AI!A:A,'表格编辑 '!C2074),TRUE,FALSE)=FALSE,"monster",(VLOOKUP(C2074,AI!A:B,2,FALSE)))</f>
        <v>monster</v>
      </c>
      <c r="E2074" s="2">
        <v>39</v>
      </c>
      <c r="F2074" s="86" t="str">
        <f>VLOOKUP(D2074,AI!B:G,2,FALSE)</f>
        <v>AI_born_event(RECEIVER, ARG0, ARG1, ARG2, ARG3,ARG4)</v>
      </c>
      <c r="G2074" s="86" t="str">
        <f>VLOOKUP(D2074,AI!B:G,3,FALSE)</f>
        <v>AI_update_event(RECEIVER, ARG0, ARG1, ARG2, ARG3,ARG4)</v>
      </c>
      <c r="H2074" s="57"/>
      <c r="I2074" s="57"/>
      <c r="J2074" s="86" t="str">
        <f>VLOOKUP(D2074,AI!B:G,6,FALSE)</f>
        <v>test_deadth_event(RECEIVER, ARG0, ARG1, ARG2, ARG3,ARG4)</v>
      </c>
      <c r="K2074" s="86">
        <f t="shared" si="87"/>
        <v>1</v>
      </c>
      <c r="L2074" s="57">
        <v>19653</v>
      </c>
      <c r="M2074" s="89">
        <f t="shared" si="88"/>
        <v>1170</v>
      </c>
      <c r="N2074" s="57">
        <v>351</v>
      </c>
      <c r="O2074" s="57">
        <v>64</v>
      </c>
      <c r="P2074" s="89">
        <v>100</v>
      </c>
      <c r="Q2074" s="57"/>
      <c r="R2074" s="89">
        <f t="shared" si="86"/>
        <v>790</v>
      </c>
      <c r="S2074" s="86">
        <v>320</v>
      </c>
      <c r="T2074" s="57"/>
      <c r="U2074" s="89">
        <v>67</v>
      </c>
      <c r="Y2074" s="86">
        <v>100</v>
      </c>
      <c r="Z2074" s="86">
        <v>100</v>
      </c>
      <c r="AA2074" s="86">
        <v>100</v>
      </c>
      <c r="AB2074" s="86">
        <v>100</v>
      </c>
      <c r="AC2074" s="86">
        <v>100</v>
      </c>
      <c r="AD2074" s="86">
        <v>100</v>
      </c>
      <c r="AF2074">
        <v>107008</v>
      </c>
    </row>
    <row r="2075" spans="1:32">
      <c r="A2075" s="4">
        <v>57009</v>
      </c>
      <c r="B2075" s="33">
        <v>60001</v>
      </c>
      <c r="C2075" s="33" t="s">
        <v>550</v>
      </c>
      <c r="D2075" s="85" t="str">
        <f>IF(IF(COUNTIF(AI!A:A,'表格编辑 '!C2075),TRUE,FALSE)=FALSE,"monster",(VLOOKUP(C2075,AI!A:B,2,FALSE)))</f>
        <v>monster</v>
      </c>
      <c r="E2075" s="2">
        <v>40</v>
      </c>
      <c r="F2075" s="86" t="str">
        <f>VLOOKUP(D2075,AI!B:G,2,FALSE)</f>
        <v>AI_born_event(RECEIVER, ARG0, ARG1, ARG2, ARG3,ARG4)</v>
      </c>
      <c r="G2075" s="86" t="str">
        <f>VLOOKUP(D2075,AI!B:G,3,FALSE)</f>
        <v>AI_update_event(RECEIVER, ARG0, ARG1, ARG2, ARG3,ARG4)</v>
      </c>
      <c r="H2075" s="57"/>
      <c r="I2075" s="57"/>
      <c r="J2075" s="86" t="str">
        <f>VLOOKUP(D2075,AI!B:G,6,FALSE)</f>
        <v>test_deadth_event(RECEIVER, ARG0, ARG1, ARG2, ARG3,ARG4)</v>
      </c>
      <c r="K2075" s="86">
        <f t="shared" si="87"/>
        <v>1</v>
      </c>
      <c r="L2075" s="57">
        <v>17772</v>
      </c>
      <c r="M2075" s="89">
        <f t="shared" si="88"/>
        <v>1200</v>
      </c>
      <c r="N2075" s="57">
        <v>345</v>
      </c>
      <c r="O2075" s="89">
        <v>66</v>
      </c>
      <c r="P2075" s="89">
        <v>100</v>
      </c>
      <c r="Q2075" s="57">
        <v>200</v>
      </c>
      <c r="R2075" s="89">
        <f t="shared" si="86"/>
        <v>800</v>
      </c>
      <c r="S2075" s="86">
        <v>320</v>
      </c>
      <c r="T2075" s="57"/>
      <c r="U2075" s="89">
        <v>68</v>
      </c>
      <c r="Y2075" s="86">
        <v>100</v>
      </c>
      <c r="Z2075" s="86">
        <v>100</v>
      </c>
      <c r="AA2075" s="86">
        <v>100</v>
      </c>
      <c r="AB2075" s="86">
        <v>100</v>
      </c>
      <c r="AC2075" s="86">
        <v>100</v>
      </c>
      <c r="AD2075" s="86">
        <v>100</v>
      </c>
      <c r="AF2075">
        <v>107009</v>
      </c>
    </row>
    <row r="2076" spans="1:32">
      <c r="A2076" s="4">
        <v>57010</v>
      </c>
      <c r="B2076" s="33">
        <v>60001</v>
      </c>
      <c r="C2076" s="33" t="s">
        <v>550</v>
      </c>
      <c r="D2076" s="85" t="str">
        <f>IF(IF(COUNTIF(AI!A:A,'表格编辑 '!C2076),TRUE,FALSE)=FALSE,"monster",(VLOOKUP(C2076,AI!A:B,2,FALSE)))</f>
        <v>monster</v>
      </c>
      <c r="E2076" s="2">
        <v>41</v>
      </c>
      <c r="F2076" s="86" t="str">
        <f>VLOOKUP(D2076,AI!B:G,2,FALSE)</f>
        <v>AI_born_event(RECEIVER, ARG0, ARG1, ARG2, ARG3,ARG4)</v>
      </c>
      <c r="G2076" s="86" t="str">
        <f>VLOOKUP(D2076,AI!B:G,3,FALSE)</f>
        <v>AI_update_event(RECEIVER, ARG0, ARG1, ARG2, ARG3,ARG4)</v>
      </c>
      <c r="H2076" s="57"/>
      <c r="I2076" s="57"/>
      <c r="J2076" s="86" t="str">
        <f>VLOOKUP(D2076,AI!B:G,6,FALSE)</f>
        <v>test_deadth_event(RECEIVER, ARG0, ARG1, ARG2, ARG3,ARG4)</v>
      </c>
      <c r="K2076" s="86">
        <f t="shared" si="87"/>
        <v>1</v>
      </c>
      <c r="L2076" s="57">
        <v>19962</v>
      </c>
      <c r="M2076" s="89">
        <f t="shared" si="88"/>
        <v>1230</v>
      </c>
      <c r="N2076" s="57">
        <v>375</v>
      </c>
      <c r="O2076" s="57">
        <v>68</v>
      </c>
      <c r="P2076" s="89">
        <v>100</v>
      </c>
      <c r="Q2076" s="57">
        <v>200</v>
      </c>
      <c r="R2076" s="89">
        <f t="shared" si="86"/>
        <v>810</v>
      </c>
      <c r="S2076" s="86">
        <v>320</v>
      </c>
      <c r="T2076" s="57"/>
      <c r="U2076" s="89">
        <v>69</v>
      </c>
      <c r="Y2076" s="86">
        <v>100</v>
      </c>
      <c r="Z2076" s="86">
        <v>100</v>
      </c>
      <c r="AA2076" s="86">
        <v>100</v>
      </c>
      <c r="AB2076" s="86">
        <v>100</v>
      </c>
      <c r="AC2076" s="86">
        <v>100</v>
      </c>
      <c r="AD2076" s="86">
        <v>100</v>
      </c>
      <c r="AF2076">
        <v>107010</v>
      </c>
    </row>
    <row r="2077" spans="1:32">
      <c r="A2077" s="4">
        <v>57011</v>
      </c>
      <c r="B2077" s="33">
        <v>60001</v>
      </c>
      <c r="C2077" s="33" t="s">
        <v>550</v>
      </c>
      <c r="D2077" s="85" t="str">
        <f>IF(IF(COUNTIF(AI!A:A,'表格编辑 '!C2077),TRUE,FALSE)=FALSE,"monster",(VLOOKUP(C2077,AI!A:B,2,FALSE)))</f>
        <v>monster</v>
      </c>
      <c r="E2077" s="2">
        <v>42</v>
      </c>
      <c r="F2077" s="86" t="str">
        <f>VLOOKUP(D2077,AI!B:G,2,FALSE)</f>
        <v>AI_born_event(RECEIVER, ARG0, ARG1, ARG2, ARG3,ARG4)</v>
      </c>
      <c r="G2077" s="86" t="str">
        <f>VLOOKUP(D2077,AI!B:G,3,FALSE)</f>
        <v>AI_update_event(RECEIVER, ARG0, ARG1, ARG2, ARG3,ARG4)</v>
      </c>
      <c r="H2077" s="57"/>
      <c r="I2077" s="57"/>
      <c r="J2077" s="86" t="str">
        <f>VLOOKUP(D2077,AI!B:G,6,FALSE)</f>
        <v>test_deadth_event(RECEIVER, ARG0, ARG1, ARG2, ARG3,ARG4)</v>
      </c>
      <c r="K2077" s="86">
        <f t="shared" si="87"/>
        <v>1</v>
      </c>
      <c r="L2077" s="57">
        <v>20403</v>
      </c>
      <c r="M2077" s="89">
        <f t="shared" si="88"/>
        <v>1260</v>
      </c>
      <c r="N2077" s="57">
        <v>387</v>
      </c>
      <c r="O2077" s="57">
        <v>70</v>
      </c>
      <c r="P2077" s="89">
        <v>100</v>
      </c>
      <c r="Q2077" s="57"/>
      <c r="R2077" s="89">
        <f t="shared" si="86"/>
        <v>820</v>
      </c>
      <c r="S2077" s="86">
        <v>320</v>
      </c>
      <c r="T2077" s="57"/>
      <c r="U2077" s="89">
        <v>70</v>
      </c>
      <c r="Y2077" s="86">
        <v>100</v>
      </c>
      <c r="Z2077" s="86">
        <v>100</v>
      </c>
      <c r="AA2077" s="86">
        <v>100</v>
      </c>
      <c r="AB2077" s="86">
        <v>100</v>
      </c>
      <c r="AC2077" s="86">
        <v>100</v>
      </c>
      <c r="AD2077" s="86">
        <v>100</v>
      </c>
      <c r="AF2077">
        <v>107011</v>
      </c>
    </row>
    <row r="2078" spans="1:32">
      <c r="A2078" s="4">
        <v>57012</v>
      </c>
      <c r="B2078" s="33">
        <v>60001</v>
      </c>
      <c r="C2078" s="33" t="s">
        <v>550</v>
      </c>
      <c r="D2078" s="85" t="str">
        <f>IF(IF(COUNTIF(AI!A:A,'表格编辑 '!C2078),TRUE,FALSE)=FALSE,"monster",(VLOOKUP(C2078,AI!A:B,2,FALSE)))</f>
        <v>monster</v>
      </c>
      <c r="E2078" s="2">
        <v>43</v>
      </c>
      <c r="F2078" s="86" t="str">
        <f>VLOOKUP(D2078,AI!B:G,2,FALSE)</f>
        <v>AI_born_event(RECEIVER, ARG0, ARG1, ARG2, ARG3,ARG4)</v>
      </c>
      <c r="G2078" s="86" t="str">
        <f>VLOOKUP(D2078,AI!B:G,3,FALSE)</f>
        <v>AI_update_event(RECEIVER, ARG0, ARG1, ARG2, ARG3,ARG4)</v>
      </c>
      <c r="H2078" s="57"/>
      <c r="I2078" s="57"/>
      <c r="J2078" s="86" t="str">
        <f>VLOOKUP(D2078,AI!B:G,6,FALSE)</f>
        <v>test_deadth_event(RECEIVER, ARG0, ARG1, ARG2, ARG3,ARG4)</v>
      </c>
      <c r="K2078" s="86">
        <f t="shared" si="87"/>
        <v>1</v>
      </c>
      <c r="L2078" s="57">
        <v>20547</v>
      </c>
      <c r="M2078" s="89">
        <f t="shared" si="88"/>
        <v>1290</v>
      </c>
      <c r="N2078" s="57">
        <v>399</v>
      </c>
      <c r="O2078" s="89">
        <v>72</v>
      </c>
      <c r="P2078" s="89">
        <v>100</v>
      </c>
      <c r="Q2078" s="57"/>
      <c r="R2078" s="89">
        <f t="shared" si="86"/>
        <v>830</v>
      </c>
      <c r="S2078" s="86">
        <v>320</v>
      </c>
      <c r="T2078" s="57"/>
      <c r="U2078" s="89">
        <v>71</v>
      </c>
      <c r="Y2078" s="86">
        <v>100</v>
      </c>
      <c r="Z2078" s="86">
        <v>100</v>
      </c>
      <c r="AA2078" s="86">
        <v>100</v>
      </c>
      <c r="AB2078" s="86">
        <v>100</v>
      </c>
      <c r="AC2078" s="86">
        <v>100</v>
      </c>
      <c r="AD2078" s="86">
        <v>100</v>
      </c>
      <c r="AF2078">
        <v>107012</v>
      </c>
    </row>
    <row r="2079" spans="1:32">
      <c r="A2079" s="4">
        <v>57013</v>
      </c>
      <c r="B2079" s="33">
        <v>60001</v>
      </c>
      <c r="C2079" s="33" t="s">
        <v>550</v>
      </c>
      <c r="D2079" s="85" t="str">
        <f>IF(IF(COUNTIF(AI!A:A,'表格编辑 '!C2079),TRUE,FALSE)=FALSE,"monster",(VLOOKUP(C2079,AI!A:B,2,FALSE)))</f>
        <v>monster</v>
      </c>
      <c r="E2079" s="2">
        <v>44</v>
      </c>
      <c r="F2079" s="86" t="str">
        <f>VLOOKUP(D2079,AI!B:G,2,FALSE)</f>
        <v>AI_born_event(RECEIVER, ARG0, ARG1, ARG2, ARG3,ARG4)</v>
      </c>
      <c r="G2079" s="86" t="str">
        <f>VLOOKUP(D2079,AI!B:G,3,FALSE)</f>
        <v>AI_update_event(RECEIVER, ARG0, ARG1, ARG2, ARG3,ARG4)</v>
      </c>
      <c r="H2079" s="57"/>
      <c r="I2079" s="57"/>
      <c r="J2079" s="86" t="str">
        <f>VLOOKUP(D2079,AI!B:G,6,FALSE)</f>
        <v>test_deadth_event(RECEIVER, ARG0, ARG1, ARG2, ARG3,ARG4)</v>
      </c>
      <c r="K2079" s="86">
        <f t="shared" si="87"/>
        <v>1</v>
      </c>
      <c r="L2079" s="57">
        <v>20712</v>
      </c>
      <c r="M2079" s="89">
        <f t="shared" si="88"/>
        <v>1320</v>
      </c>
      <c r="N2079" s="57">
        <v>411</v>
      </c>
      <c r="O2079" s="57">
        <v>74</v>
      </c>
      <c r="P2079" s="89">
        <v>100</v>
      </c>
      <c r="Q2079" s="57">
        <v>250</v>
      </c>
      <c r="R2079" s="89">
        <f t="shared" si="86"/>
        <v>840</v>
      </c>
      <c r="S2079" s="86">
        <v>320</v>
      </c>
      <c r="T2079" s="57"/>
      <c r="U2079" s="89">
        <v>72</v>
      </c>
      <c r="Y2079" s="86">
        <v>100</v>
      </c>
      <c r="Z2079" s="86">
        <v>100</v>
      </c>
      <c r="AA2079" s="86">
        <v>100</v>
      </c>
      <c r="AB2079" s="86">
        <v>100</v>
      </c>
      <c r="AC2079" s="86">
        <v>100</v>
      </c>
      <c r="AD2079" s="86">
        <v>100</v>
      </c>
      <c r="AF2079">
        <v>107013</v>
      </c>
    </row>
    <row r="2080" spans="1:32">
      <c r="A2080" s="4">
        <v>57014</v>
      </c>
      <c r="B2080" s="33">
        <v>60001</v>
      </c>
      <c r="C2080" s="33" t="s">
        <v>550</v>
      </c>
      <c r="D2080" s="85" t="str">
        <f>IF(IF(COUNTIF(AI!A:A,'表格编辑 '!C2080),TRUE,FALSE)=FALSE,"monster",(VLOOKUP(C2080,AI!A:B,2,FALSE)))</f>
        <v>monster</v>
      </c>
      <c r="E2080" s="2">
        <v>45</v>
      </c>
      <c r="F2080" s="86" t="str">
        <f>VLOOKUP(D2080,AI!B:G,2,FALSE)</f>
        <v>AI_born_event(RECEIVER, ARG0, ARG1, ARG2, ARG3,ARG4)</v>
      </c>
      <c r="G2080" s="86" t="str">
        <f>VLOOKUP(D2080,AI!B:G,3,FALSE)</f>
        <v>AI_update_event(RECEIVER, ARG0, ARG1, ARG2, ARG3,ARG4)</v>
      </c>
      <c r="H2080" s="57"/>
      <c r="I2080" s="57"/>
      <c r="J2080" s="86" t="str">
        <f>VLOOKUP(D2080,AI!B:G,6,FALSE)</f>
        <v>test_deadth_event(RECEIVER, ARG0, ARG1, ARG2, ARG3,ARG4)</v>
      </c>
      <c r="K2080" s="86">
        <f t="shared" si="87"/>
        <v>1</v>
      </c>
      <c r="L2080" s="57">
        <v>21162</v>
      </c>
      <c r="M2080" s="89">
        <f t="shared" si="88"/>
        <v>1350</v>
      </c>
      <c r="N2080" s="57">
        <v>423</v>
      </c>
      <c r="O2080" s="57">
        <v>76</v>
      </c>
      <c r="P2080" s="89">
        <v>100</v>
      </c>
      <c r="Q2080" s="57">
        <v>100</v>
      </c>
      <c r="R2080" s="89">
        <f t="shared" si="86"/>
        <v>850</v>
      </c>
      <c r="S2080" s="86">
        <v>320</v>
      </c>
      <c r="T2080" s="57"/>
      <c r="U2080" s="89">
        <v>73</v>
      </c>
      <c r="Y2080" s="86">
        <v>100</v>
      </c>
      <c r="Z2080" s="86">
        <v>100</v>
      </c>
      <c r="AA2080" s="86">
        <v>100</v>
      </c>
      <c r="AB2080" s="86">
        <v>100</v>
      </c>
      <c r="AC2080" s="86">
        <v>100</v>
      </c>
      <c r="AD2080" s="86">
        <v>100</v>
      </c>
      <c r="AF2080">
        <v>107014</v>
      </c>
    </row>
    <row r="2081" spans="1:32">
      <c r="A2081" s="4">
        <v>57015</v>
      </c>
      <c r="B2081" s="33">
        <v>60001</v>
      </c>
      <c r="C2081" s="33" t="s">
        <v>550</v>
      </c>
      <c r="D2081" s="85" t="str">
        <f>IF(IF(COUNTIF(AI!A:A,'表格编辑 '!C2081),TRUE,FALSE)=FALSE,"monster",(VLOOKUP(C2081,AI!A:B,2,FALSE)))</f>
        <v>monster</v>
      </c>
      <c r="E2081" s="2">
        <v>46</v>
      </c>
      <c r="F2081" s="86" t="str">
        <f>VLOOKUP(D2081,AI!B:G,2,FALSE)</f>
        <v>AI_born_event(RECEIVER, ARG0, ARG1, ARG2, ARG3,ARG4)</v>
      </c>
      <c r="G2081" s="86" t="str">
        <f>VLOOKUP(D2081,AI!B:G,3,FALSE)</f>
        <v>AI_update_event(RECEIVER, ARG0, ARG1, ARG2, ARG3,ARG4)</v>
      </c>
      <c r="H2081" s="57"/>
      <c r="I2081" s="57"/>
      <c r="J2081" s="86" t="str">
        <f>VLOOKUP(D2081,AI!B:G,6,FALSE)</f>
        <v>test_deadth_event(RECEIVER, ARG0, ARG1, ARG2, ARG3,ARG4)</v>
      </c>
      <c r="K2081" s="86">
        <f t="shared" si="87"/>
        <v>1</v>
      </c>
      <c r="L2081" s="57">
        <v>23811</v>
      </c>
      <c r="M2081" s="89">
        <f t="shared" si="88"/>
        <v>1380</v>
      </c>
      <c r="N2081" s="57">
        <v>434</v>
      </c>
      <c r="O2081" s="89">
        <v>78</v>
      </c>
      <c r="P2081" s="89">
        <v>100</v>
      </c>
      <c r="Q2081" s="57">
        <v>100</v>
      </c>
      <c r="R2081" s="89">
        <f t="shared" si="86"/>
        <v>860</v>
      </c>
      <c r="S2081" s="86">
        <v>320</v>
      </c>
      <c r="T2081" s="57"/>
      <c r="U2081" s="89">
        <v>74</v>
      </c>
      <c r="Y2081" s="86">
        <v>100</v>
      </c>
      <c r="Z2081" s="86">
        <v>100</v>
      </c>
      <c r="AA2081" s="86">
        <v>100</v>
      </c>
      <c r="AB2081" s="86">
        <v>100</v>
      </c>
      <c r="AC2081" s="86">
        <v>100</v>
      </c>
      <c r="AD2081" s="86">
        <v>100</v>
      </c>
      <c r="AF2081">
        <v>107015</v>
      </c>
    </row>
    <row r="2082" spans="1:32">
      <c r="A2082" s="4">
        <v>57016</v>
      </c>
      <c r="B2082" s="33">
        <v>60001</v>
      </c>
      <c r="C2082" s="33" t="s">
        <v>550</v>
      </c>
      <c r="D2082" s="85" t="str">
        <f>IF(IF(COUNTIF(AI!A:A,'表格编辑 '!C2082),TRUE,FALSE)=FALSE,"monster",(VLOOKUP(C2082,AI!A:B,2,FALSE)))</f>
        <v>monster</v>
      </c>
      <c r="E2082" s="2">
        <v>47</v>
      </c>
      <c r="F2082" s="86" t="str">
        <f>VLOOKUP(D2082,AI!B:G,2,FALSE)</f>
        <v>AI_born_event(RECEIVER, ARG0, ARG1, ARG2, ARG3,ARG4)</v>
      </c>
      <c r="G2082" s="86" t="str">
        <f>VLOOKUP(D2082,AI!B:G,3,FALSE)</f>
        <v>AI_update_event(RECEIVER, ARG0, ARG1, ARG2, ARG3,ARG4)</v>
      </c>
      <c r="H2082" s="57"/>
      <c r="I2082" s="57"/>
      <c r="J2082" s="86" t="str">
        <f>VLOOKUP(D2082,AI!B:G,6,FALSE)</f>
        <v>test_deadth_event(RECEIVER, ARG0, ARG1, ARG2, ARG3,ARG4)</v>
      </c>
      <c r="K2082" s="86">
        <f t="shared" si="87"/>
        <v>1</v>
      </c>
      <c r="L2082" s="57">
        <v>23946</v>
      </c>
      <c r="M2082" s="89">
        <f t="shared" si="88"/>
        <v>1410</v>
      </c>
      <c r="N2082" s="57">
        <v>446</v>
      </c>
      <c r="O2082" s="57">
        <v>80</v>
      </c>
      <c r="P2082" s="89">
        <v>100</v>
      </c>
      <c r="Q2082" s="57">
        <v>100</v>
      </c>
      <c r="R2082" s="89">
        <f t="shared" si="86"/>
        <v>870</v>
      </c>
      <c r="S2082" s="86">
        <v>320</v>
      </c>
      <c r="T2082" s="57"/>
      <c r="U2082" s="89">
        <v>75</v>
      </c>
      <c r="Y2082" s="86">
        <v>100</v>
      </c>
      <c r="Z2082" s="86">
        <v>100</v>
      </c>
      <c r="AA2082" s="86">
        <v>100</v>
      </c>
      <c r="AB2082" s="86">
        <v>100</v>
      </c>
      <c r="AC2082" s="86">
        <v>100</v>
      </c>
      <c r="AD2082" s="86">
        <v>100</v>
      </c>
      <c r="AF2082">
        <v>107016</v>
      </c>
    </row>
    <row r="2083" spans="1:32">
      <c r="A2083" s="4">
        <v>57017</v>
      </c>
      <c r="B2083" s="33">
        <v>60001</v>
      </c>
      <c r="C2083" s="33" t="s">
        <v>550</v>
      </c>
      <c r="D2083" s="85" t="str">
        <f>IF(IF(COUNTIF(AI!A:A,'表格编辑 '!C2083),TRUE,FALSE)=FALSE,"monster",(VLOOKUP(C2083,AI!A:B,2,FALSE)))</f>
        <v>monster</v>
      </c>
      <c r="E2083" s="2">
        <v>48</v>
      </c>
      <c r="F2083" s="86" t="str">
        <f>VLOOKUP(D2083,AI!B:G,2,FALSE)</f>
        <v>AI_born_event(RECEIVER, ARG0, ARG1, ARG2, ARG3,ARG4)</v>
      </c>
      <c r="G2083" s="86" t="str">
        <f>VLOOKUP(D2083,AI!B:G,3,FALSE)</f>
        <v>AI_update_event(RECEIVER, ARG0, ARG1, ARG2, ARG3,ARG4)</v>
      </c>
      <c r="H2083" s="57"/>
      <c r="I2083" s="57"/>
      <c r="J2083" s="86" t="str">
        <f>VLOOKUP(D2083,AI!B:G,6,FALSE)</f>
        <v>test_deadth_event(RECEIVER, ARG0, ARG1, ARG2, ARG3,ARG4)</v>
      </c>
      <c r="K2083" s="86">
        <f t="shared" si="87"/>
        <v>1</v>
      </c>
      <c r="L2083" s="57">
        <v>24396</v>
      </c>
      <c r="M2083" s="89">
        <f t="shared" si="88"/>
        <v>1440</v>
      </c>
      <c r="N2083" s="57">
        <v>459</v>
      </c>
      <c r="O2083" s="57">
        <v>82</v>
      </c>
      <c r="P2083" s="89">
        <v>100</v>
      </c>
      <c r="Q2083" s="57">
        <v>100</v>
      </c>
      <c r="R2083" s="89">
        <f t="shared" si="86"/>
        <v>880</v>
      </c>
      <c r="S2083" s="86">
        <v>320</v>
      </c>
      <c r="T2083" s="57"/>
      <c r="U2083" s="89">
        <v>76</v>
      </c>
      <c r="Y2083" s="86">
        <v>100</v>
      </c>
      <c r="Z2083" s="86">
        <v>100</v>
      </c>
      <c r="AA2083" s="86">
        <v>100</v>
      </c>
      <c r="AB2083" s="86">
        <v>100</v>
      </c>
      <c r="AC2083" s="86">
        <v>100</v>
      </c>
      <c r="AD2083" s="86">
        <v>100</v>
      </c>
      <c r="AF2083">
        <v>107017</v>
      </c>
    </row>
    <row r="2084" spans="1:32">
      <c r="A2084" s="4">
        <v>57018</v>
      </c>
      <c r="B2084" s="33">
        <v>60002</v>
      </c>
      <c r="C2084" s="33" t="s">
        <v>550</v>
      </c>
      <c r="D2084" s="85" t="str">
        <f>IF(IF(COUNTIF(AI!A:A,'表格编辑 '!C2084),TRUE,FALSE)=FALSE,"monster",(VLOOKUP(C2084,AI!A:B,2,FALSE)))</f>
        <v>monster</v>
      </c>
      <c r="E2084" s="2">
        <v>49</v>
      </c>
      <c r="F2084" s="86" t="str">
        <f>VLOOKUP(D2084,AI!B:G,2,FALSE)</f>
        <v>AI_born_event(RECEIVER, ARG0, ARG1, ARG2, ARG3,ARG4)</v>
      </c>
      <c r="G2084" s="86" t="str">
        <f>VLOOKUP(D2084,AI!B:G,3,FALSE)</f>
        <v>AI_update_event(RECEIVER, ARG0, ARG1, ARG2, ARG3,ARG4)</v>
      </c>
      <c r="H2084" s="57"/>
      <c r="I2084" s="57"/>
      <c r="J2084" s="86" t="str">
        <f>VLOOKUP(D2084,AI!B:G,6,FALSE)</f>
        <v>test_deadth_event(RECEIVER, ARG0, ARG1, ARG2, ARG3,ARG4)</v>
      </c>
      <c r="K2084" s="86">
        <f t="shared" si="87"/>
        <v>1</v>
      </c>
      <c r="L2084" s="57">
        <v>24561</v>
      </c>
      <c r="M2084" s="89">
        <f t="shared" si="88"/>
        <v>1470</v>
      </c>
      <c r="N2084" s="57">
        <v>470</v>
      </c>
      <c r="O2084" s="89">
        <v>84</v>
      </c>
      <c r="P2084" s="89">
        <v>100</v>
      </c>
      <c r="Q2084" s="57">
        <v>200</v>
      </c>
      <c r="R2084" s="89">
        <f t="shared" si="86"/>
        <v>890</v>
      </c>
      <c r="S2084" s="86">
        <v>320</v>
      </c>
      <c r="T2084" s="57"/>
      <c r="U2084" s="89">
        <v>77</v>
      </c>
      <c r="Y2084" s="86">
        <v>100</v>
      </c>
      <c r="Z2084" s="86">
        <v>100</v>
      </c>
      <c r="AA2084" s="86">
        <v>100</v>
      </c>
      <c r="AB2084" s="86">
        <v>100</v>
      </c>
      <c r="AC2084" s="86">
        <v>100</v>
      </c>
      <c r="AD2084" s="86">
        <v>100</v>
      </c>
      <c r="AF2084">
        <v>107018</v>
      </c>
    </row>
    <row r="2085" spans="1:32">
      <c r="A2085" s="4">
        <v>57019</v>
      </c>
      <c r="B2085" s="33">
        <v>60002</v>
      </c>
      <c r="C2085" s="33" t="s">
        <v>550</v>
      </c>
      <c r="D2085" s="85" t="str">
        <f>IF(IF(COUNTIF(AI!A:A,'表格编辑 '!C2085),TRUE,FALSE)=FALSE,"monster",(VLOOKUP(C2085,AI!A:B,2,FALSE)))</f>
        <v>monster</v>
      </c>
      <c r="E2085" s="2">
        <v>50</v>
      </c>
      <c r="F2085" s="86" t="str">
        <f>VLOOKUP(D2085,AI!B:G,2,FALSE)</f>
        <v>AI_born_event(RECEIVER, ARG0, ARG1, ARG2, ARG3,ARG4)</v>
      </c>
      <c r="G2085" s="86" t="str">
        <f>VLOOKUP(D2085,AI!B:G,3,FALSE)</f>
        <v>AI_update_event(RECEIVER, ARG0, ARG1, ARG2, ARG3,ARG4)</v>
      </c>
      <c r="H2085" s="57"/>
      <c r="I2085" s="57"/>
      <c r="J2085" s="86" t="str">
        <f>VLOOKUP(D2085,AI!B:G,6,FALSE)</f>
        <v>test_deadth_event(RECEIVER, ARG0, ARG1, ARG2, ARG3,ARG4)</v>
      </c>
      <c r="K2085" s="86">
        <f t="shared" si="87"/>
        <v>1</v>
      </c>
      <c r="L2085" s="57">
        <v>24720</v>
      </c>
      <c r="M2085" s="89">
        <f t="shared" si="88"/>
        <v>1500</v>
      </c>
      <c r="N2085" s="57">
        <v>483</v>
      </c>
      <c r="O2085" s="57">
        <v>86</v>
      </c>
      <c r="P2085" s="89">
        <v>100</v>
      </c>
      <c r="Q2085" s="57">
        <v>200</v>
      </c>
      <c r="R2085" s="89">
        <f t="shared" si="86"/>
        <v>900</v>
      </c>
      <c r="S2085" s="86">
        <v>320</v>
      </c>
      <c r="T2085" s="57"/>
      <c r="U2085" s="89">
        <v>78</v>
      </c>
      <c r="Y2085" s="86">
        <v>100</v>
      </c>
      <c r="Z2085" s="86">
        <v>100</v>
      </c>
      <c r="AA2085" s="86">
        <v>100</v>
      </c>
      <c r="AB2085" s="86">
        <v>100</v>
      </c>
      <c r="AC2085" s="86">
        <v>100</v>
      </c>
      <c r="AD2085" s="86">
        <v>100</v>
      </c>
      <c r="AF2085">
        <v>107019</v>
      </c>
    </row>
    <row r="2086" spans="1:32">
      <c r="A2086" s="4">
        <v>57020</v>
      </c>
      <c r="B2086" s="33">
        <v>60002</v>
      </c>
      <c r="C2086" s="33" t="s">
        <v>550</v>
      </c>
      <c r="D2086" s="85" t="str">
        <f>IF(IF(COUNTIF(AI!A:A,'表格编辑 '!C2086),TRUE,FALSE)=FALSE,"monster",(VLOOKUP(C2086,AI!A:B,2,FALSE)))</f>
        <v>monster</v>
      </c>
      <c r="E2086" s="2">
        <v>51</v>
      </c>
      <c r="F2086" s="86" t="str">
        <f>VLOOKUP(D2086,AI!B:G,2,FALSE)</f>
        <v>AI_born_event(RECEIVER, ARG0, ARG1, ARG2, ARG3,ARG4)</v>
      </c>
      <c r="G2086" s="86" t="str">
        <f>VLOOKUP(D2086,AI!B:G,3,FALSE)</f>
        <v>AI_update_event(RECEIVER, ARG0, ARG1, ARG2, ARG3,ARG4)</v>
      </c>
      <c r="H2086" s="57"/>
      <c r="I2086" s="57"/>
      <c r="J2086" s="86" t="str">
        <f>VLOOKUP(D2086,AI!B:G,6,FALSE)</f>
        <v>test_deadth_event(RECEIVER, ARG0, ARG1, ARG2, ARG3,ARG4)</v>
      </c>
      <c r="K2086" s="86">
        <f t="shared" si="87"/>
        <v>1</v>
      </c>
      <c r="L2086" s="57">
        <v>25311</v>
      </c>
      <c r="M2086" s="89">
        <f t="shared" si="88"/>
        <v>1530</v>
      </c>
      <c r="N2086" s="57">
        <v>496</v>
      </c>
      <c r="O2086" s="57">
        <v>88</v>
      </c>
      <c r="P2086" s="89">
        <v>100</v>
      </c>
      <c r="Q2086" s="57">
        <v>200</v>
      </c>
      <c r="R2086" s="89">
        <f t="shared" si="86"/>
        <v>910</v>
      </c>
      <c r="S2086" s="86">
        <v>320</v>
      </c>
      <c r="T2086" s="57"/>
      <c r="U2086" s="89">
        <v>79</v>
      </c>
      <c r="Y2086" s="86">
        <v>100</v>
      </c>
      <c r="Z2086" s="86">
        <v>100</v>
      </c>
      <c r="AA2086" s="86">
        <v>100</v>
      </c>
      <c r="AB2086" s="86">
        <v>100</v>
      </c>
      <c r="AC2086" s="86">
        <v>100</v>
      </c>
      <c r="AD2086" s="86">
        <v>100</v>
      </c>
      <c r="AF2086">
        <v>107020</v>
      </c>
    </row>
    <row r="2087" spans="1:32">
      <c r="A2087" s="4">
        <v>57021</v>
      </c>
      <c r="B2087" s="33">
        <v>60002</v>
      </c>
      <c r="C2087" s="33" t="s">
        <v>550</v>
      </c>
      <c r="D2087" s="85" t="str">
        <f>IF(IF(COUNTIF(AI!A:A,'表格编辑 '!C2087),TRUE,FALSE)=FALSE,"monster",(VLOOKUP(C2087,AI!A:B,2,FALSE)))</f>
        <v>monster</v>
      </c>
      <c r="E2087" s="2">
        <v>52</v>
      </c>
      <c r="F2087" s="86" t="str">
        <f>VLOOKUP(D2087,AI!B:G,2,FALSE)</f>
        <v>AI_born_event(RECEIVER, ARG0, ARG1, ARG2, ARG3,ARG4)</v>
      </c>
      <c r="G2087" s="86" t="str">
        <f>VLOOKUP(D2087,AI!B:G,3,FALSE)</f>
        <v>AI_update_event(RECEIVER, ARG0, ARG1, ARG2, ARG3,ARG4)</v>
      </c>
      <c r="H2087" s="57"/>
      <c r="I2087" s="57"/>
      <c r="J2087" s="86" t="str">
        <f>VLOOKUP(D2087,AI!B:G,6,FALSE)</f>
        <v>test_deadth_event(RECEIVER, ARG0, ARG1, ARG2, ARG3,ARG4)</v>
      </c>
      <c r="K2087" s="86">
        <f t="shared" si="87"/>
        <v>1</v>
      </c>
      <c r="L2087" s="57">
        <v>25416</v>
      </c>
      <c r="M2087" s="89">
        <f t="shared" si="88"/>
        <v>1560</v>
      </c>
      <c r="N2087" s="57">
        <v>508</v>
      </c>
      <c r="O2087" s="89">
        <v>90</v>
      </c>
      <c r="P2087" s="89">
        <v>100</v>
      </c>
      <c r="Q2087" s="57">
        <v>200</v>
      </c>
      <c r="R2087" s="89">
        <f t="shared" si="86"/>
        <v>920</v>
      </c>
      <c r="S2087" s="86">
        <v>320</v>
      </c>
      <c r="T2087" s="57"/>
      <c r="U2087" s="89">
        <v>80</v>
      </c>
      <c r="Y2087" s="86">
        <v>100</v>
      </c>
      <c r="Z2087" s="86">
        <v>100</v>
      </c>
      <c r="AA2087" s="86">
        <v>100</v>
      </c>
      <c r="AB2087" s="86">
        <v>100</v>
      </c>
      <c r="AC2087" s="86">
        <v>100</v>
      </c>
      <c r="AD2087" s="86">
        <v>100</v>
      </c>
      <c r="AF2087">
        <v>107021</v>
      </c>
    </row>
    <row r="2088" spans="1:32">
      <c r="A2088" s="4">
        <v>57022</v>
      </c>
      <c r="B2088" s="33">
        <v>60002</v>
      </c>
      <c r="C2088" s="33" t="s">
        <v>550</v>
      </c>
      <c r="D2088" s="85" t="str">
        <f>IF(IF(COUNTIF(AI!A:A,'表格编辑 '!C2088),TRUE,FALSE)=FALSE,"monster",(VLOOKUP(C2088,AI!A:B,2,FALSE)))</f>
        <v>monster</v>
      </c>
      <c r="E2088" s="2">
        <v>53</v>
      </c>
      <c r="F2088" s="86" t="str">
        <f>VLOOKUP(D2088,AI!B:G,2,FALSE)</f>
        <v>AI_born_event(RECEIVER, ARG0, ARG1, ARG2, ARG3,ARG4)</v>
      </c>
      <c r="G2088" s="86" t="str">
        <f>VLOOKUP(D2088,AI!B:G,3,FALSE)</f>
        <v>AI_update_event(RECEIVER, ARG0, ARG1, ARG2, ARG3,ARG4)</v>
      </c>
      <c r="H2088" s="57"/>
      <c r="I2088" s="57"/>
      <c r="J2088" s="86" t="str">
        <f>VLOOKUP(D2088,AI!B:G,6,FALSE)</f>
        <v>test_deadth_event(RECEIVER, ARG0, ARG1, ARG2, ARG3,ARG4)</v>
      </c>
      <c r="K2088" s="86">
        <f t="shared" si="87"/>
        <v>1</v>
      </c>
      <c r="L2088" s="57">
        <v>25926</v>
      </c>
      <c r="M2088" s="89">
        <f t="shared" si="88"/>
        <v>1590</v>
      </c>
      <c r="N2088" s="57">
        <v>519</v>
      </c>
      <c r="O2088" s="57">
        <v>92</v>
      </c>
      <c r="P2088" s="89">
        <v>100</v>
      </c>
      <c r="Q2088" s="57">
        <v>200</v>
      </c>
      <c r="R2088" s="89">
        <f t="shared" si="86"/>
        <v>930</v>
      </c>
      <c r="S2088" s="86">
        <v>320</v>
      </c>
      <c r="T2088" s="57"/>
      <c r="U2088" s="89">
        <v>81</v>
      </c>
      <c r="Y2088" s="86">
        <v>100</v>
      </c>
      <c r="Z2088" s="86">
        <v>100</v>
      </c>
      <c r="AA2088" s="86">
        <v>100</v>
      </c>
      <c r="AB2088" s="86">
        <v>100</v>
      </c>
      <c r="AC2088" s="86">
        <v>100</v>
      </c>
      <c r="AD2088" s="86">
        <v>100</v>
      </c>
      <c r="AF2088">
        <v>107022</v>
      </c>
    </row>
    <row r="2089" spans="1:32">
      <c r="A2089" s="4">
        <v>57023</v>
      </c>
      <c r="B2089" s="33">
        <v>60002</v>
      </c>
      <c r="C2089" s="33" t="s">
        <v>550</v>
      </c>
      <c r="D2089" s="85" t="str">
        <f>IF(IF(COUNTIF(AI!A:A,'表格编辑 '!C2089),TRUE,FALSE)=FALSE,"monster",(VLOOKUP(C2089,AI!A:B,2,FALSE)))</f>
        <v>monster</v>
      </c>
      <c r="E2089" s="2">
        <v>54</v>
      </c>
      <c r="F2089" s="86" t="str">
        <f>VLOOKUP(D2089,AI!B:G,2,FALSE)</f>
        <v>AI_born_event(RECEIVER, ARG0, ARG1, ARG2, ARG3,ARG4)</v>
      </c>
      <c r="G2089" s="86" t="str">
        <f>VLOOKUP(D2089,AI!B:G,3,FALSE)</f>
        <v>AI_update_event(RECEIVER, ARG0, ARG1, ARG2, ARG3,ARG4)</v>
      </c>
      <c r="H2089" s="57"/>
      <c r="I2089" s="57"/>
      <c r="J2089" s="86" t="str">
        <f>VLOOKUP(D2089,AI!B:G,6,FALSE)</f>
        <v>test_deadth_event(RECEIVER, ARG0, ARG1, ARG2, ARG3,ARG4)</v>
      </c>
      <c r="K2089" s="86">
        <f t="shared" si="87"/>
        <v>1</v>
      </c>
      <c r="L2089" s="57">
        <v>26007</v>
      </c>
      <c r="M2089" s="89">
        <f t="shared" si="88"/>
        <v>1620</v>
      </c>
      <c r="N2089" s="57">
        <v>531</v>
      </c>
      <c r="O2089" s="57">
        <v>94</v>
      </c>
      <c r="P2089" s="89">
        <v>100</v>
      </c>
      <c r="Q2089" s="57">
        <v>200</v>
      </c>
      <c r="R2089" s="89">
        <f t="shared" si="86"/>
        <v>940</v>
      </c>
      <c r="S2089" s="86">
        <v>320</v>
      </c>
      <c r="T2089" s="57"/>
      <c r="U2089" s="89">
        <v>82</v>
      </c>
      <c r="Y2089" s="86">
        <v>100</v>
      </c>
      <c r="Z2089" s="86">
        <v>100</v>
      </c>
      <c r="AA2089" s="86">
        <v>100</v>
      </c>
      <c r="AB2089" s="86">
        <v>100</v>
      </c>
      <c r="AC2089" s="86">
        <v>100</v>
      </c>
      <c r="AD2089" s="86">
        <v>100</v>
      </c>
      <c r="AF2089">
        <v>107023</v>
      </c>
    </row>
    <row r="2090" spans="1:32">
      <c r="A2090" s="4">
        <v>57024</v>
      </c>
      <c r="B2090" s="33">
        <v>60002</v>
      </c>
      <c r="C2090" s="33" t="s">
        <v>550</v>
      </c>
      <c r="D2090" s="85" t="str">
        <f>IF(IF(COUNTIF(AI!A:A,'表格编辑 '!C2090),TRUE,FALSE)=FALSE,"monster",(VLOOKUP(C2090,AI!A:B,2,FALSE)))</f>
        <v>monster</v>
      </c>
      <c r="E2090" s="2">
        <v>55</v>
      </c>
      <c r="F2090" s="86" t="str">
        <f>VLOOKUP(D2090,AI!B:G,2,FALSE)</f>
        <v>AI_born_event(RECEIVER, ARG0, ARG1, ARG2, ARG3,ARG4)</v>
      </c>
      <c r="G2090" s="86" t="str">
        <f>VLOOKUP(D2090,AI!B:G,3,FALSE)</f>
        <v>AI_update_event(RECEIVER, ARG0, ARG1, ARG2, ARG3,ARG4)</v>
      </c>
      <c r="H2090" s="57"/>
      <c r="I2090" s="57"/>
      <c r="J2090" s="86" t="str">
        <f>VLOOKUP(D2090,AI!B:G,6,FALSE)</f>
        <v>test_deadth_event(RECEIVER, ARG0, ARG1, ARG2, ARG3,ARG4)</v>
      </c>
      <c r="K2090" s="86">
        <f t="shared" si="87"/>
        <v>1</v>
      </c>
      <c r="L2090" s="57">
        <v>29325</v>
      </c>
      <c r="M2090" s="89">
        <f t="shared" si="88"/>
        <v>1650</v>
      </c>
      <c r="N2090" s="57">
        <v>546</v>
      </c>
      <c r="O2090" s="89">
        <v>96</v>
      </c>
      <c r="P2090" s="89">
        <v>100</v>
      </c>
      <c r="Q2090" s="57">
        <v>200</v>
      </c>
      <c r="R2090" s="89">
        <f t="shared" si="86"/>
        <v>950</v>
      </c>
      <c r="S2090" s="86">
        <v>320</v>
      </c>
      <c r="T2090" s="57"/>
      <c r="U2090" s="89">
        <v>83</v>
      </c>
      <c r="Y2090" s="86">
        <v>100</v>
      </c>
      <c r="Z2090" s="86">
        <v>100</v>
      </c>
      <c r="AA2090" s="86">
        <v>100</v>
      </c>
      <c r="AB2090" s="86">
        <v>100</v>
      </c>
      <c r="AC2090" s="86">
        <v>100</v>
      </c>
      <c r="AD2090" s="86">
        <v>100</v>
      </c>
      <c r="AF2090">
        <v>107024</v>
      </c>
    </row>
    <row r="2091" spans="1:32">
      <c r="A2091" s="4">
        <v>57025</v>
      </c>
      <c r="B2091" s="33">
        <v>60002</v>
      </c>
      <c r="C2091" s="33" t="s">
        <v>550</v>
      </c>
      <c r="D2091" s="85" t="str">
        <f>IF(IF(COUNTIF(AI!A:A,'表格编辑 '!C2091),TRUE,FALSE)=FALSE,"monster",(VLOOKUP(C2091,AI!A:B,2,FALSE)))</f>
        <v>monster</v>
      </c>
      <c r="E2091" s="2">
        <v>56</v>
      </c>
      <c r="F2091" s="86" t="str">
        <f>VLOOKUP(D2091,AI!B:G,2,FALSE)</f>
        <v>AI_born_event(RECEIVER, ARG0, ARG1, ARG2, ARG3,ARG4)</v>
      </c>
      <c r="G2091" s="86" t="str">
        <f>VLOOKUP(D2091,AI!B:G,3,FALSE)</f>
        <v>AI_update_event(RECEIVER, ARG0, ARG1, ARG2, ARG3,ARG4)</v>
      </c>
      <c r="H2091" s="57"/>
      <c r="I2091" s="57"/>
      <c r="J2091" s="86" t="str">
        <f>VLOOKUP(D2091,AI!B:G,6,FALSE)</f>
        <v>test_deadth_event(RECEIVER, ARG0, ARG1, ARG2, ARG3,ARG4)</v>
      </c>
      <c r="K2091" s="86">
        <f t="shared" si="87"/>
        <v>1</v>
      </c>
      <c r="L2091" s="57">
        <v>26547</v>
      </c>
      <c r="M2091" s="89">
        <f t="shared" si="88"/>
        <v>1680</v>
      </c>
      <c r="N2091" s="57">
        <v>531</v>
      </c>
      <c r="O2091" s="57">
        <v>98</v>
      </c>
      <c r="P2091" s="89">
        <v>100</v>
      </c>
      <c r="Q2091" s="57">
        <v>300</v>
      </c>
      <c r="R2091" s="89">
        <f t="shared" si="86"/>
        <v>960</v>
      </c>
      <c r="S2091" s="86">
        <v>320</v>
      </c>
      <c r="T2091" s="57"/>
      <c r="U2091" s="89">
        <v>84</v>
      </c>
      <c r="Y2091" s="86">
        <v>100</v>
      </c>
      <c r="Z2091" s="86">
        <v>100</v>
      </c>
      <c r="AA2091" s="86">
        <v>100</v>
      </c>
      <c r="AB2091" s="86">
        <v>100</v>
      </c>
      <c r="AC2091" s="86">
        <v>100</v>
      </c>
      <c r="AD2091" s="86">
        <v>100</v>
      </c>
      <c r="AF2091">
        <v>107025</v>
      </c>
    </row>
    <row r="2092" spans="1:32">
      <c r="A2092" s="4">
        <v>57026</v>
      </c>
      <c r="B2092" s="33">
        <v>60003</v>
      </c>
      <c r="C2092" s="33" t="s">
        <v>550</v>
      </c>
      <c r="D2092" s="85" t="str">
        <f>IF(IF(COUNTIF(AI!A:A,'表格编辑 '!C2092),TRUE,FALSE)=FALSE,"monster",(VLOOKUP(C2092,AI!A:B,2,FALSE)))</f>
        <v>monster</v>
      </c>
      <c r="E2092" s="2">
        <v>57</v>
      </c>
      <c r="F2092" s="86" t="str">
        <f>VLOOKUP(D2092,AI!B:G,2,FALSE)</f>
        <v>AI_born_event(RECEIVER, ARG0, ARG1, ARG2, ARG3,ARG4)</v>
      </c>
      <c r="G2092" s="86" t="str">
        <f>VLOOKUP(D2092,AI!B:G,3,FALSE)</f>
        <v>AI_update_event(RECEIVER, ARG0, ARG1, ARG2, ARG3,ARG4)</v>
      </c>
      <c r="H2092" s="57"/>
      <c r="I2092" s="57"/>
      <c r="J2092" s="86" t="str">
        <f>VLOOKUP(D2092,AI!B:G,6,FALSE)</f>
        <v>test_deadth_event(RECEIVER, ARG0, ARG1, ARG2, ARG3,ARG4)</v>
      </c>
      <c r="K2092" s="86">
        <f t="shared" si="87"/>
        <v>1</v>
      </c>
      <c r="L2092" s="57">
        <v>29910</v>
      </c>
      <c r="M2092" s="89">
        <f t="shared" si="88"/>
        <v>1710</v>
      </c>
      <c r="N2092" s="57">
        <v>571</v>
      </c>
      <c r="O2092" s="57">
        <v>100</v>
      </c>
      <c r="P2092" s="89">
        <v>100</v>
      </c>
      <c r="Q2092" s="57">
        <v>300</v>
      </c>
      <c r="R2092" s="89">
        <f t="shared" si="86"/>
        <v>970</v>
      </c>
      <c r="S2092" s="86">
        <v>320</v>
      </c>
      <c r="T2092" s="57"/>
      <c r="U2092" s="89">
        <v>85</v>
      </c>
      <c r="Y2092" s="86">
        <v>100</v>
      </c>
      <c r="Z2092" s="86">
        <v>100</v>
      </c>
      <c r="AA2092" s="86">
        <v>100</v>
      </c>
      <c r="AB2092" s="86">
        <v>100</v>
      </c>
      <c r="AC2092" s="86">
        <v>100</v>
      </c>
      <c r="AD2092" s="86">
        <v>100</v>
      </c>
      <c r="AF2092">
        <v>107026</v>
      </c>
    </row>
    <row r="2093" spans="1:32">
      <c r="A2093" s="4">
        <v>57027</v>
      </c>
      <c r="B2093" s="33">
        <v>60004</v>
      </c>
      <c r="C2093" s="33" t="s">
        <v>550</v>
      </c>
      <c r="D2093" s="85" t="str">
        <f>IF(IF(COUNTIF(AI!A:A,'表格编辑 '!C2093),TRUE,FALSE)=FALSE,"monster",(VLOOKUP(C2093,AI!A:B,2,FALSE)))</f>
        <v>monster</v>
      </c>
      <c r="E2093" s="2">
        <v>58</v>
      </c>
      <c r="F2093" s="86" t="str">
        <f>VLOOKUP(D2093,AI!B:G,2,FALSE)</f>
        <v>AI_born_event(RECEIVER, ARG0, ARG1, ARG2, ARG3,ARG4)</v>
      </c>
      <c r="G2093" s="86" t="str">
        <f>VLOOKUP(D2093,AI!B:G,3,FALSE)</f>
        <v>AI_update_event(RECEIVER, ARG0, ARG1, ARG2, ARG3,ARG4)</v>
      </c>
      <c r="H2093" s="57"/>
      <c r="I2093" s="57"/>
      <c r="J2093" s="86" t="str">
        <f>VLOOKUP(D2093,AI!B:G,6,FALSE)</f>
        <v>test_deadth_event(RECEIVER, ARG0, ARG1, ARG2, ARG3,ARG4)</v>
      </c>
      <c r="K2093" s="86">
        <f t="shared" si="87"/>
        <v>1</v>
      </c>
      <c r="L2093" s="57">
        <v>30204</v>
      </c>
      <c r="M2093" s="89">
        <f t="shared" si="88"/>
        <v>1740</v>
      </c>
      <c r="N2093" s="57">
        <v>587</v>
      </c>
      <c r="O2093" s="89">
        <v>102</v>
      </c>
      <c r="P2093" s="89">
        <v>100</v>
      </c>
      <c r="Q2093" s="57">
        <v>300</v>
      </c>
      <c r="R2093" s="89">
        <f t="shared" si="86"/>
        <v>980</v>
      </c>
      <c r="S2093" s="86">
        <v>320</v>
      </c>
      <c r="T2093" s="57"/>
      <c r="U2093" s="89">
        <v>86</v>
      </c>
      <c r="Y2093" s="86">
        <v>100</v>
      </c>
      <c r="Z2093" s="86">
        <v>100</v>
      </c>
      <c r="AA2093" s="86">
        <v>100</v>
      </c>
      <c r="AB2093" s="86">
        <v>100</v>
      </c>
      <c r="AC2093" s="86">
        <v>100</v>
      </c>
      <c r="AD2093" s="86">
        <v>100</v>
      </c>
      <c r="AF2093">
        <v>107027</v>
      </c>
    </row>
    <row r="2094" spans="1:32">
      <c r="A2094" s="4">
        <v>57028</v>
      </c>
      <c r="B2094" s="33">
        <v>60003</v>
      </c>
      <c r="C2094" s="33" t="s">
        <v>550</v>
      </c>
      <c r="D2094" s="85" t="str">
        <f>IF(IF(COUNTIF(AI!A:A,'表格编辑 '!C2094),TRUE,FALSE)=FALSE,"monster",(VLOOKUP(C2094,AI!A:B,2,FALSE)))</f>
        <v>monster</v>
      </c>
      <c r="E2094" s="2">
        <v>59</v>
      </c>
      <c r="F2094" s="86" t="str">
        <f>VLOOKUP(D2094,AI!B:G,2,FALSE)</f>
        <v>AI_born_event(RECEIVER, ARG0, ARG1, ARG2, ARG3,ARG4)</v>
      </c>
      <c r="G2094" s="86" t="str">
        <f>VLOOKUP(D2094,AI!B:G,3,FALSE)</f>
        <v>AI_update_event(RECEIVER, ARG0, ARG1, ARG2, ARG3,ARG4)</v>
      </c>
      <c r="H2094" s="57"/>
      <c r="I2094" s="57"/>
      <c r="J2094" s="86" t="str">
        <f>VLOOKUP(D2094,AI!B:G,6,FALSE)</f>
        <v>test_deadth_event(RECEIVER, ARG0, ARG1, ARG2, ARG3,ARG4)</v>
      </c>
      <c r="K2094" s="86">
        <f t="shared" si="87"/>
        <v>1</v>
      </c>
      <c r="L2094" s="57">
        <v>30834</v>
      </c>
      <c r="M2094" s="89">
        <f t="shared" si="88"/>
        <v>1770</v>
      </c>
      <c r="N2094" s="57">
        <v>597</v>
      </c>
      <c r="O2094" s="57">
        <v>104</v>
      </c>
      <c r="P2094" s="89">
        <v>100</v>
      </c>
      <c r="Q2094" s="57">
        <v>300</v>
      </c>
      <c r="R2094" s="89">
        <f t="shared" si="86"/>
        <v>990</v>
      </c>
      <c r="S2094" s="86">
        <v>320</v>
      </c>
      <c r="T2094" s="57"/>
      <c r="U2094" s="89">
        <v>87</v>
      </c>
      <c r="Y2094" s="86">
        <v>100</v>
      </c>
      <c r="Z2094" s="86">
        <v>100</v>
      </c>
      <c r="AA2094" s="86">
        <v>100</v>
      </c>
      <c r="AB2094" s="86">
        <v>100</v>
      </c>
      <c r="AC2094" s="86">
        <v>100</v>
      </c>
      <c r="AD2094" s="86">
        <v>100</v>
      </c>
      <c r="AF2094">
        <v>107028</v>
      </c>
    </row>
    <row r="2095" spans="1:32">
      <c r="A2095" s="4">
        <v>57029</v>
      </c>
      <c r="B2095" s="33">
        <v>60004</v>
      </c>
      <c r="C2095" s="33" t="s">
        <v>550</v>
      </c>
      <c r="D2095" s="85" t="str">
        <f>IF(IF(COUNTIF(AI!A:A,'表格编辑 '!C2095),TRUE,FALSE)=FALSE,"monster",(VLOOKUP(C2095,AI!A:B,2,FALSE)))</f>
        <v>monster</v>
      </c>
      <c r="E2095" s="2">
        <v>60</v>
      </c>
      <c r="F2095" s="86" t="str">
        <f>VLOOKUP(D2095,AI!B:G,2,FALSE)</f>
        <v>AI_born_event(RECEIVER, ARG0, ARG1, ARG2, ARG3,ARG4)</v>
      </c>
      <c r="G2095" s="86" t="str">
        <f>VLOOKUP(D2095,AI!B:G,3,FALSE)</f>
        <v>AI_update_event(RECEIVER, ARG0, ARG1, ARG2, ARG3,ARG4)</v>
      </c>
      <c r="H2095" s="57"/>
      <c r="I2095" s="57"/>
      <c r="J2095" s="86" t="str">
        <f>VLOOKUP(D2095,AI!B:G,6,FALSE)</f>
        <v>test_deadth_event(RECEIVER, ARG0, ARG1, ARG2, ARG3,ARG4)</v>
      </c>
      <c r="K2095" s="86">
        <f t="shared" si="87"/>
        <v>1</v>
      </c>
      <c r="L2095" s="104">
        <v>30939</v>
      </c>
      <c r="M2095" s="89">
        <f t="shared" si="88"/>
        <v>1800</v>
      </c>
      <c r="N2095" s="104">
        <v>610</v>
      </c>
      <c r="O2095" s="57">
        <v>106</v>
      </c>
      <c r="P2095" s="89">
        <v>100</v>
      </c>
      <c r="Q2095" s="104"/>
      <c r="R2095" s="89">
        <f t="shared" si="86"/>
        <v>1000</v>
      </c>
      <c r="S2095" s="86">
        <v>320</v>
      </c>
      <c r="T2095" s="104"/>
      <c r="U2095" s="89">
        <v>88</v>
      </c>
      <c r="Y2095" s="86">
        <v>100</v>
      </c>
      <c r="Z2095" s="86">
        <v>100</v>
      </c>
      <c r="AA2095" s="86">
        <v>100</v>
      </c>
      <c r="AB2095" s="86">
        <v>100</v>
      </c>
      <c r="AC2095" s="86">
        <v>100</v>
      </c>
      <c r="AD2095" s="86">
        <v>100</v>
      </c>
      <c r="AF2095">
        <v>107029</v>
      </c>
    </row>
    <row r="2096" spans="1:32">
      <c r="A2096" s="4">
        <v>57030</v>
      </c>
      <c r="B2096" s="4">
        <v>10079</v>
      </c>
      <c r="C2096" s="5" t="str">
        <f>VLOOKUP(B2096,映射!A:B,2,FALSE)</f>
        <v>黄金树精</v>
      </c>
      <c r="D2096" s="85" t="str">
        <f>IF(IF(COUNTIF(AI!A:A,'表格编辑 '!C2096),TRUE,FALSE)=FALSE,"monster",(VLOOKUP(C2096,AI!A:B,2,FALSE)))</f>
        <v>monster</v>
      </c>
      <c r="E2096" s="5">
        <v>60</v>
      </c>
      <c r="F2096" s="86" t="str">
        <f>VLOOKUP(D2096,AI!B:G,2,FALSE)</f>
        <v>AI_born_event(RECEIVER, ARG0, ARG1, ARG2, ARG3,ARG4)</v>
      </c>
      <c r="G2096" s="86" t="str">
        <f>VLOOKUP(D2096,AI!B:G,3,FALSE)</f>
        <v>AI_update_event(RECEIVER, ARG0, ARG1, ARG2, ARG3,ARG4)</v>
      </c>
      <c r="H2096" s="86"/>
      <c r="I2096" s="86"/>
      <c r="J2096" s="86" t="str">
        <f>VLOOKUP(D2096,AI!B:G,6,FALSE)</f>
        <v>test_deadth_event(RECEIVER, ARG0, ARG1, ARG2, ARG3,ARG4)</v>
      </c>
      <c r="K2096" s="86">
        <f t="shared" si="87"/>
        <v>1</v>
      </c>
      <c r="L2096" s="86">
        <v>7700</v>
      </c>
      <c r="M2096" s="89">
        <f t="shared" si="88"/>
        <v>1800</v>
      </c>
      <c r="N2096" s="30">
        <v>100</v>
      </c>
      <c r="O2096" s="30">
        <v>100</v>
      </c>
      <c r="P2096" s="30">
        <v>100</v>
      </c>
      <c r="Q2096" s="30">
        <v>100</v>
      </c>
      <c r="R2096" s="30">
        <v>100</v>
      </c>
      <c r="S2096" s="30">
        <v>100</v>
      </c>
      <c r="AF2096" s="90">
        <v>120133</v>
      </c>
    </row>
    <row r="2097" spans="1:32">
      <c r="A2097" s="4">
        <v>57031</v>
      </c>
      <c r="B2097" s="4">
        <v>10151</v>
      </c>
      <c r="C2097" s="5" t="str">
        <f>VLOOKUP(B2097,映射!A:B,2,FALSE)</f>
        <v>亚特拉斯巨神</v>
      </c>
      <c r="D2097" s="85" t="str">
        <f>IF(IF(COUNTIF(AI!A:A,'表格编辑 '!C2097),TRUE,FALSE)=FALSE,"monster",(VLOOKUP(C2097,AI!A:B,2,FALSE)))</f>
        <v>monster</v>
      </c>
      <c r="E2097" s="5">
        <v>60</v>
      </c>
      <c r="F2097" s="86" t="str">
        <f>VLOOKUP(D2097,AI!B:G,2,FALSE)</f>
        <v>AI_born_event(RECEIVER, ARG0, ARG1, ARG2, ARG3,ARG4)</v>
      </c>
      <c r="G2097" s="86" t="str">
        <f>VLOOKUP(D2097,AI!B:G,3,FALSE)</f>
        <v>AI_update_event(RECEIVER, ARG0, ARG1, ARG2, ARG3,ARG4)</v>
      </c>
      <c r="H2097" s="86"/>
      <c r="I2097" s="86"/>
      <c r="J2097" s="86" t="str">
        <f>VLOOKUP(D2097,AI!B:G,6,FALSE)</f>
        <v>test_deadth_event(RECEIVER, ARG0, ARG1, ARG2, ARG3,ARG4)</v>
      </c>
      <c r="K2097" s="86">
        <f t="shared" si="87"/>
        <v>1</v>
      </c>
      <c r="L2097" s="86">
        <v>7700</v>
      </c>
      <c r="M2097" s="89">
        <f t="shared" si="88"/>
        <v>1800</v>
      </c>
      <c r="N2097" s="30">
        <v>100</v>
      </c>
      <c r="O2097" s="30">
        <v>100</v>
      </c>
      <c r="P2097" s="30">
        <v>100</v>
      </c>
      <c r="Q2097" s="30">
        <v>100</v>
      </c>
      <c r="R2097" s="30">
        <v>100</v>
      </c>
      <c r="S2097" s="30">
        <v>100</v>
      </c>
      <c r="AF2097" s="90">
        <v>120133</v>
      </c>
    </row>
    <row r="2098" ht="15.75" customHeight="1" spans="1:32">
      <c r="A2098" s="4">
        <v>61001</v>
      </c>
      <c r="B2098" s="108">
        <v>94</v>
      </c>
      <c r="C2098" s="1" t="s">
        <v>163</v>
      </c>
      <c r="D2098" s="85" t="str">
        <f>IF(IF(COUNTIF(AI!A:A,'表格编辑 '!C2098),TRUE,FALSE)=FALSE,"monster",(VLOOKUP(C2098,AI!A:B,2,FALSE)))</f>
        <v>ShiMoXiangKeLuTe</v>
      </c>
      <c r="E2098" s="109">
        <v>24</v>
      </c>
      <c r="F2098" s="86" t="str">
        <f>VLOOKUP(D2098,AI!B:G,2,FALSE)</f>
        <v>ShiMoXiangKeLuTe_Bron(RECEIVER,ARG0,ARG1,ARG2,ARG3,ARG4)</v>
      </c>
      <c r="G2098" s="86" t="str">
        <f>VLOOKUP(D2098,AI!B:G,3,FALSE)</f>
        <v>ShiMoXiangKeLuTe_Update(RECEIVER,ARG0,ARG1,ARG2,ARG3,ARG4)</v>
      </c>
      <c r="H2098" s="57"/>
      <c r="I2098" s="57"/>
      <c r="J2098" s="86" t="str">
        <f>VLOOKUP(D2098,AI!B:G,6,FALSE)</f>
        <v>ShiMoXiangKeLuTe_Deadth(RECEIVER,ARG0,ARG1,ARG2,ARG3,ARG4)</v>
      </c>
      <c r="K2098" s="86">
        <f t="shared" ref="K2098:K2109" si="89">IF(L2098="",0,1)</f>
        <v>1</v>
      </c>
      <c r="L2098" s="30">
        <v>2277</v>
      </c>
      <c r="M2098" s="89">
        <f t="shared" ref="M2098:M2109" si="90">E2098*30</f>
        <v>720</v>
      </c>
      <c r="S2098" s="86">
        <v>320</v>
      </c>
      <c r="Y2098" s="86">
        <v>100</v>
      </c>
      <c r="Z2098" s="86">
        <v>100</v>
      </c>
      <c r="AA2098" s="86">
        <v>100</v>
      </c>
      <c r="AB2098" s="86">
        <v>100</v>
      </c>
      <c r="AC2098" s="86">
        <v>100</v>
      </c>
      <c r="AD2098" s="86">
        <v>100</v>
      </c>
      <c r="AF2098" s="2">
        <v>361001</v>
      </c>
    </row>
    <row r="2099" spans="1:32">
      <c r="A2099" s="4">
        <v>61002</v>
      </c>
      <c r="B2099" s="108">
        <v>94</v>
      </c>
      <c r="C2099" s="1" t="s">
        <v>163</v>
      </c>
      <c r="D2099" s="85" t="str">
        <f>IF(IF(COUNTIF(AI!A:A,'表格编辑 '!C2099),TRUE,FALSE)=FALSE,"monster",(VLOOKUP(C2099,AI!A:B,2,FALSE)))</f>
        <v>ShiMoXiangKeLuTe</v>
      </c>
      <c r="E2099" s="109">
        <v>40</v>
      </c>
      <c r="F2099" s="86" t="str">
        <f>VLOOKUP(D2099,AI!B:G,2,FALSE)</f>
        <v>ShiMoXiangKeLuTe_Bron(RECEIVER,ARG0,ARG1,ARG2,ARG3,ARG4)</v>
      </c>
      <c r="G2099" s="86" t="str">
        <f>VLOOKUP(D2099,AI!B:G,3,FALSE)</f>
        <v>ShiMoXiangKeLuTe_Update(RECEIVER,ARG0,ARG1,ARG2,ARG3,ARG4)</v>
      </c>
      <c r="H2099" s="57"/>
      <c r="I2099" s="57"/>
      <c r="J2099" s="86" t="str">
        <f>VLOOKUP(D2099,AI!B:G,6,FALSE)</f>
        <v>ShiMoXiangKeLuTe_Deadth(RECEIVER,ARG0,ARG1,ARG2,ARG3,ARG4)</v>
      </c>
      <c r="K2099" s="86">
        <f t="shared" si="89"/>
        <v>1</v>
      </c>
      <c r="L2099" s="30">
        <v>7700</v>
      </c>
      <c r="M2099" s="89">
        <f t="shared" si="90"/>
        <v>1200</v>
      </c>
      <c r="S2099" s="86">
        <v>320</v>
      </c>
      <c r="Y2099" s="86">
        <v>100</v>
      </c>
      <c r="Z2099" s="86">
        <v>100</v>
      </c>
      <c r="AA2099" s="86">
        <v>100</v>
      </c>
      <c r="AB2099" s="86">
        <v>100</v>
      </c>
      <c r="AC2099" s="86">
        <v>100</v>
      </c>
      <c r="AD2099" s="86">
        <v>100</v>
      </c>
      <c r="AF2099" s="2">
        <v>361002</v>
      </c>
    </row>
    <row r="2100" spans="1:32">
      <c r="A2100" s="4">
        <v>61003</v>
      </c>
      <c r="B2100" s="108">
        <v>94</v>
      </c>
      <c r="C2100" s="1" t="s">
        <v>163</v>
      </c>
      <c r="D2100" s="85" t="str">
        <f>IF(IF(COUNTIF(AI!A:A,'表格编辑 '!C2100),TRUE,FALSE)=FALSE,"monster",(VLOOKUP(C2100,AI!A:B,2,FALSE)))</f>
        <v>ShiMoXiangKeLuTe</v>
      </c>
      <c r="E2100" s="109">
        <v>50</v>
      </c>
      <c r="F2100" s="86" t="str">
        <f>VLOOKUP(D2100,AI!B:G,2,FALSE)</f>
        <v>ShiMoXiangKeLuTe_Bron(RECEIVER,ARG0,ARG1,ARG2,ARG3,ARG4)</v>
      </c>
      <c r="G2100" s="86" t="str">
        <f>VLOOKUP(D2100,AI!B:G,3,FALSE)</f>
        <v>ShiMoXiangKeLuTe_Update(RECEIVER,ARG0,ARG1,ARG2,ARG3,ARG4)</v>
      </c>
      <c r="H2100" s="57"/>
      <c r="I2100" s="57"/>
      <c r="J2100" s="86" t="str">
        <f>VLOOKUP(D2100,AI!B:G,6,FALSE)</f>
        <v>ShiMoXiangKeLuTe_Deadth(RECEIVER,ARG0,ARG1,ARG2,ARG3,ARG4)</v>
      </c>
      <c r="K2100" s="86">
        <f t="shared" si="89"/>
        <v>1</v>
      </c>
      <c r="L2100" s="30">
        <v>10000</v>
      </c>
      <c r="M2100" s="89">
        <f t="shared" si="90"/>
        <v>1500</v>
      </c>
      <c r="S2100" s="86">
        <v>320</v>
      </c>
      <c r="Y2100" s="86">
        <v>100</v>
      </c>
      <c r="Z2100" s="86">
        <v>100</v>
      </c>
      <c r="AA2100" s="86">
        <v>100</v>
      </c>
      <c r="AB2100" s="86">
        <v>100</v>
      </c>
      <c r="AC2100" s="86">
        <v>100</v>
      </c>
      <c r="AD2100" s="86">
        <v>100</v>
      </c>
      <c r="AF2100" s="2">
        <v>361003</v>
      </c>
    </row>
    <row r="2101" spans="1:32">
      <c r="A2101" s="4">
        <v>61004</v>
      </c>
      <c r="B2101" s="108">
        <v>94</v>
      </c>
      <c r="C2101" s="1" t="s">
        <v>163</v>
      </c>
      <c r="D2101" s="85" t="str">
        <f>IF(IF(COUNTIF(AI!A:A,'表格编辑 '!C2101),TRUE,FALSE)=FALSE,"monster",(VLOOKUP(C2101,AI!A:B,2,FALSE)))</f>
        <v>ShiMoXiangKeLuTe</v>
      </c>
      <c r="E2101" s="5">
        <v>60</v>
      </c>
      <c r="F2101" s="86" t="str">
        <f>VLOOKUP(D2101,AI!B:G,2,FALSE)</f>
        <v>ShiMoXiangKeLuTe_Bron(RECEIVER,ARG0,ARG1,ARG2,ARG3,ARG4)</v>
      </c>
      <c r="G2101" s="86" t="str">
        <f>VLOOKUP(D2101,AI!B:G,3,FALSE)</f>
        <v>ShiMoXiangKeLuTe_Update(RECEIVER,ARG0,ARG1,ARG2,ARG3,ARG4)</v>
      </c>
      <c r="H2101" s="57"/>
      <c r="I2101" s="57"/>
      <c r="J2101" s="86" t="str">
        <f>VLOOKUP(D2101,AI!B:G,6,FALSE)</f>
        <v>ShiMoXiangKeLuTe_Deadth(RECEIVER,ARG0,ARG1,ARG2,ARG3,ARG4)</v>
      </c>
      <c r="K2101" s="86">
        <f t="shared" si="89"/>
        <v>1</v>
      </c>
      <c r="L2101" s="30">
        <v>26859.8</v>
      </c>
      <c r="M2101" s="89">
        <f t="shared" si="90"/>
        <v>1800</v>
      </c>
      <c r="S2101" s="86">
        <v>320</v>
      </c>
      <c r="Y2101" s="86">
        <v>100</v>
      </c>
      <c r="Z2101" s="86">
        <v>100</v>
      </c>
      <c r="AA2101" s="86">
        <v>100</v>
      </c>
      <c r="AB2101" s="86">
        <v>100</v>
      </c>
      <c r="AC2101" s="86">
        <v>100</v>
      </c>
      <c r="AD2101" s="86">
        <v>100</v>
      </c>
      <c r="AF2101" s="2">
        <v>361004</v>
      </c>
    </row>
    <row r="2102" spans="1:32">
      <c r="A2102" s="4">
        <v>61005</v>
      </c>
      <c r="B2102" s="110">
        <v>35</v>
      </c>
      <c r="C2102" s="1" t="s">
        <v>72</v>
      </c>
      <c r="D2102" s="85" t="str">
        <f>IF(IF(COUNTIF(AI!A:A,'表格编辑 '!C2102),TRUE,FALSE)=FALSE,"monster",(VLOOKUP(C2102,AI!A:B,2,FALSE)))</f>
        <v>haijulong</v>
      </c>
      <c r="E2102" s="109">
        <v>24</v>
      </c>
      <c r="F2102" s="86" t="str">
        <f>VLOOKUP(D2102,AI!B:G,2,FALSE)</f>
        <v>HaiJuLong_Born(RECEIVER, ARG0, ARG1, ARG2, ARG3,ARG4)</v>
      </c>
      <c r="G2102" s="86" t="str">
        <f>VLOOKUP(D2102,AI!B:G,3,FALSE)</f>
        <v>HaiJuLong_Update(RECEIVER, ARG0, ARG1, ARG2, ARG3,ARG4)</v>
      </c>
      <c r="H2102" s="57"/>
      <c r="I2102" s="57"/>
      <c r="J2102" s="86" t="str">
        <f>VLOOKUP(D2102,AI!B:G,6,FALSE)</f>
        <v>HaiJuLong_deadth(RECEIVER, ARG0, ARG1, ARG2, ARG3,ARG4)</v>
      </c>
      <c r="K2102" s="86">
        <f t="shared" si="89"/>
        <v>1</v>
      </c>
      <c r="L2102" s="30">
        <v>4000</v>
      </c>
      <c r="M2102" s="89">
        <f t="shared" si="90"/>
        <v>720</v>
      </c>
      <c r="S2102" s="86">
        <v>320</v>
      </c>
      <c r="Y2102" s="86">
        <v>100</v>
      </c>
      <c r="Z2102" s="86">
        <v>100</v>
      </c>
      <c r="AA2102" s="86">
        <v>100</v>
      </c>
      <c r="AB2102" s="86">
        <v>100</v>
      </c>
      <c r="AC2102" s="86">
        <v>100</v>
      </c>
      <c r="AD2102" s="86">
        <v>100</v>
      </c>
      <c r="AF2102" s="2">
        <v>361005</v>
      </c>
    </row>
    <row r="2103" spans="1:32">
      <c r="A2103" s="4">
        <v>61006</v>
      </c>
      <c r="B2103" s="110">
        <v>35</v>
      </c>
      <c r="C2103" s="1" t="s">
        <v>72</v>
      </c>
      <c r="D2103" s="85" t="str">
        <f>IF(IF(COUNTIF(AI!A:A,'表格编辑 '!C2103),TRUE,FALSE)=FALSE,"monster",(VLOOKUP(C2103,AI!A:B,2,FALSE)))</f>
        <v>haijulong</v>
      </c>
      <c r="E2103" s="109">
        <v>40</v>
      </c>
      <c r="F2103" s="86" t="str">
        <f>VLOOKUP(D2103,AI!B:G,2,FALSE)</f>
        <v>HaiJuLong_Born(RECEIVER, ARG0, ARG1, ARG2, ARG3,ARG4)</v>
      </c>
      <c r="G2103" s="86" t="str">
        <f>VLOOKUP(D2103,AI!B:G,3,FALSE)</f>
        <v>HaiJuLong_Update(RECEIVER, ARG0, ARG1, ARG2, ARG3,ARG4)</v>
      </c>
      <c r="H2103" s="57"/>
      <c r="I2103" s="57"/>
      <c r="J2103" s="86" t="str">
        <f>VLOOKUP(D2103,AI!B:G,6,FALSE)</f>
        <v>HaiJuLong_deadth(RECEIVER, ARG0, ARG1, ARG2, ARG3,ARG4)</v>
      </c>
      <c r="K2103" s="86">
        <f t="shared" si="89"/>
        <v>1</v>
      </c>
      <c r="L2103" s="30">
        <v>10000</v>
      </c>
      <c r="M2103" s="89">
        <f t="shared" si="90"/>
        <v>1200</v>
      </c>
      <c r="S2103" s="86">
        <v>320</v>
      </c>
      <c r="Y2103" s="86">
        <v>100</v>
      </c>
      <c r="Z2103" s="86">
        <v>100</v>
      </c>
      <c r="AA2103" s="86">
        <v>100</v>
      </c>
      <c r="AB2103" s="86">
        <v>100</v>
      </c>
      <c r="AC2103" s="86">
        <v>100</v>
      </c>
      <c r="AD2103" s="86">
        <v>100</v>
      </c>
      <c r="AF2103" s="2">
        <v>361006</v>
      </c>
    </row>
    <row r="2104" spans="1:32">
      <c r="A2104" s="4">
        <v>61007</v>
      </c>
      <c r="B2104" s="110">
        <v>35</v>
      </c>
      <c r="C2104" s="1" t="s">
        <v>72</v>
      </c>
      <c r="D2104" s="85" t="str">
        <f>IF(IF(COUNTIF(AI!A:A,'表格编辑 '!C2104),TRUE,FALSE)=FALSE,"monster",(VLOOKUP(C2104,AI!A:B,2,FALSE)))</f>
        <v>haijulong</v>
      </c>
      <c r="E2104" s="109">
        <v>50</v>
      </c>
      <c r="F2104" s="86" t="str">
        <f>VLOOKUP(D2104,AI!B:G,2,FALSE)</f>
        <v>HaiJuLong_Born(RECEIVER, ARG0, ARG1, ARG2, ARG3,ARG4)</v>
      </c>
      <c r="G2104" s="86" t="str">
        <f>VLOOKUP(D2104,AI!B:G,3,FALSE)</f>
        <v>HaiJuLong_Update(RECEIVER, ARG0, ARG1, ARG2, ARG3,ARG4)</v>
      </c>
      <c r="H2104" s="57"/>
      <c r="I2104" s="57"/>
      <c r="J2104" s="86" t="str">
        <f>VLOOKUP(D2104,AI!B:G,6,FALSE)</f>
        <v>HaiJuLong_deadth(RECEIVER, ARG0, ARG1, ARG2, ARG3,ARG4)</v>
      </c>
      <c r="K2104" s="86">
        <f t="shared" si="89"/>
        <v>1</v>
      </c>
      <c r="L2104" s="30">
        <v>15679.4</v>
      </c>
      <c r="M2104" s="89">
        <f t="shared" si="90"/>
        <v>1500</v>
      </c>
      <c r="S2104" s="86">
        <v>320</v>
      </c>
      <c r="Y2104" s="86">
        <v>100</v>
      </c>
      <c r="Z2104" s="86">
        <v>100</v>
      </c>
      <c r="AA2104" s="86">
        <v>100</v>
      </c>
      <c r="AB2104" s="86">
        <v>100</v>
      </c>
      <c r="AC2104" s="86">
        <v>100</v>
      </c>
      <c r="AD2104" s="86">
        <v>100</v>
      </c>
      <c r="AF2104" s="2">
        <v>361007</v>
      </c>
    </row>
    <row r="2105" spans="1:32">
      <c r="A2105" s="4">
        <v>61008</v>
      </c>
      <c r="B2105" s="110">
        <v>35</v>
      </c>
      <c r="C2105" s="1" t="s">
        <v>72</v>
      </c>
      <c r="D2105" s="85" t="str">
        <f>IF(IF(COUNTIF(AI!A:A,'表格编辑 '!C2105),TRUE,FALSE)=FALSE,"monster",(VLOOKUP(C2105,AI!A:B,2,FALSE)))</f>
        <v>haijulong</v>
      </c>
      <c r="E2105" s="109">
        <v>60</v>
      </c>
      <c r="F2105" s="86" t="str">
        <f>VLOOKUP(D2105,AI!B:G,2,FALSE)</f>
        <v>HaiJuLong_Born(RECEIVER, ARG0, ARG1, ARG2, ARG3,ARG4)</v>
      </c>
      <c r="G2105" s="86" t="str">
        <f>VLOOKUP(D2105,AI!B:G,3,FALSE)</f>
        <v>HaiJuLong_Update(RECEIVER, ARG0, ARG1, ARG2, ARG3,ARG4)</v>
      </c>
      <c r="H2105" s="57"/>
      <c r="I2105" s="57"/>
      <c r="J2105" s="86" t="str">
        <f>VLOOKUP(D2105,AI!B:G,6,FALSE)</f>
        <v>HaiJuLong_deadth(RECEIVER, ARG0, ARG1, ARG2, ARG3,ARG4)</v>
      </c>
      <c r="K2105" s="86">
        <f t="shared" si="89"/>
        <v>1</v>
      </c>
      <c r="L2105" s="30">
        <v>18559.2</v>
      </c>
      <c r="M2105" s="89">
        <f t="shared" si="90"/>
        <v>1800</v>
      </c>
      <c r="S2105" s="86">
        <v>320</v>
      </c>
      <c r="Y2105" s="86">
        <v>100</v>
      </c>
      <c r="Z2105" s="86">
        <v>100</v>
      </c>
      <c r="AA2105" s="86">
        <v>100</v>
      </c>
      <c r="AB2105" s="86">
        <v>100</v>
      </c>
      <c r="AC2105" s="86">
        <v>100</v>
      </c>
      <c r="AD2105" s="86">
        <v>100</v>
      </c>
      <c r="AF2105" s="2">
        <v>361008</v>
      </c>
    </row>
    <row r="2106" spans="1:32">
      <c r="A2106" s="4">
        <v>61009</v>
      </c>
      <c r="B2106" s="110">
        <v>113</v>
      </c>
      <c r="C2106" s="1" t="s">
        <v>199</v>
      </c>
      <c r="D2106" s="85" t="str">
        <f>IF(IF(COUNTIF(AI!A:A,'表格编辑 '!C2106),TRUE,FALSE)=FALSE,"monster",(VLOOKUP(C2106,AI!A:B,2,FALSE)))</f>
        <v>QianNianBingJingShuMo</v>
      </c>
      <c r="E2106" s="109">
        <v>24</v>
      </c>
      <c r="F2106" s="86" t="str">
        <f>VLOOKUP(D2106,AI!B:G,2,FALSE)</f>
        <v>QianNianBingJingShuMo_Born(RECEIVER,ARG0,ARG1,ARG2,ARG3,ARG4)</v>
      </c>
      <c r="G2106" s="86" t="str">
        <f>VLOOKUP(D2106,AI!B:G,3,FALSE)</f>
        <v>QianNianBingJingShuMo_Update(RECEIVER,ARG0,ARG1,ARG2,ARG3,ARG4)</v>
      </c>
      <c r="H2106" s="57"/>
      <c r="I2106" s="57"/>
      <c r="J2106" s="86" t="str">
        <f>VLOOKUP(D2106,AI!B:G,6,FALSE)</f>
        <v>QianNianBingJingShuMo_Deadth(RECEIVER,ARG0,ARG1,ARG2,ARG3,ARG4)</v>
      </c>
      <c r="K2106" s="86">
        <f t="shared" si="89"/>
        <v>1</v>
      </c>
      <c r="L2106" s="30">
        <v>2041.6</v>
      </c>
      <c r="M2106" s="89">
        <f t="shared" si="90"/>
        <v>720</v>
      </c>
      <c r="S2106" s="86">
        <v>320</v>
      </c>
      <c r="Y2106" s="86">
        <v>100</v>
      </c>
      <c r="Z2106" s="86">
        <v>100</v>
      </c>
      <c r="AA2106" s="86">
        <v>100</v>
      </c>
      <c r="AB2106" s="86">
        <v>100</v>
      </c>
      <c r="AC2106" s="86">
        <v>100</v>
      </c>
      <c r="AD2106" s="86">
        <v>100</v>
      </c>
      <c r="AF2106" s="2">
        <v>361009</v>
      </c>
    </row>
    <row r="2107" spans="1:32">
      <c r="A2107" s="4">
        <v>61010</v>
      </c>
      <c r="B2107" s="110">
        <v>113</v>
      </c>
      <c r="C2107" s="1" t="s">
        <v>199</v>
      </c>
      <c r="D2107" s="85" t="str">
        <f>IF(IF(COUNTIF(AI!A:A,'表格编辑 '!C2107),TRUE,FALSE)=FALSE,"monster",(VLOOKUP(C2107,AI!A:B,2,FALSE)))</f>
        <v>QianNianBingJingShuMo</v>
      </c>
      <c r="E2107" s="109">
        <v>40</v>
      </c>
      <c r="F2107" s="86" t="str">
        <f>VLOOKUP(D2107,AI!B:G,2,FALSE)</f>
        <v>QianNianBingJingShuMo_Born(RECEIVER,ARG0,ARG1,ARG2,ARG3,ARG4)</v>
      </c>
      <c r="G2107" s="86" t="str">
        <f>VLOOKUP(D2107,AI!B:G,3,FALSE)</f>
        <v>QianNianBingJingShuMo_Update(RECEIVER,ARG0,ARG1,ARG2,ARG3,ARG4)</v>
      </c>
      <c r="H2107" s="57"/>
      <c r="I2107" s="57"/>
      <c r="J2107" s="86" t="str">
        <f>VLOOKUP(D2107,AI!B:G,6,FALSE)</f>
        <v>QianNianBingJingShuMo_Deadth(RECEIVER,ARG0,ARG1,ARG2,ARG3,ARG4)</v>
      </c>
      <c r="K2107" s="86">
        <f t="shared" si="89"/>
        <v>1</v>
      </c>
      <c r="L2107" s="30">
        <v>6787</v>
      </c>
      <c r="M2107" s="89">
        <f t="shared" si="90"/>
        <v>1200</v>
      </c>
      <c r="S2107" s="86">
        <v>320</v>
      </c>
      <c r="Y2107" s="86">
        <v>100</v>
      </c>
      <c r="Z2107" s="86">
        <v>100</v>
      </c>
      <c r="AA2107" s="86">
        <v>100</v>
      </c>
      <c r="AB2107" s="86">
        <v>100</v>
      </c>
      <c r="AC2107" s="86">
        <v>100</v>
      </c>
      <c r="AD2107" s="86">
        <v>100</v>
      </c>
      <c r="AF2107" s="2">
        <v>361010</v>
      </c>
    </row>
    <row r="2108" spans="1:32">
      <c r="A2108" s="4">
        <v>61011</v>
      </c>
      <c r="B2108" s="110">
        <v>113</v>
      </c>
      <c r="C2108" s="1" t="s">
        <v>199</v>
      </c>
      <c r="D2108" s="85" t="str">
        <f>IF(IF(COUNTIF(AI!A:A,'表格编辑 '!C2108),TRUE,FALSE)=FALSE,"monster",(VLOOKUP(C2108,AI!A:B,2,FALSE)))</f>
        <v>QianNianBingJingShuMo</v>
      </c>
      <c r="E2108" s="109">
        <v>50</v>
      </c>
      <c r="F2108" s="86" t="str">
        <f>VLOOKUP(D2108,AI!B:G,2,FALSE)</f>
        <v>QianNianBingJingShuMo_Born(RECEIVER,ARG0,ARG1,ARG2,ARG3,ARG4)</v>
      </c>
      <c r="G2108" s="86" t="str">
        <f>VLOOKUP(D2108,AI!B:G,3,FALSE)</f>
        <v>QianNianBingJingShuMo_Update(RECEIVER,ARG0,ARG1,ARG2,ARG3,ARG4)</v>
      </c>
      <c r="H2108" s="57"/>
      <c r="I2108" s="57"/>
      <c r="J2108" s="86" t="str">
        <f>VLOOKUP(D2108,AI!B:G,6,FALSE)</f>
        <v>QianNianBingJingShuMo_Deadth(RECEIVER,ARG0,ARG1,ARG2,ARG3,ARG4)</v>
      </c>
      <c r="K2108" s="86">
        <f t="shared" si="89"/>
        <v>1</v>
      </c>
      <c r="L2108" s="30">
        <v>19663.6</v>
      </c>
      <c r="M2108" s="89">
        <f t="shared" si="90"/>
        <v>1500</v>
      </c>
      <c r="S2108" s="86">
        <v>320</v>
      </c>
      <c r="Y2108" s="86">
        <v>100</v>
      </c>
      <c r="Z2108" s="86">
        <v>100</v>
      </c>
      <c r="AA2108" s="86">
        <v>100</v>
      </c>
      <c r="AB2108" s="86">
        <v>100</v>
      </c>
      <c r="AC2108" s="86">
        <v>100</v>
      </c>
      <c r="AD2108" s="86">
        <v>100</v>
      </c>
      <c r="AF2108" s="2">
        <v>361011</v>
      </c>
    </row>
    <row r="2109" spans="1:32">
      <c r="A2109" s="4">
        <v>61012</v>
      </c>
      <c r="B2109" s="110">
        <v>113</v>
      </c>
      <c r="C2109" s="1" t="s">
        <v>199</v>
      </c>
      <c r="D2109" s="85" t="str">
        <f>IF(IF(COUNTIF(AI!A:A,'表格编辑 '!C2109),TRUE,FALSE)=FALSE,"monster",(VLOOKUP(C2109,AI!A:B,2,FALSE)))</f>
        <v>QianNianBingJingShuMo</v>
      </c>
      <c r="E2109" s="5">
        <v>60</v>
      </c>
      <c r="F2109" s="86" t="str">
        <f>VLOOKUP(D2109,AI!B:G,2,FALSE)</f>
        <v>QianNianBingJingShuMo_Born(RECEIVER,ARG0,ARG1,ARG2,ARG3,ARG4)</v>
      </c>
      <c r="G2109" s="86" t="str">
        <f>VLOOKUP(D2109,AI!B:G,3,FALSE)</f>
        <v>QianNianBingJingShuMo_Update(RECEIVER,ARG0,ARG1,ARG2,ARG3,ARG4)</v>
      </c>
      <c r="H2109" s="57"/>
      <c r="I2109" s="57"/>
      <c r="J2109" s="86" t="str">
        <f>VLOOKUP(D2109,AI!B:G,6,FALSE)</f>
        <v>QianNianBingJingShuMo_Deadth(RECEIVER,ARG0,ARG1,ARG2,ARG3,ARG4)</v>
      </c>
      <c r="K2109" s="86">
        <f t="shared" si="89"/>
        <v>1</v>
      </c>
      <c r="L2109" s="30">
        <v>23282.6</v>
      </c>
      <c r="M2109" s="89">
        <f t="shared" si="90"/>
        <v>1800</v>
      </c>
      <c r="S2109" s="86">
        <v>320</v>
      </c>
      <c r="Y2109" s="86">
        <v>100</v>
      </c>
      <c r="Z2109" s="86">
        <v>100</v>
      </c>
      <c r="AA2109" s="86">
        <v>100</v>
      </c>
      <c r="AB2109" s="86">
        <v>100</v>
      </c>
      <c r="AC2109" s="86">
        <v>100</v>
      </c>
      <c r="AD2109" s="86">
        <v>100</v>
      </c>
      <c r="AF2109" s="2">
        <v>361012</v>
      </c>
    </row>
    <row r="2110" spans="1:19">
      <c r="A2110" s="4">
        <v>70001</v>
      </c>
      <c r="B2110" s="1">
        <v>40001</v>
      </c>
      <c r="C2110" s="1" t="s">
        <v>27</v>
      </c>
      <c r="D2110" s="85" t="str">
        <f>IF(IF(COUNTIF(AI!A:A,'表格编辑 '!C2110),TRUE,FALSE)=FALSE,"monster",(VLOOKUP(C2110,AI!A:B,2,FALSE)))</f>
        <v>monster</v>
      </c>
      <c r="E2110" s="109">
        <v>1</v>
      </c>
      <c r="F2110" s="86" t="str">
        <f>VLOOKUP(D2110,AI!B:G,2,FALSE)</f>
        <v>AI_born_event(RECEIVER, ARG0, ARG1, ARG2, ARG3,ARG4)</v>
      </c>
      <c r="G2110" s="86" t="str">
        <f>VLOOKUP(D2110,AI!B:G,3,FALSE)</f>
        <v>AI_update_event(RECEIVER, ARG0, ARG1, ARG2, ARG3,ARG4)</v>
      </c>
      <c r="H2110" s="57"/>
      <c r="I2110" s="57"/>
      <c r="J2110" s="86" t="str">
        <f>VLOOKUP(D2110,AI!B:G,6,FALSE)</f>
        <v>test_deadth_event(RECEIVER, ARG0, ARG1, ARG2, ARG3,ARG4)</v>
      </c>
      <c r="K2110" s="86">
        <f t="shared" ref="K2110" si="91">IF(L2110="",0,1)</f>
        <v>0</v>
      </c>
      <c r="M2110" s="89"/>
      <c r="S2110" s="86"/>
    </row>
    <row r="2111" spans="1:19">
      <c r="A2111" s="4">
        <v>70002</v>
      </c>
      <c r="B2111" s="1">
        <v>40002</v>
      </c>
      <c r="C2111" s="33" t="s">
        <v>162</v>
      </c>
      <c r="D2111" s="85" t="str">
        <f>IF(IF(COUNTIF(AI!A:A,'表格编辑 '!C2111),TRUE,FALSE)=FALSE,"monster",(VLOOKUP(C2111,AI!A:B,2,FALSE)))</f>
        <v>monster</v>
      </c>
      <c r="E2111" s="109">
        <v>17</v>
      </c>
      <c r="F2111" s="86" t="str">
        <f>VLOOKUP(D2111,AI!B:G,2,FALSE)</f>
        <v>AI_born_event(RECEIVER, ARG0, ARG1, ARG2, ARG3,ARG4)</v>
      </c>
      <c r="G2111" s="86" t="str">
        <f>VLOOKUP(D2111,AI!B:G,3,FALSE)</f>
        <v>AI_update_event(RECEIVER, ARG0, ARG1, ARG2, ARG3,ARG4)</v>
      </c>
      <c r="H2111" s="57"/>
      <c r="I2111" s="57"/>
      <c r="J2111" s="86" t="str">
        <f>VLOOKUP(D2111,AI!B:G,6,FALSE)</f>
        <v>test_deadth_event(RECEIVER, ARG0, ARG1, ARG2, ARG3,ARG4)</v>
      </c>
      <c r="K2111" s="86">
        <f t="shared" ref="K2111:K2128" si="92">IF(L2111="",0,1)</f>
        <v>1</v>
      </c>
      <c r="L2111" s="30">
        <v>-100</v>
      </c>
      <c r="M2111" s="89"/>
      <c r="S2111" s="86"/>
    </row>
    <row r="2112" spans="1:19">
      <c r="A2112" s="4">
        <v>70003</v>
      </c>
      <c r="B2112" s="1">
        <v>40003</v>
      </c>
      <c r="C2112" s="33" t="s">
        <v>134</v>
      </c>
      <c r="D2112" s="85" t="str">
        <f>IF(IF(COUNTIF(AI!A:A,'表格编辑 '!C2112),TRUE,FALSE)=FALSE,"monster",(VLOOKUP(C2112,AI!A:B,2,FALSE)))</f>
        <v>monster</v>
      </c>
      <c r="E2112" s="109">
        <v>9</v>
      </c>
      <c r="F2112" s="86" t="str">
        <f>VLOOKUP(D2112,AI!B:G,2,FALSE)</f>
        <v>AI_born_event(RECEIVER, ARG0, ARG1, ARG2, ARG3,ARG4)</v>
      </c>
      <c r="G2112" s="86" t="str">
        <f>VLOOKUP(D2112,AI!B:G,3,FALSE)</f>
        <v>AI_update_event(RECEIVER, ARG0, ARG1, ARG2, ARG3,ARG4)</v>
      </c>
      <c r="H2112" s="57"/>
      <c r="I2112" s="57"/>
      <c r="J2112" s="86" t="str">
        <f>VLOOKUP(D2112,AI!B:G,6,FALSE)</f>
        <v>test_deadth_event(RECEIVER, ARG0, ARG1, ARG2, ARG3,ARG4)</v>
      </c>
      <c r="K2112" s="86">
        <f t="shared" si="92"/>
        <v>0</v>
      </c>
      <c r="M2112" s="89"/>
      <c r="S2112" s="86"/>
    </row>
    <row r="2113" spans="1:19">
      <c r="A2113" s="4">
        <v>70004</v>
      </c>
      <c r="B2113" s="1">
        <v>40004</v>
      </c>
      <c r="C2113" s="33" t="s">
        <v>80</v>
      </c>
      <c r="D2113" s="85" t="str">
        <f>IF(IF(COUNTIF(AI!A:A,'表格编辑 '!C2113),TRUE,FALSE)=FALSE,"monster",(VLOOKUP(C2113,AI!A:B,2,FALSE)))</f>
        <v>monster</v>
      </c>
      <c r="E2113" s="109">
        <v>9</v>
      </c>
      <c r="F2113" s="86" t="str">
        <f>VLOOKUP(D2113,AI!B:G,2,FALSE)</f>
        <v>AI_born_event(RECEIVER, ARG0, ARG1, ARG2, ARG3,ARG4)</v>
      </c>
      <c r="G2113" s="86" t="str">
        <f>VLOOKUP(D2113,AI!B:G,3,FALSE)</f>
        <v>AI_update_event(RECEIVER, ARG0, ARG1, ARG2, ARG3,ARG4)</v>
      </c>
      <c r="H2113" s="57"/>
      <c r="I2113" s="57"/>
      <c r="J2113" s="86" t="str">
        <f>VLOOKUP(D2113,AI!B:G,6,FALSE)</f>
        <v>test_deadth_event(RECEIVER, ARG0, ARG1, ARG2, ARG3,ARG4)</v>
      </c>
      <c r="K2113" s="86">
        <f t="shared" si="92"/>
        <v>0</v>
      </c>
      <c r="M2113" s="89"/>
      <c r="S2113" s="86">
        <v>40</v>
      </c>
    </row>
    <row r="2114" spans="1:19">
      <c r="A2114" s="4">
        <v>70005</v>
      </c>
      <c r="B2114" s="1">
        <v>40005</v>
      </c>
      <c r="C2114" s="33" t="s">
        <v>251</v>
      </c>
      <c r="D2114" s="85" t="str">
        <f>IF(IF(COUNTIF(AI!A:A,'表格编辑 '!C2114),TRUE,FALSE)=FALSE,"monster",(VLOOKUP(C2114,AI!A:B,2,FALSE)))</f>
        <v>monster</v>
      </c>
      <c r="E2114" s="109">
        <v>16</v>
      </c>
      <c r="F2114" s="86" t="str">
        <f>VLOOKUP(D2114,AI!B:G,2,FALSE)</f>
        <v>AI_born_event(RECEIVER, ARG0, ARG1, ARG2, ARG3,ARG4)</v>
      </c>
      <c r="G2114" s="86" t="str">
        <f>VLOOKUP(D2114,AI!B:G,3,FALSE)</f>
        <v>AI_update_event(RECEIVER, ARG0, ARG1, ARG2, ARG3,ARG4)</v>
      </c>
      <c r="H2114" s="57"/>
      <c r="I2114" s="57"/>
      <c r="J2114" s="86" t="str">
        <f>VLOOKUP(D2114,AI!B:G,6,FALSE)</f>
        <v>test_deadth_event(RECEIVER, ARG0, ARG1, ARG2, ARG3,ARG4)</v>
      </c>
      <c r="K2114" s="86">
        <f t="shared" si="92"/>
        <v>0</v>
      </c>
      <c r="M2114" s="89"/>
      <c r="S2114" s="86"/>
    </row>
    <row r="2115" spans="1:19">
      <c r="A2115" s="4">
        <v>70006</v>
      </c>
      <c r="B2115" s="1">
        <v>40006</v>
      </c>
      <c r="C2115" s="33" t="s">
        <v>253</v>
      </c>
      <c r="D2115" s="85" t="str">
        <f>IF(IF(COUNTIF(AI!A:A,'表格编辑 '!C2115),TRUE,FALSE)=FALSE,"monster",(VLOOKUP(C2115,AI!A:B,2,FALSE)))</f>
        <v>monster</v>
      </c>
      <c r="E2115" s="109">
        <v>1</v>
      </c>
      <c r="F2115" s="86" t="str">
        <f>VLOOKUP(D2115,AI!B:G,2,FALSE)</f>
        <v>AI_born_event(RECEIVER, ARG0, ARG1, ARG2, ARG3,ARG4)</v>
      </c>
      <c r="G2115" s="86" t="str">
        <f>VLOOKUP(D2115,AI!B:G,3,FALSE)</f>
        <v>AI_update_event(RECEIVER, ARG0, ARG1, ARG2, ARG3,ARG4)</v>
      </c>
      <c r="H2115" s="57"/>
      <c r="I2115" s="57"/>
      <c r="J2115" s="86" t="str">
        <f>VLOOKUP(D2115,AI!B:G,6,FALSE)</f>
        <v>test_deadth_event(RECEIVER, ARG0, ARG1, ARG2, ARG3,ARG4)</v>
      </c>
      <c r="K2115" s="86">
        <f t="shared" si="92"/>
        <v>0</v>
      </c>
      <c r="M2115" s="89"/>
      <c r="S2115" s="86"/>
    </row>
    <row r="2116" spans="1:19">
      <c r="A2116" s="4">
        <v>70007</v>
      </c>
      <c r="B2116" s="1">
        <v>40007</v>
      </c>
      <c r="C2116" s="33" t="s">
        <v>57</v>
      </c>
      <c r="D2116" s="85" t="str">
        <f>IF(IF(COUNTIF(AI!A:A,'表格编辑 '!C2116),TRUE,FALSE)=FALSE,"monster",(VLOOKUP(C2116,AI!A:B,2,FALSE)))</f>
        <v>monster</v>
      </c>
      <c r="E2116" s="109">
        <v>15</v>
      </c>
      <c r="F2116" s="86" t="str">
        <f>VLOOKUP(D2116,AI!B:G,2,FALSE)</f>
        <v>AI_born_event(RECEIVER, ARG0, ARG1, ARG2, ARG3,ARG4)</v>
      </c>
      <c r="G2116" s="86" t="str">
        <f>VLOOKUP(D2116,AI!B:G,3,FALSE)</f>
        <v>AI_update_event(RECEIVER, ARG0, ARG1, ARG2, ARG3,ARG4)</v>
      </c>
      <c r="H2116" s="57"/>
      <c r="I2116" s="57"/>
      <c r="J2116" s="86" t="str">
        <f>VLOOKUP(D2116,AI!B:G,6,FALSE)</f>
        <v>test_deadth_event(RECEIVER, ARG0, ARG1, ARG2, ARG3,ARG4)</v>
      </c>
      <c r="K2116" s="86">
        <f t="shared" si="92"/>
        <v>0</v>
      </c>
      <c r="M2116" s="89"/>
      <c r="S2116" s="86">
        <v>50</v>
      </c>
    </row>
    <row r="2117" spans="1:19">
      <c r="A2117" s="4">
        <v>70008</v>
      </c>
      <c r="B2117" s="1">
        <v>40008</v>
      </c>
      <c r="C2117" s="33" t="s">
        <v>63</v>
      </c>
      <c r="D2117" s="85" t="str">
        <f>IF(IF(COUNTIF(AI!A:A,'表格编辑 '!C2117),TRUE,FALSE)=FALSE,"monster",(VLOOKUP(C2117,AI!A:B,2,FALSE)))</f>
        <v>monster</v>
      </c>
      <c r="E2117" s="109">
        <v>1</v>
      </c>
      <c r="F2117" s="86" t="str">
        <f>VLOOKUP(D2117,AI!B:G,2,FALSE)</f>
        <v>AI_born_event(RECEIVER, ARG0, ARG1, ARG2, ARG3,ARG4)</v>
      </c>
      <c r="G2117" s="86" t="str">
        <f>VLOOKUP(D2117,AI!B:G,3,FALSE)</f>
        <v>AI_update_event(RECEIVER, ARG0, ARG1, ARG2, ARG3,ARG4)</v>
      </c>
      <c r="H2117" s="57"/>
      <c r="I2117" s="57"/>
      <c r="J2117" s="86" t="str">
        <f>VLOOKUP(D2117,AI!B:G,6,FALSE)</f>
        <v>test_deadth_event(RECEIVER, ARG0, ARG1, ARG2, ARG3,ARG4)</v>
      </c>
      <c r="K2117" s="86">
        <f t="shared" si="92"/>
        <v>0</v>
      </c>
      <c r="M2117" s="89"/>
      <c r="S2117" s="86"/>
    </row>
    <row r="2118" spans="1:19">
      <c r="A2118" s="4">
        <v>70009</v>
      </c>
      <c r="B2118" s="1">
        <v>40009</v>
      </c>
      <c r="C2118" s="58" t="s">
        <v>278</v>
      </c>
      <c r="D2118" s="85" t="str">
        <f>IF(IF(COUNTIF(AI!A:A,'表格编辑 '!C2118),TRUE,FALSE)=FALSE,"monster",(VLOOKUP(C2118,AI!A:B,2,FALSE)))</f>
        <v>monster</v>
      </c>
      <c r="E2118" s="109">
        <v>16</v>
      </c>
      <c r="F2118" s="86" t="str">
        <f>VLOOKUP(D2118,AI!B:G,2,FALSE)</f>
        <v>AI_born_event(RECEIVER, ARG0, ARG1, ARG2, ARG3,ARG4)</v>
      </c>
      <c r="G2118" s="86" t="str">
        <f>VLOOKUP(D2118,AI!B:G,3,FALSE)</f>
        <v>AI_update_event(RECEIVER, ARG0, ARG1, ARG2, ARG3,ARG4)</v>
      </c>
      <c r="H2118" s="57"/>
      <c r="I2118" s="57"/>
      <c r="J2118" s="86" t="str">
        <f>VLOOKUP(D2118,AI!B:G,6,FALSE)</f>
        <v>test_deadth_event(RECEIVER, ARG0, ARG1, ARG2, ARG3,ARG4)</v>
      </c>
      <c r="K2118" s="86">
        <f t="shared" si="92"/>
        <v>0</v>
      </c>
      <c r="M2118" s="89"/>
      <c r="S2118" s="86"/>
    </row>
    <row r="2119" spans="1:19">
      <c r="A2119" s="4">
        <v>70010</v>
      </c>
      <c r="B2119" s="1">
        <v>40010</v>
      </c>
      <c r="C2119" s="58" t="s">
        <v>279</v>
      </c>
      <c r="D2119" s="85" t="str">
        <f>IF(IF(COUNTIF(AI!A:A,'表格编辑 '!C2119),TRUE,FALSE)=FALSE,"monster",(VLOOKUP(C2119,AI!A:B,2,FALSE)))</f>
        <v>monster</v>
      </c>
      <c r="E2119" s="109">
        <v>19</v>
      </c>
      <c r="F2119" s="86" t="str">
        <f>VLOOKUP(D2119,AI!B:G,2,FALSE)</f>
        <v>AI_born_event(RECEIVER, ARG0, ARG1, ARG2, ARG3,ARG4)</v>
      </c>
      <c r="G2119" s="86" t="str">
        <f>VLOOKUP(D2119,AI!B:G,3,FALSE)</f>
        <v>AI_update_event(RECEIVER, ARG0, ARG1, ARG2, ARG3,ARG4)</v>
      </c>
      <c r="H2119" s="57"/>
      <c r="I2119" s="57"/>
      <c r="J2119" s="86" t="str">
        <f>VLOOKUP(D2119,AI!B:G,6,FALSE)</f>
        <v>test_deadth_event(RECEIVER, ARG0, ARG1, ARG2, ARG3,ARG4)</v>
      </c>
      <c r="K2119" s="86">
        <f t="shared" si="92"/>
        <v>0</v>
      </c>
      <c r="M2119" s="89"/>
      <c r="S2119" s="86"/>
    </row>
    <row r="2120" spans="1:19">
      <c r="A2120" s="4">
        <v>70011</v>
      </c>
      <c r="B2120" s="1">
        <v>40011</v>
      </c>
      <c r="C2120" s="25" t="s">
        <v>280</v>
      </c>
      <c r="D2120" s="85" t="str">
        <f>IF(IF(COUNTIF(AI!A:A,'表格编辑 '!C2120),TRUE,FALSE)=FALSE,"monster",(VLOOKUP(C2120,AI!A:B,2,FALSE)))</f>
        <v>monster</v>
      </c>
      <c r="E2120" s="109">
        <v>1</v>
      </c>
      <c r="F2120" s="86" t="str">
        <f>VLOOKUP(D2120,AI!B:G,2,FALSE)</f>
        <v>AI_born_event(RECEIVER, ARG0, ARG1, ARG2, ARG3,ARG4)</v>
      </c>
      <c r="G2120" s="86" t="str">
        <f>VLOOKUP(D2120,AI!B:G,3,FALSE)</f>
        <v>AI_update_event(RECEIVER, ARG0, ARG1, ARG2, ARG3,ARG4)</v>
      </c>
      <c r="H2120" s="57"/>
      <c r="I2120" s="57"/>
      <c r="J2120" s="86" t="str">
        <f>VLOOKUP(D2120,AI!B:G,6,FALSE)</f>
        <v>test_deadth_event(RECEIVER, ARG0, ARG1, ARG2, ARG3,ARG4)</v>
      </c>
      <c r="K2120" s="86">
        <f t="shared" si="92"/>
        <v>0</v>
      </c>
      <c r="M2120" s="89"/>
      <c r="S2120" s="86"/>
    </row>
    <row r="2121" spans="1:19">
      <c r="A2121" s="4">
        <v>70012</v>
      </c>
      <c r="B2121" s="1">
        <v>40012</v>
      </c>
      <c r="C2121" s="25" t="s">
        <v>281</v>
      </c>
      <c r="D2121" s="85" t="str">
        <f>IF(IF(COUNTIF(AI!A:A,'表格编辑 '!C2121),TRUE,FALSE)=FALSE,"monster",(VLOOKUP(C2121,AI!A:B,2,FALSE)))</f>
        <v>monster</v>
      </c>
      <c r="E2121" s="109">
        <v>29</v>
      </c>
      <c r="F2121" s="86" t="str">
        <f>VLOOKUP(D2121,AI!B:G,2,FALSE)</f>
        <v>AI_born_event(RECEIVER, ARG0, ARG1, ARG2, ARG3,ARG4)</v>
      </c>
      <c r="G2121" s="86" t="str">
        <f>VLOOKUP(D2121,AI!B:G,3,FALSE)</f>
        <v>AI_update_event(RECEIVER, ARG0, ARG1, ARG2, ARG3,ARG4)</v>
      </c>
      <c r="H2121" s="57"/>
      <c r="I2121" s="57"/>
      <c r="J2121" s="86" t="str">
        <f>VLOOKUP(D2121,AI!B:G,6,FALSE)</f>
        <v>test_deadth_event(RECEIVER, ARG0, ARG1, ARG2, ARG3,ARG4)</v>
      </c>
      <c r="K2121" s="86">
        <f t="shared" si="92"/>
        <v>0</v>
      </c>
      <c r="M2121" s="89"/>
      <c r="S2121" s="86"/>
    </row>
    <row r="2122" spans="1:19">
      <c r="A2122" s="4">
        <v>70013</v>
      </c>
      <c r="B2122" s="1">
        <v>40013</v>
      </c>
      <c r="C2122" s="33" t="s">
        <v>262</v>
      </c>
      <c r="D2122" s="85" t="str">
        <f>IF(IF(COUNTIF(AI!A:A,'表格编辑 '!C2122),TRUE,FALSE)=FALSE,"monster",(VLOOKUP(C2122,AI!A:B,2,FALSE)))</f>
        <v>monster</v>
      </c>
      <c r="E2122" s="109">
        <v>24</v>
      </c>
      <c r="F2122" s="86" t="str">
        <f>VLOOKUP(D2122,AI!B:G,2,FALSE)</f>
        <v>AI_born_event(RECEIVER, ARG0, ARG1, ARG2, ARG3,ARG4)</v>
      </c>
      <c r="G2122" s="86" t="str">
        <f>VLOOKUP(D2122,AI!B:G,3,FALSE)</f>
        <v>AI_update_event(RECEIVER, ARG0, ARG1, ARG2, ARG3,ARG4)</v>
      </c>
      <c r="H2122" s="57"/>
      <c r="I2122" s="57"/>
      <c r="J2122" s="86" t="str">
        <f>VLOOKUP(D2122,AI!B:G,6,FALSE)</f>
        <v>test_deadth_event(RECEIVER, ARG0, ARG1, ARG2, ARG3,ARG4)</v>
      </c>
      <c r="K2122" s="86">
        <f t="shared" si="92"/>
        <v>0</v>
      </c>
      <c r="M2122" s="89"/>
      <c r="S2122" s="86"/>
    </row>
    <row r="2123" spans="1:19">
      <c r="A2123" s="4">
        <v>70014</v>
      </c>
      <c r="B2123" s="1">
        <v>40014</v>
      </c>
      <c r="C2123" s="33" t="s">
        <v>263</v>
      </c>
      <c r="D2123" s="85" t="str">
        <f>IF(IF(COUNTIF(AI!A:A,'表格编辑 '!C2123),TRUE,FALSE)=FALSE,"monster",(VLOOKUP(C2123,AI!A:B,2,FALSE)))</f>
        <v>monster</v>
      </c>
      <c r="E2123" s="109">
        <v>1</v>
      </c>
      <c r="F2123" s="86" t="str">
        <f>VLOOKUP(D2123,AI!B:G,2,FALSE)</f>
        <v>AI_born_event(RECEIVER, ARG0, ARG1, ARG2, ARG3,ARG4)</v>
      </c>
      <c r="G2123" s="86" t="str">
        <f>VLOOKUP(D2123,AI!B:G,3,FALSE)</f>
        <v>AI_update_event(RECEIVER, ARG0, ARG1, ARG2, ARG3,ARG4)</v>
      </c>
      <c r="H2123" s="57"/>
      <c r="I2123" s="57"/>
      <c r="J2123" s="86" t="str">
        <f>VLOOKUP(D2123,AI!B:G,6,FALSE)</f>
        <v>test_deadth_event(RECEIVER, ARG0, ARG1, ARG2, ARG3,ARG4)</v>
      </c>
      <c r="K2123" s="86">
        <f t="shared" si="92"/>
        <v>0</v>
      </c>
      <c r="M2123" s="89"/>
      <c r="S2123" s="86"/>
    </row>
    <row r="2124" spans="1:19">
      <c r="A2124" s="4">
        <v>70015</v>
      </c>
      <c r="B2124" s="1">
        <v>40015</v>
      </c>
      <c r="C2124" s="33" t="s">
        <v>264</v>
      </c>
      <c r="D2124" s="85" t="str">
        <f>IF(IF(COUNTIF(AI!A:A,'表格编辑 '!C2124),TRUE,FALSE)=FALSE,"monster",(VLOOKUP(C2124,AI!A:B,2,FALSE)))</f>
        <v>monster</v>
      </c>
      <c r="E2124" s="109">
        <v>1</v>
      </c>
      <c r="F2124" s="86" t="str">
        <f>VLOOKUP(D2124,AI!B:G,2,FALSE)</f>
        <v>AI_born_event(RECEIVER, ARG0, ARG1, ARG2, ARG3,ARG4)</v>
      </c>
      <c r="G2124" s="86" t="str">
        <f>VLOOKUP(D2124,AI!B:G,3,FALSE)</f>
        <v>AI_update_event(RECEIVER, ARG0, ARG1, ARG2, ARG3,ARG4)</v>
      </c>
      <c r="H2124" s="57"/>
      <c r="I2124" s="57"/>
      <c r="J2124" s="86" t="str">
        <f>VLOOKUP(D2124,AI!B:G,6,FALSE)</f>
        <v>test_deadth_event(RECEIVER, ARG0, ARG1, ARG2, ARG3,ARG4)</v>
      </c>
      <c r="K2124" s="86">
        <f t="shared" si="92"/>
        <v>0</v>
      </c>
      <c r="M2124" s="89"/>
      <c r="S2124" s="86"/>
    </row>
    <row r="2125" spans="1:19">
      <c r="A2125" s="4">
        <v>70016</v>
      </c>
      <c r="B2125" s="1">
        <v>40016</v>
      </c>
      <c r="C2125" s="33" t="s">
        <v>265</v>
      </c>
      <c r="D2125" s="85" t="str">
        <f>IF(IF(COUNTIF(AI!A:A,'表格编辑 '!C2125),TRUE,FALSE)=FALSE,"monster",(VLOOKUP(C2125,AI!A:B,2,FALSE)))</f>
        <v>monster</v>
      </c>
      <c r="E2125" s="109">
        <v>1</v>
      </c>
      <c r="F2125" s="86" t="str">
        <f>VLOOKUP(D2125,AI!B:G,2,FALSE)</f>
        <v>AI_born_event(RECEIVER, ARG0, ARG1, ARG2, ARG3,ARG4)</v>
      </c>
      <c r="G2125" s="86" t="str">
        <f>VLOOKUP(D2125,AI!B:G,3,FALSE)</f>
        <v>AI_update_event(RECEIVER, ARG0, ARG1, ARG2, ARG3,ARG4)</v>
      </c>
      <c r="H2125" s="57"/>
      <c r="I2125" s="57"/>
      <c r="J2125" s="86" t="str">
        <f>VLOOKUP(D2125,AI!B:G,6,FALSE)</f>
        <v>test_deadth_event(RECEIVER, ARG0, ARG1, ARG2, ARG3,ARG4)</v>
      </c>
      <c r="K2125" s="86">
        <f t="shared" si="92"/>
        <v>0</v>
      </c>
      <c r="M2125" s="89"/>
      <c r="S2125" s="86"/>
    </row>
    <row r="2126" spans="1:19">
      <c r="A2126" s="4">
        <v>70017</v>
      </c>
      <c r="B2126" s="1">
        <v>40017</v>
      </c>
      <c r="C2126" s="33" t="s">
        <v>260</v>
      </c>
      <c r="D2126" s="85" t="str">
        <f>IF(IF(COUNTIF(AI!A:A,'表格编辑 '!C2126),TRUE,FALSE)=FALSE,"monster",(VLOOKUP(C2126,AI!A:B,2,FALSE)))</f>
        <v>monster</v>
      </c>
      <c r="E2126" s="109">
        <v>23</v>
      </c>
      <c r="F2126" s="86" t="str">
        <f>VLOOKUP(D2126,AI!B:G,2,FALSE)</f>
        <v>AI_born_event(RECEIVER, ARG0, ARG1, ARG2, ARG3,ARG4)</v>
      </c>
      <c r="G2126" s="86" t="str">
        <f>VLOOKUP(D2126,AI!B:G,3,FALSE)</f>
        <v>AI_update_event(RECEIVER, ARG0, ARG1, ARG2, ARG3,ARG4)</v>
      </c>
      <c r="H2126" s="57"/>
      <c r="I2126" s="57"/>
      <c r="J2126" s="86" t="str">
        <f>VLOOKUP(D2126,AI!B:G,6,FALSE)</f>
        <v>test_deadth_event(RECEIVER, ARG0, ARG1, ARG2, ARG3,ARG4)</v>
      </c>
      <c r="K2126" s="86">
        <f t="shared" si="92"/>
        <v>0</v>
      </c>
      <c r="M2126" s="89"/>
      <c r="S2126" s="86"/>
    </row>
    <row r="2127" spans="1:19">
      <c r="A2127" s="4">
        <v>70018</v>
      </c>
      <c r="B2127" s="1">
        <v>40018</v>
      </c>
      <c r="C2127" s="33" t="s">
        <v>261</v>
      </c>
      <c r="D2127" s="85" t="str">
        <f>IF(IF(COUNTIF(AI!A:A,'表格编辑 '!C2127),TRUE,FALSE)=FALSE,"monster",(VLOOKUP(C2127,AI!A:B,2,FALSE)))</f>
        <v>monster</v>
      </c>
      <c r="E2127" s="109">
        <v>1</v>
      </c>
      <c r="F2127" s="86" t="str">
        <f>VLOOKUP(D2127,AI!B:G,2,FALSE)</f>
        <v>AI_born_event(RECEIVER, ARG0, ARG1, ARG2, ARG3,ARG4)</v>
      </c>
      <c r="G2127" s="86" t="str">
        <f>VLOOKUP(D2127,AI!B:G,3,FALSE)</f>
        <v>AI_update_event(RECEIVER, ARG0, ARG1, ARG2, ARG3,ARG4)</v>
      </c>
      <c r="H2127" s="57"/>
      <c r="I2127" s="57"/>
      <c r="J2127" s="86" t="str">
        <f>VLOOKUP(D2127,AI!B:G,6,FALSE)</f>
        <v>test_deadth_event(RECEIVER, ARG0, ARG1, ARG2, ARG3,ARG4)</v>
      </c>
      <c r="K2127" s="86">
        <f t="shared" si="92"/>
        <v>0</v>
      </c>
      <c r="M2127" s="89"/>
      <c r="S2127" s="86"/>
    </row>
    <row r="2128" spans="1:19">
      <c r="A2128" s="4">
        <v>70019</v>
      </c>
      <c r="B2128" s="1">
        <v>40019</v>
      </c>
      <c r="C2128" s="33" t="s">
        <v>206</v>
      </c>
      <c r="D2128" s="85" t="str">
        <f>IF(IF(COUNTIF(AI!A:A,'表格编辑 '!C2128),TRUE,FALSE)=FALSE,"monster",(VLOOKUP(C2128,AI!A:B,2,FALSE)))</f>
        <v>monster</v>
      </c>
      <c r="E2128" s="109">
        <v>31</v>
      </c>
      <c r="F2128" s="86" t="str">
        <f>VLOOKUP(D2128,AI!B:G,2,FALSE)</f>
        <v>AI_born_event(RECEIVER, ARG0, ARG1, ARG2, ARG3,ARG4)</v>
      </c>
      <c r="G2128" s="86" t="str">
        <f>VLOOKUP(D2128,AI!B:G,3,FALSE)</f>
        <v>AI_update_event(RECEIVER, ARG0, ARG1, ARG2, ARG3,ARG4)</v>
      </c>
      <c r="H2128" s="57"/>
      <c r="I2128" s="57"/>
      <c r="J2128" s="86" t="str">
        <f>VLOOKUP(D2128,AI!B:G,6,FALSE)</f>
        <v>test_deadth_event(RECEIVER, ARG0, ARG1, ARG2, ARG3,ARG4)</v>
      </c>
      <c r="K2128" s="86">
        <f t="shared" si="92"/>
        <v>0</v>
      </c>
      <c r="M2128" s="89"/>
      <c r="S2128" s="86"/>
    </row>
    <row r="2129" spans="1:19">
      <c r="A2129" s="4">
        <v>70020</v>
      </c>
      <c r="B2129" s="1">
        <v>40020</v>
      </c>
      <c r="C2129" s="33" t="s">
        <v>208</v>
      </c>
      <c r="D2129" s="85" t="str">
        <f>IF(IF(COUNTIF(AI!A:A,'表格编辑 '!C2129),TRUE,FALSE)=FALSE,"monster",(VLOOKUP(C2129,AI!A:B,2,FALSE)))</f>
        <v>monster</v>
      </c>
      <c r="E2129" s="109">
        <v>1</v>
      </c>
      <c r="F2129" s="86" t="str">
        <f>VLOOKUP(D2129,AI!B:G,2,FALSE)</f>
        <v>AI_born_event(RECEIVER, ARG0, ARG1, ARG2, ARG3,ARG4)</v>
      </c>
      <c r="G2129" s="86" t="str">
        <f>VLOOKUP(D2129,AI!B:G,3,FALSE)</f>
        <v>AI_update_event(RECEIVER, ARG0, ARG1, ARG2, ARG3,ARG4)</v>
      </c>
      <c r="H2129" s="57"/>
      <c r="I2129" s="57"/>
      <c r="J2129" s="86" t="str">
        <f>VLOOKUP(D2129,AI!B:G,6,FALSE)</f>
        <v>test_deadth_event(RECEIVER, ARG0, ARG1, ARG2, ARG3,ARG4)</v>
      </c>
      <c r="K2129" s="86">
        <f t="shared" ref="K2129:K2143" si="93">IF(L2129="",0,1)</f>
        <v>0</v>
      </c>
      <c r="M2129" s="89"/>
      <c r="S2129" s="86"/>
    </row>
    <row r="2130" spans="1:19">
      <c r="A2130" s="4">
        <v>70021</v>
      </c>
      <c r="B2130" s="1">
        <v>40021</v>
      </c>
      <c r="C2130" s="33" t="s">
        <v>166</v>
      </c>
      <c r="D2130" s="85" t="str">
        <f>IF(IF(COUNTIF(AI!A:A,'表格编辑 '!C2130),TRUE,FALSE)=FALSE,"monster",(VLOOKUP(C2130,AI!A:B,2,FALSE)))</f>
        <v>monster</v>
      </c>
      <c r="E2130" s="109">
        <v>1</v>
      </c>
      <c r="F2130" s="86" t="str">
        <f>VLOOKUP(D2130,AI!B:G,2,FALSE)</f>
        <v>AI_born_event(RECEIVER, ARG0, ARG1, ARG2, ARG3,ARG4)</v>
      </c>
      <c r="G2130" s="86" t="str">
        <f>VLOOKUP(D2130,AI!B:G,3,FALSE)</f>
        <v>AI_update_event(RECEIVER, ARG0, ARG1, ARG2, ARG3,ARG4)</v>
      </c>
      <c r="H2130" s="57"/>
      <c r="I2130" s="57"/>
      <c r="J2130" s="86" t="str">
        <f>VLOOKUP(D2130,AI!B:G,6,FALSE)</f>
        <v>test_deadth_event(RECEIVER, ARG0, ARG1, ARG2, ARG3,ARG4)</v>
      </c>
      <c r="K2130" s="86">
        <f t="shared" si="93"/>
        <v>0</v>
      </c>
      <c r="M2130" s="89"/>
      <c r="S2130" s="86"/>
    </row>
    <row r="2131" spans="1:19">
      <c r="A2131" s="4">
        <v>70022</v>
      </c>
      <c r="B2131" s="1">
        <v>40022</v>
      </c>
      <c r="C2131" s="33" t="s">
        <v>168</v>
      </c>
      <c r="D2131" s="85" t="str">
        <f>IF(IF(COUNTIF(AI!A:A,'表格编辑 '!C2131),TRUE,FALSE)=FALSE,"monster",(VLOOKUP(C2131,AI!A:B,2,FALSE)))</f>
        <v>monster</v>
      </c>
      <c r="E2131" s="109">
        <v>1</v>
      </c>
      <c r="F2131" s="86" t="str">
        <f>VLOOKUP(D2131,AI!B:G,2,FALSE)</f>
        <v>AI_born_event(RECEIVER, ARG0, ARG1, ARG2, ARG3,ARG4)</v>
      </c>
      <c r="G2131" s="86" t="str">
        <f>VLOOKUP(D2131,AI!B:G,3,FALSE)</f>
        <v>AI_update_event(RECEIVER, ARG0, ARG1, ARG2, ARG3,ARG4)</v>
      </c>
      <c r="H2131" s="57"/>
      <c r="I2131" s="57"/>
      <c r="J2131" s="86" t="str">
        <f>VLOOKUP(D2131,AI!B:G,6,FALSE)</f>
        <v>test_deadth_event(RECEIVER, ARG0, ARG1, ARG2, ARG3,ARG4)</v>
      </c>
      <c r="K2131" s="86">
        <f t="shared" si="93"/>
        <v>0</v>
      </c>
      <c r="M2131" s="89"/>
      <c r="S2131" s="86"/>
    </row>
    <row r="2132" spans="1:19">
      <c r="A2132" s="4">
        <v>70023</v>
      </c>
      <c r="B2132" s="1">
        <v>40023</v>
      </c>
      <c r="C2132" s="33" t="s">
        <v>169</v>
      </c>
      <c r="D2132" s="85" t="str">
        <f>IF(IF(COUNTIF(AI!A:A,'表格编辑 '!C2132),TRUE,FALSE)=FALSE,"monster",(VLOOKUP(C2132,AI!A:B,2,FALSE)))</f>
        <v>monster</v>
      </c>
      <c r="E2132" s="109">
        <v>1</v>
      </c>
      <c r="F2132" s="86" t="str">
        <f>VLOOKUP(D2132,AI!B:G,2,FALSE)</f>
        <v>AI_born_event(RECEIVER, ARG0, ARG1, ARG2, ARG3,ARG4)</v>
      </c>
      <c r="G2132" s="86" t="str">
        <f>VLOOKUP(D2132,AI!B:G,3,FALSE)</f>
        <v>AI_update_event(RECEIVER, ARG0, ARG1, ARG2, ARG3,ARG4)</v>
      </c>
      <c r="H2132" s="57"/>
      <c r="I2132" s="57"/>
      <c r="J2132" s="86" t="str">
        <f>VLOOKUP(D2132,AI!B:G,6,FALSE)</f>
        <v>test_deadth_event(RECEIVER, ARG0, ARG1, ARG2, ARG3,ARG4)</v>
      </c>
      <c r="K2132" s="86">
        <f t="shared" si="93"/>
        <v>0</v>
      </c>
      <c r="M2132" s="89"/>
      <c r="S2132" s="86"/>
    </row>
    <row r="2133" spans="1:19">
      <c r="A2133" s="4">
        <v>70024</v>
      </c>
      <c r="B2133" s="1">
        <v>40024</v>
      </c>
      <c r="C2133" s="33" t="s">
        <v>266</v>
      </c>
      <c r="D2133" s="85" t="str">
        <f>IF(IF(COUNTIF(AI!A:A,'表格编辑 '!C2133),TRUE,FALSE)=FALSE,"monster",(VLOOKUP(C2133,AI!A:B,2,FALSE)))</f>
        <v>monster</v>
      </c>
      <c r="E2133" s="109">
        <v>30</v>
      </c>
      <c r="F2133" s="86" t="str">
        <f>VLOOKUP(D2133,AI!B:G,2,FALSE)</f>
        <v>AI_born_event(RECEIVER, ARG0, ARG1, ARG2, ARG3,ARG4)</v>
      </c>
      <c r="G2133" s="86" t="str">
        <f>VLOOKUP(D2133,AI!B:G,3,FALSE)</f>
        <v>AI_update_event(RECEIVER, ARG0, ARG1, ARG2, ARG3,ARG4)</v>
      </c>
      <c r="H2133" s="57"/>
      <c r="I2133" s="57"/>
      <c r="J2133" s="86" t="str">
        <f>VLOOKUP(D2133,AI!B:G,6,FALSE)</f>
        <v>test_deadth_event(RECEIVER, ARG0, ARG1, ARG2, ARG3,ARG4)</v>
      </c>
      <c r="K2133" s="86">
        <f t="shared" si="93"/>
        <v>0</v>
      </c>
      <c r="M2133" s="89"/>
      <c r="S2133" s="86"/>
    </row>
    <row r="2134" spans="1:19">
      <c r="A2134" s="4">
        <v>70025</v>
      </c>
      <c r="B2134" s="1">
        <v>40025</v>
      </c>
      <c r="C2134" s="33" t="s">
        <v>267</v>
      </c>
      <c r="D2134" s="85" t="str">
        <f>IF(IF(COUNTIF(AI!A:A,'表格编辑 '!C2134),TRUE,FALSE)=FALSE,"monster",(VLOOKUP(C2134,AI!A:B,2,FALSE)))</f>
        <v>monster</v>
      </c>
      <c r="E2134" s="109">
        <v>28</v>
      </c>
      <c r="F2134" s="86" t="str">
        <f>VLOOKUP(D2134,AI!B:G,2,FALSE)</f>
        <v>AI_born_event(RECEIVER, ARG0, ARG1, ARG2, ARG3,ARG4)</v>
      </c>
      <c r="G2134" s="86" t="str">
        <f>VLOOKUP(D2134,AI!B:G,3,FALSE)</f>
        <v>AI_update_event(RECEIVER, ARG0, ARG1, ARG2, ARG3,ARG4)</v>
      </c>
      <c r="H2134" s="57"/>
      <c r="I2134" s="57"/>
      <c r="J2134" s="86" t="str">
        <f>VLOOKUP(D2134,AI!B:G,6,FALSE)</f>
        <v>test_deadth_event(RECEIVER, ARG0, ARG1, ARG2, ARG3,ARG4)</v>
      </c>
      <c r="K2134" s="86">
        <f t="shared" si="93"/>
        <v>0</v>
      </c>
      <c r="M2134" s="89"/>
      <c r="S2134" s="86"/>
    </row>
    <row r="2135" spans="1:19">
      <c r="A2135" s="4">
        <v>70026</v>
      </c>
      <c r="B2135" s="1">
        <v>40026</v>
      </c>
      <c r="C2135" s="33" t="s">
        <v>273</v>
      </c>
      <c r="D2135" s="85" t="str">
        <f>IF(IF(COUNTIF(AI!A:A,'表格编辑 '!C2135),TRUE,FALSE)=FALSE,"monster",(VLOOKUP(C2135,AI!A:B,2,FALSE)))</f>
        <v>monster</v>
      </c>
      <c r="E2135" s="109">
        <v>1</v>
      </c>
      <c r="F2135" s="86" t="str">
        <f>VLOOKUP(D2135,AI!B:G,2,FALSE)</f>
        <v>AI_born_event(RECEIVER, ARG0, ARG1, ARG2, ARG3,ARG4)</v>
      </c>
      <c r="G2135" s="86" t="str">
        <f>VLOOKUP(D2135,AI!B:G,3,FALSE)</f>
        <v>AI_update_event(RECEIVER, ARG0, ARG1, ARG2, ARG3,ARG4)</v>
      </c>
      <c r="H2135" s="57"/>
      <c r="I2135" s="57"/>
      <c r="J2135" s="86" t="str">
        <f>VLOOKUP(D2135,AI!B:G,6,FALSE)</f>
        <v>test_deadth_event(RECEIVER, ARG0, ARG1, ARG2, ARG3,ARG4)</v>
      </c>
      <c r="K2135" s="86">
        <f t="shared" si="93"/>
        <v>0</v>
      </c>
      <c r="M2135" s="89"/>
      <c r="S2135" s="86"/>
    </row>
    <row r="2136" spans="1:19">
      <c r="A2136" s="4">
        <v>70027</v>
      </c>
      <c r="B2136" s="1">
        <v>40027</v>
      </c>
      <c r="C2136" s="33" t="s">
        <v>274</v>
      </c>
      <c r="D2136" s="85" t="str">
        <f>IF(IF(COUNTIF(AI!A:A,'表格编辑 '!C2136),TRUE,FALSE)=FALSE,"monster",(VLOOKUP(C2136,AI!A:B,2,FALSE)))</f>
        <v>monster</v>
      </c>
      <c r="E2136" s="109">
        <v>32</v>
      </c>
      <c r="F2136" s="86" t="str">
        <f>VLOOKUP(D2136,AI!B:G,2,FALSE)</f>
        <v>AI_born_event(RECEIVER, ARG0, ARG1, ARG2, ARG3,ARG4)</v>
      </c>
      <c r="G2136" s="86" t="str">
        <f>VLOOKUP(D2136,AI!B:G,3,FALSE)</f>
        <v>AI_update_event(RECEIVER, ARG0, ARG1, ARG2, ARG3,ARG4)</v>
      </c>
      <c r="H2136" s="57"/>
      <c r="I2136" s="57"/>
      <c r="J2136" s="86" t="str">
        <f>VLOOKUP(D2136,AI!B:G,6,FALSE)</f>
        <v>test_deadth_event(RECEIVER, ARG0, ARG1, ARG2, ARG3,ARG4)</v>
      </c>
      <c r="K2136" s="86">
        <f t="shared" si="93"/>
        <v>0</v>
      </c>
      <c r="M2136" s="89"/>
      <c r="S2136" s="86"/>
    </row>
    <row r="2137" spans="1:19">
      <c r="A2137" s="4">
        <v>70028</v>
      </c>
      <c r="B2137" s="1">
        <v>40028</v>
      </c>
      <c r="C2137" s="33" t="s">
        <v>275</v>
      </c>
      <c r="D2137" s="85" t="str">
        <f>IF(IF(COUNTIF(AI!A:A,'表格编辑 '!C2137),TRUE,FALSE)=FALSE,"monster",(VLOOKUP(C2137,AI!A:B,2,FALSE)))</f>
        <v>monster</v>
      </c>
      <c r="E2137" s="109">
        <v>50</v>
      </c>
      <c r="F2137" s="86" t="str">
        <f>VLOOKUP(D2137,AI!B:G,2,FALSE)</f>
        <v>AI_born_event(RECEIVER, ARG0, ARG1, ARG2, ARG3,ARG4)</v>
      </c>
      <c r="G2137" s="86" t="str">
        <f>VLOOKUP(D2137,AI!B:G,3,FALSE)</f>
        <v>AI_update_event(RECEIVER, ARG0, ARG1, ARG2, ARG3,ARG4)</v>
      </c>
      <c r="H2137" s="57"/>
      <c r="I2137" s="57"/>
      <c r="J2137" s="86" t="str">
        <f>VLOOKUP(D2137,AI!B:G,6,FALSE)</f>
        <v>test_deadth_event(RECEIVER, ARG0, ARG1, ARG2, ARG3,ARG4)</v>
      </c>
      <c r="K2137" s="86">
        <f t="shared" si="93"/>
        <v>0</v>
      </c>
      <c r="M2137" s="89"/>
      <c r="S2137" s="86"/>
    </row>
    <row r="2138" spans="1:19">
      <c r="A2138" s="4">
        <v>70029</v>
      </c>
      <c r="B2138" s="1">
        <v>40029</v>
      </c>
      <c r="C2138" s="33" t="s">
        <v>276</v>
      </c>
      <c r="D2138" s="85" t="str">
        <f>IF(IF(COUNTIF(AI!A:A,'表格编辑 '!C2138),TRUE,FALSE)=FALSE,"monster",(VLOOKUP(C2138,AI!A:B,2,FALSE)))</f>
        <v>monster</v>
      </c>
      <c r="E2138" s="109">
        <v>50</v>
      </c>
      <c r="F2138" s="86" t="str">
        <f>VLOOKUP(D2138,AI!B:G,2,FALSE)</f>
        <v>AI_born_event(RECEIVER, ARG0, ARG1, ARG2, ARG3,ARG4)</v>
      </c>
      <c r="G2138" s="86" t="str">
        <f>VLOOKUP(D2138,AI!B:G,3,FALSE)</f>
        <v>AI_update_event(RECEIVER, ARG0, ARG1, ARG2, ARG3,ARG4)</v>
      </c>
      <c r="H2138" s="57"/>
      <c r="I2138" s="57"/>
      <c r="J2138" s="86" t="str">
        <f>VLOOKUP(D2138,AI!B:G,6,FALSE)</f>
        <v>test_deadth_event(RECEIVER, ARG0, ARG1, ARG2, ARG3,ARG4)</v>
      </c>
      <c r="K2138" s="86">
        <f t="shared" si="93"/>
        <v>0</v>
      </c>
      <c r="M2138" s="89"/>
      <c r="S2138" s="86"/>
    </row>
    <row r="2139" spans="1:19">
      <c r="A2139" s="4">
        <v>70030</v>
      </c>
      <c r="B2139" s="1">
        <v>40030</v>
      </c>
      <c r="C2139" s="15" t="s">
        <v>286</v>
      </c>
      <c r="D2139" s="85" t="str">
        <f>IF(IF(COUNTIF(AI!A:A,'表格编辑 '!C2139),TRUE,FALSE)=FALSE,"monster",(VLOOKUP(C2139,AI!A:B,2,FALSE)))</f>
        <v>monster</v>
      </c>
      <c r="E2139" s="109">
        <v>1</v>
      </c>
      <c r="F2139" s="86" t="str">
        <f>VLOOKUP(D2139,AI!B:G,2,FALSE)</f>
        <v>AI_born_event(RECEIVER, ARG0, ARG1, ARG2, ARG3,ARG4)</v>
      </c>
      <c r="G2139" s="86" t="str">
        <f>VLOOKUP(D2139,AI!B:G,3,FALSE)</f>
        <v>AI_update_event(RECEIVER, ARG0, ARG1, ARG2, ARG3,ARG4)</v>
      </c>
      <c r="H2139" s="57"/>
      <c r="I2139" s="57"/>
      <c r="J2139" s="86" t="str">
        <f>VLOOKUP(D2139,AI!B:G,6,FALSE)</f>
        <v>test_deadth_event(RECEIVER, ARG0, ARG1, ARG2, ARG3,ARG4)</v>
      </c>
      <c r="K2139" s="86">
        <f t="shared" si="93"/>
        <v>0</v>
      </c>
      <c r="M2139" s="89"/>
      <c r="S2139" s="86"/>
    </row>
    <row r="2140" spans="1:19">
      <c r="A2140" s="4">
        <v>70031</v>
      </c>
      <c r="B2140" s="1">
        <v>40031</v>
      </c>
      <c r="C2140" s="25" t="s">
        <v>287</v>
      </c>
      <c r="D2140" s="85" t="str">
        <f>IF(IF(COUNTIF(AI!A:A,'表格编辑 '!C2140),TRUE,FALSE)=FALSE,"monster",(VLOOKUP(C2140,AI!A:B,2,FALSE)))</f>
        <v>monster</v>
      </c>
      <c r="E2140" s="109">
        <v>1</v>
      </c>
      <c r="F2140" s="86" t="str">
        <f>VLOOKUP(D2140,AI!B:G,2,FALSE)</f>
        <v>AI_born_event(RECEIVER, ARG0, ARG1, ARG2, ARG3,ARG4)</v>
      </c>
      <c r="G2140" s="86" t="str">
        <f>VLOOKUP(D2140,AI!B:G,3,FALSE)</f>
        <v>AI_update_event(RECEIVER, ARG0, ARG1, ARG2, ARG3,ARG4)</v>
      </c>
      <c r="H2140" s="57"/>
      <c r="I2140" s="57"/>
      <c r="J2140" s="86" t="str">
        <f>VLOOKUP(D2140,AI!B:G,6,FALSE)</f>
        <v>test_deadth_event(RECEIVER, ARG0, ARG1, ARG2, ARG3,ARG4)</v>
      </c>
      <c r="K2140" s="86">
        <f t="shared" si="93"/>
        <v>0</v>
      </c>
      <c r="M2140" s="89"/>
      <c r="S2140" s="86"/>
    </row>
    <row r="2141" spans="1:19">
      <c r="A2141" s="4">
        <v>70032</v>
      </c>
      <c r="B2141" s="1">
        <v>40032</v>
      </c>
      <c r="C2141" s="25" t="s">
        <v>288</v>
      </c>
      <c r="D2141" s="85" t="str">
        <f>IF(IF(COUNTIF(AI!A:A,'表格编辑 '!C2141),TRUE,FALSE)=FALSE,"monster",(VLOOKUP(C2141,AI!A:B,2,FALSE)))</f>
        <v>monster</v>
      </c>
      <c r="E2141" s="109">
        <v>1</v>
      </c>
      <c r="F2141" s="86" t="str">
        <f>VLOOKUP(D2141,AI!B:G,2,FALSE)</f>
        <v>AI_born_event(RECEIVER, ARG0, ARG1, ARG2, ARG3,ARG4)</v>
      </c>
      <c r="G2141" s="86" t="str">
        <f>VLOOKUP(D2141,AI!B:G,3,FALSE)</f>
        <v>AI_update_event(RECEIVER, ARG0, ARG1, ARG2, ARG3,ARG4)</v>
      </c>
      <c r="H2141" s="57"/>
      <c r="I2141" s="57"/>
      <c r="J2141" s="86" t="str">
        <f>VLOOKUP(D2141,AI!B:G,6,FALSE)</f>
        <v>test_deadth_event(RECEIVER, ARG0, ARG1, ARG2, ARG3,ARG4)</v>
      </c>
      <c r="K2141" s="86">
        <f t="shared" si="93"/>
        <v>0</v>
      </c>
      <c r="M2141" s="89"/>
      <c r="S2141" s="86"/>
    </row>
    <row r="2142" spans="1:19">
      <c r="A2142" s="4">
        <v>70033</v>
      </c>
      <c r="B2142" s="1">
        <v>40033</v>
      </c>
      <c r="C2142" s="25" t="s">
        <v>289</v>
      </c>
      <c r="D2142" s="85" t="str">
        <f>IF(IF(COUNTIF(AI!A:A,'表格编辑 '!C2142),TRUE,FALSE)=FALSE,"monster",(VLOOKUP(C2142,AI!A:B,2,FALSE)))</f>
        <v>monster</v>
      </c>
      <c r="E2142" s="109">
        <v>1</v>
      </c>
      <c r="F2142" s="86" t="str">
        <f>VLOOKUP(D2142,AI!B:G,2,FALSE)</f>
        <v>AI_born_event(RECEIVER, ARG0, ARG1, ARG2, ARG3,ARG4)</v>
      </c>
      <c r="G2142" s="86" t="str">
        <f>VLOOKUP(D2142,AI!B:G,3,FALSE)</f>
        <v>AI_update_event(RECEIVER, ARG0, ARG1, ARG2, ARG3,ARG4)</v>
      </c>
      <c r="H2142" s="57"/>
      <c r="I2142" s="57"/>
      <c r="J2142" s="86" t="str">
        <f>VLOOKUP(D2142,AI!B:G,6,FALSE)</f>
        <v>test_deadth_event(RECEIVER, ARG0, ARG1, ARG2, ARG3,ARG4)</v>
      </c>
      <c r="K2142" s="86">
        <f t="shared" si="93"/>
        <v>0</v>
      </c>
      <c r="M2142" s="89"/>
      <c r="S2142" s="86"/>
    </row>
    <row r="2143" spans="1:19">
      <c r="A2143" s="4">
        <v>70034</v>
      </c>
      <c r="B2143" s="1">
        <v>40034</v>
      </c>
      <c r="C2143" s="25" t="s">
        <v>290</v>
      </c>
      <c r="D2143" s="85" t="str">
        <f>IF(IF(COUNTIF(AI!A:A,'表格编辑 '!C2143),TRUE,FALSE)=FALSE,"monster",(VLOOKUP(C2143,AI!A:B,2,FALSE)))</f>
        <v>monster</v>
      </c>
      <c r="E2143" s="109">
        <v>1</v>
      </c>
      <c r="F2143" s="86" t="str">
        <f>VLOOKUP(D2143,AI!B:G,2,FALSE)</f>
        <v>AI_born_event(RECEIVER, ARG0, ARG1, ARG2, ARG3,ARG4)</v>
      </c>
      <c r="G2143" s="86" t="str">
        <f>VLOOKUP(D2143,AI!B:G,3,FALSE)</f>
        <v>AI_update_event(RECEIVER, ARG0, ARG1, ARG2, ARG3,ARG4)</v>
      </c>
      <c r="H2143" s="57"/>
      <c r="I2143" s="57"/>
      <c r="J2143" s="86" t="str">
        <f>VLOOKUP(D2143,AI!B:G,6,FALSE)</f>
        <v>test_deadth_event(RECEIVER, ARG0, ARG1, ARG2, ARG3,ARG4)</v>
      </c>
      <c r="K2143" s="86">
        <f t="shared" si="93"/>
        <v>0</v>
      </c>
      <c r="M2143" s="89"/>
      <c r="S2143" s="86"/>
    </row>
    <row r="2144" spans="1:19">
      <c r="A2144" s="4">
        <v>70035</v>
      </c>
      <c r="B2144" s="1">
        <v>40035</v>
      </c>
      <c r="C2144" s="25" t="s">
        <v>291</v>
      </c>
      <c r="D2144" s="85" t="str">
        <f>IF(IF(COUNTIF(AI!A:A,'表格编辑 '!C2144),TRUE,FALSE)=FALSE,"monster",(VLOOKUP(C2144,AI!A:B,2,FALSE)))</f>
        <v>monster</v>
      </c>
      <c r="E2144" s="109">
        <v>1</v>
      </c>
      <c r="F2144" s="86" t="str">
        <f>VLOOKUP(D2144,AI!B:G,2,FALSE)</f>
        <v>AI_born_event(RECEIVER, ARG0, ARG1, ARG2, ARG3,ARG4)</v>
      </c>
      <c r="G2144" s="86" t="str">
        <f>VLOOKUP(D2144,AI!B:G,3,FALSE)</f>
        <v>AI_update_event(RECEIVER, ARG0, ARG1, ARG2, ARG3,ARG4)</v>
      </c>
      <c r="H2144" s="57"/>
      <c r="I2144" s="57"/>
      <c r="J2144" s="86" t="str">
        <f>VLOOKUP(D2144,AI!B:G,6,FALSE)</f>
        <v>test_deadth_event(RECEIVER, ARG0, ARG1, ARG2, ARG3,ARG4)</v>
      </c>
      <c r="K2144" s="86">
        <v>1</v>
      </c>
      <c r="M2144" s="89"/>
      <c r="S2144" s="86"/>
    </row>
    <row r="2145" spans="1:32">
      <c r="A2145" s="4">
        <v>70036</v>
      </c>
      <c r="B2145" s="1">
        <v>40036</v>
      </c>
      <c r="C2145" s="111" t="s">
        <v>551</v>
      </c>
      <c r="D2145" s="85" t="str">
        <f>IF(IF(COUNTIF(AI!A:A,'表格编辑 '!C2145),TRUE,FALSE)=FALSE,"monster",(VLOOKUP(C2145,AI!A:B,2,FALSE)))</f>
        <v>monster</v>
      </c>
      <c r="E2145" s="2">
        <v>30</v>
      </c>
      <c r="F2145" s="30" t="s">
        <v>552</v>
      </c>
      <c r="G2145" s="30" t="s">
        <v>553</v>
      </c>
      <c r="J2145" s="86" t="str">
        <f>VLOOKUP(D2145,AI!B:G,6,FALSE)</f>
        <v>test_deadth_event(RECEIVER, ARG0, ARG1, ARG2, ARG3,ARG4)</v>
      </c>
      <c r="K2145" s="86">
        <v>1</v>
      </c>
      <c r="L2145" s="30">
        <v>8295</v>
      </c>
      <c r="M2145" s="89">
        <f t="shared" ref="M2145:M2146" si="94">E2145*30</f>
        <v>900</v>
      </c>
      <c r="N2145" s="30">
        <v>100</v>
      </c>
      <c r="O2145" s="30">
        <v>110</v>
      </c>
      <c r="P2145" s="30">
        <v>100</v>
      </c>
      <c r="Q2145" s="30">
        <v>50</v>
      </c>
      <c r="R2145" s="30">
        <v>200</v>
      </c>
      <c r="S2145" s="86">
        <v>320</v>
      </c>
      <c r="U2145" s="30">
        <v>50</v>
      </c>
      <c r="W2145" s="30">
        <v>30</v>
      </c>
      <c r="Y2145" s="30">
        <v>100</v>
      </c>
      <c r="Z2145" s="30">
        <v>100</v>
      </c>
      <c r="AA2145" s="30">
        <v>100</v>
      </c>
      <c r="AB2145" s="30">
        <v>100</v>
      </c>
      <c r="AC2145" s="30">
        <v>100</v>
      </c>
      <c r="AD2145" s="30">
        <v>100</v>
      </c>
      <c r="AF2145" s="90">
        <v>100047</v>
      </c>
    </row>
    <row r="2146" spans="1:32">
      <c r="A2146" s="4">
        <v>70037</v>
      </c>
      <c r="B2146" s="1">
        <v>40037</v>
      </c>
      <c r="C2146" s="111" t="s">
        <v>554</v>
      </c>
      <c r="D2146" s="85" t="str">
        <f>IF(IF(COUNTIF(AI!A:A,'表格编辑 '!C2146),TRUE,FALSE)=FALSE,"monster",(VLOOKUP(C2146,AI!A:B,2,FALSE)))</f>
        <v>monster</v>
      </c>
      <c r="E2146" s="2">
        <v>31</v>
      </c>
      <c r="F2146" s="30" t="s">
        <v>552</v>
      </c>
      <c r="G2146" s="30" t="s">
        <v>553</v>
      </c>
      <c r="J2146" s="86" t="str">
        <f>VLOOKUP(D2146,AI!B:G,6,FALSE)</f>
        <v>test_deadth_event(RECEIVER, ARG0, ARG1, ARG2, ARG3,ARG4)</v>
      </c>
      <c r="K2146" s="86">
        <v>1</v>
      </c>
      <c r="L2146" s="30">
        <v>8295</v>
      </c>
      <c r="M2146" s="89">
        <f t="shared" si="94"/>
        <v>930</v>
      </c>
      <c r="N2146" s="30">
        <v>170</v>
      </c>
      <c r="O2146" s="30">
        <v>110</v>
      </c>
      <c r="P2146" s="30">
        <v>100</v>
      </c>
      <c r="Q2146" s="30">
        <v>20</v>
      </c>
      <c r="R2146" s="30">
        <v>200</v>
      </c>
      <c r="S2146" s="86">
        <v>320</v>
      </c>
      <c r="U2146" s="30">
        <v>50</v>
      </c>
      <c r="W2146" s="30">
        <v>30</v>
      </c>
      <c r="Y2146" s="30">
        <v>100</v>
      </c>
      <c r="Z2146" s="30">
        <v>100</v>
      </c>
      <c r="AA2146" s="30">
        <v>100</v>
      </c>
      <c r="AB2146" s="30">
        <v>100</v>
      </c>
      <c r="AC2146" s="30">
        <v>100</v>
      </c>
      <c r="AD2146" s="30">
        <v>100</v>
      </c>
      <c r="AF2146" s="90">
        <v>100047</v>
      </c>
    </row>
    <row r="2147" spans="1:32">
      <c r="A2147" s="4">
        <v>70038</v>
      </c>
      <c r="B2147" s="1">
        <v>40038</v>
      </c>
      <c r="C2147" s="111" t="s">
        <v>555</v>
      </c>
      <c r="D2147" s="85" t="str">
        <f>IF(IF(COUNTIF(AI!A:A,'表格编辑 '!C2147),TRUE,FALSE)=FALSE,"monster",(VLOOKUP(C2147,AI!A:B,2,FALSE)))</f>
        <v>monster</v>
      </c>
      <c r="E2147" s="2">
        <v>32</v>
      </c>
      <c r="F2147" s="30" t="s">
        <v>552</v>
      </c>
      <c r="G2147" s="30" t="s">
        <v>553</v>
      </c>
      <c r="J2147" s="86" t="str">
        <f>VLOOKUP(D2147,AI!B:G,6,FALSE)</f>
        <v>test_deadth_event(RECEIVER, ARG0, ARG1, ARG2, ARG3,ARG4)</v>
      </c>
      <c r="K2147" s="86">
        <v>1</v>
      </c>
      <c r="L2147" s="30">
        <v>8295</v>
      </c>
      <c r="M2147" s="89">
        <f t="shared" ref="M2147:M2151" si="95">E2147*30</f>
        <v>960</v>
      </c>
      <c r="N2147" s="30">
        <v>100</v>
      </c>
      <c r="O2147" s="30">
        <v>110</v>
      </c>
      <c r="P2147" s="30">
        <v>100</v>
      </c>
      <c r="Q2147" s="30">
        <v>50</v>
      </c>
      <c r="R2147" s="30">
        <v>200</v>
      </c>
      <c r="S2147" s="86">
        <v>320</v>
      </c>
      <c r="U2147" s="30">
        <v>50</v>
      </c>
      <c r="W2147" s="30">
        <v>30</v>
      </c>
      <c r="Y2147" s="30">
        <v>100</v>
      </c>
      <c r="Z2147" s="30">
        <v>100</v>
      </c>
      <c r="AA2147" s="30">
        <v>100</v>
      </c>
      <c r="AB2147" s="30">
        <v>100</v>
      </c>
      <c r="AC2147" s="30">
        <v>100</v>
      </c>
      <c r="AD2147" s="30">
        <v>100</v>
      </c>
      <c r="AF2147" s="90">
        <v>100047</v>
      </c>
    </row>
    <row r="2148" spans="1:32">
      <c r="A2148" s="4">
        <v>70039</v>
      </c>
      <c r="B2148" s="1">
        <v>40039</v>
      </c>
      <c r="C2148" s="111" t="s">
        <v>556</v>
      </c>
      <c r="D2148" s="85" t="str">
        <f>IF(IF(COUNTIF(AI!A:A,'表格编辑 '!C2148),TRUE,FALSE)=FALSE,"monster",(VLOOKUP(C2148,AI!A:B,2,FALSE)))</f>
        <v>monster</v>
      </c>
      <c r="E2148" s="2">
        <v>33</v>
      </c>
      <c r="F2148" s="30" t="s">
        <v>552</v>
      </c>
      <c r="G2148" s="30" t="s">
        <v>553</v>
      </c>
      <c r="J2148" s="86" t="str">
        <f>VLOOKUP(D2148,AI!B:G,6,FALSE)</f>
        <v>test_deadth_event(RECEIVER, ARG0, ARG1, ARG2, ARG3,ARG4)</v>
      </c>
      <c r="K2148" s="86">
        <v>1</v>
      </c>
      <c r="L2148" s="30">
        <v>8295</v>
      </c>
      <c r="M2148" s="89">
        <f t="shared" si="95"/>
        <v>990</v>
      </c>
      <c r="N2148" s="30">
        <v>170</v>
      </c>
      <c r="O2148" s="30">
        <v>110</v>
      </c>
      <c r="P2148" s="30">
        <v>100</v>
      </c>
      <c r="Q2148" s="30">
        <v>20</v>
      </c>
      <c r="R2148" s="30">
        <v>200</v>
      </c>
      <c r="S2148" s="86">
        <v>320</v>
      </c>
      <c r="U2148" s="30">
        <v>50</v>
      </c>
      <c r="W2148" s="30">
        <v>30</v>
      </c>
      <c r="Y2148" s="30">
        <v>100</v>
      </c>
      <c r="Z2148" s="30">
        <v>100</v>
      </c>
      <c r="AA2148" s="30">
        <v>100</v>
      </c>
      <c r="AB2148" s="30">
        <v>100</v>
      </c>
      <c r="AC2148" s="30">
        <v>100</v>
      </c>
      <c r="AD2148" s="30">
        <v>100</v>
      </c>
      <c r="AF2148" s="90">
        <v>100047</v>
      </c>
    </row>
    <row r="2149" spans="1:32">
      <c r="A2149" s="4">
        <v>70040</v>
      </c>
      <c r="B2149" s="1">
        <v>40040</v>
      </c>
      <c r="C2149" s="111" t="s">
        <v>557</v>
      </c>
      <c r="D2149" s="85" t="str">
        <f>IF(IF(COUNTIF(AI!A:A,'表格编辑 '!C2149),TRUE,FALSE)=FALSE,"monster",(VLOOKUP(C2149,AI!A:B,2,FALSE)))</f>
        <v>monster</v>
      </c>
      <c r="E2149" s="2">
        <v>34</v>
      </c>
      <c r="F2149" s="30" t="s">
        <v>552</v>
      </c>
      <c r="G2149" s="30" t="s">
        <v>553</v>
      </c>
      <c r="J2149" s="86" t="str">
        <f>VLOOKUP(D2149,AI!B:G,6,FALSE)</f>
        <v>test_deadth_event(RECEIVER, ARG0, ARG1, ARG2, ARG3,ARG4)</v>
      </c>
      <c r="K2149" s="86">
        <v>1</v>
      </c>
      <c r="L2149" s="30">
        <v>8295</v>
      </c>
      <c r="M2149" s="89">
        <f t="shared" si="95"/>
        <v>1020</v>
      </c>
      <c r="N2149" s="30">
        <v>100</v>
      </c>
      <c r="O2149" s="30">
        <v>110</v>
      </c>
      <c r="P2149" s="30">
        <v>100</v>
      </c>
      <c r="Q2149" s="30">
        <v>50</v>
      </c>
      <c r="R2149" s="30">
        <v>200</v>
      </c>
      <c r="S2149" s="86">
        <v>320</v>
      </c>
      <c r="U2149" s="30">
        <v>50</v>
      </c>
      <c r="W2149" s="30">
        <v>30</v>
      </c>
      <c r="Y2149" s="30">
        <v>100</v>
      </c>
      <c r="Z2149" s="30">
        <v>100</v>
      </c>
      <c r="AA2149" s="30">
        <v>100</v>
      </c>
      <c r="AB2149" s="30">
        <v>100</v>
      </c>
      <c r="AC2149" s="30">
        <v>100</v>
      </c>
      <c r="AD2149" s="30">
        <v>100</v>
      </c>
      <c r="AF2149" s="90">
        <v>100047</v>
      </c>
    </row>
    <row r="2150" spans="1:32">
      <c r="A2150" s="4">
        <v>70041</v>
      </c>
      <c r="B2150" s="1">
        <v>40041</v>
      </c>
      <c r="C2150" s="112" t="s">
        <v>558</v>
      </c>
      <c r="D2150" s="85" t="str">
        <f>IF(IF(COUNTIF(AI!A:A,'表格编辑 '!C2150),TRUE,FALSE)=FALSE,"monster",(VLOOKUP(C2150,AI!A:B,2,FALSE)))</f>
        <v>monster</v>
      </c>
      <c r="E2150" s="2">
        <v>40</v>
      </c>
      <c r="F2150" s="30" t="s">
        <v>552</v>
      </c>
      <c r="G2150" s="30" t="s">
        <v>553</v>
      </c>
      <c r="J2150" s="86" t="str">
        <f>VLOOKUP(D2150,AI!B:G,6,FALSE)</f>
        <v>test_deadth_event(RECEIVER, ARG0, ARG1, ARG2, ARG3,ARG4)</v>
      </c>
      <c r="K2150" s="86">
        <v>1</v>
      </c>
      <c r="L2150" s="30">
        <v>12645</v>
      </c>
      <c r="M2150" s="89">
        <f t="shared" si="95"/>
        <v>1200</v>
      </c>
      <c r="N2150" s="30">
        <v>250</v>
      </c>
      <c r="O2150" s="30">
        <v>150</v>
      </c>
      <c r="P2150" s="30">
        <v>100</v>
      </c>
      <c r="Q2150" s="30">
        <v>20</v>
      </c>
      <c r="R2150" s="30">
        <v>200</v>
      </c>
      <c r="S2150" s="86">
        <v>320</v>
      </c>
      <c r="U2150" s="30">
        <v>50</v>
      </c>
      <c r="W2150" s="30">
        <v>30</v>
      </c>
      <c r="Y2150" s="30">
        <v>100</v>
      </c>
      <c r="Z2150" s="30">
        <v>100</v>
      </c>
      <c r="AA2150" s="30">
        <v>100</v>
      </c>
      <c r="AB2150" s="30">
        <v>100</v>
      </c>
      <c r="AC2150" s="30">
        <v>100</v>
      </c>
      <c r="AD2150" s="30">
        <v>100</v>
      </c>
      <c r="AF2150" s="90">
        <v>100070</v>
      </c>
    </row>
    <row r="2151" spans="1:32">
      <c r="A2151" s="4">
        <v>70042</v>
      </c>
      <c r="B2151" s="1">
        <v>40042</v>
      </c>
      <c r="C2151" s="112" t="s">
        <v>559</v>
      </c>
      <c r="D2151" s="85" t="str">
        <f>IF(IF(COUNTIF(AI!A:A,'表格编辑 '!C2151),TRUE,FALSE)=FALSE,"monster",(VLOOKUP(C2151,AI!A:B,2,FALSE)))</f>
        <v>monster</v>
      </c>
      <c r="E2151" s="2">
        <v>41</v>
      </c>
      <c r="F2151" s="30" t="s">
        <v>552</v>
      </c>
      <c r="G2151" s="30" t="s">
        <v>553</v>
      </c>
      <c r="J2151" s="86" t="str">
        <f>VLOOKUP(D2151,AI!B:G,6,FALSE)</f>
        <v>test_deadth_event(RECEIVER, ARG0, ARG1, ARG2, ARG3,ARG4)</v>
      </c>
      <c r="K2151" s="86">
        <v>1</v>
      </c>
      <c r="L2151" s="30">
        <v>12645</v>
      </c>
      <c r="M2151" s="89">
        <f t="shared" si="95"/>
        <v>1230</v>
      </c>
      <c r="N2151" s="30">
        <v>100</v>
      </c>
      <c r="O2151" s="30">
        <v>150</v>
      </c>
      <c r="P2151" s="30">
        <v>100</v>
      </c>
      <c r="Q2151" s="30">
        <v>200</v>
      </c>
      <c r="R2151" s="30">
        <v>200</v>
      </c>
      <c r="S2151" s="86">
        <v>320</v>
      </c>
      <c r="U2151" s="30">
        <v>50</v>
      </c>
      <c r="W2151" s="30">
        <v>30</v>
      </c>
      <c r="Y2151" s="30">
        <v>100</v>
      </c>
      <c r="Z2151" s="30">
        <v>100</v>
      </c>
      <c r="AA2151" s="30">
        <v>100</v>
      </c>
      <c r="AB2151" s="30">
        <v>100</v>
      </c>
      <c r="AC2151" s="30">
        <v>100</v>
      </c>
      <c r="AD2151" s="30">
        <v>100</v>
      </c>
      <c r="AF2151" s="90">
        <v>100070</v>
      </c>
    </row>
    <row r="2152" spans="1:32">
      <c r="A2152" s="4">
        <v>70043</v>
      </c>
      <c r="B2152" s="1">
        <v>40043</v>
      </c>
      <c r="C2152" s="112" t="s">
        <v>560</v>
      </c>
      <c r="D2152" s="85" t="str">
        <f>IF(IF(COUNTIF(AI!A:A,'表格编辑 '!C2152),TRUE,FALSE)=FALSE,"monster",(VLOOKUP(C2152,AI!A:B,2,FALSE)))</f>
        <v>monster</v>
      </c>
      <c r="E2152" s="2">
        <v>42</v>
      </c>
      <c r="F2152" s="30" t="s">
        <v>552</v>
      </c>
      <c r="G2152" s="30" t="s">
        <v>553</v>
      </c>
      <c r="J2152" s="86" t="str">
        <f>VLOOKUP(D2152,AI!B:G,6,FALSE)</f>
        <v>test_deadth_event(RECEIVER, ARG0, ARG1, ARG2, ARG3,ARG4)</v>
      </c>
      <c r="K2152" s="86">
        <v>1</v>
      </c>
      <c r="L2152" s="30">
        <v>12645</v>
      </c>
      <c r="M2152" s="89">
        <f t="shared" ref="M2152:M2215" si="96">E2152*30</f>
        <v>1260</v>
      </c>
      <c r="N2152" s="30">
        <v>250</v>
      </c>
      <c r="O2152" s="30">
        <v>150</v>
      </c>
      <c r="P2152" s="30">
        <v>100</v>
      </c>
      <c r="Q2152" s="30">
        <v>20</v>
      </c>
      <c r="R2152" s="30">
        <v>200</v>
      </c>
      <c r="S2152" s="86">
        <v>320</v>
      </c>
      <c r="U2152" s="30">
        <v>50</v>
      </c>
      <c r="W2152" s="30">
        <v>30</v>
      </c>
      <c r="Y2152" s="30">
        <v>100</v>
      </c>
      <c r="Z2152" s="30">
        <v>100</v>
      </c>
      <c r="AA2152" s="30">
        <v>100</v>
      </c>
      <c r="AB2152" s="30">
        <v>100</v>
      </c>
      <c r="AC2152" s="30">
        <v>100</v>
      </c>
      <c r="AD2152" s="30">
        <v>100</v>
      </c>
      <c r="AF2152" s="90">
        <v>100070</v>
      </c>
    </row>
    <row r="2153" spans="1:32">
      <c r="A2153" s="4">
        <v>70044</v>
      </c>
      <c r="B2153" s="1">
        <v>40044</v>
      </c>
      <c r="C2153" s="112" t="s">
        <v>561</v>
      </c>
      <c r="D2153" s="85" t="str">
        <f>IF(IF(COUNTIF(AI!A:A,'表格编辑 '!C2153),TRUE,FALSE)=FALSE,"monster",(VLOOKUP(C2153,AI!A:B,2,FALSE)))</f>
        <v>monster</v>
      </c>
      <c r="E2153" s="2">
        <v>43</v>
      </c>
      <c r="F2153" s="30" t="s">
        <v>552</v>
      </c>
      <c r="G2153" s="30" t="s">
        <v>553</v>
      </c>
      <c r="J2153" s="86" t="str">
        <f>VLOOKUP(D2153,AI!B:G,6,FALSE)</f>
        <v>test_deadth_event(RECEIVER, ARG0, ARG1, ARG2, ARG3,ARG4)</v>
      </c>
      <c r="K2153" s="86">
        <v>1</v>
      </c>
      <c r="L2153" s="30">
        <v>12645</v>
      </c>
      <c r="M2153" s="89">
        <f t="shared" si="96"/>
        <v>1290</v>
      </c>
      <c r="N2153" s="30">
        <v>100</v>
      </c>
      <c r="O2153" s="30">
        <v>150</v>
      </c>
      <c r="P2153" s="30">
        <v>100</v>
      </c>
      <c r="Q2153" s="30">
        <v>200</v>
      </c>
      <c r="R2153" s="30">
        <v>200</v>
      </c>
      <c r="S2153" s="86">
        <v>320</v>
      </c>
      <c r="U2153" s="30">
        <v>50</v>
      </c>
      <c r="W2153" s="30">
        <v>30</v>
      </c>
      <c r="Y2153" s="30">
        <v>100</v>
      </c>
      <c r="Z2153" s="30">
        <v>100</v>
      </c>
      <c r="AA2153" s="30">
        <v>100</v>
      </c>
      <c r="AB2153" s="30">
        <v>100</v>
      </c>
      <c r="AC2153" s="30">
        <v>100</v>
      </c>
      <c r="AD2153" s="30">
        <v>100</v>
      </c>
      <c r="AF2153" s="90">
        <v>100070</v>
      </c>
    </row>
    <row r="2154" spans="1:32">
      <c r="A2154" s="4">
        <v>70045</v>
      </c>
      <c r="B2154" s="1">
        <v>40045</v>
      </c>
      <c r="C2154" s="112" t="s">
        <v>562</v>
      </c>
      <c r="D2154" s="85" t="str">
        <f>IF(IF(COUNTIF(AI!A:A,'表格编辑 '!C2154),TRUE,FALSE)=FALSE,"monster",(VLOOKUP(C2154,AI!A:B,2,FALSE)))</f>
        <v>monster</v>
      </c>
      <c r="E2154" s="2">
        <v>44</v>
      </c>
      <c r="F2154" s="30" t="s">
        <v>552</v>
      </c>
      <c r="G2154" s="30" t="s">
        <v>553</v>
      </c>
      <c r="J2154" s="86" t="str">
        <f>VLOOKUP(D2154,AI!B:G,6,FALSE)</f>
        <v>test_deadth_event(RECEIVER, ARG0, ARG1, ARG2, ARG3,ARG4)</v>
      </c>
      <c r="K2154" s="86">
        <v>1</v>
      </c>
      <c r="L2154" s="30">
        <v>12645</v>
      </c>
      <c r="M2154" s="89">
        <f t="shared" si="96"/>
        <v>1320</v>
      </c>
      <c r="N2154" s="30">
        <v>250</v>
      </c>
      <c r="O2154" s="30">
        <v>150</v>
      </c>
      <c r="P2154" s="30">
        <v>100</v>
      </c>
      <c r="Q2154" s="30">
        <v>250</v>
      </c>
      <c r="R2154" s="30">
        <v>200</v>
      </c>
      <c r="S2154" s="86">
        <v>320</v>
      </c>
      <c r="U2154" s="30">
        <v>50</v>
      </c>
      <c r="W2154" s="30">
        <v>30</v>
      </c>
      <c r="Y2154" s="30">
        <v>100</v>
      </c>
      <c r="Z2154" s="30">
        <v>100</v>
      </c>
      <c r="AA2154" s="30">
        <v>100</v>
      </c>
      <c r="AB2154" s="30">
        <v>100</v>
      </c>
      <c r="AC2154" s="30">
        <v>100</v>
      </c>
      <c r="AD2154" s="30">
        <v>100</v>
      </c>
      <c r="AF2154" s="90">
        <v>100070</v>
      </c>
    </row>
    <row r="2155" spans="1:23">
      <c r="A2155" s="4">
        <v>70046</v>
      </c>
      <c r="B2155" s="1">
        <v>40046</v>
      </c>
      <c r="C2155" s="113" t="s">
        <v>563</v>
      </c>
      <c r="D2155" s="85" t="str">
        <f>IF(IF(COUNTIF(AI!A:A,'表格编辑 '!C2155),TRUE,FALSE)=FALSE,"monster",(VLOOKUP(C2155,AI!A:B,2,FALSE)))</f>
        <v>monster</v>
      </c>
      <c r="E2155" s="2">
        <v>50</v>
      </c>
      <c r="F2155" s="30" t="s">
        <v>564</v>
      </c>
      <c r="G2155" s="30" t="s">
        <v>564</v>
      </c>
      <c r="J2155" s="86" t="str">
        <f>VLOOKUP(D2155,AI!B:G,6,FALSE)</f>
        <v>test_deadth_event(RECEIVER, ARG0, ARG1, ARG2, ARG3,ARG4)</v>
      </c>
      <c r="K2155" s="86">
        <v>1</v>
      </c>
      <c r="L2155" s="30">
        <v>12645</v>
      </c>
      <c r="M2155" s="30">
        <f t="shared" si="96"/>
        <v>1500</v>
      </c>
      <c r="N2155" s="30">
        <v>150</v>
      </c>
      <c r="O2155" s="30">
        <v>350</v>
      </c>
      <c r="P2155" s="30">
        <v>100</v>
      </c>
      <c r="Q2155" s="30">
        <v>0</v>
      </c>
      <c r="R2155" s="30">
        <v>200</v>
      </c>
      <c r="S2155" s="86">
        <v>320</v>
      </c>
      <c r="W2155" s="30">
        <v>30</v>
      </c>
    </row>
    <row r="2156" spans="1:23">
      <c r="A2156" s="4">
        <v>70047</v>
      </c>
      <c r="B2156" s="1">
        <v>40047</v>
      </c>
      <c r="C2156" s="113" t="s">
        <v>537</v>
      </c>
      <c r="D2156" s="85" t="str">
        <f>IF(IF(COUNTIF(AI!A:A,'表格编辑 '!C2156),TRUE,FALSE)=FALSE,"monster",(VLOOKUP(C2156,AI!A:B,2,FALSE)))</f>
        <v>monster</v>
      </c>
      <c r="E2156" s="2">
        <v>50</v>
      </c>
      <c r="F2156" s="86" t="str">
        <f>VLOOKUP(D2156,AI!B:G,2,FALSE)</f>
        <v>AI_born_event(RECEIVER, ARG0, ARG1, ARG2, ARG3,ARG4)</v>
      </c>
      <c r="G2156" s="86" t="str">
        <f>VLOOKUP(D2156,AI!B:G,3,FALSE)</f>
        <v>AI_update_event(RECEIVER, ARG0, ARG1, ARG2, ARG3,ARG4)</v>
      </c>
      <c r="J2156" s="86" t="str">
        <f>VLOOKUP(D2156,AI!B:G,6,FALSE)</f>
        <v>test_deadth_event(RECEIVER, ARG0, ARG1, ARG2, ARG3,ARG4)</v>
      </c>
      <c r="K2156" s="86">
        <v>1</v>
      </c>
      <c r="L2156" s="30">
        <v>2000</v>
      </c>
      <c r="M2156" s="30">
        <f t="shared" si="96"/>
        <v>1500</v>
      </c>
      <c r="N2156" s="30">
        <v>50</v>
      </c>
      <c r="O2156" s="30">
        <v>150</v>
      </c>
      <c r="P2156" s="30">
        <v>100</v>
      </c>
      <c r="Q2156" s="30">
        <v>20</v>
      </c>
      <c r="R2156" s="30">
        <v>200</v>
      </c>
      <c r="S2156" s="86">
        <v>320</v>
      </c>
      <c r="W2156" s="30">
        <v>30</v>
      </c>
    </row>
    <row r="2157" spans="1:23">
      <c r="A2157" s="4">
        <v>70048</v>
      </c>
      <c r="B2157" s="1">
        <v>40048</v>
      </c>
      <c r="C2157" s="113" t="s">
        <v>565</v>
      </c>
      <c r="D2157" s="85" t="str">
        <f>IF(IF(COUNTIF(AI!A:A,'表格编辑 '!C2157),TRUE,FALSE)=FALSE,"monster",(VLOOKUP(C2157,AI!A:B,2,FALSE)))</f>
        <v>monster</v>
      </c>
      <c r="E2157" s="2">
        <v>50</v>
      </c>
      <c r="F2157" s="30" t="s">
        <v>564</v>
      </c>
      <c r="G2157" s="30" t="s">
        <v>564</v>
      </c>
      <c r="J2157" s="86" t="str">
        <f>VLOOKUP(D2157,AI!B:G,6,FALSE)</f>
        <v>test_deadth_event(RECEIVER, ARG0, ARG1, ARG2, ARG3,ARG4)</v>
      </c>
      <c r="K2157" s="86">
        <v>1</v>
      </c>
      <c r="L2157" s="30">
        <v>12645</v>
      </c>
      <c r="M2157" s="30">
        <f t="shared" si="96"/>
        <v>1500</v>
      </c>
      <c r="N2157" s="30">
        <v>50</v>
      </c>
      <c r="O2157" s="30">
        <v>150</v>
      </c>
      <c r="P2157" s="30">
        <v>100</v>
      </c>
      <c r="Q2157" s="30">
        <v>300</v>
      </c>
      <c r="R2157" s="30">
        <v>200</v>
      </c>
      <c r="S2157" s="86">
        <v>320</v>
      </c>
      <c r="W2157" s="30">
        <v>30</v>
      </c>
    </row>
    <row r="2158" spans="1:23">
      <c r="A2158" s="4">
        <v>70049</v>
      </c>
      <c r="B2158" s="1">
        <v>40049</v>
      </c>
      <c r="C2158" s="113" t="s">
        <v>566</v>
      </c>
      <c r="D2158" s="85" t="str">
        <f>IF(IF(COUNTIF(AI!A:A,'表格编辑 '!C2158),TRUE,FALSE)=FALSE,"monster",(VLOOKUP(C2158,AI!A:B,2,FALSE)))</f>
        <v>monster</v>
      </c>
      <c r="E2158" s="2">
        <v>50</v>
      </c>
      <c r="F2158" s="86" t="str">
        <f>VLOOKUP(D2158,AI!B:G,2,FALSE)</f>
        <v>AI_born_event(RECEIVER, ARG0, ARG1, ARG2, ARG3,ARG4)</v>
      </c>
      <c r="G2158" s="86" t="str">
        <f>VLOOKUP(D2158,AI!B:G,3,FALSE)</f>
        <v>AI_update_event(RECEIVER, ARG0, ARG1, ARG2, ARG3,ARG4)</v>
      </c>
      <c r="J2158" s="86" t="str">
        <f>VLOOKUP(D2158,AI!B:G,6,FALSE)</f>
        <v>test_deadth_event(RECEIVER, ARG0, ARG1, ARG2, ARG3,ARG4)</v>
      </c>
      <c r="K2158" s="86">
        <v>1</v>
      </c>
      <c r="L2158" s="30">
        <v>2000</v>
      </c>
      <c r="M2158" s="30">
        <f t="shared" si="96"/>
        <v>1500</v>
      </c>
      <c r="N2158" s="30">
        <v>50</v>
      </c>
      <c r="O2158" s="30">
        <v>150</v>
      </c>
      <c r="P2158" s="30">
        <v>100</v>
      </c>
      <c r="Q2158" s="30">
        <v>80</v>
      </c>
      <c r="R2158" s="30">
        <v>200</v>
      </c>
      <c r="S2158" s="86">
        <v>320</v>
      </c>
      <c r="W2158" s="30">
        <v>30</v>
      </c>
    </row>
    <row r="2159" spans="1:23">
      <c r="A2159" s="4">
        <v>70050</v>
      </c>
      <c r="B2159" s="1">
        <v>40050</v>
      </c>
      <c r="C2159" s="113" t="s">
        <v>567</v>
      </c>
      <c r="D2159" s="85" t="str">
        <f>IF(IF(COUNTIF(AI!A:A,'表格编辑 '!C2159),TRUE,FALSE)=FALSE,"monster",(VLOOKUP(C2159,AI!A:B,2,FALSE)))</f>
        <v>monster</v>
      </c>
      <c r="E2159" s="2">
        <v>50</v>
      </c>
      <c r="F2159" s="30" t="s">
        <v>564</v>
      </c>
      <c r="G2159" s="30" t="s">
        <v>564</v>
      </c>
      <c r="J2159" s="86" t="str">
        <f>VLOOKUP(D2159,AI!B:G,6,FALSE)</f>
        <v>test_deadth_event(RECEIVER, ARG0, ARG1, ARG2, ARG3,ARG4)</v>
      </c>
      <c r="K2159" s="86">
        <v>1</v>
      </c>
      <c r="L2159" s="30">
        <v>12645</v>
      </c>
      <c r="M2159" s="30">
        <f t="shared" si="96"/>
        <v>1500</v>
      </c>
      <c r="N2159" s="30">
        <v>400</v>
      </c>
      <c r="O2159" s="30">
        <v>150</v>
      </c>
      <c r="P2159" s="30">
        <v>100</v>
      </c>
      <c r="Q2159" s="30">
        <v>20</v>
      </c>
      <c r="R2159" s="30">
        <v>200</v>
      </c>
      <c r="S2159" s="86">
        <v>320</v>
      </c>
      <c r="W2159" s="30">
        <v>30</v>
      </c>
    </row>
    <row r="2160" spans="1:23">
      <c r="A2160" s="4">
        <v>70051</v>
      </c>
      <c r="B2160" s="1">
        <v>40051</v>
      </c>
      <c r="C2160" s="113" t="s">
        <v>568</v>
      </c>
      <c r="D2160" s="85" t="str">
        <f>IF(IF(COUNTIF(AI!A:A,'表格编辑 '!C2160),TRUE,FALSE)=FALSE,"monster",(VLOOKUP(C2160,AI!A:B,2,FALSE)))</f>
        <v>monster</v>
      </c>
      <c r="E2160" s="2">
        <v>50</v>
      </c>
      <c r="F2160" s="86" t="str">
        <f>VLOOKUP(D2160,AI!B:G,2,FALSE)</f>
        <v>AI_born_event(RECEIVER, ARG0, ARG1, ARG2, ARG3,ARG4)</v>
      </c>
      <c r="G2160" s="86" t="str">
        <f>VLOOKUP(D2160,AI!B:G,3,FALSE)</f>
        <v>AI_update_event(RECEIVER, ARG0, ARG1, ARG2, ARG3,ARG4)</v>
      </c>
      <c r="J2160" s="86" t="str">
        <f>VLOOKUP(D2160,AI!B:G,6,FALSE)</f>
        <v>test_deadth_event(RECEIVER, ARG0, ARG1, ARG2, ARG3,ARG4)</v>
      </c>
      <c r="K2160" s="86">
        <v>1</v>
      </c>
      <c r="L2160" s="30">
        <v>1000</v>
      </c>
      <c r="M2160" s="30">
        <f t="shared" si="96"/>
        <v>1500</v>
      </c>
      <c r="N2160" s="30">
        <v>200</v>
      </c>
      <c r="O2160" s="30">
        <v>150</v>
      </c>
      <c r="P2160" s="30">
        <v>100</v>
      </c>
      <c r="Q2160" s="30">
        <v>20</v>
      </c>
      <c r="R2160" s="30">
        <v>200</v>
      </c>
      <c r="S2160" s="86">
        <v>320</v>
      </c>
      <c r="W2160" s="30">
        <v>30</v>
      </c>
    </row>
    <row r="2161" spans="1:31">
      <c r="A2161" s="4">
        <v>70052</v>
      </c>
      <c r="B2161" s="1">
        <v>40052</v>
      </c>
      <c r="C2161" s="113" t="s">
        <v>569</v>
      </c>
      <c r="D2161" s="85" t="str">
        <f>IF(IF(COUNTIF(AI!A:A,'表格编辑 '!C2161),TRUE,FALSE)=FALSE,"monster",(VLOOKUP(C2161,AI!A:B,2,FALSE)))</f>
        <v>monster</v>
      </c>
      <c r="E2161" s="2">
        <v>50</v>
      </c>
      <c r="F2161" s="30" t="s">
        <v>564</v>
      </c>
      <c r="G2161" s="30" t="s">
        <v>564</v>
      </c>
      <c r="J2161" s="86" t="str">
        <f>VLOOKUP(D2161,AI!B:G,6,FALSE)</f>
        <v>test_deadth_event(RECEIVER, ARG0, ARG1, ARG2, ARG3,ARG4)</v>
      </c>
      <c r="K2161" s="86">
        <v>1</v>
      </c>
      <c r="L2161" s="30">
        <v>12645</v>
      </c>
      <c r="M2161" s="30">
        <f t="shared" si="96"/>
        <v>1500</v>
      </c>
      <c r="N2161" s="30">
        <v>250</v>
      </c>
      <c r="O2161" s="30">
        <v>150</v>
      </c>
      <c r="P2161" s="30">
        <v>100</v>
      </c>
      <c r="Q2161" s="30">
        <v>20</v>
      </c>
      <c r="R2161" s="30">
        <v>200</v>
      </c>
      <c r="S2161" s="86">
        <v>320</v>
      </c>
      <c r="V2161" s="30">
        <v>50</v>
      </c>
      <c r="W2161" s="30">
        <v>30</v>
      </c>
      <c r="Y2161" s="30">
        <v>100</v>
      </c>
      <c r="Z2161" s="30">
        <v>100</v>
      </c>
      <c r="AA2161" s="30">
        <v>100</v>
      </c>
      <c r="AB2161" s="30">
        <v>100</v>
      </c>
      <c r="AC2161" s="30">
        <v>100</v>
      </c>
      <c r="AD2161" s="30">
        <v>100</v>
      </c>
      <c r="AE2161" s="30">
        <v>100</v>
      </c>
    </row>
    <row r="2162" spans="1:23">
      <c r="A2162" s="4">
        <v>70053</v>
      </c>
      <c r="B2162" s="1">
        <v>40053</v>
      </c>
      <c r="C2162" s="113" t="s">
        <v>570</v>
      </c>
      <c r="D2162" s="85" t="str">
        <f>IF(IF(COUNTIF(AI!A:A,'表格编辑 '!C2162),TRUE,FALSE)=FALSE,"monster",(VLOOKUP(C2162,AI!A:B,2,FALSE)))</f>
        <v>monster</v>
      </c>
      <c r="E2162" s="2">
        <v>50</v>
      </c>
      <c r="F2162" s="86" t="str">
        <f>VLOOKUP(D2162,AI!B:G,2,FALSE)</f>
        <v>AI_born_event(RECEIVER, ARG0, ARG1, ARG2, ARG3,ARG4)</v>
      </c>
      <c r="G2162" s="86" t="str">
        <f>VLOOKUP(D2162,AI!B:G,3,FALSE)</f>
        <v>AI_update_event(RECEIVER, ARG0, ARG1, ARG2, ARG3,ARG4)</v>
      </c>
      <c r="J2162" s="86" t="str">
        <f>VLOOKUP(D2162,AI!B:G,6,FALSE)</f>
        <v>test_deadth_event(RECEIVER, ARG0, ARG1, ARG2, ARG3,ARG4)</v>
      </c>
      <c r="K2162" s="86">
        <v>1</v>
      </c>
      <c r="L2162" s="30">
        <v>2000</v>
      </c>
      <c r="M2162" s="30">
        <f t="shared" si="96"/>
        <v>1500</v>
      </c>
      <c r="N2162" s="30">
        <v>50</v>
      </c>
      <c r="O2162" s="30">
        <v>150</v>
      </c>
      <c r="P2162" s="30">
        <v>100</v>
      </c>
      <c r="Q2162" s="30">
        <v>20</v>
      </c>
      <c r="R2162" s="30">
        <v>200</v>
      </c>
      <c r="S2162" s="86">
        <v>320</v>
      </c>
      <c r="W2162" s="30">
        <v>30</v>
      </c>
    </row>
    <row r="2163" spans="1:30">
      <c r="A2163" s="4">
        <v>70054</v>
      </c>
      <c r="B2163" s="1">
        <v>40054</v>
      </c>
      <c r="C2163" s="112" t="s">
        <v>571</v>
      </c>
      <c r="D2163" s="85" t="str">
        <f>IF(IF(COUNTIF(AI!A:A,'表格编辑 '!C2163),TRUE,FALSE)=FALSE,"monster",(VLOOKUP(C2163,AI!A:B,2,FALSE)))</f>
        <v>monster</v>
      </c>
      <c r="E2163" s="2">
        <v>50</v>
      </c>
      <c r="F2163" s="30" t="s">
        <v>552</v>
      </c>
      <c r="G2163" s="30" t="s">
        <v>553</v>
      </c>
      <c r="J2163" s="86" t="str">
        <f>VLOOKUP(D2163,AI!B:G,6,FALSE)</f>
        <v>test_deadth_event(RECEIVER, ARG0, ARG1, ARG2, ARG3,ARG4)</v>
      </c>
      <c r="K2163" s="86">
        <v>1</v>
      </c>
      <c r="L2163" s="30">
        <v>18645</v>
      </c>
      <c r="M2163" s="30">
        <f t="shared" si="96"/>
        <v>1500</v>
      </c>
      <c r="N2163" s="30">
        <v>350</v>
      </c>
      <c r="O2163" s="30">
        <v>150</v>
      </c>
      <c r="P2163" s="30">
        <v>100</v>
      </c>
      <c r="Q2163" s="30">
        <v>20</v>
      </c>
      <c r="R2163" s="30">
        <v>200</v>
      </c>
      <c r="S2163" s="86">
        <v>320</v>
      </c>
      <c r="W2163" s="30">
        <v>30</v>
      </c>
      <c r="X2163" s="30">
        <v>50</v>
      </c>
      <c r="Y2163" s="30">
        <v>100</v>
      </c>
      <c r="Z2163" s="30">
        <v>100</v>
      </c>
      <c r="AA2163" s="30">
        <v>100</v>
      </c>
      <c r="AB2163" s="30">
        <v>100</v>
      </c>
      <c r="AC2163" s="30">
        <v>100</v>
      </c>
      <c r="AD2163" s="30">
        <v>100</v>
      </c>
    </row>
    <row r="2164" spans="1:23">
      <c r="A2164" s="4">
        <v>70055</v>
      </c>
      <c r="B2164" s="1">
        <v>40055</v>
      </c>
      <c r="C2164" s="111" t="s">
        <v>572</v>
      </c>
      <c r="D2164" s="85" t="str">
        <f>IF(IF(COUNTIF(AI!A:A,'表格编辑 '!C2164),TRUE,FALSE)=FALSE,"monster",(VLOOKUP(C2164,AI!A:B,2,FALSE)))</f>
        <v>monster</v>
      </c>
      <c r="E2164" s="2">
        <v>60</v>
      </c>
      <c r="F2164" s="30" t="s">
        <v>552</v>
      </c>
      <c r="G2164" s="30" t="s">
        <v>553</v>
      </c>
      <c r="J2164" s="86" t="str">
        <f>VLOOKUP(D2164,AI!B:G,6,FALSE)</f>
        <v>test_deadth_event(RECEIVER, ARG0, ARG1, ARG2, ARG3,ARG4)</v>
      </c>
      <c r="K2164" s="86">
        <v>1</v>
      </c>
      <c r="L2164" s="30">
        <v>18000</v>
      </c>
      <c r="M2164" s="30">
        <f t="shared" si="96"/>
        <v>1800</v>
      </c>
      <c r="N2164" s="30">
        <v>100</v>
      </c>
      <c r="O2164" s="30">
        <v>150</v>
      </c>
      <c r="P2164" s="30">
        <v>100</v>
      </c>
      <c r="Q2164" s="30">
        <v>200</v>
      </c>
      <c r="R2164" s="30">
        <v>200</v>
      </c>
      <c r="S2164" s="86">
        <v>320</v>
      </c>
      <c r="W2164" s="30">
        <v>30</v>
      </c>
    </row>
    <row r="2165" spans="1:23">
      <c r="A2165" s="4">
        <v>70056</v>
      </c>
      <c r="B2165" s="1">
        <v>40056</v>
      </c>
      <c r="C2165" s="111" t="s">
        <v>573</v>
      </c>
      <c r="D2165" s="85" t="str">
        <f>IF(IF(COUNTIF(AI!A:A,'表格编辑 '!C2165),TRUE,FALSE)=FALSE,"monster",(VLOOKUP(C2165,AI!A:B,2,FALSE)))</f>
        <v>monster</v>
      </c>
      <c r="E2165" s="2">
        <v>60</v>
      </c>
      <c r="F2165" s="86" t="str">
        <f>VLOOKUP(D2165,AI!B:G,2,FALSE)</f>
        <v>AI_born_event(RECEIVER, ARG0, ARG1, ARG2, ARG3,ARG4)</v>
      </c>
      <c r="G2165" s="86" t="str">
        <f>VLOOKUP(D2165,AI!B:G,3,FALSE)</f>
        <v>AI_update_event(RECEIVER, ARG0, ARG1, ARG2, ARG3,ARG4)</v>
      </c>
      <c r="J2165" s="86" t="str">
        <f>VLOOKUP(D2165,AI!B:G,6,FALSE)</f>
        <v>test_deadth_event(RECEIVER, ARG0, ARG1, ARG2, ARG3,ARG4)</v>
      </c>
      <c r="K2165" s="86">
        <v>1</v>
      </c>
      <c r="L2165" s="30">
        <v>2500</v>
      </c>
      <c r="M2165" s="30">
        <f t="shared" si="96"/>
        <v>1800</v>
      </c>
      <c r="N2165" s="30">
        <v>200</v>
      </c>
      <c r="O2165" s="30">
        <v>150</v>
      </c>
      <c r="P2165" s="30">
        <v>100</v>
      </c>
      <c r="Q2165" s="30">
        <v>20</v>
      </c>
      <c r="R2165" s="30">
        <v>200</v>
      </c>
      <c r="S2165" s="86">
        <v>320</v>
      </c>
      <c r="W2165" s="30">
        <v>30</v>
      </c>
    </row>
    <row r="2166" spans="1:30">
      <c r="A2166" s="4">
        <v>70057</v>
      </c>
      <c r="B2166" s="1">
        <v>40057</v>
      </c>
      <c r="C2166" s="111" t="s">
        <v>574</v>
      </c>
      <c r="D2166" s="85" t="str">
        <f>IF(IF(COUNTIF(AI!A:A,'表格编辑 '!C2166),TRUE,FALSE)=FALSE,"monster",(VLOOKUP(C2166,AI!A:B,2,FALSE)))</f>
        <v>monster</v>
      </c>
      <c r="E2166" s="2">
        <v>60</v>
      </c>
      <c r="F2166" s="30" t="s">
        <v>552</v>
      </c>
      <c r="G2166" s="30" t="s">
        <v>553</v>
      </c>
      <c r="J2166" s="86" t="str">
        <f>VLOOKUP(D2166,AI!B:G,6,FALSE)</f>
        <v>test_deadth_event(RECEIVER, ARG0, ARG1, ARG2, ARG3,ARG4)</v>
      </c>
      <c r="K2166" s="86">
        <v>1</v>
      </c>
      <c r="L2166" s="30">
        <v>25000</v>
      </c>
      <c r="M2166" s="30">
        <f t="shared" si="96"/>
        <v>1800</v>
      </c>
      <c r="N2166" s="30">
        <v>459</v>
      </c>
      <c r="O2166" s="30">
        <v>150</v>
      </c>
      <c r="P2166" s="30">
        <v>100</v>
      </c>
      <c r="Q2166" s="30">
        <v>20</v>
      </c>
      <c r="R2166" s="30">
        <v>200</v>
      </c>
      <c r="S2166" s="86">
        <v>320</v>
      </c>
      <c r="W2166" s="30">
        <v>30</v>
      </c>
      <c r="Y2166" s="30">
        <v>100</v>
      </c>
      <c r="Z2166" s="30">
        <v>100</v>
      </c>
      <c r="AA2166" s="30">
        <v>100</v>
      </c>
      <c r="AB2166" s="30">
        <v>100</v>
      </c>
      <c r="AC2166" s="30">
        <v>100</v>
      </c>
      <c r="AD2166" s="30">
        <v>100</v>
      </c>
    </row>
    <row r="2167" spans="1:23">
      <c r="A2167" s="4">
        <v>70058</v>
      </c>
      <c r="B2167" s="1">
        <v>40058</v>
      </c>
      <c r="C2167" s="111" t="s">
        <v>575</v>
      </c>
      <c r="D2167" s="85" t="str">
        <f>IF(IF(COUNTIF(AI!A:A,'表格编辑 '!C2167),TRUE,FALSE)=FALSE,"monster",(VLOOKUP(C2167,AI!A:B,2,FALSE)))</f>
        <v>monster</v>
      </c>
      <c r="E2167" s="2">
        <v>60</v>
      </c>
      <c r="F2167" s="30" t="s">
        <v>576</v>
      </c>
      <c r="G2167" s="30" t="s">
        <v>576</v>
      </c>
      <c r="J2167" s="86" t="str">
        <f>VLOOKUP(D2167,AI!B:G,6,FALSE)</f>
        <v>test_deadth_event(RECEIVER, ARG0, ARG1, ARG2, ARG3,ARG4)</v>
      </c>
      <c r="K2167" s="86">
        <v>1</v>
      </c>
      <c r="L2167" s="30">
        <v>18000</v>
      </c>
      <c r="M2167" s="30">
        <f t="shared" si="96"/>
        <v>1800</v>
      </c>
      <c r="N2167" s="30">
        <v>200</v>
      </c>
      <c r="O2167" s="30">
        <v>150</v>
      </c>
      <c r="P2167" s="30">
        <v>100</v>
      </c>
      <c r="Q2167" s="30">
        <v>200</v>
      </c>
      <c r="R2167" s="30">
        <v>200</v>
      </c>
      <c r="S2167" s="86">
        <v>320</v>
      </c>
      <c r="W2167" s="30">
        <v>30</v>
      </c>
    </row>
    <row r="2168" spans="1:23">
      <c r="A2168" s="4">
        <v>70059</v>
      </c>
      <c r="B2168" s="1">
        <v>40059</v>
      </c>
      <c r="C2168" s="111" t="s">
        <v>577</v>
      </c>
      <c r="D2168" s="85" t="str">
        <f>IF(IF(COUNTIF(AI!A:A,'表格编辑 '!C2168),TRUE,FALSE)=FALSE,"monster",(VLOOKUP(C2168,AI!A:B,2,FALSE)))</f>
        <v>monster</v>
      </c>
      <c r="E2168" s="2">
        <v>60</v>
      </c>
      <c r="F2168" s="86" t="str">
        <f>VLOOKUP(D2168,AI!B:G,2,FALSE)</f>
        <v>AI_born_event(RECEIVER, ARG0, ARG1, ARG2, ARG3,ARG4)</v>
      </c>
      <c r="G2168" s="86" t="str">
        <f>VLOOKUP(D2168,AI!B:G,3,FALSE)</f>
        <v>AI_update_event(RECEIVER, ARG0, ARG1, ARG2, ARG3,ARG4)</v>
      </c>
      <c r="J2168" s="86" t="str">
        <f>VLOOKUP(D2168,AI!B:G,6,FALSE)</f>
        <v>test_deadth_event(RECEIVER, ARG0, ARG1, ARG2, ARG3,ARG4)</v>
      </c>
      <c r="K2168" s="86">
        <v>1</v>
      </c>
      <c r="L2168" s="30">
        <v>1500</v>
      </c>
      <c r="M2168" s="30">
        <f t="shared" si="96"/>
        <v>1800</v>
      </c>
      <c r="N2168" s="30">
        <v>250</v>
      </c>
      <c r="O2168" s="30">
        <v>150</v>
      </c>
      <c r="P2168" s="30">
        <v>100</v>
      </c>
      <c r="Q2168" s="30">
        <v>20</v>
      </c>
      <c r="R2168" s="30">
        <v>200</v>
      </c>
      <c r="S2168" s="86">
        <v>320</v>
      </c>
      <c r="W2168" s="30">
        <v>30</v>
      </c>
    </row>
    <row r="2169" spans="1:30">
      <c r="A2169" s="4">
        <v>70060</v>
      </c>
      <c r="B2169" s="1">
        <v>40060</v>
      </c>
      <c r="C2169" s="111" t="s">
        <v>578</v>
      </c>
      <c r="D2169" s="85" t="str">
        <f>IF(IF(COUNTIF(AI!A:A,'表格编辑 '!C2169),TRUE,FALSE)=FALSE,"monster",(VLOOKUP(C2169,AI!A:B,2,FALSE)))</f>
        <v>monster</v>
      </c>
      <c r="E2169" s="2">
        <v>60</v>
      </c>
      <c r="F2169" s="30" t="s">
        <v>552</v>
      </c>
      <c r="G2169" s="30" t="s">
        <v>553</v>
      </c>
      <c r="J2169" s="86" t="str">
        <f>VLOOKUP(D2169,AI!B:G,6,FALSE)</f>
        <v>test_deadth_event(RECEIVER, ARG0, ARG1, ARG2, ARG3,ARG4)</v>
      </c>
      <c r="K2169" s="86">
        <v>1</v>
      </c>
      <c r="L2169" s="30">
        <v>25000</v>
      </c>
      <c r="M2169" s="30">
        <f t="shared" si="96"/>
        <v>1800</v>
      </c>
      <c r="N2169" s="30">
        <v>350</v>
      </c>
      <c r="O2169" s="30">
        <v>150</v>
      </c>
      <c r="P2169" s="30">
        <v>320</v>
      </c>
      <c r="Q2169" s="30">
        <v>150</v>
      </c>
      <c r="R2169" s="30">
        <v>200</v>
      </c>
      <c r="S2169" s="86">
        <v>320</v>
      </c>
      <c r="W2169" s="30">
        <v>30</v>
      </c>
      <c r="Y2169" s="30">
        <v>100</v>
      </c>
      <c r="Z2169" s="30">
        <v>100</v>
      </c>
      <c r="AA2169" s="30">
        <v>100</v>
      </c>
      <c r="AB2169" s="30">
        <v>100</v>
      </c>
      <c r="AC2169" s="30">
        <v>100</v>
      </c>
      <c r="AD2169" s="30">
        <v>100</v>
      </c>
    </row>
    <row r="2170" spans="1:23">
      <c r="A2170" s="4">
        <v>70061</v>
      </c>
      <c r="B2170" s="1">
        <v>40061</v>
      </c>
      <c r="C2170" s="111" t="s">
        <v>230</v>
      </c>
      <c r="D2170" s="85" t="str">
        <f>IF(IF(COUNTIF(AI!A:A,'表格编辑 '!C2170),TRUE,FALSE)=FALSE,"monster",(VLOOKUP(C2170,AI!A:B,2,FALSE)))</f>
        <v>monster</v>
      </c>
      <c r="E2170" s="2">
        <v>60</v>
      </c>
      <c r="F2170" s="86" t="str">
        <f>VLOOKUP(D2170,AI!B:G,2,FALSE)</f>
        <v>AI_born_event(RECEIVER, ARG0, ARG1, ARG2, ARG3,ARG4)</v>
      </c>
      <c r="G2170" s="86" t="str">
        <f>VLOOKUP(D2170,AI!B:G,3,FALSE)</f>
        <v>AI_update_event(RECEIVER, ARG0, ARG1, ARG2, ARG3,ARG4)</v>
      </c>
      <c r="J2170" s="86" t="str">
        <f>VLOOKUP(D2170,AI!B:G,6,FALSE)</f>
        <v>test_deadth_event(RECEIVER, ARG0, ARG1, ARG2, ARG3,ARG4)</v>
      </c>
      <c r="K2170" s="86">
        <v>1</v>
      </c>
      <c r="L2170" s="30">
        <v>18000</v>
      </c>
      <c r="M2170" s="30">
        <f t="shared" si="96"/>
        <v>1800</v>
      </c>
      <c r="N2170" s="30">
        <v>100</v>
      </c>
      <c r="O2170" s="30">
        <v>400</v>
      </c>
      <c r="P2170" s="30">
        <v>100</v>
      </c>
      <c r="Q2170" s="30">
        <v>20</v>
      </c>
      <c r="R2170" s="30">
        <v>200</v>
      </c>
      <c r="S2170" s="86">
        <v>320</v>
      </c>
      <c r="W2170" s="30">
        <v>30</v>
      </c>
    </row>
    <row r="2171" spans="1:23">
      <c r="A2171" s="4">
        <v>70062</v>
      </c>
      <c r="B2171" s="1">
        <v>40062</v>
      </c>
      <c r="C2171" s="111" t="s">
        <v>224</v>
      </c>
      <c r="D2171" s="85" t="str">
        <f>IF(IF(COUNTIF(AI!A:A,'表格编辑 '!C2171),TRUE,FALSE)=FALSE,"monster",(VLOOKUP(C2171,AI!A:B,2,FALSE)))</f>
        <v>monster</v>
      </c>
      <c r="E2171" s="2">
        <v>60</v>
      </c>
      <c r="F2171" s="86" t="str">
        <f>VLOOKUP(D2171,AI!B:G,2,FALSE)</f>
        <v>AI_born_event(RECEIVER, ARG0, ARG1, ARG2, ARG3,ARG4)</v>
      </c>
      <c r="G2171" s="86" t="str">
        <f>VLOOKUP(D2171,AI!B:G,3,FALSE)</f>
        <v>AI_update_event(RECEIVER, ARG0, ARG1, ARG2, ARG3,ARG4)</v>
      </c>
      <c r="J2171" s="86" t="str">
        <f>VLOOKUP(D2171,AI!B:G,6,FALSE)</f>
        <v>test_deadth_event(RECEIVER, ARG0, ARG1, ARG2, ARG3,ARG4)</v>
      </c>
      <c r="K2171" s="86">
        <v>1</v>
      </c>
      <c r="L2171" s="30">
        <v>10000</v>
      </c>
      <c r="M2171" s="30">
        <f t="shared" si="96"/>
        <v>1800</v>
      </c>
      <c r="N2171" s="30">
        <v>300</v>
      </c>
      <c r="O2171" s="30">
        <v>150</v>
      </c>
      <c r="P2171" s="30">
        <v>100</v>
      </c>
      <c r="Q2171" s="30">
        <v>10</v>
      </c>
      <c r="R2171" s="30">
        <v>200</v>
      </c>
      <c r="S2171" s="86">
        <v>320</v>
      </c>
      <c r="W2171" s="30">
        <v>30</v>
      </c>
    </row>
    <row r="2172" spans="1:23">
      <c r="A2172" s="4">
        <v>70063</v>
      </c>
      <c r="B2172" s="1">
        <v>40063</v>
      </c>
      <c r="C2172" s="111" t="s">
        <v>226</v>
      </c>
      <c r="D2172" s="85" t="str">
        <f>IF(IF(COUNTIF(AI!A:A,'表格编辑 '!C2172),TRUE,FALSE)=FALSE,"monster",(VLOOKUP(C2172,AI!A:B,2,FALSE)))</f>
        <v>monster</v>
      </c>
      <c r="E2172" s="2">
        <v>60</v>
      </c>
      <c r="F2172" s="86" t="str">
        <f>VLOOKUP(D2172,AI!B:G,2,FALSE)</f>
        <v>AI_born_event(RECEIVER, ARG0, ARG1, ARG2, ARG3,ARG4)</v>
      </c>
      <c r="G2172" s="86" t="str">
        <f>VLOOKUP(D2172,AI!B:G,3,FALSE)</f>
        <v>AI_update_event(RECEIVER, ARG0, ARG1, ARG2, ARG3,ARG4)</v>
      </c>
      <c r="J2172" s="86" t="str">
        <f>VLOOKUP(D2172,AI!B:G,6,FALSE)</f>
        <v>test_deadth_event(RECEIVER, ARG0, ARG1, ARG2, ARG3,ARG4)</v>
      </c>
      <c r="K2172" s="86">
        <v>1</v>
      </c>
      <c r="L2172" s="30">
        <v>10000</v>
      </c>
      <c r="M2172" s="30">
        <f t="shared" si="96"/>
        <v>1800</v>
      </c>
      <c r="N2172" s="30">
        <v>100</v>
      </c>
      <c r="O2172" s="30">
        <v>150</v>
      </c>
      <c r="P2172" s="30">
        <v>100</v>
      </c>
      <c r="Q2172" s="30">
        <v>200</v>
      </c>
      <c r="R2172" s="30">
        <v>200</v>
      </c>
      <c r="S2172" s="86">
        <v>320</v>
      </c>
      <c r="W2172" s="30">
        <v>30</v>
      </c>
    </row>
    <row r="2173" spans="1:31">
      <c r="A2173" s="4">
        <v>70064</v>
      </c>
      <c r="B2173" s="1">
        <v>40064</v>
      </c>
      <c r="C2173" s="111" t="s">
        <v>228</v>
      </c>
      <c r="D2173" s="85" t="str">
        <f>IF(IF(COUNTIF(AI!A:A,'表格编辑 '!C2173),TRUE,FALSE)=FALSE,"monster",(VLOOKUP(C2173,AI!A:B,2,FALSE)))</f>
        <v>monster</v>
      </c>
      <c r="E2173" s="2">
        <v>60</v>
      </c>
      <c r="F2173" s="86" t="str">
        <f>VLOOKUP(D2173,AI!B:G,2,FALSE)</f>
        <v>AI_born_event(RECEIVER, ARG0, ARG1, ARG2, ARG3,ARG4)</v>
      </c>
      <c r="G2173" s="86" t="str">
        <f>VLOOKUP(D2173,AI!B:G,3,FALSE)</f>
        <v>AI_update_event(RECEIVER, ARG0, ARG1, ARG2, ARG3,ARG4)</v>
      </c>
      <c r="J2173" s="86" t="str">
        <f>VLOOKUP(D2173,AI!B:G,6,FALSE)</f>
        <v>test_deadth_event(RECEIVER, ARG0, ARG1, ARG2, ARG3,ARG4)</v>
      </c>
      <c r="K2173" s="86">
        <v>1</v>
      </c>
      <c r="L2173" s="30">
        <v>10000</v>
      </c>
      <c r="M2173" s="30">
        <f t="shared" si="96"/>
        <v>1800</v>
      </c>
      <c r="N2173" s="30">
        <v>150</v>
      </c>
      <c r="O2173" s="30">
        <v>150</v>
      </c>
      <c r="P2173" s="30">
        <v>100</v>
      </c>
      <c r="Q2173" s="30">
        <v>150</v>
      </c>
      <c r="R2173" s="30">
        <v>200</v>
      </c>
      <c r="S2173" s="86">
        <v>320</v>
      </c>
      <c r="W2173" s="30">
        <v>30</v>
      </c>
      <c r="AE2173" s="30">
        <v>80</v>
      </c>
    </row>
    <row r="2174" spans="1:30">
      <c r="A2174" s="4">
        <v>70065</v>
      </c>
      <c r="B2174" s="1">
        <v>40065</v>
      </c>
      <c r="C2174" s="111" t="s">
        <v>579</v>
      </c>
      <c r="D2174" s="85" t="str">
        <f>IF(IF(COUNTIF(AI!A:A,'表格编辑 '!C2174),TRUE,FALSE)=FALSE,"monster",(VLOOKUP(C2174,AI!A:B,2,FALSE)))</f>
        <v>monster</v>
      </c>
      <c r="E2174" s="2">
        <v>60</v>
      </c>
      <c r="F2174" s="30" t="s">
        <v>552</v>
      </c>
      <c r="G2174" s="30" t="s">
        <v>553</v>
      </c>
      <c r="J2174" s="86" t="str">
        <f>VLOOKUP(D2174,AI!B:G,6,FALSE)</f>
        <v>test_deadth_event(RECEIVER, ARG0, ARG1, ARG2, ARG3,ARG4)</v>
      </c>
      <c r="K2174" s="86">
        <v>1</v>
      </c>
      <c r="L2174" s="30">
        <v>18000</v>
      </c>
      <c r="M2174" s="30">
        <f t="shared" si="96"/>
        <v>1800</v>
      </c>
      <c r="N2174" s="30">
        <v>400</v>
      </c>
      <c r="O2174" s="30">
        <v>150</v>
      </c>
      <c r="P2174" s="30">
        <v>200</v>
      </c>
      <c r="Q2174" s="30">
        <v>30</v>
      </c>
      <c r="R2174" s="30">
        <v>200</v>
      </c>
      <c r="S2174" s="86">
        <v>320</v>
      </c>
      <c r="W2174" s="30">
        <v>30</v>
      </c>
      <c r="Y2174" s="30">
        <v>100</v>
      </c>
      <c r="Z2174" s="30">
        <v>100</v>
      </c>
      <c r="AA2174" s="30">
        <v>100</v>
      </c>
      <c r="AB2174" s="30">
        <v>100</v>
      </c>
      <c r="AC2174" s="30">
        <v>100</v>
      </c>
      <c r="AD2174" s="30">
        <v>100</v>
      </c>
    </row>
    <row r="2175" spans="1:30">
      <c r="A2175" s="4">
        <v>70066</v>
      </c>
      <c r="B2175" s="1">
        <v>40066</v>
      </c>
      <c r="C2175" s="111" t="s">
        <v>580</v>
      </c>
      <c r="D2175" s="85" t="str">
        <f>IF(IF(COUNTIF(AI!A:A,'表格编辑 '!C2175),TRUE,FALSE)=FALSE,"monster",(VLOOKUP(C2175,AI!A:B,2,FALSE)))</f>
        <v>monster</v>
      </c>
      <c r="E2175" s="2">
        <v>60</v>
      </c>
      <c r="F2175" s="30" t="s">
        <v>552</v>
      </c>
      <c r="G2175" s="30" t="s">
        <v>553</v>
      </c>
      <c r="J2175" s="86" t="str">
        <f>VLOOKUP(D2175,AI!B:G,6,FALSE)</f>
        <v>test_deadth_event(RECEIVER, ARG0, ARG1, ARG2, ARG3,ARG4)</v>
      </c>
      <c r="K2175" s="86">
        <v>1</v>
      </c>
      <c r="L2175" s="30">
        <v>25000</v>
      </c>
      <c r="M2175" s="30">
        <f t="shared" si="96"/>
        <v>1800</v>
      </c>
      <c r="N2175" s="30">
        <v>500</v>
      </c>
      <c r="O2175" s="30">
        <v>150</v>
      </c>
      <c r="P2175" s="30">
        <v>200</v>
      </c>
      <c r="Q2175" s="30">
        <v>30</v>
      </c>
      <c r="S2175" s="86">
        <v>320</v>
      </c>
      <c r="W2175" s="30">
        <v>30</v>
      </c>
      <c r="Y2175" s="30">
        <v>100</v>
      </c>
      <c r="Z2175" s="30">
        <v>100</v>
      </c>
      <c r="AA2175" s="30">
        <v>100</v>
      </c>
      <c r="AB2175" s="30">
        <v>100</v>
      </c>
      <c r="AC2175" s="30">
        <v>100</v>
      </c>
      <c r="AD2175" s="30">
        <v>100</v>
      </c>
    </row>
    <row r="2176" spans="1:30">
      <c r="A2176" s="4">
        <v>70067</v>
      </c>
      <c r="B2176" s="1">
        <v>40067</v>
      </c>
      <c r="C2176" s="111" t="s">
        <v>581</v>
      </c>
      <c r="D2176" s="85" t="str">
        <f>IF(IF(COUNTIF(AI!A:A,'表格编辑 '!C2176),TRUE,FALSE)=FALSE,"monster",(VLOOKUP(C2176,AI!A:B,2,FALSE)))</f>
        <v>monster</v>
      </c>
      <c r="E2176" s="2">
        <v>60</v>
      </c>
      <c r="F2176" s="30" t="s">
        <v>582</v>
      </c>
      <c r="G2176" s="30" t="s">
        <v>582</v>
      </c>
      <c r="J2176" s="86" t="str">
        <f>VLOOKUP(D2176,AI!B:G,6,FALSE)</f>
        <v>test_deadth_event(RECEIVER, ARG0, ARG1, ARG2, ARG3,ARG4)</v>
      </c>
      <c r="K2176" s="86">
        <v>1</v>
      </c>
      <c r="L2176" s="30">
        <v>25000</v>
      </c>
      <c r="M2176" s="30">
        <f t="shared" si="96"/>
        <v>1800</v>
      </c>
      <c r="N2176" s="30">
        <v>100</v>
      </c>
      <c r="O2176" s="30">
        <v>150</v>
      </c>
      <c r="P2176" s="30">
        <v>320</v>
      </c>
      <c r="Q2176" s="30">
        <v>250</v>
      </c>
      <c r="R2176" s="30">
        <v>200</v>
      </c>
      <c r="S2176" s="86">
        <v>320</v>
      </c>
      <c r="W2176" s="30">
        <v>30</v>
      </c>
      <c r="Y2176" s="30">
        <v>100</v>
      </c>
      <c r="Z2176" s="30">
        <v>100</v>
      </c>
      <c r="AA2176" s="30">
        <v>100</v>
      </c>
      <c r="AB2176" s="30">
        <v>100</v>
      </c>
      <c r="AC2176" s="30">
        <v>100</v>
      </c>
      <c r="AD2176" s="30">
        <v>100</v>
      </c>
    </row>
    <row r="2177" spans="1:30">
      <c r="A2177" s="4">
        <v>70068</v>
      </c>
      <c r="B2177" s="1">
        <v>40068</v>
      </c>
      <c r="C2177" s="111" t="s">
        <v>583</v>
      </c>
      <c r="D2177" s="85" t="str">
        <f>IF(IF(COUNTIF(AI!A:A,'表格编辑 '!C2177),TRUE,FALSE)=FALSE,"monster",(VLOOKUP(C2177,AI!A:B,2,FALSE)))</f>
        <v>monster</v>
      </c>
      <c r="E2177" s="2">
        <v>60</v>
      </c>
      <c r="F2177" s="30" t="s">
        <v>552</v>
      </c>
      <c r="G2177" s="30" t="s">
        <v>553</v>
      </c>
      <c r="J2177" s="86" t="str">
        <f>VLOOKUP(D2177,AI!B:G,6,FALSE)</f>
        <v>test_deadth_event(RECEIVER, ARG0, ARG1, ARG2, ARG3,ARG4)</v>
      </c>
      <c r="K2177" s="86">
        <v>1</v>
      </c>
      <c r="L2177" s="30">
        <v>25000</v>
      </c>
      <c r="M2177" s="30">
        <f t="shared" si="96"/>
        <v>1800</v>
      </c>
      <c r="N2177" s="30">
        <v>500</v>
      </c>
      <c r="O2177" s="30">
        <v>150</v>
      </c>
      <c r="P2177" s="30">
        <v>320</v>
      </c>
      <c r="Q2177" s="30">
        <v>150</v>
      </c>
      <c r="R2177" s="30">
        <v>200</v>
      </c>
      <c r="S2177" s="86">
        <v>320</v>
      </c>
      <c r="W2177" s="30">
        <v>30</v>
      </c>
      <c r="Y2177" s="30">
        <v>100</v>
      </c>
      <c r="Z2177" s="30">
        <v>100</v>
      </c>
      <c r="AA2177" s="30">
        <v>100</v>
      </c>
      <c r="AB2177" s="30">
        <v>100</v>
      </c>
      <c r="AC2177" s="30">
        <v>100</v>
      </c>
      <c r="AD2177" s="30">
        <v>100</v>
      </c>
    </row>
    <row r="2178" spans="1:30">
      <c r="A2178" s="4">
        <v>70069</v>
      </c>
      <c r="B2178" s="1">
        <v>40069</v>
      </c>
      <c r="C2178" s="111" t="s">
        <v>584</v>
      </c>
      <c r="D2178" s="85" t="str">
        <f>IF(IF(COUNTIF(AI!A:A,'表格编辑 '!C2178),TRUE,FALSE)=FALSE,"monster",(VLOOKUP(C2178,AI!A:B,2,FALSE)))</f>
        <v>monster</v>
      </c>
      <c r="E2178" s="2">
        <v>60</v>
      </c>
      <c r="F2178" s="30" t="s">
        <v>552</v>
      </c>
      <c r="G2178" s="30" t="s">
        <v>553</v>
      </c>
      <c r="J2178" s="86" t="str">
        <f>VLOOKUP(D2178,AI!B:G,6,FALSE)</f>
        <v>test_deadth_event(RECEIVER, ARG0, ARG1, ARG2, ARG3,ARG4)</v>
      </c>
      <c r="K2178" s="86">
        <v>1</v>
      </c>
      <c r="L2178" s="30">
        <v>35000</v>
      </c>
      <c r="M2178" s="30">
        <f t="shared" si="96"/>
        <v>1800</v>
      </c>
      <c r="N2178" s="30">
        <v>350</v>
      </c>
      <c r="O2178" s="30">
        <v>150</v>
      </c>
      <c r="P2178" s="30">
        <v>320</v>
      </c>
      <c r="Q2178" s="30">
        <v>150</v>
      </c>
      <c r="R2178" s="30">
        <v>200</v>
      </c>
      <c r="S2178" s="86">
        <v>320</v>
      </c>
      <c r="W2178" s="30">
        <v>30</v>
      </c>
      <c r="Y2178" s="30">
        <v>100</v>
      </c>
      <c r="Z2178" s="30">
        <v>100</v>
      </c>
      <c r="AA2178" s="30">
        <v>100</v>
      </c>
      <c r="AB2178" s="30">
        <v>100</v>
      </c>
      <c r="AC2178" s="30">
        <v>100</v>
      </c>
      <c r="AD2178" s="30">
        <v>100</v>
      </c>
    </row>
    <row r="2179" spans="1:30">
      <c r="A2179" s="4">
        <v>70070</v>
      </c>
      <c r="B2179" s="1">
        <v>40070</v>
      </c>
      <c r="C2179" s="111" t="s">
        <v>585</v>
      </c>
      <c r="D2179" s="85" t="str">
        <f>IF(IF(COUNTIF(AI!A:A,'表格编辑 '!C2179),TRUE,FALSE)=FALSE,"monster",(VLOOKUP(C2179,AI!A:B,2,FALSE)))</f>
        <v>monster</v>
      </c>
      <c r="E2179" s="2">
        <v>60</v>
      </c>
      <c r="F2179" s="30" t="s">
        <v>552</v>
      </c>
      <c r="G2179" s="30" t="s">
        <v>553</v>
      </c>
      <c r="J2179" s="86" t="str">
        <f>VLOOKUP(D2179,AI!B:G,6,FALSE)</f>
        <v>test_deadth_event(RECEIVER, ARG0, ARG1, ARG2, ARG3,ARG4)</v>
      </c>
      <c r="K2179" s="86">
        <v>1</v>
      </c>
      <c r="L2179" s="30">
        <v>25000</v>
      </c>
      <c r="M2179" s="30">
        <f t="shared" si="96"/>
        <v>1800</v>
      </c>
      <c r="N2179" s="30">
        <v>350</v>
      </c>
      <c r="O2179" s="30">
        <v>150</v>
      </c>
      <c r="P2179" s="30">
        <v>320</v>
      </c>
      <c r="Q2179" s="30">
        <v>150</v>
      </c>
      <c r="R2179" s="30">
        <v>200</v>
      </c>
      <c r="S2179" s="86">
        <v>320</v>
      </c>
      <c r="W2179" s="30">
        <v>30</v>
      </c>
      <c r="Y2179" s="30">
        <v>100</v>
      </c>
      <c r="Z2179" s="30">
        <v>100</v>
      </c>
      <c r="AA2179" s="30">
        <v>100</v>
      </c>
      <c r="AB2179" s="30">
        <v>100</v>
      </c>
      <c r="AC2179" s="30">
        <v>100</v>
      </c>
      <c r="AD2179" s="30">
        <v>100</v>
      </c>
    </row>
    <row r="2180" spans="1:23">
      <c r="A2180" s="4">
        <v>70071</v>
      </c>
      <c r="B2180" s="1">
        <v>40071</v>
      </c>
      <c r="C2180" s="111" t="s">
        <v>586</v>
      </c>
      <c r="D2180" s="85" t="str">
        <f>IF(IF(COUNTIF(AI!A:A,'表格编辑 '!C2180),TRUE,FALSE)=FALSE,"monster",(VLOOKUP(C2180,AI!A:B,2,FALSE)))</f>
        <v>monster</v>
      </c>
      <c r="E2180" s="2">
        <v>60</v>
      </c>
      <c r="F2180" s="86" t="str">
        <f>VLOOKUP(D2180,AI!B:G,2,FALSE)</f>
        <v>AI_born_event(RECEIVER, ARG0, ARG1, ARG2, ARG3,ARG4)</v>
      </c>
      <c r="G2180" s="86" t="str">
        <f>VLOOKUP(D2180,AI!B:G,3,FALSE)</f>
        <v>AI_update_event(RECEIVER, ARG0, ARG1, ARG2, ARG3,ARG4)</v>
      </c>
      <c r="J2180" s="86" t="str">
        <f>VLOOKUP(D2180,AI!B:G,6,FALSE)</f>
        <v>test_deadth_event(RECEIVER, ARG0, ARG1, ARG2, ARG3,ARG4)</v>
      </c>
      <c r="K2180" s="86">
        <v>1</v>
      </c>
      <c r="L2180" s="30">
        <v>3000</v>
      </c>
      <c r="M2180" s="30">
        <f t="shared" si="96"/>
        <v>1800</v>
      </c>
      <c r="N2180" s="30">
        <v>200</v>
      </c>
      <c r="O2180" s="30">
        <v>150</v>
      </c>
      <c r="P2180" s="30">
        <v>100</v>
      </c>
      <c r="Q2180" s="30">
        <v>20</v>
      </c>
      <c r="R2180" s="30">
        <v>200</v>
      </c>
      <c r="S2180" s="86">
        <v>320</v>
      </c>
      <c r="W2180" s="30">
        <v>30</v>
      </c>
    </row>
    <row r="2181" spans="1:23">
      <c r="A2181" s="4">
        <v>70072</v>
      </c>
      <c r="B2181" s="1">
        <v>40072</v>
      </c>
      <c r="C2181" s="111" t="s">
        <v>587</v>
      </c>
      <c r="D2181" s="85" t="str">
        <f>IF(IF(COUNTIF(AI!A:A,'表格编辑 '!C2181),TRUE,FALSE)=FALSE,"monster",(VLOOKUP(C2181,AI!A:B,2,FALSE)))</f>
        <v>monster</v>
      </c>
      <c r="E2181" s="2">
        <v>60</v>
      </c>
      <c r="F2181" s="86" t="str">
        <f>VLOOKUP(D2181,AI!B:G,2,FALSE)</f>
        <v>AI_born_event(RECEIVER, ARG0, ARG1, ARG2, ARG3,ARG4)</v>
      </c>
      <c r="G2181" s="86" t="str">
        <f>VLOOKUP(D2181,AI!B:G,3,FALSE)</f>
        <v>AI_update_event(RECEIVER, ARG0, ARG1, ARG2, ARG3,ARG4)</v>
      </c>
      <c r="J2181" s="86" t="str">
        <f>VLOOKUP(D2181,AI!B:G,6,FALSE)</f>
        <v>test_deadth_event(RECEIVER, ARG0, ARG1, ARG2, ARG3,ARG4)</v>
      </c>
      <c r="K2181" s="86">
        <v>1</v>
      </c>
      <c r="L2181" s="30">
        <v>1500</v>
      </c>
      <c r="M2181" s="30">
        <f t="shared" si="96"/>
        <v>1800</v>
      </c>
      <c r="N2181" s="30">
        <v>100</v>
      </c>
      <c r="O2181" s="30">
        <v>150</v>
      </c>
      <c r="P2181" s="30">
        <v>100</v>
      </c>
      <c r="Q2181" s="30">
        <v>20</v>
      </c>
      <c r="R2181" s="30">
        <v>200</v>
      </c>
      <c r="S2181" s="86">
        <v>320</v>
      </c>
      <c r="W2181" s="30">
        <v>30</v>
      </c>
    </row>
    <row r="2182" spans="1:23">
      <c r="A2182" s="4">
        <v>70073</v>
      </c>
      <c r="B2182" s="1">
        <v>40073</v>
      </c>
      <c r="C2182" s="111" t="s">
        <v>588</v>
      </c>
      <c r="D2182" s="85" t="str">
        <f>IF(IF(COUNTIF(AI!A:A,'表格编辑 '!C2182),TRUE,FALSE)=FALSE,"monster",(VLOOKUP(C2182,AI!A:B,2,FALSE)))</f>
        <v>monster</v>
      </c>
      <c r="E2182" s="2">
        <v>60</v>
      </c>
      <c r="F2182" s="86" t="str">
        <f>VLOOKUP(D2182,AI!B:G,2,FALSE)</f>
        <v>AI_born_event(RECEIVER, ARG0, ARG1, ARG2, ARG3,ARG4)</v>
      </c>
      <c r="G2182" s="86" t="str">
        <f>VLOOKUP(D2182,AI!B:G,3,FALSE)</f>
        <v>AI_update_event(RECEIVER, ARG0, ARG1, ARG2, ARG3,ARG4)</v>
      </c>
      <c r="J2182" s="86" t="str">
        <f>VLOOKUP(D2182,AI!B:G,6,FALSE)</f>
        <v>test_deadth_event(RECEIVER, ARG0, ARG1, ARG2, ARG3,ARG4)</v>
      </c>
      <c r="K2182" s="86">
        <v>1</v>
      </c>
      <c r="L2182" s="30">
        <v>4000</v>
      </c>
      <c r="M2182" s="30">
        <f t="shared" si="96"/>
        <v>1800</v>
      </c>
      <c r="N2182" s="30">
        <v>300</v>
      </c>
      <c r="O2182" s="30">
        <v>150</v>
      </c>
      <c r="P2182" s="30">
        <v>100</v>
      </c>
      <c r="Q2182" s="30">
        <v>20</v>
      </c>
      <c r="R2182" s="30">
        <v>200</v>
      </c>
      <c r="S2182" s="86">
        <v>320</v>
      </c>
      <c r="W2182" s="30">
        <v>30</v>
      </c>
    </row>
    <row r="2183" spans="1:23">
      <c r="A2183" s="4">
        <v>70074</v>
      </c>
      <c r="B2183" s="1">
        <v>40074</v>
      </c>
      <c r="C2183" s="111" t="s">
        <v>589</v>
      </c>
      <c r="D2183" s="85" t="str">
        <f>IF(IF(COUNTIF(AI!A:A,'表格编辑 '!C2183),TRUE,FALSE)=FALSE,"monster",(VLOOKUP(C2183,AI!A:B,2,FALSE)))</f>
        <v>monster</v>
      </c>
      <c r="E2183" s="2">
        <v>60</v>
      </c>
      <c r="F2183" s="86" t="str">
        <f>VLOOKUP(D2183,AI!B:G,2,FALSE)</f>
        <v>AI_born_event(RECEIVER, ARG0, ARG1, ARG2, ARG3,ARG4)</v>
      </c>
      <c r="G2183" s="86" t="str">
        <f>VLOOKUP(D2183,AI!B:G,3,FALSE)</f>
        <v>AI_update_event(RECEIVER, ARG0, ARG1, ARG2, ARG3,ARG4)</v>
      </c>
      <c r="J2183" s="86" t="str">
        <f>VLOOKUP(D2183,AI!B:G,6,FALSE)</f>
        <v>test_deadth_event(RECEIVER, ARG0, ARG1, ARG2, ARG3,ARG4)</v>
      </c>
      <c r="K2183" s="86">
        <v>1</v>
      </c>
      <c r="L2183" s="30">
        <v>1500</v>
      </c>
      <c r="M2183" s="30">
        <f t="shared" si="96"/>
        <v>1800</v>
      </c>
      <c r="N2183" s="30">
        <v>240</v>
      </c>
      <c r="O2183" s="30">
        <v>150</v>
      </c>
      <c r="P2183" s="30">
        <v>100</v>
      </c>
      <c r="Q2183" s="30">
        <v>20</v>
      </c>
      <c r="R2183" s="30">
        <v>200</v>
      </c>
      <c r="S2183" s="86">
        <v>320</v>
      </c>
      <c r="W2183" s="30">
        <v>30</v>
      </c>
    </row>
    <row r="2184" spans="1:23">
      <c r="A2184" s="4">
        <v>70075</v>
      </c>
      <c r="B2184" s="1">
        <v>40075</v>
      </c>
      <c r="C2184" s="111" t="s">
        <v>590</v>
      </c>
      <c r="D2184" s="85" t="str">
        <f>IF(IF(COUNTIF(AI!A:A,'表格编辑 '!C2184),TRUE,FALSE)=FALSE,"monster",(VLOOKUP(C2184,AI!A:B,2,FALSE)))</f>
        <v>monster</v>
      </c>
      <c r="E2184" s="2">
        <v>60</v>
      </c>
      <c r="F2184" s="86" t="str">
        <f>VLOOKUP(D2184,AI!B:G,2,FALSE)</f>
        <v>AI_born_event(RECEIVER, ARG0, ARG1, ARG2, ARG3,ARG4)</v>
      </c>
      <c r="G2184" s="86" t="str">
        <f>VLOOKUP(D2184,AI!B:G,3,FALSE)</f>
        <v>AI_update_event(RECEIVER, ARG0, ARG1, ARG2, ARG3,ARG4)</v>
      </c>
      <c r="J2184" s="86" t="str">
        <f>VLOOKUP(D2184,AI!B:G,6,FALSE)</f>
        <v>test_deadth_event(RECEIVER, ARG0, ARG1, ARG2, ARG3,ARG4)</v>
      </c>
      <c r="K2184" s="86">
        <v>1</v>
      </c>
      <c r="L2184" s="30">
        <v>5000</v>
      </c>
      <c r="M2184" s="30">
        <f t="shared" si="96"/>
        <v>1800</v>
      </c>
      <c r="N2184" s="30">
        <v>100</v>
      </c>
      <c r="O2184" s="30">
        <v>150</v>
      </c>
      <c r="P2184" s="30">
        <v>100</v>
      </c>
      <c r="Q2184" s="30">
        <v>20</v>
      </c>
      <c r="R2184" s="30">
        <v>200</v>
      </c>
      <c r="S2184" s="86">
        <v>320</v>
      </c>
      <c r="W2184" s="30">
        <v>30</v>
      </c>
    </row>
    <row r="2185" spans="1:30">
      <c r="A2185" s="4">
        <v>70076</v>
      </c>
      <c r="B2185" s="1">
        <v>40076</v>
      </c>
      <c r="C2185" s="111" t="s">
        <v>26</v>
      </c>
      <c r="D2185" s="85" t="str">
        <f>IF(IF(COUNTIF(AI!A:A,'表格编辑 '!C2185),TRUE,FALSE)=FALSE,"monster",(VLOOKUP(C2185,AI!A:B,2,FALSE)))</f>
        <v>monster</v>
      </c>
      <c r="E2185" s="2">
        <v>60</v>
      </c>
      <c r="F2185" s="30" t="s">
        <v>552</v>
      </c>
      <c r="G2185" s="30" t="s">
        <v>553</v>
      </c>
      <c r="J2185" s="86" t="str">
        <f>VLOOKUP(D2185,AI!B:G,6,FALSE)</f>
        <v>test_deadth_event(RECEIVER, ARG0, ARG1, ARG2, ARG3,ARG4)</v>
      </c>
      <c r="K2185" s="86">
        <v>1</v>
      </c>
      <c r="L2185" s="30">
        <v>12000</v>
      </c>
      <c r="M2185" s="30">
        <f t="shared" si="96"/>
        <v>1800</v>
      </c>
      <c r="N2185" s="30">
        <v>400</v>
      </c>
      <c r="O2185" s="30">
        <v>150</v>
      </c>
      <c r="P2185" s="30">
        <v>100</v>
      </c>
      <c r="Q2185" s="30">
        <v>20</v>
      </c>
      <c r="R2185" s="30">
        <v>200</v>
      </c>
      <c r="S2185" s="86">
        <v>320</v>
      </c>
      <c r="W2185" s="30">
        <v>30</v>
      </c>
      <c r="Y2185" s="30">
        <v>100</v>
      </c>
      <c r="Z2185" s="30">
        <v>100</v>
      </c>
      <c r="AA2185" s="30">
        <v>100</v>
      </c>
      <c r="AB2185" s="30">
        <v>100</v>
      </c>
      <c r="AC2185" s="30">
        <v>100</v>
      </c>
      <c r="AD2185" s="30">
        <v>100</v>
      </c>
    </row>
    <row r="2186" spans="1:30">
      <c r="A2186" s="4">
        <v>70077</v>
      </c>
      <c r="B2186" s="1">
        <v>40077</v>
      </c>
      <c r="C2186" t="s">
        <v>591</v>
      </c>
      <c r="D2186" s="85" t="str">
        <f>IF(IF(COUNTIF(AI!A:A,'表格编辑 '!C2186),TRUE,FALSE)=FALSE,"monster",(VLOOKUP(C2186,AI!A:B,2,FALSE)))</f>
        <v>monster</v>
      </c>
      <c r="E2186" s="2">
        <v>30</v>
      </c>
      <c r="F2186" s="30" t="s">
        <v>552</v>
      </c>
      <c r="G2186" s="30" t="s">
        <v>553</v>
      </c>
      <c r="J2186" s="86" t="str">
        <f>VLOOKUP(D2186,AI!B:G,6,FALSE)</f>
        <v>test_deadth_event(RECEIVER, ARG0, ARG1, ARG2, ARG3,ARG4)</v>
      </c>
      <c r="K2186" s="86">
        <v>1</v>
      </c>
      <c r="L2186" s="30">
        <v>5000</v>
      </c>
      <c r="M2186" s="30">
        <f t="shared" si="96"/>
        <v>900</v>
      </c>
      <c r="N2186" s="30">
        <v>100</v>
      </c>
      <c r="O2186" s="30">
        <v>150</v>
      </c>
      <c r="P2186" s="30">
        <v>200</v>
      </c>
      <c r="Q2186" s="30">
        <v>100</v>
      </c>
      <c r="R2186" s="30">
        <v>200</v>
      </c>
      <c r="S2186" s="86">
        <v>320</v>
      </c>
      <c r="U2186" s="30">
        <v>50</v>
      </c>
      <c r="W2186" s="30">
        <v>30</v>
      </c>
      <c r="Y2186" s="30">
        <v>100</v>
      </c>
      <c r="Z2186" s="30">
        <v>100</v>
      </c>
      <c r="AA2186" s="30">
        <v>100</v>
      </c>
      <c r="AB2186" s="30">
        <v>100</v>
      </c>
      <c r="AC2186" s="30">
        <v>100</v>
      </c>
      <c r="AD2186" s="30">
        <v>100</v>
      </c>
    </row>
    <row r="2187" spans="1:30">
      <c r="A2187" s="4">
        <v>70078</v>
      </c>
      <c r="B2187" s="1">
        <v>40078</v>
      </c>
      <c r="C2187" t="s">
        <v>592</v>
      </c>
      <c r="D2187" s="85" t="str">
        <f>IF(IF(COUNTIF(AI!A:A,'表格编辑 '!C2187),TRUE,FALSE)=FALSE,"monster",(VLOOKUP(C2187,AI!A:B,2,FALSE)))</f>
        <v>monster</v>
      </c>
      <c r="E2187" s="2">
        <v>30</v>
      </c>
      <c r="F2187" s="30" t="s">
        <v>552</v>
      </c>
      <c r="G2187" s="30" t="s">
        <v>553</v>
      </c>
      <c r="J2187" s="86" t="str">
        <f>VLOOKUP(D2187,AI!B:G,6,FALSE)</f>
        <v>test_deadth_event(RECEIVER, ARG0, ARG1, ARG2, ARG3,ARG4)</v>
      </c>
      <c r="K2187" s="86">
        <v>1</v>
      </c>
      <c r="L2187" s="30">
        <v>5000</v>
      </c>
      <c r="M2187" s="30">
        <f t="shared" si="96"/>
        <v>900</v>
      </c>
      <c r="N2187" s="30">
        <v>100</v>
      </c>
      <c r="O2187" s="30">
        <v>150</v>
      </c>
      <c r="P2187" s="30">
        <v>200</v>
      </c>
      <c r="Q2187" s="30">
        <v>100</v>
      </c>
      <c r="R2187" s="30">
        <v>200</v>
      </c>
      <c r="S2187" s="86">
        <v>320</v>
      </c>
      <c r="U2187" s="30">
        <v>50</v>
      </c>
      <c r="W2187" s="30">
        <v>30</v>
      </c>
      <c r="Y2187" s="30">
        <v>100</v>
      </c>
      <c r="Z2187" s="30">
        <v>100</v>
      </c>
      <c r="AA2187" s="30">
        <v>100</v>
      </c>
      <c r="AB2187" s="30">
        <v>100</v>
      </c>
      <c r="AC2187" s="30">
        <v>100</v>
      </c>
      <c r="AD2187" s="30">
        <v>100</v>
      </c>
    </row>
    <row r="2188" spans="1:30">
      <c r="A2188" s="4">
        <v>70079</v>
      </c>
      <c r="B2188" s="1">
        <v>40079</v>
      </c>
      <c r="C2188" t="s">
        <v>593</v>
      </c>
      <c r="D2188" s="85" t="str">
        <f>IF(IF(COUNTIF(AI!A:A,'表格编辑 '!C2188),TRUE,FALSE)=FALSE,"monster",(VLOOKUP(C2188,AI!A:B,2,FALSE)))</f>
        <v>monster</v>
      </c>
      <c r="E2188" s="2">
        <v>30</v>
      </c>
      <c r="F2188" s="30" t="s">
        <v>552</v>
      </c>
      <c r="G2188" s="30" t="s">
        <v>553</v>
      </c>
      <c r="J2188" s="86" t="str">
        <f>VLOOKUP(D2188,AI!B:G,6,FALSE)</f>
        <v>test_deadth_event(RECEIVER, ARG0, ARG1, ARG2, ARG3,ARG4)</v>
      </c>
      <c r="K2188" s="86">
        <v>1</v>
      </c>
      <c r="L2188" s="30">
        <v>5000</v>
      </c>
      <c r="M2188" s="30">
        <f t="shared" si="96"/>
        <v>900</v>
      </c>
      <c r="N2188" s="30">
        <v>100</v>
      </c>
      <c r="O2188" s="30">
        <v>150</v>
      </c>
      <c r="P2188" s="30">
        <v>200</v>
      </c>
      <c r="Q2188" s="30">
        <v>100</v>
      </c>
      <c r="R2188" s="30">
        <v>200</v>
      </c>
      <c r="S2188" s="86">
        <v>320</v>
      </c>
      <c r="U2188" s="30">
        <v>50</v>
      </c>
      <c r="W2188" s="30">
        <v>30</v>
      </c>
      <c r="Y2188" s="30">
        <v>100</v>
      </c>
      <c r="Z2188" s="30">
        <v>100</v>
      </c>
      <c r="AA2188" s="30">
        <v>100</v>
      </c>
      <c r="AB2188" s="30">
        <v>100</v>
      </c>
      <c r="AC2188" s="30">
        <v>100</v>
      </c>
      <c r="AD2188" s="30">
        <v>100</v>
      </c>
    </row>
    <row r="2189" spans="1:30">
      <c r="A2189" s="4">
        <v>70080</v>
      </c>
      <c r="B2189" s="1">
        <v>40080</v>
      </c>
      <c r="C2189" t="s">
        <v>594</v>
      </c>
      <c r="D2189" s="85" t="str">
        <f>IF(IF(COUNTIF(AI!A:A,'表格编辑 '!C2189),TRUE,FALSE)=FALSE,"monster",(VLOOKUP(C2189,AI!A:B,2,FALSE)))</f>
        <v>monster</v>
      </c>
      <c r="E2189" s="2">
        <v>30</v>
      </c>
      <c r="F2189" s="30" t="s">
        <v>552</v>
      </c>
      <c r="G2189" s="30" t="s">
        <v>553</v>
      </c>
      <c r="J2189" s="86" t="str">
        <f>VLOOKUP(D2189,AI!B:G,6,FALSE)</f>
        <v>test_deadth_event(RECEIVER, ARG0, ARG1, ARG2, ARG3,ARG4)</v>
      </c>
      <c r="K2189" s="86">
        <v>1</v>
      </c>
      <c r="L2189" s="30">
        <v>5000</v>
      </c>
      <c r="M2189" s="30">
        <f t="shared" si="96"/>
        <v>900</v>
      </c>
      <c r="N2189" s="30">
        <v>100</v>
      </c>
      <c r="O2189" s="30">
        <v>150</v>
      </c>
      <c r="P2189" s="30">
        <v>200</v>
      </c>
      <c r="Q2189" s="30">
        <v>100</v>
      </c>
      <c r="R2189" s="30">
        <v>200</v>
      </c>
      <c r="S2189" s="86">
        <v>320</v>
      </c>
      <c r="U2189" s="30">
        <v>50</v>
      </c>
      <c r="W2189" s="30">
        <v>30</v>
      </c>
      <c r="Y2189" s="30">
        <v>100</v>
      </c>
      <c r="Z2189" s="30">
        <v>100</v>
      </c>
      <c r="AA2189" s="30">
        <v>100</v>
      </c>
      <c r="AB2189" s="30">
        <v>100</v>
      </c>
      <c r="AC2189" s="30">
        <v>100</v>
      </c>
      <c r="AD2189" s="30">
        <v>100</v>
      </c>
    </row>
    <row r="2190" spans="1:30">
      <c r="A2190" s="4">
        <v>70081</v>
      </c>
      <c r="B2190" s="1">
        <v>40081</v>
      </c>
      <c r="C2190" t="s">
        <v>595</v>
      </c>
      <c r="D2190" s="85" t="str">
        <f>IF(IF(COUNTIF(AI!A:A,'表格编辑 '!C2190),TRUE,FALSE)=FALSE,"monster",(VLOOKUP(C2190,AI!A:B,2,FALSE)))</f>
        <v>monster</v>
      </c>
      <c r="E2190" s="2">
        <v>30</v>
      </c>
      <c r="F2190" s="30" t="s">
        <v>552</v>
      </c>
      <c r="G2190" s="30" t="s">
        <v>553</v>
      </c>
      <c r="J2190" s="86" t="str">
        <f>VLOOKUP(D2190,AI!B:G,6,FALSE)</f>
        <v>test_deadth_event(RECEIVER, ARG0, ARG1, ARG2, ARG3,ARG4)</v>
      </c>
      <c r="K2190" s="86">
        <v>1</v>
      </c>
      <c r="L2190" s="30">
        <v>8000</v>
      </c>
      <c r="M2190" s="30">
        <f t="shared" si="96"/>
        <v>900</v>
      </c>
      <c r="N2190" s="30">
        <v>250</v>
      </c>
      <c r="O2190" s="30">
        <v>150</v>
      </c>
      <c r="P2190" s="30">
        <v>200</v>
      </c>
      <c r="R2190" s="30">
        <v>200</v>
      </c>
      <c r="S2190" s="86">
        <v>320</v>
      </c>
      <c r="U2190" s="30">
        <v>50</v>
      </c>
      <c r="W2190" s="30">
        <v>30</v>
      </c>
      <c r="Y2190" s="30">
        <v>100</v>
      </c>
      <c r="Z2190" s="30">
        <v>100</v>
      </c>
      <c r="AA2190" s="30">
        <v>100</v>
      </c>
      <c r="AB2190" s="30">
        <v>100</v>
      </c>
      <c r="AC2190" s="30">
        <v>100</v>
      </c>
      <c r="AD2190" s="30">
        <v>100</v>
      </c>
    </row>
    <row r="2191" spans="1:30">
      <c r="A2191" s="4">
        <v>70082</v>
      </c>
      <c r="B2191" s="1">
        <v>40082</v>
      </c>
      <c r="C2191" t="s">
        <v>596</v>
      </c>
      <c r="D2191" s="85" t="str">
        <f>IF(IF(COUNTIF(AI!A:A,'表格编辑 '!C2191),TRUE,FALSE)=FALSE,"monster",(VLOOKUP(C2191,AI!A:B,2,FALSE)))</f>
        <v>monster</v>
      </c>
      <c r="E2191" s="2">
        <v>30</v>
      </c>
      <c r="F2191" s="30" t="s">
        <v>552</v>
      </c>
      <c r="G2191" s="30" t="s">
        <v>553</v>
      </c>
      <c r="J2191" s="86" t="str">
        <f>VLOOKUP(D2191,AI!B:G,6,FALSE)</f>
        <v>test_deadth_event(RECEIVER, ARG0, ARG1, ARG2, ARG3,ARG4)</v>
      </c>
      <c r="K2191" s="86">
        <v>1</v>
      </c>
      <c r="L2191" s="30">
        <v>8000</v>
      </c>
      <c r="M2191" s="30">
        <f t="shared" si="96"/>
        <v>900</v>
      </c>
      <c r="N2191" s="30">
        <v>250</v>
      </c>
      <c r="O2191" s="30">
        <v>150</v>
      </c>
      <c r="P2191" s="30">
        <v>200</v>
      </c>
      <c r="R2191" s="30">
        <v>200</v>
      </c>
      <c r="S2191" s="86">
        <v>320</v>
      </c>
      <c r="U2191" s="30">
        <v>50</v>
      </c>
      <c r="W2191" s="30">
        <v>30</v>
      </c>
      <c r="Y2191" s="30">
        <v>100</v>
      </c>
      <c r="Z2191" s="30">
        <v>100</v>
      </c>
      <c r="AA2191" s="30">
        <v>100</v>
      </c>
      <c r="AB2191" s="30">
        <v>100</v>
      </c>
      <c r="AC2191" s="30">
        <v>100</v>
      </c>
      <c r="AD2191" s="30">
        <v>100</v>
      </c>
    </row>
    <row r="2192" spans="1:30">
      <c r="A2192" s="4">
        <v>70083</v>
      </c>
      <c r="B2192" s="1">
        <v>40083</v>
      </c>
      <c r="C2192" t="s">
        <v>597</v>
      </c>
      <c r="D2192" s="85" t="str">
        <f>IF(IF(COUNTIF(AI!A:A,'表格编辑 '!C2192),TRUE,FALSE)=FALSE,"monster",(VLOOKUP(C2192,AI!A:B,2,FALSE)))</f>
        <v>monster</v>
      </c>
      <c r="E2192" s="2">
        <v>30</v>
      </c>
      <c r="F2192" s="30" t="s">
        <v>552</v>
      </c>
      <c r="G2192" s="30" t="s">
        <v>553</v>
      </c>
      <c r="J2192" s="86" t="str">
        <f>VLOOKUP(D2192,AI!B:G,6,FALSE)</f>
        <v>test_deadth_event(RECEIVER, ARG0, ARG1, ARG2, ARG3,ARG4)</v>
      </c>
      <c r="K2192" s="86">
        <v>1</v>
      </c>
      <c r="L2192" s="30">
        <v>8000</v>
      </c>
      <c r="M2192" s="30">
        <f t="shared" si="96"/>
        <v>900</v>
      </c>
      <c r="N2192" s="30">
        <v>250</v>
      </c>
      <c r="O2192" s="30">
        <v>150</v>
      </c>
      <c r="P2192" s="30">
        <v>200</v>
      </c>
      <c r="R2192" s="30">
        <v>200</v>
      </c>
      <c r="S2192" s="86">
        <v>320</v>
      </c>
      <c r="U2192" s="30">
        <v>50</v>
      </c>
      <c r="W2192" s="30">
        <v>30</v>
      </c>
      <c r="Y2192" s="30">
        <v>100</v>
      </c>
      <c r="Z2192" s="30">
        <v>100</v>
      </c>
      <c r="AA2192" s="30">
        <v>100</v>
      </c>
      <c r="AB2192" s="30">
        <v>100</v>
      </c>
      <c r="AC2192" s="30">
        <v>100</v>
      </c>
      <c r="AD2192" s="30">
        <v>100</v>
      </c>
    </row>
    <row r="2193" spans="1:30">
      <c r="A2193" s="4">
        <v>70084</v>
      </c>
      <c r="B2193" s="1">
        <v>40084</v>
      </c>
      <c r="C2193" t="s">
        <v>598</v>
      </c>
      <c r="D2193" s="85" t="str">
        <f>IF(IF(COUNTIF(AI!A:A,'表格编辑 '!C2193),TRUE,FALSE)=FALSE,"monster",(VLOOKUP(C2193,AI!A:B,2,FALSE)))</f>
        <v>monster</v>
      </c>
      <c r="E2193" s="2">
        <v>30</v>
      </c>
      <c r="F2193" s="30" t="s">
        <v>552</v>
      </c>
      <c r="G2193" s="30" t="s">
        <v>553</v>
      </c>
      <c r="J2193" s="86" t="str">
        <f>VLOOKUP(D2193,AI!B:G,6,FALSE)</f>
        <v>test_deadth_event(RECEIVER, ARG0, ARG1, ARG2, ARG3,ARG4)</v>
      </c>
      <c r="K2193" s="86">
        <v>1</v>
      </c>
      <c r="L2193" s="30">
        <v>5000</v>
      </c>
      <c r="M2193" s="30">
        <f t="shared" si="96"/>
        <v>900</v>
      </c>
      <c r="N2193" s="30">
        <v>100</v>
      </c>
      <c r="O2193" s="30">
        <v>150</v>
      </c>
      <c r="P2193" s="30">
        <v>200</v>
      </c>
      <c r="Q2193" s="30">
        <v>150</v>
      </c>
      <c r="R2193" s="30">
        <v>200</v>
      </c>
      <c r="S2193" s="86">
        <v>320</v>
      </c>
      <c r="U2193" s="30">
        <v>50</v>
      </c>
      <c r="W2193" s="30">
        <v>30</v>
      </c>
      <c r="Y2193" s="30">
        <v>100</v>
      </c>
      <c r="Z2193" s="30">
        <v>100</v>
      </c>
      <c r="AA2193" s="30">
        <v>100</v>
      </c>
      <c r="AB2193" s="30">
        <v>100</v>
      </c>
      <c r="AC2193" s="30">
        <v>100</v>
      </c>
      <c r="AD2193" s="30">
        <v>100</v>
      </c>
    </row>
    <row r="2194" spans="1:30">
      <c r="A2194" s="4">
        <v>70085</v>
      </c>
      <c r="B2194" s="1">
        <v>40085</v>
      </c>
      <c r="C2194" t="s">
        <v>599</v>
      </c>
      <c r="D2194" s="85" t="str">
        <f>IF(IF(COUNTIF(AI!A:A,'表格编辑 '!C2194),TRUE,FALSE)=FALSE,"monster",(VLOOKUP(C2194,AI!A:B,2,FALSE)))</f>
        <v>monster</v>
      </c>
      <c r="E2194" s="2">
        <v>30</v>
      </c>
      <c r="F2194" s="30" t="s">
        <v>552</v>
      </c>
      <c r="G2194" s="30" t="s">
        <v>553</v>
      </c>
      <c r="J2194" s="86" t="str">
        <f>VLOOKUP(D2194,AI!B:G,6,FALSE)</f>
        <v>test_deadth_event(RECEIVER, ARG0, ARG1, ARG2, ARG3,ARG4)</v>
      </c>
      <c r="K2194" s="86">
        <v>1</v>
      </c>
      <c r="L2194" s="30">
        <v>5000</v>
      </c>
      <c r="M2194" s="30">
        <f t="shared" si="96"/>
        <v>900</v>
      </c>
      <c r="N2194" s="30">
        <v>100</v>
      </c>
      <c r="O2194" s="30">
        <v>150</v>
      </c>
      <c r="P2194" s="30">
        <v>200</v>
      </c>
      <c r="Q2194" s="30">
        <v>150</v>
      </c>
      <c r="R2194" s="30">
        <v>200</v>
      </c>
      <c r="S2194" s="86">
        <v>320</v>
      </c>
      <c r="U2194" s="30">
        <v>50</v>
      </c>
      <c r="W2194" s="30">
        <v>30</v>
      </c>
      <c r="Y2194" s="30">
        <v>100</v>
      </c>
      <c r="Z2194" s="30">
        <v>100</v>
      </c>
      <c r="AA2194" s="30">
        <v>100</v>
      </c>
      <c r="AB2194" s="30">
        <v>100</v>
      </c>
      <c r="AC2194" s="30">
        <v>100</v>
      </c>
      <c r="AD2194" s="30">
        <v>100</v>
      </c>
    </row>
    <row r="2195" spans="1:30">
      <c r="A2195" s="4">
        <v>70086</v>
      </c>
      <c r="B2195" s="1">
        <v>40086</v>
      </c>
      <c r="C2195" t="s">
        <v>600</v>
      </c>
      <c r="D2195" s="85" t="str">
        <f>IF(IF(COUNTIF(AI!A:A,'表格编辑 '!C2195),TRUE,FALSE)=FALSE,"monster",(VLOOKUP(C2195,AI!A:B,2,FALSE)))</f>
        <v>monster</v>
      </c>
      <c r="E2195" s="2">
        <v>30</v>
      </c>
      <c r="F2195" s="30" t="s">
        <v>552</v>
      </c>
      <c r="G2195" s="30" t="s">
        <v>553</v>
      </c>
      <c r="J2195" s="86" t="str">
        <f>VLOOKUP(D2195,AI!B:G,6,FALSE)</f>
        <v>test_deadth_event(RECEIVER, ARG0, ARG1, ARG2, ARG3,ARG4)</v>
      </c>
      <c r="K2195" s="86">
        <v>1</v>
      </c>
      <c r="L2195" s="30">
        <v>5000</v>
      </c>
      <c r="M2195" s="30">
        <f t="shared" si="96"/>
        <v>900</v>
      </c>
      <c r="N2195" s="30">
        <v>100</v>
      </c>
      <c r="O2195" s="30">
        <v>150</v>
      </c>
      <c r="P2195" s="30">
        <v>200</v>
      </c>
      <c r="Q2195" s="30">
        <v>150</v>
      </c>
      <c r="R2195" s="30">
        <v>200</v>
      </c>
      <c r="S2195" s="86">
        <v>320</v>
      </c>
      <c r="U2195" s="30">
        <v>50</v>
      </c>
      <c r="W2195" s="30">
        <v>30</v>
      </c>
      <c r="Y2195" s="30">
        <v>100</v>
      </c>
      <c r="Z2195" s="30">
        <v>100</v>
      </c>
      <c r="AA2195" s="30">
        <v>100</v>
      </c>
      <c r="AB2195" s="30">
        <v>100</v>
      </c>
      <c r="AC2195" s="30">
        <v>100</v>
      </c>
      <c r="AD2195" s="30">
        <v>100</v>
      </c>
    </row>
    <row r="2196" spans="1:32">
      <c r="A2196" s="4">
        <v>70087</v>
      </c>
      <c r="B2196" s="33">
        <v>40087</v>
      </c>
      <c r="C2196" s="58" t="s">
        <v>601</v>
      </c>
      <c r="D2196" s="85" t="str">
        <f>IF(IF(COUNTIF(AI!A:A,'表格编辑 '!C2196),TRUE,FALSE)=FALSE,"monster",(VLOOKUP(C2196,AI!A:B,2,FALSE)))</f>
        <v>monster</v>
      </c>
      <c r="E2196" s="2">
        <v>70</v>
      </c>
      <c r="F2196" s="30" t="s">
        <v>552</v>
      </c>
      <c r="G2196" s="30" t="s">
        <v>553</v>
      </c>
      <c r="J2196" s="86" t="str">
        <f>VLOOKUP(D2196,AI!B:G,6,FALSE)</f>
        <v>test_deadth_event(RECEIVER, ARG0, ARG1, ARG2, ARG3,ARG4)</v>
      </c>
      <c r="K2196" s="86">
        <v>1</v>
      </c>
      <c r="L2196" s="57">
        <v>35000</v>
      </c>
      <c r="M2196" s="89">
        <v>4500</v>
      </c>
      <c r="N2196" s="57">
        <v>400</v>
      </c>
      <c r="O2196" s="89">
        <v>600</v>
      </c>
      <c r="P2196" s="89">
        <v>400</v>
      </c>
      <c r="Q2196" s="57">
        <v>850</v>
      </c>
      <c r="R2196" s="89">
        <f>R2195+10</f>
        <v>210</v>
      </c>
      <c r="S2196" s="86">
        <v>320</v>
      </c>
      <c r="T2196" s="57"/>
      <c r="U2196" s="89">
        <v>76</v>
      </c>
      <c r="V2196" s="57"/>
      <c r="W2196" s="57"/>
      <c r="X2196" s="57"/>
      <c r="Y2196" s="86">
        <v>100</v>
      </c>
      <c r="Z2196" s="86">
        <v>100</v>
      </c>
      <c r="AA2196" s="86">
        <v>100</v>
      </c>
      <c r="AB2196" s="86">
        <v>100</v>
      </c>
      <c r="AC2196" s="86">
        <v>100</v>
      </c>
      <c r="AD2196" s="86">
        <v>100</v>
      </c>
      <c r="AE2196" s="57"/>
      <c r="AF2196" s="51">
        <v>370036</v>
      </c>
    </row>
    <row r="2197" spans="1:32">
      <c r="A2197" s="4">
        <v>70088</v>
      </c>
      <c r="B2197" s="33">
        <v>40088</v>
      </c>
      <c r="C2197" s="33" t="s">
        <v>602</v>
      </c>
      <c r="D2197" s="85" t="str">
        <f>IF(IF(COUNTIF(AI!A:A,'表格编辑 '!C2197),TRUE,FALSE)=FALSE,"monster",(VLOOKUP(C2197,AI!A:B,2,FALSE)))</f>
        <v>monster</v>
      </c>
      <c r="E2197" s="2">
        <v>70</v>
      </c>
      <c r="F2197" s="30" t="s">
        <v>552</v>
      </c>
      <c r="G2197" s="30" t="s">
        <v>553</v>
      </c>
      <c r="J2197" s="86" t="str">
        <f>VLOOKUP(D2197,AI!B:G,6,FALSE)</f>
        <v>test_deadth_event(RECEIVER, ARG0, ARG1, ARG2, ARG3,ARG4)</v>
      </c>
      <c r="K2197" s="86">
        <v>1</v>
      </c>
      <c r="L2197" s="57">
        <v>40000</v>
      </c>
      <c r="M2197" s="89">
        <v>4500</v>
      </c>
      <c r="N2197" s="57">
        <v>550</v>
      </c>
      <c r="O2197" s="89">
        <v>450</v>
      </c>
      <c r="P2197" s="89">
        <v>440</v>
      </c>
      <c r="Q2197" s="57">
        <v>700</v>
      </c>
      <c r="R2197" s="89">
        <f t="shared" ref="R2197:R2206" si="97">R2196+10</f>
        <v>220</v>
      </c>
      <c r="S2197" s="86">
        <v>320</v>
      </c>
      <c r="T2197" s="57"/>
      <c r="U2197" s="89">
        <v>76</v>
      </c>
      <c r="V2197" s="57"/>
      <c r="W2197" s="57"/>
      <c r="X2197" s="57"/>
      <c r="Y2197" s="86">
        <v>100</v>
      </c>
      <c r="Z2197" s="86">
        <v>100</v>
      </c>
      <c r="AA2197" s="86">
        <v>100</v>
      </c>
      <c r="AB2197" s="86">
        <v>100</v>
      </c>
      <c r="AC2197" s="86">
        <v>100</v>
      </c>
      <c r="AD2197" s="86">
        <v>100</v>
      </c>
      <c r="AE2197" s="57"/>
      <c r="AF2197" s="51">
        <v>370037</v>
      </c>
    </row>
    <row r="2198" spans="1:32">
      <c r="A2198" s="4">
        <v>70089</v>
      </c>
      <c r="B2198" s="33">
        <v>40089</v>
      </c>
      <c r="C2198" s="58" t="s">
        <v>603</v>
      </c>
      <c r="D2198" s="85" t="str">
        <f>IF(IF(COUNTIF(AI!A:A,'表格编辑 '!C2198),TRUE,FALSE)=FALSE,"monster",(VLOOKUP(C2198,AI!A:B,2,FALSE)))</f>
        <v>monster</v>
      </c>
      <c r="E2198" s="2">
        <v>70</v>
      </c>
      <c r="F2198" s="30" t="s">
        <v>552</v>
      </c>
      <c r="G2198" s="30" t="s">
        <v>553</v>
      </c>
      <c r="J2198" s="86" t="str">
        <f>VLOOKUP(D2198,AI!B:G,6,FALSE)</f>
        <v>test_deadth_event(RECEIVER, ARG0, ARG1, ARG2, ARG3,ARG4)</v>
      </c>
      <c r="K2198" s="86">
        <v>1</v>
      </c>
      <c r="L2198" s="57">
        <v>45000</v>
      </c>
      <c r="M2198" s="89">
        <v>4500</v>
      </c>
      <c r="N2198" s="57">
        <v>600</v>
      </c>
      <c r="O2198" s="89">
        <v>700</v>
      </c>
      <c r="P2198" s="89">
        <v>480</v>
      </c>
      <c r="Q2198" s="57">
        <v>700</v>
      </c>
      <c r="R2198" s="89">
        <f t="shared" si="97"/>
        <v>230</v>
      </c>
      <c r="S2198" s="86">
        <v>320</v>
      </c>
      <c r="T2198" s="57"/>
      <c r="U2198" s="89">
        <v>76</v>
      </c>
      <c r="V2198" s="57"/>
      <c r="W2198" s="57"/>
      <c r="X2198" s="57"/>
      <c r="Y2198" s="86">
        <v>100</v>
      </c>
      <c r="Z2198" s="86">
        <v>100</v>
      </c>
      <c r="AA2198" s="86">
        <v>100</v>
      </c>
      <c r="AB2198" s="86">
        <v>100</v>
      </c>
      <c r="AC2198" s="86">
        <v>100</v>
      </c>
      <c r="AD2198" s="86">
        <v>100</v>
      </c>
      <c r="AE2198" s="57"/>
      <c r="AF2198" s="51">
        <v>370038</v>
      </c>
    </row>
    <row r="2199" spans="1:32">
      <c r="A2199" s="4">
        <v>70090</v>
      </c>
      <c r="B2199" s="33">
        <v>40090</v>
      </c>
      <c r="C2199" s="58" t="s">
        <v>604</v>
      </c>
      <c r="D2199" s="85" t="str">
        <f>IF(IF(COUNTIF(AI!A:A,'表格编辑 '!C2199),TRUE,FALSE)=FALSE,"monster",(VLOOKUP(C2199,AI!A:B,2,FALSE)))</f>
        <v>monster</v>
      </c>
      <c r="E2199" s="2">
        <v>70</v>
      </c>
      <c r="F2199" s="30" t="s">
        <v>552</v>
      </c>
      <c r="G2199" s="30" t="s">
        <v>553</v>
      </c>
      <c r="J2199" s="86" t="str">
        <f>VLOOKUP(D2199,AI!B:G,6,FALSE)</f>
        <v>test_deadth_event(RECEIVER, ARG0, ARG1, ARG2, ARG3,ARG4)</v>
      </c>
      <c r="K2199" s="86">
        <v>1</v>
      </c>
      <c r="L2199" s="57">
        <v>50000</v>
      </c>
      <c r="M2199" s="89">
        <v>4500</v>
      </c>
      <c r="N2199" s="57">
        <v>700</v>
      </c>
      <c r="O2199" s="89">
        <v>550</v>
      </c>
      <c r="P2199" s="89">
        <v>650</v>
      </c>
      <c r="Q2199" s="57">
        <v>700</v>
      </c>
      <c r="R2199" s="89">
        <f t="shared" si="97"/>
        <v>240</v>
      </c>
      <c r="S2199" s="86">
        <v>320</v>
      </c>
      <c r="T2199" s="57"/>
      <c r="U2199" s="89">
        <v>76</v>
      </c>
      <c r="V2199" s="57"/>
      <c r="W2199" s="57"/>
      <c r="X2199" s="57"/>
      <c r="Y2199" s="86">
        <v>100</v>
      </c>
      <c r="Z2199" s="86">
        <v>100</v>
      </c>
      <c r="AA2199" s="86">
        <v>100</v>
      </c>
      <c r="AB2199" s="86">
        <v>100</v>
      </c>
      <c r="AC2199" s="86">
        <v>100</v>
      </c>
      <c r="AD2199" s="86">
        <v>100</v>
      </c>
      <c r="AE2199" s="57"/>
      <c r="AF2199" s="51">
        <v>370039</v>
      </c>
    </row>
    <row r="2200" spans="1:32">
      <c r="A2200" s="4">
        <v>70091</v>
      </c>
      <c r="B2200" s="33">
        <v>40091</v>
      </c>
      <c r="C2200" s="114" t="s">
        <v>605</v>
      </c>
      <c r="D2200" s="85" t="str">
        <f>IF(IF(COUNTIF(AI!A:A,'表格编辑 '!C2200),TRUE,FALSE)=FALSE,"monster",(VLOOKUP(C2200,AI!A:B,2,FALSE)))</f>
        <v>monster</v>
      </c>
      <c r="E2200" s="2">
        <v>70</v>
      </c>
      <c r="F2200" s="30" t="s">
        <v>552</v>
      </c>
      <c r="G2200" s="30" t="s">
        <v>553</v>
      </c>
      <c r="J2200" s="86" t="str">
        <f>VLOOKUP(D2200,AI!B:G,6,FALSE)</f>
        <v>test_deadth_event(RECEIVER, ARG0, ARG1, ARG2, ARG3,ARG4)</v>
      </c>
      <c r="K2200" s="86">
        <v>1</v>
      </c>
      <c r="L2200" s="57">
        <v>55000</v>
      </c>
      <c r="M2200" s="89">
        <v>4500</v>
      </c>
      <c r="N2200" s="57">
        <v>750</v>
      </c>
      <c r="O2200" s="89">
        <v>850</v>
      </c>
      <c r="P2200" s="89">
        <v>680</v>
      </c>
      <c r="Q2200" s="57">
        <v>950</v>
      </c>
      <c r="R2200" s="89">
        <f t="shared" si="97"/>
        <v>250</v>
      </c>
      <c r="S2200" s="86">
        <v>320</v>
      </c>
      <c r="T2200" s="57"/>
      <c r="U2200" s="89">
        <v>76</v>
      </c>
      <c r="V2200" s="57"/>
      <c r="W2200" s="57"/>
      <c r="X2200" s="57"/>
      <c r="Y2200" s="86">
        <v>100</v>
      </c>
      <c r="Z2200" s="86">
        <v>100</v>
      </c>
      <c r="AA2200" s="86">
        <v>100</v>
      </c>
      <c r="AB2200" s="86">
        <v>100</v>
      </c>
      <c r="AC2200" s="86">
        <v>100</v>
      </c>
      <c r="AD2200" s="86">
        <v>100</v>
      </c>
      <c r="AE2200" s="57"/>
      <c r="AF2200" s="51">
        <v>370040</v>
      </c>
    </row>
    <row r="2201" spans="1:32">
      <c r="A2201" s="4">
        <v>70092</v>
      </c>
      <c r="B2201" s="33">
        <v>40092</v>
      </c>
      <c r="C2201" s="114" t="s">
        <v>606</v>
      </c>
      <c r="D2201" s="85" t="str">
        <f>IF(IF(COUNTIF(AI!A:A,'表格编辑 '!C2201),TRUE,FALSE)=FALSE,"monster",(VLOOKUP(C2201,AI!A:B,2,FALSE)))</f>
        <v>monster</v>
      </c>
      <c r="E2201" s="2">
        <v>70</v>
      </c>
      <c r="F2201" s="30" t="s">
        <v>552</v>
      </c>
      <c r="G2201" s="30" t="s">
        <v>553</v>
      </c>
      <c r="J2201" s="86" t="str">
        <f>VLOOKUP(D2201,AI!B:G,6,FALSE)</f>
        <v>test_deadth_event(RECEIVER, ARG0, ARG1, ARG2, ARG3,ARG4)</v>
      </c>
      <c r="K2201" s="86">
        <v>1</v>
      </c>
      <c r="L2201" s="57">
        <v>8000</v>
      </c>
      <c r="M2201" s="89">
        <v>4500</v>
      </c>
      <c r="N2201" s="57">
        <v>300</v>
      </c>
      <c r="O2201" s="89">
        <v>220</v>
      </c>
      <c r="P2201" s="89">
        <v>350</v>
      </c>
      <c r="Q2201" s="57">
        <v>1500</v>
      </c>
      <c r="R2201" s="89">
        <f t="shared" si="97"/>
        <v>260</v>
      </c>
      <c r="S2201" s="86">
        <v>320</v>
      </c>
      <c r="T2201" s="57"/>
      <c r="U2201" s="89">
        <v>76</v>
      </c>
      <c r="V2201" s="57"/>
      <c r="W2201" s="57"/>
      <c r="X2201" s="57"/>
      <c r="Y2201" s="86">
        <v>100</v>
      </c>
      <c r="Z2201" s="86">
        <v>100</v>
      </c>
      <c r="AA2201" s="86">
        <v>100</v>
      </c>
      <c r="AB2201" s="86">
        <v>100</v>
      </c>
      <c r="AC2201" s="86">
        <v>100</v>
      </c>
      <c r="AD2201" s="86">
        <v>100</v>
      </c>
      <c r="AE2201" s="57"/>
      <c r="AF2201" s="51">
        <v>370041</v>
      </c>
    </row>
    <row r="2202" spans="1:32">
      <c r="A2202" s="4">
        <v>70093</v>
      </c>
      <c r="B2202" s="33">
        <v>40093</v>
      </c>
      <c r="C2202" s="114" t="s">
        <v>607</v>
      </c>
      <c r="D2202" s="85" t="str">
        <f>IF(IF(COUNTIF(AI!A:A,'表格编辑 '!C2202),TRUE,FALSE)=FALSE,"monster",(VLOOKUP(C2202,AI!A:B,2,FALSE)))</f>
        <v>monster</v>
      </c>
      <c r="E2202" s="2">
        <v>70</v>
      </c>
      <c r="F2202" s="30" t="s">
        <v>552</v>
      </c>
      <c r="G2202" s="30" t="s">
        <v>553</v>
      </c>
      <c r="J2202" s="86" t="str">
        <f>VLOOKUP(D2202,AI!B:G,6,FALSE)</f>
        <v>test_deadth_event(RECEIVER, ARG0, ARG1, ARG2, ARG3,ARG4)</v>
      </c>
      <c r="K2202" s="86">
        <v>1</v>
      </c>
      <c r="L2202" s="57">
        <v>10000</v>
      </c>
      <c r="M2202" s="89">
        <v>4500</v>
      </c>
      <c r="N2202" s="57">
        <v>330</v>
      </c>
      <c r="O2202" s="89">
        <v>1500</v>
      </c>
      <c r="P2202" s="89">
        <v>350</v>
      </c>
      <c r="Q2202" s="57">
        <v>700</v>
      </c>
      <c r="R2202" s="89">
        <f t="shared" si="97"/>
        <v>270</v>
      </c>
      <c r="S2202" s="86">
        <v>320</v>
      </c>
      <c r="T2202" s="57"/>
      <c r="U2202" s="89">
        <v>76</v>
      </c>
      <c r="V2202" s="57"/>
      <c r="W2202" s="57"/>
      <c r="X2202" s="57"/>
      <c r="Y2202" s="86">
        <v>100</v>
      </c>
      <c r="Z2202" s="86">
        <v>100</v>
      </c>
      <c r="AA2202" s="86">
        <v>100</v>
      </c>
      <c r="AB2202" s="86">
        <v>100</v>
      </c>
      <c r="AC2202" s="86">
        <v>100</v>
      </c>
      <c r="AD2202" s="86">
        <v>100</v>
      </c>
      <c r="AE2202" s="57"/>
      <c r="AF2202" s="51">
        <v>370042</v>
      </c>
    </row>
    <row r="2203" spans="1:32">
      <c r="A2203" s="4">
        <v>70094</v>
      </c>
      <c r="B2203" s="33">
        <v>40094</v>
      </c>
      <c r="C2203" s="114" t="s">
        <v>608</v>
      </c>
      <c r="D2203" s="85" t="str">
        <f>IF(IF(COUNTIF(AI!A:A,'表格编辑 '!C2203),TRUE,FALSE)=FALSE,"monster",(VLOOKUP(C2203,AI!A:B,2,FALSE)))</f>
        <v>monster</v>
      </c>
      <c r="E2203" s="2">
        <v>70</v>
      </c>
      <c r="F2203" s="30" t="s">
        <v>552</v>
      </c>
      <c r="G2203" s="30" t="s">
        <v>553</v>
      </c>
      <c r="J2203" s="86" t="str">
        <f>VLOOKUP(D2203,AI!B:G,6,FALSE)</f>
        <v>test_deadth_event(RECEIVER, ARG0, ARG1, ARG2, ARG3,ARG4)</v>
      </c>
      <c r="K2203" s="86">
        <v>1</v>
      </c>
      <c r="L2203" s="57">
        <v>10000</v>
      </c>
      <c r="M2203" s="89">
        <v>4500</v>
      </c>
      <c r="N2203" s="57">
        <v>350</v>
      </c>
      <c r="O2203" s="89">
        <v>220</v>
      </c>
      <c r="P2203" s="89">
        <v>450</v>
      </c>
      <c r="Q2203" s="57">
        <v>1500</v>
      </c>
      <c r="R2203" s="89">
        <f t="shared" si="97"/>
        <v>280</v>
      </c>
      <c r="S2203" s="86">
        <v>320</v>
      </c>
      <c r="T2203" s="57"/>
      <c r="U2203" s="89">
        <v>76</v>
      </c>
      <c r="V2203" s="57"/>
      <c r="W2203" s="57"/>
      <c r="X2203" s="57"/>
      <c r="Y2203" s="86">
        <v>100</v>
      </c>
      <c r="Z2203" s="86">
        <v>100</v>
      </c>
      <c r="AA2203" s="86">
        <v>100</v>
      </c>
      <c r="AB2203" s="86">
        <v>100</v>
      </c>
      <c r="AC2203" s="86">
        <v>100</v>
      </c>
      <c r="AD2203" s="86">
        <v>100</v>
      </c>
      <c r="AE2203" s="57"/>
      <c r="AF2203" s="51">
        <v>370041</v>
      </c>
    </row>
    <row r="2204" spans="1:32">
      <c r="A2204" s="4">
        <v>70095</v>
      </c>
      <c r="B2204" s="33">
        <v>40095</v>
      </c>
      <c r="C2204" s="114" t="s">
        <v>609</v>
      </c>
      <c r="D2204" s="85" t="str">
        <f>IF(IF(COUNTIF(AI!A:A,'表格编辑 '!C2204),TRUE,FALSE)=FALSE,"monster",(VLOOKUP(C2204,AI!A:B,2,FALSE)))</f>
        <v>monster</v>
      </c>
      <c r="E2204" s="2">
        <v>70</v>
      </c>
      <c r="F2204" s="30" t="s">
        <v>552</v>
      </c>
      <c r="G2204" s="30" t="s">
        <v>553</v>
      </c>
      <c r="J2204" s="86" t="str">
        <f>VLOOKUP(D2204,AI!B:G,6,FALSE)</f>
        <v>test_deadth_event(RECEIVER, ARG0, ARG1, ARG2, ARG3,ARG4)</v>
      </c>
      <c r="K2204" s="86">
        <v>1</v>
      </c>
      <c r="L2204" s="57">
        <v>12000</v>
      </c>
      <c r="M2204" s="89">
        <v>4500</v>
      </c>
      <c r="N2204" s="57">
        <v>380</v>
      </c>
      <c r="O2204" s="89">
        <v>1500</v>
      </c>
      <c r="P2204" s="89">
        <v>450</v>
      </c>
      <c r="Q2204" s="57">
        <v>700</v>
      </c>
      <c r="R2204" s="89">
        <f t="shared" si="97"/>
        <v>290</v>
      </c>
      <c r="S2204" s="86">
        <v>320</v>
      </c>
      <c r="T2204" s="57"/>
      <c r="U2204" s="89">
        <v>76</v>
      </c>
      <c r="V2204" s="57"/>
      <c r="W2204" s="57"/>
      <c r="X2204" s="57"/>
      <c r="Y2204" s="86">
        <v>100</v>
      </c>
      <c r="Z2204" s="86">
        <v>100</v>
      </c>
      <c r="AA2204" s="86">
        <v>100</v>
      </c>
      <c r="AB2204" s="86">
        <v>100</v>
      </c>
      <c r="AC2204" s="86">
        <v>100</v>
      </c>
      <c r="AD2204" s="86">
        <v>100</v>
      </c>
      <c r="AE2204" s="57"/>
      <c r="AF2204" s="51">
        <v>370042</v>
      </c>
    </row>
    <row r="2205" spans="1:32">
      <c r="A2205" s="4">
        <v>70096</v>
      </c>
      <c r="B2205" s="33">
        <v>40096</v>
      </c>
      <c r="C2205" s="114" t="s">
        <v>610</v>
      </c>
      <c r="D2205" s="85" t="str">
        <f>IF(IF(COUNTIF(AI!A:A,'表格编辑 '!C2205),TRUE,FALSE)=FALSE,"monster",(VLOOKUP(C2205,AI!A:B,2,FALSE)))</f>
        <v>monster</v>
      </c>
      <c r="E2205" s="2">
        <v>70</v>
      </c>
      <c r="F2205" s="30" t="s">
        <v>552</v>
      </c>
      <c r="G2205" s="30" t="s">
        <v>553</v>
      </c>
      <c r="J2205" s="86" t="str">
        <f>VLOOKUP(D2205,AI!B:G,6,FALSE)</f>
        <v>test_deadth_event(RECEIVER, ARG0, ARG1, ARG2, ARG3,ARG4)</v>
      </c>
      <c r="K2205" s="86">
        <v>1</v>
      </c>
      <c r="L2205" s="57">
        <v>14000</v>
      </c>
      <c r="M2205" s="89">
        <v>4500</v>
      </c>
      <c r="N2205" s="57">
        <v>420</v>
      </c>
      <c r="O2205" s="89">
        <v>220</v>
      </c>
      <c r="P2205" s="89">
        <v>550</v>
      </c>
      <c r="Q2205" s="57">
        <v>1500</v>
      </c>
      <c r="R2205" s="89">
        <f t="shared" si="97"/>
        <v>300</v>
      </c>
      <c r="S2205" s="86">
        <v>320</v>
      </c>
      <c r="T2205" s="57"/>
      <c r="U2205" s="89">
        <v>76</v>
      </c>
      <c r="V2205" s="57"/>
      <c r="W2205" s="57"/>
      <c r="X2205" s="57"/>
      <c r="Y2205" s="86">
        <v>100</v>
      </c>
      <c r="Z2205" s="86">
        <v>100</v>
      </c>
      <c r="AA2205" s="86">
        <v>100</v>
      </c>
      <c r="AB2205" s="86">
        <v>100</v>
      </c>
      <c r="AC2205" s="86">
        <v>100</v>
      </c>
      <c r="AD2205" s="86">
        <v>100</v>
      </c>
      <c r="AE2205" s="57"/>
      <c r="AF2205" s="51">
        <v>370041</v>
      </c>
    </row>
    <row r="2206" spans="1:32">
      <c r="A2206" s="4">
        <v>70097</v>
      </c>
      <c r="B2206" s="33">
        <v>40097</v>
      </c>
      <c r="C2206" s="114" t="s">
        <v>611</v>
      </c>
      <c r="D2206" s="85" t="str">
        <f>IF(IF(COUNTIF(AI!A:A,'表格编辑 '!C2206),TRUE,FALSE)=FALSE,"monster",(VLOOKUP(C2206,AI!A:B,2,FALSE)))</f>
        <v>monster</v>
      </c>
      <c r="E2206" s="2">
        <v>70</v>
      </c>
      <c r="F2206" s="30" t="s">
        <v>552</v>
      </c>
      <c r="G2206" s="30" t="s">
        <v>553</v>
      </c>
      <c r="J2206" s="86" t="str">
        <f>VLOOKUP(D2206,AI!B:G,6,FALSE)</f>
        <v>test_deadth_event(RECEIVER, ARG0, ARG1, ARG2, ARG3,ARG4)</v>
      </c>
      <c r="K2206" s="86">
        <v>1</v>
      </c>
      <c r="L2206" s="57">
        <v>16000</v>
      </c>
      <c r="M2206" s="89">
        <v>4500</v>
      </c>
      <c r="N2206" s="57">
        <v>450</v>
      </c>
      <c r="O2206" s="89">
        <v>1500</v>
      </c>
      <c r="P2206" s="89">
        <v>550</v>
      </c>
      <c r="Q2206" s="57">
        <v>700</v>
      </c>
      <c r="R2206" s="89">
        <f t="shared" si="97"/>
        <v>310</v>
      </c>
      <c r="S2206" s="86">
        <v>320</v>
      </c>
      <c r="T2206" s="57"/>
      <c r="U2206" s="89">
        <v>76</v>
      </c>
      <c r="V2206" s="57"/>
      <c r="W2206" s="57"/>
      <c r="X2206" s="57"/>
      <c r="Y2206" s="86">
        <v>100</v>
      </c>
      <c r="Z2206" s="86">
        <v>100</v>
      </c>
      <c r="AA2206" s="86">
        <v>100</v>
      </c>
      <c r="AB2206" s="86">
        <v>100</v>
      </c>
      <c r="AC2206" s="86">
        <v>100</v>
      </c>
      <c r="AD2206" s="86">
        <v>100</v>
      </c>
      <c r="AE2206" s="57"/>
      <c r="AF2206" s="51">
        <v>370042</v>
      </c>
    </row>
    <row r="2207" spans="1:32">
      <c r="A2207" s="5">
        <v>32017</v>
      </c>
      <c r="B2207" s="4">
        <v>10126</v>
      </c>
      <c r="C2207" s="5" t="str">
        <f>VLOOKUP(B2207,映射!A:B,2,FALSE)</f>
        <v>金怪</v>
      </c>
      <c r="D2207" s="85" t="str">
        <f>IF(IF(COUNTIF(AI!A:A,'表格编辑 '!C2207),TRUE,FALSE)=FALSE,"monster",(VLOOKUP(C2207,AI!A:B,2,FALSE)))</f>
        <v>monster</v>
      </c>
      <c r="E2207" s="2">
        <v>29</v>
      </c>
      <c r="F2207" s="86" t="str">
        <f>VLOOKUP(D2207,AI!B:G,2,FALSE)</f>
        <v>AI_born_event(RECEIVER, ARG0, ARG1, ARG2, ARG3,ARG4)</v>
      </c>
      <c r="G2207" s="86" t="str">
        <f>VLOOKUP(D2207,AI!B:G,3,FALSE)</f>
        <v>AI_update_event(RECEIVER, ARG0, ARG1, ARG2, ARG3,ARG4)</v>
      </c>
      <c r="H2207" s="86"/>
      <c r="I2207" s="86"/>
      <c r="J2207" s="86" t="str">
        <f>VLOOKUP(D2207,AI!B:G,6,FALSE)</f>
        <v>test_deadth_event(RECEIVER, ARG0, ARG1, ARG2, ARG3,ARG4)</v>
      </c>
      <c r="K2207" s="86">
        <f t="shared" ref="K2207:K2270" si="98">IF(L2207="",0,1)</f>
        <v>1</v>
      </c>
      <c r="L2207" s="86">
        <f>IF(怪物属性编辑!AH1833=1,怪物属性编辑!AO1833,0)</f>
        <v>0</v>
      </c>
      <c r="M2207" s="89">
        <f t="shared" ref="M2207:M2226" si="99">E2207*30</f>
        <v>870</v>
      </c>
      <c r="S2207" s="86">
        <v>320</v>
      </c>
      <c r="AF2207" s="115">
        <v>241017</v>
      </c>
    </row>
    <row r="2208" spans="1:32">
      <c r="A2208" s="5">
        <v>32018</v>
      </c>
      <c r="B2208" s="4">
        <v>10072</v>
      </c>
      <c r="C2208" s="5" t="str">
        <f>VLOOKUP(B2208,映射!A:B,2,FALSE)</f>
        <v>致命螳螂</v>
      </c>
      <c r="D2208" s="85" t="str">
        <f>IF(IF(COUNTIF(AI!A:A,'表格编辑 '!C2208),TRUE,FALSE)=FALSE,"monster",(VLOOKUP(C2208,AI!A:B,2,FALSE)))</f>
        <v>monster</v>
      </c>
      <c r="E2208" s="2">
        <v>29</v>
      </c>
      <c r="F2208" s="86" t="str">
        <f>VLOOKUP(D2208,AI!B:G,2,FALSE)</f>
        <v>AI_born_event(RECEIVER, ARG0, ARG1, ARG2, ARG3,ARG4)</v>
      </c>
      <c r="G2208" s="86" t="str">
        <f>VLOOKUP(D2208,AI!B:G,3,FALSE)</f>
        <v>AI_update_event(RECEIVER, ARG0, ARG1, ARG2, ARG3,ARG4)</v>
      </c>
      <c r="H2208" s="86"/>
      <c r="I2208" s="86"/>
      <c r="J2208" s="86" t="str">
        <f>VLOOKUP(D2208,AI!B:G,6,FALSE)</f>
        <v>test_deadth_event(RECEIVER, ARG0, ARG1, ARG2, ARG3,ARG4)</v>
      </c>
      <c r="K2208" s="86">
        <f t="shared" si="98"/>
        <v>1</v>
      </c>
      <c r="L2208" s="86">
        <f>IF(怪物属性编辑!AH1834=1,怪物属性编辑!AO1834,0)</f>
        <v>0</v>
      </c>
      <c r="M2208" s="89">
        <f t="shared" si="99"/>
        <v>870</v>
      </c>
      <c r="S2208" s="86">
        <v>320</v>
      </c>
      <c r="AF2208" s="115">
        <v>241018</v>
      </c>
    </row>
    <row r="2209" spans="1:32">
      <c r="A2209" s="5">
        <v>32019</v>
      </c>
      <c r="B2209" s="4">
        <v>10132</v>
      </c>
      <c r="C2209" s="5" t="str">
        <f>VLOOKUP(B2209,映射!A:B,2,FALSE)</f>
        <v>蜥蝪斗士</v>
      </c>
      <c r="D2209" s="85" t="str">
        <f>IF(IF(COUNTIF(AI!A:A,'表格编辑 '!C2209),TRUE,FALSE)=FALSE,"monster",(VLOOKUP(C2209,AI!A:B,2,FALSE)))</f>
        <v>monster</v>
      </c>
      <c r="E2209" s="2">
        <v>29</v>
      </c>
      <c r="F2209" s="86" t="str">
        <f>VLOOKUP(D2209,AI!B:G,2,FALSE)</f>
        <v>AI_born_event(RECEIVER, ARG0, ARG1, ARG2, ARG3,ARG4)</v>
      </c>
      <c r="G2209" s="86" t="str">
        <f>VLOOKUP(D2209,AI!B:G,3,FALSE)</f>
        <v>AI_update_event(RECEIVER, ARG0, ARG1, ARG2, ARG3,ARG4)</v>
      </c>
      <c r="H2209" s="86"/>
      <c r="I2209" s="86"/>
      <c r="J2209" s="86" t="str">
        <f>VLOOKUP(D2209,AI!B:G,6,FALSE)</f>
        <v>test_deadth_event(RECEIVER, ARG0, ARG1, ARG2, ARG3,ARG4)</v>
      </c>
      <c r="K2209" s="86">
        <f t="shared" si="98"/>
        <v>1</v>
      </c>
      <c r="L2209" s="86">
        <f>IF(怪物属性编辑!AH1835=1,怪物属性编辑!AO1835,0)</f>
        <v>0</v>
      </c>
      <c r="M2209" s="89">
        <f t="shared" si="99"/>
        <v>870</v>
      </c>
      <c r="S2209" s="86">
        <v>320</v>
      </c>
      <c r="AF2209" s="115">
        <v>241019</v>
      </c>
    </row>
    <row r="2210" spans="1:32">
      <c r="A2210" s="5">
        <v>32020</v>
      </c>
      <c r="B2210" s="4">
        <v>10101</v>
      </c>
      <c r="C2210" s="5" t="str">
        <f>VLOOKUP(B2210,映射!A:B,2,FALSE)</f>
        <v>风精</v>
      </c>
      <c r="D2210" s="85" t="str">
        <f>IF(IF(COUNTIF(AI!A:A,'表格编辑 '!C2210),TRUE,FALSE)=FALSE,"monster",(VLOOKUP(C2210,AI!A:B,2,FALSE)))</f>
        <v>monster</v>
      </c>
      <c r="E2210" s="2">
        <v>29</v>
      </c>
      <c r="F2210" s="86" t="str">
        <f>VLOOKUP(D2210,AI!B:G,2,FALSE)</f>
        <v>AI_born_event(RECEIVER, ARG0, ARG1, ARG2, ARG3,ARG4)</v>
      </c>
      <c r="G2210" s="86" t="str">
        <f>VLOOKUP(D2210,AI!B:G,3,FALSE)</f>
        <v>AI_update_event(RECEIVER, ARG0, ARG1, ARG2, ARG3,ARG4)</v>
      </c>
      <c r="H2210" s="86"/>
      <c r="I2210" s="86"/>
      <c r="J2210" s="86" t="str">
        <f>VLOOKUP(D2210,AI!B:G,6,FALSE)</f>
        <v>test_deadth_event(RECEIVER, ARG0, ARG1, ARG2, ARG3,ARG4)</v>
      </c>
      <c r="K2210" s="86">
        <f t="shared" si="98"/>
        <v>1</v>
      </c>
      <c r="L2210" s="86">
        <f>IF(怪物属性编辑!AH1836=1,怪物属性编辑!AO1836,0)</f>
        <v>0</v>
      </c>
      <c r="M2210" s="89">
        <f t="shared" si="99"/>
        <v>870</v>
      </c>
      <c r="S2210" s="86">
        <v>320</v>
      </c>
      <c r="AF2210" s="115">
        <v>241020</v>
      </c>
    </row>
    <row r="2211" spans="1:32">
      <c r="A2211" s="5">
        <v>32021</v>
      </c>
      <c r="B2211" s="4">
        <v>10108</v>
      </c>
      <c r="C2211" s="5" t="str">
        <f>VLOOKUP(B2211,映射!A:B,2,FALSE)</f>
        <v>丸子炸弹</v>
      </c>
      <c r="D2211" s="85" t="str">
        <f>IF(IF(COUNTIF(AI!A:A,'表格编辑 '!C2211),TRUE,FALSE)=FALSE,"monster",(VLOOKUP(C2211,AI!A:B,2,FALSE)))</f>
        <v>monster</v>
      </c>
      <c r="E2211" s="2">
        <v>29</v>
      </c>
      <c r="F2211" s="86" t="str">
        <f>VLOOKUP(D2211,AI!B:G,2,FALSE)</f>
        <v>AI_born_event(RECEIVER, ARG0, ARG1, ARG2, ARG3,ARG4)</v>
      </c>
      <c r="G2211" s="86" t="str">
        <f>VLOOKUP(D2211,AI!B:G,3,FALSE)</f>
        <v>AI_update_event(RECEIVER, ARG0, ARG1, ARG2, ARG3,ARG4)</v>
      </c>
      <c r="H2211" s="86"/>
      <c r="I2211" s="86"/>
      <c r="J2211" s="86" t="str">
        <f>VLOOKUP(D2211,AI!B:G,6,FALSE)</f>
        <v>test_deadth_event(RECEIVER, ARG0, ARG1, ARG2, ARG3,ARG4)</v>
      </c>
      <c r="K2211" s="86">
        <f t="shared" si="98"/>
        <v>1</v>
      </c>
      <c r="L2211" s="86">
        <f>IF(怪物属性编辑!AH1837=1,怪物属性编辑!AO1837,0)</f>
        <v>0</v>
      </c>
      <c r="M2211" s="89">
        <f t="shared" si="99"/>
        <v>870</v>
      </c>
      <c r="S2211" s="86">
        <v>320</v>
      </c>
      <c r="AF2211" s="115">
        <v>241021</v>
      </c>
    </row>
    <row r="2212" spans="1:32">
      <c r="A2212" s="5">
        <v>32022</v>
      </c>
      <c r="B2212" s="4">
        <v>10155</v>
      </c>
      <c r="C2212" s="5" t="str">
        <f>VLOOKUP(B2212,映射!A:B,2,FALSE)</f>
        <v>蜥蜴团</v>
      </c>
      <c r="D2212" s="85" t="str">
        <f>IF(IF(COUNTIF(AI!A:A,'表格编辑 '!C2212),TRUE,FALSE)=FALSE,"monster",(VLOOKUP(C2212,AI!A:B,2,FALSE)))</f>
        <v>monster</v>
      </c>
      <c r="E2212" s="2">
        <v>29</v>
      </c>
      <c r="F2212" s="86" t="str">
        <f>VLOOKUP(D2212,AI!B:G,2,FALSE)</f>
        <v>AI_born_event(RECEIVER, ARG0, ARG1, ARG2, ARG3,ARG4)</v>
      </c>
      <c r="G2212" s="86" t="str">
        <f>VLOOKUP(D2212,AI!B:G,3,FALSE)</f>
        <v>AI_update_event(RECEIVER, ARG0, ARG1, ARG2, ARG3,ARG4)</v>
      </c>
      <c r="H2212" s="86"/>
      <c r="I2212" s="86"/>
      <c r="J2212" s="86" t="str">
        <f>VLOOKUP(D2212,AI!B:G,6,FALSE)</f>
        <v>test_deadth_event(RECEIVER, ARG0, ARG1, ARG2, ARG3,ARG4)</v>
      </c>
      <c r="K2212" s="86">
        <f t="shared" si="98"/>
        <v>1</v>
      </c>
      <c r="L2212" s="86">
        <f>IF(怪物属性编辑!AH1838=1,怪物属性编辑!AO1838,0)</f>
        <v>0</v>
      </c>
      <c r="M2212" s="89">
        <f t="shared" si="99"/>
        <v>870</v>
      </c>
      <c r="S2212" s="86">
        <v>320</v>
      </c>
      <c r="AF2212" s="115">
        <v>241022</v>
      </c>
    </row>
    <row r="2213" spans="1:32">
      <c r="A2213" s="5">
        <v>32023</v>
      </c>
      <c r="B2213" s="4">
        <v>10125</v>
      </c>
      <c r="C2213" s="5" t="str">
        <f>VLOOKUP(B2213,映射!A:B,2,FALSE)</f>
        <v>银怪</v>
      </c>
      <c r="D2213" s="85" t="str">
        <f>IF(IF(COUNTIF(AI!A:A,'表格编辑 '!C2213),TRUE,FALSE)=FALSE,"monster",(VLOOKUP(C2213,AI!A:B,2,FALSE)))</f>
        <v>monster</v>
      </c>
      <c r="E2213" s="2">
        <v>29</v>
      </c>
      <c r="F2213" s="86" t="str">
        <f>VLOOKUP(D2213,AI!B:G,2,FALSE)</f>
        <v>AI_born_event(RECEIVER, ARG0, ARG1, ARG2, ARG3,ARG4)</v>
      </c>
      <c r="G2213" s="86" t="str">
        <f>VLOOKUP(D2213,AI!B:G,3,FALSE)</f>
        <v>AI_update_event(RECEIVER, ARG0, ARG1, ARG2, ARG3,ARG4)</v>
      </c>
      <c r="H2213" s="86"/>
      <c r="I2213" s="86"/>
      <c r="J2213" s="86" t="str">
        <f>VLOOKUP(D2213,AI!B:G,6,FALSE)</f>
        <v>test_deadth_event(RECEIVER, ARG0, ARG1, ARG2, ARG3,ARG4)</v>
      </c>
      <c r="K2213" s="86">
        <f t="shared" si="98"/>
        <v>1</v>
      </c>
      <c r="L2213" s="86">
        <f>IF(怪物属性编辑!AH1839=1,怪物属性编辑!AO1839,0)</f>
        <v>0</v>
      </c>
      <c r="M2213" s="89">
        <f t="shared" si="99"/>
        <v>870</v>
      </c>
      <c r="S2213" s="86">
        <v>320</v>
      </c>
      <c r="AF2213" s="115">
        <v>241023</v>
      </c>
    </row>
    <row r="2214" spans="1:32">
      <c r="A2214" s="5">
        <v>32024</v>
      </c>
      <c r="B2214" s="4">
        <v>10035</v>
      </c>
      <c r="C2214" s="5" t="str">
        <f>VLOOKUP(B2214,映射!A:B,2,FALSE)</f>
        <v>鬼灵</v>
      </c>
      <c r="D2214" s="85" t="str">
        <f>IF(IF(COUNTIF(AI!A:A,'表格编辑 '!C2214),TRUE,FALSE)=FALSE,"monster",(VLOOKUP(C2214,AI!A:B,2,FALSE)))</f>
        <v>monster</v>
      </c>
      <c r="E2214" s="2">
        <v>29</v>
      </c>
      <c r="F2214" s="86" t="str">
        <f>VLOOKUP(D2214,AI!B:G,2,FALSE)</f>
        <v>AI_born_event(RECEIVER, ARG0, ARG1, ARG2, ARG3,ARG4)</v>
      </c>
      <c r="G2214" s="86" t="str">
        <f>VLOOKUP(D2214,AI!B:G,3,FALSE)</f>
        <v>AI_update_event(RECEIVER, ARG0, ARG1, ARG2, ARG3,ARG4)</v>
      </c>
      <c r="H2214" s="86"/>
      <c r="I2214" s="86"/>
      <c r="J2214" s="86" t="str">
        <f>VLOOKUP(D2214,AI!B:G,6,FALSE)</f>
        <v>test_deadth_event(RECEIVER, ARG0, ARG1, ARG2, ARG3,ARG4)</v>
      </c>
      <c r="K2214" s="86">
        <f t="shared" si="98"/>
        <v>1</v>
      </c>
      <c r="L2214" s="86">
        <f>IF(怪物属性编辑!AH1840=1,怪物属性编辑!AO1840,0)</f>
        <v>0</v>
      </c>
      <c r="M2214" s="89">
        <f t="shared" si="99"/>
        <v>870</v>
      </c>
      <c r="S2214" s="86">
        <v>320</v>
      </c>
      <c r="AF2214" s="115">
        <v>241024</v>
      </c>
    </row>
    <row r="2215" spans="1:32">
      <c r="A2215" s="5">
        <v>32025</v>
      </c>
      <c r="B2215" s="4">
        <v>10035</v>
      </c>
      <c r="C2215" s="5" t="str">
        <f>VLOOKUP(B2215,映射!A:B,2,FALSE)</f>
        <v>鬼灵</v>
      </c>
      <c r="D2215" s="85" t="str">
        <f>IF(IF(COUNTIF(AI!A:A,'表格编辑 '!C2215),TRUE,FALSE)=FALSE,"monster",(VLOOKUP(C2215,AI!A:B,2,FALSE)))</f>
        <v>monster</v>
      </c>
      <c r="E2215" s="2">
        <v>29</v>
      </c>
      <c r="F2215" s="86" t="str">
        <f>VLOOKUP(D2215,AI!B:G,2,FALSE)</f>
        <v>AI_born_event(RECEIVER, ARG0, ARG1, ARG2, ARG3,ARG4)</v>
      </c>
      <c r="G2215" s="86" t="str">
        <f>VLOOKUP(D2215,AI!B:G,3,FALSE)</f>
        <v>AI_update_event(RECEIVER, ARG0, ARG1, ARG2, ARG3,ARG4)</v>
      </c>
      <c r="H2215" s="86"/>
      <c r="I2215" s="86"/>
      <c r="J2215" s="86" t="str">
        <f>VLOOKUP(D2215,AI!B:G,6,FALSE)</f>
        <v>test_deadth_event(RECEIVER, ARG0, ARG1, ARG2, ARG3,ARG4)</v>
      </c>
      <c r="K2215" s="86">
        <f t="shared" si="98"/>
        <v>1</v>
      </c>
      <c r="L2215" s="86">
        <f>IF(怪物属性编辑!AH1841=1,怪物属性编辑!AO1841,0)</f>
        <v>0</v>
      </c>
      <c r="M2215" s="89">
        <f t="shared" si="99"/>
        <v>870</v>
      </c>
      <c r="S2215" s="86">
        <v>320</v>
      </c>
      <c r="AF2215" s="115">
        <v>241025</v>
      </c>
    </row>
    <row r="2216" spans="1:32">
      <c r="A2216" s="5">
        <v>32026</v>
      </c>
      <c r="B2216" s="4">
        <v>10101</v>
      </c>
      <c r="C2216" s="5" t="str">
        <f>VLOOKUP(B2216,映射!A:B,2,FALSE)</f>
        <v>风精</v>
      </c>
      <c r="D2216" s="85" t="str">
        <f>IF(IF(COUNTIF(AI!A:A,'表格编辑 '!C2216),TRUE,FALSE)=FALSE,"monster",(VLOOKUP(C2216,AI!A:B,2,FALSE)))</f>
        <v>monster</v>
      </c>
      <c r="E2216" s="2">
        <v>29</v>
      </c>
      <c r="F2216" s="86" t="str">
        <f>VLOOKUP(D2216,AI!B:G,2,FALSE)</f>
        <v>AI_born_event(RECEIVER, ARG0, ARG1, ARG2, ARG3,ARG4)</v>
      </c>
      <c r="G2216" s="86" t="str">
        <f>VLOOKUP(D2216,AI!B:G,3,FALSE)</f>
        <v>AI_update_event(RECEIVER, ARG0, ARG1, ARG2, ARG3,ARG4)</v>
      </c>
      <c r="H2216" s="86"/>
      <c r="I2216" s="86"/>
      <c r="J2216" s="86" t="str">
        <f>VLOOKUP(D2216,AI!B:G,6,FALSE)</f>
        <v>test_deadth_event(RECEIVER, ARG0, ARG1, ARG2, ARG3,ARG4)</v>
      </c>
      <c r="K2216" s="86">
        <f t="shared" si="98"/>
        <v>1</v>
      </c>
      <c r="L2216" s="86">
        <f>IF(怪物属性编辑!AH1842=1,怪物属性编辑!AO1842,0)</f>
        <v>0</v>
      </c>
      <c r="M2216" s="89">
        <f t="shared" si="99"/>
        <v>870</v>
      </c>
      <c r="S2216" s="86">
        <v>320</v>
      </c>
      <c r="AF2216" s="115">
        <v>241026</v>
      </c>
    </row>
    <row r="2217" spans="1:32">
      <c r="A2217" s="5">
        <v>32027</v>
      </c>
      <c r="B2217" s="4">
        <v>10152</v>
      </c>
      <c r="C2217" s="5" t="str">
        <f>VLOOKUP(B2217,映射!A:B,2,FALSE)</f>
        <v>盗贼</v>
      </c>
      <c r="D2217" s="85" t="str">
        <f>IF(IF(COUNTIF(AI!A:A,'表格编辑 '!C2217),TRUE,FALSE)=FALSE,"monster",(VLOOKUP(C2217,AI!A:B,2,FALSE)))</f>
        <v>monster</v>
      </c>
      <c r="E2217" s="2">
        <v>29</v>
      </c>
      <c r="F2217" s="86" t="str">
        <f>VLOOKUP(D2217,AI!B:G,2,FALSE)</f>
        <v>AI_born_event(RECEIVER, ARG0, ARG1, ARG2, ARG3,ARG4)</v>
      </c>
      <c r="G2217" s="86" t="str">
        <f>VLOOKUP(D2217,AI!B:G,3,FALSE)</f>
        <v>AI_update_event(RECEIVER, ARG0, ARG1, ARG2, ARG3,ARG4)</v>
      </c>
      <c r="H2217" s="86"/>
      <c r="I2217" s="86"/>
      <c r="J2217" s="86" t="str">
        <f>VLOOKUP(D2217,AI!B:G,6,FALSE)</f>
        <v>test_deadth_event(RECEIVER, ARG0, ARG1, ARG2, ARG3,ARG4)</v>
      </c>
      <c r="K2217" s="86">
        <f t="shared" si="98"/>
        <v>1</v>
      </c>
      <c r="L2217" s="86">
        <f>IF(怪物属性编辑!AH1843=1,怪物属性编辑!AO1843,0)</f>
        <v>0</v>
      </c>
      <c r="M2217" s="89">
        <f t="shared" si="99"/>
        <v>870</v>
      </c>
      <c r="S2217" s="86">
        <v>320</v>
      </c>
      <c r="AF2217" s="115">
        <v>241027</v>
      </c>
    </row>
    <row r="2218" spans="1:32">
      <c r="A2218" s="5">
        <v>32028</v>
      </c>
      <c r="B2218" s="4">
        <v>10100</v>
      </c>
      <c r="C2218" s="5" t="str">
        <f>VLOOKUP(B2218,映射!A:B,2,FALSE)</f>
        <v>火精</v>
      </c>
      <c r="D2218" s="85" t="str">
        <f>IF(IF(COUNTIF(AI!A:A,'表格编辑 '!C2218),TRUE,FALSE)=FALSE,"monster",(VLOOKUP(C2218,AI!A:B,2,FALSE)))</f>
        <v>monster</v>
      </c>
      <c r="E2218" s="2">
        <v>29</v>
      </c>
      <c r="F2218" s="86" t="str">
        <f>VLOOKUP(D2218,AI!B:G,2,FALSE)</f>
        <v>AI_born_event(RECEIVER, ARG0, ARG1, ARG2, ARG3,ARG4)</v>
      </c>
      <c r="G2218" s="86" t="str">
        <f>VLOOKUP(D2218,AI!B:G,3,FALSE)</f>
        <v>AI_update_event(RECEIVER, ARG0, ARG1, ARG2, ARG3,ARG4)</v>
      </c>
      <c r="H2218" s="86"/>
      <c r="I2218" s="86"/>
      <c r="J2218" s="86" t="str">
        <f>VLOOKUP(D2218,AI!B:G,6,FALSE)</f>
        <v>test_deadth_event(RECEIVER, ARG0, ARG1, ARG2, ARG3,ARG4)</v>
      </c>
      <c r="K2218" s="86">
        <f t="shared" si="98"/>
        <v>1</v>
      </c>
      <c r="L2218" s="86">
        <f>IF(怪物属性编辑!AH1844=1,怪物属性编辑!AO1844,0)</f>
        <v>0</v>
      </c>
      <c r="M2218" s="89">
        <f t="shared" si="99"/>
        <v>870</v>
      </c>
      <c r="S2218" s="86">
        <v>320</v>
      </c>
      <c r="AF2218" s="115">
        <v>241028</v>
      </c>
    </row>
    <row r="2219" spans="1:32">
      <c r="A2219" s="5">
        <v>32029</v>
      </c>
      <c r="B2219" s="4">
        <v>10020</v>
      </c>
      <c r="C2219" s="5" t="str">
        <f>VLOOKUP(B2219,映射!A:B,2,FALSE)</f>
        <v>地狱看门犬</v>
      </c>
      <c r="D2219" s="85" t="str">
        <f>IF(IF(COUNTIF(AI!A:A,'表格编辑 '!C2219),TRUE,FALSE)=FALSE,"monster",(VLOOKUP(C2219,AI!A:B,2,FALSE)))</f>
        <v>monster</v>
      </c>
      <c r="E2219" s="2">
        <v>29</v>
      </c>
      <c r="F2219" s="86" t="str">
        <f>VLOOKUP(D2219,AI!B:G,2,FALSE)</f>
        <v>AI_born_event(RECEIVER, ARG0, ARG1, ARG2, ARG3,ARG4)</v>
      </c>
      <c r="G2219" s="86" t="str">
        <f>VLOOKUP(D2219,AI!B:G,3,FALSE)</f>
        <v>AI_update_event(RECEIVER, ARG0, ARG1, ARG2, ARG3,ARG4)</v>
      </c>
      <c r="H2219" s="86"/>
      <c r="I2219" s="86"/>
      <c r="J2219" s="86" t="str">
        <f>VLOOKUP(D2219,AI!B:G,6,FALSE)</f>
        <v>test_deadth_event(RECEIVER, ARG0, ARG1, ARG2, ARG3,ARG4)</v>
      </c>
      <c r="K2219" s="86">
        <f t="shared" si="98"/>
        <v>1</v>
      </c>
      <c r="L2219" s="86">
        <f>IF(怪物属性编辑!AH1845=1,怪物属性编辑!AO1845,0)</f>
        <v>0</v>
      </c>
      <c r="M2219" s="89">
        <f t="shared" si="99"/>
        <v>870</v>
      </c>
      <c r="S2219" s="86">
        <v>320</v>
      </c>
      <c r="AF2219" s="115">
        <v>241029</v>
      </c>
    </row>
    <row r="2220" spans="1:32">
      <c r="A2220" s="5">
        <v>32030</v>
      </c>
      <c r="B2220" s="4">
        <v>10073</v>
      </c>
      <c r="C2220" s="5" t="str">
        <f>VLOOKUP(B2220,映射!A:B,2,FALSE)</f>
        <v>土蜘蛛</v>
      </c>
      <c r="D2220" s="85" t="str">
        <f>IF(IF(COUNTIF(AI!A:A,'表格编辑 '!C2220),TRUE,FALSE)=FALSE,"monster",(VLOOKUP(C2220,AI!A:B,2,FALSE)))</f>
        <v>monster</v>
      </c>
      <c r="E2220" s="2">
        <v>29</v>
      </c>
      <c r="F2220" s="86" t="str">
        <f>VLOOKUP(D2220,AI!B:G,2,FALSE)</f>
        <v>AI_born_event(RECEIVER, ARG0, ARG1, ARG2, ARG3,ARG4)</v>
      </c>
      <c r="G2220" s="86" t="str">
        <f>VLOOKUP(D2220,AI!B:G,3,FALSE)</f>
        <v>AI_update_event(RECEIVER, ARG0, ARG1, ARG2, ARG3,ARG4)</v>
      </c>
      <c r="H2220" s="86"/>
      <c r="I2220" s="86"/>
      <c r="J2220" s="86" t="str">
        <f>VLOOKUP(D2220,AI!B:G,6,FALSE)</f>
        <v>test_deadth_event(RECEIVER, ARG0, ARG1, ARG2, ARG3,ARG4)</v>
      </c>
      <c r="K2220" s="86">
        <f t="shared" si="98"/>
        <v>1</v>
      </c>
      <c r="L2220" s="86">
        <f>IF(怪物属性编辑!AH1846=1,怪物属性编辑!AO1846,0)</f>
        <v>0</v>
      </c>
      <c r="M2220" s="89">
        <f t="shared" si="99"/>
        <v>870</v>
      </c>
      <c r="S2220" s="86">
        <v>320</v>
      </c>
      <c r="AF2220" s="115">
        <v>241030</v>
      </c>
    </row>
    <row r="2221" spans="1:32">
      <c r="A2221" s="5">
        <v>32031</v>
      </c>
      <c r="B2221" s="4">
        <v>10139</v>
      </c>
      <c r="C2221" s="5" t="str">
        <f>VLOOKUP(B2221,映射!A:B,2,FALSE)</f>
        <v>银色翼龙</v>
      </c>
      <c r="D2221" s="85" t="str">
        <f>IF(IF(COUNTIF(AI!A:A,'表格编辑 '!C2221),TRUE,FALSE)=FALSE,"monster",(VLOOKUP(C2221,AI!A:B,2,FALSE)))</f>
        <v>monster</v>
      </c>
      <c r="E2221" s="2">
        <v>29</v>
      </c>
      <c r="F2221" s="86" t="str">
        <f>VLOOKUP(D2221,AI!B:G,2,FALSE)</f>
        <v>AI_born_event(RECEIVER, ARG0, ARG1, ARG2, ARG3,ARG4)</v>
      </c>
      <c r="G2221" s="86" t="str">
        <f>VLOOKUP(D2221,AI!B:G,3,FALSE)</f>
        <v>AI_update_event(RECEIVER, ARG0, ARG1, ARG2, ARG3,ARG4)</v>
      </c>
      <c r="H2221" s="86"/>
      <c r="I2221" s="86"/>
      <c r="J2221" s="86" t="str">
        <f>VLOOKUP(D2221,AI!B:G,6,FALSE)</f>
        <v>test_deadth_event(RECEIVER, ARG0, ARG1, ARG2, ARG3,ARG4)</v>
      </c>
      <c r="K2221" s="86">
        <f t="shared" si="98"/>
        <v>1</v>
      </c>
      <c r="L2221" s="86">
        <f>IF(怪物属性编辑!AH1847=1,怪物属性编辑!AO1847,0)</f>
        <v>0</v>
      </c>
      <c r="M2221" s="89">
        <f t="shared" si="99"/>
        <v>870</v>
      </c>
      <c r="S2221" s="86">
        <v>320</v>
      </c>
      <c r="AF2221" s="115">
        <v>241031</v>
      </c>
    </row>
    <row r="2222" spans="1:32">
      <c r="A2222" s="5">
        <v>32032</v>
      </c>
      <c r="B2222" s="4">
        <v>10126</v>
      </c>
      <c r="C2222" s="5" t="str">
        <f>VLOOKUP(B2222,映射!A:B,2,FALSE)</f>
        <v>金怪</v>
      </c>
      <c r="D2222" s="85" t="str">
        <f>IF(IF(COUNTIF(AI!A:A,'表格编辑 '!C2222),TRUE,FALSE)=FALSE,"monster",(VLOOKUP(C2222,AI!A:B,2,FALSE)))</f>
        <v>monster</v>
      </c>
      <c r="E2222" s="2">
        <v>34</v>
      </c>
      <c r="F2222" s="86" t="str">
        <f>VLOOKUP(D2222,AI!B:G,2,FALSE)</f>
        <v>AI_born_event(RECEIVER, ARG0, ARG1, ARG2, ARG3,ARG4)</v>
      </c>
      <c r="G2222" s="86" t="str">
        <f>VLOOKUP(D2222,AI!B:G,3,FALSE)</f>
        <v>AI_update_event(RECEIVER, ARG0, ARG1, ARG2, ARG3,ARG4)</v>
      </c>
      <c r="H2222" s="86"/>
      <c r="I2222" s="86"/>
      <c r="J2222" s="86" t="str">
        <f>VLOOKUP(D2222,AI!B:G,6,FALSE)</f>
        <v>test_deadth_event(RECEIVER, ARG0, ARG1, ARG2, ARG3,ARG4)</v>
      </c>
      <c r="K2222" s="86">
        <f t="shared" si="98"/>
        <v>1</v>
      </c>
      <c r="L2222" s="86">
        <f>IF(怪物属性编辑!AH1848=1,怪物属性编辑!AO1848,0)</f>
        <v>0</v>
      </c>
      <c r="M2222" s="89">
        <f t="shared" si="99"/>
        <v>1020</v>
      </c>
      <c r="S2222" s="86">
        <v>320</v>
      </c>
      <c r="AF2222" s="115">
        <v>241032</v>
      </c>
    </row>
    <row r="2223" spans="1:32">
      <c r="A2223" s="5">
        <v>32033</v>
      </c>
      <c r="B2223" s="4">
        <v>10072</v>
      </c>
      <c r="C2223" s="5" t="str">
        <f>VLOOKUP(B2223,映射!A:B,2,FALSE)</f>
        <v>致命螳螂</v>
      </c>
      <c r="D2223" s="85" t="str">
        <f>IF(IF(COUNTIF(AI!A:A,'表格编辑 '!C2223),TRUE,FALSE)=FALSE,"monster",(VLOOKUP(C2223,AI!A:B,2,FALSE)))</f>
        <v>monster</v>
      </c>
      <c r="E2223" s="2">
        <v>34</v>
      </c>
      <c r="F2223" s="86" t="str">
        <f>VLOOKUP(D2223,AI!B:G,2,FALSE)</f>
        <v>AI_born_event(RECEIVER, ARG0, ARG1, ARG2, ARG3,ARG4)</v>
      </c>
      <c r="G2223" s="86" t="str">
        <f>VLOOKUP(D2223,AI!B:G,3,FALSE)</f>
        <v>AI_update_event(RECEIVER, ARG0, ARG1, ARG2, ARG3,ARG4)</v>
      </c>
      <c r="H2223" s="86"/>
      <c r="I2223" s="86"/>
      <c r="J2223" s="86" t="str">
        <f>VLOOKUP(D2223,AI!B:G,6,FALSE)</f>
        <v>test_deadth_event(RECEIVER, ARG0, ARG1, ARG2, ARG3,ARG4)</v>
      </c>
      <c r="K2223" s="86">
        <f t="shared" si="98"/>
        <v>1</v>
      </c>
      <c r="L2223" s="86">
        <f>IF(怪物属性编辑!AH1849=1,怪物属性编辑!AO1849,0)</f>
        <v>0</v>
      </c>
      <c r="M2223" s="89">
        <f t="shared" si="99"/>
        <v>1020</v>
      </c>
      <c r="S2223" s="86">
        <v>320</v>
      </c>
      <c r="AF2223" s="115">
        <v>241033</v>
      </c>
    </row>
    <row r="2224" spans="1:32">
      <c r="A2224" s="5">
        <v>32034</v>
      </c>
      <c r="B2224" s="4">
        <v>10132</v>
      </c>
      <c r="C2224" s="5" t="str">
        <f>VLOOKUP(B2224,映射!A:B,2,FALSE)</f>
        <v>蜥蝪斗士</v>
      </c>
      <c r="D2224" s="85" t="str">
        <f>IF(IF(COUNTIF(AI!A:A,'表格编辑 '!C2224),TRUE,FALSE)=FALSE,"monster",(VLOOKUP(C2224,AI!A:B,2,FALSE)))</f>
        <v>monster</v>
      </c>
      <c r="E2224" s="2">
        <v>34</v>
      </c>
      <c r="F2224" s="86" t="str">
        <f>VLOOKUP(D2224,AI!B:G,2,FALSE)</f>
        <v>AI_born_event(RECEIVER, ARG0, ARG1, ARG2, ARG3,ARG4)</v>
      </c>
      <c r="G2224" s="86" t="str">
        <f>VLOOKUP(D2224,AI!B:G,3,FALSE)</f>
        <v>AI_update_event(RECEIVER, ARG0, ARG1, ARG2, ARG3,ARG4)</v>
      </c>
      <c r="H2224" s="86"/>
      <c r="I2224" s="86"/>
      <c r="J2224" s="86" t="str">
        <f>VLOOKUP(D2224,AI!B:G,6,FALSE)</f>
        <v>test_deadth_event(RECEIVER, ARG0, ARG1, ARG2, ARG3,ARG4)</v>
      </c>
      <c r="K2224" s="86">
        <f t="shared" si="98"/>
        <v>1</v>
      </c>
      <c r="L2224" s="86">
        <f>IF(怪物属性编辑!AH1850=1,怪物属性编辑!AO1850,0)</f>
        <v>0</v>
      </c>
      <c r="M2224" s="89">
        <f t="shared" si="99"/>
        <v>1020</v>
      </c>
      <c r="S2224" s="86">
        <v>320</v>
      </c>
      <c r="AF2224" s="115">
        <v>241034</v>
      </c>
    </row>
    <row r="2225" spans="1:32">
      <c r="A2225" s="5">
        <v>32035</v>
      </c>
      <c r="B2225" s="4">
        <v>10101</v>
      </c>
      <c r="C2225" s="5" t="str">
        <f>VLOOKUP(B2225,映射!A:B,2,FALSE)</f>
        <v>风精</v>
      </c>
      <c r="D2225" s="85" t="str">
        <f>IF(IF(COUNTIF(AI!A:A,'表格编辑 '!C2225),TRUE,FALSE)=FALSE,"monster",(VLOOKUP(C2225,AI!A:B,2,FALSE)))</f>
        <v>monster</v>
      </c>
      <c r="E2225" s="2">
        <v>34</v>
      </c>
      <c r="F2225" s="86" t="str">
        <f>VLOOKUP(D2225,AI!B:G,2,FALSE)</f>
        <v>AI_born_event(RECEIVER, ARG0, ARG1, ARG2, ARG3,ARG4)</v>
      </c>
      <c r="G2225" s="86" t="str">
        <f>VLOOKUP(D2225,AI!B:G,3,FALSE)</f>
        <v>AI_update_event(RECEIVER, ARG0, ARG1, ARG2, ARG3,ARG4)</v>
      </c>
      <c r="H2225" s="86"/>
      <c r="I2225" s="86"/>
      <c r="J2225" s="86" t="str">
        <f>VLOOKUP(D2225,AI!B:G,6,FALSE)</f>
        <v>test_deadth_event(RECEIVER, ARG0, ARG1, ARG2, ARG3,ARG4)</v>
      </c>
      <c r="K2225" s="86">
        <f t="shared" si="98"/>
        <v>1</v>
      </c>
      <c r="L2225" s="86">
        <f>IF(怪物属性编辑!AH1851=1,怪物属性编辑!AO1851,0)</f>
        <v>0</v>
      </c>
      <c r="M2225" s="89">
        <f t="shared" si="99"/>
        <v>1020</v>
      </c>
      <c r="S2225" s="86">
        <v>320</v>
      </c>
      <c r="AF2225" s="115">
        <v>241035</v>
      </c>
    </row>
    <row r="2226" spans="1:32">
      <c r="A2226" s="5">
        <v>32036</v>
      </c>
      <c r="B2226" s="4">
        <v>10108</v>
      </c>
      <c r="C2226" s="5" t="str">
        <f>VLOOKUP(B2226,映射!A:B,2,FALSE)</f>
        <v>丸子炸弹</v>
      </c>
      <c r="D2226" s="85" t="str">
        <f>IF(IF(COUNTIF(AI!A:A,'表格编辑 '!C2226),TRUE,FALSE)=FALSE,"monster",(VLOOKUP(C2226,AI!A:B,2,FALSE)))</f>
        <v>monster</v>
      </c>
      <c r="E2226" s="2">
        <v>34</v>
      </c>
      <c r="F2226" s="86" t="str">
        <f>VLOOKUP(D2226,AI!B:G,2,FALSE)</f>
        <v>AI_born_event(RECEIVER, ARG0, ARG1, ARG2, ARG3,ARG4)</v>
      </c>
      <c r="G2226" s="86" t="str">
        <f>VLOOKUP(D2226,AI!B:G,3,FALSE)</f>
        <v>AI_update_event(RECEIVER, ARG0, ARG1, ARG2, ARG3,ARG4)</v>
      </c>
      <c r="H2226" s="86"/>
      <c r="I2226" s="86"/>
      <c r="J2226" s="86" t="str">
        <f>VLOOKUP(D2226,AI!B:G,6,FALSE)</f>
        <v>test_deadth_event(RECEIVER, ARG0, ARG1, ARG2, ARG3,ARG4)</v>
      </c>
      <c r="K2226" s="86">
        <f t="shared" si="98"/>
        <v>1</v>
      </c>
      <c r="L2226" s="86">
        <f>IF(怪物属性编辑!AH1852=1,怪物属性编辑!AO1852,0)</f>
        <v>0</v>
      </c>
      <c r="M2226" s="89">
        <f t="shared" si="99"/>
        <v>1020</v>
      </c>
      <c r="S2226" s="86">
        <v>320</v>
      </c>
      <c r="AF2226" s="115">
        <v>241036</v>
      </c>
    </row>
    <row r="2227" spans="1:32">
      <c r="A2227" s="5">
        <v>32037</v>
      </c>
      <c r="B2227" s="4">
        <v>10155</v>
      </c>
      <c r="C2227" s="5" t="str">
        <f>VLOOKUP(B2227,映射!A:B,2,FALSE)</f>
        <v>蜥蜴团</v>
      </c>
      <c r="D2227" s="85" t="str">
        <f>IF(IF(COUNTIF(AI!A:A,'表格编辑 '!C2227),TRUE,FALSE)=FALSE,"monster",(VLOOKUP(C2227,AI!A:B,2,FALSE)))</f>
        <v>monster</v>
      </c>
      <c r="E2227" s="2">
        <v>34</v>
      </c>
      <c r="F2227" s="86" t="str">
        <f>VLOOKUP(D2227,AI!B:G,2,FALSE)</f>
        <v>AI_born_event(RECEIVER, ARG0, ARG1, ARG2, ARG3,ARG4)</v>
      </c>
      <c r="G2227" s="86" t="str">
        <f>VLOOKUP(D2227,AI!B:G,3,FALSE)</f>
        <v>AI_update_event(RECEIVER, ARG0, ARG1, ARG2, ARG3,ARG4)</v>
      </c>
      <c r="H2227" s="86"/>
      <c r="I2227" s="86"/>
      <c r="J2227" s="86" t="str">
        <f>VLOOKUP(D2227,AI!B:G,6,FALSE)</f>
        <v>test_deadth_event(RECEIVER, ARG0, ARG1, ARG2, ARG3,ARG4)</v>
      </c>
      <c r="K2227" s="86">
        <f t="shared" si="98"/>
        <v>1</v>
      </c>
      <c r="L2227" s="86">
        <f>IF(怪物属性编辑!AH1853=1,怪物属性编辑!AO1853,0)</f>
        <v>0</v>
      </c>
      <c r="M2227" s="89">
        <f t="shared" ref="M2227:M2290" si="100">E2227*30</f>
        <v>1020</v>
      </c>
      <c r="S2227" s="86">
        <v>320</v>
      </c>
      <c r="AF2227" s="115">
        <v>241037</v>
      </c>
    </row>
    <row r="2228" spans="1:32">
      <c r="A2228" s="5">
        <v>32038</v>
      </c>
      <c r="B2228" s="4">
        <v>10125</v>
      </c>
      <c r="C2228" s="5" t="str">
        <f>VLOOKUP(B2228,映射!A:B,2,FALSE)</f>
        <v>银怪</v>
      </c>
      <c r="D2228" s="85" t="str">
        <f>IF(IF(COUNTIF(AI!A:A,'表格编辑 '!C2228),TRUE,FALSE)=FALSE,"monster",(VLOOKUP(C2228,AI!A:B,2,FALSE)))</f>
        <v>monster</v>
      </c>
      <c r="E2228" s="2">
        <v>34</v>
      </c>
      <c r="F2228" s="86" t="str">
        <f>VLOOKUP(D2228,AI!B:G,2,FALSE)</f>
        <v>AI_born_event(RECEIVER, ARG0, ARG1, ARG2, ARG3,ARG4)</v>
      </c>
      <c r="G2228" s="86" t="str">
        <f>VLOOKUP(D2228,AI!B:G,3,FALSE)</f>
        <v>AI_update_event(RECEIVER, ARG0, ARG1, ARG2, ARG3,ARG4)</v>
      </c>
      <c r="H2228" s="86"/>
      <c r="I2228" s="86"/>
      <c r="J2228" s="86" t="str">
        <f>VLOOKUP(D2228,AI!B:G,6,FALSE)</f>
        <v>test_deadth_event(RECEIVER, ARG0, ARG1, ARG2, ARG3,ARG4)</v>
      </c>
      <c r="K2228" s="86">
        <f t="shared" si="98"/>
        <v>1</v>
      </c>
      <c r="L2228" s="86">
        <f>IF(怪物属性编辑!AH1854=1,怪物属性编辑!AO1854,0)</f>
        <v>0</v>
      </c>
      <c r="M2228" s="89">
        <f t="shared" si="100"/>
        <v>1020</v>
      </c>
      <c r="S2228" s="86">
        <v>320</v>
      </c>
      <c r="AF2228" s="115">
        <v>241038</v>
      </c>
    </row>
    <row r="2229" spans="1:32">
      <c r="A2229" s="5">
        <v>32039</v>
      </c>
      <c r="B2229" s="4">
        <v>10035</v>
      </c>
      <c r="C2229" s="5" t="str">
        <f>VLOOKUP(B2229,映射!A:B,2,FALSE)</f>
        <v>鬼灵</v>
      </c>
      <c r="D2229" s="85" t="str">
        <f>IF(IF(COUNTIF(AI!A:A,'表格编辑 '!C2229),TRUE,FALSE)=FALSE,"monster",(VLOOKUP(C2229,AI!A:B,2,FALSE)))</f>
        <v>monster</v>
      </c>
      <c r="E2229" s="2">
        <v>34</v>
      </c>
      <c r="F2229" s="86" t="str">
        <f>VLOOKUP(D2229,AI!B:G,2,FALSE)</f>
        <v>AI_born_event(RECEIVER, ARG0, ARG1, ARG2, ARG3,ARG4)</v>
      </c>
      <c r="G2229" s="86" t="str">
        <f>VLOOKUP(D2229,AI!B:G,3,FALSE)</f>
        <v>AI_update_event(RECEIVER, ARG0, ARG1, ARG2, ARG3,ARG4)</v>
      </c>
      <c r="H2229" s="86"/>
      <c r="I2229" s="86"/>
      <c r="J2229" s="86" t="str">
        <f>VLOOKUP(D2229,AI!B:G,6,FALSE)</f>
        <v>test_deadth_event(RECEIVER, ARG0, ARG1, ARG2, ARG3,ARG4)</v>
      </c>
      <c r="K2229" s="86">
        <f t="shared" si="98"/>
        <v>1</v>
      </c>
      <c r="L2229" s="86">
        <f>IF(怪物属性编辑!AH1855=1,怪物属性编辑!AO1855,0)</f>
        <v>0</v>
      </c>
      <c r="M2229" s="89">
        <f t="shared" si="100"/>
        <v>1020</v>
      </c>
      <c r="S2229" s="86">
        <v>320</v>
      </c>
      <c r="AF2229" s="115">
        <v>241039</v>
      </c>
    </row>
    <row r="2230" spans="1:32">
      <c r="A2230" s="5">
        <v>32040</v>
      </c>
      <c r="B2230" s="4">
        <v>10035</v>
      </c>
      <c r="C2230" s="5" t="str">
        <f>VLOOKUP(B2230,映射!A:B,2,FALSE)</f>
        <v>鬼灵</v>
      </c>
      <c r="D2230" s="85" t="str">
        <f>IF(IF(COUNTIF(AI!A:A,'表格编辑 '!C2230),TRUE,FALSE)=FALSE,"monster",(VLOOKUP(C2230,AI!A:B,2,FALSE)))</f>
        <v>monster</v>
      </c>
      <c r="E2230" s="2">
        <v>34</v>
      </c>
      <c r="F2230" s="86" t="str">
        <f>VLOOKUP(D2230,AI!B:G,2,FALSE)</f>
        <v>AI_born_event(RECEIVER, ARG0, ARG1, ARG2, ARG3,ARG4)</v>
      </c>
      <c r="G2230" s="86" t="str">
        <f>VLOOKUP(D2230,AI!B:G,3,FALSE)</f>
        <v>AI_update_event(RECEIVER, ARG0, ARG1, ARG2, ARG3,ARG4)</v>
      </c>
      <c r="H2230" s="86"/>
      <c r="I2230" s="86"/>
      <c r="J2230" s="86" t="str">
        <f>VLOOKUP(D2230,AI!B:G,6,FALSE)</f>
        <v>test_deadth_event(RECEIVER, ARG0, ARG1, ARG2, ARG3,ARG4)</v>
      </c>
      <c r="K2230" s="86">
        <f t="shared" si="98"/>
        <v>1</v>
      </c>
      <c r="L2230" s="86">
        <f>IF(怪物属性编辑!AH1856=1,怪物属性编辑!AO1856,0)</f>
        <v>0</v>
      </c>
      <c r="M2230" s="89">
        <f t="shared" si="100"/>
        <v>1020</v>
      </c>
      <c r="S2230" s="86">
        <v>320</v>
      </c>
      <c r="AF2230" s="115">
        <v>241040</v>
      </c>
    </row>
    <row r="2231" spans="1:32">
      <c r="A2231" s="5">
        <v>32041</v>
      </c>
      <c r="B2231" s="4">
        <v>10101</v>
      </c>
      <c r="C2231" s="5" t="str">
        <f>VLOOKUP(B2231,映射!A:B,2,FALSE)</f>
        <v>风精</v>
      </c>
      <c r="D2231" s="85" t="str">
        <f>IF(IF(COUNTIF(AI!A:A,'表格编辑 '!C2231),TRUE,FALSE)=FALSE,"monster",(VLOOKUP(C2231,AI!A:B,2,FALSE)))</f>
        <v>monster</v>
      </c>
      <c r="E2231" s="2">
        <v>34</v>
      </c>
      <c r="F2231" s="86" t="str">
        <f>VLOOKUP(D2231,AI!B:G,2,FALSE)</f>
        <v>AI_born_event(RECEIVER, ARG0, ARG1, ARG2, ARG3,ARG4)</v>
      </c>
      <c r="G2231" s="86" t="str">
        <f>VLOOKUP(D2231,AI!B:G,3,FALSE)</f>
        <v>AI_update_event(RECEIVER, ARG0, ARG1, ARG2, ARG3,ARG4)</v>
      </c>
      <c r="H2231" s="86"/>
      <c r="I2231" s="86"/>
      <c r="J2231" s="86" t="str">
        <f>VLOOKUP(D2231,AI!B:G,6,FALSE)</f>
        <v>test_deadth_event(RECEIVER, ARG0, ARG1, ARG2, ARG3,ARG4)</v>
      </c>
      <c r="K2231" s="86">
        <f t="shared" si="98"/>
        <v>1</v>
      </c>
      <c r="L2231" s="86">
        <f>IF(怪物属性编辑!AH1857=1,怪物属性编辑!AO1857,0)</f>
        <v>0</v>
      </c>
      <c r="M2231" s="89">
        <f t="shared" si="100"/>
        <v>1020</v>
      </c>
      <c r="S2231" s="86">
        <v>320</v>
      </c>
      <c r="AF2231" s="115">
        <v>241041</v>
      </c>
    </row>
    <row r="2232" spans="1:32">
      <c r="A2232" s="5">
        <v>32042</v>
      </c>
      <c r="B2232" s="4">
        <v>10152</v>
      </c>
      <c r="C2232" s="5" t="str">
        <f>VLOOKUP(B2232,映射!A:B,2,FALSE)</f>
        <v>盗贼</v>
      </c>
      <c r="D2232" s="85" t="str">
        <f>IF(IF(COUNTIF(AI!A:A,'表格编辑 '!C2232),TRUE,FALSE)=FALSE,"monster",(VLOOKUP(C2232,AI!A:B,2,FALSE)))</f>
        <v>monster</v>
      </c>
      <c r="E2232" s="2">
        <v>34</v>
      </c>
      <c r="F2232" s="86" t="str">
        <f>VLOOKUP(D2232,AI!B:G,2,FALSE)</f>
        <v>AI_born_event(RECEIVER, ARG0, ARG1, ARG2, ARG3,ARG4)</v>
      </c>
      <c r="G2232" s="86" t="str">
        <f>VLOOKUP(D2232,AI!B:G,3,FALSE)</f>
        <v>AI_update_event(RECEIVER, ARG0, ARG1, ARG2, ARG3,ARG4)</v>
      </c>
      <c r="H2232" s="86"/>
      <c r="I2232" s="86"/>
      <c r="J2232" s="86" t="str">
        <f>VLOOKUP(D2232,AI!B:G,6,FALSE)</f>
        <v>test_deadth_event(RECEIVER, ARG0, ARG1, ARG2, ARG3,ARG4)</v>
      </c>
      <c r="K2232" s="86">
        <f t="shared" si="98"/>
        <v>1</v>
      </c>
      <c r="L2232" s="86">
        <f>IF(怪物属性编辑!AH1858=1,怪物属性编辑!AO1858,0)</f>
        <v>0</v>
      </c>
      <c r="M2232" s="89">
        <f t="shared" si="100"/>
        <v>1020</v>
      </c>
      <c r="S2232" s="86">
        <v>320</v>
      </c>
      <c r="AF2232" s="115">
        <v>241042</v>
      </c>
    </row>
    <row r="2233" spans="1:32">
      <c r="A2233" s="5">
        <v>32043</v>
      </c>
      <c r="B2233" s="4">
        <v>10100</v>
      </c>
      <c r="C2233" s="5" t="str">
        <f>VLOOKUP(B2233,映射!A:B,2,FALSE)</f>
        <v>火精</v>
      </c>
      <c r="D2233" s="85" t="str">
        <f>IF(IF(COUNTIF(AI!A:A,'表格编辑 '!C2233),TRUE,FALSE)=FALSE,"monster",(VLOOKUP(C2233,AI!A:B,2,FALSE)))</f>
        <v>monster</v>
      </c>
      <c r="E2233" s="2">
        <v>34</v>
      </c>
      <c r="F2233" s="86" t="str">
        <f>VLOOKUP(D2233,AI!B:G,2,FALSE)</f>
        <v>AI_born_event(RECEIVER, ARG0, ARG1, ARG2, ARG3,ARG4)</v>
      </c>
      <c r="G2233" s="86" t="str">
        <f>VLOOKUP(D2233,AI!B:G,3,FALSE)</f>
        <v>AI_update_event(RECEIVER, ARG0, ARG1, ARG2, ARG3,ARG4)</v>
      </c>
      <c r="H2233" s="86"/>
      <c r="I2233" s="86"/>
      <c r="J2233" s="86" t="str">
        <f>VLOOKUP(D2233,AI!B:G,6,FALSE)</f>
        <v>test_deadth_event(RECEIVER, ARG0, ARG1, ARG2, ARG3,ARG4)</v>
      </c>
      <c r="K2233" s="86">
        <f t="shared" si="98"/>
        <v>1</v>
      </c>
      <c r="L2233" s="86">
        <f>IF(怪物属性编辑!AH1859=1,怪物属性编辑!AO1859,0)</f>
        <v>0</v>
      </c>
      <c r="M2233" s="89">
        <f t="shared" si="100"/>
        <v>1020</v>
      </c>
      <c r="S2233" s="86">
        <v>320</v>
      </c>
      <c r="AF2233" s="115">
        <v>241043</v>
      </c>
    </row>
    <row r="2234" spans="1:32">
      <c r="A2234" s="5">
        <v>32044</v>
      </c>
      <c r="B2234" s="4">
        <v>10020</v>
      </c>
      <c r="C2234" s="5" t="str">
        <f>VLOOKUP(B2234,映射!A:B,2,FALSE)</f>
        <v>地狱看门犬</v>
      </c>
      <c r="D2234" s="85" t="str">
        <f>IF(IF(COUNTIF(AI!A:A,'表格编辑 '!C2234),TRUE,FALSE)=FALSE,"monster",(VLOOKUP(C2234,AI!A:B,2,FALSE)))</f>
        <v>monster</v>
      </c>
      <c r="E2234" s="2">
        <v>34</v>
      </c>
      <c r="F2234" s="86" t="str">
        <f>VLOOKUP(D2234,AI!B:G,2,FALSE)</f>
        <v>AI_born_event(RECEIVER, ARG0, ARG1, ARG2, ARG3,ARG4)</v>
      </c>
      <c r="G2234" s="86" t="str">
        <f>VLOOKUP(D2234,AI!B:G,3,FALSE)</f>
        <v>AI_update_event(RECEIVER, ARG0, ARG1, ARG2, ARG3,ARG4)</v>
      </c>
      <c r="H2234" s="86"/>
      <c r="I2234" s="86"/>
      <c r="J2234" s="86" t="str">
        <f>VLOOKUP(D2234,AI!B:G,6,FALSE)</f>
        <v>test_deadth_event(RECEIVER, ARG0, ARG1, ARG2, ARG3,ARG4)</v>
      </c>
      <c r="K2234" s="86">
        <f t="shared" si="98"/>
        <v>1</v>
      </c>
      <c r="L2234" s="86">
        <f>IF(怪物属性编辑!AH1860=1,怪物属性编辑!AO1860,0)</f>
        <v>0</v>
      </c>
      <c r="M2234" s="89">
        <f t="shared" si="100"/>
        <v>1020</v>
      </c>
      <c r="S2234" s="86">
        <v>320</v>
      </c>
      <c r="AF2234" s="115">
        <v>241044</v>
      </c>
    </row>
    <row r="2235" spans="1:32">
      <c r="A2235" s="5">
        <v>32045</v>
      </c>
      <c r="B2235" s="4">
        <v>10073</v>
      </c>
      <c r="C2235" s="5" t="str">
        <f>VLOOKUP(B2235,映射!A:B,2,FALSE)</f>
        <v>土蜘蛛</v>
      </c>
      <c r="D2235" s="85" t="str">
        <f>IF(IF(COUNTIF(AI!A:A,'表格编辑 '!C2235),TRUE,FALSE)=FALSE,"monster",(VLOOKUP(C2235,AI!A:B,2,FALSE)))</f>
        <v>monster</v>
      </c>
      <c r="E2235" s="2">
        <v>34</v>
      </c>
      <c r="F2235" s="86" t="str">
        <f>VLOOKUP(D2235,AI!B:G,2,FALSE)</f>
        <v>AI_born_event(RECEIVER, ARG0, ARG1, ARG2, ARG3,ARG4)</v>
      </c>
      <c r="G2235" s="86" t="str">
        <f>VLOOKUP(D2235,AI!B:G,3,FALSE)</f>
        <v>AI_update_event(RECEIVER, ARG0, ARG1, ARG2, ARG3,ARG4)</v>
      </c>
      <c r="H2235" s="86"/>
      <c r="I2235" s="86"/>
      <c r="J2235" s="86" t="str">
        <f>VLOOKUP(D2235,AI!B:G,6,FALSE)</f>
        <v>test_deadth_event(RECEIVER, ARG0, ARG1, ARG2, ARG3,ARG4)</v>
      </c>
      <c r="K2235" s="86">
        <f t="shared" si="98"/>
        <v>1</v>
      </c>
      <c r="L2235" s="86">
        <f>IF(怪物属性编辑!AH1861=1,怪物属性编辑!AO1861,0)</f>
        <v>0</v>
      </c>
      <c r="M2235" s="89">
        <f t="shared" si="100"/>
        <v>1020</v>
      </c>
      <c r="S2235" s="86">
        <v>320</v>
      </c>
      <c r="AF2235" s="115">
        <v>241045</v>
      </c>
    </row>
    <row r="2236" spans="1:32">
      <c r="A2236" s="5">
        <v>32046</v>
      </c>
      <c r="B2236" s="4">
        <v>10139</v>
      </c>
      <c r="C2236" s="5" t="str">
        <f>VLOOKUP(B2236,映射!A:B,2,FALSE)</f>
        <v>银色翼龙</v>
      </c>
      <c r="D2236" s="85" t="str">
        <f>IF(IF(COUNTIF(AI!A:A,'表格编辑 '!C2236),TRUE,FALSE)=FALSE,"monster",(VLOOKUP(C2236,AI!A:B,2,FALSE)))</f>
        <v>monster</v>
      </c>
      <c r="E2236" s="2">
        <v>34</v>
      </c>
      <c r="F2236" s="86" t="str">
        <f>VLOOKUP(D2236,AI!B:G,2,FALSE)</f>
        <v>AI_born_event(RECEIVER, ARG0, ARG1, ARG2, ARG3,ARG4)</v>
      </c>
      <c r="G2236" s="86" t="str">
        <f>VLOOKUP(D2236,AI!B:G,3,FALSE)</f>
        <v>AI_update_event(RECEIVER, ARG0, ARG1, ARG2, ARG3,ARG4)</v>
      </c>
      <c r="H2236" s="86"/>
      <c r="I2236" s="86"/>
      <c r="J2236" s="86" t="str">
        <f>VLOOKUP(D2236,AI!B:G,6,FALSE)</f>
        <v>test_deadth_event(RECEIVER, ARG0, ARG1, ARG2, ARG3,ARG4)</v>
      </c>
      <c r="K2236" s="86">
        <f t="shared" si="98"/>
        <v>1</v>
      </c>
      <c r="L2236" s="86">
        <f>IF(怪物属性编辑!AH1862=1,怪物属性编辑!AO1862,0)</f>
        <v>0</v>
      </c>
      <c r="M2236" s="89">
        <f t="shared" si="100"/>
        <v>1020</v>
      </c>
      <c r="S2236" s="86">
        <v>320</v>
      </c>
      <c r="AF2236" s="115">
        <v>241046</v>
      </c>
    </row>
    <row r="2237" spans="1:32">
      <c r="A2237" s="5">
        <v>32047</v>
      </c>
      <c r="B2237" s="4">
        <v>10126</v>
      </c>
      <c r="C2237" s="5" t="str">
        <f>VLOOKUP(B2237,映射!A:B,2,FALSE)</f>
        <v>金怪</v>
      </c>
      <c r="D2237" s="85" t="str">
        <f>IF(IF(COUNTIF(AI!A:A,'表格编辑 '!C2237),TRUE,FALSE)=FALSE,"monster",(VLOOKUP(C2237,AI!A:B,2,FALSE)))</f>
        <v>monster</v>
      </c>
      <c r="E2237" s="2">
        <v>39</v>
      </c>
      <c r="F2237" s="86" t="str">
        <f>VLOOKUP(D2237,AI!B:G,2,FALSE)</f>
        <v>AI_born_event(RECEIVER, ARG0, ARG1, ARG2, ARG3,ARG4)</v>
      </c>
      <c r="G2237" s="86" t="str">
        <f>VLOOKUP(D2237,AI!B:G,3,FALSE)</f>
        <v>AI_update_event(RECEIVER, ARG0, ARG1, ARG2, ARG3,ARG4)</v>
      </c>
      <c r="H2237" s="86"/>
      <c r="I2237" s="86"/>
      <c r="J2237" s="86" t="str">
        <f>VLOOKUP(D2237,AI!B:G,6,FALSE)</f>
        <v>test_deadth_event(RECEIVER, ARG0, ARG1, ARG2, ARG3,ARG4)</v>
      </c>
      <c r="K2237" s="86">
        <f t="shared" si="98"/>
        <v>1</v>
      </c>
      <c r="L2237" s="86">
        <f>IF(怪物属性编辑!AH1863=1,怪物属性编辑!AO1863,0)</f>
        <v>0</v>
      </c>
      <c r="M2237" s="89">
        <f t="shared" si="100"/>
        <v>1170</v>
      </c>
      <c r="S2237" s="86">
        <v>320</v>
      </c>
      <c r="AF2237" s="115">
        <v>241047</v>
      </c>
    </row>
    <row r="2238" spans="1:32">
      <c r="A2238" s="5">
        <v>32048</v>
      </c>
      <c r="B2238" s="4">
        <v>10072</v>
      </c>
      <c r="C2238" s="5" t="str">
        <f>VLOOKUP(B2238,映射!A:B,2,FALSE)</f>
        <v>致命螳螂</v>
      </c>
      <c r="D2238" s="85" t="str">
        <f>IF(IF(COUNTIF(AI!A:A,'表格编辑 '!C2238),TRUE,FALSE)=FALSE,"monster",(VLOOKUP(C2238,AI!A:B,2,FALSE)))</f>
        <v>monster</v>
      </c>
      <c r="E2238" s="2">
        <v>39</v>
      </c>
      <c r="F2238" s="86" t="str">
        <f>VLOOKUP(D2238,AI!B:G,2,FALSE)</f>
        <v>AI_born_event(RECEIVER, ARG0, ARG1, ARG2, ARG3,ARG4)</v>
      </c>
      <c r="G2238" s="86" t="str">
        <f>VLOOKUP(D2238,AI!B:G,3,FALSE)</f>
        <v>AI_update_event(RECEIVER, ARG0, ARG1, ARG2, ARG3,ARG4)</v>
      </c>
      <c r="H2238" s="86"/>
      <c r="I2238" s="86"/>
      <c r="J2238" s="86" t="str">
        <f>VLOOKUP(D2238,AI!B:G,6,FALSE)</f>
        <v>test_deadth_event(RECEIVER, ARG0, ARG1, ARG2, ARG3,ARG4)</v>
      </c>
      <c r="K2238" s="86">
        <f t="shared" si="98"/>
        <v>1</v>
      </c>
      <c r="L2238" s="86">
        <f>IF(怪物属性编辑!AH1864=1,怪物属性编辑!AO1864,0)</f>
        <v>0</v>
      </c>
      <c r="M2238" s="89">
        <f t="shared" si="100"/>
        <v>1170</v>
      </c>
      <c r="S2238" s="86">
        <v>320</v>
      </c>
      <c r="AF2238" s="115">
        <v>241048</v>
      </c>
    </row>
    <row r="2239" spans="1:32">
      <c r="A2239" s="5">
        <v>32049</v>
      </c>
      <c r="B2239" s="4">
        <v>10132</v>
      </c>
      <c r="C2239" s="5" t="str">
        <f>VLOOKUP(B2239,映射!A:B,2,FALSE)</f>
        <v>蜥蝪斗士</v>
      </c>
      <c r="D2239" s="85" t="str">
        <f>IF(IF(COUNTIF(AI!A:A,'表格编辑 '!C2239),TRUE,FALSE)=FALSE,"monster",(VLOOKUP(C2239,AI!A:B,2,FALSE)))</f>
        <v>monster</v>
      </c>
      <c r="E2239" s="2">
        <v>39</v>
      </c>
      <c r="F2239" s="86" t="str">
        <f>VLOOKUP(D2239,AI!B:G,2,FALSE)</f>
        <v>AI_born_event(RECEIVER, ARG0, ARG1, ARG2, ARG3,ARG4)</v>
      </c>
      <c r="G2239" s="86" t="str">
        <f>VLOOKUP(D2239,AI!B:G,3,FALSE)</f>
        <v>AI_update_event(RECEIVER, ARG0, ARG1, ARG2, ARG3,ARG4)</v>
      </c>
      <c r="H2239" s="86"/>
      <c r="I2239" s="86"/>
      <c r="J2239" s="86" t="str">
        <f>VLOOKUP(D2239,AI!B:G,6,FALSE)</f>
        <v>test_deadth_event(RECEIVER, ARG0, ARG1, ARG2, ARG3,ARG4)</v>
      </c>
      <c r="K2239" s="86">
        <f t="shared" si="98"/>
        <v>1</v>
      </c>
      <c r="L2239" s="86">
        <f>IF(怪物属性编辑!AH1865=1,怪物属性编辑!AO1865,0)</f>
        <v>0</v>
      </c>
      <c r="M2239" s="89">
        <f t="shared" si="100"/>
        <v>1170</v>
      </c>
      <c r="S2239" s="86">
        <v>320</v>
      </c>
      <c r="AF2239" s="115">
        <v>241049</v>
      </c>
    </row>
    <row r="2240" spans="1:32">
      <c r="A2240" s="5">
        <v>32050</v>
      </c>
      <c r="B2240" s="4">
        <v>10101</v>
      </c>
      <c r="C2240" s="5" t="str">
        <f>VLOOKUP(B2240,映射!A:B,2,FALSE)</f>
        <v>风精</v>
      </c>
      <c r="D2240" s="85" t="str">
        <f>IF(IF(COUNTIF(AI!A:A,'表格编辑 '!C2240),TRUE,FALSE)=FALSE,"monster",(VLOOKUP(C2240,AI!A:B,2,FALSE)))</f>
        <v>monster</v>
      </c>
      <c r="E2240" s="2">
        <v>39</v>
      </c>
      <c r="F2240" s="86" t="str">
        <f>VLOOKUP(D2240,AI!B:G,2,FALSE)</f>
        <v>AI_born_event(RECEIVER, ARG0, ARG1, ARG2, ARG3,ARG4)</v>
      </c>
      <c r="G2240" s="86" t="str">
        <f>VLOOKUP(D2240,AI!B:G,3,FALSE)</f>
        <v>AI_update_event(RECEIVER, ARG0, ARG1, ARG2, ARG3,ARG4)</v>
      </c>
      <c r="H2240" s="86"/>
      <c r="I2240" s="86"/>
      <c r="J2240" s="86" t="str">
        <f>VLOOKUP(D2240,AI!B:G,6,FALSE)</f>
        <v>test_deadth_event(RECEIVER, ARG0, ARG1, ARG2, ARG3,ARG4)</v>
      </c>
      <c r="K2240" s="86">
        <f t="shared" si="98"/>
        <v>1</v>
      </c>
      <c r="L2240" s="86">
        <f>IF(怪物属性编辑!AH1866=1,怪物属性编辑!AO1866,0)</f>
        <v>0</v>
      </c>
      <c r="M2240" s="89">
        <f t="shared" si="100"/>
        <v>1170</v>
      </c>
      <c r="S2240" s="86">
        <v>320</v>
      </c>
      <c r="AF2240" s="115">
        <v>241050</v>
      </c>
    </row>
    <row r="2241" spans="1:32">
      <c r="A2241" s="5">
        <v>32051</v>
      </c>
      <c r="B2241" s="4">
        <v>10108</v>
      </c>
      <c r="C2241" s="5" t="str">
        <f>VLOOKUP(B2241,映射!A:B,2,FALSE)</f>
        <v>丸子炸弹</v>
      </c>
      <c r="D2241" s="85" t="str">
        <f>IF(IF(COUNTIF(AI!A:A,'表格编辑 '!C2241),TRUE,FALSE)=FALSE,"monster",(VLOOKUP(C2241,AI!A:B,2,FALSE)))</f>
        <v>monster</v>
      </c>
      <c r="E2241" s="2">
        <v>39</v>
      </c>
      <c r="F2241" s="86" t="str">
        <f>VLOOKUP(D2241,AI!B:G,2,FALSE)</f>
        <v>AI_born_event(RECEIVER, ARG0, ARG1, ARG2, ARG3,ARG4)</v>
      </c>
      <c r="G2241" s="86" t="str">
        <f>VLOOKUP(D2241,AI!B:G,3,FALSE)</f>
        <v>AI_update_event(RECEIVER, ARG0, ARG1, ARG2, ARG3,ARG4)</v>
      </c>
      <c r="H2241" s="86"/>
      <c r="I2241" s="86"/>
      <c r="J2241" s="86" t="str">
        <f>VLOOKUP(D2241,AI!B:G,6,FALSE)</f>
        <v>test_deadth_event(RECEIVER, ARG0, ARG1, ARG2, ARG3,ARG4)</v>
      </c>
      <c r="K2241" s="86">
        <f t="shared" si="98"/>
        <v>1</v>
      </c>
      <c r="L2241" s="86">
        <f>IF(怪物属性编辑!AH1867=1,怪物属性编辑!AO1867,0)</f>
        <v>0</v>
      </c>
      <c r="M2241" s="89">
        <f t="shared" si="100"/>
        <v>1170</v>
      </c>
      <c r="S2241" s="86">
        <v>320</v>
      </c>
      <c r="AF2241" s="115">
        <v>241051</v>
      </c>
    </row>
    <row r="2242" spans="1:32">
      <c r="A2242" s="5">
        <v>32052</v>
      </c>
      <c r="B2242" s="4">
        <v>10155</v>
      </c>
      <c r="C2242" s="5" t="str">
        <f>VLOOKUP(B2242,映射!A:B,2,FALSE)</f>
        <v>蜥蜴团</v>
      </c>
      <c r="D2242" s="85" t="str">
        <f>IF(IF(COUNTIF(AI!A:A,'表格编辑 '!C2242),TRUE,FALSE)=FALSE,"monster",(VLOOKUP(C2242,AI!A:B,2,FALSE)))</f>
        <v>monster</v>
      </c>
      <c r="E2242" s="2">
        <v>39</v>
      </c>
      <c r="F2242" s="86" t="str">
        <f>VLOOKUP(D2242,AI!B:G,2,FALSE)</f>
        <v>AI_born_event(RECEIVER, ARG0, ARG1, ARG2, ARG3,ARG4)</v>
      </c>
      <c r="G2242" s="86" t="str">
        <f>VLOOKUP(D2242,AI!B:G,3,FALSE)</f>
        <v>AI_update_event(RECEIVER, ARG0, ARG1, ARG2, ARG3,ARG4)</v>
      </c>
      <c r="H2242" s="86"/>
      <c r="I2242" s="86"/>
      <c r="J2242" s="86" t="str">
        <f>VLOOKUP(D2242,AI!B:G,6,FALSE)</f>
        <v>test_deadth_event(RECEIVER, ARG0, ARG1, ARG2, ARG3,ARG4)</v>
      </c>
      <c r="K2242" s="86">
        <f t="shared" si="98"/>
        <v>1</v>
      </c>
      <c r="L2242" s="86">
        <f>IF(怪物属性编辑!AH1868=1,怪物属性编辑!AO1868,0)</f>
        <v>0</v>
      </c>
      <c r="M2242" s="89">
        <f t="shared" si="100"/>
        <v>1170</v>
      </c>
      <c r="S2242" s="86">
        <v>320</v>
      </c>
      <c r="AF2242" s="115">
        <v>241052</v>
      </c>
    </row>
    <row r="2243" spans="1:32">
      <c r="A2243" s="5">
        <v>32053</v>
      </c>
      <c r="B2243" s="4">
        <v>10125</v>
      </c>
      <c r="C2243" s="5" t="str">
        <f>VLOOKUP(B2243,映射!A:B,2,FALSE)</f>
        <v>银怪</v>
      </c>
      <c r="D2243" s="85" t="str">
        <f>IF(IF(COUNTIF(AI!A:A,'表格编辑 '!C2243),TRUE,FALSE)=FALSE,"monster",(VLOOKUP(C2243,AI!A:B,2,FALSE)))</f>
        <v>monster</v>
      </c>
      <c r="E2243" s="2">
        <v>39</v>
      </c>
      <c r="F2243" s="86" t="str">
        <f>VLOOKUP(D2243,AI!B:G,2,FALSE)</f>
        <v>AI_born_event(RECEIVER, ARG0, ARG1, ARG2, ARG3,ARG4)</v>
      </c>
      <c r="G2243" s="86" t="str">
        <f>VLOOKUP(D2243,AI!B:G,3,FALSE)</f>
        <v>AI_update_event(RECEIVER, ARG0, ARG1, ARG2, ARG3,ARG4)</v>
      </c>
      <c r="H2243" s="86"/>
      <c r="I2243" s="86"/>
      <c r="J2243" s="86" t="str">
        <f>VLOOKUP(D2243,AI!B:G,6,FALSE)</f>
        <v>test_deadth_event(RECEIVER, ARG0, ARG1, ARG2, ARG3,ARG4)</v>
      </c>
      <c r="K2243" s="86">
        <f t="shared" si="98"/>
        <v>1</v>
      </c>
      <c r="L2243" s="86">
        <f>IF(怪物属性编辑!AH1869=1,怪物属性编辑!AO1869,0)</f>
        <v>0</v>
      </c>
      <c r="M2243" s="89">
        <f t="shared" si="100"/>
        <v>1170</v>
      </c>
      <c r="S2243" s="86">
        <v>320</v>
      </c>
      <c r="AF2243" s="115">
        <v>241053</v>
      </c>
    </row>
    <row r="2244" spans="1:32">
      <c r="A2244" s="5">
        <v>32054</v>
      </c>
      <c r="B2244" s="4">
        <v>10035</v>
      </c>
      <c r="C2244" s="5" t="str">
        <f>VLOOKUP(B2244,映射!A:B,2,FALSE)</f>
        <v>鬼灵</v>
      </c>
      <c r="D2244" s="85" t="str">
        <f>IF(IF(COUNTIF(AI!A:A,'表格编辑 '!C2244),TRUE,FALSE)=FALSE,"monster",(VLOOKUP(C2244,AI!A:B,2,FALSE)))</f>
        <v>monster</v>
      </c>
      <c r="E2244" s="2">
        <v>39</v>
      </c>
      <c r="F2244" s="86" t="str">
        <f>VLOOKUP(D2244,AI!B:G,2,FALSE)</f>
        <v>AI_born_event(RECEIVER, ARG0, ARG1, ARG2, ARG3,ARG4)</v>
      </c>
      <c r="G2244" s="86" t="str">
        <f>VLOOKUP(D2244,AI!B:G,3,FALSE)</f>
        <v>AI_update_event(RECEIVER, ARG0, ARG1, ARG2, ARG3,ARG4)</v>
      </c>
      <c r="H2244" s="86"/>
      <c r="I2244" s="86"/>
      <c r="J2244" s="86" t="str">
        <f>VLOOKUP(D2244,AI!B:G,6,FALSE)</f>
        <v>test_deadth_event(RECEIVER, ARG0, ARG1, ARG2, ARG3,ARG4)</v>
      </c>
      <c r="K2244" s="86">
        <f t="shared" si="98"/>
        <v>1</v>
      </c>
      <c r="L2244" s="86">
        <f>IF(怪物属性编辑!AH1870=1,怪物属性编辑!AO1870,0)</f>
        <v>0</v>
      </c>
      <c r="M2244" s="89">
        <f t="shared" si="100"/>
        <v>1170</v>
      </c>
      <c r="S2244" s="86">
        <v>320</v>
      </c>
      <c r="AF2244" s="115">
        <v>241054</v>
      </c>
    </row>
    <row r="2245" spans="1:32">
      <c r="A2245" s="5">
        <v>32055</v>
      </c>
      <c r="B2245" s="4">
        <v>10035</v>
      </c>
      <c r="C2245" s="5" t="str">
        <f>VLOOKUP(B2245,映射!A:B,2,FALSE)</f>
        <v>鬼灵</v>
      </c>
      <c r="D2245" s="85" t="str">
        <f>IF(IF(COUNTIF(AI!A:A,'表格编辑 '!C2245),TRUE,FALSE)=FALSE,"monster",(VLOOKUP(C2245,AI!A:B,2,FALSE)))</f>
        <v>monster</v>
      </c>
      <c r="E2245" s="2">
        <v>39</v>
      </c>
      <c r="F2245" s="86" t="str">
        <f>VLOOKUP(D2245,AI!B:G,2,FALSE)</f>
        <v>AI_born_event(RECEIVER, ARG0, ARG1, ARG2, ARG3,ARG4)</v>
      </c>
      <c r="G2245" s="86" t="str">
        <f>VLOOKUP(D2245,AI!B:G,3,FALSE)</f>
        <v>AI_update_event(RECEIVER, ARG0, ARG1, ARG2, ARG3,ARG4)</v>
      </c>
      <c r="H2245" s="86"/>
      <c r="I2245" s="86"/>
      <c r="J2245" s="86" t="str">
        <f>VLOOKUP(D2245,AI!B:G,6,FALSE)</f>
        <v>test_deadth_event(RECEIVER, ARG0, ARG1, ARG2, ARG3,ARG4)</v>
      </c>
      <c r="K2245" s="86">
        <f t="shared" si="98"/>
        <v>1</v>
      </c>
      <c r="L2245" s="86">
        <f>IF(怪物属性编辑!AH1871=1,怪物属性编辑!AO1871,0)</f>
        <v>0</v>
      </c>
      <c r="M2245" s="89">
        <f t="shared" si="100"/>
        <v>1170</v>
      </c>
      <c r="S2245" s="86">
        <v>320</v>
      </c>
      <c r="AF2245" s="115">
        <v>241055</v>
      </c>
    </row>
    <row r="2246" spans="1:32">
      <c r="A2246" s="5">
        <v>32056</v>
      </c>
      <c r="B2246" s="4">
        <v>10101</v>
      </c>
      <c r="C2246" s="5" t="str">
        <f>VLOOKUP(B2246,映射!A:B,2,FALSE)</f>
        <v>风精</v>
      </c>
      <c r="D2246" s="85" t="str">
        <f>IF(IF(COUNTIF(AI!A:A,'表格编辑 '!C2246),TRUE,FALSE)=FALSE,"monster",(VLOOKUP(C2246,AI!A:B,2,FALSE)))</f>
        <v>monster</v>
      </c>
      <c r="E2246" s="2">
        <v>39</v>
      </c>
      <c r="F2246" s="86" t="str">
        <f>VLOOKUP(D2246,AI!B:G,2,FALSE)</f>
        <v>AI_born_event(RECEIVER, ARG0, ARG1, ARG2, ARG3,ARG4)</v>
      </c>
      <c r="G2246" s="86" t="str">
        <f>VLOOKUP(D2246,AI!B:G,3,FALSE)</f>
        <v>AI_update_event(RECEIVER, ARG0, ARG1, ARG2, ARG3,ARG4)</v>
      </c>
      <c r="H2246" s="86"/>
      <c r="I2246" s="86"/>
      <c r="J2246" s="86" t="str">
        <f>VLOOKUP(D2246,AI!B:G,6,FALSE)</f>
        <v>test_deadth_event(RECEIVER, ARG0, ARG1, ARG2, ARG3,ARG4)</v>
      </c>
      <c r="K2246" s="86">
        <f t="shared" si="98"/>
        <v>1</v>
      </c>
      <c r="L2246" s="86">
        <f>IF(怪物属性编辑!AH1872=1,怪物属性编辑!AO1872,0)</f>
        <v>0</v>
      </c>
      <c r="M2246" s="89">
        <f t="shared" si="100"/>
        <v>1170</v>
      </c>
      <c r="S2246" s="86">
        <v>320</v>
      </c>
      <c r="AF2246" s="115">
        <v>241056</v>
      </c>
    </row>
    <row r="2247" spans="1:32">
      <c r="A2247" s="5">
        <v>32057</v>
      </c>
      <c r="B2247" s="4">
        <v>10152</v>
      </c>
      <c r="C2247" s="5" t="str">
        <f>VLOOKUP(B2247,映射!A:B,2,FALSE)</f>
        <v>盗贼</v>
      </c>
      <c r="D2247" s="85" t="str">
        <f>IF(IF(COUNTIF(AI!A:A,'表格编辑 '!C2247),TRUE,FALSE)=FALSE,"monster",(VLOOKUP(C2247,AI!A:B,2,FALSE)))</f>
        <v>monster</v>
      </c>
      <c r="E2247" s="2">
        <v>39</v>
      </c>
      <c r="F2247" s="86" t="str">
        <f>VLOOKUP(D2247,AI!B:G,2,FALSE)</f>
        <v>AI_born_event(RECEIVER, ARG0, ARG1, ARG2, ARG3,ARG4)</v>
      </c>
      <c r="G2247" s="86" t="str">
        <f>VLOOKUP(D2247,AI!B:G,3,FALSE)</f>
        <v>AI_update_event(RECEIVER, ARG0, ARG1, ARG2, ARG3,ARG4)</v>
      </c>
      <c r="H2247" s="86"/>
      <c r="I2247" s="86"/>
      <c r="J2247" s="86" t="str">
        <f>VLOOKUP(D2247,AI!B:G,6,FALSE)</f>
        <v>test_deadth_event(RECEIVER, ARG0, ARG1, ARG2, ARG3,ARG4)</v>
      </c>
      <c r="K2247" s="86">
        <f t="shared" si="98"/>
        <v>1</v>
      </c>
      <c r="L2247" s="86">
        <f>IF(怪物属性编辑!AH1873=1,怪物属性编辑!AO1873,0)</f>
        <v>0</v>
      </c>
      <c r="M2247" s="89">
        <f t="shared" si="100"/>
        <v>1170</v>
      </c>
      <c r="S2247" s="86">
        <v>320</v>
      </c>
      <c r="AF2247" s="115">
        <v>241057</v>
      </c>
    </row>
    <row r="2248" spans="1:32">
      <c r="A2248" s="5">
        <v>32058</v>
      </c>
      <c r="B2248" s="4">
        <v>10100</v>
      </c>
      <c r="C2248" s="5" t="str">
        <f>VLOOKUP(B2248,映射!A:B,2,FALSE)</f>
        <v>火精</v>
      </c>
      <c r="D2248" s="85" t="str">
        <f>IF(IF(COUNTIF(AI!A:A,'表格编辑 '!C2248),TRUE,FALSE)=FALSE,"monster",(VLOOKUP(C2248,AI!A:B,2,FALSE)))</f>
        <v>monster</v>
      </c>
      <c r="E2248" s="2">
        <v>39</v>
      </c>
      <c r="F2248" s="86" t="str">
        <f>VLOOKUP(D2248,AI!B:G,2,FALSE)</f>
        <v>AI_born_event(RECEIVER, ARG0, ARG1, ARG2, ARG3,ARG4)</v>
      </c>
      <c r="G2248" s="86" t="str">
        <f>VLOOKUP(D2248,AI!B:G,3,FALSE)</f>
        <v>AI_update_event(RECEIVER, ARG0, ARG1, ARG2, ARG3,ARG4)</v>
      </c>
      <c r="H2248" s="86"/>
      <c r="I2248" s="86"/>
      <c r="J2248" s="86" t="str">
        <f>VLOOKUP(D2248,AI!B:G,6,FALSE)</f>
        <v>test_deadth_event(RECEIVER, ARG0, ARG1, ARG2, ARG3,ARG4)</v>
      </c>
      <c r="K2248" s="86">
        <f t="shared" si="98"/>
        <v>1</v>
      </c>
      <c r="L2248" s="86">
        <f>IF(怪物属性编辑!AH1874=1,怪物属性编辑!AO1874,0)</f>
        <v>0</v>
      </c>
      <c r="M2248" s="89">
        <f t="shared" si="100"/>
        <v>1170</v>
      </c>
      <c r="S2248" s="86">
        <v>320</v>
      </c>
      <c r="AF2248" s="115">
        <v>241058</v>
      </c>
    </row>
    <row r="2249" spans="1:32">
      <c r="A2249" s="5">
        <v>32059</v>
      </c>
      <c r="B2249" s="4">
        <v>10020</v>
      </c>
      <c r="C2249" s="5" t="str">
        <f>VLOOKUP(B2249,映射!A:B,2,FALSE)</f>
        <v>地狱看门犬</v>
      </c>
      <c r="D2249" s="85" t="str">
        <f>IF(IF(COUNTIF(AI!A:A,'表格编辑 '!C2249),TRUE,FALSE)=FALSE,"monster",(VLOOKUP(C2249,AI!A:B,2,FALSE)))</f>
        <v>monster</v>
      </c>
      <c r="E2249" s="2">
        <v>39</v>
      </c>
      <c r="F2249" s="86" t="str">
        <f>VLOOKUP(D2249,AI!B:G,2,FALSE)</f>
        <v>AI_born_event(RECEIVER, ARG0, ARG1, ARG2, ARG3,ARG4)</v>
      </c>
      <c r="G2249" s="86" t="str">
        <f>VLOOKUP(D2249,AI!B:G,3,FALSE)</f>
        <v>AI_update_event(RECEIVER, ARG0, ARG1, ARG2, ARG3,ARG4)</v>
      </c>
      <c r="H2249" s="86"/>
      <c r="I2249" s="86"/>
      <c r="J2249" s="86" t="str">
        <f>VLOOKUP(D2249,AI!B:G,6,FALSE)</f>
        <v>test_deadth_event(RECEIVER, ARG0, ARG1, ARG2, ARG3,ARG4)</v>
      </c>
      <c r="K2249" s="86">
        <f t="shared" si="98"/>
        <v>1</v>
      </c>
      <c r="L2249" s="86">
        <f>IF(怪物属性编辑!AH1875=1,怪物属性编辑!AO1875,0)</f>
        <v>0</v>
      </c>
      <c r="M2249" s="89">
        <f t="shared" si="100"/>
        <v>1170</v>
      </c>
      <c r="S2249" s="86">
        <v>320</v>
      </c>
      <c r="AF2249" s="115">
        <v>241059</v>
      </c>
    </row>
    <row r="2250" spans="1:32">
      <c r="A2250" s="5">
        <v>32060</v>
      </c>
      <c r="B2250" s="4">
        <v>10073</v>
      </c>
      <c r="C2250" s="5" t="str">
        <f>VLOOKUP(B2250,映射!A:B,2,FALSE)</f>
        <v>土蜘蛛</v>
      </c>
      <c r="D2250" s="85" t="str">
        <f>IF(IF(COUNTIF(AI!A:A,'表格编辑 '!C2250),TRUE,FALSE)=FALSE,"monster",(VLOOKUP(C2250,AI!A:B,2,FALSE)))</f>
        <v>monster</v>
      </c>
      <c r="E2250" s="2">
        <v>39</v>
      </c>
      <c r="F2250" s="86" t="str">
        <f>VLOOKUP(D2250,AI!B:G,2,FALSE)</f>
        <v>AI_born_event(RECEIVER, ARG0, ARG1, ARG2, ARG3,ARG4)</v>
      </c>
      <c r="G2250" s="86" t="str">
        <f>VLOOKUP(D2250,AI!B:G,3,FALSE)</f>
        <v>AI_update_event(RECEIVER, ARG0, ARG1, ARG2, ARG3,ARG4)</v>
      </c>
      <c r="H2250" s="86"/>
      <c r="I2250" s="86"/>
      <c r="J2250" s="86" t="str">
        <f>VLOOKUP(D2250,AI!B:G,6,FALSE)</f>
        <v>test_deadth_event(RECEIVER, ARG0, ARG1, ARG2, ARG3,ARG4)</v>
      </c>
      <c r="K2250" s="86">
        <f t="shared" si="98"/>
        <v>1</v>
      </c>
      <c r="L2250" s="86">
        <f>IF(怪物属性编辑!AH1876=1,怪物属性编辑!AO1876,0)</f>
        <v>0</v>
      </c>
      <c r="M2250" s="89">
        <f t="shared" si="100"/>
        <v>1170</v>
      </c>
      <c r="S2250" s="86">
        <v>320</v>
      </c>
      <c r="AF2250" s="115">
        <v>241060</v>
      </c>
    </row>
    <row r="2251" spans="1:32">
      <c r="A2251" s="5">
        <v>32061</v>
      </c>
      <c r="B2251" s="4">
        <v>10139</v>
      </c>
      <c r="C2251" s="5" t="str">
        <f>VLOOKUP(B2251,映射!A:B,2,FALSE)</f>
        <v>银色翼龙</v>
      </c>
      <c r="D2251" s="85" t="str">
        <f>IF(IF(COUNTIF(AI!A:A,'表格编辑 '!C2251),TRUE,FALSE)=FALSE,"monster",(VLOOKUP(C2251,AI!A:B,2,FALSE)))</f>
        <v>monster</v>
      </c>
      <c r="E2251" s="2">
        <v>39</v>
      </c>
      <c r="F2251" s="86" t="str">
        <f>VLOOKUP(D2251,AI!B:G,2,FALSE)</f>
        <v>AI_born_event(RECEIVER, ARG0, ARG1, ARG2, ARG3,ARG4)</v>
      </c>
      <c r="G2251" s="86" t="str">
        <f>VLOOKUP(D2251,AI!B:G,3,FALSE)</f>
        <v>AI_update_event(RECEIVER, ARG0, ARG1, ARG2, ARG3,ARG4)</v>
      </c>
      <c r="H2251" s="86"/>
      <c r="I2251" s="86"/>
      <c r="J2251" s="86" t="str">
        <f>VLOOKUP(D2251,AI!B:G,6,FALSE)</f>
        <v>test_deadth_event(RECEIVER, ARG0, ARG1, ARG2, ARG3,ARG4)</v>
      </c>
      <c r="K2251" s="86">
        <f t="shared" si="98"/>
        <v>1</v>
      </c>
      <c r="L2251" s="86">
        <f>IF(怪物属性编辑!AH1877=1,怪物属性编辑!AO1877,0)</f>
        <v>0</v>
      </c>
      <c r="M2251" s="89">
        <f t="shared" si="100"/>
        <v>1170</v>
      </c>
      <c r="S2251" s="86">
        <v>320</v>
      </c>
      <c r="AF2251" s="115">
        <v>241061</v>
      </c>
    </row>
    <row r="2252" spans="1:32">
      <c r="A2252" s="5">
        <v>32062</v>
      </c>
      <c r="B2252" s="4">
        <v>10126</v>
      </c>
      <c r="C2252" s="5" t="str">
        <f>VLOOKUP(B2252,映射!A:B,2,FALSE)</f>
        <v>金怪</v>
      </c>
      <c r="D2252" s="85" t="str">
        <f>IF(IF(COUNTIF(AI!A:A,'表格编辑 '!C2252),TRUE,FALSE)=FALSE,"monster",(VLOOKUP(C2252,AI!A:B,2,FALSE)))</f>
        <v>monster</v>
      </c>
      <c r="E2252" s="2">
        <v>44</v>
      </c>
      <c r="F2252" s="86" t="str">
        <f>VLOOKUP(D2252,AI!B:G,2,FALSE)</f>
        <v>AI_born_event(RECEIVER, ARG0, ARG1, ARG2, ARG3,ARG4)</v>
      </c>
      <c r="G2252" s="86" t="str">
        <f>VLOOKUP(D2252,AI!B:G,3,FALSE)</f>
        <v>AI_update_event(RECEIVER, ARG0, ARG1, ARG2, ARG3,ARG4)</v>
      </c>
      <c r="H2252" s="86"/>
      <c r="I2252" s="86"/>
      <c r="J2252" s="86" t="str">
        <f>VLOOKUP(D2252,AI!B:G,6,FALSE)</f>
        <v>test_deadth_event(RECEIVER, ARG0, ARG1, ARG2, ARG3,ARG4)</v>
      </c>
      <c r="K2252" s="86">
        <f t="shared" si="98"/>
        <v>1</v>
      </c>
      <c r="L2252" s="86">
        <f>IF(怪物属性编辑!AH1878=1,怪物属性编辑!AO1878,0)</f>
        <v>0</v>
      </c>
      <c r="M2252" s="89">
        <f t="shared" si="100"/>
        <v>1320</v>
      </c>
      <c r="S2252" s="86">
        <v>320</v>
      </c>
      <c r="AF2252" s="115">
        <v>241062</v>
      </c>
    </row>
    <row r="2253" spans="1:32">
      <c r="A2253" s="5">
        <v>32063</v>
      </c>
      <c r="B2253" s="4">
        <v>10072</v>
      </c>
      <c r="C2253" s="5" t="str">
        <f>VLOOKUP(B2253,映射!A:B,2,FALSE)</f>
        <v>致命螳螂</v>
      </c>
      <c r="D2253" s="85" t="str">
        <f>IF(IF(COUNTIF(AI!A:A,'表格编辑 '!C2253),TRUE,FALSE)=FALSE,"monster",(VLOOKUP(C2253,AI!A:B,2,FALSE)))</f>
        <v>monster</v>
      </c>
      <c r="E2253" s="2">
        <v>44</v>
      </c>
      <c r="F2253" s="86" t="str">
        <f>VLOOKUP(D2253,AI!B:G,2,FALSE)</f>
        <v>AI_born_event(RECEIVER, ARG0, ARG1, ARG2, ARG3,ARG4)</v>
      </c>
      <c r="G2253" s="86" t="str">
        <f>VLOOKUP(D2253,AI!B:G,3,FALSE)</f>
        <v>AI_update_event(RECEIVER, ARG0, ARG1, ARG2, ARG3,ARG4)</v>
      </c>
      <c r="H2253" s="86"/>
      <c r="I2253" s="86"/>
      <c r="J2253" s="86" t="str">
        <f>VLOOKUP(D2253,AI!B:G,6,FALSE)</f>
        <v>test_deadth_event(RECEIVER, ARG0, ARG1, ARG2, ARG3,ARG4)</v>
      </c>
      <c r="K2253" s="86">
        <f t="shared" si="98"/>
        <v>1</v>
      </c>
      <c r="L2253" s="86">
        <f>IF(怪物属性编辑!AH1879=1,怪物属性编辑!AO1879,0)</f>
        <v>0</v>
      </c>
      <c r="M2253" s="89">
        <f t="shared" si="100"/>
        <v>1320</v>
      </c>
      <c r="S2253" s="86">
        <v>320</v>
      </c>
      <c r="AF2253" s="115">
        <v>241063</v>
      </c>
    </row>
    <row r="2254" spans="1:32">
      <c r="A2254" s="5">
        <v>32064</v>
      </c>
      <c r="B2254" s="4">
        <v>10132</v>
      </c>
      <c r="C2254" s="5" t="str">
        <f>VLOOKUP(B2254,映射!A:B,2,FALSE)</f>
        <v>蜥蝪斗士</v>
      </c>
      <c r="D2254" s="85" t="str">
        <f>IF(IF(COUNTIF(AI!A:A,'表格编辑 '!C2254),TRUE,FALSE)=FALSE,"monster",(VLOOKUP(C2254,AI!A:B,2,FALSE)))</f>
        <v>monster</v>
      </c>
      <c r="E2254" s="2">
        <v>44</v>
      </c>
      <c r="F2254" s="86" t="str">
        <f>VLOOKUP(D2254,AI!B:G,2,FALSE)</f>
        <v>AI_born_event(RECEIVER, ARG0, ARG1, ARG2, ARG3,ARG4)</v>
      </c>
      <c r="G2254" s="86" t="str">
        <f>VLOOKUP(D2254,AI!B:G,3,FALSE)</f>
        <v>AI_update_event(RECEIVER, ARG0, ARG1, ARG2, ARG3,ARG4)</v>
      </c>
      <c r="H2254" s="86"/>
      <c r="I2254" s="86"/>
      <c r="J2254" s="86" t="str">
        <f>VLOOKUP(D2254,AI!B:G,6,FALSE)</f>
        <v>test_deadth_event(RECEIVER, ARG0, ARG1, ARG2, ARG3,ARG4)</v>
      </c>
      <c r="K2254" s="86">
        <f t="shared" si="98"/>
        <v>1</v>
      </c>
      <c r="L2254" s="86">
        <f>IF(怪物属性编辑!AH1880=1,怪物属性编辑!AO1880,0)</f>
        <v>0</v>
      </c>
      <c r="M2254" s="89">
        <f t="shared" si="100"/>
        <v>1320</v>
      </c>
      <c r="S2254" s="86">
        <v>320</v>
      </c>
      <c r="AF2254" s="115">
        <v>241064</v>
      </c>
    </row>
    <row r="2255" spans="1:32">
      <c r="A2255" s="5">
        <v>32065</v>
      </c>
      <c r="B2255" s="4">
        <v>10101</v>
      </c>
      <c r="C2255" s="5" t="str">
        <f>VLOOKUP(B2255,映射!A:B,2,FALSE)</f>
        <v>风精</v>
      </c>
      <c r="D2255" s="85" t="str">
        <f>IF(IF(COUNTIF(AI!A:A,'表格编辑 '!C2255),TRUE,FALSE)=FALSE,"monster",(VLOOKUP(C2255,AI!A:B,2,FALSE)))</f>
        <v>monster</v>
      </c>
      <c r="E2255" s="2">
        <v>44</v>
      </c>
      <c r="F2255" s="86" t="str">
        <f>VLOOKUP(D2255,AI!B:G,2,FALSE)</f>
        <v>AI_born_event(RECEIVER, ARG0, ARG1, ARG2, ARG3,ARG4)</v>
      </c>
      <c r="G2255" s="86" t="str">
        <f>VLOOKUP(D2255,AI!B:G,3,FALSE)</f>
        <v>AI_update_event(RECEIVER, ARG0, ARG1, ARG2, ARG3,ARG4)</v>
      </c>
      <c r="H2255" s="86"/>
      <c r="I2255" s="86"/>
      <c r="J2255" s="86" t="str">
        <f>VLOOKUP(D2255,AI!B:G,6,FALSE)</f>
        <v>test_deadth_event(RECEIVER, ARG0, ARG1, ARG2, ARG3,ARG4)</v>
      </c>
      <c r="K2255" s="86">
        <f t="shared" si="98"/>
        <v>1</v>
      </c>
      <c r="L2255" s="86">
        <f>IF(怪物属性编辑!AH1881=1,怪物属性编辑!AO1881,0)</f>
        <v>0</v>
      </c>
      <c r="M2255" s="89">
        <f t="shared" si="100"/>
        <v>1320</v>
      </c>
      <c r="S2255" s="86">
        <v>320</v>
      </c>
      <c r="AF2255" s="115">
        <v>241065</v>
      </c>
    </row>
    <row r="2256" spans="1:32">
      <c r="A2256" s="5">
        <v>32066</v>
      </c>
      <c r="B2256" s="4">
        <v>10108</v>
      </c>
      <c r="C2256" s="5" t="str">
        <f>VLOOKUP(B2256,映射!A:B,2,FALSE)</f>
        <v>丸子炸弹</v>
      </c>
      <c r="D2256" s="85" t="str">
        <f>IF(IF(COUNTIF(AI!A:A,'表格编辑 '!C2256),TRUE,FALSE)=FALSE,"monster",(VLOOKUP(C2256,AI!A:B,2,FALSE)))</f>
        <v>monster</v>
      </c>
      <c r="E2256" s="2">
        <v>44</v>
      </c>
      <c r="F2256" s="86" t="str">
        <f>VLOOKUP(D2256,AI!B:G,2,FALSE)</f>
        <v>AI_born_event(RECEIVER, ARG0, ARG1, ARG2, ARG3,ARG4)</v>
      </c>
      <c r="G2256" s="86" t="str">
        <f>VLOOKUP(D2256,AI!B:G,3,FALSE)</f>
        <v>AI_update_event(RECEIVER, ARG0, ARG1, ARG2, ARG3,ARG4)</v>
      </c>
      <c r="H2256" s="86"/>
      <c r="I2256" s="86"/>
      <c r="J2256" s="86" t="str">
        <f>VLOOKUP(D2256,AI!B:G,6,FALSE)</f>
        <v>test_deadth_event(RECEIVER, ARG0, ARG1, ARG2, ARG3,ARG4)</v>
      </c>
      <c r="K2256" s="86">
        <f t="shared" si="98"/>
        <v>1</v>
      </c>
      <c r="L2256" s="86">
        <f>IF(怪物属性编辑!AH1882=1,怪物属性编辑!AO1882,0)</f>
        <v>0</v>
      </c>
      <c r="M2256" s="89">
        <f t="shared" si="100"/>
        <v>1320</v>
      </c>
      <c r="S2256" s="86">
        <v>320</v>
      </c>
      <c r="AF2256" s="115">
        <v>241066</v>
      </c>
    </row>
    <row r="2257" spans="1:32">
      <c r="A2257" s="5">
        <v>32067</v>
      </c>
      <c r="B2257" s="4">
        <v>10155</v>
      </c>
      <c r="C2257" s="5" t="str">
        <f>VLOOKUP(B2257,映射!A:B,2,FALSE)</f>
        <v>蜥蜴团</v>
      </c>
      <c r="D2257" s="85" t="str">
        <f>IF(IF(COUNTIF(AI!A:A,'表格编辑 '!C2257),TRUE,FALSE)=FALSE,"monster",(VLOOKUP(C2257,AI!A:B,2,FALSE)))</f>
        <v>monster</v>
      </c>
      <c r="E2257" s="2">
        <v>44</v>
      </c>
      <c r="F2257" s="86" t="str">
        <f>VLOOKUP(D2257,AI!B:G,2,FALSE)</f>
        <v>AI_born_event(RECEIVER, ARG0, ARG1, ARG2, ARG3,ARG4)</v>
      </c>
      <c r="G2257" s="86" t="str">
        <f>VLOOKUP(D2257,AI!B:G,3,FALSE)</f>
        <v>AI_update_event(RECEIVER, ARG0, ARG1, ARG2, ARG3,ARG4)</v>
      </c>
      <c r="H2257" s="86"/>
      <c r="I2257" s="86"/>
      <c r="J2257" s="86" t="str">
        <f>VLOOKUP(D2257,AI!B:G,6,FALSE)</f>
        <v>test_deadth_event(RECEIVER, ARG0, ARG1, ARG2, ARG3,ARG4)</v>
      </c>
      <c r="K2257" s="86">
        <f t="shared" si="98"/>
        <v>1</v>
      </c>
      <c r="L2257" s="86">
        <f>IF(怪物属性编辑!AH1883=1,怪物属性编辑!AO1883,0)</f>
        <v>0</v>
      </c>
      <c r="M2257" s="89">
        <f t="shared" si="100"/>
        <v>1320</v>
      </c>
      <c r="S2257" s="86">
        <v>320</v>
      </c>
      <c r="AF2257" s="115">
        <v>241067</v>
      </c>
    </row>
    <row r="2258" spans="1:32">
      <c r="A2258" s="5">
        <v>32068</v>
      </c>
      <c r="B2258" s="4">
        <v>10125</v>
      </c>
      <c r="C2258" s="5" t="str">
        <f>VLOOKUP(B2258,映射!A:B,2,FALSE)</f>
        <v>银怪</v>
      </c>
      <c r="D2258" s="85" t="str">
        <f>IF(IF(COUNTIF(AI!A:A,'表格编辑 '!C2258),TRUE,FALSE)=FALSE,"monster",(VLOOKUP(C2258,AI!A:B,2,FALSE)))</f>
        <v>monster</v>
      </c>
      <c r="E2258" s="2">
        <v>44</v>
      </c>
      <c r="F2258" s="86" t="str">
        <f>VLOOKUP(D2258,AI!B:G,2,FALSE)</f>
        <v>AI_born_event(RECEIVER, ARG0, ARG1, ARG2, ARG3,ARG4)</v>
      </c>
      <c r="G2258" s="86" t="str">
        <f>VLOOKUP(D2258,AI!B:G,3,FALSE)</f>
        <v>AI_update_event(RECEIVER, ARG0, ARG1, ARG2, ARG3,ARG4)</v>
      </c>
      <c r="H2258" s="86"/>
      <c r="I2258" s="86"/>
      <c r="J2258" s="86" t="str">
        <f>VLOOKUP(D2258,AI!B:G,6,FALSE)</f>
        <v>test_deadth_event(RECEIVER, ARG0, ARG1, ARG2, ARG3,ARG4)</v>
      </c>
      <c r="K2258" s="86">
        <f t="shared" si="98"/>
        <v>1</v>
      </c>
      <c r="L2258" s="86">
        <f>IF(怪物属性编辑!AH1884=1,怪物属性编辑!AO1884,0)</f>
        <v>0</v>
      </c>
      <c r="M2258" s="89">
        <f t="shared" si="100"/>
        <v>1320</v>
      </c>
      <c r="S2258" s="86">
        <v>320</v>
      </c>
      <c r="AF2258" s="115">
        <v>241068</v>
      </c>
    </row>
    <row r="2259" spans="1:32">
      <c r="A2259" s="5">
        <v>32069</v>
      </c>
      <c r="B2259" s="4">
        <v>10035</v>
      </c>
      <c r="C2259" s="5" t="str">
        <f>VLOOKUP(B2259,映射!A:B,2,FALSE)</f>
        <v>鬼灵</v>
      </c>
      <c r="D2259" s="85" t="str">
        <f>IF(IF(COUNTIF(AI!A:A,'表格编辑 '!C2259),TRUE,FALSE)=FALSE,"monster",(VLOOKUP(C2259,AI!A:B,2,FALSE)))</f>
        <v>monster</v>
      </c>
      <c r="E2259" s="2">
        <v>44</v>
      </c>
      <c r="F2259" s="86" t="str">
        <f>VLOOKUP(D2259,AI!B:G,2,FALSE)</f>
        <v>AI_born_event(RECEIVER, ARG0, ARG1, ARG2, ARG3,ARG4)</v>
      </c>
      <c r="G2259" s="86" t="str">
        <f>VLOOKUP(D2259,AI!B:G,3,FALSE)</f>
        <v>AI_update_event(RECEIVER, ARG0, ARG1, ARG2, ARG3,ARG4)</v>
      </c>
      <c r="H2259" s="86"/>
      <c r="I2259" s="86"/>
      <c r="J2259" s="86" t="str">
        <f>VLOOKUP(D2259,AI!B:G,6,FALSE)</f>
        <v>test_deadth_event(RECEIVER, ARG0, ARG1, ARG2, ARG3,ARG4)</v>
      </c>
      <c r="K2259" s="86">
        <f t="shared" si="98"/>
        <v>1</v>
      </c>
      <c r="L2259" s="86">
        <f>IF(怪物属性编辑!AH1885=1,怪物属性编辑!AO1885,0)</f>
        <v>0</v>
      </c>
      <c r="M2259" s="89">
        <f t="shared" si="100"/>
        <v>1320</v>
      </c>
      <c r="S2259" s="86">
        <v>320</v>
      </c>
      <c r="AF2259" s="115">
        <v>241069</v>
      </c>
    </row>
    <row r="2260" spans="1:32">
      <c r="A2260" s="5">
        <v>32070</v>
      </c>
      <c r="B2260" s="4">
        <v>10035</v>
      </c>
      <c r="C2260" s="5" t="str">
        <f>VLOOKUP(B2260,映射!A:B,2,FALSE)</f>
        <v>鬼灵</v>
      </c>
      <c r="D2260" s="85" t="str">
        <f>IF(IF(COUNTIF(AI!A:A,'表格编辑 '!C2260),TRUE,FALSE)=FALSE,"monster",(VLOOKUP(C2260,AI!A:B,2,FALSE)))</f>
        <v>monster</v>
      </c>
      <c r="E2260" s="2">
        <v>44</v>
      </c>
      <c r="F2260" s="86" t="str">
        <f>VLOOKUP(D2260,AI!B:G,2,FALSE)</f>
        <v>AI_born_event(RECEIVER, ARG0, ARG1, ARG2, ARG3,ARG4)</v>
      </c>
      <c r="G2260" s="86" t="str">
        <f>VLOOKUP(D2260,AI!B:G,3,FALSE)</f>
        <v>AI_update_event(RECEIVER, ARG0, ARG1, ARG2, ARG3,ARG4)</v>
      </c>
      <c r="H2260" s="86"/>
      <c r="I2260" s="86"/>
      <c r="J2260" s="86" t="str">
        <f>VLOOKUP(D2260,AI!B:G,6,FALSE)</f>
        <v>test_deadth_event(RECEIVER, ARG0, ARG1, ARG2, ARG3,ARG4)</v>
      </c>
      <c r="K2260" s="86">
        <f t="shared" si="98"/>
        <v>1</v>
      </c>
      <c r="L2260" s="86">
        <f>IF(怪物属性编辑!AH1886=1,怪物属性编辑!AO1886,0)</f>
        <v>0</v>
      </c>
      <c r="M2260" s="89">
        <f t="shared" si="100"/>
        <v>1320</v>
      </c>
      <c r="S2260" s="86">
        <v>320</v>
      </c>
      <c r="AF2260" s="115">
        <v>241070</v>
      </c>
    </row>
    <row r="2261" spans="1:32">
      <c r="A2261" s="5">
        <v>32071</v>
      </c>
      <c r="B2261" s="4">
        <v>10101</v>
      </c>
      <c r="C2261" s="5" t="str">
        <f>VLOOKUP(B2261,映射!A:B,2,FALSE)</f>
        <v>风精</v>
      </c>
      <c r="D2261" s="85" t="str">
        <f>IF(IF(COUNTIF(AI!A:A,'表格编辑 '!C2261),TRUE,FALSE)=FALSE,"monster",(VLOOKUP(C2261,AI!A:B,2,FALSE)))</f>
        <v>monster</v>
      </c>
      <c r="E2261" s="2">
        <v>44</v>
      </c>
      <c r="F2261" s="86" t="str">
        <f>VLOOKUP(D2261,AI!B:G,2,FALSE)</f>
        <v>AI_born_event(RECEIVER, ARG0, ARG1, ARG2, ARG3,ARG4)</v>
      </c>
      <c r="G2261" s="86" t="str">
        <f>VLOOKUP(D2261,AI!B:G,3,FALSE)</f>
        <v>AI_update_event(RECEIVER, ARG0, ARG1, ARG2, ARG3,ARG4)</v>
      </c>
      <c r="H2261" s="86"/>
      <c r="I2261" s="86"/>
      <c r="J2261" s="86" t="str">
        <f>VLOOKUP(D2261,AI!B:G,6,FALSE)</f>
        <v>test_deadth_event(RECEIVER, ARG0, ARG1, ARG2, ARG3,ARG4)</v>
      </c>
      <c r="K2261" s="86">
        <f t="shared" si="98"/>
        <v>1</v>
      </c>
      <c r="L2261" s="86">
        <f>IF(怪物属性编辑!AH1887=1,怪物属性编辑!AO1887,0)</f>
        <v>0</v>
      </c>
      <c r="M2261" s="89">
        <f t="shared" si="100"/>
        <v>1320</v>
      </c>
      <c r="S2261" s="86">
        <v>320</v>
      </c>
      <c r="AF2261" s="115">
        <v>241071</v>
      </c>
    </row>
    <row r="2262" spans="1:32">
      <c r="A2262" s="5">
        <v>32072</v>
      </c>
      <c r="B2262" s="4">
        <v>10152</v>
      </c>
      <c r="C2262" s="5" t="str">
        <f>VLOOKUP(B2262,映射!A:B,2,FALSE)</f>
        <v>盗贼</v>
      </c>
      <c r="D2262" s="85" t="str">
        <f>IF(IF(COUNTIF(AI!A:A,'表格编辑 '!C2262),TRUE,FALSE)=FALSE,"monster",(VLOOKUP(C2262,AI!A:B,2,FALSE)))</f>
        <v>monster</v>
      </c>
      <c r="E2262" s="2">
        <v>44</v>
      </c>
      <c r="F2262" s="86" t="str">
        <f>VLOOKUP(D2262,AI!B:G,2,FALSE)</f>
        <v>AI_born_event(RECEIVER, ARG0, ARG1, ARG2, ARG3,ARG4)</v>
      </c>
      <c r="G2262" s="86" t="str">
        <f>VLOOKUP(D2262,AI!B:G,3,FALSE)</f>
        <v>AI_update_event(RECEIVER, ARG0, ARG1, ARG2, ARG3,ARG4)</v>
      </c>
      <c r="H2262" s="86"/>
      <c r="I2262" s="86"/>
      <c r="J2262" s="86" t="str">
        <f>VLOOKUP(D2262,AI!B:G,6,FALSE)</f>
        <v>test_deadth_event(RECEIVER, ARG0, ARG1, ARG2, ARG3,ARG4)</v>
      </c>
      <c r="K2262" s="86">
        <f t="shared" si="98"/>
        <v>1</v>
      </c>
      <c r="L2262" s="86">
        <f>IF(怪物属性编辑!AH1888=1,怪物属性编辑!AO1888,0)</f>
        <v>0</v>
      </c>
      <c r="M2262" s="89">
        <f t="shared" si="100"/>
        <v>1320</v>
      </c>
      <c r="S2262" s="86">
        <v>320</v>
      </c>
      <c r="AF2262" s="115">
        <v>241072</v>
      </c>
    </row>
    <row r="2263" spans="1:32">
      <c r="A2263" s="5">
        <v>32073</v>
      </c>
      <c r="B2263" s="4">
        <v>10100</v>
      </c>
      <c r="C2263" s="5" t="str">
        <f>VLOOKUP(B2263,映射!A:B,2,FALSE)</f>
        <v>火精</v>
      </c>
      <c r="D2263" s="85" t="str">
        <f>IF(IF(COUNTIF(AI!A:A,'表格编辑 '!C2263),TRUE,FALSE)=FALSE,"monster",(VLOOKUP(C2263,AI!A:B,2,FALSE)))</f>
        <v>monster</v>
      </c>
      <c r="E2263" s="2">
        <v>44</v>
      </c>
      <c r="F2263" s="86" t="str">
        <f>VLOOKUP(D2263,AI!B:G,2,FALSE)</f>
        <v>AI_born_event(RECEIVER, ARG0, ARG1, ARG2, ARG3,ARG4)</v>
      </c>
      <c r="G2263" s="86" t="str">
        <f>VLOOKUP(D2263,AI!B:G,3,FALSE)</f>
        <v>AI_update_event(RECEIVER, ARG0, ARG1, ARG2, ARG3,ARG4)</v>
      </c>
      <c r="H2263" s="86"/>
      <c r="I2263" s="86"/>
      <c r="J2263" s="86" t="str">
        <f>VLOOKUP(D2263,AI!B:G,6,FALSE)</f>
        <v>test_deadth_event(RECEIVER, ARG0, ARG1, ARG2, ARG3,ARG4)</v>
      </c>
      <c r="K2263" s="86">
        <f t="shared" si="98"/>
        <v>1</v>
      </c>
      <c r="L2263" s="86">
        <f>IF(怪物属性编辑!AH1889=1,怪物属性编辑!AO1889,0)</f>
        <v>0</v>
      </c>
      <c r="M2263" s="89">
        <f t="shared" si="100"/>
        <v>1320</v>
      </c>
      <c r="S2263" s="86">
        <v>320</v>
      </c>
      <c r="AF2263" s="115">
        <v>241073</v>
      </c>
    </row>
    <row r="2264" spans="1:32">
      <c r="A2264" s="5">
        <v>32074</v>
      </c>
      <c r="B2264" s="4">
        <v>10020</v>
      </c>
      <c r="C2264" s="5" t="str">
        <f>VLOOKUP(B2264,映射!A:B,2,FALSE)</f>
        <v>地狱看门犬</v>
      </c>
      <c r="D2264" s="85" t="str">
        <f>IF(IF(COUNTIF(AI!A:A,'表格编辑 '!C2264),TRUE,FALSE)=FALSE,"monster",(VLOOKUP(C2264,AI!A:B,2,FALSE)))</f>
        <v>monster</v>
      </c>
      <c r="E2264" s="2">
        <v>44</v>
      </c>
      <c r="F2264" s="86" t="str">
        <f>VLOOKUP(D2264,AI!B:G,2,FALSE)</f>
        <v>AI_born_event(RECEIVER, ARG0, ARG1, ARG2, ARG3,ARG4)</v>
      </c>
      <c r="G2264" s="86" t="str">
        <f>VLOOKUP(D2264,AI!B:G,3,FALSE)</f>
        <v>AI_update_event(RECEIVER, ARG0, ARG1, ARG2, ARG3,ARG4)</v>
      </c>
      <c r="H2264" s="86"/>
      <c r="I2264" s="86"/>
      <c r="J2264" s="86" t="str">
        <f>VLOOKUP(D2264,AI!B:G,6,FALSE)</f>
        <v>test_deadth_event(RECEIVER, ARG0, ARG1, ARG2, ARG3,ARG4)</v>
      </c>
      <c r="K2264" s="86">
        <f t="shared" si="98"/>
        <v>1</v>
      </c>
      <c r="L2264" s="86">
        <f>IF(怪物属性编辑!AH1890=1,怪物属性编辑!AO1890,0)</f>
        <v>0</v>
      </c>
      <c r="M2264" s="89">
        <f t="shared" si="100"/>
        <v>1320</v>
      </c>
      <c r="S2264" s="86">
        <v>320</v>
      </c>
      <c r="AF2264" s="115">
        <v>241074</v>
      </c>
    </row>
    <row r="2265" spans="1:32">
      <c r="A2265" s="5">
        <v>32075</v>
      </c>
      <c r="B2265" s="4">
        <v>10073</v>
      </c>
      <c r="C2265" s="5" t="str">
        <f>VLOOKUP(B2265,映射!A:B,2,FALSE)</f>
        <v>土蜘蛛</v>
      </c>
      <c r="D2265" s="85" t="str">
        <f>IF(IF(COUNTIF(AI!A:A,'表格编辑 '!C2265),TRUE,FALSE)=FALSE,"monster",(VLOOKUP(C2265,AI!A:B,2,FALSE)))</f>
        <v>monster</v>
      </c>
      <c r="E2265" s="2">
        <v>44</v>
      </c>
      <c r="F2265" s="86" t="str">
        <f>VLOOKUP(D2265,AI!B:G,2,FALSE)</f>
        <v>AI_born_event(RECEIVER, ARG0, ARG1, ARG2, ARG3,ARG4)</v>
      </c>
      <c r="G2265" s="86" t="str">
        <f>VLOOKUP(D2265,AI!B:G,3,FALSE)</f>
        <v>AI_update_event(RECEIVER, ARG0, ARG1, ARG2, ARG3,ARG4)</v>
      </c>
      <c r="H2265" s="86"/>
      <c r="I2265" s="86"/>
      <c r="J2265" s="86" t="str">
        <f>VLOOKUP(D2265,AI!B:G,6,FALSE)</f>
        <v>test_deadth_event(RECEIVER, ARG0, ARG1, ARG2, ARG3,ARG4)</v>
      </c>
      <c r="K2265" s="86">
        <f t="shared" si="98"/>
        <v>1</v>
      </c>
      <c r="L2265" s="86">
        <f>IF(怪物属性编辑!AH1891=1,怪物属性编辑!AO1891,0)</f>
        <v>0</v>
      </c>
      <c r="M2265" s="89">
        <f t="shared" si="100"/>
        <v>1320</v>
      </c>
      <c r="S2265" s="86">
        <v>320</v>
      </c>
      <c r="AF2265" s="115">
        <v>241075</v>
      </c>
    </row>
    <row r="2266" spans="1:32">
      <c r="A2266" s="5">
        <v>32076</v>
      </c>
      <c r="B2266" s="4">
        <v>10139</v>
      </c>
      <c r="C2266" s="5" t="str">
        <f>VLOOKUP(B2266,映射!A:B,2,FALSE)</f>
        <v>银色翼龙</v>
      </c>
      <c r="D2266" s="85" t="str">
        <f>IF(IF(COUNTIF(AI!A:A,'表格编辑 '!C2266),TRUE,FALSE)=FALSE,"monster",(VLOOKUP(C2266,AI!A:B,2,FALSE)))</f>
        <v>monster</v>
      </c>
      <c r="E2266" s="2">
        <v>44</v>
      </c>
      <c r="F2266" s="86" t="str">
        <f>VLOOKUP(D2266,AI!B:G,2,FALSE)</f>
        <v>AI_born_event(RECEIVER, ARG0, ARG1, ARG2, ARG3,ARG4)</v>
      </c>
      <c r="G2266" s="86" t="str">
        <f>VLOOKUP(D2266,AI!B:G,3,FALSE)</f>
        <v>AI_update_event(RECEIVER, ARG0, ARG1, ARG2, ARG3,ARG4)</v>
      </c>
      <c r="H2266" s="86"/>
      <c r="I2266" s="86"/>
      <c r="J2266" s="86" t="str">
        <f>VLOOKUP(D2266,AI!B:G,6,FALSE)</f>
        <v>test_deadth_event(RECEIVER, ARG0, ARG1, ARG2, ARG3,ARG4)</v>
      </c>
      <c r="K2266" s="86">
        <f t="shared" si="98"/>
        <v>1</v>
      </c>
      <c r="L2266" s="86">
        <f>IF(怪物属性编辑!AH1892=1,怪物属性编辑!AO1892,0)</f>
        <v>0</v>
      </c>
      <c r="M2266" s="89">
        <f t="shared" si="100"/>
        <v>1320</v>
      </c>
      <c r="S2266" s="86">
        <v>320</v>
      </c>
      <c r="AF2266" s="115">
        <v>241076</v>
      </c>
    </row>
    <row r="2267" spans="1:32">
      <c r="A2267" s="5">
        <v>32077</v>
      </c>
      <c r="B2267" s="4">
        <v>10126</v>
      </c>
      <c r="C2267" s="5" t="str">
        <f>VLOOKUP(B2267,映射!A:B,2,FALSE)</f>
        <v>金怪</v>
      </c>
      <c r="D2267" s="85" t="str">
        <f>IF(IF(COUNTIF(AI!A:A,'表格编辑 '!C2267),TRUE,FALSE)=FALSE,"monster",(VLOOKUP(C2267,AI!A:B,2,FALSE)))</f>
        <v>monster</v>
      </c>
      <c r="E2267" s="2">
        <v>49</v>
      </c>
      <c r="F2267" s="86" t="str">
        <f>VLOOKUP(D2267,AI!B:G,2,FALSE)</f>
        <v>AI_born_event(RECEIVER, ARG0, ARG1, ARG2, ARG3,ARG4)</v>
      </c>
      <c r="G2267" s="86" t="str">
        <f>VLOOKUP(D2267,AI!B:G,3,FALSE)</f>
        <v>AI_update_event(RECEIVER, ARG0, ARG1, ARG2, ARG3,ARG4)</v>
      </c>
      <c r="H2267" s="86"/>
      <c r="I2267" s="86"/>
      <c r="J2267" s="86" t="str">
        <f>VLOOKUP(D2267,AI!B:G,6,FALSE)</f>
        <v>test_deadth_event(RECEIVER, ARG0, ARG1, ARG2, ARG3,ARG4)</v>
      </c>
      <c r="K2267" s="86">
        <f t="shared" si="98"/>
        <v>1</v>
      </c>
      <c r="L2267" s="86">
        <f>IF(怪物属性编辑!AH1893=1,怪物属性编辑!AO1893,0)</f>
        <v>0</v>
      </c>
      <c r="M2267" s="89">
        <f t="shared" si="100"/>
        <v>1470</v>
      </c>
      <c r="S2267" s="86">
        <v>320</v>
      </c>
      <c r="AF2267" s="115">
        <v>241077</v>
      </c>
    </row>
    <row r="2268" spans="1:32">
      <c r="A2268" s="5">
        <v>32078</v>
      </c>
      <c r="B2268" s="4">
        <v>10072</v>
      </c>
      <c r="C2268" s="5" t="str">
        <f>VLOOKUP(B2268,映射!A:B,2,FALSE)</f>
        <v>致命螳螂</v>
      </c>
      <c r="D2268" s="85" t="str">
        <f>IF(IF(COUNTIF(AI!A:A,'表格编辑 '!C2268),TRUE,FALSE)=FALSE,"monster",(VLOOKUP(C2268,AI!A:B,2,FALSE)))</f>
        <v>monster</v>
      </c>
      <c r="E2268" s="2">
        <v>49</v>
      </c>
      <c r="F2268" s="86" t="str">
        <f>VLOOKUP(D2268,AI!B:G,2,FALSE)</f>
        <v>AI_born_event(RECEIVER, ARG0, ARG1, ARG2, ARG3,ARG4)</v>
      </c>
      <c r="G2268" s="86" t="str">
        <f>VLOOKUP(D2268,AI!B:G,3,FALSE)</f>
        <v>AI_update_event(RECEIVER, ARG0, ARG1, ARG2, ARG3,ARG4)</v>
      </c>
      <c r="H2268" s="86"/>
      <c r="I2268" s="86"/>
      <c r="J2268" s="86" t="str">
        <f>VLOOKUP(D2268,AI!B:G,6,FALSE)</f>
        <v>test_deadth_event(RECEIVER, ARG0, ARG1, ARG2, ARG3,ARG4)</v>
      </c>
      <c r="K2268" s="86">
        <f t="shared" si="98"/>
        <v>1</v>
      </c>
      <c r="L2268" s="86">
        <f>IF(怪物属性编辑!AH1894=1,怪物属性编辑!AO1894,0)</f>
        <v>0</v>
      </c>
      <c r="M2268" s="89">
        <f t="shared" si="100"/>
        <v>1470</v>
      </c>
      <c r="S2268" s="86">
        <v>320</v>
      </c>
      <c r="AF2268" s="115">
        <v>241078</v>
      </c>
    </row>
    <row r="2269" spans="1:32">
      <c r="A2269" s="5">
        <v>32079</v>
      </c>
      <c r="B2269" s="4">
        <v>10132</v>
      </c>
      <c r="C2269" s="5" t="str">
        <f>VLOOKUP(B2269,映射!A:B,2,FALSE)</f>
        <v>蜥蝪斗士</v>
      </c>
      <c r="D2269" s="85" t="str">
        <f>IF(IF(COUNTIF(AI!A:A,'表格编辑 '!C2269),TRUE,FALSE)=FALSE,"monster",(VLOOKUP(C2269,AI!A:B,2,FALSE)))</f>
        <v>monster</v>
      </c>
      <c r="E2269" s="2">
        <v>49</v>
      </c>
      <c r="F2269" s="86" t="str">
        <f>VLOOKUP(D2269,AI!B:G,2,FALSE)</f>
        <v>AI_born_event(RECEIVER, ARG0, ARG1, ARG2, ARG3,ARG4)</v>
      </c>
      <c r="G2269" s="86" t="str">
        <f>VLOOKUP(D2269,AI!B:G,3,FALSE)</f>
        <v>AI_update_event(RECEIVER, ARG0, ARG1, ARG2, ARG3,ARG4)</v>
      </c>
      <c r="H2269" s="86"/>
      <c r="I2269" s="86"/>
      <c r="J2269" s="86" t="str">
        <f>VLOOKUP(D2269,AI!B:G,6,FALSE)</f>
        <v>test_deadth_event(RECEIVER, ARG0, ARG1, ARG2, ARG3,ARG4)</v>
      </c>
      <c r="K2269" s="86">
        <f t="shared" si="98"/>
        <v>1</v>
      </c>
      <c r="L2269" s="86">
        <f>IF(怪物属性编辑!AH1895=1,怪物属性编辑!AO1895,0)</f>
        <v>0</v>
      </c>
      <c r="M2269" s="89">
        <f t="shared" si="100"/>
        <v>1470</v>
      </c>
      <c r="S2269" s="86">
        <v>320</v>
      </c>
      <c r="AF2269" s="115">
        <v>241079</v>
      </c>
    </row>
    <row r="2270" spans="1:32">
      <c r="A2270" s="5">
        <v>32080</v>
      </c>
      <c r="B2270" s="4">
        <v>10101</v>
      </c>
      <c r="C2270" s="5" t="str">
        <f>VLOOKUP(B2270,映射!A:B,2,FALSE)</f>
        <v>风精</v>
      </c>
      <c r="D2270" s="85" t="str">
        <f>IF(IF(COUNTIF(AI!A:A,'表格编辑 '!C2270),TRUE,FALSE)=FALSE,"monster",(VLOOKUP(C2270,AI!A:B,2,FALSE)))</f>
        <v>monster</v>
      </c>
      <c r="E2270" s="2">
        <v>49</v>
      </c>
      <c r="F2270" s="86" t="str">
        <f>VLOOKUP(D2270,AI!B:G,2,FALSE)</f>
        <v>AI_born_event(RECEIVER, ARG0, ARG1, ARG2, ARG3,ARG4)</v>
      </c>
      <c r="G2270" s="86" t="str">
        <f>VLOOKUP(D2270,AI!B:G,3,FALSE)</f>
        <v>AI_update_event(RECEIVER, ARG0, ARG1, ARG2, ARG3,ARG4)</v>
      </c>
      <c r="H2270" s="86"/>
      <c r="I2270" s="86"/>
      <c r="J2270" s="86" t="str">
        <f>VLOOKUP(D2270,AI!B:G,6,FALSE)</f>
        <v>test_deadth_event(RECEIVER, ARG0, ARG1, ARG2, ARG3,ARG4)</v>
      </c>
      <c r="K2270" s="86">
        <f t="shared" si="98"/>
        <v>1</v>
      </c>
      <c r="L2270" s="86">
        <f>IF(怪物属性编辑!AH1896=1,怪物属性编辑!AO1896,0)</f>
        <v>0</v>
      </c>
      <c r="M2270" s="89">
        <f t="shared" si="100"/>
        <v>1470</v>
      </c>
      <c r="S2270" s="86">
        <v>320</v>
      </c>
      <c r="AF2270" s="115">
        <v>241080</v>
      </c>
    </row>
    <row r="2271" spans="1:32">
      <c r="A2271" s="5">
        <v>32081</v>
      </c>
      <c r="B2271" s="4">
        <v>10108</v>
      </c>
      <c r="C2271" s="5" t="str">
        <f>VLOOKUP(B2271,映射!A:B,2,FALSE)</f>
        <v>丸子炸弹</v>
      </c>
      <c r="D2271" s="85" t="str">
        <f>IF(IF(COUNTIF(AI!A:A,'表格编辑 '!C2271),TRUE,FALSE)=FALSE,"monster",(VLOOKUP(C2271,AI!A:B,2,FALSE)))</f>
        <v>monster</v>
      </c>
      <c r="E2271" s="2">
        <v>49</v>
      </c>
      <c r="F2271" s="86" t="str">
        <f>VLOOKUP(D2271,AI!B:G,2,FALSE)</f>
        <v>AI_born_event(RECEIVER, ARG0, ARG1, ARG2, ARG3,ARG4)</v>
      </c>
      <c r="G2271" s="86" t="str">
        <f>VLOOKUP(D2271,AI!B:G,3,FALSE)</f>
        <v>AI_update_event(RECEIVER, ARG0, ARG1, ARG2, ARG3,ARG4)</v>
      </c>
      <c r="H2271" s="86"/>
      <c r="I2271" s="86"/>
      <c r="J2271" s="86" t="str">
        <f>VLOOKUP(D2271,AI!B:G,6,FALSE)</f>
        <v>test_deadth_event(RECEIVER, ARG0, ARG1, ARG2, ARG3,ARG4)</v>
      </c>
      <c r="K2271" s="86">
        <f t="shared" ref="K2271:K2326" si="101">IF(L2271="",0,1)</f>
        <v>1</v>
      </c>
      <c r="L2271" s="86">
        <f>IF(怪物属性编辑!AH1897=1,怪物属性编辑!AO1897,0)</f>
        <v>0</v>
      </c>
      <c r="M2271" s="89">
        <f t="shared" si="100"/>
        <v>1470</v>
      </c>
      <c r="S2271" s="86">
        <v>320</v>
      </c>
      <c r="AF2271" s="115">
        <v>241081</v>
      </c>
    </row>
    <row r="2272" spans="1:32">
      <c r="A2272" s="5">
        <v>32082</v>
      </c>
      <c r="B2272" s="4">
        <v>10155</v>
      </c>
      <c r="C2272" s="5" t="str">
        <f>VLOOKUP(B2272,映射!A:B,2,FALSE)</f>
        <v>蜥蜴团</v>
      </c>
      <c r="D2272" s="85" t="str">
        <f>IF(IF(COUNTIF(AI!A:A,'表格编辑 '!C2272),TRUE,FALSE)=FALSE,"monster",(VLOOKUP(C2272,AI!A:B,2,FALSE)))</f>
        <v>monster</v>
      </c>
      <c r="E2272" s="2">
        <v>49</v>
      </c>
      <c r="F2272" s="86" t="str">
        <f>VLOOKUP(D2272,AI!B:G,2,FALSE)</f>
        <v>AI_born_event(RECEIVER, ARG0, ARG1, ARG2, ARG3,ARG4)</v>
      </c>
      <c r="G2272" s="86" t="str">
        <f>VLOOKUP(D2272,AI!B:G,3,FALSE)</f>
        <v>AI_update_event(RECEIVER, ARG0, ARG1, ARG2, ARG3,ARG4)</v>
      </c>
      <c r="H2272" s="86"/>
      <c r="I2272" s="86"/>
      <c r="J2272" s="86" t="str">
        <f>VLOOKUP(D2272,AI!B:G,6,FALSE)</f>
        <v>test_deadth_event(RECEIVER, ARG0, ARG1, ARG2, ARG3,ARG4)</v>
      </c>
      <c r="K2272" s="86">
        <f t="shared" si="101"/>
        <v>1</v>
      </c>
      <c r="L2272" s="86">
        <f>IF(怪物属性编辑!AH1898=1,怪物属性编辑!AO1898,0)</f>
        <v>0</v>
      </c>
      <c r="M2272" s="89">
        <f t="shared" si="100"/>
        <v>1470</v>
      </c>
      <c r="S2272" s="86">
        <v>320</v>
      </c>
      <c r="AF2272" s="115">
        <v>241082</v>
      </c>
    </row>
    <row r="2273" spans="1:32">
      <c r="A2273" s="5">
        <v>32083</v>
      </c>
      <c r="B2273" s="4">
        <v>10125</v>
      </c>
      <c r="C2273" s="5" t="str">
        <f>VLOOKUP(B2273,映射!A:B,2,FALSE)</f>
        <v>银怪</v>
      </c>
      <c r="D2273" s="85" t="str">
        <f>IF(IF(COUNTIF(AI!A:A,'表格编辑 '!C2273),TRUE,FALSE)=FALSE,"monster",(VLOOKUP(C2273,AI!A:B,2,FALSE)))</f>
        <v>monster</v>
      </c>
      <c r="E2273" s="2">
        <v>49</v>
      </c>
      <c r="F2273" s="86" t="str">
        <f>VLOOKUP(D2273,AI!B:G,2,FALSE)</f>
        <v>AI_born_event(RECEIVER, ARG0, ARG1, ARG2, ARG3,ARG4)</v>
      </c>
      <c r="G2273" s="86" t="str">
        <f>VLOOKUP(D2273,AI!B:G,3,FALSE)</f>
        <v>AI_update_event(RECEIVER, ARG0, ARG1, ARG2, ARG3,ARG4)</v>
      </c>
      <c r="H2273" s="86"/>
      <c r="I2273" s="86"/>
      <c r="J2273" s="86" t="str">
        <f>VLOOKUP(D2273,AI!B:G,6,FALSE)</f>
        <v>test_deadth_event(RECEIVER, ARG0, ARG1, ARG2, ARG3,ARG4)</v>
      </c>
      <c r="K2273" s="86">
        <f t="shared" si="101"/>
        <v>1</v>
      </c>
      <c r="L2273" s="86">
        <f>IF(怪物属性编辑!AH1899=1,怪物属性编辑!AO1899,0)</f>
        <v>0</v>
      </c>
      <c r="M2273" s="89">
        <f t="shared" si="100"/>
        <v>1470</v>
      </c>
      <c r="S2273" s="86">
        <v>320</v>
      </c>
      <c r="AF2273" s="115">
        <v>241083</v>
      </c>
    </row>
    <row r="2274" spans="1:32">
      <c r="A2274" s="5">
        <v>32084</v>
      </c>
      <c r="B2274" s="4">
        <v>10035</v>
      </c>
      <c r="C2274" s="5" t="str">
        <f>VLOOKUP(B2274,映射!A:B,2,FALSE)</f>
        <v>鬼灵</v>
      </c>
      <c r="D2274" s="85" t="str">
        <f>IF(IF(COUNTIF(AI!A:A,'表格编辑 '!C2274),TRUE,FALSE)=FALSE,"monster",(VLOOKUP(C2274,AI!A:B,2,FALSE)))</f>
        <v>monster</v>
      </c>
      <c r="E2274" s="2">
        <v>49</v>
      </c>
      <c r="F2274" s="86" t="str">
        <f>VLOOKUP(D2274,AI!B:G,2,FALSE)</f>
        <v>AI_born_event(RECEIVER, ARG0, ARG1, ARG2, ARG3,ARG4)</v>
      </c>
      <c r="G2274" s="86" t="str">
        <f>VLOOKUP(D2274,AI!B:G,3,FALSE)</f>
        <v>AI_update_event(RECEIVER, ARG0, ARG1, ARG2, ARG3,ARG4)</v>
      </c>
      <c r="H2274" s="86"/>
      <c r="I2274" s="86"/>
      <c r="J2274" s="86" t="str">
        <f>VLOOKUP(D2274,AI!B:G,6,FALSE)</f>
        <v>test_deadth_event(RECEIVER, ARG0, ARG1, ARG2, ARG3,ARG4)</v>
      </c>
      <c r="K2274" s="86">
        <f t="shared" si="101"/>
        <v>1</v>
      </c>
      <c r="L2274" s="86">
        <f>IF(怪物属性编辑!AH1900=1,怪物属性编辑!AO1900,0)</f>
        <v>0</v>
      </c>
      <c r="M2274" s="89">
        <f t="shared" si="100"/>
        <v>1470</v>
      </c>
      <c r="S2274" s="86">
        <v>320</v>
      </c>
      <c r="AF2274" s="115">
        <v>241084</v>
      </c>
    </row>
    <row r="2275" spans="1:32">
      <c r="A2275" s="5">
        <v>32085</v>
      </c>
      <c r="B2275" s="4">
        <v>10035</v>
      </c>
      <c r="C2275" s="5" t="str">
        <f>VLOOKUP(B2275,映射!A:B,2,FALSE)</f>
        <v>鬼灵</v>
      </c>
      <c r="D2275" s="85" t="str">
        <f>IF(IF(COUNTIF(AI!A:A,'表格编辑 '!C2275),TRUE,FALSE)=FALSE,"monster",(VLOOKUP(C2275,AI!A:B,2,FALSE)))</f>
        <v>monster</v>
      </c>
      <c r="E2275" s="2">
        <v>49</v>
      </c>
      <c r="F2275" s="86" t="str">
        <f>VLOOKUP(D2275,AI!B:G,2,FALSE)</f>
        <v>AI_born_event(RECEIVER, ARG0, ARG1, ARG2, ARG3,ARG4)</v>
      </c>
      <c r="G2275" s="86" t="str">
        <f>VLOOKUP(D2275,AI!B:G,3,FALSE)</f>
        <v>AI_update_event(RECEIVER, ARG0, ARG1, ARG2, ARG3,ARG4)</v>
      </c>
      <c r="H2275" s="86"/>
      <c r="I2275" s="86"/>
      <c r="J2275" s="86" t="str">
        <f>VLOOKUP(D2275,AI!B:G,6,FALSE)</f>
        <v>test_deadth_event(RECEIVER, ARG0, ARG1, ARG2, ARG3,ARG4)</v>
      </c>
      <c r="K2275" s="86">
        <f t="shared" si="101"/>
        <v>1</v>
      </c>
      <c r="L2275" s="86">
        <f>IF(怪物属性编辑!AH1901=1,怪物属性编辑!AO1901,0)</f>
        <v>0</v>
      </c>
      <c r="M2275" s="89">
        <f t="shared" si="100"/>
        <v>1470</v>
      </c>
      <c r="S2275" s="86">
        <v>320</v>
      </c>
      <c r="AF2275" s="115">
        <v>241085</v>
      </c>
    </row>
    <row r="2276" spans="1:32">
      <c r="A2276" s="5">
        <v>32086</v>
      </c>
      <c r="B2276" s="4">
        <v>10101</v>
      </c>
      <c r="C2276" s="5" t="str">
        <f>VLOOKUP(B2276,映射!A:B,2,FALSE)</f>
        <v>风精</v>
      </c>
      <c r="D2276" s="85" t="str">
        <f>IF(IF(COUNTIF(AI!A:A,'表格编辑 '!C2276),TRUE,FALSE)=FALSE,"monster",(VLOOKUP(C2276,AI!A:B,2,FALSE)))</f>
        <v>monster</v>
      </c>
      <c r="E2276" s="2">
        <v>49</v>
      </c>
      <c r="F2276" s="86" t="str">
        <f>VLOOKUP(D2276,AI!B:G,2,FALSE)</f>
        <v>AI_born_event(RECEIVER, ARG0, ARG1, ARG2, ARG3,ARG4)</v>
      </c>
      <c r="G2276" s="86" t="str">
        <f>VLOOKUP(D2276,AI!B:G,3,FALSE)</f>
        <v>AI_update_event(RECEIVER, ARG0, ARG1, ARG2, ARG3,ARG4)</v>
      </c>
      <c r="H2276" s="86"/>
      <c r="I2276" s="86"/>
      <c r="J2276" s="86" t="str">
        <f>VLOOKUP(D2276,AI!B:G,6,FALSE)</f>
        <v>test_deadth_event(RECEIVER, ARG0, ARG1, ARG2, ARG3,ARG4)</v>
      </c>
      <c r="K2276" s="86">
        <f t="shared" si="101"/>
        <v>1</v>
      </c>
      <c r="L2276" s="86">
        <f>IF(怪物属性编辑!AH1902=1,怪物属性编辑!AO1902,0)</f>
        <v>0</v>
      </c>
      <c r="M2276" s="89">
        <f t="shared" si="100"/>
        <v>1470</v>
      </c>
      <c r="S2276" s="86">
        <v>320</v>
      </c>
      <c r="AF2276" s="115">
        <v>241086</v>
      </c>
    </row>
    <row r="2277" spans="1:32">
      <c r="A2277" s="5">
        <v>32087</v>
      </c>
      <c r="B2277" s="4">
        <v>10152</v>
      </c>
      <c r="C2277" s="5" t="str">
        <f>VLOOKUP(B2277,映射!A:B,2,FALSE)</f>
        <v>盗贼</v>
      </c>
      <c r="D2277" s="85" t="str">
        <f>IF(IF(COUNTIF(AI!A:A,'表格编辑 '!C2277),TRUE,FALSE)=FALSE,"monster",(VLOOKUP(C2277,AI!A:B,2,FALSE)))</f>
        <v>monster</v>
      </c>
      <c r="E2277" s="2">
        <v>49</v>
      </c>
      <c r="F2277" s="86" t="str">
        <f>VLOOKUP(D2277,AI!B:G,2,FALSE)</f>
        <v>AI_born_event(RECEIVER, ARG0, ARG1, ARG2, ARG3,ARG4)</v>
      </c>
      <c r="G2277" s="86" t="str">
        <f>VLOOKUP(D2277,AI!B:G,3,FALSE)</f>
        <v>AI_update_event(RECEIVER, ARG0, ARG1, ARG2, ARG3,ARG4)</v>
      </c>
      <c r="H2277" s="86"/>
      <c r="I2277" s="86"/>
      <c r="J2277" s="86" t="str">
        <f>VLOOKUP(D2277,AI!B:G,6,FALSE)</f>
        <v>test_deadth_event(RECEIVER, ARG0, ARG1, ARG2, ARG3,ARG4)</v>
      </c>
      <c r="K2277" s="86">
        <f t="shared" si="101"/>
        <v>1</v>
      </c>
      <c r="L2277" s="86">
        <f>IF(怪物属性编辑!AH1903=1,怪物属性编辑!AO1903,0)</f>
        <v>0</v>
      </c>
      <c r="M2277" s="89">
        <f t="shared" si="100"/>
        <v>1470</v>
      </c>
      <c r="S2277" s="86">
        <v>320</v>
      </c>
      <c r="AF2277" s="115">
        <v>241087</v>
      </c>
    </row>
    <row r="2278" spans="1:32">
      <c r="A2278" s="5">
        <v>32088</v>
      </c>
      <c r="B2278" s="4">
        <v>10100</v>
      </c>
      <c r="C2278" s="5" t="str">
        <f>VLOOKUP(B2278,映射!A:B,2,FALSE)</f>
        <v>火精</v>
      </c>
      <c r="D2278" s="85" t="str">
        <f>IF(IF(COUNTIF(AI!A:A,'表格编辑 '!C2278),TRUE,FALSE)=FALSE,"monster",(VLOOKUP(C2278,AI!A:B,2,FALSE)))</f>
        <v>monster</v>
      </c>
      <c r="E2278" s="2">
        <v>49</v>
      </c>
      <c r="F2278" s="86" t="str">
        <f>VLOOKUP(D2278,AI!B:G,2,FALSE)</f>
        <v>AI_born_event(RECEIVER, ARG0, ARG1, ARG2, ARG3,ARG4)</v>
      </c>
      <c r="G2278" s="86" t="str">
        <f>VLOOKUP(D2278,AI!B:G,3,FALSE)</f>
        <v>AI_update_event(RECEIVER, ARG0, ARG1, ARG2, ARG3,ARG4)</v>
      </c>
      <c r="H2278" s="86"/>
      <c r="I2278" s="86"/>
      <c r="J2278" s="86" t="str">
        <f>VLOOKUP(D2278,AI!B:G,6,FALSE)</f>
        <v>test_deadth_event(RECEIVER, ARG0, ARG1, ARG2, ARG3,ARG4)</v>
      </c>
      <c r="K2278" s="86">
        <f t="shared" si="101"/>
        <v>1</v>
      </c>
      <c r="L2278" s="86">
        <f>IF(怪物属性编辑!AH1904=1,怪物属性编辑!AO1904,0)</f>
        <v>0</v>
      </c>
      <c r="M2278" s="89">
        <f t="shared" si="100"/>
        <v>1470</v>
      </c>
      <c r="S2278" s="86">
        <v>320</v>
      </c>
      <c r="AF2278" s="115">
        <v>241088</v>
      </c>
    </row>
    <row r="2279" spans="1:32">
      <c r="A2279" s="5">
        <v>32089</v>
      </c>
      <c r="B2279" s="4">
        <v>10020</v>
      </c>
      <c r="C2279" s="5" t="str">
        <f>VLOOKUP(B2279,映射!A:B,2,FALSE)</f>
        <v>地狱看门犬</v>
      </c>
      <c r="D2279" s="85" t="str">
        <f>IF(IF(COUNTIF(AI!A:A,'表格编辑 '!C2279),TRUE,FALSE)=FALSE,"monster",(VLOOKUP(C2279,AI!A:B,2,FALSE)))</f>
        <v>monster</v>
      </c>
      <c r="E2279" s="2">
        <v>49</v>
      </c>
      <c r="F2279" s="86" t="str">
        <f>VLOOKUP(D2279,AI!B:G,2,FALSE)</f>
        <v>AI_born_event(RECEIVER, ARG0, ARG1, ARG2, ARG3,ARG4)</v>
      </c>
      <c r="G2279" s="86" t="str">
        <f>VLOOKUP(D2279,AI!B:G,3,FALSE)</f>
        <v>AI_update_event(RECEIVER, ARG0, ARG1, ARG2, ARG3,ARG4)</v>
      </c>
      <c r="H2279" s="86"/>
      <c r="I2279" s="86"/>
      <c r="J2279" s="86" t="str">
        <f>VLOOKUP(D2279,AI!B:G,6,FALSE)</f>
        <v>test_deadth_event(RECEIVER, ARG0, ARG1, ARG2, ARG3,ARG4)</v>
      </c>
      <c r="K2279" s="86">
        <f t="shared" si="101"/>
        <v>1</v>
      </c>
      <c r="L2279" s="86">
        <f>IF(怪物属性编辑!AH1905=1,怪物属性编辑!AO1905,0)</f>
        <v>0</v>
      </c>
      <c r="M2279" s="89">
        <f t="shared" si="100"/>
        <v>1470</v>
      </c>
      <c r="S2279" s="86">
        <v>320</v>
      </c>
      <c r="AF2279" s="115">
        <v>241089</v>
      </c>
    </row>
    <row r="2280" spans="1:32">
      <c r="A2280" s="5">
        <v>32090</v>
      </c>
      <c r="B2280" s="4">
        <v>10073</v>
      </c>
      <c r="C2280" s="5" t="str">
        <f>VLOOKUP(B2280,映射!A:B,2,FALSE)</f>
        <v>土蜘蛛</v>
      </c>
      <c r="D2280" s="85" t="str">
        <f>IF(IF(COUNTIF(AI!A:A,'表格编辑 '!C2280),TRUE,FALSE)=FALSE,"monster",(VLOOKUP(C2280,AI!A:B,2,FALSE)))</f>
        <v>monster</v>
      </c>
      <c r="E2280" s="2">
        <v>49</v>
      </c>
      <c r="F2280" s="86" t="str">
        <f>VLOOKUP(D2280,AI!B:G,2,FALSE)</f>
        <v>AI_born_event(RECEIVER, ARG0, ARG1, ARG2, ARG3,ARG4)</v>
      </c>
      <c r="G2280" s="86" t="str">
        <f>VLOOKUP(D2280,AI!B:G,3,FALSE)</f>
        <v>AI_update_event(RECEIVER, ARG0, ARG1, ARG2, ARG3,ARG4)</v>
      </c>
      <c r="H2280" s="86"/>
      <c r="I2280" s="86"/>
      <c r="J2280" s="86" t="str">
        <f>VLOOKUP(D2280,AI!B:G,6,FALSE)</f>
        <v>test_deadth_event(RECEIVER, ARG0, ARG1, ARG2, ARG3,ARG4)</v>
      </c>
      <c r="K2280" s="86">
        <f t="shared" si="101"/>
        <v>1</v>
      </c>
      <c r="L2280" s="86">
        <f>IF(怪物属性编辑!AH1906=1,怪物属性编辑!AO1906,0)</f>
        <v>0</v>
      </c>
      <c r="M2280" s="89">
        <f t="shared" si="100"/>
        <v>1470</v>
      </c>
      <c r="S2280" s="86">
        <v>320</v>
      </c>
      <c r="AF2280" s="115">
        <v>241090</v>
      </c>
    </row>
    <row r="2281" spans="1:32">
      <c r="A2281" s="5">
        <v>32091</v>
      </c>
      <c r="B2281" s="4">
        <v>10139</v>
      </c>
      <c r="C2281" s="5" t="str">
        <f>VLOOKUP(B2281,映射!A:B,2,FALSE)</f>
        <v>银色翼龙</v>
      </c>
      <c r="D2281" s="85" t="str">
        <f>IF(IF(COUNTIF(AI!A:A,'表格编辑 '!C2281),TRUE,FALSE)=FALSE,"monster",(VLOOKUP(C2281,AI!A:B,2,FALSE)))</f>
        <v>monster</v>
      </c>
      <c r="E2281" s="2">
        <v>49</v>
      </c>
      <c r="F2281" s="86" t="str">
        <f>VLOOKUP(D2281,AI!B:G,2,FALSE)</f>
        <v>AI_born_event(RECEIVER, ARG0, ARG1, ARG2, ARG3,ARG4)</v>
      </c>
      <c r="G2281" s="86" t="str">
        <f>VLOOKUP(D2281,AI!B:G,3,FALSE)</f>
        <v>AI_update_event(RECEIVER, ARG0, ARG1, ARG2, ARG3,ARG4)</v>
      </c>
      <c r="H2281" s="86"/>
      <c r="I2281" s="86"/>
      <c r="J2281" s="86" t="str">
        <f>VLOOKUP(D2281,AI!B:G,6,FALSE)</f>
        <v>test_deadth_event(RECEIVER, ARG0, ARG1, ARG2, ARG3,ARG4)</v>
      </c>
      <c r="K2281" s="86">
        <f t="shared" si="101"/>
        <v>1</v>
      </c>
      <c r="L2281" s="86">
        <f>IF(怪物属性编辑!AH1907=1,怪物属性编辑!AO1907,0)</f>
        <v>0</v>
      </c>
      <c r="M2281" s="89">
        <f t="shared" si="100"/>
        <v>1470</v>
      </c>
      <c r="S2281" s="86">
        <v>320</v>
      </c>
      <c r="AF2281" s="115">
        <v>241091</v>
      </c>
    </row>
    <row r="2282" spans="1:32">
      <c r="A2282" s="5">
        <v>32092</v>
      </c>
      <c r="B2282" s="4">
        <v>10126</v>
      </c>
      <c r="C2282" s="5" t="str">
        <f>VLOOKUP(B2282,映射!A:B,2,FALSE)</f>
        <v>金怪</v>
      </c>
      <c r="D2282" s="85" t="str">
        <f>IF(IF(COUNTIF(AI!A:A,'表格编辑 '!C2282),TRUE,FALSE)=FALSE,"monster",(VLOOKUP(C2282,AI!A:B,2,FALSE)))</f>
        <v>monster</v>
      </c>
      <c r="E2282" s="2">
        <v>54</v>
      </c>
      <c r="F2282" s="86" t="str">
        <f>VLOOKUP(D2282,AI!B:G,2,FALSE)</f>
        <v>AI_born_event(RECEIVER, ARG0, ARG1, ARG2, ARG3,ARG4)</v>
      </c>
      <c r="G2282" s="86" t="str">
        <f>VLOOKUP(D2282,AI!B:G,3,FALSE)</f>
        <v>AI_update_event(RECEIVER, ARG0, ARG1, ARG2, ARG3,ARG4)</v>
      </c>
      <c r="H2282" s="86"/>
      <c r="I2282" s="86"/>
      <c r="J2282" s="86" t="str">
        <f>VLOOKUP(D2282,AI!B:G,6,FALSE)</f>
        <v>test_deadth_event(RECEIVER, ARG0, ARG1, ARG2, ARG3,ARG4)</v>
      </c>
      <c r="K2282" s="86">
        <f t="shared" si="101"/>
        <v>1</v>
      </c>
      <c r="L2282" s="86">
        <f>IF(怪物属性编辑!AH1908=1,怪物属性编辑!AO1908,0)</f>
        <v>0</v>
      </c>
      <c r="M2282" s="89">
        <f t="shared" si="100"/>
        <v>1620</v>
      </c>
      <c r="S2282" s="86">
        <v>320</v>
      </c>
      <c r="AF2282" s="115">
        <v>241092</v>
      </c>
    </row>
    <row r="2283" spans="1:32">
      <c r="A2283" s="5">
        <v>32093</v>
      </c>
      <c r="B2283" s="4">
        <v>10072</v>
      </c>
      <c r="C2283" s="5" t="str">
        <f>VLOOKUP(B2283,映射!A:B,2,FALSE)</f>
        <v>致命螳螂</v>
      </c>
      <c r="D2283" s="85" t="str">
        <f>IF(IF(COUNTIF(AI!A:A,'表格编辑 '!C2283),TRUE,FALSE)=FALSE,"monster",(VLOOKUP(C2283,AI!A:B,2,FALSE)))</f>
        <v>monster</v>
      </c>
      <c r="E2283" s="2">
        <v>54</v>
      </c>
      <c r="F2283" s="86" t="str">
        <f>VLOOKUP(D2283,AI!B:G,2,FALSE)</f>
        <v>AI_born_event(RECEIVER, ARG0, ARG1, ARG2, ARG3,ARG4)</v>
      </c>
      <c r="G2283" s="86" t="str">
        <f>VLOOKUP(D2283,AI!B:G,3,FALSE)</f>
        <v>AI_update_event(RECEIVER, ARG0, ARG1, ARG2, ARG3,ARG4)</v>
      </c>
      <c r="H2283" s="86"/>
      <c r="I2283" s="86"/>
      <c r="J2283" s="86" t="str">
        <f>VLOOKUP(D2283,AI!B:G,6,FALSE)</f>
        <v>test_deadth_event(RECEIVER, ARG0, ARG1, ARG2, ARG3,ARG4)</v>
      </c>
      <c r="K2283" s="86">
        <f t="shared" si="101"/>
        <v>1</v>
      </c>
      <c r="L2283" s="86">
        <f>IF(怪物属性编辑!AH1909=1,怪物属性编辑!AO1909,0)</f>
        <v>0</v>
      </c>
      <c r="M2283" s="89">
        <f t="shared" si="100"/>
        <v>1620</v>
      </c>
      <c r="S2283" s="86">
        <v>320</v>
      </c>
      <c r="AF2283" s="115">
        <v>241093</v>
      </c>
    </row>
    <row r="2284" spans="1:32">
      <c r="A2284" s="5">
        <v>32094</v>
      </c>
      <c r="B2284" s="4">
        <v>10132</v>
      </c>
      <c r="C2284" s="5" t="str">
        <f>VLOOKUP(B2284,映射!A:B,2,FALSE)</f>
        <v>蜥蝪斗士</v>
      </c>
      <c r="D2284" s="85" t="str">
        <f>IF(IF(COUNTIF(AI!A:A,'表格编辑 '!C2284),TRUE,FALSE)=FALSE,"monster",(VLOOKUP(C2284,AI!A:B,2,FALSE)))</f>
        <v>monster</v>
      </c>
      <c r="E2284" s="2">
        <v>54</v>
      </c>
      <c r="F2284" s="86" t="str">
        <f>VLOOKUP(D2284,AI!B:G,2,FALSE)</f>
        <v>AI_born_event(RECEIVER, ARG0, ARG1, ARG2, ARG3,ARG4)</v>
      </c>
      <c r="G2284" s="86" t="str">
        <f>VLOOKUP(D2284,AI!B:G,3,FALSE)</f>
        <v>AI_update_event(RECEIVER, ARG0, ARG1, ARG2, ARG3,ARG4)</v>
      </c>
      <c r="H2284" s="86"/>
      <c r="I2284" s="86"/>
      <c r="J2284" s="86" t="str">
        <f>VLOOKUP(D2284,AI!B:G,6,FALSE)</f>
        <v>test_deadth_event(RECEIVER, ARG0, ARG1, ARG2, ARG3,ARG4)</v>
      </c>
      <c r="K2284" s="86">
        <f t="shared" si="101"/>
        <v>1</v>
      </c>
      <c r="L2284" s="86">
        <f>IF(怪物属性编辑!AH1910=1,怪物属性编辑!AO1910,0)</f>
        <v>0</v>
      </c>
      <c r="M2284" s="89">
        <f t="shared" si="100"/>
        <v>1620</v>
      </c>
      <c r="S2284" s="86">
        <v>320</v>
      </c>
      <c r="AF2284" s="115">
        <v>241094</v>
      </c>
    </row>
    <row r="2285" spans="1:32">
      <c r="A2285" s="5">
        <v>32095</v>
      </c>
      <c r="B2285" s="4">
        <v>10101</v>
      </c>
      <c r="C2285" s="5" t="str">
        <f>VLOOKUP(B2285,映射!A:B,2,FALSE)</f>
        <v>风精</v>
      </c>
      <c r="D2285" s="85" t="str">
        <f>IF(IF(COUNTIF(AI!A:A,'表格编辑 '!C2285),TRUE,FALSE)=FALSE,"monster",(VLOOKUP(C2285,AI!A:B,2,FALSE)))</f>
        <v>monster</v>
      </c>
      <c r="E2285" s="2">
        <v>54</v>
      </c>
      <c r="F2285" s="86" t="str">
        <f>VLOOKUP(D2285,AI!B:G,2,FALSE)</f>
        <v>AI_born_event(RECEIVER, ARG0, ARG1, ARG2, ARG3,ARG4)</v>
      </c>
      <c r="G2285" s="86" t="str">
        <f>VLOOKUP(D2285,AI!B:G,3,FALSE)</f>
        <v>AI_update_event(RECEIVER, ARG0, ARG1, ARG2, ARG3,ARG4)</v>
      </c>
      <c r="H2285" s="86"/>
      <c r="I2285" s="86"/>
      <c r="J2285" s="86" t="str">
        <f>VLOOKUP(D2285,AI!B:G,6,FALSE)</f>
        <v>test_deadth_event(RECEIVER, ARG0, ARG1, ARG2, ARG3,ARG4)</v>
      </c>
      <c r="K2285" s="86">
        <f t="shared" si="101"/>
        <v>1</v>
      </c>
      <c r="L2285" s="86">
        <f>IF(怪物属性编辑!AH1911=1,怪物属性编辑!AO1911,0)</f>
        <v>0</v>
      </c>
      <c r="M2285" s="89">
        <f t="shared" si="100"/>
        <v>1620</v>
      </c>
      <c r="S2285" s="86">
        <v>320</v>
      </c>
      <c r="AF2285" s="115">
        <v>241095</v>
      </c>
    </row>
    <row r="2286" spans="1:32">
      <c r="A2286" s="5">
        <v>32096</v>
      </c>
      <c r="B2286" s="4">
        <v>10108</v>
      </c>
      <c r="C2286" s="5" t="str">
        <f>VLOOKUP(B2286,映射!A:B,2,FALSE)</f>
        <v>丸子炸弹</v>
      </c>
      <c r="D2286" s="85" t="str">
        <f>IF(IF(COUNTIF(AI!A:A,'表格编辑 '!C2286),TRUE,FALSE)=FALSE,"monster",(VLOOKUP(C2286,AI!A:B,2,FALSE)))</f>
        <v>monster</v>
      </c>
      <c r="E2286" s="2">
        <v>54</v>
      </c>
      <c r="F2286" s="86" t="str">
        <f>VLOOKUP(D2286,AI!B:G,2,FALSE)</f>
        <v>AI_born_event(RECEIVER, ARG0, ARG1, ARG2, ARG3,ARG4)</v>
      </c>
      <c r="G2286" s="86" t="str">
        <f>VLOOKUP(D2286,AI!B:G,3,FALSE)</f>
        <v>AI_update_event(RECEIVER, ARG0, ARG1, ARG2, ARG3,ARG4)</v>
      </c>
      <c r="H2286" s="86"/>
      <c r="I2286" s="86"/>
      <c r="J2286" s="86" t="str">
        <f>VLOOKUP(D2286,AI!B:G,6,FALSE)</f>
        <v>test_deadth_event(RECEIVER, ARG0, ARG1, ARG2, ARG3,ARG4)</v>
      </c>
      <c r="K2286" s="86">
        <f t="shared" si="101"/>
        <v>1</v>
      </c>
      <c r="L2286" s="86">
        <f>IF(怪物属性编辑!AH1912=1,怪物属性编辑!AO1912,0)</f>
        <v>0</v>
      </c>
      <c r="M2286" s="89">
        <f t="shared" si="100"/>
        <v>1620</v>
      </c>
      <c r="S2286" s="86">
        <v>320</v>
      </c>
      <c r="AF2286" s="115">
        <v>241096</v>
      </c>
    </row>
    <row r="2287" spans="1:32">
      <c r="A2287" s="5">
        <v>32097</v>
      </c>
      <c r="B2287" s="4">
        <v>10155</v>
      </c>
      <c r="C2287" s="5" t="str">
        <f>VLOOKUP(B2287,映射!A:B,2,FALSE)</f>
        <v>蜥蜴团</v>
      </c>
      <c r="D2287" s="85" t="str">
        <f>IF(IF(COUNTIF(AI!A:A,'表格编辑 '!C2287),TRUE,FALSE)=FALSE,"monster",(VLOOKUP(C2287,AI!A:B,2,FALSE)))</f>
        <v>monster</v>
      </c>
      <c r="E2287" s="2">
        <v>54</v>
      </c>
      <c r="F2287" s="86" t="str">
        <f>VLOOKUP(D2287,AI!B:G,2,FALSE)</f>
        <v>AI_born_event(RECEIVER, ARG0, ARG1, ARG2, ARG3,ARG4)</v>
      </c>
      <c r="G2287" s="86" t="str">
        <f>VLOOKUP(D2287,AI!B:G,3,FALSE)</f>
        <v>AI_update_event(RECEIVER, ARG0, ARG1, ARG2, ARG3,ARG4)</v>
      </c>
      <c r="H2287" s="86"/>
      <c r="I2287" s="86"/>
      <c r="J2287" s="86" t="str">
        <f>VLOOKUP(D2287,AI!B:G,6,FALSE)</f>
        <v>test_deadth_event(RECEIVER, ARG0, ARG1, ARG2, ARG3,ARG4)</v>
      </c>
      <c r="K2287" s="86">
        <f t="shared" si="101"/>
        <v>1</v>
      </c>
      <c r="L2287" s="86">
        <f>IF(怪物属性编辑!AH1913=1,怪物属性编辑!AO1913,0)</f>
        <v>0</v>
      </c>
      <c r="M2287" s="89">
        <f t="shared" si="100"/>
        <v>1620</v>
      </c>
      <c r="S2287" s="86">
        <v>320</v>
      </c>
      <c r="AF2287" s="115">
        <v>241097</v>
      </c>
    </row>
    <row r="2288" spans="1:32">
      <c r="A2288" s="5">
        <v>32098</v>
      </c>
      <c r="B2288" s="4">
        <v>10125</v>
      </c>
      <c r="C2288" s="5" t="str">
        <f>VLOOKUP(B2288,映射!A:B,2,FALSE)</f>
        <v>银怪</v>
      </c>
      <c r="D2288" s="85" t="str">
        <f>IF(IF(COUNTIF(AI!A:A,'表格编辑 '!C2288),TRUE,FALSE)=FALSE,"monster",(VLOOKUP(C2288,AI!A:B,2,FALSE)))</f>
        <v>monster</v>
      </c>
      <c r="E2288" s="2">
        <v>54</v>
      </c>
      <c r="F2288" s="86" t="str">
        <f>VLOOKUP(D2288,AI!B:G,2,FALSE)</f>
        <v>AI_born_event(RECEIVER, ARG0, ARG1, ARG2, ARG3,ARG4)</v>
      </c>
      <c r="G2288" s="86" t="str">
        <f>VLOOKUP(D2288,AI!B:G,3,FALSE)</f>
        <v>AI_update_event(RECEIVER, ARG0, ARG1, ARG2, ARG3,ARG4)</v>
      </c>
      <c r="H2288" s="86"/>
      <c r="I2288" s="86"/>
      <c r="J2288" s="86" t="str">
        <f>VLOOKUP(D2288,AI!B:G,6,FALSE)</f>
        <v>test_deadth_event(RECEIVER, ARG0, ARG1, ARG2, ARG3,ARG4)</v>
      </c>
      <c r="K2288" s="86">
        <f t="shared" si="101"/>
        <v>1</v>
      </c>
      <c r="L2288" s="86">
        <f>IF(怪物属性编辑!AH1914=1,怪物属性编辑!AO1914,0)</f>
        <v>0</v>
      </c>
      <c r="M2288" s="89">
        <f t="shared" si="100"/>
        <v>1620</v>
      </c>
      <c r="S2288" s="86">
        <v>320</v>
      </c>
      <c r="AF2288" s="115">
        <v>241098</v>
      </c>
    </row>
    <row r="2289" spans="1:32">
      <c r="A2289" s="5">
        <v>32099</v>
      </c>
      <c r="B2289" s="4">
        <v>10035</v>
      </c>
      <c r="C2289" s="5" t="str">
        <f>VLOOKUP(B2289,映射!A:B,2,FALSE)</f>
        <v>鬼灵</v>
      </c>
      <c r="D2289" s="85" t="str">
        <f>IF(IF(COUNTIF(AI!A:A,'表格编辑 '!C2289),TRUE,FALSE)=FALSE,"monster",(VLOOKUP(C2289,AI!A:B,2,FALSE)))</f>
        <v>monster</v>
      </c>
      <c r="E2289" s="2">
        <v>54</v>
      </c>
      <c r="F2289" s="86" t="str">
        <f>VLOOKUP(D2289,AI!B:G,2,FALSE)</f>
        <v>AI_born_event(RECEIVER, ARG0, ARG1, ARG2, ARG3,ARG4)</v>
      </c>
      <c r="G2289" s="86" t="str">
        <f>VLOOKUP(D2289,AI!B:G,3,FALSE)</f>
        <v>AI_update_event(RECEIVER, ARG0, ARG1, ARG2, ARG3,ARG4)</v>
      </c>
      <c r="H2289" s="86"/>
      <c r="I2289" s="86"/>
      <c r="J2289" s="86" t="str">
        <f>VLOOKUP(D2289,AI!B:G,6,FALSE)</f>
        <v>test_deadth_event(RECEIVER, ARG0, ARG1, ARG2, ARG3,ARG4)</v>
      </c>
      <c r="K2289" s="86">
        <f t="shared" si="101"/>
        <v>1</v>
      </c>
      <c r="L2289" s="86">
        <f>IF(怪物属性编辑!AH1915=1,怪物属性编辑!AO1915,0)</f>
        <v>0</v>
      </c>
      <c r="M2289" s="89">
        <f t="shared" si="100"/>
        <v>1620</v>
      </c>
      <c r="S2289" s="86">
        <v>320</v>
      </c>
      <c r="AF2289" s="115">
        <v>241099</v>
      </c>
    </row>
    <row r="2290" spans="1:32">
      <c r="A2290" s="5">
        <v>32100</v>
      </c>
      <c r="B2290" s="4">
        <v>10035</v>
      </c>
      <c r="C2290" s="5" t="str">
        <f>VLOOKUP(B2290,映射!A:B,2,FALSE)</f>
        <v>鬼灵</v>
      </c>
      <c r="D2290" s="85" t="str">
        <f>IF(IF(COUNTIF(AI!A:A,'表格编辑 '!C2290),TRUE,FALSE)=FALSE,"monster",(VLOOKUP(C2290,AI!A:B,2,FALSE)))</f>
        <v>monster</v>
      </c>
      <c r="E2290" s="2">
        <v>54</v>
      </c>
      <c r="F2290" s="86" t="str">
        <f>VLOOKUP(D2290,AI!B:G,2,FALSE)</f>
        <v>AI_born_event(RECEIVER, ARG0, ARG1, ARG2, ARG3,ARG4)</v>
      </c>
      <c r="G2290" s="86" t="str">
        <f>VLOOKUP(D2290,AI!B:G,3,FALSE)</f>
        <v>AI_update_event(RECEIVER, ARG0, ARG1, ARG2, ARG3,ARG4)</v>
      </c>
      <c r="H2290" s="86"/>
      <c r="I2290" s="86"/>
      <c r="J2290" s="86" t="str">
        <f>VLOOKUP(D2290,AI!B:G,6,FALSE)</f>
        <v>test_deadth_event(RECEIVER, ARG0, ARG1, ARG2, ARG3,ARG4)</v>
      </c>
      <c r="K2290" s="86">
        <f t="shared" si="101"/>
        <v>1</v>
      </c>
      <c r="L2290" s="86">
        <f>IF(怪物属性编辑!AH1916=1,怪物属性编辑!AO1916,0)</f>
        <v>0</v>
      </c>
      <c r="M2290" s="89">
        <f t="shared" si="100"/>
        <v>1620</v>
      </c>
      <c r="S2290" s="86">
        <v>320</v>
      </c>
      <c r="AF2290" s="115">
        <v>241100</v>
      </c>
    </row>
    <row r="2291" spans="1:32">
      <c r="A2291" s="5">
        <v>32101</v>
      </c>
      <c r="B2291" s="4">
        <v>10101</v>
      </c>
      <c r="C2291" s="5" t="str">
        <f>VLOOKUP(B2291,映射!A:B,2,FALSE)</f>
        <v>风精</v>
      </c>
      <c r="D2291" s="85" t="str">
        <f>IF(IF(COUNTIF(AI!A:A,'表格编辑 '!C2291),TRUE,FALSE)=FALSE,"monster",(VLOOKUP(C2291,AI!A:B,2,FALSE)))</f>
        <v>monster</v>
      </c>
      <c r="E2291" s="2">
        <v>54</v>
      </c>
      <c r="F2291" s="86" t="str">
        <f>VLOOKUP(D2291,AI!B:G,2,FALSE)</f>
        <v>AI_born_event(RECEIVER, ARG0, ARG1, ARG2, ARG3,ARG4)</v>
      </c>
      <c r="G2291" s="86" t="str">
        <f>VLOOKUP(D2291,AI!B:G,3,FALSE)</f>
        <v>AI_update_event(RECEIVER, ARG0, ARG1, ARG2, ARG3,ARG4)</v>
      </c>
      <c r="H2291" s="86"/>
      <c r="I2291" s="86"/>
      <c r="J2291" s="86" t="str">
        <f>VLOOKUP(D2291,AI!B:G,6,FALSE)</f>
        <v>test_deadth_event(RECEIVER, ARG0, ARG1, ARG2, ARG3,ARG4)</v>
      </c>
      <c r="K2291" s="86">
        <f t="shared" si="101"/>
        <v>1</v>
      </c>
      <c r="L2291" s="86">
        <f>IF(怪物属性编辑!AH1917=1,怪物属性编辑!AO1917,0)</f>
        <v>0</v>
      </c>
      <c r="M2291" s="89">
        <f t="shared" ref="M2291:M2350" si="102">E2291*30</f>
        <v>1620</v>
      </c>
      <c r="S2291" s="86">
        <v>320</v>
      </c>
      <c r="AF2291" s="115">
        <v>241101</v>
      </c>
    </row>
    <row r="2292" spans="1:32">
      <c r="A2292" s="5">
        <v>32102</v>
      </c>
      <c r="B2292" s="4">
        <v>10152</v>
      </c>
      <c r="C2292" s="5" t="str">
        <f>VLOOKUP(B2292,映射!A:B,2,FALSE)</f>
        <v>盗贼</v>
      </c>
      <c r="D2292" s="85" t="str">
        <f>IF(IF(COUNTIF(AI!A:A,'表格编辑 '!C2292),TRUE,FALSE)=FALSE,"monster",(VLOOKUP(C2292,AI!A:B,2,FALSE)))</f>
        <v>monster</v>
      </c>
      <c r="E2292" s="2">
        <v>54</v>
      </c>
      <c r="F2292" s="86" t="str">
        <f>VLOOKUP(D2292,AI!B:G,2,FALSE)</f>
        <v>AI_born_event(RECEIVER, ARG0, ARG1, ARG2, ARG3,ARG4)</v>
      </c>
      <c r="G2292" s="86" t="str">
        <f>VLOOKUP(D2292,AI!B:G,3,FALSE)</f>
        <v>AI_update_event(RECEIVER, ARG0, ARG1, ARG2, ARG3,ARG4)</v>
      </c>
      <c r="H2292" s="86"/>
      <c r="I2292" s="86"/>
      <c r="J2292" s="86" t="str">
        <f>VLOOKUP(D2292,AI!B:G,6,FALSE)</f>
        <v>test_deadth_event(RECEIVER, ARG0, ARG1, ARG2, ARG3,ARG4)</v>
      </c>
      <c r="K2292" s="86">
        <f t="shared" si="101"/>
        <v>1</v>
      </c>
      <c r="L2292" s="86">
        <f>IF(怪物属性编辑!AH1918=1,怪物属性编辑!AO1918,0)</f>
        <v>0</v>
      </c>
      <c r="M2292" s="89">
        <f t="shared" si="102"/>
        <v>1620</v>
      </c>
      <c r="S2292" s="86">
        <v>320</v>
      </c>
      <c r="AF2292" s="115">
        <v>241102</v>
      </c>
    </row>
    <row r="2293" spans="1:32">
      <c r="A2293" s="5">
        <v>32103</v>
      </c>
      <c r="B2293" s="4">
        <v>10100</v>
      </c>
      <c r="C2293" s="5" t="str">
        <f>VLOOKUP(B2293,映射!A:B,2,FALSE)</f>
        <v>火精</v>
      </c>
      <c r="D2293" s="85" t="str">
        <f>IF(IF(COUNTIF(AI!A:A,'表格编辑 '!C2293),TRUE,FALSE)=FALSE,"monster",(VLOOKUP(C2293,AI!A:B,2,FALSE)))</f>
        <v>monster</v>
      </c>
      <c r="E2293" s="2">
        <v>54</v>
      </c>
      <c r="F2293" s="86" t="str">
        <f>VLOOKUP(D2293,AI!B:G,2,FALSE)</f>
        <v>AI_born_event(RECEIVER, ARG0, ARG1, ARG2, ARG3,ARG4)</v>
      </c>
      <c r="G2293" s="86" t="str">
        <f>VLOOKUP(D2293,AI!B:G,3,FALSE)</f>
        <v>AI_update_event(RECEIVER, ARG0, ARG1, ARG2, ARG3,ARG4)</v>
      </c>
      <c r="H2293" s="86"/>
      <c r="I2293" s="86"/>
      <c r="J2293" s="86" t="str">
        <f>VLOOKUP(D2293,AI!B:G,6,FALSE)</f>
        <v>test_deadth_event(RECEIVER, ARG0, ARG1, ARG2, ARG3,ARG4)</v>
      </c>
      <c r="K2293" s="86">
        <f t="shared" si="101"/>
        <v>1</v>
      </c>
      <c r="L2293" s="86">
        <f>IF(怪物属性编辑!AH1919=1,怪物属性编辑!AO1919,0)</f>
        <v>0</v>
      </c>
      <c r="M2293" s="89">
        <f t="shared" si="102"/>
        <v>1620</v>
      </c>
      <c r="S2293" s="86">
        <v>320</v>
      </c>
      <c r="AF2293" s="115">
        <v>241103</v>
      </c>
    </row>
    <row r="2294" spans="1:32">
      <c r="A2294" s="5">
        <v>32104</v>
      </c>
      <c r="B2294" s="4">
        <v>10020</v>
      </c>
      <c r="C2294" s="5" t="str">
        <f>VLOOKUP(B2294,映射!A:B,2,FALSE)</f>
        <v>地狱看门犬</v>
      </c>
      <c r="D2294" s="85" t="str">
        <f>IF(IF(COUNTIF(AI!A:A,'表格编辑 '!C2294),TRUE,FALSE)=FALSE,"monster",(VLOOKUP(C2294,AI!A:B,2,FALSE)))</f>
        <v>monster</v>
      </c>
      <c r="E2294" s="2">
        <v>54</v>
      </c>
      <c r="F2294" s="86" t="str">
        <f>VLOOKUP(D2294,AI!B:G,2,FALSE)</f>
        <v>AI_born_event(RECEIVER, ARG0, ARG1, ARG2, ARG3,ARG4)</v>
      </c>
      <c r="G2294" s="86" t="str">
        <f>VLOOKUP(D2294,AI!B:G,3,FALSE)</f>
        <v>AI_update_event(RECEIVER, ARG0, ARG1, ARG2, ARG3,ARG4)</v>
      </c>
      <c r="H2294" s="86"/>
      <c r="I2294" s="86"/>
      <c r="J2294" s="86" t="str">
        <f>VLOOKUP(D2294,AI!B:G,6,FALSE)</f>
        <v>test_deadth_event(RECEIVER, ARG0, ARG1, ARG2, ARG3,ARG4)</v>
      </c>
      <c r="K2294" s="86">
        <f t="shared" si="101"/>
        <v>1</v>
      </c>
      <c r="L2294" s="86">
        <f>IF(怪物属性编辑!AH1920=1,怪物属性编辑!AO1920,0)</f>
        <v>0</v>
      </c>
      <c r="M2294" s="89">
        <f t="shared" si="102"/>
        <v>1620</v>
      </c>
      <c r="S2294" s="86">
        <v>320</v>
      </c>
      <c r="AF2294" s="115">
        <v>241104</v>
      </c>
    </row>
    <row r="2295" spans="1:32">
      <c r="A2295" s="5">
        <v>32105</v>
      </c>
      <c r="B2295" s="4">
        <v>10073</v>
      </c>
      <c r="C2295" s="5" t="str">
        <f>VLOOKUP(B2295,映射!A:B,2,FALSE)</f>
        <v>土蜘蛛</v>
      </c>
      <c r="D2295" s="85" t="str">
        <f>IF(IF(COUNTIF(AI!A:A,'表格编辑 '!C2295),TRUE,FALSE)=FALSE,"monster",(VLOOKUP(C2295,AI!A:B,2,FALSE)))</f>
        <v>monster</v>
      </c>
      <c r="E2295" s="2">
        <v>54</v>
      </c>
      <c r="F2295" s="86" t="str">
        <f>VLOOKUP(D2295,AI!B:G,2,FALSE)</f>
        <v>AI_born_event(RECEIVER, ARG0, ARG1, ARG2, ARG3,ARG4)</v>
      </c>
      <c r="G2295" s="86" t="str">
        <f>VLOOKUP(D2295,AI!B:G,3,FALSE)</f>
        <v>AI_update_event(RECEIVER, ARG0, ARG1, ARG2, ARG3,ARG4)</v>
      </c>
      <c r="H2295" s="86"/>
      <c r="I2295" s="86"/>
      <c r="J2295" s="86" t="str">
        <f>VLOOKUP(D2295,AI!B:G,6,FALSE)</f>
        <v>test_deadth_event(RECEIVER, ARG0, ARG1, ARG2, ARG3,ARG4)</v>
      </c>
      <c r="K2295" s="86">
        <f t="shared" si="101"/>
        <v>1</v>
      </c>
      <c r="L2295" s="86">
        <f>IF(怪物属性编辑!AH1921=1,怪物属性编辑!AO1921,0)</f>
        <v>0</v>
      </c>
      <c r="M2295" s="89">
        <f t="shared" si="102"/>
        <v>1620</v>
      </c>
      <c r="S2295" s="86">
        <v>320</v>
      </c>
      <c r="AF2295" s="115">
        <v>241105</v>
      </c>
    </row>
    <row r="2296" spans="1:32">
      <c r="A2296" s="5">
        <v>32106</v>
      </c>
      <c r="B2296" s="4">
        <v>10139</v>
      </c>
      <c r="C2296" s="5" t="str">
        <f>VLOOKUP(B2296,映射!A:B,2,FALSE)</f>
        <v>银色翼龙</v>
      </c>
      <c r="D2296" s="85" t="str">
        <f>IF(IF(COUNTIF(AI!A:A,'表格编辑 '!C2296),TRUE,FALSE)=FALSE,"monster",(VLOOKUP(C2296,AI!A:B,2,FALSE)))</f>
        <v>monster</v>
      </c>
      <c r="E2296" s="2">
        <v>54</v>
      </c>
      <c r="F2296" s="86" t="str">
        <f>VLOOKUP(D2296,AI!B:G,2,FALSE)</f>
        <v>AI_born_event(RECEIVER, ARG0, ARG1, ARG2, ARG3,ARG4)</v>
      </c>
      <c r="G2296" s="86" t="str">
        <f>VLOOKUP(D2296,AI!B:G,3,FALSE)</f>
        <v>AI_update_event(RECEIVER, ARG0, ARG1, ARG2, ARG3,ARG4)</v>
      </c>
      <c r="H2296" s="86"/>
      <c r="I2296" s="86"/>
      <c r="J2296" s="86" t="str">
        <f>VLOOKUP(D2296,AI!B:G,6,FALSE)</f>
        <v>test_deadth_event(RECEIVER, ARG0, ARG1, ARG2, ARG3,ARG4)</v>
      </c>
      <c r="K2296" s="86">
        <f t="shared" si="101"/>
        <v>1</v>
      </c>
      <c r="L2296" s="86">
        <f>IF(怪物属性编辑!AH1922=1,怪物属性编辑!AO1922,0)</f>
        <v>0</v>
      </c>
      <c r="M2296" s="89">
        <f t="shared" si="102"/>
        <v>1620</v>
      </c>
      <c r="S2296" s="86">
        <v>320</v>
      </c>
      <c r="AF2296" s="115">
        <v>241106</v>
      </c>
    </row>
    <row r="2297" spans="1:32">
      <c r="A2297" s="5">
        <v>32107</v>
      </c>
      <c r="B2297" s="4">
        <v>10126</v>
      </c>
      <c r="C2297" s="5" t="str">
        <f>VLOOKUP(B2297,映射!A:B,2,FALSE)</f>
        <v>金怪</v>
      </c>
      <c r="D2297" s="85" t="str">
        <f>IF(IF(COUNTIF(AI!A:A,'表格编辑 '!C2297),TRUE,FALSE)=FALSE,"monster",(VLOOKUP(C2297,AI!A:B,2,FALSE)))</f>
        <v>monster</v>
      </c>
      <c r="E2297" s="2">
        <v>59</v>
      </c>
      <c r="F2297" s="86" t="str">
        <f>VLOOKUP(D2297,AI!B:G,2,FALSE)</f>
        <v>AI_born_event(RECEIVER, ARG0, ARG1, ARG2, ARG3,ARG4)</v>
      </c>
      <c r="G2297" s="86" t="str">
        <f>VLOOKUP(D2297,AI!B:G,3,FALSE)</f>
        <v>AI_update_event(RECEIVER, ARG0, ARG1, ARG2, ARG3,ARG4)</v>
      </c>
      <c r="H2297" s="86"/>
      <c r="I2297" s="86"/>
      <c r="J2297" s="86" t="str">
        <f>VLOOKUP(D2297,AI!B:G,6,FALSE)</f>
        <v>test_deadth_event(RECEIVER, ARG0, ARG1, ARG2, ARG3,ARG4)</v>
      </c>
      <c r="K2297" s="86">
        <f t="shared" si="101"/>
        <v>1</v>
      </c>
      <c r="L2297" s="86">
        <f>IF(怪物属性编辑!AH1923=1,怪物属性编辑!AO1923,0)</f>
        <v>0</v>
      </c>
      <c r="M2297" s="89">
        <f t="shared" si="102"/>
        <v>1770</v>
      </c>
      <c r="S2297" s="86">
        <v>320</v>
      </c>
      <c r="AF2297" s="115">
        <v>241107</v>
      </c>
    </row>
    <row r="2298" spans="1:32">
      <c r="A2298" s="5">
        <v>32108</v>
      </c>
      <c r="B2298" s="4">
        <v>10072</v>
      </c>
      <c r="C2298" s="5" t="str">
        <f>VLOOKUP(B2298,映射!A:B,2,FALSE)</f>
        <v>致命螳螂</v>
      </c>
      <c r="D2298" s="85" t="str">
        <f>IF(IF(COUNTIF(AI!A:A,'表格编辑 '!C2298),TRUE,FALSE)=FALSE,"monster",(VLOOKUP(C2298,AI!A:B,2,FALSE)))</f>
        <v>monster</v>
      </c>
      <c r="E2298" s="2">
        <v>59</v>
      </c>
      <c r="F2298" s="86" t="str">
        <f>VLOOKUP(D2298,AI!B:G,2,FALSE)</f>
        <v>AI_born_event(RECEIVER, ARG0, ARG1, ARG2, ARG3,ARG4)</v>
      </c>
      <c r="G2298" s="86" t="str">
        <f>VLOOKUP(D2298,AI!B:G,3,FALSE)</f>
        <v>AI_update_event(RECEIVER, ARG0, ARG1, ARG2, ARG3,ARG4)</v>
      </c>
      <c r="H2298" s="86"/>
      <c r="I2298" s="86"/>
      <c r="J2298" s="86" t="str">
        <f>VLOOKUP(D2298,AI!B:G,6,FALSE)</f>
        <v>test_deadth_event(RECEIVER, ARG0, ARG1, ARG2, ARG3,ARG4)</v>
      </c>
      <c r="K2298" s="86">
        <f t="shared" si="101"/>
        <v>1</v>
      </c>
      <c r="L2298" s="86">
        <f>IF(怪物属性编辑!AH1924=1,怪物属性编辑!AO1924,0)</f>
        <v>0</v>
      </c>
      <c r="M2298" s="89">
        <f t="shared" si="102"/>
        <v>1770</v>
      </c>
      <c r="S2298" s="86">
        <v>320</v>
      </c>
      <c r="AF2298" s="115">
        <v>241108</v>
      </c>
    </row>
    <row r="2299" spans="1:32">
      <c r="A2299" s="5">
        <v>32109</v>
      </c>
      <c r="B2299" s="4">
        <v>10132</v>
      </c>
      <c r="C2299" s="5" t="str">
        <f>VLOOKUP(B2299,映射!A:B,2,FALSE)</f>
        <v>蜥蝪斗士</v>
      </c>
      <c r="D2299" s="85" t="str">
        <f>IF(IF(COUNTIF(AI!A:A,'表格编辑 '!C2299),TRUE,FALSE)=FALSE,"monster",(VLOOKUP(C2299,AI!A:B,2,FALSE)))</f>
        <v>monster</v>
      </c>
      <c r="E2299" s="2">
        <v>59</v>
      </c>
      <c r="F2299" s="86" t="str">
        <f>VLOOKUP(D2299,AI!B:G,2,FALSE)</f>
        <v>AI_born_event(RECEIVER, ARG0, ARG1, ARG2, ARG3,ARG4)</v>
      </c>
      <c r="G2299" s="86" t="str">
        <f>VLOOKUP(D2299,AI!B:G,3,FALSE)</f>
        <v>AI_update_event(RECEIVER, ARG0, ARG1, ARG2, ARG3,ARG4)</v>
      </c>
      <c r="H2299" s="86"/>
      <c r="I2299" s="86"/>
      <c r="J2299" s="86" t="str">
        <f>VLOOKUP(D2299,AI!B:G,6,FALSE)</f>
        <v>test_deadth_event(RECEIVER, ARG0, ARG1, ARG2, ARG3,ARG4)</v>
      </c>
      <c r="K2299" s="86">
        <f t="shared" si="101"/>
        <v>1</v>
      </c>
      <c r="L2299" s="86">
        <f>IF(怪物属性编辑!AH1925=1,怪物属性编辑!AO1925,0)</f>
        <v>0</v>
      </c>
      <c r="M2299" s="89">
        <f t="shared" si="102"/>
        <v>1770</v>
      </c>
      <c r="S2299" s="86">
        <v>320</v>
      </c>
      <c r="AF2299" s="115">
        <v>241109</v>
      </c>
    </row>
    <row r="2300" spans="1:32">
      <c r="A2300" s="5">
        <v>32110</v>
      </c>
      <c r="B2300" s="4">
        <v>10101</v>
      </c>
      <c r="C2300" s="5" t="str">
        <f>VLOOKUP(B2300,映射!A:B,2,FALSE)</f>
        <v>风精</v>
      </c>
      <c r="D2300" s="85" t="str">
        <f>IF(IF(COUNTIF(AI!A:A,'表格编辑 '!C2300),TRUE,FALSE)=FALSE,"monster",(VLOOKUP(C2300,AI!A:B,2,FALSE)))</f>
        <v>monster</v>
      </c>
      <c r="E2300" s="2">
        <v>59</v>
      </c>
      <c r="F2300" s="86" t="str">
        <f>VLOOKUP(D2300,AI!B:G,2,FALSE)</f>
        <v>AI_born_event(RECEIVER, ARG0, ARG1, ARG2, ARG3,ARG4)</v>
      </c>
      <c r="G2300" s="86" t="str">
        <f>VLOOKUP(D2300,AI!B:G,3,FALSE)</f>
        <v>AI_update_event(RECEIVER, ARG0, ARG1, ARG2, ARG3,ARG4)</v>
      </c>
      <c r="H2300" s="86"/>
      <c r="I2300" s="86"/>
      <c r="J2300" s="86" t="str">
        <f>VLOOKUP(D2300,AI!B:G,6,FALSE)</f>
        <v>test_deadth_event(RECEIVER, ARG0, ARG1, ARG2, ARG3,ARG4)</v>
      </c>
      <c r="K2300" s="86">
        <f t="shared" si="101"/>
        <v>1</v>
      </c>
      <c r="L2300" s="86">
        <f>IF(怪物属性编辑!AH1926=1,怪物属性编辑!AO1926,0)</f>
        <v>0</v>
      </c>
      <c r="M2300" s="89">
        <f t="shared" si="102"/>
        <v>1770</v>
      </c>
      <c r="S2300" s="86">
        <v>320</v>
      </c>
      <c r="AF2300" s="115">
        <v>241110</v>
      </c>
    </row>
    <row r="2301" spans="1:32">
      <c r="A2301" s="5">
        <v>32111</v>
      </c>
      <c r="B2301" s="4">
        <v>10108</v>
      </c>
      <c r="C2301" s="5" t="str">
        <f>VLOOKUP(B2301,映射!A:B,2,FALSE)</f>
        <v>丸子炸弹</v>
      </c>
      <c r="D2301" s="85" t="str">
        <f>IF(IF(COUNTIF(AI!A:A,'表格编辑 '!C2301),TRUE,FALSE)=FALSE,"monster",(VLOOKUP(C2301,AI!A:B,2,FALSE)))</f>
        <v>monster</v>
      </c>
      <c r="E2301" s="2">
        <v>59</v>
      </c>
      <c r="F2301" s="86" t="str">
        <f>VLOOKUP(D2301,AI!B:G,2,FALSE)</f>
        <v>AI_born_event(RECEIVER, ARG0, ARG1, ARG2, ARG3,ARG4)</v>
      </c>
      <c r="G2301" s="86" t="str">
        <f>VLOOKUP(D2301,AI!B:G,3,FALSE)</f>
        <v>AI_update_event(RECEIVER, ARG0, ARG1, ARG2, ARG3,ARG4)</v>
      </c>
      <c r="H2301" s="86"/>
      <c r="I2301" s="86"/>
      <c r="J2301" s="86" t="str">
        <f>VLOOKUP(D2301,AI!B:G,6,FALSE)</f>
        <v>test_deadth_event(RECEIVER, ARG0, ARG1, ARG2, ARG3,ARG4)</v>
      </c>
      <c r="K2301" s="86">
        <f t="shared" si="101"/>
        <v>1</v>
      </c>
      <c r="L2301" s="86">
        <f>IF(怪物属性编辑!AH1927=1,怪物属性编辑!AO1927,0)</f>
        <v>0</v>
      </c>
      <c r="M2301" s="89">
        <f t="shared" si="102"/>
        <v>1770</v>
      </c>
      <c r="S2301" s="86">
        <v>320</v>
      </c>
      <c r="AF2301" s="115">
        <v>241111</v>
      </c>
    </row>
    <row r="2302" spans="1:32">
      <c r="A2302" s="5">
        <v>32112</v>
      </c>
      <c r="B2302" s="4">
        <v>10155</v>
      </c>
      <c r="C2302" s="5" t="str">
        <f>VLOOKUP(B2302,映射!A:B,2,FALSE)</f>
        <v>蜥蜴团</v>
      </c>
      <c r="D2302" s="85" t="str">
        <f>IF(IF(COUNTIF(AI!A:A,'表格编辑 '!C2302),TRUE,FALSE)=FALSE,"monster",(VLOOKUP(C2302,AI!A:B,2,FALSE)))</f>
        <v>monster</v>
      </c>
      <c r="E2302" s="2">
        <v>59</v>
      </c>
      <c r="F2302" s="86" t="str">
        <f>VLOOKUP(D2302,AI!B:G,2,FALSE)</f>
        <v>AI_born_event(RECEIVER, ARG0, ARG1, ARG2, ARG3,ARG4)</v>
      </c>
      <c r="G2302" s="86" t="str">
        <f>VLOOKUP(D2302,AI!B:G,3,FALSE)</f>
        <v>AI_update_event(RECEIVER, ARG0, ARG1, ARG2, ARG3,ARG4)</v>
      </c>
      <c r="H2302" s="86"/>
      <c r="I2302" s="86"/>
      <c r="J2302" s="86" t="str">
        <f>VLOOKUP(D2302,AI!B:G,6,FALSE)</f>
        <v>test_deadth_event(RECEIVER, ARG0, ARG1, ARG2, ARG3,ARG4)</v>
      </c>
      <c r="K2302" s="86">
        <f t="shared" si="101"/>
        <v>1</v>
      </c>
      <c r="L2302" s="86">
        <f>IF(怪物属性编辑!AH1928=1,怪物属性编辑!AO1928,0)</f>
        <v>0</v>
      </c>
      <c r="M2302" s="89">
        <f t="shared" si="102"/>
        <v>1770</v>
      </c>
      <c r="S2302" s="86">
        <v>320</v>
      </c>
      <c r="AF2302" s="115">
        <v>241112</v>
      </c>
    </row>
    <row r="2303" spans="1:32">
      <c r="A2303" s="5">
        <v>32113</v>
      </c>
      <c r="B2303" s="4">
        <v>10125</v>
      </c>
      <c r="C2303" s="5" t="str">
        <f>VLOOKUP(B2303,映射!A:B,2,FALSE)</f>
        <v>银怪</v>
      </c>
      <c r="D2303" s="85" t="str">
        <f>IF(IF(COUNTIF(AI!A:A,'表格编辑 '!C2303),TRUE,FALSE)=FALSE,"monster",(VLOOKUP(C2303,AI!A:B,2,FALSE)))</f>
        <v>monster</v>
      </c>
      <c r="E2303" s="2">
        <v>59</v>
      </c>
      <c r="F2303" s="86" t="str">
        <f>VLOOKUP(D2303,AI!B:G,2,FALSE)</f>
        <v>AI_born_event(RECEIVER, ARG0, ARG1, ARG2, ARG3,ARG4)</v>
      </c>
      <c r="G2303" s="86" t="str">
        <f>VLOOKUP(D2303,AI!B:G,3,FALSE)</f>
        <v>AI_update_event(RECEIVER, ARG0, ARG1, ARG2, ARG3,ARG4)</v>
      </c>
      <c r="H2303" s="86"/>
      <c r="I2303" s="86"/>
      <c r="J2303" s="86" t="str">
        <f>VLOOKUP(D2303,AI!B:G,6,FALSE)</f>
        <v>test_deadth_event(RECEIVER, ARG0, ARG1, ARG2, ARG3,ARG4)</v>
      </c>
      <c r="K2303" s="86">
        <f t="shared" si="101"/>
        <v>1</v>
      </c>
      <c r="L2303" s="86">
        <f>IF(怪物属性编辑!AH1929=1,怪物属性编辑!AO1929,0)</f>
        <v>0</v>
      </c>
      <c r="M2303" s="89">
        <f t="shared" si="102"/>
        <v>1770</v>
      </c>
      <c r="S2303" s="86">
        <v>320</v>
      </c>
      <c r="AF2303" s="115">
        <v>241113</v>
      </c>
    </row>
    <row r="2304" spans="1:32">
      <c r="A2304" s="5">
        <v>32114</v>
      </c>
      <c r="B2304" s="4">
        <v>10035</v>
      </c>
      <c r="C2304" s="5" t="str">
        <f>VLOOKUP(B2304,映射!A:B,2,FALSE)</f>
        <v>鬼灵</v>
      </c>
      <c r="D2304" s="85" t="str">
        <f>IF(IF(COUNTIF(AI!A:A,'表格编辑 '!C2304),TRUE,FALSE)=FALSE,"monster",(VLOOKUP(C2304,AI!A:B,2,FALSE)))</f>
        <v>monster</v>
      </c>
      <c r="E2304" s="2">
        <v>59</v>
      </c>
      <c r="F2304" s="86" t="str">
        <f>VLOOKUP(D2304,AI!B:G,2,FALSE)</f>
        <v>AI_born_event(RECEIVER, ARG0, ARG1, ARG2, ARG3,ARG4)</v>
      </c>
      <c r="G2304" s="86" t="str">
        <f>VLOOKUP(D2304,AI!B:G,3,FALSE)</f>
        <v>AI_update_event(RECEIVER, ARG0, ARG1, ARG2, ARG3,ARG4)</v>
      </c>
      <c r="H2304" s="86"/>
      <c r="I2304" s="86"/>
      <c r="J2304" s="86" t="str">
        <f>VLOOKUP(D2304,AI!B:G,6,FALSE)</f>
        <v>test_deadth_event(RECEIVER, ARG0, ARG1, ARG2, ARG3,ARG4)</v>
      </c>
      <c r="K2304" s="86">
        <f t="shared" si="101"/>
        <v>1</v>
      </c>
      <c r="L2304" s="86">
        <f>IF(怪物属性编辑!AH1930=1,怪物属性编辑!AO1930,0)</f>
        <v>0</v>
      </c>
      <c r="M2304" s="89">
        <f t="shared" si="102"/>
        <v>1770</v>
      </c>
      <c r="S2304" s="86">
        <v>320</v>
      </c>
      <c r="AF2304" s="115">
        <v>241114</v>
      </c>
    </row>
    <row r="2305" spans="1:32">
      <c r="A2305" s="5">
        <v>32115</v>
      </c>
      <c r="B2305" s="4">
        <v>10035</v>
      </c>
      <c r="C2305" s="5" t="str">
        <f>VLOOKUP(B2305,映射!A:B,2,FALSE)</f>
        <v>鬼灵</v>
      </c>
      <c r="D2305" s="85" t="str">
        <f>IF(IF(COUNTIF(AI!A:A,'表格编辑 '!C2305),TRUE,FALSE)=FALSE,"monster",(VLOOKUP(C2305,AI!A:B,2,FALSE)))</f>
        <v>monster</v>
      </c>
      <c r="E2305" s="2">
        <v>59</v>
      </c>
      <c r="F2305" s="86" t="str">
        <f>VLOOKUP(D2305,AI!B:G,2,FALSE)</f>
        <v>AI_born_event(RECEIVER, ARG0, ARG1, ARG2, ARG3,ARG4)</v>
      </c>
      <c r="G2305" s="86" t="str">
        <f>VLOOKUP(D2305,AI!B:G,3,FALSE)</f>
        <v>AI_update_event(RECEIVER, ARG0, ARG1, ARG2, ARG3,ARG4)</v>
      </c>
      <c r="H2305" s="86"/>
      <c r="I2305" s="86"/>
      <c r="J2305" s="86" t="str">
        <f>VLOOKUP(D2305,AI!B:G,6,FALSE)</f>
        <v>test_deadth_event(RECEIVER, ARG0, ARG1, ARG2, ARG3,ARG4)</v>
      </c>
      <c r="K2305" s="86">
        <f t="shared" si="101"/>
        <v>1</v>
      </c>
      <c r="L2305" s="86">
        <f>IF(怪物属性编辑!AH1931=1,怪物属性编辑!AO1931,0)</f>
        <v>0</v>
      </c>
      <c r="M2305" s="89">
        <f t="shared" si="102"/>
        <v>1770</v>
      </c>
      <c r="S2305" s="86">
        <v>320</v>
      </c>
      <c r="AF2305" s="115">
        <v>241115</v>
      </c>
    </row>
    <row r="2306" spans="1:32">
      <c r="A2306" s="5">
        <v>32116</v>
      </c>
      <c r="B2306" s="4">
        <v>10101</v>
      </c>
      <c r="C2306" s="5" t="str">
        <f>VLOOKUP(B2306,映射!A:B,2,FALSE)</f>
        <v>风精</v>
      </c>
      <c r="D2306" s="85" t="str">
        <f>IF(IF(COUNTIF(AI!A:A,'表格编辑 '!C2306),TRUE,FALSE)=FALSE,"monster",(VLOOKUP(C2306,AI!A:B,2,FALSE)))</f>
        <v>monster</v>
      </c>
      <c r="E2306" s="2">
        <v>59</v>
      </c>
      <c r="F2306" s="86" t="str">
        <f>VLOOKUP(D2306,AI!B:G,2,FALSE)</f>
        <v>AI_born_event(RECEIVER, ARG0, ARG1, ARG2, ARG3,ARG4)</v>
      </c>
      <c r="G2306" s="86" t="str">
        <f>VLOOKUP(D2306,AI!B:G,3,FALSE)</f>
        <v>AI_update_event(RECEIVER, ARG0, ARG1, ARG2, ARG3,ARG4)</v>
      </c>
      <c r="H2306" s="86"/>
      <c r="I2306" s="86"/>
      <c r="J2306" s="86" t="str">
        <f>VLOOKUP(D2306,AI!B:G,6,FALSE)</f>
        <v>test_deadth_event(RECEIVER, ARG0, ARG1, ARG2, ARG3,ARG4)</v>
      </c>
      <c r="K2306" s="86">
        <f t="shared" si="101"/>
        <v>1</v>
      </c>
      <c r="L2306" s="86">
        <f>IF(怪物属性编辑!AH1932=1,怪物属性编辑!AO1932,0)</f>
        <v>0</v>
      </c>
      <c r="M2306" s="89">
        <f t="shared" si="102"/>
        <v>1770</v>
      </c>
      <c r="S2306" s="86">
        <v>320</v>
      </c>
      <c r="AF2306" s="115">
        <v>241116</v>
      </c>
    </row>
    <row r="2307" spans="1:32">
      <c r="A2307" s="5">
        <v>32117</v>
      </c>
      <c r="B2307" s="4">
        <v>10152</v>
      </c>
      <c r="C2307" s="5" t="str">
        <f>VLOOKUP(B2307,映射!A:B,2,FALSE)</f>
        <v>盗贼</v>
      </c>
      <c r="D2307" s="85" t="str">
        <f>IF(IF(COUNTIF(AI!A:A,'表格编辑 '!C2307),TRUE,FALSE)=FALSE,"monster",(VLOOKUP(C2307,AI!A:B,2,FALSE)))</f>
        <v>monster</v>
      </c>
      <c r="E2307" s="2">
        <v>59</v>
      </c>
      <c r="F2307" s="86" t="str">
        <f>VLOOKUP(D2307,AI!B:G,2,FALSE)</f>
        <v>AI_born_event(RECEIVER, ARG0, ARG1, ARG2, ARG3,ARG4)</v>
      </c>
      <c r="G2307" s="86" t="str">
        <f>VLOOKUP(D2307,AI!B:G,3,FALSE)</f>
        <v>AI_update_event(RECEIVER, ARG0, ARG1, ARG2, ARG3,ARG4)</v>
      </c>
      <c r="H2307" s="86"/>
      <c r="I2307" s="86"/>
      <c r="J2307" s="86" t="str">
        <f>VLOOKUP(D2307,AI!B:G,6,FALSE)</f>
        <v>test_deadth_event(RECEIVER, ARG0, ARG1, ARG2, ARG3,ARG4)</v>
      </c>
      <c r="K2307" s="86">
        <f t="shared" si="101"/>
        <v>1</v>
      </c>
      <c r="L2307" s="86">
        <f>IF(怪物属性编辑!AH1933=1,怪物属性编辑!AO1933,0)</f>
        <v>0</v>
      </c>
      <c r="M2307" s="89">
        <f t="shared" si="102"/>
        <v>1770</v>
      </c>
      <c r="S2307" s="86">
        <v>320</v>
      </c>
      <c r="AF2307" s="115">
        <v>241117</v>
      </c>
    </row>
    <row r="2308" spans="1:32">
      <c r="A2308" s="5">
        <v>32118</v>
      </c>
      <c r="B2308" s="4">
        <v>10100</v>
      </c>
      <c r="C2308" s="5" t="str">
        <f>VLOOKUP(B2308,映射!A:B,2,FALSE)</f>
        <v>火精</v>
      </c>
      <c r="D2308" s="85" t="str">
        <f>IF(IF(COUNTIF(AI!A:A,'表格编辑 '!C2308),TRUE,FALSE)=FALSE,"monster",(VLOOKUP(C2308,AI!A:B,2,FALSE)))</f>
        <v>monster</v>
      </c>
      <c r="E2308" s="2">
        <v>59</v>
      </c>
      <c r="F2308" s="86" t="str">
        <f>VLOOKUP(D2308,AI!B:G,2,FALSE)</f>
        <v>AI_born_event(RECEIVER, ARG0, ARG1, ARG2, ARG3,ARG4)</v>
      </c>
      <c r="G2308" s="86" t="str">
        <f>VLOOKUP(D2308,AI!B:G,3,FALSE)</f>
        <v>AI_update_event(RECEIVER, ARG0, ARG1, ARG2, ARG3,ARG4)</v>
      </c>
      <c r="H2308" s="86"/>
      <c r="I2308" s="86"/>
      <c r="J2308" s="86" t="str">
        <f>VLOOKUP(D2308,AI!B:G,6,FALSE)</f>
        <v>test_deadth_event(RECEIVER, ARG0, ARG1, ARG2, ARG3,ARG4)</v>
      </c>
      <c r="K2308" s="86">
        <f t="shared" si="101"/>
        <v>1</v>
      </c>
      <c r="L2308" s="86">
        <f>IF(怪物属性编辑!AH1934=1,怪物属性编辑!AO1934,0)</f>
        <v>0</v>
      </c>
      <c r="M2308" s="89">
        <f t="shared" si="102"/>
        <v>1770</v>
      </c>
      <c r="S2308" s="86">
        <v>320</v>
      </c>
      <c r="AF2308" s="115">
        <v>241118</v>
      </c>
    </row>
    <row r="2309" spans="1:32">
      <c r="A2309" s="5">
        <v>32119</v>
      </c>
      <c r="B2309" s="4">
        <v>10020</v>
      </c>
      <c r="C2309" s="5" t="str">
        <f>VLOOKUP(B2309,映射!A:B,2,FALSE)</f>
        <v>地狱看门犬</v>
      </c>
      <c r="D2309" s="85" t="str">
        <f>IF(IF(COUNTIF(AI!A:A,'表格编辑 '!C2309),TRUE,FALSE)=FALSE,"monster",(VLOOKUP(C2309,AI!A:B,2,FALSE)))</f>
        <v>monster</v>
      </c>
      <c r="E2309" s="2">
        <v>59</v>
      </c>
      <c r="F2309" s="86" t="str">
        <f>VLOOKUP(D2309,AI!B:G,2,FALSE)</f>
        <v>AI_born_event(RECEIVER, ARG0, ARG1, ARG2, ARG3,ARG4)</v>
      </c>
      <c r="G2309" s="86" t="str">
        <f>VLOOKUP(D2309,AI!B:G,3,FALSE)</f>
        <v>AI_update_event(RECEIVER, ARG0, ARG1, ARG2, ARG3,ARG4)</v>
      </c>
      <c r="H2309" s="86"/>
      <c r="I2309" s="86"/>
      <c r="J2309" s="86" t="str">
        <f>VLOOKUP(D2309,AI!B:G,6,FALSE)</f>
        <v>test_deadth_event(RECEIVER, ARG0, ARG1, ARG2, ARG3,ARG4)</v>
      </c>
      <c r="K2309" s="86">
        <f t="shared" si="101"/>
        <v>1</v>
      </c>
      <c r="L2309" s="86">
        <f>IF(怪物属性编辑!AH1935=1,怪物属性编辑!AO1935,0)</f>
        <v>0</v>
      </c>
      <c r="M2309" s="89">
        <f t="shared" si="102"/>
        <v>1770</v>
      </c>
      <c r="S2309" s="86">
        <v>320</v>
      </c>
      <c r="AF2309" s="115">
        <v>241119</v>
      </c>
    </row>
    <row r="2310" spans="1:32">
      <c r="A2310" s="5">
        <v>32120</v>
      </c>
      <c r="B2310" s="4">
        <v>10073</v>
      </c>
      <c r="C2310" s="5" t="str">
        <f>VLOOKUP(B2310,映射!A:B,2,FALSE)</f>
        <v>土蜘蛛</v>
      </c>
      <c r="D2310" s="85" t="str">
        <f>IF(IF(COUNTIF(AI!A:A,'表格编辑 '!C2310),TRUE,FALSE)=FALSE,"monster",(VLOOKUP(C2310,AI!A:B,2,FALSE)))</f>
        <v>monster</v>
      </c>
      <c r="E2310" s="2">
        <v>59</v>
      </c>
      <c r="F2310" s="86" t="str">
        <f>VLOOKUP(D2310,AI!B:G,2,FALSE)</f>
        <v>AI_born_event(RECEIVER, ARG0, ARG1, ARG2, ARG3,ARG4)</v>
      </c>
      <c r="G2310" s="86" t="str">
        <f>VLOOKUP(D2310,AI!B:G,3,FALSE)</f>
        <v>AI_update_event(RECEIVER, ARG0, ARG1, ARG2, ARG3,ARG4)</v>
      </c>
      <c r="H2310" s="86"/>
      <c r="I2310" s="86"/>
      <c r="J2310" s="86" t="str">
        <f>VLOOKUP(D2310,AI!B:G,6,FALSE)</f>
        <v>test_deadth_event(RECEIVER, ARG0, ARG1, ARG2, ARG3,ARG4)</v>
      </c>
      <c r="K2310" s="86">
        <f t="shared" si="101"/>
        <v>1</v>
      </c>
      <c r="L2310" s="86">
        <f>IF(怪物属性编辑!AH1936=1,怪物属性编辑!AO1936,0)</f>
        <v>0</v>
      </c>
      <c r="M2310" s="89">
        <f t="shared" si="102"/>
        <v>1770</v>
      </c>
      <c r="S2310" s="86">
        <v>320</v>
      </c>
      <c r="AF2310" s="115">
        <v>241120</v>
      </c>
    </row>
    <row r="2311" spans="1:32">
      <c r="A2311" s="5">
        <v>32121</v>
      </c>
      <c r="B2311" s="4">
        <v>10139</v>
      </c>
      <c r="C2311" s="5" t="str">
        <f>VLOOKUP(B2311,映射!A:B,2,FALSE)</f>
        <v>银色翼龙</v>
      </c>
      <c r="D2311" s="85" t="str">
        <f>IF(IF(COUNTIF(AI!A:A,'表格编辑 '!C2311),TRUE,FALSE)=FALSE,"monster",(VLOOKUP(C2311,AI!A:B,2,FALSE)))</f>
        <v>monster</v>
      </c>
      <c r="E2311" s="2">
        <v>59</v>
      </c>
      <c r="F2311" s="86" t="str">
        <f>VLOOKUP(D2311,AI!B:G,2,FALSE)</f>
        <v>AI_born_event(RECEIVER, ARG0, ARG1, ARG2, ARG3,ARG4)</v>
      </c>
      <c r="G2311" s="86" t="str">
        <f>VLOOKUP(D2311,AI!B:G,3,FALSE)</f>
        <v>AI_update_event(RECEIVER, ARG0, ARG1, ARG2, ARG3,ARG4)</v>
      </c>
      <c r="H2311" s="86"/>
      <c r="I2311" s="86"/>
      <c r="J2311" s="86" t="str">
        <f>VLOOKUP(D2311,AI!B:G,6,FALSE)</f>
        <v>test_deadth_event(RECEIVER, ARG0, ARG1, ARG2, ARG3,ARG4)</v>
      </c>
      <c r="K2311" s="86">
        <f t="shared" si="101"/>
        <v>1</v>
      </c>
      <c r="L2311" s="86">
        <f>IF(怪物属性编辑!AH1937=1,怪物属性编辑!AO1937,0)</f>
        <v>0</v>
      </c>
      <c r="M2311" s="89">
        <f t="shared" si="102"/>
        <v>1770</v>
      </c>
      <c r="S2311" s="86">
        <v>320</v>
      </c>
      <c r="AF2311" s="115">
        <v>241121</v>
      </c>
    </row>
    <row r="2312" spans="1:32">
      <c r="A2312" s="5">
        <v>32122</v>
      </c>
      <c r="B2312" s="4">
        <v>10126</v>
      </c>
      <c r="C2312" s="5" t="str">
        <f>VLOOKUP(B2312,映射!A:B,2,FALSE)</f>
        <v>金怪</v>
      </c>
      <c r="D2312" s="85" t="str">
        <f>IF(IF(COUNTIF(AI!A:A,'表格编辑 '!C2312),TRUE,FALSE)=FALSE,"monster",(VLOOKUP(C2312,AI!A:B,2,FALSE)))</f>
        <v>monster</v>
      </c>
      <c r="E2312" s="5">
        <v>60</v>
      </c>
      <c r="F2312" s="86" t="str">
        <f>VLOOKUP(D2312,AI!B:G,2,FALSE)</f>
        <v>AI_born_event(RECEIVER, ARG0, ARG1, ARG2, ARG3,ARG4)</v>
      </c>
      <c r="G2312" s="86" t="str">
        <f>VLOOKUP(D2312,AI!B:G,3,FALSE)</f>
        <v>AI_update_event(RECEIVER, ARG0, ARG1, ARG2, ARG3,ARG4)</v>
      </c>
      <c r="H2312" s="86"/>
      <c r="I2312" s="86"/>
      <c r="J2312" s="86" t="str">
        <f>VLOOKUP(D2312,AI!B:G,6,FALSE)</f>
        <v>test_deadth_event(RECEIVER, ARG0, ARG1, ARG2, ARG3,ARG4)</v>
      </c>
      <c r="K2312" s="86">
        <f t="shared" si="101"/>
        <v>1</v>
      </c>
      <c r="L2312" s="86">
        <f>IF(怪物属性编辑!AH1938=1,怪物属性编辑!AO1938,0)</f>
        <v>0</v>
      </c>
      <c r="M2312" s="89">
        <f t="shared" si="102"/>
        <v>1800</v>
      </c>
      <c r="S2312" s="86">
        <v>320</v>
      </c>
      <c r="AF2312" s="115">
        <v>241122</v>
      </c>
    </row>
    <row r="2313" spans="1:32">
      <c r="A2313" s="5">
        <v>32123</v>
      </c>
      <c r="B2313" s="4">
        <v>10072</v>
      </c>
      <c r="C2313" s="5" t="str">
        <f>VLOOKUP(B2313,映射!A:B,2,FALSE)</f>
        <v>致命螳螂</v>
      </c>
      <c r="D2313" s="85" t="str">
        <f>IF(IF(COUNTIF(AI!A:A,'表格编辑 '!C2313),TRUE,FALSE)=FALSE,"monster",(VLOOKUP(C2313,AI!A:B,2,FALSE)))</f>
        <v>monster</v>
      </c>
      <c r="E2313" s="5">
        <v>60</v>
      </c>
      <c r="F2313" s="86" t="str">
        <f>VLOOKUP(D2313,AI!B:G,2,FALSE)</f>
        <v>AI_born_event(RECEIVER, ARG0, ARG1, ARG2, ARG3,ARG4)</v>
      </c>
      <c r="G2313" s="86" t="str">
        <f>VLOOKUP(D2313,AI!B:G,3,FALSE)</f>
        <v>AI_update_event(RECEIVER, ARG0, ARG1, ARG2, ARG3,ARG4)</v>
      </c>
      <c r="H2313" s="86"/>
      <c r="I2313" s="86"/>
      <c r="J2313" s="86" t="str">
        <f>VLOOKUP(D2313,AI!B:G,6,FALSE)</f>
        <v>test_deadth_event(RECEIVER, ARG0, ARG1, ARG2, ARG3,ARG4)</v>
      </c>
      <c r="K2313" s="86">
        <f t="shared" si="101"/>
        <v>1</v>
      </c>
      <c r="L2313" s="86">
        <f>IF(怪物属性编辑!AH1939=1,怪物属性编辑!AO1939,0)</f>
        <v>0</v>
      </c>
      <c r="M2313" s="89">
        <f t="shared" si="102"/>
        <v>1800</v>
      </c>
      <c r="S2313" s="86">
        <v>320</v>
      </c>
      <c r="AF2313" s="115">
        <v>241123</v>
      </c>
    </row>
    <row r="2314" spans="1:32">
      <c r="A2314" s="5">
        <v>32124</v>
      </c>
      <c r="B2314" s="4">
        <v>10132</v>
      </c>
      <c r="C2314" s="5" t="str">
        <f>VLOOKUP(B2314,映射!A:B,2,FALSE)</f>
        <v>蜥蝪斗士</v>
      </c>
      <c r="D2314" s="85" t="str">
        <f>IF(IF(COUNTIF(AI!A:A,'表格编辑 '!C2314),TRUE,FALSE)=FALSE,"monster",(VLOOKUP(C2314,AI!A:B,2,FALSE)))</f>
        <v>monster</v>
      </c>
      <c r="E2314" s="5">
        <v>60</v>
      </c>
      <c r="F2314" s="86" t="str">
        <f>VLOOKUP(D2314,AI!B:G,2,FALSE)</f>
        <v>AI_born_event(RECEIVER, ARG0, ARG1, ARG2, ARG3,ARG4)</v>
      </c>
      <c r="G2314" s="86" t="str">
        <f>VLOOKUP(D2314,AI!B:G,3,FALSE)</f>
        <v>AI_update_event(RECEIVER, ARG0, ARG1, ARG2, ARG3,ARG4)</v>
      </c>
      <c r="H2314" s="86"/>
      <c r="I2314" s="86"/>
      <c r="J2314" s="86" t="str">
        <f>VLOOKUP(D2314,AI!B:G,6,FALSE)</f>
        <v>test_deadth_event(RECEIVER, ARG0, ARG1, ARG2, ARG3,ARG4)</v>
      </c>
      <c r="K2314" s="86">
        <f t="shared" si="101"/>
        <v>1</v>
      </c>
      <c r="L2314" s="86">
        <f>IF(怪物属性编辑!AH1940=1,怪物属性编辑!AO1940,0)</f>
        <v>0</v>
      </c>
      <c r="M2314" s="89">
        <f t="shared" si="102"/>
        <v>1800</v>
      </c>
      <c r="S2314" s="86">
        <v>320</v>
      </c>
      <c r="AF2314" s="115">
        <v>241124</v>
      </c>
    </row>
    <row r="2315" spans="1:32">
      <c r="A2315" s="5">
        <v>32125</v>
      </c>
      <c r="B2315" s="4">
        <v>10101</v>
      </c>
      <c r="C2315" s="5" t="str">
        <f>VLOOKUP(B2315,映射!A:B,2,FALSE)</f>
        <v>风精</v>
      </c>
      <c r="D2315" s="85" t="str">
        <f>IF(IF(COUNTIF(AI!A:A,'表格编辑 '!C2315),TRUE,FALSE)=FALSE,"monster",(VLOOKUP(C2315,AI!A:B,2,FALSE)))</f>
        <v>monster</v>
      </c>
      <c r="E2315" s="5">
        <v>60</v>
      </c>
      <c r="F2315" s="86" t="str">
        <f>VLOOKUP(D2315,AI!B:G,2,FALSE)</f>
        <v>AI_born_event(RECEIVER, ARG0, ARG1, ARG2, ARG3,ARG4)</v>
      </c>
      <c r="G2315" s="86" t="str">
        <f>VLOOKUP(D2315,AI!B:G,3,FALSE)</f>
        <v>AI_update_event(RECEIVER, ARG0, ARG1, ARG2, ARG3,ARG4)</v>
      </c>
      <c r="H2315" s="86"/>
      <c r="I2315" s="86"/>
      <c r="J2315" s="86" t="str">
        <f>VLOOKUP(D2315,AI!B:G,6,FALSE)</f>
        <v>test_deadth_event(RECEIVER, ARG0, ARG1, ARG2, ARG3,ARG4)</v>
      </c>
      <c r="K2315" s="86">
        <f t="shared" si="101"/>
        <v>1</v>
      </c>
      <c r="L2315" s="86">
        <f>IF(怪物属性编辑!AH1941=1,怪物属性编辑!AO1941,0)</f>
        <v>0</v>
      </c>
      <c r="M2315" s="89">
        <f t="shared" si="102"/>
        <v>1800</v>
      </c>
      <c r="S2315" s="86">
        <v>320</v>
      </c>
      <c r="AF2315" s="115">
        <v>241125</v>
      </c>
    </row>
    <row r="2316" spans="1:32">
      <c r="A2316" s="5">
        <v>32126</v>
      </c>
      <c r="B2316" s="4">
        <v>10108</v>
      </c>
      <c r="C2316" s="5" t="str">
        <f>VLOOKUP(B2316,映射!A:B,2,FALSE)</f>
        <v>丸子炸弹</v>
      </c>
      <c r="D2316" s="85" t="str">
        <f>IF(IF(COUNTIF(AI!A:A,'表格编辑 '!C2316),TRUE,FALSE)=FALSE,"monster",(VLOOKUP(C2316,AI!A:B,2,FALSE)))</f>
        <v>monster</v>
      </c>
      <c r="E2316" s="5">
        <v>60</v>
      </c>
      <c r="F2316" s="86" t="str">
        <f>VLOOKUP(D2316,AI!B:G,2,FALSE)</f>
        <v>AI_born_event(RECEIVER, ARG0, ARG1, ARG2, ARG3,ARG4)</v>
      </c>
      <c r="G2316" s="86" t="str">
        <f>VLOOKUP(D2316,AI!B:G,3,FALSE)</f>
        <v>AI_update_event(RECEIVER, ARG0, ARG1, ARG2, ARG3,ARG4)</v>
      </c>
      <c r="H2316" s="86"/>
      <c r="I2316" s="86"/>
      <c r="J2316" s="86" t="str">
        <f>VLOOKUP(D2316,AI!B:G,6,FALSE)</f>
        <v>test_deadth_event(RECEIVER, ARG0, ARG1, ARG2, ARG3,ARG4)</v>
      </c>
      <c r="K2316" s="86">
        <f t="shared" si="101"/>
        <v>1</v>
      </c>
      <c r="L2316" s="86">
        <f>IF(怪物属性编辑!AH1942=1,怪物属性编辑!AO1942,0)</f>
        <v>0</v>
      </c>
      <c r="M2316" s="89">
        <f t="shared" si="102"/>
        <v>1800</v>
      </c>
      <c r="S2316" s="86">
        <v>320</v>
      </c>
      <c r="AF2316" s="115">
        <v>241126</v>
      </c>
    </row>
    <row r="2317" spans="1:32">
      <c r="A2317" s="5">
        <v>32127</v>
      </c>
      <c r="B2317" s="4">
        <v>10155</v>
      </c>
      <c r="C2317" s="5" t="str">
        <f>VLOOKUP(B2317,映射!A:B,2,FALSE)</f>
        <v>蜥蜴团</v>
      </c>
      <c r="D2317" s="85" t="str">
        <f>IF(IF(COUNTIF(AI!A:A,'表格编辑 '!C2317),TRUE,FALSE)=FALSE,"monster",(VLOOKUP(C2317,AI!A:B,2,FALSE)))</f>
        <v>monster</v>
      </c>
      <c r="E2317" s="5">
        <v>60</v>
      </c>
      <c r="F2317" s="86" t="str">
        <f>VLOOKUP(D2317,AI!B:G,2,FALSE)</f>
        <v>AI_born_event(RECEIVER, ARG0, ARG1, ARG2, ARG3,ARG4)</v>
      </c>
      <c r="G2317" s="86" t="str">
        <f>VLOOKUP(D2317,AI!B:G,3,FALSE)</f>
        <v>AI_update_event(RECEIVER, ARG0, ARG1, ARG2, ARG3,ARG4)</v>
      </c>
      <c r="H2317" s="86"/>
      <c r="I2317" s="86"/>
      <c r="J2317" s="86" t="str">
        <f>VLOOKUP(D2317,AI!B:G,6,FALSE)</f>
        <v>test_deadth_event(RECEIVER, ARG0, ARG1, ARG2, ARG3,ARG4)</v>
      </c>
      <c r="K2317" s="86">
        <f t="shared" si="101"/>
        <v>1</v>
      </c>
      <c r="L2317" s="86">
        <f>IF(怪物属性编辑!AH1943=1,怪物属性编辑!AO1943,0)</f>
        <v>0</v>
      </c>
      <c r="M2317" s="89">
        <f t="shared" si="102"/>
        <v>1800</v>
      </c>
      <c r="S2317" s="86">
        <v>320</v>
      </c>
      <c r="AF2317" s="115">
        <v>241127</v>
      </c>
    </row>
    <row r="2318" spans="1:32">
      <c r="A2318" s="5">
        <v>32128</v>
      </c>
      <c r="B2318" s="4">
        <v>10125</v>
      </c>
      <c r="C2318" s="5" t="str">
        <f>VLOOKUP(B2318,映射!A:B,2,FALSE)</f>
        <v>银怪</v>
      </c>
      <c r="D2318" s="85" t="str">
        <f>IF(IF(COUNTIF(AI!A:A,'表格编辑 '!C2318),TRUE,FALSE)=FALSE,"monster",(VLOOKUP(C2318,AI!A:B,2,FALSE)))</f>
        <v>monster</v>
      </c>
      <c r="E2318" s="5">
        <v>60</v>
      </c>
      <c r="F2318" s="86" t="str">
        <f>VLOOKUP(D2318,AI!B:G,2,FALSE)</f>
        <v>AI_born_event(RECEIVER, ARG0, ARG1, ARG2, ARG3,ARG4)</v>
      </c>
      <c r="G2318" s="86" t="str">
        <f>VLOOKUP(D2318,AI!B:G,3,FALSE)</f>
        <v>AI_update_event(RECEIVER, ARG0, ARG1, ARG2, ARG3,ARG4)</v>
      </c>
      <c r="H2318" s="86"/>
      <c r="I2318" s="86"/>
      <c r="J2318" s="86" t="str">
        <f>VLOOKUP(D2318,AI!B:G,6,FALSE)</f>
        <v>test_deadth_event(RECEIVER, ARG0, ARG1, ARG2, ARG3,ARG4)</v>
      </c>
      <c r="K2318" s="86">
        <f t="shared" si="101"/>
        <v>1</v>
      </c>
      <c r="L2318" s="86">
        <f>IF(怪物属性编辑!AH1944=1,怪物属性编辑!AO1944,0)</f>
        <v>0</v>
      </c>
      <c r="M2318" s="89">
        <f t="shared" si="102"/>
        <v>1800</v>
      </c>
      <c r="S2318" s="86">
        <v>320</v>
      </c>
      <c r="AF2318" s="115">
        <v>241128</v>
      </c>
    </row>
    <row r="2319" spans="1:32">
      <c r="A2319" s="5">
        <v>32129</v>
      </c>
      <c r="B2319" s="4">
        <v>10035</v>
      </c>
      <c r="C2319" s="5" t="str">
        <f>VLOOKUP(B2319,映射!A:B,2,FALSE)</f>
        <v>鬼灵</v>
      </c>
      <c r="D2319" s="85" t="str">
        <f>IF(IF(COUNTIF(AI!A:A,'表格编辑 '!C2319),TRUE,FALSE)=FALSE,"monster",(VLOOKUP(C2319,AI!A:B,2,FALSE)))</f>
        <v>monster</v>
      </c>
      <c r="E2319" s="5">
        <v>60</v>
      </c>
      <c r="F2319" s="86" t="str">
        <f>VLOOKUP(D2319,AI!B:G,2,FALSE)</f>
        <v>AI_born_event(RECEIVER, ARG0, ARG1, ARG2, ARG3,ARG4)</v>
      </c>
      <c r="G2319" s="86" t="str">
        <f>VLOOKUP(D2319,AI!B:G,3,FALSE)</f>
        <v>AI_update_event(RECEIVER, ARG0, ARG1, ARG2, ARG3,ARG4)</v>
      </c>
      <c r="H2319" s="86"/>
      <c r="I2319" s="86"/>
      <c r="J2319" s="86" t="str">
        <f>VLOOKUP(D2319,AI!B:G,6,FALSE)</f>
        <v>test_deadth_event(RECEIVER, ARG0, ARG1, ARG2, ARG3,ARG4)</v>
      </c>
      <c r="K2319" s="86">
        <f t="shared" si="101"/>
        <v>1</v>
      </c>
      <c r="L2319" s="86">
        <f>IF(怪物属性编辑!AH1945=1,怪物属性编辑!AO1945,0)</f>
        <v>0</v>
      </c>
      <c r="M2319" s="89">
        <f t="shared" si="102"/>
        <v>1800</v>
      </c>
      <c r="S2319" s="86">
        <v>320</v>
      </c>
      <c r="AF2319" s="115">
        <v>241129</v>
      </c>
    </row>
    <row r="2320" spans="1:32">
      <c r="A2320" s="5">
        <v>32130</v>
      </c>
      <c r="B2320" s="4">
        <v>10035</v>
      </c>
      <c r="C2320" s="5" t="str">
        <f>VLOOKUP(B2320,映射!A:B,2,FALSE)</f>
        <v>鬼灵</v>
      </c>
      <c r="D2320" s="85" t="str">
        <f>IF(IF(COUNTIF(AI!A:A,'表格编辑 '!C2320),TRUE,FALSE)=FALSE,"monster",(VLOOKUP(C2320,AI!A:B,2,FALSE)))</f>
        <v>monster</v>
      </c>
      <c r="E2320" s="5">
        <v>60</v>
      </c>
      <c r="F2320" s="86" t="str">
        <f>VLOOKUP(D2320,AI!B:G,2,FALSE)</f>
        <v>AI_born_event(RECEIVER, ARG0, ARG1, ARG2, ARG3,ARG4)</v>
      </c>
      <c r="G2320" s="86" t="str">
        <f>VLOOKUP(D2320,AI!B:G,3,FALSE)</f>
        <v>AI_update_event(RECEIVER, ARG0, ARG1, ARG2, ARG3,ARG4)</v>
      </c>
      <c r="H2320" s="86"/>
      <c r="I2320" s="86"/>
      <c r="J2320" s="86" t="str">
        <f>VLOOKUP(D2320,AI!B:G,6,FALSE)</f>
        <v>test_deadth_event(RECEIVER, ARG0, ARG1, ARG2, ARG3,ARG4)</v>
      </c>
      <c r="K2320" s="86">
        <f t="shared" si="101"/>
        <v>1</v>
      </c>
      <c r="L2320" s="86">
        <f>IF(怪物属性编辑!AH1946=1,怪物属性编辑!AO1946,0)</f>
        <v>0</v>
      </c>
      <c r="M2320" s="89">
        <f t="shared" si="102"/>
        <v>1800</v>
      </c>
      <c r="S2320" s="86">
        <v>320</v>
      </c>
      <c r="AF2320" s="115">
        <v>241130</v>
      </c>
    </row>
    <row r="2321" spans="1:32">
      <c r="A2321" s="5">
        <v>32131</v>
      </c>
      <c r="B2321" s="4">
        <v>10101</v>
      </c>
      <c r="C2321" s="5" t="str">
        <f>VLOOKUP(B2321,映射!A:B,2,FALSE)</f>
        <v>风精</v>
      </c>
      <c r="D2321" s="85" t="str">
        <f>IF(IF(COUNTIF(AI!A:A,'表格编辑 '!C2321),TRUE,FALSE)=FALSE,"monster",(VLOOKUP(C2321,AI!A:B,2,FALSE)))</f>
        <v>monster</v>
      </c>
      <c r="E2321" s="5">
        <v>60</v>
      </c>
      <c r="F2321" s="86" t="str">
        <f>VLOOKUP(D2321,AI!B:G,2,FALSE)</f>
        <v>AI_born_event(RECEIVER, ARG0, ARG1, ARG2, ARG3,ARG4)</v>
      </c>
      <c r="G2321" s="86" t="str">
        <f>VLOOKUP(D2321,AI!B:G,3,FALSE)</f>
        <v>AI_update_event(RECEIVER, ARG0, ARG1, ARG2, ARG3,ARG4)</v>
      </c>
      <c r="H2321" s="86"/>
      <c r="I2321" s="86"/>
      <c r="J2321" s="86" t="str">
        <f>VLOOKUP(D2321,AI!B:G,6,FALSE)</f>
        <v>test_deadth_event(RECEIVER, ARG0, ARG1, ARG2, ARG3,ARG4)</v>
      </c>
      <c r="K2321" s="86">
        <f t="shared" si="101"/>
        <v>1</v>
      </c>
      <c r="L2321" s="86">
        <f>IF(怪物属性编辑!AH1947=1,怪物属性编辑!AO1947,0)</f>
        <v>0</v>
      </c>
      <c r="M2321" s="89">
        <f t="shared" si="102"/>
        <v>1800</v>
      </c>
      <c r="S2321" s="86">
        <v>320</v>
      </c>
      <c r="AF2321" s="115">
        <v>241131</v>
      </c>
    </row>
    <row r="2322" spans="1:32">
      <c r="A2322" s="5">
        <v>32132</v>
      </c>
      <c r="B2322" s="4">
        <v>10152</v>
      </c>
      <c r="C2322" s="5" t="str">
        <f>VLOOKUP(B2322,映射!A:B,2,FALSE)</f>
        <v>盗贼</v>
      </c>
      <c r="D2322" s="85" t="str">
        <f>IF(IF(COUNTIF(AI!A:A,'表格编辑 '!C2322),TRUE,FALSE)=FALSE,"monster",(VLOOKUP(C2322,AI!A:B,2,FALSE)))</f>
        <v>monster</v>
      </c>
      <c r="E2322" s="5">
        <v>60</v>
      </c>
      <c r="F2322" s="86" t="str">
        <f>VLOOKUP(D2322,AI!B:G,2,FALSE)</f>
        <v>AI_born_event(RECEIVER, ARG0, ARG1, ARG2, ARG3,ARG4)</v>
      </c>
      <c r="G2322" s="86" t="str">
        <f>VLOOKUP(D2322,AI!B:G,3,FALSE)</f>
        <v>AI_update_event(RECEIVER, ARG0, ARG1, ARG2, ARG3,ARG4)</v>
      </c>
      <c r="H2322" s="86"/>
      <c r="I2322" s="86"/>
      <c r="J2322" s="86" t="str">
        <f>VLOOKUP(D2322,AI!B:G,6,FALSE)</f>
        <v>test_deadth_event(RECEIVER, ARG0, ARG1, ARG2, ARG3,ARG4)</v>
      </c>
      <c r="K2322" s="86">
        <f t="shared" si="101"/>
        <v>1</v>
      </c>
      <c r="L2322" s="86">
        <f>IF(怪物属性编辑!AH1948=1,怪物属性编辑!AO1948,0)</f>
        <v>0</v>
      </c>
      <c r="M2322" s="89">
        <f t="shared" si="102"/>
        <v>1800</v>
      </c>
      <c r="S2322" s="86">
        <v>320</v>
      </c>
      <c r="AF2322" s="115">
        <v>241132</v>
      </c>
    </row>
    <row r="2323" spans="1:32">
      <c r="A2323" s="5">
        <v>32133</v>
      </c>
      <c r="B2323" s="4">
        <v>10100</v>
      </c>
      <c r="C2323" s="5" t="str">
        <f>VLOOKUP(B2323,映射!A:B,2,FALSE)</f>
        <v>火精</v>
      </c>
      <c r="D2323" s="85" t="str">
        <f>IF(IF(COUNTIF(AI!A:A,'表格编辑 '!C2323),TRUE,FALSE)=FALSE,"monster",(VLOOKUP(C2323,AI!A:B,2,FALSE)))</f>
        <v>monster</v>
      </c>
      <c r="E2323" s="5">
        <v>60</v>
      </c>
      <c r="F2323" s="86" t="str">
        <f>VLOOKUP(D2323,AI!B:G,2,FALSE)</f>
        <v>AI_born_event(RECEIVER, ARG0, ARG1, ARG2, ARG3,ARG4)</v>
      </c>
      <c r="G2323" s="86" t="str">
        <f>VLOOKUP(D2323,AI!B:G,3,FALSE)</f>
        <v>AI_update_event(RECEIVER, ARG0, ARG1, ARG2, ARG3,ARG4)</v>
      </c>
      <c r="H2323" s="86"/>
      <c r="I2323" s="86"/>
      <c r="J2323" s="86" t="str">
        <f>VLOOKUP(D2323,AI!B:G,6,FALSE)</f>
        <v>test_deadth_event(RECEIVER, ARG0, ARG1, ARG2, ARG3,ARG4)</v>
      </c>
      <c r="K2323" s="86">
        <f t="shared" si="101"/>
        <v>1</v>
      </c>
      <c r="L2323" s="86">
        <f>IF(怪物属性编辑!AH1949=1,怪物属性编辑!AO1949,0)</f>
        <v>0</v>
      </c>
      <c r="M2323" s="89">
        <f t="shared" si="102"/>
        <v>1800</v>
      </c>
      <c r="S2323" s="86">
        <v>320</v>
      </c>
      <c r="AF2323" s="115">
        <v>241133</v>
      </c>
    </row>
    <row r="2324" spans="1:32">
      <c r="A2324" s="5">
        <v>32134</v>
      </c>
      <c r="B2324" s="4">
        <v>10020</v>
      </c>
      <c r="C2324" s="5" t="str">
        <f>VLOOKUP(B2324,映射!A:B,2,FALSE)</f>
        <v>地狱看门犬</v>
      </c>
      <c r="D2324" s="85" t="str">
        <f>IF(IF(COUNTIF(AI!A:A,'表格编辑 '!C2324),TRUE,FALSE)=FALSE,"monster",(VLOOKUP(C2324,AI!A:B,2,FALSE)))</f>
        <v>monster</v>
      </c>
      <c r="E2324" s="5">
        <v>60</v>
      </c>
      <c r="F2324" s="86" t="str">
        <f>VLOOKUP(D2324,AI!B:G,2,FALSE)</f>
        <v>AI_born_event(RECEIVER, ARG0, ARG1, ARG2, ARG3,ARG4)</v>
      </c>
      <c r="G2324" s="86" t="str">
        <f>VLOOKUP(D2324,AI!B:G,3,FALSE)</f>
        <v>AI_update_event(RECEIVER, ARG0, ARG1, ARG2, ARG3,ARG4)</v>
      </c>
      <c r="H2324" s="86"/>
      <c r="I2324" s="86"/>
      <c r="J2324" s="86" t="str">
        <f>VLOOKUP(D2324,AI!B:G,6,FALSE)</f>
        <v>test_deadth_event(RECEIVER, ARG0, ARG1, ARG2, ARG3,ARG4)</v>
      </c>
      <c r="K2324" s="86">
        <f t="shared" si="101"/>
        <v>1</v>
      </c>
      <c r="L2324" s="86">
        <f>IF(怪物属性编辑!AH1950=1,怪物属性编辑!AO1950,0)</f>
        <v>0</v>
      </c>
      <c r="M2324" s="89">
        <f t="shared" si="102"/>
        <v>1800</v>
      </c>
      <c r="S2324" s="86">
        <v>320</v>
      </c>
      <c r="AF2324" s="115">
        <v>241134</v>
      </c>
    </row>
    <row r="2325" spans="1:32">
      <c r="A2325" s="5">
        <v>32135</v>
      </c>
      <c r="B2325" s="4">
        <v>10073</v>
      </c>
      <c r="C2325" s="5" t="str">
        <f>VLOOKUP(B2325,映射!A:B,2,FALSE)</f>
        <v>土蜘蛛</v>
      </c>
      <c r="D2325" s="85" t="str">
        <f>IF(IF(COUNTIF(AI!A:A,'表格编辑 '!C2325),TRUE,FALSE)=FALSE,"monster",(VLOOKUP(C2325,AI!A:B,2,FALSE)))</f>
        <v>monster</v>
      </c>
      <c r="E2325" s="5">
        <v>60</v>
      </c>
      <c r="F2325" s="86" t="str">
        <f>VLOOKUP(D2325,AI!B:G,2,FALSE)</f>
        <v>AI_born_event(RECEIVER, ARG0, ARG1, ARG2, ARG3,ARG4)</v>
      </c>
      <c r="G2325" s="86" t="str">
        <f>VLOOKUP(D2325,AI!B:G,3,FALSE)</f>
        <v>AI_update_event(RECEIVER, ARG0, ARG1, ARG2, ARG3,ARG4)</v>
      </c>
      <c r="H2325" s="86"/>
      <c r="I2325" s="86"/>
      <c r="J2325" s="86" t="str">
        <f>VLOOKUP(D2325,AI!B:G,6,FALSE)</f>
        <v>test_deadth_event(RECEIVER, ARG0, ARG1, ARG2, ARG3,ARG4)</v>
      </c>
      <c r="K2325" s="86">
        <f t="shared" si="101"/>
        <v>1</v>
      </c>
      <c r="L2325" s="86">
        <f>IF(怪物属性编辑!AH1951=1,怪物属性编辑!AO1951,0)</f>
        <v>0</v>
      </c>
      <c r="M2325" s="89">
        <f t="shared" si="102"/>
        <v>1800</v>
      </c>
      <c r="S2325" s="86">
        <v>320</v>
      </c>
      <c r="AF2325" s="115">
        <v>241135</v>
      </c>
    </row>
    <row r="2326" spans="1:32">
      <c r="A2326" s="5">
        <v>32136</v>
      </c>
      <c r="B2326" s="4">
        <v>10139</v>
      </c>
      <c r="C2326" s="5" t="str">
        <f>VLOOKUP(B2326,映射!A:B,2,FALSE)</f>
        <v>银色翼龙</v>
      </c>
      <c r="D2326" s="85" t="str">
        <f>IF(IF(COUNTIF(AI!A:A,'表格编辑 '!C2326),TRUE,FALSE)=FALSE,"monster",(VLOOKUP(C2326,AI!A:B,2,FALSE)))</f>
        <v>monster</v>
      </c>
      <c r="E2326" s="5">
        <v>60</v>
      </c>
      <c r="F2326" s="86" t="str">
        <f>VLOOKUP(D2326,AI!B:G,2,FALSE)</f>
        <v>AI_born_event(RECEIVER, ARG0, ARG1, ARG2, ARG3,ARG4)</v>
      </c>
      <c r="G2326" s="86" t="str">
        <f>VLOOKUP(D2326,AI!B:G,3,FALSE)</f>
        <v>AI_update_event(RECEIVER, ARG0, ARG1, ARG2, ARG3,ARG4)</v>
      </c>
      <c r="H2326" s="86"/>
      <c r="I2326" s="86"/>
      <c r="J2326" s="86" t="str">
        <f>VLOOKUP(D2326,AI!B:G,6,FALSE)</f>
        <v>test_deadth_event(RECEIVER, ARG0, ARG1, ARG2, ARG3,ARG4)</v>
      </c>
      <c r="K2326" s="86">
        <f t="shared" si="101"/>
        <v>1</v>
      </c>
      <c r="L2326" s="86">
        <f>IF(怪物属性编辑!AH1952=1,怪物属性编辑!AO1952,0)</f>
        <v>0</v>
      </c>
      <c r="M2326" s="89">
        <f t="shared" si="102"/>
        <v>1800</v>
      </c>
      <c r="S2326" s="86">
        <v>320</v>
      </c>
      <c r="AF2326" s="115">
        <v>241136</v>
      </c>
    </row>
    <row r="2327" spans="1:32">
      <c r="A2327" s="4">
        <v>152</v>
      </c>
      <c r="B2327" s="96">
        <v>10163</v>
      </c>
      <c r="C2327" s="97" t="s">
        <v>532</v>
      </c>
      <c r="D2327" s="85" t="str">
        <f>IF(IF(COUNTIF(AI!A:A,'表格编辑 '!C2327),TRUE,FALSE)=FALSE,"monster",(VLOOKUP(C2327,AI!A:B,2,FALSE)))</f>
        <v>monster</v>
      </c>
      <c r="E2327" s="2">
        <v>61</v>
      </c>
      <c r="F2327" s="86" t="str">
        <f>VLOOKUP(D2327,AI!B:G,2,FALSE)</f>
        <v>AI_born_event(RECEIVER, ARG0, ARG1, ARG2, ARG3,ARG4)</v>
      </c>
      <c r="G2327" s="86" t="str">
        <f>VLOOKUP(D2327,AI!B:G,3,FALSE)</f>
        <v>AI_update_event(RECEIVER, ARG0, ARG1, ARG2, ARG3,ARG4)</v>
      </c>
      <c r="J2327" s="86" t="str">
        <f>VLOOKUP(D2327,AI!B:G,6,FALSE)</f>
        <v>test_deadth_event(RECEIVER, ARG0, ARG1, ARG2, ARG3,ARG4)</v>
      </c>
      <c r="K2327" s="86">
        <f t="shared" ref="K2327:K2338" si="103">IF(L2327="",0,1)</f>
        <v>1</v>
      </c>
      <c r="L2327" s="86">
        <f>IF(怪物属性编辑!AH1953=1,怪物属性编辑!AO1953,0)</f>
        <v>0</v>
      </c>
      <c r="M2327" s="30">
        <f t="shared" si="102"/>
        <v>1830</v>
      </c>
      <c r="AF2327" s="16">
        <v>100152</v>
      </c>
    </row>
    <row r="2328" spans="1:32">
      <c r="A2328" s="4">
        <v>153</v>
      </c>
      <c r="B2328" s="96">
        <v>10164</v>
      </c>
      <c r="C2328" s="97" t="s">
        <v>533</v>
      </c>
      <c r="D2328" s="85" t="str">
        <f>IF(IF(COUNTIF(AI!A:A,'表格编辑 '!C2328),TRUE,FALSE)=FALSE,"monster",(VLOOKUP(C2328,AI!A:B,2,FALSE)))</f>
        <v>monster</v>
      </c>
      <c r="E2328" s="2">
        <v>61</v>
      </c>
      <c r="F2328" s="86" t="str">
        <f>VLOOKUP(D2328,AI!B:G,2,FALSE)</f>
        <v>AI_born_event(RECEIVER, ARG0, ARG1, ARG2, ARG3,ARG4)</v>
      </c>
      <c r="G2328" s="86" t="str">
        <f>VLOOKUP(D2328,AI!B:G,3,FALSE)</f>
        <v>AI_update_event(RECEIVER, ARG0, ARG1, ARG2, ARG3,ARG4)</v>
      </c>
      <c r="J2328" s="86" t="str">
        <f>VLOOKUP(D2328,AI!B:G,6,FALSE)</f>
        <v>test_deadth_event(RECEIVER, ARG0, ARG1, ARG2, ARG3,ARG4)</v>
      </c>
      <c r="K2328" s="86">
        <f t="shared" si="103"/>
        <v>1</v>
      </c>
      <c r="L2328" s="86">
        <f>IF(怪物属性编辑!AH1954=1,怪物属性编辑!AO1954,0)</f>
        <v>0</v>
      </c>
      <c r="M2328" s="30">
        <f t="shared" si="102"/>
        <v>1830</v>
      </c>
      <c r="AF2328" s="16">
        <v>100153</v>
      </c>
    </row>
    <row r="2329" spans="1:32">
      <c r="A2329" s="4">
        <v>154</v>
      </c>
      <c r="B2329" s="96">
        <v>10165</v>
      </c>
      <c r="C2329" s="97" t="s">
        <v>534</v>
      </c>
      <c r="D2329" s="85" t="str">
        <f>IF(IF(COUNTIF(AI!A:A,'表格编辑 '!C2329),TRUE,FALSE)=FALSE,"monster",(VLOOKUP(C2329,AI!A:B,2,FALSE)))</f>
        <v>monster</v>
      </c>
      <c r="E2329" s="2">
        <v>63</v>
      </c>
      <c r="F2329" s="86" t="str">
        <f>VLOOKUP(D2329,AI!B:G,2,FALSE)</f>
        <v>AI_born_event(RECEIVER, ARG0, ARG1, ARG2, ARG3,ARG4)</v>
      </c>
      <c r="G2329" s="86" t="str">
        <f>VLOOKUP(D2329,AI!B:G,3,FALSE)</f>
        <v>AI_update_event(RECEIVER, ARG0, ARG1, ARG2, ARG3,ARG4)</v>
      </c>
      <c r="J2329" s="86" t="str">
        <f>VLOOKUP(D2329,AI!B:G,6,FALSE)</f>
        <v>test_deadth_event(RECEIVER, ARG0, ARG1, ARG2, ARG3,ARG4)</v>
      </c>
      <c r="K2329" s="86">
        <f t="shared" si="103"/>
        <v>1</v>
      </c>
      <c r="L2329" s="86">
        <f>IF(怪物属性编辑!AH1955=1,怪物属性编辑!AO1955,0)</f>
        <v>0</v>
      </c>
      <c r="M2329" s="30">
        <f t="shared" si="102"/>
        <v>1890</v>
      </c>
      <c r="AF2329" s="16">
        <v>100154</v>
      </c>
    </row>
    <row r="2330" spans="1:32">
      <c r="A2330" s="4">
        <v>155</v>
      </c>
      <c r="B2330" s="96">
        <v>10166</v>
      </c>
      <c r="C2330" s="97" t="s">
        <v>535</v>
      </c>
      <c r="D2330" s="85" t="str">
        <f>IF(IF(COUNTIF(AI!A:A,'表格编辑 '!C2330),TRUE,FALSE)=FALSE,"monster",(VLOOKUP(C2330,AI!A:B,2,FALSE)))</f>
        <v>monster</v>
      </c>
      <c r="E2330" s="2">
        <v>63</v>
      </c>
      <c r="F2330" s="86" t="str">
        <f>VLOOKUP(D2330,AI!B:G,2,FALSE)</f>
        <v>AI_born_event(RECEIVER, ARG0, ARG1, ARG2, ARG3,ARG4)</v>
      </c>
      <c r="G2330" s="86" t="str">
        <f>VLOOKUP(D2330,AI!B:G,3,FALSE)</f>
        <v>AI_update_event(RECEIVER, ARG0, ARG1, ARG2, ARG3,ARG4)</v>
      </c>
      <c r="J2330" s="86" t="str">
        <f>VLOOKUP(D2330,AI!B:G,6,FALSE)</f>
        <v>test_deadth_event(RECEIVER, ARG0, ARG1, ARG2, ARG3,ARG4)</v>
      </c>
      <c r="K2330" s="86">
        <f t="shared" si="103"/>
        <v>1</v>
      </c>
      <c r="L2330" s="86">
        <f>IF(怪物属性编辑!AH1956=1,怪物属性编辑!AO1956,0)</f>
        <v>0</v>
      </c>
      <c r="M2330" s="30">
        <f t="shared" si="102"/>
        <v>1890</v>
      </c>
      <c r="AF2330" s="16">
        <v>100155</v>
      </c>
    </row>
    <row r="2331" spans="1:32">
      <c r="A2331" s="4">
        <v>156</v>
      </c>
      <c r="B2331" s="96">
        <v>10167</v>
      </c>
      <c r="C2331" s="97" t="s">
        <v>536</v>
      </c>
      <c r="D2331" s="85" t="str">
        <f>IF(IF(COUNTIF(AI!A:A,'表格编辑 '!C2331),TRUE,FALSE)=FALSE,"monster",(VLOOKUP(C2331,AI!A:B,2,FALSE)))</f>
        <v>monster</v>
      </c>
      <c r="E2331" s="2">
        <v>65</v>
      </c>
      <c r="F2331" s="86" t="str">
        <f>VLOOKUP(D2331,AI!B:G,2,FALSE)</f>
        <v>AI_born_event(RECEIVER, ARG0, ARG1, ARG2, ARG3,ARG4)</v>
      </c>
      <c r="G2331" s="86" t="str">
        <f>VLOOKUP(D2331,AI!B:G,3,FALSE)</f>
        <v>AI_update_event(RECEIVER, ARG0, ARG1, ARG2, ARG3,ARG4)</v>
      </c>
      <c r="J2331" s="86" t="str">
        <f>VLOOKUP(D2331,AI!B:G,6,FALSE)</f>
        <v>test_deadth_event(RECEIVER, ARG0, ARG1, ARG2, ARG3,ARG4)</v>
      </c>
      <c r="K2331" s="86">
        <f t="shared" si="103"/>
        <v>1</v>
      </c>
      <c r="L2331" s="86">
        <f>IF(怪物属性编辑!AH1957=1,怪物属性编辑!AO1957,0)</f>
        <v>0</v>
      </c>
      <c r="M2331" s="30">
        <f t="shared" si="102"/>
        <v>1950</v>
      </c>
      <c r="AF2331" s="16">
        <v>100156</v>
      </c>
    </row>
    <row r="2332" spans="1:32">
      <c r="A2332" s="4">
        <v>157</v>
      </c>
      <c r="B2332" s="96">
        <v>10168</v>
      </c>
      <c r="C2332" s="97" t="s">
        <v>537</v>
      </c>
      <c r="D2332" s="85" t="str">
        <f>IF(IF(COUNTIF(AI!A:A,'表格编辑 '!C2332),TRUE,FALSE)=FALSE,"monster",(VLOOKUP(C2332,AI!A:B,2,FALSE)))</f>
        <v>monster</v>
      </c>
      <c r="E2332" s="2">
        <v>65</v>
      </c>
      <c r="F2332" s="86" t="str">
        <f>VLOOKUP(D2332,AI!B:G,2,FALSE)</f>
        <v>AI_born_event(RECEIVER, ARG0, ARG1, ARG2, ARG3,ARG4)</v>
      </c>
      <c r="G2332" s="86" t="str">
        <f>VLOOKUP(D2332,AI!B:G,3,FALSE)</f>
        <v>AI_update_event(RECEIVER, ARG0, ARG1, ARG2, ARG3,ARG4)</v>
      </c>
      <c r="J2332" s="86" t="str">
        <f>VLOOKUP(D2332,AI!B:G,6,FALSE)</f>
        <v>test_deadth_event(RECEIVER, ARG0, ARG1, ARG2, ARG3,ARG4)</v>
      </c>
      <c r="K2332" s="86">
        <f t="shared" si="103"/>
        <v>1</v>
      </c>
      <c r="L2332" s="86">
        <f>IF(怪物属性编辑!AH1958=1,怪物属性编辑!AO1958,0)</f>
        <v>0</v>
      </c>
      <c r="M2332" s="30">
        <f t="shared" si="102"/>
        <v>1950</v>
      </c>
      <c r="AF2332" s="16">
        <v>100157</v>
      </c>
    </row>
    <row r="2333" spans="1:32">
      <c r="A2333" s="4">
        <v>158</v>
      </c>
      <c r="B2333" s="96">
        <v>10169</v>
      </c>
      <c r="C2333" s="97" t="s">
        <v>538</v>
      </c>
      <c r="D2333" s="85" t="str">
        <f>IF(IF(COUNTIF(AI!A:A,'表格编辑 '!C2333),TRUE,FALSE)=FALSE,"monster",(VLOOKUP(C2333,AI!A:B,2,FALSE)))</f>
        <v>monster</v>
      </c>
      <c r="E2333" s="2">
        <v>67</v>
      </c>
      <c r="F2333" s="86" t="str">
        <f>VLOOKUP(D2333,AI!B:G,2,FALSE)</f>
        <v>AI_born_event(RECEIVER, ARG0, ARG1, ARG2, ARG3,ARG4)</v>
      </c>
      <c r="G2333" s="86" t="str">
        <f>VLOOKUP(D2333,AI!B:G,3,FALSE)</f>
        <v>AI_update_event(RECEIVER, ARG0, ARG1, ARG2, ARG3,ARG4)</v>
      </c>
      <c r="J2333" s="86" t="str">
        <f>VLOOKUP(D2333,AI!B:G,6,FALSE)</f>
        <v>test_deadth_event(RECEIVER, ARG0, ARG1, ARG2, ARG3,ARG4)</v>
      </c>
      <c r="K2333" s="86">
        <f t="shared" si="103"/>
        <v>1</v>
      </c>
      <c r="L2333" s="86">
        <f>IF(怪物属性编辑!AH1959=1,怪物属性编辑!AO1959,0)</f>
        <v>0</v>
      </c>
      <c r="M2333" s="30">
        <f t="shared" si="102"/>
        <v>2010</v>
      </c>
      <c r="AF2333" s="16">
        <v>100158</v>
      </c>
    </row>
    <row r="2334" spans="1:32">
      <c r="A2334" s="4">
        <v>159</v>
      </c>
      <c r="B2334" s="96">
        <v>10170</v>
      </c>
      <c r="C2334" s="97" t="s">
        <v>539</v>
      </c>
      <c r="D2334" s="85" t="str">
        <f>IF(IF(COUNTIF(AI!A:A,'表格编辑 '!C2334),TRUE,FALSE)=FALSE,"monster",(VLOOKUP(C2334,AI!A:B,2,FALSE)))</f>
        <v>monster</v>
      </c>
      <c r="E2334" s="2">
        <v>67</v>
      </c>
      <c r="F2334" s="86" t="str">
        <f>VLOOKUP(D2334,AI!B:G,2,FALSE)</f>
        <v>AI_born_event(RECEIVER, ARG0, ARG1, ARG2, ARG3,ARG4)</v>
      </c>
      <c r="G2334" s="86" t="str">
        <f>VLOOKUP(D2334,AI!B:G,3,FALSE)</f>
        <v>AI_update_event(RECEIVER, ARG0, ARG1, ARG2, ARG3,ARG4)</v>
      </c>
      <c r="J2334" s="86" t="str">
        <f>VLOOKUP(D2334,AI!B:G,6,FALSE)</f>
        <v>test_deadth_event(RECEIVER, ARG0, ARG1, ARG2, ARG3,ARG4)</v>
      </c>
      <c r="K2334" s="86">
        <f t="shared" si="103"/>
        <v>1</v>
      </c>
      <c r="L2334" s="86">
        <f>IF(怪物属性编辑!AH1960=1,怪物属性编辑!AO1960,0)</f>
        <v>0</v>
      </c>
      <c r="M2334" s="30">
        <f t="shared" si="102"/>
        <v>2010</v>
      </c>
      <c r="AF2334" s="16">
        <v>100159</v>
      </c>
    </row>
    <row r="2335" spans="1:32">
      <c r="A2335" s="4">
        <v>160</v>
      </c>
      <c r="B2335" s="96">
        <v>10171</v>
      </c>
      <c r="C2335" s="97" t="s">
        <v>501</v>
      </c>
      <c r="D2335" s="85" t="str">
        <f>IF(IF(COUNTIF(AI!A:A,'表格编辑 '!C2335),TRUE,FALSE)=FALSE,"monster",(VLOOKUP(C2335,AI!A:B,2,FALSE)))</f>
        <v>monster</v>
      </c>
      <c r="E2335" s="2">
        <v>69</v>
      </c>
      <c r="F2335" s="86" t="str">
        <f>VLOOKUP(D2335,AI!B:G,2,FALSE)</f>
        <v>AI_born_event(RECEIVER, ARG0, ARG1, ARG2, ARG3,ARG4)</v>
      </c>
      <c r="G2335" s="86" t="str">
        <f>VLOOKUP(D2335,AI!B:G,3,FALSE)</f>
        <v>AI_update_event(RECEIVER, ARG0, ARG1, ARG2, ARG3,ARG4)</v>
      </c>
      <c r="J2335" s="86" t="str">
        <f>VLOOKUP(D2335,AI!B:G,6,FALSE)</f>
        <v>test_deadth_event(RECEIVER, ARG0, ARG1, ARG2, ARG3,ARG4)</v>
      </c>
      <c r="K2335" s="86">
        <f t="shared" si="103"/>
        <v>1</v>
      </c>
      <c r="L2335" s="86">
        <f>IF(怪物属性编辑!AH1961=1,怪物属性编辑!AO1961,0)</f>
        <v>0</v>
      </c>
      <c r="M2335" s="30">
        <f t="shared" si="102"/>
        <v>2070</v>
      </c>
      <c r="AF2335" s="16">
        <v>100160</v>
      </c>
    </row>
    <row r="2336" spans="1:32">
      <c r="A2336" s="4">
        <v>161</v>
      </c>
      <c r="B2336" s="96">
        <v>10172</v>
      </c>
      <c r="C2336" s="97" t="s">
        <v>502</v>
      </c>
      <c r="D2336" s="85" t="str">
        <f>IF(IF(COUNTIF(AI!A:A,'表格编辑 '!C2336),TRUE,FALSE)=FALSE,"monster",(VLOOKUP(C2336,AI!A:B,2,FALSE)))</f>
        <v>monster</v>
      </c>
      <c r="E2336" s="2">
        <v>69</v>
      </c>
      <c r="F2336" s="86" t="str">
        <f>VLOOKUP(D2336,AI!B:G,2,FALSE)</f>
        <v>AI_born_event(RECEIVER, ARG0, ARG1, ARG2, ARG3,ARG4)</v>
      </c>
      <c r="G2336" s="86" t="str">
        <f>VLOOKUP(D2336,AI!B:G,3,FALSE)</f>
        <v>AI_update_event(RECEIVER, ARG0, ARG1, ARG2, ARG3,ARG4)</v>
      </c>
      <c r="J2336" s="86" t="str">
        <f>VLOOKUP(D2336,AI!B:G,6,FALSE)</f>
        <v>test_deadth_event(RECEIVER, ARG0, ARG1, ARG2, ARG3,ARG4)</v>
      </c>
      <c r="K2336" s="86">
        <f t="shared" si="103"/>
        <v>1</v>
      </c>
      <c r="L2336" s="86">
        <f>IF(怪物属性编辑!AH1962=1,怪物属性编辑!AO1962,0)</f>
        <v>0</v>
      </c>
      <c r="M2336" s="30">
        <f t="shared" si="102"/>
        <v>2070</v>
      </c>
      <c r="AF2336" s="16">
        <v>100161</v>
      </c>
    </row>
    <row r="2337" spans="1:32">
      <c r="A2337" s="4">
        <v>162</v>
      </c>
      <c r="B2337" s="96">
        <v>10173</v>
      </c>
      <c r="C2337" s="97" t="s">
        <v>503</v>
      </c>
      <c r="D2337" s="85" t="str">
        <f>IF(IF(COUNTIF(AI!A:A,'表格编辑 '!C2337),TRUE,FALSE)=FALSE,"monster",(VLOOKUP(C2337,AI!A:B,2,FALSE)))</f>
        <v>monster</v>
      </c>
      <c r="E2337" s="2">
        <v>70</v>
      </c>
      <c r="F2337" s="86" t="str">
        <f>VLOOKUP(D2337,AI!B:G,2,FALSE)</f>
        <v>AI_born_event(RECEIVER, ARG0, ARG1, ARG2, ARG3,ARG4)</v>
      </c>
      <c r="G2337" s="86" t="str">
        <f>VLOOKUP(D2337,AI!B:G,3,FALSE)</f>
        <v>AI_update_event(RECEIVER, ARG0, ARG1, ARG2, ARG3,ARG4)</v>
      </c>
      <c r="J2337" s="86" t="str">
        <f>VLOOKUP(D2337,AI!B:G,6,FALSE)</f>
        <v>test_deadth_event(RECEIVER, ARG0, ARG1, ARG2, ARG3,ARG4)</v>
      </c>
      <c r="K2337" s="86">
        <f t="shared" si="103"/>
        <v>1</v>
      </c>
      <c r="L2337" s="86">
        <f>IF(怪物属性编辑!AH1963=1,怪物属性编辑!AO1963,0)</f>
        <v>0</v>
      </c>
      <c r="M2337" s="30">
        <f t="shared" si="102"/>
        <v>2100</v>
      </c>
      <c r="AF2337" s="16">
        <v>100162</v>
      </c>
    </row>
    <row r="2338" spans="1:32">
      <c r="A2338" s="4">
        <v>163</v>
      </c>
      <c r="B2338" s="96">
        <v>10174</v>
      </c>
      <c r="C2338" s="97" t="s">
        <v>504</v>
      </c>
      <c r="D2338" s="85" t="str">
        <f>IF(IF(COUNTIF(AI!A:A,'表格编辑 '!C2338),TRUE,FALSE)=FALSE,"monster",(VLOOKUP(C2338,AI!A:B,2,FALSE)))</f>
        <v>monster</v>
      </c>
      <c r="E2338" s="2">
        <v>70</v>
      </c>
      <c r="F2338" s="86" t="str">
        <f>VLOOKUP(D2338,AI!B:G,2,FALSE)</f>
        <v>AI_born_event(RECEIVER, ARG0, ARG1, ARG2, ARG3,ARG4)</v>
      </c>
      <c r="G2338" s="86" t="str">
        <f>VLOOKUP(D2338,AI!B:G,3,FALSE)</f>
        <v>AI_update_event(RECEIVER, ARG0, ARG1, ARG2, ARG3,ARG4)</v>
      </c>
      <c r="J2338" s="86" t="str">
        <f>VLOOKUP(D2338,AI!B:G,6,FALSE)</f>
        <v>test_deadth_event(RECEIVER, ARG0, ARG1, ARG2, ARG3,ARG4)</v>
      </c>
      <c r="K2338" s="86">
        <f t="shared" si="103"/>
        <v>1</v>
      </c>
      <c r="L2338" s="86">
        <f>IF(怪物属性编辑!AH1964=1,怪物属性编辑!AO1964,0)</f>
        <v>0</v>
      </c>
      <c r="M2338" s="30">
        <f t="shared" si="102"/>
        <v>2100</v>
      </c>
      <c r="AF2338" s="16">
        <v>100163</v>
      </c>
    </row>
    <row r="2339" spans="1:32">
      <c r="A2339" s="4">
        <v>164</v>
      </c>
      <c r="B2339" s="96">
        <v>10175</v>
      </c>
      <c r="C2339" t="s">
        <v>512</v>
      </c>
      <c r="D2339" s="57" t="s">
        <v>513</v>
      </c>
      <c r="E2339" s="2">
        <v>61</v>
      </c>
      <c r="F2339" s="86" t="str">
        <f>VLOOKUP(D2339,AI!B:G,2,FALSE)</f>
        <v>AI_born_event_2(RECEIVER, ARG0, ARG1, ARG2, ARG3,ARG4)</v>
      </c>
      <c r="G2339" s="86" t="str">
        <f>VLOOKUP(D2339,AI!B:G,3,FALSE)</f>
        <v>AI_born_event_2(RECEIVER, ARG0, ARG1, ARG2, ARG3,ARG4)</v>
      </c>
      <c r="J2339" s="86" t="str">
        <f>VLOOKUP(D2339,AI!B:G,6,FALSE)</f>
        <v>test_deadth_event(RECEIVER, ARG0, ARG1, ARG2, ARG3,ARG4)</v>
      </c>
      <c r="K2339" s="86">
        <v>1</v>
      </c>
      <c r="L2339" s="30">
        <v>10000</v>
      </c>
      <c r="M2339" s="30">
        <f t="shared" si="102"/>
        <v>1830</v>
      </c>
      <c r="N2339" s="30">
        <v>400</v>
      </c>
      <c r="O2339" s="30">
        <v>300</v>
      </c>
      <c r="P2339" s="30">
        <v>300</v>
      </c>
      <c r="Q2339" s="30">
        <v>100</v>
      </c>
      <c r="R2339" s="30">
        <v>200</v>
      </c>
      <c r="AF2339" s="16">
        <v>100164</v>
      </c>
    </row>
    <row r="2340" spans="1:32">
      <c r="A2340" s="4">
        <v>165</v>
      </c>
      <c r="B2340" s="96">
        <v>10176</v>
      </c>
      <c r="C2340" t="s">
        <v>514</v>
      </c>
      <c r="D2340" s="57" t="s">
        <v>515</v>
      </c>
      <c r="E2340" s="2">
        <v>61</v>
      </c>
      <c r="F2340" s="86" t="str">
        <f>VLOOKUP(D2340,AI!B:G,2,FALSE)</f>
        <v>AI_born_event_2(RECEIVER, ARG0, ARG1, ARG2, ARG3,ARG4)</v>
      </c>
      <c r="G2340" s="86" t="str">
        <f>VLOOKUP(D2340,AI!B:G,3,FALSE)</f>
        <v>AI_born_event_2(RECEIVER, ARG0, ARG1, ARG2, ARG3,ARG4)</v>
      </c>
      <c r="J2340" s="86" t="str">
        <f>VLOOKUP(D2340,AI!B:G,6,FALSE)</f>
        <v>test_deadth_event(RECEIVER, ARG0, ARG1, ARG2, ARG3,ARG4)</v>
      </c>
      <c r="K2340" s="86">
        <v>1</v>
      </c>
      <c r="L2340" s="30">
        <v>10000</v>
      </c>
      <c r="M2340" s="30">
        <f t="shared" si="102"/>
        <v>1830</v>
      </c>
      <c r="N2340" s="30">
        <v>400</v>
      </c>
      <c r="O2340" s="30">
        <v>300</v>
      </c>
      <c r="P2340" s="30">
        <v>300</v>
      </c>
      <c r="Q2340" s="30">
        <v>300</v>
      </c>
      <c r="R2340" s="30">
        <v>200</v>
      </c>
      <c r="AF2340" s="16">
        <v>100165</v>
      </c>
    </row>
    <row r="2341" spans="1:32">
      <c r="A2341" s="4">
        <v>166</v>
      </c>
      <c r="B2341" s="96">
        <v>10177</v>
      </c>
      <c r="C2341" s="58" t="s">
        <v>516</v>
      </c>
      <c r="D2341" s="57" t="s">
        <v>517</v>
      </c>
      <c r="E2341" s="2">
        <v>63</v>
      </c>
      <c r="F2341" s="86" t="str">
        <f>VLOOKUP(D2341,AI!B:G,2,FALSE)</f>
        <v>AI_born_event_2(RECEIVER, ARG0, ARG1, ARG2, ARG3,ARG4)</v>
      </c>
      <c r="G2341" s="86" t="str">
        <f>VLOOKUP(D2341,AI!B:G,3,FALSE)</f>
        <v>AI_born_event_2(RECEIVER, ARG0, ARG1, ARG2, ARG3,ARG4)</v>
      </c>
      <c r="J2341" s="86" t="str">
        <f>VLOOKUP(D2341,AI!B:G,6,FALSE)</f>
        <v>test_deadth_event(RECEIVER, ARG0, ARG1, ARG2, ARG3,ARG4)</v>
      </c>
      <c r="K2341" s="86">
        <v>1</v>
      </c>
      <c r="L2341" s="30">
        <v>12000</v>
      </c>
      <c r="M2341" s="30">
        <f t="shared" si="102"/>
        <v>1890</v>
      </c>
      <c r="N2341" s="30">
        <v>450</v>
      </c>
      <c r="O2341" s="30">
        <v>350</v>
      </c>
      <c r="P2341" s="30">
        <v>350</v>
      </c>
      <c r="Q2341" s="30">
        <v>200</v>
      </c>
      <c r="R2341" s="30">
        <v>250</v>
      </c>
      <c r="AF2341" s="16">
        <v>100166</v>
      </c>
    </row>
    <row r="2342" spans="1:32">
      <c r="A2342" s="4">
        <v>167</v>
      </c>
      <c r="B2342" s="96">
        <v>10178</v>
      </c>
      <c r="C2342" s="58" t="s">
        <v>518</v>
      </c>
      <c r="D2342" s="57" t="s">
        <v>519</v>
      </c>
      <c r="E2342" s="2">
        <v>63</v>
      </c>
      <c r="F2342" s="86" t="str">
        <f>VLOOKUP(D2342,AI!B:G,2,FALSE)</f>
        <v>AI_born_event_2(RECEIVER, ARG0, ARG1, ARG2, ARG3,ARG4)</v>
      </c>
      <c r="G2342" s="86" t="str">
        <f>VLOOKUP(D2342,AI!B:G,3,FALSE)</f>
        <v>AI_born_event_2(RECEIVER, ARG0, ARG1, ARG2, ARG3,ARG4)</v>
      </c>
      <c r="J2342" s="86" t="str">
        <f>VLOOKUP(D2342,AI!B:G,6,FALSE)</f>
        <v>test_deadth_event(RECEIVER, ARG0, ARG1, ARG2, ARG3,ARG4)</v>
      </c>
      <c r="K2342" s="86">
        <v>1</v>
      </c>
      <c r="L2342" s="30">
        <v>12000</v>
      </c>
      <c r="M2342" s="30">
        <f t="shared" si="102"/>
        <v>1890</v>
      </c>
      <c r="N2342" s="30">
        <v>450</v>
      </c>
      <c r="O2342" s="30">
        <v>350</v>
      </c>
      <c r="P2342" s="30">
        <v>350</v>
      </c>
      <c r="Q2342" s="30">
        <v>300</v>
      </c>
      <c r="R2342" s="30">
        <v>250</v>
      </c>
      <c r="AF2342" s="16">
        <v>100167</v>
      </c>
    </row>
    <row r="2343" spans="1:32">
      <c r="A2343" s="4">
        <v>168</v>
      </c>
      <c r="B2343" s="96">
        <v>10179</v>
      </c>
      <c r="C2343" s="58" t="s">
        <v>520</v>
      </c>
      <c r="D2343" s="57" t="s">
        <v>521</v>
      </c>
      <c r="E2343" s="2">
        <v>65</v>
      </c>
      <c r="F2343" s="86" t="str">
        <f>VLOOKUP(D2343,AI!B:G,2,FALSE)</f>
        <v>AI_born_event_2(RECEIVER, ARG0, ARG1, ARG2, ARG3,ARG4)</v>
      </c>
      <c r="G2343" s="86" t="str">
        <f>VLOOKUP(D2343,AI!B:G,3,FALSE)</f>
        <v>AI_born_event_2(RECEIVER, ARG0, ARG1, ARG2, ARG3,ARG4)</v>
      </c>
      <c r="J2343" s="86" t="str">
        <f>VLOOKUP(D2343,AI!B:G,6,FALSE)</f>
        <v>test_deadth_event(RECEIVER, ARG0, ARG1, ARG2, ARG3,ARG4)</v>
      </c>
      <c r="K2343" s="86">
        <v>1</v>
      </c>
      <c r="L2343" s="30">
        <v>15000</v>
      </c>
      <c r="M2343" s="30">
        <f t="shared" si="102"/>
        <v>1950</v>
      </c>
      <c r="N2343" s="30">
        <v>500</v>
      </c>
      <c r="O2343" s="30">
        <v>400</v>
      </c>
      <c r="P2343" s="30">
        <v>400</v>
      </c>
      <c r="Q2343" s="30">
        <v>100</v>
      </c>
      <c r="R2343" s="30">
        <v>300</v>
      </c>
      <c r="AF2343" s="16">
        <v>100168</v>
      </c>
    </row>
    <row r="2344" spans="1:32">
      <c r="A2344" s="4">
        <v>169</v>
      </c>
      <c r="B2344" s="96">
        <v>10180</v>
      </c>
      <c r="C2344" s="58" t="s">
        <v>522</v>
      </c>
      <c r="D2344" s="57" t="s">
        <v>523</v>
      </c>
      <c r="E2344" s="2">
        <v>65</v>
      </c>
      <c r="F2344" s="86" t="str">
        <f>VLOOKUP(D2344,AI!B:G,2,FALSE)</f>
        <v>AI_born_event_2(RECEIVER, ARG0, ARG1, ARG2, ARG3,ARG4)</v>
      </c>
      <c r="G2344" s="86" t="str">
        <f>VLOOKUP(D2344,AI!B:G,3,FALSE)</f>
        <v>AI_born_event_2(RECEIVER, ARG0, ARG1, ARG2, ARG3,ARG4)</v>
      </c>
      <c r="J2344" s="86" t="str">
        <f>VLOOKUP(D2344,AI!B:G,6,FALSE)</f>
        <v>test_deadth_event(RECEIVER, ARG0, ARG1, ARG2, ARG3,ARG4)</v>
      </c>
      <c r="K2344" s="86">
        <v>1</v>
      </c>
      <c r="L2344" s="30">
        <v>15000</v>
      </c>
      <c r="M2344" s="30">
        <f t="shared" si="102"/>
        <v>1950</v>
      </c>
      <c r="N2344" s="30">
        <v>500</v>
      </c>
      <c r="O2344" s="30">
        <v>400</v>
      </c>
      <c r="P2344" s="30">
        <v>400</v>
      </c>
      <c r="Q2344" s="30">
        <v>300</v>
      </c>
      <c r="R2344" s="30">
        <v>300</v>
      </c>
      <c r="AF2344" s="16">
        <v>100169</v>
      </c>
    </row>
    <row r="2345" spans="1:32">
      <c r="A2345" s="4">
        <v>170</v>
      </c>
      <c r="B2345" s="96">
        <v>10181</v>
      </c>
      <c r="C2345" s="58" t="s">
        <v>524</v>
      </c>
      <c r="D2345" s="57" t="s">
        <v>525</v>
      </c>
      <c r="E2345" s="2">
        <v>67</v>
      </c>
      <c r="F2345" s="86" t="str">
        <f>VLOOKUP(D2345,AI!B:G,2,FALSE)</f>
        <v>AI_born_event_2(RECEIVER, ARG0, ARG1, ARG2, ARG3,ARG4)</v>
      </c>
      <c r="G2345" s="86" t="str">
        <f>VLOOKUP(D2345,AI!B:G,3,FALSE)</f>
        <v>AI_born_event_2(RECEIVER, ARG0, ARG1, ARG2, ARG3,ARG4)</v>
      </c>
      <c r="J2345" s="86" t="str">
        <f>VLOOKUP(D2345,AI!B:G,6,FALSE)</f>
        <v>test_deadth_event(RECEIVER, ARG0, ARG1, ARG2, ARG3,ARG4)</v>
      </c>
      <c r="K2345" s="86">
        <v>1</v>
      </c>
      <c r="L2345" s="30">
        <v>19000</v>
      </c>
      <c r="M2345" s="30">
        <f t="shared" si="102"/>
        <v>2010</v>
      </c>
      <c r="N2345" s="30">
        <v>550</v>
      </c>
      <c r="O2345" s="30">
        <v>450</v>
      </c>
      <c r="P2345" s="30">
        <v>450</v>
      </c>
      <c r="Q2345" s="30">
        <v>150</v>
      </c>
      <c r="R2345" s="30">
        <v>350</v>
      </c>
      <c r="AF2345" s="16">
        <v>100170</v>
      </c>
    </row>
    <row r="2346" spans="1:32">
      <c r="A2346" s="4">
        <v>171</v>
      </c>
      <c r="B2346" s="96">
        <v>10182</v>
      </c>
      <c r="C2346" s="58" t="s">
        <v>479</v>
      </c>
      <c r="D2346" s="57" t="s">
        <v>480</v>
      </c>
      <c r="E2346" s="2">
        <v>67</v>
      </c>
      <c r="F2346" s="86" t="str">
        <f>VLOOKUP(D2346,AI!B:G,2,FALSE)</f>
        <v>AI_born_event_2(RECEIVER, ARG0, ARG1, ARG2, ARG3,ARG4)</v>
      </c>
      <c r="G2346" s="86" t="str">
        <f>VLOOKUP(D2346,AI!B:G,3,FALSE)</f>
        <v>AI_born_event_2(RECEIVER, ARG0, ARG1, ARG2, ARG3,ARG4)</v>
      </c>
      <c r="J2346" s="86" t="str">
        <f>VLOOKUP(D2346,AI!B:G,6,FALSE)</f>
        <v>test_deadth_event(RECEIVER, ARG0, ARG1, ARG2, ARG3,ARG4)</v>
      </c>
      <c r="K2346" s="86">
        <v>1</v>
      </c>
      <c r="L2346" s="30">
        <v>19000</v>
      </c>
      <c r="M2346" s="30">
        <f t="shared" si="102"/>
        <v>2010</v>
      </c>
      <c r="N2346" s="30">
        <v>550</v>
      </c>
      <c r="O2346" s="30">
        <v>450</v>
      </c>
      <c r="P2346" s="30">
        <v>450</v>
      </c>
      <c r="Q2346" s="30">
        <v>350</v>
      </c>
      <c r="R2346" s="30">
        <v>350</v>
      </c>
      <c r="AF2346" s="16">
        <v>100171</v>
      </c>
    </row>
    <row r="2347" spans="1:32">
      <c r="A2347" s="4">
        <v>172</v>
      </c>
      <c r="B2347" s="96">
        <v>10183</v>
      </c>
      <c r="C2347" s="58" t="s">
        <v>526</v>
      </c>
      <c r="D2347" s="57" t="s">
        <v>527</v>
      </c>
      <c r="E2347" s="2">
        <v>69</v>
      </c>
      <c r="F2347" s="86" t="str">
        <f>VLOOKUP(D2347,AI!B:G,2,FALSE)</f>
        <v>AI_born_event_2(RECEIVER, ARG0, ARG1, ARG2, ARG3,ARG4)</v>
      </c>
      <c r="G2347" s="86" t="str">
        <f>VLOOKUP(D2347,AI!B:G,3,FALSE)</f>
        <v>AI_born_event_2(RECEIVER, ARG0, ARG1, ARG2, ARG3,ARG4)</v>
      </c>
      <c r="J2347" s="86" t="str">
        <f>VLOOKUP(D2347,AI!B:G,6,FALSE)</f>
        <v>test_deadth_event(RECEIVER, ARG0, ARG1, ARG2, ARG3,ARG4)</v>
      </c>
      <c r="K2347" s="86">
        <v>1</v>
      </c>
      <c r="L2347" s="30">
        <v>24000</v>
      </c>
      <c r="M2347" s="30">
        <f t="shared" si="102"/>
        <v>2070</v>
      </c>
      <c r="N2347" s="30">
        <v>600</v>
      </c>
      <c r="O2347" s="30">
        <v>500</v>
      </c>
      <c r="P2347" s="30">
        <v>500</v>
      </c>
      <c r="Q2347" s="30">
        <v>200</v>
      </c>
      <c r="R2347" s="30">
        <v>400</v>
      </c>
      <c r="AF2347" s="16">
        <v>100172</v>
      </c>
    </row>
    <row r="2348" spans="1:32">
      <c r="A2348" s="4">
        <v>173</v>
      </c>
      <c r="B2348" s="96">
        <v>10184</v>
      </c>
      <c r="C2348" s="58" t="s">
        <v>528</v>
      </c>
      <c r="D2348" s="57" t="s">
        <v>529</v>
      </c>
      <c r="E2348" s="2">
        <v>69</v>
      </c>
      <c r="F2348" s="86" t="str">
        <f>VLOOKUP(D2348,AI!B:G,2,FALSE)</f>
        <v>AI_born_event_2(RECEIVER, ARG0, ARG1, ARG2, ARG3,ARG4)</v>
      </c>
      <c r="G2348" s="86" t="str">
        <f>VLOOKUP(D2348,AI!B:G,3,FALSE)</f>
        <v>AI_born_event_2(RECEIVER, ARG0, ARG1, ARG2, ARG3,ARG4)</v>
      </c>
      <c r="J2348" s="86" t="str">
        <f>VLOOKUP(D2348,AI!B:G,6,FALSE)</f>
        <v>test_deadth_event(RECEIVER, ARG0, ARG1, ARG2, ARG3,ARG4)</v>
      </c>
      <c r="K2348" s="86">
        <v>1</v>
      </c>
      <c r="L2348" s="30">
        <v>24000</v>
      </c>
      <c r="M2348" s="30">
        <f t="shared" si="102"/>
        <v>2070</v>
      </c>
      <c r="N2348" s="30">
        <v>600</v>
      </c>
      <c r="O2348" s="30">
        <v>500</v>
      </c>
      <c r="P2348" s="30">
        <v>500</v>
      </c>
      <c r="Q2348" s="30">
        <v>400</v>
      </c>
      <c r="R2348" s="30">
        <v>400</v>
      </c>
      <c r="AF2348" s="16">
        <v>100173</v>
      </c>
    </row>
    <row r="2349" spans="1:32">
      <c r="A2349" s="4">
        <v>174</v>
      </c>
      <c r="B2349" s="96">
        <v>10185</v>
      </c>
      <c r="C2349" s="58" t="s">
        <v>530</v>
      </c>
      <c r="D2349" s="57" t="s">
        <v>531</v>
      </c>
      <c r="E2349" s="2">
        <v>70</v>
      </c>
      <c r="F2349" s="86" t="str">
        <f>VLOOKUP(D2349,AI!B:G,2,FALSE)</f>
        <v>AI_born_event_2(RECEIVER, ARG0, ARG1, ARG2, ARG3,ARG4)</v>
      </c>
      <c r="G2349" s="86" t="str">
        <f>VLOOKUP(D2349,AI!B:G,3,FALSE)</f>
        <v>AI_born_event_2(RECEIVER, ARG0, ARG1, ARG2, ARG3,ARG4)</v>
      </c>
      <c r="J2349" s="86" t="str">
        <f>VLOOKUP(D2349,AI!B:G,6,FALSE)</f>
        <v>test_deadth_event(RECEIVER, ARG0, ARG1, ARG2, ARG3,ARG4)</v>
      </c>
      <c r="K2349" s="86">
        <v>1</v>
      </c>
      <c r="L2349" s="30">
        <v>30000</v>
      </c>
      <c r="M2349" s="30">
        <f t="shared" si="102"/>
        <v>2100</v>
      </c>
      <c r="N2349" s="30">
        <v>700</v>
      </c>
      <c r="O2349" s="30">
        <v>600</v>
      </c>
      <c r="P2349" s="30">
        <v>600</v>
      </c>
      <c r="Q2349" s="30">
        <v>250</v>
      </c>
      <c r="R2349" s="30">
        <v>500</v>
      </c>
      <c r="AF2349" s="16">
        <v>100174</v>
      </c>
    </row>
    <row r="2350" spans="1:32">
      <c r="A2350" s="4">
        <v>175</v>
      </c>
      <c r="B2350" s="96">
        <v>10186</v>
      </c>
      <c r="C2350" s="58" t="s">
        <v>481</v>
      </c>
      <c r="D2350" s="57" t="s">
        <v>482</v>
      </c>
      <c r="E2350" s="2">
        <v>70</v>
      </c>
      <c r="F2350" s="86" t="str">
        <f>VLOOKUP(D2350,AI!B:G,2,FALSE)</f>
        <v>AI_born_event_2(RECEIVER, ARG0, ARG1, ARG2, ARG3,ARG4)</v>
      </c>
      <c r="G2350" s="86" t="str">
        <f>VLOOKUP(D2350,AI!B:G,3,FALSE)</f>
        <v>AI_born_event_2(RECEIVER, ARG0, ARG1, ARG2, ARG3,ARG4)</v>
      </c>
      <c r="J2350" s="86" t="str">
        <f>VLOOKUP(D2350,AI!B:G,6,FALSE)</f>
        <v>test_deadth_event(RECEIVER, ARG0, ARG1, ARG2, ARG3,ARG4)</v>
      </c>
      <c r="K2350" s="86">
        <v>1</v>
      </c>
      <c r="L2350" s="30">
        <v>30000</v>
      </c>
      <c r="M2350" s="30">
        <f t="shared" si="102"/>
        <v>2100</v>
      </c>
      <c r="N2350" s="30">
        <v>700</v>
      </c>
      <c r="O2350" s="30">
        <v>600</v>
      </c>
      <c r="P2350" s="30">
        <v>600</v>
      </c>
      <c r="Q2350" s="30">
        <v>500</v>
      </c>
      <c r="R2350" s="30">
        <v>500</v>
      </c>
      <c r="AF2350" s="16">
        <v>100175</v>
      </c>
    </row>
    <row r="2351" spans="1:32">
      <c r="A2351" s="17">
        <v>80001</v>
      </c>
      <c r="B2351" s="5">
        <v>10131</v>
      </c>
      <c r="C2351" s="5" t="str">
        <f>VLOOKUP(B2351,映射!A:B,2,FALSE)</f>
        <v>蜥蝪战士</v>
      </c>
      <c r="D2351" s="85" t="str">
        <f>IF(IF(COUNTIF(AI!A:A,'表格编辑 '!C2351),TRUE,FALSE)=FALSE,"monster",(VLOOKUP(C2351,AI!A:B,2,FALSE)))</f>
        <v>monster</v>
      </c>
      <c r="E2351" s="5">
        <v>20</v>
      </c>
      <c r="F2351" s="86" t="str">
        <f>VLOOKUP(D2351,AI!B:G,2,FALSE)</f>
        <v>AI_born_event(RECEIVER, ARG0, ARG1, ARG2, ARG3,ARG4)</v>
      </c>
      <c r="G2351" s="86" t="str">
        <f>VLOOKUP(D2351,AI!B:G,3,FALSE)</f>
        <v>AI_update_event(RECEIVER, ARG0, ARG1, ARG2, ARG3,ARG4)</v>
      </c>
      <c r="H2351" s="86"/>
      <c r="I2351" s="86"/>
      <c r="J2351" s="86" t="str">
        <f>VLOOKUP(D2351,AI!B:G,6,FALSE)</f>
        <v>test_deadth_event(RECEIVER, ARG0, ARG1, ARG2, ARG3,ARG4)</v>
      </c>
      <c r="K2351" s="86">
        <f t="shared" ref="K2351:K2369" si="104">IF(AND(L2351="",M2351="",N2351="",O2351=""),0,1)</f>
        <v>0</v>
      </c>
      <c r="L2351" s="86"/>
      <c r="M2351" s="89"/>
      <c r="N2351" s="86"/>
      <c r="O2351" s="86"/>
      <c r="P2351" s="86"/>
      <c r="Q2351" s="86"/>
      <c r="R2351" s="86"/>
      <c r="S2351" s="86"/>
      <c r="T2351" s="86"/>
      <c r="U2351" s="86"/>
      <c r="V2351" s="86"/>
      <c r="W2351" s="86"/>
      <c r="X2351" s="86"/>
      <c r="Y2351" s="86"/>
      <c r="Z2351" s="86"/>
      <c r="AA2351" s="86"/>
      <c r="AB2351" s="86"/>
      <c r="AC2351" s="86"/>
      <c r="AD2351" s="86"/>
      <c r="AE2351" s="86"/>
      <c r="AF2351" s="90">
        <v>120001</v>
      </c>
    </row>
    <row r="2352" spans="1:32">
      <c r="A2352" s="17">
        <v>80002</v>
      </c>
      <c r="B2352" s="5">
        <v>10130</v>
      </c>
      <c r="C2352" s="5" t="str">
        <f>VLOOKUP(B2352,映射!A:B,2,FALSE)</f>
        <v>黄金螃蟹</v>
      </c>
      <c r="D2352" s="85" t="str">
        <f>IF(IF(COUNTIF(AI!A:A,'表格编辑 '!C2352),TRUE,FALSE)=FALSE,"monster",(VLOOKUP(C2352,AI!A:B,2,FALSE)))</f>
        <v>monster</v>
      </c>
      <c r="E2352" s="5">
        <v>20</v>
      </c>
      <c r="F2352" s="86" t="str">
        <f>VLOOKUP(D2352,AI!B:G,2,FALSE)</f>
        <v>AI_born_event(RECEIVER, ARG0, ARG1, ARG2, ARG3,ARG4)</v>
      </c>
      <c r="G2352" s="86" t="str">
        <f>VLOOKUP(D2352,AI!B:G,3,FALSE)</f>
        <v>AI_update_event(RECEIVER, ARG0, ARG1, ARG2, ARG3,ARG4)</v>
      </c>
      <c r="H2352" s="86"/>
      <c r="I2352" s="86"/>
      <c r="J2352" s="86" t="str">
        <f>VLOOKUP(D2352,AI!B:G,6,FALSE)</f>
        <v>test_deadth_event(RECEIVER, ARG0, ARG1, ARG2, ARG3,ARG4)</v>
      </c>
      <c r="K2352" s="86">
        <f t="shared" si="104"/>
        <v>0</v>
      </c>
      <c r="L2352" s="86"/>
      <c r="M2352" s="89"/>
      <c r="N2352" s="86"/>
      <c r="O2352" s="86"/>
      <c r="P2352" s="86"/>
      <c r="Q2352" s="86"/>
      <c r="R2352" s="86"/>
      <c r="S2352" s="86"/>
      <c r="T2352" s="86"/>
      <c r="U2352" s="86"/>
      <c r="V2352" s="86"/>
      <c r="W2352" s="86"/>
      <c r="X2352" s="86"/>
      <c r="Y2352" s="86"/>
      <c r="Z2352" s="86"/>
      <c r="AA2352" s="86"/>
      <c r="AB2352" s="86"/>
      <c r="AC2352" s="86"/>
      <c r="AD2352" s="86"/>
      <c r="AE2352" s="86"/>
      <c r="AF2352" s="90">
        <v>120002</v>
      </c>
    </row>
    <row r="2353" spans="1:32">
      <c r="A2353" s="17">
        <v>80003</v>
      </c>
      <c r="B2353" s="5">
        <v>10052</v>
      </c>
      <c r="C2353" s="5" t="str">
        <f>VLOOKUP(B2353,映射!A:B,2,FALSE)</f>
        <v>恶魔蝙蝠</v>
      </c>
      <c r="D2353" s="85" t="str">
        <f>IF(IF(COUNTIF(AI!A:A,'表格编辑 '!C2353),TRUE,FALSE)=FALSE,"monster",(VLOOKUP(C2353,AI!A:B,2,FALSE)))</f>
        <v>monster</v>
      </c>
      <c r="E2353" s="5">
        <v>20</v>
      </c>
      <c r="F2353" s="86" t="str">
        <f>VLOOKUP(D2353,AI!B:G,2,FALSE)</f>
        <v>AI_born_event(RECEIVER, ARG0, ARG1, ARG2, ARG3,ARG4)</v>
      </c>
      <c r="G2353" s="86" t="str">
        <f>VLOOKUP(D2353,AI!B:G,3,FALSE)</f>
        <v>AI_update_event(RECEIVER, ARG0, ARG1, ARG2, ARG3,ARG4)</v>
      </c>
      <c r="H2353" s="86"/>
      <c r="I2353" s="86"/>
      <c r="J2353" s="86" t="str">
        <f>VLOOKUP(D2353,AI!B:G,6,FALSE)</f>
        <v>test_deadth_event(RECEIVER, ARG0, ARG1, ARG2, ARG3,ARG4)</v>
      </c>
      <c r="K2353" s="86">
        <f t="shared" si="104"/>
        <v>0</v>
      </c>
      <c r="L2353" s="86"/>
      <c r="M2353" s="89"/>
      <c r="N2353" s="86"/>
      <c r="O2353" s="86"/>
      <c r="P2353" s="86"/>
      <c r="Q2353" s="86"/>
      <c r="R2353" s="86"/>
      <c r="S2353" s="86"/>
      <c r="T2353" s="86"/>
      <c r="U2353" s="86"/>
      <c r="V2353" s="86"/>
      <c r="W2353" s="86"/>
      <c r="X2353" s="86"/>
      <c r="Y2353" s="86"/>
      <c r="Z2353" s="86"/>
      <c r="AA2353" s="86"/>
      <c r="AB2353" s="86"/>
      <c r="AC2353" s="86"/>
      <c r="AD2353" s="86"/>
      <c r="AE2353" s="86"/>
      <c r="AF2353" s="90">
        <v>120003</v>
      </c>
    </row>
    <row r="2354" spans="1:32">
      <c r="A2354" s="17">
        <v>80004</v>
      </c>
      <c r="B2354" s="5">
        <v>10144</v>
      </c>
      <c r="C2354" s="5" t="str">
        <f>VLOOKUP(B2354,映射!A:B,2,FALSE)</f>
        <v>哥布林</v>
      </c>
      <c r="D2354" s="85" t="str">
        <f>IF(IF(COUNTIF(AI!A:A,'表格编辑 '!C2354),TRUE,FALSE)=FALSE,"monster",(VLOOKUP(C2354,AI!A:B,2,FALSE)))</f>
        <v>monster</v>
      </c>
      <c r="E2354" s="5">
        <v>20</v>
      </c>
      <c r="F2354" s="86" t="str">
        <f>VLOOKUP(D2354,AI!B:G,2,FALSE)</f>
        <v>AI_born_event(RECEIVER, ARG0, ARG1, ARG2, ARG3,ARG4)</v>
      </c>
      <c r="G2354" s="86" t="str">
        <f>VLOOKUP(D2354,AI!B:G,3,FALSE)</f>
        <v>AI_update_event(RECEIVER, ARG0, ARG1, ARG2, ARG3,ARG4)</v>
      </c>
      <c r="H2354" s="86"/>
      <c r="I2354" s="86"/>
      <c r="J2354" s="86" t="str">
        <f>VLOOKUP(D2354,AI!B:G,6,FALSE)</f>
        <v>test_deadth_event(RECEIVER, ARG0, ARG1, ARG2, ARG3,ARG4)</v>
      </c>
      <c r="K2354" s="86">
        <f t="shared" si="104"/>
        <v>0</v>
      </c>
      <c r="L2354" s="86"/>
      <c r="M2354" s="89"/>
      <c r="N2354" s="86"/>
      <c r="O2354" s="86"/>
      <c r="P2354" s="86"/>
      <c r="Q2354" s="86"/>
      <c r="R2354" s="86"/>
      <c r="S2354" s="86"/>
      <c r="T2354" s="86"/>
      <c r="U2354" s="86"/>
      <c r="V2354" s="86"/>
      <c r="W2354" s="86"/>
      <c r="X2354" s="86"/>
      <c r="Y2354" s="86"/>
      <c r="Z2354" s="86"/>
      <c r="AA2354" s="86"/>
      <c r="AB2354" s="86"/>
      <c r="AC2354" s="86"/>
      <c r="AD2354" s="86"/>
      <c r="AE2354" s="86"/>
      <c r="AF2354" s="90">
        <v>120004</v>
      </c>
    </row>
    <row r="2355" spans="1:32">
      <c r="A2355" s="17">
        <v>80005</v>
      </c>
      <c r="B2355" s="5">
        <v>10101</v>
      </c>
      <c r="C2355" s="5" t="str">
        <f>VLOOKUP(B2355,映射!A:B,2,FALSE)</f>
        <v>风精</v>
      </c>
      <c r="D2355" s="85" t="str">
        <f>IF(IF(COUNTIF(AI!A:A,'表格编辑 '!C2355),TRUE,FALSE)=FALSE,"monster",(VLOOKUP(C2355,AI!A:B,2,FALSE)))</f>
        <v>monster</v>
      </c>
      <c r="E2355" s="5">
        <v>20</v>
      </c>
      <c r="F2355" s="86" t="str">
        <f>VLOOKUP(D2355,AI!B:G,2,FALSE)</f>
        <v>AI_born_event(RECEIVER, ARG0, ARG1, ARG2, ARG3,ARG4)</v>
      </c>
      <c r="G2355" s="86" t="str">
        <f>VLOOKUP(D2355,AI!B:G,3,FALSE)</f>
        <v>AI_update_event(RECEIVER, ARG0, ARG1, ARG2, ARG3,ARG4)</v>
      </c>
      <c r="H2355" s="86"/>
      <c r="I2355" s="86"/>
      <c r="J2355" s="86" t="str">
        <f>VLOOKUP(D2355,AI!B:G,6,FALSE)</f>
        <v>test_deadth_event(RECEIVER, ARG0, ARG1, ARG2, ARG3,ARG4)</v>
      </c>
      <c r="K2355" s="86">
        <f t="shared" si="104"/>
        <v>0</v>
      </c>
      <c r="L2355" s="86"/>
      <c r="M2355" s="89"/>
      <c r="N2355" s="86"/>
      <c r="O2355" s="86"/>
      <c r="P2355" s="86"/>
      <c r="Q2355" s="86"/>
      <c r="R2355" s="86"/>
      <c r="S2355" s="86"/>
      <c r="T2355" s="86"/>
      <c r="U2355" s="86"/>
      <c r="V2355" s="86"/>
      <c r="W2355" s="86"/>
      <c r="X2355" s="86"/>
      <c r="Y2355" s="86"/>
      <c r="Z2355" s="86"/>
      <c r="AA2355" s="86"/>
      <c r="AB2355" s="86"/>
      <c r="AC2355" s="86"/>
      <c r="AD2355" s="86"/>
      <c r="AE2355" s="86"/>
      <c r="AF2355" s="90">
        <v>120005</v>
      </c>
    </row>
    <row r="2356" spans="1:32">
      <c r="A2356" s="17">
        <v>80006</v>
      </c>
      <c r="B2356" s="5">
        <v>10058</v>
      </c>
      <c r="C2356" s="5" t="str">
        <f>VLOOKUP(B2356,映射!A:B,2,FALSE)</f>
        <v>兔耳蝙蝠</v>
      </c>
      <c r="D2356" s="85" t="str">
        <f>IF(IF(COUNTIF(AI!A:A,'表格编辑 '!C2356),TRUE,FALSE)=FALSE,"monster",(VLOOKUP(C2356,AI!A:B,2,FALSE)))</f>
        <v>monster</v>
      </c>
      <c r="E2356" s="5">
        <v>20</v>
      </c>
      <c r="F2356" s="86" t="str">
        <f>VLOOKUP(D2356,AI!B:G,2,FALSE)</f>
        <v>AI_born_event(RECEIVER, ARG0, ARG1, ARG2, ARG3,ARG4)</v>
      </c>
      <c r="G2356" s="86" t="str">
        <f>VLOOKUP(D2356,AI!B:G,3,FALSE)</f>
        <v>AI_update_event(RECEIVER, ARG0, ARG1, ARG2, ARG3,ARG4)</v>
      </c>
      <c r="H2356" s="86"/>
      <c r="I2356" s="86"/>
      <c r="J2356" s="86" t="str">
        <f>VLOOKUP(D2356,AI!B:G,6,FALSE)</f>
        <v>test_deadth_event(RECEIVER, ARG0, ARG1, ARG2, ARG3,ARG4)</v>
      </c>
      <c r="K2356" s="86">
        <f t="shared" si="104"/>
        <v>0</v>
      </c>
      <c r="L2356" s="86"/>
      <c r="M2356" s="89"/>
      <c r="N2356" s="86"/>
      <c r="O2356" s="86"/>
      <c r="P2356" s="86"/>
      <c r="Q2356" s="86"/>
      <c r="R2356" s="86"/>
      <c r="S2356" s="86"/>
      <c r="T2356" s="86"/>
      <c r="U2356" s="86"/>
      <c r="V2356" s="86"/>
      <c r="W2356" s="86"/>
      <c r="X2356" s="86"/>
      <c r="Y2356" s="86"/>
      <c r="Z2356" s="86"/>
      <c r="AA2356" s="86"/>
      <c r="AB2356" s="86"/>
      <c r="AC2356" s="86"/>
      <c r="AD2356" s="86"/>
      <c r="AE2356" s="86"/>
      <c r="AF2356" s="90">
        <v>120006</v>
      </c>
    </row>
    <row r="2357" spans="1:32">
      <c r="A2357" s="17">
        <v>80007</v>
      </c>
      <c r="B2357" s="5">
        <v>10049</v>
      </c>
      <c r="C2357" s="5" t="str">
        <f>VLOOKUP(B2357,映射!A:B,2,FALSE)</f>
        <v>扫把蝙蝠</v>
      </c>
      <c r="D2357" s="85" t="str">
        <f>IF(IF(COUNTIF(AI!A:A,'表格编辑 '!C2357),TRUE,FALSE)=FALSE,"monster",(VLOOKUP(C2357,AI!A:B,2,FALSE)))</f>
        <v>monster</v>
      </c>
      <c r="E2357" s="5">
        <v>20</v>
      </c>
      <c r="F2357" s="86" t="str">
        <f>VLOOKUP(D2357,AI!B:G,2,FALSE)</f>
        <v>AI_born_event(RECEIVER, ARG0, ARG1, ARG2, ARG3,ARG4)</v>
      </c>
      <c r="G2357" s="86" t="str">
        <f>VLOOKUP(D2357,AI!B:G,3,FALSE)</f>
        <v>AI_update_event(RECEIVER, ARG0, ARG1, ARG2, ARG3,ARG4)</v>
      </c>
      <c r="H2357" s="86"/>
      <c r="I2357" s="86"/>
      <c r="J2357" s="86" t="str">
        <f>VLOOKUP(D2357,AI!B:G,6,FALSE)</f>
        <v>test_deadth_event(RECEIVER, ARG0, ARG1, ARG2, ARG3,ARG4)</v>
      </c>
      <c r="K2357" s="86">
        <f t="shared" si="104"/>
        <v>0</v>
      </c>
      <c r="L2357" s="86"/>
      <c r="M2357" s="89"/>
      <c r="N2357" s="86"/>
      <c r="O2357" s="86"/>
      <c r="P2357" s="86"/>
      <c r="Q2357" s="86"/>
      <c r="R2357" s="86"/>
      <c r="S2357" s="86"/>
      <c r="T2357" s="86"/>
      <c r="U2357" s="86"/>
      <c r="V2357" s="86"/>
      <c r="W2357" s="86"/>
      <c r="X2357" s="86"/>
      <c r="Y2357" s="86"/>
      <c r="Z2357" s="86"/>
      <c r="AA2357" s="86"/>
      <c r="AB2357" s="86"/>
      <c r="AC2357" s="86"/>
      <c r="AD2357" s="86"/>
      <c r="AE2357" s="86"/>
      <c r="AF2357" s="90">
        <v>120007</v>
      </c>
    </row>
    <row r="2358" spans="1:32">
      <c r="A2358" s="17">
        <v>80008</v>
      </c>
      <c r="B2358" s="5">
        <v>10093</v>
      </c>
      <c r="C2358" s="5" t="str">
        <f>VLOOKUP(B2358,映射!A:B,2,FALSE)</f>
        <v>兔耳仙人掌</v>
      </c>
      <c r="D2358" s="85" t="str">
        <f>IF(IF(COUNTIF(AI!A:A,'表格编辑 '!C2358),TRUE,FALSE)=FALSE,"monster",(VLOOKUP(C2358,AI!A:B,2,FALSE)))</f>
        <v>monster</v>
      </c>
      <c r="E2358" s="5">
        <v>20</v>
      </c>
      <c r="F2358" s="86" t="str">
        <f>VLOOKUP(D2358,AI!B:G,2,FALSE)</f>
        <v>AI_born_event(RECEIVER, ARG0, ARG1, ARG2, ARG3,ARG4)</v>
      </c>
      <c r="G2358" s="86" t="str">
        <f>VLOOKUP(D2358,AI!B:G,3,FALSE)</f>
        <v>AI_update_event(RECEIVER, ARG0, ARG1, ARG2, ARG3,ARG4)</v>
      </c>
      <c r="H2358" s="86"/>
      <c r="I2358" s="86"/>
      <c r="J2358" s="86" t="str">
        <f>VLOOKUP(D2358,AI!B:G,6,FALSE)</f>
        <v>test_deadth_event(RECEIVER, ARG0, ARG1, ARG2, ARG3,ARG4)</v>
      </c>
      <c r="K2358" s="86">
        <f t="shared" si="104"/>
        <v>0</v>
      </c>
      <c r="L2358" s="86"/>
      <c r="M2358" s="89"/>
      <c r="N2358" s="86"/>
      <c r="O2358" s="86"/>
      <c r="P2358" s="86"/>
      <c r="Q2358" s="86"/>
      <c r="R2358" s="86"/>
      <c r="S2358" s="86"/>
      <c r="T2358" s="86"/>
      <c r="U2358" s="86"/>
      <c r="V2358" s="86"/>
      <c r="W2358" s="86"/>
      <c r="X2358" s="86"/>
      <c r="Y2358" s="86"/>
      <c r="Z2358" s="86"/>
      <c r="AA2358" s="86"/>
      <c r="AB2358" s="86"/>
      <c r="AC2358" s="86"/>
      <c r="AD2358" s="86"/>
      <c r="AE2358" s="86"/>
      <c r="AF2358" s="90">
        <v>120008</v>
      </c>
    </row>
    <row r="2359" spans="1:32">
      <c r="A2359" s="17">
        <v>80009</v>
      </c>
      <c r="B2359" s="5">
        <v>10078</v>
      </c>
      <c r="C2359" s="5" t="str">
        <f>VLOOKUP(B2359,映射!A:B,2,FALSE)</f>
        <v>死亡树精</v>
      </c>
      <c r="D2359" s="85" t="str">
        <f>IF(IF(COUNTIF(AI!A:A,'表格编辑 '!C2359),TRUE,FALSE)=FALSE,"monster",(VLOOKUP(C2359,AI!A:B,2,FALSE)))</f>
        <v>monster</v>
      </c>
      <c r="E2359" s="5">
        <v>20</v>
      </c>
      <c r="F2359" s="86" t="str">
        <f>VLOOKUP(D2359,AI!B:G,2,FALSE)</f>
        <v>AI_born_event(RECEIVER, ARG0, ARG1, ARG2, ARG3,ARG4)</v>
      </c>
      <c r="G2359" s="86" t="str">
        <f>VLOOKUP(D2359,AI!B:G,3,FALSE)</f>
        <v>AI_update_event(RECEIVER, ARG0, ARG1, ARG2, ARG3,ARG4)</v>
      </c>
      <c r="H2359" s="86"/>
      <c r="I2359" s="86"/>
      <c r="J2359" s="86" t="str">
        <f>VLOOKUP(D2359,AI!B:G,6,FALSE)</f>
        <v>test_deadth_event(RECEIVER, ARG0, ARG1, ARG2, ARG3,ARG4)</v>
      </c>
      <c r="K2359" s="86">
        <f t="shared" si="104"/>
        <v>0</v>
      </c>
      <c r="L2359" s="86"/>
      <c r="M2359" s="89"/>
      <c r="N2359" s="86"/>
      <c r="O2359" s="86"/>
      <c r="P2359" s="86"/>
      <c r="Q2359" s="86"/>
      <c r="R2359" s="86"/>
      <c r="S2359" s="86"/>
      <c r="T2359" s="86"/>
      <c r="U2359" s="86"/>
      <c r="V2359" s="86"/>
      <c r="W2359" s="86"/>
      <c r="X2359" s="86"/>
      <c r="Y2359" s="86"/>
      <c r="Z2359" s="86"/>
      <c r="AA2359" s="86"/>
      <c r="AB2359" s="86"/>
      <c r="AC2359" s="86"/>
      <c r="AD2359" s="86"/>
      <c r="AE2359" s="86"/>
      <c r="AF2359" s="90">
        <v>120009</v>
      </c>
    </row>
    <row r="2360" spans="1:32">
      <c r="A2360" s="17">
        <v>80010</v>
      </c>
      <c r="B2360" s="5">
        <v>10013</v>
      </c>
      <c r="C2360" s="5" t="str">
        <f>VLOOKUP(B2360,映射!A:B,2,FALSE)</f>
        <v>猫熊</v>
      </c>
      <c r="D2360" s="85" t="str">
        <f>IF(IF(COUNTIF(AI!A:A,'表格编辑 '!C2360),TRUE,FALSE)=FALSE,"monster",(VLOOKUP(C2360,AI!A:B,2,FALSE)))</f>
        <v>monster</v>
      </c>
      <c r="E2360" s="5">
        <v>20</v>
      </c>
      <c r="F2360" s="86" t="str">
        <f>VLOOKUP(D2360,AI!B:G,2,FALSE)</f>
        <v>AI_born_event(RECEIVER, ARG0, ARG1, ARG2, ARG3,ARG4)</v>
      </c>
      <c r="G2360" s="86" t="str">
        <f>VLOOKUP(D2360,AI!B:G,3,FALSE)</f>
        <v>AI_update_event(RECEIVER, ARG0, ARG1, ARG2, ARG3,ARG4)</v>
      </c>
      <c r="H2360" s="86"/>
      <c r="I2360" s="86"/>
      <c r="J2360" s="86" t="str">
        <f>VLOOKUP(D2360,AI!B:G,6,FALSE)</f>
        <v>test_deadth_event(RECEIVER, ARG0, ARG1, ARG2, ARG3,ARG4)</v>
      </c>
      <c r="K2360" s="86">
        <f t="shared" si="104"/>
        <v>0</v>
      </c>
      <c r="L2360" s="86"/>
      <c r="M2360" s="89"/>
      <c r="N2360" s="86"/>
      <c r="O2360" s="86"/>
      <c r="P2360" s="86"/>
      <c r="Q2360" s="86"/>
      <c r="R2360" s="86"/>
      <c r="S2360" s="86"/>
      <c r="T2360" s="86"/>
      <c r="U2360" s="86"/>
      <c r="V2360" s="86"/>
      <c r="W2360" s="86"/>
      <c r="X2360" s="86"/>
      <c r="Y2360" s="86"/>
      <c r="Z2360" s="86"/>
      <c r="AA2360" s="86"/>
      <c r="AB2360" s="86"/>
      <c r="AC2360" s="86"/>
      <c r="AD2360" s="86"/>
      <c r="AE2360" s="86"/>
      <c r="AF2360" s="90">
        <v>120010</v>
      </c>
    </row>
    <row r="2361" spans="1:32">
      <c r="A2361" s="17">
        <v>80011</v>
      </c>
      <c r="B2361" s="5">
        <v>10131</v>
      </c>
      <c r="C2361" s="5" t="str">
        <f>VLOOKUP(B2361,映射!A:B,2,FALSE)</f>
        <v>蜥蝪战士</v>
      </c>
      <c r="D2361" s="85" t="str">
        <f>IF(IF(COUNTIF(AI!A:A,'表格编辑 '!C2361),TRUE,FALSE)=FALSE,"monster",(VLOOKUP(C2361,AI!A:B,2,FALSE)))</f>
        <v>monster</v>
      </c>
      <c r="E2361" s="5">
        <v>20</v>
      </c>
      <c r="F2361" s="86" t="str">
        <f>VLOOKUP(D2361,AI!B:G,2,FALSE)</f>
        <v>AI_born_event(RECEIVER, ARG0, ARG1, ARG2, ARG3,ARG4)</v>
      </c>
      <c r="G2361" s="86" t="str">
        <f>VLOOKUP(D2361,AI!B:G,3,FALSE)</f>
        <v>AI_update_event(RECEIVER, ARG0, ARG1, ARG2, ARG3,ARG4)</v>
      </c>
      <c r="H2361" s="86"/>
      <c r="I2361" s="86"/>
      <c r="J2361" s="86" t="str">
        <f>VLOOKUP(D2361,AI!B:G,6,FALSE)</f>
        <v>test_deadth_event(RECEIVER, ARG0, ARG1, ARG2, ARG3,ARG4)</v>
      </c>
      <c r="K2361" s="86">
        <f t="shared" si="104"/>
        <v>0</v>
      </c>
      <c r="L2361" s="86"/>
      <c r="M2361" s="89"/>
      <c r="N2361" s="86"/>
      <c r="O2361" s="86"/>
      <c r="P2361" s="86"/>
      <c r="Q2361" s="86"/>
      <c r="R2361" s="86"/>
      <c r="S2361" s="86"/>
      <c r="T2361" s="86"/>
      <c r="U2361" s="86"/>
      <c r="V2361" s="86"/>
      <c r="W2361" s="86"/>
      <c r="X2361" s="86"/>
      <c r="Y2361" s="86"/>
      <c r="Z2361" s="86"/>
      <c r="AA2361" s="86"/>
      <c r="AB2361" s="86"/>
      <c r="AC2361" s="86"/>
      <c r="AD2361" s="86"/>
      <c r="AE2361" s="86"/>
      <c r="AF2361" s="90">
        <v>120011</v>
      </c>
    </row>
    <row r="2362" spans="1:32">
      <c r="A2362" s="17">
        <v>80012</v>
      </c>
      <c r="B2362" s="5">
        <v>10107</v>
      </c>
      <c r="C2362" s="5" t="str">
        <f>VLOOKUP(B2362,映射!A:B,2,FALSE)</f>
        <v>飘浮炸弹</v>
      </c>
      <c r="D2362" s="85" t="str">
        <f>IF(IF(COUNTIF(AI!A:A,'表格编辑 '!C2362),TRUE,FALSE)=FALSE,"monster",(VLOOKUP(C2362,AI!A:B,2,FALSE)))</f>
        <v>monster</v>
      </c>
      <c r="E2362" s="5">
        <v>20</v>
      </c>
      <c r="F2362" s="86" t="str">
        <f>VLOOKUP(D2362,AI!B:G,2,FALSE)</f>
        <v>AI_born_event(RECEIVER, ARG0, ARG1, ARG2, ARG3,ARG4)</v>
      </c>
      <c r="G2362" s="86" t="str">
        <f>VLOOKUP(D2362,AI!B:G,3,FALSE)</f>
        <v>AI_update_event(RECEIVER, ARG0, ARG1, ARG2, ARG3,ARG4)</v>
      </c>
      <c r="H2362" s="86"/>
      <c r="I2362" s="86"/>
      <c r="J2362" s="86" t="str">
        <f>VLOOKUP(D2362,AI!B:G,6,FALSE)</f>
        <v>test_deadth_event(RECEIVER, ARG0, ARG1, ARG2, ARG3,ARG4)</v>
      </c>
      <c r="K2362" s="86">
        <f t="shared" si="104"/>
        <v>0</v>
      </c>
      <c r="L2362" s="86"/>
      <c r="M2362" s="89"/>
      <c r="N2362" s="86"/>
      <c r="O2362" s="86"/>
      <c r="P2362" s="86"/>
      <c r="Q2362" s="86"/>
      <c r="R2362" s="86"/>
      <c r="S2362" s="86"/>
      <c r="T2362" s="86"/>
      <c r="U2362" s="86"/>
      <c r="V2362" s="86"/>
      <c r="W2362" s="86"/>
      <c r="X2362" s="86"/>
      <c r="Y2362" s="86"/>
      <c r="Z2362" s="86"/>
      <c r="AA2362" s="86"/>
      <c r="AB2362" s="86"/>
      <c r="AC2362" s="86"/>
      <c r="AD2362" s="86"/>
      <c r="AE2362" s="86"/>
      <c r="AF2362" s="90">
        <v>120012</v>
      </c>
    </row>
    <row r="2363" spans="1:32">
      <c r="A2363" s="17">
        <v>80013</v>
      </c>
      <c r="B2363" s="5">
        <v>10044</v>
      </c>
      <c r="C2363" s="5" t="str">
        <f>VLOOKUP(B2363,映射!A:B,2,FALSE)</f>
        <v>石像怪</v>
      </c>
      <c r="D2363" s="85" t="str">
        <f>IF(IF(COUNTIF(AI!A:A,'表格编辑 '!C2363),TRUE,FALSE)=FALSE,"monster",(VLOOKUP(C2363,AI!A:B,2,FALSE)))</f>
        <v>monster</v>
      </c>
      <c r="E2363" s="5">
        <v>20</v>
      </c>
      <c r="F2363" s="86" t="str">
        <f>VLOOKUP(D2363,AI!B:G,2,FALSE)</f>
        <v>AI_born_event(RECEIVER, ARG0, ARG1, ARG2, ARG3,ARG4)</v>
      </c>
      <c r="G2363" s="86" t="str">
        <f>VLOOKUP(D2363,AI!B:G,3,FALSE)</f>
        <v>AI_update_event(RECEIVER, ARG0, ARG1, ARG2, ARG3,ARG4)</v>
      </c>
      <c r="H2363" s="86"/>
      <c r="I2363" s="86"/>
      <c r="J2363" s="86" t="str">
        <f>VLOOKUP(D2363,AI!B:G,6,FALSE)</f>
        <v>test_deadth_event(RECEIVER, ARG0, ARG1, ARG2, ARG3,ARG4)</v>
      </c>
      <c r="K2363" s="86">
        <f t="shared" si="104"/>
        <v>0</v>
      </c>
      <c r="L2363" s="86"/>
      <c r="M2363" s="89"/>
      <c r="N2363" s="86"/>
      <c r="O2363" s="86"/>
      <c r="P2363" s="86"/>
      <c r="Q2363" s="86"/>
      <c r="R2363" s="86"/>
      <c r="S2363" s="86"/>
      <c r="T2363" s="86"/>
      <c r="U2363" s="86"/>
      <c r="V2363" s="86"/>
      <c r="W2363" s="86"/>
      <c r="X2363" s="86"/>
      <c r="Y2363" s="86"/>
      <c r="Z2363" s="86"/>
      <c r="AA2363" s="86"/>
      <c r="AB2363" s="86"/>
      <c r="AC2363" s="86"/>
      <c r="AD2363" s="86"/>
      <c r="AE2363" s="86"/>
      <c r="AF2363" s="90">
        <v>120013</v>
      </c>
    </row>
    <row r="2364" spans="1:32">
      <c r="A2364" s="17">
        <v>80014</v>
      </c>
      <c r="B2364" s="5">
        <v>10066</v>
      </c>
      <c r="C2364" s="5" t="str">
        <f>VLOOKUP(B2364,映射!A:B,2,FALSE)</f>
        <v>黄蜂</v>
      </c>
      <c r="D2364" s="85" t="str">
        <f>IF(IF(COUNTIF(AI!A:A,'表格编辑 '!C2364),TRUE,FALSE)=FALSE,"monster",(VLOOKUP(C2364,AI!A:B,2,FALSE)))</f>
        <v>monster</v>
      </c>
      <c r="E2364" s="5">
        <v>20</v>
      </c>
      <c r="F2364" s="86" t="str">
        <f>VLOOKUP(D2364,AI!B:G,2,FALSE)</f>
        <v>AI_born_event(RECEIVER, ARG0, ARG1, ARG2, ARG3,ARG4)</v>
      </c>
      <c r="G2364" s="86" t="str">
        <f>VLOOKUP(D2364,AI!B:G,3,FALSE)</f>
        <v>AI_update_event(RECEIVER, ARG0, ARG1, ARG2, ARG3,ARG4)</v>
      </c>
      <c r="H2364" s="86"/>
      <c r="I2364" s="86"/>
      <c r="J2364" s="86" t="str">
        <f>VLOOKUP(D2364,AI!B:G,6,FALSE)</f>
        <v>test_deadth_event(RECEIVER, ARG0, ARG1, ARG2, ARG3,ARG4)</v>
      </c>
      <c r="K2364" s="86">
        <f t="shared" si="104"/>
        <v>0</v>
      </c>
      <c r="L2364" s="86"/>
      <c r="M2364" s="89"/>
      <c r="N2364" s="86"/>
      <c r="O2364" s="86"/>
      <c r="P2364" s="86"/>
      <c r="Q2364" s="86"/>
      <c r="R2364" s="86"/>
      <c r="S2364" s="86"/>
      <c r="T2364" s="86"/>
      <c r="U2364" s="86"/>
      <c r="V2364" s="86"/>
      <c r="W2364" s="86"/>
      <c r="X2364" s="86"/>
      <c r="Y2364" s="86"/>
      <c r="Z2364" s="86"/>
      <c r="AA2364" s="86"/>
      <c r="AB2364" s="86"/>
      <c r="AC2364" s="86"/>
      <c r="AD2364" s="86"/>
      <c r="AE2364" s="86"/>
      <c r="AF2364" s="90">
        <v>120014</v>
      </c>
    </row>
    <row r="2365" spans="1:32">
      <c r="A2365" s="17">
        <v>80015</v>
      </c>
      <c r="B2365" s="5">
        <v>10070</v>
      </c>
      <c r="C2365" s="5" t="str">
        <f>VLOOKUP(B2365,映射!A:B,2,FALSE)</f>
        <v>赤目螳螂</v>
      </c>
      <c r="D2365" s="85" t="str">
        <f>IF(IF(COUNTIF(AI!A:A,'表格编辑 '!C2365),TRUE,FALSE)=FALSE,"monster",(VLOOKUP(C2365,AI!A:B,2,FALSE)))</f>
        <v>monster</v>
      </c>
      <c r="E2365" s="5">
        <v>20</v>
      </c>
      <c r="F2365" s="86" t="str">
        <f>VLOOKUP(D2365,AI!B:G,2,FALSE)</f>
        <v>AI_born_event(RECEIVER, ARG0, ARG1, ARG2, ARG3,ARG4)</v>
      </c>
      <c r="G2365" s="86" t="str">
        <f>VLOOKUP(D2365,AI!B:G,3,FALSE)</f>
        <v>AI_update_event(RECEIVER, ARG0, ARG1, ARG2, ARG3,ARG4)</v>
      </c>
      <c r="H2365" s="86"/>
      <c r="I2365" s="86"/>
      <c r="J2365" s="86" t="str">
        <f>VLOOKUP(D2365,AI!B:G,6,FALSE)</f>
        <v>test_deadth_event(RECEIVER, ARG0, ARG1, ARG2, ARG3,ARG4)</v>
      </c>
      <c r="K2365" s="86">
        <f t="shared" si="104"/>
        <v>0</v>
      </c>
      <c r="L2365" s="86"/>
      <c r="M2365" s="89"/>
      <c r="N2365" s="86"/>
      <c r="O2365" s="86"/>
      <c r="P2365" s="86"/>
      <c r="Q2365" s="86"/>
      <c r="R2365" s="86"/>
      <c r="S2365" s="86"/>
      <c r="T2365" s="86"/>
      <c r="U2365" s="86"/>
      <c r="V2365" s="86"/>
      <c r="W2365" s="86"/>
      <c r="X2365" s="86"/>
      <c r="Y2365" s="86"/>
      <c r="Z2365" s="86"/>
      <c r="AA2365" s="86"/>
      <c r="AB2365" s="86"/>
      <c r="AC2365" s="86"/>
      <c r="AD2365" s="86"/>
      <c r="AE2365" s="86"/>
      <c r="AF2365" s="90">
        <v>120015</v>
      </c>
    </row>
    <row r="2366" spans="1:32">
      <c r="A2366" s="17">
        <v>80016</v>
      </c>
      <c r="B2366" s="5">
        <v>10071</v>
      </c>
      <c r="C2366" s="5" t="str">
        <f>VLOOKUP(B2366,映射!A:B,2,FALSE)</f>
        <v>死灰螳螂</v>
      </c>
      <c r="D2366" s="85" t="str">
        <f>IF(IF(COUNTIF(AI!A:A,'表格编辑 '!C2366),TRUE,FALSE)=FALSE,"monster",(VLOOKUP(C2366,AI!A:B,2,FALSE)))</f>
        <v>monster</v>
      </c>
      <c r="E2366" s="5">
        <v>20</v>
      </c>
      <c r="F2366" s="86" t="str">
        <f>VLOOKUP(D2366,AI!B:G,2,FALSE)</f>
        <v>AI_born_event(RECEIVER, ARG0, ARG1, ARG2, ARG3,ARG4)</v>
      </c>
      <c r="G2366" s="86" t="str">
        <f>VLOOKUP(D2366,AI!B:G,3,FALSE)</f>
        <v>AI_update_event(RECEIVER, ARG0, ARG1, ARG2, ARG3,ARG4)</v>
      </c>
      <c r="H2366" s="86"/>
      <c r="I2366" s="86"/>
      <c r="J2366" s="86" t="str">
        <f>VLOOKUP(D2366,AI!B:G,6,FALSE)</f>
        <v>test_deadth_event(RECEIVER, ARG0, ARG1, ARG2, ARG3,ARG4)</v>
      </c>
      <c r="K2366" s="86">
        <f t="shared" si="104"/>
        <v>0</v>
      </c>
      <c r="L2366" s="86"/>
      <c r="M2366" s="89"/>
      <c r="N2366" s="86"/>
      <c r="O2366" s="86"/>
      <c r="P2366" s="86"/>
      <c r="Q2366" s="86"/>
      <c r="R2366" s="86"/>
      <c r="S2366" s="86"/>
      <c r="T2366" s="86"/>
      <c r="U2366" s="86"/>
      <c r="V2366" s="86"/>
      <c r="W2366" s="86"/>
      <c r="X2366" s="86"/>
      <c r="Y2366" s="86"/>
      <c r="Z2366" s="86"/>
      <c r="AA2366" s="86"/>
      <c r="AB2366" s="86"/>
      <c r="AC2366" s="86"/>
      <c r="AD2366" s="86"/>
      <c r="AE2366" s="86"/>
      <c r="AF2366" s="90">
        <v>120016</v>
      </c>
    </row>
    <row r="2367" spans="1:32">
      <c r="A2367" s="17">
        <v>80017</v>
      </c>
      <c r="B2367" s="5">
        <v>10135</v>
      </c>
      <c r="C2367" s="5" t="str">
        <f>VLOOKUP(B2367,映射!A:B,2,FALSE)</f>
        <v>大地翼龙</v>
      </c>
      <c r="D2367" s="85" t="str">
        <f>IF(IF(COUNTIF(AI!A:A,'表格编辑 '!C2367),TRUE,FALSE)=FALSE,"monster",(VLOOKUP(C2367,AI!A:B,2,FALSE)))</f>
        <v>monster</v>
      </c>
      <c r="E2367" s="5">
        <v>20</v>
      </c>
      <c r="F2367" s="86" t="str">
        <f>VLOOKUP(D2367,AI!B:G,2,FALSE)</f>
        <v>AI_born_event(RECEIVER, ARG0, ARG1, ARG2, ARG3,ARG4)</v>
      </c>
      <c r="G2367" s="86" t="str">
        <f>VLOOKUP(D2367,AI!B:G,3,FALSE)</f>
        <v>AI_update_event(RECEIVER, ARG0, ARG1, ARG2, ARG3,ARG4)</v>
      </c>
      <c r="H2367" s="86"/>
      <c r="I2367" s="86"/>
      <c r="J2367" s="86" t="str">
        <f>VLOOKUP(D2367,AI!B:G,6,FALSE)</f>
        <v>test_deadth_event(RECEIVER, ARG0, ARG1, ARG2, ARG3,ARG4)</v>
      </c>
      <c r="K2367" s="86">
        <f t="shared" si="104"/>
        <v>0</v>
      </c>
      <c r="L2367" s="86"/>
      <c r="M2367" s="89"/>
      <c r="N2367" s="86"/>
      <c r="O2367" s="86"/>
      <c r="P2367" s="86"/>
      <c r="Q2367" s="86"/>
      <c r="R2367" s="86"/>
      <c r="S2367" s="86"/>
      <c r="T2367" s="86"/>
      <c r="U2367" s="86"/>
      <c r="V2367" s="86"/>
      <c r="W2367" s="86"/>
      <c r="X2367" s="86"/>
      <c r="Y2367" s="86"/>
      <c r="Z2367" s="86"/>
      <c r="AA2367" s="86"/>
      <c r="AB2367" s="86"/>
      <c r="AC2367" s="86"/>
      <c r="AD2367" s="86"/>
      <c r="AE2367" s="86"/>
      <c r="AF2367" s="90">
        <v>120017</v>
      </c>
    </row>
    <row r="2368" spans="1:32">
      <c r="A2368" s="17">
        <v>80018</v>
      </c>
      <c r="B2368" s="5">
        <v>10023</v>
      </c>
      <c r="C2368" s="5" t="str">
        <f>VLOOKUP(B2368,映射!A:B,2,FALSE)</f>
        <v>地狱妖犬</v>
      </c>
      <c r="D2368" s="85" t="str">
        <f>IF(IF(COUNTIF(AI!A:A,'表格编辑 '!C2368),TRUE,FALSE)=FALSE,"monster",(VLOOKUP(C2368,AI!A:B,2,FALSE)))</f>
        <v>monster</v>
      </c>
      <c r="E2368" s="5">
        <v>20</v>
      </c>
      <c r="F2368" s="86" t="str">
        <f>VLOOKUP(D2368,AI!B:G,2,FALSE)</f>
        <v>AI_born_event(RECEIVER, ARG0, ARG1, ARG2, ARG3,ARG4)</v>
      </c>
      <c r="G2368" s="86" t="str">
        <f>VLOOKUP(D2368,AI!B:G,3,FALSE)</f>
        <v>AI_update_event(RECEIVER, ARG0, ARG1, ARG2, ARG3,ARG4)</v>
      </c>
      <c r="H2368" s="86"/>
      <c r="I2368" s="86"/>
      <c r="J2368" s="86" t="str">
        <f>VLOOKUP(D2368,AI!B:G,6,FALSE)</f>
        <v>test_deadth_event(RECEIVER, ARG0, ARG1, ARG2, ARG3,ARG4)</v>
      </c>
      <c r="K2368" s="86">
        <f t="shared" si="104"/>
        <v>0</v>
      </c>
      <c r="L2368" s="86"/>
      <c r="M2368" s="89"/>
      <c r="N2368" s="86"/>
      <c r="O2368" s="86"/>
      <c r="P2368" s="86"/>
      <c r="Q2368" s="86"/>
      <c r="R2368" s="86"/>
      <c r="S2368" s="86"/>
      <c r="T2368" s="86"/>
      <c r="U2368" s="86"/>
      <c r="V2368" s="86"/>
      <c r="W2368" s="86"/>
      <c r="X2368" s="86"/>
      <c r="Y2368" s="86"/>
      <c r="Z2368" s="86"/>
      <c r="AA2368" s="86"/>
      <c r="AB2368" s="86"/>
      <c r="AC2368" s="86"/>
      <c r="AD2368" s="86"/>
      <c r="AE2368" s="86"/>
      <c r="AF2368" s="90">
        <v>120018</v>
      </c>
    </row>
    <row r="2369" spans="1:32">
      <c r="A2369" s="17">
        <v>80019</v>
      </c>
      <c r="B2369" s="5">
        <v>10157</v>
      </c>
      <c r="C2369" s="5" t="str">
        <f>VLOOKUP(B2369,映射!A:B,2,FALSE)</f>
        <v>幻歌妖</v>
      </c>
      <c r="D2369" s="85" t="str">
        <f>IF(IF(COUNTIF(AI!A:A,'表格编辑 '!C2369),TRUE,FALSE)=FALSE,"monster",(VLOOKUP(C2369,AI!A:B,2,FALSE)))</f>
        <v>monster</v>
      </c>
      <c r="E2369" s="5">
        <v>20</v>
      </c>
      <c r="F2369" s="86" t="str">
        <f>VLOOKUP(D2369,AI!B:G,2,FALSE)</f>
        <v>AI_born_event(RECEIVER, ARG0, ARG1, ARG2, ARG3,ARG4)</v>
      </c>
      <c r="G2369" s="86" t="str">
        <f>VLOOKUP(D2369,AI!B:G,3,FALSE)</f>
        <v>AI_update_event(RECEIVER, ARG0, ARG1, ARG2, ARG3,ARG4)</v>
      </c>
      <c r="H2369" s="86"/>
      <c r="I2369" s="86"/>
      <c r="J2369" s="86" t="str">
        <f>VLOOKUP(D2369,AI!B:G,6,FALSE)</f>
        <v>test_deadth_event(RECEIVER, ARG0, ARG1, ARG2, ARG3,ARG4)</v>
      </c>
      <c r="K2369" s="86">
        <f t="shared" si="104"/>
        <v>0</v>
      </c>
      <c r="L2369" s="86"/>
      <c r="M2369" s="89"/>
      <c r="N2369" s="86"/>
      <c r="O2369" s="86"/>
      <c r="P2369" s="86"/>
      <c r="Q2369" s="86"/>
      <c r="R2369" s="86"/>
      <c r="S2369" s="86"/>
      <c r="T2369" s="86"/>
      <c r="U2369" s="86"/>
      <c r="V2369" s="86"/>
      <c r="W2369" s="86"/>
      <c r="X2369" s="86"/>
      <c r="Y2369" s="86"/>
      <c r="Z2369" s="86"/>
      <c r="AA2369" s="86"/>
      <c r="AB2369" s="86"/>
      <c r="AC2369" s="86"/>
      <c r="AD2369" s="86"/>
      <c r="AE2369" s="86"/>
      <c r="AF2369" s="90">
        <v>120019</v>
      </c>
    </row>
    <row r="2370" spans="1:32">
      <c r="A2370" s="17">
        <v>80020</v>
      </c>
      <c r="B2370" s="5">
        <v>10148</v>
      </c>
      <c r="C2370" s="5" t="str">
        <f>VLOOKUP(B2370,映射!A:B,2,FALSE)</f>
        <v>巨人</v>
      </c>
      <c r="D2370" s="85" t="str">
        <f>IF(IF(COUNTIF(AI!A:A,'表格编辑 '!C2370),TRUE,FALSE)=FALSE,"monster",(VLOOKUP(C2370,AI!A:B,2,FALSE)))</f>
        <v>monster</v>
      </c>
      <c r="E2370" s="5">
        <v>20</v>
      </c>
      <c r="F2370" s="86" t="str">
        <f>VLOOKUP(D2370,AI!B:G,2,FALSE)</f>
        <v>AI_born_event(RECEIVER, ARG0, ARG1, ARG2, ARG3,ARG4)</v>
      </c>
      <c r="G2370" s="86" t="str">
        <f>VLOOKUP(D2370,AI!B:G,3,FALSE)</f>
        <v>AI_update_event(RECEIVER, ARG0, ARG1, ARG2, ARG3,ARG4)</v>
      </c>
      <c r="H2370" s="86"/>
      <c r="I2370" s="86"/>
      <c r="J2370" s="86" t="str">
        <f>VLOOKUP(D2370,AI!B:G,6,FALSE)</f>
        <v>test_deadth_event(RECEIVER, ARG0, ARG1, ARG2, ARG3,ARG4)</v>
      </c>
      <c r="K2370" s="86">
        <v>0</v>
      </c>
      <c r="L2370" s="86"/>
      <c r="M2370" s="89"/>
      <c r="N2370" s="86"/>
      <c r="O2370" s="86"/>
      <c r="P2370" s="86"/>
      <c r="Q2370" s="86"/>
      <c r="R2370" s="86"/>
      <c r="S2370" s="86"/>
      <c r="T2370" s="86"/>
      <c r="U2370" s="86"/>
      <c r="V2370" s="86"/>
      <c r="W2370" s="86"/>
      <c r="X2370" s="86"/>
      <c r="Y2370" s="86"/>
      <c r="Z2370" s="86"/>
      <c r="AA2370" s="86"/>
      <c r="AB2370" s="86"/>
      <c r="AC2370" s="86"/>
      <c r="AD2370" s="86"/>
      <c r="AE2370" s="86"/>
      <c r="AF2370" s="90">
        <v>120020</v>
      </c>
    </row>
    <row r="2371" spans="1:32">
      <c r="A2371" s="17">
        <v>80021</v>
      </c>
      <c r="B2371" s="5">
        <v>10110</v>
      </c>
      <c r="C2371" s="5" t="str">
        <f>VLOOKUP(B2371,映射!A:B,2,FALSE)</f>
        <v>旋律影子</v>
      </c>
      <c r="D2371" s="85" t="str">
        <f>IF(IF(COUNTIF(AI!A:A,'表格编辑 '!C2371),TRUE,FALSE)=FALSE,"monster",(VLOOKUP(C2371,AI!A:B,2,FALSE)))</f>
        <v>monster</v>
      </c>
      <c r="E2371" s="5">
        <v>20</v>
      </c>
      <c r="F2371" s="86" t="str">
        <f>VLOOKUP(D2371,AI!B:G,2,FALSE)</f>
        <v>AI_born_event(RECEIVER, ARG0, ARG1, ARG2, ARG3,ARG4)</v>
      </c>
      <c r="G2371" s="86" t="str">
        <f>VLOOKUP(D2371,AI!B:G,3,FALSE)</f>
        <v>AI_update_event(RECEIVER, ARG0, ARG1, ARG2, ARG3,ARG4)</v>
      </c>
      <c r="H2371" s="86"/>
      <c r="I2371" s="86"/>
      <c r="J2371" s="86" t="str">
        <f>VLOOKUP(D2371,AI!B:G,6,FALSE)</f>
        <v>test_deadth_event(RECEIVER, ARG0, ARG1, ARG2, ARG3,ARG4)</v>
      </c>
      <c r="K2371" s="86">
        <f t="shared" ref="K2371:K2400" si="105">IF(AND(L2371="",M2371="",N2371="",O2371=""),0,1)</f>
        <v>0</v>
      </c>
      <c r="L2371" s="86"/>
      <c r="M2371" s="89"/>
      <c r="N2371" s="86"/>
      <c r="O2371" s="86"/>
      <c r="P2371" s="86"/>
      <c r="Q2371" s="86"/>
      <c r="R2371" s="86"/>
      <c r="S2371" s="86"/>
      <c r="T2371" s="86"/>
      <c r="U2371" s="86"/>
      <c r="V2371" s="86"/>
      <c r="W2371" s="86"/>
      <c r="X2371" s="86"/>
      <c r="Y2371" s="86"/>
      <c r="Z2371" s="86"/>
      <c r="AA2371" s="86"/>
      <c r="AB2371" s="86"/>
      <c r="AC2371" s="86"/>
      <c r="AD2371" s="86"/>
      <c r="AE2371" s="86"/>
      <c r="AF2371" s="90">
        <v>120020</v>
      </c>
    </row>
    <row r="2372" spans="1:32">
      <c r="A2372" s="17">
        <v>80022</v>
      </c>
      <c r="B2372" s="5">
        <v>10137</v>
      </c>
      <c r="C2372" s="5" t="str">
        <f>VLOOKUP(B2372,映射!A:B,2,FALSE)</f>
        <v>火焰翼龙</v>
      </c>
      <c r="D2372" s="85" t="str">
        <f>IF(IF(COUNTIF(AI!A:A,'表格编辑 '!C2372),TRUE,FALSE)=FALSE,"monster",(VLOOKUP(C2372,AI!A:B,2,FALSE)))</f>
        <v>monster</v>
      </c>
      <c r="E2372" s="5">
        <v>20</v>
      </c>
      <c r="F2372" s="86" t="str">
        <f>VLOOKUP(D2372,AI!B:G,2,FALSE)</f>
        <v>AI_born_event(RECEIVER, ARG0, ARG1, ARG2, ARG3,ARG4)</v>
      </c>
      <c r="G2372" s="86" t="str">
        <f>VLOOKUP(D2372,AI!B:G,3,FALSE)</f>
        <v>AI_update_event(RECEIVER, ARG0, ARG1, ARG2, ARG3,ARG4)</v>
      </c>
      <c r="H2372" s="86"/>
      <c r="I2372" s="86"/>
      <c r="J2372" s="86" t="str">
        <f>VLOOKUP(D2372,AI!B:G,6,FALSE)</f>
        <v>test_deadth_event(RECEIVER, ARG0, ARG1, ARG2, ARG3,ARG4)</v>
      </c>
      <c r="K2372" s="86">
        <f t="shared" si="105"/>
        <v>0</v>
      </c>
      <c r="L2372" s="86"/>
      <c r="M2372" s="89"/>
      <c r="N2372" s="86"/>
      <c r="O2372" s="86"/>
      <c r="P2372" s="86"/>
      <c r="Q2372" s="86"/>
      <c r="R2372" s="86"/>
      <c r="S2372" s="86"/>
      <c r="T2372" s="86"/>
      <c r="U2372" s="86"/>
      <c r="V2372" s="86"/>
      <c r="W2372" s="86"/>
      <c r="X2372" s="86"/>
      <c r="Y2372" s="86"/>
      <c r="Z2372" s="86"/>
      <c r="AA2372" s="86"/>
      <c r="AB2372" s="86"/>
      <c r="AC2372" s="86"/>
      <c r="AD2372" s="86"/>
      <c r="AE2372" s="86"/>
      <c r="AF2372" s="90">
        <v>120020</v>
      </c>
    </row>
    <row r="2373" spans="1:32">
      <c r="A2373" s="17">
        <v>80023</v>
      </c>
      <c r="B2373" s="5">
        <v>10145</v>
      </c>
      <c r="C2373" s="5" t="str">
        <f>VLOOKUP(B2373,映射!A:B,2,FALSE)</f>
        <v>红帽哥布林</v>
      </c>
      <c r="D2373" s="85" t="str">
        <f>IF(IF(COUNTIF(AI!A:A,'表格编辑 '!C2373),TRUE,FALSE)=FALSE,"monster",(VLOOKUP(C2373,AI!A:B,2,FALSE)))</f>
        <v>monster</v>
      </c>
      <c r="E2373" s="5">
        <v>20</v>
      </c>
      <c r="F2373" s="86" t="str">
        <f>VLOOKUP(D2373,AI!B:G,2,FALSE)</f>
        <v>AI_born_event(RECEIVER, ARG0, ARG1, ARG2, ARG3,ARG4)</v>
      </c>
      <c r="G2373" s="86" t="str">
        <f>VLOOKUP(D2373,AI!B:G,3,FALSE)</f>
        <v>AI_update_event(RECEIVER, ARG0, ARG1, ARG2, ARG3,ARG4)</v>
      </c>
      <c r="H2373" s="86"/>
      <c r="I2373" s="86"/>
      <c r="J2373" s="86" t="str">
        <f>VLOOKUP(D2373,AI!B:G,6,FALSE)</f>
        <v>test_deadth_event(RECEIVER, ARG0, ARG1, ARG2, ARG3,ARG4)</v>
      </c>
      <c r="K2373" s="86">
        <f t="shared" si="105"/>
        <v>0</v>
      </c>
      <c r="L2373" s="86"/>
      <c r="M2373" s="89"/>
      <c r="N2373" s="86"/>
      <c r="O2373" s="86"/>
      <c r="P2373" s="86"/>
      <c r="Q2373" s="86"/>
      <c r="R2373" s="86"/>
      <c r="S2373" s="86"/>
      <c r="T2373" s="86"/>
      <c r="U2373" s="86"/>
      <c r="V2373" s="86"/>
      <c r="W2373" s="86"/>
      <c r="X2373" s="86"/>
      <c r="Y2373" s="86"/>
      <c r="Z2373" s="86"/>
      <c r="AA2373" s="86"/>
      <c r="AB2373" s="86"/>
      <c r="AC2373" s="86"/>
      <c r="AD2373" s="86"/>
      <c r="AE2373" s="86"/>
      <c r="AF2373" s="90">
        <v>120020</v>
      </c>
    </row>
    <row r="2374" spans="1:32">
      <c r="A2374" s="17">
        <v>80024</v>
      </c>
      <c r="B2374" s="5">
        <v>10021</v>
      </c>
      <c r="C2374" s="5" t="str">
        <f>VLOOKUP(B2374,映射!A:B,2,FALSE)</f>
        <v>巨狼</v>
      </c>
      <c r="D2374" s="85" t="str">
        <f>IF(IF(COUNTIF(AI!A:A,'表格编辑 '!C2374),TRUE,FALSE)=FALSE,"monster",(VLOOKUP(C2374,AI!A:B,2,FALSE)))</f>
        <v>monster</v>
      </c>
      <c r="E2374" s="5">
        <v>20</v>
      </c>
      <c r="F2374" s="86" t="str">
        <f>VLOOKUP(D2374,AI!B:G,2,FALSE)</f>
        <v>AI_born_event(RECEIVER, ARG0, ARG1, ARG2, ARG3,ARG4)</v>
      </c>
      <c r="G2374" s="86" t="str">
        <f>VLOOKUP(D2374,AI!B:G,3,FALSE)</f>
        <v>AI_update_event(RECEIVER, ARG0, ARG1, ARG2, ARG3,ARG4)</v>
      </c>
      <c r="H2374" s="86"/>
      <c r="I2374" s="86"/>
      <c r="J2374" s="86" t="str">
        <f>VLOOKUP(D2374,AI!B:G,6,FALSE)</f>
        <v>test_deadth_event(RECEIVER, ARG0, ARG1, ARG2, ARG3,ARG4)</v>
      </c>
      <c r="K2374" s="86">
        <f t="shared" si="105"/>
        <v>0</v>
      </c>
      <c r="L2374" s="86"/>
      <c r="M2374" s="89"/>
      <c r="N2374" s="86"/>
      <c r="O2374" s="86"/>
      <c r="P2374" s="86"/>
      <c r="Q2374" s="86"/>
      <c r="R2374" s="86"/>
      <c r="S2374" s="86"/>
      <c r="T2374" s="86"/>
      <c r="U2374" s="86"/>
      <c r="V2374" s="86"/>
      <c r="W2374" s="86"/>
      <c r="X2374" s="86"/>
      <c r="Y2374" s="86"/>
      <c r="Z2374" s="86"/>
      <c r="AA2374" s="86"/>
      <c r="AB2374" s="86"/>
      <c r="AC2374" s="86"/>
      <c r="AD2374" s="86"/>
      <c r="AE2374" s="86"/>
      <c r="AF2374" s="90">
        <v>120020</v>
      </c>
    </row>
    <row r="2375" spans="1:32">
      <c r="A2375" s="17">
        <v>80025</v>
      </c>
      <c r="B2375" s="5">
        <v>10002</v>
      </c>
      <c r="C2375" s="5" t="str">
        <f>VLOOKUP(B2375,映射!A:B,2,FALSE)</f>
        <v>硬壳龟</v>
      </c>
      <c r="D2375" s="85" t="str">
        <f>IF(IF(COUNTIF(AI!A:A,'表格编辑 '!C2375),TRUE,FALSE)=FALSE,"monster",(VLOOKUP(C2375,AI!A:B,2,FALSE)))</f>
        <v>monster</v>
      </c>
      <c r="E2375" s="5">
        <v>20</v>
      </c>
      <c r="F2375" s="86" t="str">
        <f>VLOOKUP(D2375,AI!B:G,2,FALSE)</f>
        <v>AI_born_event(RECEIVER, ARG0, ARG1, ARG2, ARG3,ARG4)</v>
      </c>
      <c r="G2375" s="86" t="str">
        <f>VLOOKUP(D2375,AI!B:G,3,FALSE)</f>
        <v>AI_update_event(RECEIVER, ARG0, ARG1, ARG2, ARG3,ARG4)</v>
      </c>
      <c r="H2375" s="86"/>
      <c r="I2375" s="86"/>
      <c r="J2375" s="86" t="str">
        <f>VLOOKUP(D2375,AI!B:G,6,FALSE)</f>
        <v>test_deadth_event(RECEIVER, ARG0, ARG1, ARG2, ARG3,ARG4)</v>
      </c>
      <c r="K2375" s="86">
        <f t="shared" si="105"/>
        <v>0</v>
      </c>
      <c r="L2375" s="86"/>
      <c r="M2375" s="89"/>
      <c r="N2375" s="86"/>
      <c r="O2375" s="86"/>
      <c r="P2375" s="86"/>
      <c r="Q2375" s="86"/>
      <c r="R2375" s="86"/>
      <c r="S2375" s="86"/>
      <c r="T2375" s="86"/>
      <c r="U2375" s="86"/>
      <c r="V2375" s="86"/>
      <c r="W2375" s="86"/>
      <c r="X2375" s="86"/>
      <c r="Y2375" s="86"/>
      <c r="Z2375" s="86"/>
      <c r="AA2375" s="86"/>
      <c r="AB2375" s="86"/>
      <c r="AC2375" s="86"/>
      <c r="AD2375" s="86"/>
      <c r="AE2375" s="86"/>
      <c r="AF2375" s="90">
        <v>120020</v>
      </c>
    </row>
    <row r="2376" spans="1:32">
      <c r="A2376" s="17">
        <v>80026</v>
      </c>
      <c r="B2376" s="5">
        <v>10103</v>
      </c>
      <c r="C2376" s="5" t="str">
        <f>VLOOKUP(B2376,映射!A:B,2,FALSE)</f>
        <v>地精</v>
      </c>
      <c r="D2376" s="85" t="str">
        <f>IF(IF(COUNTIF(AI!A:A,'表格编辑 '!C2376),TRUE,FALSE)=FALSE,"monster",(VLOOKUP(C2376,AI!A:B,2,FALSE)))</f>
        <v>monster</v>
      </c>
      <c r="E2376" s="5">
        <v>20</v>
      </c>
      <c r="F2376" s="86" t="str">
        <f>VLOOKUP(D2376,AI!B:G,2,FALSE)</f>
        <v>AI_born_event(RECEIVER, ARG0, ARG1, ARG2, ARG3,ARG4)</v>
      </c>
      <c r="G2376" s="86" t="str">
        <f>VLOOKUP(D2376,AI!B:G,3,FALSE)</f>
        <v>AI_update_event(RECEIVER, ARG0, ARG1, ARG2, ARG3,ARG4)</v>
      </c>
      <c r="H2376" s="86"/>
      <c r="I2376" s="86"/>
      <c r="J2376" s="86" t="str">
        <f>VLOOKUP(D2376,AI!B:G,6,FALSE)</f>
        <v>test_deadth_event(RECEIVER, ARG0, ARG1, ARG2, ARG3,ARG4)</v>
      </c>
      <c r="K2376" s="86">
        <f t="shared" si="105"/>
        <v>0</v>
      </c>
      <c r="L2376" s="86"/>
      <c r="M2376" s="89"/>
      <c r="N2376" s="86"/>
      <c r="O2376" s="86"/>
      <c r="P2376" s="86"/>
      <c r="Q2376" s="86"/>
      <c r="R2376" s="86"/>
      <c r="S2376" s="86"/>
      <c r="T2376" s="86"/>
      <c r="U2376" s="86"/>
      <c r="V2376" s="86"/>
      <c r="W2376" s="86"/>
      <c r="X2376" s="86"/>
      <c r="Y2376" s="86"/>
      <c r="Z2376" s="86"/>
      <c r="AA2376" s="86"/>
      <c r="AB2376" s="86"/>
      <c r="AC2376" s="86"/>
      <c r="AD2376" s="86"/>
      <c r="AE2376" s="86"/>
      <c r="AF2376" s="90">
        <v>120020</v>
      </c>
    </row>
    <row r="2377" spans="1:32">
      <c r="A2377" s="17">
        <v>80027</v>
      </c>
      <c r="B2377" s="5">
        <v>10012</v>
      </c>
      <c r="C2377" s="5" t="str">
        <f>VLOOKUP(B2377,映射!A:B,2,FALSE)</f>
        <v>赤目黑熊</v>
      </c>
      <c r="D2377" s="85" t="str">
        <f>IF(IF(COUNTIF(AI!A:A,'表格编辑 '!C2377),TRUE,FALSE)=FALSE,"monster",(VLOOKUP(C2377,AI!A:B,2,FALSE)))</f>
        <v>monster</v>
      </c>
      <c r="E2377" s="5">
        <v>20</v>
      </c>
      <c r="F2377" s="86" t="str">
        <f>VLOOKUP(D2377,AI!B:G,2,FALSE)</f>
        <v>AI_born_event(RECEIVER, ARG0, ARG1, ARG2, ARG3,ARG4)</v>
      </c>
      <c r="G2377" s="86" t="str">
        <f>VLOOKUP(D2377,AI!B:G,3,FALSE)</f>
        <v>AI_update_event(RECEIVER, ARG0, ARG1, ARG2, ARG3,ARG4)</v>
      </c>
      <c r="H2377" s="86"/>
      <c r="I2377" s="86"/>
      <c r="J2377" s="86" t="str">
        <f>VLOOKUP(D2377,AI!B:G,6,FALSE)</f>
        <v>test_deadth_event(RECEIVER, ARG0, ARG1, ARG2, ARG3,ARG4)</v>
      </c>
      <c r="K2377" s="86">
        <f t="shared" si="105"/>
        <v>0</v>
      </c>
      <c r="L2377" s="86"/>
      <c r="M2377" s="89"/>
      <c r="N2377" s="86"/>
      <c r="O2377" s="86"/>
      <c r="P2377" s="86"/>
      <c r="Q2377" s="86"/>
      <c r="R2377" s="86"/>
      <c r="S2377" s="86"/>
      <c r="T2377" s="86"/>
      <c r="U2377" s="86"/>
      <c r="V2377" s="86"/>
      <c r="W2377" s="86"/>
      <c r="X2377" s="86"/>
      <c r="Y2377" s="86"/>
      <c r="Z2377" s="86"/>
      <c r="AA2377" s="86"/>
      <c r="AB2377" s="86"/>
      <c r="AC2377" s="86"/>
      <c r="AD2377" s="86"/>
      <c r="AE2377" s="86"/>
      <c r="AF2377" s="90">
        <v>120020</v>
      </c>
    </row>
    <row r="2378" spans="1:32">
      <c r="A2378" s="17">
        <v>80028</v>
      </c>
      <c r="B2378" s="5">
        <v>10007</v>
      </c>
      <c r="C2378" s="5" t="str">
        <f>VLOOKUP(B2378,映射!A:B,2,FALSE)</f>
        <v>恶魔猫</v>
      </c>
      <c r="D2378" s="85" t="str">
        <f>IF(IF(COUNTIF(AI!A:A,'表格编辑 '!C2378),TRUE,FALSE)=FALSE,"monster",(VLOOKUP(C2378,AI!A:B,2,FALSE)))</f>
        <v>monster</v>
      </c>
      <c r="E2378" s="5">
        <v>20</v>
      </c>
      <c r="F2378" s="86" t="str">
        <f>VLOOKUP(D2378,AI!B:G,2,FALSE)</f>
        <v>AI_born_event(RECEIVER, ARG0, ARG1, ARG2, ARG3,ARG4)</v>
      </c>
      <c r="G2378" s="86" t="str">
        <f>VLOOKUP(D2378,AI!B:G,3,FALSE)</f>
        <v>AI_update_event(RECEIVER, ARG0, ARG1, ARG2, ARG3,ARG4)</v>
      </c>
      <c r="H2378" s="86"/>
      <c r="I2378" s="86"/>
      <c r="J2378" s="86" t="str">
        <f>VLOOKUP(D2378,AI!B:G,6,FALSE)</f>
        <v>test_deadth_event(RECEIVER, ARG0, ARG1, ARG2, ARG3,ARG4)</v>
      </c>
      <c r="K2378" s="86">
        <f t="shared" si="105"/>
        <v>0</v>
      </c>
      <c r="L2378" s="86"/>
      <c r="M2378" s="89"/>
      <c r="N2378" s="86"/>
      <c r="O2378" s="86"/>
      <c r="P2378" s="86"/>
      <c r="Q2378" s="86"/>
      <c r="R2378" s="86"/>
      <c r="S2378" s="86"/>
      <c r="T2378" s="86"/>
      <c r="U2378" s="86"/>
      <c r="V2378" s="86"/>
      <c r="W2378" s="86"/>
      <c r="X2378" s="86"/>
      <c r="Y2378" s="86"/>
      <c r="Z2378" s="86"/>
      <c r="AA2378" s="86"/>
      <c r="AB2378" s="86"/>
      <c r="AC2378" s="86"/>
      <c r="AD2378" s="86"/>
      <c r="AE2378" s="86"/>
      <c r="AF2378" s="90">
        <v>120020</v>
      </c>
    </row>
    <row r="2379" spans="1:32">
      <c r="A2379" s="17">
        <v>80029</v>
      </c>
      <c r="B2379" s="5">
        <v>10148</v>
      </c>
      <c r="C2379" s="5" t="str">
        <f>VLOOKUP(B2379,映射!A:B,2,FALSE)</f>
        <v>巨人</v>
      </c>
      <c r="D2379" s="85" t="str">
        <f>IF(IF(COUNTIF(AI!A:A,'表格编辑 '!C2379),TRUE,FALSE)=FALSE,"monster",(VLOOKUP(C2379,AI!A:B,2,FALSE)))</f>
        <v>monster</v>
      </c>
      <c r="E2379" s="5">
        <v>20</v>
      </c>
      <c r="F2379" s="86" t="str">
        <f>VLOOKUP(D2379,AI!B:G,2,FALSE)</f>
        <v>AI_born_event(RECEIVER, ARG0, ARG1, ARG2, ARG3,ARG4)</v>
      </c>
      <c r="G2379" s="86" t="str">
        <f>VLOOKUP(D2379,AI!B:G,3,FALSE)</f>
        <v>AI_update_event(RECEIVER, ARG0, ARG1, ARG2, ARG3,ARG4)</v>
      </c>
      <c r="H2379" s="86"/>
      <c r="I2379" s="86"/>
      <c r="J2379" s="86" t="str">
        <f>VLOOKUP(D2379,AI!B:G,6,FALSE)</f>
        <v>test_deadth_event(RECEIVER, ARG0, ARG1, ARG2, ARG3,ARG4)</v>
      </c>
      <c r="K2379" s="86">
        <f t="shared" si="105"/>
        <v>0</v>
      </c>
      <c r="L2379" s="86"/>
      <c r="M2379" s="89"/>
      <c r="N2379" s="86"/>
      <c r="O2379" s="86"/>
      <c r="P2379" s="86"/>
      <c r="Q2379" s="86"/>
      <c r="R2379" s="86"/>
      <c r="S2379" s="86"/>
      <c r="T2379" s="86"/>
      <c r="U2379" s="86"/>
      <c r="V2379" s="86"/>
      <c r="W2379" s="86"/>
      <c r="X2379" s="86"/>
      <c r="Y2379" s="86"/>
      <c r="Z2379" s="86"/>
      <c r="AA2379" s="86"/>
      <c r="AB2379" s="86"/>
      <c r="AC2379" s="86"/>
      <c r="AD2379" s="86"/>
      <c r="AE2379" s="86"/>
      <c r="AF2379" s="90">
        <v>120020</v>
      </c>
    </row>
    <row r="2380" spans="1:32">
      <c r="A2380" s="17">
        <v>80030</v>
      </c>
      <c r="B2380" s="5">
        <v>10059</v>
      </c>
      <c r="C2380" s="5" t="str">
        <f>VLOOKUP(B2380,映射!A:B,2,FALSE)</f>
        <v>蓝蝎</v>
      </c>
      <c r="D2380" s="85" t="str">
        <f>IF(IF(COUNTIF(AI!A:A,'表格编辑 '!C2380),TRUE,FALSE)=FALSE,"monster",(VLOOKUP(C2380,AI!A:B,2,FALSE)))</f>
        <v>monster</v>
      </c>
      <c r="E2380" s="5">
        <v>20</v>
      </c>
      <c r="F2380" s="86" t="str">
        <f>VLOOKUP(D2380,AI!B:G,2,FALSE)</f>
        <v>AI_born_event(RECEIVER, ARG0, ARG1, ARG2, ARG3,ARG4)</v>
      </c>
      <c r="G2380" s="86" t="str">
        <f>VLOOKUP(D2380,AI!B:G,3,FALSE)</f>
        <v>AI_update_event(RECEIVER, ARG0, ARG1, ARG2, ARG3,ARG4)</v>
      </c>
      <c r="H2380" s="86"/>
      <c r="I2380" s="86"/>
      <c r="J2380" s="86" t="str">
        <f>VLOOKUP(D2380,AI!B:G,6,FALSE)</f>
        <v>test_deadth_event(RECEIVER, ARG0, ARG1, ARG2, ARG3,ARG4)</v>
      </c>
      <c r="K2380" s="86">
        <f t="shared" si="105"/>
        <v>0</v>
      </c>
      <c r="L2380" s="86"/>
      <c r="M2380" s="89"/>
      <c r="N2380" s="86"/>
      <c r="O2380" s="86"/>
      <c r="P2380" s="86"/>
      <c r="Q2380" s="86"/>
      <c r="R2380" s="86"/>
      <c r="S2380" s="86"/>
      <c r="T2380" s="86"/>
      <c r="U2380" s="86"/>
      <c r="V2380" s="86"/>
      <c r="W2380" s="86"/>
      <c r="X2380" s="86"/>
      <c r="Y2380" s="86"/>
      <c r="Z2380" s="86"/>
      <c r="AA2380" s="86"/>
      <c r="AB2380" s="86"/>
      <c r="AC2380" s="86"/>
      <c r="AD2380" s="86"/>
      <c r="AE2380" s="86"/>
      <c r="AF2380" s="90">
        <v>120020</v>
      </c>
    </row>
    <row r="2381" spans="1:32">
      <c r="A2381" s="17">
        <v>80031</v>
      </c>
      <c r="B2381" s="5">
        <v>10039</v>
      </c>
      <c r="C2381" s="5" t="str">
        <f>VLOOKUP(B2381,映射!A:B,2,FALSE)</f>
        <v>使魔</v>
      </c>
      <c r="D2381" s="85" t="str">
        <f>IF(IF(COUNTIF(AI!A:A,'表格编辑 '!C2381),TRUE,FALSE)=FALSE,"monster",(VLOOKUP(C2381,AI!A:B,2,FALSE)))</f>
        <v>monster</v>
      </c>
      <c r="E2381" s="5">
        <v>20</v>
      </c>
      <c r="F2381" s="86" t="str">
        <f>VLOOKUP(D2381,AI!B:G,2,FALSE)</f>
        <v>AI_born_event(RECEIVER, ARG0, ARG1, ARG2, ARG3,ARG4)</v>
      </c>
      <c r="G2381" s="86" t="str">
        <f>VLOOKUP(D2381,AI!B:G,3,FALSE)</f>
        <v>AI_update_event(RECEIVER, ARG0, ARG1, ARG2, ARG3,ARG4)</v>
      </c>
      <c r="H2381" s="86"/>
      <c r="I2381" s="86"/>
      <c r="J2381" s="86" t="str">
        <f>VLOOKUP(D2381,AI!B:G,6,FALSE)</f>
        <v>test_deadth_event(RECEIVER, ARG0, ARG1, ARG2, ARG3,ARG4)</v>
      </c>
      <c r="K2381" s="86">
        <f t="shared" si="105"/>
        <v>0</v>
      </c>
      <c r="L2381" s="86"/>
      <c r="M2381" s="89"/>
      <c r="N2381" s="86"/>
      <c r="O2381" s="86"/>
      <c r="P2381" s="86"/>
      <c r="Q2381" s="86"/>
      <c r="R2381" s="86"/>
      <c r="S2381" s="86"/>
      <c r="T2381" s="86"/>
      <c r="U2381" s="86"/>
      <c r="V2381" s="86"/>
      <c r="W2381" s="86"/>
      <c r="X2381" s="86"/>
      <c r="Y2381" s="86"/>
      <c r="Z2381" s="86"/>
      <c r="AA2381" s="86"/>
      <c r="AB2381" s="86"/>
      <c r="AC2381" s="86"/>
      <c r="AD2381" s="86"/>
      <c r="AE2381" s="86"/>
      <c r="AF2381" s="90">
        <v>120020</v>
      </c>
    </row>
    <row r="2382" spans="1:32">
      <c r="A2382" s="17">
        <v>80032</v>
      </c>
      <c r="B2382" s="5">
        <v>10110</v>
      </c>
      <c r="C2382" s="5" t="str">
        <f>VLOOKUP(B2382,映射!A:B,2,FALSE)</f>
        <v>旋律影子</v>
      </c>
      <c r="D2382" s="85" t="str">
        <f>IF(IF(COUNTIF(AI!A:A,'表格编辑 '!C2382),TRUE,FALSE)=FALSE,"monster",(VLOOKUP(C2382,AI!A:B,2,FALSE)))</f>
        <v>monster</v>
      </c>
      <c r="E2382" s="5">
        <v>20</v>
      </c>
      <c r="F2382" s="86" t="str">
        <f>VLOOKUP(D2382,AI!B:G,2,FALSE)</f>
        <v>AI_born_event(RECEIVER, ARG0, ARG1, ARG2, ARG3,ARG4)</v>
      </c>
      <c r="G2382" s="86" t="str">
        <f>VLOOKUP(D2382,AI!B:G,3,FALSE)</f>
        <v>AI_update_event(RECEIVER, ARG0, ARG1, ARG2, ARG3,ARG4)</v>
      </c>
      <c r="H2382" s="86"/>
      <c r="I2382" s="86"/>
      <c r="J2382" s="86" t="str">
        <f>VLOOKUP(D2382,AI!B:G,6,FALSE)</f>
        <v>test_deadth_event(RECEIVER, ARG0, ARG1, ARG2, ARG3,ARG4)</v>
      </c>
      <c r="K2382" s="86">
        <f t="shared" si="105"/>
        <v>0</v>
      </c>
      <c r="L2382" s="86"/>
      <c r="M2382" s="89"/>
      <c r="N2382" s="86"/>
      <c r="O2382" s="86"/>
      <c r="P2382" s="86"/>
      <c r="Q2382" s="86"/>
      <c r="R2382" s="86"/>
      <c r="S2382" s="86"/>
      <c r="T2382" s="86"/>
      <c r="U2382" s="86"/>
      <c r="V2382" s="86"/>
      <c r="W2382" s="86"/>
      <c r="X2382" s="86"/>
      <c r="Y2382" s="86"/>
      <c r="Z2382" s="86"/>
      <c r="AA2382" s="86"/>
      <c r="AB2382" s="86"/>
      <c r="AC2382" s="86"/>
      <c r="AD2382" s="86"/>
      <c r="AE2382" s="86"/>
      <c r="AF2382" s="90">
        <v>120020</v>
      </c>
    </row>
    <row r="2383" spans="1:32">
      <c r="A2383" s="17">
        <v>80033</v>
      </c>
      <c r="B2383" s="5">
        <v>10121</v>
      </c>
      <c r="C2383" s="5" t="str">
        <f>VLOOKUP(B2383,映射!A:B,2,FALSE)</f>
        <v>绿蛙吓人盒</v>
      </c>
      <c r="D2383" s="85" t="str">
        <f>IF(IF(COUNTIF(AI!A:A,'表格编辑 '!C2383),TRUE,FALSE)=FALSE,"monster",(VLOOKUP(C2383,AI!A:B,2,FALSE)))</f>
        <v>monster</v>
      </c>
      <c r="E2383" s="5">
        <v>20</v>
      </c>
      <c r="F2383" s="86" t="str">
        <f>VLOOKUP(D2383,AI!B:G,2,FALSE)</f>
        <v>AI_born_event(RECEIVER, ARG0, ARG1, ARG2, ARG3,ARG4)</v>
      </c>
      <c r="G2383" s="86" t="str">
        <f>VLOOKUP(D2383,AI!B:G,3,FALSE)</f>
        <v>AI_update_event(RECEIVER, ARG0, ARG1, ARG2, ARG3,ARG4)</v>
      </c>
      <c r="H2383" s="86"/>
      <c r="I2383" s="86"/>
      <c r="J2383" s="86" t="str">
        <f>VLOOKUP(D2383,AI!B:G,6,FALSE)</f>
        <v>test_deadth_event(RECEIVER, ARG0, ARG1, ARG2, ARG3,ARG4)</v>
      </c>
      <c r="K2383" s="86">
        <f t="shared" si="105"/>
        <v>0</v>
      </c>
      <c r="L2383" s="86"/>
      <c r="M2383" s="89"/>
      <c r="N2383" s="86"/>
      <c r="O2383" s="86"/>
      <c r="P2383" s="86"/>
      <c r="Q2383" s="86"/>
      <c r="R2383" s="86"/>
      <c r="S2383" s="86"/>
      <c r="T2383" s="86"/>
      <c r="U2383" s="86"/>
      <c r="V2383" s="86"/>
      <c r="W2383" s="86"/>
      <c r="X2383" s="86"/>
      <c r="Y2383" s="86"/>
      <c r="Z2383" s="86"/>
      <c r="AA2383" s="86"/>
      <c r="AB2383" s="86"/>
      <c r="AC2383" s="86"/>
      <c r="AD2383" s="86"/>
      <c r="AE2383" s="86"/>
      <c r="AF2383" s="90">
        <v>120020</v>
      </c>
    </row>
    <row r="2384" spans="1:32">
      <c r="A2384" s="17">
        <v>80034</v>
      </c>
      <c r="B2384" s="5">
        <v>10140</v>
      </c>
      <c r="C2384" s="5" t="str">
        <f>VLOOKUP(B2384,映射!A:B,2,FALSE)</f>
        <v>地龙蜥</v>
      </c>
      <c r="D2384" s="85" t="str">
        <f>IF(IF(COUNTIF(AI!A:A,'表格编辑 '!C2384),TRUE,FALSE)=FALSE,"monster",(VLOOKUP(C2384,AI!A:B,2,FALSE)))</f>
        <v>monster</v>
      </c>
      <c r="E2384" s="5">
        <v>20</v>
      </c>
      <c r="F2384" s="86" t="str">
        <f>VLOOKUP(D2384,AI!B:G,2,FALSE)</f>
        <v>AI_born_event(RECEIVER, ARG0, ARG1, ARG2, ARG3,ARG4)</v>
      </c>
      <c r="G2384" s="86" t="str">
        <f>VLOOKUP(D2384,AI!B:G,3,FALSE)</f>
        <v>AI_update_event(RECEIVER, ARG0, ARG1, ARG2, ARG3,ARG4)</v>
      </c>
      <c r="H2384" s="86"/>
      <c r="I2384" s="86"/>
      <c r="J2384" s="86" t="str">
        <f>VLOOKUP(D2384,AI!B:G,6,FALSE)</f>
        <v>test_deadth_event(RECEIVER, ARG0, ARG1, ARG2, ARG3,ARG4)</v>
      </c>
      <c r="K2384" s="86">
        <f t="shared" si="105"/>
        <v>0</v>
      </c>
      <c r="L2384" s="86"/>
      <c r="M2384" s="89"/>
      <c r="N2384" s="86"/>
      <c r="O2384" s="86"/>
      <c r="P2384" s="86"/>
      <c r="Q2384" s="86"/>
      <c r="R2384" s="86"/>
      <c r="S2384" s="86"/>
      <c r="T2384" s="86"/>
      <c r="U2384" s="86"/>
      <c r="V2384" s="86"/>
      <c r="W2384" s="86"/>
      <c r="X2384" s="86"/>
      <c r="Y2384" s="86"/>
      <c r="Z2384" s="86"/>
      <c r="AA2384" s="86"/>
      <c r="AB2384" s="86"/>
      <c r="AC2384" s="86"/>
      <c r="AD2384" s="86"/>
      <c r="AE2384" s="86"/>
      <c r="AF2384" s="90">
        <v>120020</v>
      </c>
    </row>
    <row r="2385" spans="1:32">
      <c r="A2385" s="17">
        <v>80035</v>
      </c>
      <c r="B2385" s="5">
        <v>10107</v>
      </c>
      <c r="C2385" s="5" t="str">
        <f>VLOOKUP(B2385,映射!A:B,2,FALSE)</f>
        <v>飘浮炸弹</v>
      </c>
      <c r="D2385" s="85" t="str">
        <f>IF(IF(COUNTIF(AI!A:A,'表格编辑 '!C2385),TRUE,FALSE)=FALSE,"monster",(VLOOKUP(C2385,AI!A:B,2,FALSE)))</f>
        <v>monster</v>
      </c>
      <c r="E2385" s="5">
        <v>20</v>
      </c>
      <c r="F2385" s="86" t="str">
        <f>VLOOKUP(D2385,AI!B:G,2,FALSE)</f>
        <v>AI_born_event(RECEIVER, ARG0, ARG1, ARG2, ARG3,ARG4)</v>
      </c>
      <c r="G2385" s="86" t="str">
        <f>VLOOKUP(D2385,AI!B:G,3,FALSE)</f>
        <v>AI_update_event(RECEIVER, ARG0, ARG1, ARG2, ARG3,ARG4)</v>
      </c>
      <c r="H2385" s="86"/>
      <c r="I2385" s="86"/>
      <c r="J2385" s="86" t="str">
        <f>VLOOKUP(D2385,AI!B:G,6,FALSE)</f>
        <v>test_deadth_event(RECEIVER, ARG0, ARG1, ARG2, ARG3,ARG4)</v>
      </c>
      <c r="K2385" s="86">
        <f t="shared" si="105"/>
        <v>0</v>
      </c>
      <c r="L2385" s="86"/>
      <c r="M2385" s="89"/>
      <c r="N2385" s="86"/>
      <c r="O2385" s="86"/>
      <c r="P2385" s="86"/>
      <c r="Q2385" s="86"/>
      <c r="R2385" s="86"/>
      <c r="S2385" s="86"/>
      <c r="T2385" s="86"/>
      <c r="U2385" s="86"/>
      <c r="V2385" s="86"/>
      <c r="W2385" s="86"/>
      <c r="X2385" s="86"/>
      <c r="Y2385" s="86"/>
      <c r="Z2385" s="86"/>
      <c r="AA2385" s="86"/>
      <c r="AB2385" s="86"/>
      <c r="AC2385" s="86"/>
      <c r="AD2385" s="86"/>
      <c r="AE2385" s="86"/>
      <c r="AF2385" s="90">
        <v>120020</v>
      </c>
    </row>
    <row r="2386" spans="1:32">
      <c r="A2386" s="17">
        <v>80036</v>
      </c>
      <c r="B2386" s="5">
        <v>10088</v>
      </c>
      <c r="C2386" s="5" t="str">
        <f>VLOOKUP(B2386,映射!A:B,2,FALSE)</f>
        <v>黄色口臭鬼</v>
      </c>
      <c r="D2386" s="85" t="str">
        <f>IF(IF(COUNTIF(AI!A:A,'表格编辑 '!C2386),TRUE,FALSE)=FALSE,"monster",(VLOOKUP(C2386,AI!A:B,2,FALSE)))</f>
        <v>monster</v>
      </c>
      <c r="E2386" s="5">
        <v>20</v>
      </c>
      <c r="F2386" s="86" t="str">
        <f>VLOOKUP(D2386,AI!B:G,2,FALSE)</f>
        <v>AI_born_event(RECEIVER, ARG0, ARG1, ARG2, ARG3,ARG4)</v>
      </c>
      <c r="G2386" s="86" t="str">
        <f>VLOOKUP(D2386,AI!B:G,3,FALSE)</f>
        <v>AI_update_event(RECEIVER, ARG0, ARG1, ARG2, ARG3,ARG4)</v>
      </c>
      <c r="H2386" s="86"/>
      <c r="I2386" s="86"/>
      <c r="J2386" s="86" t="str">
        <f>VLOOKUP(D2386,AI!B:G,6,FALSE)</f>
        <v>test_deadth_event(RECEIVER, ARG0, ARG1, ARG2, ARG3,ARG4)</v>
      </c>
      <c r="K2386" s="86">
        <f t="shared" si="105"/>
        <v>0</v>
      </c>
      <c r="L2386" s="86"/>
      <c r="M2386" s="89"/>
      <c r="N2386" s="86"/>
      <c r="O2386" s="86"/>
      <c r="P2386" s="86"/>
      <c r="Q2386" s="86"/>
      <c r="R2386" s="86"/>
      <c r="S2386" s="86"/>
      <c r="T2386" s="86"/>
      <c r="U2386" s="86"/>
      <c r="V2386" s="86"/>
      <c r="W2386" s="86"/>
      <c r="X2386" s="86"/>
      <c r="Y2386" s="86"/>
      <c r="Z2386" s="86"/>
      <c r="AA2386" s="86"/>
      <c r="AB2386" s="86"/>
      <c r="AC2386" s="86"/>
      <c r="AD2386" s="86"/>
      <c r="AE2386" s="86"/>
      <c r="AF2386" s="90">
        <v>120020</v>
      </c>
    </row>
    <row r="2387" spans="1:32">
      <c r="A2387" s="17">
        <v>80037</v>
      </c>
      <c r="B2387" s="5">
        <v>10011</v>
      </c>
      <c r="C2387" s="5" t="str">
        <f>VLOOKUP(B2387,映射!A:B,2,FALSE)</f>
        <v>北极熊</v>
      </c>
      <c r="D2387" s="85" t="str">
        <f>IF(IF(COUNTIF(AI!A:A,'表格编辑 '!C2387),TRUE,FALSE)=FALSE,"monster",(VLOOKUP(C2387,AI!A:B,2,FALSE)))</f>
        <v>monster</v>
      </c>
      <c r="E2387" s="5">
        <v>20</v>
      </c>
      <c r="F2387" s="86" t="str">
        <f>VLOOKUP(D2387,AI!B:G,2,FALSE)</f>
        <v>AI_born_event(RECEIVER, ARG0, ARG1, ARG2, ARG3,ARG4)</v>
      </c>
      <c r="G2387" s="86" t="str">
        <f>VLOOKUP(D2387,AI!B:G,3,FALSE)</f>
        <v>AI_update_event(RECEIVER, ARG0, ARG1, ARG2, ARG3,ARG4)</v>
      </c>
      <c r="H2387" s="86"/>
      <c r="I2387" s="86"/>
      <c r="J2387" s="86" t="str">
        <f>VLOOKUP(D2387,AI!B:G,6,FALSE)</f>
        <v>test_deadth_event(RECEIVER, ARG0, ARG1, ARG2, ARG3,ARG4)</v>
      </c>
      <c r="K2387" s="86">
        <f t="shared" si="105"/>
        <v>0</v>
      </c>
      <c r="L2387" s="86"/>
      <c r="M2387" s="89"/>
      <c r="N2387" s="86"/>
      <c r="O2387" s="86"/>
      <c r="P2387" s="86"/>
      <c r="Q2387" s="86"/>
      <c r="R2387" s="86"/>
      <c r="S2387" s="86"/>
      <c r="T2387" s="86"/>
      <c r="U2387" s="86"/>
      <c r="V2387" s="86"/>
      <c r="W2387" s="86"/>
      <c r="X2387" s="86"/>
      <c r="Y2387" s="86"/>
      <c r="Z2387" s="86"/>
      <c r="AA2387" s="86"/>
      <c r="AB2387" s="86"/>
      <c r="AC2387" s="86"/>
      <c r="AD2387" s="86"/>
      <c r="AE2387" s="86"/>
      <c r="AF2387" s="90">
        <v>120020</v>
      </c>
    </row>
    <row r="2388" spans="1:32">
      <c r="A2388" s="17">
        <v>80038</v>
      </c>
      <c r="B2388" s="5">
        <v>10030</v>
      </c>
      <c r="C2388" s="5" t="str">
        <f>VLOOKUP(B2388,映射!A:B,2,FALSE)</f>
        <v>血骷髅</v>
      </c>
      <c r="D2388" s="85" t="str">
        <f>IF(IF(COUNTIF(AI!A:A,'表格编辑 '!C2388),TRUE,FALSE)=FALSE,"monster",(VLOOKUP(C2388,AI!A:B,2,FALSE)))</f>
        <v>monster</v>
      </c>
      <c r="E2388" s="5">
        <v>20</v>
      </c>
      <c r="F2388" s="86" t="str">
        <f>VLOOKUP(D2388,AI!B:G,2,FALSE)</f>
        <v>AI_born_event(RECEIVER, ARG0, ARG1, ARG2, ARG3,ARG4)</v>
      </c>
      <c r="G2388" s="86" t="str">
        <f>VLOOKUP(D2388,AI!B:G,3,FALSE)</f>
        <v>AI_update_event(RECEIVER, ARG0, ARG1, ARG2, ARG3,ARG4)</v>
      </c>
      <c r="H2388" s="86"/>
      <c r="I2388" s="86"/>
      <c r="J2388" s="86" t="str">
        <f>VLOOKUP(D2388,AI!B:G,6,FALSE)</f>
        <v>test_deadth_event(RECEIVER, ARG0, ARG1, ARG2, ARG3,ARG4)</v>
      </c>
      <c r="K2388" s="86">
        <f t="shared" si="105"/>
        <v>0</v>
      </c>
      <c r="L2388" s="86"/>
      <c r="M2388" s="89"/>
      <c r="N2388" s="86"/>
      <c r="O2388" s="86"/>
      <c r="P2388" s="86"/>
      <c r="Q2388" s="86"/>
      <c r="R2388" s="86"/>
      <c r="S2388" s="86"/>
      <c r="T2388" s="86"/>
      <c r="U2388" s="86"/>
      <c r="V2388" s="86"/>
      <c r="W2388" s="86"/>
      <c r="X2388" s="86"/>
      <c r="Y2388" s="86"/>
      <c r="Z2388" s="86"/>
      <c r="AA2388" s="86"/>
      <c r="AB2388" s="86"/>
      <c r="AC2388" s="86"/>
      <c r="AD2388" s="86"/>
      <c r="AE2388" s="86"/>
      <c r="AF2388" s="90">
        <v>120020</v>
      </c>
    </row>
    <row r="2389" spans="1:32">
      <c r="A2389" s="17">
        <v>80039</v>
      </c>
      <c r="B2389" s="5">
        <v>10133</v>
      </c>
      <c r="C2389" s="5" t="str">
        <f>VLOOKUP(B2389,映射!A:B,2,FALSE)</f>
        <v>蜥蜴武士</v>
      </c>
      <c r="D2389" s="85" t="str">
        <f>IF(IF(COUNTIF(AI!A:A,'表格编辑 '!C2389),TRUE,FALSE)=FALSE,"monster",(VLOOKUP(C2389,AI!A:B,2,FALSE)))</f>
        <v>monster</v>
      </c>
      <c r="E2389" s="5">
        <v>20</v>
      </c>
      <c r="F2389" s="86" t="str">
        <f>VLOOKUP(D2389,AI!B:G,2,FALSE)</f>
        <v>AI_born_event(RECEIVER, ARG0, ARG1, ARG2, ARG3,ARG4)</v>
      </c>
      <c r="G2389" s="86" t="str">
        <f>VLOOKUP(D2389,AI!B:G,3,FALSE)</f>
        <v>AI_update_event(RECEIVER, ARG0, ARG1, ARG2, ARG3,ARG4)</v>
      </c>
      <c r="H2389" s="86"/>
      <c r="I2389" s="86"/>
      <c r="J2389" s="86" t="str">
        <f>VLOOKUP(D2389,AI!B:G,6,FALSE)</f>
        <v>test_deadth_event(RECEIVER, ARG0, ARG1, ARG2, ARG3,ARG4)</v>
      </c>
      <c r="K2389" s="86">
        <f t="shared" si="105"/>
        <v>0</v>
      </c>
      <c r="L2389" s="86"/>
      <c r="M2389" s="89"/>
      <c r="N2389" s="86"/>
      <c r="O2389" s="86"/>
      <c r="P2389" s="86"/>
      <c r="Q2389" s="86"/>
      <c r="R2389" s="86"/>
      <c r="S2389" s="86"/>
      <c r="T2389" s="86"/>
      <c r="U2389" s="86"/>
      <c r="V2389" s="86"/>
      <c r="W2389" s="86"/>
      <c r="X2389" s="86"/>
      <c r="Y2389" s="86"/>
      <c r="Z2389" s="86"/>
      <c r="AA2389" s="86"/>
      <c r="AB2389" s="86"/>
      <c r="AC2389" s="86"/>
      <c r="AD2389" s="86"/>
      <c r="AE2389" s="86"/>
      <c r="AF2389" s="90">
        <v>120020</v>
      </c>
    </row>
    <row r="2390" spans="1:32">
      <c r="A2390" s="17">
        <v>80040</v>
      </c>
      <c r="B2390" s="5">
        <v>10114</v>
      </c>
      <c r="C2390" s="5" t="str">
        <f>VLOOKUP(B2390,映射!A:B,2,FALSE)</f>
        <v>杀龙之刃</v>
      </c>
      <c r="D2390" s="85" t="str">
        <f>IF(IF(COUNTIF(AI!A:A,'表格编辑 '!C2390),TRUE,FALSE)=FALSE,"monster",(VLOOKUP(C2390,AI!A:B,2,FALSE)))</f>
        <v>monster</v>
      </c>
      <c r="E2390" s="5">
        <v>20</v>
      </c>
      <c r="F2390" s="86" t="str">
        <f>VLOOKUP(D2390,AI!B:G,2,FALSE)</f>
        <v>AI_born_event(RECEIVER, ARG0, ARG1, ARG2, ARG3,ARG4)</v>
      </c>
      <c r="G2390" s="86" t="str">
        <f>VLOOKUP(D2390,AI!B:G,3,FALSE)</f>
        <v>AI_update_event(RECEIVER, ARG0, ARG1, ARG2, ARG3,ARG4)</v>
      </c>
      <c r="H2390" s="86"/>
      <c r="I2390" s="86"/>
      <c r="J2390" s="86" t="str">
        <f>VLOOKUP(D2390,AI!B:G,6,FALSE)</f>
        <v>test_deadth_event(RECEIVER, ARG0, ARG1, ARG2, ARG3,ARG4)</v>
      </c>
      <c r="K2390" s="86">
        <f t="shared" si="105"/>
        <v>0</v>
      </c>
      <c r="L2390" s="86"/>
      <c r="M2390" s="89"/>
      <c r="N2390" s="86"/>
      <c r="O2390" s="86"/>
      <c r="P2390" s="86"/>
      <c r="Q2390" s="86"/>
      <c r="R2390" s="86"/>
      <c r="S2390" s="86"/>
      <c r="T2390" s="86"/>
      <c r="U2390" s="86"/>
      <c r="V2390" s="86"/>
      <c r="W2390" s="86"/>
      <c r="X2390" s="86"/>
      <c r="Y2390" s="86"/>
      <c r="Z2390" s="86"/>
      <c r="AA2390" s="86"/>
      <c r="AB2390" s="86"/>
      <c r="AC2390" s="86"/>
      <c r="AD2390" s="86"/>
      <c r="AE2390" s="86"/>
      <c r="AF2390" s="90">
        <v>120020</v>
      </c>
    </row>
    <row r="2391" spans="1:32">
      <c r="A2391" s="17">
        <v>80041</v>
      </c>
      <c r="B2391" s="5">
        <v>10027</v>
      </c>
      <c r="C2391" s="5" t="str">
        <f>VLOOKUP(B2391,映射!A:B,2,FALSE)</f>
        <v>腐尸</v>
      </c>
      <c r="D2391" s="85" t="str">
        <f>IF(IF(COUNTIF(AI!A:A,'表格编辑 '!C2391),TRUE,FALSE)=FALSE,"monster",(VLOOKUP(C2391,AI!A:B,2,FALSE)))</f>
        <v>monster</v>
      </c>
      <c r="E2391" s="5">
        <v>20</v>
      </c>
      <c r="F2391" s="86" t="str">
        <f>VLOOKUP(D2391,AI!B:G,2,FALSE)</f>
        <v>AI_born_event(RECEIVER, ARG0, ARG1, ARG2, ARG3,ARG4)</v>
      </c>
      <c r="G2391" s="86" t="str">
        <f>VLOOKUP(D2391,AI!B:G,3,FALSE)</f>
        <v>AI_update_event(RECEIVER, ARG0, ARG1, ARG2, ARG3,ARG4)</v>
      </c>
      <c r="H2391" s="86"/>
      <c r="I2391" s="86"/>
      <c r="J2391" s="86" t="str">
        <f>VLOOKUP(D2391,AI!B:G,6,FALSE)</f>
        <v>test_deadth_event(RECEIVER, ARG0, ARG1, ARG2, ARG3,ARG4)</v>
      </c>
      <c r="K2391" s="86">
        <f t="shared" si="105"/>
        <v>0</v>
      </c>
      <c r="L2391" s="86"/>
      <c r="M2391" s="89"/>
      <c r="N2391" s="86"/>
      <c r="O2391" s="86"/>
      <c r="P2391" s="86"/>
      <c r="Q2391" s="86"/>
      <c r="R2391" s="86"/>
      <c r="S2391" s="86"/>
      <c r="T2391" s="86"/>
      <c r="U2391" s="86"/>
      <c r="V2391" s="86"/>
      <c r="W2391" s="86"/>
      <c r="X2391" s="86"/>
      <c r="Y2391" s="86"/>
      <c r="Z2391" s="86"/>
      <c r="AA2391" s="86"/>
      <c r="AB2391" s="86"/>
      <c r="AC2391" s="86"/>
      <c r="AD2391" s="86"/>
      <c r="AE2391" s="86"/>
      <c r="AF2391" s="90">
        <v>120020</v>
      </c>
    </row>
    <row r="2392" spans="1:32">
      <c r="A2392" s="17">
        <v>80042</v>
      </c>
      <c r="B2392" s="5">
        <v>10016</v>
      </c>
      <c r="C2392" s="5" t="str">
        <f>VLOOKUP(B2392,映射!A:B,2,FALSE)</f>
        <v>火焰鼠</v>
      </c>
      <c r="D2392" s="85" t="str">
        <f>IF(IF(COUNTIF(AI!A:A,'表格编辑 '!C2392),TRUE,FALSE)=FALSE,"monster",(VLOOKUP(C2392,AI!A:B,2,FALSE)))</f>
        <v>monster</v>
      </c>
      <c r="E2392" s="5">
        <v>20</v>
      </c>
      <c r="F2392" s="86" t="str">
        <f>VLOOKUP(D2392,AI!B:G,2,FALSE)</f>
        <v>AI_born_event(RECEIVER, ARG0, ARG1, ARG2, ARG3,ARG4)</v>
      </c>
      <c r="G2392" s="86" t="str">
        <f>VLOOKUP(D2392,AI!B:G,3,FALSE)</f>
        <v>AI_update_event(RECEIVER, ARG0, ARG1, ARG2, ARG3,ARG4)</v>
      </c>
      <c r="H2392" s="86"/>
      <c r="I2392" s="86"/>
      <c r="J2392" s="86" t="str">
        <f>VLOOKUP(D2392,AI!B:G,6,FALSE)</f>
        <v>test_deadth_event(RECEIVER, ARG0, ARG1, ARG2, ARG3,ARG4)</v>
      </c>
      <c r="K2392" s="86">
        <f t="shared" si="105"/>
        <v>0</v>
      </c>
      <c r="L2392" s="86"/>
      <c r="M2392" s="89"/>
      <c r="N2392" s="86"/>
      <c r="O2392" s="86"/>
      <c r="P2392" s="86"/>
      <c r="Q2392" s="86"/>
      <c r="R2392" s="86"/>
      <c r="S2392" s="86"/>
      <c r="T2392" s="86"/>
      <c r="U2392" s="86"/>
      <c r="V2392" s="86"/>
      <c r="W2392" s="86"/>
      <c r="X2392" s="86"/>
      <c r="Y2392" s="86"/>
      <c r="Z2392" s="86"/>
      <c r="AA2392" s="86"/>
      <c r="AB2392" s="86"/>
      <c r="AC2392" s="86"/>
      <c r="AD2392" s="86"/>
      <c r="AE2392" s="86"/>
      <c r="AF2392" s="90">
        <v>120020</v>
      </c>
    </row>
    <row r="2393" spans="1:32">
      <c r="A2393" s="17">
        <v>80043</v>
      </c>
      <c r="B2393" s="5">
        <v>10082</v>
      </c>
      <c r="C2393" s="5" t="str">
        <f>VLOOKUP(B2393,映射!A:B,2,FALSE)</f>
        <v>沼泽树精</v>
      </c>
      <c r="D2393" s="85" t="str">
        <f>IF(IF(COUNTIF(AI!A:A,'表格编辑 '!C2393),TRUE,FALSE)=FALSE,"monster",(VLOOKUP(C2393,AI!A:B,2,FALSE)))</f>
        <v>monster</v>
      </c>
      <c r="E2393" s="5">
        <v>20</v>
      </c>
      <c r="F2393" s="86" t="str">
        <f>VLOOKUP(D2393,AI!B:G,2,FALSE)</f>
        <v>AI_born_event(RECEIVER, ARG0, ARG1, ARG2, ARG3,ARG4)</v>
      </c>
      <c r="G2393" s="86" t="str">
        <f>VLOOKUP(D2393,AI!B:G,3,FALSE)</f>
        <v>AI_update_event(RECEIVER, ARG0, ARG1, ARG2, ARG3,ARG4)</v>
      </c>
      <c r="H2393" s="86"/>
      <c r="I2393" s="86"/>
      <c r="J2393" s="86" t="str">
        <f>VLOOKUP(D2393,AI!B:G,6,FALSE)</f>
        <v>test_deadth_event(RECEIVER, ARG0, ARG1, ARG2, ARG3,ARG4)</v>
      </c>
      <c r="K2393" s="86">
        <f t="shared" si="105"/>
        <v>0</v>
      </c>
      <c r="L2393" s="86"/>
      <c r="M2393" s="89"/>
      <c r="N2393" s="86"/>
      <c r="O2393" s="86"/>
      <c r="P2393" s="86"/>
      <c r="Q2393" s="86"/>
      <c r="R2393" s="86"/>
      <c r="S2393" s="86"/>
      <c r="T2393" s="86"/>
      <c r="U2393" s="86"/>
      <c r="V2393" s="86"/>
      <c r="W2393" s="86"/>
      <c r="X2393" s="86"/>
      <c r="Y2393" s="86"/>
      <c r="Z2393" s="86"/>
      <c r="AA2393" s="86"/>
      <c r="AB2393" s="86"/>
      <c r="AC2393" s="86"/>
      <c r="AD2393" s="86"/>
      <c r="AE2393" s="86"/>
      <c r="AF2393" s="90">
        <v>120020</v>
      </c>
    </row>
    <row r="2394" spans="1:32">
      <c r="A2394" s="17">
        <v>80044</v>
      </c>
      <c r="B2394" s="5">
        <v>10131</v>
      </c>
      <c r="C2394" s="5" t="str">
        <f>VLOOKUP(B2394,映射!A:B,2,FALSE)</f>
        <v>蜥蝪战士</v>
      </c>
      <c r="D2394" s="85" t="str">
        <f>IF(IF(COUNTIF(AI!A:A,'表格编辑 '!C2394),TRUE,FALSE)=FALSE,"monster",(VLOOKUP(C2394,AI!A:B,2,FALSE)))</f>
        <v>monster</v>
      </c>
      <c r="E2394" s="5">
        <v>20</v>
      </c>
      <c r="F2394" s="86" t="str">
        <f>VLOOKUP(D2394,AI!B:G,2,FALSE)</f>
        <v>AI_born_event(RECEIVER, ARG0, ARG1, ARG2, ARG3,ARG4)</v>
      </c>
      <c r="G2394" s="86" t="str">
        <f>VLOOKUP(D2394,AI!B:G,3,FALSE)</f>
        <v>AI_update_event(RECEIVER, ARG0, ARG1, ARG2, ARG3,ARG4)</v>
      </c>
      <c r="H2394" s="86"/>
      <c r="I2394" s="86"/>
      <c r="J2394" s="86" t="str">
        <f>VLOOKUP(D2394,AI!B:G,6,FALSE)</f>
        <v>test_deadth_event(RECEIVER, ARG0, ARG1, ARG2, ARG3,ARG4)</v>
      </c>
      <c r="K2394" s="86">
        <f t="shared" si="105"/>
        <v>0</v>
      </c>
      <c r="L2394" s="86"/>
      <c r="M2394" s="89"/>
      <c r="N2394" s="86"/>
      <c r="O2394" s="86"/>
      <c r="P2394" s="86"/>
      <c r="Q2394" s="86"/>
      <c r="R2394" s="86"/>
      <c r="S2394" s="86"/>
      <c r="T2394" s="86"/>
      <c r="U2394" s="86"/>
      <c r="V2394" s="86"/>
      <c r="W2394" s="86"/>
      <c r="X2394" s="86"/>
      <c r="Y2394" s="86"/>
      <c r="Z2394" s="86"/>
      <c r="AA2394" s="86"/>
      <c r="AB2394" s="86"/>
      <c r="AC2394" s="86"/>
      <c r="AD2394" s="86"/>
      <c r="AE2394" s="86"/>
      <c r="AF2394" s="90">
        <v>120020</v>
      </c>
    </row>
    <row r="2395" spans="1:32">
      <c r="A2395" s="17">
        <v>80045</v>
      </c>
      <c r="B2395" s="5">
        <v>10048</v>
      </c>
      <c r="C2395" s="5" t="str">
        <f>VLOOKUP(B2395,映射!A:B,2,FALSE)</f>
        <v>小蝙蝠</v>
      </c>
      <c r="D2395" s="85" t="str">
        <f>IF(IF(COUNTIF(AI!A:A,'表格编辑 '!C2395),TRUE,FALSE)=FALSE,"monster",(VLOOKUP(C2395,AI!A:B,2,FALSE)))</f>
        <v>monster</v>
      </c>
      <c r="E2395" s="5">
        <v>20</v>
      </c>
      <c r="F2395" s="86" t="str">
        <f>VLOOKUP(D2395,AI!B:G,2,FALSE)</f>
        <v>AI_born_event(RECEIVER, ARG0, ARG1, ARG2, ARG3,ARG4)</v>
      </c>
      <c r="G2395" s="86" t="str">
        <f>VLOOKUP(D2395,AI!B:G,3,FALSE)</f>
        <v>AI_update_event(RECEIVER, ARG0, ARG1, ARG2, ARG3,ARG4)</v>
      </c>
      <c r="H2395" s="86"/>
      <c r="I2395" s="86"/>
      <c r="J2395" s="86" t="str">
        <f>VLOOKUP(D2395,AI!B:G,6,FALSE)</f>
        <v>test_deadth_event(RECEIVER, ARG0, ARG1, ARG2, ARG3,ARG4)</v>
      </c>
      <c r="K2395" s="86">
        <f t="shared" si="105"/>
        <v>0</v>
      </c>
      <c r="L2395" s="86"/>
      <c r="M2395" s="89"/>
      <c r="N2395" s="86"/>
      <c r="O2395" s="86"/>
      <c r="P2395" s="86"/>
      <c r="Q2395" s="86"/>
      <c r="R2395" s="86"/>
      <c r="S2395" s="86"/>
      <c r="T2395" s="86"/>
      <c r="U2395" s="86"/>
      <c r="V2395" s="86"/>
      <c r="W2395" s="86"/>
      <c r="X2395" s="86"/>
      <c r="Y2395" s="86"/>
      <c r="Z2395" s="86"/>
      <c r="AA2395" s="86"/>
      <c r="AB2395" s="86"/>
      <c r="AC2395" s="86"/>
      <c r="AD2395" s="86"/>
      <c r="AE2395" s="86"/>
      <c r="AF2395" s="90">
        <v>120020</v>
      </c>
    </row>
    <row r="2396" spans="1:32">
      <c r="A2396" s="17">
        <v>80046</v>
      </c>
      <c r="B2396" s="5">
        <v>10023</v>
      </c>
      <c r="C2396" s="5" t="str">
        <f>VLOOKUP(B2396,映射!A:B,2,FALSE)</f>
        <v>地狱妖犬</v>
      </c>
      <c r="D2396" s="85" t="str">
        <f>IF(IF(COUNTIF(AI!A:A,'表格编辑 '!C2396),TRUE,FALSE)=FALSE,"monster",(VLOOKUP(C2396,AI!A:B,2,FALSE)))</f>
        <v>monster</v>
      </c>
      <c r="E2396" s="5">
        <v>20</v>
      </c>
      <c r="F2396" s="86" t="str">
        <f>VLOOKUP(D2396,AI!B:G,2,FALSE)</f>
        <v>AI_born_event(RECEIVER, ARG0, ARG1, ARG2, ARG3,ARG4)</v>
      </c>
      <c r="G2396" s="86" t="str">
        <f>VLOOKUP(D2396,AI!B:G,3,FALSE)</f>
        <v>AI_update_event(RECEIVER, ARG0, ARG1, ARG2, ARG3,ARG4)</v>
      </c>
      <c r="H2396" s="86"/>
      <c r="I2396" s="86"/>
      <c r="J2396" s="86" t="str">
        <f>VLOOKUP(D2396,AI!B:G,6,FALSE)</f>
        <v>test_deadth_event(RECEIVER, ARG0, ARG1, ARG2, ARG3,ARG4)</v>
      </c>
      <c r="K2396" s="86">
        <f t="shared" si="105"/>
        <v>0</v>
      </c>
      <c r="L2396" s="86"/>
      <c r="M2396" s="89"/>
      <c r="N2396" s="86"/>
      <c r="O2396" s="86"/>
      <c r="P2396" s="86"/>
      <c r="Q2396" s="86"/>
      <c r="R2396" s="86"/>
      <c r="S2396" s="86"/>
      <c r="T2396" s="86"/>
      <c r="U2396" s="86"/>
      <c r="V2396" s="86"/>
      <c r="W2396" s="86"/>
      <c r="X2396" s="86"/>
      <c r="Y2396" s="86"/>
      <c r="Z2396" s="86"/>
      <c r="AA2396" s="86"/>
      <c r="AB2396" s="86"/>
      <c r="AC2396" s="86"/>
      <c r="AD2396" s="86"/>
      <c r="AE2396" s="86"/>
      <c r="AF2396" s="90">
        <v>120020</v>
      </c>
    </row>
    <row r="2397" spans="1:32">
      <c r="A2397" s="17">
        <v>80047</v>
      </c>
      <c r="B2397" s="5">
        <v>10146</v>
      </c>
      <c r="C2397" s="5" t="str">
        <f>VLOOKUP(B2397,映射!A:B,2,FALSE)</f>
        <v>火焰哥布尔</v>
      </c>
      <c r="D2397" s="85" t="str">
        <f>IF(IF(COUNTIF(AI!A:A,'表格编辑 '!C2397),TRUE,FALSE)=FALSE,"monster",(VLOOKUP(C2397,AI!A:B,2,FALSE)))</f>
        <v>monster</v>
      </c>
      <c r="E2397" s="5">
        <v>20</v>
      </c>
      <c r="F2397" s="86" t="str">
        <f>VLOOKUP(D2397,AI!B:G,2,FALSE)</f>
        <v>AI_born_event(RECEIVER, ARG0, ARG1, ARG2, ARG3,ARG4)</v>
      </c>
      <c r="G2397" s="86" t="str">
        <f>VLOOKUP(D2397,AI!B:G,3,FALSE)</f>
        <v>AI_update_event(RECEIVER, ARG0, ARG1, ARG2, ARG3,ARG4)</v>
      </c>
      <c r="H2397" s="86"/>
      <c r="I2397" s="86"/>
      <c r="J2397" s="86" t="str">
        <f>VLOOKUP(D2397,AI!B:G,6,FALSE)</f>
        <v>test_deadth_event(RECEIVER, ARG0, ARG1, ARG2, ARG3,ARG4)</v>
      </c>
      <c r="K2397" s="86">
        <f t="shared" si="105"/>
        <v>0</v>
      </c>
      <c r="L2397" s="86"/>
      <c r="M2397" s="89"/>
      <c r="N2397" s="86"/>
      <c r="O2397" s="86"/>
      <c r="P2397" s="86"/>
      <c r="Q2397" s="86"/>
      <c r="R2397" s="86"/>
      <c r="S2397" s="86"/>
      <c r="T2397" s="86"/>
      <c r="U2397" s="86"/>
      <c r="V2397" s="86"/>
      <c r="W2397" s="86"/>
      <c r="X2397" s="86"/>
      <c r="Y2397" s="86"/>
      <c r="Z2397" s="86"/>
      <c r="AA2397" s="86"/>
      <c r="AB2397" s="86"/>
      <c r="AC2397" s="86"/>
      <c r="AD2397" s="86"/>
      <c r="AE2397" s="86"/>
      <c r="AF2397" s="90">
        <v>120020</v>
      </c>
    </row>
    <row r="2398" spans="1:32">
      <c r="A2398" s="17">
        <v>80048</v>
      </c>
      <c r="B2398" s="5">
        <v>10022</v>
      </c>
      <c r="C2398" s="5" t="str">
        <f>VLOOKUP(B2398,映射!A:B,2,FALSE)</f>
        <v>地狱猎犬</v>
      </c>
      <c r="D2398" s="85" t="str">
        <f>IF(IF(COUNTIF(AI!A:A,'表格编辑 '!C2398),TRUE,FALSE)=FALSE,"monster",(VLOOKUP(C2398,AI!A:B,2,FALSE)))</f>
        <v>monster</v>
      </c>
      <c r="E2398" s="5">
        <v>20</v>
      </c>
      <c r="F2398" s="86" t="str">
        <f>VLOOKUP(D2398,AI!B:G,2,FALSE)</f>
        <v>AI_born_event(RECEIVER, ARG0, ARG1, ARG2, ARG3,ARG4)</v>
      </c>
      <c r="G2398" s="86" t="str">
        <f>VLOOKUP(D2398,AI!B:G,3,FALSE)</f>
        <v>AI_update_event(RECEIVER, ARG0, ARG1, ARG2, ARG3,ARG4)</v>
      </c>
      <c r="H2398" s="86"/>
      <c r="I2398" s="86"/>
      <c r="J2398" s="86" t="str">
        <f>VLOOKUP(D2398,AI!B:G,6,FALSE)</f>
        <v>test_deadth_event(RECEIVER, ARG0, ARG1, ARG2, ARG3,ARG4)</v>
      </c>
      <c r="K2398" s="86">
        <f t="shared" si="105"/>
        <v>0</v>
      </c>
      <c r="L2398" s="86"/>
      <c r="M2398" s="89"/>
      <c r="N2398" s="86"/>
      <c r="O2398" s="86"/>
      <c r="P2398" s="86"/>
      <c r="Q2398" s="86"/>
      <c r="R2398" s="86"/>
      <c r="S2398" s="86"/>
      <c r="T2398" s="86"/>
      <c r="U2398" s="86"/>
      <c r="V2398" s="86"/>
      <c r="W2398" s="86"/>
      <c r="X2398" s="86"/>
      <c r="Y2398" s="86"/>
      <c r="Z2398" s="86"/>
      <c r="AA2398" s="86"/>
      <c r="AB2398" s="86"/>
      <c r="AC2398" s="86"/>
      <c r="AD2398" s="86"/>
      <c r="AE2398" s="86"/>
      <c r="AF2398" s="90">
        <v>120020</v>
      </c>
    </row>
    <row r="2399" spans="1:32">
      <c r="A2399" s="17">
        <v>80049</v>
      </c>
      <c r="B2399" s="5">
        <v>10040</v>
      </c>
      <c r="C2399" s="5" t="str">
        <f>VLOOKUP(B2399,映射!A:B,2,FALSE)</f>
        <v>水蓝鸟魔</v>
      </c>
      <c r="D2399" s="85" t="str">
        <f>IF(IF(COUNTIF(AI!A:A,'表格编辑 '!C2399),TRUE,FALSE)=FALSE,"monster",(VLOOKUP(C2399,AI!A:B,2,FALSE)))</f>
        <v>monster</v>
      </c>
      <c r="E2399" s="5">
        <v>20</v>
      </c>
      <c r="F2399" s="86" t="str">
        <f>VLOOKUP(D2399,AI!B:G,2,FALSE)</f>
        <v>AI_born_event(RECEIVER, ARG0, ARG1, ARG2, ARG3,ARG4)</v>
      </c>
      <c r="G2399" s="86" t="str">
        <f>VLOOKUP(D2399,AI!B:G,3,FALSE)</f>
        <v>AI_update_event(RECEIVER, ARG0, ARG1, ARG2, ARG3,ARG4)</v>
      </c>
      <c r="H2399" s="86"/>
      <c r="I2399" s="86"/>
      <c r="J2399" s="86" t="str">
        <f>VLOOKUP(D2399,AI!B:G,6,FALSE)</f>
        <v>test_deadth_event(RECEIVER, ARG0, ARG1, ARG2, ARG3,ARG4)</v>
      </c>
      <c r="K2399" s="86">
        <f t="shared" si="105"/>
        <v>0</v>
      </c>
      <c r="L2399" s="86"/>
      <c r="M2399" s="89"/>
      <c r="N2399" s="86"/>
      <c r="O2399" s="86"/>
      <c r="P2399" s="86"/>
      <c r="Q2399" s="86"/>
      <c r="R2399" s="86"/>
      <c r="S2399" s="86"/>
      <c r="T2399" s="86"/>
      <c r="U2399" s="86"/>
      <c r="V2399" s="86"/>
      <c r="W2399" s="86"/>
      <c r="X2399" s="86"/>
      <c r="Y2399" s="86"/>
      <c r="Z2399" s="86"/>
      <c r="AA2399" s="86"/>
      <c r="AB2399" s="86"/>
      <c r="AC2399" s="86"/>
      <c r="AD2399" s="86"/>
      <c r="AE2399" s="86"/>
      <c r="AF2399" s="90">
        <v>120020</v>
      </c>
    </row>
    <row r="2400" spans="1:32">
      <c r="A2400" s="17">
        <v>80050</v>
      </c>
      <c r="B2400" s="5">
        <v>10099</v>
      </c>
      <c r="C2400" s="5" t="str">
        <f>VLOOKUP(B2400,映射!A:B,2,FALSE)</f>
        <v>布丁史莱姆</v>
      </c>
      <c r="D2400" s="85" t="str">
        <f>IF(IF(COUNTIF(AI!A:A,'表格编辑 '!C2400),TRUE,FALSE)=FALSE,"monster",(VLOOKUP(C2400,AI!A:B,2,FALSE)))</f>
        <v>monster</v>
      </c>
      <c r="E2400" s="5">
        <v>20</v>
      </c>
      <c r="F2400" s="86" t="str">
        <f>VLOOKUP(D2400,AI!B:G,2,FALSE)</f>
        <v>AI_born_event(RECEIVER, ARG0, ARG1, ARG2, ARG3,ARG4)</v>
      </c>
      <c r="G2400" s="86" t="str">
        <f>VLOOKUP(D2400,AI!B:G,3,FALSE)</f>
        <v>AI_update_event(RECEIVER, ARG0, ARG1, ARG2, ARG3,ARG4)</v>
      </c>
      <c r="H2400" s="86"/>
      <c r="I2400" s="86"/>
      <c r="J2400" s="86" t="str">
        <f>VLOOKUP(D2400,AI!B:G,6,FALSE)</f>
        <v>test_deadth_event(RECEIVER, ARG0, ARG1, ARG2, ARG3,ARG4)</v>
      </c>
      <c r="K2400" s="86">
        <f t="shared" si="105"/>
        <v>0</v>
      </c>
      <c r="L2400" s="86"/>
      <c r="M2400" s="89"/>
      <c r="N2400" s="86"/>
      <c r="O2400" s="86"/>
      <c r="P2400" s="86"/>
      <c r="Q2400" s="86"/>
      <c r="R2400" s="86"/>
      <c r="S2400" s="86"/>
      <c r="T2400" s="86"/>
      <c r="U2400" s="86"/>
      <c r="V2400" s="86"/>
      <c r="W2400" s="86"/>
      <c r="X2400" s="86"/>
      <c r="Y2400" s="86"/>
      <c r="Z2400" s="86"/>
      <c r="AA2400" s="86"/>
      <c r="AB2400" s="86"/>
      <c r="AC2400" s="86"/>
      <c r="AD2400" s="86"/>
      <c r="AE2400" s="86"/>
      <c r="AF2400" s="90">
        <v>120020</v>
      </c>
    </row>
    <row r="2401" spans="1:32">
      <c r="A2401" s="17">
        <v>80051</v>
      </c>
      <c r="B2401" s="5">
        <v>10110</v>
      </c>
      <c r="C2401" s="5" t="s">
        <v>244</v>
      </c>
      <c r="D2401" s="85" t="s">
        <v>612</v>
      </c>
      <c r="E2401" s="5">
        <v>20</v>
      </c>
      <c r="F2401" s="86" t="s">
        <v>437</v>
      </c>
      <c r="G2401" s="86" t="s">
        <v>438</v>
      </c>
      <c r="H2401" s="86"/>
      <c r="I2401" s="86"/>
      <c r="J2401" s="86" t="s">
        <v>434</v>
      </c>
      <c r="K2401" s="86">
        <v>1</v>
      </c>
      <c r="L2401" s="86">
        <v>1000</v>
      </c>
      <c r="M2401" s="89">
        <v>1000</v>
      </c>
      <c r="N2401" s="86">
        <v>50</v>
      </c>
      <c r="O2401" s="86">
        <v>50</v>
      </c>
      <c r="P2401" s="86">
        <v>100</v>
      </c>
      <c r="Q2401" s="86">
        <v>100</v>
      </c>
      <c r="R2401" s="86">
        <v>100</v>
      </c>
      <c r="S2401" s="86">
        <v>300</v>
      </c>
      <c r="T2401" s="86"/>
      <c r="U2401" s="86"/>
      <c r="V2401" s="86"/>
      <c r="W2401" s="86">
        <v>30</v>
      </c>
      <c r="X2401" s="86"/>
      <c r="Y2401" s="86">
        <v>100</v>
      </c>
      <c r="Z2401" s="86">
        <v>100</v>
      </c>
      <c r="AA2401" s="86">
        <v>100</v>
      </c>
      <c r="AB2401" s="86">
        <v>100</v>
      </c>
      <c r="AC2401" s="86">
        <v>100</v>
      </c>
      <c r="AD2401" s="86">
        <v>100</v>
      </c>
      <c r="AE2401" s="86"/>
      <c r="AF2401" s="90">
        <v>120020</v>
      </c>
    </row>
    <row r="2402" spans="1:32">
      <c r="A2402" s="17">
        <v>80052</v>
      </c>
      <c r="B2402" s="5">
        <v>10137</v>
      </c>
      <c r="C2402" s="5" t="s">
        <v>275</v>
      </c>
      <c r="D2402" s="85" t="s">
        <v>612</v>
      </c>
      <c r="E2402" s="5">
        <v>20</v>
      </c>
      <c r="F2402" s="86" t="s">
        <v>437</v>
      </c>
      <c r="G2402" s="86" t="s">
        <v>438</v>
      </c>
      <c r="H2402" s="86"/>
      <c r="I2402" s="86"/>
      <c r="J2402" s="86" t="s">
        <v>434</v>
      </c>
      <c r="K2402" s="86">
        <v>1</v>
      </c>
      <c r="L2402" s="86">
        <v>1000</v>
      </c>
      <c r="M2402" s="89">
        <v>1000</v>
      </c>
      <c r="N2402" s="86">
        <v>50</v>
      </c>
      <c r="O2402" s="86">
        <v>50</v>
      </c>
      <c r="P2402" s="86">
        <v>100</v>
      </c>
      <c r="Q2402" s="86">
        <v>100</v>
      </c>
      <c r="R2402" s="86">
        <v>100</v>
      </c>
      <c r="S2402" s="86">
        <v>300</v>
      </c>
      <c r="T2402" s="86"/>
      <c r="U2402" s="86"/>
      <c r="V2402" s="86"/>
      <c r="W2402" s="86">
        <v>30</v>
      </c>
      <c r="X2402" s="86"/>
      <c r="Y2402" s="86">
        <v>100</v>
      </c>
      <c r="Z2402" s="86">
        <v>100</v>
      </c>
      <c r="AA2402" s="86">
        <v>100</v>
      </c>
      <c r="AB2402" s="86">
        <v>100</v>
      </c>
      <c r="AC2402" s="86">
        <v>100</v>
      </c>
      <c r="AD2402" s="86">
        <v>100</v>
      </c>
      <c r="AE2402" s="86"/>
      <c r="AF2402" s="90">
        <v>120020</v>
      </c>
    </row>
    <row r="2403" spans="1:32">
      <c r="A2403" s="17">
        <v>80053</v>
      </c>
      <c r="B2403" s="5">
        <v>10145</v>
      </c>
      <c r="C2403" s="5" t="s">
        <v>282</v>
      </c>
      <c r="D2403" s="85" t="s">
        <v>612</v>
      </c>
      <c r="E2403" s="5">
        <v>20</v>
      </c>
      <c r="F2403" s="86" t="s">
        <v>437</v>
      </c>
      <c r="G2403" s="86" t="s">
        <v>438</v>
      </c>
      <c r="H2403" s="86"/>
      <c r="I2403" s="86"/>
      <c r="J2403" s="86" t="s">
        <v>434</v>
      </c>
      <c r="K2403" s="86">
        <v>1</v>
      </c>
      <c r="L2403" s="86">
        <v>1000</v>
      </c>
      <c r="M2403" s="89">
        <v>1000</v>
      </c>
      <c r="N2403" s="86">
        <v>50</v>
      </c>
      <c r="O2403" s="86">
        <v>50</v>
      </c>
      <c r="P2403" s="86">
        <v>100</v>
      </c>
      <c r="Q2403" s="86">
        <v>100</v>
      </c>
      <c r="R2403" s="86">
        <v>100</v>
      </c>
      <c r="S2403" s="86">
        <v>300</v>
      </c>
      <c r="T2403" s="86"/>
      <c r="U2403" s="86"/>
      <c r="V2403" s="86"/>
      <c r="W2403" s="86">
        <v>30</v>
      </c>
      <c r="X2403" s="86"/>
      <c r="Y2403" s="86">
        <v>100</v>
      </c>
      <c r="Z2403" s="86">
        <v>100</v>
      </c>
      <c r="AA2403" s="86">
        <v>100</v>
      </c>
      <c r="AB2403" s="86">
        <v>100</v>
      </c>
      <c r="AC2403" s="86">
        <v>100</v>
      </c>
      <c r="AD2403" s="86">
        <v>100</v>
      </c>
      <c r="AE2403" s="86"/>
      <c r="AF2403" s="90">
        <v>120020</v>
      </c>
    </row>
    <row r="2404" spans="1:32">
      <c r="A2404" s="17">
        <v>80054</v>
      </c>
      <c r="B2404" s="5">
        <v>10021</v>
      </c>
      <c r="C2404" s="5" t="s">
        <v>71</v>
      </c>
      <c r="D2404" s="85" t="s">
        <v>612</v>
      </c>
      <c r="E2404" s="5">
        <v>20</v>
      </c>
      <c r="F2404" s="86" t="s">
        <v>437</v>
      </c>
      <c r="G2404" s="86" t="s">
        <v>438</v>
      </c>
      <c r="H2404" s="86"/>
      <c r="I2404" s="86"/>
      <c r="J2404" s="86" t="s">
        <v>434</v>
      </c>
      <c r="K2404" s="86">
        <v>1</v>
      </c>
      <c r="L2404" s="86">
        <v>1000</v>
      </c>
      <c r="M2404" s="89">
        <v>1000</v>
      </c>
      <c r="N2404" s="86">
        <v>50</v>
      </c>
      <c r="O2404" s="86">
        <v>50</v>
      </c>
      <c r="P2404" s="86">
        <v>100</v>
      </c>
      <c r="Q2404" s="86">
        <v>100</v>
      </c>
      <c r="R2404" s="86">
        <v>100</v>
      </c>
      <c r="S2404" s="86">
        <v>300</v>
      </c>
      <c r="T2404" s="86"/>
      <c r="U2404" s="86"/>
      <c r="V2404" s="86"/>
      <c r="W2404" s="86">
        <v>30</v>
      </c>
      <c r="X2404" s="86"/>
      <c r="Y2404" s="86">
        <v>100</v>
      </c>
      <c r="Z2404" s="86">
        <v>100</v>
      </c>
      <c r="AA2404" s="86">
        <v>100</v>
      </c>
      <c r="AB2404" s="86">
        <v>100</v>
      </c>
      <c r="AC2404" s="86">
        <v>100</v>
      </c>
      <c r="AD2404" s="86">
        <v>100</v>
      </c>
      <c r="AE2404" s="86"/>
      <c r="AF2404" s="90">
        <v>120020</v>
      </c>
    </row>
    <row r="2405" spans="1:32">
      <c r="A2405" s="17">
        <v>80055</v>
      </c>
      <c r="B2405" s="5">
        <v>10039</v>
      </c>
      <c r="C2405" s="5" t="s">
        <v>104</v>
      </c>
      <c r="D2405" s="85" t="s">
        <v>612</v>
      </c>
      <c r="E2405" s="5">
        <v>20</v>
      </c>
      <c r="F2405" s="86" t="s">
        <v>437</v>
      </c>
      <c r="G2405" s="86" t="s">
        <v>438</v>
      </c>
      <c r="H2405" s="86"/>
      <c r="I2405" s="86"/>
      <c r="J2405" s="86" t="s">
        <v>434</v>
      </c>
      <c r="K2405" s="86">
        <v>1</v>
      </c>
      <c r="L2405" s="86">
        <v>1000</v>
      </c>
      <c r="M2405" s="89">
        <v>1000</v>
      </c>
      <c r="N2405" s="86">
        <v>50</v>
      </c>
      <c r="O2405" s="86">
        <v>50</v>
      </c>
      <c r="P2405" s="86">
        <v>100</v>
      </c>
      <c r="Q2405" s="86">
        <v>100</v>
      </c>
      <c r="R2405" s="86">
        <v>100</v>
      </c>
      <c r="S2405" s="86">
        <v>300</v>
      </c>
      <c r="T2405" s="86"/>
      <c r="U2405" s="86"/>
      <c r="V2405" s="86"/>
      <c r="W2405" s="86">
        <v>30</v>
      </c>
      <c r="X2405" s="86"/>
      <c r="Y2405" s="86">
        <v>100</v>
      </c>
      <c r="Z2405" s="86">
        <v>100</v>
      </c>
      <c r="AA2405" s="86">
        <v>100</v>
      </c>
      <c r="AB2405" s="86">
        <v>100</v>
      </c>
      <c r="AC2405" s="86">
        <v>100</v>
      </c>
      <c r="AD2405" s="86">
        <v>100</v>
      </c>
      <c r="AE2405" s="86"/>
      <c r="AF2405" s="90">
        <v>120020</v>
      </c>
    </row>
  </sheetData>
  <autoFilter ref="D1:D2405"/>
  <conditionalFormatting sqref="C2197">
    <cfRule type="cellIs" dxfId="0" priority="10" stopIfTrue="1" operator="equal">
      <formula>122</formula>
    </cfRule>
  </conditionalFormatting>
  <conditionalFormatting sqref="AF2196:AF2202">
    <cfRule type="cellIs" dxfId="0" priority="9" stopIfTrue="1" operator="equal">
      <formula>5117</formula>
    </cfRule>
    <cfRule type="cellIs" dxfId="0" priority="8" stopIfTrue="1" operator="equal">
      <formula>5118</formula>
    </cfRule>
    <cfRule type="cellIs" dxfId="0" priority="7" stopIfTrue="1" operator="equal">
      <formula>5119</formula>
    </cfRule>
  </conditionalFormatting>
  <conditionalFormatting sqref="AF2203:AF2204">
    <cfRule type="cellIs" dxfId="0" priority="6" stopIfTrue="1" operator="equal">
      <formula>5117</formula>
    </cfRule>
    <cfRule type="cellIs" dxfId="0" priority="5" stopIfTrue="1" operator="equal">
      <formula>5118</formula>
    </cfRule>
    <cfRule type="cellIs" dxfId="0" priority="4" stopIfTrue="1" operator="equal">
      <formula>5119</formula>
    </cfRule>
  </conditionalFormatting>
  <conditionalFormatting sqref="AF2205:AF2206">
    <cfRule type="cellIs" dxfId="0" priority="3" stopIfTrue="1" operator="equal">
      <formula>5117</formula>
    </cfRule>
    <cfRule type="cellIs" dxfId="0" priority="2" stopIfTrue="1" operator="equal">
      <formula>5118</formula>
    </cfRule>
    <cfRule type="cellIs" dxfId="0" priority="1" stopIfTrue="1" operator="equal">
      <formula>5119</formula>
    </cfRule>
  </conditionalFormatting>
  <conditionalFormatting sqref="AF2207:AF2350">
    <cfRule type="cellIs" dxfId="0" priority="11" stopIfTrue="1" operator="equal">
      <formula>5119</formula>
    </cfRule>
    <cfRule type="cellIs" dxfId="0" priority="12" stopIfTrue="1" operator="equal">
      <formula>5118</formula>
    </cfRule>
    <cfRule type="cellIs" dxfId="0" priority="13" stopIfTrue="1" operator="equal">
      <formula>5117</formula>
    </cfRule>
  </conditionalFormatting>
  <pageMargins left="0.699305555555556" right="0.699305555555556" top="0.75" bottom="0.75" header="0.3" footer="0.3"/>
  <pageSetup paperSize="9" orientation="portrait"/>
  <headerFooter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W1668"/>
  <sheetViews>
    <sheetView workbookViewId="0">
      <pane xSplit="4" ySplit="1" topLeftCell="AD1288" activePane="bottomRight" state="frozen"/>
      <selection/>
      <selection pane="topRight"/>
      <selection pane="bottomLeft"/>
      <selection pane="bottomRight" activeCell="AM1301" sqref="AM1301"/>
    </sheetView>
  </sheetViews>
  <sheetFormatPr defaultColWidth="9" defaultRowHeight="16.5"/>
  <cols>
    <col min="1" max="2" width="9" style="9"/>
    <col min="3" max="3" width="14" style="9" customWidth="1"/>
    <col min="4" max="4" width="9" style="9"/>
    <col min="5" max="9" width="12.25" style="9" customWidth="1"/>
    <col min="10" max="16" width="11.375" style="9" customWidth="1"/>
    <col min="17" max="17" width="9" style="9"/>
    <col min="21" max="21" width="10.75" style="9" customWidth="1"/>
    <col min="22" max="22" width="11.25" style="9" customWidth="1"/>
    <col min="23" max="23" width="11.375" style="9" customWidth="1"/>
    <col min="24" max="24" width="12.125" style="9" customWidth="1"/>
    <col min="25" max="27" width="9" style="9"/>
    <col min="28" max="28" width="9.625" style="50" customWidth="1"/>
    <col min="29" max="29" width="9" style="9"/>
    <col min="30" max="31" width="9" style="50"/>
    <col min="32" max="32" width="9.625" style="50" customWidth="1"/>
    <col min="33" max="33" width="9" style="50"/>
    <col min="34" max="34" width="12" style="50" customWidth="1"/>
    <col min="35" max="37" width="9" style="9"/>
    <col min="38" max="38" width="16" style="9" customWidth="1"/>
    <col min="39" max="49" width="11.75" style="9" customWidth="1"/>
    <col min="50" max="16384" width="9" style="9"/>
  </cols>
  <sheetData>
    <row r="1" s="50" customFormat="1" ht="33" spans="1:49">
      <c r="A1" s="60" t="s">
        <v>0</v>
      </c>
      <c r="B1" s="60" t="s">
        <v>613</v>
      </c>
      <c r="C1" s="60" t="s">
        <v>614</v>
      </c>
      <c r="D1" s="60" t="s">
        <v>615</v>
      </c>
      <c r="E1" s="23" t="s">
        <v>616</v>
      </c>
      <c r="F1" s="23" t="s">
        <v>617</v>
      </c>
      <c r="G1" s="23" t="s">
        <v>618</v>
      </c>
      <c r="H1" s="23" t="s">
        <v>619</v>
      </c>
      <c r="I1" s="23" t="s">
        <v>620</v>
      </c>
      <c r="J1" s="45" t="s">
        <v>621</v>
      </c>
      <c r="K1" s="45" t="s">
        <v>622</v>
      </c>
      <c r="L1" s="45" t="s">
        <v>623</v>
      </c>
      <c r="M1" s="45" t="s">
        <v>624</v>
      </c>
      <c r="N1" s="45" t="s">
        <v>625</v>
      </c>
      <c r="O1" s="45" t="s">
        <v>626</v>
      </c>
      <c r="P1" s="45" t="s">
        <v>627</v>
      </c>
      <c r="R1" s="63" t="s">
        <v>628</v>
      </c>
      <c r="S1" s="63" t="s">
        <v>629</v>
      </c>
      <c r="T1" s="63" t="s">
        <v>630</v>
      </c>
      <c r="U1" s="64" t="s">
        <v>631</v>
      </c>
      <c r="V1" s="64" t="s">
        <v>632</v>
      </c>
      <c r="W1" s="65" t="s">
        <v>633</v>
      </c>
      <c r="X1" s="65" t="s">
        <v>632</v>
      </c>
      <c r="Y1" s="68" t="s">
        <v>634</v>
      </c>
      <c r="Z1" s="68" t="s">
        <v>635</v>
      </c>
      <c r="AA1" s="68" t="s">
        <v>636</v>
      </c>
      <c r="AB1" s="50" t="s">
        <v>637</v>
      </c>
      <c r="AD1" s="50" t="s">
        <v>14</v>
      </c>
      <c r="AE1" s="50" t="s">
        <v>638</v>
      </c>
      <c r="AF1" s="50" t="s">
        <v>639</v>
      </c>
      <c r="AG1" s="50" t="s">
        <v>640</v>
      </c>
      <c r="AH1" s="70" t="s">
        <v>641</v>
      </c>
      <c r="AI1" s="71" t="s">
        <v>0</v>
      </c>
      <c r="AJ1" s="71" t="s">
        <v>613</v>
      </c>
      <c r="AK1" s="71" t="s">
        <v>615</v>
      </c>
      <c r="AL1" s="71" t="s">
        <v>614</v>
      </c>
      <c r="AM1" s="71" t="s">
        <v>642</v>
      </c>
      <c r="AN1" s="71" t="s">
        <v>643</v>
      </c>
      <c r="AO1" s="71" t="s">
        <v>644</v>
      </c>
      <c r="AP1" s="71" t="s">
        <v>645</v>
      </c>
      <c r="AQ1" s="71" t="s">
        <v>622</v>
      </c>
      <c r="AR1" s="71" t="s">
        <v>623</v>
      </c>
      <c r="AS1" s="71" t="s">
        <v>646</v>
      </c>
      <c r="AT1" s="71" t="s">
        <v>624</v>
      </c>
      <c r="AU1" s="71" t="s">
        <v>625</v>
      </c>
      <c r="AV1" s="71" t="s">
        <v>626</v>
      </c>
      <c r="AW1" s="71" t="s">
        <v>627</v>
      </c>
    </row>
    <row r="2" spans="1:49">
      <c r="A2" s="61">
        <f>'表格编辑 '!A33</f>
        <v>10011</v>
      </c>
      <c r="B2" s="61">
        <f>'表格编辑 '!B33</f>
        <v>20</v>
      </c>
      <c r="C2" s="61" t="str">
        <f>VLOOKUP(B2,映射!A:B,2,FALSE)</f>
        <v>盗匪</v>
      </c>
      <c r="D2" s="61">
        <f>'表格编辑 '!E33</f>
        <v>20</v>
      </c>
      <c r="E2" s="61">
        <f t="shared" ref="E2:E22" si="0">ROUNDUP((VLOOKUP(B2,基础属性,3,FALSE)-2)*(0.042*(D2-1)+0.2)+0.4,0)</f>
        <v>26</v>
      </c>
      <c r="F2" s="61">
        <f t="shared" ref="F2:F22" si="1">ROUNDUP((VLOOKUP(B2,基础属性,4,FALSE)-2)*(0.042*(D2-1)+0.2)+0.4,0)</f>
        <v>26</v>
      </c>
      <c r="G2" s="61">
        <f t="shared" ref="G2:G22" si="2">ROUNDUP((VLOOKUP(B2,基础属性,5,FALSE)-2)*(0.042*(D2-1)+0.2)+0.4,0)</f>
        <v>26</v>
      </c>
      <c r="H2" s="61">
        <f t="shared" ref="H2:H22" si="3">ROUNDUP((VLOOKUP(B2,基础属性,6,FALSE)-2)*(0.042*(D2-1)+0.2)+0.4,0)</f>
        <v>16</v>
      </c>
      <c r="I2" s="61">
        <f t="shared" ref="I2:I22" si="4">ROUNDUP((VLOOKUP(B2,基础属性,7,FALSE)-2)*(0.042*(D2-1)+0.2)+0.4,0)</f>
        <v>6</v>
      </c>
      <c r="J2" s="61">
        <f>E2*8+F2*2+G2*3+H2*3+I2*1</f>
        <v>392</v>
      </c>
      <c r="K2" s="61">
        <f>E2*1+F2*2+G2*2+H2*2+I2*10</f>
        <v>222</v>
      </c>
      <c r="L2" s="61">
        <f>E2*0.1+F2*2+G2*0.2+H2*0.26+I2*0.1</f>
        <v>64.56</v>
      </c>
      <c r="M2" s="61">
        <f>E2*0.1+F2*0.2+G2*2+H2*0.2+I2*0.1</f>
        <v>63.6</v>
      </c>
      <c r="N2" s="61">
        <f>E2*0.1+F2*0.2+G2*0.2+H2*2+I2*0.1</f>
        <v>45.6</v>
      </c>
      <c r="O2" s="61">
        <f>E2*-0.3+F2*-0.1+G2*0.2+H2*-0.1+I2*0.8</f>
        <v>-2</v>
      </c>
      <c r="P2" s="61">
        <f>E2*0.8+F2*-0.1+G2*-0.1+H2*0.2+I2*-0.1</f>
        <v>18.2</v>
      </c>
      <c r="AI2" s="16">
        <v>10011</v>
      </c>
      <c r="AJ2" s="16">
        <v>20</v>
      </c>
      <c r="AK2" s="16">
        <v>20</v>
      </c>
      <c r="AL2" s="16" t="s">
        <v>48</v>
      </c>
      <c r="AM2" s="16">
        <v>442</v>
      </c>
      <c r="AN2" s="16"/>
      <c r="AO2" s="16"/>
      <c r="AP2" s="16"/>
      <c r="AQ2" s="16">
        <v>345</v>
      </c>
      <c r="AR2" s="16">
        <v>90.36</v>
      </c>
      <c r="AS2" s="16"/>
      <c r="AT2" s="16">
        <v>49.8</v>
      </c>
      <c r="AU2" s="16">
        <v>48</v>
      </c>
      <c r="AV2" s="16">
        <v>2.2</v>
      </c>
      <c r="AW2" s="16">
        <v>20.7</v>
      </c>
    </row>
    <row r="3" spans="1:49">
      <c r="A3" s="61">
        <f>'表格编辑 '!A34</f>
        <v>90001</v>
      </c>
      <c r="B3" s="61">
        <f>'表格编辑 '!B34</f>
        <v>901</v>
      </c>
      <c r="C3" s="61" t="str">
        <f>VLOOKUP(B3,映射!A:B,2,FALSE)</f>
        <v>一万血</v>
      </c>
      <c r="D3" s="61">
        <f>'表格编辑 '!E34</f>
        <v>3</v>
      </c>
      <c r="E3" s="61">
        <f t="shared" si="0"/>
        <v>9</v>
      </c>
      <c r="F3" s="61">
        <f t="shared" si="1"/>
        <v>12</v>
      </c>
      <c r="G3" s="61">
        <f t="shared" si="2"/>
        <v>5</v>
      </c>
      <c r="H3" s="61">
        <f t="shared" si="3"/>
        <v>5</v>
      </c>
      <c r="I3" s="61">
        <f t="shared" si="4"/>
        <v>5</v>
      </c>
      <c r="J3" s="61">
        <f t="shared" ref="J3:J10" si="5">E3*8+F3*2+G3*3+H3*3+I3*1</f>
        <v>131</v>
      </c>
      <c r="K3" s="61">
        <f t="shared" ref="K3:K10" si="6">E3*1+F3*2+G3*2+H3*2+I3*10</f>
        <v>103</v>
      </c>
      <c r="L3" s="61">
        <f t="shared" ref="L3:L10" si="7">E3*0.1+F3*2+G3*0.2+H3*0.26+I3*0.1</f>
        <v>27.7</v>
      </c>
      <c r="M3" s="61">
        <f t="shared" ref="M3:M10" si="8">E3*0.1+F3*0.2+G3*2+H3*0.2+I3*0.1</f>
        <v>14.8</v>
      </c>
      <c r="N3" s="61">
        <f t="shared" ref="N3:N10" si="9">E3*0.1+F3*0.2+G3*0.2+H3*2+I3*0.1</f>
        <v>14.8</v>
      </c>
      <c r="O3" s="61">
        <f t="shared" ref="O3:O31" si="10">E3*-0.3+F3*-0.1+G3*0.2+H3*-0.1+I3*0.8</f>
        <v>0.6</v>
      </c>
      <c r="P3" s="61">
        <f t="shared" ref="P3:P31" si="11">E3*0.8+F3*-0.1+G3*-0.1+H3*0.2+I3*-0.1</f>
        <v>6</v>
      </c>
      <c r="AI3" s="16">
        <v>90001</v>
      </c>
      <c r="AJ3" s="16">
        <v>901</v>
      </c>
      <c r="AK3" s="16">
        <v>3</v>
      </c>
      <c r="AL3" s="16" t="s">
        <v>299</v>
      </c>
      <c r="AM3" s="16">
        <v>131</v>
      </c>
      <c r="AN3" s="16"/>
      <c r="AO3" s="16"/>
      <c r="AP3" s="16"/>
      <c r="AQ3" s="16">
        <v>103</v>
      </c>
      <c r="AR3" s="16">
        <v>27.7</v>
      </c>
      <c r="AS3" s="16"/>
      <c r="AT3" s="16">
        <v>14.8</v>
      </c>
      <c r="AU3" s="16">
        <v>14.8</v>
      </c>
      <c r="AV3" s="16">
        <v>0.6</v>
      </c>
      <c r="AW3" s="16">
        <v>6</v>
      </c>
    </row>
    <row r="4" spans="1:49">
      <c r="A4" s="61">
        <f>'表格编辑 '!A35</f>
        <v>90002</v>
      </c>
      <c r="B4" s="61">
        <f>'表格编辑 '!B35</f>
        <v>902</v>
      </c>
      <c r="C4" s="61" t="str">
        <f>VLOOKUP(B4,映射!A:B,2,FALSE)</f>
        <v>一万魔</v>
      </c>
      <c r="D4" s="61">
        <f>'表格编辑 '!E35</f>
        <v>3</v>
      </c>
      <c r="E4" s="61">
        <f t="shared" si="0"/>
        <v>9</v>
      </c>
      <c r="F4" s="61">
        <f t="shared" si="1"/>
        <v>12</v>
      </c>
      <c r="G4" s="61">
        <f t="shared" si="2"/>
        <v>5</v>
      </c>
      <c r="H4" s="61">
        <f t="shared" si="3"/>
        <v>5</v>
      </c>
      <c r="I4" s="61">
        <f t="shared" si="4"/>
        <v>5</v>
      </c>
      <c r="J4" s="61">
        <f t="shared" si="5"/>
        <v>131</v>
      </c>
      <c r="K4" s="61">
        <f t="shared" si="6"/>
        <v>103</v>
      </c>
      <c r="L4" s="61">
        <f t="shared" si="7"/>
        <v>27.7</v>
      </c>
      <c r="M4" s="61">
        <f t="shared" si="8"/>
        <v>14.8</v>
      </c>
      <c r="N4" s="61">
        <f t="shared" si="9"/>
        <v>14.8</v>
      </c>
      <c r="O4" s="61">
        <f t="shared" si="10"/>
        <v>0.6</v>
      </c>
      <c r="P4" s="61">
        <f t="shared" si="11"/>
        <v>6</v>
      </c>
      <c r="AI4" s="16">
        <v>90002</v>
      </c>
      <c r="AJ4" s="16">
        <v>902</v>
      </c>
      <c r="AK4" s="16">
        <v>3</v>
      </c>
      <c r="AL4" s="16" t="s">
        <v>300</v>
      </c>
      <c r="AM4" s="16">
        <v>131</v>
      </c>
      <c r="AN4" s="16"/>
      <c r="AO4" s="16"/>
      <c r="AP4" s="16"/>
      <c r="AQ4" s="16">
        <v>103</v>
      </c>
      <c r="AR4" s="16">
        <v>27.7</v>
      </c>
      <c r="AS4" s="16"/>
      <c r="AT4" s="16">
        <v>14.8</v>
      </c>
      <c r="AU4" s="16">
        <v>14.8</v>
      </c>
      <c r="AV4" s="16">
        <v>0.6</v>
      </c>
      <c r="AW4" s="16">
        <v>6</v>
      </c>
    </row>
    <row r="5" spans="1:49">
      <c r="A5" s="61">
        <f>'表格编辑 '!A36</f>
        <v>90003</v>
      </c>
      <c r="B5" s="61">
        <f>'表格编辑 '!B36</f>
        <v>903</v>
      </c>
      <c r="C5" s="61" t="str">
        <f>VLOOKUP(B5,映射!A:B,2,FALSE)</f>
        <v>五千攻击</v>
      </c>
      <c r="D5" s="61">
        <f>'表格编辑 '!E36</f>
        <v>3</v>
      </c>
      <c r="E5" s="61">
        <f t="shared" si="0"/>
        <v>9</v>
      </c>
      <c r="F5" s="61">
        <f t="shared" si="1"/>
        <v>12</v>
      </c>
      <c r="G5" s="61">
        <f t="shared" si="2"/>
        <v>5</v>
      </c>
      <c r="H5" s="61">
        <f t="shared" si="3"/>
        <v>5</v>
      </c>
      <c r="I5" s="61">
        <f t="shared" si="4"/>
        <v>5</v>
      </c>
      <c r="J5" s="61">
        <f t="shared" si="5"/>
        <v>131</v>
      </c>
      <c r="K5" s="61">
        <f t="shared" si="6"/>
        <v>103</v>
      </c>
      <c r="L5" s="61">
        <f t="shared" si="7"/>
        <v>27.7</v>
      </c>
      <c r="M5" s="61">
        <f t="shared" si="8"/>
        <v>14.8</v>
      </c>
      <c r="N5" s="61">
        <f t="shared" si="9"/>
        <v>14.8</v>
      </c>
      <c r="O5" s="61">
        <f t="shared" si="10"/>
        <v>0.6</v>
      </c>
      <c r="P5" s="61">
        <f t="shared" si="11"/>
        <v>6</v>
      </c>
      <c r="AI5" s="16">
        <v>90003</v>
      </c>
      <c r="AJ5" s="16">
        <v>903</v>
      </c>
      <c r="AK5" s="16">
        <v>3</v>
      </c>
      <c r="AL5" s="16" t="s">
        <v>301</v>
      </c>
      <c r="AM5" s="16">
        <v>131</v>
      </c>
      <c r="AN5" s="16"/>
      <c r="AO5" s="16"/>
      <c r="AP5" s="16"/>
      <c r="AQ5" s="16">
        <v>103</v>
      </c>
      <c r="AR5" s="16">
        <v>27.7</v>
      </c>
      <c r="AS5" s="16"/>
      <c r="AT5" s="16">
        <v>14.8</v>
      </c>
      <c r="AU5" s="16">
        <v>14.8</v>
      </c>
      <c r="AV5" s="16">
        <v>0.6</v>
      </c>
      <c r="AW5" s="16">
        <v>6</v>
      </c>
    </row>
    <row r="6" spans="1:49">
      <c r="A6" s="61">
        <f>'表格编辑 '!A37</f>
        <v>90004</v>
      </c>
      <c r="B6" s="61">
        <f>'表格编辑 '!B37</f>
        <v>904</v>
      </c>
      <c r="C6" s="61" t="str">
        <f>VLOOKUP(B6,映射!A:B,2,FALSE)</f>
        <v>五千防御</v>
      </c>
      <c r="D6" s="61">
        <f>'表格编辑 '!E37</f>
        <v>3</v>
      </c>
      <c r="E6" s="61">
        <f t="shared" si="0"/>
        <v>9</v>
      </c>
      <c r="F6" s="61">
        <f t="shared" si="1"/>
        <v>12</v>
      </c>
      <c r="G6" s="61">
        <f t="shared" si="2"/>
        <v>5</v>
      </c>
      <c r="H6" s="61">
        <f t="shared" si="3"/>
        <v>5</v>
      </c>
      <c r="I6" s="61">
        <f t="shared" si="4"/>
        <v>5</v>
      </c>
      <c r="J6" s="61">
        <f t="shared" si="5"/>
        <v>131</v>
      </c>
      <c r="K6" s="61">
        <f t="shared" si="6"/>
        <v>103</v>
      </c>
      <c r="L6" s="61">
        <f t="shared" si="7"/>
        <v>27.7</v>
      </c>
      <c r="M6" s="61">
        <f t="shared" si="8"/>
        <v>14.8</v>
      </c>
      <c r="N6" s="61">
        <f t="shared" si="9"/>
        <v>14.8</v>
      </c>
      <c r="O6" s="61">
        <f t="shared" si="10"/>
        <v>0.6</v>
      </c>
      <c r="P6" s="61">
        <f t="shared" si="11"/>
        <v>6</v>
      </c>
      <c r="AI6" s="16">
        <v>90004</v>
      </c>
      <c r="AJ6" s="16">
        <v>904</v>
      </c>
      <c r="AK6" s="16">
        <v>3</v>
      </c>
      <c r="AL6" s="16" t="s">
        <v>302</v>
      </c>
      <c r="AM6" s="16">
        <v>131</v>
      </c>
      <c r="AN6" s="16"/>
      <c r="AO6" s="16"/>
      <c r="AP6" s="16"/>
      <c r="AQ6" s="16">
        <v>103</v>
      </c>
      <c r="AR6" s="16">
        <v>27.7</v>
      </c>
      <c r="AS6" s="16"/>
      <c r="AT6" s="16">
        <v>14.8</v>
      </c>
      <c r="AU6" s="16">
        <v>14.8</v>
      </c>
      <c r="AV6" s="16">
        <v>0.6</v>
      </c>
      <c r="AW6" s="16">
        <v>6</v>
      </c>
    </row>
    <row r="7" spans="1:49">
      <c r="A7" s="61">
        <f>'表格编辑 '!A38</f>
        <v>90005</v>
      </c>
      <c r="B7" s="61">
        <f>'表格编辑 '!B38</f>
        <v>905</v>
      </c>
      <c r="C7" s="61" t="str">
        <f>VLOOKUP(B7,映射!A:B,2,FALSE)</f>
        <v>五千敏</v>
      </c>
      <c r="D7" s="61">
        <f>'表格编辑 '!E38</f>
        <v>3</v>
      </c>
      <c r="E7" s="61">
        <f t="shared" si="0"/>
        <v>9</v>
      </c>
      <c r="F7" s="61">
        <f t="shared" si="1"/>
        <v>12</v>
      </c>
      <c r="G7" s="61">
        <f t="shared" si="2"/>
        <v>5</v>
      </c>
      <c r="H7" s="61">
        <f t="shared" si="3"/>
        <v>5</v>
      </c>
      <c r="I7" s="61">
        <f t="shared" si="4"/>
        <v>5</v>
      </c>
      <c r="J7" s="61">
        <f t="shared" si="5"/>
        <v>131</v>
      </c>
      <c r="K7" s="61">
        <f t="shared" si="6"/>
        <v>103</v>
      </c>
      <c r="L7" s="61">
        <f t="shared" si="7"/>
        <v>27.7</v>
      </c>
      <c r="M7" s="61">
        <f t="shared" si="8"/>
        <v>14.8</v>
      </c>
      <c r="N7" s="61">
        <f t="shared" si="9"/>
        <v>14.8</v>
      </c>
      <c r="O7" s="61">
        <f t="shared" si="10"/>
        <v>0.6</v>
      </c>
      <c r="P7" s="61">
        <f t="shared" si="11"/>
        <v>6</v>
      </c>
      <c r="AI7" s="16">
        <v>90005</v>
      </c>
      <c r="AJ7" s="16">
        <v>905</v>
      </c>
      <c r="AK7" s="16">
        <v>3</v>
      </c>
      <c r="AL7" s="16" t="s">
        <v>303</v>
      </c>
      <c r="AM7" s="16">
        <v>131</v>
      </c>
      <c r="AN7" s="16"/>
      <c r="AO7" s="16"/>
      <c r="AP7" s="16"/>
      <c r="AQ7" s="16">
        <v>103</v>
      </c>
      <c r="AR7" s="16">
        <v>27.7</v>
      </c>
      <c r="AS7" s="16"/>
      <c r="AT7" s="16">
        <v>14.8</v>
      </c>
      <c r="AU7" s="16">
        <v>14.8</v>
      </c>
      <c r="AV7" s="16">
        <v>0.6</v>
      </c>
      <c r="AW7" s="16">
        <v>6</v>
      </c>
    </row>
    <row r="8" spans="1:49">
      <c r="A8" s="61">
        <f>'表格编辑 '!A39</f>
        <v>90006</v>
      </c>
      <c r="B8" s="61">
        <f>'表格编辑 '!B39</f>
        <v>906</v>
      </c>
      <c r="C8" s="61" t="str">
        <f>VLOOKUP(B8,映射!A:B,2,FALSE)</f>
        <v>五千精神</v>
      </c>
      <c r="D8" s="61">
        <f>'表格编辑 '!E39</f>
        <v>3</v>
      </c>
      <c r="E8" s="61">
        <f t="shared" si="0"/>
        <v>9</v>
      </c>
      <c r="F8" s="61">
        <f t="shared" si="1"/>
        <v>12</v>
      </c>
      <c r="G8" s="61">
        <f t="shared" si="2"/>
        <v>5</v>
      </c>
      <c r="H8" s="61">
        <f t="shared" si="3"/>
        <v>5</v>
      </c>
      <c r="I8" s="61">
        <f t="shared" si="4"/>
        <v>5</v>
      </c>
      <c r="J8" s="61">
        <f t="shared" si="5"/>
        <v>131</v>
      </c>
      <c r="K8" s="61">
        <f t="shared" si="6"/>
        <v>103</v>
      </c>
      <c r="L8" s="61">
        <f t="shared" si="7"/>
        <v>27.7</v>
      </c>
      <c r="M8" s="61">
        <f t="shared" si="8"/>
        <v>14.8</v>
      </c>
      <c r="N8" s="61">
        <f t="shared" si="9"/>
        <v>14.8</v>
      </c>
      <c r="O8" s="61">
        <f t="shared" si="10"/>
        <v>0.6</v>
      </c>
      <c r="P8" s="61">
        <f t="shared" si="11"/>
        <v>6</v>
      </c>
      <c r="AI8" s="16">
        <v>90006</v>
      </c>
      <c r="AJ8" s="16">
        <v>906</v>
      </c>
      <c r="AK8" s="16">
        <v>3</v>
      </c>
      <c r="AL8" s="16" t="s">
        <v>304</v>
      </c>
      <c r="AM8" s="16">
        <v>131</v>
      </c>
      <c r="AN8" s="16"/>
      <c r="AO8" s="16"/>
      <c r="AP8" s="16"/>
      <c r="AQ8" s="16">
        <v>103</v>
      </c>
      <c r="AR8" s="16">
        <v>27.7</v>
      </c>
      <c r="AS8" s="16"/>
      <c r="AT8" s="16">
        <v>14.8</v>
      </c>
      <c r="AU8" s="16">
        <v>14.8</v>
      </c>
      <c r="AV8" s="16">
        <v>0.6</v>
      </c>
      <c r="AW8" s="16">
        <v>6</v>
      </c>
    </row>
    <row r="9" spans="1:49">
      <c r="A9" s="61">
        <f>'表格编辑 '!A40</f>
        <v>90007</v>
      </c>
      <c r="B9" s="61">
        <f>'表格编辑 '!B40</f>
        <v>907</v>
      </c>
      <c r="C9" s="61" t="str">
        <f>VLOOKUP(B9,映射!A:B,2,FALSE)</f>
        <v>五千回复</v>
      </c>
      <c r="D9" s="61">
        <f>'表格编辑 '!E40</f>
        <v>3</v>
      </c>
      <c r="E9" s="61">
        <f t="shared" si="0"/>
        <v>9</v>
      </c>
      <c r="F9" s="61">
        <f t="shared" si="1"/>
        <v>12</v>
      </c>
      <c r="G9" s="61">
        <f t="shared" si="2"/>
        <v>5</v>
      </c>
      <c r="H9" s="61">
        <f t="shared" si="3"/>
        <v>5</v>
      </c>
      <c r="I9" s="61">
        <f t="shared" si="4"/>
        <v>5</v>
      </c>
      <c r="J9" s="61">
        <f t="shared" si="5"/>
        <v>131</v>
      </c>
      <c r="K9" s="61">
        <f t="shared" si="6"/>
        <v>103</v>
      </c>
      <c r="L9" s="61">
        <f t="shared" si="7"/>
        <v>27.7</v>
      </c>
      <c r="M9" s="61">
        <f t="shared" si="8"/>
        <v>14.8</v>
      </c>
      <c r="N9" s="61">
        <f t="shared" si="9"/>
        <v>14.8</v>
      </c>
      <c r="O9" s="61">
        <f t="shared" si="10"/>
        <v>0.6</v>
      </c>
      <c r="P9" s="61">
        <f t="shared" si="11"/>
        <v>6</v>
      </c>
      <c r="AI9" s="16">
        <v>90007</v>
      </c>
      <c r="AJ9" s="16">
        <v>907</v>
      </c>
      <c r="AK9" s="16">
        <v>3</v>
      </c>
      <c r="AL9" s="16" t="s">
        <v>305</v>
      </c>
      <c r="AM9" s="16">
        <v>131</v>
      </c>
      <c r="AN9" s="16"/>
      <c r="AO9" s="16"/>
      <c r="AP9" s="16"/>
      <c r="AQ9" s="16">
        <v>103</v>
      </c>
      <c r="AR9" s="16">
        <v>27.7</v>
      </c>
      <c r="AS9" s="16"/>
      <c r="AT9" s="16">
        <v>14.8</v>
      </c>
      <c r="AU9" s="16">
        <v>14.8</v>
      </c>
      <c r="AV9" s="16">
        <v>0.6</v>
      </c>
      <c r="AW9" s="16">
        <v>6</v>
      </c>
    </row>
    <row r="10" spans="1:49">
      <c r="A10" s="61">
        <f>'表格编辑 '!A41</f>
        <v>90008</v>
      </c>
      <c r="B10" s="61">
        <f>'表格编辑 '!B41</f>
        <v>908</v>
      </c>
      <c r="C10" s="61" t="str">
        <f>VLOOKUP(B10,映射!A:B,2,FALSE)</f>
        <v>魔攻5000</v>
      </c>
      <c r="D10" s="61">
        <f>'表格编辑 '!E41</f>
        <v>3</v>
      </c>
      <c r="E10" s="61">
        <f t="shared" si="0"/>
        <v>9</v>
      </c>
      <c r="F10" s="61">
        <f t="shared" si="1"/>
        <v>12</v>
      </c>
      <c r="G10" s="61">
        <f t="shared" si="2"/>
        <v>5</v>
      </c>
      <c r="H10" s="61">
        <f t="shared" si="3"/>
        <v>5</v>
      </c>
      <c r="I10" s="61">
        <f t="shared" si="4"/>
        <v>5</v>
      </c>
      <c r="J10" s="61">
        <f t="shared" si="5"/>
        <v>131</v>
      </c>
      <c r="K10" s="61">
        <f t="shared" si="6"/>
        <v>103</v>
      </c>
      <c r="L10" s="61">
        <f t="shared" si="7"/>
        <v>27.7</v>
      </c>
      <c r="M10" s="61">
        <f t="shared" si="8"/>
        <v>14.8</v>
      </c>
      <c r="N10" s="61">
        <f t="shared" si="9"/>
        <v>14.8</v>
      </c>
      <c r="O10" s="61">
        <f t="shared" si="10"/>
        <v>0.6</v>
      </c>
      <c r="P10" s="61">
        <f t="shared" si="11"/>
        <v>6</v>
      </c>
      <c r="AI10" s="16">
        <v>90008</v>
      </c>
      <c r="AJ10" s="16">
        <v>908</v>
      </c>
      <c r="AK10" s="16">
        <v>3</v>
      </c>
      <c r="AL10" s="16" t="s">
        <v>306</v>
      </c>
      <c r="AM10" s="16">
        <v>131</v>
      </c>
      <c r="AN10" s="16"/>
      <c r="AO10" s="16"/>
      <c r="AP10" s="16"/>
      <c r="AQ10" s="16">
        <v>103</v>
      </c>
      <c r="AR10" s="16">
        <v>27.7</v>
      </c>
      <c r="AS10" s="16"/>
      <c r="AT10" s="16">
        <v>14.8</v>
      </c>
      <c r="AU10" s="16">
        <v>14.8</v>
      </c>
      <c r="AV10" s="16">
        <v>0.6</v>
      </c>
      <c r="AW10" s="16">
        <v>6</v>
      </c>
    </row>
    <row r="11" spans="1:49">
      <c r="A11" s="61">
        <f>'表格编辑 '!A42</f>
        <v>90009</v>
      </c>
      <c r="B11" s="61">
        <f>'表格编辑 '!B42</f>
        <v>909</v>
      </c>
      <c r="C11" s="61" t="str">
        <f>VLOOKUP(B11,映射!A:B,2,FALSE)</f>
        <v>抗魔5000</v>
      </c>
      <c r="D11" s="61">
        <f>'表格编辑 '!E42</f>
        <v>3</v>
      </c>
      <c r="E11" s="61">
        <f t="shared" si="0"/>
        <v>9</v>
      </c>
      <c r="F11" s="61">
        <f t="shared" si="1"/>
        <v>12</v>
      </c>
      <c r="G11" s="61">
        <f t="shared" si="2"/>
        <v>5</v>
      </c>
      <c r="H11" s="61">
        <f t="shared" si="3"/>
        <v>5</v>
      </c>
      <c r="I11" s="61">
        <f t="shared" si="4"/>
        <v>5</v>
      </c>
      <c r="J11" s="39">
        <f>E11*8+F11*2+G11*3+H11*3+I11*1+VLOOKUP(B11,Sheet1!AU:AZ,2,FALSE)</f>
        <v>151</v>
      </c>
      <c r="K11" s="39">
        <f>E11*1+F11*2+G11*2+H11*2+I11*10+VLOOKUP(B11,Sheet1!AU:AZ,3,FALSE)</f>
        <v>123</v>
      </c>
      <c r="L11" s="39">
        <f>E11*0.1+F11*2+G11*0.2+H11*0.26+I11*0.1+VLOOKUP(B11,Sheet1!AU:AZ,4,FALSE)</f>
        <v>47.7</v>
      </c>
      <c r="M11" s="39">
        <f>E11*0.1+F11*0.2+G11*2+H11*0.2+I11*0.1+VLOOKUP(B11,Sheet1!AU:AZ,5,FALSE)</f>
        <v>34.8</v>
      </c>
      <c r="N11" s="39">
        <f>E11*0.1+F11*0.2+G11*0.2+H11*2+I11*0.1+VLOOKUP(B11,Sheet1!AU:AZ,6,FALSE)</f>
        <v>34.8</v>
      </c>
      <c r="O11" s="61">
        <f t="shared" si="10"/>
        <v>0.6</v>
      </c>
      <c r="P11" s="61">
        <f t="shared" si="11"/>
        <v>6</v>
      </c>
      <c r="AI11" s="16">
        <v>90009</v>
      </c>
      <c r="AJ11" s="16">
        <v>909</v>
      </c>
      <c r="AK11" s="16">
        <v>3</v>
      </c>
      <c r="AL11" s="16" t="s">
        <v>307</v>
      </c>
      <c r="AM11" s="16">
        <v>131</v>
      </c>
      <c r="AN11" s="16"/>
      <c r="AO11" s="16"/>
      <c r="AP11" s="16"/>
      <c r="AQ11" s="16">
        <v>103</v>
      </c>
      <c r="AR11" s="16">
        <v>27.7</v>
      </c>
      <c r="AS11" s="16"/>
      <c r="AT11" s="16">
        <v>14.8</v>
      </c>
      <c r="AU11" s="16">
        <v>14.8</v>
      </c>
      <c r="AV11" s="16">
        <v>0.6</v>
      </c>
      <c r="AW11" s="16">
        <v>6</v>
      </c>
    </row>
    <row r="12" spans="1:49">
      <c r="A12" s="61">
        <f>'表格编辑 '!A43</f>
        <v>90010</v>
      </c>
      <c r="B12" s="61">
        <f>'表格编辑 '!B43</f>
        <v>910</v>
      </c>
      <c r="C12" s="61" t="str">
        <f>VLOOKUP(B12,映射!A:B,2,FALSE)</f>
        <v>命中5000</v>
      </c>
      <c r="D12" s="61">
        <f>'表格编辑 '!E43</f>
        <v>3</v>
      </c>
      <c r="E12" s="61">
        <f t="shared" si="0"/>
        <v>9</v>
      </c>
      <c r="F12" s="61">
        <f t="shared" si="1"/>
        <v>12</v>
      </c>
      <c r="G12" s="61">
        <f t="shared" si="2"/>
        <v>5</v>
      </c>
      <c r="H12" s="61">
        <f t="shared" si="3"/>
        <v>5</v>
      </c>
      <c r="I12" s="61">
        <f t="shared" si="4"/>
        <v>5</v>
      </c>
      <c r="J12" s="39">
        <f>E12*8+F12*2+G12*3+H12*3+I12*1+VLOOKUP(B12,Sheet1!AU:AZ,2,FALSE)</f>
        <v>151</v>
      </c>
      <c r="K12" s="39">
        <f>E12*1+F12*2+G12*2+H12*2+I12*10+VLOOKUP(B12,Sheet1!AU:AZ,3,FALSE)</f>
        <v>123</v>
      </c>
      <c r="L12" s="39">
        <f>E12*0.1+F12*2+G12*0.2+H12*0.26+I12*0.1+VLOOKUP(B12,Sheet1!AU:AZ,4,FALSE)</f>
        <v>47.7</v>
      </c>
      <c r="M12" s="39">
        <f>E12*0.1+F12*0.2+G12*2+H12*0.2+I12*0.1+VLOOKUP(B12,Sheet1!AU:AZ,5,FALSE)</f>
        <v>34.8</v>
      </c>
      <c r="N12" s="39">
        <f>E12*0.1+F12*0.2+G12*0.2+H12*2+I12*0.1+VLOOKUP(B12,Sheet1!AU:AZ,6,FALSE)</f>
        <v>34.8</v>
      </c>
      <c r="O12" s="61">
        <f t="shared" si="10"/>
        <v>0.6</v>
      </c>
      <c r="P12" s="61">
        <f t="shared" si="11"/>
        <v>6</v>
      </c>
      <c r="AI12" s="16">
        <v>90010</v>
      </c>
      <c r="AJ12" s="16">
        <v>910</v>
      </c>
      <c r="AK12" s="16">
        <v>3</v>
      </c>
      <c r="AL12" s="16" t="s">
        <v>308</v>
      </c>
      <c r="AM12" s="16">
        <v>131</v>
      </c>
      <c r="AN12" s="16"/>
      <c r="AO12" s="16"/>
      <c r="AP12" s="16"/>
      <c r="AQ12" s="16">
        <v>103</v>
      </c>
      <c r="AR12" s="16">
        <v>27.7</v>
      </c>
      <c r="AS12" s="16"/>
      <c r="AT12" s="16">
        <v>14.8</v>
      </c>
      <c r="AU12" s="16">
        <v>14.8</v>
      </c>
      <c r="AV12" s="16">
        <v>0.6</v>
      </c>
      <c r="AW12" s="16">
        <v>6</v>
      </c>
    </row>
    <row r="13" spans="1:49">
      <c r="A13" s="61">
        <f>'表格编辑 '!A44</f>
        <v>90011</v>
      </c>
      <c r="B13" s="61">
        <f>'表格编辑 '!B44</f>
        <v>911</v>
      </c>
      <c r="C13" s="61" t="str">
        <f>VLOOKUP(B13,映射!A:B,2,FALSE)</f>
        <v>闪躲5000</v>
      </c>
      <c r="D13" s="61">
        <f>'表格编辑 '!E44</f>
        <v>3</v>
      </c>
      <c r="E13" s="61">
        <f t="shared" si="0"/>
        <v>9</v>
      </c>
      <c r="F13" s="61">
        <f t="shared" si="1"/>
        <v>12</v>
      </c>
      <c r="G13" s="61">
        <f t="shared" si="2"/>
        <v>5</v>
      </c>
      <c r="H13" s="61">
        <f t="shared" si="3"/>
        <v>5</v>
      </c>
      <c r="I13" s="61">
        <f t="shared" si="4"/>
        <v>5</v>
      </c>
      <c r="J13" s="39">
        <f>E13*8+F13*2+G13*3+H13*3+I13*1+VLOOKUP(B13,Sheet1!AU:AZ,2,FALSE)</f>
        <v>151</v>
      </c>
      <c r="K13" s="39">
        <f>E13*1+F13*2+G13*2+H13*2+I13*10+VLOOKUP(B13,Sheet1!AU:AZ,3,FALSE)</f>
        <v>123</v>
      </c>
      <c r="L13" s="39">
        <f>E13*0.1+F13*2+G13*0.2+H13*0.26+I13*0.1+VLOOKUP(B13,Sheet1!AU:AZ,4,FALSE)</f>
        <v>47.7</v>
      </c>
      <c r="M13" s="39">
        <f>E13*0.1+F13*0.2+G13*2+H13*0.2+I13*0.1+VLOOKUP(B13,Sheet1!AU:AZ,5,FALSE)</f>
        <v>34.8</v>
      </c>
      <c r="N13" s="39">
        <f>E13*0.1+F13*0.2+G13*0.2+H13*2+I13*0.1+VLOOKUP(B13,Sheet1!AU:AZ,6,FALSE)</f>
        <v>34.8</v>
      </c>
      <c r="O13" s="61">
        <f t="shared" si="10"/>
        <v>0.6</v>
      </c>
      <c r="P13" s="61">
        <f t="shared" si="11"/>
        <v>6</v>
      </c>
      <c r="AI13" s="16">
        <v>90011</v>
      </c>
      <c r="AJ13" s="16">
        <v>911</v>
      </c>
      <c r="AK13" s="16">
        <v>3</v>
      </c>
      <c r="AL13" s="16" t="s">
        <v>309</v>
      </c>
      <c r="AM13" s="16">
        <v>131</v>
      </c>
      <c r="AN13" s="16"/>
      <c r="AO13" s="16"/>
      <c r="AP13" s="16"/>
      <c r="AQ13" s="16">
        <v>103</v>
      </c>
      <c r="AR13" s="16">
        <v>27.7</v>
      </c>
      <c r="AS13" s="16"/>
      <c r="AT13" s="16">
        <v>14.8</v>
      </c>
      <c r="AU13" s="16">
        <v>14.8</v>
      </c>
      <c r="AV13" s="16">
        <v>0.6</v>
      </c>
      <c r="AW13" s="16">
        <v>6</v>
      </c>
    </row>
    <row r="14" spans="1:49">
      <c r="A14" s="61">
        <f>'表格编辑 '!A45</f>
        <v>90012</v>
      </c>
      <c r="B14" s="61">
        <f>'表格编辑 '!B45</f>
        <v>912</v>
      </c>
      <c r="C14" s="61" t="str">
        <f>VLOOKUP(B14,映射!A:B,2,FALSE)</f>
        <v>必杀5000</v>
      </c>
      <c r="D14" s="61">
        <f>'表格编辑 '!E45</f>
        <v>3</v>
      </c>
      <c r="E14" s="61">
        <f t="shared" si="0"/>
        <v>9</v>
      </c>
      <c r="F14" s="61">
        <f t="shared" si="1"/>
        <v>12</v>
      </c>
      <c r="G14" s="61">
        <f t="shared" si="2"/>
        <v>5</v>
      </c>
      <c r="H14" s="61">
        <f t="shared" si="3"/>
        <v>5</v>
      </c>
      <c r="I14" s="61">
        <f t="shared" si="4"/>
        <v>5</v>
      </c>
      <c r="J14" s="39">
        <f>E14*8+F14*2+G14*3+H14*3+I14*1+VLOOKUP(B14,Sheet1!AU:AZ,2,FALSE)</f>
        <v>151</v>
      </c>
      <c r="K14" s="39">
        <f>E14*1+F14*2+G14*2+H14*2+I14*10+VLOOKUP(B14,Sheet1!AU:AZ,3,FALSE)</f>
        <v>123</v>
      </c>
      <c r="L14" s="39">
        <f>E14*0.1+F14*2+G14*0.2+H14*0.26+I14*0.1+VLOOKUP(B14,Sheet1!AU:AZ,4,FALSE)</f>
        <v>47.7</v>
      </c>
      <c r="M14" s="39">
        <f>E14*0.1+F14*0.2+G14*2+H14*0.2+I14*0.1+VLOOKUP(B14,Sheet1!AU:AZ,5,FALSE)</f>
        <v>34.8</v>
      </c>
      <c r="N14" s="39">
        <f>E14*0.1+F14*0.2+G14*0.2+H14*2+I14*0.1+VLOOKUP(B14,Sheet1!AU:AZ,6,FALSE)</f>
        <v>34.8</v>
      </c>
      <c r="O14" s="61">
        <f t="shared" si="10"/>
        <v>0.6</v>
      </c>
      <c r="P14" s="61">
        <f t="shared" si="11"/>
        <v>6</v>
      </c>
      <c r="AI14" s="16">
        <v>90012</v>
      </c>
      <c r="AJ14" s="16">
        <v>912</v>
      </c>
      <c r="AK14" s="16">
        <v>3</v>
      </c>
      <c r="AL14" s="16" t="s">
        <v>310</v>
      </c>
      <c r="AM14" s="16">
        <v>131</v>
      </c>
      <c r="AN14" s="16"/>
      <c r="AO14" s="16"/>
      <c r="AP14" s="16"/>
      <c r="AQ14" s="16">
        <v>103</v>
      </c>
      <c r="AR14" s="16">
        <v>27.7</v>
      </c>
      <c r="AS14" s="16"/>
      <c r="AT14" s="16">
        <v>14.8</v>
      </c>
      <c r="AU14" s="16">
        <v>14.8</v>
      </c>
      <c r="AV14" s="16">
        <v>0.6</v>
      </c>
      <c r="AW14" s="16">
        <v>6</v>
      </c>
    </row>
    <row r="15" spans="1:49">
      <c r="A15" s="61">
        <f>'表格编辑 '!A46</f>
        <v>90013</v>
      </c>
      <c r="B15" s="61">
        <f>'表格编辑 '!B46</f>
        <v>913</v>
      </c>
      <c r="C15" s="61" t="str">
        <f>VLOOKUP(B15,映射!A:B,2,FALSE)</f>
        <v>反击5000</v>
      </c>
      <c r="D15" s="61">
        <f>'表格编辑 '!E46</f>
        <v>3</v>
      </c>
      <c r="E15" s="61">
        <f t="shared" si="0"/>
        <v>9</v>
      </c>
      <c r="F15" s="61">
        <f t="shared" si="1"/>
        <v>12</v>
      </c>
      <c r="G15" s="61">
        <f t="shared" si="2"/>
        <v>5</v>
      </c>
      <c r="H15" s="61">
        <f t="shared" si="3"/>
        <v>5</v>
      </c>
      <c r="I15" s="61">
        <f t="shared" si="4"/>
        <v>5</v>
      </c>
      <c r="J15" s="39">
        <f>E15*8+F15*2+G15*3+H15*3+I15*1+VLOOKUP(B15,Sheet1!AU:AZ,2,FALSE)</f>
        <v>151</v>
      </c>
      <c r="K15" s="39">
        <f>E15*1+F15*2+G15*2+H15*2+I15*10+VLOOKUP(B15,Sheet1!AU:AZ,3,FALSE)</f>
        <v>123</v>
      </c>
      <c r="L15" s="39">
        <f>E15*0.1+F15*2+G15*0.2+H15*0.26+I15*0.1+VLOOKUP(B15,Sheet1!AU:AZ,4,FALSE)</f>
        <v>47.7</v>
      </c>
      <c r="M15" s="39">
        <f>E15*0.1+F15*0.2+G15*2+H15*0.2+I15*0.1+VLOOKUP(B15,Sheet1!AU:AZ,5,FALSE)</f>
        <v>34.8</v>
      </c>
      <c r="N15" s="39">
        <f>E15*0.1+F15*0.2+G15*0.2+H15*2+I15*0.1+VLOOKUP(B15,Sheet1!AU:AZ,6,FALSE)</f>
        <v>34.8</v>
      </c>
      <c r="O15" s="61">
        <f t="shared" si="10"/>
        <v>0.6</v>
      </c>
      <c r="P15" s="61">
        <f t="shared" si="11"/>
        <v>6</v>
      </c>
      <c r="AI15" s="16">
        <v>90013</v>
      </c>
      <c r="AJ15" s="16">
        <v>913</v>
      </c>
      <c r="AK15" s="16">
        <v>3</v>
      </c>
      <c r="AL15" s="16" t="s">
        <v>311</v>
      </c>
      <c r="AM15" s="16">
        <v>131</v>
      </c>
      <c r="AN15" s="16"/>
      <c r="AO15" s="16"/>
      <c r="AP15" s="16"/>
      <c r="AQ15" s="16">
        <v>103</v>
      </c>
      <c r="AR15" s="16">
        <v>27.7</v>
      </c>
      <c r="AS15" s="16"/>
      <c r="AT15" s="16">
        <v>14.8</v>
      </c>
      <c r="AU15" s="16">
        <v>14.8</v>
      </c>
      <c r="AV15" s="16">
        <v>0.6</v>
      </c>
      <c r="AW15" s="16">
        <v>6</v>
      </c>
    </row>
    <row r="16" spans="1:49">
      <c r="A16" s="61">
        <f>'表格编辑 '!A47</f>
        <v>90014</v>
      </c>
      <c r="B16" s="61">
        <f>'表格编辑 '!B47</f>
        <v>914</v>
      </c>
      <c r="C16" s="61" t="str">
        <f>VLOOKUP(B16,映射!A:B,2,FALSE)</f>
        <v>抗昏睡10000</v>
      </c>
      <c r="D16" s="61">
        <f>'表格编辑 '!E47</f>
        <v>3</v>
      </c>
      <c r="E16" s="61">
        <f t="shared" si="0"/>
        <v>9</v>
      </c>
      <c r="F16" s="61">
        <f t="shared" si="1"/>
        <v>12</v>
      </c>
      <c r="G16" s="61">
        <f t="shared" si="2"/>
        <v>5</v>
      </c>
      <c r="H16" s="61">
        <f t="shared" si="3"/>
        <v>5</v>
      </c>
      <c r="I16" s="61">
        <f t="shared" si="4"/>
        <v>5</v>
      </c>
      <c r="J16" s="39">
        <f>E16*8+F16*2+G16*3+H16*3+I16*1+VLOOKUP(B16,Sheet1!AU:AZ,2,FALSE)</f>
        <v>151</v>
      </c>
      <c r="K16" s="39">
        <f>E16*1+F16*2+G16*2+H16*2+I16*10+VLOOKUP(B16,Sheet1!AU:AZ,3,FALSE)</f>
        <v>123</v>
      </c>
      <c r="L16" s="39">
        <f>E16*0.1+F16*2+G16*0.2+H16*0.26+I16*0.1+VLOOKUP(B16,Sheet1!AU:AZ,4,FALSE)</f>
        <v>47.7</v>
      </c>
      <c r="M16" s="39">
        <f>E16*0.1+F16*0.2+G16*2+H16*0.2+I16*0.1+VLOOKUP(B16,Sheet1!AU:AZ,5,FALSE)</f>
        <v>34.8</v>
      </c>
      <c r="N16" s="39">
        <f>E16*0.1+F16*0.2+G16*0.2+H16*2+I16*0.1+VLOOKUP(B16,Sheet1!AU:AZ,6,FALSE)</f>
        <v>34.8</v>
      </c>
      <c r="O16" s="61">
        <f t="shared" si="10"/>
        <v>0.6</v>
      </c>
      <c r="P16" s="61">
        <f t="shared" si="11"/>
        <v>6</v>
      </c>
      <c r="AI16" s="16">
        <v>90014</v>
      </c>
      <c r="AJ16" s="16">
        <v>914</v>
      </c>
      <c r="AK16" s="16">
        <v>3</v>
      </c>
      <c r="AL16" s="16" t="s">
        <v>312</v>
      </c>
      <c r="AM16" s="16">
        <v>131</v>
      </c>
      <c r="AN16" s="16"/>
      <c r="AO16" s="16"/>
      <c r="AP16" s="16"/>
      <c r="AQ16" s="16">
        <v>103</v>
      </c>
      <c r="AR16" s="16">
        <v>27.7</v>
      </c>
      <c r="AS16" s="16"/>
      <c r="AT16" s="16">
        <v>14.8</v>
      </c>
      <c r="AU16" s="16">
        <v>14.8</v>
      </c>
      <c r="AV16" s="16">
        <v>0.6</v>
      </c>
      <c r="AW16" s="16">
        <v>6</v>
      </c>
    </row>
    <row r="17" spans="1:49">
      <c r="A17" s="61">
        <f>'表格编辑 '!A48</f>
        <v>90015</v>
      </c>
      <c r="B17" s="61">
        <f>'表格编辑 '!B48</f>
        <v>915</v>
      </c>
      <c r="C17" s="61" t="str">
        <f>VLOOKUP(B17,映射!A:B,2,FALSE)</f>
        <v>抗石化10000</v>
      </c>
      <c r="D17" s="61">
        <f>'表格编辑 '!E48</f>
        <v>3</v>
      </c>
      <c r="E17" s="61">
        <f t="shared" si="0"/>
        <v>9</v>
      </c>
      <c r="F17" s="61">
        <f t="shared" si="1"/>
        <v>12</v>
      </c>
      <c r="G17" s="61">
        <f t="shared" si="2"/>
        <v>5</v>
      </c>
      <c r="H17" s="61">
        <f t="shared" si="3"/>
        <v>5</v>
      </c>
      <c r="I17" s="61">
        <f t="shared" si="4"/>
        <v>5</v>
      </c>
      <c r="J17" s="39">
        <f>E17*8+F17*2+G17*3+H17*3+I17*1+VLOOKUP(B17,Sheet1!AU:AZ,2,FALSE)</f>
        <v>151</v>
      </c>
      <c r="K17" s="39">
        <f>E17*1+F17*2+G17*2+H17*2+I17*10+VLOOKUP(B17,Sheet1!AU:AZ,3,FALSE)</f>
        <v>123</v>
      </c>
      <c r="L17" s="39">
        <f>E17*0.1+F17*2+G17*0.2+H17*0.26+I17*0.1+VLOOKUP(B17,Sheet1!AU:AZ,4,FALSE)</f>
        <v>47.7</v>
      </c>
      <c r="M17" s="39">
        <f>E17*0.1+F17*0.2+G17*2+H17*0.2+I17*0.1+VLOOKUP(B17,Sheet1!AU:AZ,5,FALSE)</f>
        <v>34.8</v>
      </c>
      <c r="N17" s="39">
        <f>E17*0.1+F17*0.2+G17*0.2+H17*2+I17*0.1+VLOOKUP(B17,Sheet1!AU:AZ,6,FALSE)</f>
        <v>34.8</v>
      </c>
      <c r="O17" s="61">
        <f t="shared" si="10"/>
        <v>0.6</v>
      </c>
      <c r="P17" s="61">
        <f t="shared" si="11"/>
        <v>6</v>
      </c>
      <c r="AI17" s="16">
        <v>90015</v>
      </c>
      <c r="AJ17" s="16">
        <v>915</v>
      </c>
      <c r="AK17" s="16">
        <v>3</v>
      </c>
      <c r="AL17" s="16" t="s">
        <v>313</v>
      </c>
      <c r="AM17" s="16">
        <v>131</v>
      </c>
      <c r="AN17" s="16"/>
      <c r="AO17" s="16"/>
      <c r="AP17" s="16"/>
      <c r="AQ17" s="16">
        <v>103</v>
      </c>
      <c r="AR17" s="16">
        <v>27.7</v>
      </c>
      <c r="AS17" s="16"/>
      <c r="AT17" s="16">
        <v>14.8</v>
      </c>
      <c r="AU17" s="16">
        <v>14.8</v>
      </c>
      <c r="AV17" s="16">
        <v>0.6</v>
      </c>
      <c r="AW17" s="16">
        <v>6</v>
      </c>
    </row>
    <row r="18" spans="1:49">
      <c r="A18" s="61">
        <f>'表格编辑 '!A49</f>
        <v>90016</v>
      </c>
      <c r="B18" s="61">
        <f>'表格编辑 '!B49</f>
        <v>916</v>
      </c>
      <c r="C18" s="61" t="str">
        <f>VLOOKUP(B18,映射!A:B,2,FALSE)</f>
        <v>抗酒醉9999</v>
      </c>
      <c r="D18" s="61">
        <f>'表格编辑 '!E49</f>
        <v>3</v>
      </c>
      <c r="E18" s="61">
        <f t="shared" si="0"/>
        <v>9</v>
      </c>
      <c r="F18" s="61">
        <f t="shared" si="1"/>
        <v>12</v>
      </c>
      <c r="G18" s="61">
        <f t="shared" si="2"/>
        <v>5</v>
      </c>
      <c r="H18" s="61">
        <f t="shared" si="3"/>
        <v>5</v>
      </c>
      <c r="I18" s="61">
        <f t="shared" si="4"/>
        <v>5</v>
      </c>
      <c r="J18" s="39">
        <f>E18*8+F18*2+G18*3+H18*3+I18*1+VLOOKUP(B18,Sheet1!AU:AZ,2,FALSE)</f>
        <v>151</v>
      </c>
      <c r="K18" s="39">
        <f>E18*1+F18*2+G18*2+H18*2+I18*10+VLOOKUP(B18,Sheet1!AU:AZ,3,FALSE)</f>
        <v>123</v>
      </c>
      <c r="L18" s="39">
        <f>E18*0.1+F18*2+G18*0.2+H18*0.26+I18*0.1+VLOOKUP(B18,Sheet1!AU:AZ,4,FALSE)</f>
        <v>47.7</v>
      </c>
      <c r="M18" s="39">
        <f>E18*0.1+F18*0.2+G18*2+H18*0.2+I18*0.1+VLOOKUP(B18,Sheet1!AU:AZ,5,FALSE)</f>
        <v>34.8</v>
      </c>
      <c r="N18" s="39">
        <f>E18*0.1+F18*0.2+G18*0.2+H18*2+I18*0.1+VLOOKUP(B18,Sheet1!AU:AZ,6,FALSE)</f>
        <v>34.8</v>
      </c>
      <c r="O18" s="61">
        <f t="shared" si="10"/>
        <v>0.6</v>
      </c>
      <c r="P18" s="61">
        <f t="shared" si="11"/>
        <v>6</v>
      </c>
      <c r="AI18" s="16">
        <v>90016</v>
      </c>
      <c r="AJ18" s="16">
        <v>916</v>
      </c>
      <c r="AK18" s="16">
        <v>3</v>
      </c>
      <c r="AL18" s="16" t="s">
        <v>314</v>
      </c>
      <c r="AM18" s="16">
        <v>131</v>
      </c>
      <c r="AN18" s="16"/>
      <c r="AO18" s="16"/>
      <c r="AP18" s="16"/>
      <c r="AQ18" s="16">
        <v>103</v>
      </c>
      <c r="AR18" s="16">
        <v>27.7</v>
      </c>
      <c r="AS18" s="16"/>
      <c r="AT18" s="16">
        <v>14.8</v>
      </c>
      <c r="AU18" s="16">
        <v>14.8</v>
      </c>
      <c r="AV18" s="16">
        <v>0.6</v>
      </c>
      <c r="AW18" s="16">
        <v>6</v>
      </c>
    </row>
    <row r="19" spans="1:49">
      <c r="A19" s="61">
        <f>'表格编辑 '!A50</f>
        <v>90017</v>
      </c>
      <c r="B19" s="61">
        <f>'表格编辑 '!B50</f>
        <v>917</v>
      </c>
      <c r="C19" s="61" t="str">
        <f>VLOOKUP(B19,映射!A:B,2,FALSE)</f>
        <v>抗混乱9999</v>
      </c>
      <c r="D19" s="61">
        <f>'表格编辑 '!E50</f>
        <v>3</v>
      </c>
      <c r="E19" s="61">
        <f t="shared" si="0"/>
        <v>9</v>
      </c>
      <c r="F19" s="61">
        <f t="shared" si="1"/>
        <v>12</v>
      </c>
      <c r="G19" s="61">
        <f t="shared" si="2"/>
        <v>5</v>
      </c>
      <c r="H19" s="61">
        <f t="shared" si="3"/>
        <v>5</v>
      </c>
      <c r="I19" s="61">
        <f t="shared" si="4"/>
        <v>5</v>
      </c>
      <c r="J19" s="39">
        <f>E19*8+F19*2+G19*3+H19*3+I19*1+VLOOKUP(B19,Sheet1!AU:AZ,2,FALSE)</f>
        <v>151</v>
      </c>
      <c r="K19" s="39">
        <f>E19*1+F19*2+G19*2+H19*2+I19*10+VLOOKUP(B19,Sheet1!AU:AZ,3,FALSE)</f>
        <v>123</v>
      </c>
      <c r="L19" s="39">
        <f>E19*0.1+F19*2+G19*0.2+H19*0.26+I19*0.1+VLOOKUP(B19,Sheet1!AU:AZ,4,FALSE)</f>
        <v>47.7</v>
      </c>
      <c r="M19" s="39">
        <f>E19*0.1+F19*0.2+G19*2+H19*0.2+I19*0.1+VLOOKUP(B19,Sheet1!AU:AZ,5,FALSE)</f>
        <v>34.8</v>
      </c>
      <c r="N19" s="39">
        <f>E19*0.1+F19*0.2+G19*0.2+H19*2+I19*0.1+VLOOKUP(B19,Sheet1!AU:AZ,6,FALSE)</f>
        <v>34.8</v>
      </c>
      <c r="O19" s="61">
        <f t="shared" si="10"/>
        <v>0.6</v>
      </c>
      <c r="P19" s="61">
        <f t="shared" si="11"/>
        <v>6</v>
      </c>
      <c r="AI19" s="16">
        <v>90017</v>
      </c>
      <c r="AJ19" s="16">
        <v>917</v>
      </c>
      <c r="AK19" s="16">
        <v>3</v>
      </c>
      <c r="AL19" s="16" t="s">
        <v>315</v>
      </c>
      <c r="AM19" s="16">
        <v>131</v>
      </c>
      <c r="AN19" s="16"/>
      <c r="AO19" s="16"/>
      <c r="AP19" s="16"/>
      <c r="AQ19" s="16">
        <v>103</v>
      </c>
      <c r="AR19" s="16">
        <v>27.7</v>
      </c>
      <c r="AS19" s="16"/>
      <c r="AT19" s="16">
        <v>14.8</v>
      </c>
      <c r="AU19" s="16">
        <v>14.8</v>
      </c>
      <c r="AV19" s="16">
        <v>0.6</v>
      </c>
      <c r="AW19" s="16">
        <v>6</v>
      </c>
    </row>
    <row r="20" spans="1:49">
      <c r="A20" s="61">
        <f>'表格编辑 '!A51</f>
        <v>90018</v>
      </c>
      <c r="B20" s="61">
        <f>'表格编辑 '!B51</f>
        <v>918</v>
      </c>
      <c r="C20" s="61" t="str">
        <f>VLOOKUP(B20,映射!A:B,2,FALSE)</f>
        <v>抗遗忘9999</v>
      </c>
      <c r="D20" s="61">
        <f>'表格编辑 '!E51</f>
        <v>3</v>
      </c>
      <c r="E20" s="61">
        <f t="shared" si="0"/>
        <v>9</v>
      </c>
      <c r="F20" s="61">
        <f t="shared" si="1"/>
        <v>12</v>
      </c>
      <c r="G20" s="61">
        <f t="shared" si="2"/>
        <v>5</v>
      </c>
      <c r="H20" s="61">
        <f t="shared" si="3"/>
        <v>5</v>
      </c>
      <c r="I20" s="61">
        <f t="shared" si="4"/>
        <v>5</v>
      </c>
      <c r="J20" s="39">
        <f>E20*8+F20*2+G20*3+H20*3+I20*1+VLOOKUP(B20,Sheet1!AU:AZ,2,FALSE)</f>
        <v>151</v>
      </c>
      <c r="K20" s="39">
        <f>E20*1+F20*2+G20*2+H20*2+I20*10+VLOOKUP(B20,Sheet1!AU:AZ,3,FALSE)</f>
        <v>123</v>
      </c>
      <c r="L20" s="39">
        <f>E20*0.1+F20*2+G20*0.2+H20*0.26+I20*0.1+VLOOKUP(B20,Sheet1!AU:AZ,4,FALSE)</f>
        <v>47.7</v>
      </c>
      <c r="M20" s="39">
        <f>E20*0.1+F20*0.2+G20*2+H20*0.2+I20*0.1+VLOOKUP(B20,Sheet1!AU:AZ,5,FALSE)</f>
        <v>34.8</v>
      </c>
      <c r="N20" s="39">
        <f>E20*0.1+F20*0.2+G20*0.2+H20*2+I20*0.1+VLOOKUP(B20,Sheet1!AU:AZ,6,FALSE)</f>
        <v>34.8</v>
      </c>
      <c r="O20" s="61">
        <f t="shared" si="10"/>
        <v>0.6</v>
      </c>
      <c r="P20" s="61">
        <f t="shared" si="11"/>
        <v>6</v>
      </c>
      <c r="AI20" s="16">
        <v>90018</v>
      </c>
      <c r="AJ20" s="16">
        <v>918</v>
      </c>
      <c r="AK20" s="16">
        <v>3</v>
      </c>
      <c r="AL20" s="16" t="s">
        <v>316</v>
      </c>
      <c r="AM20" s="16">
        <v>131</v>
      </c>
      <c r="AN20" s="16"/>
      <c r="AO20" s="16"/>
      <c r="AP20" s="16"/>
      <c r="AQ20" s="16">
        <v>103</v>
      </c>
      <c r="AR20" s="16">
        <v>27.7</v>
      </c>
      <c r="AS20" s="16"/>
      <c r="AT20" s="16">
        <v>14.8</v>
      </c>
      <c r="AU20" s="16">
        <v>14.8</v>
      </c>
      <c r="AV20" s="16">
        <v>0.6</v>
      </c>
      <c r="AW20" s="16">
        <v>6</v>
      </c>
    </row>
    <row r="21" spans="1:49">
      <c r="A21" s="61">
        <f>'表格编辑 '!A52</f>
        <v>90019</v>
      </c>
      <c r="B21" s="61">
        <f>'表格编辑 '!B52</f>
        <v>919</v>
      </c>
      <c r="C21" s="61" t="str">
        <f>VLOOKUP(B21,映射!A:B,2,FALSE)</f>
        <v>抗毒9999</v>
      </c>
      <c r="D21" s="61">
        <f>'表格编辑 '!E52</f>
        <v>3</v>
      </c>
      <c r="E21" s="61">
        <f t="shared" si="0"/>
        <v>9</v>
      </c>
      <c r="F21" s="61">
        <f t="shared" si="1"/>
        <v>12</v>
      </c>
      <c r="G21" s="61">
        <f t="shared" si="2"/>
        <v>5</v>
      </c>
      <c r="H21" s="61">
        <f t="shared" si="3"/>
        <v>5</v>
      </c>
      <c r="I21" s="61">
        <f t="shared" si="4"/>
        <v>5</v>
      </c>
      <c r="J21" s="39">
        <f>E21*8+F21*2+G21*3+H21*3+I21*1+VLOOKUP(B21,Sheet1!AU:AZ,2,FALSE)</f>
        <v>151</v>
      </c>
      <c r="K21" s="39">
        <f>E21*1+F21*2+G21*2+H21*2+I21*10+VLOOKUP(B21,Sheet1!AU:AZ,3,FALSE)</f>
        <v>123</v>
      </c>
      <c r="L21" s="39">
        <f>E21*0.1+F21*2+G21*0.2+H21*0.26+I21*0.1+VLOOKUP(B21,Sheet1!AU:AZ,4,FALSE)</f>
        <v>47.7</v>
      </c>
      <c r="M21" s="39">
        <f>E21*0.1+F21*0.2+G21*2+H21*0.2+I21*0.1+VLOOKUP(B21,Sheet1!AU:AZ,5,FALSE)</f>
        <v>34.8</v>
      </c>
      <c r="N21" s="39">
        <f>E21*0.1+F21*0.2+G21*0.2+H21*2+I21*0.1+VLOOKUP(B21,Sheet1!AU:AZ,6,FALSE)</f>
        <v>34.8</v>
      </c>
      <c r="O21" s="61">
        <f t="shared" si="10"/>
        <v>0.6</v>
      </c>
      <c r="P21" s="61">
        <f t="shared" si="11"/>
        <v>6</v>
      </c>
      <c r="AI21" s="16">
        <v>90019</v>
      </c>
      <c r="AJ21" s="16">
        <v>919</v>
      </c>
      <c r="AK21" s="16">
        <v>3</v>
      </c>
      <c r="AL21" s="16" t="s">
        <v>317</v>
      </c>
      <c r="AM21" s="16">
        <v>131</v>
      </c>
      <c r="AN21" s="16"/>
      <c r="AO21" s="16"/>
      <c r="AP21" s="16"/>
      <c r="AQ21" s="16">
        <v>103</v>
      </c>
      <c r="AR21" s="16">
        <v>27.7</v>
      </c>
      <c r="AS21" s="16"/>
      <c r="AT21" s="16">
        <v>14.8</v>
      </c>
      <c r="AU21" s="16">
        <v>14.8</v>
      </c>
      <c r="AV21" s="16">
        <v>0.6</v>
      </c>
      <c r="AW21" s="16">
        <v>6</v>
      </c>
    </row>
    <row r="22" spans="1:49">
      <c r="A22" s="61">
        <f>'表格编辑 '!A53</f>
        <v>90020</v>
      </c>
      <c r="B22" s="61">
        <f>'表格编辑 '!B53</f>
        <v>920</v>
      </c>
      <c r="C22" s="61" t="str">
        <f>VLOOKUP(B22,映射!A:B,2,FALSE)</f>
        <v>抗暗杀9999</v>
      </c>
      <c r="D22" s="61">
        <f>'表格编辑 '!E53</f>
        <v>3</v>
      </c>
      <c r="E22" s="61">
        <f t="shared" si="0"/>
        <v>9</v>
      </c>
      <c r="F22" s="61">
        <f t="shared" si="1"/>
        <v>12</v>
      </c>
      <c r="G22" s="61">
        <f t="shared" si="2"/>
        <v>5</v>
      </c>
      <c r="H22" s="61">
        <f t="shared" si="3"/>
        <v>5</v>
      </c>
      <c r="I22" s="61">
        <f t="shared" si="4"/>
        <v>5</v>
      </c>
      <c r="J22" s="39">
        <f>E22*8+F22*2+G22*3+H22*3+I22*1+VLOOKUP(B22,Sheet1!AU:AZ,2,FALSE)</f>
        <v>151</v>
      </c>
      <c r="K22" s="39">
        <f>E22*1+F22*2+G22*2+H22*2+I22*10+VLOOKUP(B22,Sheet1!AU:AZ,3,FALSE)</f>
        <v>123</v>
      </c>
      <c r="L22" s="39">
        <f>E22*0.1+F22*2+G22*0.2+H22*0.26+I22*0.1+VLOOKUP(B22,Sheet1!AU:AZ,4,FALSE)</f>
        <v>47.7</v>
      </c>
      <c r="M22" s="39">
        <f>E22*0.1+F22*0.2+G22*2+H22*0.2+I22*0.1+VLOOKUP(B22,Sheet1!AU:AZ,5,FALSE)</f>
        <v>34.8</v>
      </c>
      <c r="N22" s="39">
        <f>E22*0.1+F22*0.2+G22*0.2+H22*2+I22*0.1+VLOOKUP(B22,Sheet1!AU:AZ,6,FALSE)</f>
        <v>34.8</v>
      </c>
      <c r="O22" s="61">
        <f t="shared" si="10"/>
        <v>0.6</v>
      </c>
      <c r="P22" s="61">
        <f t="shared" si="11"/>
        <v>6</v>
      </c>
      <c r="AI22" s="16">
        <v>90020</v>
      </c>
      <c r="AJ22" s="16">
        <v>920</v>
      </c>
      <c r="AK22" s="16">
        <v>3</v>
      </c>
      <c r="AL22" s="16" t="s">
        <v>318</v>
      </c>
      <c r="AM22" s="16">
        <v>131</v>
      </c>
      <c r="AN22" s="16"/>
      <c r="AO22" s="16"/>
      <c r="AP22" s="16"/>
      <c r="AQ22" s="16">
        <v>103</v>
      </c>
      <c r="AR22" s="16">
        <v>27.7</v>
      </c>
      <c r="AS22" s="16"/>
      <c r="AT22" s="16">
        <v>14.8</v>
      </c>
      <c r="AU22" s="16">
        <v>14.8</v>
      </c>
      <c r="AV22" s="16">
        <v>0.6</v>
      </c>
      <c r="AW22" s="16">
        <v>6</v>
      </c>
    </row>
    <row r="23" spans="1:49">
      <c r="A23" s="62">
        <f>'表格编辑 '!A54</f>
        <v>1</v>
      </c>
      <c r="B23" s="62">
        <f>'表格编辑 '!B54</f>
        <v>20</v>
      </c>
      <c r="C23" s="62" t="str">
        <f>VLOOKUP(B23,映射!A:B,2,FALSE)</f>
        <v>盗匪</v>
      </c>
      <c r="D23" s="62">
        <f>'表格编辑 '!E54</f>
        <v>1</v>
      </c>
      <c r="E23" s="62">
        <f>ROUNDUP((VLOOKUP(B23,Sheet1!U:AA,3,FALSE)-2)*(0.042*(D23-1)+0.2)+0.4,0)</f>
        <v>6</v>
      </c>
      <c r="F23" s="62">
        <f>ROUNDUP((VLOOKUP(B23,Sheet1!U:AA,4,FALSE)-2)*(0.042*(D23-1)+0.2)+0.4,0)</f>
        <v>6</v>
      </c>
      <c r="G23" s="62">
        <f>ROUNDUP((VLOOKUP(B23,Sheet1!U:AA,5,FALSE)-2)*(0.042*(D23-1)+0.2)+0.4,0)</f>
        <v>6</v>
      </c>
      <c r="H23" s="62">
        <f>ROUNDUP((VLOOKUP(B23,Sheet1!U:AA,6,FALSE)-2)*(0.042*(D23-1)+0.2)+0.4,0)</f>
        <v>4</v>
      </c>
      <c r="I23" s="62">
        <f>ROUNDUP((VLOOKUP(B23,Sheet1!U:AA,7,FALSE)-2)*(0.042*(D23-1)+0.2)+0.4,0)</f>
        <v>2</v>
      </c>
      <c r="J23" s="62">
        <f>E23*8+F23*2+G23*3+H23*3+I23*1+VLOOKUP(B23,Sheet1!AU:AZ,2,FALSE)</f>
        <v>112</v>
      </c>
      <c r="K23" s="62">
        <f>E23*1+F23*2+G23*2+H23*2+I23*10+VLOOKUP(B23,Sheet1!AU:AZ,3,FALSE)</f>
        <v>78</v>
      </c>
      <c r="L23" s="62">
        <f>E23*0.1+F23*2+G23*0.2+H23*0.26+I23*0.1+VLOOKUP(B23,Sheet1!AU:AZ,4,FALSE)</f>
        <v>35.04</v>
      </c>
      <c r="M23" s="62">
        <f>E23*0.1+F23*0.2+G23*2+H23*0.2+I23*0.1+VLOOKUP(B23,Sheet1!AU:AZ,5,FALSE)</f>
        <v>34.8</v>
      </c>
      <c r="N23" s="62">
        <f>E23*0.1+F23*0.2+G23*0.2+H23*2+I23*0.1+VLOOKUP(B23,Sheet1!AU:AZ,6,FALSE)</f>
        <v>31.2</v>
      </c>
      <c r="O23" s="62">
        <f t="shared" si="10"/>
        <v>0</v>
      </c>
      <c r="P23" s="62">
        <f t="shared" si="11"/>
        <v>4.2</v>
      </c>
      <c r="R23" s="9">
        <f>D23</f>
        <v>1</v>
      </c>
      <c r="S23" s="9">
        <v>43</v>
      </c>
      <c r="T23" s="9">
        <v>36</v>
      </c>
      <c r="U23" s="66">
        <f>ROUND((S23^2*3)/(S23+M23*3),0)</f>
        <v>38</v>
      </c>
      <c r="V23" s="9">
        <f>U23*1.2</f>
        <v>45.6</v>
      </c>
      <c r="W23" s="67">
        <f>ROUNDUP((L23^2*3)/(L23+T23*3),0)</f>
        <v>26</v>
      </c>
      <c r="Y23" s="69">
        <f>VLOOKUP(D23,Sheet2!P:Q,2,FALSE)</f>
        <v>15</v>
      </c>
      <c r="AB23" s="4" t="str">
        <f>IF('表格编辑 '!D54="monster","普通","BOSS")</f>
        <v>普通</v>
      </c>
      <c r="AD23" s="50">
        <v>2</v>
      </c>
      <c r="AE23" s="50" t="s">
        <v>43</v>
      </c>
      <c r="AF23" s="4">
        <f>VLOOKUP(AE23,映射!AN:AO,2,FALSE)</f>
        <v>1</v>
      </c>
      <c r="AG23" s="50">
        <v>2</v>
      </c>
      <c r="AH23" s="70">
        <v>1</v>
      </c>
      <c r="AI23" s="16">
        <f t="shared" ref="AI23:AI86" si="12">A23</f>
        <v>1</v>
      </c>
      <c r="AJ23" s="16">
        <f t="shared" ref="AJ23:AJ86" si="13">B23</f>
        <v>20</v>
      </c>
      <c r="AK23" s="16">
        <f t="shared" ref="AK23:AK86" si="14">D23</f>
        <v>1</v>
      </c>
      <c r="AL23" s="16" t="str">
        <f t="shared" ref="AL23:AL86" si="15">C23</f>
        <v>盗匪</v>
      </c>
      <c r="AM23" s="16">
        <f t="shared" ref="AM23:AM86" si="16">U23*AD23*AG23*AF23</f>
        <v>152</v>
      </c>
      <c r="AN23" s="16">
        <f t="shared" ref="AN23:AN86" si="17">J23*AF23</f>
        <v>112</v>
      </c>
      <c r="AO23" s="16">
        <f>AM23-AN23</f>
        <v>40</v>
      </c>
      <c r="AP23" s="16">
        <f t="shared" ref="AP23:AP86" si="18">J23+AO23</f>
        <v>152</v>
      </c>
      <c r="AQ23" s="16">
        <f t="shared" ref="AQ23:AQ86" si="19">K23*AF23</f>
        <v>78</v>
      </c>
      <c r="AR23" s="16">
        <f t="shared" ref="AR23:AR86" si="20">ROUNDUP(L23*IF(AF23&gt;1,1.5,1),0)</f>
        <v>36</v>
      </c>
      <c r="AS23" s="16"/>
      <c r="AT23" s="16">
        <v>11.5</v>
      </c>
      <c r="AU23" s="16">
        <v>11.5</v>
      </c>
      <c r="AV23" s="16">
        <v>0.7</v>
      </c>
      <c r="AW23" s="16"/>
    </row>
    <row r="24" spans="1:49">
      <c r="A24" s="62">
        <f>'表格编辑 '!A55</f>
        <v>2</v>
      </c>
      <c r="B24" s="62">
        <f>'表格编辑 '!B55</f>
        <v>4</v>
      </c>
      <c r="C24" s="62" t="str">
        <f>VLOOKUP(B24,映射!A:B,2,FALSE)</f>
        <v>软泥怪</v>
      </c>
      <c r="D24" s="62">
        <f>'表格编辑 '!E55</f>
        <v>2</v>
      </c>
      <c r="E24" s="62">
        <f>ROUNDUP((VLOOKUP(B24,Sheet1!U:AA,3,FALSE)-2)*(0.042*(D24-1)+0.2)+0.4,0)</f>
        <v>12</v>
      </c>
      <c r="F24" s="62">
        <f>ROUNDUP((VLOOKUP(B24,Sheet1!U:AA,4,FALSE)-2)*(0.042*(D24-1)+0.2)+0.4,0)</f>
        <v>7</v>
      </c>
      <c r="G24" s="62">
        <f>ROUNDUP((VLOOKUP(B24,Sheet1!U:AA,5,FALSE)-2)*(0.042*(D24-1)+0.2)+0.4,0)</f>
        <v>3</v>
      </c>
      <c r="H24" s="62">
        <f>ROUNDUP((VLOOKUP(B24,Sheet1!U:AA,6,FALSE)-2)*(0.042*(D24-1)+0.2)+0.4,0)</f>
        <v>2</v>
      </c>
      <c r="I24" s="62">
        <f>ROUNDUP((VLOOKUP(B24,Sheet1!U:AA,7,FALSE)-2)*(0.042*(D24-1)+0.2)+0.4,0)</f>
        <v>4</v>
      </c>
      <c r="J24" s="62">
        <f>E24*8+F24*2+G24*3+H24*3+I24*1+VLOOKUP(B24,Sheet1!AU:AZ,2,FALSE)</f>
        <v>149</v>
      </c>
      <c r="K24" s="62">
        <f>E24*1+F24*2+G24*2+H24*2+I24*10+VLOOKUP(B24,Sheet1!AU:AZ,3,FALSE)</f>
        <v>96</v>
      </c>
      <c r="L24" s="62">
        <f>E24*0.1+F24*2+G24*0.2+H24*0.26+I24*0.1+VLOOKUP(B24,Sheet1!AU:AZ,4,FALSE)</f>
        <v>36.72</v>
      </c>
      <c r="M24" s="62">
        <f>E24*0.1+F24*0.2+G24*2+H24*0.2+I24*0.1+VLOOKUP(B24,Sheet1!AU:AZ,5,FALSE)</f>
        <v>29.4</v>
      </c>
      <c r="N24" s="62">
        <f>E24*0.1+F24*0.2+G24*0.2+H24*2+I24*0.1+VLOOKUP(B24,Sheet1!AU:AZ,6,FALSE)</f>
        <v>27.6</v>
      </c>
      <c r="O24" s="62">
        <f t="shared" si="10"/>
        <v>-0.7</v>
      </c>
      <c r="P24" s="62">
        <f t="shared" si="11"/>
        <v>8.6</v>
      </c>
      <c r="R24" s="9">
        <f t="shared" ref="R24:R87" si="21">D24</f>
        <v>2</v>
      </c>
      <c r="S24" s="9">
        <f t="shared" ref="S24:S86" si="22">VLOOKUP(R24,LVgongfang,9,FALSE)+Y24</f>
        <v>40</v>
      </c>
      <c r="T24" s="9">
        <f t="shared" ref="T24:T86" si="23">VLOOKUP(R24,LVgongfang,10,FALSE)</f>
        <v>17.2</v>
      </c>
      <c r="U24" s="66">
        <f t="shared" ref="U24:U87" si="24">ROUND((S24^2*3)/(S24+M24*3),0)</f>
        <v>37</v>
      </c>
      <c r="V24" s="9">
        <f t="shared" ref="V24:V87" si="25">U24*1.2</f>
        <v>44.4</v>
      </c>
      <c r="W24" s="67">
        <f t="shared" ref="W24:W87" si="26">ROUNDUP((L24^2*3)/(L24+T24*3),0)</f>
        <v>46</v>
      </c>
      <c r="Y24" s="69">
        <f>VLOOKUP(D24,Sheet2!P:Q,2,FALSE)</f>
        <v>15</v>
      </c>
      <c r="AB24" s="4" t="str">
        <f>IF('表格编辑 '!D55="monster","普通","BOSS")</f>
        <v>普通</v>
      </c>
      <c r="AD24" s="50">
        <v>2</v>
      </c>
      <c r="AE24" s="50" t="s">
        <v>43</v>
      </c>
      <c r="AF24" s="4">
        <f>VLOOKUP(AE24,映射!AN:AO,2,FALSE)</f>
        <v>1</v>
      </c>
      <c r="AG24" s="50">
        <v>2</v>
      </c>
      <c r="AH24" s="70">
        <v>1</v>
      </c>
      <c r="AI24" s="16">
        <f t="shared" si="12"/>
        <v>2</v>
      </c>
      <c r="AJ24" s="16">
        <f t="shared" si="13"/>
        <v>4</v>
      </c>
      <c r="AK24" s="16">
        <f t="shared" si="14"/>
        <v>2</v>
      </c>
      <c r="AL24" s="16" t="str">
        <f t="shared" si="15"/>
        <v>软泥怪</v>
      </c>
      <c r="AM24" s="16">
        <f t="shared" si="16"/>
        <v>148</v>
      </c>
      <c r="AN24" s="16">
        <f t="shared" si="17"/>
        <v>149</v>
      </c>
      <c r="AO24" s="16">
        <f t="shared" ref="AO24:AO87" si="27">AM24-AN24</f>
        <v>-1</v>
      </c>
      <c r="AP24" s="16">
        <f t="shared" si="18"/>
        <v>148</v>
      </c>
      <c r="AQ24" s="16">
        <f t="shared" si="19"/>
        <v>96</v>
      </c>
      <c r="AR24" s="16">
        <f t="shared" si="20"/>
        <v>37</v>
      </c>
      <c r="AS24" s="16"/>
      <c r="AT24" s="16">
        <v>14.3</v>
      </c>
      <c r="AU24" s="16">
        <v>14.3</v>
      </c>
      <c r="AV24" s="16">
        <v>1.1</v>
      </c>
      <c r="AW24" s="16"/>
    </row>
    <row r="25" spans="1:49">
      <c r="A25" s="62">
        <f>'表格编辑 '!A56</f>
        <v>3</v>
      </c>
      <c r="B25" s="62">
        <f>'表格编辑 '!B56</f>
        <v>24</v>
      </c>
      <c r="C25" s="62" t="str">
        <f>VLOOKUP(B25,映射!A:B,2,FALSE)</f>
        <v>捣蛋鬼</v>
      </c>
      <c r="D25" s="62">
        <f>'表格编辑 '!E56</f>
        <v>2</v>
      </c>
      <c r="E25" s="62">
        <f>ROUNDUP((VLOOKUP(B25,Sheet1!U:AA,3,FALSE)-2)*(0.042*(D25-1)+0.2)+0.4,0)</f>
        <v>8</v>
      </c>
      <c r="F25" s="62">
        <f>ROUNDUP((VLOOKUP(B25,Sheet1!U:AA,4,FALSE)-2)*(0.042*(D25-1)+0.2)+0.4,0)</f>
        <v>9</v>
      </c>
      <c r="G25" s="62">
        <f>ROUNDUP((VLOOKUP(B25,Sheet1!U:AA,5,FALSE)-2)*(0.042*(D25-1)+0.2)+0.4,0)</f>
        <v>5</v>
      </c>
      <c r="H25" s="62">
        <f>ROUNDUP((VLOOKUP(B25,Sheet1!U:AA,6,FALSE)-2)*(0.042*(D25-1)+0.2)+0.4,0)</f>
        <v>5</v>
      </c>
      <c r="I25" s="62">
        <f>ROUNDUP((VLOOKUP(B25,Sheet1!U:AA,7,FALSE)-2)*(0.042*(D25-1)+0.2)+0.4,0)</f>
        <v>5</v>
      </c>
      <c r="J25" s="62">
        <f>E25*8+F25*2+G25*3+H25*3+I25*1+VLOOKUP(B25,Sheet1!AU:AZ,2,FALSE)</f>
        <v>137</v>
      </c>
      <c r="K25" s="62">
        <f>E25*1+F25*2+G25*2+H25*2+I25*10+VLOOKUP(B25,Sheet1!AU:AZ,3,FALSE)</f>
        <v>116</v>
      </c>
      <c r="L25" s="62">
        <f>E25*0.1+F25*2+G25*0.2+H25*0.26+I25*0.1+VLOOKUP(B25,Sheet1!AU:AZ,4,FALSE)</f>
        <v>41.6</v>
      </c>
      <c r="M25" s="62">
        <f>E25*0.1+F25*0.2+G25*2+H25*0.2+I25*0.1+VLOOKUP(B25,Sheet1!AU:AZ,5,FALSE)</f>
        <v>34.1</v>
      </c>
      <c r="N25" s="62">
        <f>E25*0.1+F25*0.2+G25*0.2+H25*2+I25*0.1+VLOOKUP(B25,Sheet1!AU:AZ,6,FALSE)</f>
        <v>34.1</v>
      </c>
      <c r="O25" s="62">
        <f t="shared" si="10"/>
        <v>1.2</v>
      </c>
      <c r="P25" s="62">
        <f t="shared" si="11"/>
        <v>5.5</v>
      </c>
      <c r="R25" s="9">
        <f t="shared" si="21"/>
        <v>2</v>
      </c>
      <c r="S25" s="9">
        <f t="shared" si="22"/>
        <v>40</v>
      </c>
      <c r="T25" s="9">
        <f t="shared" si="23"/>
        <v>17.2</v>
      </c>
      <c r="U25" s="66">
        <f t="shared" si="24"/>
        <v>34</v>
      </c>
      <c r="V25" s="9">
        <f t="shared" si="25"/>
        <v>40.8</v>
      </c>
      <c r="W25" s="67">
        <f t="shared" si="26"/>
        <v>56</v>
      </c>
      <c r="Y25" s="69">
        <f>VLOOKUP(D25,Sheet2!P:Q,2,FALSE)</f>
        <v>15</v>
      </c>
      <c r="AB25" s="4" t="str">
        <f>IF('表格编辑 '!D56="monster","普通","BOSS")</f>
        <v>BOSS</v>
      </c>
      <c r="AD25" s="50">
        <f>VLOOKUP(D25,映射!AK:AL,2,FALSE)</f>
        <v>2</v>
      </c>
      <c r="AE25" s="50" t="s">
        <v>45</v>
      </c>
      <c r="AF25" s="4">
        <f>VLOOKUP(AE25,映射!AN:AO,2,FALSE)</f>
        <v>1.3</v>
      </c>
      <c r="AG25" s="50">
        <v>2</v>
      </c>
      <c r="AH25" s="70">
        <v>1</v>
      </c>
      <c r="AI25" s="16">
        <f t="shared" si="12"/>
        <v>3</v>
      </c>
      <c r="AJ25" s="16">
        <f t="shared" si="13"/>
        <v>24</v>
      </c>
      <c r="AK25" s="16">
        <f t="shared" si="14"/>
        <v>2</v>
      </c>
      <c r="AL25" s="16" t="str">
        <f t="shared" si="15"/>
        <v>捣蛋鬼</v>
      </c>
      <c r="AM25" s="16">
        <f t="shared" si="16"/>
        <v>176.8</v>
      </c>
      <c r="AN25" s="16">
        <f t="shared" si="17"/>
        <v>178.1</v>
      </c>
      <c r="AO25" s="16">
        <f t="shared" si="27"/>
        <v>-1.29999999999998</v>
      </c>
      <c r="AP25" s="16">
        <f t="shared" si="18"/>
        <v>135.7</v>
      </c>
      <c r="AQ25" s="16">
        <f t="shared" si="19"/>
        <v>150.8</v>
      </c>
      <c r="AR25" s="16">
        <f t="shared" si="20"/>
        <v>63</v>
      </c>
      <c r="AS25" s="16"/>
      <c r="AT25" s="16">
        <v>14.3</v>
      </c>
      <c r="AU25" s="16">
        <v>14.3</v>
      </c>
      <c r="AV25" s="16">
        <v>30</v>
      </c>
      <c r="AW25" s="16"/>
    </row>
    <row r="26" spans="1:49">
      <c r="A26" s="62">
        <f>'表格编辑 '!A57</f>
        <v>4</v>
      </c>
      <c r="B26" s="62">
        <f>'表格编辑 '!B57</f>
        <v>9</v>
      </c>
      <c r="C26" s="62" t="str">
        <f>VLOOKUP(B26,映射!A:B,2,FALSE)</f>
        <v>僵尸</v>
      </c>
      <c r="D26" s="62">
        <f>'表格编辑 '!E57</f>
        <v>5</v>
      </c>
      <c r="E26" s="62">
        <f>ROUNDUP((VLOOKUP(B26,Sheet1!U:AA,3,FALSE)-2)*(0.042*(D26-1)+0.2)+0.4,0)</f>
        <v>14</v>
      </c>
      <c r="F26" s="62">
        <f>ROUNDUP((VLOOKUP(B26,Sheet1!U:AA,4,FALSE)-2)*(0.042*(D26-1)+0.2)+0.4,0)</f>
        <v>12</v>
      </c>
      <c r="G26" s="62">
        <f>ROUNDUP((VLOOKUP(B26,Sheet1!U:AA,5,FALSE)-2)*(0.042*(D26-1)+0.2)+0.4,0)</f>
        <v>5</v>
      </c>
      <c r="H26" s="62">
        <f>ROUNDUP((VLOOKUP(B26,Sheet1!U:AA,6,FALSE)-2)*(0.042*(D26-1)+0.2)+0.4,0)</f>
        <v>8</v>
      </c>
      <c r="I26" s="62">
        <f>ROUNDUP((VLOOKUP(B26,Sheet1!U:AA,7,FALSE)-2)*(0.042*(D26-1)+0.2)+0.4,0)</f>
        <v>7</v>
      </c>
      <c r="J26" s="62">
        <f>E26*8+F26*2+G26*3+H26*3+I26*1+VLOOKUP(B26,Sheet1!AU:AZ,2,FALSE)</f>
        <v>265</v>
      </c>
      <c r="K26" s="62">
        <f>E26*1+F26*2+G26*2+H26*2+I26*10+VLOOKUP(B26,Sheet1!AU:AZ,3,FALSE)</f>
        <v>164</v>
      </c>
      <c r="L26" s="62">
        <f>E26*0.1+F26*2+G26*0.2+H26*0.26+I26*0.1+VLOOKUP(B26,Sheet1!AU:AZ,4,FALSE)</f>
        <v>64.18</v>
      </c>
      <c r="M26" s="62">
        <f>E26*0.1+F26*0.2+G26*2+H26*0.2+I26*0.1+VLOOKUP(B26,Sheet1!AU:AZ,5,FALSE)</f>
        <v>29.1</v>
      </c>
      <c r="N26" s="62">
        <f>E26*0.1+F26*0.2+G26*0.2+H26*2+I26*0.1+VLOOKUP(B26,Sheet1!AU:AZ,6,FALSE)</f>
        <v>55.5</v>
      </c>
      <c r="O26" s="62">
        <f t="shared" si="10"/>
        <v>0.4</v>
      </c>
      <c r="P26" s="62">
        <f t="shared" si="11"/>
        <v>10.4</v>
      </c>
      <c r="R26" s="9">
        <f t="shared" si="21"/>
        <v>5</v>
      </c>
      <c r="S26" s="9">
        <f t="shared" si="22"/>
        <v>53.56</v>
      </c>
      <c r="T26" s="9">
        <f t="shared" si="23"/>
        <v>19.6</v>
      </c>
      <c r="U26" s="66">
        <f t="shared" si="24"/>
        <v>61</v>
      </c>
      <c r="V26" s="9">
        <f t="shared" si="25"/>
        <v>73.2</v>
      </c>
      <c r="W26" s="67">
        <f t="shared" si="26"/>
        <v>101</v>
      </c>
      <c r="Y26" s="69">
        <f>VLOOKUP(D26,Sheet2!P:Q,2,FALSE)</f>
        <v>15</v>
      </c>
      <c r="AB26" s="4" t="str">
        <f>IF('表格编辑 '!D57="monster","普通","BOSS")</f>
        <v>普通</v>
      </c>
      <c r="AD26" s="50">
        <v>2</v>
      </c>
      <c r="AE26" s="50" t="s">
        <v>43</v>
      </c>
      <c r="AF26" s="4">
        <f>VLOOKUP(AE26,映射!AN:AO,2,FALSE)</f>
        <v>1</v>
      </c>
      <c r="AG26" s="50">
        <v>1</v>
      </c>
      <c r="AH26" s="70">
        <v>1</v>
      </c>
      <c r="AI26" s="16">
        <f t="shared" si="12"/>
        <v>4</v>
      </c>
      <c r="AJ26" s="16">
        <f t="shared" si="13"/>
        <v>9</v>
      </c>
      <c r="AK26" s="16">
        <f t="shared" si="14"/>
        <v>5</v>
      </c>
      <c r="AL26" s="16" t="str">
        <f t="shared" si="15"/>
        <v>僵尸</v>
      </c>
      <c r="AM26" s="16">
        <f t="shared" si="16"/>
        <v>122</v>
      </c>
      <c r="AN26" s="16">
        <f t="shared" si="17"/>
        <v>265</v>
      </c>
      <c r="AO26" s="16">
        <f t="shared" si="27"/>
        <v>-143</v>
      </c>
      <c r="AP26" s="16">
        <f t="shared" si="18"/>
        <v>122</v>
      </c>
      <c r="AQ26" s="16">
        <f t="shared" si="19"/>
        <v>164</v>
      </c>
      <c r="AR26" s="16">
        <f t="shared" si="20"/>
        <v>65</v>
      </c>
      <c r="AS26" s="16"/>
      <c r="AT26" s="16">
        <v>17.1</v>
      </c>
      <c r="AU26" s="16">
        <v>9.9</v>
      </c>
      <c r="AV26" s="16">
        <v>4.4</v>
      </c>
      <c r="AW26" s="16"/>
    </row>
    <row r="27" spans="1:49">
      <c r="A27" s="62">
        <f>'表格编辑 '!A58</f>
        <v>5</v>
      </c>
      <c r="B27" s="62">
        <f>'表格编辑 '!B58</f>
        <v>6</v>
      </c>
      <c r="C27" s="62" t="str">
        <f>VLOOKUP(B27,映射!A:B,2,FALSE)</f>
        <v>蝙蝠</v>
      </c>
      <c r="D27" s="62">
        <f>'表格编辑 '!E58</f>
        <v>5</v>
      </c>
      <c r="E27" s="62">
        <f>ROUNDUP((VLOOKUP(B27,Sheet1!U:AA,3,FALSE)-2)*(0.042*(D27-1)+0.2)+0.4,0)</f>
        <v>4</v>
      </c>
      <c r="F27" s="62">
        <f>ROUNDUP((VLOOKUP(B27,Sheet1!U:AA,4,FALSE)-2)*(0.042*(D27-1)+0.2)+0.4,0)</f>
        <v>10</v>
      </c>
      <c r="G27" s="62">
        <f>ROUNDUP((VLOOKUP(B27,Sheet1!U:AA,5,FALSE)-2)*(0.042*(D27-1)+0.2)+0.4,0)</f>
        <v>6</v>
      </c>
      <c r="H27" s="62">
        <f>ROUNDUP((VLOOKUP(B27,Sheet1!U:AA,6,FALSE)-2)*(0.042*(D27-1)+0.2)+0.4,0)</f>
        <v>12</v>
      </c>
      <c r="I27" s="62">
        <f>ROUNDUP((VLOOKUP(B27,Sheet1!U:AA,7,FALSE)-2)*(0.042*(D27-1)+0.2)+0.4,0)</f>
        <v>8</v>
      </c>
      <c r="J27" s="62">
        <f>E27*8+F27*2+G27*3+H27*3+I27*1+VLOOKUP(B27,Sheet1!AU:AZ,2,FALSE)</f>
        <v>134</v>
      </c>
      <c r="K27" s="62">
        <f>E27*1+F27*2+G27*2+H27*2+I27*10+VLOOKUP(B27,Sheet1!AU:AZ,3,FALSE)</f>
        <v>160</v>
      </c>
      <c r="L27" s="62">
        <f>E27*0.1+F27*2+G27*0.2+H27*0.26+I27*0.1+VLOOKUP(B27,Sheet1!AU:AZ,4,FALSE)</f>
        <v>45.52</v>
      </c>
      <c r="M27" s="62">
        <f>E27*0.1+F27*0.2+G27*2+H27*0.2+I27*0.1+VLOOKUP(B27,Sheet1!AU:AZ,5,FALSE)</f>
        <v>37.6</v>
      </c>
      <c r="N27" s="62">
        <f>E27*0.1+F27*0.2+G27*0.2+H27*2+I27*0.1+VLOOKUP(B27,Sheet1!AU:AZ,6,FALSE)</f>
        <v>48.4</v>
      </c>
      <c r="O27" s="62">
        <f t="shared" si="10"/>
        <v>4.2</v>
      </c>
      <c r="P27" s="62">
        <f t="shared" si="11"/>
        <v>3.2</v>
      </c>
      <c r="R27" s="9">
        <f t="shared" si="21"/>
        <v>5</v>
      </c>
      <c r="S27" s="9">
        <f t="shared" si="22"/>
        <v>53.56</v>
      </c>
      <c r="T27" s="9">
        <f t="shared" si="23"/>
        <v>19.6</v>
      </c>
      <c r="U27" s="66">
        <f t="shared" si="24"/>
        <v>52</v>
      </c>
      <c r="V27" s="9">
        <f t="shared" si="25"/>
        <v>62.4</v>
      </c>
      <c r="W27" s="67">
        <f t="shared" si="26"/>
        <v>60</v>
      </c>
      <c r="Y27" s="69">
        <f>VLOOKUP(D27,Sheet2!P:Q,2,FALSE)</f>
        <v>15</v>
      </c>
      <c r="AB27" s="4" t="str">
        <f>IF('表格编辑 '!D58="monster","普通","BOSS")</f>
        <v>普通</v>
      </c>
      <c r="AD27" s="50">
        <v>2</v>
      </c>
      <c r="AE27" s="50" t="s">
        <v>43</v>
      </c>
      <c r="AF27" s="4">
        <f>VLOOKUP(AE27,映射!AN:AO,2,FALSE)</f>
        <v>1</v>
      </c>
      <c r="AG27" s="50">
        <v>1</v>
      </c>
      <c r="AH27" s="70">
        <v>1</v>
      </c>
      <c r="AI27" s="16">
        <f t="shared" si="12"/>
        <v>5</v>
      </c>
      <c r="AJ27" s="16">
        <f t="shared" si="13"/>
        <v>6</v>
      </c>
      <c r="AK27" s="16">
        <f t="shared" si="14"/>
        <v>5</v>
      </c>
      <c r="AL27" s="16" t="str">
        <f t="shared" si="15"/>
        <v>蝙蝠</v>
      </c>
      <c r="AM27" s="16">
        <f t="shared" si="16"/>
        <v>104</v>
      </c>
      <c r="AN27" s="16">
        <f t="shared" si="17"/>
        <v>134</v>
      </c>
      <c r="AO27" s="16">
        <f t="shared" si="27"/>
        <v>-30</v>
      </c>
      <c r="AP27" s="16">
        <f t="shared" si="18"/>
        <v>104</v>
      </c>
      <c r="AQ27" s="16">
        <f t="shared" si="19"/>
        <v>160</v>
      </c>
      <c r="AR27" s="16">
        <f t="shared" si="20"/>
        <v>46</v>
      </c>
      <c r="AS27" s="16"/>
      <c r="AT27" s="16">
        <v>20.1</v>
      </c>
      <c r="AU27" s="16">
        <v>18.3</v>
      </c>
      <c r="AV27" s="16">
        <v>1.3</v>
      </c>
      <c r="AW27" s="16"/>
    </row>
    <row r="28" spans="1:49">
      <c r="A28" s="62">
        <f>'表格编辑 '!A59</f>
        <v>6</v>
      </c>
      <c r="B28" s="62">
        <f>'表格编辑 '!B59</f>
        <v>97</v>
      </c>
      <c r="C28" s="62" t="str">
        <f>VLOOKUP(B28,映射!A:B,2,FALSE)</f>
        <v>牛头怪</v>
      </c>
      <c r="D28" s="62">
        <f>'表格编辑 '!E59</f>
        <v>9</v>
      </c>
      <c r="E28" s="62">
        <f>ROUNDUP((VLOOKUP(B28,Sheet1!U:AA,3,FALSE)-2)*(0.042*(D28-1)+0.2)+0.4,0)</f>
        <v>20</v>
      </c>
      <c r="F28" s="62">
        <f>ROUNDUP((VLOOKUP(B28,Sheet1!U:AA,4,FALSE)-2)*(0.042*(D28-1)+0.2)+0.4,0)</f>
        <v>17</v>
      </c>
      <c r="G28" s="62">
        <f>ROUNDUP((VLOOKUP(B28,Sheet1!U:AA,5,FALSE)-2)*(0.042*(D28-1)+0.2)+0.4,0)</f>
        <v>6</v>
      </c>
      <c r="H28" s="62">
        <f>ROUNDUP((VLOOKUP(B28,Sheet1!U:AA,6,FALSE)-2)*(0.042*(D28-1)+0.2)+0.4,0)</f>
        <v>6</v>
      </c>
      <c r="I28" s="62">
        <f>ROUNDUP((VLOOKUP(B28,Sheet1!U:AA,7,FALSE)-2)*(0.042*(D28-1)+0.2)+0.4,0)</f>
        <v>6</v>
      </c>
      <c r="J28" s="62">
        <f>E28*8+F28*2+G28*3+H28*3+I28*1+VLOOKUP(B28,Sheet1!AU:AZ,2,FALSE)</f>
        <v>256</v>
      </c>
      <c r="K28" s="62">
        <f>E28*1+F28*2+G28*2+H28*2+I28*10+VLOOKUP(B28,Sheet1!AU:AZ,3,FALSE)</f>
        <v>158</v>
      </c>
      <c r="L28" s="62">
        <f>E28*0.1+F28*2+G28*0.2+H28*0.26+I28*0.1+VLOOKUP(B28,Sheet1!AU:AZ,4,FALSE)</f>
        <v>59.36</v>
      </c>
      <c r="M28" s="62">
        <f>E28*0.1+F28*0.2+G28*2+H28*0.2+I28*0.1+VLOOKUP(B28,Sheet1!AU:AZ,5,FALSE)</f>
        <v>39.2</v>
      </c>
      <c r="N28" s="62">
        <f>E28*0.1+F28*0.2+G28*0.2+H28*2+I28*0.1+VLOOKUP(B28,Sheet1!AU:AZ,6,FALSE)</f>
        <v>39.2</v>
      </c>
      <c r="O28" s="62">
        <f t="shared" si="10"/>
        <v>-2.3</v>
      </c>
      <c r="P28" s="62">
        <f t="shared" si="11"/>
        <v>14.3</v>
      </c>
      <c r="R28" s="9">
        <f t="shared" si="21"/>
        <v>9</v>
      </c>
      <c r="S28" s="9">
        <f t="shared" si="22"/>
        <v>71.64</v>
      </c>
      <c r="T28" s="9">
        <f t="shared" si="23"/>
        <v>22.8</v>
      </c>
      <c r="U28" s="66">
        <f t="shared" si="24"/>
        <v>81</v>
      </c>
      <c r="V28" s="9">
        <f t="shared" si="25"/>
        <v>97.2</v>
      </c>
      <c r="W28" s="67">
        <f t="shared" si="26"/>
        <v>83</v>
      </c>
      <c r="Y28" s="69">
        <f>VLOOKUP(D28,Sheet2!P:Q,2,FALSE)</f>
        <v>15</v>
      </c>
      <c r="AB28" s="4" t="str">
        <f>IF('表格编辑 '!D59="monster","普通","BOSS")</f>
        <v>BOSS</v>
      </c>
      <c r="AD28" s="50">
        <v>2</v>
      </c>
      <c r="AE28" s="50" t="s">
        <v>45</v>
      </c>
      <c r="AF28" s="4">
        <f>VLOOKUP(AE28,映射!AN:AO,2,FALSE)</f>
        <v>1.3</v>
      </c>
      <c r="AG28" s="50">
        <v>2</v>
      </c>
      <c r="AH28" s="70">
        <v>1</v>
      </c>
      <c r="AI28" s="16">
        <f t="shared" si="12"/>
        <v>6</v>
      </c>
      <c r="AJ28" s="16">
        <f t="shared" si="13"/>
        <v>97</v>
      </c>
      <c r="AK28" s="16">
        <f t="shared" si="14"/>
        <v>9</v>
      </c>
      <c r="AL28" s="16" t="str">
        <f t="shared" si="15"/>
        <v>牛头怪</v>
      </c>
      <c r="AM28" s="16">
        <f t="shared" si="16"/>
        <v>421.2</v>
      </c>
      <c r="AN28" s="16">
        <f t="shared" si="17"/>
        <v>332.8</v>
      </c>
      <c r="AO28" s="16">
        <f t="shared" si="27"/>
        <v>88.4</v>
      </c>
      <c r="AP28" s="16">
        <f t="shared" si="18"/>
        <v>344.4</v>
      </c>
      <c r="AQ28" s="16">
        <f t="shared" si="19"/>
        <v>205.4</v>
      </c>
      <c r="AR28" s="16">
        <f t="shared" si="20"/>
        <v>90</v>
      </c>
      <c r="AS28" s="16"/>
      <c r="AT28" s="16">
        <v>20</v>
      </c>
      <c r="AU28" s="16">
        <v>16</v>
      </c>
      <c r="AV28" s="16">
        <v>30</v>
      </c>
      <c r="AW28" s="16"/>
    </row>
    <row r="29" spans="1:49">
      <c r="A29" s="62">
        <f>'表格编辑 '!A60</f>
        <v>7</v>
      </c>
      <c r="B29" s="62">
        <f>'表格编辑 '!B60</f>
        <v>10024</v>
      </c>
      <c r="C29" s="62" t="str">
        <f>VLOOKUP(B29,映射!A:B,2,FALSE)</f>
        <v>僵尸</v>
      </c>
      <c r="D29" s="62">
        <f>'表格编辑 '!E60</f>
        <v>9</v>
      </c>
      <c r="E29" s="62">
        <f>ROUNDUP((VLOOKUP(B29,Sheet1!U:AA,3,FALSE)-2)*(0.042*(D29-1)+0.2)+0.4,0)</f>
        <v>20</v>
      </c>
      <c r="F29" s="62">
        <f>ROUNDUP((VLOOKUP(B29,Sheet1!U:AA,4,FALSE)-2)*(0.042*(D29-1)+0.2)+0.4,0)</f>
        <v>17</v>
      </c>
      <c r="G29" s="62">
        <f>ROUNDUP((VLOOKUP(B29,Sheet1!U:AA,5,FALSE)-2)*(0.042*(D29-1)+0.2)+0.4,0)</f>
        <v>6</v>
      </c>
      <c r="H29" s="62">
        <f>ROUNDUP((VLOOKUP(B29,Sheet1!U:AA,6,FALSE)-2)*(0.042*(D29-1)+0.2)+0.4,0)</f>
        <v>6</v>
      </c>
      <c r="I29" s="62">
        <f>ROUNDUP((VLOOKUP(B29,Sheet1!U:AA,7,FALSE)-2)*(0.042*(D29-1)+0.2)+0.4,0)</f>
        <v>6</v>
      </c>
      <c r="J29" s="62">
        <f>E29*8+F29*2+G29*3+H29*3+I29*1+VLOOKUP(B29,Sheet1!AU:AZ,2,FALSE)</f>
        <v>256</v>
      </c>
      <c r="K29" s="62">
        <f>E29*1+F29*2+G29*2+H29*2+I29*10+VLOOKUP(B29,Sheet1!AU:AZ,3,FALSE)</f>
        <v>158</v>
      </c>
      <c r="L29" s="62">
        <f>E29*0.1+F29*2+G29*0.2+H29*0.26+I29*0.1+VLOOKUP(B29,Sheet1!AU:AZ,4,FALSE)</f>
        <v>59.36</v>
      </c>
      <c r="M29" s="62">
        <f>E29*0.1+F29*0.2+G29*2+H29*0.2+I29*0.1+VLOOKUP(B29,Sheet1!AU:AZ,5,FALSE)</f>
        <v>39.2</v>
      </c>
      <c r="N29" s="62">
        <f>E29*0.1+F29*0.2+G29*0.2+H29*2+I29*0.1+VLOOKUP(B29,Sheet1!AU:AZ,6,FALSE)</f>
        <v>39.2</v>
      </c>
      <c r="O29" s="62">
        <f t="shared" si="10"/>
        <v>-2.3</v>
      </c>
      <c r="P29" s="62">
        <f t="shared" si="11"/>
        <v>14.3</v>
      </c>
      <c r="R29" s="9">
        <f t="shared" si="21"/>
        <v>9</v>
      </c>
      <c r="S29" s="9">
        <f t="shared" si="22"/>
        <v>71.64</v>
      </c>
      <c r="T29" s="9">
        <f t="shared" si="23"/>
        <v>22.8</v>
      </c>
      <c r="U29" s="66">
        <f t="shared" si="24"/>
        <v>81</v>
      </c>
      <c r="V29" s="9">
        <f t="shared" si="25"/>
        <v>97.2</v>
      </c>
      <c r="W29" s="67">
        <f t="shared" si="26"/>
        <v>83</v>
      </c>
      <c r="Y29" s="69">
        <f>VLOOKUP(D29,Sheet2!P:Q,2,FALSE)</f>
        <v>15</v>
      </c>
      <c r="AB29" s="4" t="str">
        <f>IF('表格编辑 '!D60="monster","普通","BOSS")</f>
        <v>普通</v>
      </c>
      <c r="AD29" s="50">
        <v>2</v>
      </c>
      <c r="AE29" s="50" t="s">
        <v>43</v>
      </c>
      <c r="AF29" s="4">
        <f>VLOOKUP(AE29,映射!AN:AO,2,FALSE)</f>
        <v>1</v>
      </c>
      <c r="AG29" s="50">
        <v>1</v>
      </c>
      <c r="AH29" s="70">
        <v>1</v>
      </c>
      <c r="AI29" s="16">
        <f t="shared" si="12"/>
        <v>7</v>
      </c>
      <c r="AJ29" s="16">
        <f t="shared" si="13"/>
        <v>10024</v>
      </c>
      <c r="AK29" s="16">
        <f t="shared" si="14"/>
        <v>9</v>
      </c>
      <c r="AL29" s="16" t="str">
        <f t="shared" si="15"/>
        <v>僵尸</v>
      </c>
      <c r="AM29" s="16">
        <f t="shared" si="16"/>
        <v>162</v>
      </c>
      <c r="AN29" s="16">
        <f t="shared" si="17"/>
        <v>256</v>
      </c>
      <c r="AO29" s="16">
        <f t="shared" si="27"/>
        <v>-94</v>
      </c>
      <c r="AP29" s="16">
        <f t="shared" si="18"/>
        <v>162</v>
      </c>
      <c r="AQ29" s="16">
        <f t="shared" si="19"/>
        <v>158</v>
      </c>
      <c r="AR29" s="16">
        <f t="shared" si="20"/>
        <v>60</v>
      </c>
      <c r="AS29" s="16"/>
      <c r="AT29" s="16">
        <v>20.6</v>
      </c>
      <c r="AU29" s="16">
        <v>20.6</v>
      </c>
      <c r="AV29" s="16">
        <v>0.800000000000001</v>
      </c>
      <c r="AW29" s="16"/>
    </row>
    <row r="30" spans="1:49">
      <c r="A30" s="62">
        <f>'表格编辑 '!A61</f>
        <v>8</v>
      </c>
      <c r="B30" s="62">
        <f>'表格编辑 '!B61</f>
        <v>44</v>
      </c>
      <c r="C30" s="62" t="str">
        <f>VLOOKUP(B30,映射!A:B,2,FALSE)</f>
        <v>僵尸实验体</v>
      </c>
      <c r="D30" s="62">
        <f>'表格编辑 '!E61</f>
        <v>14</v>
      </c>
      <c r="E30" s="62">
        <f>ROUNDUP((VLOOKUP(B30,Sheet1!U:AA,3,FALSE)-2)*(0.042*(D30-1)+0.2)+0.4,0)</f>
        <v>27</v>
      </c>
      <c r="F30" s="62">
        <f>ROUNDUP((VLOOKUP(B30,Sheet1!U:AA,4,FALSE)-2)*(0.042*(D30-1)+0.2)+0.4,0)</f>
        <v>23</v>
      </c>
      <c r="G30" s="62">
        <f>ROUNDUP((VLOOKUP(B30,Sheet1!U:AA,5,FALSE)-2)*(0.042*(D30-1)+0.2)+0.4,0)</f>
        <v>8</v>
      </c>
      <c r="H30" s="62">
        <f>ROUNDUP((VLOOKUP(B30,Sheet1!U:AA,6,FALSE)-2)*(0.042*(D30-1)+0.2)+0.4,0)</f>
        <v>8</v>
      </c>
      <c r="I30" s="62">
        <f>ROUNDUP((VLOOKUP(B30,Sheet1!U:AA,7,FALSE)-2)*(0.042*(D30-1)+0.2)+0.4,0)</f>
        <v>8</v>
      </c>
      <c r="J30" s="62">
        <f>E30*8+F30*2+G30*3+H30*3+I30*1+VLOOKUP(B30,Sheet1!AU:AZ,2,FALSE)</f>
        <v>338</v>
      </c>
      <c r="K30" s="62">
        <f>E30*1+F30*2+G30*2+H30*2+I30*10+VLOOKUP(B30,Sheet1!AU:AZ,3,FALSE)</f>
        <v>205</v>
      </c>
      <c r="L30" s="62">
        <f>E30*0.1+F30*2+G30*0.2+H30*0.26+I30*0.1+VLOOKUP(B30,Sheet1!AU:AZ,4,FALSE)</f>
        <v>73.18</v>
      </c>
      <c r="M30" s="62">
        <f>E30*0.1+F30*0.2+G30*2+H30*0.2+I30*0.1+VLOOKUP(B30,Sheet1!AU:AZ,5,FALSE)</f>
        <v>45.7</v>
      </c>
      <c r="N30" s="62">
        <f>E30*0.1+F30*0.2+G30*0.2+H30*2+I30*0.1+VLOOKUP(B30,Sheet1!AU:AZ,6,FALSE)</f>
        <v>45.7</v>
      </c>
      <c r="O30" s="62">
        <f t="shared" si="10"/>
        <v>-3.2</v>
      </c>
      <c r="P30" s="62">
        <f t="shared" si="11"/>
        <v>19.3</v>
      </c>
      <c r="R30" s="9">
        <f t="shared" si="21"/>
        <v>14</v>
      </c>
      <c r="S30" s="9">
        <f t="shared" si="22"/>
        <v>104.24</v>
      </c>
      <c r="T30" s="9">
        <f t="shared" si="23"/>
        <v>26.8</v>
      </c>
      <c r="U30" s="66">
        <f t="shared" si="24"/>
        <v>135</v>
      </c>
      <c r="V30" s="9">
        <f t="shared" si="25"/>
        <v>162</v>
      </c>
      <c r="W30" s="67">
        <f t="shared" si="26"/>
        <v>105</v>
      </c>
      <c r="Y30" s="69">
        <f>VLOOKUP(D30,Sheet2!P:Q,2,FALSE)</f>
        <v>25</v>
      </c>
      <c r="AB30" s="4" t="str">
        <f>IF('表格编辑 '!D61="monster","普通","BOSS")</f>
        <v>BOSS</v>
      </c>
      <c r="AD30" s="50">
        <v>2</v>
      </c>
      <c r="AE30" s="50" t="s">
        <v>45</v>
      </c>
      <c r="AF30" s="4">
        <f>VLOOKUP(AE30,映射!AN:AO,2,FALSE)</f>
        <v>1.3</v>
      </c>
      <c r="AG30" s="50">
        <v>2</v>
      </c>
      <c r="AH30" s="70">
        <v>1</v>
      </c>
      <c r="AI30" s="16">
        <f t="shared" si="12"/>
        <v>8</v>
      </c>
      <c r="AJ30" s="16">
        <f t="shared" si="13"/>
        <v>44</v>
      </c>
      <c r="AK30" s="16">
        <f t="shared" si="14"/>
        <v>14</v>
      </c>
      <c r="AL30" s="16" t="str">
        <f t="shared" si="15"/>
        <v>僵尸实验体</v>
      </c>
      <c r="AM30" s="16">
        <f t="shared" si="16"/>
        <v>702</v>
      </c>
      <c r="AN30" s="16">
        <f t="shared" si="17"/>
        <v>439.4</v>
      </c>
      <c r="AO30" s="16">
        <f t="shared" si="27"/>
        <v>262.6</v>
      </c>
      <c r="AP30" s="16">
        <f t="shared" si="18"/>
        <v>600.6</v>
      </c>
      <c r="AQ30" s="16">
        <f t="shared" si="19"/>
        <v>266.5</v>
      </c>
      <c r="AR30" s="16">
        <f t="shared" si="20"/>
        <v>110</v>
      </c>
      <c r="AS30" s="16"/>
      <c r="AT30" s="16">
        <v>23.4</v>
      </c>
      <c r="AU30" s="16">
        <v>23.4</v>
      </c>
      <c r="AV30" s="16">
        <v>30</v>
      </c>
      <c r="AW30" s="16"/>
    </row>
    <row r="31" spans="1:49">
      <c r="A31" s="62">
        <f>'表格编辑 '!A62</f>
        <v>9</v>
      </c>
      <c r="B31" s="62">
        <f>'表格编辑 '!B62</f>
        <v>26</v>
      </c>
      <c r="C31" s="62" t="str">
        <f>VLOOKUP(B31,映射!A:B,2,FALSE)</f>
        <v>骷髅战士</v>
      </c>
      <c r="D31" s="62">
        <f>'表格编辑 '!E62</f>
        <v>10</v>
      </c>
      <c r="E31" s="62">
        <f>ROUNDUP((VLOOKUP(B31,Sheet1!U:AA,3,FALSE)-2)*(0.042*(D31-1)+0.2)+0.4,0)</f>
        <v>12</v>
      </c>
      <c r="F31" s="62">
        <f>ROUNDUP((VLOOKUP(B31,Sheet1!U:AA,4,FALSE)-2)*(0.042*(D31-1)+0.2)+0.4,0)</f>
        <v>21</v>
      </c>
      <c r="G31" s="62">
        <f>ROUNDUP((VLOOKUP(B31,Sheet1!U:AA,5,FALSE)-2)*(0.042*(D31-1)+0.2)+0.4,0)</f>
        <v>24</v>
      </c>
      <c r="H31" s="62">
        <f>ROUNDUP((VLOOKUP(B31,Sheet1!U:AA,6,FALSE)-2)*(0.042*(D31-1)+0.2)+0.4,0)</f>
        <v>10</v>
      </c>
      <c r="I31" s="62">
        <f>ROUNDUP((VLOOKUP(B31,Sheet1!U:AA,7,FALSE)-2)*(0.042*(D31-1)+0.2)+0.4,0)</f>
        <v>12</v>
      </c>
      <c r="J31" s="62">
        <f>E31*8+F31*2+G31*3+H31*3+I31*1+VLOOKUP(B31,Sheet1!AU:AZ,2,FALSE)</f>
        <v>304</v>
      </c>
      <c r="K31" s="62">
        <f>E31*1+F31*2+G31*2+H31*2+I31*10+VLOOKUP(B31,Sheet1!AU:AZ,3,FALSE)</f>
        <v>281</v>
      </c>
      <c r="L31" s="62">
        <f>E31*0.1+F31*2+G31*0.2+H31*0.26+I31*0.1+VLOOKUP(B31,Sheet1!AU:AZ,4,FALSE)</f>
        <v>93.8</v>
      </c>
      <c r="M31" s="62">
        <f>E31*0.1+F31*0.2+G31*2+H31*0.2+I31*0.1+VLOOKUP(B31,Sheet1!AU:AZ,5,FALSE)</f>
        <v>105.6</v>
      </c>
      <c r="N31" s="62">
        <f>E31*0.1+F31*0.2+G31*0.2+H31*2+I31*0.1+VLOOKUP(B31,Sheet1!AU:AZ,6,FALSE)</f>
        <v>56.4</v>
      </c>
      <c r="O31" s="62">
        <f t="shared" si="10"/>
        <v>7.7</v>
      </c>
      <c r="P31" s="62">
        <f t="shared" si="11"/>
        <v>5.9</v>
      </c>
      <c r="R31" s="9">
        <f t="shared" si="21"/>
        <v>10</v>
      </c>
      <c r="S31" s="9">
        <f t="shared" si="22"/>
        <v>86.16</v>
      </c>
      <c r="T31" s="9">
        <f t="shared" si="23"/>
        <v>23.6</v>
      </c>
      <c r="U31" s="66">
        <f t="shared" si="24"/>
        <v>55</v>
      </c>
      <c r="V31" s="9">
        <f t="shared" si="25"/>
        <v>66</v>
      </c>
      <c r="W31" s="67">
        <f t="shared" si="26"/>
        <v>161</v>
      </c>
      <c r="Y31" s="69">
        <f>VLOOKUP(D31,Sheet2!P:Q,2,FALSE)</f>
        <v>25</v>
      </c>
      <c r="AB31" s="4" t="str">
        <f>IF('表格编辑 '!D62="monster","普通","BOSS")</f>
        <v>普通</v>
      </c>
      <c r="AD31" s="50">
        <v>2</v>
      </c>
      <c r="AE31" s="50" t="s">
        <v>43</v>
      </c>
      <c r="AF31" s="4">
        <f>VLOOKUP(AE31,映射!AN:AO,2,FALSE)</f>
        <v>1</v>
      </c>
      <c r="AG31" s="50">
        <v>1</v>
      </c>
      <c r="AH31" s="70">
        <v>0</v>
      </c>
      <c r="AI31" s="16">
        <f t="shared" si="12"/>
        <v>9</v>
      </c>
      <c r="AJ31" s="16">
        <f t="shared" si="13"/>
        <v>26</v>
      </c>
      <c r="AK31" s="16">
        <f t="shared" si="14"/>
        <v>10</v>
      </c>
      <c r="AL31" s="16" t="str">
        <f t="shared" si="15"/>
        <v>骷髅战士</v>
      </c>
      <c r="AM31" s="16">
        <f t="shared" si="16"/>
        <v>110</v>
      </c>
      <c r="AN31" s="16">
        <f t="shared" si="17"/>
        <v>304</v>
      </c>
      <c r="AO31" s="16">
        <f t="shared" si="27"/>
        <v>-194</v>
      </c>
      <c r="AP31" s="16">
        <f t="shared" si="18"/>
        <v>110</v>
      </c>
      <c r="AQ31" s="16">
        <f t="shared" si="19"/>
        <v>281</v>
      </c>
      <c r="AR31" s="16">
        <f t="shared" si="20"/>
        <v>94</v>
      </c>
      <c r="AS31" s="16"/>
      <c r="AT31" s="16">
        <v>23.4</v>
      </c>
      <c r="AU31" s="16">
        <v>23.4</v>
      </c>
      <c r="AV31" s="16">
        <v>1.2</v>
      </c>
      <c r="AW31" s="16"/>
    </row>
    <row r="32" spans="1:49">
      <c r="A32" s="62">
        <f>'表格编辑 '!A63</f>
        <v>10</v>
      </c>
      <c r="B32" s="62">
        <f>'表格编辑 '!B63</f>
        <v>50112</v>
      </c>
      <c r="C32" s="62" t="str">
        <f>VLOOKUP(B32,映射!A:B,2,FALSE)</f>
        <v>阴影</v>
      </c>
      <c r="D32" s="62">
        <f>'表格编辑 '!E63</f>
        <v>15</v>
      </c>
      <c r="E32" s="62">
        <f>ROUNDUP((VLOOKUP(B32,Sheet1!U:AA,3,FALSE)-2)*(0.042*(D32-1)+0.2)+0.4,0)</f>
        <v>21</v>
      </c>
      <c r="F32" s="62">
        <f>ROUNDUP((VLOOKUP(B32,Sheet1!U:AA,4,FALSE)-2)*(0.042*(D32-1)+0.2)+0.4,0)</f>
        <v>18</v>
      </c>
      <c r="G32" s="62">
        <f>ROUNDUP((VLOOKUP(B32,Sheet1!U:AA,5,FALSE)-2)*(0.042*(D32-1)+0.2)+0.4,0)</f>
        <v>17</v>
      </c>
      <c r="H32" s="62">
        <f>ROUNDUP((VLOOKUP(B32,Sheet1!U:AA,6,FALSE)-2)*(0.042*(D32-1)+0.2)+0.4,0)</f>
        <v>17</v>
      </c>
      <c r="I32" s="62">
        <f>ROUNDUP((VLOOKUP(B32,Sheet1!U:AA,7,FALSE)-2)*(0.042*(D32-1)+0.2)+0.4,0)</f>
        <v>18</v>
      </c>
      <c r="J32" s="62">
        <f>E32*8+F32*2+G32*3+H32*3+I32*1+VLOOKUP(B32,Sheet1!AU:AZ,2,FALSE)</f>
        <v>344</v>
      </c>
      <c r="K32" s="62">
        <f>E32*1+F32*2+G32*2+H32*2+I32*10+VLOOKUP(B32,Sheet1!AU:AZ,3,FALSE)</f>
        <v>325</v>
      </c>
      <c r="L32" s="62">
        <f>E32*0.1+F32*2+G32*0.2+H32*0.26+I32*0.1+VLOOKUP(B32,Sheet1!AU:AZ,4,FALSE)</f>
        <v>67.72</v>
      </c>
      <c r="M32" s="62">
        <f>E32*0.1+F32*0.2+G32*2+H32*0.2+I32*0.1+VLOOKUP(B32,Sheet1!AU:AZ,5,FALSE)</f>
        <v>64.9</v>
      </c>
      <c r="N32" s="62">
        <f>E32*0.1+F32*0.2+G32*0.2+H32*2+I32*0.1+VLOOKUP(B32,Sheet1!AU:AZ,6,FALSE)</f>
        <v>64.9</v>
      </c>
      <c r="O32" s="62">
        <f t="shared" ref="O32:O95" si="28">E32*-0.3+F32*-0.1+G32*0.2+H32*-0.1+I32*0.8</f>
        <v>8</v>
      </c>
      <c r="P32" s="62">
        <f t="shared" ref="P32:P95" si="29">E32*0.8+F32*-0.1+G32*-0.1+H32*0.2+I32*-0.1</f>
        <v>14.9</v>
      </c>
      <c r="R32" s="9">
        <f t="shared" si="21"/>
        <v>15</v>
      </c>
      <c r="S32" s="9">
        <f t="shared" si="22"/>
        <v>108.76</v>
      </c>
      <c r="T32" s="9">
        <f t="shared" si="23"/>
        <v>27.6</v>
      </c>
      <c r="U32" s="66">
        <f t="shared" si="24"/>
        <v>117</v>
      </c>
      <c r="V32" s="9">
        <f t="shared" si="25"/>
        <v>140.4</v>
      </c>
      <c r="W32" s="67">
        <f t="shared" si="26"/>
        <v>92</v>
      </c>
      <c r="Y32" s="69">
        <f>VLOOKUP(D32,Sheet2!P:Q,2,FALSE)</f>
        <v>25</v>
      </c>
      <c r="AB32" s="4" t="str">
        <f>IF('表格编辑 '!D63="monster","普通","BOSS")</f>
        <v>BOSS</v>
      </c>
      <c r="AD32" s="50">
        <v>2</v>
      </c>
      <c r="AE32" s="50" t="s">
        <v>45</v>
      </c>
      <c r="AF32" s="4">
        <f>VLOOKUP(AE32,映射!AN:AO,2,FALSE)</f>
        <v>1.3</v>
      </c>
      <c r="AG32" s="50">
        <v>2</v>
      </c>
      <c r="AH32" s="70">
        <v>1</v>
      </c>
      <c r="AI32" s="16">
        <f t="shared" si="12"/>
        <v>10</v>
      </c>
      <c r="AJ32" s="16">
        <f t="shared" si="13"/>
        <v>50112</v>
      </c>
      <c r="AK32" s="16">
        <f t="shared" si="14"/>
        <v>15</v>
      </c>
      <c r="AL32" s="16" t="str">
        <f t="shared" si="15"/>
        <v>阴影</v>
      </c>
      <c r="AM32" s="16">
        <f t="shared" si="16"/>
        <v>608.4</v>
      </c>
      <c r="AN32" s="16">
        <f t="shared" si="17"/>
        <v>447.2</v>
      </c>
      <c r="AO32" s="16">
        <f t="shared" si="27"/>
        <v>161.2</v>
      </c>
      <c r="AP32" s="16">
        <f t="shared" si="18"/>
        <v>505.2</v>
      </c>
      <c r="AQ32" s="16">
        <f t="shared" si="19"/>
        <v>422.5</v>
      </c>
      <c r="AR32" s="16">
        <f t="shared" si="20"/>
        <v>102</v>
      </c>
      <c r="AS32" s="16"/>
      <c r="AT32" s="16">
        <v>26.1</v>
      </c>
      <c r="AU32" s="16">
        <v>24.3</v>
      </c>
      <c r="AV32" s="16">
        <v>30</v>
      </c>
      <c r="AW32" s="16"/>
    </row>
    <row r="33" spans="1:49">
      <c r="A33" s="62">
        <f>'表格编辑 '!A64</f>
        <v>11</v>
      </c>
      <c r="B33" s="62">
        <f>'表格编辑 '!B64</f>
        <v>28</v>
      </c>
      <c r="C33" s="62" t="str">
        <f>VLOOKUP(B33,映射!A:B,2,FALSE)</f>
        <v>毒蝎</v>
      </c>
      <c r="D33" s="62">
        <f>'表格编辑 '!E64</f>
        <v>15</v>
      </c>
      <c r="E33" s="62">
        <f>ROUNDUP((VLOOKUP(B33,Sheet1!U:AA,3,FALSE)-2)*(0.042*(D33-1)+0.2)+0.4,0)</f>
        <v>15</v>
      </c>
      <c r="F33" s="62">
        <f>ROUNDUP((VLOOKUP(B33,Sheet1!U:AA,4,FALSE)-2)*(0.042*(D33-1)+0.2)+0.4,0)</f>
        <v>21</v>
      </c>
      <c r="G33" s="62">
        <f>ROUNDUP((VLOOKUP(B33,Sheet1!U:AA,5,FALSE)-2)*(0.042*(D33-1)+0.2)+0.4,0)</f>
        <v>36</v>
      </c>
      <c r="H33" s="62">
        <f>ROUNDUP((VLOOKUP(B33,Sheet1!U:AA,6,FALSE)-2)*(0.042*(D33-1)+0.2)+0.4,0)</f>
        <v>10</v>
      </c>
      <c r="I33" s="62">
        <f>ROUNDUP((VLOOKUP(B33,Sheet1!U:AA,7,FALSE)-2)*(0.042*(D33-1)+0.2)+0.4,0)</f>
        <v>11</v>
      </c>
      <c r="J33" s="62">
        <f>E33*8+F33*2+G33*3+H33*3+I33*1+VLOOKUP(B33,Sheet1!AU:AZ,2,FALSE)</f>
        <v>354</v>
      </c>
      <c r="K33" s="62">
        <f>E33*1+F33*2+G33*2+H33*2+I33*10+VLOOKUP(B33,Sheet1!AU:AZ,3,FALSE)</f>
        <v>283</v>
      </c>
      <c r="L33" s="62">
        <f>E33*0.1+F33*2+G33*0.2+H33*0.26+I33*0.1+VLOOKUP(B33,Sheet1!AU:AZ,4,FALSE)</f>
        <v>84.4</v>
      </c>
      <c r="M33" s="62">
        <f>E33*0.1+F33*0.2+G33*2+H33*0.2+I33*0.1+VLOOKUP(B33,Sheet1!AU:AZ,5,FALSE)</f>
        <v>132.8</v>
      </c>
      <c r="N33" s="62">
        <f>E33*0.1+F33*0.2+G33*0.2+H33*2+I33*0.1+VLOOKUP(B33,Sheet1!AU:AZ,6,FALSE)</f>
        <v>55</v>
      </c>
      <c r="O33" s="62">
        <f t="shared" si="28"/>
        <v>8.4</v>
      </c>
      <c r="P33" s="62">
        <f t="shared" si="29"/>
        <v>7.2</v>
      </c>
      <c r="R33" s="9">
        <f t="shared" si="21"/>
        <v>15</v>
      </c>
      <c r="S33" s="9">
        <f t="shared" si="22"/>
        <v>108.76</v>
      </c>
      <c r="T33" s="9">
        <f t="shared" si="23"/>
        <v>27.6</v>
      </c>
      <c r="U33" s="66">
        <f t="shared" si="24"/>
        <v>70</v>
      </c>
      <c r="V33" s="9">
        <f t="shared" si="25"/>
        <v>84</v>
      </c>
      <c r="W33" s="67">
        <f t="shared" si="26"/>
        <v>128</v>
      </c>
      <c r="Y33" s="69">
        <f>VLOOKUP(D33,Sheet2!P:Q,2,FALSE)</f>
        <v>25</v>
      </c>
      <c r="AB33" s="4" t="str">
        <f>IF('表格编辑 '!D64="monster","普通","BOSS")</f>
        <v>普通</v>
      </c>
      <c r="AD33" s="50">
        <v>2</v>
      </c>
      <c r="AE33" s="50" t="s">
        <v>43</v>
      </c>
      <c r="AF33" s="4">
        <f>VLOOKUP(AE33,映射!AN:AO,2,FALSE)</f>
        <v>1</v>
      </c>
      <c r="AG33" s="50">
        <v>1</v>
      </c>
      <c r="AH33" s="70">
        <v>0</v>
      </c>
      <c r="AI33" s="16">
        <f t="shared" si="12"/>
        <v>11</v>
      </c>
      <c r="AJ33" s="16">
        <f t="shared" si="13"/>
        <v>28</v>
      </c>
      <c r="AK33" s="16">
        <f t="shared" si="14"/>
        <v>15</v>
      </c>
      <c r="AL33" s="16" t="str">
        <f t="shared" si="15"/>
        <v>毒蝎</v>
      </c>
      <c r="AM33" s="16">
        <f t="shared" si="16"/>
        <v>140</v>
      </c>
      <c r="AN33" s="16">
        <f t="shared" si="17"/>
        <v>354</v>
      </c>
      <c r="AO33" s="16">
        <f t="shared" si="27"/>
        <v>-214</v>
      </c>
      <c r="AP33" s="16">
        <f t="shared" si="18"/>
        <v>140</v>
      </c>
      <c r="AQ33" s="16">
        <f t="shared" si="19"/>
        <v>283</v>
      </c>
      <c r="AR33" s="16">
        <f t="shared" si="20"/>
        <v>85</v>
      </c>
      <c r="AS33" s="16"/>
      <c r="AT33" s="16">
        <v>26.1</v>
      </c>
      <c r="AU33" s="16">
        <v>24.3</v>
      </c>
      <c r="AV33" s="16">
        <v>1.4</v>
      </c>
      <c r="AW33" s="16"/>
    </row>
    <row r="34" spans="1:49">
      <c r="A34" s="62">
        <f>'表格编辑 '!A65</f>
        <v>12</v>
      </c>
      <c r="B34" s="62">
        <f>'表格编辑 '!B65</f>
        <v>29</v>
      </c>
      <c r="C34" s="62" t="str">
        <f>VLOOKUP(B34,映射!A:B,2,FALSE)</f>
        <v>炸弹魔</v>
      </c>
      <c r="D34" s="62">
        <f>'表格编辑 '!E65</f>
        <v>16</v>
      </c>
      <c r="E34" s="62">
        <f>ROUNDUP((VLOOKUP(B34,Sheet1!U:AA,3,FALSE)-2)*(0.042*(D34-1)+0.2)+0.4,0)</f>
        <v>13</v>
      </c>
      <c r="F34" s="62">
        <f>ROUNDUP((VLOOKUP(B34,Sheet1!U:AA,4,FALSE)-2)*(0.042*(D34-1)+0.2)+0.4,0)</f>
        <v>11</v>
      </c>
      <c r="G34" s="62">
        <f>ROUNDUP((VLOOKUP(B34,Sheet1!U:AA,5,FALSE)-2)*(0.042*(D34-1)+0.2)+0.4,0)</f>
        <v>11</v>
      </c>
      <c r="H34" s="62">
        <f>ROUNDUP((VLOOKUP(B34,Sheet1!U:AA,6,FALSE)-2)*(0.042*(D34-1)+0.2)+0.4,0)</f>
        <v>13</v>
      </c>
      <c r="I34" s="62">
        <f>ROUNDUP((VLOOKUP(B34,Sheet1!U:AA,7,FALSE)-2)*(0.042*(D34-1)+0.2)+0.4,0)</f>
        <v>32</v>
      </c>
      <c r="J34" s="62">
        <f>E34*8+F34*2+G34*3+H34*3+I34*1+VLOOKUP(B34,Sheet1!AU:AZ,2,FALSE)</f>
        <v>250</v>
      </c>
      <c r="K34" s="62">
        <f>E34*1+F34*2+G34*2+H34*2+I34*10+VLOOKUP(B34,Sheet1!AU:AZ,3,FALSE)</f>
        <v>423</v>
      </c>
      <c r="L34" s="62">
        <f>E34*0.1+F34*2+G34*0.2+H34*0.26+I34*0.1+VLOOKUP(B34,Sheet1!AU:AZ,4,FALSE)</f>
        <v>52.08</v>
      </c>
      <c r="M34" s="62">
        <f>E34*0.1+F34*0.2+G34*2+H34*0.2+I34*0.1+VLOOKUP(B34,Sheet1!AU:AZ,5,FALSE)</f>
        <v>51.3</v>
      </c>
      <c r="N34" s="62">
        <f>E34*0.1+F34*0.2+G34*0.2+H34*2+I34*0.1+VLOOKUP(B34,Sheet1!AU:AZ,6,FALSE)</f>
        <v>54.9</v>
      </c>
      <c r="O34" s="62">
        <f t="shared" si="28"/>
        <v>21.5</v>
      </c>
      <c r="P34" s="62">
        <f t="shared" si="29"/>
        <v>7.6</v>
      </c>
      <c r="R34" s="9">
        <f t="shared" si="21"/>
        <v>16</v>
      </c>
      <c r="S34" s="9">
        <f t="shared" si="22"/>
        <v>113.28</v>
      </c>
      <c r="T34" s="9">
        <f t="shared" si="23"/>
        <v>28.4</v>
      </c>
      <c r="U34" s="66">
        <f t="shared" si="24"/>
        <v>144</v>
      </c>
      <c r="V34" s="9">
        <f t="shared" si="25"/>
        <v>172.8</v>
      </c>
      <c r="W34" s="67">
        <f t="shared" si="26"/>
        <v>60</v>
      </c>
      <c r="Y34" s="69">
        <f>VLOOKUP(D34,Sheet2!P:Q,2,FALSE)</f>
        <v>25</v>
      </c>
      <c r="AB34" s="4" t="str">
        <f>IF('表格编辑 '!D65="monster","普通","BOSS")</f>
        <v>BOSS</v>
      </c>
      <c r="AD34" s="50">
        <v>3</v>
      </c>
      <c r="AE34" s="50" t="s">
        <v>45</v>
      </c>
      <c r="AF34" s="4">
        <f>VLOOKUP(AE34,映射!AN:AO,2,FALSE)</f>
        <v>1.3</v>
      </c>
      <c r="AG34" s="50">
        <v>2</v>
      </c>
      <c r="AH34" s="70">
        <v>1</v>
      </c>
      <c r="AI34" s="16">
        <f t="shared" si="12"/>
        <v>12</v>
      </c>
      <c r="AJ34" s="16">
        <f t="shared" si="13"/>
        <v>29</v>
      </c>
      <c r="AK34" s="16">
        <f t="shared" si="14"/>
        <v>16</v>
      </c>
      <c r="AL34" s="16" t="str">
        <f t="shared" si="15"/>
        <v>炸弹魔</v>
      </c>
      <c r="AM34" s="16">
        <f t="shared" si="16"/>
        <v>1123.2</v>
      </c>
      <c r="AN34" s="16">
        <f t="shared" si="17"/>
        <v>325</v>
      </c>
      <c r="AO34" s="16">
        <f t="shared" si="27"/>
        <v>798.2</v>
      </c>
      <c r="AP34" s="16">
        <f t="shared" si="18"/>
        <v>1048.2</v>
      </c>
      <c r="AQ34" s="16">
        <f t="shared" si="19"/>
        <v>549.9</v>
      </c>
      <c r="AR34" s="16">
        <f t="shared" si="20"/>
        <v>79</v>
      </c>
      <c r="AS34" s="16"/>
      <c r="AT34" s="16">
        <v>26.6</v>
      </c>
      <c r="AU34" s="16">
        <v>26.6</v>
      </c>
      <c r="AV34" s="16">
        <v>30</v>
      </c>
      <c r="AW34" s="16"/>
    </row>
    <row r="35" spans="1:49">
      <c r="A35" s="62">
        <f>'表格编辑 '!A66</f>
        <v>13</v>
      </c>
      <c r="B35" s="62">
        <f>'表格编辑 '!B66</f>
        <v>30</v>
      </c>
      <c r="C35" s="62" t="str">
        <f>VLOOKUP(B35,映射!A:B,2,FALSE)</f>
        <v>食人魔</v>
      </c>
      <c r="D35" s="62">
        <f>'表格编辑 '!E66</f>
        <v>16</v>
      </c>
      <c r="E35" s="62">
        <f>ROUNDUP((VLOOKUP(B35,Sheet1!U:AA,3,FALSE)-2)*(0.042*(D35-1)+0.2)+0.4,0)</f>
        <v>31</v>
      </c>
      <c r="F35" s="62">
        <f>ROUNDUP((VLOOKUP(B35,Sheet1!U:AA,4,FALSE)-2)*(0.042*(D35-1)+0.2)+0.4,0)</f>
        <v>28</v>
      </c>
      <c r="G35" s="62">
        <f>ROUNDUP((VLOOKUP(B35,Sheet1!U:AA,5,FALSE)-2)*(0.042*(D35-1)+0.2)+0.4,0)</f>
        <v>19</v>
      </c>
      <c r="H35" s="62">
        <f>ROUNDUP((VLOOKUP(B35,Sheet1!U:AA,6,FALSE)-2)*(0.042*(D35-1)+0.2)+0.4,0)</f>
        <v>7</v>
      </c>
      <c r="I35" s="62">
        <f>ROUNDUP((VLOOKUP(B35,Sheet1!U:AA,7,FALSE)-2)*(0.042*(D35-1)+0.2)+0.4,0)</f>
        <v>11</v>
      </c>
      <c r="J35" s="62">
        <f>E35*8+F35*2+G35*3+H35*3+I35*1+VLOOKUP(B35,Sheet1!AU:AZ,2,FALSE)</f>
        <v>477</v>
      </c>
      <c r="K35" s="62">
        <f>E35*1+F35*2+G35*2+H35*2+I35*10+VLOOKUP(B35,Sheet1!AU:AZ,3,FALSE)</f>
        <v>273</v>
      </c>
      <c r="L35" s="62">
        <f>E35*0.1+F35*2+G35*0.2+H35*0.26+I35*0.1+VLOOKUP(B35,Sheet1!AU:AZ,4,FALSE)</f>
        <v>103.82</v>
      </c>
      <c r="M35" s="62">
        <f>E35*0.1+F35*0.2+G35*2+H35*0.2+I35*0.1+VLOOKUP(B35,Sheet1!AU:AZ,5,FALSE)</f>
        <v>75.2</v>
      </c>
      <c r="N35" s="62">
        <f>E35*0.1+F35*0.2+G35*0.2+H35*2+I35*0.1+VLOOKUP(B35,Sheet1!AU:AZ,6,FALSE)</f>
        <v>42.6</v>
      </c>
      <c r="O35" s="62">
        <f t="shared" si="28"/>
        <v>-0.199999999999998</v>
      </c>
      <c r="P35" s="62">
        <f t="shared" si="29"/>
        <v>20.4</v>
      </c>
      <c r="R35" s="9">
        <f t="shared" si="21"/>
        <v>16</v>
      </c>
      <c r="S35" s="9">
        <f t="shared" si="22"/>
        <v>113.28</v>
      </c>
      <c r="T35" s="9">
        <f t="shared" si="23"/>
        <v>28.4</v>
      </c>
      <c r="U35" s="66">
        <f t="shared" si="24"/>
        <v>114</v>
      </c>
      <c r="V35" s="9">
        <f t="shared" si="25"/>
        <v>136.8</v>
      </c>
      <c r="W35" s="67">
        <f t="shared" si="26"/>
        <v>172</v>
      </c>
      <c r="Y35" s="69">
        <f>VLOOKUP(D35,Sheet2!P:Q,2,FALSE)</f>
        <v>25</v>
      </c>
      <c r="AB35" s="4" t="str">
        <f>IF('表格编辑 '!D66="monster","普通","BOSS")</f>
        <v>普通</v>
      </c>
      <c r="AD35" s="50">
        <v>2</v>
      </c>
      <c r="AE35" s="50" t="s">
        <v>43</v>
      </c>
      <c r="AF35" s="4">
        <f>VLOOKUP(AE35,映射!AN:AO,2,FALSE)</f>
        <v>1</v>
      </c>
      <c r="AG35" s="50">
        <v>1</v>
      </c>
      <c r="AH35" s="70">
        <v>0</v>
      </c>
      <c r="AI35" s="16">
        <f t="shared" si="12"/>
        <v>13</v>
      </c>
      <c r="AJ35" s="16">
        <f t="shared" si="13"/>
        <v>30</v>
      </c>
      <c r="AK35" s="16">
        <f t="shared" si="14"/>
        <v>16</v>
      </c>
      <c r="AL35" s="16" t="str">
        <f t="shared" si="15"/>
        <v>食人魔</v>
      </c>
      <c r="AM35" s="16">
        <f t="shared" si="16"/>
        <v>228</v>
      </c>
      <c r="AN35" s="16">
        <f t="shared" si="17"/>
        <v>477</v>
      </c>
      <c r="AO35" s="16">
        <f t="shared" si="27"/>
        <v>-249</v>
      </c>
      <c r="AP35" s="16">
        <f t="shared" si="18"/>
        <v>228</v>
      </c>
      <c r="AQ35" s="16">
        <f t="shared" si="19"/>
        <v>273</v>
      </c>
      <c r="AR35" s="16">
        <f t="shared" si="20"/>
        <v>104</v>
      </c>
      <c r="AS35" s="16"/>
      <c r="AT35" s="16">
        <v>26.6</v>
      </c>
      <c r="AU35" s="16">
        <v>26.6</v>
      </c>
      <c r="AV35" s="16">
        <v>0.9</v>
      </c>
      <c r="AW35" s="16"/>
    </row>
    <row r="36" spans="1:49">
      <c r="A36" s="62">
        <f>'表格编辑 '!A67</f>
        <v>14</v>
      </c>
      <c r="B36" s="62">
        <f>'表格编辑 '!B67</f>
        <v>31</v>
      </c>
      <c r="C36" s="62" t="str">
        <f>VLOOKUP(B36,映射!A:B,2,FALSE)</f>
        <v>食人魔奥兹</v>
      </c>
      <c r="D36" s="62">
        <f>'表格编辑 '!E67</f>
        <v>17</v>
      </c>
      <c r="E36" s="62">
        <f>ROUNDUP((VLOOKUP(B36,Sheet1!U:AA,3,FALSE)-2)*(0.042*(D36-1)+0.2)+0.4,0)</f>
        <v>32</v>
      </c>
      <c r="F36" s="62">
        <f>ROUNDUP((VLOOKUP(B36,Sheet1!U:AA,4,FALSE)-2)*(0.042*(D36-1)+0.2)+0.4,0)</f>
        <v>30</v>
      </c>
      <c r="G36" s="62">
        <f>ROUNDUP((VLOOKUP(B36,Sheet1!U:AA,5,FALSE)-2)*(0.042*(D36-1)+0.2)+0.4,0)</f>
        <v>20</v>
      </c>
      <c r="H36" s="62">
        <f>ROUNDUP((VLOOKUP(B36,Sheet1!U:AA,6,FALSE)-2)*(0.042*(D36-1)+0.2)+0.4,0)</f>
        <v>7</v>
      </c>
      <c r="I36" s="62">
        <f>ROUNDUP((VLOOKUP(B36,Sheet1!U:AA,7,FALSE)-2)*(0.042*(D36-1)+0.2)+0.4,0)</f>
        <v>11</v>
      </c>
      <c r="J36" s="62">
        <f>E36*8+F36*2+G36*3+H36*3+I36*1+VLOOKUP(B36,Sheet1!AU:AZ,2,FALSE)</f>
        <v>428</v>
      </c>
      <c r="K36" s="62">
        <f>E36*1+F36*2+G36*2+H36*2+I36*10+VLOOKUP(B36,Sheet1!AU:AZ,3,FALSE)</f>
        <v>276</v>
      </c>
      <c r="L36" s="62">
        <f>E36*0.1+F36*2+G36*0.2+H36*0.26+I36*0.1+VLOOKUP(B36,Sheet1!AU:AZ,4,FALSE)</f>
        <v>90.12</v>
      </c>
      <c r="M36" s="62">
        <f>E36*0.1+F36*0.2+G36*2+H36*0.2+I36*0.1+VLOOKUP(B36,Sheet1!AU:AZ,5,FALSE)</f>
        <v>71.7</v>
      </c>
      <c r="N36" s="62">
        <f>E36*0.1+F36*0.2+G36*0.2+H36*2+I36*0.1+VLOOKUP(B36,Sheet1!AU:AZ,6,FALSE)</f>
        <v>48.3</v>
      </c>
      <c r="O36" s="62">
        <f t="shared" si="28"/>
        <v>-0.499999999999998</v>
      </c>
      <c r="P36" s="62">
        <f t="shared" si="29"/>
        <v>20.9</v>
      </c>
      <c r="R36" s="9">
        <f t="shared" si="21"/>
        <v>17</v>
      </c>
      <c r="S36" s="9">
        <f t="shared" si="22"/>
        <v>117.8</v>
      </c>
      <c r="T36" s="9">
        <f t="shared" si="23"/>
        <v>29.2</v>
      </c>
      <c r="U36" s="66">
        <f t="shared" si="24"/>
        <v>125</v>
      </c>
      <c r="V36" s="9">
        <f t="shared" si="25"/>
        <v>150</v>
      </c>
      <c r="W36" s="67">
        <f t="shared" si="26"/>
        <v>138</v>
      </c>
      <c r="Y36" s="69">
        <f>VLOOKUP(D36,Sheet2!P:Q,2,FALSE)</f>
        <v>25</v>
      </c>
      <c r="AB36" s="4" t="str">
        <f>IF('表格编辑 '!D67="monster","普通","BOSS")</f>
        <v>BOSS</v>
      </c>
      <c r="AD36" s="50">
        <v>3</v>
      </c>
      <c r="AE36" s="50" t="s">
        <v>45</v>
      </c>
      <c r="AF36" s="4">
        <f>VLOOKUP(AE36,映射!AN:AO,2,FALSE)</f>
        <v>1.3</v>
      </c>
      <c r="AG36" s="50">
        <v>2</v>
      </c>
      <c r="AH36" s="70">
        <v>1</v>
      </c>
      <c r="AI36" s="16">
        <f t="shared" si="12"/>
        <v>14</v>
      </c>
      <c r="AJ36" s="16">
        <f t="shared" si="13"/>
        <v>31</v>
      </c>
      <c r="AK36" s="16">
        <f t="shared" si="14"/>
        <v>17</v>
      </c>
      <c r="AL36" s="16" t="str">
        <f t="shared" si="15"/>
        <v>食人魔奥兹</v>
      </c>
      <c r="AM36" s="16">
        <f t="shared" si="16"/>
        <v>975</v>
      </c>
      <c r="AN36" s="16">
        <f t="shared" si="17"/>
        <v>556.4</v>
      </c>
      <c r="AO36" s="16">
        <f t="shared" si="27"/>
        <v>418.6</v>
      </c>
      <c r="AP36" s="16">
        <f t="shared" si="18"/>
        <v>846.6</v>
      </c>
      <c r="AQ36" s="16">
        <f t="shared" si="19"/>
        <v>358.8</v>
      </c>
      <c r="AR36" s="16">
        <f t="shared" si="20"/>
        <v>136</v>
      </c>
      <c r="AS36" s="16"/>
      <c r="AT36" s="16">
        <v>29.4</v>
      </c>
      <c r="AU36" s="16">
        <v>29.4</v>
      </c>
      <c r="AV36" s="16">
        <v>30</v>
      </c>
      <c r="AW36" s="16"/>
    </row>
    <row r="37" spans="1:49">
      <c r="A37" s="62">
        <f>'表格编辑 '!A68</f>
        <v>15</v>
      </c>
      <c r="B37" s="62">
        <f>'表格编辑 '!B68</f>
        <v>3</v>
      </c>
      <c r="C37" s="62" t="str">
        <f>VLOOKUP(B37,映射!A:B,2,FALSE)</f>
        <v>哥布林</v>
      </c>
      <c r="D37" s="62">
        <f>'表格编辑 '!E68</f>
        <v>17</v>
      </c>
      <c r="E37" s="62">
        <f>ROUNDUP((VLOOKUP(B37,Sheet1!U:AA,3,FALSE)-2)*(0.042*(D37-1)+0.2)+0.4,0)</f>
        <v>23</v>
      </c>
      <c r="F37" s="62">
        <f>ROUNDUP((VLOOKUP(B37,Sheet1!U:AA,4,FALSE)-2)*(0.042*(D37-1)+0.2)+0.4,0)</f>
        <v>23</v>
      </c>
      <c r="G37" s="62">
        <f>ROUNDUP((VLOOKUP(B37,Sheet1!U:AA,5,FALSE)-2)*(0.042*(D37-1)+0.2)+0.4,0)</f>
        <v>23</v>
      </c>
      <c r="H37" s="62">
        <f>ROUNDUP((VLOOKUP(B37,Sheet1!U:AA,6,FALSE)-2)*(0.042*(D37-1)+0.2)+0.4,0)</f>
        <v>14</v>
      </c>
      <c r="I37" s="62">
        <f>ROUNDUP((VLOOKUP(B37,Sheet1!U:AA,7,FALSE)-2)*(0.042*(D37-1)+0.2)+0.4,0)</f>
        <v>10</v>
      </c>
      <c r="J37" s="62">
        <f>E37*8+F37*2+G37*3+H37*3+I37*1+VLOOKUP(B37,Sheet1!AU:AZ,2,FALSE)</f>
        <v>409</v>
      </c>
      <c r="K37" s="62">
        <f>E37*1+F37*2+G37*2+H37*2+I37*10+VLOOKUP(B37,Sheet1!AU:AZ,3,FALSE)</f>
        <v>262</v>
      </c>
      <c r="L37" s="62">
        <f>E37*0.1+F37*2+G37*0.2+H37*0.26+I37*0.1+VLOOKUP(B37,Sheet1!AU:AZ,4,FALSE)</f>
        <v>86.54</v>
      </c>
      <c r="M37" s="62">
        <f>E37*0.1+F37*0.2+G37*2+H37*0.2+I37*0.1+VLOOKUP(B37,Sheet1!AU:AZ,5,FALSE)</f>
        <v>85.7</v>
      </c>
      <c r="N37" s="62">
        <f>E37*0.1+F37*0.2+G37*0.2+H37*2+I37*0.1+VLOOKUP(B37,Sheet1!AU:AZ,6,FALSE)</f>
        <v>67.5</v>
      </c>
      <c r="O37" s="62">
        <f t="shared" si="28"/>
        <v>2</v>
      </c>
      <c r="P37" s="62">
        <f t="shared" si="29"/>
        <v>15.6</v>
      </c>
      <c r="R37" s="9">
        <f t="shared" si="21"/>
        <v>17</v>
      </c>
      <c r="S37" s="9">
        <f t="shared" si="22"/>
        <v>117.8</v>
      </c>
      <c r="T37" s="9">
        <f t="shared" si="23"/>
        <v>29.2</v>
      </c>
      <c r="U37" s="66">
        <f t="shared" si="24"/>
        <v>111</v>
      </c>
      <c r="V37" s="9">
        <f t="shared" si="25"/>
        <v>133.2</v>
      </c>
      <c r="W37" s="67">
        <f t="shared" si="26"/>
        <v>130</v>
      </c>
      <c r="Y37" s="69">
        <f>VLOOKUP(D37,Sheet2!P:Q,2,FALSE)</f>
        <v>25</v>
      </c>
      <c r="AB37" s="4" t="str">
        <f>IF('表格编辑 '!D68="monster","普通","BOSS")</f>
        <v>普通</v>
      </c>
      <c r="AD37" s="50">
        <v>2</v>
      </c>
      <c r="AE37" s="50" t="s">
        <v>43</v>
      </c>
      <c r="AF37" s="4">
        <f>VLOOKUP(AE37,映射!AN:AO,2,FALSE)</f>
        <v>1</v>
      </c>
      <c r="AG37" s="50">
        <v>1</v>
      </c>
      <c r="AH37" s="70">
        <v>0</v>
      </c>
      <c r="AI37" s="16">
        <f t="shared" si="12"/>
        <v>15</v>
      </c>
      <c r="AJ37" s="16">
        <f t="shared" si="13"/>
        <v>3</v>
      </c>
      <c r="AK37" s="16">
        <f t="shared" si="14"/>
        <v>17</v>
      </c>
      <c r="AL37" s="16" t="str">
        <f t="shared" si="15"/>
        <v>哥布林</v>
      </c>
      <c r="AM37" s="16">
        <f t="shared" si="16"/>
        <v>222</v>
      </c>
      <c r="AN37" s="16">
        <f t="shared" si="17"/>
        <v>409</v>
      </c>
      <c r="AO37" s="16">
        <f t="shared" si="27"/>
        <v>-187</v>
      </c>
      <c r="AP37" s="16">
        <f t="shared" si="18"/>
        <v>222</v>
      </c>
      <c r="AQ37" s="16">
        <f t="shared" si="19"/>
        <v>262</v>
      </c>
      <c r="AR37" s="16">
        <f t="shared" si="20"/>
        <v>87</v>
      </c>
      <c r="AS37" s="16"/>
      <c r="AT37" s="16">
        <v>29.4</v>
      </c>
      <c r="AU37" s="16">
        <v>29.4</v>
      </c>
      <c r="AV37" s="16">
        <v>1.3</v>
      </c>
      <c r="AW37" s="16"/>
    </row>
    <row r="38" spans="1:49">
      <c r="A38" s="62">
        <f>'表格编辑 '!A69</f>
        <v>16</v>
      </c>
      <c r="B38" s="62">
        <f>'表格编辑 '!B69</f>
        <v>32</v>
      </c>
      <c r="C38" s="62" t="str">
        <f>VLOOKUP(B38,映射!A:B,2,FALSE)</f>
        <v>食人魔首领克洛</v>
      </c>
      <c r="D38" s="62">
        <f>'表格编辑 '!E69</f>
        <v>18</v>
      </c>
      <c r="E38" s="62">
        <f>ROUNDUP((VLOOKUP(B38,Sheet1!U:AA,3,FALSE)-2)*(0.042*(D38-1)+0.2)+0.4,0)</f>
        <v>28</v>
      </c>
      <c r="F38" s="62">
        <f>ROUNDUP((VLOOKUP(B38,Sheet1!U:AA,4,FALSE)-2)*(0.042*(D38-1)+0.2)+0.4,0)</f>
        <v>31</v>
      </c>
      <c r="G38" s="62">
        <f>ROUNDUP((VLOOKUP(B38,Sheet1!U:AA,5,FALSE)-2)*(0.042*(D38-1)+0.2)+0.4,0)</f>
        <v>16</v>
      </c>
      <c r="H38" s="62">
        <f>ROUNDUP((VLOOKUP(B38,Sheet1!U:AA,6,FALSE)-2)*(0.042*(D38-1)+0.2)+0.4,0)</f>
        <v>15</v>
      </c>
      <c r="I38" s="62">
        <f>ROUNDUP((VLOOKUP(B38,Sheet1!U:AA,7,FALSE)-2)*(0.042*(D38-1)+0.2)+0.4,0)</f>
        <v>16</v>
      </c>
      <c r="J38" s="62">
        <f>E38*8+F38*2+G38*3+H38*3+I38*1+VLOOKUP(B38,Sheet1!AU:AZ,2,FALSE)</f>
        <v>415</v>
      </c>
      <c r="K38" s="62">
        <f>E38*1+F38*2+G38*2+H38*2+I38*10+VLOOKUP(B38,Sheet1!AU:AZ,3,FALSE)</f>
        <v>332</v>
      </c>
      <c r="L38" s="62">
        <f>E38*0.1+F38*2+G38*0.2+H38*0.26+I38*0.1+VLOOKUP(B38,Sheet1!AU:AZ,4,FALSE)</f>
        <v>93.5</v>
      </c>
      <c r="M38" s="62">
        <f>E38*0.1+F38*0.2+G38*2+H38*0.2+I38*0.1+VLOOKUP(B38,Sheet1!AU:AZ,5,FALSE)</f>
        <v>65.6</v>
      </c>
      <c r="N38" s="62">
        <f>E38*0.1+F38*0.2+G38*0.2+H38*2+I38*0.1+VLOOKUP(B38,Sheet1!AU:AZ,6,FALSE)</f>
        <v>63.8</v>
      </c>
      <c r="O38" s="62">
        <f t="shared" si="28"/>
        <v>3</v>
      </c>
      <c r="P38" s="62">
        <f t="shared" si="29"/>
        <v>19.1</v>
      </c>
      <c r="R38" s="9">
        <f t="shared" si="21"/>
        <v>18</v>
      </c>
      <c r="S38" s="9">
        <f t="shared" si="22"/>
        <v>122.32</v>
      </c>
      <c r="T38" s="9">
        <f t="shared" si="23"/>
        <v>30</v>
      </c>
      <c r="U38" s="66">
        <f t="shared" si="24"/>
        <v>141</v>
      </c>
      <c r="V38" s="9">
        <f t="shared" si="25"/>
        <v>169.2</v>
      </c>
      <c r="W38" s="67">
        <f t="shared" si="26"/>
        <v>143</v>
      </c>
      <c r="Y38" s="69">
        <f>VLOOKUP(D38,Sheet2!P:Q,2,FALSE)</f>
        <v>25</v>
      </c>
      <c r="AB38" s="4" t="str">
        <f>IF('表格编辑 '!D69="monster","普通","BOSS")</f>
        <v>BOSS</v>
      </c>
      <c r="AD38" s="50">
        <v>3</v>
      </c>
      <c r="AE38" s="50" t="s">
        <v>45</v>
      </c>
      <c r="AF38" s="4">
        <f>VLOOKUP(AE38,映射!AN:AO,2,FALSE)</f>
        <v>1.3</v>
      </c>
      <c r="AG38" s="50">
        <v>2</v>
      </c>
      <c r="AH38" s="70">
        <v>1</v>
      </c>
      <c r="AI38" s="16">
        <f t="shared" si="12"/>
        <v>16</v>
      </c>
      <c r="AJ38" s="16">
        <f t="shared" si="13"/>
        <v>32</v>
      </c>
      <c r="AK38" s="16">
        <f t="shared" si="14"/>
        <v>18</v>
      </c>
      <c r="AL38" s="16" t="str">
        <f t="shared" si="15"/>
        <v>食人魔首领克洛</v>
      </c>
      <c r="AM38" s="16">
        <f t="shared" si="16"/>
        <v>1099.8</v>
      </c>
      <c r="AN38" s="16">
        <f t="shared" si="17"/>
        <v>539.5</v>
      </c>
      <c r="AO38" s="16">
        <f t="shared" si="27"/>
        <v>560.3</v>
      </c>
      <c r="AP38" s="16">
        <f t="shared" si="18"/>
        <v>975.3</v>
      </c>
      <c r="AQ38" s="16">
        <f t="shared" si="19"/>
        <v>431.6</v>
      </c>
      <c r="AR38" s="16">
        <f t="shared" si="20"/>
        <v>141</v>
      </c>
      <c r="AS38" s="16"/>
      <c r="AT38" s="16">
        <v>31.8</v>
      </c>
      <c r="AU38" s="16">
        <v>30</v>
      </c>
      <c r="AV38" s="16">
        <v>30</v>
      </c>
      <c r="AW38" s="16"/>
    </row>
    <row r="39" spans="1:49">
      <c r="A39" s="62">
        <f>'表格编辑 '!A70</f>
        <v>17</v>
      </c>
      <c r="B39" s="62">
        <f>'表格编辑 '!B70</f>
        <v>5</v>
      </c>
      <c r="C39" s="62" t="str">
        <f>VLOOKUP(B39,映射!A:B,2,FALSE)</f>
        <v>树精</v>
      </c>
      <c r="D39" s="62">
        <f>'表格编辑 '!E70</f>
        <v>18</v>
      </c>
      <c r="E39" s="62">
        <f>ROUNDUP((VLOOKUP(B39,Sheet1!U:AA,3,FALSE)-2)*(0.042*(D39-1)+0.2)+0.4,0)</f>
        <v>28</v>
      </c>
      <c r="F39" s="62">
        <f>ROUNDUP((VLOOKUP(B39,Sheet1!U:AA,4,FALSE)-2)*(0.042*(D39-1)+0.2)+0.4,0)</f>
        <v>15</v>
      </c>
      <c r="G39" s="62">
        <f>ROUNDUP((VLOOKUP(B39,Sheet1!U:AA,5,FALSE)-2)*(0.042*(D39-1)+0.2)+0.4,0)</f>
        <v>28</v>
      </c>
      <c r="H39" s="62">
        <f>ROUNDUP((VLOOKUP(B39,Sheet1!U:AA,6,FALSE)-2)*(0.042*(D39-1)+0.2)+0.4,0)</f>
        <v>10</v>
      </c>
      <c r="I39" s="62">
        <f>ROUNDUP((VLOOKUP(B39,Sheet1!U:AA,7,FALSE)-2)*(0.042*(D39-1)+0.2)+0.4,0)</f>
        <v>15</v>
      </c>
      <c r="J39" s="62">
        <f>E39*8+F39*2+G39*3+H39*3+I39*1+VLOOKUP(B39,Sheet1!AU:AZ,2,FALSE)</f>
        <v>450</v>
      </c>
      <c r="K39" s="62">
        <f>E39*1+F39*2+G39*2+H39*2+I39*10+VLOOKUP(B39,Sheet1!AU:AZ,3,FALSE)</f>
        <v>310</v>
      </c>
      <c r="L39" s="62">
        <f>E39*0.1+F39*2+G39*0.2+H39*0.26+I39*0.1+VLOOKUP(B39,Sheet1!AU:AZ,4,FALSE)</f>
        <v>59.5</v>
      </c>
      <c r="M39" s="62">
        <f>E39*0.1+F39*0.2+G39*2+H39*0.2+I39*0.1+VLOOKUP(B39,Sheet1!AU:AZ,5,FALSE)</f>
        <v>98.3</v>
      </c>
      <c r="N39" s="62">
        <f>E39*0.1+F39*0.2+G39*0.2+H39*2+I39*0.1+VLOOKUP(B39,Sheet1!AU:AZ,6,FALSE)</f>
        <v>52.9</v>
      </c>
      <c r="O39" s="62">
        <f t="shared" si="28"/>
        <v>6.7</v>
      </c>
      <c r="P39" s="62">
        <f t="shared" si="29"/>
        <v>18.6</v>
      </c>
      <c r="R39" s="9">
        <f t="shared" si="21"/>
        <v>18</v>
      </c>
      <c r="S39" s="9">
        <f t="shared" si="22"/>
        <v>122.32</v>
      </c>
      <c r="T39" s="9">
        <f t="shared" si="23"/>
        <v>30</v>
      </c>
      <c r="U39" s="66">
        <f t="shared" si="24"/>
        <v>108</v>
      </c>
      <c r="V39" s="9">
        <f t="shared" si="25"/>
        <v>129.6</v>
      </c>
      <c r="W39" s="67">
        <f t="shared" si="26"/>
        <v>72</v>
      </c>
      <c r="Y39" s="69">
        <f>VLOOKUP(D39,Sheet2!P:Q,2,FALSE)</f>
        <v>25</v>
      </c>
      <c r="AB39" s="4" t="str">
        <f>IF('表格编辑 '!D70="monster","普通","BOSS")</f>
        <v>普通</v>
      </c>
      <c r="AD39" s="50">
        <v>2</v>
      </c>
      <c r="AE39" s="50" t="s">
        <v>43</v>
      </c>
      <c r="AF39" s="4">
        <f>VLOOKUP(AE39,映射!AN:AO,2,FALSE)</f>
        <v>1</v>
      </c>
      <c r="AG39" s="50">
        <v>1</v>
      </c>
      <c r="AH39" s="70">
        <v>0</v>
      </c>
      <c r="AI39" s="16">
        <f t="shared" si="12"/>
        <v>17</v>
      </c>
      <c r="AJ39" s="16">
        <f t="shared" si="13"/>
        <v>5</v>
      </c>
      <c r="AK39" s="16">
        <f t="shared" si="14"/>
        <v>18</v>
      </c>
      <c r="AL39" s="16" t="str">
        <f t="shared" si="15"/>
        <v>树精</v>
      </c>
      <c r="AM39" s="16">
        <f t="shared" si="16"/>
        <v>216</v>
      </c>
      <c r="AN39" s="16">
        <f t="shared" si="17"/>
        <v>450</v>
      </c>
      <c r="AO39" s="16">
        <f t="shared" si="27"/>
        <v>-234</v>
      </c>
      <c r="AP39" s="16">
        <f t="shared" si="18"/>
        <v>216</v>
      </c>
      <c r="AQ39" s="16">
        <f t="shared" si="19"/>
        <v>310</v>
      </c>
      <c r="AR39" s="16">
        <f t="shared" si="20"/>
        <v>60</v>
      </c>
      <c r="AS39" s="16"/>
      <c r="AT39" s="16">
        <v>31.8</v>
      </c>
      <c r="AU39" s="16">
        <v>30</v>
      </c>
      <c r="AV39" s="16">
        <v>1.9</v>
      </c>
      <c r="AW39" s="16"/>
    </row>
    <row r="40" spans="1:49">
      <c r="A40" s="62">
        <f>'表格编辑 '!A71</f>
        <v>18</v>
      </c>
      <c r="B40" s="62">
        <f>'表格编辑 '!B71</f>
        <v>33</v>
      </c>
      <c r="C40" s="62" t="str">
        <f>VLOOKUP(B40,映射!A:B,2,FALSE)</f>
        <v>黑熊</v>
      </c>
      <c r="D40" s="62">
        <f>'表格编辑 '!E71</f>
        <v>19</v>
      </c>
      <c r="E40" s="62">
        <f>ROUNDUP((VLOOKUP(B40,Sheet1!U:AA,3,FALSE)-2)*(0.042*(D40-1)+0.2)+0.4,0)</f>
        <v>31</v>
      </c>
      <c r="F40" s="62">
        <f>ROUNDUP((VLOOKUP(B40,Sheet1!U:AA,4,FALSE)-2)*(0.042*(D40-1)+0.2)+0.4,0)</f>
        <v>31</v>
      </c>
      <c r="G40" s="62">
        <f>ROUNDUP((VLOOKUP(B40,Sheet1!U:AA,5,FALSE)-2)*(0.042*(D40-1)+0.2)+0.4,0)</f>
        <v>17</v>
      </c>
      <c r="H40" s="62">
        <f>ROUNDUP((VLOOKUP(B40,Sheet1!U:AA,6,FALSE)-2)*(0.042*(D40-1)+0.2)+0.4,0)</f>
        <v>17</v>
      </c>
      <c r="I40" s="62">
        <f>ROUNDUP((VLOOKUP(B40,Sheet1!U:AA,7,FALSE)-2)*(0.042*(D40-1)+0.2)+0.4,0)</f>
        <v>12</v>
      </c>
      <c r="J40" s="62">
        <f>E40*8+F40*2+G40*3+H40*3+I40*1+VLOOKUP(B40,Sheet1!AU:AZ,2,FALSE)</f>
        <v>498</v>
      </c>
      <c r="K40" s="62">
        <f>E40*1+F40*2+G40*2+H40*2+I40*10+VLOOKUP(B40,Sheet1!AU:AZ,3,FALSE)</f>
        <v>305</v>
      </c>
      <c r="L40" s="62">
        <f>E40*0.1+F40*2+G40*0.2+H40*0.26+I40*0.1+VLOOKUP(B40,Sheet1!AU:AZ,4,FALSE)</f>
        <v>111.12</v>
      </c>
      <c r="M40" s="62">
        <f>E40*0.1+F40*0.2+G40*2+H40*0.2+I40*0.1+VLOOKUP(B40,Sheet1!AU:AZ,5,FALSE)</f>
        <v>68.9</v>
      </c>
      <c r="N40" s="62">
        <f>E40*0.1+F40*0.2+G40*0.2+H40*2+I40*0.1+VLOOKUP(B40,Sheet1!AU:AZ,6,FALSE)</f>
        <v>77.9</v>
      </c>
      <c r="O40" s="62">
        <f t="shared" si="28"/>
        <v>-1.1</v>
      </c>
      <c r="P40" s="62">
        <f t="shared" si="29"/>
        <v>22.2</v>
      </c>
      <c r="R40" s="9">
        <f t="shared" si="21"/>
        <v>19</v>
      </c>
      <c r="S40" s="9">
        <f t="shared" si="22"/>
        <v>126.84</v>
      </c>
      <c r="T40" s="9">
        <f t="shared" si="23"/>
        <v>30.8</v>
      </c>
      <c r="U40" s="66">
        <f t="shared" si="24"/>
        <v>145</v>
      </c>
      <c r="V40" s="9">
        <f t="shared" si="25"/>
        <v>174</v>
      </c>
      <c r="W40" s="67">
        <f t="shared" si="26"/>
        <v>183</v>
      </c>
      <c r="Y40" s="69">
        <f>VLOOKUP(D40,Sheet2!P:Q,2,FALSE)</f>
        <v>25</v>
      </c>
      <c r="AB40" s="4" t="str">
        <f>IF('表格编辑 '!D71="monster","普通","BOSS")</f>
        <v>普通</v>
      </c>
      <c r="AD40" s="50">
        <v>2</v>
      </c>
      <c r="AE40" s="50" t="s">
        <v>43</v>
      </c>
      <c r="AF40" s="4">
        <f>VLOOKUP(AE40,映射!AN:AO,2,FALSE)</f>
        <v>1</v>
      </c>
      <c r="AG40" s="50">
        <v>1</v>
      </c>
      <c r="AH40" s="70">
        <v>0</v>
      </c>
      <c r="AI40" s="16">
        <f t="shared" si="12"/>
        <v>18</v>
      </c>
      <c r="AJ40" s="16">
        <f t="shared" si="13"/>
        <v>33</v>
      </c>
      <c r="AK40" s="16">
        <f t="shared" si="14"/>
        <v>19</v>
      </c>
      <c r="AL40" s="16" t="str">
        <f t="shared" si="15"/>
        <v>黑熊</v>
      </c>
      <c r="AM40" s="16">
        <f t="shared" si="16"/>
        <v>290</v>
      </c>
      <c r="AN40" s="16">
        <f t="shared" si="17"/>
        <v>498</v>
      </c>
      <c r="AO40" s="16">
        <f t="shared" si="27"/>
        <v>-208</v>
      </c>
      <c r="AP40" s="16">
        <f t="shared" si="18"/>
        <v>290</v>
      </c>
      <c r="AQ40" s="16">
        <f t="shared" si="19"/>
        <v>305</v>
      </c>
      <c r="AR40" s="16">
        <f t="shared" si="20"/>
        <v>112</v>
      </c>
      <c r="AS40" s="16"/>
      <c r="AT40" s="16">
        <v>32.6</v>
      </c>
      <c r="AU40" s="16">
        <v>32.6</v>
      </c>
      <c r="AV40" s="16">
        <v>1</v>
      </c>
      <c r="AW40" s="16"/>
    </row>
    <row r="41" spans="1:49">
      <c r="A41" s="62">
        <f>'表格编辑 '!A72</f>
        <v>19</v>
      </c>
      <c r="B41" s="62">
        <f>'表格编辑 '!B72</f>
        <v>27</v>
      </c>
      <c r="C41" s="62" t="str">
        <f>VLOOKUP(B41,映射!A:B,2,FALSE)</f>
        <v>铁剪螃蟹</v>
      </c>
      <c r="D41" s="62">
        <f>'表格编辑 '!E72</f>
        <v>19</v>
      </c>
      <c r="E41" s="62">
        <f>ROUNDUP((VLOOKUP(B41,Sheet1!U:AA,3,FALSE)-2)*(0.042*(D41-1)+0.2)+0.4,0)</f>
        <v>17</v>
      </c>
      <c r="F41" s="62">
        <f>ROUNDUP((VLOOKUP(B41,Sheet1!U:AA,4,FALSE)-2)*(0.042*(D41-1)+0.2)+0.4,0)</f>
        <v>36</v>
      </c>
      <c r="G41" s="62">
        <f>ROUNDUP((VLOOKUP(B41,Sheet1!U:AA,5,FALSE)-2)*(0.042*(D41-1)+0.2)+0.4,0)</f>
        <v>39</v>
      </c>
      <c r="H41" s="62">
        <f>ROUNDUP((VLOOKUP(B41,Sheet1!U:AA,6,FALSE)-2)*(0.042*(D41-1)+0.2)+0.4,0)</f>
        <v>15</v>
      </c>
      <c r="I41" s="62">
        <f>ROUNDUP((VLOOKUP(B41,Sheet1!U:AA,7,FALSE)-2)*(0.042*(D41-1)+0.2)+0.4,0)</f>
        <v>11</v>
      </c>
      <c r="J41" s="62">
        <f>E41*8+F41*2+G41*3+H41*3+I41*1+VLOOKUP(B41,Sheet1!AU:AZ,2,FALSE)</f>
        <v>426</v>
      </c>
      <c r="K41" s="62">
        <f>E41*1+F41*2+G41*2+H41*2+I41*10+VLOOKUP(B41,Sheet1!AU:AZ,3,FALSE)</f>
        <v>329</v>
      </c>
      <c r="L41" s="62">
        <f>E41*0.1+F41*2+G41*0.2+H41*0.26+I41*0.1+VLOOKUP(B41,Sheet1!AU:AZ,4,FALSE)</f>
        <v>131.5</v>
      </c>
      <c r="M41" s="62">
        <f>E41*0.1+F41*0.2+G41*2+H41*0.2+I41*0.1+VLOOKUP(B41,Sheet1!AU:AZ,5,FALSE)</f>
        <v>139</v>
      </c>
      <c r="N41" s="62">
        <f>E41*0.1+F41*0.2+G41*0.2+H41*2+I41*0.1+VLOOKUP(B41,Sheet1!AU:AZ,6,FALSE)</f>
        <v>72.8</v>
      </c>
      <c r="O41" s="62">
        <f t="shared" si="28"/>
        <v>6.4</v>
      </c>
      <c r="P41" s="62">
        <f t="shared" si="29"/>
        <v>8</v>
      </c>
      <c r="R41" s="9">
        <f t="shared" si="21"/>
        <v>19</v>
      </c>
      <c r="S41" s="9">
        <f t="shared" si="22"/>
        <v>126.84</v>
      </c>
      <c r="T41" s="9">
        <f t="shared" si="23"/>
        <v>30.8</v>
      </c>
      <c r="U41" s="66">
        <f t="shared" si="24"/>
        <v>89</v>
      </c>
      <c r="V41" s="9">
        <f t="shared" si="25"/>
        <v>106.8</v>
      </c>
      <c r="W41" s="67">
        <f t="shared" si="26"/>
        <v>232</v>
      </c>
      <c r="Y41" s="69">
        <f>VLOOKUP(D41,Sheet2!P:Q,2,FALSE)</f>
        <v>25</v>
      </c>
      <c r="AB41" s="4" t="str">
        <f>IF('表格编辑 '!D72="monster","普通","BOSS")</f>
        <v>普通</v>
      </c>
      <c r="AD41" s="50">
        <v>2</v>
      </c>
      <c r="AE41" s="50" t="s">
        <v>43</v>
      </c>
      <c r="AF41" s="4">
        <f>VLOOKUP(AE41,映射!AN:AO,2,FALSE)</f>
        <v>1</v>
      </c>
      <c r="AG41" s="50">
        <v>1</v>
      </c>
      <c r="AH41" s="70">
        <v>0</v>
      </c>
      <c r="AI41" s="16">
        <f t="shared" si="12"/>
        <v>19</v>
      </c>
      <c r="AJ41" s="16">
        <f t="shared" si="13"/>
        <v>27</v>
      </c>
      <c r="AK41" s="16">
        <f t="shared" si="14"/>
        <v>19</v>
      </c>
      <c r="AL41" s="16" t="str">
        <f t="shared" si="15"/>
        <v>铁剪螃蟹</v>
      </c>
      <c r="AM41" s="16">
        <f t="shared" si="16"/>
        <v>178</v>
      </c>
      <c r="AN41" s="16">
        <f t="shared" si="17"/>
        <v>426</v>
      </c>
      <c r="AO41" s="16">
        <f t="shared" si="27"/>
        <v>-248</v>
      </c>
      <c r="AP41" s="16">
        <f t="shared" si="18"/>
        <v>178</v>
      </c>
      <c r="AQ41" s="16">
        <f t="shared" si="19"/>
        <v>329</v>
      </c>
      <c r="AR41" s="16">
        <f t="shared" si="20"/>
        <v>132</v>
      </c>
      <c r="AS41" s="16"/>
      <c r="AT41" s="16">
        <v>32.6</v>
      </c>
      <c r="AU41" s="16">
        <v>32.6</v>
      </c>
      <c r="AV41" s="16">
        <v>1</v>
      </c>
      <c r="AW41" s="16"/>
    </row>
    <row r="42" spans="1:49">
      <c r="A42" s="62">
        <f>'表格编辑 '!A73</f>
        <v>20</v>
      </c>
      <c r="B42" s="62">
        <f>'表格编辑 '!B73</f>
        <v>17</v>
      </c>
      <c r="C42" s="62" t="str">
        <f>VLOOKUP(B42,映射!A:B,2,FALSE)</f>
        <v>海底龟</v>
      </c>
      <c r="D42" s="62">
        <f>'表格编辑 '!E73</f>
        <v>20</v>
      </c>
      <c r="E42" s="62">
        <f>ROUNDUP((VLOOKUP(B42,Sheet1!U:AA,3,FALSE)-2)*(0.042*(D42-1)+0.2)+0.4,0)</f>
        <v>22</v>
      </c>
      <c r="F42" s="62">
        <f>ROUNDUP((VLOOKUP(B42,Sheet1!U:AA,4,FALSE)-2)*(0.042*(D42-1)+0.2)+0.4,0)</f>
        <v>19</v>
      </c>
      <c r="G42" s="62">
        <f>ROUNDUP((VLOOKUP(B42,Sheet1!U:AA,5,FALSE)-2)*(0.042*(D42-1)+0.2)+0.4,0)</f>
        <v>44</v>
      </c>
      <c r="H42" s="62">
        <f>ROUNDUP((VLOOKUP(B42,Sheet1!U:AA,6,FALSE)-2)*(0.042*(D42-1)+0.2)+0.4,0)</f>
        <v>13</v>
      </c>
      <c r="I42" s="62">
        <f>ROUNDUP((VLOOKUP(B42,Sheet1!U:AA,7,FALSE)-2)*(0.042*(D42-1)+0.2)+0.4,0)</f>
        <v>11</v>
      </c>
      <c r="J42" s="62">
        <f>E42*8+F42*2+G42*3+H42*3+I42*1+VLOOKUP(B42,Sheet1!AU:AZ,2,FALSE)</f>
        <v>444</v>
      </c>
      <c r="K42" s="62">
        <f>E42*1+F42*2+G42*2+H42*2+I42*10+VLOOKUP(B42,Sheet1!AU:AZ,3,FALSE)</f>
        <v>304</v>
      </c>
      <c r="L42" s="62">
        <f>E42*0.1+F42*2+G42*0.2+H42*0.26+I42*0.1+VLOOKUP(B42,Sheet1!AU:AZ,4,FALSE)</f>
        <v>75.48</v>
      </c>
      <c r="M42" s="62">
        <f>E42*0.1+F42*0.2+G42*2+H42*0.2+I42*0.1+VLOOKUP(B42,Sheet1!AU:AZ,5,FALSE)</f>
        <v>144.7</v>
      </c>
      <c r="N42" s="62">
        <f>E42*0.1+F42*0.2+G42*0.2+H42*2+I42*0.1+VLOOKUP(B42,Sheet1!AU:AZ,6,FALSE)</f>
        <v>62.9</v>
      </c>
      <c r="O42" s="62">
        <f t="shared" si="28"/>
        <v>7.8</v>
      </c>
      <c r="P42" s="62">
        <f t="shared" si="29"/>
        <v>12.8</v>
      </c>
      <c r="R42" s="9">
        <f t="shared" si="21"/>
        <v>20</v>
      </c>
      <c r="S42" s="9">
        <f t="shared" si="22"/>
        <v>144.36</v>
      </c>
      <c r="T42" s="9">
        <f t="shared" si="23"/>
        <v>31.6</v>
      </c>
      <c r="U42" s="66">
        <f t="shared" si="24"/>
        <v>108</v>
      </c>
      <c r="V42" s="9">
        <f t="shared" si="25"/>
        <v>129.6</v>
      </c>
      <c r="W42" s="67">
        <f t="shared" si="26"/>
        <v>101</v>
      </c>
      <c r="Y42" s="69">
        <f>VLOOKUP(D42,Sheet2!P:Q,2,FALSE)</f>
        <v>38</v>
      </c>
      <c r="AB42" s="4" t="str">
        <f>IF('表格编辑 '!D73="monster","普通","BOSS")</f>
        <v>普通</v>
      </c>
      <c r="AD42" s="50">
        <v>2</v>
      </c>
      <c r="AE42" s="50" t="s">
        <v>43</v>
      </c>
      <c r="AF42" s="4">
        <f>VLOOKUP(AE42,映射!AN:AO,2,FALSE)</f>
        <v>1</v>
      </c>
      <c r="AG42" s="50">
        <v>1</v>
      </c>
      <c r="AH42" s="70">
        <v>0</v>
      </c>
      <c r="AI42" s="16">
        <f t="shared" si="12"/>
        <v>20</v>
      </c>
      <c r="AJ42" s="16">
        <f t="shared" si="13"/>
        <v>17</v>
      </c>
      <c r="AK42" s="16">
        <f t="shared" si="14"/>
        <v>20</v>
      </c>
      <c r="AL42" s="16" t="str">
        <f t="shared" si="15"/>
        <v>海底龟</v>
      </c>
      <c r="AM42" s="16">
        <f t="shared" si="16"/>
        <v>216</v>
      </c>
      <c r="AN42" s="16">
        <f t="shared" si="17"/>
        <v>444</v>
      </c>
      <c r="AO42" s="16">
        <f t="shared" si="27"/>
        <v>-228</v>
      </c>
      <c r="AP42" s="16">
        <f t="shared" si="18"/>
        <v>216</v>
      </c>
      <c r="AQ42" s="16">
        <f t="shared" si="19"/>
        <v>304</v>
      </c>
      <c r="AR42" s="16">
        <f t="shared" si="20"/>
        <v>76</v>
      </c>
      <c r="AS42" s="16"/>
      <c r="AT42" s="16">
        <v>35.2</v>
      </c>
      <c r="AU42" s="16">
        <v>33.4</v>
      </c>
      <c r="AV42" s="16">
        <v>1.5</v>
      </c>
      <c r="AW42" s="16"/>
    </row>
    <row r="43" spans="1:49">
      <c r="A43" s="62">
        <f>'表格编辑 '!A74</f>
        <v>21</v>
      </c>
      <c r="B43" s="62">
        <f>'表格编辑 '!B74</f>
        <v>34</v>
      </c>
      <c r="C43" s="62" t="str">
        <f>VLOOKUP(B43,映射!A:B,2,FALSE)</f>
        <v>吸血海蝙蝠</v>
      </c>
      <c r="D43" s="62">
        <f>'表格编辑 '!E74</f>
        <v>20</v>
      </c>
      <c r="E43" s="62">
        <f>ROUNDUP((VLOOKUP(B43,Sheet1!U:AA,3,FALSE)-2)*(0.042*(D43-1)+0.2)+0.4,0)</f>
        <v>19</v>
      </c>
      <c r="F43" s="62">
        <f>ROUNDUP((VLOOKUP(B43,Sheet1!U:AA,4,FALSE)-2)*(0.042*(D43-1)+0.2)+0.4,0)</f>
        <v>34</v>
      </c>
      <c r="G43" s="62">
        <f>ROUNDUP((VLOOKUP(B43,Sheet1!U:AA,5,FALSE)-2)*(0.042*(D43-1)+0.2)+0.4,0)</f>
        <v>26</v>
      </c>
      <c r="H43" s="62">
        <f>ROUNDUP((VLOOKUP(B43,Sheet1!U:AA,6,FALSE)-2)*(0.042*(D43-1)+0.2)+0.4,0)</f>
        <v>35</v>
      </c>
      <c r="I43" s="62">
        <f>ROUNDUP((VLOOKUP(B43,Sheet1!U:AA,7,FALSE)-2)*(0.042*(D43-1)+0.2)+0.4,0)</f>
        <v>21</v>
      </c>
      <c r="J43" s="62">
        <f>E43*8+F43*2+G43*3+H43*3+I43*1+VLOOKUP(B43,Sheet1!AU:AZ,2,FALSE)</f>
        <v>469</v>
      </c>
      <c r="K43" s="62">
        <f>E43*1+F43*2+G43*2+H43*2+I43*10+VLOOKUP(B43,Sheet1!AU:AZ,3,FALSE)</f>
        <v>458</v>
      </c>
      <c r="L43" s="62">
        <f>E43*0.1+F43*2+G43*0.2+H43*0.26+I43*0.1+VLOOKUP(B43,Sheet1!AU:AZ,4,FALSE)</f>
        <v>126.3</v>
      </c>
      <c r="M43" s="62">
        <f>E43*0.1+F43*0.2+G43*2+H43*0.2+I43*0.1+VLOOKUP(B43,Sheet1!AU:AZ,5,FALSE)</f>
        <v>100.8</v>
      </c>
      <c r="N43" s="62">
        <f>E43*0.1+F43*0.2+G43*0.2+H43*2+I43*0.1+VLOOKUP(B43,Sheet1!AU:AZ,6,FALSE)</f>
        <v>137</v>
      </c>
      <c r="O43" s="62">
        <f t="shared" si="28"/>
        <v>9.4</v>
      </c>
      <c r="P43" s="62">
        <f t="shared" si="29"/>
        <v>14.1</v>
      </c>
      <c r="R43" s="9">
        <f t="shared" si="21"/>
        <v>20</v>
      </c>
      <c r="S43" s="9">
        <f t="shared" si="22"/>
        <v>144.36</v>
      </c>
      <c r="T43" s="9">
        <f t="shared" si="23"/>
        <v>31.6</v>
      </c>
      <c r="U43" s="66">
        <f t="shared" si="24"/>
        <v>140</v>
      </c>
      <c r="V43" s="9">
        <f t="shared" si="25"/>
        <v>168</v>
      </c>
      <c r="W43" s="67">
        <f t="shared" si="26"/>
        <v>217</v>
      </c>
      <c r="Y43" s="69">
        <f>VLOOKUP(D43,Sheet2!P:Q,2,FALSE)</f>
        <v>38</v>
      </c>
      <c r="AB43" s="4" t="str">
        <f>IF('表格编辑 '!D74="monster","普通","BOSS")</f>
        <v>普通</v>
      </c>
      <c r="AD43" s="50">
        <v>2</v>
      </c>
      <c r="AE43" s="50" t="s">
        <v>43</v>
      </c>
      <c r="AF43" s="4">
        <f>VLOOKUP(AE43,映射!AN:AO,2,FALSE)</f>
        <v>1</v>
      </c>
      <c r="AG43" s="50">
        <v>1</v>
      </c>
      <c r="AH43" s="70">
        <v>0</v>
      </c>
      <c r="AI43" s="16">
        <f t="shared" si="12"/>
        <v>21</v>
      </c>
      <c r="AJ43" s="16">
        <f t="shared" si="13"/>
        <v>34</v>
      </c>
      <c r="AK43" s="16">
        <f t="shared" si="14"/>
        <v>20</v>
      </c>
      <c r="AL43" s="16" t="str">
        <f t="shared" si="15"/>
        <v>吸血海蝙蝠</v>
      </c>
      <c r="AM43" s="16">
        <f t="shared" si="16"/>
        <v>280</v>
      </c>
      <c r="AN43" s="16">
        <f t="shared" si="17"/>
        <v>469</v>
      </c>
      <c r="AO43" s="16">
        <f t="shared" si="27"/>
        <v>-189</v>
      </c>
      <c r="AP43" s="16">
        <f t="shared" si="18"/>
        <v>280</v>
      </c>
      <c r="AQ43" s="16">
        <f t="shared" si="19"/>
        <v>458</v>
      </c>
      <c r="AR43" s="16">
        <f t="shared" si="20"/>
        <v>127</v>
      </c>
      <c r="AS43" s="16"/>
      <c r="AT43" s="16">
        <v>35.2</v>
      </c>
      <c r="AU43" s="16">
        <v>33.4</v>
      </c>
      <c r="AV43" s="16">
        <v>1.5</v>
      </c>
      <c r="AW43" s="16"/>
    </row>
    <row r="44" spans="1:49">
      <c r="A44" s="62">
        <f>'表格编辑 '!A75</f>
        <v>22</v>
      </c>
      <c r="B44" s="62">
        <f>'表格编辑 '!B75</f>
        <v>10074</v>
      </c>
      <c r="C44" s="62" t="str">
        <f>VLOOKUP(B44,映射!A:B,2,FALSE)</f>
        <v>水蜘蛛</v>
      </c>
      <c r="D44" s="62">
        <f>'表格编辑 '!E75</f>
        <v>21</v>
      </c>
      <c r="E44" s="62">
        <f>ROUNDUP((VLOOKUP(B44,Sheet1!U:AA,3,FALSE)-2)*(0.042*(D44-1)+0.2)+0.4,0)</f>
        <v>24</v>
      </c>
      <c r="F44" s="62">
        <f>ROUNDUP((VLOOKUP(B44,Sheet1!U:AA,4,FALSE)-2)*(0.042*(D44-1)+0.2)+0.4,0)</f>
        <v>15</v>
      </c>
      <c r="G44" s="62">
        <f>ROUNDUP((VLOOKUP(B44,Sheet1!U:AA,5,FALSE)-2)*(0.042*(D44-1)+0.2)+0.4,0)</f>
        <v>24</v>
      </c>
      <c r="H44" s="62">
        <f>ROUNDUP((VLOOKUP(B44,Sheet1!U:AA,6,FALSE)-2)*(0.042*(D44-1)+0.2)+0.4,0)</f>
        <v>20</v>
      </c>
      <c r="I44" s="62">
        <f>ROUNDUP((VLOOKUP(B44,Sheet1!U:AA,7,FALSE)-2)*(0.042*(D44-1)+0.2)+0.4,0)</f>
        <v>28</v>
      </c>
      <c r="J44" s="62">
        <f>E44*8+F44*2+G44*3+H44*3+I44*1+VLOOKUP(B44,Sheet1!AU:AZ,2,FALSE)</f>
        <v>431</v>
      </c>
      <c r="K44" s="62">
        <f>E44*1+F44*2+G44*2+H44*2+I44*10+VLOOKUP(B44,Sheet1!AU:AZ,3,FALSE)</f>
        <v>466</v>
      </c>
      <c r="L44" s="62">
        <f>E44*0.1+F44*2+G44*0.2+H44*0.26+I44*0.1+VLOOKUP(B44,Sheet1!AU:AZ,4,FALSE)</f>
        <v>61.2</v>
      </c>
      <c r="M44" s="62">
        <f>E44*0.1+F44*0.2+G44*2+H44*0.2+I44*0.1+VLOOKUP(B44,Sheet1!AU:AZ,5,FALSE)</f>
        <v>85.2</v>
      </c>
      <c r="N44" s="62">
        <f>E44*0.1+F44*0.2+G44*0.2+H44*2+I44*0.1+VLOOKUP(B44,Sheet1!AU:AZ,6,FALSE)</f>
        <v>85</v>
      </c>
      <c r="O44" s="62">
        <f t="shared" si="28"/>
        <v>16.5</v>
      </c>
      <c r="P44" s="62">
        <f t="shared" si="29"/>
        <v>16.5</v>
      </c>
      <c r="R44" s="9">
        <f t="shared" si="21"/>
        <v>21</v>
      </c>
      <c r="S44" s="9">
        <f t="shared" si="22"/>
        <v>148.88</v>
      </c>
      <c r="T44" s="9">
        <f t="shared" si="23"/>
        <v>32.4</v>
      </c>
      <c r="U44" s="66">
        <f t="shared" si="24"/>
        <v>164</v>
      </c>
      <c r="V44" s="9">
        <f t="shared" si="25"/>
        <v>196.8</v>
      </c>
      <c r="W44" s="67">
        <f t="shared" si="26"/>
        <v>71</v>
      </c>
      <c r="Y44" s="69">
        <f>VLOOKUP(D44,Sheet2!P:Q,2,FALSE)</f>
        <v>38</v>
      </c>
      <c r="AB44" s="4" t="str">
        <f>IF('表格编辑 '!D75="monster","普通","BOSS")</f>
        <v>普通</v>
      </c>
      <c r="AD44" s="50">
        <v>2</v>
      </c>
      <c r="AE44" s="50" t="s">
        <v>43</v>
      </c>
      <c r="AF44" s="4">
        <f>VLOOKUP(AE44,映射!AN:AO,2,FALSE)</f>
        <v>1</v>
      </c>
      <c r="AG44" s="50">
        <v>1</v>
      </c>
      <c r="AH44" s="70">
        <v>0</v>
      </c>
      <c r="AI44" s="16">
        <f t="shared" si="12"/>
        <v>22</v>
      </c>
      <c r="AJ44" s="16">
        <f t="shared" si="13"/>
        <v>10074</v>
      </c>
      <c r="AK44" s="16">
        <f t="shared" si="14"/>
        <v>21</v>
      </c>
      <c r="AL44" s="16" t="str">
        <f t="shared" si="15"/>
        <v>水蜘蛛</v>
      </c>
      <c r="AM44" s="16">
        <f t="shared" si="16"/>
        <v>328</v>
      </c>
      <c r="AN44" s="16">
        <f t="shared" si="17"/>
        <v>431</v>
      </c>
      <c r="AO44" s="16">
        <f t="shared" si="27"/>
        <v>-103</v>
      </c>
      <c r="AP44" s="16">
        <f t="shared" si="18"/>
        <v>328</v>
      </c>
      <c r="AQ44" s="16">
        <f t="shared" si="19"/>
        <v>466</v>
      </c>
      <c r="AR44" s="16">
        <f t="shared" si="20"/>
        <v>62</v>
      </c>
      <c r="AS44" s="16"/>
      <c r="AT44" s="16">
        <v>28.7</v>
      </c>
      <c r="AU44" s="16">
        <v>35.9</v>
      </c>
      <c r="AV44" s="16">
        <v>10.4</v>
      </c>
      <c r="AW44" s="16"/>
    </row>
    <row r="45" spans="1:49">
      <c r="A45" s="62">
        <f>'表格编辑 '!A76</f>
        <v>23</v>
      </c>
      <c r="B45" s="62">
        <f>'表格编辑 '!B76</f>
        <v>45</v>
      </c>
      <c r="C45" s="62" t="str">
        <f>VLOOKUP(B45,映射!A:B,2,FALSE)</f>
        <v>水鬼草</v>
      </c>
      <c r="D45" s="62">
        <f>'表格编辑 '!E76</f>
        <v>21</v>
      </c>
      <c r="E45" s="62">
        <f>ROUNDUP((VLOOKUP(B45,Sheet1!U:AA,3,FALSE)-2)*(0.042*(D45-1)+0.2)+0.4,0)</f>
        <v>26</v>
      </c>
      <c r="F45" s="62">
        <f>ROUNDUP((VLOOKUP(B45,Sheet1!U:AA,4,FALSE)-2)*(0.042*(D45-1)+0.2)+0.4,0)</f>
        <v>10</v>
      </c>
      <c r="G45" s="62">
        <f>ROUNDUP((VLOOKUP(B45,Sheet1!U:AA,5,FALSE)-2)*(0.042*(D45-1)+0.2)+0.4,0)</f>
        <v>15</v>
      </c>
      <c r="H45" s="62">
        <f>ROUNDUP((VLOOKUP(B45,Sheet1!U:AA,6,FALSE)-2)*(0.042*(D45-1)+0.2)+0.4,0)</f>
        <v>21</v>
      </c>
      <c r="I45" s="62">
        <f>ROUNDUP((VLOOKUP(B45,Sheet1!U:AA,7,FALSE)-2)*(0.042*(D45-1)+0.2)+0.4,0)</f>
        <v>36</v>
      </c>
      <c r="J45" s="62">
        <f>E45*8+F45*2+G45*3+H45*3+I45*1+VLOOKUP(B45,Sheet1!AU:AZ,2,FALSE)</f>
        <v>427</v>
      </c>
      <c r="K45" s="62">
        <f>E45*1+F45*2+G45*2+H45*2+I45*10+VLOOKUP(B45,Sheet1!AU:AZ,3,FALSE)</f>
        <v>535</v>
      </c>
      <c r="L45" s="62">
        <f>E45*0.1+F45*2+G45*0.2+H45*0.26+I45*0.1+VLOOKUP(B45,Sheet1!AU:AZ,4,FALSE)</f>
        <v>46.66</v>
      </c>
      <c r="M45" s="62">
        <f>E45*0.1+F45*0.2+G45*2+H45*0.2+I45*0.1+VLOOKUP(B45,Sheet1!AU:AZ,5,FALSE)</f>
        <v>59.4</v>
      </c>
      <c r="N45" s="62">
        <f>E45*0.1+F45*0.2+G45*0.2+H45*2+I45*0.1+VLOOKUP(B45,Sheet1!AU:AZ,6,FALSE)</f>
        <v>87.2</v>
      </c>
      <c r="O45" s="62">
        <f t="shared" si="28"/>
        <v>20.9</v>
      </c>
      <c r="P45" s="62">
        <f t="shared" si="29"/>
        <v>18.9</v>
      </c>
      <c r="R45" s="9">
        <f t="shared" si="21"/>
        <v>21</v>
      </c>
      <c r="S45" s="9">
        <f t="shared" si="22"/>
        <v>148.88</v>
      </c>
      <c r="T45" s="9">
        <f t="shared" si="23"/>
        <v>32.4</v>
      </c>
      <c r="U45" s="66">
        <f t="shared" si="24"/>
        <v>203</v>
      </c>
      <c r="V45" s="9">
        <f t="shared" si="25"/>
        <v>243.6</v>
      </c>
      <c r="W45" s="67">
        <f t="shared" si="26"/>
        <v>46</v>
      </c>
      <c r="Y45" s="69">
        <f>VLOOKUP(D45,Sheet2!P:Q,2,FALSE)</f>
        <v>38</v>
      </c>
      <c r="AB45" s="4" t="str">
        <f>IF('表格编辑 '!D76="monster","普通","BOSS")</f>
        <v>普通</v>
      </c>
      <c r="AD45" s="50">
        <v>2</v>
      </c>
      <c r="AE45" s="50" t="s">
        <v>43</v>
      </c>
      <c r="AF45" s="4">
        <f>VLOOKUP(AE45,映射!AN:AO,2,FALSE)</f>
        <v>1</v>
      </c>
      <c r="AG45" s="50">
        <v>1</v>
      </c>
      <c r="AH45" s="70">
        <v>0</v>
      </c>
      <c r="AI45" s="16">
        <f t="shared" si="12"/>
        <v>23</v>
      </c>
      <c r="AJ45" s="16">
        <f t="shared" si="13"/>
        <v>45</v>
      </c>
      <c r="AK45" s="16">
        <f t="shared" si="14"/>
        <v>21</v>
      </c>
      <c r="AL45" s="16" t="str">
        <f t="shared" si="15"/>
        <v>水鬼草</v>
      </c>
      <c r="AM45" s="16">
        <f t="shared" si="16"/>
        <v>406</v>
      </c>
      <c r="AN45" s="16">
        <f t="shared" si="17"/>
        <v>427</v>
      </c>
      <c r="AO45" s="16">
        <f t="shared" si="27"/>
        <v>-21</v>
      </c>
      <c r="AP45" s="16">
        <f t="shared" si="18"/>
        <v>406</v>
      </c>
      <c r="AQ45" s="16">
        <f t="shared" si="19"/>
        <v>535</v>
      </c>
      <c r="AR45" s="16">
        <f t="shared" si="20"/>
        <v>47</v>
      </c>
      <c r="AS45" s="16"/>
      <c r="AT45" s="16">
        <v>37.8</v>
      </c>
      <c r="AU45" s="16">
        <v>36</v>
      </c>
      <c r="AV45" s="16">
        <v>2</v>
      </c>
      <c r="AW45" s="16"/>
    </row>
    <row r="46" spans="1:49">
      <c r="A46" s="62">
        <f>'表格编辑 '!A77</f>
        <v>24</v>
      </c>
      <c r="B46" s="62">
        <f>'表格编辑 '!B77</f>
        <v>1000</v>
      </c>
      <c r="C46" s="62" t="str">
        <f>VLOOKUP(B46,映射!A:B,2,FALSE)</f>
        <v>蜜蜂</v>
      </c>
      <c r="D46" s="62">
        <f>'表格编辑 '!E77</f>
        <v>22</v>
      </c>
      <c r="E46" s="62">
        <f>ROUNDUP((VLOOKUP(B46,Sheet1!U:AA,3,FALSE)-2)*(0.042*(D46-1)+0.2)+0.4,0)</f>
        <v>33</v>
      </c>
      <c r="F46" s="62">
        <f>ROUNDUP((VLOOKUP(B46,Sheet1!U:AA,4,FALSE)-2)*(0.042*(D46-1)+0.2)+0.4,0)</f>
        <v>42</v>
      </c>
      <c r="G46" s="62">
        <f>ROUNDUP((VLOOKUP(B46,Sheet1!U:AA,5,FALSE)-2)*(0.042*(D46-1)+0.2)+0.4,0)</f>
        <v>18</v>
      </c>
      <c r="H46" s="62">
        <f>ROUNDUP((VLOOKUP(B46,Sheet1!U:AA,6,FALSE)-2)*(0.042*(D46-1)+0.2)+0.4,0)</f>
        <v>4</v>
      </c>
      <c r="I46" s="62">
        <f>ROUNDUP((VLOOKUP(B46,Sheet1!U:AA,7,FALSE)-2)*(0.042*(D46-1)+0.2)+0.4,0)</f>
        <v>31</v>
      </c>
      <c r="J46" s="62">
        <f>E46*8+F46*2+G46*3+H46*3+I46*1+VLOOKUP(B46,Sheet1!AU:AZ,2,FALSE)</f>
        <v>465</v>
      </c>
      <c r="K46" s="62">
        <f>E46*1+F46*2+G46*2+H46*2+I46*10+VLOOKUP(B46,Sheet1!AU:AZ,3,FALSE)</f>
        <v>491</v>
      </c>
      <c r="L46" s="62">
        <f>E46*0.1+F46*2+G46*0.2+H46*0.26+I46*0.1+VLOOKUP(B46,Sheet1!AU:AZ,4,FALSE)</f>
        <v>115.04</v>
      </c>
      <c r="M46" s="62">
        <f>E46*0.1+F46*0.2+G46*2+H46*0.2+I46*0.1+VLOOKUP(B46,Sheet1!AU:AZ,5,FALSE)</f>
        <v>71.6</v>
      </c>
      <c r="N46" s="62">
        <f>E46*0.1+F46*0.2+G46*0.2+H46*2+I46*0.1+VLOOKUP(B46,Sheet1!AU:AZ,6,FALSE)</f>
        <v>46.4</v>
      </c>
      <c r="O46" s="62">
        <f t="shared" si="28"/>
        <v>13.9</v>
      </c>
      <c r="P46" s="62">
        <f t="shared" si="29"/>
        <v>18.1</v>
      </c>
      <c r="R46" s="9">
        <f t="shared" si="21"/>
        <v>22</v>
      </c>
      <c r="S46" s="9">
        <f t="shared" si="22"/>
        <v>153.4</v>
      </c>
      <c r="T46" s="9">
        <f t="shared" si="23"/>
        <v>33.2</v>
      </c>
      <c r="U46" s="66">
        <f t="shared" si="24"/>
        <v>192</v>
      </c>
      <c r="V46" s="9">
        <f t="shared" si="25"/>
        <v>230.4</v>
      </c>
      <c r="W46" s="67">
        <f t="shared" si="26"/>
        <v>185</v>
      </c>
      <c r="Y46" s="69">
        <f>VLOOKUP(D46,Sheet2!P:Q,2,FALSE)</f>
        <v>38</v>
      </c>
      <c r="AB46" s="4" t="str">
        <f>IF('表格编辑 '!D77="monster","普通","BOSS")</f>
        <v>普通</v>
      </c>
      <c r="AD46" s="50">
        <v>2</v>
      </c>
      <c r="AE46" s="50" t="s">
        <v>43</v>
      </c>
      <c r="AF46" s="4">
        <f>VLOOKUP(AE46,映射!AN:AO,2,FALSE)</f>
        <v>1</v>
      </c>
      <c r="AG46" s="50">
        <v>1</v>
      </c>
      <c r="AH46" s="70">
        <v>0</v>
      </c>
      <c r="AI46" s="16">
        <f t="shared" si="12"/>
        <v>24</v>
      </c>
      <c r="AJ46" s="16">
        <f t="shared" si="13"/>
        <v>1000</v>
      </c>
      <c r="AK46" s="16">
        <f t="shared" si="14"/>
        <v>22</v>
      </c>
      <c r="AL46" s="16" t="str">
        <f t="shared" si="15"/>
        <v>蜜蜂</v>
      </c>
      <c r="AM46" s="16">
        <f t="shared" si="16"/>
        <v>384</v>
      </c>
      <c r="AN46" s="16">
        <f t="shared" si="17"/>
        <v>465</v>
      </c>
      <c r="AO46" s="16">
        <f t="shared" si="27"/>
        <v>-81</v>
      </c>
      <c r="AP46" s="16">
        <f t="shared" si="18"/>
        <v>384</v>
      </c>
      <c r="AQ46" s="16">
        <f t="shared" si="19"/>
        <v>491</v>
      </c>
      <c r="AR46" s="16">
        <f t="shared" si="20"/>
        <v>116</v>
      </c>
      <c r="AS46" s="16"/>
      <c r="AT46" s="16">
        <v>39.6</v>
      </c>
      <c r="AU46" s="16">
        <v>19.8</v>
      </c>
      <c r="AV46" s="16">
        <v>10.3</v>
      </c>
      <c r="AW46" s="16"/>
    </row>
    <row r="47" spans="1:49">
      <c r="A47" s="62">
        <f>'表格编辑 '!A78</f>
        <v>25</v>
      </c>
      <c r="B47" s="62">
        <f>'表格编辑 '!B78</f>
        <v>6</v>
      </c>
      <c r="C47" s="62" t="str">
        <f>VLOOKUP(B47,映射!A:B,2,FALSE)</f>
        <v>蝙蝠</v>
      </c>
      <c r="D47" s="62">
        <f>'表格编辑 '!E78</f>
        <v>22</v>
      </c>
      <c r="E47" s="62">
        <f>ROUNDUP((VLOOKUP(B47,Sheet1!U:AA,3,FALSE)-2)*(0.042*(D47-1)+0.2)+0.4,0)</f>
        <v>11</v>
      </c>
      <c r="F47" s="62">
        <f>ROUNDUP((VLOOKUP(B47,Sheet1!U:AA,4,FALSE)-2)*(0.042*(D47-1)+0.2)+0.4,0)</f>
        <v>27</v>
      </c>
      <c r="G47" s="62">
        <f>ROUNDUP((VLOOKUP(B47,Sheet1!U:AA,5,FALSE)-2)*(0.042*(D47-1)+0.2)+0.4,0)</f>
        <v>16</v>
      </c>
      <c r="H47" s="62">
        <f>ROUNDUP((VLOOKUP(B47,Sheet1!U:AA,6,FALSE)-2)*(0.042*(D47-1)+0.2)+0.4,0)</f>
        <v>32</v>
      </c>
      <c r="I47" s="62">
        <f>ROUNDUP((VLOOKUP(B47,Sheet1!U:AA,7,FALSE)-2)*(0.042*(D47-1)+0.2)+0.4,0)</f>
        <v>21</v>
      </c>
      <c r="J47" s="62">
        <f>E47*8+F47*2+G47*3+H47*3+I47*1+VLOOKUP(B47,Sheet1!AU:AZ,2,FALSE)</f>
        <v>327</v>
      </c>
      <c r="K47" s="62">
        <f>E47*1+F47*2+G47*2+H47*2+I47*10+VLOOKUP(B47,Sheet1!AU:AZ,3,FALSE)</f>
        <v>391</v>
      </c>
      <c r="L47" s="62">
        <f>E47*0.1+F47*2+G47*0.2+H47*0.26+I47*0.1+VLOOKUP(B47,Sheet1!AU:AZ,4,FALSE)</f>
        <v>88.72</v>
      </c>
      <c r="M47" s="62">
        <f>E47*0.1+F47*0.2+G47*2+H47*0.2+I47*0.1+VLOOKUP(B47,Sheet1!AU:AZ,5,FALSE)</f>
        <v>67</v>
      </c>
      <c r="N47" s="62">
        <f>E47*0.1+F47*0.2+G47*0.2+H47*2+I47*0.1+VLOOKUP(B47,Sheet1!AU:AZ,6,FALSE)</f>
        <v>95.8</v>
      </c>
      <c r="O47" s="62">
        <f t="shared" si="28"/>
        <v>10.8</v>
      </c>
      <c r="P47" s="62">
        <f t="shared" si="29"/>
        <v>8.8</v>
      </c>
      <c r="R47" s="9">
        <f t="shared" si="21"/>
        <v>22</v>
      </c>
      <c r="S47" s="9">
        <f t="shared" si="22"/>
        <v>153.4</v>
      </c>
      <c r="T47" s="9">
        <f t="shared" si="23"/>
        <v>33.2</v>
      </c>
      <c r="U47" s="66">
        <f t="shared" si="24"/>
        <v>199</v>
      </c>
      <c r="V47" s="9">
        <f t="shared" si="25"/>
        <v>238.8</v>
      </c>
      <c r="W47" s="67">
        <f t="shared" si="26"/>
        <v>126</v>
      </c>
      <c r="Y47" s="69">
        <f>VLOOKUP(D47,Sheet2!P:Q,2,FALSE)</f>
        <v>38</v>
      </c>
      <c r="AB47" s="4" t="str">
        <f>IF('表格编辑 '!D78="monster","普通","BOSS")</f>
        <v>普通</v>
      </c>
      <c r="AD47" s="50">
        <v>2</v>
      </c>
      <c r="AE47" s="50" t="s">
        <v>43</v>
      </c>
      <c r="AF47" s="4">
        <f>VLOOKUP(AE47,映射!AN:AO,2,FALSE)</f>
        <v>1</v>
      </c>
      <c r="AG47" s="50">
        <v>1</v>
      </c>
      <c r="AH47" s="70">
        <v>0</v>
      </c>
      <c r="AI47" s="16">
        <f t="shared" si="12"/>
        <v>25</v>
      </c>
      <c r="AJ47" s="16">
        <f t="shared" si="13"/>
        <v>6</v>
      </c>
      <c r="AK47" s="16">
        <f t="shared" si="14"/>
        <v>22</v>
      </c>
      <c r="AL47" s="16" t="str">
        <f t="shared" si="15"/>
        <v>蝙蝠</v>
      </c>
      <c r="AM47" s="16">
        <f t="shared" si="16"/>
        <v>398</v>
      </c>
      <c r="AN47" s="16">
        <f t="shared" si="17"/>
        <v>327</v>
      </c>
      <c r="AO47" s="16">
        <f t="shared" si="27"/>
        <v>71</v>
      </c>
      <c r="AP47" s="16">
        <f t="shared" si="18"/>
        <v>398</v>
      </c>
      <c r="AQ47" s="16">
        <f t="shared" si="19"/>
        <v>391</v>
      </c>
      <c r="AR47" s="16">
        <f t="shared" si="20"/>
        <v>89</v>
      </c>
      <c r="AS47" s="16"/>
      <c r="AT47" s="16">
        <v>40.7</v>
      </c>
      <c r="AU47" s="16">
        <v>38.9</v>
      </c>
      <c r="AV47" s="16">
        <v>2.1</v>
      </c>
      <c r="AW47" s="16"/>
    </row>
    <row r="48" spans="1:49">
      <c r="A48" s="62">
        <f>'表格编辑 '!A79</f>
        <v>26</v>
      </c>
      <c r="B48" s="62">
        <f>'表格编辑 '!B79</f>
        <v>46</v>
      </c>
      <c r="C48" s="62" t="str">
        <f>VLOOKUP(B48,映射!A:B,2,FALSE)</f>
        <v>恶魔食人花</v>
      </c>
      <c r="D48" s="62">
        <f>'表格编辑 '!E79</f>
        <v>23</v>
      </c>
      <c r="E48" s="62">
        <f>ROUNDUP((VLOOKUP(B48,Sheet1!U:AA,3,FALSE)-2)*(0.042*(D48-1)+0.2)+0.4,0)</f>
        <v>48</v>
      </c>
      <c r="F48" s="62">
        <f>ROUNDUP((VLOOKUP(B48,Sheet1!U:AA,4,FALSE)-2)*(0.042*(D48-1)+0.2)+0.4,0)</f>
        <v>22</v>
      </c>
      <c r="G48" s="62">
        <f>ROUNDUP((VLOOKUP(B48,Sheet1!U:AA,5,FALSE)-2)*(0.042*(D48-1)+0.2)+0.4,0)</f>
        <v>14</v>
      </c>
      <c r="H48" s="62">
        <f>ROUNDUP((VLOOKUP(B48,Sheet1!U:AA,6,FALSE)-2)*(0.042*(D48-1)+0.2)+0.4,0)</f>
        <v>12</v>
      </c>
      <c r="I48" s="62">
        <f>ROUNDUP((VLOOKUP(B48,Sheet1!U:AA,7,FALSE)-2)*(0.042*(D48-1)+0.2)+0.4,0)</f>
        <v>31</v>
      </c>
      <c r="J48" s="62">
        <f>E48*8+F48*2+G48*3+H48*3+I48*1+VLOOKUP(B48,Sheet1!AU:AZ,2,FALSE)</f>
        <v>557</v>
      </c>
      <c r="K48" s="62">
        <f>E48*1+F48*2+G48*2+H48*2+I48*10+VLOOKUP(B48,Sheet1!AU:AZ,3,FALSE)</f>
        <v>474</v>
      </c>
      <c r="L48" s="62">
        <f>E48*0.1+F48*2+G48*0.2+H48*0.26+I48*0.1+VLOOKUP(B48,Sheet1!AU:AZ,4,FALSE)</f>
        <v>77.82</v>
      </c>
      <c r="M48" s="62">
        <f>E48*0.1+F48*0.2+G48*2+H48*0.2+I48*0.1+VLOOKUP(B48,Sheet1!AU:AZ,5,FALSE)</f>
        <v>62.7</v>
      </c>
      <c r="N48" s="62">
        <f>E48*0.1+F48*0.2+G48*0.2+H48*2+I48*0.1+VLOOKUP(B48,Sheet1!AU:AZ,6,FALSE)</f>
        <v>59.1</v>
      </c>
      <c r="O48" s="62">
        <f t="shared" si="28"/>
        <v>9.8</v>
      </c>
      <c r="P48" s="62">
        <f t="shared" si="29"/>
        <v>34.1</v>
      </c>
      <c r="R48" s="9">
        <f t="shared" si="21"/>
        <v>23</v>
      </c>
      <c r="S48" s="9">
        <f t="shared" si="22"/>
        <v>157.92</v>
      </c>
      <c r="T48" s="9">
        <f t="shared" si="23"/>
        <v>34</v>
      </c>
      <c r="U48" s="66">
        <f t="shared" si="24"/>
        <v>216</v>
      </c>
      <c r="V48" s="9">
        <f t="shared" si="25"/>
        <v>259.2</v>
      </c>
      <c r="W48" s="67">
        <f t="shared" si="26"/>
        <v>102</v>
      </c>
      <c r="Y48" s="69">
        <f>VLOOKUP(D48,Sheet2!P:Q,2,FALSE)</f>
        <v>38</v>
      </c>
      <c r="AB48" s="4" t="str">
        <f>IF('表格编辑 '!D79="monster","普通","BOSS")</f>
        <v>BOSS</v>
      </c>
      <c r="AD48" s="50">
        <v>4</v>
      </c>
      <c r="AE48" s="50" t="s">
        <v>45</v>
      </c>
      <c r="AF48" s="4">
        <f>VLOOKUP(AE48,映射!AN:AO,2,FALSE)</f>
        <v>1.3</v>
      </c>
      <c r="AG48" s="50">
        <v>3</v>
      </c>
      <c r="AH48" s="70">
        <v>1</v>
      </c>
      <c r="AI48" s="16">
        <f t="shared" si="12"/>
        <v>26</v>
      </c>
      <c r="AJ48" s="16">
        <f t="shared" si="13"/>
        <v>46</v>
      </c>
      <c r="AK48" s="16">
        <f t="shared" si="14"/>
        <v>23</v>
      </c>
      <c r="AL48" s="16" t="str">
        <f t="shared" si="15"/>
        <v>恶魔食人花</v>
      </c>
      <c r="AM48" s="16">
        <f t="shared" si="16"/>
        <v>3369.6</v>
      </c>
      <c r="AN48" s="16">
        <f t="shared" si="17"/>
        <v>724.1</v>
      </c>
      <c r="AO48" s="16">
        <f t="shared" si="27"/>
        <v>2645.5</v>
      </c>
      <c r="AP48" s="16">
        <f t="shared" si="18"/>
        <v>3202.5</v>
      </c>
      <c r="AQ48" s="16">
        <f t="shared" si="19"/>
        <v>616.2</v>
      </c>
      <c r="AR48" s="16">
        <f t="shared" si="20"/>
        <v>117</v>
      </c>
      <c r="AS48" s="16"/>
      <c r="AT48" s="16">
        <v>41</v>
      </c>
      <c r="AU48" s="16">
        <v>39.2</v>
      </c>
      <c r="AV48" s="16">
        <v>30</v>
      </c>
      <c r="AW48" s="16"/>
    </row>
    <row r="49" spans="1:49">
      <c r="A49" s="62">
        <f>'表格编辑 '!A80</f>
        <v>27</v>
      </c>
      <c r="B49" s="62">
        <f>'表格编辑 '!B80</f>
        <v>1000</v>
      </c>
      <c r="C49" s="62" t="str">
        <f>VLOOKUP(B49,映射!A:B,2,FALSE)</f>
        <v>蜜蜂</v>
      </c>
      <c r="D49" s="62">
        <f>'表格编辑 '!E80</f>
        <v>23</v>
      </c>
      <c r="E49" s="62">
        <f>ROUNDUP((VLOOKUP(B49,Sheet1!U:AA,3,FALSE)-2)*(0.042*(D49-1)+0.2)+0.4,0)</f>
        <v>35</v>
      </c>
      <c r="F49" s="62">
        <f>ROUNDUP((VLOOKUP(B49,Sheet1!U:AA,4,FALSE)-2)*(0.042*(D49-1)+0.2)+0.4,0)</f>
        <v>44</v>
      </c>
      <c r="G49" s="62">
        <f>ROUNDUP((VLOOKUP(B49,Sheet1!U:AA,5,FALSE)-2)*(0.042*(D49-1)+0.2)+0.4,0)</f>
        <v>19</v>
      </c>
      <c r="H49" s="62">
        <f>ROUNDUP((VLOOKUP(B49,Sheet1!U:AA,6,FALSE)-2)*(0.042*(D49-1)+0.2)+0.4,0)</f>
        <v>4</v>
      </c>
      <c r="I49" s="62">
        <f>ROUNDUP((VLOOKUP(B49,Sheet1!U:AA,7,FALSE)-2)*(0.042*(D49-1)+0.2)+0.4,0)</f>
        <v>32</v>
      </c>
      <c r="J49" s="62">
        <f>E49*8+F49*2+G49*3+H49*3+I49*1+VLOOKUP(B49,Sheet1!AU:AZ,2,FALSE)</f>
        <v>489</v>
      </c>
      <c r="K49" s="62">
        <f>E49*1+F49*2+G49*2+H49*2+I49*10+VLOOKUP(B49,Sheet1!AU:AZ,3,FALSE)</f>
        <v>509</v>
      </c>
      <c r="L49" s="62">
        <f>E49*0.1+F49*2+G49*0.2+H49*0.26+I49*0.1+VLOOKUP(B49,Sheet1!AU:AZ,4,FALSE)</f>
        <v>119.54</v>
      </c>
      <c r="M49" s="62">
        <f>E49*0.1+F49*0.2+G49*2+H49*0.2+I49*0.1+VLOOKUP(B49,Sheet1!AU:AZ,5,FALSE)</f>
        <v>74.3</v>
      </c>
      <c r="N49" s="62">
        <f>E49*0.1+F49*0.2+G49*0.2+H49*2+I49*0.1+VLOOKUP(B49,Sheet1!AU:AZ,6,FALSE)</f>
        <v>47.3</v>
      </c>
      <c r="O49" s="62">
        <f t="shared" si="28"/>
        <v>14.1</v>
      </c>
      <c r="P49" s="62">
        <f t="shared" si="29"/>
        <v>19.3</v>
      </c>
      <c r="R49" s="9">
        <f t="shared" si="21"/>
        <v>23</v>
      </c>
      <c r="S49" s="9">
        <f t="shared" si="22"/>
        <v>157.92</v>
      </c>
      <c r="T49" s="9">
        <f t="shared" si="23"/>
        <v>34</v>
      </c>
      <c r="U49" s="66">
        <f t="shared" si="24"/>
        <v>196</v>
      </c>
      <c r="V49" s="9">
        <f t="shared" si="25"/>
        <v>235.2</v>
      </c>
      <c r="W49" s="67">
        <f t="shared" si="26"/>
        <v>194</v>
      </c>
      <c r="Y49" s="69">
        <f>VLOOKUP(D49,Sheet2!P:Q,2,FALSE)</f>
        <v>38</v>
      </c>
      <c r="AB49" s="4" t="str">
        <f>IF('表格编辑 '!D80="monster","普通","BOSS")</f>
        <v>普通</v>
      </c>
      <c r="AD49" s="50">
        <v>2</v>
      </c>
      <c r="AE49" s="50" t="s">
        <v>43</v>
      </c>
      <c r="AF49" s="4">
        <f>VLOOKUP(AE49,映射!AN:AO,2,FALSE)</f>
        <v>1</v>
      </c>
      <c r="AG49" s="50">
        <v>1</v>
      </c>
      <c r="AH49" s="70">
        <v>0</v>
      </c>
      <c r="AI49" s="16">
        <f t="shared" si="12"/>
        <v>27</v>
      </c>
      <c r="AJ49" s="16">
        <f t="shared" si="13"/>
        <v>1000</v>
      </c>
      <c r="AK49" s="16">
        <f t="shared" si="14"/>
        <v>23</v>
      </c>
      <c r="AL49" s="16" t="str">
        <f t="shared" si="15"/>
        <v>蜜蜂</v>
      </c>
      <c r="AM49" s="16">
        <f t="shared" si="16"/>
        <v>392</v>
      </c>
      <c r="AN49" s="16">
        <f t="shared" si="17"/>
        <v>489</v>
      </c>
      <c r="AO49" s="16">
        <f t="shared" si="27"/>
        <v>-97</v>
      </c>
      <c r="AP49" s="16">
        <f t="shared" si="18"/>
        <v>392</v>
      </c>
      <c r="AQ49" s="16">
        <f t="shared" si="19"/>
        <v>509</v>
      </c>
      <c r="AR49" s="16">
        <f t="shared" si="20"/>
        <v>120</v>
      </c>
      <c r="AS49" s="16"/>
      <c r="AT49" s="16">
        <v>40</v>
      </c>
      <c r="AU49" s="16">
        <v>20.2</v>
      </c>
      <c r="AV49" s="16">
        <v>10.7</v>
      </c>
      <c r="AW49" s="16"/>
    </row>
    <row r="50" spans="1:49">
      <c r="A50" s="62">
        <f>'表格编辑 '!A81</f>
        <v>28</v>
      </c>
      <c r="B50" s="62">
        <f>'表格编辑 '!B81</f>
        <v>48</v>
      </c>
      <c r="C50" s="62" t="str">
        <f>VLOOKUP(B50,映射!A:B,2,FALSE)</f>
        <v>巨熊</v>
      </c>
      <c r="D50" s="62">
        <f>'表格编辑 '!E81</f>
        <v>24</v>
      </c>
      <c r="E50" s="62">
        <f>ROUNDUP((VLOOKUP(B50,Sheet1!U:AA,3,FALSE)-2)*(0.042*(D50-1)+0.2)+0.4,0)</f>
        <v>37</v>
      </c>
      <c r="F50" s="62">
        <f>ROUNDUP((VLOOKUP(B50,Sheet1!U:AA,4,FALSE)-2)*(0.042*(D50-1)+0.2)+0.4,0)</f>
        <v>39</v>
      </c>
      <c r="G50" s="62">
        <f>ROUNDUP((VLOOKUP(B50,Sheet1!U:AA,5,FALSE)-2)*(0.042*(D50-1)+0.2)+0.4,0)</f>
        <v>15</v>
      </c>
      <c r="H50" s="62">
        <f>ROUNDUP((VLOOKUP(B50,Sheet1!U:AA,6,FALSE)-2)*(0.042*(D50-1)+0.2)+0.4,0)</f>
        <v>24</v>
      </c>
      <c r="I50" s="62">
        <f>ROUNDUP((VLOOKUP(B50,Sheet1!U:AA,7,FALSE)-2)*(0.042*(D50-1)+0.2)+0.4,0)</f>
        <v>17</v>
      </c>
      <c r="J50" s="62">
        <f>E50*8+F50*2+G50*3+H50*3+I50*1+VLOOKUP(B50,Sheet1!AU:AZ,2,FALSE)</f>
        <v>528</v>
      </c>
      <c r="K50" s="62">
        <f>E50*1+F50*2+G50*2+H50*2+I50*10+VLOOKUP(B50,Sheet1!AU:AZ,3,FALSE)</f>
        <v>383</v>
      </c>
      <c r="L50" s="62">
        <f>E50*0.1+F50*2+G50*0.2+H50*0.26+I50*0.1+VLOOKUP(B50,Sheet1!AU:AZ,4,FALSE)</f>
        <v>112.64</v>
      </c>
      <c r="M50" s="62">
        <f>E50*0.1+F50*0.2+G50*2+H50*0.2+I50*0.1+VLOOKUP(B50,Sheet1!AU:AZ,5,FALSE)</f>
        <v>68</v>
      </c>
      <c r="N50" s="62">
        <f>E50*0.1+F50*0.2+G50*0.2+H50*2+I50*0.1+VLOOKUP(B50,Sheet1!AU:AZ,6,FALSE)</f>
        <v>84.2</v>
      </c>
      <c r="O50" s="62">
        <f t="shared" si="28"/>
        <v>-0.799999999999999</v>
      </c>
      <c r="P50" s="62">
        <f t="shared" si="29"/>
        <v>27.3</v>
      </c>
      <c r="R50" s="9">
        <f t="shared" si="21"/>
        <v>24</v>
      </c>
      <c r="S50" s="9">
        <f t="shared" si="22"/>
        <v>162.44</v>
      </c>
      <c r="T50" s="9">
        <f t="shared" si="23"/>
        <v>34.8</v>
      </c>
      <c r="U50" s="66">
        <f t="shared" si="24"/>
        <v>216</v>
      </c>
      <c r="V50" s="9">
        <f t="shared" si="25"/>
        <v>259.2</v>
      </c>
      <c r="W50" s="67">
        <f t="shared" si="26"/>
        <v>176</v>
      </c>
      <c r="Y50" s="69">
        <f>VLOOKUP(D50,Sheet2!P:Q,2,FALSE)</f>
        <v>38</v>
      </c>
      <c r="AB50" s="4" t="str">
        <f>IF('表格编辑 '!D81="monster","普通","BOSS")</f>
        <v>BOSS</v>
      </c>
      <c r="AD50" s="50">
        <v>4</v>
      </c>
      <c r="AE50" s="50" t="s">
        <v>45</v>
      </c>
      <c r="AF50" s="4">
        <f>VLOOKUP(AE50,映射!AN:AO,2,FALSE)</f>
        <v>1.3</v>
      </c>
      <c r="AG50" s="50">
        <v>3</v>
      </c>
      <c r="AH50" s="70">
        <v>1</v>
      </c>
      <c r="AI50" s="16">
        <f t="shared" si="12"/>
        <v>28</v>
      </c>
      <c r="AJ50" s="16">
        <f t="shared" si="13"/>
        <v>48</v>
      </c>
      <c r="AK50" s="16">
        <f t="shared" si="14"/>
        <v>24</v>
      </c>
      <c r="AL50" s="16" t="str">
        <f t="shared" si="15"/>
        <v>巨熊</v>
      </c>
      <c r="AM50" s="16">
        <f t="shared" si="16"/>
        <v>3369.6</v>
      </c>
      <c r="AN50" s="16">
        <f t="shared" si="17"/>
        <v>686.4</v>
      </c>
      <c r="AO50" s="16">
        <f t="shared" si="27"/>
        <v>2683.2</v>
      </c>
      <c r="AP50" s="16">
        <f t="shared" si="18"/>
        <v>3211.2</v>
      </c>
      <c r="AQ50" s="16">
        <f t="shared" si="19"/>
        <v>497.9</v>
      </c>
      <c r="AR50" s="16">
        <f t="shared" si="20"/>
        <v>169</v>
      </c>
      <c r="AS50" s="16"/>
      <c r="AT50" s="16">
        <v>43.8</v>
      </c>
      <c r="AU50" s="16">
        <v>42</v>
      </c>
      <c r="AV50" s="16">
        <v>30</v>
      </c>
      <c r="AW50" s="16"/>
    </row>
    <row r="51" spans="1:49">
      <c r="A51" s="62">
        <f>'表格编辑 '!A82</f>
        <v>29</v>
      </c>
      <c r="B51" s="62">
        <f>'表格编辑 '!B82</f>
        <v>49</v>
      </c>
      <c r="C51" s="62" t="str">
        <f>VLOOKUP(B51,映射!A:B,2,FALSE)</f>
        <v>贪食兽</v>
      </c>
      <c r="D51" s="62">
        <f>'表格编辑 '!E82</f>
        <v>24</v>
      </c>
      <c r="E51" s="62">
        <f>ROUNDUP((VLOOKUP(B51,Sheet1!U:AA,3,FALSE)-2)*(0.042*(D51-1)+0.2)+0.4,0)</f>
        <v>32</v>
      </c>
      <c r="F51" s="62">
        <f>ROUNDUP((VLOOKUP(B51,Sheet1!U:AA,4,FALSE)-2)*(0.042*(D51-1)+0.2)+0.4,0)</f>
        <v>38</v>
      </c>
      <c r="G51" s="62">
        <f>ROUNDUP((VLOOKUP(B51,Sheet1!U:AA,5,FALSE)-2)*(0.042*(D51-1)+0.2)+0.4,0)</f>
        <v>38</v>
      </c>
      <c r="H51" s="62">
        <f>ROUNDUP((VLOOKUP(B51,Sheet1!U:AA,6,FALSE)-2)*(0.042*(D51-1)+0.2)+0.4,0)</f>
        <v>16</v>
      </c>
      <c r="I51" s="62">
        <f>ROUNDUP((VLOOKUP(B51,Sheet1!U:AA,7,FALSE)-2)*(0.042*(D51-1)+0.2)+0.4,0)</f>
        <v>8</v>
      </c>
      <c r="J51" s="62">
        <f>E51*8+F51*2+G51*3+H51*3+I51*1+VLOOKUP(B51,Sheet1!AU:AZ,2,FALSE)</f>
        <v>522</v>
      </c>
      <c r="K51" s="62">
        <f>E51*1+F51*2+G51*2+H51*2+I51*10+VLOOKUP(B51,Sheet1!AU:AZ,3,FALSE)</f>
        <v>316</v>
      </c>
      <c r="L51" s="62">
        <f>E51*0.1+F51*2+G51*0.2+H51*0.26+I51*0.1+VLOOKUP(B51,Sheet1!AU:AZ,4,FALSE)</f>
        <v>111.76</v>
      </c>
      <c r="M51" s="62">
        <f>E51*0.1+F51*0.2+G51*2+H51*0.2+I51*0.1+VLOOKUP(B51,Sheet1!AU:AZ,5,FALSE)</f>
        <v>110.8</v>
      </c>
      <c r="N51" s="62">
        <f>E51*0.1+F51*0.2+G51*0.2+H51*2+I51*0.1+VLOOKUP(B51,Sheet1!AU:AZ,6,FALSE)</f>
        <v>71.2</v>
      </c>
      <c r="O51" s="62">
        <f t="shared" si="28"/>
        <v>-1</v>
      </c>
      <c r="P51" s="62">
        <f t="shared" si="29"/>
        <v>20.4</v>
      </c>
      <c r="R51" s="9">
        <f t="shared" si="21"/>
        <v>24</v>
      </c>
      <c r="S51" s="9">
        <f t="shared" si="22"/>
        <v>162.44</v>
      </c>
      <c r="T51" s="9">
        <f t="shared" si="23"/>
        <v>34.8</v>
      </c>
      <c r="U51" s="66">
        <f t="shared" si="24"/>
        <v>160</v>
      </c>
      <c r="V51" s="9">
        <f t="shared" si="25"/>
        <v>192</v>
      </c>
      <c r="W51" s="67">
        <f t="shared" si="26"/>
        <v>174</v>
      </c>
      <c r="Y51" s="69">
        <f>VLOOKUP(D51,Sheet2!P:Q,2,FALSE)</f>
        <v>38</v>
      </c>
      <c r="AB51" s="4" t="str">
        <f>IF('表格编辑 '!D82="monster","普通","BOSS")</f>
        <v>普通</v>
      </c>
      <c r="AD51" s="50">
        <v>2</v>
      </c>
      <c r="AE51" s="50" t="s">
        <v>43</v>
      </c>
      <c r="AF51" s="4">
        <f>VLOOKUP(AE51,映射!AN:AO,2,FALSE)</f>
        <v>1</v>
      </c>
      <c r="AG51" s="50">
        <v>1</v>
      </c>
      <c r="AH51" s="70">
        <v>0</v>
      </c>
      <c r="AI51" s="16">
        <f t="shared" si="12"/>
        <v>29</v>
      </c>
      <c r="AJ51" s="16">
        <f t="shared" si="13"/>
        <v>49</v>
      </c>
      <c r="AK51" s="16">
        <f t="shared" si="14"/>
        <v>24</v>
      </c>
      <c r="AL51" s="16" t="str">
        <f t="shared" si="15"/>
        <v>贪食兽</v>
      </c>
      <c r="AM51" s="16">
        <f t="shared" si="16"/>
        <v>320</v>
      </c>
      <c r="AN51" s="16">
        <f t="shared" si="17"/>
        <v>522</v>
      </c>
      <c r="AO51" s="16">
        <f t="shared" si="27"/>
        <v>-202</v>
      </c>
      <c r="AP51" s="16">
        <f t="shared" si="18"/>
        <v>320</v>
      </c>
      <c r="AQ51" s="16">
        <f t="shared" si="19"/>
        <v>316</v>
      </c>
      <c r="AR51" s="16">
        <f t="shared" si="20"/>
        <v>112</v>
      </c>
      <c r="AS51" s="16"/>
      <c r="AT51" s="16">
        <v>43.8</v>
      </c>
      <c r="AU51" s="16">
        <v>42</v>
      </c>
      <c r="AV51" s="16">
        <v>2.1</v>
      </c>
      <c r="AW51" s="16"/>
    </row>
    <row r="52" spans="1:49">
      <c r="A52" s="62">
        <f>'表格编辑 '!A83</f>
        <v>30</v>
      </c>
      <c r="B52" s="62">
        <f>'表格编辑 '!B83</f>
        <v>50</v>
      </c>
      <c r="C52" s="62" t="str">
        <f>VLOOKUP(B52,映射!A:B,2,FALSE)</f>
        <v>巨人巴罗斯</v>
      </c>
      <c r="D52" s="62">
        <f>'表格编辑 '!E83</f>
        <v>25</v>
      </c>
      <c r="E52" s="62">
        <f>ROUNDUP((VLOOKUP(B52,Sheet1!U:AA,3,FALSE)-2)*(0.042*(D52-1)+0.2)+0.4,0)</f>
        <v>44</v>
      </c>
      <c r="F52" s="62">
        <f>ROUNDUP((VLOOKUP(B52,Sheet1!U:AA,4,FALSE)-2)*(0.042*(D52-1)+0.2)+0.4,0)</f>
        <v>41</v>
      </c>
      <c r="G52" s="62">
        <f>ROUNDUP((VLOOKUP(B52,Sheet1!U:AA,5,FALSE)-2)*(0.042*(D52-1)+0.2)+0.4,0)</f>
        <v>27</v>
      </c>
      <c r="H52" s="62">
        <f>ROUNDUP((VLOOKUP(B52,Sheet1!U:AA,6,FALSE)-2)*(0.042*(D52-1)+0.2)+0.4,0)</f>
        <v>9</v>
      </c>
      <c r="I52" s="62">
        <f>ROUNDUP((VLOOKUP(B52,Sheet1!U:AA,7,FALSE)-2)*(0.042*(D52-1)+0.2)+0.4,0)</f>
        <v>15</v>
      </c>
      <c r="J52" s="62">
        <f>E52*8+F52*2+G52*3+H52*3+I52*1+VLOOKUP(B52,Sheet1!AU:AZ,2,FALSE)</f>
        <v>577</v>
      </c>
      <c r="K52" s="62">
        <f>E52*1+F52*2+G52*2+H52*2+I52*10+VLOOKUP(B52,Sheet1!AU:AZ,3,FALSE)</f>
        <v>368</v>
      </c>
      <c r="L52" s="62">
        <f>E52*0.1+F52*2+G52*0.2+H52*0.26+I52*0.1+VLOOKUP(B52,Sheet1!AU:AZ,4,FALSE)</f>
        <v>115.64</v>
      </c>
      <c r="M52" s="62">
        <f>E52*0.1+F52*0.2+G52*2+H52*0.2+I52*0.1+VLOOKUP(B52,Sheet1!AU:AZ,5,FALSE)</f>
        <v>89.9</v>
      </c>
      <c r="N52" s="62">
        <f>E52*0.1+F52*0.2+G52*0.2+H52*2+I52*0.1+VLOOKUP(B52,Sheet1!AU:AZ,6,FALSE)</f>
        <v>57.5</v>
      </c>
      <c r="O52" s="62">
        <f t="shared" si="28"/>
        <v>-0.800000000000001</v>
      </c>
      <c r="P52" s="62">
        <f t="shared" si="29"/>
        <v>28.7</v>
      </c>
      <c r="R52" s="9">
        <f t="shared" si="21"/>
        <v>25</v>
      </c>
      <c r="S52" s="9">
        <f t="shared" si="22"/>
        <v>166.96</v>
      </c>
      <c r="T52" s="9">
        <f t="shared" si="23"/>
        <v>35.6</v>
      </c>
      <c r="U52" s="66">
        <f t="shared" si="24"/>
        <v>192</v>
      </c>
      <c r="V52" s="9">
        <f t="shared" si="25"/>
        <v>230.4</v>
      </c>
      <c r="W52" s="67">
        <f t="shared" si="26"/>
        <v>181</v>
      </c>
      <c r="Y52" s="69">
        <f>VLOOKUP(D52,Sheet2!P:Q,2,FALSE)</f>
        <v>38</v>
      </c>
      <c r="AB52" s="4" t="str">
        <f>IF('表格编辑 '!D83="monster","普通","BOSS")</f>
        <v>BOSS</v>
      </c>
      <c r="AD52" s="50">
        <v>4</v>
      </c>
      <c r="AE52" s="50" t="s">
        <v>45</v>
      </c>
      <c r="AF52" s="4">
        <f>VLOOKUP(AE52,映射!AN:AO,2,FALSE)</f>
        <v>1.3</v>
      </c>
      <c r="AG52" s="50">
        <v>3</v>
      </c>
      <c r="AH52" s="70">
        <v>1</v>
      </c>
      <c r="AI52" s="16">
        <f t="shared" si="12"/>
        <v>30</v>
      </c>
      <c r="AJ52" s="16">
        <f t="shared" si="13"/>
        <v>50</v>
      </c>
      <c r="AK52" s="16">
        <f t="shared" si="14"/>
        <v>25</v>
      </c>
      <c r="AL52" s="16" t="str">
        <f t="shared" si="15"/>
        <v>巨人巴罗斯</v>
      </c>
      <c r="AM52" s="16">
        <f t="shared" si="16"/>
        <v>2995.2</v>
      </c>
      <c r="AN52" s="16">
        <f t="shared" si="17"/>
        <v>750.1</v>
      </c>
      <c r="AO52" s="16">
        <f t="shared" si="27"/>
        <v>2245.1</v>
      </c>
      <c r="AP52" s="16">
        <f t="shared" si="18"/>
        <v>2822.1</v>
      </c>
      <c r="AQ52" s="16">
        <f t="shared" si="19"/>
        <v>478.4</v>
      </c>
      <c r="AR52" s="16">
        <f t="shared" si="20"/>
        <v>174</v>
      </c>
      <c r="AS52" s="16"/>
      <c r="AT52" s="16">
        <v>46.6</v>
      </c>
      <c r="AU52" s="16">
        <v>44.8</v>
      </c>
      <c r="AV52" s="16">
        <v>30</v>
      </c>
      <c r="AW52" s="16"/>
    </row>
    <row r="53" spans="1:49">
      <c r="A53" s="62">
        <f>'表格编辑 '!A84</f>
        <v>31</v>
      </c>
      <c r="B53" s="62">
        <f>'表格编辑 '!B84</f>
        <v>51</v>
      </c>
      <c r="C53" s="62" t="str">
        <f>VLOOKUP(B53,映射!A:B,2,FALSE)</f>
        <v>泡沫软泥怪</v>
      </c>
      <c r="D53" s="62">
        <f>'表格编辑 '!E84</f>
        <v>25</v>
      </c>
      <c r="E53" s="62">
        <f>ROUNDUP((VLOOKUP(B53,Sheet1!U:AA,3,FALSE)-2)*(0.042*(D53-1)+0.2)+0.4,0)</f>
        <v>47</v>
      </c>
      <c r="F53" s="62">
        <f>ROUNDUP((VLOOKUP(B53,Sheet1!U:AA,4,FALSE)-2)*(0.042*(D53-1)+0.2)+0.4,0)</f>
        <v>29</v>
      </c>
      <c r="G53" s="62">
        <f>ROUNDUP((VLOOKUP(B53,Sheet1!U:AA,5,FALSE)-2)*(0.042*(D53-1)+0.2)+0.4,0)</f>
        <v>13</v>
      </c>
      <c r="H53" s="62">
        <f>ROUNDUP((VLOOKUP(B53,Sheet1!U:AA,6,FALSE)-2)*(0.042*(D53-1)+0.2)+0.4,0)</f>
        <v>20</v>
      </c>
      <c r="I53" s="62">
        <f>ROUNDUP((VLOOKUP(B53,Sheet1!U:AA,7,FALSE)-2)*(0.042*(D53-1)+0.2)+0.4,0)</f>
        <v>23</v>
      </c>
      <c r="J53" s="62">
        <f>E53*8+F53*2+G53*3+H53*3+I53*1+VLOOKUP(B53,Sheet1!AU:AZ,2,FALSE)</f>
        <v>641</v>
      </c>
      <c r="K53" s="62">
        <f>E53*1+F53*2+G53*2+H53*2+I53*10+VLOOKUP(B53,Sheet1!AU:AZ,3,FALSE)</f>
        <v>432</v>
      </c>
      <c r="L53" s="62">
        <f>E53*0.1+F53*2+G53*0.2+H53*0.26+I53*0.1+VLOOKUP(B53,Sheet1!AU:AZ,4,FALSE)</f>
        <v>99.8</v>
      </c>
      <c r="M53" s="62">
        <f>E53*0.1+F53*0.2+G53*2+H53*0.2+I53*0.1+VLOOKUP(B53,Sheet1!AU:AZ,5,FALSE)</f>
        <v>54.8</v>
      </c>
      <c r="N53" s="62">
        <f>E53*0.1+F53*0.2+G53*0.2+H53*2+I53*0.1+VLOOKUP(B53,Sheet1!AU:AZ,6,FALSE)</f>
        <v>84.4</v>
      </c>
      <c r="O53" s="62">
        <f t="shared" si="28"/>
        <v>2</v>
      </c>
      <c r="P53" s="62">
        <f t="shared" si="29"/>
        <v>35.1</v>
      </c>
      <c r="R53" s="9">
        <f t="shared" si="21"/>
        <v>25</v>
      </c>
      <c r="S53" s="9">
        <f t="shared" si="22"/>
        <v>166.96</v>
      </c>
      <c r="T53" s="9">
        <f t="shared" si="23"/>
        <v>35.6</v>
      </c>
      <c r="U53" s="66">
        <f t="shared" si="24"/>
        <v>252</v>
      </c>
      <c r="V53" s="9">
        <f t="shared" si="25"/>
        <v>302.4</v>
      </c>
      <c r="W53" s="67">
        <f t="shared" si="26"/>
        <v>145</v>
      </c>
      <c r="Y53" s="69">
        <f>VLOOKUP(D53,Sheet2!P:Q,2,FALSE)</f>
        <v>38</v>
      </c>
      <c r="AB53" s="4" t="str">
        <f>IF('表格编辑 '!D84="monster","普通","BOSS")</f>
        <v>普通</v>
      </c>
      <c r="AD53" s="50">
        <v>2</v>
      </c>
      <c r="AE53" s="50" t="s">
        <v>43</v>
      </c>
      <c r="AF53" s="4">
        <f>VLOOKUP(AE53,映射!AN:AO,2,FALSE)</f>
        <v>1</v>
      </c>
      <c r="AG53" s="50">
        <v>1</v>
      </c>
      <c r="AH53" s="70">
        <v>0</v>
      </c>
      <c r="AI53" s="16">
        <f t="shared" si="12"/>
        <v>31</v>
      </c>
      <c r="AJ53" s="16">
        <f t="shared" si="13"/>
        <v>51</v>
      </c>
      <c r="AK53" s="16">
        <f t="shared" si="14"/>
        <v>25</v>
      </c>
      <c r="AL53" s="16" t="str">
        <f t="shared" si="15"/>
        <v>泡沫软泥怪</v>
      </c>
      <c r="AM53" s="16">
        <f t="shared" si="16"/>
        <v>504</v>
      </c>
      <c r="AN53" s="16">
        <f t="shared" si="17"/>
        <v>641</v>
      </c>
      <c r="AO53" s="16">
        <f t="shared" si="27"/>
        <v>-137</v>
      </c>
      <c r="AP53" s="16">
        <f t="shared" si="18"/>
        <v>504</v>
      </c>
      <c r="AQ53" s="16">
        <f t="shared" si="19"/>
        <v>432</v>
      </c>
      <c r="AR53" s="16">
        <f t="shared" si="20"/>
        <v>100</v>
      </c>
      <c r="AS53" s="16"/>
      <c r="AT53" s="16">
        <v>46.6</v>
      </c>
      <c r="AU53" s="16">
        <v>44.8</v>
      </c>
      <c r="AV53" s="16">
        <v>2.5</v>
      </c>
      <c r="AW53" s="16"/>
    </row>
    <row r="54" spans="1:49">
      <c r="A54" s="62">
        <f>'表格编辑 '!A85</f>
        <v>32</v>
      </c>
      <c r="B54" s="62">
        <f>'表格编辑 '!B85</f>
        <v>52</v>
      </c>
      <c r="C54" s="62" t="str">
        <f>VLOOKUP(B54,映射!A:B,2,FALSE)</f>
        <v>刺客阿一</v>
      </c>
      <c r="D54" s="62">
        <f>'表格编辑 '!E85</f>
        <v>26</v>
      </c>
      <c r="E54" s="62">
        <f>ROUNDUP((VLOOKUP(B54,Sheet1!U:AA,3,FALSE)-2)*(0.042*(D54-1)+0.2)+0.4,0)</f>
        <v>38</v>
      </c>
      <c r="F54" s="62">
        <f>ROUNDUP((VLOOKUP(B54,Sheet1!U:AA,4,FALSE)-2)*(0.042*(D54-1)+0.2)+0.4,0)</f>
        <v>42</v>
      </c>
      <c r="G54" s="62">
        <f>ROUNDUP((VLOOKUP(B54,Sheet1!U:AA,5,FALSE)-2)*(0.042*(D54-1)+0.2)+0.4,0)</f>
        <v>21</v>
      </c>
      <c r="H54" s="62">
        <f>ROUNDUP((VLOOKUP(B54,Sheet1!U:AA,6,FALSE)-2)*(0.042*(D54-1)+0.2)+0.4,0)</f>
        <v>20</v>
      </c>
      <c r="I54" s="62">
        <f>ROUNDUP((VLOOKUP(B54,Sheet1!U:AA,7,FALSE)-2)*(0.042*(D54-1)+0.2)+0.4,0)</f>
        <v>21</v>
      </c>
      <c r="J54" s="62">
        <f>E54*8+F54*2+G54*3+H54*3+I54*1+VLOOKUP(B54,Sheet1!AU:AZ,2,FALSE)</f>
        <v>552</v>
      </c>
      <c r="K54" s="62">
        <f>E54*1+F54*2+G54*2+H54*2+I54*10+VLOOKUP(B54,Sheet1!AU:AZ,3,FALSE)</f>
        <v>434</v>
      </c>
      <c r="L54" s="62">
        <f>E54*0.1+F54*2+G54*0.2+H54*0.26+I54*0.1+VLOOKUP(B54,Sheet1!AU:AZ,4,FALSE)</f>
        <v>119.3</v>
      </c>
      <c r="M54" s="62">
        <f>E54*0.1+F54*0.2+G54*2+H54*0.2+I54*0.1+VLOOKUP(B54,Sheet1!AU:AZ,5,FALSE)</f>
        <v>80.3</v>
      </c>
      <c r="N54" s="62">
        <f>E54*0.1+F54*0.2+G54*0.2+H54*2+I54*0.1+VLOOKUP(B54,Sheet1!AU:AZ,6,FALSE)</f>
        <v>78.5</v>
      </c>
      <c r="O54" s="62">
        <f t="shared" si="28"/>
        <v>3.4</v>
      </c>
      <c r="P54" s="62">
        <f t="shared" si="29"/>
        <v>26</v>
      </c>
      <c r="R54" s="9">
        <f t="shared" si="21"/>
        <v>26</v>
      </c>
      <c r="S54" s="9">
        <f t="shared" si="22"/>
        <v>171.48</v>
      </c>
      <c r="T54" s="9">
        <f t="shared" si="23"/>
        <v>36.4</v>
      </c>
      <c r="U54" s="66">
        <f t="shared" si="24"/>
        <v>214</v>
      </c>
      <c r="V54" s="9">
        <f t="shared" si="25"/>
        <v>256.8</v>
      </c>
      <c r="W54" s="67">
        <f t="shared" si="26"/>
        <v>187</v>
      </c>
      <c r="Y54" s="69">
        <f>VLOOKUP(D54,Sheet2!P:Q,2,FALSE)</f>
        <v>38</v>
      </c>
      <c r="AB54" s="4" t="str">
        <f>IF('表格编辑 '!D85="monster","普通","BOSS")</f>
        <v>BOSS</v>
      </c>
      <c r="AD54" s="50">
        <v>5</v>
      </c>
      <c r="AE54" s="50" t="s">
        <v>45</v>
      </c>
      <c r="AF54" s="4">
        <f>VLOOKUP(AE54,映射!AN:AO,2,FALSE)</f>
        <v>1.3</v>
      </c>
      <c r="AG54" s="50">
        <v>3</v>
      </c>
      <c r="AH54" s="70">
        <v>1</v>
      </c>
      <c r="AI54" s="16">
        <f t="shared" si="12"/>
        <v>32</v>
      </c>
      <c r="AJ54" s="16">
        <f t="shared" si="13"/>
        <v>52</v>
      </c>
      <c r="AK54" s="16">
        <f t="shared" si="14"/>
        <v>26</v>
      </c>
      <c r="AL54" s="16" t="str">
        <f t="shared" si="15"/>
        <v>刺客阿一</v>
      </c>
      <c r="AM54" s="16">
        <f t="shared" si="16"/>
        <v>4173</v>
      </c>
      <c r="AN54" s="16">
        <f t="shared" si="17"/>
        <v>717.6</v>
      </c>
      <c r="AO54" s="16">
        <f t="shared" si="27"/>
        <v>3455.4</v>
      </c>
      <c r="AP54" s="16">
        <f t="shared" si="18"/>
        <v>4007.4</v>
      </c>
      <c r="AQ54" s="16">
        <f t="shared" si="19"/>
        <v>564.2</v>
      </c>
      <c r="AR54" s="16">
        <f t="shared" si="20"/>
        <v>179</v>
      </c>
      <c r="AS54" s="16"/>
      <c r="AT54" s="16">
        <v>47</v>
      </c>
      <c r="AU54" s="16">
        <v>45.2</v>
      </c>
      <c r="AV54" s="16">
        <v>30</v>
      </c>
      <c r="AW54" s="16"/>
    </row>
    <row r="55" spans="1:49">
      <c r="A55" s="62">
        <f>'表格编辑 '!A86</f>
        <v>33</v>
      </c>
      <c r="B55" s="62">
        <f>'表格编辑 '!B86</f>
        <v>20</v>
      </c>
      <c r="C55" s="62" t="str">
        <f>VLOOKUP(B55,映射!A:B,2,FALSE)</f>
        <v>盗匪</v>
      </c>
      <c r="D55" s="62">
        <f>'表格编辑 '!E86</f>
        <v>26</v>
      </c>
      <c r="E55" s="62">
        <f>ROUNDUP((VLOOKUP(B55,Sheet1!U:AA,3,FALSE)-2)*(0.042*(D55-1)+0.2)+0.4,0)</f>
        <v>32</v>
      </c>
      <c r="F55" s="62">
        <f>ROUNDUP((VLOOKUP(B55,Sheet1!U:AA,4,FALSE)-2)*(0.042*(D55-1)+0.2)+0.4,0)</f>
        <v>32</v>
      </c>
      <c r="G55" s="62">
        <f>ROUNDUP((VLOOKUP(B55,Sheet1!U:AA,5,FALSE)-2)*(0.042*(D55-1)+0.2)+0.4,0)</f>
        <v>32</v>
      </c>
      <c r="H55" s="62">
        <f>ROUNDUP((VLOOKUP(B55,Sheet1!U:AA,6,FALSE)-2)*(0.042*(D55-1)+0.2)+0.4,0)</f>
        <v>20</v>
      </c>
      <c r="I55" s="62">
        <f>ROUNDUP((VLOOKUP(B55,Sheet1!U:AA,7,FALSE)-2)*(0.042*(D55-1)+0.2)+0.4,0)</f>
        <v>7</v>
      </c>
      <c r="J55" s="62">
        <f>E55*8+F55*2+G55*3+H55*3+I55*1+VLOOKUP(B55,Sheet1!AU:AZ,2,FALSE)</f>
        <v>503</v>
      </c>
      <c r="K55" s="62">
        <f>E55*1+F55*2+G55*2+H55*2+I55*10+VLOOKUP(B55,Sheet1!AU:AZ,3,FALSE)</f>
        <v>290</v>
      </c>
      <c r="L55" s="62">
        <f>E55*0.1+F55*2+G55*0.2+H55*0.26+I55*0.1+VLOOKUP(B55,Sheet1!AU:AZ,4,FALSE)</f>
        <v>99.5</v>
      </c>
      <c r="M55" s="62">
        <f>E55*0.1+F55*0.2+G55*2+H55*0.2+I55*0.1+VLOOKUP(B55,Sheet1!AU:AZ,5,FALSE)</f>
        <v>98.3</v>
      </c>
      <c r="N55" s="62">
        <f>E55*0.1+F55*0.2+G55*0.2+H55*2+I55*0.1+VLOOKUP(B55,Sheet1!AU:AZ,6,FALSE)</f>
        <v>76.7</v>
      </c>
      <c r="O55" s="62">
        <f t="shared" si="28"/>
        <v>-2.8</v>
      </c>
      <c r="P55" s="62">
        <f t="shared" si="29"/>
        <v>22.5</v>
      </c>
      <c r="R55" s="9">
        <f t="shared" si="21"/>
        <v>26</v>
      </c>
      <c r="S55" s="9">
        <f t="shared" si="22"/>
        <v>171.48</v>
      </c>
      <c r="T55" s="9">
        <f t="shared" si="23"/>
        <v>36.4</v>
      </c>
      <c r="U55" s="66">
        <f t="shared" si="24"/>
        <v>189</v>
      </c>
      <c r="V55" s="9">
        <f t="shared" si="25"/>
        <v>226.8</v>
      </c>
      <c r="W55" s="67">
        <f t="shared" si="26"/>
        <v>143</v>
      </c>
      <c r="Y55" s="69">
        <f>VLOOKUP(D55,Sheet2!P:Q,2,FALSE)</f>
        <v>38</v>
      </c>
      <c r="AB55" s="4" t="str">
        <f>IF('表格编辑 '!D86="monster","普通","BOSS")</f>
        <v>普通</v>
      </c>
      <c r="AD55" s="50">
        <v>2</v>
      </c>
      <c r="AE55" s="50" t="s">
        <v>43</v>
      </c>
      <c r="AF55" s="4">
        <f>VLOOKUP(AE55,映射!AN:AO,2,FALSE)</f>
        <v>1</v>
      </c>
      <c r="AG55" s="50">
        <v>1</v>
      </c>
      <c r="AH55" s="70">
        <v>0</v>
      </c>
      <c r="AI55" s="16">
        <f t="shared" si="12"/>
        <v>33</v>
      </c>
      <c r="AJ55" s="16">
        <f t="shared" si="13"/>
        <v>20</v>
      </c>
      <c r="AK55" s="16">
        <f t="shared" si="14"/>
        <v>26</v>
      </c>
      <c r="AL55" s="16" t="str">
        <f t="shared" si="15"/>
        <v>盗匪</v>
      </c>
      <c r="AM55" s="16">
        <f t="shared" si="16"/>
        <v>378</v>
      </c>
      <c r="AN55" s="16">
        <f t="shared" si="17"/>
        <v>503</v>
      </c>
      <c r="AO55" s="16">
        <f t="shared" si="27"/>
        <v>-125</v>
      </c>
      <c r="AP55" s="16">
        <f t="shared" si="18"/>
        <v>378</v>
      </c>
      <c r="AQ55" s="16">
        <f t="shared" si="19"/>
        <v>290</v>
      </c>
      <c r="AR55" s="16">
        <f t="shared" si="20"/>
        <v>100</v>
      </c>
      <c r="AS55" s="16"/>
      <c r="AT55" s="16">
        <v>47</v>
      </c>
      <c r="AU55" s="16">
        <v>45.2</v>
      </c>
      <c r="AV55" s="16">
        <v>1.8</v>
      </c>
      <c r="AW55" s="16"/>
    </row>
    <row r="56" spans="1:49">
      <c r="A56" s="62">
        <f>'表格编辑 '!A87</f>
        <v>34</v>
      </c>
      <c r="B56" s="62">
        <f>'表格编辑 '!B87</f>
        <v>54</v>
      </c>
      <c r="C56" s="62" t="str">
        <f>VLOOKUP(B56,映射!A:B,2,FALSE)</f>
        <v>毒蘑菇</v>
      </c>
      <c r="D56" s="62">
        <f>'表格编辑 '!E87</f>
        <v>27</v>
      </c>
      <c r="E56" s="62">
        <f>ROUNDUP((VLOOKUP(B56,Sheet1!U:AA,3,FALSE)-2)*(0.042*(D56-1)+0.2)+0.4,0)</f>
        <v>46</v>
      </c>
      <c r="F56" s="62">
        <f>ROUNDUP((VLOOKUP(B56,Sheet1!U:AA,4,FALSE)-2)*(0.042*(D56-1)+0.2)+0.4,0)</f>
        <v>14</v>
      </c>
      <c r="G56" s="62">
        <f>ROUNDUP((VLOOKUP(B56,Sheet1!U:AA,5,FALSE)-2)*(0.042*(D56-1)+0.2)+0.4,0)</f>
        <v>14</v>
      </c>
      <c r="H56" s="62">
        <f>ROUNDUP((VLOOKUP(B56,Sheet1!U:AA,6,FALSE)-2)*(0.042*(D56-1)+0.2)+0.4,0)</f>
        <v>20</v>
      </c>
      <c r="I56" s="62">
        <f>ROUNDUP((VLOOKUP(B56,Sheet1!U:AA,7,FALSE)-2)*(0.042*(D56-1)+0.2)+0.4,0)</f>
        <v>46</v>
      </c>
      <c r="J56" s="62">
        <f>E56*8+F56*2+G56*3+H56*3+I56*1+VLOOKUP(B56,Sheet1!AU:AZ,2,FALSE)</f>
        <v>621</v>
      </c>
      <c r="K56" s="62">
        <f>E56*1+F56*2+G56*2+H56*2+I56*10+VLOOKUP(B56,Sheet1!AU:AZ,3,FALSE)</f>
        <v>660</v>
      </c>
      <c r="L56" s="62">
        <f>E56*0.1+F56*2+G56*0.2+H56*0.26+I56*0.1+VLOOKUP(B56,Sheet1!AU:AZ,4,FALSE)</f>
        <v>57.2</v>
      </c>
      <c r="M56" s="62">
        <f>E56*0.1+F56*0.2+G56*2+H56*0.2+I56*0.1+VLOOKUP(B56,Sheet1!AU:AZ,5,FALSE)</f>
        <v>56</v>
      </c>
      <c r="N56" s="62">
        <f>E56*0.1+F56*0.2+G56*0.2+H56*2+I56*0.1+VLOOKUP(B56,Sheet1!AU:AZ,6,FALSE)</f>
        <v>81.8</v>
      </c>
      <c r="O56" s="62">
        <f t="shared" si="28"/>
        <v>22.4</v>
      </c>
      <c r="P56" s="62">
        <f t="shared" si="29"/>
        <v>33.4</v>
      </c>
      <c r="R56" s="9">
        <f t="shared" si="21"/>
        <v>27</v>
      </c>
      <c r="S56" s="9">
        <f t="shared" si="22"/>
        <v>176</v>
      </c>
      <c r="T56" s="9">
        <f t="shared" si="23"/>
        <v>37.2</v>
      </c>
      <c r="U56" s="66">
        <f t="shared" si="24"/>
        <v>270</v>
      </c>
      <c r="V56" s="9">
        <f t="shared" si="25"/>
        <v>324</v>
      </c>
      <c r="W56" s="67">
        <f t="shared" si="26"/>
        <v>59</v>
      </c>
      <c r="Y56" s="69">
        <f>VLOOKUP(D56,Sheet2!P:Q,2,FALSE)</f>
        <v>38</v>
      </c>
      <c r="AB56" s="4" t="str">
        <f>IF('表格编辑 '!D87="monster","普通","BOSS")</f>
        <v>普通</v>
      </c>
      <c r="AD56" s="50">
        <v>2</v>
      </c>
      <c r="AE56" s="50" t="s">
        <v>43</v>
      </c>
      <c r="AF56" s="4">
        <f>VLOOKUP(AE56,映射!AN:AO,2,FALSE)</f>
        <v>1</v>
      </c>
      <c r="AG56" s="50">
        <v>1</v>
      </c>
      <c r="AH56" s="70">
        <v>0</v>
      </c>
      <c r="AI56" s="16">
        <f t="shared" si="12"/>
        <v>34</v>
      </c>
      <c r="AJ56" s="16">
        <f t="shared" si="13"/>
        <v>54</v>
      </c>
      <c r="AK56" s="16">
        <f t="shared" si="14"/>
        <v>27</v>
      </c>
      <c r="AL56" s="16" t="str">
        <f t="shared" si="15"/>
        <v>毒蘑菇</v>
      </c>
      <c r="AM56" s="16">
        <f t="shared" si="16"/>
        <v>540</v>
      </c>
      <c r="AN56" s="16">
        <f t="shared" si="17"/>
        <v>621</v>
      </c>
      <c r="AO56" s="16">
        <f t="shared" si="27"/>
        <v>-81</v>
      </c>
      <c r="AP56" s="16">
        <f t="shared" si="18"/>
        <v>540</v>
      </c>
      <c r="AQ56" s="16">
        <f t="shared" si="19"/>
        <v>660</v>
      </c>
      <c r="AR56" s="16">
        <f t="shared" si="20"/>
        <v>58</v>
      </c>
      <c r="AS56" s="16"/>
      <c r="AT56" s="16">
        <v>49.8</v>
      </c>
      <c r="AU56" s="16">
        <v>48</v>
      </c>
      <c r="AV56" s="16">
        <v>2.2</v>
      </c>
      <c r="AW56" s="16"/>
    </row>
    <row r="57" spans="1:49">
      <c r="A57" s="62">
        <f>'表格编辑 '!A88</f>
        <v>35</v>
      </c>
      <c r="B57" s="62">
        <f>'表格编辑 '!B88</f>
        <v>55</v>
      </c>
      <c r="C57" s="62" t="str">
        <f>VLOOKUP(B57,映射!A:B,2,FALSE)</f>
        <v>行尸</v>
      </c>
      <c r="D57" s="62">
        <f>'表格编辑 '!E88</f>
        <v>27</v>
      </c>
      <c r="E57" s="62">
        <f>ROUNDUP((VLOOKUP(B57,Sheet1!U:AA,3,FALSE)-2)*(0.042*(D57-1)+0.2)+0.4,0)</f>
        <v>49</v>
      </c>
      <c r="F57" s="62">
        <f>ROUNDUP((VLOOKUP(B57,Sheet1!U:AA,4,FALSE)-2)*(0.042*(D57-1)+0.2)+0.4,0)</f>
        <v>40</v>
      </c>
      <c r="G57" s="62">
        <f>ROUNDUP((VLOOKUP(B57,Sheet1!U:AA,5,FALSE)-2)*(0.042*(D57-1)+0.2)+0.4,0)</f>
        <v>16</v>
      </c>
      <c r="H57" s="62">
        <f>ROUNDUP((VLOOKUP(B57,Sheet1!U:AA,6,FALSE)-2)*(0.042*(D57-1)+0.2)+0.4,0)</f>
        <v>9</v>
      </c>
      <c r="I57" s="62">
        <f>ROUNDUP((VLOOKUP(B57,Sheet1!U:AA,7,FALSE)-2)*(0.042*(D57-1)+0.2)+0.4,0)</f>
        <v>20</v>
      </c>
      <c r="J57" s="62">
        <f>E57*8+F57*2+G57*3+H57*3+I57*1+VLOOKUP(B57,Sheet1!AU:AZ,2,FALSE)</f>
        <v>587</v>
      </c>
      <c r="K57" s="62">
        <f>E57*1+F57*2+G57*2+H57*2+I57*10+VLOOKUP(B57,Sheet1!AU:AZ,3,FALSE)</f>
        <v>399</v>
      </c>
      <c r="L57" s="62">
        <f>E57*0.1+F57*2+G57*0.2+H57*0.26+I57*0.1+VLOOKUP(B57,Sheet1!AU:AZ,4,FALSE)</f>
        <v>112.44</v>
      </c>
      <c r="M57" s="62">
        <f>E57*0.1+F57*0.2+G57*2+H57*0.2+I57*0.1+VLOOKUP(B57,Sheet1!AU:AZ,5,FALSE)</f>
        <v>68.7</v>
      </c>
      <c r="N57" s="62">
        <f>E57*0.1+F57*0.2+G57*0.2+H57*2+I57*0.1+VLOOKUP(B57,Sheet1!AU:AZ,6,FALSE)</f>
        <v>56.1</v>
      </c>
      <c r="O57" s="62">
        <f t="shared" si="28"/>
        <v>-0.399999999999999</v>
      </c>
      <c r="P57" s="62">
        <f t="shared" si="29"/>
        <v>33.4</v>
      </c>
      <c r="R57" s="9">
        <f t="shared" si="21"/>
        <v>27</v>
      </c>
      <c r="S57" s="9">
        <f t="shared" si="22"/>
        <v>176</v>
      </c>
      <c r="T57" s="9">
        <f t="shared" si="23"/>
        <v>37.2</v>
      </c>
      <c r="U57" s="66">
        <f t="shared" si="24"/>
        <v>243</v>
      </c>
      <c r="V57" s="9">
        <f t="shared" si="25"/>
        <v>291.6</v>
      </c>
      <c r="W57" s="67">
        <f t="shared" si="26"/>
        <v>170</v>
      </c>
      <c r="Y57" s="69">
        <f>VLOOKUP(D57,Sheet2!P:Q,2,FALSE)</f>
        <v>38</v>
      </c>
      <c r="AB57" s="4" t="str">
        <f>IF('表格编辑 '!D88="monster","普通","BOSS")</f>
        <v>普通</v>
      </c>
      <c r="AD57" s="50">
        <v>2</v>
      </c>
      <c r="AE57" s="50" t="s">
        <v>43</v>
      </c>
      <c r="AF57" s="4">
        <f>VLOOKUP(AE57,映射!AN:AO,2,FALSE)</f>
        <v>1</v>
      </c>
      <c r="AG57" s="50">
        <v>1</v>
      </c>
      <c r="AH57" s="70">
        <v>0</v>
      </c>
      <c r="AI57" s="16">
        <f t="shared" si="12"/>
        <v>35</v>
      </c>
      <c r="AJ57" s="16">
        <f t="shared" si="13"/>
        <v>55</v>
      </c>
      <c r="AK57" s="16">
        <f t="shared" si="14"/>
        <v>27</v>
      </c>
      <c r="AL57" s="16" t="str">
        <f t="shared" si="15"/>
        <v>行尸</v>
      </c>
      <c r="AM57" s="16">
        <f t="shared" si="16"/>
        <v>486</v>
      </c>
      <c r="AN57" s="16">
        <f t="shared" si="17"/>
        <v>587</v>
      </c>
      <c r="AO57" s="16">
        <f t="shared" si="27"/>
        <v>-101</v>
      </c>
      <c r="AP57" s="16">
        <f t="shared" si="18"/>
        <v>486</v>
      </c>
      <c r="AQ57" s="16">
        <f t="shared" si="19"/>
        <v>399</v>
      </c>
      <c r="AR57" s="16">
        <f t="shared" si="20"/>
        <v>113</v>
      </c>
      <c r="AS57" s="16"/>
      <c r="AT57" s="16">
        <v>49.8</v>
      </c>
      <c r="AU57" s="16">
        <v>48</v>
      </c>
      <c r="AV57" s="16">
        <v>2.2</v>
      </c>
      <c r="AW57" s="16"/>
    </row>
    <row r="58" spans="1:49">
      <c r="A58" s="62">
        <f>'表格编辑 '!A89</f>
        <v>36</v>
      </c>
      <c r="B58" s="62">
        <f>'表格编辑 '!B89</f>
        <v>3</v>
      </c>
      <c r="C58" s="62" t="str">
        <f>VLOOKUP(B58,映射!A:B,2,FALSE)</f>
        <v>哥布林</v>
      </c>
      <c r="D58" s="62">
        <f>'表格编辑 '!E89</f>
        <v>27</v>
      </c>
      <c r="E58" s="62">
        <f>ROUNDUP((VLOOKUP(B58,Sheet1!U:AA,3,FALSE)-2)*(0.042*(D58-1)+0.2)+0.4,0)</f>
        <v>33</v>
      </c>
      <c r="F58" s="62">
        <f>ROUNDUP((VLOOKUP(B58,Sheet1!U:AA,4,FALSE)-2)*(0.042*(D58-1)+0.2)+0.4,0)</f>
        <v>33</v>
      </c>
      <c r="G58" s="62">
        <f>ROUNDUP((VLOOKUP(B58,Sheet1!U:AA,5,FALSE)-2)*(0.042*(D58-1)+0.2)+0.4,0)</f>
        <v>33</v>
      </c>
      <c r="H58" s="62">
        <f>ROUNDUP((VLOOKUP(B58,Sheet1!U:AA,6,FALSE)-2)*(0.042*(D58-1)+0.2)+0.4,0)</f>
        <v>20</v>
      </c>
      <c r="I58" s="62">
        <f>ROUNDUP((VLOOKUP(B58,Sheet1!U:AA,7,FALSE)-2)*(0.042*(D58-1)+0.2)+0.4,0)</f>
        <v>14</v>
      </c>
      <c r="J58" s="62">
        <f>E58*8+F58*2+G58*3+H58*3+I58*1+VLOOKUP(B58,Sheet1!AU:AZ,2,FALSE)</f>
        <v>561</v>
      </c>
      <c r="K58" s="62">
        <f>E58*1+F58*2+G58*2+H58*2+I58*10+VLOOKUP(B58,Sheet1!AU:AZ,3,FALSE)</f>
        <v>364</v>
      </c>
      <c r="L58" s="62">
        <f>E58*0.1+F58*2+G58*0.2+H58*0.26+I58*0.1+VLOOKUP(B58,Sheet1!AU:AZ,4,FALSE)</f>
        <v>111.5</v>
      </c>
      <c r="M58" s="62">
        <f>E58*0.1+F58*0.2+G58*2+H58*0.2+I58*0.1+VLOOKUP(B58,Sheet1!AU:AZ,5,FALSE)</f>
        <v>110.3</v>
      </c>
      <c r="N58" s="62">
        <f>E58*0.1+F58*0.2+G58*0.2+H58*2+I58*0.1+VLOOKUP(B58,Sheet1!AU:AZ,6,FALSE)</f>
        <v>84.9</v>
      </c>
      <c r="O58" s="62">
        <f t="shared" si="28"/>
        <v>2.6</v>
      </c>
      <c r="P58" s="62">
        <f t="shared" si="29"/>
        <v>22.4</v>
      </c>
      <c r="R58" s="9">
        <f t="shared" si="21"/>
        <v>27</v>
      </c>
      <c r="S58" s="9">
        <f t="shared" si="22"/>
        <v>176</v>
      </c>
      <c r="T58" s="9">
        <f t="shared" si="23"/>
        <v>37.2</v>
      </c>
      <c r="U58" s="66">
        <f t="shared" si="24"/>
        <v>183</v>
      </c>
      <c r="V58" s="9">
        <f t="shared" si="25"/>
        <v>219.6</v>
      </c>
      <c r="W58" s="67">
        <f t="shared" si="26"/>
        <v>168</v>
      </c>
      <c r="Y58" s="69">
        <f>VLOOKUP(D58,Sheet2!P:Q,2,FALSE)</f>
        <v>38</v>
      </c>
      <c r="AB58" s="4" t="str">
        <f>IF('表格编辑 '!D89="monster","普通","BOSS")</f>
        <v>普通</v>
      </c>
      <c r="AD58" s="50">
        <v>2</v>
      </c>
      <c r="AE58" s="50" t="s">
        <v>43</v>
      </c>
      <c r="AF58" s="4">
        <f>VLOOKUP(AE58,映射!AN:AO,2,FALSE)</f>
        <v>1</v>
      </c>
      <c r="AG58" s="50">
        <v>1</v>
      </c>
      <c r="AH58" s="70">
        <v>0</v>
      </c>
      <c r="AI58" s="16">
        <f t="shared" si="12"/>
        <v>36</v>
      </c>
      <c r="AJ58" s="16">
        <f t="shared" si="13"/>
        <v>3</v>
      </c>
      <c r="AK58" s="16">
        <f t="shared" si="14"/>
        <v>27</v>
      </c>
      <c r="AL58" s="16" t="str">
        <f t="shared" si="15"/>
        <v>哥布林</v>
      </c>
      <c r="AM58" s="16">
        <f t="shared" si="16"/>
        <v>366</v>
      </c>
      <c r="AN58" s="16">
        <f t="shared" si="17"/>
        <v>561</v>
      </c>
      <c r="AO58" s="16">
        <f t="shared" si="27"/>
        <v>-195</v>
      </c>
      <c r="AP58" s="16">
        <f t="shared" si="18"/>
        <v>366</v>
      </c>
      <c r="AQ58" s="16">
        <f t="shared" si="19"/>
        <v>364</v>
      </c>
      <c r="AR58" s="16">
        <f t="shared" si="20"/>
        <v>112</v>
      </c>
      <c r="AS58" s="16"/>
      <c r="AT58" s="16">
        <v>49.8</v>
      </c>
      <c r="AU58" s="16">
        <v>48</v>
      </c>
      <c r="AV58" s="16">
        <v>2.2</v>
      </c>
      <c r="AW58" s="16"/>
    </row>
    <row r="59" spans="1:49">
      <c r="A59" s="62">
        <f>'表格编辑 '!A90</f>
        <v>37</v>
      </c>
      <c r="B59" s="62">
        <f>'表格编辑 '!B90</f>
        <v>57</v>
      </c>
      <c r="C59" s="62" t="str">
        <f>VLOOKUP(B59,映射!A:B,2,FALSE)</f>
        <v>食人魔法师波坎</v>
      </c>
      <c r="D59" s="62">
        <f>'表格编辑 '!E90</f>
        <v>28</v>
      </c>
      <c r="E59" s="62">
        <f>ROUNDUP((VLOOKUP(B59,Sheet1!U:AA,3,FALSE)-2)*(0.042*(D59-1)+0.2)+0.4,0)</f>
        <v>22</v>
      </c>
      <c r="F59" s="62">
        <f>ROUNDUP((VLOOKUP(B59,Sheet1!U:AA,4,FALSE)-2)*(0.042*(D59-1)+0.2)+0.4,0)</f>
        <v>21</v>
      </c>
      <c r="G59" s="62">
        <f>ROUNDUP((VLOOKUP(B59,Sheet1!U:AA,5,FALSE)-2)*(0.042*(D59-1)+0.2)+0.4,0)</f>
        <v>22</v>
      </c>
      <c r="H59" s="62">
        <f>ROUNDUP((VLOOKUP(B59,Sheet1!U:AA,6,FALSE)-2)*(0.042*(D59-1)+0.2)+0.4,0)</f>
        <v>41</v>
      </c>
      <c r="I59" s="62">
        <f>ROUNDUP((VLOOKUP(B59,Sheet1!U:AA,7,FALSE)-2)*(0.042*(D59-1)+0.2)+0.4,0)</f>
        <v>45</v>
      </c>
      <c r="J59" s="62">
        <f>E59*8+F59*2+G59*3+H59*3+I59*1+VLOOKUP(B59,Sheet1!AU:AZ,2,FALSE)</f>
        <v>472</v>
      </c>
      <c r="K59" s="62">
        <f>E59*1+F59*2+G59*2+H59*2+I59*10+VLOOKUP(B59,Sheet1!AU:AZ,3,FALSE)</f>
        <v>660</v>
      </c>
      <c r="L59" s="62">
        <f>E59*0.1+F59*2+G59*0.2+H59*0.26+I59*0.1+VLOOKUP(B59,Sheet1!AU:AZ,4,FALSE)</f>
        <v>83.76</v>
      </c>
      <c r="M59" s="62">
        <f>E59*0.1+F59*0.2+G59*2+H59*0.2+I59*0.1+VLOOKUP(B59,Sheet1!AU:AZ,5,FALSE)</f>
        <v>83.1</v>
      </c>
      <c r="N59" s="62">
        <f>E59*0.1+F59*0.2+G59*0.2+H59*2+I59*0.1+VLOOKUP(B59,Sheet1!AU:AZ,6,FALSE)</f>
        <v>117.3</v>
      </c>
      <c r="O59" s="62">
        <f t="shared" si="28"/>
        <v>27.6</v>
      </c>
      <c r="P59" s="62">
        <f t="shared" si="29"/>
        <v>17</v>
      </c>
      <c r="R59" s="9">
        <f t="shared" si="21"/>
        <v>28</v>
      </c>
      <c r="S59" s="9">
        <f t="shared" si="22"/>
        <v>180.52</v>
      </c>
      <c r="T59" s="9">
        <f t="shared" si="23"/>
        <v>38</v>
      </c>
      <c r="U59" s="66">
        <f t="shared" si="24"/>
        <v>227</v>
      </c>
      <c r="V59" s="9">
        <f t="shared" si="25"/>
        <v>272.4</v>
      </c>
      <c r="W59" s="67">
        <f t="shared" si="26"/>
        <v>107</v>
      </c>
      <c r="Y59" s="69">
        <f>VLOOKUP(D59,Sheet2!P:Q,2,FALSE)</f>
        <v>38</v>
      </c>
      <c r="AB59" s="4" t="str">
        <f>IF('表格编辑 '!D90="monster","普通","BOSS")</f>
        <v>BOSS</v>
      </c>
      <c r="AD59" s="50">
        <v>5</v>
      </c>
      <c r="AE59" s="50" t="s">
        <v>45</v>
      </c>
      <c r="AF59" s="4">
        <f>VLOOKUP(AE59,映射!AN:AO,2,FALSE)</f>
        <v>1.3</v>
      </c>
      <c r="AG59" s="50">
        <v>3</v>
      </c>
      <c r="AH59" s="70">
        <v>1</v>
      </c>
      <c r="AI59" s="16">
        <f t="shared" si="12"/>
        <v>37</v>
      </c>
      <c r="AJ59" s="16">
        <f t="shared" si="13"/>
        <v>57</v>
      </c>
      <c r="AK59" s="16">
        <f t="shared" si="14"/>
        <v>28</v>
      </c>
      <c r="AL59" s="16" t="str">
        <f t="shared" si="15"/>
        <v>食人魔法师波坎</v>
      </c>
      <c r="AM59" s="16">
        <f t="shared" si="16"/>
        <v>4426.5</v>
      </c>
      <c r="AN59" s="16">
        <f t="shared" si="17"/>
        <v>613.6</v>
      </c>
      <c r="AO59" s="16">
        <f t="shared" si="27"/>
        <v>3812.9</v>
      </c>
      <c r="AP59" s="16">
        <f t="shared" si="18"/>
        <v>4284.9</v>
      </c>
      <c r="AQ59" s="16">
        <f t="shared" si="19"/>
        <v>858</v>
      </c>
      <c r="AR59" s="16">
        <f t="shared" si="20"/>
        <v>126</v>
      </c>
      <c r="AS59" s="16"/>
      <c r="AT59" s="16">
        <v>52.2</v>
      </c>
      <c r="AU59" s="16">
        <v>48.6</v>
      </c>
      <c r="AV59" s="16">
        <v>30</v>
      </c>
      <c r="AW59" s="16"/>
    </row>
    <row r="60" spans="1:49">
      <c r="A60" s="62">
        <f>'表格编辑 '!A91</f>
        <v>38</v>
      </c>
      <c r="B60" s="62">
        <f>'表格编辑 '!B91</f>
        <v>58</v>
      </c>
      <c r="C60" s="62" t="str">
        <f>VLOOKUP(B60,映射!A:B,2,FALSE)</f>
        <v>鬼影</v>
      </c>
      <c r="D60" s="62">
        <f>'表格编辑 '!E91</f>
        <v>28</v>
      </c>
      <c r="E60" s="62">
        <f>ROUNDUP((VLOOKUP(B60,Sheet1!U:AA,3,FALSE)-2)*(0.042*(D60-1)+0.2)+0.4,0)</f>
        <v>32</v>
      </c>
      <c r="F60" s="62">
        <f>ROUNDUP((VLOOKUP(B60,Sheet1!U:AA,4,FALSE)-2)*(0.042*(D60-1)+0.2)+0.4,0)</f>
        <v>29</v>
      </c>
      <c r="G60" s="62">
        <f>ROUNDUP((VLOOKUP(B60,Sheet1!U:AA,5,FALSE)-2)*(0.042*(D60-1)+0.2)+0.4,0)</f>
        <v>29</v>
      </c>
      <c r="H60" s="62">
        <f>ROUNDUP((VLOOKUP(B60,Sheet1!U:AA,6,FALSE)-2)*(0.042*(D60-1)+0.2)+0.4,0)</f>
        <v>29</v>
      </c>
      <c r="I60" s="62">
        <f>ROUNDUP((VLOOKUP(B60,Sheet1!U:AA,7,FALSE)-2)*(0.042*(D60-1)+0.2)+0.4,0)</f>
        <v>33</v>
      </c>
      <c r="J60" s="62">
        <f>E60*8+F60*2+G60*3+H60*3+I60*1+VLOOKUP(B60,Sheet1!AU:AZ,2,FALSE)</f>
        <v>576</v>
      </c>
      <c r="K60" s="62">
        <f>E60*1+F60*2+G60*2+H60*2+I60*10+VLOOKUP(B60,Sheet1!AU:AZ,3,FALSE)</f>
        <v>580</v>
      </c>
      <c r="L60" s="62">
        <f>E60*0.1+F60*2+G60*0.2+H60*0.26+I60*0.1+VLOOKUP(B60,Sheet1!AU:AZ,4,FALSE)</f>
        <v>102.84</v>
      </c>
      <c r="M60" s="62">
        <f>E60*0.1+F60*0.2+G60*2+H60*0.2+I60*0.1+VLOOKUP(B60,Sheet1!AU:AZ,5,FALSE)</f>
        <v>101.1</v>
      </c>
      <c r="N60" s="62">
        <f>E60*0.1+F60*0.2+G60*0.2+H60*2+I60*0.1+VLOOKUP(B60,Sheet1!AU:AZ,6,FALSE)</f>
        <v>112.1</v>
      </c>
      <c r="O60" s="62">
        <f t="shared" si="28"/>
        <v>16.8</v>
      </c>
      <c r="P60" s="62">
        <f t="shared" si="29"/>
        <v>22.3</v>
      </c>
      <c r="R60" s="9">
        <f t="shared" si="21"/>
        <v>28</v>
      </c>
      <c r="S60" s="9">
        <f t="shared" si="22"/>
        <v>180.52</v>
      </c>
      <c r="T60" s="9">
        <f t="shared" si="23"/>
        <v>38</v>
      </c>
      <c r="U60" s="66">
        <f t="shared" si="24"/>
        <v>202</v>
      </c>
      <c r="V60" s="9">
        <f t="shared" si="25"/>
        <v>242.4</v>
      </c>
      <c r="W60" s="67">
        <f t="shared" si="26"/>
        <v>147</v>
      </c>
      <c r="Y60" s="69">
        <f>VLOOKUP(D60,Sheet2!P:Q,2,FALSE)</f>
        <v>38</v>
      </c>
      <c r="AB60" s="4" t="str">
        <f>IF('表格编辑 '!D91="monster","普通","BOSS")</f>
        <v>普通</v>
      </c>
      <c r="AD60" s="50">
        <v>2</v>
      </c>
      <c r="AE60" s="50" t="s">
        <v>43</v>
      </c>
      <c r="AF60" s="4">
        <f>VLOOKUP(AE60,映射!AN:AO,2,FALSE)</f>
        <v>1</v>
      </c>
      <c r="AG60" s="50">
        <v>1</v>
      </c>
      <c r="AH60" s="70">
        <v>0</v>
      </c>
      <c r="AI60" s="16">
        <f t="shared" si="12"/>
        <v>38</v>
      </c>
      <c r="AJ60" s="16">
        <f t="shared" si="13"/>
        <v>58</v>
      </c>
      <c r="AK60" s="16">
        <f t="shared" si="14"/>
        <v>28</v>
      </c>
      <c r="AL60" s="16" t="str">
        <f t="shared" si="15"/>
        <v>鬼影</v>
      </c>
      <c r="AM60" s="16">
        <f t="shared" si="16"/>
        <v>404</v>
      </c>
      <c r="AN60" s="16">
        <f t="shared" si="17"/>
        <v>576</v>
      </c>
      <c r="AO60" s="16">
        <f t="shared" si="27"/>
        <v>-172</v>
      </c>
      <c r="AP60" s="16">
        <f t="shared" si="18"/>
        <v>404</v>
      </c>
      <c r="AQ60" s="16">
        <f t="shared" si="19"/>
        <v>580</v>
      </c>
      <c r="AR60" s="16">
        <f t="shared" si="20"/>
        <v>103</v>
      </c>
      <c r="AS60" s="16"/>
      <c r="AT60" s="16">
        <v>52.2</v>
      </c>
      <c r="AU60" s="16">
        <v>48.6</v>
      </c>
      <c r="AV60" s="16">
        <v>2.8</v>
      </c>
      <c r="AW60" s="16"/>
    </row>
    <row r="61" spans="1:49">
      <c r="A61" s="62">
        <f>'表格编辑 '!A92</f>
        <v>39</v>
      </c>
      <c r="B61" s="62">
        <f>'表格编辑 '!B92</f>
        <v>59</v>
      </c>
      <c r="C61" s="62" t="str">
        <f>VLOOKUP(B61,映射!A:B,2,FALSE)</f>
        <v>穴熊</v>
      </c>
      <c r="D61" s="62">
        <f>'表格编辑 '!E92</f>
        <v>29</v>
      </c>
      <c r="E61" s="62">
        <f>ROUNDUP((VLOOKUP(B61,Sheet1!U:AA,3,FALSE)-2)*(0.042*(D61-1)+0.2)+0.4,0)</f>
        <v>46</v>
      </c>
      <c r="F61" s="62">
        <f>ROUNDUP((VLOOKUP(B61,Sheet1!U:AA,4,FALSE)-2)*(0.042*(D61-1)+0.2)+0.4,0)</f>
        <v>48</v>
      </c>
      <c r="G61" s="62">
        <f>ROUNDUP((VLOOKUP(B61,Sheet1!U:AA,5,FALSE)-2)*(0.042*(D61-1)+0.2)+0.4,0)</f>
        <v>19</v>
      </c>
      <c r="H61" s="62">
        <f>ROUNDUP((VLOOKUP(B61,Sheet1!U:AA,6,FALSE)-2)*(0.042*(D61-1)+0.2)+0.4,0)</f>
        <v>26</v>
      </c>
      <c r="I61" s="62">
        <f>ROUNDUP((VLOOKUP(B61,Sheet1!U:AA,7,FALSE)-2)*(0.042*(D61-1)+0.2)+0.4,0)</f>
        <v>17</v>
      </c>
      <c r="J61" s="62">
        <f>E61*8+F61*2+G61*3+H61*3+I61*1+VLOOKUP(B61,Sheet1!AU:AZ,2,FALSE)</f>
        <v>693</v>
      </c>
      <c r="K61" s="62">
        <f>E61*1+F61*2+G61*2+H61*2+I61*10+VLOOKUP(B61,Sheet1!AU:AZ,3,FALSE)</f>
        <v>426</v>
      </c>
      <c r="L61" s="62">
        <f>E61*0.1+F61*2+G61*0.2+H61*0.26+I61*0.1+VLOOKUP(B61,Sheet1!AU:AZ,4,FALSE)</f>
        <v>152.86</v>
      </c>
      <c r="M61" s="62">
        <f>E61*0.1+F61*0.2+G61*2+H61*0.2+I61*0.1+VLOOKUP(B61,Sheet1!AU:AZ,5,FALSE)</f>
        <v>76.1</v>
      </c>
      <c r="N61" s="62">
        <f>E61*0.1+F61*0.2+G61*0.2+H61*2+I61*0.1+VLOOKUP(B61,Sheet1!AU:AZ,6,FALSE)</f>
        <v>103.7</v>
      </c>
      <c r="O61" s="62">
        <f t="shared" si="28"/>
        <v>-3.8</v>
      </c>
      <c r="P61" s="62">
        <f t="shared" si="29"/>
        <v>33.6</v>
      </c>
      <c r="R61" s="9">
        <f t="shared" si="21"/>
        <v>29</v>
      </c>
      <c r="S61" s="9">
        <f t="shared" si="22"/>
        <v>185.04</v>
      </c>
      <c r="T61" s="9">
        <f t="shared" si="23"/>
        <v>38.8</v>
      </c>
      <c r="U61" s="66">
        <f t="shared" si="24"/>
        <v>249</v>
      </c>
      <c r="V61" s="9">
        <f t="shared" si="25"/>
        <v>298.8</v>
      </c>
      <c r="W61" s="67">
        <f t="shared" si="26"/>
        <v>261</v>
      </c>
      <c r="Y61" s="69">
        <f>VLOOKUP(D61,Sheet2!P:Q,2,FALSE)</f>
        <v>38</v>
      </c>
      <c r="AB61" s="4" t="str">
        <f>IF('表格编辑 '!D92="monster","普通","BOSS")</f>
        <v>普通</v>
      </c>
      <c r="AD61" s="50">
        <v>2</v>
      </c>
      <c r="AE61" s="50" t="s">
        <v>43</v>
      </c>
      <c r="AF61" s="4">
        <f>VLOOKUP(AE61,映射!AN:AO,2,FALSE)</f>
        <v>1</v>
      </c>
      <c r="AG61" s="50">
        <v>1</v>
      </c>
      <c r="AH61" s="70">
        <v>0</v>
      </c>
      <c r="AI61" s="16">
        <f t="shared" si="12"/>
        <v>39</v>
      </c>
      <c r="AJ61" s="16">
        <f t="shared" si="13"/>
        <v>59</v>
      </c>
      <c r="AK61" s="16">
        <f t="shared" si="14"/>
        <v>29</v>
      </c>
      <c r="AL61" s="16" t="str">
        <f t="shared" si="15"/>
        <v>穴熊</v>
      </c>
      <c r="AM61" s="16">
        <f t="shared" si="16"/>
        <v>498</v>
      </c>
      <c r="AN61" s="16">
        <f t="shared" si="17"/>
        <v>693</v>
      </c>
      <c r="AO61" s="16">
        <f t="shared" si="27"/>
        <v>-195</v>
      </c>
      <c r="AP61" s="16">
        <f t="shared" si="18"/>
        <v>498</v>
      </c>
      <c r="AQ61" s="16">
        <f t="shared" si="19"/>
        <v>426</v>
      </c>
      <c r="AR61" s="16">
        <f t="shared" si="20"/>
        <v>153</v>
      </c>
      <c r="AS61" s="16"/>
      <c r="AT61" s="16">
        <v>52.9</v>
      </c>
      <c r="AU61" s="16">
        <v>51.1</v>
      </c>
      <c r="AV61" s="16">
        <v>2.2</v>
      </c>
      <c r="AW61" s="16"/>
    </row>
    <row r="62" spans="1:49">
      <c r="A62" s="62">
        <f>'表格编辑 '!A93</f>
        <v>40</v>
      </c>
      <c r="B62" s="62">
        <f>'表格编辑 '!B93</f>
        <v>60</v>
      </c>
      <c r="C62" s="62" t="str">
        <f>VLOOKUP(B62,映射!A:B,2,FALSE)</f>
        <v>蜥蜴人扎戈</v>
      </c>
      <c r="D62" s="62">
        <f>'表格编辑 '!E93</f>
        <v>29</v>
      </c>
      <c r="E62" s="62">
        <f>ROUNDUP((VLOOKUP(B62,Sheet1!U:AA,3,FALSE)-2)*(0.042*(D62-1)+0.2)+0.4,0)</f>
        <v>23</v>
      </c>
      <c r="F62" s="62">
        <f>ROUNDUP((VLOOKUP(B62,Sheet1!U:AA,4,FALSE)-2)*(0.042*(D62-1)+0.2)+0.4,0)</f>
        <v>49</v>
      </c>
      <c r="G62" s="62">
        <f>ROUNDUP((VLOOKUP(B62,Sheet1!U:AA,5,FALSE)-2)*(0.042*(D62-1)+0.2)+0.4,0)</f>
        <v>49</v>
      </c>
      <c r="H62" s="62">
        <f>ROUNDUP((VLOOKUP(B62,Sheet1!U:AA,6,FALSE)-2)*(0.042*(D62-1)+0.2)+0.4,0)</f>
        <v>9</v>
      </c>
      <c r="I62" s="62">
        <f>ROUNDUP((VLOOKUP(B62,Sheet1!U:AA,7,FALSE)-2)*(0.042*(D62-1)+0.2)+0.4,0)</f>
        <v>12</v>
      </c>
      <c r="J62" s="62">
        <f>E62*8+F62*2+G62*3+H62*3+I62*1+VLOOKUP(B62,Sheet1!AU:AZ,2,FALSE)</f>
        <v>488</v>
      </c>
      <c r="K62" s="62">
        <f>E62*1+F62*2+G62*2+H62*2+I62*10+VLOOKUP(B62,Sheet1!AU:AZ,3,FALSE)</f>
        <v>377</v>
      </c>
      <c r="L62" s="62">
        <f>E62*0.1+F62*2+G62*0.2+H62*0.26+I62*0.1+VLOOKUP(B62,Sheet1!AU:AZ,4,FALSE)</f>
        <v>133.64</v>
      </c>
      <c r="M62" s="62">
        <f>E62*0.1+F62*0.2+G62*2+H62*0.2+I62*0.1+VLOOKUP(B62,Sheet1!AU:AZ,5,FALSE)</f>
        <v>133.1</v>
      </c>
      <c r="N62" s="62">
        <f>E62*0.1+F62*0.2+G62*0.2+H62*2+I62*0.1+VLOOKUP(B62,Sheet1!AU:AZ,6,FALSE)</f>
        <v>61.1</v>
      </c>
      <c r="O62" s="62">
        <f t="shared" si="28"/>
        <v>6.7</v>
      </c>
      <c r="P62" s="62">
        <f t="shared" si="29"/>
        <v>9.2</v>
      </c>
      <c r="R62" s="9">
        <f t="shared" si="21"/>
        <v>29</v>
      </c>
      <c r="S62" s="9">
        <f t="shared" si="22"/>
        <v>185.04</v>
      </c>
      <c r="T62" s="9">
        <f t="shared" si="23"/>
        <v>38.8</v>
      </c>
      <c r="U62" s="66">
        <f t="shared" si="24"/>
        <v>176</v>
      </c>
      <c r="V62" s="9">
        <f t="shared" si="25"/>
        <v>211.2</v>
      </c>
      <c r="W62" s="67">
        <f t="shared" si="26"/>
        <v>215</v>
      </c>
      <c r="Y62" s="69">
        <f>VLOOKUP(D62,Sheet2!P:Q,2,FALSE)</f>
        <v>38</v>
      </c>
      <c r="AB62" s="4" t="str">
        <f>IF('表格编辑 '!D93="monster","普通","BOSS")</f>
        <v>BOSS</v>
      </c>
      <c r="AD62" s="50">
        <v>5</v>
      </c>
      <c r="AE62" s="50" t="s">
        <v>45</v>
      </c>
      <c r="AF62" s="4">
        <f>VLOOKUP(AE62,映射!AN:AO,2,FALSE)</f>
        <v>1.3</v>
      </c>
      <c r="AG62" s="50">
        <v>3</v>
      </c>
      <c r="AH62" s="70">
        <v>1</v>
      </c>
      <c r="AI62" s="16">
        <f t="shared" si="12"/>
        <v>40</v>
      </c>
      <c r="AJ62" s="16">
        <f t="shared" si="13"/>
        <v>60</v>
      </c>
      <c r="AK62" s="16">
        <f t="shared" si="14"/>
        <v>29</v>
      </c>
      <c r="AL62" s="16" t="str">
        <f t="shared" si="15"/>
        <v>蜥蜴人扎戈</v>
      </c>
      <c r="AM62" s="16">
        <f t="shared" si="16"/>
        <v>3432</v>
      </c>
      <c r="AN62" s="16">
        <f t="shared" si="17"/>
        <v>634.4</v>
      </c>
      <c r="AO62" s="16">
        <f t="shared" si="27"/>
        <v>2797.6</v>
      </c>
      <c r="AP62" s="16">
        <f t="shared" si="18"/>
        <v>3285.6</v>
      </c>
      <c r="AQ62" s="16">
        <f t="shared" si="19"/>
        <v>490.1</v>
      </c>
      <c r="AR62" s="16">
        <f t="shared" si="20"/>
        <v>201</v>
      </c>
      <c r="AS62" s="16"/>
      <c r="AT62" s="16">
        <v>52.9</v>
      </c>
      <c r="AU62" s="16">
        <v>51.1</v>
      </c>
      <c r="AV62" s="16">
        <v>30</v>
      </c>
      <c r="AW62" s="16"/>
    </row>
    <row r="63" spans="1:49">
      <c r="A63" s="62">
        <f>'表格编辑 '!A94</f>
        <v>41</v>
      </c>
      <c r="B63" s="62">
        <f>'表格编辑 '!B94</f>
        <v>61</v>
      </c>
      <c r="C63" s="62" t="str">
        <f>VLOOKUP(B63,映射!A:B,2,FALSE)</f>
        <v>怪怪箱</v>
      </c>
      <c r="D63" s="62">
        <f>'表格编辑 '!E94</f>
        <v>30</v>
      </c>
      <c r="E63" s="62">
        <f>ROUNDUP((VLOOKUP(B63,Sheet1!U:AA,3,FALSE)-2)*(0.042*(D63-1)+0.2)+0.4,0)</f>
        <v>16</v>
      </c>
      <c r="F63" s="62">
        <f>ROUNDUP((VLOOKUP(B63,Sheet1!U:AA,4,FALSE)-2)*(0.042*(D63-1)+0.2)+0.4,0)</f>
        <v>48</v>
      </c>
      <c r="G63" s="62">
        <f>ROUNDUP((VLOOKUP(B63,Sheet1!U:AA,5,FALSE)-2)*(0.042*(D63-1)+0.2)+0.4,0)</f>
        <v>48</v>
      </c>
      <c r="H63" s="62">
        <f>ROUNDUP((VLOOKUP(B63,Sheet1!U:AA,6,FALSE)-2)*(0.042*(D63-1)+0.2)+0.4,0)</f>
        <v>26</v>
      </c>
      <c r="I63" s="62">
        <f>ROUNDUP((VLOOKUP(B63,Sheet1!U:AA,7,FALSE)-2)*(0.042*(D63-1)+0.2)+0.4,0)</f>
        <v>32</v>
      </c>
      <c r="J63" s="62">
        <f>E63*8+F63*2+G63*3+H63*3+I63*1+VLOOKUP(B63,Sheet1!AU:AZ,2,FALSE)</f>
        <v>506</v>
      </c>
      <c r="K63" s="62">
        <f>E63*1+F63*2+G63*2+H63*2+I63*10+VLOOKUP(B63,Sheet1!AU:AZ,3,FALSE)</f>
        <v>620</v>
      </c>
      <c r="L63" s="62">
        <f>E63*0.1+F63*2+G63*0.2+H63*0.26+I63*0.1+VLOOKUP(B63,Sheet1!AU:AZ,4,FALSE)</f>
        <v>156.16</v>
      </c>
      <c r="M63" s="62">
        <f>E63*0.1+F63*0.2+G63*2+H63*0.2+I63*0.1+VLOOKUP(B63,Sheet1!AU:AZ,5,FALSE)</f>
        <v>154.6</v>
      </c>
      <c r="N63" s="62">
        <f>E63*0.1+F63*0.2+G63*0.2+H63*2+I63*0.1+VLOOKUP(B63,Sheet1!AU:AZ,6,FALSE)</f>
        <v>106</v>
      </c>
      <c r="O63" s="62">
        <f t="shared" si="28"/>
        <v>23</v>
      </c>
      <c r="P63" s="62">
        <f t="shared" si="29"/>
        <v>5.2</v>
      </c>
      <c r="R63" s="9">
        <f t="shared" si="21"/>
        <v>30</v>
      </c>
      <c r="S63" s="9">
        <f t="shared" si="22"/>
        <v>211.56</v>
      </c>
      <c r="T63" s="9">
        <f t="shared" si="23"/>
        <v>39.6</v>
      </c>
      <c r="U63" s="66">
        <f t="shared" si="24"/>
        <v>199</v>
      </c>
      <c r="V63" s="9">
        <f t="shared" si="25"/>
        <v>238.8</v>
      </c>
      <c r="W63" s="67">
        <f t="shared" si="26"/>
        <v>267</v>
      </c>
      <c r="Y63" s="69">
        <f>VLOOKUP(D63,Sheet2!P:Q,2,FALSE)</f>
        <v>60</v>
      </c>
      <c r="AB63" s="4" t="str">
        <f>IF('表格编辑 '!D94="monster","普通","BOSS")</f>
        <v>普通</v>
      </c>
      <c r="AD63" s="50">
        <v>2</v>
      </c>
      <c r="AE63" s="50" t="s">
        <v>43</v>
      </c>
      <c r="AF63" s="4">
        <f>VLOOKUP(AE63,映射!AN:AO,2,FALSE)</f>
        <v>1</v>
      </c>
      <c r="AG63" s="50">
        <v>1</v>
      </c>
      <c r="AH63" s="70">
        <v>0</v>
      </c>
      <c r="AI63" s="16">
        <f t="shared" si="12"/>
        <v>41</v>
      </c>
      <c r="AJ63" s="16">
        <f t="shared" si="13"/>
        <v>61</v>
      </c>
      <c r="AK63" s="16">
        <f t="shared" si="14"/>
        <v>30</v>
      </c>
      <c r="AL63" s="16" t="str">
        <f t="shared" si="15"/>
        <v>怪怪箱</v>
      </c>
      <c r="AM63" s="16">
        <f t="shared" si="16"/>
        <v>398</v>
      </c>
      <c r="AN63" s="16">
        <f t="shared" si="17"/>
        <v>506</v>
      </c>
      <c r="AO63" s="16">
        <f t="shared" si="27"/>
        <v>-108</v>
      </c>
      <c r="AP63" s="16">
        <f t="shared" si="18"/>
        <v>398</v>
      </c>
      <c r="AQ63" s="16">
        <f t="shared" si="19"/>
        <v>620</v>
      </c>
      <c r="AR63" s="16">
        <f t="shared" si="20"/>
        <v>157</v>
      </c>
      <c r="AS63" s="16"/>
      <c r="AT63" s="16">
        <v>55.8</v>
      </c>
      <c r="AU63" s="16">
        <v>54</v>
      </c>
      <c r="AV63" s="16">
        <v>2.3</v>
      </c>
      <c r="AW63" s="16"/>
    </row>
    <row r="64" spans="1:49">
      <c r="A64" s="62">
        <f>'表格编辑 '!A95</f>
        <v>42</v>
      </c>
      <c r="B64" s="62">
        <f>'表格编辑 '!B95</f>
        <v>62</v>
      </c>
      <c r="C64" s="62" t="str">
        <f>VLOOKUP(B64,映射!A:B,2,FALSE)</f>
        <v>水精魂</v>
      </c>
      <c r="D64" s="62">
        <f>'表格编辑 '!E95</f>
        <v>30</v>
      </c>
      <c r="E64" s="62">
        <f>ROUNDUP((VLOOKUP(B64,Sheet1!U:AA,3,FALSE)-2)*(0.042*(D64-1)+0.2)+0.4,0)</f>
        <v>41</v>
      </c>
      <c r="F64" s="62">
        <f>ROUNDUP((VLOOKUP(B64,Sheet1!U:AA,4,FALSE)-2)*(0.042*(D64-1)+0.2)+0.4,0)</f>
        <v>26</v>
      </c>
      <c r="G64" s="62">
        <f>ROUNDUP((VLOOKUP(B64,Sheet1!U:AA,5,FALSE)-2)*(0.042*(D64-1)+0.2)+0.4,0)</f>
        <v>41</v>
      </c>
      <c r="H64" s="62">
        <f>ROUNDUP((VLOOKUP(B64,Sheet1!U:AA,6,FALSE)-2)*(0.042*(D64-1)+0.2)+0.4,0)</f>
        <v>41</v>
      </c>
      <c r="I64" s="62">
        <f>ROUNDUP((VLOOKUP(B64,Sheet1!U:AA,7,FALSE)-2)*(0.042*(D64-1)+0.2)+0.4,0)</f>
        <v>41</v>
      </c>
      <c r="J64" s="62">
        <f>E64*8+F64*2+G64*3+H64*3+I64*1+VLOOKUP(B64,Sheet1!AU:AZ,2,FALSE)</f>
        <v>735</v>
      </c>
      <c r="K64" s="62">
        <f>E64*1+F64*2+G64*2+H64*2+I64*10+VLOOKUP(B64,Sheet1!AU:AZ,3,FALSE)</f>
        <v>718</v>
      </c>
      <c r="L64" s="62">
        <f>E64*0.1+F64*2+G64*0.2+H64*0.26+I64*0.1+VLOOKUP(B64,Sheet1!AU:AZ,4,FALSE)</f>
        <v>102.06</v>
      </c>
      <c r="M64" s="62">
        <f>E64*0.1+F64*0.2+G64*2+H64*0.2+I64*0.1+VLOOKUP(B64,Sheet1!AU:AZ,5,FALSE)</f>
        <v>137.6</v>
      </c>
      <c r="N64" s="62">
        <f>E64*0.1+F64*0.2+G64*0.2+H64*2+I64*0.1+VLOOKUP(B64,Sheet1!AU:AZ,6,FALSE)</f>
        <v>144.6</v>
      </c>
      <c r="O64" s="62">
        <f t="shared" si="28"/>
        <v>22</v>
      </c>
      <c r="P64" s="62">
        <f t="shared" si="29"/>
        <v>30.2</v>
      </c>
      <c r="R64" s="9">
        <f t="shared" si="21"/>
        <v>30</v>
      </c>
      <c r="S64" s="9">
        <f t="shared" si="22"/>
        <v>211.56</v>
      </c>
      <c r="T64" s="9">
        <f t="shared" si="23"/>
        <v>39.6</v>
      </c>
      <c r="U64" s="66">
        <f t="shared" si="24"/>
        <v>215</v>
      </c>
      <c r="V64" s="9">
        <f t="shared" si="25"/>
        <v>258</v>
      </c>
      <c r="W64" s="67">
        <f t="shared" si="26"/>
        <v>142</v>
      </c>
      <c r="Y64" s="69">
        <f>VLOOKUP(D64,Sheet2!P:Q,2,FALSE)</f>
        <v>60</v>
      </c>
      <c r="AB64" s="4" t="str">
        <f>IF('表格编辑 '!D95="monster","普通","BOSS")</f>
        <v>普通</v>
      </c>
      <c r="AD64" s="50">
        <v>2</v>
      </c>
      <c r="AE64" s="50" t="s">
        <v>43</v>
      </c>
      <c r="AF64" s="4">
        <f>VLOOKUP(AE64,映射!AN:AO,2,FALSE)</f>
        <v>1</v>
      </c>
      <c r="AG64" s="50">
        <v>1</v>
      </c>
      <c r="AH64" s="70">
        <v>0</v>
      </c>
      <c r="AI64" s="16">
        <f t="shared" si="12"/>
        <v>42</v>
      </c>
      <c r="AJ64" s="16">
        <f t="shared" si="13"/>
        <v>62</v>
      </c>
      <c r="AK64" s="16">
        <f t="shared" si="14"/>
        <v>30</v>
      </c>
      <c r="AL64" s="16" t="str">
        <f t="shared" si="15"/>
        <v>水精魂</v>
      </c>
      <c r="AM64" s="16">
        <f t="shared" si="16"/>
        <v>430</v>
      </c>
      <c r="AN64" s="16">
        <f t="shared" si="17"/>
        <v>735</v>
      </c>
      <c r="AO64" s="16">
        <f t="shared" si="27"/>
        <v>-305</v>
      </c>
      <c r="AP64" s="16">
        <f t="shared" si="18"/>
        <v>430</v>
      </c>
      <c r="AQ64" s="16">
        <f t="shared" si="19"/>
        <v>718</v>
      </c>
      <c r="AR64" s="16">
        <f t="shared" si="20"/>
        <v>103</v>
      </c>
      <c r="AS64" s="16"/>
      <c r="AT64" s="16">
        <v>70.2</v>
      </c>
      <c r="AU64" s="16">
        <v>70.2</v>
      </c>
      <c r="AV64" s="16">
        <v>13.5</v>
      </c>
      <c r="AW64" s="16"/>
    </row>
    <row r="65" spans="1:49">
      <c r="A65" s="62">
        <f>'表格编辑 '!A96</f>
        <v>43</v>
      </c>
      <c r="B65" s="62">
        <f>'表格编辑 '!B96</f>
        <v>63</v>
      </c>
      <c r="C65" s="62" t="str">
        <f>VLOOKUP(B65,映射!A:B,2,FALSE)</f>
        <v>白恶魔吉拉斯</v>
      </c>
      <c r="D65" s="62">
        <f>'表格编辑 '!E96</f>
        <v>30</v>
      </c>
      <c r="E65" s="62">
        <f>ROUNDUP((VLOOKUP(B65,Sheet1!U:AA,3,FALSE)-2)*(0.042*(D65-1)+0.2)+0.4,0)</f>
        <v>43</v>
      </c>
      <c r="F65" s="62">
        <f>ROUNDUP((VLOOKUP(B65,Sheet1!U:AA,4,FALSE)-2)*(0.042*(D65-1)+0.2)+0.4,0)</f>
        <v>55</v>
      </c>
      <c r="G65" s="62">
        <f>ROUNDUP((VLOOKUP(B65,Sheet1!U:AA,5,FALSE)-2)*(0.042*(D65-1)+0.2)+0.4,0)</f>
        <v>24</v>
      </c>
      <c r="H65" s="62">
        <f>ROUNDUP((VLOOKUP(B65,Sheet1!U:AA,6,FALSE)-2)*(0.042*(D65-1)+0.2)+0.4,0)</f>
        <v>35</v>
      </c>
      <c r="I65" s="62">
        <f>ROUNDUP((VLOOKUP(B65,Sheet1!U:AA,7,FALSE)-2)*(0.042*(D65-1)+0.2)+0.4,0)</f>
        <v>11</v>
      </c>
      <c r="J65" s="62">
        <f>E65*8+F65*2+G65*3+H65*3+I65*1+VLOOKUP(B65,Sheet1!AU:AZ,2,FALSE)</f>
        <v>662</v>
      </c>
      <c r="K65" s="62">
        <f>E65*1+F65*2+G65*2+H65*2+I65*10+VLOOKUP(B65,Sheet1!AU:AZ,3,FALSE)</f>
        <v>401</v>
      </c>
      <c r="L65" s="62">
        <f>E65*0.1+F65*2+G65*0.2+H65*0.26+I65*0.1+VLOOKUP(B65,Sheet1!AU:AZ,4,FALSE)</f>
        <v>149.3</v>
      </c>
      <c r="M65" s="62">
        <f>E65*0.1+F65*0.2+G65*2+H65*0.2+I65*0.1+VLOOKUP(B65,Sheet1!AU:AZ,5,FALSE)</f>
        <v>91.4</v>
      </c>
      <c r="N65" s="62">
        <f>E65*0.1+F65*0.2+G65*0.2+H65*2+I65*0.1+VLOOKUP(B65,Sheet1!AU:AZ,6,FALSE)</f>
        <v>111.2</v>
      </c>
      <c r="O65" s="62">
        <f t="shared" si="28"/>
        <v>-8.3</v>
      </c>
      <c r="P65" s="62">
        <f t="shared" si="29"/>
        <v>32.4</v>
      </c>
      <c r="R65" s="9">
        <f t="shared" si="21"/>
        <v>30</v>
      </c>
      <c r="S65" s="9">
        <f t="shared" si="22"/>
        <v>211.56</v>
      </c>
      <c r="T65" s="9">
        <f t="shared" si="23"/>
        <v>39.6</v>
      </c>
      <c r="U65" s="66">
        <f t="shared" si="24"/>
        <v>276</v>
      </c>
      <c r="V65" s="9">
        <f t="shared" si="25"/>
        <v>331.2</v>
      </c>
      <c r="W65" s="67">
        <f t="shared" si="26"/>
        <v>250</v>
      </c>
      <c r="Y65" s="69">
        <f>VLOOKUP(D65,Sheet2!P:Q,2,FALSE)</f>
        <v>60</v>
      </c>
      <c r="AB65" s="4" t="str">
        <f>IF('表格编辑 '!D96="monster","普通","BOSS")</f>
        <v>BOSS</v>
      </c>
      <c r="AD65" s="50">
        <v>5</v>
      </c>
      <c r="AE65" s="50" t="s">
        <v>45</v>
      </c>
      <c r="AF65" s="4">
        <f>VLOOKUP(AE65,映射!AN:AO,2,FALSE)</f>
        <v>1.3</v>
      </c>
      <c r="AG65" s="50">
        <v>3</v>
      </c>
      <c r="AH65" s="70">
        <v>1</v>
      </c>
      <c r="AI65" s="16">
        <f t="shared" si="12"/>
        <v>43</v>
      </c>
      <c r="AJ65" s="16">
        <f t="shared" si="13"/>
        <v>63</v>
      </c>
      <c r="AK65" s="16">
        <f t="shared" si="14"/>
        <v>30</v>
      </c>
      <c r="AL65" s="16" t="str">
        <f t="shared" si="15"/>
        <v>白恶魔吉拉斯</v>
      </c>
      <c r="AM65" s="16">
        <f t="shared" si="16"/>
        <v>5382</v>
      </c>
      <c r="AN65" s="16">
        <f t="shared" si="17"/>
        <v>860.6</v>
      </c>
      <c r="AO65" s="16">
        <f t="shared" si="27"/>
        <v>4521.4</v>
      </c>
      <c r="AP65" s="16">
        <f t="shared" si="18"/>
        <v>5183.4</v>
      </c>
      <c r="AQ65" s="16">
        <f t="shared" si="19"/>
        <v>521.3</v>
      </c>
      <c r="AR65" s="16">
        <f t="shared" si="20"/>
        <v>224</v>
      </c>
      <c r="AS65" s="16"/>
      <c r="AT65" s="16">
        <v>56.8</v>
      </c>
      <c r="AU65" s="16">
        <v>73</v>
      </c>
      <c r="AV65" s="16">
        <v>30</v>
      </c>
      <c r="AW65" s="16"/>
    </row>
    <row r="66" spans="1:49">
      <c r="A66" s="62">
        <f>'表格编辑 '!A97</f>
        <v>44</v>
      </c>
      <c r="B66" s="62">
        <f>'表格编辑 '!B97</f>
        <v>3</v>
      </c>
      <c r="C66" s="62" t="str">
        <f>VLOOKUP(B66,映射!A:B,2,FALSE)</f>
        <v>哥布林</v>
      </c>
      <c r="D66" s="62">
        <f>'表格编辑 '!E97</f>
        <v>30</v>
      </c>
      <c r="E66" s="62">
        <f>ROUNDUP((VLOOKUP(B66,Sheet1!U:AA,3,FALSE)-2)*(0.042*(D66-1)+0.2)+0.4,0)</f>
        <v>36</v>
      </c>
      <c r="F66" s="62">
        <f>ROUNDUP((VLOOKUP(B66,Sheet1!U:AA,4,FALSE)-2)*(0.042*(D66-1)+0.2)+0.4,0)</f>
        <v>36</v>
      </c>
      <c r="G66" s="62">
        <f>ROUNDUP((VLOOKUP(B66,Sheet1!U:AA,5,FALSE)-2)*(0.042*(D66-1)+0.2)+0.4,0)</f>
        <v>36</v>
      </c>
      <c r="H66" s="62">
        <f>ROUNDUP((VLOOKUP(B66,Sheet1!U:AA,6,FALSE)-2)*(0.042*(D66-1)+0.2)+0.4,0)</f>
        <v>22</v>
      </c>
      <c r="I66" s="62">
        <f>ROUNDUP((VLOOKUP(B66,Sheet1!U:AA,7,FALSE)-2)*(0.042*(D66-1)+0.2)+0.4,0)</f>
        <v>15</v>
      </c>
      <c r="J66" s="62">
        <f>E66*8+F66*2+G66*3+H66*3+I66*1+VLOOKUP(B66,Sheet1!AU:AZ,2,FALSE)</f>
        <v>607</v>
      </c>
      <c r="K66" s="62">
        <f>E66*1+F66*2+G66*2+H66*2+I66*10+VLOOKUP(B66,Sheet1!AU:AZ,3,FALSE)</f>
        <v>393</v>
      </c>
      <c r="L66" s="62">
        <f>E66*0.1+F66*2+G66*0.2+H66*0.26+I66*0.1+VLOOKUP(B66,Sheet1!AU:AZ,4,FALSE)</f>
        <v>119.02</v>
      </c>
      <c r="M66" s="62">
        <f>E66*0.1+F66*0.2+G66*2+H66*0.2+I66*0.1+VLOOKUP(B66,Sheet1!AU:AZ,5,FALSE)</f>
        <v>117.7</v>
      </c>
      <c r="N66" s="62">
        <f>E66*0.1+F66*0.2+G66*0.2+H66*2+I66*0.1+VLOOKUP(B66,Sheet1!AU:AZ,6,FALSE)</f>
        <v>90.5</v>
      </c>
      <c r="O66" s="62">
        <f t="shared" si="28"/>
        <v>2.6</v>
      </c>
      <c r="P66" s="62">
        <f t="shared" si="29"/>
        <v>24.5</v>
      </c>
      <c r="R66" s="9">
        <f t="shared" si="21"/>
        <v>30</v>
      </c>
      <c r="S66" s="9">
        <f t="shared" si="22"/>
        <v>211.56</v>
      </c>
      <c r="T66" s="9">
        <f t="shared" si="23"/>
        <v>39.6</v>
      </c>
      <c r="U66" s="66">
        <f t="shared" si="24"/>
        <v>238</v>
      </c>
      <c r="V66" s="9">
        <f t="shared" si="25"/>
        <v>285.6</v>
      </c>
      <c r="W66" s="67">
        <f t="shared" si="26"/>
        <v>179</v>
      </c>
      <c r="Y66" s="69">
        <f>VLOOKUP(D66,Sheet2!P:Q,2,FALSE)</f>
        <v>60</v>
      </c>
      <c r="AB66" s="4" t="str">
        <f>IF('表格编辑 '!D97="monster","普通","BOSS")</f>
        <v>普通</v>
      </c>
      <c r="AD66" s="50">
        <v>2</v>
      </c>
      <c r="AE66" s="50" t="s">
        <v>43</v>
      </c>
      <c r="AF66" s="4">
        <f>VLOOKUP(AE66,映射!AN:AO,2,FALSE)</f>
        <v>1</v>
      </c>
      <c r="AG66" s="50">
        <v>1</v>
      </c>
      <c r="AH66" s="70">
        <v>0</v>
      </c>
      <c r="AI66" s="16">
        <f t="shared" si="12"/>
        <v>44</v>
      </c>
      <c r="AJ66" s="16">
        <f t="shared" si="13"/>
        <v>3</v>
      </c>
      <c r="AK66" s="16">
        <f t="shared" si="14"/>
        <v>30</v>
      </c>
      <c r="AL66" s="16" t="str">
        <f t="shared" si="15"/>
        <v>哥布林</v>
      </c>
      <c r="AM66" s="16">
        <f t="shared" si="16"/>
        <v>476</v>
      </c>
      <c r="AN66" s="16">
        <f t="shared" si="17"/>
        <v>607</v>
      </c>
      <c r="AO66" s="16">
        <f t="shared" si="27"/>
        <v>-131</v>
      </c>
      <c r="AP66" s="16">
        <f t="shared" si="18"/>
        <v>476</v>
      </c>
      <c r="AQ66" s="16">
        <f t="shared" si="19"/>
        <v>393</v>
      </c>
      <c r="AR66" s="16">
        <f t="shared" si="20"/>
        <v>120</v>
      </c>
      <c r="AS66" s="16"/>
      <c r="AT66" s="16">
        <v>55.8</v>
      </c>
      <c r="AU66" s="16">
        <v>54</v>
      </c>
      <c r="AV66" s="16">
        <v>2.3</v>
      </c>
      <c r="AW66" s="16"/>
    </row>
    <row r="67" spans="1:49">
      <c r="A67" s="62">
        <f>'表格编辑 '!A98</f>
        <v>45</v>
      </c>
      <c r="B67" s="62">
        <f>'表格编辑 '!B98</f>
        <v>65</v>
      </c>
      <c r="C67" s="62" t="str">
        <f>VLOOKUP(B67,映射!A:B,2,FALSE)</f>
        <v>臭臭花</v>
      </c>
      <c r="D67" s="62">
        <f>'表格编辑 '!E98</f>
        <v>31</v>
      </c>
      <c r="E67" s="62">
        <f>ROUNDUP((VLOOKUP(B67,Sheet1!U:AA,3,FALSE)-2)*(0.042*(D67-1)+0.2)+0.4,0)</f>
        <v>49</v>
      </c>
      <c r="F67" s="62">
        <f>ROUNDUP((VLOOKUP(B67,Sheet1!U:AA,4,FALSE)-2)*(0.042*(D67-1)+0.2)+0.4,0)</f>
        <v>34</v>
      </c>
      <c r="G67" s="62">
        <f>ROUNDUP((VLOOKUP(B67,Sheet1!U:AA,5,FALSE)-2)*(0.042*(D67-1)+0.2)+0.4,0)</f>
        <v>34</v>
      </c>
      <c r="H67" s="62">
        <f>ROUNDUP((VLOOKUP(B67,Sheet1!U:AA,6,FALSE)-2)*(0.042*(D67-1)+0.2)+0.4,0)</f>
        <v>39</v>
      </c>
      <c r="I67" s="62">
        <f>ROUNDUP((VLOOKUP(B67,Sheet1!U:AA,7,FALSE)-2)*(0.042*(D67-1)+0.2)+0.4,0)</f>
        <v>52</v>
      </c>
      <c r="J67" s="62">
        <f>E67*8+F67*2+G67*3+H67*3+I67*1+VLOOKUP(B67,Sheet1!AU:AZ,2,FALSE)</f>
        <v>821</v>
      </c>
      <c r="K67" s="62">
        <f>E67*1+F67*2+G67*2+H67*2+I67*10+VLOOKUP(B67,Sheet1!AU:AZ,3,FALSE)</f>
        <v>856</v>
      </c>
      <c r="L67" s="62">
        <f>E67*0.1+F67*2+G67*0.2+H67*0.26+I67*0.1+VLOOKUP(B67,Sheet1!AU:AZ,4,FALSE)</f>
        <v>128.04</v>
      </c>
      <c r="M67" s="62">
        <f>E67*0.1+F67*0.2+G67*2+H67*0.2+I67*0.1+VLOOKUP(B67,Sheet1!AU:AZ,5,FALSE)</f>
        <v>125.7</v>
      </c>
      <c r="N67" s="62">
        <f>E67*0.1+F67*0.2+G67*0.2+H67*2+I67*0.1+VLOOKUP(B67,Sheet1!AU:AZ,6,FALSE)</f>
        <v>143.7</v>
      </c>
      <c r="O67" s="62">
        <f t="shared" si="28"/>
        <v>26.4</v>
      </c>
      <c r="P67" s="62">
        <f t="shared" si="29"/>
        <v>35</v>
      </c>
      <c r="R67" s="9">
        <f t="shared" si="21"/>
        <v>31</v>
      </c>
      <c r="S67" s="9">
        <f t="shared" si="22"/>
        <v>216.08</v>
      </c>
      <c r="T67" s="9">
        <f t="shared" si="23"/>
        <v>40.4</v>
      </c>
      <c r="U67" s="66">
        <f t="shared" si="24"/>
        <v>236</v>
      </c>
      <c r="V67" s="9">
        <f t="shared" si="25"/>
        <v>283.2</v>
      </c>
      <c r="W67" s="67">
        <f t="shared" si="26"/>
        <v>198</v>
      </c>
      <c r="Y67" s="69">
        <f>VLOOKUP(D67,Sheet2!P:Q,2,FALSE)</f>
        <v>60</v>
      </c>
      <c r="AB67" s="4" t="str">
        <f>IF('表格编辑 '!D98="monster","普通","BOSS")</f>
        <v>普通</v>
      </c>
      <c r="AD67" s="50">
        <v>2</v>
      </c>
      <c r="AE67" s="50" t="s">
        <v>43</v>
      </c>
      <c r="AF67" s="4">
        <f>VLOOKUP(AE67,映射!AN:AO,2,FALSE)</f>
        <v>1</v>
      </c>
      <c r="AG67" s="50">
        <v>1</v>
      </c>
      <c r="AH67" s="70">
        <v>0</v>
      </c>
      <c r="AI67" s="16">
        <f t="shared" si="12"/>
        <v>45</v>
      </c>
      <c r="AJ67" s="16">
        <f t="shared" si="13"/>
        <v>65</v>
      </c>
      <c r="AK67" s="16">
        <f t="shared" si="14"/>
        <v>31</v>
      </c>
      <c r="AL67" s="16" t="str">
        <f t="shared" si="15"/>
        <v>臭臭花</v>
      </c>
      <c r="AM67" s="16">
        <f t="shared" si="16"/>
        <v>472</v>
      </c>
      <c r="AN67" s="16">
        <f t="shared" si="17"/>
        <v>821</v>
      </c>
      <c r="AO67" s="16">
        <f t="shared" si="27"/>
        <v>-349</v>
      </c>
      <c r="AP67" s="16">
        <f t="shared" si="18"/>
        <v>472</v>
      </c>
      <c r="AQ67" s="16">
        <f t="shared" si="19"/>
        <v>856</v>
      </c>
      <c r="AR67" s="16">
        <f t="shared" si="20"/>
        <v>129</v>
      </c>
      <c r="AS67" s="16"/>
      <c r="AT67" s="16">
        <v>58.2</v>
      </c>
      <c r="AU67" s="16">
        <v>54.6</v>
      </c>
      <c r="AV67" s="16">
        <v>2.9</v>
      </c>
      <c r="AW67" s="16"/>
    </row>
    <row r="68" spans="1:49">
      <c r="A68" s="62">
        <f>'表格编辑 '!A99</f>
        <v>46</v>
      </c>
      <c r="B68" s="62">
        <f>'表格编辑 '!B99</f>
        <v>66</v>
      </c>
      <c r="C68" s="62" t="str">
        <f>VLOOKUP(B68,映射!A:B,2,FALSE)</f>
        <v>恶狼希斯</v>
      </c>
      <c r="D68" s="62">
        <f>'表格编辑 '!E99</f>
        <v>31</v>
      </c>
      <c r="E68" s="62">
        <f>ROUNDUP((VLOOKUP(B68,Sheet1!U:AA,3,FALSE)-2)*(0.042*(D68-1)+0.2)+0.4,0)</f>
        <v>32</v>
      </c>
      <c r="F68" s="62">
        <f>ROUNDUP((VLOOKUP(B68,Sheet1!U:AA,4,FALSE)-2)*(0.042*(D68-1)+0.2)+0.4,0)</f>
        <v>56</v>
      </c>
      <c r="G68" s="62">
        <f>ROUNDUP((VLOOKUP(B68,Sheet1!U:AA,5,FALSE)-2)*(0.042*(D68-1)+0.2)+0.4,0)</f>
        <v>17</v>
      </c>
      <c r="H68" s="62">
        <f>ROUNDUP((VLOOKUP(B68,Sheet1!U:AA,6,FALSE)-2)*(0.042*(D68-1)+0.2)+0.4,0)</f>
        <v>29</v>
      </c>
      <c r="I68" s="62">
        <f>ROUNDUP((VLOOKUP(B68,Sheet1!U:AA,7,FALSE)-2)*(0.042*(D68-1)+0.2)+0.4,0)</f>
        <v>24</v>
      </c>
      <c r="J68" s="62">
        <f>E68*8+F68*2+G68*3+H68*3+I68*1+VLOOKUP(B68,Sheet1!AU:AZ,2,FALSE)</f>
        <v>550</v>
      </c>
      <c r="K68" s="62">
        <f>E68*1+F68*2+G68*2+H68*2+I68*10+VLOOKUP(B68,Sheet1!AU:AZ,3,FALSE)</f>
        <v>496</v>
      </c>
      <c r="L68" s="62">
        <f>E68*0.1+F68*2+G68*0.2+H68*0.26+I68*0.1+VLOOKUP(B68,Sheet1!AU:AZ,4,FALSE)</f>
        <v>148.54</v>
      </c>
      <c r="M68" s="62">
        <f>E68*0.1+F68*0.2+G68*2+H68*0.2+I68*0.1+VLOOKUP(B68,Sheet1!AU:AZ,5,FALSE)</f>
        <v>76.6</v>
      </c>
      <c r="N68" s="62">
        <f>E68*0.1+F68*0.2+G68*0.2+H68*2+I68*0.1+VLOOKUP(B68,Sheet1!AU:AZ,6,FALSE)</f>
        <v>98.2</v>
      </c>
      <c r="O68" s="62">
        <f t="shared" si="28"/>
        <v>4.5</v>
      </c>
      <c r="P68" s="62">
        <f t="shared" si="29"/>
        <v>21.7</v>
      </c>
      <c r="R68" s="9">
        <f t="shared" si="21"/>
        <v>31</v>
      </c>
      <c r="S68" s="9">
        <f t="shared" si="22"/>
        <v>216.08</v>
      </c>
      <c r="T68" s="9">
        <f t="shared" si="23"/>
        <v>40.4</v>
      </c>
      <c r="U68" s="66">
        <f t="shared" si="24"/>
        <v>314</v>
      </c>
      <c r="V68" s="9">
        <f t="shared" si="25"/>
        <v>376.8</v>
      </c>
      <c r="W68" s="67">
        <f t="shared" si="26"/>
        <v>246</v>
      </c>
      <c r="Y68" s="69">
        <f>VLOOKUP(D68,Sheet2!P:Q,2,FALSE)</f>
        <v>60</v>
      </c>
      <c r="AB68" s="4" t="str">
        <f>IF('表格编辑 '!D99="monster","普通","BOSS")</f>
        <v>BOSS</v>
      </c>
      <c r="AD68" s="50">
        <v>5</v>
      </c>
      <c r="AE68" s="50" t="s">
        <v>45</v>
      </c>
      <c r="AF68" s="4">
        <f>VLOOKUP(AE68,映射!AN:AO,2,FALSE)</f>
        <v>1.3</v>
      </c>
      <c r="AG68" s="50">
        <v>3</v>
      </c>
      <c r="AH68" s="70">
        <v>1</v>
      </c>
      <c r="AI68" s="16">
        <f t="shared" si="12"/>
        <v>46</v>
      </c>
      <c r="AJ68" s="16">
        <f t="shared" si="13"/>
        <v>66</v>
      </c>
      <c r="AK68" s="16">
        <f t="shared" si="14"/>
        <v>31</v>
      </c>
      <c r="AL68" s="16" t="str">
        <f t="shared" si="15"/>
        <v>恶狼希斯</v>
      </c>
      <c r="AM68" s="16">
        <f t="shared" si="16"/>
        <v>6123</v>
      </c>
      <c r="AN68" s="16">
        <f t="shared" si="17"/>
        <v>715</v>
      </c>
      <c r="AO68" s="16">
        <f t="shared" si="27"/>
        <v>5408</v>
      </c>
      <c r="AP68" s="16">
        <f t="shared" si="18"/>
        <v>5958</v>
      </c>
      <c r="AQ68" s="16">
        <f t="shared" si="19"/>
        <v>644.8</v>
      </c>
      <c r="AR68" s="16">
        <f t="shared" si="20"/>
        <v>223</v>
      </c>
      <c r="AS68" s="16"/>
      <c r="AT68" s="16">
        <v>58.2</v>
      </c>
      <c r="AU68" s="16">
        <v>54.6</v>
      </c>
      <c r="AV68" s="16">
        <v>30</v>
      </c>
      <c r="AW68" s="16"/>
    </row>
    <row r="69" spans="1:49">
      <c r="A69" s="62">
        <f>'表格编辑 '!A100</f>
        <v>47</v>
      </c>
      <c r="B69" s="62">
        <f>'表格编辑 '!B100</f>
        <v>67</v>
      </c>
      <c r="C69" s="62" t="str">
        <f>VLOOKUP(B69,映射!A:B,2,FALSE)</f>
        <v>水鬼</v>
      </c>
      <c r="D69" s="62">
        <f>'表格编辑 '!E100</f>
        <v>31</v>
      </c>
      <c r="E69" s="62">
        <f>ROUNDUP((VLOOKUP(B69,Sheet1!U:AA,3,FALSE)-2)*(0.042*(D69-1)+0.2)+0.4,0)</f>
        <v>26</v>
      </c>
      <c r="F69" s="62">
        <f>ROUNDUP((VLOOKUP(B69,Sheet1!U:AA,4,FALSE)-2)*(0.042*(D69-1)+0.2)+0.4,0)</f>
        <v>24</v>
      </c>
      <c r="G69" s="62">
        <f>ROUNDUP((VLOOKUP(B69,Sheet1!U:AA,5,FALSE)-2)*(0.042*(D69-1)+0.2)+0.4,0)</f>
        <v>43</v>
      </c>
      <c r="H69" s="62">
        <f>ROUNDUP((VLOOKUP(B69,Sheet1!U:AA,6,FALSE)-2)*(0.042*(D69-1)+0.2)+0.4,0)</f>
        <v>27</v>
      </c>
      <c r="I69" s="62">
        <f>ROUNDUP((VLOOKUP(B69,Sheet1!U:AA,7,FALSE)-2)*(0.042*(D69-1)+0.2)+0.4,0)</f>
        <v>37</v>
      </c>
      <c r="J69" s="62">
        <f>E69*8+F69*2+G69*3+H69*3+I69*1+VLOOKUP(B69,Sheet1!AU:AZ,2,FALSE)</f>
        <v>544</v>
      </c>
      <c r="K69" s="62">
        <f>E69*1+F69*2+G69*2+H69*2+I69*10+VLOOKUP(B69,Sheet1!AU:AZ,3,FALSE)</f>
        <v>626</v>
      </c>
      <c r="L69" s="62">
        <f>E69*0.1+F69*2+G69*0.2+H69*0.26+I69*0.1+VLOOKUP(B69,Sheet1!AU:AZ,4,FALSE)</f>
        <v>88.92</v>
      </c>
      <c r="M69" s="62">
        <f>E69*0.1+F69*0.2+G69*2+H69*0.2+I69*0.1+VLOOKUP(B69,Sheet1!AU:AZ,5,FALSE)</f>
        <v>135.5</v>
      </c>
      <c r="N69" s="62">
        <f>E69*0.1+F69*0.2+G69*0.2+H69*2+I69*0.1+VLOOKUP(B69,Sheet1!AU:AZ,6,FALSE)</f>
        <v>103.7</v>
      </c>
      <c r="O69" s="62">
        <f t="shared" si="28"/>
        <v>25.3</v>
      </c>
      <c r="P69" s="62">
        <f t="shared" si="29"/>
        <v>15.8</v>
      </c>
      <c r="R69" s="9">
        <f t="shared" si="21"/>
        <v>31</v>
      </c>
      <c r="S69" s="9">
        <f t="shared" si="22"/>
        <v>216.08</v>
      </c>
      <c r="T69" s="9">
        <f t="shared" si="23"/>
        <v>40.4</v>
      </c>
      <c r="U69" s="66">
        <f t="shared" si="24"/>
        <v>225</v>
      </c>
      <c r="V69" s="9">
        <f t="shared" si="25"/>
        <v>270</v>
      </c>
      <c r="W69" s="67">
        <f t="shared" si="26"/>
        <v>113</v>
      </c>
      <c r="Y69" s="69">
        <f>VLOOKUP(D69,Sheet2!P:Q,2,FALSE)</f>
        <v>60</v>
      </c>
      <c r="AB69" s="4" t="str">
        <f>IF('表格编辑 '!D100="monster","普通","BOSS")</f>
        <v>普通</v>
      </c>
      <c r="AD69" s="50">
        <v>2</v>
      </c>
      <c r="AE69" s="50" t="s">
        <v>43</v>
      </c>
      <c r="AF69" s="4">
        <f>VLOOKUP(AE69,映射!AN:AO,2,FALSE)</f>
        <v>1</v>
      </c>
      <c r="AG69" s="50">
        <v>1</v>
      </c>
      <c r="AH69" s="70">
        <v>0</v>
      </c>
      <c r="AI69" s="16">
        <f t="shared" si="12"/>
        <v>47</v>
      </c>
      <c r="AJ69" s="16">
        <f t="shared" si="13"/>
        <v>67</v>
      </c>
      <c r="AK69" s="16">
        <f t="shared" si="14"/>
        <v>31</v>
      </c>
      <c r="AL69" s="16" t="str">
        <f t="shared" si="15"/>
        <v>水鬼</v>
      </c>
      <c r="AM69" s="16">
        <f t="shared" si="16"/>
        <v>450</v>
      </c>
      <c r="AN69" s="16">
        <f t="shared" si="17"/>
        <v>544</v>
      </c>
      <c r="AO69" s="16">
        <f t="shared" si="27"/>
        <v>-94</v>
      </c>
      <c r="AP69" s="16">
        <f t="shared" si="18"/>
        <v>450</v>
      </c>
      <c r="AQ69" s="16">
        <f t="shared" si="19"/>
        <v>626</v>
      </c>
      <c r="AR69" s="16">
        <f t="shared" si="20"/>
        <v>89</v>
      </c>
      <c r="AS69" s="16"/>
      <c r="AT69" s="16">
        <v>58.2</v>
      </c>
      <c r="AU69" s="16">
        <v>54.6</v>
      </c>
      <c r="AV69" s="16">
        <v>2.9</v>
      </c>
      <c r="AW69" s="16"/>
    </row>
    <row r="70" spans="1:49">
      <c r="A70" s="62">
        <f>'表格编辑 '!A101</f>
        <v>48</v>
      </c>
      <c r="B70" s="62">
        <f>'表格编辑 '!B101</f>
        <v>35</v>
      </c>
      <c r="C70" s="62" t="str">
        <f>VLOOKUP(B70,映射!A:B,2,FALSE)</f>
        <v>海巨龙布鲁特韦姆</v>
      </c>
      <c r="D70" s="62">
        <f>'表格编辑 '!E101</f>
        <v>32</v>
      </c>
      <c r="E70" s="62">
        <f>ROUNDUP((VLOOKUP(B70,Sheet1!U:AA,3,FALSE)-2)*(0.042*(D70-1)+0.2)+0.4,0)</f>
        <v>25</v>
      </c>
      <c r="F70" s="62">
        <f>ROUNDUP((VLOOKUP(B70,Sheet1!U:AA,4,FALSE)-2)*(0.042*(D70-1)+0.2)+0.4,0)</f>
        <v>25</v>
      </c>
      <c r="G70" s="62">
        <f>ROUNDUP((VLOOKUP(B70,Sheet1!U:AA,5,FALSE)-2)*(0.042*(D70-1)+0.2)+0.4,0)</f>
        <v>46</v>
      </c>
      <c r="H70" s="62">
        <f>ROUNDUP((VLOOKUP(B70,Sheet1!U:AA,6,FALSE)-2)*(0.042*(D70-1)+0.2)+0.4,0)</f>
        <v>23</v>
      </c>
      <c r="I70" s="62">
        <f>ROUNDUP((VLOOKUP(B70,Sheet1!U:AA,7,FALSE)-2)*(0.042*(D70-1)+0.2)+0.4,0)</f>
        <v>50</v>
      </c>
      <c r="J70" s="62">
        <f>E70*8+F70*2+G70*3+H70*3+I70*1+VLOOKUP(B70,Sheet1!AU:AZ,2,FALSE)</f>
        <v>527</v>
      </c>
      <c r="K70" s="62">
        <f>E70*1+F70*2+G70*2+H70*2+I70*10+VLOOKUP(B70,Sheet1!AU:AZ,3,FALSE)</f>
        <v>733</v>
      </c>
      <c r="L70" s="62">
        <f>E70*0.1+F70*2+G70*0.2+H70*0.26+I70*0.1+VLOOKUP(B70,Sheet1!AU:AZ,4,FALSE)</f>
        <v>92.68</v>
      </c>
      <c r="M70" s="62">
        <f>E70*0.1+F70*0.2+G70*2+H70*0.2+I70*0.1+VLOOKUP(B70,Sheet1!AU:AZ,5,FALSE)</f>
        <v>129.1</v>
      </c>
      <c r="N70" s="62">
        <f>E70*0.1+F70*0.2+G70*0.2+H70*2+I70*0.1+VLOOKUP(B70,Sheet1!AU:AZ,6,FALSE)</f>
        <v>87.7</v>
      </c>
      <c r="O70" s="62">
        <f t="shared" si="28"/>
        <v>36.9</v>
      </c>
      <c r="P70" s="62">
        <f t="shared" si="29"/>
        <v>12.5</v>
      </c>
      <c r="R70" s="9">
        <f t="shared" si="21"/>
        <v>32</v>
      </c>
      <c r="S70" s="9">
        <f t="shared" si="22"/>
        <v>220.6</v>
      </c>
      <c r="T70" s="9">
        <f t="shared" si="23"/>
        <v>41.2</v>
      </c>
      <c r="U70" s="66">
        <f t="shared" si="24"/>
        <v>240</v>
      </c>
      <c r="V70" s="9">
        <f t="shared" si="25"/>
        <v>288</v>
      </c>
      <c r="W70" s="67">
        <f t="shared" si="26"/>
        <v>120</v>
      </c>
      <c r="Y70" s="69">
        <f>VLOOKUP(D70,Sheet2!P:Q,2,FALSE)</f>
        <v>60</v>
      </c>
      <c r="AB70" s="4" t="str">
        <f>IF('表格编辑 '!D101="monster","普通","BOSS")</f>
        <v>BOSS</v>
      </c>
      <c r="AD70" s="50">
        <v>5</v>
      </c>
      <c r="AE70" s="50" t="s">
        <v>45</v>
      </c>
      <c r="AF70" s="4">
        <f>VLOOKUP(AE70,映射!AN:AO,2,FALSE)</f>
        <v>1.3</v>
      </c>
      <c r="AG70" s="50">
        <v>3</v>
      </c>
      <c r="AH70" s="70">
        <v>1</v>
      </c>
      <c r="AI70" s="16">
        <f t="shared" si="12"/>
        <v>48</v>
      </c>
      <c r="AJ70" s="16">
        <f t="shared" si="13"/>
        <v>35</v>
      </c>
      <c r="AK70" s="16">
        <f t="shared" si="14"/>
        <v>32</v>
      </c>
      <c r="AL70" s="16" t="str">
        <f t="shared" si="15"/>
        <v>海巨龙布鲁特韦姆</v>
      </c>
      <c r="AM70" s="16">
        <f t="shared" si="16"/>
        <v>4680</v>
      </c>
      <c r="AN70" s="16">
        <f t="shared" si="17"/>
        <v>685.1</v>
      </c>
      <c r="AO70" s="16">
        <f t="shared" si="27"/>
        <v>3994.9</v>
      </c>
      <c r="AP70" s="16">
        <f t="shared" si="18"/>
        <v>4521.9</v>
      </c>
      <c r="AQ70" s="16">
        <f t="shared" si="19"/>
        <v>952.9</v>
      </c>
      <c r="AR70" s="16">
        <f t="shared" si="20"/>
        <v>140</v>
      </c>
      <c r="AS70" s="16"/>
      <c r="AT70" s="16">
        <v>58.9</v>
      </c>
      <c r="AU70" s="16">
        <v>57.1</v>
      </c>
      <c r="AV70" s="16">
        <v>30</v>
      </c>
      <c r="AW70" s="16"/>
    </row>
    <row r="71" spans="1:49">
      <c r="A71" s="62">
        <f>'表格编辑 '!A102</f>
        <v>49</v>
      </c>
      <c r="B71" s="62">
        <f>'表格编辑 '!B102</f>
        <v>76</v>
      </c>
      <c r="C71" s="62" t="str">
        <f>VLOOKUP(B71,映射!A:B,2,FALSE)</f>
        <v>沙鹰刺客</v>
      </c>
      <c r="D71" s="62">
        <f>'表格编辑 '!E102</f>
        <v>32</v>
      </c>
      <c r="E71" s="62">
        <f>ROUNDUP((VLOOKUP(B71,Sheet1!U:AA,3,FALSE)-2)*(0.042*(D71-1)+0.2)+0.4,0)</f>
        <v>46</v>
      </c>
      <c r="F71" s="62">
        <f>ROUNDUP((VLOOKUP(B71,Sheet1!U:AA,4,FALSE)-2)*(0.042*(D71-1)+0.2)+0.4,0)</f>
        <v>58</v>
      </c>
      <c r="G71" s="62">
        <f>ROUNDUP((VLOOKUP(B71,Sheet1!U:AA,5,FALSE)-2)*(0.042*(D71-1)+0.2)+0.4,0)</f>
        <v>25</v>
      </c>
      <c r="H71" s="62">
        <f>ROUNDUP((VLOOKUP(B71,Sheet1!U:AA,6,FALSE)-2)*(0.042*(D71-1)+0.2)+0.4,0)</f>
        <v>23</v>
      </c>
      <c r="I71" s="62">
        <f>ROUNDUP((VLOOKUP(B71,Sheet1!U:AA,7,FALSE)-2)*(0.042*(D71-1)+0.2)+0.4,0)</f>
        <v>25</v>
      </c>
      <c r="J71" s="62">
        <f>E71*8+F71*2+G71*3+H71*3+I71*1+VLOOKUP(B71,Sheet1!AU:AZ,2,FALSE)</f>
        <v>673</v>
      </c>
      <c r="K71" s="62">
        <f>E71*1+F71*2+G71*2+H71*2+I71*10+VLOOKUP(B71,Sheet1!AU:AZ,3,FALSE)</f>
        <v>528</v>
      </c>
      <c r="L71" s="62">
        <f>E71*0.1+F71*2+G71*0.2+H71*0.26+I71*0.1+VLOOKUP(B71,Sheet1!AU:AZ,4,FALSE)</f>
        <v>154.08</v>
      </c>
      <c r="M71" s="62">
        <f>E71*0.1+F71*0.2+G71*2+H71*0.2+I71*0.1+VLOOKUP(B71,Sheet1!AU:AZ,5,FALSE)</f>
        <v>93.3</v>
      </c>
      <c r="N71" s="62">
        <f>E71*0.1+F71*0.2+G71*0.2+H71*2+I71*0.1+VLOOKUP(B71,Sheet1!AU:AZ,6,FALSE)</f>
        <v>89.7</v>
      </c>
      <c r="O71" s="62">
        <f t="shared" si="28"/>
        <v>3.1</v>
      </c>
      <c r="P71" s="62">
        <f t="shared" si="29"/>
        <v>30.6</v>
      </c>
      <c r="R71" s="9">
        <f t="shared" si="21"/>
        <v>32</v>
      </c>
      <c r="S71" s="9">
        <f t="shared" si="22"/>
        <v>220.6</v>
      </c>
      <c r="T71" s="9">
        <f t="shared" si="23"/>
        <v>41.2</v>
      </c>
      <c r="U71" s="66">
        <f t="shared" si="24"/>
        <v>292</v>
      </c>
      <c r="V71" s="9">
        <f t="shared" si="25"/>
        <v>350.4</v>
      </c>
      <c r="W71" s="67">
        <f t="shared" si="26"/>
        <v>257</v>
      </c>
      <c r="Y71" s="69">
        <f>VLOOKUP(D71,Sheet2!P:Q,2,FALSE)</f>
        <v>60</v>
      </c>
      <c r="AB71" s="4" t="str">
        <f>IF('表格编辑 '!D102="monster","普通","BOSS")</f>
        <v>普通</v>
      </c>
      <c r="AD71" s="50">
        <v>2</v>
      </c>
      <c r="AE71" s="50" t="s">
        <v>43</v>
      </c>
      <c r="AF71" s="4">
        <f>VLOOKUP(AE71,映射!AN:AO,2,FALSE)</f>
        <v>1</v>
      </c>
      <c r="AG71" s="50">
        <v>1</v>
      </c>
      <c r="AH71" s="70">
        <v>0</v>
      </c>
      <c r="AI71" s="16">
        <f t="shared" si="12"/>
        <v>49</v>
      </c>
      <c r="AJ71" s="16">
        <f t="shared" si="13"/>
        <v>76</v>
      </c>
      <c r="AK71" s="16">
        <f t="shared" si="14"/>
        <v>32</v>
      </c>
      <c r="AL71" s="16" t="str">
        <f t="shared" si="15"/>
        <v>沙鹰刺客</v>
      </c>
      <c r="AM71" s="16">
        <f t="shared" si="16"/>
        <v>584</v>
      </c>
      <c r="AN71" s="16">
        <f t="shared" si="17"/>
        <v>673</v>
      </c>
      <c r="AO71" s="16">
        <f t="shared" si="27"/>
        <v>-89</v>
      </c>
      <c r="AP71" s="16">
        <f t="shared" si="18"/>
        <v>584</v>
      </c>
      <c r="AQ71" s="16">
        <f t="shared" si="19"/>
        <v>528</v>
      </c>
      <c r="AR71" s="16">
        <f t="shared" si="20"/>
        <v>155</v>
      </c>
      <c r="AS71" s="16"/>
      <c r="AT71" s="16">
        <v>58.9</v>
      </c>
      <c r="AU71" s="16">
        <v>57.1</v>
      </c>
      <c r="AV71" s="16">
        <v>2.3</v>
      </c>
      <c r="AW71" s="16"/>
    </row>
    <row r="72" spans="1:49">
      <c r="A72" s="62">
        <f>'表格编辑 '!A103</f>
        <v>50</v>
      </c>
      <c r="B72" s="62">
        <f>'表格编辑 '!B103</f>
        <v>77</v>
      </c>
      <c r="C72" s="62" t="str">
        <f>VLOOKUP(B72,映射!A:B,2,FALSE)</f>
        <v>沙狼</v>
      </c>
      <c r="D72" s="62">
        <f>'表格编辑 '!E103</f>
        <v>33</v>
      </c>
      <c r="E72" s="62">
        <f>ROUNDUP((VLOOKUP(B72,Sheet1!U:AA,3,FALSE)-2)*(0.042*(D72-1)+0.2)+0.4,0)</f>
        <v>52</v>
      </c>
      <c r="F72" s="62">
        <f>ROUNDUP((VLOOKUP(B72,Sheet1!U:AA,4,FALSE)-2)*(0.042*(D72-1)+0.2)+0.4,0)</f>
        <v>70</v>
      </c>
      <c r="G72" s="62">
        <f>ROUNDUP((VLOOKUP(B72,Sheet1!U:AA,5,FALSE)-2)*(0.042*(D72-1)+0.2)+0.4,0)</f>
        <v>29</v>
      </c>
      <c r="H72" s="62">
        <f>ROUNDUP((VLOOKUP(B72,Sheet1!U:AA,6,FALSE)-2)*(0.042*(D72-1)+0.2)+0.4,0)</f>
        <v>21</v>
      </c>
      <c r="I72" s="62">
        <f>ROUNDUP((VLOOKUP(B72,Sheet1!U:AA,7,FALSE)-2)*(0.042*(D72-1)+0.2)+0.4,0)</f>
        <v>33</v>
      </c>
      <c r="J72" s="62">
        <f>E72*8+F72*2+G72*3+H72*3+I72*1+VLOOKUP(B72,Sheet1!AU:AZ,2,FALSE)</f>
        <v>820</v>
      </c>
      <c r="K72" s="62">
        <f>E72*1+F72*2+G72*2+H72*2+I72*10+VLOOKUP(B72,Sheet1!AU:AZ,3,FALSE)</f>
        <v>661</v>
      </c>
      <c r="L72" s="62">
        <f>E72*0.1+F72*2+G72*0.2+H72*0.26+I72*0.1+VLOOKUP(B72,Sheet1!AU:AZ,4,FALSE)</f>
        <v>214.76</v>
      </c>
      <c r="M72" s="62">
        <f>E72*0.1+F72*0.2+G72*2+H72*0.2+I72*0.1+VLOOKUP(B72,Sheet1!AU:AZ,5,FALSE)</f>
        <v>107.7</v>
      </c>
      <c r="N72" s="62">
        <f>E72*0.1+F72*0.2+G72*0.2+H72*2+I72*0.1+VLOOKUP(B72,Sheet1!AU:AZ,6,FALSE)</f>
        <v>92.3</v>
      </c>
      <c r="O72" s="62">
        <f t="shared" si="28"/>
        <v>7.5</v>
      </c>
      <c r="P72" s="62">
        <f t="shared" si="29"/>
        <v>32.6</v>
      </c>
      <c r="R72" s="9">
        <f t="shared" si="21"/>
        <v>33</v>
      </c>
      <c r="S72" s="9">
        <f t="shared" si="22"/>
        <v>225.12</v>
      </c>
      <c r="T72" s="9">
        <f t="shared" si="23"/>
        <v>42</v>
      </c>
      <c r="U72" s="66">
        <f t="shared" si="24"/>
        <v>277</v>
      </c>
      <c r="V72" s="9">
        <f t="shared" si="25"/>
        <v>332.4</v>
      </c>
      <c r="W72" s="67">
        <f t="shared" si="26"/>
        <v>407</v>
      </c>
      <c r="Y72" s="69">
        <f>VLOOKUP(D72,Sheet2!P:Q,2,FALSE)</f>
        <v>60</v>
      </c>
      <c r="AB72" s="4" t="str">
        <f>IF('表格编辑 '!D103="monster","普通","BOSS")</f>
        <v>普通</v>
      </c>
      <c r="AD72" s="50">
        <v>2</v>
      </c>
      <c r="AE72" s="50" t="s">
        <v>43</v>
      </c>
      <c r="AF72" s="4">
        <f>VLOOKUP(AE72,映射!AN:AO,2,FALSE)</f>
        <v>1</v>
      </c>
      <c r="AG72" s="50">
        <v>1</v>
      </c>
      <c r="AH72" s="70">
        <v>0</v>
      </c>
      <c r="AI72" s="16">
        <f t="shared" si="12"/>
        <v>50</v>
      </c>
      <c r="AJ72" s="16">
        <f t="shared" si="13"/>
        <v>77</v>
      </c>
      <c r="AK72" s="16">
        <f t="shared" si="14"/>
        <v>33</v>
      </c>
      <c r="AL72" s="16" t="str">
        <f t="shared" si="15"/>
        <v>沙狼</v>
      </c>
      <c r="AM72" s="16">
        <f t="shared" si="16"/>
        <v>554</v>
      </c>
      <c r="AN72" s="16">
        <f t="shared" si="17"/>
        <v>820</v>
      </c>
      <c r="AO72" s="16">
        <f t="shared" si="27"/>
        <v>-266</v>
      </c>
      <c r="AP72" s="16">
        <f t="shared" si="18"/>
        <v>554</v>
      </c>
      <c r="AQ72" s="16">
        <f t="shared" si="19"/>
        <v>661</v>
      </c>
      <c r="AR72" s="16">
        <f t="shared" si="20"/>
        <v>215</v>
      </c>
      <c r="AS72" s="16"/>
      <c r="AT72" s="16">
        <v>61.5</v>
      </c>
      <c r="AU72" s="16">
        <v>59.7</v>
      </c>
      <c r="AV72" s="16">
        <v>2.8</v>
      </c>
      <c r="AW72" s="16"/>
    </row>
    <row r="73" spans="1:49">
      <c r="A73" s="62">
        <f>'表格编辑 '!A104</f>
        <v>51</v>
      </c>
      <c r="B73" s="62">
        <f>'表格编辑 '!B104</f>
        <v>78</v>
      </c>
      <c r="C73" s="62" t="str">
        <f>VLOOKUP(B73,映射!A:B,2,FALSE)</f>
        <v>沙鹰刺客大师罗塞尔</v>
      </c>
      <c r="D73" s="62">
        <f>'表格编辑 '!E104</f>
        <v>33</v>
      </c>
      <c r="E73" s="62">
        <f>ROUNDUP((VLOOKUP(B73,Sheet1!U:AA,3,FALSE)-2)*(0.042*(D73-1)+0.2)+0.4,0)</f>
        <v>47</v>
      </c>
      <c r="F73" s="62">
        <f>ROUNDUP((VLOOKUP(B73,Sheet1!U:AA,4,FALSE)-2)*(0.042*(D73-1)+0.2)+0.4,0)</f>
        <v>60</v>
      </c>
      <c r="G73" s="62">
        <f>ROUNDUP((VLOOKUP(B73,Sheet1!U:AA,5,FALSE)-2)*(0.042*(D73-1)+0.2)+0.4,0)</f>
        <v>26</v>
      </c>
      <c r="H73" s="62">
        <f>ROUNDUP((VLOOKUP(B73,Sheet1!U:AA,6,FALSE)-2)*(0.042*(D73-1)+0.2)+0.4,0)</f>
        <v>24</v>
      </c>
      <c r="I73" s="62">
        <f>ROUNDUP((VLOOKUP(B73,Sheet1!U:AA,7,FALSE)-2)*(0.042*(D73-1)+0.2)+0.4,0)</f>
        <v>26</v>
      </c>
      <c r="J73" s="62">
        <f>E73*8+F73*2+G73*3+H73*3+I73*1+VLOOKUP(B73,Sheet1!AU:AZ,2,FALSE)</f>
        <v>692</v>
      </c>
      <c r="K73" s="62">
        <f>E73*1+F73*2+G73*2+H73*2+I73*10+VLOOKUP(B73,Sheet1!AU:AZ,3,FALSE)</f>
        <v>547</v>
      </c>
      <c r="L73" s="62">
        <f>E73*0.1+F73*2+G73*0.2+H73*0.26+I73*0.1+VLOOKUP(B73,Sheet1!AU:AZ,4,FALSE)</f>
        <v>158.74</v>
      </c>
      <c r="M73" s="62">
        <f>E73*0.1+F73*0.2+G73*2+H73*0.2+I73*0.1+VLOOKUP(B73,Sheet1!AU:AZ,5,FALSE)</f>
        <v>96.1</v>
      </c>
      <c r="N73" s="62">
        <f>E73*0.1+F73*0.2+G73*0.2+H73*2+I73*0.1+VLOOKUP(B73,Sheet1!AU:AZ,6,FALSE)</f>
        <v>92.5</v>
      </c>
      <c r="O73" s="62">
        <f t="shared" si="28"/>
        <v>3.5</v>
      </c>
      <c r="P73" s="62">
        <f t="shared" si="29"/>
        <v>31.2</v>
      </c>
      <c r="R73" s="9">
        <f t="shared" si="21"/>
        <v>33</v>
      </c>
      <c r="S73" s="9">
        <f t="shared" si="22"/>
        <v>225.12</v>
      </c>
      <c r="T73" s="9">
        <f t="shared" si="23"/>
        <v>42</v>
      </c>
      <c r="U73" s="66">
        <f t="shared" si="24"/>
        <v>296</v>
      </c>
      <c r="V73" s="9">
        <f t="shared" si="25"/>
        <v>355.2</v>
      </c>
      <c r="W73" s="67">
        <f t="shared" si="26"/>
        <v>266</v>
      </c>
      <c r="Y73" s="69">
        <f>VLOOKUP(D73,Sheet2!P:Q,2,FALSE)</f>
        <v>60</v>
      </c>
      <c r="AB73" s="4" t="str">
        <f>IF('表格编辑 '!D104="monster","普通","BOSS")</f>
        <v>BOSS</v>
      </c>
      <c r="AD73" s="50">
        <v>5</v>
      </c>
      <c r="AE73" s="50" t="s">
        <v>45</v>
      </c>
      <c r="AF73" s="4">
        <f>VLOOKUP(AE73,映射!AN:AO,2,FALSE)</f>
        <v>1.3</v>
      </c>
      <c r="AG73" s="50">
        <v>3</v>
      </c>
      <c r="AH73" s="70">
        <v>1</v>
      </c>
      <c r="AI73" s="16">
        <f t="shared" si="12"/>
        <v>51</v>
      </c>
      <c r="AJ73" s="16">
        <f t="shared" si="13"/>
        <v>78</v>
      </c>
      <c r="AK73" s="16">
        <f t="shared" si="14"/>
        <v>33</v>
      </c>
      <c r="AL73" s="16" t="str">
        <f t="shared" si="15"/>
        <v>沙鹰刺客大师罗塞尔</v>
      </c>
      <c r="AM73" s="16">
        <f t="shared" si="16"/>
        <v>5772</v>
      </c>
      <c r="AN73" s="16">
        <f t="shared" si="17"/>
        <v>899.6</v>
      </c>
      <c r="AO73" s="16">
        <f t="shared" si="27"/>
        <v>4872.4</v>
      </c>
      <c r="AP73" s="16">
        <f t="shared" si="18"/>
        <v>5564.4</v>
      </c>
      <c r="AQ73" s="16">
        <f t="shared" si="19"/>
        <v>711.1</v>
      </c>
      <c r="AR73" s="16">
        <f t="shared" si="20"/>
        <v>239</v>
      </c>
      <c r="AS73" s="16"/>
      <c r="AT73" s="16">
        <v>61.5</v>
      </c>
      <c r="AU73" s="16">
        <v>59.7</v>
      </c>
      <c r="AV73" s="16">
        <v>30</v>
      </c>
      <c r="AW73" s="16"/>
    </row>
    <row r="74" spans="1:49">
      <c r="A74" s="62">
        <f>'表格编辑 '!A105</f>
        <v>52</v>
      </c>
      <c r="B74" s="62">
        <f>'表格编辑 '!B105</f>
        <v>79</v>
      </c>
      <c r="C74" s="62" t="str">
        <f>VLOOKUP(B74,映射!A:B,2,FALSE)</f>
        <v>食人花</v>
      </c>
      <c r="D74" s="62">
        <f>'表格编辑 '!E105</f>
        <v>34</v>
      </c>
      <c r="E74" s="62">
        <f>ROUNDUP((VLOOKUP(B74,Sheet1!U:AA,3,FALSE)-2)*(0.042*(D74-1)+0.2)+0.4,0)</f>
        <v>29</v>
      </c>
      <c r="F74" s="62">
        <f>ROUNDUP((VLOOKUP(B74,Sheet1!U:AA,4,FALSE)-2)*(0.042*(D74-1)+0.2)+0.4,0)</f>
        <v>42</v>
      </c>
      <c r="G74" s="62">
        <f>ROUNDUP((VLOOKUP(B74,Sheet1!U:AA,5,FALSE)-2)*(0.042*(D74-1)+0.2)+0.4,0)</f>
        <v>45</v>
      </c>
      <c r="H74" s="62">
        <f>ROUNDUP((VLOOKUP(B74,Sheet1!U:AA,6,FALSE)-2)*(0.042*(D74-1)+0.2)+0.4,0)</f>
        <v>25</v>
      </c>
      <c r="I74" s="62">
        <f>ROUNDUP((VLOOKUP(B74,Sheet1!U:AA,7,FALSE)-2)*(0.042*(D74-1)+0.2)+0.4,0)</f>
        <v>45</v>
      </c>
      <c r="J74" s="62">
        <f>E74*8+F74*2+G74*3+H74*3+I74*1+VLOOKUP(B74,Sheet1!AU:AZ,2,FALSE)</f>
        <v>591</v>
      </c>
      <c r="K74" s="62">
        <f>E74*1+F74*2+G74*2+H74*2+I74*10+VLOOKUP(B74,Sheet1!AU:AZ,3,FALSE)</f>
        <v>723</v>
      </c>
      <c r="L74" s="62">
        <f>E74*0.1+F74*2+G74*0.2+H74*0.26+I74*0.1+VLOOKUP(B74,Sheet1!AU:AZ,4,FALSE)</f>
        <v>126.9</v>
      </c>
      <c r="M74" s="62">
        <f>E74*0.1+F74*0.2+G74*2+H74*0.2+I74*0.1+VLOOKUP(B74,Sheet1!AU:AZ,5,FALSE)</f>
        <v>130.8</v>
      </c>
      <c r="N74" s="62">
        <f>E74*0.1+F74*0.2+G74*0.2+H74*2+I74*0.1+VLOOKUP(B74,Sheet1!AU:AZ,6,FALSE)</f>
        <v>94.8</v>
      </c>
      <c r="O74" s="62">
        <f t="shared" si="28"/>
        <v>29.6</v>
      </c>
      <c r="P74" s="62">
        <f t="shared" si="29"/>
        <v>15</v>
      </c>
      <c r="R74" s="9">
        <f t="shared" si="21"/>
        <v>34</v>
      </c>
      <c r="S74" s="9">
        <f t="shared" si="22"/>
        <v>229.64</v>
      </c>
      <c r="T74" s="9">
        <f t="shared" si="23"/>
        <v>42.8</v>
      </c>
      <c r="U74" s="66">
        <f t="shared" si="24"/>
        <v>254</v>
      </c>
      <c r="V74" s="9">
        <f t="shared" si="25"/>
        <v>304.8</v>
      </c>
      <c r="W74" s="67">
        <f t="shared" si="26"/>
        <v>190</v>
      </c>
      <c r="Y74" s="69">
        <f>VLOOKUP(D74,Sheet2!P:Q,2,FALSE)</f>
        <v>60</v>
      </c>
      <c r="AB74" s="4" t="str">
        <f>IF('表格编辑 '!D105="monster","普通","BOSS")</f>
        <v>普通</v>
      </c>
      <c r="AD74" s="50">
        <v>2</v>
      </c>
      <c r="AE74" s="50" t="s">
        <v>43</v>
      </c>
      <c r="AF74" s="4">
        <f>VLOOKUP(AE74,映射!AN:AO,2,FALSE)</f>
        <v>1</v>
      </c>
      <c r="AG74" s="50">
        <v>1</v>
      </c>
      <c r="AH74" s="70">
        <v>0</v>
      </c>
      <c r="AI74" s="16">
        <f t="shared" si="12"/>
        <v>52</v>
      </c>
      <c r="AJ74" s="16">
        <f t="shared" si="13"/>
        <v>79</v>
      </c>
      <c r="AK74" s="16">
        <f t="shared" si="14"/>
        <v>34</v>
      </c>
      <c r="AL74" s="16" t="str">
        <f t="shared" si="15"/>
        <v>食人花</v>
      </c>
      <c r="AM74" s="16">
        <f t="shared" si="16"/>
        <v>508</v>
      </c>
      <c r="AN74" s="16">
        <f t="shared" si="17"/>
        <v>591</v>
      </c>
      <c r="AO74" s="16">
        <f t="shared" si="27"/>
        <v>-83</v>
      </c>
      <c r="AP74" s="16">
        <f t="shared" si="18"/>
        <v>508</v>
      </c>
      <c r="AQ74" s="16">
        <f t="shared" si="19"/>
        <v>723</v>
      </c>
      <c r="AR74" s="16">
        <f t="shared" si="20"/>
        <v>127</v>
      </c>
      <c r="AS74" s="16"/>
      <c r="AT74" s="16">
        <v>64.2</v>
      </c>
      <c r="AU74" s="16">
        <v>60.6</v>
      </c>
      <c r="AV74" s="16">
        <v>3</v>
      </c>
      <c r="AW74" s="16"/>
    </row>
    <row r="75" spans="1:49">
      <c r="A75" s="62">
        <f>'表格编辑 '!A106</f>
        <v>53</v>
      </c>
      <c r="B75" s="62">
        <f>'表格编辑 '!B106</f>
        <v>10061</v>
      </c>
      <c r="C75" s="62" t="str">
        <f>VLOOKUP(B75,映射!A:B,2,FALSE)</f>
        <v>黄蝎</v>
      </c>
      <c r="D75" s="62">
        <f>'表格编辑 '!E106</f>
        <v>34</v>
      </c>
      <c r="E75" s="62">
        <f>ROUNDUP((VLOOKUP(B75,Sheet1!U:AA,3,FALSE)-2)*(0.042*(D75-1)+0.2)+0.4,0)</f>
        <v>29</v>
      </c>
      <c r="F75" s="62">
        <f>ROUNDUP((VLOOKUP(B75,Sheet1!U:AA,4,FALSE)-2)*(0.042*(D75-1)+0.2)+0.4,0)</f>
        <v>45</v>
      </c>
      <c r="G75" s="62">
        <f>ROUNDUP((VLOOKUP(B75,Sheet1!U:AA,5,FALSE)-2)*(0.042*(D75-1)+0.2)+0.4,0)</f>
        <v>66</v>
      </c>
      <c r="H75" s="62">
        <f>ROUNDUP((VLOOKUP(B75,Sheet1!U:AA,6,FALSE)-2)*(0.042*(D75-1)+0.2)+0.4,0)</f>
        <v>17</v>
      </c>
      <c r="I75" s="62">
        <f>ROUNDUP((VLOOKUP(B75,Sheet1!U:AA,7,FALSE)-2)*(0.042*(D75-1)+0.2)+0.4,0)</f>
        <v>14</v>
      </c>
      <c r="J75" s="62">
        <f>E75*8+F75*2+G75*3+H75*3+I75*1+VLOOKUP(B75,Sheet1!AU:AZ,2,FALSE)</f>
        <v>626</v>
      </c>
      <c r="K75" s="62">
        <f>E75*1+F75*2+G75*2+H75*2+I75*10+VLOOKUP(B75,Sheet1!AU:AZ,3,FALSE)</f>
        <v>441</v>
      </c>
      <c r="L75" s="62">
        <f>E75*0.1+F75*2+G75*0.2+H75*0.26+I75*0.1+VLOOKUP(B75,Sheet1!AU:AZ,4,FALSE)</f>
        <v>142.92</v>
      </c>
      <c r="M75" s="62">
        <f>E75*0.1+F75*0.2+G75*2+H75*0.2+I75*0.1+VLOOKUP(B75,Sheet1!AU:AZ,5,FALSE)</f>
        <v>193.7</v>
      </c>
      <c r="N75" s="62">
        <f>E75*0.1+F75*0.2+G75*0.2+H75*2+I75*0.1+VLOOKUP(B75,Sheet1!AU:AZ,6,FALSE)</f>
        <v>78.5</v>
      </c>
      <c r="O75" s="62">
        <f t="shared" si="28"/>
        <v>9.5</v>
      </c>
      <c r="P75" s="62">
        <f t="shared" si="29"/>
        <v>14.1</v>
      </c>
      <c r="R75" s="9">
        <f t="shared" si="21"/>
        <v>34</v>
      </c>
      <c r="S75" s="9">
        <f t="shared" si="22"/>
        <v>229.64</v>
      </c>
      <c r="T75" s="9">
        <f t="shared" si="23"/>
        <v>42.8</v>
      </c>
      <c r="U75" s="66">
        <f t="shared" si="24"/>
        <v>195</v>
      </c>
      <c r="V75" s="9">
        <f t="shared" si="25"/>
        <v>234</v>
      </c>
      <c r="W75" s="67">
        <f t="shared" si="26"/>
        <v>226</v>
      </c>
      <c r="Y75" s="69">
        <f>VLOOKUP(D75,Sheet2!P:Q,2,FALSE)</f>
        <v>60</v>
      </c>
      <c r="AB75" s="4" t="str">
        <f>IF('表格编辑 '!D106="monster","普通","BOSS")</f>
        <v>普通</v>
      </c>
      <c r="AD75" s="50">
        <v>2</v>
      </c>
      <c r="AE75" s="50" t="s">
        <v>43</v>
      </c>
      <c r="AF75" s="4">
        <f>VLOOKUP(AE75,映射!AN:AO,2,FALSE)</f>
        <v>1</v>
      </c>
      <c r="AG75" s="50">
        <v>1</v>
      </c>
      <c r="AH75" s="70">
        <v>0</v>
      </c>
      <c r="AI75" s="16">
        <f t="shared" si="12"/>
        <v>53</v>
      </c>
      <c r="AJ75" s="16">
        <f t="shared" si="13"/>
        <v>10061</v>
      </c>
      <c r="AK75" s="16">
        <f t="shared" si="14"/>
        <v>34</v>
      </c>
      <c r="AL75" s="16" t="str">
        <f t="shared" si="15"/>
        <v>黄蝎</v>
      </c>
      <c r="AM75" s="16">
        <f t="shared" si="16"/>
        <v>390</v>
      </c>
      <c r="AN75" s="16">
        <f t="shared" si="17"/>
        <v>626</v>
      </c>
      <c r="AO75" s="16">
        <f t="shared" si="27"/>
        <v>-236</v>
      </c>
      <c r="AP75" s="16">
        <f t="shared" si="18"/>
        <v>390</v>
      </c>
      <c r="AQ75" s="16">
        <f t="shared" si="19"/>
        <v>441</v>
      </c>
      <c r="AR75" s="16">
        <f t="shared" si="20"/>
        <v>143</v>
      </c>
      <c r="AS75" s="16"/>
      <c r="AT75" s="16">
        <v>121.7</v>
      </c>
      <c r="AU75" s="16">
        <v>49.7</v>
      </c>
      <c r="AV75" s="16">
        <v>7.3</v>
      </c>
      <c r="AW75" s="16"/>
    </row>
    <row r="76" spans="1:49">
      <c r="A76" s="62">
        <f>'表格编辑 '!A107</f>
        <v>54</v>
      </c>
      <c r="B76" s="62">
        <f>'表格编辑 '!B107</f>
        <v>10025</v>
      </c>
      <c r="C76" s="62" t="str">
        <f>VLOOKUP(B76,映射!A:B,2,FALSE)</f>
        <v>丧尸</v>
      </c>
      <c r="D76" s="62">
        <f>'表格编辑 '!E107</f>
        <v>35</v>
      </c>
      <c r="E76" s="62">
        <f>ROUNDUP((VLOOKUP(B76,Sheet1!U:AA,3,FALSE)-2)*(0.042*(D76-1)+0.2)+0.4,0)</f>
        <v>55</v>
      </c>
      <c r="F76" s="62">
        <f>ROUNDUP((VLOOKUP(B76,Sheet1!U:AA,4,FALSE)-2)*(0.042*(D76-1)+0.2)+0.4,0)</f>
        <v>53</v>
      </c>
      <c r="G76" s="62">
        <f>ROUNDUP((VLOOKUP(B76,Sheet1!U:AA,5,FALSE)-2)*(0.042*(D76-1)+0.2)+0.4,0)</f>
        <v>25</v>
      </c>
      <c r="H76" s="62">
        <f>ROUNDUP((VLOOKUP(B76,Sheet1!U:AA,6,FALSE)-2)*(0.042*(D76-1)+0.2)+0.4,0)</f>
        <v>22</v>
      </c>
      <c r="I76" s="62">
        <f>ROUNDUP((VLOOKUP(B76,Sheet1!U:AA,7,FALSE)-2)*(0.042*(D76-1)+0.2)+0.4,0)</f>
        <v>20</v>
      </c>
      <c r="J76" s="62">
        <f>E76*8+F76*2+G76*3+H76*3+I76*1+VLOOKUP(B76,Sheet1!AU:AZ,2,FALSE)</f>
        <v>779</v>
      </c>
      <c r="K76" s="62">
        <f>E76*1+F76*2+G76*2+H76*2+I76*10+VLOOKUP(B76,Sheet1!AU:AZ,3,FALSE)</f>
        <v>477</v>
      </c>
      <c r="L76" s="62">
        <f>E76*0.1+F76*2+G76*0.2+H76*0.26+I76*0.1+VLOOKUP(B76,Sheet1!AU:AZ,4,FALSE)</f>
        <v>160.22</v>
      </c>
      <c r="M76" s="62">
        <f>E76*0.1+F76*0.2+G76*2+H76*0.2+I76*0.1+VLOOKUP(B76,Sheet1!AU:AZ,5,FALSE)</f>
        <v>90.5</v>
      </c>
      <c r="N76" s="62">
        <f>E76*0.1+F76*0.2+G76*0.2+H76*2+I76*0.1+VLOOKUP(B76,Sheet1!AU:AZ,6,FALSE)</f>
        <v>90.1</v>
      </c>
      <c r="O76" s="62">
        <f t="shared" si="28"/>
        <v>-3</v>
      </c>
      <c r="P76" s="62">
        <f t="shared" si="29"/>
        <v>38.6</v>
      </c>
      <c r="R76" s="9">
        <f t="shared" si="21"/>
        <v>35</v>
      </c>
      <c r="S76" s="9">
        <f t="shared" si="22"/>
        <v>234.16</v>
      </c>
      <c r="T76" s="9">
        <f t="shared" si="23"/>
        <v>43.6</v>
      </c>
      <c r="U76" s="66">
        <f t="shared" si="24"/>
        <v>325</v>
      </c>
      <c r="V76" s="9">
        <f t="shared" si="25"/>
        <v>390</v>
      </c>
      <c r="W76" s="67">
        <f t="shared" si="26"/>
        <v>265</v>
      </c>
      <c r="Y76" s="69">
        <f>VLOOKUP(D76,Sheet2!P:Q,2,FALSE)</f>
        <v>60</v>
      </c>
      <c r="AB76" s="4" t="str">
        <f>IF('表格编辑 '!D107="monster","普通","BOSS")</f>
        <v>普通</v>
      </c>
      <c r="AD76" s="50">
        <v>2</v>
      </c>
      <c r="AE76" s="50" t="s">
        <v>43</v>
      </c>
      <c r="AF76" s="4">
        <f>VLOOKUP(AE76,映射!AN:AO,2,FALSE)</f>
        <v>1</v>
      </c>
      <c r="AG76" s="50">
        <v>1</v>
      </c>
      <c r="AH76" s="70">
        <v>0</v>
      </c>
      <c r="AI76" s="16">
        <f t="shared" si="12"/>
        <v>54</v>
      </c>
      <c r="AJ76" s="16">
        <f t="shared" si="13"/>
        <v>10025</v>
      </c>
      <c r="AK76" s="16">
        <f t="shared" si="14"/>
        <v>35</v>
      </c>
      <c r="AL76" s="16" t="str">
        <f t="shared" si="15"/>
        <v>丧尸</v>
      </c>
      <c r="AM76" s="16">
        <f t="shared" si="16"/>
        <v>650</v>
      </c>
      <c r="AN76" s="16">
        <f t="shared" si="17"/>
        <v>779</v>
      </c>
      <c r="AO76" s="16">
        <f t="shared" si="27"/>
        <v>-129</v>
      </c>
      <c r="AP76" s="16">
        <f t="shared" si="18"/>
        <v>650</v>
      </c>
      <c r="AQ76" s="16">
        <f t="shared" si="19"/>
        <v>477</v>
      </c>
      <c r="AR76" s="16">
        <f t="shared" si="20"/>
        <v>161</v>
      </c>
      <c r="AS76" s="16"/>
      <c r="AT76" s="16">
        <v>34.6</v>
      </c>
      <c r="AU76" s="16">
        <v>52.6</v>
      </c>
      <c r="AV76" s="16">
        <v>-4.5</v>
      </c>
      <c r="AW76" s="16"/>
    </row>
    <row r="77" spans="1:49">
      <c r="A77" s="62">
        <f>'表格编辑 '!A108</f>
        <v>55</v>
      </c>
      <c r="B77" s="62">
        <f>'表格编辑 '!B108</f>
        <v>80</v>
      </c>
      <c r="C77" s="62" t="str">
        <f>VLOOKUP(B77,映射!A:B,2,FALSE)</f>
        <v>奥梅亚斯斥候</v>
      </c>
      <c r="D77" s="62">
        <f>'表格编辑 '!E108</f>
        <v>35</v>
      </c>
      <c r="E77" s="62">
        <f>ROUNDUP((VLOOKUP(B77,Sheet1!U:AA,3,FALSE)-2)*(0.042*(D77-1)+0.2)+0.4,0)</f>
        <v>50</v>
      </c>
      <c r="F77" s="62">
        <f>ROUNDUP((VLOOKUP(B77,Sheet1!U:AA,4,FALSE)-2)*(0.042*(D77-1)+0.2)+0.4,0)</f>
        <v>63</v>
      </c>
      <c r="G77" s="62">
        <f>ROUNDUP((VLOOKUP(B77,Sheet1!U:AA,5,FALSE)-2)*(0.042*(D77-1)+0.2)+0.4,0)</f>
        <v>27</v>
      </c>
      <c r="H77" s="62">
        <f>ROUNDUP((VLOOKUP(B77,Sheet1!U:AA,6,FALSE)-2)*(0.042*(D77-1)+0.2)+0.4,0)</f>
        <v>25</v>
      </c>
      <c r="I77" s="62">
        <f>ROUNDUP((VLOOKUP(B77,Sheet1!U:AA,7,FALSE)-2)*(0.042*(D77-1)+0.2)+0.4,0)</f>
        <v>27</v>
      </c>
      <c r="J77" s="62">
        <f>E77*8+F77*2+G77*3+H77*3+I77*1+VLOOKUP(B77,Sheet1!AU:AZ,2,FALSE)</f>
        <v>729</v>
      </c>
      <c r="K77" s="62">
        <f>E77*1+F77*2+G77*2+H77*2+I77*10+VLOOKUP(B77,Sheet1!AU:AZ,3,FALSE)</f>
        <v>570</v>
      </c>
      <c r="L77" s="62">
        <f>E77*0.1+F77*2+G77*0.2+H77*0.26+I77*0.1+VLOOKUP(B77,Sheet1!AU:AZ,4,FALSE)</f>
        <v>165.6</v>
      </c>
      <c r="M77" s="62">
        <f>E77*0.1+F77*0.2+G77*2+H77*0.2+I77*0.1+VLOOKUP(B77,Sheet1!AU:AZ,5,FALSE)</f>
        <v>99.3</v>
      </c>
      <c r="N77" s="62">
        <f>E77*0.1+F77*0.2+G77*0.2+H77*2+I77*0.1+VLOOKUP(B77,Sheet1!AU:AZ,6,FALSE)</f>
        <v>95.7</v>
      </c>
      <c r="O77" s="62">
        <f t="shared" si="28"/>
        <v>3.2</v>
      </c>
      <c r="P77" s="62">
        <f t="shared" si="29"/>
        <v>33.3</v>
      </c>
      <c r="R77" s="9">
        <f t="shared" si="21"/>
        <v>35</v>
      </c>
      <c r="S77" s="9">
        <f t="shared" si="22"/>
        <v>234.16</v>
      </c>
      <c r="T77" s="9">
        <f t="shared" si="23"/>
        <v>43.6</v>
      </c>
      <c r="U77" s="66">
        <f t="shared" si="24"/>
        <v>309</v>
      </c>
      <c r="V77" s="9">
        <f t="shared" si="25"/>
        <v>370.8</v>
      </c>
      <c r="W77" s="67">
        <f t="shared" si="26"/>
        <v>278</v>
      </c>
      <c r="Y77" s="69">
        <f>VLOOKUP(D77,Sheet2!P:Q,2,FALSE)</f>
        <v>60</v>
      </c>
      <c r="AB77" s="4" t="str">
        <f>IF('表格编辑 '!D108="monster","普通","BOSS")</f>
        <v>普通</v>
      </c>
      <c r="AD77" s="50">
        <v>2</v>
      </c>
      <c r="AE77" s="50" t="s">
        <v>43</v>
      </c>
      <c r="AF77" s="4">
        <f>VLOOKUP(AE77,映射!AN:AO,2,FALSE)</f>
        <v>1</v>
      </c>
      <c r="AG77" s="50">
        <v>1</v>
      </c>
      <c r="AH77" s="70">
        <v>0</v>
      </c>
      <c r="AI77" s="16">
        <f t="shared" si="12"/>
        <v>55</v>
      </c>
      <c r="AJ77" s="16">
        <f t="shared" si="13"/>
        <v>80</v>
      </c>
      <c r="AK77" s="16">
        <f t="shared" si="14"/>
        <v>35</v>
      </c>
      <c r="AL77" s="16" t="str">
        <f t="shared" si="15"/>
        <v>奥梅亚斯斥候</v>
      </c>
      <c r="AM77" s="16">
        <f t="shared" si="16"/>
        <v>618</v>
      </c>
      <c r="AN77" s="16">
        <f t="shared" si="17"/>
        <v>729</v>
      </c>
      <c r="AO77" s="16">
        <f t="shared" si="27"/>
        <v>-111</v>
      </c>
      <c r="AP77" s="16">
        <f t="shared" si="18"/>
        <v>618</v>
      </c>
      <c r="AQ77" s="16">
        <f t="shared" si="19"/>
        <v>570</v>
      </c>
      <c r="AR77" s="16">
        <f t="shared" si="20"/>
        <v>166</v>
      </c>
      <c r="AS77" s="16"/>
      <c r="AT77" s="16">
        <v>64.9</v>
      </c>
      <c r="AU77" s="16">
        <v>63.1</v>
      </c>
      <c r="AV77" s="16">
        <v>2.4</v>
      </c>
      <c r="AW77" s="16"/>
    </row>
    <row r="78" spans="1:49">
      <c r="A78" s="62">
        <f>'表格编辑 '!A109</f>
        <v>56</v>
      </c>
      <c r="B78" s="62">
        <f>'表格编辑 '!B109</f>
        <v>81</v>
      </c>
      <c r="C78" s="62" t="str">
        <f>VLOOKUP(B78,映射!A:B,2,FALSE)</f>
        <v>变色龙罗迪</v>
      </c>
      <c r="D78" s="62">
        <f>'表格编辑 '!E109</f>
        <v>36</v>
      </c>
      <c r="E78" s="62">
        <f>ROUNDUP((VLOOKUP(B78,Sheet1!U:AA,3,FALSE)-2)*(0.042*(D78-1)+0.2)+0.4,0)</f>
        <v>51</v>
      </c>
      <c r="F78" s="62">
        <f>ROUNDUP((VLOOKUP(B78,Sheet1!U:AA,4,FALSE)-2)*(0.042*(D78-1)+0.2)+0.4,0)</f>
        <v>64</v>
      </c>
      <c r="G78" s="62">
        <f>ROUNDUP((VLOOKUP(B78,Sheet1!U:AA,5,FALSE)-2)*(0.042*(D78-1)+0.2)+0.4,0)</f>
        <v>28</v>
      </c>
      <c r="H78" s="62">
        <f>ROUNDUP((VLOOKUP(B78,Sheet1!U:AA,6,FALSE)-2)*(0.042*(D78-1)+0.2)+0.4,0)</f>
        <v>26</v>
      </c>
      <c r="I78" s="62">
        <f>ROUNDUP((VLOOKUP(B78,Sheet1!U:AA,7,FALSE)-2)*(0.042*(D78-1)+0.2)+0.4,0)</f>
        <v>28</v>
      </c>
      <c r="J78" s="62">
        <f>E78*8+F78*2+G78*3+H78*3+I78*1+VLOOKUP(B78,Sheet1!AU:AZ,2,FALSE)</f>
        <v>746</v>
      </c>
      <c r="K78" s="62">
        <f>E78*1+F78*2+G78*2+H78*2+I78*10+VLOOKUP(B78,Sheet1!AU:AZ,3,FALSE)</f>
        <v>587</v>
      </c>
      <c r="L78" s="62">
        <f>E78*0.1+F78*2+G78*0.2+H78*0.26+I78*0.1+VLOOKUP(B78,Sheet1!AU:AZ,4,FALSE)</f>
        <v>168.26</v>
      </c>
      <c r="M78" s="62">
        <f>E78*0.1+F78*0.2+G78*2+H78*0.2+I78*0.1+VLOOKUP(B78,Sheet1!AU:AZ,5,FALSE)</f>
        <v>101.9</v>
      </c>
      <c r="N78" s="62">
        <f>E78*0.1+F78*0.2+G78*0.2+H78*2+I78*0.1+VLOOKUP(B78,Sheet1!AU:AZ,6,FALSE)</f>
        <v>98.3</v>
      </c>
      <c r="O78" s="62">
        <f t="shared" si="28"/>
        <v>3.7</v>
      </c>
      <c r="P78" s="62">
        <f t="shared" si="29"/>
        <v>34</v>
      </c>
      <c r="R78" s="9">
        <f t="shared" si="21"/>
        <v>36</v>
      </c>
      <c r="S78" s="9">
        <f t="shared" si="22"/>
        <v>238.68</v>
      </c>
      <c r="T78" s="9">
        <f t="shared" si="23"/>
        <v>44.4</v>
      </c>
      <c r="U78" s="66">
        <f t="shared" si="24"/>
        <v>314</v>
      </c>
      <c r="V78" s="9">
        <f t="shared" si="25"/>
        <v>376.8</v>
      </c>
      <c r="W78" s="67">
        <f t="shared" si="26"/>
        <v>282</v>
      </c>
      <c r="Y78" s="69">
        <f>VLOOKUP(D78,Sheet2!P:Q,2,FALSE)</f>
        <v>60</v>
      </c>
      <c r="AB78" s="4" t="str">
        <f>IF('表格编辑 '!D109="monster","普通","BOSS")</f>
        <v>BOSS</v>
      </c>
      <c r="AD78" s="50">
        <v>5</v>
      </c>
      <c r="AE78" s="50" t="s">
        <v>45</v>
      </c>
      <c r="AF78" s="4">
        <f>VLOOKUP(AE78,映射!AN:AO,2,FALSE)</f>
        <v>1.3</v>
      </c>
      <c r="AG78" s="50">
        <v>4</v>
      </c>
      <c r="AH78" s="70">
        <v>1</v>
      </c>
      <c r="AI78" s="16">
        <f t="shared" si="12"/>
        <v>56</v>
      </c>
      <c r="AJ78" s="16">
        <f t="shared" si="13"/>
        <v>81</v>
      </c>
      <c r="AK78" s="16">
        <f t="shared" si="14"/>
        <v>36</v>
      </c>
      <c r="AL78" s="16" t="str">
        <f t="shared" si="15"/>
        <v>变色龙罗迪</v>
      </c>
      <c r="AM78" s="16">
        <f t="shared" si="16"/>
        <v>8164</v>
      </c>
      <c r="AN78" s="16">
        <f t="shared" si="17"/>
        <v>969.8</v>
      </c>
      <c r="AO78" s="16">
        <f t="shared" si="27"/>
        <v>7194.2</v>
      </c>
      <c r="AP78" s="16">
        <f t="shared" si="18"/>
        <v>7940.2</v>
      </c>
      <c r="AQ78" s="16">
        <f t="shared" si="19"/>
        <v>763.1</v>
      </c>
      <c r="AR78" s="16">
        <f t="shared" si="20"/>
        <v>253</v>
      </c>
      <c r="AS78" s="16"/>
      <c r="AT78" s="16">
        <v>67.5</v>
      </c>
      <c r="AU78" s="16">
        <v>65.7</v>
      </c>
      <c r="AV78" s="16">
        <v>30</v>
      </c>
      <c r="AW78" s="16"/>
    </row>
    <row r="79" spans="1:49">
      <c r="A79" s="62">
        <f>'表格编辑 '!A110</f>
        <v>57</v>
      </c>
      <c r="B79" s="62">
        <f>'表格编辑 '!B110</f>
        <v>82</v>
      </c>
      <c r="C79" s="62" t="str">
        <f>VLOOKUP(B79,映射!A:B,2,FALSE)</f>
        <v>异教徒</v>
      </c>
      <c r="D79" s="62">
        <f>'表格编辑 '!E110</f>
        <v>36</v>
      </c>
      <c r="E79" s="62">
        <f>ROUNDUP((VLOOKUP(B79,Sheet1!U:AA,3,FALSE)-2)*(0.042*(D79-1)+0.2)+0.4,0)</f>
        <v>36</v>
      </c>
      <c r="F79" s="62">
        <f>ROUNDUP((VLOOKUP(B79,Sheet1!U:AA,4,FALSE)-2)*(0.042*(D79-1)+0.2)+0.4,0)</f>
        <v>44</v>
      </c>
      <c r="G79" s="62">
        <f>ROUNDUP((VLOOKUP(B79,Sheet1!U:AA,5,FALSE)-2)*(0.042*(D79-1)+0.2)+0.4,0)</f>
        <v>33</v>
      </c>
      <c r="H79" s="62">
        <f>ROUNDUP((VLOOKUP(B79,Sheet1!U:AA,6,FALSE)-2)*(0.042*(D79-1)+0.2)+0.4,0)</f>
        <v>51</v>
      </c>
      <c r="I79" s="62">
        <f>ROUNDUP((VLOOKUP(B79,Sheet1!U:AA,7,FALSE)-2)*(0.042*(D79-1)+0.2)+0.4,0)</f>
        <v>18</v>
      </c>
      <c r="J79" s="62">
        <f>E79*8+F79*2+G79*3+H79*3+I79*1+VLOOKUP(B79,Sheet1!AU:AZ,2,FALSE)</f>
        <v>666</v>
      </c>
      <c r="K79" s="62">
        <f>E79*1+F79*2+G79*2+H79*2+I79*10+VLOOKUP(B79,Sheet1!AU:AZ,3,FALSE)</f>
        <v>492</v>
      </c>
      <c r="L79" s="62">
        <f>E79*0.1+F79*2+G79*0.2+H79*0.26+I79*0.1+VLOOKUP(B79,Sheet1!AU:AZ,4,FALSE)</f>
        <v>133.26</v>
      </c>
      <c r="M79" s="62">
        <f>E79*0.1+F79*0.2+G79*2+H79*0.2+I79*0.1+VLOOKUP(B79,Sheet1!AU:AZ,5,FALSE)</f>
        <v>110.4</v>
      </c>
      <c r="N79" s="62">
        <f>E79*0.1+F79*0.2+G79*0.2+H79*2+I79*0.1+VLOOKUP(B79,Sheet1!AU:AZ,6,FALSE)</f>
        <v>142.8</v>
      </c>
      <c r="O79" s="62">
        <f t="shared" si="28"/>
        <v>0.700000000000001</v>
      </c>
      <c r="P79" s="62">
        <f t="shared" si="29"/>
        <v>29.5</v>
      </c>
      <c r="R79" s="9">
        <f t="shared" si="21"/>
        <v>36</v>
      </c>
      <c r="S79" s="9">
        <f t="shared" si="22"/>
        <v>238.68</v>
      </c>
      <c r="T79" s="9">
        <f t="shared" si="23"/>
        <v>44.4</v>
      </c>
      <c r="U79" s="66">
        <f t="shared" si="24"/>
        <v>300</v>
      </c>
      <c r="V79" s="9">
        <f t="shared" si="25"/>
        <v>360</v>
      </c>
      <c r="W79" s="67">
        <f t="shared" si="26"/>
        <v>200</v>
      </c>
      <c r="Y79" s="69">
        <f>VLOOKUP(D79,Sheet2!P:Q,2,FALSE)</f>
        <v>60</v>
      </c>
      <c r="AB79" s="4" t="str">
        <f>IF('表格编辑 '!D110="monster","普通","BOSS")</f>
        <v>普通</v>
      </c>
      <c r="AD79" s="50">
        <v>2</v>
      </c>
      <c r="AE79" s="50" t="s">
        <v>43</v>
      </c>
      <c r="AF79" s="4">
        <f>VLOOKUP(AE79,映射!AN:AO,2,FALSE)</f>
        <v>1</v>
      </c>
      <c r="AG79" s="50">
        <v>1</v>
      </c>
      <c r="AH79" s="70">
        <v>0</v>
      </c>
      <c r="AI79" s="16">
        <f t="shared" si="12"/>
        <v>57</v>
      </c>
      <c r="AJ79" s="16">
        <f t="shared" si="13"/>
        <v>82</v>
      </c>
      <c r="AK79" s="16">
        <f t="shared" si="14"/>
        <v>36</v>
      </c>
      <c r="AL79" s="16" t="str">
        <f t="shared" si="15"/>
        <v>异教徒</v>
      </c>
      <c r="AM79" s="16">
        <f t="shared" si="16"/>
        <v>600</v>
      </c>
      <c r="AN79" s="16">
        <f t="shared" si="17"/>
        <v>666</v>
      </c>
      <c r="AO79" s="16">
        <f t="shared" si="27"/>
        <v>-66</v>
      </c>
      <c r="AP79" s="16">
        <f t="shared" si="18"/>
        <v>600</v>
      </c>
      <c r="AQ79" s="16">
        <f t="shared" si="19"/>
        <v>492</v>
      </c>
      <c r="AR79" s="16">
        <f t="shared" si="20"/>
        <v>134</v>
      </c>
      <c r="AS79" s="16"/>
      <c r="AT79" s="16">
        <v>74.3</v>
      </c>
      <c r="AU79" s="16">
        <v>101.3</v>
      </c>
      <c r="AV79" s="16">
        <v>0.5</v>
      </c>
      <c r="AW79" s="16"/>
    </row>
    <row r="80" spans="1:49">
      <c r="A80" s="62">
        <f>'表格编辑 '!A111</f>
        <v>58</v>
      </c>
      <c r="B80" s="62">
        <f>'表格编辑 '!B111</f>
        <v>10145</v>
      </c>
      <c r="C80" s="62" t="str">
        <f>VLOOKUP(B80,映射!A:B,2,FALSE)</f>
        <v>红帽哥布林</v>
      </c>
      <c r="D80" s="62">
        <f>'表格编辑 '!E111</f>
        <v>36</v>
      </c>
      <c r="E80" s="62">
        <f>ROUNDUP((VLOOKUP(B80,Sheet1!U:AA,3,FALSE)-2)*(0.042*(D80-1)+0.2)+0.4,0)</f>
        <v>36</v>
      </c>
      <c r="F80" s="62">
        <f>ROUNDUP((VLOOKUP(B80,Sheet1!U:AA,4,FALSE)-2)*(0.042*(D80-1)+0.2)+0.4,0)</f>
        <v>48</v>
      </c>
      <c r="G80" s="62">
        <f>ROUNDUP((VLOOKUP(B80,Sheet1!U:AA,5,FALSE)-2)*(0.042*(D80-1)+0.2)+0.4,0)</f>
        <v>46</v>
      </c>
      <c r="H80" s="62">
        <f>ROUNDUP((VLOOKUP(B80,Sheet1!U:AA,6,FALSE)-2)*(0.042*(D80-1)+0.2)+0.4,0)</f>
        <v>31</v>
      </c>
      <c r="I80" s="62">
        <f>ROUNDUP((VLOOKUP(B80,Sheet1!U:AA,7,FALSE)-2)*(0.042*(D80-1)+0.2)+0.4,0)</f>
        <v>6</v>
      </c>
      <c r="J80" s="62">
        <f>E80*8+F80*2+G80*3+H80*3+I80*1+VLOOKUP(B80,Sheet1!AU:AZ,2,FALSE)</f>
        <v>641</v>
      </c>
      <c r="K80" s="62">
        <f>E80*1+F80*2+G80*2+H80*2+I80*10+VLOOKUP(B80,Sheet1!AU:AZ,3,FALSE)</f>
        <v>366</v>
      </c>
      <c r="L80" s="62">
        <f>E80*0.1+F80*2+G80*0.2+H80*0.26+I80*0.1+VLOOKUP(B80,Sheet1!AU:AZ,4,FALSE)</f>
        <v>137.46</v>
      </c>
      <c r="M80" s="62">
        <f>E80*0.1+F80*0.2+G80*2+H80*0.2+I80*0.1+VLOOKUP(B80,Sheet1!AU:AZ,5,FALSE)</f>
        <v>132</v>
      </c>
      <c r="N80" s="62">
        <f>E80*0.1+F80*0.2+G80*0.2+H80*2+I80*0.1+VLOOKUP(B80,Sheet1!AU:AZ,6,FALSE)</f>
        <v>105</v>
      </c>
      <c r="O80" s="62">
        <f t="shared" si="28"/>
        <v>-4.7</v>
      </c>
      <c r="P80" s="62">
        <f t="shared" si="29"/>
        <v>25</v>
      </c>
      <c r="R80" s="9">
        <f t="shared" si="21"/>
        <v>36</v>
      </c>
      <c r="S80" s="9">
        <f t="shared" si="22"/>
        <v>238.68</v>
      </c>
      <c r="T80" s="9">
        <f t="shared" si="23"/>
        <v>44.4</v>
      </c>
      <c r="U80" s="66">
        <f t="shared" si="24"/>
        <v>269</v>
      </c>
      <c r="V80" s="9">
        <f t="shared" si="25"/>
        <v>322.8</v>
      </c>
      <c r="W80" s="67">
        <f t="shared" si="26"/>
        <v>210</v>
      </c>
      <c r="Y80" s="69">
        <f>VLOOKUP(D80,Sheet2!P:Q,2,FALSE)</f>
        <v>60</v>
      </c>
      <c r="AB80" s="4" t="str">
        <f>IF('表格编辑 '!D111="monster","普通","BOSS")</f>
        <v>普通</v>
      </c>
      <c r="AD80" s="50">
        <v>2</v>
      </c>
      <c r="AE80" s="50" t="s">
        <v>43</v>
      </c>
      <c r="AF80" s="4">
        <f>VLOOKUP(AE80,映射!AN:AO,2,FALSE)</f>
        <v>1</v>
      </c>
      <c r="AG80" s="50">
        <v>1</v>
      </c>
      <c r="AH80" s="70">
        <v>0</v>
      </c>
      <c r="AI80" s="16">
        <f t="shared" si="12"/>
        <v>58</v>
      </c>
      <c r="AJ80" s="16">
        <f t="shared" si="13"/>
        <v>10145</v>
      </c>
      <c r="AK80" s="16">
        <f t="shared" si="14"/>
        <v>36</v>
      </c>
      <c r="AL80" s="16" t="str">
        <f t="shared" si="15"/>
        <v>红帽哥布林</v>
      </c>
      <c r="AM80" s="16">
        <f t="shared" si="16"/>
        <v>538</v>
      </c>
      <c r="AN80" s="16">
        <f t="shared" si="17"/>
        <v>641</v>
      </c>
      <c r="AO80" s="16">
        <f t="shared" si="27"/>
        <v>-103</v>
      </c>
      <c r="AP80" s="16">
        <f t="shared" si="18"/>
        <v>538</v>
      </c>
      <c r="AQ80" s="16">
        <f t="shared" si="19"/>
        <v>366</v>
      </c>
      <c r="AR80" s="16">
        <f t="shared" si="20"/>
        <v>138</v>
      </c>
      <c r="AS80" s="16"/>
      <c r="AT80" s="16">
        <v>92.5</v>
      </c>
      <c r="AU80" s="16">
        <v>70.9</v>
      </c>
      <c r="AV80" s="16">
        <v>-3.9</v>
      </c>
      <c r="AW80" s="16"/>
    </row>
    <row r="81" spans="1:49">
      <c r="A81" s="62">
        <f>'表格编辑 '!A112</f>
        <v>59</v>
      </c>
      <c r="B81" s="62">
        <f>'表格编辑 '!B112</f>
        <v>83</v>
      </c>
      <c r="C81" s="62" t="str">
        <f>VLOOKUP(B81,映射!A:B,2,FALSE)</f>
        <v>异教长老</v>
      </c>
      <c r="D81" s="62">
        <f>'表格编辑 '!E112</f>
        <v>37</v>
      </c>
      <c r="E81" s="62">
        <f>ROUNDUP((VLOOKUP(B81,Sheet1!U:AA,3,FALSE)-2)*(0.042*(D81-1)+0.2)+0.4,0)</f>
        <v>52</v>
      </c>
      <c r="F81" s="62">
        <f>ROUNDUP((VLOOKUP(B81,Sheet1!U:AA,4,FALSE)-2)*(0.042*(D81-1)+0.2)+0.4,0)</f>
        <v>66</v>
      </c>
      <c r="G81" s="62">
        <f>ROUNDUP((VLOOKUP(B81,Sheet1!U:AA,5,FALSE)-2)*(0.042*(D81-1)+0.2)+0.4,0)</f>
        <v>28</v>
      </c>
      <c r="H81" s="62">
        <f>ROUNDUP((VLOOKUP(B81,Sheet1!U:AA,6,FALSE)-2)*(0.042*(D81-1)+0.2)+0.4,0)</f>
        <v>27</v>
      </c>
      <c r="I81" s="62">
        <f>ROUNDUP((VLOOKUP(B81,Sheet1!U:AA,7,FALSE)-2)*(0.042*(D81-1)+0.2)+0.4,0)</f>
        <v>28</v>
      </c>
      <c r="J81" s="62">
        <f>E81*8+F81*2+G81*3+H81*3+I81*1+VLOOKUP(B81,Sheet1!AU:AZ,2,FALSE)</f>
        <v>761</v>
      </c>
      <c r="K81" s="62">
        <f>E81*1+F81*2+G81*2+H81*2+I81*10+VLOOKUP(B81,Sheet1!AU:AZ,3,FALSE)</f>
        <v>594</v>
      </c>
      <c r="L81" s="62">
        <f>E81*0.1+F81*2+G81*0.2+H81*0.26+I81*0.1+VLOOKUP(B81,Sheet1!AU:AZ,4,FALSE)</f>
        <v>172.62</v>
      </c>
      <c r="M81" s="62">
        <f>E81*0.1+F81*0.2+G81*2+H81*0.2+I81*0.1+VLOOKUP(B81,Sheet1!AU:AZ,5,FALSE)</f>
        <v>102.6</v>
      </c>
      <c r="N81" s="62">
        <f>E81*0.1+F81*0.2+G81*0.2+H81*2+I81*0.1+VLOOKUP(B81,Sheet1!AU:AZ,6,FALSE)</f>
        <v>100.8</v>
      </c>
      <c r="O81" s="62">
        <f t="shared" si="28"/>
        <v>3.1</v>
      </c>
      <c r="P81" s="62">
        <f t="shared" si="29"/>
        <v>34.8</v>
      </c>
      <c r="R81" s="9">
        <f t="shared" si="21"/>
        <v>37</v>
      </c>
      <c r="S81" s="9">
        <f t="shared" si="22"/>
        <v>243.2</v>
      </c>
      <c r="T81" s="9">
        <f t="shared" si="23"/>
        <v>45.2</v>
      </c>
      <c r="U81" s="66">
        <f t="shared" si="24"/>
        <v>322</v>
      </c>
      <c r="V81" s="9">
        <f t="shared" si="25"/>
        <v>386.4</v>
      </c>
      <c r="W81" s="67">
        <f t="shared" si="26"/>
        <v>291</v>
      </c>
      <c r="Y81" s="69">
        <f>VLOOKUP(D81,Sheet2!P:Q,2,FALSE)</f>
        <v>60</v>
      </c>
      <c r="AB81" s="4" t="str">
        <f>IF('表格编辑 '!D112="monster","普通","BOSS")</f>
        <v>普通</v>
      </c>
      <c r="AD81" s="50">
        <v>2</v>
      </c>
      <c r="AE81" s="50" t="s">
        <v>43</v>
      </c>
      <c r="AF81" s="4">
        <f>VLOOKUP(AE81,映射!AN:AO,2,FALSE)</f>
        <v>1</v>
      </c>
      <c r="AG81" s="50">
        <v>1</v>
      </c>
      <c r="AH81" s="70">
        <v>0</v>
      </c>
      <c r="AI81" s="16">
        <f t="shared" si="12"/>
        <v>59</v>
      </c>
      <c r="AJ81" s="16">
        <f t="shared" si="13"/>
        <v>83</v>
      </c>
      <c r="AK81" s="16">
        <f t="shared" si="14"/>
        <v>37</v>
      </c>
      <c r="AL81" s="16" t="str">
        <f t="shared" si="15"/>
        <v>异教长老</v>
      </c>
      <c r="AM81" s="16">
        <f t="shared" si="16"/>
        <v>644</v>
      </c>
      <c r="AN81" s="16">
        <f t="shared" si="17"/>
        <v>761</v>
      </c>
      <c r="AO81" s="16">
        <f t="shared" si="27"/>
        <v>-117</v>
      </c>
      <c r="AP81" s="16">
        <f t="shared" si="18"/>
        <v>644</v>
      </c>
      <c r="AQ81" s="16">
        <f t="shared" si="19"/>
        <v>594</v>
      </c>
      <c r="AR81" s="16">
        <f t="shared" si="20"/>
        <v>173</v>
      </c>
      <c r="AS81" s="16"/>
      <c r="AT81" s="16">
        <v>70.1</v>
      </c>
      <c r="AU81" s="16">
        <v>66.5</v>
      </c>
      <c r="AV81" s="16">
        <v>3.40000000000001</v>
      </c>
      <c r="AW81" s="16"/>
    </row>
    <row r="82" spans="1:49">
      <c r="A82" s="62">
        <f>'表格编辑 '!A113</f>
        <v>60</v>
      </c>
      <c r="B82" s="62">
        <f>'表格编辑 '!B113</f>
        <v>84</v>
      </c>
      <c r="C82" s="62" t="str">
        <f>VLOOKUP(B82,映射!A:B,2,FALSE)</f>
        <v>惰魔</v>
      </c>
      <c r="D82" s="62">
        <f>'表格编辑 '!E113</f>
        <v>37</v>
      </c>
      <c r="E82" s="62">
        <f>ROUNDUP((VLOOKUP(B82,Sheet1!U:AA,3,FALSE)-2)*(0.042*(D82-1)+0.2)+0.4,0)</f>
        <v>15</v>
      </c>
      <c r="F82" s="62">
        <f>ROUNDUP((VLOOKUP(B82,Sheet1!U:AA,4,FALSE)-2)*(0.042*(D82-1)+0.2)+0.4,0)</f>
        <v>44</v>
      </c>
      <c r="G82" s="62">
        <f>ROUNDUP((VLOOKUP(B82,Sheet1!U:AA,5,FALSE)-2)*(0.042*(D82-1)+0.2)+0.4,0)</f>
        <v>42</v>
      </c>
      <c r="H82" s="62">
        <f>ROUNDUP((VLOOKUP(B82,Sheet1!U:AA,6,FALSE)-2)*(0.042*(D82-1)+0.2)+0.4,0)</f>
        <v>42</v>
      </c>
      <c r="I82" s="62">
        <f>ROUNDUP((VLOOKUP(B82,Sheet1!U:AA,7,FALSE)-2)*(0.042*(D82-1)+0.2)+0.4,0)</f>
        <v>51</v>
      </c>
      <c r="J82" s="62">
        <f>E82*8+F82*2+G82*3+H82*3+I82*1+VLOOKUP(B82,Sheet1!AU:AZ,2,FALSE)</f>
        <v>531</v>
      </c>
      <c r="K82" s="62">
        <f>E82*1+F82*2+G82*2+H82*2+I82*10+VLOOKUP(B82,Sheet1!AU:AZ,3,FALSE)</f>
        <v>801</v>
      </c>
      <c r="L82" s="62">
        <f>E82*0.1+F82*2+G82*0.2+H82*0.26+I82*0.1+VLOOKUP(B82,Sheet1!AU:AZ,4,FALSE)</f>
        <v>133.92</v>
      </c>
      <c r="M82" s="62">
        <f>E82*0.1+F82*0.2+G82*2+H82*0.2+I82*0.1+VLOOKUP(B82,Sheet1!AU:AZ,5,FALSE)</f>
        <v>127.8</v>
      </c>
      <c r="N82" s="62">
        <f>E82*0.1+F82*0.2+G82*0.2+H82*2+I82*0.1+VLOOKUP(B82,Sheet1!AU:AZ,6,FALSE)</f>
        <v>127.8</v>
      </c>
      <c r="O82" s="62">
        <f t="shared" si="28"/>
        <v>36.1</v>
      </c>
      <c r="P82" s="62">
        <f t="shared" si="29"/>
        <v>6.7</v>
      </c>
      <c r="R82" s="9">
        <f t="shared" si="21"/>
        <v>37</v>
      </c>
      <c r="S82" s="9">
        <f t="shared" si="22"/>
        <v>243.2</v>
      </c>
      <c r="T82" s="9">
        <f t="shared" si="23"/>
        <v>45.2</v>
      </c>
      <c r="U82" s="66">
        <f t="shared" si="24"/>
        <v>283</v>
      </c>
      <c r="V82" s="9">
        <f t="shared" si="25"/>
        <v>339.6</v>
      </c>
      <c r="W82" s="67">
        <f t="shared" si="26"/>
        <v>200</v>
      </c>
      <c r="Y82" s="69">
        <f>VLOOKUP(D82,Sheet2!P:Q,2,FALSE)</f>
        <v>60</v>
      </c>
      <c r="AB82" s="4" t="str">
        <f>IF('表格编辑 '!D113="monster","普通","BOSS")</f>
        <v>BOSS</v>
      </c>
      <c r="AD82" s="50">
        <v>5</v>
      </c>
      <c r="AE82" s="50" t="s">
        <v>45</v>
      </c>
      <c r="AF82" s="4">
        <f>VLOOKUP(AE82,映射!AN:AO,2,FALSE)</f>
        <v>1.3</v>
      </c>
      <c r="AG82" s="50">
        <v>4</v>
      </c>
      <c r="AH82" s="70">
        <v>1</v>
      </c>
      <c r="AI82" s="16">
        <f t="shared" si="12"/>
        <v>60</v>
      </c>
      <c r="AJ82" s="16">
        <f t="shared" si="13"/>
        <v>84</v>
      </c>
      <c r="AK82" s="16">
        <f t="shared" si="14"/>
        <v>37</v>
      </c>
      <c r="AL82" s="16" t="str">
        <f t="shared" si="15"/>
        <v>惰魔</v>
      </c>
      <c r="AM82" s="16">
        <f t="shared" si="16"/>
        <v>7358</v>
      </c>
      <c r="AN82" s="16">
        <f t="shared" si="17"/>
        <v>690.3</v>
      </c>
      <c r="AO82" s="16">
        <f t="shared" si="27"/>
        <v>6667.7</v>
      </c>
      <c r="AP82" s="16">
        <f t="shared" si="18"/>
        <v>7198.7</v>
      </c>
      <c r="AQ82" s="16">
        <f t="shared" si="19"/>
        <v>1041.3</v>
      </c>
      <c r="AR82" s="16">
        <f t="shared" si="20"/>
        <v>201</v>
      </c>
      <c r="AS82" s="16"/>
      <c r="AT82" s="16">
        <v>89.6</v>
      </c>
      <c r="AU82" s="16">
        <v>89.6</v>
      </c>
      <c r="AV82" s="16">
        <v>30</v>
      </c>
      <c r="AW82" s="16"/>
    </row>
    <row r="83" spans="1:49">
      <c r="A83" s="62">
        <f>'表格编辑 '!A114</f>
        <v>61</v>
      </c>
      <c r="B83" s="62">
        <f>'表格编辑 '!B114</f>
        <v>85</v>
      </c>
      <c r="C83" s="62" t="str">
        <f>VLOOKUP(B83,映射!A:B,2,FALSE)</f>
        <v>异教之火</v>
      </c>
      <c r="D83" s="62">
        <f>'表格编辑 '!E114</f>
        <v>37</v>
      </c>
      <c r="E83" s="62">
        <f>ROUNDUP((VLOOKUP(B83,Sheet1!U:AA,3,FALSE)-2)*(0.042*(D83-1)+0.2)+0.4,0)</f>
        <v>54</v>
      </c>
      <c r="F83" s="62">
        <f>ROUNDUP((VLOOKUP(B83,Sheet1!U:AA,4,FALSE)-2)*(0.042*(D83-1)+0.2)+0.4,0)</f>
        <v>57</v>
      </c>
      <c r="G83" s="62">
        <f>ROUNDUP((VLOOKUP(B83,Sheet1!U:AA,5,FALSE)-2)*(0.042*(D83-1)+0.2)+0.4,0)</f>
        <v>21</v>
      </c>
      <c r="H83" s="62">
        <f>ROUNDUP((VLOOKUP(B83,Sheet1!U:AA,6,FALSE)-2)*(0.042*(D83-1)+0.2)+0.4,0)</f>
        <v>35</v>
      </c>
      <c r="I83" s="62">
        <f>ROUNDUP((VLOOKUP(B83,Sheet1!U:AA,7,FALSE)-2)*(0.042*(D83-1)+0.2)+0.4,0)</f>
        <v>25</v>
      </c>
      <c r="J83" s="62">
        <f>E83*8+F83*2+G83*3+H83*3+I83*1+VLOOKUP(B83,Sheet1!AU:AZ,2,FALSE)</f>
        <v>759</v>
      </c>
      <c r="K83" s="62">
        <f>E83*1+F83*2+G83*2+H83*2+I83*10+VLOOKUP(B83,Sheet1!AU:AZ,3,FALSE)</f>
        <v>550</v>
      </c>
      <c r="L83" s="62">
        <f>E83*0.1+F83*2+G83*0.2+H83*0.26+I83*0.1+VLOOKUP(B83,Sheet1!AU:AZ,4,FALSE)</f>
        <v>155.2</v>
      </c>
      <c r="M83" s="62">
        <f>E83*0.1+F83*0.2+G83*2+H83*0.2+I83*0.1+VLOOKUP(B83,Sheet1!AU:AZ,5,FALSE)</f>
        <v>88.3</v>
      </c>
      <c r="N83" s="62">
        <f>E83*0.1+F83*0.2+G83*0.2+H83*2+I83*0.1+VLOOKUP(B83,Sheet1!AU:AZ,6,FALSE)</f>
        <v>113.5</v>
      </c>
      <c r="O83" s="62">
        <f t="shared" si="28"/>
        <v>-1.2</v>
      </c>
      <c r="P83" s="62">
        <f t="shared" si="29"/>
        <v>39.9</v>
      </c>
      <c r="R83" s="9">
        <f t="shared" si="21"/>
        <v>37</v>
      </c>
      <c r="S83" s="9">
        <f t="shared" si="22"/>
        <v>243.2</v>
      </c>
      <c r="T83" s="9">
        <f t="shared" si="23"/>
        <v>45.2</v>
      </c>
      <c r="U83" s="66">
        <f t="shared" si="24"/>
        <v>349</v>
      </c>
      <c r="V83" s="9">
        <f t="shared" si="25"/>
        <v>418.8</v>
      </c>
      <c r="W83" s="67">
        <f t="shared" si="26"/>
        <v>249</v>
      </c>
      <c r="Y83" s="69">
        <f>VLOOKUP(D83,Sheet2!P:Q,2,FALSE)</f>
        <v>60</v>
      </c>
      <c r="AB83" s="4" t="str">
        <f>IF('表格编辑 '!D114="monster","普通","BOSS")</f>
        <v>普通</v>
      </c>
      <c r="AD83" s="50">
        <v>2</v>
      </c>
      <c r="AE83" s="50" t="s">
        <v>43</v>
      </c>
      <c r="AF83" s="4">
        <f>VLOOKUP(AE83,映射!AN:AO,2,FALSE)</f>
        <v>1</v>
      </c>
      <c r="AG83" s="50">
        <v>1</v>
      </c>
      <c r="AH83" s="70">
        <v>0</v>
      </c>
      <c r="AI83" s="16">
        <f t="shared" si="12"/>
        <v>61</v>
      </c>
      <c r="AJ83" s="16">
        <f t="shared" si="13"/>
        <v>85</v>
      </c>
      <c r="AK83" s="16">
        <f t="shared" si="14"/>
        <v>37</v>
      </c>
      <c r="AL83" s="16" t="str">
        <f t="shared" si="15"/>
        <v>异教之火</v>
      </c>
      <c r="AM83" s="16">
        <f t="shared" si="16"/>
        <v>698</v>
      </c>
      <c r="AN83" s="16">
        <f t="shared" si="17"/>
        <v>759</v>
      </c>
      <c r="AO83" s="16">
        <f t="shared" si="27"/>
        <v>-61</v>
      </c>
      <c r="AP83" s="16">
        <f t="shared" si="18"/>
        <v>698</v>
      </c>
      <c r="AQ83" s="16">
        <f t="shared" si="19"/>
        <v>550</v>
      </c>
      <c r="AR83" s="16">
        <f t="shared" si="20"/>
        <v>156</v>
      </c>
      <c r="AS83" s="16"/>
      <c r="AT83" s="16">
        <v>70.1</v>
      </c>
      <c r="AU83" s="16">
        <v>66.5</v>
      </c>
      <c r="AV83" s="16">
        <v>3.40000000000001</v>
      </c>
      <c r="AW83" s="16"/>
    </row>
    <row r="84" spans="1:49">
      <c r="A84" s="62">
        <f>'表格编辑 '!A115</f>
        <v>62</v>
      </c>
      <c r="B84" s="62">
        <f>'表格编辑 '!B115</f>
        <v>10073</v>
      </c>
      <c r="C84" s="62" t="str">
        <f>VLOOKUP(B84,映射!A:B,2,FALSE)</f>
        <v>土蜘蛛</v>
      </c>
      <c r="D84" s="62">
        <f>'表格编辑 '!E115</f>
        <v>37</v>
      </c>
      <c r="E84" s="62">
        <f>ROUNDUP((VLOOKUP(B84,Sheet1!U:AA,3,FALSE)-2)*(0.042*(D84-1)+0.2)+0.4,0)</f>
        <v>42</v>
      </c>
      <c r="F84" s="62">
        <f>ROUNDUP((VLOOKUP(B84,Sheet1!U:AA,4,FALSE)-2)*(0.042*(D84-1)+0.2)+0.4,0)</f>
        <v>23</v>
      </c>
      <c r="G84" s="62">
        <f>ROUNDUP((VLOOKUP(B84,Sheet1!U:AA,5,FALSE)-2)*(0.042*(D84-1)+0.2)+0.4,0)</f>
        <v>28</v>
      </c>
      <c r="H84" s="62">
        <f>ROUNDUP((VLOOKUP(B84,Sheet1!U:AA,6,FALSE)-2)*(0.042*(D84-1)+0.2)+0.4,0)</f>
        <v>45</v>
      </c>
      <c r="I84" s="62">
        <f>ROUNDUP((VLOOKUP(B84,Sheet1!U:AA,7,FALSE)-2)*(0.042*(D84-1)+0.2)+0.4,0)</f>
        <v>37</v>
      </c>
      <c r="J84" s="62">
        <f>E84*8+F84*2+G84*3+H84*3+I84*1+VLOOKUP(B84,Sheet1!AU:AZ,2,FALSE)</f>
        <v>693</v>
      </c>
      <c r="K84" s="62">
        <f>E84*1+F84*2+G84*2+H84*2+I84*10+VLOOKUP(B84,Sheet1!AU:AZ,3,FALSE)</f>
        <v>640</v>
      </c>
      <c r="L84" s="62">
        <f>E84*0.1+F84*2+G84*0.2+H84*0.26+I84*0.1+VLOOKUP(B84,Sheet1!AU:AZ,4,FALSE)</f>
        <v>87.2</v>
      </c>
      <c r="M84" s="62">
        <f>E84*0.1+F84*0.2+G84*2+H84*0.2+I84*0.1+VLOOKUP(B84,Sheet1!AU:AZ,5,FALSE)</f>
        <v>95.5</v>
      </c>
      <c r="N84" s="62">
        <f>E84*0.1+F84*0.2+G84*0.2+H84*2+I84*0.1+VLOOKUP(B84,Sheet1!AU:AZ,6,FALSE)</f>
        <v>153.1</v>
      </c>
      <c r="O84" s="62">
        <f t="shared" si="28"/>
        <v>15.8</v>
      </c>
      <c r="P84" s="62">
        <f t="shared" si="29"/>
        <v>33.8</v>
      </c>
      <c r="R84" s="9">
        <f t="shared" si="21"/>
        <v>37</v>
      </c>
      <c r="S84" s="9">
        <f t="shared" si="22"/>
        <v>243.2</v>
      </c>
      <c r="T84" s="9">
        <f t="shared" si="23"/>
        <v>45.2</v>
      </c>
      <c r="U84" s="66">
        <f t="shared" si="24"/>
        <v>335</v>
      </c>
      <c r="V84" s="9">
        <f t="shared" si="25"/>
        <v>402</v>
      </c>
      <c r="W84" s="67">
        <f t="shared" si="26"/>
        <v>103</v>
      </c>
      <c r="Y84" s="69">
        <f>VLOOKUP(D84,Sheet2!P:Q,2,FALSE)</f>
        <v>60</v>
      </c>
      <c r="AB84" s="4" t="str">
        <f>IF('表格编辑 '!D115="monster","普通","BOSS")</f>
        <v>普通</v>
      </c>
      <c r="AD84" s="50">
        <v>2</v>
      </c>
      <c r="AE84" s="50" t="s">
        <v>43</v>
      </c>
      <c r="AF84" s="4">
        <f>VLOOKUP(AE84,映射!AN:AO,2,FALSE)</f>
        <v>1</v>
      </c>
      <c r="AG84" s="50">
        <v>1</v>
      </c>
      <c r="AH84" s="70">
        <v>0</v>
      </c>
      <c r="AI84" s="16">
        <f t="shared" si="12"/>
        <v>62</v>
      </c>
      <c r="AJ84" s="16">
        <f t="shared" si="13"/>
        <v>10073</v>
      </c>
      <c r="AK84" s="16">
        <f t="shared" si="14"/>
        <v>37</v>
      </c>
      <c r="AL84" s="16" t="str">
        <f t="shared" si="15"/>
        <v>土蜘蛛</v>
      </c>
      <c r="AM84" s="16">
        <f t="shared" si="16"/>
        <v>670</v>
      </c>
      <c r="AN84" s="16">
        <f t="shared" si="17"/>
        <v>693</v>
      </c>
      <c r="AO84" s="16">
        <f t="shared" si="27"/>
        <v>-23</v>
      </c>
      <c r="AP84" s="16">
        <f t="shared" si="18"/>
        <v>670</v>
      </c>
      <c r="AQ84" s="16">
        <f t="shared" si="19"/>
        <v>640</v>
      </c>
      <c r="AR84" s="16">
        <f t="shared" si="20"/>
        <v>88</v>
      </c>
      <c r="AS84" s="16"/>
      <c r="AT84" s="16">
        <v>64.6</v>
      </c>
      <c r="AU84" s="16">
        <v>77.2</v>
      </c>
      <c r="AV84" s="16">
        <v>14.1</v>
      </c>
      <c r="AW84" s="16"/>
    </row>
    <row r="85" spans="1:49">
      <c r="A85" s="62">
        <f>'表格编辑 '!A116</f>
        <v>63</v>
      </c>
      <c r="B85" s="62">
        <f>'表格编辑 '!B116</f>
        <v>10028</v>
      </c>
      <c r="C85" s="62" t="str">
        <f>VLOOKUP(B85,映射!A:B,2,FALSE)</f>
        <v>木乃伊</v>
      </c>
      <c r="D85" s="62">
        <f>'表格编辑 '!E116</f>
        <v>37</v>
      </c>
      <c r="E85" s="62">
        <f>ROUNDUP((VLOOKUP(B85,Sheet1!U:AA,3,FALSE)-2)*(0.042*(D85-1)+0.2)+0.4,0)</f>
        <v>81</v>
      </c>
      <c r="F85" s="62">
        <f>ROUNDUP((VLOOKUP(B85,Sheet1!U:AA,4,FALSE)-2)*(0.042*(D85-1)+0.2)+0.4,0)</f>
        <v>69</v>
      </c>
      <c r="G85" s="62">
        <f>ROUNDUP((VLOOKUP(B85,Sheet1!U:AA,5,FALSE)-2)*(0.042*(D85-1)+0.2)+0.4,0)</f>
        <v>39</v>
      </c>
      <c r="H85" s="62">
        <f>ROUNDUP((VLOOKUP(B85,Sheet1!U:AA,6,FALSE)-2)*(0.042*(D85-1)+0.2)+0.4,0)</f>
        <v>28</v>
      </c>
      <c r="I85" s="62">
        <f>ROUNDUP((VLOOKUP(B85,Sheet1!U:AA,7,FALSE)-2)*(0.042*(D85-1)+0.2)+0.4,0)</f>
        <v>27</v>
      </c>
      <c r="J85" s="62">
        <f>E85*8+F85*2+G85*3+H85*3+I85*1+VLOOKUP(B85,Sheet1!AU:AZ,2,FALSE)</f>
        <v>1143</v>
      </c>
      <c r="K85" s="62">
        <f>E85*1+F85*2+G85*2+H85*2+I85*10+VLOOKUP(B85,Sheet1!AU:AZ,3,FALSE)</f>
        <v>655</v>
      </c>
      <c r="L85" s="62">
        <f>E85*0.1+F85*2+G85*0.2+H85*0.26+I85*0.1+VLOOKUP(B85,Sheet1!AU:AZ,4,FALSE)</f>
        <v>218.88</v>
      </c>
      <c r="M85" s="62">
        <f>E85*0.1+F85*0.2+G85*2+H85*0.2+I85*0.1+VLOOKUP(B85,Sheet1!AU:AZ,5,FALSE)</f>
        <v>139.2</v>
      </c>
      <c r="N85" s="62">
        <f>E85*0.1+F85*0.2+G85*0.2+H85*2+I85*0.1+VLOOKUP(B85,Sheet1!AU:AZ,6,FALSE)</f>
        <v>115.4</v>
      </c>
      <c r="O85" s="62">
        <f t="shared" si="28"/>
        <v>-4.6</v>
      </c>
      <c r="P85" s="62">
        <f t="shared" si="29"/>
        <v>56.9</v>
      </c>
      <c r="R85" s="9">
        <f t="shared" si="21"/>
        <v>37</v>
      </c>
      <c r="S85" s="9">
        <f t="shared" si="22"/>
        <v>243.2</v>
      </c>
      <c r="T85" s="9">
        <f t="shared" si="23"/>
        <v>45.2</v>
      </c>
      <c r="U85" s="66">
        <f t="shared" si="24"/>
        <v>269</v>
      </c>
      <c r="V85" s="9">
        <f t="shared" si="25"/>
        <v>322.8</v>
      </c>
      <c r="W85" s="67">
        <f t="shared" si="26"/>
        <v>406</v>
      </c>
      <c r="Y85" s="69">
        <f>VLOOKUP(D85,Sheet2!P:Q,2,FALSE)</f>
        <v>60</v>
      </c>
      <c r="AB85" s="4" t="str">
        <f>IF('表格编辑 '!D116="monster","普通","BOSS")</f>
        <v>普通</v>
      </c>
      <c r="AD85" s="50">
        <v>2</v>
      </c>
      <c r="AE85" s="50" t="s">
        <v>43</v>
      </c>
      <c r="AF85" s="4">
        <f>VLOOKUP(AE85,映射!AN:AO,2,FALSE)</f>
        <v>1</v>
      </c>
      <c r="AG85" s="50">
        <v>1</v>
      </c>
      <c r="AH85" s="70">
        <v>0</v>
      </c>
      <c r="AI85" s="16">
        <f t="shared" si="12"/>
        <v>63</v>
      </c>
      <c r="AJ85" s="16">
        <f t="shared" si="13"/>
        <v>10028</v>
      </c>
      <c r="AK85" s="16">
        <f t="shared" si="14"/>
        <v>37</v>
      </c>
      <c r="AL85" s="16" t="str">
        <f t="shared" si="15"/>
        <v>木乃伊</v>
      </c>
      <c r="AM85" s="16">
        <f t="shared" si="16"/>
        <v>538</v>
      </c>
      <c r="AN85" s="16">
        <f t="shared" si="17"/>
        <v>1143</v>
      </c>
      <c r="AO85" s="16">
        <f t="shared" si="27"/>
        <v>-605</v>
      </c>
      <c r="AP85" s="16">
        <f t="shared" si="18"/>
        <v>538</v>
      </c>
      <c r="AQ85" s="16">
        <f t="shared" si="19"/>
        <v>655</v>
      </c>
      <c r="AR85" s="16">
        <f t="shared" si="20"/>
        <v>219</v>
      </c>
      <c r="AS85" s="16"/>
      <c r="AT85" s="16">
        <v>53.9</v>
      </c>
      <c r="AU85" s="16">
        <v>37.7</v>
      </c>
      <c r="AV85" s="16">
        <v>0.100000000000005</v>
      </c>
      <c r="AW85" s="16"/>
    </row>
    <row r="86" spans="1:49">
      <c r="A86" s="62">
        <f>'表格编辑 '!A117</f>
        <v>64</v>
      </c>
      <c r="B86" s="62">
        <f>'表格编辑 '!B117</f>
        <v>10026</v>
      </c>
      <c r="C86" s="62" t="str">
        <f>VLOOKUP(B86,映射!A:B,2,FALSE)</f>
        <v>食尸鬼</v>
      </c>
      <c r="D86" s="62">
        <f>'表格编辑 '!E117</f>
        <v>38</v>
      </c>
      <c r="E86" s="62">
        <f>ROUNDUP((VLOOKUP(B86,Sheet1!U:AA,3,FALSE)-2)*(0.042*(D86-1)+0.2)+0.4,0)</f>
        <v>54</v>
      </c>
      <c r="F86" s="62">
        <f>ROUNDUP((VLOOKUP(B86,Sheet1!U:AA,4,FALSE)-2)*(0.042*(D86-1)+0.2)+0.4,0)</f>
        <v>54</v>
      </c>
      <c r="G86" s="62">
        <f>ROUNDUP((VLOOKUP(B86,Sheet1!U:AA,5,FALSE)-2)*(0.042*(D86-1)+0.2)+0.4,0)</f>
        <v>27</v>
      </c>
      <c r="H86" s="62">
        <f>ROUNDUP((VLOOKUP(B86,Sheet1!U:AA,6,FALSE)-2)*(0.042*(D86-1)+0.2)+0.4,0)</f>
        <v>27</v>
      </c>
      <c r="I86" s="62">
        <f>ROUNDUP((VLOOKUP(B86,Sheet1!U:AA,7,FALSE)-2)*(0.042*(D86-1)+0.2)+0.4,0)</f>
        <v>27</v>
      </c>
      <c r="J86" s="62">
        <f>E86*8+F86*2+G86*3+H86*3+I86*1+VLOOKUP(B86,Sheet1!AU:AZ,2,FALSE)</f>
        <v>797</v>
      </c>
      <c r="K86" s="62">
        <f>E86*1+F86*2+G86*2+H86*2+I86*10+VLOOKUP(B86,Sheet1!AU:AZ,3,FALSE)</f>
        <v>567</v>
      </c>
      <c r="L86" s="62">
        <f>E86*0.1+F86*2+G86*0.2+H86*0.26+I86*0.1+VLOOKUP(B86,Sheet1!AU:AZ,4,FALSE)</f>
        <v>162.52</v>
      </c>
      <c r="M86" s="62">
        <f>E86*0.1+F86*0.2+G86*2+H86*0.2+I86*0.1+VLOOKUP(B86,Sheet1!AU:AZ,5,FALSE)</f>
        <v>96.3</v>
      </c>
      <c r="N86" s="62">
        <f>E86*0.1+F86*0.2+G86*0.2+H86*2+I86*0.1+VLOOKUP(B86,Sheet1!AU:AZ,6,FALSE)</f>
        <v>105.3</v>
      </c>
      <c r="O86" s="62">
        <f t="shared" si="28"/>
        <v>2.7</v>
      </c>
      <c r="P86" s="62">
        <f t="shared" si="29"/>
        <v>37.8</v>
      </c>
      <c r="R86" s="9">
        <f t="shared" si="21"/>
        <v>38</v>
      </c>
      <c r="S86" s="9">
        <f t="shared" si="22"/>
        <v>247.72</v>
      </c>
      <c r="T86" s="9">
        <f t="shared" si="23"/>
        <v>46</v>
      </c>
      <c r="U86" s="66">
        <f t="shared" si="24"/>
        <v>343</v>
      </c>
      <c r="V86" s="9">
        <f t="shared" si="25"/>
        <v>411.6</v>
      </c>
      <c r="W86" s="67">
        <f t="shared" si="26"/>
        <v>264</v>
      </c>
      <c r="Y86" s="69">
        <f>VLOOKUP(D86,Sheet2!P:Q,2,FALSE)</f>
        <v>60</v>
      </c>
      <c r="AB86" s="4" t="str">
        <f>IF('表格编辑 '!D117="monster","普通","BOSS")</f>
        <v>普通</v>
      </c>
      <c r="AD86" s="50">
        <v>2</v>
      </c>
      <c r="AE86" s="50" t="s">
        <v>43</v>
      </c>
      <c r="AF86" s="4">
        <f>VLOOKUP(AE86,映射!AN:AO,2,FALSE)</f>
        <v>1</v>
      </c>
      <c r="AG86" s="50">
        <v>1</v>
      </c>
      <c r="AH86" s="70">
        <v>0</v>
      </c>
      <c r="AI86" s="16">
        <f t="shared" si="12"/>
        <v>64</v>
      </c>
      <c r="AJ86" s="16">
        <f t="shared" si="13"/>
        <v>10026</v>
      </c>
      <c r="AK86" s="16">
        <f t="shared" si="14"/>
        <v>38</v>
      </c>
      <c r="AL86" s="16" t="str">
        <f t="shared" si="15"/>
        <v>食尸鬼</v>
      </c>
      <c r="AM86" s="16">
        <f t="shared" si="16"/>
        <v>686</v>
      </c>
      <c r="AN86" s="16">
        <f t="shared" si="17"/>
        <v>797</v>
      </c>
      <c r="AO86" s="16">
        <f t="shared" si="27"/>
        <v>-111</v>
      </c>
      <c r="AP86" s="16">
        <f t="shared" si="18"/>
        <v>686</v>
      </c>
      <c r="AQ86" s="16">
        <f t="shared" si="19"/>
        <v>567</v>
      </c>
      <c r="AR86" s="16">
        <f t="shared" si="20"/>
        <v>163</v>
      </c>
      <c r="AS86" s="16"/>
      <c r="AT86" s="16">
        <v>63.4</v>
      </c>
      <c r="AU86" s="16">
        <v>36.4</v>
      </c>
      <c r="AV86" s="16">
        <v>4.2</v>
      </c>
      <c r="AW86" s="16"/>
    </row>
    <row r="87" spans="1:49">
      <c r="A87" s="62">
        <f>'表格编辑 '!A118</f>
        <v>65</v>
      </c>
      <c r="B87" s="62">
        <f>'表格编辑 '!B118</f>
        <v>26</v>
      </c>
      <c r="C87" s="62" t="str">
        <f>VLOOKUP(B87,映射!A:B,2,FALSE)</f>
        <v>骷髅战士</v>
      </c>
      <c r="D87" s="62">
        <f>'表格编辑 '!E118</f>
        <v>38</v>
      </c>
      <c r="E87" s="62">
        <f>ROUNDUP((VLOOKUP(B87,Sheet1!U:AA,3,FALSE)-2)*(0.042*(D87-1)+0.2)+0.4,0)</f>
        <v>36</v>
      </c>
      <c r="F87" s="62">
        <f>ROUNDUP((VLOOKUP(B87,Sheet1!U:AA,4,FALSE)-2)*(0.042*(D87-1)+0.2)+0.4,0)</f>
        <v>62</v>
      </c>
      <c r="G87" s="62">
        <f>ROUNDUP((VLOOKUP(B87,Sheet1!U:AA,5,FALSE)-2)*(0.042*(D87-1)+0.2)+0.4,0)</f>
        <v>71</v>
      </c>
      <c r="H87" s="62">
        <f>ROUNDUP((VLOOKUP(B87,Sheet1!U:AA,6,FALSE)-2)*(0.042*(D87-1)+0.2)+0.4,0)</f>
        <v>29</v>
      </c>
      <c r="I87" s="62">
        <f>ROUNDUP((VLOOKUP(B87,Sheet1!U:AA,7,FALSE)-2)*(0.042*(D87-1)+0.2)+0.4,0)</f>
        <v>36</v>
      </c>
      <c r="J87" s="62">
        <f>E87*8+F87*2+G87*3+H87*3+I87*1+VLOOKUP(B87,Sheet1!AU:AZ,2,FALSE)</f>
        <v>800</v>
      </c>
      <c r="K87" s="62">
        <f>E87*1+F87*2+G87*2+H87*2+I87*10+VLOOKUP(B87,Sheet1!AU:AZ,3,FALSE)</f>
        <v>759</v>
      </c>
      <c r="L87" s="62">
        <f>E87*0.1+F87*2+G87*0.2+H87*0.26+I87*0.1+VLOOKUP(B87,Sheet1!AU:AZ,4,FALSE)</f>
        <v>194.94</v>
      </c>
      <c r="M87" s="62">
        <f>E87*0.1+F87*0.2+G87*2+H87*0.2+I87*0.1+VLOOKUP(B87,Sheet1!AU:AZ,5,FALSE)</f>
        <v>216.4</v>
      </c>
      <c r="N87" s="62">
        <f>E87*0.1+F87*0.2+G87*0.2+H87*2+I87*0.1+VLOOKUP(B87,Sheet1!AU:AZ,6,FALSE)</f>
        <v>116.8</v>
      </c>
      <c r="O87" s="62">
        <f t="shared" si="28"/>
        <v>23.1</v>
      </c>
      <c r="P87" s="62">
        <f t="shared" si="29"/>
        <v>17.7</v>
      </c>
      <c r="R87" s="9">
        <f t="shared" si="21"/>
        <v>38</v>
      </c>
      <c r="S87" s="9">
        <f t="shared" ref="S87:S150" si="30">VLOOKUP(R87,LVgongfang,9,FALSE)+Y87</f>
        <v>247.72</v>
      </c>
      <c r="T87" s="9">
        <f t="shared" ref="T87:T150" si="31">VLOOKUP(R87,LVgongfang,10,FALSE)</f>
        <v>46</v>
      </c>
      <c r="U87" s="66">
        <f t="shared" si="24"/>
        <v>205</v>
      </c>
      <c r="V87" s="9">
        <f t="shared" si="25"/>
        <v>246</v>
      </c>
      <c r="W87" s="67">
        <f t="shared" si="26"/>
        <v>343</v>
      </c>
      <c r="Y87" s="69">
        <f>VLOOKUP(D87,Sheet2!P:Q,2,FALSE)</f>
        <v>60</v>
      </c>
      <c r="AB87" s="4" t="str">
        <f>IF('表格编辑 '!D118="monster","普通","BOSS")</f>
        <v>普通</v>
      </c>
      <c r="AD87" s="50">
        <v>2</v>
      </c>
      <c r="AE87" s="50" t="s">
        <v>43</v>
      </c>
      <c r="AF87" s="4">
        <f>VLOOKUP(AE87,映射!AN:AO,2,FALSE)</f>
        <v>1</v>
      </c>
      <c r="AG87" s="50">
        <v>1</v>
      </c>
      <c r="AH87" s="70">
        <v>0</v>
      </c>
      <c r="AI87" s="16">
        <f t="shared" ref="AI87:AI150" si="32">A87</f>
        <v>65</v>
      </c>
      <c r="AJ87" s="16">
        <f t="shared" ref="AJ87:AJ150" si="33">B87</f>
        <v>26</v>
      </c>
      <c r="AK87" s="16">
        <f t="shared" ref="AK87:AK150" si="34">D87</f>
        <v>38</v>
      </c>
      <c r="AL87" s="16" t="str">
        <f t="shared" ref="AL87:AL150" si="35">C87</f>
        <v>骷髅战士</v>
      </c>
      <c r="AM87" s="16">
        <f t="shared" ref="AM87:AM150" si="36">U87*AD87*AG87*AF87</f>
        <v>410</v>
      </c>
      <c r="AN87" s="16">
        <f t="shared" ref="AN87:AN150" si="37">J87*AF87</f>
        <v>800</v>
      </c>
      <c r="AO87" s="16">
        <f t="shared" si="27"/>
        <v>-390</v>
      </c>
      <c r="AP87" s="16">
        <f t="shared" ref="AP87:AP150" si="38">J87+AO87</f>
        <v>410</v>
      </c>
      <c r="AQ87" s="16">
        <f t="shared" ref="AQ87:AQ150" si="39">K87*AF87</f>
        <v>759</v>
      </c>
      <c r="AR87" s="16">
        <f t="shared" ref="AR87:AR150" si="40">ROUNDUP(L87*IF(AF87&gt;1,1.5,1),0)</f>
        <v>195</v>
      </c>
      <c r="AS87" s="16"/>
      <c r="AT87" s="16">
        <v>70.7</v>
      </c>
      <c r="AU87" s="16">
        <v>68.9</v>
      </c>
      <c r="AV87" s="16">
        <v>2.6</v>
      </c>
      <c r="AW87" s="16"/>
    </row>
    <row r="88" spans="1:49">
      <c r="A88" s="62">
        <f>'表格编辑 '!A119</f>
        <v>66</v>
      </c>
      <c r="B88" s="62">
        <f>'表格编辑 '!B119</f>
        <v>86</v>
      </c>
      <c r="C88" s="62" t="str">
        <f>VLOOKUP(B88,映射!A:B,2,FALSE)</f>
        <v>巫妖克佳苏尔德</v>
      </c>
      <c r="D88" s="62">
        <f>'表格编辑 '!E119</f>
        <v>39</v>
      </c>
      <c r="E88" s="62">
        <f>ROUNDUP((VLOOKUP(B88,Sheet1!U:AA,3,FALSE)-2)*(0.042*(D88-1)+0.2)+0.4,0)</f>
        <v>55</v>
      </c>
      <c r="F88" s="62">
        <f>ROUNDUP((VLOOKUP(B88,Sheet1!U:AA,4,FALSE)-2)*(0.042*(D88-1)+0.2)+0.4,0)</f>
        <v>69</v>
      </c>
      <c r="G88" s="62">
        <f>ROUNDUP((VLOOKUP(B88,Sheet1!U:AA,5,FALSE)-2)*(0.042*(D88-1)+0.2)+0.4,0)</f>
        <v>30</v>
      </c>
      <c r="H88" s="62">
        <f>ROUNDUP((VLOOKUP(B88,Sheet1!U:AA,6,FALSE)-2)*(0.042*(D88-1)+0.2)+0.4,0)</f>
        <v>28</v>
      </c>
      <c r="I88" s="62">
        <f>ROUNDUP((VLOOKUP(B88,Sheet1!U:AA,7,FALSE)-2)*(0.042*(D88-1)+0.2)+0.4,0)</f>
        <v>30</v>
      </c>
      <c r="J88" s="62">
        <f>E88*8+F88*2+G88*3+H88*3+I88*1+VLOOKUP(B88,Sheet1!AU:AZ,2,FALSE)</f>
        <v>802</v>
      </c>
      <c r="K88" s="62">
        <f>E88*1+F88*2+G88*2+H88*2+I88*10+VLOOKUP(B88,Sheet1!AU:AZ,3,FALSE)</f>
        <v>629</v>
      </c>
      <c r="L88" s="62">
        <f>E88*0.1+F88*2+G88*0.2+H88*0.26+I88*0.1+VLOOKUP(B88,Sheet1!AU:AZ,4,FALSE)</f>
        <v>179.78</v>
      </c>
      <c r="M88" s="62">
        <f>E88*0.1+F88*0.2+G88*2+H88*0.2+I88*0.1+VLOOKUP(B88,Sheet1!AU:AZ,5,FALSE)</f>
        <v>107.9</v>
      </c>
      <c r="N88" s="62">
        <f>E88*0.1+F88*0.2+G88*0.2+H88*2+I88*0.1+VLOOKUP(B88,Sheet1!AU:AZ,6,FALSE)</f>
        <v>104.3</v>
      </c>
      <c r="O88" s="62">
        <f t="shared" si="28"/>
        <v>3.8</v>
      </c>
      <c r="P88" s="62">
        <f t="shared" si="29"/>
        <v>36.7</v>
      </c>
      <c r="R88" s="9">
        <f t="shared" ref="R88:R151" si="41">D88</f>
        <v>39</v>
      </c>
      <c r="S88" s="9">
        <f t="shared" si="30"/>
        <v>252.24</v>
      </c>
      <c r="T88" s="9">
        <f t="shared" si="31"/>
        <v>46.8</v>
      </c>
      <c r="U88" s="66">
        <f t="shared" ref="U88:U151" si="42">ROUND((S88^2*3)/(S88+M88*3),0)</f>
        <v>331</v>
      </c>
      <c r="V88" s="9">
        <f t="shared" ref="V88:V151" si="43">U88*1.2</f>
        <v>397.2</v>
      </c>
      <c r="W88" s="67">
        <f t="shared" ref="W88:W151" si="44">ROUNDUP((L88^2*3)/(L88+T88*3),0)</f>
        <v>303</v>
      </c>
      <c r="Y88" s="69">
        <f>VLOOKUP(D88,Sheet2!P:Q,2,FALSE)</f>
        <v>60</v>
      </c>
      <c r="AB88" s="4" t="str">
        <f>IF('表格编辑 '!D119="monster","普通","BOSS")</f>
        <v>BOSS</v>
      </c>
      <c r="AD88" s="50">
        <v>5</v>
      </c>
      <c r="AE88" s="50" t="s">
        <v>45</v>
      </c>
      <c r="AF88" s="4">
        <f>VLOOKUP(AE88,映射!AN:AO,2,FALSE)</f>
        <v>1.3</v>
      </c>
      <c r="AG88" s="50">
        <v>4</v>
      </c>
      <c r="AH88" s="70">
        <v>1</v>
      </c>
      <c r="AI88" s="16">
        <f t="shared" si="32"/>
        <v>66</v>
      </c>
      <c r="AJ88" s="16">
        <f t="shared" si="33"/>
        <v>86</v>
      </c>
      <c r="AK88" s="16">
        <f t="shared" si="34"/>
        <v>39</v>
      </c>
      <c r="AL88" s="16" t="str">
        <f t="shared" si="35"/>
        <v>巫妖克佳苏尔德</v>
      </c>
      <c r="AM88" s="16">
        <f t="shared" si="36"/>
        <v>8606</v>
      </c>
      <c r="AN88" s="16">
        <f t="shared" si="37"/>
        <v>1042.6</v>
      </c>
      <c r="AO88" s="16">
        <f t="shared" ref="AO88:AO151" si="45">AM88-AN88</f>
        <v>7563.4</v>
      </c>
      <c r="AP88" s="16">
        <f t="shared" si="38"/>
        <v>8365.4</v>
      </c>
      <c r="AQ88" s="16">
        <f t="shared" si="39"/>
        <v>817.7</v>
      </c>
      <c r="AR88" s="16">
        <f t="shared" si="40"/>
        <v>270</v>
      </c>
      <c r="AS88" s="16"/>
      <c r="AT88" s="16">
        <v>73.3</v>
      </c>
      <c r="AU88" s="16">
        <v>69.7</v>
      </c>
      <c r="AV88" s="16">
        <v>30</v>
      </c>
      <c r="AW88" s="16"/>
    </row>
    <row r="89" spans="1:49">
      <c r="A89" s="62">
        <f>'表格编辑 '!A120</f>
        <v>67</v>
      </c>
      <c r="B89" s="62">
        <f>'表格编辑 '!B120</f>
        <v>10091</v>
      </c>
      <c r="C89" s="62" t="str">
        <f>VLOOKUP(B89,映射!A:B,2,FALSE)</f>
        <v>凶暴仙人掌</v>
      </c>
      <c r="D89" s="62">
        <f>'表格编辑 '!E120</f>
        <v>39</v>
      </c>
      <c r="E89" s="62">
        <f>ROUNDUP((VLOOKUP(B89,Sheet1!U:AA,3,FALSE)-2)*(0.042*(D89-1)+0.2)+0.4,0)</f>
        <v>64</v>
      </c>
      <c r="F89" s="62">
        <f>ROUNDUP((VLOOKUP(B89,Sheet1!U:AA,4,FALSE)-2)*(0.042*(D89-1)+0.2)+0.4,0)</f>
        <v>67</v>
      </c>
      <c r="G89" s="62">
        <f>ROUNDUP((VLOOKUP(B89,Sheet1!U:AA,5,FALSE)-2)*(0.042*(D89-1)+0.2)+0.4,0)</f>
        <v>37</v>
      </c>
      <c r="H89" s="62">
        <f>ROUNDUP((VLOOKUP(B89,Sheet1!U:AA,6,FALSE)-2)*(0.042*(D89-1)+0.2)+0.4,0)</f>
        <v>37</v>
      </c>
      <c r="I89" s="62">
        <f>ROUNDUP((VLOOKUP(B89,Sheet1!U:AA,7,FALSE)-2)*(0.042*(D89-1)+0.2)+0.4,0)</f>
        <v>51</v>
      </c>
      <c r="J89" s="62">
        <f>E89*8+F89*2+G89*3+H89*3+I89*1+VLOOKUP(B89,Sheet1!AU:AZ,2,FALSE)</f>
        <v>1017</v>
      </c>
      <c r="K89" s="62">
        <f>E89*1+F89*2+G89*2+H89*2+I89*10+VLOOKUP(B89,Sheet1!AU:AZ,3,FALSE)</f>
        <v>915</v>
      </c>
      <c r="L89" s="62">
        <f>E89*0.1+F89*2+G89*0.2+H89*0.26+I89*0.1+VLOOKUP(B89,Sheet1!AU:AZ,4,FALSE)</f>
        <v>213.52</v>
      </c>
      <c r="M89" s="62">
        <f>E89*0.1+F89*0.2+G89*2+H89*0.2+I89*0.1+VLOOKUP(B89,Sheet1!AU:AZ,5,FALSE)</f>
        <v>135.3</v>
      </c>
      <c r="N89" s="62">
        <f>E89*0.1+F89*0.2+G89*0.2+H89*2+I89*0.1+VLOOKUP(B89,Sheet1!AU:AZ,6,FALSE)</f>
        <v>139.3</v>
      </c>
      <c r="O89" s="62">
        <f t="shared" si="28"/>
        <v>18.6</v>
      </c>
      <c r="P89" s="62">
        <f t="shared" si="29"/>
        <v>43.1</v>
      </c>
      <c r="R89" s="9">
        <f t="shared" si="41"/>
        <v>39</v>
      </c>
      <c r="S89" s="9">
        <f t="shared" si="30"/>
        <v>252.24</v>
      </c>
      <c r="T89" s="9">
        <f t="shared" si="31"/>
        <v>46.8</v>
      </c>
      <c r="U89" s="66">
        <f t="shared" si="42"/>
        <v>290</v>
      </c>
      <c r="V89" s="9">
        <f t="shared" si="43"/>
        <v>348</v>
      </c>
      <c r="W89" s="67">
        <f t="shared" si="44"/>
        <v>387</v>
      </c>
      <c r="Y89" s="69">
        <f>VLOOKUP(D89,Sheet2!P:Q,2,FALSE)</f>
        <v>60</v>
      </c>
      <c r="AB89" s="4" t="str">
        <f>IF('表格编辑 '!D120="monster","普通","BOSS")</f>
        <v>普通</v>
      </c>
      <c r="AD89" s="50">
        <v>2</v>
      </c>
      <c r="AE89" s="50" t="s">
        <v>43</v>
      </c>
      <c r="AF89" s="4">
        <f>VLOOKUP(AE89,映射!AN:AO,2,FALSE)</f>
        <v>1</v>
      </c>
      <c r="AG89" s="50">
        <v>1</v>
      </c>
      <c r="AH89" s="70">
        <v>0</v>
      </c>
      <c r="AI89" s="16">
        <f t="shared" si="32"/>
        <v>67</v>
      </c>
      <c r="AJ89" s="16">
        <f t="shared" si="33"/>
        <v>10091</v>
      </c>
      <c r="AK89" s="16">
        <f t="shared" si="34"/>
        <v>39</v>
      </c>
      <c r="AL89" s="16" t="str">
        <f t="shared" si="35"/>
        <v>凶暴仙人掌</v>
      </c>
      <c r="AM89" s="16">
        <f t="shared" si="36"/>
        <v>580</v>
      </c>
      <c r="AN89" s="16">
        <f t="shared" si="37"/>
        <v>1017</v>
      </c>
      <c r="AO89" s="16">
        <f t="shared" si="45"/>
        <v>-437</v>
      </c>
      <c r="AP89" s="16">
        <f t="shared" si="38"/>
        <v>580</v>
      </c>
      <c r="AQ89" s="16">
        <f t="shared" si="39"/>
        <v>915</v>
      </c>
      <c r="AR89" s="16">
        <f t="shared" si="40"/>
        <v>214</v>
      </c>
      <c r="AS89" s="16"/>
      <c r="AT89" s="16">
        <v>80</v>
      </c>
      <c r="AU89" s="16">
        <v>53</v>
      </c>
      <c r="AV89" s="16">
        <v>11.5</v>
      </c>
      <c r="AW89" s="16"/>
    </row>
    <row r="90" spans="1:49">
      <c r="A90" s="62">
        <f>'表格编辑 '!A121</f>
        <v>68</v>
      </c>
      <c r="B90" s="62">
        <f>'表格编辑 '!B121</f>
        <v>3</v>
      </c>
      <c r="C90" s="62" t="str">
        <f>VLOOKUP(B90,映射!A:B,2,FALSE)</f>
        <v>哥布林</v>
      </c>
      <c r="D90" s="62">
        <f>'表格编辑 '!E121</f>
        <v>39</v>
      </c>
      <c r="E90" s="62">
        <f>ROUNDUP((VLOOKUP(B90,Sheet1!U:AA,3,FALSE)-2)*(0.042*(D90-1)+0.2)+0.4,0)</f>
        <v>46</v>
      </c>
      <c r="F90" s="62">
        <f>ROUNDUP((VLOOKUP(B90,Sheet1!U:AA,4,FALSE)-2)*(0.042*(D90-1)+0.2)+0.4,0)</f>
        <v>46</v>
      </c>
      <c r="G90" s="62">
        <f>ROUNDUP((VLOOKUP(B90,Sheet1!U:AA,5,FALSE)-2)*(0.042*(D90-1)+0.2)+0.4,0)</f>
        <v>46</v>
      </c>
      <c r="H90" s="62">
        <f>ROUNDUP((VLOOKUP(B90,Sheet1!U:AA,6,FALSE)-2)*(0.042*(D90-1)+0.2)+0.4,0)</f>
        <v>28</v>
      </c>
      <c r="I90" s="62">
        <f>ROUNDUP((VLOOKUP(B90,Sheet1!U:AA,7,FALSE)-2)*(0.042*(D90-1)+0.2)+0.4,0)</f>
        <v>19</v>
      </c>
      <c r="J90" s="62">
        <f>E90*8+F90*2+G90*3+H90*3+I90*1+VLOOKUP(B90,Sheet1!AU:AZ,2,FALSE)</f>
        <v>759</v>
      </c>
      <c r="K90" s="62">
        <f>E90*1+F90*2+G90*2+H90*2+I90*10+VLOOKUP(B90,Sheet1!AU:AZ,3,FALSE)</f>
        <v>495</v>
      </c>
      <c r="L90" s="62">
        <f>E90*0.1+F90*2+G90*0.2+H90*0.26+I90*0.1+VLOOKUP(B90,Sheet1!AU:AZ,4,FALSE)</f>
        <v>143.98</v>
      </c>
      <c r="M90" s="62">
        <f>E90*0.1+F90*0.2+G90*2+H90*0.2+I90*0.1+VLOOKUP(B90,Sheet1!AU:AZ,5,FALSE)</f>
        <v>142.3</v>
      </c>
      <c r="N90" s="62">
        <f>E90*0.1+F90*0.2+G90*0.2+H90*2+I90*0.1+VLOOKUP(B90,Sheet1!AU:AZ,6,FALSE)</f>
        <v>107.9</v>
      </c>
      <c r="O90" s="62">
        <f t="shared" si="28"/>
        <v>3.2</v>
      </c>
      <c r="P90" s="62">
        <f t="shared" si="29"/>
        <v>31.3</v>
      </c>
      <c r="R90" s="9">
        <f t="shared" si="41"/>
        <v>39</v>
      </c>
      <c r="S90" s="9">
        <f t="shared" si="30"/>
        <v>252.24</v>
      </c>
      <c r="T90" s="9">
        <f t="shared" si="31"/>
        <v>46.8</v>
      </c>
      <c r="U90" s="66">
        <f t="shared" si="42"/>
        <v>281</v>
      </c>
      <c r="V90" s="9">
        <f t="shared" si="43"/>
        <v>337.2</v>
      </c>
      <c r="W90" s="67">
        <f t="shared" si="44"/>
        <v>219</v>
      </c>
      <c r="Y90" s="69">
        <f>VLOOKUP(D90,Sheet2!P:Q,2,FALSE)</f>
        <v>60</v>
      </c>
      <c r="AB90" s="4" t="str">
        <f>IF('表格编辑 '!D121="monster","普通","BOSS")</f>
        <v>普通</v>
      </c>
      <c r="AD90" s="50">
        <v>2</v>
      </c>
      <c r="AE90" s="50" t="s">
        <v>43</v>
      </c>
      <c r="AF90" s="4">
        <f>VLOOKUP(AE90,映射!AN:AO,2,FALSE)</f>
        <v>1</v>
      </c>
      <c r="AG90" s="50">
        <v>1</v>
      </c>
      <c r="AH90" s="70">
        <v>0</v>
      </c>
      <c r="AI90" s="16">
        <f t="shared" si="32"/>
        <v>68</v>
      </c>
      <c r="AJ90" s="16">
        <f t="shared" si="33"/>
        <v>3</v>
      </c>
      <c r="AK90" s="16">
        <f t="shared" si="34"/>
        <v>39</v>
      </c>
      <c r="AL90" s="16" t="str">
        <f t="shared" si="35"/>
        <v>哥布林</v>
      </c>
      <c r="AM90" s="16">
        <f t="shared" si="36"/>
        <v>562</v>
      </c>
      <c r="AN90" s="16">
        <f t="shared" si="37"/>
        <v>759</v>
      </c>
      <c r="AO90" s="16">
        <f t="shared" si="45"/>
        <v>-197</v>
      </c>
      <c r="AP90" s="16">
        <f t="shared" si="38"/>
        <v>562</v>
      </c>
      <c r="AQ90" s="16">
        <f t="shared" si="39"/>
        <v>495</v>
      </c>
      <c r="AR90" s="16">
        <f t="shared" si="40"/>
        <v>144</v>
      </c>
      <c r="AS90" s="16"/>
      <c r="AT90" s="16">
        <v>73.3</v>
      </c>
      <c r="AU90" s="16">
        <v>69.7</v>
      </c>
      <c r="AV90" s="16">
        <v>3.1</v>
      </c>
      <c r="AW90" s="16"/>
    </row>
    <row r="91" spans="1:49">
      <c r="A91" s="62">
        <f>'表格编辑 '!A122</f>
        <v>69</v>
      </c>
      <c r="B91" s="62">
        <f>'表格编辑 '!B122</f>
        <v>10034</v>
      </c>
      <c r="C91" s="62" t="str">
        <f>VLOOKUP(B91,映射!A:B,2,FALSE)</f>
        <v>幽灵</v>
      </c>
      <c r="D91" s="62">
        <f>'表格编辑 '!E122</f>
        <v>40</v>
      </c>
      <c r="E91" s="62">
        <f>ROUNDUP((VLOOKUP(B91,Sheet1!U:AA,3,FALSE)-2)*(0.042*(D91-1)+0.2)+0.4,0)</f>
        <v>32</v>
      </c>
      <c r="F91" s="62">
        <f>ROUNDUP((VLOOKUP(B91,Sheet1!U:AA,4,FALSE)-2)*(0.042*(D91-1)+0.2)+0.4,0)</f>
        <v>30</v>
      </c>
      <c r="G91" s="62">
        <f>ROUNDUP((VLOOKUP(B91,Sheet1!U:AA,5,FALSE)-2)*(0.042*(D91-1)+0.2)+0.4,0)</f>
        <v>54</v>
      </c>
      <c r="H91" s="62">
        <f>ROUNDUP((VLOOKUP(B91,Sheet1!U:AA,6,FALSE)-2)*(0.042*(D91-1)+0.2)+0.4,0)</f>
        <v>34</v>
      </c>
      <c r="I91" s="62">
        <f>ROUNDUP((VLOOKUP(B91,Sheet1!U:AA,7,FALSE)-2)*(0.042*(D91-1)+0.2)+0.4,0)</f>
        <v>47</v>
      </c>
      <c r="J91" s="62">
        <f>E91*8+F91*2+G91*3+H91*3+I91*1+VLOOKUP(B91,Sheet1!AU:AZ,2,FALSE)</f>
        <v>647</v>
      </c>
      <c r="K91" s="62">
        <f>E91*1+F91*2+G91*2+H91*2+I91*10+VLOOKUP(B91,Sheet1!AU:AZ,3,FALSE)</f>
        <v>758</v>
      </c>
      <c r="L91" s="62">
        <f>E91*0.1+F91*2+G91*0.2+H91*0.26+I91*0.1+VLOOKUP(B91,Sheet1!AU:AZ,4,FALSE)</f>
        <v>107.54</v>
      </c>
      <c r="M91" s="62">
        <f>E91*0.1+F91*0.2+G91*2+H91*0.2+I91*0.1+VLOOKUP(B91,Sheet1!AU:AZ,5,FALSE)</f>
        <v>148.7</v>
      </c>
      <c r="N91" s="62">
        <f>E91*0.1+F91*0.2+G91*0.2+H91*2+I91*0.1+VLOOKUP(B91,Sheet1!AU:AZ,6,FALSE)</f>
        <v>112.7</v>
      </c>
      <c r="O91" s="62">
        <f t="shared" si="28"/>
        <v>32.4</v>
      </c>
      <c r="P91" s="62">
        <f t="shared" si="29"/>
        <v>19.3</v>
      </c>
      <c r="R91" s="9">
        <f t="shared" si="41"/>
        <v>40</v>
      </c>
      <c r="S91" s="9">
        <f t="shared" si="30"/>
        <v>256.76</v>
      </c>
      <c r="T91" s="9">
        <f t="shared" si="31"/>
        <v>47.6</v>
      </c>
      <c r="U91" s="66">
        <f t="shared" si="42"/>
        <v>281</v>
      </c>
      <c r="V91" s="9">
        <f t="shared" si="43"/>
        <v>337.2</v>
      </c>
      <c r="W91" s="67">
        <f t="shared" si="44"/>
        <v>139</v>
      </c>
      <c r="Y91" s="69">
        <f>VLOOKUP(D91,Sheet2!P:Q,2,FALSE)</f>
        <v>60</v>
      </c>
      <c r="AB91" s="4" t="str">
        <f>IF('表格编辑 '!D122="monster","普通","BOSS")</f>
        <v>普通</v>
      </c>
      <c r="AD91" s="50">
        <v>2</v>
      </c>
      <c r="AE91" s="50" t="s">
        <v>43</v>
      </c>
      <c r="AF91" s="4">
        <f>VLOOKUP(AE91,映射!AN:AO,2,FALSE)</f>
        <v>1</v>
      </c>
      <c r="AG91" s="50">
        <v>1</v>
      </c>
      <c r="AH91" s="70">
        <v>0</v>
      </c>
      <c r="AI91" s="16">
        <f t="shared" si="32"/>
        <v>69</v>
      </c>
      <c r="AJ91" s="16">
        <f t="shared" si="33"/>
        <v>10034</v>
      </c>
      <c r="AK91" s="16">
        <f t="shared" si="34"/>
        <v>40</v>
      </c>
      <c r="AL91" s="16" t="str">
        <f t="shared" si="35"/>
        <v>幽灵</v>
      </c>
      <c r="AM91" s="16">
        <f t="shared" si="36"/>
        <v>562</v>
      </c>
      <c r="AN91" s="16">
        <f t="shared" si="37"/>
        <v>647</v>
      </c>
      <c r="AO91" s="16">
        <f t="shared" si="45"/>
        <v>-85</v>
      </c>
      <c r="AP91" s="16">
        <f t="shared" si="38"/>
        <v>562</v>
      </c>
      <c r="AQ91" s="16">
        <f t="shared" si="39"/>
        <v>758</v>
      </c>
      <c r="AR91" s="16">
        <f t="shared" si="40"/>
        <v>108</v>
      </c>
      <c r="AS91" s="16"/>
      <c r="AT91" s="16">
        <v>109.6</v>
      </c>
      <c r="AU91" s="16">
        <v>79</v>
      </c>
      <c r="AV91" s="16">
        <v>26.8</v>
      </c>
      <c r="AW91" s="16"/>
    </row>
    <row r="92" spans="1:49">
      <c r="A92" s="62">
        <f>'表格编辑 '!A123</f>
        <v>70</v>
      </c>
      <c r="B92" s="62">
        <f>'表格编辑 '!B123</f>
        <v>10048</v>
      </c>
      <c r="C92" s="62" t="str">
        <f>VLOOKUP(B92,映射!A:B,2,FALSE)</f>
        <v>小蝙蝠</v>
      </c>
      <c r="D92" s="62">
        <f>'表格编辑 '!E123</f>
        <v>40</v>
      </c>
      <c r="E92" s="62">
        <f>ROUNDUP((VLOOKUP(B92,Sheet1!U:AA,3,FALSE)-2)*(0.042*(D92-1)+0.2)+0.4,0)</f>
        <v>17</v>
      </c>
      <c r="F92" s="62">
        <f>ROUNDUP((VLOOKUP(B92,Sheet1!U:AA,4,FALSE)-2)*(0.042*(D92-1)+0.2)+0.4,0)</f>
        <v>45</v>
      </c>
      <c r="G92" s="62">
        <f>ROUNDUP((VLOOKUP(B92,Sheet1!U:AA,5,FALSE)-2)*(0.042*(D92-1)+0.2)+0.4,0)</f>
        <v>30</v>
      </c>
      <c r="H92" s="62">
        <f>ROUNDUP((VLOOKUP(B92,Sheet1!U:AA,6,FALSE)-2)*(0.042*(D92-1)+0.2)+0.4,0)</f>
        <v>54</v>
      </c>
      <c r="I92" s="62">
        <f>ROUNDUP((VLOOKUP(B92,Sheet1!U:AA,7,FALSE)-2)*(0.042*(D92-1)+0.2)+0.4,0)</f>
        <v>43</v>
      </c>
      <c r="J92" s="62">
        <f>E92*8+F92*2+G92*3+H92*3+I92*1+VLOOKUP(B92,Sheet1!AU:AZ,2,FALSE)</f>
        <v>544</v>
      </c>
      <c r="K92" s="62">
        <f>E92*1+F92*2+G92*2+H92*2+I92*10+VLOOKUP(B92,Sheet1!AU:AZ,3,FALSE)</f>
        <v>745</v>
      </c>
      <c r="L92" s="62">
        <f>E92*0.1+F92*2+G92*0.2+H92*0.26+I92*0.1+VLOOKUP(B92,Sheet1!AU:AZ,4,FALSE)</f>
        <v>143.04</v>
      </c>
      <c r="M92" s="62">
        <f>E92*0.1+F92*0.2+G92*2+H92*0.2+I92*0.1+VLOOKUP(B92,Sheet1!AU:AZ,5,FALSE)</f>
        <v>104.8</v>
      </c>
      <c r="N92" s="62">
        <f>E92*0.1+F92*0.2+G92*0.2+H92*2+I92*0.1+VLOOKUP(B92,Sheet1!AU:AZ,6,FALSE)</f>
        <v>179</v>
      </c>
      <c r="O92" s="62">
        <f t="shared" si="28"/>
        <v>25.4</v>
      </c>
      <c r="P92" s="62">
        <f t="shared" si="29"/>
        <v>12.6</v>
      </c>
      <c r="R92" s="9">
        <f t="shared" si="41"/>
        <v>40</v>
      </c>
      <c r="S92" s="9">
        <f t="shared" si="30"/>
        <v>256.76</v>
      </c>
      <c r="T92" s="9">
        <f t="shared" si="31"/>
        <v>47.6</v>
      </c>
      <c r="U92" s="66">
        <f t="shared" si="42"/>
        <v>346</v>
      </c>
      <c r="V92" s="9">
        <f t="shared" si="43"/>
        <v>415.2</v>
      </c>
      <c r="W92" s="67">
        <f t="shared" si="44"/>
        <v>215</v>
      </c>
      <c r="Y92" s="69">
        <f>VLOOKUP(D92,Sheet2!P:Q,2,FALSE)</f>
        <v>60</v>
      </c>
      <c r="AB92" s="4" t="str">
        <f>IF('表格编辑 '!D123="monster","普通","BOSS")</f>
        <v>普通</v>
      </c>
      <c r="AD92" s="50">
        <v>2</v>
      </c>
      <c r="AE92" s="50" t="s">
        <v>43</v>
      </c>
      <c r="AF92" s="4">
        <f>VLOOKUP(AE92,映射!AN:AO,2,FALSE)</f>
        <v>1</v>
      </c>
      <c r="AG92" s="50">
        <v>1</v>
      </c>
      <c r="AH92" s="70">
        <v>0</v>
      </c>
      <c r="AI92" s="16">
        <f t="shared" si="32"/>
        <v>70</v>
      </c>
      <c r="AJ92" s="16">
        <f t="shared" si="33"/>
        <v>10048</v>
      </c>
      <c r="AK92" s="16">
        <f t="shared" si="34"/>
        <v>40</v>
      </c>
      <c r="AL92" s="16" t="str">
        <f t="shared" si="35"/>
        <v>小蝙蝠</v>
      </c>
      <c r="AM92" s="16">
        <f t="shared" si="36"/>
        <v>692</v>
      </c>
      <c r="AN92" s="16">
        <f t="shared" si="37"/>
        <v>544</v>
      </c>
      <c r="AO92" s="16">
        <f t="shared" si="45"/>
        <v>148</v>
      </c>
      <c r="AP92" s="16">
        <f t="shared" si="38"/>
        <v>692</v>
      </c>
      <c r="AQ92" s="16">
        <f t="shared" si="39"/>
        <v>745</v>
      </c>
      <c r="AR92" s="16">
        <f t="shared" si="40"/>
        <v>144</v>
      </c>
      <c r="AS92" s="16"/>
      <c r="AT92" s="16">
        <v>67.3</v>
      </c>
      <c r="AU92" s="16">
        <v>108.7</v>
      </c>
      <c r="AV92" s="16">
        <v>15.7</v>
      </c>
      <c r="AW92" s="16"/>
    </row>
    <row r="93" spans="1:49">
      <c r="A93" s="62">
        <f>'表格编辑 '!A124</f>
        <v>71</v>
      </c>
      <c r="B93" s="62">
        <f>'表格编辑 '!B124</f>
        <v>87</v>
      </c>
      <c r="C93" s="62" t="str">
        <f>VLOOKUP(B93,映射!A:B,2,FALSE)</f>
        <v>蝎子王阿克苏</v>
      </c>
      <c r="D93" s="62">
        <f>'表格编辑 '!E124</f>
        <v>41</v>
      </c>
      <c r="E93" s="62">
        <f>ROUNDUP((VLOOKUP(B93,Sheet1!U:AA,3,FALSE)-2)*(0.042*(D93-1)+0.2)+0.4,0)</f>
        <v>8</v>
      </c>
      <c r="F93" s="62">
        <f>ROUNDUP((VLOOKUP(B93,Sheet1!U:AA,4,FALSE)-2)*(0.042*(D93-1)+0.2)+0.4,0)</f>
        <v>22</v>
      </c>
      <c r="G93" s="62">
        <f>ROUNDUP((VLOOKUP(B93,Sheet1!U:AA,5,FALSE)-2)*(0.042*(D93-1)+0.2)+0.4,0)</f>
        <v>35</v>
      </c>
      <c r="H93" s="62">
        <f>ROUNDUP((VLOOKUP(B93,Sheet1!U:AA,6,FALSE)-2)*(0.042*(D93-1)+0.2)+0.4,0)</f>
        <v>46</v>
      </c>
      <c r="I93" s="62">
        <f>ROUNDUP((VLOOKUP(B93,Sheet1!U:AA,7,FALSE)-2)*(0.042*(D93-1)+0.2)+0.4,0)</f>
        <v>63</v>
      </c>
      <c r="J93" s="62">
        <f>E93*8+F93*2+G93*3+H93*3+I93*1+VLOOKUP(B93,Sheet1!AU:AZ,2,FALSE)</f>
        <v>434</v>
      </c>
      <c r="K93" s="62">
        <f>E93*1+F93*2+G93*2+H93*2+I93*10+VLOOKUP(B93,Sheet1!AU:AZ,3,FALSE)</f>
        <v>864</v>
      </c>
      <c r="L93" s="62">
        <f>E93*0.1+F93*2+G93*0.2+H93*0.26+I93*0.1+VLOOKUP(B93,Sheet1!AU:AZ,4,FALSE)</f>
        <v>90.06</v>
      </c>
      <c r="M93" s="62">
        <f>E93*0.1+F93*0.2+G93*2+H93*0.2+I93*0.1+VLOOKUP(B93,Sheet1!AU:AZ,5,FALSE)</f>
        <v>110.7</v>
      </c>
      <c r="N93" s="62">
        <f>E93*0.1+F93*0.2+G93*0.2+H93*2+I93*0.1+VLOOKUP(B93,Sheet1!AU:AZ,6,FALSE)</f>
        <v>130.5</v>
      </c>
      <c r="O93" s="62">
        <f t="shared" si="28"/>
        <v>48.2</v>
      </c>
      <c r="P93" s="62">
        <f t="shared" si="29"/>
        <v>3.6</v>
      </c>
      <c r="R93" s="9">
        <f t="shared" si="41"/>
        <v>41</v>
      </c>
      <c r="S93" s="9">
        <f t="shared" si="30"/>
        <v>306.28</v>
      </c>
      <c r="T93" s="9">
        <f t="shared" si="31"/>
        <v>48.4</v>
      </c>
      <c r="U93" s="66">
        <f t="shared" si="42"/>
        <v>441</v>
      </c>
      <c r="V93" s="9">
        <f t="shared" si="43"/>
        <v>529.2</v>
      </c>
      <c r="W93" s="67">
        <f t="shared" si="44"/>
        <v>104</v>
      </c>
      <c r="Y93" s="69">
        <f>VLOOKUP(D93,Sheet2!P:Q,2,FALSE)</f>
        <v>105</v>
      </c>
      <c r="AB93" s="4" t="str">
        <f>IF('表格编辑 '!D124="monster","普通","BOSS")</f>
        <v>BOSS</v>
      </c>
      <c r="AD93" s="50">
        <v>5</v>
      </c>
      <c r="AE93" s="50" t="s">
        <v>45</v>
      </c>
      <c r="AF93" s="4">
        <f>VLOOKUP(AE93,映射!AN:AO,2,FALSE)</f>
        <v>1.3</v>
      </c>
      <c r="AG93" s="50">
        <v>4</v>
      </c>
      <c r="AH93" s="70">
        <v>1</v>
      </c>
      <c r="AI93" s="16">
        <f t="shared" si="32"/>
        <v>71</v>
      </c>
      <c r="AJ93" s="16">
        <f t="shared" si="33"/>
        <v>87</v>
      </c>
      <c r="AK93" s="16">
        <f t="shared" si="34"/>
        <v>41</v>
      </c>
      <c r="AL93" s="16" t="str">
        <f t="shared" si="35"/>
        <v>蝎子王阿克苏</v>
      </c>
      <c r="AM93" s="16">
        <f t="shared" si="36"/>
        <v>11466</v>
      </c>
      <c r="AN93" s="16">
        <f t="shared" si="37"/>
        <v>564.2</v>
      </c>
      <c r="AO93" s="16">
        <f t="shared" si="45"/>
        <v>10901.8</v>
      </c>
      <c r="AP93" s="16">
        <f t="shared" si="38"/>
        <v>11335.8</v>
      </c>
      <c r="AQ93" s="16">
        <f t="shared" si="39"/>
        <v>1123.2</v>
      </c>
      <c r="AR93" s="16">
        <f t="shared" si="40"/>
        <v>136</v>
      </c>
      <c r="AS93" s="16"/>
      <c r="AT93" s="16">
        <v>76.6</v>
      </c>
      <c r="AU93" s="16">
        <v>74.8</v>
      </c>
      <c r="AV93" s="16">
        <v>30</v>
      </c>
      <c r="AW93" s="16"/>
    </row>
    <row r="94" spans="1:49">
      <c r="A94" s="62">
        <f>'表格编辑 '!A125</f>
        <v>72</v>
      </c>
      <c r="B94" s="62">
        <f>'表格编辑 '!B125</f>
        <v>10010</v>
      </c>
      <c r="C94" s="62" t="str">
        <f>VLOOKUP(B94,映射!A:B,2,FALSE)</f>
        <v>赤熊</v>
      </c>
      <c r="D94" s="62">
        <f>'表格编辑 '!E125</f>
        <v>41</v>
      </c>
      <c r="E94" s="62">
        <f>ROUNDUP((VLOOKUP(B94,Sheet1!U:AA,3,FALSE)-2)*(0.042*(D94-1)+0.2)+0.4,0)</f>
        <v>63</v>
      </c>
      <c r="F94" s="62">
        <f>ROUNDUP((VLOOKUP(B94,Sheet1!U:AA,4,FALSE)-2)*(0.042*(D94-1)+0.2)+0.4,0)</f>
        <v>65</v>
      </c>
      <c r="G94" s="62">
        <f>ROUNDUP((VLOOKUP(B94,Sheet1!U:AA,5,FALSE)-2)*(0.042*(D94-1)+0.2)+0.4,0)</f>
        <v>25</v>
      </c>
      <c r="H94" s="62">
        <f>ROUNDUP((VLOOKUP(B94,Sheet1!U:AA,6,FALSE)-2)*(0.042*(D94-1)+0.2)+0.4,0)</f>
        <v>35</v>
      </c>
      <c r="I94" s="62">
        <f>ROUNDUP((VLOOKUP(B94,Sheet1!U:AA,7,FALSE)-2)*(0.042*(D94-1)+0.2)+0.4,0)</f>
        <v>23</v>
      </c>
      <c r="J94" s="62">
        <f>E94*8+F94*2+G94*3+H94*3+I94*1+VLOOKUP(B94,Sheet1!AU:AZ,2,FALSE)</f>
        <v>857</v>
      </c>
      <c r="K94" s="62">
        <f>E94*1+F94*2+G94*2+H94*2+I94*10+VLOOKUP(B94,Sheet1!AU:AZ,3,FALSE)</f>
        <v>563</v>
      </c>
      <c r="L94" s="62">
        <f>E94*0.1+F94*2+G94*0.2+H94*0.26+I94*0.1+VLOOKUP(B94,Sheet1!AU:AZ,4,FALSE)</f>
        <v>172.7</v>
      </c>
      <c r="M94" s="62">
        <f>E94*0.1+F94*0.2+G94*2+H94*0.2+I94*0.1+VLOOKUP(B94,Sheet1!AU:AZ,5,FALSE)</f>
        <v>98.6</v>
      </c>
      <c r="N94" s="62">
        <f>E94*0.1+F94*0.2+G94*0.2+H94*2+I94*0.1+VLOOKUP(B94,Sheet1!AU:AZ,6,FALSE)</f>
        <v>116.6</v>
      </c>
      <c r="O94" s="62">
        <f t="shared" si="28"/>
        <v>-5.5</v>
      </c>
      <c r="P94" s="62">
        <f t="shared" si="29"/>
        <v>46.1</v>
      </c>
      <c r="R94" s="9">
        <f t="shared" si="41"/>
        <v>41</v>
      </c>
      <c r="S94" s="9">
        <f t="shared" si="30"/>
        <v>306.28</v>
      </c>
      <c r="T94" s="9">
        <f t="shared" si="31"/>
        <v>48.4</v>
      </c>
      <c r="U94" s="66">
        <f t="shared" si="42"/>
        <v>467</v>
      </c>
      <c r="V94" s="9">
        <f t="shared" si="43"/>
        <v>560.4</v>
      </c>
      <c r="W94" s="67">
        <f t="shared" si="44"/>
        <v>282</v>
      </c>
      <c r="Y94" s="69">
        <f>VLOOKUP(D94,Sheet2!P:Q,2,FALSE)</f>
        <v>105</v>
      </c>
      <c r="AB94" s="4" t="str">
        <f>IF('表格编辑 '!D125="monster","普通","BOSS")</f>
        <v>普通</v>
      </c>
      <c r="AD94" s="50">
        <v>2</v>
      </c>
      <c r="AE94" s="50" t="s">
        <v>43</v>
      </c>
      <c r="AF94" s="4">
        <f>VLOOKUP(AE94,映射!AN:AO,2,FALSE)</f>
        <v>1</v>
      </c>
      <c r="AG94" s="50">
        <v>1</v>
      </c>
      <c r="AH94" s="70">
        <v>0</v>
      </c>
      <c r="AI94" s="16">
        <f t="shared" si="32"/>
        <v>72</v>
      </c>
      <c r="AJ94" s="16">
        <f t="shared" si="33"/>
        <v>10010</v>
      </c>
      <c r="AK94" s="16">
        <f t="shared" si="34"/>
        <v>41</v>
      </c>
      <c r="AL94" s="16" t="str">
        <f t="shared" si="35"/>
        <v>赤熊</v>
      </c>
      <c r="AM94" s="16">
        <f t="shared" si="36"/>
        <v>934</v>
      </c>
      <c r="AN94" s="16">
        <f t="shared" si="37"/>
        <v>857</v>
      </c>
      <c r="AO94" s="16">
        <f t="shared" si="45"/>
        <v>77</v>
      </c>
      <c r="AP94" s="16">
        <f t="shared" si="38"/>
        <v>934</v>
      </c>
      <c r="AQ94" s="16">
        <f t="shared" si="39"/>
        <v>563</v>
      </c>
      <c r="AR94" s="16">
        <f t="shared" si="40"/>
        <v>173</v>
      </c>
      <c r="AS94" s="16"/>
      <c r="AT94" s="16">
        <v>68.1</v>
      </c>
      <c r="AU94" s="16">
        <v>80.7</v>
      </c>
      <c r="AV94" s="16">
        <v>-3.9</v>
      </c>
      <c r="AW94" s="16"/>
    </row>
    <row r="95" spans="1:49">
      <c r="A95" s="62">
        <f>'表格编辑 '!A126</f>
        <v>73</v>
      </c>
      <c r="B95" s="62">
        <f>'表格编辑 '!B126</f>
        <v>10063</v>
      </c>
      <c r="C95" s="62" t="str">
        <f>VLOOKUP(B95,映射!A:B,2,FALSE)</f>
        <v>杀人蜂</v>
      </c>
      <c r="D95" s="62">
        <f>'表格编辑 '!E126</f>
        <v>41</v>
      </c>
      <c r="E95" s="62">
        <f>ROUNDUP((VLOOKUP(B95,Sheet1!U:AA,3,FALSE)-2)*(0.042*(D95-1)+0.2)+0.4,0)</f>
        <v>20</v>
      </c>
      <c r="F95" s="62">
        <f>ROUNDUP((VLOOKUP(B95,Sheet1!U:AA,4,FALSE)-2)*(0.042*(D95-1)+0.2)+0.4,0)</f>
        <v>67</v>
      </c>
      <c r="G95" s="62">
        <f>ROUNDUP((VLOOKUP(B95,Sheet1!U:AA,5,FALSE)-2)*(0.042*(D95-1)+0.2)+0.4,0)</f>
        <v>20</v>
      </c>
      <c r="H95" s="62">
        <f>ROUNDUP((VLOOKUP(B95,Sheet1!U:AA,6,FALSE)-2)*(0.042*(D95-1)+0.2)+0.4,0)</f>
        <v>67</v>
      </c>
      <c r="I95" s="62">
        <f>ROUNDUP((VLOOKUP(B95,Sheet1!U:AA,7,FALSE)-2)*(0.042*(D95-1)+0.2)+0.4,0)</f>
        <v>20</v>
      </c>
      <c r="J95" s="62">
        <f>E95*8+F95*2+G95*3+H95*3+I95*1+VLOOKUP(B95,Sheet1!AU:AZ,2,FALSE)</f>
        <v>600</v>
      </c>
      <c r="K95" s="62">
        <f>E95*1+F95*2+G95*2+H95*2+I95*10+VLOOKUP(B95,Sheet1!AU:AZ,3,FALSE)</f>
        <v>547</v>
      </c>
      <c r="L95" s="62">
        <f>E95*0.1+F95*2+G95*0.2+H95*0.26+I95*0.1+VLOOKUP(B95,Sheet1!AU:AZ,4,FALSE)</f>
        <v>198.42</v>
      </c>
      <c r="M95" s="62">
        <f>E95*0.1+F95*0.2+G95*2+H95*0.2+I95*0.1+VLOOKUP(B95,Sheet1!AU:AZ,5,FALSE)</f>
        <v>83.8</v>
      </c>
      <c r="N95" s="62">
        <f>E95*0.1+F95*0.2+G95*0.2+H95*2+I95*0.1+VLOOKUP(B95,Sheet1!AU:AZ,6,FALSE)</f>
        <v>216.4</v>
      </c>
      <c r="O95" s="62">
        <f t="shared" si="28"/>
        <v>0.600000000000001</v>
      </c>
      <c r="P95" s="62">
        <f t="shared" si="29"/>
        <v>18.7</v>
      </c>
      <c r="R95" s="9">
        <f t="shared" si="41"/>
        <v>41</v>
      </c>
      <c r="S95" s="9">
        <f t="shared" si="30"/>
        <v>306.28</v>
      </c>
      <c r="T95" s="9">
        <f t="shared" si="31"/>
        <v>48.4</v>
      </c>
      <c r="U95" s="66">
        <f t="shared" si="42"/>
        <v>505</v>
      </c>
      <c r="V95" s="9">
        <f t="shared" si="43"/>
        <v>606</v>
      </c>
      <c r="W95" s="67">
        <f t="shared" si="44"/>
        <v>344</v>
      </c>
      <c r="Y95" s="69">
        <f>VLOOKUP(D95,Sheet2!P:Q,2,FALSE)</f>
        <v>105</v>
      </c>
      <c r="AB95" s="4" t="str">
        <f>IF('表格编辑 '!D126="monster","普通","BOSS")</f>
        <v>普通</v>
      </c>
      <c r="AD95" s="50">
        <v>2</v>
      </c>
      <c r="AE95" s="50" t="s">
        <v>43</v>
      </c>
      <c r="AF95" s="4">
        <f>VLOOKUP(AE95,映射!AN:AO,2,FALSE)</f>
        <v>1</v>
      </c>
      <c r="AG95" s="50">
        <v>1</v>
      </c>
      <c r="AH95" s="70">
        <v>0</v>
      </c>
      <c r="AI95" s="16">
        <f t="shared" si="32"/>
        <v>73</v>
      </c>
      <c r="AJ95" s="16">
        <f t="shared" si="33"/>
        <v>10063</v>
      </c>
      <c r="AK95" s="16">
        <f t="shared" si="34"/>
        <v>41</v>
      </c>
      <c r="AL95" s="16" t="str">
        <f t="shared" si="35"/>
        <v>杀人蜂</v>
      </c>
      <c r="AM95" s="16">
        <f t="shared" si="36"/>
        <v>1010</v>
      </c>
      <c r="AN95" s="16">
        <f t="shared" si="37"/>
        <v>600</v>
      </c>
      <c r="AO95" s="16">
        <f t="shared" si="45"/>
        <v>410</v>
      </c>
      <c r="AP95" s="16">
        <f t="shared" si="38"/>
        <v>1010</v>
      </c>
      <c r="AQ95" s="16">
        <f t="shared" si="39"/>
        <v>547</v>
      </c>
      <c r="AR95" s="16">
        <f t="shared" si="40"/>
        <v>199</v>
      </c>
      <c r="AS95" s="16"/>
      <c r="AT95" s="16">
        <v>59.8</v>
      </c>
      <c r="AU95" s="16">
        <v>130</v>
      </c>
      <c r="AV95" s="16">
        <v>0.700000000000003</v>
      </c>
      <c r="AW95" s="16"/>
    </row>
    <row r="96" spans="1:49">
      <c r="A96" s="62">
        <f>'表格编辑 '!A127</f>
        <v>74</v>
      </c>
      <c r="B96" s="62">
        <f>'表格编辑 '!B127</f>
        <v>10030</v>
      </c>
      <c r="C96" s="62" t="str">
        <f>VLOOKUP(B96,映射!A:B,2,FALSE)</f>
        <v>血骷髅</v>
      </c>
      <c r="D96" s="62">
        <f>'表格编辑 '!E127</f>
        <v>42</v>
      </c>
      <c r="E96" s="62">
        <f>ROUNDUP((VLOOKUP(B96,Sheet1!U:AA,3,FALSE)-2)*(0.042*(D96-1)+0.2)+0.4,0)</f>
        <v>41</v>
      </c>
      <c r="F96" s="62">
        <f>ROUNDUP((VLOOKUP(B96,Sheet1!U:AA,4,FALSE)-2)*(0.042*(D96-1)+0.2)+0.4,0)</f>
        <v>62</v>
      </c>
      <c r="G96" s="62">
        <f>ROUNDUP((VLOOKUP(B96,Sheet1!U:AA,5,FALSE)-2)*(0.042*(D96-1)+0.2)+0.4,0)</f>
        <v>76</v>
      </c>
      <c r="H96" s="62">
        <f>ROUNDUP((VLOOKUP(B96,Sheet1!U:AA,6,FALSE)-2)*(0.042*(D96-1)+0.2)+0.4,0)</f>
        <v>35</v>
      </c>
      <c r="I96" s="62">
        <f>ROUNDUP((VLOOKUP(B96,Sheet1!U:AA,7,FALSE)-2)*(0.042*(D96-1)+0.2)+0.4,0)</f>
        <v>59</v>
      </c>
      <c r="J96" s="62">
        <f>E96*8+F96*2+G96*3+H96*3+I96*1+VLOOKUP(B96,Sheet1!AU:AZ,2,FALSE)</f>
        <v>903</v>
      </c>
      <c r="K96" s="62">
        <f>E96*1+F96*2+G96*2+H96*2+I96*10+VLOOKUP(B96,Sheet1!AU:AZ,3,FALSE)</f>
        <v>1038</v>
      </c>
      <c r="L96" s="62">
        <f>E96*0.1+F96*2+G96*0.2+H96*0.26+I96*0.1+VLOOKUP(B96,Sheet1!AU:AZ,4,FALSE)</f>
        <v>203.3</v>
      </c>
      <c r="M96" s="62">
        <f>E96*0.1+F96*0.2+G96*2+H96*0.2+I96*0.1+VLOOKUP(B96,Sheet1!AU:AZ,5,FALSE)</f>
        <v>234.4</v>
      </c>
      <c r="N96" s="62">
        <f>E96*0.1+F96*0.2+G96*0.2+H96*2+I96*0.1+VLOOKUP(B96,Sheet1!AU:AZ,6,FALSE)</f>
        <v>136.6</v>
      </c>
      <c r="O96" s="62">
        <f t="shared" ref="O96:O159" si="46">E96*-0.3+F96*-0.1+G96*0.2+H96*-0.1+I96*0.8</f>
        <v>40.4</v>
      </c>
      <c r="P96" s="62">
        <f t="shared" ref="P96:P159" si="47">E96*0.8+F96*-0.1+G96*-0.1+H96*0.2+I96*-0.1</f>
        <v>20.1</v>
      </c>
      <c r="R96" s="9">
        <f t="shared" si="41"/>
        <v>42</v>
      </c>
      <c r="S96" s="9">
        <f t="shared" si="30"/>
        <v>310.8</v>
      </c>
      <c r="T96" s="9">
        <f t="shared" si="31"/>
        <v>49.2</v>
      </c>
      <c r="U96" s="66">
        <f t="shared" si="42"/>
        <v>286</v>
      </c>
      <c r="V96" s="9">
        <f t="shared" si="43"/>
        <v>343.2</v>
      </c>
      <c r="W96" s="67">
        <f t="shared" si="44"/>
        <v>354</v>
      </c>
      <c r="Y96" s="69">
        <f>VLOOKUP(D96,Sheet2!P:Q,2,FALSE)</f>
        <v>105</v>
      </c>
      <c r="AB96" s="4" t="str">
        <f>IF('表格编辑 '!D127="monster","普通","BOSS")</f>
        <v>普通</v>
      </c>
      <c r="AD96" s="50">
        <v>2</v>
      </c>
      <c r="AE96" s="50" t="s">
        <v>43</v>
      </c>
      <c r="AF96" s="4">
        <f>VLOOKUP(AE96,映射!AN:AO,2,FALSE)</f>
        <v>1</v>
      </c>
      <c r="AG96" s="50">
        <v>1</v>
      </c>
      <c r="AH96" s="70">
        <v>0</v>
      </c>
      <c r="AI96" s="16">
        <f t="shared" si="32"/>
        <v>74</v>
      </c>
      <c r="AJ96" s="16">
        <f t="shared" si="33"/>
        <v>10030</v>
      </c>
      <c r="AK96" s="16">
        <f t="shared" si="34"/>
        <v>42</v>
      </c>
      <c r="AL96" s="16" t="str">
        <f t="shared" si="35"/>
        <v>血骷髅</v>
      </c>
      <c r="AM96" s="16">
        <f t="shared" si="36"/>
        <v>572</v>
      </c>
      <c r="AN96" s="16">
        <f t="shared" si="37"/>
        <v>903</v>
      </c>
      <c r="AO96" s="16">
        <f t="shared" si="45"/>
        <v>-331</v>
      </c>
      <c r="AP96" s="16">
        <f t="shared" si="38"/>
        <v>572</v>
      </c>
      <c r="AQ96" s="16">
        <f t="shared" si="39"/>
        <v>1038</v>
      </c>
      <c r="AR96" s="16">
        <f t="shared" si="40"/>
        <v>204</v>
      </c>
      <c r="AS96" s="16"/>
      <c r="AT96" s="16">
        <v>143.4</v>
      </c>
      <c r="AU96" s="16">
        <v>53.4</v>
      </c>
      <c r="AV96" s="16">
        <v>28.4</v>
      </c>
      <c r="AW96" s="16"/>
    </row>
    <row r="97" spans="1:49">
      <c r="A97" s="62">
        <f>'表格编辑 '!A128</f>
        <v>75</v>
      </c>
      <c r="B97" s="62">
        <f>'表格编辑 '!B128</f>
        <v>88</v>
      </c>
      <c r="C97" s="62" t="str">
        <f>VLOOKUP(B97,映射!A:B,2,FALSE)</f>
        <v>巨型死亡蠕虫</v>
      </c>
      <c r="D97" s="62">
        <f>'表格编辑 '!E128</f>
        <v>42</v>
      </c>
      <c r="E97" s="62">
        <f>ROUNDUP((VLOOKUP(B97,Sheet1!U:AA,3,FALSE)-2)*(0.042*(D97-1)+0.2)+0.4,0)</f>
        <v>5</v>
      </c>
      <c r="F97" s="62">
        <f>ROUNDUP((VLOOKUP(B97,Sheet1!U:AA,4,FALSE)-2)*(0.042*(D97-1)+0.2)+0.4,0)</f>
        <v>12</v>
      </c>
      <c r="G97" s="62">
        <f>ROUNDUP((VLOOKUP(B97,Sheet1!U:AA,5,FALSE)-2)*(0.042*(D97-1)+0.2)+0.4,0)</f>
        <v>32</v>
      </c>
      <c r="H97" s="62">
        <f>ROUNDUP((VLOOKUP(B97,Sheet1!U:AA,6,FALSE)-2)*(0.042*(D97-1)+0.2)+0.4,0)</f>
        <v>60</v>
      </c>
      <c r="I97" s="62">
        <f>ROUNDUP((VLOOKUP(B97,Sheet1!U:AA,7,FALSE)-2)*(0.042*(D97-1)+0.2)+0.4,0)</f>
        <v>68</v>
      </c>
      <c r="J97" s="62">
        <f>E97*8+F97*2+G97*3+H97*3+I97*1+VLOOKUP(B97,Sheet1!AU:AZ,2,FALSE)</f>
        <v>428</v>
      </c>
      <c r="K97" s="62">
        <f>E97*1+F97*2+G97*2+H97*2+I97*10+VLOOKUP(B97,Sheet1!AU:AZ,3,FALSE)</f>
        <v>913</v>
      </c>
      <c r="L97" s="62">
        <f>E97*0.1+F97*2+G97*0.2+H97*0.26+I97*0.1+VLOOKUP(B97,Sheet1!AU:AZ,4,FALSE)</f>
        <v>73.3</v>
      </c>
      <c r="M97" s="62">
        <f>E97*0.1+F97*0.2+G97*2+H97*0.2+I97*0.1+VLOOKUP(B97,Sheet1!AU:AZ,5,FALSE)</f>
        <v>105.7</v>
      </c>
      <c r="N97" s="62">
        <f>E97*0.1+F97*0.2+G97*0.2+H97*2+I97*0.1+VLOOKUP(B97,Sheet1!AU:AZ,6,FALSE)</f>
        <v>156.1</v>
      </c>
      <c r="O97" s="62">
        <f t="shared" si="46"/>
        <v>52.1</v>
      </c>
      <c r="P97" s="62">
        <f t="shared" si="47"/>
        <v>4.8</v>
      </c>
      <c r="R97" s="9">
        <f t="shared" si="41"/>
        <v>42</v>
      </c>
      <c r="S97" s="9">
        <f t="shared" si="30"/>
        <v>310.8</v>
      </c>
      <c r="T97" s="9">
        <f t="shared" si="31"/>
        <v>49.2</v>
      </c>
      <c r="U97" s="66">
        <f t="shared" si="42"/>
        <v>462</v>
      </c>
      <c r="V97" s="9">
        <f t="shared" si="43"/>
        <v>554.4</v>
      </c>
      <c r="W97" s="67">
        <f t="shared" si="44"/>
        <v>73</v>
      </c>
      <c r="Y97" s="69">
        <f>VLOOKUP(D97,Sheet2!P:Q,2,FALSE)</f>
        <v>105</v>
      </c>
      <c r="AB97" s="4" t="str">
        <f>IF('表格编辑 '!D128="monster","普通","BOSS")</f>
        <v>BOSS</v>
      </c>
      <c r="AD97" s="50">
        <f>VLOOKUP(D97,映射!AK:AL,2,FALSE)</f>
        <v>4</v>
      </c>
      <c r="AE97" s="50" t="s">
        <v>45</v>
      </c>
      <c r="AF97" s="4">
        <f>VLOOKUP(AE97,映射!AN:AO,2,FALSE)</f>
        <v>1.3</v>
      </c>
      <c r="AG97" s="50">
        <v>2</v>
      </c>
      <c r="AH97" s="70">
        <v>1</v>
      </c>
      <c r="AI97" s="16">
        <f t="shared" si="32"/>
        <v>75</v>
      </c>
      <c r="AJ97" s="16">
        <f t="shared" si="33"/>
        <v>88</v>
      </c>
      <c r="AK97" s="16">
        <f t="shared" si="34"/>
        <v>42</v>
      </c>
      <c r="AL97" s="16" t="str">
        <f t="shared" si="35"/>
        <v>巨型死亡蠕虫</v>
      </c>
      <c r="AM97" s="16">
        <f t="shared" si="36"/>
        <v>4804.8</v>
      </c>
      <c r="AN97" s="16">
        <f t="shared" si="37"/>
        <v>556.4</v>
      </c>
      <c r="AO97" s="16">
        <f t="shared" si="45"/>
        <v>4248.4</v>
      </c>
      <c r="AP97" s="16">
        <f t="shared" si="38"/>
        <v>4676.4</v>
      </c>
      <c r="AQ97" s="16">
        <f t="shared" si="39"/>
        <v>1186.9</v>
      </c>
      <c r="AR97" s="16">
        <f t="shared" si="40"/>
        <v>110</v>
      </c>
      <c r="AS97" s="16"/>
      <c r="AT97" s="16">
        <v>79.3</v>
      </c>
      <c r="AU97" s="16">
        <v>75.7</v>
      </c>
      <c r="AV97" s="16">
        <v>30</v>
      </c>
      <c r="AW97" s="16"/>
    </row>
    <row r="98" spans="1:49">
      <c r="A98" s="62">
        <f>'表格编辑 '!A129</f>
        <v>76</v>
      </c>
      <c r="B98" s="62">
        <f>'表格编辑 '!B129</f>
        <v>10068</v>
      </c>
      <c r="C98" s="62" t="str">
        <f>VLOOKUP(B98,映射!A:B,2,FALSE)</f>
        <v>螳螂</v>
      </c>
      <c r="D98" s="62">
        <f>'表格编辑 '!E129</f>
        <v>43</v>
      </c>
      <c r="E98" s="62">
        <f>ROUNDUP((VLOOKUP(B98,Sheet1!U:AA,3,FALSE)-2)*(0.042*(D98-1)+0.2)+0.4,0)</f>
        <v>28</v>
      </c>
      <c r="F98" s="62">
        <f>ROUNDUP((VLOOKUP(B98,Sheet1!U:AA,4,FALSE)-2)*(0.042*(D98-1)+0.2)+0.4,0)</f>
        <v>64</v>
      </c>
      <c r="G98" s="62">
        <f>ROUNDUP((VLOOKUP(B98,Sheet1!U:AA,5,FALSE)-2)*(0.042*(D98-1)+0.2)+0.4,0)</f>
        <v>40</v>
      </c>
      <c r="H98" s="62">
        <f>ROUNDUP((VLOOKUP(B98,Sheet1!U:AA,6,FALSE)-2)*(0.042*(D98-1)+0.2)+0.4,0)</f>
        <v>50</v>
      </c>
      <c r="I98" s="62">
        <f>ROUNDUP((VLOOKUP(B98,Sheet1!U:AA,7,FALSE)-2)*(0.042*(D98-1)+0.2)+0.4,0)</f>
        <v>19</v>
      </c>
      <c r="J98" s="62">
        <f>E98*8+F98*2+G98*3+H98*3+I98*1+VLOOKUP(B98,Sheet1!AU:AZ,2,FALSE)</f>
        <v>676</v>
      </c>
      <c r="K98" s="62">
        <f>E98*1+F98*2+G98*2+H98*2+I98*10+VLOOKUP(B98,Sheet1!AU:AZ,3,FALSE)</f>
        <v>543</v>
      </c>
      <c r="L98" s="62">
        <f>E98*0.1+F98*2+G98*0.2+H98*0.26+I98*0.1+VLOOKUP(B98,Sheet1!AU:AZ,4,FALSE)</f>
        <v>189.7</v>
      </c>
      <c r="M98" s="62">
        <f>E98*0.1+F98*0.2+G98*2+H98*0.2+I98*0.1+VLOOKUP(B98,Sheet1!AU:AZ,5,FALSE)</f>
        <v>130.5</v>
      </c>
      <c r="N98" s="62">
        <f>E98*0.1+F98*0.2+G98*0.2+H98*2+I98*0.1+VLOOKUP(B98,Sheet1!AU:AZ,6,FALSE)</f>
        <v>170.5</v>
      </c>
      <c r="O98" s="62">
        <f t="shared" si="46"/>
        <v>3.4</v>
      </c>
      <c r="P98" s="62">
        <f t="shared" si="47"/>
        <v>20.1</v>
      </c>
      <c r="R98" s="9">
        <f t="shared" si="41"/>
        <v>43</v>
      </c>
      <c r="S98" s="9">
        <f t="shared" si="30"/>
        <v>315.32</v>
      </c>
      <c r="T98" s="9">
        <f t="shared" si="31"/>
        <v>50</v>
      </c>
      <c r="U98" s="66">
        <f t="shared" si="42"/>
        <v>422</v>
      </c>
      <c r="V98" s="9">
        <f t="shared" si="43"/>
        <v>506.4</v>
      </c>
      <c r="W98" s="67">
        <f t="shared" si="44"/>
        <v>318</v>
      </c>
      <c r="Y98" s="69">
        <f>VLOOKUP(D98,Sheet2!P:Q,2,FALSE)</f>
        <v>105</v>
      </c>
      <c r="AB98" s="4" t="str">
        <f>IF('表格编辑 '!D129="monster","普通","BOSS")</f>
        <v>普通</v>
      </c>
      <c r="AD98" s="50">
        <v>2</v>
      </c>
      <c r="AE98" s="50" t="s">
        <v>43</v>
      </c>
      <c r="AF98" s="4">
        <f>VLOOKUP(AE98,映射!AN:AO,2,FALSE)</f>
        <v>1</v>
      </c>
      <c r="AG98" s="50">
        <v>1</v>
      </c>
      <c r="AH98" s="70">
        <v>0</v>
      </c>
      <c r="AI98" s="16">
        <f t="shared" si="32"/>
        <v>76</v>
      </c>
      <c r="AJ98" s="16">
        <f t="shared" si="33"/>
        <v>10068</v>
      </c>
      <c r="AK98" s="16">
        <f t="shared" si="34"/>
        <v>43</v>
      </c>
      <c r="AL98" s="16" t="str">
        <f t="shared" si="35"/>
        <v>螳螂</v>
      </c>
      <c r="AM98" s="16">
        <f t="shared" si="36"/>
        <v>844</v>
      </c>
      <c r="AN98" s="16">
        <f t="shared" si="37"/>
        <v>676</v>
      </c>
      <c r="AO98" s="16">
        <f t="shared" si="45"/>
        <v>168</v>
      </c>
      <c r="AP98" s="16">
        <f t="shared" si="38"/>
        <v>844</v>
      </c>
      <c r="AQ98" s="16">
        <f t="shared" si="39"/>
        <v>543</v>
      </c>
      <c r="AR98" s="16">
        <f t="shared" si="40"/>
        <v>190</v>
      </c>
      <c r="AS98" s="16"/>
      <c r="AT98" s="16">
        <v>94.8</v>
      </c>
      <c r="AU98" s="16">
        <v>111</v>
      </c>
      <c r="AV98" s="16">
        <v>1</v>
      </c>
      <c r="AW98" s="16"/>
    </row>
    <row r="99" spans="1:49">
      <c r="A99" s="62">
        <f>'表格编辑 '!A130</f>
        <v>77</v>
      </c>
      <c r="B99" s="62">
        <f>'表格编辑 '!B130</f>
        <v>10006</v>
      </c>
      <c r="C99" s="62" t="str">
        <f>VLOOKUP(B99,映射!A:B,2,FALSE)</f>
        <v>猫人</v>
      </c>
      <c r="D99" s="62">
        <f>'表格编辑 '!E130</f>
        <v>43</v>
      </c>
      <c r="E99" s="62">
        <f>ROUNDUP((VLOOKUP(B99,Sheet1!U:AA,3,FALSE)-2)*(0.042*(D99-1)+0.2)+0.4,0)</f>
        <v>42</v>
      </c>
      <c r="F99" s="62">
        <f>ROUNDUP((VLOOKUP(B99,Sheet1!U:AA,4,FALSE)-2)*(0.042*(D99-1)+0.2)+0.4,0)</f>
        <v>50</v>
      </c>
      <c r="G99" s="62">
        <f>ROUNDUP((VLOOKUP(B99,Sheet1!U:AA,5,FALSE)-2)*(0.042*(D99-1)+0.2)+0.4,0)</f>
        <v>26</v>
      </c>
      <c r="H99" s="62">
        <f>ROUNDUP((VLOOKUP(B99,Sheet1!U:AA,6,FALSE)-2)*(0.042*(D99-1)+0.2)+0.4,0)</f>
        <v>48</v>
      </c>
      <c r="I99" s="62">
        <f>ROUNDUP((VLOOKUP(B99,Sheet1!U:AA,7,FALSE)-2)*(0.042*(D99-1)+0.2)+0.4,0)</f>
        <v>44</v>
      </c>
      <c r="J99" s="62">
        <f>E99*8+F99*2+G99*3+H99*3+I99*1+VLOOKUP(B99,Sheet1!AU:AZ,2,FALSE)</f>
        <v>750</v>
      </c>
      <c r="K99" s="62">
        <f>E99*1+F99*2+G99*2+H99*2+I99*10+VLOOKUP(B99,Sheet1!AU:AZ,3,FALSE)</f>
        <v>768</v>
      </c>
      <c r="L99" s="62">
        <f>E99*0.1+F99*2+G99*0.2+H99*0.26+I99*0.1+VLOOKUP(B99,Sheet1!AU:AZ,4,FALSE)</f>
        <v>154.28</v>
      </c>
      <c r="M99" s="62">
        <f>E99*0.1+F99*0.2+G99*2+H99*0.2+I99*0.1+VLOOKUP(B99,Sheet1!AU:AZ,5,FALSE)</f>
        <v>96.2</v>
      </c>
      <c r="N99" s="62">
        <f>E99*0.1+F99*0.2+G99*0.2+H99*2+I99*0.1+VLOOKUP(B99,Sheet1!AU:AZ,6,FALSE)</f>
        <v>160.8</v>
      </c>
      <c r="O99" s="62">
        <f t="shared" si="46"/>
        <v>18</v>
      </c>
      <c r="P99" s="62">
        <f t="shared" si="47"/>
        <v>31.2</v>
      </c>
      <c r="R99" s="9">
        <f t="shared" si="41"/>
        <v>43</v>
      </c>
      <c r="S99" s="9">
        <f t="shared" si="30"/>
        <v>315.32</v>
      </c>
      <c r="T99" s="9">
        <f t="shared" si="31"/>
        <v>50</v>
      </c>
      <c r="U99" s="66">
        <f t="shared" si="42"/>
        <v>494</v>
      </c>
      <c r="V99" s="9">
        <f t="shared" si="43"/>
        <v>592.8</v>
      </c>
      <c r="W99" s="67">
        <f t="shared" si="44"/>
        <v>235</v>
      </c>
      <c r="Y99" s="69">
        <f>VLOOKUP(D99,Sheet2!P:Q,2,FALSE)</f>
        <v>105</v>
      </c>
      <c r="AB99" s="4" t="str">
        <f>IF('表格编辑 '!D130="monster","普通","BOSS")</f>
        <v>普通</v>
      </c>
      <c r="AD99" s="50">
        <v>2</v>
      </c>
      <c r="AE99" s="50" t="s">
        <v>43</v>
      </c>
      <c r="AF99" s="4">
        <f>VLOOKUP(AE99,映射!AN:AO,2,FALSE)</f>
        <v>1</v>
      </c>
      <c r="AG99" s="50">
        <v>1</v>
      </c>
      <c r="AH99" s="70">
        <v>0</v>
      </c>
      <c r="AI99" s="16">
        <f t="shared" si="32"/>
        <v>77</v>
      </c>
      <c r="AJ99" s="16">
        <f t="shared" si="33"/>
        <v>10006</v>
      </c>
      <c r="AK99" s="16">
        <f t="shared" si="34"/>
        <v>43</v>
      </c>
      <c r="AL99" s="16" t="str">
        <f t="shared" si="35"/>
        <v>猫人</v>
      </c>
      <c r="AM99" s="16">
        <f t="shared" si="36"/>
        <v>988</v>
      </c>
      <c r="AN99" s="16">
        <f t="shared" si="37"/>
        <v>750</v>
      </c>
      <c r="AO99" s="16">
        <f t="shared" si="45"/>
        <v>238</v>
      </c>
      <c r="AP99" s="16">
        <f t="shared" si="38"/>
        <v>988</v>
      </c>
      <c r="AQ99" s="16">
        <f t="shared" si="39"/>
        <v>768</v>
      </c>
      <c r="AR99" s="16">
        <f t="shared" si="40"/>
        <v>155</v>
      </c>
      <c r="AS99" s="16"/>
      <c r="AT99" s="16">
        <v>68.5</v>
      </c>
      <c r="AU99" s="16">
        <v>100.9</v>
      </c>
      <c r="AV99" s="16">
        <v>2.2</v>
      </c>
      <c r="AW99" s="16"/>
    </row>
    <row r="100" spans="1:49">
      <c r="A100" s="62">
        <f>'表格编辑 '!A131</f>
        <v>78</v>
      </c>
      <c r="B100" s="62">
        <f>'表格编辑 '!B131</f>
        <v>10015</v>
      </c>
      <c r="C100" s="62" t="str">
        <f>VLOOKUP(B100,映射!A:B,2,FALSE)</f>
        <v>恶梦鼠</v>
      </c>
      <c r="D100" s="62">
        <f>'表格编辑 '!E131</f>
        <v>44</v>
      </c>
      <c r="E100" s="62">
        <f>ROUNDUP((VLOOKUP(B100,Sheet1!U:AA,3,FALSE)-2)*(0.042*(D100-1)+0.2)+0.4,0)</f>
        <v>5</v>
      </c>
      <c r="F100" s="62">
        <f>ROUNDUP((VLOOKUP(B100,Sheet1!U:AA,4,FALSE)-2)*(0.042*(D100-1)+0.2)+0.4,0)</f>
        <v>13</v>
      </c>
      <c r="G100" s="62">
        <f>ROUNDUP((VLOOKUP(B100,Sheet1!U:AA,5,FALSE)-2)*(0.042*(D100-1)+0.2)+0.4,0)</f>
        <v>33</v>
      </c>
      <c r="H100" s="62">
        <f>ROUNDUP((VLOOKUP(B100,Sheet1!U:AA,6,FALSE)-2)*(0.042*(D100-1)+0.2)+0.4,0)</f>
        <v>63</v>
      </c>
      <c r="I100" s="62">
        <f>ROUNDUP((VLOOKUP(B100,Sheet1!U:AA,7,FALSE)-2)*(0.042*(D100-1)+0.2)+0.4,0)</f>
        <v>71</v>
      </c>
      <c r="J100" s="62">
        <f>E100*8+F100*2+G100*3+H100*3+I100*1+VLOOKUP(B100,Sheet1!AU:AZ,2,FALSE)</f>
        <v>433</v>
      </c>
      <c r="K100" s="62">
        <f>E100*1+F100*2+G100*2+H100*2+I100*10+VLOOKUP(B100,Sheet1!AU:AZ,3,FALSE)</f>
        <v>989</v>
      </c>
      <c r="L100" s="62">
        <f>E100*0.1+F100*2+G100*0.2+H100*0.26+I100*0.1+VLOOKUP(B100,Sheet1!AU:AZ,4,FALSE)</f>
        <v>64.58</v>
      </c>
      <c r="M100" s="62">
        <f>E100*0.1+F100*0.2+G100*2+H100*0.2+I100*0.1+VLOOKUP(B100,Sheet1!AU:AZ,5,FALSE)</f>
        <v>106.8</v>
      </c>
      <c r="N100" s="62">
        <f>E100*0.1+F100*0.2+G100*0.2+H100*2+I100*0.1+VLOOKUP(B100,Sheet1!AU:AZ,6,FALSE)</f>
        <v>198.8</v>
      </c>
      <c r="O100" s="62">
        <f t="shared" si="46"/>
        <v>54.3</v>
      </c>
      <c r="P100" s="62">
        <f t="shared" si="47"/>
        <v>4.9</v>
      </c>
      <c r="R100" s="9">
        <f t="shared" si="41"/>
        <v>44</v>
      </c>
      <c r="S100" s="9">
        <f t="shared" si="30"/>
        <v>319.84</v>
      </c>
      <c r="T100" s="9">
        <f t="shared" si="31"/>
        <v>50.8</v>
      </c>
      <c r="U100" s="66">
        <f t="shared" si="42"/>
        <v>479</v>
      </c>
      <c r="V100" s="9">
        <f t="shared" si="43"/>
        <v>574.8</v>
      </c>
      <c r="W100" s="67">
        <f t="shared" si="44"/>
        <v>58</v>
      </c>
      <c r="Y100" s="69">
        <f>VLOOKUP(D100,Sheet2!P:Q,2,FALSE)</f>
        <v>105</v>
      </c>
      <c r="AB100" s="4" t="str">
        <f>IF('表格编辑 '!D131="monster","普通","BOSS")</f>
        <v>普通</v>
      </c>
      <c r="AD100" s="50">
        <v>2</v>
      </c>
      <c r="AE100" s="50" t="s">
        <v>43</v>
      </c>
      <c r="AF100" s="4">
        <f>VLOOKUP(AE100,映射!AN:AO,2,FALSE)</f>
        <v>1</v>
      </c>
      <c r="AG100" s="50">
        <v>1</v>
      </c>
      <c r="AH100" s="70">
        <v>0</v>
      </c>
      <c r="AI100" s="16">
        <f t="shared" si="32"/>
        <v>78</v>
      </c>
      <c r="AJ100" s="16">
        <f t="shared" si="33"/>
        <v>10015</v>
      </c>
      <c r="AK100" s="16">
        <f t="shared" si="34"/>
        <v>44</v>
      </c>
      <c r="AL100" s="16" t="str">
        <f t="shared" si="35"/>
        <v>恶梦鼠</v>
      </c>
      <c r="AM100" s="16">
        <f t="shared" si="36"/>
        <v>958</v>
      </c>
      <c r="AN100" s="16">
        <f t="shared" si="37"/>
        <v>433</v>
      </c>
      <c r="AO100" s="16">
        <f t="shared" si="45"/>
        <v>525</v>
      </c>
      <c r="AP100" s="16">
        <f t="shared" si="38"/>
        <v>958</v>
      </c>
      <c r="AQ100" s="16">
        <f t="shared" si="39"/>
        <v>989</v>
      </c>
      <c r="AR100" s="16">
        <f t="shared" si="40"/>
        <v>65</v>
      </c>
      <c r="AS100" s="16"/>
      <c r="AT100" s="16">
        <v>82.4</v>
      </c>
      <c r="AU100" s="16">
        <v>129.2</v>
      </c>
      <c r="AV100" s="16">
        <v>26</v>
      </c>
      <c r="AW100" s="16"/>
    </row>
    <row r="101" spans="1:49">
      <c r="A101" s="62">
        <f>'表格编辑 '!A132</f>
        <v>79</v>
      </c>
      <c r="B101" s="62">
        <f>'表格编辑 '!B132</f>
        <v>89</v>
      </c>
      <c r="C101" s="62" t="str">
        <f>VLOOKUP(B101,映射!A:B,2,FALSE)</f>
        <v>沙漠吞噬花</v>
      </c>
      <c r="D101" s="62">
        <f>'表格编辑 '!E132</f>
        <v>44</v>
      </c>
      <c r="E101" s="62">
        <f>ROUNDUP((VLOOKUP(B101,Sheet1!U:AA,3,FALSE)-2)*(0.042*(D101-1)+0.2)+0.4,0)</f>
        <v>11</v>
      </c>
      <c r="F101" s="62">
        <f>ROUNDUP((VLOOKUP(B101,Sheet1!U:AA,4,FALSE)-2)*(0.042*(D101-1)+0.2)+0.4,0)</f>
        <v>21</v>
      </c>
      <c r="G101" s="62">
        <f>ROUNDUP((VLOOKUP(B101,Sheet1!U:AA,5,FALSE)-2)*(0.042*(D101-1)+0.2)+0.4,0)</f>
        <v>27</v>
      </c>
      <c r="H101" s="62">
        <f>ROUNDUP((VLOOKUP(B101,Sheet1!U:AA,6,FALSE)-2)*(0.042*(D101-1)+0.2)+0.4,0)</f>
        <v>65</v>
      </c>
      <c r="I101" s="62">
        <f>ROUNDUP((VLOOKUP(B101,Sheet1!U:AA,7,FALSE)-2)*(0.042*(D101-1)+0.2)+0.4,0)</f>
        <v>61</v>
      </c>
      <c r="J101" s="62">
        <f>E101*8+F101*2+G101*3+H101*3+I101*1+VLOOKUP(B101,Sheet1!AU:AZ,2,FALSE)</f>
        <v>487</v>
      </c>
      <c r="K101" s="62">
        <f>E101*1+F101*2+G101*2+H101*2+I101*10+VLOOKUP(B101,Sheet1!AU:AZ,3,FALSE)</f>
        <v>867</v>
      </c>
      <c r="L101" s="62">
        <f>E101*0.1+F101*2+G101*0.2+H101*0.26+I101*0.1+VLOOKUP(B101,Sheet1!AU:AZ,4,FALSE)</f>
        <v>91.5</v>
      </c>
      <c r="M101" s="62">
        <f>E101*0.1+F101*0.2+G101*2+H101*0.2+I101*0.1+VLOOKUP(B101,Sheet1!AU:AZ,5,FALSE)</f>
        <v>98.4</v>
      </c>
      <c r="N101" s="62">
        <f>E101*0.1+F101*0.2+G101*0.2+H101*2+I101*0.1+VLOOKUP(B101,Sheet1!AU:AZ,6,FALSE)</f>
        <v>166.8</v>
      </c>
      <c r="O101" s="62">
        <f t="shared" si="46"/>
        <v>42.3</v>
      </c>
      <c r="P101" s="62">
        <f t="shared" si="47"/>
        <v>10.9</v>
      </c>
      <c r="R101" s="9">
        <f t="shared" si="41"/>
        <v>44</v>
      </c>
      <c r="S101" s="9">
        <f t="shared" si="30"/>
        <v>319.84</v>
      </c>
      <c r="T101" s="9">
        <f t="shared" si="31"/>
        <v>50.8</v>
      </c>
      <c r="U101" s="66">
        <f t="shared" si="42"/>
        <v>499</v>
      </c>
      <c r="V101" s="9">
        <f t="shared" si="43"/>
        <v>598.8</v>
      </c>
      <c r="W101" s="67">
        <f t="shared" si="44"/>
        <v>103</v>
      </c>
      <c r="Y101" s="69">
        <f>VLOOKUP(D101,Sheet2!P:Q,2,FALSE)</f>
        <v>105</v>
      </c>
      <c r="AB101" s="4" t="str">
        <f>IF('表格编辑 '!D132="monster","普通","BOSS")</f>
        <v>BOSS</v>
      </c>
      <c r="AD101" s="50">
        <f>VLOOKUP(D202,映射!AK:AL,2,FALSE)</f>
        <v>4</v>
      </c>
      <c r="AE101" s="50" t="s">
        <v>45</v>
      </c>
      <c r="AF101" s="4">
        <f>VLOOKUP(AE101,映射!AN:AO,2,FALSE)</f>
        <v>1.3</v>
      </c>
      <c r="AG101" s="50">
        <v>4</v>
      </c>
      <c r="AH101" s="70">
        <v>1</v>
      </c>
      <c r="AI101" s="16">
        <f t="shared" si="32"/>
        <v>79</v>
      </c>
      <c r="AJ101" s="16">
        <f t="shared" si="33"/>
        <v>89</v>
      </c>
      <c r="AK101" s="16">
        <f t="shared" si="34"/>
        <v>44</v>
      </c>
      <c r="AL101" s="16" t="str">
        <f t="shared" si="35"/>
        <v>沙漠吞噬花</v>
      </c>
      <c r="AM101" s="16">
        <f t="shared" si="36"/>
        <v>10379.2</v>
      </c>
      <c r="AN101" s="16">
        <f t="shared" si="37"/>
        <v>633.1</v>
      </c>
      <c r="AO101" s="16">
        <f t="shared" si="45"/>
        <v>9746.1</v>
      </c>
      <c r="AP101" s="16">
        <f t="shared" si="38"/>
        <v>10233.1</v>
      </c>
      <c r="AQ101" s="16">
        <f t="shared" si="39"/>
        <v>1127.1</v>
      </c>
      <c r="AR101" s="16">
        <f t="shared" si="40"/>
        <v>138</v>
      </c>
      <c r="AS101" s="16"/>
      <c r="AT101" s="16">
        <v>82.6</v>
      </c>
      <c r="AU101" s="16">
        <v>80.8</v>
      </c>
      <c r="AV101" s="16">
        <v>30</v>
      </c>
      <c r="AW101" s="16"/>
    </row>
    <row r="102" spans="1:49">
      <c r="A102" s="62">
        <f>'表格编辑 '!A133</f>
        <v>80</v>
      </c>
      <c r="B102" s="62">
        <f>'表格编辑 '!B133</f>
        <v>10117</v>
      </c>
      <c r="C102" s="62" t="str">
        <f>VLOOKUP(B102,映射!A:B,2,FALSE)</f>
        <v>吓人箱</v>
      </c>
      <c r="D102" s="62">
        <f>'表格编辑 '!E133</f>
        <v>45</v>
      </c>
      <c r="E102" s="62">
        <f>ROUNDUP((VLOOKUP(B102,Sheet1!U:AA,3,FALSE)-2)*(0.042*(D102-1)+0.2)+0.4,0)</f>
        <v>19</v>
      </c>
      <c r="F102" s="62">
        <f>ROUNDUP((VLOOKUP(B102,Sheet1!U:AA,4,FALSE)-2)*(0.042*(D102-1)+0.2)+0.4,0)</f>
        <v>50</v>
      </c>
      <c r="G102" s="62">
        <f>ROUNDUP((VLOOKUP(B102,Sheet1!U:AA,5,FALSE)-2)*(0.042*(D102-1)+0.2)+0.4,0)</f>
        <v>50</v>
      </c>
      <c r="H102" s="62">
        <f>ROUNDUP((VLOOKUP(B102,Sheet1!U:AA,6,FALSE)-2)*(0.042*(D102-1)+0.2)+0.4,0)</f>
        <v>19</v>
      </c>
      <c r="I102" s="62">
        <f>ROUNDUP((VLOOKUP(B102,Sheet1!U:AA,7,FALSE)-2)*(0.042*(D102-1)+0.2)+0.4,0)</f>
        <v>60</v>
      </c>
      <c r="J102" s="62">
        <f>E102*8+F102*2+G102*3+H102*3+I102*1+VLOOKUP(B102,Sheet1!AU:AZ,2,FALSE)</f>
        <v>539</v>
      </c>
      <c r="K102" s="62">
        <f>E102*1+F102*2+G102*2+H102*2+I102*10+VLOOKUP(B102,Sheet1!AU:AZ,3,FALSE)</f>
        <v>877</v>
      </c>
      <c r="L102" s="62">
        <f>E102*0.1+F102*2+G102*0.2+H102*0.26+I102*0.1+VLOOKUP(B102,Sheet1!AU:AZ,4,FALSE)</f>
        <v>142.84</v>
      </c>
      <c r="M102" s="62">
        <f>E102*0.1+F102*0.2+G102*2+H102*0.2+I102*0.1+VLOOKUP(B102,Sheet1!AU:AZ,5,FALSE)</f>
        <v>141.7</v>
      </c>
      <c r="N102" s="62">
        <f>E102*0.1+F102*0.2+G102*0.2+H102*2+I102*0.1+VLOOKUP(B102,Sheet1!AU:AZ,6,FALSE)</f>
        <v>85.9</v>
      </c>
      <c r="O102" s="62">
        <f t="shared" si="46"/>
        <v>45.4</v>
      </c>
      <c r="P102" s="62">
        <f t="shared" si="47"/>
        <v>3</v>
      </c>
      <c r="R102" s="9">
        <f t="shared" si="41"/>
        <v>45</v>
      </c>
      <c r="S102" s="9">
        <f t="shared" si="30"/>
        <v>324.36</v>
      </c>
      <c r="T102" s="9">
        <f t="shared" si="31"/>
        <v>51.6</v>
      </c>
      <c r="U102" s="66">
        <f t="shared" si="42"/>
        <v>421</v>
      </c>
      <c r="V102" s="9">
        <f t="shared" si="43"/>
        <v>505.2</v>
      </c>
      <c r="W102" s="67">
        <f t="shared" si="44"/>
        <v>206</v>
      </c>
      <c r="Y102" s="69">
        <f>VLOOKUP(D102,Sheet2!P:Q,2,FALSE)</f>
        <v>105</v>
      </c>
      <c r="AB102" s="4" t="str">
        <f>IF('表格编辑 '!D133="monster","普通","BOSS")</f>
        <v>普通</v>
      </c>
      <c r="AD102" s="50">
        <v>2</v>
      </c>
      <c r="AE102" s="50" t="s">
        <v>43</v>
      </c>
      <c r="AF102" s="4">
        <f>VLOOKUP(AE102,映射!AN:AO,2,FALSE)</f>
        <v>1</v>
      </c>
      <c r="AG102" s="50">
        <v>1</v>
      </c>
      <c r="AH102" s="70">
        <v>0</v>
      </c>
      <c r="AI102" s="16">
        <f t="shared" si="32"/>
        <v>80</v>
      </c>
      <c r="AJ102" s="16">
        <f t="shared" si="33"/>
        <v>10117</v>
      </c>
      <c r="AK102" s="16">
        <f t="shared" si="34"/>
        <v>45</v>
      </c>
      <c r="AL102" s="16" t="str">
        <f t="shared" si="35"/>
        <v>吓人箱</v>
      </c>
      <c r="AM102" s="16">
        <f t="shared" si="36"/>
        <v>842</v>
      </c>
      <c r="AN102" s="16">
        <f t="shared" si="37"/>
        <v>539</v>
      </c>
      <c r="AO102" s="16">
        <f t="shared" si="45"/>
        <v>303</v>
      </c>
      <c r="AP102" s="16">
        <f t="shared" si="38"/>
        <v>842</v>
      </c>
      <c r="AQ102" s="16">
        <f t="shared" si="39"/>
        <v>877</v>
      </c>
      <c r="AR102" s="16">
        <f t="shared" si="40"/>
        <v>143</v>
      </c>
      <c r="AS102" s="16"/>
      <c r="AT102" s="16">
        <v>104.9</v>
      </c>
      <c r="AU102" s="16">
        <v>58.1</v>
      </c>
      <c r="AV102" s="16">
        <v>39.1</v>
      </c>
      <c r="AW102" s="16"/>
    </row>
    <row r="103" spans="1:49">
      <c r="A103" s="62">
        <f>'表格编辑 '!A134</f>
        <v>81</v>
      </c>
      <c r="B103" s="62">
        <f>'表格编辑 '!B134</f>
        <v>10124</v>
      </c>
      <c r="C103" s="62" t="str">
        <f>VLOOKUP(B103,映射!A:B,2,FALSE)</f>
        <v>石怪</v>
      </c>
      <c r="D103" s="62">
        <f>'表格编辑 '!E134</f>
        <v>45</v>
      </c>
      <c r="E103" s="62">
        <f>ROUNDUP((VLOOKUP(B103,Sheet1!U:AA,3,FALSE)-2)*(0.042*(D103-1)+0.2)+0.4,0)</f>
        <v>28</v>
      </c>
      <c r="F103" s="62">
        <f>ROUNDUP((VLOOKUP(B103,Sheet1!U:AA,4,FALSE)-2)*(0.042*(D103-1)+0.2)+0.4,0)</f>
        <v>75</v>
      </c>
      <c r="G103" s="62">
        <f>ROUNDUP((VLOOKUP(B103,Sheet1!U:AA,5,FALSE)-2)*(0.042*(D103-1)+0.2)+0.4,0)</f>
        <v>85</v>
      </c>
      <c r="H103" s="62">
        <f>ROUNDUP((VLOOKUP(B103,Sheet1!U:AA,6,FALSE)-2)*(0.042*(D103-1)+0.2)+0.4,0)</f>
        <v>30</v>
      </c>
      <c r="I103" s="62">
        <f>ROUNDUP((VLOOKUP(B103,Sheet1!U:AA,7,FALSE)-2)*(0.042*(D103-1)+0.2)+0.4,0)</f>
        <v>23</v>
      </c>
      <c r="J103" s="62">
        <f>E103*8+F103*2+G103*3+H103*3+I103*1+VLOOKUP(B103,Sheet1!AU:AZ,2,FALSE)</f>
        <v>775</v>
      </c>
      <c r="K103" s="62">
        <f>E103*1+F103*2+G103*2+H103*2+I103*10+VLOOKUP(B103,Sheet1!AU:AZ,3,FALSE)</f>
        <v>659</v>
      </c>
      <c r="L103" s="62">
        <f>E103*0.1+F103*2+G103*0.2+H103*0.26+I103*0.1+VLOOKUP(B103,Sheet1!AU:AZ,4,FALSE)</f>
        <v>220.9</v>
      </c>
      <c r="M103" s="62">
        <f>E103*0.1+F103*0.2+G103*2+H103*0.2+I103*0.1+VLOOKUP(B103,Sheet1!AU:AZ,5,FALSE)</f>
        <v>243.1</v>
      </c>
      <c r="N103" s="62">
        <f>E103*0.1+F103*0.2+G103*0.2+H103*2+I103*0.1+VLOOKUP(B103,Sheet1!AU:AZ,6,FALSE)</f>
        <v>121.1</v>
      </c>
      <c r="O103" s="62">
        <f t="shared" si="46"/>
        <v>16.5</v>
      </c>
      <c r="P103" s="62">
        <f t="shared" si="47"/>
        <v>10.1</v>
      </c>
      <c r="R103" s="9">
        <f t="shared" si="41"/>
        <v>45</v>
      </c>
      <c r="S103" s="9">
        <f t="shared" si="30"/>
        <v>324.36</v>
      </c>
      <c r="T103" s="9">
        <f t="shared" si="31"/>
        <v>51.6</v>
      </c>
      <c r="U103" s="66">
        <f t="shared" si="42"/>
        <v>300</v>
      </c>
      <c r="V103" s="9">
        <f t="shared" si="43"/>
        <v>360</v>
      </c>
      <c r="W103" s="67">
        <f t="shared" si="44"/>
        <v>390</v>
      </c>
      <c r="Y103" s="69">
        <f>VLOOKUP(D103,Sheet2!P:Q,2,FALSE)</f>
        <v>105</v>
      </c>
      <c r="AB103" s="4" t="str">
        <f>IF('表格编辑 '!D134="monster","普通","BOSS")</f>
        <v>普通</v>
      </c>
      <c r="AD103" s="50">
        <v>2</v>
      </c>
      <c r="AE103" s="50" t="s">
        <v>43</v>
      </c>
      <c r="AF103" s="4">
        <f>VLOOKUP(AE103,映射!AN:AO,2,FALSE)</f>
        <v>1</v>
      </c>
      <c r="AG103" s="50">
        <v>1</v>
      </c>
      <c r="AH103" s="70">
        <v>0</v>
      </c>
      <c r="AI103" s="16">
        <f t="shared" si="32"/>
        <v>81</v>
      </c>
      <c r="AJ103" s="16">
        <f t="shared" si="33"/>
        <v>10124</v>
      </c>
      <c r="AK103" s="16">
        <f t="shared" si="34"/>
        <v>45</v>
      </c>
      <c r="AL103" s="16" t="str">
        <f t="shared" si="35"/>
        <v>石怪</v>
      </c>
      <c r="AM103" s="16">
        <f t="shared" si="36"/>
        <v>600</v>
      </c>
      <c r="AN103" s="16">
        <f t="shared" si="37"/>
        <v>775</v>
      </c>
      <c r="AO103" s="16">
        <f t="shared" si="45"/>
        <v>-175</v>
      </c>
      <c r="AP103" s="16">
        <f t="shared" si="38"/>
        <v>600</v>
      </c>
      <c r="AQ103" s="16">
        <f t="shared" si="39"/>
        <v>659</v>
      </c>
      <c r="AR103" s="16">
        <f t="shared" si="40"/>
        <v>221</v>
      </c>
      <c r="AS103" s="16"/>
      <c r="AT103" s="16">
        <v>164.8</v>
      </c>
      <c r="AU103" s="16">
        <v>47.8</v>
      </c>
      <c r="AV103" s="16">
        <v>16.2</v>
      </c>
      <c r="AW103" s="16"/>
    </row>
    <row r="104" spans="1:49">
      <c r="A104" s="62">
        <f>'表格编辑 '!A135</f>
        <v>82</v>
      </c>
      <c r="B104" s="62">
        <f>'表格编辑 '!B135</f>
        <v>10152</v>
      </c>
      <c r="C104" s="62" t="str">
        <f>VLOOKUP(B104,映射!A:B,2,FALSE)</f>
        <v>盗贼</v>
      </c>
      <c r="D104" s="62">
        <f>'表格编辑 '!E135</f>
        <v>46</v>
      </c>
      <c r="E104" s="62">
        <f>ROUNDUP((VLOOKUP(B104,Sheet1!U:AA,3,FALSE)-2)*(0.042*(D104-1)+0.2)+0.4,0)</f>
        <v>45</v>
      </c>
      <c r="F104" s="62">
        <f>ROUNDUP((VLOOKUP(B104,Sheet1!U:AA,4,FALSE)-2)*(0.042*(D104-1)+0.2)+0.4,0)</f>
        <v>55</v>
      </c>
      <c r="G104" s="62">
        <f>ROUNDUP((VLOOKUP(B104,Sheet1!U:AA,5,FALSE)-2)*(0.042*(D104-1)+0.2)+0.4,0)</f>
        <v>47</v>
      </c>
      <c r="H104" s="62">
        <f>ROUNDUP((VLOOKUP(B104,Sheet1!U:AA,6,FALSE)-2)*(0.042*(D104-1)+0.2)+0.4,0)</f>
        <v>70</v>
      </c>
      <c r="I104" s="62">
        <f>ROUNDUP((VLOOKUP(B104,Sheet1!U:AA,7,FALSE)-2)*(0.042*(D104-1)+0.2)+0.4,0)</f>
        <v>22</v>
      </c>
      <c r="J104" s="62">
        <f>E104*8+F104*2+G104*3+H104*3+I104*1+VLOOKUP(B104,Sheet1!AU:AZ,2,FALSE)</f>
        <v>894</v>
      </c>
      <c r="K104" s="62">
        <f>E104*1+F104*2+G104*2+H104*2+I104*10+VLOOKUP(B104,Sheet1!AU:AZ,3,FALSE)</f>
        <v>629</v>
      </c>
      <c r="L104" s="62">
        <f>E104*0.1+F104*2+G104*0.2+H104*0.26+I104*0.1+VLOOKUP(B104,Sheet1!AU:AZ,4,FALSE)</f>
        <v>175.3</v>
      </c>
      <c r="M104" s="62">
        <f>E104*0.1+F104*0.2+G104*2+H104*0.2+I104*0.1+VLOOKUP(B104,Sheet1!AU:AZ,5,FALSE)</f>
        <v>152.7</v>
      </c>
      <c r="N104" s="62">
        <f>E104*0.1+F104*0.2+G104*0.2+H104*2+I104*0.1+VLOOKUP(B104,Sheet1!AU:AZ,6,FALSE)</f>
        <v>221.1</v>
      </c>
      <c r="O104" s="62">
        <f t="shared" si="46"/>
        <v>1</v>
      </c>
      <c r="P104" s="62">
        <f t="shared" si="47"/>
        <v>37.6</v>
      </c>
      <c r="R104" s="9">
        <f t="shared" si="41"/>
        <v>46</v>
      </c>
      <c r="S104" s="9">
        <f t="shared" si="30"/>
        <v>328.88</v>
      </c>
      <c r="T104" s="9">
        <f t="shared" si="31"/>
        <v>52.4</v>
      </c>
      <c r="U104" s="66">
        <f t="shared" si="42"/>
        <v>412</v>
      </c>
      <c r="V104" s="9">
        <f t="shared" si="43"/>
        <v>494.4</v>
      </c>
      <c r="W104" s="67">
        <f t="shared" si="44"/>
        <v>278</v>
      </c>
      <c r="Y104" s="69">
        <f>VLOOKUP(D104,Sheet2!P:Q,2,FALSE)</f>
        <v>105</v>
      </c>
      <c r="AB104" s="4" t="str">
        <f>IF('表格编辑 '!D135="monster","普通","BOSS")</f>
        <v>普通</v>
      </c>
      <c r="AD104" s="50">
        <v>2</v>
      </c>
      <c r="AE104" s="50" t="s">
        <v>43</v>
      </c>
      <c r="AF104" s="4">
        <f>VLOOKUP(AE104,映射!AN:AO,2,FALSE)</f>
        <v>1</v>
      </c>
      <c r="AG104" s="50">
        <v>1</v>
      </c>
      <c r="AH104" s="70">
        <v>0</v>
      </c>
      <c r="AI104" s="16">
        <f t="shared" si="32"/>
        <v>82</v>
      </c>
      <c r="AJ104" s="16">
        <f t="shared" si="33"/>
        <v>10152</v>
      </c>
      <c r="AK104" s="16">
        <f t="shared" si="34"/>
        <v>46</v>
      </c>
      <c r="AL104" s="16" t="str">
        <f t="shared" si="35"/>
        <v>盗贼</v>
      </c>
      <c r="AM104" s="16">
        <f t="shared" si="36"/>
        <v>824</v>
      </c>
      <c r="AN104" s="16">
        <f t="shared" si="37"/>
        <v>894</v>
      </c>
      <c r="AO104" s="16">
        <f t="shared" si="45"/>
        <v>-70</v>
      </c>
      <c r="AP104" s="16">
        <f t="shared" si="38"/>
        <v>824</v>
      </c>
      <c r="AQ104" s="16">
        <f t="shared" si="39"/>
        <v>629</v>
      </c>
      <c r="AR104" s="16">
        <f t="shared" si="40"/>
        <v>176</v>
      </c>
      <c r="AS104" s="16"/>
      <c r="AT104" s="16">
        <v>96.4</v>
      </c>
      <c r="AU104" s="16">
        <v>132.4</v>
      </c>
      <c r="AV104" s="16">
        <v>0.200000000000001</v>
      </c>
      <c r="AW104" s="16"/>
    </row>
    <row r="105" spans="1:49">
      <c r="A105" s="62">
        <f>'表格编辑 '!A136</f>
        <v>83</v>
      </c>
      <c r="B105" s="62">
        <f>'表格编辑 '!B136</f>
        <v>90</v>
      </c>
      <c r="C105" s="62" t="str">
        <f>VLOOKUP(B105,映射!A:B,2,FALSE)</f>
        <v>沙漠恶匪巴托</v>
      </c>
      <c r="D105" s="62">
        <f>'表格编辑 '!E136</f>
        <v>46</v>
      </c>
      <c r="E105" s="62">
        <f>ROUNDUP((VLOOKUP(B105,Sheet1!U:AA,3,FALSE)-2)*(0.042*(D105-1)+0.2)+0.4,0)</f>
        <v>11</v>
      </c>
      <c r="F105" s="62">
        <f>ROUNDUP((VLOOKUP(B105,Sheet1!U:AA,4,FALSE)-2)*(0.042*(D105-1)+0.2)+0.4,0)</f>
        <v>11</v>
      </c>
      <c r="G105" s="62">
        <f>ROUNDUP((VLOOKUP(B105,Sheet1!U:AA,5,FALSE)-2)*(0.042*(D105-1)+0.2)+0.4,0)</f>
        <v>43</v>
      </c>
      <c r="H105" s="62">
        <f>ROUNDUP((VLOOKUP(B105,Sheet1!U:AA,6,FALSE)-2)*(0.042*(D105-1)+0.2)+0.4,0)</f>
        <v>53</v>
      </c>
      <c r="I105" s="62">
        <f>ROUNDUP((VLOOKUP(B105,Sheet1!U:AA,7,FALSE)-2)*(0.042*(D105-1)+0.2)+0.4,0)</f>
        <v>74</v>
      </c>
      <c r="J105" s="62">
        <f>E105*8+F105*2+G105*3+H105*3+I105*1+VLOOKUP(B105,Sheet1!AU:AZ,2,FALSE)</f>
        <v>492</v>
      </c>
      <c r="K105" s="62">
        <f>E105*1+F105*2+G105*2+H105*2+I105*10+VLOOKUP(B105,Sheet1!AU:AZ,3,FALSE)</f>
        <v>985</v>
      </c>
      <c r="L105" s="62">
        <f>E105*0.1+F105*2+G105*0.2+H105*0.26+I105*0.1+VLOOKUP(B105,Sheet1!AU:AZ,4,FALSE)</f>
        <v>72.88</v>
      </c>
      <c r="M105" s="62">
        <f>E105*0.1+F105*0.2+G105*2+H105*0.2+I105*0.1+VLOOKUP(B105,Sheet1!AU:AZ,5,FALSE)</f>
        <v>127.3</v>
      </c>
      <c r="N105" s="62">
        <f>E105*0.1+F105*0.2+G105*0.2+H105*2+I105*0.1+VLOOKUP(B105,Sheet1!AU:AZ,6,FALSE)</f>
        <v>145.3</v>
      </c>
      <c r="O105" s="62">
        <f t="shared" si="46"/>
        <v>58.1</v>
      </c>
      <c r="P105" s="62">
        <f t="shared" si="47"/>
        <v>6.6</v>
      </c>
      <c r="R105" s="9">
        <f t="shared" si="41"/>
        <v>46</v>
      </c>
      <c r="S105" s="9">
        <f t="shared" si="30"/>
        <v>328.88</v>
      </c>
      <c r="T105" s="9">
        <f t="shared" si="31"/>
        <v>52.4</v>
      </c>
      <c r="U105" s="66">
        <f t="shared" si="42"/>
        <v>457</v>
      </c>
      <c r="V105" s="9">
        <f t="shared" si="43"/>
        <v>548.4</v>
      </c>
      <c r="W105" s="67">
        <f t="shared" si="44"/>
        <v>70</v>
      </c>
      <c r="Y105" s="69">
        <f>VLOOKUP(D105,Sheet2!P:Q,2,FALSE)</f>
        <v>105</v>
      </c>
      <c r="AB105" s="4" t="str">
        <f>IF('表格编辑 '!D136="monster","普通","BOSS")</f>
        <v>BOSS</v>
      </c>
      <c r="AD105" s="50">
        <f>VLOOKUP(D205,映射!AK:AL,2,FALSE)</f>
        <v>4</v>
      </c>
      <c r="AE105" s="50" t="s">
        <v>45</v>
      </c>
      <c r="AF105" s="4">
        <f>VLOOKUP(AE105,映射!AN:AO,2,FALSE)</f>
        <v>1.3</v>
      </c>
      <c r="AG105" s="50">
        <v>4</v>
      </c>
      <c r="AH105" s="70">
        <v>1</v>
      </c>
      <c r="AI105" s="16">
        <f t="shared" si="32"/>
        <v>83</v>
      </c>
      <c r="AJ105" s="16">
        <f t="shared" si="33"/>
        <v>90</v>
      </c>
      <c r="AK105" s="16">
        <f t="shared" si="34"/>
        <v>46</v>
      </c>
      <c r="AL105" s="16" t="str">
        <f t="shared" si="35"/>
        <v>沙漠恶匪巴托</v>
      </c>
      <c r="AM105" s="16">
        <f t="shared" si="36"/>
        <v>9505.6</v>
      </c>
      <c r="AN105" s="16">
        <f t="shared" si="37"/>
        <v>639.6</v>
      </c>
      <c r="AO105" s="16">
        <f t="shared" si="45"/>
        <v>8866</v>
      </c>
      <c r="AP105" s="16">
        <f t="shared" si="38"/>
        <v>9358</v>
      </c>
      <c r="AQ105" s="16">
        <f t="shared" si="39"/>
        <v>1280.5</v>
      </c>
      <c r="AR105" s="16">
        <f t="shared" si="40"/>
        <v>110</v>
      </c>
      <c r="AS105" s="16"/>
      <c r="AT105" s="16">
        <v>87.9</v>
      </c>
      <c r="AU105" s="16">
        <v>84.3</v>
      </c>
      <c r="AV105" s="16">
        <v>30</v>
      </c>
      <c r="AW105" s="16"/>
    </row>
    <row r="106" spans="1:49">
      <c r="A106" s="62">
        <f>'表格编辑 '!A137</f>
        <v>84</v>
      </c>
      <c r="B106" s="62">
        <f>'表格编辑 '!B137</f>
        <v>30</v>
      </c>
      <c r="C106" s="62" t="str">
        <f>VLOOKUP(B106,映射!A:B,2,FALSE)</f>
        <v>食人魔</v>
      </c>
      <c r="D106" s="62">
        <f>'表格编辑 '!E137</f>
        <v>46</v>
      </c>
      <c r="E106" s="62">
        <f>ROUNDUP((VLOOKUP(B106,Sheet1!U:AA,3,FALSE)-2)*(0.042*(D106-1)+0.2)+0.4,0)</f>
        <v>76</v>
      </c>
      <c r="F106" s="62">
        <f>ROUNDUP((VLOOKUP(B106,Sheet1!U:AA,4,FALSE)-2)*(0.042*(D106-1)+0.2)+0.4,0)</f>
        <v>70</v>
      </c>
      <c r="G106" s="62">
        <f>ROUNDUP((VLOOKUP(B106,Sheet1!U:AA,5,FALSE)-2)*(0.042*(D106-1)+0.2)+0.4,0)</f>
        <v>47</v>
      </c>
      <c r="H106" s="62">
        <f>ROUNDUP((VLOOKUP(B106,Sheet1!U:AA,6,FALSE)-2)*(0.042*(D106-1)+0.2)+0.4,0)</f>
        <v>16</v>
      </c>
      <c r="I106" s="62">
        <f>ROUNDUP((VLOOKUP(B106,Sheet1!U:AA,7,FALSE)-2)*(0.042*(D106-1)+0.2)+0.4,0)</f>
        <v>26</v>
      </c>
      <c r="J106" s="62">
        <f>E106*8+F106*2+G106*3+H106*3+I106*1+VLOOKUP(B106,Sheet1!AU:AZ,2,FALSE)</f>
        <v>1047</v>
      </c>
      <c r="K106" s="62">
        <f>E106*1+F106*2+G106*2+H106*2+I106*10+VLOOKUP(B106,Sheet1!AU:AZ,3,FALSE)</f>
        <v>626</v>
      </c>
      <c r="L106" s="62">
        <f>E106*0.1+F106*2+G106*0.2+H106*0.26+I106*0.1+VLOOKUP(B106,Sheet1!AU:AZ,4,FALSE)</f>
        <v>201.76</v>
      </c>
      <c r="M106" s="62">
        <f>E106*0.1+F106*0.2+G106*2+H106*0.2+I106*0.1+VLOOKUP(B106,Sheet1!AU:AZ,5,FALSE)</f>
        <v>147.4</v>
      </c>
      <c r="N106" s="62">
        <f>E106*0.1+F106*0.2+G106*0.2+H106*2+I106*0.1+VLOOKUP(B106,Sheet1!AU:AZ,6,FALSE)</f>
        <v>80.6</v>
      </c>
      <c r="O106" s="62">
        <f t="shared" si="46"/>
        <v>-1.2</v>
      </c>
      <c r="P106" s="62">
        <f t="shared" si="47"/>
        <v>49.7</v>
      </c>
      <c r="R106" s="9">
        <f t="shared" si="41"/>
        <v>46</v>
      </c>
      <c r="S106" s="9">
        <f t="shared" si="30"/>
        <v>328.88</v>
      </c>
      <c r="T106" s="9">
        <f t="shared" si="31"/>
        <v>52.4</v>
      </c>
      <c r="U106" s="66">
        <f t="shared" si="42"/>
        <v>421</v>
      </c>
      <c r="V106" s="9">
        <f t="shared" si="43"/>
        <v>505.2</v>
      </c>
      <c r="W106" s="67">
        <f t="shared" si="44"/>
        <v>341</v>
      </c>
      <c r="Y106" s="69">
        <f>VLOOKUP(D106,Sheet2!P:Q,2,FALSE)</f>
        <v>105</v>
      </c>
      <c r="AB106" s="4" t="str">
        <f>IF('表格编辑 '!D137="monster","普通","BOSS")</f>
        <v>普通</v>
      </c>
      <c r="AD106" s="50">
        <v>2</v>
      </c>
      <c r="AE106" s="50" t="s">
        <v>43</v>
      </c>
      <c r="AF106" s="4">
        <f>VLOOKUP(AE106,映射!AN:AO,2,FALSE)</f>
        <v>1</v>
      </c>
      <c r="AG106" s="50">
        <v>1</v>
      </c>
      <c r="AH106" s="70">
        <v>0</v>
      </c>
      <c r="AI106" s="16">
        <f t="shared" si="32"/>
        <v>84</v>
      </c>
      <c r="AJ106" s="16">
        <f t="shared" si="33"/>
        <v>30</v>
      </c>
      <c r="AK106" s="16">
        <f t="shared" si="34"/>
        <v>46</v>
      </c>
      <c r="AL106" s="16" t="str">
        <f t="shared" si="35"/>
        <v>食人魔</v>
      </c>
      <c r="AM106" s="16">
        <f t="shared" si="36"/>
        <v>842</v>
      </c>
      <c r="AN106" s="16">
        <f t="shared" si="37"/>
        <v>1047</v>
      </c>
      <c r="AO106" s="16">
        <f t="shared" si="45"/>
        <v>-205</v>
      </c>
      <c r="AP106" s="16">
        <f t="shared" si="38"/>
        <v>842</v>
      </c>
      <c r="AQ106" s="16">
        <f t="shared" si="39"/>
        <v>626</v>
      </c>
      <c r="AR106" s="16">
        <f t="shared" si="40"/>
        <v>202</v>
      </c>
      <c r="AS106" s="16"/>
      <c r="AT106" s="16">
        <v>87.9</v>
      </c>
      <c r="AU106" s="16">
        <v>84.3</v>
      </c>
      <c r="AV106" s="16">
        <v>3.8</v>
      </c>
      <c r="AW106" s="16"/>
    </row>
    <row r="107" spans="1:49">
      <c r="A107" s="62">
        <f>'表格编辑 '!A138</f>
        <v>85</v>
      </c>
      <c r="B107" s="62">
        <f>'表格编辑 '!B138</f>
        <v>10131</v>
      </c>
      <c r="C107" s="62" t="str">
        <f>VLOOKUP(B107,映射!A:B,2,FALSE)</f>
        <v>蜥蝪战士</v>
      </c>
      <c r="D107" s="62">
        <f>'表格编辑 '!E138</f>
        <v>47</v>
      </c>
      <c r="E107" s="62">
        <f>ROUNDUP((VLOOKUP(B107,Sheet1!U:AA,3,FALSE)-2)*(0.042*(D107-1)+0.2)+0.4,0)</f>
        <v>44</v>
      </c>
      <c r="F107" s="62">
        <f>ROUNDUP((VLOOKUP(B107,Sheet1!U:AA,4,FALSE)-2)*(0.042*(D107-1)+0.2)+0.4,0)</f>
        <v>65</v>
      </c>
      <c r="G107" s="62">
        <f>ROUNDUP((VLOOKUP(B107,Sheet1!U:AA,5,FALSE)-2)*(0.042*(D107-1)+0.2)+0.4,0)</f>
        <v>65</v>
      </c>
      <c r="H107" s="62">
        <f>ROUNDUP((VLOOKUP(B107,Sheet1!U:AA,6,FALSE)-2)*(0.042*(D107-1)+0.2)+0.4,0)</f>
        <v>22</v>
      </c>
      <c r="I107" s="62">
        <f>ROUNDUP((VLOOKUP(B107,Sheet1!U:AA,7,FALSE)-2)*(0.042*(D107-1)+0.2)+0.4,0)</f>
        <v>44</v>
      </c>
      <c r="J107" s="62">
        <f>E107*8+F107*2+G107*3+H107*3+I107*1+VLOOKUP(B107,Sheet1!AU:AZ,2,FALSE)</f>
        <v>835</v>
      </c>
      <c r="K107" s="62">
        <f>E107*1+F107*2+G107*2+H107*2+I107*10+VLOOKUP(B107,Sheet1!AU:AZ,3,FALSE)</f>
        <v>824</v>
      </c>
      <c r="L107" s="62">
        <f>E107*0.1+F107*2+G107*0.2+H107*0.26+I107*0.1+VLOOKUP(B107,Sheet1!AU:AZ,4,FALSE)</f>
        <v>193.52</v>
      </c>
      <c r="M107" s="62">
        <f>E107*0.1+F107*0.2+G107*2+H107*0.2+I107*0.1+VLOOKUP(B107,Sheet1!AU:AZ,5,FALSE)</f>
        <v>192.2</v>
      </c>
      <c r="N107" s="62">
        <f>E107*0.1+F107*0.2+G107*0.2+H107*2+I107*0.1+VLOOKUP(B107,Sheet1!AU:AZ,6,FALSE)</f>
        <v>97.8</v>
      </c>
      <c r="O107" s="62">
        <f t="shared" si="46"/>
        <v>26.3</v>
      </c>
      <c r="P107" s="62">
        <f t="shared" si="47"/>
        <v>22.2</v>
      </c>
      <c r="R107" s="9">
        <f t="shared" si="41"/>
        <v>47</v>
      </c>
      <c r="S107" s="9">
        <f t="shared" si="30"/>
        <v>333.4</v>
      </c>
      <c r="T107" s="9">
        <f t="shared" si="31"/>
        <v>53.2</v>
      </c>
      <c r="U107" s="66">
        <f t="shared" si="42"/>
        <v>366</v>
      </c>
      <c r="V107" s="9">
        <f t="shared" si="43"/>
        <v>439.2</v>
      </c>
      <c r="W107" s="67">
        <f t="shared" si="44"/>
        <v>319</v>
      </c>
      <c r="Y107" s="69">
        <f>VLOOKUP(D107,Sheet2!P:Q,2,FALSE)</f>
        <v>105</v>
      </c>
      <c r="AB107" s="4" t="str">
        <f>IF('表格编辑 '!D138="monster","普通","BOSS")</f>
        <v>普通</v>
      </c>
      <c r="AD107" s="50">
        <v>2</v>
      </c>
      <c r="AE107" s="50" t="s">
        <v>43</v>
      </c>
      <c r="AF107" s="4">
        <f>VLOOKUP(AE107,映射!AN:AO,2,FALSE)</f>
        <v>1</v>
      </c>
      <c r="AG107" s="50">
        <v>1</v>
      </c>
      <c r="AH107" s="70">
        <v>0</v>
      </c>
      <c r="AI107" s="16">
        <f t="shared" si="32"/>
        <v>85</v>
      </c>
      <c r="AJ107" s="16">
        <f t="shared" si="33"/>
        <v>10131</v>
      </c>
      <c r="AK107" s="16">
        <f t="shared" si="34"/>
        <v>47</v>
      </c>
      <c r="AL107" s="16" t="str">
        <f t="shared" si="35"/>
        <v>蜥蝪战士</v>
      </c>
      <c r="AM107" s="16">
        <f t="shared" si="36"/>
        <v>732</v>
      </c>
      <c r="AN107" s="16">
        <f t="shared" si="37"/>
        <v>835</v>
      </c>
      <c r="AO107" s="16">
        <f t="shared" si="45"/>
        <v>-103</v>
      </c>
      <c r="AP107" s="16">
        <f t="shared" si="38"/>
        <v>732</v>
      </c>
      <c r="AQ107" s="16">
        <f t="shared" si="39"/>
        <v>824</v>
      </c>
      <c r="AR107" s="16">
        <f t="shared" si="40"/>
        <v>194</v>
      </c>
      <c r="AS107" s="16"/>
      <c r="AT107" s="16">
        <v>132.7</v>
      </c>
      <c r="AU107" s="16">
        <v>66.1</v>
      </c>
      <c r="AV107" s="16">
        <v>7.5</v>
      </c>
      <c r="AW107" s="16"/>
    </row>
    <row r="108" spans="1:49">
      <c r="A108" s="62">
        <f>'表格编辑 '!A139</f>
        <v>86</v>
      </c>
      <c r="B108" s="62">
        <f>'表格编辑 '!B139</f>
        <v>10147</v>
      </c>
      <c r="C108" s="62" t="str">
        <f>VLOOKUP(B108,映射!A:B,2,FALSE)</f>
        <v>烈风哥布林</v>
      </c>
      <c r="D108" s="62">
        <f>'表格编辑 '!E139</f>
        <v>47</v>
      </c>
      <c r="E108" s="62">
        <f>ROUNDUP((VLOOKUP(B108,Sheet1!U:AA,3,FALSE)-2)*(0.042*(D108-1)+0.2)+0.4,0)</f>
        <v>61</v>
      </c>
      <c r="F108" s="62">
        <f>ROUNDUP((VLOOKUP(B108,Sheet1!U:AA,4,FALSE)-2)*(0.042*(D108-1)+0.2)+0.4,0)</f>
        <v>52</v>
      </c>
      <c r="G108" s="62">
        <f>ROUNDUP((VLOOKUP(B108,Sheet1!U:AA,5,FALSE)-2)*(0.042*(D108-1)+0.2)+0.4,0)</f>
        <v>48</v>
      </c>
      <c r="H108" s="62">
        <f>ROUNDUP((VLOOKUP(B108,Sheet1!U:AA,6,FALSE)-2)*(0.042*(D108-1)+0.2)+0.4,0)</f>
        <v>46</v>
      </c>
      <c r="I108" s="62">
        <f>ROUNDUP((VLOOKUP(B108,Sheet1!U:AA,7,FALSE)-2)*(0.042*(D108-1)+0.2)+0.4,0)</f>
        <v>5</v>
      </c>
      <c r="J108" s="62">
        <f>E108*8+F108*2+G108*3+H108*3+I108*1+VLOOKUP(B108,Sheet1!AU:AZ,2,FALSE)</f>
        <v>899</v>
      </c>
      <c r="K108" s="62">
        <f>E108*1+F108*2+G108*2+H108*2+I108*10+VLOOKUP(B108,Sheet1!AU:AZ,3,FALSE)</f>
        <v>423</v>
      </c>
      <c r="L108" s="62">
        <f>E108*0.1+F108*2+G108*0.2+H108*0.26+I108*0.1+VLOOKUP(B108,Sheet1!AU:AZ,4,FALSE)</f>
        <v>152.16</v>
      </c>
      <c r="M108" s="62">
        <f>E108*0.1+F108*0.2+G108*2+H108*0.2+I108*0.1+VLOOKUP(B108,Sheet1!AU:AZ,5,FALSE)</f>
        <v>142.2</v>
      </c>
      <c r="N108" s="62">
        <f>E108*0.1+F108*0.2+G108*0.2+H108*2+I108*0.1+VLOOKUP(B108,Sheet1!AU:AZ,6,FALSE)</f>
        <v>138.6</v>
      </c>
      <c r="O108" s="62">
        <f t="shared" si="46"/>
        <v>-14.5</v>
      </c>
      <c r="P108" s="62">
        <f t="shared" si="47"/>
        <v>47.5</v>
      </c>
      <c r="R108" s="9">
        <f t="shared" si="41"/>
        <v>47</v>
      </c>
      <c r="S108" s="9">
        <f t="shared" si="30"/>
        <v>333.4</v>
      </c>
      <c r="T108" s="9">
        <f t="shared" si="31"/>
        <v>53.2</v>
      </c>
      <c r="U108" s="66">
        <f t="shared" si="42"/>
        <v>439</v>
      </c>
      <c r="V108" s="9">
        <f t="shared" si="43"/>
        <v>526.8</v>
      </c>
      <c r="W108" s="67">
        <f t="shared" si="44"/>
        <v>223</v>
      </c>
      <c r="Y108" s="69">
        <f>VLOOKUP(D108,Sheet2!P:Q,2,FALSE)</f>
        <v>105</v>
      </c>
      <c r="AB108" s="4" t="str">
        <f>IF('表格编辑 '!D139="monster","普通","BOSS")</f>
        <v>普通</v>
      </c>
      <c r="AD108" s="50">
        <v>2</v>
      </c>
      <c r="AE108" s="50" t="s">
        <v>43</v>
      </c>
      <c r="AF108" s="4">
        <f>VLOOKUP(AE108,映射!AN:AO,2,FALSE)</f>
        <v>1</v>
      </c>
      <c r="AG108" s="50">
        <v>1</v>
      </c>
      <c r="AH108" s="70">
        <v>0</v>
      </c>
      <c r="AI108" s="16">
        <f t="shared" si="32"/>
        <v>86</v>
      </c>
      <c r="AJ108" s="16">
        <f t="shared" si="33"/>
        <v>10147</v>
      </c>
      <c r="AK108" s="16">
        <f t="shared" si="34"/>
        <v>47</v>
      </c>
      <c r="AL108" s="16" t="str">
        <f t="shared" si="35"/>
        <v>烈风哥布林</v>
      </c>
      <c r="AM108" s="16">
        <f t="shared" si="36"/>
        <v>878</v>
      </c>
      <c r="AN108" s="16">
        <f t="shared" si="37"/>
        <v>899</v>
      </c>
      <c r="AO108" s="16">
        <f t="shared" si="45"/>
        <v>-21</v>
      </c>
      <c r="AP108" s="16">
        <f t="shared" si="38"/>
        <v>878</v>
      </c>
      <c r="AQ108" s="16">
        <f t="shared" si="39"/>
        <v>423</v>
      </c>
      <c r="AR108" s="16">
        <f t="shared" si="40"/>
        <v>153</v>
      </c>
      <c r="AS108" s="16"/>
      <c r="AT108" s="16">
        <v>104.5</v>
      </c>
      <c r="AU108" s="16">
        <v>100.9</v>
      </c>
      <c r="AV108" s="16">
        <v>-11.8</v>
      </c>
      <c r="AW108" s="16"/>
    </row>
    <row r="109" spans="1:49">
      <c r="A109" s="62">
        <f>'表格编辑 '!A140</f>
        <v>87</v>
      </c>
      <c r="B109" s="62">
        <f>'表格编辑 '!B140</f>
        <v>91</v>
      </c>
      <c r="C109" s="62" t="str">
        <f>VLOOKUP(B109,映射!A:B,2,FALSE)</f>
        <v>蜥蜴人莫洛</v>
      </c>
      <c r="D109" s="62">
        <f>'表格编辑 '!E140</f>
        <v>47</v>
      </c>
      <c r="E109" s="62">
        <f>ROUNDUP((VLOOKUP(B109,Sheet1!U:AA,3,FALSE)-2)*(0.042*(D109-1)+0.2)+0.4,0)</f>
        <v>20</v>
      </c>
      <c r="F109" s="62">
        <f>ROUNDUP((VLOOKUP(B109,Sheet1!U:AA,4,FALSE)-2)*(0.042*(D109-1)+0.2)+0.4,0)</f>
        <v>29</v>
      </c>
      <c r="G109" s="62">
        <f>ROUNDUP((VLOOKUP(B109,Sheet1!U:AA,5,FALSE)-2)*(0.042*(D109-1)+0.2)+0.4,0)</f>
        <v>56</v>
      </c>
      <c r="H109" s="62">
        <f>ROUNDUP((VLOOKUP(B109,Sheet1!U:AA,6,FALSE)-2)*(0.042*(D109-1)+0.2)+0.4,0)</f>
        <v>56</v>
      </c>
      <c r="I109" s="62">
        <f>ROUNDUP((VLOOKUP(B109,Sheet1!U:AA,7,FALSE)-2)*(0.042*(D109-1)+0.2)+0.4,0)</f>
        <v>67</v>
      </c>
      <c r="J109" s="62">
        <f>E109*8+F109*2+G109*3+H109*3+I109*1+VLOOKUP(B109,Sheet1!AU:AZ,2,FALSE)</f>
        <v>641</v>
      </c>
      <c r="K109" s="62">
        <f>E109*1+F109*2+G109*2+H109*2+I109*10+VLOOKUP(B109,Sheet1!AU:AZ,3,FALSE)</f>
        <v>992</v>
      </c>
      <c r="L109" s="62">
        <f>E109*0.1+F109*2+G109*0.2+H109*0.26+I109*0.1+VLOOKUP(B109,Sheet1!AU:AZ,4,FALSE)</f>
        <v>112.46</v>
      </c>
      <c r="M109" s="62">
        <f>E109*0.1+F109*0.2+G109*2+H109*0.2+I109*0.1+VLOOKUP(B109,Sheet1!AU:AZ,5,FALSE)</f>
        <v>157.7</v>
      </c>
      <c r="N109" s="62">
        <f>E109*0.1+F109*0.2+G109*0.2+H109*2+I109*0.1+VLOOKUP(B109,Sheet1!AU:AZ,6,FALSE)</f>
        <v>157.7</v>
      </c>
      <c r="O109" s="62">
        <f t="shared" si="46"/>
        <v>50.3</v>
      </c>
      <c r="P109" s="62">
        <f t="shared" si="47"/>
        <v>12</v>
      </c>
      <c r="R109" s="9">
        <f t="shared" si="41"/>
        <v>47</v>
      </c>
      <c r="S109" s="9">
        <f t="shared" si="30"/>
        <v>333.4</v>
      </c>
      <c r="T109" s="9">
        <f t="shared" si="31"/>
        <v>53.2</v>
      </c>
      <c r="U109" s="66">
        <f t="shared" si="42"/>
        <v>413</v>
      </c>
      <c r="V109" s="9">
        <f t="shared" si="43"/>
        <v>495.6</v>
      </c>
      <c r="W109" s="67">
        <f t="shared" si="44"/>
        <v>140</v>
      </c>
      <c r="Y109" s="69">
        <f>VLOOKUP(D109,Sheet2!P:Q,2,FALSE)</f>
        <v>105</v>
      </c>
      <c r="AB109" s="4" t="str">
        <f>IF('表格编辑 '!D140="monster","普通","BOSS")</f>
        <v>BOSS</v>
      </c>
      <c r="AD109" s="50">
        <f>VLOOKUP(D209,映射!AK:AL,2,FALSE)</f>
        <v>4</v>
      </c>
      <c r="AE109" s="50" t="s">
        <v>45</v>
      </c>
      <c r="AF109" s="4">
        <f>VLOOKUP(AE109,映射!AN:AO,2,FALSE)</f>
        <v>1.3</v>
      </c>
      <c r="AG109" s="50">
        <v>4</v>
      </c>
      <c r="AH109" s="70">
        <v>1</v>
      </c>
      <c r="AI109" s="16">
        <f t="shared" si="32"/>
        <v>87</v>
      </c>
      <c r="AJ109" s="16">
        <f t="shared" si="33"/>
        <v>91</v>
      </c>
      <c r="AK109" s="16">
        <f t="shared" si="34"/>
        <v>47</v>
      </c>
      <c r="AL109" s="16" t="str">
        <f t="shared" si="35"/>
        <v>蜥蜴人莫洛</v>
      </c>
      <c r="AM109" s="16">
        <f t="shared" si="36"/>
        <v>8590.4</v>
      </c>
      <c r="AN109" s="16">
        <f t="shared" si="37"/>
        <v>833.3</v>
      </c>
      <c r="AO109" s="16">
        <f t="shared" si="45"/>
        <v>7757.1</v>
      </c>
      <c r="AP109" s="16">
        <f t="shared" si="38"/>
        <v>8398.1</v>
      </c>
      <c r="AQ109" s="16">
        <f t="shared" si="39"/>
        <v>1289.6</v>
      </c>
      <c r="AR109" s="16">
        <f t="shared" si="40"/>
        <v>169</v>
      </c>
      <c r="AS109" s="16"/>
      <c r="AT109" s="16">
        <v>88.4</v>
      </c>
      <c r="AU109" s="16">
        <v>84.8</v>
      </c>
      <c r="AV109" s="16">
        <v>30</v>
      </c>
      <c r="AW109" s="16"/>
    </row>
    <row r="110" spans="1:49">
      <c r="A110" s="62">
        <f>'表格编辑 '!A141</f>
        <v>88</v>
      </c>
      <c r="B110" s="62">
        <f>'表格编辑 '!B141</f>
        <v>5</v>
      </c>
      <c r="C110" s="62" t="str">
        <f>VLOOKUP(B110,映射!A:B,2,FALSE)</f>
        <v>树精</v>
      </c>
      <c r="D110" s="62">
        <f>'表格编辑 '!E141</f>
        <v>47</v>
      </c>
      <c r="E110" s="62">
        <f>ROUNDUP((VLOOKUP(B110,Sheet1!U:AA,3,FALSE)-2)*(0.042*(D110-1)+0.2)+0.4,0)</f>
        <v>65</v>
      </c>
      <c r="F110" s="62">
        <f>ROUNDUP((VLOOKUP(B110,Sheet1!U:AA,4,FALSE)-2)*(0.042*(D110-1)+0.2)+0.4,0)</f>
        <v>33</v>
      </c>
      <c r="G110" s="62">
        <f>ROUNDUP((VLOOKUP(B110,Sheet1!U:AA,5,FALSE)-2)*(0.042*(D110-1)+0.2)+0.4,0)</f>
        <v>65</v>
      </c>
      <c r="H110" s="62">
        <f>ROUNDUP((VLOOKUP(B110,Sheet1!U:AA,6,FALSE)-2)*(0.042*(D110-1)+0.2)+0.4,0)</f>
        <v>22</v>
      </c>
      <c r="I110" s="62">
        <f>ROUNDUP((VLOOKUP(B110,Sheet1!U:AA,7,FALSE)-2)*(0.042*(D110-1)+0.2)+0.4,0)</f>
        <v>33</v>
      </c>
      <c r="J110" s="62">
        <f>E110*8+F110*2+G110*3+H110*3+I110*1+VLOOKUP(B110,Sheet1!AU:AZ,2,FALSE)</f>
        <v>947</v>
      </c>
      <c r="K110" s="62">
        <f>E110*1+F110*2+G110*2+H110*2+I110*10+VLOOKUP(B110,Sheet1!AU:AZ,3,FALSE)</f>
        <v>661</v>
      </c>
      <c r="L110" s="62">
        <f>E110*0.1+F110*2+G110*0.2+H110*0.26+I110*0.1+VLOOKUP(B110,Sheet1!AU:AZ,4,FALSE)</f>
        <v>111.52</v>
      </c>
      <c r="M110" s="62">
        <f>E110*0.1+F110*0.2+G110*2+H110*0.2+I110*0.1+VLOOKUP(B110,Sheet1!AU:AZ,5,FALSE)</f>
        <v>183.8</v>
      </c>
      <c r="N110" s="62">
        <f>E110*0.1+F110*0.2+G110*0.2+H110*2+I110*0.1+VLOOKUP(B110,Sheet1!AU:AZ,6,FALSE)</f>
        <v>93.4</v>
      </c>
      <c r="O110" s="62">
        <f t="shared" si="46"/>
        <v>14.4</v>
      </c>
      <c r="P110" s="62">
        <f t="shared" si="47"/>
        <v>43.3</v>
      </c>
      <c r="R110" s="9">
        <f t="shared" si="41"/>
        <v>47</v>
      </c>
      <c r="S110" s="9">
        <f t="shared" si="30"/>
        <v>333.4</v>
      </c>
      <c r="T110" s="9">
        <f t="shared" si="31"/>
        <v>53.2</v>
      </c>
      <c r="U110" s="66">
        <f t="shared" si="42"/>
        <v>377</v>
      </c>
      <c r="V110" s="9">
        <f t="shared" si="43"/>
        <v>452.4</v>
      </c>
      <c r="W110" s="67">
        <f t="shared" si="44"/>
        <v>138</v>
      </c>
      <c r="Y110" s="69">
        <f>VLOOKUP(D110,Sheet2!P:Q,2,FALSE)</f>
        <v>105</v>
      </c>
      <c r="AB110" s="4" t="str">
        <f>IF('表格编辑 '!D141="monster","普通","BOSS")</f>
        <v>普通</v>
      </c>
      <c r="AD110" s="50">
        <v>2</v>
      </c>
      <c r="AE110" s="50" t="s">
        <v>43</v>
      </c>
      <c r="AF110" s="4">
        <f>VLOOKUP(AE110,映射!AN:AO,2,FALSE)</f>
        <v>1</v>
      </c>
      <c r="AG110" s="50">
        <v>1</v>
      </c>
      <c r="AH110" s="70">
        <v>0</v>
      </c>
      <c r="AI110" s="16">
        <f t="shared" si="32"/>
        <v>88</v>
      </c>
      <c r="AJ110" s="16">
        <f t="shared" si="33"/>
        <v>5</v>
      </c>
      <c r="AK110" s="16">
        <f t="shared" si="34"/>
        <v>47</v>
      </c>
      <c r="AL110" s="16" t="str">
        <f t="shared" si="35"/>
        <v>树精</v>
      </c>
      <c r="AM110" s="16">
        <f t="shared" si="36"/>
        <v>754</v>
      </c>
      <c r="AN110" s="16">
        <f t="shared" si="37"/>
        <v>947</v>
      </c>
      <c r="AO110" s="16">
        <f t="shared" si="45"/>
        <v>-193</v>
      </c>
      <c r="AP110" s="16">
        <f t="shared" si="38"/>
        <v>754</v>
      </c>
      <c r="AQ110" s="16">
        <f t="shared" si="39"/>
        <v>661</v>
      </c>
      <c r="AR110" s="16">
        <f t="shared" si="40"/>
        <v>112</v>
      </c>
      <c r="AS110" s="16"/>
      <c r="AT110" s="16">
        <v>88.4</v>
      </c>
      <c r="AU110" s="16">
        <v>84.8</v>
      </c>
      <c r="AV110" s="16">
        <v>3.3</v>
      </c>
      <c r="AW110" s="16"/>
    </row>
    <row r="111" spans="1:49">
      <c r="A111" s="62">
        <f>'表格编辑 '!A142</f>
        <v>89</v>
      </c>
      <c r="B111" s="62">
        <f>'表格编辑 '!B142</f>
        <v>4</v>
      </c>
      <c r="C111" s="62" t="str">
        <f>VLOOKUP(B111,映射!A:B,2,FALSE)</f>
        <v>软泥怪</v>
      </c>
      <c r="D111" s="62">
        <f>'表格编辑 '!E142</f>
        <v>48</v>
      </c>
      <c r="E111" s="62">
        <f>ROUNDUP((VLOOKUP(B111,Sheet1!U:AA,3,FALSE)-2)*(0.042*(D111-1)+0.2)+0.4,0)</f>
        <v>97</v>
      </c>
      <c r="F111" s="62">
        <f>ROUNDUP((VLOOKUP(B111,Sheet1!U:AA,4,FALSE)-2)*(0.042*(D111-1)+0.2)+0.4,0)</f>
        <v>53</v>
      </c>
      <c r="G111" s="62">
        <f>ROUNDUP((VLOOKUP(B111,Sheet1!U:AA,5,FALSE)-2)*(0.042*(D111-1)+0.2)+0.4,0)</f>
        <v>20</v>
      </c>
      <c r="H111" s="62">
        <f>ROUNDUP((VLOOKUP(B111,Sheet1!U:AA,6,FALSE)-2)*(0.042*(D111-1)+0.2)+0.4,0)</f>
        <v>10</v>
      </c>
      <c r="I111" s="62">
        <f>ROUNDUP((VLOOKUP(B111,Sheet1!U:AA,7,FALSE)-2)*(0.042*(D111-1)+0.2)+0.4,0)</f>
        <v>31</v>
      </c>
      <c r="J111" s="62">
        <f>E111*8+F111*2+G111*3+H111*3+I111*1+VLOOKUP(B111,Sheet1!AU:AZ,2,FALSE)</f>
        <v>1023</v>
      </c>
      <c r="K111" s="62">
        <f>E111*1+F111*2+G111*2+H111*2+I111*10+VLOOKUP(B111,Sheet1!AU:AZ,3,FALSE)</f>
        <v>593</v>
      </c>
      <c r="L111" s="62">
        <f>E111*0.1+F111*2+G111*0.2+H111*0.26+I111*0.1+VLOOKUP(B111,Sheet1!AU:AZ,4,FALSE)</f>
        <v>145.4</v>
      </c>
      <c r="M111" s="62">
        <f>E111*0.1+F111*0.2+G111*2+H111*0.2+I111*0.1+VLOOKUP(B111,Sheet1!AU:AZ,5,FALSE)</f>
        <v>85.4</v>
      </c>
      <c r="N111" s="62">
        <f>E111*0.1+F111*0.2+G111*0.2+H111*2+I111*0.1+VLOOKUP(B111,Sheet1!AU:AZ,6,FALSE)</f>
        <v>67.4</v>
      </c>
      <c r="O111" s="62">
        <f t="shared" si="46"/>
        <v>-6.6</v>
      </c>
      <c r="P111" s="62">
        <f t="shared" si="47"/>
        <v>69.2</v>
      </c>
      <c r="R111" s="9">
        <f t="shared" si="41"/>
        <v>48</v>
      </c>
      <c r="S111" s="9">
        <f t="shared" si="30"/>
        <v>337.92</v>
      </c>
      <c r="T111" s="9">
        <f t="shared" si="31"/>
        <v>54</v>
      </c>
      <c r="U111" s="66">
        <f t="shared" si="42"/>
        <v>577</v>
      </c>
      <c r="V111" s="9">
        <f t="shared" si="43"/>
        <v>692.4</v>
      </c>
      <c r="W111" s="67">
        <f t="shared" si="44"/>
        <v>207</v>
      </c>
      <c r="Y111" s="69">
        <f>VLOOKUP(D111,Sheet2!P:Q,2,FALSE)</f>
        <v>105</v>
      </c>
      <c r="AB111" s="4" t="str">
        <f>IF('表格编辑 '!D142="monster","普通","BOSS")</f>
        <v>普通</v>
      </c>
      <c r="AD111" s="50">
        <v>2</v>
      </c>
      <c r="AE111" s="50" t="s">
        <v>43</v>
      </c>
      <c r="AF111" s="4">
        <f>VLOOKUP(AE111,映射!AN:AO,2,FALSE)</f>
        <v>1</v>
      </c>
      <c r="AG111" s="50">
        <v>1</v>
      </c>
      <c r="AH111" s="70">
        <v>0</v>
      </c>
      <c r="AI111" s="16">
        <f t="shared" si="32"/>
        <v>89</v>
      </c>
      <c r="AJ111" s="16">
        <f t="shared" si="33"/>
        <v>4</v>
      </c>
      <c r="AK111" s="16">
        <f t="shared" si="34"/>
        <v>48</v>
      </c>
      <c r="AL111" s="16" t="str">
        <f t="shared" si="35"/>
        <v>软泥怪</v>
      </c>
      <c r="AM111" s="16">
        <f t="shared" si="36"/>
        <v>1154</v>
      </c>
      <c r="AN111" s="16">
        <f t="shared" si="37"/>
        <v>1023</v>
      </c>
      <c r="AO111" s="16">
        <f t="shared" si="45"/>
        <v>131</v>
      </c>
      <c r="AP111" s="16">
        <f t="shared" si="38"/>
        <v>1154</v>
      </c>
      <c r="AQ111" s="16">
        <f t="shared" si="39"/>
        <v>593</v>
      </c>
      <c r="AR111" s="16">
        <f t="shared" si="40"/>
        <v>146</v>
      </c>
      <c r="AS111" s="16"/>
      <c r="AT111" s="16">
        <v>91</v>
      </c>
      <c r="AU111" s="16">
        <v>87.4</v>
      </c>
      <c r="AV111" s="16">
        <v>3.8</v>
      </c>
      <c r="AW111" s="16"/>
    </row>
    <row r="112" spans="1:49">
      <c r="A112" s="62">
        <f>'表格编辑 '!A143</f>
        <v>90</v>
      </c>
      <c r="B112" s="62">
        <f>'表格编辑 '!B143</f>
        <v>54</v>
      </c>
      <c r="C112" s="62" t="str">
        <f>VLOOKUP(B112,映射!A:B,2,FALSE)</f>
        <v>毒蘑菇</v>
      </c>
      <c r="D112" s="62">
        <f>'表格编辑 '!E143</f>
        <v>48</v>
      </c>
      <c r="E112" s="62">
        <f>ROUNDUP((VLOOKUP(B112,Sheet1!U:AA,3,FALSE)-2)*(0.042*(D112-1)+0.2)+0.4,0)</f>
        <v>77</v>
      </c>
      <c r="F112" s="62">
        <f>ROUNDUP((VLOOKUP(B112,Sheet1!U:AA,4,FALSE)-2)*(0.042*(D112-1)+0.2)+0.4,0)</f>
        <v>23</v>
      </c>
      <c r="G112" s="62">
        <f>ROUNDUP((VLOOKUP(B112,Sheet1!U:AA,5,FALSE)-2)*(0.042*(D112-1)+0.2)+0.4,0)</f>
        <v>23</v>
      </c>
      <c r="H112" s="62">
        <f>ROUNDUP((VLOOKUP(B112,Sheet1!U:AA,6,FALSE)-2)*(0.042*(D112-1)+0.2)+0.4,0)</f>
        <v>34</v>
      </c>
      <c r="I112" s="62">
        <f>ROUNDUP((VLOOKUP(B112,Sheet1!U:AA,7,FALSE)-2)*(0.042*(D112-1)+0.2)+0.4,0)</f>
        <v>77</v>
      </c>
      <c r="J112" s="62">
        <f>E112*8+F112*2+G112*3+H112*3+I112*1+VLOOKUP(B112,Sheet1!AU:AZ,2,FALSE)</f>
        <v>987</v>
      </c>
      <c r="K112" s="62">
        <f>E112*1+F112*2+G112*2+H112*2+I112*10+VLOOKUP(B112,Sheet1!AU:AZ,3,FALSE)</f>
        <v>1065</v>
      </c>
      <c r="L112" s="62">
        <f>E112*0.1+F112*2+G112*0.2+H112*0.26+I112*0.1+VLOOKUP(B112,Sheet1!AU:AZ,4,FALSE)</f>
        <v>86.84</v>
      </c>
      <c r="M112" s="62">
        <f>E112*0.1+F112*0.2+G112*2+H112*0.2+I112*0.1+VLOOKUP(B112,Sheet1!AU:AZ,5,FALSE)</f>
        <v>84.8</v>
      </c>
      <c r="N112" s="62">
        <f>E112*0.1+F112*0.2+G112*0.2+H112*2+I112*0.1+VLOOKUP(B112,Sheet1!AU:AZ,6,FALSE)</f>
        <v>119.6</v>
      </c>
      <c r="O112" s="62">
        <f t="shared" si="46"/>
        <v>37.4</v>
      </c>
      <c r="P112" s="62">
        <f t="shared" si="47"/>
        <v>56.1</v>
      </c>
      <c r="R112" s="9">
        <f t="shared" si="41"/>
        <v>48</v>
      </c>
      <c r="S112" s="9">
        <f t="shared" si="30"/>
        <v>337.92</v>
      </c>
      <c r="T112" s="9">
        <f t="shared" si="31"/>
        <v>54</v>
      </c>
      <c r="U112" s="66">
        <f t="shared" si="42"/>
        <v>578</v>
      </c>
      <c r="V112" s="9">
        <f t="shared" si="43"/>
        <v>693.6</v>
      </c>
      <c r="W112" s="67">
        <f t="shared" si="44"/>
        <v>91</v>
      </c>
      <c r="Y112" s="69">
        <f>VLOOKUP(D112,Sheet2!P:Q,2,FALSE)</f>
        <v>105</v>
      </c>
      <c r="AB112" s="4" t="str">
        <f>IF('表格编辑 '!D143="monster","普通","BOSS")</f>
        <v>普通</v>
      </c>
      <c r="AD112" s="50">
        <v>2</v>
      </c>
      <c r="AE112" s="50" t="s">
        <v>43</v>
      </c>
      <c r="AF112" s="4">
        <f>VLOOKUP(AE112,映射!AN:AO,2,FALSE)</f>
        <v>1</v>
      </c>
      <c r="AG112" s="50">
        <v>1</v>
      </c>
      <c r="AH112" s="70">
        <v>0</v>
      </c>
      <c r="AI112" s="16">
        <f t="shared" si="32"/>
        <v>90</v>
      </c>
      <c r="AJ112" s="16">
        <f t="shared" si="33"/>
        <v>54</v>
      </c>
      <c r="AK112" s="16">
        <f t="shared" si="34"/>
        <v>48</v>
      </c>
      <c r="AL112" s="16" t="str">
        <f t="shared" si="35"/>
        <v>毒蘑菇</v>
      </c>
      <c r="AM112" s="16">
        <f t="shared" si="36"/>
        <v>1156</v>
      </c>
      <c r="AN112" s="16">
        <f t="shared" si="37"/>
        <v>987</v>
      </c>
      <c r="AO112" s="16">
        <f t="shared" si="45"/>
        <v>169</v>
      </c>
      <c r="AP112" s="16">
        <f t="shared" si="38"/>
        <v>1156</v>
      </c>
      <c r="AQ112" s="16">
        <f t="shared" si="39"/>
        <v>1065</v>
      </c>
      <c r="AR112" s="16">
        <f t="shared" si="40"/>
        <v>87</v>
      </c>
      <c r="AS112" s="16"/>
      <c r="AT112" s="16">
        <v>91</v>
      </c>
      <c r="AU112" s="16">
        <v>87.4</v>
      </c>
      <c r="AV112" s="16">
        <v>3.8</v>
      </c>
      <c r="AW112" s="16"/>
    </row>
    <row r="113" spans="1:49">
      <c r="A113" s="62">
        <f>'表格编辑 '!A144</f>
        <v>91</v>
      </c>
      <c r="B113" s="62">
        <f>'表格编辑 '!B144</f>
        <v>92</v>
      </c>
      <c r="C113" s="62" t="str">
        <f>VLOOKUP(B113,映射!A:B,2,FALSE)</f>
        <v>刺球</v>
      </c>
      <c r="D113" s="62">
        <f>'表格编辑 '!E144</f>
        <v>48</v>
      </c>
      <c r="E113" s="62">
        <f>ROUNDUP((VLOOKUP(B113,Sheet1!U:AA,3,FALSE)-2)*(0.042*(D113-1)+0.2)+0.4,0)</f>
        <v>29</v>
      </c>
      <c r="F113" s="62">
        <f>ROUNDUP((VLOOKUP(B113,Sheet1!U:AA,4,FALSE)-2)*(0.042*(D113-1)+0.2)+0.4,0)</f>
        <v>12</v>
      </c>
      <c r="G113" s="62">
        <f>ROUNDUP((VLOOKUP(B113,Sheet1!U:AA,5,FALSE)-2)*(0.042*(D113-1)+0.2)+0.4,0)</f>
        <v>38</v>
      </c>
      <c r="H113" s="62">
        <f>ROUNDUP((VLOOKUP(B113,Sheet1!U:AA,6,FALSE)-2)*(0.042*(D113-1)+0.2)+0.4,0)</f>
        <v>66</v>
      </c>
      <c r="I113" s="62">
        <f>ROUNDUP((VLOOKUP(B113,Sheet1!U:AA,7,FALSE)-2)*(0.042*(D113-1)+0.2)+0.4,0)</f>
        <v>88</v>
      </c>
      <c r="J113" s="62">
        <f>E113*8+F113*2+G113*3+H113*3+I113*1+VLOOKUP(B113,Sheet1!AU:AZ,2,FALSE)</f>
        <v>676</v>
      </c>
      <c r="K113" s="62">
        <f>E113*1+F113*2+G113*2+H113*2+I113*10+VLOOKUP(B113,Sheet1!AU:AZ,3,FALSE)</f>
        <v>1161</v>
      </c>
      <c r="L113" s="62">
        <f>E113*0.1+F113*2+G113*0.2+H113*0.26+I113*0.1+VLOOKUP(B113,Sheet1!AU:AZ,4,FALSE)</f>
        <v>80.46</v>
      </c>
      <c r="M113" s="62">
        <f>E113*0.1+F113*0.2+G113*2+H113*0.2+I113*0.1+VLOOKUP(B113,Sheet1!AU:AZ,5,FALSE)</f>
        <v>123.3</v>
      </c>
      <c r="N113" s="62">
        <f>E113*0.1+F113*0.2+G113*0.2+H113*2+I113*0.1+VLOOKUP(B113,Sheet1!AU:AZ,6,FALSE)</f>
        <v>173.7</v>
      </c>
      <c r="O113" s="62">
        <f t="shared" si="46"/>
        <v>61.5</v>
      </c>
      <c r="P113" s="62">
        <f t="shared" si="47"/>
        <v>22.6</v>
      </c>
      <c r="R113" s="9">
        <f t="shared" si="41"/>
        <v>48</v>
      </c>
      <c r="S113" s="9">
        <f t="shared" si="30"/>
        <v>337.92</v>
      </c>
      <c r="T113" s="9">
        <f t="shared" si="31"/>
        <v>54</v>
      </c>
      <c r="U113" s="66">
        <f t="shared" si="42"/>
        <v>484</v>
      </c>
      <c r="V113" s="9">
        <f t="shared" si="43"/>
        <v>580.8</v>
      </c>
      <c r="W113" s="67">
        <f t="shared" si="44"/>
        <v>81</v>
      </c>
      <c r="Y113" s="69">
        <f>VLOOKUP(D113,Sheet2!P:Q,2,FALSE)</f>
        <v>105</v>
      </c>
      <c r="AB113" s="4" t="str">
        <f>IF('表格编辑 '!D144="monster","普通","BOSS")</f>
        <v>普通</v>
      </c>
      <c r="AD113" s="50">
        <v>2</v>
      </c>
      <c r="AE113" s="50" t="s">
        <v>43</v>
      </c>
      <c r="AF113" s="4">
        <f>VLOOKUP(AE113,映射!AN:AO,2,FALSE)</f>
        <v>1</v>
      </c>
      <c r="AG113" s="50">
        <v>1</v>
      </c>
      <c r="AH113" s="70">
        <v>0</v>
      </c>
      <c r="AI113" s="16">
        <f t="shared" si="32"/>
        <v>91</v>
      </c>
      <c r="AJ113" s="16">
        <f t="shared" si="33"/>
        <v>92</v>
      </c>
      <c r="AK113" s="16">
        <f t="shared" si="34"/>
        <v>48</v>
      </c>
      <c r="AL113" s="16" t="str">
        <f t="shared" si="35"/>
        <v>刺球</v>
      </c>
      <c r="AM113" s="16">
        <f t="shared" si="36"/>
        <v>968</v>
      </c>
      <c r="AN113" s="16">
        <f t="shared" si="37"/>
        <v>676</v>
      </c>
      <c r="AO113" s="16">
        <f t="shared" si="45"/>
        <v>292</v>
      </c>
      <c r="AP113" s="16">
        <f t="shared" si="38"/>
        <v>968</v>
      </c>
      <c r="AQ113" s="16">
        <f t="shared" si="39"/>
        <v>1161</v>
      </c>
      <c r="AR113" s="16">
        <f t="shared" si="40"/>
        <v>81</v>
      </c>
      <c r="AS113" s="16"/>
      <c r="AT113" s="16">
        <v>91</v>
      </c>
      <c r="AU113" s="16">
        <v>87.4</v>
      </c>
      <c r="AV113" s="16">
        <v>3.8</v>
      </c>
      <c r="AW113" s="16"/>
    </row>
    <row r="114" spans="1:49">
      <c r="A114" s="62">
        <f>'表格编辑 '!A145</f>
        <v>92</v>
      </c>
      <c r="B114" s="62">
        <f>'表格编辑 '!B145</f>
        <v>93</v>
      </c>
      <c r="C114" s="62" t="str">
        <f>VLOOKUP(B114,映射!A:B,2,FALSE)</f>
        <v>沙漠巨蜥</v>
      </c>
      <c r="D114" s="62">
        <f>'表格编辑 '!E145</f>
        <v>49</v>
      </c>
      <c r="E114" s="62">
        <f>ROUNDUP((VLOOKUP(B114,Sheet1!U:AA,3,FALSE)-2)*(0.042*(D114-1)+0.2)+0.4,0)</f>
        <v>54</v>
      </c>
      <c r="F114" s="62">
        <f>ROUNDUP((VLOOKUP(B114,Sheet1!U:AA,4,FALSE)-2)*(0.042*(D114-1)+0.2)+0.4,0)</f>
        <v>76</v>
      </c>
      <c r="G114" s="62">
        <f>ROUNDUP((VLOOKUP(B114,Sheet1!U:AA,5,FALSE)-2)*(0.042*(D114-1)+0.2)+0.4,0)</f>
        <v>23</v>
      </c>
      <c r="H114" s="62">
        <f>ROUNDUP((VLOOKUP(B114,Sheet1!U:AA,6,FALSE)-2)*(0.042*(D114-1)+0.2)+0.4,0)</f>
        <v>47</v>
      </c>
      <c r="I114" s="62">
        <f>ROUNDUP((VLOOKUP(B114,Sheet1!U:AA,7,FALSE)-2)*(0.042*(D114-1)+0.2)+0.4,0)</f>
        <v>36</v>
      </c>
      <c r="J114" s="62">
        <f>E114*8+F114*2+G114*3+H114*3+I114*1+VLOOKUP(B114,Sheet1!AU:AZ,2,FALSE)</f>
        <v>850</v>
      </c>
      <c r="K114" s="62">
        <f>E114*1+F114*2+G114*2+H114*2+I114*10+VLOOKUP(B114,Sheet1!AU:AZ,3,FALSE)</f>
        <v>726</v>
      </c>
      <c r="L114" s="62">
        <f>E114*0.1+F114*2+G114*0.2+H114*0.26+I114*0.1+VLOOKUP(B114,Sheet1!AU:AZ,4,FALSE)</f>
        <v>197.82</v>
      </c>
      <c r="M114" s="62">
        <f>E114*0.1+F114*0.2+G114*2+H114*0.2+I114*0.1+VLOOKUP(B114,Sheet1!AU:AZ,5,FALSE)</f>
        <v>99.6</v>
      </c>
      <c r="N114" s="62">
        <f>E114*0.1+F114*0.2+G114*0.2+H114*2+I114*0.1+VLOOKUP(B114,Sheet1!AU:AZ,6,FALSE)</f>
        <v>142.8</v>
      </c>
      <c r="O114" s="62">
        <f t="shared" si="46"/>
        <v>4.9</v>
      </c>
      <c r="P114" s="62">
        <f t="shared" si="47"/>
        <v>39.1</v>
      </c>
      <c r="R114" s="9">
        <f t="shared" si="41"/>
        <v>49</v>
      </c>
      <c r="S114" s="9">
        <f t="shared" si="30"/>
        <v>342.44</v>
      </c>
      <c r="T114" s="9">
        <f t="shared" si="31"/>
        <v>54.8</v>
      </c>
      <c r="U114" s="66">
        <f t="shared" si="42"/>
        <v>549</v>
      </c>
      <c r="V114" s="9">
        <f t="shared" si="43"/>
        <v>658.8</v>
      </c>
      <c r="W114" s="67">
        <f t="shared" si="44"/>
        <v>325</v>
      </c>
      <c r="Y114" s="69">
        <f>VLOOKUP(D114,Sheet2!P:Q,2,FALSE)</f>
        <v>105</v>
      </c>
      <c r="AB114" s="4" t="str">
        <f>IF('表格编辑 '!D145="monster","普通","BOSS")</f>
        <v>BOSS</v>
      </c>
      <c r="AD114" s="50">
        <f>VLOOKUP(D224,映射!AK:AL,2,FALSE)</f>
        <v>4</v>
      </c>
      <c r="AE114" s="50" t="s">
        <v>45</v>
      </c>
      <c r="AF114" s="4">
        <f>VLOOKUP(AE114,映射!AN:AO,2,FALSE)</f>
        <v>1.3</v>
      </c>
      <c r="AG114" s="50">
        <v>4</v>
      </c>
      <c r="AH114" s="70">
        <v>1</v>
      </c>
      <c r="AI114" s="16">
        <f t="shared" si="32"/>
        <v>92</v>
      </c>
      <c r="AJ114" s="16">
        <f t="shared" si="33"/>
        <v>93</v>
      </c>
      <c r="AK114" s="16">
        <f t="shared" si="34"/>
        <v>49</v>
      </c>
      <c r="AL114" s="16" t="str">
        <f t="shared" si="35"/>
        <v>沙漠巨蜥</v>
      </c>
      <c r="AM114" s="16">
        <f t="shared" si="36"/>
        <v>11419.2</v>
      </c>
      <c r="AN114" s="16">
        <f t="shared" si="37"/>
        <v>1105</v>
      </c>
      <c r="AO114" s="16">
        <f t="shared" si="45"/>
        <v>10314.2</v>
      </c>
      <c r="AP114" s="16">
        <f t="shared" si="38"/>
        <v>11164.2</v>
      </c>
      <c r="AQ114" s="16">
        <f t="shared" si="39"/>
        <v>943.8</v>
      </c>
      <c r="AR114" s="16">
        <f t="shared" si="40"/>
        <v>297</v>
      </c>
      <c r="AS114" s="16"/>
      <c r="AT114" s="16">
        <v>93.9</v>
      </c>
      <c r="AU114" s="16">
        <v>90.3</v>
      </c>
      <c r="AV114" s="16">
        <v>30</v>
      </c>
      <c r="AW114" s="16"/>
    </row>
    <row r="115" spans="1:49">
      <c r="A115" s="62">
        <f>'表格编辑 '!A146</f>
        <v>93</v>
      </c>
      <c r="B115" s="62">
        <f>'表格编辑 '!B146</f>
        <v>10155</v>
      </c>
      <c r="C115" s="62" t="str">
        <f>VLOOKUP(B115,映射!A:B,2,FALSE)</f>
        <v>蜥蜴团</v>
      </c>
      <c r="D115" s="62">
        <f>'表格编辑 '!E146</f>
        <v>49</v>
      </c>
      <c r="E115" s="62">
        <f>ROUNDUP((VLOOKUP(B115,Sheet1!U:AA,3,FALSE)-2)*(0.042*(D115-1)+0.2)+0.4,0)</f>
        <v>56</v>
      </c>
      <c r="F115" s="62">
        <f>ROUNDUP((VLOOKUP(B115,Sheet1!U:AA,4,FALSE)-2)*(0.042*(D115-1)+0.2)+0.4,0)</f>
        <v>54</v>
      </c>
      <c r="G115" s="62">
        <f>ROUNDUP((VLOOKUP(B115,Sheet1!U:AA,5,FALSE)-2)*(0.042*(D115-1)+0.2)+0.4,0)</f>
        <v>63</v>
      </c>
      <c r="H115" s="62">
        <f>ROUNDUP((VLOOKUP(B115,Sheet1!U:AA,6,FALSE)-2)*(0.042*(D115-1)+0.2)+0.4,0)</f>
        <v>50</v>
      </c>
      <c r="I115" s="62">
        <f>ROUNDUP((VLOOKUP(B115,Sheet1!U:AA,7,FALSE)-2)*(0.042*(D115-1)+0.2)+0.4,0)</f>
        <v>14</v>
      </c>
      <c r="J115" s="62">
        <f>E115*8+F115*2+G115*3+H115*3+I115*1+VLOOKUP(B115,Sheet1!AU:AZ,2,FALSE)</f>
        <v>929</v>
      </c>
      <c r="K115" s="62">
        <f>E115*1+F115*2+G115*2+H115*2+I115*10+VLOOKUP(B115,Sheet1!AU:AZ,3,FALSE)</f>
        <v>550</v>
      </c>
      <c r="L115" s="62">
        <f>E115*0.1+F115*2+G115*0.2+H115*0.26+I115*0.1+VLOOKUP(B115,Sheet1!AU:AZ,4,FALSE)</f>
        <v>160.6</v>
      </c>
      <c r="M115" s="62">
        <f>E115*0.1+F115*0.2+G115*2+H115*0.2+I115*0.1+VLOOKUP(B115,Sheet1!AU:AZ,5,FALSE)</f>
        <v>173.8</v>
      </c>
      <c r="N115" s="62">
        <f>E115*0.1+F115*0.2+G115*0.2+H115*2+I115*0.1+VLOOKUP(B115,Sheet1!AU:AZ,6,FALSE)</f>
        <v>150.4</v>
      </c>
      <c r="O115" s="62">
        <f t="shared" si="46"/>
        <v>-3.4</v>
      </c>
      <c r="P115" s="62">
        <f t="shared" si="47"/>
        <v>41.7</v>
      </c>
      <c r="R115" s="9">
        <f t="shared" si="41"/>
        <v>49</v>
      </c>
      <c r="S115" s="9">
        <f t="shared" si="30"/>
        <v>342.44</v>
      </c>
      <c r="T115" s="9">
        <f t="shared" si="31"/>
        <v>54.8</v>
      </c>
      <c r="U115" s="66">
        <f t="shared" si="42"/>
        <v>407</v>
      </c>
      <c r="V115" s="9">
        <f t="shared" si="43"/>
        <v>488.4</v>
      </c>
      <c r="W115" s="67">
        <f t="shared" si="44"/>
        <v>239</v>
      </c>
      <c r="Y115" s="69">
        <f>VLOOKUP(D115,Sheet2!P:Q,2,FALSE)</f>
        <v>105</v>
      </c>
      <c r="AB115" s="4" t="str">
        <f>IF('表格编辑 '!D146="monster","普通","BOSS")</f>
        <v>普通</v>
      </c>
      <c r="AD115" s="50">
        <v>2</v>
      </c>
      <c r="AE115" s="50" t="s">
        <v>43</v>
      </c>
      <c r="AF115" s="4">
        <f>VLOOKUP(AE115,映射!AN:AO,2,FALSE)</f>
        <v>1</v>
      </c>
      <c r="AG115" s="50">
        <v>1</v>
      </c>
      <c r="AH115" s="70">
        <v>0</v>
      </c>
      <c r="AI115" s="16">
        <f t="shared" si="32"/>
        <v>93</v>
      </c>
      <c r="AJ115" s="16">
        <f t="shared" si="33"/>
        <v>10155</v>
      </c>
      <c r="AK115" s="16">
        <f t="shared" si="34"/>
        <v>49</v>
      </c>
      <c r="AL115" s="16" t="str">
        <f t="shared" si="35"/>
        <v>蜥蜴团</v>
      </c>
      <c r="AM115" s="16">
        <f t="shared" si="36"/>
        <v>814</v>
      </c>
      <c r="AN115" s="16">
        <f t="shared" si="37"/>
        <v>929</v>
      </c>
      <c r="AO115" s="16">
        <f t="shared" si="45"/>
        <v>-115</v>
      </c>
      <c r="AP115" s="16">
        <f t="shared" si="38"/>
        <v>814</v>
      </c>
      <c r="AQ115" s="16">
        <f t="shared" si="39"/>
        <v>550</v>
      </c>
      <c r="AR115" s="16">
        <f t="shared" si="40"/>
        <v>161</v>
      </c>
      <c r="AS115" s="16"/>
      <c r="AT115" s="16">
        <v>134.1</v>
      </c>
      <c r="AU115" s="16">
        <v>112.5</v>
      </c>
      <c r="AV115" s="16">
        <v>-3.1</v>
      </c>
      <c r="AW115" s="16"/>
    </row>
    <row r="116" spans="1:49">
      <c r="A116" s="62">
        <f>'表格编辑 '!A147</f>
        <v>94</v>
      </c>
      <c r="B116" s="62">
        <f>'表格编辑 '!B147</f>
        <v>10156</v>
      </c>
      <c r="C116" s="62" t="str">
        <f>VLOOKUP(B116,映射!A:B,2,FALSE)</f>
        <v>鸟人</v>
      </c>
      <c r="D116" s="62">
        <f>'表格编辑 '!E147</f>
        <v>49</v>
      </c>
      <c r="E116" s="62">
        <f>ROUNDUP((VLOOKUP(B116,Sheet1!U:AA,3,FALSE)-2)*(0.042*(D116-1)+0.2)+0.4,0)</f>
        <v>34</v>
      </c>
      <c r="F116" s="62">
        <f>ROUNDUP((VLOOKUP(B116,Sheet1!U:AA,4,FALSE)-2)*(0.042*(D116-1)+0.2)+0.4,0)</f>
        <v>34</v>
      </c>
      <c r="G116" s="62">
        <f>ROUNDUP((VLOOKUP(B116,Sheet1!U:AA,5,FALSE)-2)*(0.042*(D116-1)+0.2)+0.4,0)</f>
        <v>34</v>
      </c>
      <c r="H116" s="62">
        <f>ROUNDUP((VLOOKUP(B116,Sheet1!U:AA,6,FALSE)-2)*(0.042*(D116-1)+0.2)+0.4,0)</f>
        <v>78</v>
      </c>
      <c r="I116" s="62">
        <f>ROUNDUP((VLOOKUP(B116,Sheet1!U:AA,7,FALSE)-2)*(0.042*(D116-1)+0.2)+0.4,0)</f>
        <v>45</v>
      </c>
      <c r="J116" s="62">
        <f>E116*8+F116*2+G116*3+H116*3+I116*1+VLOOKUP(B116,Sheet1!AU:AZ,2,FALSE)</f>
        <v>756</v>
      </c>
      <c r="K116" s="62">
        <f>E116*1+F116*2+G116*2+H116*2+I116*10+VLOOKUP(B116,Sheet1!AU:AZ,3,FALSE)</f>
        <v>811</v>
      </c>
      <c r="L116" s="62">
        <f>E116*0.1+F116*2+G116*0.2+H116*0.26+I116*0.1+VLOOKUP(B116,Sheet1!AU:AZ,4,FALSE)</f>
        <v>119.98</v>
      </c>
      <c r="M116" s="62">
        <f>E116*0.1+F116*0.2+G116*2+H116*0.2+I116*0.1+VLOOKUP(B116,Sheet1!AU:AZ,5,FALSE)</f>
        <v>115.3</v>
      </c>
      <c r="N116" s="62">
        <f>E116*0.1+F116*0.2+G116*0.2+H116*2+I116*0.1+VLOOKUP(B116,Sheet1!AU:AZ,6,FALSE)</f>
        <v>238.5</v>
      </c>
      <c r="O116" s="62">
        <f t="shared" si="46"/>
        <v>21.4</v>
      </c>
      <c r="P116" s="62">
        <f t="shared" si="47"/>
        <v>31.5</v>
      </c>
      <c r="R116" s="9">
        <f t="shared" si="41"/>
        <v>49</v>
      </c>
      <c r="S116" s="9">
        <f t="shared" si="30"/>
        <v>342.44</v>
      </c>
      <c r="T116" s="9">
        <f t="shared" si="31"/>
        <v>54.8</v>
      </c>
      <c r="U116" s="66">
        <f t="shared" si="42"/>
        <v>511</v>
      </c>
      <c r="V116" s="9">
        <f t="shared" si="43"/>
        <v>613.2</v>
      </c>
      <c r="W116" s="67">
        <f t="shared" si="44"/>
        <v>152</v>
      </c>
      <c r="Y116" s="69">
        <f>VLOOKUP(D116,Sheet2!P:Q,2,FALSE)</f>
        <v>105</v>
      </c>
      <c r="AB116" s="4" t="str">
        <f>IF('表格编辑 '!D147="monster","普通","BOSS")</f>
        <v>普通</v>
      </c>
      <c r="AD116" s="50">
        <v>2</v>
      </c>
      <c r="AE116" s="50" t="s">
        <v>43</v>
      </c>
      <c r="AF116" s="4">
        <f>VLOOKUP(AE116,映射!AN:AO,2,FALSE)</f>
        <v>1</v>
      </c>
      <c r="AG116" s="50">
        <v>1</v>
      </c>
      <c r="AH116" s="70">
        <v>0</v>
      </c>
      <c r="AI116" s="16">
        <f t="shared" si="32"/>
        <v>94</v>
      </c>
      <c r="AJ116" s="16">
        <f t="shared" si="33"/>
        <v>10156</v>
      </c>
      <c r="AK116" s="16">
        <f t="shared" si="34"/>
        <v>49</v>
      </c>
      <c r="AL116" s="16" t="str">
        <f t="shared" si="35"/>
        <v>鸟人</v>
      </c>
      <c r="AM116" s="16">
        <f t="shared" si="36"/>
        <v>1022</v>
      </c>
      <c r="AN116" s="16">
        <f t="shared" si="37"/>
        <v>756</v>
      </c>
      <c r="AO116" s="16">
        <f t="shared" si="45"/>
        <v>266</v>
      </c>
      <c r="AP116" s="16">
        <f t="shared" si="38"/>
        <v>1022</v>
      </c>
      <c r="AQ116" s="16">
        <f t="shared" si="39"/>
        <v>811</v>
      </c>
      <c r="AR116" s="16">
        <f t="shared" si="40"/>
        <v>120</v>
      </c>
      <c r="AS116" s="16"/>
      <c r="AT116" s="16">
        <v>86.5</v>
      </c>
      <c r="AU116" s="16">
        <v>154.9</v>
      </c>
      <c r="AV116" s="16">
        <v>18.4</v>
      </c>
      <c r="AW116" s="16"/>
    </row>
    <row r="117" spans="1:49">
      <c r="A117" s="62">
        <f>'表格编辑 '!A148</f>
        <v>95</v>
      </c>
      <c r="B117" s="62">
        <f>'表格编辑 '!B148</f>
        <v>10148</v>
      </c>
      <c r="C117" s="62" t="str">
        <f>VLOOKUP(B117,映射!A:B,2,FALSE)</f>
        <v>巨人</v>
      </c>
      <c r="D117" s="62">
        <f>'表格编辑 '!E148</f>
        <v>50</v>
      </c>
      <c r="E117" s="62">
        <f>ROUNDUP((VLOOKUP(B117,Sheet1!U:AA,3,FALSE)-2)*(0.042*(D117-1)+0.2)+0.4,0)</f>
        <v>82</v>
      </c>
      <c r="F117" s="62">
        <f>ROUNDUP((VLOOKUP(B117,Sheet1!U:AA,4,FALSE)-2)*(0.042*(D117-1)+0.2)+0.4,0)</f>
        <v>75</v>
      </c>
      <c r="G117" s="62">
        <f>ROUNDUP((VLOOKUP(B117,Sheet1!U:AA,5,FALSE)-2)*(0.042*(D117-1)+0.2)+0.4,0)</f>
        <v>51</v>
      </c>
      <c r="H117" s="62">
        <f>ROUNDUP((VLOOKUP(B117,Sheet1!U:AA,6,FALSE)-2)*(0.042*(D117-1)+0.2)+0.4,0)</f>
        <v>17</v>
      </c>
      <c r="I117" s="62">
        <f>ROUNDUP((VLOOKUP(B117,Sheet1!U:AA,7,FALSE)-2)*(0.042*(D117-1)+0.2)+0.4,0)</f>
        <v>28</v>
      </c>
      <c r="J117" s="62">
        <f>E117*8+F117*2+G117*3+H117*3+I117*1+VLOOKUP(B117,Sheet1!AU:AZ,2,FALSE)</f>
        <v>1058</v>
      </c>
      <c r="K117" s="62">
        <f>E117*1+F117*2+G117*2+H117*2+I117*10+VLOOKUP(B117,Sheet1!AU:AZ,3,FALSE)</f>
        <v>668</v>
      </c>
      <c r="L117" s="62">
        <f>E117*0.1+F117*2+G117*0.2+H117*0.26+I117*0.1+VLOOKUP(B117,Sheet1!AU:AZ,4,FALSE)</f>
        <v>195.62</v>
      </c>
      <c r="M117" s="62">
        <f>E117*0.1+F117*0.2+G117*2+H117*0.2+I117*0.1+VLOOKUP(B117,Sheet1!AU:AZ,5,FALSE)</f>
        <v>151.4</v>
      </c>
      <c r="N117" s="62">
        <f>E117*0.1+F117*0.2+G117*0.2+H117*2+I117*0.1+VLOOKUP(B117,Sheet1!AU:AZ,6,FALSE)</f>
        <v>90.2</v>
      </c>
      <c r="O117" s="62">
        <f t="shared" si="46"/>
        <v>-1.19999999999999</v>
      </c>
      <c r="P117" s="62">
        <f t="shared" si="47"/>
        <v>53.6</v>
      </c>
      <c r="R117" s="9">
        <f t="shared" si="41"/>
        <v>50</v>
      </c>
      <c r="S117" s="9">
        <f t="shared" si="30"/>
        <v>361.96</v>
      </c>
      <c r="T117" s="9">
        <f t="shared" si="31"/>
        <v>55.6</v>
      </c>
      <c r="U117" s="66">
        <f t="shared" si="42"/>
        <v>482</v>
      </c>
      <c r="V117" s="9">
        <f t="shared" si="43"/>
        <v>578.4</v>
      </c>
      <c r="W117" s="67">
        <f t="shared" si="44"/>
        <v>317</v>
      </c>
      <c r="Y117" s="69">
        <f>VLOOKUP(D117,Sheet2!P:Q,2,FALSE)</f>
        <v>120</v>
      </c>
      <c r="AB117" s="4" t="str">
        <f>IF('表格编辑 '!D148="monster","普通","BOSS")</f>
        <v>普通</v>
      </c>
      <c r="AD117" s="50">
        <v>2</v>
      </c>
      <c r="AE117" s="50" t="s">
        <v>43</v>
      </c>
      <c r="AF117" s="4">
        <f>VLOOKUP(AE117,映射!AN:AO,2,FALSE)</f>
        <v>1</v>
      </c>
      <c r="AG117" s="50">
        <v>1</v>
      </c>
      <c r="AH117" s="70">
        <v>0</v>
      </c>
      <c r="AI117" s="16">
        <f t="shared" si="32"/>
        <v>95</v>
      </c>
      <c r="AJ117" s="16">
        <f t="shared" si="33"/>
        <v>10148</v>
      </c>
      <c r="AK117" s="16">
        <f t="shared" si="34"/>
        <v>50</v>
      </c>
      <c r="AL117" s="16" t="str">
        <f t="shared" si="35"/>
        <v>巨人</v>
      </c>
      <c r="AM117" s="16">
        <f t="shared" si="36"/>
        <v>964</v>
      </c>
      <c r="AN117" s="16">
        <f t="shared" si="37"/>
        <v>1058</v>
      </c>
      <c r="AO117" s="16">
        <f t="shared" si="45"/>
        <v>-94</v>
      </c>
      <c r="AP117" s="16">
        <f t="shared" si="38"/>
        <v>964</v>
      </c>
      <c r="AQ117" s="16">
        <f t="shared" si="39"/>
        <v>668</v>
      </c>
      <c r="AR117" s="16">
        <f t="shared" si="40"/>
        <v>196</v>
      </c>
      <c r="AS117" s="16"/>
      <c r="AT117" s="16">
        <v>113.8</v>
      </c>
      <c r="AU117" s="16">
        <v>61.6</v>
      </c>
      <c r="AV117" s="16">
        <v>-1.7</v>
      </c>
      <c r="AW117" s="16"/>
    </row>
    <row r="118" spans="1:49">
      <c r="A118" s="62">
        <f>'表格编辑 '!A149</f>
        <v>96</v>
      </c>
      <c r="B118" s="62">
        <f>'表格编辑 '!B149</f>
        <v>94</v>
      </c>
      <c r="C118" s="62" t="str">
        <f>VLOOKUP(B118,映射!A:B,2,FALSE)</f>
        <v>石魔像克鲁特</v>
      </c>
      <c r="D118" s="62">
        <f>'表格编辑 '!E149</f>
        <v>50</v>
      </c>
      <c r="E118" s="62">
        <f>ROUNDUP((VLOOKUP(B118,Sheet1!U:AA,3,FALSE)-2)*(0.042*(D118-1)+0.2)+0.4,0)</f>
        <v>46</v>
      </c>
      <c r="F118" s="62">
        <f>ROUNDUP((VLOOKUP(B118,Sheet1!U:AA,4,FALSE)-2)*(0.042*(D118-1)+0.2)+0.4,0)</f>
        <v>80</v>
      </c>
      <c r="G118" s="62">
        <f>ROUNDUP((VLOOKUP(B118,Sheet1!U:AA,5,FALSE)-2)*(0.042*(D118-1)+0.2)+0.4,0)</f>
        <v>21</v>
      </c>
      <c r="H118" s="62">
        <f>ROUNDUP((VLOOKUP(B118,Sheet1!U:AA,6,FALSE)-2)*(0.042*(D118-1)+0.2)+0.4,0)</f>
        <v>53</v>
      </c>
      <c r="I118" s="62">
        <f>ROUNDUP((VLOOKUP(B118,Sheet1!U:AA,7,FALSE)-2)*(0.042*(D118-1)+0.2)+0.4,0)</f>
        <v>42</v>
      </c>
      <c r="J118" s="62">
        <f>E118*8+F118*2+G118*3+H118*3+I118*1+VLOOKUP(B118,Sheet1!AU:AZ,2,FALSE)</f>
        <v>812</v>
      </c>
      <c r="K118" s="62">
        <f>E118*1+F118*2+G118*2+H118*2+I118*10+VLOOKUP(B118,Sheet1!AU:AZ,3,FALSE)</f>
        <v>794</v>
      </c>
      <c r="L118" s="62">
        <f>E118*0.1+F118*2+G118*0.2+H118*0.26+I118*0.1+VLOOKUP(B118,Sheet1!AU:AZ,4,FALSE)</f>
        <v>206.78</v>
      </c>
      <c r="M118" s="62">
        <f>E118*0.1+F118*0.2+G118*2+H118*0.2+I118*0.1+VLOOKUP(B118,Sheet1!AU:AZ,5,FALSE)</f>
        <v>97.4</v>
      </c>
      <c r="N118" s="62">
        <f>E118*0.1+F118*0.2+G118*0.2+H118*2+I118*0.1+VLOOKUP(B118,Sheet1!AU:AZ,6,FALSE)</f>
        <v>155</v>
      </c>
      <c r="O118" s="62">
        <f t="shared" si="46"/>
        <v>10.7</v>
      </c>
      <c r="P118" s="62">
        <f t="shared" si="47"/>
        <v>33.1</v>
      </c>
      <c r="R118" s="9">
        <f t="shared" si="41"/>
        <v>50</v>
      </c>
      <c r="S118" s="9">
        <f t="shared" si="30"/>
        <v>361.96</v>
      </c>
      <c r="T118" s="9">
        <f t="shared" si="31"/>
        <v>55.6</v>
      </c>
      <c r="U118" s="66">
        <f t="shared" si="42"/>
        <v>601</v>
      </c>
      <c r="V118" s="9">
        <f t="shared" si="43"/>
        <v>721.2</v>
      </c>
      <c r="W118" s="67">
        <f t="shared" si="44"/>
        <v>344</v>
      </c>
      <c r="Y118" s="69">
        <f>VLOOKUP(D118,Sheet2!P:Q,2,FALSE)</f>
        <v>120</v>
      </c>
      <c r="AB118" s="4" t="str">
        <f>IF('表格编辑 '!D149="monster","普通","BOSS")</f>
        <v>BOSS</v>
      </c>
      <c r="AD118" s="50">
        <f>VLOOKUP(D228,映射!AK:AL,2,FALSE)</f>
        <v>4</v>
      </c>
      <c r="AE118" s="50" t="s">
        <v>45</v>
      </c>
      <c r="AF118" s="4">
        <f>VLOOKUP(AE118,映射!AN:AO,2,FALSE)</f>
        <v>1.3</v>
      </c>
      <c r="AG118" s="50">
        <v>4</v>
      </c>
      <c r="AH118" s="70">
        <v>1</v>
      </c>
      <c r="AI118" s="16">
        <f t="shared" si="32"/>
        <v>96</v>
      </c>
      <c r="AJ118" s="16">
        <f t="shared" si="33"/>
        <v>94</v>
      </c>
      <c r="AK118" s="16">
        <f t="shared" si="34"/>
        <v>50</v>
      </c>
      <c r="AL118" s="16" t="str">
        <f t="shared" si="35"/>
        <v>石魔像克鲁特</v>
      </c>
      <c r="AM118" s="16">
        <f t="shared" si="36"/>
        <v>12500.8</v>
      </c>
      <c r="AN118" s="16">
        <f t="shared" si="37"/>
        <v>1055.6</v>
      </c>
      <c r="AO118" s="16">
        <f t="shared" si="45"/>
        <v>11445.2</v>
      </c>
      <c r="AP118" s="16">
        <f t="shared" si="38"/>
        <v>12257.2</v>
      </c>
      <c r="AQ118" s="16">
        <f t="shared" si="39"/>
        <v>1032.2</v>
      </c>
      <c r="AR118" s="16">
        <f t="shared" si="40"/>
        <v>311</v>
      </c>
      <c r="AS118" s="16"/>
      <c r="AT118" s="16">
        <v>94.4</v>
      </c>
      <c r="AU118" s="16">
        <v>90.8</v>
      </c>
      <c r="AV118" s="16">
        <v>30</v>
      </c>
      <c r="AW118" s="16"/>
    </row>
    <row r="119" spans="1:49">
      <c r="A119" s="62">
        <f>'表格编辑 '!A150</f>
        <v>97</v>
      </c>
      <c r="B119" s="62">
        <f>'表格编辑 '!B150</f>
        <v>95</v>
      </c>
      <c r="C119" s="62" t="str">
        <f>VLOOKUP(B119,映射!A:B,2,FALSE)</f>
        <v>沙巨龙奥马尔吉特</v>
      </c>
      <c r="D119" s="62">
        <f>'表格编辑 '!E150</f>
        <v>50</v>
      </c>
      <c r="E119" s="62">
        <f>ROUNDUP((VLOOKUP(B119,Sheet1!U:AA,3,FALSE)-2)*(0.042*(D119-1)+0.2)+0.4,0)</f>
        <v>51</v>
      </c>
      <c r="F119" s="62">
        <f>ROUNDUP((VLOOKUP(B119,Sheet1!U:AA,4,FALSE)-2)*(0.042*(D119-1)+0.2)+0.4,0)</f>
        <v>75</v>
      </c>
      <c r="G119" s="62">
        <f>ROUNDUP((VLOOKUP(B119,Sheet1!U:AA,5,FALSE)-2)*(0.042*(D119-1)+0.2)+0.4,0)</f>
        <v>39</v>
      </c>
      <c r="H119" s="62">
        <f>ROUNDUP((VLOOKUP(B119,Sheet1!U:AA,6,FALSE)-2)*(0.042*(D119-1)+0.2)+0.4,0)</f>
        <v>46</v>
      </c>
      <c r="I119" s="62">
        <f>ROUNDUP((VLOOKUP(B119,Sheet1!U:AA,7,FALSE)-2)*(0.042*(D119-1)+0.2)+0.4,0)</f>
        <v>30</v>
      </c>
      <c r="J119" s="62">
        <f>E119*8+F119*2+G119*3+H119*3+I119*1+VLOOKUP(B119,Sheet1!AU:AZ,2,FALSE)</f>
        <v>863</v>
      </c>
      <c r="K119" s="62">
        <f>E119*1+F119*2+G119*2+H119*2+I119*10+VLOOKUP(B119,Sheet1!AU:AZ,3,FALSE)</f>
        <v>691</v>
      </c>
      <c r="L119" s="62">
        <f>E119*0.1+F119*2+G119*0.2+H119*0.26+I119*0.1+VLOOKUP(B119,Sheet1!AU:AZ,4,FALSE)</f>
        <v>197.86</v>
      </c>
      <c r="M119" s="62">
        <f>E119*0.1+F119*0.2+G119*2+H119*0.2+I119*0.1+VLOOKUP(B119,Sheet1!AU:AZ,5,FALSE)</f>
        <v>130.3</v>
      </c>
      <c r="N119" s="62">
        <f>E119*0.1+F119*0.2+G119*0.2+H119*2+I119*0.1+VLOOKUP(B119,Sheet1!AU:AZ,6,FALSE)</f>
        <v>142.9</v>
      </c>
      <c r="O119" s="62">
        <f t="shared" si="46"/>
        <v>4.4</v>
      </c>
      <c r="P119" s="62">
        <f t="shared" si="47"/>
        <v>35.6</v>
      </c>
      <c r="R119" s="9">
        <f t="shared" si="41"/>
        <v>50</v>
      </c>
      <c r="S119" s="9">
        <f t="shared" si="30"/>
        <v>361.96</v>
      </c>
      <c r="T119" s="9">
        <f t="shared" si="31"/>
        <v>55.6</v>
      </c>
      <c r="U119" s="66">
        <f t="shared" si="42"/>
        <v>522</v>
      </c>
      <c r="V119" s="9">
        <f t="shared" si="43"/>
        <v>626.4</v>
      </c>
      <c r="W119" s="67">
        <f t="shared" si="44"/>
        <v>323</v>
      </c>
      <c r="Y119" s="69">
        <f>VLOOKUP(D119,Sheet2!P:Q,2,FALSE)</f>
        <v>120</v>
      </c>
      <c r="AB119" s="4" t="str">
        <f>IF('表格编辑 '!D150="monster","普通","BOSS")</f>
        <v>BOSS</v>
      </c>
      <c r="AD119" s="50">
        <f>VLOOKUP(D229,映射!AK:AL,2,FALSE)</f>
        <v>4</v>
      </c>
      <c r="AE119" s="50" t="s">
        <v>45</v>
      </c>
      <c r="AF119" s="4">
        <f>VLOOKUP(AE119,映射!AN:AO,2,FALSE)</f>
        <v>1.3</v>
      </c>
      <c r="AG119" s="50">
        <v>4</v>
      </c>
      <c r="AH119" s="70">
        <v>1</v>
      </c>
      <c r="AI119" s="16">
        <f t="shared" si="32"/>
        <v>97</v>
      </c>
      <c r="AJ119" s="16">
        <f t="shared" si="33"/>
        <v>95</v>
      </c>
      <c r="AK119" s="16">
        <f t="shared" si="34"/>
        <v>50</v>
      </c>
      <c r="AL119" s="16" t="str">
        <f t="shared" si="35"/>
        <v>沙巨龙奥马尔吉特</v>
      </c>
      <c r="AM119" s="16">
        <f t="shared" si="36"/>
        <v>10857.6</v>
      </c>
      <c r="AN119" s="16">
        <f t="shared" si="37"/>
        <v>1121.9</v>
      </c>
      <c r="AO119" s="16">
        <f t="shared" si="45"/>
        <v>9735.7</v>
      </c>
      <c r="AP119" s="16">
        <f t="shared" si="38"/>
        <v>10598.7</v>
      </c>
      <c r="AQ119" s="16">
        <f t="shared" si="39"/>
        <v>898.3</v>
      </c>
      <c r="AR119" s="16">
        <f t="shared" si="40"/>
        <v>297</v>
      </c>
      <c r="AS119" s="16"/>
      <c r="AT119" s="16">
        <v>94.4</v>
      </c>
      <c r="AU119" s="16">
        <v>90.8</v>
      </c>
      <c r="AV119" s="16">
        <v>30</v>
      </c>
      <c r="AW119" s="16"/>
    </row>
    <row r="120" spans="1:49">
      <c r="A120" s="62">
        <f>'表格编辑 '!A151</f>
        <v>98</v>
      </c>
      <c r="B120" s="62">
        <f>'表格编辑 '!B151</f>
        <v>10132</v>
      </c>
      <c r="C120" s="62" t="str">
        <f>VLOOKUP(B120,映射!A:B,2,FALSE)</f>
        <v>蜥蝪斗士</v>
      </c>
      <c r="D120" s="62">
        <f>'表格编辑 '!E151</f>
        <v>51</v>
      </c>
      <c r="E120" s="62">
        <f>ROUNDUP((VLOOKUP(B120,Sheet1!U:AA,3,FALSE)-2)*(0.042*(D120-1)+0.2)+0.4,0)</f>
        <v>38</v>
      </c>
      <c r="F120" s="62">
        <f>ROUNDUP((VLOOKUP(B120,Sheet1!U:AA,4,FALSE)-2)*(0.042*(D120-1)+0.2)+0.4,0)</f>
        <v>81</v>
      </c>
      <c r="G120" s="62">
        <f>ROUNDUP((VLOOKUP(B120,Sheet1!U:AA,5,FALSE)-2)*(0.042*(D120-1)+0.2)+0.4,0)</f>
        <v>81</v>
      </c>
      <c r="H120" s="62">
        <f>ROUNDUP((VLOOKUP(B120,Sheet1!U:AA,6,FALSE)-2)*(0.042*(D120-1)+0.2)+0.4,0)</f>
        <v>15</v>
      </c>
      <c r="I120" s="62">
        <f>ROUNDUP((VLOOKUP(B120,Sheet1!U:AA,7,FALSE)-2)*(0.042*(D120-1)+0.2)+0.4,0)</f>
        <v>19</v>
      </c>
      <c r="J120" s="62">
        <f>E120*8+F120*2+G120*3+H120*3+I120*1+VLOOKUP(B120,Sheet1!AU:AZ,2,FALSE)</f>
        <v>810</v>
      </c>
      <c r="K120" s="62">
        <f>E120*1+F120*2+G120*2+H120*2+I120*10+VLOOKUP(B120,Sheet1!AU:AZ,3,FALSE)</f>
        <v>598</v>
      </c>
      <c r="L120" s="62">
        <f>E120*0.1+F120*2+G120*0.2+H120*0.26+I120*0.1+VLOOKUP(B120,Sheet1!AU:AZ,4,FALSE)</f>
        <v>226.8</v>
      </c>
      <c r="M120" s="62">
        <f>E120*0.1+F120*0.2+G120*2+H120*0.2+I120*0.1+VLOOKUP(B120,Sheet1!AU:AZ,5,FALSE)</f>
        <v>225.9</v>
      </c>
      <c r="N120" s="62">
        <f>E120*0.1+F120*0.2+G120*0.2+H120*2+I120*0.1+VLOOKUP(B120,Sheet1!AU:AZ,6,FALSE)</f>
        <v>80.1</v>
      </c>
      <c r="O120" s="62">
        <f t="shared" si="46"/>
        <v>10.4</v>
      </c>
      <c r="P120" s="62">
        <f t="shared" si="47"/>
        <v>15.3</v>
      </c>
      <c r="R120" s="9">
        <f t="shared" si="41"/>
        <v>51</v>
      </c>
      <c r="S120" s="9">
        <f t="shared" si="30"/>
        <v>366.48</v>
      </c>
      <c r="T120" s="9">
        <f t="shared" si="31"/>
        <v>56.4</v>
      </c>
      <c r="U120" s="66">
        <f t="shared" si="42"/>
        <v>386</v>
      </c>
      <c r="V120" s="9">
        <f t="shared" si="43"/>
        <v>463.2</v>
      </c>
      <c r="W120" s="67">
        <f t="shared" si="44"/>
        <v>390</v>
      </c>
      <c r="Y120" s="69">
        <f>VLOOKUP(D120,Sheet2!P:Q,2,FALSE)</f>
        <v>120</v>
      </c>
      <c r="AB120" s="4" t="str">
        <f>IF('表格编辑 '!D151="monster","普通","BOSS")</f>
        <v>普通</v>
      </c>
      <c r="AD120" s="50">
        <v>2</v>
      </c>
      <c r="AE120" s="50" t="s">
        <v>43</v>
      </c>
      <c r="AF120" s="4">
        <f>VLOOKUP(AE120,映射!AN:AO,2,FALSE)</f>
        <v>1</v>
      </c>
      <c r="AG120" s="50">
        <v>1</v>
      </c>
      <c r="AH120" s="70">
        <v>0</v>
      </c>
      <c r="AI120" s="16">
        <f t="shared" si="32"/>
        <v>98</v>
      </c>
      <c r="AJ120" s="16">
        <f t="shared" si="33"/>
        <v>10132</v>
      </c>
      <c r="AK120" s="16">
        <f t="shared" si="34"/>
        <v>51</v>
      </c>
      <c r="AL120" s="16" t="str">
        <f t="shared" si="35"/>
        <v>蜥蝪斗士</v>
      </c>
      <c r="AM120" s="16">
        <f t="shared" si="36"/>
        <v>772</v>
      </c>
      <c r="AN120" s="16">
        <f t="shared" si="37"/>
        <v>810</v>
      </c>
      <c r="AO120" s="16">
        <f t="shared" si="45"/>
        <v>-38</v>
      </c>
      <c r="AP120" s="16">
        <f t="shared" si="38"/>
        <v>772</v>
      </c>
      <c r="AQ120" s="16">
        <f t="shared" si="39"/>
        <v>598</v>
      </c>
      <c r="AR120" s="16">
        <f t="shared" si="40"/>
        <v>227</v>
      </c>
      <c r="AS120" s="16"/>
      <c r="AT120" s="16">
        <v>163.8</v>
      </c>
      <c r="AU120" s="16">
        <v>59.4</v>
      </c>
      <c r="AV120" s="16">
        <v>9.5</v>
      </c>
      <c r="AW120" s="16"/>
    </row>
    <row r="121" spans="1:49">
      <c r="A121" s="62">
        <f>'表格编辑 '!A152</f>
        <v>99</v>
      </c>
      <c r="B121" s="62">
        <f>'表格编辑 '!B152</f>
        <v>10133</v>
      </c>
      <c r="C121" s="62" t="str">
        <f>VLOOKUP(B121,映射!A:B,2,FALSE)</f>
        <v>蜥蜴武士</v>
      </c>
      <c r="D121" s="62">
        <f>'表格编辑 '!E152</f>
        <v>51</v>
      </c>
      <c r="E121" s="62">
        <f>ROUNDUP((VLOOKUP(B121,Sheet1!U:AA,3,FALSE)-2)*(0.042*(D121-1)+0.2)+0.4,0)</f>
        <v>72</v>
      </c>
      <c r="F121" s="62">
        <f>ROUNDUP((VLOOKUP(B121,Sheet1!U:AA,4,FALSE)-2)*(0.042*(D121-1)+0.2)+0.4,0)</f>
        <v>84</v>
      </c>
      <c r="G121" s="62">
        <f>ROUNDUP((VLOOKUP(B121,Sheet1!U:AA,5,FALSE)-2)*(0.042*(D121-1)+0.2)+0.4,0)</f>
        <v>65</v>
      </c>
      <c r="H121" s="62">
        <f>ROUNDUP((VLOOKUP(B121,Sheet1!U:AA,6,FALSE)-2)*(0.042*(D121-1)+0.2)+0.4,0)</f>
        <v>42</v>
      </c>
      <c r="I121" s="62">
        <f>ROUNDUP((VLOOKUP(B121,Sheet1!U:AA,7,FALSE)-2)*(0.042*(D121-1)+0.2)+0.4,0)</f>
        <v>40</v>
      </c>
      <c r="J121" s="62">
        <f>E121*8+F121*2+G121*3+H121*3+I121*1+VLOOKUP(B121,Sheet1!AU:AZ,2,FALSE)</f>
        <v>1182</v>
      </c>
      <c r="K121" s="62">
        <f>E121*1+F121*2+G121*2+H121*2+I121*10+VLOOKUP(B121,Sheet1!AU:AZ,3,FALSE)</f>
        <v>888</v>
      </c>
      <c r="L121" s="62">
        <f>E121*0.1+F121*2+G121*0.2+H121*0.26+I121*0.1+VLOOKUP(B121,Sheet1!AU:AZ,4,FALSE)</f>
        <v>246.12</v>
      </c>
      <c r="M121" s="62">
        <f>E121*0.1+F121*0.2+G121*2+H121*0.2+I121*0.1+VLOOKUP(B121,Sheet1!AU:AZ,5,FALSE)</f>
        <v>200.4</v>
      </c>
      <c r="N121" s="62">
        <f>E121*0.1+F121*0.2+G121*0.2+H121*2+I121*0.1+VLOOKUP(B121,Sheet1!AU:AZ,6,FALSE)</f>
        <v>152</v>
      </c>
      <c r="O121" s="62">
        <f t="shared" si="46"/>
        <v>10.8</v>
      </c>
      <c r="P121" s="62">
        <f t="shared" si="47"/>
        <v>47.1</v>
      </c>
      <c r="R121" s="9">
        <f t="shared" si="41"/>
        <v>51</v>
      </c>
      <c r="S121" s="9">
        <f t="shared" si="30"/>
        <v>366.48</v>
      </c>
      <c r="T121" s="9">
        <f t="shared" si="31"/>
        <v>56.4</v>
      </c>
      <c r="U121" s="66">
        <f t="shared" si="42"/>
        <v>416</v>
      </c>
      <c r="V121" s="9">
        <f t="shared" si="43"/>
        <v>499.2</v>
      </c>
      <c r="W121" s="67">
        <f t="shared" si="44"/>
        <v>438</v>
      </c>
      <c r="Y121" s="69">
        <f>VLOOKUP(D121,Sheet2!P:Q,2,FALSE)</f>
        <v>120</v>
      </c>
      <c r="AB121" s="4" t="str">
        <f>IF('表格编辑 '!D152="monster","普通","BOSS")</f>
        <v>普通</v>
      </c>
      <c r="AD121" s="50">
        <v>2</v>
      </c>
      <c r="AE121" s="50" t="s">
        <v>43</v>
      </c>
      <c r="AF121" s="4">
        <f>VLOOKUP(AE121,映射!AN:AO,2,FALSE)</f>
        <v>1</v>
      </c>
      <c r="AG121" s="50">
        <v>1</v>
      </c>
      <c r="AH121" s="70">
        <v>0</v>
      </c>
      <c r="AI121" s="16">
        <f t="shared" si="32"/>
        <v>99</v>
      </c>
      <c r="AJ121" s="16">
        <f t="shared" si="33"/>
        <v>10133</v>
      </c>
      <c r="AK121" s="16">
        <f t="shared" si="34"/>
        <v>51</v>
      </c>
      <c r="AL121" s="16" t="str">
        <f t="shared" si="35"/>
        <v>蜥蜴武士</v>
      </c>
      <c r="AM121" s="16">
        <f t="shared" si="36"/>
        <v>832</v>
      </c>
      <c r="AN121" s="16">
        <f t="shared" si="37"/>
        <v>1182</v>
      </c>
      <c r="AO121" s="16">
        <f t="shared" si="45"/>
        <v>-350</v>
      </c>
      <c r="AP121" s="16">
        <f t="shared" si="38"/>
        <v>832</v>
      </c>
      <c r="AQ121" s="16">
        <f t="shared" si="39"/>
        <v>888</v>
      </c>
      <c r="AR121" s="16">
        <f t="shared" si="40"/>
        <v>247</v>
      </c>
      <c r="AS121" s="16"/>
      <c r="AT121" s="16">
        <v>137.4</v>
      </c>
      <c r="AU121" s="16">
        <v>83.4</v>
      </c>
      <c r="AV121" s="16">
        <v>11.7</v>
      </c>
      <c r="AW121" s="16"/>
    </row>
    <row r="122" spans="1:49">
      <c r="A122" s="62">
        <f>'表格编辑 '!A153</f>
        <v>105</v>
      </c>
      <c r="B122" s="62">
        <f>'表格编辑 '!B153</f>
        <v>10134</v>
      </c>
      <c r="C122" s="62" t="str">
        <f>VLOOKUP(B122,映射!A:B,2,FALSE)</f>
        <v>猎豹蜥蜴</v>
      </c>
      <c r="D122" s="62">
        <f>'表格编辑 '!E153</f>
        <v>51</v>
      </c>
      <c r="E122" s="62">
        <f>ROUNDUP((VLOOKUP(B122,Sheet1!U:AA,3,FALSE)-2)*(0.042*(D122-1)+0.2)+0.4,0)</f>
        <v>49</v>
      </c>
      <c r="F122" s="62">
        <f>ROUNDUP((VLOOKUP(B122,Sheet1!U:AA,4,FALSE)-2)*(0.042*(D122-1)+0.2)+0.4,0)</f>
        <v>79</v>
      </c>
      <c r="G122" s="62">
        <f>ROUNDUP((VLOOKUP(B122,Sheet1!U:AA,5,FALSE)-2)*(0.042*(D122-1)+0.2)+0.4,0)</f>
        <v>61</v>
      </c>
      <c r="H122" s="62">
        <f>ROUNDUP((VLOOKUP(B122,Sheet1!U:AA,6,FALSE)-2)*(0.042*(D122-1)+0.2)+0.4,0)</f>
        <v>19</v>
      </c>
      <c r="I122" s="62">
        <f>ROUNDUP((VLOOKUP(B122,Sheet1!U:AA,7,FALSE)-2)*(0.042*(D122-1)+0.2)+0.4,0)</f>
        <v>26</v>
      </c>
      <c r="J122" s="62">
        <f>E122*8+F122*2+G122*3+H122*3+I122*1+VLOOKUP(B122,Sheet1!AU:AZ,2,FALSE)</f>
        <v>836</v>
      </c>
      <c r="K122" s="62">
        <f>E122*1+F122*2+G122*2+H122*2+I122*10+VLOOKUP(B122,Sheet1!AU:AZ,3,FALSE)</f>
        <v>647</v>
      </c>
      <c r="L122" s="62">
        <f>E122*0.1+F122*2+G122*0.2+H122*0.26+I122*0.1+VLOOKUP(B122,Sheet1!AU:AZ,4,FALSE)</f>
        <v>202.64</v>
      </c>
      <c r="M122" s="62">
        <f>E122*0.1+F122*0.2+G122*2+H122*0.2+I122*0.1+VLOOKUP(B122,Sheet1!AU:AZ,5,FALSE)</f>
        <v>169.1</v>
      </c>
      <c r="N122" s="62">
        <f>E122*0.1+F122*0.2+G122*0.2+H122*2+I122*0.1+VLOOKUP(B122,Sheet1!AU:AZ,6,FALSE)</f>
        <v>93.5</v>
      </c>
      <c r="O122" s="62">
        <f t="shared" si="46"/>
        <v>8.5</v>
      </c>
      <c r="P122" s="62">
        <f t="shared" si="47"/>
        <v>26.4</v>
      </c>
      <c r="R122" s="9">
        <f t="shared" si="41"/>
        <v>51</v>
      </c>
      <c r="S122" s="9">
        <f t="shared" si="30"/>
        <v>366.48</v>
      </c>
      <c r="T122" s="9">
        <f t="shared" si="31"/>
        <v>56.4</v>
      </c>
      <c r="U122" s="66">
        <f t="shared" si="42"/>
        <v>461</v>
      </c>
      <c r="V122" s="9">
        <f t="shared" si="43"/>
        <v>553.2</v>
      </c>
      <c r="W122" s="67">
        <f t="shared" si="44"/>
        <v>332</v>
      </c>
      <c r="Y122" s="69">
        <f>VLOOKUP(D122,Sheet2!P:Q,2,FALSE)</f>
        <v>120</v>
      </c>
      <c r="AB122" s="4" t="str">
        <f>IF('表格编辑 '!D153="monster","普通","BOSS")</f>
        <v>普通</v>
      </c>
      <c r="AD122" s="50">
        <v>2</v>
      </c>
      <c r="AE122" s="50" t="s">
        <v>43</v>
      </c>
      <c r="AF122" s="4">
        <f>VLOOKUP(AE122,映射!AN:AO,2,FALSE)</f>
        <v>1</v>
      </c>
      <c r="AG122" s="50">
        <v>1</v>
      </c>
      <c r="AH122" s="70">
        <v>0</v>
      </c>
      <c r="AI122" s="16">
        <f t="shared" si="32"/>
        <v>105</v>
      </c>
      <c r="AJ122" s="16">
        <f t="shared" si="33"/>
        <v>10134</v>
      </c>
      <c r="AK122" s="16">
        <f t="shared" si="34"/>
        <v>51</v>
      </c>
      <c r="AL122" s="16" t="str">
        <f t="shared" si="35"/>
        <v>猎豹蜥蜴</v>
      </c>
      <c r="AM122" s="16">
        <f t="shared" si="36"/>
        <v>922</v>
      </c>
      <c r="AN122" s="16">
        <f t="shared" si="37"/>
        <v>836</v>
      </c>
      <c r="AO122" s="16">
        <f t="shared" si="45"/>
        <v>86</v>
      </c>
      <c r="AP122" s="16">
        <f t="shared" si="38"/>
        <v>922</v>
      </c>
      <c r="AQ122" s="16">
        <f t="shared" si="39"/>
        <v>647</v>
      </c>
      <c r="AR122" s="16">
        <f t="shared" si="40"/>
        <v>203</v>
      </c>
      <c r="AS122" s="16"/>
      <c r="AT122" s="16">
        <v>129.8</v>
      </c>
      <c r="AU122" s="16">
        <v>65</v>
      </c>
      <c r="AV122" s="16">
        <v>7.5</v>
      </c>
      <c r="AW122" s="16"/>
    </row>
    <row r="123" spans="1:49">
      <c r="A123" s="62">
        <f>'表格编辑 '!A154</f>
        <v>106</v>
      </c>
      <c r="B123" s="62">
        <f>'表格编辑 '!B154</f>
        <v>10140</v>
      </c>
      <c r="C123" s="62" t="str">
        <f>VLOOKUP(B123,映射!A:B,2,FALSE)</f>
        <v>地龙蜥</v>
      </c>
      <c r="D123" s="62">
        <f>'表格编辑 '!E154</f>
        <v>52</v>
      </c>
      <c r="E123" s="62">
        <f>ROUNDUP((VLOOKUP(B123,Sheet1!U:AA,3,FALSE)-2)*(0.042*(D123-1)+0.2)+0.4,0)</f>
        <v>64</v>
      </c>
      <c r="F123" s="62">
        <f>ROUNDUP((VLOOKUP(B123,Sheet1!U:AA,4,FALSE)-2)*(0.042*(D123-1)+0.2)+0.4,0)</f>
        <v>76</v>
      </c>
      <c r="G123" s="62">
        <f>ROUNDUP((VLOOKUP(B123,Sheet1!U:AA,5,FALSE)-2)*(0.042*(D123-1)+0.2)+0.4,0)</f>
        <v>76</v>
      </c>
      <c r="H123" s="62">
        <f>ROUNDUP((VLOOKUP(B123,Sheet1!U:AA,6,FALSE)-2)*(0.042*(D123-1)+0.2)+0.4,0)</f>
        <v>55</v>
      </c>
      <c r="I123" s="62">
        <f>ROUNDUP((VLOOKUP(B123,Sheet1!U:AA,7,FALSE)-2)*(0.042*(D123-1)+0.2)+0.4,0)</f>
        <v>38</v>
      </c>
      <c r="J123" s="62">
        <f>E123*8+F123*2+G123*3+H123*3+I123*1+VLOOKUP(B123,Sheet1!AU:AZ,2,FALSE)</f>
        <v>1163</v>
      </c>
      <c r="K123" s="62">
        <f>E123*1+F123*2+G123*2+H123*2+I123*10+VLOOKUP(B123,Sheet1!AU:AZ,3,FALSE)</f>
        <v>889</v>
      </c>
      <c r="L123" s="62">
        <f>E123*0.1+F123*2+G123*0.2+H123*0.26+I123*0.1+VLOOKUP(B123,Sheet1!AU:AZ,4,FALSE)</f>
        <v>230.7</v>
      </c>
      <c r="M123" s="62">
        <f>E123*0.1+F123*0.2+G123*2+H123*0.2+I123*0.1+VLOOKUP(B123,Sheet1!AU:AZ,5,FALSE)</f>
        <v>227.4</v>
      </c>
      <c r="N123" s="62">
        <f>E123*0.1+F123*0.2+G123*0.2+H123*2+I123*0.1+VLOOKUP(B123,Sheet1!AU:AZ,6,FALSE)</f>
        <v>185.6</v>
      </c>
      <c r="O123" s="62">
        <f t="shared" si="46"/>
        <v>13.3</v>
      </c>
      <c r="P123" s="62">
        <f t="shared" si="47"/>
        <v>43.2</v>
      </c>
      <c r="R123" s="9">
        <f t="shared" si="41"/>
        <v>52</v>
      </c>
      <c r="S123" s="9">
        <f t="shared" si="30"/>
        <v>371</v>
      </c>
      <c r="T123" s="9">
        <f t="shared" si="31"/>
        <v>57.2</v>
      </c>
      <c r="U123" s="66">
        <f t="shared" si="42"/>
        <v>392</v>
      </c>
      <c r="V123" s="9">
        <f t="shared" si="43"/>
        <v>470.4</v>
      </c>
      <c r="W123" s="67">
        <f t="shared" si="44"/>
        <v>397</v>
      </c>
      <c r="Y123" s="69">
        <f>VLOOKUP(D123,Sheet2!P:Q,2,FALSE)</f>
        <v>120</v>
      </c>
      <c r="AB123" s="4" t="str">
        <f>IF('表格编辑 '!D154="monster","普通","BOSS")</f>
        <v>普通</v>
      </c>
      <c r="AD123" s="50">
        <v>2</v>
      </c>
      <c r="AE123" s="50" t="s">
        <v>43</v>
      </c>
      <c r="AF123" s="4">
        <f>VLOOKUP(AE123,映射!AN:AO,2,FALSE)</f>
        <v>1</v>
      </c>
      <c r="AG123" s="50">
        <v>1</v>
      </c>
      <c r="AH123" s="70">
        <v>0</v>
      </c>
      <c r="AI123" s="16">
        <f t="shared" si="32"/>
        <v>106</v>
      </c>
      <c r="AJ123" s="16">
        <f t="shared" si="33"/>
        <v>10140</v>
      </c>
      <c r="AK123" s="16">
        <f t="shared" si="34"/>
        <v>52</v>
      </c>
      <c r="AL123" s="16" t="str">
        <f t="shared" si="35"/>
        <v>地龙蜥</v>
      </c>
      <c r="AM123" s="16">
        <f t="shared" si="36"/>
        <v>784</v>
      </c>
      <c r="AN123" s="16">
        <f t="shared" si="37"/>
        <v>1163</v>
      </c>
      <c r="AO123" s="16">
        <f t="shared" si="45"/>
        <v>-379</v>
      </c>
      <c r="AP123" s="16">
        <f t="shared" si="38"/>
        <v>784</v>
      </c>
      <c r="AQ123" s="16">
        <f t="shared" si="39"/>
        <v>889</v>
      </c>
      <c r="AR123" s="16">
        <f t="shared" si="40"/>
        <v>231</v>
      </c>
      <c r="AS123" s="16"/>
      <c r="AT123" s="16">
        <v>157.7</v>
      </c>
      <c r="AU123" s="16">
        <v>89.3</v>
      </c>
      <c r="AV123" s="16">
        <v>-2.6</v>
      </c>
      <c r="AW123" s="16"/>
    </row>
    <row r="124" spans="1:49">
      <c r="A124" s="62">
        <f>'表格编辑 '!A155</f>
        <v>107</v>
      </c>
      <c r="B124" s="62">
        <f>'表格编辑 '!B155</f>
        <v>10140</v>
      </c>
      <c r="C124" s="62" t="str">
        <f>VLOOKUP(B124,映射!A:B,2,FALSE)</f>
        <v>地龙蜥</v>
      </c>
      <c r="D124" s="62">
        <f>'表格编辑 '!E155</f>
        <v>52</v>
      </c>
      <c r="E124" s="62">
        <f>ROUNDUP((VLOOKUP(B124,Sheet1!U:AA,3,FALSE)-2)*(0.042*(D124-1)+0.2)+0.4,0)</f>
        <v>64</v>
      </c>
      <c r="F124" s="62">
        <f>ROUNDUP((VLOOKUP(B124,Sheet1!U:AA,4,FALSE)-2)*(0.042*(D124-1)+0.2)+0.4,0)</f>
        <v>76</v>
      </c>
      <c r="G124" s="62">
        <f>ROUNDUP((VLOOKUP(B124,Sheet1!U:AA,5,FALSE)-2)*(0.042*(D124-1)+0.2)+0.4,0)</f>
        <v>76</v>
      </c>
      <c r="H124" s="62">
        <f>ROUNDUP((VLOOKUP(B124,Sheet1!U:AA,6,FALSE)-2)*(0.042*(D124-1)+0.2)+0.4,0)</f>
        <v>55</v>
      </c>
      <c r="I124" s="62">
        <f>ROUNDUP((VLOOKUP(B124,Sheet1!U:AA,7,FALSE)-2)*(0.042*(D124-1)+0.2)+0.4,0)</f>
        <v>38</v>
      </c>
      <c r="J124" s="62">
        <f>E124*8+F124*2+G124*3+H124*3+I124*1+VLOOKUP(B124,Sheet1!AU:AZ,2,FALSE)</f>
        <v>1163</v>
      </c>
      <c r="K124" s="62">
        <f>E124*1+F124*2+G124*2+H124*2+I124*10+VLOOKUP(B124,Sheet1!AU:AZ,3,FALSE)</f>
        <v>889</v>
      </c>
      <c r="L124" s="62">
        <f>E124*0.1+F124*2+G124*0.2+H124*0.26+I124*0.1+VLOOKUP(B124,Sheet1!AU:AZ,4,FALSE)</f>
        <v>230.7</v>
      </c>
      <c r="M124" s="62">
        <f>E124*0.1+F124*0.2+G124*2+H124*0.2+I124*0.1+VLOOKUP(B124,Sheet1!AU:AZ,5,FALSE)</f>
        <v>227.4</v>
      </c>
      <c r="N124" s="62">
        <f>E124*0.1+F124*0.2+G124*0.2+H124*2+I124*0.1+VLOOKUP(B124,Sheet1!AU:AZ,6,FALSE)</f>
        <v>185.6</v>
      </c>
      <c r="O124" s="62">
        <f t="shared" si="46"/>
        <v>13.3</v>
      </c>
      <c r="P124" s="62">
        <f t="shared" si="47"/>
        <v>43.2</v>
      </c>
      <c r="R124" s="9">
        <f t="shared" si="41"/>
        <v>52</v>
      </c>
      <c r="S124" s="9">
        <f t="shared" si="30"/>
        <v>371</v>
      </c>
      <c r="T124" s="9">
        <f t="shared" si="31"/>
        <v>57.2</v>
      </c>
      <c r="U124" s="66">
        <f t="shared" si="42"/>
        <v>392</v>
      </c>
      <c r="V124" s="9">
        <f t="shared" si="43"/>
        <v>470.4</v>
      </c>
      <c r="W124" s="67">
        <f t="shared" si="44"/>
        <v>397</v>
      </c>
      <c r="Y124" s="69">
        <f>VLOOKUP(D124,Sheet2!P:Q,2,FALSE)</f>
        <v>120</v>
      </c>
      <c r="AB124" s="4" t="str">
        <f>IF('表格编辑 '!D155="monster","普通","BOSS")</f>
        <v>普通</v>
      </c>
      <c r="AD124" s="50">
        <v>2</v>
      </c>
      <c r="AE124" s="50" t="s">
        <v>43</v>
      </c>
      <c r="AF124" s="4">
        <f>VLOOKUP(AE124,映射!AN:AO,2,FALSE)</f>
        <v>1</v>
      </c>
      <c r="AG124" s="50">
        <v>1</v>
      </c>
      <c r="AH124" s="70">
        <v>0</v>
      </c>
      <c r="AI124" s="16">
        <f t="shared" si="32"/>
        <v>107</v>
      </c>
      <c r="AJ124" s="16">
        <f t="shared" si="33"/>
        <v>10140</v>
      </c>
      <c r="AK124" s="16">
        <f t="shared" si="34"/>
        <v>52</v>
      </c>
      <c r="AL124" s="16" t="str">
        <f t="shared" si="35"/>
        <v>地龙蜥</v>
      </c>
      <c r="AM124" s="16">
        <f t="shared" si="36"/>
        <v>784</v>
      </c>
      <c r="AN124" s="16">
        <f t="shared" si="37"/>
        <v>1163</v>
      </c>
      <c r="AO124" s="16">
        <f t="shared" si="45"/>
        <v>-379</v>
      </c>
      <c r="AP124" s="16">
        <f t="shared" si="38"/>
        <v>784</v>
      </c>
      <c r="AQ124" s="16">
        <f t="shared" si="39"/>
        <v>889</v>
      </c>
      <c r="AR124" s="16">
        <f t="shared" si="40"/>
        <v>231</v>
      </c>
      <c r="AS124" s="16"/>
      <c r="AT124" s="16">
        <v>157.7</v>
      </c>
      <c r="AU124" s="16">
        <v>89.3</v>
      </c>
      <c r="AV124" s="16">
        <v>-2.6</v>
      </c>
      <c r="AW124" s="16"/>
    </row>
    <row r="125" spans="1:49">
      <c r="A125" s="62">
        <f>'表格编辑 '!A156</f>
        <v>108</v>
      </c>
      <c r="B125" s="62">
        <f>'表格编辑 '!B156</f>
        <v>96</v>
      </c>
      <c r="C125" s="62" t="str">
        <f>VLOOKUP(B125,映射!A:B,2,FALSE)</f>
        <v>蜥蜴人之王康诺</v>
      </c>
      <c r="D125" s="62">
        <f>'表格编辑 '!E156</f>
        <v>52</v>
      </c>
      <c r="E125" s="62">
        <f>ROUNDUP((VLOOKUP(B125,Sheet1!U:AA,3,FALSE)-2)*(0.042*(D125-1)+0.2)+0.4,0)</f>
        <v>50</v>
      </c>
      <c r="F125" s="62">
        <f>ROUNDUP((VLOOKUP(B125,Sheet1!U:AA,4,FALSE)-2)*(0.042*(D125-1)+0.2)+0.4,0)</f>
        <v>90</v>
      </c>
      <c r="G125" s="62">
        <f>ROUNDUP((VLOOKUP(B125,Sheet1!U:AA,5,FALSE)-2)*(0.042*(D125-1)+0.2)+0.4,0)</f>
        <v>27</v>
      </c>
      <c r="H125" s="62">
        <f>ROUNDUP((VLOOKUP(B125,Sheet1!U:AA,6,FALSE)-2)*(0.042*(D125-1)+0.2)+0.4,0)</f>
        <v>45</v>
      </c>
      <c r="I125" s="62">
        <f>ROUNDUP((VLOOKUP(B125,Sheet1!U:AA,7,FALSE)-2)*(0.042*(D125-1)+0.2)+0.4,0)</f>
        <v>38</v>
      </c>
      <c r="J125" s="62">
        <f>E125*8+F125*2+G125*3+H125*3+I125*1+VLOOKUP(B125,Sheet1!AU:AZ,2,FALSE)</f>
        <v>854</v>
      </c>
      <c r="K125" s="62">
        <f>E125*1+F125*2+G125*2+H125*2+I125*10+VLOOKUP(B125,Sheet1!AU:AZ,3,FALSE)</f>
        <v>774</v>
      </c>
      <c r="L125" s="62">
        <f>E125*0.1+F125*2+G125*0.2+H125*0.26+I125*0.1+VLOOKUP(B125,Sheet1!AU:AZ,4,FALSE)</f>
        <v>225.9</v>
      </c>
      <c r="M125" s="62">
        <f>E125*0.1+F125*0.2+G125*2+H125*0.2+I125*0.1+VLOOKUP(B125,Sheet1!AU:AZ,5,FALSE)</f>
        <v>109.8</v>
      </c>
      <c r="N125" s="62">
        <f>E125*0.1+F125*0.2+G125*0.2+H125*2+I125*0.1+VLOOKUP(B125,Sheet1!AU:AZ,6,FALSE)</f>
        <v>142.2</v>
      </c>
      <c r="O125" s="62">
        <f t="shared" si="46"/>
        <v>7.3</v>
      </c>
      <c r="P125" s="62">
        <f t="shared" si="47"/>
        <v>33.5</v>
      </c>
      <c r="R125" s="9">
        <f t="shared" si="41"/>
        <v>52</v>
      </c>
      <c r="S125" s="9">
        <f t="shared" si="30"/>
        <v>371</v>
      </c>
      <c r="T125" s="9">
        <f t="shared" si="31"/>
        <v>57.2</v>
      </c>
      <c r="U125" s="66">
        <f t="shared" si="42"/>
        <v>590</v>
      </c>
      <c r="V125" s="9">
        <f t="shared" si="43"/>
        <v>708</v>
      </c>
      <c r="W125" s="67">
        <f t="shared" si="44"/>
        <v>386</v>
      </c>
      <c r="Y125" s="69">
        <f>VLOOKUP(D125,Sheet2!P:Q,2,FALSE)</f>
        <v>120</v>
      </c>
      <c r="AB125" s="4" t="str">
        <f>IF('表格编辑 '!D156="monster","普通","BOSS")</f>
        <v>BOSS</v>
      </c>
      <c r="AD125" s="50">
        <f>VLOOKUP(D225,映射!AK:AL,2,FALSE)</f>
        <v>4</v>
      </c>
      <c r="AE125" s="50" t="s">
        <v>45</v>
      </c>
      <c r="AF125" s="4">
        <f>VLOOKUP(AE125,映射!AN:AO,2,FALSE)</f>
        <v>1.3</v>
      </c>
      <c r="AG125" s="50">
        <v>4</v>
      </c>
      <c r="AH125" s="70">
        <v>1</v>
      </c>
      <c r="AI125" s="16">
        <f t="shared" si="32"/>
        <v>108</v>
      </c>
      <c r="AJ125" s="16">
        <f t="shared" si="33"/>
        <v>96</v>
      </c>
      <c r="AK125" s="16">
        <f t="shared" si="34"/>
        <v>52</v>
      </c>
      <c r="AL125" s="16" t="str">
        <f t="shared" si="35"/>
        <v>蜥蜴人之王康诺</v>
      </c>
      <c r="AM125" s="16">
        <f t="shared" si="36"/>
        <v>12272</v>
      </c>
      <c r="AN125" s="16">
        <f t="shared" si="37"/>
        <v>1110.2</v>
      </c>
      <c r="AO125" s="16">
        <f t="shared" si="45"/>
        <v>11161.8</v>
      </c>
      <c r="AP125" s="16">
        <f t="shared" si="38"/>
        <v>12015.8</v>
      </c>
      <c r="AQ125" s="16">
        <f t="shared" si="39"/>
        <v>1006.2</v>
      </c>
      <c r="AR125" s="16">
        <f t="shared" si="40"/>
        <v>339</v>
      </c>
      <c r="AS125" s="16"/>
      <c r="AT125" s="16">
        <v>99.8</v>
      </c>
      <c r="AU125" s="16">
        <v>96.2</v>
      </c>
      <c r="AV125" s="16">
        <v>30</v>
      </c>
      <c r="AW125" s="16"/>
    </row>
    <row r="126" spans="1:49">
      <c r="A126" s="62">
        <f>'表格编辑 '!A157</f>
        <v>50000</v>
      </c>
      <c r="B126" s="62">
        <f>'表格编辑 '!B157</f>
        <v>21</v>
      </c>
      <c r="C126" s="62" t="str">
        <f>VLOOKUP(B126,映射!A:B,2,FALSE)</f>
        <v>盗匪首领</v>
      </c>
      <c r="D126" s="62">
        <f>'表格编辑 '!E157</f>
        <v>1</v>
      </c>
      <c r="E126" s="62">
        <f>ROUNDUP((VLOOKUP(B126,Sheet1!U:AA,3,FALSE)-2)*(0.042*(D126-1)+0.2)+0.4,0)</f>
        <v>7</v>
      </c>
      <c r="F126" s="62">
        <f>ROUNDUP((VLOOKUP(B126,Sheet1!U:AA,4,FALSE)-2)*(0.042*(D126-1)+0.2)+0.4,0)</f>
        <v>7</v>
      </c>
      <c r="G126" s="62">
        <f>ROUNDUP((VLOOKUP(B126,Sheet1!U:AA,5,FALSE)-2)*(0.042*(D126-1)+0.2)+0.4,0)</f>
        <v>4</v>
      </c>
      <c r="H126" s="62">
        <f>ROUNDUP((VLOOKUP(B126,Sheet1!U:AA,6,FALSE)-2)*(0.042*(D126-1)+0.2)+0.4,0)</f>
        <v>4</v>
      </c>
      <c r="I126" s="62">
        <f>ROUNDUP((VLOOKUP(B126,Sheet1!U:AA,7,FALSE)-2)*(0.042*(D126-1)+0.2)+0.4,0)</f>
        <v>4</v>
      </c>
      <c r="J126" s="62">
        <f>E126*8+F126*2+G126*3+H126*3+I126*1+VLOOKUP(B126,Sheet1!AU:AZ,2,FALSE)</f>
        <v>118</v>
      </c>
      <c r="K126" s="62">
        <f>E126*1+F126*2+G126*2+H126*2+I126*10+VLOOKUP(B126,Sheet1!AU:AZ,3,FALSE)</f>
        <v>97</v>
      </c>
      <c r="L126" s="62">
        <f>E126*0.1+F126*2+G126*0.2+H126*0.26+I126*0.1+VLOOKUP(B126,Sheet1!AU:AZ,4,FALSE)</f>
        <v>36.94</v>
      </c>
      <c r="M126" s="62">
        <f>E126*0.1+F126*0.2+G126*2+H126*0.2+I126*0.1+VLOOKUP(B126,Sheet1!AU:AZ,5,FALSE)</f>
        <v>31.3</v>
      </c>
      <c r="N126" s="62">
        <f>E126*0.1+F126*0.2+G126*0.2+H126*2+I126*0.1+VLOOKUP(B126,Sheet1!AU:AZ,6,FALSE)</f>
        <v>31.3</v>
      </c>
      <c r="O126" s="62">
        <f t="shared" si="46"/>
        <v>0.8</v>
      </c>
      <c r="P126" s="62">
        <f t="shared" si="47"/>
        <v>4.9</v>
      </c>
      <c r="R126" s="9">
        <f t="shared" si="41"/>
        <v>1</v>
      </c>
      <c r="S126" s="9">
        <f t="shared" si="30"/>
        <v>35.48</v>
      </c>
      <c r="T126" s="9">
        <f t="shared" si="31"/>
        <v>16.4</v>
      </c>
      <c r="U126" s="66">
        <f t="shared" si="42"/>
        <v>29</v>
      </c>
      <c r="V126" s="9">
        <f t="shared" si="43"/>
        <v>34.8</v>
      </c>
      <c r="W126" s="67">
        <f t="shared" si="44"/>
        <v>48</v>
      </c>
      <c r="Y126" s="69">
        <f>VLOOKUP(D126,Sheet2!P:Q,2,FALSE)</f>
        <v>15</v>
      </c>
      <c r="AB126" s="4" t="str">
        <f>IF('表格编辑 '!D157="monster","普通","BOSS")</f>
        <v>BOSS</v>
      </c>
      <c r="AD126" s="50">
        <f>VLOOKUP(D226,映射!AK:AL,2,FALSE)</f>
        <v>4</v>
      </c>
      <c r="AE126" s="50" t="s">
        <v>45</v>
      </c>
      <c r="AF126" s="4">
        <f>VLOOKUP(AE126,映射!AN:AO,2,FALSE)</f>
        <v>1.3</v>
      </c>
      <c r="AG126" s="50">
        <v>1</v>
      </c>
      <c r="AH126" s="70">
        <v>1</v>
      </c>
      <c r="AI126" s="16">
        <f t="shared" si="32"/>
        <v>50000</v>
      </c>
      <c r="AJ126" s="16">
        <f t="shared" si="33"/>
        <v>21</v>
      </c>
      <c r="AK126" s="16">
        <f t="shared" si="34"/>
        <v>1</v>
      </c>
      <c r="AL126" s="16" t="str">
        <f t="shared" si="35"/>
        <v>盗匪首领</v>
      </c>
      <c r="AM126" s="16">
        <f t="shared" si="36"/>
        <v>150.8</v>
      </c>
      <c r="AN126" s="16">
        <f t="shared" si="37"/>
        <v>153.4</v>
      </c>
      <c r="AO126" s="16">
        <f t="shared" si="45"/>
        <v>-2.59999999999999</v>
      </c>
      <c r="AP126" s="16">
        <f t="shared" si="38"/>
        <v>115.4</v>
      </c>
      <c r="AQ126" s="16">
        <f t="shared" si="39"/>
        <v>126.1</v>
      </c>
      <c r="AR126" s="16">
        <f t="shared" si="40"/>
        <v>56</v>
      </c>
      <c r="AS126" s="16"/>
      <c r="AT126" s="16">
        <v>11.5</v>
      </c>
      <c r="AU126" s="16">
        <v>11.5</v>
      </c>
      <c r="AV126" s="16">
        <v>30</v>
      </c>
      <c r="AW126" s="16"/>
    </row>
    <row r="127" spans="1:49">
      <c r="A127" s="62">
        <f>'表格编辑 '!A158</f>
        <v>50001</v>
      </c>
      <c r="B127" s="62">
        <f>'表格编辑 '!B158</f>
        <v>72</v>
      </c>
      <c r="C127" s="62" t="str">
        <f>VLOOKUP(B127,映射!A:B,2,FALSE)</f>
        <v>骷髅勇士安德列斯</v>
      </c>
      <c r="D127" s="62">
        <f>'表格编辑 '!E158</f>
        <v>27</v>
      </c>
      <c r="E127" s="62">
        <f>ROUNDUP((VLOOKUP(B127,Sheet1!U:AA,3,FALSE)-2)*(0.042*(D127-1)+0.2)+0.4,0)</f>
        <v>40</v>
      </c>
      <c r="F127" s="62">
        <f>ROUNDUP((VLOOKUP(B127,Sheet1!U:AA,4,FALSE)-2)*(0.042*(D127-1)+0.2)+0.4,0)</f>
        <v>50</v>
      </c>
      <c r="G127" s="62">
        <f>ROUNDUP((VLOOKUP(B127,Sheet1!U:AA,5,FALSE)-2)*(0.042*(D127-1)+0.2)+0.4,0)</f>
        <v>22</v>
      </c>
      <c r="H127" s="62">
        <f>ROUNDUP((VLOOKUP(B127,Sheet1!U:AA,6,FALSE)-2)*(0.042*(D127-1)+0.2)+0.4,0)</f>
        <v>20</v>
      </c>
      <c r="I127" s="62">
        <f>ROUNDUP((VLOOKUP(B127,Sheet1!U:AA,7,FALSE)-2)*(0.042*(D127-1)+0.2)+0.4,0)</f>
        <v>22</v>
      </c>
      <c r="J127" s="62">
        <f>E127*8+F127*2+G127*3+H127*3+I127*1+VLOOKUP(B127,Sheet1!AU:AZ,2,FALSE)</f>
        <v>588</v>
      </c>
      <c r="K127" s="62">
        <f>E127*1+F127*2+G127*2+H127*2+I127*10+VLOOKUP(B127,Sheet1!AU:AZ,3,FALSE)</f>
        <v>464</v>
      </c>
      <c r="L127" s="62">
        <f>E127*0.1+F127*2+G127*0.2+H127*0.26+I127*0.1+VLOOKUP(B127,Sheet1!AU:AZ,4,FALSE)</f>
        <v>135.8</v>
      </c>
      <c r="M127" s="62">
        <f>E127*0.1+F127*0.2+G127*2+H127*0.2+I127*0.1+VLOOKUP(B127,Sheet1!AU:AZ,5,FALSE)</f>
        <v>84.2</v>
      </c>
      <c r="N127" s="62">
        <f>E127*0.1+F127*0.2+G127*0.2+H127*2+I127*0.1+VLOOKUP(B127,Sheet1!AU:AZ,6,FALSE)</f>
        <v>80.6</v>
      </c>
      <c r="O127" s="62">
        <f t="shared" si="46"/>
        <v>3</v>
      </c>
      <c r="P127" s="62">
        <f t="shared" si="47"/>
        <v>26.6</v>
      </c>
      <c r="R127" s="9">
        <f t="shared" si="41"/>
        <v>27</v>
      </c>
      <c r="S127" s="9">
        <f t="shared" si="30"/>
        <v>176</v>
      </c>
      <c r="T127" s="9">
        <f t="shared" si="31"/>
        <v>37.2</v>
      </c>
      <c r="U127" s="66">
        <f t="shared" si="42"/>
        <v>217</v>
      </c>
      <c r="V127" s="9">
        <f t="shared" si="43"/>
        <v>260.4</v>
      </c>
      <c r="W127" s="67">
        <f t="shared" si="44"/>
        <v>224</v>
      </c>
      <c r="Y127" s="69">
        <f>VLOOKUP(D127,Sheet2!P:Q,2,FALSE)</f>
        <v>38</v>
      </c>
      <c r="AB127" s="4" t="str">
        <f>IF('表格编辑 '!D158="monster","普通","BOSS")</f>
        <v>BOSS</v>
      </c>
      <c r="AD127" s="50">
        <f>VLOOKUP(D227,映射!AK:AL,2,FALSE)</f>
        <v>4</v>
      </c>
      <c r="AE127" s="50" t="s">
        <v>45</v>
      </c>
      <c r="AF127" s="4">
        <f>VLOOKUP(AE127,映射!AN:AO,2,FALSE)</f>
        <v>1.3</v>
      </c>
      <c r="AG127" s="50">
        <v>3</v>
      </c>
      <c r="AH127" s="70">
        <v>1</v>
      </c>
      <c r="AI127" s="16">
        <f t="shared" si="32"/>
        <v>50001</v>
      </c>
      <c r="AJ127" s="16">
        <f t="shared" si="33"/>
        <v>72</v>
      </c>
      <c r="AK127" s="16">
        <f t="shared" si="34"/>
        <v>27</v>
      </c>
      <c r="AL127" s="16" t="str">
        <f t="shared" si="35"/>
        <v>骷髅勇士安德列斯</v>
      </c>
      <c r="AM127" s="16">
        <f t="shared" si="36"/>
        <v>3385.2</v>
      </c>
      <c r="AN127" s="16">
        <f t="shared" si="37"/>
        <v>764.4</v>
      </c>
      <c r="AO127" s="16">
        <f t="shared" si="45"/>
        <v>2620.8</v>
      </c>
      <c r="AP127" s="16">
        <f t="shared" si="38"/>
        <v>3208.8</v>
      </c>
      <c r="AQ127" s="16">
        <f t="shared" si="39"/>
        <v>603.2</v>
      </c>
      <c r="AR127" s="16">
        <f t="shared" si="40"/>
        <v>204</v>
      </c>
      <c r="AS127" s="16"/>
      <c r="AT127" s="16">
        <v>49.8</v>
      </c>
      <c r="AU127" s="16">
        <v>48</v>
      </c>
      <c r="AV127" s="16">
        <v>30</v>
      </c>
      <c r="AW127" s="16"/>
    </row>
    <row r="128" spans="1:49">
      <c r="A128" s="62">
        <f>'表格编辑 '!A159</f>
        <v>50002</v>
      </c>
      <c r="B128" s="62">
        <f>'表格编辑 '!B159</f>
        <v>70</v>
      </c>
      <c r="C128" s="62" t="str">
        <f>VLOOKUP(B128,映射!A:B,2,FALSE)</f>
        <v>魔像瓦特</v>
      </c>
      <c r="D128" s="62">
        <f>'表格编辑 '!E159</f>
        <v>27</v>
      </c>
      <c r="E128" s="62">
        <f>ROUNDUP((VLOOKUP(B128,Sheet1!U:AA,3,FALSE)-2)*(0.042*(D128-1)+0.2)+0.4,0)</f>
        <v>40</v>
      </c>
      <c r="F128" s="62">
        <f>ROUNDUP((VLOOKUP(B128,Sheet1!U:AA,4,FALSE)-2)*(0.042*(D128-1)+0.2)+0.4,0)</f>
        <v>50</v>
      </c>
      <c r="G128" s="62">
        <f>ROUNDUP((VLOOKUP(B128,Sheet1!U:AA,5,FALSE)-2)*(0.042*(D128-1)+0.2)+0.4,0)</f>
        <v>22</v>
      </c>
      <c r="H128" s="62">
        <f>ROUNDUP((VLOOKUP(B128,Sheet1!U:AA,6,FALSE)-2)*(0.042*(D128-1)+0.2)+0.4,0)</f>
        <v>20</v>
      </c>
      <c r="I128" s="62">
        <f>ROUNDUP((VLOOKUP(B128,Sheet1!U:AA,7,FALSE)-2)*(0.042*(D128-1)+0.2)+0.4,0)</f>
        <v>22</v>
      </c>
      <c r="J128" s="62">
        <f>E128*8+F128*2+G128*3+H128*3+I128*1+VLOOKUP(B128,Sheet1!AU:AZ,2,FALSE)</f>
        <v>588</v>
      </c>
      <c r="K128" s="62">
        <f>E128*1+F128*2+G128*2+H128*2+I128*10+VLOOKUP(B128,Sheet1!AU:AZ,3,FALSE)</f>
        <v>464</v>
      </c>
      <c r="L128" s="62">
        <f>E128*0.1+F128*2+G128*0.2+H128*0.26+I128*0.1+VLOOKUP(B128,Sheet1!AU:AZ,4,FALSE)</f>
        <v>135.8</v>
      </c>
      <c r="M128" s="62">
        <f>E128*0.1+F128*0.2+G128*2+H128*0.2+I128*0.1+VLOOKUP(B128,Sheet1!AU:AZ,5,FALSE)</f>
        <v>84.2</v>
      </c>
      <c r="N128" s="62">
        <f>E128*0.1+F128*0.2+G128*0.2+H128*2+I128*0.1+VLOOKUP(B128,Sheet1!AU:AZ,6,FALSE)</f>
        <v>80.6</v>
      </c>
      <c r="O128" s="62">
        <f t="shared" si="46"/>
        <v>3</v>
      </c>
      <c r="P128" s="62">
        <f t="shared" si="47"/>
        <v>26.6</v>
      </c>
      <c r="R128" s="9">
        <f t="shared" si="41"/>
        <v>27</v>
      </c>
      <c r="S128" s="9">
        <f t="shared" si="30"/>
        <v>176</v>
      </c>
      <c r="T128" s="9">
        <f t="shared" si="31"/>
        <v>37.2</v>
      </c>
      <c r="U128" s="66">
        <f t="shared" si="42"/>
        <v>217</v>
      </c>
      <c r="V128" s="9">
        <f t="shared" si="43"/>
        <v>260.4</v>
      </c>
      <c r="W128" s="67">
        <f t="shared" si="44"/>
        <v>224</v>
      </c>
      <c r="Y128" s="69">
        <f>VLOOKUP(D128,Sheet2!P:Q,2,FALSE)</f>
        <v>38</v>
      </c>
      <c r="AB128" s="4" t="str">
        <f>IF('表格编辑 '!D159="monster","普通","BOSS")</f>
        <v>BOSS</v>
      </c>
      <c r="AD128" s="50">
        <f>VLOOKUP(D228,映射!AK:AL,2,FALSE)</f>
        <v>4</v>
      </c>
      <c r="AE128" s="50" t="s">
        <v>45</v>
      </c>
      <c r="AF128" s="4">
        <f>VLOOKUP(AE128,映射!AN:AO,2,FALSE)</f>
        <v>1.3</v>
      </c>
      <c r="AG128" s="50">
        <v>3</v>
      </c>
      <c r="AH128" s="70">
        <v>1</v>
      </c>
      <c r="AI128" s="16">
        <f t="shared" si="32"/>
        <v>50002</v>
      </c>
      <c r="AJ128" s="16">
        <f t="shared" si="33"/>
        <v>70</v>
      </c>
      <c r="AK128" s="16">
        <f t="shared" si="34"/>
        <v>27</v>
      </c>
      <c r="AL128" s="16" t="str">
        <f t="shared" si="35"/>
        <v>魔像瓦特</v>
      </c>
      <c r="AM128" s="16">
        <f t="shared" si="36"/>
        <v>3385.2</v>
      </c>
      <c r="AN128" s="16">
        <f t="shared" si="37"/>
        <v>764.4</v>
      </c>
      <c r="AO128" s="16">
        <f t="shared" si="45"/>
        <v>2620.8</v>
      </c>
      <c r="AP128" s="16">
        <f t="shared" si="38"/>
        <v>3208.8</v>
      </c>
      <c r="AQ128" s="16">
        <f t="shared" si="39"/>
        <v>603.2</v>
      </c>
      <c r="AR128" s="16">
        <f t="shared" si="40"/>
        <v>204</v>
      </c>
      <c r="AS128" s="16"/>
      <c r="AT128" s="16">
        <v>49.8</v>
      </c>
      <c r="AU128" s="16">
        <v>48</v>
      </c>
      <c r="AV128" s="16">
        <v>30</v>
      </c>
      <c r="AW128" s="16"/>
    </row>
    <row r="129" spans="1:49">
      <c r="A129" s="62">
        <f>'表格编辑 '!A160</f>
        <v>50003</v>
      </c>
      <c r="B129" s="62">
        <f>'表格编辑 '!B160</f>
        <v>71</v>
      </c>
      <c r="C129" s="62" t="str">
        <f>VLOOKUP(B129,映射!A:B,2,FALSE)</f>
        <v>恐怖之箱巴奇亚</v>
      </c>
      <c r="D129" s="62">
        <f>'表格编辑 '!E160</f>
        <v>27</v>
      </c>
      <c r="E129" s="62">
        <f>ROUNDUP((VLOOKUP(B129,Sheet1!U:AA,3,FALSE)-2)*(0.042*(D129-1)+0.2)+0.4,0)</f>
        <v>40</v>
      </c>
      <c r="F129" s="62">
        <f>ROUNDUP((VLOOKUP(B129,Sheet1!U:AA,4,FALSE)-2)*(0.042*(D129-1)+0.2)+0.4,0)</f>
        <v>50</v>
      </c>
      <c r="G129" s="62">
        <f>ROUNDUP((VLOOKUP(B129,Sheet1!U:AA,5,FALSE)-2)*(0.042*(D129-1)+0.2)+0.4,0)</f>
        <v>22</v>
      </c>
      <c r="H129" s="62">
        <f>ROUNDUP((VLOOKUP(B129,Sheet1!U:AA,6,FALSE)-2)*(0.042*(D129-1)+0.2)+0.4,0)</f>
        <v>20</v>
      </c>
      <c r="I129" s="62">
        <f>ROUNDUP((VLOOKUP(B129,Sheet1!U:AA,7,FALSE)-2)*(0.042*(D129-1)+0.2)+0.4,0)</f>
        <v>22</v>
      </c>
      <c r="J129" s="62">
        <f>E129*8+F129*2+G129*3+H129*3+I129*1+VLOOKUP(B129,Sheet1!AU:AZ,2,FALSE)</f>
        <v>588</v>
      </c>
      <c r="K129" s="62">
        <f>E129*1+F129*2+G129*2+H129*2+I129*10+VLOOKUP(B129,Sheet1!AU:AZ,3,FALSE)</f>
        <v>464</v>
      </c>
      <c r="L129" s="62">
        <f>E129*0.1+F129*2+G129*0.2+H129*0.26+I129*0.1+VLOOKUP(B129,Sheet1!AU:AZ,4,FALSE)</f>
        <v>135.8</v>
      </c>
      <c r="M129" s="62">
        <f>E129*0.1+F129*0.2+G129*2+H129*0.2+I129*0.1+VLOOKUP(B129,Sheet1!AU:AZ,5,FALSE)</f>
        <v>84.2</v>
      </c>
      <c r="N129" s="62">
        <f>E129*0.1+F129*0.2+G129*0.2+H129*2+I129*0.1+VLOOKUP(B129,Sheet1!AU:AZ,6,FALSE)</f>
        <v>80.6</v>
      </c>
      <c r="O129" s="62">
        <f t="shared" si="46"/>
        <v>3</v>
      </c>
      <c r="P129" s="62">
        <f t="shared" si="47"/>
        <v>26.6</v>
      </c>
      <c r="R129" s="9">
        <f t="shared" si="41"/>
        <v>27</v>
      </c>
      <c r="S129" s="9">
        <f t="shared" si="30"/>
        <v>176</v>
      </c>
      <c r="T129" s="9">
        <f t="shared" si="31"/>
        <v>37.2</v>
      </c>
      <c r="U129" s="66">
        <f t="shared" si="42"/>
        <v>217</v>
      </c>
      <c r="V129" s="9">
        <f t="shared" si="43"/>
        <v>260.4</v>
      </c>
      <c r="W129" s="67">
        <f t="shared" si="44"/>
        <v>224</v>
      </c>
      <c r="Y129" s="69">
        <f>VLOOKUP(D129,Sheet2!P:Q,2,FALSE)</f>
        <v>38</v>
      </c>
      <c r="AB129" s="4" t="str">
        <f>IF('表格编辑 '!D160="monster","普通","BOSS")</f>
        <v>BOSS</v>
      </c>
      <c r="AD129" s="50">
        <f>VLOOKUP(D229,映射!AK:AL,2,FALSE)</f>
        <v>4</v>
      </c>
      <c r="AE129" s="50" t="s">
        <v>45</v>
      </c>
      <c r="AF129" s="4">
        <f>VLOOKUP(AE129,映射!AN:AO,2,FALSE)</f>
        <v>1.3</v>
      </c>
      <c r="AG129" s="50">
        <v>3</v>
      </c>
      <c r="AH129" s="70">
        <v>1</v>
      </c>
      <c r="AI129" s="16">
        <f t="shared" si="32"/>
        <v>50003</v>
      </c>
      <c r="AJ129" s="16">
        <f t="shared" si="33"/>
        <v>71</v>
      </c>
      <c r="AK129" s="16">
        <f t="shared" si="34"/>
        <v>27</v>
      </c>
      <c r="AL129" s="16" t="str">
        <f t="shared" si="35"/>
        <v>恐怖之箱巴奇亚</v>
      </c>
      <c r="AM129" s="16">
        <f t="shared" si="36"/>
        <v>3385.2</v>
      </c>
      <c r="AN129" s="16">
        <f t="shared" si="37"/>
        <v>764.4</v>
      </c>
      <c r="AO129" s="16">
        <f t="shared" si="45"/>
        <v>2620.8</v>
      </c>
      <c r="AP129" s="16">
        <f t="shared" si="38"/>
        <v>3208.8</v>
      </c>
      <c r="AQ129" s="16">
        <f t="shared" si="39"/>
        <v>603.2</v>
      </c>
      <c r="AR129" s="16">
        <f t="shared" si="40"/>
        <v>204</v>
      </c>
      <c r="AS129" s="16"/>
      <c r="AT129" s="16">
        <v>49.8</v>
      </c>
      <c r="AU129" s="16">
        <v>48</v>
      </c>
      <c r="AV129" s="16">
        <v>30</v>
      </c>
      <c r="AW129" s="16"/>
    </row>
    <row r="130" spans="1:49">
      <c r="A130" s="62">
        <f>'表格编辑 '!A161</f>
        <v>50004</v>
      </c>
      <c r="B130" s="62">
        <f>'表格编辑 '!B161</f>
        <v>75</v>
      </c>
      <c r="C130" s="62" t="str">
        <f>VLOOKUP(B130,映射!A:B,2,FALSE)</f>
        <v>火蝾螈莫莫古</v>
      </c>
      <c r="D130" s="62">
        <f>'表格编辑 '!E161</f>
        <v>27</v>
      </c>
      <c r="E130" s="62">
        <f>ROUNDUP((VLOOKUP(B130,Sheet1!U:AA,3,FALSE)-2)*(0.042*(D130-1)+0.2)+0.4,0)</f>
        <v>40</v>
      </c>
      <c r="F130" s="62">
        <f>ROUNDUP((VLOOKUP(B130,Sheet1!U:AA,4,FALSE)-2)*(0.042*(D130-1)+0.2)+0.4,0)</f>
        <v>50</v>
      </c>
      <c r="G130" s="62">
        <f>ROUNDUP((VLOOKUP(B130,Sheet1!U:AA,5,FALSE)-2)*(0.042*(D130-1)+0.2)+0.4,0)</f>
        <v>22</v>
      </c>
      <c r="H130" s="62">
        <f>ROUNDUP((VLOOKUP(B130,Sheet1!U:AA,6,FALSE)-2)*(0.042*(D130-1)+0.2)+0.4,0)</f>
        <v>20</v>
      </c>
      <c r="I130" s="62">
        <f>ROUNDUP((VLOOKUP(B130,Sheet1!U:AA,7,FALSE)-2)*(0.042*(D130-1)+0.2)+0.4,0)</f>
        <v>22</v>
      </c>
      <c r="J130" s="62">
        <f>E130*8+F130*2+G130*3+H130*3+I130*1+VLOOKUP(B130,Sheet1!AU:AZ,2,FALSE)</f>
        <v>588</v>
      </c>
      <c r="K130" s="62">
        <f>E130*1+F130*2+G130*2+H130*2+I130*10+VLOOKUP(B130,Sheet1!AU:AZ,3,FALSE)</f>
        <v>464</v>
      </c>
      <c r="L130" s="62">
        <f>E130*0.1+F130*2+G130*0.2+H130*0.26+I130*0.1+VLOOKUP(B130,Sheet1!AU:AZ,4,FALSE)</f>
        <v>135.8</v>
      </c>
      <c r="M130" s="62">
        <f>E130*0.1+F130*0.2+G130*2+H130*0.2+I130*0.1+VLOOKUP(B130,Sheet1!AU:AZ,5,FALSE)</f>
        <v>84.2</v>
      </c>
      <c r="N130" s="62">
        <f>E130*0.1+F130*0.2+G130*0.2+H130*2+I130*0.1+VLOOKUP(B130,Sheet1!AU:AZ,6,FALSE)</f>
        <v>80.6</v>
      </c>
      <c r="O130" s="62">
        <f t="shared" si="46"/>
        <v>3</v>
      </c>
      <c r="P130" s="62">
        <f t="shared" si="47"/>
        <v>26.6</v>
      </c>
      <c r="R130" s="9">
        <f t="shared" si="41"/>
        <v>27</v>
      </c>
      <c r="S130" s="9">
        <f t="shared" si="30"/>
        <v>176</v>
      </c>
      <c r="T130" s="9">
        <f t="shared" si="31"/>
        <v>37.2</v>
      </c>
      <c r="U130" s="66">
        <f t="shared" si="42"/>
        <v>217</v>
      </c>
      <c r="V130" s="9">
        <f t="shared" si="43"/>
        <v>260.4</v>
      </c>
      <c r="W130" s="67">
        <f t="shared" si="44"/>
        <v>224</v>
      </c>
      <c r="Y130" s="69">
        <f>VLOOKUP(D130,Sheet2!P:Q,2,FALSE)</f>
        <v>38</v>
      </c>
      <c r="AB130" s="4" t="str">
        <f>IF('表格编辑 '!D161="monster","普通","BOSS")</f>
        <v>BOSS</v>
      </c>
      <c r="AD130" s="50">
        <f>VLOOKUP(D230,映射!AK:AL,2,FALSE)</f>
        <v>4</v>
      </c>
      <c r="AE130" s="50" t="s">
        <v>45</v>
      </c>
      <c r="AF130" s="4">
        <f>VLOOKUP(AE130,映射!AN:AO,2,FALSE)</f>
        <v>1.3</v>
      </c>
      <c r="AG130" s="50">
        <v>3</v>
      </c>
      <c r="AH130" s="70">
        <v>1</v>
      </c>
      <c r="AI130" s="16">
        <f t="shared" si="32"/>
        <v>50004</v>
      </c>
      <c r="AJ130" s="16">
        <f t="shared" si="33"/>
        <v>75</v>
      </c>
      <c r="AK130" s="16">
        <f t="shared" si="34"/>
        <v>27</v>
      </c>
      <c r="AL130" s="16" t="str">
        <f t="shared" si="35"/>
        <v>火蝾螈莫莫古</v>
      </c>
      <c r="AM130" s="16">
        <f t="shared" si="36"/>
        <v>3385.2</v>
      </c>
      <c r="AN130" s="16">
        <f t="shared" si="37"/>
        <v>764.4</v>
      </c>
      <c r="AO130" s="16">
        <f t="shared" si="45"/>
        <v>2620.8</v>
      </c>
      <c r="AP130" s="16">
        <f t="shared" si="38"/>
        <v>3208.8</v>
      </c>
      <c r="AQ130" s="16">
        <f t="shared" si="39"/>
        <v>603.2</v>
      </c>
      <c r="AR130" s="16">
        <f t="shared" si="40"/>
        <v>204</v>
      </c>
      <c r="AS130" s="16"/>
      <c r="AT130" s="16">
        <v>49.8</v>
      </c>
      <c r="AU130" s="16">
        <v>48</v>
      </c>
      <c r="AV130" s="16">
        <v>30</v>
      </c>
      <c r="AW130" s="16"/>
    </row>
    <row r="131" spans="1:49">
      <c r="A131" s="62">
        <f>'表格编辑 '!A162</f>
        <v>50005</v>
      </c>
      <c r="B131" s="62">
        <f>'表格编辑 '!B162</f>
        <v>74</v>
      </c>
      <c r="C131" s="62" t="str">
        <f>VLOOKUP(B131,映射!A:B,2,FALSE)</f>
        <v>千年古树妖</v>
      </c>
      <c r="D131" s="62">
        <f>'表格编辑 '!E162</f>
        <v>27</v>
      </c>
      <c r="E131" s="62">
        <f>ROUNDUP((VLOOKUP(B131,Sheet1!U:AA,3,FALSE)-2)*(0.042*(D131-1)+0.2)+0.4,0)</f>
        <v>40</v>
      </c>
      <c r="F131" s="62">
        <f>ROUNDUP((VLOOKUP(B131,Sheet1!U:AA,4,FALSE)-2)*(0.042*(D131-1)+0.2)+0.4,0)</f>
        <v>50</v>
      </c>
      <c r="G131" s="62">
        <f>ROUNDUP((VLOOKUP(B131,Sheet1!U:AA,5,FALSE)-2)*(0.042*(D131-1)+0.2)+0.4,0)</f>
        <v>22</v>
      </c>
      <c r="H131" s="62">
        <f>ROUNDUP((VLOOKUP(B131,Sheet1!U:AA,6,FALSE)-2)*(0.042*(D131-1)+0.2)+0.4,0)</f>
        <v>20</v>
      </c>
      <c r="I131" s="62">
        <f>ROUNDUP((VLOOKUP(B131,Sheet1!U:AA,7,FALSE)-2)*(0.042*(D131-1)+0.2)+0.4,0)</f>
        <v>22</v>
      </c>
      <c r="J131" s="62">
        <f>E131*8+F131*2+G131*3+H131*3+I131*1+VLOOKUP(B131,Sheet1!AU:AZ,2,FALSE)</f>
        <v>588</v>
      </c>
      <c r="K131" s="62">
        <f>E131*1+F131*2+G131*2+H131*2+I131*10+VLOOKUP(B131,Sheet1!AU:AZ,3,FALSE)</f>
        <v>464</v>
      </c>
      <c r="L131" s="62">
        <f>E131*0.1+F131*2+G131*0.2+H131*0.26+I131*0.1+VLOOKUP(B131,Sheet1!AU:AZ,4,FALSE)</f>
        <v>135.8</v>
      </c>
      <c r="M131" s="62">
        <f>E131*0.1+F131*0.2+G131*2+H131*0.2+I131*0.1+VLOOKUP(B131,Sheet1!AU:AZ,5,FALSE)</f>
        <v>84.2</v>
      </c>
      <c r="N131" s="62">
        <f>E131*0.1+F131*0.2+G131*0.2+H131*2+I131*0.1+VLOOKUP(B131,Sheet1!AU:AZ,6,FALSE)</f>
        <v>80.6</v>
      </c>
      <c r="O131" s="62">
        <f t="shared" si="46"/>
        <v>3</v>
      </c>
      <c r="P131" s="62">
        <f t="shared" si="47"/>
        <v>26.6</v>
      </c>
      <c r="R131" s="9">
        <f t="shared" si="41"/>
        <v>27</v>
      </c>
      <c r="S131" s="9">
        <f t="shared" si="30"/>
        <v>176</v>
      </c>
      <c r="T131" s="9">
        <f t="shared" si="31"/>
        <v>37.2</v>
      </c>
      <c r="U131" s="66">
        <f t="shared" si="42"/>
        <v>217</v>
      </c>
      <c r="V131" s="9">
        <f t="shared" si="43"/>
        <v>260.4</v>
      </c>
      <c r="W131" s="67">
        <f t="shared" si="44"/>
        <v>224</v>
      </c>
      <c r="Y131" s="69">
        <f>VLOOKUP(D131,Sheet2!P:Q,2,FALSE)</f>
        <v>38</v>
      </c>
      <c r="AB131" s="4" t="str">
        <f>IF('表格编辑 '!D162="monster","普通","BOSS")</f>
        <v>BOSS</v>
      </c>
      <c r="AD131" s="50">
        <f>VLOOKUP(D231,映射!AK:AL,2,FALSE)</f>
        <v>4</v>
      </c>
      <c r="AE131" s="50" t="s">
        <v>45</v>
      </c>
      <c r="AF131" s="4">
        <f>VLOOKUP(AE131,映射!AN:AO,2,FALSE)</f>
        <v>1.3</v>
      </c>
      <c r="AG131" s="50">
        <v>3</v>
      </c>
      <c r="AH131" s="70">
        <v>1</v>
      </c>
      <c r="AI131" s="16">
        <f t="shared" si="32"/>
        <v>50005</v>
      </c>
      <c r="AJ131" s="16">
        <f t="shared" si="33"/>
        <v>74</v>
      </c>
      <c r="AK131" s="16">
        <f t="shared" si="34"/>
        <v>27</v>
      </c>
      <c r="AL131" s="16" t="str">
        <f t="shared" si="35"/>
        <v>千年古树妖</v>
      </c>
      <c r="AM131" s="16">
        <f t="shared" si="36"/>
        <v>3385.2</v>
      </c>
      <c r="AN131" s="16">
        <f t="shared" si="37"/>
        <v>764.4</v>
      </c>
      <c r="AO131" s="16">
        <f t="shared" si="45"/>
        <v>2620.8</v>
      </c>
      <c r="AP131" s="16">
        <f t="shared" si="38"/>
        <v>3208.8</v>
      </c>
      <c r="AQ131" s="16">
        <f t="shared" si="39"/>
        <v>603.2</v>
      </c>
      <c r="AR131" s="16">
        <f t="shared" si="40"/>
        <v>204</v>
      </c>
      <c r="AS131" s="16"/>
      <c r="AT131" s="16">
        <v>49.8</v>
      </c>
      <c r="AU131" s="16">
        <v>48</v>
      </c>
      <c r="AV131" s="16">
        <v>30</v>
      </c>
      <c r="AW131" s="16"/>
    </row>
    <row r="132" spans="1:49">
      <c r="A132" s="62">
        <f>'表格编辑 '!A163</f>
        <v>30000</v>
      </c>
      <c r="B132" s="62">
        <f>'表格编辑 '!B163</f>
        <v>73</v>
      </c>
      <c r="C132" s="62" t="str">
        <f>VLOOKUP(B132,映射!A:B,2,FALSE)</f>
        <v>巨人安德罗</v>
      </c>
      <c r="D132" s="62">
        <f>'表格编辑 '!E163</f>
        <v>22</v>
      </c>
      <c r="E132" s="62">
        <f>ROUNDUP((VLOOKUP(B132,Sheet1!U:AA,3,FALSE)-2)*(0.042*(D132-1)+0.2)+0.4,0)</f>
        <v>33</v>
      </c>
      <c r="F132" s="62">
        <f>ROUNDUP((VLOOKUP(B132,Sheet1!U:AA,4,FALSE)-2)*(0.042*(D132-1)+0.2)+0.4,0)</f>
        <v>42</v>
      </c>
      <c r="G132" s="62">
        <f>ROUNDUP((VLOOKUP(B132,Sheet1!U:AA,5,FALSE)-2)*(0.042*(D132-1)+0.2)+0.4,0)</f>
        <v>18</v>
      </c>
      <c r="H132" s="62">
        <f>ROUNDUP((VLOOKUP(B132,Sheet1!U:AA,6,FALSE)-2)*(0.042*(D132-1)+0.2)+0.4,0)</f>
        <v>17</v>
      </c>
      <c r="I132" s="62">
        <f>ROUNDUP((VLOOKUP(B132,Sheet1!U:AA,7,FALSE)-2)*(0.042*(D132-1)+0.2)+0.4,0)</f>
        <v>18</v>
      </c>
      <c r="J132" s="62">
        <f>E132*8+F132*2+G132*3+H132*3+I132*1+VLOOKUP(B132,Sheet1!AU:AZ,2,FALSE)</f>
        <v>491</v>
      </c>
      <c r="K132" s="62">
        <f>E132*1+F132*2+G132*2+H132*2+I132*10+VLOOKUP(B132,Sheet1!AU:AZ,3,FALSE)</f>
        <v>387</v>
      </c>
      <c r="L132" s="62">
        <f>E132*0.1+F132*2+G132*0.2+H132*0.26+I132*0.1+VLOOKUP(B132,Sheet1!AU:AZ,4,FALSE)</f>
        <v>117.12</v>
      </c>
      <c r="M132" s="62">
        <f>E132*0.1+F132*0.2+G132*2+H132*0.2+I132*0.1+VLOOKUP(B132,Sheet1!AU:AZ,5,FALSE)</f>
        <v>72.9</v>
      </c>
      <c r="N132" s="62">
        <f>E132*0.1+F132*0.2+G132*0.2+H132*2+I132*0.1+VLOOKUP(B132,Sheet1!AU:AZ,6,FALSE)</f>
        <v>71.1</v>
      </c>
      <c r="O132" s="62">
        <f t="shared" si="46"/>
        <v>2.2</v>
      </c>
      <c r="P132" s="62">
        <f t="shared" si="47"/>
        <v>22</v>
      </c>
      <c r="R132" s="9">
        <f t="shared" si="41"/>
        <v>22</v>
      </c>
      <c r="S132" s="9">
        <f t="shared" si="30"/>
        <v>153.4</v>
      </c>
      <c r="T132" s="9">
        <f t="shared" si="31"/>
        <v>33.2</v>
      </c>
      <c r="U132" s="66">
        <f t="shared" si="42"/>
        <v>190</v>
      </c>
      <c r="V132" s="9">
        <f t="shared" si="43"/>
        <v>228</v>
      </c>
      <c r="W132" s="67">
        <f t="shared" si="44"/>
        <v>190</v>
      </c>
      <c r="Y132" s="69">
        <f>VLOOKUP(D132,Sheet2!P:Q,2,FALSE)</f>
        <v>38</v>
      </c>
      <c r="AB132" s="4" t="str">
        <f>IF('表格编辑 '!D163="monster","普通","BOSS")</f>
        <v>BOSS</v>
      </c>
      <c r="AD132" s="50">
        <f>VLOOKUP(D232,映射!AK:AL,2,FALSE)</f>
        <v>4</v>
      </c>
      <c r="AE132" s="50" t="s">
        <v>45</v>
      </c>
      <c r="AF132" s="4">
        <f>VLOOKUP(AE132,映射!AN:AO,2,FALSE)</f>
        <v>1.3</v>
      </c>
      <c r="AG132" s="50">
        <v>2</v>
      </c>
      <c r="AH132" s="70">
        <v>1</v>
      </c>
      <c r="AI132" s="16">
        <f t="shared" si="32"/>
        <v>30000</v>
      </c>
      <c r="AJ132" s="16">
        <f t="shared" si="33"/>
        <v>73</v>
      </c>
      <c r="AK132" s="16">
        <f t="shared" si="34"/>
        <v>22</v>
      </c>
      <c r="AL132" s="16" t="str">
        <f t="shared" si="35"/>
        <v>巨人安德罗</v>
      </c>
      <c r="AM132" s="16">
        <f t="shared" si="36"/>
        <v>1976</v>
      </c>
      <c r="AN132" s="16">
        <f t="shared" si="37"/>
        <v>638.3</v>
      </c>
      <c r="AO132" s="16">
        <f t="shared" si="45"/>
        <v>1337.7</v>
      </c>
      <c r="AP132" s="16">
        <f t="shared" si="38"/>
        <v>1828.7</v>
      </c>
      <c r="AQ132" s="16">
        <f t="shared" si="39"/>
        <v>503.1</v>
      </c>
      <c r="AR132" s="16">
        <f t="shared" si="40"/>
        <v>176</v>
      </c>
      <c r="AS132" s="16"/>
      <c r="AT132" s="16">
        <v>40.7</v>
      </c>
      <c r="AU132" s="16">
        <v>38.9</v>
      </c>
      <c r="AV132" s="16">
        <v>2.1</v>
      </c>
      <c r="AW132" s="16"/>
    </row>
    <row r="133" spans="1:49">
      <c r="A133" s="62">
        <f>'表格编辑 '!A164</f>
        <v>30001</v>
      </c>
      <c r="B133" s="62">
        <f>'表格编辑 '!B164</f>
        <v>68</v>
      </c>
      <c r="C133" s="62" t="str">
        <f>VLOOKUP(B133,映射!A:B,2,FALSE)</f>
        <v>伦纳斯恶魔</v>
      </c>
      <c r="D133" s="62">
        <f>'表格编辑 '!E164</f>
        <v>27</v>
      </c>
      <c r="E133" s="62">
        <f>ROUNDUP((VLOOKUP(B133,Sheet1!U:AA,3,FALSE)-2)*(0.042*(D133-1)+0.2)+0.4,0)</f>
        <v>11</v>
      </c>
      <c r="F133" s="62">
        <f>ROUNDUP((VLOOKUP(B133,Sheet1!U:AA,4,FALSE)-2)*(0.042*(D133-1)+0.2)+0.4,0)</f>
        <v>33</v>
      </c>
      <c r="G133" s="62">
        <f>ROUNDUP((VLOOKUP(B133,Sheet1!U:AA,5,FALSE)-2)*(0.042*(D133-1)+0.2)+0.4,0)</f>
        <v>32</v>
      </c>
      <c r="H133" s="62">
        <f>ROUNDUP((VLOOKUP(B133,Sheet1!U:AA,6,FALSE)-2)*(0.042*(D133-1)+0.2)+0.4,0)</f>
        <v>32</v>
      </c>
      <c r="I133" s="62">
        <f>ROUNDUP((VLOOKUP(B133,Sheet1!U:AA,7,FALSE)-2)*(0.042*(D133-1)+0.2)+0.4,0)</f>
        <v>38</v>
      </c>
      <c r="J133" s="62">
        <f>E133*8+F133*2+G133*3+H133*3+I133*1+VLOOKUP(B133,Sheet1!AU:AZ,2,FALSE)</f>
        <v>404</v>
      </c>
      <c r="K133" s="62">
        <f>E133*1+F133*2+G133*2+H133*2+I133*10+VLOOKUP(B133,Sheet1!AU:AZ,3,FALSE)</f>
        <v>605</v>
      </c>
      <c r="L133" s="62">
        <f>E133*0.1+F133*2+G133*0.2+H133*0.26+I133*0.1+VLOOKUP(B133,Sheet1!AU:AZ,4,FALSE)</f>
        <v>105.62</v>
      </c>
      <c r="M133" s="62">
        <f>E133*0.1+F133*0.2+G133*2+H133*0.2+I133*0.1+VLOOKUP(B133,Sheet1!AU:AZ,5,FALSE)</f>
        <v>101.9</v>
      </c>
      <c r="N133" s="62">
        <f>E133*0.1+F133*0.2+G133*0.2+H133*2+I133*0.1+VLOOKUP(B133,Sheet1!AU:AZ,6,FALSE)</f>
        <v>101.9</v>
      </c>
      <c r="O133" s="62">
        <f t="shared" si="46"/>
        <v>27</v>
      </c>
      <c r="P133" s="62">
        <f t="shared" si="47"/>
        <v>4.9</v>
      </c>
      <c r="R133" s="9">
        <f t="shared" si="41"/>
        <v>27</v>
      </c>
      <c r="S133" s="9">
        <f t="shared" si="30"/>
        <v>176</v>
      </c>
      <c r="T133" s="9">
        <f t="shared" si="31"/>
        <v>37.2</v>
      </c>
      <c r="U133" s="66">
        <f t="shared" si="42"/>
        <v>193</v>
      </c>
      <c r="V133" s="9">
        <f t="shared" si="43"/>
        <v>231.6</v>
      </c>
      <c r="W133" s="67">
        <f t="shared" si="44"/>
        <v>155</v>
      </c>
      <c r="Y133" s="69">
        <f>VLOOKUP(D133,Sheet2!P:Q,2,FALSE)</f>
        <v>38</v>
      </c>
      <c r="AB133" s="4" t="str">
        <f>IF('表格编辑 '!D164="monster","普通","BOSS")</f>
        <v>BOSS</v>
      </c>
      <c r="AD133" s="50">
        <f>VLOOKUP(D233,映射!AK:AL,2,FALSE)</f>
        <v>4</v>
      </c>
      <c r="AE133" s="50" t="s">
        <v>45</v>
      </c>
      <c r="AF133" s="4">
        <f>VLOOKUP(AE133,映射!AN:AO,2,FALSE)</f>
        <v>1.3</v>
      </c>
      <c r="AG133" s="50">
        <v>2</v>
      </c>
      <c r="AH133" s="70">
        <v>1</v>
      </c>
      <c r="AI133" s="16">
        <f t="shared" si="32"/>
        <v>30001</v>
      </c>
      <c r="AJ133" s="16">
        <f t="shared" si="33"/>
        <v>68</v>
      </c>
      <c r="AK133" s="16">
        <f t="shared" si="34"/>
        <v>27</v>
      </c>
      <c r="AL133" s="16" t="str">
        <f t="shared" si="35"/>
        <v>伦纳斯恶魔</v>
      </c>
      <c r="AM133" s="16">
        <f t="shared" si="36"/>
        <v>2007.2</v>
      </c>
      <c r="AN133" s="16">
        <f t="shared" si="37"/>
        <v>525.2</v>
      </c>
      <c r="AO133" s="16">
        <f t="shared" si="45"/>
        <v>1482</v>
      </c>
      <c r="AP133" s="16">
        <f t="shared" si="38"/>
        <v>1886</v>
      </c>
      <c r="AQ133" s="16">
        <f t="shared" si="39"/>
        <v>786.5</v>
      </c>
      <c r="AR133" s="16">
        <f t="shared" si="40"/>
        <v>159</v>
      </c>
      <c r="AS133" s="16"/>
      <c r="AT133" s="16">
        <v>58.9</v>
      </c>
      <c r="AU133" s="16">
        <v>57.1</v>
      </c>
      <c r="AV133" s="16">
        <v>2.3</v>
      </c>
      <c r="AW133" s="16"/>
    </row>
    <row r="134" spans="1:49">
      <c r="A134" s="62">
        <f>'表格编辑 '!A165</f>
        <v>30002</v>
      </c>
      <c r="B134" s="62">
        <f>'表格编辑 '!B165</f>
        <v>102</v>
      </c>
      <c r="C134" s="62" t="str">
        <f>VLOOKUP(B134,映射!A:B,2,FALSE)</f>
        <v>魔像巴鲁比</v>
      </c>
      <c r="D134" s="62">
        <f>'表格编辑 '!E165</f>
        <v>32</v>
      </c>
      <c r="E134" s="62">
        <f>ROUNDUP((VLOOKUP(B134,Sheet1!U:AA,3,FALSE)-2)*(0.042*(D134-1)+0.2)+0.4,0)</f>
        <v>16</v>
      </c>
      <c r="F134" s="62">
        <f>ROUNDUP((VLOOKUP(B134,Sheet1!U:AA,4,FALSE)-2)*(0.042*(D134-1)+0.2)+0.4,0)</f>
        <v>38</v>
      </c>
      <c r="G134" s="62">
        <f>ROUNDUP((VLOOKUP(B134,Sheet1!U:AA,5,FALSE)-2)*(0.042*(D134-1)+0.2)+0.4,0)</f>
        <v>61</v>
      </c>
      <c r="H134" s="62">
        <f>ROUNDUP((VLOOKUP(B134,Sheet1!U:AA,6,FALSE)-2)*(0.042*(D134-1)+0.2)+0.4,0)</f>
        <v>16</v>
      </c>
      <c r="I134" s="62">
        <f>ROUNDUP((VLOOKUP(B134,Sheet1!U:AA,7,FALSE)-2)*(0.042*(D134-1)+0.2)+0.4,0)</f>
        <v>23</v>
      </c>
      <c r="J134" s="62">
        <f>E134*8+F134*2+G134*3+H134*3+I134*1+VLOOKUP(B134,Sheet1!AU:AZ,2,FALSE)</f>
        <v>478</v>
      </c>
      <c r="K134" s="62">
        <f>E134*1+F134*2+G134*2+H134*2+I134*10+VLOOKUP(B134,Sheet1!AU:AZ,3,FALSE)</f>
        <v>496</v>
      </c>
      <c r="L134" s="62">
        <f>E134*0.1+F134*2+G134*0.2+H134*0.26+I134*0.1+VLOOKUP(B134,Sheet1!AU:AZ,4,FALSE)</f>
        <v>116.26</v>
      </c>
      <c r="M134" s="62">
        <f>E134*0.1+F134*0.2+G134*2+H134*0.2+I134*0.1+VLOOKUP(B134,Sheet1!AU:AZ,5,FALSE)</f>
        <v>156.7</v>
      </c>
      <c r="N134" s="62">
        <f>E134*0.1+F134*0.2+G134*0.2+H134*2+I134*0.1+VLOOKUP(B134,Sheet1!AU:AZ,6,FALSE)</f>
        <v>75.7</v>
      </c>
      <c r="O134" s="62">
        <f t="shared" si="46"/>
        <v>20.4</v>
      </c>
      <c r="P134" s="62">
        <f t="shared" si="47"/>
        <v>3.8</v>
      </c>
      <c r="R134" s="9">
        <f t="shared" si="41"/>
        <v>32</v>
      </c>
      <c r="S134" s="9">
        <f t="shared" si="30"/>
        <v>220.6</v>
      </c>
      <c r="T134" s="9">
        <f t="shared" si="31"/>
        <v>41.2</v>
      </c>
      <c r="U134" s="66">
        <f t="shared" si="42"/>
        <v>211</v>
      </c>
      <c r="V134" s="9">
        <f t="shared" si="43"/>
        <v>253.2</v>
      </c>
      <c r="W134" s="67">
        <f t="shared" si="44"/>
        <v>170</v>
      </c>
      <c r="Y134" s="69">
        <f>VLOOKUP(D134,Sheet2!P:Q,2,FALSE)</f>
        <v>60</v>
      </c>
      <c r="AB134" s="4" t="str">
        <f>IF('表格编辑 '!D165="monster","普通","BOSS")</f>
        <v>BOSS</v>
      </c>
      <c r="AD134" s="50">
        <f>VLOOKUP(D234,映射!AK:AL,2,FALSE)</f>
        <v>4</v>
      </c>
      <c r="AE134" s="50" t="s">
        <v>45</v>
      </c>
      <c r="AF134" s="4">
        <f>VLOOKUP(AE134,映射!AN:AO,2,FALSE)</f>
        <v>1.3</v>
      </c>
      <c r="AG134" s="50">
        <v>2</v>
      </c>
      <c r="AH134" s="70">
        <v>1</v>
      </c>
      <c r="AI134" s="16">
        <f t="shared" si="32"/>
        <v>30002</v>
      </c>
      <c r="AJ134" s="16">
        <f t="shared" si="33"/>
        <v>102</v>
      </c>
      <c r="AK134" s="16">
        <f t="shared" si="34"/>
        <v>32</v>
      </c>
      <c r="AL134" s="16" t="str">
        <f t="shared" si="35"/>
        <v>魔像巴鲁比</v>
      </c>
      <c r="AM134" s="16">
        <f t="shared" si="36"/>
        <v>2194.4</v>
      </c>
      <c r="AN134" s="16">
        <f t="shared" si="37"/>
        <v>621.4</v>
      </c>
      <c r="AO134" s="16">
        <f t="shared" si="45"/>
        <v>1573</v>
      </c>
      <c r="AP134" s="16">
        <f t="shared" si="38"/>
        <v>2051</v>
      </c>
      <c r="AQ134" s="16">
        <f t="shared" si="39"/>
        <v>644.8</v>
      </c>
      <c r="AR134" s="16">
        <f t="shared" si="40"/>
        <v>175</v>
      </c>
      <c r="AS134" s="16"/>
      <c r="AT134" s="16">
        <v>58.9</v>
      </c>
      <c r="AU134" s="16">
        <v>57.1</v>
      </c>
      <c r="AV134" s="16">
        <v>2.3</v>
      </c>
      <c r="AW134" s="16"/>
    </row>
    <row r="135" spans="1:49">
      <c r="A135" s="62">
        <f>'表格编辑 '!A166</f>
        <v>30003</v>
      </c>
      <c r="B135" s="62">
        <f>'表格编辑 '!B166</f>
        <v>103</v>
      </c>
      <c r="C135" s="62" t="str">
        <f>VLOOKUP(B135,映射!A:B,2,FALSE)</f>
        <v>死亡恶熊西路</v>
      </c>
      <c r="D135" s="62">
        <f>'表格编辑 '!E166</f>
        <v>37</v>
      </c>
      <c r="E135" s="62">
        <f>ROUNDUP((VLOOKUP(B135,Sheet1!U:AA,3,FALSE)-2)*(0.042*(D135-1)+0.2)+0.4,0)</f>
        <v>35</v>
      </c>
      <c r="F135" s="62">
        <f>ROUNDUP((VLOOKUP(B135,Sheet1!U:AA,4,FALSE)-2)*(0.042*(D135-1)+0.2)+0.4,0)</f>
        <v>37</v>
      </c>
      <c r="G135" s="62">
        <f>ROUNDUP((VLOOKUP(B135,Sheet1!U:AA,5,FALSE)-2)*(0.042*(D135-1)+0.2)+0.4,0)</f>
        <v>15</v>
      </c>
      <c r="H135" s="62">
        <f>ROUNDUP((VLOOKUP(B135,Sheet1!U:AA,6,FALSE)-2)*(0.042*(D135-1)+0.2)+0.4,0)</f>
        <v>40</v>
      </c>
      <c r="I135" s="62">
        <f>ROUNDUP((VLOOKUP(B135,Sheet1!U:AA,7,FALSE)-2)*(0.042*(D135-1)+0.2)+0.4,0)</f>
        <v>40</v>
      </c>
      <c r="J135" s="62">
        <f>E135*8+F135*2+G135*3+H135*3+I135*1+VLOOKUP(B135,Sheet1!AU:AZ,2,FALSE)</f>
        <v>579</v>
      </c>
      <c r="K135" s="62">
        <f>E135*1+F135*2+G135*2+H135*2+I135*10+VLOOKUP(B135,Sheet1!AU:AZ,3,FALSE)</f>
        <v>639</v>
      </c>
      <c r="L135" s="62">
        <f>E135*0.1+F135*2+G135*0.2+H135*0.26+I135*0.1+VLOOKUP(B135,Sheet1!AU:AZ,4,FALSE)</f>
        <v>114.9</v>
      </c>
      <c r="M135" s="62">
        <f>E135*0.1+F135*0.2+G135*2+H135*0.2+I135*0.1+VLOOKUP(B135,Sheet1!AU:AZ,5,FALSE)</f>
        <v>72.9</v>
      </c>
      <c r="N135" s="62">
        <f>E135*0.1+F135*0.2+G135*0.2+H135*2+I135*0.1+VLOOKUP(B135,Sheet1!AU:AZ,6,FALSE)</f>
        <v>117.9</v>
      </c>
      <c r="O135" s="62">
        <f t="shared" si="46"/>
        <v>16.8</v>
      </c>
      <c r="P135" s="62">
        <f t="shared" si="47"/>
        <v>26.8</v>
      </c>
      <c r="R135" s="9">
        <f t="shared" si="41"/>
        <v>37</v>
      </c>
      <c r="S135" s="9">
        <f t="shared" si="30"/>
        <v>243.2</v>
      </c>
      <c r="T135" s="9">
        <f t="shared" si="31"/>
        <v>45.2</v>
      </c>
      <c r="U135" s="66">
        <f t="shared" si="42"/>
        <v>384</v>
      </c>
      <c r="V135" s="9">
        <f t="shared" si="43"/>
        <v>460.8</v>
      </c>
      <c r="W135" s="67">
        <f t="shared" si="44"/>
        <v>159</v>
      </c>
      <c r="Y135" s="69">
        <f>VLOOKUP(D135,Sheet2!P:Q,2,FALSE)</f>
        <v>60</v>
      </c>
      <c r="AB135" s="4" t="str">
        <f>IF('表格编辑 '!D166="monster","普通","BOSS")</f>
        <v>BOSS</v>
      </c>
      <c r="AD135" s="50">
        <f>VLOOKUP(D235,映射!AK:AL,2,FALSE)</f>
        <v>4</v>
      </c>
      <c r="AE135" s="50" t="s">
        <v>45</v>
      </c>
      <c r="AF135" s="4">
        <f>VLOOKUP(AE135,映射!AN:AO,2,FALSE)</f>
        <v>1.3</v>
      </c>
      <c r="AG135" s="50">
        <v>2</v>
      </c>
      <c r="AH135" s="70">
        <v>1</v>
      </c>
      <c r="AI135" s="16">
        <f t="shared" si="32"/>
        <v>30003</v>
      </c>
      <c r="AJ135" s="16">
        <f t="shared" si="33"/>
        <v>103</v>
      </c>
      <c r="AK135" s="16">
        <f t="shared" si="34"/>
        <v>37</v>
      </c>
      <c r="AL135" s="16" t="str">
        <f t="shared" si="35"/>
        <v>死亡恶熊西路</v>
      </c>
      <c r="AM135" s="16">
        <f t="shared" si="36"/>
        <v>3993.6</v>
      </c>
      <c r="AN135" s="16">
        <f t="shared" si="37"/>
        <v>752.7</v>
      </c>
      <c r="AO135" s="16">
        <f t="shared" si="45"/>
        <v>3240.9</v>
      </c>
      <c r="AP135" s="16">
        <f t="shared" si="38"/>
        <v>3819.9</v>
      </c>
      <c r="AQ135" s="16">
        <f t="shared" si="39"/>
        <v>830.7</v>
      </c>
      <c r="AR135" s="16">
        <f t="shared" si="40"/>
        <v>173</v>
      </c>
      <c r="AS135" s="16"/>
      <c r="AT135" s="16">
        <v>58.9</v>
      </c>
      <c r="AU135" s="16">
        <v>57.1</v>
      </c>
      <c r="AV135" s="16">
        <v>2.3</v>
      </c>
      <c r="AW135" s="16"/>
    </row>
    <row r="136" spans="1:49">
      <c r="A136" s="62">
        <f>'表格编辑 '!A167</f>
        <v>30004</v>
      </c>
      <c r="B136" s="62">
        <f>'表格编辑 '!B167</f>
        <v>104</v>
      </c>
      <c r="C136" s="62" t="str">
        <f>VLOOKUP(B136,映射!A:B,2,FALSE)</f>
        <v>骷髅王克莱伯</v>
      </c>
      <c r="D136" s="62">
        <f>'表格编辑 '!E167</f>
        <v>42</v>
      </c>
      <c r="E136" s="62">
        <f>ROUNDUP((VLOOKUP(B136,Sheet1!U:AA,3,FALSE)-2)*(0.042*(D136-1)+0.2)+0.4,0)</f>
        <v>37</v>
      </c>
      <c r="F136" s="62">
        <f>ROUNDUP((VLOOKUP(B136,Sheet1!U:AA,4,FALSE)-2)*(0.042*(D136-1)+0.2)+0.4,0)</f>
        <v>35</v>
      </c>
      <c r="G136" s="62">
        <f>ROUNDUP((VLOOKUP(B136,Sheet1!U:AA,5,FALSE)-2)*(0.042*(D136-1)+0.2)+0.4,0)</f>
        <v>14</v>
      </c>
      <c r="H136" s="62">
        <f>ROUNDUP((VLOOKUP(B136,Sheet1!U:AA,6,FALSE)-2)*(0.042*(D136-1)+0.2)+0.4,0)</f>
        <v>45</v>
      </c>
      <c r="I136" s="62">
        <f>ROUNDUP((VLOOKUP(B136,Sheet1!U:AA,7,FALSE)-2)*(0.042*(D136-1)+0.2)+0.4,0)</f>
        <v>55</v>
      </c>
      <c r="J136" s="62">
        <f>E136*8+F136*2+G136*3+H136*3+I136*1+VLOOKUP(B136,Sheet1!AU:AZ,2,FALSE)</f>
        <v>618</v>
      </c>
      <c r="K136" s="62">
        <f>E136*1+F136*2+G136*2+H136*2+I136*10+VLOOKUP(B136,Sheet1!AU:AZ,3,FALSE)</f>
        <v>795</v>
      </c>
      <c r="L136" s="62">
        <f>E136*0.1+F136*2+G136*0.2+H136*0.26+I136*0.1+VLOOKUP(B136,Sheet1!AU:AZ,4,FALSE)</f>
        <v>113.7</v>
      </c>
      <c r="M136" s="62">
        <f>E136*0.1+F136*0.2+G136*2+H136*0.2+I136*0.1+VLOOKUP(B136,Sheet1!AU:AZ,5,FALSE)</f>
        <v>73.2</v>
      </c>
      <c r="N136" s="62">
        <f>E136*0.1+F136*0.2+G136*0.2+H136*2+I136*0.1+VLOOKUP(B136,Sheet1!AU:AZ,6,FALSE)</f>
        <v>129</v>
      </c>
      <c r="O136" s="62">
        <f t="shared" si="46"/>
        <v>27.7</v>
      </c>
      <c r="P136" s="62">
        <f t="shared" si="47"/>
        <v>28.2</v>
      </c>
      <c r="R136" s="9">
        <f t="shared" si="41"/>
        <v>42</v>
      </c>
      <c r="S136" s="9">
        <f t="shared" si="30"/>
        <v>310.8</v>
      </c>
      <c r="T136" s="9">
        <f t="shared" si="31"/>
        <v>49.2</v>
      </c>
      <c r="U136" s="66">
        <f t="shared" si="42"/>
        <v>546</v>
      </c>
      <c r="V136" s="9">
        <f t="shared" si="43"/>
        <v>655.2</v>
      </c>
      <c r="W136" s="67">
        <f t="shared" si="44"/>
        <v>149</v>
      </c>
      <c r="Y136" s="69">
        <f>VLOOKUP(D136,Sheet2!P:Q,2,FALSE)</f>
        <v>105</v>
      </c>
      <c r="AB136" s="4" t="str">
        <f>IF('表格编辑 '!D167="monster","普通","BOSS")</f>
        <v>BOSS</v>
      </c>
      <c r="AD136" s="50">
        <f>VLOOKUP(D236,映射!AK:AL,2,FALSE)</f>
        <v>4</v>
      </c>
      <c r="AE136" s="50" t="s">
        <v>45</v>
      </c>
      <c r="AF136" s="4">
        <f>VLOOKUP(AE136,映射!AN:AO,2,FALSE)</f>
        <v>1.3</v>
      </c>
      <c r="AG136" s="50">
        <v>2</v>
      </c>
      <c r="AH136" s="70">
        <v>1</v>
      </c>
      <c r="AI136" s="16">
        <f t="shared" si="32"/>
        <v>30004</v>
      </c>
      <c r="AJ136" s="16">
        <f t="shared" si="33"/>
        <v>104</v>
      </c>
      <c r="AK136" s="16">
        <f t="shared" si="34"/>
        <v>42</v>
      </c>
      <c r="AL136" s="16" t="str">
        <f t="shared" si="35"/>
        <v>骷髅王克莱伯</v>
      </c>
      <c r="AM136" s="16">
        <f t="shared" si="36"/>
        <v>5678.4</v>
      </c>
      <c r="AN136" s="16">
        <f t="shared" si="37"/>
        <v>803.4</v>
      </c>
      <c r="AO136" s="16">
        <f t="shared" si="45"/>
        <v>4875</v>
      </c>
      <c r="AP136" s="16">
        <f t="shared" si="38"/>
        <v>5493</v>
      </c>
      <c r="AQ136" s="16">
        <f t="shared" si="39"/>
        <v>1033.5</v>
      </c>
      <c r="AR136" s="16">
        <f t="shared" si="40"/>
        <v>171</v>
      </c>
      <c r="AS136" s="16"/>
      <c r="AT136" s="16">
        <v>58.9</v>
      </c>
      <c r="AU136" s="16">
        <v>57.1</v>
      </c>
      <c r="AV136" s="16">
        <v>2.3</v>
      </c>
      <c r="AW136" s="16"/>
    </row>
    <row r="137" spans="1:49">
      <c r="A137" s="62">
        <f>'表格编辑 '!A168</f>
        <v>30005</v>
      </c>
      <c r="B137" s="62">
        <f>'表格编辑 '!B168</f>
        <v>98</v>
      </c>
      <c r="C137" s="62" t="str">
        <f>VLOOKUP(B137,映射!A:B,2,FALSE)</f>
        <v>雪域妖魔</v>
      </c>
      <c r="D137" s="62">
        <f>'表格编辑 '!E168</f>
        <v>47</v>
      </c>
      <c r="E137" s="62">
        <f>ROUNDUP((VLOOKUP(B137,Sheet1!U:AA,3,FALSE)-2)*(0.042*(D137-1)+0.2)+0.4,0)</f>
        <v>71</v>
      </c>
      <c r="F137" s="62">
        <f>ROUNDUP((VLOOKUP(B137,Sheet1!U:AA,4,FALSE)-2)*(0.042*(D137-1)+0.2)+0.4,0)</f>
        <v>69</v>
      </c>
      <c r="G137" s="62">
        <f>ROUNDUP((VLOOKUP(B137,Sheet1!U:AA,5,FALSE)-2)*(0.042*(D137-1)+0.2)+0.4,0)</f>
        <v>12</v>
      </c>
      <c r="H137" s="62">
        <f>ROUNDUP((VLOOKUP(B137,Sheet1!U:AA,6,FALSE)-2)*(0.042*(D137-1)+0.2)+0.4,0)</f>
        <v>29</v>
      </c>
      <c r="I137" s="62">
        <f>ROUNDUP((VLOOKUP(B137,Sheet1!U:AA,7,FALSE)-2)*(0.042*(D137-1)+0.2)+0.4,0)</f>
        <v>26</v>
      </c>
      <c r="J137" s="62">
        <f>E137*8+F137*2+G137*3+H137*3+I137*1+VLOOKUP(B137,Sheet1!AU:AZ,2,FALSE)</f>
        <v>875</v>
      </c>
      <c r="K137" s="62">
        <f>E137*1+F137*2+G137*2+H137*2+I137*10+VLOOKUP(B137,Sheet1!AU:AZ,3,FALSE)</f>
        <v>571</v>
      </c>
      <c r="L137" s="62">
        <f>E137*0.1+F137*2+G137*0.2+H137*0.26+I137*0.1+VLOOKUP(B137,Sheet1!AU:AZ,4,FALSE)</f>
        <v>177.64</v>
      </c>
      <c r="M137" s="62">
        <f>E137*0.1+F137*0.2+G137*2+H137*0.2+I137*0.1+VLOOKUP(B137,Sheet1!AU:AZ,5,FALSE)</f>
        <v>73.3</v>
      </c>
      <c r="N137" s="62">
        <f>E137*0.1+F137*0.2+G137*0.2+H137*2+I137*0.1+VLOOKUP(B137,Sheet1!AU:AZ,6,FALSE)</f>
        <v>103.9</v>
      </c>
      <c r="O137" s="62">
        <f t="shared" si="46"/>
        <v>-7.9</v>
      </c>
      <c r="P137" s="62">
        <f t="shared" si="47"/>
        <v>51.9</v>
      </c>
      <c r="R137" s="9">
        <f t="shared" si="41"/>
        <v>47</v>
      </c>
      <c r="S137" s="9">
        <f t="shared" si="30"/>
        <v>333.4</v>
      </c>
      <c r="T137" s="9">
        <f t="shared" si="31"/>
        <v>53.2</v>
      </c>
      <c r="U137" s="66">
        <f t="shared" si="42"/>
        <v>603</v>
      </c>
      <c r="V137" s="9">
        <f t="shared" si="43"/>
        <v>723.6</v>
      </c>
      <c r="W137" s="67">
        <f t="shared" si="44"/>
        <v>281</v>
      </c>
      <c r="Y137" s="69">
        <f>VLOOKUP(D137,Sheet2!P:Q,2,FALSE)</f>
        <v>105</v>
      </c>
      <c r="AB137" s="4" t="str">
        <f>IF('表格编辑 '!D168="monster","普通","BOSS")</f>
        <v>BOSS</v>
      </c>
      <c r="AD137" s="50">
        <f>VLOOKUP(D237,映射!AK:AL,2,FALSE)</f>
        <v>4</v>
      </c>
      <c r="AE137" s="50" t="s">
        <v>45</v>
      </c>
      <c r="AF137" s="4">
        <f>VLOOKUP(AE137,映射!AN:AO,2,FALSE)</f>
        <v>1.3</v>
      </c>
      <c r="AG137" s="50">
        <v>2</v>
      </c>
      <c r="AH137" s="70">
        <v>1</v>
      </c>
      <c r="AI137" s="16">
        <f t="shared" si="32"/>
        <v>30005</v>
      </c>
      <c r="AJ137" s="16">
        <f t="shared" si="33"/>
        <v>98</v>
      </c>
      <c r="AK137" s="16">
        <f t="shared" si="34"/>
        <v>47</v>
      </c>
      <c r="AL137" s="16" t="str">
        <f t="shared" si="35"/>
        <v>雪域妖魔</v>
      </c>
      <c r="AM137" s="16">
        <f t="shared" si="36"/>
        <v>6271.2</v>
      </c>
      <c r="AN137" s="16">
        <f t="shared" si="37"/>
        <v>1137.5</v>
      </c>
      <c r="AO137" s="16">
        <f t="shared" si="45"/>
        <v>5133.7</v>
      </c>
      <c r="AP137" s="16">
        <f t="shared" si="38"/>
        <v>6008.7</v>
      </c>
      <c r="AQ137" s="16">
        <f t="shared" si="39"/>
        <v>742.3</v>
      </c>
      <c r="AR137" s="16">
        <f t="shared" si="40"/>
        <v>267</v>
      </c>
      <c r="AS137" s="16"/>
      <c r="AT137" s="16">
        <v>58.9</v>
      </c>
      <c r="AU137" s="16">
        <v>57.1</v>
      </c>
      <c r="AV137" s="16">
        <v>2.3</v>
      </c>
      <c r="AW137" s="16"/>
    </row>
    <row r="138" spans="1:49">
      <c r="A138" s="62">
        <f>'表格编辑 '!A169</f>
        <v>30006</v>
      </c>
      <c r="B138" s="62">
        <f>'表格编辑 '!B169</f>
        <v>99</v>
      </c>
      <c r="C138" s="62" t="str">
        <f>VLOOKUP(B138,映射!A:B,2,FALSE)</f>
        <v>红恶魔萨鲁</v>
      </c>
      <c r="D138" s="62">
        <f>'表格编辑 '!E169</f>
        <v>52</v>
      </c>
      <c r="E138" s="62">
        <f>ROUNDUP((VLOOKUP(B138,Sheet1!U:AA,3,FALSE)-2)*(0.042*(D138-1)+0.2)+0.4,0)</f>
        <v>71</v>
      </c>
      <c r="F138" s="62">
        <f>ROUNDUP((VLOOKUP(B138,Sheet1!U:AA,4,FALSE)-2)*(0.042*(D138-1)+0.2)+0.4,0)</f>
        <v>71</v>
      </c>
      <c r="G138" s="62">
        <f>ROUNDUP((VLOOKUP(B138,Sheet1!U:AA,5,FALSE)-2)*(0.042*(D138-1)+0.2)+0.4,0)</f>
        <v>36</v>
      </c>
      <c r="H138" s="62">
        <f>ROUNDUP((VLOOKUP(B138,Sheet1!U:AA,6,FALSE)-2)*(0.042*(D138-1)+0.2)+0.4,0)</f>
        <v>13</v>
      </c>
      <c r="I138" s="62">
        <f>ROUNDUP((VLOOKUP(B138,Sheet1!U:AA,7,FALSE)-2)*(0.042*(D138-1)+0.2)+0.4,0)</f>
        <v>36</v>
      </c>
      <c r="J138" s="62">
        <f>E138*8+F138*2+G138*3+H138*3+I138*1+VLOOKUP(B138,Sheet1!AU:AZ,2,FALSE)</f>
        <v>913</v>
      </c>
      <c r="K138" s="62">
        <f>E138*1+F138*2+G138*2+H138*2+I138*10+VLOOKUP(B138,Sheet1!AU:AZ,3,FALSE)</f>
        <v>691</v>
      </c>
      <c r="L138" s="62">
        <f>E138*0.1+F138*2+G138*0.2+H138*0.26+I138*0.1+VLOOKUP(B138,Sheet1!AU:AZ,4,FALSE)</f>
        <v>183.28</v>
      </c>
      <c r="M138" s="62">
        <f>E138*0.1+F138*0.2+G138*2+H138*0.2+I138*0.1+VLOOKUP(B138,Sheet1!AU:AZ,5,FALSE)</f>
        <v>119.5</v>
      </c>
      <c r="N138" s="62">
        <f>E138*0.1+F138*0.2+G138*0.2+H138*2+I138*0.1+VLOOKUP(B138,Sheet1!AU:AZ,6,FALSE)</f>
        <v>78.1</v>
      </c>
      <c r="O138" s="62">
        <f t="shared" si="46"/>
        <v>6.3</v>
      </c>
      <c r="P138" s="62">
        <f t="shared" si="47"/>
        <v>45.1</v>
      </c>
      <c r="R138" s="9">
        <f t="shared" si="41"/>
        <v>52</v>
      </c>
      <c r="S138" s="9">
        <f t="shared" si="30"/>
        <v>371</v>
      </c>
      <c r="T138" s="9">
        <f t="shared" si="31"/>
        <v>57.2</v>
      </c>
      <c r="U138" s="66">
        <f t="shared" si="42"/>
        <v>566</v>
      </c>
      <c r="V138" s="9">
        <f t="shared" si="43"/>
        <v>679.2</v>
      </c>
      <c r="W138" s="67">
        <f t="shared" si="44"/>
        <v>284</v>
      </c>
      <c r="Y138" s="69">
        <f>VLOOKUP(D138,Sheet2!P:Q,2,FALSE)</f>
        <v>120</v>
      </c>
      <c r="AB138" s="4" t="str">
        <f>IF('表格编辑 '!D169="monster","普通","BOSS")</f>
        <v>BOSS</v>
      </c>
      <c r="AD138" s="50">
        <f>VLOOKUP(D238,映射!AK:AL,2,FALSE)</f>
        <v>4</v>
      </c>
      <c r="AE138" s="50" t="s">
        <v>45</v>
      </c>
      <c r="AF138" s="4">
        <f>VLOOKUP(AE138,映射!AN:AO,2,FALSE)</f>
        <v>1.3</v>
      </c>
      <c r="AG138" s="50">
        <v>2</v>
      </c>
      <c r="AH138" s="70">
        <v>1</v>
      </c>
      <c r="AI138" s="16">
        <f t="shared" si="32"/>
        <v>30006</v>
      </c>
      <c r="AJ138" s="16">
        <f t="shared" si="33"/>
        <v>99</v>
      </c>
      <c r="AK138" s="16">
        <f t="shared" si="34"/>
        <v>52</v>
      </c>
      <c r="AL138" s="16" t="str">
        <f t="shared" si="35"/>
        <v>红恶魔萨鲁</v>
      </c>
      <c r="AM138" s="16">
        <f t="shared" si="36"/>
        <v>5886.4</v>
      </c>
      <c r="AN138" s="16">
        <f t="shared" si="37"/>
        <v>1186.9</v>
      </c>
      <c r="AO138" s="16">
        <f t="shared" si="45"/>
        <v>4699.5</v>
      </c>
      <c r="AP138" s="16">
        <f t="shared" si="38"/>
        <v>5612.5</v>
      </c>
      <c r="AQ138" s="16">
        <f t="shared" si="39"/>
        <v>898.3</v>
      </c>
      <c r="AR138" s="16">
        <f t="shared" si="40"/>
        <v>275</v>
      </c>
      <c r="AS138" s="16"/>
      <c r="AT138" s="16">
        <v>58.9</v>
      </c>
      <c r="AU138" s="16">
        <v>57.1</v>
      </c>
      <c r="AV138" s="16">
        <v>2.3</v>
      </c>
      <c r="AW138" s="16"/>
    </row>
    <row r="139" spans="1:49">
      <c r="A139" s="62">
        <f>'表格编辑 '!A170</f>
        <v>30007</v>
      </c>
      <c r="B139" s="62">
        <f>'表格编辑 '!B170</f>
        <v>100</v>
      </c>
      <c r="C139" s="62" t="str">
        <f>VLOOKUP(B139,映射!A:B,2,FALSE)</f>
        <v>盗王之王卡特</v>
      </c>
      <c r="D139" s="62">
        <f>'表格编辑 '!E170</f>
        <v>57</v>
      </c>
      <c r="E139" s="62">
        <f>ROUNDUP((VLOOKUP(B139,Sheet1!U:AA,3,FALSE)-2)*(0.042*(D139-1)+0.2)+0.4,0)</f>
        <v>103</v>
      </c>
      <c r="F139" s="62">
        <f>ROUNDUP((VLOOKUP(B139,Sheet1!U:AA,4,FALSE)-2)*(0.042*(D139-1)+0.2)+0.4,0)</f>
        <v>90</v>
      </c>
      <c r="G139" s="62">
        <f>ROUNDUP((VLOOKUP(B139,Sheet1!U:AA,5,FALSE)-2)*(0.042*(D139-1)+0.2)+0.4,0)</f>
        <v>26</v>
      </c>
      <c r="H139" s="62">
        <f>ROUNDUP((VLOOKUP(B139,Sheet1!U:AA,6,FALSE)-2)*(0.042*(D139-1)+0.2)+0.4,0)</f>
        <v>14</v>
      </c>
      <c r="I139" s="62">
        <f>ROUNDUP((VLOOKUP(B139,Sheet1!U:AA,7,FALSE)-2)*(0.042*(D139-1)+0.2)+0.4,0)</f>
        <v>14</v>
      </c>
      <c r="J139" s="62">
        <f>E139*8+F139*2+G139*3+H139*3+I139*1+VLOOKUP(B139,Sheet1!AU:AZ,2,FALSE)</f>
        <v>1158</v>
      </c>
      <c r="K139" s="62">
        <f>E139*1+F139*2+G139*2+H139*2+I139*10+VLOOKUP(B139,Sheet1!AU:AZ,3,FALSE)</f>
        <v>523</v>
      </c>
      <c r="L139" s="62">
        <f>E139*0.1+F139*2+G139*0.2+H139*0.26+I139*0.1+VLOOKUP(B139,Sheet1!AU:AZ,4,FALSE)</f>
        <v>220.54</v>
      </c>
      <c r="M139" s="62">
        <f>E139*0.1+F139*0.2+G139*2+H139*0.2+I139*0.1+VLOOKUP(B139,Sheet1!AU:AZ,5,FALSE)</f>
        <v>104.5</v>
      </c>
      <c r="N139" s="62">
        <f>E139*0.1+F139*0.2+G139*0.2+H139*2+I139*0.1+VLOOKUP(B139,Sheet1!AU:AZ,6,FALSE)</f>
        <v>82.9</v>
      </c>
      <c r="O139" s="62">
        <f t="shared" si="46"/>
        <v>-24.9</v>
      </c>
      <c r="P139" s="62">
        <f t="shared" si="47"/>
        <v>72.2</v>
      </c>
      <c r="R139" s="9">
        <f t="shared" si="41"/>
        <v>57</v>
      </c>
      <c r="S139" s="9">
        <f t="shared" si="30"/>
        <v>393.6</v>
      </c>
      <c r="T139" s="9">
        <f t="shared" si="31"/>
        <v>61.2</v>
      </c>
      <c r="U139" s="66">
        <f t="shared" si="42"/>
        <v>657</v>
      </c>
      <c r="V139" s="9">
        <f t="shared" si="43"/>
        <v>788.4</v>
      </c>
      <c r="W139" s="67">
        <f t="shared" si="44"/>
        <v>362</v>
      </c>
      <c r="Y139" s="69">
        <f>VLOOKUP(D139,Sheet2!P:Q,2,FALSE)</f>
        <v>120</v>
      </c>
      <c r="AB139" s="4" t="str">
        <f>IF('表格编辑 '!D170="monster","普通","BOSS")</f>
        <v>BOSS</v>
      </c>
      <c r="AD139" s="50">
        <f>VLOOKUP(D239,映射!AK:AL,2,FALSE)</f>
        <v>4</v>
      </c>
      <c r="AE139" s="50" t="s">
        <v>45</v>
      </c>
      <c r="AF139" s="4">
        <f>VLOOKUP(AE139,映射!AN:AO,2,FALSE)</f>
        <v>1.3</v>
      </c>
      <c r="AG139" s="50">
        <v>2</v>
      </c>
      <c r="AH139" s="70">
        <v>1</v>
      </c>
      <c r="AI139" s="16">
        <f t="shared" si="32"/>
        <v>30007</v>
      </c>
      <c r="AJ139" s="16">
        <f t="shared" si="33"/>
        <v>100</v>
      </c>
      <c r="AK139" s="16">
        <f t="shared" si="34"/>
        <v>57</v>
      </c>
      <c r="AL139" s="16" t="str">
        <f t="shared" si="35"/>
        <v>盗王之王卡特</v>
      </c>
      <c r="AM139" s="16">
        <f t="shared" si="36"/>
        <v>6832.8</v>
      </c>
      <c r="AN139" s="16">
        <f t="shared" si="37"/>
        <v>1505.4</v>
      </c>
      <c r="AO139" s="16">
        <f t="shared" si="45"/>
        <v>5327.4</v>
      </c>
      <c r="AP139" s="16">
        <f t="shared" si="38"/>
        <v>6485.4</v>
      </c>
      <c r="AQ139" s="16">
        <f t="shared" si="39"/>
        <v>679.9</v>
      </c>
      <c r="AR139" s="16">
        <f t="shared" si="40"/>
        <v>331</v>
      </c>
      <c r="AS139" s="16"/>
      <c r="AT139" s="16">
        <v>58.9</v>
      </c>
      <c r="AU139" s="16">
        <v>57.1</v>
      </c>
      <c r="AV139" s="16">
        <v>2.3</v>
      </c>
      <c r="AW139" s="16"/>
    </row>
    <row r="140" spans="1:49">
      <c r="A140" s="62">
        <f>'表格编辑 '!A171</f>
        <v>30008</v>
      </c>
      <c r="B140" s="62">
        <f>'表格编辑 '!B171</f>
        <v>101</v>
      </c>
      <c r="C140" s="62" t="str">
        <f>VLOOKUP(B140,映射!A:B,2,FALSE)</f>
        <v>远古黑龙王克格尔斯托</v>
      </c>
      <c r="D140" s="62">
        <f>'表格编辑 '!E171</f>
        <v>60</v>
      </c>
      <c r="E140" s="62">
        <f>ROUNDUP((VLOOKUP(B140,Sheet1!U:AA,3,FALSE)-2)*(0.042*(D140-1)+0.2)+0.4,0)</f>
        <v>100</v>
      </c>
      <c r="F140" s="62">
        <f>ROUNDUP((VLOOKUP(B140,Sheet1!U:AA,4,FALSE)-2)*(0.042*(D140-1)+0.2)+0.4,0)</f>
        <v>81</v>
      </c>
      <c r="G140" s="62">
        <f>ROUNDUP((VLOOKUP(B140,Sheet1!U:AA,5,FALSE)-2)*(0.042*(D140-1)+0.2)+0.4,0)</f>
        <v>33</v>
      </c>
      <c r="H140" s="62">
        <f>ROUNDUP((VLOOKUP(B140,Sheet1!U:AA,6,FALSE)-2)*(0.042*(D140-1)+0.2)+0.4,0)</f>
        <v>17</v>
      </c>
      <c r="I140" s="62">
        <f>ROUNDUP((VLOOKUP(B140,Sheet1!U:AA,7,FALSE)-2)*(0.042*(D140-1)+0.2)+0.4,0)</f>
        <v>41</v>
      </c>
      <c r="J140" s="62">
        <f>E140*8+F140*2+G140*3+H140*3+I140*1+VLOOKUP(B140,Sheet1!AU:AZ,2,FALSE)</f>
        <v>1173</v>
      </c>
      <c r="K140" s="62">
        <f>E140*1+F140*2+G140*2+H140*2+I140*10+VLOOKUP(B140,Sheet1!AU:AZ,3,FALSE)</f>
        <v>792</v>
      </c>
      <c r="L140" s="62">
        <f>E140*0.1+F140*2+G140*0.2+H140*0.26+I140*0.1+VLOOKUP(B140,Sheet1!AU:AZ,4,FALSE)</f>
        <v>207.12</v>
      </c>
      <c r="M140" s="62">
        <f>E140*0.1+F140*0.2+G140*2+H140*0.2+I140*0.1+VLOOKUP(B140,Sheet1!AU:AZ,5,FALSE)</f>
        <v>119.7</v>
      </c>
      <c r="N140" s="62">
        <f>E140*0.1+F140*0.2+G140*0.2+H140*2+I140*0.1+VLOOKUP(B140,Sheet1!AU:AZ,6,FALSE)</f>
        <v>90.9</v>
      </c>
      <c r="O140" s="62">
        <f t="shared" si="46"/>
        <v>-0.399999999999999</v>
      </c>
      <c r="P140" s="62">
        <f t="shared" si="47"/>
        <v>67.9</v>
      </c>
      <c r="R140" s="9">
        <f t="shared" si="41"/>
        <v>60</v>
      </c>
      <c r="S140" s="9">
        <f t="shared" si="30"/>
        <v>427.16</v>
      </c>
      <c r="T140" s="9">
        <f t="shared" si="31"/>
        <v>63.6</v>
      </c>
      <c r="U140" s="66">
        <f t="shared" si="42"/>
        <v>696</v>
      </c>
      <c r="V140" s="9">
        <f t="shared" si="43"/>
        <v>835.2</v>
      </c>
      <c r="W140" s="67">
        <f t="shared" si="44"/>
        <v>324</v>
      </c>
      <c r="Y140" s="69">
        <f>VLOOKUP(D140,Sheet2!P:Q,2,FALSE)</f>
        <v>140</v>
      </c>
      <c r="AB140" s="4" t="str">
        <f>IF('表格编辑 '!D171="monster","普通","BOSS")</f>
        <v>BOSS</v>
      </c>
      <c r="AD140" s="50">
        <f>VLOOKUP(D240,映射!AK:AL,2,FALSE)</f>
        <v>4</v>
      </c>
      <c r="AE140" s="50" t="s">
        <v>45</v>
      </c>
      <c r="AF140" s="4">
        <f>VLOOKUP(AE140,映射!AN:AO,2,FALSE)</f>
        <v>1.3</v>
      </c>
      <c r="AG140" s="50">
        <v>2</v>
      </c>
      <c r="AH140" s="70">
        <v>1</v>
      </c>
      <c r="AI140" s="16">
        <f t="shared" si="32"/>
        <v>30008</v>
      </c>
      <c r="AJ140" s="16">
        <f t="shared" si="33"/>
        <v>101</v>
      </c>
      <c r="AK140" s="16">
        <f t="shared" si="34"/>
        <v>60</v>
      </c>
      <c r="AL140" s="16" t="str">
        <f t="shared" si="35"/>
        <v>远古黑龙王克格尔斯托</v>
      </c>
      <c r="AM140" s="16">
        <f t="shared" si="36"/>
        <v>7238.4</v>
      </c>
      <c r="AN140" s="16">
        <f t="shared" si="37"/>
        <v>1524.9</v>
      </c>
      <c r="AO140" s="16">
        <f t="shared" si="45"/>
        <v>5713.5</v>
      </c>
      <c r="AP140" s="16">
        <f t="shared" si="38"/>
        <v>6886.5</v>
      </c>
      <c r="AQ140" s="16">
        <f t="shared" si="39"/>
        <v>1029.6</v>
      </c>
      <c r="AR140" s="16">
        <f t="shared" si="40"/>
        <v>311</v>
      </c>
      <c r="AS140" s="16"/>
      <c r="AT140" s="16">
        <v>58.9</v>
      </c>
      <c r="AU140" s="16">
        <v>57.1</v>
      </c>
      <c r="AV140" s="16">
        <v>2.3</v>
      </c>
      <c r="AW140" s="16"/>
    </row>
    <row r="141" spans="1:49">
      <c r="A141" s="62">
        <f>'表格编辑 '!A174</f>
        <v>20001</v>
      </c>
      <c r="B141" s="62">
        <f>'表格编辑 '!B174</f>
        <v>10131</v>
      </c>
      <c r="C141" s="62" t="str">
        <f>VLOOKUP(B141,映射!A:B,2,FALSE)</f>
        <v>蜥蝪战士</v>
      </c>
      <c r="D141" s="62">
        <f>'表格编辑 '!E174</f>
        <v>24</v>
      </c>
      <c r="E141" s="62">
        <f>ROUNDUP((VLOOKUP(B141,Sheet1!U:AA,3,FALSE)-2)*(0.042*(D141-1)+0.2)+0.4,0)</f>
        <v>24</v>
      </c>
      <c r="F141" s="62">
        <f>ROUNDUP((VLOOKUP(B141,Sheet1!U:AA,4,FALSE)-2)*(0.042*(D141-1)+0.2)+0.4,0)</f>
        <v>36</v>
      </c>
      <c r="G141" s="62">
        <f>ROUNDUP((VLOOKUP(B141,Sheet1!U:AA,5,FALSE)-2)*(0.042*(D141-1)+0.2)+0.4,0)</f>
        <v>36</v>
      </c>
      <c r="H141" s="62">
        <f>ROUNDUP((VLOOKUP(B141,Sheet1!U:AA,6,FALSE)-2)*(0.042*(D141-1)+0.2)+0.4,0)</f>
        <v>13</v>
      </c>
      <c r="I141" s="62">
        <f>ROUNDUP((VLOOKUP(B141,Sheet1!U:AA,7,FALSE)-2)*(0.042*(D141-1)+0.2)+0.4,0)</f>
        <v>24</v>
      </c>
      <c r="J141" s="62">
        <f>E141*8+F141*2+G141*3+H141*3+I141*1+VLOOKUP(B141,Sheet1!AU:AZ,2,FALSE)</f>
        <v>483</v>
      </c>
      <c r="K141" s="62">
        <f>E141*1+F141*2+G141*2+H141*2+I141*10+VLOOKUP(B141,Sheet1!AU:AZ,3,FALSE)</f>
        <v>470</v>
      </c>
      <c r="L141" s="62">
        <f>E141*0.1+F141*2+G141*0.2+H141*0.26+I141*0.1+VLOOKUP(B141,Sheet1!AU:AZ,4,FALSE)</f>
        <v>123.38</v>
      </c>
      <c r="M141" s="62">
        <f>E141*0.1+F141*0.2+G141*2+H141*0.2+I141*0.1+VLOOKUP(B141,Sheet1!AU:AZ,5,FALSE)</f>
        <v>122.6</v>
      </c>
      <c r="N141" s="62">
        <f>E141*0.1+F141*0.2+G141*0.2+H141*2+I141*0.1+VLOOKUP(B141,Sheet1!AU:AZ,6,FALSE)</f>
        <v>64.2</v>
      </c>
      <c r="O141" s="62">
        <f t="shared" si="46"/>
        <v>14.3</v>
      </c>
      <c r="P141" s="62">
        <f t="shared" si="47"/>
        <v>12.2</v>
      </c>
      <c r="R141" s="9">
        <f t="shared" si="41"/>
        <v>24</v>
      </c>
      <c r="S141" s="9">
        <f t="shared" si="30"/>
        <v>162.44</v>
      </c>
      <c r="T141" s="9">
        <f t="shared" si="31"/>
        <v>34.8</v>
      </c>
      <c r="U141" s="66">
        <f t="shared" si="42"/>
        <v>149</v>
      </c>
      <c r="V141" s="9">
        <f t="shared" si="43"/>
        <v>178.8</v>
      </c>
      <c r="W141" s="67">
        <f t="shared" si="44"/>
        <v>201</v>
      </c>
      <c r="Y141" s="69">
        <f>VLOOKUP(D141,Sheet2!P:Q,2,FALSE)</f>
        <v>38</v>
      </c>
      <c r="AB141" s="4" t="str">
        <f>IF('表格编辑 '!D174="monster","普通","BOSS")</f>
        <v>普通</v>
      </c>
      <c r="AD141" s="50">
        <f>VLOOKUP(D141,映射!AK:AL,2,FALSE)</f>
        <v>3</v>
      </c>
      <c r="AE141" s="50" t="s">
        <v>21</v>
      </c>
      <c r="AF141" s="4">
        <f>VLOOKUP(AE141,映射!AN:AO,2,FALSE)</f>
        <v>1</v>
      </c>
      <c r="AG141" s="50">
        <v>1</v>
      </c>
      <c r="AH141" s="70">
        <v>0</v>
      </c>
      <c r="AI141" s="16">
        <f t="shared" si="32"/>
        <v>20001</v>
      </c>
      <c r="AJ141" s="16">
        <f t="shared" si="33"/>
        <v>10131</v>
      </c>
      <c r="AK141" s="16">
        <f t="shared" si="34"/>
        <v>24</v>
      </c>
      <c r="AL141" s="16" t="str">
        <f t="shared" si="35"/>
        <v>蜥蝪战士</v>
      </c>
      <c r="AM141" s="16">
        <f t="shared" si="36"/>
        <v>447</v>
      </c>
      <c r="AN141" s="16">
        <f t="shared" si="37"/>
        <v>483</v>
      </c>
      <c r="AO141" s="16">
        <f t="shared" si="45"/>
        <v>-36</v>
      </c>
      <c r="AP141" s="16">
        <f t="shared" si="38"/>
        <v>447</v>
      </c>
      <c r="AQ141" s="16">
        <f t="shared" si="39"/>
        <v>470</v>
      </c>
      <c r="AR141" s="16">
        <f t="shared" si="40"/>
        <v>124</v>
      </c>
      <c r="AS141" s="16"/>
      <c r="AT141" s="16">
        <v>64.2</v>
      </c>
      <c r="AU141" s="16">
        <v>33.6</v>
      </c>
      <c r="AV141" s="16">
        <v>4.3</v>
      </c>
      <c r="AW141" s="16"/>
    </row>
    <row r="142" spans="1:49">
      <c r="A142" s="62">
        <f>'表格编辑 '!A175</f>
        <v>20002</v>
      </c>
      <c r="B142" s="62">
        <f>'表格编辑 '!B175</f>
        <v>10130</v>
      </c>
      <c r="C142" s="62" t="str">
        <f>VLOOKUP(B142,映射!A:B,2,FALSE)</f>
        <v>黄金螃蟹</v>
      </c>
      <c r="D142" s="62">
        <f>'表格编辑 '!E175</f>
        <v>24</v>
      </c>
      <c r="E142" s="62">
        <f>ROUNDUP((VLOOKUP(B142,Sheet1!U:AA,3,FALSE)-2)*(0.042*(D142-1)+0.2)+0.4,0)</f>
        <v>24</v>
      </c>
      <c r="F142" s="62">
        <f>ROUNDUP((VLOOKUP(B142,Sheet1!U:AA,4,FALSE)-2)*(0.042*(D142-1)+0.2)+0.4,0)</f>
        <v>51</v>
      </c>
      <c r="G142" s="62">
        <f>ROUNDUP((VLOOKUP(B142,Sheet1!U:AA,5,FALSE)-2)*(0.042*(D142-1)+0.2)+0.4,0)</f>
        <v>45</v>
      </c>
      <c r="H142" s="62">
        <f>ROUNDUP((VLOOKUP(B142,Sheet1!U:AA,6,FALSE)-2)*(0.042*(D142-1)+0.2)+0.4,0)</f>
        <v>20</v>
      </c>
      <c r="I142" s="62">
        <f>ROUNDUP((VLOOKUP(B142,Sheet1!U:AA,7,FALSE)-2)*(0.042*(D142-1)+0.2)+0.4,0)</f>
        <v>28</v>
      </c>
      <c r="J142" s="62">
        <f>E142*8+F142*2+G142*3+H142*3+I142*1+VLOOKUP(B142,Sheet1!AU:AZ,2,FALSE)</f>
        <v>576</v>
      </c>
      <c r="K142" s="62">
        <f>E142*1+F142*2+G142*2+H142*2+I142*10+VLOOKUP(B142,Sheet1!AU:AZ,3,FALSE)</f>
        <v>586</v>
      </c>
      <c r="L142" s="62">
        <f>E142*0.1+F142*2+G142*0.2+H142*0.26+I142*0.1+VLOOKUP(B142,Sheet1!AU:AZ,4,FALSE)</f>
        <v>180.4</v>
      </c>
      <c r="M142" s="62">
        <f>E142*0.1+F142*0.2+G142*2+H142*0.2+I142*0.1+VLOOKUP(B142,Sheet1!AU:AZ,5,FALSE)</f>
        <v>162.4</v>
      </c>
      <c r="N142" s="62">
        <f>E142*0.1+F142*0.2+G142*0.2+H142*2+I142*0.1+VLOOKUP(B142,Sheet1!AU:AZ,6,FALSE)</f>
        <v>91.4</v>
      </c>
      <c r="O142" s="62">
        <f t="shared" si="46"/>
        <v>17.1</v>
      </c>
      <c r="P142" s="62">
        <f t="shared" si="47"/>
        <v>10.8</v>
      </c>
      <c r="R142" s="9">
        <f t="shared" si="41"/>
        <v>24</v>
      </c>
      <c r="S142" s="9">
        <f t="shared" si="30"/>
        <v>162.44</v>
      </c>
      <c r="T142" s="9">
        <f t="shared" si="31"/>
        <v>34.8</v>
      </c>
      <c r="U142" s="66">
        <f t="shared" si="42"/>
        <v>122</v>
      </c>
      <c r="V142" s="9">
        <f t="shared" si="43"/>
        <v>146.4</v>
      </c>
      <c r="W142" s="67">
        <f t="shared" si="44"/>
        <v>343</v>
      </c>
      <c r="Y142" s="69">
        <f>VLOOKUP(D142,Sheet2!P:Q,2,FALSE)</f>
        <v>38</v>
      </c>
      <c r="AB142" s="4" t="str">
        <f>IF('表格编辑 '!D175="monster","普通","BOSS")</f>
        <v>普通</v>
      </c>
      <c r="AD142" s="50">
        <f>VLOOKUP(D142,映射!AK:AL,2,FALSE)</f>
        <v>3</v>
      </c>
      <c r="AE142" s="50" t="s">
        <v>21</v>
      </c>
      <c r="AF142" s="4">
        <f>VLOOKUP(AE142,映射!AN:AO,2,FALSE)</f>
        <v>1</v>
      </c>
      <c r="AG142" s="50">
        <v>1</v>
      </c>
      <c r="AH142" s="70">
        <v>0</v>
      </c>
      <c r="AI142" s="16">
        <f t="shared" si="32"/>
        <v>20002</v>
      </c>
      <c r="AJ142" s="16">
        <f t="shared" si="33"/>
        <v>10130</v>
      </c>
      <c r="AK142" s="16">
        <f t="shared" si="34"/>
        <v>24</v>
      </c>
      <c r="AL142" s="16" t="str">
        <f t="shared" si="35"/>
        <v>黄金螃蟹</v>
      </c>
      <c r="AM142" s="16">
        <f t="shared" si="36"/>
        <v>366</v>
      </c>
      <c r="AN142" s="16">
        <f t="shared" si="37"/>
        <v>576</v>
      </c>
      <c r="AO142" s="16">
        <f t="shared" si="45"/>
        <v>-210</v>
      </c>
      <c r="AP142" s="16">
        <f t="shared" si="38"/>
        <v>366</v>
      </c>
      <c r="AQ142" s="16">
        <f t="shared" si="39"/>
        <v>586</v>
      </c>
      <c r="AR142" s="16">
        <f t="shared" si="40"/>
        <v>181</v>
      </c>
      <c r="AS142" s="16"/>
      <c r="AT142" s="16">
        <v>66.8</v>
      </c>
      <c r="AU142" s="16">
        <v>23.6</v>
      </c>
      <c r="AV142" s="16">
        <v>5.4</v>
      </c>
      <c r="AW142" s="16"/>
    </row>
    <row r="143" spans="1:49">
      <c r="A143" s="62">
        <f>'表格编辑 '!A176</f>
        <v>20003</v>
      </c>
      <c r="B143" s="62">
        <f>'表格编辑 '!B176</f>
        <v>10052</v>
      </c>
      <c r="C143" s="62" t="str">
        <f>VLOOKUP(B143,映射!A:B,2,FALSE)</f>
        <v>恶魔蝙蝠</v>
      </c>
      <c r="D143" s="62">
        <f>'表格编辑 '!E176</f>
        <v>24</v>
      </c>
      <c r="E143" s="62">
        <f>ROUNDUP((VLOOKUP(B143,Sheet1!U:AA,3,FALSE)-2)*(0.042*(D143-1)+0.2)+0.4,0)</f>
        <v>20</v>
      </c>
      <c r="F143" s="62">
        <f>ROUNDUP((VLOOKUP(B143,Sheet1!U:AA,4,FALSE)-2)*(0.042*(D143-1)+0.2)+0.4,0)</f>
        <v>44</v>
      </c>
      <c r="G143" s="62">
        <f>ROUNDUP((VLOOKUP(B143,Sheet1!U:AA,5,FALSE)-2)*(0.042*(D143-1)+0.2)+0.4,0)</f>
        <v>16</v>
      </c>
      <c r="H143" s="62">
        <f>ROUNDUP((VLOOKUP(B143,Sheet1!U:AA,6,FALSE)-2)*(0.042*(D143-1)+0.2)+0.4,0)</f>
        <v>38</v>
      </c>
      <c r="I143" s="62">
        <f>ROUNDUP((VLOOKUP(B143,Sheet1!U:AA,7,FALSE)-2)*(0.042*(D143-1)+0.2)+0.4,0)</f>
        <v>32</v>
      </c>
      <c r="J143" s="62">
        <f>E143*8+F143*2+G143*3+H143*3+I143*1+VLOOKUP(B143,Sheet1!AU:AZ,2,FALSE)</f>
        <v>482</v>
      </c>
      <c r="K143" s="62">
        <f>E143*1+F143*2+G143*2+H143*2+I143*10+VLOOKUP(B143,Sheet1!AU:AZ,3,FALSE)</f>
        <v>585</v>
      </c>
      <c r="L143" s="62">
        <f>E143*0.1+F143*2+G143*0.2+H143*0.26+I143*0.1+VLOOKUP(B143,Sheet1!AU:AZ,4,FALSE)</f>
        <v>151.28</v>
      </c>
      <c r="M143" s="62">
        <f>E143*0.1+F143*0.2+G143*2+H143*0.2+I143*0.1+VLOOKUP(B143,Sheet1!AU:AZ,5,FALSE)</f>
        <v>70.6</v>
      </c>
      <c r="N143" s="62">
        <f>E143*0.1+F143*0.2+G143*0.2+H143*2+I143*0.1+VLOOKUP(B143,Sheet1!AU:AZ,6,FALSE)</f>
        <v>142.2</v>
      </c>
      <c r="O143" s="62">
        <f t="shared" si="46"/>
        <v>14.6</v>
      </c>
      <c r="P143" s="62">
        <f t="shared" si="47"/>
        <v>14.4</v>
      </c>
      <c r="R143" s="9">
        <f t="shared" si="41"/>
        <v>24</v>
      </c>
      <c r="S143" s="9">
        <f t="shared" si="30"/>
        <v>162.44</v>
      </c>
      <c r="T143" s="9">
        <f t="shared" si="31"/>
        <v>34.8</v>
      </c>
      <c r="U143" s="66">
        <f t="shared" si="42"/>
        <v>212</v>
      </c>
      <c r="V143" s="9">
        <f t="shared" si="43"/>
        <v>254.4</v>
      </c>
      <c r="W143" s="67">
        <f t="shared" si="44"/>
        <v>269</v>
      </c>
      <c r="Y143" s="69">
        <f>VLOOKUP(D143,Sheet2!P:Q,2,FALSE)</f>
        <v>38</v>
      </c>
      <c r="AB143" s="4" t="str">
        <f>IF('表格编辑 '!D176="monster","普通","BOSS")</f>
        <v>普通</v>
      </c>
      <c r="AD143" s="50">
        <f>VLOOKUP(D143,映射!AK:AL,2,FALSE)</f>
        <v>3</v>
      </c>
      <c r="AE143" s="50" t="s">
        <v>21</v>
      </c>
      <c r="AF143" s="4">
        <f>VLOOKUP(AE143,映射!AN:AO,2,FALSE)</f>
        <v>1</v>
      </c>
      <c r="AG143" s="50">
        <v>1</v>
      </c>
      <c r="AH143" s="70">
        <v>0</v>
      </c>
      <c r="AI143" s="16">
        <f t="shared" si="32"/>
        <v>20003</v>
      </c>
      <c r="AJ143" s="16">
        <f t="shared" si="33"/>
        <v>10052</v>
      </c>
      <c r="AK143" s="16">
        <f t="shared" si="34"/>
        <v>24</v>
      </c>
      <c r="AL143" s="16" t="str">
        <f t="shared" si="35"/>
        <v>恶魔蝙蝠</v>
      </c>
      <c r="AM143" s="16">
        <f t="shared" si="36"/>
        <v>636</v>
      </c>
      <c r="AN143" s="16">
        <f t="shared" si="37"/>
        <v>482</v>
      </c>
      <c r="AO143" s="16">
        <f t="shared" si="45"/>
        <v>154</v>
      </c>
      <c r="AP143" s="16">
        <f t="shared" si="38"/>
        <v>636</v>
      </c>
      <c r="AQ143" s="16">
        <f t="shared" si="39"/>
        <v>585</v>
      </c>
      <c r="AR143" s="16">
        <f t="shared" si="40"/>
        <v>152</v>
      </c>
      <c r="AS143" s="16"/>
      <c r="AT143" s="16">
        <v>29.6</v>
      </c>
      <c r="AU143" s="16">
        <v>58.4</v>
      </c>
      <c r="AV143" s="16">
        <v>9.3</v>
      </c>
      <c r="AW143" s="16"/>
    </row>
    <row r="144" spans="1:49">
      <c r="A144" s="62">
        <f>'表格编辑 '!A177</f>
        <v>20004</v>
      </c>
      <c r="B144" s="62">
        <f>'表格编辑 '!B177</f>
        <v>10144</v>
      </c>
      <c r="C144" s="62" t="str">
        <f>VLOOKUP(B144,映射!A:B,2,FALSE)</f>
        <v>哥布林</v>
      </c>
      <c r="D144" s="62">
        <f>'表格编辑 '!E177</f>
        <v>24</v>
      </c>
      <c r="E144" s="62">
        <f>ROUNDUP((VLOOKUP(B144,Sheet1!U:AA,3,FALSE)-2)*(0.042*(D144-1)+0.2)+0.4,0)</f>
        <v>30</v>
      </c>
      <c r="F144" s="62">
        <f>ROUNDUP((VLOOKUP(B144,Sheet1!U:AA,4,FALSE)-2)*(0.042*(D144-1)+0.2)+0.4,0)</f>
        <v>30</v>
      </c>
      <c r="G144" s="62">
        <f>ROUNDUP((VLOOKUP(B144,Sheet1!U:AA,5,FALSE)-2)*(0.042*(D144-1)+0.2)+0.4,0)</f>
        <v>30</v>
      </c>
      <c r="H144" s="62">
        <f>ROUNDUP((VLOOKUP(B144,Sheet1!U:AA,6,FALSE)-2)*(0.042*(D144-1)+0.2)+0.4,0)</f>
        <v>18</v>
      </c>
      <c r="I144" s="62">
        <f>ROUNDUP((VLOOKUP(B144,Sheet1!U:AA,7,FALSE)-2)*(0.042*(D144-1)+0.2)+0.4,0)</f>
        <v>7</v>
      </c>
      <c r="J144" s="62">
        <f>E144*8+F144*2+G144*3+H144*3+I144*1+VLOOKUP(B144,Sheet1!AU:AZ,2,FALSE)</f>
        <v>471</v>
      </c>
      <c r="K144" s="62">
        <f>E144*1+F144*2+G144*2+H144*2+I144*10+VLOOKUP(B144,Sheet1!AU:AZ,3,FALSE)</f>
        <v>276</v>
      </c>
      <c r="L144" s="62">
        <f>E144*0.1+F144*2+G144*0.2+H144*0.26+I144*0.1+VLOOKUP(B144,Sheet1!AU:AZ,4,FALSE)</f>
        <v>94.38</v>
      </c>
      <c r="M144" s="62">
        <f>E144*0.1+F144*0.2+G144*2+H144*0.2+I144*0.1+VLOOKUP(B144,Sheet1!AU:AZ,5,FALSE)</f>
        <v>93.3</v>
      </c>
      <c r="N144" s="62">
        <f>E144*0.1+F144*0.2+G144*0.2+H144*2+I144*0.1+VLOOKUP(B144,Sheet1!AU:AZ,6,FALSE)</f>
        <v>71.7</v>
      </c>
      <c r="O144" s="62">
        <f t="shared" si="46"/>
        <v>-2.2</v>
      </c>
      <c r="P144" s="62">
        <f t="shared" si="47"/>
        <v>20.9</v>
      </c>
      <c r="R144" s="9">
        <f t="shared" si="41"/>
        <v>24</v>
      </c>
      <c r="S144" s="9">
        <f t="shared" si="30"/>
        <v>162.44</v>
      </c>
      <c r="T144" s="9">
        <f t="shared" si="31"/>
        <v>34.8</v>
      </c>
      <c r="U144" s="66">
        <f t="shared" si="42"/>
        <v>179</v>
      </c>
      <c r="V144" s="9">
        <f t="shared" si="43"/>
        <v>214.8</v>
      </c>
      <c r="W144" s="67">
        <f t="shared" si="44"/>
        <v>135</v>
      </c>
      <c r="Y144" s="69">
        <f>VLOOKUP(D144,Sheet2!P:Q,2,FALSE)</f>
        <v>38</v>
      </c>
      <c r="AB144" s="4" t="str">
        <f>IF('表格编辑 '!D177="monster","普通","BOSS")</f>
        <v>普通</v>
      </c>
      <c r="AD144" s="50">
        <f>VLOOKUP(D144,映射!AK:AL,2,FALSE)</f>
        <v>3</v>
      </c>
      <c r="AE144" s="50" t="s">
        <v>21</v>
      </c>
      <c r="AF144" s="4">
        <f>VLOOKUP(AE144,映射!AN:AO,2,FALSE)</f>
        <v>1</v>
      </c>
      <c r="AG144" s="50">
        <v>1</v>
      </c>
      <c r="AH144" s="70">
        <v>0</v>
      </c>
      <c r="AI144" s="16">
        <f t="shared" si="32"/>
        <v>20004</v>
      </c>
      <c r="AJ144" s="16">
        <f t="shared" si="33"/>
        <v>10144</v>
      </c>
      <c r="AK144" s="16">
        <f t="shared" si="34"/>
        <v>24</v>
      </c>
      <c r="AL144" s="16" t="str">
        <f t="shared" si="35"/>
        <v>哥布林</v>
      </c>
      <c r="AM144" s="16">
        <f t="shared" si="36"/>
        <v>537</v>
      </c>
      <c r="AN144" s="16">
        <f t="shared" si="37"/>
        <v>471</v>
      </c>
      <c r="AO144" s="16">
        <f t="shared" si="45"/>
        <v>66</v>
      </c>
      <c r="AP144" s="16">
        <f t="shared" si="38"/>
        <v>537</v>
      </c>
      <c r="AQ144" s="16">
        <f t="shared" si="39"/>
        <v>276</v>
      </c>
      <c r="AR144" s="16">
        <f t="shared" si="40"/>
        <v>95</v>
      </c>
      <c r="AS144" s="16"/>
      <c r="AT144" s="16">
        <v>56.2</v>
      </c>
      <c r="AU144" s="16">
        <v>40</v>
      </c>
      <c r="AV144" s="16">
        <v>-2</v>
      </c>
      <c r="AW144" s="16"/>
    </row>
    <row r="145" spans="1:49">
      <c r="A145" s="62">
        <f>'表格编辑 '!A178</f>
        <v>20005</v>
      </c>
      <c r="B145" s="62">
        <f>'表格编辑 '!B178</f>
        <v>10101</v>
      </c>
      <c r="C145" s="62" t="str">
        <f>VLOOKUP(B145,映射!A:B,2,FALSE)</f>
        <v>风精</v>
      </c>
      <c r="D145" s="62">
        <f>'表格编辑 '!E178</f>
        <v>24</v>
      </c>
      <c r="E145" s="62">
        <f>ROUNDUP((VLOOKUP(B145,Sheet1!U:AA,3,FALSE)-2)*(0.042*(D145-1)+0.2)+0.4,0)</f>
        <v>34</v>
      </c>
      <c r="F145" s="62">
        <f>ROUNDUP((VLOOKUP(B145,Sheet1!U:AA,4,FALSE)-2)*(0.042*(D145-1)+0.2)+0.4,0)</f>
        <v>34</v>
      </c>
      <c r="G145" s="62">
        <f>ROUNDUP((VLOOKUP(B145,Sheet1!U:AA,5,FALSE)-2)*(0.042*(D145-1)+0.2)+0.4,0)</f>
        <v>22</v>
      </c>
      <c r="H145" s="62">
        <f>ROUNDUP((VLOOKUP(B145,Sheet1!U:AA,6,FALSE)-2)*(0.042*(D145-1)+0.2)+0.4,0)</f>
        <v>34</v>
      </c>
      <c r="I145" s="62">
        <f>ROUNDUP((VLOOKUP(B145,Sheet1!U:AA,7,FALSE)-2)*(0.042*(D145-1)+0.2)+0.4,0)</f>
        <v>34</v>
      </c>
      <c r="J145" s="62">
        <f>E145*8+F145*2+G145*3+H145*3+I145*1+VLOOKUP(B145,Sheet1!AU:AZ,2,FALSE)</f>
        <v>610</v>
      </c>
      <c r="K145" s="62">
        <f>E145*1+F145*2+G145*2+H145*2+I145*10+VLOOKUP(B145,Sheet1!AU:AZ,3,FALSE)</f>
        <v>605</v>
      </c>
      <c r="L145" s="62">
        <f>E145*0.1+F145*2+G145*0.2+H145*0.26+I145*0.1+VLOOKUP(B145,Sheet1!AU:AZ,4,FALSE)</f>
        <v>122.04</v>
      </c>
      <c r="M145" s="62">
        <f>E145*0.1+F145*0.2+G145*2+H145*0.2+I145*0.1+VLOOKUP(B145,Sheet1!AU:AZ,5,FALSE)</f>
        <v>87.4</v>
      </c>
      <c r="N145" s="62">
        <f>E145*0.1+F145*0.2+G145*0.2+H145*2+I145*0.1+VLOOKUP(B145,Sheet1!AU:AZ,6,FALSE)</f>
        <v>127</v>
      </c>
      <c r="O145" s="62">
        <f t="shared" si="46"/>
        <v>14.6</v>
      </c>
      <c r="P145" s="62">
        <f t="shared" si="47"/>
        <v>25</v>
      </c>
      <c r="R145" s="9">
        <f t="shared" si="41"/>
        <v>24</v>
      </c>
      <c r="S145" s="9">
        <f t="shared" si="30"/>
        <v>162.44</v>
      </c>
      <c r="T145" s="9">
        <f t="shared" si="31"/>
        <v>34.8</v>
      </c>
      <c r="U145" s="66">
        <f t="shared" si="42"/>
        <v>186</v>
      </c>
      <c r="V145" s="9">
        <f t="shared" si="43"/>
        <v>223.2</v>
      </c>
      <c r="W145" s="67">
        <f t="shared" si="44"/>
        <v>198</v>
      </c>
      <c r="Y145" s="69">
        <f>VLOOKUP(D145,Sheet2!P:Q,2,FALSE)</f>
        <v>38</v>
      </c>
      <c r="AB145" s="4" t="str">
        <f>IF('表格编辑 '!D178="monster","普通","BOSS")</f>
        <v>普通</v>
      </c>
      <c r="AD145" s="50">
        <f>VLOOKUP(D145,映射!AK:AL,2,FALSE)</f>
        <v>3</v>
      </c>
      <c r="AE145" s="50" t="s">
        <v>21</v>
      </c>
      <c r="AF145" s="4">
        <f>VLOOKUP(AE145,映射!AN:AO,2,FALSE)</f>
        <v>1</v>
      </c>
      <c r="AG145" s="50">
        <v>1</v>
      </c>
      <c r="AH145" s="70">
        <v>0</v>
      </c>
      <c r="AI145" s="16">
        <f t="shared" si="32"/>
        <v>20005</v>
      </c>
      <c r="AJ145" s="16">
        <f t="shared" si="33"/>
        <v>10101</v>
      </c>
      <c r="AK145" s="16">
        <f t="shared" si="34"/>
        <v>24</v>
      </c>
      <c r="AL145" s="16" t="str">
        <f t="shared" si="35"/>
        <v>风精</v>
      </c>
      <c r="AM145" s="16">
        <f t="shared" si="36"/>
        <v>558</v>
      </c>
      <c r="AN145" s="16">
        <f t="shared" si="37"/>
        <v>610</v>
      </c>
      <c r="AO145" s="16">
        <f t="shared" si="45"/>
        <v>-52</v>
      </c>
      <c r="AP145" s="16">
        <f t="shared" si="38"/>
        <v>558</v>
      </c>
      <c r="AQ145" s="16">
        <f t="shared" si="39"/>
        <v>605</v>
      </c>
      <c r="AR145" s="16">
        <f t="shared" si="40"/>
        <v>123</v>
      </c>
      <c r="AS145" s="16"/>
      <c r="AT145" s="16">
        <v>54.6</v>
      </c>
      <c r="AU145" s="16">
        <v>54.6</v>
      </c>
      <c r="AV145" s="16">
        <v>10.5</v>
      </c>
      <c r="AW145" s="16"/>
    </row>
    <row r="146" spans="1:49">
      <c r="A146" s="62">
        <f>'表格编辑 '!A179</f>
        <v>20006</v>
      </c>
      <c r="B146" s="62">
        <f>'表格编辑 '!B179</f>
        <v>10058</v>
      </c>
      <c r="C146" s="62" t="str">
        <f>VLOOKUP(B146,映射!A:B,2,FALSE)</f>
        <v>兔耳蝙蝠</v>
      </c>
      <c r="D146" s="62">
        <f>'表格编辑 '!E179</f>
        <v>24</v>
      </c>
      <c r="E146" s="62">
        <f>ROUNDUP((VLOOKUP(B146,Sheet1!U:AA,3,FALSE)-2)*(0.042*(D146-1)+0.2)+0.4,0)</f>
        <v>23</v>
      </c>
      <c r="F146" s="62">
        <f>ROUNDUP((VLOOKUP(B146,Sheet1!U:AA,4,FALSE)-2)*(0.042*(D146-1)+0.2)+0.4,0)</f>
        <v>29</v>
      </c>
      <c r="G146" s="62">
        <f>ROUNDUP((VLOOKUP(B146,Sheet1!U:AA,5,FALSE)-2)*(0.042*(D146-1)+0.2)+0.4,0)</f>
        <v>20</v>
      </c>
      <c r="H146" s="62">
        <f>ROUNDUP((VLOOKUP(B146,Sheet1!U:AA,6,FALSE)-2)*(0.042*(D146-1)+0.2)+0.4,0)</f>
        <v>35</v>
      </c>
      <c r="I146" s="62">
        <f>ROUNDUP((VLOOKUP(B146,Sheet1!U:AA,7,FALSE)-2)*(0.042*(D146-1)+0.2)+0.4,0)</f>
        <v>15</v>
      </c>
      <c r="J146" s="62">
        <f>E146*8+F146*2+G146*3+H146*3+I146*1+VLOOKUP(B146,Sheet1!AU:AZ,2,FALSE)</f>
        <v>466</v>
      </c>
      <c r="K146" s="62">
        <f>E146*1+F146*2+G146*2+H146*2+I146*10+VLOOKUP(B146,Sheet1!AU:AZ,3,FALSE)</f>
        <v>364</v>
      </c>
      <c r="L146" s="62">
        <f>E146*0.1+F146*2+G146*0.2+H146*0.26+I146*0.1+VLOOKUP(B146,Sheet1!AU:AZ,4,FALSE)</f>
        <v>102.9</v>
      </c>
      <c r="M146" s="62">
        <f>E146*0.1+F146*0.2+G146*2+H146*0.2+I146*0.1+VLOOKUP(B146,Sheet1!AU:AZ,5,FALSE)</f>
        <v>74.6</v>
      </c>
      <c r="N146" s="62">
        <f>E146*0.1+F146*0.2+G146*0.2+H146*2+I146*0.1+VLOOKUP(B146,Sheet1!AU:AZ,6,FALSE)</f>
        <v>133.6</v>
      </c>
      <c r="O146" s="62">
        <f t="shared" si="46"/>
        <v>2.7</v>
      </c>
      <c r="P146" s="62">
        <f t="shared" si="47"/>
        <v>19</v>
      </c>
      <c r="R146" s="9">
        <f t="shared" si="41"/>
        <v>24</v>
      </c>
      <c r="S146" s="9">
        <f t="shared" si="30"/>
        <v>162.44</v>
      </c>
      <c r="T146" s="9">
        <f t="shared" si="31"/>
        <v>34.8</v>
      </c>
      <c r="U146" s="66">
        <f t="shared" si="42"/>
        <v>205</v>
      </c>
      <c r="V146" s="9">
        <f t="shared" si="43"/>
        <v>246</v>
      </c>
      <c r="W146" s="67">
        <f t="shared" si="44"/>
        <v>154</v>
      </c>
      <c r="Y146" s="69">
        <f>VLOOKUP(D146,Sheet2!P:Q,2,FALSE)</f>
        <v>38</v>
      </c>
      <c r="AB146" s="4" t="str">
        <f>IF('表格编辑 '!D179="monster","普通","BOSS")</f>
        <v>普通</v>
      </c>
      <c r="AD146" s="50">
        <f>VLOOKUP(D146,映射!AK:AL,2,FALSE)</f>
        <v>3</v>
      </c>
      <c r="AE146" s="50" t="s">
        <v>21</v>
      </c>
      <c r="AF146" s="4">
        <f>VLOOKUP(AE146,映射!AN:AO,2,FALSE)</f>
        <v>1</v>
      </c>
      <c r="AG146" s="50">
        <v>1</v>
      </c>
      <c r="AH146" s="70">
        <v>0</v>
      </c>
      <c r="AI146" s="16">
        <f t="shared" si="32"/>
        <v>20006</v>
      </c>
      <c r="AJ146" s="16">
        <f t="shared" si="33"/>
        <v>10058</v>
      </c>
      <c r="AK146" s="16">
        <f t="shared" si="34"/>
        <v>24</v>
      </c>
      <c r="AL146" s="16" t="str">
        <f t="shared" si="35"/>
        <v>兔耳蝙蝠</v>
      </c>
      <c r="AM146" s="16">
        <f t="shared" si="36"/>
        <v>615</v>
      </c>
      <c r="AN146" s="16">
        <f t="shared" si="37"/>
        <v>466</v>
      </c>
      <c r="AO146" s="16">
        <f t="shared" si="45"/>
        <v>149</v>
      </c>
      <c r="AP146" s="16">
        <f t="shared" si="38"/>
        <v>615</v>
      </c>
      <c r="AQ146" s="16">
        <f t="shared" si="39"/>
        <v>364</v>
      </c>
      <c r="AR146" s="16">
        <f t="shared" si="40"/>
        <v>103</v>
      </c>
      <c r="AS146" s="16"/>
      <c r="AT146" s="16">
        <v>42.4</v>
      </c>
      <c r="AU146" s="16">
        <v>62.2</v>
      </c>
      <c r="AV146" s="16">
        <v>1.9</v>
      </c>
      <c r="AW146" s="16"/>
    </row>
    <row r="147" spans="1:49">
      <c r="A147" s="62">
        <f>'表格编辑 '!A180</f>
        <v>20007</v>
      </c>
      <c r="B147" s="62">
        <f>'表格编辑 '!B180</f>
        <v>10049</v>
      </c>
      <c r="C147" s="62" t="str">
        <f>VLOOKUP(B147,映射!A:B,2,FALSE)</f>
        <v>扫把蝙蝠</v>
      </c>
      <c r="D147" s="62">
        <f>'表格编辑 '!E180</f>
        <v>24</v>
      </c>
      <c r="E147" s="62">
        <f>ROUNDUP((VLOOKUP(B147,Sheet1!U:AA,3,FALSE)-2)*(0.042*(D147-1)+0.2)+0.4,0)</f>
        <v>14</v>
      </c>
      <c r="F147" s="62">
        <f>ROUNDUP((VLOOKUP(B147,Sheet1!U:AA,4,FALSE)-2)*(0.042*(D147-1)+0.2)+0.4,0)</f>
        <v>31</v>
      </c>
      <c r="G147" s="62">
        <f>ROUNDUP((VLOOKUP(B147,Sheet1!U:AA,5,FALSE)-2)*(0.042*(D147-1)+0.2)+0.4,0)</f>
        <v>24</v>
      </c>
      <c r="H147" s="62">
        <f>ROUNDUP((VLOOKUP(B147,Sheet1!U:AA,6,FALSE)-2)*(0.042*(D147-1)+0.2)+0.4,0)</f>
        <v>32</v>
      </c>
      <c r="I147" s="62">
        <f>ROUNDUP((VLOOKUP(B147,Sheet1!U:AA,7,FALSE)-2)*(0.042*(D147-1)+0.2)+0.4,0)</f>
        <v>20</v>
      </c>
      <c r="J147" s="62">
        <f>E147*8+F147*2+G147*3+H147*3+I147*1+VLOOKUP(B147,Sheet1!AU:AZ,2,FALSE)</f>
        <v>390</v>
      </c>
      <c r="K147" s="62">
        <f>E147*1+F147*2+G147*2+H147*2+I147*10+VLOOKUP(B147,Sheet1!AU:AZ,3,FALSE)</f>
        <v>416</v>
      </c>
      <c r="L147" s="62">
        <f>E147*0.1+F147*2+G147*0.2+H147*0.26+I147*0.1+VLOOKUP(B147,Sheet1!AU:AZ,4,FALSE)</f>
        <v>107.52</v>
      </c>
      <c r="M147" s="62">
        <f>E147*0.1+F147*0.2+G147*2+H147*0.2+I147*0.1+VLOOKUP(B147,Sheet1!AU:AZ,5,FALSE)</f>
        <v>87</v>
      </c>
      <c r="N147" s="62">
        <f>E147*0.1+F147*0.2+G147*0.2+H147*2+I147*0.1+VLOOKUP(B147,Sheet1!AU:AZ,6,FALSE)</f>
        <v>124.4</v>
      </c>
      <c r="O147" s="62">
        <f t="shared" si="46"/>
        <v>10.3</v>
      </c>
      <c r="P147" s="62">
        <f t="shared" si="47"/>
        <v>10.1</v>
      </c>
      <c r="R147" s="9">
        <f t="shared" si="41"/>
        <v>24</v>
      </c>
      <c r="S147" s="9">
        <f t="shared" si="30"/>
        <v>162.44</v>
      </c>
      <c r="T147" s="9">
        <f t="shared" si="31"/>
        <v>34.8</v>
      </c>
      <c r="U147" s="66">
        <f t="shared" si="42"/>
        <v>187</v>
      </c>
      <c r="V147" s="9">
        <f t="shared" si="43"/>
        <v>224.4</v>
      </c>
      <c r="W147" s="67">
        <f t="shared" si="44"/>
        <v>164</v>
      </c>
      <c r="Y147" s="69">
        <f>VLOOKUP(D147,Sheet2!P:Q,2,FALSE)</f>
        <v>38</v>
      </c>
      <c r="AB147" s="4" t="str">
        <f>IF('表格编辑 '!D180="monster","普通","BOSS")</f>
        <v>普通</v>
      </c>
      <c r="AD147" s="50">
        <f>VLOOKUP(D147,映射!AK:AL,2,FALSE)</f>
        <v>3</v>
      </c>
      <c r="AE147" s="50" t="s">
        <v>21</v>
      </c>
      <c r="AF147" s="4">
        <f>VLOOKUP(AE147,映射!AN:AO,2,FALSE)</f>
        <v>1</v>
      </c>
      <c r="AG147" s="50">
        <v>1</v>
      </c>
      <c r="AH147" s="70">
        <v>0</v>
      </c>
      <c r="AI147" s="16">
        <f t="shared" si="32"/>
        <v>20007</v>
      </c>
      <c r="AJ147" s="16">
        <f t="shared" si="33"/>
        <v>10049</v>
      </c>
      <c r="AK147" s="16">
        <f t="shared" si="34"/>
        <v>24</v>
      </c>
      <c r="AL147" s="16" t="str">
        <f t="shared" si="35"/>
        <v>扫把蝙蝠</v>
      </c>
      <c r="AM147" s="16">
        <f t="shared" si="36"/>
        <v>561</v>
      </c>
      <c r="AN147" s="16">
        <f t="shared" si="37"/>
        <v>390</v>
      </c>
      <c r="AO147" s="16">
        <f t="shared" si="45"/>
        <v>171</v>
      </c>
      <c r="AP147" s="16">
        <f t="shared" si="38"/>
        <v>561</v>
      </c>
      <c r="AQ147" s="16">
        <f t="shared" si="39"/>
        <v>416</v>
      </c>
      <c r="AR147" s="16">
        <f t="shared" si="40"/>
        <v>108</v>
      </c>
      <c r="AS147" s="16"/>
      <c r="AT147" s="16">
        <v>32.1</v>
      </c>
      <c r="AU147" s="16">
        <v>57.3</v>
      </c>
      <c r="AV147" s="16">
        <v>6.2</v>
      </c>
      <c r="AW147" s="16"/>
    </row>
    <row r="148" spans="1:49">
      <c r="A148" s="62">
        <f>'表格编辑 '!A181</f>
        <v>20008</v>
      </c>
      <c r="B148" s="62">
        <f>'表格编辑 '!B181</f>
        <v>10093</v>
      </c>
      <c r="C148" s="62" t="str">
        <f>VLOOKUP(B148,映射!A:B,2,FALSE)</f>
        <v>兔耳仙人掌</v>
      </c>
      <c r="D148" s="62">
        <f>'表格编辑 '!E181</f>
        <v>24</v>
      </c>
      <c r="E148" s="62">
        <f>ROUNDUP((VLOOKUP(B148,Sheet1!U:AA,3,FALSE)-2)*(0.042*(D148-1)+0.2)+0.4,0)</f>
        <v>31</v>
      </c>
      <c r="F148" s="62">
        <f>ROUNDUP((VLOOKUP(B148,Sheet1!U:AA,4,FALSE)-2)*(0.042*(D148-1)+0.2)+0.4,0)</f>
        <v>39</v>
      </c>
      <c r="G148" s="62">
        <f>ROUNDUP((VLOOKUP(B148,Sheet1!U:AA,5,FALSE)-2)*(0.042*(D148-1)+0.2)+0.4,0)</f>
        <v>21</v>
      </c>
      <c r="H148" s="62">
        <f>ROUNDUP((VLOOKUP(B148,Sheet1!U:AA,6,FALSE)-2)*(0.042*(D148-1)+0.2)+0.4,0)</f>
        <v>15</v>
      </c>
      <c r="I148" s="62">
        <f>ROUNDUP((VLOOKUP(B148,Sheet1!U:AA,7,FALSE)-2)*(0.042*(D148-1)+0.2)+0.4,0)</f>
        <v>15</v>
      </c>
      <c r="J148" s="62">
        <f>E148*8+F148*2+G148*3+H148*3+I148*1+VLOOKUP(B148,Sheet1!AU:AZ,2,FALSE)</f>
        <v>469</v>
      </c>
      <c r="K148" s="62">
        <f>E148*1+F148*2+G148*2+H148*2+I148*10+VLOOKUP(B148,Sheet1!AU:AZ,3,FALSE)</f>
        <v>351</v>
      </c>
      <c r="L148" s="62">
        <f>E148*0.1+F148*2+G148*0.2+H148*0.26+I148*0.1+VLOOKUP(B148,Sheet1!AU:AZ,4,FALSE)</f>
        <v>110.7</v>
      </c>
      <c r="M148" s="62">
        <f>E148*0.1+F148*0.2+G148*2+H148*0.2+I148*0.1+VLOOKUP(B148,Sheet1!AU:AZ,5,FALSE)</f>
        <v>77.4</v>
      </c>
      <c r="N148" s="62">
        <f>E148*0.1+F148*0.2+G148*0.2+H148*2+I148*0.1+VLOOKUP(B148,Sheet1!AU:AZ,6,FALSE)</f>
        <v>66.6</v>
      </c>
      <c r="O148" s="62">
        <f t="shared" si="46"/>
        <v>1.5</v>
      </c>
      <c r="P148" s="62">
        <f t="shared" si="47"/>
        <v>20.3</v>
      </c>
      <c r="R148" s="9">
        <f t="shared" si="41"/>
        <v>24</v>
      </c>
      <c r="S148" s="9">
        <f t="shared" si="30"/>
        <v>162.44</v>
      </c>
      <c r="T148" s="9">
        <f t="shared" si="31"/>
        <v>34.8</v>
      </c>
      <c r="U148" s="66">
        <f t="shared" si="42"/>
        <v>201</v>
      </c>
      <c r="V148" s="9">
        <f t="shared" si="43"/>
        <v>241.2</v>
      </c>
      <c r="W148" s="67">
        <f t="shared" si="44"/>
        <v>171</v>
      </c>
      <c r="Y148" s="69">
        <f>VLOOKUP(D148,Sheet2!P:Q,2,FALSE)</f>
        <v>38</v>
      </c>
      <c r="AB148" s="4" t="str">
        <f>IF('表格编辑 '!D181="monster","普通","BOSS")</f>
        <v>普通</v>
      </c>
      <c r="AD148" s="50">
        <f>VLOOKUP(D148,映射!AK:AL,2,FALSE)</f>
        <v>3</v>
      </c>
      <c r="AE148" s="50" t="s">
        <v>21</v>
      </c>
      <c r="AF148" s="4">
        <f>VLOOKUP(AE148,映射!AN:AO,2,FALSE)</f>
        <v>1</v>
      </c>
      <c r="AG148" s="50">
        <v>1</v>
      </c>
      <c r="AH148" s="70">
        <v>0</v>
      </c>
      <c r="AI148" s="16">
        <f t="shared" si="32"/>
        <v>20008</v>
      </c>
      <c r="AJ148" s="16">
        <f t="shared" si="33"/>
        <v>10093</v>
      </c>
      <c r="AK148" s="16">
        <f t="shared" si="34"/>
        <v>24</v>
      </c>
      <c r="AL148" s="16" t="str">
        <f t="shared" si="35"/>
        <v>兔耳仙人掌</v>
      </c>
      <c r="AM148" s="16">
        <f t="shared" si="36"/>
        <v>603</v>
      </c>
      <c r="AN148" s="16">
        <f t="shared" si="37"/>
        <v>469</v>
      </c>
      <c r="AO148" s="16">
        <f t="shared" si="45"/>
        <v>134</v>
      </c>
      <c r="AP148" s="16">
        <f t="shared" si="38"/>
        <v>603</v>
      </c>
      <c r="AQ148" s="16">
        <f t="shared" si="39"/>
        <v>351</v>
      </c>
      <c r="AR148" s="16">
        <f t="shared" si="40"/>
        <v>111</v>
      </c>
      <c r="AS148" s="16"/>
      <c r="AT148" s="16">
        <v>43.7</v>
      </c>
      <c r="AU148" s="16">
        <v>34.7</v>
      </c>
      <c r="AV148" s="16">
        <v>0.700000000000001</v>
      </c>
      <c r="AW148" s="16"/>
    </row>
    <row r="149" spans="1:49">
      <c r="A149" s="62">
        <f>'表格编辑 '!A182</f>
        <v>20009</v>
      </c>
      <c r="B149" s="62">
        <f>'表格编辑 '!B182</f>
        <v>10078</v>
      </c>
      <c r="C149" s="62" t="str">
        <f>VLOOKUP(B149,映射!A:B,2,FALSE)</f>
        <v>死亡树精</v>
      </c>
      <c r="D149" s="62">
        <f>'表格编辑 '!E182</f>
        <v>24</v>
      </c>
      <c r="E149" s="62">
        <f>ROUNDUP((VLOOKUP(B149,Sheet1!U:AA,3,FALSE)-2)*(0.042*(D149-1)+0.2)+0.4,0)</f>
        <v>37</v>
      </c>
      <c r="F149" s="62">
        <f>ROUNDUP((VLOOKUP(B149,Sheet1!U:AA,4,FALSE)-2)*(0.042*(D149-1)+0.2)+0.4,0)</f>
        <v>30</v>
      </c>
      <c r="G149" s="62">
        <f>ROUNDUP((VLOOKUP(B149,Sheet1!U:AA,5,FALSE)-2)*(0.042*(D149-1)+0.2)+0.4,0)</f>
        <v>51</v>
      </c>
      <c r="H149" s="62">
        <f>ROUNDUP((VLOOKUP(B149,Sheet1!U:AA,6,FALSE)-2)*(0.042*(D149-1)+0.2)+0.4,0)</f>
        <v>21</v>
      </c>
      <c r="I149" s="62">
        <f>ROUNDUP((VLOOKUP(B149,Sheet1!U:AA,7,FALSE)-2)*(0.042*(D149-1)+0.2)+0.4,0)</f>
        <v>29</v>
      </c>
      <c r="J149" s="62">
        <f>E149*8+F149*2+G149*3+H149*3+I149*1+VLOOKUP(B149,Sheet1!AU:AZ,2,FALSE)</f>
        <v>687</v>
      </c>
      <c r="K149" s="62">
        <f>E149*1+F149*2+G149*2+H149*2+I149*10+VLOOKUP(B149,Sheet1!AU:AZ,3,FALSE)</f>
        <v>581</v>
      </c>
      <c r="L149" s="62">
        <f>E149*0.1+F149*2+G149*0.2+H149*0.26+I149*0.1+VLOOKUP(B149,Sheet1!AU:AZ,4,FALSE)</f>
        <v>117.26</v>
      </c>
      <c r="M149" s="62">
        <f>E149*0.1+F149*0.2+G149*2+H149*0.2+I149*0.1+VLOOKUP(B149,Sheet1!AU:AZ,5,FALSE)</f>
        <v>177.8</v>
      </c>
      <c r="N149" s="62">
        <f>E149*0.1+F149*0.2+G149*0.2+H149*2+I149*0.1+VLOOKUP(B149,Sheet1!AU:AZ,6,FALSE)</f>
        <v>93.8</v>
      </c>
      <c r="O149" s="62">
        <f t="shared" si="46"/>
        <v>17.2</v>
      </c>
      <c r="P149" s="62">
        <f t="shared" si="47"/>
        <v>22.8</v>
      </c>
      <c r="R149" s="9">
        <f t="shared" si="41"/>
        <v>24</v>
      </c>
      <c r="S149" s="9">
        <f t="shared" si="30"/>
        <v>162.44</v>
      </c>
      <c r="T149" s="9">
        <f t="shared" si="31"/>
        <v>34.8</v>
      </c>
      <c r="U149" s="66">
        <f t="shared" si="42"/>
        <v>114</v>
      </c>
      <c r="V149" s="9">
        <f t="shared" si="43"/>
        <v>136.8</v>
      </c>
      <c r="W149" s="67">
        <f t="shared" si="44"/>
        <v>187</v>
      </c>
      <c r="Y149" s="69">
        <f>VLOOKUP(D149,Sheet2!P:Q,2,FALSE)</f>
        <v>38</v>
      </c>
      <c r="AB149" s="4" t="str">
        <f>IF('表格编辑 '!D182="monster","普通","BOSS")</f>
        <v>普通</v>
      </c>
      <c r="AD149" s="50">
        <f>VLOOKUP(D149,映射!AK:AL,2,FALSE)</f>
        <v>3</v>
      </c>
      <c r="AE149" s="50" t="s">
        <v>21</v>
      </c>
      <c r="AF149" s="4">
        <f>VLOOKUP(AE149,映射!AN:AO,2,FALSE)</f>
        <v>1</v>
      </c>
      <c r="AG149" s="50">
        <v>1</v>
      </c>
      <c r="AH149" s="70">
        <v>0</v>
      </c>
      <c r="AI149" s="16">
        <f t="shared" si="32"/>
        <v>20009</v>
      </c>
      <c r="AJ149" s="16">
        <f t="shared" si="33"/>
        <v>10078</v>
      </c>
      <c r="AK149" s="16">
        <f t="shared" si="34"/>
        <v>24</v>
      </c>
      <c r="AL149" s="16" t="str">
        <f t="shared" si="35"/>
        <v>死亡树精</v>
      </c>
      <c r="AM149" s="16">
        <f t="shared" si="36"/>
        <v>342</v>
      </c>
      <c r="AN149" s="16">
        <f t="shared" si="37"/>
        <v>687</v>
      </c>
      <c r="AO149" s="16">
        <f t="shared" si="45"/>
        <v>-345</v>
      </c>
      <c r="AP149" s="16">
        <f t="shared" si="38"/>
        <v>342</v>
      </c>
      <c r="AQ149" s="16">
        <f t="shared" si="39"/>
        <v>581</v>
      </c>
      <c r="AR149" s="16">
        <f t="shared" si="40"/>
        <v>118</v>
      </c>
      <c r="AS149" s="16"/>
      <c r="AT149" s="16">
        <v>70.5</v>
      </c>
      <c r="AU149" s="16">
        <v>27.3</v>
      </c>
      <c r="AV149" s="16">
        <v>7</v>
      </c>
      <c r="AW149" s="16"/>
    </row>
    <row r="150" spans="1:49">
      <c r="A150" s="62">
        <f>'表格编辑 '!A183</f>
        <v>20010</v>
      </c>
      <c r="B150" s="62">
        <f>'表格编辑 '!B183</f>
        <v>10013</v>
      </c>
      <c r="C150" s="62" t="str">
        <f>VLOOKUP(B150,映射!A:B,2,FALSE)</f>
        <v>猫熊</v>
      </c>
      <c r="D150" s="62">
        <f>'表格编辑 '!E183</f>
        <v>24</v>
      </c>
      <c r="E150" s="62">
        <f>ROUNDUP((VLOOKUP(B150,Sheet1!U:AA,3,FALSE)-2)*(0.042*(D150-1)+0.2)+0.4,0)</f>
        <v>42</v>
      </c>
      <c r="F150" s="62">
        <f>ROUNDUP((VLOOKUP(B150,Sheet1!U:AA,4,FALSE)-2)*(0.042*(D150-1)+0.2)+0.4,0)</f>
        <v>51</v>
      </c>
      <c r="G150" s="62">
        <f>ROUNDUP((VLOOKUP(B150,Sheet1!U:AA,5,FALSE)-2)*(0.042*(D150-1)+0.2)+0.4,0)</f>
        <v>16</v>
      </c>
      <c r="H150" s="62">
        <f>ROUNDUP((VLOOKUP(B150,Sheet1!U:AA,6,FALSE)-2)*(0.042*(D150-1)+0.2)+0.4,0)</f>
        <v>24</v>
      </c>
      <c r="I150" s="62">
        <f>ROUNDUP((VLOOKUP(B150,Sheet1!U:AA,7,FALSE)-2)*(0.042*(D150-1)+0.2)+0.4,0)</f>
        <v>25</v>
      </c>
      <c r="J150" s="62">
        <f>E150*8+F150*2+G150*3+H150*3+I150*1+VLOOKUP(B150,Sheet1!AU:AZ,2,FALSE)</f>
        <v>668</v>
      </c>
      <c r="K150" s="62">
        <f>E150*1+F150*2+G150*2+H150*2+I150*10+VLOOKUP(B150,Sheet1!AU:AZ,3,FALSE)</f>
        <v>513</v>
      </c>
      <c r="L150" s="62">
        <f>E150*0.1+F150*2+G150*0.2+H150*0.26+I150*0.1+VLOOKUP(B150,Sheet1!AU:AZ,4,FALSE)</f>
        <v>170.14</v>
      </c>
      <c r="M150" s="62">
        <f>E150*0.1+F150*0.2+G150*2+H150*0.2+I150*0.1+VLOOKUP(B150,Sheet1!AU:AZ,5,FALSE)</f>
        <v>71.7</v>
      </c>
      <c r="N150" s="62">
        <f>E150*0.1+F150*0.2+G150*0.2+H150*2+I150*0.1+VLOOKUP(B150,Sheet1!AU:AZ,6,FALSE)</f>
        <v>97.1</v>
      </c>
      <c r="O150" s="62">
        <f t="shared" si="46"/>
        <v>3.1</v>
      </c>
      <c r="P150" s="62">
        <f t="shared" si="47"/>
        <v>29.2</v>
      </c>
      <c r="R150" s="9">
        <f t="shared" si="41"/>
        <v>24</v>
      </c>
      <c r="S150" s="9">
        <f t="shared" si="30"/>
        <v>162.44</v>
      </c>
      <c r="T150" s="9">
        <f t="shared" si="31"/>
        <v>34.8</v>
      </c>
      <c r="U150" s="66">
        <f t="shared" si="42"/>
        <v>210</v>
      </c>
      <c r="V150" s="9">
        <f t="shared" si="43"/>
        <v>252</v>
      </c>
      <c r="W150" s="67">
        <f t="shared" si="44"/>
        <v>317</v>
      </c>
      <c r="Y150" s="69">
        <f>VLOOKUP(D150,Sheet2!P:Q,2,FALSE)</f>
        <v>38</v>
      </c>
      <c r="AB150" s="4" t="str">
        <f>IF('表格编辑 '!D183="monster","普通","BOSS")</f>
        <v>普通</v>
      </c>
      <c r="AD150" s="50">
        <f>VLOOKUP(D150,映射!AK:AL,2,FALSE)</f>
        <v>3</v>
      </c>
      <c r="AE150" s="50" t="s">
        <v>21</v>
      </c>
      <c r="AF150" s="4">
        <f>VLOOKUP(AE150,映射!AN:AO,2,FALSE)</f>
        <v>1</v>
      </c>
      <c r="AG150" s="50">
        <v>1</v>
      </c>
      <c r="AH150" s="70">
        <v>0</v>
      </c>
      <c r="AI150" s="16">
        <f t="shared" si="32"/>
        <v>20010</v>
      </c>
      <c r="AJ150" s="16">
        <f t="shared" si="33"/>
        <v>10013</v>
      </c>
      <c r="AK150" s="16">
        <f t="shared" si="34"/>
        <v>24</v>
      </c>
      <c r="AL150" s="16" t="str">
        <f t="shared" si="35"/>
        <v>猫熊</v>
      </c>
      <c r="AM150" s="16">
        <f t="shared" si="36"/>
        <v>630</v>
      </c>
      <c r="AN150" s="16">
        <f t="shared" si="37"/>
        <v>668</v>
      </c>
      <c r="AO150" s="16">
        <f t="shared" si="45"/>
        <v>-38</v>
      </c>
      <c r="AP150" s="16">
        <f t="shared" si="38"/>
        <v>630</v>
      </c>
      <c r="AQ150" s="16">
        <f t="shared" si="39"/>
        <v>513</v>
      </c>
      <c r="AR150" s="16">
        <f t="shared" si="40"/>
        <v>171</v>
      </c>
      <c r="AS150" s="16"/>
      <c r="AT150" s="16">
        <v>43.8</v>
      </c>
      <c r="AU150" s="16">
        <v>42</v>
      </c>
      <c r="AV150" s="16">
        <v>2.1</v>
      </c>
      <c r="AW150" s="16"/>
    </row>
    <row r="151" spans="1:49">
      <c r="A151" s="62">
        <f>'表格编辑 '!A184</f>
        <v>20011</v>
      </c>
      <c r="B151" s="62">
        <f>'表格编辑 '!B184</f>
        <v>10131</v>
      </c>
      <c r="C151" s="62" t="str">
        <f>VLOOKUP(B151,映射!A:B,2,FALSE)</f>
        <v>蜥蝪战士</v>
      </c>
      <c r="D151" s="62">
        <f>'表格编辑 '!E184</f>
        <v>24</v>
      </c>
      <c r="E151" s="62">
        <f>ROUNDUP((VLOOKUP(B151,Sheet1!U:AA,3,FALSE)-2)*(0.042*(D151-1)+0.2)+0.4,0)</f>
        <v>24</v>
      </c>
      <c r="F151" s="62">
        <f>ROUNDUP((VLOOKUP(B151,Sheet1!U:AA,4,FALSE)-2)*(0.042*(D151-1)+0.2)+0.4,0)</f>
        <v>36</v>
      </c>
      <c r="G151" s="62">
        <f>ROUNDUP((VLOOKUP(B151,Sheet1!U:AA,5,FALSE)-2)*(0.042*(D151-1)+0.2)+0.4,0)</f>
        <v>36</v>
      </c>
      <c r="H151" s="62">
        <f>ROUNDUP((VLOOKUP(B151,Sheet1!U:AA,6,FALSE)-2)*(0.042*(D151-1)+0.2)+0.4,0)</f>
        <v>13</v>
      </c>
      <c r="I151" s="62">
        <f>ROUNDUP((VLOOKUP(B151,Sheet1!U:AA,7,FALSE)-2)*(0.042*(D151-1)+0.2)+0.4,0)</f>
        <v>24</v>
      </c>
      <c r="J151" s="62">
        <f>E151*8+F151*2+G151*3+H151*3+I151*1+VLOOKUP(B151,Sheet1!AU:AZ,2,FALSE)</f>
        <v>483</v>
      </c>
      <c r="K151" s="62">
        <f>E151*1+F151*2+G151*2+H151*2+I151*10+VLOOKUP(B151,Sheet1!AU:AZ,3,FALSE)</f>
        <v>470</v>
      </c>
      <c r="L151" s="62">
        <f>E151*0.1+F151*2+G151*0.2+H151*0.26+I151*0.1+VLOOKUP(B151,Sheet1!AU:AZ,4,FALSE)</f>
        <v>123.38</v>
      </c>
      <c r="M151" s="62">
        <f>E151*0.1+F151*0.2+G151*2+H151*0.2+I151*0.1+VLOOKUP(B151,Sheet1!AU:AZ,5,FALSE)</f>
        <v>122.6</v>
      </c>
      <c r="N151" s="62">
        <f>E151*0.1+F151*0.2+G151*0.2+H151*2+I151*0.1+VLOOKUP(B151,Sheet1!AU:AZ,6,FALSE)</f>
        <v>64.2</v>
      </c>
      <c r="O151" s="62">
        <f t="shared" si="46"/>
        <v>14.3</v>
      </c>
      <c r="P151" s="62">
        <f t="shared" si="47"/>
        <v>12.2</v>
      </c>
      <c r="R151" s="9">
        <f t="shared" si="41"/>
        <v>24</v>
      </c>
      <c r="S151" s="9">
        <f t="shared" ref="S151:S214" si="48">VLOOKUP(R151,LVgongfang,9,FALSE)+Y151</f>
        <v>162.44</v>
      </c>
      <c r="T151" s="9">
        <f t="shared" ref="T151:T214" si="49">VLOOKUP(R151,LVgongfang,10,FALSE)</f>
        <v>34.8</v>
      </c>
      <c r="U151" s="66">
        <f t="shared" si="42"/>
        <v>149</v>
      </c>
      <c r="V151" s="9">
        <f t="shared" si="43"/>
        <v>178.8</v>
      </c>
      <c r="W151" s="67">
        <f t="shared" si="44"/>
        <v>201</v>
      </c>
      <c r="Y151" s="69">
        <f>VLOOKUP(D151,Sheet2!P:Q,2,FALSE)</f>
        <v>38</v>
      </c>
      <c r="AB151" s="4" t="str">
        <f>IF('表格编辑 '!D184="monster","普通","BOSS")</f>
        <v>普通</v>
      </c>
      <c r="AD151" s="50">
        <f>VLOOKUP(D151,映射!AK:AL,2,FALSE)</f>
        <v>3</v>
      </c>
      <c r="AE151" s="50" t="s">
        <v>21</v>
      </c>
      <c r="AF151" s="4">
        <f>VLOOKUP(AE151,映射!AN:AO,2,FALSE)</f>
        <v>1</v>
      </c>
      <c r="AG151" s="50">
        <v>1</v>
      </c>
      <c r="AH151" s="70">
        <v>0</v>
      </c>
      <c r="AI151" s="16">
        <f t="shared" ref="AI151:AI214" si="50">A151</f>
        <v>20011</v>
      </c>
      <c r="AJ151" s="16">
        <f t="shared" ref="AJ151:AJ214" si="51">B151</f>
        <v>10131</v>
      </c>
      <c r="AK151" s="16">
        <f t="shared" ref="AK151:AK214" si="52">D151</f>
        <v>24</v>
      </c>
      <c r="AL151" s="16" t="str">
        <f t="shared" ref="AL151:AL214" si="53">C151</f>
        <v>蜥蝪战士</v>
      </c>
      <c r="AM151" s="16">
        <f t="shared" ref="AM151:AM214" si="54">U151*AD151*AG151*AF151</f>
        <v>447</v>
      </c>
      <c r="AN151" s="16">
        <f t="shared" ref="AN151:AN214" si="55">J151*AF151</f>
        <v>483</v>
      </c>
      <c r="AO151" s="16">
        <f t="shared" si="45"/>
        <v>-36</v>
      </c>
      <c r="AP151" s="16">
        <f t="shared" ref="AP151:AP214" si="56">J151+AO151</f>
        <v>447</v>
      </c>
      <c r="AQ151" s="16">
        <f t="shared" ref="AQ151:AQ214" si="57">K151*AF151</f>
        <v>470</v>
      </c>
      <c r="AR151" s="16">
        <f t="shared" ref="AR151:AR214" si="58">ROUNDUP(L151*IF(AF151&gt;1,1.5,1),0)</f>
        <v>124</v>
      </c>
      <c r="AS151" s="16"/>
      <c r="AT151" s="16">
        <v>64.2</v>
      </c>
      <c r="AU151" s="16">
        <v>33.6</v>
      </c>
      <c r="AV151" s="16">
        <v>4.3</v>
      </c>
      <c r="AW151" s="16"/>
    </row>
    <row r="152" spans="1:49">
      <c r="A152" s="62">
        <f>'表格编辑 '!A185</f>
        <v>20012</v>
      </c>
      <c r="B152" s="62">
        <f>'表格编辑 '!B185</f>
        <v>10107</v>
      </c>
      <c r="C152" s="62" t="str">
        <f>VLOOKUP(B152,映射!A:B,2,FALSE)</f>
        <v>飘浮炸弹</v>
      </c>
      <c r="D152" s="62">
        <f>'表格编辑 '!E185</f>
        <v>24</v>
      </c>
      <c r="E152" s="62">
        <f>ROUNDUP((VLOOKUP(B152,Sheet1!U:AA,3,FALSE)-2)*(0.042*(D152-1)+0.2)+0.4,0)</f>
        <v>17</v>
      </c>
      <c r="F152" s="62">
        <f>ROUNDUP((VLOOKUP(B152,Sheet1!U:AA,4,FALSE)-2)*(0.042*(D152-1)+0.2)+0.4,0)</f>
        <v>15</v>
      </c>
      <c r="G152" s="62">
        <f>ROUNDUP((VLOOKUP(B152,Sheet1!U:AA,5,FALSE)-2)*(0.042*(D152-1)+0.2)+0.4,0)</f>
        <v>15</v>
      </c>
      <c r="H152" s="62">
        <f>ROUNDUP((VLOOKUP(B152,Sheet1!U:AA,6,FALSE)-2)*(0.042*(D152-1)+0.2)+0.4,0)</f>
        <v>31</v>
      </c>
      <c r="I152" s="62">
        <f>ROUNDUP((VLOOKUP(B152,Sheet1!U:AA,7,FALSE)-2)*(0.042*(D152-1)+0.2)+0.4,0)</f>
        <v>44</v>
      </c>
      <c r="J152" s="62">
        <f>E152*8+F152*2+G152*3+H152*3+I152*1+VLOOKUP(B152,Sheet1!AU:AZ,2,FALSE)</f>
        <v>381</v>
      </c>
      <c r="K152" s="62">
        <f>E152*1+F152*2+G152*2+H152*2+I152*10+VLOOKUP(B152,Sheet1!AU:AZ,3,FALSE)</f>
        <v>640</v>
      </c>
      <c r="L152" s="62">
        <f>E152*0.1+F152*2+G152*0.2+H152*0.26+I152*0.1+VLOOKUP(B152,Sheet1!AU:AZ,4,FALSE)</f>
        <v>62.16</v>
      </c>
      <c r="M152" s="62">
        <f>E152*0.1+F152*0.2+G152*2+H152*0.2+I152*0.1+VLOOKUP(B152,Sheet1!AU:AZ,5,FALSE)</f>
        <v>60.3</v>
      </c>
      <c r="N152" s="62">
        <f>E152*0.1+F152*0.2+G152*0.2+H152*2+I152*0.1+VLOOKUP(B152,Sheet1!AU:AZ,6,FALSE)</f>
        <v>119.1</v>
      </c>
      <c r="O152" s="62">
        <f t="shared" si="46"/>
        <v>28.5</v>
      </c>
      <c r="P152" s="62">
        <f t="shared" si="47"/>
        <v>12.4</v>
      </c>
      <c r="R152" s="9">
        <f t="shared" ref="R152:R215" si="59">D152</f>
        <v>24</v>
      </c>
      <c r="S152" s="9">
        <f t="shared" si="48"/>
        <v>162.44</v>
      </c>
      <c r="T152" s="9">
        <f t="shared" si="49"/>
        <v>34.8</v>
      </c>
      <c r="U152" s="66">
        <f t="shared" ref="U152:U215" si="60">ROUND((S152^2*3)/(S152+M152*3),0)</f>
        <v>231</v>
      </c>
      <c r="V152" s="9">
        <f t="shared" ref="V152:V215" si="61">U152*1.2</f>
        <v>277.2</v>
      </c>
      <c r="W152" s="67">
        <f t="shared" ref="W152:W215" si="62">ROUNDUP((L152^2*3)/(L152+T152*3),0)</f>
        <v>70</v>
      </c>
      <c r="Y152" s="69">
        <f>VLOOKUP(D152,Sheet2!P:Q,2,FALSE)</f>
        <v>38</v>
      </c>
      <c r="AB152" s="4" t="str">
        <f>IF('表格编辑 '!D185="monster","普通","BOSS")</f>
        <v>普通</v>
      </c>
      <c r="AD152" s="50">
        <f>VLOOKUP(D152,映射!AK:AL,2,FALSE)</f>
        <v>3</v>
      </c>
      <c r="AE152" s="50" t="s">
        <v>21</v>
      </c>
      <c r="AF152" s="4">
        <f>VLOOKUP(AE152,映射!AN:AO,2,FALSE)</f>
        <v>1</v>
      </c>
      <c r="AG152" s="50">
        <v>1</v>
      </c>
      <c r="AH152" s="70">
        <v>0</v>
      </c>
      <c r="AI152" s="16">
        <f t="shared" si="50"/>
        <v>20012</v>
      </c>
      <c r="AJ152" s="16">
        <f t="shared" si="51"/>
        <v>10107</v>
      </c>
      <c r="AK152" s="16">
        <f t="shared" si="52"/>
        <v>24</v>
      </c>
      <c r="AL152" s="16" t="str">
        <f t="shared" si="53"/>
        <v>飘浮炸弹</v>
      </c>
      <c r="AM152" s="16">
        <f t="shared" si="54"/>
        <v>693</v>
      </c>
      <c r="AN152" s="16">
        <f t="shared" si="55"/>
        <v>381</v>
      </c>
      <c r="AO152" s="16">
        <f t="shared" ref="AO152:AO215" si="63">AM152-AN152</f>
        <v>312</v>
      </c>
      <c r="AP152" s="16">
        <f t="shared" si="56"/>
        <v>693</v>
      </c>
      <c r="AQ152" s="16">
        <f t="shared" si="57"/>
        <v>640</v>
      </c>
      <c r="AR152" s="16">
        <f t="shared" si="58"/>
        <v>63</v>
      </c>
      <c r="AS152" s="16"/>
      <c r="AT152" s="16">
        <v>31.6</v>
      </c>
      <c r="AU152" s="16">
        <v>37</v>
      </c>
      <c r="AV152" s="16">
        <v>22.2</v>
      </c>
      <c r="AW152" s="16"/>
    </row>
    <row r="153" spans="1:49">
      <c r="A153" s="62">
        <f>'表格编辑 '!A186</f>
        <v>20013</v>
      </c>
      <c r="B153" s="62">
        <f>'表格编辑 '!B186</f>
        <v>10044</v>
      </c>
      <c r="C153" s="62" t="str">
        <f>VLOOKUP(B153,映射!A:B,2,FALSE)</f>
        <v>石像怪</v>
      </c>
      <c r="D153" s="62">
        <f>'表格编辑 '!E186</f>
        <v>24</v>
      </c>
      <c r="E153" s="62">
        <f>ROUNDUP((VLOOKUP(B153,Sheet1!U:AA,3,FALSE)-2)*(0.042*(D153-1)+0.2)+0.4,0)</f>
        <v>15</v>
      </c>
      <c r="F153" s="62">
        <f>ROUNDUP((VLOOKUP(B153,Sheet1!U:AA,4,FALSE)-2)*(0.042*(D153-1)+0.2)+0.4,0)</f>
        <v>34</v>
      </c>
      <c r="G153" s="62">
        <f>ROUNDUP((VLOOKUP(B153,Sheet1!U:AA,5,FALSE)-2)*(0.042*(D153-1)+0.2)+0.4,0)</f>
        <v>36</v>
      </c>
      <c r="H153" s="62">
        <f>ROUNDUP((VLOOKUP(B153,Sheet1!U:AA,6,FALSE)-2)*(0.042*(D153-1)+0.2)+0.4,0)</f>
        <v>24</v>
      </c>
      <c r="I153" s="62">
        <f>ROUNDUP((VLOOKUP(B153,Sheet1!U:AA,7,FALSE)-2)*(0.042*(D153-1)+0.2)+0.4,0)</f>
        <v>24</v>
      </c>
      <c r="J153" s="62">
        <f>E153*8+F153*2+G153*3+H153*3+I153*1+VLOOKUP(B153,Sheet1!AU:AZ,2,FALSE)</f>
        <v>412</v>
      </c>
      <c r="K153" s="62">
        <f>E153*1+F153*2+G153*2+H153*2+I153*10+VLOOKUP(B153,Sheet1!AU:AZ,3,FALSE)</f>
        <v>463</v>
      </c>
      <c r="L153" s="62">
        <f>E153*0.1+F153*2+G153*0.2+H153*0.26+I153*0.1+VLOOKUP(B153,Sheet1!AU:AZ,4,FALSE)</f>
        <v>105.34</v>
      </c>
      <c r="M153" s="62">
        <f>E153*0.1+F153*0.2+G153*2+H153*0.2+I153*0.1+VLOOKUP(B153,Sheet1!AU:AZ,5,FALSE)</f>
        <v>107.5</v>
      </c>
      <c r="N153" s="62">
        <f>E153*0.1+F153*0.2+G153*0.2+H153*2+I153*0.1+VLOOKUP(B153,Sheet1!AU:AZ,6,FALSE)</f>
        <v>85.9</v>
      </c>
      <c r="O153" s="62">
        <f t="shared" si="46"/>
        <v>16.1</v>
      </c>
      <c r="P153" s="62">
        <f t="shared" si="47"/>
        <v>7.4</v>
      </c>
      <c r="R153" s="9">
        <f t="shared" si="59"/>
        <v>24</v>
      </c>
      <c r="S153" s="9">
        <f t="shared" si="48"/>
        <v>162.44</v>
      </c>
      <c r="T153" s="9">
        <f t="shared" si="49"/>
        <v>34.8</v>
      </c>
      <c r="U153" s="66">
        <f t="shared" si="60"/>
        <v>163</v>
      </c>
      <c r="V153" s="9">
        <f t="shared" si="61"/>
        <v>195.6</v>
      </c>
      <c r="W153" s="67">
        <f t="shared" si="62"/>
        <v>159</v>
      </c>
      <c r="Y153" s="69">
        <f>VLOOKUP(D153,Sheet2!P:Q,2,FALSE)</f>
        <v>38</v>
      </c>
      <c r="AB153" s="4" t="str">
        <f>IF('表格编辑 '!D186="monster","普通","BOSS")</f>
        <v>普通</v>
      </c>
      <c r="AD153" s="50">
        <f>VLOOKUP(D153,映射!AK:AL,2,FALSE)</f>
        <v>3</v>
      </c>
      <c r="AE153" s="50" t="s">
        <v>21</v>
      </c>
      <c r="AF153" s="4">
        <f>VLOOKUP(AE153,映射!AN:AO,2,FALSE)</f>
        <v>1</v>
      </c>
      <c r="AG153" s="50">
        <v>1</v>
      </c>
      <c r="AH153" s="70">
        <v>0</v>
      </c>
      <c r="AI153" s="16">
        <f t="shared" si="50"/>
        <v>20013</v>
      </c>
      <c r="AJ153" s="16">
        <f t="shared" si="51"/>
        <v>10044</v>
      </c>
      <c r="AK153" s="16">
        <f t="shared" si="52"/>
        <v>24</v>
      </c>
      <c r="AL153" s="16" t="str">
        <f t="shared" si="53"/>
        <v>石像怪</v>
      </c>
      <c r="AM153" s="16">
        <f t="shared" si="54"/>
        <v>489</v>
      </c>
      <c r="AN153" s="16">
        <f t="shared" si="55"/>
        <v>412</v>
      </c>
      <c r="AO153" s="16">
        <f t="shared" si="63"/>
        <v>77</v>
      </c>
      <c r="AP153" s="16">
        <f t="shared" si="56"/>
        <v>489</v>
      </c>
      <c r="AQ153" s="16">
        <f t="shared" si="57"/>
        <v>463</v>
      </c>
      <c r="AR153" s="16">
        <f t="shared" si="58"/>
        <v>106</v>
      </c>
      <c r="AS153" s="16"/>
      <c r="AT153" s="16">
        <v>65.5</v>
      </c>
      <c r="AU153" s="16">
        <v>49.3</v>
      </c>
      <c r="AV153" s="16">
        <v>12.2</v>
      </c>
      <c r="AW153" s="16"/>
    </row>
    <row r="154" spans="1:49">
      <c r="A154" s="62">
        <f>'表格编辑 '!A187</f>
        <v>20014</v>
      </c>
      <c r="B154" s="62">
        <f>'表格编辑 '!B187</f>
        <v>10066</v>
      </c>
      <c r="C154" s="62" t="str">
        <f>VLOOKUP(B154,映射!A:B,2,FALSE)</f>
        <v>黄蜂</v>
      </c>
      <c r="D154" s="62">
        <f>'表格编辑 '!E187</f>
        <v>24</v>
      </c>
      <c r="E154" s="62">
        <f>ROUNDUP((VLOOKUP(B154,Sheet1!U:AA,3,FALSE)-2)*(0.042*(D154-1)+0.2)+0.4,0)</f>
        <v>10</v>
      </c>
      <c r="F154" s="62">
        <f>ROUNDUP((VLOOKUP(B154,Sheet1!U:AA,4,FALSE)-2)*(0.042*(D154-1)+0.2)+0.4,0)</f>
        <v>43</v>
      </c>
      <c r="G154" s="62">
        <f>ROUNDUP((VLOOKUP(B154,Sheet1!U:AA,5,FALSE)-2)*(0.042*(D154-1)+0.2)+0.4,0)</f>
        <v>14</v>
      </c>
      <c r="H154" s="62">
        <f>ROUNDUP((VLOOKUP(B154,Sheet1!U:AA,6,FALSE)-2)*(0.042*(D154-1)+0.2)+0.4,0)</f>
        <v>49</v>
      </c>
      <c r="I154" s="62">
        <f>ROUNDUP((VLOOKUP(B154,Sheet1!U:AA,7,FALSE)-2)*(0.042*(D154-1)+0.2)+0.4,0)</f>
        <v>17</v>
      </c>
      <c r="J154" s="62">
        <f>E154*8+F154*2+G154*3+H154*3+I154*1+VLOOKUP(B154,Sheet1!AU:AZ,2,FALSE)</f>
        <v>393</v>
      </c>
      <c r="K154" s="62">
        <f>E154*1+F154*2+G154*2+H154*2+I154*10+VLOOKUP(B154,Sheet1!AU:AZ,3,FALSE)</f>
        <v>418</v>
      </c>
      <c r="L154" s="62">
        <f>E154*0.1+F154*2+G154*0.2+H154*0.26+I154*0.1+VLOOKUP(B154,Sheet1!AU:AZ,4,FALSE)</f>
        <v>146.24</v>
      </c>
      <c r="M154" s="62">
        <f>E154*0.1+F154*0.2+G154*2+H154*0.2+I154*0.1+VLOOKUP(B154,Sheet1!AU:AZ,5,FALSE)</f>
        <v>64.1</v>
      </c>
      <c r="N154" s="62">
        <f>E154*0.1+F154*0.2+G154*0.2+H154*2+I154*0.1+VLOOKUP(B154,Sheet1!AU:AZ,6,FALSE)</f>
        <v>179.1</v>
      </c>
      <c r="O154" s="62">
        <f t="shared" si="46"/>
        <v>4.2</v>
      </c>
      <c r="P154" s="62">
        <f t="shared" si="47"/>
        <v>10.4</v>
      </c>
      <c r="R154" s="9">
        <f t="shared" si="59"/>
        <v>24</v>
      </c>
      <c r="S154" s="9">
        <f t="shared" si="48"/>
        <v>162.44</v>
      </c>
      <c r="T154" s="9">
        <f t="shared" si="49"/>
        <v>34.8</v>
      </c>
      <c r="U154" s="66">
        <f t="shared" si="60"/>
        <v>223</v>
      </c>
      <c r="V154" s="9">
        <f t="shared" si="61"/>
        <v>267.6</v>
      </c>
      <c r="W154" s="67">
        <f t="shared" si="62"/>
        <v>256</v>
      </c>
      <c r="Y154" s="69">
        <f>VLOOKUP(D154,Sheet2!P:Q,2,FALSE)</f>
        <v>38</v>
      </c>
      <c r="AB154" s="4" t="str">
        <f>IF('表格编辑 '!D187="monster","普通","BOSS")</f>
        <v>普通</v>
      </c>
      <c r="AD154" s="50">
        <f>VLOOKUP(D154,映射!AK:AL,2,FALSE)</f>
        <v>3</v>
      </c>
      <c r="AE154" s="50" t="s">
        <v>21</v>
      </c>
      <c r="AF154" s="4">
        <f>VLOOKUP(AE154,映射!AN:AO,2,FALSE)</f>
        <v>1</v>
      </c>
      <c r="AG154" s="50">
        <v>1</v>
      </c>
      <c r="AH154" s="70">
        <v>0</v>
      </c>
      <c r="AI154" s="16">
        <f t="shared" si="50"/>
        <v>20014</v>
      </c>
      <c r="AJ154" s="16">
        <f t="shared" si="51"/>
        <v>10066</v>
      </c>
      <c r="AK154" s="16">
        <f t="shared" si="52"/>
        <v>24</v>
      </c>
      <c r="AL154" s="16" t="str">
        <f t="shared" si="53"/>
        <v>黄蜂</v>
      </c>
      <c r="AM154" s="16">
        <f t="shared" si="54"/>
        <v>669</v>
      </c>
      <c r="AN154" s="16">
        <f t="shared" si="55"/>
        <v>393</v>
      </c>
      <c r="AO154" s="16">
        <f t="shared" si="63"/>
        <v>276</v>
      </c>
      <c r="AP154" s="16">
        <f t="shared" si="56"/>
        <v>669</v>
      </c>
      <c r="AQ154" s="16">
        <f t="shared" si="57"/>
        <v>418</v>
      </c>
      <c r="AR154" s="16">
        <f t="shared" si="58"/>
        <v>147</v>
      </c>
      <c r="AS154" s="16"/>
      <c r="AT154" s="16">
        <v>35</v>
      </c>
      <c r="AU154" s="16">
        <v>83.6</v>
      </c>
      <c r="AV154" s="16">
        <v>-4.1</v>
      </c>
      <c r="AW154" s="16"/>
    </row>
    <row r="155" spans="1:49">
      <c r="A155" s="62">
        <f>'表格编辑 '!A188</f>
        <v>20015</v>
      </c>
      <c r="B155" s="62">
        <f>'表格编辑 '!B188</f>
        <v>10070</v>
      </c>
      <c r="C155" s="62" t="str">
        <f>VLOOKUP(B155,映射!A:B,2,FALSE)</f>
        <v>赤目螳螂</v>
      </c>
      <c r="D155" s="62">
        <f>'表格编辑 '!E188</f>
        <v>24</v>
      </c>
      <c r="E155" s="62">
        <f>ROUNDUP((VLOOKUP(B155,Sheet1!U:AA,3,FALSE)-2)*(0.042*(D155-1)+0.2)+0.4,0)</f>
        <v>27</v>
      </c>
      <c r="F155" s="62">
        <f>ROUNDUP((VLOOKUP(B155,Sheet1!U:AA,4,FALSE)-2)*(0.042*(D155-1)+0.2)+0.4,0)</f>
        <v>50</v>
      </c>
      <c r="G155" s="62">
        <f>ROUNDUP((VLOOKUP(B155,Sheet1!U:AA,5,FALSE)-2)*(0.042*(D155-1)+0.2)+0.4,0)</f>
        <v>32</v>
      </c>
      <c r="H155" s="62">
        <f>ROUNDUP((VLOOKUP(B155,Sheet1!U:AA,6,FALSE)-2)*(0.042*(D155-1)+0.2)+0.4,0)</f>
        <v>32</v>
      </c>
      <c r="I155" s="62">
        <f>ROUNDUP((VLOOKUP(B155,Sheet1!U:AA,7,FALSE)-2)*(0.042*(D155-1)+0.2)+0.4,0)</f>
        <v>27</v>
      </c>
      <c r="J155" s="62">
        <f>E155*8+F155*2+G155*3+H155*3+I155*1+VLOOKUP(B155,Sheet1!AU:AZ,2,FALSE)</f>
        <v>597</v>
      </c>
      <c r="K155" s="62">
        <f>E155*1+F155*2+G155*2+H155*2+I155*10+VLOOKUP(B155,Sheet1!AU:AZ,3,FALSE)</f>
        <v>572</v>
      </c>
      <c r="L155" s="62">
        <f>E155*0.1+F155*2+G155*0.2+H155*0.26+I155*0.1+VLOOKUP(B155,Sheet1!AU:AZ,4,FALSE)</f>
        <v>177.12</v>
      </c>
      <c r="M155" s="62">
        <f>E155*0.1+F155*0.2+G155*2+H155*0.2+I155*0.1+VLOOKUP(B155,Sheet1!AU:AZ,5,FALSE)</f>
        <v>122.8</v>
      </c>
      <c r="N155" s="62">
        <f>E155*0.1+F155*0.2+G155*0.2+H155*2+I155*0.1+VLOOKUP(B155,Sheet1!AU:AZ,6,FALSE)</f>
        <v>127.8</v>
      </c>
      <c r="O155" s="62">
        <f t="shared" si="46"/>
        <v>11.7</v>
      </c>
      <c r="P155" s="62">
        <f t="shared" si="47"/>
        <v>17.1</v>
      </c>
      <c r="R155" s="9">
        <f t="shared" si="59"/>
        <v>24</v>
      </c>
      <c r="S155" s="9">
        <f t="shared" si="48"/>
        <v>162.44</v>
      </c>
      <c r="T155" s="9">
        <f t="shared" si="49"/>
        <v>34.8</v>
      </c>
      <c r="U155" s="66">
        <f t="shared" si="60"/>
        <v>149</v>
      </c>
      <c r="V155" s="9">
        <f t="shared" si="61"/>
        <v>178.8</v>
      </c>
      <c r="W155" s="67">
        <f t="shared" si="62"/>
        <v>335</v>
      </c>
      <c r="Y155" s="69">
        <f>VLOOKUP(D155,Sheet2!P:Q,2,FALSE)</f>
        <v>38</v>
      </c>
      <c r="AB155" s="4" t="str">
        <f>IF('表格编辑 '!D188="monster","普通","BOSS")</f>
        <v>普通</v>
      </c>
      <c r="AD155" s="50">
        <f>VLOOKUP(D155,映射!AK:AL,2,FALSE)</f>
        <v>3</v>
      </c>
      <c r="AE155" s="50" t="s">
        <v>21</v>
      </c>
      <c r="AF155" s="4">
        <f>VLOOKUP(AE155,映射!AN:AO,2,FALSE)</f>
        <v>1</v>
      </c>
      <c r="AG155" s="50">
        <v>1</v>
      </c>
      <c r="AH155" s="70">
        <v>0</v>
      </c>
      <c r="AI155" s="16">
        <f t="shared" si="50"/>
        <v>20015</v>
      </c>
      <c r="AJ155" s="16">
        <f t="shared" si="51"/>
        <v>10070</v>
      </c>
      <c r="AK155" s="16">
        <f t="shared" si="52"/>
        <v>24</v>
      </c>
      <c r="AL155" s="16" t="str">
        <f t="shared" si="53"/>
        <v>赤目螳螂</v>
      </c>
      <c r="AM155" s="16">
        <f t="shared" si="54"/>
        <v>447</v>
      </c>
      <c r="AN155" s="16">
        <f t="shared" si="55"/>
        <v>597</v>
      </c>
      <c r="AO155" s="16">
        <f t="shared" si="63"/>
        <v>-150</v>
      </c>
      <c r="AP155" s="16">
        <f t="shared" si="56"/>
        <v>447</v>
      </c>
      <c r="AQ155" s="16">
        <f t="shared" si="57"/>
        <v>572</v>
      </c>
      <c r="AR155" s="16">
        <f t="shared" si="58"/>
        <v>178</v>
      </c>
      <c r="AS155" s="16"/>
      <c r="AT155" s="16">
        <v>46.6</v>
      </c>
      <c r="AU155" s="16">
        <v>61</v>
      </c>
      <c r="AV155" s="16">
        <v>2.5</v>
      </c>
      <c r="AW155" s="16"/>
    </row>
    <row r="156" spans="1:49">
      <c r="A156" s="62">
        <f>'表格编辑 '!A189</f>
        <v>20016</v>
      </c>
      <c r="B156" s="62">
        <f>'表格编辑 '!B189</f>
        <v>10071</v>
      </c>
      <c r="C156" s="62" t="str">
        <f>VLOOKUP(B156,映射!A:B,2,FALSE)</f>
        <v>死灰螳螂</v>
      </c>
      <c r="D156" s="62">
        <f>'表格编辑 '!E189</f>
        <v>24</v>
      </c>
      <c r="E156" s="62">
        <f>ROUNDUP((VLOOKUP(B156,Sheet1!U:AA,3,FALSE)-2)*(0.042*(D156-1)+0.2)+0.4,0)</f>
        <v>16</v>
      </c>
      <c r="F156" s="62">
        <f>ROUNDUP((VLOOKUP(B156,Sheet1!U:AA,4,FALSE)-2)*(0.042*(D156-1)+0.2)+0.4,0)</f>
        <v>45</v>
      </c>
      <c r="G156" s="62">
        <f>ROUNDUP((VLOOKUP(B156,Sheet1!U:AA,5,FALSE)-2)*(0.042*(D156-1)+0.2)+0.4,0)</f>
        <v>18</v>
      </c>
      <c r="H156" s="62">
        <f>ROUNDUP((VLOOKUP(B156,Sheet1!U:AA,6,FALSE)-2)*(0.042*(D156-1)+0.2)+0.4,0)</f>
        <v>37</v>
      </c>
      <c r="I156" s="62">
        <f>ROUNDUP((VLOOKUP(B156,Sheet1!U:AA,7,FALSE)-2)*(0.042*(D156-1)+0.2)+0.4,0)</f>
        <v>16</v>
      </c>
      <c r="J156" s="62">
        <f>E156*8+F156*2+G156*3+H156*3+I156*1+VLOOKUP(B156,Sheet1!AU:AZ,2,FALSE)</f>
        <v>433</v>
      </c>
      <c r="K156" s="62">
        <f>E156*1+F156*2+G156*2+H156*2+I156*10+VLOOKUP(B156,Sheet1!AU:AZ,3,FALSE)</f>
        <v>402</v>
      </c>
      <c r="L156" s="62">
        <f>E156*0.1+F156*2+G156*0.2+H156*0.26+I156*0.1+VLOOKUP(B156,Sheet1!AU:AZ,4,FALSE)</f>
        <v>150.42</v>
      </c>
      <c r="M156" s="62">
        <f>E156*0.1+F156*0.2+G156*2+H156*0.2+I156*0.1+VLOOKUP(B156,Sheet1!AU:AZ,5,FALSE)</f>
        <v>73.6</v>
      </c>
      <c r="N156" s="62">
        <f>E156*0.1+F156*0.2+G156*0.2+H156*2+I156*0.1+VLOOKUP(B156,Sheet1!AU:AZ,6,FALSE)</f>
        <v>141.8</v>
      </c>
      <c r="O156" s="62">
        <f t="shared" si="46"/>
        <v>3.4</v>
      </c>
      <c r="P156" s="62">
        <f t="shared" si="47"/>
        <v>12.3</v>
      </c>
      <c r="R156" s="9">
        <f t="shared" si="59"/>
        <v>24</v>
      </c>
      <c r="S156" s="9">
        <f t="shared" si="48"/>
        <v>162.44</v>
      </c>
      <c r="T156" s="9">
        <f t="shared" si="49"/>
        <v>34.8</v>
      </c>
      <c r="U156" s="66">
        <f t="shared" si="60"/>
        <v>207</v>
      </c>
      <c r="V156" s="9">
        <f t="shared" si="61"/>
        <v>248.4</v>
      </c>
      <c r="W156" s="67">
        <f t="shared" si="62"/>
        <v>267</v>
      </c>
      <c r="Y156" s="69">
        <f>VLOOKUP(D156,Sheet2!P:Q,2,FALSE)</f>
        <v>38</v>
      </c>
      <c r="AB156" s="4" t="str">
        <f>IF('表格编辑 '!D189="monster","普通","BOSS")</f>
        <v>普通</v>
      </c>
      <c r="AD156" s="50">
        <f>VLOOKUP(D156,映射!AK:AL,2,FALSE)</f>
        <v>3</v>
      </c>
      <c r="AE156" s="50" t="s">
        <v>21</v>
      </c>
      <c r="AF156" s="4">
        <f>VLOOKUP(AE156,映射!AN:AO,2,FALSE)</f>
        <v>1</v>
      </c>
      <c r="AG156" s="50">
        <v>1</v>
      </c>
      <c r="AH156" s="70">
        <v>0</v>
      </c>
      <c r="AI156" s="16">
        <f t="shared" si="50"/>
        <v>20016</v>
      </c>
      <c r="AJ156" s="16">
        <f t="shared" si="51"/>
        <v>10071</v>
      </c>
      <c r="AK156" s="16">
        <f t="shared" si="52"/>
        <v>24</v>
      </c>
      <c r="AL156" s="16" t="str">
        <f t="shared" si="53"/>
        <v>死灰螳螂</v>
      </c>
      <c r="AM156" s="16">
        <f t="shared" si="54"/>
        <v>621</v>
      </c>
      <c r="AN156" s="16">
        <f t="shared" si="55"/>
        <v>433</v>
      </c>
      <c r="AO156" s="16">
        <f t="shared" si="63"/>
        <v>188</v>
      </c>
      <c r="AP156" s="16">
        <f t="shared" si="56"/>
        <v>621</v>
      </c>
      <c r="AQ156" s="16">
        <f t="shared" si="57"/>
        <v>402</v>
      </c>
      <c r="AR156" s="16">
        <f t="shared" si="58"/>
        <v>151</v>
      </c>
      <c r="AS156" s="16"/>
      <c r="AT156" s="16">
        <v>42.8</v>
      </c>
      <c r="AU156" s="16">
        <v>68</v>
      </c>
      <c r="AV156" s="16">
        <v>2.6</v>
      </c>
      <c r="AW156" s="16"/>
    </row>
    <row r="157" spans="1:49">
      <c r="A157" s="62">
        <f>'表格编辑 '!A190</f>
        <v>20017</v>
      </c>
      <c r="B157" s="62">
        <f>'表格编辑 '!B190</f>
        <v>10135</v>
      </c>
      <c r="C157" s="62" t="str">
        <f>VLOOKUP(B157,映射!A:B,2,FALSE)</f>
        <v>大地翼龙</v>
      </c>
      <c r="D157" s="62">
        <f>'表格编辑 '!E190</f>
        <v>24</v>
      </c>
      <c r="E157" s="62">
        <f>ROUNDUP((VLOOKUP(B157,Sheet1!U:AA,3,FALSE)-2)*(0.042*(D157-1)+0.2)+0.4,0)</f>
        <v>32</v>
      </c>
      <c r="F157" s="62">
        <f>ROUNDUP((VLOOKUP(B157,Sheet1!U:AA,4,FALSE)-2)*(0.042*(D157-1)+0.2)+0.4,0)</f>
        <v>31</v>
      </c>
      <c r="G157" s="62">
        <f>ROUNDUP((VLOOKUP(B157,Sheet1!U:AA,5,FALSE)-2)*(0.042*(D157-1)+0.2)+0.4,0)</f>
        <v>43</v>
      </c>
      <c r="H157" s="62">
        <f>ROUNDUP((VLOOKUP(B157,Sheet1!U:AA,6,FALSE)-2)*(0.042*(D157-1)+0.2)+0.4,0)</f>
        <v>27</v>
      </c>
      <c r="I157" s="62">
        <f>ROUNDUP((VLOOKUP(B157,Sheet1!U:AA,7,FALSE)-2)*(0.042*(D157-1)+0.2)+0.4,0)</f>
        <v>24</v>
      </c>
      <c r="J157" s="62">
        <f>E157*8+F157*2+G157*3+H157*3+I157*1+VLOOKUP(B157,Sheet1!AU:AZ,2,FALSE)</f>
        <v>620</v>
      </c>
      <c r="K157" s="62">
        <f>E157*1+F157*2+G157*2+H157*2+I157*10+VLOOKUP(B157,Sheet1!AU:AZ,3,FALSE)</f>
        <v>513</v>
      </c>
      <c r="L157" s="62">
        <f>E157*0.1+F157*2+G157*0.2+H157*0.26+I157*0.1+VLOOKUP(B157,Sheet1!AU:AZ,4,FALSE)</f>
        <v>115.22</v>
      </c>
      <c r="M157" s="62">
        <f>E157*0.1+F157*0.2+G157*2+H157*0.2+I157*0.1+VLOOKUP(B157,Sheet1!AU:AZ,5,FALSE)</f>
        <v>147.2</v>
      </c>
      <c r="N157" s="62">
        <f>E157*0.1+F157*0.2+G157*0.2+H157*2+I157*0.1+VLOOKUP(B157,Sheet1!AU:AZ,6,FALSE)</f>
        <v>107.4</v>
      </c>
      <c r="O157" s="62">
        <f t="shared" si="46"/>
        <v>12.4</v>
      </c>
      <c r="P157" s="62">
        <f t="shared" si="47"/>
        <v>21.2</v>
      </c>
      <c r="R157" s="9">
        <f t="shared" si="59"/>
        <v>24</v>
      </c>
      <c r="S157" s="9">
        <f t="shared" si="48"/>
        <v>162.44</v>
      </c>
      <c r="T157" s="9">
        <f t="shared" si="49"/>
        <v>34.8</v>
      </c>
      <c r="U157" s="66">
        <f t="shared" si="60"/>
        <v>131</v>
      </c>
      <c r="V157" s="9">
        <f t="shared" si="61"/>
        <v>157.2</v>
      </c>
      <c r="W157" s="67">
        <f t="shared" si="62"/>
        <v>182</v>
      </c>
      <c r="Y157" s="69">
        <f>VLOOKUP(D157,Sheet2!P:Q,2,FALSE)</f>
        <v>38</v>
      </c>
      <c r="AB157" s="4" t="str">
        <f>IF('表格编辑 '!D190="monster","普通","BOSS")</f>
        <v>普通</v>
      </c>
      <c r="AD157" s="50">
        <f>VLOOKUP(D157,映射!AK:AL,2,FALSE)</f>
        <v>3</v>
      </c>
      <c r="AE157" s="50" t="s">
        <v>21</v>
      </c>
      <c r="AF157" s="4">
        <f>VLOOKUP(AE157,映射!AN:AO,2,FALSE)</f>
        <v>1</v>
      </c>
      <c r="AG157" s="50">
        <v>1</v>
      </c>
      <c r="AH157" s="70">
        <v>0</v>
      </c>
      <c r="AI157" s="16">
        <f t="shared" si="50"/>
        <v>20017</v>
      </c>
      <c r="AJ157" s="16">
        <f t="shared" si="51"/>
        <v>10135</v>
      </c>
      <c r="AK157" s="16">
        <f t="shared" si="52"/>
        <v>24</v>
      </c>
      <c r="AL157" s="16" t="str">
        <f t="shared" si="53"/>
        <v>大地翼龙</v>
      </c>
      <c r="AM157" s="16">
        <f t="shared" si="54"/>
        <v>393</v>
      </c>
      <c r="AN157" s="16">
        <f t="shared" si="55"/>
        <v>620</v>
      </c>
      <c r="AO157" s="16">
        <f t="shared" si="63"/>
        <v>-227</v>
      </c>
      <c r="AP157" s="16">
        <f t="shared" si="56"/>
        <v>393</v>
      </c>
      <c r="AQ157" s="16">
        <f t="shared" si="57"/>
        <v>513</v>
      </c>
      <c r="AR157" s="16">
        <f t="shared" si="58"/>
        <v>116</v>
      </c>
      <c r="AS157" s="16"/>
      <c r="AT157" s="16">
        <v>65.5</v>
      </c>
      <c r="AU157" s="16">
        <v>47.5</v>
      </c>
      <c r="AV157" s="16">
        <v>1.3</v>
      </c>
      <c r="AW157" s="16"/>
    </row>
    <row r="158" spans="1:49">
      <c r="A158" s="62">
        <f>'表格编辑 '!A191</f>
        <v>20018</v>
      </c>
      <c r="B158" s="62">
        <f>'表格编辑 '!B191</f>
        <v>10023</v>
      </c>
      <c r="C158" s="62" t="str">
        <f>VLOOKUP(B158,映射!A:B,2,FALSE)</f>
        <v>地狱妖犬</v>
      </c>
      <c r="D158" s="62">
        <f>'表格编辑 '!E191</f>
        <v>24</v>
      </c>
      <c r="E158" s="62">
        <f>ROUNDUP((VLOOKUP(B158,Sheet1!U:AA,3,FALSE)-2)*(0.042*(D158-1)+0.2)+0.4,0)</f>
        <v>25</v>
      </c>
      <c r="F158" s="62">
        <f>ROUNDUP((VLOOKUP(B158,Sheet1!U:AA,4,FALSE)-2)*(0.042*(D158-1)+0.2)+0.4,0)</f>
        <v>45</v>
      </c>
      <c r="G158" s="62">
        <f>ROUNDUP((VLOOKUP(B158,Sheet1!U:AA,5,FALSE)-2)*(0.042*(D158-1)+0.2)+0.4,0)</f>
        <v>14</v>
      </c>
      <c r="H158" s="62">
        <f>ROUNDUP((VLOOKUP(B158,Sheet1!U:AA,6,FALSE)-2)*(0.042*(D158-1)+0.2)+0.4,0)</f>
        <v>23</v>
      </c>
      <c r="I158" s="62">
        <f>ROUNDUP((VLOOKUP(B158,Sheet1!U:AA,7,FALSE)-2)*(0.042*(D158-1)+0.2)+0.4,0)</f>
        <v>20</v>
      </c>
      <c r="J158" s="62">
        <f>E158*8+F158*2+G158*3+H158*3+I158*1+VLOOKUP(B158,Sheet1!AU:AZ,2,FALSE)</f>
        <v>441</v>
      </c>
      <c r="K158" s="62">
        <f>E158*1+F158*2+G158*2+H158*2+I158*10+VLOOKUP(B158,Sheet1!AU:AZ,3,FALSE)</f>
        <v>409</v>
      </c>
      <c r="L158" s="62">
        <f>E158*0.1+F158*2+G158*0.2+H158*0.26+I158*0.1+VLOOKUP(B158,Sheet1!AU:AZ,4,FALSE)</f>
        <v>123.28</v>
      </c>
      <c r="M158" s="62">
        <f>E158*0.1+F158*0.2+G158*2+H158*0.2+I158*0.1+VLOOKUP(B158,Sheet1!AU:AZ,5,FALSE)</f>
        <v>66.1</v>
      </c>
      <c r="N158" s="62">
        <f>E158*0.1+F158*0.2+G158*0.2+H158*2+I158*0.1+VLOOKUP(B158,Sheet1!AU:AZ,6,FALSE)</f>
        <v>82.3</v>
      </c>
      <c r="O158" s="62">
        <f t="shared" si="46"/>
        <v>4.5</v>
      </c>
      <c r="P158" s="62">
        <f t="shared" si="47"/>
        <v>16.7</v>
      </c>
      <c r="R158" s="9">
        <f t="shared" si="59"/>
        <v>24</v>
      </c>
      <c r="S158" s="9">
        <f t="shared" si="48"/>
        <v>162.44</v>
      </c>
      <c r="T158" s="9">
        <f t="shared" si="49"/>
        <v>34.8</v>
      </c>
      <c r="U158" s="66">
        <f t="shared" si="60"/>
        <v>219</v>
      </c>
      <c r="V158" s="9">
        <f t="shared" si="61"/>
        <v>262.8</v>
      </c>
      <c r="W158" s="67">
        <f t="shared" si="62"/>
        <v>201</v>
      </c>
      <c r="Y158" s="69">
        <f>VLOOKUP(D158,Sheet2!P:Q,2,FALSE)</f>
        <v>38</v>
      </c>
      <c r="AB158" s="4" t="str">
        <f>IF('表格编辑 '!D191="monster","普通","BOSS")</f>
        <v>普通</v>
      </c>
      <c r="AD158" s="50">
        <f>VLOOKUP(D158,映射!AK:AL,2,FALSE)</f>
        <v>3</v>
      </c>
      <c r="AE158" s="50" t="s">
        <v>21</v>
      </c>
      <c r="AF158" s="4">
        <f>VLOOKUP(AE158,映射!AN:AO,2,FALSE)</f>
        <v>1</v>
      </c>
      <c r="AG158" s="50">
        <v>1</v>
      </c>
      <c r="AH158" s="70">
        <v>0</v>
      </c>
      <c r="AI158" s="16">
        <f t="shared" si="50"/>
        <v>20018</v>
      </c>
      <c r="AJ158" s="16">
        <f t="shared" si="51"/>
        <v>10023</v>
      </c>
      <c r="AK158" s="16">
        <f t="shared" si="52"/>
        <v>24</v>
      </c>
      <c r="AL158" s="16" t="str">
        <f t="shared" si="53"/>
        <v>地狱妖犬</v>
      </c>
      <c r="AM158" s="16">
        <f t="shared" si="54"/>
        <v>657</v>
      </c>
      <c r="AN158" s="16">
        <f t="shared" si="55"/>
        <v>441</v>
      </c>
      <c r="AO158" s="16">
        <f t="shared" si="63"/>
        <v>216</v>
      </c>
      <c r="AP158" s="16">
        <f t="shared" si="56"/>
        <v>657</v>
      </c>
      <c r="AQ158" s="16">
        <f t="shared" si="57"/>
        <v>409</v>
      </c>
      <c r="AR158" s="16">
        <f t="shared" si="58"/>
        <v>124</v>
      </c>
      <c r="AS158" s="16"/>
      <c r="AT158" s="16">
        <v>33.6</v>
      </c>
      <c r="AU158" s="16">
        <v>46.2</v>
      </c>
      <c r="AV158" s="16">
        <v>3.2</v>
      </c>
      <c r="AW158" s="16"/>
    </row>
    <row r="159" spans="1:49">
      <c r="A159" s="62">
        <f>'表格编辑 '!A192</f>
        <v>20019</v>
      </c>
      <c r="B159" s="62">
        <f>'表格编辑 '!B192</f>
        <v>10157</v>
      </c>
      <c r="C159" s="62" t="str">
        <f>VLOOKUP(B159,映射!A:B,2,FALSE)</f>
        <v>幻歌妖</v>
      </c>
      <c r="D159" s="62">
        <f>'表格编辑 '!E192</f>
        <v>24</v>
      </c>
      <c r="E159" s="62">
        <f>ROUNDUP((VLOOKUP(B159,Sheet1!U:AA,3,FALSE)-2)*(0.042*(D159-1)+0.2)+0.4,0)</f>
        <v>28</v>
      </c>
      <c r="F159" s="62">
        <f>ROUNDUP((VLOOKUP(B159,Sheet1!U:AA,4,FALSE)-2)*(0.042*(D159-1)+0.2)+0.4,0)</f>
        <v>31</v>
      </c>
      <c r="G159" s="62">
        <f>ROUNDUP((VLOOKUP(B159,Sheet1!U:AA,5,FALSE)-2)*(0.042*(D159-1)+0.2)+0.4,0)</f>
        <v>34</v>
      </c>
      <c r="H159" s="62">
        <f>ROUNDUP((VLOOKUP(B159,Sheet1!U:AA,6,FALSE)-2)*(0.042*(D159-1)+0.2)+0.4,0)</f>
        <v>55</v>
      </c>
      <c r="I159" s="62">
        <f>ROUNDUP((VLOOKUP(B159,Sheet1!U:AA,7,FALSE)-2)*(0.042*(D159-1)+0.2)+0.4,0)</f>
        <v>21</v>
      </c>
      <c r="J159" s="62">
        <f>E159*8+F159*2+G159*3+H159*3+I159*1+VLOOKUP(B159,Sheet1!AU:AZ,2,FALSE)</f>
        <v>640</v>
      </c>
      <c r="K159" s="62">
        <f>E159*1+F159*2+G159*2+H159*2+I159*10+VLOOKUP(B159,Sheet1!AU:AZ,3,FALSE)</f>
        <v>516</v>
      </c>
      <c r="L159" s="62">
        <f>E159*0.1+F159*2+G159*0.2+H159*0.26+I159*0.1+VLOOKUP(B159,Sheet1!AU:AZ,4,FALSE)</f>
        <v>125</v>
      </c>
      <c r="M159" s="62">
        <f>E159*0.1+F159*0.2+G159*2+H159*0.2+I159*0.1+VLOOKUP(B159,Sheet1!AU:AZ,5,FALSE)</f>
        <v>129.1</v>
      </c>
      <c r="N159" s="62">
        <f>E159*0.1+F159*0.2+G159*0.2+H159*2+I159*0.1+VLOOKUP(B159,Sheet1!AU:AZ,6,FALSE)</f>
        <v>198.9</v>
      </c>
      <c r="O159" s="62">
        <f t="shared" si="46"/>
        <v>6.6</v>
      </c>
      <c r="P159" s="62">
        <f t="shared" si="47"/>
        <v>24.8</v>
      </c>
      <c r="R159" s="9">
        <f t="shared" si="59"/>
        <v>24</v>
      </c>
      <c r="S159" s="9">
        <f t="shared" si="48"/>
        <v>162.44</v>
      </c>
      <c r="T159" s="9">
        <f t="shared" si="49"/>
        <v>34.8</v>
      </c>
      <c r="U159" s="66">
        <f t="shared" si="60"/>
        <v>144</v>
      </c>
      <c r="V159" s="9">
        <f t="shared" si="61"/>
        <v>172.8</v>
      </c>
      <c r="W159" s="67">
        <f t="shared" si="62"/>
        <v>205</v>
      </c>
      <c r="Y159" s="69">
        <f>VLOOKUP(D159,Sheet2!P:Q,2,FALSE)</f>
        <v>38</v>
      </c>
      <c r="AB159" s="4" t="str">
        <f>IF('表格编辑 '!D192="monster","普通","BOSS")</f>
        <v>普通</v>
      </c>
      <c r="AD159" s="50">
        <f>VLOOKUP(D159,映射!AK:AL,2,FALSE)</f>
        <v>3</v>
      </c>
      <c r="AE159" s="50" t="s">
        <v>21</v>
      </c>
      <c r="AF159" s="4">
        <f>VLOOKUP(AE159,映射!AN:AO,2,FALSE)</f>
        <v>1</v>
      </c>
      <c r="AG159" s="50">
        <v>1</v>
      </c>
      <c r="AH159" s="70">
        <v>0</v>
      </c>
      <c r="AI159" s="16">
        <f t="shared" si="50"/>
        <v>20019</v>
      </c>
      <c r="AJ159" s="16">
        <f t="shared" si="51"/>
        <v>10157</v>
      </c>
      <c r="AK159" s="16">
        <f t="shared" si="52"/>
        <v>24</v>
      </c>
      <c r="AL159" s="16" t="str">
        <f t="shared" si="53"/>
        <v>幻歌妖</v>
      </c>
      <c r="AM159" s="16">
        <f t="shared" si="54"/>
        <v>432</v>
      </c>
      <c r="AN159" s="16">
        <f t="shared" si="55"/>
        <v>640</v>
      </c>
      <c r="AO159" s="16">
        <f t="shared" si="63"/>
        <v>-208</v>
      </c>
      <c r="AP159" s="16">
        <f t="shared" si="56"/>
        <v>432</v>
      </c>
      <c r="AQ159" s="16">
        <f t="shared" si="57"/>
        <v>516</v>
      </c>
      <c r="AR159" s="16">
        <f t="shared" si="58"/>
        <v>125</v>
      </c>
      <c r="AS159" s="16"/>
      <c r="AT159" s="16">
        <v>46.2</v>
      </c>
      <c r="AU159" s="16">
        <v>73.2</v>
      </c>
      <c r="AV159" s="16">
        <v>7.9</v>
      </c>
      <c r="AW159" s="16"/>
    </row>
    <row r="160" spans="1:49">
      <c r="A160" s="62">
        <f>'表格编辑 '!A193</f>
        <v>20020</v>
      </c>
      <c r="B160" s="62">
        <f>'表格编辑 '!B193</f>
        <v>10148</v>
      </c>
      <c r="C160" s="62" t="str">
        <f>VLOOKUP(B160,映射!A:B,2,FALSE)</f>
        <v>巨人</v>
      </c>
      <c r="D160" s="62">
        <f>'表格编辑 '!E193</f>
        <v>24</v>
      </c>
      <c r="E160" s="62">
        <f>ROUNDUP((VLOOKUP(B160,Sheet1!U:AA,3,FALSE)-2)*(0.042*(D160-1)+0.2)+0.4,0)</f>
        <v>43</v>
      </c>
      <c r="F160" s="62">
        <f>ROUNDUP((VLOOKUP(B160,Sheet1!U:AA,4,FALSE)-2)*(0.042*(D160-1)+0.2)+0.4,0)</f>
        <v>39</v>
      </c>
      <c r="G160" s="62">
        <f>ROUNDUP((VLOOKUP(B160,Sheet1!U:AA,5,FALSE)-2)*(0.042*(D160-1)+0.2)+0.4,0)</f>
        <v>27</v>
      </c>
      <c r="H160" s="62">
        <f>ROUNDUP((VLOOKUP(B160,Sheet1!U:AA,6,FALSE)-2)*(0.042*(D160-1)+0.2)+0.4,0)</f>
        <v>9</v>
      </c>
      <c r="I160" s="62">
        <f>ROUNDUP((VLOOKUP(B160,Sheet1!U:AA,7,FALSE)-2)*(0.042*(D160-1)+0.2)+0.4,0)</f>
        <v>15</v>
      </c>
      <c r="J160" s="62">
        <f>E160*8+F160*2+G160*3+H160*3+I160*1+VLOOKUP(B160,Sheet1!AU:AZ,2,FALSE)</f>
        <v>565</v>
      </c>
      <c r="K160" s="62">
        <f>E160*1+F160*2+G160*2+H160*2+I160*10+VLOOKUP(B160,Sheet1!AU:AZ,3,FALSE)</f>
        <v>363</v>
      </c>
      <c r="L160" s="62">
        <f>E160*0.1+F160*2+G160*0.2+H160*0.26+I160*0.1+VLOOKUP(B160,Sheet1!AU:AZ,4,FALSE)</f>
        <v>111.54</v>
      </c>
      <c r="M160" s="62">
        <f>E160*0.1+F160*0.2+G160*2+H160*0.2+I160*0.1+VLOOKUP(B160,Sheet1!AU:AZ,5,FALSE)</f>
        <v>89.4</v>
      </c>
      <c r="N160" s="62">
        <f>E160*0.1+F160*0.2+G160*0.2+H160*2+I160*0.1+VLOOKUP(B160,Sheet1!AU:AZ,6,FALSE)</f>
        <v>57</v>
      </c>
      <c r="O160" s="62">
        <f t="shared" ref="O160:O223" si="64">E160*-0.3+F160*-0.1+G160*0.2+H160*-0.1+I160*0.8</f>
        <v>-0.300000000000001</v>
      </c>
      <c r="P160" s="62">
        <f t="shared" ref="P160:P223" si="65">E160*0.8+F160*-0.1+G160*-0.1+H160*0.2+I160*-0.1</f>
        <v>28.1</v>
      </c>
      <c r="R160" s="9">
        <f t="shared" si="59"/>
        <v>24</v>
      </c>
      <c r="S160" s="9">
        <f t="shared" si="48"/>
        <v>162.44</v>
      </c>
      <c r="T160" s="9">
        <f t="shared" si="49"/>
        <v>34.8</v>
      </c>
      <c r="U160" s="66">
        <f t="shared" si="60"/>
        <v>184</v>
      </c>
      <c r="V160" s="9">
        <f t="shared" si="61"/>
        <v>220.8</v>
      </c>
      <c r="W160" s="67">
        <f t="shared" si="62"/>
        <v>173</v>
      </c>
      <c r="Y160" s="69">
        <f>VLOOKUP(D160,Sheet2!P:Q,2,FALSE)</f>
        <v>38</v>
      </c>
      <c r="AB160" s="4" t="str">
        <f>IF('表格编辑 '!D193="monster","普通","BOSS")</f>
        <v>普通</v>
      </c>
      <c r="AD160" s="50">
        <f>VLOOKUP(D160,映射!AK:AL,2,FALSE)</f>
        <v>3</v>
      </c>
      <c r="AE160" s="50" t="s">
        <v>21</v>
      </c>
      <c r="AF160" s="4">
        <f>VLOOKUP(AE160,映射!AN:AO,2,FALSE)</f>
        <v>1</v>
      </c>
      <c r="AG160" s="50">
        <v>1</v>
      </c>
      <c r="AH160" s="70">
        <v>0</v>
      </c>
      <c r="AI160" s="16">
        <f t="shared" si="50"/>
        <v>20020</v>
      </c>
      <c r="AJ160" s="16">
        <f t="shared" si="51"/>
        <v>10148</v>
      </c>
      <c r="AK160" s="16">
        <f t="shared" si="52"/>
        <v>24</v>
      </c>
      <c r="AL160" s="16" t="str">
        <f t="shared" si="53"/>
        <v>巨人</v>
      </c>
      <c r="AM160" s="16">
        <f t="shared" si="54"/>
        <v>552</v>
      </c>
      <c r="AN160" s="16">
        <f t="shared" si="55"/>
        <v>565</v>
      </c>
      <c r="AO160" s="16">
        <f t="shared" si="63"/>
        <v>-13</v>
      </c>
      <c r="AP160" s="16">
        <f t="shared" si="56"/>
        <v>552</v>
      </c>
      <c r="AQ160" s="16">
        <f t="shared" si="57"/>
        <v>363</v>
      </c>
      <c r="AR160" s="16">
        <f t="shared" si="58"/>
        <v>112</v>
      </c>
      <c r="AS160" s="16"/>
      <c r="AT160" s="16">
        <v>51.7</v>
      </c>
      <c r="AU160" s="16">
        <v>28.3</v>
      </c>
      <c r="AV160" s="16">
        <v>-0.499999999999998</v>
      </c>
      <c r="AW160" s="16"/>
    </row>
    <row r="161" spans="1:49">
      <c r="A161" s="62">
        <f>'表格编辑 '!A194</f>
        <v>20021</v>
      </c>
      <c r="B161" s="62">
        <f>'表格编辑 '!B194</f>
        <v>10110</v>
      </c>
      <c r="C161" s="62" t="str">
        <f>VLOOKUP(B161,映射!A:B,2,FALSE)</f>
        <v>旋律影子</v>
      </c>
      <c r="D161" s="62">
        <f>'表格编辑 '!E194</f>
        <v>24</v>
      </c>
      <c r="E161" s="62">
        <f>ROUNDUP((VLOOKUP(B161,Sheet1!U:AA,3,FALSE)-2)*(0.042*(D161-1)+0.2)+0.4,0)</f>
        <v>27</v>
      </c>
      <c r="F161" s="62">
        <f>ROUNDUP((VLOOKUP(B161,Sheet1!U:AA,4,FALSE)-2)*(0.042*(D161-1)+0.2)+0.4,0)</f>
        <v>31</v>
      </c>
      <c r="G161" s="62">
        <f>ROUNDUP((VLOOKUP(B161,Sheet1!U:AA,5,FALSE)-2)*(0.042*(D161-1)+0.2)+0.4,0)</f>
        <v>24</v>
      </c>
      <c r="H161" s="62">
        <f>ROUNDUP((VLOOKUP(B161,Sheet1!U:AA,6,FALSE)-2)*(0.042*(D161-1)+0.2)+0.4,0)</f>
        <v>21</v>
      </c>
      <c r="I161" s="62">
        <f>ROUNDUP((VLOOKUP(B161,Sheet1!U:AA,7,FALSE)-2)*(0.042*(D161-1)+0.2)+0.4,0)</f>
        <v>30</v>
      </c>
      <c r="J161" s="62">
        <f>E161*8+F161*2+G161*3+H161*3+I161*1+VLOOKUP(B161,Sheet1!AU:AZ,2,FALSE)</f>
        <v>463</v>
      </c>
      <c r="K161" s="62">
        <f>E161*1+F161*2+G161*2+H161*2+I161*10+VLOOKUP(B161,Sheet1!AU:AZ,3,FALSE)</f>
        <v>499</v>
      </c>
      <c r="L161" s="62">
        <f>E161*0.1+F161*2+G161*0.2+H161*0.26+I161*0.1+VLOOKUP(B161,Sheet1!AU:AZ,4,FALSE)</f>
        <v>97.96</v>
      </c>
      <c r="M161" s="62">
        <f>E161*0.1+F161*0.2+G161*2+H161*0.2+I161*0.1+VLOOKUP(B161,Sheet1!AU:AZ,5,FALSE)</f>
        <v>84.1</v>
      </c>
      <c r="N161" s="62">
        <f>E161*0.1+F161*0.2+G161*0.2+H161*2+I161*0.1+VLOOKUP(B161,Sheet1!AU:AZ,6,FALSE)</f>
        <v>78.7</v>
      </c>
      <c r="O161" s="62">
        <f t="shared" si="64"/>
        <v>15.5</v>
      </c>
      <c r="P161" s="62">
        <f t="shared" si="65"/>
        <v>17.3</v>
      </c>
      <c r="R161" s="9">
        <f t="shared" si="59"/>
        <v>24</v>
      </c>
      <c r="S161" s="9">
        <f t="shared" si="48"/>
        <v>162.44</v>
      </c>
      <c r="T161" s="9">
        <f t="shared" si="49"/>
        <v>34.8</v>
      </c>
      <c r="U161" s="66">
        <f t="shared" si="60"/>
        <v>191</v>
      </c>
      <c r="V161" s="9">
        <f t="shared" si="61"/>
        <v>229.2</v>
      </c>
      <c r="W161" s="67">
        <f t="shared" si="62"/>
        <v>143</v>
      </c>
      <c r="Y161" s="69">
        <f>VLOOKUP(D161,Sheet2!P:Q,2,FALSE)</f>
        <v>38</v>
      </c>
      <c r="AB161" s="4" t="str">
        <f>IF('表格编辑 '!D194="monster","普通","BOSS")</f>
        <v>普通</v>
      </c>
      <c r="AD161" s="50">
        <f>VLOOKUP(D161,映射!AK:AL,2,FALSE)</f>
        <v>3</v>
      </c>
      <c r="AE161" s="50" t="s">
        <v>21</v>
      </c>
      <c r="AF161" s="4">
        <f>VLOOKUP(AE161,映射!AN:AO,2,FALSE)</f>
        <v>1</v>
      </c>
      <c r="AG161" s="50">
        <v>1</v>
      </c>
      <c r="AH161" s="70">
        <v>0</v>
      </c>
      <c r="AI161" s="16">
        <f t="shared" si="50"/>
        <v>20021</v>
      </c>
      <c r="AJ161" s="16">
        <f t="shared" si="51"/>
        <v>10110</v>
      </c>
      <c r="AK161" s="16">
        <f t="shared" si="52"/>
        <v>24</v>
      </c>
      <c r="AL161" s="16" t="str">
        <f t="shared" si="53"/>
        <v>旋律影子</v>
      </c>
      <c r="AM161" s="16">
        <f t="shared" si="54"/>
        <v>573</v>
      </c>
      <c r="AN161" s="16">
        <f t="shared" si="55"/>
        <v>463</v>
      </c>
      <c r="AO161" s="16">
        <f t="shared" si="63"/>
        <v>110</v>
      </c>
      <c r="AP161" s="16">
        <f t="shared" si="56"/>
        <v>573</v>
      </c>
      <c r="AQ161" s="16">
        <f t="shared" si="57"/>
        <v>499</v>
      </c>
      <c r="AR161" s="16">
        <f t="shared" si="58"/>
        <v>98</v>
      </c>
      <c r="AS161" s="16"/>
      <c r="AT161" s="16">
        <v>48.3</v>
      </c>
      <c r="AU161" s="16">
        <v>44.7</v>
      </c>
      <c r="AV161" s="16">
        <v>12</v>
      </c>
      <c r="AW161" s="16"/>
    </row>
    <row r="162" spans="1:49">
      <c r="A162" s="62">
        <f>'表格编辑 '!A195</f>
        <v>20022</v>
      </c>
      <c r="B162" s="62">
        <f>'表格编辑 '!B195</f>
        <v>10137</v>
      </c>
      <c r="C162" s="62" t="str">
        <f>VLOOKUP(B162,映射!A:B,2,FALSE)</f>
        <v>火焰翼龙</v>
      </c>
      <c r="D162" s="62">
        <f>'表格编辑 '!E195</f>
        <v>24</v>
      </c>
      <c r="E162" s="62">
        <f>ROUNDUP((VLOOKUP(B162,Sheet1!U:AA,3,FALSE)-2)*(0.042*(D162-1)+0.2)+0.4,0)</f>
        <v>37</v>
      </c>
      <c r="F162" s="62">
        <f>ROUNDUP((VLOOKUP(B162,Sheet1!U:AA,4,FALSE)-2)*(0.042*(D162-1)+0.2)+0.4,0)</f>
        <v>43</v>
      </c>
      <c r="G162" s="62">
        <f>ROUNDUP((VLOOKUP(B162,Sheet1!U:AA,5,FALSE)-2)*(0.042*(D162-1)+0.2)+0.4,0)</f>
        <v>34</v>
      </c>
      <c r="H162" s="62">
        <f>ROUNDUP((VLOOKUP(B162,Sheet1!U:AA,6,FALSE)-2)*(0.042*(D162-1)+0.2)+0.4,0)</f>
        <v>23</v>
      </c>
      <c r="I162" s="62">
        <f>ROUNDUP((VLOOKUP(B162,Sheet1!U:AA,7,FALSE)-2)*(0.042*(D162-1)+0.2)+0.4,0)</f>
        <v>20</v>
      </c>
      <c r="J162" s="62">
        <f>E162*8+F162*2+G162*3+H162*3+I162*1+VLOOKUP(B162,Sheet1!AU:AZ,2,FALSE)</f>
        <v>650</v>
      </c>
      <c r="K162" s="62">
        <f>E162*1+F162*2+G162*2+H162*2+I162*10+VLOOKUP(B162,Sheet1!AU:AZ,3,FALSE)</f>
        <v>468</v>
      </c>
      <c r="L162" s="62">
        <f>E162*0.1+F162*2+G162*0.2+H162*0.26+I162*0.1+VLOOKUP(B162,Sheet1!AU:AZ,4,FALSE)</f>
        <v>147.48</v>
      </c>
      <c r="M162" s="62">
        <f>E162*0.1+F162*0.2+G162*2+H162*0.2+I162*0.1+VLOOKUP(B162,Sheet1!AU:AZ,5,FALSE)</f>
        <v>120.9</v>
      </c>
      <c r="N162" s="62">
        <f>E162*0.1+F162*0.2+G162*0.2+H162*2+I162*0.1+VLOOKUP(B162,Sheet1!AU:AZ,6,FALSE)</f>
        <v>96.1</v>
      </c>
      <c r="O162" s="62">
        <f t="shared" si="64"/>
        <v>5.1</v>
      </c>
      <c r="P162" s="62">
        <f t="shared" si="65"/>
        <v>24.5</v>
      </c>
      <c r="R162" s="9">
        <f t="shared" si="59"/>
        <v>24</v>
      </c>
      <c r="S162" s="9">
        <f t="shared" si="48"/>
        <v>162.44</v>
      </c>
      <c r="T162" s="9">
        <f t="shared" si="49"/>
        <v>34.8</v>
      </c>
      <c r="U162" s="66">
        <f t="shared" si="60"/>
        <v>151</v>
      </c>
      <c r="V162" s="9">
        <f t="shared" si="61"/>
        <v>181.2</v>
      </c>
      <c r="W162" s="67">
        <f t="shared" si="62"/>
        <v>260</v>
      </c>
      <c r="Y162" s="69">
        <f>VLOOKUP(D162,Sheet2!P:Q,2,FALSE)</f>
        <v>38</v>
      </c>
      <c r="AB162" s="4" t="str">
        <f>IF('表格编辑 '!D195="monster","普通","BOSS")</f>
        <v>普通</v>
      </c>
      <c r="AD162" s="50">
        <f>VLOOKUP(D162,映射!AK:AL,2,FALSE)</f>
        <v>3</v>
      </c>
      <c r="AE162" s="50" t="s">
        <v>21</v>
      </c>
      <c r="AF162" s="4">
        <f>VLOOKUP(AE162,映射!AN:AO,2,FALSE)</f>
        <v>1</v>
      </c>
      <c r="AG162" s="50">
        <v>1</v>
      </c>
      <c r="AH162" s="70">
        <v>0</v>
      </c>
      <c r="AI162" s="16">
        <f t="shared" si="50"/>
        <v>20022</v>
      </c>
      <c r="AJ162" s="16">
        <f t="shared" si="51"/>
        <v>10137</v>
      </c>
      <c r="AK162" s="16">
        <f t="shared" si="52"/>
        <v>24</v>
      </c>
      <c r="AL162" s="16" t="str">
        <f t="shared" si="53"/>
        <v>火焰翼龙</v>
      </c>
      <c r="AM162" s="16">
        <f t="shared" si="54"/>
        <v>453</v>
      </c>
      <c r="AN162" s="16">
        <f t="shared" si="55"/>
        <v>650</v>
      </c>
      <c r="AO162" s="16">
        <f t="shared" si="63"/>
        <v>-197</v>
      </c>
      <c r="AP162" s="16">
        <f t="shared" si="56"/>
        <v>453</v>
      </c>
      <c r="AQ162" s="16">
        <f t="shared" si="57"/>
        <v>468</v>
      </c>
      <c r="AR162" s="16">
        <f t="shared" si="58"/>
        <v>148</v>
      </c>
      <c r="AS162" s="16"/>
      <c r="AT162" s="16">
        <v>54</v>
      </c>
      <c r="AU162" s="16">
        <v>39.6</v>
      </c>
      <c r="AV162" s="16">
        <v>-0.300000000000001</v>
      </c>
      <c r="AW162" s="16"/>
    </row>
    <row r="163" spans="1:49">
      <c r="A163" s="62">
        <f>'表格编辑 '!A196</f>
        <v>20023</v>
      </c>
      <c r="B163" s="62">
        <f>'表格编辑 '!B196</f>
        <v>10145</v>
      </c>
      <c r="C163" s="62" t="str">
        <f>VLOOKUP(B163,映射!A:B,2,FALSE)</f>
        <v>红帽哥布林</v>
      </c>
      <c r="D163" s="62">
        <f>'表格编辑 '!E196</f>
        <v>24</v>
      </c>
      <c r="E163" s="62">
        <f>ROUNDUP((VLOOKUP(B163,Sheet1!U:AA,3,FALSE)-2)*(0.042*(D163-1)+0.2)+0.4,0)</f>
        <v>25</v>
      </c>
      <c r="F163" s="62">
        <f>ROUNDUP((VLOOKUP(B163,Sheet1!U:AA,4,FALSE)-2)*(0.042*(D163-1)+0.2)+0.4,0)</f>
        <v>34</v>
      </c>
      <c r="G163" s="62">
        <f>ROUNDUP((VLOOKUP(B163,Sheet1!U:AA,5,FALSE)-2)*(0.042*(D163-1)+0.2)+0.4,0)</f>
        <v>32</v>
      </c>
      <c r="H163" s="62">
        <f>ROUNDUP((VLOOKUP(B163,Sheet1!U:AA,6,FALSE)-2)*(0.042*(D163-1)+0.2)+0.4,0)</f>
        <v>22</v>
      </c>
      <c r="I163" s="62">
        <f>ROUNDUP((VLOOKUP(B163,Sheet1!U:AA,7,FALSE)-2)*(0.042*(D163-1)+0.2)+0.4,0)</f>
        <v>4</v>
      </c>
      <c r="J163" s="62">
        <f>E163*8+F163*2+G163*3+H163*3+I163*1+VLOOKUP(B163,Sheet1!AU:AZ,2,FALSE)</f>
        <v>454</v>
      </c>
      <c r="K163" s="62">
        <f>E163*1+F163*2+G163*2+H163*2+I163*10+VLOOKUP(B163,Sheet1!AU:AZ,3,FALSE)</f>
        <v>261</v>
      </c>
      <c r="L163" s="62">
        <f>E163*0.1+F163*2+G163*0.2+H163*0.26+I163*0.1+VLOOKUP(B163,Sheet1!AU:AZ,4,FALSE)</f>
        <v>103.02</v>
      </c>
      <c r="M163" s="62">
        <f>E163*0.1+F163*0.2+G163*2+H163*0.2+I163*0.1+VLOOKUP(B163,Sheet1!AU:AZ,5,FALSE)</f>
        <v>98.1</v>
      </c>
      <c r="N163" s="62">
        <f>E163*0.1+F163*0.2+G163*0.2+H163*2+I163*0.1+VLOOKUP(B163,Sheet1!AU:AZ,6,FALSE)</f>
        <v>80.1</v>
      </c>
      <c r="O163" s="62">
        <f t="shared" si="64"/>
        <v>-3.5</v>
      </c>
      <c r="P163" s="62">
        <f t="shared" si="65"/>
        <v>17.4</v>
      </c>
      <c r="R163" s="9">
        <f t="shared" si="59"/>
        <v>24</v>
      </c>
      <c r="S163" s="9">
        <f t="shared" si="48"/>
        <v>162.44</v>
      </c>
      <c r="T163" s="9">
        <f t="shared" si="49"/>
        <v>34.8</v>
      </c>
      <c r="U163" s="66">
        <f t="shared" si="60"/>
        <v>173</v>
      </c>
      <c r="V163" s="9">
        <f t="shared" si="61"/>
        <v>207.6</v>
      </c>
      <c r="W163" s="67">
        <f t="shared" si="62"/>
        <v>154</v>
      </c>
      <c r="Y163" s="69">
        <f>VLOOKUP(D163,Sheet2!P:Q,2,FALSE)</f>
        <v>38</v>
      </c>
      <c r="AB163" s="4" t="str">
        <f>IF('表格编辑 '!D196="monster","普通","BOSS")</f>
        <v>普通</v>
      </c>
      <c r="AD163" s="50">
        <f>VLOOKUP(D163,映射!AK:AL,2,FALSE)</f>
        <v>3</v>
      </c>
      <c r="AE163" s="50" t="s">
        <v>21</v>
      </c>
      <c r="AF163" s="4">
        <f>VLOOKUP(AE163,映射!AN:AO,2,FALSE)</f>
        <v>1</v>
      </c>
      <c r="AG163" s="50">
        <v>1</v>
      </c>
      <c r="AH163" s="70">
        <v>0</v>
      </c>
      <c r="AI163" s="16">
        <f t="shared" si="50"/>
        <v>20023</v>
      </c>
      <c r="AJ163" s="16">
        <f t="shared" si="51"/>
        <v>10145</v>
      </c>
      <c r="AK163" s="16">
        <f t="shared" si="52"/>
        <v>24</v>
      </c>
      <c r="AL163" s="16" t="str">
        <f t="shared" si="53"/>
        <v>红帽哥布林</v>
      </c>
      <c r="AM163" s="16">
        <f t="shared" si="54"/>
        <v>519</v>
      </c>
      <c r="AN163" s="16">
        <f t="shared" si="55"/>
        <v>454</v>
      </c>
      <c r="AO163" s="16">
        <f t="shared" si="63"/>
        <v>65</v>
      </c>
      <c r="AP163" s="16">
        <f t="shared" si="56"/>
        <v>519</v>
      </c>
      <c r="AQ163" s="16">
        <f t="shared" si="57"/>
        <v>261</v>
      </c>
      <c r="AR163" s="16">
        <f t="shared" si="58"/>
        <v>104</v>
      </c>
      <c r="AS163" s="16"/>
      <c r="AT163" s="16">
        <v>58.7</v>
      </c>
      <c r="AU163" s="16">
        <v>46.1</v>
      </c>
      <c r="AV163" s="16">
        <v>-1.9</v>
      </c>
      <c r="AW163" s="16"/>
    </row>
    <row r="164" spans="1:49">
      <c r="A164" s="62">
        <f>'表格编辑 '!A197</f>
        <v>20024</v>
      </c>
      <c r="B164" s="62">
        <f>'表格编辑 '!B197</f>
        <v>10021</v>
      </c>
      <c r="C164" s="62" t="str">
        <f>VLOOKUP(B164,映射!A:B,2,FALSE)</f>
        <v>巨狼</v>
      </c>
      <c r="D164" s="62">
        <f>'表格编辑 '!E197</f>
        <v>24</v>
      </c>
      <c r="E164" s="62">
        <f>ROUNDUP((VLOOKUP(B164,Sheet1!U:AA,3,FALSE)-2)*(0.042*(D164-1)+0.2)+0.4,0)</f>
        <v>31</v>
      </c>
      <c r="F164" s="62">
        <f>ROUNDUP((VLOOKUP(B164,Sheet1!U:AA,4,FALSE)-2)*(0.042*(D164-1)+0.2)+0.4,0)</f>
        <v>51</v>
      </c>
      <c r="G164" s="62">
        <f>ROUNDUP((VLOOKUP(B164,Sheet1!U:AA,5,FALSE)-2)*(0.042*(D164-1)+0.2)+0.4,0)</f>
        <v>20</v>
      </c>
      <c r="H164" s="62">
        <f>ROUNDUP((VLOOKUP(B164,Sheet1!U:AA,6,FALSE)-2)*(0.042*(D164-1)+0.2)+0.4,0)</f>
        <v>29</v>
      </c>
      <c r="I164" s="62">
        <f>ROUNDUP((VLOOKUP(B164,Sheet1!U:AA,7,FALSE)-2)*(0.042*(D164-1)+0.2)+0.4,0)</f>
        <v>25</v>
      </c>
      <c r="J164" s="62">
        <f>E164*8+F164*2+G164*3+H164*3+I164*1+VLOOKUP(B164,Sheet1!AU:AZ,2,FALSE)</f>
        <v>586</v>
      </c>
      <c r="K164" s="62">
        <f>E164*1+F164*2+G164*2+H164*2+I164*10+VLOOKUP(B164,Sheet1!AU:AZ,3,FALSE)</f>
        <v>520</v>
      </c>
      <c r="L164" s="62">
        <f>E164*0.1+F164*2+G164*0.2+H164*0.26+I164*0.1+VLOOKUP(B164,Sheet1!AU:AZ,4,FALSE)</f>
        <v>171.14</v>
      </c>
      <c r="M164" s="62">
        <f>E164*0.1+F164*0.2+G164*2+H164*0.2+I164*0.1+VLOOKUP(B164,Sheet1!AU:AZ,5,FALSE)</f>
        <v>82.6</v>
      </c>
      <c r="N164" s="62">
        <f>E164*0.1+F164*0.2+G164*0.2+H164*2+I164*0.1+VLOOKUP(B164,Sheet1!AU:AZ,6,FALSE)</f>
        <v>114.8</v>
      </c>
      <c r="O164" s="62">
        <f t="shared" si="64"/>
        <v>6.7</v>
      </c>
      <c r="P164" s="62">
        <f t="shared" si="65"/>
        <v>21</v>
      </c>
      <c r="R164" s="9">
        <f t="shared" si="59"/>
        <v>24</v>
      </c>
      <c r="S164" s="9">
        <f t="shared" si="48"/>
        <v>162.44</v>
      </c>
      <c r="T164" s="9">
        <f t="shared" si="49"/>
        <v>34.8</v>
      </c>
      <c r="U164" s="66">
        <f t="shared" si="60"/>
        <v>193</v>
      </c>
      <c r="V164" s="9">
        <f t="shared" si="61"/>
        <v>231.6</v>
      </c>
      <c r="W164" s="67">
        <f t="shared" si="62"/>
        <v>319</v>
      </c>
      <c r="Y164" s="69">
        <f>VLOOKUP(D164,Sheet2!P:Q,2,FALSE)</f>
        <v>38</v>
      </c>
      <c r="AB164" s="4" t="str">
        <f>IF('表格编辑 '!D197="monster","普通","BOSS")</f>
        <v>普通</v>
      </c>
      <c r="AD164" s="50">
        <f>VLOOKUP(D164,映射!AK:AL,2,FALSE)</f>
        <v>3</v>
      </c>
      <c r="AE164" s="50" t="s">
        <v>21</v>
      </c>
      <c r="AF164" s="4">
        <f>VLOOKUP(AE164,映射!AN:AO,2,FALSE)</f>
        <v>1</v>
      </c>
      <c r="AG164" s="50">
        <v>1</v>
      </c>
      <c r="AH164" s="70">
        <v>0</v>
      </c>
      <c r="AI164" s="16">
        <f t="shared" si="50"/>
        <v>20024</v>
      </c>
      <c r="AJ164" s="16">
        <f t="shared" si="51"/>
        <v>10021</v>
      </c>
      <c r="AK164" s="16">
        <f t="shared" si="52"/>
        <v>24</v>
      </c>
      <c r="AL164" s="16" t="str">
        <f t="shared" si="53"/>
        <v>巨狼</v>
      </c>
      <c r="AM164" s="16">
        <f t="shared" si="54"/>
        <v>579</v>
      </c>
      <c r="AN164" s="16">
        <f t="shared" si="55"/>
        <v>586</v>
      </c>
      <c r="AO164" s="16">
        <f t="shared" si="63"/>
        <v>-7</v>
      </c>
      <c r="AP164" s="16">
        <f t="shared" si="56"/>
        <v>579</v>
      </c>
      <c r="AQ164" s="16">
        <f t="shared" si="57"/>
        <v>520</v>
      </c>
      <c r="AR164" s="16">
        <f t="shared" si="58"/>
        <v>172</v>
      </c>
      <c r="AS164" s="16"/>
      <c r="AT164" s="16">
        <v>31.9</v>
      </c>
      <c r="AU164" s="16">
        <v>53.5</v>
      </c>
      <c r="AV164" s="16">
        <v>4.8</v>
      </c>
      <c r="AW164" s="16"/>
    </row>
    <row r="165" spans="1:49">
      <c r="A165" s="62">
        <f>'表格编辑 '!A198</f>
        <v>20025</v>
      </c>
      <c r="B165" s="62">
        <f>'表格编辑 '!B198</f>
        <v>10002</v>
      </c>
      <c r="C165" s="62" t="str">
        <f>VLOOKUP(B165,映射!A:B,2,FALSE)</f>
        <v>硬壳龟</v>
      </c>
      <c r="D165" s="62">
        <f>'表格编辑 '!E198</f>
        <v>29</v>
      </c>
      <c r="E165" s="62">
        <f>ROUNDUP((VLOOKUP(B165,Sheet1!U:AA,3,FALSE)-2)*(0.042*(D165-1)+0.2)+0.4,0)</f>
        <v>34</v>
      </c>
      <c r="F165" s="62">
        <f>ROUNDUP((VLOOKUP(B165,Sheet1!U:AA,4,FALSE)-2)*(0.042*(D165-1)+0.2)+0.4,0)</f>
        <v>20</v>
      </c>
      <c r="G165" s="62">
        <f>ROUNDUP((VLOOKUP(B165,Sheet1!U:AA,5,FALSE)-2)*(0.042*(D165-1)+0.2)+0.4,0)</f>
        <v>63</v>
      </c>
      <c r="H165" s="62">
        <f>ROUNDUP((VLOOKUP(B165,Sheet1!U:AA,6,FALSE)-2)*(0.042*(D165-1)+0.2)+0.4,0)</f>
        <v>19</v>
      </c>
      <c r="I165" s="62">
        <f>ROUNDUP((VLOOKUP(B165,Sheet1!U:AA,7,FALSE)-2)*(0.042*(D165-1)+0.2)+0.4,0)</f>
        <v>20</v>
      </c>
      <c r="J165" s="62">
        <f>E165*8+F165*2+G165*3+H165*3+I165*1+VLOOKUP(B165,Sheet1!AU:AZ,2,FALSE)</f>
        <v>636</v>
      </c>
      <c r="K165" s="62">
        <f>E165*1+F165*2+G165*2+H165*2+I165*10+VLOOKUP(B165,Sheet1!AU:AZ,3,FALSE)</f>
        <v>464</v>
      </c>
      <c r="L165" s="62">
        <f>E165*0.1+F165*2+G165*0.2+H165*0.26+I165*0.1+VLOOKUP(B165,Sheet1!AU:AZ,4,FALSE)</f>
        <v>79.94</v>
      </c>
      <c r="M165" s="62">
        <f>E165*0.1+F165*0.2+G165*2+H165*0.2+I165*0.1+VLOOKUP(B165,Sheet1!AU:AZ,5,FALSE)</f>
        <v>190.2</v>
      </c>
      <c r="N165" s="62">
        <f>E165*0.1+F165*0.2+G165*0.2+H165*2+I165*0.1+VLOOKUP(B165,Sheet1!AU:AZ,6,FALSE)</f>
        <v>84</v>
      </c>
      <c r="O165" s="62">
        <f t="shared" si="64"/>
        <v>14.5</v>
      </c>
      <c r="P165" s="62">
        <f t="shared" si="65"/>
        <v>20.7</v>
      </c>
      <c r="R165" s="9">
        <f t="shared" si="59"/>
        <v>29</v>
      </c>
      <c r="S165" s="9">
        <f t="shared" si="48"/>
        <v>185.04</v>
      </c>
      <c r="T165" s="9">
        <f t="shared" si="49"/>
        <v>38.8</v>
      </c>
      <c r="U165" s="66">
        <f t="shared" si="60"/>
        <v>136</v>
      </c>
      <c r="V165" s="9">
        <f t="shared" si="61"/>
        <v>163.2</v>
      </c>
      <c r="W165" s="67">
        <f t="shared" si="62"/>
        <v>98</v>
      </c>
      <c r="Y165" s="69">
        <f>VLOOKUP(D165,Sheet2!P:Q,2,FALSE)</f>
        <v>38</v>
      </c>
      <c r="AB165" s="4" t="str">
        <f>IF('表格编辑 '!D198="monster","普通","BOSS")</f>
        <v>普通</v>
      </c>
      <c r="AD165" s="50">
        <f>VLOOKUP(D165,映射!AK:AL,2,FALSE)</f>
        <v>3</v>
      </c>
      <c r="AE165" s="50" t="s">
        <v>21</v>
      </c>
      <c r="AF165" s="4">
        <f>VLOOKUP(AE165,映射!AN:AO,2,FALSE)</f>
        <v>1</v>
      </c>
      <c r="AG165" s="50">
        <v>1</v>
      </c>
      <c r="AH165" s="70">
        <v>0</v>
      </c>
      <c r="AI165" s="16">
        <f t="shared" si="50"/>
        <v>20025</v>
      </c>
      <c r="AJ165" s="16">
        <f t="shared" si="51"/>
        <v>10002</v>
      </c>
      <c r="AK165" s="16">
        <f t="shared" si="52"/>
        <v>29</v>
      </c>
      <c r="AL165" s="16" t="str">
        <f t="shared" si="53"/>
        <v>硬壳龟</v>
      </c>
      <c r="AM165" s="16">
        <f t="shared" si="54"/>
        <v>408</v>
      </c>
      <c r="AN165" s="16">
        <f t="shared" si="55"/>
        <v>636</v>
      </c>
      <c r="AO165" s="16">
        <f t="shared" si="63"/>
        <v>-228</v>
      </c>
      <c r="AP165" s="16">
        <f t="shared" si="56"/>
        <v>408</v>
      </c>
      <c r="AQ165" s="16">
        <f t="shared" si="57"/>
        <v>464</v>
      </c>
      <c r="AR165" s="16">
        <f t="shared" si="58"/>
        <v>80</v>
      </c>
      <c r="AS165" s="16"/>
      <c r="AT165" s="16">
        <v>108.3</v>
      </c>
      <c r="AU165" s="16">
        <v>25.5</v>
      </c>
      <c r="AV165" s="16">
        <v>12.7</v>
      </c>
      <c r="AW165" s="16"/>
    </row>
    <row r="166" spans="1:49">
      <c r="A166" s="62">
        <f>'表格编辑 '!A199</f>
        <v>20026</v>
      </c>
      <c r="B166" s="62">
        <f>'表格编辑 '!B199</f>
        <v>10103</v>
      </c>
      <c r="C166" s="62" t="str">
        <f>VLOOKUP(B166,映射!A:B,2,FALSE)</f>
        <v>地精</v>
      </c>
      <c r="D166" s="62">
        <f>'表格编辑 '!E199</f>
        <v>29</v>
      </c>
      <c r="E166" s="62">
        <f>ROUNDUP((VLOOKUP(B166,Sheet1!U:AA,3,FALSE)-2)*(0.042*(D166-1)+0.2)+0.4,0)</f>
        <v>39</v>
      </c>
      <c r="F166" s="62">
        <f>ROUNDUP((VLOOKUP(B166,Sheet1!U:AA,4,FALSE)-2)*(0.042*(D166-1)+0.2)+0.4,0)</f>
        <v>39</v>
      </c>
      <c r="G166" s="62">
        <f>ROUNDUP((VLOOKUP(B166,Sheet1!U:AA,5,FALSE)-2)*(0.042*(D166-1)+0.2)+0.4,0)</f>
        <v>39</v>
      </c>
      <c r="H166" s="62">
        <f>ROUNDUP((VLOOKUP(B166,Sheet1!U:AA,6,FALSE)-2)*(0.042*(D166-1)+0.2)+0.4,0)</f>
        <v>39</v>
      </c>
      <c r="I166" s="62">
        <f>ROUNDUP((VLOOKUP(B166,Sheet1!U:AA,7,FALSE)-2)*(0.042*(D166-1)+0.2)+0.4,0)</f>
        <v>26</v>
      </c>
      <c r="J166" s="62">
        <f>E166*8+F166*2+G166*3+H166*3+I166*1+VLOOKUP(B166,Sheet1!AU:AZ,2,FALSE)</f>
        <v>718</v>
      </c>
      <c r="K166" s="62">
        <f>E166*1+F166*2+G166*2+H166*2+I166*10+VLOOKUP(B166,Sheet1!AU:AZ,3,FALSE)</f>
        <v>567</v>
      </c>
      <c r="L166" s="62">
        <f>E166*0.1+F166*2+G166*0.2+H166*0.26+I166*0.1+VLOOKUP(B166,Sheet1!AU:AZ,4,FALSE)</f>
        <v>136.44</v>
      </c>
      <c r="M166" s="62">
        <f>E166*0.1+F166*0.2+G166*2+H166*0.2+I166*0.1+VLOOKUP(B166,Sheet1!AU:AZ,5,FALSE)</f>
        <v>134.1</v>
      </c>
      <c r="N166" s="62">
        <f>E166*0.1+F166*0.2+G166*0.2+H166*2+I166*0.1+VLOOKUP(B166,Sheet1!AU:AZ,6,FALSE)</f>
        <v>141.1</v>
      </c>
      <c r="O166" s="62">
        <f t="shared" si="64"/>
        <v>9.1</v>
      </c>
      <c r="P166" s="62">
        <f t="shared" si="65"/>
        <v>28.6</v>
      </c>
      <c r="R166" s="9">
        <f t="shared" si="59"/>
        <v>29</v>
      </c>
      <c r="S166" s="9">
        <f t="shared" si="48"/>
        <v>185.04</v>
      </c>
      <c r="T166" s="9">
        <f t="shared" si="49"/>
        <v>38.8</v>
      </c>
      <c r="U166" s="66">
        <f t="shared" si="60"/>
        <v>175</v>
      </c>
      <c r="V166" s="9">
        <f t="shared" si="61"/>
        <v>210</v>
      </c>
      <c r="W166" s="67">
        <f t="shared" si="62"/>
        <v>221</v>
      </c>
      <c r="Y166" s="69">
        <f>VLOOKUP(D166,Sheet2!P:Q,2,FALSE)</f>
        <v>38</v>
      </c>
      <c r="AB166" s="4" t="str">
        <f>IF('表格编辑 '!D199="monster","普通","BOSS")</f>
        <v>普通</v>
      </c>
      <c r="AD166" s="50">
        <f>VLOOKUP(D166,映射!AK:AL,2,FALSE)</f>
        <v>3</v>
      </c>
      <c r="AE166" s="50" t="s">
        <v>21</v>
      </c>
      <c r="AF166" s="4">
        <f>VLOOKUP(AE166,映射!AN:AO,2,FALSE)</f>
        <v>1</v>
      </c>
      <c r="AG166" s="50">
        <v>1</v>
      </c>
      <c r="AH166" s="70">
        <v>0</v>
      </c>
      <c r="AI166" s="16">
        <f t="shared" si="50"/>
        <v>20026</v>
      </c>
      <c r="AJ166" s="16">
        <f t="shared" si="51"/>
        <v>10103</v>
      </c>
      <c r="AK166" s="16">
        <f t="shared" si="52"/>
        <v>29</v>
      </c>
      <c r="AL166" s="16" t="str">
        <f t="shared" si="53"/>
        <v>地精</v>
      </c>
      <c r="AM166" s="16">
        <f t="shared" si="54"/>
        <v>525</v>
      </c>
      <c r="AN166" s="16">
        <f t="shared" si="55"/>
        <v>718</v>
      </c>
      <c r="AO166" s="16">
        <f t="shared" si="63"/>
        <v>-193</v>
      </c>
      <c r="AP166" s="16">
        <f t="shared" si="56"/>
        <v>525</v>
      </c>
      <c r="AQ166" s="16">
        <f t="shared" si="57"/>
        <v>567</v>
      </c>
      <c r="AR166" s="16">
        <f t="shared" si="58"/>
        <v>137</v>
      </c>
      <c r="AS166" s="16"/>
      <c r="AT166" s="16">
        <v>67.6</v>
      </c>
      <c r="AU166" s="16">
        <v>67.6</v>
      </c>
      <c r="AV166" s="16">
        <v>13</v>
      </c>
      <c r="AW166" s="16"/>
    </row>
    <row r="167" spans="1:49">
      <c r="A167" s="62">
        <f>'表格编辑 '!A200</f>
        <v>20027</v>
      </c>
      <c r="B167" s="62">
        <f>'表格编辑 '!B200</f>
        <v>10012</v>
      </c>
      <c r="C167" s="62" t="str">
        <f>VLOOKUP(B167,映射!A:B,2,FALSE)</f>
        <v>赤目黑熊</v>
      </c>
      <c r="D167" s="62">
        <f>'表格编辑 '!E200</f>
        <v>29</v>
      </c>
      <c r="E167" s="62">
        <f>ROUNDUP((VLOOKUP(B167,Sheet1!U:AA,3,FALSE)-2)*(0.042*(D167-1)+0.2)+0.4,0)</f>
        <v>44</v>
      </c>
      <c r="F167" s="62">
        <f>ROUNDUP((VLOOKUP(B167,Sheet1!U:AA,4,FALSE)-2)*(0.042*(D167-1)+0.2)+0.4,0)</f>
        <v>46</v>
      </c>
      <c r="G167" s="62">
        <f>ROUNDUP((VLOOKUP(B167,Sheet1!U:AA,5,FALSE)-2)*(0.042*(D167-1)+0.2)+0.4,0)</f>
        <v>17</v>
      </c>
      <c r="H167" s="62">
        <f>ROUNDUP((VLOOKUP(B167,Sheet1!U:AA,6,FALSE)-2)*(0.042*(D167-1)+0.2)+0.4,0)</f>
        <v>28</v>
      </c>
      <c r="I167" s="62">
        <f>ROUNDUP((VLOOKUP(B167,Sheet1!U:AA,7,FALSE)-2)*(0.042*(D167-1)+0.2)+0.4,0)</f>
        <v>20</v>
      </c>
      <c r="J167" s="62">
        <f>E167*8+F167*2+G167*3+H167*3+I167*1+VLOOKUP(B167,Sheet1!AU:AZ,2,FALSE)</f>
        <v>619</v>
      </c>
      <c r="K167" s="62">
        <f>E167*1+F167*2+G167*2+H167*2+I167*10+VLOOKUP(B167,Sheet1!AU:AZ,3,FALSE)</f>
        <v>446</v>
      </c>
      <c r="L167" s="62">
        <f>E167*0.1+F167*2+G167*0.2+H167*0.26+I167*0.1+VLOOKUP(B167,Sheet1!AU:AZ,4,FALSE)</f>
        <v>129.08</v>
      </c>
      <c r="M167" s="62">
        <f>E167*0.1+F167*0.2+G167*2+H167*0.2+I167*0.1+VLOOKUP(B167,Sheet1!AU:AZ,5,FALSE)</f>
        <v>75.2</v>
      </c>
      <c r="N167" s="62">
        <f>E167*0.1+F167*0.2+G167*0.2+H167*2+I167*0.1+VLOOKUP(B167,Sheet1!AU:AZ,6,FALSE)</f>
        <v>95</v>
      </c>
      <c r="O167" s="62">
        <f t="shared" si="64"/>
        <v>-1.2</v>
      </c>
      <c r="P167" s="62">
        <f t="shared" si="65"/>
        <v>32.5</v>
      </c>
      <c r="R167" s="9">
        <f t="shared" si="59"/>
        <v>29</v>
      </c>
      <c r="S167" s="9">
        <f t="shared" si="48"/>
        <v>185.04</v>
      </c>
      <c r="T167" s="9">
        <f t="shared" si="49"/>
        <v>38.8</v>
      </c>
      <c r="U167" s="66">
        <f t="shared" si="60"/>
        <v>250</v>
      </c>
      <c r="V167" s="9">
        <f t="shared" si="61"/>
        <v>300</v>
      </c>
      <c r="W167" s="67">
        <f t="shared" si="62"/>
        <v>204</v>
      </c>
      <c r="Y167" s="69">
        <f>VLOOKUP(D167,Sheet2!P:Q,2,FALSE)</f>
        <v>38</v>
      </c>
      <c r="AB167" s="4" t="str">
        <f>IF('表格编辑 '!D200="monster","普通","BOSS")</f>
        <v>普通</v>
      </c>
      <c r="AD167" s="50">
        <f>VLOOKUP(D167,映射!AK:AL,2,FALSE)</f>
        <v>3</v>
      </c>
      <c r="AE167" s="50" t="s">
        <v>21</v>
      </c>
      <c r="AF167" s="4">
        <f>VLOOKUP(AE167,映射!AN:AO,2,FALSE)</f>
        <v>1</v>
      </c>
      <c r="AG167" s="50">
        <v>1</v>
      </c>
      <c r="AH167" s="70">
        <v>0</v>
      </c>
      <c r="AI167" s="16">
        <f t="shared" si="50"/>
        <v>20027</v>
      </c>
      <c r="AJ167" s="16">
        <f t="shared" si="51"/>
        <v>10012</v>
      </c>
      <c r="AK167" s="16">
        <f t="shared" si="52"/>
        <v>29</v>
      </c>
      <c r="AL167" s="16" t="str">
        <f t="shared" si="53"/>
        <v>赤目黑熊</v>
      </c>
      <c r="AM167" s="16">
        <f t="shared" si="54"/>
        <v>750</v>
      </c>
      <c r="AN167" s="16">
        <f t="shared" si="55"/>
        <v>619</v>
      </c>
      <c r="AO167" s="16">
        <f t="shared" si="63"/>
        <v>131</v>
      </c>
      <c r="AP167" s="16">
        <f t="shared" si="56"/>
        <v>750</v>
      </c>
      <c r="AQ167" s="16">
        <f t="shared" si="57"/>
        <v>446</v>
      </c>
      <c r="AR167" s="16">
        <f t="shared" si="58"/>
        <v>130</v>
      </c>
      <c r="AS167" s="16"/>
      <c r="AT167" s="16">
        <v>45</v>
      </c>
      <c r="AU167" s="16">
        <v>61.2</v>
      </c>
      <c r="AV167" s="16">
        <v>-0.599999999999998</v>
      </c>
      <c r="AW167" s="16"/>
    </row>
    <row r="168" spans="1:49">
      <c r="A168" s="62">
        <f>'表格编辑 '!A201</f>
        <v>20028</v>
      </c>
      <c r="B168" s="62">
        <f>'表格编辑 '!B201</f>
        <v>10007</v>
      </c>
      <c r="C168" s="62" t="str">
        <f>VLOOKUP(B168,映射!A:B,2,FALSE)</f>
        <v>恶魔猫</v>
      </c>
      <c r="D168" s="62">
        <f>'表格编辑 '!E201</f>
        <v>29</v>
      </c>
      <c r="E168" s="62">
        <f>ROUNDUP((VLOOKUP(B168,Sheet1!U:AA,3,FALSE)-2)*(0.042*(D168-1)+0.2)+0.4,0)</f>
        <v>45</v>
      </c>
      <c r="F168" s="62">
        <f>ROUNDUP((VLOOKUP(B168,Sheet1!U:AA,4,FALSE)-2)*(0.042*(D168-1)+0.2)+0.4,0)</f>
        <v>44</v>
      </c>
      <c r="G168" s="62">
        <f>ROUNDUP((VLOOKUP(B168,Sheet1!U:AA,5,FALSE)-2)*(0.042*(D168-1)+0.2)+0.4,0)</f>
        <v>28</v>
      </c>
      <c r="H168" s="62">
        <f>ROUNDUP((VLOOKUP(B168,Sheet1!U:AA,6,FALSE)-2)*(0.042*(D168-1)+0.2)+0.4,0)</f>
        <v>38</v>
      </c>
      <c r="I168" s="62">
        <f>ROUNDUP((VLOOKUP(B168,Sheet1!U:AA,7,FALSE)-2)*(0.042*(D168-1)+0.2)+0.4,0)</f>
        <v>42</v>
      </c>
      <c r="J168" s="62">
        <f>E168*8+F168*2+G168*3+H168*3+I168*1+VLOOKUP(B168,Sheet1!AU:AZ,2,FALSE)</f>
        <v>778</v>
      </c>
      <c r="K168" s="62">
        <f>E168*1+F168*2+G168*2+H168*2+I168*10+VLOOKUP(B168,Sheet1!AU:AZ,3,FALSE)</f>
        <v>746</v>
      </c>
      <c r="L168" s="62">
        <f>E168*0.1+F168*2+G168*0.2+H168*0.26+I168*0.1+VLOOKUP(B168,Sheet1!AU:AZ,4,FALSE)</f>
        <v>155.18</v>
      </c>
      <c r="M168" s="62">
        <f>E168*0.1+F168*0.2+G168*2+H168*0.2+I168*0.1+VLOOKUP(B168,Sheet1!AU:AZ,5,FALSE)</f>
        <v>110.1</v>
      </c>
      <c r="N168" s="62">
        <f>E168*0.1+F168*0.2+G168*0.2+H168*2+I168*0.1+VLOOKUP(B168,Sheet1!AU:AZ,6,FALSE)</f>
        <v>141.1</v>
      </c>
      <c r="O168" s="62">
        <f t="shared" si="64"/>
        <v>17.5</v>
      </c>
      <c r="P168" s="62">
        <f t="shared" si="65"/>
        <v>32.2</v>
      </c>
      <c r="R168" s="9">
        <f t="shared" si="59"/>
        <v>29</v>
      </c>
      <c r="S168" s="9">
        <f t="shared" si="48"/>
        <v>185.04</v>
      </c>
      <c r="T168" s="9">
        <f t="shared" si="49"/>
        <v>38.8</v>
      </c>
      <c r="U168" s="66">
        <f t="shared" si="60"/>
        <v>199</v>
      </c>
      <c r="V168" s="9">
        <f t="shared" si="61"/>
        <v>238.8</v>
      </c>
      <c r="W168" s="67">
        <f t="shared" si="62"/>
        <v>267</v>
      </c>
      <c r="Y168" s="69">
        <f>VLOOKUP(D168,Sheet2!P:Q,2,FALSE)</f>
        <v>38</v>
      </c>
      <c r="AB168" s="4" t="str">
        <f>IF('表格编辑 '!D201="monster","普通","BOSS")</f>
        <v>普通</v>
      </c>
      <c r="AD168" s="50">
        <f>VLOOKUP(D168,映射!AK:AL,2,FALSE)</f>
        <v>3</v>
      </c>
      <c r="AE168" s="50" t="s">
        <v>21</v>
      </c>
      <c r="AF168" s="4">
        <f>VLOOKUP(AE168,映射!AN:AO,2,FALSE)</f>
        <v>1</v>
      </c>
      <c r="AG168" s="50">
        <v>1</v>
      </c>
      <c r="AH168" s="70">
        <v>0</v>
      </c>
      <c r="AI168" s="16">
        <f t="shared" si="50"/>
        <v>20028</v>
      </c>
      <c r="AJ168" s="16">
        <f t="shared" si="51"/>
        <v>10007</v>
      </c>
      <c r="AK168" s="16">
        <f t="shared" si="52"/>
        <v>29</v>
      </c>
      <c r="AL168" s="16" t="str">
        <f t="shared" si="53"/>
        <v>恶魔猫</v>
      </c>
      <c r="AM168" s="16">
        <f t="shared" si="54"/>
        <v>597</v>
      </c>
      <c r="AN168" s="16">
        <f t="shared" si="55"/>
        <v>778</v>
      </c>
      <c r="AO168" s="16">
        <f t="shared" si="63"/>
        <v>-181</v>
      </c>
      <c r="AP168" s="16">
        <f t="shared" si="56"/>
        <v>597</v>
      </c>
      <c r="AQ168" s="16">
        <f t="shared" si="57"/>
        <v>746</v>
      </c>
      <c r="AR168" s="16">
        <f t="shared" si="58"/>
        <v>156</v>
      </c>
      <c r="AS168" s="16"/>
      <c r="AT168" s="16">
        <v>38.8</v>
      </c>
      <c r="AU168" s="16">
        <v>67.6</v>
      </c>
      <c r="AV168" s="16">
        <v>9.3</v>
      </c>
      <c r="AW168" s="16"/>
    </row>
    <row r="169" spans="1:49">
      <c r="A169" s="62">
        <f>'表格编辑 '!A202</f>
        <v>20029</v>
      </c>
      <c r="B169" s="62">
        <f>'表格编辑 '!B202</f>
        <v>10148</v>
      </c>
      <c r="C169" s="62" t="str">
        <f>VLOOKUP(B169,映射!A:B,2,FALSE)</f>
        <v>巨人</v>
      </c>
      <c r="D169" s="62">
        <f>'表格编辑 '!E202</f>
        <v>29</v>
      </c>
      <c r="E169" s="62">
        <f>ROUNDUP((VLOOKUP(B169,Sheet1!U:AA,3,FALSE)-2)*(0.042*(D169-1)+0.2)+0.4,0)</f>
        <v>50</v>
      </c>
      <c r="F169" s="62">
        <f>ROUNDUP((VLOOKUP(B169,Sheet1!U:AA,4,FALSE)-2)*(0.042*(D169-1)+0.2)+0.4,0)</f>
        <v>46</v>
      </c>
      <c r="G169" s="62">
        <f>ROUNDUP((VLOOKUP(B169,Sheet1!U:AA,5,FALSE)-2)*(0.042*(D169-1)+0.2)+0.4,0)</f>
        <v>31</v>
      </c>
      <c r="H169" s="62">
        <f>ROUNDUP((VLOOKUP(B169,Sheet1!U:AA,6,FALSE)-2)*(0.042*(D169-1)+0.2)+0.4,0)</f>
        <v>11</v>
      </c>
      <c r="I169" s="62">
        <f>ROUNDUP((VLOOKUP(B169,Sheet1!U:AA,7,FALSE)-2)*(0.042*(D169-1)+0.2)+0.4,0)</f>
        <v>17</v>
      </c>
      <c r="J169" s="62">
        <f>E169*8+F169*2+G169*3+H169*3+I169*1+VLOOKUP(B169,Sheet1!AU:AZ,2,FALSE)</f>
        <v>655</v>
      </c>
      <c r="K169" s="62">
        <f>E169*1+F169*2+G169*2+H169*2+I169*10+VLOOKUP(B169,Sheet1!AU:AZ,3,FALSE)</f>
        <v>416</v>
      </c>
      <c r="L169" s="62">
        <f>E169*0.1+F169*2+G169*0.2+H169*0.26+I169*0.1+VLOOKUP(B169,Sheet1!AU:AZ,4,FALSE)</f>
        <v>127.76</v>
      </c>
      <c r="M169" s="62">
        <f>E169*0.1+F169*0.2+G169*2+H169*0.2+I169*0.1+VLOOKUP(B169,Sheet1!AU:AZ,5,FALSE)</f>
        <v>100.1</v>
      </c>
      <c r="N169" s="62">
        <f>E169*0.1+F169*0.2+G169*0.2+H169*2+I169*0.1+VLOOKUP(B169,Sheet1!AU:AZ,6,FALSE)</f>
        <v>64.1</v>
      </c>
      <c r="O169" s="62">
        <f t="shared" si="64"/>
        <v>-0.9</v>
      </c>
      <c r="P169" s="62">
        <f t="shared" si="65"/>
        <v>32.8</v>
      </c>
      <c r="R169" s="9">
        <f t="shared" si="59"/>
        <v>29</v>
      </c>
      <c r="S169" s="9">
        <f t="shared" si="48"/>
        <v>185.04</v>
      </c>
      <c r="T169" s="9">
        <f t="shared" si="49"/>
        <v>38.8</v>
      </c>
      <c r="U169" s="66">
        <f t="shared" si="60"/>
        <v>212</v>
      </c>
      <c r="V169" s="9">
        <f t="shared" si="61"/>
        <v>254.4</v>
      </c>
      <c r="W169" s="67">
        <f t="shared" si="62"/>
        <v>201</v>
      </c>
      <c r="Y169" s="69">
        <f>VLOOKUP(D169,Sheet2!P:Q,2,FALSE)</f>
        <v>38</v>
      </c>
      <c r="AB169" s="4" t="str">
        <f>IF('表格编辑 '!D202="monster","普通","BOSS")</f>
        <v>普通</v>
      </c>
      <c r="AD169" s="50">
        <f>VLOOKUP(D169,映射!AK:AL,2,FALSE)</f>
        <v>3</v>
      </c>
      <c r="AE169" s="50" t="s">
        <v>21</v>
      </c>
      <c r="AF169" s="4">
        <f>VLOOKUP(AE169,映射!AN:AO,2,FALSE)</f>
        <v>1</v>
      </c>
      <c r="AG169" s="50">
        <v>1</v>
      </c>
      <c r="AH169" s="70">
        <v>0</v>
      </c>
      <c r="AI169" s="16">
        <f t="shared" si="50"/>
        <v>20029</v>
      </c>
      <c r="AJ169" s="16">
        <f t="shared" si="51"/>
        <v>10148</v>
      </c>
      <c r="AK169" s="16">
        <f t="shared" si="52"/>
        <v>29</v>
      </c>
      <c r="AL169" s="16" t="str">
        <f t="shared" si="53"/>
        <v>巨人</v>
      </c>
      <c r="AM169" s="16">
        <f t="shared" si="54"/>
        <v>636</v>
      </c>
      <c r="AN169" s="16">
        <f t="shared" si="55"/>
        <v>655</v>
      </c>
      <c r="AO169" s="16">
        <f t="shared" si="63"/>
        <v>-19</v>
      </c>
      <c r="AP169" s="16">
        <f t="shared" si="56"/>
        <v>636</v>
      </c>
      <c r="AQ169" s="16">
        <f t="shared" si="57"/>
        <v>416</v>
      </c>
      <c r="AR169" s="16">
        <f t="shared" si="58"/>
        <v>128</v>
      </c>
      <c r="AS169" s="16"/>
      <c r="AT169" s="16">
        <v>64.4</v>
      </c>
      <c r="AU169" s="16">
        <v>33.8</v>
      </c>
      <c r="AV169" s="16">
        <v>-0.299999999999999</v>
      </c>
      <c r="AW169" s="16"/>
    </row>
    <row r="170" spans="1:49">
      <c r="A170" s="62">
        <f>'表格编辑 '!A203</f>
        <v>20030</v>
      </c>
      <c r="B170" s="62">
        <f>'表格编辑 '!B203</f>
        <v>10059</v>
      </c>
      <c r="C170" s="62" t="str">
        <f>VLOOKUP(B170,映射!A:B,2,FALSE)</f>
        <v>蓝蝎</v>
      </c>
      <c r="D170" s="62">
        <f>'表格编辑 '!E203</f>
        <v>29</v>
      </c>
      <c r="E170" s="62">
        <f>ROUNDUP((VLOOKUP(B170,Sheet1!U:AA,3,FALSE)-2)*(0.042*(D170-1)+0.2)+0.4,0)</f>
        <v>26</v>
      </c>
      <c r="F170" s="62">
        <f>ROUNDUP((VLOOKUP(B170,Sheet1!U:AA,4,FALSE)-2)*(0.042*(D170-1)+0.2)+0.4,0)</f>
        <v>35</v>
      </c>
      <c r="G170" s="62">
        <f>ROUNDUP((VLOOKUP(B170,Sheet1!U:AA,5,FALSE)-2)*(0.042*(D170-1)+0.2)+0.4,0)</f>
        <v>63</v>
      </c>
      <c r="H170" s="62">
        <f>ROUNDUP((VLOOKUP(B170,Sheet1!U:AA,6,FALSE)-2)*(0.042*(D170-1)+0.2)+0.4,0)</f>
        <v>16</v>
      </c>
      <c r="I170" s="62">
        <f>ROUNDUP((VLOOKUP(B170,Sheet1!U:AA,7,FALSE)-2)*(0.042*(D170-1)+0.2)+0.4,0)</f>
        <v>19</v>
      </c>
      <c r="J170" s="62">
        <f>E170*8+F170*2+G170*3+H170*3+I170*1+VLOOKUP(B170,Sheet1!AU:AZ,2,FALSE)</f>
        <v>577</v>
      </c>
      <c r="K170" s="62">
        <f>E170*1+F170*2+G170*2+H170*2+I170*10+VLOOKUP(B170,Sheet1!AU:AZ,3,FALSE)</f>
        <v>468</v>
      </c>
      <c r="L170" s="62">
        <f>E170*0.1+F170*2+G170*0.2+H170*0.26+I170*0.1+VLOOKUP(B170,Sheet1!AU:AZ,4,FALSE)</f>
        <v>121.26</v>
      </c>
      <c r="M170" s="62">
        <f>E170*0.1+F170*0.2+G170*2+H170*0.2+I170*0.1+VLOOKUP(B170,Sheet1!AU:AZ,5,FALSE)</f>
        <v>192.7</v>
      </c>
      <c r="N170" s="62">
        <f>E170*0.1+F170*0.2+G170*0.2+H170*2+I170*0.1+VLOOKUP(B170,Sheet1!AU:AZ,6,FALSE)</f>
        <v>77.1</v>
      </c>
      <c r="O170" s="62">
        <f t="shared" si="64"/>
        <v>14.9</v>
      </c>
      <c r="P170" s="62">
        <f t="shared" si="65"/>
        <v>12.3</v>
      </c>
      <c r="R170" s="9">
        <f t="shared" si="59"/>
        <v>29</v>
      </c>
      <c r="S170" s="9">
        <f t="shared" si="48"/>
        <v>185.04</v>
      </c>
      <c r="T170" s="9">
        <f t="shared" si="49"/>
        <v>38.8</v>
      </c>
      <c r="U170" s="66">
        <f t="shared" si="60"/>
        <v>135</v>
      </c>
      <c r="V170" s="9">
        <f t="shared" si="61"/>
        <v>162</v>
      </c>
      <c r="W170" s="67">
        <f t="shared" si="62"/>
        <v>186</v>
      </c>
      <c r="Y170" s="69">
        <f>VLOOKUP(D170,Sheet2!P:Q,2,FALSE)</f>
        <v>38</v>
      </c>
      <c r="AB170" s="4" t="str">
        <f>IF('表格编辑 '!D203="monster","普通","BOSS")</f>
        <v>普通</v>
      </c>
      <c r="AD170" s="50">
        <f>VLOOKUP(D170,映射!AK:AL,2,FALSE)</f>
        <v>3</v>
      </c>
      <c r="AE170" s="50" t="s">
        <v>21</v>
      </c>
      <c r="AF170" s="4">
        <f>VLOOKUP(AE170,映射!AN:AO,2,FALSE)</f>
        <v>1</v>
      </c>
      <c r="AG170" s="50">
        <v>1</v>
      </c>
      <c r="AH170" s="70">
        <v>0</v>
      </c>
      <c r="AI170" s="16">
        <f t="shared" si="50"/>
        <v>20030</v>
      </c>
      <c r="AJ170" s="16">
        <f t="shared" si="51"/>
        <v>10059</v>
      </c>
      <c r="AK170" s="16">
        <f t="shared" si="52"/>
        <v>29</v>
      </c>
      <c r="AL170" s="16" t="str">
        <f t="shared" si="53"/>
        <v>蓝蝎</v>
      </c>
      <c r="AM170" s="16">
        <f t="shared" si="54"/>
        <v>405</v>
      </c>
      <c r="AN170" s="16">
        <f t="shared" si="55"/>
        <v>577</v>
      </c>
      <c r="AO170" s="16">
        <f t="shared" si="63"/>
        <v>-172</v>
      </c>
      <c r="AP170" s="16">
        <f t="shared" si="56"/>
        <v>405</v>
      </c>
      <c r="AQ170" s="16">
        <f t="shared" si="57"/>
        <v>468</v>
      </c>
      <c r="AR170" s="16">
        <f t="shared" si="58"/>
        <v>122</v>
      </c>
      <c r="AS170" s="16"/>
      <c r="AT170" s="16">
        <v>110.9</v>
      </c>
      <c r="AU170" s="16">
        <v>44.3</v>
      </c>
      <c r="AV170" s="16">
        <v>5.5</v>
      </c>
      <c r="AW170" s="16"/>
    </row>
    <row r="171" spans="1:49">
      <c r="A171" s="62">
        <f>'表格编辑 '!A204</f>
        <v>20031</v>
      </c>
      <c r="B171" s="62">
        <f>'表格编辑 '!B204</f>
        <v>10039</v>
      </c>
      <c r="C171" s="62" t="str">
        <f>VLOOKUP(B171,映射!A:B,2,FALSE)</f>
        <v>使魔</v>
      </c>
      <c r="D171" s="62">
        <f>'表格编辑 '!E204</f>
        <v>29</v>
      </c>
      <c r="E171" s="62">
        <f>ROUNDUP((VLOOKUP(B171,Sheet1!U:AA,3,FALSE)-2)*(0.042*(D171-1)+0.2)+0.4,0)</f>
        <v>34</v>
      </c>
      <c r="F171" s="62">
        <f>ROUNDUP((VLOOKUP(B171,Sheet1!U:AA,4,FALSE)-2)*(0.042*(D171-1)+0.2)+0.4,0)</f>
        <v>33</v>
      </c>
      <c r="G171" s="62">
        <f>ROUNDUP((VLOOKUP(B171,Sheet1!U:AA,5,FALSE)-2)*(0.042*(D171-1)+0.2)+0.4,0)</f>
        <v>26</v>
      </c>
      <c r="H171" s="62">
        <f>ROUNDUP((VLOOKUP(B171,Sheet1!U:AA,6,FALSE)-2)*(0.042*(D171-1)+0.2)+0.4,0)</f>
        <v>42</v>
      </c>
      <c r="I171" s="62">
        <f>ROUNDUP((VLOOKUP(B171,Sheet1!U:AA,7,FALSE)-2)*(0.042*(D171-1)+0.2)+0.4,0)</f>
        <v>42</v>
      </c>
      <c r="J171" s="62">
        <f>E171*8+F171*2+G171*3+H171*3+I171*1+VLOOKUP(B171,Sheet1!AU:AZ,2,FALSE)</f>
        <v>643</v>
      </c>
      <c r="K171" s="62">
        <f>E171*1+F171*2+G171*2+H171*2+I171*10+VLOOKUP(B171,Sheet1!AU:AZ,3,FALSE)</f>
        <v>712</v>
      </c>
      <c r="L171" s="62">
        <f>E171*0.1+F171*2+G171*0.2+H171*0.26+I171*0.1+VLOOKUP(B171,Sheet1!AU:AZ,4,FALSE)</f>
        <v>118.72</v>
      </c>
      <c r="M171" s="62">
        <f>E171*0.1+F171*0.2+G171*2+H171*0.2+I171*0.1+VLOOKUP(B171,Sheet1!AU:AZ,5,FALSE)</f>
        <v>97.6</v>
      </c>
      <c r="N171" s="62">
        <f>E171*0.1+F171*0.2+G171*0.2+H171*2+I171*0.1+VLOOKUP(B171,Sheet1!AU:AZ,6,FALSE)</f>
        <v>150.4</v>
      </c>
      <c r="O171" s="62">
        <f t="shared" si="64"/>
        <v>21.1</v>
      </c>
      <c r="P171" s="62">
        <f t="shared" si="65"/>
        <v>25.5</v>
      </c>
      <c r="R171" s="9">
        <f t="shared" si="59"/>
        <v>29</v>
      </c>
      <c r="S171" s="9">
        <f t="shared" si="48"/>
        <v>185.04</v>
      </c>
      <c r="T171" s="9">
        <f t="shared" si="49"/>
        <v>38.8</v>
      </c>
      <c r="U171" s="66">
        <f t="shared" si="60"/>
        <v>215</v>
      </c>
      <c r="V171" s="9">
        <f t="shared" si="61"/>
        <v>258</v>
      </c>
      <c r="W171" s="67">
        <f t="shared" si="62"/>
        <v>180</v>
      </c>
      <c r="Y171" s="69">
        <f>VLOOKUP(D171,Sheet2!P:Q,2,FALSE)</f>
        <v>38</v>
      </c>
      <c r="AB171" s="4" t="str">
        <f>IF('表格编辑 '!D204="monster","普通","BOSS")</f>
        <v>普通</v>
      </c>
      <c r="AD171" s="50">
        <f>VLOOKUP(D171,映射!AK:AL,2,FALSE)</f>
        <v>3</v>
      </c>
      <c r="AE171" s="50" t="s">
        <v>21</v>
      </c>
      <c r="AF171" s="4">
        <f>VLOOKUP(AE171,映射!AN:AO,2,FALSE)</f>
        <v>1</v>
      </c>
      <c r="AG171" s="50">
        <v>1</v>
      </c>
      <c r="AH171" s="70">
        <v>0</v>
      </c>
      <c r="AI171" s="16">
        <f t="shared" si="50"/>
        <v>20031</v>
      </c>
      <c r="AJ171" s="16">
        <f t="shared" si="51"/>
        <v>10039</v>
      </c>
      <c r="AK171" s="16">
        <f t="shared" si="52"/>
        <v>29</v>
      </c>
      <c r="AL171" s="16" t="str">
        <f t="shared" si="53"/>
        <v>使魔</v>
      </c>
      <c r="AM171" s="16">
        <f t="shared" si="54"/>
        <v>645</v>
      </c>
      <c r="AN171" s="16">
        <f t="shared" si="55"/>
        <v>643</v>
      </c>
      <c r="AO171" s="16">
        <f t="shared" si="63"/>
        <v>2</v>
      </c>
      <c r="AP171" s="16">
        <f t="shared" si="56"/>
        <v>645</v>
      </c>
      <c r="AQ171" s="16">
        <f t="shared" si="57"/>
        <v>712</v>
      </c>
      <c r="AR171" s="16">
        <f t="shared" si="58"/>
        <v>119</v>
      </c>
      <c r="AS171" s="16"/>
      <c r="AT171" s="16">
        <v>44.5</v>
      </c>
      <c r="AU171" s="16">
        <v>67.9</v>
      </c>
      <c r="AV171" s="16">
        <v>14.3</v>
      </c>
      <c r="AW171" s="16"/>
    </row>
    <row r="172" spans="1:49">
      <c r="A172" s="62">
        <f>'表格编辑 '!A205</f>
        <v>20032</v>
      </c>
      <c r="B172" s="62">
        <f>'表格编辑 '!B205</f>
        <v>50112</v>
      </c>
      <c r="C172" s="62" t="str">
        <f>VLOOKUP(B172,映射!A:B,2,FALSE)</f>
        <v>阴影</v>
      </c>
      <c r="D172" s="62">
        <f>'表格编辑 '!E205</f>
        <v>29</v>
      </c>
      <c r="E172" s="62">
        <f>ROUNDUP((VLOOKUP(B172,Sheet1!U:AA,3,FALSE)-2)*(0.042*(D172-1)+0.2)+0.4,0)</f>
        <v>37</v>
      </c>
      <c r="F172" s="62">
        <f>ROUNDUP((VLOOKUP(B172,Sheet1!U:AA,4,FALSE)-2)*(0.042*(D172-1)+0.2)+0.4,0)</f>
        <v>31</v>
      </c>
      <c r="G172" s="62">
        <f>ROUNDUP((VLOOKUP(B172,Sheet1!U:AA,5,FALSE)-2)*(0.042*(D172-1)+0.2)+0.4,0)</f>
        <v>28</v>
      </c>
      <c r="H172" s="62">
        <f>ROUNDUP((VLOOKUP(B172,Sheet1!U:AA,6,FALSE)-2)*(0.042*(D172-1)+0.2)+0.4,0)</f>
        <v>28</v>
      </c>
      <c r="I172" s="62">
        <f>ROUNDUP((VLOOKUP(B172,Sheet1!U:AA,7,FALSE)-2)*(0.042*(D172-1)+0.2)+0.4,0)</f>
        <v>31</v>
      </c>
      <c r="J172" s="62">
        <f>E172*8+F172*2+G172*3+H172*3+I172*1+VLOOKUP(B172,Sheet1!AU:AZ,2,FALSE)</f>
        <v>577</v>
      </c>
      <c r="K172" s="62">
        <f>E172*1+F172*2+G172*2+H172*2+I172*10+VLOOKUP(B172,Sheet1!AU:AZ,3,FALSE)</f>
        <v>541</v>
      </c>
      <c r="L172" s="62">
        <f>E172*0.1+F172*2+G172*0.2+H172*0.26+I172*0.1+VLOOKUP(B172,Sheet1!AU:AZ,4,FALSE)</f>
        <v>101.68</v>
      </c>
      <c r="M172" s="62">
        <f>E172*0.1+F172*0.2+G172*2+H172*0.2+I172*0.1+VLOOKUP(B172,Sheet1!AU:AZ,5,FALSE)</f>
        <v>94.6</v>
      </c>
      <c r="N172" s="62">
        <f>E172*0.1+F172*0.2+G172*0.2+H172*2+I172*0.1+VLOOKUP(B172,Sheet1!AU:AZ,6,FALSE)</f>
        <v>94.6</v>
      </c>
      <c r="O172" s="62">
        <f t="shared" si="64"/>
        <v>13.4</v>
      </c>
      <c r="P172" s="62">
        <f t="shared" si="65"/>
        <v>26.2</v>
      </c>
      <c r="R172" s="9">
        <f t="shared" si="59"/>
        <v>29</v>
      </c>
      <c r="S172" s="9">
        <f t="shared" si="48"/>
        <v>185.04</v>
      </c>
      <c r="T172" s="9">
        <f t="shared" si="49"/>
        <v>38.8</v>
      </c>
      <c r="U172" s="66">
        <f t="shared" si="60"/>
        <v>219</v>
      </c>
      <c r="V172" s="9">
        <f t="shared" si="61"/>
        <v>262.8</v>
      </c>
      <c r="W172" s="67">
        <f t="shared" si="62"/>
        <v>143</v>
      </c>
      <c r="Y172" s="69">
        <f>VLOOKUP(D172,Sheet2!P:Q,2,FALSE)</f>
        <v>38</v>
      </c>
      <c r="AB172" s="4" t="str">
        <f>IF('表格编辑 '!D205="monster","普通","BOSS")</f>
        <v>BOSS</v>
      </c>
      <c r="AD172" s="50">
        <f>VLOOKUP(D172,映射!AK:AL,2,FALSE)</f>
        <v>3</v>
      </c>
      <c r="AE172" s="50" t="s">
        <v>31</v>
      </c>
      <c r="AF172" s="4">
        <f>VLOOKUP(AE172,映射!AN:AO,2,FALSE)</f>
        <v>2.2</v>
      </c>
      <c r="AG172" s="50">
        <v>3</v>
      </c>
      <c r="AH172" s="70">
        <v>1</v>
      </c>
      <c r="AI172" s="16">
        <f t="shared" si="50"/>
        <v>20032</v>
      </c>
      <c r="AJ172" s="16">
        <f t="shared" si="51"/>
        <v>50112</v>
      </c>
      <c r="AK172" s="16">
        <f t="shared" si="52"/>
        <v>29</v>
      </c>
      <c r="AL172" s="16" t="str">
        <f t="shared" si="53"/>
        <v>阴影</v>
      </c>
      <c r="AM172" s="16">
        <f t="shared" si="54"/>
        <v>4336.2</v>
      </c>
      <c r="AN172" s="16">
        <f t="shared" si="55"/>
        <v>1269.4</v>
      </c>
      <c r="AO172" s="16">
        <f t="shared" si="63"/>
        <v>3066.8</v>
      </c>
      <c r="AP172" s="16">
        <f t="shared" si="56"/>
        <v>3643.8</v>
      </c>
      <c r="AQ172" s="16">
        <f t="shared" si="57"/>
        <v>1190.2</v>
      </c>
      <c r="AR172" s="16">
        <f t="shared" si="58"/>
        <v>153</v>
      </c>
      <c r="AS172" s="16"/>
      <c r="AT172" s="16">
        <v>61</v>
      </c>
      <c r="AU172" s="16">
        <v>61</v>
      </c>
      <c r="AV172" s="16">
        <v>11.1</v>
      </c>
      <c r="AW172" s="16"/>
    </row>
    <row r="173" spans="1:49">
      <c r="A173" s="62">
        <f>'表格编辑 '!A206</f>
        <v>20033</v>
      </c>
      <c r="B173" s="62">
        <f>'表格编辑 '!B206</f>
        <v>10110</v>
      </c>
      <c r="C173" s="62" t="str">
        <f>VLOOKUP(B173,映射!A:B,2,FALSE)</f>
        <v>旋律影子</v>
      </c>
      <c r="D173" s="62">
        <f>'表格编辑 '!E206</f>
        <v>29</v>
      </c>
      <c r="E173" s="62">
        <f>ROUNDUP((VLOOKUP(B173,Sheet1!U:AA,3,FALSE)-2)*(0.042*(D173-1)+0.2)+0.4,0)</f>
        <v>31</v>
      </c>
      <c r="F173" s="62">
        <f>ROUNDUP((VLOOKUP(B173,Sheet1!U:AA,4,FALSE)-2)*(0.042*(D173-1)+0.2)+0.4,0)</f>
        <v>37</v>
      </c>
      <c r="G173" s="62">
        <f>ROUNDUP((VLOOKUP(B173,Sheet1!U:AA,5,FALSE)-2)*(0.042*(D173-1)+0.2)+0.4,0)</f>
        <v>28</v>
      </c>
      <c r="H173" s="62">
        <f>ROUNDUP((VLOOKUP(B173,Sheet1!U:AA,6,FALSE)-2)*(0.042*(D173-1)+0.2)+0.4,0)</f>
        <v>24</v>
      </c>
      <c r="I173" s="62">
        <f>ROUNDUP((VLOOKUP(B173,Sheet1!U:AA,7,FALSE)-2)*(0.042*(D173-1)+0.2)+0.4,0)</f>
        <v>35</v>
      </c>
      <c r="J173" s="62">
        <f>E173*8+F173*2+G173*3+H173*3+I173*1+VLOOKUP(B173,Sheet1!AU:AZ,2,FALSE)</f>
        <v>533</v>
      </c>
      <c r="K173" s="62">
        <f>E173*1+F173*2+G173*2+H173*2+I173*10+VLOOKUP(B173,Sheet1!AU:AZ,3,FALSE)</f>
        <v>579</v>
      </c>
      <c r="L173" s="62">
        <f>E173*0.1+F173*2+G173*0.2+H173*0.26+I173*0.1+VLOOKUP(B173,Sheet1!AU:AZ,4,FALSE)</f>
        <v>112.44</v>
      </c>
      <c r="M173" s="62">
        <f>E173*0.1+F173*0.2+G173*2+H173*0.2+I173*0.1+VLOOKUP(B173,Sheet1!AU:AZ,5,FALSE)</f>
        <v>94.8</v>
      </c>
      <c r="N173" s="62">
        <f>E173*0.1+F173*0.2+G173*0.2+H173*2+I173*0.1+VLOOKUP(B173,Sheet1!AU:AZ,6,FALSE)</f>
        <v>87.6</v>
      </c>
      <c r="O173" s="62">
        <f t="shared" si="64"/>
        <v>18.2</v>
      </c>
      <c r="P173" s="62">
        <f t="shared" si="65"/>
        <v>19.6</v>
      </c>
      <c r="R173" s="9">
        <f t="shared" si="59"/>
        <v>29</v>
      </c>
      <c r="S173" s="9">
        <f t="shared" si="48"/>
        <v>185.04</v>
      </c>
      <c r="T173" s="9">
        <f t="shared" si="49"/>
        <v>38.8</v>
      </c>
      <c r="U173" s="66">
        <f t="shared" si="60"/>
        <v>219</v>
      </c>
      <c r="V173" s="9">
        <f t="shared" si="61"/>
        <v>262.8</v>
      </c>
      <c r="W173" s="67">
        <f t="shared" si="62"/>
        <v>166</v>
      </c>
      <c r="Y173" s="69">
        <f>VLOOKUP(D173,Sheet2!P:Q,2,FALSE)</f>
        <v>38</v>
      </c>
      <c r="AB173" s="4" t="str">
        <f>IF('表格编辑 '!D206="monster","普通","BOSS")</f>
        <v>普通</v>
      </c>
      <c r="AD173" s="50">
        <f>VLOOKUP(D173,映射!AK:AL,2,FALSE)</f>
        <v>3</v>
      </c>
      <c r="AE173" s="50" t="s">
        <v>21</v>
      </c>
      <c r="AF173" s="4">
        <f>VLOOKUP(AE173,映射!AN:AO,2,FALSE)</f>
        <v>1</v>
      </c>
      <c r="AG173" s="50">
        <v>1</v>
      </c>
      <c r="AH173" s="70">
        <v>0</v>
      </c>
      <c r="AI173" s="16">
        <f t="shared" si="50"/>
        <v>20033</v>
      </c>
      <c r="AJ173" s="16">
        <f t="shared" si="51"/>
        <v>10110</v>
      </c>
      <c r="AK173" s="16">
        <f t="shared" si="52"/>
        <v>29</v>
      </c>
      <c r="AL173" s="16" t="str">
        <f t="shared" si="53"/>
        <v>旋律影子</v>
      </c>
      <c r="AM173" s="16">
        <f t="shared" si="54"/>
        <v>657</v>
      </c>
      <c r="AN173" s="16">
        <f t="shared" si="55"/>
        <v>533</v>
      </c>
      <c r="AO173" s="16">
        <f t="shared" si="63"/>
        <v>124</v>
      </c>
      <c r="AP173" s="16">
        <f t="shared" si="56"/>
        <v>657</v>
      </c>
      <c r="AQ173" s="16">
        <f t="shared" si="57"/>
        <v>579</v>
      </c>
      <c r="AR173" s="16">
        <f t="shared" si="58"/>
        <v>113</v>
      </c>
      <c r="AS173" s="16"/>
      <c r="AT173" s="16">
        <v>60.9</v>
      </c>
      <c r="AU173" s="16">
        <v>53.7</v>
      </c>
      <c r="AV173" s="16">
        <v>14.7</v>
      </c>
      <c r="AW173" s="16"/>
    </row>
    <row r="174" spans="1:49">
      <c r="A174" s="62">
        <f>'表格编辑 '!A207</f>
        <v>20034</v>
      </c>
      <c r="B174" s="62">
        <f>'表格编辑 '!B207</f>
        <v>10121</v>
      </c>
      <c r="C174" s="62" t="str">
        <f>VLOOKUP(B174,映射!A:B,2,FALSE)</f>
        <v>绿蛙吓人盒</v>
      </c>
      <c r="D174" s="62">
        <f>'表格编辑 '!E207</f>
        <v>29</v>
      </c>
      <c r="E174" s="62">
        <f>ROUNDUP((VLOOKUP(B174,Sheet1!U:AA,3,FALSE)-2)*(0.042*(D174-1)+0.2)+0.4,0)</f>
        <v>16</v>
      </c>
      <c r="F174" s="62">
        <f>ROUNDUP((VLOOKUP(B174,Sheet1!U:AA,4,FALSE)-2)*(0.042*(D174-1)+0.2)+0.4,0)</f>
        <v>46</v>
      </c>
      <c r="G174" s="62">
        <f>ROUNDUP((VLOOKUP(B174,Sheet1!U:AA,5,FALSE)-2)*(0.042*(D174-1)+0.2)+0.4,0)</f>
        <v>38</v>
      </c>
      <c r="H174" s="62">
        <f>ROUNDUP((VLOOKUP(B174,Sheet1!U:AA,6,FALSE)-2)*(0.042*(D174-1)+0.2)+0.4,0)</f>
        <v>33</v>
      </c>
      <c r="I174" s="62">
        <f>ROUNDUP((VLOOKUP(B174,Sheet1!U:AA,7,FALSE)-2)*(0.042*(D174-1)+0.2)+0.4,0)</f>
        <v>30</v>
      </c>
      <c r="J174" s="62">
        <f>E174*8+F174*2+G174*3+H174*3+I174*1+VLOOKUP(B174,Sheet1!AU:AZ,2,FALSE)</f>
        <v>491</v>
      </c>
      <c r="K174" s="62">
        <f>E174*1+F174*2+G174*2+H174*2+I174*10+VLOOKUP(B174,Sheet1!AU:AZ,3,FALSE)</f>
        <v>587</v>
      </c>
      <c r="L174" s="62">
        <f>E174*0.1+F174*2+G174*0.2+H174*0.26+I174*0.1+VLOOKUP(B174,Sheet1!AU:AZ,4,FALSE)</f>
        <v>151.78</v>
      </c>
      <c r="M174" s="62">
        <f>E174*0.1+F174*0.2+G174*2+H174*0.2+I174*0.1+VLOOKUP(B174,Sheet1!AU:AZ,5,FALSE)</f>
        <v>128.4</v>
      </c>
      <c r="N174" s="62">
        <f>E174*0.1+F174*0.2+G174*0.2+H174*2+I174*0.1+VLOOKUP(B174,Sheet1!AU:AZ,6,FALSE)</f>
        <v>124.4</v>
      </c>
      <c r="O174" s="62">
        <f t="shared" si="64"/>
        <v>18.9</v>
      </c>
      <c r="P174" s="62">
        <f t="shared" si="65"/>
        <v>8</v>
      </c>
      <c r="R174" s="9">
        <f t="shared" si="59"/>
        <v>29</v>
      </c>
      <c r="S174" s="9">
        <f t="shared" si="48"/>
        <v>185.04</v>
      </c>
      <c r="T174" s="9">
        <f t="shared" si="49"/>
        <v>38.8</v>
      </c>
      <c r="U174" s="66">
        <f t="shared" si="60"/>
        <v>180</v>
      </c>
      <c r="V174" s="9">
        <f t="shared" si="61"/>
        <v>216</v>
      </c>
      <c r="W174" s="67">
        <f t="shared" si="62"/>
        <v>258</v>
      </c>
      <c r="Y174" s="69">
        <f>VLOOKUP(D174,Sheet2!P:Q,2,FALSE)</f>
        <v>38</v>
      </c>
      <c r="AB174" s="4" t="str">
        <f>IF('表格编辑 '!D207="monster","普通","BOSS")</f>
        <v>普通</v>
      </c>
      <c r="AD174" s="50">
        <f>VLOOKUP(D174,映射!AK:AL,2,FALSE)</f>
        <v>3</v>
      </c>
      <c r="AE174" s="50" t="s">
        <v>21</v>
      </c>
      <c r="AF174" s="4">
        <f>VLOOKUP(AE174,映射!AN:AO,2,FALSE)</f>
        <v>1</v>
      </c>
      <c r="AG174" s="50">
        <v>1</v>
      </c>
      <c r="AH174" s="70">
        <v>0</v>
      </c>
      <c r="AI174" s="16">
        <f t="shared" si="50"/>
        <v>20034</v>
      </c>
      <c r="AJ174" s="16">
        <f t="shared" si="51"/>
        <v>10121</v>
      </c>
      <c r="AK174" s="16">
        <f t="shared" si="52"/>
        <v>29</v>
      </c>
      <c r="AL174" s="16" t="str">
        <f t="shared" si="53"/>
        <v>绿蛙吓人盒</v>
      </c>
      <c r="AM174" s="16">
        <f t="shared" si="54"/>
        <v>540</v>
      </c>
      <c r="AN174" s="16">
        <f t="shared" si="55"/>
        <v>491</v>
      </c>
      <c r="AO174" s="16">
        <f t="shared" si="63"/>
        <v>49</v>
      </c>
      <c r="AP174" s="16">
        <f t="shared" si="56"/>
        <v>540</v>
      </c>
      <c r="AQ174" s="16">
        <f t="shared" si="57"/>
        <v>587</v>
      </c>
      <c r="AR174" s="16">
        <f t="shared" si="58"/>
        <v>152</v>
      </c>
      <c r="AS174" s="16"/>
      <c r="AT174" s="16">
        <v>73.1</v>
      </c>
      <c r="AU174" s="16">
        <v>37.1</v>
      </c>
      <c r="AV174" s="16">
        <v>16.6</v>
      </c>
      <c r="AW174" s="16"/>
    </row>
    <row r="175" spans="1:49">
      <c r="A175" s="62">
        <f>'表格编辑 '!A208</f>
        <v>20035</v>
      </c>
      <c r="B175" s="62">
        <f>'表格编辑 '!B208</f>
        <v>10140</v>
      </c>
      <c r="C175" s="62" t="str">
        <f>VLOOKUP(B175,映射!A:B,2,FALSE)</f>
        <v>地龙蜥</v>
      </c>
      <c r="D175" s="62">
        <f>'表格编辑 '!E208</f>
        <v>29</v>
      </c>
      <c r="E175" s="62">
        <f>ROUNDUP((VLOOKUP(B175,Sheet1!U:AA,3,FALSE)-2)*(0.042*(D175-1)+0.2)+0.4,0)</f>
        <v>38</v>
      </c>
      <c r="F175" s="62">
        <f>ROUNDUP((VLOOKUP(B175,Sheet1!U:AA,4,FALSE)-2)*(0.042*(D175-1)+0.2)+0.4,0)</f>
        <v>45</v>
      </c>
      <c r="G175" s="62">
        <f>ROUNDUP((VLOOKUP(B175,Sheet1!U:AA,5,FALSE)-2)*(0.042*(D175-1)+0.2)+0.4,0)</f>
        <v>45</v>
      </c>
      <c r="H175" s="62">
        <f>ROUNDUP((VLOOKUP(B175,Sheet1!U:AA,6,FALSE)-2)*(0.042*(D175-1)+0.2)+0.4,0)</f>
        <v>33</v>
      </c>
      <c r="I175" s="62">
        <f>ROUNDUP((VLOOKUP(B175,Sheet1!U:AA,7,FALSE)-2)*(0.042*(D175-1)+0.2)+0.4,0)</f>
        <v>23</v>
      </c>
      <c r="J175" s="62">
        <f>E175*8+F175*2+G175*3+H175*3+I175*1+VLOOKUP(B175,Sheet1!AU:AZ,2,FALSE)</f>
        <v>719</v>
      </c>
      <c r="K175" s="62">
        <f>E175*1+F175*2+G175*2+H175*2+I175*10+VLOOKUP(B175,Sheet1!AU:AZ,3,FALSE)</f>
        <v>545</v>
      </c>
      <c r="L175" s="62">
        <f>E175*0.1+F175*2+G175*0.2+H175*0.26+I175*0.1+VLOOKUP(B175,Sheet1!AU:AZ,4,FALSE)</f>
        <v>152.68</v>
      </c>
      <c r="M175" s="62">
        <f>E175*0.1+F175*0.2+G175*2+H175*0.2+I175*0.1+VLOOKUP(B175,Sheet1!AU:AZ,5,FALSE)</f>
        <v>150.7</v>
      </c>
      <c r="N175" s="62">
        <f>E175*0.1+F175*0.2+G175*0.2+H175*2+I175*0.1+VLOOKUP(B175,Sheet1!AU:AZ,6,FALSE)</f>
        <v>125.1</v>
      </c>
      <c r="O175" s="62">
        <f t="shared" si="64"/>
        <v>8.2</v>
      </c>
      <c r="P175" s="62">
        <f t="shared" si="65"/>
        <v>25.7</v>
      </c>
      <c r="R175" s="9">
        <f t="shared" si="59"/>
        <v>29</v>
      </c>
      <c r="S175" s="9">
        <f t="shared" si="48"/>
        <v>185.04</v>
      </c>
      <c r="T175" s="9">
        <f t="shared" si="49"/>
        <v>38.8</v>
      </c>
      <c r="U175" s="66">
        <f t="shared" si="60"/>
        <v>161</v>
      </c>
      <c r="V175" s="9">
        <f t="shared" si="61"/>
        <v>193.2</v>
      </c>
      <c r="W175" s="67">
        <f t="shared" si="62"/>
        <v>260</v>
      </c>
      <c r="Y175" s="69">
        <f>VLOOKUP(D175,Sheet2!P:Q,2,FALSE)</f>
        <v>38</v>
      </c>
      <c r="AB175" s="4" t="str">
        <f>IF('表格编辑 '!D208="monster","普通","BOSS")</f>
        <v>普通</v>
      </c>
      <c r="AD175" s="50">
        <f>VLOOKUP(D175,映射!AK:AL,2,FALSE)</f>
        <v>3</v>
      </c>
      <c r="AE175" s="50" t="s">
        <v>21</v>
      </c>
      <c r="AF175" s="4">
        <f>VLOOKUP(AE175,映射!AN:AO,2,FALSE)</f>
        <v>1</v>
      </c>
      <c r="AG175" s="50">
        <v>1</v>
      </c>
      <c r="AH175" s="70">
        <v>0</v>
      </c>
      <c r="AI175" s="16">
        <f t="shared" si="50"/>
        <v>20035</v>
      </c>
      <c r="AJ175" s="16">
        <f t="shared" si="51"/>
        <v>10140</v>
      </c>
      <c r="AK175" s="16">
        <f t="shared" si="52"/>
        <v>29</v>
      </c>
      <c r="AL175" s="16" t="str">
        <f t="shared" si="53"/>
        <v>地龙蜥</v>
      </c>
      <c r="AM175" s="16">
        <f t="shared" si="54"/>
        <v>483</v>
      </c>
      <c r="AN175" s="16">
        <f t="shared" si="55"/>
        <v>719</v>
      </c>
      <c r="AO175" s="16">
        <f t="shared" si="63"/>
        <v>-236</v>
      </c>
      <c r="AP175" s="16">
        <f t="shared" si="56"/>
        <v>483</v>
      </c>
      <c r="AQ175" s="16">
        <f t="shared" si="57"/>
        <v>545</v>
      </c>
      <c r="AR175" s="16">
        <f t="shared" si="58"/>
        <v>153</v>
      </c>
      <c r="AS175" s="16"/>
      <c r="AT175" s="16">
        <v>85.9</v>
      </c>
      <c r="AU175" s="16">
        <v>48.1</v>
      </c>
      <c r="AV175" s="16">
        <v>-1.3</v>
      </c>
      <c r="AW175" s="16"/>
    </row>
    <row r="176" spans="1:49">
      <c r="A176" s="62">
        <f>'表格编辑 '!A209</f>
        <v>20036</v>
      </c>
      <c r="B176" s="62">
        <f>'表格编辑 '!B209</f>
        <v>10107</v>
      </c>
      <c r="C176" s="62" t="str">
        <f>VLOOKUP(B176,映射!A:B,2,FALSE)</f>
        <v>飘浮炸弹</v>
      </c>
      <c r="D176" s="62">
        <f>'表格编辑 '!E209</f>
        <v>29</v>
      </c>
      <c r="E176" s="62">
        <f>ROUNDUP((VLOOKUP(B176,Sheet1!U:AA,3,FALSE)-2)*(0.042*(D176-1)+0.2)+0.4,0)</f>
        <v>20</v>
      </c>
      <c r="F176" s="62">
        <f>ROUNDUP((VLOOKUP(B176,Sheet1!U:AA,4,FALSE)-2)*(0.042*(D176-1)+0.2)+0.4,0)</f>
        <v>17</v>
      </c>
      <c r="G176" s="62">
        <f>ROUNDUP((VLOOKUP(B176,Sheet1!U:AA,5,FALSE)-2)*(0.042*(D176-1)+0.2)+0.4,0)</f>
        <v>17</v>
      </c>
      <c r="H176" s="62">
        <f>ROUNDUP((VLOOKUP(B176,Sheet1!U:AA,6,FALSE)-2)*(0.042*(D176-1)+0.2)+0.4,0)</f>
        <v>37</v>
      </c>
      <c r="I176" s="62">
        <f>ROUNDUP((VLOOKUP(B176,Sheet1!U:AA,7,FALSE)-2)*(0.042*(D176-1)+0.2)+0.4,0)</f>
        <v>52</v>
      </c>
      <c r="J176" s="62">
        <f>E176*8+F176*2+G176*3+H176*3+I176*1+VLOOKUP(B176,Sheet1!AU:AZ,2,FALSE)</f>
        <v>441</v>
      </c>
      <c r="K176" s="62">
        <f>E176*1+F176*2+G176*2+H176*2+I176*10+VLOOKUP(B176,Sheet1!AU:AZ,3,FALSE)</f>
        <v>743</v>
      </c>
      <c r="L176" s="62">
        <f>E176*0.1+F176*2+G176*0.2+H176*0.26+I176*0.1+VLOOKUP(B176,Sheet1!AU:AZ,4,FALSE)</f>
        <v>69.22</v>
      </c>
      <c r="M176" s="62">
        <f>E176*0.1+F176*0.2+G176*2+H176*0.2+I176*0.1+VLOOKUP(B176,Sheet1!AU:AZ,5,FALSE)</f>
        <v>67</v>
      </c>
      <c r="N176" s="62">
        <f>E176*0.1+F176*0.2+G176*0.2+H176*2+I176*0.1+VLOOKUP(B176,Sheet1!AU:AZ,6,FALSE)</f>
        <v>133</v>
      </c>
      <c r="O176" s="62">
        <f t="shared" si="64"/>
        <v>33.6</v>
      </c>
      <c r="P176" s="62">
        <f t="shared" si="65"/>
        <v>14.8</v>
      </c>
      <c r="R176" s="9">
        <f t="shared" si="59"/>
        <v>29</v>
      </c>
      <c r="S176" s="9">
        <f t="shared" si="48"/>
        <v>185.04</v>
      </c>
      <c r="T176" s="9">
        <f t="shared" si="49"/>
        <v>38.8</v>
      </c>
      <c r="U176" s="66">
        <f t="shared" si="60"/>
        <v>266</v>
      </c>
      <c r="V176" s="9">
        <f t="shared" si="61"/>
        <v>319.2</v>
      </c>
      <c r="W176" s="67">
        <f t="shared" si="62"/>
        <v>78</v>
      </c>
      <c r="Y176" s="69">
        <f>VLOOKUP(D176,Sheet2!P:Q,2,FALSE)</f>
        <v>38</v>
      </c>
      <c r="AB176" s="4" t="str">
        <f>IF('表格编辑 '!D209="monster","普通","BOSS")</f>
        <v>普通</v>
      </c>
      <c r="AD176" s="50">
        <f>VLOOKUP(D176,映射!AK:AL,2,FALSE)</f>
        <v>3</v>
      </c>
      <c r="AE176" s="50" t="s">
        <v>21</v>
      </c>
      <c r="AF176" s="4">
        <f>VLOOKUP(AE176,映射!AN:AO,2,FALSE)</f>
        <v>1</v>
      </c>
      <c r="AG176" s="50">
        <v>1</v>
      </c>
      <c r="AH176" s="70">
        <v>0</v>
      </c>
      <c r="AI176" s="16">
        <f t="shared" si="50"/>
        <v>20036</v>
      </c>
      <c r="AJ176" s="16">
        <f t="shared" si="51"/>
        <v>10107</v>
      </c>
      <c r="AK176" s="16">
        <f t="shared" si="52"/>
        <v>29</v>
      </c>
      <c r="AL176" s="16" t="str">
        <f t="shared" si="53"/>
        <v>飘浮炸弹</v>
      </c>
      <c r="AM176" s="16">
        <f t="shared" si="54"/>
        <v>798</v>
      </c>
      <c r="AN176" s="16">
        <f t="shared" si="55"/>
        <v>441</v>
      </c>
      <c r="AO176" s="16">
        <f t="shared" si="63"/>
        <v>357</v>
      </c>
      <c r="AP176" s="16">
        <f t="shared" si="56"/>
        <v>798</v>
      </c>
      <c r="AQ176" s="16">
        <f t="shared" si="57"/>
        <v>743</v>
      </c>
      <c r="AR176" s="16">
        <f t="shared" si="58"/>
        <v>70</v>
      </c>
      <c r="AS176" s="16"/>
      <c r="AT176" s="16">
        <v>39.9</v>
      </c>
      <c r="AU176" s="16">
        <v>45.3</v>
      </c>
      <c r="AV176" s="16">
        <v>27.7</v>
      </c>
      <c r="AW176" s="16"/>
    </row>
    <row r="177" spans="1:49">
      <c r="A177" s="62">
        <f>'表格编辑 '!A210</f>
        <v>20037</v>
      </c>
      <c r="B177" s="62">
        <f>'表格编辑 '!B210</f>
        <v>10088</v>
      </c>
      <c r="C177" s="62" t="str">
        <f>VLOOKUP(B177,映射!A:B,2,FALSE)</f>
        <v>黄色口臭鬼</v>
      </c>
      <c r="D177" s="62">
        <f>'表格编辑 '!E210</f>
        <v>29</v>
      </c>
      <c r="E177" s="62">
        <f>ROUNDUP((VLOOKUP(B177,Sheet1!U:AA,3,FALSE)-2)*(0.042*(D177-1)+0.2)+0.4,0)</f>
        <v>49</v>
      </c>
      <c r="F177" s="62">
        <f>ROUNDUP((VLOOKUP(B177,Sheet1!U:AA,4,FALSE)-2)*(0.042*(D177-1)+0.2)+0.4,0)</f>
        <v>35</v>
      </c>
      <c r="G177" s="62">
        <f>ROUNDUP((VLOOKUP(B177,Sheet1!U:AA,5,FALSE)-2)*(0.042*(D177-1)+0.2)+0.4,0)</f>
        <v>23</v>
      </c>
      <c r="H177" s="62">
        <f>ROUNDUP((VLOOKUP(B177,Sheet1!U:AA,6,FALSE)-2)*(0.042*(D177-1)+0.2)+0.4,0)</f>
        <v>13</v>
      </c>
      <c r="I177" s="62">
        <f>ROUNDUP((VLOOKUP(B177,Sheet1!U:AA,7,FALSE)-2)*(0.042*(D177-1)+0.2)+0.4,0)</f>
        <v>28</v>
      </c>
      <c r="J177" s="62">
        <f>E177*8+F177*2+G177*3+H177*3+I177*1+VLOOKUP(B177,Sheet1!AU:AZ,2,FALSE)</f>
        <v>675</v>
      </c>
      <c r="K177" s="62">
        <f>E177*1+F177*2+G177*2+H177*2+I177*10+VLOOKUP(B177,Sheet1!AU:AZ,3,FALSE)</f>
        <v>505</v>
      </c>
      <c r="L177" s="62">
        <f>E177*0.1+F177*2+G177*0.2+H177*0.26+I177*0.1+VLOOKUP(B177,Sheet1!AU:AZ,4,FALSE)</f>
        <v>113.68</v>
      </c>
      <c r="M177" s="62">
        <f>E177*0.1+F177*0.2+G177*2+H177*0.2+I177*0.1+VLOOKUP(B177,Sheet1!AU:AZ,5,FALSE)</f>
        <v>82.3</v>
      </c>
      <c r="N177" s="62">
        <f>E177*0.1+F177*0.2+G177*0.2+H177*2+I177*0.1+VLOOKUP(B177,Sheet1!AU:AZ,6,FALSE)</f>
        <v>63.3</v>
      </c>
      <c r="O177" s="62">
        <f t="shared" si="64"/>
        <v>7.5</v>
      </c>
      <c r="P177" s="62">
        <f t="shared" si="65"/>
        <v>33.2</v>
      </c>
      <c r="R177" s="9">
        <f t="shared" si="59"/>
        <v>29</v>
      </c>
      <c r="S177" s="9">
        <f t="shared" si="48"/>
        <v>185.04</v>
      </c>
      <c r="T177" s="9">
        <f t="shared" si="49"/>
        <v>38.8</v>
      </c>
      <c r="U177" s="66">
        <f t="shared" si="60"/>
        <v>238</v>
      </c>
      <c r="V177" s="9">
        <f t="shared" si="61"/>
        <v>285.6</v>
      </c>
      <c r="W177" s="67">
        <f t="shared" si="62"/>
        <v>169</v>
      </c>
      <c r="Y177" s="69">
        <f>VLOOKUP(D177,Sheet2!P:Q,2,FALSE)</f>
        <v>38</v>
      </c>
      <c r="AB177" s="4" t="str">
        <f>IF('表格编辑 '!D210="monster","普通","BOSS")</f>
        <v>普通</v>
      </c>
      <c r="AD177" s="50">
        <f>VLOOKUP(D177,映射!AK:AL,2,FALSE)</f>
        <v>3</v>
      </c>
      <c r="AE177" s="50" t="s">
        <v>21</v>
      </c>
      <c r="AF177" s="4">
        <f>VLOOKUP(AE177,映射!AN:AO,2,FALSE)</f>
        <v>1</v>
      </c>
      <c r="AG177" s="50">
        <v>1</v>
      </c>
      <c r="AH177" s="70">
        <v>0</v>
      </c>
      <c r="AI177" s="16">
        <f t="shared" si="50"/>
        <v>20037</v>
      </c>
      <c r="AJ177" s="16">
        <f t="shared" si="51"/>
        <v>10088</v>
      </c>
      <c r="AK177" s="16">
        <f t="shared" si="52"/>
        <v>29</v>
      </c>
      <c r="AL177" s="16" t="str">
        <f t="shared" si="53"/>
        <v>黄色口臭鬼</v>
      </c>
      <c r="AM177" s="16">
        <f t="shared" si="54"/>
        <v>714</v>
      </c>
      <c r="AN177" s="16">
        <f t="shared" si="55"/>
        <v>675</v>
      </c>
      <c r="AO177" s="16">
        <f t="shared" si="63"/>
        <v>39</v>
      </c>
      <c r="AP177" s="16">
        <f t="shared" si="56"/>
        <v>714</v>
      </c>
      <c r="AQ177" s="16">
        <f t="shared" si="57"/>
        <v>505</v>
      </c>
      <c r="AR177" s="16">
        <f t="shared" si="58"/>
        <v>114</v>
      </c>
      <c r="AS177" s="16"/>
      <c r="AT177" s="16">
        <v>50</v>
      </c>
      <c r="AU177" s="16">
        <v>37.4</v>
      </c>
      <c r="AV177" s="16">
        <v>6.4</v>
      </c>
      <c r="AW177" s="16"/>
    </row>
    <row r="178" spans="1:49">
      <c r="A178" s="62">
        <f>'表格编辑 '!A211</f>
        <v>20038</v>
      </c>
      <c r="B178" s="62">
        <f>'表格编辑 '!B211</f>
        <v>10011</v>
      </c>
      <c r="C178" s="62" t="str">
        <f>VLOOKUP(B178,映射!A:B,2,FALSE)</f>
        <v>北极熊</v>
      </c>
      <c r="D178" s="62">
        <f>'表格编辑 '!E211</f>
        <v>29</v>
      </c>
      <c r="E178" s="62">
        <f>ROUNDUP((VLOOKUP(B178,Sheet1!U:AA,3,FALSE)-2)*(0.042*(D178-1)+0.2)+0.4,0)</f>
        <v>55</v>
      </c>
      <c r="F178" s="62">
        <f>ROUNDUP((VLOOKUP(B178,Sheet1!U:AA,4,FALSE)-2)*(0.042*(D178-1)+0.2)+0.4,0)</f>
        <v>50</v>
      </c>
      <c r="G178" s="62">
        <f>ROUNDUP((VLOOKUP(B178,Sheet1!U:AA,5,FALSE)-2)*(0.042*(D178-1)+0.2)+0.4,0)</f>
        <v>28</v>
      </c>
      <c r="H178" s="62">
        <f>ROUNDUP((VLOOKUP(B178,Sheet1!U:AA,6,FALSE)-2)*(0.042*(D178-1)+0.2)+0.4,0)</f>
        <v>26</v>
      </c>
      <c r="I178" s="62">
        <f>ROUNDUP((VLOOKUP(B178,Sheet1!U:AA,7,FALSE)-2)*(0.042*(D178-1)+0.2)+0.4,0)</f>
        <v>24</v>
      </c>
      <c r="J178" s="62">
        <f>E178*8+F178*2+G178*3+H178*3+I178*1+VLOOKUP(B178,Sheet1!AU:AZ,2,FALSE)</f>
        <v>819</v>
      </c>
      <c r="K178" s="62">
        <f>E178*1+F178*2+G178*2+H178*2+I178*10+VLOOKUP(B178,Sheet1!AU:AZ,3,FALSE)</f>
        <v>537</v>
      </c>
      <c r="L178" s="62">
        <f>E178*0.1+F178*2+G178*0.2+H178*0.26+I178*0.1+VLOOKUP(B178,Sheet1!AU:AZ,4,FALSE)</f>
        <v>163.26</v>
      </c>
      <c r="M178" s="62">
        <f>E178*0.1+F178*0.2+G178*2+H178*0.2+I178*0.1+VLOOKUP(B178,Sheet1!AU:AZ,5,FALSE)</f>
        <v>105.1</v>
      </c>
      <c r="N178" s="62">
        <f>E178*0.1+F178*0.2+G178*0.2+H178*2+I178*0.1+VLOOKUP(B178,Sheet1!AU:AZ,6,FALSE)</f>
        <v>102.5</v>
      </c>
      <c r="O178" s="62">
        <f t="shared" si="64"/>
        <v>0.700000000000003</v>
      </c>
      <c r="P178" s="62">
        <f t="shared" si="65"/>
        <v>39</v>
      </c>
      <c r="R178" s="9">
        <f t="shared" si="59"/>
        <v>29</v>
      </c>
      <c r="S178" s="9">
        <f t="shared" si="48"/>
        <v>185.04</v>
      </c>
      <c r="T178" s="9">
        <f t="shared" si="49"/>
        <v>38.8</v>
      </c>
      <c r="U178" s="66">
        <f t="shared" si="60"/>
        <v>205</v>
      </c>
      <c r="V178" s="9">
        <f t="shared" si="61"/>
        <v>246</v>
      </c>
      <c r="W178" s="67">
        <f t="shared" si="62"/>
        <v>286</v>
      </c>
      <c r="Y178" s="69">
        <f>VLOOKUP(D178,Sheet2!P:Q,2,FALSE)</f>
        <v>38</v>
      </c>
      <c r="AB178" s="4" t="str">
        <f>IF('表格编辑 '!D211="monster","普通","BOSS")</f>
        <v>普通</v>
      </c>
      <c r="AD178" s="50">
        <f>VLOOKUP(D178,映射!AK:AL,2,FALSE)</f>
        <v>3</v>
      </c>
      <c r="AE178" s="50" t="s">
        <v>21</v>
      </c>
      <c r="AF178" s="4">
        <f>VLOOKUP(AE178,映射!AN:AO,2,FALSE)</f>
        <v>1</v>
      </c>
      <c r="AG178" s="50">
        <v>1</v>
      </c>
      <c r="AH178" s="70">
        <v>0</v>
      </c>
      <c r="AI178" s="16">
        <f t="shared" si="50"/>
        <v>20038</v>
      </c>
      <c r="AJ178" s="16">
        <f t="shared" si="51"/>
        <v>10011</v>
      </c>
      <c r="AK178" s="16">
        <f t="shared" si="52"/>
        <v>29</v>
      </c>
      <c r="AL178" s="16" t="str">
        <f t="shared" si="53"/>
        <v>北极熊</v>
      </c>
      <c r="AM178" s="16">
        <f t="shared" si="54"/>
        <v>615</v>
      </c>
      <c r="AN178" s="16">
        <f t="shared" si="55"/>
        <v>819</v>
      </c>
      <c r="AO178" s="16">
        <f t="shared" si="63"/>
        <v>-204</v>
      </c>
      <c r="AP178" s="16">
        <f t="shared" si="56"/>
        <v>615</v>
      </c>
      <c r="AQ178" s="16">
        <f t="shared" si="57"/>
        <v>537</v>
      </c>
      <c r="AR178" s="16">
        <f t="shared" si="58"/>
        <v>164</v>
      </c>
      <c r="AS178" s="16"/>
      <c r="AT178" s="16">
        <v>61.3</v>
      </c>
      <c r="AU178" s="16">
        <v>52.3</v>
      </c>
      <c r="AV178" s="16">
        <v>-3.2</v>
      </c>
      <c r="AW178" s="16"/>
    </row>
    <row r="179" spans="1:49">
      <c r="A179" s="62">
        <f>'表格编辑 '!A212</f>
        <v>20039</v>
      </c>
      <c r="B179" s="62">
        <f>'表格编辑 '!B212</f>
        <v>10030</v>
      </c>
      <c r="C179" s="62" t="str">
        <f>VLOOKUP(B179,映射!A:B,2,FALSE)</f>
        <v>血骷髅</v>
      </c>
      <c r="D179" s="62">
        <f>'表格编辑 '!E212</f>
        <v>29</v>
      </c>
      <c r="E179" s="62">
        <f>ROUNDUP((VLOOKUP(B179,Sheet1!U:AA,3,FALSE)-2)*(0.042*(D179-1)+0.2)+0.4,0)</f>
        <v>30</v>
      </c>
      <c r="F179" s="62">
        <f>ROUNDUP((VLOOKUP(B179,Sheet1!U:AA,4,FALSE)-2)*(0.042*(D179-1)+0.2)+0.4,0)</f>
        <v>45</v>
      </c>
      <c r="G179" s="62">
        <f>ROUNDUP((VLOOKUP(B179,Sheet1!U:AA,5,FALSE)-2)*(0.042*(D179-1)+0.2)+0.4,0)</f>
        <v>55</v>
      </c>
      <c r="H179" s="62">
        <f>ROUNDUP((VLOOKUP(B179,Sheet1!U:AA,6,FALSE)-2)*(0.042*(D179-1)+0.2)+0.4,0)</f>
        <v>26</v>
      </c>
      <c r="I179" s="62">
        <f>ROUNDUP((VLOOKUP(B179,Sheet1!U:AA,7,FALSE)-2)*(0.042*(D179-1)+0.2)+0.4,0)</f>
        <v>42</v>
      </c>
      <c r="J179" s="62">
        <f>E179*8+F179*2+G179*3+H179*3+I179*1+VLOOKUP(B179,Sheet1!AU:AZ,2,FALSE)</f>
        <v>674</v>
      </c>
      <c r="K179" s="62">
        <f>E179*1+F179*2+G179*2+H179*2+I179*10+VLOOKUP(B179,Sheet1!AU:AZ,3,FALSE)</f>
        <v>763</v>
      </c>
      <c r="L179" s="62">
        <f>E179*0.1+F179*2+G179*0.2+H179*0.26+I179*0.1+VLOOKUP(B179,Sheet1!AU:AZ,4,FALSE)</f>
        <v>159.96</v>
      </c>
      <c r="M179" s="62">
        <f>E179*0.1+F179*0.2+G179*2+H179*0.2+I179*0.1+VLOOKUP(B179,Sheet1!AU:AZ,5,FALSE)</f>
        <v>184.4</v>
      </c>
      <c r="N179" s="62">
        <f>E179*0.1+F179*0.2+G179*0.2+H179*2+I179*0.1+VLOOKUP(B179,Sheet1!AU:AZ,6,FALSE)</f>
        <v>108.2</v>
      </c>
      <c r="O179" s="62">
        <f t="shared" si="64"/>
        <v>28.5</v>
      </c>
      <c r="P179" s="62">
        <f t="shared" si="65"/>
        <v>15</v>
      </c>
      <c r="R179" s="9">
        <f t="shared" si="59"/>
        <v>29</v>
      </c>
      <c r="S179" s="9">
        <f t="shared" si="48"/>
        <v>185.04</v>
      </c>
      <c r="T179" s="9">
        <f t="shared" si="49"/>
        <v>38.8</v>
      </c>
      <c r="U179" s="66">
        <f t="shared" si="60"/>
        <v>139</v>
      </c>
      <c r="V179" s="9">
        <f t="shared" si="61"/>
        <v>166.8</v>
      </c>
      <c r="W179" s="67">
        <f t="shared" si="62"/>
        <v>278</v>
      </c>
      <c r="Y179" s="69">
        <f>VLOOKUP(D179,Sheet2!P:Q,2,FALSE)</f>
        <v>38</v>
      </c>
      <c r="AB179" s="4" t="str">
        <f>IF('表格编辑 '!D212="monster","普通","BOSS")</f>
        <v>普通</v>
      </c>
      <c r="AD179" s="50">
        <f>VLOOKUP(D179,映射!AK:AL,2,FALSE)</f>
        <v>3</v>
      </c>
      <c r="AE179" s="50" t="s">
        <v>21</v>
      </c>
      <c r="AF179" s="4">
        <f>VLOOKUP(AE179,映射!AN:AO,2,FALSE)</f>
        <v>1</v>
      </c>
      <c r="AG179" s="50">
        <v>1</v>
      </c>
      <c r="AH179" s="70">
        <v>0</v>
      </c>
      <c r="AI179" s="16">
        <f t="shared" si="50"/>
        <v>20039</v>
      </c>
      <c r="AJ179" s="16">
        <f t="shared" si="51"/>
        <v>10030</v>
      </c>
      <c r="AK179" s="16">
        <f t="shared" si="52"/>
        <v>29</v>
      </c>
      <c r="AL179" s="16" t="str">
        <f t="shared" si="53"/>
        <v>血骷髅</v>
      </c>
      <c r="AM179" s="16">
        <f t="shared" si="54"/>
        <v>417</v>
      </c>
      <c r="AN179" s="16">
        <f t="shared" si="55"/>
        <v>674</v>
      </c>
      <c r="AO179" s="16">
        <f t="shared" si="63"/>
        <v>-257</v>
      </c>
      <c r="AP179" s="16">
        <f t="shared" si="56"/>
        <v>417</v>
      </c>
      <c r="AQ179" s="16">
        <f t="shared" si="57"/>
        <v>763</v>
      </c>
      <c r="AR179" s="16">
        <f t="shared" si="58"/>
        <v>160</v>
      </c>
      <c r="AS179" s="16"/>
      <c r="AT179" s="16">
        <v>96.6</v>
      </c>
      <c r="AU179" s="16">
        <v>37.2</v>
      </c>
      <c r="AV179" s="16">
        <v>19.6</v>
      </c>
      <c r="AW179" s="16"/>
    </row>
    <row r="180" spans="1:49">
      <c r="A180" s="62">
        <f>'表格编辑 '!A213</f>
        <v>20040</v>
      </c>
      <c r="B180" s="62">
        <f>'表格编辑 '!B213</f>
        <v>10133</v>
      </c>
      <c r="C180" s="62" t="str">
        <f>VLOOKUP(B180,映射!A:B,2,FALSE)</f>
        <v>蜥蜴武士</v>
      </c>
      <c r="D180" s="62">
        <f>'表格编辑 '!E213</f>
        <v>29</v>
      </c>
      <c r="E180" s="62">
        <f>ROUNDUP((VLOOKUP(B180,Sheet1!U:AA,3,FALSE)-2)*(0.042*(D180-1)+0.2)+0.4,0)</f>
        <v>44</v>
      </c>
      <c r="F180" s="62">
        <f>ROUNDUP((VLOOKUP(B180,Sheet1!U:AA,4,FALSE)-2)*(0.042*(D180-1)+0.2)+0.4,0)</f>
        <v>50</v>
      </c>
      <c r="G180" s="62">
        <f>ROUNDUP((VLOOKUP(B180,Sheet1!U:AA,5,FALSE)-2)*(0.042*(D180-1)+0.2)+0.4,0)</f>
        <v>39</v>
      </c>
      <c r="H180" s="62">
        <f>ROUNDUP((VLOOKUP(B180,Sheet1!U:AA,6,FALSE)-2)*(0.042*(D180-1)+0.2)+0.4,0)</f>
        <v>26</v>
      </c>
      <c r="I180" s="62">
        <f>ROUNDUP((VLOOKUP(B180,Sheet1!U:AA,7,FALSE)-2)*(0.042*(D180-1)+0.2)+0.4,0)</f>
        <v>24</v>
      </c>
      <c r="J180" s="62">
        <f>E180*8+F180*2+G180*3+H180*3+I180*1+VLOOKUP(B180,Sheet1!AU:AZ,2,FALSE)</f>
        <v>748</v>
      </c>
      <c r="K180" s="62">
        <f>E180*1+F180*2+G180*2+H180*2+I180*10+VLOOKUP(B180,Sheet1!AU:AZ,3,FALSE)</f>
        <v>548</v>
      </c>
      <c r="L180" s="62">
        <f>E180*0.1+F180*2+G180*0.2+H180*0.26+I180*0.1+VLOOKUP(B180,Sheet1!AU:AZ,4,FALSE)</f>
        <v>164.36</v>
      </c>
      <c r="M180" s="62">
        <f>E180*0.1+F180*0.2+G180*2+H180*0.2+I180*0.1+VLOOKUP(B180,Sheet1!AU:AZ,5,FALSE)</f>
        <v>134</v>
      </c>
      <c r="N180" s="62">
        <f>E180*0.1+F180*0.2+G180*0.2+H180*2+I180*0.1+VLOOKUP(B180,Sheet1!AU:AZ,6,FALSE)</f>
        <v>103.6</v>
      </c>
      <c r="O180" s="62">
        <f t="shared" si="64"/>
        <v>6.2</v>
      </c>
      <c r="P180" s="62">
        <f t="shared" si="65"/>
        <v>29.1</v>
      </c>
      <c r="R180" s="9">
        <f t="shared" si="59"/>
        <v>29</v>
      </c>
      <c r="S180" s="9">
        <f t="shared" si="48"/>
        <v>185.04</v>
      </c>
      <c r="T180" s="9">
        <f t="shared" si="49"/>
        <v>38.8</v>
      </c>
      <c r="U180" s="66">
        <f t="shared" si="60"/>
        <v>175</v>
      </c>
      <c r="V180" s="9">
        <f t="shared" si="61"/>
        <v>210</v>
      </c>
      <c r="W180" s="67">
        <f t="shared" si="62"/>
        <v>289</v>
      </c>
      <c r="Y180" s="69">
        <f>VLOOKUP(D180,Sheet2!P:Q,2,FALSE)</f>
        <v>38</v>
      </c>
      <c r="AB180" s="4" t="str">
        <f>IF('表格编辑 '!D213="monster","普通","BOSS")</f>
        <v>普通</v>
      </c>
      <c r="AD180" s="50">
        <f>VLOOKUP(D180,映射!AK:AL,2,FALSE)</f>
        <v>3</v>
      </c>
      <c r="AE180" s="50" t="s">
        <v>21</v>
      </c>
      <c r="AF180" s="4">
        <f>VLOOKUP(AE180,映射!AN:AO,2,FALSE)</f>
        <v>1</v>
      </c>
      <c r="AG180" s="50">
        <v>1</v>
      </c>
      <c r="AH180" s="70">
        <v>0</v>
      </c>
      <c r="AI180" s="16">
        <f t="shared" si="50"/>
        <v>20040</v>
      </c>
      <c r="AJ180" s="16">
        <f t="shared" si="51"/>
        <v>10133</v>
      </c>
      <c r="AK180" s="16">
        <f t="shared" si="52"/>
        <v>29</v>
      </c>
      <c r="AL180" s="16" t="str">
        <f t="shared" si="53"/>
        <v>蜥蜴武士</v>
      </c>
      <c r="AM180" s="16">
        <f t="shared" si="54"/>
        <v>525</v>
      </c>
      <c r="AN180" s="16">
        <f t="shared" si="55"/>
        <v>748</v>
      </c>
      <c r="AO180" s="16">
        <f t="shared" si="63"/>
        <v>-223</v>
      </c>
      <c r="AP180" s="16">
        <f t="shared" si="56"/>
        <v>525</v>
      </c>
      <c r="AQ180" s="16">
        <f t="shared" si="57"/>
        <v>548</v>
      </c>
      <c r="AR180" s="16">
        <f t="shared" si="58"/>
        <v>165</v>
      </c>
      <c r="AS180" s="16"/>
      <c r="AT180" s="16">
        <v>74.8</v>
      </c>
      <c r="AU180" s="16">
        <v>46</v>
      </c>
      <c r="AV180" s="16">
        <v>6.7</v>
      </c>
      <c r="AW180" s="16"/>
    </row>
    <row r="181" spans="1:49">
      <c r="A181" s="62">
        <f>'表格编辑 '!A214</f>
        <v>20041</v>
      </c>
      <c r="B181" s="62">
        <f>'表格编辑 '!B214</f>
        <v>10114</v>
      </c>
      <c r="C181" s="62" t="str">
        <f>VLOOKUP(B181,映射!A:B,2,FALSE)</f>
        <v>杀龙之刃</v>
      </c>
      <c r="D181" s="62">
        <f>'表格编辑 '!E214</f>
        <v>29</v>
      </c>
      <c r="E181" s="62">
        <f>ROUNDUP((VLOOKUP(B181,Sheet1!U:AA,3,FALSE)-2)*(0.042*(D181-1)+0.2)+0.4,0)</f>
        <v>22</v>
      </c>
      <c r="F181" s="62">
        <f>ROUNDUP((VLOOKUP(B181,Sheet1!U:AA,4,FALSE)-2)*(0.042*(D181-1)+0.2)+0.4,0)</f>
        <v>49</v>
      </c>
      <c r="G181" s="62">
        <f>ROUNDUP((VLOOKUP(B181,Sheet1!U:AA,5,FALSE)-2)*(0.042*(D181-1)+0.2)+0.4,0)</f>
        <v>55</v>
      </c>
      <c r="H181" s="62">
        <f>ROUNDUP((VLOOKUP(B181,Sheet1!U:AA,6,FALSE)-2)*(0.042*(D181-1)+0.2)+0.4,0)</f>
        <v>23</v>
      </c>
      <c r="I181" s="62">
        <f>ROUNDUP((VLOOKUP(B181,Sheet1!U:AA,7,FALSE)-2)*(0.042*(D181-1)+0.2)+0.4,0)</f>
        <v>35</v>
      </c>
      <c r="J181" s="62">
        <f>E181*8+F181*2+G181*3+H181*3+I181*1+VLOOKUP(B181,Sheet1!AU:AZ,2,FALSE)</f>
        <v>582</v>
      </c>
      <c r="K181" s="62">
        <f>E181*1+F181*2+G181*2+H181*2+I181*10+VLOOKUP(B181,Sheet1!AU:AZ,3,FALSE)</f>
        <v>672</v>
      </c>
      <c r="L181" s="62">
        <f>E181*0.1+F181*2+G181*0.2+H181*0.26+I181*0.1+VLOOKUP(B181,Sheet1!AU:AZ,4,FALSE)</f>
        <v>162.68</v>
      </c>
      <c r="M181" s="62">
        <f>E181*0.1+F181*0.2+G181*2+H181*0.2+I181*0.1+VLOOKUP(B181,Sheet1!AU:AZ,5,FALSE)</f>
        <v>177.1</v>
      </c>
      <c r="N181" s="62">
        <f>E181*0.1+F181*0.2+G181*0.2+H181*2+I181*0.1+VLOOKUP(B181,Sheet1!AU:AZ,6,FALSE)</f>
        <v>97.5</v>
      </c>
      <c r="O181" s="62">
        <f t="shared" si="64"/>
        <v>25.2</v>
      </c>
      <c r="P181" s="62">
        <f t="shared" si="65"/>
        <v>8.3</v>
      </c>
      <c r="R181" s="9">
        <f t="shared" si="59"/>
        <v>29</v>
      </c>
      <c r="S181" s="9">
        <f t="shared" si="48"/>
        <v>185.04</v>
      </c>
      <c r="T181" s="9">
        <f t="shared" si="49"/>
        <v>38.8</v>
      </c>
      <c r="U181" s="66">
        <f t="shared" si="60"/>
        <v>143</v>
      </c>
      <c r="V181" s="9">
        <f t="shared" si="61"/>
        <v>171.6</v>
      </c>
      <c r="W181" s="67">
        <f t="shared" si="62"/>
        <v>285</v>
      </c>
      <c r="Y181" s="69">
        <f>VLOOKUP(D181,Sheet2!P:Q,2,FALSE)</f>
        <v>38</v>
      </c>
      <c r="AB181" s="4" t="str">
        <f>IF('表格编辑 '!D214="monster","普通","BOSS")</f>
        <v>普通</v>
      </c>
      <c r="AD181" s="50">
        <f>VLOOKUP(D181,映射!AK:AL,2,FALSE)</f>
        <v>3</v>
      </c>
      <c r="AE181" s="50" t="s">
        <v>21</v>
      </c>
      <c r="AF181" s="4">
        <f>VLOOKUP(AE181,映射!AN:AO,2,FALSE)</f>
        <v>1</v>
      </c>
      <c r="AG181" s="50">
        <v>1</v>
      </c>
      <c r="AH181" s="70">
        <v>0</v>
      </c>
      <c r="AI181" s="16">
        <f t="shared" si="50"/>
        <v>20041</v>
      </c>
      <c r="AJ181" s="16">
        <f t="shared" si="51"/>
        <v>10114</v>
      </c>
      <c r="AK181" s="16">
        <f t="shared" si="52"/>
        <v>29</v>
      </c>
      <c r="AL181" s="16" t="str">
        <f t="shared" si="53"/>
        <v>杀龙之刃</v>
      </c>
      <c r="AM181" s="16">
        <f t="shared" si="54"/>
        <v>429</v>
      </c>
      <c r="AN181" s="16">
        <f t="shared" si="55"/>
        <v>582</v>
      </c>
      <c r="AO181" s="16">
        <f t="shared" si="63"/>
        <v>-153</v>
      </c>
      <c r="AP181" s="16">
        <f t="shared" si="56"/>
        <v>429</v>
      </c>
      <c r="AQ181" s="16">
        <f t="shared" si="57"/>
        <v>672</v>
      </c>
      <c r="AR181" s="16">
        <f t="shared" si="58"/>
        <v>163</v>
      </c>
      <c r="AS181" s="16"/>
      <c r="AT181" s="16">
        <v>99.6</v>
      </c>
      <c r="AU181" s="16">
        <v>42</v>
      </c>
      <c r="AV181" s="16">
        <v>13.7</v>
      </c>
      <c r="AW181" s="16"/>
    </row>
    <row r="182" spans="1:49">
      <c r="A182" s="62">
        <f>'表格编辑 '!A215</f>
        <v>20042</v>
      </c>
      <c r="B182" s="62">
        <f>'表格编辑 '!B215</f>
        <v>10027</v>
      </c>
      <c r="C182" s="62" t="str">
        <f>VLOOKUP(B182,映射!A:B,2,FALSE)</f>
        <v>腐尸</v>
      </c>
      <c r="D182" s="62">
        <f>'表格编辑 '!E215</f>
        <v>29</v>
      </c>
      <c r="E182" s="62">
        <f>ROUNDUP((VLOOKUP(B182,Sheet1!U:AA,3,FALSE)-2)*(0.042*(D182-1)+0.2)+0.4,0)</f>
        <v>56</v>
      </c>
      <c r="F182" s="62">
        <f>ROUNDUP((VLOOKUP(B182,Sheet1!U:AA,4,FALSE)-2)*(0.042*(D182-1)+0.2)+0.4,0)</f>
        <v>49</v>
      </c>
      <c r="G182" s="62">
        <f>ROUNDUP((VLOOKUP(B182,Sheet1!U:AA,5,FALSE)-2)*(0.042*(D182-1)+0.2)+0.4,0)</f>
        <v>15</v>
      </c>
      <c r="H182" s="62">
        <f>ROUNDUP((VLOOKUP(B182,Sheet1!U:AA,6,FALSE)-2)*(0.042*(D182-1)+0.2)+0.4,0)</f>
        <v>8</v>
      </c>
      <c r="I182" s="62">
        <f>ROUNDUP((VLOOKUP(B182,Sheet1!U:AA,7,FALSE)-2)*(0.042*(D182-1)+0.2)+0.4,0)</f>
        <v>8</v>
      </c>
      <c r="J182" s="62">
        <f>E182*8+F182*2+G182*3+H182*3+I182*1+VLOOKUP(B182,Sheet1!AU:AZ,2,FALSE)</f>
        <v>643</v>
      </c>
      <c r="K182" s="62">
        <f>E182*1+F182*2+G182*2+H182*2+I182*10+VLOOKUP(B182,Sheet1!AU:AZ,3,FALSE)</f>
        <v>300</v>
      </c>
      <c r="L182" s="62">
        <f>E182*0.1+F182*2+G182*0.2+H182*0.26+I182*0.1+VLOOKUP(B182,Sheet1!AU:AZ,4,FALSE)</f>
        <v>129.48</v>
      </c>
      <c r="M182" s="62">
        <f>E182*0.1+F182*0.2+G182*2+H182*0.2+I182*0.1+VLOOKUP(B182,Sheet1!AU:AZ,5,FALSE)</f>
        <v>67.8</v>
      </c>
      <c r="N182" s="62">
        <f>E182*0.1+F182*0.2+G182*0.2+H182*2+I182*0.1+VLOOKUP(B182,Sheet1!AU:AZ,6,FALSE)</f>
        <v>55.2</v>
      </c>
      <c r="O182" s="62">
        <f t="shared" si="64"/>
        <v>-13.1</v>
      </c>
      <c r="P182" s="62">
        <f t="shared" si="65"/>
        <v>39.2</v>
      </c>
      <c r="R182" s="9">
        <f t="shared" si="59"/>
        <v>29</v>
      </c>
      <c r="S182" s="9">
        <f t="shared" si="48"/>
        <v>185.04</v>
      </c>
      <c r="T182" s="9">
        <f t="shared" si="49"/>
        <v>38.8</v>
      </c>
      <c r="U182" s="66">
        <f t="shared" si="60"/>
        <v>264</v>
      </c>
      <c r="V182" s="9">
        <f t="shared" si="61"/>
        <v>316.8</v>
      </c>
      <c r="W182" s="67">
        <f t="shared" si="62"/>
        <v>205</v>
      </c>
      <c r="Y182" s="69">
        <f>VLOOKUP(D182,Sheet2!P:Q,2,FALSE)</f>
        <v>38</v>
      </c>
      <c r="AB182" s="4" t="str">
        <f>IF('表格编辑 '!D215="monster","普通","BOSS")</f>
        <v>普通</v>
      </c>
      <c r="AD182" s="50">
        <f>VLOOKUP(D182,映射!AK:AL,2,FALSE)</f>
        <v>3</v>
      </c>
      <c r="AE182" s="50" t="s">
        <v>21</v>
      </c>
      <c r="AF182" s="4">
        <f>VLOOKUP(AE182,映射!AN:AO,2,FALSE)</f>
        <v>1</v>
      </c>
      <c r="AG182" s="50">
        <v>1</v>
      </c>
      <c r="AH182" s="70">
        <v>0</v>
      </c>
      <c r="AI182" s="16">
        <f t="shared" si="50"/>
        <v>20042</v>
      </c>
      <c r="AJ182" s="16">
        <f t="shared" si="51"/>
        <v>10027</v>
      </c>
      <c r="AK182" s="16">
        <f t="shared" si="52"/>
        <v>29</v>
      </c>
      <c r="AL182" s="16" t="str">
        <f t="shared" si="53"/>
        <v>腐尸</v>
      </c>
      <c r="AM182" s="16">
        <f t="shared" si="54"/>
        <v>792</v>
      </c>
      <c r="AN182" s="16">
        <f t="shared" si="55"/>
        <v>643</v>
      </c>
      <c r="AO182" s="16">
        <f t="shared" si="63"/>
        <v>149</v>
      </c>
      <c r="AP182" s="16">
        <f t="shared" si="56"/>
        <v>792</v>
      </c>
      <c r="AQ182" s="16">
        <f t="shared" si="57"/>
        <v>300</v>
      </c>
      <c r="AR182" s="16">
        <f t="shared" si="58"/>
        <v>130</v>
      </c>
      <c r="AS182" s="16"/>
      <c r="AT182" s="16">
        <v>38</v>
      </c>
      <c r="AU182" s="16">
        <v>27.2</v>
      </c>
      <c r="AV182" s="16">
        <v>-10.5</v>
      </c>
      <c r="AW182" s="16"/>
    </row>
    <row r="183" spans="1:49">
      <c r="A183" s="62">
        <f>'表格编辑 '!A216</f>
        <v>20043</v>
      </c>
      <c r="B183" s="62">
        <f>'表格编辑 '!B216</f>
        <v>10016</v>
      </c>
      <c r="C183" s="62" t="str">
        <f>VLOOKUP(B183,映射!A:B,2,FALSE)</f>
        <v>火焰鼠</v>
      </c>
      <c r="D183" s="62">
        <f>'表格编辑 '!E216</f>
        <v>29</v>
      </c>
      <c r="E183" s="62">
        <f>ROUNDUP((VLOOKUP(B183,Sheet1!U:AA,3,FALSE)-2)*(0.042*(D183-1)+0.2)+0.4,0)</f>
        <v>22</v>
      </c>
      <c r="F183" s="62">
        <f>ROUNDUP((VLOOKUP(B183,Sheet1!U:AA,4,FALSE)-2)*(0.042*(D183-1)+0.2)+0.4,0)</f>
        <v>28</v>
      </c>
      <c r="G183" s="62">
        <f>ROUNDUP((VLOOKUP(B183,Sheet1!U:AA,5,FALSE)-2)*(0.042*(D183-1)+0.2)+0.4,0)</f>
        <v>19</v>
      </c>
      <c r="H183" s="62">
        <f>ROUNDUP((VLOOKUP(B183,Sheet1!U:AA,6,FALSE)-2)*(0.042*(D183-1)+0.2)+0.4,0)</f>
        <v>45</v>
      </c>
      <c r="I183" s="62">
        <f>ROUNDUP((VLOOKUP(B183,Sheet1!U:AA,7,FALSE)-2)*(0.042*(D183-1)+0.2)+0.4,0)</f>
        <v>42</v>
      </c>
      <c r="J183" s="62">
        <f>E183*8+F183*2+G183*3+H183*3+I183*1+VLOOKUP(B183,Sheet1!AU:AZ,2,FALSE)</f>
        <v>503</v>
      </c>
      <c r="K183" s="62">
        <f>E183*1+F183*2+G183*2+H183*2+I183*10+VLOOKUP(B183,Sheet1!AU:AZ,3,FALSE)</f>
        <v>679</v>
      </c>
      <c r="L183" s="62">
        <f>E183*0.1+F183*2+G183*0.2+H183*0.26+I183*0.1+VLOOKUP(B183,Sheet1!AU:AZ,4,FALSE)</f>
        <v>101.9</v>
      </c>
      <c r="M183" s="62">
        <f>E183*0.1+F183*0.2+G183*2+H183*0.2+I183*0.1+VLOOKUP(B183,Sheet1!AU:AZ,5,FALSE)</f>
        <v>76</v>
      </c>
      <c r="N183" s="62">
        <f>E183*0.1+F183*0.2+G183*0.2+H183*2+I183*0.1+VLOOKUP(B183,Sheet1!AU:AZ,6,FALSE)</f>
        <v>157.8</v>
      </c>
      <c r="O183" s="62">
        <f t="shared" si="64"/>
        <v>23.5</v>
      </c>
      <c r="P183" s="62">
        <f t="shared" si="65"/>
        <v>17.7</v>
      </c>
      <c r="R183" s="9">
        <f t="shared" si="59"/>
        <v>29</v>
      </c>
      <c r="S183" s="9">
        <f t="shared" si="48"/>
        <v>185.04</v>
      </c>
      <c r="T183" s="9">
        <f t="shared" si="49"/>
        <v>38.8</v>
      </c>
      <c r="U183" s="66">
        <f t="shared" si="60"/>
        <v>249</v>
      </c>
      <c r="V183" s="9">
        <f t="shared" si="61"/>
        <v>298.8</v>
      </c>
      <c r="W183" s="67">
        <f t="shared" si="62"/>
        <v>143</v>
      </c>
      <c r="Y183" s="69">
        <f>VLOOKUP(D183,Sheet2!P:Q,2,FALSE)</f>
        <v>38</v>
      </c>
      <c r="AB183" s="4" t="str">
        <f>IF('表格编辑 '!D216="monster","普通","BOSS")</f>
        <v>普通</v>
      </c>
      <c r="AD183" s="50">
        <f>VLOOKUP(D183,映射!AK:AL,2,FALSE)</f>
        <v>3</v>
      </c>
      <c r="AE183" s="50" t="s">
        <v>21</v>
      </c>
      <c r="AF183" s="4">
        <f>VLOOKUP(AE183,映射!AN:AO,2,FALSE)</f>
        <v>1</v>
      </c>
      <c r="AG183" s="50">
        <v>1</v>
      </c>
      <c r="AH183" s="70">
        <v>0</v>
      </c>
      <c r="AI183" s="16">
        <f t="shared" si="50"/>
        <v>20043</v>
      </c>
      <c r="AJ183" s="16">
        <f t="shared" si="51"/>
        <v>10016</v>
      </c>
      <c r="AK183" s="16">
        <f t="shared" si="52"/>
        <v>29</v>
      </c>
      <c r="AL183" s="16" t="str">
        <f t="shared" si="53"/>
        <v>火焰鼠</v>
      </c>
      <c r="AM183" s="16">
        <f t="shared" si="54"/>
        <v>747</v>
      </c>
      <c r="AN183" s="16">
        <f t="shared" si="55"/>
        <v>503</v>
      </c>
      <c r="AO183" s="16">
        <f t="shared" si="63"/>
        <v>244</v>
      </c>
      <c r="AP183" s="16">
        <f t="shared" si="56"/>
        <v>747</v>
      </c>
      <c r="AQ183" s="16">
        <f t="shared" si="57"/>
        <v>679</v>
      </c>
      <c r="AR183" s="16">
        <f t="shared" si="58"/>
        <v>102</v>
      </c>
      <c r="AS183" s="16"/>
      <c r="AT183" s="16">
        <v>43.5</v>
      </c>
      <c r="AU183" s="16">
        <v>81.3</v>
      </c>
      <c r="AV183" s="16">
        <v>22.8</v>
      </c>
      <c r="AW183" s="16"/>
    </row>
    <row r="184" spans="1:49">
      <c r="A184" s="62">
        <f>'表格编辑 '!A217</f>
        <v>20044</v>
      </c>
      <c r="B184" s="62">
        <f>'表格编辑 '!B217</f>
        <v>10082</v>
      </c>
      <c r="C184" s="62" t="str">
        <f>VLOOKUP(B184,映射!A:B,2,FALSE)</f>
        <v>沼泽树精</v>
      </c>
      <c r="D184" s="62">
        <f>'表格编辑 '!E217</f>
        <v>29</v>
      </c>
      <c r="E184" s="62">
        <f>ROUNDUP((VLOOKUP(B184,Sheet1!U:AA,3,FALSE)-2)*(0.042*(D184-1)+0.2)+0.4,0)</f>
        <v>41</v>
      </c>
      <c r="F184" s="62">
        <f>ROUNDUP((VLOOKUP(B184,Sheet1!U:AA,4,FALSE)-2)*(0.042*(D184-1)+0.2)+0.4,0)</f>
        <v>22</v>
      </c>
      <c r="G184" s="62">
        <f>ROUNDUP((VLOOKUP(B184,Sheet1!U:AA,5,FALSE)-2)*(0.042*(D184-1)+0.2)+0.4,0)</f>
        <v>38</v>
      </c>
      <c r="H184" s="62">
        <f>ROUNDUP((VLOOKUP(B184,Sheet1!U:AA,6,FALSE)-2)*(0.042*(D184-1)+0.2)+0.4,0)</f>
        <v>24</v>
      </c>
      <c r="I184" s="62">
        <f>ROUNDUP((VLOOKUP(B184,Sheet1!U:AA,7,FALSE)-2)*(0.042*(D184-1)+0.2)+0.4,0)</f>
        <v>27</v>
      </c>
      <c r="J184" s="62">
        <f>E184*8+F184*2+G184*3+H184*3+I184*1+VLOOKUP(B184,Sheet1!AU:AZ,2,FALSE)</f>
        <v>649</v>
      </c>
      <c r="K184" s="62">
        <f>E184*1+F184*2+G184*2+H184*2+I184*10+VLOOKUP(B184,Sheet1!AU:AZ,3,FALSE)</f>
        <v>512</v>
      </c>
      <c r="L184" s="62">
        <f>E184*0.1+F184*2+G184*0.2+H184*0.26+I184*0.1+VLOOKUP(B184,Sheet1!AU:AZ,4,FALSE)</f>
        <v>82.64</v>
      </c>
      <c r="M184" s="62">
        <f>E184*0.1+F184*0.2+G184*2+H184*0.2+I184*0.1+VLOOKUP(B184,Sheet1!AU:AZ,5,FALSE)</f>
        <v>123</v>
      </c>
      <c r="N184" s="62">
        <f>E184*0.1+F184*0.2+G184*0.2+H184*2+I184*0.1+VLOOKUP(B184,Sheet1!AU:AZ,6,FALSE)</f>
        <v>95.8</v>
      </c>
      <c r="O184" s="62">
        <f t="shared" si="64"/>
        <v>12.3</v>
      </c>
      <c r="P184" s="62">
        <f t="shared" si="65"/>
        <v>28.9</v>
      </c>
      <c r="R184" s="9">
        <f t="shared" si="59"/>
        <v>29</v>
      </c>
      <c r="S184" s="9">
        <f t="shared" si="48"/>
        <v>185.04</v>
      </c>
      <c r="T184" s="9">
        <f t="shared" si="49"/>
        <v>38.8</v>
      </c>
      <c r="U184" s="66">
        <f t="shared" si="60"/>
        <v>185</v>
      </c>
      <c r="V184" s="9">
        <f t="shared" si="61"/>
        <v>222</v>
      </c>
      <c r="W184" s="67">
        <f t="shared" si="62"/>
        <v>103</v>
      </c>
      <c r="Y184" s="69">
        <f>VLOOKUP(D184,Sheet2!P:Q,2,FALSE)</f>
        <v>38</v>
      </c>
      <c r="AB184" s="4" t="str">
        <f>IF('表格编辑 '!D217="monster","普通","BOSS")</f>
        <v>普通</v>
      </c>
      <c r="AD184" s="50">
        <f>VLOOKUP(D184,映射!AK:AL,2,FALSE)</f>
        <v>3</v>
      </c>
      <c r="AE184" s="50" t="s">
        <v>21</v>
      </c>
      <c r="AF184" s="4">
        <f>VLOOKUP(AE184,映射!AN:AO,2,FALSE)</f>
        <v>1</v>
      </c>
      <c r="AG184" s="50">
        <v>1</v>
      </c>
      <c r="AH184" s="70">
        <v>0</v>
      </c>
      <c r="AI184" s="16">
        <f t="shared" si="50"/>
        <v>20044</v>
      </c>
      <c r="AJ184" s="16">
        <f t="shared" si="51"/>
        <v>10082</v>
      </c>
      <c r="AK184" s="16">
        <f t="shared" si="52"/>
        <v>29</v>
      </c>
      <c r="AL184" s="16" t="str">
        <f t="shared" si="53"/>
        <v>沼泽树精</v>
      </c>
      <c r="AM184" s="16">
        <f t="shared" si="54"/>
        <v>555</v>
      </c>
      <c r="AN184" s="16">
        <f t="shared" si="55"/>
        <v>649</v>
      </c>
      <c r="AO184" s="16">
        <f t="shared" si="63"/>
        <v>-94</v>
      </c>
      <c r="AP184" s="16">
        <f t="shared" si="56"/>
        <v>555</v>
      </c>
      <c r="AQ184" s="16">
        <f t="shared" si="57"/>
        <v>512</v>
      </c>
      <c r="AR184" s="16">
        <f t="shared" si="58"/>
        <v>83</v>
      </c>
      <c r="AS184" s="16"/>
      <c r="AT184" s="16">
        <v>71.1</v>
      </c>
      <c r="AU184" s="16">
        <v>44.1</v>
      </c>
      <c r="AV184" s="16">
        <v>10.3</v>
      </c>
      <c r="AW184" s="16"/>
    </row>
    <row r="185" spans="1:49">
      <c r="A185" s="62">
        <f>'表格编辑 '!A218</f>
        <v>20045</v>
      </c>
      <c r="B185" s="62">
        <f>'表格编辑 '!B218</f>
        <v>10131</v>
      </c>
      <c r="C185" s="62" t="str">
        <f>VLOOKUP(B185,映射!A:B,2,FALSE)</f>
        <v>蜥蝪战士</v>
      </c>
      <c r="D185" s="62">
        <f>'表格编辑 '!E218</f>
        <v>29</v>
      </c>
      <c r="E185" s="62">
        <f>ROUNDUP((VLOOKUP(B185,Sheet1!U:AA,3,FALSE)-2)*(0.042*(D185-1)+0.2)+0.4,0)</f>
        <v>28</v>
      </c>
      <c r="F185" s="62">
        <f>ROUNDUP((VLOOKUP(B185,Sheet1!U:AA,4,FALSE)-2)*(0.042*(D185-1)+0.2)+0.4,0)</f>
        <v>42</v>
      </c>
      <c r="G185" s="62">
        <f>ROUNDUP((VLOOKUP(B185,Sheet1!U:AA,5,FALSE)-2)*(0.042*(D185-1)+0.2)+0.4,0)</f>
        <v>42</v>
      </c>
      <c r="H185" s="62">
        <f>ROUNDUP((VLOOKUP(B185,Sheet1!U:AA,6,FALSE)-2)*(0.042*(D185-1)+0.2)+0.4,0)</f>
        <v>15</v>
      </c>
      <c r="I185" s="62">
        <f>ROUNDUP((VLOOKUP(B185,Sheet1!U:AA,7,FALSE)-2)*(0.042*(D185-1)+0.2)+0.4,0)</f>
        <v>28</v>
      </c>
      <c r="J185" s="62">
        <f>E185*8+F185*2+G185*3+H185*3+I185*1+VLOOKUP(B185,Sheet1!AU:AZ,2,FALSE)</f>
        <v>555</v>
      </c>
      <c r="K185" s="62">
        <f>E185*1+F185*2+G185*2+H185*2+I185*10+VLOOKUP(B185,Sheet1!AU:AZ,3,FALSE)</f>
        <v>542</v>
      </c>
      <c r="L185" s="62">
        <f>E185*0.1+F185*2+G185*0.2+H185*0.26+I185*0.1+VLOOKUP(B185,Sheet1!AU:AZ,4,FALSE)</f>
        <v>137.9</v>
      </c>
      <c r="M185" s="62">
        <f>E185*0.1+F185*0.2+G185*2+H185*0.2+I185*0.1+VLOOKUP(B185,Sheet1!AU:AZ,5,FALSE)</f>
        <v>137</v>
      </c>
      <c r="N185" s="62">
        <f>E185*0.1+F185*0.2+G185*0.2+H185*2+I185*0.1+VLOOKUP(B185,Sheet1!AU:AZ,6,FALSE)</f>
        <v>71.4</v>
      </c>
      <c r="O185" s="62">
        <f t="shared" si="64"/>
        <v>16.7</v>
      </c>
      <c r="P185" s="62">
        <f t="shared" si="65"/>
        <v>14.2</v>
      </c>
      <c r="R185" s="9">
        <f t="shared" si="59"/>
        <v>29</v>
      </c>
      <c r="S185" s="9">
        <f t="shared" si="48"/>
        <v>185.04</v>
      </c>
      <c r="T185" s="9">
        <f t="shared" si="49"/>
        <v>38.8</v>
      </c>
      <c r="U185" s="66">
        <f t="shared" si="60"/>
        <v>172</v>
      </c>
      <c r="V185" s="9">
        <f t="shared" si="61"/>
        <v>206.4</v>
      </c>
      <c r="W185" s="67">
        <f t="shared" si="62"/>
        <v>225</v>
      </c>
      <c r="Y185" s="69">
        <f>VLOOKUP(D185,Sheet2!P:Q,2,FALSE)</f>
        <v>38</v>
      </c>
      <c r="AB185" s="4" t="str">
        <f>IF('表格编辑 '!D218="monster","普通","BOSS")</f>
        <v>普通</v>
      </c>
      <c r="AD185" s="50">
        <f>VLOOKUP(D185,映射!AK:AL,2,FALSE)</f>
        <v>3</v>
      </c>
      <c r="AE185" s="50" t="s">
        <v>21</v>
      </c>
      <c r="AF185" s="4">
        <f>VLOOKUP(AE185,映射!AN:AO,2,FALSE)</f>
        <v>1</v>
      </c>
      <c r="AG185" s="50">
        <v>1</v>
      </c>
      <c r="AH185" s="70">
        <v>0</v>
      </c>
      <c r="AI185" s="16">
        <f t="shared" si="50"/>
        <v>20045</v>
      </c>
      <c r="AJ185" s="16">
        <f t="shared" si="51"/>
        <v>10131</v>
      </c>
      <c r="AK185" s="16">
        <f t="shared" si="52"/>
        <v>29</v>
      </c>
      <c r="AL185" s="16" t="str">
        <f t="shared" si="53"/>
        <v>蜥蝪战士</v>
      </c>
      <c r="AM185" s="16">
        <f t="shared" si="54"/>
        <v>516</v>
      </c>
      <c r="AN185" s="16">
        <f t="shared" si="55"/>
        <v>555</v>
      </c>
      <c r="AO185" s="16">
        <f t="shared" si="63"/>
        <v>-39</v>
      </c>
      <c r="AP185" s="16">
        <f t="shared" si="56"/>
        <v>516</v>
      </c>
      <c r="AQ185" s="16">
        <f t="shared" si="57"/>
        <v>542</v>
      </c>
      <c r="AR185" s="16">
        <f t="shared" si="58"/>
        <v>138</v>
      </c>
      <c r="AS185" s="16"/>
      <c r="AT185" s="16">
        <v>78.5</v>
      </c>
      <c r="AU185" s="16">
        <v>40.7</v>
      </c>
      <c r="AV185" s="16">
        <v>4.8</v>
      </c>
      <c r="AW185" s="16"/>
    </row>
    <row r="186" spans="1:49">
      <c r="A186" s="62">
        <f>'表格编辑 '!A219</f>
        <v>20046</v>
      </c>
      <c r="B186" s="62">
        <f>'表格编辑 '!B219</f>
        <v>10048</v>
      </c>
      <c r="C186" s="62" t="str">
        <f>VLOOKUP(B186,映射!A:B,2,FALSE)</f>
        <v>小蝙蝠</v>
      </c>
      <c r="D186" s="62">
        <f>'表格编辑 '!E219</f>
        <v>29</v>
      </c>
      <c r="E186" s="62">
        <f>ROUNDUP((VLOOKUP(B186,Sheet1!U:AA,3,FALSE)-2)*(0.042*(D186-1)+0.2)+0.4,0)</f>
        <v>13</v>
      </c>
      <c r="F186" s="62">
        <f>ROUNDUP((VLOOKUP(B186,Sheet1!U:AA,4,FALSE)-2)*(0.042*(D186-1)+0.2)+0.4,0)</f>
        <v>34</v>
      </c>
      <c r="G186" s="62">
        <f>ROUNDUP((VLOOKUP(B186,Sheet1!U:AA,5,FALSE)-2)*(0.042*(D186-1)+0.2)+0.4,0)</f>
        <v>23</v>
      </c>
      <c r="H186" s="62">
        <f>ROUNDUP((VLOOKUP(B186,Sheet1!U:AA,6,FALSE)-2)*(0.042*(D186-1)+0.2)+0.4,0)</f>
        <v>41</v>
      </c>
      <c r="I186" s="62">
        <f>ROUNDUP((VLOOKUP(B186,Sheet1!U:AA,7,FALSE)-2)*(0.042*(D186-1)+0.2)+0.4,0)</f>
        <v>33</v>
      </c>
      <c r="J186" s="62">
        <f>E186*8+F186*2+G186*3+H186*3+I186*1+VLOOKUP(B186,Sheet1!AU:AZ,2,FALSE)</f>
        <v>420</v>
      </c>
      <c r="K186" s="62">
        <f>E186*1+F186*2+G186*2+H186*2+I186*10+VLOOKUP(B186,Sheet1!AU:AZ,3,FALSE)</f>
        <v>579</v>
      </c>
      <c r="L186" s="62">
        <f>E186*0.1+F186*2+G186*0.2+H186*0.26+I186*0.1+VLOOKUP(B186,Sheet1!AU:AZ,4,FALSE)</f>
        <v>114.86</v>
      </c>
      <c r="M186" s="62">
        <f>E186*0.1+F186*0.2+G186*2+H186*0.2+I186*0.1+VLOOKUP(B186,Sheet1!AU:AZ,5,FALSE)</f>
        <v>84.6</v>
      </c>
      <c r="N186" s="62">
        <f>E186*0.1+F186*0.2+G186*0.2+H186*2+I186*0.1+VLOOKUP(B186,Sheet1!AU:AZ,6,FALSE)</f>
        <v>148</v>
      </c>
      <c r="O186" s="62">
        <f t="shared" si="64"/>
        <v>19.6</v>
      </c>
      <c r="P186" s="62">
        <f t="shared" si="65"/>
        <v>9.6</v>
      </c>
      <c r="R186" s="9">
        <f t="shared" si="59"/>
        <v>29</v>
      </c>
      <c r="S186" s="9">
        <f t="shared" si="48"/>
        <v>185.04</v>
      </c>
      <c r="T186" s="9">
        <f t="shared" si="49"/>
        <v>38.8</v>
      </c>
      <c r="U186" s="66">
        <f t="shared" si="60"/>
        <v>234</v>
      </c>
      <c r="V186" s="9">
        <f t="shared" si="61"/>
        <v>280.8</v>
      </c>
      <c r="W186" s="67">
        <f t="shared" si="62"/>
        <v>172</v>
      </c>
      <c r="Y186" s="69">
        <f>VLOOKUP(D186,Sheet2!P:Q,2,FALSE)</f>
        <v>38</v>
      </c>
      <c r="AB186" s="4" t="str">
        <f>IF('表格编辑 '!D219="monster","普通","BOSS")</f>
        <v>普通</v>
      </c>
      <c r="AD186" s="50">
        <f>VLOOKUP(D186,映射!AK:AL,2,FALSE)</f>
        <v>3</v>
      </c>
      <c r="AE186" s="50" t="s">
        <v>21</v>
      </c>
      <c r="AF186" s="4">
        <f>VLOOKUP(AE186,映射!AN:AO,2,FALSE)</f>
        <v>1</v>
      </c>
      <c r="AG186" s="50">
        <v>1</v>
      </c>
      <c r="AH186" s="70">
        <v>0</v>
      </c>
      <c r="AI186" s="16">
        <f t="shared" si="50"/>
        <v>20046</v>
      </c>
      <c r="AJ186" s="16">
        <f t="shared" si="51"/>
        <v>10048</v>
      </c>
      <c r="AK186" s="16">
        <f t="shared" si="52"/>
        <v>29</v>
      </c>
      <c r="AL186" s="16" t="str">
        <f t="shared" si="53"/>
        <v>小蝙蝠</v>
      </c>
      <c r="AM186" s="16">
        <f t="shared" si="54"/>
        <v>702</v>
      </c>
      <c r="AN186" s="16">
        <f t="shared" si="55"/>
        <v>420</v>
      </c>
      <c r="AO186" s="16">
        <f t="shared" si="63"/>
        <v>282</v>
      </c>
      <c r="AP186" s="16">
        <f t="shared" si="56"/>
        <v>702</v>
      </c>
      <c r="AQ186" s="16">
        <f t="shared" si="57"/>
        <v>579</v>
      </c>
      <c r="AR186" s="16">
        <f t="shared" si="58"/>
        <v>115</v>
      </c>
      <c r="AS186" s="16"/>
      <c r="AT186" s="16">
        <v>47</v>
      </c>
      <c r="AU186" s="16">
        <v>75.8</v>
      </c>
      <c r="AV186" s="16">
        <v>10.8</v>
      </c>
      <c r="AW186" s="16"/>
    </row>
    <row r="187" spans="1:49">
      <c r="A187" s="62">
        <f>'表格编辑 '!A220</f>
        <v>20047</v>
      </c>
      <c r="B187" s="62">
        <f>'表格编辑 '!B220</f>
        <v>10023</v>
      </c>
      <c r="C187" s="62" t="str">
        <f>VLOOKUP(B187,映射!A:B,2,FALSE)</f>
        <v>地狱妖犬</v>
      </c>
      <c r="D187" s="62">
        <f>'表格编辑 '!E220</f>
        <v>29</v>
      </c>
      <c r="E187" s="62">
        <f>ROUNDUP((VLOOKUP(B187,Sheet1!U:AA,3,FALSE)-2)*(0.042*(D187-1)+0.2)+0.4,0)</f>
        <v>30</v>
      </c>
      <c r="F187" s="62">
        <f>ROUNDUP((VLOOKUP(B187,Sheet1!U:AA,4,FALSE)-2)*(0.042*(D187-1)+0.2)+0.4,0)</f>
        <v>53</v>
      </c>
      <c r="G187" s="62">
        <f>ROUNDUP((VLOOKUP(B187,Sheet1!U:AA,5,FALSE)-2)*(0.042*(D187-1)+0.2)+0.4,0)</f>
        <v>16</v>
      </c>
      <c r="H187" s="62">
        <f>ROUNDUP((VLOOKUP(B187,Sheet1!U:AA,6,FALSE)-2)*(0.042*(D187-1)+0.2)+0.4,0)</f>
        <v>27</v>
      </c>
      <c r="I187" s="62">
        <f>ROUNDUP((VLOOKUP(B187,Sheet1!U:AA,7,FALSE)-2)*(0.042*(D187-1)+0.2)+0.4,0)</f>
        <v>23</v>
      </c>
      <c r="J187" s="62">
        <f>E187*8+F187*2+G187*3+H187*3+I187*1+VLOOKUP(B187,Sheet1!AU:AZ,2,FALSE)</f>
        <v>518</v>
      </c>
      <c r="K187" s="62">
        <f>E187*1+F187*2+G187*2+H187*2+I187*10+VLOOKUP(B187,Sheet1!AU:AZ,3,FALSE)</f>
        <v>472</v>
      </c>
      <c r="L187" s="62">
        <f>E187*0.1+F187*2+G187*0.2+H187*0.26+I187*0.1+VLOOKUP(B187,Sheet1!AU:AZ,4,FALSE)</f>
        <v>141.52</v>
      </c>
      <c r="M187" s="62">
        <f>E187*0.1+F187*0.2+G187*2+H187*0.2+I187*0.1+VLOOKUP(B187,Sheet1!AU:AZ,5,FALSE)</f>
        <v>73.3</v>
      </c>
      <c r="N187" s="62">
        <f>E187*0.1+F187*0.2+G187*0.2+H187*2+I187*0.1+VLOOKUP(B187,Sheet1!AU:AZ,6,FALSE)</f>
        <v>93.1</v>
      </c>
      <c r="O187" s="62">
        <f t="shared" si="64"/>
        <v>4.6</v>
      </c>
      <c r="P187" s="62">
        <f t="shared" si="65"/>
        <v>20.2</v>
      </c>
      <c r="R187" s="9">
        <f t="shared" si="59"/>
        <v>29</v>
      </c>
      <c r="S187" s="9">
        <f t="shared" si="48"/>
        <v>185.04</v>
      </c>
      <c r="T187" s="9">
        <f t="shared" si="49"/>
        <v>38.8</v>
      </c>
      <c r="U187" s="66">
        <f t="shared" si="60"/>
        <v>254</v>
      </c>
      <c r="V187" s="9">
        <f t="shared" si="61"/>
        <v>304.8</v>
      </c>
      <c r="W187" s="67">
        <f t="shared" si="62"/>
        <v>233</v>
      </c>
      <c r="Y187" s="69">
        <f>VLOOKUP(D187,Sheet2!P:Q,2,FALSE)</f>
        <v>38</v>
      </c>
      <c r="AB187" s="4" t="str">
        <f>IF('表格编辑 '!D220="monster","普通","BOSS")</f>
        <v>普通</v>
      </c>
      <c r="AD187" s="50">
        <f>VLOOKUP(D187,映射!AK:AL,2,FALSE)</f>
        <v>3</v>
      </c>
      <c r="AE187" s="50" t="s">
        <v>21</v>
      </c>
      <c r="AF187" s="4">
        <f>VLOOKUP(AE187,映射!AN:AO,2,FALSE)</f>
        <v>1</v>
      </c>
      <c r="AG187" s="50">
        <v>1</v>
      </c>
      <c r="AH187" s="70">
        <v>0</v>
      </c>
      <c r="AI187" s="16">
        <f t="shared" si="50"/>
        <v>20047</v>
      </c>
      <c r="AJ187" s="16">
        <f t="shared" si="51"/>
        <v>10023</v>
      </c>
      <c r="AK187" s="16">
        <f t="shared" si="52"/>
        <v>29</v>
      </c>
      <c r="AL187" s="16" t="str">
        <f t="shared" si="53"/>
        <v>地狱妖犬</v>
      </c>
      <c r="AM187" s="16">
        <f t="shared" si="54"/>
        <v>762</v>
      </c>
      <c r="AN187" s="16">
        <f t="shared" si="55"/>
        <v>518</v>
      </c>
      <c r="AO187" s="16">
        <f t="shared" si="63"/>
        <v>244</v>
      </c>
      <c r="AP187" s="16">
        <f t="shared" si="56"/>
        <v>762</v>
      </c>
      <c r="AQ187" s="16">
        <f t="shared" si="57"/>
        <v>472</v>
      </c>
      <c r="AR187" s="16">
        <f t="shared" si="58"/>
        <v>142</v>
      </c>
      <c r="AS187" s="16"/>
      <c r="AT187" s="16">
        <v>42.8</v>
      </c>
      <c r="AU187" s="16">
        <v>57.2</v>
      </c>
      <c r="AV187" s="16">
        <v>3.5</v>
      </c>
      <c r="AW187" s="16"/>
    </row>
    <row r="188" spans="1:49">
      <c r="A188" s="62">
        <f>'表格编辑 '!A221</f>
        <v>20048</v>
      </c>
      <c r="B188" s="62">
        <f>'表格编辑 '!B221</f>
        <v>10146</v>
      </c>
      <c r="C188" s="62" t="str">
        <f>VLOOKUP(B188,映射!A:B,2,FALSE)</f>
        <v>火焰哥布尔</v>
      </c>
      <c r="D188" s="62">
        <f>'表格编辑 '!E221</f>
        <v>29</v>
      </c>
      <c r="E188" s="62">
        <f>ROUNDUP((VLOOKUP(B188,Sheet1!U:AA,3,FALSE)-2)*(0.042*(D188-1)+0.2)+0.4,0)</f>
        <v>28</v>
      </c>
      <c r="F188" s="62">
        <f>ROUNDUP((VLOOKUP(B188,Sheet1!U:AA,4,FALSE)-2)*(0.042*(D188-1)+0.2)+0.4,0)</f>
        <v>37</v>
      </c>
      <c r="G188" s="62">
        <f>ROUNDUP((VLOOKUP(B188,Sheet1!U:AA,5,FALSE)-2)*(0.042*(D188-1)+0.2)+0.4,0)</f>
        <v>34</v>
      </c>
      <c r="H188" s="62">
        <f>ROUNDUP((VLOOKUP(B188,Sheet1!U:AA,6,FALSE)-2)*(0.042*(D188-1)+0.2)+0.4,0)</f>
        <v>19</v>
      </c>
      <c r="I188" s="62">
        <f>ROUNDUP((VLOOKUP(B188,Sheet1!U:AA,7,FALSE)-2)*(0.042*(D188-1)+0.2)+0.4,0)</f>
        <v>17</v>
      </c>
      <c r="J188" s="62">
        <f>E188*8+F188*2+G188*3+H188*3+I188*1+VLOOKUP(B188,Sheet1!AU:AZ,2,FALSE)</f>
        <v>494</v>
      </c>
      <c r="K188" s="62">
        <f>E188*1+F188*2+G188*2+H188*2+I188*10+VLOOKUP(B188,Sheet1!AU:AZ,3,FALSE)</f>
        <v>398</v>
      </c>
      <c r="L188" s="62">
        <f>E188*0.1+F188*2+G188*0.2+H188*0.26+I188*0.1+VLOOKUP(B188,Sheet1!AU:AZ,4,FALSE)</f>
        <v>110.24</v>
      </c>
      <c r="M188" s="62">
        <f>E188*0.1+F188*0.2+G188*2+H188*0.2+I188*0.1+VLOOKUP(B188,Sheet1!AU:AZ,5,FALSE)</f>
        <v>103.7</v>
      </c>
      <c r="N188" s="62">
        <f>E188*0.1+F188*0.2+G188*0.2+H188*2+I188*0.1+VLOOKUP(B188,Sheet1!AU:AZ,6,FALSE)</f>
        <v>76.7</v>
      </c>
      <c r="O188" s="62">
        <f t="shared" si="64"/>
        <v>6.4</v>
      </c>
      <c r="P188" s="62">
        <f t="shared" si="65"/>
        <v>17.4</v>
      </c>
      <c r="R188" s="9">
        <f t="shared" si="59"/>
        <v>29</v>
      </c>
      <c r="S188" s="9">
        <f t="shared" si="48"/>
        <v>185.04</v>
      </c>
      <c r="T188" s="9">
        <f t="shared" si="49"/>
        <v>38.8</v>
      </c>
      <c r="U188" s="66">
        <f t="shared" si="60"/>
        <v>207</v>
      </c>
      <c r="V188" s="9">
        <f t="shared" si="61"/>
        <v>248.4</v>
      </c>
      <c r="W188" s="67">
        <f t="shared" si="62"/>
        <v>161</v>
      </c>
      <c r="Y188" s="69">
        <f>VLOOKUP(D188,Sheet2!P:Q,2,FALSE)</f>
        <v>38</v>
      </c>
      <c r="AB188" s="4" t="str">
        <f>IF('表格编辑 '!D221="monster","普通","BOSS")</f>
        <v>普通</v>
      </c>
      <c r="AD188" s="50">
        <f>VLOOKUP(D188,映射!AK:AL,2,FALSE)</f>
        <v>3</v>
      </c>
      <c r="AE188" s="50" t="s">
        <v>21</v>
      </c>
      <c r="AF188" s="4">
        <f>VLOOKUP(AE188,映射!AN:AO,2,FALSE)</f>
        <v>1</v>
      </c>
      <c r="AG188" s="50">
        <v>1</v>
      </c>
      <c r="AH188" s="70">
        <v>0</v>
      </c>
      <c r="AI188" s="16">
        <f t="shared" si="50"/>
        <v>20048</v>
      </c>
      <c r="AJ188" s="16">
        <f t="shared" si="51"/>
        <v>10146</v>
      </c>
      <c r="AK188" s="16">
        <f t="shared" si="52"/>
        <v>29</v>
      </c>
      <c r="AL188" s="16" t="str">
        <f t="shared" si="53"/>
        <v>火焰哥布尔</v>
      </c>
      <c r="AM188" s="16">
        <f t="shared" si="54"/>
        <v>621</v>
      </c>
      <c r="AN188" s="16">
        <f t="shared" si="55"/>
        <v>494</v>
      </c>
      <c r="AO188" s="16">
        <f t="shared" si="63"/>
        <v>127</v>
      </c>
      <c r="AP188" s="16">
        <f t="shared" si="56"/>
        <v>621</v>
      </c>
      <c r="AQ188" s="16">
        <f t="shared" si="57"/>
        <v>398</v>
      </c>
      <c r="AR188" s="16">
        <f t="shared" si="58"/>
        <v>111</v>
      </c>
      <c r="AS188" s="16"/>
      <c r="AT188" s="16">
        <v>66.5</v>
      </c>
      <c r="AU188" s="16">
        <v>44.9</v>
      </c>
      <c r="AV188" s="16">
        <v>5.3</v>
      </c>
      <c r="AW188" s="16"/>
    </row>
    <row r="189" spans="1:49">
      <c r="A189" s="62">
        <f>'表格编辑 '!A222</f>
        <v>20049</v>
      </c>
      <c r="B189" s="62">
        <f>'表格编辑 '!B222</f>
        <v>10022</v>
      </c>
      <c r="C189" s="62" t="str">
        <f>VLOOKUP(B189,映射!A:B,2,FALSE)</f>
        <v>地狱猎犬</v>
      </c>
      <c r="D189" s="62">
        <f>'表格编辑 '!E222</f>
        <v>34</v>
      </c>
      <c r="E189" s="62">
        <f>ROUNDUP((VLOOKUP(B189,Sheet1!U:AA,3,FALSE)-2)*(0.042*(D189-1)+0.2)+0.4,0)</f>
        <v>36</v>
      </c>
      <c r="F189" s="62">
        <f>ROUNDUP((VLOOKUP(B189,Sheet1!U:AA,4,FALSE)-2)*(0.042*(D189-1)+0.2)+0.4,0)</f>
        <v>53</v>
      </c>
      <c r="G189" s="62">
        <f>ROUNDUP((VLOOKUP(B189,Sheet1!U:AA,5,FALSE)-2)*(0.042*(D189-1)+0.2)+0.4,0)</f>
        <v>28</v>
      </c>
      <c r="H189" s="62">
        <f>ROUNDUP((VLOOKUP(B189,Sheet1!U:AA,6,FALSE)-2)*(0.042*(D189-1)+0.2)+0.4,0)</f>
        <v>33</v>
      </c>
      <c r="I189" s="62">
        <f>ROUNDUP((VLOOKUP(B189,Sheet1!U:AA,7,FALSE)-2)*(0.042*(D189-1)+0.2)+0.4,0)</f>
        <v>22</v>
      </c>
      <c r="J189" s="62">
        <f>E189*8+F189*2+G189*3+H189*3+I189*1+VLOOKUP(B189,Sheet1!AU:AZ,2,FALSE)</f>
        <v>619</v>
      </c>
      <c r="K189" s="62">
        <f>E189*1+F189*2+G189*2+H189*2+I189*10+VLOOKUP(B189,Sheet1!AU:AZ,3,FALSE)</f>
        <v>504</v>
      </c>
      <c r="L189" s="62">
        <f>E189*0.1+F189*2+G189*0.2+H189*0.26+I189*0.1+VLOOKUP(B189,Sheet1!AU:AZ,4,FALSE)</f>
        <v>145.98</v>
      </c>
      <c r="M189" s="62">
        <f>E189*0.1+F189*0.2+G189*2+H189*0.2+I189*0.1+VLOOKUP(B189,Sheet1!AU:AZ,5,FALSE)</f>
        <v>99</v>
      </c>
      <c r="N189" s="62">
        <f>E189*0.1+F189*0.2+G189*0.2+H189*2+I189*0.1+VLOOKUP(B189,Sheet1!AU:AZ,6,FALSE)</f>
        <v>108</v>
      </c>
      <c r="O189" s="62">
        <f t="shared" si="64"/>
        <v>3.8</v>
      </c>
      <c r="P189" s="62">
        <f t="shared" si="65"/>
        <v>25.1</v>
      </c>
      <c r="R189" s="9">
        <f t="shared" si="59"/>
        <v>34</v>
      </c>
      <c r="S189" s="9">
        <f t="shared" si="48"/>
        <v>229.64</v>
      </c>
      <c r="T189" s="9">
        <f t="shared" si="49"/>
        <v>42.8</v>
      </c>
      <c r="U189" s="66">
        <f t="shared" si="60"/>
        <v>300</v>
      </c>
      <c r="V189" s="9">
        <f t="shared" si="61"/>
        <v>360</v>
      </c>
      <c r="W189" s="67">
        <f t="shared" si="62"/>
        <v>233</v>
      </c>
      <c r="Y189" s="69">
        <f>VLOOKUP(D189,Sheet2!P:Q,2,FALSE)</f>
        <v>60</v>
      </c>
      <c r="AB189" s="4" t="str">
        <f>IF('表格编辑 '!D222="monster","普通","BOSS")</f>
        <v>普通</v>
      </c>
      <c r="AD189" s="50">
        <f>VLOOKUP(D189,映射!AK:AL,2,FALSE)</f>
        <v>4</v>
      </c>
      <c r="AE189" s="50" t="s">
        <v>21</v>
      </c>
      <c r="AF189" s="4">
        <f>VLOOKUP(AE189,映射!AN:AO,2,FALSE)</f>
        <v>1</v>
      </c>
      <c r="AG189" s="50">
        <v>1</v>
      </c>
      <c r="AH189" s="70">
        <v>0</v>
      </c>
      <c r="AI189" s="16">
        <f t="shared" si="50"/>
        <v>20049</v>
      </c>
      <c r="AJ189" s="16">
        <f t="shared" si="51"/>
        <v>10022</v>
      </c>
      <c r="AK189" s="16">
        <f t="shared" si="52"/>
        <v>34</v>
      </c>
      <c r="AL189" s="16" t="str">
        <f t="shared" si="53"/>
        <v>地狱猎犬</v>
      </c>
      <c r="AM189" s="16">
        <f t="shared" si="54"/>
        <v>1200</v>
      </c>
      <c r="AN189" s="16">
        <f t="shared" si="55"/>
        <v>619</v>
      </c>
      <c r="AO189" s="16">
        <f t="shared" si="63"/>
        <v>581</v>
      </c>
      <c r="AP189" s="16">
        <f t="shared" si="56"/>
        <v>1200</v>
      </c>
      <c r="AQ189" s="16">
        <f t="shared" si="57"/>
        <v>504</v>
      </c>
      <c r="AR189" s="16">
        <f t="shared" si="58"/>
        <v>146</v>
      </c>
      <c r="AS189" s="16"/>
      <c r="AT189" s="16">
        <v>64.9</v>
      </c>
      <c r="AU189" s="16">
        <v>72.1</v>
      </c>
      <c r="AV189" s="16">
        <v>3.2</v>
      </c>
      <c r="AW189" s="16"/>
    </row>
    <row r="190" spans="1:49">
      <c r="A190" s="62">
        <f>'表格编辑 '!A223</f>
        <v>20050</v>
      </c>
      <c r="B190" s="62">
        <f>'表格编辑 '!B223</f>
        <v>10040</v>
      </c>
      <c r="C190" s="62" t="str">
        <f>VLOOKUP(B190,映射!A:B,2,FALSE)</f>
        <v>水蓝鸟魔</v>
      </c>
      <c r="D190" s="62">
        <f>'表格编辑 '!E223</f>
        <v>34</v>
      </c>
      <c r="E190" s="62">
        <f>ROUNDUP((VLOOKUP(B190,Sheet1!U:AA,3,FALSE)-2)*(0.042*(D190-1)+0.2)+0.4,0)</f>
        <v>33</v>
      </c>
      <c r="F190" s="62">
        <f>ROUNDUP((VLOOKUP(B190,Sheet1!U:AA,4,FALSE)-2)*(0.042*(D190-1)+0.2)+0.4,0)</f>
        <v>34</v>
      </c>
      <c r="G190" s="62">
        <f>ROUNDUP((VLOOKUP(B190,Sheet1!U:AA,5,FALSE)-2)*(0.042*(D190-1)+0.2)+0.4,0)</f>
        <v>14</v>
      </c>
      <c r="H190" s="62">
        <f>ROUNDUP((VLOOKUP(B190,Sheet1!U:AA,6,FALSE)-2)*(0.042*(D190-1)+0.2)+0.4,0)</f>
        <v>37</v>
      </c>
      <c r="I190" s="62">
        <f>ROUNDUP((VLOOKUP(B190,Sheet1!U:AA,7,FALSE)-2)*(0.042*(D190-1)+0.2)+0.4,0)</f>
        <v>45</v>
      </c>
      <c r="J190" s="62">
        <f>E190*8+F190*2+G190*3+H190*3+I190*1+VLOOKUP(B190,Sheet1!AU:AZ,2,FALSE)</f>
        <v>576</v>
      </c>
      <c r="K190" s="62">
        <f>E190*1+F190*2+G190*2+H190*2+I190*10+VLOOKUP(B190,Sheet1!AU:AZ,3,FALSE)</f>
        <v>700</v>
      </c>
      <c r="L190" s="62">
        <f>E190*0.1+F190*2+G190*0.2+H190*0.26+I190*0.1+VLOOKUP(B190,Sheet1!AU:AZ,4,FALSE)</f>
        <v>112.22</v>
      </c>
      <c r="M190" s="62">
        <f>E190*0.1+F190*0.2+G190*2+H190*0.2+I190*0.1+VLOOKUP(B190,Sheet1!AU:AZ,5,FALSE)</f>
        <v>60</v>
      </c>
      <c r="N190" s="62">
        <f>E190*0.1+F190*0.2+G190*0.2+H190*2+I190*0.1+VLOOKUP(B190,Sheet1!AU:AZ,6,FALSE)</f>
        <v>132.4</v>
      </c>
      <c r="O190" s="62">
        <f t="shared" si="64"/>
        <v>21.8</v>
      </c>
      <c r="P190" s="62">
        <f t="shared" si="65"/>
        <v>24.5</v>
      </c>
      <c r="R190" s="9">
        <f t="shared" si="59"/>
        <v>34</v>
      </c>
      <c r="S190" s="9">
        <f t="shared" si="48"/>
        <v>229.64</v>
      </c>
      <c r="T190" s="9">
        <f t="shared" si="49"/>
        <v>42.8</v>
      </c>
      <c r="U190" s="66">
        <f t="shared" si="60"/>
        <v>386</v>
      </c>
      <c r="V190" s="9">
        <f t="shared" si="61"/>
        <v>463.2</v>
      </c>
      <c r="W190" s="67">
        <f t="shared" si="62"/>
        <v>158</v>
      </c>
      <c r="Y190" s="69">
        <f>VLOOKUP(D190,Sheet2!P:Q,2,FALSE)</f>
        <v>60</v>
      </c>
      <c r="AB190" s="4" t="str">
        <f>IF('表格编辑 '!D223="monster","普通","BOSS")</f>
        <v>普通</v>
      </c>
      <c r="AD190" s="50">
        <f>VLOOKUP(D190,映射!AK:AL,2,FALSE)</f>
        <v>4</v>
      </c>
      <c r="AE190" s="50" t="s">
        <v>21</v>
      </c>
      <c r="AF190" s="4">
        <f>VLOOKUP(AE190,映射!AN:AO,2,FALSE)</f>
        <v>1</v>
      </c>
      <c r="AG190" s="50">
        <v>1</v>
      </c>
      <c r="AH190" s="70">
        <v>0</v>
      </c>
      <c r="AI190" s="16">
        <f t="shared" si="50"/>
        <v>20050</v>
      </c>
      <c r="AJ190" s="16">
        <f t="shared" si="51"/>
        <v>10040</v>
      </c>
      <c r="AK190" s="16">
        <f t="shared" si="52"/>
        <v>34</v>
      </c>
      <c r="AL190" s="16" t="str">
        <f t="shared" si="53"/>
        <v>水蓝鸟魔</v>
      </c>
      <c r="AM190" s="16">
        <f t="shared" si="54"/>
        <v>1544</v>
      </c>
      <c r="AN190" s="16">
        <f t="shared" si="55"/>
        <v>576</v>
      </c>
      <c r="AO190" s="16">
        <f t="shared" si="63"/>
        <v>968</v>
      </c>
      <c r="AP190" s="16">
        <f t="shared" si="56"/>
        <v>1544</v>
      </c>
      <c r="AQ190" s="16">
        <f t="shared" si="57"/>
        <v>700</v>
      </c>
      <c r="AR190" s="16">
        <f t="shared" si="58"/>
        <v>113</v>
      </c>
      <c r="AS190" s="16"/>
      <c r="AT190" s="16">
        <v>39.6</v>
      </c>
      <c r="AU190" s="16">
        <v>75.6</v>
      </c>
      <c r="AV190" s="16">
        <v>13</v>
      </c>
      <c r="AW190" s="16"/>
    </row>
    <row r="191" spans="1:49">
      <c r="A191" s="62">
        <f>'表格编辑 '!A224</f>
        <v>20051</v>
      </c>
      <c r="B191" s="62">
        <f>'表格编辑 '!B224</f>
        <v>10099</v>
      </c>
      <c r="C191" s="62" t="str">
        <f>VLOOKUP(B191,映射!A:B,2,FALSE)</f>
        <v>布丁史莱姆</v>
      </c>
      <c r="D191" s="62">
        <f>'表格编辑 '!E224</f>
        <v>34</v>
      </c>
      <c r="E191" s="62">
        <f>ROUNDUP((VLOOKUP(B191,Sheet1!U:AA,3,FALSE)-2)*(0.042*(D191-1)+0.2)+0.4,0)</f>
        <v>69</v>
      </c>
      <c r="F191" s="62">
        <f>ROUNDUP((VLOOKUP(B191,Sheet1!U:AA,4,FALSE)-2)*(0.042*(D191-1)+0.2)+0.4,0)</f>
        <v>45</v>
      </c>
      <c r="G191" s="62">
        <f>ROUNDUP((VLOOKUP(B191,Sheet1!U:AA,5,FALSE)-2)*(0.042*(D191-1)+0.2)+0.4,0)</f>
        <v>25</v>
      </c>
      <c r="H191" s="62">
        <f>ROUNDUP((VLOOKUP(B191,Sheet1!U:AA,6,FALSE)-2)*(0.042*(D191-1)+0.2)+0.4,0)</f>
        <v>18</v>
      </c>
      <c r="I191" s="62">
        <f>ROUNDUP((VLOOKUP(B191,Sheet1!U:AA,7,FALSE)-2)*(0.042*(D191-1)+0.2)+0.4,0)</f>
        <v>37</v>
      </c>
      <c r="J191" s="62">
        <f>E191*8+F191*2+G191*3+H191*3+I191*1+VLOOKUP(B191,Sheet1!AU:AZ,2,FALSE)</f>
        <v>913</v>
      </c>
      <c r="K191" s="62">
        <f>E191*1+F191*2+G191*2+H191*2+I191*10+VLOOKUP(B191,Sheet1!AU:AZ,3,FALSE)</f>
        <v>658</v>
      </c>
      <c r="L191" s="62">
        <f>E191*0.1+F191*2+G191*0.2+H191*0.26+I191*0.1+VLOOKUP(B191,Sheet1!AU:AZ,4,FALSE)</f>
        <v>144.28</v>
      </c>
      <c r="M191" s="62">
        <f>E191*0.1+F191*0.2+G191*2+H191*0.2+I191*0.1+VLOOKUP(B191,Sheet1!AU:AZ,5,FALSE)</f>
        <v>92.2</v>
      </c>
      <c r="N191" s="62">
        <f>E191*0.1+F191*0.2+G191*0.2+H191*2+I191*0.1+VLOOKUP(B191,Sheet1!AU:AZ,6,FALSE)</f>
        <v>80.6</v>
      </c>
      <c r="O191" s="62">
        <f t="shared" si="64"/>
        <v>7.6</v>
      </c>
      <c r="P191" s="62">
        <f t="shared" si="65"/>
        <v>48.1</v>
      </c>
      <c r="R191" s="9">
        <f t="shared" si="59"/>
        <v>34</v>
      </c>
      <c r="S191" s="9">
        <f t="shared" si="48"/>
        <v>229.64</v>
      </c>
      <c r="T191" s="9">
        <f t="shared" si="49"/>
        <v>42.8</v>
      </c>
      <c r="U191" s="66">
        <f t="shared" si="60"/>
        <v>313</v>
      </c>
      <c r="V191" s="9">
        <f t="shared" si="61"/>
        <v>375.6</v>
      </c>
      <c r="W191" s="67">
        <f t="shared" si="62"/>
        <v>230</v>
      </c>
      <c r="Y191" s="69">
        <f>VLOOKUP(D191,Sheet2!P:Q,2,FALSE)</f>
        <v>60</v>
      </c>
      <c r="AB191" s="4" t="str">
        <f>IF('表格编辑 '!D224="monster","普通","BOSS")</f>
        <v>普通</v>
      </c>
      <c r="AD191" s="50">
        <f>VLOOKUP(D191,映射!AK:AL,2,FALSE)</f>
        <v>4</v>
      </c>
      <c r="AE191" s="50" t="s">
        <v>21</v>
      </c>
      <c r="AF191" s="4">
        <f>VLOOKUP(AE191,映射!AN:AO,2,FALSE)</f>
        <v>1</v>
      </c>
      <c r="AG191" s="50">
        <v>1</v>
      </c>
      <c r="AH191" s="70">
        <v>0</v>
      </c>
      <c r="AI191" s="16">
        <f t="shared" si="50"/>
        <v>20051</v>
      </c>
      <c r="AJ191" s="16">
        <f t="shared" si="51"/>
        <v>10099</v>
      </c>
      <c r="AK191" s="16">
        <f t="shared" si="52"/>
        <v>34</v>
      </c>
      <c r="AL191" s="16" t="str">
        <f t="shared" si="53"/>
        <v>布丁史莱姆</v>
      </c>
      <c r="AM191" s="16">
        <f t="shared" si="54"/>
        <v>1252</v>
      </c>
      <c r="AN191" s="16">
        <f t="shared" si="55"/>
        <v>913</v>
      </c>
      <c r="AO191" s="16">
        <f t="shared" si="63"/>
        <v>339</v>
      </c>
      <c r="AP191" s="16">
        <f t="shared" si="56"/>
        <v>1252</v>
      </c>
      <c r="AQ191" s="16">
        <f t="shared" si="57"/>
        <v>658</v>
      </c>
      <c r="AR191" s="16">
        <f t="shared" si="58"/>
        <v>145</v>
      </c>
      <c r="AS191" s="16"/>
      <c r="AT191" s="16">
        <v>43.4</v>
      </c>
      <c r="AU191" s="16">
        <v>34.4</v>
      </c>
      <c r="AV191" s="16">
        <v>3</v>
      </c>
      <c r="AW191" s="16"/>
    </row>
    <row r="192" spans="1:49">
      <c r="A192" s="62">
        <f>'表格编辑 '!A225</f>
        <v>20052</v>
      </c>
      <c r="B192" s="62">
        <f>'表格编辑 '!B225</f>
        <v>10131</v>
      </c>
      <c r="C192" s="62" t="str">
        <f>VLOOKUP(B192,映射!A:B,2,FALSE)</f>
        <v>蜥蝪战士</v>
      </c>
      <c r="D192" s="62">
        <f>'表格编辑 '!E225</f>
        <v>34</v>
      </c>
      <c r="E192" s="62">
        <f>ROUNDUP((VLOOKUP(B192,Sheet1!U:AA,3,FALSE)-2)*(0.042*(D192-1)+0.2)+0.4,0)</f>
        <v>33</v>
      </c>
      <c r="F192" s="62">
        <f>ROUNDUP((VLOOKUP(B192,Sheet1!U:AA,4,FALSE)-2)*(0.042*(D192-1)+0.2)+0.4,0)</f>
        <v>48</v>
      </c>
      <c r="G192" s="62">
        <f>ROUNDUP((VLOOKUP(B192,Sheet1!U:AA,5,FALSE)-2)*(0.042*(D192-1)+0.2)+0.4,0)</f>
        <v>48</v>
      </c>
      <c r="H192" s="62">
        <f>ROUNDUP((VLOOKUP(B192,Sheet1!U:AA,6,FALSE)-2)*(0.042*(D192-1)+0.2)+0.4,0)</f>
        <v>17</v>
      </c>
      <c r="I192" s="62">
        <f>ROUNDUP((VLOOKUP(B192,Sheet1!U:AA,7,FALSE)-2)*(0.042*(D192-1)+0.2)+0.4,0)</f>
        <v>33</v>
      </c>
      <c r="J192" s="62">
        <f>E192*8+F192*2+G192*3+H192*3+I192*1+VLOOKUP(B192,Sheet1!AU:AZ,2,FALSE)</f>
        <v>636</v>
      </c>
      <c r="K192" s="62">
        <f>E192*1+F192*2+G192*2+H192*2+I192*10+VLOOKUP(B192,Sheet1!AU:AZ,3,FALSE)</f>
        <v>625</v>
      </c>
      <c r="L192" s="62">
        <f>E192*0.1+F192*2+G192*0.2+H192*0.26+I192*0.1+VLOOKUP(B192,Sheet1!AU:AZ,4,FALSE)</f>
        <v>152.62</v>
      </c>
      <c r="M192" s="62">
        <f>E192*0.1+F192*0.2+G192*2+H192*0.2+I192*0.1+VLOOKUP(B192,Sheet1!AU:AZ,5,FALSE)</f>
        <v>151.6</v>
      </c>
      <c r="N192" s="62">
        <f>E192*0.1+F192*0.2+G192*0.2+H192*2+I192*0.1+VLOOKUP(B192,Sheet1!AU:AZ,6,FALSE)</f>
        <v>78.8</v>
      </c>
      <c r="O192" s="62">
        <f t="shared" si="64"/>
        <v>19.6</v>
      </c>
      <c r="P192" s="62">
        <f t="shared" si="65"/>
        <v>16.9</v>
      </c>
      <c r="R192" s="9">
        <f t="shared" si="59"/>
        <v>34</v>
      </c>
      <c r="S192" s="9">
        <f t="shared" si="48"/>
        <v>229.64</v>
      </c>
      <c r="T192" s="9">
        <f t="shared" si="49"/>
        <v>42.8</v>
      </c>
      <c r="U192" s="66">
        <f t="shared" si="60"/>
        <v>231</v>
      </c>
      <c r="V192" s="9">
        <f t="shared" si="61"/>
        <v>277.2</v>
      </c>
      <c r="W192" s="67">
        <f t="shared" si="62"/>
        <v>249</v>
      </c>
      <c r="Y192" s="69">
        <f>VLOOKUP(D192,Sheet2!P:Q,2,FALSE)</f>
        <v>60</v>
      </c>
      <c r="AB192" s="4" t="str">
        <f>IF('表格编辑 '!D225="monster","普通","BOSS")</f>
        <v>普通</v>
      </c>
      <c r="AD192" s="50">
        <f>VLOOKUP(D192,映射!AK:AL,2,FALSE)</f>
        <v>4</v>
      </c>
      <c r="AE192" s="50" t="s">
        <v>21</v>
      </c>
      <c r="AF192" s="4">
        <f>VLOOKUP(AE192,映射!AN:AO,2,FALSE)</f>
        <v>1</v>
      </c>
      <c r="AG192" s="50">
        <v>1</v>
      </c>
      <c r="AH192" s="70">
        <v>0</v>
      </c>
      <c r="AI192" s="16">
        <f t="shared" si="50"/>
        <v>20052</v>
      </c>
      <c r="AJ192" s="16">
        <f t="shared" si="51"/>
        <v>10131</v>
      </c>
      <c r="AK192" s="16">
        <f t="shared" si="52"/>
        <v>34</v>
      </c>
      <c r="AL192" s="16" t="str">
        <f t="shared" si="53"/>
        <v>蜥蝪战士</v>
      </c>
      <c r="AM192" s="16">
        <f t="shared" si="54"/>
        <v>924</v>
      </c>
      <c r="AN192" s="16">
        <f t="shared" si="55"/>
        <v>636</v>
      </c>
      <c r="AO192" s="16">
        <f t="shared" si="63"/>
        <v>288</v>
      </c>
      <c r="AP192" s="16">
        <f t="shared" si="56"/>
        <v>924</v>
      </c>
      <c r="AQ192" s="16">
        <f t="shared" si="57"/>
        <v>625</v>
      </c>
      <c r="AR192" s="16">
        <f t="shared" si="58"/>
        <v>153</v>
      </c>
      <c r="AS192" s="16"/>
      <c r="AT192" s="16">
        <v>94.9</v>
      </c>
      <c r="AU192" s="16">
        <v>48.1</v>
      </c>
      <c r="AV192" s="16">
        <v>5.7</v>
      </c>
      <c r="AW192" s="16"/>
    </row>
    <row r="193" spans="1:49">
      <c r="A193" s="62">
        <f>'表格编辑 '!A226</f>
        <v>20053</v>
      </c>
      <c r="B193" s="62">
        <f>'表格编辑 '!B226</f>
        <v>10103</v>
      </c>
      <c r="C193" s="62" t="str">
        <f>VLOOKUP(B193,映射!A:B,2,FALSE)</f>
        <v>地精</v>
      </c>
      <c r="D193" s="62">
        <f>'表格编辑 '!E226</f>
        <v>34</v>
      </c>
      <c r="E193" s="62">
        <f>ROUNDUP((VLOOKUP(B193,Sheet1!U:AA,3,FALSE)-2)*(0.042*(D193-1)+0.2)+0.4,0)</f>
        <v>45</v>
      </c>
      <c r="F193" s="62">
        <f>ROUNDUP((VLOOKUP(B193,Sheet1!U:AA,4,FALSE)-2)*(0.042*(D193-1)+0.2)+0.4,0)</f>
        <v>45</v>
      </c>
      <c r="G193" s="62">
        <f>ROUNDUP((VLOOKUP(B193,Sheet1!U:AA,5,FALSE)-2)*(0.042*(D193-1)+0.2)+0.4,0)</f>
        <v>45</v>
      </c>
      <c r="H193" s="62">
        <f>ROUNDUP((VLOOKUP(B193,Sheet1!U:AA,6,FALSE)-2)*(0.042*(D193-1)+0.2)+0.4,0)</f>
        <v>45</v>
      </c>
      <c r="I193" s="62">
        <f>ROUNDUP((VLOOKUP(B193,Sheet1!U:AA,7,FALSE)-2)*(0.042*(D193-1)+0.2)+0.4,0)</f>
        <v>29</v>
      </c>
      <c r="J193" s="62">
        <f>E193*8+F193*2+G193*3+H193*3+I193*1+VLOOKUP(B193,Sheet1!AU:AZ,2,FALSE)</f>
        <v>817</v>
      </c>
      <c r="K193" s="62">
        <f>E193*1+F193*2+G193*2+H193*2+I193*10+VLOOKUP(B193,Sheet1!AU:AZ,3,FALSE)</f>
        <v>639</v>
      </c>
      <c r="L193" s="62">
        <f>E193*0.1+F193*2+G193*0.2+H193*0.26+I193*0.1+VLOOKUP(B193,Sheet1!AU:AZ,4,FALSE)</f>
        <v>152.1</v>
      </c>
      <c r="M193" s="62">
        <f>E193*0.1+F193*0.2+G193*2+H193*0.2+I193*0.1+VLOOKUP(B193,Sheet1!AU:AZ,5,FALSE)</f>
        <v>149.4</v>
      </c>
      <c r="N193" s="62">
        <f>E193*0.1+F193*0.2+G193*0.2+H193*2+I193*0.1+VLOOKUP(B193,Sheet1!AU:AZ,6,FALSE)</f>
        <v>156.4</v>
      </c>
      <c r="O193" s="62">
        <f t="shared" si="64"/>
        <v>9.7</v>
      </c>
      <c r="P193" s="62">
        <f t="shared" si="65"/>
        <v>33.1</v>
      </c>
      <c r="R193" s="9">
        <f t="shared" si="59"/>
        <v>34</v>
      </c>
      <c r="S193" s="9">
        <f t="shared" si="48"/>
        <v>229.64</v>
      </c>
      <c r="T193" s="9">
        <f t="shared" si="49"/>
        <v>42.8</v>
      </c>
      <c r="U193" s="66">
        <f t="shared" si="60"/>
        <v>233</v>
      </c>
      <c r="V193" s="9">
        <f t="shared" si="61"/>
        <v>279.6</v>
      </c>
      <c r="W193" s="67">
        <f t="shared" si="62"/>
        <v>248</v>
      </c>
      <c r="Y193" s="69">
        <f>VLOOKUP(D193,Sheet2!P:Q,2,FALSE)</f>
        <v>60</v>
      </c>
      <c r="AB193" s="4" t="str">
        <f>IF('表格编辑 '!D226="monster","普通","BOSS")</f>
        <v>普通</v>
      </c>
      <c r="AD193" s="50">
        <f>VLOOKUP(D193,映射!AK:AL,2,FALSE)</f>
        <v>4</v>
      </c>
      <c r="AE193" s="50" t="s">
        <v>21</v>
      </c>
      <c r="AF193" s="4">
        <f>VLOOKUP(AE193,映射!AN:AO,2,FALSE)</f>
        <v>1</v>
      </c>
      <c r="AG193" s="50">
        <v>1</v>
      </c>
      <c r="AH193" s="70">
        <v>0</v>
      </c>
      <c r="AI193" s="16">
        <f t="shared" si="50"/>
        <v>20053</v>
      </c>
      <c r="AJ193" s="16">
        <f t="shared" si="51"/>
        <v>10103</v>
      </c>
      <c r="AK193" s="16">
        <f t="shared" si="52"/>
        <v>34</v>
      </c>
      <c r="AL193" s="16" t="str">
        <f t="shared" si="53"/>
        <v>地精</v>
      </c>
      <c r="AM193" s="16">
        <f t="shared" si="54"/>
        <v>932</v>
      </c>
      <c r="AN193" s="16">
        <f t="shared" si="55"/>
        <v>817</v>
      </c>
      <c r="AO193" s="16">
        <f t="shared" si="63"/>
        <v>115</v>
      </c>
      <c r="AP193" s="16">
        <f t="shared" si="56"/>
        <v>932</v>
      </c>
      <c r="AQ193" s="16">
        <f t="shared" si="57"/>
        <v>639</v>
      </c>
      <c r="AR193" s="16">
        <f t="shared" si="58"/>
        <v>153</v>
      </c>
      <c r="AS193" s="16"/>
      <c r="AT193" s="16">
        <v>80.6</v>
      </c>
      <c r="AU193" s="16">
        <v>80.6</v>
      </c>
      <c r="AV193" s="16">
        <v>15.5</v>
      </c>
      <c r="AW193" s="16"/>
    </row>
    <row r="194" spans="1:49">
      <c r="A194" s="62">
        <f>'表格编辑 '!A227</f>
        <v>20054</v>
      </c>
      <c r="B194" s="62">
        <f>'表格编辑 '!B227</f>
        <v>10083</v>
      </c>
      <c r="C194" s="62" t="str">
        <f>VLOOKUP(B194,映射!A:B,2,FALSE)</f>
        <v>妖草</v>
      </c>
      <c r="D194" s="62">
        <f>'表格编辑 '!E227</f>
        <v>34</v>
      </c>
      <c r="E194" s="62">
        <f>ROUNDUP((VLOOKUP(B194,Sheet1!U:AA,3,FALSE)-2)*(0.042*(D194-1)+0.2)+0.4,0)</f>
        <v>39</v>
      </c>
      <c r="F194" s="62">
        <f>ROUNDUP((VLOOKUP(B194,Sheet1!U:AA,4,FALSE)-2)*(0.042*(D194-1)+0.2)+0.4,0)</f>
        <v>15</v>
      </c>
      <c r="G194" s="62">
        <f>ROUNDUP((VLOOKUP(B194,Sheet1!U:AA,5,FALSE)-2)*(0.042*(D194-1)+0.2)+0.4,0)</f>
        <v>23</v>
      </c>
      <c r="H194" s="62">
        <f>ROUNDUP((VLOOKUP(B194,Sheet1!U:AA,6,FALSE)-2)*(0.042*(D194-1)+0.2)+0.4,0)</f>
        <v>31</v>
      </c>
      <c r="I194" s="62">
        <f>ROUNDUP((VLOOKUP(B194,Sheet1!U:AA,7,FALSE)-2)*(0.042*(D194-1)+0.2)+0.4,0)</f>
        <v>55</v>
      </c>
      <c r="J194" s="62">
        <f>E194*8+F194*2+G194*3+H194*3+I194*1+VLOOKUP(B194,Sheet1!AU:AZ,2,FALSE)</f>
        <v>614</v>
      </c>
      <c r="K194" s="62">
        <f>E194*1+F194*2+G194*2+H194*2+I194*10+VLOOKUP(B194,Sheet1!AU:AZ,3,FALSE)</f>
        <v>784</v>
      </c>
      <c r="L194" s="62">
        <f>E194*0.1+F194*2+G194*0.2+H194*0.26+I194*0.1+VLOOKUP(B194,Sheet1!AU:AZ,4,FALSE)</f>
        <v>64.06</v>
      </c>
      <c r="M194" s="62">
        <f>E194*0.1+F194*0.2+G194*2+H194*0.2+I194*0.1+VLOOKUP(B194,Sheet1!AU:AZ,5,FALSE)</f>
        <v>81.6</v>
      </c>
      <c r="N194" s="62">
        <f>E194*0.1+F194*0.2+G194*0.2+H194*2+I194*0.1+VLOOKUP(B194,Sheet1!AU:AZ,6,FALSE)</f>
        <v>113</v>
      </c>
      <c r="O194" s="62">
        <f t="shared" si="64"/>
        <v>32.3</v>
      </c>
      <c r="P194" s="62">
        <f t="shared" si="65"/>
        <v>28.1</v>
      </c>
      <c r="R194" s="9">
        <f t="shared" si="59"/>
        <v>34</v>
      </c>
      <c r="S194" s="9">
        <f t="shared" si="48"/>
        <v>229.64</v>
      </c>
      <c r="T194" s="9">
        <f t="shared" si="49"/>
        <v>42.8</v>
      </c>
      <c r="U194" s="66">
        <f t="shared" si="60"/>
        <v>333</v>
      </c>
      <c r="V194" s="9">
        <f t="shared" si="61"/>
        <v>399.6</v>
      </c>
      <c r="W194" s="67">
        <f t="shared" si="62"/>
        <v>64</v>
      </c>
      <c r="Y194" s="69">
        <f>VLOOKUP(D194,Sheet2!P:Q,2,FALSE)</f>
        <v>60</v>
      </c>
      <c r="AB194" s="4" t="str">
        <f>IF('表格编辑 '!D227="monster","普通","BOSS")</f>
        <v>普通</v>
      </c>
      <c r="AD194" s="50">
        <f>VLOOKUP(D194,映射!AK:AL,2,FALSE)</f>
        <v>4</v>
      </c>
      <c r="AE194" s="50" t="s">
        <v>21</v>
      </c>
      <c r="AF194" s="4">
        <f>VLOOKUP(AE194,映射!AN:AO,2,FALSE)</f>
        <v>1</v>
      </c>
      <c r="AG194" s="50">
        <v>1</v>
      </c>
      <c r="AH194" s="70">
        <v>0</v>
      </c>
      <c r="AI194" s="16">
        <f t="shared" si="50"/>
        <v>20054</v>
      </c>
      <c r="AJ194" s="16">
        <f t="shared" si="51"/>
        <v>10083</v>
      </c>
      <c r="AK194" s="16">
        <f t="shared" si="52"/>
        <v>34</v>
      </c>
      <c r="AL194" s="16" t="str">
        <f t="shared" si="53"/>
        <v>妖草</v>
      </c>
      <c r="AM194" s="16">
        <f t="shared" si="54"/>
        <v>1332</v>
      </c>
      <c r="AN194" s="16">
        <f t="shared" si="55"/>
        <v>614</v>
      </c>
      <c r="AO194" s="16">
        <f t="shared" si="63"/>
        <v>718</v>
      </c>
      <c r="AP194" s="16">
        <f t="shared" si="56"/>
        <v>1332</v>
      </c>
      <c r="AQ194" s="16">
        <f t="shared" si="57"/>
        <v>784</v>
      </c>
      <c r="AR194" s="16">
        <f t="shared" si="58"/>
        <v>65</v>
      </c>
      <c r="AS194" s="16"/>
      <c r="AT194" s="16">
        <v>52.1</v>
      </c>
      <c r="AU194" s="16">
        <v>52.1</v>
      </c>
      <c r="AV194" s="16">
        <v>27</v>
      </c>
      <c r="AW194" s="16"/>
    </row>
    <row r="195" spans="1:49">
      <c r="A195" s="62">
        <f>'表格编辑 '!A228</f>
        <v>20055</v>
      </c>
      <c r="B195" s="62">
        <f>'表格编辑 '!B228</f>
        <v>10062</v>
      </c>
      <c r="C195" s="62" t="str">
        <f>VLOOKUP(B195,映射!A:B,2,FALSE)</f>
        <v>杀手蝎</v>
      </c>
      <c r="D195" s="62">
        <f>'表格编辑 '!E228</f>
        <v>34</v>
      </c>
      <c r="E195" s="62">
        <f>ROUNDUP((VLOOKUP(B195,Sheet1!U:AA,3,FALSE)-2)*(0.042*(D195-1)+0.2)+0.4,0)</f>
        <v>45</v>
      </c>
      <c r="F195" s="62">
        <f>ROUNDUP((VLOOKUP(B195,Sheet1!U:AA,4,FALSE)-2)*(0.042*(D195-1)+0.2)+0.4,0)</f>
        <v>44</v>
      </c>
      <c r="G195" s="62">
        <f>ROUNDUP((VLOOKUP(B195,Sheet1!U:AA,5,FALSE)-2)*(0.042*(D195-1)+0.2)+0.4,0)</f>
        <v>58</v>
      </c>
      <c r="H195" s="62">
        <f>ROUNDUP((VLOOKUP(B195,Sheet1!U:AA,6,FALSE)-2)*(0.042*(D195-1)+0.2)+0.4,0)</f>
        <v>15</v>
      </c>
      <c r="I195" s="62">
        <f>ROUNDUP((VLOOKUP(B195,Sheet1!U:AA,7,FALSE)-2)*(0.042*(D195-1)+0.2)+0.4,0)</f>
        <v>9</v>
      </c>
      <c r="J195" s="62">
        <f>E195*8+F195*2+G195*3+H195*3+I195*1+VLOOKUP(B195,Sheet1!AU:AZ,2,FALSE)</f>
        <v>696</v>
      </c>
      <c r="K195" s="62">
        <f>E195*1+F195*2+G195*2+H195*2+I195*10+VLOOKUP(B195,Sheet1!AU:AZ,3,FALSE)</f>
        <v>389</v>
      </c>
      <c r="L195" s="62">
        <f>E195*0.1+F195*2+G195*0.2+H195*0.26+I195*0.1+VLOOKUP(B195,Sheet1!AU:AZ,4,FALSE)</f>
        <v>128.9</v>
      </c>
      <c r="M195" s="62">
        <f>E195*0.1+F195*0.2+G195*2+H195*0.2+I195*0.1+VLOOKUP(B195,Sheet1!AU:AZ,5,FALSE)</f>
        <v>153.2</v>
      </c>
      <c r="N195" s="62">
        <f>E195*0.1+F195*0.2+G195*0.2+H195*2+I195*0.1+VLOOKUP(B195,Sheet1!AU:AZ,6,FALSE)</f>
        <v>75.8</v>
      </c>
      <c r="O195" s="62">
        <f t="shared" si="64"/>
        <v>-0.599999999999997</v>
      </c>
      <c r="P195" s="62">
        <f t="shared" si="65"/>
        <v>27.9</v>
      </c>
      <c r="R195" s="9">
        <f t="shared" si="59"/>
        <v>34</v>
      </c>
      <c r="S195" s="9">
        <f t="shared" si="48"/>
        <v>229.64</v>
      </c>
      <c r="T195" s="9">
        <f t="shared" si="49"/>
        <v>42.8</v>
      </c>
      <c r="U195" s="66">
        <f t="shared" si="60"/>
        <v>230</v>
      </c>
      <c r="V195" s="9">
        <f t="shared" si="61"/>
        <v>276</v>
      </c>
      <c r="W195" s="67">
        <f t="shared" si="62"/>
        <v>194</v>
      </c>
      <c r="Y195" s="69">
        <f>VLOOKUP(D195,Sheet2!P:Q,2,FALSE)</f>
        <v>60</v>
      </c>
      <c r="AB195" s="4" t="str">
        <f>IF('表格编辑 '!D228="monster","普通","BOSS")</f>
        <v>普通</v>
      </c>
      <c r="AD195" s="50">
        <f>VLOOKUP(D195,映射!AK:AL,2,FALSE)</f>
        <v>4</v>
      </c>
      <c r="AE195" s="50" t="s">
        <v>21</v>
      </c>
      <c r="AF195" s="4">
        <f>VLOOKUP(AE195,映射!AN:AO,2,FALSE)</f>
        <v>1</v>
      </c>
      <c r="AG195" s="50">
        <v>1</v>
      </c>
      <c r="AH195" s="70">
        <v>0</v>
      </c>
      <c r="AI195" s="16">
        <f t="shared" si="50"/>
        <v>20055</v>
      </c>
      <c r="AJ195" s="16">
        <f t="shared" si="51"/>
        <v>10062</v>
      </c>
      <c r="AK195" s="16">
        <f t="shared" si="52"/>
        <v>34</v>
      </c>
      <c r="AL195" s="16" t="str">
        <f t="shared" si="53"/>
        <v>杀手蝎</v>
      </c>
      <c r="AM195" s="16">
        <f t="shared" si="54"/>
        <v>920</v>
      </c>
      <c r="AN195" s="16">
        <f t="shared" si="55"/>
        <v>696</v>
      </c>
      <c r="AO195" s="16">
        <f t="shared" si="63"/>
        <v>224</v>
      </c>
      <c r="AP195" s="16">
        <f t="shared" si="56"/>
        <v>920</v>
      </c>
      <c r="AQ195" s="16">
        <f t="shared" si="57"/>
        <v>389</v>
      </c>
      <c r="AR195" s="16">
        <f t="shared" si="58"/>
        <v>129</v>
      </c>
      <c r="AS195" s="16"/>
      <c r="AT195" s="16">
        <v>108.2</v>
      </c>
      <c r="AU195" s="16">
        <v>47</v>
      </c>
      <c r="AV195" s="16">
        <v>-0.999999999999998</v>
      </c>
      <c r="AW195" s="16"/>
    </row>
    <row r="196" spans="1:49">
      <c r="A196" s="62">
        <f>'表格编辑 '!A229</f>
        <v>20056</v>
      </c>
      <c r="B196" s="62">
        <f>'表格编辑 '!B229</f>
        <v>10084</v>
      </c>
      <c r="C196" s="62" t="str">
        <f>VLOOKUP(B196,映射!A:B,2,FALSE)</f>
        <v>曼陀罗草</v>
      </c>
      <c r="D196" s="62">
        <f>'表格编辑 '!E229</f>
        <v>34</v>
      </c>
      <c r="E196" s="62">
        <f>ROUNDUP((VLOOKUP(B196,Sheet1!U:AA,3,FALSE)-2)*(0.042*(D196-1)+0.2)+0.4,0)</f>
        <v>37</v>
      </c>
      <c r="F196" s="62">
        <f>ROUNDUP((VLOOKUP(B196,Sheet1!U:AA,4,FALSE)-2)*(0.042*(D196-1)+0.2)+0.4,0)</f>
        <v>18</v>
      </c>
      <c r="G196" s="62">
        <f>ROUNDUP((VLOOKUP(B196,Sheet1!U:AA,5,FALSE)-2)*(0.042*(D196-1)+0.2)+0.4,0)</f>
        <v>20</v>
      </c>
      <c r="H196" s="62">
        <f>ROUNDUP((VLOOKUP(B196,Sheet1!U:AA,6,FALSE)-2)*(0.042*(D196-1)+0.2)+0.4,0)</f>
        <v>31</v>
      </c>
      <c r="I196" s="62">
        <f>ROUNDUP((VLOOKUP(B196,Sheet1!U:AA,7,FALSE)-2)*(0.042*(D196-1)+0.2)+0.4,0)</f>
        <v>58</v>
      </c>
      <c r="J196" s="62">
        <f>E196*8+F196*2+G196*3+H196*3+I196*1+VLOOKUP(B196,Sheet1!AU:AZ,2,FALSE)</f>
        <v>597</v>
      </c>
      <c r="K196" s="62">
        <f>E196*1+F196*2+G196*2+H196*2+I196*10+VLOOKUP(B196,Sheet1!AU:AZ,3,FALSE)</f>
        <v>814</v>
      </c>
      <c r="L196" s="62">
        <f>E196*0.1+F196*2+G196*0.2+H196*0.26+I196*0.1+VLOOKUP(B196,Sheet1!AU:AZ,4,FALSE)</f>
        <v>71.56</v>
      </c>
      <c r="M196" s="62">
        <f>E196*0.1+F196*0.2+G196*2+H196*0.2+I196*0.1+VLOOKUP(B196,Sheet1!AU:AZ,5,FALSE)</f>
        <v>74.3</v>
      </c>
      <c r="N196" s="62">
        <f>E196*0.1+F196*0.2+G196*0.2+H196*2+I196*0.1+VLOOKUP(B196,Sheet1!AU:AZ,6,FALSE)</f>
        <v>113.1</v>
      </c>
      <c r="O196" s="62">
        <f t="shared" si="64"/>
        <v>34.4</v>
      </c>
      <c r="P196" s="62">
        <f t="shared" si="65"/>
        <v>26.2</v>
      </c>
      <c r="R196" s="9">
        <f t="shared" si="59"/>
        <v>34</v>
      </c>
      <c r="S196" s="9">
        <f t="shared" si="48"/>
        <v>229.64</v>
      </c>
      <c r="T196" s="9">
        <f t="shared" si="49"/>
        <v>42.8</v>
      </c>
      <c r="U196" s="66">
        <f t="shared" si="60"/>
        <v>350</v>
      </c>
      <c r="V196" s="9">
        <f t="shared" si="61"/>
        <v>420</v>
      </c>
      <c r="W196" s="67">
        <f t="shared" si="62"/>
        <v>77</v>
      </c>
      <c r="Y196" s="69">
        <f>VLOOKUP(D196,Sheet2!P:Q,2,FALSE)</f>
        <v>60</v>
      </c>
      <c r="AB196" s="4" t="str">
        <f>IF('表格编辑 '!D229="monster","普通","BOSS")</f>
        <v>普通</v>
      </c>
      <c r="AD196" s="50">
        <f>VLOOKUP(D196,映射!AK:AL,2,FALSE)</f>
        <v>4</v>
      </c>
      <c r="AE196" s="50" t="s">
        <v>21</v>
      </c>
      <c r="AF196" s="4">
        <f>VLOOKUP(AE196,映射!AN:AO,2,FALSE)</f>
        <v>1</v>
      </c>
      <c r="AG196" s="50">
        <v>1</v>
      </c>
      <c r="AH196" s="70">
        <v>0</v>
      </c>
      <c r="AI196" s="16">
        <f t="shared" si="50"/>
        <v>20056</v>
      </c>
      <c r="AJ196" s="16">
        <f t="shared" si="51"/>
        <v>10084</v>
      </c>
      <c r="AK196" s="16">
        <f t="shared" si="52"/>
        <v>34</v>
      </c>
      <c r="AL196" s="16" t="str">
        <f t="shared" si="53"/>
        <v>曼陀罗草</v>
      </c>
      <c r="AM196" s="16">
        <f t="shared" si="54"/>
        <v>1400</v>
      </c>
      <c r="AN196" s="16">
        <f t="shared" si="55"/>
        <v>597</v>
      </c>
      <c r="AO196" s="16">
        <f t="shared" si="63"/>
        <v>803</v>
      </c>
      <c r="AP196" s="16">
        <f t="shared" si="56"/>
        <v>1400</v>
      </c>
      <c r="AQ196" s="16">
        <f t="shared" si="57"/>
        <v>814</v>
      </c>
      <c r="AR196" s="16">
        <f t="shared" si="58"/>
        <v>72</v>
      </c>
      <c r="AS196" s="16"/>
      <c r="AT196" s="16">
        <v>46.4</v>
      </c>
      <c r="AU196" s="16">
        <v>50</v>
      </c>
      <c r="AV196" s="16">
        <v>28.2</v>
      </c>
      <c r="AW196" s="16"/>
    </row>
    <row r="197" spans="1:49">
      <c r="A197" s="62">
        <f>'表格编辑 '!A230</f>
        <v>20057</v>
      </c>
      <c r="B197" s="62">
        <f>'表格编辑 '!B230</f>
        <v>10008</v>
      </c>
      <c r="C197" s="62" t="str">
        <f>VLOOKUP(B197,映射!A:B,2,FALSE)</f>
        <v>妖狐</v>
      </c>
      <c r="D197" s="62">
        <f>'表格编辑 '!E230</f>
        <v>34</v>
      </c>
      <c r="E197" s="62">
        <f>ROUNDUP((VLOOKUP(B197,Sheet1!U:AA,3,FALSE)-2)*(0.042*(D197-1)+0.2)+0.4,0)</f>
        <v>34</v>
      </c>
      <c r="F197" s="62">
        <f>ROUNDUP((VLOOKUP(B197,Sheet1!U:AA,4,FALSE)-2)*(0.042*(D197-1)+0.2)+0.4,0)</f>
        <v>53</v>
      </c>
      <c r="G197" s="62">
        <f>ROUNDUP((VLOOKUP(B197,Sheet1!U:AA,5,FALSE)-2)*(0.042*(D197-1)+0.2)+0.4,0)</f>
        <v>23</v>
      </c>
      <c r="H197" s="62">
        <f>ROUNDUP((VLOOKUP(B197,Sheet1!U:AA,6,FALSE)-2)*(0.042*(D197-1)+0.2)+0.4,0)</f>
        <v>45</v>
      </c>
      <c r="I197" s="62">
        <f>ROUNDUP((VLOOKUP(B197,Sheet1!U:AA,7,FALSE)-2)*(0.042*(D197-1)+0.2)+0.4,0)</f>
        <v>47</v>
      </c>
      <c r="J197" s="62">
        <f>E197*8+F197*2+G197*3+H197*3+I197*1+VLOOKUP(B197,Sheet1!AU:AZ,2,FALSE)</f>
        <v>682</v>
      </c>
      <c r="K197" s="62">
        <f>E197*1+F197*2+G197*2+H197*2+I197*10+VLOOKUP(B197,Sheet1!AU:AZ,3,FALSE)</f>
        <v>800</v>
      </c>
      <c r="L197" s="62">
        <f>E197*0.1+F197*2+G197*0.2+H197*0.26+I197*0.1+VLOOKUP(B197,Sheet1!AU:AZ,4,FALSE)</f>
        <v>170.4</v>
      </c>
      <c r="M197" s="62">
        <f>E197*0.1+F197*0.2+G197*2+H197*0.2+I197*0.1+VLOOKUP(B197,Sheet1!AU:AZ,5,FALSE)</f>
        <v>92.7</v>
      </c>
      <c r="N197" s="62">
        <f>E197*0.1+F197*0.2+G197*0.2+H197*2+I197*0.1+VLOOKUP(B197,Sheet1!AU:AZ,6,FALSE)</f>
        <v>156.3</v>
      </c>
      <c r="O197" s="62">
        <f t="shared" si="64"/>
        <v>22.2</v>
      </c>
      <c r="P197" s="62">
        <f t="shared" si="65"/>
        <v>23.9</v>
      </c>
      <c r="R197" s="9">
        <f t="shared" si="59"/>
        <v>34</v>
      </c>
      <c r="S197" s="9">
        <f t="shared" si="48"/>
        <v>229.64</v>
      </c>
      <c r="T197" s="9">
        <f t="shared" si="49"/>
        <v>42.8</v>
      </c>
      <c r="U197" s="66">
        <f t="shared" si="60"/>
        <v>312</v>
      </c>
      <c r="V197" s="9">
        <f t="shared" si="61"/>
        <v>374.4</v>
      </c>
      <c r="W197" s="67">
        <f t="shared" si="62"/>
        <v>292</v>
      </c>
      <c r="Y197" s="69">
        <f>VLOOKUP(D197,Sheet2!P:Q,2,FALSE)</f>
        <v>60</v>
      </c>
      <c r="AB197" s="4" t="str">
        <f>IF('表格编辑 '!D230="monster","普通","BOSS")</f>
        <v>普通</v>
      </c>
      <c r="AD197" s="50">
        <f>VLOOKUP(D197,映射!AK:AL,2,FALSE)</f>
        <v>4</v>
      </c>
      <c r="AE197" s="50" t="s">
        <v>21</v>
      </c>
      <c r="AF197" s="4">
        <f>VLOOKUP(AE197,映射!AN:AO,2,FALSE)</f>
        <v>1</v>
      </c>
      <c r="AG197" s="50">
        <v>1</v>
      </c>
      <c r="AH197" s="70">
        <v>0</v>
      </c>
      <c r="AI197" s="16">
        <f t="shared" si="50"/>
        <v>20057</v>
      </c>
      <c r="AJ197" s="16">
        <f t="shared" si="51"/>
        <v>10008</v>
      </c>
      <c r="AK197" s="16">
        <f t="shared" si="52"/>
        <v>34</v>
      </c>
      <c r="AL197" s="16" t="str">
        <f t="shared" si="53"/>
        <v>妖狐</v>
      </c>
      <c r="AM197" s="16">
        <f t="shared" si="54"/>
        <v>1248</v>
      </c>
      <c r="AN197" s="16">
        <f t="shared" si="55"/>
        <v>682</v>
      </c>
      <c r="AO197" s="16">
        <f t="shared" si="63"/>
        <v>566</v>
      </c>
      <c r="AP197" s="16">
        <f t="shared" si="56"/>
        <v>1248</v>
      </c>
      <c r="AQ197" s="16">
        <f t="shared" si="57"/>
        <v>800</v>
      </c>
      <c r="AR197" s="16">
        <f t="shared" si="58"/>
        <v>171</v>
      </c>
      <c r="AS197" s="16"/>
      <c r="AT197" s="16">
        <v>45</v>
      </c>
      <c r="AU197" s="16">
        <v>77.4</v>
      </c>
      <c r="AV197" s="16">
        <v>14.8</v>
      </c>
      <c r="AW197" s="16"/>
    </row>
    <row r="198" spans="1:49">
      <c r="A198" s="62">
        <f>'表格编辑 '!A231</f>
        <v>20058</v>
      </c>
      <c r="B198" s="62">
        <f>'表格编辑 '!B231</f>
        <v>10047</v>
      </c>
      <c r="C198" s="62" t="str">
        <f>VLOOKUP(B198,映射!A:B,2,FALSE)</f>
        <v>恶魔</v>
      </c>
      <c r="D198" s="62">
        <f>'表格编辑 '!E231</f>
        <v>34</v>
      </c>
      <c r="E198" s="62">
        <f>ROUNDUP((VLOOKUP(B198,Sheet1!U:AA,3,FALSE)-2)*(0.042*(D198-1)+0.2)+0.4,0)</f>
        <v>14</v>
      </c>
      <c r="F198" s="62">
        <f>ROUNDUP((VLOOKUP(B198,Sheet1!U:AA,4,FALSE)-2)*(0.042*(D198-1)+0.2)+0.4,0)</f>
        <v>41</v>
      </c>
      <c r="G198" s="62">
        <f>ROUNDUP((VLOOKUP(B198,Sheet1!U:AA,5,FALSE)-2)*(0.042*(D198-1)+0.2)+0.4,0)</f>
        <v>39</v>
      </c>
      <c r="H198" s="62">
        <f>ROUNDUP((VLOOKUP(B198,Sheet1!U:AA,6,FALSE)-2)*(0.042*(D198-1)+0.2)+0.4,0)</f>
        <v>39</v>
      </c>
      <c r="I198" s="62">
        <f>ROUNDUP((VLOOKUP(B198,Sheet1!U:AA,7,FALSE)-2)*(0.042*(D198-1)+0.2)+0.4,0)</f>
        <v>47</v>
      </c>
      <c r="J198" s="62">
        <f>E198*8+F198*2+G198*3+H198*3+I198*1+VLOOKUP(B198,Sheet1!AU:AZ,2,FALSE)</f>
        <v>495</v>
      </c>
      <c r="K198" s="62">
        <f>E198*1+F198*2+G198*2+H198*2+I198*10+VLOOKUP(B198,Sheet1!AU:AZ,3,FALSE)</f>
        <v>742</v>
      </c>
      <c r="L198" s="62">
        <f>E198*0.1+F198*2+G198*0.2+H198*0.26+I198*0.1+VLOOKUP(B198,Sheet1!AU:AZ,4,FALSE)</f>
        <v>126.04</v>
      </c>
      <c r="M198" s="62">
        <f>E198*0.1+F198*0.2+G198*2+H198*0.2+I198*0.1+VLOOKUP(B198,Sheet1!AU:AZ,5,FALSE)</f>
        <v>120.1</v>
      </c>
      <c r="N198" s="62">
        <f>E198*0.1+F198*0.2+G198*0.2+H198*2+I198*0.1+VLOOKUP(B198,Sheet1!AU:AZ,6,FALSE)</f>
        <v>120.1</v>
      </c>
      <c r="O198" s="62">
        <f t="shared" si="64"/>
        <v>33.2</v>
      </c>
      <c r="P198" s="62">
        <f t="shared" si="65"/>
        <v>6.3</v>
      </c>
      <c r="R198" s="9">
        <f t="shared" si="59"/>
        <v>34</v>
      </c>
      <c r="S198" s="9">
        <f t="shared" si="48"/>
        <v>229.64</v>
      </c>
      <c r="T198" s="9">
        <f t="shared" si="49"/>
        <v>42.8</v>
      </c>
      <c r="U198" s="66">
        <f t="shared" si="60"/>
        <v>268</v>
      </c>
      <c r="V198" s="9">
        <f t="shared" si="61"/>
        <v>321.6</v>
      </c>
      <c r="W198" s="67">
        <f t="shared" si="62"/>
        <v>188</v>
      </c>
      <c r="Y198" s="69">
        <f>VLOOKUP(D198,Sheet2!P:Q,2,FALSE)</f>
        <v>60</v>
      </c>
      <c r="AB198" s="4" t="str">
        <f>IF('表格编辑 '!D231="monster","普通","BOSS")</f>
        <v>普通</v>
      </c>
      <c r="AD198" s="50">
        <f>VLOOKUP(D198,映射!AK:AL,2,FALSE)</f>
        <v>4</v>
      </c>
      <c r="AE198" s="50" t="s">
        <v>21</v>
      </c>
      <c r="AF198" s="4">
        <f>VLOOKUP(AE198,映射!AN:AO,2,FALSE)</f>
        <v>1</v>
      </c>
      <c r="AG198" s="50">
        <v>1</v>
      </c>
      <c r="AH198" s="70">
        <v>0</v>
      </c>
      <c r="AI198" s="16">
        <f t="shared" si="50"/>
        <v>20058</v>
      </c>
      <c r="AJ198" s="16">
        <f t="shared" si="51"/>
        <v>10047</v>
      </c>
      <c r="AK198" s="16">
        <f t="shared" si="52"/>
        <v>34</v>
      </c>
      <c r="AL198" s="16" t="str">
        <f t="shared" si="53"/>
        <v>恶魔</v>
      </c>
      <c r="AM198" s="16">
        <f t="shared" si="54"/>
        <v>1072</v>
      </c>
      <c r="AN198" s="16">
        <f t="shared" si="55"/>
        <v>495</v>
      </c>
      <c r="AO198" s="16">
        <f t="shared" si="63"/>
        <v>577</v>
      </c>
      <c r="AP198" s="16">
        <f t="shared" si="56"/>
        <v>1072</v>
      </c>
      <c r="AQ198" s="16">
        <f t="shared" si="57"/>
        <v>742</v>
      </c>
      <c r="AR198" s="16">
        <f t="shared" si="58"/>
        <v>127</v>
      </c>
      <c r="AS198" s="16"/>
      <c r="AT198" s="16">
        <v>81.9</v>
      </c>
      <c r="AU198" s="16">
        <v>81.9</v>
      </c>
      <c r="AV198" s="16">
        <v>27</v>
      </c>
      <c r="AW198" s="16"/>
    </row>
    <row r="199" spans="1:49">
      <c r="A199" s="62">
        <f>'表格编辑 '!A232</f>
        <v>20059</v>
      </c>
      <c r="B199" s="62">
        <f>'表格编辑 '!B232</f>
        <v>10037</v>
      </c>
      <c r="C199" s="62" t="str">
        <f>VLOOKUP(B199,映射!A:B,2,FALSE)</f>
        <v>死灵</v>
      </c>
      <c r="D199" s="62">
        <f>'表格编辑 '!E232</f>
        <v>34</v>
      </c>
      <c r="E199" s="62">
        <f>ROUNDUP((VLOOKUP(B199,Sheet1!U:AA,3,FALSE)-2)*(0.042*(D199-1)+0.2)+0.4,0)</f>
        <v>14</v>
      </c>
      <c r="F199" s="62">
        <f>ROUNDUP((VLOOKUP(B199,Sheet1!U:AA,4,FALSE)-2)*(0.042*(D199-1)+0.2)+0.4,0)</f>
        <v>42</v>
      </c>
      <c r="G199" s="62">
        <f>ROUNDUP((VLOOKUP(B199,Sheet1!U:AA,5,FALSE)-2)*(0.042*(D199-1)+0.2)+0.4,0)</f>
        <v>48</v>
      </c>
      <c r="H199" s="62">
        <f>ROUNDUP((VLOOKUP(B199,Sheet1!U:AA,6,FALSE)-2)*(0.042*(D199-1)+0.2)+0.4,0)</f>
        <v>25</v>
      </c>
      <c r="I199" s="62">
        <f>ROUNDUP((VLOOKUP(B199,Sheet1!U:AA,7,FALSE)-2)*(0.042*(D199-1)+0.2)+0.4,0)</f>
        <v>42</v>
      </c>
      <c r="J199" s="62">
        <f>E199*8+F199*2+G199*3+H199*3+I199*1+VLOOKUP(B199,Sheet1!AU:AZ,2,FALSE)</f>
        <v>477</v>
      </c>
      <c r="K199" s="62">
        <f>E199*1+F199*2+G199*2+H199*2+I199*10+VLOOKUP(B199,Sheet1!AU:AZ,3,FALSE)</f>
        <v>684</v>
      </c>
      <c r="L199" s="62">
        <f>E199*0.1+F199*2+G199*0.2+H199*0.26+I199*0.1+VLOOKUP(B199,Sheet1!AU:AZ,4,FALSE)</f>
        <v>125.7</v>
      </c>
      <c r="M199" s="62">
        <f>E199*0.1+F199*0.2+G199*2+H199*0.2+I199*0.1+VLOOKUP(B199,Sheet1!AU:AZ,5,FALSE)</f>
        <v>135</v>
      </c>
      <c r="N199" s="62">
        <f>E199*0.1+F199*0.2+G199*0.2+H199*2+I199*0.1+VLOOKUP(B199,Sheet1!AU:AZ,6,FALSE)</f>
        <v>93.6</v>
      </c>
      <c r="O199" s="62">
        <f t="shared" si="64"/>
        <v>32.3</v>
      </c>
      <c r="P199" s="62">
        <f t="shared" si="65"/>
        <v>3</v>
      </c>
      <c r="R199" s="9">
        <f t="shared" si="59"/>
        <v>34</v>
      </c>
      <c r="S199" s="9">
        <f t="shared" si="48"/>
        <v>229.64</v>
      </c>
      <c r="T199" s="9">
        <f t="shared" si="49"/>
        <v>42.8</v>
      </c>
      <c r="U199" s="66">
        <f t="shared" si="60"/>
        <v>249</v>
      </c>
      <c r="V199" s="9">
        <f t="shared" si="61"/>
        <v>298.8</v>
      </c>
      <c r="W199" s="67">
        <f t="shared" si="62"/>
        <v>187</v>
      </c>
      <c r="Y199" s="69">
        <f>VLOOKUP(D199,Sheet2!P:Q,2,FALSE)</f>
        <v>60</v>
      </c>
      <c r="AB199" s="4" t="str">
        <f>IF('表格编辑 '!D232="monster","普通","BOSS")</f>
        <v>普通</v>
      </c>
      <c r="AD199" s="50">
        <f>VLOOKUP(D199,映射!AK:AL,2,FALSE)</f>
        <v>4</v>
      </c>
      <c r="AE199" s="50" t="s">
        <v>21</v>
      </c>
      <c r="AF199" s="4">
        <f>VLOOKUP(AE199,映射!AN:AO,2,FALSE)</f>
        <v>1</v>
      </c>
      <c r="AG199" s="50">
        <v>1</v>
      </c>
      <c r="AH199" s="70">
        <v>0</v>
      </c>
      <c r="AI199" s="16">
        <f t="shared" si="50"/>
        <v>20059</v>
      </c>
      <c r="AJ199" s="16">
        <f t="shared" si="51"/>
        <v>10037</v>
      </c>
      <c r="AK199" s="16">
        <f t="shared" si="52"/>
        <v>34</v>
      </c>
      <c r="AL199" s="16" t="str">
        <f t="shared" si="53"/>
        <v>死灵</v>
      </c>
      <c r="AM199" s="16">
        <f t="shared" si="54"/>
        <v>996</v>
      </c>
      <c r="AN199" s="16">
        <f t="shared" si="55"/>
        <v>477</v>
      </c>
      <c r="AO199" s="16">
        <f t="shared" si="63"/>
        <v>519</v>
      </c>
      <c r="AP199" s="16">
        <f t="shared" si="56"/>
        <v>996</v>
      </c>
      <c r="AQ199" s="16">
        <f t="shared" si="57"/>
        <v>684</v>
      </c>
      <c r="AR199" s="16">
        <f t="shared" si="58"/>
        <v>126</v>
      </c>
      <c r="AS199" s="16"/>
      <c r="AT199" s="16">
        <v>95.3</v>
      </c>
      <c r="AU199" s="16">
        <v>59.3</v>
      </c>
      <c r="AV199" s="16">
        <v>26.5</v>
      </c>
      <c r="AW199" s="16"/>
    </row>
    <row r="200" spans="1:49">
      <c r="A200" s="62">
        <f>'表格编辑 '!A233</f>
        <v>20060</v>
      </c>
      <c r="B200" s="62">
        <f>'表格编辑 '!B233</f>
        <v>10013</v>
      </c>
      <c r="C200" s="62" t="str">
        <f>VLOOKUP(B200,映射!A:B,2,FALSE)</f>
        <v>猫熊</v>
      </c>
      <c r="D200" s="62">
        <f>'表格编辑 '!E233</f>
        <v>34</v>
      </c>
      <c r="E200" s="62">
        <f>ROUNDUP((VLOOKUP(B200,Sheet1!U:AA,3,FALSE)-2)*(0.042*(D200-1)+0.2)+0.4,0)</f>
        <v>56</v>
      </c>
      <c r="F200" s="62">
        <f>ROUNDUP((VLOOKUP(B200,Sheet1!U:AA,4,FALSE)-2)*(0.042*(D200-1)+0.2)+0.4,0)</f>
        <v>69</v>
      </c>
      <c r="G200" s="62">
        <f>ROUNDUP((VLOOKUP(B200,Sheet1!U:AA,5,FALSE)-2)*(0.042*(D200-1)+0.2)+0.4,0)</f>
        <v>22</v>
      </c>
      <c r="H200" s="62">
        <f>ROUNDUP((VLOOKUP(B200,Sheet1!U:AA,6,FALSE)-2)*(0.042*(D200-1)+0.2)+0.4,0)</f>
        <v>33</v>
      </c>
      <c r="I200" s="62">
        <f>ROUNDUP((VLOOKUP(B200,Sheet1!U:AA,7,FALSE)-2)*(0.042*(D200-1)+0.2)+0.4,0)</f>
        <v>34</v>
      </c>
      <c r="J200" s="62">
        <f>E200*8+F200*2+G200*3+H200*3+I200*1+VLOOKUP(B200,Sheet1!AU:AZ,2,FALSE)</f>
        <v>870</v>
      </c>
      <c r="K200" s="62">
        <f>E200*1+F200*2+G200*2+H200*2+I200*10+VLOOKUP(B200,Sheet1!AU:AZ,3,FALSE)</f>
        <v>683</v>
      </c>
      <c r="L200" s="62">
        <f>E200*0.1+F200*2+G200*0.2+H200*0.26+I200*0.1+VLOOKUP(B200,Sheet1!AU:AZ,4,FALSE)</f>
        <v>211.98</v>
      </c>
      <c r="M200" s="62">
        <f>E200*0.1+F200*0.2+G200*2+H200*0.2+I200*0.1+VLOOKUP(B200,Sheet1!AU:AZ,5,FALSE)</f>
        <v>91.4</v>
      </c>
      <c r="N200" s="62">
        <f>E200*0.1+F200*0.2+G200*0.2+H200*2+I200*0.1+VLOOKUP(B200,Sheet1!AU:AZ,6,FALSE)</f>
        <v>122.2</v>
      </c>
      <c r="O200" s="62">
        <f t="shared" si="64"/>
        <v>4.6</v>
      </c>
      <c r="P200" s="62">
        <f t="shared" si="65"/>
        <v>38.9</v>
      </c>
      <c r="R200" s="9">
        <f t="shared" si="59"/>
        <v>34</v>
      </c>
      <c r="S200" s="9">
        <f t="shared" si="48"/>
        <v>229.64</v>
      </c>
      <c r="T200" s="9">
        <f t="shared" si="49"/>
        <v>42.8</v>
      </c>
      <c r="U200" s="66">
        <f t="shared" si="60"/>
        <v>314</v>
      </c>
      <c r="V200" s="9">
        <f t="shared" si="61"/>
        <v>376.8</v>
      </c>
      <c r="W200" s="67">
        <f t="shared" si="62"/>
        <v>397</v>
      </c>
      <c r="Y200" s="69">
        <f>VLOOKUP(D200,Sheet2!P:Q,2,FALSE)</f>
        <v>60</v>
      </c>
      <c r="AB200" s="4" t="str">
        <f>IF('表格编辑 '!D233="monster","普通","BOSS")</f>
        <v>普通</v>
      </c>
      <c r="AD200" s="50">
        <f>VLOOKUP(D200,映射!AK:AL,2,FALSE)</f>
        <v>4</v>
      </c>
      <c r="AE200" s="50" t="s">
        <v>21</v>
      </c>
      <c r="AF200" s="4">
        <f>VLOOKUP(AE200,映射!AN:AO,2,FALSE)</f>
        <v>1</v>
      </c>
      <c r="AG200" s="50">
        <v>1</v>
      </c>
      <c r="AH200" s="70">
        <v>0</v>
      </c>
      <c r="AI200" s="16">
        <f t="shared" si="50"/>
        <v>20060</v>
      </c>
      <c r="AJ200" s="16">
        <f t="shared" si="51"/>
        <v>10013</v>
      </c>
      <c r="AK200" s="16">
        <f t="shared" si="52"/>
        <v>34</v>
      </c>
      <c r="AL200" s="16" t="str">
        <f t="shared" si="53"/>
        <v>猫熊</v>
      </c>
      <c r="AM200" s="16">
        <f t="shared" si="54"/>
        <v>1256</v>
      </c>
      <c r="AN200" s="16">
        <f t="shared" si="55"/>
        <v>870</v>
      </c>
      <c r="AO200" s="16">
        <f t="shared" si="63"/>
        <v>386</v>
      </c>
      <c r="AP200" s="16">
        <f t="shared" si="56"/>
        <v>1256</v>
      </c>
      <c r="AQ200" s="16">
        <f t="shared" si="57"/>
        <v>683</v>
      </c>
      <c r="AR200" s="16">
        <f t="shared" si="58"/>
        <v>212</v>
      </c>
      <c r="AS200" s="16"/>
      <c r="AT200" s="16">
        <v>64.2</v>
      </c>
      <c r="AU200" s="16">
        <v>60.6</v>
      </c>
      <c r="AV200" s="16">
        <v>3</v>
      </c>
      <c r="AW200" s="16"/>
    </row>
    <row r="201" spans="1:49">
      <c r="A201" s="62">
        <f>'表格编辑 '!A234</f>
        <v>20061</v>
      </c>
      <c r="B201" s="62">
        <f>'表格编辑 '!B234</f>
        <v>10000</v>
      </c>
      <c r="C201" s="62" t="str">
        <f>VLOOKUP(B201,映射!A:B,2,FALSE)</f>
        <v>海底龟</v>
      </c>
      <c r="D201" s="62">
        <f>'表格编辑 '!E234</f>
        <v>34</v>
      </c>
      <c r="E201" s="62">
        <f>ROUNDUP((VLOOKUP(B201,Sheet1!U:AA,3,FALSE)-2)*(0.042*(D201-1)+0.2)+0.4,0)</f>
        <v>34</v>
      </c>
      <c r="F201" s="62">
        <f>ROUNDUP((VLOOKUP(B201,Sheet1!U:AA,4,FALSE)-2)*(0.042*(D201-1)+0.2)+0.4,0)</f>
        <v>29</v>
      </c>
      <c r="G201" s="62">
        <f>ROUNDUP((VLOOKUP(B201,Sheet1!U:AA,5,FALSE)-2)*(0.042*(D201-1)+0.2)+0.4,0)</f>
        <v>69</v>
      </c>
      <c r="H201" s="62">
        <f>ROUNDUP((VLOOKUP(B201,Sheet1!U:AA,6,FALSE)-2)*(0.042*(D201-1)+0.2)+0.4,0)</f>
        <v>4</v>
      </c>
      <c r="I201" s="62">
        <f>ROUNDUP((VLOOKUP(B201,Sheet1!U:AA,7,FALSE)-2)*(0.042*(D201-1)+0.2)+0.4,0)</f>
        <v>26</v>
      </c>
      <c r="J201" s="62">
        <f>E201*8+F201*2+G201*3+H201*3+I201*1+VLOOKUP(B201,Sheet1!AU:AZ,2,FALSE)</f>
        <v>595</v>
      </c>
      <c r="K201" s="62">
        <f>E201*1+F201*2+G201*2+H201*2+I201*10+VLOOKUP(B201,Sheet1!AU:AZ,3,FALSE)</f>
        <v>518</v>
      </c>
      <c r="L201" s="62">
        <f>E201*0.1+F201*2+G201*0.2+H201*0.26+I201*0.1+VLOOKUP(B201,Sheet1!AU:AZ,4,FALSE)</f>
        <v>98.84</v>
      </c>
      <c r="M201" s="62">
        <f>E201*0.1+F201*0.2+G201*2+H201*0.2+I201*0.1+VLOOKUP(B201,Sheet1!AU:AZ,5,FALSE)</f>
        <v>170.6</v>
      </c>
      <c r="N201" s="62">
        <f>E201*0.1+F201*0.2+G201*0.2+H201*2+I201*0.1+VLOOKUP(B201,Sheet1!AU:AZ,6,FALSE)</f>
        <v>53.6</v>
      </c>
      <c r="O201" s="62">
        <f t="shared" si="64"/>
        <v>21.1</v>
      </c>
      <c r="P201" s="62">
        <f t="shared" si="65"/>
        <v>15.6</v>
      </c>
      <c r="R201" s="9">
        <f t="shared" si="59"/>
        <v>34</v>
      </c>
      <c r="S201" s="9">
        <f t="shared" si="48"/>
        <v>229.64</v>
      </c>
      <c r="T201" s="9">
        <f t="shared" si="49"/>
        <v>42.8</v>
      </c>
      <c r="U201" s="66">
        <f t="shared" si="60"/>
        <v>213</v>
      </c>
      <c r="V201" s="9">
        <f t="shared" si="61"/>
        <v>255.6</v>
      </c>
      <c r="W201" s="67">
        <f t="shared" si="62"/>
        <v>129</v>
      </c>
      <c r="Y201" s="69">
        <f>VLOOKUP(D201,Sheet2!P:Q,2,FALSE)</f>
        <v>60</v>
      </c>
      <c r="AB201" s="4" t="str">
        <f>IF('表格编辑 '!D234="monster","普通","BOSS")</f>
        <v>普通</v>
      </c>
      <c r="AD201" s="50">
        <f>VLOOKUP(D201,映射!AK:AL,2,FALSE)</f>
        <v>4</v>
      </c>
      <c r="AE201" s="50" t="s">
        <v>21</v>
      </c>
      <c r="AF201" s="4">
        <f>VLOOKUP(AE201,映射!AN:AO,2,FALSE)</f>
        <v>1</v>
      </c>
      <c r="AG201" s="50">
        <v>1</v>
      </c>
      <c r="AH201" s="70">
        <v>0</v>
      </c>
      <c r="AI201" s="16">
        <f t="shared" si="50"/>
        <v>20061</v>
      </c>
      <c r="AJ201" s="16">
        <f t="shared" si="51"/>
        <v>10000</v>
      </c>
      <c r="AK201" s="16">
        <f t="shared" si="52"/>
        <v>34</v>
      </c>
      <c r="AL201" s="16" t="str">
        <f t="shared" si="53"/>
        <v>海底龟</v>
      </c>
      <c r="AM201" s="16">
        <f t="shared" si="54"/>
        <v>852</v>
      </c>
      <c r="AN201" s="16">
        <f t="shared" si="55"/>
        <v>595</v>
      </c>
      <c r="AO201" s="16">
        <f t="shared" si="63"/>
        <v>257</v>
      </c>
      <c r="AP201" s="16">
        <f t="shared" si="56"/>
        <v>852</v>
      </c>
      <c r="AQ201" s="16">
        <f t="shared" si="57"/>
        <v>518</v>
      </c>
      <c r="AR201" s="16">
        <f t="shared" si="58"/>
        <v>99</v>
      </c>
      <c r="AS201" s="16"/>
      <c r="AT201" s="16">
        <v>122.4</v>
      </c>
      <c r="AU201" s="16">
        <v>27</v>
      </c>
      <c r="AV201" s="16">
        <v>17.7</v>
      </c>
      <c r="AW201" s="16"/>
    </row>
    <row r="202" spans="1:49">
      <c r="A202" s="62">
        <f>'表格编辑 '!A235</f>
        <v>20062</v>
      </c>
      <c r="B202" s="62">
        <f>'表格编辑 '!B235</f>
        <v>10027</v>
      </c>
      <c r="C202" s="62" t="str">
        <f>VLOOKUP(B202,映射!A:B,2,FALSE)</f>
        <v>腐尸</v>
      </c>
      <c r="D202" s="62">
        <f>'表格编辑 '!E235</f>
        <v>34</v>
      </c>
      <c r="E202" s="62">
        <f>ROUNDUP((VLOOKUP(B202,Sheet1!U:AA,3,FALSE)-2)*(0.042*(D202-1)+0.2)+0.4,0)</f>
        <v>64</v>
      </c>
      <c r="F202" s="62">
        <f>ROUNDUP((VLOOKUP(B202,Sheet1!U:AA,4,FALSE)-2)*(0.042*(D202-1)+0.2)+0.4,0)</f>
        <v>56</v>
      </c>
      <c r="G202" s="62">
        <f>ROUNDUP((VLOOKUP(B202,Sheet1!U:AA,5,FALSE)-2)*(0.042*(D202-1)+0.2)+0.4,0)</f>
        <v>17</v>
      </c>
      <c r="H202" s="62">
        <f>ROUNDUP((VLOOKUP(B202,Sheet1!U:AA,6,FALSE)-2)*(0.042*(D202-1)+0.2)+0.4,0)</f>
        <v>9</v>
      </c>
      <c r="I202" s="62">
        <f>ROUNDUP((VLOOKUP(B202,Sheet1!U:AA,7,FALSE)-2)*(0.042*(D202-1)+0.2)+0.4,0)</f>
        <v>9</v>
      </c>
      <c r="J202" s="62">
        <f>E202*8+F202*2+G202*3+H202*3+I202*1+VLOOKUP(B202,Sheet1!AU:AZ,2,FALSE)</f>
        <v>731</v>
      </c>
      <c r="K202" s="62">
        <f>E202*1+F202*2+G202*2+H202*2+I202*10+VLOOKUP(B202,Sheet1!AU:AZ,3,FALSE)</f>
        <v>338</v>
      </c>
      <c r="L202" s="62">
        <f>E202*0.1+F202*2+G202*0.2+H202*0.26+I202*0.1+VLOOKUP(B202,Sheet1!AU:AZ,4,FALSE)</f>
        <v>145.04</v>
      </c>
      <c r="M202" s="62">
        <f>E202*0.1+F202*0.2+G202*2+H202*0.2+I202*0.1+VLOOKUP(B202,Sheet1!AU:AZ,5,FALSE)</f>
        <v>74.3</v>
      </c>
      <c r="N202" s="62">
        <f>E202*0.1+F202*0.2+G202*0.2+H202*2+I202*0.1+VLOOKUP(B202,Sheet1!AU:AZ,6,FALSE)</f>
        <v>59.9</v>
      </c>
      <c r="O202" s="62">
        <f t="shared" si="64"/>
        <v>-15.1</v>
      </c>
      <c r="P202" s="62">
        <f t="shared" si="65"/>
        <v>44.8</v>
      </c>
      <c r="R202" s="9">
        <f t="shared" si="59"/>
        <v>34</v>
      </c>
      <c r="S202" s="9">
        <f t="shared" si="48"/>
        <v>229.64</v>
      </c>
      <c r="T202" s="9">
        <f t="shared" si="49"/>
        <v>42.8</v>
      </c>
      <c r="U202" s="66">
        <f t="shared" si="60"/>
        <v>350</v>
      </c>
      <c r="V202" s="9">
        <f t="shared" si="61"/>
        <v>420</v>
      </c>
      <c r="W202" s="67">
        <f t="shared" si="62"/>
        <v>231</v>
      </c>
      <c r="Y202" s="69">
        <f>VLOOKUP(D202,Sheet2!P:Q,2,FALSE)</f>
        <v>60</v>
      </c>
      <c r="AB202" s="4" t="str">
        <f>IF('表格编辑 '!D235="monster","普通","BOSS")</f>
        <v>普通</v>
      </c>
      <c r="AD202" s="50">
        <f>VLOOKUP(D202,映射!AK:AL,2,FALSE)</f>
        <v>4</v>
      </c>
      <c r="AE202" s="50" t="s">
        <v>21</v>
      </c>
      <c r="AF202" s="4">
        <f>VLOOKUP(AE202,映射!AN:AO,2,FALSE)</f>
        <v>1</v>
      </c>
      <c r="AG202" s="50">
        <v>1</v>
      </c>
      <c r="AH202" s="70">
        <v>0</v>
      </c>
      <c r="AI202" s="16">
        <f t="shared" si="50"/>
        <v>20062</v>
      </c>
      <c r="AJ202" s="16">
        <f t="shared" si="51"/>
        <v>10027</v>
      </c>
      <c r="AK202" s="16">
        <f t="shared" si="52"/>
        <v>34</v>
      </c>
      <c r="AL202" s="16" t="str">
        <f t="shared" si="53"/>
        <v>腐尸</v>
      </c>
      <c r="AM202" s="16">
        <f t="shared" si="54"/>
        <v>1400</v>
      </c>
      <c r="AN202" s="16">
        <f t="shared" si="55"/>
        <v>731</v>
      </c>
      <c r="AO202" s="16">
        <f t="shared" si="63"/>
        <v>669</v>
      </c>
      <c r="AP202" s="16">
        <f t="shared" si="56"/>
        <v>1400</v>
      </c>
      <c r="AQ202" s="16">
        <f t="shared" si="57"/>
        <v>338</v>
      </c>
      <c r="AR202" s="16">
        <f t="shared" si="58"/>
        <v>146</v>
      </c>
      <c r="AS202" s="16"/>
      <c r="AT202" s="16">
        <v>44.6</v>
      </c>
      <c r="AU202" s="16">
        <v>32</v>
      </c>
      <c r="AV202" s="16">
        <v>-12.8</v>
      </c>
      <c r="AW202" s="16"/>
    </row>
    <row r="203" spans="1:49">
      <c r="A203" s="62">
        <f>'表格编辑 '!A236</f>
        <v>20063</v>
      </c>
      <c r="B203" s="62">
        <f>'表格编辑 '!B236</f>
        <v>10096</v>
      </c>
      <c r="C203" s="62" t="str">
        <f>VLOOKUP(B203,映射!A:B,2,FALSE)</f>
        <v>史莱姆</v>
      </c>
      <c r="D203" s="62">
        <f>'表格编辑 '!E236</f>
        <v>34</v>
      </c>
      <c r="E203" s="62">
        <f>ROUNDUP((VLOOKUP(B203,Sheet1!U:AA,3,FALSE)-2)*(0.042*(D203-1)+0.2)+0.4,0)</f>
        <v>71</v>
      </c>
      <c r="F203" s="62">
        <f>ROUNDUP((VLOOKUP(B203,Sheet1!U:AA,4,FALSE)-2)*(0.042*(D203-1)+0.2)+0.4,0)</f>
        <v>39</v>
      </c>
      <c r="G203" s="62">
        <f>ROUNDUP((VLOOKUP(B203,Sheet1!U:AA,5,FALSE)-2)*(0.042*(D203-1)+0.2)+0.4,0)</f>
        <v>15</v>
      </c>
      <c r="H203" s="62">
        <f>ROUNDUP((VLOOKUP(B203,Sheet1!U:AA,6,FALSE)-2)*(0.042*(D203-1)+0.2)+0.4,0)</f>
        <v>23</v>
      </c>
      <c r="I203" s="62">
        <f>ROUNDUP((VLOOKUP(B203,Sheet1!U:AA,7,FALSE)-2)*(0.042*(D203-1)+0.2)+0.4,0)</f>
        <v>23</v>
      </c>
      <c r="J203" s="62">
        <f>E203*8+F203*2+G203*3+H203*3+I203*1+VLOOKUP(B203,Sheet1!AU:AZ,2,FALSE)</f>
        <v>880</v>
      </c>
      <c r="K203" s="62">
        <f>E203*1+F203*2+G203*2+H203*2+I203*10+VLOOKUP(B203,Sheet1!AU:AZ,3,FALSE)</f>
        <v>480</v>
      </c>
      <c r="L203" s="62">
        <f>E203*0.1+F203*2+G203*0.2+H203*0.26+I203*0.1+VLOOKUP(B203,Sheet1!AU:AZ,4,FALSE)</f>
        <v>124.38</v>
      </c>
      <c r="M203" s="62">
        <f>E203*0.1+F203*0.2+G203*2+H203*0.2+I203*0.1+VLOOKUP(B203,Sheet1!AU:AZ,5,FALSE)</f>
        <v>63.8</v>
      </c>
      <c r="N203" s="62">
        <f>E203*0.1+F203*0.2+G203*0.2+H203*2+I203*0.1+VLOOKUP(B203,Sheet1!AU:AZ,6,FALSE)</f>
        <v>91.2</v>
      </c>
      <c r="O203" s="62">
        <f t="shared" si="64"/>
        <v>-6.1</v>
      </c>
      <c r="P203" s="62">
        <f t="shared" si="65"/>
        <v>53.7</v>
      </c>
      <c r="R203" s="9">
        <f t="shared" si="59"/>
        <v>34</v>
      </c>
      <c r="S203" s="9">
        <f t="shared" si="48"/>
        <v>229.64</v>
      </c>
      <c r="T203" s="9">
        <f t="shared" si="49"/>
        <v>42.8</v>
      </c>
      <c r="U203" s="66">
        <f t="shared" si="60"/>
        <v>376</v>
      </c>
      <c r="V203" s="9">
        <f t="shared" si="61"/>
        <v>451.2</v>
      </c>
      <c r="W203" s="67">
        <f t="shared" si="62"/>
        <v>184</v>
      </c>
      <c r="Y203" s="69">
        <f>VLOOKUP(D203,Sheet2!P:Q,2,FALSE)</f>
        <v>60</v>
      </c>
      <c r="AB203" s="4" t="str">
        <f>IF('表格编辑 '!D236="monster","普通","BOSS")</f>
        <v>普通</v>
      </c>
      <c r="AD203" s="50">
        <f>VLOOKUP(D203,映射!AK:AL,2,FALSE)</f>
        <v>4</v>
      </c>
      <c r="AE203" s="50" t="s">
        <v>21</v>
      </c>
      <c r="AF203" s="4">
        <f>VLOOKUP(AE203,映射!AN:AO,2,FALSE)</f>
        <v>1</v>
      </c>
      <c r="AG203" s="50">
        <v>1</v>
      </c>
      <c r="AH203" s="70">
        <v>0</v>
      </c>
      <c r="AI203" s="16">
        <f t="shared" si="50"/>
        <v>20063</v>
      </c>
      <c r="AJ203" s="16">
        <f t="shared" si="51"/>
        <v>10096</v>
      </c>
      <c r="AK203" s="16">
        <f t="shared" si="52"/>
        <v>34</v>
      </c>
      <c r="AL203" s="16" t="str">
        <f t="shared" si="53"/>
        <v>史莱姆</v>
      </c>
      <c r="AM203" s="16">
        <f t="shared" si="54"/>
        <v>1504</v>
      </c>
      <c r="AN203" s="16">
        <f t="shared" si="55"/>
        <v>880</v>
      </c>
      <c r="AO203" s="16">
        <f t="shared" si="63"/>
        <v>624</v>
      </c>
      <c r="AP203" s="16">
        <f t="shared" si="56"/>
        <v>1504</v>
      </c>
      <c r="AQ203" s="16">
        <f t="shared" si="57"/>
        <v>480</v>
      </c>
      <c r="AR203" s="16">
        <f t="shared" si="58"/>
        <v>125</v>
      </c>
      <c r="AS203" s="16"/>
      <c r="AT203" s="16">
        <v>41.3</v>
      </c>
      <c r="AU203" s="16">
        <v>28.7</v>
      </c>
      <c r="AV203" s="16">
        <v>-3.4</v>
      </c>
      <c r="AW203" s="16"/>
    </row>
    <row r="204" spans="1:49">
      <c r="A204" s="62">
        <f>'表格编辑 '!A237</f>
        <v>20064</v>
      </c>
      <c r="B204" s="62">
        <f>'表格编辑 '!B237</f>
        <v>10044</v>
      </c>
      <c r="C204" s="62" t="str">
        <f>VLOOKUP(B204,映射!A:B,2,FALSE)</f>
        <v>石像怪</v>
      </c>
      <c r="D204" s="62">
        <f>'表格编辑 '!E237</f>
        <v>34</v>
      </c>
      <c r="E204" s="62">
        <f>ROUNDUP((VLOOKUP(B204,Sheet1!U:AA,3,FALSE)-2)*(0.042*(D204-1)+0.2)+0.4,0)</f>
        <v>20</v>
      </c>
      <c r="F204" s="62">
        <f>ROUNDUP((VLOOKUP(B204,Sheet1!U:AA,4,FALSE)-2)*(0.042*(D204-1)+0.2)+0.4,0)</f>
        <v>45</v>
      </c>
      <c r="G204" s="62">
        <f>ROUNDUP((VLOOKUP(B204,Sheet1!U:AA,5,FALSE)-2)*(0.042*(D204-1)+0.2)+0.4,0)</f>
        <v>48</v>
      </c>
      <c r="H204" s="62">
        <f>ROUNDUP((VLOOKUP(B204,Sheet1!U:AA,6,FALSE)-2)*(0.042*(D204-1)+0.2)+0.4,0)</f>
        <v>33</v>
      </c>
      <c r="I204" s="62">
        <f>ROUNDUP((VLOOKUP(B204,Sheet1!U:AA,7,FALSE)-2)*(0.042*(D204-1)+0.2)+0.4,0)</f>
        <v>33</v>
      </c>
      <c r="J204" s="62">
        <f>E204*8+F204*2+G204*3+H204*3+I204*1+VLOOKUP(B204,Sheet1!AU:AZ,2,FALSE)</f>
        <v>546</v>
      </c>
      <c r="K204" s="62">
        <f>E204*1+F204*2+G204*2+H204*2+I204*10+VLOOKUP(B204,Sheet1!AU:AZ,3,FALSE)</f>
        <v>622</v>
      </c>
      <c r="L204" s="62">
        <f>E204*0.1+F204*2+G204*0.2+H204*0.26+I204*0.1+VLOOKUP(B204,Sheet1!AU:AZ,4,FALSE)</f>
        <v>133.48</v>
      </c>
      <c r="M204" s="62">
        <f>E204*0.1+F204*0.2+G204*2+H204*0.2+I204*0.1+VLOOKUP(B204,Sheet1!AU:AZ,5,FALSE)</f>
        <v>136.9</v>
      </c>
      <c r="N204" s="62">
        <f>E204*0.1+F204*0.2+G204*0.2+H204*2+I204*0.1+VLOOKUP(B204,Sheet1!AU:AZ,6,FALSE)</f>
        <v>109.9</v>
      </c>
      <c r="O204" s="62">
        <f t="shared" si="64"/>
        <v>22.2</v>
      </c>
      <c r="P204" s="62">
        <f t="shared" si="65"/>
        <v>10</v>
      </c>
      <c r="R204" s="9">
        <f t="shared" si="59"/>
        <v>34</v>
      </c>
      <c r="S204" s="9">
        <f t="shared" si="48"/>
        <v>229.64</v>
      </c>
      <c r="T204" s="9">
        <f t="shared" si="49"/>
        <v>42.8</v>
      </c>
      <c r="U204" s="66">
        <f t="shared" si="60"/>
        <v>247</v>
      </c>
      <c r="V204" s="9">
        <f t="shared" si="61"/>
        <v>296.4</v>
      </c>
      <c r="W204" s="67">
        <f t="shared" si="62"/>
        <v>205</v>
      </c>
      <c r="Y204" s="69">
        <f>VLOOKUP(D204,Sheet2!P:Q,2,FALSE)</f>
        <v>60</v>
      </c>
      <c r="AB204" s="4" t="str">
        <f>IF('表格编辑 '!D237="monster","普通","BOSS")</f>
        <v>普通</v>
      </c>
      <c r="AD204" s="50">
        <f>VLOOKUP(D204,映射!AK:AL,2,FALSE)</f>
        <v>4</v>
      </c>
      <c r="AE204" s="50" t="s">
        <v>21</v>
      </c>
      <c r="AF204" s="4">
        <f>VLOOKUP(AE204,映射!AN:AO,2,FALSE)</f>
        <v>1</v>
      </c>
      <c r="AG204" s="50">
        <v>1</v>
      </c>
      <c r="AH204" s="70">
        <v>0</v>
      </c>
      <c r="AI204" s="16">
        <f t="shared" si="50"/>
        <v>20064</v>
      </c>
      <c r="AJ204" s="16">
        <f t="shared" si="51"/>
        <v>10044</v>
      </c>
      <c r="AK204" s="16">
        <f t="shared" si="52"/>
        <v>34</v>
      </c>
      <c r="AL204" s="16" t="str">
        <f t="shared" si="53"/>
        <v>石像怪</v>
      </c>
      <c r="AM204" s="16">
        <f t="shared" si="54"/>
        <v>988</v>
      </c>
      <c r="AN204" s="16">
        <f t="shared" si="55"/>
        <v>546</v>
      </c>
      <c r="AO204" s="16">
        <f t="shared" si="63"/>
        <v>442</v>
      </c>
      <c r="AP204" s="16">
        <f t="shared" si="56"/>
        <v>988</v>
      </c>
      <c r="AQ204" s="16">
        <f t="shared" si="57"/>
        <v>622</v>
      </c>
      <c r="AR204" s="16">
        <f t="shared" si="58"/>
        <v>134</v>
      </c>
      <c r="AS204" s="16"/>
      <c r="AT204" s="16">
        <v>97.1</v>
      </c>
      <c r="AU204" s="16">
        <v>73.7</v>
      </c>
      <c r="AV204" s="16">
        <v>18.4</v>
      </c>
      <c r="AW204" s="16"/>
    </row>
    <row r="205" spans="1:49">
      <c r="A205" s="62">
        <f>'表格编辑 '!A238</f>
        <v>20065</v>
      </c>
      <c r="B205" s="62">
        <f>'表格编辑 '!B238</f>
        <v>10084</v>
      </c>
      <c r="C205" s="62" t="str">
        <f>VLOOKUP(B205,映射!A:B,2,FALSE)</f>
        <v>曼陀罗草</v>
      </c>
      <c r="D205" s="62">
        <f>'表格编辑 '!E238</f>
        <v>34</v>
      </c>
      <c r="E205" s="62">
        <f>ROUNDUP((VLOOKUP(B205,Sheet1!U:AA,3,FALSE)-2)*(0.042*(D205-1)+0.2)+0.4,0)</f>
        <v>37</v>
      </c>
      <c r="F205" s="62">
        <f>ROUNDUP((VLOOKUP(B205,Sheet1!U:AA,4,FALSE)-2)*(0.042*(D205-1)+0.2)+0.4,0)</f>
        <v>18</v>
      </c>
      <c r="G205" s="62">
        <f>ROUNDUP((VLOOKUP(B205,Sheet1!U:AA,5,FALSE)-2)*(0.042*(D205-1)+0.2)+0.4,0)</f>
        <v>20</v>
      </c>
      <c r="H205" s="62">
        <f>ROUNDUP((VLOOKUP(B205,Sheet1!U:AA,6,FALSE)-2)*(0.042*(D205-1)+0.2)+0.4,0)</f>
        <v>31</v>
      </c>
      <c r="I205" s="62">
        <f>ROUNDUP((VLOOKUP(B205,Sheet1!U:AA,7,FALSE)-2)*(0.042*(D205-1)+0.2)+0.4,0)</f>
        <v>58</v>
      </c>
      <c r="J205" s="62">
        <f>E205*8+F205*2+G205*3+H205*3+I205*1+VLOOKUP(B205,Sheet1!AU:AZ,2,FALSE)</f>
        <v>597</v>
      </c>
      <c r="K205" s="62">
        <f>E205*1+F205*2+G205*2+H205*2+I205*10+VLOOKUP(B205,Sheet1!AU:AZ,3,FALSE)</f>
        <v>814</v>
      </c>
      <c r="L205" s="62">
        <f>E205*0.1+F205*2+G205*0.2+H205*0.26+I205*0.1+VLOOKUP(B205,Sheet1!AU:AZ,4,FALSE)</f>
        <v>71.56</v>
      </c>
      <c r="M205" s="62">
        <f>E205*0.1+F205*0.2+G205*2+H205*0.2+I205*0.1+VLOOKUP(B205,Sheet1!AU:AZ,5,FALSE)</f>
        <v>74.3</v>
      </c>
      <c r="N205" s="62">
        <f>E205*0.1+F205*0.2+G205*0.2+H205*2+I205*0.1+VLOOKUP(B205,Sheet1!AU:AZ,6,FALSE)</f>
        <v>113.1</v>
      </c>
      <c r="O205" s="62">
        <f t="shared" si="64"/>
        <v>34.4</v>
      </c>
      <c r="P205" s="62">
        <f t="shared" si="65"/>
        <v>26.2</v>
      </c>
      <c r="R205" s="9">
        <f t="shared" si="59"/>
        <v>34</v>
      </c>
      <c r="S205" s="9">
        <f t="shared" si="48"/>
        <v>229.64</v>
      </c>
      <c r="T205" s="9">
        <f t="shared" si="49"/>
        <v>42.8</v>
      </c>
      <c r="U205" s="66">
        <f t="shared" si="60"/>
        <v>350</v>
      </c>
      <c r="V205" s="9">
        <f t="shared" si="61"/>
        <v>420</v>
      </c>
      <c r="W205" s="67">
        <f t="shared" si="62"/>
        <v>77</v>
      </c>
      <c r="Y205" s="69">
        <f>VLOOKUP(D205,Sheet2!P:Q,2,FALSE)</f>
        <v>60</v>
      </c>
      <c r="AB205" s="4" t="str">
        <f>IF('表格编辑 '!D238="monster","普通","BOSS")</f>
        <v>普通</v>
      </c>
      <c r="AD205" s="50">
        <f>VLOOKUP(D205,映射!AK:AL,2,FALSE)</f>
        <v>4</v>
      </c>
      <c r="AE205" s="50" t="s">
        <v>21</v>
      </c>
      <c r="AF205" s="4">
        <f>VLOOKUP(AE205,映射!AN:AO,2,FALSE)</f>
        <v>1</v>
      </c>
      <c r="AG205" s="50">
        <v>1</v>
      </c>
      <c r="AH205" s="70">
        <v>0</v>
      </c>
      <c r="AI205" s="16">
        <f t="shared" si="50"/>
        <v>20065</v>
      </c>
      <c r="AJ205" s="16">
        <f t="shared" si="51"/>
        <v>10084</v>
      </c>
      <c r="AK205" s="16">
        <f t="shared" si="52"/>
        <v>34</v>
      </c>
      <c r="AL205" s="16" t="str">
        <f t="shared" si="53"/>
        <v>曼陀罗草</v>
      </c>
      <c r="AM205" s="16">
        <f t="shared" si="54"/>
        <v>1400</v>
      </c>
      <c r="AN205" s="16">
        <f t="shared" si="55"/>
        <v>597</v>
      </c>
      <c r="AO205" s="16">
        <f t="shared" si="63"/>
        <v>803</v>
      </c>
      <c r="AP205" s="16">
        <f t="shared" si="56"/>
        <v>1400</v>
      </c>
      <c r="AQ205" s="16">
        <f t="shared" si="57"/>
        <v>814</v>
      </c>
      <c r="AR205" s="16">
        <f t="shared" si="58"/>
        <v>72</v>
      </c>
      <c r="AS205" s="16"/>
      <c r="AT205" s="16">
        <v>46.4</v>
      </c>
      <c r="AU205" s="16">
        <v>50</v>
      </c>
      <c r="AV205" s="16">
        <v>28.2</v>
      </c>
      <c r="AW205" s="16"/>
    </row>
    <row r="206" spans="1:49">
      <c r="A206" s="62">
        <f>'表格编辑 '!A239</f>
        <v>20066</v>
      </c>
      <c r="B206" s="62">
        <f>'表格编辑 '!B239</f>
        <v>10156</v>
      </c>
      <c r="C206" s="62" t="str">
        <f>VLOOKUP(B206,映射!A:B,2,FALSE)</f>
        <v>鸟人</v>
      </c>
      <c r="D206" s="62">
        <f>'表格编辑 '!E239</f>
        <v>34</v>
      </c>
      <c r="E206" s="62">
        <f>ROUNDUP((VLOOKUP(B206,Sheet1!U:AA,3,FALSE)-2)*(0.042*(D206-1)+0.2)+0.4,0)</f>
        <v>25</v>
      </c>
      <c r="F206" s="62">
        <f>ROUNDUP((VLOOKUP(B206,Sheet1!U:AA,4,FALSE)-2)*(0.042*(D206-1)+0.2)+0.4,0)</f>
        <v>25</v>
      </c>
      <c r="G206" s="62">
        <f>ROUNDUP((VLOOKUP(B206,Sheet1!U:AA,5,FALSE)-2)*(0.042*(D206-1)+0.2)+0.4,0)</f>
        <v>25</v>
      </c>
      <c r="H206" s="62">
        <f>ROUNDUP((VLOOKUP(B206,Sheet1!U:AA,6,FALSE)-2)*(0.042*(D206-1)+0.2)+0.4,0)</f>
        <v>56</v>
      </c>
      <c r="I206" s="62">
        <f>ROUNDUP((VLOOKUP(B206,Sheet1!U:AA,7,FALSE)-2)*(0.042*(D206-1)+0.2)+0.4,0)</f>
        <v>33</v>
      </c>
      <c r="J206" s="62">
        <f>E206*8+F206*2+G206*3+H206*3+I206*1+VLOOKUP(B206,Sheet1!AU:AZ,2,FALSE)</f>
        <v>561</v>
      </c>
      <c r="K206" s="62">
        <f>E206*1+F206*2+G206*2+H206*2+I206*10+VLOOKUP(B206,Sheet1!AU:AZ,3,FALSE)</f>
        <v>602</v>
      </c>
      <c r="L206" s="62">
        <f>E206*0.1+F206*2+G206*0.2+H206*0.26+I206*0.1+VLOOKUP(B206,Sheet1!AU:AZ,4,FALSE)</f>
        <v>92.36</v>
      </c>
      <c r="M206" s="62">
        <f>E206*0.1+F206*0.2+G206*2+H206*0.2+I206*0.1+VLOOKUP(B206,Sheet1!AU:AZ,5,FALSE)</f>
        <v>89</v>
      </c>
      <c r="N206" s="62">
        <f>E206*0.1+F206*0.2+G206*0.2+H206*2+I206*0.1+VLOOKUP(B206,Sheet1!AU:AZ,6,FALSE)</f>
        <v>188.8</v>
      </c>
      <c r="O206" s="62">
        <f t="shared" si="64"/>
        <v>15.8</v>
      </c>
      <c r="P206" s="62">
        <f t="shared" si="65"/>
        <v>22.9</v>
      </c>
      <c r="R206" s="9">
        <f t="shared" si="59"/>
        <v>34</v>
      </c>
      <c r="S206" s="9">
        <f t="shared" si="48"/>
        <v>229.64</v>
      </c>
      <c r="T206" s="9">
        <f t="shared" si="49"/>
        <v>42.8</v>
      </c>
      <c r="U206" s="66">
        <f t="shared" si="60"/>
        <v>319</v>
      </c>
      <c r="V206" s="9">
        <f t="shared" si="61"/>
        <v>382.8</v>
      </c>
      <c r="W206" s="67">
        <f t="shared" si="62"/>
        <v>116</v>
      </c>
      <c r="Y206" s="69">
        <f>VLOOKUP(D206,Sheet2!P:Q,2,FALSE)</f>
        <v>60</v>
      </c>
      <c r="AB206" s="4" t="str">
        <f>IF('表格编辑 '!D239="monster","普通","BOSS")</f>
        <v>普通</v>
      </c>
      <c r="AD206" s="50">
        <f>VLOOKUP(D206,映射!AK:AL,2,FALSE)</f>
        <v>4</v>
      </c>
      <c r="AE206" s="50" t="s">
        <v>21</v>
      </c>
      <c r="AF206" s="4">
        <f>VLOOKUP(AE206,映射!AN:AO,2,FALSE)</f>
        <v>1</v>
      </c>
      <c r="AG206" s="50">
        <v>1</v>
      </c>
      <c r="AH206" s="70">
        <v>0</v>
      </c>
      <c r="AI206" s="16">
        <f t="shared" si="50"/>
        <v>20066</v>
      </c>
      <c r="AJ206" s="16">
        <f t="shared" si="51"/>
        <v>10156</v>
      </c>
      <c r="AK206" s="16">
        <f t="shared" si="52"/>
        <v>34</v>
      </c>
      <c r="AL206" s="16" t="str">
        <f t="shared" si="53"/>
        <v>鸟人</v>
      </c>
      <c r="AM206" s="16">
        <f t="shared" si="54"/>
        <v>1276</v>
      </c>
      <c r="AN206" s="16">
        <f t="shared" si="55"/>
        <v>561</v>
      </c>
      <c r="AO206" s="16">
        <f t="shared" si="63"/>
        <v>715</v>
      </c>
      <c r="AP206" s="16">
        <f t="shared" si="56"/>
        <v>1276</v>
      </c>
      <c r="AQ206" s="16">
        <f t="shared" si="57"/>
        <v>602</v>
      </c>
      <c r="AR206" s="16">
        <f t="shared" si="58"/>
        <v>93</v>
      </c>
      <c r="AS206" s="16"/>
      <c r="AT206" s="16">
        <v>57.9</v>
      </c>
      <c r="AU206" s="16">
        <v>104.7</v>
      </c>
      <c r="AV206" s="16">
        <v>13</v>
      </c>
      <c r="AW206" s="16"/>
    </row>
    <row r="207" spans="1:49">
      <c r="A207" s="62">
        <f>'表格编辑 '!A240</f>
        <v>20067</v>
      </c>
      <c r="B207" s="62">
        <f>'表格编辑 '!B240</f>
        <v>10143</v>
      </c>
      <c r="C207" s="62" t="str">
        <f>VLOOKUP(B207,映射!A:B,2,FALSE)</f>
        <v>风龙蜥</v>
      </c>
      <c r="D207" s="62">
        <f>'表格编辑 '!E240</f>
        <v>34</v>
      </c>
      <c r="E207" s="62">
        <f>ROUNDUP((VLOOKUP(B207,Sheet1!U:AA,3,FALSE)-2)*(0.042*(D207-1)+0.2)+0.4,0)</f>
        <v>53</v>
      </c>
      <c r="F207" s="62">
        <f>ROUNDUP((VLOOKUP(B207,Sheet1!U:AA,4,FALSE)-2)*(0.042*(D207-1)+0.2)+0.4,0)</f>
        <v>53</v>
      </c>
      <c r="G207" s="62">
        <f>ROUNDUP((VLOOKUP(B207,Sheet1!U:AA,5,FALSE)-2)*(0.042*(D207-1)+0.2)+0.4,0)</f>
        <v>47</v>
      </c>
      <c r="H207" s="62">
        <f>ROUNDUP((VLOOKUP(B207,Sheet1!U:AA,6,FALSE)-2)*(0.042*(D207-1)+0.2)+0.4,0)</f>
        <v>14</v>
      </c>
      <c r="I207" s="62">
        <f>ROUNDUP((VLOOKUP(B207,Sheet1!U:AA,7,FALSE)-2)*(0.042*(D207-1)+0.2)+0.4,0)</f>
        <v>12</v>
      </c>
      <c r="J207" s="62">
        <f>E207*8+F207*2+G207*3+H207*3+I207*1+VLOOKUP(B207,Sheet1!AU:AZ,2,FALSE)</f>
        <v>802</v>
      </c>
      <c r="K207" s="62">
        <f>E207*1+F207*2+G207*2+H207*2+I207*10+VLOOKUP(B207,Sheet1!AU:AZ,3,FALSE)</f>
        <v>417</v>
      </c>
      <c r="L207" s="62">
        <f>E207*0.1+F207*2+G207*0.2+H207*0.26+I207*0.1+VLOOKUP(B207,Sheet1!AU:AZ,4,FALSE)</f>
        <v>163.54</v>
      </c>
      <c r="M207" s="62">
        <f>E207*0.1+F207*0.2+G207*2+H207*0.2+I207*0.1+VLOOKUP(B207,Sheet1!AU:AZ,5,FALSE)</f>
        <v>147.9</v>
      </c>
      <c r="N207" s="62">
        <f>E207*0.1+F207*0.2+G207*0.2+H207*2+I207*0.1+VLOOKUP(B207,Sheet1!AU:AZ,6,FALSE)</f>
        <v>69.5</v>
      </c>
      <c r="O207" s="62">
        <f t="shared" si="64"/>
        <v>-3.6</v>
      </c>
      <c r="P207" s="62">
        <f t="shared" si="65"/>
        <v>34</v>
      </c>
      <c r="R207" s="9">
        <f t="shared" si="59"/>
        <v>34</v>
      </c>
      <c r="S207" s="9">
        <f t="shared" si="48"/>
        <v>229.64</v>
      </c>
      <c r="T207" s="9">
        <f t="shared" si="49"/>
        <v>42.8</v>
      </c>
      <c r="U207" s="66">
        <f t="shared" si="60"/>
        <v>235</v>
      </c>
      <c r="V207" s="9">
        <f t="shared" si="61"/>
        <v>282</v>
      </c>
      <c r="W207" s="67">
        <f t="shared" si="62"/>
        <v>275</v>
      </c>
      <c r="Y207" s="69">
        <f>VLOOKUP(D207,Sheet2!P:Q,2,FALSE)</f>
        <v>60</v>
      </c>
      <c r="AB207" s="4" t="str">
        <f>IF('表格编辑 '!D240="monster","普通","BOSS")</f>
        <v>普通</v>
      </c>
      <c r="AD207" s="50">
        <f>VLOOKUP(D207,映射!AK:AL,2,FALSE)</f>
        <v>4</v>
      </c>
      <c r="AE207" s="50" t="s">
        <v>21</v>
      </c>
      <c r="AF207" s="4">
        <f>VLOOKUP(AE207,映射!AN:AO,2,FALSE)</f>
        <v>1</v>
      </c>
      <c r="AG207" s="50">
        <v>1</v>
      </c>
      <c r="AH207" s="70">
        <v>0</v>
      </c>
      <c r="AI207" s="16">
        <f t="shared" si="50"/>
        <v>20067</v>
      </c>
      <c r="AJ207" s="16">
        <f t="shared" si="51"/>
        <v>10143</v>
      </c>
      <c r="AK207" s="16">
        <f t="shared" si="52"/>
        <v>34</v>
      </c>
      <c r="AL207" s="16" t="str">
        <f t="shared" si="53"/>
        <v>风龙蜥</v>
      </c>
      <c r="AM207" s="16">
        <f t="shared" si="54"/>
        <v>940</v>
      </c>
      <c r="AN207" s="16">
        <f t="shared" si="55"/>
        <v>802</v>
      </c>
      <c r="AO207" s="16">
        <f t="shared" si="63"/>
        <v>138</v>
      </c>
      <c r="AP207" s="16">
        <f t="shared" si="56"/>
        <v>940</v>
      </c>
      <c r="AQ207" s="16">
        <f t="shared" si="57"/>
        <v>417</v>
      </c>
      <c r="AR207" s="16">
        <f t="shared" si="58"/>
        <v>164</v>
      </c>
      <c r="AS207" s="16"/>
      <c r="AT207" s="16">
        <v>92.4</v>
      </c>
      <c r="AU207" s="16">
        <v>43.8</v>
      </c>
      <c r="AV207" s="16">
        <v>-3.1</v>
      </c>
      <c r="AW207" s="16"/>
    </row>
    <row r="208" spans="1:49">
      <c r="A208" s="62">
        <f>'表格编辑 '!A241</f>
        <v>20068</v>
      </c>
      <c r="B208" s="62">
        <f>'表格编辑 '!B241</f>
        <v>10077</v>
      </c>
      <c r="C208" s="62" t="str">
        <f>VLOOKUP(B208,映射!A:B,2,FALSE)</f>
        <v>树精</v>
      </c>
      <c r="D208" s="62">
        <f>'表格编辑 '!E241</f>
        <v>34</v>
      </c>
      <c r="E208" s="62">
        <f>ROUNDUP((VLOOKUP(B208,Sheet1!U:AA,3,FALSE)-2)*(0.042*(D208-1)+0.2)+0.4,0)</f>
        <v>48</v>
      </c>
      <c r="F208" s="62">
        <f>ROUNDUP((VLOOKUP(B208,Sheet1!U:AA,4,FALSE)-2)*(0.042*(D208-1)+0.2)+0.4,0)</f>
        <v>25</v>
      </c>
      <c r="G208" s="62">
        <f>ROUNDUP((VLOOKUP(B208,Sheet1!U:AA,5,FALSE)-2)*(0.042*(D208-1)+0.2)+0.4,0)</f>
        <v>48</v>
      </c>
      <c r="H208" s="62">
        <f>ROUNDUP((VLOOKUP(B208,Sheet1!U:AA,6,FALSE)-2)*(0.042*(D208-1)+0.2)+0.4,0)</f>
        <v>17</v>
      </c>
      <c r="I208" s="62">
        <f>ROUNDUP((VLOOKUP(B208,Sheet1!U:AA,7,FALSE)-2)*(0.042*(D208-1)+0.2)+0.4,0)</f>
        <v>25</v>
      </c>
      <c r="J208" s="62">
        <f>E208*8+F208*2+G208*3+H208*3+I208*1+VLOOKUP(B208,Sheet1!AU:AZ,2,FALSE)</f>
        <v>674</v>
      </c>
      <c r="K208" s="62">
        <f>E208*1+F208*2+G208*2+H208*2+I208*10+VLOOKUP(B208,Sheet1!AU:AZ,3,FALSE)</f>
        <v>498</v>
      </c>
      <c r="L208" s="62">
        <f>E208*0.1+F208*2+G208*0.2+H208*0.26+I208*0.1+VLOOKUP(B208,Sheet1!AU:AZ,4,FALSE)</f>
        <v>91.32</v>
      </c>
      <c r="M208" s="62">
        <f>E208*0.1+F208*0.2+G208*2+H208*0.2+I208*0.1+VLOOKUP(B208,Sheet1!AU:AZ,5,FALSE)</f>
        <v>131.7</v>
      </c>
      <c r="N208" s="62">
        <f>E208*0.1+F208*0.2+G208*0.2+H208*2+I208*0.1+VLOOKUP(B208,Sheet1!AU:AZ,6,FALSE)</f>
        <v>75.9</v>
      </c>
      <c r="O208" s="62">
        <f t="shared" si="64"/>
        <v>11</v>
      </c>
      <c r="P208" s="62">
        <f t="shared" si="65"/>
        <v>32</v>
      </c>
      <c r="R208" s="9">
        <f t="shared" si="59"/>
        <v>34</v>
      </c>
      <c r="S208" s="9">
        <f t="shared" si="48"/>
        <v>229.64</v>
      </c>
      <c r="T208" s="9">
        <f t="shared" si="49"/>
        <v>42.8</v>
      </c>
      <c r="U208" s="66">
        <f t="shared" si="60"/>
        <v>253</v>
      </c>
      <c r="V208" s="9">
        <f t="shared" si="61"/>
        <v>303.6</v>
      </c>
      <c r="W208" s="67">
        <f t="shared" si="62"/>
        <v>114</v>
      </c>
      <c r="Y208" s="69">
        <f>VLOOKUP(D208,Sheet2!P:Q,2,FALSE)</f>
        <v>60</v>
      </c>
      <c r="AB208" s="4" t="str">
        <f>IF('表格编辑 '!D241="monster","普通","BOSS")</f>
        <v>普通</v>
      </c>
      <c r="AD208" s="50">
        <f>VLOOKUP(D208,映射!AK:AL,2,FALSE)</f>
        <v>4</v>
      </c>
      <c r="AE208" s="50" t="s">
        <v>21</v>
      </c>
      <c r="AF208" s="4">
        <f>VLOOKUP(AE208,映射!AN:AO,2,FALSE)</f>
        <v>1</v>
      </c>
      <c r="AG208" s="50">
        <v>1</v>
      </c>
      <c r="AH208" s="70">
        <v>0</v>
      </c>
      <c r="AI208" s="16">
        <f t="shared" si="50"/>
        <v>20068</v>
      </c>
      <c r="AJ208" s="16">
        <f t="shared" si="51"/>
        <v>10077</v>
      </c>
      <c r="AK208" s="16">
        <f t="shared" si="52"/>
        <v>34</v>
      </c>
      <c r="AL208" s="16" t="str">
        <f t="shared" si="53"/>
        <v>树精</v>
      </c>
      <c r="AM208" s="16">
        <f t="shared" si="54"/>
        <v>1012</v>
      </c>
      <c r="AN208" s="16">
        <f t="shared" si="55"/>
        <v>674</v>
      </c>
      <c r="AO208" s="16">
        <f t="shared" si="63"/>
        <v>338</v>
      </c>
      <c r="AP208" s="16">
        <f t="shared" si="56"/>
        <v>1012</v>
      </c>
      <c r="AQ208" s="16">
        <f t="shared" si="57"/>
        <v>498</v>
      </c>
      <c r="AR208" s="16">
        <f t="shared" si="58"/>
        <v>92</v>
      </c>
      <c r="AS208" s="16"/>
      <c r="AT208" s="16">
        <v>92.8</v>
      </c>
      <c r="AU208" s="16">
        <v>46</v>
      </c>
      <c r="AV208" s="16">
        <v>8.6</v>
      </c>
      <c r="AW208" s="16"/>
    </row>
    <row r="209" spans="1:49">
      <c r="A209" s="62">
        <f>'表格编辑 '!A242</f>
        <v>20069</v>
      </c>
      <c r="B209" s="62">
        <f>'表格编辑 '!B242</f>
        <v>10093</v>
      </c>
      <c r="C209" s="62" t="str">
        <f>VLOOKUP(B209,映射!A:B,2,FALSE)</f>
        <v>兔耳仙人掌</v>
      </c>
      <c r="D209" s="62">
        <f>'表格编辑 '!E242</f>
        <v>34</v>
      </c>
      <c r="E209" s="62">
        <f>ROUNDUP((VLOOKUP(B209,Sheet1!U:AA,3,FALSE)-2)*(0.042*(D209-1)+0.2)+0.4,0)</f>
        <v>42</v>
      </c>
      <c r="F209" s="62">
        <f>ROUNDUP((VLOOKUP(B209,Sheet1!U:AA,4,FALSE)-2)*(0.042*(D209-1)+0.2)+0.4,0)</f>
        <v>53</v>
      </c>
      <c r="G209" s="62">
        <f>ROUNDUP((VLOOKUP(B209,Sheet1!U:AA,5,FALSE)-2)*(0.042*(D209-1)+0.2)+0.4,0)</f>
        <v>28</v>
      </c>
      <c r="H209" s="62">
        <f>ROUNDUP((VLOOKUP(B209,Sheet1!U:AA,6,FALSE)-2)*(0.042*(D209-1)+0.2)+0.4,0)</f>
        <v>20</v>
      </c>
      <c r="I209" s="62">
        <f>ROUNDUP((VLOOKUP(B209,Sheet1!U:AA,7,FALSE)-2)*(0.042*(D209-1)+0.2)+0.4,0)</f>
        <v>20</v>
      </c>
      <c r="J209" s="62">
        <f>E209*8+F209*2+G209*3+H209*3+I209*1+VLOOKUP(B209,Sheet1!AU:AZ,2,FALSE)</f>
        <v>626</v>
      </c>
      <c r="K209" s="62">
        <f>E209*1+F209*2+G209*2+H209*2+I209*10+VLOOKUP(B209,Sheet1!AU:AZ,3,FALSE)</f>
        <v>464</v>
      </c>
      <c r="L209" s="62">
        <f>E209*0.1+F209*2+G209*0.2+H209*0.26+I209*0.1+VLOOKUP(B209,Sheet1!AU:AZ,4,FALSE)</f>
        <v>143</v>
      </c>
      <c r="M209" s="62">
        <f>E209*0.1+F209*0.2+G209*2+H209*0.2+I209*0.1+VLOOKUP(B209,Sheet1!AU:AZ,5,FALSE)</f>
        <v>96.8</v>
      </c>
      <c r="N209" s="62">
        <f>E209*0.1+F209*0.2+G209*0.2+H209*2+I209*0.1+VLOOKUP(B209,Sheet1!AU:AZ,6,FALSE)</f>
        <v>82.4</v>
      </c>
      <c r="O209" s="62">
        <f t="shared" si="64"/>
        <v>1.7</v>
      </c>
      <c r="P209" s="62">
        <f t="shared" si="65"/>
        <v>27.5</v>
      </c>
      <c r="R209" s="9">
        <f t="shared" si="59"/>
        <v>34</v>
      </c>
      <c r="S209" s="9">
        <f t="shared" si="48"/>
        <v>229.64</v>
      </c>
      <c r="T209" s="9">
        <f t="shared" si="49"/>
        <v>42.8</v>
      </c>
      <c r="U209" s="66">
        <f t="shared" si="60"/>
        <v>304</v>
      </c>
      <c r="V209" s="9">
        <f t="shared" si="61"/>
        <v>364.8</v>
      </c>
      <c r="W209" s="67">
        <f t="shared" si="62"/>
        <v>227</v>
      </c>
      <c r="Y209" s="69">
        <f>VLOOKUP(D209,Sheet2!P:Q,2,FALSE)</f>
        <v>60</v>
      </c>
      <c r="AB209" s="4" t="str">
        <f>IF('表格编辑 '!D242="monster","普通","BOSS")</f>
        <v>普通</v>
      </c>
      <c r="AD209" s="50">
        <f>VLOOKUP(D209,映射!AK:AL,2,FALSE)</f>
        <v>4</v>
      </c>
      <c r="AE209" s="50" t="s">
        <v>21</v>
      </c>
      <c r="AF209" s="4">
        <f>VLOOKUP(AE209,映射!AN:AO,2,FALSE)</f>
        <v>1</v>
      </c>
      <c r="AG209" s="50">
        <v>1</v>
      </c>
      <c r="AH209" s="70">
        <v>0</v>
      </c>
      <c r="AI209" s="16">
        <f t="shared" si="50"/>
        <v>20069</v>
      </c>
      <c r="AJ209" s="16">
        <f t="shared" si="51"/>
        <v>10093</v>
      </c>
      <c r="AK209" s="16">
        <f t="shared" si="52"/>
        <v>34</v>
      </c>
      <c r="AL209" s="16" t="str">
        <f t="shared" si="53"/>
        <v>兔耳仙人掌</v>
      </c>
      <c r="AM209" s="16">
        <f t="shared" si="54"/>
        <v>1216</v>
      </c>
      <c r="AN209" s="16">
        <f t="shared" si="55"/>
        <v>626</v>
      </c>
      <c r="AO209" s="16">
        <f t="shared" si="63"/>
        <v>590</v>
      </c>
      <c r="AP209" s="16">
        <f t="shared" si="56"/>
        <v>1216</v>
      </c>
      <c r="AQ209" s="16">
        <f t="shared" si="57"/>
        <v>464</v>
      </c>
      <c r="AR209" s="16">
        <f t="shared" si="58"/>
        <v>143</v>
      </c>
      <c r="AS209" s="16"/>
      <c r="AT209" s="16">
        <v>63</v>
      </c>
      <c r="AU209" s="16">
        <v>50.4</v>
      </c>
      <c r="AV209" s="16">
        <v>1.2</v>
      </c>
      <c r="AW209" s="16"/>
    </row>
    <row r="210" spans="1:49">
      <c r="A210" s="62">
        <f>'表格编辑 '!A243</f>
        <v>20070</v>
      </c>
      <c r="B210" s="62">
        <f>'表格编辑 '!B243</f>
        <v>10117</v>
      </c>
      <c r="C210" s="62" t="str">
        <f>VLOOKUP(B210,映射!A:B,2,FALSE)</f>
        <v>吓人箱</v>
      </c>
      <c r="D210" s="62">
        <f>'表格编辑 '!E243</f>
        <v>34</v>
      </c>
      <c r="E210" s="62">
        <f>ROUNDUP((VLOOKUP(B210,Sheet1!U:AA,3,FALSE)-2)*(0.042*(D210-1)+0.2)+0.4,0)</f>
        <v>15</v>
      </c>
      <c r="F210" s="62">
        <f>ROUNDUP((VLOOKUP(B210,Sheet1!U:AA,4,FALSE)-2)*(0.042*(D210-1)+0.2)+0.4,0)</f>
        <v>39</v>
      </c>
      <c r="G210" s="62">
        <f>ROUNDUP((VLOOKUP(B210,Sheet1!U:AA,5,FALSE)-2)*(0.042*(D210-1)+0.2)+0.4,0)</f>
        <v>39</v>
      </c>
      <c r="H210" s="62">
        <f>ROUNDUP((VLOOKUP(B210,Sheet1!U:AA,6,FALSE)-2)*(0.042*(D210-1)+0.2)+0.4,0)</f>
        <v>15</v>
      </c>
      <c r="I210" s="62">
        <f>ROUNDUP((VLOOKUP(B210,Sheet1!U:AA,7,FALSE)-2)*(0.042*(D210-1)+0.2)+0.4,0)</f>
        <v>47</v>
      </c>
      <c r="J210" s="62">
        <f>E210*8+F210*2+G210*3+H210*3+I210*1+VLOOKUP(B210,Sheet1!AU:AZ,2,FALSE)</f>
        <v>427</v>
      </c>
      <c r="K210" s="62">
        <f>E210*1+F210*2+G210*2+H210*2+I210*10+VLOOKUP(B210,Sheet1!AU:AZ,3,FALSE)</f>
        <v>691</v>
      </c>
      <c r="L210" s="62">
        <f>E210*0.1+F210*2+G210*0.2+H210*0.26+I210*0.1+VLOOKUP(B210,Sheet1!AU:AZ,4,FALSE)</f>
        <v>115.9</v>
      </c>
      <c r="M210" s="62">
        <f>E210*0.1+F210*0.2+G210*2+H210*0.2+I210*0.1+VLOOKUP(B210,Sheet1!AU:AZ,5,FALSE)</f>
        <v>115</v>
      </c>
      <c r="N210" s="62">
        <f>E210*0.1+F210*0.2+G210*0.2+H210*2+I210*0.1+VLOOKUP(B210,Sheet1!AU:AZ,6,FALSE)</f>
        <v>71.8</v>
      </c>
      <c r="O210" s="62">
        <f t="shared" si="64"/>
        <v>35.5</v>
      </c>
      <c r="P210" s="62">
        <f t="shared" si="65"/>
        <v>2.5</v>
      </c>
      <c r="R210" s="9">
        <f t="shared" si="59"/>
        <v>34</v>
      </c>
      <c r="S210" s="9">
        <f t="shared" si="48"/>
        <v>229.64</v>
      </c>
      <c r="T210" s="9">
        <f t="shared" si="49"/>
        <v>42.8</v>
      </c>
      <c r="U210" s="66">
        <f t="shared" si="60"/>
        <v>275</v>
      </c>
      <c r="V210" s="9">
        <f t="shared" si="61"/>
        <v>330</v>
      </c>
      <c r="W210" s="67">
        <f t="shared" si="62"/>
        <v>165</v>
      </c>
      <c r="Y210" s="69">
        <f>VLOOKUP(D210,Sheet2!P:Q,2,FALSE)</f>
        <v>60</v>
      </c>
      <c r="AB210" s="4" t="str">
        <f>IF('表格编辑 '!D243="monster","普通","BOSS")</f>
        <v>普通</v>
      </c>
      <c r="AD210" s="50">
        <f>VLOOKUP(D210,映射!AK:AL,2,FALSE)</f>
        <v>4</v>
      </c>
      <c r="AE210" s="50" t="s">
        <v>21</v>
      </c>
      <c r="AF210" s="4">
        <f>VLOOKUP(AE210,映射!AN:AO,2,FALSE)</f>
        <v>1</v>
      </c>
      <c r="AG210" s="50">
        <v>1</v>
      </c>
      <c r="AH210" s="70">
        <v>0</v>
      </c>
      <c r="AI210" s="16">
        <f t="shared" si="50"/>
        <v>20070</v>
      </c>
      <c r="AJ210" s="16">
        <f t="shared" si="51"/>
        <v>10117</v>
      </c>
      <c r="AK210" s="16">
        <f t="shared" si="52"/>
        <v>34</v>
      </c>
      <c r="AL210" s="16" t="str">
        <f t="shared" si="53"/>
        <v>吓人箱</v>
      </c>
      <c r="AM210" s="16">
        <f t="shared" si="54"/>
        <v>1100</v>
      </c>
      <c r="AN210" s="16">
        <f t="shared" si="55"/>
        <v>427</v>
      </c>
      <c r="AO210" s="16">
        <f t="shared" si="63"/>
        <v>673</v>
      </c>
      <c r="AP210" s="16">
        <f t="shared" si="56"/>
        <v>1100</v>
      </c>
      <c r="AQ210" s="16">
        <f t="shared" si="57"/>
        <v>691</v>
      </c>
      <c r="AR210" s="16">
        <f t="shared" si="58"/>
        <v>116</v>
      </c>
      <c r="AS210" s="16"/>
      <c r="AT210" s="16">
        <v>78.1</v>
      </c>
      <c r="AU210" s="16">
        <v>43.9</v>
      </c>
      <c r="AV210" s="16">
        <v>28.4</v>
      </c>
      <c r="AW210" s="16"/>
    </row>
    <row r="211" spans="1:49">
      <c r="A211" s="62">
        <f>'表格编辑 '!A244</f>
        <v>20071</v>
      </c>
      <c r="B211" s="62">
        <f>'表格编辑 '!B244</f>
        <v>10048</v>
      </c>
      <c r="C211" s="62" t="str">
        <f>VLOOKUP(B211,映射!A:B,2,FALSE)</f>
        <v>小蝙蝠</v>
      </c>
      <c r="D211" s="62">
        <f>'表格编辑 '!E244</f>
        <v>34</v>
      </c>
      <c r="E211" s="62">
        <f>ROUNDUP((VLOOKUP(B211,Sheet1!U:AA,3,FALSE)-2)*(0.042*(D211-1)+0.2)+0.4,0)</f>
        <v>15</v>
      </c>
      <c r="F211" s="62">
        <f>ROUNDUP((VLOOKUP(B211,Sheet1!U:AA,4,FALSE)-2)*(0.042*(D211-1)+0.2)+0.4,0)</f>
        <v>39</v>
      </c>
      <c r="G211" s="62">
        <f>ROUNDUP((VLOOKUP(B211,Sheet1!U:AA,5,FALSE)-2)*(0.042*(D211-1)+0.2)+0.4,0)</f>
        <v>26</v>
      </c>
      <c r="H211" s="62">
        <f>ROUNDUP((VLOOKUP(B211,Sheet1!U:AA,6,FALSE)-2)*(0.042*(D211-1)+0.2)+0.4,0)</f>
        <v>47</v>
      </c>
      <c r="I211" s="62">
        <f>ROUNDUP((VLOOKUP(B211,Sheet1!U:AA,7,FALSE)-2)*(0.042*(D211-1)+0.2)+0.4,0)</f>
        <v>37</v>
      </c>
      <c r="J211" s="62">
        <f>E211*8+F211*2+G211*3+H211*3+I211*1+VLOOKUP(B211,Sheet1!AU:AZ,2,FALSE)</f>
        <v>477</v>
      </c>
      <c r="K211" s="62">
        <f>E211*1+F211*2+G211*2+H211*2+I211*10+VLOOKUP(B211,Sheet1!AU:AZ,3,FALSE)</f>
        <v>649</v>
      </c>
      <c r="L211" s="62">
        <f>E211*0.1+F211*2+G211*0.2+H211*0.26+I211*0.1+VLOOKUP(B211,Sheet1!AU:AZ,4,FALSE)</f>
        <v>127.62</v>
      </c>
      <c r="M211" s="62">
        <f>E211*0.1+F211*0.2+G211*2+H211*0.2+I211*0.1+VLOOKUP(B211,Sheet1!AU:AZ,5,FALSE)</f>
        <v>93.4</v>
      </c>
      <c r="N211" s="62">
        <f>E211*0.1+F211*0.2+G211*0.2+H211*2+I211*0.1+VLOOKUP(B211,Sheet1!AU:AZ,6,FALSE)</f>
        <v>162.2</v>
      </c>
      <c r="O211" s="62">
        <f t="shared" si="64"/>
        <v>21.7</v>
      </c>
      <c r="P211" s="62">
        <f t="shared" si="65"/>
        <v>11.2</v>
      </c>
      <c r="R211" s="9">
        <f t="shared" si="59"/>
        <v>34</v>
      </c>
      <c r="S211" s="9">
        <f t="shared" si="48"/>
        <v>229.64</v>
      </c>
      <c r="T211" s="9">
        <f t="shared" si="49"/>
        <v>42.8</v>
      </c>
      <c r="U211" s="66">
        <f t="shared" si="60"/>
        <v>310</v>
      </c>
      <c r="V211" s="9">
        <f t="shared" si="61"/>
        <v>372</v>
      </c>
      <c r="W211" s="67">
        <f t="shared" si="62"/>
        <v>191</v>
      </c>
      <c r="Y211" s="69">
        <f>VLOOKUP(D211,Sheet2!P:Q,2,FALSE)</f>
        <v>60</v>
      </c>
      <c r="AB211" s="4" t="str">
        <f>IF('表格编辑 '!D244="monster","普通","BOSS")</f>
        <v>普通</v>
      </c>
      <c r="AD211" s="50">
        <f>VLOOKUP(D211,映射!AK:AL,2,FALSE)</f>
        <v>4</v>
      </c>
      <c r="AE211" s="50" t="s">
        <v>21</v>
      </c>
      <c r="AF211" s="4">
        <f>VLOOKUP(AE211,映射!AN:AO,2,FALSE)</f>
        <v>1</v>
      </c>
      <c r="AG211" s="50">
        <v>1</v>
      </c>
      <c r="AH211" s="70">
        <v>0</v>
      </c>
      <c r="AI211" s="16">
        <f t="shared" si="50"/>
        <v>20071</v>
      </c>
      <c r="AJ211" s="16">
        <f t="shared" si="51"/>
        <v>10048</v>
      </c>
      <c r="AK211" s="16">
        <f t="shared" si="52"/>
        <v>34</v>
      </c>
      <c r="AL211" s="16" t="str">
        <f t="shared" si="53"/>
        <v>小蝙蝠</v>
      </c>
      <c r="AM211" s="16">
        <f t="shared" si="54"/>
        <v>1240</v>
      </c>
      <c r="AN211" s="16">
        <f t="shared" si="55"/>
        <v>477</v>
      </c>
      <c r="AO211" s="16">
        <f t="shared" si="63"/>
        <v>763</v>
      </c>
      <c r="AP211" s="16">
        <f t="shared" si="56"/>
        <v>1240</v>
      </c>
      <c r="AQ211" s="16">
        <f t="shared" si="57"/>
        <v>649</v>
      </c>
      <c r="AR211" s="16">
        <f t="shared" si="58"/>
        <v>128</v>
      </c>
      <c r="AS211" s="16"/>
      <c r="AT211" s="16">
        <v>55.8</v>
      </c>
      <c r="AU211" s="16">
        <v>90</v>
      </c>
      <c r="AV211" s="16">
        <v>12.9</v>
      </c>
      <c r="AW211" s="16"/>
    </row>
    <row r="212" spans="1:49">
      <c r="A212" s="62">
        <f>'表格编辑 '!A245</f>
        <v>20072</v>
      </c>
      <c r="B212" s="62">
        <f>'表格编辑 '!B245</f>
        <v>10050</v>
      </c>
      <c r="C212" s="62" t="str">
        <f>VLOOKUP(B212,映射!A:B,2,FALSE)</f>
        <v>迷你蝙蝠</v>
      </c>
      <c r="D212" s="62">
        <f>'表格编辑 '!E245</f>
        <v>34</v>
      </c>
      <c r="E212" s="62">
        <f>ROUNDUP((VLOOKUP(B212,Sheet1!U:AA,3,FALSE)-2)*(0.042*(D212-1)+0.2)+0.4,0)</f>
        <v>15</v>
      </c>
      <c r="F212" s="62">
        <f>ROUNDUP((VLOOKUP(B212,Sheet1!U:AA,4,FALSE)-2)*(0.042*(D212-1)+0.2)+0.4,0)</f>
        <v>39</v>
      </c>
      <c r="G212" s="62">
        <f>ROUNDUP((VLOOKUP(B212,Sheet1!U:AA,5,FALSE)-2)*(0.042*(D212-1)+0.2)+0.4,0)</f>
        <v>29</v>
      </c>
      <c r="H212" s="62">
        <f>ROUNDUP((VLOOKUP(B212,Sheet1!U:AA,6,FALSE)-2)*(0.042*(D212-1)+0.2)+0.4,0)</f>
        <v>41</v>
      </c>
      <c r="I212" s="62">
        <f>ROUNDUP((VLOOKUP(B212,Sheet1!U:AA,7,FALSE)-2)*(0.042*(D212-1)+0.2)+0.4,0)</f>
        <v>23</v>
      </c>
      <c r="J212" s="62">
        <f>E212*8+F212*2+G212*3+H212*3+I212*1+VLOOKUP(B212,Sheet1!AU:AZ,2,FALSE)</f>
        <v>451</v>
      </c>
      <c r="K212" s="62">
        <f>E212*1+F212*2+G212*2+H212*2+I212*10+VLOOKUP(B212,Sheet1!AU:AZ,3,FALSE)</f>
        <v>483</v>
      </c>
      <c r="L212" s="62">
        <f>E212*0.1+F212*2+G212*0.2+H212*0.26+I212*0.1+VLOOKUP(B212,Sheet1!AU:AZ,4,FALSE)</f>
        <v>118.26</v>
      </c>
      <c r="M212" s="62">
        <f>E212*0.1+F212*0.2+G212*2+H212*0.2+I212*0.1+VLOOKUP(B212,Sheet1!AU:AZ,5,FALSE)</f>
        <v>97.8</v>
      </c>
      <c r="N212" s="62">
        <f>E212*0.1+F212*0.2+G212*0.2+H212*2+I212*0.1+VLOOKUP(B212,Sheet1!AU:AZ,6,FALSE)</f>
        <v>119.4</v>
      </c>
      <c r="O212" s="62">
        <f t="shared" si="64"/>
        <v>11.7</v>
      </c>
      <c r="P212" s="62">
        <f t="shared" si="65"/>
        <v>11.1</v>
      </c>
      <c r="R212" s="9">
        <f t="shared" si="59"/>
        <v>34</v>
      </c>
      <c r="S212" s="9">
        <f t="shared" si="48"/>
        <v>229.64</v>
      </c>
      <c r="T212" s="9">
        <f t="shared" si="49"/>
        <v>42.8</v>
      </c>
      <c r="U212" s="66">
        <f t="shared" si="60"/>
        <v>302</v>
      </c>
      <c r="V212" s="9">
        <f t="shared" si="61"/>
        <v>362.4</v>
      </c>
      <c r="W212" s="67">
        <f t="shared" si="62"/>
        <v>171</v>
      </c>
      <c r="Y212" s="69">
        <f>VLOOKUP(D212,Sheet2!P:Q,2,FALSE)</f>
        <v>60</v>
      </c>
      <c r="AB212" s="4" t="str">
        <f>IF('表格编辑 '!D245="monster","普通","BOSS")</f>
        <v>普通</v>
      </c>
      <c r="AD212" s="50">
        <f>VLOOKUP(D212,映射!AK:AL,2,FALSE)</f>
        <v>4</v>
      </c>
      <c r="AE212" s="50" t="s">
        <v>21</v>
      </c>
      <c r="AF212" s="4">
        <f>VLOOKUP(AE212,映射!AN:AO,2,FALSE)</f>
        <v>1</v>
      </c>
      <c r="AG212" s="50">
        <v>1</v>
      </c>
      <c r="AH212" s="70">
        <v>0</v>
      </c>
      <c r="AI212" s="16">
        <f t="shared" si="50"/>
        <v>20072</v>
      </c>
      <c r="AJ212" s="16">
        <f t="shared" si="51"/>
        <v>10050</v>
      </c>
      <c r="AK212" s="16">
        <f t="shared" si="52"/>
        <v>34</v>
      </c>
      <c r="AL212" s="16" t="str">
        <f t="shared" si="53"/>
        <v>迷你蝙蝠</v>
      </c>
      <c r="AM212" s="16">
        <f t="shared" si="54"/>
        <v>1208</v>
      </c>
      <c r="AN212" s="16">
        <f t="shared" si="55"/>
        <v>451</v>
      </c>
      <c r="AO212" s="16">
        <f t="shared" si="63"/>
        <v>757</v>
      </c>
      <c r="AP212" s="16">
        <f t="shared" si="56"/>
        <v>1208</v>
      </c>
      <c r="AQ212" s="16">
        <f t="shared" si="57"/>
        <v>483</v>
      </c>
      <c r="AR212" s="16">
        <f t="shared" si="58"/>
        <v>119</v>
      </c>
      <c r="AS212" s="16"/>
      <c r="AT212" s="16">
        <v>64.2</v>
      </c>
      <c r="AU212" s="16">
        <v>80.4</v>
      </c>
      <c r="AV212" s="16">
        <v>9.6</v>
      </c>
      <c r="AW212" s="16"/>
    </row>
    <row r="213" spans="1:49">
      <c r="A213" s="62">
        <f>'表格编辑 '!A246</f>
        <v>20073</v>
      </c>
      <c r="B213" s="62">
        <f>'表格编辑 '!B246</f>
        <v>10036</v>
      </c>
      <c r="C213" s="62" t="str">
        <f>VLOOKUP(B213,映射!A:B,2,FALSE)</f>
        <v>亡灵</v>
      </c>
      <c r="D213" s="62">
        <f>'表格编辑 '!E246</f>
        <v>39</v>
      </c>
      <c r="E213" s="62">
        <f>ROUNDUP((VLOOKUP(B213,Sheet1!U:AA,3,FALSE)-2)*(0.042*(D213-1)+0.2)+0.4,0)</f>
        <v>22</v>
      </c>
      <c r="F213" s="62">
        <f>ROUNDUP((VLOOKUP(B213,Sheet1!U:AA,4,FALSE)-2)*(0.042*(D213-1)+0.2)+0.4,0)</f>
        <v>46</v>
      </c>
      <c r="G213" s="62">
        <f>ROUNDUP((VLOOKUP(B213,Sheet1!U:AA,5,FALSE)-2)*(0.042*(D213-1)+0.2)+0.4,0)</f>
        <v>51</v>
      </c>
      <c r="H213" s="62">
        <f>ROUNDUP((VLOOKUP(B213,Sheet1!U:AA,6,FALSE)-2)*(0.042*(D213-1)+0.2)+0.4,0)</f>
        <v>33</v>
      </c>
      <c r="I213" s="62">
        <f>ROUNDUP((VLOOKUP(B213,Sheet1!U:AA,7,FALSE)-2)*(0.042*(D213-1)+0.2)+0.4,0)</f>
        <v>49</v>
      </c>
      <c r="J213" s="62">
        <f>E213*8+F213*2+G213*3+H213*3+I213*1+VLOOKUP(B213,Sheet1!AU:AZ,2,FALSE)</f>
        <v>601</v>
      </c>
      <c r="K213" s="62">
        <f>E213*1+F213*2+G213*2+H213*2+I213*10+VLOOKUP(B213,Sheet1!AU:AZ,3,FALSE)</f>
        <v>820</v>
      </c>
      <c r="L213" s="62">
        <f>E213*0.1+F213*2+G213*0.2+H213*0.26+I213*0.1+VLOOKUP(B213,Sheet1!AU:AZ,4,FALSE)</f>
        <v>147.88</v>
      </c>
      <c r="M213" s="62">
        <f>E213*0.1+F213*0.2+G213*2+H213*0.2+I213*0.1+VLOOKUP(B213,Sheet1!AU:AZ,5,FALSE)</f>
        <v>157.9</v>
      </c>
      <c r="N213" s="62">
        <f>E213*0.1+F213*0.2+G213*0.2+H213*2+I213*0.1+VLOOKUP(B213,Sheet1!AU:AZ,6,FALSE)</f>
        <v>124.5</v>
      </c>
      <c r="O213" s="62">
        <f t="shared" si="64"/>
        <v>34.9</v>
      </c>
      <c r="P213" s="62">
        <f t="shared" si="65"/>
        <v>9.6</v>
      </c>
      <c r="R213" s="9">
        <f t="shared" si="59"/>
        <v>39</v>
      </c>
      <c r="S213" s="9">
        <f t="shared" si="48"/>
        <v>252.24</v>
      </c>
      <c r="T213" s="9">
        <f t="shared" si="49"/>
        <v>46.8</v>
      </c>
      <c r="U213" s="66">
        <f t="shared" si="60"/>
        <v>263</v>
      </c>
      <c r="V213" s="9">
        <f t="shared" si="61"/>
        <v>315.6</v>
      </c>
      <c r="W213" s="67">
        <f t="shared" si="62"/>
        <v>228</v>
      </c>
      <c r="Y213" s="69">
        <f>VLOOKUP(D213,Sheet2!P:Q,2,FALSE)</f>
        <v>60</v>
      </c>
      <c r="AB213" s="4" t="str">
        <f>IF('表格编辑 '!D246="monster","普通","BOSS")</f>
        <v>普通</v>
      </c>
      <c r="AD213" s="50">
        <f>VLOOKUP(D213,映射!AK:AL,2,FALSE)</f>
        <v>4</v>
      </c>
      <c r="AE213" s="50" t="s">
        <v>21</v>
      </c>
      <c r="AF213" s="4">
        <f>VLOOKUP(AE213,映射!AN:AO,2,FALSE)</f>
        <v>1</v>
      </c>
      <c r="AG213" s="50">
        <v>1</v>
      </c>
      <c r="AH213" s="70">
        <v>0</v>
      </c>
      <c r="AI213" s="16">
        <f t="shared" si="50"/>
        <v>20073</v>
      </c>
      <c r="AJ213" s="16">
        <f t="shared" si="51"/>
        <v>10036</v>
      </c>
      <c r="AK213" s="16">
        <f t="shared" si="52"/>
        <v>39</v>
      </c>
      <c r="AL213" s="16" t="str">
        <f t="shared" si="53"/>
        <v>亡灵</v>
      </c>
      <c r="AM213" s="16">
        <f t="shared" si="54"/>
        <v>1052</v>
      </c>
      <c r="AN213" s="16">
        <f t="shared" si="55"/>
        <v>601</v>
      </c>
      <c r="AO213" s="16">
        <f t="shared" si="63"/>
        <v>451</v>
      </c>
      <c r="AP213" s="16">
        <f t="shared" si="56"/>
        <v>1052</v>
      </c>
      <c r="AQ213" s="16">
        <f t="shared" si="57"/>
        <v>820</v>
      </c>
      <c r="AR213" s="16">
        <f t="shared" si="58"/>
        <v>148</v>
      </c>
      <c r="AS213" s="16"/>
      <c r="AT213" s="16">
        <v>103.6</v>
      </c>
      <c r="AU213" s="16">
        <v>62.2</v>
      </c>
      <c r="AV213" s="16">
        <v>29.9</v>
      </c>
      <c r="AW213" s="16"/>
    </row>
    <row r="214" spans="1:49">
      <c r="A214" s="62">
        <f>'表格编辑 '!A247</f>
        <v>20074</v>
      </c>
      <c r="B214" s="62">
        <f>'表格编辑 '!B247</f>
        <v>10107</v>
      </c>
      <c r="C214" s="62" t="str">
        <f>VLOOKUP(B214,映射!A:B,2,FALSE)</f>
        <v>飘浮炸弹</v>
      </c>
      <c r="D214" s="62">
        <f>'表格编辑 '!E247</f>
        <v>39</v>
      </c>
      <c r="E214" s="62">
        <f>ROUNDUP((VLOOKUP(B214,Sheet1!U:AA,3,FALSE)-2)*(0.042*(D214-1)+0.2)+0.4,0)</f>
        <v>26</v>
      </c>
      <c r="F214" s="62">
        <f>ROUNDUP((VLOOKUP(B214,Sheet1!U:AA,4,FALSE)-2)*(0.042*(D214-1)+0.2)+0.4,0)</f>
        <v>22</v>
      </c>
      <c r="G214" s="62">
        <f>ROUNDUP((VLOOKUP(B214,Sheet1!U:AA,5,FALSE)-2)*(0.042*(D214-1)+0.2)+0.4,0)</f>
        <v>22</v>
      </c>
      <c r="H214" s="62">
        <f>ROUNDUP((VLOOKUP(B214,Sheet1!U:AA,6,FALSE)-2)*(0.042*(D214-1)+0.2)+0.4,0)</f>
        <v>48</v>
      </c>
      <c r="I214" s="62">
        <f>ROUNDUP((VLOOKUP(B214,Sheet1!U:AA,7,FALSE)-2)*(0.042*(D214-1)+0.2)+0.4,0)</f>
        <v>67</v>
      </c>
      <c r="J214" s="62">
        <f>E214*8+F214*2+G214*3+H214*3+I214*1+VLOOKUP(B214,Sheet1!AU:AZ,2,FALSE)</f>
        <v>562</v>
      </c>
      <c r="K214" s="62">
        <f>E214*1+F214*2+G214*2+H214*2+I214*10+VLOOKUP(B214,Sheet1!AU:AZ,3,FALSE)</f>
        <v>941</v>
      </c>
      <c r="L214" s="62">
        <f>E214*0.1+F214*2+G214*0.2+H214*0.26+I214*0.1+VLOOKUP(B214,Sheet1!AU:AZ,4,FALSE)</f>
        <v>85.18</v>
      </c>
      <c r="M214" s="62">
        <f>E214*0.1+F214*0.2+G214*2+H214*0.2+I214*0.1+VLOOKUP(B214,Sheet1!AU:AZ,5,FALSE)</f>
        <v>82.3</v>
      </c>
      <c r="N214" s="62">
        <f>E214*0.1+F214*0.2+G214*0.2+H214*2+I214*0.1+VLOOKUP(B214,Sheet1!AU:AZ,6,FALSE)</f>
        <v>159.1</v>
      </c>
      <c r="O214" s="62">
        <f t="shared" si="64"/>
        <v>43.2</v>
      </c>
      <c r="P214" s="62">
        <f t="shared" si="65"/>
        <v>19.3</v>
      </c>
      <c r="R214" s="9">
        <f t="shared" si="59"/>
        <v>39</v>
      </c>
      <c r="S214" s="9">
        <f t="shared" si="48"/>
        <v>252.24</v>
      </c>
      <c r="T214" s="9">
        <f t="shared" si="49"/>
        <v>46.8</v>
      </c>
      <c r="U214" s="66">
        <f t="shared" si="60"/>
        <v>382</v>
      </c>
      <c r="V214" s="9">
        <f t="shared" si="61"/>
        <v>458.4</v>
      </c>
      <c r="W214" s="67">
        <f t="shared" si="62"/>
        <v>97</v>
      </c>
      <c r="Y214" s="69">
        <f>VLOOKUP(D214,Sheet2!P:Q,2,FALSE)</f>
        <v>60</v>
      </c>
      <c r="AB214" s="4" t="str">
        <f>IF('表格编辑 '!D247="monster","普通","BOSS")</f>
        <v>普通</v>
      </c>
      <c r="AD214" s="50">
        <f>VLOOKUP(D214,映射!AK:AL,2,FALSE)</f>
        <v>4</v>
      </c>
      <c r="AE214" s="50" t="s">
        <v>21</v>
      </c>
      <c r="AF214" s="4">
        <f>VLOOKUP(AE214,映射!AN:AO,2,FALSE)</f>
        <v>1</v>
      </c>
      <c r="AG214" s="50">
        <v>1</v>
      </c>
      <c r="AH214" s="70">
        <v>0</v>
      </c>
      <c r="AI214" s="16">
        <f t="shared" si="50"/>
        <v>20074</v>
      </c>
      <c r="AJ214" s="16">
        <f t="shared" si="51"/>
        <v>10107</v>
      </c>
      <c r="AK214" s="16">
        <f t="shared" si="52"/>
        <v>39</v>
      </c>
      <c r="AL214" s="16" t="str">
        <f t="shared" si="53"/>
        <v>飘浮炸弹</v>
      </c>
      <c r="AM214" s="16">
        <f t="shared" si="54"/>
        <v>1528</v>
      </c>
      <c r="AN214" s="16">
        <f t="shared" si="55"/>
        <v>562</v>
      </c>
      <c r="AO214" s="16">
        <f t="shared" si="63"/>
        <v>966</v>
      </c>
      <c r="AP214" s="16">
        <f t="shared" si="56"/>
        <v>1528</v>
      </c>
      <c r="AQ214" s="16">
        <f t="shared" si="57"/>
        <v>941</v>
      </c>
      <c r="AR214" s="16">
        <f t="shared" si="58"/>
        <v>86</v>
      </c>
      <c r="AS214" s="16"/>
      <c r="AT214" s="16">
        <v>54.2</v>
      </c>
      <c r="AU214" s="16">
        <v>61.4</v>
      </c>
      <c r="AV214" s="16">
        <v>37.8</v>
      </c>
      <c r="AW214" s="16"/>
    </row>
    <row r="215" spans="1:49">
      <c r="A215" s="62">
        <f>'表格编辑 '!A248</f>
        <v>20075</v>
      </c>
      <c r="B215" s="62">
        <f>'表格编辑 '!B248</f>
        <v>10104</v>
      </c>
      <c r="C215" s="62" t="str">
        <f>VLOOKUP(B215,映射!A:B,2,FALSE)</f>
        <v>顽皮炸弹</v>
      </c>
      <c r="D215" s="62">
        <f>'表格编辑 '!E248</f>
        <v>39</v>
      </c>
      <c r="E215" s="62">
        <f>ROUNDUP((VLOOKUP(B215,Sheet1!U:AA,3,FALSE)-2)*(0.042*(D215-1)+0.2)+0.4,0)</f>
        <v>24</v>
      </c>
      <c r="F215" s="62">
        <f>ROUNDUP((VLOOKUP(B215,Sheet1!U:AA,4,FALSE)-2)*(0.042*(D215-1)+0.2)+0.4,0)</f>
        <v>42</v>
      </c>
      <c r="G215" s="62">
        <f>ROUNDUP((VLOOKUP(B215,Sheet1!U:AA,5,FALSE)-2)*(0.042*(D215-1)+0.2)+0.4,0)</f>
        <v>24</v>
      </c>
      <c r="H215" s="62">
        <f>ROUNDUP((VLOOKUP(B215,Sheet1!U:AA,6,FALSE)-2)*(0.042*(D215-1)+0.2)+0.4,0)</f>
        <v>42</v>
      </c>
      <c r="I215" s="62">
        <f>ROUNDUP((VLOOKUP(B215,Sheet1!U:AA,7,FALSE)-2)*(0.042*(D215-1)+0.2)+0.4,0)</f>
        <v>69</v>
      </c>
      <c r="J215" s="62">
        <f>E215*8+F215*2+G215*3+H215*3+I215*1+VLOOKUP(B215,Sheet1!AU:AZ,2,FALSE)</f>
        <v>577</v>
      </c>
      <c r="K215" s="62">
        <f>E215*1+F215*2+G215*2+H215*2+I215*10+VLOOKUP(B215,Sheet1!AU:AZ,3,FALSE)</f>
        <v>995</v>
      </c>
      <c r="L215" s="62">
        <f>E215*0.1+F215*2+G215*0.2+H215*0.26+I215*0.1+VLOOKUP(B215,Sheet1!AU:AZ,4,FALSE)</f>
        <v>137.02</v>
      </c>
      <c r="M215" s="62">
        <f>E215*0.1+F215*0.2+G215*2+H215*0.2+I215*0.1+VLOOKUP(B215,Sheet1!AU:AZ,5,FALSE)</f>
        <v>91.1</v>
      </c>
      <c r="N215" s="62">
        <f>E215*0.1+F215*0.2+G215*0.2+H215*2+I215*0.1+VLOOKUP(B215,Sheet1!AU:AZ,6,FALSE)</f>
        <v>145.5</v>
      </c>
      <c r="O215" s="62">
        <f t="shared" si="64"/>
        <v>44.4</v>
      </c>
      <c r="P215" s="62">
        <f t="shared" si="65"/>
        <v>14.1</v>
      </c>
      <c r="R215" s="9">
        <f t="shared" si="59"/>
        <v>39</v>
      </c>
      <c r="S215" s="9">
        <f t="shared" ref="S215:S278" si="66">VLOOKUP(R215,LVgongfang,9,FALSE)+Y215</f>
        <v>252.24</v>
      </c>
      <c r="T215" s="9">
        <f t="shared" ref="T215:T278" si="67">VLOOKUP(R215,LVgongfang,10,FALSE)</f>
        <v>46.8</v>
      </c>
      <c r="U215" s="66">
        <f t="shared" si="60"/>
        <v>363</v>
      </c>
      <c r="V215" s="9">
        <f t="shared" si="61"/>
        <v>435.6</v>
      </c>
      <c r="W215" s="67">
        <f t="shared" si="62"/>
        <v>204</v>
      </c>
      <c r="Y215" s="69">
        <f>VLOOKUP(D215,Sheet2!P:Q,2,FALSE)</f>
        <v>60</v>
      </c>
      <c r="AB215" s="4" t="str">
        <f>IF('表格编辑 '!D248="monster","普通","BOSS")</f>
        <v>普通</v>
      </c>
      <c r="AD215" s="50">
        <f>VLOOKUP(D215,映射!AK:AL,2,FALSE)</f>
        <v>4</v>
      </c>
      <c r="AE215" s="50" t="s">
        <v>21</v>
      </c>
      <c r="AF215" s="4">
        <f>VLOOKUP(AE215,映射!AN:AO,2,FALSE)</f>
        <v>1</v>
      </c>
      <c r="AG215" s="50">
        <v>1</v>
      </c>
      <c r="AH215" s="70">
        <v>0</v>
      </c>
      <c r="AI215" s="16">
        <f t="shared" ref="AI215:AI278" si="68">A215</f>
        <v>20075</v>
      </c>
      <c r="AJ215" s="16">
        <f t="shared" ref="AJ215:AJ278" si="69">B215</f>
        <v>10104</v>
      </c>
      <c r="AK215" s="16">
        <f t="shared" ref="AK215:AK278" si="70">D215</f>
        <v>39</v>
      </c>
      <c r="AL215" s="16" t="str">
        <f t="shared" ref="AL215:AL278" si="71">C215</f>
        <v>顽皮炸弹</v>
      </c>
      <c r="AM215" s="16">
        <f t="shared" ref="AM215:AM278" si="72">U215*AD215*AG215*AF215</f>
        <v>1452</v>
      </c>
      <c r="AN215" s="16">
        <f t="shared" ref="AN215:AN278" si="73">J215*AF215</f>
        <v>577</v>
      </c>
      <c r="AO215" s="16">
        <f t="shared" si="63"/>
        <v>875</v>
      </c>
      <c r="AP215" s="16">
        <f t="shared" ref="AP215:AP278" si="74">J215+AO215</f>
        <v>1452</v>
      </c>
      <c r="AQ215" s="16">
        <f t="shared" ref="AQ215:AQ278" si="75">K215*AF215</f>
        <v>995</v>
      </c>
      <c r="AR215" s="16">
        <f t="shared" ref="AR215:AR278" si="76">ROUNDUP(L215*IF(AF215&gt;1,1.5,1),0)</f>
        <v>138</v>
      </c>
      <c r="AS215" s="16"/>
      <c r="AT215" s="16">
        <v>55.8</v>
      </c>
      <c r="AU215" s="16">
        <v>55.8</v>
      </c>
      <c r="AV215" s="16">
        <v>40.4</v>
      </c>
      <c r="AW215" s="16"/>
    </row>
    <row r="216" spans="1:49">
      <c r="A216" s="62">
        <f>'表格编辑 '!A249</f>
        <v>20076</v>
      </c>
      <c r="B216" s="62">
        <f>'表格编辑 '!B249</f>
        <v>10015</v>
      </c>
      <c r="C216" s="62" t="str">
        <f>VLOOKUP(B216,映射!A:B,2,FALSE)</f>
        <v>恶梦鼠</v>
      </c>
      <c r="D216" s="62">
        <f>'表格编辑 '!E249</f>
        <v>39</v>
      </c>
      <c r="E216" s="62">
        <f>ROUNDUP((VLOOKUP(B216,Sheet1!U:AA,3,FALSE)-2)*(0.042*(D216-1)+0.2)+0.4,0)</f>
        <v>4</v>
      </c>
      <c r="F216" s="62">
        <f>ROUNDUP((VLOOKUP(B216,Sheet1!U:AA,4,FALSE)-2)*(0.042*(D216-1)+0.2)+0.4,0)</f>
        <v>12</v>
      </c>
      <c r="G216" s="62">
        <f>ROUNDUP((VLOOKUP(B216,Sheet1!U:AA,5,FALSE)-2)*(0.042*(D216-1)+0.2)+0.4,0)</f>
        <v>30</v>
      </c>
      <c r="H216" s="62">
        <f>ROUNDUP((VLOOKUP(B216,Sheet1!U:AA,6,FALSE)-2)*(0.042*(D216-1)+0.2)+0.4,0)</f>
        <v>57</v>
      </c>
      <c r="I216" s="62">
        <f>ROUNDUP((VLOOKUP(B216,Sheet1!U:AA,7,FALSE)-2)*(0.042*(D216-1)+0.2)+0.4,0)</f>
        <v>64</v>
      </c>
      <c r="J216" s="62">
        <f>E216*8+F216*2+G216*3+H216*3+I216*1+VLOOKUP(B216,Sheet1!AU:AZ,2,FALSE)</f>
        <v>389</v>
      </c>
      <c r="K216" s="62">
        <f>E216*1+F216*2+G216*2+H216*2+I216*10+VLOOKUP(B216,Sheet1!AU:AZ,3,FALSE)</f>
        <v>898</v>
      </c>
      <c r="L216" s="62">
        <f>E216*0.1+F216*2+G216*0.2+H216*0.26+I216*0.1+VLOOKUP(B216,Sheet1!AU:AZ,4,FALSE)</f>
        <v>59.62</v>
      </c>
      <c r="M216" s="62">
        <f>E216*0.1+F216*0.2+G216*2+H216*0.2+I216*0.1+VLOOKUP(B216,Sheet1!AU:AZ,5,FALSE)</f>
        <v>98.6</v>
      </c>
      <c r="N216" s="62">
        <f>E216*0.1+F216*0.2+G216*0.2+H216*2+I216*0.1+VLOOKUP(B216,Sheet1!AU:AZ,6,FALSE)</f>
        <v>185.2</v>
      </c>
      <c r="O216" s="62">
        <f t="shared" si="64"/>
        <v>49.1</v>
      </c>
      <c r="P216" s="62">
        <f t="shared" si="65"/>
        <v>4</v>
      </c>
      <c r="R216" s="9">
        <f t="shared" ref="R216:R279" si="77">D216</f>
        <v>39</v>
      </c>
      <c r="S216" s="9">
        <f t="shared" si="66"/>
        <v>252.24</v>
      </c>
      <c r="T216" s="9">
        <f t="shared" si="67"/>
        <v>46.8</v>
      </c>
      <c r="U216" s="66">
        <f t="shared" ref="U216:U279" si="78">ROUND((S216^2*3)/(S216+M216*3),0)</f>
        <v>348</v>
      </c>
      <c r="V216" s="9">
        <f t="shared" ref="V216:V279" si="79">U216*1.2</f>
        <v>417.6</v>
      </c>
      <c r="W216" s="67">
        <f t="shared" ref="W216:W279" si="80">ROUNDUP((L216^2*3)/(L216+T216*3),0)</f>
        <v>54</v>
      </c>
      <c r="Y216" s="69">
        <f>VLOOKUP(D216,Sheet2!P:Q,2,FALSE)</f>
        <v>60</v>
      </c>
      <c r="AB216" s="4" t="str">
        <f>IF('表格编辑 '!D249="monster","普通","BOSS")</f>
        <v>普通</v>
      </c>
      <c r="AD216" s="50">
        <f>VLOOKUP(D216,映射!AK:AL,2,FALSE)</f>
        <v>4</v>
      </c>
      <c r="AE216" s="50" t="s">
        <v>21</v>
      </c>
      <c r="AF216" s="4">
        <f>VLOOKUP(AE216,映射!AN:AO,2,FALSE)</f>
        <v>1</v>
      </c>
      <c r="AG216" s="50">
        <v>1</v>
      </c>
      <c r="AH216" s="70">
        <v>0</v>
      </c>
      <c r="AI216" s="16">
        <f t="shared" si="68"/>
        <v>20076</v>
      </c>
      <c r="AJ216" s="16">
        <f t="shared" si="69"/>
        <v>10015</v>
      </c>
      <c r="AK216" s="16">
        <f t="shared" si="70"/>
        <v>39</v>
      </c>
      <c r="AL216" s="16" t="str">
        <f t="shared" si="71"/>
        <v>恶梦鼠</v>
      </c>
      <c r="AM216" s="16">
        <f t="shared" si="72"/>
        <v>1392</v>
      </c>
      <c r="AN216" s="16">
        <f t="shared" si="73"/>
        <v>389</v>
      </c>
      <c r="AO216" s="16">
        <f t="shared" ref="AO216:AO279" si="81">AM216-AN216</f>
        <v>1003</v>
      </c>
      <c r="AP216" s="16">
        <f t="shared" si="74"/>
        <v>1392</v>
      </c>
      <c r="AQ216" s="16">
        <f t="shared" si="75"/>
        <v>898</v>
      </c>
      <c r="AR216" s="16">
        <f t="shared" si="76"/>
        <v>60</v>
      </c>
      <c r="AS216" s="16"/>
      <c r="AT216" s="16">
        <v>73.1</v>
      </c>
      <c r="AU216" s="16">
        <v>112.7</v>
      </c>
      <c r="AV216" s="16">
        <v>22.5</v>
      </c>
      <c r="AW216" s="16"/>
    </row>
    <row r="217" spans="1:49">
      <c r="A217" s="62">
        <f>'表格编辑 '!A250</f>
        <v>20077</v>
      </c>
      <c r="B217" s="62">
        <f>'表格编辑 '!B250</f>
        <v>10085</v>
      </c>
      <c r="C217" s="62" t="str">
        <f>VLOOKUP(B217,映射!A:B,2,FALSE)</f>
        <v>妖花</v>
      </c>
      <c r="D217" s="62">
        <f>'表格编辑 '!E250</f>
        <v>39</v>
      </c>
      <c r="E217" s="62">
        <f>ROUNDUP((VLOOKUP(B217,Sheet1!U:AA,3,FALSE)-2)*(0.042*(D217-1)+0.2)+0.4,0)</f>
        <v>46</v>
      </c>
      <c r="F217" s="62">
        <f>ROUNDUP((VLOOKUP(B217,Sheet1!U:AA,4,FALSE)-2)*(0.042*(D217-1)+0.2)+0.4,0)</f>
        <v>19</v>
      </c>
      <c r="G217" s="62">
        <f>ROUNDUP((VLOOKUP(B217,Sheet1!U:AA,5,FALSE)-2)*(0.042*(D217-1)+0.2)+0.4,0)</f>
        <v>19</v>
      </c>
      <c r="H217" s="62">
        <f>ROUNDUP((VLOOKUP(B217,Sheet1!U:AA,6,FALSE)-2)*(0.042*(D217-1)+0.2)+0.4,0)</f>
        <v>31</v>
      </c>
      <c r="I217" s="62">
        <f>ROUNDUP((VLOOKUP(B217,Sheet1!U:AA,7,FALSE)-2)*(0.042*(D217-1)+0.2)+0.4,0)</f>
        <v>60</v>
      </c>
      <c r="J217" s="62">
        <f>E217*8+F217*2+G217*3+H217*3+I217*1+VLOOKUP(B217,Sheet1!AU:AZ,2,FALSE)</f>
        <v>636</v>
      </c>
      <c r="K217" s="62">
        <f>E217*1+F217*2+G217*2+H217*2+I217*10+VLOOKUP(B217,Sheet1!AU:AZ,3,FALSE)</f>
        <v>804</v>
      </c>
      <c r="L217" s="62">
        <f>E217*0.1+F217*2+G217*0.2+H217*0.26+I217*0.1+VLOOKUP(B217,Sheet1!AU:AZ,4,FALSE)</f>
        <v>80.46</v>
      </c>
      <c r="M217" s="62">
        <f>E217*0.1+F217*0.2+G217*2+H217*0.2+I217*0.1+VLOOKUP(B217,Sheet1!AU:AZ,5,FALSE)</f>
        <v>78.6</v>
      </c>
      <c r="N217" s="62">
        <f>E217*0.1+F217*0.2+G217*0.2+H217*2+I217*0.1+VLOOKUP(B217,Sheet1!AU:AZ,6,FALSE)</f>
        <v>100.2</v>
      </c>
      <c r="O217" s="62">
        <f t="shared" si="64"/>
        <v>33</v>
      </c>
      <c r="P217" s="62">
        <f t="shared" si="65"/>
        <v>33.2</v>
      </c>
      <c r="R217" s="9">
        <f t="shared" si="77"/>
        <v>39</v>
      </c>
      <c r="S217" s="9">
        <f t="shared" si="66"/>
        <v>252.24</v>
      </c>
      <c r="T217" s="9">
        <f t="shared" si="67"/>
        <v>46.8</v>
      </c>
      <c r="U217" s="66">
        <f t="shared" si="78"/>
        <v>391</v>
      </c>
      <c r="V217" s="9">
        <f t="shared" si="79"/>
        <v>469.2</v>
      </c>
      <c r="W217" s="67">
        <f t="shared" si="80"/>
        <v>88</v>
      </c>
      <c r="Y217" s="69">
        <f>VLOOKUP(D217,Sheet2!P:Q,2,FALSE)</f>
        <v>60</v>
      </c>
      <c r="AB217" s="4" t="str">
        <f>IF('表格编辑 '!D250="monster","普通","BOSS")</f>
        <v>普通</v>
      </c>
      <c r="AD217" s="50">
        <f>VLOOKUP(D217,映射!AK:AL,2,FALSE)</f>
        <v>4</v>
      </c>
      <c r="AE217" s="50" t="s">
        <v>21</v>
      </c>
      <c r="AF217" s="4">
        <f>VLOOKUP(AE217,映射!AN:AO,2,FALSE)</f>
        <v>1</v>
      </c>
      <c r="AG217" s="50">
        <v>1</v>
      </c>
      <c r="AH217" s="70">
        <v>0</v>
      </c>
      <c r="AI217" s="16">
        <f t="shared" si="68"/>
        <v>20077</v>
      </c>
      <c r="AJ217" s="16">
        <f t="shared" si="69"/>
        <v>10085</v>
      </c>
      <c r="AK217" s="16">
        <f t="shared" si="70"/>
        <v>39</v>
      </c>
      <c r="AL217" s="16" t="str">
        <f t="shared" si="71"/>
        <v>妖花</v>
      </c>
      <c r="AM217" s="16">
        <f t="shared" si="72"/>
        <v>1564</v>
      </c>
      <c r="AN217" s="16">
        <f t="shared" si="73"/>
        <v>636</v>
      </c>
      <c r="AO217" s="16">
        <f t="shared" si="81"/>
        <v>928</v>
      </c>
      <c r="AP217" s="16">
        <f t="shared" si="74"/>
        <v>1564</v>
      </c>
      <c r="AQ217" s="16">
        <f t="shared" si="75"/>
        <v>804</v>
      </c>
      <c r="AR217" s="16">
        <f t="shared" si="76"/>
        <v>81</v>
      </c>
      <c r="AS217" s="16"/>
      <c r="AT217" s="16">
        <v>49.2</v>
      </c>
      <c r="AU217" s="16">
        <v>67.2</v>
      </c>
      <c r="AV217" s="16">
        <v>27.6</v>
      </c>
      <c r="AW217" s="16"/>
    </row>
    <row r="218" spans="1:49">
      <c r="A218" s="62">
        <f>'表格编辑 '!A251</f>
        <v>20078</v>
      </c>
      <c r="B218" s="62">
        <f>'表格编辑 '!B251</f>
        <v>10115</v>
      </c>
      <c r="C218" s="62" t="str">
        <f>VLOOKUP(B218,映射!A:B,2,FALSE)</f>
        <v>火焰之刃</v>
      </c>
      <c r="D218" s="62">
        <f>'表格编辑 '!E251</f>
        <v>39</v>
      </c>
      <c r="E218" s="62">
        <f>ROUNDUP((VLOOKUP(B218,Sheet1!U:AA,3,FALSE)-2)*(0.042*(D218-1)+0.2)+0.4,0)</f>
        <v>24</v>
      </c>
      <c r="F218" s="62">
        <f>ROUNDUP((VLOOKUP(B218,Sheet1!U:AA,4,FALSE)-2)*(0.042*(D218-1)+0.2)+0.4,0)</f>
        <v>73</v>
      </c>
      <c r="G218" s="62">
        <f>ROUNDUP((VLOOKUP(B218,Sheet1!U:AA,5,FALSE)-2)*(0.042*(D218-1)+0.2)+0.4,0)</f>
        <v>48</v>
      </c>
      <c r="H218" s="62">
        <f>ROUNDUP((VLOOKUP(B218,Sheet1!U:AA,6,FALSE)-2)*(0.042*(D218-1)+0.2)+0.4,0)</f>
        <v>31</v>
      </c>
      <c r="I218" s="62">
        <f>ROUNDUP((VLOOKUP(B218,Sheet1!U:AA,7,FALSE)-2)*(0.042*(D218-1)+0.2)+0.4,0)</f>
        <v>62</v>
      </c>
      <c r="J218" s="62">
        <f>E218*8+F218*2+G218*3+H218*3+I218*1+VLOOKUP(B218,Sheet1!AU:AZ,2,FALSE)</f>
        <v>672</v>
      </c>
      <c r="K218" s="62">
        <f>E218*1+F218*2+G218*2+H218*2+I218*10+VLOOKUP(B218,Sheet1!AU:AZ,3,FALSE)</f>
        <v>1011</v>
      </c>
      <c r="L218" s="62">
        <f>E218*0.1+F218*2+G218*0.2+H218*0.26+I218*0.1+VLOOKUP(B218,Sheet1!AU:AZ,4,FALSE)</f>
        <v>220.26</v>
      </c>
      <c r="M218" s="62">
        <f>E218*0.1+F218*0.2+G218*2+H218*0.2+I218*0.1+VLOOKUP(B218,Sheet1!AU:AZ,5,FALSE)</f>
        <v>157.4</v>
      </c>
      <c r="N218" s="62">
        <f>E218*0.1+F218*0.2+G218*0.2+H218*2+I218*0.1+VLOOKUP(B218,Sheet1!AU:AZ,6,FALSE)</f>
        <v>121.8</v>
      </c>
      <c r="O218" s="62">
        <f t="shared" si="64"/>
        <v>41.6</v>
      </c>
      <c r="P218" s="62">
        <f t="shared" si="65"/>
        <v>7.1</v>
      </c>
      <c r="R218" s="9">
        <f t="shared" si="77"/>
        <v>39</v>
      </c>
      <c r="S218" s="9">
        <f t="shared" si="66"/>
        <v>252.24</v>
      </c>
      <c r="T218" s="9">
        <f t="shared" si="67"/>
        <v>46.8</v>
      </c>
      <c r="U218" s="66">
        <f t="shared" si="78"/>
        <v>263</v>
      </c>
      <c r="V218" s="9">
        <f t="shared" si="79"/>
        <v>315.6</v>
      </c>
      <c r="W218" s="67">
        <f t="shared" si="80"/>
        <v>404</v>
      </c>
      <c r="Y218" s="69">
        <f>VLOOKUP(D218,Sheet2!P:Q,2,FALSE)</f>
        <v>60</v>
      </c>
      <c r="AB218" s="4" t="str">
        <f>IF('表格编辑 '!D251="monster","普通","BOSS")</f>
        <v>普通</v>
      </c>
      <c r="AD218" s="50">
        <f>VLOOKUP(D218,映射!AK:AL,2,FALSE)</f>
        <v>4</v>
      </c>
      <c r="AE218" s="50" t="s">
        <v>21</v>
      </c>
      <c r="AF218" s="4">
        <f>VLOOKUP(AE218,映射!AN:AO,2,FALSE)</f>
        <v>1</v>
      </c>
      <c r="AG218" s="50">
        <v>1</v>
      </c>
      <c r="AH218" s="70">
        <v>0</v>
      </c>
      <c r="AI218" s="16">
        <f t="shared" si="68"/>
        <v>20078</v>
      </c>
      <c r="AJ218" s="16">
        <f t="shared" si="69"/>
        <v>10115</v>
      </c>
      <c r="AK218" s="16">
        <f t="shared" si="70"/>
        <v>39</v>
      </c>
      <c r="AL218" s="16" t="str">
        <f t="shared" si="71"/>
        <v>火焰之刃</v>
      </c>
      <c r="AM218" s="16">
        <f t="shared" si="72"/>
        <v>1052</v>
      </c>
      <c r="AN218" s="16">
        <f t="shared" si="73"/>
        <v>672</v>
      </c>
      <c r="AO218" s="16">
        <f t="shared" si="81"/>
        <v>380</v>
      </c>
      <c r="AP218" s="16">
        <f t="shared" si="74"/>
        <v>1052</v>
      </c>
      <c r="AQ218" s="16">
        <f t="shared" si="75"/>
        <v>1011</v>
      </c>
      <c r="AR218" s="16">
        <f t="shared" si="76"/>
        <v>221</v>
      </c>
      <c r="AS218" s="16"/>
      <c r="AT218" s="16">
        <v>100.1</v>
      </c>
      <c r="AU218" s="16">
        <v>56.9</v>
      </c>
      <c r="AV218" s="16">
        <v>32.1</v>
      </c>
      <c r="AW218" s="16"/>
    </row>
    <row r="219" spans="1:49">
      <c r="A219" s="62">
        <f>'表格编辑 '!A252</f>
        <v>20079</v>
      </c>
      <c r="B219" s="62">
        <f>'表格编辑 '!B252</f>
        <v>10085</v>
      </c>
      <c r="C219" s="62" t="str">
        <f>VLOOKUP(B219,映射!A:B,2,FALSE)</f>
        <v>妖花</v>
      </c>
      <c r="D219" s="62">
        <f>'表格编辑 '!E252</f>
        <v>39</v>
      </c>
      <c r="E219" s="62">
        <f>ROUNDUP((VLOOKUP(B219,Sheet1!U:AA,3,FALSE)-2)*(0.042*(D219-1)+0.2)+0.4,0)</f>
        <v>46</v>
      </c>
      <c r="F219" s="62">
        <f>ROUNDUP((VLOOKUP(B219,Sheet1!U:AA,4,FALSE)-2)*(0.042*(D219-1)+0.2)+0.4,0)</f>
        <v>19</v>
      </c>
      <c r="G219" s="62">
        <f>ROUNDUP((VLOOKUP(B219,Sheet1!U:AA,5,FALSE)-2)*(0.042*(D219-1)+0.2)+0.4,0)</f>
        <v>19</v>
      </c>
      <c r="H219" s="62">
        <f>ROUNDUP((VLOOKUP(B219,Sheet1!U:AA,6,FALSE)-2)*(0.042*(D219-1)+0.2)+0.4,0)</f>
        <v>31</v>
      </c>
      <c r="I219" s="62">
        <f>ROUNDUP((VLOOKUP(B219,Sheet1!U:AA,7,FALSE)-2)*(0.042*(D219-1)+0.2)+0.4,0)</f>
        <v>60</v>
      </c>
      <c r="J219" s="62">
        <f>E219*8+F219*2+G219*3+H219*3+I219*1+VLOOKUP(B219,Sheet1!AU:AZ,2,FALSE)</f>
        <v>636</v>
      </c>
      <c r="K219" s="62">
        <f>E219*1+F219*2+G219*2+H219*2+I219*10+VLOOKUP(B219,Sheet1!AU:AZ,3,FALSE)</f>
        <v>804</v>
      </c>
      <c r="L219" s="62">
        <f>E219*0.1+F219*2+G219*0.2+H219*0.26+I219*0.1+VLOOKUP(B219,Sheet1!AU:AZ,4,FALSE)</f>
        <v>80.46</v>
      </c>
      <c r="M219" s="62">
        <f>E219*0.1+F219*0.2+G219*2+H219*0.2+I219*0.1+VLOOKUP(B219,Sheet1!AU:AZ,5,FALSE)</f>
        <v>78.6</v>
      </c>
      <c r="N219" s="62">
        <f>E219*0.1+F219*0.2+G219*0.2+H219*2+I219*0.1+VLOOKUP(B219,Sheet1!AU:AZ,6,FALSE)</f>
        <v>100.2</v>
      </c>
      <c r="O219" s="62">
        <f t="shared" si="64"/>
        <v>33</v>
      </c>
      <c r="P219" s="62">
        <f t="shared" si="65"/>
        <v>33.2</v>
      </c>
      <c r="R219" s="9">
        <f t="shared" si="77"/>
        <v>39</v>
      </c>
      <c r="S219" s="9">
        <f t="shared" si="66"/>
        <v>252.24</v>
      </c>
      <c r="T219" s="9">
        <f t="shared" si="67"/>
        <v>46.8</v>
      </c>
      <c r="U219" s="66">
        <f t="shared" si="78"/>
        <v>391</v>
      </c>
      <c r="V219" s="9">
        <f t="shared" si="79"/>
        <v>469.2</v>
      </c>
      <c r="W219" s="67">
        <f t="shared" si="80"/>
        <v>88</v>
      </c>
      <c r="Y219" s="69">
        <f>VLOOKUP(D219,Sheet2!P:Q,2,FALSE)</f>
        <v>60</v>
      </c>
      <c r="AB219" s="4" t="str">
        <f>IF('表格编辑 '!D252="monster","普通","BOSS")</f>
        <v>普通</v>
      </c>
      <c r="AD219" s="50">
        <f>VLOOKUP(D219,映射!AK:AL,2,FALSE)</f>
        <v>4</v>
      </c>
      <c r="AE219" s="50" t="s">
        <v>21</v>
      </c>
      <c r="AF219" s="4">
        <f>VLOOKUP(AE219,映射!AN:AO,2,FALSE)</f>
        <v>1</v>
      </c>
      <c r="AG219" s="50">
        <v>1</v>
      </c>
      <c r="AH219" s="70">
        <v>0</v>
      </c>
      <c r="AI219" s="16">
        <f t="shared" si="68"/>
        <v>20079</v>
      </c>
      <c r="AJ219" s="16">
        <f t="shared" si="69"/>
        <v>10085</v>
      </c>
      <c r="AK219" s="16">
        <f t="shared" si="70"/>
        <v>39</v>
      </c>
      <c r="AL219" s="16" t="str">
        <f t="shared" si="71"/>
        <v>妖花</v>
      </c>
      <c r="AM219" s="16">
        <f t="shared" si="72"/>
        <v>1564</v>
      </c>
      <c r="AN219" s="16">
        <f t="shared" si="73"/>
        <v>636</v>
      </c>
      <c r="AO219" s="16">
        <f t="shared" si="81"/>
        <v>928</v>
      </c>
      <c r="AP219" s="16">
        <f t="shared" si="74"/>
        <v>1564</v>
      </c>
      <c r="AQ219" s="16">
        <f t="shared" si="75"/>
        <v>804</v>
      </c>
      <c r="AR219" s="16">
        <f t="shared" si="76"/>
        <v>81</v>
      </c>
      <c r="AS219" s="16"/>
      <c r="AT219" s="16">
        <v>49.2</v>
      </c>
      <c r="AU219" s="16">
        <v>67.2</v>
      </c>
      <c r="AV219" s="16">
        <v>27.6</v>
      </c>
      <c r="AW219" s="16"/>
    </row>
    <row r="220" spans="1:49">
      <c r="A220" s="62">
        <f>'表格编辑 '!A253</f>
        <v>20080</v>
      </c>
      <c r="B220" s="62">
        <f>'表格编辑 '!B253</f>
        <v>10077</v>
      </c>
      <c r="C220" s="62" t="str">
        <f>VLOOKUP(B220,映射!A:B,2,FALSE)</f>
        <v>树精</v>
      </c>
      <c r="D220" s="62">
        <f>'表格编辑 '!E253</f>
        <v>39</v>
      </c>
      <c r="E220" s="62">
        <f>ROUNDUP((VLOOKUP(B220,Sheet1!U:AA,3,FALSE)-2)*(0.042*(D220-1)+0.2)+0.4,0)</f>
        <v>55</v>
      </c>
      <c r="F220" s="62">
        <f>ROUNDUP((VLOOKUP(B220,Sheet1!U:AA,4,FALSE)-2)*(0.042*(D220-1)+0.2)+0.4,0)</f>
        <v>28</v>
      </c>
      <c r="G220" s="62">
        <f>ROUNDUP((VLOOKUP(B220,Sheet1!U:AA,5,FALSE)-2)*(0.042*(D220-1)+0.2)+0.4,0)</f>
        <v>55</v>
      </c>
      <c r="H220" s="62">
        <f>ROUNDUP((VLOOKUP(B220,Sheet1!U:AA,6,FALSE)-2)*(0.042*(D220-1)+0.2)+0.4,0)</f>
        <v>19</v>
      </c>
      <c r="I220" s="62">
        <f>ROUNDUP((VLOOKUP(B220,Sheet1!U:AA,7,FALSE)-2)*(0.042*(D220-1)+0.2)+0.4,0)</f>
        <v>28</v>
      </c>
      <c r="J220" s="62">
        <f>E220*8+F220*2+G220*3+H220*3+I220*1+VLOOKUP(B220,Sheet1!AU:AZ,2,FALSE)</f>
        <v>766</v>
      </c>
      <c r="K220" s="62">
        <f>E220*1+F220*2+G220*2+H220*2+I220*10+VLOOKUP(B220,Sheet1!AU:AZ,3,FALSE)</f>
        <v>559</v>
      </c>
      <c r="L220" s="62">
        <f>E220*0.1+F220*2+G220*0.2+H220*0.26+I220*0.1+VLOOKUP(B220,Sheet1!AU:AZ,4,FALSE)</f>
        <v>100.24</v>
      </c>
      <c r="M220" s="62">
        <f>E220*0.1+F220*0.2+G220*2+H220*0.2+I220*0.1+VLOOKUP(B220,Sheet1!AU:AZ,5,FALSE)</f>
        <v>147.7</v>
      </c>
      <c r="N220" s="62">
        <f>E220*0.1+F220*0.2+G220*0.2+H220*2+I220*0.1+VLOOKUP(B220,Sheet1!AU:AZ,6,FALSE)</f>
        <v>82.9</v>
      </c>
      <c r="O220" s="62">
        <f t="shared" si="64"/>
        <v>12.2</v>
      </c>
      <c r="P220" s="62">
        <f t="shared" si="65"/>
        <v>36.7</v>
      </c>
      <c r="R220" s="9">
        <f t="shared" si="77"/>
        <v>39</v>
      </c>
      <c r="S220" s="9">
        <f t="shared" si="66"/>
        <v>252.24</v>
      </c>
      <c r="T220" s="9">
        <f t="shared" si="67"/>
        <v>46.8</v>
      </c>
      <c r="U220" s="66">
        <f t="shared" si="78"/>
        <v>275</v>
      </c>
      <c r="V220" s="9">
        <f t="shared" si="79"/>
        <v>330</v>
      </c>
      <c r="W220" s="67">
        <f t="shared" si="80"/>
        <v>126</v>
      </c>
      <c r="Y220" s="69">
        <f>VLOOKUP(D220,Sheet2!P:Q,2,FALSE)</f>
        <v>60</v>
      </c>
      <c r="AB220" s="4" t="str">
        <f>IF('表格编辑 '!D253="monster","普通","BOSS")</f>
        <v>普通</v>
      </c>
      <c r="AD220" s="50">
        <f>VLOOKUP(D220,映射!AK:AL,2,FALSE)</f>
        <v>4</v>
      </c>
      <c r="AE220" s="50" t="s">
        <v>21</v>
      </c>
      <c r="AF220" s="4">
        <f>VLOOKUP(AE220,映射!AN:AO,2,FALSE)</f>
        <v>1</v>
      </c>
      <c r="AG220" s="50">
        <v>1</v>
      </c>
      <c r="AH220" s="70">
        <v>0</v>
      </c>
      <c r="AI220" s="16">
        <f t="shared" si="68"/>
        <v>20080</v>
      </c>
      <c r="AJ220" s="16">
        <f t="shared" si="69"/>
        <v>10077</v>
      </c>
      <c r="AK220" s="16">
        <f t="shared" si="70"/>
        <v>39</v>
      </c>
      <c r="AL220" s="16" t="str">
        <f t="shared" si="71"/>
        <v>树精</v>
      </c>
      <c r="AM220" s="16">
        <f t="shared" si="72"/>
        <v>1100</v>
      </c>
      <c r="AN220" s="16">
        <f t="shared" si="73"/>
        <v>766</v>
      </c>
      <c r="AO220" s="16">
        <f t="shared" si="81"/>
        <v>334</v>
      </c>
      <c r="AP220" s="16">
        <f t="shared" si="74"/>
        <v>1100</v>
      </c>
      <c r="AQ220" s="16">
        <f t="shared" si="75"/>
        <v>559</v>
      </c>
      <c r="AR220" s="16">
        <f t="shared" si="76"/>
        <v>101</v>
      </c>
      <c r="AS220" s="16"/>
      <c r="AT220" s="16">
        <v>106.7</v>
      </c>
      <c r="AU220" s="16">
        <v>52.7</v>
      </c>
      <c r="AV220" s="16">
        <v>9.90000000000001</v>
      </c>
      <c r="AW220" s="16"/>
    </row>
    <row r="221" spans="1:49">
      <c r="A221" s="62">
        <f>'表格编辑 '!A254</f>
        <v>20081</v>
      </c>
      <c r="B221" s="62">
        <f>'表格编辑 '!B254</f>
        <v>10097</v>
      </c>
      <c r="C221" s="62" t="str">
        <f>VLOOKUP(B221,映射!A:B,2,FALSE)</f>
        <v>液态史莱姆</v>
      </c>
      <c r="D221" s="62">
        <f>'表格编辑 '!E254</f>
        <v>39</v>
      </c>
      <c r="E221" s="62">
        <f>ROUNDUP((VLOOKUP(B221,Sheet1!U:AA,3,FALSE)-2)*(0.042*(D221-1)+0.2)+0.4,0)</f>
        <v>85</v>
      </c>
      <c r="F221" s="62">
        <f>ROUNDUP((VLOOKUP(B221,Sheet1!U:AA,4,FALSE)-2)*(0.042*(D221-1)+0.2)+0.4,0)</f>
        <v>40</v>
      </c>
      <c r="G221" s="62">
        <f>ROUNDUP((VLOOKUP(B221,Sheet1!U:AA,5,FALSE)-2)*(0.042*(D221-1)+0.2)+0.4,0)</f>
        <v>24</v>
      </c>
      <c r="H221" s="62">
        <f>ROUNDUP((VLOOKUP(B221,Sheet1!U:AA,6,FALSE)-2)*(0.042*(D221-1)+0.2)+0.4,0)</f>
        <v>6</v>
      </c>
      <c r="I221" s="62">
        <f>ROUNDUP((VLOOKUP(B221,Sheet1!U:AA,7,FALSE)-2)*(0.042*(D221-1)+0.2)+0.4,0)</f>
        <v>19</v>
      </c>
      <c r="J221" s="62">
        <f>E221*8+F221*2+G221*3+H221*3+I221*1+VLOOKUP(B221,Sheet1!AU:AZ,2,FALSE)</f>
        <v>889</v>
      </c>
      <c r="K221" s="62">
        <f>E221*1+F221*2+G221*2+H221*2+I221*10+VLOOKUP(B221,Sheet1!AU:AZ,3,FALSE)</f>
        <v>435</v>
      </c>
      <c r="L221" s="62">
        <f>E221*0.1+F221*2+G221*0.2+H221*0.26+I221*0.1+VLOOKUP(B221,Sheet1!AU:AZ,4,FALSE)</f>
        <v>116.76</v>
      </c>
      <c r="M221" s="62">
        <f>E221*0.1+F221*0.2+G221*2+H221*0.2+I221*0.1+VLOOKUP(B221,Sheet1!AU:AZ,5,FALSE)</f>
        <v>87.6</v>
      </c>
      <c r="N221" s="62">
        <f>E221*0.1+F221*0.2+G221*0.2+H221*2+I221*0.1+VLOOKUP(B221,Sheet1!AU:AZ,6,FALSE)</f>
        <v>55.2</v>
      </c>
      <c r="O221" s="62">
        <f t="shared" si="64"/>
        <v>-10.1</v>
      </c>
      <c r="P221" s="62">
        <f t="shared" si="65"/>
        <v>60.9</v>
      </c>
      <c r="R221" s="9">
        <f t="shared" si="77"/>
        <v>39</v>
      </c>
      <c r="S221" s="9">
        <f t="shared" si="66"/>
        <v>252.24</v>
      </c>
      <c r="T221" s="9">
        <f t="shared" si="67"/>
        <v>46.8</v>
      </c>
      <c r="U221" s="66">
        <f t="shared" si="78"/>
        <v>371</v>
      </c>
      <c r="V221" s="9">
        <f t="shared" si="79"/>
        <v>445.2</v>
      </c>
      <c r="W221" s="67">
        <f t="shared" si="80"/>
        <v>160</v>
      </c>
      <c r="Y221" s="69">
        <f>VLOOKUP(D221,Sheet2!P:Q,2,FALSE)</f>
        <v>60</v>
      </c>
      <c r="AB221" s="4" t="str">
        <f>IF('表格编辑 '!D254="monster","普通","BOSS")</f>
        <v>普通</v>
      </c>
      <c r="AD221" s="50">
        <f>VLOOKUP(D221,映射!AK:AL,2,FALSE)</f>
        <v>4</v>
      </c>
      <c r="AE221" s="50" t="s">
        <v>21</v>
      </c>
      <c r="AF221" s="4">
        <f>VLOOKUP(AE221,映射!AN:AO,2,FALSE)</f>
        <v>1</v>
      </c>
      <c r="AG221" s="50">
        <v>1</v>
      </c>
      <c r="AH221" s="70">
        <v>0</v>
      </c>
      <c r="AI221" s="16">
        <f t="shared" si="68"/>
        <v>20081</v>
      </c>
      <c r="AJ221" s="16">
        <f t="shared" si="69"/>
        <v>10097</v>
      </c>
      <c r="AK221" s="16">
        <f t="shared" si="70"/>
        <v>39</v>
      </c>
      <c r="AL221" s="16" t="str">
        <f t="shared" si="71"/>
        <v>液态史莱姆</v>
      </c>
      <c r="AM221" s="16">
        <f t="shared" si="72"/>
        <v>1484</v>
      </c>
      <c r="AN221" s="16">
        <f t="shared" si="73"/>
        <v>889</v>
      </c>
      <c r="AO221" s="16">
        <f t="shared" si="81"/>
        <v>595</v>
      </c>
      <c r="AP221" s="16">
        <f t="shared" si="74"/>
        <v>1484</v>
      </c>
      <c r="AQ221" s="16">
        <f t="shared" si="75"/>
        <v>435</v>
      </c>
      <c r="AR221" s="16">
        <f t="shared" si="76"/>
        <v>117</v>
      </c>
      <c r="AS221" s="16"/>
      <c r="AT221" s="16">
        <v>56.5</v>
      </c>
      <c r="AU221" s="16">
        <v>29.5</v>
      </c>
      <c r="AV221" s="16">
        <v>-8.4</v>
      </c>
      <c r="AW221" s="16"/>
    </row>
    <row r="222" spans="1:49">
      <c r="A222" s="62">
        <f>'表格编辑 '!A255</f>
        <v>20082</v>
      </c>
      <c r="B222" s="62">
        <f>'表格编辑 '!B255</f>
        <v>10155</v>
      </c>
      <c r="C222" s="62" t="str">
        <f>VLOOKUP(B222,映射!A:B,2,FALSE)</f>
        <v>蜥蜴团</v>
      </c>
      <c r="D222" s="62">
        <f>'表格编辑 '!E255</f>
        <v>39</v>
      </c>
      <c r="E222" s="62">
        <f>ROUNDUP((VLOOKUP(B222,Sheet1!U:AA,3,FALSE)-2)*(0.042*(D222-1)+0.2)+0.4,0)</f>
        <v>46</v>
      </c>
      <c r="F222" s="62">
        <f>ROUNDUP((VLOOKUP(B222,Sheet1!U:AA,4,FALSE)-2)*(0.042*(D222-1)+0.2)+0.4,0)</f>
        <v>44</v>
      </c>
      <c r="G222" s="62">
        <f>ROUNDUP((VLOOKUP(B222,Sheet1!U:AA,5,FALSE)-2)*(0.042*(D222-1)+0.2)+0.4,0)</f>
        <v>51</v>
      </c>
      <c r="H222" s="62">
        <f>ROUNDUP((VLOOKUP(B222,Sheet1!U:AA,6,FALSE)-2)*(0.042*(D222-1)+0.2)+0.4,0)</f>
        <v>40</v>
      </c>
      <c r="I222" s="62">
        <f>ROUNDUP((VLOOKUP(B222,Sheet1!U:AA,7,FALSE)-2)*(0.042*(D222-1)+0.2)+0.4,0)</f>
        <v>12</v>
      </c>
      <c r="J222" s="62">
        <f>E222*8+F222*2+G222*3+H222*3+I222*1+VLOOKUP(B222,Sheet1!AU:AZ,2,FALSE)</f>
        <v>761</v>
      </c>
      <c r="K222" s="62">
        <f>E222*1+F222*2+G222*2+H222*2+I222*10+VLOOKUP(B222,Sheet1!AU:AZ,3,FALSE)</f>
        <v>456</v>
      </c>
      <c r="L222" s="62">
        <f>E222*0.1+F222*2+G222*0.2+H222*0.26+I222*0.1+VLOOKUP(B222,Sheet1!AU:AZ,4,FALSE)</f>
        <v>134.4</v>
      </c>
      <c r="M222" s="62">
        <f>E222*0.1+F222*0.2+G222*2+H222*0.2+I222*0.1+VLOOKUP(B222,Sheet1!AU:AZ,5,FALSE)</f>
        <v>144.6</v>
      </c>
      <c r="N222" s="62">
        <f>E222*0.1+F222*0.2+G222*0.2+H222*2+I222*0.1+VLOOKUP(B222,Sheet1!AU:AZ,6,FALSE)</f>
        <v>124.8</v>
      </c>
      <c r="O222" s="62">
        <f t="shared" si="64"/>
        <v>-2.4</v>
      </c>
      <c r="P222" s="62">
        <f t="shared" si="65"/>
        <v>34.1</v>
      </c>
      <c r="R222" s="9">
        <f t="shared" si="77"/>
        <v>39</v>
      </c>
      <c r="S222" s="9">
        <f t="shared" si="66"/>
        <v>252.24</v>
      </c>
      <c r="T222" s="9">
        <f t="shared" si="67"/>
        <v>46.8</v>
      </c>
      <c r="U222" s="66">
        <f t="shared" si="78"/>
        <v>278</v>
      </c>
      <c r="V222" s="9">
        <f t="shared" si="79"/>
        <v>333.6</v>
      </c>
      <c r="W222" s="67">
        <f t="shared" si="80"/>
        <v>198</v>
      </c>
      <c r="Y222" s="69">
        <f>VLOOKUP(D222,Sheet2!P:Q,2,FALSE)</f>
        <v>60</v>
      </c>
      <c r="AB222" s="4" t="str">
        <f>IF('表格编辑 '!D255="monster","普通","BOSS")</f>
        <v>普通</v>
      </c>
      <c r="AD222" s="50">
        <f>VLOOKUP(D222,映射!AK:AL,2,FALSE)</f>
        <v>4</v>
      </c>
      <c r="AE222" s="50" t="s">
        <v>21</v>
      </c>
      <c r="AF222" s="4">
        <f>VLOOKUP(AE222,映射!AN:AO,2,FALSE)</f>
        <v>1</v>
      </c>
      <c r="AG222" s="50">
        <v>1</v>
      </c>
      <c r="AH222" s="70">
        <v>0</v>
      </c>
      <c r="AI222" s="16">
        <f t="shared" si="68"/>
        <v>20082</v>
      </c>
      <c r="AJ222" s="16">
        <f t="shared" si="69"/>
        <v>10155</v>
      </c>
      <c r="AK222" s="16">
        <f t="shared" si="70"/>
        <v>39</v>
      </c>
      <c r="AL222" s="16" t="str">
        <f t="shared" si="71"/>
        <v>蜥蜴团</v>
      </c>
      <c r="AM222" s="16">
        <f t="shared" si="72"/>
        <v>1112</v>
      </c>
      <c r="AN222" s="16">
        <f t="shared" si="73"/>
        <v>761</v>
      </c>
      <c r="AO222" s="16">
        <f t="shared" si="81"/>
        <v>351</v>
      </c>
      <c r="AP222" s="16">
        <f t="shared" si="74"/>
        <v>1112</v>
      </c>
      <c r="AQ222" s="16">
        <f t="shared" si="75"/>
        <v>456</v>
      </c>
      <c r="AR222" s="16">
        <f t="shared" si="76"/>
        <v>135</v>
      </c>
      <c r="AS222" s="16"/>
      <c r="AT222" s="16">
        <v>105</v>
      </c>
      <c r="AU222" s="16">
        <v>88.8</v>
      </c>
      <c r="AV222" s="16">
        <v>-1.9</v>
      </c>
      <c r="AW222" s="16"/>
    </row>
    <row r="223" spans="1:49">
      <c r="A223" s="62">
        <f>'表格编辑 '!A256</f>
        <v>20083</v>
      </c>
      <c r="B223" s="62">
        <f>'表格编辑 '!B256</f>
        <v>10061</v>
      </c>
      <c r="C223" s="62" t="str">
        <f>VLOOKUP(B223,映射!A:B,2,FALSE)</f>
        <v>黄蝎</v>
      </c>
      <c r="D223" s="62">
        <f>'表格编辑 '!E256</f>
        <v>39</v>
      </c>
      <c r="E223" s="62">
        <f>ROUNDUP((VLOOKUP(B223,Sheet1!U:AA,3,FALSE)-2)*(0.042*(D223-1)+0.2)+0.4,0)</f>
        <v>33</v>
      </c>
      <c r="F223" s="62">
        <f>ROUNDUP((VLOOKUP(B223,Sheet1!U:AA,4,FALSE)-2)*(0.042*(D223-1)+0.2)+0.4,0)</f>
        <v>51</v>
      </c>
      <c r="G223" s="62">
        <f>ROUNDUP((VLOOKUP(B223,Sheet1!U:AA,5,FALSE)-2)*(0.042*(D223-1)+0.2)+0.4,0)</f>
        <v>75</v>
      </c>
      <c r="H223" s="62">
        <f>ROUNDUP((VLOOKUP(B223,Sheet1!U:AA,6,FALSE)-2)*(0.042*(D223-1)+0.2)+0.4,0)</f>
        <v>19</v>
      </c>
      <c r="I223" s="62">
        <f>ROUNDUP((VLOOKUP(B223,Sheet1!U:AA,7,FALSE)-2)*(0.042*(D223-1)+0.2)+0.4,0)</f>
        <v>15</v>
      </c>
      <c r="J223" s="62">
        <f>E223*8+F223*2+G223*3+H223*3+I223*1+VLOOKUP(B223,Sheet1!AU:AZ,2,FALSE)</f>
        <v>704</v>
      </c>
      <c r="K223" s="62">
        <f>E223*1+F223*2+G223*2+H223*2+I223*10+VLOOKUP(B223,Sheet1!AU:AZ,3,FALSE)</f>
        <v>489</v>
      </c>
      <c r="L223" s="62">
        <f>E223*0.1+F223*2+G223*0.2+H223*0.26+I223*0.1+VLOOKUP(B223,Sheet1!AU:AZ,4,FALSE)</f>
        <v>157.74</v>
      </c>
      <c r="M223" s="62">
        <f>E223*0.1+F223*0.2+G223*2+H223*0.2+I223*0.1+VLOOKUP(B223,Sheet1!AU:AZ,5,FALSE)</f>
        <v>213.8</v>
      </c>
      <c r="N223" s="62">
        <f>E223*0.1+F223*0.2+G223*0.2+H223*2+I223*0.1+VLOOKUP(B223,Sheet1!AU:AZ,6,FALSE)</f>
        <v>86</v>
      </c>
      <c r="O223" s="62">
        <f t="shared" si="64"/>
        <v>10.1</v>
      </c>
      <c r="P223" s="62">
        <f t="shared" si="65"/>
        <v>16.1</v>
      </c>
      <c r="R223" s="9">
        <f t="shared" si="77"/>
        <v>39</v>
      </c>
      <c r="S223" s="9">
        <f t="shared" si="66"/>
        <v>252.24</v>
      </c>
      <c r="T223" s="9">
        <f t="shared" si="67"/>
        <v>46.8</v>
      </c>
      <c r="U223" s="66">
        <f t="shared" si="78"/>
        <v>214</v>
      </c>
      <c r="V223" s="9">
        <f t="shared" si="79"/>
        <v>256.8</v>
      </c>
      <c r="W223" s="67">
        <f t="shared" si="80"/>
        <v>251</v>
      </c>
      <c r="Y223" s="69">
        <f>VLOOKUP(D223,Sheet2!P:Q,2,FALSE)</f>
        <v>60</v>
      </c>
      <c r="AB223" s="4" t="str">
        <f>IF('表格编辑 '!D256="monster","普通","BOSS")</f>
        <v>普通</v>
      </c>
      <c r="AD223" s="50">
        <f>VLOOKUP(D223,映射!AK:AL,2,FALSE)</f>
        <v>4</v>
      </c>
      <c r="AE223" s="50" t="s">
        <v>21</v>
      </c>
      <c r="AF223" s="4">
        <f>VLOOKUP(AE223,映射!AN:AO,2,FALSE)</f>
        <v>1</v>
      </c>
      <c r="AG223" s="50">
        <v>1</v>
      </c>
      <c r="AH223" s="70">
        <v>0</v>
      </c>
      <c r="AI223" s="16">
        <f t="shared" si="68"/>
        <v>20083</v>
      </c>
      <c r="AJ223" s="16">
        <f t="shared" si="69"/>
        <v>10061</v>
      </c>
      <c r="AK223" s="16">
        <f t="shared" si="70"/>
        <v>39</v>
      </c>
      <c r="AL223" s="16" t="str">
        <f t="shared" si="71"/>
        <v>黄蝎</v>
      </c>
      <c r="AM223" s="16">
        <f t="shared" si="72"/>
        <v>856</v>
      </c>
      <c r="AN223" s="16">
        <f t="shared" si="73"/>
        <v>704</v>
      </c>
      <c r="AO223" s="16">
        <f t="shared" si="81"/>
        <v>152</v>
      </c>
      <c r="AP223" s="16">
        <f t="shared" si="74"/>
        <v>856</v>
      </c>
      <c r="AQ223" s="16">
        <f t="shared" si="75"/>
        <v>489</v>
      </c>
      <c r="AR223" s="16">
        <f t="shared" si="76"/>
        <v>158</v>
      </c>
      <c r="AS223" s="16"/>
      <c r="AT223" s="16">
        <v>139.9</v>
      </c>
      <c r="AU223" s="16">
        <v>57.1</v>
      </c>
      <c r="AV223" s="16">
        <v>8.5</v>
      </c>
      <c r="AW223" s="16"/>
    </row>
    <row r="224" spans="1:49">
      <c r="A224" s="62">
        <f>'表格编辑 '!A257</f>
        <v>20084</v>
      </c>
      <c r="B224" s="62">
        <f>'表格编辑 '!B257</f>
        <v>10100</v>
      </c>
      <c r="C224" s="62" t="str">
        <f>VLOOKUP(B224,映射!A:B,2,FALSE)</f>
        <v>火精</v>
      </c>
      <c r="D224" s="62">
        <f>'表格编辑 '!E257</f>
        <v>39</v>
      </c>
      <c r="E224" s="62">
        <f>ROUNDUP((VLOOKUP(B224,Sheet1!U:AA,3,FALSE)-2)*(0.042*(D224-1)+0.2)+0.4,0)</f>
        <v>51</v>
      </c>
      <c r="F224" s="62">
        <f>ROUNDUP((VLOOKUP(B224,Sheet1!U:AA,4,FALSE)-2)*(0.042*(D224-1)+0.2)+0.4,0)</f>
        <v>33</v>
      </c>
      <c r="G224" s="62">
        <f>ROUNDUP((VLOOKUP(B224,Sheet1!U:AA,5,FALSE)-2)*(0.042*(D224-1)+0.2)+0.4,0)</f>
        <v>51</v>
      </c>
      <c r="H224" s="62">
        <f>ROUNDUP((VLOOKUP(B224,Sheet1!U:AA,6,FALSE)-2)*(0.042*(D224-1)+0.2)+0.4,0)</f>
        <v>51</v>
      </c>
      <c r="I224" s="62">
        <f>ROUNDUP((VLOOKUP(B224,Sheet1!U:AA,7,FALSE)-2)*(0.042*(D224-1)+0.2)+0.4,0)</f>
        <v>51</v>
      </c>
      <c r="J224" s="62">
        <f>E224*8+F224*2+G224*3+H224*3+I224*1+VLOOKUP(B224,Sheet1!AU:AZ,2,FALSE)</f>
        <v>899</v>
      </c>
      <c r="K224" s="62">
        <f>E224*1+F224*2+G224*2+H224*2+I224*10+VLOOKUP(B224,Sheet1!AU:AZ,3,FALSE)</f>
        <v>882</v>
      </c>
      <c r="L224" s="62">
        <f>E224*0.1+F224*2+G224*0.2+H224*0.26+I224*0.1+VLOOKUP(B224,Sheet1!AU:AZ,4,FALSE)</f>
        <v>122.66</v>
      </c>
      <c r="M224" s="62">
        <f>E224*0.1+F224*0.2+G224*2+H224*0.2+I224*0.1+VLOOKUP(B224,Sheet1!AU:AZ,5,FALSE)</f>
        <v>163</v>
      </c>
      <c r="N224" s="62">
        <f>E224*0.1+F224*0.2+G224*0.2+H224*2+I224*0.1+VLOOKUP(B224,Sheet1!AU:AZ,6,FALSE)</f>
        <v>170</v>
      </c>
      <c r="O224" s="62">
        <f t="shared" ref="O224:O287" si="82">E224*-0.3+F224*-0.1+G224*0.2+H224*-0.1+I224*0.8</f>
        <v>27.3</v>
      </c>
      <c r="P224" s="62">
        <f t="shared" ref="P224:P287" si="83">E224*0.8+F224*-0.1+G224*-0.1+H224*0.2+I224*-0.1</f>
        <v>37.5</v>
      </c>
      <c r="R224" s="9">
        <f t="shared" si="77"/>
        <v>39</v>
      </c>
      <c r="S224" s="9">
        <f t="shared" si="66"/>
        <v>252.24</v>
      </c>
      <c r="T224" s="9">
        <f t="shared" si="67"/>
        <v>46.8</v>
      </c>
      <c r="U224" s="66">
        <f t="shared" si="78"/>
        <v>258</v>
      </c>
      <c r="V224" s="9">
        <f t="shared" si="79"/>
        <v>309.6</v>
      </c>
      <c r="W224" s="67">
        <f t="shared" si="80"/>
        <v>172</v>
      </c>
      <c r="Y224" s="69">
        <f>VLOOKUP(D224,Sheet2!P:Q,2,FALSE)</f>
        <v>60</v>
      </c>
      <c r="AB224" s="4" t="str">
        <f>IF('表格编辑 '!D257="monster","普通","BOSS")</f>
        <v>普通</v>
      </c>
      <c r="AD224" s="50">
        <f>VLOOKUP(D224,映射!AK:AL,2,FALSE)</f>
        <v>4</v>
      </c>
      <c r="AE224" s="50" t="s">
        <v>21</v>
      </c>
      <c r="AF224" s="4">
        <f>VLOOKUP(AE224,映射!AN:AO,2,FALSE)</f>
        <v>1</v>
      </c>
      <c r="AG224" s="50">
        <v>1</v>
      </c>
      <c r="AH224" s="70">
        <v>0</v>
      </c>
      <c r="AI224" s="16">
        <f t="shared" si="68"/>
        <v>20084</v>
      </c>
      <c r="AJ224" s="16">
        <f t="shared" si="69"/>
        <v>10100</v>
      </c>
      <c r="AK224" s="16">
        <f t="shared" si="70"/>
        <v>39</v>
      </c>
      <c r="AL224" s="16" t="str">
        <f t="shared" si="71"/>
        <v>火精</v>
      </c>
      <c r="AM224" s="16">
        <f t="shared" si="72"/>
        <v>1032</v>
      </c>
      <c r="AN224" s="16">
        <f t="shared" si="73"/>
        <v>899</v>
      </c>
      <c r="AO224" s="16">
        <f t="shared" si="81"/>
        <v>133</v>
      </c>
      <c r="AP224" s="16">
        <f t="shared" si="74"/>
        <v>1032</v>
      </c>
      <c r="AQ224" s="16">
        <f t="shared" si="75"/>
        <v>882</v>
      </c>
      <c r="AR224" s="16">
        <f t="shared" si="76"/>
        <v>123</v>
      </c>
      <c r="AS224" s="16"/>
      <c r="AT224" s="16">
        <v>91</v>
      </c>
      <c r="AU224" s="16">
        <v>91</v>
      </c>
      <c r="AV224" s="16">
        <v>17.5</v>
      </c>
      <c r="AW224" s="16"/>
    </row>
    <row r="225" spans="1:49">
      <c r="A225" s="62">
        <f>'表格编辑 '!A258</f>
        <v>20085</v>
      </c>
      <c r="B225" s="62">
        <f>'表格编辑 '!B258</f>
        <v>10128</v>
      </c>
      <c r="C225" s="62" t="str">
        <f>VLOOKUP(B225,映射!A:B,2,FALSE)</f>
        <v>水晶螃蟹</v>
      </c>
      <c r="D225" s="62">
        <f>'表格编辑 '!E258</f>
        <v>39</v>
      </c>
      <c r="E225" s="62">
        <f>ROUNDUP((VLOOKUP(B225,Sheet1!U:AA,3,FALSE)-2)*(0.042*(D225-1)+0.2)+0.4,0)</f>
        <v>48</v>
      </c>
      <c r="F225" s="62">
        <f>ROUNDUP((VLOOKUP(B225,Sheet1!U:AA,4,FALSE)-2)*(0.042*(D225-1)+0.2)+0.4,0)</f>
        <v>53</v>
      </c>
      <c r="G225" s="62">
        <f>ROUNDUP((VLOOKUP(B225,Sheet1!U:AA,5,FALSE)-2)*(0.042*(D225-1)+0.2)+0.4,0)</f>
        <v>62</v>
      </c>
      <c r="H225" s="62">
        <f>ROUNDUP((VLOOKUP(B225,Sheet1!U:AA,6,FALSE)-2)*(0.042*(D225-1)+0.2)+0.4,0)</f>
        <v>51</v>
      </c>
      <c r="I225" s="62">
        <f>ROUNDUP((VLOOKUP(B225,Sheet1!U:AA,7,FALSE)-2)*(0.042*(D225-1)+0.2)+0.4,0)</f>
        <v>42</v>
      </c>
      <c r="J225" s="62">
        <f>E225*8+F225*2+G225*3+H225*3+I225*1+VLOOKUP(B225,Sheet1!AU:AZ,2,FALSE)</f>
        <v>945</v>
      </c>
      <c r="K225" s="62">
        <f>E225*1+F225*2+G225*2+H225*2+I225*10+VLOOKUP(B225,Sheet1!AU:AZ,3,FALSE)</f>
        <v>850</v>
      </c>
      <c r="L225" s="62">
        <f>E225*0.1+F225*2+G225*0.2+H225*0.26+I225*0.1+VLOOKUP(B225,Sheet1!AU:AZ,4,FALSE)</f>
        <v>181.66</v>
      </c>
      <c r="M225" s="62">
        <f>E225*0.1+F225*0.2+G225*2+H225*0.2+I225*0.1+VLOOKUP(B225,Sheet1!AU:AZ,5,FALSE)</f>
        <v>200.8</v>
      </c>
      <c r="N225" s="62">
        <f>E225*0.1+F225*0.2+G225*0.2+H225*2+I225*0.1+VLOOKUP(B225,Sheet1!AU:AZ,6,FALSE)</f>
        <v>178</v>
      </c>
      <c r="O225" s="62">
        <f t="shared" si="82"/>
        <v>21.2</v>
      </c>
      <c r="P225" s="62">
        <f t="shared" si="83"/>
        <v>32.9</v>
      </c>
      <c r="R225" s="9">
        <f t="shared" si="77"/>
        <v>39</v>
      </c>
      <c r="S225" s="9">
        <f t="shared" si="66"/>
        <v>252.24</v>
      </c>
      <c r="T225" s="9">
        <f t="shared" si="67"/>
        <v>46.8</v>
      </c>
      <c r="U225" s="66">
        <f t="shared" si="78"/>
        <v>223</v>
      </c>
      <c r="V225" s="9">
        <f t="shared" si="79"/>
        <v>267.6</v>
      </c>
      <c r="W225" s="67">
        <f t="shared" si="80"/>
        <v>308</v>
      </c>
      <c r="Y225" s="69">
        <f>VLOOKUP(D225,Sheet2!P:Q,2,FALSE)</f>
        <v>60</v>
      </c>
      <c r="AB225" s="4" t="str">
        <f>IF('表格编辑 '!D258="monster","普通","BOSS")</f>
        <v>普通</v>
      </c>
      <c r="AD225" s="50">
        <f>VLOOKUP(D225,映射!AK:AL,2,FALSE)</f>
        <v>4</v>
      </c>
      <c r="AE225" s="50" t="s">
        <v>21</v>
      </c>
      <c r="AF225" s="4">
        <f>VLOOKUP(AE225,映射!AN:AO,2,FALSE)</f>
        <v>1</v>
      </c>
      <c r="AG225" s="50">
        <v>1</v>
      </c>
      <c r="AH225" s="70">
        <v>0</v>
      </c>
      <c r="AI225" s="16">
        <f t="shared" si="68"/>
        <v>20085</v>
      </c>
      <c r="AJ225" s="16">
        <f t="shared" si="69"/>
        <v>10128</v>
      </c>
      <c r="AK225" s="16">
        <f t="shared" si="70"/>
        <v>39</v>
      </c>
      <c r="AL225" s="16" t="str">
        <f t="shared" si="71"/>
        <v>水晶螃蟹</v>
      </c>
      <c r="AM225" s="16">
        <f t="shared" si="72"/>
        <v>892</v>
      </c>
      <c r="AN225" s="16">
        <f t="shared" si="73"/>
        <v>945</v>
      </c>
      <c r="AO225" s="16">
        <f t="shared" si="81"/>
        <v>-53</v>
      </c>
      <c r="AP225" s="16">
        <f t="shared" si="74"/>
        <v>892</v>
      </c>
      <c r="AQ225" s="16">
        <f t="shared" si="75"/>
        <v>850</v>
      </c>
      <c r="AR225" s="16">
        <f t="shared" si="76"/>
        <v>182</v>
      </c>
      <c r="AS225" s="16"/>
      <c r="AT225" s="16">
        <v>119.2</v>
      </c>
      <c r="AU225" s="16">
        <v>49</v>
      </c>
      <c r="AV225" s="16">
        <v>7.6</v>
      </c>
      <c r="AW225" s="16"/>
    </row>
    <row r="226" spans="1:49">
      <c r="A226" s="62">
        <f>'表格编辑 '!A259</f>
        <v>20086</v>
      </c>
      <c r="B226" s="62">
        <f>'表格编辑 '!B259</f>
        <v>10129</v>
      </c>
      <c r="C226" s="62" t="str">
        <f>VLOOKUP(B226,映射!A:B,2,FALSE)</f>
        <v>铁剪螃蟹</v>
      </c>
      <c r="D226" s="62">
        <f>'表格编辑 '!E259</f>
        <v>39</v>
      </c>
      <c r="E226" s="62">
        <f>ROUNDUP((VLOOKUP(B226,Sheet1!U:AA,3,FALSE)-2)*(0.042*(D226-1)+0.2)+0.4,0)</f>
        <v>22</v>
      </c>
      <c r="F226" s="62">
        <f>ROUNDUP((VLOOKUP(B226,Sheet1!U:AA,4,FALSE)-2)*(0.042*(D226-1)+0.2)+0.4,0)</f>
        <v>58</v>
      </c>
      <c r="G226" s="62">
        <f>ROUNDUP((VLOOKUP(B226,Sheet1!U:AA,5,FALSE)-2)*(0.042*(D226-1)+0.2)+0.4,0)</f>
        <v>64</v>
      </c>
      <c r="H226" s="62">
        <f>ROUNDUP((VLOOKUP(B226,Sheet1!U:AA,6,FALSE)-2)*(0.042*(D226-1)+0.2)+0.4,0)</f>
        <v>19</v>
      </c>
      <c r="I226" s="62">
        <f>ROUNDUP((VLOOKUP(B226,Sheet1!U:AA,7,FALSE)-2)*(0.042*(D226-1)+0.2)+0.4,0)</f>
        <v>12</v>
      </c>
      <c r="J226" s="62">
        <f>E226*8+F226*2+G226*3+H226*3+I226*1+VLOOKUP(B226,Sheet1!AU:AZ,2,FALSE)</f>
        <v>573</v>
      </c>
      <c r="K226" s="62">
        <f>E226*1+F226*2+G226*2+H226*2+I226*10+VLOOKUP(B226,Sheet1!AU:AZ,3,FALSE)</f>
        <v>444</v>
      </c>
      <c r="L226" s="62">
        <f>E226*0.1+F226*2+G226*0.2+H226*0.26+I226*0.1+VLOOKUP(B226,Sheet1!AU:AZ,4,FALSE)</f>
        <v>157.14</v>
      </c>
      <c r="M226" s="62">
        <f>E226*0.1+F226*0.2+G226*2+H226*0.2+I226*0.1+VLOOKUP(B226,Sheet1!AU:AZ,5,FALSE)</f>
        <v>166.8</v>
      </c>
      <c r="N226" s="62">
        <f>E226*0.1+F226*0.2+G226*0.2+H226*2+I226*0.1+VLOOKUP(B226,Sheet1!AU:AZ,6,FALSE)</f>
        <v>85.8</v>
      </c>
      <c r="O226" s="62">
        <f t="shared" si="82"/>
        <v>8.1</v>
      </c>
      <c r="P226" s="62">
        <f t="shared" si="83"/>
        <v>8</v>
      </c>
      <c r="R226" s="9">
        <f t="shared" si="77"/>
        <v>39</v>
      </c>
      <c r="S226" s="9">
        <f t="shared" si="66"/>
        <v>252.24</v>
      </c>
      <c r="T226" s="9">
        <f t="shared" si="67"/>
        <v>46.8</v>
      </c>
      <c r="U226" s="66">
        <f t="shared" si="78"/>
        <v>254</v>
      </c>
      <c r="V226" s="9">
        <f t="shared" si="79"/>
        <v>304.8</v>
      </c>
      <c r="W226" s="67">
        <f t="shared" si="80"/>
        <v>249</v>
      </c>
      <c r="Y226" s="69">
        <f>VLOOKUP(D226,Sheet2!P:Q,2,FALSE)</f>
        <v>60</v>
      </c>
      <c r="AB226" s="4" t="str">
        <f>IF('表格编辑 '!D259="monster","普通","BOSS")</f>
        <v>普通</v>
      </c>
      <c r="AD226" s="50">
        <f>VLOOKUP(D226,映射!AK:AL,2,FALSE)</f>
        <v>4</v>
      </c>
      <c r="AE226" s="50" t="s">
        <v>21</v>
      </c>
      <c r="AF226" s="4">
        <f>VLOOKUP(AE226,映射!AN:AO,2,FALSE)</f>
        <v>1</v>
      </c>
      <c r="AG226" s="50">
        <v>1</v>
      </c>
      <c r="AH226" s="70">
        <v>0</v>
      </c>
      <c r="AI226" s="16">
        <f t="shared" si="68"/>
        <v>20086</v>
      </c>
      <c r="AJ226" s="16">
        <f t="shared" si="69"/>
        <v>10129</v>
      </c>
      <c r="AK226" s="16">
        <f t="shared" si="70"/>
        <v>39</v>
      </c>
      <c r="AL226" s="16" t="str">
        <f t="shared" si="71"/>
        <v>铁剪螃蟹</v>
      </c>
      <c r="AM226" s="16">
        <f t="shared" si="72"/>
        <v>1016</v>
      </c>
      <c r="AN226" s="16">
        <f t="shared" si="73"/>
        <v>573</v>
      </c>
      <c r="AO226" s="16">
        <f t="shared" si="81"/>
        <v>443</v>
      </c>
      <c r="AP226" s="16">
        <f t="shared" si="74"/>
        <v>1016</v>
      </c>
      <c r="AQ226" s="16">
        <f t="shared" si="75"/>
        <v>444</v>
      </c>
      <c r="AR226" s="16">
        <f t="shared" si="76"/>
        <v>158</v>
      </c>
      <c r="AS226" s="16"/>
      <c r="AT226" s="16">
        <v>121.9</v>
      </c>
      <c r="AU226" s="16">
        <v>55.3</v>
      </c>
      <c r="AV226" s="16">
        <v>6.4</v>
      </c>
      <c r="AW226" s="16"/>
    </row>
    <row r="227" spans="1:49">
      <c r="A227" s="62">
        <f>'表格编辑 '!A260</f>
        <v>20087</v>
      </c>
      <c r="B227" s="62">
        <f>'表格编辑 '!B260</f>
        <v>10098</v>
      </c>
      <c r="C227" s="62" t="str">
        <f>VLOOKUP(B227,映射!A:B,2,FALSE)</f>
        <v>果冻史莱姆</v>
      </c>
      <c r="D227" s="62">
        <f>'表格编辑 '!E260</f>
        <v>39</v>
      </c>
      <c r="E227" s="62">
        <f>ROUNDUP((VLOOKUP(B227,Sheet1!U:AA,3,FALSE)-2)*(0.042*(D227-1)+0.2)+0.4,0)</f>
        <v>78</v>
      </c>
      <c r="F227" s="62">
        <f>ROUNDUP((VLOOKUP(B227,Sheet1!U:AA,4,FALSE)-2)*(0.042*(D227-1)+0.2)+0.4,0)</f>
        <v>53</v>
      </c>
      <c r="G227" s="62">
        <f>ROUNDUP((VLOOKUP(B227,Sheet1!U:AA,5,FALSE)-2)*(0.042*(D227-1)+0.2)+0.4,0)</f>
        <v>8</v>
      </c>
      <c r="H227" s="62">
        <f>ROUNDUP((VLOOKUP(B227,Sheet1!U:AA,6,FALSE)-2)*(0.042*(D227-1)+0.2)+0.4,0)</f>
        <v>15</v>
      </c>
      <c r="I227" s="62">
        <f>ROUNDUP((VLOOKUP(B227,Sheet1!U:AA,7,FALSE)-2)*(0.042*(D227-1)+0.2)+0.4,0)</f>
        <v>31</v>
      </c>
      <c r="J227" s="62">
        <f>E227*8+F227*2+G227*3+H227*3+I227*1+VLOOKUP(B227,Sheet1!AU:AZ,2,FALSE)</f>
        <v>926</v>
      </c>
      <c r="K227" s="62">
        <f>E227*1+F227*2+G227*2+H227*2+I227*10+VLOOKUP(B227,Sheet1!AU:AZ,3,FALSE)</f>
        <v>570</v>
      </c>
      <c r="L227" s="62">
        <f>E227*0.1+F227*2+G227*0.2+H227*0.26+I227*0.1+VLOOKUP(B227,Sheet1!AU:AZ,4,FALSE)</f>
        <v>155.4</v>
      </c>
      <c r="M227" s="62">
        <f>E227*0.1+F227*0.2+G227*2+H227*0.2+I227*0.1+VLOOKUP(B227,Sheet1!AU:AZ,5,FALSE)</f>
        <v>46.5</v>
      </c>
      <c r="N227" s="62">
        <f>E227*0.1+F227*0.2+G227*0.2+H227*2+I227*0.1+VLOOKUP(B227,Sheet1!AU:AZ,6,FALSE)</f>
        <v>69.1</v>
      </c>
      <c r="O227" s="62">
        <f t="shared" si="82"/>
        <v>-3.8</v>
      </c>
      <c r="P227" s="62">
        <f t="shared" si="83"/>
        <v>56.2</v>
      </c>
      <c r="R227" s="9">
        <f t="shared" si="77"/>
        <v>39</v>
      </c>
      <c r="S227" s="9">
        <f t="shared" si="66"/>
        <v>252.24</v>
      </c>
      <c r="T227" s="9">
        <f t="shared" si="67"/>
        <v>46.8</v>
      </c>
      <c r="U227" s="66">
        <f t="shared" si="78"/>
        <v>487</v>
      </c>
      <c r="V227" s="9">
        <f t="shared" si="79"/>
        <v>584.4</v>
      </c>
      <c r="W227" s="67">
        <f t="shared" si="80"/>
        <v>245</v>
      </c>
      <c r="Y227" s="69">
        <f>VLOOKUP(D227,Sheet2!P:Q,2,FALSE)</f>
        <v>60</v>
      </c>
      <c r="AB227" s="4" t="str">
        <f>IF('表格编辑 '!D260="monster","普通","BOSS")</f>
        <v>普通</v>
      </c>
      <c r="AD227" s="50">
        <f>VLOOKUP(D227,映射!AK:AL,2,FALSE)</f>
        <v>4</v>
      </c>
      <c r="AE227" s="50" t="s">
        <v>21</v>
      </c>
      <c r="AF227" s="4">
        <f>VLOOKUP(AE227,映射!AN:AO,2,FALSE)</f>
        <v>1</v>
      </c>
      <c r="AG227" s="50">
        <v>1</v>
      </c>
      <c r="AH227" s="70">
        <v>0</v>
      </c>
      <c r="AI227" s="16">
        <f t="shared" si="68"/>
        <v>20087</v>
      </c>
      <c r="AJ227" s="16">
        <f t="shared" si="69"/>
        <v>10098</v>
      </c>
      <c r="AK227" s="16">
        <f t="shared" si="70"/>
        <v>39</v>
      </c>
      <c r="AL227" s="16" t="str">
        <f t="shared" si="71"/>
        <v>果冻史莱姆</v>
      </c>
      <c r="AM227" s="16">
        <f t="shared" si="72"/>
        <v>1948</v>
      </c>
      <c r="AN227" s="16">
        <f t="shared" si="73"/>
        <v>926</v>
      </c>
      <c r="AO227" s="16">
        <f t="shared" si="81"/>
        <v>1022</v>
      </c>
      <c r="AP227" s="16">
        <f t="shared" si="74"/>
        <v>1948</v>
      </c>
      <c r="AQ227" s="16">
        <f t="shared" si="75"/>
        <v>570</v>
      </c>
      <c r="AR227" s="16">
        <f t="shared" si="76"/>
        <v>156</v>
      </c>
      <c r="AS227" s="16"/>
      <c r="AT227" s="16">
        <v>33.6</v>
      </c>
      <c r="AU227" s="16">
        <v>44.4</v>
      </c>
      <c r="AV227" s="16">
        <v>-10.2</v>
      </c>
      <c r="AW227" s="16"/>
    </row>
    <row r="228" spans="1:49">
      <c r="A228" s="62">
        <f>'表格编辑 '!A261</f>
        <v>20088</v>
      </c>
      <c r="B228" s="62">
        <f>'表格编辑 '!B261</f>
        <v>10064</v>
      </c>
      <c r="C228" s="62" t="str">
        <f>VLOOKUP(B228,映射!A:B,2,FALSE)</f>
        <v>异型蜂</v>
      </c>
      <c r="D228" s="62">
        <f>'表格编辑 '!E261</f>
        <v>39</v>
      </c>
      <c r="E228" s="62">
        <f>ROUNDUP((VLOOKUP(B228,Sheet1!U:AA,3,FALSE)-2)*(0.042*(D228-1)+0.2)+0.4,0)</f>
        <v>31</v>
      </c>
      <c r="F228" s="62">
        <f>ROUNDUP((VLOOKUP(B228,Sheet1!U:AA,4,FALSE)-2)*(0.042*(D228-1)+0.2)+0.4,0)</f>
        <v>66</v>
      </c>
      <c r="G228" s="62">
        <f>ROUNDUP((VLOOKUP(B228,Sheet1!U:AA,5,FALSE)-2)*(0.042*(D228-1)+0.2)+0.4,0)</f>
        <v>26</v>
      </c>
      <c r="H228" s="62">
        <f>ROUNDUP((VLOOKUP(B228,Sheet1!U:AA,6,FALSE)-2)*(0.042*(D228-1)+0.2)+0.4,0)</f>
        <v>69</v>
      </c>
      <c r="I228" s="62">
        <f>ROUNDUP((VLOOKUP(B228,Sheet1!U:AA,7,FALSE)-2)*(0.042*(D228-1)+0.2)+0.4,0)</f>
        <v>37</v>
      </c>
      <c r="J228" s="62">
        <f>E228*8+F228*2+G228*3+H228*3+I228*1+VLOOKUP(B228,Sheet1!AU:AZ,2,FALSE)</f>
        <v>745</v>
      </c>
      <c r="K228" s="62">
        <f>E228*1+F228*2+G228*2+H228*2+I228*10+VLOOKUP(B228,Sheet1!AU:AZ,3,FALSE)</f>
        <v>760</v>
      </c>
      <c r="L228" s="62">
        <f>E228*0.1+F228*2+G228*0.2+H228*0.26+I228*0.1+VLOOKUP(B228,Sheet1!AU:AZ,4,FALSE)</f>
        <v>204.94</v>
      </c>
      <c r="M228" s="62">
        <f>E228*0.1+F228*0.2+G228*2+H228*0.2+I228*0.1+VLOOKUP(B228,Sheet1!AU:AZ,5,FALSE)</f>
        <v>104.8</v>
      </c>
      <c r="N228" s="62">
        <f>E228*0.1+F228*0.2+G228*0.2+H228*2+I228*0.1+VLOOKUP(B228,Sheet1!AU:AZ,6,FALSE)</f>
        <v>222.2</v>
      </c>
      <c r="O228" s="62">
        <f t="shared" si="82"/>
        <v>12</v>
      </c>
      <c r="P228" s="62">
        <f t="shared" si="83"/>
        <v>25.7</v>
      </c>
      <c r="R228" s="9">
        <f t="shared" si="77"/>
        <v>39</v>
      </c>
      <c r="S228" s="9">
        <f t="shared" si="66"/>
        <v>252.24</v>
      </c>
      <c r="T228" s="9">
        <f t="shared" si="67"/>
        <v>46.8</v>
      </c>
      <c r="U228" s="66">
        <f t="shared" si="78"/>
        <v>337</v>
      </c>
      <c r="V228" s="9">
        <f t="shared" si="79"/>
        <v>404.4</v>
      </c>
      <c r="W228" s="67">
        <f t="shared" si="80"/>
        <v>365</v>
      </c>
      <c r="Y228" s="69">
        <f>VLOOKUP(D228,Sheet2!P:Q,2,FALSE)</f>
        <v>60</v>
      </c>
      <c r="AB228" s="4" t="str">
        <f>IF('表格编辑 '!D261="monster","普通","BOSS")</f>
        <v>普通</v>
      </c>
      <c r="AD228" s="50">
        <f>VLOOKUP(D228,映射!AK:AL,2,FALSE)</f>
        <v>4</v>
      </c>
      <c r="AE228" s="50" t="s">
        <v>21</v>
      </c>
      <c r="AF228" s="4">
        <f>VLOOKUP(AE228,映射!AN:AO,2,FALSE)</f>
        <v>1</v>
      </c>
      <c r="AG228" s="50">
        <v>1</v>
      </c>
      <c r="AH228" s="70">
        <v>0</v>
      </c>
      <c r="AI228" s="16">
        <f t="shared" si="68"/>
        <v>20088</v>
      </c>
      <c r="AJ228" s="16">
        <f t="shared" si="69"/>
        <v>10064</v>
      </c>
      <c r="AK228" s="16">
        <f t="shared" si="70"/>
        <v>39</v>
      </c>
      <c r="AL228" s="16" t="str">
        <f t="shared" si="71"/>
        <v>异型蜂</v>
      </c>
      <c r="AM228" s="16">
        <f t="shared" si="72"/>
        <v>1348</v>
      </c>
      <c r="AN228" s="16">
        <f t="shared" si="73"/>
        <v>745</v>
      </c>
      <c r="AO228" s="16">
        <f t="shared" si="81"/>
        <v>603</v>
      </c>
      <c r="AP228" s="16">
        <f t="shared" si="74"/>
        <v>1348</v>
      </c>
      <c r="AQ228" s="16">
        <f t="shared" si="75"/>
        <v>760</v>
      </c>
      <c r="AR228" s="16">
        <f t="shared" si="76"/>
        <v>205</v>
      </c>
      <c r="AS228" s="16"/>
      <c r="AT228" s="16">
        <v>51.6</v>
      </c>
      <c r="AU228" s="16">
        <v>116.4</v>
      </c>
      <c r="AV228" s="16">
        <v>5.8</v>
      </c>
      <c r="AW228" s="16"/>
    </row>
    <row r="229" spans="1:49">
      <c r="A229" s="62">
        <f>'表格编辑 '!A262</f>
        <v>20089</v>
      </c>
      <c r="B229" s="62">
        <f>'表格编辑 '!B262</f>
        <v>10113</v>
      </c>
      <c r="C229" s="62" t="str">
        <f>VLOOKUP(B229,映射!A:B,2,FALSE)</f>
        <v>血腥之刃</v>
      </c>
      <c r="D229" s="62">
        <f>'表格编辑 '!E262</f>
        <v>39</v>
      </c>
      <c r="E229" s="62">
        <f>ROUNDUP((VLOOKUP(B229,Sheet1!U:AA,3,FALSE)-2)*(0.042*(D229-1)+0.2)+0.4,0)</f>
        <v>42</v>
      </c>
      <c r="F229" s="62">
        <f>ROUNDUP((VLOOKUP(B229,Sheet1!U:AA,4,FALSE)-2)*(0.042*(D229-1)+0.2)+0.4,0)</f>
        <v>67</v>
      </c>
      <c r="G229" s="62">
        <f>ROUNDUP((VLOOKUP(B229,Sheet1!U:AA,5,FALSE)-2)*(0.042*(D229-1)+0.2)+0.4,0)</f>
        <v>66</v>
      </c>
      <c r="H229" s="62">
        <f>ROUNDUP((VLOOKUP(B229,Sheet1!U:AA,6,FALSE)-2)*(0.042*(D229-1)+0.2)+0.4,0)</f>
        <v>40</v>
      </c>
      <c r="I229" s="62">
        <f>ROUNDUP((VLOOKUP(B229,Sheet1!U:AA,7,FALSE)-2)*(0.042*(D229-1)+0.2)+0.4,0)</f>
        <v>40</v>
      </c>
      <c r="J229" s="62">
        <f>E229*8+F229*2+G229*3+H229*3+I229*1+VLOOKUP(B229,Sheet1!AU:AZ,2,FALSE)</f>
        <v>894</v>
      </c>
      <c r="K229" s="62">
        <f>E229*1+F229*2+G229*2+H229*2+I229*10+VLOOKUP(B229,Sheet1!AU:AZ,3,FALSE)</f>
        <v>835</v>
      </c>
      <c r="L229" s="62">
        <f>E229*0.1+F229*2+G229*0.2+H229*0.26+I229*0.1+VLOOKUP(B229,Sheet1!AU:AZ,4,FALSE)</f>
        <v>216.8</v>
      </c>
      <c r="M229" s="62">
        <f>E229*0.1+F229*0.2+G229*2+H229*0.2+I229*0.1+VLOOKUP(B229,Sheet1!AU:AZ,5,FALSE)</f>
        <v>210.6</v>
      </c>
      <c r="N229" s="62">
        <f>E229*0.1+F229*0.2+G229*0.2+H229*2+I229*0.1+VLOOKUP(B229,Sheet1!AU:AZ,6,FALSE)</f>
        <v>149.8</v>
      </c>
      <c r="O229" s="62">
        <f t="shared" si="82"/>
        <v>21.9</v>
      </c>
      <c r="P229" s="62">
        <f t="shared" si="83"/>
        <v>24.3</v>
      </c>
      <c r="R229" s="9">
        <f t="shared" si="77"/>
        <v>39</v>
      </c>
      <c r="S229" s="9">
        <f t="shared" si="66"/>
        <v>252.24</v>
      </c>
      <c r="T229" s="9">
        <f t="shared" si="67"/>
        <v>46.8</v>
      </c>
      <c r="U229" s="66">
        <f t="shared" si="78"/>
        <v>216</v>
      </c>
      <c r="V229" s="9">
        <f t="shared" si="79"/>
        <v>259.2</v>
      </c>
      <c r="W229" s="67">
        <f t="shared" si="80"/>
        <v>395</v>
      </c>
      <c r="Y229" s="69">
        <f>VLOOKUP(D229,Sheet2!P:Q,2,FALSE)</f>
        <v>60</v>
      </c>
      <c r="AB229" s="4" t="str">
        <f>IF('表格编辑 '!D262="monster","普通","BOSS")</f>
        <v>普通</v>
      </c>
      <c r="AD229" s="50">
        <f>VLOOKUP(D229,映射!AK:AL,2,FALSE)</f>
        <v>4</v>
      </c>
      <c r="AE229" s="50" t="s">
        <v>21</v>
      </c>
      <c r="AF229" s="4">
        <f>VLOOKUP(AE229,映射!AN:AO,2,FALSE)</f>
        <v>1</v>
      </c>
      <c r="AG229" s="50">
        <v>1</v>
      </c>
      <c r="AH229" s="70">
        <v>0</v>
      </c>
      <c r="AI229" s="16">
        <f t="shared" si="68"/>
        <v>20089</v>
      </c>
      <c r="AJ229" s="16">
        <f t="shared" si="69"/>
        <v>10113</v>
      </c>
      <c r="AK229" s="16">
        <f t="shared" si="70"/>
        <v>39</v>
      </c>
      <c r="AL229" s="16" t="str">
        <f t="shared" si="71"/>
        <v>血腥之刃</v>
      </c>
      <c r="AM229" s="16">
        <f t="shared" si="72"/>
        <v>864</v>
      </c>
      <c r="AN229" s="16">
        <f t="shared" si="73"/>
        <v>894</v>
      </c>
      <c r="AO229" s="16">
        <f t="shared" si="81"/>
        <v>-30</v>
      </c>
      <c r="AP229" s="16">
        <f t="shared" si="74"/>
        <v>864</v>
      </c>
      <c r="AQ229" s="16">
        <f t="shared" si="75"/>
        <v>835</v>
      </c>
      <c r="AR229" s="16">
        <f t="shared" si="76"/>
        <v>217</v>
      </c>
      <c r="AS229" s="16"/>
      <c r="AT229" s="16">
        <v>117.5</v>
      </c>
      <c r="AU229" s="16">
        <v>63.5</v>
      </c>
      <c r="AV229" s="16">
        <v>26.2</v>
      </c>
      <c r="AW229" s="16"/>
    </row>
    <row r="230" spans="1:49">
      <c r="A230" s="62">
        <f>'表格编辑 '!A263</f>
        <v>20090</v>
      </c>
      <c r="B230" s="62">
        <f>'表格编辑 '!B263</f>
        <v>10155</v>
      </c>
      <c r="C230" s="62" t="str">
        <f>VLOOKUP(B230,映射!A:B,2,FALSE)</f>
        <v>蜥蜴团</v>
      </c>
      <c r="D230" s="62">
        <f>'表格编辑 '!E263</f>
        <v>39</v>
      </c>
      <c r="E230" s="62">
        <f>ROUNDUP((VLOOKUP(B230,Sheet1!U:AA,3,FALSE)-2)*(0.042*(D230-1)+0.2)+0.4,0)</f>
        <v>46</v>
      </c>
      <c r="F230" s="62">
        <f>ROUNDUP((VLOOKUP(B230,Sheet1!U:AA,4,FALSE)-2)*(0.042*(D230-1)+0.2)+0.4,0)</f>
        <v>44</v>
      </c>
      <c r="G230" s="62">
        <f>ROUNDUP((VLOOKUP(B230,Sheet1!U:AA,5,FALSE)-2)*(0.042*(D230-1)+0.2)+0.4,0)</f>
        <v>51</v>
      </c>
      <c r="H230" s="62">
        <f>ROUNDUP((VLOOKUP(B230,Sheet1!U:AA,6,FALSE)-2)*(0.042*(D230-1)+0.2)+0.4,0)</f>
        <v>40</v>
      </c>
      <c r="I230" s="62">
        <f>ROUNDUP((VLOOKUP(B230,Sheet1!U:AA,7,FALSE)-2)*(0.042*(D230-1)+0.2)+0.4,0)</f>
        <v>12</v>
      </c>
      <c r="J230" s="62">
        <f>E230*8+F230*2+G230*3+H230*3+I230*1+VLOOKUP(B230,Sheet1!AU:AZ,2,FALSE)</f>
        <v>761</v>
      </c>
      <c r="K230" s="62">
        <f>E230*1+F230*2+G230*2+H230*2+I230*10+VLOOKUP(B230,Sheet1!AU:AZ,3,FALSE)</f>
        <v>456</v>
      </c>
      <c r="L230" s="62">
        <f>E230*0.1+F230*2+G230*0.2+H230*0.26+I230*0.1+VLOOKUP(B230,Sheet1!AU:AZ,4,FALSE)</f>
        <v>134.4</v>
      </c>
      <c r="M230" s="62">
        <f>E230*0.1+F230*0.2+G230*2+H230*0.2+I230*0.1+VLOOKUP(B230,Sheet1!AU:AZ,5,FALSE)</f>
        <v>144.6</v>
      </c>
      <c r="N230" s="62">
        <f>E230*0.1+F230*0.2+G230*0.2+H230*2+I230*0.1+VLOOKUP(B230,Sheet1!AU:AZ,6,FALSE)</f>
        <v>124.8</v>
      </c>
      <c r="O230" s="62">
        <f t="shared" si="82"/>
        <v>-2.4</v>
      </c>
      <c r="P230" s="62">
        <f t="shared" si="83"/>
        <v>34.1</v>
      </c>
      <c r="R230" s="9">
        <f t="shared" si="77"/>
        <v>39</v>
      </c>
      <c r="S230" s="9">
        <f t="shared" si="66"/>
        <v>252.24</v>
      </c>
      <c r="T230" s="9">
        <f t="shared" si="67"/>
        <v>46.8</v>
      </c>
      <c r="U230" s="66">
        <f t="shared" si="78"/>
        <v>278</v>
      </c>
      <c r="V230" s="9">
        <f t="shared" si="79"/>
        <v>333.6</v>
      </c>
      <c r="W230" s="67">
        <f t="shared" si="80"/>
        <v>198</v>
      </c>
      <c r="Y230" s="69">
        <f>VLOOKUP(D230,Sheet2!P:Q,2,FALSE)</f>
        <v>60</v>
      </c>
      <c r="AB230" s="4" t="str">
        <f>IF('表格编辑 '!D263="monster","普通","BOSS")</f>
        <v>普通</v>
      </c>
      <c r="AD230" s="50">
        <f>VLOOKUP(D230,映射!AK:AL,2,FALSE)</f>
        <v>4</v>
      </c>
      <c r="AE230" s="50" t="s">
        <v>21</v>
      </c>
      <c r="AF230" s="4">
        <f>VLOOKUP(AE230,映射!AN:AO,2,FALSE)</f>
        <v>1</v>
      </c>
      <c r="AG230" s="50">
        <v>1</v>
      </c>
      <c r="AH230" s="70">
        <v>0</v>
      </c>
      <c r="AI230" s="16">
        <f t="shared" si="68"/>
        <v>20090</v>
      </c>
      <c r="AJ230" s="16">
        <f t="shared" si="69"/>
        <v>10155</v>
      </c>
      <c r="AK230" s="16">
        <f t="shared" si="70"/>
        <v>39</v>
      </c>
      <c r="AL230" s="16" t="str">
        <f t="shared" si="71"/>
        <v>蜥蜴团</v>
      </c>
      <c r="AM230" s="16">
        <f t="shared" si="72"/>
        <v>1112</v>
      </c>
      <c r="AN230" s="16">
        <f t="shared" si="73"/>
        <v>761</v>
      </c>
      <c r="AO230" s="16">
        <f t="shared" si="81"/>
        <v>351</v>
      </c>
      <c r="AP230" s="16">
        <f t="shared" si="74"/>
        <v>1112</v>
      </c>
      <c r="AQ230" s="16">
        <f t="shared" si="75"/>
        <v>456</v>
      </c>
      <c r="AR230" s="16">
        <f t="shared" si="76"/>
        <v>135</v>
      </c>
      <c r="AS230" s="16"/>
      <c r="AT230" s="16">
        <v>105</v>
      </c>
      <c r="AU230" s="16">
        <v>88.8</v>
      </c>
      <c r="AV230" s="16">
        <v>-1.9</v>
      </c>
      <c r="AW230" s="16"/>
    </row>
    <row r="231" spans="1:49">
      <c r="A231" s="62">
        <f>'表格编辑 '!A264</f>
        <v>20091</v>
      </c>
      <c r="B231" s="62">
        <f>'表格编辑 '!B264</f>
        <v>10118</v>
      </c>
      <c r="C231" s="62" t="str">
        <f>VLOOKUP(B231,映射!A:B,2,FALSE)</f>
        <v>兔耳吓人箱</v>
      </c>
      <c r="D231" s="62">
        <f>'表格编辑 '!E264</f>
        <v>39</v>
      </c>
      <c r="E231" s="62">
        <f>ROUNDUP((VLOOKUP(B231,Sheet1!U:AA,3,FALSE)-2)*(0.042*(D231-1)+0.2)+0.4,0)</f>
        <v>13</v>
      </c>
      <c r="F231" s="62">
        <f>ROUNDUP((VLOOKUP(B231,Sheet1!U:AA,4,FALSE)-2)*(0.042*(D231-1)+0.2)+0.4,0)</f>
        <v>40</v>
      </c>
      <c r="G231" s="62">
        <f>ROUNDUP((VLOOKUP(B231,Sheet1!U:AA,5,FALSE)-2)*(0.042*(D231-1)+0.2)+0.4,0)</f>
        <v>39</v>
      </c>
      <c r="H231" s="62">
        <f>ROUNDUP((VLOOKUP(B231,Sheet1!U:AA,6,FALSE)-2)*(0.042*(D231-1)+0.2)+0.4,0)</f>
        <v>35</v>
      </c>
      <c r="I231" s="62">
        <f>ROUNDUP((VLOOKUP(B231,Sheet1!U:AA,7,FALSE)-2)*(0.042*(D231-1)+0.2)+0.4,0)</f>
        <v>57</v>
      </c>
      <c r="J231" s="62">
        <f>E231*8+F231*2+G231*3+H231*3+I231*1+VLOOKUP(B231,Sheet1!AU:AZ,2,FALSE)</f>
        <v>481</v>
      </c>
      <c r="K231" s="62">
        <f>E231*1+F231*2+G231*2+H231*2+I231*10+VLOOKUP(B231,Sheet1!AU:AZ,3,FALSE)</f>
        <v>863</v>
      </c>
      <c r="L231" s="62">
        <f>E231*0.1+F231*2+G231*0.2+H231*0.26+I231*0.1+VLOOKUP(B231,Sheet1!AU:AZ,4,FALSE)</f>
        <v>128.9</v>
      </c>
      <c r="M231" s="62">
        <f>E231*0.1+F231*0.2+G231*2+H231*0.2+I231*0.1+VLOOKUP(B231,Sheet1!AU:AZ,5,FALSE)</f>
        <v>124</v>
      </c>
      <c r="N231" s="62">
        <f>E231*0.1+F231*0.2+G231*0.2+H231*2+I231*0.1+VLOOKUP(B231,Sheet1!AU:AZ,6,FALSE)</f>
        <v>126.8</v>
      </c>
      <c r="O231" s="62">
        <f t="shared" si="82"/>
        <v>42</v>
      </c>
      <c r="P231" s="62">
        <f t="shared" si="83"/>
        <v>3.8</v>
      </c>
      <c r="R231" s="9">
        <f t="shared" si="77"/>
        <v>39</v>
      </c>
      <c r="S231" s="9">
        <f t="shared" si="66"/>
        <v>252.24</v>
      </c>
      <c r="T231" s="9">
        <f t="shared" si="67"/>
        <v>46.8</v>
      </c>
      <c r="U231" s="66">
        <f t="shared" si="78"/>
        <v>306</v>
      </c>
      <c r="V231" s="9">
        <f t="shared" si="79"/>
        <v>367.2</v>
      </c>
      <c r="W231" s="67">
        <f t="shared" si="80"/>
        <v>186</v>
      </c>
      <c r="Y231" s="69">
        <f>VLOOKUP(D231,Sheet2!P:Q,2,FALSE)</f>
        <v>60</v>
      </c>
      <c r="AB231" s="4" t="str">
        <f>IF('表格编辑 '!D264="monster","普通","BOSS")</f>
        <v>普通</v>
      </c>
      <c r="AD231" s="50">
        <f>VLOOKUP(D231,映射!AK:AL,2,FALSE)</f>
        <v>4</v>
      </c>
      <c r="AE231" s="50" t="s">
        <v>21</v>
      </c>
      <c r="AF231" s="4">
        <f>VLOOKUP(AE231,映射!AN:AO,2,FALSE)</f>
        <v>1</v>
      </c>
      <c r="AG231" s="50">
        <v>1</v>
      </c>
      <c r="AH231" s="70">
        <v>0</v>
      </c>
      <c r="AI231" s="16">
        <f t="shared" si="68"/>
        <v>20091</v>
      </c>
      <c r="AJ231" s="16">
        <f t="shared" si="69"/>
        <v>10118</v>
      </c>
      <c r="AK231" s="16">
        <f t="shared" si="70"/>
        <v>39</v>
      </c>
      <c r="AL231" s="16" t="str">
        <f t="shared" si="71"/>
        <v>兔耳吓人箱</v>
      </c>
      <c r="AM231" s="16">
        <f t="shared" si="72"/>
        <v>1224</v>
      </c>
      <c r="AN231" s="16">
        <f t="shared" si="73"/>
        <v>481</v>
      </c>
      <c r="AO231" s="16">
        <f t="shared" si="81"/>
        <v>743</v>
      </c>
      <c r="AP231" s="16">
        <f t="shared" si="74"/>
        <v>1224</v>
      </c>
      <c r="AQ231" s="16">
        <f t="shared" si="75"/>
        <v>863</v>
      </c>
      <c r="AR231" s="16">
        <f t="shared" si="76"/>
        <v>129</v>
      </c>
      <c r="AS231" s="16"/>
      <c r="AT231" s="16">
        <v>81</v>
      </c>
      <c r="AU231" s="16">
        <v>63</v>
      </c>
      <c r="AV231" s="16">
        <v>35.1</v>
      </c>
      <c r="AW231" s="16"/>
    </row>
    <row r="232" spans="1:49">
      <c r="A232" s="62">
        <f>'表格编辑 '!A265</f>
        <v>20092</v>
      </c>
      <c r="B232" s="62">
        <f>'表格编辑 '!B265</f>
        <v>10126</v>
      </c>
      <c r="C232" s="62" t="str">
        <f>VLOOKUP(B232,映射!A:B,2,FALSE)</f>
        <v>金怪</v>
      </c>
      <c r="D232" s="62">
        <f>'表格编辑 '!E265</f>
        <v>39</v>
      </c>
      <c r="E232" s="62">
        <f>ROUNDUP((VLOOKUP(B232,Sheet1!U:AA,3,FALSE)-2)*(0.042*(D232-1)+0.2)+0.4,0)</f>
        <v>58</v>
      </c>
      <c r="F232" s="62">
        <f>ROUNDUP((VLOOKUP(B232,Sheet1!U:AA,4,FALSE)-2)*(0.042*(D232-1)+0.2)+0.4,0)</f>
        <v>71</v>
      </c>
      <c r="G232" s="62">
        <f>ROUNDUP((VLOOKUP(B232,Sheet1!U:AA,5,FALSE)-2)*(0.042*(D232-1)+0.2)+0.4,0)</f>
        <v>69</v>
      </c>
      <c r="H232" s="62">
        <f>ROUNDUP((VLOOKUP(B232,Sheet1!U:AA,6,FALSE)-2)*(0.042*(D232-1)+0.2)+0.4,0)</f>
        <v>24</v>
      </c>
      <c r="I232" s="62">
        <f>ROUNDUP((VLOOKUP(B232,Sheet1!U:AA,7,FALSE)-2)*(0.042*(D232-1)+0.2)+0.4,0)</f>
        <v>33</v>
      </c>
      <c r="J232" s="62">
        <f>E232*8+F232*2+G232*3+H232*3+I232*1+VLOOKUP(B232,Sheet1!AU:AZ,2,FALSE)</f>
        <v>1008</v>
      </c>
      <c r="K232" s="62">
        <f>E232*1+F232*2+G232*2+H232*2+I232*10+VLOOKUP(B232,Sheet1!AU:AZ,3,FALSE)</f>
        <v>754</v>
      </c>
      <c r="L232" s="62">
        <f>E232*0.1+F232*2+G232*0.2+H232*0.26+I232*0.1+VLOOKUP(B232,Sheet1!AU:AZ,4,FALSE)</f>
        <v>224.14</v>
      </c>
      <c r="M232" s="62">
        <f>E232*0.1+F232*0.2+G232*2+H232*0.2+I232*0.1+VLOOKUP(B232,Sheet1!AU:AZ,5,FALSE)</f>
        <v>219.1</v>
      </c>
      <c r="N232" s="62">
        <f>E232*0.1+F232*0.2+G232*0.2+H232*2+I232*0.1+VLOOKUP(B232,Sheet1!AU:AZ,6,FALSE)</f>
        <v>107.1</v>
      </c>
      <c r="O232" s="62">
        <f t="shared" si="82"/>
        <v>13.3</v>
      </c>
      <c r="P232" s="62">
        <f t="shared" si="83"/>
        <v>33.9</v>
      </c>
      <c r="R232" s="9">
        <f t="shared" si="77"/>
        <v>39</v>
      </c>
      <c r="S232" s="9">
        <f t="shared" si="66"/>
        <v>252.24</v>
      </c>
      <c r="T232" s="9">
        <f t="shared" si="67"/>
        <v>46.8</v>
      </c>
      <c r="U232" s="66">
        <f t="shared" si="78"/>
        <v>210</v>
      </c>
      <c r="V232" s="9">
        <f t="shared" si="79"/>
        <v>252</v>
      </c>
      <c r="W232" s="67">
        <f t="shared" si="80"/>
        <v>414</v>
      </c>
      <c r="Y232" s="69">
        <f>VLOOKUP(D232,Sheet2!P:Q,2,FALSE)</f>
        <v>60</v>
      </c>
      <c r="AB232" s="4" t="str">
        <f>IF('表格编辑 '!D265="monster","普通","BOSS")</f>
        <v>普通</v>
      </c>
      <c r="AD232" s="50">
        <f>VLOOKUP(D232,映射!AK:AL,2,FALSE)</f>
        <v>4</v>
      </c>
      <c r="AE232" s="50" t="s">
        <v>21</v>
      </c>
      <c r="AF232" s="4">
        <f>VLOOKUP(AE232,映射!AN:AO,2,FALSE)</f>
        <v>1</v>
      </c>
      <c r="AG232" s="50">
        <v>1</v>
      </c>
      <c r="AH232" s="70">
        <v>0</v>
      </c>
      <c r="AI232" s="16">
        <f t="shared" si="68"/>
        <v>20092</v>
      </c>
      <c r="AJ232" s="16">
        <f t="shared" si="69"/>
        <v>10126</v>
      </c>
      <c r="AK232" s="16">
        <f t="shared" si="70"/>
        <v>39</v>
      </c>
      <c r="AL232" s="16" t="str">
        <f t="shared" si="71"/>
        <v>金怪</v>
      </c>
      <c r="AM232" s="16">
        <f t="shared" si="72"/>
        <v>840</v>
      </c>
      <c r="AN232" s="16">
        <f t="shared" si="73"/>
        <v>1008</v>
      </c>
      <c r="AO232" s="16">
        <f t="shared" si="81"/>
        <v>-168</v>
      </c>
      <c r="AP232" s="16">
        <f t="shared" si="74"/>
        <v>840</v>
      </c>
      <c r="AQ232" s="16">
        <f t="shared" si="75"/>
        <v>754</v>
      </c>
      <c r="AR232" s="16">
        <f t="shared" si="76"/>
        <v>225</v>
      </c>
      <c r="AS232" s="16"/>
      <c r="AT232" s="16">
        <v>132.7</v>
      </c>
      <c r="AU232" s="16">
        <v>37.3</v>
      </c>
      <c r="AV232" s="16">
        <v>15.5</v>
      </c>
      <c r="AW232" s="16"/>
    </row>
    <row r="233" spans="1:49">
      <c r="A233" s="62">
        <f>'表格编辑 '!A266</f>
        <v>20093</v>
      </c>
      <c r="B233" s="62">
        <f>'表格编辑 '!B266</f>
        <v>10095</v>
      </c>
      <c r="C233" s="62" t="str">
        <f>VLOOKUP(B233,映射!A:B,2,FALSE)</f>
        <v>火焰舞者</v>
      </c>
      <c r="D233" s="62">
        <f>'表格编辑 '!E266</f>
        <v>39</v>
      </c>
      <c r="E233" s="62">
        <f>ROUNDUP((VLOOKUP(B233,Sheet1!U:AA,3,FALSE)-2)*(0.042*(D233-1)+0.2)+0.4,0)</f>
        <v>40</v>
      </c>
      <c r="F233" s="62">
        <f>ROUNDUP((VLOOKUP(B233,Sheet1!U:AA,4,FALSE)-2)*(0.042*(D233-1)+0.2)+0.4,0)</f>
        <v>75</v>
      </c>
      <c r="G233" s="62">
        <f>ROUNDUP((VLOOKUP(B233,Sheet1!U:AA,5,FALSE)-2)*(0.042*(D233-1)+0.2)+0.4,0)</f>
        <v>39</v>
      </c>
      <c r="H233" s="62">
        <f>ROUNDUP((VLOOKUP(B233,Sheet1!U:AA,6,FALSE)-2)*(0.042*(D233-1)+0.2)+0.4,0)</f>
        <v>33</v>
      </c>
      <c r="I233" s="62">
        <f>ROUNDUP((VLOOKUP(B233,Sheet1!U:AA,7,FALSE)-2)*(0.042*(D233-1)+0.2)+0.4,0)</f>
        <v>51</v>
      </c>
      <c r="J233" s="62">
        <f>E233*8+F233*2+G233*3+H233*3+I233*1+VLOOKUP(B233,Sheet1!AU:AZ,2,FALSE)</f>
        <v>757</v>
      </c>
      <c r="K233" s="62">
        <f>E233*1+F233*2+G233*2+H233*2+I233*10+VLOOKUP(B233,Sheet1!AU:AZ,3,FALSE)</f>
        <v>864</v>
      </c>
      <c r="L233" s="62">
        <f>E233*0.1+F233*2+G233*0.2+H233*0.26+I233*0.1+VLOOKUP(B233,Sheet1!AU:AZ,4,FALSE)</f>
        <v>195.48</v>
      </c>
      <c r="M233" s="62">
        <f>E233*0.1+F233*0.2+G233*2+H233*0.2+I233*0.1+VLOOKUP(B233,Sheet1!AU:AZ,5,FALSE)</f>
        <v>128.7</v>
      </c>
      <c r="N233" s="62">
        <f>E233*0.1+F233*0.2+G233*0.2+H233*2+I233*0.1+VLOOKUP(B233,Sheet1!AU:AZ,6,FALSE)</f>
        <v>117.9</v>
      </c>
      <c r="O233" s="62">
        <f t="shared" si="82"/>
        <v>25.8</v>
      </c>
      <c r="P233" s="62">
        <f t="shared" si="83"/>
        <v>22.1</v>
      </c>
      <c r="R233" s="9">
        <f t="shared" si="77"/>
        <v>39</v>
      </c>
      <c r="S233" s="9">
        <f t="shared" si="66"/>
        <v>252.24</v>
      </c>
      <c r="T233" s="9">
        <f t="shared" si="67"/>
        <v>46.8</v>
      </c>
      <c r="U233" s="66">
        <f t="shared" si="78"/>
        <v>299</v>
      </c>
      <c r="V233" s="9">
        <f t="shared" si="79"/>
        <v>358.8</v>
      </c>
      <c r="W233" s="67">
        <f t="shared" si="80"/>
        <v>342</v>
      </c>
      <c r="Y233" s="69">
        <f>VLOOKUP(D233,Sheet2!P:Q,2,FALSE)</f>
        <v>60</v>
      </c>
      <c r="AB233" s="4" t="str">
        <f>IF('表格编辑 '!D266="monster","普通","BOSS")</f>
        <v>普通</v>
      </c>
      <c r="AD233" s="50">
        <f>VLOOKUP(D233,映射!AK:AL,2,FALSE)</f>
        <v>4</v>
      </c>
      <c r="AE233" s="50" t="s">
        <v>21</v>
      </c>
      <c r="AF233" s="4">
        <f>VLOOKUP(AE233,映射!AN:AO,2,FALSE)</f>
        <v>1</v>
      </c>
      <c r="AG233" s="50">
        <v>1</v>
      </c>
      <c r="AH233" s="70">
        <v>0</v>
      </c>
      <c r="AI233" s="16">
        <f t="shared" si="68"/>
        <v>20093</v>
      </c>
      <c r="AJ233" s="16">
        <f t="shared" si="69"/>
        <v>10095</v>
      </c>
      <c r="AK233" s="16">
        <f t="shared" si="70"/>
        <v>39</v>
      </c>
      <c r="AL233" s="16" t="str">
        <f t="shared" si="71"/>
        <v>火焰舞者</v>
      </c>
      <c r="AM233" s="16">
        <f t="shared" si="72"/>
        <v>1196</v>
      </c>
      <c r="AN233" s="16">
        <f t="shared" si="73"/>
        <v>757</v>
      </c>
      <c r="AO233" s="16">
        <f t="shared" si="81"/>
        <v>439</v>
      </c>
      <c r="AP233" s="16">
        <f t="shared" si="74"/>
        <v>1196</v>
      </c>
      <c r="AQ233" s="16">
        <f t="shared" si="75"/>
        <v>864</v>
      </c>
      <c r="AR233" s="16">
        <f t="shared" si="76"/>
        <v>196</v>
      </c>
      <c r="AS233" s="16"/>
      <c r="AT233" s="16">
        <v>71.1</v>
      </c>
      <c r="AU233" s="16">
        <v>62.1</v>
      </c>
      <c r="AV233" s="16">
        <v>17.7</v>
      </c>
      <c r="AW233" s="16"/>
    </row>
    <row r="234" spans="1:49">
      <c r="A234" s="62">
        <f>'表格编辑 '!A267</f>
        <v>20094</v>
      </c>
      <c r="B234" s="62">
        <f>'表格编辑 '!B267</f>
        <v>50112</v>
      </c>
      <c r="C234" s="62" t="str">
        <f>VLOOKUP(B234,映射!A:B,2,FALSE)</f>
        <v>阴影</v>
      </c>
      <c r="D234" s="62">
        <f>'表格编辑 '!E267</f>
        <v>39</v>
      </c>
      <c r="E234" s="62">
        <f>ROUNDUP((VLOOKUP(B234,Sheet1!U:AA,3,FALSE)-2)*(0.042*(D234-1)+0.2)+0.4,0)</f>
        <v>48</v>
      </c>
      <c r="F234" s="62">
        <f>ROUNDUP((VLOOKUP(B234,Sheet1!U:AA,4,FALSE)-2)*(0.042*(D234-1)+0.2)+0.4,0)</f>
        <v>40</v>
      </c>
      <c r="G234" s="62">
        <f>ROUNDUP((VLOOKUP(B234,Sheet1!U:AA,5,FALSE)-2)*(0.042*(D234-1)+0.2)+0.4,0)</f>
        <v>37</v>
      </c>
      <c r="H234" s="62">
        <f>ROUNDUP((VLOOKUP(B234,Sheet1!U:AA,6,FALSE)-2)*(0.042*(D234-1)+0.2)+0.4,0)</f>
        <v>37</v>
      </c>
      <c r="I234" s="62">
        <f>ROUNDUP((VLOOKUP(B234,Sheet1!U:AA,7,FALSE)-2)*(0.042*(D234-1)+0.2)+0.4,0)</f>
        <v>40</v>
      </c>
      <c r="J234" s="62">
        <f>E234*8+F234*2+G234*3+H234*3+I234*1+VLOOKUP(B234,Sheet1!AU:AZ,2,FALSE)</f>
        <v>746</v>
      </c>
      <c r="K234" s="62">
        <f>E234*1+F234*2+G234*2+H234*2+I234*10+VLOOKUP(B234,Sheet1!AU:AZ,3,FALSE)</f>
        <v>696</v>
      </c>
      <c r="L234" s="62">
        <f>E234*0.1+F234*2+G234*0.2+H234*0.26+I234*0.1+VLOOKUP(B234,Sheet1!AU:AZ,4,FALSE)</f>
        <v>125.82</v>
      </c>
      <c r="M234" s="62">
        <f>E234*0.1+F234*0.2+G234*2+H234*0.2+I234*0.1+VLOOKUP(B234,Sheet1!AU:AZ,5,FALSE)</f>
        <v>118.2</v>
      </c>
      <c r="N234" s="62">
        <f>E234*0.1+F234*0.2+G234*0.2+H234*2+I234*0.1+VLOOKUP(B234,Sheet1!AU:AZ,6,FALSE)</f>
        <v>118.2</v>
      </c>
      <c r="O234" s="62">
        <f t="shared" si="82"/>
        <v>17.3</v>
      </c>
      <c r="P234" s="62">
        <f t="shared" si="83"/>
        <v>34.1</v>
      </c>
      <c r="R234" s="9">
        <f t="shared" si="77"/>
        <v>39</v>
      </c>
      <c r="S234" s="9">
        <f t="shared" si="66"/>
        <v>252.24</v>
      </c>
      <c r="T234" s="9">
        <f t="shared" si="67"/>
        <v>46.8</v>
      </c>
      <c r="U234" s="66">
        <f t="shared" si="78"/>
        <v>315</v>
      </c>
      <c r="V234" s="9">
        <f t="shared" si="79"/>
        <v>378</v>
      </c>
      <c r="W234" s="67">
        <f t="shared" si="80"/>
        <v>179</v>
      </c>
      <c r="Y234" s="69">
        <f>VLOOKUP(D234,Sheet2!P:Q,2,FALSE)</f>
        <v>60</v>
      </c>
      <c r="AB234" s="4" t="str">
        <f>IF('表格编辑 '!D267="monster","普通","BOSS")</f>
        <v>BOSS</v>
      </c>
      <c r="AD234" s="50">
        <f>VLOOKUP(D234,映射!AK:AL,2,FALSE)</f>
        <v>4</v>
      </c>
      <c r="AE234" s="50" t="s">
        <v>21</v>
      </c>
      <c r="AF234" s="4">
        <f>VLOOKUP(AE234,映射!AN:AO,2,FALSE)</f>
        <v>1</v>
      </c>
      <c r="AG234" s="50">
        <v>1</v>
      </c>
      <c r="AH234" s="70">
        <v>0</v>
      </c>
      <c r="AI234" s="16">
        <f t="shared" si="68"/>
        <v>20094</v>
      </c>
      <c r="AJ234" s="16">
        <f t="shared" si="69"/>
        <v>50112</v>
      </c>
      <c r="AK234" s="16">
        <f t="shared" si="70"/>
        <v>39</v>
      </c>
      <c r="AL234" s="16" t="str">
        <f t="shared" si="71"/>
        <v>阴影</v>
      </c>
      <c r="AM234" s="16">
        <f t="shared" si="72"/>
        <v>1260</v>
      </c>
      <c r="AN234" s="16">
        <f t="shared" si="73"/>
        <v>746</v>
      </c>
      <c r="AO234" s="16">
        <f t="shared" si="81"/>
        <v>514</v>
      </c>
      <c r="AP234" s="16">
        <f t="shared" si="74"/>
        <v>1260</v>
      </c>
      <c r="AQ234" s="16">
        <f t="shared" si="75"/>
        <v>696</v>
      </c>
      <c r="AR234" s="16">
        <f t="shared" si="76"/>
        <v>126</v>
      </c>
      <c r="AS234" s="16"/>
      <c r="AT234" s="16">
        <v>82.4</v>
      </c>
      <c r="AU234" s="16">
        <v>82.4</v>
      </c>
      <c r="AV234" s="16">
        <v>14.9</v>
      </c>
      <c r="AW234" s="16"/>
    </row>
    <row r="235" spans="1:49">
      <c r="A235" s="62">
        <f>'表格编辑 '!A268</f>
        <v>20095</v>
      </c>
      <c r="B235" s="62">
        <f>'表格编辑 '!B268</f>
        <v>10065</v>
      </c>
      <c r="C235" s="62" t="str">
        <f>VLOOKUP(B235,映射!A:B,2,FALSE)</f>
        <v>虎头蜂</v>
      </c>
      <c r="D235" s="62">
        <f>'表格编辑 '!E268</f>
        <v>39</v>
      </c>
      <c r="E235" s="62">
        <f>ROUNDUP((VLOOKUP(B235,Sheet1!U:AA,3,FALSE)-2)*(0.042*(D235-1)+0.2)+0.4,0)</f>
        <v>21</v>
      </c>
      <c r="F235" s="62">
        <f>ROUNDUP((VLOOKUP(B235,Sheet1!U:AA,4,FALSE)-2)*(0.042*(D235-1)+0.2)+0.4,0)</f>
        <v>69</v>
      </c>
      <c r="G235" s="62">
        <f>ROUNDUP((VLOOKUP(B235,Sheet1!U:AA,5,FALSE)-2)*(0.042*(D235-1)+0.2)+0.4,0)</f>
        <v>12</v>
      </c>
      <c r="H235" s="62">
        <f>ROUNDUP((VLOOKUP(B235,Sheet1!U:AA,6,FALSE)-2)*(0.042*(D235-1)+0.2)+0.4,0)</f>
        <v>66</v>
      </c>
      <c r="I235" s="62">
        <f>ROUNDUP((VLOOKUP(B235,Sheet1!U:AA,7,FALSE)-2)*(0.042*(D235-1)+0.2)+0.4,0)</f>
        <v>17</v>
      </c>
      <c r="J235" s="62">
        <f>E235*8+F235*2+G235*3+H235*3+I235*1+VLOOKUP(B235,Sheet1!AU:AZ,2,FALSE)</f>
        <v>577</v>
      </c>
      <c r="K235" s="62">
        <f>E235*1+F235*2+G235*2+H235*2+I235*10+VLOOKUP(B235,Sheet1!AU:AZ,3,FALSE)</f>
        <v>505</v>
      </c>
      <c r="L235" s="62">
        <f>E235*0.1+F235*2+G235*0.2+H235*0.26+I235*0.1+VLOOKUP(B235,Sheet1!AU:AZ,4,FALSE)</f>
        <v>181.36</v>
      </c>
      <c r="M235" s="62">
        <f>E235*0.1+F235*0.2+G235*2+H235*0.2+I235*0.1+VLOOKUP(B235,Sheet1!AU:AZ,5,FALSE)</f>
        <v>74.8</v>
      </c>
      <c r="N235" s="62">
        <f>E235*0.1+F235*0.2+G235*0.2+H235*2+I235*0.1+VLOOKUP(B235,Sheet1!AU:AZ,6,FALSE)</f>
        <v>172</v>
      </c>
      <c r="O235" s="62">
        <f t="shared" si="82"/>
        <v>-3.8</v>
      </c>
      <c r="P235" s="62">
        <f t="shared" si="83"/>
        <v>20.2</v>
      </c>
      <c r="R235" s="9">
        <f t="shared" si="77"/>
        <v>39</v>
      </c>
      <c r="S235" s="9">
        <f t="shared" si="66"/>
        <v>252.24</v>
      </c>
      <c r="T235" s="9">
        <f t="shared" si="67"/>
        <v>46.8</v>
      </c>
      <c r="U235" s="66">
        <f t="shared" si="78"/>
        <v>400</v>
      </c>
      <c r="V235" s="9">
        <f t="shared" si="79"/>
        <v>480</v>
      </c>
      <c r="W235" s="67">
        <f t="shared" si="80"/>
        <v>307</v>
      </c>
      <c r="Y235" s="69">
        <f>VLOOKUP(D235,Sheet2!P:Q,2,FALSE)</f>
        <v>60</v>
      </c>
      <c r="AB235" s="4" t="str">
        <f>IF('表格编辑 '!D268="monster","普通","BOSS")</f>
        <v>普通</v>
      </c>
      <c r="AD235" s="50">
        <f>VLOOKUP(D235,映射!AK:AL,2,FALSE)</f>
        <v>4</v>
      </c>
      <c r="AE235" s="50" t="s">
        <v>21</v>
      </c>
      <c r="AF235" s="4">
        <f>VLOOKUP(AE235,映射!AN:AO,2,FALSE)</f>
        <v>1</v>
      </c>
      <c r="AG235" s="50">
        <v>1</v>
      </c>
      <c r="AH235" s="70">
        <v>0</v>
      </c>
      <c r="AI235" s="16">
        <f t="shared" si="68"/>
        <v>20095</v>
      </c>
      <c r="AJ235" s="16">
        <f t="shared" si="69"/>
        <v>10065</v>
      </c>
      <c r="AK235" s="16">
        <f t="shared" si="70"/>
        <v>39</v>
      </c>
      <c r="AL235" s="16" t="str">
        <f t="shared" si="71"/>
        <v>虎头蜂</v>
      </c>
      <c r="AM235" s="16">
        <f t="shared" si="72"/>
        <v>1600</v>
      </c>
      <c r="AN235" s="16">
        <f t="shared" si="73"/>
        <v>577</v>
      </c>
      <c r="AO235" s="16">
        <f t="shared" si="81"/>
        <v>1023</v>
      </c>
      <c r="AP235" s="16">
        <f t="shared" si="74"/>
        <v>1600</v>
      </c>
      <c r="AQ235" s="16">
        <f t="shared" si="75"/>
        <v>505</v>
      </c>
      <c r="AR235" s="16">
        <f t="shared" si="76"/>
        <v>182</v>
      </c>
      <c r="AS235" s="16"/>
      <c r="AT235" s="16">
        <v>45.7</v>
      </c>
      <c r="AU235" s="16">
        <v>126.7</v>
      </c>
      <c r="AV235" s="16">
        <v>-3.2</v>
      </c>
      <c r="AW235" s="16"/>
    </row>
    <row r="236" spans="1:49">
      <c r="A236" s="62">
        <f>'表格编辑 '!A269</f>
        <v>20096</v>
      </c>
      <c r="B236" s="62">
        <f>'表格编辑 '!B269</f>
        <v>10030</v>
      </c>
      <c r="C236" s="62" t="str">
        <f>VLOOKUP(B236,映射!A:B,2,FALSE)</f>
        <v>血骷髅</v>
      </c>
      <c r="D236" s="62">
        <f>'表格编辑 '!E269</f>
        <v>39</v>
      </c>
      <c r="E236" s="62">
        <f>ROUNDUP((VLOOKUP(B236,Sheet1!U:AA,3,FALSE)-2)*(0.042*(D236-1)+0.2)+0.4,0)</f>
        <v>39</v>
      </c>
      <c r="F236" s="62">
        <f>ROUNDUP((VLOOKUP(B236,Sheet1!U:AA,4,FALSE)-2)*(0.042*(D236-1)+0.2)+0.4,0)</f>
        <v>58</v>
      </c>
      <c r="G236" s="62">
        <f>ROUNDUP((VLOOKUP(B236,Sheet1!U:AA,5,FALSE)-2)*(0.042*(D236-1)+0.2)+0.4,0)</f>
        <v>71</v>
      </c>
      <c r="H236" s="62">
        <f>ROUNDUP((VLOOKUP(B236,Sheet1!U:AA,6,FALSE)-2)*(0.042*(D236-1)+0.2)+0.4,0)</f>
        <v>33</v>
      </c>
      <c r="I236" s="62">
        <f>ROUNDUP((VLOOKUP(B236,Sheet1!U:AA,7,FALSE)-2)*(0.042*(D236-1)+0.2)+0.4,0)</f>
        <v>55</v>
      </c>
      <c r="J236" s="62">
        <f>E236*8+F236*2+G236*3+H236*3+I236*1+VLOOKUP(B236,Sheet1!AU:AZ,2,FALSE)</f>
        <v>854</v>
      </c>
      <c r="K236" s="62">
        <f>E236*1+F236*2+G236*2+H236*2+I236*10+VLOOKUP(B236,Sheet1!AU:AZ,3,FALSE)</f>
        <v>974</v>
      </c>
      <c r="L236" s="62">
        <f>E236*0.1+F236*2+G236*0.2+H236*0.26+I236*0.1+VLOOKUP(B236,Sheet1!AU:AZ,4,FALSE)</f>
        <v>193.18</v>
      </c>
      <c r="M236" s="62">
        <f>E236*0.1+F236*0.2+G236*2+H236*0.2+I236*0.1+VLOOKUP(B236,Sheet1!AU:AZ,5,FALSE)</f>
        <v>222.6</v>
      </c>
      <c r="N236" s="62">
        <f>E236*0.1+F236*0.2+G236*0.2+H236*2+I236*0.1+VLOOKUP(B236,Sheet1!AU:AZ,6,FALSE)</f>
        <v>130.2</v>
      </c>
      <c r="O236" s="62">
        <f t="shared" si="82"/>
        <v>37.4</v>
      </c>
      <c r="P236" s="62">
        <f t="shared" si="83"/>
        <v>19.4</v>
      </c>
      <c r="R236" s="9">
        <f t="shared" si="77"/>
        <v>39</v>
      </c>
      <c r="S236" s="9">
        <f t="shared" si="66"/>
        <v>252.24</v>
      </c>
      <c r="T236" s="9">
        <f t="shared" si="67"/>
        <v>46.8</v>
      </c>
      <c r="U236" s="66">
        <f t="shared" si="78"/>
        <v>207</v>
      </c>
      <c r="V236" s="9">
        <f t="shared" si="79"/>
        <v>248.4</v>
      </c>
      <c r="W236" s="67">
        <f t="shared" si="80"/>
        <v>336</v>
      </c>
      <c r="Y236" s="69">
        <f>VLOOKUP(D236,Sheet2!P:Q,2,FALSE)</f>
        <v>60</v>
      </c>
      <c r="AB236" s="4" t="str">
        <f>IF('表格编辑 '!D269="monster","普通","BOSS")</f>
        <v>普通</v>
      </c>
      <c r="AD236" s="50">
        <f>VLOOKUP(D236,映射!AK:AL,2,FALSE)</f>
        <v>4</v>
      </c>
      <c r="AE236" s="50" t="s">
        <v>21</v>
      </c>
      <c r="AF236" s="4">
        <f>VLOOKUP(AE236,映射!AN:AO,2,FALSE)</f>
        <v>1</v>
      </c>
      <c r="AG236" s="50">
        <v>1</v>
      </c>
      <c r="AH236" s="70">
        <v>0</v>
      </c>
      <c r="AI236" s="16">
        <f t="shared" si="68"/>
        <v>20096</v>
      </c>
      <c r="AJ236" s="16">
        <f t="shared" si="69"/>
        <v>10030</v>
      </c>
      <c r="AK236" s="16">
        <f t="shared" si="70"/>
        <v>39</v>
      </c>
      <c r="AL236" s="16" t="str">
        <f t="shared" si="71"/>
        <v>血骷髅</v>
      </c>
      <c r="AM236" s="16">
        <f t="shared" si="72"/>
        <v>828</v>
      </c>
      <c r="AN236" s="16">
        <f t="shared" si="73"/>
        <v>854</v>
      </c>
      <c r="AO236" s="16">
        <f t="shared" si="81"/>
        <v>-26</v>
      </c>
      <c r="AP236" s="16">
        <f t="shared" si="74"/>
        <v>828</v>
      </c>
      <c r="AQ236" s="16">
        <f t="shared" si="75"/>
        <v>974</v>
      </c>
      <c r="AR236" s="16">
        <f t="shared" si="76"/>
        <v>194</v>
      </c>
      <c r="AS236" s="16"/>
      <c r="AT236" s="16">
        <v>132.2</v>
      </c>
      <c r="AU236" s="16">
        <v>49.4</v>
      </c>
      <c r="AV236" s="16">
        <v>26.8</v>
      </c>
      <c r="AW236" s="16"/>
    </row>
    <row r="237" spans="1:49">
      <c r="A237" s="62">
        <f>'表格编辑 '!A270</f>
        <v>20097</v>
      </c>
      <c r="B237" s="62">
        <f>'表格编辑 '!B270</f>
        <v>10129</v>
      </c>
      <c r="C237" s="62" t="str">
        <f>VLOOKUP(B237,映射!A:B,2,FALSE)</f>
        <v>铁剪螃蟹</v>
      </c>
      <c r="D237" s="62">
        <f>'表格编辑 '!E270</f>
        <v>44</v>
      </c>
      <c r="E237" s="62">
        <f>ROUNDUP((VLOOKUP(B237,Sheet1!U:AA,3,FALSE)-2)*(0.042*(D237-1)+0.2)+0.4,0)</f>
        <v>25</v>
      </c>
      <c r="F237" s="62">
        <f>ROUNDUP((VLOOKUP(B237,Sheet1!U:AA,4,FALSE)-2)*(0.042*(D237-1)+0.2)+0.4,0)</f>
        <v>65</v>
      </c>
      <c r="G237" s="62">
        <f>ROUNDUP((VLOOKUP(B237,Sheet1!U:AA,5,FALSE)-2)*(0.042*(D237-1)+0.2)+0.4,0)</f>
        <v>71</v>
      </c>
      <c r="H237" s="62">
        <f>ROUNDUP((VLOOKUP(B237,Sheet1!U:AA,6,FALSE)-2)*(0.042*(D237-1)+0.2)+0.4,0)</f>
        <v>21</v>
      </c>
      <c r="I237" s="62">
        <f>ROUNDUP((VLOOKUP(B237,Sheet1!U:AA,7,FALSE)-2)*(0.042*(D237-1)+0.2)+0.4,0)</f>
        <v>13</v>
      </c>
      <c r="J237" s="62">
        <f>E237*8+F237*2+G237*3+H237*3+I237*1+VLOOKUP(B237,Sheet1!AU:AZ,2,FALSE)</f>
        <v>639</v>
      </c>
      <c r="K237" s="62">
        <f>E237*1+F237*2+G237*2+H237*2+I237*10+VLOOKUP(B237,Sheet1!AU:AZ,3,FALSE)</f>
        <v>489</v>
      </c>
      <c r="L237" s="62">
        <f>E237*0.1+F237*2+G237*0.2+H237*0.26+I237*0.1+VLOOKUP(B237,Sheet1!AU:AZ,4,FALSE)</f>
        <v>173.46</v>
      </c>
      <c r="M237" s="62">
        <f>E237*0.1+F237*0.2+G237*2+H237*0.2+I237*0.1+VLOOKUP(B237,Sheet1!AU:AZ,5,FALSE)</f>
        <v>183</v>
      </c>
      <c r="N237" s="62">
        <f>E237*0.1+F237*0.2+G237*0.2+H237*2+I237*0.1+VLOOKUP(B237,Sheet1!AU:AZ,6,FALSE)</f>
        <v>93</v>
      </c>
      <c r="O237" s="62">
        <f t="shared" si="82"/>
        <v>8.5</v>
      </c>
      <c r="P237" s="62">
        <f t="shared" si="83"/>
        <v>9.3</v>
      </c>
      <c r="R237" s="9">
        <f t="shared" si="77"/>
        <v>44</v>
      </c>
      <c r="S237" s="9">
        <f t="shared" si="66"/>
        <v>319.84</v>
      </c>
      <c r="T237" s="9">
        <f t="shared" si="67"/>
        <v>50.8</v>
      </c>
      <c r="U237" s="66">
        <f t="shared" si="78"/>
        <v>353</v>
      </c>
      <c r="V237" s="9">
        <f t="shared" si="79"/>
        <v>423.6</v>
      </c>
      <c r="W237" s="67">
        <f t="shared" si="80"/>
        <v>278</v>
      </c>
      <c r="Y237" s="69">
        <f>VLOOKUP(D237,Sheet2!P:Q,2,FALSE)</f>
        <v>105</v>
      </c>
      <c r="AB237" s="4" t="str">
        <f>IF('表格编辑 '!D270="monster","普通","BOSS")</f>
        <v>普通</v>
      </c>
      <c r="AD237" s="50">
        <f>VLOOKUP(D237,映射!AK:AL,2,FALSE)</f>
        <v>4</v>
      </c>
      <c r="AE237" s="50" t="s">
        <v>21</v>
      </c>
      <c r="AF237" s="4">
        <f>VLOOKUP(AE237,映射!AN:AO,2,FALSE)</f>
        <v>1</v>
      </c>
      <c r="AG237" s="50">
        <v>1</v>
      </c>
      <c r="AH237" s="70">
        <v>0</v>
      </c>
      <c r="AI237" s="16">
        <f t="shared" si="68"/>
        <v>20097</v>
      </c>
      <c r="AJ237" s="16">
        <f t="shared" si="69"/>
        <v>10129</v>
      </c>
      <c r="AK237" s="16">
        <f t="shared" si="70"/>
        <v>44</v>
      </c>
      <c r="AL237" s="16" t="str">
        <f t="shared" si="71"/>
        <v>铁剪螃蟹</v>
      </c>
      <c r="AM237" s="16">
        <f t="shared" si="72"/>
        <v>1412</v>
      </c>
      <c r="AN237" s="16">
        <f t="shared" si="73"/>
        <v>639</v>
      </c>
      <c r="AO237" s="16">
        <f t="shared" si="81"/>
        <v>773</v>
      </c>
      <c r="AP237" s="16">
        <f t="shared" si="74"/>
        <v>1412</v>
      </c>
      <c r="AQ237" s="16">
        <f t="shared" si="75"/>
        <v>489</v>
      </c>
      <c r="AR237" s="16">
        <f t="shared" si="76"/>
        <v>174</v>
      </c>
      <c r="AS237" s="16"/>
      <c r="AT237" s="16">
        <v>140</v>
      </c>
      <c r="AU237" s="16">
        <v>62.6</v>
      </c>
      <c r="AV237" s="16">
        <v>7.3</v>
      </c>
      <c r="AW237" s="16"/>
    </row>
    <row r="238" spans="1:49">
      <c r="A238" s="62">
        <f>'表格编辑 '!A271</f>
        <v>20098</v>
      </c>
      <c r="B238" s="62">
        <f>'表格编辑 '!B271</f>
        <v>10122</v>
      </c>
      <c r="C238" s="62" t="str">
        <f>VLOOKUP(B238,映射!A:B,2,FALSE)</f>
        <v>纯白吓人箱</v>
      </c>
      <c r="D238" s="62">
        <f>'表格编辑 '!E271</f>
        <v>44</v>
      </c>
      <c r="E238" s="62">
        <f>ROUNDUP((VLOOKUP(B238,Sheet1!U:AA,3,FALSE)-2)*(0.042*(D238-1)+0.2)+0.4,0)</f>
        <v>35</v>
      </c>
      <c r="F238" s="62">
        <f>ROUNDUP((VLOOKUP(B238,Sheet1!U:AA,4,FALSE)-2)*(0.042*(D238-1)+0.2)+0.4,0)</f>
        <v>65</v>
      </c>
      <c r="G238" s="62">
        <f>ROUNDUP((VLOOKUP(B238,Sheet1!U:AA,5,FALSE)-2)*(0.042*(D238-1)+0.2)+0.4,0)</f>
        <v>75</v>
      </c>
      <c r="H238" s="62">
        <f>ROUNDUP((VLOOKUP(B238,Sheet1!U:AA,6,FALSE)-2)*(0.042*(D238-1)+0.2)+0.4,0)</f>
        <v>29</v>
      </c>
      <c r="I238" s="62">
        <f>ROUNDUP((VLOOKUP(B238,Sheet1!U:AA,7,FALSE)-2)*(0.042*(D238-1)+0.2)+0.4,0)</f>
        <v>81</v>
      </c>
      <c r="J238" s="62">
        <f>E238*8+F238*2+G238*3+H238*3+I238*1+VLOOKUP(B238,Sheet1!AU:AZ,2,FALSE)</f>
        <v>854</v>
      </c>
      <c r="K238" s="62">
        <f>E238*1+F238*2+G238*2+H238*2+I238*10+VLOOKUP(B238,Sheet1!AU:AZ,3,FALSE)</f>
        <v>1265</v>
      </c>
      <c r="L238" s="62">
        <f>E238*0.1+F238*2+G238*0.2+H238*0.26+I238*0.1+VLOOKUP(B238,Sheet1!AU:AZ,4,FALSE)</f>
        <v>209.14</v>
      </c>
      <c r="M238" s="62">
        <f>E238*0.1+F238*0.2+G238*2+H238*0.2+I238*0.1+VLOOKUP(B238,Sheet1!AU:AZ,5,FALSE)</f>
        <v>231.4</v>
      </c>
      <c r="N238" s="62">
        <f>E238*0.1+F238*0.2+G238*0.2+H238*2+I238*0.1+VLOOKUP(B238,Sheet1!AU:AZ,6,FALSE)</f>
        <v>121.6</v>
      </c>
      <c r="O238" s="62">
        <f t="shared" si="82"/>
        <v>59.9</v>
      </c>
      <c r="P238" s="62">
        <f t="shared" si="83"/>
        <v>11.7</v>
      </c>
      <c r="R238" s="9">
        <f t="shared" si="77"/>
        <v>44</v>
      </c>
      <c r="S238" s="9">
        <f t="shared" si="66"/>
        <v>319.84</v>
      </c>
      <c r="T238" s="9">
        <f t="shared" si="67"/>
        <v>50.8</v>
      </c>
      <c r="U238" s="66">
        <f t="shared" si="78"/>
        <v>303</v>
      </c>
      <c r="V238" s="9">
        <f t="shared" si="79"/>
        <v>363.6</v>
      </c>
      <c r="W238" s="67">
        <f t="shared" si="80"/>
        <v>363</v>
      </c>
      <c r="Y238" s="69">
        <f>VLOOKUP(D238,Sheet2!P:Q,2,FALSE)</f>
        <v>105</v>
      </c>
      <c r="AB238" s="4" t="str">
        <f>IF('表格编辑 '!D271="monster","普通","BOSS")</f>
        <v>普通</v>
      </c>
      <c r="AD238" s="50">
        <f>VLOOKUP(D238,映射!AK:AL,2,FALSE)</f>
        <v>4</v>
      </c>
      <c r="AE238" s="50" t="s">
        <v>21</v>
      </c>
      <c r="AF238" s="4">
        <f>VLOOKUP(AE238,映射!AN:AO,2,FALSE)</f>
        <v>1</v>
      </c>
      <c r="AG238" s="50">
        <v>1</v>
      </c>
      <c r="AH238" s="70">
        <v>0</v>
      </c>
      <c r="AI238" s="16">
        <f t="shared" si="68"/>
        <v>20098</v>
      </c>
      <c r="AJ238" s="16">
        <f t="shared" si="69"/>
        <v>10122</v>
      </c>
      <c r="AK238" s="16">
        <f t="shared" si="70"/>
        <v>44</v>
      </c>
      <c r="AL238" s="16" t="str">
        <f t="shared" si="71"/>
        <v>纯白吓人箱</v>
      </c>
      <c r="AM238" s="16">
        <f t="shared" si="72"/>
        <v>1212</v>
      </c>
      <c r="AN238" s="16">
        <f t="shared" si="73"/>
        <v>854</v>
      </c>
      <c r="AO238" s="16">
        <f t="shared" si="81"/>
        <v>358</v>
      </c>
      <c r="AP238" s="16">
        <f t="shared" si="74"/>
        <v>1212</v>
      </c>
      <c r="AQ238" s="16">
        <f t="shared" si="75"/>
        <v>1265</v>
      </c>
      <c r="AR238" s="16">
        <f t="shared" si="76"/>
        <v>210</v>
      </c>
      <c r="AS238" s="16"/>
      <c r="AT238" s="16">
        <v>112.4</v>
      </c>
      <c r="AU238" s="16">
        <v>56.6</v>
      </c>
      <c r="AV238" s="16">
        <v>48.8</v>
      </c>
      <c r="AW238" s="16"/>
    </row>
    <row r="239" spans="1:49">
      <c r="A239" s="62">
        <f>'表格编辑 '!A272</f>
        <v>20099</v>
      </c>
      <c r="B239" s="62">
        <f>'表格编辑 '!B272</f>
        <v>10057</v>
      </c>
      <c r="C239" s="62" t="str">
        <f>VLOOKUP(B239,映射!A:B,2,FALSE)</f>
        <v>胖蝙蝠</v>
      </c>
      <c r="D239" s="62">
        <f>'表格编辑 '!E272</f>
        <v>44</v>
      </c>
      <c r="E239" s="62">
        <f>ROUNDUP((VLOOKUP(B239,Sheet1!U:AA,3,FALSE)-2)*(0.042*(D239-1)+0.2)+0.4,0)</f>
        <v>47</v>
      </c>
      <c r="F239" s="62">
        <f>ROUNDUP((VLOOKUP(B239,Sheet1!U:AA,4,FALSE)-2)*(0.042*(D239-1)+0.2)+0.4,0)</f>
        <v>45</v>
      </c>
      <c r="G239" s="62">
        <f>ROUNDUP((VLOOKUP(B239,Sheet1!U:AA,5,FALSE)-2)*(0.042*(D239-1)+0.2)+0.4,0)</f>
        <v>37</v>
      </c>
      <c r="H239" s="62">
        <f>ROUNDUP((VLOOKUP(B239,Sheet1!U:AA,6,FALSE)-2)*(0.042*(D239-1)+0.2)+0.4,0)</f>
        <v>49</v>
      </c>
      <c r="I239" s="62">
        <f>ROUNDUP((VLOOKUP(B239,Sheet1!U:AA,7,FALSE)-2)*(0.042*(D239-1)+0.2)+0.4,0)</f>
        <v>37</v>
      </c>
      <c r="J239" s="62">
        <f>E239*8+F239*2+G239*3+H239*3+I239*1+VLOOKUP(B239,Sheet1!AU:AZ,2,FALSE)</f>
        <v>814</v>
      </c>
      <c r="K239" s="62">
        <f>E239*1+F239*2+G239*2+H239*2+I239*10+VLOOKUP(B239,Sheet1!AU:AZ,3,FALSE)</f>
        <v>710</v>
      </c>
      <c r="L239" s="62">
        <f>E239*0.1+F239*2+G239*0.2+H239*0.26+I239*0.1+VLOOKUP(B239,Sheet1!AU:AZ,4,FALSE)</f>
        <v>143.54</v>
      </c>
      <c r="M239" s="62">
        <f>E239*0.1+F239*0.2+G239*2+H239*0.2+I239*0.1+VLOOKUP(B239,Sheet1!AU:AZ,5,FALSE)</f>
        <v>122.2</v>
      </c>
      <c r="N239" s="62">
        <f>E239*0.1+F239*0.2+G239*0.2+H239*2+I239*0.1+VLOOKUP(B239,Sheet1!AU:AZ,6,FALSE)</f>
        <v>163.8</v>
      </c>
      <c r="O239" s="62">
        <f t="shared" si="82"/>
        <v>13.5</v>
      </c>
      <c r="P239" s="62">
        <f t="shared" si="83"/>
        <v>35.5</v>
      </c>
      <c r="R239" s="9">
        <f t="shared" si="77"/>
        <v>44</v>
      </c>
      <c r="S239" s="9">
        <f t="shared" si="66"/>
        <v>319.84</v>
      </c>
      <c r="T239" s="9">
        <f t="shared" si="67"/>
        <v>50.8</v>
      </c>
      <c r="U239" s="66">
        <f t="shared" si="78"/>
        <v>447</v>
      </c>
      <c r="V239" s="9">
        <f t="shared" si="79"/>
        <v>536.4</v>
      </c>
      <c r="W239" s="67">
        <f t="shared" si="80"/>
        <v>209</v>
      </c>
      <c r="Y239" s="69">
        <f>VLOOKUP(D239,Sheet2!P:Q,2,FALSE)</f>
        <v>105</v>
      </c>
      <c r="AB239" s="4" t="str">
        <f>IF('表格编辑 '!D272="monster","普通","BOSS")</f>
        <v>普通</v>
      </c>
      <c r="AD239" s="50">
        <f>VLOOKUP(D239,映射!AK:AL,2,FALSE)</f>
        <v>4</v>
      </c>
      <c r="AE239" s="50" t="s">
        <v>21</v>
      </c>
      <c r="AF239" s="4">
        <f>VLOOKUP(AE239,映射!AN:AO,2,FALSE)</f>
        <v>1</v>
      </c>
      <c r="AG239" s="50">
        <v>1</v>
      </c>
      <c r="AH239" s="70">
        <v>0</v>
      </c>
      <c r="AI239" s="16">
        <f t="shared" si="68"/>
        <v>20099</v>
      </c>
      <c r="AJ239" s="16">
        <f t="shared" si="69"/>
        <v>10057</v>
      </c>
      <c r="AK239" s="16">
        <f t="shared" si="70"/>
        <v>44</v>
      </c>
      <c r="AL239" s="16" t="str">
        <f t="shared" si="71"/>
        <v>胖蝙蝠</v>
      </c>
      <c r="AM239" s="16">
        <f t="shared" si="72"/>
        <v>1788</v>
      </c>
      <c r="AN239" s="16">
        <f t="shared" si="73"/>
        <v>814</v>
      </c>
      <c r="AO239" s="16">
        <f t="shared" si="81"/>
        <v>974</v>
      </c>
      <c r="AP239" s="16">
        <f t="shared" si="74"/>
        <v>1788</v>
      </c>
      <c r="AQ239" s="16">
        <f t="shared" si="75"/>
        <v>710</v>
      </c>
      <c r="AR239" s="16">
        <f t="shared" si="76"/>
        <v>144</v>
      </c>
      <c r="AS239" s="16"/>
      <c r="AT239" s="16">
        <v>87.4</v>
      </c>
      <c r="AU239" s="16">
        <v>105.4</v>
      </c>
      <c r="AV239" s="16">
        <v>11.9</v>
      </c>
      <c r="AW239" s="16"/>
    </row>
    <row r="240" spans="1:49">
      <c r="A240" s="62">
        <f>'表格编辑 '!A273</f>
        <v>20100</v>
      </c>
      <c r="B240" s="62">
        <f>'表格编辑 '!B273</f>
        <v>10142</v>
      </c>
      <c r="C240" s="62" t="str">
        <f>VLOOKUP(B240,映射!A:B,2,FALSE)</f>
        <v>火龙蜥</v>
      </c>
      <c r="D240" s="62">
        <f>'表格编辑 '!E273</f>
        <v>44</v>
      </c>
      <c r="E240" s="62">
        <f>ROUNDUP((VLOOKUP(B240,Sheet1!U:AA,3,FALSE)-2)*(0.042*(D240-1)+0.2)+0.4,0)</f>
        <v>71</v>
      </c>
      <c r="F240" s="62">
        <f>ROUNDUP((VLOOKUP(B240,Sheet1!U:AA,4,FALSE)-2)*(0.042*(D240-1)+0.2)+0.4,0)</f>
        <v>67</v>
      </c>
      <c r="G240" s="62">
        <f>ROUNDUP((VLOOKUP(B240,Sheet1!U:AA,5,FALSE)-2)*(0.042*(D240-1)+0.2)+0.4,0)</f>
        <v>71</v>
      </c>
      <c r="H240" s="62">
        <f>ROUNDUP((VLOOKUP(B240,Sheet1!U:AA,6,FALSE)-2)*(0.042*(D240-1)+0.2)+0.4,0)</f>
        <v>31</v>
      </c>
      <c r="I240" s="62">
        <f>ROUNDUP((VLOOKUP(B240,Sheet1!U:AA,7,FALSE)-2)*(0.042*(D240-1)+0.2)+0.4,0)</f>
        <v>21</v>
      </c>
      <c r="J240" s="62">
        <f>E240*8+F240*2+G240*3+H240*3+I240*1+VLOOKUP(B240,Sheet1!AU:AZ,2,FALSE)</f>
        <v>1115</v>
      </c>
      <c r="K240" s="62">
        <f>E240*1+F240*2+G240*2+H240*2+I240*10+VLOOKUP(B240,Sheet1!AU:AZ,3,FALSE)</f>
        <v>640</v>
      </c>
      <c r="L240" s="62">
        <f>E240*0.1+F240*2+G240*0.2+H240*0.26+I240*0.1+VLOOKUP(B240,Sheet1!AU:AZ,4,FALSE)</f>
        <v>205.46</v>
      </c>
      <c r="M240" s="62">
        <f>E240*0.1+F240*0.2+G240*2+H240*0.2+I240*0.1+VLOOKUP(B240,Sheet1!AU:AZ,5,FALSE)</f>
        <v>213.8</v>
      </c>
      <c r="N240" s="62">
        <f>E240*0.1+F240*0.2+G240*0.2+H240*2+I240*0.1+VLOOKUP(B240,Sheet1!AU:AZ,6,FALSE)</f>
        <v>121.8</v>
      </c>
      <c r="O240" s="62">
        <f t="shared" si="82"/>
        <v>-0.0999999999999979</v>
      </c>
      <c r="P240" s="62">
        <f t="shared" si="83"/>
        <v>47.1</v>
      </c>
      <c r="R240" s="9">
        <f t="shared" si="77"/>
        <v>44</v>
      </c>
      <c r="S240" s="9">
        <f t="shared" si="66"/>
        <v>319.84</v>
      </c>
      <c r="T240" s="9">
        <f t="shared" si="67"/>
        <v>50.8</v>
      </c>
      <c r="U240" s="66">
        <f t="shared" si="78"/>
        <v>319</v>
      </c>
      <c r="V240" s="9">
        <f t="shared" si="79"/>
        <v>382.8</v>
      </c>
      <c r="W240" s="67">
        <f t="shared" si="80"/>
        <v>354</v>
      </c>
      <c r="Y240" s="69">
        <f>VLOOKUP(D240,Sheet2!P:Q,2,FALSE)</f>
        <v>105</v>
      </c>
      <c r="AB240" s="4" t="str">
        <f>IF('表格编辑 '!D273="monster","普通","BOSS")</f>
        <v>普通</v>
      </c>
      <c r="AD240" s="50">
        <f>VLOOKUP(D240,映射!AK:AL,2,FALSE)</f>
        <v>4</v>
      </c>
      <c r="AE240" s="50" t="s">
        <v>21</v>
      </c>
      <c r="AF240" s="4">
        <f>VLOOKUP(AE240,映射!AN:AO,2,FALSE)</f>
        <v>1</v>
      </c>
      <c r="AG240" s="50">
        <v>1</v>
      </c>
      <c r="AH240" s="70">
        <v>0</v>
      </c>
      <c r="AI240" s="16">
        <f t="shared" si="68"/>
        <v>20100</v>
      </c>
      <c r="AJ240" s="16">
        <f t="shared" si="69"/>
        <v>10142</v>
      </c>
      <c r="AK240" s="16">
        <f t="shared" si="70"/>
        <v>44</v>
      </c>
      <c r="AL240" s="16" t="str">
        <f t="shared" si="71"/>
        <v>火龙蜥</v>
      </c>
      <c r="AM240" s="16">
        <f t="shared" si="72"/>
        <v>1276</v>
      </c>
      <c r="AN240" s="16">
        <f t="shared" si="73"/>
        <v>1115</v>
      </c>
      <c r="AO240" s="16">
        <f t="shared" si="81"/>
        <v>161</v>
      </c>
      <c r="AP240" s="16">
        <f t="shared" si="74"/>
        <v>1276</v>
      </c>
      <c r="AQ240" s="16">
        <f t="shared" si="75"/>
        <v>640</v>
      </c>
      <c r="AR240" s="16">
        <f t="shared" si="76"/>
        <v>206</v>
      </c>
      <c r="AS240" s="16"/>
      <c r="AT240" s="16">
        <v>143.9</v>
      </c>
      <c r="AU240" s="16">
        <v>66.5</v>
      </c>
      <c r="AV240" s="16">
        <v>-4.1</v>
      </c>
      <c r="AW240" s="16"/>
    </row>
    <row r="241" spans="1:49">
      <c r="A241" s="62">
        <f>'表格编辑 '!A274</f>
        <v>20101</v>
      </c>
      <c r="B241" s="62">
        <f>'表格编辑 '!B274</f>
        <v>10113</v>
      </c>
      <c r="C241" s="62" t="str">
        <f>VLOOKUP(B241,映射!A:B,2,FALSE)</f>
        <v>血腥之刃</v>
      </c>
      <c r="D241" s="62">
        <f>'表格编辑 '!E274</f>
        <v>44</v>
      </c>
      <c r="E241" s="62">
        <f>ROUNDUP((VLOOKUP(B241,Sheet1!U:AA,3,FALSE)-2)*(0.042*(D241-1)+0.2)+0.4,0)</f>
        <v>47</v>
      </c>
      <c r="F241" s="62">
        <f>ROUNDUP((VLOOKUP(B241,Sheet1!U:AA,4,FALSE)-2)*(0.042*(D241-1)+0.2)+0.4,0)</f>
        <v>75</v>
      </c>
      <c r="G241" s="62">
        <f>ROUNDUP((VLOOKUP(B241,Sheet1!U:AA,5,FALSE)-2)*(0.042*(D241-1)+0.2)+0.4,0)</f>
        <v>73</v>
      </c>
      <c r="H241" s="62">
        <f>ROUNDUP((VLOOKUP(B241,Sheet1!U:AA,6,FALSE)-2)*(0.042*(D241-1)+0.2)+0.4,0)</f>
        <v>45</v>
      </c>
      <c r="I241" s="62">
        <f>ROUNDUP((VLOOKUP(B241,Sheet1!U:AA,7,FALSE)-2)*(0.042*(D241-1)+0.2)+0.4,0)</f>
        <v>45</v>
      </c>
      <c r="J241" s="62">
        <f>E241*8+F241*2+G241*3+H241*3+I241*1+VLOOKUP(B241,Sheet1!AU:AZ,2,FALSE)</f>
        <v>991</v>
      </c>
      <c r="K241" s="62">
        <f>E241*1+F241*2+G241*2+H241*2+I241*10+VLOOKUP(B241,Sheet1!AU:AZ,3,FALSE)</f>
        <v>930</v>
      </c>
      <c r="L241" s="62">
        <f>E241*0.1+F241*2+G241*0.2+H241*0.26+I241*0.1+VLOOKUP(B241,Sheet1!AU:AZ,4,FALSE)</f>
        <v>236.5</v>
      </c>
      <c r="M241" s="62">
        <f>E241*0.1+F241*0.2+G241*2+H241*0.2+I241*0.1+VLOOKUP(B241,Sheet1!AU:AZ,5,FALSE)</f>
        <v>228.2</v>
      </c>
      <c r="N241" s="62">
        <f>E241*0.1+F241*0.2+G241*0.2+H241*2+I241*0.1+VLOOKUP(B241,Sheet1!AU:AZ,6,FALSE)</f>
        <v>163.8</v>
      </c>
      <c r="O241" s="62">
        <f t="shared" si="82"/>
        <v>24.5</v>
      </c>
      <c r="P241" s="62">
        <f t="shared" si="83"/>
        <v>27.3</v>
      </c>
      <c r="R241" s="9">
        <f t="shared" si="77"/>
        <v>44</v>
      </c>
      <c r="S241" s="9">
        <f t="shared" si="66"/>
        <v>319.84</v>
      </c>
      <c r="T241" s="9">
        <f t="shared" si="67"/>
        <v>50.8</v>
      </c>
      <c r="U241" s="66">
        <f t="shared" si="78"/>
        <v>306</v>
      </c>
      <c r="V241" s="9">
        <f t="shared" si="79"/>
        <v>367.2</v>
      </c>
      <c r="W241" s="67">
        <f t="shared" si="80"/>
        <v>432</v>
      </c>
      <c r="Y241" s="69">
        <f>VLOOKUP(D241,Sheet2!P:Q,2,FALSE)</f>
        <v>105</v>
      </c>
      <c r="AB241" s="4" t="str">
        <f>IF('表格编辑 '!D274="monster","普通","BOSS")</f>
        <v>普通</v>
      </c>
      <c r="AD241" s="50">
        <f>VLOOKUP(D241,映射!AK:AL,2,FALSE)</f>
        <v>4</v>
      </c>
      <c r="AE241" s="50" t="s">
        <v>21</v>
      </c>
      <c r="AF241" s="4">
        <f>VLOOKUP(AE241,映射!AN:AO,2,FALSE)</f>
        <v>1</v>
      </c>
      <c r="AG241" s="50">
        <v>1</v>
      </c>
      <c r="AH241" s="70">
        <v>0</v>
      </c>
      <c r="AI241" s="16">
        <f t="shared" si="68"/>
        <v>20101</v>
      </c>
      <c r="AJ241" s="16">
        <f t="shared" si="69"/>
        <v>10113</v>
      </c>
      <c r="AK241" s="16">
        <f t="shared" si="70"/>
        <v>44</v>
      </c>
      <c r="AL241" s="16" t="str">
        <f t="shared" si="71"/>
        <v>血腥之刃</v>
      </c>
      <c r="AM241" s="16">
        <f t="shared" si="72"/>
        <v>1224</v>
      </c>
      <c r="AN241" s="16">
        <f t="shared" si="73"/>
        <v>991</v>
      </c>
      <c r="AO241" s="16">
        <f t="shared" si="81"/>
        <v>233</v>
      </c>
      <c r="AP241" s="16">
        <f t="shared" si="74"/>
        <v>1224</v>
      </c>
      <c r="AQ241" s="16">
        <f t="shared" si="75"/>
        <v>930</v>
      </c>
      <c r="AR241" s="16">
        <f t="shared" si="76"/>
        <v>237</v>
      </c>
      <c r="AS241" s="16"/>
      <c r="AT241" s="16">
        <v>134.2</v>
      </c>
      <c r="AU241" s="16">
        <v>71.2</v>
      </c>
      <c r="AV241" s="16">
        <v>30</v>
      </c>
      <c r="AW241" s="16"/>
    </row>
    <row r="242" spans="1:49">
      <c r="A242" s="62">
        <f>'表格编辑 '!A275</f>
        <v>20102</v>
      </c>
      <c r="B242" s="62">
        <f>'表格编辑 '!B275</f>
        <v>10059</v>
      </c>
      <c r="C242" s="62" t="str">
        <f>VLOOKUP(B242,映射!A:B,2,FALSE)</f>
        <v>蓝蝎</v>
      </c>
      <c r="D242" s="62">
        <f>'表格编辑 '!E275</f>
        <v>44</v>
      </c>
      <c r="E242" s="62">
        <f>ROUNDUP((VLOOKUP(B242,Sheet1!U:AA,3,FALSE)-2)*(0.042*(D242-1)+0.2)+0.4,0)</f>
        <v>37</v>
      </c>
      <c r="F242" s="62">
        <f>ROUNDUP((VLOOKUP(B242,Sheet1!U:AA,4,FALSE)-2)*(0.042*(D242-1)+0.2)+0.4,0)</f>
        <v>51</v>
      </c>
      <c r="G242" s="62">
        <f>ROUNDUP((VLOOKUP(B242,Sheet1!U:AA,5,FALSE)-2)*(0.042*(D242-1)+0.2)+0.4,0)</f>
        <v>91</v>
      </c>
      <c r="H242" s="62">
        <f>ROUNDUP((VLOOKUP(B242,Sheet1!U:AA,6,FALSE)-2)*(0.042*(D242-1)+0.2)+0.4,0)</f>
        <v>23</v>
      </c>
      <c r="I242" s="62">
        <f>ROUNDUP((VLOOKUP(B242,Sheet1!U:AA,7,FALSE)-2)*(0.042*(D242-1)+0.2)+0.4,0)</f>
        <v>27</v>
      </c>
      <c r="J242" s="62">
        <f>E242*8+F242*2+G242*3+H242*3+I242*1+VLOOKUP(B242,Sheet1!AU:AZ,2,FALSE)</f>
        <v>810</v>
      </c>
      <c r="K242" s="62">
        <f>E242*1+F242*2+G242*2+H242*2+I242*10+VLOOKUP(B242,Sheet1!AU:AZ,3,FALSE)</f>
        <v>661</v>
      </c>
      <c r="L242" s="62">
        <f>E242*0.1+F242*2+G242*0.2+H242*0.26+I242*0.1+VLOOKUP(B242,Sheet1!AU:AZ,4,FALSE)</f>
        <v>162.58</v>
      </c>
      <c r="M242" s="62">
        <f>E242*0.1+F242*0.2+G242*2+H242*0.2+I242*0.1+VLOOKUP(B242,Sheet1!AU:AZ,5,FALSE)</f>
        <v>255.2</v>
      </c>
      <c r="N242" s="62">
        <f>E242*0.1+F242*0.2+G242*0.2+H242*2+I242*0.1+VLOOKUP(B242,Sheet1!AU:AZ,6,FALSE)</f>
        <v>101.8</v>
      </c>
      <c r="O242" s="62">
        <f t="shared" si="82"/>
        <v>21.3</v>
      </c>
      <c r="P242" s="62">
        <f t="shared" si="83"/>
        <v>17.3</v>
      </c>
      <c r="R242" s="9">
        <f t="shared" si="77"/>
        <v>44</v>
      </c>
      <c r="S242" s="9">
        <f t="shared" si="66"/>
        <v>319.84</v>
      </c>
      <c r="T242" s="9">
        <f t="shared" si="67"/>
        <v>50.8</v>
      </c>
      <c r="U242" s="66">
        <f t="shared" si="78"/>
        <v>283</v>
      </c>
      <c r="V242" s="9">
        <f t="shared" si="79"/>
        <v>339.6</v>
      </c>
      <c r="W242" s="67">
        <f t="shared" si="80"/>
        <v>252</v>
      </c>
      <c r="Y242" s="69">
        <f>VLOOKUP(D242,Sheet2!P:Q,2,FALSE)</f>
        <v>105</v>
      </c>
      <c r="AB242" s="4" t="str">
        <f>IF('表格编辑 '!D275="monster","普通","BOSS")</f>
        <v>普通</v>
      </c>
      <c r="AD242" s="50">
        <f>VLOOKUP(D242,映射!AK:AL,2,FALSE)</f>
        <v>4</v>
      </c>
      <c r="AE242" s="50" t="s">
        <v>21</v>
      </c>
      <c r="AF242" s="4">
        <f>VLOOKUP(AE242,映射!AN:AO,2,FALSE)</f>
        <v>1</v>
      </c>
      <c r="AG242" s="50">
        <v>1</v>
      </c>
      <c r="AH242" s="70">
        <v>0</v>
      </c>
      <c r="AI242" s="16">
        <f t="shared" si="68"/>
        <v>20102</v>
      </c>
      <c r="AJ242" s="16">
        <f t="shared" si="69"/>
        <v>10059</v>
      </c>
      <c r="AK242" s="16">
        <f t="shared" si="70"/>
        <v>44</v>
      </c>
      <c r="AL242" s="16" t="str">
        <f t="shared" si="71"/>
        <v>蓝蝎</v>
      </c>
      <c r="AM242" s="16">
        <f t="shared" si="72"/>
        <v>1132</v>
      </c>
      <c r="AN242" s="16">
        <f t="shared" si="73"/>
        <v>810</v>
      </c>
      <c r="AO242" s="16">
        <f t="shared" si="81"/>
        <v>322</v>
      </c>
      <c r="AP242" s="16">
        <f t="shared" si="74"/>
        <v>1132</v>
      </c>
      <c r="AQ242" s="16">
        <f t="shared" si="75"/>
        <v>661</v>
      </c>
      <c r="AR242" s="16">
        <f t="shared" si="76"/>
        <v>163</v>
      </c>
      <c r="AS242" s="16"/>
      <c r="AT242" s="16">
        <v>173.1</v>
      </c>
      <c r="AU242" s="16">
        <v>68.7</v>
      </c>
      <c r="AV242" s="16">
        <v>8.4</v>
      </c>
      <c r="AW242" s="16"/>
    </row>
    <row r="243" spans="1:49">
      <c r="A243" s="62">
        <f>'表格编辑 '!A276</f>
        <v>20103</v>
      </c>
      <c r="B243" s="62">
        <f>'表格编辑 '!B276</f>
        <v>10083</v>
      </c>
      <c r="C243" s="62" t="str">
        <f>VLOOKUP(B243,映射!A:B,2,FALSE)</f>
        <v>妖草</v>
      </c>
      <c r="D243" s="62">
        <f>'表格编辑 '!E276</f>
        <v>44</v>
      </c>
      <c r="E243" s="62">
        <f>ROUNDUP((VLOOKUP(B243,Sheet1!U:AA,3,FALSE)-2)*(0.042*(D243-1)+0.2)+0.4,0)</f>
        <v>49</v>
      </c>
      <c r="F243" s="62">
        <f>ROUNDUP((VLOOKUP(B243,Sheet1!U:AA,4,FALSE)-2)*(0.042*(D243-1)+0.2)+0.4,0)</f>
        <v>19</v>
      </c>
      <c r="G243" s="62">
        <f>ROUNDUP((VLOOKUP(B243,Sheet1!U:AA,5,FALSE)-2)*(0.042*(D243-1)+0.2)+0.4,0)</f>
        <v>29</v>
      </c>
      <c r="H243" s="62">
        <f>ROUNDUP((VLOOKUP(B243,Sheet1!U:AA,6,FALSE)-2)*(0.042*(D243-1)+0.2)+0.4,0)</f>
        <v>39</v>
      </c>
      <c r="I243" s="62">
        <f>ROUNDUP((VLOOKUP(B243,Sheet1!U:AA,7,FALSE)-2)*(0.042*(D243-1)+0.2)+0.4,0)</f>
        <v>69</v>
      </c>
      <c r="J243" s="62">
        <f>E243*8+F243*2+G243*3+H243*3+I243*1+VLOOKUP(B243,Sheet1!AU:AZ,2,FALSE)</f>
        <v>758</v>
      </c>
      <c r="K243" s="62">
        <f>E243*1+F243*2+G243*2+H243*2+I243*10+VLOOKUP(B243,Sheet1!AU:AZ,3,FALSE)</f>
        <v>970</v>
      </c>
      <c r="L243" s="62">
        <f>E243*0.1+F243*2+G243*0.2+H243*0.26+I243*0.1+VLOOKUP(B243,Sheet1!AU:AZ,4,FALSE)</f>
        <v>77.74</v>
      </c>
      <c r="M243" s="62">
        <f>E243*0.1+F243*0.2+G243*2+H243*0.2+I243*0.1+VLOOKUP(B243,Sheet1!AU:AZ,5,FALSE)</f>
        <v>98.4</v>
      </c>
      <c r="N243" s="62">
        <f>E243*0.1+F243*0.2+G243*0.2+H243*2+I243*0.1+VLOOKUP(B243,Sheet1!AU:AZ,6,FALSE)</f>
        <v>133.4</v>
      </c>
      <c r="O243" s="62">
        <f t="shared" si="82"/>
        <v>40.5</v>
      </c>
      <c r="P243" s="62">
        <f t="shared" si="83"/>
        <v>35.3</v>
      </c>
      <c r="R243" s="9">
        <f t="shared" si="77"/>
        <v>44</v>
      </c>
      <c r="S243" s="9">
        <f t="shared" si="66"/>
        <v>319.84</v>
      </c>
      <c r="T243" s="9">
        <f t="shared" si="67"/>
        <v>50.8</v>
      </c>
      <c r="U243" s="66">
        <f t="shared" si="78"/>
        <v>499</v>
      </c>
      <c r="V243" s="9">
        <f t="shared" si="79"/>
        <v>598.8</v>
      </c>
      <c r="W243" s="67">
        <f t="shared" si="80"/>
        <v>79</v>
      </c>
      <c r="Y243" s="69">
        <f>VLOOKUP(D243,Sheet2!P:Q,2,FALSE)</f>
        <v>105</v>
      </c>
      <c r="AB243" s="4" t="str">
        <f>IF('表格编辑 '!D276="monster","普通","BOSS")</f>
        <v>普通</v>
      </c>
      <c r="AD243" s="50">
        <f>VLOOKUP(D243,映射!AK:AL,2,FALSE)</f>
        <v>4</v>
      </c>
      <c r="AE243" s="50" t="s">
        <v>21</v>
      </c>
      <c r="AF243" s="4">
        <f>VLOOKUP(AE243,映射!AN:AO,2,FALSE)</f>
        <v>1</v>
      </c>
      <c r="AG243" s="50">
        <v>1</v>
      </c>
      <c r="AH243" s="70">
        <v>0</v>
      </c>
      <c r="AI243" s="16">
        <f t="shared" si="68"/>
        <v>20103</v>
      </c>
      <c r="AJ243" s="16">
        <f t="shared" si="69"/>
        <v>10083</v>
      </c>
      <c r="AK243" s="16">
        <f t="shared" si="70"/>
        <v>44</v>
      </c>
      <c r="AL243" s="16" t="str">
        <f t="shared" si="71"/>
        <v>妖草</v>
      </c>
      <c r="AM243" s="16">
        <f t="shared" si="72"/>
        <v>1996</v>
      </c>
      <c r="AN243" s="16">
        <f t="shared" si="73"/>
        <v>758</v>
      </c>
      <c r="AO243" s="16">
        <f t="shared" si="81"/>
        <v>1238</v>
      </c>
      <c r="AP243" s="16">
        <f t="shared" si="74"/>
        <v>1996</v>
      </c>
      <c r="AQ243" s="16">
        <f t="shared" si="75"/>
        <v>970</v>
      </c>
      <c r="AR243" s="16">
        <f t="shared" si="76"/>
        <v>78</v>
      </c>
      <c r="AS243" s="16"/>
      <c r="AT243" s="16">
        <v>68.3</v>
      </c>
      <c r="AU243" s="16">
        <v>68.3</v>
      </c>
      <c r="AV243" s="16">
        <v>35.5</v>
      </c>
      <c r="AW243" s="16"/>
    </row>
    <row r="244" spans="1:49">
      <c r="A244" s="62">
        <f>'表格编辑 '!A277</f>
        <v>20104</v>
      </c>
      <c r="B244" s="62">
        <f>'表格编辑 '!B277</f>
        <v>10006</v>
      </c>
      <c r="C244" s="62" t="str">
        <f>VLOOKUP(B244,映射!A:B,2,FALSE)</f>
        <v>猫人</v>
      </c>
      <c r="D244" s="62">
        <f>'表格编辑 '!E277</f>
        <v>44</v>
      </c>
      <c r="E244" s="62">
        <f>ROUNDUP((VLOOKUP(B244,Sheet1!U:AA,3,FALSE)-2)*(0.042*(D244-1)+0.2)+0.4,0)</f>
        <v>43</v>
      </c>
      <c r="F244" s="62">
        <f>ROUNDUP((VLOOKUP(B244,Sheet1!U:AA,4,FALSE)-2)*(0.042*(D244-1)+0.2)+0.4,0)</f>
        <v>51</v>
      </c>
      <c r="G244" s="62">
        <f>ROUNDUP((VLOOKUP(B244,Sheet1!U:AA,5,FALSE)-2)*(0.042*(D244-1)+0.2)+0.4,0)</f>
        <v>27</v>
      </c>
      <c r="H244" s="62">
        <f>ROUNDUP((VLOOKUP(B244,Sheet1!U:AA,6,FALSE)-2)*(0.042*(D244-1)+0.2)+0.4,0)</f>
        <v>49</v>
      </c>
      <c r="I244" s="62">
        <f>ROUNDUP((VLOOKUP(B244,Sheet1!U:AA,7,FALSE)-2)*(0.042*(D244-1)+0.2)+0.4,0)</f>
        <v>45</v>
      </c>
      <c r="J244" s="62">
        <f>E244*8+F244*2+G244*3+H244*3+I244*1+VLOOKUP(B244,Sheet1!AU:AZ,2,FALSE)</f>
        <v>767</v>
      </c>
      <c r="K244" s="62">
        <f>E244*1+F244*2+G244*2+H244*2+I244*10+VLOOKUP(B244,Sheet1!AU:AZ,3,FALSE)</f>
        <v>785</v>
      </c>
      <c r="L244" s="62">
        <f>E244*0.1+F244*2+G244*0.2+H244*0.26+I244*0.1+VLOOKUP(B244,Sheet1!AU:AZ,4,FALSE)</f>
        <v>156.94</v>
      </c>
      <c r="M244" s="62">
        <f>E244*0.1+F244*0.2+G244*2+H244*0.2+I244*0.1+VLOOKUP(B244,Sheet1!AU:AZ,5,FALSE)</f>
        <v>98.8</v>
      </c>
      <c r="N244" s="62">
        <f>E244*0.1+F244*0.2+G244*0.2+H244*2+I244*0.1+VLOOKUP(B244,Sheet1!AU:AZ,6,FALSE)</f>
        <v>163.4</v>
      </c>
      <c r="O244" s="62">
        <f t="shared" si="82"/>
        <v>18.5</v>
      </c>
      <c r="P244" s="62">
        <f t="shared" si="83"/>
        <v>31.9</v>
      </c>
      <c r="R244" s="9">
        <f t="shared" si="77"/>
        <v>44</v>
      </c>
      <c r="S244" s="9">
        <f t="shared" si="66"/>
        <v>319.84</v>
      </c>
      <c r="T244" s="9">
        <f t="shared" si="67"/>
        <v>50.8</v>
      </c>
      <c r="U244" s="66">
        <f t="shared" si="78"/>
        <v>498</v>
      </c>
      <c r="V244" s="9">
        <f t="shared" si="79"/>
        <v>597.6</v>
      </c>
      <c r="W244" s="67">
        <f t="shared" si="80"/>
        <v>239</v>
      </c>
      <c r="Y244" s="69">
        <f>VLOOKUP(D244,Sheet2!P:Q,2,FALSE)</f>
        <v>105</v>
      </c>
      <c r="AB244" s="4" t="str">
        <f>IF('表格编辑 '!D277="monster","普通","BOSS")</f>
        <v>普通</v>
      </c>
      <c r="AD244" s="50">
        <f>VLOOKUP(D244,映射!AK:AL,2,FALSE)</f>
        <v>4</v>
      </c>
      <c r="AE244" s="50" t="s">
        <v>21</v>
      </c>
      <c r="AF244" s="4">
        <f>VLOOKUP(AE244,映射!AN:AO,2,FALSE)</f>
        <v>1</v>
      </c>
      <c r="AG244" s="50">
        <v>1</v>
      </c>
      <c r="AH244" s="70">
        <v>0</v>
      </c>
      <c r="AI244" s="16">
        <f t="shared" si="68"/>
        <v>20104</v>
      </c>
      <c r="AJ244" s="16">
        <f t="shared" si="69"/>
        <v>10006</v>
      </c>
      <c r="AK244" s="16">
        <f t="shared" si="70"/>
        <v>44</v>
      </c>
      <c r="AL244" s="16" t="str">
        <f t="shared" si="71"/>
        <v>猫人</v>
      </c>
      <c r="AM244" s="16">
        <f t="shared" si="72"/>
        <v>1992</v>
      </c>
      <c r="AN244" s="16">
        <f t="shared" si="73"/>
        <v>767</v>
      </c>
      <c r="AO244" s="16">
        <f t="shared" si="81"/>
        <v>1225</v>
      </c>
      <c r="AP244" s="16">
        <f t="shared" si="74"/>
        <v>1992</v>
      </c>
      <c r="AQ244" s="16">
        <f t="shared" si="75"/>
        <v>785</v>
      </c>
      <c r="AR244" s="16">
        <f t="shared" si="76"/>
        <v>157</v>
      </c>
      <c r="AS244" s="16"/>
      <c r="AT244" s="16">
        <v>69</v>
      </c>
      <c r="AU244" s="16">
        <v>103.2</v>
      </c>
      <c r="AV244" s="16">
        <v>1.7</v>
      </c>
      <c r="AW244" s="16"/>
    </row>
    <row r="245" spans="1:49">
      <c r="A245" s="62">
        <f>'表格编辑 '!A278</f>
        <v>20105</v>
      </c>
      <c r="B245" s="62">
        <f>'表格编辑 '!B278</f>
        <v>10121</v>
      </c>
      <c r="C245" s="62" t="str">
        <f>VLOOKUP(B245,映射!A:B,2,FALSE)</f>
        <v>绿蛙吓人盒</v>
      </c>
      <c r="D245" s="62">
        <f>'表格编辑 '!E278</f>
        <v>44</v>
      </c>
      <c r="E245" s="62">
        <f>ROUNDUP((VLOOKUP(B245,Sheet1!U:AA,3,FALSE)-2)*(0.042*(D245-1)+0.2)+0.4,0)</f>
        <v>23</v>
      </c>
      <c r="F245" s="62">
        <f>ROUNDUP((VLOOKUP(B245,Sheet1!U:AA,4,FALSE)-2)*(0.042*(D245-1)+0.2)+0.4,0)</f>
        <v>67</v>
      </c>
      <c r="G245" s="62">
        <f>ROUNDUP((VLOOKUP(B245,Sheet1!U:AA,5,FALSE)-2)*(0.042*(D245-1)+0.2)+0.4,0)</f>
        <v>55</v>
      </c>
      <c r="H245" s="62">
        <f>ROUNDUP((VLOOKUP(B245,Sheet1!U:AA,6,FALSE)-2)*(0.042*(D245-1)+0.2)+0.4,0)</f>
        <v>47</v>
      </c>
      <c r="I245" s="62">
        <f>ROUNDUP((VLOOKUP(B245,Sheet1!U:AA,7,FALSE)-2)*(0.042*(D245-1)+0.2)+0.4,0)</f>
        <v>43</v>
      </c>
      <c r="J245" s="62">
        <f>E245*8+F245*2+G245*3+H245*3+I245*1+VLOOKUP(B245,Sheet1!AU:AZ,2,FALSE)</f>
        <v>695</v>
      </c>
      <c r="K245" s="62">
        <f>E245*1+F245*2+G245*2+H245*2+I245*10+VLOOKUP(B245,Sheet1!AU:AZ,3,FALSE)</f>
        <v>828</v>
      </c>
      <c r="L245" s="62">
        <f>E245*0.1+F245*2+G245*0.2+H245*0.26+I245*0.1+VLOOKUP(B245,Sheet1!AU:AZ,4,FALSE)</f>
        <v>202.82</v>
      </c>
      <c r="M245" s="62">
        <f>E245*0.1+F245*0.2+G245*2+H245*0.2+I245*0.1+VLOOKUP(B245,Sheet1!AU:AZ,5,FALSE)</f>
        <v>171.4</v>
      </c>
      <c r="N245" s="62">
        <f>E245*0.1+F245*0.2+G245*0.2+H245*2+I245*0.1+VLOOKUP(B245,Sheet1!AU:AZ,6,FALSE)</f>
        <v>162</v>
      </c>
      <c r="O245" s="62">
        <f t="shared" si="82"/>
        <v>27.1</v>
      </c>
      <c r="P245" s="62">
        <f t="shared" si="83"/>
        <v>11.3</v>
      </c>
      <c r="R245" s="9">
        <f t="shared" si="77"/>
        <v>44</v>
      </c>
      <c r="S245" s="9">
        <f t="shared" si="66"/>
        <v>319.84</v>
      </c>
      <c r="T245" s="9">
        <f t="shared" si="67"/>
        <v>50.8</v>
      </c>
      <c r="U245" s="66">
        <f t="shared" si="78"/>
        <v>368</v>
      </c>
      <c r="V245" s="9">
        <f t="shared" si="79"/>
        <v>441.6</v>
      </c>
      <c r="W245" s="67">
        <f t="shared" si="80"/>
        <v>348</v>
      </c>
      <c r="Y245" s="69">
        <f>VLOOKUP(D245,Sheet2!P:Q,2,FALSE)</f>
        <v>105</v>
      </c>
      <c r="AB245" s="4" t="str">
        <f>IF('表格编辑 '!D278="monster","普通","BOSS")</f>
        <v>普通</v>
      </c>
      <c r="AD245" s="50">
        <f>VLOOKUP(D245,映射!AK:AL,2,FALSE)</f>
        <v>4</v>
      </c>
      <c r="AE245" s="50" t="s">
        <v>21</v>
      </c>
      <c r="AF245" s="4">
        <f>VLOOKUP(AE245,映射!AN:AO,2,FALSE)</f>
        <v>1</v>
      </c>
      <c r="AG245" s="50">
        <v>1</v>
      </c>
      <c r="AH245" s="70">
        <v>0</v>
      </c>
      <c r="AI245" s="16">
        <f t="shared" si="68"/>
        <v>20105</v>
      </c>
      <c r="AJ245" s="16">
        <f t="shared" si="69"/>
        <v>10121</v>
      </c>
      <c r="AK245" s="16">
        <f t="shared" si="70"/>
        <v>44</v>
      </c>
      <c r="AL245" s="16" t="str">
        <f t="shared" si="71"/>
        <v>绿蛙吓人盒</v>
      </c>
      <c r="AM245" s="16">
        <f t="shared" si="72"/>
        <v>1472</v>
      </c>
      <c r="AN245" s="16">
        <f t="shared" si="73"/>
        <v>695</v>
      </c>
      <c r="AO245" s="16">
        <f t="shared" si="81"/>
        <v>777</v>
      </c>
      <c r="AP245" s="16">
        <f t="shared" si="74"/>
        <v>1472</v>
      </c>
      <c r="AQ245" s="16">
        <f t="shared" si="75"/>
        <v>828</v>
      </c>
      <c r="AR245" s="16">
        <f t="shared" si="76"/>
        <v>203</v>
      </c>
      <c r="AS245" s="16"/>
      <c r="AT245" s="16">
        <v>114.1</v>
      </c>
      <c r="AU245" s="16">
        <v>56.5</v>
      </c>
      <c r="AV245" s="16">
        <v>25.8</v>
      </c>
      <c r="AW245" s="16"/>
    </row>
    <row r="246" spans="1:49">
      <c r="A246" s="62">
        <f>'表格编辑 '!A279</f>
        <v>20106</v>
      </c>
      <c r="B246" s="62">
        <f>'表格编辑 '!B279</f>
        <v>10158</v>
      </c>
      <c r="C246" s="62" t="str">
        <f>VLOOKUP(B246,映射!A:B,2,FALSE)</f>
        <v>狠毒鸟人</v>
      </c>
      <c r="D246" s="62">
        <f>'表格编辑 '!E279</f>
        <v>44</v>
      </c>
      <c r="E246" s="62">
        <f>ROUNDUP((VLOOKUP(B246,Sheet1!U:AA,3,FALSE)-2)*(0.042*(D246-1)+0.2)+0.4,0)</f>
        <v>33</v>
      </c>
      <c r="F246" s="62">
        <f>ROUNDUP((VLOOKUP(B246,Sheet1!U:AA,4,FALSE)-2)*(0.042*(D246-1)+0.2)+0.4,0)</f>
        <v>35</v>
      </c>
      <c r="G246" s="62">
        <f>ROUNDUP((VLOOKUP(B246,Sheet1!U:AA,5,FALSE)-2)*(0.042*(D246-1)+0.2)+0.4,0)</f>
        <v>25</v>
      </c>
      <c r="H246" s="62">
        <f>ROUNDUP((VLOOKUP(B246,Sheet1!U:AA,6,FALSE)-2)*(0.042*(D246-1)+0.2)+0.4,0)</f>
        <v>75</v>
      </c>
      <c r="I246" s="62">
        <f>ROUNDUP((VLOOKUP(B246,Sheet1!U:AA,7,FALSE)-2)*(0.042*(D246-1)+0.2)+0.4,0)</f>
        <v>37</v>
      </c>
      <c r="J246" s="62">
        <f>E246*8+F246*2+G246*3+H246*3+I246*1+VLOOKUP(B246,Sheet1!AU:AZ,2,FALSE)</f>
        <v>691</v>
      </c>
      <c r="K246" s="62">
        <f>E246*1+F246*2+G246*2+H246*2+I246*10+VLOOKUP(B246,Sheet1!AU:AZ,3,FALSE)</f>
        <v>693</v>
      </c>
      <c r="L246" s="62">
        <f>E246*0.1+F246*2+G246*0.2+H246*0.26+I246*0.1+VLOOKUP(B246,Sheet1!AU:AZ,4,FALSE)</f>
        <v>121.5</v>
      </c>
      <c r="M246" s="62">
        <f>E246*0.1+F246*0.2+G246*2+H246*0.2+I246*0.1+VLOOKUP(B246,Sheet1!AU:AZ,5,FALSE)</f>
        <v>99</v>
      </c>
      <c r="N246" s="62">
        <f>E246*0.1+F246*0.2+G246*0.2+H246*2+I246*0.1+VLOOKUP(B246,Sheet1!AU:AZ,6,FALSE)</f>
        <v>189</v>
      </c>
      <c r="O246" s="62">
        <f t="shared" si="82"/>
        <v>13.7</v>
      </c>
      <c r="P246" s="62">
        <f t="shared" si="83"/>
        <v>31.7</v>
      </c>
      <c r="R246" s="9">
        <f t="shared" si="77"/>
        <v>44</v>
      </c>
      <c r="S246" s="9">
        <f t="shared" si="66"/>
        <v>319.84</v>
      </c>
      <c r="T246" s="9">
        <f t="shared" si="67"/>
        <v>50.8</v>
      </c>
      <c r="U246" s="66">
        <f t="shared" si="78"/>
        <v>498</v>
      </c>
      <c r="V246" s="9">
        <f t="shared" si="79"/>
        <v>597.6</v>
      </c>
      <c r="W246" s="67">
        <f t="shared" si="80"/>
        <v>162</v>
      </c>
      <c r="Y246" s="69">
        <f>VLOOKUP(D246,Sheet2!P:Q,2,FALSE)</f>
        <v>105</v>
      </c>
      <c r="AB246" s="4" t="str">
        <f>IF('表格编辑 '!D279="monster","普通","BOSS")</f>
        <v>普通</v>
      </c>
      <c r="AD246" s="50">
        <f>VLOOKUP(D246,映射!AK:AL,2,FALSE)</f>
        <v>4</v>
      </c>
      <c r="AE246" s="50" t="s">
        <v>21</v>
      </c>
      <c r="AF246" s="4">
        <f>VLOOKUP(AE246,映射!AN:AO,2,FALSE)</f>
        <v>1</v>
      </c>
      <c r="AG246" s="50">
        <v>1</v>
      </c>
      <c r="AH246" s="70">
        <v>0</v>
      </c>
      <c r="AI246" s="16">
        <f t="shared" si="68"/>
        <v>20106</v>
      </c>
      <c r="AJ246" s="16">
        <f t="shared" si="69"/>
        <v>10158</v>
      </c>
      <c r="AK246" s="16">
        <f t="shared" si="70"/>
        <v>44</v>
      </c>
      <c r="AL246" s="16" t="str">
        <f t="shared" si="71"/>
        <v>狠毒鸟人</v>
      </c>
      <c r="AM246" s="16">
        <f t="shared" si="72"/>
        <v>1992</v>
      </c>
      <c r="AN246" s="16">
        <f t="shared" si="73"/>
        <v>691</v>
      </c>
      <c r="AO246" s="16">
        <f t="shared" si="81"/>
        <v>1301</v>
      </c>
      <c r="AP246" s="16">
        <f t="shared" si="74"/>
        <v>1992</v>
      </c>
      <c r="AQ246" s="16">
        <f t="shared" si="75"/>
        <v>693</v>
      </c>
      <c r="AR246" s="16">
        <f t="shared" si="76"/>
        <v>122</v>
      </c>
      <c r="AS246" s="16"/>
      <c r="AT246" s="16">
        <v>66.8</v>
      </c>
      <c r="AU246" s="16">
        <v>144.2</v>
      </c>
      <c r="AV246" s="16">
        <v>12</v>
      </c>
      <c r="AW246" s="16"/>
    </row>
    <row r="247" spans="1:49">
      <c r="A247" s="62">
        <f>'表格编辑 '!A280</f>
        <v>20107</v>
      </c>
      <c r="B247" s="62">
        <f>'表格编辑 '!B280</f>
        <v>10025</v>
      </c>
      <c r="C247" s="62" t="str">
        <f>VLOOKUP(B247,映射!A:B,2,FALSE)</f>
        <v>丧尸</v>
      </c>
      <c r="D247" s="62">
        <f>'表格编辑 '!E280</f>
        <v>44</v>
      </c>
      <c r="E247" s="62">
        <f>ROUNDUP((VLOOKUP(B247,Sheet1!U:AA,3,FALSE)-2)*(0.042*(D247-1)+0.2)+0.4,0)</f>
        <v>67</v>
      </c>
      <c r="F247" s="62">
        <f>ROUNDUP((VLOOKUP(B247,Sheet1!U:AA,4,FALSE)-2)*(0.042*(D247-1)+0.2)+0.4,0)</f>
        <v>65</v>
      </c>
      <c r="G247" s="62">
        <f>ROUNDUP((VLOOKUP(B247,Sheet1!U:AA,5,FALSE)-2)*(0.042*(D247-1)+0.2)+0.4,0)</f>
        <v>31</v>
      </c>
      <c r="H247" s="62">
        <f>ROUNDUP((VLOOKUP(B247,Sheet1!U:AA,6,FALSE)-2)*(0.042*(D247-1)+0.2)+0.4,0)</f>
        <v>27</v>
      </c>
      <c r="I247" s="62">
        <f>ROUNDUP((VLOOKUP(B247,Sheet1!U:AA,7,FALSE)-2)*(0.042*(D247-1)+0.2)+0.4,0)</f>
        <v>25</v>
      </c>
      <c r="J247" s="62">
        <f>E247*8+F247*2+G247*3+H247*3+I247*1+VLOOKUP(B247,Sheet1!AU:AZ,2,FALSE)</f>
        <v>937</v>
      </c>
      <c r="K247" s="62">
        <f>E247*1+F247*2+G247*2+H247*2+I247*10+VLOOKUP(B247,Sheet1!AU:AZ,3,FALSE)</f>
        <v>585</v>
      </c>
      <c r="L247" s="62">
        <f>E247*0.1+F247*2+G247*0.2+H247*0.26+I247*0.1+VLOOKUP(B247,Sheet1!AU:AZ,4,FALSE)</f>
        <v>188.42</v>
      </c>
      <c r="M247" s="62">
        <f>E247*0.1+F247*0.2+G247*2+H247*0.2+I247*0.1+VLOOKUP(B247,Sheet1!AU:AZ,5,FALSE)</f>
        <v>107.6</v>
      </c>
      <c r="N247" s="62">
        <f>E247*0.1+F247*0.2+G247*0.2+H247*2+I247*0.1+VLOOKUP(B247,Sheet1!AU:AZ,6,FALSE)</f>
        <v>105.4</v>
      </c>
      <c r="O247" s="62">
        <f t="shared" si="82"/>
        <v>-3.1</v>
      </c>
      <c r="P247" s="62">
        <f t="shared" si="83"/>
        <v>46.9</v>
      </c>
      <c r="R247" s="9">
        <f t="shared" si="77"/>
        <v>44</v>
      </c>
      <c r="S247" s="9">
        <f t="shared" si="66"/>
        <v>319.84</v>
      </c>
      <c r="T247" s="9">
        <f t="shared" si="67"/>
        <v>50.8</v>
      </c>
      <c r="U247" s="66">
        <f t="shared" si="78"/>
        <v>478</v>
      </c>
      <c r="V247" s="9">
        <f t="shared" si="79"/>
        <v>573.6</v>
      </c>
      <c r="W247" s="67">
        <f t="shared" si="80"/>
        <v>313</v>
      </c>
      <c r="Y247" s="69">
        <f>VLOOKUP(D247,Sheet2!P:Q,2,FALSE)</f>
        <v>105</v>
      </c>
      <c r="AB247" s="4" t="str">
        <f>IF('表格编辑 '!D280="monster","普通","BOSS")</f>
        <v>普通</v>
      </c>
      <c r="AD247" s="50">
        <f>VLOOKUP(D247,映射!AK:AL,2,FALSE)</f>
        <v>4</v>
      </c>
      <c r="AE247" s="50" t="s">
        <v>21</v>
      </c>
      <c r="AF247" s="4">
        <f>VLOOKUP(AE247,映射!AN:AO,2,FALSE)</f>
        <v>1</v>
      </c>
      <c r="AG247" s="50">
        <v>1</v>
      </c>
      <c r="AH247" s="70">
        <v>0</v>
      </c>
      <c r="AI247" s="16">
        <f t="shared" si="68"/>
        <v>20107</v>
      </c>
      <c r="AJ247" s="16">
        <f t="shared" si="69"/>
        <v>10025</v>
      </c>
      <c r="AK247" s="16">
        <f t="shared" si="70"/>
        <v>44</v>
      </c>
      <c r="AL247" s="16" t="str">
        <f t="shared" si="71"/>
        <v>丧尸</v>
      </c>
      <c r="AM247" s="16">
        <f t="shared" si="72"/>
        <v>1912</v>
      </c>
      <c r="AN247" s="16">
        <f t="shared" si="73"/>
        <v>937</v>
      </c>
      <c r="AO247" s="16">
        <f t="shared" si="81"/>
        <v>975</v>
      </c>
      <c r="AP247" s="16">
        <f t="shared" si="74"/>
        <v>1912</v>
      </c>
      <c r="AQ247" s="16">
        <f t="shared" si="75"/>
        <v>585</v>
      </c>
      <c r="AR247" s="16">
        <f t="shared" si="76"/>
        <v>189</v>
      </c>
      <c r="AS247" s="16"/>
      <c r="AT247" s="16">
        <v>41.6</v>
      </c>
      <c r="AU247" s="16">
        <v>66.8</v>
      </c>
      <c r="AV247" s="16">
        <v>-6.4</v>
      </c>
      <c r="AW247" s="16"/>
    </row>
    <row r="248" spans="1:49">
      <c r="A248" s="62">
        <f>'表格编辑 '!A281</f>
        <v>20108</v>
      </c>
      <c r="B248" s="62">
        <f>'表格编辑 '!B281</f>
        <v>10121</v>
      </c>
      <c r="C248" s="62" t="str">
        <f>VLOOKUP(B248,映射!A:B,2,FALSE)</f>
        <v>绿蛙吓人盒</v>
      </c>
      <c r="D248" s="62">
        <f>'表格编辑 '!E281</f>
        <v>44</v>
      </c>
      <c r="E248" s="62">
        <f>ROUNDUP((VLOOKUP(B248,Sheet1!U:AA,3,FALSE)-2)*(0.042*(D248-1)+0.2)+0.4,0)</f>
        <v>23</v>
      </c>
      <c r="F248" s="62">
        <f>ROUNDUP((VLOOKUP(B248,Sheet1!U:AA,4,FALSE)-2)*(0.042*(D248-1)+0.2)+0.4,0)</f>
        <v>67</v>
      </c>
      <c r="G248" s="62">
        <f>ROUNDUP((VLOOKUP(B248,Sheet1!U:AA,5,FALSE)-2)*(0.042*(D248-1)+0.2)+0.4,0)</f>
        <v>55</v>
      </c>
      <c r="H248" s="62">
        <f>ROUNDUP((VLOOKUP(B248,Sheet1!U:AA,6,FALSE)-2)*(0.042*(D248-1)+0.2)+0.4,0)</f>
        <v>47</v>
      </c>
      <c r="I248" s="62">
        <f>ROUNDUP((VLOOKUP(B248,Sheet1!U:AA,7,FALSE)-2)*(0.042*(D248-1)+0.2)+0.4,0)</f>
        <v>43</v>
      </c>
      <c r="J248" s="62">
        <f>E248*8+F248*2+G248*3+H248*3+I248*1+VLOOKUP(B248,Sheet1!AU:AZ,2,FALSE)</f>
        <v>695</v>
      </c>
      <c r="K248" s="62">
        <f>E248*1+F248*2+G248*2+H248*2+I248*10+VLOOKUP(B248,Sheet1!AU:AZ,3,FALSE)</f>
        <v>828</v>
      </c>
      <c r="L248" s="62">
        <f>E248*0.1+F248*2+G248*0.2+H248*0.26+I248*0.1+VLOOKUP(B248,Sheet1!AU:AZ,4,FALSE)</f>
        <v>202.82</v>
      </c>
      <c r="M248" s="62">
        <f>E248*0.1+F248*0.2+G248*2+H248*0.2+I248*0.1+VLOOKUP(B248,Sheet1!AU:AZ,5,FALSE)</f>
        <v>171.4</v>
      </c>
      <c r="N248" s="62">
        <f>E248*0.1+F248*0.2+G248*0.2+H248*2+I248*0.1+VLOOKUP(B248,Sheet1!AU:AZ,6,FALSE)</f>
        <v>162</v>
      </c>
      <c r="O248" s="62">
        <f t="shared" si="82"/>
        <v>27.1</v>
      </c>
      <c r="P248" s="62">
        <f t="shared" si="83"/>
        <v>11.3</v>
      </c>
      <c r="R248" s="9">
        <f t="shared" si="77"/>
        <v>44</v>
      </c>
      <c r="S248" s="9">
        <f t="shared" si="66"/>
        <v>319.84</v>
      </c>
      <c r="T248" s="9">
        <f t="shared" si="67"/>
        <v>50.8</v>
      </c>
      <c r="U248" s="66">
        <f t="shared" si="78"/>
        <v>368</v>
      </c>
      <c r="V248" s="9">
        <f t="shared" si="79"/>
        <v>441.6</v>
      </c>
      <c r="W248" s="67">
        <f t="shared" si="80"/>
        <v>348</v>
      </c>
      <c r="Y248" s="69">
        <f>VLOOKUP(D248,Sheet2!P:Q,2,FALSE)</f>
        <v>105</v>
      </c>
      <c r="AB248" s="4" t="str">
        <f>IF('表格编辑 '!D281="monster","普通","BOSS")</f>
        <v>普通</v>
      </c>
      <c r="AD248" s="50">
        <f>VLOOKUP(D248,映射!AK:AL,2,FALSE)</f>
        <v>4</v>
      </c>
      <c r="AE248" s="50" t="s">
        <v>21</v>
      </c>
      <c r="AF248" s="4">
        <f>VLOOKUP(AE248,映射!AN:AO,2,FALSE)</f>
        <v>1</v>
      </c>
      <c r="AG248" s="50">
        <v>1</v>
      </c>
      <c r="AH248" s="70">
        <v>0</v>
      </c>
      <c r="AI248" s="16">
        <f t="shared" si="68"/>
        <v>20108</v>
      </c>
      <c r="AJ248" s="16">
        <f t="shared" si="69"/>
        <v>10121</v>
      </c>
      <c r="AK248" s="16">
        <f t="shared" si="70"/>
        <v>44</v>
      </c>
      <c r="AL248" s="16" t="str">
        <f t="shared" si="71"/>
        <v>绿蛙吓人盒</v>
      </c>
      <c r="AM248" s="16">
        <f t="shared" si="72"/>
        <v>1472</v>
      </c>
      <c r="AN248" s="16">
        <f t="shared" si="73"/>
        <v>695</v>
      </c>
      <c r="AO248" s="16">
        <f t="shared" si="81"/>
        <v>777</v>
      </c>
      <c r="AP248" s="16">
        <f t="shared" si="74"/>
        <v>1472</v>
      </c>
      <c r="AQ248" s="16">
        <f t="shared" si="75"/>
        <v>828</v>
      </c>
      <c r="AR248" s="16">
        <f t="shared" si="76"/>
        <v>203</v>
      </c>
      <c r="AS248" s="16"/>
      <c r="AT248" s="16">
        <v>114.1</v>
      </c>
      <c r="AU248" s="16">
        <v>56.5</v>
      </c>
      <c r="AV248" s="16">
        <v>25.8</v>
      </c>
      <c r="AW248" s="16"/>
    </row>
    <row r="249" spans="1:49">
      <c r="A249" s="62">
        <f>'表格编辑 '!A282</f>
        <v>20109</v>
      </c>
      <c r="B249" s="62">
        <f>'表格编辑 '!B282</f>
        <v>10106</v>
      </c>
      <c r="C249" s="62" t="str">
        <f>VLOOKUP(B249,映射!A:B,2,FALSE)</f>
        <v>大炸弹</v>
      </c>
      <c r="D249" s="62">
        <f>'表格编辑 '!E282</f>
        <v>44</v>
      </c>
      <c r="E249" s="62">
        <f>ROUNDUP((VLOOKUP(B249,Sheet1!U:AA,3,FALSE)-2)*(0.042*(D249-1)+0.2)+0.4,0)</f>
        <v>21</v>
      </c>
      <c r="F249" s="62">
        <f>ROUNDUP((VLOOKUP(B249,Sheet1!U:AA,4,FALSE)-2)*(0.042*(D249-1)+0.2)+0.4,0)</f>
        <v>37</v>
      </c>
      <c r="G249" s="62">
        <f>ROUNDUP((VLOOKUP(B249,Sheet1!U:AA,5,FALSE)-2)*(0.042*(D249-1)+0.2)+0.4,0)</f>
        <v>45</v>
      </c>
      <c r="H249" s="62">
        <f>ROUNDUP((VLOOKUP(B249,Sheet1!U:AA,6,FALSE)-2)*(0.042*(D249-1)+0.2)+0.4,0)</f>
        <v>45</v>
      </c>
      <c r="I249" s="62">
        <f>ROUNDUP((VLOOKUP(B249,Sheet1!U:AA,7,FALSE)-2)*(0.042*(D249-1)+0.2)+0.4,0)</f>
        <v>77</v>
      </c>
      <c r="J249" s="62">
        <f>E249*8+F249*2+G249*3+H249*3+I249*1+VLOOKUP(B249,Sheet1!AU:AZ,2,FALSE)</f>
        <v>615</v>
      </c>
      <c r="K249" s="62">
        <f>E249*1+F249*2+G249*2+H249*2+I249*10+VLOOKUP(B249,Sheet1!AU:AZ,3,FALSE)</f>
        <v>1110</v>
      </c>
      <c r="L249" s="62">
        <f>E249*0.1+F249*2+G249*0.2+H249*0.26+I249*0.1+VLOOKUP(B249,Sheet1!AU:AZ,4,FALSE)</f>
        <v>126.5</v>
      </c>
      <c r="M249" s="62">
        <f>E249*0.1+F249*0.2+G249*2+H249*0.2+I249*0.1+VLOOKUP(B249,Sheet1!AU:AZ,5,FALSE)</f>
        <v>142.2</v>
      </c>
      <c r="N249" s="62">
        <f>E249*0.1+F249*0.2+G249*0.2+H249*2+I249*0.1+VLOOKUP(B249,Sheet1!AU:AZ,6,FALSE)</f>
        <v>153.2</v>
      </c>
      <c r="O249" s="62">
        <f t="shared" si="82"/>
        <v>56.1</v>
      </c>
      <c r="P249" s="62">
        <f t="shared" si="83"/>
        <v>9.9</v>
      </c>
      <c r="R249" s="9">
        <f t="shared" si="77"/>
        <v>44</v>
      </c>
      <c r="S249" s="9">
        <f t="shared" si="66"/>
        <v>319.84</v>
      </c>
      <c r="T249" s="9">
        <f t="shared" si="67"/>
        <v>50.8</v>
      </c>
      <c r="U249" s="66">
        <f t="shared" si="78"/>
        <v>411</v>
      </c>
      <c r="V249" s="9">
        <f t="shared" si="79"/>
        <v>493.2</v>
      </c>
      <c r="W249" s="67">
        <f t="shared" si="80"/>
        <v>173</v>
      </c>
      <c r="Y249" s="69">
        <f>VLOOKUP(D249,Sheet2!P:Q,2,FALSE)</f>
        <v>105</v>
      </c>
      <c r="AB249" s="4" t="str">
        <f>IF('表格编辑 '!D282="monster","普通","BOSS")</f>
        <v>普通</v>
      </c>
      <c r="AD249" s="50">
        <f>VLOOKUP(D249,映射!AK:AL,2,FALSE)</f>
        <v>4</v>
      </c>
      <c r="AE249" s="50" t="s">
        <v>21</v>
      </c>
      <c r="AF249" s="4">
        <f>VLOOKUP(AE249,映射!AN:AO,2,FALSE)</f>
        <v>1</v>
      </c>
      <c r="AG249" s="50">
        <v>1</v>
      </c>
      <c r="AH249" s="70">
        <v>0</v>
      </c>
      <c r="AI249" s="16">
        <f t="shared" si="68"/>
        <v>20109</v>
      </c>
      <c r="AJ249" s="16">
        <f t="shared" si="69"/>
        <v>10106</v>
      </c>
      <c r="AK249" s="16">
        <f t="shared" si="70"/>
        <v>44</v>
      </c>
      <c r="AL249" s="16" t="str">
        <f t="shared" si="71"/>
        <v>大炸弹</v>
      </c>
      <c r="AM249" s="16">
        <f t="shared" si="72"/>
        <v>1644</v>
      </c>
      <c r="AN249" s="16">
        <f t="shared" si="73"/>
        <v>615</v>
      </c>
      <c r="AO249" s="16">
        <f t="shared" si="81"/>
        <v>1029</v>
      </c>
      <c r="AP249" s="16">
        <f t="shared" si="74"/>
        <v>1644</v>
      </c>
      <c r="AQ249" s="16">
        <f t="shared" si="75"/>
        <v>1110</v>
      </c>
      <c r="AR249" s="16">
        <f t="shared" si="76"/>
        <v>127</v>
      </c>
      <c r="AS249" s="16"/>
      <c r="AT249" s="16">
        <v>61</v>
      </c>
      <c r="AU249" s="16">
        <v>61</v>
      </c>
      <c r="AV249" s="16">
        <v>46.3</v>
      </c>
      <c r="AW249" s="16"/>
    </row>
    <row r="250" spans="1:49">
      <c r="A250" s="62">
        <f>'表格编辑 '!A283</f>
        <v>20110</v>
      </c>
      <c r="B250" s="62">
        <f>'表格编辑 '!B283</f>
        <v>10125</v>
      </c>
      <c r="C250" s="62" t="str">
        <f>VLOOKUP(B250,映射!A:B,2,FALSE)</f>
        <v>银怪</v>
      </c>
      <c r="D250" s="62">
        <f>'表格编辑 '!E283</f>
        <v>44</v>
      </c>
      <c r="E250" s="62">
        <f>ROUNDUP((VLOOKUP(B250,Sheet1!U:AA,3,FALSE)-2)*(0.042*(D250-1)+0.2)+0.4,0)</f>
        <v>37</v>
      </c>
      <c r="F250" s="62">
        <f>ROUNDUP((VLOOKUP(B250,Sheet1!U:AA,4,FALSE)-2)*(0.042*(D250-1)+0.2)+0.4,0)</f>
        <v>71</v>
      </c>
      <c r="G250" s="62">
        <f>ROUNDUP((VLOOKUP(B250,Sheet1!U:AA,5,FALSE)-2)*(0.042*(D250-1)+0.2)+0.4,0)</f>
        <v>93</v>
      </c>
      <c r="H250" s="62">
        <f>ROUNDUP((VLOOKUP(B250,Sheet1!U:AA,6,FALSE)-2)*(0.042*(D250-1)+0.2)+0.4,0)</f>
        <v>33</v>
      </c>
      <c r="I250" s="62">
        <f>ROUNDUP((VLOOKUP(B250,Sheet1!U:AA,7,FALSE)-2)*(0.042*(D250-1)+0.2)+0.4,0)</f>
        <v>51</v>
      </c>
      <c r="J250" s="62">
        <f>E250*8+F250*2+G250*3+H250*3+I250*1+VLOOKUP(B250,Sheet1!AU:AZ,2,FALSE)</f>
        <v>918</v>
      </c>
      <c r="K250" s="62">
        <f>E250*1+F250*2+G250*2+H250*2+I250*10+VLOOKUP(B250,Sheet1!AU:AZ,3,FALSE)</f>
        <v>994</v>
      </c>
      <c r="L250" s="62">
        <f>E250*0.1+F250*2+G250*0.2+H250*0.26+I250*0.1+VLOOKUP(B250,Sheet1!AU:AZ,4,FALSE)</f>
        <v>226.98</v>
      </c>
      <c r="M250" s="62">
        <f>E250*0.1+F250*0.2+G250*2+H250*0.2+I250*0.1+VLOOKUP(B250,Sheet1!AU:AZ,5,FALSE)</f>
        <v>277.6</v>
      </c>
      <c r="N250" s="62">
        <f>E250*0.1+F250*0.2+G250*0.2+H250*2+I250*0.1+VLOOKUP(B250,Sheet1!AU:AZ,6,FALSE)</f>
        <v>134.6</v>
      </c>
      <c r="O250" s="62">
        <f t="shared" si="82"/>
        <v>37.9</v>
      </c>
      <c r="P250" s="62">
        <f t="shared" si="83"/>
        <v>14.7</v>
      </c>
      <c r="R250" s="9">
        <f t="shared" si="77"/>
        <v>44</v>
      </c>
      <c r="S250" s="9">
        <f t="shared" si="66"/>
        <v>319.84</v>
      </c>
      <c r="T250" s="9">
        <f t="shared" si="67"/>
        <v>50.8</v>
      </c>
      <c r="U250" s="66">
        <f t="shared" si="78"/>
        <v>266</v>
      </c>
      <c r="V250" s="9">
        <f t="shared" si="79"/>
        <v>319.2</v>
      </c>
      <c r="W250" s="67">
        <f t="shared" si="80"/>
        <v>408</v>
      </c>
      <c r="Y250" s="69">
        <f>VLOOKUP(D250,Sheet2!P:Q,2,FALSE)</f>
        <v>105</v>
      </c>
      <c r="AB250" s="4" t="str">
        <f>IF('表格编辑 '!D283="monster","普通","BOSS")</f>
        <v>普通</v>
      </c>
      <c r="AD250" s="50">
        <f>VLOOKUP(D250,映射!AK:AL,2,FALSE)</f>
        <v>4</v>
      </c>
      <c r="AE250" s="50" t="s">
        <v>21</v>
      </c>
      <c r="AF250" s="4">
        <f>VLOOKUP(AE250,映射!AN:AO,2,FALSE)</f>
        <v>1</v>
      </c>
      <c r="AG250" s="50">
        <v>1</v>
      </c>
      <c r="AH250" s="70">
        <v>0</v>
      </c>
      <c r="AI250" s="16">
        <f t="shared" si="68"/>
        <v>20110</v>
      </c>
      <c r="AJ250" s="16">
        <f t="shared" si="69"/>
        <v>10125</v>
      </c>
      <c r="AK250" s="16">
        <f t="shared" si="70"/>
        <v>44</v>
      </c>
      <c r="AL250" s="16" t="str">
        <f t="shared" si="71"/>
        <v>银怪</v>
      </c>
      <c r="AM250" s="16">
        <f t="shared" si="72"/>
        <v>1064</v>
      </c>
      <c r="AN250" s="16">
        <f t="shared" si="73"/>
        <v>918</v>
      </c>
      <c r="AO250" s="16">
        <f t="shared" si="81"/>
        <v>146</v>
      </c>
      <c r="AP250" s="16">
        <f t="shared" si="74"/>
        <v>1064</v>
      </c>
      <c r="AQ250" s="16">
        <f t="shared" si="75"/>
        <v>994</v>
      </c>
      <c r="AR250" s="16">
        <f t="shared" si="76"/>
        <v>227</v>
      </c>
      <c r="AS250" s="16"/>
      <c r="AT250" s="16">
        <v>176.8</v>
      </c>
      <c r="AU250" s="16">
        <v>52.6</v>
      </c>
      <c r="AV250" s="16">
        <v>26.8</v>
      </c>
      <c r="AW250" s="16"/>
    </row>
    <row r="251" spans="1:49">
      <c r="A251" s="62">
        <f>'表格编辑 '!A284</f>
        <v>20111</v>
      </c>
      <c r="B251" s="62">
        <f>'表格编辑 '!B284</f>
        <v>10052</v>
      </c>
      <c r="C251" s="62" t="str">
        <f>VLOOKUP(B251,映射!A:B,2,FALSE)</f>
        <v>恶魔蝙蝠</v>
      </c>
      <c r="D251" s="62">
        <f>'表格编辑 '!E284</f>
        <v>44</v>
      </c>
      <c r="E251" s="62">
        <f>ROUNDUP((VLOOKUP(B251,Sheet1!U:AA,3,FALSE)-2)*(0.042*(D251-1)+0.2)+0.4,0)</f>
        <v>33</v>
      </c>
      <c r="F251" s="62">
        <f>ROUNDUP((VLOOKUP(B251,Sheet1!U:AA,4,FALSE)-2)*(0.042*(D251-1)+0.2)+0.4,0)</f>
        <v>75</v>
      </c>
      <c r="G251" s="62">
        <f>ROUNDUP((VLOOKUP(B251,Sheet1!U:AA,5,FALSE)-2)*(0.042*(D251-1)+0.2)+0.4,0)</f>
        <v>27</v>
      </c>
      <c r="H251" s="62">
        <f>ROUNDUP((VLOOKUP(B251,Sheet1!U:AA,6,FALSE)-2)*(0.042*(D251-1)+0.2)+0.4,0)</f>
        <v>65</v>
      </c>
      <c r="I251" s="62">
        <f>ROUNDUP((VLOOKUP(B251,Sheet1!U:AA,7,FALSE)-2)*(0.042*(D251-1)+0.2)+0.4,0)</f>
        <v>55</v>
      </c>
      <c r="J251" s="62">
        <f>E251*8+F251*2+G251*3+H251*3+I251*1+VLOOKUP(B251,Sheet1!AU:AZ,2,FALSE)</f>
        <v>785</v>
      </c>
      <c r="K251" s="62">
        <f>E251*1+F251*2+G251*2+H251*2+I251*10+VLOOKUP(B251,Sheet1!AU:AZ,3,FALSE)</f>
        <v>966</v>
      </c>
      <c r="L251" s="62">
        <f>E251*0.1+F251*2+G251*0.2+H251*0.26+I251*0.1+VLOOKUP(B251,Sheet1!AU:AZ,4,FALSE)</f>
        <v>226.1</v>
      </c>
      <c r="M251" s="62">
        <f>E251*0.1+F251*0.2+G251*2+H251*0.2+I251*0.1+VLOOKUP(B251,Sheet1!AU:AZ,5,FALSE)</f>
        <v>107.8</v>
      </c>
      <c r="N251" s="62">
        <f>E251*0.1+F251*0.2+G251*0.2+H251*2+I251*0.1+VLOOKUP(B251,Sheet1!AU:AZ,6,FALSE)</f>
        <v>208.2</v>
      </c>
      <c r="O251" s="62">
        <f t="shared" si="82"/>
        <v>25.5</v>
      </c>
      <c r="P251" s="62">
        <f t="shared" si="83"/>
        <v>23.7</v>
      </c>
      <c r="R251" s="9">
        <f t="shared" si="77"/>
        <v>44</v>
      </c>
      <c r="S251" s="9">
        <f t="shared" si="66"/>
        <v>319.84</v>
      </c>
      <c r="T251" s="9">
        <f t="shared" si="67"/>
        <v>50.8</v>
      </c>
      <c r="U251" s="66">
        <f t="shared" si="78"/>
        <v>477</v>
      </c>
      <c r="V251" s="9">
        <f t="shared" si="79"/>
        <v>572.4</v>
      </c>
      <c r="W251" s="67">
        <f t="shared" si="80"/>
        <v>406</v>
      </c>
      <c r="Y251" s="69">
        <f>VLOOKUP(D251,Sheet2!P:Q,2,FALSE)</f>
        <v>105</v>
      </c>
      <c r="AB251" s="4" t="str">
        <f>IF('表格编辑 '!D284="monster","普通","BOSS")</f>
        <v>普通</v>
      </c>
      <c r="AD251" s="50">
        <f>VLOOKUP(D251,映射!AK:AL,2,FALSE)</f>
        <v>4</v>
      </c>
      <c r="AE251" s="50" t="s">
        <v>21</v>
      </c>
      <c r="AF251" s="4">
        <f>VLOOKUP(AE251,映射!AN:AO,2,FALSE)</f>
        <v>1</v>
      </c>
      <c r="AG251" s="50">
        <v>1</v>
      </c>
      <c r="AH251" s="70">
        <v>0</v>
      </c>
      <c r="AI251" s="16">
        <f t="shared" si="68"/>
        <v>20111</v>
      </c>
      <c r="AJ251" s="16">
        <f t="shared" si="69"/>
        <v>10052</v>
      </c>
      <c r="AK251" s="16">
        <f t="shared" si="70"/>
        <v>44</v>
      </c>
      <c r="AL251" s="16" t="str">
        <f t="shared" si="71"/>
        <v>恶魔蝙蝠</v>
      </c>
      <c r="AM251" s="16">
        <f t="shared" si="72"/>
        <v>1908</v>
      </c>
      <c r="AN251" s="16">
        <f t="shared" si="73"/>
        <v>785</v>
      </c>
      <c r="AO251" s="16">
        <f t="shared" si="81"/>
        <v>1123</v>
      </c>
      <c r="AP251" s="16">
        <f t="shared" si="74"/>
        <v>1908</v>
      </c>
      <c r="AQ251" s="16">
        <f t="shared" si="75"/>
        <v>966</v>
      </c>
      <c r="AR251" s="16">
        <f t="shared" si="76"/>
        <v>227</v>
      </c>
      <c r="AS251" s="16"/>
      <c r="AT251" s="16">
        <v>56.5</v>
      </c>
      <c r="AU251" s="16">
        <v>114.1</v>
      </c>
      <c r="AV251" s="16">
        <v>17.9</v>
      </c>
      <c r="AW251" s="16"/>
    </row>
    <row r="252" spans="1:49">
      <c r="A252" s="62">
        <f>'表格编辑 '!A285</f>
        <v>20112</v>
      </c>
      <c r="B252" s="62">
        <f>'表格编辑 '!B285</f>
        <v>10044</v>
      </c>
      <c r="C252" s="62" t="str">
        <f>VLOOKUP(B252,映射!A:B,2,FALSE)</f>
        <v>石像怪</v>
      </c>
      <c r="D252" s="62">
        <f>'表格编辑 '!E285</f>
        <v>44</v>
      </c>
      <c r="E252" s="62">
        <f>ROUNDUP((VLOOKUP(B252,Sheet1!U:AA,3,FALSE)-2)*(0.042*(D252-1)+0.2)+0.4,0)</f>
        <v>25</v>
      </c>
      <c r="F252" s="62">
        <f>ROUNDUP((VLOOKUP(B252,Sheet1!U:AA,4,FALSE)-2)*(0.042*(D252-1)+0.2)+0.4,0)</f>
        <v>57</v>
      </c>
      <c r="G252" s="62">
        <f>ROUNDUP((VLOOKUP(B252,Sheet1!U:AA,5,FALSE)-2)*(0.042*(D252-1)+0.2)+0.4,0)</f>
        <v>61</v>
      </c>
      <c r="H252" s="62">
        <f>ROUNDUP((VLOOKUP(B252,Sheet1!U:AA,6,FALSE)-2)*(0.042*(D252-1)+0.2)+0.4,0)</f>
        <v>41</v>
      </c>
      <c r="I252" s="62">
        <f>ROUNDUP((VLOOKUP(B252,Sheet1!U:AA,7,FALSE)-2)*(0.042*(D252-1)+0.2)+0.4,0)</f>
        <v>41</v>
      </c>
      <c r="J252" s="62">
        <f>E252*8+F252*2+G252*3+H252*3+I252*1+VLOOKUP(B252,Sheet1!AU:AZ,2,FALSE)</f>
        <v>681</v>
      </c>
      <c r="K252" s="62">
        <f>E252*1+F252*2+G252*2+H252*2+I252*10+VLOOKUP(B252,Sheet1!AU:AZ,3,FALSE)</f>
        <v>773</v>
      </c>
      <c r="L252" s="62">
        <f>E252*0.1+F252*2+G252*0.2+H252*0.26+I252*0.1+VLOOKUP(B252,Sheet1!AU:AZ,4,FALSE)</f>
        <v>163.46</v>
      </c>
      <c r="M252" s="62">
        <f>E252*0.1+F252*0.2+G252*2+H252*0.2+I252*0.1+VLOOKUP(B252,Sheet1!AU:AZ,5,FALSE)</f>
        <v>168.2</v>
      </c>
      <c r="N252" s="62">
        <f>E252*0.1+F252*0.2+G252*0.2+H252*2+I252*0.1+VLOOKUP(B252,Sheet1!AU:AZ,6,FALSE)</f>
        <v>132.2</v>
      </c>
      <c r="O252" s="62">
        <f t="shared" si="82"/>
        <v>27.7</v>
      </c>
      <c r="P252" s="62">
        <f t="shared" si="83"/>
        <v>12.3</v>
      </c>
      <c r="R252" s="9">
        <f t="shared" si="77"/>
        <v>44</v>
      </c>
      <c r="S252" s="9">
        <f t="shared" si="66"/>
        <v>319.84</v>
      </c>
      <c r="T252" s="9">
        <f t="shared" si="67"/>
        <v>50.8</v>
      </c>
      <c r="U252" s="66">
        <f t="shared" si="78"/>
        <v>372</v>
      </c>
      <c r="V252" s="9">
        <f t="shared" si="79"/>
        <v>446.4</v>
      </c>
      <c r="W252" s="67">
        <f t="shared" si="80"/>
        <v>254</v>
      </c>
      <c r="Y252" s="69">
        <f>VLOOKUP(D252,Sheet2!P:Q,2,FALSE)</f>
        <v>105</v>
      </c>
      <c r="AB252" s="4" t="str">
        <f>IF('表格编辑 '!D285="monster","普通","BOSS")</f>
        <v>普通</v>
      </c>
      <c r="AD252" s="50">
        <f>VLOOKUP(D252,映射!AK:AL,2,FALSE)</f>
        <v>4</v>
      </c>
      <c r="AE252" s="50" t="s">
        <v>21</v>
      </c>
      <c r="AF252" s="4">
        <f>VLOOKUP(AE252,映射!AN:AO,2,FALSE)</f>
        <v>1</v>
      </c>
      <c r="AG252" s="50">
        <v>1</v>
      </c>
      <c r="AH252" s="70">
        <v>0</v>
      </c>
      <c r="AI252" s="16">
        <f t="shared" si="68"/>
        <v>20112</v>
      </c>
      <c r="AJ252" s="16">
        <f t="shared" si="69"/>
        <v>10044</v>
      </c>
      <c r="AK252" s="16">
        <f t="shared" si="70"/>
        <v>44</v>
      </c>
      <c r="AL252" s="16" t="str">
        <f t="shared" si="71"/>
        <v>石像怪</v>
      </c>
      <c r="AM252" s="16">
        <f t="shared" si="72"/>
        <v>1488</v>
      </c>
      <c r="AN252" s="16">
        <f t="shared" si="73"/>
        <v>681</v>
      </c>
      <c r="AO252" s="16">
        <f t="shared" si="81"/>
        <v>807</v>
      </c>
      <c r="AP252" s="16">
        <f t="shared" si="74"/>
        <v>1488</v>
      </c>
      <c r="AQ252" s="16">
        <f t="shared" si="75"/>
        <v>773</v>
      </c>
      <c r="AR252" s="16">
        <f t="shared" si="76"/>
        <v>164</v>
      </c>
      <c r="AS252" s="16"/>
      <c r="AT252" s="16">
        <v>126.4</v>
      </c>
      <c r="AU252" s="16">
        <v>95.8</v>
      </c>
      <c r="AV252" s="16">
        <v>23.7</v>
      </c>
      <c r="AW252" s="16"/>
    </row>
    <row r="253" spans="1:49">
      <c r="A253" s="62">
        <f>'表格编辑 '!A286</f>
        <v>20113</v>
      </c>
      <c r="B253" s="62">
        <f>'表格编辑 '!B286</f>
        <v>10090</v>
      </c>
      <c r="C253" s="62" t="str">
        <f>VLOOKUP(B253,映射!A:B,2,FALSE)</f>
        <v>红色口臭鬼</v>
      </c>
      <c r="D253" s="62">
        <f>'表格编辑 '!E286</f>
        <v>44</v>
      </c>
      <c r="E253" s="62">
        <f>ROUNDUP((VLOOKUP(B253,Sheet1!U:AA,3,FALSE)-2)*(0.042*(D253-1)+0.2)+0.4,0)</f>
        <v>85</v>
      </c>
      <c r="F253" s="62">
        <f>ROUNDUP((VLOOKUP(B253,Sheet1!U:AA,4,FALSE)-2)*(0.042*(D253-1)+0.2)+0.4,0)</f>
        <v>39</v>
      </c>
      <c r="G253" s="62">
        <f>ROUNDUP((VLOOKUP(B253,Sheet1!U:AA,5,FALSE)-2)*(0.042*(D253-1)+0.2)+0.4,0)</f>
        <v>25</v>
      </c>
      <c r="H253" s="62">
        <f>ROUNDUP((VLOOKUP(B253,Sheet1!U:AA,6,FALSE)-2)*(0.042*(D253-1)+0.2)+0.4,0)</f>
        <v>21</v>
      </c>
      <c r="I253" s="62">
        <f>ROUNDUP((VLOOKUP(B253,Sheet1!U:AA,7,FALSE)-2)*(0.042*(D253-1)+0.2)+0.4,0)</f>
        <v>55</v>
      </c>
      <c r="J253" s="62">
        <f>E253*8+F253*2+G253*3+H253*3+I253*1+VLOOKUP(B253,Sheet1!AU:AZ,2,FALSE)</f>
        <v>1049</v>
      </c>
      <c r="K253" s="62">
        <f>E253*1+F253*2+G253*2+H253*2+I253*10+VLOOKUP(B253,Sheet1!AU:AZ,3,FALSE)</f>
        <v>853</v>
      </c>
      <c r="L253" s="62">
        <f>E253*0.1+F253*2+G253*0.2+H253*0.26+I253*0.1+VLOOKUP(B253,Sheet1!AU:AZ,4,FALSE)</f>
        <v>126.46</v>
      </c>
      <c r="M253" s="62">
        <f>E253*0.1+F253*0.2+G253*2+H253*0.2+I253*0.1+VLOOKUP(B253,Sheet1!AU:AZ,5,FALSE)</f>
        <v>92</v>
      </c>
      <c r="N253" s="62">
        <f>E253*0.1+F253*0.2+G253*0.2+H253*2+I253*0.1+VLOOKUP(B253,Sheet1!AU:AZ,6,FALSE)</f>
        <v>87.8</v>
      </c>
      <c r="O253" s="62">
        <f t="shared" si="82"/>
        <v>17.5</v>
      </c>
      <c r="P253" s="62">
        <f t="shared" si="83"/>
        <v>60.3</v>
      </c>
      <c r="R253" s="9">
        <f t="shared" si="77"/>
        <v>44</v>
      </c>
      <c r="S253" s="9">
        <f t="shared" si="66"/>
        <v>319.84</v>
      </c>
      <c r="T253" s="9">
        <f t="shared" si="67"/>
        <v>50.8</v>
      </c>
      <c r="U253" s="66">
        <f t="shared" si="78"/>
        <v>515</v>
      </c>
      <c r="V253" s="9">
        <f t="shared" si="79"/>
        <v>618</v>
      </c>
      <c r="W253" s="67">
        <f t="shared" si="80"/>
        <v>173</v>
      </c>
      <c r="Y253" s="69">
        <f>VLOOKUP(D253,Sheet2!P:Q,2,FALSE)</f>
        <v>105</v>
      </c>
      <c r="AB253" s="4" t="str">
        <f>IF('表格编辑 '!D286="monster","普通","BOSS")</f>
        <v>普通</v>
      </c>
      <c r="AD253" s="50">
        <f>VLOOKUP(D253,映射!AK:AL,2,FALSE)</f>
        <v>4</v>
      </c>
      <c r="AE253" s="50" t="s">
        <v>21</v>
      </c>
      <c r="AF253" s="4">
        <f>VLOOKUP(AE253,映射!AN:AO,2,FALSE)</f>
        <v>1</v>
      </c>
      <c r="AG253" s="50">
        <v>1</v>
      </c>
      <c r="AH253" s="70">
        <v>0</v>
      </c>
      <c r="AI253" s="16">
        <f t="shared" si="68"/>
        <v>20113</v>
      </c>
      <c r="AJ253" s="16">
        <f t="shared" si="69"/>
        <v>10090</v>
      </c>
      <c r="AK253" s="16">
        <f t="shared" si="70"/>
        <v>44</v>
      </c>
      <c r="AL253" s="16" t="str">
        <f t="shared" si="71"/>
        <v>红色口臭鬼</v>
      </c>
      <c r="AM253" s="16">
        <f t="shared" si="72"/>
        <v>2060</v>
      </c>
      <c r="AN253" s="16">
        <f t="shared" si="73"/>
        <v>1049</v>
      </c>
      <c r="AO253" s="16">
        <f t="shared" si="81"/>
        <v>1011</v>
      </c>
      <c r="AP253" s="16">
        <f t="shared" si="74"/>
        <v>2060</v>
      </c>
      <c r="AQ253" s="16">
        <f t="shared" si="75"/>
        <v>853</v>
      </c>
      <c r="AR253" s="16">
        <f t="shared" si="76"/>
        <v>127</v>
      </c>
      <c r="AS253" s="16"/>
      <c r="AT253" s="16">
        <v>64.2</v>
      </c>
      <c r="AU253" s="16">
        <v>58.8</v>
      </c>
      <c r="AV253" s="16">
        <v>14.8</v>
      </c>
      <c r="AW253" s="16"/>
    </row>
    <row r="254" spans="1:49">
      <c r="A254" s="62">
        <f>'表格编辑 '!A287</f>
        <v>20114</v>
      </c>
      <c r="B254" s="62">
        <f>'表格编辑 '!B287</f>
        <v>10085</v>
      </c>
      <c r="C254" s="62" t="str">
        <f>VLOOKUP(B254,映射!A:B,2,FALSE)</f>
        <v>妖花</v>
      </c>
      <c r="D254" s="62">
        <f>'表格编辑 '!E287</f>
        <v>44</v>
      </c>
      <c r="E254" s="62">
        <f>ROUNDUP((VLOOKUP(B254,Sheet1!U:AA,3,FALSE)-2)*(0.042*(D254-1)+0.2)+0.4,0)</f>
        <v>51</v>
      </c>
      <c r="F254" s="62">
        <f>ROUNDUP((VLOOKUP(B254,Sheet1!U:AA,4,FALSE)-2)*(0.042*(D254-1)+0.2)+0.4,0)</f>
        <v>21</v>
      </c>
      <c r="G254" s="62">
        <f>ROUNDUP((VLOOKUP(B254,Sheet1!U:AA,5,FALSE)-2)*(0.042*(D254-1)+0.2)+0.4,0)</f>
        <v>21</v>
      </c>
      <c r="H254" s="62">
        <f>ROUNDUP((VLOOKUP(B254,Sheet1!U:AA,6,FALSE)-2)*(0.042*(D254-1)+0.2)+0.4,0)</f>
        <v>35</v>
      </c>
      <c r="I254" s="62">
        <f>ROUNDUP((VLOOKUP(B254,Sheet1!U:AA,7,FALSE)-2)*(0.042*(D254-1)+0.2)+0.4,0)</f>
        <v>67</v>
      </c>
      <c r="J254" s="62">
        <f>E254*8+F254*2+G254*3+H254*3+I254*1+VLOOKUP(B254,Sheet1!AU:AZ,2,FALSE)</f>
        <v>705</v>
      </c>
      <c r="K254" s="62">
        <f>E254*1+F254*2+G254*2+H254*2+I254*10+VLOOKUP(B254,Sheet1!AU:AZ,3,FALSE)</f>
        <v>895</v>
      </c>
      <c r="L254" s="62">
        <f>E254*0.1+F254*2+G254*0.2+H254*0.26+I254*0.1+VLOOKUP(B254,Sheet1!AU:AZ,4,FALSE)</f>
        <v>87.1</v>
      </c>
      <c r="M254" s="62">
        <f>E254*0.1+F254*0.2+G254*2+H254*0.2+I254*0.1+VLOOKUP(B254,Sheet1!AU:AZ,5,FALSE)</f>
        <v>85</v>
      </c>
      <c r="N254" s="62">
        <f>E254*0.1+F254*0.2+G254*0.2+H254*2+I254*0.1+VLOOKUP(B254,Sheet1!AU:AZ,6,FALSE)</f>
        <v>110.2</v>
      </c>
      <c r="O254" s="62">
        <f t="shared" si="82"/>
        <v>36.9</v>
      </c>
      <c r="P254" s="62">
        <f t="shared" si="83"/>
        <v>36.9</v>
      </c>
      <c r="R254" s="9">
        <f t="shared" si="77"/>
        <v>44</v>
      </c>
      <c r="S254" s="9">
        <f t="shared" si="66"/>
        <v>319.84</v>
      </c>
      <c r="T254" s="9">
        <f t="shared" si="67"/>
        <v>50.8</v>
      </c>
      <c r="U254" s="66">
        <f t="shared" si="78"/>
        <v>534</v>
      </c>
      <c r="V254" s="9">
        <f t="shared" si="79"/>
        <v>640.8</v>
      </c>
      <c r="W254" s="67">
        <f t="shared" si="80"/>
        <v>96</v>
      </c>
      <c r="Y254" s="69">
        <f>VLOOKUP(D254,Sheet2!P:Q,2,FALSE)</f>
        <v>105</v>
      </c>
      <c r="AB254" s="4" t="str">
        <f>IF('表格编辑 '!D287="monster","普通","BOSS")</f>
        <v>普通</v>
      </c>
      <c r="AD254" s="50">
        <f>VLOOKUP(D254,映射!AK:AL,2,FALSE)</f>
        <v>4</v>
      </c>
      <c r="AE254" s="50" t="s">
        <v>21</v>
      </c>
      <c r="AF254" s="4">
        <f>VLOOKUP(AE254,映射!AN:AO,2,FALSE)</f>
        <v>1</v>
      </c>
      <c r="AG254" s="50">
        <v>1</v>
      </c>
      <c r="AH254" s="70">
        <v>0</v>
      </c>
      <c r="AI254" s="16">
        <f t="shared" si="68"/>
        <v>20114</v>
      </c>
      <c r="AJ254" s="16">
        <f t="shared" si="69"/>
        <v>10085</v>
      </c>
      <c r="AK254" s="16">
        <f t="shared" si="70"/>
        <v>44</v>
      </c>
      <c r="AL254" s="16" t="str">
        <f t="shared" si="71"/>
        <v>妖花</v>
      </c>
      <c r="AM254" s="16">
        <f t="shared" si="72"/>
        <v>2136</v>
      </c>
      <c r="AN254" s="16">
        <f t="shared" si="73"/>
        <v>705</v>
      </c>
      <c r="AO254" s="16">
        <f t="shared" si="81"/>
        <v>1431</v>
      </c>
      <c r="AP254" s="16">
        <f t="shared" si="74"/>
        <v>2136</v>
      </c>
      <c r="AQ254" s="16">
        <f t="shared" si="75"/>
        <v>895</v>
      </c>
      <c r="AR254" s="16">
        <f t="shared" si="76"/>
        <v>88</v>
      </c>
      <c r="AS254" s="16"/>
      <c r="AT254" s="16">
        <v>55.7</v>
      </c>
      <c r="AU254" s="16">
        <v>77.3</v>
      </c>
      <c r="AV254" s="16">
        <v>31.2</v>
      </c>
      <c r="AW254" s="16"/>
    </row>
    <row r="255" spans="1:49">
      <c r="A255" s="62">
        <f>'表格编辑 '!A288</f>
        <v>20115</v>
      </c>
      <c r="B255" s="62">
        <f>'表格编辑 '!B288</f>
        <v>10017</v>
      </c>
      <c r="C255" s="62" t="str">
        <f>VLOOKUP(B255,映射!A:B,2,FALSE)</f>
        <v>宝石鼠</v>
      </c>
      <c r="D255" s="62">
        <f>'表格编辑 '!E288</f>
        <v>44</v>
      </c>
      <c r="E255" s="62">
        <f>ROUNDUP((VLOOKUP(B255,Sheet1!U:AA,3,FALSE)-2)*(0.042*(D255-1)+0.2)+0.4,0)</f>
        <v>31</v>
      </c>
      <c r="F255" s="62">
        <f>ROUNDUP((VLOOKUP(B255,Sheet1!U:AA,4,FALSE)-2)*(0.042*(D255-1)+0.2)+0.4,0)</f>
        <v>31</v>
      </c>
      <c r="G255" s="62">
        <f>ROUNDUP((VLOOKUP(B255,Sheet1!U:AA,5,FALSE)-2)*(0.042*(D255-1)+0.2)+0.4,0)</f>
        <v>41</v>
      </c>
      <c r="H255" s="62">
        <f>ROUNDUP((VLOOKUP(B255,Sheet1!U:AA,6,FALSE)-2)*(0.042*(D255-1)+0.2)+0.4,0)</f>
        <v>51</v>
      </c>
      <c r="I255" s="62">
        <f>ROUNDUP((VLOOKUP(B255,Sheet1!U:AA,7,FALSE)-2)*(0.042*(D255-1)+0.2)+0.4,0)</f>
        <v>71</v>
      </c>
      <c r="J255" s="62">
        <f>E255*8+F255*2+G255*3+H255*3+I255*1+VLOOKUP(B255,Sheet1!AU:AZ,2,FALSE)</f>
        <v>694</v>
      </c>
      <c r="K255" s="62">
        <f>E255*1+F255*2+G255*2+H255*2+I255*10+VLOOKUP(B255,Sheet1!AU:AZ,3,FALSE)</f>
        <v>1048</v>
      </c>
      <c r="L255" s="62">
        <f>E255*0.1+F255*2+G255*0.2+H255*0.26+I255*0.1+VLOOKUP(B255,Sheet1!AU:AZ,4,FALSE)</f>
        <v>111.66</v>
      </c>
      <c r="M255" s="62">
        <f>E255*0.1+F255*0.2+G255*2+H255*0.2+I255*0.1+VLOOKUP(B255,Sheet1!AU:AZ,5,FALSE)</f>
        <v>132.6</v>
      </c>
      <c r="N255" s="62">
        <f>E255*0.1+F255*0.2+G255*0.2+H255*2+I255*0.1+VLOOKUP(B255,Sheet1!AU:AZ,6,FALSE)</f>
        <v>169.6</v>
      </c>
      <c r="O255" s="62">
        <f t="shared" si="82"/>
        <v>47.5</v>
      </c>
      <c r="P255" s="62">
        <f t="shared" si="83"/>
        <v>20.7</v>
      </c>
      <c r="R255" s="9">
        <f t="shared" si="77"/>
        <v>44</v>
      </c>
      <c r="S255" s="9">
        <f t="shared" si="66"/>
        <v>319.84</v>
      </c>
      <c r="T255" s="9">
        <f t="shared" si="67"/>
        <v>50.8</v>
      </c>
      <c r="U255" s="66">
        <f t="shared" si="78"/>
        <v>428</v>
      </c>
      <c r="V255" s="9">
        <f t="shared" si="79"/>
        <v>513.6</v>
      </c>
      <c r="W255" s="67">
        <f t="shared" si="80"/>
        <v>142</v>
      </c>
      <c r="Y255" s="69">
        <f>VLOOKUP(D255,Sheet2!P:Q,2,FALSE)</f>
        <v>105</v>
      </c>
      <c r="AB255" s="4" t="str">
        <f>IF('表格编辑 '!D288="monster","普通","BOSS")</f>
        <v>普通</v>
      </c>
      <c r="AD255" s="50">
        <f>VLOOKUP(D255,映射!AK:AL,2,FALSE)</f>
        <v>4</v>
      </c>
      <c r="AE255" s="50" t="s">
        <v>21</v>
      </c>
      <c r="AF255" s="4">
        <f>VLOOKUP(AE255,映射!AN:AO,2,FALSE)</f>
        <v>1</v>
      </c>
      <c r="AG255" s="50">
        <v>1</v>
      </c>
      <c r="AH255" s="70">
        <v>0</v>
      </c>
      <c r="AI255" s="16">
        <f t="shared" si="68"/>
        <v>20115</v>
      </c>
      <c r="AJ255" s="16">
        <f t="shared" si="69"/>
        <v>10017</v>
      </c>
      <c r="AK255" s="16">
        <f t="shared" si="70"/>
        <v>44</v>
      </c>
      <c r="AL255" s="16" t="str">
        <f t="shared" si="71"/>
        <v>宝石鼠</v>
      </c>
      <c r="AM255" s="16">
        <f t="shared" si="72"/>
        <v>1712</v>
      </c>
      <c r="AN255" s="16">
        <f t="shared" si="73"/>
        <v>694</v>
      </c>
      <c r="AO255" s="16">
        <f t="shared" si="81"/>
        <v>1018</v>
      </c>
      <c r="AP255" s="16">
        <f t="shared" si="74"/>
        <v>1712</v>
      </c>
      <c r="AQ255" s="16">
        <f t="shared" si="75"/>
        <v>1048</v>
      </c>
      <c r="AR255" s="16">
        <f t="shared" si="76"/>
        <v>112</v>
      </c>
      <c r="AS255" s="16"/>
      <c r="AT255" s="16">
        <v>87.6</v>
      </c>
      <c r="AU255" s="16">
        <v>103.8</v>
      </c>
      <c r="AV255" s="16">
        <v>47.8</v>
      </c>
      <c r="AW255" s="16"/>
    </row>
    <row r="256" spans="1:49">
      <c r="A256" s="62">
        <f>'表格编辑 '!A289</f>
        <v>20116</v>
      </c>
      <c r="B256" s="62">
        <f>'表格编辑 '!B289</f>
        <v>10111</v>
      </c>
      <c r="C256" s="62" t="str">
        <f>VLOOKUP(B256,映射!A:B,2,FALSE)</f>
        <v>暗影</v>
      </c>
      <c r="D256" s="62">
        <f>'表格编辑 '!E289</f>
        <v>44</v>
      </c>
      <c r="E256" s="62">
        <f>ROUNDUP((VLOOKUP(B256,Sheet1!U:AA,3,FALSE)-2)*(0.042*(D256-1)+0.2)+0.4,0)</f>
        <v>47</v>
      </c>
      <c r="F256" s="62">
        <f>ROUNDUP((VLOOKUP(B256,Sheet1!U:AA,4,FALSE)-2)*(0.042*(D256-1)+0.2)+0.4,0)</f>
        <v>43</v>
      </c>
      <c r="G256" s="62">
        <f>ROUNDUP((VLOOKUP(B256,Sheet1!U:AA,5,FALSE)-2)*(0.042*(D256-1)+0.2)+0.4,0)</f>
        <v>43</v>
      </c>
      <c r="H256" s="62">
        <f>ROUNDUP((VLOOKUP(B256,Sheet1!U:AA,6,FALSE)-2)*(0.042*(D256-1)+0.2)+0.4,0)</f>
        <v>43</v>
      </c>
      <c r="I256" s="62">
        <f>ROUNDUP((VLOOKUP(B256,Sheet1!U:AA,7,FALSE)-2)*(0.042*(D256-1)+0.2)+0.4,0)</f>
        <v>49</v>
      </c>
      <c r="J256" s="62">
        <f>E256*8+F256*2+G256*3+H256*3+I256*1+VLOOKUP(B256,Sheet1!AU:AZ,2,FALSE)</f>
        <v>824</v>
      </c>
      <c r="K256" s="62">
        <f>E256*1+F256*2+G256*2+H256*2+I256*10+VLOOKUP(B256,Sheet1!AU:AZ,3,FALSE)</f>
        <v>839</v>
      </c>
      <c r="L256" s="62">
        <f>E256*0.1+F256*2+G256*0.2+H256*0.26+I256*0.1+VLOOKUP(B256,Sheet1!AU:AZ,4,FALSE)</f>
        <v>140.38</v>
      </c>
      <c r="M256" s="62">
        <f>E256*0.1+F256*0.2+G256*2+H256*0.2+I256*0.1+VLOOKUP(B256,Sheet1!AU:AZ,5,FALSE)</f>
        <v>137.8</v>
      </c>
      <c r="N256" s="62">
        <f>E256*0.1+F256*0.2+G256*0.2+H256*2+I256*0.1+VLOOKUP(B256,Sheet1!AU:AZ,6,FALSE)</f>
        <v>148.8</v>
      </c>
      <c r="O256" s="62">
        <f t="shared" si="82"/>
        <v>25.1</v>
      </c>
      <c r="P256" s="62">
        <f t="shared" si="83"/>
        <v>32.7</v>
      </c>
      <c r="R256" s="9">
        <f t="shared" si="77"/>
        <v>44</v>
      </c>
      <c r="S256" s="9">
        <f t="shared" si="66"/>
        <v>319.84</v>
      </c>
      <c r="T256" s="9">
        <f t="shared" si="67"/>
        <v>50.8</v>
      </c>
      <c r="U256" s="66">
        <f t="shared" si="78"/>
        <v>419</v>
      </c>
      <c r="V256" s="9">
        <f t="shared" si="79"/>
        <v>502.8</v>
      </c>
      <c r="W256" s="67">
        <f t="shared" si="80"/>
        <v>202</v>
      </c>
      <c r="Y256" s="69">
        <f>VLOOKUP(D256,Sheet2!P:Q,2,FALSE)</f>
        <v>105</v>
      </c>
      <c r="AB256" s="4" t="str">
        <f>IF('表格编辑 '!D289="monster","普通","BOSS")</f>
        <v>普通</v>
      </c>
      <c r="AD256" s="50">
        <f>VLOOKUP(D256,映射!AK:AL,2,FALSE)</f>
        <v>4</v>
      </c>
      <c r="AE256" s="50" t="s">
        <v>21</v>
      </c>
      <c r="AF256" s="4">
        <f>VLOOKUP(AE256,映射!AN:AO,2,FALSE)</f>
        <v>1</v>
      </c>
      <c r="AG256" s="50">
        <v>1</v>
      </c>
      <c r="AH256" s="70">
        <v>0</v>
      </c>
      <c r="AI256" s="16">
        <f t="shared" si="68"/>
        <v>20116</v>
      </c>
      <c r="AJ256" s="16">
        <f t="shared" si="69"/>
        <v>10111</v>
      </c>
      <c r="AK256" s="16">
        <f t="shared" si="70"/>
        <v>44</v>
      </c>
      <c r="AL256" s="16" t="str">
        <f t="shared" si="71"/>
        <v>暗影</v>
      </c>
      <c r="AM256" s="16">
        <f t="shared" si="72"/>
        <v>1676</v>
      </c>
      <c r="AN256" s="16">
        <f t="shared" si="73"/>
        <v>824</v>
      </c>
      <c r="AO256" s="16">
        <f t="shared" si="81"/>
        <v>852</v>
      </c>
      <c r="AP256" s="16">
        <f t="shared" si="74"/>
        <v>1676</v>
      </c>
      <c r="AQ256" s="16">
        <f t="shared" si="75"/>
        <v>839</v>
      </c>
      <c r="AR256" s="16">
        <f t="shared" si="76"/>
        <v>141</v>
      </c>
      <c r="AS256" s="16"/>
      <c r="AT256" s="16">
        <v>97</v>
      </c>
      <c r="AU256" s="16">
        <v>97</v>
      </c>
      <c r="AV256" s="16">
        <v>21.6</v>
      </c>
      <c r="AW256" s="16"/>
    </row>
    <row r="257" spans="1:49">
      <c r="A257" s="62">
        <f>'表格编辑 '!A290</f>
        <v>20117</v>
      </c>
      <c r="B257" s="62">
        <f>'表格编辑 '!B290</f>
        <v>10104</v>
      </c>
      <c r="C257" s="62" t="str">
        <f>VLOOKUP(B257,映射!A:B,2,FALSE)</f>
        <v>顽皮炸弹</v>
      </c>
      <c r="D257" s="62">
        <f>'表格编辑 '!E290</f>
        <v>44</v>
      </c>
      <c r="E257" s="62">
        <f>ROUNDUP((VLOOKUP(B257,Sheet1!U:AA,3,FALSE)-2)*(0.042*(D257-1)+0.2)+0.4,0)</f>
        <v>27</v>
      </c>
      <c r="F257" s="62">
        <f>ROUNDUP((VLOOKUP(B257,Sheet1!U:AA,4,FALSE)-2)*(0.042*(D257-1)+0.2)+0.4,0)</f>
        <v>47</v>
      </c>
      <c r="G257" s="62">
        <f>ROUNDUP((VLOOKUP(B257,Sheet1!U:AA,5,FALSE)-2)*(0.042*(D257-1)+0.2)+0.4,0)</f>
        <v>27</v>
      </c>
      <c r="H257" s="62">
        <f>ROUNDUP((VLOOKUP(B257,Sheet1!U:AA,6,FALSE)-2)*(0.042*(D257-1)+0.2)+0.4,0)</f>
        <v>47</v>
      </c>
      <c r="I257" s="62">
        <f>ROUNDUP((VLOOKUP(B257,Sheet1!U:AA,7,FALSE)-2)*(0.042*(D257-1)+0.2)+0.4,0)</f>
        <v>77</v>
      </c>
      <c r="J257" s="62">
        <f>E257*8+F257*2+G257*3+H257*3+I257*1+VLOOKUP(B257,Sheet1!AU:AZ,2,FALSE)</f>
        <v>643</v>
      </c>
      <c r="K257" s="62">
        <f>E257*1+F257*2+G257*2+H257*2+I257*10+VLOOKUP(B257,Sheet1!AU:AZ,3,FALSE)</f>
        <v>1104</v>
      </c>
      <c r="L257" s="62">
        <f>E257*0.1+F257*2+G257*0.2+H257*0.26+I257*0.1+VLOOKUP(B257,Sheet1!AU:AZ,4,FALSE)</f>
        <v>150.02</v>
      </c>
      <c r="M257" s="62">
        <f>E257*0.1+F257*0.2+G257*2+H257*0.2+I257*0.1+VLOOKUP(B257,Sheet1!AU:AZ,5,FALSE)</f>
        <v>100.2</v>
      </c>
      <c r="N257" s="62">
        <f>E257*0.1+F257*0.2+G257*0.2+H257*2+I257*0.1+VLOOKUP(B257,Sheet1!AU:AZ,6,FALSE)</f>
        <v>158.2</v>
      </c>
      <c r="O257" s="62">
        <f t="shared" si="82"/>
        <v>49.5</v>
      </c>
      <c r="P257" s="62">
        <f t="shared" si="83"/>
        <v>15.9</v>
      </c>
      <c r="R257" s="9">
        <f t="shared" si="77"/>
        <v>44</v>
      </c>
      <c r="S257" s="9">
        <f t="shared" si="66"/>
        <v>319.84</v>
      </c>
      <c r="T257" s="9">
        <f t="shared" si="67"/>
        <v>50.8</v>
      </c>
      <c r="U257" s="66">
        <f t="shared" si="78"/>
        <v>495</v>
      </c>
      <c r="V257" s="9">
        <f t="shared" si="79"/>
        <v>594</v>
      </c>
      <c r="W257" s="67">
        <f t="shared" si="80"/>
        <v>224</v>
      </c>
      <c r="Y257" s="69">
        <f>VLOOKUP(D257,Sheet2!P:Q,2,FALSE)</f>
        <v>105</v>
      </c>
      <c r="AB257" s="4" t="str">
        <f>IF('表格编辑 '!D290="monster","普通","BOSS")</f>
        <v>普通</v>
      </c>
      <c r="AD257" s="50">
        <f>VLOOKUP(D257,映射!AK:AL,2,FALSE)</f>
        <v>4</v>
      </c>
      <c r="AE257" s="50" t="s">
        <v>21</v>
      </c>
      <c r="AF257" s="4">
        <f>VLOOKUP(AE257,映射!AN:AO,2,FALSE)</f>
        <v>1</v>
      </c>
      <c r="AG257" s="50">
        <v>1</v>
      </c>
      <c r="AH257" s="70">
        <v>0</v>
      </c>
      <c r="AI257" s="16">
        <f t="shared" si="68"/>
        <v>20117</v>
      </c>
      <c r="AJ257" s="16">
        <f t="shared" si="69"/>
        <v>10104</v>
      </c>
      <c r="AK257" s="16">
        <f t="shared" si="70"/>
        <v>44</v>
      </c>
      <c r="AL257" s="16" t="str">
        <f t="shared" si="71"/>
        <v>顽皮炸弹</v>
      </c>
      <c r="AM257" s="16">
        <f t="shared" si="72"/>
        <v>1980</v>
      </c>
      <c r="AN257" s="16">
        <f t="shared" si="73"/>
        <v>643</v>
      </c>
      <c r="AO257" s="16">
        <f t="shared" si="81"/>
        <v>1337</v>
      </c>
      <c r="AP257" s="16">
        <f t="shared" si="74"/>
        <v>1980</v>
      </c>
      <c r="AQ257" s="16">
        <f t="shared" si="75"/>
        <v>1104</v>
      </c>
      <c r="AR257" s="16">
        <f t="shared" si="76"/>
        <v>151</v>
      </c>
      <c r="AS257" s="16"/>
      <c r="AT257" s="16">
        <v>64.1</v>
      </c>
      <c r="AU257" s="16">
        <v>64.1</v>
      </c>
      <c r="AV257" s="16">
        <v>45.9</v>
      </c>
      <c r="AW257" s="16"/>
    </row>
    <row r="258" spans="1:49">
      <c r="A258" s="62">
        <f>'表格编辑 '!A291</f>
        <v>20118</v>
      </c>
      <c r="B258" s="62">
        <f>'表格编辑 '!B291</f>
        <v>10080</v>
      </c>
      <c r="C258" s="62" t="str">
        <f>VLOOKUP(B258,映射!A:B,2,FALSE)</f>
        <v>惨白树精</v>
      </c>
      <c r="D258" s="62">
        <f>'表格编辑 '!E291</f>
        <v>44</v>
      </c>
      <c r="E258" s="62">
        <f>ROUNDUP((VLOOKUP(B258,Sheet1!U:AA,3,FALSE)-2)*(0.042*(D258-1)+0.2)+0.4,0)</f>
        <v>65</v>
      </c>
      <c r="F258" s="62">
        <f>ROUNDUP((VLOOKUP(B258,Sheet1!U:AA,4,FALSE)-2)*(0.042*(D258-1)+0.2)+0.4,0)</f>
        <v>39</v>
      </c>
      <c r="G258" s="62">
        <f>ROUNDUP((VLOOKUP(B258,Sheet1!U:AA,5,FALSE)-2)*(0.042*(D258-1)+0.2)+0.4,0)</f>
        <v>63</v>
      </c>
      <c r="H258" s="62">
        <f>ROUNDUP((VLOOKUP(B258,Sheet1!U:AA,6,FALSE)-2)*(0.042*(D258-1)+0.2)+0.4,0)</f>
        <v>41</v>
      </c>
      <c r="I258" s="62">
        <f>ROUNDUP((VLOOKUP(B258,Sheet1!U:AA,7,FALSE)-2)*(0.042*(D258-1)+0.2)+0.4,0)</f>
        <v>47</v>
      </c>
      <c r="J258" s="62">
        <f>E258*8+F258*2+G258*3+H258*3+I258*1+VLOOKUP(B258,Sheet1!AU:AZ,2,FALSE)</f>
        <v>1035</v>
      </c>
      <c r="K258" s="62">
        <f>E258*1+F258*2+G258*2+H258*2+I258*10+VLOOKUP(B258,Sheet1!AU:AZ,3,FALSE)</f>
        <v>865</v>
      </c>
      <c r="L258" s="62">
        <f>E258*0.1+F258*2+G258*0.2+H258*0.26+I258*0.1+VLOOKUP(B258,Sheet1!AU:AZ,4,FALSE)</f>
        <v>137.46</v>
      </c>
      <c r="M258" s="62">
        <f>E258*0.1+F258*0.2+G258*2+H258*0.2+I258*0.1+VLOOKUP(B258,Sheet1!AU:AZ,5,FALSE)</f>
        <v>190.2</v>
      </c>
      <c r="N258" s="62">
        <f>E258*0.1+F258*0.2+G258*0.2+H258*2+I258*0.1+VLOOKUP(B258,Sheet1!AU:AZ,6,FALSE)</f>
        <v>144.6</v>
      </c>
      <c r="O258" s="62">
        <f t="shared" si="82"/>
        <v>22.7</v>
      </c>
      <c r="P258" s="62">
        <f t="shared" si="83"/>
        <v>45.3</v>
      </c>
      <c r="R258" s="9">
        <f t="shared" si="77"/>
        <v>44</v>
      </c>
      <c r="S258" s="9">
        <f t="shared" si="66"/>
        <v>319.84</v>
      </c>
      <c r="T258" s="9">
        <f t="shared" si="67"/>
        <v>50.8</v>
      </c>
      <c r="U258" s="66">
        <f t="shared" si="78"/>
        <v>345</v>
      </c>
      <c r="V258" s="9">
        <f t="shared" si="79"/>
        <v>414</v>
      </c>
      <c r="W258" s="67">
        <f t="shared" si="80"/>
        <v>196</v>
      </c>
      <c r="Y258" s="69">
        <f>VLOOKUP(D258,Sheet2!P:Q,2,FALSE)</f>
        <v>105</v>
      </c>
      <c r="AB258" s="4" t="str">
        <f>IF('表格编辑 '!D291="monster","普通","BOSS")</f>
        <v>普通</v>
      </c>
      <c r="AD258" s="50">
        <f>VLOOKUP(D258,映射!AK:AL,2,FALSE)</f>
        <v>4</v>
      </c>
      <c r="AE258" s="50" t="s">
        <v>21</v>
      </c>
      <c r="AF258" s="4">
        <f>VLOOKUP(AE258,映射!AN:AO,2,FALSE)</f>
        <v>1</v>
      </c>
      <c r="AG258" s="50">
        <v>1</v>
      </c>
      <c r="AH258" s="70">
        <v>0</v>
      </c>
      <c r="AI258" s="16">
        <f t="shared" si="68"/>
        <v>20118</v>
      </c>
      <c r="AJ258" s="16">
        <f t="shared" si="69"/>
        <v>10080</v>
      </c>
      <c r="AK258" s="16">
        <f t="shared" si="70"/>
        <v>44</v>
      </c>
      <c r="AL258" s="16" t="str">
        <f t="shared" si="71"/>
        <v>惨白树精</v>
      </c>
      <c r="AM258" s="16">
        <f t="shared" si="72"/>
        <v>1380</v>
      </c>
      <c r="AN258" s="16">
        <f t="shared" si="73"/>
        <v>1035</v>
      </c>
      <c r="AO258" s="16">
        <f t="shared" si="81"/>
        <v>345</v>
      </c>
      <c r="AP258" s="16">
        <f t="shared" si="74"/>
        <v>1380</v>
      </c>
      <c r="AQ258" s="16">
        <f t="shared" si="75"/>
        <v>865</v>
      </c>
      <c r="AR258" s="16">
        <f t="shared" si="76"/>
        <v>138</v>
      </c>
      <c r="AS258" s="16"/>
      <c r="AT258" s="16">
        <v>108.3</v>
      </c>
      <c r="AU258" s="16">
        <v>75.9</v>
      </c>
      <c r="AV258" s="16">
        <v>15.3</v>
      </c>
      <c r="AW258" s="16"/>
    </row>
    <row r="259" spans="1:49">
      <c r="A259" s="62">
        <f>'表格编辑 '!A292</f>
        <v>20119</v>
      </c>
      <c r="B259" s="62">
        <f>'表格编辑 '!B292</f>
        <v>10075</v>
      </c>
      <c r="C259" s="62" t="str">
        <f>VLOOKUP(B259,映射!A:B,2,FALSE)</f>
        <v>火蜘蛛</v>
      </c>
      <c r="D259" s="62">
        <f>'表格编辑 '!E292</f>
        <v>44</v>
      </c>
      <c r="E259" s="62">
        <f>ROUNDUP((VLOOKUP(B259,Sheet1!U:AA,3,FALSE)-2)*(0.042*(D259-1)+0.2)+0.4,0)</f>
        <v>41</v>
      </c>
      <c r="F259" s="62">
        <f>ROUNDUP((VLOOKUP(B259,Sheet1!U:AA,4,FALSE)-2)*(0.042*(D259-1)+0.2)+0.4,0)</f>
        <v>41</v>
      </c>
      <c r="G259" s="62">
        <f>ROUNDUP((VLOOKUP(B259,Sheet1!U:AA,5,FALSE)-2)*(0.042*(D259-1)+0.2)+0.4,0)</f>
        <v>29</v>
      </c>
      <c r="H259" s="62">
        <f>ROUNDUP((VLOOKUP(B259,Sheet1!U:AA,6,FALSE)-2)*(0.042*(D259-1)+0.2)+0.4,0)</f>
        <v>47</v>
      </c>
      <c r="I259" s="62">
        <f>ROUNDUP((VLOOKUP(B259,Sheet1!U:AA,7,FALSE)-2)*(0.042*(D259-1)+0.2)+0.4,0)</f>
        <v>37</v>
      </c>
      <c r="J259" s="62">
        <f>E259*8+F259*2+G259*3+H259*3+I259*1+VLOOKUP(B259,Sheet1!AU:AZ,2,FALSE)</f>
        <v>695</v>
      </c>
      <c r="K259" s="62">
        <f>E259*1+F259*2+G259*2+H259*2+I259*10+VLOOKUP(B259,Sheet1!AU:AZ,3,FALSE)</f>
        <v>665</v>
      </c>
      <c r="L259" s="62">
        <f>E259*0.1+F259*2+G259*0.2+H259*0.26+I259*0.1+VLOOKUP(B259,Sheet1!AU:AZ,4,FALSE)</f>
        <v>127.82</v>
      </c>
      <c r="M259" s="62">
        <f>E259*0.1+F259*0.2+G259*2+H259*0.2+I259*0.1+VLOOKUP(B259,Sheet1!AU:AZ,5,FALSE)</f>
        <v>103.4</v>
      </c>
      <c r="N259" s="62">
        <f>E259*0.1+F259*0.2+G259*0.2+H259*2+I259*0.1+VLOOKUP(B259,Sheet1!AU:AZ,6,FALSE)</f>
        <v>135.8</v>
      </c>
      <c r="O259" s="62">
        <f t="shared" si="82"/>
        <v>14.3</v>
      </c>
      <c r="P259" s="62">
        <f t="shared" si="83"/>
        <v>31.5</v>
      </c>
      <c r="R259" s="9">
        <f t="shared" si="77"/>
        <v>44</v>
      </c>
      <c r="S259" s="9">
        <f t="shared" si="66"/>
        <v>319.84</v>
      </c>
      <c r="T259" s="9">
        <f t="shared" si="67"/>
        <v>50.8</v>
      </c>
      <c r="U259" s="66">
        <f t="shared" si="78"/>
        <v>487</v>
      </c>
      <c r="V259" s="9">
        <f t="shared" si="79"/>
        <v>584.4</v>
      </c>
      <c r="W259" s="67">
        <f t="shared" si="80"/>
        <v>175</v>
      </c>
      <c r="Y259" s="69">
        <f>VLOOKUP(D259,Sheet2!P:Q,2,FALSE)</f>
        <v>105</v>
      </c>
      <c r="AB259" s="4" t="str">
        <f>IF('表格编辑 '!D292="monster","普通","BOSS")</f>
        <v>普通</v>
      </c>
      <c r="AD259" s="50">
        <f>VLOOKUP(D259,映射!AK:AL,2,FALSE)</f>
        <v>4</v>
      </c>
      <c r="AE259" s="50" t="s">
        <v>21</v>
      </c>
      <c r="AF259" s="4">
        <f>VLOOKUP(AE259,映射!AN:AO,2,FALSE)</f>
        <v>1</v>
      </c>
      <c r="AG259" s="50">
        <v>1</v>
      </c>
      <c r="AH259" s="70">
        <v>0</v>
      </c>
      <c r="AI259" s="16">
        <f t="shared" si="68"/>
        <v>20119</v>
      </c>
      <c r="AJ259" s="16">
        <f t="shared" si="69"/>
        <v>10075</v>
      </c>
      <c r="AK259" s="16">
        <f t="shared" si="70"/>
        <v>44</v>
      </c>
      <c r="AL259" s="16" t="str">
        <f t="shared" si="71"/>
        <v>火蜘蛛</v>
      </c>
      <c r="AM259" s="16">
        <f t="shared" si="72"/>
        <v>1948</v>
      </c>
      <c r="AN259" s="16">
        <f t="shared" si="73"/>
        <v>695</v>
      </c>
      <c r="AO259" s="16">
        <f t="shared" si="81"/>
        <v>1253</v>
      </c>
      <c r="AP259" s="16">
        <f t="shared" si="74"/>
        <v>1948</v>
      </c>
      <c r="AQ259" s="16">
        <f t="shared" si="75"/>
        <v>665</v>
      </c>
      <c r="AR259" s="16">
        <f t="shared" si="76"/>
        <v>128</v>
      </c>
      <c r="AS259" s="16"/>
      <c r="AT259" s="16">
        <v>71.7</v>
      </c>
      <c r="AU259" s="16">
        <v>98.7</v>
      </c>
      <c r="AV259" s="16">
        <v>12.6</v>
      </c>
      <c r="AW259" s="16"/>
    </row>
    <row r="260" spans="1:49">
      <c r="A260" s="62">
        <f>'表格编辑 '!A293</f>
        <v>20120</v>
      </c>
      <c r="B260" s="62">
        <f>'表格编辑 '!B293</f>
        <v>10131</v>
      </c>
      <c r="C260" s="62" t="str">
        <f>VLOOKUP(B260,映射!A:B,2,FALSE)</f>
        <v>蜥蝪战士</v>
      </c>
      <c r="D260" s="62">
        <f>'表格编辑 '!E293</f>
        <v>44</v>
      </c>
      <c r="E260" s="62">
        <f>ROUNDUP((VLOOKUP(B260,Sheet1!U:AA,3,FALSE)-2)*(0.042*(D260-1)+0.2)+0.4,0)</f>
        <v>41</v>
      </c>
      <c r="F260" s="62">
        <f>ROUNDUP((VLOOKUP(B260,Sheet1!U:AA,4,FALSE)-2)*(0.042*(D260-1)+0.2)+0.4,0)</f>
        <v>61</v>
      </c>
      <c r="G260" s="62">
        <f>ROUNDUP((VLOOKUP(B260,Sheet1!U:AA,5,FALSE)-2)*(0.042*(D260-1)+0.2)+0.4,0)</f>
        <v>61</v>
      </c>
      <c r="H260" s="62">
        <f>ROUNDUP((VLOOKUP(B260,Sheet1!U:AA,6,FALSE)-2)*(0.042*(D260-1)+0.2)+0.4,0)</f>
        <v>21</v>
      </c>
      <c r="I260" s="62">
        <f>ROUNDUP((VLOOKUP(B260,Sheet1!U:AA,7,FALSE)-2)*(0.042*(D260-1)+0.2)+0.4,0)</f>
        <v>41</v>
      </c>
      <c r="J260" s="62">
        <f>E260*8+F260*2+G260*3+H260*3+I260*1+VLOOKUP(B260,Sheet1!AU:AZ,2,FALSE)</f>
        <v>785</v>
      </c>
      <c r="K260" s="62">
        <f>E260*1+F260*2+G260*2+H260*2+I260*10+VLOOKUP(B260,Sheet1!AU:AZ,3,FALSE)</f>
        <v>773</v>
      </c>
      <c r="L260" s="62">
        <f>E260*0.1+F260*2+G260*0.2+H260*0.26+I260*0.1+VLOOKUP(B260,Sheet1!AU:AZ,4,FALSE)</f>
        <v>183.86</v>
      </c>
      <c r="M260" s="62">
        <f>E260*0.1+F260*0.2+G260*2+H260*0.2+I260*0.1+VLOOKUP(B260,Sheet1!AU:AZ,5,FALSE)</f>
        <v>182.6</v>
      </c>
      <c r="N260" s="62">
        <f>E260*0.1+F260*0.2+G260*0.2+H260*2+I260*0.1+VLOOKUP(B260,Sheet1!AU:AZ,6,FALSE)</f>
        <v>93.6</v>
      </c>
      <c r="O260" s="62">
        <f t="shared" si="82"/>
        <v>24.5</v>
      </c>
      <c r="P260" s="62">
        <f t="shared" si="83"/>
        <v>20.7</v>
      </c>
      <c r="R260" s="9">
        <f t="shared" si="77"/>
        <v>44</v>
      </c>
      <c r="S260" s="9">
        <f t="shared" si="66"/>
        <v>319.84</v>
      </c>
      <c r="T260" s="9">
        <f t="shared" si="67"/>
        <v>50.8</v>
      </c>
      <c r="U260" s="66">
        <f t="shared" si="78"/>
        <v>354</v>
      </c>
      <c r="V260" s="9">
        <f t="shared" si="79"/>
        <v>424.8</v>
      </c>
      <c r="W260" s="67">
        <f t="shared" si="80"/>
        <v>302</v>
      </c>
      <c r="Y260" s="69">
        <f>VLOOKUP(D260,Sheet2!P:Q,2,FALSE)</f>
        <v>105</v>
      </c>
      <c r="AB260" s="4" t="str">
        <f>IF('表格编辑 '!D293="monster","普通","BOSS")</f>
        <v>普通</v>
      </c>
      <c r="AD260" s="50">
        <f>VLOOKUP(D260,映射!AK:AL,2,FALSE)</f>
        <v>4</v>
      </c>
      <c r="AE260" s="50" t="s">
        <v>21</v>
      </c>
      <c r="AF260" s="4">
        <f>VLOOKUP(AE260,映射!AN:AO,2,FALSE)</f>
        <v>1</v>
      </c>
      <c r="AG260" s="50">
        <v>1</v>
      </c>
      <c r="AH260" s="70">
        <v>0</v>
      </c>
      <c r="AI260" s="16">
        <f t="shared" si="68"/>
        <v>20120</v>
      </c>
      <c r="AJ260" s="16">
        <f t="shared" si="69"/>
        <v>10131</v>
      </c>
      <c r="AK260" s="16">
        <f t="shared" si="70"/>
        <v>44</v>
      </c>
      <c r="AL260" s="16" t="str">
        <f t="shared" si="71"/>
        <v>蜥蝪战士</v>
      </c>
      <c r="AM260" s="16">
        <f t="shared" si="72"/>
        <v>1416</v>
      </c>
      <c r="AN260" s="16">
        <f t="shared" si="73"/>
        <v>785</v>
      </c>
      <c r="AO260" s="16">
        <f t="shared" si="81"/>
        <v>631</v>
      </c>
      <c r="AP260" s="16">
        <f t="shared" si="74"/>
        <v>1416</v>
      </c>
      <c r="AQ260" s="16">
        <f t="shared" si="75"/>
        <v>773</v>
      </c>
      <c r="AR260" s="16">
        <f t="shared" si="76"/>
        <v>184</v>
      </c>
      <c r="AS260" s="16"/>
      <c r="AT260" s="16">
        <v>123.3</v>
      </c>
      <c r="AU260" s="16">
        <v>62.1</v>
      </c>
      <c r="AV260" s="16">
        <v>7.3</v>
      </c>
      <c r="AW260" s="16"/>
    </row>
    <row r="261" spans="1:49">
      <c r="A261" s="62">
        <f>'表格编辑 '!A294</f>
        <v>20121</v>
      </c>
      <c r="B261" s="62">
        <f>'表格编辑 '!B294</f>
        <v>10101</v>
      </c>
      <c r="C261" s="62" t="str">
        <f>VLOOKUP(B261,映射!A:B,2,FALSE)</f>
        <v>风精</v>
      </c>
      <c r="D261" s="62">
        <f>'表格编辑 '!E294</f>
        <v>49</v>
      </c>
      <c r="E261" s="62">
        <f>ROUNDUP((VLOOKUP(B261,Sheet1!U:AA,3,FALSE)-2)*(0.042*(D261-1)+0.2)+0.4,0)</f>
        <v>63</v>
      </c>
      <c r="F261" s="62">
        <f>ROUNDUP((VLOOKUP(B261,Sheet1!U:AA,4,FALSE)-2)*(0.042*(D261-1)+0.2)+0.4,0)</f>
        <v>63</v>
      </c>
      <c r="G261" s="62">
        <f>ROUNDUP((VLOOKUP(B261,Sheet1!U:AA,5,FALSE)-2)*(0.042*(D261-1)+0.2)+0.4,0)</f>
        <v>41</v>
      </c>
      <c r="H261" s="62">
        <f>ROUNDUP((VLOOKUP(B261,Sheet1!U:AA,6,FALSE)-2)*(0.042*(D261-1)+0.2)+0.4,0)</f>
        <v>63</v>
      </c>
      <c r="I261" s="62">
        <f>ROUNDUP((VLOOKUP(B261,Sheet1!U:AA,7,FALSE)-2)*(0.042*(D261-1)+0.2)+0.4,0)</f>
        <v>63</v>
      </c>
      <c r="J261" s="62">
        <f>E261*8+F261*2+G261*3+H261*3+I261*1+VLOOKUP(B261,Sheet1!AU:AZ,2,FALSE)</f>
        <v>1073</v>
      </c>
      <c r="K261" s="62">
        <f>E261*1+F261*2+G261*2+H261*2+I261*10+VLOOKUP(B261,Sheet1!AU:AZ,3,FALSE)</f>
        <v>1078</v>
      </c>
      <c r="L261" s="62">
        <f>E261*0.1+F261*2+G261*0.2+H261*0.26+I261*0.1+VLOOKUP(B261,Sheet1!AU:AZ,4,FALSE)</f>
        <v>197.18</v>
      </c>
      <c r="M261" s="62">
        <f>E261*0.1+F261*0.2+G261*2+H261*0.2+I261*0.1+VLOOKUP(B261,Sheet1!AU:AZ,5,FALSE)</f>
        <v>142.8</v>
      </c>
      <c r="N261" s="62">
        <f>E261*0.1+F261*0.2+G261*0.2+H261*2+I261*0.1+VLOOKUP(B261,Sheet1!AU:AZ,6,FALSE)</f>
        <v>200.4</v>
      </c>
      <c r="O261" s="62">
        <f t="shared" si="82"/>
        <v>27.1</v>
      </c>
      <c r="P261" s="62">
        <f t="shared" si="83"/>
        <v>46.3</v>
      </c>
      <c r="R261" s="9">
        <f t="shared" si="77"/>
        <v>49</v>
      </c>
      <c r="S261" s="9">
        <f t="shared" si="66"/>
        <v>342.44</v>
      </c>
      <c r="T261" s="9">
        <f t="shared" si="67"/>
        <v>54.8</v>
      </c>
      <c r="U261" s="66">
        <f t="shared" si="78"/>
        <v>456</v>
      </c>
      <c r="V261" s="9">
        <f t="shared" si="79"/>
        <v>547.2</v>
      </c>
      <c r="W261" s="67">
        <f t="shared" si="80"/>
        <v>323</v>
      </c>
      <c r="Y261" s="69">
        <f>VLOOKUP(D261,Sheet2!P:Q,2,FALSE)</f>
        <v>105</v>
      </c>
      <c r="AB261" s="4" t="str">
        <f>IF('表格编辑 '!D294="monster","普通","BOSS")</f>
        <v>普通</v>
      </c>
      <c r="AD261" s="50">
        <f>VLOOKUP(D261,映射!AK:AL,2,FALSE)</f>
        <v>4</v>
      </c>
      <c r="AE261" s="50" t="s">
        <v>21</v>
      </c>
      <c r="AF261" s="4">
        <f>VLOOKUP(AE261,映射!AN:AO,2,FALSE)</f>
        <v>1</v>
      </c>
      <c r="AG261" s="50">
        <v>1</v>
      </c>
      <c r="AH261" s="70">
        <v>0</v>
      </c>
      <c r="AI261" s="16">
        <f t="shared" si="68"/>
        <v>20121</v>
      </c>
      <c r="AJ261" s="16">
        <f t="shared" si="69"/>
        <v>10101</v>
      </c>
      <c r="AK261" s="16">
        <f t="shared" si="70"/>
        <v>49</v>
      </c>
      <c r="AL261" s="16" t="str">
        <f t="shared" si="71"/>
        <v>风精</v>
      </c>
      <c r="AM261" s="16">
        <f t="shared" si="72"/>
        <v>1824</v>
      </c>
      <c r="AN261" s="16">
        <f t="shared" si="73"/>
        <v>1073</v>
      </c>
      <c r="AO261" s="16">
        <f t="shared" si="81"/>
        <v>751</v>
      </c>
      <c r="AP261" s="16">
        <f t="shared" si="74"/>
        <v>1824</v>
      </c>
      <c r="AQ261" s="16">
        <f t="shared" si="75"/>
        <v>1078</v>
      </c>
      <c r="AR261" s="16">
        <f t="shared" si="76"/>
        <v>198</v>
      </c>
      <c r="AS261" s="16"/>
      <c r="AT261" s="16">
        <v>117</v>
      </c>
      <c r="AU261" s="16">
        <v>117</v>
      </c>
      <c r="AV261" s="16">
        <v>22.5</v>
      </c>
      <c r="AW261" s="16"/>
    </row>
    <row r="262" spans="1:49">
      <c r="A262" s="62">
        <f>'表格编辑 '!A295</f>
        <v>20122</v>
      </c>
      <c r="B262" s="62">
        <f>'表格编辑 '!B295</f>
        <v>10118</v>
      </c>
      <c r="C262" s="62" t="str">
        <f>VLOOKUP(B262,映射!A:B,2,FALSE)</f>
        <v>兔耳吓人箱</v>
      </c>
      <c r="D262" s="62">
        <f>'表格编辑 '!E295</f>
        <v>49</v>
      </c>
      <c r="E262" s="62">
        <f>ROUNDUP((VLOOKUP(B262,Sheet1!U:AA,3,FALSE)-2)*(0.042*(D262-1)+0.2)+0.4,0)</f>
        <v>16</v>
      </c>
      <c r="F262" s="62">
        <f>ROUNDUP((VLOOKUP(B262,Sheet1!U:AA,4,FALSE)-2)*(0.042*(D262-1)+0.2)+0.4,0)</f>
        <v>50</v>
      </c>
      <c r="G262" s="62">
        <f>ROUNDUP((VLOOKUP(B262,Sheet1!U:AA,5,FALSE)-2)*(0.042*(D262-1)+0.2)+0.4,0)</f>
        <v>47</v>
      </c>
      <c r="H262" s="62">
        <f>ROUNDUP((VLOOKUP(B262,Sheet1!U:AA,6,FALSE)-2)*(0.042*(D262-1)+0.2)+0.4,0)</f>
        <v>43</v>
      </c>
      <c r="I262" s="62">
        <f>ROUNDUP((VLOOKUP(B262,Sheet1!U:AA,7,FALSE)-2)*(0.042*(D262-1)+0.2)+0.4,0)</f>
        <v>70</v>
      </c>
      <c r="J262" s="62">
        <f>E262*8+F262*2+G262*3+H262*3+I262*1+VLOOKUP(B262,Sheet1!AU:AZ,2,FALSE)</f>
        <v>586</v>
      </c>
      <c r="K262" s="62">
        <f>E262*1+F262*2+G262*2+H262*2+I262*10+VLOOKUP(B262,Sheet1!AU:AZ,3,FALSE)</f>
        <v>1048</v>
      </c>
      <c r="L262" s="62">
        <f>E262*0.1+F262*2+G262*0.2+H262*0.26+I262*0.1+VLOOKUP(B262,Sheet1!AU:AZ,4,FALSE)</f>
        <v>154.18</v>
      </c>
      <c r="M262" s="62">
        <f>E262*0.1+F262*0.2+G262*2+H262*0.2+I262*0.1+VLOOKUP(B262,Sheet1!AU:AZ,5,FALSE)</f>
        <v>145.2</v>
      </c>
      <c r="N262" s="62">
        <f>E262*0.1+F262*0.2+G262*0.2+H262*2+I262*0.1+VLOOKUP(B262,Sheet1!AU:AZ,6,FALSE)</f>
        <v>148</v>
      </c>
      <c r="O262" s="62">
        <f t="shared" si="82"/>
        <v>51.3</v>
      </c>
      <c r="P262" s="62">
        <f t="shared" si="83"/>
        <v>4.7</v>
      </c>
      <c r="R262" s="9">
        <f t="shared" si="77"/>
        <v>49</v>
      </c>
      <c r="S262" s="9">
        <f t="shared" si="66"/>
        <v>342.44</v>
      </c>
      <c r="T262" s="9">
        <f t="shared" si="67"/>
        <v>54.8</v>
      </c>
      <c r="U262" s="66">
        <f t="shared" si="78"/>
        <v>452</v>
      </c>
      <c r="V262" s="9">
        <f t="shared" si="79"/>
        <v>542.4</v>
      </c>
      <c r="W262" s="67">
        <f t="shared" si="80"/>
        <v>224</v>
      </c>
      <c r="Y262" s="69">
        <f>VLOOKUP(D262,Sheet2!P:Q,2,FALSE)</f>
        <v>105</v>
      </c>
      <c r="AB262" s="4" t="str">
        <f>IF('表格编辑 '!D295="monster","普通","BOSS")</f>
        <v>普通</v>
      </c>
      <c r="AD262" s="50">
        <f>VLOOKUP(D262,映射!AK:AL,2,FALSE)</f>
        <v>4</v>
      </c>
      <c r="AE262" s="50" t="s">
        <v>21</v>
      </c>
      <c r="AF262" s="4">
        <f>VLOOKUP(AE262,映射!AN:AO,2,FALSE)</f>
        <v>1</v>
      </c>
      <c r="AG262" s="50">
        <v>1</v>
      </c>
      <c r="AH262" s="70">
        <v>0</v>
      </c>
      <c r="AI262" s="16">
        <f t="shared" si="68"/>
        <v>20122</v>
      </c>
      <c r="AJ262" s="16">
        <f t="shared" si="69"/>
        <v>10118</v>
      </c>
      <c r="AK262" s="16">
        <f t="shared" si="70"/>
        <v>49</v>
      </c>
      <c r="AL262" s="16" t="str">
        <f t="shared" si="71"/>
        <v>兔耳吓人箱</v>
      </c>
      <c r="AM262" s="16">
        <f t="shared" si="72"/>
        <v>1808</v>
      </c>
      <c r="AN262" s="16">
        <f t="shared" si="73"/>
        <v>586</v>
      </c>
      <c r="AO262" s="16">
        <f t="shared" si="81"/>
        <v>1222</v>
      </c>
      <c r="AP262" s="16">
        <f t="shared" si="74"/>
        <v>1808</v>
      </c>
      <c r="AQ262" s="16">
        <f t="shared" si="75"/>
        <v>1048</v>
      </c>
      <c r="AR262" s="16">
        <f t="shared" si="76"/>
        <v>155</v>
      </c>
      <c r="AS262" s="16"/>
      <c r="AT262" s="16">
        <v>103.6</v>
      </c>
      <c r="AU262" s="16">
        <v>80.2</v>
      </c>
      <c r="AV262" s="16">
        <v>44.9</v>
      </c>
      <c r="AW262" s="16"/>
    </row>
    <row r="263" spans="1:49">
      <c r="A263" s="62">
        <f>'表格编辑 '!A296</f>
        <v>20123</v>
      </c>
      <c r="B263" s="62">
        <f>'表格编辑 '!B296</f>
        <v>10054</v>
      </c>
      <c r="C263" s="62" t="str">
        <f>VLOOKUP(B263,映射!A:B,2,FALSE)</f>
        <v>大蝙蝠</v>
      </c>
      <c r="D263" s="62">
        <f>'表格编辑 '!E296</f>
        <v>49</v>
      </c>
      <c r="E263" s="62">
        <f>ROUNDUP((VLOOKUP(B263,Sheet1!U:AA,3,FALSE)-2)*(0.042*(D263-1)+0.2)+0.4,0)</f>
        <v>47</v>
      </c>
      <c r="F263" s="62">
        <f>ROUNDUP((VLOOKUP(B263,Sheet1!U:AA,4,FALSE)-2)*(0.042*(D263-1)+0.2)+0.4,0)</f>
        <v>59</v>
      </c>
      <c r="G263" s="62">
        <f>ROUNDUP((VLOOKUP(B263,Sheet1!U:AA,5,FALSE)-2)*(0.042*(D263-1)+0.2)+0.4,0)</f>
        <v>47</v>
      </c>
      <c r="H263" s="62">
        <f>ROUNDUP((VLOOKUP(B263,Sheet1!U:AA,6,FALSE)-2)*(0.042*(D263-1)+0.2)+0.4,0)</f>
        <v>59</v>
      </c>
      <c r="I263" s="62">
        <f>ROUNDUP((VLOOKUP(B263,Sheet1!U:AA,7,FALSE)-2)*(0.042*(D263-1)+0.2)+0.4,0)</f>
        <v>36</v>
      </c>
      <c r="J263" s="62">
        <f>E263*8+F263*2+G263*3+H263*3+I263*1+VLOOKUP(B263,Sheet1!AU:AZ,2,FALSE)</f>
        <v>898</v>
      </c>
      <c r="K263" s="62">
        <f>E263*1+F263*2+G263*2+H263*2+I263*10+VLOOKUP(B263,Sheet1!AU:AZ,3,FALSE)</f>
        <v>767</v>
      </c>
      <c r="L263" s="62">
        <f>E263*0.1+F263*2+G263*0.2+H263*0.26+I263*0.1+VLOOKUP(B263,Sheet1!AU:AZ,4,FALSE)</f>
        <v>181.04</v>
      </c>
      <c r="M263" s="62">
        <f>E263*0.1+F263*0.2+G263*2+H263*0.2+I263*0.1+VLOOKUP(B263,Sheet1!AU:AZ,5,FALSE)</f>
        <v>150.9</v>
      </c>
      <c r="N263" s="62">
        <f>E263*0.1+F263*0.2+G263*0.2+H263*2+I263*0.1+VLOOKUP(B263,Sheet1!AU:AZ,6,FALSE)</f>
        <v>190.5</v>
      </c>
      <c r="O263" s="62">
        <f t="shared" si="82"/>
        <v>12.3</v>
      </c>
      <c r="P263" s="62">
        <f t="shared" si="83"/>
        <v>35.2</v>
      </c>
      <c r="R263" s="9">
        <f t="shared" si="77"/>
        <v>49</v>
      </c>
      <c r="S263" s="9">
        <f t="shared" si="66"/>
        <v>342.44</v>
      </c>
      <c r="T263" s="9">
        <f t="shared" si="67"/>
        <v>54.8</v>
      </c>
      <c r="U263" s="66">
        <f t="shared" si="78"/>
        <v>442</v>
      </c>
      <c r="V263" s="9">
        <f t="shared" si="79"/>
        <v>530.4</v>
      </c>
      <c r="W263" s="67">
        <f t="shared" si="80"/>
        <v>285</v>
      </c>
      <c r="Y263" s="69">
        <f>VLOOKUP(D263,Sheet2!P:Q,2,FALSE)</f>
        <v>105</v>
      </c>
      <c r="AB263" s="4" t="str">
        <f>IF('表格编辑 '!D296="monster","普通","BOSS")</f>
        <v>普通</v>
      </c>
      <c r="AD263" s="50">
        <f>VLOOKUP(D263,映射!AK:AL,2,FALSE)</f>
        <v>4</v>
      </c>
      <c r="AE263" s="50" t="s">
        <v>21</v>
      </c>
      <c r="AF263" s="4">
        <f>VLOOKUP(AE263,映射!AN:AO,2,FALSE)</f>
        <v>1</v>
      </c>
      <c r="AG263" s="50">
        <v>1</v>
      </c>
      <c r="AH263" s="70">
        <v>0</v>
      </c>
      <c r="AI263" s="16">
        <f t="shared" si="68"/>
        <v>20123</v>
      </c>
      <c r="AJ263" s="16">
        <f t="shared" si="69"/>
        <v>10054</v>
      </c>
      <c r="AK263" s="16">
        <f t="shared" si="70"/>
        <v>49</v>
      </c>
      <c r="AL263" s="16" t="str">
        <f t="shared" si="71"/>
        <v>大蝙蝠</v>
      </c>
      <c r="AM263" s="16">
        <f t="shared" si="72"/>
        <v>1768</v>
      </c>
      <c r="AN263" s="16">
        <f t="shared" si="73"/>
        <v>898</v>
      </c>
      <c r="AO263" s="16">
        <f t="shared" si="81"/>
        <v>870</v>
      </c>
      <c r="AP263" s="16">
        <f t="shared" si="74"/>
        <v>1768</v>
      </c>
      <c r="AQ263" s="16">
        <f t="shared" si="75"/>
        <v>767</v>
      </c>
      <c r="AR263" s="16">
        <f t="shared" si="76"/>
        <v>182</v>
      </c>
      <c r="AS263" s="16"/>
      <c r="AT263" s="16">
        <v>108.7</v>
      </c>
      <c r="AU263" s="16">
        <v>126.7</v>
      </c>
      <c r="AV263" s="16">
        <v>3.3</v>
      </c>
      <c r="AW263" s="16"/>
    </row>
    <row r="264" spans="1:49">
      <c r="A264" s="62">
        <f>'表格编辑 '!A297</f>
        <v>20124</v>
      </c>
      <c r="B264" s="62">
        <f>'表格编辑 '!B297</f>
        <v>10047</v>
      </c>
      <c r="C264" s="62" t="str">
        <f>VLOOKUP(B264,映射!A:B,2,FALSE)</f>
        <v>恶魔</v>
      </c>
      <c r="D264" s="62">
        <f>'表格编辑 '!E297</f>
        <v>49</v>
      </c>
      <c r="E264" s="62">
        <f>ROUNDUP((VLOOKUP(B264,Sheet1!U:AA,3,FALSE)-2)*(0.042*(D264-1)+0.2)+0.4,0)</f>
        <v>19</v>
      </c>
      <c r="F264" s="62">
        <f>ROUNDUP((VLOOKUP(B264,Sheet1!U:AA,4,FALSE)-2)*(0.042*(D264-1)+0.2)+0.4,0)</f>
        <v>56</v>
      </c>
      <c r="G264" s="62">
        <f>ROUNDUP((VLOOKUP(B264,Sheet1!U:AA,5,FALSE)-2)*(0.042*(D264-1)+0.2)+0.4,0)</f>
        <v>54</v>
      </c>
      <c r="H264" s="62">
        <f>ROUNDUP((VLOOKUP(B264,Sheet1!U:AA,6,FALSE)-2)*(0.042*(D264-1)+0.2)+0.4,0)</f>
        <v>54</v>
      </c>
      <c r="I264" s="62">
        <f>ROUNDUP((VLOOKUP(B264,Sheet1!U:AA,7,FALSE)-2)*(0.042*(D264-1)+0.2)+0.4,0)</f>
        <v>65</v>
      </c>
      <c r="J264" s="62">
        <f>E264*8+F264*2+G264*3+H264*3+I264*1+VLOOKUP(B264,Sheet1!AU:AZ,2,FALSE)</f>
        <v>673</v>
      </c>
      <c r="K264" s="62">
        <f>E264*1+F264*2+G264*2+H264*2+I264*10+VLOOKUP(B264,Sheet1!AU:AZ,3,FALSE)</f>
        <v>1017</v>
      </c>
      <c r="L264" s="62">
        <f>E264*0.1+F264*2+G264*0.2+H264*0.26+I264*0.1+VLOOKUP(B264,Sheet1!AU:AZ,4,FALSE)</f>
        <v>165.24</v>
      </c>
      <c r="M264" s="62">
        <f>E264*0.1+F264*0.2+G264*2+H264*0.2+I264*0.1+VLOOKUP(B264,Sheet1!AU:AZ,5,FALSE)</f>
        <v>158.4</v>
      </c>
      <c r="N264" s="62">
        <f>E264*0.1+F264*0.2+G264*0.2+H264*2+I264*0.1+VLOOKUP(B264,Sheet1!AU:AZ,6,FALSE)</f>
        <v>158.4</v>
      </c>
      <c r="O264" s="62">
        <f t="shared" si="82"/>
        <v>46.1</v>
      </c>
      <c r="P264" s="62">
        <f t="shared" si="83"/>
        <v>8.5</v>
      </c>
      <c r="R264" s="9">
        <f t="shared" si="77"/>
        <v>49</v>
      </c>
      <c r="S264" s="9">
        <f t="shared" si="66"/>
        <v>342.44</v>
      </c>
      <c r="T264" s="9">
        <f t="shared" si="67"/>
        <v>54.8</v>
      </c>
      <c r="U264" s="66">
        <f t="shared" si="78"/>
        <v>430</v>
      </c>
      <c r="V264" s="9">
        <f t="shared" si="79"/>
        <v>516</v>
      </c>
      <c r="W264" s="67">
        <f t="shared" si="80"/>
        <v>249</v>
      </c>
      <c r="Y264" s="69">
        <f>VLOOKUP(D264,Sheet2!P:Q,2,FALSE)</f>
        <v>105</v>
      </c>
      <c r="AB264" s="4" t="str">
        <f>IF('表格编辑 '!D297="monster","普通","BOSS")</f>
        <v>普通</v>
      </c>
      <c r="AD264" s="50">
        <f>VLOOKUP(D264,映射!AK:AL,2,FALSE)</f>
        <v>4</v>
      </c>
      <c r="AE264" s="50" t="s">
        <v>21</v>
      </c>
      <c r="AF264" s="4">
        <f>VLOOKUP(AE264,映射!AN:AO,2,FALSE)</f>
        <v>1</v>
      </c>
      <c r="AG264" s="50">
        <v>1</v>
      </c>
      <c r="AH264" s="70">
        <v>0</v>
      </c>
      <c r="AI264" s="16">
        <f t="shared" si="68"/>
        <v>20124</v>
      </c>
      <c r="AJ264" s="16">
        <f t="shared" si="69"/>
        <v>10047</v>
      </c>
      <c r="AK264" s="16">
        <f t="shared" si="70"/>
        <v>49</v>
      </c>
      <c r="AL264" s="16" t="str">
        <f t="shared" si="71"/>
        <v>恶魔</v>
      </c>
      <c r="AM264" s="16">
        <f t="shared" si="72"/>
        <v>1720</v>
      </c>
      <c r="AN264" s="16">
        <f t="shared" si="73"/>
        <v>673</v>
      </c>
      <c r="AO264" s="16">
        <f t="shared" si="81"/>
        <v>1047</v>
      </c>
      <c r="AP264" s="16">
        <f t="shared" si="74"/>
        <v>1720</v>
      </c>
      <c r="AQ264" s="16">
        <f t="shared" si="75"/>
        <v>1017</v>
      </c>
      <c r="AR264" s="16">
        <f t="shared" si="76"/>
        <v>166</v>
      </c>
      <c r="AS264" s="16"/>
      <c r="AT264" s="16">
        <v>120.5</v>
      </c>
      <c r="AU264" s="16">
        <v>120.5</v>
      </c>
      <c r="AV264" s="16">
        <v>40.6</v>
      </c>
      <c r="AW264" s="16"/>
    </row>
    <row r="265" spans="1:49">
      <c r="A265" s="62">
        <f>'表格编辑 '!A298</f>
        <v>20125</v>
      </c>
      <c r="B265" s="62">
        <f>'表格编辑 '!B298</f>
        <v>10138</v>
      </c>
      <c r="C265" s="62" t="str">
        <f>VLOOKUP(B265,映射!A:B,2,FALSE)</f>
        <v>烈风翼龙</v>
      </c>
      <c r="D265" s="62">
        <f>'表格编辑 '!E298</f>
        <v>49</v>
      </c>
      <c r="E265" s="62">
        <f>ROUNDUP((VLOOKUP(B265,Sheet1!U:AA,3,FALSE)-2)*(0.042*(D265-1)+0.2)+0.4,0)</f>
        <v>78</v>
      </c>
      <c r="F265" s="62">
        <f>ROUNDUP((VLOOKUP(B265,Sheet1!U:AA,4,FALSE)-2)*(0.042*(D265-1)+0.2)+0.4,0)</f>
        <v>63</v>
      </c>
      <c r="G265" s="62">
        <f>ROUNDUP((VLOOKUP(B265,Sheet1!U:AA,5,FALSE)-2)*(0.042*(D265-1)+0.2)+0.4,0)</f>
        <v>59</v>
      </c>
      <c r="H265" s="62">
        <f>ROUNDUP((VLOOKUP(B265,Sheet1!U:AA,6,FALSE)-2)*(0.042*(D265-1)+0.2)+0.4,0)</f>
        <v>52</v>
      </c>
      <c r="I265" s="62">
        <f>ROUNDUP((VLOOKUP(B265,Sheet1!U:AA,7,FALSE)-2)*(0.042*(D265-1)+0.2)+0.4,0)</f>
        <v>41</v>
      </c>
      <c r="J265" s="62">
        <f>E265*8+F265*2+G265*3+H265*3+I265*1+VLOOKUP(B265,Sheet1!AU:AZ,2,FALSE)</f>
        <v>1208</v>
      </c>
      <c r="K265" s="62">
        <f>E265*1+F265*2+G265*2+H265*2+I265*10+VLOOKUP(B265,Sheet1!AU:AZ,3,FALSE)</f>
        <v>870</v>
      </c>
      <c r="L265" s="62">
        <f>E265*0.1+F265*2+G265*0.2+H265*0.26+I265*0.1+VLOOKUP(B265,Sheet1!AU:AZ,4,FALSE)</f>
        <v>197.22</v>
      </c>
      <c r="M265" s="62">
        <f>E265*0.1+F265*0.2+G265*2+H265*0.2+I265*0.1+VLOOKUP(B265,Sheet1!AU:AZ,5,FALSE)</f>
        <v>184.9</v>
      </c>
      <c r="N265" s="62">
        <f>E265*0.1+F265*0.2+G265*0.2+H265*2+I265*0.1+VLOOKUP(B265,Sheet1!AU:AZ,6,FALSE)</f>
        <v>175.3</v>
      </c>
      <c r="O265" s="62">
        <f t="shared" si="82"/>
        <v>9.70000000000001</v>
      </c>
      <c r="P265" s="62">
        <f t="shared" si="83"/>
        <v>56.5</v>
      </c>
      <c r="R265" s="9">
        <f t="shared" si="77"/>
        <v>49</v>
      </c>
      <c r="S265" s="9">
        <f t="shared" si="66"/>
        <v>342.44</v>
      </c>
      <c r="T265" s="9">
        <f t="shared" si="67"/>
        <v>54.8</v>
      </c>
      <c r="U265" s="66">
        <f t="shared" si="78"/>
        <v>392</v>
      </c>
      <c r="V265" s="9">
        <f t="shared" si="79"/>
        <v>470.4</v>
      </c>
      <c r="W265" s="67">
        <f t="shared" si="80"/>
        <v>323</v>
      </c>
      <c r="Y265" s="69">
        <f>VLOOKUP(D265,Sheet2!P:Q,2,FALSE)</f>
        <v>105</v>
      </c>
      <c r="AB265" s="4" t="str">
        <f>IF('表格编辑 '!D298="monster","普通","BOSS")</f>
        <v>普通</v>
      </c>
      <c r="AD265" s="50">
        <f>VLOOKUP(D265,映射!AK:AL,2,FALSE)</f>
        <v>4</v>
      </c>
      <c r="AE265" s="50" t="s">
        <v>21</v>
      </c>
      <c r="AF265" s="4">
        <f>VLOOKUP(AE265,映射!AN:AO,2,FALSE)</f>
        <v>1</v>
      </c>
      <c r="AG265" s="50">
        <v>1</v>
      </c>
      <c r="AH265" s="70">
        <v>0</v>
      </c>
      <c r="AI265" s="16">
        <f t="shared" si="68"/>
        <v>20125</v>
      </c>
      <c r="AJ265" s="16">
        <f t="shared" si="69"/>
        <v>10138</v>
      </c>
      <c r="AK265" s="16">
        <f t="shared" si="70"/>
        <v>49</v>
      </c>
      <c r="AL265" s="16" t="str">
        <f t="shared" si="71"/>
        <v>烈风翼龙</v>
      </c>
      <c r="AM265" s="16">
        <f t="shared" si="72"/>
        <v>1568</v>
      </c>
      <c r="AN265" s="16">
        <f t="shared" si="73"/>
        <v>1208</v>
      </c>
      <c r="AO265" s="16">
        <f t="shared" si="81"/>
        <v>360</v>
      </c>
      <c r="AP265" s="16">
        <f t="shared" si="74"/>
        <v>1568</v>
      </c>
      <c r="AQ265" s="16">
        <f t="shared" si="75"/>
        <v>870</v>
      </c>
      <c r="AR265" s="16">
        <f t="shared" si="76"/>
        <v>198</v>
      </c>
      <c r="AS265" s="16"/>
      <c r="AT265" s="16">
        <v>108.5</v>
      </c>
      <c r="AU265" s="16">
        <v>97.7</v>
      </c>
      <c r="AV265" s="16">
        <v>2.3</v>
      </c>
      <c r="AW265" s="16"/>
    </row>
    <row r="266" spans="1:49">
      <c r="A266" s="62">
        <f>'表格编辑 '!A299</f>
        <v>20126</v>
      </c>
      <c r="B266" s="62">
        <f>'表格编辑 '!B299</f>
        <v>10142</v>
      </c>
      <c r="C266" s="62" t="str">
        <f>VLOOKUP(B266,映射!A:B,2,FALSE)</f>
        <v>火龙蜥</v>
      </c>
      <c r="D266" s="62">
        <f>'表格编辑 '!E299</f>
        <v>49</v>
      </c>
      <c r="E266" s="62">
        <f>ROUNDUP((VLOOKUP(B266,Sheet1!U:AA,3,FALSE)-2)*(0.042*(D266-1)+0.2)+0.4,0)</f>
        <v>78</v>
      </c>
      <c r="F266" s="62">
        <f>ROUNDUP((VLOOKUP(B266,Sheet1!U:AA,4,FALSE)-2)*(0.042*(D266-1)+0.2)+0.4,0)</f>
        <v>74</v>
      </c>
      <c r="G266" s="62">
        <f>ROUNDUP((VLOOKUP(B266,Sheet1!U:AA,5,FALSE)-2)*(0.042*(D266-1)+0.2)+0.4,0)</f>
        <v>78</v>
      </c>
      <c r="H266" s="62">
        <f>ROUNDUP((VLOOKUP(B266,Sheet1!U:AA,6,FALSE)-2)*(0.042*(D266-1)+0.2)+0.4,0)</f>
        <v>34</v>
      </c>
      <c r="I266" s="62">
        <f>ROUNDUP((VLOOKUP(B266,Sheet1!U:AA,7,FALSE)-2)*(0.042*(D266-1)+0.2)+0.4,0)</f>
        <v>23</v>
      </c>
      <c r="J266" s="62">
        <f>E266*8+F266*2+G266*3+H266*3+I266*1+VLOOKUP(B266,Sheet1!AU:AZ,2,FALSE)</f>
        <v>1217</v>
      </c>
      <c r="K266" s="62">
        <f>E266*1+F266*2+G266*2+H266*2+I266*10+VLOOKUP(B266,Sheet1!AU:AZ,3,FALSE)</f>
        <v>701</v>
      </c>
      <c r="L266" s="62">
        <f>E266*0.1+F266*2+G266*0.2+H266*0.26+I266*0.1+VLOOKUP(B266,Sheet1!AU:AZ,4,FALSE)</f>
        <v>222.54</v>
      </c>
      <c r="M266" s="62">
        <f>E266*0.1+F266*0.2+G266*2+H266*0.2+I266*0.1+VLOOKUP(B266,Sheet1!AU:AZ,5,FALSE)</f>
        <v>230.7</v>
      </c>
      <c r="N266" s="62">
        <f>E266*0.1+F266*0.2+G266*0.2+H266*2+I266*0.1+VLOOKUP(B266,Sheet1!AU:AZ,6,FALSE)</f>
        <v>131.5</v>
      </c>
      <c r="O266" s="62">
        <f t="shared" si="82"/>
        <v>-0.199999999999992</v>
      </c>
      <c r="P266" s="62">
        <f t="shared" si="83"/>
        <v>51.7</v>
      </c>
      <c r="R266" s="9">
        <f t="shared" si="77"/>
        <v>49</v>
      </c>
      <c r="S266" s="9">
        <f t="shared" si="66"/>
        <v>342.44</v>
      </c>
      <c r="T266" s="9">
        <f t="shared" si="67"/>
        <v>54.8</v>
      </c>
      <c r="U266" s="66">
        <f t="shared" si="78"/>
        <v>340</v>
      </c>
      <c r="V266" s="9">
        <f t="shared" si="79"/>
        <v>408</v>
      </c>
      <c r="W266" s="67">
        <f t="shared" si="80"/>
        <v>384</v>
      </c>
      <c r="Y266" s="69">
        <f>VLOOKUP(D266,Sheet2!P:Q,2,FALSE)</f>
        <v>105</v>
      </c>
      <c r="AB266" s="4" t="str">
        <f>IF('表格编辑 '!D299="monster","普通","BOSS")</f>
        <v>普通</v>
      </c>
      <c r="AD266" s="50">
        <f>VLOOKUP(D266,映射!AK:AL,2,FALSE)</f>
        <v>4</v>
      </c>
      <c r="AE266" s="50" t="s">
        <v>21</v>
      </c>
      <c r="AF266" s="4">
        <f>VLOOKUP(AE266,映射!AN:AO,2,FALSE)</f>
        <v>1</v>
      </c>
      <c r="AG266" s="50">
        <v>1</v>
      </c>
      <c r="AH266" s="70">
        <v>0</v>
      </c>
      <c r="AI266" s="16">
        <f t="shared" si="68"/>
        <v>20126</v>
      </c>
      <c r="AJ266" s="16">
        <f t="shared" si="69"/>
        <v>10142</v>
      </c>
      <c r="AK266" s="16">
        <f t="shared" si="70"/>
        <v>49</v>
      </c>
      <c r="AL266" s="16" t="str">
        <f t="shared" si="71"/>
        <v>火龙蜥</v>
      </c>
      <c r="AM266" s="16">
        <f t="shared" si="72"/>
        <v>1360</v>
      </c>
      <c r="AN266" s="16">
        <f t="shared" si="73"/>
        <v>1217</v>
      </c>
      <c r="AO266" s="16">
        <f t="shared" si="81"/>
        <v>143</v>
      </c>
      <c r="AP266" s="16">
        <f t="shared" si="74"/>
        <v>1360</v>
      </c>
      <c r="AQ266" s="16">
        <f t="shared" si="75"/>
        <v>701</v>
      </c>
      <c r="AR266" s="16">
        <f t="shared" si="76"/>
        <v>223</v>
      </c>
      <c r="AS266" s="16"/>
      <c r="AT266" s="16">
        <v>160.6</v>
      </c>
      <c r="AU266" s="16">
        <v>74.2</v>
      </c>
      <c r="AV266" s="16">
        <v>-4.1</v>
      </c>
      <c r="AW266" s="16"/>
    </row>
    <row r="267" spans="1:49">
      <c r="A267" s="62">
        <f>'表格编辑 '!A300</f>
        <v>20127</v>
      </c>
      <c r="B267" s="62">
        <f>'表格编辑 '!B300</f>
        <v>10071</v>
      </c>
      <c r="C267" s="62" t="str">
        <f>VLOOKUP(B267,映射!A:B,2,FALSE)</f>
        <v>死灰螳螂</v>
      </c>
      <c r="D267" s="62">
        <f>'表格编辑 '!E300</f>
        <v>49</v>
      </c>
      <c r="E267" s="62">
        <f>ROUNDUP((VLOOKUP(B267,Sheet1!U:AA,3,FALSE)-2)*(0.042*(D267-1)+0.2)+0.4,0)</f>
        <v>30</v>
      </c>
      <c r="F267" s="62">
        <f>ROUNDUP((VLOOKUP(B267,Sheet1!U:AA,4,FALSE)-2)*(0.042*(D267-1)+0.2)+0.4,0)</f>
        <v>85</v>
      </c>
      <c r="G267" s="62">
        <f>ROUNDUP((VLOOKUP(B267,Sheet1!U:AA,5,FALSE)-2)*(0.042*(D267-1)+0.2)+0.4,0)</f>
        <v>34</v>
      </c>
      <c r="H267" s="62">
        <f>ROUNDUP((VLOOKUP(B267,Sheet1!U:AA,6,FALSE)-2)*(0.042*(D267-1)+0.2)+0.4,0)</f>
        <v>70</v>
      </c>
      <c r="I267" s="62">
        <f>ROUNDUP((VLOOKUP(B267,Sheet1!U:AA,7,FALSE)-2)*(0.042*(D267-1)+0.2)+0.4,0)</f>
        <v>30</v>
      </c>
      <c r="J267" s="62">
        <f>E267*8+F267*2+G267*3+H267*3+I267*1+VLOOKUP(B267,Sheet1!AU:AZ,2,FALSE)</f>
        <v>786</v>
      </c>
      <c r="K267" s="62">
        <f>E267*1+F267*2+G267*2+H267*2+I267*10+VLOOKUP(B267,Sheet1!AU:AZ,3,FALSE)</f>
        <v>734</v>
      </c>
      <c r="L267" s="62">
        <f>E267*0.1+F267*2+G267*0.2+H267*0.26+I267*0.1+VLOOKUP(B267,Sheet1!AU:AZ,4,FALSE)</f>
        <v>245</v>
      </c>
      <c r="M267" s="62">
        <f>E267*0.1+F267*0.2+G267*2+H267*0.2+I267*0.1+VLOOKUP(B267,Sheet1!AU:AZ,5,FALSE)</f>
        <v>123</v>
      </c>
      <c r="N267" s="62">
        <f>E267*0.1+F267*0.2+G267*0.2+H267*2+I267*0.1+VLOOKUP(B267,Sheet1!AU:AZ,6,FALSE)</f>
        <v>221.8</v>
      </c>
      <c r="O267" s="62">
        <f t="shared" si="82"/>
        <v>6.3</v>
      </c>
      <c r="P267" s="62">
        <f t="shared" si="83"/>
        <v>23.1</v>
      </c>
      <c r="R267" s="9">
        <f t="shared" si="77"/>
        <v>49</v>
      </c>
      <c r="S267" s="9">
        <f t="shared" si="66"/>
        <v>342.44</v>
      </c>
      <c r="T267" s="9">
        <f t="shared" si="67"/>
        <v>54.8</v>
      </c>
      <c r="U267" s="66">
        <f t="shared" si="78"/>
        <v>494</v>
      </c>
      <c r="V267" s="9">
        <f t="shared" si="79"/>
        <v>592.8</v>
      </c>
      <c r="W267" s="67">
        <f t="shared" si="80"/>
        <v>440</v>
      </c>
      <c r="Y267" s="69">
        <f>VLOOKUP(D267,Sheet2!P:Q,2,FALSE)</f>
        <v>105</v>
      </c>
      <c r="AB267" s="4" t="str">
        <f>IF('表格编辑 '!D300="monster","普通","BOSS")</f>
        <v>普通</v>
      </c>
      <c r="AD267" s="50">
        <f>VLOOKUP(D267,映射!AK:AL,2,FALSE)</f>
        <v>4</v>
      </c>
      <c r="AE267" s="50" t="s">
        <v>21</v>
      </c>
      <c r="AF267" s="4">
        <f>VLOOKUP(AE267,映射!AN:AO,2,FALSE)</f>
        <v>1</v>
      </c>
      <c r="AG267" s="50">
        <v>1</v>
      </c>
      <c r="AH267" s="70">
        <v>0</v>
      </c>
      <c r="AI267" s="16">
        <f t="shared" si="68"/>
        <v>20127</v>
      </c>
      <c r="AJ267" s="16">
        <f t="shared" si="69"/>
        <v>10071</v>
      </c>
      <c r="AK267" s="16">
        <f t="shared" si="70"/>
        <v>49</v>
      </c>
      <c r="AL267" s="16" t="str">
        <f t="shared" si="71"/>
        <v>死灰螳螂</v>
      </c>
      <c r="AM267" s="16">
        <f t="shared" si="72"/>
        <v>1976</v>
      </c>
      <c r="AN267" s="16">
        <f t="shared" si="73"/>
        <v>786</v>
      </c>
      <c r="AO267" s="16">
        <f t="shared" si="81"/>
        <v>1190</v>
      </c>
      <c r="AP267" s="16">
        <f t="shared" si="74"/>
        <v>1976</v>
      </c>
      <c r="AQ267" s="16">
        <f t="shared" si="75"/>
        <v>734</v>
      </c>
      <c r="AR267" s="16">
        <f t="shared" si="76"/>
        <v>245</v>
      </c>
      <c r="AS267" s="16"/>
      <c r="AT267" s="16">
        <v>92</v>
      </c>
      <c r="AU267" s="16">
        <v>146</v>
      </c>
      <c r="AV267" s="16">
        <v>5.6</v>
      </c>
      <c r="AW267" s="16"/>
    </row>
    <row r="268" spans="1:49">
      <c r="A268" s="62">
        <f>'表格编辑 '!A301</f>
        <v>20128</v>
      </c>
      <c r="B268" s="62">
        <f>'表格编辑 '!B301</f>
        <v>10133</v>
      </c>
      <c r="C268" s="62" t="str">
        <f>VLOOKUP(B268,映射!A:B,2,FALSE)</f>
        <v>蜥蜴武士</v>
      </c>
      <c r="D268" s="62">
        <f>'表格编辑 '!E301</f>
        <v>49</v>
      </c>
      <c r="E268" s="62">
        <f>ROUNDUP((VLOOKUP(B268,Sheet1!U:AA,3,FALSE)-2)*(0.042*(D268-1)+0.2)+0.4,0)</f>
        <v>70</v>
      </c>
      <c r="F268" s="62">
        <f>ROUNDUP((VLOOKUP(B268,Sheet1!U:AA,4,FALSE)-2)*(0.042*(D268-1)+0.2)+0.4,0)</f>
        <v>81</v>
      </c>
      <c r="G268" s="62">
        <f>ROUNDUP((VLOOKUP(B268,Sheet1!U:AA,5,FALSE)-2)*(0.042*(D268-1)+0.2)+0.4,0)</f>
        <v>63</v>
      </c>
      <c r="H268" s="62">
        <f>ROUNDUP((VLOOKUP(B268,Sheet1!U:AA,6,FALSE)-2)*(0.042*(D268-1)+0.2)+0.4,0)</f>
        <v>41</v>
      </c>
      <c r="I268" s="62">
        <f>ROUNDUP((VLOOKUP(B268,Sheet1!U:AA,7,FALSE)-2)*(0.042*(D268-1)+0.2)+0.4,0)</f>
        <v>39</v>
      </c>
      <c r="J268" s="62">
        <f>E268*8+F268*2+G268*3+H268*3+I268*1+VLOOKUP(B268,Sheet1!AU:AZ,2,FALSE)</f>
        <v>1150</v>
      </c>
      <c r="K268" s="62">
        <f>E268*1+F268*2+G268*2+H268*2+I268*10+VLOOKUP(B268,Sheet1!AU:AZ,3,FALSE)</f>
        <v>864</v>
      </c>
      <c r="L268" s="62">
        <f>E268*0.1+F268*2+G268*0.2+H268*0.26+I268*0.1+VLOOKUP(B268,Sheet1!AU:AZ,4,FALSE)</f>
        <v>239.16</v>
      </c>
      <c r="M268" s="62">
        <f>E268*0.1+F268*0.2+G268*2+H268*0.2+I268*0.1+VLOOKUP(B268,Sheet1!AU:AZ,5,FALSE)</f>
        <v>195.3</v>
      </c>
      <c r="N268" s="62">
        <f>E268*0.1+F268*0.2+G268*0.2+H268*2+I268*0.1+VLOOKUP(B268,Sheet1!AU:AZ,6,FALSE)</f>
        <v>148.7</v>
      </c>
      <c r="O268" s="62">
        <f t="shared" si="82"/>
        <v>10.6</v>
      </c>
      <c r="P268" s="62">
        <f t="shared" si="83"/>
        <v>45.9</v>
      </c>
      <c r="R268" s="9">
        <f t="shared" si="77"/>
        <v>49</v>
      </c>
      <c r="S268" s="9">
        <f t="shared" si="66"/>
        <v>342.44</v>
      </c>
      <c r="T268" s="9">
        <f t="shared" si="67"/>
        <v>54.8</v>
      </c>
      <c r="U268" s="66">
        <f t="shared" si="78"/>
        <v>379</v>
      </c>
      <c r="V268" s="9">
        <f t="shared" si="79"/>
        <v>454.8</v>
      </c>
      <c r="W268" s="67">
        <f t="shared" si="80"/>
        <v>426</v>
      </c>
      <c r="Y268" s="69">
        <f>VLOOKUP(D268,Sheet2!P:Q,2,FALSE)</f>
        <v>105</v>
      </c>
      <c r="AB268" s="4" t="str">
        <f>IF('表格编辑 '!D301="monster","普通","BOSS")</f>
        <v>普通</v>
      </c>
      <c r="AD268" s="50">
        <f>VLOOKUP(D268,映射!AK:AL,2,FALSE)</f>
        <v>4</v>
      </c>
      <c r="AE268" s="50" t="s">
        <v>21</v>
      </c>
      <c r="AF268" s="4">
        <f>VLOOKUP(AE268,映射!AN:AO,2,FALSE)</f>
        <v>1</v>
      </c>
      <c r="AG268" s="50">
        <v>1</v>
      </c>
      <c r="AH268" s="70">
        <v>0</v>
      </c>
      <c r="AI268" s="16">
        <f t="shared" si="68"/>
        <v>20128</v>
      </c>
      <c r="AJ268" s="16">
        <f t="shared" si="69"/>
        <v>10133</v>
      </c>
      <c r="AK268" s="16">
        <f t="shared" si="70"/>
        <v>49</v>
      </c>
      <c r="AL268" s="16" t="str">
        <f t="shared" si="71"/>
        <v>蜥蜴武士</v>
      </c>
      <c r="AM268" s="16">
        <f t="shared" si="72"/>
        <v>1516</v>
      </c>
      <c r="AN268" s="16">
        <f t="shared" si="73"/>
        <v>1150</v>
      </c>
      <c r="AO268" s="16">
        <f t="shared" si="81"/>
        <v>366</v>
      </c>
      <c r="AP268" s="16">
        <f t="shared" si="74"/>
        <v>1516</v>
      </c>
      <c r="AQ268" s="16">
        <f t="shared" si="75"/>
        <v>864</v>
      </c>
      <c r="AR268" s="16">
        <f t="shared" si="76"/>
        <v>240</v>
      </c>
      <c r="AS268" s="16"/>
      <c r="AT268" s="16">
        <v>132.5</v>
      </c>
      <c r="AU268" s="16">
        <v>80.3</v>
      </c>
      <c r="AV268" s="16">
        <v>11.4</v>
      </c>
      <c r="AW268" s="16"/>
    </row>
    <row r="269" spans="1:49">
      <c r="A269" s="62">
        <f>'表格编辑 '!A302</f>
        <v>20129</v>
      </c>
      <c r="B269" s="62">
        <f>'表格编辑 '!B302</f>
        <v>10093</v>
      </c>
      <c r="C269" s="62" t="str">
        <f>VLOOKUP(B269,映射!A:B,2,FALSE)</f>
        <v>兔耳仙人掌</v>
      </c>
      <c r="D269" s="62">
        <f>'表格编辑 '!E302</f>
        <v>49</v>
      </c>
      <c r="E269" s="62">
        <f>ROUNDUP((VLOOKUP(B269,Sheet1!U:AA,3,FALSE)-2)*(0.042*(D269-1)+0.2)+0.4,0)</f>
        <v>59</v>
      </c>
      <c r="F269" s="62">
        <f>ROUNDUP((VLOOKUP(B269,Sheet1!U:AA,4,FALSE)-2)*(0.042*(D269-1)+0.2)+0.4,0)</f>
        <v>74</v>
      </c>
      <c r="G269" s="62">
        <f>ROUNDUP((VLOOKUP(B269,Sheet1!U:AA,5,FALSE)-2)*(0.042*(D269-1)+0.2)+0.4,0)</f>
        <v>39</v>
      </c>
      <c r="H269" s="62">
        <f>ROUNDUP((VLOOKUP(B269,Sheet1!U:AA,6,FALSE)-2)*(0.042*(D269-1)+0.2)+0.4,0)</f>
        <v>27</v>
      </c>
      <c r="I269" s="62">
        <f>ROUNDUP((VLOOKUP(B269,Sheet1!U:AA,7,FALSE)-2)*(0.042*(D269-1)+0.2)+0.4,0)</f>
        <v>27</v>
      </c>
      <c r="J269" s="62">
        <f>E269*8+F269*2+G269*3+H269*3+I269*1+VLOOKUP(B269,Sheet1!AU:AZ,2,FALSE)</f>
        <v>865</v>
      </c>
      <c r="K269" s="62">
        <f>E269*1+F269*2+G269*2+H269*2+I269*10+VLOOKUP(B269,Sheet1!AU:AZ,3,FALSE)</f>
        <v>629</v>
      </c>
      <c r="L269" s="62">
        <f>E269*0.1+F269*2+G269*0.2+H269*0.26+I269*0.1+VLOOKUP(B269,Sheet1!AU:AZ,4,FALSE)</f>
        <v>191.42</v>
      </c>
      <c r="M269" s="62">
        <f>E269*0.1+F269*0.2+G269*2+H269*0.2+I269*0.1+VLOOKUP(B269,Sheet1!AU:AZ,5,FALSE)</f>
        <v>126.8</v>
      </c>
      <c r="N269" s="62">
        <f>E269*0.1+F269*0.2+G269*0.2+H269*2+I269*0.1+VLOOKUP(B269,Sheet1!AU:AZ,6,FALSE)</f>
        <v>105.2</v>
      </c>
      <c r="O269" s="62">
        <f t="shared" si="82"/>
        <v>1.6</v>
      </c>
      <c r="P269" s="62">
        <f t="shared" si="83"/>
        <v>38.6</v>
      </c>
      <c r="R269" s="9">
        <f t="shared" si="77"/>
        <v>49</v>
      </c>
      <c r="S269" s="9">
        <f t="shared" si="66"/>
        <v>342.44</v>
      </c>
      <c r="T269" s="9">
        <f t="shared" si="67"/>
        <v>54.8</v>
      </c>
      <c r="U269" s="66">
        <f t="shared" si="78"/>
        <v>487</v>
      </c>
      <c r="V269" s="9">
        <f t="shared" si="79"/>
        <v>584.4</v>
      </c>
      <c r="W269" s="67">
        <f t="shared" si="80"/>
        <v>309</v>
      </c>
      <c r="Y269" s="69">
        <f>VLOOKUP(D269,Sheet2!P:Q,2,FALSE)</f>
        <v>105</v>
      </c>
      <c r="AB269" s="4" t="str">
        <f>IF('表格编辑 '!D302="monster","普通","BOSS")</f>
        <v>普通</v>
      </c>
      <c r="AD269" s="50">
        <f>VLOOKUP(D269,映射!AK:AL,2,FALSE)</f>
        <v>4</v>
      </c>
      <c r="AE269" s="50" t="s">
        <v>21</v>
      </c>
      <c r="AF269" s="4">
        <f>VLOOKUP(AE269,映射!AN:AO,2,FALSE)</f>
        <v>1</v>
      </c>
      <c r="AG269" s="50">
        <v>1</v>
      </c>
      <c r="AH269" s="70">
        <v>0</v>
      </c>
      <c r="AI269" s="16">
        <f t="shared" si="68"/>
        <v>20129</v>
      </c>
      <c r="AJ269" s="16">
        <f t="shared" si="69"/>
        <v>10093</v>
      </c>
      <c r="AK269" s="16">
        <f t="shared" si="70"/>
        <v>49</v>
      </c>
      <c r="AL269" s="16" t="str">
        <f t="shared" si="71"/>
        <v>兔耳仙人掌</v>
      </c>
      <c r="AM269" s="16">
        <f t="shared" si="72"/>
        <v>1948</v>
      </c>
      <c r="AN269" s="16">
        <f t="shared" si="73"/>
        <v>865</v>
      </c>
      <c r="AO269" s="16">
        <f t="shared" si="81"/>
        <v>1083</v>
      </c>
      <c r="AP269" s="16">
        <f t="shared" si="74"/>
        <v>1948</v>
      </c>
      <c r="AQ269" s="16">
        <f t="shared" si="75"/>
        <v>629</v>
      </c>
      <c r="AR269" s="16">
        <f t="shared" si="76"/>
        <v>192</v>
      </c>
      <c r="AS269" s="16"/>
      <c r="AT269" s="16">
        <v>93.1</v>
      </c>
      <c r="AU269" s="16">
        <v>75.1</v>
      </c>
      <c r="AV269" s="16">
        <v>1.90000000000001</v>
      </c>
      <c r="AW269" s="16"/>
    </row>
    <row r="270" spans="1:49">
      <c r="A270" s="62">
        <f>'表格编辑 '!A303</f>
        <v>20130</v>
      </c>
      <c r="B270" s="62">
        <f>'表格编辑 '!B303</f>
        <v>10014</v>
      </c>
      <c r="C270" s="62" t="str">
        <f>VLOOKUP(B270,映射!A:B,2,FALSE)</f>
        <v>大地鼠</v>
      </c>
      <c r="D270" s="62">
        <f>'表格编辑 '!E303</f>
        <v>49</v>
      </c>
      <c r="E270" s="62">
        <f>ROUNDUP((VLOOKUP(B270,Sheet1!U:AA,3,FALSE)-2)*(0.042*(D270-1)+0.2)+0.4,0)</f>
        <v>10</v>
      </c>
      <c r="F270" s="62">
        <f>ROUNDUP((VLOOKUP(B270,Sheet1!U:AA,4,FALSE)-2)*(0.042*(D270-1)+0.2)+0.4,0)</f>
        <v>25</v>
      </c>
      <c r="G270" s="62">
        <f>ROUNDUP((VLOOKUP(B270,Sheet1!U:AA,5,FALSE)-2)*(0.042*(D270-1)+0.2)+0.4,0)</f>
        <v>52</v>
      </c>
      <c r="H270" s="62">
        <f>ROUNDUP((VLOOKUP(B270,Sheet1!U:AA,6,FALSE)-2)*(0.042*(D270-1)+0.2)+0.4,0)</f>
        <v>65</v>
      </c>
      <c r="I270" s="62">
        <f>ROUNDUP((VLOOKUP(B270,Sheet1!U:AA,7,FALSE)-2)*(0.042*(D270-1)+0.2)+0.4,0)</f>
        <v>74</v>
      </c>
      <c r="J270" s="62">
        <f>E270*8+F270*2+G270*3+H270*3+I270*1+VLOOKUP(B270,Sheet1!AU:AZ,2,FALSE)</f>
        <v>567</v>
      </c>
      <c r="K270" s="62">
        <f>E270*1+F270*2+G270*2+H270*2+I270*10+VLOOKUP(B270,Sheet1!AU:AZ,3,FALSE)</f>
        <v>1089</v>
      </c>
      <c r="L270" s="62">
        <f>E270*0.1+F270*2+G270*0.2+H270*0.26+I270*0.1+VLOOKUP(B270,Sheet1!AU:AZ,4,FALSE)</f>
        <v>99.7</v>
      </c>
      <c r="M270" s="62">
        <f>E270*0.1+F270*0.2+G270*2+H270*0.2+I270*0.1+VLOOKUP(B270,Sheet1!AU:AZ,5,FALSE)</f>
        <v>157.4</v>
      </c>
      <c r="N270" s="62">
        <f>E270*0.1+F270*0.2+G270*0.2+H270*2+I270*0.1+VLOOKUP(B270,Sheet1!AU:AZ,6,FALSE)</f>
        <v>203.8</v>
      </c>
      <c r="O270" s="62">
        <f t="shared" si="82"/>
        <v>57.6</v>
      </c>
      <c r="P270" s="62">
        <f t="shared" si="83"/>
        <v>5.9</v>
      </c>
      <c r="R270" s="9">
        <f t="shared" si="77"/>
        <v>49</v>
      </c>
      <c r="S270" s="9">
        <f t="shared" si="66"/>
        <v>342.44</v>
      </c>
      <c r="T270" s="9">
        <f t="shared" si="67"/>
        <v>54.8</v>
      </c>
      <c r="U270" s="66">
        <f t="shared" si="78"/>
        <v>432</v>
      </c>
      <c r="V270" s="9">
        <f t="shared" si="79"/>
        <v>518.4</v>
      </c>
      <c r="W270" s="67">
        <f t="shared" si="80"/>
        <v>113</v>
      </c>
      <c r="Y270" s="69">
        <f>VLOOKUP(D270,Sheet2!P:Q,2,FALSE)</f>
        <v>105</v>
      </c>
      <c r="AB270" s="4" t="str">
        <f>IF('表格编辑 '!D303="monster","普通","BOSS")</f>
        <v>普通</v>
      </c>
      <c r="AD270" s="50">
        <f>VLOOKUP(D270,映射!AK:AL,2,FALSE)</f>
        <v>4</v>
      </c>
      <c r="AE270" s="50" t="s">
        <v>21</v>
      </c>
      <c r="AF270" s="4">
        <f>VLOOKUP(AE270,映射!AN:AO,2,FALSE)</f>
        <v>1</v>
      </c>
      <c r="AG270" s="50">
        <v>1</v>
      </c>
      <c r="AH270" s="70">
        <v>0</v>
      </c>
      <c r="AI270" s="16">
        <f t="shared" si="68"/>
        <v>20130</v>
      </c>
      <c r="AJ270" s="16">
        <f t="shared" si="69"/>
        <v>10014</v>
      </c>
      <c r="AK270" s="16">
        <f t="shared" si="70"/>
        <v>49</v>
      </c>
      <c r="AL270" s="16" t="str">
        <f t="shared" si="71"/>
        <v>大地鼠</v>
      </c>
      <c r="AM270" s="16">
        <f t="shared" si="72"/>
        <v>1728</v>
      </c>
      <c r="AN270" s="16">
        <f t="shared" si="73"/>
        <v>567</v>
      </c>
      <c r="AO270" s="16">
        <f t="shared" si="81"/>
        <v>1161</v>
      </c>
      <c r="AP270" s="16">
        <f t="shared" si="74"/>
        <v>1728</v>
      </c>
      <c r="AQ270" s="16">
        <f t="shared" si="75"/>
        <v>1089</v>
      </c>
      <c r="AR270" s="16">
        <f t="shared" si="76"/>
        <v>100</v>
      </c>
      <c r="AS270" s="16"/>
      <c r="AT270" s="16">
        <v>91.1</v>
      </c>
      <c r="AU270" s="16">
        <v>112.7</v>
      </c>
      <c r="AV270" s="16">
        <v>48.6</v>
      </c>
      <c r="AW270" s="16"/>
    </row>
    <row r="271" spans="1:49">
      <c r="A271" s="62">
        <f>'表格编辑 '!A304</f>
        <v>20131</v>
      </c>
      <c r="B271" s="62">
        <f>'表格编辑 '!B304</f>
        <v>10056</v>
      </c>
      <c r="C271" s="62" t="str">
        <f>VLOOKUP(B271,映射!A:B,2,FALSE)</f>
        <v>海蝙蝠</v>
      </c>
      <c r="D271" s="62">
        <f>'表格编辑 '!E304</f>
        <v>49</v>
      </c>
      <c r="E271" s="62">
        <f>ROUNDUP((VLOOKUP(B271,Sheet1!U:AA,3,FALSE)-2)*(0.042*(D271-1)+0.2)+0.4,0)</f>
        <v>36</v>
      </c>
      <c r="F271" s="62">
        <f>ROUNDUP((VLOOKUP(B271,Sheet1!U:AA,4,FALSE)-2)*(0.042*(D271-1)+0.2)+0.4,0)</f>
        <v>61</v>
      </c>
      <c r="G271" s="62">
        <f>ROUNDUP((VLOOKUP(B271,Sheet1!U:AA,5,FALSE)-2)*(0.042*(D271-1)+0.2)+0.4,0)</f>
        <v>56</v>
      </c>
      <c r="H271" s="62">
        <f>ROUNDUP((VLOOKUP(B271,Sheet1!U:AA,6,FALSE)-2)*(0.042*(D271-1)+0.2)+0.4,0)</f>
        <v>63</v>
      </c>
      <c r="I271" s="62">
        <f>ROUNDUP((VLOOKUP(B271,Sheet1!U:AA,7,FALSE)-2)*(0.042*(D271-1)+0.2)+0.4,0)</f>
        <v>21</v>
      </c>
      <c r="J271" s="62">
        <f>E271*8+F271*2+G271*3+H271*3+I271*1+VLOOKUP(B271,Sheet1!AU:AZ,2,FALSE)</f>
        <v>808</v>
      </c>
      <c r="K271" s="62">
        <f>E271*1+F271*2+G271*2+H271*2+I271*10+VLOOKUP(B271,Sheet1!AU:AZ,3,FALSE)</f>
        <v>626</v>
      </c>
      <c r="L271" s="62">
        <f>E271*0.1+F271*2+G271*0.2+H271*0.26+I271*0.1+VLOOKUP(B271,Sheet1!AU:AZ,4,FALSE)</f>
        <v>175.28</v>
      </c>
      <c r="M271" s="62">
        <f>E271*0.1+F271*0.2+G271*2+H271*0.2+I271*0.1+VLOOKUP(B271,Sheet1!AU:AZ,5,FALSE)</f>
        <v>162.5</v>
      </c>
      <c r="N271" s="62">
        <f>E271*0.1+F271*0.2+G271*0.2+H271*2+I271*0.1+VLOOKUP(B271,Sheet1!AU:AZ,6,FALSE)</f>
        <v>175.1</v>
      </c>
      <c r="O271" s="62">
        <f t="shared" si="82"/>
        <v>4.8</v>
      </c>
      <c r="P271" s="62">
        <f t="shared" si="83"/>
        <v>27.6</v>
      </c>
      <c r="R271" s="9">
        <f t="shared" si="77"/>
        <v>49</v>
      </c>
      <c r="S271" s="9">
        <f t="shared" si="66"/>
        <v>342.44</v>
      </c>
      <c r="T271" s="9">
        <f t="shared" si="67"/>
        <v>54.8</v>
      </c>
      <c r="U271" s="66">
        <f t="shared" si="78"/>
        <v>424</v>
      </c>
      <c r="V271" s="9">
        <f t="shared" si="79"/>
        <v>508.8</v>
      </c>
      <c r="W271" s="67">
        <f t="shared" si="80"/>
        <v>272</v>
      </c>
      <c r="Y271" s="69">
        <f>VLOOKUP(D271,Sheet2!P:Q,2,FALSE)</f>
        <v>105</v>
      </c>
      <c r="AB271" s="4" t="str">
        <f>IF('表格编辑 '!D304="monster","普通","BOSS")</f>
        <v>普通</v>
      </c>
      <c r="AD271" s="50">
        <f>VLOOKUP(D271,映射!AK:AL,2,FALSE)</f>
        <v>4</v>
      </c>
      <c r="AE271" s="50" t="s">
        <v>21</v>
      </c>
      <c r="AF271" s="4">
        <f>VLOOKUP(AE271,映射!AN:AO,2,FALSE)</f>
        <v>1</v>
      </c>
      <c r="AG271" s="50">
        <v>1</v>
      </c>
      <c r="AH271" s="70">
        <v>0</v>
      </c>
      <c r="AI271" s="16">
        <f t="shared" si="68"/>
        <v>20131</v>
      </c>
      <c r="AJ271" s="16">
        <f t="shared" si="69"/>
        <v>10056</v>
      </c>
      <c r="AK271" s="16">
        <f t="shared" si="70"/>
        <v>49</v>
      </c>
      <c r="AL271" s="16" t="str">
        <f t="shared" si="71"/>
        <v>海蝙蝠</v>
      </c>
      <c r="AM271" s="16">
        <f t="shared" si="72"/>
        <v>1696</v>
      </c>
      <c r="AN271" s="16">
        <f t="shared" si="73"/>
        <v>808</v>
      </c>
      <c r="AO271" s="16">
        <f t="shared" si="81"/>
        <v>888</v>
      </c>
      <c r="AP271" s="16">
        <f t="shared" si="74"/>
        <v>1696</v>
      </c>
      <c r="AQ271" s="16">
        <f t="shared" si="75"/>
        <v>626</v>
      </c>
      <c r="AR271" s="16">
        <f t="shared" si="76"/>
        <v>176</v>
      </c>
      <c r="AS271" s="16"/>
      <c r="AT271" s="16">
        <v>124.6</v>
      </c>
      <c r="AU271" s="16">
        <v>135.4</v>
      </c>
      <c r="AV271" s="16">
        <v>3.8</v>
      </c>
      <c r="AW271" s="16"/>
    </row>
    <row r="272" spans="1:49">
      <c r="A272" s="62">
        <f>'表格编辑 '!A305</f>
        <v>20132</v>
      </c>
      <c r="B272" s="62">
        <f>'表格编辑 '!B305</f>
        <v>10061</v>
      </c>
      <c r="C272" s="62" t="str">
        <f>VLOOKUP(B272,映射!A:B,2,FALSE)</f>
        <v>黄蝎</v>
      </c>
      <c r="D272" s="62">
        <f>'表格编辑 '!E305</f>
        <v>49</v>
      </c>
      <c r="E272" s="62">
        <f>ROUNDUP((VLOOKUP(B272,Sheet1!U:AA,3,FALSE)-2)*(0.042*(D272-1)+0.2)+0.4,0)</f>
        <v>41</v>
      </c>
      <c r="F272" s="62">
        <f>ROUNDUP((VLOOKUP(B272,Sheet1!U:AA,4,FALSE)-2)*(0.042*(D272-1)+0.2)+0.4,0)</f>
        <v>63</v>
      </c>
      <c r="G272" s="62">
        <f>ROUNDUP((VLOOKUP(B272,Sheet1!U:AA,5,FALSE)-2)*(0.042*(D272-1)+0.2)+0.4,0)</f>
        <v>92</v>
      </c>
      <c r="H272" s="62">
        <f>ROUNDUP((VLOOKUP(B272,Sheet1!U:AA,6,FALSE)-2)*(0.042*(D272-1)+0.2)+0.4,0)</f>
        <v>23</v>
      </c>
      <c r="I272" s="62">
        <f>ROUNDUP((VLOOKUP(B272,Sheet1!U:AA,7,FALSE)-2)*(0.042*(D272-1)+0.2)+0.4,0)</f>
        <v>19</v>
      </c>
      <c r="J272" s="62">
        <f>E272*8+F272*2+G272*3+H272*3+I272*1+VLOOKUP(B272,Sheet1!AU:AZ,2,FALSE)</f>
        <v>859</v>
      </c>
      <c r="K272" s="62">
        <f>E272*1+F272*2+G272*2+H272*2+I272*10+VLOOKUP(B272,Sheet1!AU:AZ,3,FALSE)</f>
        <v>603</v>
      </c>
      <c r="L272" s="62">
        <f>E272*0.1+F272*2+G272*0.2+H272*0.26+I272*0.1+VLOOKUP(B272,Sheet1!AU:AZ,4,FALSE)</f>
        <v>187.38</v>
      </c>
      <c r="M272" s="62">
        <f>E272*0.1+F272*0.2+G272*2+H272*0.2+I272*0.1+VLOOKUP(B272,Sheet1!AU:AZ,5,FALSE)</f>
        <v>252.2</v>
      </c>
      <c r="N272" s="62">
        <f>E272*0.1+F272*0.2+G272*0.2+H272*2+I272*0.1+VLOOKUP(B272,Sheet1!AU:AZ,6,FALSE)</f>
        <v>101</v>
      </c>
      <c r="O272" s="62">
        <f t="shared" si="82"/>
        <v>12.7</v>
      </c>
      <c r="P272" s="62">
        <f t="shared" si="83"/>
        <v>20</v>
      </c>
      <c r="R272" s="9">
        <f t="shared" si="77"/>
        <v>49</v>
      </c>
      <c r="S272" s="9">
        <f t="shared" si="66"/>
        <v>342.44</v>
      </c>
      <c r="T272" s="9">
        <f t="shared" si="67"/>
        <v>54.8</v>
      </c>
      <c r="U272" s="66">
        <f t="shared" si="78"/>
        <v>320</v>
      </c>
      <c r="V272" s="9">
        <f t="shared" si="79"/>
        <v>384</v>
      </c>
      <c r="W272" s="67">
        <f t="shared" si="80"/>
        <v>300</v>
      </c>
      <c r="Y272" s="69">
        <f>VLOOKUP(D272,Sheet2!P:Q,2,FALSE)</f>
        <v>105</v>
      </c>
      <c r="AB272" s="4" t="str">
        <f>IF('表格编辑 '!D305="monster","普通","BOSS")</f>
        <v>普通</v>
      </c>
      <c r="AD272" s="50">
        <f>VLOOKUP(D272,映射!AK:AL,2,FALSE)</f>
        <v>4</v>
      </c>
      <c r="AE272" s="50" t="s">
        <v>21</v>
      </c>
      <c r="AF272" s="4">
        <f>VLOOKUP(AE272,映射!AN:AO,2,FALSE)</f>
        <v>1</v>
      </c>
      <c r="AG272" s="50">
        <v>1</v>
      </c>
      <c r="AH272" s="70">
        <v>0</v>
      </c>
      <c r="AI272" s="16">
        <f t="shared" si="68"/>
        <v>20132</v>
      </c>
      <c r="AJ272" s="16">
        <f t="shared" si="69"/>
        <v>10061</v>
      </c>
      <c r="AK272" s="16">
        <f t="shared" si="70"/>
        <v>49</v>
      </c>
      <c r="AL272" s="16" t="str">
        <f t="shared" si="71"/>
        <v>黄蝎</v>
      </c>
      <c r="AM272" s="16">
        <f t="shared" si="72"/>
        <v>1280</v>
      </c>
      <c r="AN272" s="16">
        <f t="shared" si="73"/>
        <v>859</v>
      </c>
      <c r="AO272" s="16">
        <f t="shared" si="81"/>
        <v>421</v>
      </c>
      <c r="AP272" s="16">
        <f t="shared" si="74"/>
        <v>1280</v>
      </c>
      <c r="AQ272" s="16">
        <f t="shared" si="75"/>
        <v>603</v>
      </c>
      <c r="AR272" s="16">
        <f t="shared" si="76"/>
        <v>188</v>
      </c>
      <c r="AS272" s="16"/>
      <c r="AT272" s="16">
        <v>180.1</v>
      </c>
      <c r="AU272" s="16">
        <v>72.1</v>
      </c>
      <c r="AV272" s="16">
        <v>10.8</v>
      </c>
      <c r="AW272" s="16"/>
    </row>
    <row r="273" spans="1:49">
      <c r="A273" s="62">
        <f>'表格编辑 '!A306</f>
        <v>20133</v>
      </c>
      <c r="B273" s="62">
        <f>'表格编辑 '!B306</f>
        <v>10158</v>
      </c>
      <c r="C273" s="62" t="str">
        <f>VLOOKUP(B273,映射!A:B,2,FALSE)</f>
        <v>狠毒鸟人</v>
      </c>
      <c r="D273" s="62">
        <f>'表格编辑 '!E306</f>
        <v>49</v>
      </c>
      <c r="E273" s="62">
        <f>ROUNDUP((VLOOKUP(B273,Sheet1!U:AA,3,FALSE)-2)*(0.042*(D273-1)+0.2)+0.4,0)</f>
        <v>36</v>
      </c>
      <c r="F273" s="62">
        <f>ROUNDUP((VLOOKUP(B273,Sheet1!U:AA,4,FALSE)-2)*(0.042*(D273-1)+0.2)+0.4,0)</f>
        <v>39</v>
      </c>
      <c r="G273" s="62">
        <f>ROUNDUP((VLOOKUP(B273,Sheet1!U:AA,5,FALSE)-2)*(0.042*(D273-1)+0.2)+0.4,0)</f>
        <v>27</v>
      </c>
      <c r="H273" s="62">
        <f>ROUNDUP((VLOOKUP(B273,Sheet1!U:AA,6,FALSE)-2)*(0.042*(D273-1)+0.2)+0.4,0)</f>
        <v>83</v>
      </c>
      <c r="I273" s="62">
        <f>ROUNDUP((VLOOKUP(B273,Sheet1!U:AA,7,FALSE)-2)*(0.042*(D273-1)+0.2)+0.4,0)</f>
        <v>41</v>
      </c>
      <c r="J273" s="62">
        <f>E273*8+F273*2+G273*3+H273*3+I273*1+VLOOKUP(B273,Sheet1!AU:AZ,2,FALSE)</f>
        <v>757</v>
      </c>
      <c r="K273" s="62">
        <f>E273*1+F273*2+G273*2+H273*2+I273*10+VLOOKUP(B273,Sheet1!AU:AZ,3,FALSE)</f>
        <v>764</v>
      </c>
      <c r="L273" s="62">
        <f>E273*0.1+F273*2+G273*0.2+H273*0.26+I273*0.1+VLOOKUP(B273,Sheet1!AU:AZ,4,FALSE)</f>
        <v>132.68</v>
      </c>
      <c r="M273" s="62">
        <f>E273*0.1+F273*0.2+G273*2+H273*0.2+I273*0.1+VLOOKUP(B273,Sheet1!AU:AZ,5,FALSE)</f>
        <v>106.1</v>
      </c>
      <c r="N273" s="62">
        <f>E273*0.1+F273*0.2+G273*0.2+H273*2+I273*0.1+VLOOKUP(B273,Sheet1!AU:AZ,6,FALSE)</f>
        <v>206.9</v>
      </c>
      <c r="O273" s="62">
        <f t="shared" si="82"/>
        <v>15.2</v>
      </c>
      <c r="P273" s="62">
        <f t="shared" si="83"/>
        <v>34.7</v>
      </c>
      <c r="R273" s="9">
        <f t="shared" si="77"/>
        <v>49</v>
      </c>
      <c r="S273" s="9">
        <f t="shared" si="66"/>
        <v>342.44</v>
      </c>
      <c r="T273" s="9">
        <f t="shared" si="67"/>
        <v>54.8</v>
      </c>
      <c r="U273" s="66">
        <f t="shared" si="78"/>
        <v>532</v>
      </c>
      <c r="V273" s="9">
        <f t="shared" si="79"/>
        <v>638.4</v>
      </c>
      <c r="W273" s="67">
        <f t="shared" si="80"/>
        <v>178</v>
      </c>
      <c r="Y273" s="69">
        <f>VLOOKUP(D273,Sheet2!P:Q,2,FALSE)</f>
        <v>105</v>
      </c>
      <c r="AB273" s="4" t="str">
        <f>IF('表格编辑 '!D306="monster","普通","BOSS")</f>
        <v>普通</v>
      </c>
      <c r="AD273" s="50">
        <f>VLOOKUP(D273,映射!AK:AL,2,FALSE)</f>
        <v>4</v>
      </c>
      <c r="AE273" s="50" t="s">
        <v>21</v>
      </c>
      <c r="AF273" s="4">
        <f>VLOOKUP(AE273,映射!AN:AO,2,FALSE)</f>
        <v>1</v>
      </c>
      <c r="AG273" s="50">
        <v>1</v>
      </c>
      <c r="AH273" s="70">
        <v>0</v>
      </c>
      <c r="AI273" s="16">
        <f t="shared" si="68"/>
        <v>20133</v>
      </c>
      <c r="AJ273" s="16">
        <f t="shared" si="69"/>
        <v>10158</v>
      </c>
      <c r="AK273" s="16">
        <f t="shared" si="70"/>
        <v>49</v>
      </c>
      <c r="AL273" s="16" t="str">
        <f t="shared" si="71"/>
        <v>狠毒鸟人</v>
      </c>
      <c r="AM273" s="16">
        <f t="shared" si="72"/>
        <v>2128</v>
      </c>
      <c r="AN273" s="16">
        <f t="shared" si="73"/>
        <v>757</v>
      </c>
      <c r="AO273" s="16">
        <f t="shared" si="81"/>
        <v>1371</v>
      </c>
      <c r="AP273" s="16">
        <f t="shared" si="74"/>
        <v>2128</v>
      </c>
      <c r="AQ273" s="16">
        <f t="shared" si="75"/>
        <v>764</v>
      </c>
      <c r="AR273" s="16">
        <f t="shared" si="76"/>
        <v>133</v>
      </c>
      <c r="AS273" s="16"/>
      <c r="AT273" s="16">
        <v>75.9</v>
      </c>
      <c r="AU273" s="16">
        <v>162.3</v>
      </c>
      <c r="AV273" s="16">
        <v>12.6</v>
      </c>
      <c r="AW273" s="16"/>
    </row>
    <row r="274" spans="1:49">
      <c r="A274" s="62">
        <f>'表格编辑 '!A307</f>
        <v>20134</v>
      </c>
      <c r="B274" s="62">
        <f>'表格编辑 '!B307</f>
        <v>10087</v>
      </c>
      <c r="C274" s="62" t="str">
        <f>VLOOKUP(B274,映射!A:B,2,FALSE)</f>
        <v>绿色口臭鬼</v>
      </c>
      <c r="D274" s="62">
        <f>'表格编辑 '!E307</f>
        <v>49</v>
      </c>
      <c r="E274" s="62">
        <f>ROUNDUP((VLOOKUP(B274,Sheet1!U:AA,3,FALSE)-2)*(0.042*(D274-1)+0.2)+0.4,0)</f>
        <v>81</v>
      </c>
      <c r="F274" s="62">
        <f>ROUNDUP((VLOOKUP(B274,Sheet1!U:AA,4,FALSE)-2)*(0.042*(D274-1)+0.2)+0.4,0)</f>
        <v>47</v>
      </c>
      <c r="G274" s="62">
        <f>ROUNDUP((VLOOKUP(B274,Sheet1!U:AA,5,FALSE)-2)*(0.042*(D274-1)+0.2)+0.4,0)</f>
        <v>32</v>
      </c>
      <c r="H274" s="62">
        <f>ROUNDUP((VLOOKUP(B274,Sheet1!U:AA,6,FALSE)-2)*(0.042*(D274-1)+0.2)+0.4,0)</f>
        <v>30</v>
      </c>
      <c r="I274" s="62">
        <f>ROUNDUP((VLOOKUP(B274,Sheet1!U:AA,7,FALSE)-2)*(0.042*(D274-1)+0.2)+0.4,0)</f>
        <v>47</v>
      </c>
      <c r="J274" s="62">
        <f>E274*8+F274*2+G274*3+H274*3+I274*1+VLOOKUP(B274,Sheet1!AU:AZ,2,FALSE)</f>
        <v>1055</v>
      </c>
      <c r="K274" s="62">
        <f>E274*1+F274*2+G274*2+H274*2+I274*10+VLOOKUP(B274,Sheet1!AU:AZ,3,FALSE)</f>
        <v>805</v>
      </c>
      <c r="L274" s="62">
        <f>E274*0.1+F274*2+G274*0.2+H274*0.26+I274*0.1+VLOOKUP(B274,Sheet1!AU:AZ,4,FALSE)</f>
        <v>145</v>
      </c>
      <c r="M274" s="62">
        <f>E274*0.1+F274*0.2+G274*2+H274*0.2+I274*0.1+VLOOKUP(B274,Sheet1!AU:AZ,5,FALSE)</f>
        <v>109.2</v>
      </c>
      <c r="N274" s="62">
        <f>E274*0.1+F274*0.2+G274*0.2+H274*2+I274*0.1+VLOOKUP(B274,Sheet1!AU:AZ,6,FALSE)</f>
        <v>111.6</v>
      </c>
      <c r="O274" s="62">
        <f t="shared" si="82"/>
        <v>12</v>
      </c>
      <c r="P274" s="62">
        <f t="shared" si="83"/>
        <v>58.2</v>
      </c>
      <c r="R274" s="9">
        <f t="shared" si="77"/>
        <v>49</v>
      </c>
      <c r="S274" s="9">
        <f t="shared" si="66"/>
        <v>342.44</v>
      </c>
      <c r="T274" s="9">
        <f t="shared" si="67"/>
        <v>54.8</v>
      </c>
      <c r="U274" s="66">
        <f t="shared" si="78"/>
        <v>525</v>
      </c>
      <c r="V274" s="9">
        <f t="shared" si="79"/>
        <v>630</v>
      </c>
      <c r="W274" s="67">
        <f t="shared" si="80"/>
        <v>204</v>
      </c>
      <c r="Y274" s="69">
        <f>VLOOKUP(D274,Sheet2!P:Q,2,FALSE)</f>
        <v>105</v>
      </c>
      <c r="AB274" s="4" t="str">
        <f>IF('表格编辑 '!D307="monster","普通","BOSS")</f>
        <v>普通</v>
      </c>
      <c r="AD274" s="50">
        <f>VLOOKUP(D274,映射!AK:AL,2,FALSE)</f>
        <v>4</v>
      </c>
      <c r="AE274" s="50" t="s">
        <v>21</v>
      </c>
      <c r="AF274" s="4">
        <f>VLOOKUP(AE274,映射!AN:AO,2,FALSE)</f>
        <v>1</v>
      </c>
      <c r="AG274" s="50">
        <v>1</v>
      </c>
      <c r="AH274" s="70">
        <v>0</v>
      </c>
      <c r="AI274" s="16">
        <f t="shared" si="68"/>
        <v>20134</v>
      </c>
      <c r="AJ274" s="16">
        <f t="shared" si="69"/>
        <v>10087</v>
      </c>
      <c r="AK274" s="16">
        <f t="shared" si="70"/>
        <v>49</v>
      </c>
      <c r="AL274" s="16" t="str">
        <f t="shared" si="71"/>
        <v>绿色口臭鬼</v>
      </c>
      <c r="AM274" s="16">
        <f t="shared" si="72"/>
        <v>2100</v>
      </c>
      <c r="AN274" s="16">
        <f t="shared" si="73"/>
        <v>1055</v>
      </c>
      <c r="AO274" s="16">
        <f t="shared" si="81"/>
        <v>1045</v>
      </c>
      <c r="AP274" s="16">
        <f t="shared" si="74"/>
        <v>2100</v>
      </c>
      <c r="AQ274" s="16">
        <f t="shared" si="75"/>
        <v>805</v>
      </c>
      <c r="AR274" s="16">
        <f t="shared" si="76"/>
        <v>145</v>
      </c>
      <c r="AS274" s="16"/>
      <c r="AT274" s="16">
        <v>72.9</v>
      </c>
      <c r="AU274" s="16">
        <v>65.7</v>
      </c>
      <c r="AV274" s="16">
        <v>16.9</v>
      </c>
      <c r="AW274" s="16"/>
    </row>
    <row r="275" spans="1:49">
      <c r="A275" s="62">
        <f>'表格编辑 '!A308</f>
        <v>20135</v>
      </c>
      <c r="B275" s="62">
        <f>'表格编辑 '!B308</f>
        <v>10032</v>
      </c>
      <c r="C275" s="62" t="str">
        <f>VLOOKUP(B275,映射!A:B,2,FALSE)</f>
        <v>武装骷髅</v>
      </c>
      <c r="D275" s="62">
        <f>'表格编辑 '!E308</f>
        <v>49</v>
      </c>
      <c r="E275" s="62">
        <f>ROUNDUP((VLOOKUP(B275,Sheet1!U:AA,3,FALSE)-2)*(0.042*(D275-1)+0.2)+0.4,0)</f>
        <v>39</v>
      </c>
      <c r="F275" s="62">
        <f>ROUNDUP((VLOOKUP(B275,Sheet1!U:AA,4,FALSE)-2)*(0.042*(D275-1)+0.2)+0.4,0)</f>
        <v>76</v>
      </c>
      <c r="G275" s="62">
        <f>ROUNDUP((VLOOKUP(B275,Sheet1!U:AA,5,FALSE)-2)*(0.042*(D275-1)+0.2)+0.4,0)</f>
        <v>101</v>
      </c>
      <c r="H275" s="62">
        <f>ROUNDUP((VLOOKUP(B275,Sheet1!U:AA,6,FALSE)-2)*(0.042*(D275-1)+0.2)+0.4,0)</f>
        <v>36</v>
      </c>
      <c r="I275" s="62">
        <f>ROUNDUP((VLOOKUP(B275,Sheet1!U:AA,7,FALSE)-2)*(0.042*(D275-1)+0.2)+0.4,0)</f>
        <v>63</v>
      </c>
      <c r="J275" s="62">
        <f>E275*8+F275*2+G275*3+H275*3+I275*1+VLOOKUP(B275,Sheet1!AU:AZ,2,FALSE)</f>
        <v>989</v>
      </c>
      <c r="K275" s="62">
        <f>E275*1+F275*2+G275*2+H275*2+I275*10+VLOOKUP(B275,Sheet1!AU:AZ,3,FALSE)</f>
        <v>1154</v>
      </c>
      <c r="L275" s="62">
        <f>E275*0.1+F275*2+G275*0.2+H275*0.26+I275*0.1+VLOOKUP(B275,Sheet1!AU:AZ,4,FALSE)</f>
        <v>238.76</v>
      </c>
      <c r="M275" s="62">
        <f>E275*0.1+F275*0.2+G275*2+H275*0.2+I275*0.1+VLOOKUP(B275,Sheet1!AU:AZ,5,FALSE)</f>
        <v>294.6</v>
      </c>
      <c r="N275" s="62">
        <f>E275*0.1+F275*0.2+G275*0.2+H275*2+I275*0.1+VLOOKUP(B275,Sheet1!AU:AZ,6,FALSE)</f>
        <v>144.6</v>
      </c>
      <c r="O275" s="62">
        <f t="shared" si="82"/>
        <v>47.7</v>
      </c>
      <c r="P275" s="62">
        <f t="shared" si="83"/>
        <v>14.4</v>
      </c>
      <c r="R275" s="9">
        <f t="shared" si="77"/>
        <v>49</v>
      </c>
      <c r="S275" s="9">
        <f t="shared" si="66"/>
        <v>342.44</v>
      </c>
      <c r="T275" s="9">
        <f t="shared" si="67"/>
        <v>54.8</v>
      </c>
      <c r="U275" s="66">
        <f t="shared" si="78"/>
        <v>287</v>
      </c>
      <c r="V275" s="9">
        <f t="shared" si="79"/>
        <v>344.4</v>
      </c>
      <c r="W275" s="67">
        <f t="shared" si="80"/>
        <v>425</v>
      </c>
      <c r="Y275" s="69">
        <f>VLOOKUP(D275,Sheet2!P:Q,2,FALSE)</f>
        <v>105</v>
      </c>
      <c r="AB275" s="4" t="str">
        <f>IF('表格编辑 '!D308="monster","普通","BOSS")</f>
        <v>普通</v>
      </c>
      <c r="AD275" s="50">
        <f>VLOOKUP(D275,映射!AK:AL,2,FALSE)</f>
        <v>4</v>
      </c>
      <c r="AE275" s="50" t="s">
        <v>21</v>
      </c>
      <c r="AF275" s="4">
        <f>VLOOKUP(AE275,映射!AN:AO,2,FALSE)</f>
        <v>1</v>
      </c>
      <c r="AG275" s="50">
        <v>1</v>
      </c>
      <c r="AH275" s="70">
        <v>0</v>
      </c>
      <c r="AI275" s="16">
        <f t="shared" si="68"/>
        <v>20135</v>
      </c>
      <c r="AJ275" s="16">
        <f t="shared" si="69"/>
        <v>10032</v>
      </c>
      <c r="AK275" s="16">
        <f t="shared" si="70"/>
        <v>49</v>
      </c>
      <c r="AL275" s="16" t="str">
        <f t="shared" si="71"/>
        <v>武装骷髅</v>
      </c>
      <c r="AM275" s="16">
        <f t="shared" si="72"/>
        <v>1148</v>
      </c>
      <c r="AN275" s="16">
        <f t="shared" si="73"/>
        <v>989</v>
      </c>
      <c r="AO275" s="16">
        <f t="shared" si="81"/>
        <v>159</v>
      </c>
      <c r="AP275" s="16">
        <f t="shared" si="74"/>
        <v>1148</v>
      </c>
      <c r="AQ275" s="16">
        <f t="shared" si="75"/>
        <v>1154</v>
      </c>
      <c r="AR275" s="16">
        <f t="shared" si="76"/>
        <v>239</v>
      </c>
      <c r="AS275" s="16"/>
      <c r="AT275" s="16">
        <v>190.7</v>
      </c>
      <c r="AU275" s="16">
        <v>55.7</v>
      </c>
      <c r="AV275" s="16">
        <v>35.3</v>
      </c>
      <c r="AW275" s="16"/>
    </row>
    <row r="276" spans="1:49">
      <c r="A276" s="62">
        <f>'表格编辑 '!A309</f>
        <v>20136</v>
      </c>
      <c r="B276" s="62">
        <f>'表格编辑 '!B309</f>
        <v>10009</v>
      </c>
      <c r="C276" s="62" t="str">
        <f>VLOOKUP(B276,映射!A:B,2,FALSE)</f>
        <v>穴熊</v>
      </c>
      <c r="D276" s="62">
        <f>'表格编辑 '!E309</f>
        <v>49</v>
      </c>
      <c r="E276" s="62">
        <f>ROUNDUP((VLOOKUP(B276,Sheet1!U:AA,3,FALSE)-2)*(0.042*(D276-1)+0.2)+0.4,0)</f>
        <v>72</v>
      </c>
      <c r="F276" s="62">
        <f>ROUNDUP((VLOOKUP(B276,Sheet1!U:AA,4,FALSE)-2)*(0.042*(D276-1)+0.2)+0.4,0)</f>
        <v>72</v>
      </c>
      <c r="G276" s="62">
        <f>ROUNDUP((VLOOKUP(B276,Sheet1!U:AA,5,FALSE)-2)*(0.042*(D276-1)+0.2)+0.4,0)</f>
        <v>39</v>
      </c>
      <c r="H276" s="62">
        <f>ROUNDUP((VLOOKUP(B276,Sheet1!U:AA,6,FALSE)-2)*(0.042*(D276-1)+0.2)+0.4,0)</f>
        <v>39</v>
      </c>
      <c r="I276" s="62">
        <f>ROUNDUP((VLOOKUP(B276,Sheet1!U:AA,7,FALSE)-2)*(0.042*(D276-1)+0.2)+0.4,0)</f>
        <v>39</v>
      </c>
      <c r="J276" s="62">
        <f>E276*8+F276*2+G276*3+H276*3+I276*1+VLOOKUP(B276,Sheet1!AU:AZ,2,FALSE)</f>
        <v>1067</v>
      </c>
      <c r="K276" s="62">
        <f>E276*1+F276*2+G276*2+H276*2+I276*10+VLOOKUP(B276,Sheet1!AU:AZ,3,FALSE)</f>
        <v>793</v>
      </c>
      <c r="L276" s="62">
        <f>E276*0.1+F276*2+G276*0.2+H276*0.26+I276*0.1+VLOOKUP(B276,Sheet1!AU:AZ,4,FALSE)</f>
        <v>210.04</v>
      </c>
      <c r="M276" s="62">
        <f>E276*0.1+F276*0.2+G276*2+H276*0.2+I276*0.1+VLOOKUP(B276,Sheet1!AU:AZ,5,FALSE)</f>
        <v>132.3</v>
      </c>
      <c r="N276" s="62">
        <f>E276*0.1+F276*0.2+G276*0.2+H276*2+I276*0.1+VLOOKUP(B276,Sheet1!AU:AZ,6,FALSE)</f>
        <v>139.3</v>
      </c>
      <c r="O276" s="62">
        <f t="shared" si="82"/>
        <v>6.3</v>
      </c>
      <c r="P276" s="62">
        <f t="shared" si="83"/>
        <v>50.4</v>
      </c>
      <c r="R276" s="9">
        <f t="shared" si="77"/>
        <v>49</v>
      </c>
      <c r="S276" s="9">
        <f t="shared" si="66"/>
        <v>342.44</v>
      </c>
      <c r="T276" s="9">
        <f t="shared" si="67"/>
        <v>54.8</v>
      </c>
      <c r="U276" s="66">
        <f t="shared" si="78"/>
        <v>476</v>
      </c>
      <c r="V276" s="9">
        <f t="shared" si="79"/>
        <v>571.2</v>
      </c>
      <c r="W276" s="67">
        <f t="shared" si="80"/>
        <v>354</v>
      </c>
      <c r="Y276" s="69">
        <f>VLOOKUP(D276,Sheet2!P:Q,2,FALSE)</f>
        <v>105</v>
      </c>
      <c r="AB276" s="4" t="str">
        <f>IF('表格编辑 '!D309="monster","普通","BOSS")</f>
        <v>普通</v>
      </c>
      <c r="AD276" s="50">
        <f>VLOOKUP(D276,映射!AK:AL,2,FALSE)</f>
        <v>4</v>
      </c>
      <c r="AE276" s="50" t="s">
        <v>21</v>
      </c>
      <c r="AF276" s="4">
        <f>VLOOKUP(AE276,映射!AN:AO,2,FALSE)</f>
        <v>1</v>
      </c>
      <c r="AG276" s="50">
        <v>1</v>
      </c>
      <c r="AH276" s="70">
        <v>0</v>
      </c>
      <c r="AI276" s="16">
        <f t="shared" si="68"/>
        <v>20136</v>
      </c>
      <c r="AJ276" s="16">
        <f t="shared" si="69"/>
        <v>10009</v>
      </c>
      <c r="AK276" s="16">
        <f t="shared" si="70"/>
        <v>49</v>
      </c>
      <c r="AL276" s="16" t="str">
        <f t="shared" si="71"/>
        <v>穴熊</v>
      </c>
      <c r="AM276" s="16">
        <f t="shared" si="72"/>
        <v>1904</v>
      </c>
      <c r="AN276" s="16">
        <f t="shared" si="73"/>
        <v>1067</v>
      </c>
      <c r="AO276" s="16">
        <f t="shared" si="81"/>
        <v>837</v>
      </c>
      <c r="AP276" s="16">
        <f t="shared" si="74"/>
        <v>1904</v>
      </c>
      <c r="AQ276" s="16">
        <f t="shared" si="75"/>
        <v>793</v>
      </c>
      <c r="AR276" s="16">
        <f t="shared" si="76"/>
        <v>211</v>
      </c>
      <c r="AS276" s="16"/>
      <c r="AT276" s="16">
        <v>95.8</v>
      </c>
      <c r="AU276" s="16">
        <v>95.8</v>
      </c>
      <c r="AV276" s="16">
        <v>-2.2</v>
      </c>
      <c r="AW276" s="16"/>
    </row>
    <row r="277" spans="1:49">
      <c r="A277" s="62">
        <f>'表格编辑 '!A310</f>
        <v>20137</v>
      </c>
      <c r="B277" s="62">
        <f>'表格编辑 '!B310</f>
        <v>10124</v>
      </c>
      <c r="C277" s="62" t="str">
        <f>VLOOKUP(B277,映射!A:B,2,FALSE)</f>
        <v>石怪</v>
      </c>
      <c r="D277" s="62">
        <f>'表格编辑 '!E310</f>
        <v>49</v>
      </c>
      <c r="E277" s="62">
        <f>ROUNDUP((VLOOKUP(B277,Sheet1!U:AA,3,FALSE)-2)*(0.042*(D277-1)+0.2)+0.4,0)</f>
        <v>30</v>
      </c>
      <c r="F277" s="62">
        <f>ROUNDUP((VLOOKUP(B277,Sheet1!U:AA,4,FALSE)-2)*(0.042*(D277-1)+0.2)+0.4,0)</f>
        <v>81</v>
      </c>
      <c r="G277" s="62">
        <f>ROUNDUP((VLOOKUP(B277,Sheet1!U:AA,5,FALSE)-2)*(0.042*(D277-1)+0.2)+0.4,0)</f>
        <v>92</v>
      </c>
      <c r="H277" s="62">
        <f>ROUNDUP((VLOOKUP(B277,Sheet1!U:AA,6,FALSE)-2)*(0.042*(D277-1)+0.2)+0.4,0)</f>
        <v>32</v>
      </c>
      <c r="I277" s="62">
        <f>ROUNDUP((VLOOKUP(B277,Sheet1!U:AA,7,FALSE)-2)*(0.042*(D277-1)+0.2)+0.4,0)</f>
        <v>25</v>
      </c>
      <c r="J277" s="62">
        <f>E277*8+F277*2+G277*3+H277*3+I277*1+VLOOKUP(B277,Sheet1!AU:AZ,2,FALSE)</f>
        <v>832</v>
      </c>
      <c r="K277" s="62">
        <f>E277*1+F277*2+G277*2+H277*2+I277*10+VLOOKUP(B277,Sheet1!AU:AZ,3,FALSE)</f>
        <v>711</v>
      </c>
      <c r="L277" s="62">
        <f>E277*0.1+F277*2+G277*0.2+H277*0.26+I277*0.1+VLOOKUP(B277,Sheet1!AU:AZ,4,FALSE)</f>
        <v>235.22</v>
      </c>
      <c r="M277" s="62">
        <f>E277*0.1+F277*0.2+G277*2+H277*0.2+I277*0.1+VLOOKUP(B277,Sheet1!AU:AZ,5,FALSE)</f>
        <v>259.1</v>
      </c>
      <c r="N277" s="62">
        <f>E277*0.1+F277*0.2+G277*0.2+H277*2+I277*0.1+VLOOKUP(B277,Sheet1!AU:AZ,6,FALSE)</f>
        <v>128.1</v>
      </c>
      <c r="O277" s="62">
        <f t="shared" si="82"/>
        <v>18.1</v>
      </c>
      <c r="P277" s="62">
        <f t="shared" si="83"/>
        <v>10.6</v>
      </c>
      <c r="R277" s="9">
        <f t="shared" si="77"/>
        <v>49</v>
      </c>
      <c r="S277" s="9">
        <f t="shared" si="66"/>
        <v>342.44</v>
      </c>
      <c r="T277" s="9">
        <f t="shared" si="67"/>
        <v>54.8</v>
      </c>
      <c r="U277" s="66">
        <f t="shared" si="78"/>
        <v>314</v>
      </c>
      <c r="V277" s="9">
        <f t="shared" si="79"/>
        <v>376.8</v>
      </c>
      <c r="W277" s="67">
        <f t="shared" si="80"/>
        <v>416</v>
      </c>
      <c r="Y277" s="69">
        <f>VLOOKUP(D277,Sheet2!P:Q,2,FALSE)</f>
        <v>105</v>
      </c>
      <c r="AB277" s="4" t="str">
        <f>IF('表格编辑 '!D310="monster","普通","BOSS")</f>
        <v>普通</v>
      </c>
      <c r="AD277" s="50">
        <f>VLOOKUP(D277,映射!AK:AL,2,FALSE)</f>
        <v>4</v>
      </c>
      <c r="AE277" s="50" t="s">
        <v>21</v>
      </c>
      <c r="AF277" s="4">
        <f>VLOOKUP(AE277,映射!AN:AO,2,FALSE)</f>
        <v>1</v>
      </c>
      <c r="AG277" s="50">
        <v>1</v>
      </c>
      <c r="AH277" s="70">
        <v>0</v>
      </c>
      <c r="AI277" s="16">
        <f t="shared" si="68"/>
        <v>20137</v>
      </c>
      <c r="AJ277" s="16">
        <f t="shared" si="69"/>
        <v>10124</v>
      </c>
      <c r="AK277" s="16">
        <f t="shared" si="70"/>
        <v>49</v>
      </c>
      <c r="AL277" s="16" t="str">
        <f t="shared" si="71"/>
        <v>石怪</v>
      </c>
      <c r="AM277" s="16">
        <f t="shared" si="72"/>
        <v>1256</v>
      </c>
      <c r="AN277" s="16">
        <f t="shared" si="73"/>
        <v>832</v>
      </c>
      <c r="AO277" s="16">
        <f t="shared" si="81"/>
        <v>424</v>
      </c>
      <c r="AP277" s="16">
        <f t="shared" si="74"/>
        <v>1256</v>
      </c>
      <c r="AQ277" s="16">
        <f t="shared" si="75"/>
        <v>711</v>
      </c>
      <c r="AR277" s="16">
        <f t="shared" si="76"/>
        <v>236</v>
      </c>
      <c r="AS277" s="16"/>
      <c r="AT277" s="16">
        <v>180.6</v>
      </c>
      <c r="AU277" s="16">
        <v>52.8</v>
      </c>
      <c r="AV277" s="16">
        <v>17.9</v>
      </c>
      <c r="AW277" s="16"/>
    </row>
    <row r="278" spans="1:49">
      <c r="A278" s="62">
        <f>'表格编辑 '!A311</f>
        <v>20138</v>
      </c>
      <c r="B278" s="62">
        <f>'表格编辑 '!B311</f>
        <v>10157</v>
      </c>
      <c r="C278" s="62" t="str">
        <f>VLOOKUP(B278,映射!A:B,2,FALSE)</f>
        <v>幻歌妖</v>
      </c>
      <c r="D278" s="62">
        <f>'表格编辑 '!E311</f>
        <v>49</v>
      </c>
      <c r="E278" s="62">
        <f>ROUNDUP((VLOOKUP(B278,Sheet1!U:AA,3,FALSE)-2)*(0.042*(D278-1)+0.2)+0.4,0)</f>
        <v>52</v>
      </c>
      <c r="F278" s="62">
        <f>ROUNDUP((VLOOKUP(B278,Sheet1!U:AA,4,FALSE)-2)*(0.042*(D278-1)+0.2)+0.4,0)</f>
        <v>59</v>
      </c>
      <c r="G278" s="62">
        <f>ROUNDUP((VLOOKUP(B278,Sheet1!U:AA,5,FALSE)-2)*(0.042*(D278-1)+0.2)+0.4,0)</f>
        <v>63</v>
      </c>
      <c r="H278" s="62">
        <f>ROUNDUP((VLOOKUP(B278,Sheet1!U:AA,6,FALSE)-2)*(0.042*(D278-1)+0.2)+0.4,0)</f>
        <v>103</v>
      </c>
      <c r="I278" s="62">
        <f>ROUNDUP((VLOOKUP(B278,Sheet1!U:AA,7,FALSE)-2)*(0.042*(D278-1)+0.2)+0.4,0)</f>
        <v>39</v>
      </c>
      <c r="J278" s="62">
        <f>E278*8+F278*2+G278*3+H278*3+I278*1+VLOOKUP(B278,Sheet1!AU:AZ,2,FALSE)</f>
        <v>1137</v>
      </c>
      <c r="K278" s="62">
        <f>E278*1+F278*2+G278*2+H278*2+I278*10+VLOOKUP(B278,Sheet1!AU:AZ,3,FALSE)</f>
        <v>930</v>
      </c>
      <c r="L278" s="62">
        <f>E278*0.1+F278*2+G278*0.2+H278*0.26+I278*0.1+VLOOKUP(B278,Sheet1!AU:AZ,4,FALSE)</f>
        <v>203.48</v>
      </c>
      <c r="M278" s="62">
        <f>E278*0.1+F278*0.2+G278*2+H278*0.2+I278*0.1+VLOOKUP(B278,Sheet1!AU:AZ,5,FALSE)</f>
        <v>206.5</v>
      </c>
      <c r="N278" s="62">
        <f>E278*0.1+F278*0.2+G278*0.2+H278*2+I278*0.1+VLOOKUP(B278,Sheet1!AU:AZ,6,FALSE)</f>
        <v>310.5</v>
      </c>
      <c r="O278" s="62">
        <f t="shared" si="82"/>
        <v>12</v>
      </c>
      <c r="P278" s="62">
        <f t="shared" si="83"/>
        <v>46.1</v>
      </c>
      <c r="R278" s="9">
        <f t="shared" si="77"/>
        <v>49</v>
      </c>
      <c r="S278" s="9">
        <f t="shared" si="66"/>
        <v>342.44</v>
      </c>
      <c r="T278" s="9">
        <f t="shared" si="67"/>
        <v>54.8</v>
      </c>
      <c r="U278" s="66">
        <f t="shared" si="78"/>
        <v>366</v>
      </c>
      <c r="V278" s="9">
        <f t="shared" si="79"/>
        <v>439.2</v>
      </c>
      <c r="W278" s="67">
        <f t="shared" si="80"/>
        <v>338</v>
      </c>
      <c r="Y278" s="69">
        <f>VLOOKUP(D278,Sheet2!P:Q,2,FALSE)</f>
        <v>105</v>
      </c>
      <c r="AB278" s="4" t="str">
        <f>IF('表格编辑 '!D311="monster","普通","BOSS")</f>
        <v>普通</v>
      </c>
      <c r="AD278" s="50">
        <f>VLOOKUP(D278,映射!AK:AL,2,FALSE)</f>
        <v>4</v>
      </c>
      <c r="AE278" s="50" t="s">
        <v>21</v>
      </c>
      <c r="AF278" s="4">
        <f>VLOOKUP(AE278,映射!AN:AO,2,FALSE)</f>
        <v>1</v>
      </c>
      <c r="AG278" s="50">
        <v>1</v>
      </c>
      <c r="AH278" s="70">
        <v>0</v>
      </c>
      <c r="AI278" s="16">
        <f t="shared" si="68"/>
        <v>20138</v>
      </c>
      <c r="AJ278" s="16">
        <f t="shared" si="69"/>
        <v>10157</v>
      </c>
      <c r="AK278" s="16">
        <f t="shared" si="70"/>
        <v>49</v>
      </c>
      <c r="AL278" s="16" t="str">
        <f t="shared" si="71"/>
        <v>幻歌妖</v>
      </c>
      <c r="AM278" s="16">
        <f t="shared" si="72"/>
        <v>1464</v>
      </c>
      <c r="AN278" s="16">
        <f t="shared" si="73"/>
        <v>1137</v>
      </c>
      <c r="AO278" s="16">
        <f t="shared" si="81"/>
        <v>327</v>
      </c>
      <c r="AP278" s="16">
        <f t="shared" si="74"/>
        <v>1464</v>
      </c>
      <c r="AQ278" s="16">
        <f t="shared" si="75"/>
        <v>930</v>
      </c>
      <c r="AR278" s="16">
        <f t="shared" si="76"/>
        <v>204</v>
      </c>
      <c r="AS278" s="16"/>
      <c r="AT278" s="16">
        <v>96.4</v>
      </c>
      <c r="AU278" s="16">
        <v>159.4</v>
      </c>
      <c r="AV278" s="16">
        <v>16.2</v>
      </c>
      <c r="AW278" s="16"/>
    </row>
    <row r="279" spans="1:49">
      <c r="A279" s="62">
        <f>'表格编辑 '!A312</f>
        <v>20139</v>
      </c>
      <c r="B279" s="62">
        <f>'表格编辑 '!B312</f>
        <v>10136</v>
      </c>
      <c r="C279" s="62" t="str">
        <f>VLOOKUP(B279,映射!A:B,2,FALSE)</f>
        <v>寒冰翼龙</v>
      </c>
      <c r="D279" s="62">
        <f>'表格编辑 '!E312</f>
        <v>49</v>
      </c>
      <c r="E279" s="62">
        <f>ROUNDUP((VLOOKUP(B279,Sheet1!U:AA,3,FALSE)-2)*(0.042*(D279-1)+0.2)+0.4,0)</f>
        <v>63</v>
      </c>
      <c r="F279" s="62">
        <f>ROUNDUP((VLOOKUP(B279,Sheet1!U:AA,4,FALSE)-2)*(0.042*(D279-1)+0.2)+0.4,0)</f>
        <v>72</v>
      </c>
      <c r="G279" s="62">
        <f>ROUNDUP((VLOOKUP(B279,Sheet1!U:AA,5,FALSE)-2)*(0.042*(D279-1)+0.2)+0.4,0)</f>
        <v>78</v>
      </c>
      <c r="H279" s="62">
        <f>ROUNDUP((VLOOKUP(B279,Sheet1!U:AA,6,FALSE)-2)*(0.042*(D279-1)+0.2)+0.4,0)</f>
        <v>45</v>
      </c>
      <c r="I279" s="62">
        <f>ROUNDUP((VLOOKUP(B279,Sheet1!U:AA,7,FALSE)-2)*(0.042*(D279-1)+0.2)+0.4,0)</f>
        <v>34</v>
      </c>
      <c r="J279" s="62">
        <f>E279*8+F279*2+G279*3+H279*3+I279*1+VLOOKUP(B279,Sheet1!AU:AZ,2,FALSE)</f>
        <v>1119</v>
      </c>
      <c r="K279" s="62">
        <f>E279*1+F279*2+G279*2+H279*2+I279*10+VLOOKUP(B279,Sheet1!AU:AZ,3,FALSE)</f>
        <v>822</v>
      </c>
      <c r="L279" s="62">
        <f>E279*0.1+F279*2+G279*0.2+H279*0.26+I279*0.1+VLOOKUP(B279,Sheet1!AU:AZ,4,FALSE)</f>
        <v>220</v>
      </c>
      <c r="M279" s="62">
        <f>E279*0.1+F279*0.2+G279*2+H279*0.2+I279*0.1+VLOOKUP(B279,Sheet1!AU:AZ,5,FALSE)</f>
        <v>231.1</v>
      </c>
      <c r="N279" s="62">
        <f>E279*0.1+F279*0.2+G279*0.2+H279*2+I279*0.1+VLOOKUP(B279,Sheet1!AU:AZ,6,FALSE)</f>
        <v>160.7</v>
      </c>
      <c r="O279" s="62">
        <f t="shared" si="82"/>
        <v>12.2</v>
      </c>
      <c r="P279" s="62">
        <f t="shared" si="83"/>
        <v>41</v>
      </c>
      <c r="R279" s="9">
        <f t="shared" si="77"/>
        <v>49</v>
      </c>
      <c r="S279" s="9">
        <f t="shared" ref="S279:S342" si="84">VLOOKUP(R279,LVgongfang,9,FALSE)+Y279</f>
        <v>342.44</v>
      </c>
      <c r="T279" s="9">
        <f t="shared" ref="T279:T342" si="85">VLOOKUP(R279,LVgongfang,10,FALSE)</f>
        <v>54.8</v>
      </c>
      <c r="U279" s="66">
        <f t="shared" si="78"/>
        <v>340</v>
      </c>
      <c r="V279" s="9">
        <f t="shared" si="79"/>
        <v>408</v>
      </c>
      <c r="W279" s="67">
        <f t="shared" si="80"/>
        <v>378</v>
      </c>
      <c r="Y279" s="69">
        <f>VLOOKUP(D279,Sheet2!P:Q,2,FALSE)</f>
        <v>105</v>
      </c>
      <c r="AB279" s="4" t="str">
        <f>IF('表格编辑 '!D312="monster","普通","BOSS")</f>
        <v>普通</v>
      </c>
      <c r="AD279" s="50">
        <f>VLOOKUP(D279,映射!AK:AL,2,FALSE)</f>
        <v>4</v>
      </c>
      <c r="AE279" s="50" t="s">
        <v>21</v>
      </c>
      <c r="AF279" s="4">
        <f>VLOOKUP(AE279,映射!AN:AO,2,FALSE)</f>
        <v>1</v>
      </c>
      <c r="AG279" s="50">
        <v>1</v>
      </c>
      <c r="AH279" s="70">
        <v>0</v>
      </c>
      <c r="AI279" s="16">
        <f t="shared" ref="AI279:AI342" si="86">A279</f>
        <v>20139</v>
      </c>
      <c r="AJ279" s="16">
        <f t="shared" ref="AJ279:AJ342" si="87">B279</f>
        <v>10136</v>
      </c>
      <c r="AK279" s="16">
        <f t="shared" ref="AK279:AK342" si="88">D279</f>
        <v>49</v>
      </c>
      <c r="AL279" s="16" t="str">
        <f t="shared" ref="AL279:AL342" si="89">C279</f>
        <v>寒冰翼龙</v>
      </c>
      <c r="AM279" s="16">
        <f t="shared" ref="AM279:AM342" si="90">U279*AD279*AG279*AF279</f>
        <v>1360</v>
      </c>
      <c r="AN279" s="16">
        <f t="shared" ref="AN279:AN342" si="91">J279*AF279</f>
        <v>1119</v>
      </c>
      <c r="AO279" s="16">
        <f t="shared" si="81"/>
        <v>241</v>
      </c>
      <c r="AP279" s="16">
        <f t="shared" ref="AP279:AP342" si="92">J279+AO279</f>
        <v>1360</v>
      </c>
      <c r="AQ279" s="16">
        <f t="shared" ref="AQ279:AQ342" si="93">K279*AF279</f>
        <v>822</v>
      </c>
      <c r="AR279" s="16">
        <f t="shared" ref="AR279:AR342" si="94">ROUNDUP(L279*IF(AF279&gt;1,1.5,1),0)</f>
        <v>220</v>
      </c>
      <c r="AS279" s="16"/>
      <c r="AT279" s="16">
        <v>138.5</v>
      </c>
      <c r="AU279" s="16">
        <v>89.9</v>
      </c>
      <c r="AV279" s="16">
        <v>2.4</v>
      </c>
      <c r="AW279" s="16"/>
    </row>
    <row r="280" spans="1:49">
      <c r="A280" s="62">
        <f>'表格编辑 '!A313</f>
        <v>20140</v>
      </c>
      <c r="B280" s="62">
        <f>'表格编辑 '!B313</f>
        <v>10053</v>
      </c>
      <c r="C280" s="62" t="str">
        <f>VLOOKUP(B280,映射!A:B,2,FALSE)</f>
        <v>天使蝙蝠</v>
      </c>
      <c r="D280" s="62">
        <f>'表格编辑 '!E313</f>
        <v>49</v>
      </c>
      <c r="E280" s="62">
        <f>ROUNDUP((VLOOKUP(B280,Sheet1!U:AA,3,FALSE)-2)*(0.042*(D280-1)+0.2)+0.4,0)</f>
        <v>27</v>
      </c>
      <c r="F280" s="62">
        <f>ROUNDUP((VLOOKUP(B280,Sheet1!U:AA,4,FALSE)-2)*(0.042*(D280-1)+0.2)+0.4,0)</f>
        <v>56</v>
      </c>
      <c r="G280" s="62">
        <f>ROUNDUP((VLOOKUP(B280,Sheet1!U:AA,5,FALSE)-2)*(0.042*(D280-1)+0.2)+0.4,0)</f>
        <v>34</v>
      </c>
      <c r="H280" s="62">
        <f>ROUNDUP((VLOOKUP(B280,Sheet1!U:AA,6,FALSE)-2)*(0.042*(D280-1)+0.2)+0.4,0)</f>
        <v>90</v>
      </c>
      <c r="I280" s="62">
        <f>ROUNDUP((VLOOKUP(B280,Sheet1!U:AA,7,FALSE)-2)*(0.042*(D280-1)+0.2)+0.4,0)</f>
        <v>74</v>
      </c>
      <c r="J280" s="62">
        <f>E280*8+F280*2+G280*3+H280*3+I280*1+VLOOKUP(B280,Sheet1!AU:AZ,2,FALSE)</f>
        <v>805</v>
      </c>
      <c r="K280" s="62">
        <f>E280*1+F280*2+G280*2+H280*2+I280*10+VLOOKUP(B280,Sheet1!AU:AZ,3,FALSE)</f>
        <v>1188</v>
      </c>
      <c r="L280" s="62">
        <f>E280*0.1+F280*2+G280*0.2+H280*0.26+I280*0.1+VLOOKUP(B280,Sheet1!AU:AZ,4,FALSE)</f>
        <v>183.3</v>
      </c>
      <c r="M280" s="62">
        <f>E280*0.1+F280*0.2+G280*2+H280*0.2+I280*0.1+VLOOKUP(B280,Sheet1!AU:AZ,5,FALSE)</f>
        <v>127.3</v>
      </c>
      <c r="N280" s="62">
        <f>E280*0.1+F280*0.2+G280*0.2+H280*2+I280*0.1+VLOOKUP(B280,Sheet1!AU:AZ,6,FALSE)</f>
        <v>269.1</v>
      </c>
      <c r="O280" s="62">
        <f t="shared" si="82"/>
        <v>43.3</v>
      </c>
      <c r="P280" s="62">
        <f t="shared" si="83"/>
        <v>23.2</v>
      </c>
      <c r="R280" s="9">
        <f t="shared" ref="R280:R343" si="95">D280</f>
        <v>49</v>
      </c>
      <c r="S280" s="9">
        <f t="shared" si="84"/>
        <v>342.44</v>
      </c>
      <c r="T280" s="9">
        <f t="shared" si="85"/>
        <v>54.8</v>
      </c>
      <c r="U280" s="66">
        <f t="shared" ref="U280:U343" si="96">ROUND((S280^2*3)/(S280+M280*3),0)</f>
        <v>486</v>
      </c>
      <c r="V280" s="9">
        <f t="shared" ref="V280:V343" si="97">U280*1.2</f>
        <v>583.2</v>
      </c>
      <c r="W280" s="67">
        <f t="shared" ref="W280:W343" si="98">ROUNDUP((L280^2*3)/(L280+T280*3),0)</f>
        <v>290</v>
      </c>
      <c r="Y280" s="69">
        <f>VLOOKUP(D280,Sheet2!P:Q,2,FALSE)</f>
        <v>105</v>
      </c>
      <c r="AB280" s="4" t="str">
        <f>IF('表格编辑 '!D313="monster","普通","BOSS")</f>
        <v>普通</v>
      </c>
      <c r="AD280" s="50">
        <f>VLOOKUP(D280,映射!AK:AL,2,FALSE)</f>
        <v>4</v>
      </c>
      <c r="AE280" s="50" t="s">
        <v>21</v>
      </c>
      <c r="AF280" s="4">
        <f>VLOOKUP(AE280,映射!AN:AO,2,FALSE)</f>
        <v>1</v>
      </c>
      <c r="AG280" s="50">
        <v>1</v>
      </c>
      <c r="AH280" s="70">
        <v>0</v>
      </c>
      <c r="AI280" s="16">
        <f t="shared" si="86"/>
        <v>20140</v>
      </c>
      <c r="AJ280" s="16">
        <f t="shared" si="87"/>
        <v>10053</v>
      </c>
      <c r="AK280" s="16">
        <f t="shared" si="88"/>
        <v>49</v>
      </c>
      <c r="AL280" s="16" t="str">
        <f t="shared" si="89"/>
        <v>天使蝙蝠</v>
      </c>
      <c r="AM280" s="16">
        <f t="shared" si="90"/>
        <v>1944</v>
      </c>
      <c r="AN280" s="16">
        <f t="shared" si="91"/>
        <v>805</v>
      </c>
      <c r="AO280" s="16">
        <f t="shared" ref="AO280:AO343" si="99">AM280-AN280</f>
        <v>1139</v>
      </c>
      <c r="AP280" s="16">
        <f t="shared" si="92"/>
        <v>1944</v>
      </c>
      <c r="AQ280" s="16">
        <f t="shared" si="93"/>
        <v>1188</v>
      </c>
      <c r="AR280" s="16">
        <f t="shared" si="94"/>
        <v>184</v>
      </c>
      <c r="AS280" s="16"/>
      <c r="AT280" s="16">
        <v>68.3</v>
      </c>
      <c r="AU280" s="16">
        <v>154.7</v>
      </c>
      <c r="AV280" s="16">
        <v>33.1</v>
      </c>
      <c r="AW280" s="16"/>
    </row>
    <row r="281" spans="1:49">
      <c r="A281" s="62">
        <f>'表格编辑 '!A314</f>
        <v>20141</v>
      </c>
      <c r="B281" s="62">
        <f>'表格编辑 '!B314</f>
        <v>10076</v>
      </c>
      <c r="C281" s="62" t="str">
        <f>VLOOKUP(B281,映射!A:B,2,FALSE)</f>
        <v>风蜘蛛</v>
      </c>
      <c r="D281" s="62">
        <f>'表格编辑 '!E314</f>
        <v>49</v>
      </c>
      <c r="E281" s="62">
        <f>ROUNDUP((VLOOKUP(B281,Sheet1!U:AA,3,FALSE)-2)*(0.042*(D281-1)+0.2)+0.4,0)</f>
        <v>52</v>
      </c>
      <c r="F281" s="62">
        <f>ROUNDUP((VLOOKUP(B281,Sheet1!U:AA,4,FALSE)-2)*(0.042*(D281-1)+0.2)+0.4,0)</f>
        <v>59</v>
      </c>
      <c r="G281" s="62">
        <f>ROUNDUP((VLOOKUP(B281,Sheet1!U:AA,5,FALSE)-2)*(0.042*(D281-1)+0.2)+0.4,0)</f>
        <v>41</v>
      </c>
      <c r="H281" s="62">
        <f>ROUNDUP((VLOOKUP(B281,Sheet1!U:AA,6,FALSE)-2)*(0.042*(D281-1)+0.2)+0.4,0)</f>
        <v>39</v>
      </c>
      <c r="I281" s="62">
        <f>ROUNDUP((VLOOKUP(B281,Sheet1!U:AA,7,FALSE)-2)*(0.042*(D281-1)+0.2)+0.4,0)</f>
        <v>36</v>
      </c>
      <c r="J281" s="62">
        <f>E281*8+F281*2+G281*3+H281*3+I281*1+VLOOKUP(B281,Sheet1!AU:AZ,2,FALSE)</f>
        <v>863</v>
      </c>
      <c r="K281" s="62">
        <f>E281*1+F281*2+G281*2+H281*2+I281*10+VLOOKUP(B281,Sheet1!AU:AZ,3,FALSE)</f>
        <v>718</v>
      </c>
      <c r="L281" s="62">
        <f>E281*0.1+F281*2+G281*0.2+H281*0.26+I281*0.1+VLOOKUP(B281,Sheet1!AU:AZ,4,FALSE)</f>
        <v>174.14</v>
      </c>
      <c r="M281" s="62">
        <f>E281*0.1+F281*0.2+G281*2+H281*0.2+I281*0.1+VLOOKUP(B281,Sheet1!AU:AZ,5,FALSE)</f>
        <v>131.4</v>
      </c>
      <c r="N281" s="62">
        <f>E281*0.1+F281*0.2+G281*0.2+H281*2+I281*0.1+VLOOKUP(B281,Sheet1!AU:AZ,6,FALSE)</f>
        <v>136.8</v>
      </c>
      <c r="O281" s="62">
        <f t="shared" si="82"/>
        <v>11.6</v>
      </c>
      <c r="P281" s="62">
        <f t="shared" si="83"/>
        <v>35.8</v>
      </c>
      <c r="R281" s="9">
        <f t="shared" si="95"/>
        <v>49</v>
      </c>
      <c r="S281" s="9">
        <f t="shared" si="84"/>
        <v>342.44</v>
      </c>
      <c r="T281" s="9">
        <f t="shared" si="85"/>
        <v>54.8</v>
      </c>
      <c r="U281" s="66">
        <f t="shared" si="96"/>
        <v>478</v>
      </c>
      <c r="V281" s="9">
        <f t="shared" si="97"/>
        <v>573.6</v>
      </c>
      <c r="W281" s="67">
        <f t="shared" si="98"/>
        <v>269</v>
      </c>
      <c r="Y281" s="69">
        <f>VLOOKUP(D281,Sheet2!P:Q,2,FALSE)</f>
        <v>105</v>
      </c>
      <c r="AB281" s="4" t="str">
        <f>IF('表格编辑 '!D314="monster","普通","BOSS")</f>
        <v>普通</v>
      </c>
      <c r="AD281" s="50">
        <f>VLOOKUP(D281,映射!AK:AL,2,FALSE)</f>
        <v>4</v>
      </c>
      <c r="AE281" s="50" t="s">
        <v>21</v>
      </c>
      <c r="AF281" s="4">
        <f>VLOOKUP(AE281,映射!AN:AO,2,FALSE)</f>
        <v>1</v>
      </c>
      <c r="AG281" s="50">
        <v>1</v>
      </c>
      <c r="AH281" s="70">
        <v>0</v>
      </c>
      <c r="AI281" s="16">
        <f t="shared" si="86"/>
        <v>20141</v>
      </c>
      <c r="AJ281" s="16">
        <f t="shared" si="87"/>
        <v>10076</v>
      </c>
      <c r="AK281" s="16">
        <f t="shared" si="88"/>
        <v>49</v>
      </c>
      <c r="AL281" s="16" t="str">
        <f t="shared" si="89"/>
        <v>风蜘蛛</v>
      </c>
      <c r="AM281" s="16">
        <f t="shared" si="90"/>
        <v>1912</v>
      </c>
      <c r="AN281" s="16">
        <f t="shared" si="91"/>
        <v>863</v>
      </c>
      <c r="AO281" s="16">
        <f t="shared" si="99"/>
        <v>1049</v>
      </c>
      <c r="AP281" s="16">
        <f t="shared" si="92"/>
        <v>1912</v>
      </c>
      <c r="AQ281" s="16">
        <f t="shared" si="93"/>
        <v>718</v>
      </c>
      <c r="AR281" s="16">
        <f t="shared" si="94"/>
        <v>175</v>
      </c>
      <c r="AS281" s="16"/>
      <c r="AT281" s="16">
        <v>76.7</v>
      </c>
      <c r="AU281" s="16">
        <v>91.1</v>
      </c>
      <c r="AV281" s="16">
        <v>8.8</v>
      </c>
      <c r="AW281" s="16"/>
    </row>
    <row r="282" spans="1:49">
      <c r="A282" s="62">
        <f>'表格编辑 '!A315</f>
        <v>20142</v>
      </c>
      <c r="B282" s="62">
        <f>'表格编辑 '!B315</f>
        <v>10074</v>
      </c>
      <c r="C282" s="62" t="str">
        <f>VLOOKUP(B282,映射!A:B,2,FALSE)</f>
        <v>水蜘蛛</v>
      </c>
      <c r="D282" s="62">
        <f>'表格编辑 '!E315</f>
        <v>49</v>
      </c>
      <c r="E282" s="62">
        <f>ROUNDUP((VLOOKUP(B282,Sheet1!U:AA,3,FALSE)-2)*(0.042*(D282-1)+0.2)+0.4,0)</f>
        <v>50</v>
      </c>
      <c r="F282" s="62">
        <f>ROUNDUP((VLOOKUP(B282,Sheet1!U:AA,4,FALSE)-2)*(0.042*(D282-1)+0.2)+0.4,0)</f>
        <v>32</v>
      </c>
      <c r="G282" s="62">
        <f>ROUNDUP((VLOOKUP(B282,Sheet1!U:AA,5,FALSE)-2)*(0.042*(D282-1)+0.2)+0.4,0)</f>
        <v>50</v>
      </c>
      <c r="H282" s="62">
        <f>ROUNDUP((VLOOKUP(B282,Sheet1!U:AA,6,FALSE)-2)*(0.042*(D282-1)+0.2)+0.4,0)</f>
        <v>41</v>
      </c>
      <c r="I282" s="62">
        <f>ROUNDUP((VLOOKUP(B282,Sheet1!U:AA,7,FALSE)-2)*(0.042*(D282-1)+0.2)+0.4,0)</f>
        <v>59</v>
      </c>
      <c r="J282" s="62">
        <f>E282*8+F282*2+G282*3+H282*3+I282*1+VLOOKUP(B282,Sheet1!AU:AZ,2,FALSE)</f>
        <v>845</v>
      </c>
      <c r="K282" s="62">
        <f>E282*1+F282*2+G282*2+H282*2+I282*10+VLOOKUP(B282,Sheet1!AU:AZ,3,FALSE)</f>
        <v>930</v>
      </c>
      <c r="L282" s="62">
        <f>E282*0.1+F282*2+G282*0.2+H282*0.26+I282*0.1+VLOOKUP(B282,Sheet1!AU:AZ,4,FALSE)</f>
        <v>111.56</v>
      </c>
      <c r="M282" s="62">
        <f>E282*0.1+F282*0.2+G282*2+H282*0.2+I282*0.1+VLOOKUP(B282,Sheet1!AU:AZ,5,FALSE)</f>
        <v>150.5</v>
      </c>
      <c r="N282" s="62">
        <f>E282*0.1+F282*0.2+G282*0.2+H282*2+I282*0.1+VLOOKUP(B282,Sheet1!AU:AZ,6,FALSE)</f>
        <v>141.3</v>
      </c>
      <c r="O282" s="62">
        <f t="shared" si="82"/>
        <v>34.9</v>
      </c>
      <c r="P282" s="62">
        <f t="shared" si="83"/>
        <v>34.1</v>
      </c>
      <c r="R282" s="9">
        <f t="shared" si="95"/>
        <v>49</v>
      </c>
      <c r="S282" s="9">
        <f t="shared" si="84"/>
        <v>342.44</v>
      </c>
      <c r="T282" s="9">
        <f t="shared" si="85"/>
        <v>54.8</v>
      </c>
      <c r="U282" s="66">
        <f t="shared" si="96"/>
        <v>443</v>
      </c>
      <c r="V282" s="9">
        <f t="shared" si="97"/>
        <v>531.6</v>
      </c>
      <c r="W282" s="67">
        <f t="shared" si="98"/>
        <v>136</v>
      </c>
      <c r="Y282" s="69">
        <f>VLOOKUP(D282,Sheet2!P:Q,2,FALSE)</f>
        <v>105</v>
      </c>
      <c r="AB282" s="4" t="str">
        <f>IF('表格编辑 '!D315="monster","普通","BOSS")</f>
        <v>普通</v>
      </c>
      <c r="AD282" s="50">
        <f>VLOOKUP(D282,映射!AK:AL,2,FALSE)</f>
        <v>4</v>
      </c>
      <c r="AE282" s="50" t="s">
        <v>21</v>
      </c>
      <c r="AF282" s="4">
        <f>VLOOKUP(AE282,映射!AN:AO,2,FALSE)</f>
        <v>1</v>
      </c>
      <c r="AG282" s="50">
        <v>1</v>
      </c>
      <c r="AH282" s="70">
        <v>0</v>
      </c>
      <c r="AI282" s="16">
        <f t="shared" si="86"/>
        <v>20142</v>
      </c>
      <c r="AJ282" s="16">
        <f t="shared" si="87"/>
        <v>10074</v>
      </c>
      <c r="AK282" s="16">
        <f t="shared" si="88"/>
        <v>49</v>
      </c>
      <c r="AL282" s="16" t="str">
        <f t="shared" si="89"/>
        <v>水蜘蛛</v>
      </c>
      <c r="AM282" s="16">
        <f t="shared" si="90"/>
        <v>1772</v>
      </c>
      <c r="AN282" s="16">
        <f t="shared" si="91"/>
        <v>845</v>
      </c>
      <c r="AO282" s="16">
        <f t="shared" si="99"/>
        <v>927</v>
      </c>
      <c r="AP282" s="16">
        <f t="shared" si="92"/>
        <v>1772</v>
      </c>
      <c r="AQ282" s="16">
        <f t="shared" si="93"/>
        <v>930</v>
      </c>
      <c r="AR282" s="16">
        <f t="shared" si="94"/>
        <v>112</v>
      </c>
      <c r="AS282" s="16"/>
      <c r="AT282" s="16">
        <v>70</v>
      </c>
      <c r="AU282" s="16">
        <v>89.8</v>
      </c>
      <c r="AV282" s="16">
        <v>26.4</v>
      </c>
      <c r="AW282" s="16"/>
    </row>
    <row r="283" spans="1:49">
      <c r="A283" s="62">
        <f>'表格编辑 '!A316</f>
        <v>20143</v>
      </c>
      <c r="B283" s="62">
        <f>'表格编辑 '!B316</f>
        <v>10072</v>
      </c>
      <c r="C283" s="62" t="str">
        <f>VLOOKUP(B283,映射!A:B,2,FALSE)</f>
        <v>致命螳螂</v>
      </c>
      <c r="D283" s="62">
        <f>'表格编辑 '!E316</f>
        <v>49</v>
      </c>
      <c r="E283" s="62">
        <f>ROUNDUP((VLOOKUP(B283,Sheet1!U:AA,3,FALSE)-2)*(0.042*(D283-1)+0.2)+0.4,0)</f>
        <v>56</v>
      </c>
      <c r="F283" s="62">
        <f>ROUNDUP((VLOOKUP(B283,Sheet1!U:AA,4,FALSE)-2)*(0.042*(D283-1)+0.2)+0.4,0)</f>
        <v>92</v>
      </c>
      <c r="G283" s="62">
        <f>ROUNDUP((VLOOKUP(B283,Sheet1!U:AA,5,FALSE)-2)*(0.042*(D283-1)+0.2)+0.4,0)</f>
        <v>50</v>
      </c>
      <c r="H283" s="62">
        <f>ROUNDUP((VLOOKUP(B283,Sheet1!U:AA,6,FALSE)-2)*(0.042*(D283-1)+0.2)+0.4,0)</f>
        <v>67</v>
      </c>
      <c r="I283" s="62">
        <f>ROUNDUP((VLOOKUP(B283,Sheet1!U:AA,7,FALSE)-2)*(0.042*(D283-1)+0.2)+0.4,0)</f>
        <v>27</v>
      </c>
      <c r="J283" s="62">
        <f>E283*8+F283*2+G283*3+H283*3+I283*1+VLOOKUP(B283,Sheet1!AU:AZ,2,FALSE)</f>
        <v>1071</v>
      </c>
      <c r="K283" s="62">
        <f>E283*1+F283*2+G283*2+H283*2+I283*10+VLOOKUP(B283,Sheet1!AU:AZ,3,FALSE)</f>
        <v>768</v>
      </c>
      <c r="L283" s="62">
        <f>E283*0.1+F283*2+G283*0.2+H283*0.26+I283*0.1+VLOOKUP(B283,Sheet1!AU:AZ,4,FALSE)</f>
        <v>269.72</v>
      </c>
      <c r="M283" s="62">
        <f>E283*0.1+F283*0.2+G283*2+H283*0.2+I283*0.1+VLOOKUP(B283,Sheet1!AU:AZ,5,FALSE)</f>
        <v>167.1</v>
      </c>
      <c r="N283" s="62">
        <f>E283*0.1+F283*0.2+G283*0.2+H283*2+I283*0.1+VLOOKUP(B283,Sheet1!AU:AZ,6,FALSE)</f>
        <v>215.7</v>
      </c>
      <c r="O283" s="62">
        <f t="shared" si="82"/>
        <v>-1.1</v>
      </c>
      <c r="P283" s="62">
        <f t="shared" si="83"/>
        <v>41.3</v>
      </c>
      <c r="R283" s="9">
        <f t="shared" si="95"/>
        <v>49</v>
      </c>
      <c r="S283" s="9">
        <f t="shared" si="84"/>
        <v>342.44</v>
      </c>
      <c r="T283" s="9">
        <f t="shared" si="85"/>
        <v>54.8</v>
      </c>
      <c r="U283" s="66">
        <f t="shared" si="96"/>
        <v>417</v>
      </c>
      <c r="V283" s="9">
        <f t="shared" si="97"/>
        <v>500.4</v>
      </c>
      <c r="W283" s="67">
        <f t="shared" si="98"/>
        <v>503</v>
      </c>
      <c r="Y283" s="69">
        <f>VLOOKUP(D283,Sheet2!P:Q,2,FALSE)</f>
        <v>105</v>
      </c>
      <c r="AB283" s="4" t="str">
        <f>IF('表格编辑 '!D316="monster","普通","BOSS")</f>
        <v>普通</v>
      </c>
      <c r="AD283" s="50">
        <f>VLOOKUP(D283,映射!AK:AL,2,FALSE)</f>
        <v>4</v>
      </c>
      <c r="AE283" s="50" t="s">
        <v>21</v>
      </c>
      <c r="AF283" s="4">
        <f>VLOOKUP(AE283,映射!AN:AO,2,FALSE)</f>
        <v>1</v>
      </c>
      <c r="AG283" s="50">
        <v>1</v>
      </c>
      <c r="AH283" s="70">
        <v>0</v>
      </c>
      <c r="AI283" s="16">
        <f t="shared" si="86"/>
        <v>20143</v>
      </c>
      <c r="AJ283" s="16">
        <f t="shared" si="87"/>
        <v>10072</v>
      </c>
      <c r="AK283" s="16">
        <f t="shared" si="88"/>
        <v>49</v>
      </c>
      <c r="AL283" s="16" t="str">
        <f t="shared" si="89"/>
        <v>致命螳螂</v>
      </c>
      <c r="AM283" s="16">
        <f t="shared" si="90"/>
        <v>1668</v>
      </c>
      <c r="AN283" s="16">
        <f t="shared" si="91"/>
        <v>1071</v>
      </c>
      <c r="AO283" s="16">
        <f t="shared" si="99"/>
        <v>597</v>
      </c>
      <c r="AP283" s="16">
        <f t="shared" si="92"/>
        <v>1668</v>
      </c>
      <c r="AQ283" s="16">
        <f t="shared" si="93"/>
        <v>768</v>
      </c>
      <c r="AR283" s="16">
        <f t="shared" si="94"/>
        <v>270</v>
      </c>
      <c r="AS283" s="16"/>
      <c r="AT283" s="16">
        <v>95.3</v>
      </c>
      <c r="AU283" s="16">
        <v>125.9</v>
      </c>
      <c r="AV283" s="16">
        <v>-1</v>
      </c>
      <c r="AW283" s="16"/>
    </row>
    <row r="284" spans="1:49">
      <c r="A284" s="62">
        <f>'表格编辑 '!A317</f>
        <v>20144</v>
      </c>
      <c r="B284" s="62">
        <f>'表格编辑 '!B317</f>
        <v>10038</v>
      </c>
      <c r="C284" s="62" t="str">
        <f>VLOOKUP(B284,映射!A:B,2,FALSE)</f>
        <v>小石像怪</v>
      </c>
      <c r="D284" s="62">
        <f>'表格编辑 '!E317</f>
        <v>49</v>
      </c>
      <c r="E284" s="62">
        <f>ROUNDUP((VLOOKUP(B284,Sheet1!U:AA,3,FALSE)-2)*(0.042*(D284-1)+0.2)+0.4,0)</f>
        <v>32</v>
      </c>
      <c r="F284" s="62">
        <f>ROUNDUP((VLOOKUP(B284,Sheet1!U:AA,4,FALSE)-2)*(0.042*(D284-1)+0.2)+0.4,0)</f>
        <v>43</v>
      </c>
      <c r="G284" s="62">
        <f>ROUNDUP((VLOOKUP(B284,Sheet1!U:AA,5,FALSE)-2)*(0.042*(D284-1)+0.2)+0.4,0)</f>
        <v>36</v>
      </c>
      <c r="H284" s="62">
        <f>ROUNDUP((VLOOKUP(B284,Sheet1!U:AA,6,FALSE)-2)*(0.042*(D284-1)+0.2)+0.4,0)</f>
        <v>65</v>
      </c>
      <c r="I284" s="62">
        <f>ROUNDUP((VLOOKUP(B284,Sheet1!U:AA,7,FALSE)-2)*(0.042*(D284-1)+0.2)+0.4,0)</f>
        <v>54</v>
      </c>
      <c r="J284" s="62">
        <f>E284*8+F284*2+G284*3+H284*3+I284*1+VLOOKUP(B284,Sheet1!AU:AZ,2,FALSE)</f>
        <v>732</v>
      </c>
      <c r="K284" s="62">
        <f>E284*1+F284*2+G284*2+H284*2+I284*10+VLOOKUP(B284,Sheet1!AU:AZ,3,FALSE)</f>
        <v>901</v>
      </c>
      <c r="L284" s="62">
        <f>E284*0.1+F284*2+G284*0.2+H284*0.26+I284*0.1+VLOOKUP(B284,Sheet1!AU:AZ,4,FALSE)</f>
        <v>140.7</v>
      </c>
      <c r="M284" s="62">
        <f>E284*0.1+F284*0.2+G284*2+H284*0.2+I284*0.1+VLOOKUP(B284,Sheet1!AU:AZ,5,FALSE)</f>
        <v>121.2</v>
      </c>
      <c r="N284" s="62">
        <f>E284*0.1+F284*0.2+G284*0.2+H284*2+I284*0.1+VLOOKUP(B284,Sheet1!AU:AZ,6,FALSE)</f>
        <v>204.4</v>
      </c>
      <c r="O284" s="62">
        <f t="shared" si="82"/>
        <v>30</v>
      </c>
      <c r="P284" s="62">
        <f t="shared" si="83"/>
        <v>25.3</v>
      </c>
      <c r="R284" s="9">
        <f t="shared" si="95"/>
        <v>49</v>
      </c>
      <c r="S284" s="9">
        <f t="shared" si="84"/>
        <v>342.44</v>
      </c>
      <c r="T284" s="9">
        <f t="shared" si="85"/>
        <v>54.8</v>
      </c>
      <c r="U284" s="66">
        <f t="shared" si="96"/>
        <v>498</v>
      </c>
      <c r="V284" s="9">
        <f t="shared" si="97"/>
        <v>597.6</v>
      </c>
      <c r="W284" s="67">
        <f t="shared" si="98"/>
        <v>195</v>
      </c>
      <c r="Y284" s="69">
        <f>VLOOKUP(D284,Sheet2!P:Q,2,FALSE)</f>
        <v>105</v>
      </c>
      <c r="AB284" s="4" t="str">
        <f>IF('表格编辑 '!D317="monster","普通","BOSS")</f>
        <v>普通</v>
      </c>
      <c r="AD284" s="50">
        <f>VLOOKUP(D284,映射!AK:AL,2,FALSE)</f>
        <v>4</v>
      </c>
      <c r="AE284" s="50" t="s">
        <v>21</v>
      </c>
      <c r="AF284" s="4">
        <f>VLOOKUP(AE284,映射!AN:AO,2,FALSE)</f>
        <v>1</v>
      </c>
      <c r="AG284" s="50">
        <v>1</v>
      </c>
      <c r="AH284" s="70">
        <v>0</v>
      </c>
      <c r="AI284" s="16">
        <f t="shared" si="86"/>
        <v>20144</v>
      </c>
      <c r="AJ284" s="16">
        <f t="shared" si="87"/>
        <v>10038</v>
      </c>
      <c r="AK284" s="16">
        <f t="shared" si="88"/>
        <v>49</v>
      </c>
      <c r="AL284" s="16" t="str">
        <f t="shared" si="89"/>
        <v>小石像怪</v>
      </c>
      <c r="AM284" s="16">
        <f t="shared" si="90"/>
        <v>1992</v>
      </c>
      <c r="AN284" s="16">
        <f t="shared" si="91"/>
        <v>732</v>
      </c>
      <c r="AO284" s="16">
        <f t="shared" si="99"/>
        <v>1260</v>
      </c>
      <c r="AP284" s="16">
        <f t="shared" si="92"/>
        <v>1992</v>
      </c>
      <c r="AQ284" s="16">
        <f t="shared" si="93"/>
        <v>901</v>
      </c>
      <c r="AR284" s="16">
        <f t="shared" si="94"/>
        <v>141</v>
      </c>
      <c r="AS284" s="16"/>
      <c r="AT284" s="16">
        <v>62.3</v>
      </c>
      <c r="AU284" s="16">
        <v>132.5</v>
      </c>
      <c r="AV284" s="16">
        <v>23.4</v>
      </c>
      <c r="AW284" s="16"/>
    </row>
    <row r="285" spans="1:49">
      <c r="A285" s="62">
        <f>'表格编辑 '!A318</f>
        <v>20145</v>
      </c>
      <c r="B285" s="62">
        <f>'表格编辑 '!B318</f>
        <v>10007</v>
      </c>
      <c r="C285" s="62" t="str">
        <f>VLOOKUP(B285,映射!A:B,2,FALSE)</f>
        <v>恶魔猫</v>
      </c>
      <c r="D285" s="62">
        <f>'表格编辑 '!E318</f>
        <v>54</v>
      </c>
      <c r="E285" s="62">
        <f>ROUNDUP((VLOOKUP(B285,Sheet1!U:AA,3,FALSE)-2)*(0.042*(D285-1)+0.2)+0.4,0)</f>
        <v>79</v>
      </c>
      <c r="F285" s="62">
        <f>ROUNDUP((VLOOKUP(B285,Sheet1!U:AA,4,FALSE)-2)*(0.042*(D285-1)+0.2)+0.4,0)</f>
        <v>76</v>
      </c>
      <c r="G285" s="62">
        <f>ROUNDUP((VLOOKUP(B285,Sheet1!U:AA,5,FALSE)-2)*(0.042*(D285-1)+0.2)+0.4,0)</f>
        <v>49</v>
      </c>
      <c r="H285" s="62">
        <f>ROUNDUP((VLOOKUP(B285,Sheet1!U:AA,6,FALSE)-2)*(0.042*(D285-1)+0.2)+0.4,0)</f>
        <v>66</v>
      </c>
      <c r="I285" s="62">
        <f>ROUNDUP((VLOOKUP(B285,Sheet1!U:AA,7,FALSE)-2)*(0.042*(D285-1)+0.2)+0.4,0)</f>
        <v>74</v>
      </c>
      <c r="J285" s="62">
        <f>E285*8+F285*2+G285*3+H285*3+I285*1+VLOOKUP(B285,Sheet1!AU:AZ,2,FALSE)</f>
        <v>1293</v>
      </c>
      <c r="K285" s="62">
        <f>E285*1+F285*2+G285*2+H285*2+I285*10+VLOOKUP(B285,Sheet1!AU:AZ,3,FALSE)</f>
        <v>1262</v>
      </c>
      <c r="L285" s="62">
        <f>E285*0.1+F285*2+G285*0.2+H285*0.26+I285*0.1+VLOOKUP(B285,Sheet1!AU:AZ,4,FALSE)</f>
        <v>237.26</v>
      </c>
      <c r="M285" s="62">
        <f>E285*0.1+F285*0.2+G285*2+H285*0.2+I285*0.1+VLOOKUP(B285,Sheet1!AU:AZ,5,FALSE)</f>
        <v>170.7</v>
      </c>
      <c r="N285" s="62">
        <f>E285*0.1+F285*0.2+G285*0.2+H285*2+I285*0.1+VLOOKUP(B285,Sheet1!AU:AZ,6,FALSE)</f>
        <v>214.3</v>
      </c>
      <c r="O285" s="62">
        <f t="shared" si="82"/>
        <v>31.1</v>
      </c>
      <c r="P285" s="62">
        <f t="shared" si="83"/>
        <v>56.5</v>
      </c>
      <c r="R285" s="9">
        <f t="shared" si="95"/>
        <v>54</v>
      </c>
      <c r="S285" s="9">
        <f t="shared" si="84"/>
        <v>380.04</v>
      </c>
      <c r="T285" s="9">
        <f t="shared" si="85"/>
        <v>58.8</v>
      </c>
      <c r="U285" s="66">
        <f t="shared" si="96"/>
        <v>486</v>
      </c>
      <c r="V285" s="9">
        <f t="shared" si="97"/>
        <v>583.2</v>
      </c>
      <c r="W285" s="67">
        <f t="shared" si="98"/>
        <v>409</v>
      </c>
      <c r="Y285" s="69">
        <f>VLOOKUP(D285,Sheet2!P:Q,2,FALSE)</f>
        <v>120</v>
      </c>
      <c r="AB285" s="4" t="str">
        <f>IF('表格编辑 '!D318="monster","普通","BOSS")</f>
        <v>普通</v>
      </c>
      <c r="AD285" s="50">
        <f>VLOOKUP(D285,映射!AK:AL,2,FALSE)</f>
        <v>4</v>
      </c>
      <c r="AE285" s="50" t="s">
        <v>21</v>
      </c>
      <c r="AF285" s="4">
        <f>VLOOKUP(AE285,映射!AN:AO,2,FALSE)</f>
        <v>1</v>
      </c>
      <c r="AG285" s="50">
        <v>1</v>
      </c>
      <c r="AH285" s="70">
        <v>0</v>
      </c>
      <c r="AI285" s="16">
        <f t="shared" si="86"/>
        <v>20145</v>
      </c>
      <c r="AJ285" s="16">
        <f t="shared" si="87"/>
        <v>10007</v>
      </c>
      <c r="AK285" s="16">
        <f t="shared" si="88"/>
        <v>54</v>
      </c>
      <c r="AL285" s="16" t="str">
        <f t="shared" si="89"/>
        <v>恶魔猫</v>
      </c>
      <c r="AM285" s="16">
        <f t="shared" si="90"/>
        <v>1944</v>
      </c>
      <c r="AN285" s="16">
        <f t="shared" si="91"/>
        <v>1293</v>
      </c>
      <c r="AO285" s="16">
        <f t="shared" si="99"/>
        <v>651</v>
      </c>
      <c r="AP285" s="16">
        <f t="shared" si="92"/>
        <v>1944</v>
      </c>
      <c r="AQ285" s="16">
        <f t="shared" si="93"/>
        <v>1262</v>
      </c>
      <c r="AR285" s="16">
        <f t="shared" si="94"/>
        <v>238</v>
      </c>
      <c r="AS285" s="16"/>
      <c r="AT285" s="16">
        <v>72.5</v>
      </c>
      <c r="AU285" s="16">
        <v>130.1</v>
      </c>
      <c r="AV285" s="16">
        <v>17.3</v>
      </c>
      <c r="AW285" s="16"/>
    </row>
    <row r="286" spans="1:49">
      <c r="A286" s="62">
        <f>'表格编辑 '!A319</f>
        <v>20146</v>
      </c>
      <c r="B286" s="62">
        <f>'表格编辑 '!B319</f>
        <v>10053</v>
      </c>
      <c r="C286" s="62" t="str">
        <f>VLOOKUP(B286,映射!A:B,2,FALSE)</f>
        <v>天使蝙蝠</v>
      </c>
      <c r="D286" s="62">
        <f>'表格编辑 '!E319</f>
        <v>54</v>
      </c>
      <c r="E286" s="62">
        <f>ROUNDUP((VLOOKUP(B286,Sheet1!U:AA,3,FALSE)-2)*(0.042*(D286-1)+0.2)+0.4,0)</f>
        <v>30</v>
      </c>
      <c r="F286" s="62">
        <f>ROUNDUP((VLOOKUP(B286,Sheet1!U:AA,4,FALSE)-2)*(0.042*(D286-1)+0.2)+0.4,0)</f>
        <v>62</v>
      </c>
      <c r="G286" s="62">
        <f>ROUNDUP((VLOOKUP(B286,Sheet1!U:AA,5,FALSE)-2)*(0.042*(D286-1)+0.2)+0.4,0)</f>
        <v>37</v>
      </c>
      <c r="H286" s="62">
        <f>ROUNDUP((VLOOKUP(B286,Sheet1!U:AA,6,FALSE)-2)*(0.042*(D286-1)+0.2)+0.4,0)</f>
        <v>98</v>
      </c>
      <c r="I286" s="62">
        <f>ROUNDUP((VLOOKUP(B286,Sheet1!U:AA,7,FALSE)-2)*(0.042*(D286-1)+0.2)+0.4,0)</f>
        <v>81</v>
      </c>
      <c r="J286" s="62">
        <f>E286*8+F286*2+G286*3+H286*3+I286*1+VLOOKUP(B286,Sheet1!AU:AZ,2,FALSE)</f>
        <v>881</v>
      </c>
      <c r="K286" s="62">
        <f>E286*1+F286*2+G286*2+H286*2+I286*10+VLOOKUP(B286,Sheet1!AU:AZ,3,FALSE)</f>
        <v>1295</v>
      </c>
      <c r="L286" s="62">
        <f>E286*0.1+F286*2+G286*0.2+H286*0.26+I286*0.1+VLOOKUP(B286,Sheet1!AU:AZ,4,FALSE)</f>
        <v>198.98</v>
      </c>
      <c r="M286" s="62">
        <f>E286*0.1+F286*0.2+G286*2+H286*0.2+I286*0.1+VLOOKUP(B286,Sheet1!AU:AZ,5,FALSE)</f>
        <v>137.1</v>
      </c>
      <c r="N286" s="62">
        <f>E286*0.1+F286*0.2+G286*0.2+H286*2+I286*0.1+VLOOKUP(B286,Sheet1!AU:AZ,6,FALSE)</f>
        <v>287.9</v>
      </c>
      <c r="O286" s="62">
        <f t="shared" si="82"/>
        <v>47.2</v>
      </c>
      <c r="P286" s="62">
        <f t="shared" si="83"/>
        <v>25.6</v>
      </c>
      <c r="R286" s="9">
        <f t="shared" si="95"/>
        <v>54</v>
      </c>
      <c r="S286" s="9">
        <f t="shared" si="84"/>
        <v>380.04</v>
      </c>
      <c r="T286" s="9">
        <f t="shared" si="85"/>
        <v>58.8</v>
      </c>
      <c r="U286" s="66">
        <f t="shared" si="96"/>
        <v>548</v>
      </c>
      <c r="V286" s="9">
        <f t="shared" si="97"/>
        <v>657.6</v>
      </c>
      <c r="W286" s="67">
        <f t="shared" si="98"/>
        <v>317</v>
      </c>
      <c r="Y286" s="69">
        <f>VLOOKUP(D286,Sheet2!P:Q,2,FALSE)</f>
        <v>120</v>
      </c>
      <c r="AB286" s="4" t="str">
        <f>IF('表格编辑 '!D319="monster","普通","BOSS")</f>
        <v>普通</v>
      </c>
      <c r="AD286" s="50">
        <f>VLOOKUP(D286,映射!AK:AL,2,FALSE)</f>
        <v>4</v>
      </c>
      <c r="AE286" s="50" t="s">
        <v>21</v>
      </c>
      <c r="AF286" s="4">
        <f>VLOOKUP(AE286,映射!AN:AO,2,FALSE)</f>
        <v>1</v>
      </c>
      <c r="AG286" s="50">
        <v>1</v>
      </c>
      <c r="AH286" s="70">
        <v>0</v>
      </c>
      <c r="AI286" s="16">
        <f t="shared" si="86"/>
        <v>20146</v>
      </c>
      <c r="AJ286" s="16">
        <f t="shared" si="87"/>
        <v>10053</v>
      </c>
      <c r="AK286" s="16">
        <f t="shared" si="88"/>
        <v>54</v>
      </c>
      <c r="AL286" s="16" t="str">
        <f t="shared" si="89"/>
        <v>天使蝙蝠</v>
      </c>
      <c r="AM286" s="16">
        <f t="shared" si="90"/>
        <v>2192</v>
      </c>
      <c r="AN286" s="16">
        <f t="shared" si="91"/>
        <v>881</v>
      </c>
      <c r="AO286" s="16">
        <f t="shared" si="99"/>
        <v>1311</v>
      </c>
      <c r="AP286" s="16">
        <f t="shared" si="92"/>
        <v>2192</v>
      </c>
      <c r="AQ286" s="16">
        <f t="shared" si="93"/>
        <v>1295</v>
      </c>
      <c r="AR286" s="16">
        <f t="shared" si="94"/>
        <v>199</v>
      </c>
      <c r="AS286" s="16"/>
      <c r="AT286" s="16">
        <v>75.7</v>
      </c>
      <c r="AU286" s="16">
        <v>172.9</v>
      </c>
      <c r="AV286" s="16">
        <v>36.4</v>
      </c>
      <c r="AW286" s="16"/>
    </row>
    <row r="287" spans="1:49">
      <c r="A287" s="62">
        <f>'表格编辑 '!A320</f>
        <v>20147</v>
      </c>
      <c r="B287" s="62">
        <f>'表格编辑 '!B320</f>
        <v>10035</v>
      </c>
      <c r="C287" s="62" t="str">
        <f>VLOOKUP(B287,映射!A:B,2,FALSE)</f>
        <v>鬼灵</v>
      </c>
      <c r="D287" s="62">
        <f>'表格编辑 '!E320</f>
        <v>54</v>
      </c>
      <c r="E287" s="62">
        <f>ROUNDUP((VLOOKUP(B287,Sheet1!U:AA,3,FALSE)-2)*(0.042*(D287-1)+0.2)+0.4,0)</f>
        <v>18</v>
      </c>
      <c r="F287" s="62">
        <f>ROUNDUP((VLOOKUP(B287,Sheet1!U:AA,4,FALSE)-2)*(0.042*(D287-1)+0.2)+0.4,0)</f>
        <v>47</v>
      </c>
      <c r="G287" s="62">
        <f>ROUNDUP((VLOOKUP(B287,Sheet1!U:AA,5,FALSE)-2)*(0.042*(D287-1)+0.2)+0.4,0)</f>
        <v>62</v>
      </c>
      <c r="H287" s="62">
        <f>ROUNDUP((VLOOKUP(B287,Sheet1!U:AA,6,FALSE)-2)*(0.042*(D287-1)+0.2)+0.4,0)</f>
        <v>57</v>
      </c>
      <c r="I287" s="62">
        <f>ROUNDUP((VLOOKUP(B287,Sheet1!U:AA,7,FALSE)-2)*(0.042*(D287-1)+0.2)+0.4,0)</f>
        <v>76</v>
      </c>
      <c r="J287" s="62">
        <f>E287*8+F287*2+G287*3+H287*3+I287*1+VLOOKUP(B287,Sheet1!AU:AZ,2,FALSE)</f>
        <v>691</v>
      </c>
      <c r="K287" s="62">
        <f>E287*1+F287*2+G287*2+H287*2+I287*10+VLOOKUP(B287,Sheet1!AU:AZ,3,FALSE)</f>
        <v>1130</v>
      </c>
      <c r="L287" s="62">
        <f>E287*0.1+F287*2+G287*0.2+H287*0.26+I287*0.1+VLOOKUP(B287,Sheet1!AU:AZ,4,FALSE)</f>
        <v>150.62</v>
      </c>
      <c r="M287" s="62">
        <f>E287*0.1+F287*0.2+G287*2+H287*0.2+I287*0.1+VLOOKUP(B287,Sheet1!AU:AZ,5,FALSE)</f>
        <v>174.2</v>
      </c>
      <c r="N287" s="62">
        <f>E287*0.1+F287*0.2+G287*0.2+H287*2+I287*0.1+VLOOKUP(B287,Sheet1!AU:AZ,6,FALSE)</f>
        <v>165.2</v>
      </c>
      <c r="O287" s="62">
        <f t="shared" si="82"/>
        <v>57.4</v>
      </c>
      <c r="P287" s="62">
        <f t="shared" si="83"/>
        <v>7.3</v>
      </c>
      <c r="R287" s="9">
        <f t="shared" si="95"/>
        <v>54</v>
      </c>
      <c r="S287" s="9">
        <f t="shared" si="84"/>
        <v>380.04</v>
      </c>
      <c r="T287" s="9">
        <f t="shared" si="85"/>
        <v>58.8</v>
      </c>
      <c r="U287" s="66">
        <f t="shared" si="96"/>
        <v>480</v>
      </c>
      <c r="V287" s="9">
        <f t="shared" si="97"/>
        <v>576</v>
      </c>
      <c r="W287" s="67">
        <f t="shared" si="98"/>
        <v>209</v>
      </c>
      <c r="Y287" s="69">
        <f>VLOOKUP(D287,Sheet2!P:Q,2,FALSE)</f>
        <v>120</v>
      </c>
      <c r="AB287" s="4" t="str">
        <f>IF('表格编辑 '!D320="monster","普通","BOSS")</f>
        <v>普通</v>
      </c>
      <c r="AD287" s="50">
        <f>VLOOKUP(D287,映射!AK:AL,2,FALSE)</f>
        <v>4</v>
      </c>
      <c r="AE287" s="50" t="s">
        <v>21</v>
      </c>
      <c r="AF287" s="4">
        <f>VLOOKUP(AE287,映射!AN:AO,2,FALSE)</f>
        <v>1</v>
      </c>
      <c r="AG287" s="50">
        <v>1</v>
      </c>
      <c r="AH287" s="70">
        <v>0</v>
      </c>
      <c r="AI287" s="16">
        <f t="shared" si="86"/>
        <v>20147</v>
      </c>
      <c r="AJ287" s="16">
        <f t="shared" si="87"/>
        <v>10035</v>
      </c>
      <c r="AK287" s="16">
        <f t="shared" si="88"/>
        <v>54</v>
      </c>
      <c r="AL287" s="16" t="str">
        <f t="shared" si="89"/>
        <v>鬼灵</v>
      </c>
      <c r="AM287" s="16">
        <f t="shared" si="90"/>
        <v>1920</v>
      </c>
      <c r="AN287" s="16">
        <f t="shared" si="91"/>
        <v>691</v>
      </c>
      <c r="AO287" s="16">
        <f t="shared" si="99"/>
        <v>1229</v>
      </c>
      <c r="AP287" s="16">
        <f t="shared" si="92"/>
        <v>1920</v>
      </c>
      <c r="AQ287" s="16">
        <f t="shared" si="93"/>
        <v>1130</v>
      </c>
      <c r="AR287" s="16">
        <f t="shared" si="94"/>
        <v>151</v>
      </c>
      <c r="AS287" s="16"/>
      <c r="AT287" s="16">
        <v>134.5</v>
      </c>
      <c r="AU287" s="16">
        <v>127.3</v>
      </c>
      <c r="AV287" s="16">
        <v>50.5</v>
      </c>
      <c r="AW287" s="16"/>
    </row>
    <row r="288" spans="1:49">
      <c r="A288" s="62">
        <f>'表格编辑 '!A321</f>
        <v>20148</v>
      </c>
      <c r="B288" s="62">
        <f>'表格编辑 '!B321</f>
        <v>10116</v>
      </c>
      <c r="C288" s="62" t="str">
        <f>VLOOKUP(B288,映射!A:B,2,FALSE)</f>
        <v>烈风之刃</v>
      </c>
      <c r="D288" s="62">
        <f>'表格编辑 '!E321</f>
        <v>54</v>
      </c>
      <c r="E288" s="62">
        <f>ROUNDUP((VLOOKUP(B288,Sheet1!U:AA,3,FALSE)-2)*(0.042*(D288-1)+0.2)+0.4,0)</f>
        <v>37</v>
      </c>
      <c r="F288" s="62">
        <f>ROUNDUP((VLOOKUP(B288,Sheet1!U:AA,4,FALSE)-2)*(0.042*(D288-1)+0.2)+0.4,0)</f>
        <v>93</v>
      </c>
      <c r="G288" s="62">
        <f>ROUNDUP((VLOOKUP(B288,Sheet1!U:AA,5,FALSE)-2)*(0.042*(D288-1)+0.2)+0.4,0)</f>
        <v>79</v>
      </c>
      <c r="H288" s="62">
        <f>ROUNDUP((VLOOKUP(B288,Sheet1!U:AA,6,FALSE)-2)*(0.042*(D288-1)+0.2)+0.4,0)</f>
        <v>40</v>
      </c>
      <c r="I288" s="62">
        <f>ROUNDUP((VLOOKUP(B288,Sheet1!U:AA,7,FALSE)-2)*(0.042*(D288-1)+0.2)+0.4,0)</f>
        <v>74</v>
      </c>
      <c r="J288" s="62">
        <f>E288*8+F288*2+G288*3+H288*3+I288*1+VLOOKUP(B288,Sheet1!AU:AZ,2,FALSE)</f>
        <v>952</v>
      </c>
      <c r="K288" s="62">
        <f>E288*1+F288*2+G288*2+H288*2+I288*10+VLOOKUP(B288,Sheet1!AU:AZ,3,FALSE)</f>
        <v>1257</v>
      </c>
      <c r="L288" s="62">
        <f>E288*0.1+F288*2+G288*0.2+H288*0.26+I288*0.1+VLOOKUP(B288,Sheet1!AU:AZ,4,FALSE)</f>
        <v>268.3</v>
      </c>
      <c r="M288" s="62">
        <f>E288*0.1+F288*0.2+G288*2+H288*0.2+I288*0.1+VLOOKUP(B288,Sheet1!AU:AZ,5,FALSE)</f>
        <v>234.7</v>
      </c>
      <c r="N288" s="62">
        <f>E288*0.1+F288*0.2+G288*0.2+H288*2+I288*0.1+VLOOKUP(B288,Sheet1!AU:AZ,6,FALSE)</f>
        <v>150.5</v>
      </c>
      <c r="O288" s="62">
        <f t="shared" ref="O288:O351" si="100">E288*-0.3+F288*-0.1+G288*0.2+H288*-0.1+I288*0.8</f>
        <v>50.6</v>
      </c>
      <c r="P288" s="62">
        <f t="shared" ref="P288:P351" si="101">E288*0.8+F288*-0.1+G288*-0.1+H288*0.2+I288*-0.1</f>
        <v>13</v>
      </c>
      <c r="R288" s="9">
        <f t="shared" si="95"/>
        <v>54</v>
      </c>
      <c r="S288" s="9">
        <f t="shared" si="84"/>
        <v>380.04</v>
      </c>
      <c r="T288" s="9">
        <f t="shared" si="85"/>
        <v>58.8</v>
      </c>
      <c r="U288" s="66">
        <f t="shared" si="96"/>
        <v>400</v>
      </c>
      <c r="V288" s="9">
        <f t="shared" si="97"/>
        <v>480</v>
      </c>
      <c r="W288" s="67">
        <f t="shared" si="98"/>
        <v>486</v>
      </c>
      <c r="Y288" s="69">
        <f>VLOOKUP(D288,Sheet2!P:Q,2,FALSE)</f>
        <v>120</v>
      </c>
      <c r="AB288" s="4" t="str">
        <f>IF('表格编辑 '!D321="monster","普通","BOSS")</f>
        <v>普通</v>
      </c>
      <c r="AD288" s="50">
        <f>VLOOKUP(D288,映射!AK:AL,2,FALSE)</f>
        <v>4</v>
      </c>
      <c r="AE288" s="50" t="s">
        <v>21</v>
      </c>
      <c r="AF288" s="4">
        <f>VLOOKUP(AE288,映射!AN:AO,2,FALSE)</f>
        <v>1</v>
      </c>
      <c r="AG288" s="50">
        <v>1</v>
      </c>
      <c r="AH288" s="70">
        <v>0</v>
      </c>
      <c r="AI288" s="16">
        <f t="shared" si="86"/>
        <v>20148</v>
      </c>
      <c r="AJ288" s="16">
        <f t="shared" si="87"/>
        <v>10116</v>
      </c>
      <c r="AK288" s="16">
        <f t="shared" si="88"/>
        <v>54</v>
      </c>
      <c r="AL288" s="16" t="str">
        <f t="shared" si="89"/>
        <v>烈风之刃</v>
      </c>
      <c r="AM288" s="16">
        <f t="shared" si="90"/>
        <v>1600</v>
      </c>
      <c r="AN288" s="16">
        <f t="shared" si="91"/>
        <v>952</v>
      </c>
      <c r="AO288" s="16">
        <f t="shared" si="99"/>
        <v>648</v>
      </c>
      <c r="AP288" s="16">
        <f t="shared" si="92"/>
        <v>1600</v>
      </c>
      <c r="AQ288" s="16">
        <f t="shared" si="93"/>
        <v>1257</v>
      </c>
      <c r="AR288" s="16">
        <f t="shared" si="94"/>
        <v>269</v>
      </c>
      <c r="AS288" s="16"/>
      <c r="AT288" s="16">
        <v>146.4</v>
      </c>
      <c r="AU288" s="16">
        <v>85.2</v>
      </c>
      <c r="AV288" s="16">
        <v>36.8</v>
      </c>
      <c r="AW288" s="16"/>
    </row>
    <row r="289" spans="1:49">
      <c r="A289" s="62">
        <f>'表格编辑 '!A322</f>
        <v>20149</v>
      </c>
      <c r="B289" s="62">
        <f>'表格编辑 '!B322</f>
        <v>10037</v>
      </c>
      <c r="C289" s="62" t="str">
        <f>VLOOKUP(B289,映射!A:B,2,FALSE)</f>
        <v>死灵</v>
      </c>
      <c r="D289" s="62">
        <f>'表格编辑 '!E322</f>
        <v>54</v>
      </c>
      <c r="E289" s="62">
        <f>ROUNDUP((VLOOKUP(B289,Sheet1!U:AA,3,FALSE)-2)*(0.042*(D289-1)+0.2)+0.4,0)</f>
        <v>20</v>
      </c>
      <c r="F289" s="62">
        <f>ROUNDUP((VLOOKUP(B289,Sheet1!U:AA,4,FALSE)-2)*(0.042*(D289-1)+0.2)+0.4,0)</f>
        <v>64</v>
      </c>
      <c r="G289" s="62">
        <f>ROUNDUP((VLOOKUP(B289,Sheet1!U:AA,5,FALSE)-2)*(0.042*(D289-1)+0.2)+0.4,0)</f>
        <v>74</v>
      </c>
      <c r="H289" s="62">
        <f>ROUNDUP((VLOOKUP(B289,Sheet1!U:AA,6,FALSE)-2)*(0.042*(D289-1)+0.2)+0.4,0)</f>
        <v>37</v>
      </c>
      <c r="I289" s="62">
        <f>ROUNDUP((VLOOKUP(B289,Sheet1!U:AA,7,FALSE)-2)*(0.042*(D289-1)+0.2)+0.4,0)</f>
        <v>64</v>
      </c>
      <c r="J289" s="62">
        <f>E289*8+F289*2+G289*3+H289*3+I289*1+VLOOKUP(B289,Sheet1!AU:AZ,2,FALSE)</f>
        <v>705</v>
      </c>
      <c r="K289" s="62">
        <f>E289*1+F289*2+G289*2+H289*2+I289*10+VLOOKUP(B289,Sheet1!AU:AZ,3,FALSE)</f>
        <v>1030</v>
      </c>
      <c r="L289" s="62">
        <f>E289*0.1+F289*2+G289*0.2+H289*0.26+I289*0.1+VLOOKUP(B289,Sheet1!AU:AZ,4,FALSE)</f>
        <v>180.82</v>
      </c>
      <c r="M289" s="62">
        <f>E289*0.1+F289*0.2+G289*2+H289*0.2+I289*0.1+VLOOKUP(B289,Sheet1!AU:AZ,5,FALSE)</f>
        <v>196.6</v>
      </c>
      <c r="N289" s="62">
        <f>E289*0.1+F289*0.2+G289*0.2+H289*2+I289*0.1+VLOOKUP(B289,Sheet1!AU:AZ,6,FALSE)</f>
        <v>130</v>
      </c>
      <c r="O289" s="62">
        <f t="shared" si="100"/>
        <v>49.9</v>
      </c>
      <c r="P289" s="62">
        <f t="shared" si="101"/>
        <v>3.2</v>
      </c>
      <c r="R289" s="9">
        <f t="shared" si="95"/>
        <v>54</v>
      </c>
      <c r="S289" s="9">
        <f t="shared" si="84"/>
        <v>380.04</v>
      </c>
      <c r="T289" s="9">
        <f t="shared" si="85"/>
        <v>58.8</v>
      </c>
      <c r="U289" s="66">
        <f t="shared" si="96"/>
        <v>447</v>
      </c>
      <c r="V289" s="9">
        <f t="shared" si="97"/>
        <v>536.4</v>
      </c>
      <c r="W289" s="67">
        <f t="shared" si="98"/>
        <v>275</v>
      </c>
      <c r="Y289" s="69">
        <f>VLOOKUP(D289,Sheet2!P:Q,2,FALSE)</f>
        <v>120</v>
      </c>
      <c r="AB289" s="4" t="str">
        <f>IF('表格编辑 '!D322="monster","普通","BOSS")</f>
        <v>普通</v>
      </c>
      <c r="AD289" s="50">
        <f>VLOOKUP(D289,映射!AK:AL,2,FALSE)</f>
        <v>4</v>
      </c>
      <c r="AE289" s="50" t="s">
        <v>21</v>
      </c>
      <c r="AF289" s="4">
        <f>VLOOKUP(AE289,映射!AN:AO,2,FALSE)</f>
        <v>1</v>
      </c>
      <c r="AG289" s="50">
        <v>1</v>
      </c>
      <c r="AH289" s="70">
        <v>0</v>
      </c>
      <c r="AI289" s="16">
        <f t="shared" si="86"/>
        <v>20149</v>
      </c>
      <c r="AJ289" s="16">
        <f t="shared" si="87"/>
        <v>10037</v>
      </c>
      <c r="AK289" s="16">
        <f t="shared" si="88"/>
        <v>54</v>
      </c>
      <c r="AL289" s="16" t="str">
        <f t="shared" si="89"/>
        <v>死灵</v>
      </c>
      <c r="AM289" s="16">
        <f t="shared" si="90"/>
        <v>1788</v>
      </c>
      <c r="AN289" s="16">
        <f t="shared" si="91"/>
        <v>705</v>
      </c>
      <c r="AO289" s="16">
        <f t="shared" si="99"/>
        <v>1083</v>
      </c>
      <c r="AP289" s="16">
        <f t="shared" si="92"/>
        <v>1788</v>
      </c>
      <c r="AQ289" s="16">
        <f t="shared" si="93"/>
        <v>1030</v>
      </c>
      <c r="AR289" s="16">
        <f t="shared" si="94"/>
        <v>181</v>
      </c>
      <c r="AS289" s="16"/>
      <c r="AT289" s="16">
        <v>155.2</v>
      </c>
      <c r="AU289" s="16">
        <v>97.6</v>
      </c>
      <c r="AV289" s="16">
        <v>43.5</v>
      </c>
      <c r="AW289" s="16"/>
    </row>
    <row r="290" spans="1:49">
      <c r="A290" s="62">
        <f>'表格编辑 '!A323</f>
        <v>20150</v>
      </c>
      <c r="B290" s="62">
        <f>'表格编辑 '!B323</f>
        <v>10072</v>
      </c>
      <c r="C290" s="62" t="str">
        <f>VLOOKUP(B290,映射!A:B,2,FALSE)</f>
        <v>致命螳螂</v>
      </c>
      <c r="D290" s="62">
        <f>'表格编辑 '!E323</f>
        <v>54</v>
      </c>
      <c r="E290" s="62">
        <f>ROUNDUP((VLOOKUP(B290,Sheet1!U:AA,3,FALSE)-2)*(0.042*(D290-1)+0.2)+0.4,0)</f>
        <v>62</v>
      </c>
      <c r="F290" s="62">
        <f>ROUNDUP((VLOOKUP(B290,Sheet1!U:AA,4,FALSE)-2)*(0.042*(D290-1)+0.2)+0.4,0)</f>
        <v>100</v>
      </c>
      <c r="G290" s="62">
        <f>ROUNDUP((VLOOKUP(B290,Sheet1!U:AA,5,FALSE)-2)*(0.042*(D290-1)+0.2)+0.4,0)</f>
        <v>54</v>
      </c>
      <c r="H290" s="62">
        <f>ROUNDUP((VLOOKUP(B290,Sheet1!U:AA,6,FALSE)-2)*(0.042*(D290-1)+0.2)+0.4,0)</f>
        <v>74</v>
      </c>
      <c r="I290" s="62">
        <f>ROUNDUP((VLOOKUP(B290,Sheet1!U:AA,7,FALSE)-2)*(0.042*(D290-1)+0.2)+0.4,0)</f>
        <v>30</v>
      </c>
      <c r="J290" s="62">
        <f>E290*8+F290*2+G290*3+H290*3+I290*1+VLOOKUP(B290,Sheet1!AU:AZ,2,FALSE)</f>
        <v>1171</v>
      </c>
      <c r="K290" s="62">
        <f>E290*1+F290*2+G290*2+H290*2+I290*10+VLOOKUP(B290,Sheet1!AU:AZ,3,FALSE)</f>
        <v>842</v>
      </c>
      <c r="L290" s="62">
        <f>E290*0.1+F290*2+G290*0.2+H290*0.26+I290*0.1+VLOOKUP(B290,Sheet1!AU:AZ,4,FALSE)</f>
        <v>289.24</v>
      </c>
      <c r="M290" s="62">
        <f>E290*0.1+F290*0.2+G290*2+H290*0.2+I290*0.1+VLOOKUP(B290,Sheet1!AU:AZ,5,FALSE)</f>
        <v>179</v>
      </c>
      <c r="N290" s="62">
        <f>E290*0.1+F290*0.2+G290*0.2+H290*2+I290*0.1+VLOOKUP(B290,Sheet1!AU:AZ,6,FALSE)</f>
        <v>233</v>
      </c>
      <c r="O290" s="62">
        <f t="shared" si="100"/>
        <v>-1.2</v>
      </c>
      <c r="P290" s="62">
        <f t="shared" si="101"/>
        <v>46</v>
      </c>
      <c r="R290" s="9">
        <f t="shared" si="95"/>
        <v>54</v>
      </c>
      <c r="S290" s="9">
        <f t="shared" si="84"/>
        <v>380.04</v>
      </c>
      <c r="T290" s="9">
        <f t="shared" si="85"/>
        <v>58.8</v>
      </c>
      <c r="U290" s="66">
        <f t="shared" si="96"/>
        <v>472</v>
      </c>
      <c r="V290" s="9">
        <f t="shared" si="97"/>
        <v>566.4</v>
      </c>
      <c r="W290" s="67">
        <f t="shared" si="98"/>
        <v>539</v>
      </c>
      <c r="Y290" s="69">
        <f>VLOOKUP(D290,Sheet2!P:Q,2,FALSE)</f>
        <v>120</v>
      </c>
      <c r="AB290" s="4" t="str">
        <f>IF('表格编辑 '!D323="monster","普通","BOSS")</f>
        <v>普通</v>
      </c>
      <c r="AD290" s="50">
        <f>VLOOKUP(D290,映射!AK:AL,2,FALSE)</f>
        <v>4</v>
      </c>
      <c r="AE290" s="50" t="s">
        <v>21</v>
      </c>
      <c r="AF290" s="4">
        <f>VLOOKUP(AE290,映射!AN:AO,2,FALSE)</f>
        <v>1</v>
      </c>
      <c r="AG290" s="50">
        <v>1</v>
      </c>
      <c r="AH290" s="70">
        <v>0</v>
      </c>
      <c r="AI290" s="16">
        <f t="shared" si="86"/>
        <v>20150</v>
      </c>
      <c r="AJ290" s="16">
        <f t="shared" si="87"/>
        <v>10072</v>
      </c>
      <c r="AK290" s="16">
        <f t="shared" si="88"/>
        <v>54</v>
      </c>
      <c r="AL290" s="16" t="str">
        <f t="shared" si="89"/>
        <v>致命螳螂</v>
      </c>
      <c r="AM290" s="16">
        <f t="shared" si="90"/>
        <v>1888</v>
      </c>
      <c r="AN290" s="16">
        <f t="shared" si="91"/>
        <v>1171</v>
      </c>
      <c r="AO290" s="16">
        <f t="shared" si="99"/>
        <v>717</v>
      </c>
      <c r="AP290" s="16">
        <f t="shared" si="92"/>
        <v>1888</v>
      </c>
      <c r="AQ290" s="16">
        <f t="shared" si="93"/>
        <v>842</v>
      </c>
      <c r="AR290" s="16">
        <f t="shared" si="94"/>
        <v>290</v>
      </c>
      <c r="AS290" s="16"/>
      <c r="AT290" s="16">
        <v>104.5</v>
      </c>
      <c r="AU290" s="16">
        <v>138.7</v>
      </c>
      <c r="AV290" s="16">
        <v>-1.3</v>
      </c>
      <c r="AW290" s="16"/>
    </row>
    <row r="291" spans="1:49">
      <c r="A291" s="62">
        <f>'表格编辑 '!A324</f>
        <v>20151</v>
      </c>
      <c r="B291" s="62">
        <f>'表格编辑 '!B324</f>
        <v>10045</v>
      </c>
      <c r="C291" s="62" t="str">
        <f>VLOOKUP(B291,映射!A:B,2,FALSE)</f>
        <v>血魔</v>
      </c>
      <c r="D291" s="62">
        <f>'表格编辑 '!E324</f>
        <v>54</v>
      </c>
      <c r="E291" s="62">
        <f>ROUNDUP((VLOOKUP(B291,Sheet1!U:AA,3,FALSE)-2)*(0.042*(D291-1)+0.2)+0.4,0)</f>
        <v>28</v>
      </c>
      <c r="F291" s="62">
        <f>ROUNDUP((VLOOKUP(B291,Sheet1!U:AA,4,FALSE)-2)*(0.042*(D291-1)+0.2)+0.4,0)</f>
        <v>71</v>
      </c>
      <c r="G291" s="62">
        <f>ROUNDUP((VLOOKUP(B291,Sheet1!U:AA,5,FALSE)-2)*(0.042*(D291-1)+0.2)+0.4,0)</f>
        <v>59</v>
      </c>
      <c r="H291" s="62">
        <f>ROUNDUP((VLOOKUP(B291,Sheet1!U:AA,6,FALSE)-2)*(0.042*(D291-1)+0.2)+0.4,0)</f>
        <v>57</v>
      </c>
      <c r="I291" s="62">
        <f>ROUNDUP((VLOOKUP(B291,Sheet1!U:AA,7,FALSE)-2)*(0.042*(D291-1)+0.2)+0.4,0)</f>
        <v>57</v>
      </c>
      <c r="J291" s="62">
        <f>E291*8+F291*2+G291*3+H291*3+I291*1+VLOOKUP(B291,Sheet1!AU:AZ,2,FALSE)</f>
        <v>791</v>
      </c>
      <c r="K291" s="62">
        <f>E291*1+F291*2+G291*2+H291*2+I291*10+VLOOKUP(B291,Sheet1!AU:AZ,3,FALSE)</f>
        <v>992</v>
      </c>
      <c r="L291" s="62">
        <f>E291*0.1+F291*2+G291*0.2+H291*0.26+I291*0.1+VLOOKUP(B291,Sheet1!AU:AZ,4,FALSE)</f>
        <v>197.12</v>
      </c>
      <c r="M291" s="62">
        <f>E291*0.1+F291*0.2+G291*2+H291*0.2+I291*0.1+VLOOKUP(B291,Sheet1!AU:AZ,5,FALSE)</f>
        <v>172.1</v>
      </c>
      <c r="N291" s="62">
        <f>E291*0.1+F291*0.2+G291*0.2+H291*2+I291*0.1+VLOOKUP(B291,Sheet1!AU:AZ,6,FALSE)</f>
        <v>168.5</v>
      </c>
      <c r="O291" s="62">
        <f t="shared" si="100"/>
        <v>36.2</v>
      </c>
      <c r="P291" s="62">
        <f t="shared" si="101"/>
        <v>15.1</v>
      </c>
      <c r="R291" s="9">
        <f t="shared" si="95"/>
        <v>54</v>
      </c>
      <c r="S291" s="9">
        <f t="shared" si="84"/>
        <v>380.04</v>
      </c>
      <c r="T291" s="9">
        <f t="shared" si="85"/>
        <v>58.8</v>
      </c>
      <c r="U291" s="66">
        <f t="shared" si="96"/>
        <v>483</v>
      </c>
      <c r="V291" s="9">
        <f t="shared" si="97"/>
        <v>579.6</v>
      </c>
      <c r="W291" s="67">
        <f t="shared" si="98"/>
        <v>313</v>
      </c>
      <c r="Y291" s="69">
        <f>VLOOKUP(D291,Sheet2!P:Q,2,FALSE)</f>
        <v>120</v>
      </c>
      <c r="AB291" s="4" t="str">
        <f>IF('表格编辑 '!D324="monster","普通","BOSS")</f>
        <v>普通</v>
      </c>
      <c r="AD291" s="50">
        <f>VLOOKUP(D291,映射!AK:AL,2,FALSE)</f>
        <v>4</v>
      </c>
      <c r="AE291" s="50" t="s">
        <v>21</v>
      </c>
      <c r="AF291" s="4">
        <f>VLOOKUP(AE291,映射!AN:AO,2,FALSE)</f>
        <v>1</v>
      </c>
      <c r="AG291" s="50">
        <v>1</v>
      </c>
      <c r="AH291" s="70">
        <v>0</v>
      </c>
      <c r="AI291" s="16">
        <f t="shared" si="86"/>
        <v>20151</v>
      </c>
      <c r="AJ291" s="16">
        <f t="shared" si="87"/>
        <v>10045</v>
      </c>
      <c r="AK291" s="16">
        <f t="shared" si="88"/>
        <v>54</v>
      </c>
      <c r="AL291" s="16" t="str">
        <f t="shared" si="89"/>
        <v>血魔</v>
      </c>
      <c r="AM291" s="16">
        <f t="shared" si="90"/>
        <v>1932</v>
      </c>
      <c r="AN291" s="16">
        <f t="shared" si="91"/>
        <v>791</v>
      </c>
      <c r="AO291" s="16">
        <f t="shared" si="99"/>
        <v>1141</v>
      </c>
      <c r="AP291" s="16">
        <f t="shared" si="92"/>
        <v>1932</v>
      </c>
      <c r="AQ291" s="16">
        <f t="shared" si="93"/>
        <v>992</v>
      </c>
      <c r="AR291" s="16">
        <f t="shared" si="94"/>
        <v>198</v>
      </c>
      <c r="AS291" s="16"/>
      <c r="AT291" s="16">
        <v>134</v>
      </c>
      <c r="AU291" s="16">
        <v>130.4</v>
      </c>
      <c r="AV291" s="16">
        <v>31.9</v>
      </c>
      <c r="AW291" s="16"/>
    </row>
    <row r="292" spans="1:49">
      <c r="A292" s="62">
        <f>'表格编辑 '!A325</f>
        <v>20152</v>
      </c>
      <c r="B292" s="62">
        <f>'表格编辑 '!B325</f>
        <v>10076</v>
      </c>
      <c r="C292" s="62" t="str">
        <f>VLOOKUP(B292,映射!A:B,2,FALSE)</f>
        <v>风蜘蛛</v>
      </c>
      <c r="D292" s="62">
        <f>'表格编辑 '!E325</f>
        <v>54</v>
      </c>
      <c r="E292" s="62">
        <f>ROUNDUP((VLOOKUP(B292,Sheet1!U:AA,3,FALSE)-2)*(0.042*(D292-1)+0.2)+0.4,0)</f>
        <v>57</v>
      </c>
      <c r="F292" s="62">
        <f>ROUNDUP((VLOOKUP(B292,Sheet1!U:AA,4,FALSE)-2)*(0.042*(D292-1)+0.2)+0.4,0)</f>
        <v>64</v>
      </c>
      <c r="G292" s="62">
        <f>ROUNDUP((VLOOKUP(B292,Sheet1!U:AA,5,FALSE)-2)*(0.042*(D292-1)+0.2)+0.4,0)</f>
        <v>45</v>
      </c>
      <c r="H292" s="62">
        <f>ROUNDUP((VLOOKUP(B292,Sheet1!U:AA,6,FALSE)-2)*(0.042*(D292-1)+0.2)+0.4,0)</f>
        <v>42</v>
      </c>
      <c r="I292" s="62">
        <f>ROUNDUP((VLOOKUP(B292,Sheet1!U:AA,7,FALSE)-2)*(0.042*(D292-1)+0.2)+0.4,0)</f>
        <v>40</v>
      </c>
      <c r="J292" s="62">
        <f>E292*8+F292*2+G292*3+H292*3+I292*1+VLOOKUP(B292,Sheet1!AU:AZ,2,FALSE)</f>
        <v>938</v>
      </c>
      <c r="K292" s="62">
        <f>E292*1+F292*2+G292*2+H292*2+I292*10+VLOOKUP(B292,Sheet1!AU:AZ,3,FALSE)</f>
        <v>787</v>
      </c>
      <c r="L292" s="62">
        <f>E292*0.1+F292*2+G292*0.2+H292*0.26+I292*0.1+VLOOKUP(B292,Sheet1!AU:AZ,4,FALSE)</f>
        <v>186.62</v>
      </c>
      <c r="M292" s="62">
        <f>E292*0.1+F292*0.2+G292*2+H292*0.2+I292*0.1+VLOOKUP(B292,Sheet1!AU:AZ,5,FALSE)</f>
        <v>141.9</v>
      </c>
      <c r="N292" s="62">
        <f>E292*0.1+F292*0.2+G292*0.2+H292*2+I292*0.1+VLOOKUP(B292,Sheet1!AU:AZ,6,FALSE)</f>
        <v>145.5</v>
      </c>
      <c r="O292" s="62">
        <f t="shared" si="100"/>
        <v>13.3</v>
      </c>
      <c r="P292" s="62">
        <f t="shared" si="101"/>
        <v>39.1</v>
      </c>
      <c r="R292" s="9">
        <f t="shared" si="95"/>
        <v>54</v>
      </c>
      <c r="S292" s="9">
        <f t="shared" si="84"/>
        <v>380.04</v>
      </c>
      <c r="T292" s="9">
        <f t="shared" si="85"/>
        <v>58.8</v>
      </c>
      <c r="U292" s="66">
        <f t="shared" si="96"/>
        <v>538</v>
      </c>
      <c r="V292" s="9">
        <f t="shared" si="97"/>
        <v>645.6</v>
      </c>
      <c r="W292" s="67">
        <f t="shared" si="98"/>
        <v>288</v>
      </c>
      <c r="Y292" s="69">
        <f>VLOOKUP(D292,Sheet2!P:Q,2,FALSE)</f>
        <v>120</v>
      </c>
      <c r="AB292" s="4" t="str">
        <f>IF('表格编辑 '!D325="monster","普通","BOSS")</f>
        <v>普通</v>
      </c>
      <c r="AD292" s="50">
        <f>VLOOKUP(D292,映射!AK:AL,2,FALSE)</f>
        <v>4</v>
      </c>
      <c r="AE292" s="50" t="s">
        <v>21</v>
      </c>
      <c r="AF292" s="4">
        <f>VLOOKUP(AE292,映射!AN:AO,2,FALSE)</f>
        <v>1</v>
      </c>
      <c r="AG292" s="50">
        <v>1</v>
      </c>
      <c r="AH292" s="70">
        <v>0</v>
      </c>
      <c r="AI292" s="16">
        <f t="shared" si="86"/>
        <v>20152</v>
      </c>
      <c r="AJ292" s="16">
        <f t="shared" si="87"/>
        <v>10076</v>
      </c>
      <c r="AK292" s="16">
        <f t="shared" si="88"/>
        <v>54</v>
      </c>
      <c r="AL292" s="16" t="str">
        <f t="shared" si="89"/>
        <v>风蜘蛛</v>
      </c>
      <c r="AM292" s="16">
        <f t="shared" si="90"/>
        <v>2152</v>
      </c>
      <c r="AN292" s="16">
        <f t="shared" si="91"/>
        <v>938</v>
      </c>
      <c r="AO292" s="16">
        <f t="shared" si="99"/>
        <v>1214</v>
      </c>
      <c r="AP292" s="16">
        <f t="shared" si="92"/>
        <v>2152</v>
      </c>
      <c r="AQ292" s="16">
        <f t="shared" si="93"/>
        <v>787</v>
      </c>
      <c r="AR292" s="16">
        <f t="shared" si="94"/>
        <v>187</v>
      </c>
      <c r="AS292" s="16"/>
      <c r="AT292" s="16">
        <v>85.1</v>
      </c>
      <c r="AU292" s="16">
        <v>99.5</v>
      </c>
      <c r="AV292" s="16">
        <v>9.5</v>
      </c>
      <c r="AW292" s="16"/>
    </row>
    <row r="293" spans="1:49">
      <c r="A293" s="62">
        <f>'表格编辑 '!A326</f>
        <v>20153</v>
      </c>
      <c r="B293" s="62">
        <f>'表格编辑 '!B326</f>
        <v>10153</v>
      </c>
      <c r="C293" s="62" t="str">
        <f>VLOOKUP(B293,映射!A:B,2,FALSE)</f>
        <v>山贼</v>
      </c>
      <c r="D293" s="62">
        <f>'表格编辑 '!E326</f>
        <v>54</v>
      </c>
      <c r="E293" s="62">
        <f>ROUNDUP((VLOOKUP(B293,Sheet1!U:AA,3,FALSE)-2)*(0.042*(D293-1)+0.2)+0.4,0)</f>
        <v>64</v>
      </c>
      <c r="F293" s="62">
        <f>ROUNDUP((VLOOKUP(B293,Sheet1!U:AA,4,FALSE)-2)*(0.042*(D293-1)+0.2)+0.4,0)</f>
        <v>62</v>
      </c>
      <c r="G293" s="62">
        <f>ROUNDUP((VLOOKUP(B293,Sheet1!U:AA,5,FALSE)-2)*(0.042*(D293-1)+0.2)+0.4,0)</f>
        <v>54</v>
      </c>
      <c r="H293" s="62">
        <f>ROUNDUP((VLOOKUP(B293,Sheet1!U:AA,6,FALSE)-2)*(0.042*(D293-1)+0.2)+0.4,0)</f>
        <v>59</v>
      </c>
      <c r="I293" s="62">
        <f>ROUNDUP((VLOOKUP(B293,Sheet1!U:AA,7,FALSE)-2)*(0.042*(D293-1)+0.2)+0.4,0)</f>
        <v>20</v>
      </c>
      <c r="J293" s="62">
        <f>E293*8+F293*2+G293*3+H293*3+I293*1+VLOOKUP(B293,Sheet1!AU:AZ,2,FALSE)</f>
        <v>1053</v>
      </c>
      <c r="K293" s="62">
        <f>E293*1+F293*2+G293*2+H293*2+I293*10+VLOOKUP(B293,Sheet1!AU:AZ,3,FALSE)</f>
        <v>630</v>
      </c>
      <c r="L293" s="62">
        <f>E293*0.1+F293*2+G293*0.2+H293*0.26+I293*0.1+VLOOKUP(B293,Sheet1!AU:AZ,4,FALSE)</f>
        <v>186.54</v>
      </c>
      <c r="M293" s="62">
        <f>E293*0.1+F293*0.2+G293*2+H293*0.2+I293*0.1+VLOOKUP(B293,Sheet1!AU:AZ,5,FALSE)</f>
        <v>165.6</v>
      </c>
      <c r="N293" s="62">
        <f>E293*0.1+F293*0.2+G293*0.2+H293*2+I293*0.1+VLOOKUP(B293,Sheet1!AU:AZ,6,FALSE)</f>
        <v>190.6</v>
      </c>
      <c r="O293" s="62">
        <f t="shared" si="100"/>
        <v>-4.5</v>
      </c>
      <c r="P293" s="62">
        <f t="shared" si="101"/>
        <v>49.4</v>
      </c>
      <c r="R293" s="9">
        <f t="shared" si="95"/>
        <v>54</v>
      </c>
      <c r="S293" s="9">
        <f t="shared" si="84"/>
        <v>380.04</v>
      </c>
      <c r="T293" s="9">
        <f t="shared" si="85"/>
        <v>58.8</v>
      </c>
      <c r="U293" s="66">
        <f t="shared" si="96"/>
        <v>494</v>
      </c>
      <c r="V293" s="9">
        <f t="shared" si="97"/>
        <v>592.8</v>
      </c>
      <c r="W293" s="67">
        <f t="shared" si="98"/>
        <v>288</v>
      </c>
      <c r="Y293" s="69">
        <f>VLOOKUP(D293,Sheet2!P:Q,2,FALSE)</f>
        <v>120</v>
      </c>
      <c r="AB293" s="4" t="str">
        <f>IF('表格编辑 '!D326="monster","普通","BOSS")</f>
        <v>普通</v>
      </c>
      <c r="AD293" s="50">
        <f>VLOOKUP(D293,映射!AK:AL,2,FALSE)</f>
        <v>4</v>
      </c>
      <c r="AE293" s="50" t="s">
        <v>21</v>
      </c>
      <c r="AF293" s="4">
        <f>VLOOKUP(AE293,映射!AN:AO,2,FALSE)</f>
        <v>1</v>
      </c>
      <c r="AG293" s="50">
        <v>1</v>
      </c>
      <c r="AH293" s="70">
        <v>0</v>
      </c>
      <c r="AI293" s="16">
        <f t="shared" si="86"/>
        <v>20153</v>
      </c>
      <c r="AJ293" s="16">
        <f t="shared" si="87"/>
        <v>10153</v>
      </c>
      <c r="AK293" s="16">
        <f t="shared" si="88"/>
        <v>54</v>
      </c>
      <c r="AL293" s="16" t="str">
        <f t="shared" si="89"/>
        <v>山贼</v>
      </c>
      <c r="AM293" s="16">
        <f t="shared" si="90"/>
        <v>1976</v>
      </c>
      <c r="AN293" s="16">
        <f t="shared" si="91"/>
        <v>1053</v>
      </c>
      <c r="AO293" s="16">
        <f t="shared" si="99"/>
        <v>923</v>
      </c>
      <c r="AP293" s="16">
        <f t="shared" si="92"/>
        <v>1976</v>
      </c>
      <c r="AQ293" s="16">
        <f t="shared" si="93"/>
        <v>630</v>
      </c>
      <c r="AR293" s="16">
        <f t="shared" si="94"/>
        <v>187</v>
      </c>
      <c r="AS293" s="16"/>
      <c r="AT293" s="16">
        <v>124.6</v>
      </c>
      <c r="AU293" s="16">
        <v>131.8</v>
      </c>
      <c r="AV293" s="16">
        <v>-3.4</v>
      </c>
      <c r="AW293" s="16"/>
    </row>
    <row r="294" spans="1:49">
      <c r="A294" s="62">
        <f>'表格编辑 '!A327</f>
        <v>20154</v>
      </c>
      <c r="B294" s="62">
        <f>'表格编辑 '!B327</f>
        <v>10013</v>
      </c>
      <c r="C294" s="62" t="str">
        <f>VLOOKUP(B294,映射!A:B,2,FALSE)</f>
        <v>猫熊</v>
      </c>
      <c r="D294" s="62">
        <f>'表格编辑 '!E327</f>
        <v>54</v>
      </c>
      <c r="E294" s="62">
        <f>ROUNDUP((VLOOKUP(B294,Sheet1!U:AA,3,FALSE)-2)*(0.042*(D294-1)+0.2)+0.4,0)</f>
        <v>86</v>
      </c>
      <c r="F294" s="62">
        <f>ROUNDUP((VLOOKUP(B294,Sheet1!U:AA,4,FALSE)-2)*(0.042*(D294-1)+0.2)+0.4,0)</f>
        <v>105</v>
      </c>
      <c r="G294" s="62">
        <f>ROUNDUP((VLOOKUP(B294,Sheet1!U:AA,5,FALSE)-2)*(0.042*(D294-1)+0.2)+0.4,0)</f>
        <v>32</v>
      </c>
      <c r="H294" s="62">
        <f>ROUNDUP((VLOOKUP(B294,Sheet1!U:AA,6,FALSE)-2)*(0.042*(D294-1)+0.2)+0.4,0)</f>
        <v>49</v>
      </c>
      <c r="I294" s="62">
        <f>ROUNDUP((VLOOKUP(B294,Sheet1!U:AA,7,FALSE)-2)*(0.042*(D294-1)+0.2)+0.4,0)</f>
        <v>52</v>
      </c>
      <c r="J294" s="62">
        <f>E294*8+F294*2+G294*3+H294*3+I294*1+VLOOKUP(B294,Sheet1!AU:AZ,2,FALSE)</f>
        <v>1278</v>
      </c>
      <c r="K294" s="62">
        <f>E294*1+F294*2+G294*2+H294*2+I294*10+VLOOKUP(B294,Sheet1!AU:AZ,3,FALSE)</f>
        <v>1017</v>
      </c>
      <c r="L294" s="62">
        <f>E294*0.1+F294*2+G294*0.2+H294*0.26+I294*0.1+VLOOKUP(B294,Sheet1!AU:AZ,4,FALSE)</f>
        <v>294.94</v>
      </c>
      <c r="M294" s="62">
        <f>E294*0.1+F294*0.2+G294*2+H294*0.2+I294*0.1+VLOOKUP(B294,Sheet1!AU:AZ,5,FALSE)</f>
        <v>126.6</v>
      </c>
      <c r="N294" s="62">
        <f>E294*0.1+F294*0.2+G294*0.2+H294*2+I294*0.1+VLOOKUP(B294,Sheet1!AU:AZ,6,FALSE)</f>
        <v>168.2</v>
      </c>
      <c r="O294" s="62">
        <f t="shared" si="100"/>
        <v>6.8</v>
      </c>
      <c r="P294" s="62">
        <f t="shared" si="101"/>
        <v>59.7</v>
      </c>
      <c r="R294" s="9">
        <f t="shared" si="95"/>
        <v>54</v>
      </c>
      <c r="S294" s="9">
        <f t="shared" si="84"/>
        <v>380.04</v>
      </c>
      <c r="T294" s="9">
        <f t="shared" si="85"/>
        <v>58.8</v>
      </c>
      <c r="U294" s="66">
        <f t="shared" si="96"/>
        <v>570</v>
      </c>
      <c r="V294" s="9">
        <f t="shared" si="97"/>
        <v>684</v>
      </c>
      <c r="W294" s="67">
        <f t="shared" si="98"/>
        <v>554</v>
      </c>
      <c r="Y294" s="69">
        <f>VLOOKUP(D294,Sheet2!P:Q,2,FALSE)</f>
        <v>120</v>
      </c>
      <c r="AB294" s="4" t="str">
        <f>IF('表格编辑 '!D327="monster","普通","BOSS")</f>
        <v>普通</v>
      </c>
      <c r="AD294" s="50">
        <f>VLOOKUP(D294,映射!AK:AL,2,FALSE)</f>
        <v>4</v>
      </c>
      <c r="AE294" s="50" t="s">
        <v>21</v>
      </c>
      <c r="AF294" s="4">
        <f>VLOOKUP(AE294,映射!AN:AO,2,FALSE)</f>
        <v>1</v>
      </c>
      <c r="AG294" s="50">
        <v>1</v>
      </c>
      <c r="AH294" s="70">
        <v>0</v>
      </c>
      <c r="AI294" s="16">
        <f t="shared" si="86"/>
        <v>20154</v>
      </c>
      <c r="AJ294" s="16">
        <f t="shared" si="87"/>
        <v>10013</v>
      </c>
      <c r="AK294" s="16">
        <f t="shared" si="88"/>
        <v>54</v>
      </c>
      <c r="AL294" s="16" t="str">
        <f t="shared" si="89"/>
        <v>猫熊</v>
      </c>
      <c r="AM294" s="16">
        <f t="shared" si="90"/>
        <v>2280</v>
      </c>
      <c r="AN294" s="16">
        <f t="shared" si="91"/>
        <v>1278</v>
      </c>
      <c r="AO294" s="16">
        <f t="shared" si="99"/>
        <v>1002</v>
      </c>
      <c r="AP294" s="16">
        <f t="shared" si="92"/>
        <v>2280</v>
      </c>
      <c r="AQ294" s="16">
        <f t="shared" si="93"/>
        <v>1017</v>
      </c>
      <c r="AR294" s="16">
        <f t="shared" si="94"/>
        <v>295</v>
      </c>
      <c r="AS294" s="16"/>
      <c r="AT294" s="16">
        <v>103</v>
      </c>
      <c r="AU294" s="16">
        <v>99.4</v>
      </c>
      <c r="AV294" s="16">
        <v>4</v>
      </c>
      <c r="AW294" s="16"/>
    </row>
    <row r="295" spans="1:49">
      <c r="A295" s="62">
        <f>'表格编辑 '!A328</f>
        <v>20155</v>
      </c>
      <c r="B295" s="62">
        <f>'表格编辑 '!B328</f>
        <v>10085</v>
      </c>
      <c r="C295" s="62" t="str">
        <f>VLOOKUP(B295,映射!A:B,2,FALSE)</f>
        <v>妖花</v>
      </c>
      <c r="D295" s="62">
        <f>'表格编辑 '!E328</f>
        <v>54</v>
      </c>
      <c r="E295" s="62">
        <f>ROUNDUP((VLOOKUP(B295,Sheet1!U:AA,3,FALSE)-2)*(0.042*(D295-1)+0.2)+0.4,0)</f>
        <v>62</v>
      </c>
      <c r="F295" s="62">
        <f>ROUNDUP((VLOOKUP(B295,Sheet1!U:AA,4,FALSE)-2)*(0.042*(D295-1)+0.2)+0.4,0)</f>
        <v>25</v>
      </c>
      <c r="G295" s="62">
        <f>ROUNDUP((VLOOKUP(B295,Sheet1!U:AA,5,FALSE)-2)*(0.042*(D295-1)+0.2)+0.4,0)</f>
        <v>25</v>
      </c>
      <c r="H295" s="62">
        <f>ROUNDUP((VLOOKUP(B295,Sheet1!U:AA,6,FALSE)-2)*(0.042*(D295-1)+0.2)+0.4,0)</f>
        <v>42</v>
      </c>
      <c r="I295" s="62">
        <f>ROUNDUP((VLOOKUP(B295,Sheet1!U:AA,7,FALSE)-2)*(0.042*(D295-1)+0.2)+0.4,0)</f>
        <v>81</v>
      </c>
      <c r="J295" s="62">
        <f>E295*8+F295*2+G295*3+H295*3+I295*1+VLOOKUP(B295,Sheet1!AU:AZ,2,FALSE)</f>
        <v>848</v>
      </c>
      <c r="K295" s="62">
        <f>E295*1+F295*2+G295*2+H295*2+I295*10+VLOOKUP(B295,Sheet1!AU:AZ,3,FALSE)</f>
        <v>1076</v>
      </c>
      <c r="L295" s="62">
        <f>E295*0.1+F295*2+G295*0.2+H295*0.26+I295*0.1+VLOOKUP(B295,Sheet1!AU:AZ,4,FALSE)</f>
        <v>100.22</v>
      </c>
      <c r="M295" s="62">
        <f>E295*0.1+F295*0.2+G295*2+H295*0.2+I295*0.1+VLOOKUP(B295,Sheet1!AU:AZ,5,FALSE)</f>
        <v>97.7</v>
      </c>
      <c r="N295" s="62">
        <f>E295*0.1+F295*0.2+G295*0.2+H295*2+I295*0.1+VLOOKUP(B295,Sheet1!AU:AZ,6,FALSE)</f>
        <v>128.3</v>
      </c>
      <c r="O295" s="62">
        <f t="shared" si="100"/>
        <v>44.5</v>
      </c>
      <c r="P295" s="62">
        <f t="shared" si="101"/>
        <v>44.9</v>
      </c>
      <c r="R295" s="9">
        <f t="shared" si="95"/>
        <v>54</v>
      </c>
      <c r="S295" s="9">
        <f t="shared" si="84"/>
        <v>380.04</v>
      </c>
      <c r="T295" s="9">
        <f t="shared" si="85"/>
        <v>58.8</v>
      </c>
      <c r="U295" s="66">
        <f t="shared" si="96"/>
        <v>644</v>
      </c>
      <c r="V295" s="9">
        <f t="shared" si="97"/>
        <v>772.8</v>
      </c>
      <c r="W295" s="67">
        <f t="shared" si="98"/>
        <v>109</v>
      </c>
      <c r="Y295" s="69">
        <f>VLOOKUP(D295,Sheet2!P:Q,2,FALSE)</f>
        <v>120</v>
      </c>
      <c r="AB295" s="4" t="str">
        <f>IF('表格编辑 '!D328="monster","普通","BOSS")</f>
        <v>普通</v>
      </c>
      <c r="AD295" s="50">
        <f>VLOOKUP(D295,映射!AK:AL,2,FALSE)</f>
        <v>4</v>
      </c>
      <c r="AE295" s="50" t="s">
        <v>21</v>
      </c>
      <c r="AF295" s="4">
        <f>VLOOKUP(AE295,映射!AN:AO,2,FALSE)</f>
        <v>1</v>
      </c>
      <c r="AG295" s="50">
        <v>1</v>
      </c>
      <c r="AH295" s="70">
        <v>0</v>
      </c>
      <c r="AI295" s="16">
        <f t="shared" si="86"/>
        <v>20155</v>
      </c>
      <c r="AJ295" s="16">
        <f t="shared" si="87"/>
        <v>10085</v>
      </c>
      <c r="AK295" s="16">
        <f t="shared" si="88"/>
        <v>54</v>
      </c>
      <c r="AL295" s="16" t="str">
        <f t="shared" si="89"/>
        <v>妖花</v>
      </c>
      <c r="AM295" s="16">
        <f t="shared" si="90"/>
        <v>2576</v>
      </c>
      <c r="AN295" s="16">
        <f t="shared" si="91"/>
        <v>848</v>
      </c>
      <c r="AO295" s="16">
        <f t="shared" si="99"/>
        <v>1728</v>
      </c>
      <c r="AP295" s="16">
        <f t="shared" si="92"/>
        <v>2576</v>
      </c>
      <c r="AQ295" s="16">
        <f t="shared" si="93"/>
        <v>1076</v>
      </c>
      <c r="AR295" s="16">
        <f t="shared" si="94"/>
        <v>101</v>
      </c>
      <c r="AS295" s="16"/>
      <c r="AT295" s="16">
        <v>68.3</v>
      </c>
      <c r="AU295" s="16">
        <v>95.3</v>
      </c>
      <c r="AV295" s="16">
        <v>39.1</v>
      </c>
      <c r="AW295" s="16"/>
    </row>
    <row r="296" spans="1:49">
      <c r="A296" s="62">
        <f>'表格编辑 '!A329</f>
        <v>20156</v>
      </c>
      <c r="B296" s="62">
        <f>'表格编辑 '!B329</f>
        <v>10093</v>
      </c>
      <c r="C296" s="62" t="str">
        <f>VLOOKUP(B296,映射!A:B,2,FALSE)</f>
        <v>兔耳仙人掌</v>
      </c>
      <c r="D296" s="62">
        <f>'表格编辑 '!E329</f>
        <v>54</v>
      </c>
      <c r="E296" s="62">
        <f>ROUNDUP((VLOOKUP(B296,Sheet1!U:AA,3,FALSE)-2)*(0.042*(D296-1)+0.2)+0.4,0)</f>
        <v>64</v>
      </c>
      <c r="F296" s="62">
        <f>ROUNDUP((VLOOKUP(B296,Sheet1!U:AA,4,FALSE)-2)*(0.042*(D296-1)+0.2)+0.4,0)</f>
        <v>81</v>
      </c>
      <c r="G296" s="62">
        <f>ROUNDUP((VLOOKUP(B296,Sheet1!U:AA,5,FALSE)-2)*(0.042*(D296-1)+0.2)+0.4,0)</f>
        <v>42</v>
      </c>
      <c r="H296" s="62">
        <f>ROUNDUP((VLOOKUP(B296,Sheet1!U:AA,6,FALSE)-2)*(0.042*(D296-1)+0.2)+0.4,0)</f>
        <v>30</v>
      </c>
      <c r="I296" s="62">
        <f>ROUNDUP((VLOOKUP(B296,Sheet1!U:AA,7,FALSE)-2)*(0.042*(D296-1)+0.2)+0.4,0)</f>
        <v>30</v>
      </c>
      <c r="J296" s="62">
        <f>E296*8+F296*2+G296*3+H296*3+I296*1+VLOOKUP(B296,Sheet1!AU:AZ,2,FALSE)</f>
        <v>940</v>
      </c>
      <c r="K296" s="62">
        <f>E296*1+F296*2+G296*2+H296*2+I296*10+VLOOKUP(B296,Sheet1!AU:AZ,3,FALSE)</f>
        <v>690</v>
      </c>
      <c r="L296" s="62">
        <f>E296*0.1+F296*2+G296*0.2+H296*0.26+I296*0.1+VLOOKUP(B296,Sheet1!AU:AZ,4,FALSE)</f>
        <v>207.6</v>
      </c>
      <c r="M296" s="62">
        <f>E296*0.1+F296*0.2+G296*2+H296*0.2+I296*0.1+VLOOKUP(B296,Sheet1!AU:AZ,5,FALSE)</f>
        <v>135.6</v>
      </c>
      <c r="N296" s="62">
        <f>E296*0.1+F296*0.2+G296*0.2+H296*2+I296*0.1+VLOOKUP(B296,Sheet1!AU:AZ,6,FALSE)</f>
        <v>114</v>
      </c>
      <c r="O296" s="62">
        <f t="shared" si="100"/>
        <v>2.1</v>
      </c>
      <c r="P296" s="62">
        <f t="shared" si="101"/>
        <v>41.9</v>
      </c>
      <c r="R296" s="9">
        <f t="shared" si="95"/>
        <v>54</v>
      </c>
      <c r="S296" s="9">
        <f t="shared" si="84"/>
        <v>380.04</v>
      </c>
      <c r="T296" s="9">
        <f t="shared" si="85"/>
        <v>58.8</v>
      </c>
      <c r="U296" s="66">
        <f t="shared" si="96"/>
        <v>551</v>
      </c>
      <c r="V296" s="9">
        <f t="shared" si="97"/>
        <v>661.2</v>
      </c>
      <c r="W296" s="67">
        <f t="shared" si="98"/>
        <v>337</v>
      </c>
      <c r="Y296" s="69">
        <f>VLOOKUP(D296,Sheet2!P:Q,2,FALSE)</f>
        <v>120</v>
      </c>
      <c r="AB296" s="4" t="str">
        <f>IF('表格编辑 '!D329="monster","普通","BOSS")</f>
        <v>普通</v>
      </c>
      <c r="AD296" s="50">
        <f>VLOOKUP(D296,映射!AK:AL,2,FALSE)</f>
        <v>4</v>
      </c>
      <c r="AE296" s="50" t="s">
        <v>21</v>
      </c>
      <c r="AF296" s="4">
        <f>VLOOKUP(AE296,映射!AN:AO,2,FALSE)</f>
        <v>1</v>
      </c>
      <c r="AG296" s="50">
        <v>1</v>
      </c>
      <c r="AH296" s="70">
        <v>0</v>
      </c>
      <c r="AI296" s="16">
        <f t="shared" si="86"/>
        <v>20156</v>
      </c>
      <c r="AJ296" s="16">
        <f t="shared" si="87"/>
        <v>10093</v>
      </c>
      <c r="AK296" s="16">
        <f t="shared" si="88"/>
        <v>54</v>
      </c>
      <c r="AL296" s="16" t="str">
        <f t="shared" si="89"/>
        <v>兔耳仙人掌</v>
      </c>
      <c r="AM296" s="16">
        <f t="shared" si="90"/>
        <v>2204</v>
      </c>
      <c r="AN296" s="16">
        <f t="shared" si="91"/>
        <v>940</v>
      </c>
      <c r="AO296" s="16">
        <f t="shared" si="99"/>
        <v>1264</v>
      </c>
      <c r="AP296" s="16">
        <f t="shared" si="92"/>
        <v>2204</v>
      </c>
      <c r="AQ296" s="16">
        <f t="shared" si="93"/>
        <v>690</v>
      </c>
      <c r="AR296" s="16">
        <f t="shared" si="94"/>
        <v>208</v>
      </c>
      <c r="AS296" s="16"/>
      <c r="AT296" s="16">
        <v>101.6</v>
      </c>
      <c r="AU296" s="16">
        <v>81.8</v>
      </c>
      <c r="AV296" s="16">
        <v>1.7</v>
      </c>
      <c r="AW296" s="16"/>
    </row>
    <row r="297" spans="1:49">
      <c r="A297" s="62">
        <f>'表格编辑 '!A330</f>
        <v>20157</v>
      </c>
      <c r="B297" s="62">
        <f>'表格编辑 '!B330</f>
        <v>10024</v>
      </c>
      <c r="C297" s="62" t="str">
        <f>VLOOKUP(B297,映射!A:B,2,FALSE)</f>
        <v>僵尸</v>
      </c>
      <c r="D297" s="62">
        <f>'表格编辑 '!E330</f>
        <v>54</v>
      </c>
      <c r="E297" s="62">
        <f>ROUNDUP((VLOOKUP(B297,Sheet1!U:AA,3,FALSE)-2)*(0.042*(D297-1)+0.2)+0.4,0)</f>
        <v>86</v>
      </c>
      <c r="F297" s="62">
        <f>ROUNDUP((VLOOKUP(B297,Sheet1!U:AA,4,FALSE)-2)*(0.042*(D297-1)+0.2)+0.4,0)</f>
        <v>74</v>
      </c>
      <c r="G297" s="62">
        <f>ROUNDUP((VLOOKUP(B297,Sheet1!U:AA,5,FALSE)-2)*(0.042*(D297-1)+0.2)+0.4,0)</f>
        <v>25</v>
      </c>
      <c r="H297" s="62">
        <f>ROUNDUP((VLOOKUP(B297,Sheet1!U:AA,6,FALSE)-2)*(0.042*(D297-1)+0.2)+0.4,0)</f>
        <v>25</v>
      </c>
      <c r="I297" s="62">
        <f>ROUNDUP((VLOOKUP(B297,Sheet1!U:AA,7,FALSE)-2)*(0.042*(D297-1)+0.2)+0.4,0)</f>
        <v>25</v>
      </c>
      <c r="J297" s="62">
        <f>E297*8+F297*2+G297*3+H297*3+I297*1+VLOOKUP(B297,Sheet1!AU:AZ,2,FALSE)</f>
        <v>1031</v>
      </c>
      <c r="K297" s="62">
        <f>E297*1+F297*2+G297*2+H297*2+I297*10+VLOOKUP(B297,Sheet1!AU:AZ,3,FALSE)</f>
        <v>604</v>
      </c>
      <c r="L297" s="62">
        <f>E297*0.1+F297*2+G297*0.2+H297*0.26+I297*0.1+VLOOKUP(B297,Sheet1!AU:AZ,4,FALSE)</f>
        <v>190.6</v>
      </c>
      <c r="M297" s="62">
        <f>E297*0.1+F297*0.2+G297*2+H297*0.2+I297*0.1+VLOOKUP(B297,Sheet1!AU:AZ,5,FALSE)</f>
        <v>100.9</v>
      </c>
      <c r="N297" s="62">
        <f>E297*0.1+F297*0.2+G297*0.2+H297*2+I297*0.1+VLOOKUP(B297,Sheet1!AU:AZ,6,FALSE)</f>
        <v>100.9</v>
      </c>
      <c r="O297" s="62">
        <f t="shared" si="100"/>
        <v>-10.7</v>
      </c>
      <c r="P297" s="62">
        <f t="shared" si="101"/>
        <v>61.4</v>
      </c>
      <c r="R297" s="9">
        <f t="shared" si="95"/>
        <v>54</v>
      </c>
      <c r="S297" s="9">
        <f t="shared" si="84"/>
        <v>380.04</v>
      </c>
      <c r="T297" s="9">
        <f t="shared" si="85"/>
        <v>58.8</v>
      </c>
      <c r="U297" s="66">
        <f t="shared" si="96"/>
        <v>635</v>
      </c>
      <c r="V297" s="9">
        <f t="shared" si="97"/>
        <v>762</v>
      </c>
      <c r="W297" s="67">
        <f t="shared" si="98"/>
        <v>297</v>
      </c>
      <c r="Y297" s="69">
        <f>VLOOKUP(D297,Sheet2!P:Q,2,FALSE)</f>
        <v>120</v>
      </c>
      <c r="AB297" s="4" t="str">
        <f>IF('表格编辑 '!D330="monster","普通","BOSS")</f>
        <v>普通</v>
      </c>
      <c r="AD297" s="50">
        <f>VLOOKUP(D297,映射!AK:AL,2,FALSE)</f>
        <v>4</v>
      </c>
      <c r="AE297" s="50" t="s">
        <v>21</v>
      </c>
      <c r="AF297" s="4">
        <f>VLOOKUP(AE297,映射!AN:AO,2,FALSE)</f>
        <v>1</v>
      </c>
      <c r="AG297" s="50">
        <v>1</v>
      </c>
      <c r="AH297" s="70">
        <v>0</v>
      </c>
      <c r="AI297" s="16">
        <f t="shared" si="86"/>
        <v>20157</v>
      </c>
      <c r="AJ297" s="16">
        <f t="shared" si="87"/>
        <v>10024</v>
      </c>
      <c r="AK297" s="16">
        <f t="shared" si="88"/>
        <v>54</v>
      </c>
      <c r="AL297" s="16" t="str">
        <f t="shared" si="89"/>
        <v>僵尸</v>
      </c>
      <c r="AM297" s="16">
        <f t="shared" si="90"/>
        <v>2540</v>
      </c>
      <c r="AN297" s="16">
        <f t="shared" si="91"/>
        <v>1031</v>
      </c>
      <c r="AO297" s="16">
        <f t="shared" si="99"/>
        <v>1509</v>
      </c>
      <c r="AP297" s="16">
        <f t="shared" si="92"/>
        <v>2540</v>
      </c>
      <c r="AQ297" s="16">
        <f t="shared" si="93"/>
        <v>604</v>
      </c>
      <c r="AR297" s="16">
        <f t="shared" si="94"/>
        <v>191</v>
      </c>
      <c r="AS297" s="16"/>
      <c r="AT297" s="16">
        <v>71.2</v>
      </c>
      <c r="AU297" s="16">
        <v>71.2</v>
      </c>
      <c r="AV297" s="16">
        <v>-9.5</v>
      </c>
      <c r="AW297" s="16"/>
    </row>
    <row r="298" spans="1:49">
      <c r="A298" s="62">
        <f>'表格编辑 '!A331</f>
        <v>20158</v>
      </c>
      <c r="B298" s="62">
        <f>'表格编辑 '!B331</f>
        <v>10066</v>
      </c>
      <c r="C298" s="62" t="str">
        <f>VLOOKUP(B298,映射!A:B,2,FALSE)</f>
        <v>黄蜂</v>
      </c>
      <c r="D298" s="62">
        <f>'表格编辑 '!E331</f>
        <v>54</v>
      </c>
      <c r="E298" s="62">
        <f>ROUNDUP((VLOOKUP(B298,Sheet1!U:AA,3,FALSE)-2)*(0.042*(D298-1)+0.2)+0.4,0)</f>
        <v>20</v>
      </c>
      <c r="F298" s="62">
        <f>ROUNDUP((VLOOKUP(B298,Sheet1!U:AA,4,FALSE)-2)*(0.042*(D298-1)+0.2)+0.4,0)</f>
        <v>88</v>
      </c>
      <c r="G298" s="62">
        <f>ROUNDUP((VLOOKUP(B298,Sheet1!U:AA,5,FALSE)-2)*(0.042*(D298-1)+0.2)+0.4,0)</f>
        <v>28</v>
      </c>
      <c r="H298" s="62">
        <f>ROUNDUP((VLOOKUP(B298,Sheet1!U:AA,6,FALSE)-2)*(0.042*(D298-1)+0.2)+0.4,0)</f>
        <v>100</v>
      </c>
      <c r="I298" s="62">
        <f>ROUNDUP((VLOOKUP(B298,Sheet1!U:AA,7,FALSE)-2)*(0.042*(D298-1)+0.2)+0.4,0)</f>
        <v>35</v>
      </c>
      <c r="J298" s="62">
        <f>E298*8+F298*2+G298*3+H298*3+I298*1+VLOOKUP(B298,Sheet1!AU:AZ,2,FALSE)</f>
        <v>776</v>
      </c>
      <c r="K298" s="62">
        <f>E298*1+F298*2+G298*2+H298*2+I298*10+VLOOKUP(B298,Sheet1!AU:AZ,3,FALSE)</f>
        <v>828</v>
      </c>
      <c r="L298" s="62">
        <f>E298*0.1+F298*2+G298*0.2+H298*0.26+I298*0.1+VLOOKUP(B298,Sheet1!AU:AZ,4,FALSE)</f>
        <v>255.1</v>
      </c>
      <c r="M298" s="62">
        <f>E298*0.1+F298*0.2+G298*2+H298*0.2+I298*0.1+VLOOKUP(B298,Sheet1!AU:AZ,5,FALSE)</f>
        <v>114.1</v>
      </c>
      <c r="N298" s="62">
        <f>E298*0.1+F298*0.2+G298*0.2+H298*2+I298*0.1+VLOOKUP(B298,Sheet1!AU:AZ,6,FALSE)</f>
        <v>295.7</v>
      </c>
      <c r="O298" s="62">
        <f t="shared" si="100"/>
        <v>8.8</v>
      </c>
      <c r="P298" s="62">
        <f t="shared" si="101"/>
        <v>20.9</v>
      </c>
      <c r="R298" s="9">
        <f t="shared" si="95"/>
        <v>54</v>
      </c>
      <c r="S298" s="9">
        <f t="shared" si="84"/>
        <v>380.04</v>
      </c>
      <c r="T298" s="9">
        <f t="shared" si="85"/>
        <v>58.8</v>
      </c>
      <c r="U298" s="66">
        <f t="shared" si="96"/>
        <v>600</v>
      </c>
      <c r="V298" s="9">
        <f t="shared" si="97"/>
        <v>720</v>
      </c>
      <c r="W298" s="67">
        <f t="shared" si="98"/>
        <v>453</v>
      </c>
      <c r="Y298" s="69">
        <f>VLOOKUP(D298,Sheet2!P:Q,2,FALSE)</f>
        <v>120</v>
      </c>
      <c r="AB298" s="4" t="str">
        <f>IF('表格编辑 '!D331="monster","普通","BOSS")</f>
        <v>普通</v>
      </c>
      <c r="AD298" s="50">
        <f>VLOOKUP(D298,映射!AK:AL,2,FALSE)</f>
        <v>4</v>
      </c>
      <c r="AE298" s="50" t="s">
        <v>21</v>
      </c>
      <c r="AF298" s="4">
        <f>VLOOKUP(AE298,映射!AN:AO,2,FALSE)</f>
        <v>1</v>
      </c>
      <c r="AG298" s="50">
        <v>1</v>
      </c>
      <c r="AH298" s="70">
        <v>0</v>
      </c>
      <c r="AI298" s="16">
        <f t="shared" si="86"/>
        <v>20158</v>
      </c>
      <c r="AJ298" s="16">
        <f t="shared" si="87"/>
        <v>10066</v>
      </c>
      <c r="AK298" s="16">
        <f t="shared" si="88"/>
        <v>54</v>
      </c>
      <c r="AL298" s="16" t="str">
        <f t="shared" si="89"/>
        <v>黄蜂</v>
      </c>
      <c r="AM298" s="16">
        <f t="shared" si="90"/>
        <v>2400</v>
      </c>
      <c r="AN298" s="16">
        <f t="shared" si="91"/>
        <v>776</v>
      </c>
      <c r="AO298" s="16">
        <f t="shared" si="99"/>
        <v>1624</v>
      </c>
      <c r="AP298" s="16">
        <f t="shared" si="92"/>
        <v>2400</v>
      </c>
      <c r="AQ298" s="16">
        <f t="shared" si="93"/>
        <v>828</v>
      </c>
      <c r="AR298" s="16">
        <f t="shared" si="94"/>
        <v>256</v>
      </c>
      <c r="AS298" s="16"/>
      <c r="AT298" s="16">
        <v>83.9</v>
      </c>
      <c r="AU298" s="16">
        <v>199.1</v>
      </c>
      <c r="AV298" s="16">
        <v>-10</v>
      </c>
      <c r="AW298" s="16"/>
    </row>
    <row r="299" spans="1:49">
      <c r="A299" s="62">
        <f>'表格编辑 '!A332</f>
        <v>20159</v>
      </c>
      <c r="B299" s="62">
        <f>'表格编辑 '!B332</f>
        <v>10045</v>
      </c>
      <c r="C299" s="62" t="str">
        <f>VLOOKUP(B299,映射!A:B,2,FALSE)</f>
        <v>血魔</v>
      </c>
      <c r="D299" s="62">
        <f>'表格编辑 '!E332</f>
        <v>54</v>
      </c>
      <c r="E299" s="62">
        <f>ROUNDUP((VLOOKUP(B299,Sheet1!U:AA,3,FALSE)-2)*(0.042*(D299-1)+0.2)+0.4,0)</f>
        <v>28</v>
      </c>
      <c r="F299" s="62">
        <f>ROUNDUP((VLOOKUP(B299,Sheet1!U:AA,4,FALSE)-2)*(0.042*(D299-1)+0.2)+0.4,0)</f>
        <v>71</v>
      </c>
      <c r="G299" s="62">
        <f>ROUNDUP((VLOOKUP(B299,Sheet1!U:AA,5,FALSE)-2)*(0.042*(D299-1)+0.2)+0.4,0)</f>
        <v>59</v>
      </c>
      <c r="H299" s="62">
        <f>ROUNDUP((VLOOKUP(B299,Sheet1!U:AA,6,FALSE)-2)*(0.042*(D299-1)+0.2)+0.4,0)</f>
        <v>57</v>
      </c>
      <c r="I299" s="62">
        <f>ROUNDUP((VLOOKUP(B299,Sheet1!U:AA,7,FALSE)-2)*(0.042*(D299-1)+0.2)+0.4,0)</f>
        <v>57</v>
      </c>
      <c r="J299" s="62">
        <f>E299*8+F299*2+G299*3+H299*3+I299*1+VLOOKUP(B299,Sheet1!AU:AZ,2,FALSE)</f>
        <v>791</v>
      </c>
      <c r="K299" s="62">
        <f>E299*1+F299*2+G299*2+H299*2+I299*10+VLOOKUP(B299,Sheet1!AU:AZ,3,FALSE)</f>
        <v>992</v>
      </c>
      <c r="L299" s="62">
        <f>E299*0.1+F299*2+G299*0.2+H299*0.26+I299*0.1+VLOOKUP(B299,Sheet1!AU:AZ,4,FALSE)</f>
        <v>197.12</v>
      </c>
      <c r="M299" s="62">
        <f>E299*0.1+F299*0.2+G299*2+H299*0.2+I299*0.1+VLOOKUP(B299,Sheet1!AU:AZ,5,FALSE)</f>
        <v>172.1</v>
      </c>
      <c r="N299" s="62">
        <f>E299*0.1+F299*0.2+G299*0.2+H299*2+I299*0.1+VLOOKUP(B299,Sheet1!AU:AZ,6,FALSE)</f>
        <v>168.5</v>
      </c>
      <c r="O299" s="62">
        <f t="shared" si="100"/>
        <v>36.2</v>
      </c>
      <c r="P299" s="62">
        <f t="shared" si="101"/>
        <v>15.1</v>
      </c>
      <c r="R299" s="9">
        <f t="shared" si="95"/>
        <v>54</v>
      </c>
      <c r="S299" s="9">
        <f t="shared" si="84"/>
        <v>380.04</v>
      </c>
      <c r="T299" s="9">
        <f t="shared" si="85"/>
        <v>58.8</v>
      </c>
      <c r="U299" s="66">
        <f t="shared" si="96"/>
        <v>483</v>
      </c>
      <c r="V299" s="9">
        <f t="shared" si="97"/>
        <v>579.6</v>
      </c>
      <c r="W299" s="67">
        <f t="shared" si="98"/>
        <v>313</v>
      </c>
      <c r="Y299" s="69">
        <f>VLOOKUP(D299,Sheet2!P:Q,2,FALSE)</f>
        <v>120</v>
      </c>
      <c r="AB299" s="4" t="str">
        <f>IF('表格编辑 '!D332="monster","普通","BOSS")</f>
        <v>普通</v>
      </c>
      <c r="AD299" s="50">
        <f>VLOOKUP(D299,映射!AK:AL,2,FALSE)</f>
        <v>4</v>
      </c>
      <c r="AE299" s="50" t="s">
        <v>21</v>
      </c>
      <c r="AF299" s="4">
        <f>VLOOKUP(AE299,映射!AN:AO,2,FALSE)</f>
        <v>1</v>
      </c>
      <c r="AG299" s="50">
        <v>1</v>
      </c>
      <c r="AH299" s="70">
        <v>0</v>
      </c>
      <c r="AI299" s="16">
        <f t="shared" si="86"/>
        <v>20159</v>
      </c>
      <c r="AJ299" s="16">
        <f t="shared" si="87"/>
        <v>10045</v>
      </c>
      <c r="AK299" s="16">
        <f t="shared" si="88"/>
        <v>54</v>
      </c>
      <c r="AL299" s="16" t="str">
        <f t="shared" si="89"/>
        <v>血魔</v>
      </c>
      <c r="AM299" s="16">
        <f t="shared" si="90"/>
        <v>1932</v>
      </c>
      <c r="AN299" s="16">
        <f t="shared" si="91"/>
        <v>791</v>
      </c>
      <c r="AO299" s="16">
        <f t="shared" si="99"/>
        <v>1141</v>
      </c>
      <c r="AP299" s="16">
        <f t="shared" si="92"/>
        <v>1932</v>
      </c>
      <c r="AQ299" s="16">
        <f t="shared" si="93"/>
        <v>992</v>
      </c>
      <c r="AR299" s="16">
        <f t="shared" si="94"/>
        <v>198</v>
      </c>
      <c r="AS299" s="16"/>
      <c r="AT299" s="16">
        <v>134</v>
      </c>
      <c r="AU299" s="16">
        <v>130.4</v>
      </c>
      <c r="AV299" s="16">
        <v>31.9</v>
      </c>
      <c r="AW299" s="16"/>
    </row>
    <row r="300" spans="1:49">
      <c r="A300" s="62">
        <f>'表格编辑 '!A333</f>
        <v>20160</v>
      </c>
      <c r="B300" s="62">
        <f>'表格编辑 '!B333</f>
        <v>10069</v>
      </c>
      <c r="C300" s="62" t="str">
        <f>VLOOKUP(B300,映射!A:B,2,FALSE)</f>
        <v>杀人螳螂</v>
      </c>
      <c r="D300" s="62">
        <f>'表格编辑 '!E333</f>
        <v>54</v>
      </c>
      <c r="E300" s="62">
        <f>ROUNDUP((VLOOKUP(B300,Sheet1!U:AA,3,FALSE)-2)*(0.042*(D300-1)+0.2)+0.4,0)</f>
        <v>40</v>
      </c>
      <c r="F300" s="62">
        <f>ROUNDUP((VLOOKUP(B300,Sheet1!U:AA,4,FALSE)-2)*(0.042*(D300-1)+0.2)+0.4,0)</f>
        <v>105</v>
      </c>
      <c r="G300" s="62">
        <f>ROUNDUP((VLOOKUP(B300,Sheet1!U:AA,5,FALSE)-2)*(0.042*(D300-1)+0.2)+0.4,0)</f>
        <v>81</v>
      </c>
      <c r="H300" s="62">
        <f>ROUNDUP((VLOOKUP(B300,Sheet1!U:AA,6,FALSE)-2)*(0.042*(D300-1)+0.2)+0.4,0)</f>
        <v>59</v>
      </c>
      <c r="I300" s="62">
        <f>ROUNDUP((VLOOKUP(B300,Sheet1!U:AA,7,FALSE)-2)*(0.042*(D300-1)+0.2)+0.4,0)</f>
        <v>62</v>
      </c>
      <c r="J300" s="62">
        <f>E300*8+F300*2+G300*3+H300*3+I300*1+VLOOKUP(B300,Sheet1!AU:AZ,2,FALSE)</f>
        <v>1059</v>
      </c>
      <c r="K300" s="62">
        <f>E300*1+F300*2+G300*2+H300*2+I300*10+VLOOKUP(B300,Sheet1!AU:AZ,3,FALSE)</f>
        <v>1203</v>
      </c>
      <c r="L300" s="62">
        <f>E300*0.1+F300*2+G300*0.2+H300*0.26+I300*0.1+VLOOKUP(B300,Sheet1!AU:AZ,4,FALSE)</f>
        <v>310.74</v>
      </c>
      <c r="M300" s="62">
        <f>E300*0.1+F300*0.2+G300*2+H300*0.2+I300*0.1+VLOOKUP(B300,Sheet1!AU:AZ,5,FALSE)</f>
        <v>250</v>
      </c>
      <c r="N300" s="62">
        <f>E300*0.1+F300*0.2+G300*0.2+H300*2+I300*0.1+VLOOKUP(B300,Sheet1!AU:AZ,6,FALSE)</f>
        <v>203.4</v>
      </c>
      <c r="O300" s="62">
        <f t="shared" si="100"/>
        <v>37.4</v>
      </c>
      <c r="P300" s="62">
        <f t="shared" si="101"/>
        <v>19</v>
      </c>
      <c r="R300" s="9">
        <f t="shared" si="95"/>
        <v>54</v>
      </c>
      <c r="S300" s="9">
        <f t="shared" si="84"/>
        <v>380.04</v>
      </c>
      <c r="T300" s="9">
        <f t="shared" si="85"/>
        <v>58.8</v>
      </c>
      <c r="U300" s="66">
        <f t="shared" si="96"/>
        <v>383</v>
      </c>
      <c r="V300" s="9">
        <f t="shared" si="97"/>
        <v>459.6</v>
      </c>
      <c r="W300" s="67">
        <f t="shared" si="98"/>
        <v>595</v>
      </c>
      <c r="Y300" s="69">
        <f>VLOOKUP(D300,Sheet2!P:Q,2,FALSE)</f>
        <v>120</v>
      </c>
      <c r="AB300" s="4" t="str">
        <f>IF('表格编辑 '!D333="monster","普通","BOSS")</f>
        <v>普通</v>
      </c>
      <c r="AD300" s="50">
        <f>VLOOKUP(D300,映射!AK:AL,2,FALSE)</f>
        <v>4</v>
      </c>
      <c r="AE300" s="50" t="s">
        <v>21</v>
      </c>
      <c r="AF300" s="4">
        <f>VLOOKUP(AE300,映射!AN:AO,2,FALSE)</f>
        <v>1</v>
      </c>
      <c r="AG300" s="50">
        <v>1</v>
      </c>
      <c r="AH300" s="70">
        <v>0</v>
      </c>
      <c r="AI300" s="16">
        <f t="shared" si="86"/>
        <v>20160</v>
      </c>
      <c r="AJ300" s="16">
        <f t="shared" si="87"/>
        <v>10069</v>
      </c>
      <c r="AK300" s="16">
        <f t="shared" si="88"/>
        <v>54</v>
      </c>
      <c r="AL300" s="16" t="str">
        <f t="shared" si="89"/>
        <v>杀人螳螂</v>
      </c>
      <c r="AM300" s="16">
        <f t="shared" si="90"/>
        <v>1532</v>
      </c>
      <c r="AN300" s="16">
        <f t="shared" si="91"/>
        <v>1059</v>
      </c>
      <c r="AO300" s="16">
        <f t="shared" si="99"/>
        <v>473</v>
      </c>
      <c r="AP300" s="16">
        <f t="shared" si="92"/>
        <v>1532</v>
      </c>
      <c r="AQ300" s="16">
        <f t="shared" si="93"/>
        <v>1203</v>
      </c>
      <c r="AR300" s="16">
        <f t="shared" si="94"/>
        <v>311</v>
      </c>
      <c r="AS300" s="16"/>
      <c r="AT300" s="16">
        <v>112.5</v>
      </c>
      <c r="AU300" s="16">
        <v>135.9</v>
      </c>
      <c r="AV300" s="16">
        <v>13.1</v>
      </c>
      <c r="AW300" s="16"/>
    </row>
    <row r="301" spans="1:49">
      <c r="A301" s="62">
        <f>'表格编辑 '!A334</f>
        <v>20161</v>
      </c>
      <c r="B301" s="62">
        <f>'表格编辑 '!B334</f>
        <v>10074</v>
      </c>
      <c r="C301" s="62" t="str">
        <f>VLOOKUP(B301,映射!A:B,2,FALSE)</f>
        <v>水蜘蛛</v>
      </c>
      <c r="D301" s="62">
        <f>'表格编辑 '!E334</f>
        <v>54</v>
      </c>
      <c r="E301" s="62">
        <f>ROUNDUP((VLOOKUP(B301,Sheet1!U:AA,3,FALSE)-2)*(0.042*(D301-1)+0.2)+0.4,0)</f>
        <v>54</v>
      </c>
      <c r="F301" s="62">
        <f>ROUNDUP((VLOOKUP(B301,Sheet1!U:AA,4,FALSE)-2)*(0.042*(D301-1)+0.2)+0.4,0)</f>
        <v>35</v>
      </c>
      <c r="G301" s="62">
        <f>ROUNDUP((VLOOKUP(B301,Sheet1!U:AA,5,FALSE)-2)*(0.042*(D301-1)+0.2)+0.4,0)</f>
        <v>54</v>
      </c>
      <c r="H301" s="62">
        <f>ROUNDUP((VLOOKUP(B301,Sheet1!U:AA,6,FALSE)-2)*(0.042*(D301-1)+0.2)+0.4,0)</f>
        <v>45</v>
      </c>
      <c r="I301" s="62">
        <f>ROUNDUP((VLOOKUP(B301,Sheet1!U:AA,7,FALSE)-2)*(0.042*(D301-1)+0.2)+0.4,0)</f>
        <v>64</v>
      </c>
      <c r="J301" s="62">
        <f>E301*8+F301*2+G301*3+H301*3+I301*1+VLOOKUP(B301,Sheet1!AU:AZ,2,FALSE)</f>
        <v>912</v>
      </c>
      <c r="K301" s="62">
        <f>E301*1+F301*2+G301*2+H301*2+I301*10+VLOOKUP(B301,Sheet1!AU:AZ,3,FALSE)</f>
        <v>1006</v>
      </c>
      <c r="L301" s="62">
        <f>E301*0.1+F301*2+G301*0.2+H301*0.26+I301*0.1+VLOOKUP(B301,Sheet1!AU:AZ,4,FALSE)</f>
        <v>120.3</v>
      </c>
      <c r="M301" s="62">
        <f>E301*0.1+F301*0.2+G301*2+H301*0.2+I301*0.1+VLOOKUP(B301,Sheet1!AU:AZ,5,FALSE)</f>
        <v>160.8</v>
      </c>
      <c r="N301" s="62">
        <f>E301*0.1+F301*0.2+G301*0.2+H301*2+I301*0.1+VLOOKUP(B301,Sheet1!AU:AZ,6,FALSE)</f>
        <v>151.6</v>
      </c>
      <c r="O301" s="62">
        <f t="shared" si="100"/>
        <v>37.8</v>
      </c>
      <c r="P301" s="62">
        <f t="shared" si="101"/>
        <v>36.9</v>
      </c>
      <c r="R301" s="9">
        <f t="shared" si="95"/>
        <v>54</v>
      </c>
      <c r="S301" s="9">
        <f t="shared" si="84"/>
        <v>380.04</v>
      </c>
      <c r="T301" s="9">
        <f t="shared" si="85"/>
        <v>58.8</v>
      </c>
      <c r="U301" s="66">
        <f t="shared" si="96"/>
        <v>502</v>
      </c>
      <c r="V301" s="9">
        <f t="shared" si="97"/>
        <v>602.4</v>
      </c>
      <c r="W301" s="67">
        <f t="shared" si="98"/>
        <v>147</v>
      </c>
      <c r="Y301" s="69">
        <f>VLOOKUP(D301,Sheet2!P:Q,2,FALSE)</f>
        <v>120</v>
      </c>
      <c r="AB301" s="4" t="str">
        <f>IF('表格编辑 '!D334="monster","普通","BOSS")</f>
        <v>普通</v>
      </c>
      <c r="AD301" s="50">
        <f>VLOOKUP(D301,映射!AK:AL,2,FALSE)</f>
        <v>4</v>
      </c>
      <c r="AE301" s="50" t="s">
        <v>21</v>
      </c>
      <c r="AF301" s="4">
        <f>VLOOKUP(AE301,映射!AN:AO,2,FALSE)</f>
        <v>1</v>
      </c>
      <c r="AG301" s="50">
        <v>1</v>
      </c>
      <c r="AH301" s="70">
        <v>0</v>
      </c>
      <c r="AI301" s="16">
        <f t="shared" si="86"/>
        <v>20161</v>
      </c>
      <c r="AJ301" s="16">
        <f t="shared" si="87"/>
        <v>10074</v>
      </c>
      <c r="AK301" s="16">
        <f t="shared" si="88"/>
        <v>54</v>
      </c>
      <c r="AL301" s="16" t="str">
        <f t="shared" si="89"/>
        <v>水蜘蛛</v>
      </c>
      <c r="AM301" s="16">
        <f t="shared" si="90"/>
        <v>2008</v>
      </c>
      <c r="AN301" s="16">
        <f t="shared" si="91"/>
        <v>912</v>
      </c>
      <c r="AO301" s="16">
        <f t="shared" si="99"/>
        <v>1096</v>
      </c>
      <c r="AP301" s="16">
        <f t="shared" si="92"/>
        <v>2008</v>
      </c>
      <c r="AQ301" s="16">
        <f t="shared" si="93"/>
        <v>1006</v>
      </c>
      <c r="AR301" s="16">
        <f t="shared" si="94"/>
        <v>121</v>
      </c>
      <c r="AS301" s="16"/>
      <c r="AT301" s="16">
        <v>76.4</v>
      </c>
      <c r="AU301" s="16">
        <v>99.8</v>
      </c>
      <c r="AV301" s="16">
        <v>28.6</v>
      </c>
      <c r="AW301" s="16"/>
    </row>
    <row r="302" spans="1:49">
      <c r="A302" s="62">
        <f>'表格编辑 '!A335</f>
        <v>20162</v>
      </c>
      <c r="B302" s="62">
        <f>'表格编辑 '!B335</f>
        <v>10083</v>
      </c>
      <c r="C302" s="62" t="str">
        <f>VLOOKUP(B302,映射!A:B,2,FALSE)</f>
        <v>妖草</v>
      </c>
      <c r="D302" s="62">
        <f>'表格编辑 '!E335</f>
        <v>54</v>
      </c>
      <c r="E302" s="62">
        <f>ROUNDUP((VLOOKUP(B302,Sheet1!U:AA,3,FALSE)-2)*(0.042*(D302-1)+0.2)+0.4,0)</f>
        <v>59</v>
      </c>
      <c r="F302" s="62">
        <f>ROUNDUP((VLOOKUP(B302,Sheet1!U:AA,4,FALSE)-2)*(0.042*(D302-1)+0.2)+0.4,0)</f>
        <v>23</v>
      </c>
      <c r="G302" s="62">
        <f>ROUNDUP((VLOOKUP(B302,Sheet1!U:AA,5,FALSE)-2)*(0.042*(D302-1)+0.2)+0.4,0)</f>
        <v>35</v>
      </c>
      <c r="H302" s="62">
        <f>ROUNDUP((VLOOKUP(B302,Sheet1!U:AA,6,FALSE)-2)*(0.042*(D302-1)+0.2)+0.4,0)</f>
        <v>47</v>
      </c>
      <c r="I302" s="62">
        <f>ROUNDUP((VLOOKUP(B302,Sheet1!U:AA,7,FALSE)-2)*(0.042*(D302-1)+0.2)+0.4,0)</f>
        <v>83</v>
      </c>
      <c r="J302" s="62">
        <f>E302*8+F302*2+G302*3+H302*3+I302*1+VLOOKUP(B302,Sheet1!AU:AZ,2,FALSE)</f>
        <v>902</v>
      </c>
      <c r="K302" s="62">
        <f>E302*1+F302*2+G302*2+H302*2+I302*10+VLOOKUP(B302,Sheet1!AU:AZ,3,FALSE)</f>
        <v>1156</v>
      </c>
      <c r="L302" s="62">
        <f>E302*0.1+F302*2+G302*0.2+H302*0.26+I302*0.1+VLOOKUP(B302,Sheet1!AU:AZ,4,FALSE)</f>
        <v>91.42</v>
      </c>
      <c r="M302" s="62">
        <f>E302*0.1+F302*0.2+G302*2+H302*0.2+I302*0.1+VLOOKUP(B302,Sheet1!AU:AZ,5,FALSE)</f>
        <v>115.2</v>
      </c>
      <c r="N302" s="62">
        <f>E302*0.1+F302*0.2+G302*0.2+H302*2+I302*0.1+VLOOKUP(B302,Sheet1!AU:AZ,6,FALSE)</f>
        <v>153.8</v>
      </c>
      <c r="O302" s="62">
        <f t="shared" si="100"/>
        <v>48.7</v>
      </c>
      <c r="P302" s="62">
        <f t="shared" si="101"/>
        <v>42.5</v>
      </c>
      <c r="R302" s="9">
        <f t="shared" si="95"/>
        <v>54</v>
      </c>
      <c r="S302" s="9">
        <f t="shared" si="84"/>
        <v>380.04</v>
      </c>
      <c r="T302" s="9">
        <f t="shared" si="85"/>
        <v>58.8</v>
      </c>
      <c r="U302" s="66">
        <f t="shared" si="96"/>
        <v>597</v>
      </c>
      <c r="V302" s="9">
        <f t="shared" si="97"/>
        <v>716.4</v>
      </c>
      <c r="W302" s="67">
        <f t="shared" si="98"/>
        <v>94</v>
      </c>
      <c r="Y302" s="69">
        <f>VLOOKUP(D302,Sheet2!P:Q,2,FALSE)</f>
        <v>120</v>
      </c>
      <c r="AB302" s="4" t="str">
        <f>IF('表格编辑 '!D335="monster","普通","BOSS")</f>
        <v>普通</v>
      </c>
      <c r="AD302" s="50">
        <f>VLOOKUP(D302,映射!AK:AL,2,FALSE)</f>
        <v>4</v>
      </c>
      <c r="AE302" s="50" t="s">
        <v>21</v>
      </c>
      <c r="AF302" s="4">
        <f>VLOOKUP(AE302,映射!AN:AO,2,FALSE)</f>
        <v>1</v>
      </c>
      <c r="AG302" s="50">
        <v>1</v>
      </c>
      <c r="AH302" s="70">
        <v>0</v>
      </c>
      <c r="AI302" s="16">
        <f t="shared" si="86"/>
        <v>20162</v>
      </c>
      <c r="AJ302" s="16">
        <f t="shared" si="87"/>
        <v>10083</v>
      </c>
      <c r="AK302" s="16">
        <f t="shared" si="88"/>
        <v>54</v>
      </c>
      <c r="AL302" s="16" t="str">
        <f t="shared" si="89"/>
        <v>妖草</v>
      </c>
      <c r="AM302" s="16">
        <f t="shared" si="90"/>
        <v>2388</v>
      </c>
      <c r="AN302" s="16">
        <f t="shared" si="91"/>
        <v>902</v>
      </c>
      <c r="AO302" s="16">
        <f t="shared" si="99"/>
        <v>1486</v>
      </c>
      <c r="AP302" s="16">
        <f t="shared" si="92"/>
        <v>2388</v>
      </c>
      <c r="AQ302" s="16">
        <f t="shared" si="93"/>
        <v>1156</v>
      </c>
      <c r="AR302" s="16">
        <f t="shared" si="94"/>
        <v>92</v>
      </c>
      <c r="AS302" s="16"/>
      <c r="AT302" s="16">
        <v>84.7</v>
      </c>
      <c r="AU302" s="16">
        <v>84.7</v>
      </c>
      <c r="AV302" s="16">
        <v>43.9</v>
      </c>
      <c r="AW302" s="16"/>
    </row>
    <row r="303" spans="1:49">
      <c r="A303" s="62">
        <f>'表格编辑 '!A336</f>
        <v>20163</v>
      </c>
      <c r="B303" s="62">
        <f>'表格编辑 '!B336</f>
        <v>10094</v>
      </c>
      <c r="C303" s="62" t="str">
        <f>VLOOKUP(B303,映射!A:B,2,FALSE)</f>
        <v>印第安仙人掌</v>
      </c>
      <c r="D303" s="62">
        <f>'表格编辑 '!E336</f>
        <v>54</v>
      </c>
      <c r="E303" s="62">
        <f>ROUNDUP((VLOOKUP(B303,Sheet1!U:AA,3,FALSE)-2)*(0.042*(D303-1)+0.2)+0.4,0)</f>
        <v>59</v>
      </c>
      <c r="F303" s="62">
        <f>ROUNDUP((VLOOKUP(B303,Sheet1!U:AA,4,FALSE)-2)*(0.042*(D303-1)+0.2)+0.4,0)</f>
        <v>83</v>
      </c>
      <c r="G303" s="62">
        <f>ROUNDUP((VLOOKUP(B303,Sheet1!U:AA,5,FALSE)-2)*(0.042*(D303-1)+0.2)+0.4,0)</f>
        <v>54</v>
      </c>
      <c r="H303" s="62">
        <f>ROUNDUP((VLOOKUP(B303,Sheet1!U:AA,6,FALSE)-2)*(0.042*(D303-1)+0.2)+0.4,0)</f>
        <v>18</v>
      </c>
      <c r="I303" s="62">
        <f>ROUNDUP((VLOOKUP(B303,Sheet1!U:AA,7,FALSE)-2)*(0.042*(D303-1)+0.2)+0.4,0)</f>
        <v>32</v>
      </c>
      <c r="J303" s="62">
        <f>E303*8+F303*2+G303*3+H303*3+I303*1+VLOOKUP(B303,Sheet1!AU:AZ,2,FALSE)</f>
        <v>941</v>
      </c>
      <c r="K303" s="62">
        <f>E303*1+F303*2+G303*2+H303*2+I303*10+VLOOKUP(B303,Sheet1!AU:AZ,3,FALSE)</f>
        <v>713</v>
      </c>
      <c r="L303" s="62">
        <f>E303*0.1+F303*2+G303*0.2+H303*0.26+I303*0.1+VLOOKUP(B303,Sheet1!AU:AZ,4,FALSE)</f>
        <v>228.58</v>
      </c>
      <c r="M303" s="62">
        <f>E303*0.1+F303*0.2+G303*2+H303*0.2+I303*0.1+VLOOKUP(B303,Sheet1!AU:AZ,5,FALSE)</f>
        <v>162.3</v>
      </c>
      <c r="N303" s="62">
        <f>E303*0.1+F303*0.2+G303*0.2+H303*2+I303*0.1+VLOOKUP(B303,Sheet1!AU:AZ,6,FALSE)</f>
        <v>86.5</v>
      </c>
      <c r="O303" s="62">
        <f t="shared" si="100"/>
        <v>8.6</v>
      </c>
      <c r="P303" s="62">
        <f t="shared" si="101"/>
        <v>33.9</v>
      </c>
      <c r="R303" s="9">
        <f t="shared" si="95"/>
        <v>54</v>
      </c>
      <c r="S303" s="9">
        <f t="shared" si="84"/>
        <v>380.04</v>
      </c>
      <c r="T303" s="9">
        <f t="shared" si="85"/>
        <v>58.8</v>
      </c>
      <c r="U303" s="66">
        <f t="shared" si="96"/>
        <v>500</v>
      </c>
      <c r="V303" s="9">
        <f t="shared" si="97"/>
        <v>600</v>
      </c>
      <c r="W303" s="67">
        <f t="shared" si="98"/>
        <v>388</v>
      </c>
      <c r="Y303" s="69">
        <f>VLOOKUP(D303,Sheet2!P:Q,2,FALSE)</f>
        <v>120</v>
      </c>
      <c r="AB303" s="4" t="str">
        <f>IF('表格编辑 '!D336="monster","普通","BOSS")</f>
        <v>普通</v>
      </c>
      <c r="AD303" s="50">
        <f>VLOOKUP(D303,映射!AK:AL,2,FALSE)</f>
        <v>4</v>
      </c>
      <c r="AE303" s="50" t="s">
        <v>21</v>
      </c>
      <c r="AF303" s="4">
        <f>VLOOKUP(AE303,映射!AN:AO,2,FALSE)</f>
        <v>1</v>
      </c>
      <c r="AG303" s="50">
        <v>1</v>
      </c>
      <c r="AH303" s="70">
        <v>0</v>
      </c>
      <c r="AI303" s="16">
        <f t="shared" si="86"/>
        <v>20163</v>
      </c>
      <c r="AJ303" s="16">
        <f t="shared" si="87"/>
        <v>10094</v>
      </c>
      <c r="AK303" s="16">
        <f t="shared" si="88"/>
        <v>54</v>
      </c>
      <c r="AL303" s="16" t="str">
        <f t="shared" si="89"/>
        <v>印第安仙人掌</v>
      </c>
      <c r="AM303" s="16">
        <f t="shared" si="90"/>
        <v>2000</v>
      </c>
      <c r="AN303" s="16">
        <f t="shared" si="91"/>
        <v>941</v>
      </c>
      <c r="AO303" s="16">
        <f t="shared" si="99"/>
        <v>1059</v>
      </c>
      <c r="AP303" s="16">
        <f t="shared" si="92"/>
        <v>2000</v>
      </c>
      <c r="AQ303" s="16">
        <f t="shared" si="93"/>
        <v>713</v>
      </c>
      <c r="AR303" s="16">
        <f t="shared" si="94"/>
        <v>229</v>
      </c>
      <c r="AS303" s="16"/>
      <c r="AT303" s="16">
        <v>121.9</v>
      </c>
      <c r="AU303" s="16">
        <v>64.3</v>
      </c>
      <c r="AV303" s="16">
        <v>8.30000000000001</v>
      </c>
      <c r="AW303" s="16"/>
    </row>
    <row r="304" spans="1:49">
      <c r="A304" s="62">
        <f>'表格编辑 '!A337</f>
        <v>20164</v>
      </c>
      <c r="B304" s="62">
        <f>'表格编辑 '!B337</f>
        <v>10084</v>
      </c>
      <c r="C304" s="62" t="str">
        <f>VLOOKUP(B304,映射!A:B,2,FALSE)</f>
        <v>曼陀罗草</v>
      </c>
      <c r="D304" s="62">
        <f>'表格编辑 '!E337</f>
        <v>54</v>
      </c>
      <c r="E304" s="62">
        <f>ROUNDUP((VLOOKUP(B304,Sheet1!U:AA,3,FALSE)-2)*(0.042*(D304-1)+0.2)+0.4,0)</f>
        <v>57</v>
      </c>
      <c r="F304" s="62">
        <f>ROUNDUP((VLOOKUP(B304,Sheet1!U:AA,4,FALSE)-2)*(0.042*(D304-1)+0.2)+0.4,0)</f>
        <v>28</v>
      </c>
      <c r="G304" s="62">
        <f>ROUNDUP((VLOOKUP(B304,Sheet1!U:AA,5,FALSE)-2)*(0.042*(D304-1)+0.2)+0.4,0)</f>
        <v>30</v>
      </c>
      <c r="H304" s="62">
        <f>ROUNDUP((VLOOKUP(B304,Sheet1!U:AA,6,FALSE)-2)*(0.042*(D304-1)+0.2)+0.4,0)</f>
        <v>47</v>
      </c>
      <c r="I304" s="62">
        <f>ROUNDUP((VLOOKUP(B304,Sheet1!U:AA,7,FALSE)-2)*(0.042*(D304-1)+0.2)+0.4,0)</f>
        <v>88</v>
      </c>
      <c r="J304" s="62">
        <f>E304*8+F304*2+G304*3+H304*3+I304*1+VLOOKUP(B304,Sheet1!AU:AZ,2,FALSE)</f>
        <v>885</v>
      </c>
      <c r="K304" s="62">
        <f>E304*1+F304*2+G304*2+H304*2+I304*10+VLOOKUP(B304,Sheet1!AU:AZ,3,FALSE)</f>
        <v>1206</v>
      </c>
      <c r="L304" s="62">
        <f>E304*0.1+F304*2+G304*0.2+H304*0.26+I304*0.1+VLOOKUP(B304,Sheet1!AU:AZ,4,FALSE)</f>
        <v>102.72</v>
      </c>
      <c r="M304" s="62">
        <f>E304*0.1+F304*0.2+G304*2+H304*0.2+I304*0.1+VLOOKUP(B304,Sheet1!AU:AZ,5,FALSE)</f>
        <v>104.5</v>
      </c>
      <c r="N304" s="62">
        <f>E304*0.1+F304*0.2+G304*0.2+H304*2+I304*0.1+VLOOKUP(B304,Sheet1!AU:AZ,6,FALSE)</f>
        <v>154.1</v>
      </c>
      <c r="O304" s="62">
        <f t="shared" si="100"/>
        <v>51.8</v>
      </c>
      <c r="P304" s="62">
        <f t="shared" si="101"/>
        <v>40.4</v>
      </c>
      <c r="R304" s="9">
        <f t="shared" si="95"/>
        <v>54</v>
      </c>
      <c r="S304" s="9">
        <f t="shared" si="84"/>
        <v>380.04</v>
      </c>
      <c r="T304" s="9">
        <f t="shared" si="85"/>
        <v>58.8</v>
      </c>
      <c r="U304" s="66">
        <f t="shared" si="96"/>
        <v>625</v>
      </c>
      <c r="V304" s="9">
        <f t="shared" si="97"/>
        <v>750</v>
      </c>
      <c r="W304" s="67">
        <f t="shared" si="98"/>
        <v>114</v>
      </c>
      <c r="Y304" s="69">
        <f>VLOOKUP(D304,Sheet2!P:Q,2,FALSE)</f>
        <v>120</v>
      </c>
      <c r="AB304" s="4" t="str">
        <f>IF('表格编辑 '!D337="monster","普通","BOSS")</f>
        <v>普通</v>
      </c>
      <c r="AD304" s="50">
        <f>VLOOKUP(D304,映射!AK:AL,2,FALSE)</f>
        <v>4</v>
      </c>
      <c r="AE304" s="50" t="s">
        <v>21</v>
      </c>
      <c r="AF304" s="4">
        <f>VLOOKUP(AE304,映射!AN:AO,2,FALSE)</f>
        <v>1</v>
      </c>
      <c r="AG304" s="50">
        <v>1</v>
      </c>
      <c r="AH304" s="70">
        <v>0</v>
      </c>
      <c r="AI304" s="16">
        <f t="shared" si="86"/>
        <v>20164</v>
      </c>
      <c r="AJ304" s="16">
        <f t="shared" si="87"/>
        <v>10084</v>
      </c>
      <c r="AK304" s="16">
        <f t="shared" si="88"/>
        <v>54</v>
      </c>
      <c r="AL304" s="16" t="str">
        <f t="shared" si="89"/>
        <v>曼陀罗草</v>
      </c>
      <c r="AM304" s="16">
        <f t="shared" si="90"/>
        <v>2500</v>
      </c>
      <c r="AN304" s="16">
        <f t="shared" si="91"/>
        <v>885</v>
      </c>
      <c r="AO304" s="16">
        <f t="shared" si="99"/>
        <v>1615</v>
      </c>
      <c r="AP304" s="16">
        <f t="shared" si="92"/>
        <v>2500</v>
      </c>
      <c r="AQ304" s="16">
        <f t="shared" si="93"/>
        <v>1206</v>
      </c>
      <c r="AR304" s="16">
        <f t="shared" si="94"/>
        <v>103</v>
      </c>
      <c r="AS304" s="16"/>
      <c r="AT304" s="16">
        <v>75.4</v>
      </c>
      <c r="AU304" s="16">
        <v>80.8</v>
      </c>
      <c r="AV304" s="16">
        <v>47.3</v>
      </c>
      <c r="AW304" s="16"/>
    </row>
    <row r="305" spans="1:49">
      <c r="A305" s="62">
        <f>'表格编辑 '!A338</f>
        <v>20165</v>
      </c>
      <c r="B305" s="62">
        <f>'表格编辑 '!B338</f>
        <v>10153</v>
      </c>
      <c r="C305" s="62" t="str">
        <f>VLOOKUP(B305,映射!A:B,2,FALSE)</f>
        <v>山贼</v>
      </c>
      <c r="D305" s="62">
        <f>'表格编辑 '!E338</f>
        <v>54</v>
      </c>
      <c r="E305" s="62">
        <f>ROUNDUP((VLOOKUP(B305,Sheet1!U:AA,3,FALSE)-2)*(0.042*(D305-1)+0.2)+0.4,0)</f>
        <v>64</v>
      </c>
      <c r="F305" s="62">
        <f>ROUNDUP((VLOOKUP(B305,Sheet1!U:AA,4,FALSE)-2)*(0.042*(D305-1)+0.2)+0.4,0)</f>
        <v>62</v>
      </c>
      <c r="G305" s="62">
        <f>ROUNDUP((VLOOKUP(B305,Sheet1!U:AA,5,FALSE)-2)*(0.042*(D305-1)+0.2)+0.4,0)</f>
        <v>54</v>
      </c>
      <c r="H305" s="62">
        <f>ROUNDUP((VLOOKUP(B305,Sheet1!U:AA,6,FALSE)-2)*(0.042*(D305-1)+0.2)+0.4,0)</f>
        <v>59</v>
      </c>
      <c r="I305" s="62">
        <f>ROUNDUP((VLOOKUP(B305,Sheet1!U:AA,7,FALSE)-2)*(0.042*(D305-1)+0.2)+0.4,0)</f>
        <v>20</v>
      </c>
      <c r="J305" s="62">
        <f>E305*8+F305*2+G305*3+H305*3+I305*1+VLOOKUP(B305,Sheet1!AU:AZ,2,FALSE)</f>
        <v>1053</v>
      </c>
      <c r="K305" s="62">
        <f>E305*1+F305*2+G305*2+H305*2+I305*10+VLOOKUP(B305,Sheet1!AU:AZ,3,FALSE)</f>
        <v>630</v>
      </c>
      <c r="L305" s="62">
        <f>E305*0.1+F305*2+G305*0.2+H305*0.26+I305*0.1+VLOOKUP(B305,Sheet1!AU:AZ,4,FALSE)</f>
        <v>186.54</v>
      </c>
      <c r="M305" s="62">
        <f>E305*0.1+F305*0.2+G305*2+H305*0.2+I305*0.1+VLOOKUP(B305,Sheet1!AU:AZ,5,FALSE)</f>
        <v>165.6</v>
      </c>
      <c r="N305" s="62">
        <f>E305*0.1+F305*0.2+G305*0.2+H305*2+I305*0.1+VLOOKUP(B305,Sheet1!AU:AZ,6,FALSE)</f>
        <v>190.6</v>
      </c>
      <c r="O305" s="62">
        <f t="shared" si="100"/>
        <v>-4.5</v>
      </c>
      <c r="P305" s="62">
        <f t="shared" si="101"/>
        <v>49.4</v>
      </c>
      <c r="R305" s="9">
        <f t="shared" si="95"/>
        <v>54</v>
      </c>
      <c r="S305" s="9">
        <f t="shared" si="84"/>
        <v>380.04</v>
      </c>
      <c r="T305" s="9">
        <f t="shared" si="85"/>
        <v>58.8</v>
      </c>
      <c r="U305" s="66">
        <f t="shared" si="96"/>
        <v>494</v>
      </c>
      <c r="V305" s="9">
        <f t="shared" si="97"/>
        <v>592.8</v>
      </c>
      <c r="W305" s="67">
        <f t="shared" si="98"/>
        <v>288</v>
      </c>
      <c r="Y305" s="69">
        <f>VLOOKUP(D305,Sheet2!P:Q,2,FALSE)</f>
        <v>120</v>
      </c>
      <c r="AB305" s="4" t="str">
        <f>IF('表格编辑 '!D338="monster","普通","BOSS")</f>
        <v>普通</v>
      </c>
      <c r="AD305" s="50">
        <f>VLOOKUP(D305,映射!AK:AL,2,FALSE)</f>
        <v>4</v>
      </c>
      <c r="AE305" s="50" t="s">
        <v>21</v>
      </c>
      <c r="AF305" s="4">
        <f>VLOOKUP(AE305,映射!AN:AO,2,FALSE)</f>
        <v>1</v>
      </c>
      <c r="AG305" s="50">
        <v>1</v>
      </c>
      <c r="AH305" s="70">
        <v>0</v>
      </c>
      <c r="AI305" s="16">
        <f t="shared" si="86"/>
        <v>20165</v>
      </c>
      <c r="AJ305" s="16">
        <f t="shared" si="87"/>
        <v>10153</v>
      </c>
      <c r="AK305" s="16">
        <f t="shared" si="88"/>
        <v>54</v>
      </c>
      <c r="AL305" s="16" t="str">
        <f t="shared" si="89"/>
        <v>山贼</v>
      </c>
      <c r="AM305" s="16">
        <f t="shared" si="90"/>
        <v>1976</v>
      </c>
      <c r="AN305" s="16">
        <f t="shared" si="91"/>
        <v>1053</v>
      </c>
      <c r="AO305" s="16">
        <f t="shared" si="99"/>
        <v>923</v>
      </c>
      <c r="AP305" s="16">
        <f t="shared" si="92"/>
        <v>1976</v>
      </c>
      <c r="AQ305" s="16">
        <f t="shared" si="93"/>
        <v>630</v>
      </c>
      <c r="AR305" s="16">
        <f t="shared" si="94"/>
        <v>187</v>
      </c>
      <c r="AS305" s="16"/>
      <c r="AT305" s="16">
        <v>124.6</v>
      </c>
      <c r="AU305" s="16">
        <v>131.8</v>
      </c>
      <c r="AV305" s="16">
        <v>-3.4</v>
      </c>
      <c r="AW305" s="16"/>
    </row>
    <row r="306" spans="1:49">
      <c r="A306" s="62">
        <f>'表格编辑 '!A339</f>
        <v>20166</v>
      </c>
      <c r="B306" s="62">
        <f>'表格编辑 '!B339</f>
        <v>10059</v>
      </c>
      <c r="C306" s="62" t="str">
        <f>VLOOKUP(B306,映射!A:B,2,FALSE)</f>
        <v>蓝蝎</v>
      </c>
      <c r="D306" s="62">
        <f>'表格编辑 '!E339</f>
        <v>54</v>
      </c>
      <c r="E306" s="62">
        <f>ROUNDUP((VLOOKUP(B306,Sheet1!U:AA,3,FALSE)-2)*(0.042*(D306-1)+0.2)+0.4,0)</f>
        <v>45</v>
      </c>
      <c r="F306" s="62">
        <f>ROUNDUP((VLOOKUP(B306,Sheet1!U:AA,4,FALSE)-2)*(0.042*(D306-1)+0.2)+0.4,0)</f>
        <v>62</v>
      </c>
      <c r="G306" s="62">
        <f>ROUNDUP((VLOOKUP(B306,Sheet1!U:AA,5,FALSE)-2)*(0.042*(D306-1)+0.2)+0.4,0)</f>
        <v>110</v>
      </c>
      <c r="H306" s="62">
        <f>ROUNDUP((VLOOKUP(B306,Sheet1!U:AA,6,FALSE)-2)*(0.042*(D306-1)+0.2)+0.4,0)</f>
        <v>28</v>
      </c>
      <c r="I306" s="62">
        <f>ROUNDUP((VLOOKUP(B306,Sheet1!U:AA,7,FALSE)-2)*(0.042*(D306-1)+0.2)+0.4,0)</f>
        <v>32</v>
      </c>
      <c r="J306" s="62">
        <f>E306*8+F306*2+G306*3+H306*3+I306*1+VLOOKUP(B306,Sheet1!AU:AZ,2,FALSE)</f>
        <v>973</v>
      </c>
      <c r="K306" s="62">
        <f>E306*1+F306*2+G306*2+H306*2+I306*10+VLOOKUP(B306,Sheet1!AU:AZ,3,FALSE)</f>
        <v>789</v>
      </c>
      <c r="L306" s="62">
        <f>E306*0.1+F306*2+G306*0.2+H306*0.26+I306*0.1+VLOOKUP(B306,Sheet1!AU:AZ,4,FALSE)</f>
        <v>190.98</v>
      </c>
      <c r="M306" s="62">
        <f>E306*0.1+F306*0.2+G306*2+H306*0.2+I306*0.1+VLOOKUP(B306,Sheet1!AU:AZ,5,FALSE)</f>
        <v>297.7</v>
      </c>
      <c r="N306" s="62">
        <f>E306*0.1+F306*0.2+G306*0.2+H306*2+I306*0.1+VLOOKUP(B306,Sheet1!AU:AZ,6,FALSE)</f>
        <v>119.1</v>
      </c>
      <c r="O306" s="62">
        <f t="shared" si="100"/>
        <v>25.1</v>
      </c>
      <c r="P306" s="62">
        <f t="shared" si="101"/>
        <v>21.2</v>
      </c>
      <c r="R306" s="9">
        <f t="shared" si="95"/>
        <v>54</v>
      </c>
      <c r="S306" s="9">
        <f t="shared" si="84"/>
        <v>380.04</v>
      </c>
      <c r="T306" s="9">
        <f t="shared" si="85"/>
        <v>58.8</v>
      </c>
      <c r="U306" s="66">
        <f t="shared" si="96"/>
        <v>340</v>
      </c>
      <c r="V306" s="9">
        <f t="shared" si="97"/>
        <v>408</v>
      </c>
      <c r="W306" s="67">
        <f t="shared" si="98"/>
        <v>298</v>
      </c>
      <c r="Y306" s="69">
        <f>VLOOKUP(D306,Sheet2!P:Q,2,FALSE)</f>
        <v>120</v>
      </c>
      <c r="AB306" s="4" t="str">
        <f>IF('表格编辑 '!D339="monster","普通","BOSS")</f>
        <v>普通</v>
      </c>
      <c r="AD306" s="50">
        <f>VLOOKUP(D306,映射!AK:AL,2,FALSE)</f>
        <v>4</v>
      </c>
      <c r="AE306" s="50" t="s">
        <v>21</v>
      </c>
      <c r="AF306" s="4">
        <f>VLOOKUP(AE306,映射!AN:AO,2,FALSE)</f>
        <v>1</v>
      </c>
      <c r="AG306" s="50">
        <v>1</v>
      </c>
      <c r="AH306" s="70">
        <v>0</v>
      </c>
      <c r="AI306" s="16">
        <f t="shared" si="86"/>
        <v>20166</v>
      </c>
      <c r="AJ306" s="16">
        <f t="shared" si="87"/>
        <v>10059</v>
      </c>
      <c r="AK306" s="16">
        <f t="shared" si="88"/>
        <v>54</v>
      </c>
      <c r="AL306" s="16" t="str">
        <f t="shared" si="89"/>
        <v>蓝蝎</v>
      </c>
      <c r="AM306" s="16">
        <f t="shared" si="90"/>
        <v>1360</v>
      </c>
      <c r="AN306" s="16">
        <f t="shared" si="91"/>
        <v>973</v>
      </c>
      <c r="AO306" s="16">
        <f t="shared" si="99"/>
        <v>387</v>
      </c>
      <c r="AP306" s="16">
        <f t="shared" si="92"/>
        <v>1360</v>
      </c>
      <c r="AQ306" s="16">
        <f t="shared" si="93"/>
        <v>789</v>
      </c>
      <c r="AR306" s="16">
        <f t="shared" si="94"/>
        <v>191</v>
      </c>
      <c r="AS306" s="16"/>
      <c r="AT306" s="16">
        <v>214.9</v>
      </c>
      <c r="AU306" s="16">
        <v>83.5</v>
      </c>
      <c r="AV306" s="16">
        <v>11.1</v>
      </c>
      <c r="AW306" s="16"/>
    </row>
    <row r="307" spans="1:49">
      <c r="A307" s="62">
        <f>'表格编辑 '!A340</f>
        <v>20167</v>
      </c>
      <c r="B307" s="62">
        <f>'表格编辑 '!B340</f>
        <v>10082</v>
      </c>
      <c r="C307" s="62" t="str">
        <f>VLOOKUP(B307,映射!A:B,2,FALSE)</f>
        <v>沼泽树精</v>
      </c>
      <c r="D307" s="62">
        <f>'表格编辑 '!E340</f>
        <v>54</v>
      </c>
      <c r="E307" s="62">
        <f>ROUNDUP((VLOOKUP(B307,Sheet1!U:AA,3,FALSE)-2)*(0.042*(D307-1)+0.2)+0.4,0)</f>
        <v>71</v>
      </c>
      <c r="F307" s="62">
        <f>ROUNDUP((VLOOKUP(B307,Sheet1!U:AA,4,FALSE)-2)*(0.042*(D307-1)+0.2)+0.4,0)</f>
        <v>37</v>
      </c>
      <c r="G307" s="62">
        <f>ROUNDUP((VLOOKUP(B307,Sheet1!U:AA,5,FALSE)-2)*(0.042*(D307-1)+0.2)+0.4,0)</f>
        <v>66</v>
      </c>
      <c r="H307" s="62">
        <f>ROUNDUP((VLOOKUP(B307,Sheet1!U:AA,6,FALSE)-2)*(0.042*(D307-1)+0.2)+0.4,0)</f>
        <v>42</v>
      </c>
      <c r="I307" s="62">
        <f>ROUNDUP((VLOOKUP(B307,Sheet1!U:AA,7,FALSE)-2)*(0.042*(D307-1)+0.2)+0.4,0)</f>
        <v>47</v>
      </c>
      <c r="J307" s="62">
        <f>E307*8+F307*2+G307*3+H307*3+I307*1+VLOOKUP(B307,Sheet1!AU:AZ,2,FALSE)</f>
        <v>1077</v>
      </c>
      <c r="K307" s="62">
        <f>E307*1+F307*2+G307*2+H307*2+I307*10+VLOOKUP(B307,Sheet1!AU:AZ,3,FALSE)</f>
        <v>864</v>
      </c>
      <c r="L307" s="62">
        <f>E307*0.1+F307*2+G307*0.2+H307*0.26+I307*0.1+VLOOKUP(B307,Sheet1!AU:AZ,4,FALSE)</f>
        <v>127.92</v>
      </c>
      <c r="M307" s="62">
        <f>E307*0.1+F307*0.2+G307*2+H307*0.2+I307*0.1+VLOOKUP(B307,Sheet1!AU:AZ,5,FALSE)</f>
        <v>190.6</v>
      </c>
      <c r="N307" s="62">
        <f>E307*0.1+F307*0.2+G307*0.2+H307*2+I307*0.1+VLOOKUP(B307,Sheet1!AU:AZ,6,FALSE)</f>
        <v>145.4</v>
      </c>
      <c r="O307" s="62">
        <f t="shared" si="100"/>
        <v>21.6</v>
      </c>
      <c r="P307" s="62">
        <f t="shared" si="101"/>
        <v>50.2</v>
      </c>
      <c r="R307" s="9">
        <f t="shared" si="95"/>
        <v>54</v>
      </c>
      <c r="S307" s="9">
        <f t="shared" si="84"/>
        <v>380.04</v>
      </c>
      <c r="T307" s="9">
        <f t="shared" si="85"/>
        <v>58.8</v>
      </c>
      <c r="U307" s="66">
        <f t="shared" si="96"/>
        <v>455</v>
      </c>
      <c r="V307" s="9">
        <f t="shared" si="97"/>
        <v>546</v>
      </c>
      <c r="W307" s="67">
        <f t="shared" si="98"/>
        <v>162</v>
      </c>
      <c r="Y307" s="69">
        <f>VLOOKUP(D307,Sheet2!P:Q,2,FALSE)</f>
        <v>120</v>
      </c>
      <c r="AB307" s="4" t="str">
        <f>IF('表格编辑 '!D340="monster","普通","BOSS")</f>
        <v>普通</v>
      </c>
      <c r="AD307" s="50">
        <f>VLOOKUP(D307,映射!AK:AL,2,FALSE)</f>
        <v>4</v>
      </c>
      <c r="AE307" s="50" t="s">
        <v>21</v>
      </c>
      <c r="AF307" s="4">
        <f>VLOOKUP(AE307,映射!AN:AO,2,FALSE)</f>
        <v>1</v>
      </c>
      <c r="AG307" s="50">
        <v>1</v>
      </c>
      <c r="AH307" s="70">
        <v>0</v>
      </c>
      <c r="AI307" s="16">
        <f t="shared" si="86"/>
        <v>20167</v>
      </c>
      <c r="AJ307" s="16">
        <f t="shared" si="87"/>
        <v>10082</v>
      </c>
      <c r="AK307" s="16">
        <f t="shared" si="88"/>
        <v>54</v>
      </c>
      <c r="AL307" s="16" t="str">
        <f t="shared" si="89"/>
        <v>沼泽树精</v>
      </c>
      <c r="AM307" s="16">
        <f t="shared" si="90"/>
        <v>1820</v>
      </c>
      <c r="AN307" s="16">
        <f t="shared" si="91"/>
        <v>1077</v>
      </c>
      <c r="AO307" s="16">
        <f t="shared" si="99"/>
        <v>743</v>
      </c>
      <c r="AP307" s="16">
        <f t="shared" si="92"/>
        <v>1820</v>
      </c>
      <c r="AQ307" s="16">
        <f t="shared" si="93"/>
        <v>864</v>
      </c>
      <c r="AR307" s="16">
        <f t="shared" si="94"/>
        <v>128</v>
      </c>
      <c r="AS307" s="16"/>
      <c r="AT307" s="16">
        <v>137.4</v>
      </c>
      <c r="AU307" s="16">
        <v>85.2</v>
      </c>
      <c r="AV307" s="16">
        <v>20</v>
      </c>
      <c r="AW307" s="16"/>
    </row>
    <row r="308" spans="1:49">
      <c r="A308" s="62">
        <f>'表格编辑 '!A341</f>
        <v>20168</v>
      </c>
      <c r="B308" s="62">
        <f>'表格编辑 '!B341</f>
        <v>10098</v>
      </c>
      <c r="C308" s="62" t="str">
        <f>VLOOKUP(B308,映射!A:B,2,FALSE)</f>
        <v>果冻史莱姆</v>
      </c>
      <c r="D308" s="62">
        <f>'表格编辑 '!E341</f>
        <v>54</v>
      </c>
      <c r="E308" s="62">
        <f>ROUNDUP((VLOOKUP(B308,Sheet1!U:AA,3,FALSE)-2)*(0.042*(D308-1)+0.2)+0.4,0)</f>
        <v>105</v>
      </c>
      <c r="F308" s="62">
        <f>ROUNDUP((VLOOKUP(B308,Sheet1!U:AA,4,FALSE)-2)*(0.042*(D308-1)+0.2)+0.4,0)</f>
        <v>71</v>
      </c>
      <c r="G308" s="62">
        <f>ROUNDUP((VLOOKUP(B308,Sheet1!U:AA,5,FALSE)-2)*(0.042*(D308-1)+0.2)+0.4,0)</f>
        <v>11</v>
      </c>
      <c r="H308" s="62">
        <f>ROUNDUP((VLOOKUP(B308,Sheet1!U:AA,6,FALSE)-2)*(0.042*(D308-1)+0.2)+0.4,0)</f>
        <v>20</v>
      </c>
      <c r="I308" s="62">
        <f>ROUNDUP((VLOOKUP(B308,Sheet1!U:AA,7,FALSE)-2)*(0.042*(D308-1)+0.2)+0.4,0)</f>
        <v>42</v>
      </c>
      <c r="J308" s="62">
        <f>E308*8+F308*2+G308*3+H308*3+I308*1+VLOOKUP(B308,Sheet1!AU:AZ,2,FALSE)</f>
        <v>1213</v>
      </c>
      <c r="K308" s="62">
        <f>E308*1+F308*2+G308*2+H308*2+I308*10+VLOOKUP(B308,Sheet1!AU:AZ,3,FALSE)</f>
        <v>759</v>
      </c>
      <c r="L308" s="62">
        <f>E308*0.1+F308*2+G308*0.2+H308*0.26+I308*0.1+VLOOKUP(B308,Sheet1!AU:AZ,4,FALSE)</f>
        <v>197.1</v>
      </c>
      <c r="M308" s="62">
        <f>E308*0.1+F308*0.2+G308*2+H308*0.2+I308*0.1+VLOOKUP(B308,Sheet1!AU:AZ,5,FALSE)</f>
        <v>60.9</v>
      </c>
      <c r="N308" s="62">
        <f>E308*0.1+F308*0.2+G308*0.2+H308*2+I308*0.1+VLOOKUP(B308,Sheet1!AU:AZ,6,FALSE)</f>
        <v>87.1</v>
      </c>
      <c r="O308" s="62">
        <f t="shared" si="100"/>
        <v>-4.8</v>
      </c>
      <c r="P308" s="62">
        <f t="shared" si="101"/>
        <v>75.6</v>
      </c>
      <c r="R308" s="9">
        <f t="shared" si="95"/>
        <v>54</v>
      </c>
      <c r="S308" s="9">
        <f t="shared" si="84"/>
        <v>380.04</v>
      </c>
      <c r="T308" s="9">
        <f t="shared" si="85"/>
        <v>58.8</v>
      </c>
      <c r="U308" s="66">
        <f t="shared" si="96"/>
        <v>770</v>
      </c>
      <c r="V308" s="9">
        <f t="shared" si="97"/>
        <v>924</v>
      </c>
      <c r="W308" s="67">
        <f t="shared" si="98"/>
        <v>313</v>
      </c>
      <c r="Y308" s="69">
        <f>VLOOKUP(D308,Sheet2!P:Q,2,FALSE)</f>
        <v>120</v>
      </c>
      <c r="AB308" s="4" t="str">
        <f>IF('表格编辑 '!D341="monster","普通","BOSS")</f>
        <v>普通</v>
      </c>
      <c r="AD308" s="50">
        <f>VLOOKUP(D308,映射!AK:AL,2,FALSE)</f>
        <v>4</v>
      </c>
      <c r="AE308" s="50" t="s">
        <v>21</v>
      </c>
      <c r="AF308" s="4">
        <f>VLOOKUP(AE308,映射!AN:AO,2,FALSE)</f>
        <v>1</v>
      </c>
      <c r="AG308" s="50">
        <v>1</v>
      </c>
      <c r="AH308" s="70">
        <v>0</v>
      </c>
      <c r="AI308" s="16">
        <f t="shared" si="86"/>
        <v>20168</v>
      </c>
      <c r="AJ308" s="16">
        <f t="shared" si="87"/>
        <v>10098</v>
      </c>
      <c r="AK308" s="16">
        <f t="shared" si="88"/>
        <v>54</v>
      </c>
      <c r="AL308" s="16" t="str">
        <f t="shared" si="89"/>
        <v>果冻史莱姆</v>
      </c>
      <c r="AM308" s="16">
        <f t="shared" si="90"/>
        <v>3080</v>
      </c>
      <c r="AN308" s="16">
        <f t="shared" si="91"/>
        <v>1213</v>
      </c>
      <c r="AO308" s="16">
        <f t="shared" si="99"/>
        <v>1867</v>
      </c>
      <c r="AP308" s="16">
        <f t="shared" si="92"/>
        <v>3080</v>
      </c>
      <c r="AQ308" s="16">
        <f t="shared" si="93"/>
        <v>759</v>
      </c>
      <c r="AR308" s="16">
        <f t="shared" si="94"/>
        <v>198</v>
      </c>
      <c r="AS308" s="16"/>
      <c r="AT308" s="16">
        <v>45.9</v>
      </c>
      <c r="AU308" s="16">
        <v>62.1</v>
      </c>
      <c r="AV308" s="16">
        <v>-15</v>
      </c>
      <c r="AW308" s="16"/>
    </row>
    <row r="309" spans="1:49">
      <c r="A309" s="62">
        <f>'表格编辑 '!A342</f>
        <v>20169</v>
      </c>
      <c r="B309" s="62">
        <f>'表格编辑 '!B342</f>
        <v>10055</v>
      </c>
      <c r="C309" s="62" t="str">
        <f>VLOOKUP(B309,映射!A:B,2,FALSE)</f>
        <v>巨蝙蝠</v>
      </c>
      <c r="D309" s="62">
        <f>'表格编辑 '!E342</f>
        <v>59</v>
      </c>
      <c r="E309" s="62">
        <f>ROUNDUP((VLOOKUP(B309,Sheet1!U:AA,3,FALSE)-2)*(0.042*(D309-1)+0.2)+0.4,0)</f>
        <v>67</v>
      </c>
      <c r="F309" s="62">
        <f>ROUNDUP((VLOOKUP(B309,Sheet1!U:AA,4,FALSE)-2)*(0.042*(D309-1)+0.2)+0.4,0)</f>
        <v>75</v>
      </c>
      <c r="G309" s="62">
        <f>ROUNDUP((VLOOKUP(B309,Sheet1!U:AA,5,FALSE)-2)*(0.042*(D309-1)+0.2)+0.4,0)</f>
        <v>54</v>
      </c>
      <c r="H309" s="62">
        <f>ROUNDUP((VLOOKUP(B309,Sheet1!U:AA,6,FALSE)-2)*(0.042*(D309-1)+0.2)+0.4,0)</f>
        <v>59</v>
      </c>
      <c r="I309" s="62">
        <f>ROUNDUP((VLOOKUP(B309,Sheet1!U:AA,7,FALSE)-2)*(0.042*(D309-1)+0.2)+0.4,0)</f>
        <v>40</v>
      </c>
      <c r="J309" s="62">
        <f>E309*8+F309*2+G309*3+H309*3+I309*1+VLOOKUP(B309,Sheet1!AU:AZ,2,FALSE)</f>
        <v>1126</v>
      </c>
      <c r="K309" s="62">
        <f>E309*1+F309*2+G309*2+H309*2+I309*10+VLOOKUP(B309,Sheet1!AU:AZ,3,FALSE)</f>
        <v>871</v>
      </c>
      <c r="L309" s="62">
        <f>E309*0.1+F309*2+G309*0.2+H309*0.26+I309*0.1+VLOOKUP(B309,Sheet1!AU:AZ,4,FALSE)</f>
        <v>219.84</v>
      </c>
      <c r="M309" s="62">
        <f>E309*0.1+F309*0.2+G309*2+H309*0.2+I309*0.1+VLOOKUP(B309,Sheet1!AU:AZ,5,FALSE)</f>
        <v>169.5</v>
      </c>
      <c r="N309" s="62">
        <f>E309*0.1+F309*0.2+G309*0.2+H309*2+I309*0.1+VLOOKUP(B309,Sheet1!AU:AZ,6,FALSE)</f>
        <v>191.5</v>
      </c>
      <c r="O309" s="62">
        <f t="shared" si="100"/>
        <v>9.3</v>
      </c>
      <c r="P309" s="62">
        <f t="shared" si="101"/>
        <v>48.5</v>
      </c>
      <c r="R309" s="9">
        <f t="shared" si="95"/>
        <v>59</v>
      </c>
      <c r="S309" s="9">
        <f t="shared" si="84"/>
        <v>402.64</v>
      </c>
      <c r="T309" s="9">
        <f t="shared" si="85"/>
        <v>62.8</v>
      </c>
      <c r="U309" s="66">
        <f t="shared" si="96"/>
        <v>534</v>
      </c>
      <c r="V309" s="9">
        <f t="shared" si="97"/>
        <v>640.8</v>
      </c>
      <c r="W309" s="67">
        <f t="shared" si="98"/>
        <v>356</v>
      </c>
      <c r="Y309" s="69">
        <f>VLOOKUP(D309,Sheet2!P:Q,2,FALSE)</f>
        <v>120</v>
      </c>
      <c r="AB309" s="4" t="str">
        <f>IF('表格编辑 '!D342="monster","普通","BOSS")</f>
        <v>普通</v>
      </c>
      <c r="AD309" s="50">
        <f>VLOOKUP(D309,映射!AK:AL,2,FALSE)</f>
        <v>4</v>
      </c>
      <c r="AE309" s="50" t="s">
        <v>21</v>
      </c>
      <c r="AF309" s="4">
        <f>VLOOKUP(AE309,映射!AN:AO,2,FALSE)</f>
        <v>1</v>
      </c>
      <c r="AG309" s="50">
        <v>1</v>
      </c>
      <c r="AH309" s="70">
        <v>0</v>
      </c>
      <c r="AI309" s="16">
        <f t="shared" si="86"/>
        <v>20169</v>
      </c>
      <c r="AJ309" s="16">
        <f t="shared" si="87"/>
        <v>10055</v>
      </c>
      <c r="AK309" s="16">
        <f t="shared" si="88"/>
        <v>59</v>
      </c>
      <c r="AL309" s="16" t="str">
        <f t="shared" si="89"/>
        <v>巨蝙蝠</v>
      </c>
      <c r="AM309" s="16">
        <f t="shared" si="90"/>
        <v>2136</v>
      </c>
      <c r="AN309" s="16">
        <f t="shared" si="91"/>
        <v>1126</v>
      </c>
      <c r="AO309" s="16">
        <f t="shared" si="99"/>
        <v>1010</v>
      </c>
      <c r="AP309" s="16">
        <f t="shared" si="92"/>
        <v>2136</v>
      </c>
      <c r="AQ309" s="16">
        <f t="shared" si="93"/>
        <v>871</v>
      </c>
      <c r="AR309" s="16">
        <f t="shared" si="94"/>
        <v>220</v>
      </c>
      <c r="AS309" s="16"/>
      <c r="AT309" s="16">
        <v>127.9</v>
      </c>
      <c r="AU309" s="16">
        <v>135.1</v>
      </c>
      <c r="AV309" s="16">
        <v>-0.699999999999996</v>
      </c>
      <c r="AW309" s="16"/>
    </row>
    <row r="310" spans="1:49">
      <c r="A310" s="62">
        <f>'表格编辑 '!A343</f>
        <v>20170</v>
      </c>
      <c r="B310" s="62">
        <f>'表格编辑 '!B343</f>
        <v>10144</v>
      </c>
      <c r="C310" s="62" t="str">
        <f>VLOOKUP(B310,映射!A:B,2,FALSE)</f>
        <v>哥布林</v>
      </c>
      <c r="D310" s="62">
        <f>'表格编辑 '!E343</f>
        <v>59</v>
      </c>
      <c r="E310" s="62">
        <f>ROUNDUP((VLOOKUP(B310,Sheet1!U:AA,3,FALSE)-2)*(0.042*(D310-1)+0.2)+0.4,0)</f>
        <v>67</v>
      </c>
      <c r="F310" s="62">
        <f>ROUNDUP((VLOOKUP(B310,Sheet1!U:AA,4,FALSE)-2)*(0.042*(D310-1)+0.2)+0.4,0)</f>
        <v>67</v>
      </c>
      <c r="G310" s="62">
        <f>ROUNDUP((VLOOKUP(B310,Sheet1!U:AA,5,FALSE)-2)*(0.042*(D310-1)+0.2)+0.4,0)</f>
        <v>67</v>
      </c>
      <c r="H310" s="62">
        <f>ROUNDUP((VLOOKUP(B310,Sheet1!U:AA,6,FALSE)-2)*(0.042*(D310-1)+0.2)+0.4,0)</f>
        <v>40</v>
      </c>
      <c r="I310" s="62">
        <f>ROUNDUP((VLOOKUP(B310,Sheet1!U:AA,7,FALSE)-2)*(0.042*(D310-1)+0.2)+0.4,0)</f>
        <v>14</v>
      </c>
      <c r="J310" s="62">
        <f>E310*8+F310*2+G310*3+H310*3+I310*1+VLOOKUP(B310,Sheet1!AU:AZ,2,FALSE)</f>
        <v>1025</v>
      </c>
      <c r="K310" s="62">
        <f>E310*1+F310*2+G310*2+H310*2+I310*10+VLOOKUP(B310,Sheet1!AU:AZ,3,FALSE)</f>
        <v>575</v>
      </c>
      <c r="L310" s="62">
        <f>E310*0.1+F310*2+G310*0.2+H310*0.26+I310*0.1+VLOOKUP(B310,Sheet1!AU:AZ,4,FALSE)</f>
        <v>185.9</v>
      </c>
      <c r="M310" s="62">
        <f>E310*0.1+F310*0.2+G310*2+H310*0.2+I310*0.1+VLOOKUP(B310,Sheet1!AU:AZ,5,FALSE)</f>
        <v>183.5</v>
      </c>
      <c r="N310" s="62">
        <f>E310*0.1+F310*0.2+G310*0.2+H310*2+I310*0.1+VLOOKUP(B310,Sheet1!AU:AZ,6,FALSE)</f>
        <v>134.9</v>
      </c>
      <c r="O310" s="62">
        <f t="shared" si="100"/>
        <v>-6.2</v>
      </c>
      <c r="P310" s="62">
        <f t="shared" si="101"/>
        <v>46.8</v>
      </c>
      <c r="R310" s="9">
        <f t="shared" si="95"/>
        <v>59</v>
      </c>
      <c r="S310" s="9">
        <f t="shared" si="84"/>
        <v>402.64</v>
      </c>
      <c r="T310" s="9">
        <f t="shared" si="85"/>
        <v>62.8</v>
      </c>
      <c r="U310" s="66">
        <f t="shared" si="96"/>
        <v>510</v>
      </c>
      <c r="V310" s="9">
        <f t="shared" si="97"/>
        <v>612</v>
      </c>
      <c r="W310" s="67">
        <f t="shared" si="98"/>
        <v>277</v>
      </c>
      <c r="Y310" s="69">
        <f>VLOOKUP(D310,Sheet2!P:Q,2,FALSE)</f>
        <v>120</v>
      </c>
      <c r="AB310" s="4" t="str">
        <f>IF('表格编辑 '!D343="monster","普通","BOSS")</f>
        <v>普通</v>
      </c>
      <c r="AD310" s="50">
        <f>VLOOKUP(D310,映射!AK:AL,2,FALSE)</f>
        <v>4</v>
      </c>
      <c r="AE310" s="50" t="s">
        <v>21</v>
      </c>
      <c r="AF310" s="4">
        <f>VLOOKUP(AE310,映射!AN:AO,2,FALSE)</f>
        <v>1</v>
      </c>
      <c r="AG310" s="50">
        <v>1</v>
      </c>
      <c r="AH310" s="70">
        <v>0</v>
      </c>
      <c r="AI310" s="16">
        <f t="shared" si="86"/>
        <v>20170</v>
      </c>
      <c r="AJ310" s="16">
        <f t="shared" si="87"/>
        <v>10144</v>
      </c>
      <c r="AK310" s="16">
        <f t="shared" si="88"/>
        <v>59</v>
      </c>
      <c r="AL310" s="16" t="str">
        <f t="shared" si="89"/>
        <v>哥布林</v>
      </c>
      <c r="AM310" s="16">
        <f t="shared" si="90"/>
        <v>2040</v>
      </c>
      <c r="AN310" s="16">
        <f t="shared" si="91"/>
        <v>1025</v>
      </c>
      <c r="AO310" s="16">
        <f t="shared" si="99"/>
        <v>1015</v>
      </c>
      <c r="AP310" s="16">
        <f t="shared" si="92"/>
        <v>2040</v>
      </c>
      <c r="AQ310" s="16">
        <f t="shared" si="93"/>
        <v>575</v>
      </c>
      <c r="AR310" s="16">
        <f t="shared" si="94"/>
        <v>186</v>
      </c>
      <c r="AS310" s="16"/>
      <c r="AT310" s="16">
        <v>144.2</v>
      </c>
      <c r="AU310" s="16">
        <v>102.8</v>
      </c>
      <c r="AV310" s="16">
        <v>-5</v>
      </c>
      <c r="AW310" s="16"/>
    </row>
    <row r="311" spans="1:49">
      <c r="A311" s="62">
        <f>'表格编辑 '!A344</f>
        <v>20171</v>
      </c>
      <c r="B311" s="62">
        <f>'表格编辑 '!B344</f>
        <v>10081</v>
      </c>
      <c r="C311" s="62" t="str">
        <f>VLOOKUP(B311,映射!A:B,2,FALSE)</f>
        <v>冰冷树精</v>
      </c>
      <c r="D311" s="62">
        <f>'表格编辑 '!E344</f>
        <v>59</v>
      </c>
      <c r="E311" s="62">
        <f>ROUNDUP((VLOOKUP(B311,Sheet1!U:AA,3,FALSE)-2)*(0.042*(D311-1)+0.2)+0.4,0)</f>
        <v>88</v>
      </c>
      <c r="F311" s="62">
        <f>ROUNDUP((VLOOKUP(B311,Sheet1!U:AA,4,FALSE)-2)*(0.042*(D311-1)+0.2)+0.4,0)</f>
        <v>48</v>
      </c>
      <c r="G311" s="62">
        <f>ROUNDUP((VLOOKUP(B311,Sheet1!U:AA,5,FALSE)-2)*(0.042*(D311-1)+0.2)+0.4,0)</f>
        <v>80</v>
      </c>
      <c r="H311" s="62">
        <f>ROUNDUP((VLOOKUP(B311,Sheet1!U:AA,6,FALSE)-2)*(0.042*(D311-1)+0.2)+0.4,0)</f>
        <v>51</v>
      </c>
      <c r="I311" s="62">
        <f>ROUNDUP((VLOOKUP(B311,Sheet1!U:AA,7,FALSE)-2)*(0.042*(D311-1)+0.2)+0.4,0)</f>
        <v>67</v>
      </c>
      <c r="J311" s="62">
        <f>E311*8+F311*2+G311*3+H311*3+I311*1+VLOOKUP(B311,Sheet1!AU:AZ,2,FALSE)</f>
        <v>1341</v>
      </c>
      <c r="K311" s="62">
        <f>E311*1+F311*2+G311*2+H311*2+I311*10+VLOOKUP(B311,Sheet1!AU:AZ,3,FALSE)</f>
        <v>1163</v>
      </c>
      <c r="L311" s="62">
        <f>E311*0.1+F311*2+G311*0.2+H311*0.26+I311*0.1+VLOOKUP(B311,Sheet1!AU:AZ,4,FALSE)</f>
        <v>163.76</v>
      </c>
      <c r="M311" s="62">
        <f>E311*0.1+F311*0.2+G311*2+H311*0.2+I311*0.1+VLOOKUP(B311,Sheet1!AU:AZ,5,FALSE)</f>
        <v>232.3</v>
      </c>
      <c r="N311" s="62">
        <f>E311*0.1+F311*0.2+G311*0.2+H311*2+I311*0.1+VLOOKUP(B311,Sheet1!AU:AZ,6,FALSE)</f>
        <v>174.1</v>
      </c>
      <c r="O311" s="62">
        <f t="shared" si="100"/>
        <v>33.3</v>
      </c>
      <c r="P311" s="62">
        <f t="shared" si="101"/>
        <v>61.1</v>
      </c>
      <c r="R311" s="9">
        <f t="shared" si="95"/>
        <v>59</v>
      </c>
      <c r="S311" s="9">
        <f t="shared" si="84"/>
        <v>402.64</v>
      </c>
      <c r="T311" s="9">
        <f t="shared" si="85"/>
        <v>62.8</v>
      </c>
      <c r="U311" s="66">
        <f t="shared" si="96"/>
        <v>442</v>
      </c>
      <c r="V311" s="9">
        <f t="shared" si="97"/>
        <v>530.4</v>
      </c>
      <c r="W311" s="67">
        <f t="shared" si="98"/>
        <v>229</v>
      </c>
      <c r="Y311" s="69">
        <f>VLOOKUP(D311,Sheet2!P:Q,2,FALSE)</f>
        <v>120</v>
      </c>
      <c r="AB311" s="4" t="str">
        <f>IF('表格编辑 '!D344="monster","普通","BOSS")</f>
        <v>普通</v>
      </c>
      <c r="AD311" s="50">
        <f>VLOOKUP(D311,映射!AK:AL,2,FALSE)</f>
        <v>4</v>
      </c>
      <c r="AE311" s="50" t="s">
        <v>21</v>
      </c>
      <c r="AF311" s="4">
        <f>VLOOKUP(AE311,映射!AN:AO,2,FALSE)</f>
        <v>1</v>
      </c>
      <c r="AG311" s="50">
        <v>1</v>
      </c>
      <c r="AH311" s="70">
        <v>0</v>
      </c>
      <c r="AI311" s="16">
        <f t="shared" si="86"/>
        <v>20171</v>
      </c>
      <c r="AJ311" s="16">
        <f t="shared" si="87"/>
        <v>10081</v>
      </c>
      <c r="AK311" s="16">
        <f t="shared" si="88"/>
        <v>59</v>
      </c>
      <c r="AL311" s="16" t="str">
        <f t="shared" si="89"/>
        <v>冰冷树精</v>
      </c>
      <c r="AM311" s="16">
        <f t="shared" si="90"/>
        <v>1768</v>
      </c>
      <c r="AN311" s="16">
        <f t="shared" si="91"/>
        <v>1341</v>
      </c>
      <c r="AO311" s="16">
        <f t="shared" si="99"/>
        <v>427</v>
      </c>
      <c r="AP311" s="16">
        <f t="shared" si="92"/>
        <v>1768</v>
      </c>
      <c r="AQ311" s="16">
        <f t="shared" si="93"/>
        <v>1163</v>
      </c>
      <c r="AR311" s="16">
        <f t="shared" si="94"/>
        <v>164</v>
      </c>
      <c r="AS311" s="16"/>
      <c r="AT311" s="16">
        <v>142.4</v>
      </c>
      <c r="AU311" s="16">
        <v>97.4</v>
      </c>
      <c r="AV311" s="16">
        <v>23.9</v>
      </c>
      <c r="AW311" s="16"/>
    </row>
    <row r="312" spans="1:49">
      <c r="A312" s="62">
        <f>'表格编辑 '!A345</f>
        <v>20172</v>
      </c>
      <c r="B312" s="62">
        <f>'表格编辑 '!B345</f>
        <v>10073</v>
      </c>
      <c r="C312" s="62" t="str">
        <f>VLOOKUP(B312,映射!A:B,2,FALSE)</f>
        <v>土蜘蛛</v>
      </c>
      <c r="D312" s="62">
        <f>'表格编辑 '!E345</f>
        <v>59</v>
      </c>
      <c r="E312" s="62">
        <f>ROUNDUP((VLOOKUP(B312,Sheet1!U:AA,3,FALSE)-2)*(0.042*(D312-1)+0.2)+0.4,0)</f>
        <v>64</v>
      </c>
      <c r="F312" s="62">
        <f>ROUNDUP((VLOOKUP(B312,Sheet1!U:AA,4,FALSE)-2)*(0.042*(D312-1)+0.2)+0.4,0)</f>
        <v>35</v>
      </c>
      <c r="G312" s="62">
        <f>ROUNDUP((VLOOKUP(B312,Sheet1!U:AA,5,FALSE)-2)*(0.042*(D312-1)+0.2)+0.4,0)</f>
        <v>43</v>
      </c>
      <c r="H312" s="62">
        <f>ROUNDUP((VLOOKUP(B312,Sheet1!U:AA,6,FALSE)-2)*(0.042*(D312-1)+0.2)+0.4,0)</f>
        <v>69</v>
      </c>
      <c r="I312" s="62">
        <f>ROUNDUP((VLOOKUP(B312,Sheet1!U:AA,7,FALSE)-2)*(0.042*(D312-1)+0.2)+0.4,0)</f>
        <v>56</v>
      </c>
      <c r="J312" s="62">
        <f>E312*8+F312*2+G312*3+H312*3+I312*1+VLOOKUP(B312,Sheet1!AU:AZ,2,FALSE)</f>
        <v>1029</v>
      </c>
      <c r="K312" s="62">
        <f>E312*1+F312*2+G312*2+H312*2+I312*10+VLOOKUP(B312,Sheet1!AU:AZ,3,FALSE)</f>
        <v>954</v>
      </c>
      <c r="L312" s="62">
        <f>E312*0.1+F312*2+G312*0.2+H312*0.26+I312*0.1+VLOOKUP(B312,Sheet1!AU:AZ,4,FALSE)</f>
        <v>124.54</v>
      </c>
      <c r="M312" s="62">
        <f>E312*0.1+F312*0.2+G312*2+H312*0.2+I312*0.1+VLOOKUP(B312,Sheet1!AU:AZ,5,FALSE)</f>
        <v>136.8</v>
      </c>
      <c r="N312" s="62">
        <f>E312*0.1+F312*0.2+G312*0.2+H312*2+I312*0.1+VLOOKUP(B312,Sheet1!AU:AZ,6,FALSE)</f>
        <v>210.6</v>
      </c>
      <c r="O312" s="62">
        <f t="shared" si="100"/>
        <v>23.8</v>
      </c>
      <c r="P312" s="62">
        <f t="shared" si="101"/>
        <v>51.6</v>
      </c>
      <c r="R312" s="9">
        <f t="shared" si="95"/>
        <v>59</v>
      </c>
      <c r="S312" s="9">
        <f t="shared" si="84"/>
        <v>402.64</v>
      </c>
      <c r="T312" s="9">
        <f t="shared" si="85"/>
        <v>62.8</v>
      </c>
      <c r="U312" s="66">
        <f t="shared" si="96"/>
        <v>598</v>
      </c>
      <c r="V312" s="9">
        <f t="shared" si="97"/>
        <v>717.6</v>
      </c>
      <c r="W312" s="67">
        <f t="shared" si="98"/>
        <v>149</v>
      </c>
      <c r="Y312" s="69">
        <f>VLOOKUP(D312,Sheet2!P:Q,2,FALSE)</f>
        <v>120</v>
      </c>
      <c r="AB312" s="4" t="str">
        <f>IF('表格编辑 '!D345="monster","普通","BOSS")</f>
        <v>普通</v>
      </c>
      <c r="AD312" s="50">
        <f>VLOOKUP(D312,映射!AK:AL,2,FALSE)</f>
        <v>4</v>
      </c>
      <c r="AE312" s="50" t="s">
        <v>21</v>
      </c>
      <c r="AF312" s="4">
        <f>VLOOKUP(AE312,映射!AN:AO,2,FALSE)</f>
        <v>1</v>
      </c>
      <c r="AG312" s="50">
        <v>1</v>
      </c>
      <c r="AH312" s="70">
        <v>0</v>
      </c>
      <c r="AI312" s="16">
        <f t="shared" si="86"/>
        <v>20172</v>
      </c>
      <c r="AJ312" s="16">
        <f t="shared" si="87"/>
        <v>10073</v>
      </c>
      <c r="AK312" s="16">
        <f t="shared" si="88"/>
        <v>59</v>
      </c>
      <c r="AL312" s="16" t="str">
        <f t="shared" si="89"/>
        <v>土蜘蛛</v>
      </c>
      <c r="AM312" s="16">
        <f t="shared" si="90"/>
        <v>2392</v>
      </c>
      <c r="AN312" s="16">
        <f t="shared" si="91"/>
        <v>1029</v>
      </c>
      <c r="AO312" s="16">
        <f t="shared" si="99"/>
        <v>1363</v>
      </c>
      <c r="AP312" s="16">
        <f t="shared" si="92"/>
        <v>2392</v>
      </c>
      <c r="AQ312" s="16">
        <f t="shared" si="93"/>
        <v>954</v>
      </c>
      <c r="AR312" s="16">
        <f t="shared" si="94"/>
        <v>125</v>
      </c>
      <c r="AS312" s="16"/>
      <c r="AT312" s="16">
        <v>102.9</v>
      </c>
      <c r="AU312" s="16">
        <v>124.5</v>
      </c>
      <c r="AV312" s="16">
        <v>22.4</v>
      </c>
      <c r="AW312" s="16"/>
    </row>
    <row r="313" spans="1:49">
      <c r="A313" s="62">
        <f>'表格编辑 '!A346</f>
        <v>20173</v>
      </c>
      <c r="B313" s="62">
        <f>'表格编辑 '!B346</f>
        <v>10060</v>
      </c>
      <c r="C313" s="62" t="str">
        <f>VLOOKUP(B313,映射!A:B,2,FALSE)</f>
        <v>红蝎</v>
      </c>
      <c r="D313" s="62">
        <f>'表格编辑 '!E346</f>
        <v>59</v>
      </c>
      <c r="E313" s="62">
        <f>ROUNDUP((VLOOKUP(B313,Sheet1!U:AA,3,FALSE)-2)*(0.042*(D313-1)+0.2)+0.4,0)</f>
        <v>46</v>
      </c>
      <c r="F313" s="62">
        <f>ROUNDUP((VLOOKUP(B313,Sheet1!U:AA,4,FALSE)-2)*(0.042*(D313-1)+0.2)+0.4,0)</f>
        <v>69</v>
      </c>
      <c r="G313" s="62">
        <f>ROUNDUP((VLOOKUP(B313,Sheet1!U:AA,5,FALSE)-2)*(0.042*(D313-1)+0.2)+0.4,0)</f>
        <v>106</v>
      </c>
      <c r="H313" s="62">
        <f>ROUNDUP((VLOOKUP(B313,Sheet1!U:AA,6,FALSE)-2)*(0.042*(D313-1)+0.2)+0.4,0)</f>
        <v>46</v>
      </c>
      <c r="I313" s="62">
        <f>ROUNDUP((VLOOKUP(B313,Sheet1!U:AA,7,FALSE)-2)*(0.042*(D313-1)+0.2)+0.4,0)</f>
        <v>14</v>
      </c>
      <c r="J313" s="62">
        <f>E313*8+F313*2+G313*3+H313*3+I313*1+VLOOKUP(B313,Sheet1!AU:AZ,2,FALSE)</f>
        <v>996</v>
      </c>
      <c r="K313" s="62">
        <f>E313*1+F313*2+G313*2+H313*2+I313*10+VLOOKUP(B313,Sheet1!AU:AZ,3,FALSE)</f>
        <v>648</v>
      </c>
      <c r="L313" s="62">
        <f>E313*0.1+F313*2+G313*0.2+H313*0.26+I313*0.1+VLOOKUP(B313,Sheet1!AU:AZ,4,FALSE)</f>
        <v>197.16</v>
      </c>
      <c r="M313" s="62">
        <f>E313*0.1+F313*0.2+G313*2+H313*0.2+I313*0.1+VLOOKUP(B313,Sheet1!AU:AZ,5,FALSE)</f>
        <v>261</v>
      </c>
      <c r="N313" s="62">
        <f>E313*0.1+F313*0.2+G313*0.2+H313*2+I313*0.1+VLOOKUP(B313,Sheet1!AU:AZ,6,FALSE)</f>
        <v>153</v>
      </c>
      <c r="O313" s="62">
        <f t="shared" si="100"/>
        <v>7.1</v>
      </c>
      <c r="P313" s="62">
        <f t="shared" si="101"/>
        <v>27.1</v>
      </c>
      <c r="R313" s="9">
        <f t="shared" si="95"/>
        <v>59</v>
      </c>
      <c r="S313" s="9">
        <f t="shared" si="84"/>
        <v>402.64</v>
      </c>
      <c r="T313" s="9">
        <f t="shared" si="85"/>
        <v>62.8</v>
      </c>
      <c r="U313" s="66">
        <f t="shared" si="96"/>
        <v>410</v>
      </c>
      <c r="V313" s="9">
        <f t="shared" si="97"/>
        <v>492</v>
      </c>
      <c r="W313" s="67">
        <f t="shared" si="98"/>
        <v>303</v>
      </c>
      <c r="Y313" s="69">
        <f>VLOOKUP(D313,Sheet2!P:Q,2,FALSE)</f>
        <v>120</v>
      </c>
      <c r="AB313" s="4" t="str">
        <f>IF('表格编辑 '!D346="monster","普通","BOSS")</f>
        <v>普通</v>
      </c>
      <c r="AD313" s="50">
        <f>VLOOKUP(D313,映射!AK:AL,2,FALSE)</f>
        <v>4</v>
      </c>
      <c r="AE313" s="50" t="s">
        <v>21</v>
      </c>
      <c r="AF313" s="4">
        <f>VLOOKUP(AE313,映射!AN:AO,2,FALSE)</f>
        <v>1</v>
      </c>
      <c r="AG313" s="50">
        <v>1</v>
      </c>
      <c r="AH313" s="70">
        <v>0</v>
      </c>
      <c r="AI313" s="16">
        <f t="shared" si="86"/>
        <v>20173</v>
      </c>
      <c r="AJ313" s="16">
        <f t="shared" si="87"/>
        <v>10060</v>
      </c>
      <c r="AK313" s="16">
        <f t="shared" si="88"/>
        <v>59</v>
      </c>
      <c r="AL313" s="16" t="str">
        <f t="shared" si="89"/>
        <v>红蝎</v>
      </c>
      <c r="AM313" s="16">
        <f t="shared" si="90"/>
        <v>1640</v>
      </c>
      <c r="AN313" s="16">
        <f t="shared" si="91"/>
        <v>996</v>
      </c>
      <c r="AO313" s="16">
        <f t="shared" si="99"/>
        <v>644</v>
      </c>
      <c r="AP313" s="16">
        <f t="shared" si="92"/>
        <v>1640</v>
      </c>
      <c r="AQ313" s="16">
        <f t="shared" si="93"/>
        <v>648</v>
      </c>
      <c r="AR313" s="16">
        <f t="shared" si="94"/>
        <v>198</v>
      </c>
      <c r="AS313" s="16"/>
      <c r="AT313" s="16">
        <v>216</v>
      </c>
      <c r="AU313" s="16">
        <v>118.8</v>
      </c>
      <c r="AV313" s="16">
        <v>6.8</v>
      </c>
      <c r="AW313" s="16"/>
    </row>
    <row r="314" spans="1:49">
      <c r="A314" s="62">
        <f>'表格编辑 '!A347</f>
        <v>20174</v>
      </c>
      <c r="B314" s="62">
        <f>'表格编辑 '!B347</f>
        <v>10046</v>
      </c>
      <c r="C314" s="62" t="str">
        <f>VLOOKUP(B314,映射!A:B,2,FALSE)</f>
        <v>堕天使</v>
      </c>
      <c r="D314" s="62">
        <f>'表格编辑 '!E347</f>
        <v>59</v>
      </c>
      <c r="E314" s="62">
        <f>ROUNDUP((VLOOKUP(B314,Sheet1!U:AA,3,FALSE)-2)*(0.042*(D314-1)+0.2)+0.4,0)</f>
        <v>25</v>
      </c>
      <c r="F314" s="62">
        <f>ROUNDUP((VLOOKUP(B314,Sheet1!U:AA,4,FALSE)-2)*(0.042*(D314-1)+0.2)+0.4,0)</f>
        <v>69</v>
      </c>
      <c r="G314" s="62">
        <f>ROUNDUP((VLOOKUP(B314,Sheet1!U:AA,5,FALSE)-2)*(0.042*(D314-1)+0.2)+0.4,0)</f>
        <v>69</v>
      </c>
      <c r="H314" s="62">
        <f>ROUNDUP((VLOOKUP(B314,Sheet1!U:AA,6,FALSE)-2)*(0.042*(D314-1)+0.2)+0.4,0)</f>
        <v>67</v>
      </c>
      <c r="I314" s="62">
        <f>ROUNDUP((VLOOKUP(B314,Sheet1!U:AA,7,FALSE)-2)*(0.042*(D314-1)+0.2)+0.4,0)</f>
        <v>64</v>
      </c>
      <c r="J314" s="62">
        <f>E314*8+F314*2+G314*3+H314*3+I314*1+VLOOKUP(B314,Sheet1!AU:AZ,2,FALSE)</f>
        <v>830</v>
      </c>
      <c r="K314" s="62">
        <f>E314*1+F314*2+G314*2+H314*2+I314*10+VLOOKUP(B314,Sheet1!AU:AZ,3,FALSE)</f>
        <v>1095</v>
      </c>
      <c r="L314" s="62">
        <f>E314*0.1+F314*2+G314*0.2+H314*0.26+I314*0.1+VLOOKUP(B314,Sheet1!AU:AZ,4,FALSE)</f>
        <v>198.12</v>
      </c>
      <c r="M314" s="62">
        <f>E314*0.1+F314*0.2+G314*2+H314*0.2+I314*0.1+VLOOKUP(B314,Sheet1!AU:AZ,5,FALSE)</f>
        <v>194.1</v>
      </c>
      <c r="N314" s="62">
        <f>E314*0.1+F314*0.2+G314*0.2+H314*2+I314*0.1+VLOOKUP(B314,Sheet1!AU:AZ,6,FALSE)</f>
        <v>190.5</v>
      </c>
      <c r="O314" s="62">
        <f t="shared" si="100"/>
        <v>43.9</v>
      </c>
      <c r="P314" s="62">
        <f t="shared" si="101"/>
        <v>13.2</v>
      </c>
      <c r="R314" s="9">
        <f t="shared" si="95"/>
        <v>59</v>
      </c>
      <c r="S314" s="9">
        <f t="shared" si="84"/>
        <v>402.64</v>
      </c>
      <c r="T314" s="9">
        <f t="shared" si="85"/>
        <v>62.8</v>
      </c>
      <c r="U314" s="66">
        <f t="shared" si="96"/>
        <v>494</v>
      </c>
      <c r="V314" s="9">
        <f t="shared" si="97"/>
        <v>592.8</v>
      </c>
      <c r="W314" s="67">
        <f t="shared" si="98"/>
        <v>305</v>
      </c>
      <c r="Y314" s="69">
        <f>VLOOKUP(D314,Sheet2!P:Q,2,FALSE)</f>
        <v>120</v>
      </c>
      <c r="AB314" s="4" t="str">
        <f>IF('表格编辑 '!D347="monster","普通","BOSS")</f>
        <v>普通</v>
      </c>
      <c r="AD314" s="50">
        <f>VLOOKUP(D314,映射!AK:AL,2,FALSE)</f>
        <v>4</v>
      </c>
      <c r="AE314" s="50" t="s">
        <v>21</v>
      </c>
      <c r="AF314" s="4">
        <f>VLOOKUP(AE314,映射!AN:AO,2,FALSE)</f>
        <v>1</v>
      </c>
      <c r="AG314" s="50">
        <v>1</v>
      </c>
      <c r="AH314" s="70">
        <v>0</v>
      </c>
      <c r="AI314" s="16">
        <f t="shared" si="86"/>
        <v>20174</v>
      </c>
      <c r="AJ314" s="16">
        <f t="shared" si="87"/>
        <v>10046</v>
      </c>
      <c r="AK314" s="16">
        <f t="shared" si="88"/>
        <v>59</v>
      </c>
      <c r="AL314" s="16" t="str">
        <f t="shared" si="89"/>
        <v>堕天使</v>
      </c>
      <c r="AM314" s="16">
        <f t="shared" si="90"/>
        <v>1976</v>
      </c>
      <c r="AN314" s="16">
        <f t="shared" si="91"/>
        <v>830</v>
      </c>
      <c r="AO314" s="16">
        <f t="shared" si="99"/>
        <v>1146</v>
      </c>
      <c r="AP314" s="16">
        <f t="shared" si="92"/>
        <v>1976</v>
      </c>
      <c r="AQ314" s="16">
        <f t="shared" si="93"/>
        <v>1095</v>
      </c>
      <c r="AR314" s="16">
        <f t="shared" si="94"/>
        <v>199</v>
      </c>
      <c r="AS314" s="16"/>
      <c r="AT314" s="16">
        <v>156.1</v>
      </c>
      <c r="AU314" s="16">
        <v>150.7</v>
      </c>
      <c r="AV314" s="16">
        <v>39.3</v>
      </c>
      <c r="AW314" s="16"/>
    </row>
    <row r="315" spans="1:49">
      <c r="A315" s="62">
        <f>'表格编辑 '!A348</f>
        <v>20175</v>
      </c>
      <c r="B315" s="62">
        <f>'表格编辑 '!B348</f>
        <v>10094</v>
      </c>
      <c r="C315" s="62" t="str">
        <f>VLOOKUP(B315,映射!A:B,2,FALSE)</f>
        <v>印第安仙人掌</v>
      </c>
      <c r="D315" s="62">
        <f>'表格编辑 '!E348</f>
        <v>59</v>
      </c>
      <c r="E315" s="62">
        <f>ROUNDUP((VLOOKUP(B315,Sheet1!U:AA,3,FALSE)-2)*(0.042*(D315-1)+0.2)+0.4,0)</f>
        <v>64</v>
      </c>
      <c r="F315" s="62">
        <f>ROUNDUP((VLOOKUP(B315,Sheet1!U:AA,4,FALSE)-2)*(0.042*(D315-1)+0.2)+0.4,0)</f>
        <v>91</v>
      </c>
      <c r="G315" s="62">
        <f>ROUNDUP((VLOOKUP(B315,Sheet1!U:AA,5,FALSE)-2)*(0.042*(D315-1)+0.2)+0.4,0)</f>
        <v>59</v>
      </c>
      <c r="H315" s="62">
        <f>ROUNDUP((VLOOKUP(B315,Sheet1!U:AA,6,FALSE)-2)*(0.042*(D315-1)+0.2)+0.4,0)</f>
        <v>19</v>
      </c>
      <c r="I315" s="62">
        <f>ROUNDUP((VLOOKUP(B315,Sheet1!U:AA,7,FALSE)-2)*(0.042*(D315-1)+0.2)+0.4,0)</f>
        <v>35</v>
      </c>
      <c r="J315" s="62">
        <f>E315*8+F315*2+G315*3+H315*3+I315*1+VLOOKUP(B315,Sheet1!AU:AZ,2,FALSE)</f>
        <v>1018</v>
      </c>
      <c r="K315" s="62">
        <f>E315*1+F315*2+G315*2+H315*2+I315*10+VLOOKUP(B315,Sheet1!AU:AZ,3,FALSE)</f>
        <v>776</v>
      </c>
      <c r="L315" s="62">
        <f>E315*0.1+F315*2+G315*0.2+H315*0.26+I315*0.1+VLOOKUP(B315,Sheet1!AU:AZ,4,FALSE)</f>
        <v>246.64</v>
      </c>
      <c r="M315" s="62">
        <f>E315*0.1+F315*0.2+G315*2+H315*0.2+I315*0.1+VLOOKUP(B315,Sheet1!AU:AZ,5,FALSE)</f>
        <v>174.9</v>
      </c>
      <c r="N315" s="62">
        <f>E315*0.1+F315*0.2+G315*0.2+H315*2+I315*0.1+VLOOKUP(B315,Sheet1!AU:AZ,6,FALSE)</f>
        <v>91.9</v>
      </c>
      <c r="O315" s="62">
        <f t="shared" si="100"/>
        <v>9.6</v>
      </c>
      <c r="P315" s="62">
        <f t="shared" si="101"/>
        <v>36.5</v>
      </c>
      <c r="R315" s="9">
        <f t="shared" si="95"/>
        <v>59</v>
      </c>
      <c r="S315" s="9">
        <f t="shared" si="84"/>
        <v>402.64</v>
      </c>
      <c r="T315" s="9">
        <f t="shared" si="85"/>
        <v>62.8</v>
      </c>
      <c r="U315" s="66">
        <f t="shared" si="96"/>
        <v>524</v>
      </c>
      <c r="V315" s="9">
        <f t="shared" si="97"/>
        <v>628.8</v>
      </c>
      <c r="W315" s="67">
        <f t="shared" si="98"/>
        <v>420</v>
      </c>
      <c r="Y315" s="69">
        <f>VLOOKUP(D315,Sheet2!P:Q,2,FALSE)</f>
        <v>120</v>
      </c>
      <c r="AB315" s="4" t="str">
        <f>IF('表格编辑 '!D348="monster","普通","BOSS")</f>
        <v>普通</v>
      </c>
      <c r="AD315" s="50">
        <f>VLOOKUP(D315,映射!AK:AL,2,FALSE)</f>
        <v>4</v>
      </c>
      <c r="AE315" s="50" t="s">
        <v>21</v>
      </c>
      <c r="AF315" s="4">
        <f>VLOOKUP(AE315,映射!AN:AO,2,FALSE)</f>
        <v>1</v>
      </c>
      <c r="AG315" s="50">
        <v>1</v>
      </c>
      <c r="AH315" s="70">
        <v>0</v>
      </c>
      <c r="AI315" s="16">
        <f t="shared" si="86"/>
        <v>20175</v>
      </c>
      <c r="AJ315" s="16">
        <f t="shared" si="87"/>
        <v>10094</v>
      </c>
      <c r="AK315" s="16">
        <f t="shared" si="88"/>
        <v>59</v>
      </c>
      <c r="AL315" s="16" t="str">
        <f t="shared" si="89"/>
        <v>印第安仙人掌</v>
      </c>
      <c r="AM315" s="16">
        <f t="shared" si="90"/>
        <v>2096</v>
      </c>
      <c r="AN315" s="16">
        <f t="shared" si="91"/>
        <v>1018</v>
      </c>
      <c r="AO315" s="16">
        <f t="shared" si="99"/>
        <v>1078</v>
      </c>
      <c r="AP315" s="16">
        <f t="shared" si="92"/>
        <v>2096</v>
      </c>
      <c r="AQ315" s="16">
        <f t="shared" si="93"/>
        <v>776</v>
      </c>
      <c r="AR315" s="16">
        <f t="shared" si="94"/>
        <v>247</v>
      </c>
      <c r="AS315" s="16"/>
      <c r="AT315" s="16">
        <v>132.4</v>
      </c>
      <c r="AU315" s="16">
        <v>69.4</v>
      </c>
      <c r="AV315" s="16">
        <v>8.3</v>
      </c>
      <c r="AW315" s="16"/>
    </row>
    <row r="316" spans="1:49">
      <c r="A316" s="62">
        <f>'表格编辑 '!A349</f>
        <v>20176</v>
      </c>
      <c r="B316" s="62">
        <f>'表格编辑 '!B349</f>
        <v>10009</v>
      </c>
      <c r="C316" s="62" t="str">
        <f>VLOOKUP(B316,映射!A:B,2,FALSE)</f>
        <v>穴熊</v>
      </c>
      <c r="D316" s="62">
        <f>'表格编辑 '!E349</f>
        <v>59</v>
      </c>
      <c r="E316" s="62">
        <f>ROUNDUP((VLOOKUP(B316,Sheet1!U:AA,3,FALSE)-2)*(0.042*(D316-1)+0.2)+0.4,0)</f>
        <v>85</v>
      </c>
      <c r="F316" s="62">
        <f>ROUNDUP((VLOOKUP(B316,Sheet1!U:AA,4,FALSE)-2)*(0.042*(D316-1)+0.2)+0.4,0)</f>
        <v>85</v>
      </c>
      <c r="G316" s="62">
        <f>ROUNDUP((VLOOKUP(B316,Sheet1!U:AA,5,FALSE)-2)*(0.042*(D316-1)+0.2)+0.4,0)</f>
        <v>46</v>
      </c>
      <c r="H316" s="62">
        <f>ROUNDUP((VLOOKUP(B316,Sheet1!U:AA,6,FALSE)-2)*(0.042*(D316-1)+0.2)+0.4,0)</f>
        <v>46</v>
      </c>
      <c r="I316" s="62">
        <f>ROUNDUP((VLOOKUP(B316,Sheet1!U:AA,7,FALSE)-2)*(0.042*(D316-1)+0.2)+0.4,0)</f>
        <v>46</v>
      </c>
      <c r="J316" s="62">
        <f>E316*8+F316*2+G316*3+H316*3+I316*1+VLOOKUP(B316,Sheet1!AU:AZ,2,FALSE)</f>
        <v>1246</v>
      </c>
      <c r="K316" s="62">
        <f>E316*1+F316*2+G316*2+H316*2+I316*10+VLOOKUP(B316,Sheet1!AU:AZ,3,FALSE)</f>
        <v>930</v>
      </c>
      <c r="L316" s="62">
        <f>E316*0.1+F316*2+G316*0.2+H316*0.26+I316*0.1+VLOOKUP(B316,Sheet1!AU:AZ,4,FALSE)</f>
        <v>241.26</v>
      </c>
      <c r="M316" s="62">
        <f>E316*0.1+F316*0.2+G316*2+H316*0.2+I316*0.1+VLOOKUP(B316,Sheet1!AU:AZ,5,FALSE)</f>
        <v>152.3</v>
      </c>
      <c r="N316" s="62">
        <f>E316*0.1+F316*0.2+G316*0.2+H316*2+I316*0.1+VLOOKUP(B316,Sheet1!AU:AZ,6,FALSE)</f>
        <v>159.3</v>
      </c>
      <c r="O316" s="62">
        <f t="shared" si="100"/>
        <v>7.40000000000001</v>
      </c>
      <c r="P316" s="62">
        <f t="shared" si="101"/>
        <v>59.5</v>
      </c>
      <c r="R316" s="9">
        <f t="shared" si="95"/>
        <v>59</v>
      </c>
      <c r="S316" s="9">
        <f t="shared" si="84"/>
        <v>402.64</v>
      </c>
      <c r="T316" s="9">
        <f t="shared" si="85"/>
        <v>62.8</v>
      </c>
      <c r="U316" s="66">
        <f t="shared" si="96"/>
        <v>566</v>
      </c>
      <c r="V316" s="9">
        <f t="shared" si="97"/>
        <v>679.2</v>
      </c>
      <c r="W316" s="67">
        <f t="shared" si="98"/>
        <v>407</v>
      </c>
      <c r="Y316" s="69">
        <f>VLOOKUP(D316,Sheet2!P:Q,2,FALSE)</f>
        <v>120</v>
      </c>
      <c r="AB316" s="4" t="str">
        <f>IF('表格编辑 '!D349="monster","普通","BOSS")</f>
        <v>普通</v>
      </c>
      <c r="AD316" s="50">
        <f>VLOOKUP(D316,映射!AK:AL,2,FALSE)</f>
        <v>4</v>
      </c>
      <c r="AE316" s="50" t="s">
        <v>21</v>
      </c>
      <c r="AF316" s="4">
        <f>VLOOKUP(AE316,映射!AN:AO,2,FALSE)</f>
        <v>1</v>
      </c>
      <c r="AG316" s="50">
        <v>1</v>
      </c>
      <c r="AH316" s="70">
        <v>0</v>
      </c>
      <c r="AI316" s="16">
        <f t="shared" si="86"/>
        <v>20176</v>
      </c>
      <c r="AJ316" s="16">
        <f t="shared" si="87"/>
        <v>10009</v>
      </c>
      <c r="AK316" s="16">
        <f t="shared" si="88"/>
        <v>59</v>
      </c>
      <c r="AL316" s="16" t="str">
        <f t="shared" si="89"/>
        <v>穴熊</v>
      </c>
      <c r="AM316" s="16">
        <f t="shared" si="90"/>
        <v>2264</v>
      </c>
      <c r="AN316" s="16">
        <f t="shared" si="91"/>
        <v>1246</v>
      </c>
      <c r="AO316" s="16">
        <f t="shared" si="99"/>
        <v>1018</v>
      </c>
      <c r="AP316" s="16">
        <f t="shared" si="92"/>
        <v>2264</v>
      </c>
      <c r="AQ316" s="16">
        <f t="shared" si="93"/>
        <v>930</v>
      </c>
      <c r="AR316" s="16">
        <f t="shared" si="94"/>
        <v>242</v>
      </c>
      <c r="AS316" s="16"/>
      <c r="AT316" s="16">
        <v>115.9</v>
      </c>
      <c r="AU316" s="16">
        <v>115.9</v>
      </c>
      <c r="AV316" s="16">
        <v>-3.1</v>
      </c>
      <c r="AW316" s="16"/>
    </row>
    <row r="317" spans="1:49">
      <c r="A317" s="62">
        <f>'表格编辑 '!A350</f>
        <v>20177</v>
      </c>
      <c r="B317" s="62">
        <f>'表格编辑 '!B350</f>
        <v>10004</v>
      </c>
      <c r="C317" s="62" t="str">
        <f>VLOOKUP(B317,映射!A:B,2,FALSE)</f>
        <v>猫妖</v>
      </c>
      <c r="D317" s="62">
        <f>'表格编辑 '!E350</f>
        <v>59</v>
      </c>
      <c r="E317" s="62">
        <f>ROUNDUP((VLOOKUP(B317,Sheet1!U:AA,3,FALSE)-2)*(0.042*(D317-1)+0.2)+0.4,0)</f>
        <v>59</v>
      </c>
      <c r="F317" s="62">
        <f>ROUNDUP((VLOOKUP(B317,Sheet1!U:AA,4,FALSE)-2)*(0.042*(D317-1)+0.2)+0.4,0)</f>
        <v>72</v>
      </c>
      <c r="G317" s="62">
        <f>ROUNDUP((VLOOKUP(B317,Sheet1!U:AA,5,FALSE)-2)*(0.042*(D317-1)+0.2)+0.4,0)</f>
        <v>54</v>
      </c>
      <c r="H317" s="62">
        <f>ROUNDUP((VLOOKUP(B317,Sheet1!U:AA,6,FALSE)-2)*(0.042*(D317-1)+0.2)+0.4,0)</f>
        <v>83</v>
      </c>
      <c r="I317" s="62">
        <f>ROUNDUP((VLOOKUP(B317,Sheet1!U:AA,7,FALSE)-2)*(0.042*(D317-1)+0.2)+0.4,0)</f>
        <v>54</v>
      </c>
      <c r="J317" s="62">
        <f>E317*8+F317*2+G317*3+H317*3+I317*1+VLOOKUP(B317,Sheet1!AU:AZ,2,FALSE)</f>
        <v>1135</v>
      </c>
      <c r="K317" s="62">
        <f>E317*1+F317*2+G317*2+H317*2+I317*10+VLOOKUP(B317,Sheet1!AU:AZ,3,FALSE)</f>
        <v>1055</v>
      </c>
      <c r="L317" s="62">
        <f>E317*0.1+F317*2+G317*0.2+H317*0.26+I317*0.1+VLOOKUP(B317,Sheet1!AU:AZ,4,FALSE)</f>
        <v>220.68</v>
      </c>
      <c r="M317" s="62">
        <f>E317*0.1+F317*0.2+G317*2+H317*0.2+I317*0.1+VLOOKUP(B317,Sheet1!AU:AZ,5,FALSE)</f>
        <v>175.3</v>
      </c>
      <c r="N317" s="62">
        <f>E317*0.1+F317*0.2+G317*0.2+H317*2+I317*0.1+VLOOKUP(B317,Sheet1!AU:AZ,6,FALSE)</f>
        <v>251.5</v>
      </c>
      <c r="O317" s="62">
        <f t="shared" si="100"/>
        <v>20.8</v>
      </c>
      <c r="P317" s="62">
        <f t="shared" si="101"/>
        <v>45.8</v>
      </c>
      <c r="R317" s="9">
        <f t="shared" si="95"/>
        <v>59</v>
      </c>
      <c r="S317" s="9">
        <f t="shared" si="84"/>
        <v>402.64</v>
      </c>
      <c r="T317" s="9">
        <f t="shared" si="85"/>
        <v>62.8</v>
      </c>
      <c r="U317" s="66">
        <f t="shared" si="96"/>
        <v>524</v>
      </c>
      <c r="V317" s="9">
        <f t="shared" si="97"/>
        <v>628.8</v>
      </c>
      <c r="W317" s="67">
        <f t="shared" si="98"/>
        <v>358</v>
      </c>
      <c r="Y317" s="69">
        <f>VLOOKUP(D317,Sheet2!P:Q,2,FALSE)</f>
        <v>120</v>
      </c>
      <c r="AB317" s="4" t="str">
        <f>IF('表格编辑 '!D350="monster","普通","BOSS")</f>
        <v>普通</v>
      </c>
      <c r="AD317" s="50">
        <f>VLOOKUP(D317,映射!AK:AL,2,FALSE)</f>
        <v>4</v>
      </c>
      <c r="AE317" s="50" t="s">
        <v>21</v>
      </c>
      <c r="AF317" s="4">
        <f>VLOOKUP(AE317,映射!AN:AO,2,FALSE)</f>
        <v>1</v>
      </c>
      <c r="AG317" s="50">
        <v>1</v>
      </c>
      <c r="AH317" s="70">
        <v>0</v>
      </c>
      <c r="AI317" s="16">
        <f t="shared" si="86"/>
        <v>20177</v>
      </c>
      <c r="AJ317" s="16">
        <f t="shared" si="87"/>
        <v>10004</v>
      </c>
      <c r="AK317" s="16">
        <f t="shared" si="88"/>
        <v>59</v>
      </c>
      <c r="AL317" s="16" t="str">
        <f t="shared" si="89"/>
        <v>猫妖</v>
      </c>
      <c r="AM317" s="16">
        <f t="shared" si="90"/>
        <v>2096</v>
      </c>
      <c r="AN317" s="16">
        <f t="shared" si="91"/>
        <v>1135</v>
      </c>
      <c r="AO317" s="16">
        <f t="shared" si="99"/>
        <v>961</v>
      </c>
      <c r="AP317" s="16">
        <f t="shared" si="92"/>
        <v>2096</v>
      </c>
      <c r="AQ317" s="16">
        <f t="shared" si="93"/>
        <v>1055</v>
      </c>
      <c r="AR317" s="16">
        <f t="shared" si="94"/>
        <v>221</v>
      </c>
      <c r="AS317" s="16"/>
      <c r="AT317" s="16">
        <v>102.5</v>
      </c>
      <c r="AU317" s="16">
        <v>149.3</v>
      </c>
      <c r="AV317" s="16">
        <v>12.3</v>
      </c>
      <c r="AW317" s="16"/>
    </row>
    <row r="318" spans="1:49">
      <c r="A318" s="62">
        <f>'表格编辑 '!A351</f>
        <v>20178</v>
      </c>
      <c r="B318" s="62">
        <f>'表格编辑 '!B351</f>
        <v>10159</v>
      </c>
      <c r="C318" s="62" t="str">
        <f>VLOOKUP(B318,映射!A:B,2,FALSE)</f>
        <v>烈风鸟人</v>
      </c>
      <c r="D318" s="62">
        <f>'表格编辑 '!E351</f>
        <v>59</v>
      </c>
      <c r="E318" s="62">
        <f>ROUNDUP((VLOOKUP(B318,Sheet1!U:AA,3,FALSE)-2)*(0.042*(D318-1)+0.2)+0.4,0)</f>
        <v>43</v>
      </c>
      <c r="F318" s="62">
        <f>ROUNDUP((VLOOKUP(B318,Sheet1!U:AA,4,FALSE)-2)*(0.042*(D318-1)+0.2)+0.4,0)</f>
        <v>62</v>
      </c>
      <c r="G318" s="62">
        <f>ROUNDUP((VLOOKUP(B318,Sheet1!U:AA,5,FALSE)-2)*(0.042*(D318-1)+0.2)+0.4,0)</f>
        <v>40</v>
      </c>
      <c r="H318" s="62">
        <f>ROUNDUP((VLOOKUP(B318,Sheet1!U:AA,6,FALSE)-2)*(0.042*(D318-1)+0.2)+0.4,0)</f>
        <v>120</v>
      </c>
      <c r="I318" s="62">
        <f>ROUNDUP((VLOOKUP(B318,Sheet1!U:AA,7,FALSE)-2)*(0.042*(D318-1)+0.2)+0.4,0)</f>
        <v>69</v>
      </c>
      <c r="J318" s="62">
        <f>E318*8+F318*2+G318*3+H318*3+I318*1+VLOOKUP(B318,Sheet1!AU:AZ,2,FALSE)</f>
        <v>1057</v>
      </c>
      <c r="K318" s="62">
        <f>E318*1+F318*2+G318*2+H318*2+I318*10+VLOOKUP(B318,Sheet1!AU:AZ,3,FALSE)</f>
        <v>1226</v>
      </c>
      <c r="L318" s="62">
        <f>E318*0.1+F318*2+G318*0.2+H318*0.26+I318*0.1+VLOOKUP(B318,Sheet1!AU:AZ,4,FALSE)</f>
        <v>203.4</v>
      </c>
      <c r="M318" s="62">
        <f>E318*0.1+F318*0.2+G318*2+H318*0.2+I318*0.1+VLOOKUP(B318,Sheet1!AU:AZ,5,FALSE)</f>
        <v>147.6</v>
      </c>
      <c r="N318" s="62">
        <f>E318*0.1+F318*0.2+G318*0.2+H318*2+I318*0.1+VLOOKUP(B318,Sheet1!AU:AZ,6,FALSE)</f>
        <v>339.6</v>
      </c>
      <c r="O318" s="62">
        <f t="shared" si="100"/>
        <v>32.1</v>
      </c>
      <c r="P318" s="62">
        <f t="shared" si="101"/>
        <v>41.3</v>
      </c>
      <c r="R318" s="9">
        <f t="shared" si="95"/>
        <v>59</v>
      </c>
      <c r="S318" s="9">
        <f t="shared" si="84"/>
        <v>402.64</v>
      </c>
      <c r="T318" s="9">
        <f t="shared" si="85"/>
        <v>62.8</v>
      </c>
      <c r="U318" s="66">
        <f t="shared" si="96"/>
        <v>575</v>
      </c>
      <c r="V318" s="9">
        <f t="shared" si="97"/>
        <v>690</v>
      </c>
      <c r="W318" s="67">
        <f t="shared" si="98"/>
        <v>317</v>
      </c>
      <c r="Y318" s="69">
        <f>VLOOKUP(D318,Sheet2!P:Q,2,FALSE)</f>
        <v>120</v>
      </c>
      <c r="AB318" s="4" t="str">
        <f>IF('表格编辑 '!D351="monster","普通","BOSS")</f>
        <v>普通</v>
      </c>
      <c r="AD318" s="50">
        <f>VLOOKUP(D318,映射!AK:AL,2,FALSE)</f>
        <v>4</v>
      </c>
      <c r="AE318" s="50" t="s">
        <v>21</v>
      </c>
      <c r="AF318" s="4">
        <f>VLOOKUP(AE318,映射!AN:AO,2,FALSE)</f>
        <v>1</v>
      </c>
      <c r="AG318" s="50">
        <v>1</v>
      </c>
      <c r="AH318" s="70">
        <v>0</v>
      </c>
      <c r="AI318" s="16">
        <f t="shared" si="86"/>
        <v>20178</v>
      </c>
      <c r="AJ318" s="16">
        <f t="shared" si="87"/>
        <v>10159</v>
      </c>
      <c r="AK318" s="16">
        <f t="shared" si="88"/>
        <v>59</v>
      </c>
      <c r="AL318" s="16" t="str">
        <f t="shared" si="89"/>
        <v>烈风鸟人</v>
      </c>
      <c r="AM318" s="16">
        <f t="shared" si="90"/>
        <v>2300</v>
      </c>
      <c r="AN318" s="16">
        <f t="shared" si="91"/>
        <v>1057</v>
      </c>
      <c r="AO318" s="16">
        <f t="shared" si="99"/>
        <v>1243</v>
      </c>
      <c r="AP318" s="16">
        <f t="shared" si="92"/>
        <v>2300</v>
      </c>
      <c r="AQ318" s="16">
        <f t="shared" si="93"/>
        <v>1226</v>
      </c>
      <c r="AR318" s="16">
        <f t="shared" si="94"/>
        <v>204</v>
      </c>
      <c r="AS318" s="16"/>
      <c r="AT318" s="16">
        <v>83.3</v>
      </c>
      <c r="AU318" s="16">
        <v>211.1</v>
      </c>
      <c r="AV318" s="16">
        <v>22.9</v>
      </c>
      <c r="AW318" s="16"/>
    </row>
    <row r="319" spans="1:49">
      <c r="A319" s="62">
        <f>'表格编辑 '!A352</f>
        <v>20179</v>
      </c>
      <c r="B319" s="62">
        <f>'表格编辑 '!B352</f>
        <v>10062</v>
      </c>
      <c r="C319" s="62" t="str">
        <f>VLOOKUP(B319,映射!A:B,2,FALSE)</f>
        <v>杀手蝎</v>
      </c>
      <c r="D319" s="62">
        <f>'表格编辑 '!E352</f>
        <v>59</v>
      </c>
      <c r="E319" s="62">
        <f>ROUNDUP((VLOOKUP(B319,Sheet1!U:AA,3,FALSE)-2)*(0.042*(D319-1)+0.2)+0.4,0)</f>
        <v>75</v>
      </c>
      <c r="F319" s="62">
        <f>ROUNDUP((VLOOKUP(B319,Sheet1!U:AA,4,FALSE)-2)*(0.042*(D319-1)+0.2)+0.4,0)</f>
        <v>72</v>
      </c>
      <c r="G319" s="62">
        <f>ROUNDUP((VLOOKUP(B319,Sheet1!U:AA,5,FALSE)-2)*(0.042*(D319-1)+0.2)+0.4,0)</f>
        <v>96</v>
      </c>
      <c r="H319" s="62">
        <f>ROUNDUP((VLOOKUP(B319,Sheet1!U:AA,6,FALSE)-2)*(0.042*(D319-1)+0.2)+0.4,0)</f>
        <v>25</v>
      </c>
      <c r="I319" s="62">
        <f>ROUNDUP((VLOOKUP(B319,Sheet1!U:AA,7,FALSE)-2)*(0.042*(D319-1)+0.2)+0.4,0)</f>
        <v>14</v>
      </c>
      <c r="J319" s="62">
        <f>E319*8+F319*2+G319*3+H319*3+I319*1+VLOOKUP(B319,Sheet1!AU:AZ,2,FALSE)</f>
        <v>1141</v>
      </c>
      <c r="K319" s="62">
        <f>E319*1+F319*2+G319*2+H319*2+I319*10+VLOOKUP(B319,Sheet1!AU:AZ,3,FALSE)</f>
        <v>621</v>
      </c>
      <c r="L319" s="62">
        <f>E319*0.1+F319*2+G319*0.2+H319*0.26+I319*0.1+VLOOKUP(B319,Sheet1!AU:AZ,4,FALSE)</f>
        <v>198.6</v>
      </c>
      <c r="M319" s="62">
        <f>E319*0.1+F319*0.2+G319*2+H319*0.2+I319*0.1+VLOOKUP(B319,Sheet1!AU:AZ,5,FALSE)</f>
        <v>240.3</v>
      </c>
      <c r="N319" s="62">
        <f>E319*0.1+F319*0.2+G319*0.2+H319*2+I319*0.1+VLOOKUP(B319,Sheet1!AU:AZ,6,FALSE)</f>
        <v>112.5</v>
      </c>
      <c r="O319" s="62">
        <f t="shared" si="100"/>
        <v>-1.8</v>
      </c>
      <c r="P319" s="62">
        <f t="shared" si="101"/>
        <v>46.8</v>
      </c>
      <c r="R319" s="9">
        <f t="shared" si="95"/>
        <v>59</v>
      </c>
      <c r="S319" s="9">
        <f t="shared" si="84"/>
        <v>402.64</v>
      </c>
      <c r="T319" s="9">
        <f t="shared" si="85"/>
        <v>62.8</v>
      </c>
      <c r="U319" s="66">
        <f t="shared" si="96"/>
        <v>433</v>
      </c>
      <c r="V319" s="9">
        <f t="shared" si="97"/>
        <v>519.6</v>
      </c>
      <c r="W319" s="67">
        <f t="shared" si="98"/>
        <v>306</v>
      </c>
      <c r="Y319" s="69">
        <f>VLOOKUP(D319,Sheet2!P:Q,2,FALSE)</f>
        <v>120</v>
      </c>
      <c r="AB319" s="4" t="str">
        <f>IF('表格编辑 '!D352="monster","普通","BOSS")</f>
        <v>普通</v>
      </c>
      <c r="AD319" s="50">
        <f>VLOOKUP(D319,映射!AK:AL,2,FALSE)</f>
        <v>4</v>
      </c>
      <c r="AE319" s="50" t="s">
        <v>21</v>
      </c>
      <c r="AF319" s="4">
        <f>VLOOKUP(AE319,映射!AN:AO,2,FALSE)</f>
        <v>1</v>
      </c>
      <c r="AG319" s="50">
        <v>1</v>
      </c>
      <c r="AH319" s="70">
        <v>0</v>
      </c>
      <c r="AI319" s="16">
        <f t="shared" si="86"/>
        <v>20179</v>
      </c>
      <c r="AJ319" s="16">
        <f t="shared" si="87"/>
        <v>10062</v>
      </c>
      <c r="AK319" s="16">
        <f t="shared" si="88"/>
        <v>59</v>
      </c>
      <c r="AL319" s="16" t="str">
        <f t="shared" si="89"/>
        <v>杀手蝎</v>
      </c>
      <c r="AM319" s="16">
        <f t="shared" si="90"/>
        <v>1732</v>
      </c>
      <c r="AN319" s="16">
        <f t="shared" si="91"/>
        <v>1141</v>
      </c>
      <c r="AO319" s="16">
        <f t="shared" si="99"/>
        <v>591</v>
      </c>
      <c r="AP319" s="16">
        <f t="shared" si="92"/>
        <v>1732</v>
      </c>
      <c r="AQ319" s="16">
        <f t="shared" si="93"/>
        <v>621</v>
      </c>
      <c r="AR319" s="16">
        <f t="shared" si="94"/>
        <v>199</v>
      </c>
      <c r="AS319" s="16"/>
      <c r="AT319" s="16">
        <v>195.1</v>
      </c>
      <c r="AU319" s="16">
        <v>81.7</v>
      </c>
      <c r="AV319" s="16">
        <v>-1</v>
      </c>
      <c r="AW319" s="16"/>
    </row>
    <row r="320" spans="1:49">
      <c r="A320" s="62">
        <f>'表格编辑 '!A353</f>
        <v>20180</v>
      </c>
      <c r="B320" s="62">
        <f>'表格编辑 '!B353</f>
        <v>10066</v>
      </c>
      <c r="C320" s="62" t="str">
        <f>VLOOKUP(B320,映射!A:B,2,FALSE)</f>
        <v>黄蜂</v>
      </c>
      <c r="D320" s="62">
        <f>'表格编辑 '!E353</f>
        <v>59</v>
      </c>
      <c r="E320" s="62">
        <f>ROUNDUP((VLOOKUP(B320,Sheet1!U:AA,3,FALSE)-2)*(0.042*(D320-1)+0.2)+0.4,0)</f>
        <v>22</v>
      </c>
      <c r="F320" s="62">
        <f>ROUNDUP((VLOOKUP(B320,Sheet1!U:AA,4,FALSE)-2)*(0.042*(D320-1)+0.2)+0.4,0)</f>
        <v>96</v>
      </c>
      <c r="G320" s="62">
        <f>ROUNDUP((VLOOKUP(B320,Sheet1!U:AA,5,FALSE)-2)*(0.042*(D320-1)+0.2)+0.4,0)</f>
        <v>30</v>
      </c>
      <c r="H320" s="62">
        <f>ROUNDUP((VLOOKUP(B320,Sheet1!U:AA,6,FALSE)-2)*(0.042*(D320-1)+0.2)+0.4,0)</f>
        <v>109</v>
      </c>
      <c r="I320" s="62">
        <f>ROUNDUP((VLOOKUP(B320,Sheet1!U:AA,7,FALSE)-2)*(0.042*(D320-1)+0.2)+0.4,0)</f>
        <v>38</v>
      </c>
      <c r="J320" s="62">
        <f>E320*8+F320*2+G320*3+H320*3+I320*1+VLOOKUP(B320,Sheet1!AU:AZ,2,FALSE)</f>
        <v>844</v>
      </c>
      <c r="K320" s="62">
        <f>E320*1+F320*2+G320*2+H320*2+I320*10+VLOOKUP(B320,Sheet1!AU:AZ,3,FALSE)</f>
        <v>898</v>
      </c>
      <c r="L320" s="62">
        <f>E320*0.1+F320*2+G320*0.2+H320*0.26+I320*0.1+VLOOKUP(B320,Sheet1!AU:AZ,4,FALSE)</f>
        <v>274.34</v>
      </c>
      <c r="M320" s="62">
        <f>E320*0.1+F320*0.2+G320*2+H320*0.2+I320*0.1+VLOOKUP(B320,Sheet1!AU:AZ,5,FALSE)</f>
        <v>122</v>
      </c>
      <c r="N320" s="62">
        <f>E320*0.1+F320*0.2+G320*0.2+H320*2+I320*0.1+VLOOKUP(B320,Sheet1!AU:AZ,6,FALSE)</f>
        <v>316.2</v>
      </c>
      <c r="O320" s="62">
        <f t="shared" si="100"/>
        <v>9.3</v>
      </c>
      <c r="P320" s="62">
        <f t="shared" si="101"/>
        <v>23</v>
      </c>
      <c r="R320" s="9">
        <f t="shared" si="95"/>
        <v>59</v>
      </c>
      <c r="S320" s="9">
        <f t="shared" si="84"/>
        <v>402.64</v>
      </c>
      <c r="T320" s="9">
        <f t="shared" si="85"/>
        <v>62.8</v>
      </c>
      <c r="U320" s="66">
        <f t="shared" si="96"/>
        <v>633</v>
      </c>
      <c r="V320" s="9">
        <f t="shared" si="97"/>
        <v>759.6</v>
      </c>
      <c r="W320" s="67">
        <f t="shared" si="98"/>
        <v>488</v>
      </c>
      <c r="Y320" s="69">
        <f>VLOOKUP(D320,Sheet2!P:Q,2,FALSE)</f>
        <v>120</v>
      </c>
      <c r="AB320" s="4" t="str">
        <f>IF('表格编辑 '!D353="monster","普通","BOSS")</f>
        <v>普通</v>
      </c>
      <c r="AD320" s="50">
        <f>VLOOKUP(D320,映射!AK:AL,2,FALSE)</f>
        <v>4</v>
      </c>
      <c r="AE320" s="50" t="s">
        <v>21</v>
      </c>
      <c r="AF320" s="4">
        <f>VLOOKUP(AE320,映射!AN:AO,2,FALSE)</f>
        <v>1</v>
      </c>
      <c r="AG320" s="50">
        <v>1</v>
      </c>
      <c r="AH320" s="70">
        <v>0</v>
      </c>
      <c r="AI320" s="16">
        <f t="shared" si="86"/>
        <v>20180</v>
      </c>
      <c r="AJ320" s="16">
        <f t="shared" si="87"/>
        <v>10066</v>
      </c>
      <c r="AK320" s="16">
        <f t="shared" si="88"/>
        <v>59</v>
      </c>
      <c r="AL320" s="16" t="str">
        <f t="shared" si="89"/>
        <v>黄蜂</v>
      </c>
      <c r="AM320" s="16">
        <f t="shared" si="90"/>
        <v>2532</v>
      </c>
      <c r="AN320" s="16">
        <f t="shared" si="91"/>
        <v>844</v>
      </c>
      <c r="AO320" s="16">
        <f t="shared" si="99"/>
        <v>1688</v>
      </c>
      <c r="AP320" s="16">
        <f t="shared" si="92"/>
        <v>2532</v>
      </c>
      <c r="AQ320" s="16">
        <f t="shared" si="93"/>
        <v>898</v>
      </c>
      <c r="AR320" s="16">
        <f t="shared" si="94"/>
        <v>275</v>
      </c>
      <c r="AS320" s="16"/>
      <c r="AT320" s="16">
        <v>93.4</v>
      </c>
      <c r="AU320" s="16">
        <v>219.4</v>
      </c>
      <c r="AV320" s="16">
        <v>-10.8</v>
      </c>
      <c r="AW320" s="16"/>
    </row>
    <row r="321" spans="1:49">
      <c r="A321" s="62">
        <f>'表格编辑 '!A354</f>
        <v>20181</v>
      </c>
      <c r="B321" s="62">
        <f>'表格编辑 '!B354</f>
        <v>10019</v>
      </c>
      <c r="C321" s="62" t="str">
        <f>VLOOKUP(B321,映射!A:B,2,FALSE)</f>
        <v>鼠王</v>
      </c>
      <c r="D321" s="62">
        <f>'表格编辑 '!E354</f>
        <v>59</v>
      </c>
      <c r="E321" s="62">
        <f>ROUNDUP((VLOOKUP(B321,Sheet1!U:AA,3,FALSE)-2)*(0.042*(D321-1)+0.2)+0.4,0)</f>
        <v>35</v>
      </c>
      <c r="F321" s="62">
        <f>ROUNDUP((VLOOKUP(B321,Sheet1!U:AA,4,FALSE)-2)*(0.042*(D321-1)+0.2)+0.4,0)</f>
        <v>27</v>
      </c>
      <c r="G321" s="62">
        <f>ROUNDUP((VLOOKUP(B321,Sheet1!U:AA,5,FALSE)-2)*(0.042*(D321-1)+0.2)+0.4,0)</f>
        <v>46</v>
      </c>
      <c r="H321" s="62">
        <f>ROUNDUP((VLOOKUP(B321,Sheet1!U:AA,6,FALSE)-2)*(0.042*(D321-1)+0.2)+0.4,0)</f>
        <v>80</v>
      </c>
      <c r="I321" s="62">
        <f>ROUNDUP((VLOOKUP(B321,Sheet1!U:AA,7,FALSE)-2)*(0.042*(D321-1)+0.2)+0.4,0)</f>
        <v>106</v>
      </c>
      <c r="J321" s="62">
        <f>E321*8+F321*2+G321*3+H321*3+I321*1+VLOOKUP(B321,Sheet1!AU:AZ,2,FALSE)</f>
        <v>852</v>
      </c>
      <c r="K321" s="62">
        <f>E321*1+F321*2+G321*2+H321*2+I321*10+VLOOKUP(B321,Sheet1!AU:AZ,3,FALSE)</f>
        <v>1470</v>
      </c>
      <c r="L321" s="62">
        <f>E321*0.1+F321*2+G321*0.2+H321*0.26+I321*0.1+VLOOKUP(B321,Sheet1!AU:AZ,4,FALSE)</f>
        <v>111.1</v>
      </c>
      <c r="M321" s="62">
        <f>E321*0.1+F321*0.2+G321*2+H321*0.2+I321*0.1+VLOOKUP(B321,Sheet1!AU:AZ,5,FALSE)</f>
        <v>148.5</v>
      </c>
      <c r="N321" s="62">
        <f>E321*0.1+F321*0.2+G321*0.2+H321*2+I321*0.1+VLOOKUP(B321,Sheet1!AU:AZ,6,FALSE)</f>
        <v>238.7</v>
      </c>
      <c r="O321" s="62">
        <f t="shared" si="100"/>
        <v>72.8</v>
      </c>
      <c r="P321" s="62">
        <f t="shared" si="101"/>
        <v>26.1</v>
      </c>
      <c r="R321" s="9">
        <f t="shared" si="95"/>
        <v>59</v>
      </c>
      <c r="S321" s="9">
        <f t="shared" si="84"/>
        <v>402.64</v>
      </c>
      <c r="T321" s="9">
        <f t="shared" si="85"/>
        <v>62.8</v>
      </c>
      <c r="U321" s="66">
        <f t="shared" si="96"/>
        <v>573</v>
      </c>
      <c r="V321" s="9">
        <f t="shared" si="97"/>
        <v>687.6</v>
      </c>
      <c r="W321" s="67">
        <f t="shared" si="98"/>
        <v>124</v>
      </c>
      <c r="Y321" s="69">
        <f>VLOOKUP(D321,Sheet2!P:Q,2,FALSE)</f>
        <v>120</v>
      </c>
      <c r="AB321" s="4" t="str">
        <f>IF('表格编辑 '!D354="monster","普通","BOSS")</f>
        <v>普通</v>
      </c>
      <c r="AD321" s="50">
        <f>VLOOKUP(D321,映射!AK:AL,2,FALSE)</f>
        <v>4</v>
      </c>
      <c r="AE321" s="50" t="s">
        <v>21</v>
      </c>
      <c r="AF321" s="4">
        <f>VLOOKUP(AE321,映射!AN:AO,2,FALSE)</f>
        <v>1</v>
      </c>
      <c r="AG321" s="50">
        <v>1</v>
      </c>
      <c r="AH321" s="70">
        <v>0</v>
      </c>
      <c r="AI321" s="16">
        <f t="shared" si="86"/>
        <v>20181</v>
      </c>
      <c r="AJ321" s="16">
        <f t="shared" si="87"/>
        <v>10019</v>
      </c>
      <c r="AK321" s="16">
        <f t="shared" si="88"/>
        <v>59</v>
      </c>
      <c r="AL321" s="16" t="str">
        <f t="shared" si="89"/>
        <v>鼠王</v>
      </c>
      <c r="AM321" s="16">
        <f t="shared" si="90"/>
        <v>2292</v>
      </c>
      <c r="AN321" s="16">
        <f t="shared" si="91"/>
        <v>852</v>
      </c>
      <c r="AO321" s="16">
        <f t="shared" si="99"/>
        <v>1440</v>
      </c>
      <c r="AP321" s="16">
        <f t="shared" si="92"/>
        <v>2292</v>
      </c>
      <c r="AQ321" s="16">
        <f t="shared" si="93"/>
        <v>1470</v>
      </c>
      <c r="AR321" s="16">
        <f t="shared" si="94"/>
        <v>112</v>
      </c>
      <c r="AS321" s="16"/>
      <c r="AT321" s="16">
        <v>111.4</v>
      </c>
      <c r="AU321" s="16">
        <v>165.4</v>
      </c>
      <c r="AV321" s="16">
        <v>66.5</v>
      </c>
      <c r="AW321" s="16"/>
    </row>
    <row r="322" spans="1:49">
      <c r="A322" s="62">
        <f>'表格编辑 '!A355</f>
        <v>20182</v>
      </c>
      <c r="B322" s="62">
        <f>'表格编辑 '!B355</f>
        <v>10012</v>
      </c>
      <c r="C322" s="62" t="str">
        <f>VLOOKUP(B322,映射!A:B,2,FALSE)</f>
        <v>赤目黑熊</v>
      </c>
      <c r="D322" s="62">
        <f>'表格编辑 '!E355</f>
        <v>59</v>
      </c>
      <c r="E322" s="62">
        <f>ROUNDUP((VLOOKUP(B322,Sheet1!U:AA,3,FALSE)-2)*(0.042*(D322-1)+0.2)+0.4,0)</f>
        <v>83</v>
      </c>
      <c r="F322" s="62">
        <f>ROUNDUP((VLOOKUP(B322,Sheet1!U:AA,4,FALSE)-2)*(0.042*(D322-1)+0.2)+0.4,0)</f>
        <v>88</v>
      </c>
      <c r="G322" s="62">
        <f>ROUNDUP((VLOOKUP(B322,Sheet1!U:AA,5,FALSE)-2)*(0.042*(D322-1)+0.2)+0.4,0)</f>
        <v>33</v>
      </c>
      <c r="H322" s="62">
        <f>ROUNDUP((VLOOKUP(B322,Sheet1!U:AA,6,FALSE)-2)*(0.042*(D322-1)+0.2)+0.4,0)</f>
        <v>54</v>
      </c>
      <c r="I322" s="62">
        <f>ROUNDUP((VLOOKUP(B322,Sheet1!U:AA,7,FALSE)-2)*(0.042*(D322-1)+0.2)+0.4,0)</f>
        <v>38</v>
      </c>
      <c r="J322" s="62">
        <f>E322*8+F322*2+G322*3+H322*3+I322*1+VLOOKUP(B322,Sheet1!AU:AZ,2,FALSE)</f>
        <v>1159</v>
      </c>
      <c r="K322" s="62">
        <f>E322*1+F322*2+G322*2+H322*2+I322*10+VLOOKUP(B322,Sheet1!AU:AZ,3,FALSE)</f>
        <v>833</v>
      </c>
      <c r="L322" s="62">
        <f>E322*0.1+F322*2+G322*0.2+H322*0.26+I322*0.1+VLOOKUP(B322,Sheet1!AU:AZ,4,FALSE)</f>
        <v>228.74</v>
      </c>
      <c r="M322" s="62">
        <f>E322*0.1+F322*0.2+G322*2+H322*0.2+I322*0.1+VLOOKUP(B322,Sheet1!AU:AZ,5,FALSE)</f>
        <v>126.5</v>
      </c>
      <c r="N322" s="62">
        <f>E322*0.1+F322*0.2+G322*0.2+H322*2+I322*0.1+VLOOKUP(B322,Sheet1!AU:AZ,6,FALSE)</f>
        <v>164.3</v>
      </c>
      <c r="O322" s="62">
        <f t="shared" si="100"/>
        <v>-2.1</v>
      </c>
      <c r="P322" s="62">
        <f t="shared" si="101"/>
        <v>61.3</v>
      </c>
      <c r="R322" s="9">
        <f t="shared" si="95"/>
        <v>59</v>
      </c>
      <c r="S322" s="9">
        <f t="shared" si="84"/>
        <v>402.64</v>
      </c>
      <c r="T322" s="9">
        <f t="shared" si="85"/>
        <v>62.8</v>
      </c>
      <c r="U322" s="66">
        <f t="shared" si="96"/>
        <v>622</v>
      </c>
      <c r="V322" s="9">
        <f t="shared" si="97"/>
        <v>746.4</v>
      </c>
      <c r="W322" s="67">
        <f t="shared" si="98"/>
        <v>377</v>
      </c>
      <c r="Y322" s="69">
        <f>VLOOKUP(D322,Sheet2!P:Q,2,FALSE)</f>
        <v>120</v>
      </c>
      <c r="AB322" s="4" t="str">
        <f>IF('表格编辑 '!D355="monster","普通","BOSS")</f>
        <v>普通</v>
      </c>
      <c r="AD322" s="50">
        <f>VLOOKUP(D322,映射!AK:AL,2,FALSE)</f>
        <v>4</v>
      </c>
      <c r="AE322" s="50" t="s">
        <v>21</v>
      </c>
      <c r="AF322" s="4">
        <f>VLOOKUP(AE322,映射!AN:AO,2,FALSE)</f>
        <v>1</v>
      </c>
      <c r="AG322" s="50">
        <v>1</v>
      </c>
      <c r="AH322" s="70">
        <v>0</v>
      </c>
      <c r="AI322" s="16">
        <f t="shared" si="86"/>
        <v>20182</v>
      </c>
      <c r="AJ322" s="16">
        <f t="shared" si="87"/>
        <v>10012</v>
      </c>
      <c r="AK322" s="16">
        <f t="shared" si="88"/>
        <v>59</v>
      </c>
      <c r="AL322" s="16" t="str">
        <f t="shared" si="89"/>
        <v>赤目黑熊</v>
      </c>
      <c r="AM322" s="16">
        <f t="shared" si="90"/>
        <v>2488</v>
      </c>
      <c r="AN322" s="16">
        <f t="shared" si="91"/>
        <v>1159</v>
      </c>
      <c r="AO322" s="16">
        <f t="shared" si="99"/>
        <v>1329</v>
      </c>
      <c r="AP322" s="16">
        <f t="shared" si="92"/>
        <v>2488</v>
      </c>
      <c r="AQ322" s="16">
        <f t="shared" si="93"/>
        <v>833</v>
      </c>
      <c r="AR322" s="16">
        <f t="shared" si="94"/>
        <v>229</v>
      </c>
      <c r="AS322" s="16"/>
      <c r="AT322" s="16">
        <v>94</v>
      </c>
      <c r="AU322" s="16">
        <v>128.2</v>
      </c>
      <c r="AV322" s="16">
        <v>-1.8</v>
      </c>
      <c r="AW322" s="16"/>
    </row>
    <row r="323" spans="1:49">
      <c r="A323" s="62">
        <f>'表格编辑 '!A356</f>
        <v>20183</v>
      </c>
      <c r="B323" s="62">
        <f>'表格编辑 '!B356</f>
        <v>10072</v>
      </c>
      <c r="C323" s="62" t="str">
        <f>VLOOKUP(B323,映射!A:B,2,FALSE)</f>
        <v>致命螳螂</v>
      </c>
      <c r="D323" s="62">
        <f>'表格编辑 '!E356</f>
        <v>59</v>
      </c>
      <c r="E323" s="62">
        <f>ROUNDUP((VLOOKUP(B323,Sheet1!U:AA,3,FALSE)-2)*(0.042*(D323-1)+0.2)+0.4,0)</f>
        <v>67</v>
      </c>
      <c r="F323" s="62">
        <f>ROUNDUP((VLOOKUP(B323,Sheet1!U:AA,4,FALSE)-2)*(0.042*(D323-1)+0.2)+0.4,0)</f>
        <v>109</v>
      </c>
      <c r="G323" s="62">
        <f>ROUNDUP((VLOOKUP(B323,Sheet1!U:AA,5,FALSE)-2)*(0.042*(D323-1)+0.2)+0.4,0)</f>
        <v>59</v>
      </c>
      <c r="H323" s="62">
        <f>ROUNDUP((VLOOKUP(B323,Sheet1!U:AA,6,FALSE)-2)*(0.042*(D323-1)+0.2)+0.4,0)</f>
        <v>80</v>
      </c>
      <c r="I323" s="62">
        <f>ROUNDUP((VLOOKUP(B323,Sheet1!U:AA,7,FALSE)-2)*(0.042*(D323-1)+0.2)+0.4,0)</f>
        <v>33</v>
      </c>
      <c r="J323" s="62">
        <f>E323*8+F323*2+G323*3+H323*3+I323*1+VLOOKUP(B323,Sheet1!AU:AZ,2,FALSE)</f>
        <v>1265</v>
      </c>
      <c r="K323" s="62">
        <f>E323*1+F323*2+G323*2+H323*2+I323*10+VLOOKUP(B323,Sheet1!AU:AZ,3,FALSE)</f>
        <v>917</v>
      </c>
      <c r="L323" s="62">
        <f>E323*0.1+F323*2+G323*0.2+H323*0.26+I323*0.1+VLOOKUP(B323,Sheet1!AU:AZ,4,FALSE)</f>
        <v>310.6</v>
      </c>
      <c r="M323" s="62">
        <f>E323*0.1+F323*0.2+G323*2+H323*0.2+I323*0.1+VLOOKUP(B323,Sheet1!AU:AZ,5,FALSE)</f>
        <v>192.8</v>
      </c>
      <c r="N323" s="62">
        <f>E323*0.1+F323*0.2+G323*0.2+H323*2+I323*0.1+VLOOKUP(B323,Sheet1!AU:AZ,6,FALSE)</f>
        <v>248.6</v>
      </c>
      <c r="O323" s="62">
        <f t="shared" si="100"/>
        <v>-0.799999999999997</v>
      </c>
      <c r="P323" s="62">
        <f t="shared" si="101"/>
        <v>49.5</v>
      </c>
      <c r="R323" s="9">
        <f t="shared" si="95"/>
        <v>59</v>
      </c>
      <c r="S323" s="9">
        <f t="shared" si="84"/>
        <v>402.64</v>
      </c>
      <c r="T323" s="9">
        <f t="shared" si="85"/>
        <v>62.8</v>
      </c>
      <c r="U323" s="66">
        <f t="shared" si="96"/>
        <v>496</v>
      </c>
      <c r="V323" s="9">
        <f t="shared" si="97"/>
        <v>595.2</v>
      </c>
      <c r="W323" s="67">
        <f t="shared" si="98"/>
        <v>580</v>
      </c>
      <c r="Y323" s="69">
        <f>VLOOKUP(D323,Sheet2!P:Q,2,FALSE)</f>
        <v>120</v>
      </c>
      <c r="AB323" s="4" t="str">
        <f>IF('表格编辑 '!D356="monster","普通","BOSS")</f>
        <v>普通</v>
      </c>
      <c r="AD323" s="50">
        <f>VLOOKUP(D323,映射!AK:AL,2,FALSE)</f>
        <v>4</v>
      </c>
      <c r="AE323" s="50" t="s">
        <v>21</v>
      </c>
      <c r="AF323" s="4">
        <f>VLOOKUP(AE323,映射!AN:AO,2,FALSE)</f>
        <v>1</v>
      </c>
      <c r="AG323" s="50">
        <v>1</v>
      </c>
      <c r="AH323" s="70">
        <v>0</v>
      </c>
      <c r="AI323" s="16">
        <f t="shared" si="86"/>
        <v>20183</v>
      </c>
      <c r="AJ323" s="16">
        <f t="shared" si="87"/>
        <v>10072</v>
      </c>
      <c r="AK323" s="16">
        <f t="shared" si="88"/>
        <v>59</v>
      </c>
      <c r="AL323" s="16" t="str">
        <f t="shared" si="89"/>
        <v>致命螳螂</v>
      </c>
      <c r="AM323" s="16">
        <f t="shared" si="90"/>
        <v>1984</v>
      </c>
      <c r="AN323" s="16">
        <f t="shared" si="91"/>
        <v>1265</v>
      </c>
      <c r="AO323" s="16">
        <f t="shared" si="99"/>
        <v>719</v>
      </c>
      <c r="AP323" s="16">
        <f t="shared" si="92"/>
        <v>1984</v>
      </c>
      <c r="AQ323" s="16">
        <f t="shared" si="93"/>
        <v>917</v>
      </c>
      <c r="AR323" s="16">
        <f t="shared" si="94"/>
        <v>311</v>
      </c>
      <c r="AS323" s="16"/>
      <c r="AT323" s="16">
        <v>113.9</v>
      </c>
      <c r="AU323" s="16">
        <v>151.7</v>
      </c>
      <c r="AV323" s="16">
        <v>-1.7</v>
      </c>
      <c r="AW323" s="16"/>
    </row>
    <row r="324" spans="1:49">
      <c r="A324" s="62">
        <f>'表格编辑 '!A357</f>
        <v>20184</v>
      </c>
      <c r="B324" s="62">
        <f>'表格编辑 '!B357</f>
        <v>10128</v>
      </c>
      <c r="C324" s="62" t="str">
        <f>VLOOKUP(B324,映射!A:B,2,FALSE)</f>
        <v>水晶螃蟹</v>
      </c>
      <c r="D324" s="62">
        <f>'表格编辑 '!E357</f>
        <v>59</v>
      </c>
      <c r="E324" s="62">
        <f>ROUNDUP((VLOOKUP(B324,Sheet1!U:AA,3,FALSE)-2)*(0.042*(D324-1)+0.2)+0.4,0)</f>
        <v>69</v>
      </c>
      <c r="F324" s="62">
        <f>ROUNDUP((VLOOKUP(B324,Sheet1!U:AA,4,FALSE)-2)*(0.042*(D324-1)+0.2)+0.4,0)</f>
        <v>77</v>
      </c>
      <c r="G324" s="62">
        <f>ROUNDUP((VLOOKUP(B324,Sheet1!U:AA,5,FALSE)-2)*(0.042*(D324-1)+0.2)+0.4,0)</f>
        <v>91</v>
      </c>
      <c r="H324" s="62">
        <f>ROUNDUP((VLOOKUP(B324,Sheet1!U:AA,6,FALSE)-2)*(0.042*(D324-1)+0.2)+0.4,0)</f>
        <v>75</v>
      </c>
      <c r="I324" s="62">
        <f>ROUNDUP((VLOOKUP(B324,Sheet1!U:AA,7,FALSE)-2)*(0.042*(D324-1)+0.2)+0.4,0)</f>
        <v>62</v>
      </c>
      <c r="J324" s="62">
        <f>E324*8+F324*2+G324*3+H324*3+I324*1+VLOOKUP(B324,Sheet1!AU:AZ,2,FALSE)</f>
        <v>1340</v>
      </c>
      <c r="K324" s="62">
        <f>E324*1+F324*2+G324*2+H324*2+I324*10+VLOOKUP(B324,Sheet1!AU:AZ,3,FALSE)</f>
        <v>1225</v>
      </c>
      <c r="L324" s="62">
        <f>E324*0.1+F324*2+G324*0.2+H324*0.26+I324*0.1+VLOOKUP(B324,Sheet1!AU:AZ,4,FALSE)</f>
        <v>245.8</v>
      </c>
      <c r="M324" s="62">
        <f>E324*0.1+F324*0.2+G324*2+H324*0.2+I324*0.1+VLOOKUP(B324,Sheet1!AU:AZ,5,FALSE)</f>
        <v>272.5</v>
      </c>
      <c r="N324" s="62">
        <f>E324*0.1+F324*0.2+G324*0.2+H324*2+I324*0.1+VLOOKUP(B324,Sheet1!AU:AZ,6,FALSE)</f>
        <v>240.7</v>
      </c>
      <c r="O324" s="62">
        <f t="shared" si="100"/>
        <v>31.9</v>
      </c>
      <c r="P324" s="62">
        <f t="shared" si="101"/>
        <v>47.2</v>
      </c>
      <c r="R324" s="9">
        <f t="shared" si="95"/>
        <v>59</v>
      </c>
      <c r="S324" s="9">
        <f t="shared" si="84"/>
        <v>402.64</v>
      </c>
      <c r="T324" s="9">
        <f t="shared" si="85"/>
        <v>62.8</v>
      </c>
      <c r="U324" s="66">
        <f t="shared" si="96"/>
        <v>399</v>
      </c>
      <c r="V324" s="9">
        <f t="shared" si="97"/>
        <v>478.8</v>
      </c>
      <c r="W324" s="67">
        <f t="shared" si="98"/>
        <v>418</v>
      </c>
      <c r="Y324" s="69">
        <f>VLOOKUP(D324,Sheet2!P:Q,2,FALSE)</f>
        <v>120</v>
      </c>
      <c r="AB324" s="4" t="str">
        <f>IF('表格编辑 '!D357="monster","普通","BOSS")</f>
        <v>普通</v>
      </c>
      <c r="AD324" s="50">
        <f>VLOOKUP(D324,映射!AK:AL,2,FALSE)</f>
        <v>4</v>
      </c>
      <c r="AE324" s="50" t="s">
        <v>21</v>
      </c>
      <c r="AF324" s="4">
        <f>VLOOKUP(AE324,映射!AN:AO,2,FALSE)</f>
        <v>1</v>
      </c>
      <c r="AG324" s="50">
        <v>1</v>
      </c>
      <c r="AH324" s="70">
        <v>0</v>
      </c>
      <c r="AI324" s="16">
        <f t="shared" si="86"/>
        <v>20184</v>
      </c>
      <c r="AJ324" s="16">
        <f t="shared" si="87"/>
        <v>10128</v>
      </c>
      <c r="AK324" s="16">
        <f t="shared" si="88"/>
        <v>59</v>
      </c>
      <c r="AL324" s="16" t="str">
        <f t="shared" si="89"/>
        <v>水晶螃蟹</v>
      </c>
      <c r="AM324" s="16">
        <f t="shared" si="90"/>
        <v>1596</v>
      </c>
      <c r="AN324" s="16">
        <f t="shared" si="91"/>
        <v>1340</v>
      </c>
      <c r="AO324" s="16">
        <f t="shared" si="99"/>
        <v>256</v>
      </c>
      <c r="AP324" s="16">
        <f t="shared" si="92"/>
        <v>1596</v>
      </c>
      <c r="AQ324" s="16">
        <f t="shared" si="93"/>
        <v>1225</v>
      </c>
      <c r="AR324" s="16">
        <f t="shared" si="94"/>
        <v>246</v>
      </c>
      <c r="AS324" s="16"/>
      <c r="AT324" s="16">
        <v>185.6</v>
      </c>
      <c r="AU324" s="16">
        <v>75.8</v>
      </c>
      <c r="AV324" s="16">
        <v>11.9</v>
      </c>
      <c r="AW324" s="16"/>
    </row>
    <row r="325" spans="1:49">
      <c r="A325" s="62">
        <f>'表格编辑 '!A358</f>
        <v>20185</v>
      </c>
      <c r="B325" s="62">
        <f>'表格编辑 '!B358</f>
        <v>10017</v>
      </c>
      <c r="C325" s="62" t="str">
        <f>VLOOKUP(B325,映射!A:B,2,FALSE)</f>
        <v>宝石鼠</v>
      </c>
      <c r="D325" s="62">
        <f>'表格编辑 '!E358</f>
        <v>59</v>
      </c>
      <c r="E325" s="62">
        <f>ROUNDUP((VLOOKUP(B325,Sheet1!U:AA,3,FALSE)-2)*(0.042*(D325-1)+0.2)+0.4,0)</f>
        <v>40</v>
      </c>
      <c r="F325" s="62">
        <f>ROUNDUP((VLOOKUP(B325,Sheet1!U:AA,4,FALSE)-2)*(0.042*(D325-1)+0.2)+0.4,0)</f>
        <v>40</v>
      </c>
      <c r="G325" s="62">
        <f>ROUNDUP((VLOOKUP(B325,Sheet1!U:AA,5,FALSE)-2)*(0.042*(D325-1)+0.2)+0.4,0)</f>
        <v>54</v>
      </c>
      <c r="H325" s="62">
        <f>ROUNDUP((VLOOKUP(B325,Sheet1!U:AA,6,FALSE)-2)*(0.042*(D325-1)+0.2)+0.4,0)</f>
        <v>67</v>
      </c>
      <c r="I325" s="62">
        <f>ROUNDUP((VLOOKUP(B325,Sheet1!U:AA,7,FALSE)-2)*(0.042*(D325-1)+0.2)+0.4,0)</f>
        <v>93</v>
      </c>
      <c r="J325" s="62">
        <f>E325*8+F325*2+G325*3+H325*3+I325*1+VLOOKUP(B325,Sheet1!AU:AZ,2,FALSE)</f>
        <v>893</v>
      </c>
      <c r="K325" s="62">
        <f>E325*1+F325*2+G325*2+H325*2+I325*10+VLOOKUP(B325,Sheet1!AU:AZ,3,FALSE)</f>
        <v>1353</v>
      </c>
      <c r="L325" s="62">
        <f>E325*0.1+F325*2+G325*0.2+H325*0.26+I325*0.1+VLOOKUP(B325,Sheet1!AU:AZ,4,FALSE)</f>
        <v>139.52</v>
      </c>
      <c r="M325" s="62">
        <f>E325*0.1+F325*0.2+G325*2+H325*0.2+I325*0.1+VLOOKUP(B325,Sheet1!AU:AZ,5,FALSE)</f>
        <v>166.7</v>
      </c>
      <c r="N325" s="62">
        <f>E325*0.1+F325*0.2+G325*0.2+H325*2+I325*0.1+VLOOKUP(B325,Sheet1!AU:AZ,6,FALSE)</f>
        <v>209.1</v>
      </c>
      <c r="O325" s="62">
        <f t="shared" si="100"/>
        <v>62.5</v>
      </c>
      <c r="P325" s="62">
        <f t="shared" si="101"/>
        <v>26.7</v>
      </c>
      <c r="R325" s="9">
        <f t="shared" si="95"/>
        <v>59</v>
      </c>
      <c r="S325" s="9">
        <f t="shared" si="84"/>
        <v>402.64</v>
      </c>
      <c r="T325" s="9">
        <f t="shared" si="85"/>
        <v>62.8</v>
      </c>
      <c r="U325" s="66">
        <f t="shared" si="96"/>
        <v>539</v>
      </c>
      <c r="V325" s="9">
        <f t="shared" si="97"/>
        <v>646.8</v>
      </c>
      <c r="W325" s="67">
        <f t="shared" si="98"/>
        <v>179</v>
      </c>
      <c r="Y325" s="69">
        <f>VLOOKUP(D325,Sheet2!P:Q,2,FALSE)</f>
        <v>120</v>
      </c>
      <c r="AB325" s="4" t="str">
        <f>IF('表格编辑 '!D358="monster","普通","BOSS")</f>
        <v>普通</v>
      </c>
      <c r="AD325" s="50">
        <f>VLOOKUP(D325,映射!AK:AL,2,FALSE)</f>
        <v>4</v>
      </c>
      <c r="AE325" s="50" t="s">
        <v>21</v>
      </c>
      <c r="AF325" s="4">
        <f>VLOOKUP(AE325,映射!AN:AO,2,FALSE)</f>
        <v>1</v>
      </c>
      <c r="AG325" s="50">
        <v>1</v>
      </c>
      <c r="AH325" s="70">
        <v>0</v>
      </c>
      <c r="AI325" s="16">
        <f t="shared" si="86"/>
        <v>20185</v>
      </c>
      <c r="AJ325" s="16">
        <f t="shared" si="87"/>
        <v>10017</v>
      </c>
      <c r="AK325" s="16">
        <f t="shared" si="88"/>
        <v>59</v>
      </c>
      <c r="AL325" s="16" t="str">
        <f t="shared" si="89"/>
        <v>宝石鼠</v>
      </c>
      <c r="AM325" s="16">
        <f t="shared" si="90"/>
        <v>2156</v>
      </c>
      <c r="AN325" s="16">
        <f t="shared" si="91"/>
        <v>893</v>
      </c>
      <c r="AO325" s="16">
        <f t="shared" si="99"/>
        <v>1263</v>
      </c>
      <c r="AP325" s="16">
        <f t="shared" si="92"/>
        <v>2156</v>
      </c>
      <c r="AQ325" s="16">
        <f t="shared" si="93"/>
        <v>1353</v>
      </c>
      <c r="AR325" s="16">
        <f t="shared" si="94"/>
        <v>140</v>
      </c>
      <c r="AS325" s="16"/>
      <c r="AT325" s="16">
        <v>120</v>
      </c>
      <c r="AU325" s="16">
        <v>139.8</v>
      </c>
      <c r="AV325" s="16">
        <v>64.9</v>
      </c>
      <c r="AW325" s="16"/>
    </row>
    <row r="326" spans="1:49">
      <c r="A326" s="62">
        <f>'表格编辑 '!A359</f>
        <v>20186</v>
      </c>
      <c r="B326" s="62">
        <f>'表格编辑 '!B359</f>
        <v>10093</v>
      </c>
      <c r="C326" s="62" t="str">
        <f>VLOOKUP(B326,映射!A:B,2,FALSE)</f>
        <v>兔耳仙人掌</v>
      </c>
      <c r="D326" s="62">
        <f>'表格编辑 '!E359</f>
        <v>59</v>
      </c>
      <c r="E326" s="62">
        <f>ROUNDUP((VLOOKUP(B326,Sheet1!U:AA,3,FALSE)-2)*(0.042*(D326-1)+0.2)+0.4,0)</f>
        <v>69</v>
      </c>
      <c r="F326" s="62">
        <f>ROUNDUP((VLOOKUP(B326,Sheet1!U:AA,4,FALSE)-2)*(0.042*(D326-1)+0.2)+0.4,0)</f>
        <v>88</v>
      </c>
      <c r="G326" s="62">
        <f>ROUNDUP((VLOOKUP(B326,Sheet1!U:AA,5,FALSE)-2)*(0.042*(D326-1)+0.2)+0.4,0)</f>
        <v>46</v>
      </c>
      <c r="H326" s="62">
        <f>ROUNDUP((VLOOKUP(B326,Sheet1!U:AA,6,FALSE)-2)*(0.042*(D326-1)+0.2)+0.4,0)</f>
        <v>33</v>
      </c>
      <c r="I326" s="62">
        <f>ROUNDUP((VLOOKUP(B326,Sheet1!U:AA,7,FALSE)-2)*(0.042*(D326-1)+0.2)+0.4,0)</f>
        <v>33</v>
      </c>
      <c r="J326" s="62">
        <f>E326*8+F326*2+G326*3+H326*3+I326*1+VLOOKUP(B326,Sheet1!AU:AZ,2,FALSE)</f>
        <v>1018</v>
      </c>
      <c r="K326" s="62">
        <f>E326*1+F326*2+G326*2+H326*2+I326*10+VLOOKUP(B326,Sheet1!AU:AZ,3,FALSE)</f>
        <v>753</v>
      </c>
      <c r="L326" s="62">
        <f>E326*0.1+F326*2+G326*0.2+H326*0.26+I326*0.1+VLOOKUP(B326,Sheet1!AU:AZ,4,FALSE)</f>
        <v>223.98</v>
      </c>
      <c r="M326" s="62">
        <f>E326*0.1+F326*0.2+G326*2+H326*0.2+I326*0.1+VLOOKUP(B326,Sheet1!AU:AZ,5,FALSE)</f>
        <v>146.4</v>
      </c>
      <c r="N326" s="62">
        <f>E326*0.1+F326*0.2+G326*0.2+H326*2+I326*0.1+VLOOKUP(B326,Sheet1!AU:AZ,6,FALSE)</f>
        <v>123</v>
      </c>
      <c r="O326" s="62">
        <f t="shared" si="100"/>
        <v>2.8</v>
      </c>
      <c r="P326" s="62">
        <f t="shared" si="101"/>
        <v>45.1</v>
      </c>
      <c r="R326" s="9">
        <f t="shared" si="95"/>
        <v>59</v>
      </c>
      <c r="S326" s="9">
        <f t="shared" si="84"/>
        <v>402.64</v>
      </c>
      <c r="T326" s="9">
        <f t="shared" si="85"/>
        <v>62.8</v>
      </c>
      <c r="U326" s="66">
        <f t="shared" si="96"/>
        <v>578</v>
      </c>
      <c r="V326" s="9">
        <f t="shared" si="97"/>
        <v>693.6</v>
      </c>
      <c r="W326" s="67">
        <f t="shared" si="98"/>
        <v>365</v>
      </c>
      <c r="Y326" s="69">
        <f>VLOOKUP(D326,Sheet2!P:Q,2,FALSE)</f>
        <v>120</v>
      </c>
      <c r="AB326" s="4" t="str">
        <f>IF('表格编辑 '!D359="monster","普通","BOSS")</f>
        <v>普通</v>
      </c>
      <c r="AD326" s="50">
        <f>VLOOKUP(D326,映射!AK:AL,2,FALSE)</f>
        <v>4</v>
      </c>
      <c r="AE326" s="50" t="s">
        <v>21</v>
      </c>
      <c r="AF326" s="4">
        <f>VLOOKUP(AE326,映射!AN:AO,2,FALSE)</f>
        <v>1</v>
      </c>
      <c r="AG326" s="50">
        <v>1</v>
      </c>
      <c r="AH326" s="70">
        <v>0</v>
      </c>
      <c r="AI326" s="16">
        <f t="shared" si="86"/>
        <v>20186</v>
      </c>
      <c r="AJ326" s="16">
        <f t="shared" si="87"/>
        <v>10093</v>
      </c>
      <c r="AK326" s="16">
        <f t="shared" si="88"/>
        <v>59</v>
      </c>
      <c r="AL326" s="16" t="str">
        <f t="shared" si="89"/>
        <v>兔耳仙人掌</v>
      </c>
      <c r="AM326" s="16">
        <f t="shared" si="90"/>
        <v>2312</v>
      </c>
      <c r="AN326" s="16">
        <f t="shared" si="91"/>
        <v>1018</v>
      </c>
      <c r="AO326" s="16">
        <f t="shared" si="99"/>
        <v>1294</v>
      </c>
      <c r="AP326" s="16">
        <f t="shared" si="92"/>
        <v>2312</v>
      </c>
      <c r="AQ326" s="16">
        <f t="shared" si="93"/>
        <v>753</v>
      </c>
      <c r="AR326" s="16">
        <f t="shared" si="94"/>
        <v>224</v>
      </c>
      <c r="AS326" s="16"/>
      <c r="AT326" s="16">
        <v>112.5</v>
      </c>
      <c r="AU326" s="16">
        <v>90.9</v>
      </c>
      <c r="AV326" s="16">
        <v>2.10000000000001</v>
      </c>
      <c r="AW326" s="16"/>
    </row>
    <row r="327" spans="1:49">
      <c r="A327" s="62">
        <f>'表格编辑 '!A360</f>
        <v>20187</v>
      </c>
      <c r="B327" s="62">
        <f>'表格编辑 '!B360</f>
        <v>10127</v>
      </c>
      <c r="C327" s="62" t="str">
        <f>VLOOKUP(B327,映射!A:B,2,FALSE)</f>
        <v>恶魔螃蟹</v>
      </c>
      <c r="D327" s="62">
        <f>'表格编辑 '!E360</f>
        <v>59</v>
      </c>
      <c r="E327" s="62">
        <f>ROUNDUP((VLOOKUP(B327,Sheet1!U:AA,3,FALSE)-2)*(0.042*(D327-1)+0.2)+0.4,0)</f>
        <v>75</v>
      </c>
      <c r="F327" s="62">
        <f>ROUNDUP((VLOOKUP(B327,Sheet1!U:AA,4,FALSE)-2)*(0.042*(D327-1)+0.2)+0.4,0)</f>
        <v>80</v>
      </c>
      <c r="G327" s="62">
        <f>ROUNDUP((VLOOKUP(B327,Sheet1!U:AA,5,FALSE)-2)*(0.042*(D327-1)+0.2)+0.4,0)</f>
        <v>88</v>
      </c>
      <c r="H327" s="62">
        <f>ROUNDUP((VLOOKUP(B327,Sheet1!U:AA,6,FALSE)-2)*(0.042*(D327-1)+0.2)+0.4,0)</f>
        <v>54</v>
      </c>
      <c r="I327" s="62">
        <f>ROUNDUP((VLOOKUP(B327,Sheet1!U:AA,7,FALSE)-2)*(0.042*(D327-1)+0.2)+0.4,0)</f>
        <v>51</v>
      </c>
      <c r="J327" s="62">
        <f>E327*8+F327*2+G327*3+H327*3+I327*1+VLOOKUP(B327,Sheet1!AU:AZ,2,FALSE)</f>
        <v>1305</v>
      </c>
      <c r="K327" s="62">
        <f>E327*1+F327*2+G327*2+H327*2+I327*10+VLOOKUP(B327,Sheet1!AU:AZ,3,FALSE)</f>
        <v>1065</v>
      </c>
      <c r="L327" s="62">
        <f>E327*0.1+F327*2+G327*0.2+H327*0.26+I327*0.1+VLOOKUP(B327,Sheet1!AU:AZ,4,FALSE)</f>
        <v>241.24</v>
      </c>
      <c r="M327" s="62">
        <f>E327*0.1+F327*0.2+G327*2+H327*0.2+I327*0.1+VLOOKUP(B327,Sheet1!AU:AZ,5,FALSE)</f>
        <v>255.4</v>
      </c>
      <c r="N327" s="62">
        <f>E327*0.1+F327*0.2+G327*0.2+H327*2+I327*0.1+VLOOKUP(B327,Sheet1!AU:AZ,6,FALSE)</f>
        <v>185.2</v>
      </c>
      <c r="O327" s="62">
        <f t="shared" si="100"/>
        <v>22.5</v>
      </c>
      <c r="P327" s="62">
        <f t="shared" si="101"/>
        <v>48.9</v>
      </c>
      <c r="R327" s="9">
        <f t="shared" si="95"/>
        <v>59</v>
      </c>
      <c r="S327" s="9">
        <f t="shared" si="84"/>
        <v>402.64</v>
      </c>
      <c r="T327" s="9">
        <f t="shared" si="85"/>
        <v>62.8</v>
      </c>
      <c r="U327" s="66">
        <f t="shared" si="96"/>
        <v>416</v>
      </c>
      <c r="V327" s="9">
        <f t="shared" si="97"/>
        <v>499.2</v>
      </c>
      <c r="W327" s="67">
        <f t="shared" si="98"/>
        <v>407</v>
      </c>
      <c r="Y327" s="69">
        <f>VLOOKUP(D327,Sheet2!P:Q,2,FALSE)</f>
        <v>120</v>
      </c>
      <c r="AB327" s="4" t="str">
        <f>IF('表格编辑 '!D360="monster","普通","BOSS")</f>
        <v>普通</v>
      </c>
      <c r="AD327" s="50">
        <f>VLOOKUP(D327,映射!AK:AL,2,FALSE)</f>
        <v>4</v>
      </c>
      <c r="AE327" s="50" t="s">
        <v>21</v>
      </c>
      <c r="AF327" s="4">
        <f>VLOOKUP(AE327,映射!AN:AO,2,FALSE)</f>
        <v>1</v>
      </c>
      <c r="AG327" s="50">
        <v>1</v>
      </c>
      <c r="AH327" s="70">
        <v>0</v>
      </c>
      <c r="AI327" s="16">
        <f t="shared" si="86"/>
        <v>20187</v>
      </c>
      <c r="AJ327" s="16">
        <f t="shared" si="87"/>
        <v>10127</v>
      </c>
      <c r="AK327" s="16">
        <f t="shared" si="88"/>
        <v>59</v>
      </c>
      <c r="AL327" s="16" t="str">
        <f t="shared" si="89"/>
        <v>恶魔螃蟹</v>
      </c>
      <c r="AM327" s="16">
        <f t="shared" si="90"/>
        <v>1664</v>
      </c>
      <c r="AN327" s="16">
        <f t="shared" si="91"/>
        <v>1305</v>
      </c>
      <c r="AO327" s="16">
        <f t="shared" si="99"/>
        <v>359</v>
      </c>
      <c r="AP327" s="16">
        <f t="shared" si="92"/>
        <v>1664</v>
      </c>
      <c r="AQ327" s="16">
        <f t="shared" si="93"/>
        <v>1065</v>
      </c>
      <c r="AR327" s="16">
        <f t="shared" si="94"/>
        <v>242</v>
      </c>
      <c r="AS327" s="16"/>
      <c r="AT327" s="16">
        <v>180.2</v>
      </c>
      <c r="AU327" s="16">
        <v>79.4</v>
      </c>
      <c r="AV327" s="16">
        <v>13.7</v>
      </c>
      <c r="AW327" s="16"/>
    </row>
    <row r="328" spans="1:49">
      <c r="A328" s="62">
        <f>'表格编辑 '!A361</f>
        <v>20188</v>
      </c>
      <c r="B328" s="62">
        <f>'表格编辑 '!B361</f>
        <v>10142</v>
      </c>
      <c r="C328" s="62" t="str">
        <f>VLOOKUP(B328,映射!A:B,2,FALSE)</f>
        <v>火龙蜥</v>
      </c>
      <c r="D328" s="62">
        <f>'表格编辑 '!E361</f>
        <v>59</v>
      </c>
      <c r="E328" s="62">
        <f>ROUNDUP((VLOOKUP(B328,Sheet1!U:AA,3,FALSE)-2)*(0.042*(D328-1)+0.2)+0.4,0)</f>
        <v>93</v>
      </c>
      <c r="F328" s="62">
        <f>ROUNDUP((VLOOKUP(B328,Sheet1!U:AA,4,FALSE)-2)*(0.042*(D328-1)+0.2)+0.4,0)</f>
        <v>88</v>
      </c>
      <c r="G328" s="62">
        <f>ROUNDUP((VLOOKUP(B328,Sheet1!U:AA,5,FALSE)-2)*(0.042*(D328-1)+0.2)+0.4,0)</f>
        <v>93</v>
      </c>
      <c r="H328" s="62">
        <f>ROUNDUP((VLOOKUP(B328,Sheet1!U:AA,6,FALSE)-2)*(0.042*(D328-1)+0.2)+0.4,0)</f>
        <v>40</v>
      </c>
      <c r="I328" s="62">
        <f>ROUNDUP((VLOOKUP(B328,Sheet1!U:AA,7,FALSE)-2)*(0.042*(D328-1)+0.2)+0.4,0)</f>
        <v>27</v>
      </c>
      <c r="J328" s="62">
        <f>E328*8+F328*2+G328*3+H328*3+I328*1+VLOOKUP(B328,Sheet1!AU:AZ,2,FALSE)</f>
        <v>1432</v>
      </c>
      <c r="K328" s="62">
        <f>E328*1+F328*2+G328*2+H328*2+I328*10+VLOOKUP(B328,Sheet1!AU:AZ,3,FALSE)</f>
        <v>826</v>
      </c>
      <c r="L328" s="62">
        <f>E328*0.1+F328*2+G328*0.2+H328*0.26+I328*0.1+VLOOKUP(B328,Sheet1!AU:AZ,4,FALSE)</f>
        <v>257</v>
      </c>
      <c r="M328" s="62">
        <f>E328*0.1+F328*0.2+G328*2+H328*0.2+I328*0.1+VLOOKUP(B328,Sheet1!AU:AZ,5,FALSE)</f>
        <v>266.6</v>
      </c>
      <c r="N328" s="62">
        <f>E328*0.1+F328*0.2+G328*0.2+H328*2+I328*0.1+VLOOKUP(B328,Sheet1!AU:AZ,6,FALSE)</f>
        <v>151.2</v>
      </c>
      <c r="O328" s="62">
        <f t="shared" si="100"/>
        <v>-0.5</v>
      </c>
      <c r="P328" s="62">
        <f t="shared" si="101"/>
        <v>61.6</v>
      </c>
      <c r="R328" s="9">
        <f t="shared" si="95"/>
        <v>59</v>
      </c>
      <c r="S328" s="9">
        <f t="shared" si="84"/>
        <v>402.64</v>
      </c>
      <c r="T328" s="9">
        <f t="shared" si="85"/>
        <v>62.8</v>
      </c>
      <c r="U328" s="66">
        <f t="shared" si="96"/>
        <v>404</v>
      </c>
      <c r="V328" s="9">
        <f t="shared" si="97"/>
        <v>484.8</v>
      </c>
      <c r="W328" s="67">
        <f t="shared" si="98"/>
        <v>445</v>
      </c>
      <c r="Y328" s="69">
        <f>VLOOKUP(D328,Sheet2!P:Q,2,FALSE)</f>
        <v>120</v>
      </c>
      <c r="AB328" s="4" t="str">
        <f>IF('表格编辑 '!D361="monster","普通","BOSS")</f>
        <v>普通</v>
      </c>
      <c r="AD328" s="50">
        <f>VLOOKUP(D328,映射!AK:AL,2,FALSE)</f>
        <v>4</v>
      </c>
      <c r="AE328" s="50" t="s">
        <v>21</v>
      </c>
      <c r="AF328" s="4">
        <f>VLOOKUP(AE328,映射!AN:AO,2,FALSE)</f>
        <v>1</v>
      </c>
      <c r="AG328" s="50">
        <v>1</v>
      </c>
      <c r="AH328" s="70">
        <v>0</v>
      </c>
      <c r="AI328" s="16">
        <f t="shared" si="86"/>
        <v>20188</v>
      </c>
      <c r="AJ328" s="16">
        <f t="shared" si="87"/>
        <v>10142</v>
      </c>
      <c r="AK328" s="16">
        <f t="shared" si="88"/>
        <v>59</v>
      </c>
      <c r="AL328" s="16" t="str">
        <f t="shared" si="89"/>
        <v>火龙蜥</v>
      </c>
      <c r="AM328" s="16">
        <f t="shared" si="90"/>
        <v>1616</v>
      </c>
      <c r="AN328" s="16">
        <f t="shared" si="91"/>
        <v>1432</v>
      </c>
      <c r="AO328" s="16">
        <f t="shared" si="99"/>
        <v>184</v>
      </c>
      <c r="AP328" s="16">
        <f t="shared" si="92"/>
        <v>1616</v>
      </c>
      <c r="AQ328" s="16">
        <f t="shared" si="93"/>
        <v>826</v>
      </c>
      <c r="AR328" s="16">
        <f t="shared" si="94"/>
        <v>257</v>
      </c>
      <c r="AS328" s="16"/>
      <c r="AT328" s="16">
        <v>195.8</v>
      </c>
      <c r="AU328" s="16">
        <v>89.6</v>
      </c>
      <c r="AV328" s="16">
        <v>-5</v>
      </c>
      <c r="AW328" s="16"/>
    </row>
    <row r="329" spans="1:49">
      <c r="A329" s="62">
        <f>'表格编辑 '!A362</f>
        <v>20189</v>
      </c>
      <c r="B329" s="62">
        <f>'表格编辑 '!B362</f>
        <v>10024</v>
      </c>
      <c r="C329" s="62" t="str">
        <f>VLOOKUP(B329,映射!A:B,2,FALSE)</f>
        <v>僵尸</v>
      </c>
      <c r="D329" s="62">
        <f>'表格编辑 '!E362</f>
        <v>59</v>
      </c>
      <c r="E329" s="62">
        <f>ROUNDUP((VLOOKUP(B329,Sheet1!U:AA,3,FALSE)-2)*(0.042*(D329-1)+0.2)+0.4,0)</f>
        <v>93</v>
      </c>
      <c r="F329" s="62">
        <f>ROUNDUP((VLOOKUP(B329,Sheet1!U:AA,4,FALSE)-2)*(0.042*(D329-1)+0.2)+0.4,0)</f>
        <v>80</v>
      </c>
      <c r="G329" s="62">
        <f>ROUNDUP((VLOOKUP(B329,Sheet1!U:AA,5,FALSE)-2)*(0.042*(D329-1)+0.2)+0.4,0)</f>
        <v>27</v>
      </c>
      <c r="H329" s="62">
        <f>ROUNDUP((VLOOKUP(B329,Sheet1!U:AA,6,FALSE)-2)*(0.042*(D329-1)+0.2)+0.4,0)</f>
        <v>27</v>
      </c>
      <c r="I329" s="62">
        <f>ROUNDUP((VLOOKUP(B329,Sheet1!U:AA,7,FALSE)-2)*(0.042*(D329-1)+0.2)+0.4,0)</f>
        <v>27</v>
      </c>
      <c r="J329" s="62">
        <f>E329*8+F329*2+G329*3+H329*3+I329*1+VLOOKUP(B329,Sheet1!AU:AZ,2,FALSE)</f>
        <v>1113</v>
      </c>
      <c r="K329" s="62">
        <f>E329*1+F329*2+G329*2+H329*2+I329*10+VLOOKUP(B329,Sheet1!AU:AZ,3,FALSE)</f>
        <v>651</v>
      </c>
      <c r="L329" s="62">
        <f>E329*0.1+F329*2+G329*0.2+H329*0.26+I329*0.1+VLOOKUP(B329,Sheet1!AU:AZ,4,FALSE)</f>
        <v>204.42</v>
      </c>
      <c r="M329" s="62">
        <f>E329*0.1+F329*0.2+G329*2+H329*0.2+I329*0.1+VLOOKUP(B329,Sheet1!AU:AZ,5,FALSE)</f>
        <v>107.4</v>
      </c>
      <c r="N329" s="62">
        <f>E329*0.1+F329*0.2+G329*0.2+H329*2+I329*0.1+VLOOKUP(B329,Sheet1!AU:AZ,6,FALSE)</f>
        <v>107.4</v>
      </c>
      <c r="O329" s="62">
        <f t="shared" si="100"/>
        <v>-11.6</v>
      </c>
      <c r="P329" s="62">
        <f t="shared" si="101"/>
        <v>66.4</v>
      </c>
      <c r="R329" s="9">
        <f t="shared" si="95"/>
        <v>59</v>
      </c>
      <c r="S329" s="9">
        <f t="shared" si="84"/>
        <v>402.64</v>
      </c>
      <c r="T329" s="9">
        <f t="shared" si="85"/>
        <v>62.8</v>
      </c>
      <c r="U329" s="66">
        <f t="shared" si="96"/>
        <v>671</v>
      </c>
      <c r="V329" s="9">
        <f t="shared" si="97"/>
        <v>805.2</v>
      </c>
      <c r="W329" s="67">
        <f t="shared" si="98"/>
        <v>320</v>
      </c>
      <c r="Y329" s="69">
        <f>VLOOKUP(D329,Sheet2!P:Q,2,FALSE)</f>
        <v>120</v>
      </c>
      <c r="AB329" s="4" t="str">
        <f>IF('表格编辑 '!D362="monster","普通","BOSS")</f>
        <v>普通</v>
      </c>
      <c r="AD329" s="50">
        <f>VLOOKUP(D329,映射!AK:AL,2,FALSE)</f>
        <v>4</v>
      </c>
      <c r="AE329" s="50" t="s">
        <v>21</v>
      </c>
      <c r="AF329" s="4">
        <f>VLOOKUP(AE329,映射!AN:AO,2,FALSE)</f>
        <v>1</v>
      </c>
      <c r="AG329" s="50">
        <v>1</v>
      </c>
      <c r="AH329" s="70">
        <v>0</v>
      </c>
      <c r="AI329" s="16">
        <f t="shared" si="86"/>
        <v>20189</v>
      </c>
      <c r="AJ329" s="16">
        <f t="shared" si="87"/>
        <v>10024</v>
      </c>
      <c r="AK329" s="16">
        <f t="shared" si="88"/>
        <v>59</v>
      </c>
      <c r="AL329" s="16" t="str">
        <f t="shared" si="89"/>
        <v>僵尸</v>
      </c>
      <c r="AM329" s="16">
        <f t="shared" si="90"/>
        <v>2684</v>
      </c>
      <c r="AN329" s="16">
        <f t="shared" si="91"/>
        <v>1113</v>
      </c>
      <c r="AO329" s="16">
        <f t="shared" si="99"/>
        <v>1571</v>
      </c>
      <c r="AP329" s="16">
        <f t="shared" si="92"/>
        <v>2684</v>
      </c>
      <c r="AQ329" s="16">
        <f t="shared" si="93"/>
        <v>651</v>
      </c>
      <c r="AR329" s="16">
        <f t="shared" si="94"/>
        <v>205</v>
      </c>
      <c r="AS329" s="16"/>
      <c r="AT329" s="16">
        <v>77.7</v>
      </c>
      <c r="AU329" s="16">
        <v>77.7</v>
      </c>
      <c r="AV329" s="16">
        <v>-10.4</v>
      </c>
      <c r="AW329" s="16"/>
    </row>
    <row r="330" spans="1:49">
      <c r="A330" s="62">
        <f>'表格编辑 '!A363</f>
        <v>20190</v>
      </c>
      <c r="B330" s="62">
        <f>'表格编辑 '!B363</f>
        <v>10082</v>
      </c>
      <c r="C330" s="62" t="str">
        <f>VLOOKUP(B330,映射!A:B,2,FALSE)</f>
        <v>沼泽树精</v>
      </c>
      <c r="D330" s="62">
        <f>'表格编辑 '!E363</f>
        <v>59</v>
      </c>
      <c r="E330" s="62">
        <f>ROUNDUP((VLOOKUP(B330,Sheet1!U:AA,3,FALSE)-2)*(0.042*(D330-1)+0.2)+0.4,0)</f>
        <v>77</v>
      </c>
      <c r="F330" s="62">
        <f>ROUNDUP((VLOOKUP(B330,Sheet1!U:AA,4,FALSE)-2)*(0.042*(D330-1)+0.2)+0.4,0)</f>
        <v>40</v>
      </c>
      <c r="G330" s="62">
        <f>ROUNDUP((VLOOKUP(B330,Sheet1!U:AA,5,FALSE)-2)*(0.042*(D330-1)+0.2)+0.4,0)</f>
        <v>72</v>
      </c>
      <c r="H330" s="62">
        <f>ROUNDUP((VLOOKUP(B330,Sheet1!U:AA,6,FALSE)-2)*(0.042*(D330-1)+0.2)+0.4,0)</f>
        <v>46</v>
      </c>
      <c r="I330" s="62">
        <f>ROUNDUP((VLOOKUP(B330,Sheet1!U:AA,7,FALSE)-2)*(0.042*(D330-1)+0.2)+0.4,0)</f>
        <v>51</v>
      </c>
      <c r="J330" s="62">
        <f>E330*8+F330*2+G330*3+H330*3+I330*1+VLOOKUP(B330,Sheet1!AU:AZ,2,FALSE)</f>
        <v>1165</v>
      </c>
      <c r="K330" s="62">
        <f>E330*1+F330*2+G330*2+H330*2+I330*10+VLOOKUP(B330,Sheet1!AU:AZ,3,FALSE)</f>
        <v>936</v>
      </c>
      <c r="L330" s="62">
        <f>E330*0.1+F330*2+G330*0.2+H330*0.26+I330*0.1+VLOOKUP(B330,Sheet1!AU:AZ,4,FALSE)</f>
        <v>137.16</v>
      </c>
      <c r="M330" s="62">
        <f>E330*0.1+F330*0.2+G330*2+H330*0.2+I330*0.1+VLOOKUP(B330,Sheet1!AU:AZ,5,FALSE)</f>
        <v>205</v>
      </c>
      <c r="N330" s="62">
        <f>E330*0.1+F330*0.2+G330*0.2+H330*2+I330*0.1+VLOOKUP(B330,Sheet1!AU:AZ,6,FALSE)</f>
        <v>156.2</v>
      </c>
      <c r="O330" s="62">
        <f t="shared" si="100"/>
        <v>23.5</v>
      </c>
      <c r="P330" s="62">
        <f t="shared" si="101"/>
        <v>54.5</v>
      </c>
      <c r="R330" s="9">
        <f t="shared" si="95"/>
        <v>59</v>
      </c>
      <c r="S330" s="9">
        <f t="shared" si="84"/>
        <v>402.64</v>
      </c>
      <c r="T330" s="9">
        <f t="shared" si="85"/>
        <v>62.8</v>
      </c>
      <c r="U330" s="66">
        <f t="shared" si="96"/>
        <v>478</v>
      </c>
      <c r="V330" s="9">
        <f t="shared" si="97"/>
        <v>573.6</v>
      </c>
      <c r="W330" s="67">
        <f t="shared" si="98"/>
        <v>174</v>
      </c>
      <c r="Y330" s="69">
        <f>VLOOKUP(D330,Sheet2!P:Q,2,FALSE)</f>
        <v>120</v>
      </c>
      <c r="AB330" s="4" t="str">
        <f>IF('表格编辑 '!D363="monster","普通","BOSS")</f>
        <v>普通</v>
      </c>
      <c r="AD330" s="50">
        <f>VLOOKUP(D330,映射!AK:AL,2,FALSE)</f>
        <v>4</v>
      </c>
      <c r="AE330" s="50" t="s">
        <v>21</v>
      </c>
      <c r="AF330" s="4">
        <f>VLOOKUP(AE330,映射!AN:AO,2,FALSE)</f>
        <v>1</v>
      </c>
      <c r="AG330" s="50">
        <v>1</v>
      </c>
      <c r="AH330" s="70">
        <v>0</v>
      </c>
      <c r="AI330" s="16">
        <f t="shared" si="86"/>
        <v>20190</v>
      </c>
      <c r="AJ330" s="16">
        <f t="shared" si="87"/>
        <v>10082</v>
      </c>
      <c r="AK330" s="16">
        <f t="shared" si="88"/>
        <v>59</v>
      </c>
      <c r="AL330" s="16" t="str">
        <f t="shared" si="89"/>
        <v>沼泽树精</v>
      </c>
      <c r="AM330" s="16">
        <f t="shared" si="90"/>
        <v>1912</v>
      </c>
      <c r="AN330" s="16">
        <f t="shared" si="91"/>
        <v>1165</v>
      </c>
      <c r="AO330" s="16">
        <f t="shared" si="99"/>
        <v>747</v>
      </c>
      <c r="AP330" s="16">
        <f t="shared" si="92"/>
        <v>1912</v>
      </c>
      <c r="AQ330" s="16">
        <f t="shared" si="93"/>
        <v>936</v>
      </c>
      <c r="AR330" s="16">
        <f t="shared" si="94"/>
        <v>138</v>
      </c>
      <c r="AS330" s="16"/>
      <c r="AT330" s="16">
        <v>151.4</v>
      </c>
      <c r="AU330" s="16">
        <v>92</v>
      </c>
      <c r="AV330" s="16">
        <v>22.1</v>
      </c>
      <c r="AW330" s="16"/>
    </row>
    <row r="331" spans="1:49">
      <c r="A331" s="62">
        <f>'表格编辑 '!A364</f>
        <v>20191</v>
      </c>
      <c r="B331" s="62">
        <f>'表格编辑 '!B364</f>
        <v>10073</v>
      </c>
      <c r="C331" s="62" t="str">
        <f>VLOOKUP(B331,映射!A:B,2,FALSE)</f>
        <v>土蜘蛛</v>
      </c>
      <c r="D331" s="62">
        <f>'表格编辑 '!E364</f>
        <v>59</v>
      </c>
      <c r="E331" s="62">
        <f>ROUNDUP((VLOOKUP(B331,Sheet1!U:AA,3,FALSE)-2)*(0.042*(D331-1)+0.2)+0.4,0)</f>
        <v>64</v>
      </c>
      <c r="F331" s="62">
        <f>ROUNDUP((VLOOKUP(B331,Sheet1!U:AA,4,FALSE)-2)*(0.042*(D331-1)+0.2)+0.4,0)</f>
        <v>35</v>
      </c>
      <c r="G331" s="62">
        <f>ROUNDUP((VLOOKUP(B331,Sheet1!U:AA,5,FALSE)-2)*(0.042*(D331-1)+0.2)+0.4,0)</f>
        <v>43</v>
      </c>
      <c r="H331" s="62">
        <f>ROUNDUP((VLOOKUP(B331,Sheet1!U:AA,6,FALSE)-2)*(0.042*(D331-1)+0.2)+0.4,0)</f>
        <v>69</v>
      </c>
      <c r="I331" s="62">
        <f>ROUNDUP((VLOOKUP(B331,Sheet1!U:AA,7,FALSE)-2)*(0.042*(D331-1)+0.2)+0.4,0)</f>
        <v>56</v>
      </c>
      <c r="J331" s="62">
        <f>E331*8+F331*2+G331*3+H331*3+I331*1+VLOOKUP(B331,Sheet1!AU:AZ,2,FALSE)</f>
        <v>1029</v>
      </c>
      <c r="K331" s="62">
        <f>E331*1+F331*2+G331*2+H331*2+I331*10+VLOOKUP(B331,Sheet1!AU:AZ,3,FALSE)</f>
        <v>954</v>
      </c>
      <c r="L331" s="62">
        <f>E331*0.1+F331*2+G331*0.2+H331*0.26+I331*0.1+VLOOKUP(B331,Sheet1!AU:AZ,4,FALSE)</f>
        <v>124.54</v>
      </c>
      <c r="M331" s="62">
        <f>E331*0.1+F331*0.2+G331*2+H331*0.2+I331*0.1+VLOOKUP(B331,Sheet1!AU:AZ,5,FALSE)</f>
        <v>136.8</v>
      </c>
      <c r="N331" s="62">
        <f>E331*0.1+F331*0.2+G331*0.2+H331*2+I331*0.1+VLOOKUP(B331,Sheet1!AU:AZ,6,FALSE)</f>
        <v>210.6</v>
      </c>
      <c r="O331" s="62">
        <f t="shared" si="100"/>
        <v>23.8</v>
      </c>
      <c r="P331" s="62">
        <f t="shared" si="101"/>
        <v>51.6</v>
      </c>
      <c r="R331" s="9">
        <f t="shared" si="95"/>
        <v>59</v>
      </c>
      <c r="S331" s="9">
        <f t="shared" si="84"/>
        <v>402.64</v>
      </c>
      <c r="T331" s="9">
        <f t="shared" si="85"/>
        <v>62.8</v>
      </c>
      <c r="U331" s="66">
        <f t="shared" si="96"/>
        <v>598</v>
      </c>
      <c r="V331" s="9">
        <f t="shared" si="97"/>
        <v>717.6</v>
      </c>
      <c r="W331" s="67">
        <f t="shared" si="98"/>
        <v>149</v>
      </c>
      <c r="Y331" s="69">
        <f>VLOOKUP(D331,Sheet2!P:Q,2,FALSE)</f>
        <v>120</v>
      </c>
      <c r="AB331" s="4" t="str">
        <f>IF('表格编辑 '!D364="monster","普通","BOSS")</f>
        <v>普通</v>
      </c>
      <c r="AD331" s="50">
        <f>VLOOKUP(D331,映射!AK:AL,2,FALSE)</f>
        <v>4</v>
      </c>
      <c r="AE331" s="50" t="s">
        <v>21</v>
      </c>
      <c r="AF331" s="4">
        <f>VLOOKUP(AE331,映射!AN:AO,2,FALSE)</f>
        <v>1</v>
      </c>
      <c r="AG331" s="50">
        <v>1</v>
      </c>
      <c r="AH331" s="70">
        <v>0</v>
      </c>
      <c r="AI331" s="16">
        <f t="shared" si="86"/>
        <v>20191</v>
      </c>
      <c r="AJ331" s="16">
        <f t="shared" si="87"/>
        <v>10073</v>
      </c>
      <c r="AK331" s="16">
        <f t="shared" si="88"/>
        <v>59</v>
      </c>
      <c r="AL331" s="16" t="str">
        <f t="shared" si="89"/>
        <v>土蜘蛛</v>
      </c>
      <c r="AM331" s="16">
        <f t="shared" si="90"/>
        <v>2392</v>
      </c>
      <c r="AN331" s="16">
        <f t="shared" si="91"/>
        <v>1029</v>
      </c>
      <c r="AO331" s="16">
        <f t="shared" si="99"/>
        <v>1363</v>
      </c>
      <c r="AP331" s="16">
        <f t="shared" si="92"/>
        <v>2392</v>
      </c>
      <c r="AQ331" s="16">
        <f t="shared" si="93"/>
        <v>954</v>
      </c>
      <c r="AR331" s="16">
        <f t="shared" si="94"/>
        <v>125</v>
      </c>
      <c r="AS331" s="16"/>
      <c r="AT331" s="16">
        <v>102.9</v>
      </c>
      <c r="AU331" s="16">
        <v>124.5</v>
      </c>
      <c r="AV331" s="16">
        <v>22.4</v>
      </c>
      <c r="AW331" s="16"/>
    </row>
    <row r="332" spans="1:49">
      <c r="A332" s="62">
        <f>'表格编辑 '!A365</f>
        <v>20192</v>
      </c>
      <c r="B332" s="62">
        <f>'表格编辑 '!B365</f>
        <v>10053</v>
      </c>
      <c r="C332" s="62" t="str">
        <f>VLOOKUP(B332,映射!A:B,2,FALSE)</f>
        <v>天使蝙蝠</v>
      </c>
      <c r="D332" s="62">
        <f>'表格编辑 '!E365</f>
        <v>59</v>
      </c>
      <c r="E332" s="62">
        <f>ROUNDUP((VLOOKUP(B332,Sheet1!U:AA,3,FALSE)-2)*(0.042*(D332-1)+0.2)+0.4,0)</f>
        <v>33</v>
      </c>
      <c r="F332" s="62">
        <f>ROUNDUP((VLOOKUP(B332,Sheet1!U:AA,4,FALSE)-2)*(0.042*(D332-1)+0.2)+0.4,0)</f>
        <v>67</v>
      </c>
      <c r="G332" s="62">
        <f>ROUNDUP((VLOOKUP(B332,Sheet1!U:AA,5,FALSE)-2)*(0.042*(D332-1)+0.2)+0.4,0)</f>
        <v>40</v>
      </c>
      <c r="H332" s="62">
        <f>ROUNDUP((VLOOKUP(B332,Sheet1!U:AA,6,FALSE)-2)*(0.042*(D332-1)+0.2)+0.4,0)</f>
        <v>106</v>
      </c>
      <c r="I332" s="62">
        <f>ROUNDUP((VLOOKUP(B332,Sheet1!U:AA,7,FALSE)-2)*(0.042*(D332-1)+0.2)+0.4,0)</f>
        <v>88</v>
      </c>
      <c r="J332" s="62">
        <f>E332*8+F332*2+G332*3+H332*3+I332*1+VLOOKUP(B332,Sheet1!AU:AZ,2,FALSE)</f>
        <v>955</v>
      </c>
      <c r="K332" s="62">
        <f>E332*1+F332*2+G332*2+H332*2+I332*10+VLOOKUP(B332,Sheet1!AU:AZ,3,FALSE)</f>
        <v>1400</v>
      </c>
      <c r="L332" s="62">
        <f>E332*0.1+F332*2+G332*0.2+H332*0.26+I332*0.1+VLOOKUP(B332,Sheet1!AU:AZ,4,FALSE)</f>
        <v>212.66</v>
      </c>
      <c r="M332" s="62">
        <f>E332*0.1+F332*0.2+G332*2+H332*0.2+I332*0.1+VLOOKUP(B332,Sheet1!AU:AZ,5,FALSE)</f>
        <v>146.7</v>
      </c>
      <c r="N332" s="62">
        <f>E332*0.1+F332*0.2+G332*0.2+H332*2+I332*0.1+VLOOKUP(B332,Sheet1!AU:AZ,6,FALSE)</f>
        <v>306.5</v>
      </c>
      <c r="O332" s="62">
        <f t="shared" si="100"/>
        <v>51.2</v>
      </c>
      <c r="P332" s="62">
        <f t="shared" si="101"/>
        <v>28.1</v>
      </c>
      <c r="R332" s="9">
        <f t="shared" si="95"/>
        <v>59</v>
      </c>
      <c r="S332" s="9">
        <f t="shared" si="84"/>
        <v>402.64</v>
      </c>
      <c r="T332" s="9">
        <f t="shared" si="85"/>
        <v>62.8</v>
      </c>
      <c r="U332" s="66">
        <f t="shared" si="96"/>
        <v>577</v>
      </c>
      <c r="V332" s="9">
        <f t="shared" si="97"/>
        <v>692.4</v>
      </c>
      <c r="W332" s="67">
        <f t="shared" si="98"/>
        <v>339</v>
      </c>
      <c r="Y332" s="69">
        <f>VLOOKUP(D332,Sheet2!P:Q,2,FALSE)</f>
        <v>120</v>
      </c>
      <c r="AB332" s="4" t="str">
        <f>IF('表格编辑 '!D365="monster","普通","BOSS")</f>
        <v>普通</v>
      </c>
      <c r="AD332" s="50">
        <f>VLOOKUP(D332,映射!AK:AL,2,FALSE)</f>
        <v>4</v>
      </c>
      <c r="AE332" s="50" t="s">
        <v>21</v>
      </c>
      <c r="AF332" s="4">
        <f>VLOOKUP(AE332,映射!AN:AO,2,FALSE)</f>
        <v>1</v>
      </c>
      <c r="AG332" s="50">
        <v>1</v>
      </c>
      <c r="AH332" s="70">
        <v>0</v>
      </c>
      <c r="AI332" s="16">
        <f t="shared" si="86"/>
        <v>20192</v>
      </c>
      <c r="AJ332" s="16">
        <f t="shared" si="87"/>
        <v>10053</v>
      </c>
      <c r="AK332" s="16">
        <f t="shared" si="88"/>
        <v>59</v>
      </c>
      <c r="AL332" s="16" t="str">
        <f t="shared" si="89"/>
        <v>天使蝙蝠</v>
      </c>
      <c r="AM332" s="16">
        <f t="shared" si="90"/>
        <v>2308</v>
      </c>
      <c r="AN332" s="16">
        <f t="shared" si="91"/>
        <v>955</v>
      </c>
      <c r="AO332" s="16">
        <f t="shared" si="99"/>
        <v>1353</v>
      </c>
      <c r="AP332" s="16">
        <f t="shared" si="92"/>
        <v>2308</v>
      </c>
      <c r="AQ332" s="16">
        <f t="shared" si="93"/>
        <v>1400</v>
      </c>
      <c r="AR332" s="16">
        <f t="shared" si="94"/>
        <v>213</v>
      </c>
      <c r="AS332" s="16"/>
      <c r="AT332" s="16">
        <v>82.5</v>
      </c>
      <c r="AU332" s="16">
        <v>188.7</v>
      </c>
      <c r="AV332" s="16">
        <v>39.4</v>
      </c>
      <c r="AW332" s="16"/>
    </row>
    <row r="333" spans="1:49">
      <c r="A333" s="62">
        <f>'表格编辑 '!A366</f>
        <v>20193</v>
      </c>
      <c r="B333" s="62">
        <f>'表格编辑 '!B366</f>
        <v>10085</v>
      </c>
      <c r="C333" s="62" t="str">
        <f>VLOOKUP(B333,映射!A:B,2,FALSE)</f>
        <v>妖花</v>
      </c>
      <c r="D333" s="62">
        <f>'表格编辑 '!E366</f>
        <v>60</v>
      </c>
      <c r="E333" s="62">
        <f>ROUNDUP((VLOOKUP(B333,Sheet1!U:AA,3,FALSE)-2)*(0.042*(D333-1)+0.2)+0.4,0)</f>
        <v>68</v>
      </c>
      <c r="F333" s="62">
        <f>ROUNDUP((VLOOKUP(B333,Sheet1!U:AA,4,FALSE)-2)*(0.042*(D333-1)+0.2)+0.4,0)</f>
        <v>28</v>
      </c>
      <c r="G333" s="62">
        <f>ROUNDUP((VLOOKUP(B333,Sheet1!U:AA,5,FALSE)-2)*(0.042*(D333-1)+0.2)+0.4,0)</f>
        <v>28</v>
      </c>
      <c r="H333" s="62">
        <f>ROUNDUP((VLOOKUP(B333,Sheet1!U:AA,6,FALSE)-2)*(0.042*(D333-1)+0.2)+0.4,0)</f>
        <v>46</v>
      </c>
      <c r="I333" s="62">
        <f>ROUNDUP((VLOOKUP(B333,Sheet1!U:AA,7,FALSE)-2)*(0.042*(D333-1)+0.2)+0.4,0)</f>
        <v>89</v>
      </c>
      <c r="J333" s="62">
        <f>E333*8+F333*2+G333*3+H333*3+I333*1+VLOOKUP(B333,Sheet1!AU:AZ,2,FALSE)</f>
        <v>931</v>
      </c>
      <c r="K333" s="62">
        <f>E333*1+F333*2+G333*2+H333*2+I333*10+VLOOKUP(B333,Sheet1!AU:AZ,3,FALSE)</f>
        <v>1182</v>
      </c>
      <c r="L333" s="62">
        <f>E333*0.1+F333*2+G333*0.2+H333*0.26+I333*0.1+VLOOKUP(B333,Sheet1!AU:AZ,4,FALSE)</f>
        <v>109.26</v>
      </c>
      <c r="M333" s="62">
        <f>E333*0.1+F333*0.2+G333*2+H333*0.2+I333*0.1+VLOOKUP(B333,Sheet1!AU:AZ,5,FALSE)</f>
        <v>106.5</v>
      </c>
      <c r="N333" s="62">
        <f>E333*0.1+F333*0.2+G333*0.2+H333*2+I333*0.1+VLOOKUP(B333,Sheet1!AU:AZ,6,FALSE)</f>
        <v>138.9</v>
      </c>
      <c r="O333" s="62">
        <f t="shared" si="100"/>
        <v>49</v>
      </c>
      <c r="P333" s="62">
        <f t="shared" si="101"/>
        <v>49.1</v>
      </c>
      <c r="R333" s="9">
        <f t="shared" si="95"/>
        <v>60</v>
      </c>
      <c r="S333" s="9">
        <f t="shared" si="84"/>
        <v>427.16</v>
      </c>
      <c r="T333" s="9">
        <f t="shared" si="85"/>
        <v>63.6</v>
      </c>
      <c r="U333" s="66">
        <f t="shared" si="96"/>
        <v>733</v>
      </c>
      <c r="V333" s="9">
        <f t="shared" si="97"/>
        <v>879.6</v>
      </c>
      <c r="W333" s="67">
        <f t="shared" si="98"/>
        <v>120</v>
      </c>
      <c r="Y333" s="69">
        <f>VLOOKUP(D333,Sheet2!P:Q,2,FALSE)</f>
        <v>140</v>
      </c>
      <c r="AB333" s="4" t="str">
        <f>IF('表格编辑 '!D366="monster","普通","BOSS")</f>
        <v>普通</v>
      </c>
      <c r="AD333" s="50">
        <f>VLOOKUP(D333,映射!AK:AL,2,FALSE)</f>
        <v>4</v>
      </c>
      <c r="AE333" s="50" t="s">
        <v>21</v>
      </c>
      <c r="AF333" s="4">
        <f>VLOOKUP(AE333,映射!AN:AO,2,FALSE)</f>
        <v>1</v>
      </c>
      <c r="AG333" s="50">
        <v>1</v>
      </c>
      <c r="AH333" s="70">
        <v>0</v>
      </c>
      <c r="AI333" s="16">
        <f t="shared" si="86"/>
        <v>20193</v>
      </c>
      <c r="AJ333" s="16">
        <f t="shared" si="87"/>
        <v>10085</v>
      </c>
      <c r="AK333" s="16">
        <f t="shared" si="88"/>
        <v>60</v>
      </c>
      <c r="AL333" s="16" t="str">
        <f t="shared" si="89"/>
        <v>妖花</v>
      </c>
      <c r="AM333" s="16">
        <f t="shared" si="90"/>
        <v>2932</v>
      </c>
      <c r="AN333" s="16">
        <f t="shared" si="91"/>
        <v>931</v>
      </c>
      <c r="AO333" s="16">
        <f t="shared" si="99"/>
        <v>2001</v>
      </c>
      <c r="AP333" s="16">
        <f t="shared" si="92"/>
        <v>2932</v>
      </c>
      <c r="AQ333" s="16">
        <f t="shared" si="93"/>
        <v>1182</v>
      </c>
      <c r="AR333" s="16">
        <f t="shared" si="94"/>
        <v>110</v>
      </c>
      <c r="AS333" s="16"/>
      <c r="AT333" s="16">
        <v>81</v>
      </c>
      <c r="AU333" s="16">
        <v>113.4</v>
      </c>
      <c r="AV333" s="16">
        <v>46.7</v>
      </c>
      <c r="AW333" s="16"/>
    </row>
    <row r="334" spans="1:49">
      <c r="A334" s="62">
        <f>'表格编辑 '!A367</f>
        <v>20194</v>
      </c>
      <c r="B334" s="62">
        <f>'表格编辑 '!B367</f>
        <v>10016</v>
      </c>
      <c r="C334" s="62" t="str">
        <f>VLOOKUP(B334,映射!A:B,2,FALSE)</f>
        <v>火焰鼠</v>
      </c>
      <c r="D334" s="62">
        <f>'表格编辑 '!E367</f>
        <v>60</v>
      </c>
      <c r="E334" s="62">
        <f>ROUNDUP((VLOOKUP(B334,Sheet1!U:AA,3,FALSE)-2)*(0.042*(D334-1)+0.2)+0.4,0)</f>
        <v>41</v>
      </c>
      <c r="F334" s="62">
        <f>ROUNDUP((VLOOKUP(B334,Sheet1!U:AA,4,FALSE)-2)*(0.042*(D334-1)+0.2)+0.4,0)</f>
        <v>54</v>
      </c>
      <c r="G334" s="62">
        <f>ROUNDUP((VLOOKUP(B334,Sheet1!U:AA,5,FALSE)-2)*(0.042*(D334-1)+0.2)+0.4,0)</f>
        <v>36</v>
      </c>
      <c r="H334" s="62">
        <f>ROUNDUP((VLOOKUP(B334,Sheet1!U:AA,6,FALSE)-2)*(0.042*(D334-1)+0.2)+0.4,0)</f>
        <v>87</v>
      </c>
      <c r="I334" s="62">
        <f>ROUNDUP((VLOOKUP(B334,Sheet1!U:AA,7,FALSE)-2)*(0.042*(D334-1)+0.2)+0.4,0)</f>
        <v>81</v>
      </c>
      <c r="J334" s="62">
        <f>E334*8+F334*2+G334*3+H334*3+I334*1+VLOOKUP(B334,Sheet1!AU:AZ,2,FALSE)</f>
        <v>923</v>
      </c>
      <c r="K334" s="62">
        <f>E334*1+F334*2+G334*2+H334*2+I334*10+VLOOKUP(B334,Sheet1!AU:AZ,3,FALSE)</f>
        <v>1258</v>
      </c>
      <c r="L334" s="62">
        <f>E334*0.1+F334*2+G334*0.2+H334*0.26+I334*0.1+VLOOKUP(B334,Sheet1!AU:AZ,4,FALSE)</f>
        <v>174.02</v>
      </c>
      <c r="M334" s="62">
        <f>E334*0.1+F334*0.2+G334*2+H334*0.2+I334*0.1+VLOOKUP(B334,Sheet1!AU:AZ,5,FALSE)</f>
        <v>129.4</v>
      </c>
      <c r="N334" s="62">
        <f>E334*0.1+F334*0.2+G334*0.2+H334*2+I334*0.1+VLOOKUP(B334,Sheet1!AU:AZ,6,FALSE)</f>
        <v>256.2</v>
      </c>
      <c r="O334" s="62">
        <f t="shared" si="100"/>
        <v>45.6</v>
      </c>
      <c r="P334" s="62">
        <f t="shared" si="101"/>
        <v>33.1</v>
      </c>
      <c r="R334" s="9">
        <f t="shared" si="95"/>
        <v>60</v>
      </c>
      <c r="S334" s="9">
        <f t="shared" si="84"/>
        <v>427.16</v>
      </c>
      <c r="T334" s="9">
        <f t="shared" si="85"/>
        <v>63.6</v>
      </c>
      <c r="U334" s="66">
        <f t="shared" si="96"/>
        <v>671</v>
      </c>
      <c r="V334" s="9">
        <f t="shared" si="97"/>
        <v>805.2</v>
      </c>
      <c r="W334" s="67">
        <f t="shared" si="98"/>
        <v>250</v>
      </c>
      <c r="Y334" s="69">
        <f>VLOOKUP(D334,Sheet2!P:Q,2,FALSE)</f>
        <v>140</v>
      </c>
      <c r="AB334" s="4" t="str">
        <f>IF('表格编辑 '!D367="monster","普通","BOSS")</f>
        <v>普通</v>
      </c>
      <c r="AD334" s="50">
        <f>VLOOKUP(D334,映射!AK:AL,2,FALSE)</f>
        <v>4</v>
      </c>
      <c r="AE334" s="50" t="s">
        <v>21</v>
      </c>
      <c r="AF334" s="4">
        <f>VLOOKUP(AE334,映射!AN:AO,2,FALSE)</f>
        <v>1</v>
      </c>
      <c r="AG334" s="50">
        <v>1</v>
      </c>
      <c r="AH334" s="70">
        <v>0</v>
      </c>
      <c r="AI334" s="16">
        <f t="shared" si="86"/>
        <v>20194</v>
      </c>
      <c r="AJ334" s="16">
        <f t="shared" si="87"/>
        <v>10016</v>
      </c>
      <c r="AK334" s="16">
        <f t="shared" si="88"/>
        <v>60</v>
      </c>
      <c r="AL334" s="16" t="str">
        <f t="shared" si="89"/>
        <v>火焰鼠</v>
      </c>
      <c r="AM334" s="16">
        <f t="shared" si="90"/>
        <v>2684</v>
      </c>
      <c r="AN334" s="16">
        <f t="shared" si="91"/>
        <v>923</v>
      </c>
      <c r="AO334" s="16">
        <f t="shared" si="99"/>
        <v>1761</v>
      </c>
      <c r="AP334" s="16">
        <f t="shared" si="92"/>
        <v>2684</v>
      </c>
      <c r="AQ334" s="16">
        <f t="shared" si="93"/>
        <v>1258</v>
      </c>
      <c r="AR334" s="16">
        <f t="shared" si="94"/>
        <v>175</v>
      </c>
      <c r="AS334" s="16"/>
      <c r="AT334" s="16">
        <v>98.9</v>
      </c>
      <c r="AU334" s="16">
        <v>187.1</v>
      </c>
      <c r="AV334" s="16">
        <v>53.3</v>
      </c>
      <c r="AW334" s="16"/>
    </row>
    <row r="335" spans="1:49">
      <c r="A335" s="62">
        <f>'表格编辑 '!A368</f>
        <v>20195</v>
      </c>
      <c r="B335" s="62">
        <f>'表格编辑 '!B368</f>
        <v>10072</v>
      </c>
      <c r="C335" s="62" t="str">
        <f>VLOOKUP(B335,映射!A:B,2,FALSE)</f>
        <v>致命螳螂</v>
      </c>
      <c r="D335" s="62">
        <f>'表格编辑 '!E368</f>
        <v>60</v>
      </c>
      <c r="E335" s="62">
        <f>ROUNDUP((VLOOKUP(B335,Sheet1!U:AA,3,FALSE)-2)*(0.042*(D335-1)+0.2)+0.4,0)</f>
        <v>68</v>
      </c>
      <c r="F335" s="62">
        <f>ROUNDUP((VLOOKUP(B335,Sheet1!U:AA,4,FALSE)-2)*(0.042*(D335-1)+0.2)+0.4,0)</f>
        <v>111</v>
      </c>
      <c r="G335" s="62">
        <f>ROUNDUP((VLOOKUP(B335,Sheet1!U:AA,5,FALSE)-2)*(0.042*(D335-1)+0.2)+0.4,0)</f>
        <v>60</v>
      </c>
      <c r="H335" s="62">
        <f>ROUNDUP((VLOOKUP(B335,Sheet1!U:AA,6,FALSE)-2)*(0.042*(D335-1)+0.2)+0.4,0)</f>
        <v>81</v>
      </c>
      <c r="I335" s="62">
        <f>ROUNDUP((VLOOKUP(B335,Sheet1!U:AA,7,FALSE)-2)*(0.042*(D335-1)+0.2)+0.4,0)</f>
        <v>33</v>
      </c>
      <c r="J335" s="62">
        <f>E335*8+F335*2+G335*3+H335*3+I335*1+VLOOKUP(B335,Sheet1!AU:AZ,2,FALSE)</f>
        <v>1283</v>
      </c>
      <c r="K335" s="62">
        <f>E335*1+F335*2+G335*2+H335*2+I335*10+VLOOKUP(B335,Sheet1!AU:AZ,3,FALSE)</f>
        <v>926</v>
      </c>
      <c r="L335" s="62">
        <f>E335*0.1+F335*2+G335*0.2+H335*0.26+I335*0.1+VLOOKUP(B335,Sheet1!AU:AZ,4,FALSE)</f>
        <v>315.16</v>
      </c>
      <c r="M335" s="62">
        <f>E335*0.1+F335*0.2+G335*2+H335*0.2+I335*0.1+VLOOKUP(B335,Sheet1!AU:AZ,5,FALSE)</f>
        <v>195.5</v>
      </c>
      <c r="N335" s="62">
        <f>E335*0.1+F335*0.2+G335*0.2+H335*2+I335*0.1+VLOOKUP(B335,Sheet1!AU:AZ,6,FALSE)</f>
        <v>251.3</v>
      </c>
      <c r="O335" s="62">
        <f t="shared" si="100"/>
        <v>-1.2</v>
      </c>
      <c r="P335" s="62">
        <f t="shared" si="101"/>
        <v>50.2</v>
      </c>
      <c r="R335" s="9">
        <f t="shared" si="95"/>
        <v>60</v>
      </c>
      <c r="S335" s="9">
        <f t="shared" si="84"/>
        <v>427.16</v>
      </c>
      <c r="T335" s="9">
        <f t="shared" si="85"/>
        <v>63.6</v>
      </c>
      <c r="U335" s="66">
        <f t="shared" si="96"/>
        <v>540</v>
      </c>
      <c r="V335" s="9">
        <f t="shared" si="97"/>
        <v>648</v>
      </c>
      <c r="W335" s="67">
        <f t="shared" si="98"/>
        <v>589</v>
      </c>
      <c r="Y335" s="69">
        <f>VLOOKUP(D335,Sheet2!P:Q,2,FALSE)</f>
        <v>140</v>
      </c>
      <c r="AB335" s="4" t="str">
        <f>IF('表格编辑 '!D368="monster","普通","BOSS")</f>
        <v>普通</v>
      </c>
      <c r="AD335" s="50">
        <f>VLOOKUP(D335,映射!AK:AL,2,FALSE)</f>
        <v>4</v>
      </c>
      <c r="AE335" s="50" t="s">
        <v>21</v>
      </c>
      <c r="AF335" s="4">
        <f>VLOOKUP(AE335,映射!AN:AO,2,FALSE)</f>
        <v>1</v>
      </c>
      <c r="AG335" s="50">
        <v>1</v>
      </c>
      <c r="AH335" s="70">
        <v>0</v>
      </c>
      <c r="AI335" s="16">
        <f t="shared" si="86"/>
        <v>20195</v>
      </c>
      <c r="AJ335" s="16">
        <f t="shared" si="87"/>
        <v>10072</v>
      </c>
      <c r="AK335" s="16">
        <f t="shared" si="88"/>
        <v>60</v>
      </c>
      <c r="AL335" s="16" t="str">
        <f t="shared" si="89"/>
        <v>致命螳螂</v>
      </c>
      <c r="AM335" s="16">
        <f t="shared" si="90"/>
        <v>2160</v>
      </c>
      <c r="AN335" s="16">
        <f t="shared" si="91"/>
        <v>1283</v>
      </c>
      <c r="AO335" s="16">
        <f t="shared" si="99"/>
        <v>877</v>
      </c>
      <c r="AP335" s="16">
        <f t="shared" si="92"/>
        <v>2160</v>
      </c>
      <c r="AQ335" s="16">
        <f t="shared" si="93"/>
        <v>926</v>
      </c>
      <c r="AR335" s="16">
        <f t="shared" si="94"/>
        <v>316</v>
      </c>
      <c r="AS335" s="16"/>
      <c r="AT335" s="16">
        <v>125.5</v>
      </c>
      <c r="AU335" s="16">
        <v>166.9</v>
      </c>
      <c r="AV335" s="16">
        <v>-2</v>
      </c>
      <c r="AW335" s="16"/>
    </row>
    <row r="336" spans="1:49">
      <c r="A336" s="62">
        <f>'表格编辑 '!A369</f>
        <v>20196</v>
      </c>
      <c r="B336" s="62">
        <f>'表格编辑 '!B369</f>
        <v>10034</v>
      </c>
      <c r="C336" s="62" t="str">
        <f>VLOOKUP(B336,映射!A:B,2,FALSE)</f>
        <v>幽灵</v>
      </c>
      <c r="D336" s="62">
        <f>'表格编辑 '!E369</f>
        <v>60</v>
      </c>
      <c r="E336" s="62">
        <f>ROUNDUP((VLOOKUP(B336,Sheet1!U:AA,3,FALSE)-2)*(0.042*(D336-1)+0.2)+0.4,0)</f>
        <v>46</v>
      </c>
      <c r="F336" s="62">
        <f>ROUNDUP((VLOOKUP(B336,Sheet1!U:AA,4,FALSE)-2)*(0.042*(D336-1)+0.2)+0.4,0)</f>
        <v>44</v>
      </c>
      <c r="G336" s="62">
        <f>ROUNDUP((VLOOKUP(B336,Sheet1!U:AA,5,FALSE)-2)*(0.042*(D336-1)+0.2)+0.4,0)</f>
        <v>79</v>
      </c>
      <c r="H336" s="62">
        <f>ROUNDUP((VLOOKUP(B336,Sheet1!U:AA,6,FALSE)-2)*(0.042*(D336-1)+0.2)+0.4,0)</f>
        <v>49</v>
      </c>
      <c r="I336" s="62">
        <f>ROUNDUP((VLOOKUP(B336,Sheet1!U:AA,7,FALSE)-2)*(0.042*(D336-1)+0.2)+0.4,0)</f>
        <v>68</v>
      </c>
      <c r="J336" s="62">
        <f>E336*8+F336*2+G336*3+H336*3+I336*1+VLOOKUP(B336,Sheet1!AU:AZ,2,FALSE)</f>
        <v>928</v>
      </c>
      <c r="K336" s="62">
        <f>E336*1+F336*2+G336*2+H336*2+I336*10+VLOOKUP(B336,Sheet1!AU:AZ,3,FALSE)</f>
        <v>1090</v>
      </c>
      <c r="L336" s="62">
        <f>E336*0.1+F336*2+G336*0.2+H336*0.26+I336*0.1+VLOOKUP(B336,Sheet1!AU:AZ,4,FALSE)</f>
        <v>147.94</v>
      </c>
      <c r="M336" s="62">
        <f>E336*0.1+F336*0.2+G336*2+H336*0.2+I336*0.1+VLOOKUP(B336,Sheet1!AU:AZ,5,FALSE)</f>
        <v>208</v>
      </c>
      <c r="N336" s="62">
        <f>E336*0.1+F336*0.2+G336*0.2+H336*2+I336*0.1+VLOOKUP(B336,Sheet1!AU:AZ,6,FALSE)</f>
        <v>154</v>
      </c>
      <c r="O336" s="62">
        <f t="shared" si="100"/>
        <v>47.1</v>
      </c>
      <c r="P336" s="62">
        <f t="shared" si="101"/>
        <v>27.5</v>
      </c>
      <c r="R336" s="9">
        <f t="shared" si="95"/>
        <v>60</v>
      </c>
      <c r="S336" s="9">
        <f t="shared" si="84"/>
        <v>427.16</v>
      </c>
      <c r="T336" s="9">
        <f t="shared" si="85"/>
        <v>63.6</v>
      </c>
      <c r="U336" s="66">
        <f t="shared" si="96"/>
        <v>521</v>
      </c>
      <c r="V336" s="9">
        <f t="shared" si="97"/>
        <v>625.2</v>
      </c>
      <c r="W336" s="67">
        <f t="shared" si="98"/>
        <v>194</v>
      </c>
      <c r="Y336" s="69">
        <f>VLOOKUP(D336,Sheet2!P:Q,2,FALSE)</f>
        <v>140</v>
      </c>
      <c r="AB336" s="4" t="str">
        <f>IF('表格编辑 '!D369="monster","普通","BOSS")</f>
        <v>普通</v>
      </c>
      <c r="AD336" s="50">
        <f>VLOOKUP(D336,映射!AK:AL,2,FALSE)</f>
        <v>4</v>
      </c>
      <c r="AE336" s="50" t="s">
        <v>21</v>
      </c>
      <c r="AF336" s="4">
        <f>VLOOKUP(AE336,映射!AN:AO,2,FALSE)</f>
        <v>1</v>
      </c>
      <c r="AG336" s="50">
        <v>1</v>
      </c>
      <c r="AH336" s="70">
        <v>0</v>
      </c>
      <c r="AI336" s="16">
        <f t="shared" si="86"/>
        <v>20196</v>
      </c>
      <c r="AJ336" s="16">
        <f t="shared" si="87"/>
        <v>10034</v>
      </c>
      <c r="AK336" s="16">
        <f t="shared" si="88"/>
        <v>60</v>
      </c>
      <c r="AL336" s="16" t="str">
        <f t="shared" si="89"/>
        <v>幽灵</v>
      </c>
      <c r="AM336" s="16">
        <f t="shared" si="90"/>
        <v>2084</v>
      </c>
      <c r="AN336" s="16">
        <f t="shared" si="91"/>
        <v>928</v>
      </c>
      <c r="AO336" s="16">
        <f t="shared" si="99"/>
        <v>1156</v>
      </c>
      <c r="AP336" s="16">
        <f t="shared" si="92"/>
        <v>2084</v>
      </c>
      <c r="AQ336" s="16">
        <f t="shared" si="93"/>
        <v>1090</v>
      </c>
      <c r="AR336" s="16">
        <f t="shared" si="94"/>
        <v>148</v>
      </c>
      <c r="AS336" s="16"/>
      <c r="AT336" s="16">
        <v>178.7</v>
      </c>
      <c r="AU336" s="16">
        <v>128.3</v>
      </c>
      <c r="AV336" s="16">
        <v>44.9</v>
      </c>
      <c r="AW336" s="16"/>
    </row>
    <row r="337" spans="1:49">
      <c r="A337" s="62">
        <f>'表格编辑 '!A370</f>
        <v>20197</v>
      </c>
      <c r="B337" s="62">
        <f>'表格编辑 '!B370</f>
        <v>10010</v>
      </c>
      <c r="C337" s="62" t="str">
        <f>VLOOKUP(B337,映射!A:B,2,FALSE)</f>
        <v>赤熊</v>
      </c>
      <c r="D337" s="62">
        <f>'表格编辑 '!E370</f>
        <v>60</v>
      </c>
      <c r="E337" s="62">
        <f>ROUNDUP((VLOOKUP(B337,Sheet1!U:AA,3,FALSE)-2)*(0.042*(D337-1)+0.2)+0.4,0)</f>
        <v>89</v>
      </c>
      <c r="F337" s="62">
        <f>ROUNDUP((VLOOKUP(B337,Sheet1!U:AA,4,FALSE)-2)*(0.042*(D337-1)+0.2)+0.4,0)</f>
        <v>92</v>
      </c>
      <c r="G337" s="62">
        <f>ROUNDUP((VLOOKUP(B337,Sheet1!U:AA,5,FALSE)-2)*(0.042*(D337-1)+0.2)+0.4,0)</f>
        <v>36</v>
      </c>
      <c r="H337" s="62">
        <f>ROUNDUP((VLOOKUP(B337,Sheet1!U:AA,6,FALSE)-2)*(0.042*(D337-1)+0.2)+0.4,0)</f>
        <v>49</v>
      </c>
      <c r="I337" s="62">
        <f>ROUNDUP((VLOOKUP(B337,Sheet1!U:AA,7,FALSE)-2)*(0.042*(D337-1)+0.2)+0.4,0)</f>
        <v>33</v>
      </c>
      <c r="J337" s="62">
        <f>E337*8+F337*2+G337*3+H337*3+I337*1+VLOOKUP(B337,Sheet1!AU:AZ,2,FALSE)</f>
        <v>1204</v>
      </c>
      <c r="K337" s="62">
        <f>E337*1+F337*2+G337*2+H337*2+I337*10+VLOOKUP(B337,Sheet1!AU:AZ,3,FALSE)</f>
        <v>793</v>
      </c>
      <c r="L337" s="62">
        <f>E337*0.1+F337*2+G337*0.2+H337*0.26+I337*0.1+VLOOKUP(B337,Sheet1!AU:AZ,4,FALSE)</f>
        <v>236.14</v>
      </c>
      <c r="M337" s="62">
        <f>E337*0.1+F337*0.2+G337*2+H337*0.2+I337*0.1+VLOOKUP(B337,Sheet1!AU:AZ,5,FALSE)</f>
        <v>132.4</v>
      </c>
      <c r="N337" s="62">
        <f>E337*0.1+F337*0.2+G337*0.2+H337*2+I337*0.1+VLOOKUP(B337,Sheet1!AU:AZ,6,FALSE)</f>
        <v>155.8</v>
      </c>
      <c r="O337" s="62">
        <f t="shared" si="100"/>
        <v>-7.2</v>
      </c>
      <c r="P337" s="62">
        <f t="shared" si="101"/>
        <v>64.9</v>
      </c>
      <c r="R337" s="9">
        <f t="shared" si="95"/>
        <v>60</v>
      </c>
      <c r="S337" s="9">
        <f t="shared" si="84"/>
        <v>427.16</v>
      </c>
      <c r="T337" s="9">
        <f t="shared" si="85"/>
        <v>63.6</v>
      </c>
      <c r="U337" s="66">
        <f t="shared" si="96"/>
        <v>664</v>
      </c>
      <c r="V337" s="9">
        <f t="shared" si="97"/>
        <v>796.8</v>
      </c>
      <c r="W337" s="67">
        <f t="shared" si="98"/>
        <v>392</v>
      </c>
      <c r="Y337" s="69">
        <f>VLOOKUP(D337,Sheet2!P:Q,2,FALSE)</f>
        <v>140</v>
      </c>
      <c r="AB337" s="4" t="str">
        <f>IF('表格编辑 '!D370="monster","普通","BOSS")</f>
        <v>普通</v>
      </c>
      <c r="AD337" s="50">
        <f>VLOOKUP(D337,映射!AK:AL,2,FALSE)</f>
        <v>4</v>
      </c>
      <c r="AE337" s="50" t="s">
        <v>21</v>
      </c>
      <c r="AF337" s="4">
        <f>VLOOKUP(AE337,映射!AN:AO,2,FALSE)</f>
        <v>1</v>
      </c>
      <c r="AG337" s="50">
        <v>1</v>
      </c>
      <c r="AH337" s="70">
        <v>0</v>
      </c>
      <c r="AI337" s="16">
        <f t="shared" si="86"/>
        <v>20197</v>
      </c>
      <c r="AJ337" s="16">
        <f t="shared" si="87"/>
        <v>10010</v>
      </c>
      <c r="AK337" s="16">
        <f t="shared" si="88"/>
        <v>60</v>
      </c>
      <c r="AL337" s="16" t="str">
        <f t="shared" si="89"/>
        <v>赤熊</v>
      </c>
      <c r="AM337" s="16">
        <f t="shared" si="90"/>
        <v>2656</v>
      </c>
      <c r="AN337" s="16">
        <f t="shared" si="91"/>
        <v>1204</v>
      </c>
      <c r="AO337" s="16">
        <f t="shared" si="99"/>
        <v>1452</v>
      </c>
      <c r="AP337" s="16">
        <f t="shared" si="92"/>
        <v>2656</v>
      </c>
      <c r="AQ337" s="16">
        <f t="shared" si="93"/>
        <v>793</v>
      </c>
      <c r="AR337" s="16">
        <f t="shared" si="94"/>
        <v>237</v>
      </c>
      <c r="AS337" s="16"/>
      <c r="AT337" s="16">
        <v>106.7</v>
      </c>
      <c r="AU337" s="16">
        <v>130.1</v>
      </c>
      <c r="AV337" s="16">
        <v>-6.59999999999999</v>
      </c>
      <c r="AW337" s="16"/>
    </row>
    <row r="338" spans="1:49">
      <c r="A338" s="62">
        <f>'表格编辑 '!A371</f>
        <v>20198</v>
      </c>
      <c r="B338" s="62">
        <f>'表格编辑 '!B371</f>
        <v>10054</v>
      </c>
      <c r="C338" s="62" t="str">
        <f>VLOOKUP(B338,映射!A:B,2,FALSE)</f>
        <v>大蝙蝠</v>
      </c>
      <c r="D338" s="62">
        <f>'表格编辑 '!E371</f>
        <v>60</v>
      </c>
      <c r="E338" s="62">
        <f>ROUNDUP((VLOOKUP(B338,Sheet1!U:AA,3,FALSE)-2)*(0.042*(D338-1)+0.2)+0.4,0)</f>
        <v>57</v>
      </c>
      <c r="F338" s="62">
        <f>ROUNDUP((VLOOKUP(B338,Sheet1!U:AA,4,FALSE)-2)*(0.042*(D338-1)+0.2)+0.4,0)</f>
        <v>71</v>
      </c>
      <c r="G338" s="62">
        <f>ROUNDUP((VLOOKUP(B338,Sheet1!U:AA,5,FALSE)-2)*(0.042*(D338-1)+0.2)+0.4,0)</f>
        <v>57</v>
      </c>
      <c r="H338" s="62">
        <f>ROUNDUP((VLOOKUP(B338,Sheet1!U:AA,6,FALSE)-2)*(0.042*(D338-1)+0.2)+0.4,0)</f>
        <v>71</v>
      </c>
      <c r="I338" s="62">
        <f>ROUNDUP((VLOOKUP(B338,Sheet1!U:AA,7,FALSE)-2)*(0.042*(D338-1)+0.2)+0.4,0)</f>
        <v>44</v>
      </c>
      <c r="J338" s="62">
        <f>E338*8+F338*2+G338*3+H338*3+I338*1+VLOOKUP(B338,Sheet1!AU:AZ,2,FALSE)</f>
        <v>1076</v>
      </c>
      <c r="K338" s="62">
        <f>E338*1+F338*2+G338*2+H338*2+I338*10+VLOOKUP(B338,Sheet1!AU:AZ,3,FALSE)</f>
        <v>925</v>
      </c>
      <c r="L338" s="62">
        <f>E338*0.1+F338*2+G338*0.2+H338*0.26+I338*0.1+VLOOKUP(B338,Sheet1!AU:AZ,4,FALSE)</f>
        <v>211.96</v>
      </c>
      <c r="M338" s="62">
        <f>E338*0.1+F338*0.2+G338*2+H338*0.2+I338*0.1+VLOOKUP(B338,Sheet1!AU:AZ,5,FALSE)</f>
        <v>177.5</v>
      </c>
      <c r="N338" s="62">
        <f>E338*0.1+F338*0.2+G338*0.2+H338*2+I338*0.1+VLOOKUP(B338,Sheet1!AU:AZ,6,FALSE)</f>
        <v>220.7</v>
      </c>
      <c r="O338" s="62">
        <f t="shared" si="100"/>
        <v>15.3</v>
      </c>
      <c r="P338" s="62">
        <f t="shared" si="101"/>
        <v>42.6</v>
      </c>
      <c r="R338" s="9">
        <f t="shared" si="95"/>
        <v>60</v>
      </c>
      <c r="S338" s="9">
        <f t="shared" si="84"/>
        <v>427.16</v>
      </c>
      <c r="T338" s="9">
        <f t="shared" si="85"/>
        <v>63.6</v>
      </c>
      <c r="U338" s="66">
        <f t="shared" si="96"/>
        <v>570</v>
      </c>
      <c r="V338" s="9">
        <f t="shared" si="97"/>
        <v>684</v>
      </c>
      <c r="W338" s="67">
        <f t="shared" si="98"/>
        <v>335</v>
      </c>
      <c r="Y338" s="69">
        <f>VLOOKUP(D338,Sheet2!P:Q,2,FALSE)</f>
        <v>140</v>
      </c>
      <c r="AB338" s="4" t="str">
        <f>IF('表格编辑 '!D371="monster","普通","BOSS")</f>
        <v>普通</v>
      </c>
      <c r="AD338" s="50">
        <f>VLOOKUP(D338,映射!AK:AL,2,FALSE)</f>
        <v>4</v>
      </c>
      <c r="AE338" s="50" t="s">
        <v>21</v>
      </c>
      <c r="AF338" s="4">
        <f>VLOOKUP(AE338,映射!AN:AO,2,FALSE)</f>
        <v>1</v>
      </c>
      <c r="AG338" s="50">
        <v>1</v>
      </c>
      <c r="AH338" s="70">
        <v>0</v>
      </c>
      <c r="AI338" s="16">
        <f t="shared" si="86"/>
        <v>20198</v>
      </c>
      <c r="AJ338" s="16">
        <f t="shared" si="87"/>
        <v>10054</v>
      </c>
      <c r="AK338" s="16">
        <f t="shared" si="88"/>
        <v>60</v>
      </c>
      <c r="AL338" s="16" t="str">
        <f t="shared" si="89"/>
        <v>大蝙蝠</v>
      </c>
      <c r="AM338" s="16">
        <f t="shared" si="90"/>
        <v>2280</v>
      </c>
      <c r="AN338" s="16">
        <f t="shared" si="91"/>
        <v>1076</v>
      </c>
      <c r="AO338" s="16">
        <f t="shared" si="99"/>
        <v>1204</v>
      </c>
      <c r="AP338" s="16">
        <f t="shared" si="92"/>
        <v>2280</v>
      </c>
      <c r="AQ338" s="16">
        <f t="shared" si="93"/>
        <v>925</v>
      </c>
      <c r="AR338" s="16">
        <f t="shared" si="94"/>
        <v>212</v>
      </c>
      <c r="AS338" s="16"/>
      <c r="AT338" s="16">
        <v>143.1</v>
      </c>
      <c r="AU338" s="16">
        <v>166.5</v>
      </c>
      <c r="AV338" s="16">
        <v>4.40000000000001</v>
      </c>
      <c r="AW338" s="16"/>
    </row>
    <row r="339" spans="1:49">
      <c r="A339" s="62">
        <f>'表格编辑 '!A372</f>
        <v>20199</v>
      </c>
      <c r="B339" s="62">
        <f>'表格编辑 '!B372</f>
        <v>10113</v>
      </c>
      <c r="C339" s="62" t="str">
        <f>VLOOKUP(B339,映射!A:B,2,FALSE)</f>
        <v>血腥之刃</v>
      </c>
      <c r="D339" s="62">
        <f>'表格编辑 '!E372</f>
        <v>60</v>
      </c>
      <c r="E339" s="62">
        <f>ROUNDUP((VLOOKUP(B339,Sheet1!U:AA,3,FALSE)-2)*(0.042*(D339-1)+0.2)+0.4,0)</f>
        <v>62</v>
      </c>
      <c r="F339" s="62">
        <f>ROUNDUP((VLOOKUP(B339,Sheet1!U:AA,4,FALSE)-2)*(0.042*(D339-1)+0.2)+0.4,0)</f>
        <v>100</v>
      </c>
      <c r="G339" s="62">
        <f>ROUNDUP((VLOOKUP(B339,Sheet1!U:AA,5,FALSE)-2)*(0.042*(D339-1)+0.2)+0.4,0)</f>
        <v>97</v>
      </c>
      <c r="H339" s="62">
        <f>ROUNDUP((VLOOKUP(B339,Sheet1!U:AA,6,FALSE)-2)*(0.042*(D339-1)+0.2)+0.4,0)</f>
        <v>60</v>
      </c>
      <c r="I339" s="62">
        <f>ROUNDUP((VLOOKUP(B339,Sheet1!U:AA,7,FALSE)-2)*(0.042*(D339-1)+0.2)+0.4,0)</f>
        <v>60</v>
      </c>
      <c r="J339" s="62">
        <f>E339*8+F339*2+G339*3+H339*3+I339*1+VLOOKUP(B339,Sheet1!AU:AZ,2,FALSE)</f>
        <v>1293</v>
      </c>
      <c r="K339" s="62">
        <f>E339*1+F339*2+G339*2+H339*2+I339*10+VLOOKUP(B339,Sheet1!AU:AZ,3,FALSE)</f>
        <v>1223</v>
      </c>
      <c r="L339" s="62">
        <f>E339*0.1+F339*2+G339*0.2+H339*0.26+I339*0.1+VLOOKUP(B339,Sheet1!AU:AZ,4,FALSE)</f>
        <v>298.2</v>
      </c>
      <c r="M339" s="62">
        <f>E339*0.1+F339*0.2+G339*2+H339*0.2+I339*0.1+VLOOKUP(B339,Sheet1!AU:AZ,5,FALSE)</f>
        <v>287.2</v>
      </c>
      <c r="N339" s="62">
        <f>E339*0.1+F339*0.2+G339*0.2+H339*2+I339*0.1+VLOOKUP(B339,Sheet1!AU:AZ,6,FALSE)</f>
        <v>206.6</v>
      </c>
      <c r="O339" s="62">
        <f t="shared" si="100"/>
        <v>32.8</v>
      </c>
      <c r="P339" s="62">
        <f t="shared" si="101"/>
        <v>35.9</v>
      </c>
      <c r="R339" s="9">
        <f t="shared" si="95"/>
        <v>60</v>
      </c>
      <c r="S339" s="9">
        <f t="shared" si="84"/>
        <v>427.16</v>
      </c>
      <c r="T339" s="9">
        <f t="shared" si="85"/>
        <v>63.6</v>
      </c>
      <c r="U339" s="66">
        <f t="shared" si="96"/>
        <v>425</v>
      </c>
      <c r="V339" s="9">
        <f t="shared" si="97"/>
        <v>510</v>
      </c>
      <c r="W339" s="67">
        <f t="shared" si="98"/>
        <v>546</v>
      </c>
      <c r="Y339" s="69">
        <f>VLOOKUP(D339,Sheet2!P:Q,2,FALSE)</f>
        <v>140</v>
      </c>
      <c r="AB339" s="4" t="str">
        <f>IF('表格编辑 '!D372="monster","普通","BOSS")</f>
        <v>普通</v>
      </c>
      <c r="AD339" s="50">
        <f>VLOOKUP(D339,映射!AK:AL,2,FALSE)</f>
        <v>4</v>
      </c>
      <c r="AE339" s="50" t="s">
        <v>21</v>
      </c>
      <c r="AF339" s="4">
        <f>VLOOKUP(AE339,映射!AN:AO,2,FALSE)</f>
        <v>1</v>
      </c>
      <c r="AG339" s="50">
        <v>1</v>
      </c>
      <c r="AH339" s="70">
        <v>0</v>
      </c>
      <c r="AI339" s="16">
        <f t="shared" si="86"/>
        <v>20199</v>
      </c>
      <c r="AJ339" s="16">
        <f t="shared" si="87"/>
        <v>10113</v>
      </c>
      <c r="AK339" s="16">
        <f t="shared" si="88"/>
        <v>60</v>
      </c>
      <c r="AL339" s="16" t="str">
        <f t="shared" si="89"/>
        <v>血腥之刃</v>
      </c>
      <c r="AM339" s="16">
        <f t="shared" si="90"/>
        <v>1700</v>
      </c>
      <c r="AN339" s="16">
        <f t="shared" si="91"/>
        <v>1293</v>
      </c>
      <c r="AO339" s="16">
        <f t="shared" si="99"/>
        <v>407</v>
      </c>
      <c r="AP339" s="16">
        <f t="shared" si="92"/>
        <v>1700</v>
      </c>
      <c r="AQ339" s="16">
        <f t="shared" si="93"/>
        <v>1223</v>
      </c>
      <c r="AR339" s="16">
        <f t="shared" si="94"/>
        <v>299</v>
      </c>
      <c r="AS339" s="16"/>
      <c r="AT339" s="16">
        <v>199</v>
      </c>
      <c r="AU339" s="16">
        <v>107.2</v>
      </c>
      <c r="AV339" s="16">
        <v>43.8</v>
      </c>
      <c r="AW339" s="16"/>
    </row>
    <row r="340" spans="1:49">
      <c r="A340" s="62">
        <f>'表格编辑 '!A373</f>
        <v>20200</v>
      </c>
      <c r="B340" s="62">
        <f>'表格编辑 '!B373</f>
        <v>10068</v>
      </c>
      <c r="C340" s="62" t="str">
        <f>VLOOKUP(B340,映射!A:B,2,FALSE)</f>
        <v>螳螂</v>
      </c>
      <c r="D340" s="62">
        <f>'表格编辑 '!E373</f>
        <v>60</v>
      </c>
      <c r="E340" s="62">
        <f>ROUNDUP((VLOOKUP(B340,Sheet1!U:AA,3,FALSE)-2)*(0.042*(D340-1)+0.2)+0.4,0)</f>
        <v>38</v>
      </c>
      <c r="F340" s="62">
        <f>ROUNDUP((VLOOKUP(B340,Sheet1!U:AA,4,FALSE)-2)*(0.042*(D340-1)+0.2)+0.4,0)</f>
        <v>87</v>
      </c>
      <c r="G340" s="62">
        <f>ROUNDUP((VLOOKUP(B340,Sheet1!U:AA,5,FALSE)-2)*(0.042*(D340-1)+0.2)+0.4,0)</f>
        <v>54</v>
      </c>
      <c r="H340" s="62">
        <f>ROUNDUP((VLOOKUP(B340,Sheet1!U:AA,6,FALSE)-2)*(0.042*(D340-1)+0.2)+0.4,0)</f>
        <v>68</v>
      </c>
      <c r="I340" s="62">
        <f>ROUNDUP((VLOOKUP(B340,Sheet1!U:AA,7,FALSE)-2)*(0.042*(D340-1)+0.2)+0.4,0)</f>
        <v>25</v>
      </c>
      <c r="J340" s="62">
        <f>E340*8+F340*2+G340*3+H340*3+I340*1+VLOOKUP(B340,Sheet1!AU:AZ,2,FALSE)</f>
        <v>904</v>
      </c>
      <c r="K340" s="62">
        <f>E340*1+F340*2+G340*2+H340*2+I340*10+VLOOKUP(B340,Sheet1!AU:AZ,3,FALSE)</f>
        <v>723</v>
      </c>
      <c r="L340" s="62">
        <f>E340*0.1+F340*2+G340*0.2+H340*0.26+I340*0.1+VLOOKUP(B340,Sheet1!AU:AZ,4,FALSE)</f>
        <v>244.78</v>
      </c>
      <c r="M340" s="62">
        <f>E340*0.1+F340*0.2+G340*2+H340*0.2+I340*0.1+VLOOKUP(B340,Sheet1!AU:AZ,5,FALSE)</f>
        <v>168.3</v>
      </c>
      <c r="N340" s="62">
        <f>E340*0.1+F340*0.2+G340*0.2+H340*2+I340*0.1+VLOOKUP(B340,Sheet1!AU:AZ,6,FALSE)</f>
        <v>215.5</v>
      </c>
      <c r="O340" s="62">
        <f t="shared" si="100"/>
        <v>3.9</v>
      </c>
      <c r="P340" s="62">
        <f t="shared" si="101"/>
        <v>27.4</v>
      </c>
      <c r="R340" s="9">
        <f t="shared" si="95"/>
        <v>60</v>
      </c>
      <c r="S340" s="9">
        <f t="shared" si="84"/>
        <v>427.16</v>
      </c>
      <c r="T340" s="9">
        <f t="shared" si="85"/>
        <v>63.6</v>
      </c>
      <c r="U340" s="66">
        <f t="shared" si="96"/>
        <v>587</v>
      </c>
      <c r="V340" s="9">
        <f t="shared" si="97"/>
        <v>704.4</v>
      </c>
      <c r="W340" s="67">
        <f t="shared" si="98"/>
        <v>413</v>
      </c>
      <c r="Y340" s="69">
        <f>VLOOKUP(D340,Sheet2!P:Q,2,FALSE)</f>
        <v>140</v>
      </c>
      <c r="AB340" s="4" t="str">
        <f>IF('表格编辑 '!D373="monster","普通","BOSS")</f>
        <v>普通</v>
      </c>
      <c r="AD340" s="50">
        <f>VLOOKUP(D340,映射!AK:AL,2,FALSE)</f>
        <v>4</v>
      </c>
      <c r="AE340" s="50" t="s">
        <v>21</v>
      </c>
      <c r="AF340" s="4">
        <f>VLOOKUP(AE340,映射!AN:AO,2,FALSE)</f>
        <v>1</v>
      </c>
      <c r="AG340" s="50">
        <v>1</v>
      </c>
      <c r="AH340" s="70">
        <v>0</v>
      </c>
      <c r="AI340" s="16">
        <f t="shared" si="86"/>
        <v>20200</v>
      </c>
      <c r="AJ340" s="16">
        <f t="shared" si="87"/>
        <v>10068</v>
      </c>
      <c r="AK340" s="16">
        <f t="shared" si="88"/>
        <v>60</v>
      </c>
      <c r="AL340" s="16" t="str">
        <f t="shared" si="89"/>
        <v>螳螂</v>
      </c>
      <c r="AM340" s="16">
        <f t="shared" si="90"/>
        <v>2348</v>
      </c>
      <c r="AN340" s="16">
        <f t="shared" si="91"/>
        <v>904</v>
      </c>
      <c r="AO340" s="16">
        <f t="shared" si="99"/>
        <v>1444</v>
      </c>
      <c r="AP340" s="16">
        <f t="shared" si="92"/>
        <v>2348</v>
      </c>
      <c r="AQ340" s="16">
        <f t="shared" si="93"/>
        <v>723</v>
      </c>
      <c r="AR340" s="16">
        <f t="shared" si="94"/>
        <v>245</v>
      </c>
      <c r="AS340" s="16"/>
      <c r="AT340" s="16">
        <v>144.7</v>
      </c>
      <c r="AU340" s="16">
        <v>168.1</v>
      </c>
      <c r="AV340" s="16">
        <v>1.2</v>
      </c>
      <c r="AW340" s="16"/>
    </row>
    <row r="341" spans="1:49">
      <c r="A341" s="62">
        <f>'表格编辑 '!A374</f>
        <v>20201</v>
      </c>
      <c r="B341" s="62">
        <f>'表格编辑 '!B374</f>
        <v>10051</v>
      </c>
      <c r="C341" s="62" t="str">
        <f>VLOOKUP(B341,映射!A:B,2,FALSE)</f>
        <v>水果蝙蝠</v>
      </c>
      <c r="D341" s="62">
        <f>'表格编辑 '!E374</f>
        <v>60</v>
      </c>
      <c r="E341" s="62">
        <f>ROUNDUP((VLOOKUP(B341,Sheet1!U:AA,3,FALSE)-2)*(0.042*(D341-1)+0.2)+0.4,0)</f>
        <v>41</v>
      </c>
      <c r="F341" s="62">
        <f>ROUNDUP((VLOOKUP(B341,Sheet1!U:AA,4,FALSE)-2)*(0.042*(D341-1)+0.2)+0.4,0)</f>
        <v>62</v>
      </c>
      <c r="G341" s="62">
        <f>ROUNDUP((VLOOKUP(B341,Sheet1!U:AA,5,FALSE)-2)*(0.042*(D341-1)+0.2)+0.4,0)</f>
        <v>62</v>
      </c>
      <c r="H341" s="62">
        <f>ROUNDUP((VLOOKUP(B341,Sheet1!U:AA,6,FALSE)-2)*(0.042*(D341-1)+0.2)+0.4,0)</f>
        <v>65</v>
      </c>
      <c r="I341" s="62">
        <f>ROUNDUP((VLOOKUP(B341,Sheet1!U:AA,7,FALSE)-2)*(0.042*(D341-1)+0.2)+0.4,0)</f>
        <v>41</v>
      </c>
      <c r="J341" s="62">
        <f>E341*8+F341*2+G341*3+H341*3+I341*1+VLOOKUP(B341,Sheet1!AU:AZ,2,FALSE)</f>
        <v>909</v>
      </c>
      <c r="K341" s="62">
        <f>E341*1+F341*2+G341*2+H341*2+I341*10+VLOOKUP(B341,Sheet1!AU:AZ,3,FALSE)</f>
        <v>855</v>
      </c>
      <c r="L341" s="62">
        <f>E341*0.1+F341*2+G341*0.2+H341*0.26+I341*0.1+VLOOKUP(B341,Sheet1!AU:AZ,4,FALSE)</f>
        <v>188.5</v>
      </c>
      <c r="M341" s="62">
        <f>E341*0.1+F341*0.2+G341*2+H341*0.2+I341*0.1+VLOOKUP(B341,Sheet1!AU:AZ,5,FALSE)</f>
        <v>184.6</v>
      </c>
      <c r="N341" s="62">
        <f>E341*0.1+F341*0.2+G341*0.2+H341*2+I341*0.1+VLOOKUP(B341,Sheet1!AU:AZ,6,FALSE)</f>
        <v>206</v>
      </c>
      <c r="O341" s="62">
        <f t="shared" si="100"/>
        <v>20.2</v>
      </c>
      <c r="P341" s="62">
        <f t="shared" si="101"/>
        <v>29.3</v>
      </c>
      <c r="R341" s="9">
        <f t="shared" si="95"/>
        <v>60</v>
      </c>
      <c r="S341" s="9">
        <f t="shared" si="84"/>
        <v>427.16</v>
      </c>
      <c r="T341" s="9">
        <f t="shared" si="85"/>
        <v>63.6</v>
      </c>
      <c r="U341" s="66">
        <f t="shared" si="96"/>
        <v>558</v>
      </c>
      <c r="V341" s="9">
        <f t="shared" si="97"/>
        <v>669.6</v>
      </c>
      <c r="W341" s="67">
        <f t="shared" si="98"/>
        <v>282</v>
      </c>
      <c r="Y341" s="69">
        <f>VLOOKUP(D341,Sheet2!P:Q,2,FALSE)</f>
        <v>140</v>
      </c>
      <c r="AB341" s="4" t="str">
        <f>IF('表格编辑 '!D374="monster","普通","BOSS")</f>
        <v>普通</v>
      </c>
      <c r="AD341" s="50">
        <f>VLOOKUP(D341,映射!AK:AL,2,FALSE)</f>
        <v>4</v>
      </c>
      <c r="AE341" s="50" t="s">
        <v>21</v>
      </c>
      <c r="AF341" s="4">
        <f>VLOOKUP(AE341,映射!AN:AO,2,FALSE)</f>
        <v>1</v>
      </c>
      <c r="AG341" s="50">
        <v>1</v>
      </c>
      <c r="AH341" s="70">
        <v>0</v>
      </c>
      <c r="AI341" s="16">
        <f t="shared" si="86"/>
        <v>20201</v>
      </c>
      <c r="AJ341" s="16">
        <f t="shared" si="87"/>
        <v>10051</v>
      </c>
      <c r="AK341" s="16">
        <f t="shared" si="88"/>
        <v>60</v>
      </c>
      <c r="AL341" s="16" t="str">
        <f t="shared" si="89"/>
        <v>水果蝙蝠</v>
      </c>
      <c r="AM341" s="16">
        <f t="shared" si="90"/>
        <v>2232</v>
      </c>
      <c r="AN341" s="16">
        <f t="shared" si="91"/>
        <v>909</v>
      </c>
      <c r="AO341" s="16">
        <f t="shared" si="99"/>
        <v>1323</v>
      </c>
      <c r="AP341" s="16">
        <f t="shared" si="92"/>
        <v>2232</v>
      </c>
      <c r="AQ341" s="16">
        <f t="shared" si="93"/>
        <v>855</v>
      </c>
      <c r="AR341" s="16">
        <f t="shared" si="94"/>
        <v>189</v>
      </c>
      <c r="AS341" s="16"/>
      <c r="AT341" s="16">
        <v>100.2</v>
      </c>
      <c r="AU341" s="16">
        <v>150.6</v>
      </c>
      <c r="AV341" s="16">
        <v>14.1</v>
      </c>
      <c r="AW341" s="16"/>
    </row>
    <row r="342" spans="1:49">
      <c r="A342" s="62">
        <f>'表格编辑 '!A375</f>
        <v>20202</v>
      </c>
      <c r="B342" s="62">
        <f>'表格编辑 '!B375</f>
        <v>10071</v>
      </c>
      <c r="C342" s="62" t="str">
        <f>VLOOKUP(B342,映射!A:B,2,FALSE)</f>
        <v>死灰螳螂</v>
      </c>
      <c r="D342" s="62">
        <f>'表格编辑 '!E375</f>
        <v>60</v>
      </c>
      <c r="E342" s="62">
        <f>ROUNDUP((VLOOKUP(B342,Sheet1!U:AA,3,FALSE)-2)*(0.042*(D342-1)+0.2)+0.4,0)</f>
        <v>36</v>
      </c>
      <c r="F342" s="62">
        <f>ROUNDUP((VLOOKUP(B342,Sheet1!U:AA,4,FALSE)-2)*(0.042*(D342-1)+0.2)+0.4,0)</f>
        <v>103</v>
      </c>
      <c r="G342" s="62">
        <f>ROUNDUP((VLOOKUP(B342,Sheet1!U:AA,5,FALSE)-2)*(0.042*(D342-1)+0.2)+0.4,0)</f>
        <v>41</v>
      </c>
      <c r="H342" s="62">
        <f>ROUNDUP((VLOOKUP(B342,Sheet1!U:AA,6,FALSE)-2)*(0.042*(D342-1)+0.2)+0.4,0)</f>
        <v>84</v>
      </c>
      <c r="I342" s="62">
        <f>ROUNDUP((VLOOKUP(B342,Sheet1!U:AA,7,FALSE)-2)*(0.042*(D342-1)+0.2)+0.4,0)</f>
        <v>36</v>
      </c>
      <c r="J342" s="62">
        <f>E342*8+F342*2+G342*3+H342*3+I342*1+VLOOKUP(B342,Sheet1!AU:AZ,2,FALSE)</f>
        <v>939</v>
      </c>
      <c r="K342" s="62">
        <f>E342*1+F342*2+G342*2+H342*2+I342*10+VLOOKUP(B342,Sheet1!AU:AZ,3,FALSE)</f>
        <v>878</v>
      </c>
      <c r="L342" s="62">
        <f>E342*0.1+F342*2+G342*0.2+H342*0.26+I342*0.1+VLOOKUP(B342,Sheet1!AU:AZ,4,FALSE)</f>
        <v>287.24</v>
      </c>
      <c r="M342" s="62">
        <f>E342*0.1+F342*0.2+G342*2+H342*0.2+I342*0.1+VLOOKUP(B342,Sheet1!AU:AZ,5,FALSE)</f>
        <v>144.6</v>
      </c>
      <c r="N342" s="62">
        <f>E342*0.1+F342*0.2+G342*0.2+H342*2+I342*0.1+VLOOKUP(B342,Sheet1!AU:AZ,6,FALSE)</f>
        <v>256</v>
      </c>
      <c r="O342" s="62">
        <f t="shared" si="100"/>
        <v>7.5</v>
      </c>
      <c r="P342" s="62">
        <f t="shared" si="101"/>
        <v>27.6</v>
      </c>
      <c r="R342" s="9">
        <f t="shared" si="95"/>
        <v>60</v>
      </c>
      <c r="S342" s="9">
        <f t="shared" si="84"/>
        <v>427.16</v>
      </c>
      <c r="T342" s="9">
        <f t="shared" si="85"/>
        <v>63.6</v>
      </c>
      <c r="U342" s="66">
        <f t="shared" si="96"/>
        <v>636</v>
      </c>
      <c r="V342" s="9">
        <f t="shared" si="97"/>
        <v>763.2</v>
      </c>
      <c r="W342" s="67">
        <f t="shared" si="98"/>
        <v>518</v>
      </c>
      <c r="Y342" s="69">
        <f>VLOOKUP(D342,Sheet2!P:Q,2,FALSE)</f>
        <v>140</v>
      </c>
      <c r="AB342" s="4" t="str">
        <f>IF('表格编辑 '!D375="monster","普通","BOSS")</f>
        <v>普通</v>
      </c>
      <c r="AD342" s="50">
        <f>VLOOKUP(D342,映射!AK:AL,2,FALSE)</f>
        <v>4</v>
      </c>
      <c r="AE342" s="50" t="s">
        <v>21</v>
      </c>
      <c r="AF342" s="4">
        <f>VLOOKUP(AE342,映射!AN:AO,2,FALSE)</f>
        <v>1</v>
      </c>
      <c r="AG342" s="50">
        <v>1</v>
      </c>
      <c r="AH342" s="70">
        <v>0</v>
      </c>
      <c r="AI342" s="16">
        <f t="shared" si="86"/>
        <v>20202</v>
      </c>
      <c r="AJ342" s="16">
        <f t="shared" si="87"/>
        <v>10071</v>
      </c>
      <c r="AK342" s="16">
        <f t="shared" si="88"/>
        <v>60</v>
      </c>
      <c r="AL342" s="16" t="str">
        <f t="shared" si="89"/>
        <v>死灰螳螂</v>
      </c>
      <c r="AM342" s="16">
        <f t="shared" si="90"/>
        <v>2544</v>
      </c>
      <c r="AN342" s="16">
        <f t="shared" si="91"/>
        <v>939</v>
      </c>
      <c r="AO342" s="16">
        <f t="shared" si="99"/>
        <v>1605</v>
      </c>
      <c r="AP342" s="16">
        <f t="shared" si="92"/>
        <v>2544</v>
      </c>
      <c r="AQ342" s="16">
        <f t="shared" si="93"/>
        <v>878</v>
      </c>
      <c r="AR342" s="16">
        <f t="shared" si="94"/>
        <v>288</v>
      </c>
      <c r="AS342" s="16"/>
      <c r="AT342" s="16">
        <v>120.4</v>
      </c>
      <c r="AU342" s="16">
        <v>194.2</v>
      </c>
      <c r="AV342" s="16">
        <v>7</v>
      </c>
      <c r="AW342" s="16"/>
    </row>
    <row r="343" spans="1:49">
      <c r="A343" s="62">
        <f>'表格编辑 '!A376</f>
        <v>20203</v>
      </c>
      <c r="B343" s="62">
        <f>'表格编辑 '!B376</f>
        <v>10022</v>
      </c>
      <c r="C343" s="62" t="str">
        <f>VLOOKUP(B343,映射!A:B,2,FALSE)</f>
        <v>地狱猎犬</v>
      </c>
      <c r="D343" s="62">
        <f>'表格编辑 '!E376</f>
        <v>60</v>
      </c>
      <c r="E343" s="62">
        <f>ROUNDUP((VLOOKUP(B343,Sheet1!U:AA,3,FALSE)-2)*(0.042*(D343-1)+0.2)+0.4,0)</f>
        <v>60</v>
      </c>
      <c r="F343" s="62">
        <f>ROUNDUP((VLOOKUP(B343,Sheet1!U:AA,4,FALSE)-2)*(0.042*(D343-1)+0.2)+0.4,0)</f>
        <v>89</v>
      </c>
      <c r="G343" s="62">
        <f>ROUNDUP((VLOOKUP(B343,Sheet1!U:AA,5,FALSE)-2)*(0.042*(D343-1)+0.2)+0.4,0)</f>
        <v>46</v>
      </c>
      <c r="H343" s="62">
        <f>ROUNDUP((VLOOKUP(B343,Sheet1!U:AA,6,FALSE)-2)*(0.042*(D343-1)+0.2)+0.4,0)</f>
        <v>54</v>
      </c>
      <c r="I343" s="62">
        <f>ROUNDUP((VLOOKUP(B343,Sheet1!U:AA,7,FALSE)-2)*(0.042*(D343-1)+0.2)+0.4,0)</f>
        <v>36</v>
      </c>
      <c r="J343" s="62">
        <f>E343*8+F343*2+G343*3+H343*3+I343*1+VLOOKUP(B343,Sheet1!AU:AZ,2,FALSE)</f>
        <v>1014</v>
      </c>
      <c r="K343" s="62">
        <f>E343*1+F343*2+G343*2+H343*2+I343*10+VLOOKUP(B343,Sheet1!AU:AZ,3,FALSE)</f>
        <v>818</v>
      </c>
      <c r="L343" s="62">
        <f>E343*0.1+F343*2+G343*0.2+H343*0.26+I343*0.1+VLOOKUP(B343,Sheet1!AU:AZ,4,FALSE)</f>
        <v>230.84</v>
      </c>
      <c r="M343" s="62">
        <f>E343*0.1+F343*0.2+G343*2+H343*0.2+I343*0.1+VLOOKUP(B343,Sheet1!AU:AZ,5,FALSE)</f>
        <v>150.2</v>
      </c>
      <c r="N343" s="62">
        <f>E343*0.1+F343*0.2+G343*0.2+H343*2+I343*0.1+VLOOKUP(B343,Sheet1!AU:AZ,6,FALSE)</f>
        <v>164.6</v>
      </c>
      <c r="O343" s="62">
        <f t="shared" si="100"/>
        <v>5.70000000000001</v>
      </c>
      <c r="P343" s="62">
        <f t="shared" si="101"/>
        <v>41.7</v>
      </c>
      <c r="R343" s="9">
        <f t="shared" si="95"/>
        <v>60</v>
      </c>
      <c r="S343" s="9">
        <f t="shared" ref="S343:S406" si="102">VLOOKUP(R343,LVgongfang,9,FALSE)+Y343</f>
        <v>427.16</v>
      </c>
      <c r="T343" s="9">
        <f t="shared" ref="T343:T406" si="103">VLOOKUP(R343,LVgongfang,10,FALSE)</f>
        <v>63.6</v>
      </c>
      <c r="U343" s="66">
        <f t="shared" si="96"/>
        <v>624</v>
      </c>
      <c r="V343" s="9">
        <f t="shared" si="97"/>
        <v>748.8</v>
      </c>
      <c r="W343" s="67">
        <f t="shared" si="98"/>
        <v>380</v>
      </c>
      <c r="Y343" s="69">
        <f>VLOOKUP(D343,Sheet2!P:Q,2,FALSE)</f>
        <v>140</v>
      </c>
      <c r="AB343" s="4" t="str">
        <f>IF('表格编辑 '!D376="monster","普通","BOSS")</f>
        <v>普通</v>
      </c>
      <c r="AD343" s="50">
        <f>VLOOKUP(D343,映射!AK:AL,2,FALSE)</f>
        <v>4</v>
      </c>
      <c r="AE343" s="50" t="s">
        <v>21</v>
      </c>
      <c r="AF343" s="4">
        <f>VLOOKUP(AE343,映射!AN:AO,2,FALSE)</f>
        <v>1</v>
      </c>
      <c r="AG343" s="50">
        <v>1</v>
      </c>
      <c r="AH343" s="70">
        <v>0</v>
      </c>
      <c r="AI343" s="16">
        <f t="shared" ref="AI343:AI406" si="104">A343</f>
        <v>20203</v>
      </c>
      <c r="AJ343" s="16">
        <f t="shared" ref="AJ343:AJ406" si="105">B343</f>
        <v>10022</v>
      </c>
      <c r="AK343" s="16">
        <f t="shared" ref="AK343:AK406" si="106">D343</f>
        <v>60</v>
      </c>
      <c r="AL343" s="16" t="str">
        <f t="shared" ref="AL343:AL406" si="107">C343</f>
        <v>地狱猎犬</v>
      </c>
      <c r="AM343" s="16">
        <f t="shared" ref="AM343:AM406" si="108">U343*AD343*AG343*AF343</f>
        <v>2496</v>
      </c>
      <c r="AN343" s="16">
        <f t="shared" ref="AN343:AN406" si="109">J343*AF343</f>
        <v>1014</v>
      </c>
      <c r="AO343" s="16">
        <f t="shared" si="99"/>
        <v>1482</v>
      </c>
      <c r="AP343" s="16">
        <f t="shared" ref="AP343:AP406" si="110">J343+AO343</f>
        <v>2496</v>
      </c>
      <c r="AQ343" s="16">
        <f t="shared" ref="AQ343:AQ406" si="111">K343*AF343</f>
        <v>818</v>
      </c>
      <c r="AR343" s="16">
        <f t="shared" ref="AR343:AR406" si="112">ROUNDUP(L343*IF(AF343&gt;1,1.5,1),0)</f>
        <v>231</v>
      </c>
      <c r="AS343" s="16"/>
      <c r="AT343" s="16">
        <v>124.5</v>
      </c>
      <c r="AU343" s="16">
        <v>138.9</v>
      </c>
      <c r="AV343" s="16">
        <v>5.20000000000001</v>
      </c>
      <c r="AW343" s="16"/>
    </row>
    <row r="344" spans="1:49">
      <c r="A344" s="62">
        <f>'表格编辑 '!A377</f>
        <v>20204</v>
      </c>
      <c r="B344" s="62">
        <f>'表格编辑 '!B377</f>
        <v>10071</v>
      </c>
      <c r="C344" s="62" t="str">
        <f>VLOOKUP(B344,映射!A:B,2,FALSE)</f>
        <v>死灰螳螂</v>
      </c>
      <c r="D344" s="62">
        <f>'表格编辑 '!E377</f>
        <v>60</v>
      </c>
      <c r="E344" s="62">
        <f>ROUNDUP((VLOOKUP(B344,Sheet1!U:AA,3,FALSE)-2)*(0.042*(D344-1)+0.2)+0.4,0)</f>
        <v>36</v>
      </c>
      <c r="F344" s="62">
        <f>ROUNDUP((VLOOKUP(B344,Sheet1!U:AA,4,FALSE)-2)*(0.042*(D344-1)+0.2)+0.4,0)</f>
        <v>103</v>
      </c>
      <c r="G344" s="62">
        <f>ROUNDUP((VLOOKUP(B344,Sheet1!U:AA,5,FALSE)-2)*(0.042*(D344-1)+0.2)+0.4,0)</f>
        <v>41</v>
      </c>
      <c r="H344" s="62">
        <f>ROUNDUP((VLOOKUP(B344,Sheet1!U:AA,6,FALSE)-2)*(0.042*(D344-1)+0.2)+0.4,0)</f>
        <v>84</v>
      </c>
      <c r="I344" s="62">
        <f>ROUNDUP((VLOOKUP(B344,Sheet1!U:AA,7,FALSE)-2)*(0.042*(D344-1)+0.2)+0.4,0)</f>
        <v>36</v>
      </c>
      <c r="J344" s="62">
        <f>E344*8+F344*2+G344*3+H344*3+I344*1+VLOOKUP(B344,Sheet1!AU:AZ,2,FALSE)</f>
        <v>939</v>
      </c>
      <c r="K344" s="62">
        <f>E344*1+F344*2+G344*2+H344*2+I344*10+VLOOKUP(B344,Sheet1!AU:AZ,3,FALSE)</f>
        <v>878</v>
      </c>
      <c r="L344" s="62">
        <f>E344*0.1+F344*2+G344*0.2+H344*0.26+I344*0.1+VLOOKUP(B344,Sheet1!AU:AZ,4,FALSE)</f>
        <v>287.24</v>
      </c>
      <c r="M344" s="62">
        <f>E344*0.1+F344*0.2+G344*2+H344*0.2+I344*0.1+VLOOKUP(B344,Sheet1!AU:AZ,5,FALSE)</f>
        <v>144.6</v>
      </c>
      <c r="N344" s="62">
        <f>E344*0.1+F344*0.2+G344*0.2+H344*2+I344*0.1+VLOOKUP(B344,Sheet1!AU:AZ,6,FALSE)</f>
        <v>256</v>
      </c>
      <c r="O344" s="62">
        <f t="shared" si="100"/>
        <v>7.5</v>
      </c>
      <c r="P344" s="62">
        <f t="shared" si="101"/>
        <v>27.6</v>
      </c>
      <c r="R344" s="9">
        <f t="shared" ref="R344:R407" si="113">D344</f>
        <v>60</v>
      </c>
      <c r="S344" s="9">
        <f t="shared" si="102"/>
        <v>427.16</v>
      </c>
      <c r="T344" s="9">
        <f t="shared" si="103"/>
        <v>63.6</v>
      </c>
      <c r="U344" s="66">
        <f t="shared" ref="U344:U407" si="114">ROUND((S344^2*3)/(S344+M344*3),0)</f>
        <v>636</v>
      </c>
      <c r="V344" s="9">
        <f t="shared" ref="V344:V407" si="115">U344*1.2</f>
        <v>763.2</v>
      </c>
      <c r="W344" s="67">
        <f t="shared" ref="W344:W407" si="116">ROUNDUP((L344^2*3)/(L344+T344*3),0)</f>
        <v>518</v>
      </c>
      <c r="Y344" s="69">
        <f>VLOOKUP(D344,Sheet2!P:Q,2,FALSE)</f>
        <v>140</v>
      </c>
      <c r="AB344" s="4" t="str">
        <f>IF('表格编辑 '!D377="monster","普通","BOSS")</f>
        <v>普通</v>
      </c>
      <c r="AD344" s="50">
        <f>VLOOKUP(D344,映射!AK:AL,2,FALSE)</f>
        <v>4</v>
      </c>
      <c r="AE344" s="50" t="s">
        <v>21</v>
      </c>
      <c r="AF344" s="4">
        <f>VLOOKUP(AE344,映射!AN:AO,2,FALSE)</f>
        <v>1</v>
      </c>
      <c r="AG344" s="50">
        <v>1</v>
      </c>
      <c r="AH344" s="70">
        <v>0</v>
      </c>
      <c r="AI344" s="16">
        <f t="shared" si="104"/>
        <v>20204</v>
      </c>
      <c r="AJ344" s="16">
        <f t="shared" si="105"/>
        <v>10071</v>
      </c>
      <c r="AK344" s="16">
        <f t="shared" si="106"/>
        <v>60</v>
      </c>
      <c r="AL344" s="16" t="str">
        <f t="shared" si="107"/>
        <v>死灰螳螂</v>
      </c>
      <c r="AM344" s="16">
        <f t="shared" si="108"/>
        <v>2544</v>
      </c>
      <c r="AN344" s="16">
        <f t="shared" si="109"/>
        <v>939</v>
      </c>
      <c r="AO344" s="16">
        <f t="shared" ref="AO344:AO407" si="117">AM344-AN344</f>
        <v>1605</v>
      </c>
      <c r="AP344" s="16">
        <f t="shared" si="110"/>
        <v>2544</v>
      </c>
      <c r="AQ344" s="16">
        <f t="shared" si="111"/>
        <v>878</v>
      </c>
      <c r="AR344" s="16">
        <f t="shared" si="112"/>
        <v>288</v>
      </c>
      <c r="AS344" s="16"/>
      <c r="AT344" s="16">
        <v>120.4</v>
      </c>
      <c r="AU344" s="16">
        <v>194.2</v>
      </c>
      <c r="AV344" s="16">
        <v>7</v>
      </c>
      <c r="AW344" s="16"/>
    </row>
    <row r="345" spans="1:49">
      <c r="A345" s="62">
        <f>'表格编辑 '!A378</f>
        <v>20205</v>
      </c>
      <c r="B345" s="62">
        <f>'表格编辑 '!B378</f>
        <v>10014</v>
      </c>
      <c r="C345" s="62" t="str">
        <f>VLOOKUP(B345,映射!A:B,2,FALSE)</f>
        <v>大地鼠</v>
      </c>
      <c r="D345" s="62">
        <f>'表格编辑 '!E378</f>
        <v>60</v>
      </c>
      <c r="E345" s="62">
        <f>ROUNDUP((VLOOKUP(B345,Sheet1!U:AA,3,FALSE)-2)*(0.042*(D345-1)+0.2)+0.4,0)</f>
        <v>12</v>
      </c>
      <c r="F345" s="62">
        <f>ROUNDUP((VLOOKUP(B345,Sheet1!U:AA,4,FALSE)-2)*(0.042*(D345-1)+0.2)+0.4,0)</f>
        <v>30</v>
      </c>
      <c r="G345" s="62">
        <f>ROUNDUP((VLOOKUP(B345,Sheet1!U:AA,5,FALSE)-2)*(0.042*(D345-1)+0.2)+0.4,0)</f>
        <v>62</v>
      </c>
      <c r="H345" s="62">
        <f>ROUNDUP((VLOOKUP(B345,Sheet1!U:AA,6,FALSE)-2)*(0.042*(D345-1)+0.2)+0.4,0)</f>
        <v>79</v>
      </c>
      <c r="I345" s="62">
        <f>ROUNDUP((VLOOKUP(B345,Sheet1!U:AA,7,FALSE)-2)*(0.042*(D345-1)+0.2)+0.4,0)</f>
        <v>89</v>
      </c>
      <c r="J345" s="62">
        <f>E345*8+F345*2+G345*3+H345*3+I345*1+VLOOKUP(B345,Sheet1!AU:AZ,2,FALSE)</f>
        <v>680</v>
      </c>
      <c r="K345" s="62">
        <f>E345*1+F345*2+G345*2+H345*2+I345*10+VLOOKUP(B345,Sheet1!AU:AZ,3,FALSE)</f>
        <v>1299</v>
      </c>
      <c r="L345" s="62">
        <f>E345*0.1+F345*2+G345*0.2+H345*0.26+I345*0.1+VLOOKUP(B345,Sheet1!AU:AZ,4,FALSE)</f>
        <v>117.04</v>
      </c>
      <c r="M345" s="62">
        <f>E345*0.1+F345*0.2+G345*2+H345*0.2+I345*0.1+VLOOKUP(B345,Sheet1!AU:AZ,5,FALSE)</f>
        <v>182.9</v>
      </c>
      <c r="N345" s="62">
        <f>E345*0.1+F345*0.2+G345*0.2+H345*2+I345*0.1+VLOOKUP(B345,Sheet1!AU:AZ,6,FALSE)</f>
        <v>236.5</v>
      </c>
      <c r="O345" s="62">
        <f t="shared" si="100"/>
        <v>69.1</v>
      </c>
      <c r="P345" s="62">
        <f t="shared" si="101"/>
        <v>7.3</v>
      </c>
      <c r="R345" s="9">
        <f t="shared" si="113"/>
        <v>60</v>
      </c>
      <c r="S345" s="9">
        <f t="shared" si="102"/>
        <v>427.16</v>
      </c>
      <c r="T345" s="9">
        <f t="shared" si="103"/>
        <v>63.6</v>
      </c>
      <c r="U345" s="66">
        <f t="shared" si="114"/>
        <v>561</v>
      </c>
      <c r="V345" s="9">
        <f t="shared" si="115"/>
        <v>673.2</v>
      </c>
      <c r="W345" s="67">
        <f t="shared" si="116"/>
        <v>134</v>
      </c>
      <c r="Y345" s="69">
        <f>VLOOKUP(D345,Sheet2!P:Q,2,FALSE)</f>
        <v>140</v>
      </c>
      <c r="AB345" s="4" t="str">
        <f>IF('表格编辑 '!D378="monster","普通","BOSS")</f>
        <v>普通</v>
      </c>
      <c r="AD345" s="50">
        <f>VLOOKUP(D345,映射!AK:AL,2,FALSE)</f>
        <v>4</v>
      </c>
      <c r="AE345" s="50" t="s">
        <v>21</v>
      </c>
      <c r="AF345" s="4">
        <f>VLOOKUP(AE345,映射!AN:AO,2,FALSE)</f>
        <v>1</v>
      </c>
      <c r="AG345" s="50">
        <v>1</v>
      </c>
      <c r="AH345" s="70">
        <v>0</v>
      </c>
      <c r="AI345" s="16">
        <f t="shared" si="104"/>
        <v>20205</v>
      </c>
      <c r="AJ345" s="16">
        <f t="shared" si="105"/>
        <v>10014</v>
      </c>
      <c r="AK345" s="16">
        <f t="shared" si="106"/>
        <v>60</v>
      </c>
      <c r="AL345" s="16" t="str">
        <f t="shared" si="107"/>
        <v>大地鼠</v>
      </c>
      <c r="AM345" s="16">
        <f t="shared" si="108"/>
        <v>2244</v>
      </c>
      <c r="AN345" s="16">
        <f t="shared" si="109"/>
        <v>680</v>
      </c>
      <c r="AO345" s="16">
        <f t="shared" si="117"/>
        <v>1564</v>
      </c>
      <c r="AP345" s="16">
        <f t="shared" si="110"/>
        <v>2244</v>
      </c>
      <c r="AQ345" s="16">
        <f t="shared" si="111"/>
        <v>1299</v>
      </c>
      <c r="AR345" s="16">
        <f t="shared" si="112"/>
        <v>118</v>
      </c>
      <c r="AS345" s="16"/>
      <c r="AT345" s="16">
        <v>121.8</v>
      </c>
      <c r="AU345" s="16">
        <v>148.8</v>
      </c>
      <c r="AV345" s="16">
        <v>65</v>
      </c>
      <c r="AW345" s="16"/>
    </row>
    <row r="346" spans="1:49">
      <c r="A346" s="62">
        <f>'表格编辑 '!A379</f>
        <v>20206</v>
      </c>
      <c r="B346" s="62">
        <f>'表格编辑 '!B379</f>
        <v>10058</v>
      </c>
      <c r="C346" s="62" t="str">
        <f>VLOOKUP(B346,映射!A:B,2,FALSE)</f>
        <v>兔耳蝙蝠</v>
      </c>
      <c r="D346" s="62">
        <f>'表格编辑 '!E379</f>
        <v>60</v>
      </c>
      <c r="E346" s="62">
        <f>ROUNDUP((VLOOKUP(B346,Sheet1!U:AA,3,FALSE)-2)*(0.042*(D346-1)+0.2)+0.4,0)</f>
        <v>52</v>
      </c>
      <c r="F346" s="62">
        <f>ROUNDUP((VLOOKUP(B346,Sheet1!U:AA,4,FALSE)-2)*(0.042*(D346-1)+0.2)+0.4,0)</f>
        <v>65</v>
      </c>
      <c r="G346" s="62">
        <f>ROUNDUP((VLOOKUP(B346,Sheet1!U:AA,5,FALSE)-2)*(0.042*(D346-1)+0.2)+0.4,0)</f>
        <v>44</v>
      </c>
      <c r="H346" s="62">
        <f>ROUNDUP((VLOOKUP(B346,Sheet1!U:AA,6,FALSE)-2)*(0.042*(D346-1)+0.2)+0.4,0)</f>
        <v>79</v>
      </c>
      <c r="I346" s="62">
        <f>ROUNDUP((VLOOKUP(B346,Sheet1!U:AA,7,FALSE)-2)*(0.042*(D346-1)+0.2)+0.4,0)</f>
        <v>33</v>
      </c>
      <c r="J346" s="62">
        <f>E346*8+F346*2+G346*3+H346*3+I346*1+VLOOKUP(B346,Sheet1!AU:AZ,2,FALSE)</f>
        <v>992</v>
      </c>
      <c r="K346" s="62">
        <f>E346*1+F346*2+G346*2+H346*2+I346*10+VLOOKUP(B346,Sheet1!AU:AZ,3,FALSE)</f>
        <v>781</v>
      </c>
      <c r="L346" s="62">
        <f>E346*0.1+F346*2+G346*0.2+H346*0.26+I346*0.1+VLOOKUP(B346,Sheet1!AU:AZ,4,FALSE)</f>
        <v>195.84</v>
      </c>
      <c r="M346" s="62">
        <f>E346*0.1+F346*0.2+G346*2+H346*0.2+I346*0.1+VLOOKUP(B346,Sheet1!AU:AZ,5,FALSE)</f>
        <v>143.3</v>
      </c>
      <c r="N346" s="62">
        <f>E346*0.1+F346*0.2+G346*0.2+H346*2+I346*0.1+VLOOKUP(B346,Sheet1!AU:AZ,6,FALSE)</f>
        <v>238.3</v>
      </c>
      <c r="O346" s="62">
        <f t="shared" si="100"/>
        <v>5.2</v>
      </c>
      <c r="P346" s="62">
        <f t="shared" si="101"/>
        <v>43.2</v>
      </c>
      <c r="R346" s="9">
        <f t="shared" si="113"/>
        <v>60</v>
      </c>
      <c r="S346" s="9">
        <f t="shared" si="102"/>
        <v>427.16</v>
      </c>
      <c r="T346" s="9">
        <f t="shared" si="103"/>
        <v>63.6</v>
      </c>
      <c r="U346" s="66">
        <f t="shared" si="114"/>
        <v>639</v>
      </c>
      <c r="V346" s="9">
        <f t="shared" si="115"/>
        <v>766.8</v>
      </c>
      <c r="W346" s="67">
        <f t="shared" si="116"/>
        <v>298</v>
      </c>
      <c r="Y346" s="69">
        <f>VLOOKUP(D346,Sheet2!P:Q,2,FALSE)</f>
        <v>140</v>
      </c>
      <c r="AB346" s="4" t="str">
        <f>IF('表格编辑 '!D379="monster","普通","BOSS")</f>
        <v>普通</v>
      </c>
      <c r="AD346" s="50">
        <f>VLOOKUP(D346,映射!AK:AL,2,FALSE)</f>
        <v>4</v>
      </c>
      <c r="AE346" s="50" t="s">
        <v>21</v>
      </c>
      <c r="AF346" s="4">
        <f>VLOOKUP(AE346,映射!AN:AO,2,FALSE)</f>
        <v>1</v>
      </c>
      <c r="AG346" s="50">
        <v>1</v>
      </c>
      <c r="AH346" s="70">
        <v>0</v>
      </c>
      <c r="AI346" s="16">
        <f t="shared" si="104"/>
        <v>20206</v>
      </c>
      <c r="AJ346" s="16">
        <f t="shared" si="105"/>
        <v>10058</v>
      </c>
      <c r="AK346" s="16">
        <f t="shared" si="106"/>
        <v>60</v>
      </c>
      <c r="AL346" s="16" t="str">
        <f t="shared" si="107"/>
        <v>兔耳蝙蝠</v>
      </c>
      <c r="AM346" s="16">
        <f t="shared" si="108"/>
        <v>2556</v>
      </c>
      <c r="AN346" s="16">
        <f t="shared" si="109"/>
        <v>992</v>
      </c>
      <c r="AO346" s="16">
        <f t="shared" si="117"/>
        <v>1564</v>
      </c>
      <c r="AP346" s="16">
        <f t="shared" si="110"/>
        <v>2556</v>
      </c>
      <c r="AQ346" s="16">
        <f t="shared" si="111"/>
        <v>781</v>
      </c>
      <c r="AR346" s="16">
        <f t="shared" si="112"/>
        <v>196</v>
      </c>
      <c r="AS346" s="16"/>
      <c r="AT346" s="16">
        <v>119.5</v>
      </c>
      <c r="AU346" s="16">
        <v>178.9</v>
      </c>
      <c r="AV346" s="16">
        <v>5.6</v>
      </c>
      <c r="AW346" s="16"/>
    </row>
    <row r="347" spans="1:49">
      <c r="A347" s="62">
        <f>'表格编辑 '!A380</f>
        <v>20207</v>
      </c>
      <c r="B347" s="62">
        <f>'表格编辑 '!B380</f>
        <v>10126</v>
      </c>
      <c r="C347" s="62" t="str">
        <f>VLOOKUP(B347,映射!A:B,2,FALSE)</f>
        <v>金怪</v>
      </c>
      <c r="D347" s="62">
        <f>'表格编辑 '!E380</f>
        <v>60</v>
      </c>
      <c r="E347" s="62">
        <f>ROUNDUP((VLOOKUP(B347,Sheet1!U:AA,3,FALSE)-2)*(0.042*(D347-1)+0.2)+0.4,0)</f>
        <v>87</v>
      </c>
      <c r="F347" s="62">
        <f>ROUNDUP((VLOOKUP(B347,Sheet1!U:AA,4,FALSE)-2)*(0.042*(D347-1)+0.2)+0.4,0)</f>
        <v>105</v>
      </c>
      <c r="G347" s="62">
        <f>ROUNDUP((VLOOKUP(B347,Sheet1!U:AA,5,FALSE)-2)*(0.042*(D347-1)+0.2)+0.4,0)</f>
        <v>103</v>
      </c>
      <c r="H347" s="62">
        <f>ROUNDUP((VLOOKUP(B347,Sheet1!U:AA,6,FALSE)-2)*(0.042*(D347-1)+0.2)+0.4,0)</f>
        <v>36</v>
      </c>
      <c r="I347" s="62">
        <f>ROUNDUP((VLOOKUP(B347,Sheet1!U:AA,7,FALSE)-2)*(0.042*(D347-1)+0.2)+0.4,0)</f>
        <v>49</v>
      </c>
      <c r="J347" s="62">
        <f>E347*8+F347*2+G347*3+H347*3+I347*1+VLOOKUP(B347,Sheet1!AU:AZ,2,FALSE)</f>
        <v>1462</v>
      </c>
      <c r="K347" s="62">
        <f>E347*1+F347*2+G347*2+H347*2+I347*10+VLOOKUP(B347,Sheet1!AU:AZ,3,FALSE)</f>
        <v>1103</v>
      </c>
      <c r="L347" s="62">
        <f>E347*0.1+F347*2+G347*0.2+H347*0.26+I347*0.1+VLOOKUP(B347,Sheet1!AU:AZ,4,FALSE)</f>
        <v>306.56</v>
      </c>
      <c r="M347" s="62">
        <f>E347*0.1+F347*0.2+G347*2+H347*0.2+I347*0.1+VLOOKUP(B347,Sheet1!AU:AZ,5,FALSE)</f>
        <v>300.8</v>
      </c>
      <c r="N347" s="62">
        <f>E347*0.1+F347*0.2+G347*0.2+H347*2+I347*0.1+VLOOKUP(B347,Sheet1!AU:AZ,6,FALSE)</f>
        <v>149.2</v>
      </c>
      <c r="O347" s="62">
        <f t="shared" si="100"/>
        <v>19.6</v>
      </c>
      <c r="P347" s="62">
        <f t="shared" si="101"/>
        <v>51.1</v>
      </c>
      <c r="R347" s="9">
        <f t="shared" si="113"/>
        <v>60</v>
      </c>
      <c r="S347" s="9">
        <f t="shared" si="102"/>
        <v>427.16</v>
      </c>
      <c r="T347" s="9">
        <f t="shared" si="103"/>
        <v>63.6</v>
      </c>
      <c r="U347" s="66">
        <f t="shared" si="114"/>
        <v>412</v>
      </c>
      <c r="V347" s="9">
        <f t="shared" si="115"/>
        <v>494.4</v>
      </c>
      <c r="W347" s="67">
        <f t="shared" si="116"/>
        <v>567</v>
      </c>
      <c r="Y347" s="69">
        <f>VLOOKUP(D347,Sheet2!P:Q,2,FALSE)</f>
        <v>140</v>
      </c>
      <c r="AB347" s="4" t="str">
        <f>IF('表格编辑 '!D380="monster","普通","BOSS")</f>
        <v>普通</v>
      </c>
      <c r="AD347" s="50">
        <f>VLOOKUP(D347,映射!AK:AL,2,FALSE)</f>
        <v>4</v>
      </c>
      <c r="AE347" s="50" t="s">
        <v>21</v>
      </c>
      <c r="AF347" s="4">
        <f>VLOOKUP(AE347,映射!AN:AO,2,FALSE)</f>
        <v>1</v>
      </c>
      <c r="AG347" s="50">
        <v>1</v>
      </c>
      <c r="AH347" s="70">
        <v>0</v>
      </c>
      <c r="AI347" s="16">
        <f t="shared" si="104"/>
        <v>20207</v>
      </c>
      <c r="AJ347" s="16">
        <f t="shared" si="105"/>
        <v>10126</v>
      </c>
      <c r="AK347" s="16">
        <f t="shared" si="106"/>
        <v>60</v>
      </c>
      <c r="AL347" s="16" t="str">
        <f t="shared" si="107"/>
        <v>金怪</v>
      </c>
      <c r="AM347" s="16">
        <f t="shared" si="108"/>
        <v>1648</v>
      </c>
      <c r="AN347" s="16">
        <f t="shared" si="109"/>
        <v>1462</v>
      </c>
      <c r="AO347" s="16">
        <f t="shared" si="117"/>
        <v>186</v>
      </c>
      <c r="AP347" s="16">
        <f t="shared" si="110"/>
        <v>1648</v>
      </c>
      <c r="AQ347" s="16">
        <f t="shared" si="111"/>
        <v>1103</v>
      </c>
      <c r="AR347" s="16">
        <f t="shared" si="112"/>
        <v>307</v>
      </c>
      <c r="AS347" s="16"/>
      <c r="AT347" s="16">
        <v>224.4</v>
      </c>
      <c r="AU347" s="16">
        <v>64.2</v>
      </c>
      <c r="AV347" s="16">
        <v>26.3</v>
      </c>
      <c r="AW347" s="16"/>
    </row>
    <row r="348" spans="1:49">
      <c r="A348" s="62">
        <f>'表格编辑 '!A381</f>
        <v>20208</v>
      </c>
      <c r="B348" s="62">
        <f>'表格编辑 '!B381</f>
        <v>10079</v>
      </c>
      <c r="C348" s="62" t="str">
        <f>VLOOKUP(B348,映射!A:B,2,FALSE)</f>
        <v>黄金树精</v>
      </c>
      <c r="D348" s="62">
        <f>'表格编辑 '!E381</f>
        <v>60</v>
      </c>
      <c r="E348" s="62">
        <f>ROUNDUP((VLOOKUP(B348,Sheet1!U:AA,3,FALSE)-2)*(0.042*(D348-1)+0.2)+0.4,0)</f>
        <v>97</v>
      </c>
      <c r="F348" s="62">
        <f>ROUNDUP((VLOOKUP(B348,Sheet1!U:AA,4,FALSE)-2)*(0.042*(D348-1)+0.2)+0.4,0)</f>
        <v>54</v>
      </c>
      <c r="G348" s="62">
        <f>ROUNDUP((VLOOKUP(B348,Sheet1!U:AA,5,FALSE)-2)*(0.042*(D348-1)+0.2)+0.4,0)</f>
        <v>71</v>
      </c>
      <c r="H348" s="62">
        <f>ROUNDUP((VLOOKUP(B348,Sheet1!U:AA,6,FALSE)-2)*(0.042*(D348-1)+0.2)+0.4,0)</f>
        <v>22</v>
      </c>
      <c r="I348" s="62">
        <f>ROUNDUP((VLOOKUP(B348,Sheet1!U:AA,7,FALSE)-2)*(0.042*(D348-1)+0.2)+0.4,0)</f>
        <v>41</v>
      </c>
      <c r="J348" s="62">
        <f>E348*8+F348*2+G348*3+H348*3+I348*1+VLOOKUP(B348,Sheet1!AU:AZ,2,FALSE)</f>
        <v>1224</v>
      </c>
      <c r="K348" s="62">
        <f>E348*1+F348*2+G348*2+H348*2+I348*10+VLOOKUP(B348,Sheet1!AU:AZ,3,FALSE)</f>
        <v>821</v>
      </c>
      <c r="L348" s="62">
        <f>E348*0.1+F348*2+G348*0.2+H348*0.26+I348*0.1+VLOOKUP(B348,Sheet1!AU:AZ,4,FALSE)</f>
        <v>161.72</v>
      </c>
      <c r="M348" s="62">
        <f>E348*0.1+F348*0.2+G348*2+H348*0.2+I348*0.1+VLOOKUP(B348,Sheet1!AU:AZ,5,FALSE)</f>
        <v>191</v>
      </c>
      <c r="N348" s="62">
        <f>E348*0.1+F348*0.2+G348*0.2+H348*2+I348*0.1+VLOOKUP(B348,Sheet1!AU:AZ,6,FALSE)</f>
        <v>102.8</v>
      </c>
      <c r="O348" s="62">
        <f t="shared" si="100"/>
        <v>10.3</v>
      </c>
      <c r="P348" s="62">
        <f t="shared" si="101"/>
        <v>65.4</v>
      </c>
      <c r="R348" s="9">
        <f t="shared" si="113"/>
        <v>60</v>
      </c>
      <c r="S348" s="9">
        <f t="shared" si="102"/>
        <v>427.16</v>
      </c>
      <c r="T348" s="9">
        <f t="shared" si="103"/>
        <v>63.6</v>
      </c>
      <c r="U348" s="66">
        <f t="shared" si="114"/>
        <v>547</v>
      </c>
      <c r="V348" s="9">
        <f t="shared" si="115"/>
        <v>656.4</v>
      </c>
      <c r="W348" s="67">
        <f t="shared" si="116"/>
        <v>223</v>
      </c>
      <c r="Y348" s="69">
        <f>VLOOKUP(D348,Sheet2!P:Q,2,FALSE)</f>
        <v>140</v>
      </c>
      <c r="AB348" s="4" t="str">
        <f>IF('表格编辑 '!D381="monster","普通","BOSS")</f>
        <v>普通</v>
      </c>
      <c r="AD348" s="50">
        <f>VLOOKUP(D348,映射!AK:AL,2,FALSE)</f>
        <v>4</v>
      </c>
      <c r="AE348" s="50" t="s">
        <v>21</v>
      </c>
      <c r="AF348" s="4">
        <f>VLOOKUP(AE348,映射!AN:AO,2,FALSE)</f>
        <v>1</v>
      </c>
      <c r="AG348" s="50">
        <v>1</v>
      </c>
      <c r="AH348" s="70">
        <v>0</v>
      </c>
      <c r="AI348" s="16">
        <f t="shared" si="104"/>
        <v>20208</v>
      </c>
      <c r="AJ348" s="16">
        <f t="shared" si="105"/>
        <v>10079</v>
      </c>
      <c r="AK348" s="16">
        <f t="shared" si="106"/>
        <v>60</v>
      </c>
      <c r="AL348" s="16" t="str">
        <f t="shared" si="107"/>
        <v>黄金树精</v>
      </c>
      <c r="AM348" s="16">
        <f t="shared" si="108"/>
        <v>2188</v>
      </c>
      <c r="AN348" s="16">
        <f t="shared" si="109"/>
        <v>1224</v>
      </c>
      <c r="AO348" s="16">
        <f t="shared" si="117"/>
        <v>964</v>
      </c>
      <c r="AP348" s="16">
        <f t="shared" si="110"/>
        <v>2188</v>
      </c>
      <c r="AQ348" s="16">
        <f t="shared" si="111"/>
        <v>821</v>
      </c>
      <c r="AR348" s="16">
        <f t="shared" si="112"/>
        <v>162</v>
      </c>
      <c r="AS348" s="16"/>
      <c r="AT348" s="16">
        <v>161.8</v>
      </c>
      <c r="AU348" s="16">
        <v>79</v>
      </c>
      <c r="AV348" s="16">
        <v>9.4</v>
      </c>
      <c r="AW348" s="16"/>
    </row>
    <row r="349" spans="1:49">
      <c r="A349" s="62">
        <f>'表格编辑 '!A382</f>
        <v>20209</v>
      </c>
      <c r="B349" s="62">
        <f>'表格编辑 '!B382</f>
        <v>10113</v>
      </c>
      <c r="C349" s="62" t="str">
        <f>VLOOKUP(B349,映射!A:B,2,FALSE)</f>
        <v>血腥之刃</v>
      </c>
      <c r="D349" s="62">
        <f>'表格编辑 '!E382</f>
        <v>60</v>
      </c>
      <c r="E349" s="62">
        <f>ROUNDUP((VLOOKUP(B349,Sheet1!U:AA,3,FALSE)-2)*(0.042*(D349-1)+0.2)+0.4,0)</f>
        <v>62</v>
      </c>
      <c r="F349" s="62">
        <f>ROUNDUP((VLOOKUP(B349,Sheet1!U:AA,4,FALSE)-2)*(0.042*(D349-1)+0.2)+0.4,0)</f>
        <v>100</v>
      </c>
      <c r="G349" s="62">
        <f>ROUNDUP((VLOOKUP(B349,Sheet1!U:AA,5,FALSE)-2)*(0.042*(D349-1)+0.2)+0.4,0)</f>
        <v>97</v>
      </c>
      <c r="H349" s="62">
        <f>ROUNDUP((VLOOKUP(B349,Sheet1!U:AA,6,FALSE)-2)*(0.042*(D349-1)+0.2)+0.4,0)</f>
        <v>60</v>
      </c>
      <c r="I349" s="62">
        <f>ROUNDUP((VLOOKUP(B349,Sheet1!U:AA,7,FALSE)-2)*(0.042*(D349-1)+0.2)+0.4,0)</f>
        <v>60</v>
      </c>
      <c r="J349" s="62">
        <f>E349*8+F349*2+G349*3+H349*3+I349*1+VLOOKUP(B349,Sheet1!AU:AZ,2,FALSE)</f>
        <v>1293</v>
      </c>
      <c r="K349" s="62">
        <f>E349*1+F349*2+G349*2+H349*2+I349*10+VLOOKUP(B349,Sheet1!AU:AZ,3,FALSE)</f>
        <v>1223</v>
      </c>
      <c r="L349" s="62">
        <f>E349*0.1+F349*2+G349*0.2+H349*0.26+I349*0.1+VLOOKUP(B349,Sheet1!AU:AZ,4,FALSE)</f>
        <v>298.2</v>
      </c>
      <c r="M349" s="62">
        <f>E349*0.1+F349*0.2+G349*2+H349*0.2+I349*0.1+VLOOKUP(B349,Sheet1!AU:AZ,5,FALSE)</f>
        <v>287.2</v>
      </c>
      <c r="N349" s="62">
        <f>E349*0.1+F349*0.2+G349*0.2+H349*2+I349*0.1+VLOOKUP(B349,Sheet1!AU:AZ,6,FALSE)</f>
        <v>206.6</v>
      </c>
      <c r="O349" s="62">
        <f t="shared" si="100"/>
        <v>32.8</v>
      </c>
      <c r="P349" s="62">
        <f t="shared" si="101"/>
        <v>35.9</v>
      </c>
      <c r="R349" s="9">
        <f t="shared" si="113"/>
        <v>60</v>
      </c>
      <c r="S349" s="9">
        <f t="shared" si="102"/>
        <v>427.16</v>
      </c>
      <c r="T349" s="9">
        <f t="shared" si="103"/>
        <v>63.6</v>
      </c>
      <c r="U349" s="66">
        <f t="shared" si="114"/>
        <v>425</v>
      </c>
      <c r="V349" s="9">
        <f t="shared" si="115"/>
        <v>510</v>
      </c>
      <c r="W349" s="67">
        <f t="shared" si="116"/>
        <v>546</v>
      </c>
      <c r="Y349" s="69">
        <f>VLOOKUP(D349,Sheet2!P:Q,2,FALSE)</f>
        <v>140</v>
      </c>
      <c r="AB349" s="4" t="str">
        <f>IF('表格编辑 '!D382="monster","普通","BOSS")</f>
        <v>普通</v>
      </c>
      <c r="AD349" s="50">
        <f>VLOOKUP(D349,映射!AK:AL,2,FALSE)</f>
        <v>4</v>
      </c>
      <c r="AE349" s="50" t="s">
        <v>21</v>
      </c>
      <c r="AF349" s="4">
        <f>VLOOKUP(AE349,映射!AN:AO,2,FALSE)</f>
        <v>1</v>
      </c>
      <c r="AG349" s="50">
        <v>1</v>
      </c>
      <c r="AH349" s="70">
        <v>0</v>
      </c>
      <c r="AI349" s="16">
        <f t="shared" si="104"/>
        <v>20209</v>
      </c>
      <c r="AJ349" s="16">
        <f t="shared" si="105"/>
        <v>10113</v>
      </c>
      <c r="AK349" s="16">
        <f t="shared" si="106"/>
        <v>60</v>
      </c>
      <c r="AL349" s="16" t="str">
        <f t="shared" si="107"/>
        <v>血腥之刃</v>
      </c>
      <c r="AM349" s="16">
        <f t="shared" si="108"/>
        <v>1700</v>
      </c>
      <c r="AN349" s="16">
        <f t="shared" si="109"/>
        <v>1293</v>
      </c>
      <c r="AO349" s="16">
        <f t="shared" si="117"/>
        <v>407</v>
      </c>
      <c r="AP349" s="16">
        <f t="shared" si="110"/>
        <v>1700</v>
      </c>
      <c r="AQ349" s="16">
        <f t="shared" si="111"/>
        <v>1223</v>
      </c>
      <c r="AR349" s="16">
        <f t="shared" si="112"/>
        <v>299</v>
      </c>
      <c r="AS349" s="16"/>
      <c r="AT349" s="16">
        <v>199</v>
      </c>
      <c r="AU349" s="16">
        <v>107.2</v>
      </c>
      <c r="AV349" s="16">
        <v>43.8</v>
      </c>
      <c r="AW349" s="16"/>
    </row>
    <row r="350" spans="1:49">
      <c r="A350" s="62">
        <f>'表格编辑 '!A383</f>
        <v>20210</v>
      </c>
      <c r="B350" s="62">
        <f>'表格编辑 '!B383</f>
        <v>10043</v>
      </c>
      <c r="C350" s="62" t="str">
        <f>VLOOKUP(B350,映射!A:B,2,FALSE)</f>
        <v>丘比特</v>
      </c>
      <c r="D350" s="62">
        <f>'表格编辑 '!E383</f>
        <v>60</v>
      </c>
      <c r="E350" s="62">
        <f>ROUNDUP((VLOOKUP(B350,Sheet1!U:AA,3,FALSE)-2)*(0.042*(D350-1)+0.2)+0.4,0)</f>
        <v>54</v>
      </c>
      <c r="F350" s="62">
        <f>ROUNDUP((VLOOKUP(B350,Sheet1!U:AA,4,FALSE)-2)*(0.042*(D350-1)+0.2)+0.4,0)</f>
        <v>81</v>
      </c>
      <c r="G350" s="62">
        <f>ROUNDUP((VLOOKUP(B350,Sheet1!U:AA,5,FALSE)-2)*(0.042*(D350-1)+0.2)+0.4,0)</f>
        <v>28</v>
      </c>
      <c r="H350" s="62">
        <f>ROUNDUP((VLOOKUP(B350,Sheet1!U:AA,6,FALSE)-2)*(0.042*(D350-1)+0.2)+0.4,0)</f>
        <v>95</v>
      </c>
      <c r="I350" s="62">
        <f>ROUNDUP((VLOOKUP(B350,Sheet1!U:AA,7,FALSE)-2)*(0.042*(D350-1)+0.2)+0.4,0)</f>
        <v>95</v>
      </c>
      <c r="J350" s="62">
        <f>E350*8+F350*2+G350*3+H350*3+I350*1+VLOOKUP(B350,Sheet1!AU:AZ,2,FALSE)</f>
        <v>1110</v>
      </c>
      <c r="K350" s="62">
        <f>E350*1+F350*2+G350*2+H350*2+I350*10+VLOOKUP(B350,Sheet1!AU:AZ,3,FALSE)</f>
        <v>1475</v>
      </c>
      <c r="L350" s="62">
        <f>E350*0.1+F350*2+G350*0.2+H350*0.26+I350*0.1+VLOOKUP(B350,Sheet1!AU:AZ,4,FALSE)</f>
        <v>244.2</v>
      </c>
      <c r="M350" s="62">
        <f>E350*0.1+F350*0.2+G350*2+H350*0.2+I350*0.1+VLOOKUP(B350,Sheet1!AU:AZ,5,FALSE)</f>
        <v>120.1</v>
      </c>
      <c r="N350" s="62">
        <f>E350*0.1+F350*0.2+G350*0.2+H350*2+I350*0.1+VLOOKUP(B350,Sheet1!AU:AZ,6,FALSE)</f>
        <v>277.7</v>
      </c>
      <c r="O350" s="62">
        <f t="shared" si="100"/>
        <v>47.8</v>
      </c>
      <c r="P350" s="62">
        <f t="shared" si="101"/>
        <v>41.8</v>
      </c>
      <c r="R350" s="9">
        <f t="shared" si="113"/>
        <v>60</v>
      </c>
      <c r="S350" s="9">
        <f t="shared" si="102"/>
        <v>427.16</v>
      </c>
      <c r="T350" s="9">
        <f t="shared" si="103"/>
        <v>63.6</v>
      </c>
      <c r="U350" s="66">
        <f t="shared" si="114"/>
        <v>695</v>
      </c>
      <c r="V350" s="9">
        <f t="shared" si="115"/>
        <v>834</v>
      </c>
      <c r="W350" s="67">
        <f t="shared" si="116"/>
        <v>412</v>
      </c>
      <c r="Y350" s="69">
        <f>VLOOKUP(D350,Sheet2!P:Q,2,FALSE)</f>
        <v>140</v>
      </c>
      <c r="AB350" s="4" t="str">
        <f>IF('表格编辑 '!D383="monster","普通","BOSS")</f>
        <v>普通</v>
      </c>
      <c r="AD350" s="50">
        <f>VLOOKUP(D350,映射!AK:AL,2,FALSE)</f>
        <v>4</v>
      </c>
      <c r="AE350" s="50" t="s">
        <v>21</v>
      </c>
      <c r="AF350" s="4">
        <f>VLOOKUP(AE350,映射!AN:AO,2,FALSE)</f>
        <v>1</v>
      </c>
      <c r="AG350" s="50">
        <v>1</v>
      </c>
      <c r="AH350" s="70">
        <v>0</v>
      </c>
      <c r="AI350" s="16">
        <f t="shared" si="104"/>
        <v>20210</v>
      </c>
      <c r="AJ350" s="16">
        <f t="shared" si="105"/>
        <v>10043</v>
      </c>
      <c r="AK350" s="16">
        <f t="shared" si="106"/>
        <v>60</v>
      </c>
      <c r="AL350" s="16" t="str">
        <f t="shared" si="107"/>
        <v>丘比特</v>
      </c>
      <c r="AM350" s="16">
        <f t="shared" si="108"/>
        <v>2780</v>
      </c>
      <c r="AN350" s="16">
        <f t="shared" si="109"/>
        <v>1110</v>
      </c>
      <c r="AO350" s="16">
        <f t="shared" si="117"/>
        <v>1670</v>
      </c>
      <c r="AP350" s="16">
        <f t="shared" si="110"/>
        <v>2780</v>
      </c>
      <c r="AQ350" s="16">
        <f t="shared" si="111"/>
        <v>1475</v>
      </c>
      <c r="AR350" s="16">
        <f t="shared" si="112"/>
        <v>245</v>
      </c>
      <c r="AS350" s="16"/>
      <c r="AT350" s="16">
        <v>68</v>
      </c>
      <c r="AU350" s="16">
        <v>204.8</v>
      </c>
      <c r="AV350" s="16">
        <v>52.8</v>
      </c>
      <c r="AW350" s="16"/>
    </row>
    <row r="351" spans="1:49">
      <c r="A351" s="62">
        <f>'表格编辑 '!A384</f>
        <v>20211</v>
      </c>
      <c r="B351" s="62">
        <f>'表格编辑 '!B384</f>
        <v>10001</v>
      </c>
      <c r="C351" s="62" t="str">
        <f>VLOOKUP(B351,映射!A:B,2,FALSE)</f>
        <v>火焰龟</v>
      </c>
      <c r="D351" s="62">
        <f>'表格编辑 '!E384</f>
        <v>60</v>
      </c>
      <c r="E351" s="62">
        <f>ROUNDUP((VLOOKUP(B351,Sheet1!U:AA,3,FALSE)-2)*(0.042*(D351-1)+0.2)+0.4,0)</f>
        <v>81</v>
      </c>
      <c r="F351" s="62">
        <f>ROUNDUP((VLOOKUP(B351,Sheet1!U:AA,4,FALSE)-2)*(0.042*(D351-1)+0.2)+0.4,0)</f>
        <v>54</v>
      </c>
      <c r="G351" s="62">
        <f>ROUNDUP((VLOOKUP(B351,Sheet1!U:AA,5,FALSE)-2)*(0.042*(D351-1)+0.2)+0.4,0)</f>
        <v>121</v>
      </c>
      <c r="H351" s="62">
        <f>ROUNDUP((VLOOKUP(B351,Sheet1!U:AA,6,FALSE)-2)*(0.042*(D351-1)+0.2)+0.4,0)</f>
        <v>28</v>
      </c>
      <c r="I351" s="62">
        <f>ROUNDUP((VLOOKUP(B351,Sheet1!U:AA,7,FALSE)-2)*(0.042*(D351-1)+0.2)+0.4,0)</f>
        <v>54</v>
      </c>
      <c r="J351" s="62">
        <f>E351*8+F351*2+G351*3+H351*3+I351*1+VLOOKUP(B351,Sheet1!AU:AZ,2,FALSE)</f>
        <v>1332</v>
      </c>
      <c r="K351" s="62">
        <f>E351*1+F351*2+G351*2+H351*2+I351*10+VLOOKUP(B351,Sheet1!AU:AZ,3,FALSE)</f>
        <v>1064</v>
      </c>
      <c r="L351" s="62">
        <f>E351*0.1+F351*2+G351*0.2+H351*0.26+I351*0.1+VLOOKUP(B351,Sheet1!AU:AZ,4,FALSE)</f>
        <v>177.98</v>
      </c>
      <c r="M351" s="62">
        <f>E351*0.1+F351*0.2+G351*2+H351*0.2+I351*0.1+VLOOKUP(B351,Sheet1!AU:AZ,5,FALSE)</f>
        <v>325.9</v>
      </c>
      <c r="N351" s="62">
        <f>E351*0.1+F351*0.2+G351*0.2+H351*2+I351*0.1+VLOOKUP(B351,Sheet1!AU:AZ,6,FALSE)</f>
        <v>122.5</v>
      </c>
      <c r="O351" s="62">
        <f t="shared" si="100"/>
        <v>34.9</v>
      </c>
      <c r="P351" s="62">
        <f t="shared" si="101"/>
        <v>47.5</v>
      </c>
      <c r="R351" s="9">
        <f t="shared" si="113"/>
        <v>60</v>
      </c>
      <c r="S351" s="9">
        <f t="shared" si="102"/>
        <v>427.16</v>
      </c>
      <c r="T351" s="9">
        <f t="shared" si="103"/>
        <v>63.6</v>
      </c>
      <c r="U351" s="66">
        <f t="shared" si="114"/>
        <v>390</v>
      </c>
      <c r="V351" s="9">
        <f t="shared" si="115"/>
        <v>468</v>
      </c>
      <c r="W351" s="67">
        <f t="shared" si="116"/>
        <v>258</v>
      </c>
      <c r="Y351" s="69">
        <f>VLOOKUP(D351,Sheet2!P:Q,2,FALSE)</f>
        <v>140</v>
      </c>
      <c r="AB351" s="4" t="str">
        <f>IF('表格编辑 '!D384="monster","普通","BOSS")</f>
        <v>普通</v>
      </c>
      <c r="AD351" s="50">
        <f>VLOOKUP(D351,映射!AK:AL,2,FALSE)</f>
        <v>4</v>
      </c>
      <c r="AE351" s="50" t="s">
        <v>21</v>
      </c>
      <c r="AF351" s="4">
        <f>VLOOKUP(AE351,映射!AN:AO,2,FALSE)</f>
        <v>1</v>
      </c>
      <c r="AG351" s="50">
        <v>1</v>
      </c>
      <c r="AH351" s="70">
        <v>0</v>
      </c>
      <c r="AI351" s="16">
        <f t="shared" si="104"/>
        <v>20211</v>
      </c>
      <c r="AJ351" s="16">
        <f t="shared" si="105"/>
        <v>10001</v>
      </c>
      <c r="AK351" s="16">
        <f t="shared" si="106"/>
        <v>60</v>
      </c>
      <c r="AL351" s="16" t="str">
        <f t="shared" si="107"/>
        <v>火焰龟</v>
      </c>
      <c r="AM351" s="16">
        <f t="shared" si="108"/>
        <v>1560</v>
      </c>
      <c r="AN351" s="16">
        <f t="shared" si="109"/>
        <v>1332</v>
      </c>
      <c r="AO351" s="16">
        <f t="shared" si="117"/>
        <v>228</v>
      </c>
      <c r="AP351" s="16">
        <f t="shared" si="110"/>
        <v>1560</v>
      </c>
      <c r="AQ351" s="16">
        <f t="shared" si="111"/>
        <v>1064</v>
      </c>
      <c r="AR351" s="16">
        <f t="shared" si="112"/>
        <v>178</v>
      </c>
      <c r="AS351" s="16"/>
      <c r="AT351" s="16">
        <v>227</v>
      </c>
      <c r="AU351" s="16">
        <v>66.8</v>
      </c>
      <c r="AV351" s="16">
        <v>27</v>
      </c>
      <c r="AW351" s="16"/>
    </row>
    <row r="352" spans="1:49">
      <c r="A352" s="62">
        <f>'表格编辑 '!A385</f>
        <v>20212</v>
      </c>
      <c r="B352" s="62">
        <f>'表格编辑 '!B385</f>
        <v>10134</v>
      </c>
      <c r="C352" s="62" t="str">
        <f>VLOOKUP(B352,映射!A:B,2,FALSE)</f>
        <v>猎豹蜥蜴</v>
      </c>
      <c r="D352" s="62">
        <f>'表格编辑 '!E385</f>
        <v>60</v>
      </c>
      <c r="E352" s="62">
        <f>ROUNDUP((VLOOKUP(B352,Sheet1!U:AA,3,FALSE)-2)*(0.042*(D352-1)+0.2)+0.4,0)</f>
        <v>57</v>
      </c>
      <c r="F352" s="62">
        <f>ROUNDUP((VLOOKUP(B352,Sheet1!U:AA,4,FALSE)-2)*(0.042*(D352-1)+0.2)+0.4,0)</f>
        <v>92</v>
      </c>
      <c r="G352" s="62">
        <f>ROUNDUP((VLOOKUP(B352,Sheet1!U:AA,5,FALSE)-2)*(0.042*(D352-1)+0.2)+0.4,0)</f>
        <v>71</v>
      </c>
      <c r="H352" s="62">
        <f>ROUNDUP((VLOOKUP(B352,Sheet1!U:AA,6,FALSE)-2)*(0.042*(D352-1)+0.2)+0.4,0)</f>
        <v>22</v>
      </c>
      <c r="I352" s="62">
        <f>ROUNDUP((VLOOKUP(B352,Sheet1!U:AA,7,FALSE)-2)*(0.042*(D352-1)+0.2)+0.4,0)</f>
        <v>30</v>
      </c>
      <c r="J352" s="62">
        <f>E352*8+F352*2+G352*3+H352*3+I352*1+VLOOKUP(B352,Sheet1!AU:AZ,2,FALSE)</f>
        <v>969</v>
      </c>
      <c r="K352" s="62">
        <f>E352*1+F352*2+G352*2+H352*2+I352*10+VLOOKUP(B352,Sheet1!AU:AZ,3,FALSE)</f>
        <v>747</v>
      </c>
      <c r="L352" s="62">
        <f>E352*0.1+F352*2+G352*0.2+H352*0.26+I352*0.1+VLOOKUP(B352,Sheet1!AU:AZ,4,FALSE)</f>
        <v>232.62</v>
      </c>
      <c r="M352" s="62">
        <f>E352*0.1+F352*0.2+G352*2+H352*0.2+I352*0.1+VLOOKUP(B352,Sheet1!AU:AZ,5,FALSE)</f>
        <v>193.5</v>
      </c>
      <c r="N352" s="62">
        <f>E352*0.1+F352*0.2+G352*0.2+H352*2+I352*0.1+VLOOKUP(B352,Sheet1!AU:AZ,6,FALSE)</f>
        <v>105.3</v>
      </c>
      <c r="O352" s="62">
        <f t="shared" ref="O352:O415" si="118">E352*-0.3+F352*-0.1+G352*0.2+H352*-0.1+I352*0.8</f>
        <v>9.7</v>
      </c>
      <c r="P352" s="62">
        <f t="shared" ref="P352:P415" si="119">E352*0.8+F352*-0.1+G352*-0.1+H352*0.2+I352*-0.1</f>
        <v>30.7</v>
      </c>
      <c r="R352" s="9">
        <f t="shared" si="113"/>
        <v>60</v>
      </c>
      <c r="S352" s="9">
        <f t="shared" si="102"/>
        <v>427.16</v>
      </c>
      <c r="T352" s="9">
        <f t="shared" si="103"/>
        <v>63.6</v>
      </c>
      <c r="U352" s="66">
        <f t="shared" si="114"/>
        <v>543</v>
      </c>
      <c r="V352" s="9">
        <f t="shared" si="115"/>
        <v>651.6</v>
      </c>
      <c r="W352" s="67">
        <f t="shared" si="116"/>
        <v>384</v>
      </c>
      <c r="Y352" s="69">
        <f>VLOOKUP(D352,Sheet2!P:Q,2,FALSE)</f>
        <v>140</v>
      </c>
      <c r="AB352" s="4" t="str">
        <f>IF('表格编辑 '!D385="monster","普通","BOSS")</f>
        <v>普通</v>
      </c>
      <c r="AD352" s="50">
        <f>VLOOKUP(D352,映射!AK:AL,2,FALSE)</f>
        <v>4</v>
      </c>
      <c r="AE352" s="50" t="s">
        <v>21</v>
      </c>
      <c r="AF352" s="4">
        <f>VLOOKUP(AE352,映射!AN:AO,2,FALSE)</f>
        <v>1</v>
      </c>
      <c r="AG352" s="50">
        <v>1</v>
      </c>
      <c r="AH352" s="70">
        <v>0</v>
      </c>
      <c r="AI352" s="16">
        <f t="shared" si="104"/>
        <v>20212</v>
      </c>
      <c r="AJ352" s="16">
        <f t="shared" si="105"/>
        <v>10134</v>
      </c>
      <c r="AK352" s="16">
        <f t="shared" si="106"/>
        <v>60</v>
      </c>
      <c r="AL352" s="16" t="str">
        <f t="shared" si="107"/>
        <v>猎豹蜥蜴</v>
      </c>
      <c r="AM352" s="16">
        <f t="shared" si="108"/>
        <v>2172</v>
      </c>
      <c r="AN352" s="16">
        <f t="shared" si="109"/>
        <v>969</v>
      </c>
      <c r="AO352" s="16">
        <f t="shared" si="117"/>
        <v>1203</v>
      </c>
      <c r="AP352" s="16">
        <f t="shared" si="110"/>
        <v>2172</v>
      </c>
      <c r="AQ352" s="16">
        <f t="shared" si="111"/>
        <v>747</v>
      </c>
      <c r="AR352" s="16">
        <f t="shared" si="112"/>
        <v>233</v>
      </c>
      <c r="AS352" s="16"/>
      <c r="AT352" s="16">
        <v>164.1</v>
      </c>
      <c r="AU352" s="16">
        <v>81.3</v>
      </c>
      <c r="AV352" s="16">
        <v>9.5</v>
      </c>
      <c r="AW352" s="16"/>
    </row>
    <row r="353" spans="1:49">
      <c r="A353" s="62">
        <f>'表格编辑 '!A386</f>
        <v>20213</v>
      </c>
      <c r="B353" s="62">
        <f>'表格编辑 '!B386</f>
        <v>10124</v>
      </c>
      <c r="C353" s="62" t="str">
        <f>VLOOKUP(B353,映射!A:B,2,FALSE)</f>
        <v>石怪</v>
      </c>
      <c r="D353" s="62">
        <f>'表格编辑 '!E386</f>
        <v>60</v>
      </c>
      <c r="E353" s="62">
        <f>ROUNDUP((VLOOKUP(B353,Sheet1!U:AA,3,FALSE)-2)*(0.042*(D353-1)+0.2)+0.4,0)</f>
        <v>36</v>
      </c>
      <c r="F353" s="62">
        <f>ROUNDUP((VLOOKUP(B353,Sheet1!U:AA,4,FALSE)-2)*(0.042*(D353-1)+0.2)+0.4,0)</f>
        <v>97</v>
      </c>
      <c r="G353" s="62">
        <f>ROUNDUP((VLOOKUP(B353,Sheet1!U:AA,5,FALSE)-2)*(0.042*(D353-1)+0.2)+0.4,0)</f>
        <v>111</v>
      </c>
      <c r="H353" s="62">
        <f>ROUNDUP((VLOOKUP(B353,Sheet1!U:AA,6,FALSE)-2)*(0.042*(D353-1)+0.2)+0.4,0)</f>
        <v>38</v>
      </c>
      <c r="I353" s="62">
        <f>ROUNDUP((VLOOKUP(B353,Sheet1!U:AA,7,FALSE)-2)*(0.042*(D353-1)+0.2)+0.4,0)</f>
        <v>30</v>
      </c>
      <c r="J353" s="62">
        <f>E353*8+F353*2+G353*3+H353*3+I353*1+VLOOKUP(B353,Sheet1!AU:AZ,2,FALSE)</f>
        <v>992</v>
      </c>
      <c r="K353" s="62">
        <f>E353*1+F353*2+G353*2+H353*2+I353*10+VLOOKUP(B353,Sheet1!AU:AZ,3,FALSE)</f>
        <v>849</v>
      </c>
      <c r="L353" s="62">
        <f>E353*0.1+F353*2+G353*0.2+H353*0.26+I353*0.1+VLOOKUP(B353,Sheet1!AU:AZ,4,FALSE)</f>
        <v>273.68</v>
      </c>
      <c r="M353" s="62">
        <f>E353*0.1+F353*0.2+G353*2+H353*0.2+I353*0.1+VLOOKUP(B353,Sheet1!AU:AZ,5,FALSE)</f>
        <v>302.6</v>
      </c>
      <c r="N353" s="62">
        <f>E353*0.1+F353*0.2+G353*0.2+H353*2+I353*0.1+VLOOKUP(B353,Sheet1!AU:AZ,6,FALSE)</f>
        <v>148.2</v>
      </c>
      <c r="O353" s="62">
        <f t="shared" si="118"/>
        <v>21.9</v>
      </c>
      <c r="P353" s="62">
        <f t="shared" si="119"/>
        <v>12.6</v>
      </c>
      <c r="R353" s="9">
        <f t="shared" si="113"/>
        <v>60</v>
      </c>
      <c r="S353" s="9">
        <f t="shared" si="102"/>
        <v>427.16</v>
      </c>
      <c r="T353" s="9">
        <f t="shared" si="103"/>
        <v>63.6</v>
      </c>
      <c r="U353" s="66">
        <f t="shared" si="114"/>
        <v>410</v>
      </c>
      <c r="V353" s="9">
        <f t="shared" si="115"/>
        <v>492</v>
      </c>
      <c r="W353" s="67">
        <f t="shared" si="116"/>
        <v>484</v>
      </c>
      <c r="Y353" s="69">
        <f>VLOOKUP(D353,Sheet2!P:Q,2,FALSE)</f>
        <v>140</v>
      </c>
      <c r="AB353" s="4" t="str">
        <f>IF('表格编辑 '!D386="monster","普通","BOSS")</f>
        <v>普通</v>
      </c>
      <c r="AD353" s="50">
        <f>VLOOKUP(D353,映射!AK:AL,2,FALSE)</f>
        <v>4</v>
      </c>
      <c r="AE353" s="50" t="s">
        <v>21</v>
      </c>
      <c r="AF353" s="4">
        <f>VLOOKUP(AE353,映射!AN:AO,2,FALSE)</f>
        <v>1</v>
      </c>
      <c r="AG353" s="50">
        <v>1</v>
      </c>
      <c r="AH353" s="70">
        <v>0</v>
      </c>
      <c r="AI353" s="16">
        <f t="shared" si="104"/>
        <v>20213</v>
      </c>
      <c r="AJ353" s="16">
        <f t="shared" si="105"/>
        <v>10124</v>
      </c>
      <c r="AK353" s="16">
        <f t="shared" si="106"/>
        <v>60</v>
      </c>
      <c r="AL353" s="16" t="str">
        <f t="shared" si="107"/>
        <v>石怪</v>
      </c>
      <c r="AM353" s="16">
        <f t="shared" si="108"/>
        <v>1640</v>
      </c>
      <c r="AN353" s="16">
        <f t="shared" si="109"/>
        <v>992</v>
      </c>
      <c r="AO353" s="16">
        <f t="shared" si="117"/>
        <v>648</v>
      </c>
      <c r="AP353" s="16">
        <f t="shared" si="110"/>
        <v>1640</v>
      </c>
      <c r="AQ353" s="16">
        <f t="shared" si="111"/>
        <v>849</v>
      </c>
      <c r="AR353" s="16">
        <f t="shared" si="112"/>
        <v>274</v>
      </c>
      <c r="AS353" s="16"/>
      <c r="AT353" s="16">
        <v>239.1</v>
      </c>
      <c r="AU353" s="16">
        <v>68.1</v>
      </c>
      <c r="AV353" s="16">
        <v>23.8</v>
      </c>
      <c r="AW353" s="16"/>
    </row>
    <row r="354" spans="1:49">
      <c r="A354" s="62">
        <f>'表格编辑 '!A387</f>
        <v>20214</v>
      </c>
      <c r="B354" s="62">
        <f>'表格编辑 '!B387</f>
        <v>10074</v>
      </c>
      <c r="C354" s="62" t="str">
        <f>VLOOKUP(B354,映射!A:B,2,FALSE)</f>
        <v>水蜘蛛</v>
      </c>
      <c r="D354" s="62">
        <f>'表格编辑 '!E387</f>
        <v>60</v>
      </c>
      <c r="E354" s="62">
        <f>ROUNDUP((VLOOKUP(B354,Sheet1!U:AA,3,FALSE)-2)*(0.042*(D354-1)+0.2)+0.4,0)</f>
        <v>60</v>
      </c>
      <c r="F354" s="62">
        <f>ROUNDUP((VLOOKUP(B354,Sheet1!U:AA,4,FALSE)-2)*(0.042*(D354-1)+0.2)+0.4,0)</f>
        <v>38</v>
      </c>
      <c r="G354" s="62">
        <f>ROUNDUP((VLOOKUP(B354,Sheet1!U:AA,5,FALSE)-2)*(0.042*(D354-1)+0.2)+0.4,0)</f>
        <v>60</v>
      </c>
      <c r="H354" s="62">
        <f>ROUNDUP((VLOOKUP(B354,Sheet1!U:AA,6,FALSE)-2)*(0.042*(D354-1)+0.2)+0.4,0)</f>
        <v>49</v>
      </c>
      <c r="I354" s="62">
        <f>ROUNDUP((VLOOKUP(B354,Sheet1!U:AA,7,FALSE)-2)*(0.042*(D354-1)+0.2)+0.4,0)</f>
        <v>71</v>
      </c>
      <c r="J354" s="62">
        <f>E354*8+F354*2+G354*3+H354*3+I354*1+VLOOKUP(B354,Sheet1!AU:AZ,2,FALSE)</f>
        <v>1003</v>
      </c>
      <c r="K354" s="62">
        <f>E354*1+F354*2+G354*2+H354*2+I354*10+VLOOKUP(B354,Sheet1!AU:AZ,3,FALSE)</f>
        <v>1108</v>
      </c>
      <c r="L354" s="62">
        <f>E354*0.1+F354*2+G354*0.2+H354*0.26+I354*0.1+VLOOKUP(B354,Sheet1!AU:AZ,4,FALSE)</f>
        <v>129.84</v>
      </c>
      <c r="M354" s="62">
        <f>E354*0.1+F354*0.2+G354*2+H354*0.2+I354*0.1+VLOOKUP(B354,Sheet1!AU:AZ,5,FALSE)</f>
        <v>175.5</v>
      </c>
      <c r="N354" s="62">
        <f>E354*0.1+F354*0.2+G354*0.2+H354*2+I354*0.1+VLOOKUP(B354,Sheet1!AU:AZ,6,FALSE)</f>
        <v>162.7</v>
      </c>
      <c r="O354" s="62">
        <f t="shared" si="118"/>
        <v>42.1</v>
      </c>
      <c r="P354" s="62">
        <f t="shared" si="119"/>
        <v>40.9</v>
      </c>
      <c r="R354" s="9">
        <f t="shared" si="113"/>
        <v>60</v>
      </c>
      <c r="S354" s="9">
        <f t="shared" si="102"/>
        <v>427.16</v>
      </c>
      <c r="T354" s="9">
        <f t="shared" si="103"/>
        <v>63.6</v>
      </c>
      <c r="U354" s="66">
        <f t="shared" si="114"/>
        <v>574</v>
      </c>
      <c r="V354" s="9">
        <f t="shared" si="115"/>
        <v>688.8</v>
      </c>
      <c r="W354" s="67">
        <f t="shared" si="116"/>
        <v>158</v>
      </c>
      <c r="Y354" s="69">
        <f>VLOOKUP(D354,Sheet2!P:Q,2,FALSE)</f>
        <v>140</v>
      </c>
      <c r="AB354" s="4" t="str">
        <f>IF('表格编辑 '!D387="monster","普通","BOSS")</f>
        <v>普通</v>
      </c>
      <c r="AD354" s="50">
        <f>VLOOKUP(D354,映射!AK:AL,2,FALSE)</f>
        <v>4</v>
      </c>
      <c r="AE354" s="50" t="s">
        <v>21</v>
      </c>
      <c r="AF354" s="4">
        <f>VLOOKUP(AE354,映射!AN:AO,2,FALSE)</f>
        <v>1</v>
      </c>
      <c r="AG354" s="50">
        <v>1</v>
      </c>
      <c r="AH354" s="70">
        <v>0</v>
      </c>
      <c r="AI354" s="16">
        <f t="shared" si="104"/>
        <v>20214</v>
      </c>
      <c r="AJ354" s="16">
        <f t="shared" si="105"/>
        <v>10074</v>
      </c>
      <c r="AK354" s="16">
        <f t="shared" si="106"/>
        <v>60</v>
      </c>
      <c r="AL354" s="16" t="str">
        <f t="shared" si="107"/>
        <v>水蜘蛛</v>
      </c>
      <c r="AM354" s="16">
        <f t="shared" si="108"/>
        <v>2296</v>
      </c>
      <c r="AN354" s="16">
        <f t="shared" si="109"/>
        <v>1003</v>
      </c>
      <c r="AO354" s="16">
        <f t="shared" si="117"/>
        <v>1293</v>
      </c>
      <c r="AP354" s="16">
        <f t="shared" si="110"/>
        <v>2296</v>
      </c>
      <c r="AQ354" s="16">
        <f t="shared" si="111"/>
        <v>1108</v>
      </c>
      <c r="AR354" s="16">
        <f t="shared" si="112"/>
        <v>130</v>
      </c>
      <c r="AS354" s="16"/>
      <c r="AT354" s="16">
        <v>93.2</v>
      </c>
      <c r="AU354" s="16">
        <v>120.2</v>
      </c>
      <c r="AV354" s="16">
        <v>34.5</v>
      </c>
      <c r="AW354" s="16"/>
    </row>
    <row r="355" spans="1:49">
      <c r="A355" s="62">
        <f>'表格编辑 '!A388</f>
        <v>20215</v>
      </c>
      <c r="B355" s="62">
        <f>'表格编辑 '!B388</f>
        <v>10102</v>
      </c>
      <c r="C355" s="62" t="str">
        <f>VLOOKUP(B355,映射!A:B,2,FALSE)</f>
        <v>水精</v>
      </c>
      <c r="D355" s="62">
        <f>'表格编辑 '!E388</f>
        <v>60</v>
      </c>
      <c r="E355" s="62">
        <f>ROUNDUP((VLOOKUP(B355,Sheet1!U:AA,3,FALSE)-2)*(0.042*(D355-1)+0.2)+0.4,0)</f>
        <v>76</v>
      </c>
      <c r="F355" s="62">
        <f>ROUNDUP((VLOOKUP(B355,Sheet1!U:AA,4,FALSE)-2)*(0.042*(D355-1)+0.2)+0.4,0)</f>
        <v>76</v>
      </c>
      <c r="G355" s="62">
        <f>ROUNDUP((VLOOKUP(B355,Sheet1!U:AA,5,FALSE)-2)*(0.042*(D355-1)+0.2)+0.4,0)</f>
        <v>76</v>
      </c>
      <c r="H355" s="62">
        <f>ROUNDUP((VLOOKUP(B355,Sheet1!U:AA,6,FALSE)-2)*(0.042*(D355-1)+0.2)+0.4,0)</f>
        <v>49</v>
      </c>
      <c r="I355" s="62">
        <f>ROUNDUP((VLOOKUP(B355,Sheet1!U:AA,7,FALSE)-2)*(0.042*(D355-1)+0.2)+0.4,0)</f>
        <v>76</v>
      </c>
      <c r="J355" s="62">
        <f>E355*8+F355*2+G355*3+H355*3+I355*1+VLOOKUP(B355,Sheet1!AU:AZ,2,FALSE)</f>
        <v>1279</v>
      </c>
      <c r="K355" s="62">
        <f>E355*1+F355*2+G355*2+H355*2+I355*10+VLOOKUP(B355,Sheet1!AU:AZ,3,FALSE)</f>
        <v>1289</v>
      </c>
      <c r="L355" s="62">
        <f>E355*0.1+F355*2+G355*0.2+H355*0.26+I355*0.1+VLOOKUP(B355,Sheet1!AU:AZ,4,FALSE)</f>
        <v>229.14</v>
      </c>
      <c r="M355" s="62">
        <f>E355*0.1+F355*0.2+G355*2+H355*0.2+I355*0.1+VLOOKUP(B355,Sheet1!AU:AZ,5,FALSE)</f>
        <v>226.2</v>
      </c>
      <c r="N355" s="62">
        <f>E355*0.1+F355*0.2+G355*0.2+H355*2+I355*0.1+VLOOKUP(B355,Sheet1!AU:AZ,6,FALSE)</f>
        <v>170.6</v>
      </c>
      <c r="O355" s="62">
        <f t="shared" si="118"/>
        <v>40.7</v>
      </c>
      <c r="P355" s="62">
        <f t="shared" si="119"/>
        <v>47.8</v>
      </c>
      <c r="R355" s="9">
        <f t="shared" si="113"/>
        <v>60</v>
      </c>
      <c r="S355" s="9">
        <f t="shared" si="102"/>
        <v>427.16</v>
      </c>
      <c r="T355" s="9">
        <f t="shared" si="103"/>
        <v>63.6</v>
      </c>
      <c r="U355" s="66">
        <f t="shared" si="114"/>
        <v>495</v>
      </c>
      <c r="V355" s="9">
        <f t="shared" si="115"/>
        <v>594</v>
      </c>
      <c r="W355" s="67">
        <f t="shared" si="116"/>
        <v>376</v>
      </c>
      <c r="Y355" s="69">
        <f>VLOOKUP(D355,Sheet2!P:Q,2,FALSE)</f>
        <v>140</v>
      </c>
      <c r="AB355" s="4" t="str">
        <f>IF('表格编辑 '!D388="monster","普通","BOSS")</f>
        <v>普通</v>
      </c>
      <c r="AD355" s="50">
        <f>VLOOKUP(D355,映射!AK:AL,2,FALSE)</f>
        <v>4</v>
      </c>
      <c r="AE355" s="50" t="s">
        <v>21</v>
      </c>
      <c r="AF355" s="4">
        <f>VLOOKUP(AE355,映射!AN:AO,2,FALSE)</f>
        <v>1</v>
      </c>
      <c r="AG355" s="50">
        <v>1</v>
      </c>
      <c r="AH355" s="70">
        <v>0</v>
      </c>
      <c r="AI355" s="16">
        <f t="shared" si="104"/>
        <v>20215</v>
      </c>
      <c r="AJ355" s="16">
        <f t="shared" si="105"/>
        <v>10102</v>
      </c>
      <c r="AK355" s="16">
        <f t="shared" si="106"/>
        <v>60</v>
      </c>
      <c r="AL355" s="16" t="str">
        <f t="shared" si="107"/>
        <v>水精</v>
      </c>
      <c r="AM355" s="16">
        <f t="shared" si="108"/>
        <v>1980</v>
      </c>
      <c r="AN355" s="16">
        <f t="shared" si="109"/>
        <v>1279</v>
      </c>
      <c r="AO355" s="16">
        <f t="shared" si="117"/>
        <v>701</v>
      </c>
      <c r="AP355" s="16">
        <f t="shared" si="110"/>
        <v>1980</v>
      </c>
      <c r="AQ355" s="16">
        <f t="shared" si="111"/>
        <v>1289</v>
      </c>
      <c r="AR355" s="16">
        <f t="shared" si="112"/>
        <v>230</v>
      </c>
      <c r="AS355" s="16"/>
      <c r="AT355" s="16">
        <v>156</v>
      </c>
      <c r="AU355" s="16">
        <v>156</v>
      </c>
      <c r="AV355" s="16">
        <v>30</v>
      </c>
      <c r="AW355" s="16"/>
    </row>
    <row r="356" spans="1:49">
      <c r="A356" s="62">
        <f>'表格编辑 '!A389</f>
        <v>20216</v>
      </c>
      <c r="B356" s="62">
        <f>'表格编辑 '!B389</f>
        <v>10122</v>
      </c>
      <c r="C356" s="62" t="str">
        <f>VLOOKUP(B356,映射!A:B,2,FALSE)</f>
        <v>纯白吓人箱</v>
      </c>
      <c r="D356" s="62">
        <f>'表格编辑 '!E389</f>
        <v>60</v>
      </c>
      <c r="E356" s="62">
        <f>ROUNDUP((VLOOKUP(B356,Sheet1!U:AA,3,FALSE)-2)*(0.042*(D356-1)+0.2)+0.4,0)</f>
        <v>46</v>
      </c>
      <c r="F356" s="62">
        <f>ROUNDUP((VLOOKUP(B356,Sheet1!U:AA,4,FALSE)-2)*(0.042*(D356-1)+0.2)+0.4,0)</f>
        <v>87</v>
      </c>
      <c r="G356" s="62">
        <f>ROUNDUP((VLOOKUP(B356,Sheet1!U:AA,5,FALSE)-2)*(0.042*(D356-1)+0.2)+0.4,0)</f>
        <v>100</v>
      </c>
      <c r="H356" s="62">
        <f>ROUNDUP((VLOOKUP(B356,Sheet1!U:AA,6,FALSE)-2)*(0.042*(D356-1)+0.2)+0.4,0)</f>
        <v>38</v>
      </c>
      <c r="I356" s="62">
        <f>ROUNDUP((VLOOKUP(B356,Sheet1!U:AA,7,FALSE)-2)*(0.042*(D356-1)+0.2)+0.4,0)</f>
        <v>108</v>
      </c>
      <c r="J356" s="62">
        <f>E356*8+F356*2+G356*3+H356*3+I356*1+VLOOKUP(B356,Sheet1!AU:AZ,2,FALSE)</f>
        <v>1115</v>
      </c>
      <c r="K356" s="62">
        <f>E356*1+F356*2+G356*2+H356*2+I356*10+VLOOKUP(B356,Sheet1!AU:AZ,3,FALSE)</f>
        <v>1658</v>
      </c>
      <c r="L356" s="62">
        <f>E356*0.1+F356*2+G356*0.2+H356*0.26+I356*0.1+VLOOKUP(B356,Sheet1!AU:AZ,4,FALSE)</f>
        <v>264.28</v>
      </c>
      <c r="M356" s="62">
        <f>E356*0.1+F356*0.2+G356*2+H356*0.2+I356*0.1+VLOOKUP(B356,Sheet1!AU:AZ,5,FALSE)</f>
        <v>291.4</v>
      </c>
      <c r="N356" s="62">
        <f>E356*0.1+F356*0.2+G356*0.2+H356*2+I356*0.1+VLOOKUP(B356,Sheet1!AU:AZ,6,FALSE)</f>
        <v>152.8</v>
      </c>
      <c r="O356" s="62">
        <f t="shared" si="118"/>
        <v>80.1</v>
      </c>
      <c r="P356" s="62">
        <f t="shared" si="119"/>
        <v>14.9</v>
      </c>
      <c r="R356" s="9">
        <f t="shared" si="113"/>
        <v>60</v>
      </c>
      <c r="S356" s="9">
        <f t="shared" si="102"/>
        <v>427.16</v>
      </c>
      <c r="T356" s="9">
        <f t="shared" si="103"/>
        <v>63.6</v>
      </c>
      <c r="U356" s="66">
        <f t="shared" si="114"/>
        <v>421</v>
      </c>
      <c r="V356" s="9">
        <f t="shared" si="115"/>
        <v>505.2</v>
      </c>
      <c r="W356" s="67">
        <f t="shared" si="116"/>
        <v>461</v>
      </c>
      <c r="Y356" s="69">
        <f>VLOOKUP(D356,Sheet2!P:Q,2,FALSE)</f>
        <v>140</v>
      </c>
      <c r="AB356" s="4" t="str">
        <f>IF('表格编辑 '!D389="monster","普通","BOSS")</f>
        <v>普通</v>
      </c>
      <c r="AD356" s="50">
        <f>VLOOKUP(D356,映射!AK:AL,2,FALSE)</f>
        <v>4</v>
      </c>
      <c r="AE356" s="50" t="s">
        <v>21</v>
      </c>
      <c r="AF356" s="4">
        <f>VLOOKUP(AE356,映射!AN:AO,2,FALSE)</f>
        <v>1</v>
      </c>
      <c r="AG356" s="50">
        <v>1</v>
      </c>
      <c r="AH356" s="70">
        <v>0</v>
      </c>
      <c r="AI356" s="16">
        <f t="shared" si="104"/>
        <v>20216</v>
      </c>
      <c r="AJ356" s="16">
        <f t="shared" si="105"/>
        <v>10122</v>
      </c>
      <c r="AK356" s="16">
        <f t="shared" si="106"/>
        <v>60</v>
      </c>
      <c r="AL356" s="16" t="str">
        <f t="shared" si="107"/>
        <v>纯白吓人箱</v>
      </c>
      <c r="AM356" s="16">
        <f t="shared" si="108"/>
        <v>1684</v>
      </c>
      <c r="AN356" s="16">
        <f t="shared" si="109"/>
        <v>1115</v>
      </c>
      <c r="AO356" s="16">
        <f t="shared" si="117"/>
        <v>569</v>
      </c>
      <c r="AP356" s="16">
        <f t="shared" si="110"/>
        <v>1684</v>
      </c>
      <c r="AQ356" s="16">
        <f t="shared" si="111"/>
        <v>1658</v>
      </c>
      <c r="AR356" s="16">
        <f t="shared" si="112"/>
        <v>265</v>
      </c>
      <c r="AS356" s="16"/>
      <c r="AT356" s="16">
        <v>167.1</v>
      </c>
      <c r="AU356" s="16">
        <v>84.3</v>
      </c>
      <c r="AV356" s="16">
        <v>72.2</v>
      </c>
      <c r="AW356" s="16"/>
    </row>
    <row r="357" spans="1:49">
      <c r="A357" s="62">
        <f>'表格编辑 '!A414</f>
        <v>40001</v>
      </c>
      <c r="B357" s="62">
        <f>'表格编辑 '!B414</f>
        <v>50026</v>
      </c>
      <c r="C357" s="62" t="str">
        <f>VLOOKUP(B357,映射!A:B,2,FALSE)</f>
        <v>食尸鬼</v>
      </c>
      <c r="D357" s="62">
        <f>'表格编辑 '!E414</f>
        <v>24</v>
      </c>
      <c r="E357" s="62">
        <f>ROUNDUP((VLOOKUP(B357,Sheet1!U:AA,3,FALSE)-2)*(0.042*(D357-1)+0.2)+0.4,0)</f>
        <v>36</v>
      </c>
      <c r="F357" s="62">
        <f>ROUNDUP((VLOOKUP(B357,Sheet1!U:AA,4,FALSE)-2)*(0.042*(D357-1)+0.2)+0.4,0)</f>
        <v>36</v>
      </c>
      <c r="G357" s="62">
        <f>ROUNDUP((VLOOKUP(B357,Sheet1!U:AA,5,FALSE)-2)*(0.042*(D357-1)+0.2)+0.4,0)</f>
        <v>18</v>
      </c>
      <c r="H357" s="62">
        <f>ROUNDUP((VLOOKUP(B357,Sheet1!U:AA,6,FALSE)-2)*(0.042*(D357-1)+0.2)+0.4,0)</f>
        <v>18</v>
      </c>
      <c r="I357" s="62">
        <f>ROUNDUP((VLOOKUP(B357,Sheet1!U:AA,7,FALSE)-2)*(0.042*(D357-1)+0.2)+0.4,0)</f>
        <v>18</v>
      </c>
      <c r="J357" s="62">
        <f>E357*8+F357*2+G357*3+H357*3+I357*1+VLOOKUP(B357,Sheet1!AU:AZ,2,FALSE)</f>
        <v>506</v>
      </c>
      <c r="K357" s="62">
        <f>E357*1+F357*2+G357*2+H357*2+I357*10+VLOOKUP(B357,Sheet1!AU:AZ,3,FALSE)</f>
        <v>380</v>
      </c>
      <c r="L357" s="62">
        <f>E357*0.1+F357*2+G357*0.2+H357*0.26+I357*0.1+VLOOKUP(B357,Sheet1!AU:AZ,4,FALSE)</f>
        <v>105.68</v>
      </c>
      <c r="M357" s="62">
        <f>E357*0.1+F357*0.2+G357*2+H357*0.2+I357*0.1+VLOOKUP(B357,Sheet1!AU:AZ,5,FALSE)</f>
        <v>72.2</v>
      </c>
      <c r="N357" s="62">
        <f>E357*0.1+F357*0.2+G357*0.2+H357*2+I357*0.1+VLOOKUP(B357,Sheet1!AU:AZ,6,FALSE)</f>
        <v>72.2</v>
      </c>
      <c r="O357" s="62">
        <f t="shared" si="118"/>
        <v>1.8</v>
      </c>
      <c r="P357" s="62">
        <f t="shared" si="119"/>
        <v>25.2</v>
      </c>
      <c r="R357" s="9">
        <f t="shared" si="113"/>
        <v>24</v>
      </c>
      <c r="S357" s="9">
        <f t="shared" si="102"/>
        <v>162.44</v>
      </c>
      <c r="T357" s="9">
        <f t="shared" si="103"/>
        <v>34.8</v>
      </c>
      <c r="U357" s="66">
        <f t="shared" si="114"/>
        <v>209</v>
      </c>
      <c r="V357" s="9">
        <f t="shared" si="115"/>
        <v>250.8</v>
      </c>
      <c r="W357" s="67">
        <f t="shared" si="116"/>
        <v>160</v>
      </c>
      <c r="Y357" s="69">
        <f>VLOOKUP(D357,Sheet2!P:Q,2,FALSE)</f>
        <v>38</v>
      </c>
      <c r="AB357" s="4" t="str">
        <f>IF('表格编辑 '!D414="monster","普通","BOSS")</f>
        <v>普通</v>
      </c>
      <c r="AD357" s="50">
        <f>VLOOKUP(D357,映射!AK:AL,2,FALSE)</f>
        <v>3</v>
      </c>
      <c r="AE357" s="50" t="s">
        <v>37</v>
      </c>
      <c r="AF357" s="4">
        <f>VLOOKUP(AE357,映射!AN:AO,2,FALSE)</f>
        <v>2</v>
      </c>
      <c r="AG357" s="50">
        <v>1</v>
      </c>
      <c r="AH357" s="70">
        <v>1</v>
      </c>
      <c r="AI357" s="16">
        <f t="shared" si="104"/>
        <v>40001</v>
      </c>
      <c r="AJ357" s="16">
        <f t="shared" si="105"/>
        <v>50026</v>
      </c>
      <c r="AK357" s="16">
        <f t="shared" si="106"/>
        <v>24</v>
      </c>
      <c r="AL357" s="16" t="str">
        <f t="shared" si="107"/>
        <v>食尸鬼</v>
      </c>
      <c r="AM357" s="16">
        <f t="shared" si="108"/>
        <v>1254</v>
      </c>
      <c r="AN357" s="16">
        <f t="shared" si="109"/>
        <v>1012</v>
      </c>
      <c r="AO357" s="16">
        <f t="shared" si="117"/>
        <v>242</v>
      </c>
      <c r="AP357" s="16">
        <f t="shared" si="110"/>
        <v>748</v>
      </c>
      <c r="AQ357" s="16">
        <f t="shared" si="111"/>
        <v>760</v>
      </c>
      <c r="AR357" s="16">
        <f t="shared" si="112"/>
        <v>159</v>
      </c>
      <c r="AS357" s="16"/>
      <c r="AT357" s="16">
        <v>38.5</v>
      </c>
      <c r="AU357" s="16">
        <v>22.3</v>
      </c>
      <c r="AV357" s="16">
        <v>2.7</v>
      </c>
      <c r="AW357" s="16"/>
    </row>
    <row r="358" spans="1:49">
      <c r="A358" s="62">
        <f>'表格编辑 '!A415</f>
        <v>40002</v>
      </c>
      <c r="B358" s="62">
        <f>'表格编辑 '!B415</f>
        <v>50092</v>
      </c>
      <c r="C358" s="62" t="str">
        <f>VLOOKUP(B358,映射!A:B,2,FALSE)</f>
        <v>功夫刺魔</v>
      </c>
      <c r="D358" s="62">
        <f>'表格编辑 '!E415</f>
        <v>24</v>
      </c>
      <c r="E358" s="62">
        <f>ROUNDUP((VLOOKUP(B358,Sheet1!U:AA,3,FALSE)-2)*(0.042*(D358-1)+0.2)+0.4,0)</f>
        <v>32</v>
      </c>
      <c r="F358" s="62">
        <f>ROUNDUP((VLOOKUP(B358,Sheet1!U:AA,4,FALSE)-2)*(0.042*(D358-1)+0.2)+0.4,0)</f>
        <v>42</v>
      </c>
      <c r="G358" s="62">
        <f>ROUNDUP((VLOOKUP(B358,Sheet1!U:AA,5,FALSE)-2)*(0.042*(D358-1)+0.2)+0.4,0)</f>
        <v>36</v>
      </c>
      <c r="H358" s="62">
        <f>ROUNDUP((VLOOKUP(B358,Sheet1!U:AA,6,FALSE)-2)*(0.042*(D358-1)+0.2)+0.4,0)</f>
        <v>16</v>
      </c>
      <c r="I358" s="62">
        <f>ROUNDUP((VLOOKUP(B358,Sheet1!U:AA,7,FALSE)-2)*(0.042*(D358-1)+0.2)+0.4,0)</f>
        <v>24</v>
      </c>
      <c r="J358" s="62">
        <f>E358*8+F358*2+G358*3+H358*3+I358*1+VLOOKUP(B358,Sheet1!AU:AZ,2,FALSE)</f>
        <v>540</v>
      </c>
      <c r="K358" s="62">
        <f>E358*1+F358*2+G358*2+H358*2+I358*10+VLOOKUP(B358,Sheet1!AU:AZ,3,FALSE)</f>
        <v>480</v>
      </c>
      <c r="L358" s="62">
        <f>E358*0.1+F358*2+G358*0.2+H358*0.26+I358*0.1+VLOOKUP(B358,Sheet1!AU:AZ,4,FALSE)</f>
        <v>120.96</v>
      </c>
      <c r="M358" s="62">
        <f>E358*0.1+F358*0.2+G358*2+H358*0.2+I358*0.1+VLOOKUP(B358,Sheet1!AU:AZ,5,FALSE)</f>
        <v>109.2</v>
      </c>
      <c r="N358" s="62">
        <f>E358*0.1+F358*0.2+G358*0.2+H358*2+I358*0.1+VLOOKUP(B358,Sheet1!AU:AZ,6,FALSE)</f>
        <v>73.2</v>
      </c>
      <c r="O358" s="62">
        <f t="shared" si="118"/>
        <v>11</v>
      </c>
      <c r="P358" s="62">
        <f t="shared" si="119"/>
        <v>18.6</v>
      </c>
      <c r="R358" s="9">
        <f t="shared" si="113"/>
        <v>24</v>
      </c>
      <c r="S358" s="9">
        <f t="shared" si="102"/>
        <v>162.44</v>
      </c>
      <c r="T358" s="9">
        <f t="shared" si="103"/>
        <v>34.8</v>
      </c>
      <c r="U358" s="66">
        <f t="shared" si="114"/>
        <v>162</v>
      </c>
      <c r="V358" s="9">
        <f t="shared" si="115"/>
        <v>194.4</v>
      </c>
      <c r="W358" s="67">
        <f t="shared" si="116"/>
        <v>195</v>
      </c>
      <c r="Y358" s="69">
        <f>VLOOKUP(D358,Sheet2!P:Q,2,FALSE)</f>
        <v>38</v>
      </c>
      <c r="AB358" s="4" t="str">
        <f>IF('表格编辑 '!D415="monster","普通","BOSS")</f>
        <v>普通</v>
      </c>
      <c r="AD358" s="50">
        <f>VLOOKUP(D358,映射!AK:AL,2,FALSE)</f>
        <v>3</v>
      </c>
      <c r="AE358" s="50" t="s">
        <v>37</v>
      </c>
      <c r="AF358" s="4">
        <f>VLOOKUP(AE358,映射!AN:AO,2,FALSE)</f>
        <v>2</v>
      </c>
      <c r="AG358" s="50">
        <v>1</v>
      </c>
      <c r="AH358" s="70">
        <v>1</v>
      </c>
      <c r="AI358" s="16">
        <f t="shared" si="104"/>
        <v>40002</v>
      </c>
      <c r="AJ358" s="16">
        <f t="shared" si="105"/>
        <v>50092</v>
      </c>
      <c r="AK358" s="16">
        <f t="shared" si="106"/>
        <v>24</v>
      </c>
      <c r="AL358" s="16" t="str">
        <f t="shared" si="107"/>
        <v>功夫刺魔</v>
      </c>
      <c r="AM358" s="16">
        <f t="shared" si="108"/>
        <v>972</v>
      </c>
      <c r="AN358" s="16">
        <f t="shared" si="109"/>
        <v>1080</v>
      </c>
      <c r="AO358" s="16">
        <f t="shared" si="117"/>
        <v>-108</v>
      </c>
      <c r="AP358" s="16">
        <f t="shared" si="110"/>
        <v>432</v>
      </c>
      <c r="AQ358" s="16">
        <f t="shared" si="111"/>
        <v>960</v>
      </c>
      <c r="AR358" s="16">
        <f t="shared" si="112"/>
        <v>182</v>
      </c>
      <c r="AS358" s="16"/>
      <c r="AT358" s="16">
        <v>56.4</v>
      </c>
      <c r="AU358" s="16">
        <v>29.4</v>
      </c>
      <c r="AV358" s="16">
        <v>6.3</v>
      </c>
      <c r="AW358" s="16"/>
    </row>
    <row r="359" spans="1:49">
      <c r="A359" s="62">
        <f>'表格编辑 '!A416</f>
        <v>40003</v>
      </c>
      <c r="B359" s="62">
        <f>'表格编辑 '!B416</f>
        <v>50012</v>
      </c>
      <c r="C359" s="62" t="str">
        <f>VLOOKUP(B359,映射!A:B,2,FALSE)</f>
        <v>暴君熊</v>
      </c>
      <c r="D359" s="62">
        <f>'表格编辑 '!E416</f>
        <v>24</v>
      </c>
      <c r="E359" s="62">
        <f>ROUNDUP((VLOOKUP(B359,Sheet1!U:AA,3,FALSE)-2)*(0.042*(D359-1)+0.2)+0.4,0)</f>
        <v>37</v>
      </c>
      <c r="F359" s="62">
        <f>ROUNDUP((VLOOKUP(B359,Sheet1!U:AA,4,FALSE)-2)*(0.042*(D359-1)+0.2)+0.4,0)</f>
        <v>39</v>
      </c>
      <c r="G359" s="62">
        <f>ROUNDUP((VLOOKUP(B359,Sheet1!U:AA,5,FALSE)-2)*(0.042*(D359-1)+0.2)+0.4,0)</f>
        <v>15</v>
      </c>
      <c r="H359" s="62">
        <f>ROUNDUP((VLOOKUP(B359,Sheet1!U:AA,6,FALSE)-2)*(0.042*(D359-1)+0.2)+0.4,0)</f>
        <v>24</v>
      </c>
      <c r="I359" s="62">
        <f>ROUNDUP((VLOOKUP(B359,Sheet1!U:AA,7,FALSE)-2)*(0.042*(D359-1)+0.2)+0.4,0)</f>
        <v>17</v>
      </c>
      <c r="J359" s="62">
        <f>E359*8+F359*2+G359*3+H359*3+I359*1+VLOOKUP(B359,Sheet1!AU:AZ,2,FALSE)</f>
        <v>528</v>
      </c>
      <c r="K359" s="62">
        <f>E359*1+F359*2+G359*2+H359*2+I359*10+VLOOKUP(B359,Sheet1!AU:AZ,3,FALSE)</f>
        <v>383</v>
      </c>
      <c r="L359" s="62">
        <f>E359*0.1+F359*2+G359*0.2+H359*0.26+I359*0.1+VLOOKUP(B359,Sheet1!AU:AZ,4,FALSE)</f>
        <v>112.64</v>
      </c>
      <c r="M359" s="62">
        <f>E359*0.1+F359*0.2+G359*2+H359*0.2+I359*0.1+VLOOKUP(B359,Sheet1!AU:AZ,5,FALSE)</f>
        <v>68</v>
      </c>
      <c r="N359" s="62">
        <f>E359*0.1+F359*0.2+G359*0.2+H359*2+I359*0.1+VLOOKUP(B359,Sheet1!AU:AZ,6,FALSE)</f>
        <v>84.2</v>
      </c>
      <c r="O359" s="62">
        <f t="shared" si="118"/>
        <v>-0.799999999999999</v>
      </c>
      <c r="P359" s="62">
        <f t="shared" si="119"/>
        <v>27.3</v>
      </c>
      <c r="R359" s="9">
        <f t="shared" si="113"/>
        <v>24</v>
      </c>
      <c r="S359" s="9">
        <f t="shared" si="102"/>
        <v>162.44</v>
      </c>
      <c r="T359" s="9">
        <f t="shared" si="103"/>
        <v>34.8</v>
      </c>
      <c r="U359" s="66">
        <f t="shared" si="114"/>
        <v>216</v>
      </c>
      <c r="V359" s="9">
        <f t="shared" si="115"/>
        <v>259.2</v>
      </c>
      <c r="W359" s="67">
        <f t="shared" si="116"/>
        <v>176</v>
      </c>
      <c r="Y359" s="69">
        <f>VLOOKUP(D359,Sheet2!P:Q,2,FALSE)</f>
        <v>38</v>
      </c>
      <c r="AB359" s="4" t="str">
        <f>IF('表格编辑 '!D416="monster","普通","BOSS")</f>
        <v>普通</v>
      </c>
      <c r="AD359" s="50">
        <f>VLOOKUP(D359,映射!AK:AL,2,FALSE)</f>
        <v>3</v>
      </c>
      <c r="AE359" s="50" t="s">
        <v>37</v>
      </c>
      <c r="AF359" s="4">
        <f>VLOOKUP(AE359,映射!AN:AO,2,FALSE)</f>
        <v>2</v>
      </c>
      <c r="AG359" s="50">
        <v>1</v>
      </c>
      <c r="AH359" s="70">
        <v>1</v>
      </c>
      <c r="AI359" s="16">
        <f t="shared" si="104"/>
        <v>40003</v>
      </c>
      <c r="AJ359" s="16">
        <f t="shared" si="105"/>
        <v>50012</v>
      </c>
      <c r="AK359" s="16">
        <f t="shared" si="106"/>
        <v>24</v>
      </c>
      <c r="AL359" s="16" t="str">
        <f t="shared" si="107"/>
        <v>暴君熊</v>
      </c>
      <c r="AM359" s="16">
        <f t="shared" si="108"/>
        <v>1296</v>
      </c>
      <c r="AN359" s="16">
        <f t="shared" si="109"/>
        <v>1056</v>
      </c>
      <c r="AO359" s="16">
        <f t="shared" si="117"/>
        <v>240</v>
      </c>
      <c r="AP359" s="16">
        <f t="shared" si="110"/>
        <v>768</v>
      </c>
      <c r="AQ359" s="16">
        <f t="shared" si="111"/>
        <v>766</v>
      </c>
      <c r="AR359" s="16">
        <f t="shared" si="112"/>
        <v>169</v>
      </c>
      <c r="AS359" s="16"/>
      <c r="AT359" s="16">
        <v>35.7</v>
      </c>
      <c r="AU359" s="16">
        <v>48.3</v>
      </c>
      <c r="AV359" s="16">
        <v>-0.6</v>
      </c>
      <c r="AW359" s="16"/>
    </row>
    <row r="360" spans="1:49">
      <c r="A360" s="62">
        <f>'表格编辑 '!A417</f>
        <v>40004</v>
      </c>
      <c r="B360" s="62">
        <f>'表格编辑 '!B417</f>
        <v>50095</v>
      </c>
      <c r="C360" s="62" t="str">
        <f>VLOOKUP(B360,映射!A:B,2,FALSE)</f>
        <v>炽热魔芋</v>
      </c>
      <c r="D360" s="62">
        <f>'表格编辑 '!E417</f>
        <v>24</v>
      </c>
      <c r="E360" s="62">
        <f>ROUNDUP((VLOOKUP(B360,Sheet1!U:AA,3,FALSE)-2)*(0.042*(D360-1)+0.2)+0.4,0)</f>
        <v>27</v>
      </c>
      <c r="F360" s="62">
        <f>ROUNDUP((VLOOKUP(B360,Sheet1!U:AA,4,FALSE)-2)*(0.042*(D360-1)+0.2)+0.4,0)</f>
        <v>49</v>
      </c>
      <c r="G360" s="62">
        <f>ROUNDUP((VLOOKUP(B360,Sheet1!U:AA,5,FALSE)-2)*(0.042*(D360-1)+0.2)+0.4,0)</f>
        <v>25</v>
      </c>
      <c r="H360" s="62">
        <f>ROUNDUP((VLOOKUP(B360,Sheet1!U:AA,6,FALSE)-2)*(0.042*(D360-1)+0.2)+0.4,0)</f>
        <v>22</v>
      </c>
      <c r="I360" s="62">
        <f>ROUNDUP((VLOOKUP(B360,Sheet1!U:AA,7,FALSE)-2)*(0.042*(D360-1)+0.2)+0.4,0)</f>
        <v>34</v>
      </c>
      <c r="J360" s="62">
        <f>E360*8+F360*2+G360*3+H360*3+I360*1+VLOOKUP(B360,Sheet1!AU:AZ,2,FALSE)</f>
        <v>509</v>
      </c>
      <c r="K360" s="62">
        <f>E360*1+F360*2+G360*2+H360*2+I360*10+VLOOKUP(B360,Sheet1!AU:AZ,3,FALSE)</f>
        <v>579</v>
      </c>
      <c r="L360" s="62">
        <f>E360*0.1+F360*2+G360*0.2+H360*0.26+I360*0.1+VLOOKUP(B360,Sheet1!AU:AZ,4,FALSE)</f>
        <v>134.82</v>
      </c>
      <c r="M360" s="62">
        <f>E360*0.1+F360*0.2+G360*2+H360*0.2+I360*0.1+VLOOKUP(B360,Sheet1!AU:AZ,5,FALSE)</f>
        <v>90.3</v>
      </c>
      <c r="N360" s="62">
        <f>E360*0.1+F360*0.2+G360*0.2+H360*2+I360*0.1+VLOOKUP(B360,Sheet1!AU:AZ,6,FALSE)</f>
        <v>84.9</v>
      </c>
      <c r="O360" s="62">
        <f t="shared" si="118"/>
        <v>17</v>
      </c>
      <c r="P360" s="62">
        <f t="shared" si="119"/>
        <v>15.2</v>
      </c>
      <c r="R360" s="9">
        <f t="shared" si="113"/>
        <v>24</v>
      </c>
      <c r="S360" s="9">
        <f t="shared" si="102"/>
        <v>162.44</v>
      </c>
      <c r="T360" s="9">
        <f t="shared" si="103"/>
        <v>34.8</v>
      </c>
      <c r="U360" s="66">
        <f t="shared" si="114"/>
        <v>183</v>
      </c>
      <c r="V360" s="9">
        <f t="shared" si="115"/>
        <v>219.6</v>
      </c>
      <c r="W360" s="67">
        <f t="shared" si="116"/>
        <v>228</v>
      </c>
      <c r="Y360" s="69">
        <f>VLOOKUP(D360,Sheet2!P:Q,2,FALSE)</f>
        <v>38</v>
      </c>
      <c r="AB360" s="4" t="str">
        <f>IF('表格编辑 '!D417="monster","普通","BOSS")</f>
        <v>普通</v>
      </c>
      <c r="AD360" s="50">
        <f>VLOOKUP(D360,映射!AK:AL,2,FALSE)</f>
        <v>3</v>
      </c>
      <c r="AE360" s="50" t="s">
        <v>37</v>
      </c>
      <c r="AF360" s="4">
        <f>VLOOKUP(AE360,映射!AN:AO,2,FALSE)</f>
        <v>2</v>
      </c>
      <c r="AG360" s="50">
        <v>1</v>
      </c>
      <c r="AH360" s="70">
        <v>1</v>
      </c>
      <c r="AI360" s="16">
        <f t="shared" si="104"/>
        <v>40004</v>
      </c>
      <c r="AJ360" s="16">
        <f t="shared" si="105"/>
        <v>50095</v>
      </c>
      <c r="AK360" s="16">
        <f t="shared" si="106"/>
        <v>24</v>
      </c>
      <c r="AL360" s="16" t="str">
        <f t="shared" si="107"/>
        <v>炽热魔芋</v>
      </c>
      <c r="AM360" s="16">
        <f t="shared" si="108"/>
        <v>1098</v>
      </c>
      <c r="AN360" s="16">
        <f t="shared" si="109"/>
        <v>1018</v>
      </c>
      <c r="AO360" s="16">
        <f t="shared" si="117"/>
        <v>80</v>
      </c>
      <c r="AP360" s="16">
        <f t="shared" si="110"/>
        <v>589</v>
      </c>
      <c r="AQ360" s="16">
        <f t="shared" si="111"/>
        <v>1158</v>
      </c>
      <c r="AR360" s="16">
        <f t="shared" si="112"/>
        <v>203</v>
      </c>
      <c r="AS360" s="16"/>
      <c r="AT360" s="16">
        <v>42.5</v>
      </c>
      <c r="AU360" s="16">
        <v>37.1</v>
      </c>
      <c r="AV360" s="16">
        <v>10.6</v>
      </c>
      <c r="AW360" s="16"/>
    </row>
    <row r="361" spans="1:49">
      <c r="A361" s="62">
        <f>'表格编辑 '!A418</f>
        <v>40005</v>
      </c>
      <c r="B361" s="62">
        <f>'表格编辑 '!B418</f>
        <v>50148</v>
      </c>
      <c r="C361" s="62" t="str">
        <f>VLOOKUP(B361,映射!A:B,2,FALSE)</f>
        <v>巨人</v>
      </c>
      <c r="D361" s="62">
        <f>'表格编辑 '!E418</f>
        <v>24</v>
      </c>
      <c r="E361" s="62">
        <f>ROUNDUP((VLOOKUP(B361,Sheet1!U:AA,3,FALSE)-2)*(0.042*(D361-1)+0.2)+0.4,0)</f>
        <v>43</v>
      </c>
      <c r="F361" s="62">
        <f>ROUNDUP((VLOOKUP(B361,Sheet1!U:AA,4,FALSE)-2)*(0.042*(D361-1)+0.2)+0.4,0)</f>
        <v>39</v>
      </c>
      <c r="G361" s="62">
        <f>ROUNDUP((VLOOKUP(B361,Sheet1!U:AA,5,FALSE)-2)*(0.042*(D361-1)+0.2)+0.4,0)</f>
        <v>27</v>
      </c>
      <c r="H361" s="62">
        <f>ROUNDUP((VLOOKUP(B361,Sheet1!U:AA,6,FALSE)-2)*(0.042*(D361-1)+0.2)+0.4,0)</f>
        <v>9</v>
      </c>
      <c r="I361" s="62">
        <f>ROUNDUP((VLOOKUP(B361,Sheet1!U:AA,7,FALSE)-2)*(0.042*(D361-1)+0.2)+0.4,0)</f>
        <v>15</v>
      </c>
      <c r="J361" s="62">
        <f>E361*8+F361*2+G361*3+H361*3+I361*1+VLOOKUP(B361,Sheet1!AU:AZ,2,FALSE)</f>
        <v>565</v>
      </c>
      <c r="K361" s="62">
        <f>E361*1+F361*2+G361*2+H361*2+I361*10+VLOOKUP(B361,Sheet1!AU:AZ,3,FALSE)</f>
        <v>363</v>
      </c>
      <c r="L361" s="62">
        <f>E361*0.1+F361*2+G361*0.2+H361*0.26+I361*0.1+VLOOKUP(B361,Sheet1!AU:AZ,4,FALSE)</f>
        <v>111.54</v>
      </c>
      <c r="M361" s="62">
        <f>E361*0.1+F361*0.2+G361*2+H361*0.2+I361*0.1+VLOOKUP(B361,Sheet1!AU:AZ,5,FALSE)</f>
        <v>89.4</v>
      </c>
      <c r="N361" s="62">
        <f>E361*0.1+F361*0.2+G361*0.2+H361*2+I361*0.1+VLOOKUP(B361,Sheet1!AU:AZ,6,FALSE)</f>
        <v>57</v>
      </c>
      <c r="O361" s="62">
        <f t="shared" si="118"/>
        <v>-0.300000000000001</v>
      </c>
      <c r="P361" s="62">
        <f t="shared" si="119"/>
        <v>28.1</v>
      </c>
      <c r="R361" s="9">
        <f t="shared" si="113"/>
        <v>24</v>
      </c>
      <c r="S361" s="9">
        <f t="shared" si="102"/>
        <v>162.44</v>
      </c>
      <c r="T361" s="9">
        <f t="shared" si="103"/>
        <v>34.8</v>
      </c>
      <c r="U361" s="66">
        <f t="shared" si="114"/>
        <v>184</v>
      </c>
      <c r="V361" s="9">
        <f t="shared" si="115"/>
        <v>220.8</v>
      </c>
      <c r="W361" s="67">
        <f t="shared" si="116"/>
        <v>173</v>
      </c>
      <c r="Y361" s="69">
        <f>VLOOKUP(D361,Sheet2!P:Q,2,FALSE)</f>
        <v>38</v>
      </c>
      <c r="AB361" s="4" t="str">
        <f>IF('表格编辑 '!D418="monster","普通","BOSS")</f>
        <v>普通</v>
      </c>
      <c r="AD361" s="50">
        <f>VLOOKUP(D361,映射!AK:AL,2,FALSE)</f>
        <v>3</v>
      </c>
      <c r="AE361" s="50" t="s">
        <v>37</v>
      </c>
      <c r="AF361" s="4">
        <f>VLOOKUP(AE361,映射!AN:AO,2,FALSE)</f>
        <v>2</v>
      </c>
      <c r="AG361" s="50">
        <v>1</v>
      </c>
      <c r="AH361" s="70">
        <v>1</v>
      </c>
      <c r="AI361" s="16">
        <f t="shared" si="104"/>
        <v>40005</v>
      </c>
      <c r="AJ361" s="16">
        <f t="shared" si="105"/>
        <v>50148</v>
      </c>
      <c r="AK361" s="16">
        <f t="shared" si="106"/>
        <v>24</v>
      </c>
      <c r="AL361" s="16" t="str">
        <f t="shared" si="107"/>
        <v>巨人</v>
      </c>
      <c r="AM361" s="16">
        <f t="shared" si="108"/>
        <v>1104</v>
      </c>
      <c r="AN361" s="16">
        <f t="shared" si="109"/>
        <v>1130</v>
      </c>
      <c r="AO361" s="16">
        <f t="shared" si="117"/>
        <v>-26</v>
      </c>
      <c r="AP361" s="16">
        <f t="shared" si="110"/>
        <v>539</v>
      </c>
      <c r="AQ361" s="16">
        <f t="shared" si="111"/>
        <v>726</v>
      </c>
      <c r="AR361" s="16">
        <f t="shared" si="112"/>
        <v>168</v>
      </c>
      <c r="AS361" s="16"/>
      <c r="AT361" s="16">
        <v>51.7</v>
      </c>
      <c r="AU361" s="16">
        <v>28.3</v>
      </c>
      <c r="AV361" s="16">
        <v>-0.499999999999998</v>
      </c>
      <c r="AW361" s="16"/>
    </row>
    <row r="362" spans="1:49">
      <c r="A362" s="62">
        <f>'表格编辑 '!A419</f>
        <v>40006</v>
      </c>
      <c r="B362" s="62">
        <f>'表格编辑 '!B419</f>
        <v>50090</v>
      </c>
      <c r="C362" s="62" t="str">
        <f>VLOOKUP(B362,映射!A:B,2,FALSE)</f>
        <v>熔岩臭臭花</v>
      </c>
      <c r="D362" s="62">
        <f>'表格编辑 '!E419</f>
        <v>24</v>
      </c>
      <c r="E362" s="62">
        <f>ROUNDUP((VLOOKUP(B362,Sheet1!U:AA,3,FALSE)-2)*(0.042*(D362-1)+0.2)+0.4,0)</f>
        <v>50</v>
      </c>
      <c r="F362" s="62">
        <f>ROUNDUP((VLOOKUP(B362,Sheet1!U:AA,4,FALSE)-2)*(0.042*(D362-1)+0.2)+0.4,0)</f>
        <v>23</v>
      </c>
      <c r="G362" s="62">
        <f>ROUNDUP((VLOOKUP(B362,Sheet1!U:AA,5,FALSE)-2)*(0.042*(D362-1)+0.2)+0.4,0)</f>
        <v>15</v>
      </c>
      <c r="H362" s="62">
        <f>ROUNDUP((VLOOKUP(B362,Sheet1!U:AA,6,FALSE)-2)*(0.042*(D362-1)+0.2)+0.4,0)</f>
        <v>13</v>
      </c>
      <c r="I362" s="62">
        <f>ROUNDUP((VLOOKUP(B362,Sheet1!U:AA,7,FALSE)-2)*(0.042*(D362-1)+0.2)+0.4,0)</f>
        <v>32</v>
      </c>
      <c r="J362" s="62">
        <f>E362*8+F362*2+G362*3+H362*3+I362*1+VLOOKUP(B362,Sheet1!AU:AZ,2,FALSE)</f>
        <v>582</v>
      </c>
      <c r="K362" s="62">
        <f>E362*1+F362*2+G362*2+H362*2+I362*10+VLOOKUP(B362,Sheet1!AU:AZ,3,FALSE)</f>
        <v>492</v>
      </c>
      <c r="L362" s="62">
        <f>E362*0.1+F362*2+G362*0.2+H362*0.26+I362*0.1+VLOOKUP(B362,Sheet1!AU:AZ,4,FALSE)</f>
        <v>80.58</v>
      </c>
      <c r="M362" s="62">
        <f>E362*0.1+F362*0.2+G362*2+H362*0.2+I362*0.1+VLOOKUP(B362,Sheet1!AU:AZ,5,FALSE)</f>
        <v>65.4</v>
      </c>
      <c r="N362" s="62">
        <f>E362*0.1+F362*0.2+G362*0.2+H362*2+I362*0.1+VLOOKUP(B362,Sheet1!AU:AZ,6,FALSE)</f>
        <v>61.8</v>
      </c>
      <c r="O362" s="62">
        <f t="shared" si="118"/>
        <v>10</v>
      </c>
      <c r="P362" s="62">
        <f t="shared" si="119"/>
        <v>35.6</v>
      </c>
      <c r="R362" s="9">
        <f t="shared" si="113"/>
        <v>24</v>
      </c>
      <c r="S362" s="9">
        <f t="shared" si="102"/>
        <v>162.44</v>
      </c>
      <c r="T362" s="9">
        <f t="shared" si="103"/>
        <v>34.8</v>
      </c>
      <c r="U362" s="66">
        <f t="shared" si="114"/>
        <v>221</v>
      </c>
      <c r="V362" s="9">
        <f t="shared" si="115"/>
        <v>265.2</v>
      </c>
      <c r="W362" s="67">
        <f t="shared" si="116"/>
        <v>106</v>
      </c>
      <c r="Y362" s="69">
        <f>VLOOKUP(D362,Sheet2!P:Q,2,FALSE)</f>
        <v>38</v>
      </c>
      <c r="AB362" s="4" t="str">
        <f>IF('表格编辑 '!D419="monster","普通","BOSS")</f>
        <v>普通</v>
      </c>
      <c r="AD362" s="50">
        <f>VLOOKUP(D362,映射!AK:AL,2,FALSE)</f>
        <v>3</v>
      </c>
      <c r="AE362" s="50" t="s">
        <v>37</v>
      </c>
      <c r="AF362" s="4">
        <f>VLOOKUP(AE362,映射!AN:AO,2,FALSE)</f>
        <v>2</v>
      </c>
      <c r="AG362" s="50">
        <v>1</v>
      </c>
      <c r="AH362" s="70">
        <v>1</v>
      </c>
      <c r="AI362" s="16">
        <f t="shared" si="104"/>
        <v>40006</v>
      </c>
      <c r="AJ362" s="16">
        <f t="shared" si="105"/>
        <v>50090</v>
      </c>
      <c r="AK362" s="16">
        <f t="shared" si="106"/>
        <v>24</v>
      </c>
      <c r="AL362" s="16" t="str">
        <f t="shared" si="107"/>
        <v>熔岩臭臭花</v>
      </c>
      <c r="AM362" s="16">
        <f t="shared" si="108"/>
        <v>1326</v>
      </c>
      <c r="AN362" s="16">
        <f t="shared" si="109"/>
        <v>1164</v>
      </c>
      <c r="AO362" s="16">
        <f t="shared" si="117"/>
        <v>162</v>
      </c>
      <c r="AP362" s="16">
        <f t="shared" si="110"/>
        <v>744</v>
      </c>
      <c r="AQ362" s="16">
        <f t="shared" si="111"/>
        <v>984</v>
      </c>
      <c r="AR362" s="16">
        <f t="shared" si="112"/>
        <v>121</v>
      </c>
      <c r="AS362" s="16"/>
      <c r="AT362" s="16">
        <v>33.6</v>
      </c>
      <c r="AU362" s="16">
        <v>31.8</v>
      </c>
      <c r="AV362" s="16">
        <v>7.3</v>
      </c>
      <c r="AW362" s="16"/>
    </row>
    <row r="363" spans="1:49">
      <c r="A363" s="62">
        <f>'表格编辑 '!A420</f>
        <v>40007</v>
      </c>
      <c r="B363" s="62">
        <f>'表格编辑 '!B420</f>
        <v>50085</v>
      </c>
      <c r="C363" s="62" t="str">
        <f>VLOOKUP(B363,映射!A:B,2,FALSE)</f>
        <v>死亡之花</v>
      </c>
      <c r="D363" s="62">
        <f>'表格编辑 '!E420</f>
        <v>24</v>
      </c>
      <c r="E363" s="62">
        <f>ROUNDUP((VLOOKUP(B363,Sheet1!U:AA,3,FALSE)-2)*(0.042*(D363-1)+0.2)+0.4,0)</f>
        <v>30</v>
      </c>
      <c r="F363" s="62">
        <f>ROUNDUP((VLOOKUP(B363,Sheet1!U:AA,4,FALSE)-2)*(0.042*(D363-1)+0.2)+0.4,0)</f>
        <v>13</v>
      </c>
      <c r="G363" s="62">
        <f>ROUNDUP((VLOOKUP(B363,Sheet1!U:AA,5,FALSE)-2)*(0.042*(D363-1)+0.2)+0.4,0)</f>
        <v>13</v>
      </c>
      <c r="H363" s="62">
        <f>ROUNDUP((VLOOKUP(B363,Sheet1!U:AA,6,FALSE)-2)*(0.042*(D363-1)+0.2)+0.4,0)</f>
        <v>21</v>
      </c>
      <c r="I363" s="62">
        <f>ROUNDUP((VLOOKUP(B363,Sheet1!U:AA,7,FALSE)-2)*(0.042*(D363-1)+0.2)+0.4,0)</f>
        <v>39</v>
      </c>
      <c r="J363" s="62">
        <f>E363*8+F363*2+G363*3+H363*3+I363*1+VLOOKUP(B363,Sheet1!AU:AZ,2,FALSE)</f>
        <v>427</v>
      </c>
      <c r="K363" s="62">
        <f>E363*1+F363*2+G363*2+H363*2+I363*10+VLOOKUP(B363,Sheet1!AU:AZ,3,FALSE)</f>
        <v>534</v>
      </c>
      <c r="L363" s="62">
        <f>E363*0.1+F363*2+G363*0.2+H363*0.26+I363*0.1+VLOOKUP(B363,Sheet1!AU:AZ,4,FALSE)</f>
        <v>60.96</v>
      </c>
      <c r="M363" s="62">
        <f>E363*0.1+F363*0.2+G363*2+H363*0.2+I363*0.1+VLOOKUP(B363,Sheet1!AU:AZ,5,FALSE)</f>
        <v>59.7</v>
      </c>
      <c r="N363" s="62">
        <f>E363*0.1+F363*0.2+G363*0.2+H363*2+I363*0.1+VLOOKUP(B363,Sheet1!AU:AZ,6,FALSE)</f>
        <v>74.1</v>
      </c>
      <c r="O363" s="62">
        <f t="shared" si="118"/>
        <v>21.4</v>
      </c>
      <c r="P363" s="62">
        <f t="shared" si="119"/>
        <v>21.7</v>
      </c>
      <c r="R363" s="9">
        <f t="shared" si="113"/>
        <v>24</v>
      </c>
      <c r="S363" s="9">
        <f t="shared" si="102"/>
        <v>162.44</v>
      </c>
      <c r="T363" s="9">
        <f t="shared" si="103"/>
        <v>34.8</v>
      </c>
      <c r="U363" s="66">
        <f t="shared" si="114"/>
        <v>232</v>
      </c>
      <c r="V363" s="9">
        <f t="shared" si="115"/>
        <v>278.4</v>
      </c>
      <c r="W363" s="67">
        <f t="shared" si="116"/>
        <v>68</v>
      </c>
      <c r="Y363" s="69">
        <f>VLOOKUP(D363,Sheet2!P:Q,2,FALSE)</f>
        <v>38</v>
      </c>
      <c r="AB363" s="4" t="str">
        <f>IF('表格编辑 '!D420="monster","普通","BOSS")</f>
        <v>普通</v>
      </c>
      <c r="AD363" s="50">
        <f>VLOOKUP(D363,映射!AK:AL,2,FALSE)</f>
        <v>3</v>
      </c>
      <c r="AE363" s="50" t="s">
        <v>37</v>
      </c>
      <c r="AF363" s="4">
        <f>VLOOKUP(AE363,映射!AN:AO,2,FALSE)</f>
        <v>2</v>
      </c>
      <c r="AG363" s="50">
        <v>1</v>
      </c>
      <c r="AH363" s="70">
        <v>1</v>
      </c>
      <c r="AI363" s="16">
        <f t="shared" si="104"/>
        <v>40007</v>
      </c>
      <c r="AJ363" s="16">
        <f t="shared" si="105"/>
        <v>50085</v>
      </c>
      <c r="AK363" s="16">
        <f t="shared" si="106"/>
        <v>24</v>
      </c>
      <c r="AL363" s="16" t="str">
        <f t="shared" si="107"/>
        <v>死亡之花</v>
      </c>
      <c r="AM363" s="16">
        <f t="shared" si="108"/>
        <v>1392</v>
      </c>
      <c r="AN363" s="16">
        <f t="shared" si="109"/>
        <v>854</v>
      </c>
      <c r="AO363" s="16">
        <f t="shared" si="117"/>
        <v>538</v>
      </c>
      <c r="AP363" s="16">
        <f t="shared" si="110"/>
        <v>965</v>
      </c>
      <c r="AQ363" s="16">
        <f t="shared" si="111"/>
        <v>1068</v>
      </c>
      <c r="AR363" s="16">
        <f t="shared" si="112"/>
        <v>92</v>
      </c>
      <c r="AS363" s="16"/>
      <c r="AT363" s="16">
        <v>30.5</v>
      </c>
      <c r="AU363" s="16">
        <v>41.3</v>
      </c>
      <c r="AV363" s="16">
        <v>16.5</v>
      </c>
      <c r="AW363" s="16"/>
    </row>
    <row r="364" spans="1:49">
      <c r="A364" s="62">
        <f>'表格编辑 '!A421</f>
        <v>40008</v>
      </c>
      <c r="B364" s="62">
        <f>'表格编辑 '!B421</f>
        <v>50088</v>
      </c>
      <c r="C364" s="62" t="str">
        <f>VLOOKUP(B364,映射!A:B,2,FALSE)</f>
        <v>沙漠臭臭花</v>
      </c>
      <c r="D364" s="62">
        <f>'表格编辑 '!E421</f>
        <v>24</v>
      </c>
      <c r="E364" s="62">
        <f>ROUNDUP((VLOOKUP(B364,Sheet1!U:AA,3,FALSE)-2)*(0.042*(D364-1)+0.2)+0.4,0)</f>
        <v>42</v>
      </c>
      <c r="F364" s="62">
        <f>ROUNDUP((VLOOKUP(B364,Sheet1!U:AA,4,FALSE)-2)*(0.042*(D364-1)+0.2)+0.4,0)</f>
        <v>30</v>
      </c>
      <c r="G364" s="62">
        <f>ROUNDUP((VLOOKUP(B364,Sheet1!U:AA,5,FALSE)-2)*(0.042*(D364-1)+0.2)+0.4,0)</f>
        <v>20</v>
      </c>
      <c r="H364" s="62">
        <f>ROUNDUP((VLOOKUP(B364,Sheet1!U:AA,6,FALSE)-2)*(0.042*(D364-1)+0.2)+0.4,0)</f>
        <v>11</v>
      </c>
      <c r="I364" s="62">
        <f>ROUNDUP((VLOOKUP(B364,Sheet1!U:AA,7,FALSE)-2)*(0.042*(D364-1)+0.2)+0.4,0)</f>
        <v>24</v>
      </c>
      <c r="J364" s="62">
        <f>E364*8+F364*2+G364*3+H364*3+I364*1+VLOOKUP(B364,Sheet1!AU:AZ,2,FALSE)</f>
        <v>533</v>
      </c>
      <c r="K364" s="62">
        <f>E364*1+F364*2+G364*2+H364*2+I364*10+VLOOKUP(B364,Sheet1!AU:AZ,3,FALSE)</f>
        <v>424</v>
      </c>
      <c r="L364" s="62">
        <f>E364*0.1+F364*2+G364*0.2+H364*0.26+I364*0.1+VLOOKUP(B364,Sheet1!AU:AZ,4,FALSE)</f>
        <v>93.46</v>
      </c>
      <c r="M364" s="62">
        <f>E364*0.1+F364*0.2+G364*2+H364*0.2+I364*0.1+VLOOKUP(B364,Sheet1!AU:AZ,5,FALSE)</f>
        <v>74.8</v>
      </c>
      <c r="N364" s="62">
        <f>E364*0.1+F364*0.2+G364*0.2+H364*2+I364*0.1+VLOOKUP(B364,Sheet1!AU:AZ,6,FALSE)</f>
        <v>58.6</v>
      </c>
      <c r="O364" s="62">
        <f t="shared" si="118"/>
        <v>6.5</v>
      </c>
      <c r="P364" s="62">
        <f t="shared" si="119"/>
        <v>28.4</v>
      </c>
      <c r="R364" s="9">
        <f t="shared" si="113"/>
        <v>24</v>
      </c>
      <c r="S364" s="9">
        <f t="shared" si="102"/>
        <v>162.44</v>
      </c>
      <c r="T364" s="9">
        <f t="shared" si="103"/>
        <v>34.8</v>
      </c>
      <c r="U364" s="66">
        <f t="shared" si="114"/>
        <v>205</v>
      </c>
      <c r="V364" s="9">
        <f t="shared" si="115"/>
        <v>246</v>
      </c>
      <c r="W364" s="67">
        <f t="shared" si="116"/>
        <v>133</v>
      </c>
      <c r="Y364" s="69">
        <f>VLOOKUP(D364,Sheet2!P:Q,2,FALSE)</f>
        <v>38</v>
      </c>
      <c r="AB364" s="4" t="str">
        <f>IF('表格编辑 '!D421="monster","普通","BOSS")</f>
        <v>普通</v>
      </c>
      <c r="AD364" s="50">
        <f>VLOOKUP(D364,映射!AK:AL,2,FALSE)</f>
        <v>3</v>
      </c>
      <c r="AE364" s="50" t="s">
        <v>37</v>
      </c>
      <c r="AF364" s="4">
        <f>VLOOKUP(AE364,映射!AN:AO,2,FALSE)</f>
        <v>2</v>
      </c>
      <c r="AG364" s="50">
        <v>1</v>
      </c>
      <c r="AH364" s="70">
        <v>1</v>
      </c>
      <c r="AI364" s="16">
        <f t="shared" si="104"/>
        <v>40008</v>
      </c>
      <c r="AJ364" s="16">
        <f t="shared" si="105"/>
        <v>50088</v>
      </c>
      <c r="AK364" s="16">
        <f t="shared" si="106"/>
        <v>24</v>
      </c>
      <c r="AL364" s="16" t="str">
        <f t="shared" si="107"/>
        <v>沙漠臭臭花</v>
      </c>
      <c r="AM364" s="16">
        <f t="shared" si="108"/>
        <v>1230</v>
      </c>
      <c r="AN364" s="16">
        <f t="shared" si="109"/>
        <v>1066</v>
      </c>
      <c r="AO364" s="16">
        <f t="shared" si="117"/>
        <v>164</v>
      </c>
      <c r="AP364" s="16">
        <f t="shared" si="110"/>
        <v>697</v>
      </c>
      <c r="AQ364" s="16">
        <f t="shared" si="111"/>
        <v>848</v>
      </c>
      <c r="AR364" s="16">
        <f t="shared" si="112"/>
        <v>141</v>
      </c>
      <c r="AS364" s="16"/>
      <c r="AT364" s="16">
        <v>41.3</v>
      </c>
      <c r="AU364" s="16">
        <v>30.5</v>
      </c>
      <c r="AV364" s="16">
        <v>4.9</v>
      </c>
      <c r="AW364" s="16"/>
    </row>
    <row r="365" spans="1:49">
      <c r="A365" s="62">
        <f>'表格编辑 '!A422</f>
        <v>40009</v>
      </c>
      <c r="B365" s="62">
        <f>'表格编辑 '!B422</f>
        <v>50104</v>
      </c>
      <c r="C365" s="62" t="str">
        <f>VLOOKUP(B365,映射!A:B,2,FALSE)</f>
        <v>小丑炸弹魔</v>
      </c>
      <c r="D365" s="62">
        <f>'表格编辑 '!E422</f>
        <v>24</v>
      </c>
      <c r="E365" s="62">
        <f>ROUNDUP((VLOOKUP(B365,Sheet1!U:AA,3,FALSE)-2)*(0.042*(D365-1)+0.2)+0.4,0)</f>
        <v>16</v>
      </c>
      <c r="F365" s="62">
        <f>ROUNDUP((VLOOKUP(B365,Sheet1!U:AA,4,FALSE)-2)*(0.042*(D365-1)+0.2)+0.4,0)</f>
        <v>28</v>
      </c>
      <c r="G365" s="62">
        <f>ROUNDUP((VLOOKUP(B365,Sheet1!U:AA,5,FALSE)-2)*(0.042*(D365-1)+0.2)+0.4,0)</f>
        <v>16</v>
      </c>
      <c r="H365" s="62">
        <f>ROUNDUP((VLOOKUP(B365,Sheet1!U:AA,6,FALSE)-2)*(0.042*(D365-1)+0.2)+0.4,0)</f>
        <v>28</v>
      </c>
      <c r="I365" s="62">
        <f>ROUNDUP((VLOOKUP(B365,Sheet1!U:AA,7,FALSE)-2)*(0.042*(D365-1)+0.2)+0.4,0)</f>
        <v>45</v>
      </c>
      <c r="J365" s="62">
        <f>E365*8+F365*2+G365*3+H365*3+I365*1+VLOOKUP(B365,Sheet1!AU:AZ,2,FALSE)</f>
        <v>381</v>
      </c>
      <c r="K365" s="62">
        <f>E365*1+F365*2+G365*2+H365*2+I365*10+VLOOKUP(B365,Sheet1!AU:AZ,3,FALSE)</f>
        <v>630</v>
      </c>
      <c r="L365" s="62">
        <f>E365*0.1+F365*2+G365*0.2+H365*0.26+I365*0.1+VLOOKUP(B365,Sheet1!AU:AZ,4,FALSE)</f>
        <v>92.58</v>
      </c>
      <c r="M365" s="62">
        <f>E365*0.1+F365*0.2+G365*2+H365*0.2+I365*0.1+VLOOKUP(B365,Sheet1!AU:AZ,5,FALSE)</f>
        <v>69.3</v>
      </c>
      <c r="N365" s="62">
        <f>E365*0.1+F365*0.2+G365*0.2+H365*2+I365*0.1+VLOOKUP(B365,Sheet1!AU:AZ,6,FALSE)</f>
        <v>90.9</v>
      </c>
      <c r="O365" s="62">
        <f t="shared" si="118"/>
        <v>28.8</v>
      </c>
      <c r="P365" s="62">
        <f t="shared" si="119"/>
        <v>9.5</v>
      </c>
      <c r="R365" s="9">
        <f t="shared" si="113"/>
        <v>24</v>
      </c>
      <c r="S365" s="9">
        <f t="shared" si="102"/>
        <v>162.44</v>
      </c>
      <c r="T365" s="9">
        <f t="shared" si="103"/>
        <v>34.8</v>
      </c>
      <c r="U365" s="66">
        <f t="shared" si="114"/>
        <v>214</v>
      </c>
      <c r="V365" s="9">
        <f t="shared" si="115"/>
        <v>256.8</v>
      </c>
      <c r="W365" s="67">
        <f t="shared" si="116"/>
        <v>131</v>
      </c>
      <c r="Y365" s="69">
        <f>VLOOKUP(D365,Sheet2!P:Q,2,FALSE)</f>
        <v>38</v>
      </c>
      <c r="AB365" s="4" t="str">
        <f>IF('表格编辑 '!D422="monster","普通","BOSS")</f>
        <v>普通</v>
      </c>
      <c r="AD365" s="50">
        <f>VLOOKUP(D365,映射!AK:AL,2,FALSE)</f>
        <v>3</v>
      </c>
      <c r="AE365" s="50" t="s">
        <v>37</v>
      </c>
      <c r="AF365" s="4">
        <f>VLOOKUP(AE365,映射!AN:AO,2,FALSE)</f>
        <v>2</v>
      </c>
      <c r="AG365" s="50">
        <v>1</v>
      </c>
      <c r="AH365" s="70">
        <v>1</v>
      </c>
      <c r="AI365" s="16">
        <f t="shared" si="104"/>
        <v>40009</v>
      </c>
      <c r="AJ365" s="16">
        <f t="shared" si="105"/>
        <v>50104</v>
      </c>
      <c r="AK365" s="16">
        <f t="shared" si="106"/>
        <v>24</v>
      </c>
      <c r="AL365" s="16" t="str">
        <f t="shared" si="107"/>
        <v>小丑炸弹魔</v>
      </c>
      <c r="AM365" s="16">
        <f t="shared" si="108"/>
        <v>1284</v>
      </c>
      <c r="AN365" s="16">
        <f t="shared" si="109"/>
        <v>762</v>
      </c>
      <c r="AO365" s="16">
        <f t="shared" si="117"/>
        <v>522</v>
      </c>
      <c r="AP365" s="16">
        <f t="shared" si="110"/>
        <v>903</v>
      </c>
      <c r="AQ365" s="16">
        <f t="shared" si="111"/>
        <v>1260</v>
      </c>
      <c r="AR365" s="16">
        <f t="shared" si="112"/>
        <v>139</v>
      </c>
      <c r="AS365" s="16"/>
      <c r="AT365" s="16">
        <v>33.4</v>
      </c>
      <c r="AU365" s="16">
        <v>33.4</v>
      </c>
      <c r="AV365" s="16">
        <v>23.6</v>
      </c>
      <c r="AW365" s="16"/>
    </row>
    <row r="366" spans="1:49">
      <c r="A366" s="62">
        <f>'表格编辑 '!A423</f>
        <v>40010</v>
      </c>
      <c r="B366" s="62">
        <f>'表格编辑 '!B423</f>
        <v>50074</v>
      </c>
      <c r="C366" s="62" t="str">
        <f>VLOOKUP(B366,映射!A:B,2,FALSE)</f>
        <v>水蜘蛛</v>
      </c>
      <c r="D366" s="62">
        <f>'表格编辑 '!E423</f>
        <v>24</v>
      </c>
      <c r="E366" s="62">
        <f>ROUNDUP((VLOOKUP(B366,Sheet1!U:AA,3,FALSE)-2)*(0.042*(D366-1)+0.2)+0.4,0)</f>
        <v>27</v>
      </c>
      <c r="F366" s="62">
        <f>ROUNDUP((VLOOKUP(B366,Sheet1!U:AA,4,FALSE)-2)*(0.042*(D366-1)+0.2)+0.4,0)</f>
        <v>17</v>
      </c>
      <c r="G366" s="62">
        <f>ROUNDUP((VLOOKUP(B366,Sheet1!U:AA,5,FALSE)-2)*(0.042*(D366-1)+0.2)+0.4,0)</f>
        <v>27</v>
      </c>
      <c r="H366" s="62">
        <f>ROUNDUP((VLOOKUP(B366,Sheet1!U:AA,6,FALSE)-2)*(0.042*(D366-1)+0.2)+0.4,0)</f>
        <v>22</v>
      </c>
      <c r="I366" s="62">
        <f>ROUNDUP((VLOOKUP(B366,Sheet1!U:AA,7,FALSE)-2)*(0.042*(D366-1)+0.2)+0.4,0)</f>
        <v>31</v>
      </c>
      <c r="J366" s="62">
        <f>E366*8+F366*2+G366*3+H366*3+I366*1+VLOOKUP(B366,Sheet1!AU:AZ,2,FALSE)</f>
        <v>448</v>
      </c>
      <c r="K366" s="62">
        <f>E366*1+F366*2+G366*2+H366*2+I366*10+VLOOKUP(B366,Sheet1!AU:AZ,3,FALSE)</f>
        <v>489</v>
      </c>
      <c r="L366" s="62">
        <f>E366*0.1+F366*2+G366*0.2+H366*0.26+I366*0.1+VLOOKUP(B366,Sheet1!AU:AZ,4,FALSE)</f>
        <v>70.92</v>
      </c>
      <c r="M366" s="62">
        <f>E366*0.1+F366*0.2+G366*2+H366*0.2+I366*0.1+VLOOKUP(B366,Sheet1!AU:AZ,5,FALSE)</f>
        <v>87.6</v>
      </c>
      <c r="N366" s="62">
        <f>E366*0.1+F366*0.2+G366*0.2+H366*2+I366*0.1+VLOOKUP(B366,Sheet1!AU:AZ,6,FALSE)</f>
        <v>78.6</v>
      </c>
      <c r="O366" s="62">
        <f t="shared" si="118"/>
        <v>18.2</v>
      </c>
      <c r="P366" s="62">
        <f t="shared" si="119"/>
        <v>18.5</v>
      </c>
      <c r="R366" s="9">
        <f t="shared" si="113"/>
        <v>24</v>
      </c>
      <c r="S366" s="9">
        <f t="shared" si="102"/>
        <v>162.44</v>
      </c>
      <c r="T366" s="9">
        <f t="shared" si="103"/>
        <v>34.8</v>
      </c>
      <c r="U366" s="66">
        <f t="shared" si="114"/>
        <v>186</v>
      </c>
      <c r="V366" s="9">
        <f t="shared" si="115"/>
        <v>223.2</v>
      </c>
      <c r="W366" s="67">
        <f t="shared" si="116"/>
        <v>87</v>
      </c>
      <c r="Y366" s="69">
        <f>VLOOKUP(D366,Sheet2!P:Q,2,FALSE)</f>
        <v>38</v>
      </c>
      <c r="AB366" s="4" t="str">
        <f>IF('表格编辑 '!D423="monster","普通","BOSS")</f>
        <v>普通</v>
      </c>
      <c r="AD366" s="50">
        <f>VLOOKUP(D366,映射!AK:AL,2,FALSE)</f>
        <v>3</v>
      </c>
      <c r="AE366" s="50" t="s">
        <v>37</v>
      </c>
      <c r="AF366" s="4">
        <f>VLOOKUP(AE366,映射!AN:AO,2,FALSE)</f>
        <v>2</v>
      </c>
      <c r="AG366" s="50">
        <v>1</v>
      </c>
      <c r="AH366" s="70">
        <v>1</v>
      </c>
      <c r="AI366" s="16">
        <f t="shared" si="104"/>
        <v>40010</v>
      </c>
      <c r="AJ366" s="16">
        <f t="shared" si="105"/>
        <v>50074</v>
      </c>
      <c r="AK366" s="16">
        <f t="shared" si="106"/>
        <v>24</v>
      </c>
      <c r="AL366" s="16" t="str">
        <f t="shared" si="107"/>
        <v>水蜘蛛</v>
      </c>
      <c r="AM366" s="16">
        <f t="shared" si="108"/>
        <v>1116</v>
      </c>
      <c r="AN366" s="16">
        <f t="shared" si="109"/>
        <v>896</v>
      </c>
      <c r="AO366" s="16">
        <f t="shared" si="117"/>
        <v>220</v>
      </c>
      <c r="AP366" s="16">
        <f t="shared" si="110"/>
        <v>668</v>
      </c>
      <c r="AQ366" s="16">
        <f t="shared" si="111"/>
        <v>978</v>
      </c>
      <c r="AR366" s="16">
        <f t="shared" si="112"/>
        <v>107</v>
      </c>
      <c r="AS366" s="16"/>
      <c r="AT366" s="16">
        <v>32.4</v>
      </c>
      <c r="AU366" s="16">
        <v>43.2</v>
      </c>
      <c r="AV366" s="16">
        <v>12.4</v>
      </c>
      <c r="AW366" s="16"/>
    </row>
    <row r="367" spans="1:49">
      <c r="A367" s="62">
        <f>'表格编辑 '!A424</f>
        <v>40011</v>
      </c>
      <c r="B367" s="62">
        <f>'表格编辑 '!B424</f>
        <v>50084</v>
      </c>
      <c r="C367" s="62" t="str">
        <f>VLOOKUP(B367,映射!A:B,2,FALSE)</f>
        <v>曼陀罗草</v>
      </c>
      <c r="D367" s="62">
        <f>'表格编辑 '!E424</f>
        <v>24</v>
      </c>
      <c r="E367" s="62">
        <f>ROUNDUP((VLOOKUP(B367,Sheet1!U:AA,3,FALSE)-2)*(0.042*(D367-1)+0.2)+0.4,0)</f>
        <v>28</v>
      </c>
      <c r="F367" s="62">
        <f>ROUNDUP((VLOOKUP(B367,Sheet1!U:AA,4,FALSE)-2)*(0.042*(D367-1)+0.2)+0.4,0)</f>
        <v>14</v>
      </c>
      <c r="G367" s="62">
        <f>ROUNDUP((VLOOKUP(B367,Sheet1!U:AA,5,FALSE)-2)*(0.042*(D367-1)+0.2)+0.4,0)</f>
        <v>15</v>
      </c>
      <c r="H367" s="62">
        <f>ROUNDUP((VLOOKUP(B367,Sheet1!U:AA,6,FALSE)-2)*(0.042*(D367-1)+0.2)+0.4,0)</f>
        <v>23</v>
      </c>
      <c r="I367" s="62">
        <f>ROUNDUP((VLOOKUP(B367,Sheet1!U:AA,7,FALSE)-2)*(0.042*(D367-1)+0.2)+0.4,0)</f>
        <v>43</v>
      </c>
      <c r="J367" s="62">
        <f>E367*8+F367*2+G367*3+H367*3+I367*1+VLOOKUP(B367,Sheet1!AU:AZ,2,FALSE)</f>
        <v>429</v>
      </c>
      <c r="K367" s="62">
        <f>E367*1+F367*2+G367*2+H367*2+I367*10+VLOOKUP(B367,Sheet1!AU:AZ,3,FALSE)</f>
        <v>582</v>
      </c>
      <c r="L367" s="62">
        <f>E367*0.1+F367*2+G367*0.2+H367*0.26+I367*0.1+VLOOKUP(B367,Sheet1!AU:AZ,4,FALSE)</f>
        <v>64.08</v>
      </c>
      <c r="M367" s="62">
        <f>E367*0.1+F367*0.2+G367*2+H367*0.2+I367*0.1+VLOOKUP(B367,Sheet1!AU:AZ,5,FALSE)</f>
        <v>64.5</v>
      </c>
      <c r="N367" s="62">
        <f>E367*0.1+F367*0.2+G367*0.2+H367*2+I367*0.1+VLOOKUP(B367,Sheet1!AU:AZ,6,FALSE)</f>
        <v>78.9</v>
      </c>
      <c r="O367" s="62">
        <f t="shared" si="118"/>
        <v>25.3</v>
      </c>
      <c r="P367" s="62">
        <f t="shared" si="119"/>
        <v>19.8</v>
      </c>
      <c r="R367" s="9">
        <f t="shared" si="113"/>
        <v>24</v>
      </c>
      <c r="S367" s="9">
        <f t="shared" si="102"/>
        <v>162.44</v>
      </c>
      <c r="T367" s="9">
        <f t="shared" si="103"/>
        <v>34.8</v>
      </c>
      <c r="U367" s="66">
        <f t="shared" si="114"/>
        <v>222</v>
      </c>
      <c r="V367" s="9">
        <f t="shared" si="115"/>
        <v>266.4</v>
      </c>
      <c r="W367" s="67">
        <f t="shared" si="116"/>
        <v>74</v>
      </c>
      <c r="Y367" s="69">
        <f>VLOOKUP(D367,Sheet2!P:Q,2,FALSE)</f>
        <v>38</v>
      </c>
      <c r="AB367" s="4" t="str">
        <f>IF('表格编辑 '!D424="monster","普通","BOSS")</f>
        <v>普通</v>
      </c>
      <c r="AD367" s="50">
        <f>VLOOKUP(D367,映射!AK:AL,2,FALSE)</f>
        <v>3</v>
      </c>
      <c r="AE367" s="50" t="s">
        <v>37</v>
      </c>
      <c r="AF367" s="4">
        <f>VLOOKUP(AE367,映射!AN:AO,2,FALSE)</f>
        <v>2</v>
      </c>
      <c r="AG367" s="50">
        <v>1</v>
      </c>
      <c r="AH367" s="70">
        <v>1</v>
      </c>
      <c r="AI367" s="16">
        <f t="shared" si="104"/>
        <v>40011</v>
      </c>
      <c r="AJ367" s="16">
        <f t="shared" si="105"/>
        <v>50084</v>
      </c>
      <c r="AK367" s="16">
        <f t="shared" si="106"/>
        <v>24</v>
      </c>
      <c r="AL367" s="16" t="str">
        <f t="shared" si="107"/>
        <v>曼陀罗草</v>
      </c>
      <c r="AM367" s="16">
        <f t="shared" si="108"/>
        <v>1332</v>
      </c>
      <c r="AN367" s="16">
        <f t="shared" si="109"/>
        <v>858</v>
      </c>
      <c r="AO367" s="16">
        <f t="shared" si="117"/>
        <v>474</v>
      </c>
      <c r="AP367" s="16">
        <f t="shared" si="110"/>
        <v>903</v>
      </c>
      <c r="AQ367" s="16">
        <f t="shared" si="111"/>
        <v>1164</v>
      </c>
      <c r="AR367" s="16">
        <f t="shared" si="112"/>
        <v>97</v>
      </c>
      <c r="AS367" s="16"/>
      <c r="AT367" s="16">
        <v>31.7</v>
      </c>
      <c r="AU367" s="16">
        <v>33.5</v>
      </c>
      <c r="AV367" s="16">
        <v>19.3</v>
      </c>
      <c r="AW367" s="16"/>
    </row>
    <row r="368" spans="1:49">
      <c r="A368" s="62">
        <f>'表格编辑 '!A425</f>
        <v>40012</v>
      </c>
      <c r="B368" s="62">
        <f>'表格编辑 '!B425</f>
        <v>50155</v>
      </c>
      <c r="C368" s="62" t="str">
        <f>VLOOKUP(B368,映射!A:B,2,FALSE)</f>
        <v>熊猫团</v>
      </c>
      <c r="D368" s="62">
        <f>'表格编辑 '!E425</f>
        <v>24</v>
      </c>
      <c r="E368" s="62">
        <f>ROUNDUP((VLOOKUP(B368,Sheet1!U:AA,3,FALSE)-2)*(0.042*(D368-1)+0.2)+0.4,0)</f>
        <v>30</v>
      </c>
      <c r="F368" s="62">
        <f>ROUNDUP((VLOOKUP(B368,Sheet1!U:AA,4,FALSE)-2)*(0.042*(D368-1)+0.2)+0.4,0)</f>
        <v>29</v>
      </c>
      <c r="G368" s="62">
        <f>ROUNDUP((VLOOKUP(B368,Sheet1!U:AA,5,FALSE)-2)*(0.042*(D368-1)+0.2)+0.4,0)</f>
        <v>34</v>
      </c>
      <c r="H368" s="62">
        <f>ROUNDUP((VLOOKUP(B368,Sheet1!U:AA,6,FALSE)-2)*(0.042*(D368-1)+0.2)+0.4,0)</f>
        <v>27</v>
      </c>
      <c r="I368" s="62">
        <f>ROUNDUP((VLOOKUP(B368,Sheet1!U:AA,7,FALSE)-2)*(0.042*(D368-1)+0.2)+0.4,0)</f>
        <v>8</v>
      </c>
      <c r="J368" s="62">
        <f>E368*8+F368*2+G368*3+H368*3+I368*1+VLOOKUP(B368,Sheet1!AU:AZ,2,FALSE)</f>
        <v>509</v>
      </c>
      <c r="K368" s="62">
        <f>E368*1+F368*2+G368*2+H368*2+I368*10+VLOOKUP(B368,Sheet1!AU:AZ,3,FALSE)</f>
        <v>310</v>
      </c>
      <c r="L368" s="62">
        <f>E368*0.1+F368*2+G368*0.2+H368*0.26+I368*0.1+VLOOKUP(B368,Sheet1!AU:AZ,4,FALSE)</f>
        <v>95.62</v>
      </c>
      <c r="M368" s="62">
        <f>E368*0.1+F368*0.2+G368*2+H368*0.2+I368*0.1+VLOOKUP(B368,Sheet1!AU:AZ,5,FALSE)</f>
        <v>103</v>
      </c>
      <c r="N368" s="62">
        <f>E368*0.1+F368*0.2+G368*0.2+H368*2+I368*0.1+VLOOKUP(B368,Sheet1!AU:AZ,6,FALSE)</f>
        <v>90.4</v>
      </c>
      <c r="O368" s="62">
        <f t="shared" si="118"/>
        <v>-1.4</v>
      </c>
      <c r="P368" s="62">
        <f t="shared" si="119"/>
        <v>22.3</v>
      </c>
      <c r="R368" s="9">
        <f t="shared" si="113"/>
        <v>24</v>
      </c>
      <c r="S368" s="9">
        <f t="shared" si="102"/>
        <v>162.44</v>
      </c>
      <c r="T368" s="9">
        <f t="shared" si="103"/>
        <v>34.8</v>
      </c>
      <c r="U368" s="66">
        <f t="shared" si="114"/>
        <v>168</v>
      </c>
      <c r="V368" s="9">
        <f t="shared" si="115"/>
        <v>201.6</v>
      </c>
      <c r="W368" s="67">
        <f t="shared" si="116"/>
        <v>138</v>
      </c>
      <c r="Y368" s="69">
        <f>VLOOKUP(D368,Sheet2!P:Q,2,FALSE)</f>
        <v>38</v>
      </c>
      <c r="AB368" s="4" t="str">
        <f>IF('表格编辑 '!D425="monster","普通","BOSS")</f>
        <v>普通</v>
      </c>
      <c r="AD368" s="50">
        <f>VLOOKUP(D368,映射!AK:AL,2,FALSE)</f>
        <v>3</v>
      </c>
      <c r="AE368" s="50" t="s">
        <v>37</v>
      </c>
      <c r="AF368" s="4">
        <f>VLOOKUP(AE368,映射!AN:AO,2,FALSE)</f>
        <v>2</v>
      </c>
      <c r="AG368" s="50">
        <v>1</v>
      </c>
      <c r="AH368" s="70">
        <v>1</v>
      </c>
      <c r="AI368" s="16">
        <f t="shared" si="104"/>
        <v>40012</v>
      </c>
      <c r="AJ368" s="16">
        <f t="shared" si="105"/>
        <v>50155</v>
      </c>
      <c r="AK368" s="16">
        <f t="shared" si="106"/>
        <v>24</v>
      </c>
      <c r="AL368" s="16" t="str">
        <f t="shared" si="107"/>
        <v>熊猫团</v>
      </c>
      <c r="AM368" s="16">
        <f t="shared" si="108"/>
        <v>1008</v>
      </c>
      <c r="AN368" s="16">
        <f t="shared" si="109"/>
        <v>1018</v>
      </c>
      <c r="AO368" s="16">
        <f t="shared" si="117"/>
        <v>-10</v>
      </c>
      <c r="AP368" s="16">
        <f t="shared" si="110"/>
        <v>499</v>
      </c>
      <c r="AQ368" s="16">
        <f t="shared" si="111"/>
        <v>620</v>
      </c>
      <c r="AR368" s="16">
        <f t="shared" si="112"/>
        <v>144</v>
      </c>
      <c r="AS368" s="16"/>
      <c r="AT368" s="16">
        <v>61.3</v>
      </c>
      <c r="AU368" s="16">
        <v>52.3</v>
      </c>
      <c r="AV368" s="16">
        <v>-1.3</v>
      </c>
      <c r="AW368" s="16"/>
    </row>
    <row r="369" spans="1:49">
      <c r="A369" s="62">
        <f>'表格编辑 '!A426</f>
        <v>40013</v>
      </c>
      <c r="B369" s="62">
        <f>'表格编辑 '!B426</f>
        <v>50157</v>
      </c>
      <c r="C369" s="62" t="str">
        <f>VLOOKUP(B369,映射!A:B,2,FALSE)</f>
        <v>雪山幻魔</v>
      </c>
      <c r="D369" s="62">
        <f>'表格编辑 '!E426</f>
        <v>24</v>
      </c>
      <c r="E369" s="62">
        <f>ROUNDUP((VLOOKUP(B369,Sheet1!U:AA,3,FALSE)-2)*(0.042*(D369-1)+0.2)+0.4,0)</f>
        <v>28</v>
      </c>
      <c r="F369" s="62">
        <f>ROUNDUP((VLOOKUP(B369,Sheet1!U:AA,4,FALSE)-2)*(0.042*(D369-1)+0.2)+0.4,0)</f>
        <v>31</v>
      </c>
      <c r="G369" s="62">
        <f>ROUNDUP((VLOOKUP(B369,Sheet1!U:AA,5,FALSE)-2)*(0.042*(D369-1)+0.2)+0.4,0)</f>
        <v>34</v>
      </c>
      <c r="H369" s="62">
        <f>ROUNDUP((VLOOKUP(B369,Sheet1!U:AA,6,FALSE)-2)*(0.042*(D369-1)+0.2)+0.4,0)</f>
        <v>55</v>
      </c>
      <c r="I369" s="62">
        <f>ROUNDUP((VLOOKUP(B369,Sheet1!U:AA,7,FALSE)-2)*(0.042*(D369-1)+0.2)+0.4,0)</f>
        <v>21</v>
      </c>
      <c r="J369" s="62">
        <f>E369*8+F369*2+G369*3+H369*3+I369*1+VLOOKUP(B369,Sheet1!AU:AZ,2,FALSE)</f>
        <v>594</v>
      </c>
      <c r="K369" s="62">
        <f>E369*1+F369*2+G369*2+H369*2+I369*10+VLOOKUP(B369,Sheet1!AU:AZ,3,FALSE)</f>
        <v>498</v>
      </c>
      <c r="L369" s="62">
        <f>E369*0.1+F369*2+G369*0.2+H369*0.26+I369*0.1+VLOOKUP(B369,Sheet1!AU:AZ,4,FALSE)</f>
        <v>108</v>
      </c>
      <c r="M369" s="62">
        <f>E369*0.1+F369*0.2+G369*2+H369*0.2+I369*0.1+VLOOKUP(B369,Sheet1!AU:AZ,5,FALSE)</f>
        <v>110.1</v>
      </c>
      <c r="N369" s="62">
        <f>E369*0.1+F369*0.2+G369*0.2+H369*2+I369*0.1+VLOOKUP(B369,Sheet1!AU:AZ,6,FALSE)</f>
        <v>147.9</v>
      </c>
      <c r="O369" s="62">
        <f t="shared" si="118"/>
        <v>6.6</v>
      </c>
      <c r="P369" s="62">
        <f t="shared" si="119"/>
        <v>24.8</v>
      </c>
      <c r="R369" s="9">
        <f t="shared" si="113"/>
        <v>24</v>
      </c>
      <c r="S369" s="9">
        <f t="shared" si="102"/>
        <v>162.44</v>
      </c>
      <c r="T369" s="9">
        <f t="shared" si="103"/>
        <v>34.8</v>
      </c>
      <c r="U369" s="66">
        <f t="shared" si="114"/>
        <v>161</v>
      </c>
      <c r="V369" s="9">
        <f t="shared" si="115"/>
        <v>193.2</v>
      </c>
      <c r="W369" s="67">
        <f t="shared" si="116"/>
        <v>165</v>
      </c>
      <c r="Y369" s="69">
        <f>VLOOKUP(D369,Sheet2!P:Q,2,FALSE)</f>
        <v>38</v>
      </c>
      <c r="AB369" s="4" t="str">
        <f>IF('表格编辑 '!D426="monster","普通","BOSS")</f>
        <v>普通</v>
      </c>
      <c r="AD369" s="50">
        <f>VLOOKUP(D369,映射!AK:AL,2,FALSE)</f>
        <v>3</v>
      </c>
      <c r="AE369" s="50" t="s">
        <v>37</v>
      </c>
      <c r="AF369" s="4">
        <f>VLOOKUP(AE369,映射!AN:AO,2,FALSE)</f>
        <v>2</v>
      </c>
      <c r="AG369" s="50">
        <v>1</v>
      </c>
      <c r="AH369" s="70">
        <v>1</v>
      </c>
      <c r="AI369" s="16">
        <f t="shared" si="104"/>
        <v>40013</v>
      </c>
      <c r="AJ369" s="16">
        <f t="shared" si="105"/>
        <v>50157</v>
      </c>
      <c r="AK369" s="16">
        <f t="shared" si="106"/>
        <v>24</v>
      </c>
      <c r="AL369" s="16" t="str">
        <f t="shared" si="107"/>
        <v>雪山幻魔</v>
      </c>
      <c r="AM369" s="16">
        <f t="shared" si="108"/>
        <v>966</v>
      </c>
      <c r="AN369" s="16">
        <f t="shared" si="109"/>
        <v>1188</v>
      </c>
      <c r="AO369" s="16">
        <f t="shared" si="117"/>
        <v>-222</v>
      </c>
      <c r="AP369" s="16">
        <f t="shared" si="110"/>
        <v>372</v>
      </c>
      <c r="AQ369" s="16">
        <f t="shared" si="111"/>
        <v>996</v>
      </c>
      <c r="AR369" s="16">
        <f t="shared" si="112"/>
        <v>162</v>
      </c>
      <c r="AS369" s="16"/>
      <c r="AT369" s="16">
        <v>46.2</v>
      </c>
      <c r="AU369" s="16">
        <v>73.2</v>
      </c>
      <c r="AV369" s="16">
        <v>7.9</v>
      </c>
      <c r="AW369" s="16"/>
    </row>
    <row r="370" spans="1:49">
      <c r="A370" s="62">
        <f>'表格编辑 '!A427</f>
        <v>40014</v>
      </c>
      <c r="B370" s="62">
        <f>'表格编辑 '!B427</f>
        <v>50076</v>
      </c>
      <c r="C370" s="62" t="str">
        <f>VLOOKUP(B370,映射!A:B,2,FALSE)</f>
        <v>风蜘蛛</v>
      </c>
      <c r="D370" s="62">
        <f>'表格编辑 '!E427</f>
        <v>24</v>
      </c>
      <c r="E370" s="62">
        <f>ROUNDUP((VLOOKUP(B370,Sheet1!U:AA,3,FALSE)-2)*(0.042*(D370-1)+0.2)+0.4,0)</f>
        <v>28</v>
      </c>
      <c r="F370" s="62">
        <f>ROUNDUP((VLOOKUP(B370,Sheet1!U:AA,4,FALSE)-2)*(0.042*(D370-1)+0.2)+0.4,0)</f>
        <v>31</v>
      </c>
      <c r="G370" s="62">
        <f>ROUNDUP((VLOOKUP(B370,Sheet1!U:AA,5,FALSE)-2)*(0.042*(D370-1)+0.2)+0.4,0)</f>
        <v>22</v>
      </c>
      <c r="H370" s="62">
        <f>ROUNDUP((VLOOKUP(B370,Sheet1!U:AA,6,FALSE)-2)*(0.042*(D370-1)+0.2)+0.4,0)</f>
        <v>21</v>
      </c>
      <c r="I370" s="62">
        <f>ROUNDUP((VLOOKUP(B370,Sheet1!U:AA,7,FALSE)-2)*(0.042*(D370-1)+0.2)+0.4,0)</f>
        <v>20</v>
      </c>
      <c r="J370" s="62">
        <f>E370*8+F370*2+G370*3+H370*3+I370*1+VLOOKUP(B370,Sheet1!AU:AZ,2,FALSE)</f>
        <v>455</v>
      </c>
      <c r="K370" s="62">
        <f>E370*1+F370*2+G370*2+H370*2+I370*10+VLOOKUP(B370,Sheet1!AU:AZ,3,FALSE)</f>
        <v>396</v>
      </c>
      <c r="L370" s="62">
        <f>E370*0.1+F370*2+G370*0.2+H370*0.26+I370*0.1+VLOOKUP(B370,Sheet1!AU:AZ,4,FALSE)</f>
        <v>96.66</v>
      </c>
      <c r="M370" s="62">
        <f>E370*0.1+F370*0.2+G370*2+H370*0.2+I370*0.1+VLOOKUP(B370,Sheet1!AU:AZ,5,FALSE)</f>
        <v>79.2</v>
      </c>
      <c r="N370" s="62">
        <f>E370*0.1+F370*0.2+G370*0.2+H370*2+I370*0.1+VLOOKUP(B370,Sheet1!AU:AZ,6,FALSE)</f>
        <v>77.4</v>
      </c>
      <c r="O370" s="62">
        <f t="shared" si="118"/>
        <v>6.8</v>
      </c>
      <c r="P370" s="62">
        <f t="shared" si="119"/>
        <v>19.3</v>
      </c>
      <c r="R370" s="9">
        <f t="shared" si="113"/>
        <v>24</v>
      </c>
      <c r="S370" s="9">
        <f t="shared" si="102"/>
        <v>162.44</v>
      </c>
      <c r="T370" s="9">
        <f t="shared" si="103"/>
        <v>34.8</v>
      </c>
      <c r="U370" s="66">
        <f t="shared" si="114"/>
        <v>198</v>
      </c>
      <c r="V370" s="9">
        <f t="shared" si="115"/>
        <v>237.6</v>
      </c>
      <c r="W370" s="67">
        <f t="shared" si="116"/>
        <v>140</v>
      </c>
      <c r="Y370" s="69">
        <f>VLOOKUP(D370,Sheet2!P:Q,2,FALSE)</f>
        <v>38</v>
      </c>
      <c r="AB370" s="4" t="str">
        <f>IF('表格编辑 '!D427="monster","普通","BOSS")</f>
        <v>普通</v>
      </c>
      <c r="AD370" s="50">
        <f>VLOOKUP(D370,映射!AK:AL,2,FALSE)</f>
        <v>3</v>
      </c>
      <c r="AE370" s="50" t="s">
        <v>37</v>
      </c>
      <c r="AF370" s="4">
        <f>VLOOKUP(AE370,映射!AN:AO,2,FALSE)</f>
        <v>2</v>
      </c>
      <c r="AG370" s="50">
        <v>1</v>
      </c>
      <c r="AH370" s="70">
        <v>1</v>
      </c>
      <c r="AI370" s="16">
        <f t="shared" si="104"/>
        <v>40014</v>
      </c>
      <c r="AJ370" s="16">
        <f t="shared" si="105"/>
        <v>50076</v>
      </c>
      <c r="AK370" s="16">
        <f t="shared" si="106"/>
        <v>24</v>
      </c>
      <c r="AL370" s="16" t="str">
        <f t="shared" si="107"/>
        <v>风蜘蛛</v>
      </c>
      <c r="AM370" s="16">
        <f t="shared" si="108"/>
        <v>1188</v>
      </c>
      <c r="AN370" s="16">
        <f t="shared" si="109"/>
        <v>910</v>
      </c>
      <c r="AO370" s="16">
        <f t="shared" si="117"/>
        <v>278</v>
      </c>
      <c r="AP370" s="16">
        <f t="shared" si="110"/>
        <v>733</v>
      </c>
      <c r="AQ370" s="16">
        <f t="shared" si="111"/>
        <v>792</v>
      </c>
      <c r="AR370" s="16">
        <f t="shared" si="112"/>
        <v>145</v>
      </c>
      <c r="AS370" s="16"/>
      <c r="AT370" s="16">
        <v>35.6</v>
      </c>
      <c r="AU370" s="16">
        <v>42.8</v>
      </c>
      <c r="AV370" s="16">
        <v>4.1</v>
      </c>
      <c r="AW370" s="16"/>
    </row>
    <row r="371" spans="1:49">
      <c r="A371" s="62">
        <f>'表格编辑 '!A428</f>
        <v>40015</v>
      </c>
      <c r="B371" s="62">
        <f>'表格编辑 '!B428</f>
        <v>50060</v>
      </c>
      <c r="C371" s="62" t="str">
        <f>VLOOKUP(B371,映射!A:B,2,FALSE)</f>
        <v>炼狱魔蝎</v>
      </c>
      <c r="D371" s="62">
        <f>'表格编辑 '!E428</f>
        <v>24</v>
      </c>
      <c r="E371" s="62">
        <f>ROUNDUP((VLOOKUP(B371,Sheet1!U:AA,3,FALSE)-2)*(0.042*(D371-1)+0.2)+0.4,0)</f>
        <v>21</v>
      </c>
      <c r="F371" s="62">
        <f>ROUNDUP((VLOOKUP(B371,Sheet1!U:AA,4,FALSE)-2)*(0.042*(D371-1)+0.2)+0.4,0)</f>
        <v>31</v>
      </c>
      <c r="G371" s="62">
        <f>ROUNDUP((VLOOKUP(B371,Sheet1!U:AA,5,FALSE)-2)*(0.042*(D371-1)+0.2)+0.4,0)</f>
        <v>48</v>
      </c>
      <c r="H371" s="62">
        <f>ROUNDUP((VLOOKUP(B371,Sheet1!U:AA,6,FALSE)-2)*(0.042*(D371-1)+0.2)+0.4,0)</f>
        <v>21</v>
      </c>
      <c r="I371" s="62">
        <f>ROUNDUP((VLOOKUP(B371,Sheet1!U:AA,7,FALSE)-2)*(0.042*(D371-1)+0.2)+0.4,0)</f>
        <v>7</v>
      </c>
      <c r="J371" s="62">
        <f>E371*8+F371*2+G371*3+H371*3+I371*1+VLOOKUP(B371,Sheet1!AU:AZ,2,FALSE)</f>
        <v>464</v>
      </c>
      <c r="K371" s="62">
        <f>E371*1+F371*2+G371*2+H371*2+I371*10+VLOOKUP(B371,Sheet1!AU:AZ,3,FALSE)</f>
        <v>311</v>
      </c>
      <c r="L371" s="62">
        <f>E371*0.1+F371*2+G371*0.2+H371*0.26+I371*0.1+VLOOKUP(B371,Sheet1!AU:AZ,4,FALSE)</f>
        <v>99.86</v>
      </c>
      <c r="M371" s="62">
        <f>E371*0.1+F371*0.2+G371*2+H371*0.2+I371*0.1+VLOOKUP(B371,Sheet1!AU:AZ,5,FALSE)</f>
        <v>129.2</v>
      </c>
      <c r="N371" s="62">
        <f>E371*0.1+F371*0.2+G371*0.2+H371*2+I371*0.1+VLOOKUP(B371,Sheet1!AU:AZ,6,FALSE)</f>
        <v>80.6</v>
      </c>
      <c r="O371" s="62">
        <f t="shared" si="118"/>
        <v>3.7</v>
      </c>
      <c r="P371" s="62">
        <f t="shared" si="119"/>
        <v>12.4</v>
      </c>
      <c r="R371" s="9">
        <f t="shared" si="113"/>
        <v>24</v>
      </c>
      <c r="S371" s="9">
        <f t="shared" si="102"/>
        <v>162.44</v>
      </c>
      <c r="T371" s="9">
        <f t="shared" si="103"/>
        <v>34.8</v>
      </c>
      <c r="U371" s="66">
        <f t="shared" si="114"/>
        <v>144</v>
      </c>
      <c r="V371" s="9">
        <f t="shared" si="115"/>
        <v>172.8</v>
      </c>
      <c r="W371" s="67">
        <f t="shared" si="116"/>
        <v>147</v>
      </c>
      <c r="Y371" s="69">
        <f>VLOOKUP(D371,Sheet2!P:Q,2,FALSE)</f>
        <v>38</v>
      </c>
      <c r="AB371" s="4" t="str">
        <f>IF('表格编辑 '!D428="monster","普通","BOSS")</f>
        <v>普通</v>
      </c>
      <c r="AD371" s="50">
        <f>VLOOKUP(D371,映射!AK:AL,2,FALSE)</f>
        <v>3</v>
      </c>
      <c r="AE371" s="50" t="s">
        <v>37</v>
      </c>
      <c r="AF371" s="4">
        <f>VLOOKUP(AE371,映射!AN:AO,2,FALSE)</f>
        <v>2</v>
      </c>
      <c r="AG371" s="50">
        <v>1</v>
      </c>
      <c r="AH371" s="70">
        <v>1</v>
      </c>
      <c r="AI371" s="16">
        <f t="shared" si="104"/>
        <v>40015</v>
      </c>
      <c r="AJ371" s="16">
        <f t="shared" si="105"/>
        <v>50060</v>
      </c>
      <c r="AK371" s="16">
        <f t="shared" si="106"/>
        <v>24</v>
      </c>
      <c r="AL371" s="16" t="str">
        <f t="shared" si="107"/>
        <v>炼狱魔蝎</v>
      </c>
      <c r="AM371" s="16">
        <f t="shared" si="108"/>
        <v>864</v>
      </c>
      <c r="AN371" s="16">
        <f t="shared" si="109"/>
        <v>928</v>
      </c>
      <c r="AO371" s="16">
        <f t="shared" si="117"/>
        <v>-64</v>
      </c>
      <c r="AP371" s="16">
        <f t="shared" si="110"/>
        <v>400</v>
      </c>
      <c r="AQ371" s="16">
        <f t="shared" si="111"/>
        <v>622</v>
      </c>
      <c r="AR371" s="16">
        <f t="shared" si="112"/>
        <v>150</v>
      </c>
      <c r="AS371" s="16"/>
      <c r="AT371" s="16">
        <v>82.1</v>
      </c>
      <c r="AU371" s="16">
        <v>46.1</v>
      </c>
      <c r="AV371" s="16">
        <v>2.4</v>
      </c>
      <c r="AW371" s="16"/>
    </row>
    <row r="372" spans="1:49">
      <c r="A372" s="62">
        <f>'表格编辑 '!A429</f>
        <v>40016</v>
      </c>
      <c r="B372" s="62">
        <f>'表格编辑 '!B429</f>
        <v>50026</v>
      </c>
      <c r="C372" s="62" t="str">
        <f>VLOOKUP(B372,映射!A:B,2,FALSE)</f>
        <v>食尸鬼</v>
      </c>
      <c r="D372" s="62">
        <f>'表格编辑 '!E429</f>
        <v>29</v>
      </c>
      <c r="E372" s="62">
        <f>ROUNDUP((VLOOKUP(B372,Sheet1!U:AA,3,FALSE)-2)*(0.042*(D372-1)+0.2)+0.4,0)</f>
        <v>42</v>
      </c>
      <c r="F372" s="62">
        <f>ROUNDUP((VLOOKUP(B372,Sheet1!U:AA,4,FALSE)-2)*(0.042*(D372-1)+0.2)+0.4,0)</f>
        <v>42</v>
      </c>
      <c r="G372" s="62">
        <f>ROUNDUP((VLOOKUP(B372,Sheet1!U:AA,5,FALSE)-2)*(0.042*(D372-1)+0.2)+0.4,0)</f>
        <v>22</v>
      </c>
      <c r="H372" s="62">
        <f>ROUNDUP((VLOOKUP(B372,Sheet1!U:AA,6,FALSE)-2)*(0.042*(D372-1)+0.2)+0.4,0)</f>
        <v>22</v>
      </c>
      <c r="I372" s="62">
        <f>ROUNDUP((VLOOKUP(B372,Sheet1!U:AA,7,FALSE)-2)*(0.042*(D372-1)+0.2)+0.4,0)</f>
        <v>22</v>
      </c>
      <c r="J372" s="62">
        <f>E372*8+F372*2+G372*3+H372*3+I372*1+VLOOKUP(B372,Sheet1!AU:AZ,2,FALSE)</f>
        <v>594</v>
      </c>
      <c r="K372" s="62">
        <f>E372*1+F372*2+G372*2+H372*2+I372*10+VLOOKUP(B372,Sheet1!AU:AZ,3,FALSE)</f>
        <v>454</v>
      </c>
      <c r="L372" s="62">
        <f>E372*0.1+F372*2+G372*0.2+H372*0.26+I372*0.1+VLOOKUP(B372,Sheet1!AU:AZ,4,FALSE)</f>
        <v>120.52</v>
      </c>
      <c r="M372" s="62">
        <f>E372*0.1+F372*0.2+G372*2+H372*0.2+I372*0.1+VLOOKUP(B372,Sheet1!AU:AZ,5,FALSE)</f>
        <v>83.2</v>
      </c>
      <c r="N372" s="62">
        <f>E372*0.1+F372*0.2+G372*0.2+H372*2+I372*0.1+VLOOKUP(B372,Sheet1!AU:AZ,6,FALSE)</f>
        <v>83.2</v>
      </c>
      <c r="O372" s="62">
        <f t="shared" si="118"/>
        <v>3</v>
      </c>
      <c r="P372" s="62">
        <f t="shared" si="119"/>
        <v>29.4</v>
      </c>
      <c r="R372" s="9">
        <f t="shared" si="113"/>
        <v>29</v>
      </c>
      <c r="S372" s="9">
        <f t="shared" si="102"/>
        <v>185.04</v>
      </c>
      <c r="T372" s="9">
        <f t="shared" si="103"/>
        <v>38.8</v>
      </c>
      <c r="U372" s="66">
        <f t="shared" si="114"/>
        <v>236</v>
      </c>
      <c r="V372" s="9">
        <f t="shared" si="115"/>
        <v>283.2</v>
      </c>
      <c r="W372" s="67">
        <f t="shared" si="116"/>
        <v>184</v>
      </c>
      <c r="Y372" s="69">
        <f>VLOOKUP(D372,Sheet2!P:Q,2,FALSE)</f>
        <v>38</v>
      </c>
      <c r="AB372" s="4" t="str">
        <f>IF('表格编辑 '!D429="monster","普通","BOSS")</f>
        <v>普通</v>
      </c>
      <c r="AD372" s="50">
        <f>VLOOKUP(D372,映射!AK:AL,2,FALSE)</f>
        <v>3</v>
      </c>
      <c r="AE372" s="50" t="s">
        <v>37</v>
      </c>
      <c r="AF372" s="4">
        <f>VLOOKUP(AE372,映射!AN:AO,2,FALSE)</f>
        <v>2</v>
      </c>
      <c r="AG372" s="50">
        <v>1</v>
      </c>
      <c r="AH372" s="70">
        <v>1</v>
      </c>
      <c r="AI372" s="16">
        <f t="shared" si="104"/>
        <v>40016</v>
      </c>
      <c r="AJ372" s="16">
        <f t="shared" si="105"/>
        <v>50026</v>
      </c>
      <c r="AK372" s="16">
        <f t="shared" si="106"/>
        <v>29</v>
      </c>
      <c r="AL372" s="16" t="str">
        <f t="shared" si="107"/>
        <v>食尸鬼</v>
      </c>
      <c r="AM372" s="16">
        <f t="shared" si="108"/>
        <v>1416</v>
      </c>
      <c r="AN372" s="16">
        <f t="shared" si="109"/>
        <v>1188</v>
      </c>
      <c r="AO372" s="16">
        <f t="shared" si="117"/>
        <v>228</v>
      </c>
      <c r="AP372" s="16">
        <f t="shared" si="110"/>
        <v>822</v>
      </c>
      <c r="AQ372" s="16">
        <f t="shared" si="111"/>
        <v>908</v>
      </c>
      <c r="AR372" s="16">
        <f t="shared" si="112"/>
        <v>181</v>
      </c>
      <c r="AS372" s="16"/>
      <c r="AT372" s="16">
        <v>46.8</v>
      </c>
      <c r="AU372" s="16">
        <v>27</v>
      </c>
      <c r="AV372" s="16">
        <v>3.2</v>
      </c>
      <c r="AW372" s="16"/>
    </row>
    <row r="373" spans="1:49">
      <c r="A373" s="62">
        <f>'表格编辑 '!A430</f>
        <v>40017</v>
      </c>
      <c r="B373" s="62">
        <f>'表格编辑 '!B430</f>
        <v>50092</v>
      </c>
      <c r="C373" s="62" t="str">
        <f>VLOOKUP(B373,映射!A:B,2,FALSE)</f>
        <v>功夫刺魔</v>
      </c>
      <c r="D373" s="62">
        <f>'表格编辑 '!E430</f>
        <v>29</v>
      </c>
      <c r="E373" s="62">
        <f>ROUNDUP((VLOOKUP(B373,Sheet1!U:AA,3,FALSE)-2)*(0.042*(D373-1)+0.2)+0.4,0)</f>
        <v>38</v>
      </c>
      <c r="F373" s="62">
        <f>ROUNDUP((VLOOKUP(B373,Sheet1!U:AA,4,FALSE)-2)*(0.042*(D373-1)+0.2)+0.4,0)</f>
        <v>49</v>
      </c>
      <c r="G373" s="62">
        <f>ROUNDUP((VLOOKUP(B373,Sheet1!U:AA,5,FALSE)-2)*(0.042*(D373-1)+0.2)+0.4,0)</f>
        <v>42</v>
      </c>
      <c r="H373" s="62">
        <f>ROUNDUP((VLOOKUP(B373,Sheet1!U:AA,6,FALSE)-2)*(0.042*(D373-1)+0.2)+0.4,0)</f>
        <v>19</v>
      </c>
      <c r="I373" s="62">
        <f>ROUNDUP((VLOOKUP(B373,Sheet1!U:AA,7,FALSE)-2)*(0.042*(D373-1)+0.2)+0.4,0)</f>
        <v>28</v>
      </c>
      <c r="J373" s="62">
        <f>E373*8+F373*2+G373*3+H373*3+I373*1+VLOOKUP(B373,Sheet1!AU:AZ,2,FALSE)</f>
        <v>633</v>
      </c>
      <c r="K373" s="62">
        <f>E373*1+F373*2+G373*2+H373*2+I373*10+VLOOKUP(B373,Sheet1!AU:AZ,3,FALSE)</f>
        <v>558</v>
      </c>
      <c r="L373" s="62">
        <f>E373*0.1+F373*2+G373*0.2+H373*0.26+I373*0.1+VLOOKUP(B373,Sheet1!AU:AZ,4,FALSE)</f>
        <v>137.94</v>
      </c>
      <c r="M373" s="62">
        <f>E373*0.1+F373*0.2+G373*2+H373*0.2+I373*0.1+VLOOKUP(B373,Sheet1!AU:AZ,5,FALSE)</f>
        <v>124.2</v>
      </c>
      <c r="N373" s="62">
        <f>E373*0.1+F373*0.2+G373*0.2+H373*2+I373*0.1+VLOOKUP(B373,Sheet1!AU:AZ,6,FALSE)</f>
        <v>82.8</v>
      </c>
      <c r="O373" s="62">
        <f t="shared" si="118"/>
        <v>12.6</v>
      </c>
      <c r="P373" s="62">
        <f t="shared" si="119"/>
        <v>22.3</v>
      </c>
      <c r="R373" s="9">
        <f t="shared" si="113"/>
        <v>29</v>
      </c>
      <c r="S373" s="9">
        <f t="shared" si="102"/>
        <v>185.04</v>
      </c>
      <c r="T373" s="9">
        <f t="shared" si="103"/>
        <v>38.8</v>
      </c>
      <c r="U373" s="66">
        <f t="shared" si="114"/>
        <v>184</v>
      </c>
      <c r="V373" s="9">
        <f t="shared" si="115"/>
        <v>220.8</v>
      </c>
      <c r="W373" s="67">
        <f t="shared" si="116"/>
        <v>225</v>
      </c>
      <c r="Y373" s="69">
        <f>VLOOKUP(D373,Sheet2!P:Q,2,FALSE)</f>
        <v>38</v>
      </c>
      <c r="AB373" s="4" t="str">
        <f>IF('表格编辑 '!D430="monster","普通","BOSS")</f>
        <v>普通</v>
      </c>
      <c r="AD373" s="50">
        <f>VLOOKUP(D373,映射!AK:AL,2,FALSE)</f>
        <v>3</v>
      </c>
      <c r="AE373" s="50" t="s">
        <v>37</v>
      </c>
      <c r="AF373" s="4">
        <f>VLOOKUP(AE373,映射!AN:AO,2,FALSE)</f>
        <v>2</v>
      </c>
      <c r="AG373" s="50">
        <v>1</v>
      </c>
      <c r="AH373" s="70">
        <v>1</v>
      </c>
      <c r="AI373" s="16">
        <f t="shared" si="104"/>
        <v>40017</v>
      </c>
      <c r="AJ373" s="16">
        <f t="shared" si="105"/>
        <v>50092</v>
      </c>
      <c r="AK373" s="16">
        <f t="shared" si="106"/>
        <v>29</v>
      </c>
      <c r="AL373" s="16" t="str">
        <f t="shared" si="107"/>
        <v>功夫刺魔</v>
      </c>
      <c r="AM373" s="16">
        <f t="shared" si="108"/>
        <v>1104</v>
      </c>
      <c r="AN373" s="16">
        <f t="shared" si="109"/>
        <v>1266</v>
      </c>
      <c r="AO373" s="16">
        <f t="shared" si="117"/>
        <v>-162</v>
      </c>
      <c r="AP373" s="16">
        <f t="shared" si="110"/>
        <v>471</v>
      </c>
      <c r="AQ373" s="16">
        <f t="shared" si="111"/>
        <v>1116</v>
      </c>
      <c r="AR373" s="16">
        <f t="shared" si="112"/>
        <v>207</v>
      </c>
      <c r="AS373" s="16"/>
      <c r="AT373" s="16">
        <v>68.8</v>
      </c>
      <c r="AU373" s="16">
        <v>36.4</v>
      </c>
      <c r="AV373" s="16">
        <v>7.4</v>
      </c>
      <c r="AW373" s="16"/>
    </row>
    <row r="374" spans="1:49">
      <c r="A374" s="62">
        <f>'表格编辑 '!A431</f>
        <v>40018</v>
      </c>
      <c r="B374" s="62">
        <f>'表格编辑 '!B431</f>
        <v>50012</v>
      </c>
      <c r="C374" s="62" t="str">
        <f>VLOOKUP(B374,映射!A:B,2,FALSE)</f>
        <v>暴君熊</v>
      </c>
      <c r="D374" s="62">
        <f>'表格编辑 '!E431</f>
        <v>29</v>
      </c>
      <c r="E374" s="62">
        <f>ROUNDUP((VLOOKUP(B374,Sheet1!U:AA,3,FALSE)-2)*(0.042*(D374-1)+0.2)+0.4,0)</f>
        <v>44</v>
      </c>
      <c r="F374" s="62">
        <f>ROUNDUP((VLOOKUP(B374,Sheet1!U:AA,4,FALSE)-2)*(0.042*(D374-1)+0.2)+0.4,0)</f>
        <v>46</v>
      </c>
      <c r="G374" s="62">
        <f>ROUNDUP((VLOOKUP(B374,Sheet1!U:AA,5,FALSE)-2)*(0.042*(D374-1)+0.2)+0.4,0)</f>
        <v>17</v>
      </c>
      <c r="H374" s="62">
        <f>ROUNDUP((VLOOKUP(B374,Sheet1!U:AA,6,FALSE)-2)*(0.042*(D374-1)+0.2)+0.4,0)</f>
        <v>28</v>
      </c>
      <c r="I374" s="62">
        <f>ROUNDUP((VLOOKUP(B374,Sheet1!U:AA,7,FALSE)-2)*(0.042*(D374-1)+0.2)+0.4,0)</f>
        <v>20</v>
      </c>
      <c r="J374" s="62">
        <f>E374*8+F374*2+G374*3+H374*3+I374*1+VLOOKUP(B374,Sheet1!AU:AZ,2,FALSE)</f>
        <v>619</v>
      </c>
      <c r="K374" s="62">
        <f>E374*1+F374*2+G374*2+H374*2+I374*10+VLOOKUP(B374,Sheet1!AU:AZ,3,FALSE)</f>
        <v>446</v>
      </c>
      <c r="L374" s="62">
        <f>E374*0.1+F374*2+G374*0.2+H374*0.26+I374*0.1+VLOOKUP(B374,Sheet1!AU:AZ,4,FALSE)</f>
        <v>129.08</v>
      </c>
      <c r="M374" s="62">
        <f>E374*0.1+F374*0.2+G374*2+H374*0.2+I374*0.1+VLOOKUP(B374,Sheet1!AU:AZ,5,FALSE)</f>
        <v>75.2</v>
      </c>
      <c r="N374" s="62">
        <f>E374*0.1+F374*0.2+G374*0.2+H374*2+I374*0.1+VLOOKUP(B374,Sheet1!AU:AZ,6,FALSE)</f>
        <v>95</v>
      </c>
      <c r="O374" s="62">
        <f t="shared" si="118"/>
        <v>-1.2</v>
      </c>
      <c r="P374" s="62">
        <f t="shared" si="119"/>
        <v>32.5</v>
      </c>
      <c r="R374" s="9">
        <f t="shared" si="113"/>
        <v>29</v>
      </c>
      <c r="S374" s="9">
        <f t="shared" si="102"/>
        <v>185.04</v>
      </c>
      <c r="T374" s="9">
        <f t="shared" si="103"/>
        <v>38.8</v>
      </c>
      <c r="U374" s="66">
        <f t="shared" si="114"/>
        <v>250</v>
      </c>
      <c r="V374" s="9">
        <f t="shared" si="115"/>
        <v>300</v>
      </c>
      <c r="W374" s="67">
        <f t="shared" si="116"/>
        <v>204</v>
      </c>
      <c r="Y374" s="69">
        <f>VLOOKUP(D374,Sheet2!P:Q,2,FALSE)</f>
        <v>38</v>
      </c>
      <c r="AB374" s="4" t="str">
        <f>IF('表格编辑 '!D431="monster","普通","BOSS")</f>
        <v>普通</v>
      </c>
      <c r="AD374" s="50">
        <f>VLOOKUP(D374,映射!AK:AL,2,FALSE)</f>
        <v>3</v>
      </c>
      <c r="AE374" s="50" t="s">
        <v>37</v>
      </c>
      <c r="AF374" s="4">
        <f>VLOOKUP(AE374,映射!AN:AO,2,FALSE)</f>
        <v>2</v>
      </c>
      <c r="AG374" s="50">
        <v>1</v>
      </c>
      <c r="AH374" s="70">
        <v>1</v>
      </c>
      <c r="AI374" s="16">
        <f t="shared" si="104"/>
        <v>40018</v>
      </c>
      <c r="AJ374" s="16">
        <f t="shared" si="105"/>
        <v>50012</v>
      </c>
      <c r="AK374" s="16">
        <f t="shared" si="106"/>
        <v>29</v>
      </c>
      <c r="AL374" s="16" t="str">
        <f t="shared" si="107"/>
        <v>暴君熊</v>
      </c>
      <c r="AM374" s="16">
        <f t="shared" si="108"/>
        <v>1500</v>
      </c>
      <c r="AN374" s="16">
        <f t="shared" si="109"/>
        <v>1238</v>
      </c>
      <c r="AO374" s="16">
        <f t="shared" si="117"/>
        <v>262</v>
      </c>
      <c r="AP374" s="16">
        <f t="shared" si="110"/>
        <v>881</v>
      </c>
      <c r="AQ374" s="16">
        <f t="shared" si="111"/>
        <v>892</v>
      </c>
      <c r="AR374" s="16">
        <f t="shared" si="112"/>
        <v>194</v>
      </c>
      <c r="AS374" s="16"/>
      <c r="AT374" s="16">
        <v>45</v>
      </c>
      <c r="AU374" s="16">
        <v>61.2</v>
      </c>
      <c r="AV374" s="16">
        <v>-0.599999999999998</v>
      </c>
      <c r="AW374" s="16"/>
    </row>
    <row r="375" spans="1:49">
      <c r="A375" s="62">
        <f>'表格编辑 '!A432</f>
        <v>40019</v>
      </c>
      <c r="B375" s="62">
        <f>'表格编辑 '!B432</f>
        <v>50095</v>
      </c>
      <c r="C375" s="62" t="str">
        <f>VLOOKUP(B375,映射!A:B,2,FALSE)</f>
        <v>炽热魔芋</v>
      </c>
      <c r="D375" s="62">
        <f>'表格编辑 '!E432</f>
        <v>29</v>
      </c>
      <c r="E375" s="62">
        <f>ROUNDUP((VLOOKUP(B375,Sheet1!U:AA,3,FALSE)-2)*(0.042*(D375-1)+0.2)+0.4,0)</f>
        <v>31</v>
      </c>
      <c r="F375" s="62">
        <f>ROUNDUP((VLOOKUP(B375,Sheet1!U:AA,4,FALSE)-2)*(0.042*(D375-1)+0.2)+0.4,0)</f>
        <v>57</v>
      </c>
      <c r="G375" s="62">
        <f>ROUNDUP((VLOOKUP(B375,Sheet1!U:AA,5,FALSE)-2)*(0.042*(D375-1)+0.2)+0.4,0)</f>
        <v>30</v>
      </c>
      <c r="H375" s="62">
        <f>ROUNDUP((VLOOKUP(B375,Sheet1!U:AA,6,FALSE)-2)*(0.042*(D375-1)+0.2)+0.4,0)</f>
        <v>26</v>
      </c>
      <c r="I375" s="62">
        <f>ROUNDUP((VLOOKUP(B375,Sheet1!U:AA,7,FALSE)-2)*(0.042*(D375-1)+0.2)+0.4,0)</f>
        <v>39</v>
      </c>
      <c r="J375" s="62">
        <f>E375*8+F375*2+G375*3+H375*3+I375*1+VLOOKUP(B375,Sheet1!AU:AZ,2,FALSE)</f>
        <v>589</v>
      </c>
      <c r="K375" s="62">
        <f>E375*1+F375*2+G375*2+H375*2+I375*10+VLOOKUP(B375,Sheet1!AU:AZ,3,FALSE)</f>
        <v>667</v>
      </c>
      <c r="L375" s="62">
        <f>E375*0.1+F375*2+G375*0.2+H375*0.26+I375*0.1+VLOOKUP(B375,Sheet1!AU:AZ,4,FALSE)</f>
        <v>153.76</v>
      </c>
      <c r="M375" s="62">
        <f>E375*0.1+F375*0.2+G375*2+H375*0.2+I375*0.1+VLOOKUP(B375,Sheet1!AU:AZ,5,FALSE)</f>
        <v>103.6</v>
      </c>
      <c r="N375" s="62">
        <f>E375*0.1+F375*0.2+G375*0.2+H375*2+I375*0.1+VLOOKUP(B375,Sheet1!AU:AZ,6,FALSE)</f>
        <v>96.4</v>
      </c>
      <c r="O375" s="62">
        <f t="shared" si="118"/>
        <v>19.6</v>
      </c>
      <c r="P375" s="62">
        <f t="shared" si="119"/>
        <v>17.4</v>
      </c>
      <c r="R375" s="9">
        <f t="shared" si="113"/>
        <v>29</v>
      </c>
      <c r="S375" s="9">
        <f t="shared" si="102"/>
        <v>185.04</v>
      </c>
      <c r="T375" s="9">
        <f t="shared" si="103"/>
        <v>38.8</v>
      </c>
      <c r="U375" s="66">
        <f t="shared" si="114"/>
        <v>207</v>
      </c>
      <c r="V375" s="9">
        <f t="shared" si="115"/>
        <v>248.4</v>
      </c>
      <c r="W375" s="67">
        <f t="shared" si="116"/>
        <v>263</v>
      </c>
      <c r="Y375" s="69">
        <f>VLOOKUP(D375,Sheet2!P:Q,2,FALSE)</f>
        <v>38</v>
      </c>
      <c r="AB375" s="4" t="str">
        <f>IF('表格编辑 '!D432="monster","普通","BOSS")</f>
        <v>普通</v>
      </c>
      <c r="AD375" s="50">
        <f>VLOOKUP(D375,映射!AK:AL,2,FALSE)</f>
        <v>3</v>
      </c>
      <c r="AE375" s="50" t="s">
        <v>37</v>
      </c>
      <c r="AF375" s="4">
        <f>VLOOKUP(AE375,映射!AN:AO,2,FALSE)</f>
        <v>2</v>
      </c>
      <c r="AG375" s="50">
        <v>1</v>
      </c>
      <c r="AH375" s="70">
        <v>1</v>
      </c>
      <c r="AI375" s="16">
        <f t="shared" si="104"/>
        <v>40019</v>
      </c>
      <c r="AJ375" s="16">
        <f t="shared" si="105"/>
        <v>50095</v>
      </c>
      <c r="AK375" s="16">
        <f t="shared" si="106"/>
        <v>29</v>
      </c>
      <c r="AL375" s="16" t="str">
        <f t="shared" si="107"/>
        <v>炽热魔芋</v>
      </c>
      <c r="AM375" s="16">
        <f t="shared" si="108"/>
        <v>1242</v>
      </c>
      <c r="AN375" s="16">
        <f t="shared" si="109"/>
        <v>1178</v>
      </c>
      <c r="AO375" s="16">
        <f t="shared" si="117"/>
        <v>64</v>
      </c>
      <c r="AP375" s="16">
        <f t="shared" si="110"/>
        <v>653</v>
      </c>
      <c r="AQ375" s="16">
        <f t="shared" si="111"/>
        <v>1334</v>
      </c>
      <c r="AR375" s="16">
        <f t="shared" si="112"/>
        <v>231</v>
      </c>
      <c r="AS375" s="16"/>
      <c r="AT375" s="16">
        <v>51.5</v>
      </c>
      <c r="AU375" s="16">
        <v>46.1</v>
      </c>
      <c r="AV375" s="16">
        <v>13.2</v>
      </c>
      <c r="AW375" s="16"/>
    </row>
    <row r="376" spans="1:49">
      <c r="A376" s="62">
        <f>'表格编辑 '!A433</f>
        <v>40020</v>
      </c>
      <c r="B376" s="62">
        <f>'表格编辑 '!B433</f>
        <v>50148</v>
      </c>
      <c r="C376" s="62" t="str">
        <f>VLOOKUP(B376,映射!A:B,2,FALSE)</f>
        <v>巨人</v>
      </c>
      <c r="D376" s="62">
        <f>'表格编辑 '!E433</f>
        <v>29</v>
      </c>
      <c r="E376" s="62">
        <f>ROUNDUP((VLOOKUP(B376,Sheet1!U:AA,3,FALSE)-2)*(0.042*(D376-1)+0.2)+0.4,0)</f>
        <v>50</v>
      </c>
      <c r="F376" s="62">
        <f>ROUNDUP((VLOOKUP(B376,Sheet1!U:AA,4,FALSE)-2)*(0.042*(D376-1)+0.2)+0.4,0)</f>
        <v>46</v>
      </c>
      <c r="G376" s="62">
        <f>ROUNDUP((VLOOKUP(B376,Sheet1!U:AA,5,FALSE)-2)*(0.042*(D376-1)+0.2)+0.4,0)</f>
        <v>31</v>
      </c>
      <c r="H376" s="62">
        <f>ROUNDUP((VLOOKUP(B376,Sheet1!U:AA,6,FALSE)-2)*(0.042*(D376-1)+0.2)+0.4,0)</f>
        <v>11</v>
      </c>
      <c r="I376" s="62">
        <f>ROUNDUP((VLOOKUP(B376,Sheet1!U:AA,7,FALSE)-2)*(0.042*(D376-1)+0.2)+0.4,0)</f>
        <v>17</v>
      </c>
      <c r="J376" s="62">
        <f>E376*8+F376*2+G376*3+H376*3+I376*1+VLOOKUP(B376,Sheet1!AU:AZ,2,FALSE)</f>
        <v>655</v>
      </c>
      <c r="K376" s="62">
        <f>E376*1+F376*2+G376*2+H376*2+I376*10+VLOOKUP(B376,Sheet1!AU:AZ,3,FALSE)</f>
        <v>416</v>
      </c>
      <c r="L376" s="62">
        <f>E376*0.1+F376*2+G376*0.2+H376*0.26+I376*0.1+VLOOKUP(B376,Sheet1!AU:AZ,4,FALSE)</f>
        <v>127.76</v>
      </c>
      <c r="M376" s="62">
        <f>E376*0.1+F376*0.2+G376*2+H376*0.2+I376*0.1+VLOOKUP(B376,Sheet1!AU:AZ,5,FALSE)</f>
        <v>100.1</v>
      </c>
      <c r="N376" s="62">
        <f>E376*0.1+F376*0.2+G376*0.2+H376*2+I376*0.1+VLOOKUP(B376,Sheet1!AU:AZ,6,FALSE)</f>
        <v>64.1</v>
      </c>
      <c r="O376" s="62">
        <f t="shared" si="118"/>
        <v>-0.9</v>
      </c>
      <c r="P376" s="62">
        <f t="shared" si="119"/>
        <v>32.8</v>
      </c>
      <c r="R376" s="9">
        <f t="shared" si="113"/>
        <v>29</v>
      </c>
      <c r="S376" s="9">
        <f t="shared" si="102"/>
        <v>185.04</v>
      </c>
      <c r="T376" s="9">
        <f t="shared" si="103"/>
        <v>38.8</v>
      </c>
      <c r="U376" s="66">
        <f t="shared" si="114"/>
        <v>212</v>
      </c>
      <c r="V376" s="9">
        <f t="shared" si="115"/>
        <v>254.4</v>
      </c>
      <c r="W376" s="67">
        <f t="shared" si="116"/>
        <v>201</v>
      </c>
      <c r="Y376" s="69">
        <f>VLOOKUP(D376,Sheet2!P:Q,2,FALSE)</f>
        <v>38</v>
      </c>
      <c r="AB376" s="4" t="str">
        <f>IF('表格编辑 '!D433="monster","普通","BOSS")</f>
        <v>普通</v>
      </c>
      <c r="AD376" s="50">
        <f>VLOOKUP(D376,映射!AK:AL,2,FALSE)</f>
        <v>3</v>
      </c>
      <c r="AE376" s="50" t="s">
        <v>37</v>
      </c>
      <c r="AF376" s="4">
        <f>VLOOKUP(AE376,映射!AN:AO,2,FALSE)</f>
        <v>2</v>
      </c>
      <c r="AG376" s="50">
        <v>1</v>
      </c>
      <c r="AH376" s="70">
        <v>1</v>
      </c>
      <c r="AI376" s="16">
        <f t="shared" si="104"/>
        <v>40020</v>
      </c>
      <c r="AJ376" s="16">
        <f t="shared" si="105"/>
        <v>50148</v>
      </c>
      <c r="AK376" s="16">
        <f t="shared" si="106"/>
        <v>29</v>
      </c>
      <c r="AL376" s="16" t="str">
        <f t="shared" si="107"/>
        <v>巨人</v>
      </c>
      <c r="AM376" s="16">
        <f t="shared" si="108"/>
        <v>1272</v>
      </c>
      <c r="AN376" s="16">
        <f t="shared" si="109"/>
        <v>1310</v>
      </c>
      <c r="AO376" s="16">
        <f t="shared" si="117"/>
        <v>-38</v>
      </c>
      <c r="AP376" s="16">
        <f t="shared" si="110"/>
        <v>617</v>
      </c>
      <c r="AQ376" s="16">
        <f t="shared" si="111"/>
        <v>832</v>
      </c>
      <c r="AR376" s="16">
        <f t="shared" si="112"/>
        <v>192</v>
      </c>
      <c r="AS376" s="16"/>
      <c r="AT376" s="16">
        <v>64.4</v>
      </c>
      <c r="AU376" s="16">
        <v>33.8</v>
      </c>
      <c r="AV376" s="16">
        <v>-0.299999999999999</v>
      </c>
      <c r="AW376" s="16"/>
    </row>
    <row r="377" spans="1:49">
      <c r="A377" s="62">
        <f>'表格编辑 '!A434</f>
        <v>40021</v>
      </c>
      <c r="B377" s="62">
        <f>'表格编辑 '!B434</f>
        <v>50090</v>
      </c>
      <c r="C377" s="62" t="str">
        <f>VLOOKUP(B377,映射!A:B,2,FALSE)</f>
        <v>熔岩臭臭花</v>
      </c>
      <c r="D377" s="62">
        <f>'表格编辑 '!E434</f>
        <v>29</v>
      </c>
      <c r="E377" s="62">
        <f>ROUNDUP((VLOOKUP(B377,Sheet1!U:AA,3,FALSE)-2)*(0.042*(D377-1)+0.2)+0.4,0)</f>
        <v>59</v>
      </c>
      <c r="F377" s="62">
        <f>ROUNDUP((VLOOKUP(B377,Sheet1!U:AA,4,FALSE)-2)*(0.042*(D377-1)+0.2)+0.4,0)</f>
        <v>27</v>
      </c>
      <c r="G377" s="62">
        <f>ROUNDUP((VLOOKUP(B377,Sheet1!U:AA,5,FALSE)-2)*(0.042*(D377-1)+0.2)+0.4,0)</f>
        <v>17</v>
      </c>
      <c r="H377" s="62">
        <f>ROUNDUP((VLOOKUP(B377,Sheet1!U:AA,6,FALSE)-2)*(0.042*(D377-1)+0.2)+0.4,0)</f>
        <v>15</v>
      </c>
      <c r="I377" s="62">
        <f>ROUNDUP((VLOOKUP(B377,Sheet1!U:AA,7,FALSE)-2)*(0.042*(D377-1)+0.2)+0.4,0)</f>
        <v>38</v>
      </c>
      <c r="J377" s="62">
        <f>E377*8+F377*2+G377*3+H377*3+I377*1+VLOOKUP(B377,Sheet1!AU:AZ,2,FALSE)</f>
        <v>680</v>
      </c>
      <c r="K377" s="62">
        <f>E377*1+F377*2+G377*2+H377*2+I377*10+VLOOKUP(B377,Sheet1!AU:AZ,3,FALSE)</f>
        <v>577</v>
      </c>
      <c r="L377" s="62">
        <f>E377*0.1+F377*2+G377*0.2+H377*0.26+I377*0.1+VLOOKUP(B377,Sheet1!AU:AZ,4,FALSE)</f>
        <v>91</v>
      </c>
      <c r="M377" s="62">
        <f>E377*0.1+F377*0.2+G377*2+H377*0.2+I377*0.1+VLOOKUP(B377,Sheet1!AU:AZ,5,FALSE)</f>
        <v>72.1</v>
      </c>
      <c r="N377" s="62">
        <f>E377*0.1+F377*0.2+G377*0.2+H377*2+I377*0.1+VLOOKUP(B377,Sheet1!AU:AZ,6,FALSE)</f>
        <v>68.5</v>
      </c>
      <c r="O377" s="62">
        <f t="shared" si="118"/>
        <v>11.9</v>
      </c>
      <c r="P377" s="62">
        <f t="shared" si="119"/>
        <v>42</v>
      </c>
      <c r="R377" s="9">
        <f t="shared" si="113"/>
        <v>29</v>
      </c>
      <c r="S377" s="9">
        <f t="shared" si="102"/>
        <v>185.04</v>
      </c>
      <c r="T377" s="9">
        <f t="shared" si="103"/>
        <v>38.8</v>
      </c>
      <c r="U377" s="66">
        <f t="shared" si="114"/>
        <v>256</v>
      </c>
      <c r="V377" s="9">
        <f t="shared" si="115"/>
        <v>307.2</v>
      </c>
      <c r="W377" s="67">
        <f t="shared" si="116"/>
        <v>120</v>
      </c>
      <c r="Y377" s="69">
        <f>VLOOKUP(D377,Sheet2!P:Q,2,FALSE)</f>
        <v>38</v>
      </c>
      <c r="AB377" s="4" t="str">
        <f>IF('表格编辑 '!D434="monster","普通","BOSS")</f>
        <v>普通</v>
      </c>
      <c r="AD377" s="50">
        <f>VLOOKUP(D377,映射!AK:AL,2,FALSE)</f>
        <v>3</v>
      </c>
      <c r="AE377" s="50" t="s">
        <v>37</v>
      </c>
      <c r="AF377" s="4">
        <f>VLOOKUP(AE377,映射!AN:AO,2,FALSE)</f>
        <v>2</v>
      </c>
      <c r="AG377" s="50">
        <v>1</v>
      </c>
      <c r="AH377" s="70">
        <v>1</v>
      </c>
      <c r="AI377" s="16">
        <f t="shared" si="104"/>
        <v>40021</v>
      </c>
      <c r="AJ377" s="16">
        <f t="shared" si="105"/>
        <v>50090</v>
      </c>
      <c r="AK377" s="16">
        <f t="shared" si="106"/>
        <v>29</v>
      </c>
      <c r="AL377" s="16" t="str">
        <f t="shared" si="107"/>
        <v>熔岩臭臭花</v>
      </c>
      <c r="AM377" s="16">
        <f t="shared" si="108"/>
        <v>1536</v>
      </c>
      <c r="AN377" s="16">
        <f t="shared" si="109"/>
        <v>1360</v>
      </c>
      <c r="AO377" s="16">
        <f t="shared" si="117"/>
        <v>176</v>
      </c>
      <c r="AP377" s="16">
        <f t="shared" si="110"/>
        <v>856</v>
      </c>
      <c r="AQ377" s="16">
        <f t="shared" si="111"/>
        <v>1154</v>
      </c>
      <c r="AR377" s="16">
        <f t="shared" si="112"/>
        <v>137</v>
      </c>
      <c r="AS377" s="16"/>
      <c r="AT377" s="16">
        <v>42.2</v>
      </c>
      <c r="AU377" s="16">
        <v>38.6</v>
      </c>
      <c r="AV377" s="16">
        <v>9.7</v>
      </c>
      <c r="AW377" s="16"/>
    </row>
    <row r="378" spans="1:49">
      <c r="A378" s="62">
        <f>'表格编辑 '!A435</f>
        <v>40022</v>
      </c>
      <c r="B378" s="62">
        <f>'表格编辑 '!B435</f>
        <v>50085</v>
      </c>
      <c r="C378" s="62" t="str">
        <f>VLOOKUP(B378,映射!A:B,2,FALSE)</f>
        <v>死亡之花</v>
      </c>
      <c r="D378" s="62">
        <f>'表格编辑 '!E435</f>
        <v>29</v>
      </c>
      <c r="E378" s="62">
        <f>ROUNDUP((VLOOKUP(B378,Sheet1!U:AA,3,FALSE)-2)*(0.042*(D378-1)+0.2)+0.4,0)</f>
        <v>35</v>
      </c>
      <c r="F378" s="62">
        <f>ROUNDUP((VLOOKUP(B378,Sheet1!U:AA,4,FALSE)-2)*(0.042*(D378-1)+0.2)+0.4,0)</f>
        <v>15</v>
      </c>
      <c r="G378" s="62">
        <f>ROUNDUP((VLOOKUP(B378,Sheet1!U:AA,5,FALSE)-2)*(0.042*(D378-1)+0.2)+0.4,0)</f>
        <v>15</v>
      </c>
      <c r="H378" s="62">
        <f>ROUNDUP((VLOOKUP(B378,Sheet1!U:AA,6,FALSE)-2)*(0.042*(D378-1)+0.2)+0.4,0)</f>
        <v>24</v>
      </c>
      <c r="I378" s="62">
        <f>ROUNDUP((VLOOKUP(B378,Sheet1!U:AA,7,FALSE)-2)*(0.042*(D378-1)+0.2)+0.4,0)</f>
        <v>46</v>
      </c>
      <c r="J378" s="62">
        <f>E378*8+F378*2+G378*3+H378*3+I378*1+VLOOKUP(B378,Sheet1!AU:AZ,2,FALSE)</f>
        <v>493</v>
      </c>
      <c r="K378" s="62">
        <f>E378*1+F378*2+G378*2+H378*2+I378*10+VLOOKUP(B378,Sheet1!AU:AZ,3,FALSE)</f>
        <v>623</v>
      </c>
      <c r="L378" s="62">
        <f>E378*0.1+F378*2+G378*0.2+H378*0.26+I378*0.1+VLOOKUP(B378,Sheet1!AU:AZ,4,FALSE)</f>
        <v>67.34</v>
      </c>
      <c r="M378" s="62">
        <f>E378*0.1+F378*0.2+G378*2+H378*0.2+I378*0.1+VLOOKUP(B378,Sheet1!AU:AZ,5,FALSE)</f>
        <v>65.9</v>
      </c>
      <c r="N378" s="62">
        <f>E378*0.1+F378*0.2+G378*0.2+H378*2+I378*0.1+VLOOKUP(B378,Sheet1!AU:AZ,6,FALSE)</f>
        <v>82.1</v>
      </c>
      <c r="O378" s="62">
        <f t="shared" si="118"/>
        <v>25.4</v>
      </c>
      <c r="P378" s="62">
        <f t="shared" si="119"/>
        <v>25.2</v>
      </c>
      <c r="R378" s="9">
        <f t="shared" si="113"/>
        <v>29</v>
      </c>
      <c r="S378" s="9">
        <f t="shared" si="102"/>
        <v>185.04</v>
      </c>
      <c r="T378" s="9">
        <f t="shared" si="103"/>
        <v>38.8</v>
      </c>
      <c r="U378" s="66">
        <f t="shared" si="114"/>
        <v>268</v>
      </c>
      <c r="V378" s="9">
        <f t="shared" si="115"/>
        <v>321.6</v>
      </c>
      <c r="W378" s="67">
        <f t="shared" si="116"/>
        <v>75</v>
      </c>
      <c r="Y378" s="69">
        <f>VLOOKUP(D378,Sheet2!P:Q,2,FALSE)</f>
        <v>38</v>
      </c>
      <c r="AB378" s="4" t="str">
        <f>IF('表格编辑 '!D435="monster","普通","BOSS")</f>
        <v>普通</v>
      </c>
      <c r="AD378" s="50">
        <f>VLOOKUP(D378,映射!AK:AL,2,FALSE)</f>
        <v>3</v>
      </c>
      <c r="AE378" s="50" t="s">
        <v>37</v>
      </c>
      <c r="AF378" s="4">
        <f>VLOOKUP(AE378,映射!AN:AO,2,FALSE)</f>
        <v>2</v>
      </c>
      <c r="AG378" s="50">
        <v>1</v>
      </c>
      <c r="AH378" s="70">
        <v>1</v>
      </c>
      <c r="AI378" s="16">
        <f t="shared" si="104"/>
        <v>40022</v>
      </c>
      <c r="AJ378" s="16">
        <f t="shared" si="105"/>
        <v>50085</v>
      </c>
      <c r="AK378" s="16">
        <f t="shared" si="106"/>
        <v>29</v>
      </c>
      <c r="AL378" s="16" t="str">
        <f t="shared" si="107"/>
        <v>死亡之花</v>
      </c>
      <c r="AM378" s="16">
        <f t="shared" si="108"/>
        <v>1608</v>
      </c>
      <c r="AN378" s="16">
        <f t="shared" si="109"/>
        <v>986</v>
      </c>
      <c r="AO378" s="16">
        <f t="shared" si="117"/>
        <v>622</v>
      </c>
      <c r="AP378" s="16">
        <f t="shared" si="110"/>
        <v>1115</v>
      </c>
      <c r="AQ378" s="16">
        <f t="shared" si="111"/>
        <v>1246</v>
      </c>
      <c r="AR378" s="16">
        <f t="shared" si="112"/>
        <v>102</v>
      </c>
      <c r="AS378" s="16"/>
      <c r="AT378" s="16">
        <v>36.7</v>
      </c>
      <c r="AU378" s="16">
        <v>49.3</v>
      </c>
      <c r="AV378" s="16">
        <v>20.5</v>
      </c>
      <c r="AW378" s="16"/>
    </row>
    <row r="379" spans="1:49">
      <c r="A379" s="62">
        <f>'表格编辑 '!A436</f>
        <v>40023</v>
      </c>
      <c r="B379" s="62">
        <f>'表格编辑 '!B436</f>
        <v>50088</v>
      </c>
      <c r="C379" s="62" t="str">
        <f>VLOOKUP(B379,映射!A:B,2,FALSE)</f>
        <v>沙漠臭臭花</v>
      </c>
      <c r="D379" s="62">
        <f>'表格编辑 '!E436</f>
        <v>29</v>
      </c>
      <c r="E379" s="62">
        <f>ROUNDUP((VLOOKUP(B379,Sheet1!U:AA,3,FALSE)-2)*(0.042*(D379-1)+0.2)+0.4,0)</f>
        <v>49</v>
      </c>
      <c r="F379" s="62">
        <f>ROUNDUP((VLOOKUP(B379,Sheet1!U:AA,4,FALSE)-2)*(0.042*(D379-1)+0.2)+0.4,0)</f>
        <v>35</v>
      </c>
      <c r="G379" s="62">
        <f>ROUNDUP((VLOOKUP(B379,Sheet1!U:AA,5,FALSE)-2)*(0.042*(D379-1)+0.2)+0.4,0)</f>
        <v>23</v>
      </c>
      <c r="H379" s="62">
        <f>ROUNDUP((VLOOKUP(B379,Sheet1!U:AA,6,FALSE)-2)*(0.042*(D379-1)+0.2)+0.4,0)</f>
        <v>13</v>
      </c>
      <c r="I379" s="62">
        <f>ROUNDUP((VLOOKUP(B379,Sheet1!U:AA,7,FALSE)-2)*(0.042*(D379-1)+0.2)+0.4,0)</f>
        <v>28</v>
      </c>
      <c r="J379" s="62">
        <f>E379*8+F379*2+G379*3+H379*3+I379*1+VLOOKUP(B379,Sheet1!AU:AZ,2,FALSE)</f>
        <v>618</v>
      </c>
      <c r="K379" s="62">
        <f>E379*1+F379*2+G379*2+H379*2+I379*10+VLOOKUP(B379,Sheet1!AU:AZ,3,FALSE)</f>
        <v>491</v>
      </c>
      <c r="L379" s="62">
        <f>E379*0.1+F379*2+G379*0.2+H379*0.26+I379*0.1+VLOOKUP(B379,Sheet1!AU:AZ,4,FALSE)</f>
        <v>105.68</v>
      </c>
      <c r="M379" s="62">
        <f>E379*0.1+F379*0.2+G379*2+H379*0.2+I379*0.1+VLOOKUP(B379,Sheet1!AU:AZ,5,FALSE)</f>
        <v>83.3</v>
      </c>
      <c r="N379" s="62">
        <f>E379*0.1+F379*0.2+G379*0.2+H379*2+I379*0.1+VLOOKUP(B379,Sheet1!AU:AZ,6,FALSE)</f>
        <v>65.3</v>
      </c>
      <c r="O379" s="62">
        <f t="shared" si="118"/>
        <v>7.5</v>
      </c>
      <c r="P379" s="62">
        <f t="shared" si="119"/>
        <v>33.2</v>
      </c>
      <c r="R379" s="9">
        <f t="shared" si="113"/>
        <v>29</v>
      </c>
      <c r="S379" s="9">
        <f t="shared" si="102"/>
        <v>185.04</v>
      </c>
      <c r="T379" s="9">
        <f t="shared" si="103"/>
        <v>38.8</v>
      </c>
      <c r="U379" s="66">
        <f t="shared" si="114"/>
        <v>236</v>
      </c>
      <c r="V379" s="9">
        <f t="shared" si="115"/>
        <v>283.2</v>
      </c>
      <c r="W379" s="67">
        <f t="shared" si="116"/>
        <v>151</v>
      </c>
      <c r="Y379" s="69">
        <f>VLOOKUP(D379,Sheet2!P:Q,2,FALSE)</f>
        <v>38</v>
      </c>
      <c r="AB379" s="4" t="str">
        <f>IF('表格编辑 '!D436="monster","普通","BOSS")</f>
        <v>普通</v>
      </c>
      <c r="AD379" s="50">
        <f>VLOOKUP(D379,映射!AK:AL,2,FALSE)</f>
        <v>3</v>
      </c>
      <c r="AE379" s="50" t="s">
        <v>37</v>
      </c>
      <c r="AF379" s="4">
        <f>VLOOKUP(AE379,映射!AN:AO,2,FALSE)</f>
        <v>2</v>
      </c>
      <c r="AG379" s="50">
        <v>1</v>
      </c>
      <c r="AH379" s="70">
        <v>1</v>
      </c>
      <c r="AI379" s="16">
        <f t="shared" si="104"/>
        <v>40023</v>
      </c>
      <c r="AJ379" s="16">
        <f t="shared" si="105"/>
        <v>50088</v>
      </c>
      <c r="AK379" s="16">
        <f t="shared" si="106"/>
        <v>29</v>
      </c>
      <c r="AL379" s="16" t="str">
        <f t="shared" si="107"/>
        <v>沙漠臭臭花</v>
      </c>
      <c r="AM379" s="16">
        <f t="shared" si="108"/>
        <v>1416</v>
      </c>
      <c r="AN379" s="16">
        <f t="shared" si="109"/>
        <v>1236</v>
      </c>
      <c r="AO379" s="16">
        <f t="shared" si="117"/>
        <v>180</v>
      </c>
      <c r="AP379" s="16">
        <f t="shared" si="110"/>
        <v>798</v>
      </c>
      <c r="AQ379" s="16">
        <f t="shared" si="111"/>
        <v>982</v>
      </c>
      <c r="AR379" s="16">
        <f t="shared" si="112"/>
        <v>159</v>
      </c>
      <c r="AS379" s="16"/>
      <c r="AT379" s="16">
        <v>50</v>
      </c>
      <c r="AU379" s="16">
        <v>37.4</v>
      </c>
      <c r="AV379" s="16">
        <v>6.4</v>
      </c>
      <c r="AW379" s="16"/>
    </row>
    <row r="380" spans="1:49">
      <c r="A380" s="62">
        <f>'表格编辑 '!A437</f>
        <v>40024</v>
      </c>
      <c r="B380" s="62">
        <f>'表格编辑 '!B437</f>
        <v>50104</v>
      </c>
      <c r="C380" s="62" t="str">
        <f>VLOOKUP(B380,映射!A:B,2,FALSE)</f>
        <v>小丑炸弹魔</v>
      </c>
      <c r="D380" s="62">
        <f>'表格编辑 '!E437</f>
        <v>29</v>
      </c>
      <c r="E380" s="62">
        <f>ROUNDUP((VLOOKUP(B380,Sheet1!U:AA,3,FALSE)-2)*(0.042*(D380-1)+0.2)+0.4,0)</f>
        <v>19</v>
      </c>
      <c r="F380" s="62">
        <f>ROUNDUP((VLOOKUP(B380,Sheet1!U:AA,4,FALSE)-2)*(0.042*(D380-1)+0.2)+0.4,0)</f>
        <v>33</v>
      </c>
      <c r="G380" s="62">
        <f>ROUNDUP((VLOOKUP(B380,Sheet1!U:AA,5,FALSE)-2)*(0.042*(D380-1)+0.2)+0.4,0)</f>
        <v>19</v>
      </c>
      <c r="H380" s="62">
        <f>ROUNDUP((VLOOKUP(B380,Sheet1!U:AA,6,FALSE)-2)*(0.042*(D380-1)+0.2)+0.4,0)</f>
        <v>33</v>
      </c>
      <c r="I380" s="62">
        <f>ROUNDUP((VLOOKUP(B380,Sheet1!U:AA,7,FALSE)-2)*(0.042*(D380-1)+0.2)+0.4,0)</f>
        <v>53</v>
      </c>
      <c r="J380" s="62">
        <f>E380*8+F380*2+G380*3+H380*3+I380*1+VLOOKUP(B380,Sheet1!AU:AZ,2,FALSE)</f>
        <v>447</v>
      </c>
      <c r="K380" s="62">
        <f>E380*1+F380*2+G380*2+H380*2+I380*10+VLOOKUP(B380,Sheet1!AU:AZ,3,FALSE)</f>
        <v>739</v>
      </c>
      <c r="L380" s="62">
        <f>E380*0.1+F380*2+G380*0.2+H380*0.26+I380*0.1+VLOOKUP(B380,Sheet1!AU:AZ,4,FALSE)</f>
        <v>105.58</v>
      </c>
      <c r="M380" s="62">
        <f>E380*0.1+F380*0.2+G380*2+H380*0.2+I380*0.1+VLOOKUP(B380,Sheet1!AU:AZ,5,FALSE)</f>
        <v>78.4</v>
      </c>
      <c r="N380" s="62">
        <f>E380*0.1+F380*0.2+G380*0.2+H380*2+I380*0.1+VLOOKUP(B380,Sheet1!AU:AZ,6,FALSE)</f>
        <v>103.6</v>
      </c>
      <c r="O380" s="62">
        <f t="shared" si="118"/>
        <v>33.9</v>
      </c>
      <c r="P380" s="62">
        <f t="shared" si="119"/>
        <v>11.3</v>
      </c>
      <c r="R380" s="9">
        <f t="shared" si="113"/>
        <v>29</v>
      </c>
      <c r="S380" s="9">
        <f t="shared" si="102"/>
        <v>185.04</v>
      </c>
      <c r="T380" s="9">
        <f t="shared" si="103"/>
        <v>38.8</v>
      </c>
      <c r="U380" s="66">
        <f t="shared" si="114"/>
        <v>244</v>
      </c>
      <c r="V380" s="9">
        <f t="shared" si="115"/>
        <v>292.8</v>
      </c>
      <c r="W380" s="67">
        <f t="shared" si="116"/>
        <v>151</v>
      </c>
      <c r="Y380" s="69">
        <f>VLOOKUP(D380,Sheet2!P:Q,2,FALSE)</f>
        <v>38</v>
      </c>
      <c r="AB380" s="4" t="str">
        <f>IF('表格编辑 '!D437="monster","普通","BOSS")</f>
        <v>普通</v>
      </c>
      <c r="AD380" s="50">
        <f>VLOOKUP(D380,映射!AK:AL,2,FALSE)</f>
        <v>3</v>
      </c>
      <c r="AE380" s="50" t="s">
        <v>37</v>
      </c>
      <c r="AF380" s="4">
        <f>VLOOKUP(AE380,映射!AN:AO,2,FALSE)</f>
        <v>2</v>
      </c>
      <c r="AG380" s="50">
        <v>1</v>
      </c>
      <c r="AH380" s="70">
        <v>1</v>
      </c>
      <c r="AI380" s="16">
        <f t="shared" si="104"/>
        <v>40024</v>
      </c>
      <c r="AJ380" s="16">
        <f t="shared" si="105"/>
        <v>50104</v>
      </c>
      <c r="AK380" s="16">
        <f t="shared" si="106"/>
        <v>29</v>
      </c>
      <c r="AL380" s="16" t="str">
        <f t="shared" si="107"/>
        <v>小丑炸弹魔</v>
      </c>
      <c r="AM380" s="16">
        <f t="shared" si="108"/>
        <v>1464</v>
      </c>
      <c r="AN380" s="16">
        <f t="shared" si="109"/>
        <v>894</v>
      </c>
      <c r="AO380" s="16">
        <f t="shared" si="117"/>
        <v>570</v>
      </c>
      <c r="AP380" s="16">
        <f t="shared" si="110"/>
        <v>1017</v>
      </c>
      <c r="AQ380" s="16">
        <f t="shared" si="111"/>
        <v>1478</v>
      </c>
      <c r="AR380" s="16">
        <f t="shared" si="112"/>
        <v>159</v>
      </c>
      <c r="AS380" s="16"/>
      <c r="AT380" s="16">
        <v>41.7</v>
      </c>
      <c r="AU380" s="16">
        <v>41.7</v>
      </c>
      <c r="AV380" s="16">
        <v>29.1</v>
      </c>
      <c r="AW380" s="16"/>
    </row>
    <row r="381" spans="1:49">
      <c r="A381" s="62">
        <f>'表格编辑 '!A438</f>
        <v>40025</v>
      </c>
      <c r="B381" s="62">
        <f>'表格编辑 '!B438</f>
        <v>50074</v>
      </c>
      <c r="C381" s="62" t="str">
        <f>VLOOKUP(B381,映射!A:B,2,FALSE)</f>
        <v>水蜘蛛</v>
      </c>
      <c r="D381" s="62">
        <f>'表格编辑 '!E438</f>
        <v>29</v>
      </c>
      <c r="E381" s="62">
        <f>ROUNDUP((VLOOKUP(B381,Sheet1!U:AA,3,FALSE)-2)*(0.042*(D381-1)+0.2)+0.4,0)</f>
        <v>31</v>
      </c>
      <c r="F381" s="62">
        <f>ROUNDUP((VLOOKUP(B381,Sheet1!U:AA,4,FALSE)-2)*(0.042*(D381-1)+0.2)+0.4,0)</f>
        <v>20</v>
      </c>
      <c r="G381" s="62">
        <f>ROUNDUP((VLOOKUP(B381,Sheet1!U:AA,5,FALSE)-2)*(0.042*(D381-1)+0.2)+0.4,0)</f>
        <v>31</v>
      </c>
      <c r="H381" s="62">
        <f>ROUNDUP((VLOOKUP(B381,Sheet1!U:AA,6,FALSE)-2)*(0.042*(D381-1)+0.2)+0.4,0)</f>
        <v>26</v>
      </c>
      <c r="I381" s="62">
        <f>ROUNDUP((VLOOKUP(B381,Sheet1!U:AA,7,FALSE)-2)*(0.042*(D381-1)+0.2)+0.4,0)</f>
        <v>37</v>
      </c>
      <c r="J381" s="62">
        <f>E381*8+F381*2+G381*3+H381*3+I381*1+VLOOKUP(B381,Sheet1!AU:AZ,2,FALSE)</f>
        <v>516</v>
      </c>
      <c r="K381" s="62">
        <f>E381*1+F381*2+G381*2+H381*2+I381*10+VLOOKUP(B381,Sheet1!AU:AZ,3,FALSE)</f>
        <v>575</v>
      </c>
      <c r="L381" s="62">
        <f>E381*0.1+F381*2+G381*0.2+H381*0.26+I381*0.1+VLOOKUP(B381,Sheet1!AU:AZ,4,FALSE)</f>
        <v>79.76</v>
      </c>
      <c r="M381" s="62">
        <f>E381*0.1+F381*0.2+G381*2+H381*0.2+I381*0.1+VLOOKUP(B381,Sheet1!AU:AZ,5,FALSE)</f>
        <v>98</v>
      </c>
      <c r="N381" s="62">
        <f>E381*0.1+F381*0.2+G381*0.2+H381*2+I381*0.1+VLOOKUP(B381,Sheet1!AU:AZ,6,FALSE)</f>
        <v>89</v>
      </c>
      <c r="O381" s="62">
        <f t="shared" si="118"/>
        <v>21.9</v>
      </c>
      <c r="P381" s="62">
        <f t="shared" si="119"/>
        <v>21.2</v>
      </c>
      <c r="R381" s="9">
        <f t="shared" si="113"/>
        <v>29</v>
      </c>
      <c r="S381" s="9">
        <f t="shared" si="102"/>
        <v>185.04</v>
      </c>
      <c r="T381" s="9">
        <f t="shared" si="103"/>
        <v>38.8</v>
      </c>
      <c r="U381" s="66">
        <f t="shared" si="114"/>
        <v>214</v>
      </c>
      <c r="V381" s="9">
        <f t="shared" si="115"/>
        <v>256.8</v>
      </c>
      <c r="W381" s="67">
        <f t="shared" si="116"/>
        <v>98</v>
      </c>
      <c r="Y381" s="69">
        <f>VLOOKUP(D381,Sheet2!P:Q,2,FALSE)</f>
        <v>38</v>
      </c>
      <c r="AB381" s="4" t="str">
        <f>IF('表格编辑 '!D438="monster","普通","BOSS")</f>
        <v>普通</v>
      </c>
      <c r="AD381" s="50">
        <f>VLOOKUP(D381,映射!AK:AL,2,FALSE)</f>
        <v>3</v>
      </c>
      <c r="AE381" s="50" t="s">
        <v>37</v>
      </c>
      <c r="AF381" s="4">
        <f>VLOOKUP(AE381,映射!AN:AO,2,FALSE)</f>
        <v>2</v>
      </c>
      <c r="AG381" s="50">
        <v>1</v>
      </c>
      <c r="AH381" s="70">
        <v>1</v>
      </c>
      <c r="AI381" s="16">
        <f t="shared" si="104"/>
        <v>40025</v>
      </c>
      <c r="AJ381" s="16">
        <f t="shared" si="105"/>
        <v>50074</v>
      </c>
      <c r="AK381" s="16">
        <f t="shared" si="106"/>
        <v>29</v>
      </c>
      <c r="AL381" s="16" t="str">
        <f t="shared" si="107"/>
        <v>水蜘蛛</v>
      </c>
      <c r="AM381" s="16">
        <f t="shared" si="108"/>
        <v>1284</v>
      </c>
      <c r="AN381" s="16">
        <f t="shared" si="109"/>
        <v>1032</v>
      </c>
      <c r="AO381" s="16">
        <f t="shared" si="117"/>
        <v>252</v>
      </c>
      <c r="AP381" s="16">
        <f t="shared" si="110"/>
        <v>768</v>
      </c>
      <c r="AQ381" s="16">
        <f t="shared" si="111"/>
        <v>1150</v>
      </c>
      <c r="AR381" s="16">
        <f t="shared" si="112"/>
        <v>120</v>
      </c>
      <c r="AS381" s="16"/>
      <c r="AT381" s="16">
        <v>40.6</v>
      </c>
      <c r="AU381" s="16">
        <v>51.4</v>
      </c>
      <c r="AV381" s="16">
        <v>14.9</v>
      </c>
      <c r="AW381" s="16"/>
    </row>
    <row r="382" spans="1:49">
      <c r="A382" s="62">
        <f>'表格编辑 '!A439</f>
        <v>40026</v>
      </c>
      <c r="B382" s="62">
        <f>'表格编辑 '!B439</f>
        <v>50084</v>
      </c>
      <c r="C382" s="62" t="str">
        <f>VLOOKUP(B382,映射!A:B,2,FALSE)</f>
        <v>曼陀罗草</v>
      </c>
      <c r="D382" s="62">
        <f>'表格编辑 '!E439</f>
        <v>29</v>
      </c>
      <c r="E382" s="62">
        <f>ROUNDUP((VLOOKUP(B382,Sheet1!U:AA,3,FALSE)-2)*(0.042*(D382-1)+0.2)+0.4,0)</f>
        <v>33</v>
      </c>
      <c r="F382" s="62">
        <f>ROUNDUP((VLOOKUP(B382,Sheet1!U:AA,4,FALSE)-2)*(0.042*(D382-1)+0.2)+0.4,0)</f>
        <v>16</v>
      </c>
      <c r="G382" s="62">
        <f>ROUNDUP((VLOOKUP(B382,Sheet1!U:AA,5,FALSE)-2)*(0.042*(D382-1)+0.2)+0.4,0)</f>
        <v>17</v>
      </c>
      <c r="H382" s="62">
        <f>ROUNDUP((VLOOKUP(B382,Sheet1!U:AA,6,FALSE)-2)*(0.042*(D382-1)+0.2)+0.4,0)</f>
        <v>27</v>
      </c>
      <c r="I382" s="62">
        <f>ROUNDUP((VLOOKUP(B382,Sheet1!U:AA,7,FALSE)-2)*(0.042*(D382-1)+0.2)+0.4,0)</f>
        <v>50</v>
      </c>
      <c r="J382" s="62">
        <f>E382*8+F382*2+G382*3+H382*3+I382*1+VLOOKUP(B382,Sheet1!AU:AZ,2,FALSE)</f>
        <v>498</v>
      </c>
      <c r="K382" s="62">
        <f>E382*1+F382*2+G382*2+H382*2+I382*10+VLOOKUP(B382,Sheet1!AU:AZ,3,FALSE)</f>
        <v>673</v>
      </c>
      <c r="L382" s="62">
        <f>E382*0.1+F382*2+G382*0.2+H382*0.26+I382*0.1+VLOOKUP(B382,Sheet1!AU:AZ,4,FALSE)</f>
        <v>70.72</v>
      </c>
      <c r="M382" s="62">
        <f>E382*0.1+F382*0.2+G382*2+H382*0.2+I382*0.1+VLOOKUP(B382,Sheet1!AU:AZ,5,FALSE)</f>
        <v>70.9</v>
      </c>
      <c r="N382" s="62">
        <f>E382*0.1+F382*0.2+G382*0.2+H382*2+I382*0.1+VLOOKUP(B382,Sheet1!AU:AZ,6,FALSE)</f>
        <v>88.9</v>
      </c>
      <c r="O382" s="62">
        <f t="shared" si="118"/>
        <v>29.2</v>
      </c>
      <c r="P382" s="62">
        <f t="shared" si="119"/>
        <v>23.5</v>
      </c>
      <c r="R382" s="9">
        <f t="shared" si="113"/>
        <v>29</v>
      </c>
      <c r="S382" s="9">
        <f t="shared" si="102"/>
        <v>185.04</v>
      </c>
      <c r="T382" s="9">
        <f t="shared" si="103"/>
        <v>38.8</v>
      </c>
      <c r="U382" s="66">
        <f t="shared" si="114"/>
        <v>258</v>
      </c>
      <c r="V382" s="9">
        <f t="shared" si="115"/>
        <v>309.6</v>
      </c>
      <c r="W382" s="67">
        <f t="shared" si="116"/>
        <v>81</v>
      </c>
      <c r="Y382" s="69">
        <f>VLOOKUP(D382,Sheet2!P:Q,2,FALSE)</f>
        <v>38</v>
      </c>
      <c r="AB382" s="4" t="str">
        <f>IF('表格编辑 '!D439="monster","普通","BOSS")</f>
        <v>普通</v>
      </c>
      <c r="AD382" s="50">
        <f>VLOOKUP(D382,映射!AK:AL,2,FALSE)</f>
        <v>3</v>
      </c>
      <c r="AE382" s="50" t="s">
        <v>37</v>
      </c>
      <c r="AF382" s="4">
        <f>VLOOKUP(AE382,映射!AN:AO,2,FALSE)</f>
        <v>2</v>
      </c>
      <c r="AG382" s="50">
        <v>1</v>
      </c>
      <c r="AH382" s="70">
        <v>1</v>
      </c>
      <c r="AI382" s="16">
        <f t="shared" si="104"/>
        <v>40026</v>
      </c>
      <c r="AJ382" s="16">
        <f t="shared" si="105"/>
        <v>50084</v>
      </c>
      <c r="AK382" s="16">
        <f t="shared" si="106"/>
        <v>29</v>
      </c>
      <c r="AL382" s="16" t="str">
        <f t="shared" si="107"/>
        <v>曼陀罗草</v>
      </c>
      <c r="AM382" s="16">
        <f t="shared" si="108"/>
        <v>1548</v>
      </c>
      <c r="AN382" s="16">
        <f t="shared" si="109"/>
        <v>996</v>
      </c>
      <c r="AO382" s="16">
        <f t="shared" si="117"/>
        <v>552</v>
      </c>
      <c r="AP382" s="16">
        <f t="shared" si="110"/>
        <v>1050</v>
      </c>
      <c r="AQ382" s="16">
        <f t="shared" si="111"/>
        <v>1346</v>
      </c>
      <c r="AR382" s="16">
        <f t="shared" si="112"/>
        <v>107</v>
      </c>
      <c r="AS382" s="16"/>
      <c r="AT382" s="16">
        <v>40.2</v>
      </c>
      <c r="AU382" s="16">
        <v>42</v>
      </c>
      <c r="AV382" s="16">
        <v>24.2</v>
      </c>
      <c r="AW382" s="16"/>
    </row>
    <row r="383" spans="1:49">
      <c r="A383" s="62">
        <f>'表格编辑 '!A440</f>
        <v>40027</v>
      </c>
      <c r="B383" s="62">
        <f>'表格编辑 '!B440</f>
        <v>50155</v>
      </c>
      <c r="C383" s="62" t="str">
        <f>VLOOKUP(B383,映射!A:B,2,FALSE)</f>
        <v>熊猫团</v>
      </c>
      <c r="D383" s="62">
        <f>'表格编辑 '!E440</f>
        <v>29</v>
      </c>
      <c r="E383" s="62">
        <f>ROUNDUP((VLOOKUP(B383,Sheet1!U:AA,3,FALSE)-2)*(0.042*(D383-1)+0.2)+0.4,0)</f>
        <v>35</v>
      </c>
      <c r="F383" s="62">
        <f>ROUNDUP((VLOOKUP(B383,Sheet1!U:AA,4,FALSE)-2)*(0.042*(D383-1)+0.2)+0.4,0)</f>
        <v>34</v>
      </c>
      <c r="G383" s="62">
        <f>ROUNDUP((VLOOKUP(B383,Sheet1!U:AA,5,FALSE)-2)*(0.042*(D383-1)+0.2)+0.4,0)</f>
        <v>39</v>
      </c>
      <c r="H383" s="62">
        <f>ROUNDUP((VLOOKUP(B383,Sheet1!U:AA,6,FALSE)-2)*(0.042*(D383-1)+0.2)+0.4,0)</f>
        <v>31</v>
      </c>
      <c r="I383" s="62">
        <f>ROUNDUP((VLOOKUP(B383,Sheet1!U:AA,7,FALSE)-2)*(0.042*(D383-1)+0.2)+0.4,0)</f>
        <v>9</v>
      </c>
      <c r="J383" s="62">
        <f>E383*8+F383*2+G383*3+H383*3+I383*1+VLOOKUP(B383,Sheet1!AU:AZ,2,FALSE)</f>
        <v>587</v>
      </c>
      <c r="K383" s="62">
        <f>E383*1+F383*2+G383*2+H383*2+I383*10+VLOOKUP(B383,Sheet1!AU:AZ,3,FALSE)</f>
        <v>353</v>
      </c>
      <c r="L383" s="62">
        <f>E383*0.1+F383*2+G383*0.2+H383*0.26+I383*0.1+VLOOKUP(B383,Sheet1!AU:AZ,4,FALSE)</f>
        <v>108.26</v>
      </c>
      <c r="M383" s="62">
        <f>E383*0.1+F383*0.2+G383*2+H383*0.2+I383*0.1+VLOOKUP(B383,Sheet1!AU:AZ,5,FALSE)</f>
        <v>115.4</v>
      </c>
      <c r="N383" s="62">
        <f>E383*0.1+F383*0.2+G383*0.2+H383*2+I383*0.1+VLOOKUP(B383,Sheet1!AU:AZ,6,FALSE)</f>
        <v>101</v>
      </c>
      <c r="O383" s="62">
        <f t="shared" si="118"/>
        <v>-2</v>
      </c>
      <c r="P383" s="62">
        <f t="shared" si="119"/>
        <v>26</v>
      </c>
      <c r="R383" s="9">
        <f t="shared" si="113"/>
        <v>29</v>
      </c>
      <c r="S383" s="9">
        <f t="shared" si="102"/>
        <v>185.04</v>
      </c>
      <c r="T383" s="9">
        <f t="shared" si="103"/>
        <v>38.8</v>
      </c>
      <c r="U383" s="66">
        <f t="shared" si="114"/>
        <v>193</v>
      </c>
      <c r="V383" s="9">
        <f t="shared" si="115"/>
        <v>231.6</v>
      </c>
      <c r="W383" s="67">
        <f t="shared" si="116"/>
        <v>157</v>
      </c>
      <c r="Y383" s="69">
        <f>VLOOKUP(D383,Sheet2!P:Q,2,FALSE)</f>
        <v>38</v>
      </c>
      <c r="AB383" s="4" t="str">
        <f>IF('表格编辑 '!D440="monster","普通","BOSS")</f>
        <v>普通</v>
      </c>
      <c r="AD383" s="50">
        <f>VLOOKUP(D383,映射!AK:AL,2,FALSE)</f>
        <v>3</v>
      </c>
      <c r="AE383" s="50" t="s">
        <v>37</v>
      </c>
      <c r="AF383" s="4">
        <f>VLOOKUP(AE383,映射!AN:AO,2,FALSE)</f>
        <v>2</v>
      </c>
      <c r="AG383" s="50">
        <v>1</v>
      </c>
      <c r="AH383" s="70">
        <v>1</v>
      </c>
      <c r="AI383" s="16">
        <f t="shared" si="104"/>
        <v>40027</v>
      </c>
      <c r="AJ383" s="16">
        <f t="shared" si="105"/>
        <v>50155</v>
      </c>
      <c r="AK383" s="16">
        <f t="shared" si="106"/>
        <v>29</v>
      </c>
      <c r="AL383" s="16" t="str">
        <f t="shared" si="107"/>
        <v>熊猫团</v>
      </c>
      <c r="AM383" s="16">
        <f t="shared" si="108"/>
        <v>1158</v>
      </c>
      <c r="AN383" s="16">
        <f t="shared" si="109"/>
        <v>1174</v>
      </c>
      <c r="AO383" s="16">
        <f t="shared" si="117"/>
        <v>-16</v>
      </c>
      <c r="AP383" s="16">
        <f t="shared" si="110"/>
        <v>571</v>
      </c>
      <c r="AQ383" s="16">
        <f t="shared" si="111"/>
        <v>706</v>
      </c>
      <c r="AR383" s="16">
        <f t="shared" si="112"/>
        <v>163</v>
      </c>
      <c r="AS383" s="16"/>
      <c r="AT383" s="16">
        <v>75.9</v>
      </c>
      <c r="AU383" s="16">
        <v>65.1</v>
      </c>
      <c r="AV383" s="16">
        <v>-1.8</v>
      </c>
      <c r="AW383" s="16"/>
    </row>
    <row r="384" spans="1:49">
      <c r="A384" s="62">
        <f>'表格编辑 '!A441</f>
        <v>40028</v>
      </c>
      <c r="B384" s="62">
        <f>'表格编辑 '!B441</f>
        <v>50157</v>
      </c>
      <c r="C384" s="62" t="str">
        <f>VLOOKUP(B384,映射!A:B,2,FALSE)</f>
        <v>雪山幻魔</v>
      </c>
      <c r="D384" s="62">
        <f>'表格编辑 '!E441</f>
        <v>29</v>
      </c>
      <c r="E384" s="62">
        <f>ROUNDUP((VLOOKUP(B384,Sheet1!U:AA,3,FALSE)-2)*(0.042*(D384-1)+0.2)+0.4,0)</f>
        <v>33</v>
      </c>
      <c r="F384" s="62">
        <f>ROUNDUP((VLOOKUP(B384,Sheet1!U:AA,4,FALSE)-2)*(0.042*(D384-1)+0.2)+0.4,0)</f>
        <v>37</v>
      </c>
      <c r="G384" s="62">
        <f>ROUNDUP((VLOOKUP(B384,Sheet1!U:AA,5,FALSE)-2)*(0.042*(D384-1)+0.2)+0.4,0)</f>
        <v>39</v>
      </c>
      <c r="H384" s="62">
        <f>ROUNDUP((VLOOKUP(B384,Sheet1!U:AA,6,FALSE)-2)*(0.042*(D384-1)+0.2)+0.4,0)</f>
        <v>64</v>
      </c>
      <c r="I384" s="62">
        <f>ROUNDUP((VLOOKUP(B384,Sheet1!U:AA,7,FALSE)-2)*(0.042*(D384-1)+0.2)+0.4,0)</f>
        <v>24</v>
      </c>
      <c r="J384" s="62">
        <f>E384*8+F384*2+G384*3+H384*3+I384*1+VLOOKUP(B384,Sheet1!AU:AZ,2,FALSE)</f>
        <v>691</v>
      </c>
      <c r="K384" s="62">
        <f>E384*1+F384*2+G384*2+H384*2+I384*10+VLOOKUP(B384,Sheet1!AU:AZ,3,FALSE)</f>
        <v>573</v>
      </c>
      <c r="L384" s="62">
        <f>E384*0.1+F384*2+G384*0.2+H384*0.26+I384*0.1+VLOOKUP(B384,Sheet1!AU:AZ,4,FALSE)</f>
        <v>124.14</v>
      </c>
      <c r="M384" s="62">
        <f>E384*0.1+F384*0.2+G384*2+H384*0.2+I384*0.1+VLOOKUP(B384,Sheet1!AU:AZ,5,FALSE)</f>
        <v>123.9</v>
      </c>
      <c r="N384" s="62">
        <f>E384*0.1+F384*0.2+G384*0.2+H384*2+I384*0.1+VLOOKUP(B384,Sheet1!AU:AZ,6,FALSE)</f>
        <v>168.9</v>
      </c>
      <c r="O384" s="62">
        <f t="shared" si="118"/>
        <v>7</v>
      </c>
      <c r="P384" s="62">
        <f t="shared" si="119"/>
        <v>29.2</v>
      </c>
      <c r="R384" s="9">
        <f t="shared" si="113"/>
        <v>29</v>
      </c>
      <c r="S384" s="9">
        <f t="shared" si="102"/>
        <v>185.04</v>
      </c>
      <c r="T384" s="9">
        <f t="shared" si="103"/>
        <v>38.8</v>
      </c>
      <c r="U384" s="66">
        <f t="shared" si="114"/>
        <v>185</v>
      </c>
      <c r="V384" s="9">
        <f t="shared" si="115"/>
        <v>222</v>
      </c>
      <c r="W384" s="67">
        <f t="shared" si="116"/>
        <v>193</v>
      </c>
      <c r="Y384" s="69">
        <f>VLOOKUP(D384,Sheet2!P:Q,2,FALSE)</f>
        <v>38</v>
      </c>
      <c r="AB384" s="4" t="str">
        <f>IF('表格编辑 '!D441="monster","普通","BOSS")</f>
        <v>普通</v>
      </c>
      <c r="AD384" s="50">
        <f>VLOOKUP(D384,映射!AK:AL,2,FALSE)</f>
        <v>3</v>
      </c>
      <c r="AE384" s="50" t="s">
        <v>37</v>
      </c>
      <c r="AF384" s="4">
        <f>VLOOKUP(AE384,映射!AN:AO,2,FALSE)</f>
        <v>2</v>
      </c>
      <c r="AG384" s="50">
        <v>1</v>
      </c>
      <c r="AH384" s="70">
        <v>1</v>
      </c>
      <c r="AI384" s="16">
        <f t="shared" si="104"/>
        <v>40028</v>
      </c>
      <c r="AJ384" s="16">
        <f t="shared" si="105"/>
        <v>50157</v>
      </c>
      <c r="AK384" s="16">
        <f t="shared" si="106"/>
        <v>29</v>
      </c>
      <c r="AL384" s="16" t="str">
        <f t="shared" si="107"/>
        <v>雪山幻魔</v>
      </c>
      <c r="AM384" s="16">
        <f t="shared" si="108"/>
        <v>1110</v>
      </c>
      <c r="AN384" s="16">
        <f t="shared" si="109"/>
        <v>1382</v>
      </c>
      <c r="AO384" s="16">
        <f t="shared" si="117"/>
        <v>-272</v>
      </c>
      <c r="AP384" s="16">
        <f t="shared" si="110"/>
        <v>419</v>
      </c>
      <c r="AQ384" s="16">
        <f t="shared" si="111"/>
        <v>1146</v>
      </c>
      <c r="AR384" s="16">
        <f t="shared" si="112"/>
        <v>187</v>
      </c>
      <c r="AS384" s="16"/>
      <c r="AT384" s="16">
        <v>55</v>
      </c>
      <c r="AU384" s="16">
        <v>91</v>
      </c>
      <c r="AV384" s="16">
        <v>8.9</v>
      </c>
      <c r="AW384" s="16"/>
    </row>
    <row r="385" spans="1:49">
      <c r="A385" s="62">
        <f>'表格编辑 '!A442</f>
        <v>40029</v>
      </c>
      <c r="B385" s="62">
        <f>'表格编辑 '!B442</f>
        <v>50076</v>
      </c>
      <c r="C385" s="62" t="str">
        <f>VLOOKUP(B385,映射!A:B,2,FALSE)</f>
        <v>风蜘蛛</v>
      </c>
      <c r="D385" s="62">
        <f>'表格编辑 '!E442</f>
        <v>29</v>
      </c>
      <c r="E385" s="62">
        <f>ROUNDUP((VLOOKUP(B385,Sheet1!U:AA,3,FALSE)-2)*(0.042*(D385-1)+0.2)+0.4,0)</f>
        <v>33</v>
      </c>
      <c r="F385" s="62">
        <f>ROUNDUP((VLOOKUP(B385,Sheet1!U:AA,4,FALSE)-2)*(0.042*(D385-1)+0.2)+0.4,0)</f>
        <v>37</v>
      </c>
      <c r="G385" s="62">
        <f>ROUNDUP((VLOOKUP(B385,Sheet1!U:AA,5,FALSE)-2)*(0.042*(D385-1)+0.2)+0.4,0)</f>
        <v>26</v>
      </c>
      <c r="H385" s="62">
        <f>ROUNDUP((VLOOKUP(B385,Sheet1!U:AA,6,FALSE)-2)*(0.042*(D385-1)+0.2)+0.4,0)</f>
        <v>24</v>
      </c>
      <c r="I385" s="62">
        <f>ROUNDUP((VLOOKUP(B385,Sheet1!U:AA,7,FALSE)-2)*(0.042*(D385-1)+0.2)+0.4,0)</f>
        <v>23</v>
      </c>
      <c r="J385" s="62">
        <f>E385*8+F385*2+G385*3+H385*3+I385*1+VLOOKUP(B385,Sheet1!AU:AZ,2,FALSE)</f>
        <v>531</v>
      </c>
      <c r="K385" s="62">
        <f>E385*1+F385*2+G385*2+H385*2+I385*10+VLOOKUP(B385,Sheet1!AU:AZ,3,FALSE)</f>
        <v>457</v>
      </c>
      <c r="L385" s="62">
        <f>E385*0.1+F385*2+G385*0.2+H385*0.26+I385*0.1+VLOOKUP(B385,Sheet1!AU:AZ,4,FALSE)</f>
        <v>111.04</v>
      </c>
      <c r="M385" s="62">
        <f>E385*0.1+F385*0.2+G385*2+H385*0.2+I385*0.1+VLOOKUP(B385,Sheet1!AU:AZ,5,FALSE)</f>
        <v>89.8</v>
      </c>
      <c r="N385" s="62">
        <f>E385*0.1+F385*0.2+G385*0.2+H385*2+I385*0.1+VLOOKUP(B385,Sheet1!AU:AZ,6,FALSE)</f>
        <v>86.2</v>
      </c>
      <c r="O385" s="62">
        <f t="shared" si="118"/>
        <v>7.6</v>
      </c>
      <c r="P385" s="62">
        <f t="shared" si="119"/>
        <v>22.6</v>
      </c>
      <c r="R385" s="9">
        <f t="shared" si="113"/>
        <v>29</v>
      </c>
      <c r="S385" s="9">
        <f t="shared" si="102"/>
        <v>185.04</v>
      </c>
      <c r="T385" s="9">
        <f t="shared" si="103"/>
        <v>38.8</v>
      </c>
      <c r="U385" s="66">
        <f t="shared" si="114"/>
        <v>226</v>
      </c>
      <c r="V385" s="9">
        <f t="shared" si="115"/>
        <v>271.2</v>
      </c>
      <c r="W385" s="67">
        <f t="shared" si="116"/>
        <v>163</v>
      </c>
      <c r="Y385" s="69">
        <f>VLOOKUP(D385,Sheet2!P:Q,2,FALSE)</f>
        <v>38</v>
      </c>
      <c r="AB385" s="4" t="str">
        <f>IF('表格编辑 '!D442="monster","普通","BOSS")</f>
        <v>普通</v>
      </c>
      <c r="AD385" s="50">
        <f>VLOOKUP(D385,映射!AK:AL,2,FALSE)</f>
        <v>3</v>
      </c>
      <c r="AE385" s="50" t="s">
        <v>37</v>
      </c>
      <c r="AF385" s="4">
        <f>VLOOKUP(AE385,映射!AN:AO,2,FALSE)</f>
        <v>2</v>
      </c>
      <c r="AG385" s="50">
        <v>1</v>
      </c>
      <c r="AH385" s="70">
        <v>1</v>
      </c>
      <c r="AI385" s="16">
        <f t="shared" si="104"/>
        <v>40029</v>
      </c>
      <c r="AJ385" s="16">
        <f t="shared" si="105"/>
        <v>50076</v>
      </c>
      <c r="AK385" s="16">
        <f t="shared" si="106"/>
        <v>29</v>
      </c>
      <c r="AL385" s="16" t="str">
        <f t="shared" si="107"/>
        <v>风蜘蛛</v>
      </c>
      <c r="AM385" s="16">
        <f t="shared" si="108"/>
        <v>1356</v>
      </c>
      <c r="AN385" s="16">
        <f t="shared" si="109"/>
        <v>1062</v>
      </c>
      <c r="AO385" s="16">
        <f t="shared" si="117"/>
        <v>294</v>
      </c>
      <c r="AP385" s="16">
        <f t="shared" si="110"/>
        <v>825</v>
      </c>
      <c r="AQ385" s="16">
        <f t="shared" si="111"/>
        <v>914</v>
      </c>
      <c r="AR385" s="16">
        <f t="shared" si="112"/>
        <v>167</v>
      </c>
      <c r="AS385" s="16"/>
      <c r="AT385" s="16">
        <v>44</v>
      </c>
      <c r="AU385" s="16">
        <v>51.2</v>
      </c>
      <c r="AV385" s="16">
        <v>4.8</v>
      </c>
      <c r="AW385" s="16"/>
    </row>
    <row r="386" spans="1:49">
      <c r="A386" s="62">
        <f>'表格编辑 '!A443</f>
        <v>40030</v>
      </c>
      <c r="B386" s="62">
        <f>'表格编辑 '!B443</f>
        <v>50060</v>
      </c>
      <c r="C386" s="62" t="str">
        <f>VLOOKUP(B386,映射!A:B,2,FALSE)</f>
        <v>炼狱魔蝎</v>
      </c>
      <c r="D386" s="62">
        <f>'表格编辑 '!E443</f>
        <v>29</v>
      </c>
      <c r="E386" s="62">
        <f>ROUNDUP((VLOOKUP(B386,Sheet1!U:AA,3,FALSE)-2)*(0.042*(D386-1)+0.2)+0.4,0)</f>
        <v>24</v>
      </c>
      <c r="F386" s="62">
        <f>ROUNDUP((VLOOKUP(B386,Sheet1!U:AA,4,FALSE)-2)*(0.042*(D386-1)+0.2)+0.4,0)</f>
        <v>37</v>
      </c>
      <c r="G386" s="62">
        <f>ROUNDUP((VLOOKUP(B386,Sheet1!U:AA,5,FALSE)-2)*(0.042*(D386-1)+0.2)+0.4,0)</f>
        <v>56</v>
      </c>
      <c r="H386" s="62">
        <f>ROUNDUP((VLOOKUP(B386,Sheet1!U:AA,6,FALSE)-2)*(0.042*(D386-1)+0.2)+0.4,0)</f>
        <v>24</v>
      </c>
      <c r="I386" s="62">
        <f>ROUNDUP((VLOOKUP(B386,Sheet1!U:AA,7,FALSE)-2)*(0.042*(D386-1)+0.2)+0.4,0)</f>
        <v>8</v>
      </c>
      <c r="J386" s="62">
        <f>E386*8+F386*2+G386*3+H386*3+I386*1+VLOOKUP(B386,Sheet1!AU:AZ,2,FALSE)</f>
        <v>534</v>
      </c>
      <c r="K386" s="62">
        <f>E386*1+F386*2+G386*2+H386*2+I386*10+VLOOKUP(B386,Sheet1!AU:AZ,3,FALSE)</f>
        <v>358</v>
      </c>
      <c r="L386" s="62">
        <f>E386*0.1+F386*2+G386*0.2+H386*0.26+I386*0.1+VLOOKUP(B386,Sheet1!AU:AZ,4,FALSE)</f>
        <v>114.64</v>
      </c>
      <c r="M386" s="62">
        <f>E386*0.1+F386*0.2+G386*2+H386*0.2+I386*0.1+VLOOKUP(B386,Sheet1!AU:AZ,5,FALSE)</f>
        <v>147.4</v>
      </c>
      <c r="N386" s="62">
        <f>E386*0.1+F386*0.2+G386*0.2+H386*2+I386*0.1+VLOOKUP(B386,Sheet1!AU:AZ,6,FALSE)</f>
        <v>89.8</v>
      </c>
      <c r="O386" s="62">
        <f t="shared" si="118"/>
        <v>4.3</v>
      </c>
      <c r="P386" s="62">
        <f t="shared" si="119"/>
        <v>13.9</v>
      </c>
      <c r="R386" s="9">
        <f t="shared" si="113"/>
        <v>29</v>
      </c>
      <c r="S386" s="9">
        <f t="shared" si="102"/>
        <v>185.04</v>
      </c>
      <c r="T386" s="9">
        <f t="shared" si="103"/>
        <v>38.8</v>
      </c>
      <c r="U386" s="66">
        <f t="shared" si="114"/>
        <v>164</v>
      </c>
      <c r="V386" s="9">
        <f t="shared" si="115"/>
        <v>196.8</v>
      </c>
      <c r="W386" s="67">
        <f t="shared" si="116"/>
        <v>171</v>
      </c>
      <c r="Y386" s="69">
        <f>VLOOKUP(D386,Sheet2!P:Q,2,FALSE)</f>
        <v>38</v>
      </c>
      <c r="AB386" s="4" t="str">
        <f>IF('表格编辑 '!D443="monster","普通","BOSS")</f>
        <v>普通</v>
      </c>
      <c r="AD386" s="50">
        <f>VLOOKUP(D386,映射!AK:AL,2,FALSE)</f>
        <v>3</v>
      </c>
      <c r="AE386" s="50" t="s">
        <v>37</v>
      </c>
      <c r="AF386" s="4">
        <f>VLOOKUP(AE386,映射!AN:AO,2,FALSE)</f>
        <v>2</v>
      </c>
      <c r="AG386" s="50">
        <v>1</v>
      </c>
      <c r="AH386" s="70">
        <v>1</v>
      </c>
      <c r="AI386" s="16">
        <f t="shared" si="104"/>
        <v>40030</v>
      </c>
      <c r="AJ386" s="16">
        <f t="shared" si="105"/>
        <v>50060</v>
      </c>
      <c r="AK386" s="16">
        <f t="shared" si="106"/>
        <v>29</v>
      </c>
      <c r="AL386" s="16" t="str">
        <f t="shared" si="107"/>
        <v>炼狱魔蝎</v>
      </c>
      <c r="AM386" s="16">
        <f t="shared" si="108"/>
        <v>984</v>
      </c>
      <c r="AN386" s="16">
        <f t="shared" si="109"/>
        <v>1068</v>
      </c>
      <c r="AO386" s="16">
        <f t="shared" si="117"/>
        <v>-84</v>
      </c>
      <c r="AP386" s="16">
        <f t="shared" si="110"/>
        <v>450</v>
      </c>
      <c r="AQ386" s="16">
        <f t="shared" si="111"/>
        <v>716</v>
      </c>
      <c r="AR386" s="16">
        <f t="shared" si="112"/>
        <v>172</v>
      </c>
      <c r="AS386" s="16"/>
      <c r="AT386" s="16">
        <v>100.1</v>
      </c>
      <c r="AU386" s="16">
        <v>55.1</v>
      </c>
      <c r="AV386" s="16">
        <v>3.1</v>
      </c>
      <c r="AW386" s="16"/>
    </row>
    <row r="387" spans="1:49">
      <c r="A387" s="62">
        <f>'表格编辑 '!A444</f>
        <v>40031</v>
      </c>
      <c r="B387" s="62">
        <f>'表格编辑 '!B444</f>
        <v>50026</v>
      </c>
      <c r="C387" s="62" t="str">
        <f>VLOOKUP(B387,映射!A:B,2,FALSE)</f>
        <v>食尸鬼</v>
      </c>
      <c r="D387" s="62">
        <f>'表格编辑 '!E444</f>
        <v>34</v>
      </c>
      <c r="E387" s="62">
        <f>ROUNDUP((VLOOKUP(B387,Sheet1!U:AA,3,FALSE)-2)*(0.042*(D387-1)+0.2)+0.4,0)</f>
        <v>48</v>
      </c>
      <c r="F387" s="62">
        <f>ROUNDUP((VLOOKUP(B387,Sheet1!U:AA,4,FALSE)-2)*(0.042*(D387-1)+0.2)+0.4,0)</f>
        <v>48</v>
      </c>
      <c r="G387" s="62">
        <f>ROUNDUP((VLOOKUP(B387,Sheet1!U:AA,5,FALSE)-2)*(0.042*(D387-1)+0.2)+0.4,0)</f>
        <v>25</v>
      </c>
      <c r="H387" s="62">
        <f>ROUNDUP((VLOOKUP(B387,Sheet1!U:AA,6,FALSE)-2)*(0.042*(D387-1)+0.2)+0.4,0)</f>
        <v>25</v>
      </c>
      <c r="I387" s="62">
        <f>ROUNDUP((VLOOKUP(B387,Sheet1!U:AA,7,FALSE)-2)*(0.042*(D387-1)+0.2)+0.4,0)</f>
        <v>25</v>
      </c>
      <c r="J387" s="62">
        <f>E387*8+F387*2+G387*3+H387*3+I387*1+VLOOKUP(B387,Sheet1!AU:AZ,2,FALSE)</f>
        <v>675</v>
      </c>
      <c r="K387" s="62">
        <f>E387*1+F387*2+G387*2+H387*2+I387*10+VLOOKUP(B387,Sheet1!AU:AZ,3,FALSE)</f>
        <v>514</v>
      </c>
      <c r="L387" s="62">
        <f>E387*0.1+F387*2+G387*0.2+H387*0.26+I387*0.1+VLOOKUP(B387,Sheet1!AU:AZ,4,FALSE)</f>
        <v>134.8</v>
      </c>
      <c r="M387" s="62">
        <f>E387*0.1+F387*0.2+G387*2+H387*0.2+I387*0.1+VLOOKUP(B387,Sheet1!AU:AZ,5,FALSE)</f>
        <v>91.9</v>
      </c>
      <c r="N387" s="62">
        <f>E387*0.1+F387*0.2+G387*0.2+H387*2+I387*0.1+VLOOKUP(B387,Sheet1!AU:AZ,6,FALSE)</f>
        <v>91.9</v>
      </c>
      <c r="O387" s="62">
        <f t="shared" si="118"/>
        <v>3.3</v>
      </c>
      <c r="P387" s="62">
        <f t="shared" si="119"/>
        <v>33.6</v>
      </c>
      <c r="R387" s="9">
        <f t="shared" si="113"/>
        <v>34</v>
      </c>
      <c r="S387" s="9">
        <f t="shared" si="102"/>
        <v>229.64</v>
      </c>
      <c r="T387" s="9">
        <f t="shared" si="103"/>
        <v>42.8</v>
      </c>
      <c r="U387" s="66">
        <f t="shared" si="114"/>
        <v>313</v>
      </c>
      <c r="V387" s="9">
        <f t="shared" si="115"/>
        <v>375.6</v>
      </c>
      <c r="W387" s="67">
        <f t="shared" si="116"/>
        <v>208</v>
      </c>
      <c r="Y387" s="69">
        <f>VLOOKUP(D387,Sheet2!P:Q,2,FALSE)</f>
        <v>60</v>
      </c>
      <c r="AB387" s="4" t="str">
        <f>IF('表格编辑 '!D444="monster","普通","BOSS")</f>
        <v>普通</v>
      </c>
      <c r="AD387" s="50">
        <f>VLOOKUP(D387,映射!AK:AL,2,FALSE)</f>
        <v>4</v>
      </c>
      <c r="AE387" s="50" t="s">
        <v>37</v>
      </c>
      <c r="AF387" s="4">
        <f>VLOOKUP(AE387,映射!AN:AO,2,FALSE)</f>
        <v>2</v>
      </c>
      <c r="AG387" s="50">
        <v>1</v>
      </c>
      <c r="AH387" s="70">
        <v>1</v>
      </c>
      <c r="AI387" s="16">
        <f t="shared" si="104"/>
        <v>40031</v>
      </c>
      <c r="AJ387" s="16">
        <f t="shared" si="105"/>
        <v>50026</v>
      </c>
      <c r="AK387" s="16">
        <f t="shared" si="106"/>
        <v>34</v>
      </c>
      <c r="AL387" s="16" t="str">
        <f t="shared" si="107"/>
        <v>食尸鬼</v>
      </c>
      <c r="AM387" s="16">
        <f t="shared" si="108"/>
        <v>2504</v>
      </c>
      <c r="AN387" s="16">
        <f t="shared" si="109"/>
        <v>1350</v>
      </c>
      <c r="AO387" s="16">
        <f t="shared" si="117"/>
        <v>1154</v>
      </c>
      <c r="AP387" s="16">
        <f t="shared" si="110"/>
        <v>1829</v>
      </c>
      <c r="AQ387" s="16">
        <f t="shared" si="111"/>
        <v>1028</v>
      </c>
      <c r="AR387" s="16">
        <f t="shared" si="112"/>
        <v>203</v>
      </c>
      <c r="AS387" s="16"/>
      <c r="AT387" s="16">
        <v>55.4</v>
      </c>
      <c r="AU387" s="16">
        <v>32</v>
      </c>
      <c r="AV387" s="16">
        <v>3.3</v>
      </c>
      <c r="AW387" s="16"/>
    </row>
    <row r="388" spans="1:49">
      <c r="A388" s="62">
        <f>'表格编辑 '!A445</f>
        <v>40032</v>
      </c>
      <c r="B388" s="62">
        <f>'表格编辑 '!B445</f>
        <v>50092</v>
      </c>
      <c r="C388" s="62" t="str">
        <f>VLOOKUP(B388,映射!A:B,2,FALSE)</f>
        <v>功夫刺魔</v>
      </c>
      <c r="D388" s="62">
        <f>'表格编辑 '!E445</f>
        <v>34</v>
      </c>
      <c r="E388" s="62">
        <f>ROUNDUP((VLOOKUP(B388,Sheet1!U:AA,3,FALSE)-2)*(0.042*(D388-1)+0.2)+0.4,0)</f>
        <v>44</v>
      </c>
      <c r="F388" s="62">
        <f>ROUNDUP((VLOOKUP(B388,Sheet1!U:AA,4,FALSE)-2)*(0.042*(D388-1)+0.2)+0.4,0)</f>
        <v>56</v>
      </c>
      <c r="G388" s="62">
        <f>ROUNDUP((VLOOKUP(B388,Sheet1!U:AA,5,FALSE)-2)*(0.042*(D388-1)+0.2)+0.4,0)</f>
        <v>48</v>
      </c>
      <c r="H388" s="62">
        <f>ROUNDUP((VLOOKUP(B388,Sheet1!U:AA,6,FALSE)-2)*(0.042*(D388-1)+0.2)+0.4,0)</f>
        <v>22</v>
      </c>
      <c r="I388" s="62">
        <f>ROUNDUP((VLOOKUP(B388,Sheet1!U:AA,7,FALSE)-2)*(0.042*(D388-1)+0.2)+0.4,0)</f>
        <v>33</v>
      </c>
      <c r="J388" s="62">
        <f>E388*8+F388*2+G388*3+H388*3+I388*1+VLOOKUP(B388,Sheet1!AU:AZ,2,FALSE)</f>
        <v>727</v>
      </c>
      <c r="K388" s="62">
        <f>E388*1+F388*2+G388*2+H388*2+I388*10+VLOOKUP(B388,Sheet1!AU:AZ,3,FALSE)</f>
        <v>646</v>
      </c>
      <c r="L388" s="62">
        <f>E388*0.1+F388*2+G388*0.2+H388*0.26+I388*0.1+VLOOKUP(B388,Sheet1!AU:AZ,4,FALSE)</f>
        <v>155.02</v>
      </c>
      <c r="M388" s="62">
        <f>E388*0.1+F388*0.2+G388*2+H388*0.2+I388*0.1+VLOOKUP(B388,Sheet1!AU:AZ,5,FALSE)</f>
        <v>139.3</v>
      </c>
      <c r="N388" s="62">
        <f>E388*0.1+F388*0.2+G388*0.2+H388*2+I388*0.1+VLOOKUP(B388,Sheet1!AU:AZ,6,FALSE)</f>
        <v>92.5</v>
      </c>
      <c r="O388" s="62">
        <f t="shared" si="118"/>
        <v>15</v>
      </c>
      <c r="P388" s="62">
        <f t="shared" si="119"/>
        <v>25.9</v>
      </c>
      <c r="R388" s="9">
        <f t="shared" si="113"/>
        <v>34</v>
      </c>
      <c r="S388" s="9">
        <f t="shared" si="102"/>
        <v>229.64</v>
      </c>
      <c r="T388" s="9">
        <f t="shared" si="103"/>
        <v>42.8</v>
      </c>
      <c r="U388" s="66">
        <f t="shared" si="114"/>
        <v>244</v>
      </c>
      <c r="V388" s="9">
        <f t="shared" si="115"/>
        <v>292.8</v>
      </c>
      <c r="W388" s="67">
        <f t="shared" si="116"/>
        <v>255</v>
      </c>
      <c r="Y388" s="69">
        <f>VLOOKUP(D388,Sheet2!P:Q,2,FALSE)</f>
        <v>60</v>
      </c>
      <c r="AB388" s="4" t="str">
        <f>IF('表格编辑 '!D445="monster","普通","BOSS")</f>
        <v>普通</v>
      </c>
      <c r="AD388" s="50">
        <f>VLOOKUP(D388,映射!AK:AL,2,FALSE)</f>
        <v>4</v>
      </c>
      <c r="AE388" s="50" t="s">
        <v>37</v>
      </c>
      <c r="AF388" s="4">
        <f>VLOOKUP(AE388,映射!AN:AO,2,FALSE)</f>
        <v>2</v>
      </c>
      <c r="AG388" s="50">
        <v>1</v>
      </c>
      <c r="AH388" s="70">
        <v>1</v>
      </c>
      <c r="AI388" s="16">
        <f t="shared" si="104"/>
        <v>40032</v>
      </c>
      <c r="AJ388" s="16">
        <f t="shared" si="105"/>
        <v>50092</v>
      </c>
      <c r="AK388" s="16">
        <f t="shared" si="106"/>
        <v>34</v>
      </c>
      <c r="AL388" s="16" t="str">
        <f t="shared" si="107"/>
        <v>功夫刺魔</v>
      </c>
      <c r="AM388" s="16">
        <f t="shared" si="108"/>
        <v>1952</v>
      </c>
      <c r="AN388" s="16">
        <f t="shared" si="109"/>
        <v>1454</v>
      </c>
      <c r="AO388" s="16">
        <f t="shared" si="117"/>
        <v>498</v>
      </c>
      <c r="AP388" s="16">
        <f t="shared" si="110"/>
        <v>1225</v>
      </c>
      <c r="AQ388" s="16">
        <f t="shared" si="111"/>
        <v>1292</v>
      </c>
      <c r="AR388" s="16">
        <f t="shared" si="112"/>
        <v>233</v>
      </c>
      <c r="AS388" s="16"/>
      <c r="AT388" s="16">
        <v>81.1</v>
      </c>
      <c r="AU388" s="16">
        <v>41.5</v>
      </c>
      <c r="AV388" s="16">
        <v>8.8</v>
      </c>
      <c r="AW388" s="16"/>
    </row>
    <row r="389" spans="1:49">
      <c r="A389" s="62">
        <f>'表格编辑 '!A446</f>
        <v>40033</v>
      </c>
      <c r="B389" s="62">
        <f>'表格编辑 '!B446</f>
        <v>50012</v>
      </c>
      <c r="C389" s="62" t="str">
        <f>VLOOKUP(B389,映射!A:B,2,FALSE)</f>
        <v>暴君熊</v>
      </c>
      <c r="D389" s="62">
        <f>'表格编辑 '!E446</f>
        <v>34</v>
      </c>
      <c r="E389" s="62">
        <f>ROUNDUP((VLOOKUP(B389,Sheet1!U:AA,3,FALSE)-2)*(0.042*(D389-1)+0.2)+0.4,0)</f>
        <v>50</v>
      </c>
      <c r="F389" s="62">
        <f>ROUNDUP((VLOOKUP(B389,Sheet1!U:AA,4,FALSE)-2)*(0.042*(D389-1)+0.2)+0.4,0)</f>
        <v>53</v>
      </c>
      <c r="G389" s="62">
        <f>ROUNDUP((VLOOKUP(B389,Sheet1!U:AA,5,FALSE)-2)*(0.042*(D389-1)+0.2)+0.4,0)</f>
        <v>20</v>
      </c>
      <c r="H389" s="62">
        <f>ROUNDUP((VLOOKUP(B389,Sheet1!U:AA,6,FALSE)-2)*(0.042*(D389-1)+0.2)+0.4,0)</f>
        <v>33</v>
      </c>
      <c r="I389" s="62">
        <f>ROUNDUP((VLOOKUP(B389,Sheet1!U:AA,7,FALSE)-2)*(0.042*(D389-1)+0.2)+0.4,0)</f>
        <v>23</v>
      </c>
      <c r="J389" s="62">
        <f>E389*8+F389*2+G389*3+H389*3+I389*1+VLOOKUP(B389,Sheet1!AU:AZ,2,FALSE)</f>
        <v>708</v>
      </c>
      <c r="K389" s="62">
        <f>E389*1+F389*2+G389*2+H389*2+I389*10+VLOOKUP(B389,Sheet1!AU:AZ,3,FALSE)</f>
        <v>512</v>
      </c>
      <c r="L389" s="62">
        <f>E389*0.1+F389*2+G389*0.2+H389*0.26+I389*0.1+VLOOKUP(B389,Sheet1!AU:AZ,4,FALSE)</f>
        <v>145.88</v>
      </c>
      <c r="M389" s="62">
        <f>E389*0.1+F389*0.2+G389*2+H389*0.2+I389*0.1+VLOOKUP(B389,Sheet1!AU:AZ,5,FALSE)</f>
        <v>84.5</v>
      </c>
      <c r="N389" s="62">
        <f>E389*0.1+F389*0.2+G389*0.2+H389*2+I389*0.1+VLOOKUP(B389,Sheet1!AU:AZ,6,FALSE)</f>
        <v>107.9</v>
      </c>
      <c r="O389" s="62">
        <f t="shared" si="118"/>
        <v>-1.2</v>
      </c>
      <c r="P389" s="62">
        <f t="shared" si="119"/>
        <v>37</v>
      </c>
      <c r="R389" s="9">
        <f t="shared" si="113"/>
        <v>34</v>
      </c>
      <c r="S389" s="9">
        <f t="shared" si="102"/>
        <v>229.64</v>
      </c>
      <c r="T389" s="9">
        <f t="shared" si="103"/>
        <v>42.8</v>
      </c>
      <c r="U389" s="66">
        <f t="shared" si="114"/>
        <v>327</v>
      </c>
      <c r="V389" s="9">
        <f t="shared" si="115"/>
        <v>392.4</v>
      </c>
      <c r="W389" s="67">
        <f t="shared" si="116"/>
        <v>233</v>
      </c>
      <c r="Y389" s="69">
        <f>VLOOKUP(D389,Sheet2!P:Q,2,FALSE)</f>
        <v>60</v>
      </c>
      <c r="AB389" s="4" t="str">
        <f>IF('表格编辑 '!D446="monster","普通","BOSS")</f>
        <v>普通</v>
      </c>
      <c r="AD389" s="50">
        <f>VLOOKUP(D389,映射!AK:AL,2,FALSE)</f>
        <v>4</v>
      </c>
      <c r="AE389" s="50" t="s">
        <v>37</v>
      </c>
      <c r="AF389" s="4">
        <f>VLOOKUP(AE389,映射!AN:AO,2,FALSE)</f>
        <v>2</v>
      </c>
      <c r="AG389" s="50">
        <v>1</v>
      </c>
      <c r="AH389" s="70">
        <v>1</v>
      </c>
      <c r="AI389" s="16">
        <f t="shared" si="104"/>
        <v>40033</v>
      </c>
      <c r="AJ389" s="16">
        <f t="shared" si="105"/>
        <v>50012</v>
      </c>
      <c r="AK389" s="16">
        <f t="shared" si="106"/>
        <v>34</v>
      </c>
      <c r="AL389" s="16" t="str">
        <f t="shared" si="107"/>
        <v>暴君熊</v>
      </c>
      <c r="AM389" s="16">
        <f t="shared" si="108"/>
        <v>2616</v>
      </c>
      <c r="AN389" s="16">
        <f t="shared" si="109"/>
        <v>1416</v>
      </c>
      <c r="AO389" s="16">
        <f t="shared" si="117"/>
        <v>1200</v>
      </c>
      <c r="AP389" s="16">
        <f t="shared" si="110"/>
        <v>1908</v>
      </c>
      <c r="AQ389" s="16">
        <f t="shared" si="111"/>
        <v>1024</v>
      </c>
      <c r="AR389" s="16">
        <f t="shared" si="112"/>
        <v>219</v>
      </c>
      <c r="AS389" s="16"/>
      <c r="AT389" s="16">
        <v>52.2</v>
      </c>
      <c r="AU389" s="16">
        <v>72</v>
      </c>
      <c r="AV389" s="16">
        <v>-0.999999999999998</v>
      </c>
      <c r="AW389" s="16"/>
    </row>
    <row r="390" spans="1:49">
      <c r="A390" s="62">
        <f>'表格编辑 '!A447</f>
        <v>40034</v>
      </c>
      <c r="B390" s="62">
        <f>'表格编辑 '!B447</f>
        <v>50095</v>
      </c>
      <c r="C390" s="62" t="str">
        <f>VLOOKUP(B390,映射!A:B,2,FALSE)</f>
        <v>炽热魔芋</v>
      </c>
      <c r="D390" s="62">
        <f>'表格编辑 '!E447</f>
        <v>34</v>
      </c>
      <c r="E390" s="62">
        <f>ROUNDUP((VLOOKUP(B390,Sheet1!U:AA,3,FALSE)-2)*(0.042*(D390-1)+0.2)+0.4,0)</f>
        <v>36</v>
      </c>
      <c r="F390" s="62">
        <f>ROUNDUP((VLOOKUP(B390,Sheet1!U:AA,4,FALSE)-2)*(0.042*(D390-1)+0.2)+0.4,0)</f>
        <v>66</v>
      </c>
      <c r="G390" s="62">
        <f>ROUNDUP((VLOOKUP(B390,Sheet1!U:AA,5,FALSE)-2)*(0.042*(D390-1)+0.2)+0.4,0)</f>
        <v>34</v>
      </c>
      <c r="H390" s="62">
        <f>ROUNDUP((VLOOKUP(B390,Sheet1!U:AA,6,FALSE)-2)*(0.042*(D390-1)+0.2)+0.4,0)</f>
        <v>29</v>
      </c>
      <c r="I390" s="62">
        <f>ROUNDUP((VLOOKUP(B390,Sheet1!U:AA,7,FALSE)-2)*(0.042*(D390-1)+0.2)+0.4,0)</f>
        <v>45</v>
      </c>
      <c r="J390" s="62">
        <f>E390*8+F390*2+G390*3+H390*3+I390*1+VLOOKUP(B390,Sheet1!AU:AZ,2,FALSE)</f>
        <v>674</v>
      </c>
      <c r="K390" s="62">
        <f>E390*1+F390*2+G390*2+H390*2+I390*10+VLOOKUP(B390,Sheet1!AU:AZ,3,FALSE)</f>
        <v>764</v>
      </c>
      <c r="L390" s="62">
        <f>E390*0.1+F390*2+G390*0.2+H390*0.26+I390*0.1+VLOOKUP(B390,Sheet1!AU:AZ,4,FALSE)</f>
        <v>174.44</v>
      </c>
      <c r="M390" s="62">
        <f>E390*0.1+F390*0.2+G390*2+H390*0.2+I390*0.1+VLOOKUP(B390,Sheet1!AU:AZ,5,FALSE)</f>
        <v>115.1</v>
      </c>
      <c r="N390" s="62">
        <f>E390*0.1+F390*0.2+G390*0.2+H390*2+I390*0.1+VLOOKUP(B390,Sheet1!AU:AZ,6,FALSE)</f>
        <v>106.1</v>
      </c>
      <c r="O390" s="62">
        <f t="shared" si="118"/>
        <v>22.5</v>
      </c>
      <c r="P390" s="62">
        <f t="shared" si="119"/>
        <v>20.1</v>
      </c>
      <c r="R390" s="9">
        <f t="shared" si="113"/>
        <v>34</v>
      </c>
      <c r="S390" s="9">
        <f t="shared" si="102"/>
        <v>229.64</v>
      </c>
      <c r="T390" s="9">
        <f t="shared" si="103"/>
        <v>42.8</v>
      </c>
      <c r="U390" s="66">
        <f t="shared" si="114"/>
        <v>275</v>
      </c>
      <c r="V390" s="9">
        <f t="shared" si="115"/>
        <v>330</v>
      </c>
      <c r="W390" s="67">
        <f t="shared" si="116"/>
        <v>302</v>
      </c>
      <c r="Y390" s="69">
        <f>VLOOKUP(D390,Sheet2!P:Q,2,FALSE)</f>
        <v>60</v>
      </c>
      <c r="AB390" s="4" t="str">
        <f>IF('表格编辑 '!D447="monster","普通","BOSS")</f>
        <v>普通</v>
      </c>
      <c r="AD390" s="50">
        <f>VLOOKUP(D390,映射!AK:AL,2,FALSE)</f>
        <v>4</v>
      </c>
      <c r="AE390" s="50" t="s">
        <v>37</v>
      </c>
      <c r="AF390" s="4">
        <f>VLOOKUP(AE390,映射!AN:AO,2,FALSE)</f>
        <v>2</v>
      </c>
      <c r="AG390" s="50">
        <v>1</v>
      </c>
      <c r="AH390" s="70">
        <v>1</v>
      </c>
      <c r="AI390" s="16">
        <f t="shared" si="104"/>
        <v>40034</v>
      </c>
      <c r="AJ390" s="16">
        <f t="shared" si="105"/>
        <v>50095</v>
      </c>
      <c r="AK390" s="16">
        <f t="shared" si="106"/>
        <v>34</v>
      </c>
      <c r="AL390" s="16" t="str">
        <f t="shared" si="107"/>
        <v>炽热魔芋</v>
      </c>
      <c r="AM390" s="16">
        <f t="shared" si="108"/>
        <v>2200</v>
      </c>
      <c r="AN390" s="16">
        <f t="shared" si="109"/>
        <v>1348</v>
      </c>
      <c r="AO390" s="16">
        <f t="shared" si="117"/>
        <v>852</v>
      </c>
      <c r="AP390" s="16">
        <f t="shared" si="110"/>
        <v>1526</v>
      </c>
      <c r="AQ390" s="16">
        <f t="shared" si="111"/>
        <v>1528</v>
      </c>
      <c r="AR390" s="16">
        <f t="shared" si="112"/>
        <v>262</v>
      </c>
      <c r="AS390" s="16"/>
      <c r="AT390" s="16">
        <v>62.4</v>
      </c>
      <c r="AU390" s="16">
        <v>55.2</v>
      </c>
      <c r="AV390" s="16">
        <v>15.8</v>
      </c>
      <c r="AW390" s="16"/>
    </row>
    <row r="391" spans="1:49">
      <c r="A391" s="62">
        <f>'表格编辑 '!A448</f>
        <v>40035</v>
      </c>
      <c r="B391" s="62">
        <f>'表格编辑 '!B448</f>
        <v>50148</v>
      </c>
      <c r="C391" s="62" t="str">
        <f>VLOOKUP(B391,映射!A:B,2,FALSE)</f>
        <v>巨人</v>
      </c>
      <c r="D391" s="62">
        <f>'表格编辑 '!E448</f>
        <v>34</v>
      </c>
      <c r="E391" s="62">
        <f>ROUNDUP((VLOOKUP(B391,Sheet1!U:AA,3,FALSE)-2)*(0.042*(D391-1)+0.2)+0.4,0)</f>
        <v>58</v>
      </c>
      <c r="F391" s="62">
        <f>ROUNDUP((VLOOKUP(B391,Sheet1!U:AA,4,FALSE)-2)*(0.042*(D391-1)+0.2)+0.4,0)</f>
        <v>53</v>
      </c>
      <c r="G391" s="62">
        <f>ROUNDUP((VLOOKUP(B391,Sheet1!U:AA,5,FALSE)-2)*(0.042*(D391-1)+0.2)+0.4,0)</f>
        <v>36</v>
      </c>
      <c r="H391" s="62">
        <f>ROUNDUP((VLOOKUP(B391,Sheet1!U:AA,6,FALSE)-2)*(0.042*(D391-1)+0.2)+0.4,0)</f>
        <v>12</v>
      </c>
      <c r="I391" s="62">
        <f>ROUNDUP((VLOOKUP(B391,Sheet1!U:AA,7,FALSE)-2)*(0.042*(D391-1)+0.2)+0.4,0)</f>
        <v>20</v>
      </c>
      <c r="J391" s="62">
        <f>E391*8+F391*2+G391*3+H391*3+I391*1+VLOOKUP(B391,Sheet1!AU:AZ,2,FALSE)</f>
        <v>754</v>
      </c>
      <c r="K391" s="62">
        <f>E391*1+F391*2+G391*2+H391*2+I391*10+VLOOKUP(B391,Sheet1!AU:AZ,3,FALSE)</f>
        <v>480</v>
      </c>
      <c r="L391" s="62">
        <f>E391*0.1+F391*2+G391*0.2+H391*0.26+I391*0.1+VLOOKUP(B391,Sheet1!AU:AZ,4,FALSE)</f>
        <v>144.12</v>
      </c>
      <c r="M391" s="62">
        <f>E391*0.1+F391*0.2+G391*2+H391*0.2+I391*0.1+VLOOKUP(B391,Sheet1!AU:AZ,5,FALSE)</f>
        <v>112.8</v>
      </c>
      <c r="N391" s="62">
        <f>E391*0.1+F391*0.2+G391*0.2+H391*2+I391*0.1+VLOOKUP(B391,Sheet1!AU:AZ,6,FALSE)</f>
        <v>69.6</v>
      </c>
      <c r="O391" s="62">
        <f t="shared" si="118"/>
        <v>-0.699999999999999</v>
      </c>
      <c r="P391" s="62">
        <f t="shared" si="119"/>
        <v>37.9</v>
      </c>
      <c r="R391" s="9">
        <f t="shared" si="113"/>
        <v>34</v>
      </c>
      <c r="S391" s="9">
        <f t="shared" si="102"/>
        <v>229.64</v>
      </c>
      <c r="T391" s="9">
        <f t="shared" si="103"/>
        <v>42.8</v>
      </c>
      <c r="U391" s="66">
        <f t="shared" si="114"/>
        <v>279</v>
      </c>
      <c r="V391" s="9">
        <f t="shared" si="115"/>
        <v>334.8</v>
      </c>
      <c r="W391" s="67">
        <f t="shared" si="116"/>
        <v>229</v>
      </c>
      <c r="Y391" s="69">
        <f>VLOOKUP(D391,Sheet2!P:Q,2,FALSE)</f>
        <v>60</v>
      </c>
      <c r="AB391" s="4" t="str">
        <f>IF('表格编辑 '!D448="monster","普通","BOSS")</f>
        <v>普通</v>
      </c>
      <c r="AD391" s="50">
        <f>VLOOKUP(D391,映射!AK:AL,2,FALSE)</f>
        <v>4</v>
      </c>
      <c r="AE391" s="50" t="s">
        <v>37</v>
      </c>
      <c r="AF391" s="4">
        <f>VLOOKUP(AE391,映射!AN:AO,2,FALSE)</f>
        <v>2</v>
      </c>
      <c r="AG391" s="50">
        <v>1</v>
      </c>
      <c r="AH391" s="70">
        <v>1</v>
      </c>
      <c r="AI391" s="16">
        <f t="shared" si="104"/>
        <v>40035</v>
      </c>
      <c r="AJ391" s="16">
        <f t="shared" si="105"/>
        <v>50148</v>
      </c>
      <c r="AK391" s="16">
        <f t="shared" si="106"/>
        <v>34</v>
      </c>
      <c r="AL391" s="16" t="str">
        <f t="shared" si="107"/>
        <v>巨人</v>
      </c>
      <c r="AM391" s="16">
        <f t="shared" si="108"/>
        <v>2232</v>
      </c>
      <c r="AN391" s="16">
        <f t="shared" si="109"/>
        <v>1508</v>
      </c>
      <c r="AO391" s="16">
        <f t="shared" si="117"/>
        <v>724</v>
      </c>
      <c r="AP391" s="16">
        <f t="shared" si="110"/>
        <v>1478</v>
      </c>
      <c r="AQ391" s="16">
        <f t="shared" si="111"/>
        <v>960</v>
      </c>
      <c r="AR391" s="16">
        <f t="shared" si="112"/>
        <v>217</v>
      </c>
      <c r="AS391" s="16"/>
      <c r="AT391" s="16">
        <v>75.1</v>
      </c>
      <c r="AU391" s="16">
        <v>40.9</v>
      </c>
      <c r="AV391" s="16">
        <v>-0.899999999999999</v>
      </c>
      <c r="AW391" s="16"/>
    </row>
    <row r="392" spans="1:49">
      <c r="A392" s="62">
        <f>'表格编辑 '!A449</f>
        <v>40036</v>
      </c>
      <c r="B392" s="62">
        <f>'表格编辑 '!B449</f>
        <v>50090</v>
      </c>
      <c r="C392" s="62" t="str">
        <f>VLOOKUP(B392,映射!A:B,2,FALSE)</f>
        <v>熔岩臭臭花</v>
      </c>
      <c r="D392" s="62">
        <f>'表格编辑 '!E449</f>
        <v>34</v>
      </c>
      <c r="E392" s="62">
        <f>ROUNDUP((VLOOKUP(B392,Sheet1!U:AA,3,FALSE)-2)*(0.042*(D392-1)+0.2)+0.4,0)</f>
        <v>68</v>
      </c>
      <c r="F392" s="62">
        <f>ROUNDUP((VLOOKUP(B392,Sheet1!U:AA,4,FALSE)-2)*(0.042*(D392-1)+0.2)+0.4,0)</f>
        <v>31</v>
      </c>
      <c r="G392" s="62">
        <f>ROUNDUP((VLOOKUP(B392,Sheet1!U:AA,5,FALSE)-2)*(0.042*(D392-1)+0.2)+0.4,0)</f>
        <v>20</v>
      </c>
      <c r="H392" s="62">
        <f>ROUNDUP((VLOOKUP(B392,Sheet1!U:AA,6,FALSE)-2)*(0.042*(D392-1)+0.2)+0.4,0)</f>
        <v>17</v>
      </c>
      <c r="I392" s="62">
        <f>ROUNDUP((VLOOKUP(B392,Sheet1!U:AA,7,FALSE)-2)*(0.042*(D392-1)+0.2)+0.4,0)</f>
        <v>44</v>
      </c>
      <c r="J392" s="62">
        <f>E392*8+F392*2+G392*3+H392*3+I392*1+VLOOKUP(B392,Sheet1!AU:AZ,2,FALSE)</f>
        <v>781</v>
      </c>
      <c r="K392" s="62">
        <f>E392*1+F392*2+G392*2+H392*2+I392*10+VLOOKUP(B392,Sheet1!AU:AZ,3,FALSE)</f>
        <v>664</v>
      </c>
      <c r="L392" s="62">
        <f>E392*0.1+F392*2+G392*0.2+H392*0.26+I392*0.1+VLOOKUP(B392,Sheet1!AU:AZ,4,FALSE)</f>
        <v>101.62</v>
      </c>
      <c r="M392" s="62">
        <f>E392*0.1+F392*0.2+G392*2+H392*0.2+I392*0.1+VLOOKUP(B392,Sheet1!AU:AZ,5,FALSE)</f>
        <v>80.8</v>
      </c>
      <c r="N392" s="62">
        <f>E392*0.1+F392*0.2+G392*0.2+H392*2+I392*0.1+VLOOKUP(B392,Sheet1!AU:AZ,6,FALSE)</f>
        <v>75.4</v>
      </c>
      <c r="O392" s="62">
        <f t="shared" si="118"/>
        <v>14</v>
      </c>
      <c r="P392" s="62">
        <f t="shared" si="119"/>
        <v>48.3</v>
      </c>
      <c r="R392" s="9">
        <f t="shared" si="113"/>
        <v>34</v>
      </c>
      <c r="S392" s="9">
        <f t="shared" si="102"/>
        <v>229.64</v>
      </c>
      <c r="T392" s="9">
        <f t="shared" si="103"/>
        <v>42.8</v>
      </c>
      <c r="U392" s="66">
        <f t="shared" si="114"/>
        <v>335</v>
      </c>
      <c r="V392" s="9">
        <f t="shared" si="115"/>
        <v>402</v>
      </c>
      <c r="W392" s="67">
        <f t="shared" si="116"/>
        <v>135</v>
      </c>
      <c r="Y392" s="69">
        <f>VLOOKUP(D392,Sheet2!P:Q,2,FALSE)</f>
        <v>60</v>
      </c>
      <c r="AB392" s="4" t="str">
        <f>IF('表格编辑 '!D449="monster","普通","BOSS")</f>
        <v>普通</v>
      </c>
      <c r="AD392" s="50">
        <f>VLOOKUP(D392,映射!AK:AL,2,FALSE)</f>
        <v>4</v>
      </c>
      <c r="AE392" s="50" t="s">
        <v>37</v>
      </c>
      <c r="AF392" s="4">
        <f>VLOOKUP(AE392,映射!AN:AO,2,FALSE)</f>
        <v>2</v>
      </c>
      <c r="AG392" s="50">
        <v>1</v>
      </c>
      <c r="AH392" s="70">
        <v>1</v>
      </c>
      <c r="AI392" s="16">
        <f t="shared" si="104"/>
        <v>40036</v>
      </c>
      <c r="AJ392" s="16">
        <f t="shared" si="105"/>
        <v>50090</v>
      </c>
      <c r="AK392" s="16">
        <f t="shared" si="106"/>
        <v>34</v>
      </c>
      <c r="AL392" s="16" t="str">
        <f t="shared" si="107"/>
        <v>熔岩臭臭花</v>
      </c>
      <c r="AM392" s="16">
        <f t="shared" si="108"/>
        <v>2680</v>
      </c>
      <c r="AN392" s="16">
        <f t="shared" si="109"/>
        <v>1562</v>
      </c>
      <c r="AO392" s="16">
        <f t="shared" si="117"/>
        <v>1118</v>
      </c>
      <c r="AP392" s="16">
        <f t="shared" si="110"/>
        <v>1899</v>
      </c>
      <c r="AQ392" s="16">
        <f t="shared" si="111"/>
        <v>1328</v>
      </c>
      <c r="AR392" s="16">
        <f t="shared" si="112"/>
        <v>153</v>
      </c>
      <c r="AS392" s="16"/>
      <c r="AT392" s="16">
        <v>48.9</v>
      </c>
      <c r="AU392" s="16">
        <v>45.3</v>
      </c>
      <c r="AV392" s="16">
        <v>11.6</v>
      </c>
      <c r="AW392" s="16"/>
    </row>
    <row r="393" spans="1:49">
      <c r="A393" s="62">
        <f>'表格编辑 '!A450</f>
        <v>40037</v>
      </c>
      <c r="B393" s="62">
        <f>'表格编辑 '!B450</f>
        <v>50085</v>
      </c>
      <c r="C393" s="62" t="str">
        <f>VLOOKUP(B393,映射!A:B,2,FALSE)</f>
        <v>死亡之花</v>
      </c>
      <c r="D393" s="62">
        <f>'表格编辑 '!E450</f>
        <v>34</v>
      </c>
      <c r="E393" s="62">
        <f>ROUNDUP((VLOOKUP(B393,Sheet1!U:AA,3,FALSE)-2)*(0.042*(D393-1)+0.2)+0.4,0)</f>
        <v>41</v>
      </c>
      <c r="F393" s="62">
        <f>ROUNDUP((VLOOKUP(B393,Sheet1!U:AA,4,FALSE)-2)*(0.042*(D393-1)+0.2)+0.4,0)</f>
        <v>17</v>
      </c>
      <c r="G393" s="62">
        <f>ROUNDUP((VLOOKUP(B393,Sheet1!U:AA,5,FALSE)-2)*(0.042*(D393-1)+0.2)+0.4,0)</f>
        <v>17</v>
      </c>
      <c r="H393" s="62">
        <f>ROUNDUP((VLOOKUP(B393,Sheet1!U:AA,6,FALSE)-2)*(0.042*(D393-1)+0.2)+0.4,0)</f>
        <v>28</v>
      </c>
      <c r="I393" s="62">
        <f>ROUNDUP((VLOOKUP(B393,Sheet1!U:AA,7,FALSE)-2)*(0.042*(D393-1)+0.2)+0.4,0)</f>
        <v>53</v>
      </c>
      <c r="J393" s="62">
        <f>E393*8+F393*2+G393*3+H393*3+I393*1+VLOOKUP(B393,Sheet1!AU:AZ,2,FALSE)</f>
        <v>570</v>
      </c>
      <c r="K393" s="62">
        <f>E393*1+F393*2+G393*2+H393*2+I393*10+VLOOKUP(B393,Sheet1!AU:AZ,3,FALSE)</f>
        <v>715</v>
      </c>
      <c r="L393" s="62">
        <f>E393*0.1+F393*2+G393*0.2+H393*0.26+I393*0.1+VLOOKUP(B393,Sheet1!AU:AZ,4,FALSE)</f>
        <v>74.08</v>
      </c>
      <c r="M393" s="62">
        <f>E393*0.1+F393*0.2+G393*2+H393*0.2+I393*0.1+VLOOKUP(B393,Sheet1!AU:AZ,5,FALSE)</f>
        <v>72.4</v>
      </c>
      <c r="N393" s="62">
        <f>E393*0.1+F393*0.2+G393*0.2+H393*2+I393*0.1+VLOOKUP(B393,Sheet1!AU:AZ,6,FALSE)</f>
        <v>92.2</v>
      </c>
      <c r="O393" s="62">
        <f t="shared" si="118"/>
        <v>29</v>
      </c>
      <c r="P393" s="62">
        <f t="shared" si="119"/>
        <v>29.7</v>
      </c>
      <c r="R393" s="9">
        <f t="shared" si="113"/>
        <v>34</v>
      </c>
      <c r="S393" s="9">
        <f t="shared" si="102"/>
        <v>229.64</v>
      </c>
      <c r="T393" s="9">
        <f t="shared" si="103"/>
        <v>42.8</v>
      </c>
      <c r="U393" s="66">
        <f t="shared" si="114"/>
        <v>354</v>
      </c>
      <c r="V393" s="9">
        <f t="shared" si="115"/>
        <v>424.8</v>
      </c>
      <c r="W393" s="67">
        <f t="shared" si="116"/>
        <v>82</v>
      </c>
      <c r="Y393" s="69">
        <f>VLOOKUP(D393,Sheet2!P:Q,2,FALSE)</f>
        <v>60</v>
      </c>
      <c r="AB393" s="4" t="str">
        <f>IF('表格编辑 '!D450="monster","普通","BOSS")</f>
        <v>普通</v>
      </c>
      <c r="AD393" s="50">
        <f>VLOOKUP(D393,映射!AK:AL,2,FALSE)</f>
        <v>4</v>
      </c>
      <c r="AE393" s="50" t="s">
        <v>37</v>
      </c>
      <c r="AF393" s="4">
        <f>VLOOKUP(AE393,映射!AN:AO,2,FALSE)</f>
        <v>2</v>
      </c>
      <c r="AG393" s="50">
        <v>1</v>
      </c>
      <c r="AH393" s="70">
        <v>1</v>
      </c>
      <c r="AI393" s="16">
        <f t="shared" si="104"/>
        <v>40037</v>
      </c>
      <c r="AJ393" s="16">
        <f t="shared" si="105"/>
        <v>50085</v>
      </c>
      <c r="AK393" s="16">
        <f t="shared" si="106"/>
        <v>34</v>
      </c>
      <c r="AL393" s="16" t="str">
        <f t="shared" si="107"/>
        <v>死亡之花</v>
      </c>
      <c r="AM393" s="16">
        <f t="shared" si="108"/>
        <v>2832</v>
      </c>
      <c r="AN393" s="16">
        <f t="shared" si="109"/>
        <v>1140</v>
      </c>
      <c r="AO393" s="16">
        <f t="shared" si="117"/>
        <v>1692</v>
      </c>
      <c r="AP393" s="16">
        <f t="shared" si="110"/>
        <v>2262</v>
      </c>
      <c r="AQ393" s="16">
        <f t="shared" si="111"/>
        <v>1430</v>
      </c>
      <c r="AR393" s="16">
        <f t="shared" si="112"/>
        <v>112</v>
      </c>
      <c r="AS393" s="16"/>
      <c r="AT393" s="16">
        <v>43.1</v>
      </c>
      <c r="AU393" s="16">
        <v>59.3</v>
      </c>
      <c r="AV393" s="16">
        <v>24.4</v>
      </c>
      <c r="AW393" s="16"/>
    </row>
    <row r="394" spans="1:49">
      <c r="A394" s="62">
        <f>'表格编辑 '!A451</f>
        <v>40038</v>
      </c>
      <c r="B394" s="62">
        <f>'表格编辑 '!B451</f>
        <v>50088</v>
      </c>
      <c r="C394" s="62" t="str">
        <f>VLOOKUP(B394,映射!A:B,2,FALSE)</f>
        <v>沙漠臭臭花</v>
      </c>
      <c r="D394" s="62">
        <f>'表格编辑 '!E451</f>
        <v>34</v>
      </c>
      <c r="E394" s="62">
        <f>ROUNDUP((VLOOKUP(B394,Sheet1!U:AA,3,FALSE)-2)*(0.042*(D394-1)+0.2)+0.4,0)</f>
        <v>56</v>
      </c>
      <c r="F394" s="62">
        <f>ROUNDUP((VLOOKUP(B394,Sheet1!U:AA,4,FALSE)-2)*(0.042*(D394-1)+0.2)+0.4,0)</f>
        <v>41</v>
      </c>
      <c r="G394" s="62">
        <f>ROUNDUP((VLOOKUP(B394,Sheet1!U:AA,5,FALSE)-2)*(0.042*(D394-1)+0.2)+0.4,0)</f>
        <v>26</v>
      </c>
      <c r="H394" s="62">
        <f>ROUNDUP((VLOOKUP(B394,Sheet1!U:AA,6,FALSE)-2)*(0.042*(D394-1)+0.2)+0.4,0)</f>
        <v>15</v>
      </c>
      <c r="I394" s="62">
        <f>ROUNDUP((VLOOKUP(B394,Sheet1!U:AA,7,FALSE)-2)*(0.042*(D394-1)+0.2)+0.4,0)</f>
        <v>33</v>
      </c>
      <c r="J394" s="62">
        <f>E394*8+F394*2+G394*3+H394*3+I394*1+VLOOKUP(B394,Sheet1!AU:AZ,2,FALSE)</f>
        <v>706</v>
      </c>
      <c r="K394" s="62">
        <f>E394*1+F394*2+G394*2+H394*2+I394*10+VLOOKUP(B394,Sheet1!AU:AZ,3,FALSE)</f>
        <v>570</v>
      </c>
      <c r="L394" s="62">
        <f>E394*0.1+F394*2+G394*0.2+H394*0.26+I394*0.1+VLOOKUP(B394,Sheet1!AU:AZ,4,FALSE)</f>
        <v>120</v>
      </c>
      <c r="M394" s="62">
        <f>E394*0.1+F394*0.2+G394*2+H394*0.2+I394*0.1+VLOOKUP(B394,Sheet1!AU:AZ,5,FALSE)</f>
        <v>92.1</v>
      </c>
      <c r="N394" s="62">
        <f>E394*0.1+F394*0.2+G394*0.2+H394*2+I394*0.1+VLOOKUP(B394,Sheet1!AU:AZ,6,FALSE)</f>
        <v>72.3</v>
      </c>
      <c r="O394" s="62">
        <f t="shared" si="118"/>
        <v>9.2</v>
      </c>
      <c r="P394" s="62">
        <f t="shared" si="119"/>
        <v>37.8</v>
      </c>
      <c r="R394" s="9">
        <f t="shared" si="113"/>
        <v>34</v>
      </c>
      <c r="S394" s="9">
        <f t="shared" si="102"/>
        <v>229.64</v>
      </c>
      <c r="T394" s="9">
        <f t="shared" si="103"/>
        <v>42.8</v>
      </c>
      <c r="U394" s="66">
        <f t="shared" si="114"/>
        <v>313</v>
      </c>
      <c r="V394" s="9">
        <f t="shared" si="115"/>
        <v>375.6</v>
      </c>
      <c r="W394" s="67">
        <f t="shared" si="116"/>
        <v>174</v>
      </c>
      <c r="Y394" s="69">
        <f>VLOOKUP(D394,Sheet2!P:Q,2,FALSE)</f>
        <v>60</v>
      </c>
      <c r="AB394" s="4" t="str">
        <f>IF('表格编辑 '!D451="monster","普通","BOSS")</f>
        <v>普通</v>
      </c>
      <c r="AD394" s="50">
        <f>VLOOKUP(D394,映射!AK:AL,2,FALSE)</f>
        <v>4</v>
      </c>
      <c r="AE394" s="50" t="s">
        <v>37</v>
      </c>
      <c r="AF394" s="4">
        <f>VLOOKUP(AE394,映射!AN:AO,2,FALSE)</f>
        <v>2</v>
      </c>
      <c r="AG394" s="50">
        <v>1</v>
      </c>
      <c r="AH394" s="70">
        <v>1</v>
      </c>
      <c r="AI394" s="16">
        <f t="shared" si="104"/>
        <v>40038</v>
      </c>
      <c r="AJ394" s="16">
        <f t="shared" si="105"/>
        <v>50088</v>
      </c>
      <c r="AK394" s="16">
        <f t="shared" si="106"/>
        <v>34</v>
      </c>
      <c r="AL394" s="16" t="str">
        <f t="shared" si="107"/>
        <v>沙漠臭臭花</v>
      </c>
      <c r="AM394" s="16">
        <f t="shared" si="108"/>
        <v>2504</v>
      </c>
      <c r="AN394" s="16">
        <f t="shared" si="109"/>
        <v>1412</v>
      </c>
      <c r="AO394" s="16">
        <f t="shared" si="117"/>
        <v>1092</v>
      </c>
      <c r="AP394" s="16">
        <f t="shared" si="110"/>
        <v>1798</v>
      </c>
      <c r="AQ394" s="16">
        <f t="shared" si="111"/>
        <v>1140</v>
      </c>
      <c r="AR394" s="16">
        <f t="shared" si="112"/>
        <v>180</v>
      </c>
      <c r="AS394" s="16"/>
      <c r="AT394" s="16">
        <v>60.5</v>
      </c>
      <c r="AU394" s="16">
        <v>44.3</v>
      </c>
      <c r="AV394" s="16">
        <v>7.6</v>
      </c>
      <c r="AW394" s="16"/>
    </row>
    <row r="395" spans="1:49">
      <c r="A395" s="62">
        <f>'表格编辑 '!A452</f>
        <v>40039</v>
      </c>
      <c r="B395" s="62">
        <f>'表格编辑 '!B452</f>
        <v>50104</v>
      </c>
      <c r="C395" s="62" t="str">
        <f>VLOOKUP(B395,映射!A:B,2,FALSE)</f>
        <v>小丑炸弹魔</v>
      </c>
      <c r="D395" s="62">
        <f>'表格编辑 '!E452</f>
        <v>34</v>
      </c>
      <c r="E395" s="62">
        <f>ROUNDUP((VLOOKUP(B395,Sheet1!U:AA,3,FALSE)-2)*(0.042*(D395-1)+0.2)+0.4,0)</f>
        <v>22</v>
      </c>
      <c r="F395" s="62">
        <f>ROUNDUP((VLOOKUP(B395,Sheet1!U:AA,4,FALSE)-2)*(0.042*(D395-1)+0.2)+0.4,0)</f>
        <v>37</v>
      </c>
      <c r="G395" s="62">
        <f>ROUNDUP((VLOOKUP(B395,Sheet1!U:AA,5,FALSE)-2)*(0.042*(D395-1)+0.2)+0.4,0)</f>
        <v>22</v>
      </c>
      <c r="H395" s="62">
        <f>ROUNDUP((VLOOKUP(B395,Sheet1!U:AA,6,FALSE)-2)*(0.042*(D395-1)+0.2)+0.4,0)</f>
        <v>37</v>
      </c>
      <c r="I395" s="62">
        <f>ROUNDUP((VLOOKUP(B395,Sheet1!U:AA,7,FALSE)-2)*(0.042*(D395-1)+0.2)+0.4,0)</f>
        <v>61</v>
      </c>
      <c r="J395" s="62">
        <f>E395*8+F395*2+G395*3+H395*3+I395*1+VLOOKUP(B395,Sheet1!AU:AZ,2,FALSE)</f>
        <v>508</v>
      </c>
      <c r="K395" s="62">
        <f>E395*1+F395*2+G395*2+H395*2+I395*10+VLOOKUP(B395,Sheet1!AU:AZ,3,FALSE)</f>
        <v>844</v>
      </c>
      <c r="L395" s="62">
        <f>E395*0.1+F395*2+G395*0.2+H395*0.26+I395*0.1+VLOOKUP(B395,Sheet1!AU:AZ,4,FALSE)</f>
        <v>116.32</v>
      </c>
      <c r="M395" s="62">
        <f>E395*0.1+F395*0.2+G395*2+H395*0.2+I395*0.1+VLOOKUP(B395,Sheet1!AU:AZ,5,FALSE)</f>
        <v>87.1</v>
      </c>
      <c r="N395" s="62">
        <f>E395*0.1+F395*0.2+G395*0.2+H395*2+I395*0.1+VLOOKUP(B395,Sheet1!AU:AZ,6,FALSE)</f>
        <v>114.1</v>
      </c>
      <c r="O395" s="62">
        <f t="shared" si="118"/>
        <v>39.2</v>
      </c>
      <c r="P395" s="62">
        <f t="shared" si="119"/>
        <v>13</v>
      </c>
      <c r="R395" s="9">
        <f t="shared" si="113"/>
        <v>34</v>
      </c>
      <c r="S395" s="9">
        <f t="shared" si="102"/>
        <v>229.64</v>
      </c>
      <c r="T395" s="9">
        <f t="shared" si="103"/>
        <v>42.8</v>
      </c>
      <c r="U395" s="66">
        <f t="shared" si="114"/>
        <v>322</v>
      </c>
      <c r="V395" s="9">
        <f t="shared" si="115"/>
        <v>386.4</v>
      </c>
      <c r="W395" s="67">
        <f t="shared" si="116"/>
        <v>166</v>
      </c>
      <c r="Y395" s="69">
        <f>VLOOKUP(D395,Sheet2!P:Q,2,FALSE)</f>
        <v>60</v>
      </c>
      <c r="AB395" s="4" t="str">
        <f>IF('表格编辑 '!D452="monster","普通","BOSS")</f>
        <v>普通</v>
      </c>
      <c r="AD395" s="50">
        <f>VLOOKUP(D395,映射!AK:AL,2,FALSE)</f>
        <v>4</v>
      </c>
      <c r="AE395" s="50" t="s">
        <v>37</v>
      </c>
      <c r="AF395" s="4">
        <f>VLOOKUP(AE395,映射!AN:AO,2,FALSE)</f>
        <v>2</v>
      </c>
      <c r="AG395" s="50">
        <v>1</v>
      </c>
      <c r="AH395" s="70">
        <v>1</v>
      </c>
      <c r="AI395" s="16">
        <f t="shared" si="104"/>
        <v>40039</v>
      </c>
      <c r="AJ395" s="16">
        <f t="shared" si="105"/>
        <v>50104</v>
      </c>
      <c r="AK395" s="16">
        <f t="shared" si="106"/>
        <v>34</v>
      </c>
      <c r="AL395" s="16" t="str">
        <f t="shared" si="107"/>
        <v>小丑炸弹魔</v>
      </c>
      <c r="AM395" s="16">
        <f t="shared" si="108"/>
        <v>2576</v>
      </c>
      <c r="AN395" s="16">
        <f t="shared" si="109"/>
        <v>1016</v>
      </c>
      <c r="AO395" s="16">
        <f t="shared" si="117"/>
        <v>1560</v>
      </c>
      <c r="AP395" s="16">
        <f t="shared" si="110"/>
        <v>2068</v>
      </c>
      <c r="AQ395" s="16">
        <f t="shared" si="111"/>
        <v>1688</v>
      </c>
      <c r="AR395" s="16">
        <f t="shared" si="112"/>
        <v>175</v>
      </c>
      <c r="AS395" s="16"/>
      <c r="AT395" s="16">
        <v>50</v>
      </c>
      <c r="AU395" s="16">
        <v>50</v>
      </c>
      <c r="AV395" s="16">
        <v>34.6</v>
      </c>
      <c r="AW395" s="16"/>
    </row>
    <row r="396" spans="1:49">
      <c r="A396" s="62">
        <f>'表格编辑 '!A453</f>
        <v>40040</v>
      </c>
      <c r="B396" s="62">
        <f>'表格编辑 '!B453</f>
        <v>50074</v>
      </c>
      <c r="C396" s="62" t="str">
        <f>VLOOKUP(B396,映射!A:B,2,FALSE)</f>
        <v>水蜘蛛</v>
      </c>
      <c r="D396" s="62">
        <f>'表格编辑 '!E453</f>
        <v>34</v>
      </c>
      <c r="E396" s="62">
        <f>ROUNDUP((VLOOKUP(B396,Sheet1!U:AA,3,FALSE)-2)*(0.042*(D396-1)+0.2)+0.4,0)</f>
        <v>36</v>
      </c>
      <c r="F396" s="62">
        <f>ROUNDUP((VLOOKUP(B396,Sheet1!U:AA,4,FALSE)-2)*(0.042*(D396-1)+0.2)+0.4,0)</f>
        <v>23</v>
      </c>
      <c r="G396" s="62">
        <f>ROUNDUP((VLOOKUP(B396,Sheet1!U:AA,5,FALSE)-2)*(0.042*(D396-1)+0.2)+0.4,0)</f>
        <v>36</v>
      </c>
      <c r="H396" s="62">
        <f>ROUNDUP((VLOOKUP(B396,Sheet1!U:AA,6,FALSE)-2)*(0.042*(D396-1)+0.2)+0.4,0)</f>
        <v>29</v>
      </c>
      <c r="I396" s="62">
        <f>ROUNDUP((VLOOKUP(B396,Sheet1!U:AA,7,FALSE)-2)*(0.042*(D396-1)+0.2)+0.4,0)</f>
        <v>42</v>
      </c>
      <c r="J396" s="62">
        <f>E396*8+F396*2+G396*3+H396*3+I396*1+VLOOKUP(B396,Sheet1!AU:AZ,2,FALSE)</f>
        <v>591</v>
      </c>
      <c r="K396" s="62">
        <f>E396*1+F396*2+G396*2+H396*2+I396*10+VLOOKUP(B396,Sheet1!AU:AZ,3,FALSE)</f>
        <v>652</v>
      </c>
      <c r="L396" s="62">
        <f>E396*0.1+F396*2+G396*0.2+H396*0.26+I396*0.1+VLOOKUP(B396,Sheet1!AU:AZ,4,FALSE)</f>
        <v>88.54</v>
      </c>
      <c r="M396" s="62">
        <f>E396*0.1+F396*0.2+G396*2+H396*0.2+I396*0.1+VLOOKUP(B396,Sheet1!AU:AZ,5,FALSE)</f>
        <v>110.2</v>
      </c>
      <c r="N396" s="62">
        <f>E396*0.1+F396*0.2+G396*0.2+H396*2+I396*0.1+VLOOKUP(B396,Sheet1!AU:AZ,6,FALSE)</f>
        <v>97.6</v>
      </c>
      <c r="O396" s="62">
        <f t="shared" si="118"/>
        <v>24.8</v>
      </c>
      <c r="P396" s="62">
        <f t="shared" si="119"/>
        <v>24.5</v>
      </c>
      <c r="R396" s="9">
        <f t="shared" si="113"/>
        <v>34</v>
      </c>
      <c r="S396" s="9">
        <f t="shared" si="102"/>
        <v>229.64</v>
      </c>
      <c r="T396" s="9">
        <f t="shared" si="103"/>
        <v>42.8</v>
      </c>
      <c r="U396" s="66">
        <f t="shared" si="114"/>
        <v>282</v>
      </c>
      <c r="V396" s="9">
        <f t="shared" si="115"/>
        <v>338.4</v>
      </c>
      <c r="W396" s="67">
        <f t="shared" si="116"/>
        <v>109</v>
      </c>
      <c r="Y396" s="69">
        <f>VLOOKUP(D396,Sheet2!P:Q,2,FALSE)</f>
        <v>60</v>
      </c>
      <c r="AB396" s="4" t="str">
        <f>IF('表格编辑 '!D453="monster","普通","BOSS")</f>
        <v>普通</v>
      </c>
      <c r="AD396" s="50">
        <f>VLOOKUP(D396,映射!AK:AL,2,FALSE)</f>
        <v>4</v>
      </c>
      <c r="AE396" s="50" t="s">
        <v>37</v>
      </c>
      <c r="AF396" s="4">
        <f>VLOOKUP(AE396,映射!AN:AO,2,FALSE)</f>
        <v>2</v>
      </c>
      <c r="AG396" s="50">
        <v>1</v>
      </c>
      <c r="AH396" s="70">
        <v>1</v>
      </c>
      <c r="AI396" s="16">
        <f t="shared" si="104"/>
        <v>40040</v>
      </c>
      <c r="AJ396" s="16">
        <f t="shared" si="105"/>
        <v>50074</v>
      </c>
      <c r="AK396" s="16">
        <f t="shared" si="106"/>
        <v>34</v>
      </c>
      <c r="AL396" s="16" t="str">
        <f t="shared" si="107"/>
        <v>水蜘蛛</v>
      </c>
      <c r="AM396" s="16">
        <f t="shared" si="108"/>
        <v>2256</v>
      </c>
      <c r="AN396" s="16">
        <f t="shared" si="109"/>
        <v>1182</v>
      </c>
      <c r="AO396" s="16">
        <f t="shared" si="117"/>
        <v>1074</v>
      </c>
      <c r="AP396" s="16">
        <f t="shared" si="110"/>
        <v>1665</v>
      </c>
      <c r="AQ396" s="16">
        <f t="shared" si="111"/>
        <v>1304</v>
      </c>
      <c r="AR396" s="16">
        <f t="shared" si="112"/>
        <v>133</v>
      </c>
      <c r="AS396" s="16"/>
      <c r="AT396" s="16">
        <v>46.9</v>
      </c>
      <c r="AU396" s="16">
        <v>61.3</v>
      </c>
      <c r="AV396" s="16">
        <v>17.4</v>
      </c>
      <c r="AW396" s="16"/>
    </row>
    <row r="397" spans="1:49">
      <c r="A397" s="62">
        <f>'表格编辑 '!A454</f>
        <v>40041</v>
      </c>
      <c r="B397" s="62">
        <f>'表格编辑 '!B454</f>
        <v>50084</v>
      </c>
      <c r="C397" s="62" t="str">
        <f>VLOOKUP(B397,映射!A:B,2,FALSE)</f>
        <v>曼陀罗草</v>
      </c>
      <c r="D397" s="62">
        <f>'表格编辑 '!E454</f>
        <v>34</v>
      </c>
      <c r="E397" s="62">
        <f>ROUNDUP((VLOOKUP(B397,Sheet1!U:AA,3,FALSE)-2)*(0.042*(D397-1)+0.2)+0.4,0)</f>
        <v>37</v>
      </c>
      <c r="F397" s="62">
        <f>ROUNDUP((VLOOKUP(B397,Sheet1!U:AA,4,FALSE)-2)*(0.042*(D397-1)+0.2)+0.4,0)</f>
        <v>18</v>
      </c>
      <c r="G397" s="62">
        <f>ROUNDUP((VLOOKUP(B397,Sheet1!U:AA,5,FALSE)-2)*(0.042*(D397-1)+0.2)+0.4,0)</f>
        <v>20</v>
      </c>
      <c r="H397" s="62">
        <f>ROUNDUP((VLOOKUP(B397,Sheet1!U:AA,6,FALSE)-2)*(0.042*(D397-1)+0.2)+0.4,0)</f>
        <v>31</v>
      </c>
      <c r="I397" s="62">
        <f>ROUNDUP((VLOOKUP(B397,Sheet1!U:AA,7,FALSE)-2)*(0.042*(D397-1)+0.2)+0.4,0)</f>
        <v>58</v>
      </c>
      <c r="J397" s="62">
        <f>E397*8+F397*2+G397*3+H397*3+I397*1+VLOOKUP(B397,Sheet1!AU:AZ,2,FALSE)</f>
        <v>563</v>
      </c>
      <c r="K397" s="62">
        <f>E397*1+F397*2+G397*2+H397*2+I397*10+VLOOKUP(B397,Sheet1!AU:AZ,3,FALSE)</f>
        <v>775</v>
      </c>
      <c r="L397" s="62">
        <f>E397*0.1+F397*2+G397*0.2+H397*0.26+I397*0.1+VLOOKUP(B397,Sheet1!AU:AZ,4,FALSE)</f>
        <v>77.56</v>
      </c>
      <c r="M397" s="62">
        <f>E397*0.1+F397*0.2+G397*2+H397*0.2+I397*0.1+VLOOKUP(B397,Sheet1!AU:AZ,5,FALSE)</f>
        <v>79.3</v>
      </c>
      <c r="N397" s="62">
        <f>E397*0.1+F397*0.2+G397*0.2+H397*2+I397*0.1+VLOOKUP(B397,Sheet1!AU:AZ,6,FALSE)</f>
        <v>99.1</v>
      </c>
      <c r="O397" s="62">
        <f t="shared" si="118"/>
        <v>34.4</v>
      </c>
      <c r="P397" s="62">
        <f t="shared" si="119"/>
        <v>26.2</v>
      </c>
      <c r="R397" s="9">
        <f t="shared" si="113"/>
        <v>34</v>
      </c>
      <c r="S397" s="9">
        <f t="shared" si="102"/>
        <v>229.64</v>
      </c>
      <c r="T397" s="9">
        <f t="shared" si="103"/>
        <v>42.8</v>
      </c>
      <c r="U397" s="66">
        <f t="shared" si="114"/>
        <v>338</v>
      </c>
      <c r="V397" s="9">
        <f t="shared" si="115"/>
        <v>405.6</v>
      </c>
      <c r="W397" s="67">
        <f t="shared" si="116"/>
        <v>88</v>
      </c>
      <c r="Y397" s="69">
        <f>VLOOKUP(D397,Sheet2!P:Q,2,FALSE)</f>
        <v>60</v>
      </c>
      <c r="AB397" s="4" t="str">
        <f>IF('表格编辑 '!D454="monster","普通","BOSS")</f>
        <v>普通</v>
      </c>
      <c r="AD397" s="50">
        <f>VLOOKUP(D397,映射!AK:AL,2,FALSE)</f>
        <v>4</v>
      </c>
      <c r="AE397" s="50" t="s">
        <v>37</v>
      </c>
      <c r="AF397" s="4">
        <f>VLOOKUP(AE397,映射!AN:AO,2,FALSE)</f>
        <v>2</v>
      </c>
      <c r="AG397" s="50">
        <v>1</v>
      </c>
      <c r="AH397" s="70">
        <v>1</v>
      </c>
      <c r="AI397" s="16">
        <f t="shared" si="104"/>
        <v>40041</v>
      </c>
      <c r="AJ397" s="16">
        <f t="shared" si="105"/>
        <v>50084</v>
      </c>
      <c r="AK397" s="16">
        <f t="shared" si="106"/>
        <v>34</v>
      </c>
      <c r="AL397" s="16" t="str">
        <f t="shared" si="107"/>
        <v>曼陀罗草</v>
      </c>
      <c r="AM397" s="16">
        <f t="shared" si="108"/>
        <v>2704</v>
      </c>
      <c r="AN397" s="16">
        <f t="shared" si="109"/>
        <v>1126</v>
      </c>
      <c r="AO397" s="16">
        <f t="shared" si="117"/>
        <v>1578</v>
      </c>
      <c r="AP397" s="16">
        <f t="shared" si="110"/>
        <v>2141</v>
      </c>
      <c r="AQ397" s="16">
        <f t="shared" si="111"/>
        <v>1550</v>
      </c>
      <c r="AR397" s="16">
        <f t="shared" si="112"/>
        <v>117</v>
      </c>
      <c r="AS397" s="16"/>
      <c r="AT397" s="16">
        <v>46.4</v>
      </c>
      <c r="AU397" s="16">
        <v>50</v>
      </c>
      <c r="AV397" s="16">
        <v>28.2</v>
      </c>
      <c r="AW397" s="16"/>
    </row>
    <row r="398" spans="1:49">
      <c r="A398" s="62">
        <f>'表格编辑 '!A455</f>
        <v>40042</v>
      </c>
      <c r="B398" s="62">
        <f>'表格编辑 '!B455</f>
        <v>50155</v>
      </c>
      <c r="C398" s="62" t="str">
        <f>VLOOKUP(B398,映射!A:B,2,FALSE)</f>
        <v>熊猫团</v>
      </c>
      <c r="D398" s="62">
        <f>'表格编辑 '!E455</f>
        <v>34</v>
      </c>
      <c r="E398" s="62">
        <f>ROUNDUP((VLOOKUP(B398,Sheet1!U:AA,3,FALSE)-2)*(0.042*(D398-1)+0.2)+0.4,0)</f>
        <v>41</v>
      </c>
      <c r="F398" s="62">
        <f>ROUNDUP((VLOOKUP(B398,Sheet1!U:AA,4,FALSE)-2)*(0.042*(D398-1)+0.2)+0.4,0)</f>
        <v>39</v>
      </c>
      <c r="G398" s="62">
        <f>ROUNDUP((VLOOKUP(B398,Sheet1!U:AA,5,FALSE)-2)*(0.042*(D398-1)+0.2)+0.4,0)</f>
        <v>45</v>
      </c>
      <c r="H398" s="62">
        <f>ROUNDUP((VLOOKUP(B398,Sheet1!U:AA,6,FALSE)-2)*(0.042*(D398-1)+0.2)+0.4,0)</f>
        <v>36</v>
      </c>
      <c r="I398" s="62">
        <f>ROUNDUP((VLOOKUP(B398,Sheet1!U:AA,7,FALSE)-2)*(0.042*(D398-1)+0.2)+0.4,0)</f>
        <v>10</v>
      </c>
      <c r="J398" s="62">
        <f>E398*8+F398*2+G398*3+H398*3+I398*1+VLOOKUP(B398,Sheet1!AU:AZ,2,FALSE)</f>
        <v>679</v>
      </c>
      <c r="K398" s="62">
        <f>E398*1+F398*2+G398*2+H398*2+I398*10+VLOOKUP(B398,Sheet1!AU:AZ,3,FALSE)</f>
        <v>401</v>
      </c>
      <c r="L398" s="62">
        <f>E398*0.1+F398*2+G398*0.2+H398*0.26+I398*0.1+VLOOKUP(B398,Sheet1!AU:AZ,4,FALSE)</f>
        <v>121.46</v>
      </c>
      <c r="M398" s="62">
        <f>E398*0.1+F398*0.2+G398*2+H398*0.2+I398*0.1+VLOOKUP(B398,Sheet1!AU:AZ,5,FALSE)</f>
        <v>130.1</v>
      </c>
      <c r="N398" s="62">
        <f>E398*0.1+F398*0.2+G398*0.2+H398*2+I398*0.1+VLOOKUP(B398,Sheet1!AU:AZ,6,FALSE)</f>
        <v>113.9</v>
      </c>
      <c r="O398" s="62">
        <f t="shared" si="118"/>
        <v>-2.8</v>
      </c>
      <c r="P398" s="62">
        <f t="shared" si="119"/>
        <v>30.6</v>
      </c>
      <c r="R398" s="9">
        <f t="shared" si="113"/>
        <v>34</v>
      </c>
      <c r="S398" s="9">
        <f t="shared" si="102"/>
        <v>229.64</v>
      </c>
      <c r="T398" s="9">
        <f t="shared" si="103"/>
        <v>42.8</v>
      </c>
      <c r="U398" s="66">
        <f t="shared" si="114"/>
        <v>255</v>
      </c>
      <c r="V398" s="9">
        <f t="shared" si="115"/>
        <v>306</v>
      </c>
      <c r="W398" s="67">
        <f t="shared" si="116"/>
        <v>178</v>
      </c>
      <c r="Y398" s="69">
        <f>VLOOKUP(D398,Sheet2!P:Q,2,FALSE)</f>
        <v>60</v>
      </c>
      <c r="AB398" s="4" t="str">
        <f>IF('表格编辑 '!D455="monster","普通","BOSS")</f>
        <v>普通</v>
      </c>
      <c r="AD398" s="50">
        <f>VLOOKUP(D398,映射!AK:AL,2,FALSE)</f>
        <v>4</v>
      </c>
      <c r="AE398" s="50" t="s">
        <v>37</v>
      </c>
      <c r="AF398" s="4">
        <f>VLOOKUP(AE398,映射!AN:AO,2,FALSE)</f>
        <v>2</v>
      </c>
      <c r="AG398" s="50">
        <v>1</v>
      </c>
      <c r="AH398" s="70">
        <v>1</v>
      </c>
      <c r="AI398" s="16">
        <f t="shared" si="104"/>
        <v>40042</v>
      </c>
      <c r="AJ398" s="16">
        <f t="shared" si="105"/>
        <v>50155</v>
      </c>
      <c r="AK398" s="16">
        <f t="shared" si="106"/>
        <v>34</v>
      </c>
      <c r="AL398" s="16" t="str">
        <f t="shared" si="107"/>
        <v>熊猫团</v>
      </c>
      <c r="AM398" s="16">
        <f t="shared" si="108"/>
        <v>2040</v>
      </c>
      <c r="AN398" s="16">
        <f t="shared" si="109"/>
        <v>1358</v>
      </c>
      <c r="AO398" s="16">
        <f t="shared" si="117"/>
        <v>682</v>
      </c>
      <c r="AP398" s="16">
        <f t="shared" si="110"/>
        <v>1361</v>
      </c>
      <c r="AQ398" s="16">
        <f t="shared" si="111"/>
        <v>802</v>
      </c>
      <c r="AR398" s="16">
        <f t="shared" si="112"/>
        <v>183</v>
      </c>
      <c r="AS398" s="16"/>
      <c r="AT398" s="16">
        <v>90.4</v>
      </c>
      <c r="AU398" s="16">
        <v>76</v>
      </c>
      <c r="AV398" s="16">
        <v>-1.4</v>
      </c>
      <c r="AW398" s="16"/>
    </row>
    <row r="399" spans="1:49">
      <c r="A399" s="62">
        <f>'表格编辑 '!A456</f>
        <v>40043</v>
      </c>
      <c r="B399" s="62">
        <f>'表格编辑 '!B456</f>
        <v>50157</v>
      </c>
      <c r="C399" s="62" t="str">
        <f>VLOOKUP(B399,映射!A:B,2,FALSE)</f>
        <v>雪山幻魔</v>
      </c>
      <c r="D399" s="62">
        <f>'表格编辑 '!E456</f>
        <v>34</v>
      </c>
      <c r="E399" s="62">
        <f>ROUNDUP((VLOOKUP(B399,Sheet1!U:AA,3,FALSE)-2)*(0.042*(D399-1)+0.2)+0.4,0)</f>
        <v>37</v>
      </c>
      <c r="F399" s="62">
        <f>ROUNDUP((VLOOKUP(B399,Sheet1!U:AA,4,FALSE)-2)*(0.042*(D399-1)+0.2)+0.4,0)</f>
        <v>42</v>
      </c>
      <c r="G399" s="62">
        <f>ROUNDUP((VLOOKUP(B399,Sheet1!U:AA,5,FALSE)-2)*(0.042*(D399-1)+0.2)+0.4,0)</f>
        <v>45</v>
      </c>
      <c r="H399" s="62">
        <f>ROUNDUP((VLOOKUP(B399,Sheet1!U:AA,6,FALSE)-2)*(0.042*(D399-1)+0.2)+0.4,0)</f>
        <v>74</v>
      </c>
      <c r="I399" s="62">
        <f>ROUNDUP((VLOOKUP(B399,Sheet1!U:AA,7,FALSE)-2)*(0.042*(D399-1)+0.2)+0.4,0)</f>
        <v>28</v>
      </c>
      <c r="J399" s="62">
        <f>E399*8+F399*2+G399*3+H399*3+I399*1+VLOOKUP(B399,Sheet1!AU:AZ,2,FALSE)</f>
        <v>785</v>
      </c>
      <c r="K399" s="62">
        <f>E399*1+F399*2+G399*2+H399*2+I399*10+VLOOKUP(B399,Sheet1!AU:AZ,3,FALSE)</f>
        <v>659</v>
      </c>
      <c r="L399" s="62">
        <f>E399*0.1+F399*2+G399*0.2+H399*0.26+I399*0.1+VLOOKUP(B399,Sheet1!AU:AZ,4,FALSE)</f>
        <v>138.74</v>
      </c>
      <c r="M399" s="62">
        <f>E399*0.1+F399*0.2+G399*2+H399*0.2+I399*0.1+VLOOKUP(B399,Sheet1!AU:AZ,5,FALSE)</f>
        <v>139.7</v>
      </c>
      <c r="N399" s="62">
        <f>E399*0.1+F399*0.2+G399*0.2+H399*2+I399*0.1+VLOOKUP(B399,Sheet1!AU:AZ,6,FALSE)</f>
        <v>191.9</v>
      </c>
      <c r="O399" s="62">
        <f t="shared" si="118"/>
        <v>8.7</v>
      </c>
      <c r="P399" s="62">
        <f t="shared" si="119"/>
        <v>32.9</v>
      </c>
      <c r="R399" s="9">
        <f t="shared" si="113"/>
        <v>34</v>
      </c>
      <c r="S399" s="9">
        <f t="shared" si="102"/>
        <v>229.64</v>
      </c>
      <c r="T399" s="9">
        <f t="shared" si="103"/>
        <v>42.8</v>
      </c>
      <c r="U399" s="66">
        <f t="shared" si="114"/>
        <v>244</v>
      </c>
      <c r="V399" s="9">
        <f t="shared" si="115"/>
        <v>292.8</v>
      </c>
      <c r="W399" s="67">
        <f t="shared" si="116"/>
        <v>217</v>
      </c>
      <c r="Y399" s="69">
        <f>VLOOKUP(D399,Sheet2!P:Q,2,FALSE)</f>
        <v>60</v>
      </c>
      <c r="AB399" s="4" t="str">
        <f>IF('表格编辑 '!D456="monster","普通","BOSS")</f>
        <v>普通</v>
      </c>
      <c r="AD399" s="50">
        <f>VLOOKUP(D399,映射!AK:AL,2,FALSE)</f>
        <v>4</v>
      </c>
      <c r="AE399" s="50" t="s">
        <v>37</v>
      </c>
      <c r="AF399" s="4">
        <f>VLOOKUP(AE399,映射!AN:AO,2,FALSE)</f>
        <v>2</v>
      </c>
      <c r="AG399" s="50">
        <v>1</v>
      </c>
      <c r="AH399" s="70">
        <v>1</v>
      </c>
      <c r="AI399" s="16">
        <f t="shared" si="104"/>
        <v>40043</v>
      </c>
      <c r="AJ399" s="16">
        <f t="shared" si="105"/>
        <v>50157</v>
      </c>
      <c r="AK399" s="16">
        <f t="shared" si="106"/>
        <v>34</v>
      </c>
      <c r="AL399" s="16" t="str">
        <f t="shared" si="107"/>
        <v>雪山幻魔</v>
      </c>
      <c r="AM399" s="16">
        <f t="shared" si="108"/>
        <v>1952</v>
      </c>
      <c r="AN399" s="16">
        <f t="shared" si="109"/>
        <v>1570</v>
      </c>
      <c r="AO399" s="16">
        <f t="shared" si="117"/>
        <v>382</v>
      </c>
      <c r="AP399" s="16">
        <f t="shared" si="110"/>
        <v>1167</v>
      </c>
      <c r="AQ399" s="16">
        <f t="shared" si="111"/>
        <v>1318</v>
      </c>
      <c r="AR399" s="16">
        <f t="shared" si="112"/>
        <v>209</v>
      </c>
      <c r="AS399" s="16"/>
      <c r="AT399" s="16">
        <v>65.9</v>
      </c>
      <c r="AU399" s="16">
        <v>107.3</v>
      </c>
      <c r="AV399" s="16">
        <v>10.9</v>
      </c>
      <c r="AW399" s="16"/>
    </row>
    <row r="400" spans="1:49">
      <c r="A400" s="62">
        <f>'表格编辑 '!A457</f>
        <v>40044</v>
      </c>
      <c r="B400" s="62">
        <f>'表格编辑 '!B457</f>
        <v>50076</v>
      </c>
      <c r="C400" s="62" t="str">
        <f>VLOOKUP(B400,映射!A:B,2,FALSE)</f>
        <v>风蜘蛛</v>
      </c>
      <c r="D400" s="62">
        <f>'表格编辑 '!E457</f>
        <v>34</v>
      </c>
      <c r="E400" s="62">
        <f>ROUNDUP((VLOOKUP(B400,Sheet1!U:AA,3,FALSE)-2)*(0.042*(D400-1)+0.2)+0.4,0)</f>
        <v>37</v>
      </c>
      <c r="F400" s="62">
        <f>ROUNDUP((VLOOKUP(B400,Sheet1!U:AA,4,FALSE)-2)*(0.042*(D400-1)+0.2)+0.4,0)</f>
        <v>42</v>
      </c>
      <c r="G400" s="62">
        <f>ROUNDUP((VLOOKUP(B400,Sheet1!U:AA,5,FALSE)-2)*(0.042*(D400-1)+0.2)+0.4,0)</f>
        <v>29</v>
      </c>
      <c r="H400" s="62">
        <f>ROUNDUP((VLOOKUP(B400,Sheet1!U:AA,6,FALSE)-2)*(0.042*(D400-1)+0.2)+0.4,0)</f>
        <v>28</v>
      </c>
      <c r="I400" s="62">
        <f>ROUNDUP((VLOOKUP(B400,Sheet1!U:AA,7,FALSE)-2)*(0.042*(D400-1)+0.2)+0.4,0)</f>
        <v>26</v>
      </c>
      <c r="J400" s="62">
        <f>E400*8+F400*2+G400*3+H400*3+I400*1+VLOOKUP(B400,Sheet1!AU:AZ,2,FALSE)</f>
        <v>597</v>
      </c>
      <c r="K400" s="62">
        <f>E400*1+F400*2+G400*2+H400*2+I400*10+VLOOKUP(B400,Sheet1!AU:AZ,3,FALSE)</f>
        <v>515</v>
      </c>
      <c r="L400" s="62">
        <f>E400*0.1+F400*2+G400*0.2+H400*0.26+I400*0.1+VLOOKUP(B400,Sheet1!AU:AZ,4,FALSE)</f>
        <v>123.38</v>
      </c>
      <c r="M400" s="62">
        <f>E400*0.1+F400*0.2+G400*2+H400*0.2+I400*0.1+VLOOKUP(B400,Sheet1!AU:AZ,5,FALSE)</f>
        <v>98.3</v>
      </c>
      <c r="N400" s="62">
        <f>E400*0.1+F400*0.2+G400*0.2+H400*2+I400*0.1+VLOOKUP(B400,Sheet1!AU:AZ,6,FALSE)</f>
        <v>96.5</v>
      </c>
      <c r="O400" s="62">
        <f t="shared" si="118"/>
        <v>8.5</v>
      </c>
      <c r="P400" s="62">
        <f t="shared" si="119"/>
        <v>25.5</v>
      </c>
      <c r="R400" s="9">
        <f t="shared" si="113"/>
        <v>34</v>
      </c>
      <c r="S400" s="9">
        <f t="shared" si="102"/>
        <v>229.64</v>
      </c>
      <c r="T400" s="9">
        <f t="shared" si="103"/>
        <v>42.8</v>
      </c>
      <c r="U400" s="66">
        <f t="shared" si="114"/>
        <v>302</v>
      </c>
      <c r="V400" s="9">
        <f t="shared" si="115"/>
        <v>362.4</v>
      </c>
      <c r="W400" s="67">
        <f t="shared" si="116"/>
        <v>182</v>
      </c>
      <c r="Y400" s="69">
        <f>VLOOKUP(D400,Sheet2!P:Q,2,FALSE)</f>
        <v>60</v>
      </c>
      <c r="AB400" s="4" t="str">
        <f>IF('表格编辑 '!D457="monster","普通","BOSS")</f>
        <v>普通</v>
      </c>
      <c r="AD400" s="50">
        <f>VLOOKUP(D400,映射!AK:AL,2,FALSE)</f>
        <v>4</v>
      </c>
      <c r="AE400" s="50" t="s">
        <v>37</v>
      </c>
      <c r="AF400" s="4">
        <f>VLOOKUP(AE400,映射!AN:AO,2,FALSE)</f>
        <v>2</v>
      </c>
      <c r="AG400" s="50">
        <v>1</v>
      </c>
      <c r="AH400" s="70">
        <v>1</v>
      </c>
      <c r="AI400" s="16">
        <f t="shared" si="104"/>
        <v>40044</v>
      </c>
      <c r="AJ400" s="16">
        <f t="shared" si="105"/>
        <v>50076</v>
      </c>
      <c r="AK400" s="16">
        <f t="shared" si="106"/>
        <v>34</v>
      </c>
      <c r="AL400" s="16" t="str">
        <f t="shared" si="107"/>
        <v>风蜘蛛</v>
      </c>
      <c r="AM400" s="16">
        <f t="shared" si="108"/>
        <v>2416</v>
      </c>
      <c r="AN400" s="16">
        <f t="shared" si="109"/>
        <v>1194</v>
      </c>
      <c r="AO400" s="16">
        <f t="shared" si="117"/>
        <v>1222</v>
      </c>
      <c r="AP400" s="16">
        <f t="shared" si="110"/>
        <v>1819</v>
      </c>
      <c r="AQ400" s="16">
        <f t="shared" si="111"/>
        <v>1030</v>
      </c>
      <c r="AR400" s="16">
        <f t="shared" si="112"/>
        <v>186</v>
      </c>
      <c r="AS400" s="16"/>
      <c r="AT400" s="16">
        <v>52.7</v>
      </c>
      <c r="AU400" s="16">
        <v>61.7</v>
      </c>
      <c r="AV400" s="16">
        <v>6.2</v>
      </c>
      <c r="AW400" s="16"/>
    </row>
    <row r="401" spans="1:49">
      <c r="A401" s="62">
        <f>'表格编辑 '!A458</f>
        <v>40045</v>
      </c>
      <c r="B401" s="62">
        <f>'表格编辑 '!B458</f>
        <v>50060</v>
      </c>
      <c r="C401" s="62" t="str">
        <f>VLOOKUP(B401,映射!A:B,2,FALSE)</f>
        <v>炼狱魔蝎</v>
      </c>
      <c r="D401" s="62">
        <f>'表格编辑 '!E458</f>
        <v>34</v>
      </c>
      <c r="E401" s="62">
        <f>ROUNDUP((VLOOKUP(B401,Sheet1!U:AA,3,FALSE)-2)*(0.042*(D401-1)+0.2)+0.4,0)</f>
        <v>28</v>
      </c>
      <c r="F401" s="62">
        <f>ROUNDUP((VLOOKUP(B401,Sheet1!U:AA,4,FALSE)-2)*(0.042*(D401-1)+0.2)+0.4,0)</f>
        <v>42</v>
      </c>
      <c r="G401" s="62">
        <f>ROUNDUP((VLOOKUP(B401,Sheet1!U:AA,5,FALSE)-2)*(0.042*(D401-1)+0.2)+0.4,0)</f>
        <v>64</v>
      </c>
      <c r="H401" s="62">
        <f>ROUNDUP((VLOOKUP(B401,Sheet1!U:AA,6,FALSE)-2)*(0.042*(D401-1)+0.2)+0.4,0)</f>
        <v>28</v>
      </c>
      <c r="I401" s="62">
        <f>ROUNDUP((VLOOKUP(B401,Sheet1!U:AA,7,FALSE)-2)*(0.042*(D401-1)+0.2)+0.4,0)</f>
        <v>9</v>
      </c>
      <c r="J401" s="62">
        <f>E401*8+F401*2+G401*3+H401*3+I401*1+VLOOKUP(B401,Sheet1!AU:AZ,2,FALSE)</f>
        <v>613</v>
      </c>
      <c r="K401" s="62">
        <f>E401*1+F401*2+G401*2+H401*2+I401*10+VLOOKUP(B401,Sheet1!AU:AZ,3,FALSE)</f>
        <v>406</v>
      </c>
      <c r="L401" s="62">
        <f>E401*0.1+F401*2+G401*0.2+H401*0.26+I401*0.1+VLOOKUP(B401,Sheet1!AU:AZ,4,FALSE)</f>
        <v>127.78</v>
      </c>
      <c r="M401" s="62">
        <f>E401*0.1+F401*0.2+G401*2+H401*0.2+I401*0.1+VLOOKUP(B401,Sheet1!AU:AZ,5,FALSE)</f>
        <v>165.7</v>
      </c>
      <c r="N401" s="62">
        <f>E401*0.1+F401*0.2+G401*0.2+H401*2+I401*0.1+VLOOKUP(B401,Sheet1!AU:AZ,6,FALSE)</f>
        <v>100.9</v>
      </c>
      <c r="O401" s="62">
        <f t="shared" si="118"/>
        <v>4.6</v>
      </c>
      <c r="P401" s="62">
        <f t="shared" si="119"/>
        <v>16.5</v>
      </c>
      <c r="R401" s="9">
        <f t="shared" si="113"/>
        <v>34</v>
      </c>
      <c r="S401" s="9">
        <f t="shared" si="102"/>
        <v>229.64</v>
      </c>
      <c r="T401" s="9">
        <f t="shared" si="103"/>
        <v>42.8</v>
      </c>
      <c r="U401" s="66">
        <f t="shared" si="114"/>
        <v>218</v>
      </c>
      <c r="V401" s="9">
        <f t="shared" si="115"/>
        <v>261.6</v>
      </c>
      <c r="W401" s="67">
        <f t="shared" si="116"/>
        <v>192</v>
      </c>
      <c r="Y401" s="69">
        <f>VLOOKUP(D401,Sheet2!P:Q,2,FALSE)</f>
        <v>60</v>
      </c>
      <c r="AB401" s="4" t="str">
        <f>IF('表格编辑 '!D458="monster","普通","BOSS")</f>
        <v>普通</v>
      </c>
      <c r="AD401" s="50">
        <f>VLOOKUP(D401,映射!AK:AL,2,FALSE)</f>
        <v>4</v>
      </c>
      <c r="AE401" s="50" t="s">
        <v>37</v>
      </c>
      <c r="AF401" s="4">
        <f>VLOOKUP(AE401,映射!AN:AO,2,FALSE)</f>
        <v>2</v>
      </c>
      <c r="AG401" s="50">
        <v>1</v>
      </c>
      <c r="AH401" s="70">
        <v>1</v>
      </c>
      <c r="AI401" s="16">
        <f t="shared" si="104"/>
        <v>40045</v>
      </c>
      <c r="AJ401" s="16">
        <f t="shared" si="105"/>
        <v>50060</v>
      </c>
      <c r="AK401" s="16">
        <f t="shared" si="106"/>
        <v>34</v>
      </c>
      <c r="AL401" s="16" t="str">
        <f t="shared" si="107"/>
        <v>炼狱魔蝎</v>
      </c>
      <c r="AM401" s="16">
        <f t="shared" si="108"/>
        <v>1744</v>
      </c>
      <c r="AN401" s="16">
        <f t="shared" si="109"/>
        <v>1226</v>
      </c>
      <c r="AO401" s="16">
        <f t="shared" si="117"/>
        <v>518</v>
      </c>
      <c r="AP401" s="16">
        <f t="shared" si="110"/>
        <v>1131</v>
      </c>
      <c r="AQ401" s="16">
        <f t="shared" si="111"/>
        <v>812</v>
      </c>
      <c r="AR401" s="16">
        <f t="shared" si="112"/>
        <v>192</v>
      </c>
      <c r="AS401" s="16"/>
      <c r="AT401" s="16">
        <v>120.4</v>
      </c>
      <c r="AU401" s="16">
        <v>66.4</v>
      </c>
      <c r="AV401" s="16">
        <v>3.6</v>
      </c>
      <c r="AW401" s="16"/>
    </row>
    <row r="402" spans="1:49">
      <c r="A402" s="62">
        <f>'表格编辑 '!A459</f>
        <v>40046</v>
      </c>
      <c r="B402" s="62">
        <f>'表格编辑 '!B459</f>
        <v>50026</v>
      </c>
      <c r="C402" s="62" t="str">
        <f>VLOOKUP(B402,映射!A:B,2,FALSE)</f>
        <v>食尸鬼</v>
      </c>
      <c r="D402" s="62">
        <f>'表格编辑 '!E459</f>
        <v>39</v>
      </c>
      <c r="E402" s="62">
        <f>ROUNDUP((VLOOKUP(B402,Sheet1!U:AA,3,FALSE)-2)*(0.042*(D402-1)+0.2)+0.4,0)</f>
        <v>55</v>
      </c>
      <c r="F402" s="62">
        <f>ROUNDUP((VLOOKUP(B402,Sheet1!U:AA,4,FALSE)-2)*(0.042*(D402-1)+0.2)+0.4,0)</f>
        <v>55</v>
      </c>
      <c r="G402" s="62">
        <f>ROUNDUP((VLOOKUP(B402,Sheet1!U:AA,5,FALSE)-2)*(0.042*(D402-1)+0.2)+0.4,0)</f>
        <v>28</v>
      </c>
      <c r="H402" s="62">
        <f>ROUNDUP((VLOOKUP(B402,Sheet1!U:AA,6,FALSE)-2)*(0.042*(D402-1)+0.2)+0.4,0)</f>
        <v>28</v>
      </c>
      <c r="I402" s="62">
        <f>ROUNDUP((VLOOKUP(B402,Sheet1!U:AA,7,FALSE)-2)*(0.042*(D402-1)+0.2)+0.4,0)</f>
        <v>28</v>
      </c>
      <c r="J402" s="62">
        <f>E402*8+F402*2+G402*3+H402*3+I402*1+VLOOKUP(B402,Sheet1!AU:AZ,2,FALSE)</f>
        <v>766</v>
      </c>
      <c r="K402" s="62">
        <f>E402*1+F402*2+G402*2+H402*2+I402*10+VLOOKUP(B402,Sheet1!AU:AZ,3,FALSE)</f>
        <v>577</v>
      </c>
      <c r="L402" s="62">
        <f>E402*0.1+F402*2+G402*0.2+H402*0.26+I402*0.1+VLOOKUP(B402,Sheet1!AU:AZ,4,FALSE)</f>
        <v>151.18</v>
      </c>
      <c r="M402" s="62">
        <f>E402*0.1+F402*0.2+G402*2+H402*0.2+I402*0.1+VLOOKUP(B402,Sheet1!AU:AZ,5,FALSE)</f>
        <v>100.9</v>
      </c>
      <c r="N402" s="62">
        <f>E402*0.1+F402*0.2+G402*0.2+H402*2+I402*0.1+VLOOKUP(B402,Sheet1!AU:AZ,6,FALSE)</f>
        <v>100.9</v>
      </c>
      <c r="O402" s="62">
        <f t="shared" si="118"/>
        <v>3.2</v>
      </c>
      <c r="P402" s="62">
        <f t="shared" si="119"/>
        <v>38.5</v>
      </c>
      <c r="R402" s="9">
        <f t="shared" si="113"/>
        <v>39</v>
      </c>
      <c r="S402" s="9">
        <f t="shared" si="102"/>
        <v>252.24</v>
      </c>
      <c r="T402" s="9">
        <f t="shared" si="103"/>
        <v>46.8</v>
      </c>
      <c r="U402" s="66">
        <f t="shared" si="114"/>
        <v>344</v>
      </c>
      <c r="V402" s="9">
        <f t="shared" si="115"/>
        <v>412.8</v>
      </c>
      <c r="W402" s="67">
        <f t="shared" si="116"/>
        <v>236</v>
      </c>
      <c r="Y402" s="69">
        <f>VLOOKUP(D402,Sheet2!P:Q,2,FALSE)</f>
        <v>60</v>
      </c>
      <c r="AB402" s="4" t="str">
        <f>IF('表格编辑 '!D459="monster","普通","BOSS")</f>
        <v>普通</v>
      </c>
      <c r="AD402" s="50">
        <f>VLOOKUP(D402,映射!AK:AL,2,FALSE)</f>
        <v>4</v>
      </c>
      <c r="AE402" s="50" t="s">
        <v>37</v>
      </c>
      <c r="AF402" s="4">
        <f>VLOOKUP(AE402,映射!AN:AO,2,FALSE)</f>
        <v>2</v>
      </c>
      <c r="AG402" s="50">
        <v>1</v>
      </c>
      <c r="AH402" s="70">
        <v>1</v>
      </c>
      <c r="AI402" s="16">
        <f t="shared" si="104"/>
        <v>40046</v>
      </c>
      <c r="AJ402" s="16">
        <f t="shared" si="105"/>
        <v>50026</v>
      </c>
      <c r="AK402" s="16">
        <f t="shared" si="106"/>
        <v>39</v>
      </c>
      <c r="AL402" s="16" t="str">
        <f t="shared" si="107"/>
        <v>食尸鬼</v>
      </c>
      <c r="AM402" s="16">
        <f t="shared" si="108"/>
        <v>2752</v>
      </c>
      <c r="AN402" s="16">
        <f t="shared" si="109"/>
        <v>1532</v>
      </c>
      <c r="AO402" s="16">
        <f t="shared" si="117"/>
        <v>1220</v>
      </c>
      <c r="AP402" s="16">
        <f t="shared" si="110"/>
        <v>1986</v>
      </c>
      <c r="AQ402" s="16">
        <f t="shared" si="111"/>
        <v>1154</v>
      </c>
      <c r="AR402" s="16">
        <f t="shared" si="112"/>
        <v>227</v>
      </c>
      <c r="AS402" s="16"/>
      <c r="AT402" s="16">
        <v>63.7</v>
      </c>
      <c r="AU402" s="16">
        <v>36.7</v>
      </c>
      <c r="AV402" s="16">
        <v>3.8</v>
      </c>
      <c r="AW402" s="16"/>
    </row>
    <row r="403" spans="1:49">
      <c r="A403" s="62">
        <f>'表格编辑 '!A460</f>
        <v>40047</v>
      </c>
      <c r="B403" s="62">
        <f>'表格编辑 '!B460</f>
        <v>50092</v>
      </c>
      <c r="C403" s="62" t="str">
        <f>VLOOKUP(B403,映射!A:B,2,FALSE)</f>
        <v>功夫刺魔</v>
      </c>
      <c r="D403" s="62">
        <f>'表格编辑 '!E460</f>
        <v>39</v>
      </c>
      <c r="E403" s="62">
        <f>ROUNDUP((VLOOKUP(B403,Sheet1!U:AA,3,FALSE)-2)*(0.042*(D403-1)+0.2)+0.4,0)</f>
        <v>49</v>
      </c>
      <c r="F403" s="62">
        <f>ROUNDUP((VLOOKUP(B403,Sheet1!U:AA,4,FALSE)-2)*(0.042*(D403-1)+0.2)+0.4,0)</f>
        <v>64</v>
      </c>
      <c r="G403" s="62">
        <f>ROUNDUP((VLOOKUP(B403,Sheet1!U:AA,5,FALSE)-2)*(0.042*(D403-1)+0.2)+0.4,0)</f>
        <v>55</v>
      </c>
      <c r="H403" s="62">
        <f>ROUNDUP((VLOOKUP(B403,Sheet1!U:AA,6,FALSE)-2)*(0.042*(D403-1)+0.2)+0.4,0)</f>
        <v>24</v>
      </c>
      <c r="I403" s="62">
        <f>ROUNDUP((VLOOKUP(B403,Sheet1!U:AA,7,FALSE)-2)*(0.042*(D403-1)+0.2)+0.4,0)</f>
        <v>37</v>
      </c>
      <c r="J403" s="62">
        <f>E403*8+F403*2+G403*3+H403*3+I403*1+VLOOKUP(B403,Sheet1!AU:AZ,2,FALSE)</f>
        <v>814</v>
      </c>
      <c r="K403" s="62">
        <f>E403*1+F403*2+G403*2+H403*2+I403*10+VLOOKUP(B403,Sheet1!AU:AZ,3,FALSE)</f>
        <v>725</v>
      </c>
      <c r="L403" s="62">
        <f>E403*0.1+F403*2+G403*0.2+H403*0.26+I403*0.1+VLOOKUP(B403,Sheet1!AU:AZ,4,FALSE)</f>
        <v>173.84</v>
      </c>
      <c r="M403" s="62">
        <f>E403*0.1+F403*0.2+G403*2+H403*0.2+I403*0.1+VLOOKUP(B403,Sheet1!AU:AZ,5,FALSE)</f>
        <v>156.2</v>
      </c>
      <c r="N403" s="62">
        <f>E403*0.1+F403*0.2+G403*0.2+H403*2+I403*0.1+VLOOKUP(B403,Sheet1!AU:AZ,6,FALSE)</f>
        <v>100.4</v>
      </c>
      <c r="O403" s="62">
        <f t="shared" si="118"/>
        <v>17.1</v>
      </c>
      <c r="P403" s="62">
        <f t="shared" si="119"/>
        <v>28.4</v>
      </c>
      <c r="R403" s="9">
        <f t="shared" si="113"/>
        <v>39</v>
      </c>
      <c r="S403" s="9">
        <f t="shared" si="102"/>
        <v>252.24</v>
      </c>
      <c r="T403" s="9">
        <f t="shared" si="103"/>
        <v>46.8</v>
      </c>
      <c r="U403" s="66">
        <f t="shared" si="114"/>
        <v>265</v>
      </c>
      <c r="V403" s="9">
        <f t="shared" si="115"/>
        <v>318</v>
      </c>
      <c r="W403" s="67">
        <f t="shared" si="116"/>
        <v>289</v>
      </c>
      <c r="Y403" s="69">
        <f>VLOOKUP(D403,Sheet2!P:Q,2,FALSE)</f>
        <v>60</v>
      </c>
      <c r="AB403" s="4" t="str">
        <f>IF('表格编辑 '!D460="monster","普通","BOSS")</f>
        <v>普通</v>
      </c>
      <c r="AD403" s="50">
        <f>VLOOKUP(D403,映射!AK:AL,2,FALSE)</f>
        <v>4</v>
      </c>
      <c r="AE403" s="50" t="s">
        <v>37</v>
      </c>
      <c r="AF403" s="4">
        <f>VLOOKUP(AE403,映射!AN:AO,2,FALSE)</f>
        <v>2</v>
      </c>
      <c r="AG403" s="50">
        <v>1</v>
      </c>
      <c r="AH403" s="70">
        <v>1</v>
      </c>
      <c r="AI403" s="16">
        <f t="shared" si="104"/>
        <v>40047</v>
      </c>
      <c r="AJ403" s="16">
        <f t="shared" si="105"/>
        <v>50092</v>
      </c>
      <c r="AK403" s="16">
        <f t="shared" si="106"/>
        <v>39</v>
      </c>
      <c r="AL403" s="16" t="str">
        <f t="shared" si="107"/>
        <v>功夫刺魔</v>
      </c>
      <c r="AM403" s="16">
        <f t="shared" si="108"/>
        <v>2120</v>
      </c>
      <c r="AN403" s="16">
        <f t="shared" si="109"/>
        <v>1628</v>
      </c>
      <c r="AO403" s="16">
        <f t="shared" si="117"/>
        <v>492</v>
      </c>
      <c r="AP403" s="16">
        <f t="shared" si="110"/>
        <v>1306</v>
      </c>
      <c r="AQ403" s="16">
        <f t="shared" si="111"/>
        <v>1450</v>
      </c>
      <c r="AR403" s="16">
        <f t="shared" si="112"/>
        <v>261</v>
      </c>
      <c r="AS403" s="16"/>
      <c r="AT403" s="16">
        <v>93.5</v>
      </c>
      <c r="AU403" s="16">
        <v>48.5</v>
      </c>
      <c r="AV403" s="16">
        <v>9.9</v>
      </c>
      <c r="AW403" s="16"/>
    </row>
    <row r="404" spans="1:49">
      <c r="A404" s="62">
        <f>'表格编辑 '!A461</f>
        <v>40048</v>
      </c>
      <c r="B404" s="62">
        <f>'表格编辑 '!B461</f>
        <v>50012</v>
      </c>
      <c r="C404" s="62" t="str">
        <f>VLOOKUP(B404,映射!A:B,2,FALSE)</f>
        <v>暴君熊</v>
      </c>
      <c r="D404" s="62">
        <f>'表格编辑 '!E461</f>
        <v>39</v>
      </c>
      <c r="E404" s="62">
        <f>ROUNDUP((VLOOKUP(B404,Sheet1!U:AA,3,FALSE)-2)*(0.042*(D404-1)+0.2)+0.4,0)</f>
        <v>57</v>
      </c>
      <c r="F404" s="62">
        <f>ROUNDUP((VLOOKUP(B404,Sheet1!U:AA,4,FALSE)-2)*(0.042*(D404-1)+0.2)+0.4,0)</f>
        <v>60</v>
      </c>
      <c r="G404" s="62">
        <f>ROUNDUP((VLOOKUP(B404,Sheet1!U:AA,5,FALSE)-2)*(0.042*(D404-1)+0.2)+0.4,0)</f>
        <v>22</v>
      </c>
      <c r="H404" s="62">
        <f>ROUNDUP((VLOOKUP(B404,Sheet1!U:AA,6,FALSE)-2)*(0.042*(D404-1)+0.2)+0.4,0)</f>
        <v>37</v>
      </c>
      <c r="I404" s="62">
        <f>ROUNDUP((VLOOKUP(B404,Sheet1!U:AA,7,FALSE)-2)*(0.042*(D404-1)+0.2)+0.4,0)</f>
        <v>26</v>
      </c>
      <c r="J404" s="62">
        <f>E404*8+F404*2+G404*3+H404*3+I404*1+VLOOKUP(B404,Sheet1!AU:AZ,2,FALSE)</f>
        <v>799</v>
      </c>
      <c r="K404" s="62">
        <f>E404*1+F404*2+G404*2+H404*2+I404*10+VLOOKUP(B404,Sheet1!AU:AZ,3,FALSE)</f>
        <v>575</v>
      </c>
      <c r="L404" s="62">
        <f>E404*0.1+F404*2+G404*0.2+H404*0.26+I404*0.1+VLOOKUP(B404,Sheet1!AU:AZ,4,FALSE)</f>
        <v>162.32</v>
      </c>
      <c r="M404" s="62">
        <f>E404*0.1+F404*0.2+G404*2+H404*0.2+I404*0.1+VLOOKUP(B404,Sheet1!AU:AZ,5,FALSE)</f>
        <v>91.7</v>
      </c>
      <c r="N404" s="62">
        <f>E404*0.1+F404*0.2+G404*0.2+H404*2+I404*0.1+VLOOKUP(B404,Sheet1!AU:AZ,6,FALSE)</f>
        <v>118.7</v>
      </c>
      <c r="O404" s="62">
        <f t="shared" si="118"/>
        <v>-1.59999999999999</v>
      </c>
      <c r="P404" s="62">
        <f t="shared" si="119"/>
        <v>42.2</v>
      </c>
      <c r="R404" s="9">
        <f t="shared" si="113"/>
        <v>39</v>
      </c>
      <c r="S404" s="9">
        <f t="shared" si="102"/>
        <v>252.24</v>
      </c>
      <c r="T404" s="9">
        <f t="shared" si="103"/>
        <v>46.8</v>
      </c>
      <c r="U404" s="66">
        <f t="shared" si="114"/>
        <v>362</v>
      </c>
      <c r="V404" s="9">
        <f t="shared" si="115"/>
        <v>434.4</v>
      </c>
      <c r="W404" s="67">
        <f t="shared" si="116"/>
        <v>262</v>
      </c>
      <c r="Y404" s="69">
        <f>VLOOKUP(D404,Sheet2!P:Q,2,FALSE)</f>
        <v>60</v>
      </c>
      <c r="AB404" s="4" t="str">
        <f>IF('表格编辑 '!D461="monster","普通","BOSS")</f>
        <v>普通</v>
      </c>
      <c r="AD404" s="50">
        <f>VLOOKUP(D404,映射!AK:AL,2,FALSE)</f>
        <v>4</v>
      </c>
      <c r="AE404" s="50" t="s">
        <v>37</v>
      </c>
      <c r="AF404" s="4">
        <f>VLOOKUP(AE404,映射!AN:AO,2,FALSE)</f>
        <v>2</v>
      </c>
      <c r="AG404" s="50">
        <v>1</v>
      </c>
      <c r="AH404" s="70">
        <v>1</v>
      </c>
      <c r="AI404" s="16">
        <f t="shared" si="104"/>
        <v>40048</v>
      </c>
      <c r="AJ404" s="16">
        <f t="shared" si="105"/>
        <v>50012</v>
      </c>
      <c r="AK404" s="16">
        <f t="shared" si="106"/>
        <v>39</v>
      </c>
      <c r="AL404" s="16" t="str">
        <f t="shared" si="107"/>
        <v>暴君熊</v>
      </c>
      <c r="AM404" s="16">
        <f t="shared" si="108"/>
        <v>2896</v>
      </c>
      <c r="AN404" s="16">
        <f t="shared" si="109"/>
        <v>1598</v>
      </c>
      <c r="AO404" s="16">
        <f t="shared" si="117"/>
        <v>1298</v>
      </c>
      <c r="AP404" s="16">
        <f t="shared" si="110"/>
        <v>2097</v>
      </c>
      <c r="AQ404" s="16">
        <f t="shared" si="111"/>
        <v>1150</v>
      </c>
      <c r="AR404" s="16">
        <f t="shared" si="112"/>
        <v>244</v>
      </c>
      <c r="AS404" s="16"/>
      <c r="AT404" s="16">
        <v>61.1</v>
      </c>
      <c r="AU404" s="16">
        <v>82.7</v>
      </c>
      <c r="AV404" s="16">
        <v>-0.800000000000001</v>
      </c>
      <c r="AW404" s="16"/>
    </row>
    <row r="405" spans="1:49">
      <c r="A405" s="62">
        <f>'表格编辑 '!A462</f>
        <v>40049</v>
      </c>
      <c r="B405" s="62">
        <f>'表格编辑 '!B462</f>
        <v>50095</v>
      </c>
      <c r="C405" s="62" t="str">
        <f>VLOOKUP(B405,映射!A:B,2,FALSE)</f>
        <v>炽热魔芋</v>
      </c>
      <c r="D405" s="62">
        <f>'表格编辑 '!E462</f>
        <v>39</v>
      </c>
      <c r="E405" s="62">
        <f>ROUNDUP((VLOOKUP(B405,Sheet1!U:AA,3,FALSE)-2)*(0.042*(D405-1)+0.2)+0.4,0)</f>
        <v>40</v>
      </c>
      <c r="F405" s="62">
        <f>ROUNDUP((VLOOKUP(B405,Sheet1!U:AA,4,FALSE)-2)*(0.042*(D405-1)+0.2)+0.4,0)</f>
        <v>75</v>
      </c>
      <c r="G405" s="62">
        <f>ROUNDUP((VLOOKUP(B405,Sheet1!U:AA,5,FALSE)-2)*(0.042*(D405-1)+0.2)+0.4,0)</f>
        <v>39</v>
      </c>
      <c r="H405" s="62">
        <f>ROUNDUP((VLOOKUP(B405,Sheet1!U:AA,6,FALSE)-2)*(0.042*(D405-1)+0.2)+0.4,0)</f>
        <v>33</v>
      </c>
      <c r="I405" s="62">
        <f>ROUNDUP((VLOOKUP(B405,Sheet1!U:AA,7,FALSE)-2)*(0.042*(D405-1)+0.2)+0.4,0)</f>
        <v>51</v>
      </c>
      <c r="J405" s="62">
        <f>E405*8+F405*2+G405*3+H405*3+I405*1+VLOOKUP(B405,Sheet1!AU:AZ,2,FALSE)</f>
        <v>757</v>
      </c>
      <c r="K405" s="62">
        <f>E405*1+F405*2+G405*2+H405*2+I405*10+VLOOKUP(B405,Sheet1!AU:AZ,3,FALSE)</f>
        <v>864</v>
      </c>
      <c r="L405" s="62">
        <f>E405*0.1+F405*2+G405*0.2+H405*0.26+I405*0.1+VLOOKUP(B405,Sheet1!AU:AZ,4,FALSE)</f>
        <v>195.48</v>
      </c>
      <c r="M405" s="62">
        <f>E405*0.1+F405*0.2+G405*2+H405*0.2+I405*0.1+VLOOKUP(B405,Sheet1!AU:AZ,5,FALSE)</f>
        <v>128.7</v>
      </c>
      <c r="N405" s="62">
        <f>E405*0.1+F405*0.2+G405*0.2+H405*2+I405*0.1+VLOOKUP(B405,Sheet1!AU:AZ,6,FALSE)</f>
        <v>117.9</v>
      </c>
      <c r="O405" s="62">
        <f t="shared" si="118"/>
        <v>25.8</v>
      </c>
      <c r="P405" s="62">
        <f t="shared" si="119"/>
        <v>22.1</v>
      </c>
      <c r="R405" s="9">
        <f t="shared" si="113"/>
        <v>39</v>
      </c>
      <c r="S405" s="9">
        <f t="shared" si="102"/>
        <v>252.24</v>
      </c>
      <c r="T405" s="9">
        <f t="shared" si="103"/>
        <v>46.8</v>
      </c>
      <c r="U405" s="66">
        <f t="shared" si="114"/>
        <v>299</v>
      </c>
      <c r="V405" s="9">
        <f t="shared" si="115"/>
        <v>358.8</v>
      </c>
      <c r="W405" s="67">
        <f t="shared" si="116"/>
        <v>342</v>
      </c>
      <c r="Y405" s="69">
        <f>VLOOKUP(D405,Sheet2!P:Q,2,FALSE)</f>
        <v>60</v>
      </c>
      <c r="AB405" s="4" t="str">
        <f>IF('表格编辑 '!D462="monster","普通","BOSS")</f>
        <v>普通</v>
      </c>
      <c r="AD405" s="50">
        <f>VLOOKUP(D405,映射!AK:AL,2,FALSE)</f>
        <v>4</v>
      </c>
      <c r="AE405" s="50" t="s">
        <v>37</v>
      </c>
      <c r="AF405" s="4">
        <f>VLOOKUP(AE405,映射!AN:AO,2,FALSE)</f>
        <v>2</v>
      </c>
      <c r="AG405" s="50">
        <v>1</v>
      </c>
      <c r="AH405" s="70">
        <v>1</v>
      </c>
      <c r="AI405" s="16">
        <f t="shared" si="104"/>
        <v>40049</v>
      </c>
      <c r="AJ405" s="16">
        <f t="shared" si="105"/>
        <v>50095</v>
      </c>
      <c r="AK405" s="16">
        <f t="shared" si="106"/>
        <v>39</v>
      </c>
      <c r="AL405" s="16" t="str">
        <f t="shared" si="107"/>
        <v>炽热魔芋</v>
      </c>
      <c r="AM405" s="16">
        <f t="shared" si="108"/>
        <v>2392</v>
      </c>
      <c r="AN405" s="16">
        <f t="shared" si="109"/>
        <v>1514</v>
      </c>
      <c r="AO405" s="16">
        <f t="shared" si="117"/>
        <v>878</v>
      </c>
      <c r="AP405" s="16">
        <f t="shared" si="110"/>
        <v>1635</v>
      </c>
      <c r="AQ405" s="16">
        <f t="shared" si="111"/>
        <v>1728</v>
      </c>
      <c r="AR405" s="16">
        <f t="shared" si="112"/>
        <v>294</v>
      </c>
      <c r="AS405" s="16"/>
      <c r="AT405" s="16">
        <v>71.1</v>
      </c>
      <c r="AU405" s="16">
        <v>62.1</v>
      </c>
      <c r="AV405" s="16">
        <v>17.7</v>
      </c>
      <c r="AW405" s="16"/>
    </row>
    <row r="406" spans="1:49">
      <c r="A406" s="62">
        <f>'表格编辑 '!A463</f>
        <v>40050</v>
      </c>
      <c r="B406" s="62">
        <f>'表格编辑 '!B463</f>
        <v>50148</v>
      </c>
      <c r="C406" s="62" t="str">
        <f>VLOOKUP(B406,映射!A:B,2,FALSE)</f>
        <v>巨人</v>
      </c>
      <c r="D406" s="62">
        <f>'表格编辑 '!E463</f>
        <v>39</v>
      </c>
      <c r="E406" s="62">
        <f>ROUNDUP((VLOOKUP(B406,Sheet1!U:AA,3,FALSE)-2)*(0.042*(D406-1)+0.2)+0.4,0)</f>
        <v>66</v>
      </c>
      <c r="F406" s="62">
        <f>ROUNDUP((VLOOKUP(B406,Sheet1!U:AA,4,FALSE)-2)*(0.042*(D406-1)+0.2)+0.4,0)</f>
        <v>60</v>
      </c>
      <c r="G406" s="62">
        <f>ROUNDUP((VLOOKUP(B406,Sheet1!U:AA,5,FALSE)-2)*(0.042*(D406-1)+0.2)+0.4,0)</f>
        <v>40</v>
      </c>
      <c r="H406" s="62">
        <f>ROUNDUP((VLOOKUP(B406,Sheet1!U:AA,6,FALSE)-2)*(0.042*(D406-1)+0.2)+0.4,0)</f>
        <v>13</v>
      </c>
      <c r="I406" s="62">
        <f>ROUNDUP((VLOOKUP(B406,Sheet1!U:AA,7,FALSE)-2)*(0.042*(D406-1)+0.2)+0.4,0)</f>
        <v>22</v>
      </c>
      <c r="J406" s="62">
        <f>E406*8+F406*2+G406*3+H406*3+I406*1+VLOOKUP(B406,Sheet1!AU:AZ,2,FALSE)</f>
        <v>849</v>
      </c>
      <c r="K406" s="62">
        <f>E406*1+F406*2+G406*2+H406*2+I406*10+VLOOKUP(B406,Sheet1!AU:AZ,3,FALSE)</f>
        <v>532</v>
      </c>
      <c r="L406" s="62">
        <f>E406*0.1+F406*2+G406*0.2+H406*0.26+I406*0.1+VLOOKUP(B406,Sheet1!AU:AZ,4,FALSE)</f>
        <v>160.18</v>
      </c>
      <c r="M406" s="62">
        <f>E406*0.1+F406*0.2+G406*2+H406*0.2+I406*0.1+VLOOKUP(B406,Sheet1!AU:AZ,5,FALSE)</f>
        <v>123.4</v>
      </c>
      <c r="N406" s="62">
        <f>E406*0.1+F406*0.2+G406*0.2+H406*2+I406*0.1+VLOOKUP(B406,Sheet1!AU:AZ,6,FALSE)</f>
        <v>74.8</v>
      </c>
      <c r="O406" s="62">
        <f t="shared" si="118"/>
        <v>-1.5</v>
      </c>
      <c r="P406" s="62">
        <f t="shared" si="119"/>
        <v>43.2</v>
      </c>
      <c r="R406" s="9">
        <f t="shared" si="113"/>
        <v>39</v>
      </c>
      <c r="S406" s="9">
        <f t="shared" si="102"/>
        <v>252.24</v>
      </c>
      <c r="T406" s="9">
        <f t="shared" si="103"/>
        <v>46.8</v>
      </c>
      <c r="U406" s="66">
        <f t="shared" si="114"/>
        <v>307</v>
      </c>
      <c r="V406" s="9">
        <f t="shared" si="115"/>
        <v>368.4</v>
      </c>
      <c r="W406" s="67">
        <f t="shared" si="116"/>
        <v>257</v>
      </c>
      <c r="Y406" s="69">
        <f>VLOOKUP(D406,Sheet2!P:Q,2,FALSE)</f>
        <v>60</v>
      </c>
      <c r="AB406" s="4" t="str">
        <f>IF('表格编辑 '!D463="monster","普通","BOSS")</f>
        <v>普通</v>
      </c>
      <c r="AD406" s="50">
        <f>VLOOKUP(D406,映射!AK:AL,2,FALSE)</f>
        <v>4</v>
      </c>
      <c r="AE406" s="50" t="s">
        <v>37</v>
      </c>
      <c r="AF406" s="4">
        <f>VLOOKUP(AE406,映射!AN:AO,2,FALSE)</f>
        <v>2</v>
      </c>
      <c r="AG406" s="50">
        <v>1</v>
      </c>
      <c r="AH406" s="70">
        <v>1</v>
      </c>
      <c r="AI406" s="16">
        <f t="shared" si="104"/>
        <v>40050</v>
      </c>
      <c r="AJ406" s="16">
        <f t="shared" si="105"/>
        <v>50148</v>
      </c>
      <c r="AK406" s="16">
        <f t="shared" si="106"/>
        <v>39</v>
      </c>
      <c r="AL406" s="16" t="str">
        <f t="shared" si="107"/>
        <v>巨人</v>
      </c>
      <c r="AM406" s="16">
        <f t="shared" si="108"/>
        <v>2456</v>
      </c>
      <c r="AN406" s="16">
        <f t="shared" si="109"/>
        <v>1698</v>
      </c>
      <c r="AO406" s="16">
        <f t="shared" si="117"/>
        <v>758</v>
      </c>
      <c r="AP406" s="16">
        <f t="shared" si="110"/>
        <v>1607</v>
      </c>
      <c r="AQ406" s="16">
        <f t="shared" si="111"/>
        <v>1064</v>
      </c>
      <c r="AR406" s="16">
        <f t="shared" si="112"/>
        <v>241</v>
      </c>
      <c r="AS406" s="16"/>
      <c r="AT406" s="16">
        <v>87.6</v>
      </c>
      <c r="AU406" s="16">
        <v>46.2</v>
      </c>
      <c r="AV406" s="16">
        <v>-0.599999999999998</v>
      </c>
      <c r="AW406" s="16"/>
    </row>
    <row r="407" spans="1:49">
      <c r="A407" s="62">
        <f>'表格编辑 '!A464</f>
        <v>40051</v>
      </c>
      <c r="B407" s="62">
        <f>'表格编辑 '!B464</f>
        <v>50090</v>
      </c>
      <c r="C407" s="62" t="str">
        <f>VLOOKUP(B407,映射!A:B,2,FALSE)</f>
        <v>熔岩臭臭花</v>
      </c>
      <c r="D407" s="62">
        <f>'表格编辑 '!E464</f>
        <v>39</v>
      </c>
      <c r="E407" s="62">
        <f>ROUNDUP((VLOOKUP(B407,Sheet1!U:AA,3,FALSE)-2)*(0.042*(D407-1)+0.2)+0.4,0)</f>
        <v>76</v>
      </c>
      <c r="F407" s="62">
        <f>ROUNDUP((VLOOKUP(B407,Sheet1!U:AA,4,FALSE)-2)*(0.042*(D407-1)+0.2)+0.4,0)</f>
        <v>35</v>
      </c>
      <c r="G407" s="62">
        <f>ROUNDUP((VLOOKUP(B407,Sheet1!U:AA,5,FALSE)-2)*(0.042*(D407-1)+0.2)+0.4,0)</f>
        <v>22</v>
      </c>
      <c r="H407" s="62">
        <f>ROUNDUP((VLOOKUP(B407,Sheet1!U:AA,6,FALSE)-2)*(0.042*(D407-1)+0.2)+0.4,0)</f>
        <v>19</v>
      </c>
      <c r="I407" s="62">
        <f>ROUNDUP((VLOOKUP(B407,Sheet1!U:AA,7,FALSE)-2)*(0.042*(D407-1)+0.2)+0.4,0)</f>
        <v>49</v>
      </c>
      <c r="J407" s="62">
        <f>E407*8+F407*2+G407*3+H407*3+I407*1+VLOOKUP(B407,Sheet1!AU:AZ,2,FALSE)</f>
        <v>870</v>
      </c>
      <c r="K407" s="62">
        <f>E407*1+F407*2+G407*2+H407*2+I407*10+VLOOKUP(B407,Sheet1!AU:AZ,3,FALSE)</f>
        <v>738</v>
      </c>
      <c r="L407" s="62">
        <f>E407*0.1+F407*2+G407*0.2+H407*0.26+I407*0.1+VLOOKUP(B407,Sheet1!AU:AZ,4,FALSE)</f>
        <v>111.84</v>
      </c>
      <c r="M407" s="62">
        <f>E407*0.1+F407*0.2+G407*2+H407*0.2+I407*0.1+VLOOKUP(B407,Sheet1!AU:AZ,5,FALSE)</f>
        <v>87.3</v>
      </c>
      <c r="N407" s="62">
        <f>E407*0.1+F407*0.2+G407*0.2+H407*2+I407*0.1+VLOOKUP(B407,Sheet1!AU:AZ,6,FALSE)</f>
        <v>81.9</v>
      </c>
      <c r="O407" s="62">
        <f t="shared" si="118"/>
        <v>15.4</v>
      </c>
      <c r="P407" s="62">
        <f t="shared" si="119"/>
        <v>54</v>
      </c>
      <c r="R407" s="9">
        <f t="shared" si="113"/>
        <v>39</v>
      </c>
      <c r="S407" s="9">
        <f t="shared" ref="S407:S470" si="120">VLOOKUP(R407,LVgongfang,9,FALSE)+Y407</f>
        <v>252.24</v>
      </c>
      <c r="T407" s="9">
        <f t="shared" ref="T407:T470" si="121">VLOOKUP(R407,LVgongfang,10,FALSE)</f>
        <v>46.8</v>
      </c>
      <c r="U407" s="66">
        <f t="shared" si="114"/>
        <v>371</v>
      </c>
      <c r="V407" s="9">
        <f t="shared" si="115"/>
        <v>445.2</v>
      </c>
      <c r="W407" s="67">
        <f t="shared" si="116"/>
        <v>149</v>
      </c>
      <c r="Y407" s="69">
        <f>VLOOKUP(D407,Sheet2!P:Q,2,FALSE)</f>
        <v>60</v>
      </c>
      <c r="AB407" s="4" t="str">
        <f>IF('表格编辑 '!D464="monster","普通","BOSS")</f>
        <v>普通</v>
      </c>
      <c r="AD407" s="50">
        <f>VLOOKUP(D407,映射!AK:AL,2,FALSE)</f>
        <v>4</v>
      </c>
      <c r="AE407" s="50" t="s">
        <v>37</v>
      </c>
      <c r="AF407" s="4">
        <f>VLOOKUP(AE407,映射!AN:AO,2,FALSE)</f>
        <v>2</v>
      </c>
      <c r="AG407" s="50">
        <v>1</v>
      </c>
      <c r="AH407" s="70">
        <v>1</v>
      </c>
      <c r="AI407" s="16">
        <f t="shared" ref="AI407:AI470" si="122">A407</f>
        <v>40051</v>
      </c>
      <c r="AJ407" s="16">
        <f t="shared" ref="AJ407:AJ470" si="123">B407</f>
        <v>50090</v>
      </c>
      <c r="AK407" s="16">
        <f t="shared" ref="AK407:AK470" si="124">D407</f>
        <v>39</v>
      </c>
      <c r="AL407" s="16" t="str">
        <f t="shared" ref="AL407:AL470" si="125">C407</f>
        <v>熔岩臭臭花</v>
      </c>
      <c r="AM407" s="16">
        <f t="shared" ref="AM407:AM470" si="126">U407*AD407*AG407*AF407</f>
        <v>2968</v>
      </c>
      <c r="AN407" s="16">
        <f t="shared" ref="AN407:AN470" si="127">J407*AF407</f>
        <v>1740</v>
      </c>
      <c r="AO407" s="16">
        <f t="shared" si="117"/>
        <v>1228</v>
      </c>
      <c r="AP407" s="16">
        <f t="shared" ref="AP407:AP470" si="128">J407+AO407</f>
        <v>2098</v>
      </c>
      <c r="AQ407" s="16">
        <f t="shared" ref="AQ407:AQ470" si="129">K407*AF407</f>
        <v>1476</v>
      </c>
      <c r="AR407" s="16">
        <f t="shared" ref="AR407:AR470" si="130">ROUNDUP(L407*IF(AF407&gt;1,1.5,1),0)</f>
        <v>168</v>
      </c>
      <c r="AS407" s="16"/>
      <c r="AT407" s="16">
        <v>57.5</v>
      </c>
      <c r="AU407" s="16">
        <v>52.1</v>
      </c>
      <c r="AV407" s="16">
        <v>12.9</v>
      </c>
      <c r="AW407" s="16"/>
    </row>
    <row r="408" spans="1:49">
      <c r="A408" s="62">
        <f>'表格编辑 '!A465</f>
        <v>40052</v>
      </c>
      <c r="B408" s="62">
        <f>'表格编辑 '!B465</f>
        <v>50085</v>
      </c>
      <c r="C408" s="62" t="str">
        <f>VLOOKUP(B408,映射!A:B,2,FALSE)</f>
        <v>死亡之花</v>
      </c>
      <c r="D408" s="62">
        <f>'表格编辑 '!E465</f>
        <v>39</v>
      </c>
      <c r="E408" s="62">
        <f>ROUNDUP((VLOOKUP(B408,Sheet1!U:AA,3,FALSE)-2)*(0.042*(D408-1)+0.2)+0.4,0)</f>
        <v>46</v>
      </c>
      <c r="F408" s="62">
        <f>ROUNDUP((VLOOKUP(B408,Sheet1!U:AA,4,FALSE)-2)*(0.042*(D408-1)+0.2)+0.4,0)</f>
        <v>19</v>
      </c>
      <c r="G408" s="62">
        <f>ROUNDUP((VLOOKUP(B408,Sheet1!U:AA,5,FALSE)-2)*(0.042*(D408-1)+0.2)+0.4,0)</f>
        <v>19</v>
      </c>
      <c r="H408" s="62">
        <f>ROUNDUP((VLOOKUP(B408,Sheet1!U:AA,6,FALSE)-2)*(0.042*(D408-1)+0.2)+0.4,0)</f>
        <v>31</v>
      </c>
      <c r="I408" s="62">
        <f>ROUNDUP((VLOOKUP(B408,Sheet1!U:AA,7,FALSE)-2)*(0.042*(D408-1)+0.2)+0.4,0)</f>
        <v>60</v>
      </c>
      <c r="J408" s="62">
        <f>E408*8+F408*2+G408*3+H408*3+I408*1+VLOOKUP(B408,Sheet1!AU:AZ,2,FALSE)</f>
        <v>636</v>
      </c>
      <c r="K408" s="62">
        <f>E408*1+F408*2+G408*2+H408*2+I408*10+VLOOKUP(B408,Sheet1!AU:AZ,3,FALSE)</f>
        <v>804</v>
      </c>
      <c r="L408" s="62">
        <f>E408*0.1+F408*2+G408*0.2+H408*0.26+I408*0.1+VLOOKUP(B408,Sheet1!AU:AZ,4,FALSE)</f>
        <v>80.46</v>
      </c>
      <c r="M408" s="62">
        <f>E408*0.1+F408*0.2+G408*2+H408*0.2+I408*0.1+VLOOKUP(B408,Sheet1!AU:AZ,5,FALSE)</f>
        <v>78.6</v>
      </c>
      <c r="N408" s="62">
        <f>E408*0.1+F408*0.2+G408*0.2+H408*2+I408*0.1+VLOOKUP(B408,Sheet1!AU:AZ,6,FALSE)</f>
        <v>100.2</v>
      </c>
      <c r="O408" s="62">
        <f t="shared" si="118"/>
        <v>33</v>
      </c>
      <c r="P408" s="62">
        <f t="shared" si="119"/>
        <v>33.2</v>
      </c>
      <c r="R408" s="9">
        <f t="shared" ref="R408:R471" si="131">D408</f>
        <v>39</v>
      </c>
      <c r="S408" s="9">
        <f t="shared" si="120"/>
        <v>252.24</v>
      </c>
      <c r="T408" s="9">
        <f t="shared" si="121"/>
        <v>46.8</v>
      </c>
      <c r="U408" s="66">
        <f t="shared" ref="U408:U471" si="132">ROUND((S408^2*3)/(S408+M408*3),0)</f>
        <v>391</v>
      </c>
      <c r="V408" s="9">
        <f t="shared" ref="V408:V471" si="133">U408*1.2</f>
        <v>469.2</v>
      </c>
      <c r="W408" s="67">
        <f t="shared" ref="W408:W471" si="134">ROUNDUP((L408^2*3)/(L408+T408*3),0)</f>
        <v>88</v>
      </c>
      <c r="Y408" s="69">
        <f>VLOOKUP(D408,Sheet2!P:Q,2,FALSE)</f>
        <v>60</v>
      </c>
      <c r="AB408" s="4" t="str">
        <f>IF('表格编辑 '!D465="monster","普通","BOSS")</f>
        <v>普通</v>
      </c>
      <c r="AD408" s="50">
        <f>VLOOKUP(D408,映射!AK:AL,2,FALSE)</f>
        <v>4</v>
      </c>
      <c r="AE408" s="50" t="s">
        <v>37</v>
      </c>
      <c r="AF408" s="4">
        <f>VLOOKUP(AE408,映射!AN:AO,2,FALSE)</f>
        <v>2</v>
      </c>
      <c r="AG408" s="50">
        <v>1</v>
      </c>
      <c r="AH408" s="70">
        <v>1</v>
      </c>
      <c r="AI408" s="16">
        <f t="shared" si="122"/>
        <v>40052</v>
      </c>
      <c r="AJ408" s="16">
        <f t="shared" si="123"/>
        <v>50085</v>
      </c>
      <c r="AK408" s="16">
        <f t="shared" si="124"/>
        <v>39</v>
      </c>
      <c r="AL408" s="16" t="str">
        <f t="shared" si="125"/>
        <v>死亡之花</v>
      </c>
      <c r="AM408" s="16">
        <f t="shared" si="126"/>
        <v>3128</v>
      </c>
      <c r="AN408" s="16">
        <f t="shared" si="127"/>
        <v>1272</v>
      </c>
      <c r="AO408" s="16">
        <f t="shared" ref="AO408:AO471" si="135">AM408-AN408</f>
        <v>1856</v>
      </c>
      <c r="AP408" s="16">
        <f t="shared" si="128"/>
        <v>2492</v>
      </c>
      <c r="AQ408" s="16">
        <f t="shared" si="129"/>
        <v>1608</v>
      </c>
      <c r="AR408" s="16">
        <f t="shared" si="130"/>
        <v>121</v>
      </c>
      <c r="AS408" s="16"/>
      <c r="AT408" s="16">
        <v>49.2</v>
      </c>
      <c r="AU408" s="16">
        <v>67.2</v>
      </c>
      <c r="AV408" s="16">
        <v>27.6</v>
      </c>
      <c r="AW408" s="16"/>
    </row>
    <row r="409" spans="1:49">
      <c r="A409" s="62">
        <f>'表格编辑 '!A466</f>
        <v>40053</v>
      </c>
      <c r="B409" s="62">
        <f>'表格编辑 '!B466</f>
        <v>50088</v>
      </c>
      <c r="C409" s="62" t="str">
        <f>VLOOKUP(B409,映射!A:B,2,FALSE)</f>
        <v>沙漠臭臭花</v>
      </c>
      <c r="D409" s="62">
        <f>'表格编辑 '!E466</f>
        <v>39</v>
      </c>
      <c r="E409" s="62">
        <f>ROUNDUP((VLOOKUP(B409,Sheet1!U:AA,3,FALSE)-2)*(0.042*(D409-1)+0.2)+0.4,0)</f>
        <v>64</v>
      </c>
      <c r="F409" s="62">
        <f>ROUNDUP((VLOOKUP(B409,Sheet1!U:AA,4,FALSE)-2)*(0.042*(D409-1)+0.2)+0.4,0)</f>
        <v>46</v>
      </c>
      <c r="G409" s="62">
        <f>ROUNDUP((VLOOKUP(B409,Sheet1!U:AA,5,FALSE)-2)*(0.042*(D409-1)+0.2)+0.4,0)</f>
        <v>30</v>
      </c>
      <c r="H409" s="62">
        <f>ROUNDUP((VLOOKUP(B409,Sheet1!U:AA,6,FALSE)-2)*(0.042*(D409-1)+0.2)+0.4,0)</f>
        <v>17</v>
      </c>
      <c r="I409" s="62">
        <f>ROUNDUP((VLOOKUP(B409,Sheet1!U:AA,7,FALSE)-2)*(0.042*(D409-1)+0.2)+0.4,0)</f>
        <v>37</v>
      </c>
      <c r="J409" s="62">
        <f>E409*8+F409*2+G409*3+H409*3+I409*1+VLOOKUP(B409,Sheet1!AU:AZ,2,FALSE)</f>
        <v>802</v>
      </c>
      <c r="K409" s="62">
        <f>E409*1+F409*2+G409*2+H409*2+I409*10+VLOOKUP(B409,Sheet1!AU:AZ,3,FALSE)</f>
        <v>640</v>
      </c>
      <c r="L409" s="62">
        <f>E409*0.1+F409*2+G409*0.2+H409*0.26+I409*0.1+VLOOKUP(B409,Sheet1!AU:AZ,4,FALSE)</f>
        <v>132.52</v>
      </c>
      <c r="M409" s="62">
        <f>E409*0.1+F409*0.2+G409*2+H409*0.2+I409*0.1+VLOOKUP(B409,Sheet1!AU:AZ,5,FALSE)</f>
        <v>102.7</v>
      </c>
      <c r="N409" s="62">
        <f>E409*0.1+F409*0.2+G409*0.2+H409*2+I409*0.1+VLOOKUP(B409,Sheet1!AU:AZ,6,FALSE)</f>
        <v>79.3</v>
      </c>
      <c r="O409" s="62">
        <f t="shared" si="118"/>
        <v>10.1</v>
      </c>
      <c r="P409" s="62">
        <f t="shared" si="119"/>
        <v>43.3</v>
      </c>
      <c r="R409" s="9">
        <f t="shared" si="131"/>
        <v>39</v>
      </c>
      <c r="S409" s="9">
        <f t="shared" si="120"/>
        <v>252.24</v>
      </c>
      <c r="T409" s="9">
        <f t="shared" si="121"/>
        <v>46.8</v>
      </c>
      <c r="U409" s="66">
        <f t="shared" si="132"/>
        <v>341</v>
      </c>
      <c r="V409" s="9">
        <f t="shared" si="133"/>
        <v>409.2</v>
      </c>
      <c r="W409" s="67">
        <f t="shared" si="134"/>
        <v>194</v>
      </c>
      <c r="Y409" s="69">
        <f>VLOOKUP(D409,Sheet2!P:Q,2,FALSE)</f>
        <v>60</v>
      </c>
      <c r="AB409" s="4" t="str">
        <f>IF('表格编辑 '!D466="monster","普通","BOSS")</f>
        <v>普通</v>
      </c>
      <c r="AD409" s="50">
        <f>VLOOKUP(D409,映射!AK:AL,2,FALSE)</f>
        <v>4</v>
      </c>
      <c r="AE409" s="50" t="s">
        <v>37</v>
      </c>
      <c r="AF409" s="4">
        <f>VLOOKUP(AE409,映射!AN:AO,2,FALSE)</f>
        <v>2</v>
      </c>
      <c r="AG409" s="50">
        <v>1</v>
      </c>
      <c r="AH409" s="70">
        <v>1</v>
      </c>
      <c r="AI409" s="16">
        <f t="shared" si="122"/>
        <v>40053</v>
      </c>
      <c r="AJ409" s="16">
        <f t="shared" si="123"/>
        <v>50088</v>
      </c>
      <c r="AK409" s="16">
        <f t="shared" si="124"/>
        <v>39</v>
      </c>
      <c r="AL409" s="16" t="str">
        <f t="shared" si="125"/>
        <v>沙漠臭臭花</v>
      </c>
      <c r="AM409" s="16">
        <f t="shared" si="126"/>
        <v>2728</v>
      </c>
      <c r="AN409" s="16">
        <f t="shared" si="127"/>
        <v>1604</v>
      </c>
      <c r="AO409" s="16">
        <f t="shared" si="135"/>
        <v>1124</v>
      </c>
      <c r="AP409" s="16">
        <f t="shared" si="128"/>
        <v>1926</v>
      </c>
      <c r="AQ409" s="16">
        <f t="shared" si="129"/>
        <v>1280</v>
      </c>
      <c r="AR409" s="16">
        <f t="shared" si="130"/>
        <v>199</v>
      </c>
      <c r="AS409" s="16"/>
      <c r="AT409" s="16">
        <v>68.8</v>
      </c>
      <c r="AU409" s="16">
        <v>49</v>
      </c>
      <c r="AV409" s="16">
        <v>8.7</v>
      </c>
      <c r="AW409" s="16"/>
    </row>
    <row r="410" spans="1:49">
      <c r="A410" s="62">
        <f>'表格编辑 '!A467</f>
        <v>40054</v>
      </c>
      <c r="B410" s="62">
        <f>'表格编辑 '!B467</f>
        <v>50104</v>
      </c>
      <c r="C410" s="62" t="str">
        <f>VLOOKUP(B410,映射!A:B,2,FALSE)</f>
        <v>小丑炸弹魔</v>
      </c>
      <c r="D410" s="62">
        <f>'表格编辑 '!E467</f>
        <v>39</v>
      </c>
      <c r="E410" s="62">
        <f>ROUNDUP((VLOOKUP(B410,Sheet1!U:AA,3,FALSE)-2)*(0.042*(D410-1)+0.2)+0.4,0)</f>
        <v>24</v>
      </c>
      <c r="F410" s="62">
        <f>ROUNDUP((VLOOKUP(B410,Sheet1!U:AA,4,FALSE)-2)*(0.042*(D410-1)+0.2)+0.4,0)</f>
        <v>42</v>
      </c>
      <c r="G410" s="62">
        <f>ROUNDUP((VLOOKUP(B410,Sheet1!U:AA,5,FALSE)-2)*(0.042*(D410-1)+0.2)+0.4,0)</f>
        <v>24</v>
      </c>
      <c r="H410" s="62">
        <f>ROUNDUP((VLOOKUP(B410,Sheet1!U:AA,6,FALSE)-2)*(0.042*(D410-1)+0.2)+0.4,0)</f>
        <v>42</v>
      </c>
      <c r="I410" s="62">
        <f>ROUNDUP((VLOOKUP(B410,Sheet1!U:AA,7,FALSE)-2)*(0.042*(D410-1)+0.2)+0.4,0)</f>
        <v>69</v>
      </c>
      <c r="J410" s="62">
        <f>E410*8+F410*2+G410*3+H410*3+I410*1+VLOOKUP(B410,Sheet1!AU:AZ,2,FALSE)</f>
        <v>563</v>
      </c>
      <c r="K410" s="62">
        <f>E410*1+F410*2+G410*2+H410*2+I410*10+VLOOKUP(B410,Sheet1!AU:AZ,3,FALSE)</f>
        <v>950</v>
      </c>
      <c r="L410" s="62">
        <f>E410*0.1+F410*2+G410*0.2+H410*0.26+I410*0.1+VLOOKUP(B410,Sheet1!AU:AZ,4,FALSE)</f>
        <v>129.02</v>
      </c>
      <c r="M410" s="62">
        <f>E410*0.1+F410*0.2+G410*2+H410*0.2+I410*0.1+VLOOKUP(B410,Sheet1!AU:AZ,5,FALSE)</f>
        <v>94.1</v>
      </c>
      <c r="N410" s="62">
        <f>E410*0.1+F410*0.2+G410*0.2+H410*2+I410*0.1+VLOOKUP(B410,Sheet1!AU:AZ,6,FALSE)</f>
        <v>126.5</v>
      </c>
      <c r="O410" s="62">
        <f t="shared" si="118"/>
        <v>44.4</v>
      </c>
      <c r="P410" s="62">
        <f t="shared" si="119"/>
        <v>14.1</v>
      </c>
      <c r="R410" s="9">
        <f t="shared" si="131"/>
        <v>39</v>
      </c>
      <c r="S410" s="9">
        <f t="shared" si="120"/>
        <v>252.24</v>
      </c>
      <c r="T410" s="9">
        <f t="shared" si="121"/>
        <v>46.8</v>
      </c>
      <c r="U410" s="66">
        <f t="shared" si="132"/>
        <v>357</v>
      </c>
      <c r="V410" s="9">
        <f t="shared" si="133"/>
        <v>428.4</v>
      </c>
      <c r="W410" s="67">
        <f t="shared" si="134"/>
        <v>186</v>
      </c>
      <c r="Y410" s="69">
        <f>VLOOKUP(D410,Sheet2!P:Q,2,FALSE)</f>
        <v>60</v>
      </c>
      <c r="AB410" s="4" t="str">
        <f>IF('表格编辑 '!D467="monster","普通","BOSS")</f>
        <v>普通</v>
      </c>
      <c r="AD410" s="50">
        <f>VLOOKUP(D410,映射!AK:AL,2,FALSE)</f>
        <v>4</v>
      </c>
      <c r="AE410" s="50" t="s">
        <v>37</v>
      </c>
      <c r="AF410" s="4">
        <f>VLOOKUP(AE410,映射!AN:AO,2,FALSE)</f>
        <v>2</v>
      </c>
      <c r="AG410" s="50">
        <v>1</v>
      </c>
      <c r="AH410" s="70">
        <v>1</v>
      </c>
      <c r="AI410" s="16">
        <f t="shared" si="122"/>
        <v>40054</v>
      </c>
      <c r="AJ410" s="16">
        <f t="shared" si="123"/>
        <v>50104</v>
      </c>
      <c r="AK410" s="16">
        <f t="shared" si="124"/>
        <v>39</v>
      </c>
      <c r="AL410" s="16" t="str">
        <f t="shared" si="125"/>
        <v>小丑炸弹魔</v>
      </c>
      <c r="AM410" s="16">
        <f t="shared" si="126"/>
        <v>2856</v>
      </c>
      <c r="AN410" s="16">
        <f t="shared" si="127"/>
        <v>1126</v>
      </c>
      <c r="AO410" s="16">
        <f t="shared" si="135"/>
        <v>1730</v>
      </c>
      <c r="AP410" s="16">
        <f t="shared" si="128"/>
        <v>2293</v>
      </c>
      <c r="AQ410" s="16">
        <f t="shared" si="129"/>
        <v>1900</v>
      </c>
      <c r="AR410" s="16">
        <f t="shared" si="130"/>
        <v>194</v>
      </c>
      <c r="AS410" s="16"/>
      <c r="AT410" s="16">
        <v>55.8</v>
      </c>
      <c r="AU410" s="16">
        <v>55.8</v>
      </c>
      <c r="AV410" s="16">
        <v>40.4</v>
      </c>
      <c r="AW410" s="16"/>
    </row>
    <row r="411" spans="1:49">
      <c r="A411" s="62">
        <f>'表格编辑 '!A468</f>
        <v>40055</v>
      </c>
      <c r="B411" s="62">
        <f>'表格编辑 '!B468</f>
        <v>50074</v>
      </c>
      <c r="C411" s="62" t="str">
        <f>VLOOKUP(B411,映射!A:B,2,FALSE)</f>
        <v>水蜘蛛</v>
      </c>
      <c r="D411" s="62">
        <f>'表格编辑 '!E468</f>
        <v>39</v>
      </c>
      <c r="E411" s="62">
        <f>ROUNDUP((VLOOKUP(B411,Sheet1!U:AA,3,FALSE)-2)*(0.042*(D411-1)+0.2)+0.4,0)</f>
        <v>40</v>
      </c>
      <c r="F411" s="62">
        <f>ROUNDUP((VLOOKUP(B411,Sheet1!U:AA,4,FALSE)-2)*(0.042*(D411-1)+0.2)+0.4,0)</f>
        <v>26</v>
      </c>
      <c r="G411" s="62">
        <f>ROUNDUP((VLOOKUP(B411,Sheet1!U:AA,5,FALSE)-2)*(0.042*(D411-1)+0.2)+0.4,0)</f>
        <v>40</v>
      </c>
      <c r="H411" s="62">
        <f>ROUNDUP((VLOOKUP(B411,Sheet1!U:AA,6,FALSE)-2)*(0.042*(D411-1)+0.2)+0.4,0)</f>
        <v>33</v>
      </c>
      <c r="I411" s="62">
        <f>ROUNDUP((VLOOKUP(B411,Sheet1!U:AA,7,FALSE)-2)*(0.042*(D411-1)+0.2)+0.4,0)</f>
        <v>48</v>
      </c>
      <c r="J411" s="62">
        <f>E411*8+F411*2+G411*3+H411*3+I411*1+VLOOKUP(B411,Sheet1!AU:AZ,2,FALSE)</f>
        <v>659</v>
      </c>
      <c r="K411" s="62">
        <f>E411*1+F411*2+G411*2+H411*2+I411*10+VLOOKUP(B411,Sheet1!AU:AZ,3,FALSE)</f>
        <v>738</v>
      </c>
      <c r="L411" s="62">
        <f>E411*0.1+F411*2+G411*0.2+H411*0.26+I411*0.1+VLOOKUP(B411,Sheet1!AU:AZ,4,FALSE)</f>
        <v>97.38</v>
      </c>
      <c r="M411" s="62">
        <f>E411*0.1+F411*0.2+G411*2+H411*0.2+I411*0.1+VLOOKUP(B411,Sheet1!AU:AZ,5,FALSE)</f>
        <v>120.6</v>
      </c>
      <c r="N411" s="62">
        <f>E411*0.1+F411*0.2+G411*0.2+H411*2+I411*0.1+VLOOKUP(B411,Sheet1!AU:AZ,6,FALSE)</f>
        <v>108</v>
      </c>
      <c r="O411" s="62">
        <f t="shared" si="118"/>
        <v>28.5</v>
      </c>
      <c r="P411" s="62">
        <f t="shared" si="119"/>
        <v>27.2</v>
      </c>
      <c r="R411" s="9">
        <f t="shared" si="131"/>
        <v>39</v>
      </c>
      <c r="S411" s="9">
        <f t="shared" si="120"/>
        <v>252.24</v>
      </c>
      <c r="T411" s="9">
        <f t="shared" si="121"/>
        <v>46.8</v>
      </c>
      <c r="U411" s="66">
        <f t="shared" si="132"/>
        <v>311</v>
      </c>
      <c r="V411" s="9">
        <f t="shared" si="133"/>
        <v>373.2</v>
      </c>
      <c r="W411" s="67">
        <f t="shared" si="134"/>
        <v>120</v>
      </c>
      <c r="Y411" s="69">
        <f>VLOOKUP(D411,Sheet2!P:Q,2,FALSE)</f>
        <v>60</v>
      </c>
      <c r="AB411" s="4" t="str">
        <f>IF('表格编辑 '!D468="monster","普通","BOSS")</f>
        <v>普通</v>
      </c>
      <c r="AD411" s="50">
        <f>VLOOKUP(D411,映射!AK:AL,2,FALSE)</f>
        <v>4</v>
      </c>
      <c r="AE411" s="50" t="s">
        <v>37</v>
      </c>
      <c r="AF411" s="4">
        <f>VLOOKUP(AE411,映射!AN:AO,2,FALSE)</f>
        <v>2</v>
      </c>
      <c r="AG411" s="50">
        <v>1</v>
      </c>
      <c r="AH411" s="70">
        <v>1</v>
      </c>
      <c r="AI411" s="16">
        <f t="shared" si="122"/>
        <v>40055</v>
      </c>
      <c r="AJ411" s="16">
        <f t="shared" si="123"/>
        <v>50074</v>
      </c>
      <c r="AK411" s="16">
        <f t="shared" si="124"/>
        <v>39</v>
      </c>
      <c r="AL411" s="16" t="str">
        <f t="shared" si="125"/>
        <v>水蜘蛛</v>
      </c>
      <c r="AM411" s="16">
        <f t="shared" si="126"/>
        <v>2488</v>
      </c>
      <c r="AN411" s="16">
        <f t="shared" si="127"/>
        <v>1318</v>
      </c>
      <c r="AO411" s="16">
        <f t="shared" si="135"/>
        <v>1170</v>
      </c>
      <c r="AP411" s="16">
        <f t="shared" si="128"/>
        <v>1829</v>
      </c>
      <c r="AQ411" s="16">
        <f t="shared" si="129"/>
        <v>1476</v>
      </c>
      <c r="AR411" s="16">
        <f t="shared" si="130"/>
        <v>147</v>
      </c>
      <c r="AS411" s="16"/>
      <c r="AT411" s="16">
        <v>55.4</v>
      </c>
      <c r="AU411" s="16">
        <v>71.6</v>
      </c>
      <c r="AV411" s="16">
        <v>20.6</v>
      </c>
      <c r="AW411" s="16"/>
    </row>
    <row r="412" spans="1:49">
      <c r="A412" s="62">
        <f>'表格编辑 '!A469</f>
        <v>40056</v>
      </c>
      <c r="B412" s="62">
        <f>'表格编辑 '!B469</f>
        <v>50084</v>
      </c>
      <c r="C412" s="62" t="str">
        <f>VLOOKUP(B412,映射!A:B,2,FALSE)</f>
        <v>曼陀罗草</v>
      </c>
      <c r="D412" s="62">
        <f>'表格编辑 '!E469</f>
        <v>39</v>
      </c>
      <c r="E412" s="62">
        <f>ROUNDUP((VLOOKUP(B412,Sheet1!U:AA,3,FALSE)-2)*(0.042*(D412-1)+0.2)+0.4,0)</f>
        <v>42</v>
      </c>
      <c r="F412" s="62">
        <f>ROUNDUP((VLOOKUP(B412,Sheet1!U:AA,4,FALSE)-2)*(0.042*(D412-1)+0.2)+0.4,0)</f>
        <v>21</v>
      </c>
      <c r="G412" s="62">
        <f>ROUNDUP((VLOOKUP(B412,Sheet1!U:AA,5,FALSE)-2)*(0.042*(D412-1)+0.2)+0.4,0)</f>
        <v>22</v>
      </c>
      <c r="H412" s="62">
        <f>ROUNDUP((VLOOKUP(B412,Sheet1!U:AA,6,FALSE)-2)*(0.042*(D412-1)+0.2)+0.4,0)</f>
        <v>35</v>
      </c>
      <c r="I412" s="62">
        <f>ROUNDUP((VLOOKUP(B412,Sheet1!U:AA,7,FALSE)-2)*(0.042*(D412-1)+0.2)+0.4,0)</f>
        <v>66</v>
      </c>
      <c r="J412" s="62">
        <f>E412*8+F412*2+G412*3+H412*3+I412*1+VLOOKUP(B412,Sheet1!AU:AZ,2,FALSE)</f>
        <v>635</v>
      </c>
      <c r="K412" s="62">
        <f>E412*1+F412*2+G412*2+H412*2+I412*10+VLOOKUP(B412,Sheet1!AU:AZ,3,FALSE)</f>
        <v>878</v>
      </c>
      <c r="L412" s="62">
        <f>E412*0.1+F412*2+G412*0.2+H412*0.26+I412*0.1+VLOOKUP(B412,Sheet1!AU:AZ,4,FALSE)</f>
        <v>86.3</v>
      </c>
      <c r="M412" s="62">
        <f>E412*0.1+F412*0.2+G412*2+H412*0.2+I412*0.1+VLOOKUP(B412,Sheet1!AU:AZ,5,FALSE)</f>
        <v>86</v>
      </c>
      <c r="N412" s="62">
        <f>E412*0.1+F412*0.2+G412*0.2+H412*2+I412*0.1+VLOOKUP(B412,Sheet1!AU:AZ,6,FALSE)</f>
        <v>109.4</v>
      </c>
      <c r="O412" s="62">
        <f t="shared" si="118"/>
        <v>39</v>
      </c>
      <c r="P412" s="62">
        <f t="shared" si="119"/>
        <v>29.7</v>
      </c>
      <c r="R412" s="9">
        <f t="shared" si="131"/>
        <v>39</v>
      </c>
      <c r="S412" s="9">
        <f t="shared" si="120"/>
        <v>252.24</v>
      </c>
      <c r="T412" s="9">
        <f t="shared" si="121"/>
        <v>46.8</v>
      </c>
      <c r="U412" s="66">
        <f t="shared" si="132"/>
        <v>374</v>
      </c>
      <c r="V412" s="9">
        <f t="shared" si="133"/>
        <v>448.8</v>
      </c>
      <c r="W412" s="67">
        <f t="shared" si="134"/>
        <v>99</v>
      </c>
      <c r="Y412" s="69">
        <f>VLOOKUP(D412,Sheet2!P:Q,2,FALSE)</f>
        <v>60</v>
      </c>
      <c r="AB412" s="4" t="str">
        <f>IF('表格编辑 '!D469="monster","普通","BOSS")</f>
        <v>普通</v>
      </c>
      <c r="AD412" s="50">
        <f>VLOOKUP(D412,映射!AK:AL,2,FALSE)</f>
        <v>4</v>
      </c>
      <c r="AE412" s="50" t="s">
        <v>37</v>
      </c>
      <c r="AF412" s="4">
        <f>VLOOKUP(AE412,映射!AN:AO,2,FALSE)</f>
        <v>2</v>
      </c>
      <c r="AG412" s="50">
        <v>1</v>
      </c>
      <c r="AH412" s="70">
        <v>1</v>
      </c>
      <c r="AI412" s="16">
        <f t="shared" si="122"/>
        <v>40056</v>
      </c>
      <c r="AJ412" s="16">
        <f t="shared" si="123"/>
        <v>50084</v>
      </c>
      <c r="AK412" s="16">
        <f t="shared" si="124"/>
        <v>39</v>
      </c>
      <c r="AL412" s="16" t="str">
        <f t="shared" si="125"/>
        <v>曼陀罗草</v>
      </c>
      <c r="AM412" s="16">
        <f t="shared" si="126"/>
        <v>2992</v>
      </c>
      <c r="AN412" s="16">
        <f t="shared" si="127"/>
        <v>1270</v>
      </c>
      <c r="AO412" s="16">
        <f t="shared" si="135"/>
        <v>1722</v>
      </c>
      <c r="AP412" s="16">
        <f t="shared" si="128"/>
        <v>2357</v>
      </c>
      <c r="AQ412" s="16">
        <f t="shared" si="129"/>
        <v>1756</v>
      </c>
      <c r="AR412" s="16">
        <f t="shared" si="130"/>
        <v>130</v>
      </c>
      <c r="AS412" s="16"/>
      <c r="AT412" s="16">
        <v>54.4</v>
      </c>
      <c r="AU412" s="16">
        <v>56.2</v>
      </c>
      <c r="AV412" s="16">
        <v>33.6</v>
      </c>
      <c r="AW412" s="16"/>
    </row>
    <row r="413" spans="1:49">
      <c r="A413" s="62">
        <f>'表格编辑 '!A470</f>
        <v>40057</v>
      </c>
      <c r="B413" s="62">
        <f>'表格编辑 '!B470</f>
        <v>50155</v>
      </c>
      <c r="C413" s="62" t="str">
        <f>VLOOKUP(B413,映射!A:B,2,FALSE)</f>
        <v>熊猫团</v>
      </c>
      <c r="D413" s="62">
        <f>'表格编辑 '!E470</f>
        <v>39</v>
      </c>
      <c r="E413" s="62">
        <f>ROUNDUP((VLOOKUP(B413,Sheet1!U:AA,3,FALSE)-2)*(0.042*(D413-1)+0.2)+0.4,0)</f>
        <v>46</v>
      </c>
      <c r="F413" s="62">
        <f>ROUNDUP((VLOOKUP(B413,Sheet1!U:AA,4,FALSE)-2)*(0.042*(D413-1)+0.2)+0.4,0)</f>
        <v>44</v>
      </c>
      <c r="G413" s="62">
        <f>ROUNDUP((VLOOKUP(B413,Sheet1!U:AA,5,FALSE)-2)*(0.042*(D413-1)+0.2)+0.4,0)</f>
        <v>51</v>
      </c>
      <c r="H413" s="62">
        <f>ROUNDUP((VLOOKUP(B413,Sheet1!U:AA,6,FALSE)-2)*(0.042*(D413-1)+0.2)+0.4,0)</f>
        <v>40</v>
      </c>
      <c r="I413" s="62">
        <f>ROUNDUP((VLOOKUP(B413,Sheet1!U:AA,7,FALSE)-2)*(0.042*(D413-1)+0.2)+0.4,0)</f>
        <v>12</v>
      </c>
      <c r="J413" s="62">
        <f>E413*8+F413*2+G413*3+H413*3+I413*1+VLOOKUP(B413,Sheet1!AU:AZ,2,FALSE)</f>
        <v>761</v>
      </c>
      <c r="K413" s="62">
        <f>E413*1+F413*2+G413*2+H413*2+I413*10+VLOOKUP(B413,Sheet1!AU:AZ,3,FALSE)</f>
        <v>456</v>
      </c>
      <c r="L413" s="62">
        <f>E413*0.1+F413*2+G413*0.2+H413*0.26+I413*0.1+VLOOKUP(B413,Sheet1!AU:AZ,4,FALSE)</f>
        <v>134.4</v>
      </c>
      <c r="M413" s="62">
        <f>E413*0.1+F413*0.2+G413*2+H413*0.2+I413*0.1+VLOOKUP(B413,Sheet1!AU:AZ,5,FALSE)</f>
        <v>144.6</v>
      </c>
      <c r="N413" s="62">
        <f>E413*0.1+F413*0.2+G413*0.2+H413*2+I413*0.1+VLOOKUP(B413,Sheet1!AU:AZ,6,FALSE)</f>
        <v>124.8</v>
      </c>
      <c r="O413" s="62">
        <f t="shared" si="118"/>
        <v>-2.4</v>
      </c>
      <c r="P413" s="62">
        <f t="shared" si="119"/>
        <v>34.1</v>
      </c>
      <c r="R413" s="9">
        <f t="shared" si="131"/>
        <v>39</v>
      </c>
      <c r="S413" s="9">
        <f t="shared" si="120"/>
        <v>252.24</v>
      </c>
      <c r="T413" s="9">
        <f t="shared" si="121"/>
        <v>46.8</v>
      </c>
      <c r="U413" s="66">
        <f t="shared" si="132"/>
        <v>278</v>
      </c>
      <c r="V413" s="9">
        <f t="shared" si="133"/>
        <v>333.6</v>
      </c>
      <c r="W413" s="67">
        <f t="shared" si="134"/>
        <v>198</v>
      </c>
      <c r="Y413" s="69">
        <f>VLOOKUP(D413,Sheet2!P:Q,2,FALSE)</f>
        <v>60</v>
      </c>
      <c r="AB413" s="4" t="str">
        <f>IF('表格编辑 '!D470="monster","普通","BOSS")</f>
        <v>普通</v>
      </c>
      <c r="AD413" s="50">
        <f>VLOOKUP(D413,映射!AK:AL,2,FALSE)</f>
        <v>4</v>
      </c>
      <c r="AE413" s="50" t="s">
        <v>37</v>
      </c>
      <c r="AF413" s="4">
        <f>VLOOKUP(AE413,映射!AN:AO,2,FALSE)</f>
        <v>2</v>
      </c>
      <c r="AG413" s="50">
        <v>1</v>
      </c>
      <c r="AH413" s="70">
        <v>1</v>
      </c>
      <c r="AI413" s="16">
        <f t="shared" si="122"/>
        <v>40057</v>
      </c>
      <c r="AJ413" s="16">
        <f t="shared" si="123"/>
        <v>50155</v>
      </c>
      <c r="AK413" s="16">
        <f t="shared" si="124"/>
        <v>39</v>
      </c>
      <c r="AL413" s="16" t="str">
        <f t="shared" si="125"/>
        <v>熊猫团</v>
      </c>
      <c r="AM413" s="16">
        <f t="shared" si="126"/>
        <v>2224</v>
      </c>
      <c r="AN413" s="16">
        <f t="shared" si="127"/>
        <v>1522</v>
      </c>
      <c r="AO413" s="16">
        <f t="shared" si="135"/>
        <v>702</v>
      </c>
      <c r="AP413" s="16">
        <f t="shared" si="128"/>
        <v>1463</v>
      </c>
      <c r="AQ413" s="16">
        <f t="shared" si="129"/>
        <v>912</v>
      </c>
      <c r="AR413" s="16">
        <f t="shared" si="130"/>
        <v>202</v>
      </c>
      <c r="AS413" s="16"/>
      <c r="AT413" s="16">
        <v>105</v>
      </c>
      <c r="AU413" s="16">
        <v>88.8</v>
      </c>
      <c r="AV413" s="16">
        <v>-1.9</v>
      </c>
      <c r="AW413" s="16"/>
    </row>
    <row r="414" spans="1:49">
      <c r="A414" s="62">
        <f>'表格编辑 '!A471</f>
        <v>40058</v>
      </c>
      <c r="B414" s="62">
        <f>'表格编辑 '!B471</f>
        <v>50157</v>
      </c>
      <c r="C414" s="62" t="str">
        <f>VLOOKUP(B414,映射!A:B,2,FALSE)</f>
        <v>雪山幻魔</v>
      </c>
      <c r="D414" s="62">
        <f>'表格编辑 '!E471</f>
        <v>39</v>
      </c>
      <c r="E414" s="62">
        <f>ROUNDUP((VLOOKUP(B414,Sheet1!U:AA,3,FALSE)-2)*(0.042*(D414-1)+0.2)+0.4,0)</f>
        <v>42</v>
      </c>
      <c r="F414" s="62">
        <f>ROUNDUP((VLOOKUP(B414,Sheet1!U:AA,4,FALSE)-2)*(0.042*(D414-1)+0.2)+0.4,0)</f>
        <v>48</v>
      </c>
      <c r="G414" s="62">
        <f>ROUNDUP((VLOOKUP(B414,Sheet1!U:AA,5,FALSE)-2)*(0.042*(D414-1)+0.2)+0.4,0)</f>
        <v>51</v>
      </c>
      <c r="H414" s="62">
        <f>ROUNDUP((VLOOKUP(B414,Sheet1!U:AA,6,FALSE)-2)*(0.042*(D414-1)+0.2)+0.4,0)</f>
        <v>84</v>
      </c>
      <c r="I414" s="62">
        <f>ROUNDUP((VLOOKUP(B414,Sheet1!U:AA,7,FALSE)-2)*(0.042*(D414-1)+0.2)+0.4,0)</f>
        <v>31</v>
      </c>
      <c r="J414" s="62">
        <f>E414*8+F414*2+G414*3+H414*3+I414*1+VLOOKUP(B414,Sheet1!AU:AZ,2,FALSE)</f>
        <v>888</v>
      </c>
      <c r="K414" s="62">
        <f>E414*1+F414*2+G414*2+H414*2+I414*10+VLOOKUP(B414,Sheet1!AU:AZ,3,FALSE)</f>
        <v>738</v>
      </c>
      <c r="L414" s="62">
        <f>E414*0.1+F414*2+G414*0.2+H414*0.26+I414*0.1+VLOOKUP(B414,Sheet1!AU:AZ,4,FALSE)</f>
        <v>155.34</v>
      </c>
      <c r="M414" s="62">
        <f>E414*0.1+F414*0.2+G414*2+H414*0.2+I414*0.1+VLOOKUP(B414,Sheet1!AU:AZ,5,FALSE)</f>
        <v>155.7</v>
      </c>
      <c r="N414" s="62">
        <f>E414*0.1+F414*0.2+G414*0.2+H414*2+I414*0.1+VLOOKUP(B414,Sheet1!AU:AZ,6,FALSE)</f>
        <v>215.1</v>
      </c>
      <c r="O414" s="62">
        <f t="shared" si="118"/>
        <v>9.2</v>
      </c>
      <c r="P414" s="62">
        <f t="shared" si="119"/>
        <v>37.4</v>
      </c>
      <c r="R414" s="9">
        <f t="shared" si="131"/>
        <v>39</v>
      </c>
      <c r="S414" s="9">
        <f t="shared" si="120"/>
        <v>252.24</v>
      </c>
      <c r="T414" s="9">
        <f t="shared" si="121"/>
        <v>46.8</v>
      </c>
      <c r="U414" s="66">
        <f t="shared" si="132"/>
        <v>265</v>
      </c>
      <c r="V414" s="9">
        <f t="shared" si="133"/>
        <v>318</v>
      </c>
      <c r="W414" s="67">
        <f t="shared" si="134"/>
        <v>245</v>
      </c>
      <c r="Y414" s="69">
        <f>VLOOKUP(D414,Sheet2!P:Q,2,FALSE)</f>
        <v>60</v>
      </c>
      <c r="AB414" s="4" t="str">
        <f>IF('表格编辑 '!D471="monster","普通","BOSS")</f>
        <v>普通</v>
      </c>
      <c r="AD414" s="50">
        <f>VLOOKUP(D414,映射!AK:AL,2,FALSE)</f>
        <v>4</v>
      </c>
      <c r="AE414" s="50" t="s">
        <v>37</v>
      </c>
      <c r="AF414" s="4">
        <f>VLOOKUP(AE414,映射!AN:AO,2,FALSE)</f>
        <v>2</v>
      </c>
      <c r="AG414" s="50">
        <v>1</v>
      </c>
      <c r="AH414" s="70">
        <v>1</v>
      </c>
      <c r="AI414" s="16">
        <f t="shared" si="122"/>
        <v>40058</v>
      </c>
      <c r="AJ414" s="16">
        <f t="shared" si="123"/>
        <v>50157</v>
      </c>
      <c r="AK414" s="16">
        <f t="shared" si="124"/>
        <v>39</v>
      </c>
      <c r="AL414" s="16" t="str">
        <f t="shared" si="125"/>
        <v>雪山幻魔</v>
      </c>
      <c r="AM414" s="16">
        <f t="shared" si="126"/>
        <v>2120</v>
      </c>
      <c r="AN414" s="16">
        <f t="shared" si="127"/>
        <v>1776</v>
      </c>
      <c r="AO414" s="16">
        <f t="shared" si="135"/>
        <v>344</v>
      </c>
      <c r="AP414" s="16">
        <f t="shared" si="128"/>
        <v>1232</v>
      </c>
      <c r="AQ414" s="16">
        <f t="shared" si="129"/>
        <v>1476</v>
      </c>
      <c r="AR414" s="16">
        <f t="shared" si="130"/>
        <v>234</v>
      </c>
      <c r="AS414" s="16"/>
      <c r="AT414" s="16">
        <v>76.6</v>
      </c>
      <c r="AU414" s="16">
        <v>125.2</v>
      </c>
      <c r="AV414" s="16">
        <v>12.4</v>
      </c>
      <c r="AW414" s="16"/>
    </row>
    <row r="415" spans="1:49">
      <c r="A415" s="62">
        <f>'表格编辑 '!A472</f>
        <v>40059</v>
      </c>
      <c r="B415" s="62">
        <f>'表格编辑 '!B472</f>
        <v>50076</v>
      </c>
      <c r="C415" s="62" t="str">
        <f>VLOOKUP(B415,映射!A:B,2,FALSE)</f>
        <v>风蜘蛛</v>
      </c>
      <c r="D415" s="62">
        <f>'表格编辑 '!E472</f>
        <v>39</v>
      </c>
      <c r="E415" s="62">
        <f>ROUNDUP((VLOOKUP(B415,Sheet1!U:AA,3,FALSE)-2)*(0.042*(D415-1)+0.2)+0.4,0)</f>
        <v>42</v>
      </c>
      <c r="F415" s="62">
        <f>ROUNDUP((VLOOKUP(B415,Sheet1!U:AA,4,FALSE)-2)*(0.042*(D415-1)+0.2)+0.4,0)</f>
        <v>48</v>
      </c>
      <c r="G415" s="62">
        <f>ROUNDUP((VLOOKUP(B415,Sheet1!U:AA,5,FALSE)-2)*(0.042*(D415-1)+0.2)+0.4,0)</f>
        <v>33</v>
      </c>
      <c r="H415" s="62">
        <f>ROUNDUP((VLOOKUP(B415,Sheet1!U:AA,6,FALSE)-2)*(0.042*(D415-1)+0.2)+0.4,0)</f>
        <v>31</v>
      </c>
      <c r="I415" s="62">
        <f>ROUNDUP((VLOOKUP(B415,Sheet1!U:AA,7,FALSE)-2)*(0.042*(D415-1)+0.2)+0.4,0)</f>
        <v>30</v>
      </c>
      <c r="J415" s="62">
        <f>E415*8+F415*2+G415*3+H415*3+I415*1+VLOOKUP(B415,Sheet1!AU:AZ,2,FALSE)</f>
        <v>674</v>
      </c>
      <c r="K415" s="62">
        <f>E415*1+F415*2+G415*2+H415*2+I415*10+VLOOKUP(B415,Sheet1!AU:AZ,3,FALSE)</f>
        <v>586</v>
      </c>
      <c r="L415" s="62">
        <f>E415*0.1+F415*2+G415*0.2+H415*0.26+I415*0.1+VLOOKUP(B415,Sheet1!AU:AZ,4,FALSE)</f>
        <v>137.86</v>
      </c>
      <c r="M415" s="62">
        <f>E415*0.1+F415*0.2+G415*2+H415*0.2+I415*0.1+VLOOKUP(B415,Sheet1!AU:AZ,5,FALSE)</f>
        <v>109</v>
      </c>
      <c r="N415" s="62">
        <f>E415*0.1+F415*0.2+G415*0.2+H415*2+I415*0.1+VLOOKUP(B415,Sheet1!AU:AZ,6,FALSE)</f>
        <v>105.4</v>
      </c>
      <c r="O415" s="62">
        <f t="shared" si="118"/>
        <v>10.1</v>
      </c>
      <c r="P415" s="62">
        <f t="shared" si="119"/>
        <v>28.7</v>
      </c>
      <c r="R415" s="9">
        <f t="shared" si="131"/>
        <v>39</v>
      </c>
      <c r="S415" s="9">
        <f t="shared" si="120"/>
        <v>252.24</v>
      </c>
      <c r="T415" s="9">
        <f t="shared" si="121"/>
        <v>46.8</v>
      </c>
      <c r="U415" s="66">
        <f t="shared" si="132"/>
        <v>330</v>
      </c>
      <c r="V415" s="9">
        <f t="shared" si="133"/>
        <v>396</v>
      </c>
      <c r="W415" s="67">
        <f t="shared" si="134"/>
        <v>205</v>
      </c>
      <c r="Y415" s="69">
        <f>VLOOKUP(D415,Sheet2!P:Q,2,FALSE)</f>
        <v>60</v>
      </c>
      <c r="AB415" s="4" t="str">
        <f>IF('表格编辑 '!D472="monster","普通","BOSS")</f>
        <v>普通</v>
      </c>
      <c r="AD415" s="50">
        <f>VLOOKUP(D415,映射!AK:AL,2,FALSE)</f>
        <v>4</v>
      </c>
      <c r="AE415" s="50" t="s">
        <v>37</v>
      </c>
      <c r="AF415" s="4">
        <f>VLOOKUP(AE415,映射!AN:AO,2,FALSE)</f>
        <v>2</v>
      </c>
      <c r="AG415" s="50">
        <v>1</v>
      </c>
      <c r="AH415" s="70">
        <v>1</v>
      </c>
      <c r="AI415" s="16">
        <f t="shared" si="122"/>
        <v>40059</v>
      </c>
      <c r="AJ415" s="16">
        <f t="shared" si="123"/>
        <v>50076</v>
      </c>
      <c r="AK415" s="16">
        <f t="shared" si="124"/>
        <v>39</v>
      </c>
      <c r="AL415" s="16" t="str">
        <f t="shared" si="125"/>
        <v>风蜘蛛</v>
      </c>
      <c r="AM415" s="16">
        <f t="shared" si="126"/>
        <v>2640</v>
      </c>
      <c r="AN415" s="16">
        <f t="shared" si="127"/>
        <v>1348</v>
      </c>
      <c r="AO415" s="16">
        <f t="shared" si="135"/>
        <v>1292</v>
      </c>
      <c r="AP415" s="16">
        <f t="shared" si="128"/>
        <v>1966</v>
      </c>
      <c r="AQ415" s="16">
        <f t="shared" si="129"/>
        <v>1172</v>
      </c>
      <c r="AR415" s="16">
        <f t="shared" si="130"/>
        <v>207</v>
      </c>
      <c r="AS415" s="16"/>
      <c r="AT415" s="16">
        <v>59.2</v>
      </c>
      <c r="AU415" s="16">
        <v>70</v>
      </c>
      <c r="AV415" s="16">
        <v>6.9</v>
      </c>
      <c r="AW415" s="16"/>
    </row>
    <row r="416" spans="1:49">
      <c r="A416" s="62">
        <f>'表格编辑 '!A473</f>
        <v>40060</v>
      </c>
      <c r="B416" s="62">
        <f>'表格编辑 '!B473</f>
        <v>50060</v>
      </c>
      <c r="C416" s="62" t="str">
        <f>VLOOKUP(B416,映射!A:B,2,FALSE)</f>
        <v>炼狱魔蝎</v>
      </c>
      <c r="D416" s="62">
        <f>'表格编辑 '!E473</f>
        <v>39</v>
      </c>
      <c r="E416" s="62">
        <f>ROUNDUP((VLOOKUP(B416,Sheet1!U:AA,3,FALSE)-2)*(0.042*(D416-1)+0.2)+0.4,0)</f>
        <v>31</v>
      </c>
      <c r="F416" s="62">
        <f>ROUNDUP((VLOOKUP(B416,Sheet1!U:AA,4,FALSE)-2)*(0.042*(D416-1)+0.2)+0.4,0)</f>
        <v>48</v>
      </c>
      <c r="G416" s="62">
        <f>ROUNDUP((VLOOKUP(B416,Sheet1!U:AA,5,FALSE)-2)*(0.042*(D416-1)+0.2)+0.4,0)</f>
        <v>73</v>
      </c>
      <c r="H416" s="62">
        <f>ROUNDUP((VLOOKUP(B416,Sheet1!U:AA,6,FALSE)-2)*(0.042*(D416-1)+0.2)+0.4,0)</f>
        <v>31</v>
      </c>
      <c r="I416" s="62">
        <f>ROUNDUP((VLOOKUP(B416,Sheet1!U:AA,7,FALSE)-2)*(0.042*(D416-1)+0.2)+0.4,0)</f>
        <v>10</v>
      </c>
      <c r="J416" s="62">
        <f>E416*8+F416*2+G416*3+H416*3+I416*1+VLOOKUP(B416,Sheet1!AU:AZ,2,FALSE)</f>
        <v>686</v>
      </c>
      <c r="K416" s="62">
        <f>E416*1+F416*2+G416*2+H416*2+I416*10+VLOOKUP(B416,Sheet1!AU:AZ,3,FALSE)</f>
        <v>455</v>
      </c>
      <c r="L416" s="62">
        <f>E416*0.1+F416*2+G416*0.2+H416*0.26+I416*0.1+VLOOKUP(B416,Sheet1!AU:AZ,4,FALSE)</f>
        <v>142.76</v>
      </c>
      <c r="M416" s="62">
        <f>E416*0.1+F416*0.2+G416*2+H416*0.2+I416*0.1+VLOOKUP(B416,Sheet1!AU:AZ,5,FALSE)</f>
        <v>185.9</v>
      </c>
      <c r="N416" s="62">
        <f>E416*0.1+F416*0.2+G416*0.2+H416*2+I416*0.1+VLOOKUP(B416,Sheet1!AU:AZ,6,FALSE)</f>
        <v>110.3</v>
      </c>
      <c r="O416" s="62">
        <f t="shared" ref="O416:O479" si="136">E416*-0.3+F416*-0.1+G416*0.2+H416*-0.1+I416*0.8</f>
        <v>5.4</v>
      </c>
      <c r="P416" s="62">
        <f t="shared" ref="P416:P479" si="137">E416*0.8+F416*-0.1+G416*-0.1+H416*0.2+I416*-0.1</f>
        <v>17.9</v>
      </c>
      <c r="R416" s="9">
        <f t="shared" si="131"/>
        <v>39</v>
      </c>
      <c r="S416" s="9">
        <f t="shared" si="120"/>
        <v>252.24</v>
      </c>
      <c r="T416" s="9">
        <f t="shared" si="121"/>
        <v>46.8</v>
      </c>
      <c r="U416" s="66">
        <f t="shared" si="132"/>
        <v>236</v>
      </c>
      <c r="V416" s="9">
        <f t="shared" si="133"/>
        <v>283.2</v>
      </c>
      <c r="W416" s="67">
        <f t="shared" si="134"/>
        <v>216</v>
      </c>
      <c r="Y416" s="69">
        <f>VLOOKUP(D416,Sheet2!P:Q,2,FALSE)</f>
        <v>60</v>
      </c>
      <c r="AB416" s="4" t="str">
        <f>IF('表格编辑 '!D473="monster","普通","BOSS")</f>
        <v>普通</v>
      </c>
      <c r="AD416" s="50">
        <f>VLOOKUP(D416,映射!AK:AL,2,FALSE)</f>
        <v>4</v>
      </c>
      <c r="AE416" s="50" t="s">
        <v>37</v>
      </c>
      <c r="AF416" s="4">
        <f>VLOOKUP(AE416,映射!AN:AO,2,FALSE)</f>
        <v>2</v>
      </c>
      <c r="AG416" s="50">
        <v>1</v>
      </c>
      <c r="AH416" s="70">
        <v>1</v>
      </c>
      <c r="AI416" s="16">
        <f t="shared" si="122"/>
        <v>40060</v>
      </c>
      <c r="AJ416" s="16">
        <f t="shared" si="123"/>
        <v>50060</v>
      </c>
      <c r="AK416" s="16">
        <f t="shared" si="124"/>
        <v>39</v>
      </c>
      <c r="AL416" s="16" t="str">
        <f t="shared" si="125"/>
        <v>炼狱魔蝎</v>
      </c>
      <c r="AM416" s="16">
        <f t="shared" si="126"/>
        <v>1888</v>
      </c>
      <c r="AN416" s="16">
        <f t="shared" si="127"/>
        <v>1372</v>
      </c>
      <c r="AO416" s="16">
        <f t="shared" si="135"/>
        <v>516</v>
      </c>
      <c r="AP416" s="16">
        <f t="shared" si="128"/>
        <v>1202</v>
      </c>
      <c r="AQ416" s="16">
        <f t="shared" si="129"/>
        <v>910</v>
      </c>
      <c r="AR416" s="16">
        <f t="shared" si="130"/>
        <v>215</v>
      </c>
      <c r="AS416" s="16"/>
      <c r="AT416" s="16">
        <v>138.6</v>
      </c>
      <c r="AU416" s="16">
        <v>75.6</v>
      </c>
      <c r="AV416" s="16">
        <v>4.2</v>
      </c>
      <c r="AW416" s="16"/>
    </row>
    <row r="417" spans="1:49">
      <c r="A417" s="62">
        <f>'表格编辑 '!A474</f>
        <v>40061</v>
      </c>
      <c r="B417" s="62">
        <f>'表格编辑 '!B474</f>
        <v>50026</v>
      </c>
      <c r="C417" s="62" t="str">
        <f>VLOOKUP(B417,映射!A:B,2,FALSE)</f>
        <v>食尸鬼</v>
      </c>
      <c r="D417" s="62">
        <f>'表格编辑 '!E474</f>
        <v>44</v>
      </c>
      <c r="E417" s="62">
        <f>ROUNDUP((VLOOKUP(B417,Sheet1!U:AA,3,FALSE)-2)*(0.042*(D417-1)+0.2)+0.4,0)</f>
        <v>61</v>
      </c>
      <c r="F417" s="62">
        <f>ROUNDUP((VLOOKUP(B417,Sheet1!U:AA,4,FALSE)-2)*(0.042*(D417-1)+0.2)+0.4,0)</f>
        <v>61</v>
      </c>
      <c r="G417" s="62">
        <f>ROUNDUP((VLOOKUP(B417,Sheet1!U:AA,5,FALSE)-2)*(0.042*(D417-1)+0.2)+0.4,0)</f>
        <v>31</v>
      </c>
      <c r="H417" s="62">
        <f>ROUNDUP((VLOOKUP(B417,Sheet1!U:AA,6,FALSE)-2)*(0.042*(D417-1)+0.2)+0.4,0)</f>
        <v>31</v>
      </c>
      <c r="I417" s="62">
        <f>ROUNDUP((VLOOKUP(B417,Sheet1!U:AA,7,FALSE)-2)*(0.042*(D417-1)+0.2)+0.4,0)</f>
        <v>31</v>
      </c>
      <c r="J417" s="62">
        <f>E417*8+F417*2+G417*3+H417*3+I417*1+VLOOKUP(B417,Sheet1!AU:AZ,2,FALSE)</f>
        <v>847</v>
      </c>
      <c r="K417" s="62">
        <f>E417*1+F417*2+G417*2+H417*2+I417*10+VLOOKUP(B417,Sheet1!AU:AZ,3,FALSE)</f>
        <v>637</v>
      </c>
      <c r="L417" s="62">
        <f>E417*0.1+F417*2+G417*0.2+H417*0.26+I417*0.1+VLOOKUP(B417,Sheet1!AU:AZ,4,FALSE)</f>
        <v>165.46</v>
      </c>
      <c r="M417" s="62">
        <f>E417*0.1+F417*0.2+G417*2+H417*0.2+I417*0.1+VLOOKUP(B417,Sheet1!AU:AZ,5,FALSE)</f>
        <v>109.6</v>
      </c>
      <c r="N417" s="62">
        <f>E417*0.1+F417*0.2+G417*0.2+H417*2+I417*0.1+VLOOKUP(B417,Sheet1!AU:AZ,6,FALSE)</f>
        <v>109.6</v>
      </c>
      <c r="O417" s="62">
        <f t="shared" si="136"/>
        <v>3.5</v>
      </c>
      <c r="P417" s="62">
        <f t="shared" si="137"/>
        <v>42.7</v>
      </c>
      <c r="R417" s="9">
        <f t="shared" si="131"/>
        <v>44</v>
      </c>
      <c r="S417" s="9">
        <f t="shared" si="120"/>
        <v>319.84</v>
      </c>
      <c r="T417" s="9">
        <f t="shared" si="121"/>
        <v>50.8</v>
      </c>
      <c r="U417" s="66">
        <f t="shared" si="132"/>
        <v>473</v>
      </c>
      <c r="V417" s="9">
        <f t="shared" si="133"/>
        <v>567.6</v>
      </c>
      <c r="W417" s="67">
        <f t="shared" si="134"/>
        <v>259</v>
      </c>
      <c r="Y417" s="69">
        <f>VLOOKUP(D417,Sheet2!P:Q,2,FALSE)</f>
        <v>105</v>
      </c>
      <c r="AB417" s="4" t="str">
        <f>IF('表格编辑 '!D474="monster","普通","BOSS")</f>
        <v>普通</v>
      </c>
      <c r="AD417" s="50">
        <f>VLOOKUP(D417,映射!AK:AL,2,FALSE)</f>
        <v>4</v>
      </c>
      <c r="AE417" s="50" t="s">
        <v>37</v>
      </c>
      <c r="AF417" s="4">
        <f>VLOOKUP(AE417,映射!AN:AO,2,FALSE)</f>
        <v>2</v>
      </c>
      <c r="AG417" s="50">
        <v>1</v>
      </c>
      <c r="AH417" s="70">
        <v>1</v>
      </c>
      <c r="AI417" s="16">
        <f t="shared" si="122"/>
        <v>40061</v>
      </c>
      <c r="AJ417" s="16">
        <f t="shared" si="123"/>
        <v>50026</v>
      </c>
      <c r="AK417" s="16">
        <f t="shared" si="124"/>
        <v>44</v>
      </c>
      <c r="AL417" s="16" t="str">
        <f t="shared" si="125"/>
        <v>食尸鬼</v>
      </c>
      <c r="AM417" s="16">
        <f t="shared" si="126"/>
        <v>3784</v>
      </c>
      <c r="AN417" s="16">
        <f t="shared" si="127"/>
        <v>1694</v>
      </c>
      <c r="AO417" s="16">
        <f t="shared" si="135"/>
        <v>2090</v>
      </c>
      <c r="AP417" s="16">
        <f t="shared" si="128"/>
        <v>2937</v>
      </c>
      <c r="AQ417" s="16">
        <f t="shared" si="129"/>
        <v>1274</v>
      </c>
      <c r="AR417" s="16">
        <f t="shared" si="130"/>
        <v>249</v>
      </c>
      <c r="AS417" s="16"/>
      <c r="AT417" s="16">
        <v>74.1</v>
      </c>
      <c r="AU417" s="16">
        <v>41.7</v>
      </c>
      <c r="AV417" s="16">
        <v>5.3</v>
      </c>
      <c r="AW417" s="16"/>
    </row>
    <row r="418" spans="1:49">
      <c r="A418" s="62">
        <f>'表格编辑 '!A475</f>
        <v>40062</v>
      </c>
      <c r="B418" s="62">
        <f>'表格编辑 '!B475</f>
        <v>50092</v>
      </c>
      <c r="C418" s="62" t="str">
        <f>VLOOKUP(B418,映射!A:B,2,FALSE)</f>
        <v>功夫刺魔</v>
      </c>
      <c r="D418" s="62">
        <f>'表格编辑 '!E475</f>
        <v>44</v>
      </c>
      <c r="E418" s="62">
        <f>ROUNDUP((VLOOKUP(B418,Sheet1!U:AA,3,FALSE)-2)*(0.042*(D418-1)+0.2)+0.4,0)</f>
        <v>55</v>
      </c>
      <c r="F418" s="62">
        <f>ROUNDUP((VLOOKUP(B418,Sheet1!U:AA,4,FALSE)-2)*(0.042*(D418-1)+0.2)+0.4,0)</f>
        <v>71</v>
      </c>
      <c r="G418" s="62">
        <f>ROUNDUP((VLOOKUP(B418,Sheet1!U:AA,5,FALSE)-2)*(0.042*(D418-1)+0.2)+0.4,0)</f>
        <v>61</v>
      </c>
      <c r="H418" s="62">
        <f>ROUNDUP((VLOOKUP(B418,Sheet1!U:AA,6,FALSE)-2)*(0.042*(D418-1)+0.2)+0.4,0)</f>
        <v>27</v>
      </c>
      <c r="I418" s="62">
        <f>ROUNDUP((VLOOKUP(B418,Sheet1!U:AA,7,FALSE)-2)*(0.042*(D418-1)+0.2)+0.4,0)</f>
        <v>41</v>
      </c>
      <c r="J418" s="62">
        <f>E418*8+F418*2+G418*3+H418*3+I418*1+VLOOKUP(B418,Sheet1!AU:AZ,2,FALSE)</f>
        <v>907</v>
      </c>
      <c r="K418" s="62">
        <f>E418*1+F418*2+G418*2+H418*2+I418*10+VLOOKUP(B418,Sheet1!AU:AZ,3,FALSE)</f>
        <v>803</v>
      </c>
      <c r="L418" s="62">
        <f>E418*0.1+F418*2+G418*0.2+H418*0.26+I418*0.1+VLOOKUP(B418,Sheet1!AU:AZ,4,FALSE)</f>
        <v>190.82</v>
      </c>
      <c r="M418" s="62">
        <f>E418*0.1+F418*0.2+G418*2+H418*0.2+I418*0.1+VLOOKUP(B418,Sheet1!AU:AZ,5,FALSE)</f>
        <v>171.2</v>
      </c>
      <c r="N418" s="62">
        <f>E418*0.1+F418*0.2+G418*0.2+H418*2+I418*0.1+VLOOKUP(B418,Sheet1!AU:AZ,6,FALSE)</f>
        <v>110</v>
      </c>
      <c r="O418" s="62">
        <f t="shared" si="136"/>
        <v>18.7</v>
      </c>
      <c r="P418" s="62">
        <f t="shared" si="137"/>
        <v>32.1</v>
      </c>
      <c r="R418" s="9">
        <f t="shared" si="131"/>
        <v>44</v>
      </c>
      <c r="S418" s="9">
        <f t="shared" si="120"/>
        <v>319.84</v>
      </c>
      <c r="T418" s="9">
        <f t="shared" si="121"/>
        <v>50.8</v>
      </c>
      <c r="U418" s="66">
        <f t="shared" si="132"/>
        <v>368</v>
      </c>
      <c r="V418" s="9">
        <f t="shared" si="133"/>
        <v>441.6</v>
      </c>
      <c r="W418" s="67">
        <f t="shared" si="134"/>
        <v>319</v>
      </c>
      <c r="Y418" s="69">
        <f>VLOOKUP(D418,Sheet2!P:Q,2,FALSE)</f>
        <v>105</v>
      </c>
      <c r="AB418" s="4" t="str">
        <f>IF('表格编辑 '!D475="monster","普通","BOSS")</f>
        <v>普通</v>
      </c>
      <c r="AD418" s="50">
        <f>VLOOKUP(D418,映射!AK:AL,2,FALSE)</f>
        <v>4</v>
      </c>
      <c r="AE418" s="50" t="s">
        <v>37</v>
      </c>
      <c r="AF418" s="4">
        <f>VLOOKUP(AE418,映射!AN:AO,2,FALSE)</f>
        <v>2</v>
      </c>
      <c r="AG418" s="50">
        <v>1</v>
      </c>
      <c r="AH418" s="70">
        <v>1</v>
      </c>
      <c r="AI418" s="16">
        <f t="shared" si="122"/>
        <v>40062</v>
      </c>
      <c r="AJ418" s="16">
        <f t="shared" si="123"/>
        <v>50092</v>
      </c>
      <c r="AK418" s="16">
        <f t="shared" si="124"/>
        <v>44</v>
      </c>
      <c r="AL418" s="16" t="str">
        <f t="shared" si="125"/>
        <v>功夫刺魔</v>
      </c>
      <c r="AM418" s="16">
        <f t="shared" si="126"/>
        <v>2944</v>
      </c>
      <c r="AN418" s="16">
        <f t="shared" si="127"/>
        <v>1814</v>
      </c>
      <c r="AO418" s="16">
        <f t="shared" si="135"/>
        <v>1130</v>
      </c>
      <c r="AP418" s="16">
        <f t="shared" si="128"/>
        <v>2037</v>
      </c>
      <c r="AQ418" s="16">
        <f t="shared" si="129"/>
        <v>1606</v>
      </c>
      <c r="AR418" s="16">
        <f t="shared" si="130"/>
        <v>287</v>
      </c>
      <c r="AS418" s="16"/>
      <c r="AT418" s="16">
        <v>108</v>
      </c>
      <c r="AU418" s="16">
        <v>55.8</v>
      </c>
      <c r="AV418" s="16">
        <v>12</v>
      </c>
      <c r="AW418" s="16"/>
    </row>
    <row r="419" spans="1:49">
      <c r="A419" s="62">
        <f>'表格编辑 '!A476</f>
        <v>40063</v>
      </c>
      <c r="B419" s="62">
        <f>'表格编辑 '!B476</f>
        <v>50012</v>
      </c>
      <c r="C419" s="62" t="str">
        <f>VLOOKUP(B419,映射!A:B,2,FALSE)</f>
        <v>暴君熊</v>
      </c>
      <c r="D419" s="62">
        <f>'表格编辑 '!E476</f>
        <v>44</v>
      </c>
      <c r="E419" s="62">
        <f>ROUNDUP((VLOOKUP(B419,Sheet1!U:AA,3,FALSE)-2)*(0.042*(D419-1)+0.2)+0.4,0)</f>
        <v>63</v>
      </c>
      <c r="F419" s="62">
        <f>ROUNDUP((VLOOKUP(B419,Sheet1!U:AA,4,FALSE)-2)*(0.042*(D419-1)+0.2)+0.4,0)</f>
        <v>67</v>
      </c>
      <c r="G419" s="62">
        <f>ROUNDUP((VLOOKUP(B419,Sheet1!U:AA,5,FALSE)-2)*(0.042*(D419-1)+0.2)+0.4,0)</f>
        <v>25</v>
      </c>
      <c r="H419" s="62">
        <f>ROUNDUP((VLOOKUP(B419,Sheet1!U:AA,6,FALSE)-2)*(0.042*(D419-1)+0.2)+0.4,0)</f>
        <v>41</v>
      </c>
      <c r="I419" s="62">
        <f>ROUNDUP((VLOOKUP(B419,Sheet1!U:AA,7,FALSE)-2)*(0.042*(D419-1)+0.2)+0.4,0)</f>
        <v>29</v>
      </c>
      <c r="J419" s="62">
        <f>E419*8+F419*2+G419*3+H419*3+I419*1+VLOOKUP(B419,Sheet1!AU:AZ,2,FALSE)</f>
        <v>885</v>
      </c>
      <c r="K419" s="62">
        <f>E419*1+F419*2+G419*2+H419*2+I419*10+VLOOKUP(B419,Sheet1!AU:AZ,3,FALSE)</f>
        <v>639</v>
      </c>
      <c r="L419" s="62">
        <f>E419*0.1+F419*2+G419*0.2+H419*0.26+I419*0.1+VLOOKUP(B419,Sheet1!AU:AZ,4,FALSE)</f>
        <v>178.86</v>
      </c>
      <c r="M419" s="62">
        <f>E419*0.1+F419*0.2+G419*2+H419*0.2+I419*0.1+VLOOKUP(B419,Sheet1!AU:AZ,5,FALSE)</f>
        <v>100.8</v>
      </c>
      <c r="N419" s="62">
        <f>E419*0.1+F419*0.2+G419*0.2+H419*2+I419*0.1+VLOOKUP(B419,Sheet1!AU:AZ,6,FALSE)</f>
        <v>129.6</v>
      </c>
      <c r="O419" s="62">
        <f t="shared" si="136"/>
        <v>-1.5</v>
      </c>
      <c r="P419" s="62">
        <f t="shared" si="137"/>
        <v>46.5</v>
      </c>
      <c r="R419" s="9">
        <f t="shared" si="131"/>
        <v>44</v>
      </c>
      <c r="S419" s="9">
        <f t="shared" si="120"/>
        <v>319.84</v>
      </c>
      <c r="T419" s="9">
        <f t="shared" si="121"/>
        <v>50.8</v>
      </c>
      <c r="U419" s="66">
        <f t="shared" si="132"/>
        <v>493</v>
      </c>
      <c r="V419" s="9">
        <f t="shared" si="133"/>
        <v>591.6</v>
      </c>
      <c r="W419" s="67">
        <f t="shared" si="134"/>
        <v>290</v>
      </c>
      <c r="Y419" s="69">
        <f>VLOOKUP(D419,Sheet2!P:Q,2,FALSE)</f>
        <v>105</v>
      </c>
      <c r="AB419" s="4" t="str">
        <f>IF('表格编辑 '!D476="monster","普通","BOSS")</f>
        <v>普通</v>
      </c>
      <c r="AD419" s="50">
        <f>VLOOKUP(D419,映射!AK:AL,2,FALSE)</f>
        <v>4</v>
      </c>
      <c r="AE419" s="50" t="s">
        <v>37</v>
      </c>
      <c r="AF419" s="4">
        <f>VLOOKUP(AE419,映射!AN:AO,2,FALSE)</f>
        <v>2</v>
      </c>
      <c r="AG419" s="50">
        <v>1</v>
      </c>
      <c r="AH419" s="70">
        <v>1</v>
      </c>
      <c r="AI419" s="16">
        <f t="shared" si="122"/>
        <v>40063</v>
      </c>
      <c r="AJ419" s="16">
        <f t="shared" si="123"/>
        <v>50012</v>
      </c>
      <c r="AK419" s="16">
        <f t="shared" si="124"/>
        <v>44</v>
      </c>
      <c r="AL419" s="16" t="str">
        <f t="shared" si="125"/>
        <v>暴君熊</v>
      </c>
      <c r="AM419" s="16">
        <f t="shared" si="126"/>
        <v>3944</v>
      </c>
      <c r="AN419" s="16">
        <f t="shared" si="127"/>
        <v>1770</v>
      </c>
      <c r="AO419" s="16">
        <f t="shared" si="135"/>
        <v>2174</v>
      </c>
      <c r="AP419" s="16">
        <f t="shared" si="128"/>
        <v>3059</v>
      </c>
      <c r="AQ419" s="16">
        <f t="shared" si="129"/>
        <v>1278</v>
      </c>
      <c r="AR419" s="16">
        <f t="shared" si="130"/>
        <v>269</v>
      </c>
      <c r="AS419" s="16"/>
      <c r="AT419" s="16">
        <v>68.3</v>
      </c>
      <c r="AU419" s="16">
        <v>93.5</v>
      </c>
      <c r="AV419" s="16">
        <v>-1.2</v>
      </c>
      <c r="AW419" s="16"/>
    </row>
    <row r="420" spans="1:49">
      <c r="A420" s="62">
        <f>'表格编辑 '!A477</f>
        <v>40064</v>
      </c>
      <c r="B420" s="62">
        <f>'表格编辑 '!B477</f>
        <v>50095</v>
      </c>
      <c r="C420" s="62" t="str">
        <f>VLOOKUP(B420,映射!A:B,2,FALSE)</f>
        <v>炽热魔芋</v>
      </c>
      <c r="D420" s="62">
        <f>'表格编辑 '!E477</f>
        <v>44</v>
      </c>
      <c r="E420" s="62">
        <f>ROUNDUP((VLOOKUP(B420,Sheet1!U:AA,3,FALSE)-2)*(0.042*(D420-1)+0.2)+0.4,0)</f>
        <v>45</v>
      </c>
      <c r="F420" s="62">
        <f>ROUNDUP((VLOOKUP(B420,Sheet1!U:AA,4,FALSE)-2)*(0.042*(D420-1)+0.2)+0.4,0)</f>
        <v>83</v>
      </c>
      <c r="G420" s="62">
        <f>ROUNDUP((VLOOKUP(B420,Sheet1!U:AA,5,FALSE)-2)*(0.042*(D420-1)+0.2)+0.4,0)</f>
        <v>43</v>
      </c>
      <c r="H420" s="62">
        <f>ROUNDUP((VLOOKUP(B420,Sheet1!U:AA,6,FALSE)-2)*(0.042*(D420-1)+0.2)+0.4,0)</f>
        <v>37</v>
      </c>
      <c r="I420" s="62">
        <f>ROUNDUP((VLOOKUP(B420,Sheet1!U:AA,7,FALSE)-2)*(0.042*(D420-1)+0.2)+0.4,0)</f>
        <v>57</v>
      </c>
      <c r="J420" s="62">
        <f>E420*8+F420*2+G420*3+H420*3+I420*1+VLOOKUP(B420,Sheet1!AU:AZ,2,FALSE)</f>
        <v>843</v>
      </c>
      <c r="K420" s="62">
        <f>E420*1+F420*2+G420*2+H420*2+I420*10+VLOOKUP(B420,Sheet1!AU:AZ,3,FALSE)</f>
        <v>961</v>
      </c>
      <c r="L420" s="62">
        <f>E420*0.1+F420*2+G420*0.2+H420*0.26+I420*0.1+VLOOKUP(B420,Sheet1!AU:AZ,4,FALSE)</f>
        <v>214.42</v>
      </c>
      <c r="M420" s="62">
        <f>E420*0.1+F420*0.2+G420*2+H420*0.2+I420*0.1+VLOOKUP(B420,Sheet1!AU:AZ,5,FALSE)</f>
        <v>140.2</v>
      </c>
      <c r="N420" s="62">
        <f>E420*0.1+F420*0.2+G420*0.2+H420*2+I420*0.1+VLOOKUP(B420,Sheet1!AU:AZ,6,FALSE)</f>
        <v>129.4</v>
      </c>
      <c r="O420" s="62">
        <f t="shared" si="136"/>
        <v>28.7</v>
      </c>
      <c r="P420" s="62">
        <f t="shared" si="137"/>
        <v>25.1</v>
      </c>
      <c r="R420" s="9">
        <f t="shared" si="131"/>
        <v>44</v>
      </c>
      <c r="S420" s="9">
        <f t="shared" si="120"/>
        <v>319.84</v>
      </c>
      <c r="T420" s="9">
        <f t="shared" si="121"/>
        <v>50.8</v>
      </c>
      <c r="U420" s="66">
        <f t="shared" si="132"/>
        <v>414</v>
      </c>
      <c r="V420" s="9">
        <f t="shared" si="133"/>
        <v>496.8</v>
      </c>
      <c r="W420" s="67">
        <f t="shared" si="134"/>
        <v>377</v>
      </c>
      <c r="Y420" s="69">
        <f>VLOOKUP(D420,Sheet2!P:Q,2,FALSE)</f>
        <v>105</v>
      </c>
      <c r="AB420" s="4" t="str">
        <f>IF('表格编辑 '!D477="monster","普通","BOSS")</f>
        <v>普通</v>
      </c>
      <c r="AD420" s="50">
        <f>VLOOKUP(D420,映射!AK:AL,2,FALSE)</f>
        <v>4</v>
      </c>
      <c r="AE420" s="50" t="s">
        <v>37</v>
      </c>
      <c r="AF420" s="4">
        <f>VLOOKUP(AE420,映射!AN:AO,2,FALSE)</f>
        <v>2</v>
      </c>
      <c r="AG420" s="50">
        <v>1</v>
      </c>
      <c r="AH420" s="70">
        <v>1</v>
      </c>
      <c r="AI420" s="16">
        <f t="shared" si="122"/>
        <v>40064</v>
      </c>
      <c r="AJ420" s="16">
        <f t="shared" si="123"/>
        <v>50095</v>
      </c>
      <c r="AK420" s="16">
        <f t="shared" si="124"/>
        <v>44</v>
      </c>
      <c r="AL420" s="16" t="str">
        <f t="shared" si="125"/>
        <v>炽热魔芋</v>
      </c>
      <c r="AM420" s="16">
        <f t="shared" si="126"/>
        <v>3312</v>
      </c>
      <c r="AN420" s="16">
        <f t="shared" si="127"/>
        <v>1686</v>
      </c>
      <c r="AO420" s="16">
        <f t="shared" si="135"/>
        <v>1626</v>
      </c>
      <c r="AP420" s="16">
        <f t="shared" si="128"/>
        <v>2469</v>
      </c>
      <c r="AQ420" s="16">
        <f t="shared" si="129"/>
        <v>1922</v>
      </c>
      <c r="AR420" s="16">
        <f t="shared" si="130"/>
        <v>322</v>
      </c>
      <c r="AS420" s="16"/>
      <c r="AT420" s="16">
        <v>80.2</v>
      </c>
      <c r="AU420" s="16">
        <v>71.2</v>
      </c>
      <c r="AV420" s="16">
        <v>20</v>
      </c>
      <c r="AW420" s="16"/>
    </row>
    <row r="421" spans="1:49">
      <c r="A421" s="62">
        <f>'表格编辑 '!A478</f>
        <v>40065</v>
      </c>
      <c r="B421" s="62">
        <f>'表格编辑 '!B478</f>
        <v>50148</v>
      </c>
      <c r="C421" s="62" t="str">
        <f>VLOOKUP(B421,映射!A:B,2,FALSE)</f>
        <v>巨人</v>
      </c>
      <c r="D421" s="62">
        <f>'表格编辑 '!E478</f>
        <v>44</v>
      </c>
      <c r="E421" s="62">
        <f>ROUNDUP((VLOOKUP(B421,Sheet1!U:AA,3,FALSE)-2)*(0.042*(D421-1)+0.2)+0.4,0)</f>
        <v>73</v>
      </c>
      <c r="F421" s="62">
        <f>ROUNDUP((VLOOKUP(B421,Sheet1!U:AA,4,FALSE)-2)*(0.042*(D421-1)+0.2)+0.4,0)</f>
        <v>67</v>
      </c>
      <c r="G421" s="62">
        <f>ROUNDUP((VLOOKUP(B421,Sheet1!U:AA,5,FALSE)-2)*(0.042*(D421-1)+0.2)+0.4,0)</f>
        <v>45</v>
      </c>
      <c r="H421" s="62">
        <f>ROUNDUP((VLOOKUP(B421,Sheet1!U:AA,6,FALSE)-2)*(0.042*(D421-1)+0.2)+0.4,0)</f>
        <v>15</v>
      </c>
      <c r="I421" s="62">
        <f>ROUNDUP((VLOOKUP(B421,Sheet1!U:AA,7,FALSE)-2)*(0.042*(D421-1)+0.2)+0.4,0)</f>
        <v>25</v>
      </c>
      <c r="J421" s="62">
        <f>E421*8+F421*2+G421*3+H421*3+I421*1+VLOOKUP(B421,Sheet1!AU:AZ,2,FALSE)</f>
        <v>943</v>
      </c>
      <c r="K421" s="62">
        <f>E421*1+F421*2+G421*2+H421*2+I421*10+VLOOKUP(B421,Sheet1!AU:AZ,3,FALSE)</f>
        <v>597</v>
      </c>
      <c r="L421" s="62">
        <f>E421*0.1+F421*2+G421*0.2+H421*0.26+I421*0.1+VLOOKUP(B421,Sheet1!AU:AZ,4,FALSE)</f>
        <v>176.7</v>
      </c>
      <c r="M421" s="62">
        <f>E421*0.1+F421*0.2+G421*2+H421*0.2+I421*0.1+VLOOKUP(B421,Sheet1!AU:AZ,5,FALSE)</f>
        <v>136.2</v>
      </c>
      <c r="N421" s="62">
        <f>E421*0.1+F421*0.2+G421*0.2+H421*2+I421*0.1+VLOOKUP(B421,Sheet1!AU:AZ,6,FALSE)</f>
        <v>82.2</v>
      </c>
      <c r="O421" s="62">
        <f t="shared" si="136"/>
        <v>-1.1</v>
      </c>
      <c r="P421" s="62">
        <f t="shared" si="137"/>
        <v>47.7</v>
      </c>
      <c r="R421" s="9">
        <f t="shared" si="131"/>
        <v>44</v>
      </c>
      <c r="S421" s="9">
        <f t="shared" si="120"/>
        <v>319.84</v>
      </c>
      <c r="T421" s="9">
        <f t="shared" si="121"/>
        <v>50.8</v>
      </c>
      <c r="U421" s="66">
        <f t="shared" si="132"/>
        <v>421</v>
      </c>
      <c r="V421" s="9">
        <f t="shared" si="133"/>
        <v>505.2</v>
      </c>
      <c r="W421" s="67">
        <f t="shared" si="134"/>
        <v>285</v>
      </c>
      <c r="Y421" s="69">
        <f>VLOOKUP(D421,Sheet2!P:Q,2,FALSE)</f>
        <v>105</v>
      </c>
      <c r="AB421" s="4" t="str">
        <f>IF('表格编辑 '!D478="monster","普通","BOSS")</f>
        <v>普通</v>
      </c>
      <c r="AD421" s="50">
        <f>VLOOKUP(D421,映射!AK:AL,2,FALSE)</f>
        <v>4</v>
      </c>
      <c r="AE421" s="50" t="s">
        <v>37</v>
      </c>
      <c r="AF421" s="4">
        <f>VLOOKUP(AE421,映射!AN:AO,2,FALSE)</f>
        <v>2</v>
      </c>
      <c r="AG421" s="50">
        <v>1</v>
      </c>
      <c r="AH421" s="70">
        <v>1</v>
      </c>
      <c r="AI421" s="16">
        <f t="shared" si="122"/>
        <v>40065</v>
      </c>
      <c r="AJ421" s="16">
        <f t="shared" si="123"/>
        <v>50148</v>
      </c>
      <c r="AK421" s="16">
        <f t="shared" si="124"/>
        <v>44</v>
      </c>
      <c r="AL421" s="16" t="str">
        <f t="shared" si="125"/>
        <v>巨人</v>
      </c>
      <c r="AM421" s="16">
        <f t="shared" si="126"/>
        <v>3368</v>
      </c>
      <c r="AN421" s="16">
        <f t="shared" si="127"/>
        <v>1886</v>
      </c>
      <c r="AO421" s="16">
        <f t="shared" si="135"/>
        <v>1482</v>
      </c>
      <c r="AP421" s="16">
        <f t="shared" si="128"/>
        <v>2425</v>
      </c>
      <c r="AQ421" s="16">
        <f t="shared" si="129"/>
        <v>1194</v>
      </c>
      <c r="AR421" s="16">
        <f t="shared" si="130"/>
        <v>266</v>
      </c>
      <c r="AS421" s="16"/>
      <c r="AT421" s="16">
        <v>100.4</v>
      </c>
      <c r="AU421" s="16">
        <v>53.6</v>
      </c>
      <c r="AV421" s="16">
        <v>-1.3</v>
      </c>
      <c r="AW421" s="16"/>
    </row>
    <row r="422" spans="1:49">
      <c r="A422" s="62">
        <f>'表格编辑 '!A479</f>
        <v>40066</v>
      </c>
      <c r="B422" s="62">
        <f>'表格编辑 '!B479</f>
        <v>50090</v>
      </c>
      <c r="C422" s="62" t="str">
        <f>VLOOKUP(B422,映射!A:B,2,FALSE)</f>
        <v>熔岩臭臭花</v>
      </c>
      <c r="D422" s="62">
        <f>'表格编辑 '!E479</f>
        <v>44</v>
      </c>
      <c r="E422" s="62">
        <f>ROUNDUP((VLOOKUP(B422,Sheet1!U:AA,3,FALSE)-2)*(0.042*(D422-1)+0.2)+0.4,0)</f>
        <v>85</v>
      </c>
      <c r="F422" s="62">
        <f>ROUNDUP((VLOOKUP(B422,Sheet1!U:AA,4,FALSE)-2)*(0.042*(D422-1)+0.2)+0.4,0)</f>
        <v>39</v>
      </c>
      <c r="G422" s="62">
        <f>ROUNDUP((VLOOKUP(B422,Sheet1!U:AA,5,FALSE)-2)*(0.042*(D422-1)+0.2)+0.4,0)</f>
        <v>25</v>
      </c>
      <c r="H422" s="62">
        <f>ROUNDUP((VLOOKUP(B422,Sheet1!U:AA,6,FALSE)-2)*(0.042*(D422-1)+0.2)+0.4,0)</f>
        <v>21</v>
      </c>
      <c r="I422" s="62">
        <f>ROUNDUP((VLOOKUP(B422,Sheet1!U:AA,7,FALSE)-2)*(0.042*(D422-1)+0.2)+0.4,0)</f>
        <v>55</v>
      </c>
      <c r="J422" s="62">
        <f>E422*8+F422*2+G422*3+H422*3+I422*1+VLOOKUP(B422,Sheet1!AU:AZ,2,FALSE)</f>
        <v>971</v>
      </c>
      <c r="K422" s="62">
        <f>E422*1+F422*2+G422*2+H422*2+I422*10+VLOOKUP(B422,Sheet1!AU:AZ,3,FALSE)</f>
        <v>825</v>
      </c>
      <c r="L422" s="62">
        <f>E422*0.1+F422*2+G422*0.2+H422*0.26+I422*0.1+VLOOKUP(B422,Sheet1!AU:AZ,4,FALSE)</f>
        <v>122.46</v>
      </c>
      <c r="M422" s="62">
        <f>E422*0.1+F422*0.2+G422*2+H422*0.2+I422*0.1+VLOOKUP(B422,Sheet1!AU:AZ,5,FALSE)</f>
        <v>96</v>
      </c>
      <c r="N422" s="62">
        <f>E422*0.1+F422*0.2+G422*0.2+H422*2+I422*0.1+VLOOKUP(B422,Sheet1!AU:AZ,6,FALSE)</f>
        <v>88.8</v>
      </c>
      <c r="O422" s="62">
        <f t="shared" si="136"/>
        <v>17.5</v>
      </c>
      <c r="P422" s="62">
        <f t="shared" si="137"/>
        <v>60.3</v>
      </c>
      <c r="R422" s="9">
        <f t="shared" si="131"/>
        <v>44</v>
      </c>
      <c r="S422" s="9">
        <f t="shared" si="120"/>
        <v>319.84</v>
      </c>
      <c r="T422" s="9">
        <f t="shared" si="121"/>
        <v>50.8</v>
      </c>
      <c r="U422" s="66">
        <f t="shared" si="132"/>
        <v>505</v>
      </c>
      <c r="V422" s="9">
        <f t="shared" si="133"/>
        <v>606</v>
      </c>
      <c r="W422" s="67">
        <f t="shared" si="134"/>
        <v>164</v>
      </c>
      <c r="Y422" s="69">
        <f>VLOOKUP(D422,Sheet2!P:Q,2,FALSE)</f>
        <v>105</v>
      </c>
      <c r="AB422" s="4" t="str">
        <f>IF('表格编辑 '!D479="monster","普通","BOSS")</f>
        <v>普通</v>
      </c>
      <c r="AD422" s="50">
        <f>VLOOKUP(D422,映射!AK:AL,2,FALSE)</f>
        <v>4</v>
      </c>
      <c r="AE422" s="50" t="s">
        <v>37</v>
      </c>
      <c r="AF422" s="4">
        <f>VLOOKUP(AE422,映射!AN:AO,2,FALSE)</f>
        <v>2</v>
      </c>
      <c r="AG422" s="50">
        <v>1</v>
      </c>
      <c r="AH422" s="70">
        <v>1</v>
      </c>
      <c r="AI422" s="16">
        <f t="shared" si="122"/>
        <v>40066</v>
      </c>
      <c r="AJ422" s="16">
        <f t="shared" si="123"/>
        <v>50090</v>
      </c>
      <c r="AK422" s="16">
        <f t="shared" si="124"/>
        <v>44</v>
      </c>
      <c r="AL422" s="16" t="str">
        <f t="shared" si="125"/>
        <v>熔岩臭臭花</v>
      </c>
      <c r="AM422" s="16">
        <f t="shared" si="126"/>
        <v>4040</v>
      </c>
      <c r="AN422" s="16">
        <f t="shared" si="127"/>
        <v>1942</v>
      </c>
      <c r="AO422" s="16">
        <f t="shared" si="135"/>
        <v>2098</v>
      </c>
      <c r="AP422" s="16">
        <f t="shared" si="128"/>
        <v>3069</v>
      </c>
      <c r="AQ422" s="16">
        <f t="shared" si="129"/>
        <v>1650</v>
      </c>
      <c r="AR422" s="16">
        <f t="shared" si="130"/>
        <v>184</v>
      </c>
      <c r="AS422" s="16"/>
      <c r="AT422" s="16">
        <v>64.2</v>
      </c>
      <c r="AU422" s="16">
        <v>58.8</v>
      </c>
      <c r="AV422" s="16">
        <v>14.8</v>
      </c>
      <c r="AW422" s="16"/>
    </row>
    <row r="423" spans="1:49">
      <c r="A423" s="62">
        <f>'表格编辑 '!A480</f>
        <v>40067</v>
      </c>
      <c r="B423" s="62">
        <f>'表格编辑 '!B480</f>
        <v>50085</v>
      </c>
      <c r="C423" s="62" t="str">
        <f>VLOOKUP(B423,映射!A:B,2,FALSE)</f>
        <v>死亡之花</v>
      </c>
      <c r="D423" s="62">
        <f>'表格编辑 '!E480</f>
        <v>44</v>
      </c>
      <c r="E423" s="62">
        <f>ROUNDUP((VLOOKUP(B423,Sheet1!U:AA,3,FALSE)-2)*(0.042*(D423-1)+0.2)+0.4,0)</f>
        <v>51</v>
      </c>
      <c r="F423" s="62">
        <f>ROUNDUP((VLOOKUP(B423,Sheet1!U:AA,4,FALSE)-2)*(0.042*(D423-1)+0.2)+0.4,0)</f>
        <v>21</v>
      </c>
      <c r="G423" s="62">
        <f>ROUNDUP((VLOOKUP(B423,Sheet1!U:AA,5,FALSE)-2)*(0.042*(D423-1)+0.2)+0.4,0)</f>
        <v>21</v>
      </c>
      <c r="H423" s="62">
        <f>ROUNDUP((VLOOKUP(B423,Sheet1!U:AA,6,FALSE)-2)*(0.042*(D423-1)+0.2)+0.4,0)</f>
        <v>35</v>
      </c>
      <c r="I423" s="62">
        <f>ROUNDUP((VLOOKUP(B423,Sheet1!U:AA,7,FALSE)-2)*(0.042*(D423-1)+0.2)+0.4,0)</f>
        <v>67</v>
      </c>
      <c r="J423" s="62">
        <f>E423*8+F423*2+G423*3+H423*3+I423*1+VLOOKUP(B423,Sheet1!AU:AZ,2,FALSE)</f>
        <v>705</v>
      </c>
      <c r="K423" s="62">
        <f>E423*1+F423*2+G423*2+H423*2+I423*10+VLOOKUP(B423,Sheet1!AU:AZ,3,FALSE)</f>
        <v>895</v>
      </c>
      <c r="L423" s="62">
        <f>E423*0.1+F423*2+G423*0.2+H423*0.26+I423*0.1+VLOOKUP(B423,Sheet1!AU:AZ,4,FALSE)</f>
        <v>87.1</v>
      </c>
      <c r="M423" s="62">
        <f>E423*0.1+F423*0.2+G423*2+H423*0.2+I423*0.1+VLOOKUP(B423,Sheet1!AU:AZ,5,FALSE)</f>
        <v>85</v>
      </c>
      <c r="N423" s="62">
        <f>E423*0.1+F423*0.2+G423*0.2+H423*2+I423*0.1+VLOOKUP(B423,Sheet1!AU:AZ,6,FALSE)</f>
        <v>110.2</v>
      </c>
      <c r="O423" s="62">
        <f t="shared" si="136"/>
        <v>36.9</v>
      </c>
      <c r="P423" s="62">
        <f t="shared" si="137"/>
        <v>36.9</v>
      </c>
      <c r="R423" s="9">
        <f t="shared" si="131"/>
        <v>44</v>
      </c>
      <c r="S423" s="9">
        <f t="shared" si="120"/>
        <v>319.84</v>
      </c>
      <c r="T423" s="9">
        <f t="shared" si="121"/>
        <v>50.8</v>
      </c>
      <c r="U423" s="66">
        <f t="shared" si="132"/>
        <v>534</v>
      </c>
      <c r="V423" s="9">
        <f t="shared" si="133"/>
        <v>640.8</v>
      </c>
      <c r="W423" s="67">
        <f t="shared" si="134"/>
        <v>96</v>
      </c>
      <c r="Y423" s="69">
        <f>VLOOKUP(D423,Sheet2!P:Q,2,FALSE)</f>
        <v>105</v>
      </c>
      <c r="AB423" s="4" t="str">
        <f>IF('表格编辑 '!D480="monster","普通","BOSS")</f>
        <v>普通</v>
      </c>
      <c r="AD423" s="50">
        <f>VLOOKUP(D423,映射!AK:AL,2,FALSE)</f>
        <v>4</v>
      </c>
      <c r="AE423" s="50" t="s">
        <v>37</v>
      </c>
      <c r="AF423" s="4">
        <f>VLOOKUP(AE423,映射!AN:AO,2,FALSE)</f>
        <v>2</v>
      </c>
      <c r="AG423" s="50">
        <v>1</v>
      </c>
      <c r="AH423" s="70">
        <v>1</v>
      </c>
      <c r="AI423" s="16">
        <f t="shared" si="122"/>
        <v>40067</v>
      </c>
      <c r="AJ423" s="16">
        <f t="shared" si="123"/>
        <v>50085</v>
      </c>
      <c r="AK423" s="16">
        <f t="shared" si="124"/>
        <v>44</v>
      </c>
      <c r="AL423" s="16" t="str">
        <f t="shared" si="125"/>
        <v>死亡之花</v>
      </c>
      <c r="AM423" s="16">
        <f t="shared" si="126"/>
        <v>4272</v>
      </c>
      <c r="AN423" s="16">
        <f t="shared" si="127"/>
        <v>1410</v>
      </c>
      <c r="AO423" s="16">
        <f t="shared" si="135"/>
        <v>2862</v>
      </c>
      <c r="AP423" s="16">
        <f t="shared" si="128"/>
        <v>3567</v>
      </c>
      <c r="AQ423" s="16">
        <f t="shared" si="129"/>
        <v>1790</v>
      </c>
      <c r="AR423" s="16">
        <f t="shared" si="130"/>
        <v>131</v>
      </c>
      <c r="AS423" s="16"/>
      <c r="AT423" s="16">
        <v>55.7</v>
      </c>
      <c r="AU423" s="16">
        <v>77.3</v>
      </c>
      <c r="AV423" s="16">
        <v>31.2</v>
      </c>
      <c r="AW423" s="16"/>
    </row>
    <row r="424" spans="1:49">
      <c r="A424" s="62">
        <f>'表格编辑 '!A481</f>
        <v>40068</v>
      </c>
      <c r="B424" s="62">
        <f>'表格编辑 '!B481</f>
        <v>50088</v>
      </c>
      <c r="C424" s="62" t="str">
        <f>VLOOKUP(B424,映射!A:B,2,FALSE)</f>
        <v>沙漠臭臭花</v>
      </c>
      <c r="D424" s="62">
        <f>'表格编辑 '!E481</f>
        <v>44</v>
      </c>
      <c r="E424" s="62">
        <f>ROUNDUP((VLOOKUP(B424,Sheet1!U:AA,3,FALSE)-2)*(0.042*(D424-1)+0.2)+0.4,0)</f>
        <v>71</v>
      </c>
      <c r="F424" s="62">
        <f>ROUNDUP((VLOOKUP(B424,Sheet1!U:AA,4,FALSE)-2)*(0.042*(D424-1)+0.2)+0.4,0)</f>
        <v>51</v>
      </c>
      <c r="G424" s="62">
        <f>ROUNDUP((VLOOKUP(B424,Sheet1!U:AA,5,FALSE)-2)*(0.042*(D424-1)+0.2)+0.4,0)</f>
        <v>33</v>
      </c>
      <c r="H424" s="62">
        <f>ROUNDUP((VLOOKUP(B424,Sheet1!U:AA,6,FALSE)-2)*(0.042*(D424-1)+0.2)+0.4,0)</f>
        <v>19</v>
      </c>
      <c r="I424" s="62">
        <f>ROUNDUP((VLOOKUP(B424,Sheet1!U:AA,7,FALSE)-2)*(0.042*(D424-1)+0.2)+0.4,0)</f>
        <v>41</v>
      </c>
      <c r="J424" s="62">
        <f>E424*8+F424*2+G424*3+H424*3+I424*1+VLOOKUP(B424,Sheet1!AU:AZ,2,FALSE)</f>
        <v>887</v>
      </c>
      <c r="K424" s="62">
        <f>E424*1+F424*2+G424*2+H424*2+I424*10+VLOOKUP(B424,Sheet1!AU:AZ,3,FALSE)</f>
        <v>707</v>
      </c>
      <c r="L424" s="62">
        <f>E424*0.1+F424*2+G424*0.2+H424*0.26+I424*0.1+VLOOKUP(B424,Sheet1!AU:AZ,4,FALSE)</f>
        <v>144.74</v>
      </c>
      <c r="M424" s="62">
        <f>E424*0.1+F424*0.2+G424*2+H424*0.2+I424*0.1+VLOOKUP(B424,Sheet1!AU:AZ,5,FALSE)</f>
        <v>111.2</v>
      </c>
      <c r="N424" s="62">
        <f>E424*0.1+F424*0.2+G424*0.2+H424*2+I424*0.1+VLOOKUP(B424,Sheet1!AU:AZ,6,FALSE)</f>
        <v>86</v>
      </c>
      <c r="O424" s="62">
        <f t="shared" si="136"/>
        <v>11.1</v>
      </c>
      <c r="P424" s="62">
        <f t="shared" si="137"/>
        <v>48.1</v>
      </c>
      <c r="R424" s="9">
        <f t="shared" si="131"/>
        <v>44</v>
      </c>
      <c r="S424" s="9">
        <f t="shared" si="120"/>
        <v>319.84</v>
      </c>
      <c r="T424" s="9">
        <f t="shared" si="121"/>
        <v>50.8</v>
      </c>
      <c r="U424" s="66">
        <f t="shared" si="132"/>
        <v>470</v>
      </c>
      <c r="V424" s="9">
        <f t="shared" si="133"/>
        <v>564</v>
      </c>
      <c r="W424" s="67">
        <f t="shared" si="134"/>
        <v>212</v>
      </c>
      <c r="Y424" s="69">
        <f>VLOOKUP(D424,Sheet2!P:Q,2,FALSE)</f>
        <v>105</v>
      </c>
      <c r="AB424" s="4" t="str">
        <f>IF('表格编辑 '!D481="monster","普通","BOSS")</f>
        <v>普通</v>
      </c>
      <c r="AD424" s="50">
        <f>VLOOKUP(D424,映射!AK:AL,2,FALSE)</f>
        <v>4</v>
      </c>
      <c r="AE424" s="50" t="s">
        <v>37</v>
      </c>
      <c r="AF424" s="4">
        <f>VLOOKUP(AE424,映射!AN:AO,2,FALSE)</f>
        <v>2</v>
      </c>
      <c r="AG424" s="50">
        <v>1</v>
      </c>
      <c r="AH424" s="70">
        <v>1</v>
      </c>
      <c r="AI424" s="16">
        <f t="shared" si="122"/>
        <v>40068</v>
      </c>
      <c r="AJ424" s="16">
        <f t="shared" si="123"/>
        <v>50088</v>
      </c>
      <c r="AK424" s="16">
        <f t="shared" si="124"/>
        <v>44</v>
      </c>
      <c r="AL424" s="16" t="str">
        <f t="shared" si="125"/>
        <v>沙漠臭臭花</v>
      </c>
      <c r="AM424" s="16">
        <f t="shared" si="126"/>
        <v>3760</v>
      </c>
      <c r="AN424" s="16">
        <f t="shared" si="127"/>
        <v>1774</v>
      </c>
      <c r="AO424" s="16">
        <f t="shared" si="135"/>
        <v>1986</v>
      </c>
      <c r="AP424" s="16">
        <f t="shared" si="128"/>
        <v>2873</v>
      </c>
      <c r="AQ424" s="16">
        <f t="shared" si="129"/>
        <v>1414</v>
      </c>
      <c r="AR424" s="16">
        <f t="shared" si="130"/>
        <v>218</v>
      </c>
      <c r="AS424" s="16"/>
      <c r="AT424" s="16">
        <v>77.6</v>
      </c>
      <c r="AU424" s="16">
        <v>56</v>
      </c>
      <c r="AV424" s="16">
        <v>9.3</v>
      </c>
      <c r="AW424" s="16"/>
    </row>
    <row r="425" spans="1:49">
      <c r="A425" s="62">
        <f>'表格编辑 '!A482</f>
        <v>40069</v>
      </c>
      <c r="B425" s="62">
        <f>'表格编辑 '!B482</f>
        <v>50104</v>
      </c>
      <c r="C425" s="62" t="str">
        <f>VLOOKUP(B425,映射!A:B,2,FALSE)</f>
        <v>小丑炸弹魔</v>
      </c>
      <c r="D425" s="62">
        <f>'表格编辑 '!E482</f>
        <v>44</v>
      </c>
      <c r="E425" s="62">
        <f>ROUNDUP((VLOOKUP(B425,Sheet1!U:AA,3,FALSE)-2)*(0.042*(D425-1)+0.2)+0.4,0)</f>
        <v>27</v>
      </c>
      <c r="F425" s="62">
        <f>ROUNDUP((VLOOKUP(B425,Sheet1!U:AA,4,FALSE)-2)*(0.042*(D425-1)+0.2)+0.4,0)</f>
        <v>47</v>
      </c>
      <c r="G425" s="62">
        <f>ROUNDUP((VLOOKUP(B425,Sheet1!U:AA,5,FALSE)-2)*(0.042*(D425-1)+0.2)+0.4,0)</f>
        <v>27</v>
      </c>
      <c r="H425" s="62">
        <f>ROUNDUP((VLOOKUP(B425,Sheet1!U:AA,6,FALSE)-2)*(0.042*(D425-1)+0.2)+0.4,0)</f>
        <v>47</v>
      </c>
      <c r="I425" s="62">
        <f>ROUNDUP((VLOOKUP(B425,Sheet1!U:AA,7,FALSE)-2)*(0.042*(D425-1)+0.2)+0.4,0)</f>
        <v>77</v>
      </c>
      <c r="J425" s="62">
        <f>E425*8+F425*2+G425*3+H425*3+I425*1+VLOOKUP(B425,Sheet1!AU:AZ,2,FALSE)</f>
        <v>629</v>
      </c>
      <c r="K425" s="62">
        <f>E425*1+F425*2+G425*2+H425*2+I425*10+VLOOKUP(B425,Sheet1!AU:AZ,3,FALSE)</f>
        <v>1059</v>
      </c>
      <c r="L425" s="62">
        <f>E425*0.1+F425*2+G425*0.2+H425*0.26+I425*0.1+VLOOKUP(B425,Sheet1!AU:AZ,4,FALSE)</f>
        <v>142.02</v>
      </c>
      <c r="M425" s="62">
        <f>E425*0.1+F425*0.2+G425*2+H425*0.2+I425*0.1+VLOOKUP(B425,Sheet1!AU:AZ,5,FALSE)</f>
        <v>103.2</v>
      </c>
      <c r="N425" s="62">
        <f>E425*0.1+F425*0.2+G425*0.2+H425*2+I425*0.1+VLOOKUP(B425,Sheet1!AU:AZ,6,FALSE)</f>
        <v>139.2</v>
      </c>
      <c r="O425" s="62">
        <f t="shared" si="136"/>
        <v>49.5</v>
      </c>
      <c r="P425" s="62">
        <f t="shared" si="137"/>
        <v>15.9</v>
      </c>
      <c r="R425" s="9">
        <f t="shared" si="131"/>
        <v>44</v>
      </c>
      <c r="S425" s="9">
        <f t="shared" si="120"/>
        <v>319.84</v>
      </c>
      <c r="T425" s="9">
        <f t="shared" si="121"/>
        <v>50.8</v>
      </c>
      <c r="U425" s="66">
        <f t="shared" si="132"/>
        <v>488</v>
      </c>
      <c r="V425" s="9">
        <f t="shared" si="133"/>
        <v>585.6</v>
      </c>
      <c r="W425" s="67">
        <f t="shared" si="134"/>
        <v>206</v>
      </c>
      <c r="Y425" s="69">
        <f>VLOOKUP(D425,Sheet2!P:Q,2,FALSE)</f>
        <v>105</v>
      </c>
      <c r="AB425" s="4" t="str">
        <f>IF('表格编辑 '!D482="monster","普通","BOSS")</f>
        <v>普通</v>
      </c>
      <c r="AD425" s="50">
        <f>VLOOKUP(D425,映射!AK:AL,2,FALSE)</f>
        <v>4</v>
      </c>
      <c r="AE425" s="50" t="s">
        <v>37</v>
      </c>
      <c r="AF425" s="4">
        <f>VLOOKUP(AE425,映射!AN:AO,2,FALSE)</f>
        <v>2</v>
      </c>
      <c r="AG425" s="50">
        <v>1</v>
      </c>
      <c r="AH425" s="70">
        <v>1</v>
      </c>
      <c r="AI425" s="16">
        <f t="shared" si="122"/>
        <v>40069</v>
      </c>
      <c r="AJ425" s="16">
        <f t="shared" si="123"/>
        <v>50104</v>
      </c>
      <c r="AK425" s="16">
        <f t="shared" si="124"/>
        <v>44</v>
      </c>
      <c r="AL425" s="16" t="str">
        <f t="shared" si="125"/>
        <v>小丑炸弹魔</v>
      </c>
      <c r="AM425" s="16">
        <f t="shared" si="126"/>
        <v>3904</v>
      </c>
      <c r="AN425" s="16">
        <f t="shared" si="127"/>
        <v>1258</v>
      </c>
      <c r="AO425" s="16">
        <f t="shared" si="135"/>
        <v>2646</v>
      </c>
      <c r="AP425" s="16">
        <f t="shared" si="128"/>
        <v>3275</v>
      </c>
      <c r="AQ425" s="16">
        <f t="shared" si="129"/>
        <v>2118</v>
      </c>
      <c r="AR425" s="16">
        <f t="shared" si="130"/>
        <v>214</v>
      </c>
      <c r="AS425" s="16"/>
      <c r="AT425" s="16">
        <v>64.1</v>
      </c>
      <c r="AU425" s="16">
        <v>64.1</v>
      </c>
      <c r="AV425" s="16">
        <v>45.9</v>
      </c>
      <c r="AW425" s="16"/>
    </row>
    <row r="426" spans="1:49">
      <c r="A426" s="62">
        <f>'表格编辑 '!A483</f>
        <v>40070</v>
      </c>
      <c r="B426" s="62">
        <f>'表格编辑 '!B483</f>
        <v>50074</v>
      </c>
      <c r="C426" s="62" t="str">
        <f>VLOOKUP(B426,映射!A:B,2,FALSE)</f>
        <v>水蜘蛛</v>
      </c>
      <c r="D426" s="62">
        <f>'表格编辑 '!E483</f>
        <v>44</v>
      </c>
      <c r="E426" s="62">
        <f>ROUNDUP((VLOOKUP(B426,Sheet1!U:AA,3,FALSE)-2)*(0.042*(D426-1)+0.2)+0.4,0)</f>
        <v>45</v>
      </c>
      <c r="F426" s="62">
        <f>ROUNDUP((VLOOKUP(B426,Sheet1!U:AA,4,FALSE)-2)*(0.042*(D426-1)+0.2)+0.4,0)</f>
        <v>29</v>
      </c>
      <c r="G426" s="62">
        <f>ROUNDUP((VLOOKUP(B426,Sheet1!U:AA,5,FALSE)-2)*(0.042*(D426-1)+0.2)+0.4,0)</f>
        <v>45</v>
      </c>
      <c r="H426" s="62">
        <f>ROUNDUP((VLOOKUP(B426,Sheet1!U:AA,6,FALSE)-2)*(0.042*(D426-1)+0.2)+0.4,0)</f>
        <v>37</v>
      </c>
      <c r="I426" s="62">
        <f>ROUNDUP((VLOOKUP(B426,Sheet1!U:AA,7,FALSE)-2)*(0.042*(D426-1)+0.2)+0.4,0)</f>
        <v>53</v>
      </c>
      <c r="J426" s="62">
        <f>E426*8+F426*2+G426*3+H426*3+I426*1+VLOOKUP(B426,Sheet1!AU:AZ,2,FALSE)</f>
        <v>737</v>
      </c>
      <c r="K426" s="62">
        <f>E426*1+F426*2+G426*2+H426*2+I426*10+VLOOKUP(B426,Sheet1!AU:AZ,3,FALSE)</f>
        <v>817</v>
      </c>
      <c r="L426" s="62">
        <f>E426*0.1+F426*2+G426*0.2+H426*0.26+I426*0.1+VLOOKUP(B426,Sheet1!AU:AZ,4,FALSE)</f>
        <v>106.42</v>
      </c>
      <c r="M426" s="62">
        <f>E426*0.1+F426*0.2+G426*2+H426*0.2+I426*0.1+VLOOKUP(B426,Sheet1!AU:AZ,5,FALSE)</f>
        <v>133</v>
      </c>
      <c r="N426" s="62">
        <f>E426*0.1+F426*0.2+G426*0.2+H426*2+I426*0.1+VLOOKUP(B426,Sheet1!AU:AZ,6,FALSE)</f>
        <v>118.6</v>
      </c>
      <c r="O426" s="62">
        <f t="shared" si="136"/>
        <v>31.3</v>
      </c>
      <c r="P426" s="62">
        <f t="shared" si="137"/>
        <v>30.7</v>
      </c>
      <c r="R426" s="9">
        <f t="shared" si="131"/>
        <v>44</v>
      </c>
      <c r="S426" s="9">
        <f t="shared" si="120"/>
        <v>319.84</v>
      </c>
      <c r="T426" s="9">
        <f t="shared" si="121"/>
        <v>50.8</v>
      </c>
      <c r="U426" s="66">
        <f t="shared" si="132"/>
        <v>427</v>
      </c>
      <c r="V426" s="9">
        <f t="shared" si="133"/>
        <v>512.4</v>
      </c>
      <c r="W426" s="67">
        <f t="shared" si="134"/>
        <v>132</v>
      </c>
      <c r="Y426" s="69">
        <f>VLOOKUP(D426,Sheet2!P:Q,2,FALSE)</f>
        <v>105</v>
      </c>
      <c r="AB426" s="4" t="str">
        <f>IF('表格编辑 '!D483="monster","普通","BOSS")</f>
        <v>普通</v>
      </c>
      <c r="AD426" s="50">
        <f>VLOOKUP(D426,映射!AK:AL,2,FALSE)</f>
        <v>4</v>
      </c>
      <c r="AE426" s="50" t="s">
        <v>37</v>
      </c>
      <c r="AF426" s="4">
        <f>VLOOKUP(AE426,映射!AN:AO,2,FALSE)</f>
        <v>2</v>
      </c>
      <c r="AG426" s="50">
        <v>1</v>
      </c>
      <c r="AH426" s="70">
        <v>1</v>
      </c>
      <c r="AI426" s="16">
        <f t="shared" si="122"/>
        <v>40070</v>
      </c>
      <c r="AJ426" s="16">
        <f t="shared" si="123"/>
        <v>50074</v>
      </c>
      <c r="AK426" s="16">
        <f t="shared" si="124"/>
        <v>44</v>
      </c>
      <c r="AL426" s="16" t="str">
        <f t="shared" si="125"/>
        <v>水蜘蛛</v>
      </c>
      <c r="AM426" s="16">
        <f t="shared" si="126"/>
        <v>3416</v>
      </c>
      <c r="AN426" s="16">
        <f t="shared" si="127"/>
        <v>1474</v>
      </c>
      <c r="AO426" s="16">
        <f t="shared" si="135"/>
        <v>1942</v>
      </c>
      <c r="AP426" s="16">
        <f t="shared" si="128"/>
        <v>2679</v>
      </c>
      <c r="AQ426" s="16">
        <f t="shared" si="129"/>
        <v>1634</v>
      </c>
      <c r="AR426" s="16">
        <f t="shared" si="130"/>
        <v>160</v>
      </c>
      <c r="AS426" s="16"/>
      <c r="AT426" s="16">
        <v>61.8</v>
      </c>
      <c r="AU426" s="16">
        <v>81.6</v>
      </c>
      <c r="AV426" s="16">
        <v>22.8</v>
      </c>
      <c r="AW426" s="16"/>
    </row>
    <row r="427" spans="1:49">
      <c r="A427" s="62">
        <f>'表格编辑 '!A484</f>
        <v>40071</v>
      </c>
      <c r="B427" s="62">
        <f>'表格编辑 '!B484</f>
        <v>50084</v>
      </c>
      <c r="C427" s="62" t="str">
        <f>VLOOKUP(B427,映射!A:B,2,FALSE)</f>
        <v>曼陀罗草</v>
      </c>
      <c r="D427" s="62">
        <f>'表格编辑 '!E484</f>
        <v>44</v>
      </c>
      <c r="E427" s="62">
        <f>ROUNDUP((VLOOKUP(B427,Sheet1!U:AA,3,FALSE)-2)*(0.042*(D427-1)+0.2)+0.4,0)</f>
        <v>47</v>
      </c>
      <c r="F427" s="62">
        <f>ROUNDUP((VLOOKUP(B427,Sheet1!U:AA,4,FALSE)-2)*(0.042*(D427-1)+0.2)+0.4,0)</f>
        <v>23</v>
      </c>
      <c r="G427" s="62">
        <f>ROUNDUP((VLOOKUP(B427,Sheet1!U:AA,5,FALSE)-2)*(0.042*(D427-1)+0.2)+0.4,0)</f>
        <v>25</v>
      </c>
      <c r="H427" s="62">
        <f>ROUNDUP((VLOOKUP(B427,Sheet1!U:AA,6,FALSE)-2)*(0.042*(D427-1)+0.2)+0.4,0)</f>
        <v>39</v>
      </c>
      <c r="I427" s="62">
        <f>ROUNDUP((VLOOKUP(B427,Sheet1!U:AA,7,FALSE)-2)*(0.042*(D427-1)+0.2)+0.4,0)</f>
        <v>73</v>
      </c>
      <c r="J427" s="62">
        <f>E427*8+F427*2+G427*3+H427*3+I427*1+VLOOKUP(B427,Sheet1!AU:AZ,2,FALSE)</f>
        <v>707</v>
      </c>
      <c r="K427" s="62">
        <f>E427*1+F427*2+G427*2+H427*2+I427*10+VLOOKUP(B427,Sheet1!AU:AZ,3,FALSE)</f>
        <v>971</v>
      </c>
      <c r="L427" s="62">
        <f>E427*0.1+F427*2+G427*0.2+H427*0.26+I427*0.1+VLOOKUP(B427,Sheet1!AU:AZ,4,FALSE)</f>
        <v>93.14</v>
      </c>
      <c r="M427" s="62">
        <f>E427*0.1+F427*0.2+G427*2+H427*0.2+I427*0.1+VLOOKUP(B427,Sheet1!AU:AZ,5,FALSE)</f>
        <v>94.4</v>
      </c>
      <c r="N427" s="62">
        <f>E427*0.1+F427*0.2+G427*0.2+H427*2+I427*0.1+VLOOKUP(B427,Sheet1!AU:AZ,6,FALSE)</f>
        <v>119.6</v>
      </c>
      <c r="O427" s="62">
        <f t="shared" si="136"/>
        <v>43.1</v>
      </c>
      <c r="P427" s="62">
        <f t="shared" si="137"/>
        <v>33.3</v>
      </c>
      <c r="R427" s="9">
        <f t="shared" si="131"/>
        <v>44</v>
      </c>
      <c r="S427" s="9">
        <f t="shared" si="120"/>
        <v>319.84</v>
      </c>
      <c r="T427" s="9">
        <f t="shared" si="121"/>
        <v>50.8</v>
      </c>
      <c r="U427" s="66">
        <f t="shared" si="132"/>
        <v>509</v>
      </c>
      <c r="V427" s="9">
        <f t="shared" si="133"/>
        <v>610.8</v>
      </c>
      <c r="W427" s="67">
        <f t="shared" si="134"/>
        <v>106</v>
      </c>
      <c r="Y427" s="69">
        <f>VLOOKUP(D427,Sheet2!P:Q,2,FALSE)</f>
        <v>105</v>
      </c>
      <c r="AB427" s="4" t="str">
        <f>IF('表格编辑 '!D484="monster","普通","BOSS")</f>
        <v>普通</v>
      </c>
      <c r="AD427" s="50">
        <f>VLOOKUP(D427,映射!AK:AL,2,FALSE)</f>
        <v>4</v>
      </c>
      <c r="AE427" s="50" t="s">
        <v>37</v>
      </c>
      <c r="AF427" s="4">
        <f>VLOOKUP(AE427,映射!AN:AO,2,FALSE)</f>
        <v>2</v>
      </c>
      <c r="AG427" s="50">
        <v>1</v>
      </c>
      <c r="AH427" s="70">
        <v>1</v>
      </c>
      <c r="AI427" s="16">
        <f t="shared" si="122"/>
        <v>40071</v>
      </c>
      <c r="AJ427" s="16">
        <f t="shared" si="123"/>
        <v>50084</v>
      </c>
      <c r="AK427" s="16">
        <f t="shared" si="124"/>
        <v>44</v>
      </c>
      <c r="AL427" s="16" t="str">
        <f t="shared" si="125"/>
        <v>曼陀罗草</v>
      </c>
      <c r="AM427" s="16">
        <f t="shared" si="126"/>
        <v>4072</v>
      </c>
      <c r="AN427" s="16">
        <f t="shared" si="127"/>
        <v>1414</v>
      </c>
      <c r="AO427" s="16">
        <f t="shared" si="135"/>
        <v>2658</v>
      </c>
      <c r="AP427" s="16">
        <f t="shared" si="128"/>
        <v>3365</v>
      </c>
      <c r="AQ427" s="16">
        <f t="shared" si="129"/>
        <v>1942</v>
      </c>
      <c r="AR427" s="16">
        <f t="shared" si="130"/>
        <v>140</v>
      </c>
      <c r="AS427" s="16"/>
      <c r="AT427" s="16">
        <v>60.9</v>
      </c>
      <c r="AU427" s="16">
        <v>64.5</v>
      </c>
      <c r="AV427" s="16">
        <v>38.3</v>
      </c>
      <c r="AW427" s="16"/>
    </row>
    <row r="428" spans="1:49">
      <c r="A428" s="62">
        <f>'表格编辑 '!A485</f>
        <v>40072</v>
      </c>
      <c r="B428" s="62">
        <f>'表格编辑 '!B485</f>
        <v>50155</v>
      </c>
      <c r="C428" s="62" t="str">
        <f>VLOOKUP(B428,映射!A:B,2,FALSE)</f>
        <v>熊猫团</v>
      </c>
      <c r="D428" s="62">
        <f>'表格编辑 '!E485</f>
        <v>44</v>
      </c>
      <c r="E428" s="62">
        <f>ROUNDUP((VLOOKUP(B428,Sheet1!U:AA,3,FALSE)-2)*(0.042*(D428-1)+0.2)+0.4,0)</f>
        <v>51</v>
      </c>
      <c r="F428" s="62">
        <f>ROUNDUP((VLOOKUP(B428,Sheet1!U:AA,4,FALSE)-2)*(0.042*(D428-1)+0.2)+0.4,0)</f>
        <v>49</v>
      </c>
      <c r="G428" s="62">
        <f>ROUNDUP((VLOOKUP(B428,Sheet1!U:AA,5,FALSE)-2)*(0.042*(D428-1)+0.2)+0.4,0)</f>
        <v>57</v>
      </c>
      <c r="H428" s="62">
        <f>ROUNDUP((VLOOKUP(B428,Sheet1!U:AA,6,FALSE)-2)*(0.042*(D428-1)+0.2)+0.4,0)</f>
        <v>45</v>
      </c>
      <c r="I428" s="62">
        <f>ROUNDUP((VLOOKUP(B428,Sheet1!U:AA,7,FALSE)-2)*(0.042*(D428-1)+0.2)+0.4,0)</f>
        <v>13</v>
      </c>
      <c r="J428" s="62">
        <f>E428*8+F428*2+G428*3+H428*3+I428*1+VLOOKUP(B428,Sheet1!AU:AZ,2,FALSE)</f>
        <v>845</v>
      </c>
      <c r="K428" s="62">
        <f>E428*1+F428*2+G428*2+H428*2+I428*10+VLOOKUP(B428,Sheet1!AU:AZ,3,FALSE)</f>
        <v>503</v>
      </c>
      <c r="L428" s="62">
        <f>E428*0.1+F428*2+G428*0.2+H428*0.26+I428*0.1+VLOOKUP(B428,Sheet1!AU:AZ,4,FALSE)</f>
        <v>147.5</v>
      </c>
      <c r="M428" s="62">
        <f>E428*0.1+F428*0.2+G428*2+H428*0.2+I428*0.1+VLOOKUP(B428,Sheet1!AU:AZ,5,FALSE)</f>
        <v>159.2</v>
      </c>
      <c r="N428" s="62">
        <f>E428*0.1+F428*0.2+G428*0.2+H428*2+I428*0.1+VLOOKUP(B428,Sheet1!AU:AZ,6,FALSE)</f>
        <v>137.6</v>
      </c>
      <c r="O428" s="62">
        <f t="shared" si="136"/>
        <v>-2.9</v>
      </c>
      <c r="P428" s="62">
        <f t="shared" si="137"/>
        <v>37.9</v>
      </c>
      <c r="R428" s="9">
        <f t="shared" si="131"/>
        <v>44</v>
      </c>
      <c r="S428" s="9">
        <f t="shared" si="120"/>
        <v>319.84</v>
      </c>
      <c r="T428" s="9">
        <f t="shared" si="121"/>
        <v>50.8</v>
      </c>
      <c r="U428" s="66">
        <f t="shared" si="132"/>
        <v>385</v>
      </c>
      <c r="V428" s="9">
        <f t="shared" si="133"/>
        <v>462</v>
      </c>
      <c r="W428" s="67">
        <f t="shared" si="134"/>
        <v>218</v>
      </c>
      <c r="Y428" s="69">
        <f>VLOOKUP(D428,Sheet2!P:Q,2,FALSE)</f>
        <v>105</v>
      </c>
      <c r="AB428" s="4" t="str">
        <f>IF('表格编辑 '!D485="monster","普通","BOSS")</f>
        <v>普通</v>
      </c>
      <c r="AD428" s="50">
        <f>VLOOKUP(D428,映射!AK:AL,2,FALSE)</f>
        <v>4</v>
      </c>
      <c r="AE428" s="50" t="s">
        <v>37</v>
      </c>
      <c r="AF428" s="4">
        <f>VLOOKUP(AE428,映射!AN:AO,2,FALSE)</f>
        <v>2</v>
      </c>
      <c r="AG428" s="50">
        <v>1</v>
      </c>
      <c r="AH428" s="70">
        <v>1</v>
      </c>
      <c r="AI428" s="16">
        <f t="shared" si="122"/>
        <v>40072</v>
      </c>
      <c r="AJ428" s="16">
        <f t="shared" si="123"/>
        <v>50155</v>
      </c>
      <c r="AK428" s="16">
        <f t="shared" si="124"/>
        <v>44</v>
      </c>
      <c r="AL428" s="16" t="str">
        <f t="shared" si="125"/>
        <v>熊猫团</v>
      </c>
      <c r="AM428" s="16">
        <f t="shared" si="126"/>
        <v>3080</v>
      </c>
      <c r="AN428" s="16">
        <f t="shared" si="127"/>
        <v>1690</v>
      </c>
      <c r="AO428" s="16">
        <f t="shared" si="135"/>
        <v>1390</v>
      </c>
      <c r="AP428" s="16">
        <f t="shared" si="128"/>
        <v>2235</v>
      </c>
      <c r="AQ428" s="16">
        <f t="shared" si="129"/>
        <v>1006</v>
      </c>
      <c r="AR428" s="16">
        <f t="shared" si="130"/>
        <v>222</v>
      </c>
      <c r="AS428" s="16"/>
      <c r="AT428" s="16">
        <v>119.7</v>
      </c>
      <c r="AU428" s="16">
        <v>101.7</v>
      </c>
      <c r="AV428" s="16">
        <v>-2.7</v>
      </c>
      <c r="AW428" s="16"/>
    </row>
    <row r="429" spans="1:49">
      <c r="A429" s="62">
        <f>'表格编辑 '!A486</f>
        <v>40073</v>
      </c>
      <c r="B429" s="62">
        <f>'表格编辑 '!B486</f>
        <v>50157</v>
      </c>
      <c r="C429" s="62" t="str">
        <f>VLOOKUP(B429,映射!A:B,2,FALSE)</f>
        <v>雪山幻魔</v>
      </c>
      <c r="D429" s="62">
        <f>'表格编辑 '!E486</f>
        <v>44</v>
      </c>
      <c r="E429" s="62">
        <f>ROUNDUP((VLOOKUP(B429,Sheet1!U:AA,3,FALSE)-2)*(0.042*(D429-1)+0.2)+0.4,0)</f>
        <v>47</v>
      </c>
      <c r="F429" s="62">
        <f>ROUNDUP((VLOOKUP(B429,Sheet1!U:AA,4,FALSE)-2)*(0.042*(D429-1)+0.2)+0.4,0)</f>
        <v>53</v>
      </c>
      <c r="G429" s="62">
        <f>ROUNDUP((VLOOKUP(B429,Sheet1!U:AA,5,FALSE)-2)*(0.042*(D429-1)+0.2)+0.4,0)</f>
        <v>57</v>
      </c>
      <c r="H429" s="62">
        <f>ROUNDUP((VLOOKUP(B429,Sheet1!U:AA,6,FALSE)-2)*(0.042*(D429-1)+0.2)+0.4,0)</f>
        <v>93</v>
      </c>
      <c r="I429" s="62">
        <f>ROUNDUP((VLOOKUP(B429,Sheet1!U:AA,7,FALSE)-2)*(0.042*(D429-1)+0.2)+0.4,0)</f>
        <v>35</v>
      </c>
      <c r="J429" s="62">
        <f>E429*8+F429*2+G429*3+H429*3+I429*1+VLOOKUP(B429,Sheet1!AU:AZ,2,FALSE)</f>
        <v>987</v>
      </c>
      <c r="K429" s="62">
        <f>E429*1+F429*2+G429*2+H429*2+I429*10+VLOOKUP(B429,Sheet1!AU:AZ,3,FALSE)</f>
        <v>823</v>
      </c>
      <c r="L429" s="62">
        <f>E429*0.1+F429*2+G429*0.2+H429*0.26+I429*0.1+VLOOKUP(B429,Sheet1!AU:AZ,4,FALSE)</f>
        <v>169.78</v>
      </c>
      <c r="M429" s="62">
        <f>E429*0.1+F429*0.2+G429*2+H429*0.2+I429*0.1+VLOOKUP(B429,Sheet1!AU:AZ,5,FALSE)</f>
        <v>171.4</v>
      </c>
      <c r="N429" s="62">
        <f>E429*0.1+F429*0.2+G429*0.2+H429*2+I429*0.1+VLOOKUP(B429,Sheet1!AU:AZ,6,FALSE)</f>
        <v>236.2</v>
      </c>
      <c r="O429" s="62">
        <f t="shared" si="136"/>
        <v>10.7</v>
      </c>
      <c r="P429" s="62">
        <f t="shared" si="137"/>
        <v>41.7</v>
      </c>
      <c r="R429" s="9">
        <f t="shared" si="131"/>
        <v>44</v>
      </c>
      <c r="S429" s="9">
        <f t="shared" si="120"/>
        <v>319.84</v>
      </c>
      <c r="T429" s="9">
        <f t="shared" si="121"/>
        <v>50.8</v>
      </c>
      <c r="U429" s="66">
        <f t="shared" si="132"/>
        <v>368</v>
      </c>
      <c r="V429" s="9">
        <f t="shared" si="133"/>
        <v>441.6</v>
      </c>
      <c r="W429" s="67">
        <f t="shared" si="134"/>
        <v>269</v>
      </c>
      <c r="Y429" s="69">
        <f>VLOOKUP(D429,Sheet2!P:Q,2,FALSE)</f>
        <v>105</v>
      </c>
      <c r="AB429" s="4" t="str">
        <f>IF('表格编辑 '!D486="monster","普通","BOSS")</f>
        <v>普通</v>
      </c>
      <c r="AD429" s="50">
        <f>VLOOKUP(D429,映射!AK:AL,2,FALSE)</f>
        <v>4</v>
      </c>
      <c r="AE429" s="50" t="s">
        <v>37</v>
      </c>
      <c r="AF429" s="4">
        <f>VLOOKUP(AE429,映射!AN:AO,2,FALSE)</f>
        <v>2</v>
      </c>
      <c r="AG429" s="50">
        <v>1</v>
      </c>
      <c r="AH429" s="70">
        <v>1</v>
      </c>
      <c r="AI429" s="16">
        <f t="shared" si="122"/>
        <v>40073</v>
      </c>
      <c r="AJ429" s="16">
        <f t="shared" si="123"/>
        <v>50157</v>
      </c>
      <c r="AK429" s="16">
        <f t="shared" si="124"/>
        <v>44</v>
      </c>
      <c r="AL429" s="16" t="str">
        <f t="shared" si="125"/>
        <v>雪山幻魔</v>
      </c>
      <c r="AM429" s="16">
        <f t="shared" si="126"/>
        <v>2944</v>
      </c>
      <c r="AN429" s="16">
        <f t="shared" si="127"/>
        <v>1974</v>
      </c>
      <c r="AO429" s="16">
        <f t="shared" si="135"/>
        <v>970</v>
      </c>
      <c r="AP429" s="16">
        <f t="shared" si="128"/>
        <v>1957</v>
      </c>
      <c r="AQ429" s="16">
        <f t="shared" si="129"/>
        <v>1646</v>
      </c>
      <c r="AR429" s="16">
        <f t="shared" si="130"/>
        <v>255</v>
      </c>
      <c r="AS429" s="16"/>
      <c r="AT429" s="16">
        <v>87.5</v>
      </c>
      <c r="AU429" s="16">
        <v>143.3</v>
      </c>
      <c r="AV429" s="16">
        <v>14.4</v>
      </c>
      <c r="AW429" s="16"/>
    </row>
    <row r="430" spans="1:49">
      <c r="A430" s="62">
        <f>'表格编辑 '!A487</f>
        <v>40074</v>
      </c>
      <c r="B430" s="62">
        <f>'表格编辑 '!B487</f>
        <v>50076</v>
      </c>
      <c r="C430" s="62" t="str">
        <f>VLOOKUP(B430,映射!A:B,2,FALSE)</f>
        <v>风蜘蛛</v>
      </c>
      <c r="D430" s="62">
        <f>'表格编辑 '!E487</f>
        <v>44</v>
      </c>
      <c r="E430" s="62">
        <f>ROUNDUP((VLOOKUP(B430,Sheet1!U:AA,3,FALSE)-2)*(0.042*(D430-1)+0.2)+0.4,0)</f>
        <v>47</v>
      </c>
      <c r="F430" s="62">
        <f>ROUNDUP((VLOOKUP(B430,Sheet1!U:AA,4,FALSE)-2)*(0.042*(D430-1)+0.2)+0.4,0)</f>
        <v>53</v>
      </c>
      <c r="G430" s="62">
        <f>ROUNDUP((VLOOKUP(B430,Sheet1!U:AA,5,FALSE)-2)*(0.042*(D430-1)+0.2)+0.4,0)</f>
        <v>37</v>
      </c>
      <c r="H430" s="62">
        <f>ROUNDUP((VLOOKUP(B430,Sheet1!U:AA,6,FALSE)-2)*(0.042*(D430-1)+0.2)+0.4,0)</f>
        <v>35</v>
      </c>
      <c r="I430" s="62">
        <f>ROUNDUP((VLOOKUP(B430,Sheet1!U:AA,7,FALSE)-2)*(0.042*(D430-1)+0.2)+0.4,0)</f>
        <v>33</v>
      </c>
      <c r="J430" s="62">
        <f>E430*8+F430*2+G430*3+H430*3+I430*1+VLOOKUP(B430,Sheet1!AU:AZ,2,FALSE)</f>
        <v>751</v>
      </c>
      <c r="K430" s="62">
        <f>E430*1+F430*2+G430*2+H430*2+I430*10+VLOOKUP(B430,Sheet1!AU:AZ,3,FALSE)</f>
        <v>647</v>
      </c>
      <c r="L430" s="62">
        <f>E430*0.1+F430*2+G430*0.2+H430*0.26+I430*0.1+VLOOKUP(B430,Sheet1!AU:AZ,4,FALSE)</f>
        <v>150.5</v>
      </c>
      <c r="M430" s="62">
        <f>E430*0.1+F430*0.2+G430*2+H430*0.2+I430*0.1+VLOOKUP(B430,Sheet1!AU:AZ,5,FALSE)</f>
        <v>119.6</v>
      </c>
      <c r="N430" s="62">
        <f>E430*0.1+F430*0.2+G430*0.2+H430*2+I430*0.1+VLOOKUP(B430,Sheet1!AU:AZ,6,FALSE)</f>
        <v>116</v>
      </c>
      <c r="O430" s="62">
        <f t="shared" si="136"/>
        <v>10.9</v>
      </c>
      <c r="P430" s="62">
        <f t="shared" si="137"/>
        <v>32.3</v>
      </c>
      <c r="R430" s="9">
        <f t="shared" si="131"/>
        <v>44</v>
      </c>
      <c r="S430" s="9">
        <f t="shared" si="120"/>
        <v>319.84</v>
      </c>
      <c r="T430" s="9">
        <f t="shared" si="121"/>
        <v>50.8</v>
      </c>
      <c r="U430" s="66">
        <f t="shared" si="132"/>
        <v>452</v>
      </c>
      <c r="V430" s="9">
        <f t="shared" si="133"/>
        <v>542.4</v>
      </c>
      <c r="W430" s="67">
        <f t="shared" si="134"/>
        <v>225</v>
      </c>
      <c r="Y430" s="69">
        <f>VLOOKUP(D430,Sheet2!P:Q,2,FALSE)</f>
        <v>105</v>
      </c>
      <c r="AB430" s="4" t="str">
        <f>IF('表格编辑 '!D487="monster","普通","BOSS")</f>
        <v>普通</v>
      </c>
      <c r="AD430" s="50">
        <f>VLOOKUP(D430,映射!AK:AL,2,FALSE)</f>
        <v>4</v>
      </c>
      <c r="AE430" s="50" t="s">
        <v>37</v>
      </c>
      <c r="AF430" s="4">
        <f>VLOOKUP(AE430,映射!AN:AO,2,FALSE)</f>
        <v>2</v>
      </c>
      <c r="AG430" s="50">
        <v>1</v>
      </c>
      <c r="AH430" s="70">
        <v>1</v>
      </c>
      <c r="AI430" s="16">
        <f t="shared" si="122"/>
        <v>40074</v>
      </c>
      <c r="AJ430" s="16">
        <f t="shared" si="123"/>
        <v>50076</v>
      </c>
      <c r="AK430" s="16">
        <f t="shared" si="124"/>
        <v>44</v>
      </c>
      <c r="AL430" s="16" t="str">
        <f t="shared" si="125"/>
        <v>风蜘蛛</v>
      </c>
      <c r="AM430" s="16">
        <f t="shared" si="126"/>
        <v>3616</v>
      </c>
      <c r="AN430" s="16">
        <f t="shared" si="127"/>
        <v>1502</v>
      </c>
      <c r="AO430" s="16">
        <f t="shared" si="135"/>
        <v>2114</v>
      </c>
      <c r="AP430" s="16">
        <f t="shared" si="128"/>
        <v>2865</v>
      </c>
      <c r="AQ430" s="16">
        <f t="shared" si="129"/>
        <v>1294</v>
      </c>
      <c r="AR430" s="16">
        <f t="shared" si="130"/>
        <v>226</v>
      </c>
      <c r="AS430" s="16"/>
      <c r="AT430" s="16">
        <v>67.8</v>
      </c>
      <c r="AU430" s="16">
        <v>80.4</v>
      </c>
      <c r="AV430" s="16">
        <v>7.5</v>
      </c>
      <c r="AW430" s="16"/>
    </row>
    <row r="431" spans="1:49">
      <c r="A431" s="62">
        <f>'表格编辑 '!A488</f>
        <v>40075</v>
      </c>
      <c r="B431" s="62">
        <f>'表格编辑 '!B488</f>
        <v>50060</v>
      </c>
      <c r="C431" s="62" t="str">
        <f>VLOOKUP(B431,映射!A:B,2,FALSE)</f>
        <v>炼狱魔蝎</v>
      </c>
      <c r="D431" s="62">
        <f>'表格编辑 '!E488</f>
        <v>44</v>
      </c>
      <c r="E431" s="62">
        <f>ROUNDUP((VLOOKUP(B431,Sheet1!U:AA,3,FALSE)-2)*(0.042*(D431-1)+0.2)+0.4,0)</f>
        <v>35</v>
      </c>
      <c r="F431" s="62">
        <f>ROUNDUP((VLOOKUP(B431,Sheet1!U:AA,4,FALSE)-2)*(0.042*(D431-1)+0.2)+0.4,0)</f>
        <v>53</v>
      </c>
      <c r="G431" s="62">
        <f>ROUNDUP((VLOOKUP(B431,Sheet1!U:AA,5,FALSE)-2)*(0.042*(D431-1)+0.2)+0.4,0)</f>
        <v>81</v>
      </c>
      <c r="H431" s="62">
        <f>ROUNDUP((VLOOKUP(B431,Sheet1!U:AA,6,FALSE)-2)*(0.042*(D431-1)+0.2)+0.4,0)</f>
        <v>35</v>
      </c>
      <c r="I431" s="62">
        <f>ROUNDUP((VLOOKUP(B431,Sheet1!U:AA,7,FALSE)-2)*(0.042*(D431-1)+0.2)+0.4,0)</f>
        <v>11</v>
      </c>
      <c r="J431" s="62">
        <f>E431*8+F431*2+G431*3+H431*3+I431*1+VLOOKUP(B431,Sheet1!AU:AZ,2,FALSE)</f>
        <v>765</v>
      </c>
      <c r="K431" s="62">
        <f>E431*1+F431*2+G431*2+H431*2+I431*10+VLOOKUP(B431,Sheet1!AU:AZ,3,FALSE)</f>
        <v>503</v>
      </c>
      <c r="L431" s="62">
        <f>E431*0.1+F431*2+G431*0.2+H431*0.26+I431*0.1+VLOOKUP(B431,Sheet1!AU:AZ,4,FALSE)</f>
        <v>155.9</v>
      </c>
      <c r="M431" s="62">
        <f>E431*0.1+F431*0.2+G431*2+H431*0.2+I431*0.1+VLOOKUP(B431,Sheet1!AU:AZ,5,FALSE)</f>
        <v>204.2</v>
      </c>
      <c r="N431" s="62">
        <f>E431*0.1+F431*0.2+G431*0.2+H431*2+I431*0.1+VLOOKUP(B431,Sheet1!AU:AZ,6,FALSE)</f>
        <v>121.4</v>
      </c>
      <c r="O431" s="62">
        <f t="shared" si="136"/>
        <v>5.7</v>
      </c>
      <c r="P431" s="62">
        <f t="shared" si="137"/>
        <v>20.5</v>
      </c>
      <c r="R431" s="9">
        <f t="shared" si="131"/>
        <v>44</v>
      </c>
      <c r="S431" s="9">
        <f t="shared" si="120"/>
        <v>319.84</v>
      </c>
      <c r="T431" s="9">
        <f t="shared" si="121"/>
        <v>50.8</v>
      </c>
      <c r="U431" s="66">
        <f t="shared" si="132"/>
        <v>329</v>
      </c>
      <c r="V431" s="9">
        <f t="shared" si="133"/>
        <v>394.8</v>
      </c>
      <c r="W431" s="67">
        <f t="shared" si="134"/>
        <v>237</v>
      </c>
      <c r="Y431" s="69">
        <f>VLOOKUP(D431,Sheet2!P:Q,2,FALSE)</f>
        <v>105</v>
      </c>
      <c r="AB431" s="4" t="str">
        <f>IF('表格编辑 '!D488="monster","普通","BOSS")</f>
        <v>普通</v>
      </c>
      <c r="AD431" s="50">
        <f>VLOOKUP(D431,映射!AK:AL,2,FALSE)</f>
        <v>4</v>
      </c>
      <c r="AE431" s="50" t="s">
        <v>37</v>
      </c>
      <c r="AF431" s="4">
        <f>VLOOKUP(AE431,映射!AN:AO,2,FALSE)</f>
        <v>2</v>
      </c>
      <c r="AG431" s="50">
        <v>1</v>
      </c>
      <c r="AH431" s="70">
        <v>1</v>
      </c>
      <c r="AI431" s="16">
        <f t="shared" si="122"/>
        <v>40075</v>
      </c>
      <c r="AJ431" s="16">
        <f t="shared" si="123"/>
        <v>50060</v>
      </c>
      <c r="AK431" s="16">
        <f t="shared" si="124"/>
        <v>44</v>
      </c>
      <c r="AL431" s="16" t="str">
        <f t="shared" si="125"/>
        <v>炼狱魔蝎</v>
      </c>
      <c r="AM431" s="16">
        <f t="shared" si="126"/>
        <v>2632</v>
      </c>
      <c r="AN431" s="16">
        <f t="shared" si="127"/>
        <v>1530</v>
      </c>
      <c r="AO431" s="16">
        <f t="shared" si="135"/>
        <v>1102</v>
      </c>
      <c r="AP431" s="16">
        <f t="shared" si="128"/>
        <v>1867</v>
      </c>
      <c r="AQ431" s="16">
        <f t="shared" si="129"/>
        <v>1006</v>
      </c>
      <c r="AR431" s="16">
        <f t="shared" si="130"/>
        <v>234</v>
      </c>
      <c r="AS431" s="16"/>
      <c r="AT431" s="16">
        <v>156.9</v>
      </c>
      <c r="AU431" s="16">
        <v>86.7</v>
      </c>
      <c r="AV431" s="16">
        <v>4.5</v>
      </c>
      <c r="AW431" s="16"/>
    </row>
    <row r="432" spans="1:49">
      <c r="A432" s="62">
        <f>'表格编辑 '!A489</f>
        <v>40076</v>
      </c>
      <c r="B432" s="62">
        <f>'表格编辑 '!B489</f>
        <v>50026</v>
      </c>
      <c r="C432" s="62" t="str">
        <f>VLOOKUP(B432,映射!A:B,2,FALSE)</f>
        <v>食尸鬼</v>
      </c>
      <c r="D432" s="62">
        <f>'表格编辑 '!E489</f>
        <v>49</v>
      </c>
      <c r="E432" s="62">
        <f>ROUNDUP((VLOOKUP(B432,Sheet1!U:AA,3,FALSE)-2)*(0.042*(D432-1)+0.2)+0.4,0)</f>
        <v>67</v>
      </c>
      <c r="F432" s="62">
        <f>ROUNDUP((VLOOKUP(B432,Sheet1!U:AA,4,FALSE)-2)*(0.042*(D432-1)+0.2)+0.4,0)</f>
        <v>67</v>
      </c>
      <c r="G432" s="62">
        <f>ROUNDUP((VLOOKUP(B432,Sheet1!U:AA,5,FALSE)-2)*(0.042*(D432-1)+0.2)+0.4,0)</f>
        <v>34</v>
      </c>
      <c r="H432" s="62">
        <f>ROUNDUP((VLOOKUP(B432,Sheet1!U:AA,6,FALSE)-2)*(0.042*(D432-1)+0.2)+0.4,0)</f>
        <v>34</v>
      </c>
      <c r="I432" s="62">
        <f>ROUNDUP((VLOOKUP(B432,Sheet1!U:AA,7,FALSE)-2)*(0.042*(D432-1)+0.2)+0.4,0)</f>
        <v>34</v>
      </c>
      <c r="J432" s="62">
        <f>E432*8+F432*2+G432*3+H432*3+I432*1+VLOOKUP(B432,Sheet1!AU:AZ,2,FALSE)</f>
        <v>928</v>
      </c>
      <c r="K432" s="62">
        <f>E432*1+F432*2+G432*2+H432*2+I432*10+VLOOKUP(B432,Sheet1!AU:AZ,3,FALSE)</f>
        <v>697</v>
      </c>
      <c r="L432" s="62">
        <f>E432*0.1+F432*2+G432*0.2+H432*0.26+I432*0.1+VLOOKUP(B432,Sheet1!AU:AZ,4,FALSE)</f>
        <v>179.74</v>
      </c>
      <c r="M432" s="62">
        <f>E432*0.1+F432*0.2+G432*2+H432*0.2+I432*0.1+VLOOKUP(B432,Sheet1!AU:AZ,5,FALSE)</f>
        <v>118.3</v>
      </c>
      <c r="N432" s="62">
        <f>E432*0.1+F432*0.2+G432*0.2+H432*2+I432*0.1+VLOOKUP(B432,Sheet1!AU:AZ,6,FALSE)</f>
        <v>118.3</v>
      </c>
      <c r="O432" s="62">
        <f t="shared" si="136"/>
        <v>3.8</v>
      </c>
      <c r="P432" s="62">
        <f t="shared" si="137"/>
        <v>46.9</v>
      </c>
      <c r="R432" s="9">
        <f t="shared" si="131"/>
        <v>49</v>
      </c>
      <c r="S432" s="9">
        <f t="shared" si="120"/>
        <v>342.44</v>
      </c>
      <c r="T432" s="9">
        <f t="shared" si="121"/>
        <v>54.8</v>
      </c>
      <c r="U432" s="66">
        <f t="shared" si="132"/>
        <v>504</v>
      </c>
      <c r="V432" s="9">
        <f t="shared" si="133"/>
        <v>604.8</v>
      </c>
      <c r="W432" s="67">
        <f t="shared" si="134"/>
        <v>282</v>
      </c>
      <c r="Y432" s="69">
        <f>VLOOKUP(D432,Sheet2!P:Q,2,FALSE)</f>
        <v>105</v>
      </c>
      <c r="AB432" s="4" t="str">
        <f>IF('表格编辑 '!D489="monster","普通","BOSS")</f>
        <v>普通</v>
      </c>
      <c r="AD432" s="50">
        <f>VLOOKUP(D432,映射!AK:AL,2,FALSE)</f>
        <v>4</v>
      </c>
      <c r="AE432" s="50" t="s">
        <v>37</v>
      </c>
      <c r="AF432" s="4">
        <f>VLOOKUP(AE432,映射!AN:AO,2,FALSE)</f>
        <v>2</v>
      </c>
      <c r="AG432" s="50">
        <v>1</v>
      </c>
      <c r="AH432" s="70">
        <v>1</v>
      </c>
      <c r="AI432" s="16">
        <f t="shared" si="122"/>
        <v>40076</v>
      </c>
      <c r="AJ432" s="16">
        <f t="shared" si="123"/>
        <v>50026</v>
      </c>
      <c r="AK432" s="16">
        <f t="shared" si="124"/>
        <v>49</v>
      </c>
      <c r="AL432" s="16" t="str">
        <f t="shared" si="125"/>
        <v>食尸鬼</v>
      </c>
      <c r="AM432" s="16">
        <f t="shared" si="126"/>
        <v>4032</v>
      </c>
      <c r="AN432" s="16">
        <f t="shared" si="127"/>
        <v>1856</v>
      </c>
      <c r="AO432" s="16">
        <f t="shared" si="135"/>
        <v>2176</v>
      </c>
      <c r="AP432" s="16">
        <f t="shared" si="128"/>
        <v>3104</v>
      </c>
      <c r="AQ432" s="16">
        <f t="shared" si="129"/>
        <v>1394</v>
      </c>
      <c r="AR432" s="16">
        <f t="shared" si="130"/>
        <v>270</v>
      </c>
      <c r="AS432" s="16"/>
      <c r="AT432" s="16">
        <v>82.9</v>
      </c>
      <c r="AU432" s="16">
        <v>48.7</v>
      </c>
      <c r="AV432" s="16">
        <v>5.3</v>
      </c>
      <c r="AW432" s="16"/>
    </row>
    <row r="433" spans="1:49">
      <c r="A433" s="62">
        <f>'表格编辑 '!A490</f>
        <v>40077</v>
      </c>
      <c r="B433" s="62">
        <f>'表格编辑 '!B490</f>
        <v>50092</v>
      </c>
      <c r="C433" s="62" t="str">
        <f>VLOOKUP(B433,映射!A:B,2,FALSE)</f>
        <v>功夫刺魔</v>
      </c>
      <c r="D433" s="62">
        <f>'表格编辑 '!E490</f>
        <v>49</v>
      </c>
      <c r="E433" s="62">
        <f>ROUNDUP((VLOOKUP(B433,Sheet1!U:AA,3,FALSE)-2)*(0.042*(D433-1)+0.2)+0.4,0)</f>
        <v>61</v>
      </c>
      <c r="F433" s="62">
        <f>ROUNDUP((VLOOKUP(B433,Sheet1!U:AA,4,FALSE)-2)*(0.042*(D433-1)+0.2)+0.4,0)</f>
        <v>78</v>
      </c>
      <c r="G433" s="62">
        <f>ROUNDUP((VLOOKUP(B433,Sheet1!U:AA,5,FALSE)-2)*(0.042*(D433-1)+0.2)+0.4,0)</f>
        <v>67</v>
      </c>
      <c r="H433" s="62">
        <f>ROUNDUP((VLOOKUP(B433,Sheet1!U:AA,6,FALSE)-2)*(0.042*(D433-1)+0.2)+0.4,0)</f>
        <v>30</v>
      </c>
      <c r="I433" s="62">
        <f>ROUNDUP((VLOOKUP(B433,Sheet1!U:AA,7,FALSE)-2)*(0.042*(D433-1)+0.2)+0.4,0)</f>
        <v>45</v>
      </c>
      <c r="J433" s="62">
        <f>E433*8+F433*2+G433*3+H433*3+I433*1+VLOOKUP(B433,Sheet1!AU:AZ,2,FALSE)</f>
        <v>1000</v>
      </c>
      <c r="K433" s="62">
        <f>E433*1+F433*2+G433*2+H433*2+I433*10+VLOOKUP(B433,Sheet1!AU:AZ,3,FALSE)</f>
        <v>881</v>
      </c>
      <c r="L433" s="62">
        <f>E433*0.1+F433*2+G433*0.2+H433*0.26+I433*0.1+VLOOKUP(B433,Sheet1!AU:AZ,4,FALSE)</f>
        <v>207.8</v>
      </c>
      <c r="M433" s="62">
        <f>E433*0.1+F433*0.2+G433*2+H433*0.2+I433*0.1+VLOOKUP(B433,Sheet1!AU:AZ,5,FALSE)</f>
        <v>186.2</v>
      </c>
      <c r="N433" s="62">
        <f>E433*0.1+F433*0.2+G433*0.2+H433*2+I433*0.1+VLOOKUP(B433,Sheet1!AU:AZ,6,FALSE)</f>
        <v>119.6</v>
      </c>
      <c r="O433" s="62">
        <f t="shared" si="136"/>
        <v>20.3</v>
      </c>
      <c r="P433" s="62">
        <f t="shared" si="137"/>
        <v>35.8</v>
      </c>
      <c r="R433" s="9">
        <f t="shared" si="131"/>
        <v>49</v>
      </c>
      <c r="S433" s="9">
        <f t="shared" si="120"/>
        <v>342.44</v>
      </c>
      <c r="T433" s="9">
        <f t="shared" si="121"/>
        <v>54.8</v>
      </c>
      <c r="U433" s="66">
        <f t="shared" si="132"/>
        <v>390</v>
      </c>
      <c r="V433" s="9">
        <f t="shared" si="133"/>
        <v>468</v>
      </c>
      <c r="W433" s="67">
        <f t="shared" si="134"/>
        <v>349</v>
      </c>
      <c r="Y433" s="69">
        <f>VLOOKUP(D433,Sheet2!P:Q,2,FALSE)</f>
        <v>105</v>
      </c>
      <c r="AB433" s="4" t="str">
        <f>IF('表格编辑 '!D490="monster","普通","BOSS")</f>
        <v>普通</v>
      </c>
      <c r="AD433" s="50">
        <f>VLOOKUP(D433,映射!AK:AL,2,FALSE)</f>
        <v>4</v>
      </c>
      <c r="AE433" s="50" t="s">
        <v>37</v>
      </c>
      <c r="AF433" s="4">
        <f>VLOOKUP(AE433,映射!AN:AO,2,FALSE)</f>
        <v>2</v>
      </c>
      <c r="AG433" s="50">
        <v>1</v>
      </c>
      <c r="AH433" s="70">
        <v>1</v>
      </c>
      <c r="AI433" s="16">
        <f t="shared" si="122"/>
        <v>40077</v>
      </c>
      <c r="AJ433" s="16">
        <f t="shared" si="123"/>
        <v>50092</v>
      </c>
      <c r="AK433" s="16">
        <f t="shared" si="124"/>
        <v>49</v>
      </c>
      <c r="AL433" s="16" t="str">
        <f t="shared" si="125"/>
        <v>功夫刺魔</v>
      </c>
      <c r="AM433" s="16">
        <f t="shared" si="126"/>
        <v>3120</v>
      </c>
      <c r="AN433" s="16">
        <f t="shared" si="127"/>
        <v>2000</v>
      </c>
      <c r="AO433" s="16">
        <f t="shared" si="135"/>
        <v>1120</v>
      </c>
      <c r="AP433" s="16">
        <f t="shared" si="128"/>
        <v>2120</v>
      </c>
      <c r="AQ433" s="16">
        <f t="shared" si="129"/>
        <v>1762</v>
      </c>
      <c r="AR433" s="16">
        <f t="shared" si="130"/>
        <v>312</v>
      </c>
      <c r="AS433" s="16"/>
      <c r="AT433" s="16">
        <v>120.3</v>
      </c>
      <c r="AU433" s="16">
        <v>60.9</v>
      </c>
      <c r="AV433" s="16">
        <v>13.4</v>
      </c>
      <c r="AW433" s="16"/>
    </row>
    <row r="434" spans="1:49">
      <c r="A434" s="62">
        <f>'表格编辑 '!A491</f>
        <v>40078</v>
      </c>
      <c r="B434" s="62">
        <f>'表格编辑 '!B491</f>
        <v>50012</v>
      </c>
      <c r="C434" s="62" t="str">
        <f>VLOOKUP(B434,映射!A:B,2,FALSE)</f>
        <v>暴君熊</v>
      </c>
      <c r="D434" s="62">
        <f>'表格编辑 '!E491</f>
        <v>49</v>
      </c>
      <c r="E434" s="62">
        <f>ROUNDUP((VLOOKUP(B434,Sheet1!U:AA,3,FALSE)-2)*(0.042*(D434-1)+0.2)+0.4,0)</f>
        <v>70</v>
      </c>
      <c r="F434" s="62">
        <f>ROUNDUP((VLOOKUP(B434,Sheet1!U:AA,4,FALSE)-2)*(0.042*(D434-1)+0.2)+0.4,0)</f>
        <v>74</v>
      </c>
      <c r="G434" s="62">
        <f>ROUNDUP((VLOOKUP(B434,Sheet1!U:AA,5,FALSE)-2)*(0.042*(D434-1)+0.2)+0.4,0)</f>
        <v>27</v>
      </c>
      <c r="H434" s="62">
        <f>ROUNDUP((VLOOKUP(B434,Sheet1!U:AA,6,FALSE)-2)*(0.042*(D434-1)+0.2)+0.4,0)</f>
        <v>45</v>
      </c>
      <c r="I434" s="62">
        <f>ROUNDUP((VLOOKUP(B434,Sheet1!U:AA,7,FALSE)-2)*(0.042*(D434-1)+0.2)+0.4,0)</f>
        <v>32</v>
      </c>
      <c r="J434" s="62">
        <f>E434*8+F434*2+G434*3+H434*3+I434*1+VLOOKUP(B434,Sheet1!AU:AZ,2,FALSE)</f>
        <v>976</v>
      </c>
      <c r="K434" s="62">
        <f>E434*1+F434*2+G434*2+H434*2+I434*10+VLOOKUP(B434,Sheet1!AU:AZ,3,FALSE)</f>
        <v>702</v>
      </c>
      <c r="L434" s="62">
        <f>E434*0.1+F434*2+G434*0.2+H434*0.26+I434*0.1+VLOOKUP(B434,Sheet1!AU:AZ,4,FALSE)</f>
        <v>195.3</v>
      </c>
      <c r="M434" s="62">
        <f>E434*0.1+F434*0.2+G434*2+H434*0.2+I434*0.1+VLOOKUP(B434,Sheet1!AU:AZ,5,FALSE)</f>
        <v>108</v>
      </c>
      <c r="N434" s="62">
        <f>E434*0.1+F434*0.2+G434*0.2+H434*2+I434*0.1+VLOOKUP(B434,Sheet1!AU:AZ,6,FALSE)</f>
        <v>140.4</v>
      </c>
      <c r="O434" s="62">
        <f t="shared" si="136"/>
        <v>-1.9</v>
      </c>
      <c r="P434" s="62">
        <f t="shared" si="137"/>
        <v>51.7</v>
      </c>
      <c r="R434" s="9">
        <f t="shared" si="131"/>
        <v>49</v>
      </c>
      <c r="S434" s="9">
        <f t="shared" si="120"/>
        <v>342.44</v>
      </c>
      <c r="T434" s="9">
        <f t="shared" si="121"/>
        <v>54.8</v>
      </c>
      <c r="U434" s="66">
        <f t="shared" si="132"/>
        <v>528</v>
      </c>
      <c r="V434" s="9">
        <f t="shared" si="133"/>
        <v>633.6</v>
      </c>
      <c r="W434" s="67">
        <f t="shared" si="134"/>
        <v>319</v>
      </c>
      <c r="Y434" s="69">
        <f>VLOOKUP(D434,Sheet2!P:Q,2,FALSE)</f>
        <v>105</v>
      </c>
      <c r="AB434" s="4" t="str">
        <f>IF('表格编辑 '!D491="monster","普通","BOSS")</f>
        <v>普通</v>
      </c>
      <c r="AD434" s="50">
        <f>VLOOKUP(D434,映射!AK:AL,2,FALSE)</f>
        <v>4</v>
      </c>
      <c r="AE434" s="50" t="s">
        <v>37</v>
      </c>
      <c r="AF434" s="4">
        <f>VLOOKUP(AE434,映射!AN:AO,2,FALSE)</f>
        <v>2</v>
      </c>
      <c r="AG434" s="50">
        <v>1</v>
      </c>
      <c r="AH434" s="70">
        <v>1</v>
      </c>
      <c r="AI434" s="16">
        <f t="shared" si="122"/>
        <v>40078</v>
      </c>
      <c r="AJ434" s="16">
        <f t="shared" si="123"/>
        <v>50012</v>
      </c>
      <c r="AK434" s="16">
        <f t="shared" si="124"/>
        <v>49</v>
      </c>
      <c r="AL434" s="16" t="str">
        <f t="shared" si="125"/>
        <v>暴君熊</v>
      </c>
      <c r="AM434" s="16">
        <f t="shared" si="126"/>
        <v>4224</v>
      </c>
      <c r="AN434" s="16">
        <f t="shared" si="127"/>
        <v>1952</v>
      </c>
      <c r="AO434" s="16">
        <f t="shared" si="135"/>
        <v>2272</v>
      </c>
      <c r="AP434" s="16">
        <f t="shared" si="128"/>
        <v>3248</v>
      </c>
      <c r="AQ434" s="16">
        <f t="shared" si="129"/>
        <v>1404</v>
      </c>
      <c r="AR434" s="16">
        <f t="shared" si="130"/>
        <v>293</v>
      </c>
      <c r="AS434" s="16"/>
      <c r="AT434" s="16">
        <v>77.4</v>
      </c>
      <c r="AU434" s="16">
        <v>104.4</v>
      </c>
      <c r="AV434" s="16">
        <v>-1.1</v>
      </c>
      <c r="AW434" s="16"/>
    </row>
    <row r="435" spans="1:49">
      <c r="A435" s="62">
        <f>'表格编辑 '!A492</f>
        <v>40079</v>
      </c>
      <c r="B435" s="62">
        <f>'表格编辑 '!B492</f>
        <v>50095</v>
      </c>
      <c r="C435" s="62" t="str">
        <f>VLOOKUP(B435,映射!A:B,2,FALSE)</f>
        <v>炽热魔芋</v>
      </c>
      <c r="D435" s="62">
        <f>'表格编辑 '!E492</f>
        <v>49</v>
      </c>
      <c r="E435" s="62">
        <f>ROUNDUP((VLOOKUP(B435,Sheet1!U:AA,3,FALSE)-2)*(0.042*(D435-1)+0.2)+0.4,0)</f>
        <v>50</v>
      </c>
      <c r="F435" s="62">
        <f>ROUNDUP((VLOOKUP(B435,Sheet1!U:AA,4,FALSE)-2)*(0.042*(D435-1)+0.2)+0.4,0)</f>
        <v>92</v>
      </c>
      <c r="G435" s="62">
        <f>ROUNDUP((VLOOKUP(B435,Sheet1!U:AA,5,FALSE)-2)*(0.042*(D435-1)+0.2)+0.4,0)</f>
        <v>47</v>
      </c>
      <c r="H435" s="62">
        <f>ROUNDUP((VLOOKUP(B435,Sheet1!U:AA,6,FALSE)-2)*(0.042*(D435-1)+0.2)+0.4,0)</f>
        <v>41</v>
      </c>
      <c r="I435" s="62">
        <f>ROUNDUP((VLOOKUP(B435,Sheet1!U:AA,7,FALSE)-2)*(0.042*(D435-1)+0.2)+0.4,0)</f>
        <v>63</v>
      </c>
      <c r="J435" s="62">
        <f>E435*8+F435*2+G435*3+H435*3+I435*1+VLOOKUP(B435,Sheet1!AU:AZ,2,FALSE)</f>
        <v>931</v>
      </c>
      <c r="K435" s="62">
        <f>E435*1+F435*2+G435*2+H435*2+I435*10+VLOOKUP(B435,Sheet1!AU:AZ,3,FALSE)</f>
        <v>1060</v>
      </c>
      <c r="L435" s="62">
        <f>E435*0.1+F435*2+G435*0.2+H435*0.26+I435*0.1+VLOOKUP(B435,Sheet1!AU:AZ,4,FALSE)</f>
        <v>235.36</v>
      </c>
      <c r="M435" s="62">
        <f>E435*0.1+F435*0.2+G435*2+H435*0.2+I435*0.1+VLOOKUP(B435,Sheet1!AU:AZ,5,FALSE)</f>
        <v>151.9</v>
      </c>
      <c r="N435" s="62">
        <f>E435*0.1+F435*0.2+G435*0.2+H435*2+I435*0.1+VLOOKUP(B435,Sheet1!AU:AZ,6,FALSE)</f>
        <v>141.1</v>
      </c>
      <c r="O435" s="62">
        <f t="shared" si="136"/>
        <v>31.5</v>
      </c>
      <c r="P435" s="62">
        <f t="shared" si="137"/>
        <v>28</v>
      </c>
      <c r="R435" s="9">
        <f t="shared" si="131"/>
        <v>49</v>
      </c>
      <c r="S435" s="9">
        <f t="shared" si="120"/>
        <v>342.44</v>
      </c>
      <c r="T435" s="9">
        <f t="shared" si="121"/>
        <v>54.8</v>
      </c>
      <c r="U435" s="66">
        <f t="shared" si="132"/>
        <v>441</v>
      </c>
      <c r="V435" s="9">
        <f t="shared" si="133"/>
        <v>529.2</v>
      </c>
      <c r="W435" s="67">
        <f t="shared" si="134"/>
        <v>416</v>
      </c>
      <c r="Y435" s="69">
        <f>VLOOKUP(D435,Sheet2!P:Q,2,FALSE)</f>
        <v>105</v>
      </c>
      <c r="AB435" s="4" t="str">
        <f>IF('表格编辑 '!D492="monster","普通","BOSS")</f>
        <v>普通</v>
      </c>
      <c r="AD435" s="50">
        <f>VLOOKUP(D435,映射!AK:AL,2,FALSE)</f>
        <v>4</v>
      </c>
      <c r="AE435" s="50" t="s">
        <v>37</v>
      </c>
      <c r="AF435" s="4">
        <f>VLOOKUP(AE435,映射!AN:AO,2,FALSE)</f>
        <v>2</v>
      </c>
      <c r="AG435" s="50">
        <v>1</v>
      </c>
      <c r="AH435" s="70">
        <v>1</v>
      </c>
      <c r="AI435" s="16">
        <f t="shared" si="122"/>
        <v>40079</v>
      </c>
      <c r="AJ435" s="16">
        <f t="shared" si="123"/>
        <v>50095</v>
      </c>
      <c r="AK435" s="16">
        <f t="shared" si="124"/>
        <v>49</v>
      </c>
      <c r="AL435" s="16" t="str">
        <f t="shared" si="125"/>
        <v>炽热魔芋</v>
      </c>
      <c r="AM435" s="16">
        <f t="shared" si="126"/>
        <v>3528</v>
      </c>
      <c r="AN435" s="16">
        <f t="shared" si="127"/>
        <v>1862</v>
      </c>
      <c r="AO435" s="16">
        <f t="shared" si="135"/>
        <v>1666</v>
      </c>
      <c r="AP435" s="16">
        <f t="shared" si="128"/>
        <v>2597</v>
      </c>
      <c r="AQ435" s="16">
        <f t="shared" si="129"/>
        <v>2120</v>
      </c>
      <c r="AR435" s="16">
        <f t="shared" si="130"/>
        <v>354</v>
      </c>
      <c r="AS435" s="16"/>
      <c r="AT435" s="16">
        <v>91.1</v>
      </c>
      <c r="AU435" s="16">
        <v>80.3</v>
      </c>
      <c r="AV435" s="16">
        <v>22.6</v>
      </c>
      <c r="AW435" s="16"/>
    </row>
    <row r="436" spans="1:49">
      <c r="A436" s="62">
        <f>'表格编辑 '!A493</f>
        <v>40080</v>
      </c>
      <c r="B436" s="62">
        <f>'表格编辑 '!B493</f>
        <v>50148</v>
      </c>
      <c r="C436" s="62" t="str">
        <f>VLOOKUP(B436,映射!A:B,2,FALSE)</f>
        <v>巨人</v>
      </c>
      <c r="D436" s="62">
        <f>'表格编辑 '!E493</f>
        <v>49</v>
      </c>
      <c r="E436" s="62">
        <f>ROUNDUP((VLOOKUP(B436,Sheet1!U:AA,3,FALSE)-2)*(0.042*(D436-1)+0.2)+0.4,0)</f>
        <v>81</v>
      </c>
      <c r="F436" s="62">
        <f>ROUNDUP((VLOOKUP(B436,Sheet1!U:AA,4,FALSE)-2)*(0.042*(D436-1)+0.2)+0.4,0)</f>
        <v>74</v>
      </c>
      <c r="G436" s="62">
        <f>ROUNDUP((VLOOKUP(B436,Sheet1!U:AA,5,FALSE)-2)*(0.042*(D436-1)+0.2)+0.4,0)</f>
        <v>50</v>
      </c>
      <c r="H436" s="62">
        <f>ROUNDUP((VLOOKUP(B436,Sheet1!U:AA,6,FALSE)-2)*(0.042*(D436-1)+0.2)+0.4,0)</f>
        <v>16</v>
      </c>
      <c r="I436" s="62">
        <f>ROUNDUP((VLOOKUP(B436,Sheet1!U:AA,7,FALSE)-2)*(0.042*(D436-1)+0.2)+0.4,0)</f>
        <v>27</v>
      </c>
      <c r="J436" s="62">
        <f>E436*8+F436*2+G436*3+H436*3+I436*1+VLOOKUP(B436,Sheet1!AU:AZ,2,FALSE)</f>
        <v>1041</v>
      </c>
      <c r="K436" s="62">
        <f>E436*1+F436*2+G436*2+H436*2+I436*10+VLOOKUP(B436,Sheet1!AU:AZ,3,FALSE)</f>
        <v>651</v>
      </c>
      <c r="L436" s="62">
        <f>E436*0.1+F436*2+G436*0.2+H436*0.26+I436*0.1+VLOOKUP(B436,Sheet1!AU:AZ,4,FALSE)</f>
        <v>192.96</v>
      </c>
      <c r="M436" s="62">
        <f>E436*0.1+F436*0.2+G436*2+H436*0.2+I436*0.1+VLOOKUP(B436,Sheet1!AU:AZ,5,FALSE)</f>
        <v>148.8</v>
      </c>
      <c r="N436" s="62">
        <f>E436*0.1+F436*0.2+G436*0.2+H436*2+I436*0.1+VLOOKUP(B436,Sheet1!AU:AZ,6,FALSE)</f>
        <v>87.6</v>
      </c>
      <c r="O436" s="62">
        <f t="shared" si="136"/>
        <v>-1.7</v>
      </c>
      <c r="P436" s="62">
        <f t="shared" si="137"/>
        <v>52.9</v>
      </c>
      <c r="R436" s="9">
        <f t="shared" si="131"/>
        <v>49</v>
      </c>
      <c r="S436" s="9">
        <f t="shared" si="120"/>
        <v>342.44</v>
      </c>
      <c r="T436" s="9">
        <f t="shared" si="121"/>
        <v>54.8</v>
      </c>
      <c r="U436" s="66">
        <f t="shared" si="132"/>
        <v>446</v>
      </c>
      <c r="V436" s="9">
        <f t="shared" si="133"/>
        <v>535.2</v>
      </c>
      <c r="W436" s="67">
        <f t="shared" si="134"/>
        <v>313</v>
      </c>
      <c r="Y436" s="69">
        <f>VLOOKUP(D436,Sheet2!P:Q,2,FALSE)</f>
        <v>105</v>
      </c>
      <c r="AB436" s="4" t="str">
        <f>IF('表格编辑 '!D493="monster","普通","BOSS")</f>
        <v>普通</v>
      </c>
      <c r="AD436" s="50">
        <f>VLOOKUP(D436,映射!AK:AL,2,FALSE)</f>
        <v>4</v>
      </c>
      <c r="AE436" s="50" t="s">
        <v>37</v>
      </c>
      <c r="AF436" s="4">
        <f>VLOOKUP(AE436,映射!AN:AO,2,FALSE)</f>
        <v>2</v>
      </c>
      <c r="AG436" s="50">
        <v>1</v>
      </c>
      <c r="AH436" s="70">
        <v>1</v>
      </c>
      <c r="AI436" s="16">
        <f t="shared" si="122"/>
        <v>40080</v>
      </c>
      <c r="AJ436" s="16">
        <f t="shared" si="123"/>
        <v>50148</v>
      </c>
      <c r="AK436" s="16">
        <f t="shared" si="124"/>
        <v>49</v>
      </c>
      <c r="AL436" s="16" t="str">
        <f t="shared" si="125"/>
        <v>巨人</v>
      </c>
      <c r="AM436" s="16">
        <f t="shared" si="126"/>
        <v>3568</v>
      </c>
      <c r="AN436" s="16">
        <f t="shared" si="127"/>
        <v>2082</v>
      </c>
      <c r="AO436" s="16">
        <f t="shared" si="135"/>
        <v>1486</v>
      </c>
      <c r="AP436" s="16">
        <f t="shared" si="128"/>
        <v>2527</v>
      </c>
      <c r="AQ436" s="16">
        <f t="shared" si="129"/>
        <v>1302</v>
      </c>
      <c r="AR436" s="16">
        <f t="shared" si="130"/>
        <v>290</v>
      </c>
      <c r="AS436" s="16"/>
      <c r="AT436" s="16">
        <v>111</v>
      </c>
      <c r="AU436" s="16">
        <v>58.8</v>
      </c>
      <c r="AV436" s="16">
        <v>-0.999999999999993</v>
      </c>
      <c r="AW436" s="16"/>
    </row>
    <row r="437" spans="1:49">
      <c r="A437" s="62">
        <f>'表格编辑 '!A494</f>
        <v>40081</v>
      </c>
      <c r="B437" s="62">
        <f>'表格编辑 '!B494</f>
        <v>50090</v>
      </c>
      <c r="C437" s="62" t="str">
        <f>VLOOKUP(B437,映射!A:B,2,FALSE)</f>
        <v>熔岩臭臭花</v>
      </c>
      <c r="D437" s="62">
        <f>'表格编辑 '!E494</f>
        <v>49</v>
      </c>
      <c r="E437" s="62">
        <f>ROUNDUP((VLOOKUP(B437,Sheet1!U:AA,3,FALSE)-2)*(0.042*(D437-1)+0.2)+0.4,0)</f>
        <v>94</v>
      </c>
      <c r="F437" s="62">
        <f>ROUNDUP((VLOOKUP(B437,Sheet1!U:AA,4,FALSE)-2)*(0.042*(D437-1)+0.2)+0.4,0)</f>
        <v>43</v>
      </c>
      <c r="G437" s="62">
        <f>ROUNDUP((VLOOKUP(B437,Sheet1!U:AA,5,FALSE)-2)*(0.042*(D437-1)+0.2)+0.4,0)</f>
        <v>27</v>
      </c>
      <c r="H437" s="62">
        <f>ROUNDUP((VLOOKUP(B437,Sheet1!U:AA,6,FALSE)-2)*(0.042*(D437-1)+0.2)+0.4,0)</f>
        <v>23</v>
      </c>
      <c r="I437" s="62">
        <f>ROUNDUP((VLOOKUP(B437,Sheet1!U:AA,7,FALSE)-2)*(0.042*(D437-1)+0.2)+0.4,0)</f>
        <v>61</v>
      </c>
      <c r="J437" s="62">
        <f>E437*8+F437*2+G437*3+H437*3+I437*1+VLOOKUP(B437,Sheet1!AU:AZ,2,FALSE)</f>
        <v>1069</v>
      </c>
      <c r="K437" s="62">
        <f>E437*1+F437*2+G437*2+H437*2+I437*10+VLOOKUP(B437,Sheet1!AU:AZ,3,FALSE)</f>
        <v>910</v>
      </c>
      <c r="L437" s="62">
        <f>E437*0.1+F437*2+G437*0.2+H437*0.26+I437*0.1+VLOOKUP(B437,Sheet1!AU:AZ,4,FALSE)</f>
        <v>132.88</v>
      </c>
      <c r="M437" s="62">
        <f>E437*0.1+F437*0.2+G437*2+H437*0.2+I437*0.1+VLOOKUP(B437,Sheet1!AU:AZ,5,FALSE)</f>
        <v>102.7</v>
      </c>
      <c r="N437" s="62">
        <f>E437*0.1+F437*0.2+G437*0.2+H437*2+I437*0.1+VLOOKUP(B437,Sheet1!AU:AZ,6,FALSE)</f>
        <v>95.5</v>
      </c>
      <c r="O437" s="62">
        <f t="shared" si="136"/>
        <v>19.4</v>
      </c>
      <c r="P437" s="62">
        <f t="shared" si="137"/>
        <v>66.7</v>
      </c>
      <c r="R437" s="9">
        <f t="shared" si="131"/>
        <v>49</v>
      </c>
      <c r="S437" s="9">
        <f t="shared" si="120"/>
        <v>342.44</v>
      </c>
      <c r="T437" s="9">
        <f t="shared" si="121"/>
        <v>54.8</v>
      </c>
      <c r="U437" s="66">
        <f t="shared" si="132"/>
        <v>541</v>
      </c>
      <c r="V437" s="9">
        <f t="shared" si="133"/>
        <v>649.2</v>
      </c>
      <c r="W437" s="67">
        <f t="shared" si="134"/>
        <v>179</v>
      </c>
      <c r="Y437" s="69">
        <f>VLOOKUP(D437,Sheet2!P:Q,2,FALSE)</f>
        <v>105</v>
      </c>
      <c r="AB437" s="4" t="str">
        <f>IF('表格编辑 '!D494="monster","普通","BOSS")</f>
        <v>普通</v>
      </c>
      <c r="AD437" s="50">
        <f>VLOOKUP(D437,映射!AK:AL,2,FALSE)</f>
        <v>4</v>
      </c>
      <c r="AE437" s="50" t="s">
        <v>37</v>
      </c>
      <c r="AF437" s="4">
        <f>VLOOKUP(AE437,映射!AN:AO,2,FALSE)</f>
        <v>2</v>
      </c>
      <c r="AG437" s="50">
        <v>1</v>
      </c>
      <c r="AH437" s="70">
        <v>1</v>
      </c>
      <c r="AI437" s="16">
        <f t="shared" si="122"/>
        <v>40081</v>
      </c>
      <c r="AJ437" s="16">
        <f t="shared" si="123"/>
        <v>50090</v>
      </c>
      <c r="AK437" s="16">
        <f t="shared" si="124"/>
        <v>49</v>
      </c>
      <c r="AL437" s="16" t="str">
        <f t="shared" si="125"/>
        <v>熔岩臭臭花</v>
      </c>
      <c r="AM437" s="16">
        <f t="shared" si="126"/>
        <v>4328</v>
      </c>
      <c r="AN437" s="16">
        <f t="shared" si="127"/>
        <v>2138</v>
      </c>
      <c r="AO437" s="16">
        <f t="shared" si="135"/>
        <v>2190</v>
      </c>
      <c r="AP437" s="16">
        <f t="shared" si="128"/>
        <v>3259</v>
      </c>
      <c r="AQ437" s="16">
        <f t="shared" si="129"/>
        <v>1820</v>
      </c>
      <c r="AR437" s="16">
        <f t="shared" si="130"/>
        <v>200</v>
      </c>
      <c r="AS437" s="16"/>
      <c r="AT437" s="16">
        <v>72.9</v>
      </c>
      <c r="AU437" s="16">
        <v>65.7</v>
      </c>
      <c r="AV437" s="16">
        <v>16.9</v>
      </c>
      <c r="AW437" s="16"/>
    </row>
    <row r="438" spans="1:49">
      <c r="A438" s="62">
        <f>'表格编辑 '!A495</f>
        <v>40082</v>
      </c>
      <c r="B438" s="62">
        <f>'表格编辑 '!B495</f>
        <v>50085</v>
      </c>
      <c r="C438" s="62" t="str">
        <f>VLOOKUP(B438,映射!A:B,2,FALSE)</f>
        <v>死亡之花</v>
      </c>
      <c r="D438" s="62">
        <f>'表格编辑 '!E495</f>
        <v>49</v>
      </c>
      <c r="E438" s="62">
        <f>ROUNDUP((VLOOKUP(B438,Sheet1!U:AA,3,FALSE)-2)*(0.042*(D438-1)+0.2)+0.4,0)</f>
        <v>56</v>
      </c>
      <c r="F438" s="62">
        <f>ROUNDUP((VLOOKUP(B438,Sheet1!U:AA,4,FALSE)-2)*(0.042*(D438-1)+0.2)+0.4,0)</f>
        <v>23</v>
      </c>
      <c r="G438" s="62">
        <f>ROUNDUP((VLOOKUP(B438,Sheet1!U:AA,5,FALSE)-2)*(0.042*(D438-1)+0.2)+0.4,0)</f>
        <v>23</v>
      </c>
      <c r="H438" s="62">
        <f>ROUNDUP((VLOOKUP(B438,Sheet1!U:AA,6,FALSE)-2)*(0.042*(D438-1)+0.2)+0.4,0)</f>
        <v>39</v>
      </c>
      <c r="I438" s="62">
        <f>ROUNDUP((VLOOKUP(B438,Sheet1!U:AA,7,FALSE)-2)*(0.042*(D438-1)+0.2)+0.4,0)</f>
        <v>74</v>
      </c>
      <c r="J438" s="62">
        <f>E438*8+F438*2+G438*3+H438*3+I438*1+VLOOKUP(B438,Sheet1!AU:AZ,2,FALSE)</f>
        <v>774</v>
      </c>
      <c r="K438" s="62">
        <f>E438*1+F438*2+G438*2+H438*2+I438*10+VLOOKUP(B438,Sheet1!AU:AZ,3,FALSE)</f>
        <v>986</v>
      </c>
      <c r="L438" s="62">
        <f>E438*0.1+F438*2+G438*0.2+H438*0.26+I438*0.1+VLOOKUP(B438,Sheet1!AU:AZ,4,FALSE)</f>
        <v>93.74</v>
      </c>
      <c r="M438" s="62">
        <f>E438*0.1+F438*0.2+G438*2+H438*0.2+I438*0.1+VLOOKUP(B438,Sheet1!AU:AZ,5,FALSE)</f>
        <v>91.4</v>
      </c>
      <c r="N438" s="62">
        <f>E438*0.1+F438*0.2+G438*0.2+H438*2+I438*0.1+VLOOKUP(B438,Sheet1!AU:AZ,6,FALSE)</f>
        <v>120.2</v>
      </c>
      <c r="O438" s="62">
        <f t="shared" si="136"/>
        <v>40.8</v>
      </c>
      <c r="P438" s="62">
        <f t="shared" si="137"/>
        <v>40.6</v>
      </c>
      <c r="R438" s="9">
        <f t="shared" si="131"/>
        <v>49</v>
      </c>
      <c r="S438" s="9">
        <f t="shared" si="120"/>
        <v>342.44</v>
      </c>
      <c r="T438" s="9">
        <f t="shared" si="121"/>
        <v>54.8</v>
      </c>
      <c r="U438" s="66">
        <f t="shared" si="132"/>
        <v>571</v>
      </c>
      <c r="V438" s="9">
        <f t="shared" si="133"/>
        <v>685.2</v>
      </c>
      <c r="W438" s="67">
        <f t="shared" si="134"/>
        <v>103</v>
      </c>
      <c r="Y438" s="69">
        <f>VLOOKUP(D438,Sheet2!P:Q,2,FALSE)</f>
        <v>105</v>
      </c>
      <c r="AB438" s="4" t="str">
        <f>IF('表格编辑 '!D495="monster","普通","BOSS")</f>
        <v>普通</v>
      </c>
      <c r="AD438" s="50">
        <f>VLOOKUP(D438,映射!AK:AL,2,FALSE)</f>
        <v>4</v>
      </c>
      <c r="AE438" s="50" t="s">
        <v>37</v>
      </c>
      <c r="AF438" s="4">
        <f>VLOOKUP(AE438,映射!AN:AO,2,FALSE)</f>
        <v>2</v>
      </c>
      <c r="AG438" s="50">
        <v>1</v>
      </c>
      <c r="AH438" s="70">
        <v>1</v>
      </c>
      <c r="AI438" s="16">
        <f t="shared" si="122"/>
        <v>40082</v>
      </c>
      <c r="AJ438" s="16">
        <f t="shared" si="123"/>
        <v>50085</v>
      </c>
      <c r="AK438" s="16">
        <f t="shared" si="124"/>
        <v>49</v>
      </c>
      <c r="AL438" s="16" t="str">
        <f t="shared" si="125"/>
        <v>死亡之花</v>
      </c>
      <c r="AM438" s="16">
        <f t="shared" si="126"/>
        <v>4568</v>
      </c>
      <c r="AN438" s="16">
        <f t="shared" si="127"/>
        <v>1548</v>
      </c>
      <c r="AO438" s="16">
        <f t="shared" si="135"/>
        <v>3020</v>
      </c>
      <c r="AP438" s="16">
        <f t="shared" si="128"/>
        <v>3794</v>
      </c>
      <c r="AQ438" s="16">
        <f t="shared" si="129"/>
        <v>1972</v>
      </c>
      <c r="AR438" s="16">
        <f t="shared" si="130"/>
        <v>141</v>
      </c>
      <c r="AS438" s="16"/>
      <c r="AT438" s="16">
        <v>62.1</v>
      </c>
      <c r="AU438" s="16">
        <v>87.3</v>
      </c>
      <c r="AV438" s="16">
        <v>35.1</v>
      </c>
      <c r="AW438" s="16"/>
    </row>
    <row r="439" spans="1:49">
      <c r="A439" s="62">
        <f>'表格编辑 '!A496</f>
        <v>40083</v>
      </c>
      <c r="B439" s="62">
        <f>'表格编辑 '!B496</f>
        <v>50088</v>
      </c>
      <c r="C439" s="62" t="str">
        <f>VLOOKUP(B439,映射!A:B,2,FALSE)</f>
        <v>沙漠臭臭花</v>
      </c>
      <c r="D439" s="62">
        <f>'表格编辑 '!E496</f>
        <v>49</v>
      </c>
      <c r="E439" s="62">
        <f>ROUNDUP((VLOOKUP(B439,Sheet1!U:AA,3,FALSE)-2)*(0.042*(D439-1)+0.2)+0.4,0)</f>
        <v>78</v>
      </c>
      <c r="F439" s="62">
        <f>ROUNDUP((VLOOKUP(B439,Sheet1!U:AA,4,FALSE)-2)*(0.042*(D439-1)+0.2)+0.4,0)</f>
        <v>56</v>
      </c>
      <c r="G439" s="62">
        <f>ROUNDUP((VLOOKUP(B439,Sheet1!U:AA,5,FALSE)-2)*(0.042*(D439-1)+0.2)+0.4,0)</f>
        <v>36</v>
      </c>
      <c r="H439" s="62">
        <f>ROUNDUP((VLOOKUP(B439,Sheet1!U:AA,6,FALSE)-2)*(0.042*(D439-1)+0.2)+0.4,0)</f>
        <v>21</v>
      </c>
      <c r="I439" s="62">
        <f>ROUNDUP((VLOOKUP(B439,Sheet1!U:AA,7,FALSE)-2)*(0.042*(D439-1)+0.2)+0.4,0)</f>
        <v>45</v>
      </c>
      <c r="J439" s="62">
        <f>E439*8+F439*2+G439*3+H439*3+I439*1+VLOOKUP(B439,Sheet1!AU:AZ,2,FALSE)</f>
        <v>972</v>
      </c>
      <c r="K439" s="62">
        <f>E439*1+F439*2+G439*2+H439*2+I439*10+VLOOKUP(B439,Sheet1!AU:AZ,3,FALSE)</f>
        <v>774</v>
      </c>
      <c r="L439" s="62">
        <f>E439*0.1+F439*2+G439*0.2+H439*0.26+I439*0.1+VLOOKUP(B439,Sheet1!AU:AZ,4,FALSE)</f>
        <v>156.96</v>
      </c>
      <c r="M439" s="62">
        <f>E439*0.1+F439*0.2+G439*2+H439*0.2+I439*0.1+VLOOKUP(B439,Sheet1!AU:AZ,5,FALSE)</f>
        <v>119.7</v>
      </c>
      <c r="N439" s="62">
        <f>E439*0.1+F439*0.2+G439*0.2+H439*2+I439*0.1+VLOOKUP(B439,Sheet1!AU:AZ,6,FALSE)</f>
        <v>92.7</v>
      </c>
      <c r="O439" s="62">
        <f t="shared" si="136"/>
        <v>12.1</v>
      </c>
      <c r="P439" s="62">
        <f t="shared" si="137"/>
        <v>52.9</v>
      </c>
      <c r="R439" s="9">
        <f t="shared" si="131"/>
        <v>49</v>
      </c>
      <c r="S439" s="9">
        <f t="shared" si="120"/>
        <v>342.44</v>
      </c>
      <c r="T439" s="9">
        <f t="shared" si="121"/>
        <v>54.8</v>
      </c>
      <c r="U439" s="66">
        <f t="shared" si="132"/>
        <v>501</v>
      </c>
      <c r="V439" s="9">
        <f t="shared" si="133"/>
        <v>601.2</v>
      </c>
      <c r="W439" s="67">
        <f t="shared" si="134"/>
        <v>230</v>
      </c>
      <c r="Y439" s="69">
        <f>VLOOKUP(D439,Sheet2!P:Q,2,FALSE)</f>
        <v>105</v>
      </c>
      <c r="AB439" s="4" t="str">
        <f>IF('表格编辑 '!D496="monster","普通","BOSS")</f>
        <v>普通</v>
      </c>
      <c r="AD439" s="50">
        <f>VLOOKUP(D439,映射!AK:AL,2,FALSE)</f>
        <v>4</v>
      </c>
      <c r="AE439" s="50" t="s">
        <v>37</v>
      </c>
      <c r="AF439" s="4">
        <f>VLOOKUP(AE439,映射!AN:AO,2,FALSE)</f>
        <v>2</v>
      </c>
      <c r="AG439" s="50">
        <v>1</v>
      </c>
      <c r="AH439" s="70">
        <v>1</v>
      </c>
      <c r="AI439" s="16">
        <f t="shared" si="122"/>
        <v>40083</v>
      </c>
      <c r="AJ439" s="16">
        <f t="shared" si="123"/>
        <v>50088</v>
      </c>
      <c r="AK439" s="16">
        <f t="shared" si="124"/>
        <v>49</v>
      </c>
      <c r="AL439" s="16" t="str">
        <f t="shared" si="125"/>
        <v>沙漠臭臭花</v>
      </c>
      <c r="AM439" s="16">
        <f t="shared" si="126"/>
        <v>4008</v>
      </c>
      <c r="AN439" s="16">
        <f t="shared" si="127"/>
        <v>1944</v>
      </c>
      <c r="AO439" s="16">
        <f t="shared" si="135"/>
        <v>2064</v>
      </c>
      <c r="AP439" s="16">
        <f t="shared" si="128"/>
        <v>3036</v>
      </c>
      <c r="AQ439" s="16">
        <f t="shared" si="129"/>
        <v>1548</v>
      </c>
      <c r="AR439" s="16">
        <f t="shared" si="130"/>
        <v>236</v>
      </c>
      <c r="AS439" s="16"/>
      <c r="AT439" s="16">
        <v>88.1</v>
      </c>
      <c r="AU439" s="16">
        <v>62.9</v>
      </c>
      <c r="AV439" s="16">
        <v>10.5</v>
      </c>
      <c r="AW439" s="16"/>
    </row>
    <row r="440" spans="1:49">
      <c r="A440" s="62">
        <f>'表格编辑 '!A497</f>
        <v>40084</v>
      </c>
      <c r="B440" s="62">
        <f>'表格编辑 '!B497</f>
        <v>50104</v>
      </c>
      <c r="C440" s="62" t="str">
        <f>VLOOKUP(B440,映射!A:B,2,FALSE)</f>
        <v>小丑炸弹魔</v>
      </c>
      <c r="D440" s="62">
        <f>'表格编辑 '!E497</f>
        <v>49</v>
      </c>
      <c r="E440" s="62">
        <f>ROUNDUP((VLOOKUP(B440,Sheet1!U:AA,3,FALSE)-2)*(0.042*(D440-1)+0.2)+0.4,0)</f>
        <v>30</v>
      </c>
      <c r="F440" s="62">
        <f>ROUNDUP((VLOOKUP(B440,Sheet1!U:AA,4,FALSE)-2)*(0.042*(D440-1)+0.2)+0.4,0)</f>
        <v>52</v>
      </c>
      <c r="G440" s="62">
        <f>ROUNDUP((VLOOKUP(B440,Sheet1!U:AA,5,FALSE)-2)*(0.042*(D440-1)+0.2)+0.4,0)</f>
        <v>30</v>
      </c>
      <c r="H440" s="62">
        <f>ROUNDUP((VLOOKUP(B440,Sheet1!U:AA,6,FALSE)-2)*(0.042*(D440-1)+0.2)+0.4,0)</f>
        <v>52</v>
      </c>
      <c r="I440" s="62">
        <f>ROUNDUP((VLOOKUP(B440,Sheet1!U:AA,7,FALSE)-2)*(0.042*(D440-1)+0.2)+0.4,0)</f>
        <v>85</v>
      </c>
      <c r="J440" s="62">
        <f>E440*8+F440*2+G440*3+H440*3+I440*1+VLOOKUP(B440,Sheet1!AU:AZ,2,FALSE)</f>
        <v>695</v>
      </c>
      <c r="K440" s="62">
        <f>E440*1+F440*2+G440*2+H440*2+I440*10+VLOOKUP(B440,Sheet1!AU:AZ,3,FALSE)</f>
        <v>1168</v>
      </c>
      <c r="L440" s="62">
        <f>E440*0.1+F440*2+G440*0.2+H440*0.26+I440*0.1+VLOOKUP(B440,Sheet1!AU:AZ,4,FALSE)</f>
        <v>155.02</v>
      </c>
      <c r="M440" s="62">
        <f>E440*0.1+F440*0.2+G440*2+H440*0.2+I440*0.1+VLOOKUP(B440,Sheet1!AU:AZ,5,FALSE)</f>
        <v>112.3</v>
      </c>
      <c r="N440" s="62">
        <f>E440*0.1+F440*0.2+G440*0.2+H440*2+I440*0.1+VLOOKUP(B440,Sheet1!AU:AZ,6,FALSE)</f>
        <v>151.9</v>
      </c>
      <c r="O440" s="62">
        <f t="shared" si="136"/>
        <v>54.6</v>
      </c>
      <c r="P440" s="62">
        <f t="shared" si="137"/>
        <v>17.7</v>
      </c>
      <c r="R440" s="9">
        <f t="shared" si="131"/>
        <v>49</v>
      </c>
      <c r="S440" s="9">
        <f t="shared" si="120"/>
        <v>342.44</v>
      </c>
      <c r="T440" s="9">
        <f t="shared" si="121"/>
        <v>54.8</v>
      </c>
      <c r="U440" s="66">
        <f t="shared" si="132"/>
        <v>518</v>
      </c>
      <c r="V440" s="9">
        <f t="shared" si="133"/>
        <v>621.6</v>
      </c>
      <c r="W440" s="67">
        <f t="shared" si="134"/>
        <v>226</v>
      </c>
      <c r="Y440" s="69">
        <f>VLOOKUP(D440,Sheet2!P:Q,2,FALSE)</f>
        <v>105</v>
      </c>
      <c r="AB440" s="4" t="str">
        <f>IF('表格编辑 '!D497="monster","普通","BOSS")</f>
        <v>普通</v>
      </c>
      <c r="AD440" s="50">
        <f>VLOOKUP(D440,映射!AK:AL,2,FALSE)</f>
        <v>4</v>
      </c>
      <c r="AE440" s="50" t="s">
        <v>37</v>
      </c>
      <c r="AF440" s="4">
        <f>VLOOKUP(AE440,映射!AN:AO,2,FALSE)</f>
        <v>2</v>
      </c>
      <c r="AG440" s="50">
        <v>1</v>
      </c>
      <c r="AH440" s="70">
        <v>1</v>
      </c>
      <c r="AI440" s="16">
        <f t="shared" si="122"/>
        <v>40084</v>
      </c>
      <c r="AJ440" s="16">
        <f t="shared" si="123"/>
        <v>50104</v>
      </c>
      <c r="AK440" s="16">
        <f t="shared" si="124"/>
        <v>49</v>
      </c>
      <c r="AL440" s="16" t="str">
        <f t="shared" si="125"/>
        <v>小丑炸弹魔</v>
      </c>
      <c r="AM440" s="16">
        <f t="shared" si="126"/>
        <v>4144</v>
      </c>
      <c r="AN440" s="16">
        <f t="shared" si="127"/>
        <v>1390</v>
      </c>
      <c r="AO440" s="16">
        <f t="shared" si="135"/>
        <v>2754</v>
      </c>
      <c r="AP440" s="16">
        <f t="shared" si="128"/>
        <v>3449</v>
      </c>
      <c r="AQ440" s="16">
        <f t="shared" si="129"/>
        <v>2336</v>
      </c>
      <c r="AR440" s="16">
        <f t="shared" si="130"/>
        <v>233</v>
      </c>
      <c r="AS440" s="16"/>
      <c r="AT440" s="16">
        <v>72.4</v>
      </c>
      <c r="AU440" s="16">
        <v>72.4</v>
      </c>
      <c r="AV440" s="16">
        <v>51.4</v>
      </c>
      <c r="AW440" s="16"/>
    </row>
    <row r="441" spans="1:49">
      <c r="A441" s="62">
        <f>'表格编辑 '!A498</f>
        <v>40085</v>
      </c>
      <c r="B441" s="62">
        <f>'表格编辑 '!B498</f>
        <v>50074</v>
      </c>
      <c r="C441" s="62" t="str">
        <f>VLOOKUP(B441,映射!A:B,2,FALSE)</f>
        <v>水蜘蛛</v>
      </c>
      <c r="D441" s="62">
        <f>'表格编辑 '!E498</f>
        <v>49</v>
      </c>
      <c r="E441" s="62">
        <f>ROUNDUP((VLOOKUP(B441,Sheet1!U:AA,3,FALSE)-2)*(0.042*(D441-1)+0.2)+0.4,0)</f>
        <v>50</v>
      </c>
      <c r="F441" s="62">
        <f>ROUNDUP((VLOOKUP(B441,Sheet1!U:AA,4,FALSE)-2)*(0.042*(D441-1)+0.2)+0.4,0)</f>
        <v>32</v>
      </c>
      <c r="G441" s="62">
        <f>ROUNDUP((VLOOKUP(B441,Sheet1!U:AA,5,FALSE)-2)*(0.042*(D441-1)+0.2)+0.4,0)</f>
        <v>50</v>
      </c>
      <c r="H441" s="62">
        <f>ROUNDUP((VLOOKUP(B441,Sheet1!U:AA,6,FALSE)-2)*(0.042*(D441-1)+0.2)+0.4,0)</f>
        <v>41</v>
      </c>
      <c r="I441" s="62">
        <f>ROUNDUP((VLOOKUP(B441,Sheet1!U:AA,7,FALSE)-2)*(0.042*(D441-1)+0.2)+0.4,0)</f>
        <v>59</v>
      </c>
      <c r="J441" s="62">
        <f>E441*8+F441*2+G441*3+H441*3+I441*1+VLOOKUP(B441,Sheet1!AU:AZ,2,FALSE)</f>
        <v>816</v>
      </c>
      <c r="K441" s="62">
        <f>E441*1+F441*2+G441*2+H441*2+I441*10+VLOOKUP(B441,Sheet1!AU:AZ,3,FALSE)</f>
        <v>906</v>
      </c>
      <c r="L441" s="62">
        <f>E441*0.1+F441*2+G441*0.2+H441*0.26+I441*0.1+VLOOKUP(B441,Sheet1!AU:AZ,4,FALSE)</f>
        <v>115.56</v>
      </c>
      <c r="M441" s="62">
        <f>E441*0.1+F441*0.2+G441*2+H441*0.2+I441*0.1+VLOOKUP(B441,Sheet1!AU:AZ,5,FALSE)</f>
        <v>145.5</v>
      </c>
      <c r="N441" s="62">
        <f>E441*0.1+F441*0.2+G441*0.2+H441*2+I441*0.1+VLOOKUP(B441,Sheet1!AU:AZ,6,FALSE)</f>
        <v>129.3</v>
      </c>
      <c r="O441" s="62">
        <f t="shared" si="136"/>
        <v>34.9</v>
      </c>
      <c r="P441" s="62">
        <f t="shared" si="137"/>
        <v>34.1</v>
      </c>
      <c r="R441" s="9">
        <f t="shared" si="131"/>
        <v>49</v>
      </c>
      <c r="S441" s="9">
        <f t="shared" si="120"/>
        <v>342.44</v>
      </c>
      <c r="T441" s="9">
        <f t="shared" si="121"/>
        <v>54.8</v>
      </c>
      <c r="U441" s="66">
        <f t="shared" si="132"/>
        <v>452</v>
      </c>
      <c r="V441" s="9">
        <f t="shared" si="133"/>
        <v>542.4</v>
      </c>
      <c r="W441" s="67">
        <f t="shared" si="134"/>
        <v>144</v>
      </c>
      <c r="Y441" s="69">
        <f>VLOOKUP(D441,Sheet2!P:Q,2,FALSE)</f>
        <v>105</v>
      </c>
      <c r="AB441" s="4" t="str">
        <f>IF('表格编辑 '!D498="monster","普通","BOSS")</f>
        <v>普通</v>
      </c>
      <c r="AD441" s="50">
        <f>VLOOKUP(D441,映射!AK:AL,2,FALSE)</f>
        <v>4</v>
      </c>
      <c r="AE441" s="50" t="s">
        <v>37</v>
      </c>
      <c r="AF441" s="4">
        <f>VLOOKUP(AE441,映射!AN:AO,2,FALSE)</f>
        <v>2</v>
      </c>
      <c r="AG441" s="50">
        <v>1</v>
      </c>
      <c r="AH441" s="70">
        <v>1</v>
      </c>
      <c r="AI441" s="16">
        <f t="shared" si="122"/>
        <v>40085</v>
      </c>
      <c r="AJ441" s="16">
        <f t="shared" si="123"/>
        <v>50074</v>
      </c>
      <c r="AK441" s="16">
        <f t="shared" si="124"/>
        <v>49</v>
      </c>
      <c r="AL441" s="16" t="str">
        <f t="shared" si="125"/>
        <v>水蜘蛛</v>
      </c>
      <c r="AM441" s="16">
        <f t="shared" si="126"/>
        <v>3616</v>
      </c>
      <c r="AN441" s="16">
        <f t="shared" si="127"/>
        <v>1632</v>
      </c>
      <c r="AO441" s="16">
        <f t="shared" si="135"/>
        <v>1984</v>
      </c>
      <c r="AP441" s="16">
        <f t="shared" si="128"/>
        <v>2800</v>
      </c>
      <c r="AQ441" s="16">
        <f t="shared" si="129"/>
        <v>1812</v>
      </c>
      <c r="AR441" s="16">
        <f t="shared" si="130"/>
        <v>174</v>
      </c>
      <c r="AS441" s="16"/>
      <c r="AT441" s="16">
        <v>70</v>
      </c>
      <c r="AU441" s="16">
        <v>89.8</v>
      </c>
      <c r="AV441" s="16">
        <v>26.4</v>
      </c>
      <c r="AW441" s="16"/>
    </row>
    <row r="442" spans="1:49">
      <c r="A442" s="62">
        <f>'表格编辑 '!A499</f>
        <v>40086</v>
      </c>
      <c r="B442" s="62">
        <f>'表格编辑 '!B499</f>
        <v>50084</v>
      </c>
      <c r="C442" s="62" t="str">
        <f>VLOOKUP(B442,映射!A:B,2,FALSE)</f>
        <v>曼陀罗草</v>
      </c>
      <c r="D442" s="62">
        <f>'表格编辑 '!E499</f>
        <v>49</v>
      </c>
      <c r="E442" s="62">
        <f>ROUNDUP((VLOOKUP(B442,Sheet1!U:AA,3,FALSE)-2)*(0.042*(D442-1)+0.2)+0.4,0)</f>
        <v>52</v>
      </c>
      <c r="F442" s="62">
        <f>ROUNDUP((VLOOKUP(B442,Sheet1!U:AA,4,FALSE)-2)*(0.042*(D442-1)+0.2)+0.4,0)</f>
        <v>25</v>
      </c>
      <c r="G442" s="62">
        <f>ROUNDUP((VLOOKUP(B442,Sheet1!U:AA,5,FALSE)-2)*(0.042*(D442-1)+0.2)+0.4,0)</f>
        <v>27</v>
      </c>
      <c r="H442" s="62">
        <f>ROUNDUP((VLOOKUP(B442,Sheet1!U:AA,6,FALSE)-2)*(0.042*(D442-1)+0.2)+0.4,0)</f>
        <v>43</v>
      </c>
      <c r="I442" s="62">
        <f>ROUNDUP((VLOOKUP(B442,Sheet1!U:AA,7,FALSE)-2)*(0.042*(D442-1)+0.2)+0.4,0)</f>
        <v>81</v>
      </c>
      <c r="J442" s="62">
        <f>E442*8+F442*2+G442*3+H442*3+I442*1+VLOOKUP(B442,Sheet1!AU:AZ,2,FALSE)</f>
        <v>777</v>
      </c>
      <c r="K442" s="62">
        <f>E442*1+F442*2+G442*2+H442*2+I442*10+VLOOKUP(B442,Sheet1!AU:AZ,3,FALSE)</f>
        <v>1072</v>
      </c>
      <c r="L442" s="62">
        <f>E442*0.1+F442*2+G442*0.2+H442*0.26+I442*0.1+VLOOKUP(B442,Sheet1!AU:AZ,4,FALSE)</f>
        <v>99.88</v>
      </c>
      <c r="M442" s="62">
        <f>E442*0.1+F442*0.2+G442*2+H442*0.2+I442*0.1+VLOOKUP(B442,Sheet1!AU:AZ,5,FALSE)</f>
        <v>100.9</v>
      </c>
      <c r="N442" s="62">
        <f>E442*0.1+F442*0.2+G442*0.2+H442*2+I442*0.1+VLOOKUP(B442,Sheet1!AU:AZ,6,FALSE)</f>
        <v>129.7</v>
      </c>
      <c r="O442" s="62">
        <f t="shared" si="136"/>
        <v>47.8</v>
      </c>
      <c r="P442" s="62">
        <f t="shared" si="137"/>
        <v>36.9</v>
      </c>
      <c r="R442" s="9">
        <f t="shared" si="131"/>
        <v>49</v>
      </c>
      <c r="S442" s="9">
        <f t="shared" si="120"/>
        <v>342.44</v>
      </c>
      <c r="T442" s="9">
        <f t="shared" si="121"/>
        <v>54.8</v>
      </c>
      <c r="U442" s="66">
        <f t="shared" si="132"/>
        <v>545</v>
      </c>
      <c r="V442" s="9">
        <f t="shared" si="133"/>
        <v>654</v>
      </c>
      <c r="W442" s="67">
        <f t="shared" si="134"/>
        <v>114</v>
      </c>
      <c r="Y442" s="69">
        <f>VLOOKUP(D442,Sheet2!P:Q,2,FALSE)</f>
        <v>105</v>
      </c>
      <c r="AB442" s="4" t="str">
        <f>IF('表格编辑 '!D499="monster","普通","BOSS")</f>
        <v>普通</v>
      </c>
      <c r="AD442" s="50">
        <f>VLOOKUP(D442,映射!AK:AL,2,FALSE)</f>
        <v>4</v>
      </c>
      <c r="AE442" s="50" t="s">
        <v>37</v>
      </c>
      <c r="AF442" s="4">
        <f>VLOOKUP(AE442,映射!AN:AO,2,FALSE)</f>
        <v>2</v>
      </c>
      <c r="AG442" s="50">
        <v>1</v>
      </c>
      <c r="AH442" s="70">
        <v>1</v>
      </c>
      <c r="AI442" s="16">
        <f t="shared" si="122"/>
        <v>40086</v>
      </c>
      <c r="AJ442" s="16">
        <f t="shared" si="123"/>
        <v>50084</v>
      </c>
      <c r="AK442" s="16">
        <f t="shared" si="124"/>
        <v>49</v>
      </c>
      <c r="AL442" s="16" t="str">
        <f t="shared" si="125"/>
        <v>曼陀罗草</v>
      </c>
      <c r="AM442" s="16">
        <f t="shared" si="126"/>
        <v>4360</v>
      </c>
      <c r="AN442" s="16">
        <f t="shared" si="127"/>
        <v>1554</v>
      </c>
      <c r="AO442" s="16">
        <f t="shared" si="135"/>
        <v>2806</v>
      </c>
      <c r="AP442" s="16">
        <f t="shared" si="128"/>
        <v>3583</v>
      </c>
      <c r="AQ442" s="16">
        <f t="shared" si="129"/>
        <v>2144</v>
      </c>
      <c r="AR442" s="16">
        <f t="shared" si="130"/>
        <v>150</v>
      </c>
      <c r="AS442" s="16"/>
      <c r="AT442" s="16">
        <v>69.1</v>
      </c>
      <c r="AU442" s="16">
        <v>72.7</v>
      </c>
      <c r="AV442" s="16">
        <v>42.5</v>
      </c>
      <c r="AW442" s="16"/>
    </row>
    <row r="443" spans="1:49">
      <c r="A443" s="62">
        <f>'表格编辑 '!A500</f>
        <v>40087</v>
      </c>
      <c r="B443" s="62">
        <f>'表格编辑 '!B500</f>
        <v>50155</v>
      </c>
      <c r="C443" s="62" t="str">
        <f>VLOOKUP(B443,映射!A:B,2,FALSE)</f>
        <v>熊猫团</v>
      </c>
      <c r="D443" s="62">
        <f>'表格编辑 '!E500</f>
        <v>49</v>
      </c>
      <c r="E443" s="62">
        <f>ROUNDUP((VLOOKUP(B443,Sheet1!U:AA,3,FALSE)-2)*(0.042*(D443-1)+0.2)+0.4,0)</f>
        <v>56</v>
      </c>
      <c r="F443" s="62">
        <f>ROUNDUP((VLOOKUP(B443,Sheet1!U:AA,4,FALSE)-2)*(0.042*(D443-1)+0.2)+0.4,0)</f>
        <v>54</v>
      </c>
      <c r="G443" s="62">
        <f>ROUNDUP((VLOOKUP(B443,Sheet1!U:AA,5,FALSE)-2)*(0.042*(D443-1)+0.2)+0.4,0)</f>
        <v>63</v>
      </c>
      <c r="H443" s="62">
        <f>ROUNDUP((VLOOKUP(B443,Sheet1!U:AA,6,FALSE)-2)*(0.042*(D443-1)+0.2)+0.4,0)</f>
        <v>50</v>
      </c>
      <c r="I443" s="62">
        <f>ROUNDUP((VLOOKUP(B443,Sheet1!U:AA,7,FALSE)-2)*(0.042*(D443-1)+0.2)+0.4,0)</f>
        <v>14</v>
      </c>
      <c r="J443" s="62">
        <f>E443*8+F443*2+G443*3+H443*3+I443*1+VLOOKUP(B443,Sheet1!AU:AZ,2,FALSE)</f>
        <v>929</v>
      </c>
      <c r="K443" s="62">
        <f>E443*1+F443*2+G443*2+H443*2+I443*10+VLOOKUP(B443,Sheet1!AU:AZ,3,FALSE)</f>
        <v>550</v>
      </c>
      <c r="L443" s="62">
        <f>E443*0.1+F443*2+G443*0.2+H443*0.26+I443*0.1+VLOOKUP(B443,Sheet1!AU:AZ,4,FALSE)</f>
        <v>160.6</v>
      </c>
      <c r="M443" s="62">
        <f>E443*0.1+F443*0.2+G443*2+H443*0.2+I443*0.1+VLOOKUP(B443,Sheet1!AU:AZ,5,FALSE)</f>
        <v>173.8</v>
      </c>
      <c r="N443" s="62">
        <f>E443*0.1+F443*0.2+G443*0.2+H443*2+I443*0.1+VLOOKUP(B443,Sheet1!AU:AZ,6,FALSE)</f>
        <v>150.4</v>
      </c>
      <c r="O443" s="62">
        <f t="shared" si="136"/>
        <v>-3.4</v>
      </c>
      <c r="P443" s="62">
        <f t="shared" si="137"/>
        <v>41.7</v>
      </c>
      <c r="R443" s="9">
        <f t="shared" si="131"/>
        <v>49</v>
      </c>
      <c r="S443" s="9">
        <f t="shared" si="120"/>
        <v>342.44</v>
      </c>
      <c r="T443" s="9">
        <f t="shared" si="121"/>
        <v>54.8</v>
      </c>
      <c r="U443" s="66">
        <f t="shared" si="132"/>
        <v>407</v>
      </c>
      <c r="V443" s="9">
        <f t="shared" si="133"/>
        <v>488.4</v>
      </c>
      <c r="W443" s="67">
        <f t="shared" si="134"/>
        <v>239</v>
      </c>
      <c r="Y443" s="69">
        <f>VLOOKUP(D443,Sheet2!P:Q,2,FALSE)</f>
        <v>105</v>
      </c>
      <c r="AB443" s="4" t="str">
        <f>IF('表格编辑 '!D500="monster","普通","BOSS")</f>
        <v>普通</v>
      </c>
      <c r="AD443" s="50">
        <f>VLOOKUP(D443,映射!AK:AL,2,FALSE)</f>
        <v>4</v>
      </c>
      <c r="AE443" s="50" t="s">
        <v>37</v>
      </c>
      <c r="AF443" s="4">
        <f>VLOOKUP(AE443,映射!AN:AO,2,FALSE)</f>
        <v>2</v>
      </c>
      <c r="AG443" s="50">
        <v>1</v>
      </c>
      <c r="AH443" s="70">
        <v>1</v>
      </c>
      <c r="AI443" s="16">
        <f t="shared" si="122"/>
        <v>40087</v>
      </c>
      <c r="AJ443" s="16">
        <f t="shared" si="123"/>
        <v>50155</v>
      </c>
      <c r="AK443" s="16">
        <f t="shared" si="124"/>
        <v>49</v>
      </c>
      <c r="AL443" s="16" t="str">
        <f t="shared" si="125"/>
        <v>熊猫团</v>
      </c>
      <c r="AM443" s="16">
        <f t="shared" si="126"/>
        <v>3256</v>
      </c>
      <c r="AN443" s="16">
        <f t="shared" si="127"/>
        <v>1858</v>
      </c>
      <c r="AO443" s="16">
        <f t="shared" si="135"/>
        <v>1398</v>
      </c>
      <c r="AP443" s="16">
        <f t="shared" si="128"/>
        <v>2327</v>
      </c>
      <c r="AQ443" s="16">
        <f t="shared" si="129"/>
        <v>1100</v>
      </c>
      <c r="AR443" s="16">
        <f t="shared" si="130"/>
        <v>241</v>
      </c>
      <c r="AS443" s="16"/>
      <c r="AT443" s="16">
        <v>134.1</v>
      </c>
      <c r="AU443" s="16">
        <v>112.5</v>
      </c>
      <c r="AV443" s="16">
        <v>-3.1</v>
      </c>
      <c r="AW443" s="16"/>
    </row>
    <row r="444" spans="1:49">
      <c r="A444" s="62">
        <f>'表格编辑 '!A501</f>
        <v>40088</v>
      </c>
      <c r="B444" s="62">
        <f>'表格编辑 '!B501</f>
        <v>50157</v>
      </c>
      <c r="C444" s="62" t="str">
        <f>VLOOKUP(B444,映射!A:B,2,FALSE)</f>
        <v>雪山幻魔</v>
      </c>
      <c r="D444" s="62">
        <f>'表格编辑 '!E501</f>
        <v>49</v>
      </c>
      <c r="E444" s="62">
        <f>ROUNDUP((VLOOKUP(B444,Sheet1!U:AA,3,FALSE)-2)*(0.042*(D444-1)+0.2)+0.4,0)</f>
        <v>52</v>
      </c>
      <c r="F444" s="62">
        <f>ROUNDUP((VLOOKUP(B444,Sheet1!U:AA,4,FALSE)-2)*(0.042*(D444-1)+0.2)+0.4,0)</f>
        <v>59</v>
      </c>
      <c r="G444" s="62">
        <f>ROUNDUP((VLOOKUP(B444,Sheet1!U:AA,5,FALSE)-2)*(0.042*(D444-1)+0.2)+0.4,0)</f>
        <v>63</v>
      </c>
      <c r="H444" s="62">
        <f>ROUNDUP((VLOOKUP(B444,Sheet1!U:AA,6,FALSE)-2)*(0.042*(D444-1)+0.2)+0.4,0)</f>
        <v>103</v>
      </c>
      <c r="I444" s="62">
        <f>ROUNDUP((VLOOKUP(B444,Sheet1!U:AA,7,FALSE)-2)*(0.042*(D444-1)+0.2)+0.4,0)</f>
        <v>39</v>
      </c>
      <c r="J444" s="62">
        <f>E444*8+F444*2+G444*3+H444*3+I444*1+VLOOKUP(B444,Sheet1!AU:AZ,2,FALSE)</f>
        <v>1091</v>
      </c>
      <c r="K444" s="62">
        <f>E444*1+F444*2+G444*2+H444*2+I444*10+VLOOKUP(B444,Sheet1!AU:AZ,3,FALSE)</f>
        <v>912</v>
      </c>
      <c r="L444" s="62">
        <f>E444*0.1+F444*2+G444*0.2+H444*0.26+I444*0.1+VLOOKUP(B444,Sheet1!AU:AZ,4,FALSE)</f>
        <v>186.48</v>
      </c>
      <c r="M444" s="62">
        <f>E444*0.1+F444*0.2+G444*2+H444*0.2+I444*0.1+VLOOKUP(B444,Sheet1!AU:AZ,5,FALSE)</f>
        <v>187.5</v>
      </c>
      <c r="N444" s="62">
        <f>E444*0.1+F444*0.2+G444*0.2+H444*2+I444*0.1+VLOOKUP(B444,Sheet1!AU:AZ,6,FALSE)</f>
        <v>259.5</v>
      </c>
      <c r="O444" s="62">
        <f t="shared" si="136"/>
        <v>12</v>
      </c>
      <c r="P444" s="62">
        <f t="shared" si="137"/>
        <v>46.1</v>
      </c>
      <c r="R444" s="9">
        <f t="shared" si="131"/>
        <v>49</v>
      </c>
      <c r="S444" s="9">
        <f t="shared" si="120"/>
        <v>342.44</v>
      </c>
      <c r="T444" s="9">
        <f t="shared" si="121"/>
        <v>54.8</v>
      </c>
      <c r="U444" s="66">
        <f t="shared" si="132"/>
        <v>389</v>
      </c>
      <c r="V444" s="9">
        <f t="shared" si="133"/>
        <v>466.8</v>
      </c>
      <c r="W444" s="67">
        <f t="shared" si="134"/>
        <v>298</v>
      </c>
      <c r="Y444" s="69">
        <f>VLOOKUP(D444,Sheet2!P:Q,2,FALSE)</f>
        <v>105</v>
      </c>
      <c r="AB444" s="4" t="str">
        <f>IF('表格编辑 '!D501="monster","普通","BOSS")</f>
        <v>普通</v>
      </c>
      <c r="AD444" s="50">
        <f>VLOOKUP(D444,映射!AK:AL,2,FALSE)</f>
        <v>4</v>
      </c>
      <c r="AE444" s="50" t="s">
        <v>37</v>
      </c>
      <c r="AF444" s="4">
        <f>VLOOKUP(AE444,映射!AN:AO,2,FALSE)</f>
        <v>2</v>
      </c>
      <c r="AG444" s="50">
        <v>1</v>
      </c>
      <c r="AH444" s="70">
        <v>1</v>
      </c>
      <c r="AI444" s="16">
        <f t="shared" si="122"/>
        <v>40088</v>
      </c>
      <c r="AJ444" s="16">
        <f t="shared" si="123"/>
        <v>50157</v>
      </c>
      <c r="AK444" s="16">
        <f t="shared" si="124"/>
        <v>49</v>
      </c>
      <c r="AL444" s="16" t="str">
        <f t="shared" si="125"/>
        <v>雪山幻魔</v>
      </c>
      <c r="AM444" s="16">
        <f t="shared" si="126"/>
        <v>3112</v>
      </c>
      <c r="AN444" s="16">
        <f t="shared" si="127"/>
        <v>2182</v>
      </c>
      <c r="AO444" s="16">
        <f t="shared" si="135"/>
        <v>930</v>
      </c>
      <c r="AP444" s="16">
        <f t="shared" si="128"/>
        <v>2021</v>
      </c>
      <c r="AQ444" s="16">
        <f t="shared" si="129"/>
        <v>1824</v>
      </c>
      <c r="AR444" s="16">
        <f t="shared" si="130"/>
        <v>280</v>
      </c>
      <c r="AS444" s="16"/>
      <c r="AT444" s="16">
        <v>96.4</v>
      </c>
      <c r="AU444" s="16">
        <v>159.4</v>
      </c>
      <c r="AV444" s="16">
        <v>16.2</v>
      </c>
      <c r="AW444" s="16"/>
    </row>
    <row r="445" spans="1:49">
      <c r="A445" s="62">
        <f>'表格编辑 '!A502</f>
        <v>40089</v>
      </c>
      <c r="B445" s="62">
        <f>'表格编辑 '!B502</f>
        <v>50076</v>
      </c>
      <c r="C445" s="62" t="str">
        <f>VLOOKUP(B445,映射!A:B,2,FALSE)</f>
        <v>风蜘蛛</v>
      </c>
      <c r="D445" s="62">
        <f>'表格编辑 '!E502</f>
        <v>49</v>
      </c>
      <c r="E445" s="62">
        <f>ROUNDUP((VLOOKUP(B445,Sheet1!U:AA,3,FALSE)-2)*(0.042*(D445-1)+0.2)+0.4,0)</f>
        <v>52</v>
      </c>
      <c r="F445" s="62">
        <f>ROUNDUP((VLOOKUP(B445,Sheet1!U:AA,4,FALSE)-2)*(0.042*(D445-1)+0.2)+0.4,0)</f>
        <v>59</v>
      </c>
      <c r="G445" s="62">
        <f>ROUNDUP((VLOOKUP(B445,Sheet1!U:AA,5,FALSE)-2)*(0.042*(D445-1)+0.2)+0.4,0)</f>
        <v>41</v>
      </c>
      <c r="H445" s="62">
        <f>ROUNDUP((VLOOKUP(B445,Sheet1!U:AA,6,FALSE)-2)*(0.042*(D445-1)+0.2)+0.4,0)</f>
        <v>39</v>
      </c>
      <c r="I445" s="62">
        <f>ROUNDUP((VLOOKUP(B445,Sheet1!U:AA,7,FALSE)-2)*(0.042*(D445-1)+0.2)+0.4,0)</f>
        <v>36</v>
      </c>
      <c r="J445" s="62">
        <f>E445*8+F445*2+G445*3+H445*3+I445*1+VLOOKUP(B445,Sheet1!AU:AZ,2,FALSE)</f>
        <v>830</v>
      </c>
      <c r="K445" s="62">
        <f>E445*1+F445*2+G445*2+H445*2+I445*10+VLOOKUP(B445,Sheet1!AU:AZ,3,FALSE)</f>
        <v>710</v>
      </c>
      <c r="L445" s="62">
        <f>E445*0.1+F445*2+G445*0.2+H445*0.26+I445*0.1+VLOOKUP(B445,Sheet1!AU:AZ,4,FALSE)</f>
        <v>165.14</v>
      </c>
      <c r="M445" s="62">
        <f>E445*0.1+F445*0.2+G445*2+H445*0.2+I445*0.1+VLOOKUP(B445,Sheet1!AU:AZ,5,FALSE)</f>
        <v>130.4</v>
      </c>
      <c r="N445" s="62">
        <f>E445*0.1+F445*0.2+G445*0.2+H445*2+I445*0.1+VLOOKUP(B445,Sheet1!AU:AZ,6,FALSE)</f>
        <v>126.8</v>
      </c>
      <c r="O445" s="62">
        <f t="shared" si="136"/>
        <v>11.6</v>
      </c>
      <c r="P445" s="62">
        <f t="shared" si="137"/>
        <v>35.8</v>
      </c>
      <c r="R445" s="9">
        <f t="shared" si="131"/>
        <v>49</v>
      </c>
      <c r="S445" s="9">
        <f t="shared" si="120"/>
        <v>342.44</v>
      </c>
      <c r="T445" s="9">
        <f t="shared" si="121"/>
        <v>54.8</v>
      </c>
      <c r="U445" s="66">
        <f t="shared" si="132"/>
        <v>480</v>
      </c>
      <c r="V445" s="9">
        <f t="shared" si="133"/>
        <v>576</v>
      </c>
      <c r="W445" s="67">
        <f t="shared" si="134"/>
        <v>249</v>
      </c>
      <c r="Y445" s="69">
        <f>VLOOKUP(D445,Sheet2!P:Q,2,FALSE)</f>
        <v>105</v>
      </c>
      <c r="AB445" s="4" t="str">
        <f>IF('表格编辑 '!D502="monster","普通","BOSS")</f>
        <v>普通</v>
      </c>
      <c r="AD445" s="50">
        <f>VLOOKUP(D445,映射!AK:AL,2,FALSE)</f>
        <v>4</v>
      </c>
      <c r="AE445" s="50" t="s">
        <v>37</v>
      </c>
      <c r="AF445" s="4">
        <f>VLOOKUP(AE445,映射!AN:AO,2,FALSE)</f>
        <v>2</v>
      </c>
      <c r="AG445" s="50">
        <v>1</v>
      </c>
      <c r="AH445" s="70">
        <v>1</v>
      </c>
      <c r="AI445" s="16">
        <f t="shared" si="122"/>
        <v>40089</v>
      </c>
      <c r="AJ445" s="16">
        <f t="shared" si="123"/>
        <v>50076</v>
      </c>
      <c r="AK445" s="16">
        <f t="shared" si="124"/>
        <v>49</v>
      </c>
      <c r="AL445" s="16" t="str">
        <f t="shared" si="125"/>
        <v>风蜘蛛</v>
      </c>
      <c r="AM445" s="16">
        <f t="shared" si="126"/>
        <v>3840</v>
      </c>
      <c r="AN445" s="16">
        <f t="shared" si="127"/>
        <v>1660</v>
      </c>
      <c r="AO445" s="16">
        <f t="shared" si="135"/>
        <v>2180</v>
      </c>
      <c r="AP445" s="16">
        <f t="shared" si="128"/>
        <v>3010</v>
      </c>
      <c r="AQ445" s="16">
        <f t="shared" si="129"/>
        <v>1420</v>
      </c>
      <c r="AR445" s="16">
        <f t="shared" si="130"/>
        <v>248</v>
      </c>
      <c r="AS445" s="16"/>
      <c r="AT445" s="16">
        <v>76.7</v>
      </c>
      <c r="AU445" s="16">
        <v>91.1</v>
      </c>
      <c r="AV445" s="16">
        <v>8.8</v>
      </c>
      <c r="AW445" s="16"/>
    </row>
    <row r="446" spans="1:49">
      <c r="A446" s="62">
        <f>'表格编辑 '!A503</f>
        <v>40090</v>
      </c>
      <c r="B446" s="62">
        <f>'表格编辑 '!B503</f>
        <v>50060</v>
      </c>
      <c r="C446" s="62" t="str">
        <f>VLOOKUP(B446,映射!A:B,2,FALSE)</f>
        <v>炼狱魔蝎</v>
      </c>
      <c r="D446" s="62">
        <f>'表格编辑 '!E503</f>
        <v>49</v>
      </c>
      <c r="E446" s="62">
        <f>ROUNDUP((VLOOKUP(B446,Sheet1!U:AA,3,FALSE)-2)*(0.042*(D446-1)+0.2)+0.4,0)</f>
        <v>39</v>
      </c>
      <c r="F446" s="62">
        <f>ROUNDUP((VLOOKUP(B446,Sheet1!U:AA,4,FALSE)-2)*(0.042*(D446-1)+0.2)+0.4,0)</f>
        <v>59</v>
      </c>
      <c r="G446" s="62">
        <f>ROUNDUP((VLOOKUP(B446,Sheet1!U:AA,5,FALSE)-2)*(0.042*(D446-1)+0.2)+0.4,0)</f>
        <v>90</v>
      </c>
      <c r="H446" s="62">
        <f>ROUNDUP((VLOOKUP(B446,Sheet1!U:AA,6,FALSE)-2)*(0.042*(D446-1)+0.2)+0.4,0)</f>
        <v>39</v>
      </c>
      <c r="I446" s="62">
        <f>ROUNDUP((VLOOKUP(B446,Sheet1!U:AA,7,FALSE)-2)*(0.042*(D446-1)+0.2)+0.4,0)</f>
        <v>12</v>
      </c>
      <c r="J446" s="62">
        <f>E446*8+F446*2+G446*3+H446*3+I446*1+VLOOKUP(B446,Sheet1!AU:AZ,2,FALSE)</f>
        <v>849</v>
      </c>
      <c r="K446" s="62">
        <f>E446*1+F446*2+G446*2+H446*2+I446*10+VLOOKUP(B446,Sheet1!AU:AZ,3,FALSE)</f>
        <v>555</v>
      </c>
      <c r="L446" s="62">
        <f>E446*0.1+F446*2+G446*0.2+H446*0.26+I446*0.1+VLOOKUP(B446,Sheet1!AU:AZ,4,FALSE)</f>
        <v>171.24</v>
      </c>
      <c r="M446" s="62">
        <f>E446*0.1+F446*0.2+G446*2+H446*0.2+I446*0.1+VLOOKUP(B446,Sheet1!AU:AZ,5,FALSE)</f>
        <v>224.7</v>
      </c>
      <c r="N446" s="62">
        <f>E446*0.1+F446*0.2+G446*0.2+H446*2+I446*0.1+VLOOKUP(B446,Sheet1!AU:AZ,6,FALSE)</f>
        <v>132.9</v>
      </c>
      <c r="O446" s="62">
        <f t="shared" si="136"/>
        <v>6.1</v>
      </c>
      <c r="P446" s="62">
        <f t="shared" si="137"/>
        <v>22.9</v>
      </c>
      <c r="R446" s="9">
        <f t="shared" si="131"/>
        <v>49</v>
      </c>
      <c r="S446" s="9">
        <f t="shared" si="120"/>
        <v>342.44</v>
      </c>
      <c r="T446" s="9">
        <f t="shared" si="121"/>
        <v>54.8</v>
      </c>
      <c r="U446" s="66">
        <f t="shared" si="132"/>
        <v>346</v>
      </c>
      <c r="V446" s="9">
        <f t="shared" si="133"/>
        <v>415.2</v>
      </c>
      <c r="W446" s="67">
        <f t="shared" si="134"/>
        <v>263</v>
      </c>
      <c r="Y446" s="69">
        <f>VLOOKUP(D446,Sheet2!P:Q,2,FALSE)</f>
        <v>105</v>
      </c>
      <c r="AB446" s="4" t="str">
        <f>IF('表格编辑 '!D503="monster","普通","BOSS")</f>
        <v>普通</v>
      </c>
      <c r="AD446" s="50">
        <f>VLOOKUP(D446,映射!AK:AL,2,FALSE)</f>
        <v>4</v>
      </c>
      <c r="AE446" s="50" t="s">
        <v>37</v>
      </c>
      <c r="AF446" s="4">
        <f>VLOOKUP(AE446,映射!AN:AO,2,FALSE)</f>
        <v>2</v>
      </c>
      <c r="AG446" s="50">
        <v>1</v>
      </c>
      <c r="AH446" s="70">
        <v>1</v>
      </c>
      <c r="AI446" s="16">
        <f t="shared" si="122"/>
        <v>40090</v>
      </c>
      <c r="AJ446" s="16">
        <f t="shared" si="123"/>
        <v>50060</v>
      </c>
      <c r="AK446" s="16">
        <f t="shared" si="124"/>
        <v>49</v>
      </c>
      <c r="AL446" s="16" t="str">
        <f t="shared" si="125"/>
        <v>炼狱魔蝎</v>
      </c>
      <c r="AM446" s="16">
        <f t="shared" si="126"/>
        <v>2768</v>
      </c>
      <c r="AN446" s="16">
        <f t="shared" si="127"/>
        <v>1698</v>
      </c>
      <c r="AO446" s="16">
        <f t="shared" si="135"/>
        <v>1070</v>
      </c>
      <c r="AP446" s="16">
        <f t="shared" si="128"/>
        <v>1919</v>
      </c>
      <c r="AQ446" s="16">
        <f t="shared" si="129"/>
        <v>1110</v>
      </c>
      <c r="AR446" s="16">
        <f t="shared" si="130"/>
        <v>257</v>
      </c>
      <c r="AS446" s="16"/>
      <c r="AT446" s="16">
        <v>177.5</v>
      </c>
      <c r="AU446" s="16">
        <v>98.3</v>
      </c>
      <c r="AV446" s="16">
        <v>5.7</v>
      </c>
      <c r="AW446" s="16"/>
    </row>
    <row r="447" spans="1:49">
      <c r="A447" s="62">
        <f>'表格编辑 '!A504</f>
        <v>40091</v>
      </c>
      <c r="B447" s="62">
        <f>'表格编辑 '!B504</f>
        <v>50026</v>
      </c>
      <c r="C447" s="62" t="str">
        <f>VLOOKUP(B447,映射!A:B,2,FALSE)</f>
        <v>食尸鬼</v>
      </c>
      <c r="D447" s="62">
        <f>'表格编辑 '!E504</f>
        <v>54</v>
      </c>
      <c r="E447" s="62">
        <f>ROUNDUP((VLOOKUP(B447,Sheet1!U:AA,3,FALSE)-2)*(0.042*(D447-1)+0.2)+0.4,0)</f>
        <v>74</v>
      </c>
      <c r="F447" s="62">
        <f>ROUNDUP((VLOOKUP(B447,Sheet1!U:AA,4,FALSE)-2)*(0.042*(D447-1)+0.2)+0.4,0)</f>
        <v>74</v>
      </c>
      <c r="G447" s="62">
        <f>ROUNDUP((VLOOKUP(B447,Sheet1!U:AA,5,FALSE)-2)*(0.042*(D447-1)+0.2)+0.4,0)</f>
        <v>37</v>
      </c>
      <c r="H447" s="62">
        <f>ROUNDUP((VLOOKUP(B447,Sheet1!U:AA,6,FALSE)-2)*(0.042*(D447-1)+0.2)+0.4,0)</f>
        <v>37</v>
      </c>
      <c r="I447" s="62">
        <f>ROUNDUP((VLOOKUP(B447,Sheet1!U:AA,7,FALSE)-2)*(0.042*(D447-1)+0.2)+0.4,0)</f>
        <v>37</v>
      </c>
      <c r="J447" s="62">
        <f>E447*8+F447*2+G447*3+H447*3+I447*1+VLOOKUP(B447,Sheet1!AU:AZ,2,FALSE)</f>
        <v>1019</v>
      </c>
      <c r="K447" s="62">
        <f>E447*1+F447*2+G447*2+H447*2+I447*10+VLOOKUP(B447,Sheet1!AU:AZ,3,FALSE)</f>
        <v>760</v>
      </c>
      <c r="L447" s="62">
        <f>E447*0.1+F447*2+G447*0.2+H447*0.26+I447*0.1+VLOOKUP(B447,Sheet1!AU:AZ,4,FALSE)</f>
        <v>196.12</v>
      </c>
      <c r="M447" s="62">
        <f>E447*0.1+F447*0.2+G447*2+H447*0.2+I447*0.1+VLOOKUP(B447,Sheet1!AU:AZ,5,FALSE)</f>
        <v>127.3</v>
      </c>
      <c r="N447" s="62">
        <f>E447*0.1+F447*0.2+G447*0.2+H447*2+I447*0.1+VLOOKUP(B447,Sheet1!AU:AZ,6,FALSE)</f>
        <v>127.3</v>
      </c>
      <c r="O447" s="62">
        <f t="shared" si="136"/>
        <v>3.7</v>
      </c>
      <c r="P447" s="62">
        <f t="shared" si="137"/>
        <v>51.8</v>
      </c>
      <c r="R447" s="9">
        <f t="shared" si="131"/>
        <v>54</v>
      </c>
      <c r="S447" s="9">
        <f t="shared" si="120"/>
        <v>380.04</v>
      </c>
      <c r="T447" s="9">
        <f t="shared" si="121"/>
        <v>58.8</v>
      </c>
      <c r="U447" s="66">
        <f t="shared" si="132"/>
        <v>569</v>
      </c>
      <c r="V447" s="9">
        <f t="shared" si="133"/>
        <v>682.8</v>
      </c>
      <c r="W447" s="67">
        <f t="shared" si="134"/>
        <v>310</v>
      </c>
      <c r="Y447" s="69">
        <f>VLOOKUP(D447,Sheet2!P:Q,2,FALSE)</f>
        <v>120</v>
      </c>
      <c r="AB447" s="4" t="str">
        <f>IF('表格编辑 '!D504="monster","普通","BOSS")</f>
        <v>普通</v>
      </c>
      <c r="AD447" s="50">
        <f>VLOOKUP(D447,映射!AK:AL,2,FALSE)</f>
        <v>4</v>
      </c>
      <c r="AE447" s="50" t="s">
        <v>37</v>
      </c>
      <c r="AF447" s="4">
        <f>VLOOKUP(AE447,映射!AN:AO,2,FALSE)</f>
        <v>2</v>
      </c>
      <c r="AG447" s="50">
        <v>1</v>
      </c>
      <c r="AH447" s="70">
        <v>1</v>
      </c>
      <c r="AI447" s="16">
        <f t="shared" si="122"/>
        <v>40091</v>
      </c>
      <c r="AJ447" s="16">
        <f t="shared" si="123"/>
        <v>50026</v>
      </c>
      <c r="AK447" s="16">
        <f t="shared" si="124"/>
        <v>54</v>
      </c>
      <c r="AL447" s="16" t="str">
        <f t="shared" si="125"/>
        <v>食尸鬼</v>
      </c>
      <c r="AM447" s="16">
        <f t="shared" si="126"/>
        <v>4552</v>
      </c>
      <c r="AN447" s="16">
        <f t="shared" si="127"/>
        <v>2038</v>
      </c>
      <c r="AO447" s="16">
        <f t="shared" si="135"/>
        <v>2514</v>
      </c>
      <c r="AP447" s="16">
        <f t="shared" si="128"/>
        <v>3533</v>
      </c>
      <c r="AQ447" s="16">
        <f t="shared" si="129"/>
        <v>1520</v>
      </c>
      <c r="AR447" s="16">
        <f t="shared" si="130"/>
        <v>295</v>
      </c>
      <c r="AS447" s="16"/>
      <c r="AT447" s="16">
        <v>91.2</v>
      </c>
      <c r="AU447" s="16">
        <v>53.4</v>
      </c>
      <c r="AV447" s="16">
        <v>5.8</v>
      </c>
      <c r="AW447" s="16"/>
    </row>
    <row r="448" spans="1:49">
      <c r="A448" s="62">
        <f>'表格编辑 '!A505</f>
        <v>40092</v>
      </c>
      <c r="B448" s="62">
        <f>'表格编辑 '!B505</f>
        <v>50092</v>
      </c>
      <c r="C448" s="62" t="str">
        <f>VLOOKUP(B448,映射!A:B,2,FALSE)</f>
        <v>功夫刺魔</v>
      </c>
      <c r="D448" s="62">
        <f>'表格编辑 '!E505</f>
        <v>54</v>
      </c>
      <c r="E448" s="62">
        <f>ROUNDUP((VLOOKUP(B448,Sheet1!U:AA,3,FALSE)-2)*(0.042*(D448-1)+0.2)+0.4,0)</f>
        <v>66</v>
      </c>
      <c r="F448" s="62">
        <f>ROUNDUP((VLOOKUP(B448,Sheet1!U:AA,4,FALSE)-2)*(0.042*(D448-1)+0.2)+0.4,0)</f>
        <v>86</v>
      </c>
      <c r="G448" s="62">
        <f>ROUNDUP((VLOOKUP(B448,Sheet1!U:AA,5,FALSE)-2)*(0.042*(D448-1)+0.2)+0.4,0)</f>
        <v>74</v>
      </c>
      <c r="H448" s="62">
        <f>ROUNDUP((VLOOKUP(B448,Sheet1!U:AA,6,FALSE)-2)*(0.042*(D448-1)+0.2)+0.4,0)</f>
        <v>32</v>
      </c>
      <c r="I448" s="62">
        <f>ROUNDUP((VLOOKUP(B448,Sheet1!U:AA,7,FALSE)-2)*(0.042*(D448-1)+0.2)+0.4,0)</f>
        <v>49</v>
      </c>
      <c r="J448" s="62">
        <f>E448*8+F448*2+G448*3+H448*3+I448*1+VLOOKUP(B448,Sheet1!AU:AZ,2,FALSE)</f>
        <v>1087</v>
      </c>
      <c r="K448" s="62">
        <f>E448*1+F448*2+G448*2+H448*2+I448*10+VLOOKUP(B448,Sheet1!AU:AZ,3,FALSE)</f>
        <v>960</v>
      </c>
      <c r="L448" s="62">
        <f>E448*0.1+F448*2+G448*0.2+H448*0.26+I448*0.1+VLOOKUP(B448,Sheet1!AU:AZ,4,FALSE)</f>
        <v>226.62</v>
      </c>
      <c r="M448" s="62">
        <f>E448*0.1+F448*0.2+G448*2+H448*0.2+I448*0.1+VLOOKUP(B448,Sheet1!AU:AZ,5,FALSE)</f>
        <v>203.1</v>
      </c>
      <c r="N448" s="62">
        <f>E448*0.1+F448*0.2+G448*0.2+H448*2+I448*0.1+VLOOKUP(B448,Sheet1!AU:AZ,6,FALSE)</f>
        <v>127.5</v>
      </c>
      <c r="O448" s="62">
        <f t="shared" si="136"/>
        <v>22.4</v>
      </c>
      <c r="P448" s="62">
        <f t="shared" si="137"/>
        <v>38.3</v>
      </c>
      <c r="R448" s="9">
        <f t="shared" si="131"/>
        <v>54</v>
      </c>
      <c r="S448" s="9">
        <f t="shared" si="120"/>
        <v>380.04</v>
      </c>
      <c r="T448" s="9">
        <f t="shared" si="121"/>
        <v>58.8</v>
      </c>
      <c r="U448" s="66">
        <f t="shared" si="132"/>
        <v>438</v>
      </c>
      <c r="V448" s="9">
        <f t="shared" si="133"/>
        <v>525.6</v>
      </c>
      <c r="W448" s="67">
        <f t="shared" si="134"/>
        <v>383</v>
      </c>
      <c r="Y448" s="69">
        <f>VLOOKUP(D448,Sheet2!P:Q,2,FALSE)</f>
        <v>120</v>
      </c>
      <c r="AB448" s="4" t="str">
        <f>IF('表格编辑 '!D505="monster","普通","BOSS")</f>
        <v>普通</v>
      </c>
      <c r="AD448" s="50">
        <f>VLOOKUP(D448,映射!AK:AL,2,FALSE)</f>
        <v>4</v>
      </c>
      <c r="AE448" s="50" t="s">
        <v>37</v>
      </c>
      <c r="AF448" s="4">
        <f>VLOOKUP(AE448,映射!AN:AO,2,FALSE)</f>
        <v>2</v>
      </c>
      <c r="AG448" s="50">
        <v>1</v>
      </c>
      <c r="AH448" s="70">
        <v>1</v>
      </c>
      <c r="AI448" s="16">
        <f t="shared" si="122"/>
        <v>40092</v>
      </c>
      <c r="AJ448" s="16">
        <f t="shared" si="123"/>
        <v>50092</v>
      </c>
      <c r="AK448" s="16">
        <f t="shared" si="124"/>
        <v>54</v>
      </c>
      <c r="AL448" s="16" t="str">
        <f t="shared" si="125"/>
        <v>功夫刺魔</v>
      </c>
      <c r="AM448" s="16">
        <f t="shared" si="126"/>
        <v>3504</v>
      </c>
      <c r="AN448" s="16">
        <f t="shared" si="127"/>
        <v>2174</v>
      </c>
      <c r="AO448" s="16">
        <f t="shared" si="135"/>
        <v>1330</v>
      </c>
      <c r="AP448" s="16">
        <f t="shared" si="128"/>
        <v>2417</v>
      </c>
      <c r="AQ448" s="16">
        <f t="shared" si="129"/>
        <v>1920</v>
      </c>
      <c r="AR448" s="16">
        <f t="shared" si="130"/>
        <v>340</v>
      </c>
      <c r="AS448" s="16"/>
      <c r="AT448" s="16">
        <v>132.7</v>
      </c>
      <c r="AU448" s="16">
        <v>67.9</v>
      </c>
      <c r="AV448" s="16">
        <v>14.5</v>
      </c>
      <c r="AW448" s="16"/>
    </row>
    <row r="449" spans="1:49">
      <c r="A449" s="62">
        <f>'表格编辑 '!A506</f>
        <v>40093</v>
      </c>
      <c r="B449" s="62">
        <f>'表格编辑 '!B506</f>
        <v>50012</v>
      </c>
      <c r="C449" s="62" t="str">
        <f>VLOOKUP(B449,映射!A:B,2,FALSE)</f>
        <v>暴君熊</v>
      </c>
      <c r="D449" s="62">
        <f>'表格编辑 '!E506</f>
        <v>54</v>
      </c>
      <c r="E449" s="62">
        <f>ROUNDUP((VLOOKUP(B449,Sheet1!U:AA,3,FALSE)-2)*(0.042*(D449-1)+0.2)+0.4,0)</f>
        <v>76</v>
      </c>
      <c r="F449" s="62">
        <f>ROUNDUP((VLOOKUP(B449,Sheet1!U:AA,4,FALSE)-2)*(0.042*(D449-1)+0.2)+0.4,0)</f>
        <v>81</v>
      </c>
      <c r="G449" s="62">
        <f>ROUNDUP((VLOOKUP(B449,Sheet1!U:AA,5,FALSE)-2)*(0.042*(D449-1)+0.2)+0.4,0)</f>
        <v>30</v>
      </c>
      <c r="H449" s="62">
        <f>ROUNDUP((VLOOKUP(B449,Sheet1!U:AA,6,FALSE)-2)*(0.042*(D449-1)+0.2)+0.4,0)</f>
        <v>49</v>
      </c>
      <c r="I449" s="62">
        <f>ROUNDUP((VLOOKUP(B449,Sheet1!U:AA,7,FALSE)-2)*(0.042*(D449-1)+0.2)+0.4,0)</f>
        <v>35</v>
      </c>
      <c r="J449" s="62">
        <f>E449*8+F449*2+G449*3+H449*3+I449*1+VLOOKUP(B449,Sheet1!AU:AZ,2,FALSE)</f>
        <v>1062</v>
      </c>
      <c r="K449" s="62">
        <f>E449*1+F449*2+G449*2+H449*2+I449*10+VLOOKUP(B449,Sheet1!AU:AZ,3,FALSE)</f>
        <v>766</v>
      </c>
      <c r="L449" s="62">
        <f>E449*0.1+F449*2+G449*0.2+H449*0.26+I449*0.1+VLOOKUP(B449,Sheet1!AU:AZ,4,FALSE)</f>
        <v>211.84</v>
      </c>
      <c r="M449" s="62">
        <f>E449*0.1+F449*0.2+G449*2+H449*0.2+I449*0.1+VLOOKUP(B449,Sheet1!AU:AZ,5,FALSE)</f>
        <v>117.1</v>
      </c>
      <c r="N449" s="62">
        <f>E449*0.1+F449*0.2+G449*0.2+H449*2+I449*0.1+VLOOKUP(B449,Sheet1!AU:AZ,6,FALSE)</f>
        <v>151.3</v>
      </c>
      <c r="O449" s="62">
        <f t="shared" si="136"/>
        <v>-1.8</v>
      </c>
      <c r="P449" s="62">
        <f t="shared" si="137"/>
        <v>56</v>
      </c>
      <c r="R449" s="9">
        <f t="shared" si="131"/>
        <v>54</v>
      </c>
      <c r="S449" s="9">
        <f t="shared" si="120"/>
        <v>380.04</v>
      </c>
      <c r="T449" s="9">
        <f t="shared" si="121"/>
        <v>58.8</v>
      </c>
      <c r="U449" s="66">
        <f t="shared" si="132"/>
        <v>592</v>
      </c>
      <c r="V449" s="9">
        <f t="shared" si="133"/>
        <v>710.4</v>
      </c>
      <c r="W449" s="67">
        <f t="shared" si="134"/>
        <v>347</v>
      </c>
      <c r="Y449" s="69">
        <f>VLOOKUP(D449,Sheet2!P:Q,2,FALSE)</f>
        <v>120</v>
      </c>
      <c r="AB449" s="4" t="str">
        <f>IF('表格编辑 '!D506="monster","普通","BOSS")</f>
        <v>普通</v>
      </c>
      <c r="AD449" s="50">
        <f>VLOOKUP(D449,映射!AK:AL,2,FALSE)</f>
        <v>4</v>
      </c>
      <c r="AE449" s="50" t="s">
        <v>37</v>
      </c>
      <c r="AF449" s="4">
        <f>VLOOKUP(AE449,映射!AN:AO,2,FALSE)</f>
        <v>2</v>
      </c>
      <c r="AG449" s="50">
        <v>1</v>
      </c>
      <c r="AH449" s="70">
        <v>1</v>
      </c>
      <c r="AI449" s="16">
        <f t="shared" si="122"/>
        <v>40093</v>
      </c>
      <c r="AJ449" s="16">
        <f t="shared" si="123"/>
        <v>50012</v>
      </c>
      <c r="AK449" s="16">
        <f t="shared" si="124"/>
        <v>54</v>
      </c>
      <c r="AL449" s="16" t="str">
        <f t="shared" si="125"/>
        <v>暴君熊</v>
      </c>
      <c r="AM449" s="16">
        <f t="shared" si="126"/>
        <v>4736</v>
      </c>
      <c r="AN449" s="16">
        <f t="shared" si="127"/>
        <v>2124</v>
      </c>
      <c r="AO449" s="16">
        <f t="shared" si="135"/>
        <v>2612</v>
      </c>
      <c r="AP449" s="16">
        <f t="shared" si="128"/>
        <v>3674</v>
      </c>
      <c r="AQ449" s="16">
        <f t="shared" si="129"/>
        <v>1532</v>
      </c>
      <c r="AR449" s="16">
        <f t="shared" si="130"/>
        <v>318</v>
      </c>
      <c r="AS449" s="16"/>
      <c r="AT449" s="16">
        <v>84.8</v>
      </c>
      <c r="AU449" s="16">
        <v>117.2</v>
      </c>
      <c r="AV449" s="16">
        <v>-1.6</v>
      </c>
      <c r="AW449" s="16"/>
    </row>
    <row r="450" spans="1:49">
      <c r="A450" s="62">
        <f>'表格编辑 '!A507</f>
        <v>40094</v>
      </c>
      <c r="B450" s="62">
        <f>'表格编辑 '!B507</f>
        <v>50095</v>
      </c>
      <c r="C450" s="62" t="str">
        <f>VLOOKUP(B450,映射!A:B,2,FALSE)</f>
        <v>炽热魔芋</v>
      </c>
      <c r="D450" s="62">
        <f>'表格编辑 '!E507</f>
        <v>54</v>
      </c>
      <c r="E450" s="62">
        <f>ROUNDUP((VLOOKUP(B450,Sheet1!U:AA,3,FALSE)-2)*(0.042*(D450-1)+0.2)+0.4,0)</f>
        <v>54</v>
      </c>
      <c r="F450" s="62">
        <f>ROUNDUP((VLOOKUP(B450,Sheet1!U:AA,4,FALSE)-2)*(0.042*(D450-1)+0.2)+0.4,0)</f>
        <v>100</v>
      </c>
      <c r="G450" s="62">
        <f>ROUNDUP((VLOOKUP(B450,Sheet1!U:AA,5,FALSE)-2)*(0.042*(D450-1)+0.2)+0.4,0)</f>
        <v>52</v>
      </c>
      <c r="H450" s="62">
        <f>ROUNDUP((VLOOKUP(B450,Sheet1!U:AA,6,FALSE)-2)*(0.042*(D450-1)+0.2)+0.4,0)</f>
        <v>45</v>
      </c>
      <c r="I450" s="62">
        <f>ROUNDUP((VLOOKUP(B450,Sheet1!U:AA,7,FALSE)-2)*(0.042*(D450-1)+0.2)+0.4,0)</f>
        <v>69</v>
      </c>
      <c r="J450" s="62">
        <f>E450*8+F450*2+G450*3+H450*3+I450*1+VLOOKUP(B450,Sheet1!AU:AZ,2,FALSE)</f>
        <v>1012</v>
      </c>
      <c r="K450" s="62">
        <f>E450*1+F450*2+G450*2+H450*2+I450*10+VLOOKUP(B450,Sheet1!AU:AZ,3,FALSE)</f>
        <v>1158</v>
      </c>
      <c r="L450" s="62">
        <f>E450*0.1+F450*2+G450*0.2+H450*0.26+I450*0.1+VLOOKUP(B450,Sheet1!AU:AZ,4,FALSE)</f>
        <v>254.4</v>
      </c>
      <c r="M450" s="62">
        <f>E450*0.1+F450*0.2+G450*2+H450*0.2+I450*0.1+VLOOKUP(B450,Sheet1!AU:AZ,5,FALSE)</f>
        <v>165.3</v>
      </c>
      <c r="N450" s="62">
        <f>E450*0.1+F450*0.2+G450*0.2+H450*2+I450*0.1+VLOOKUP(B450,Sheet1!AU:AZ,6,FALSE)</f>
        <v>152.7</v>
      </c>
      <c r="O450" s="62">
        <f t="shared" si="136"/>
        <v>34.9</v>
      </c>
      <c r="P450" s="62">
        <f t="shared" si="137"/>
        <v>30.1</v>
      </c>
      <c r="R450" s="9">
        <f t="shared" si="131"/>
        <v>54</v>
      </c>
      <c r="S450" s="9">
        <f t="shared" si="120"/>
        <v>380.04</v>
      </c>
      <c r="T450" s="9">
        <f t="shared" si="121"/>
        <v>58.8</v>
      </c>
      <c r="U450" s="66">
        <f t="shared" si="132"/>
        <v>495</v>
      </c>
      <c r="V450" s="9">
        <f t="shared" si="133"/>
        <v>594</v>
      </c>
      <c r="W450" s="67">
        <f t="shared" si="134"/>
        <v>451</v>
      </c>
      <c r="Y450" s="69">
        <f>VLOOKUP(D450,Sheet2!P:Q,2,FALSE)</f>
        <v>120</v>
      </c>
      <c r="AB450" s="4" t="str">
        <f>IF('表格编辑 '!D507="monster","普通","BOSS")</f>
        <v>普通</v>
      </c>
      <c r="AD450" s="50">
        <f>VLOOKUP(D450,映射!AK:AL,2,FALSE)</f>
        <v>4</v>
      </c>
      <c r="AE450" s="50" t="s">
        <v>37</v>
      </c>
      <c r="AF450" s="4">
        <f>VLOOKUP(AE450,映射!AN:AO,2,FALSE)</f>
        <v>2</v>
      </c>
      <c r="AG450" s="50">
        <v>1</v>
      </c>
      <c r="AH450" s="70">
        <v>1</v>
      </c>
      <c r="AI450" s="16">
        <f t="shared" si="122"/>
        <v>40094</v>
      </c>
      <c r="AJ450" s="16">
        <f t="shared" si="123"/>
        <v>50095</v>
      </c>
      <c r="AK450" s="16">
        <f t="shared" si="124"/>
        <v>54</v>
      </c>
      <c r="AL450" s="16" t="str">
        <f t="shared" si="125"/>
        <v>炽热魔芋</v>
      </c>
      <c r="AM450" s="16">
        <f t="shared" si="126"/>
        <v>3960</v>
      </c>
      <c r="AN450" s="16">
        <f t="shared" si="127"/>
        <v>2024</v>
      </c>
      <c r="AO450" s="16">
        <f t="shared" si="135"/>
        <v>1936</v>
      </c>
      <c r="AP450" s="16">
        <f t="shared" si="128"/>
        <v>2948</v>
      </c>
      <c r="AQ450" s="16">
        <f t="shared" si="129"/>
        <v>2316</v>
      </c>
      <c r="AR450" s="16">
        <f t="shared" si="130"/>
        <v>382</v>
      </c>
      <c r="AS450" s="16"/>
      <c r="AT450" s="16">
        <v>100.1</v>
      </c>
      <c r="AU450" s="16">
        <v>89.3</v>
      </c>
      <c r="AV450" s="16">
        <v>25.2</v>
      </c>
      <c r="AW450" s="16"/>
    </row>
    <row r="451" spans="1:49">
      <c r="A451" s="62">
        <f>'表格编辑 '!A508</f>
        <v>40095</v>
      </c>
      <c r="B451" s="62">
        <f>'表格编辑 '!B508</f>
        <v>50148</v>
      </c>
      <c r="C451" s="62" t="str">
        <f>VLOOKUP(B451,映射!A:B,2,FALSE)</f>
        <v>巨人</v>
      </c>
      <c r="D451" s="62">
        <f>'表格编辑 '!E508</f>
        <v>54</v>
      </c>
      <c r="E451" s="62">
        <f>ROUNDUP((VLOOKUP(B451,Sheet1!U:AA,3,FALSE)-2)*(0.042*(D451-1)+0.2)+0.4,0)</f>
        <v>88</v>
      </c>
      <c r="F451" s="62">
        <f>ROUNDUP((VLOOKUP(B451,Sheet1!U:AA,4,FALSE)-2)*(0.042*(D451-1)+0.2)+0.4,0)</f>
        <v>81</v>
      </c>
      <c r="G451" s="62">
        <f>ROUNDUP((VLOOKUP(B451,Sheet1!U:AA,5,FALSE)-2)*(0.042*(D451-1)+0.2)+0.4,0)</f>
        <v>54</v>
      </c>
      <c r="H451" s="62">
        <f>ROUNDUP((VLOOKUP(B451,Sheet1!U:AA,6,FALSE)-2)*(0.042*(D451-1)+0.2)+0.4,0)</f>
        <v>18</v>
      </c>
      <c r="I451" s="62">
        <f>ROUNDUP((VLOOKUP(B451,Sheet1!U:AA,7,FALSE)-2)*(0.042*(D451-1)+0.2)+0.4,0)</f>
        <v>30</v>
      </c>
      <c r="J451" s="62">
        <f>E451*8+F451*2+G451*3+H451*3+I451*1+VLOOKUP(B451,Sheet1!AU:AZ,2,FALSE)</f>
        <v>1132</v>
      </c>
      <c r="K451" s="62">
        <f>E451*1+F451*2+G451*2+H451*2+I451*10+VLOOKUP(B451,Sheet1!AU:AZ,3,FALSE)</f>
        <v>714</v>
      </c>
      <c r="L451" s="62">
        <f>E451*0.1+F451*2+G451*0.2+H451*0.26+I451*0.1+VLOOKUP(B451,Sheet1!AU:AZ,4,FALSE)</f>
        <v>209.28</v>
      </c>
      <c r="M451" s="62">
        <f>E451*0.1+F451*0.2+G451*2+H451*0.2+I451*0.1+VLOOKUP(B451,Sheet1!AU:AZ,5,FALSE)</f>
        <v>159.6</v>
      </c>
      <c r="N451" s="62">
        <f>E451*0.1+F451*0.2+G451*0.2+H451*2+I451*0.1+VLOOKUP(B451,Sheet1!AU:AZ,6,FALSE)</f>
        <v>94.8</v>
      </c>
      <c r="O451" s="62">
        <f t="shared" si="136"/>
        <v>-1.5</v>
      </c>
      <c r="P451" s="62">
        <f t="shared" si="137"/>
        <v>57.5</v>
      </c>
      <c r="R451" s="9">
        <f t="shared" si="131"/>
        <v>54</v>
      </c>
      <c r="S451" s="9">
        <f t="shared" si="120"/>
        <v>380.04</v>
      </c>
      <c r="T451" s="9">
        <f t="shared" si="121"/>
        <v>58.8</v>
      </c>
      <c r="U451" s="66">
        <f t="shared" si="132"/>
        <v>505</v>
      </c>
      <c r="V451" s="9">
        <f t="shared" si="133"/>
        <v>606</v>
      </c>
      <c r="W451" s="67">
        <f t="shared" si="134"/>
        <v>341</v>
      </c>
      <c r="Y451" s="69">
        <f>VLOOKUP(D451,Sheet2!P:Q,2,FALSE)</f>
        <v>120</v>
      </c>
      <c r="AB451" s="4" t="str">
        <f>IF('表格编辑 '!D508="monster","普通","BOSS")</f>
        <v>普通</v>
      </c>
      <c r="AD451" s="50">
        <f>VLOOKUP(D451,映射!AK:AL,2,FALSE)</f>
        <v>4</v>
      </c>
      <c r="AE451" s="50" t="s">
        <v>37</v>
      </c>
      <c r="AF451" s="4">
        <f>VLOOKUP(AE451,映射!AN:AO,2,FALSE)</f>
        <v>2</v>
      </c>
      <c r="AG451" s="50">
        <v>1</v>
      </c>
      <c r="AH451" s="70">
        <v>1</v>
      </c>
      <c r="AI451" s="16">
        <f t="shared" si="122"/>
        <v>40095</v>
      </c>
      <c r="AJ451" s="16">
        <f t="shared" si="123"/>
        <v>50148</v>
      </c>
      <c r="AK451" s="16">
        <f t="shared" si="124"/>
        <v>54</v>
      </c>
      <c r="AL451" s="16" t="str">
        <f t="shared" si="125"/>
        <v>巨人</v>
      </c>
      <c r="AM451" s="16">
        <f t="shared" si="126"/>
        <v>4040</v>
      </c>
      <c r="AN451" s="16">
        <f t="shared" si="127"/>
        <v>2264</v>
      </c>
      <c r="AO451" s="16">
        <f t="shared" si="135"/>
        <v>1776</v>
      </c>
      <c r="AP451" s="16">
        <f t="shared" si="128"/>
        <v>2908</v>
      </c>
      <c r="AQ451" s="16">
        <f t="shared" si="129"/>
        <v>1428</v>
      </c>
      <c r="AR451" s="16">
        <f t="shared" si="130"/>
        <v>314</v>
      </c>
      <c r="AS451" s="16"/>
      <c r="AT451" s="16">
        <v>123.8</v>
      </c>
      <c r="AU451" s="16">
        <v>66.2</v>
      </c>
      <c r="AV451" s="16">
        <v>-1.7</v>
      </c>
      <c r="AW451" s="16"/>
    </row>
    <row r="452" spans="1:49">
      <c r="A452" s="62">
        <f>'表格编辑 '!A509</f>
        <v>40096</v>
      </c>
      <c r="B452" s="62">
        <f>'表格编辑 '!B509</f>
        <v>50090</v>
      </c>
      <c r="C452" s="62" t="str">
        <f>VLOOKUP(B452,映射!A:B,2,FALSE)</f>
        <v>熔岩臭臭花</v>
      </c>
      <c r="D452" s="62">
        <f>'表格编辑 '!E509</f>
        <v>54</v>
      </c>
      <c r="E452" s="62">
        <f>ROUNDUP((VLOOKUP(B452,Sheet1!U:AA,3,FALSE)-2)*(0.042*(D452-1)+0.2)+0.4,0)</f>
        <v>103</v>
      </c>
      <c r="F452" s="62">
        <f>ROUNDUP((VLOOKUP(B452,Sheet1!U:AA,4,FALSE)-2)*(0.042*(D452-1)+0.2)+0.4,0)</f>
        <v>47</v>
      </c>
      <c r="G452" s="62">
        <f>ROUNDUP((VLOOKUP(B452,Sheet1!U:AA,5,FALSE)-2)*(0.042*(D452-1)+0.2)+0.4,0)</f>
        <v>30</v>
      </c>
      <c r="H452" s="62">
        <f>ROUNDUP((VLOOKUP(B452,Sheet1!U:AA,6,FALSE)-2)*(0.042*(D452-1)+0.2)+0.4,0)</f>
        <v>25</v>
      </c>
      <c r="I452" s="62">
        <f>ROUNDUP((VLOOKUP(B452,Sheet1!U:AA,7,FALSE)-2)*(0.042*(D452-1)+0.2)+0.4,0)</f>
        <v>66</v>
      </c>
      <c r="J452" s="62">
        <f>E452*8+F452*2+G452*3+H452*3+I452*1+VLOOKUP(B452,Sheet1!AU:AZ,2,FALSE)</f>
        <v>1169</v>
      </c>
      <c r="K452" s="62">
        <f>E452*1+F452*2+G452*2+H452*2+I452*10+VLOOKUP(B452,Sheet1!AU:AZ,3,FALSE)</f>
        <v>987</v>
      </c>
      <c r="L452" s="62">
        <f>E452*0.1+F452*2+G452*0.2+H452*0.26+I452*0.1+VLOOKUP(B452,Sheet1!AU:AZ,4,FALSE)</f>
        <v>143.4</v>
      </c>
      <c r="M452" s="62">
        <f>E452*0.1+F452*0.2+G452*2+H452*0.2+I452*0.1+VLOOKUP(B452,Sheet1!AU:AZ,5,FALSE)</f>
        <v>111.3</v>
      </c>
      <c r="N452" s="62">
        <f>E452*0.1+F452*0.2+G452*0.2+H452*2+I452*0.1+VLOOKUP(B452,Sheet1!AU:AZ,6,FALSE)</f>
        <v>102.3</v>
      </c>
      <c r="O452" s="62">
        <f t="shared" si="136"/>
        <v>20.7</v>
      </c>
      <c r="P452" s="62">
        <f t="shared" si="137"/>
        <v>73.1</v>
      </c>
      <c r="R452" s="9">
        <f t="shared" si="131"/>
        <v>54</v>
      </c>
      <c r="S452" s="9">
        <f t="shared" si="120"/>
        <v>380.04</v>
      </c>
      <c r="T452" s="9">
        <f t="shared" si="121"/>
        <v>58.8</v>
      </c>
      <c r="U452" s="66">
        <f t="shared" si="132"/>
        <v>607</v>
      </c>
      <c r="V452" s="9">
        <f t="shared" si="133"/>
        <v>728.4</v>
      </c>
      <c r="W452" s="67">
        <f t="shared" si="134"/>
        <v>193</v>
      </c>
      <c r="Y452" s="69">
        <f>VLOOKUP(D452,Sheet2!P:Q,2,FALSE)</f>
        <v>120</v>
      </c>
      <c r="AB452" s="4" t="str">
        <f>IF('表格编辑 '!D509="monster","普通","BOSS")</f>
        <v>普通</v>
      </c>
      <c r="AD452" s="50">
        <f>VLOOKUP(D452,映射!AK:AL,2,FALSE)</f>
        <v>4</v>
      </c>
      <c r="AE452" s="50" t="s">
        <v>37</v>
      </c>
      <c r="AF452" s="4">
        <f>VLOOKUP(AE452,映射!AN:AO,2,FALSE)</f>
        <v>2</v>
      </c>
      <c r="AG452" s="50">
        <v>1</v>
      </c>
      <c r="AH452" s="70">
        <v>1</v>
      </c>
      <c r="AI452" s="16">
        <f t="shared" si="122"/>
        <v>40096</v>
      </c>
      <c r="AJ452" s="16">
        <f t="shared" si="123"/>
        <v>50090</v>
      </c>
      <c r="AK452" s="16">
        <f t="shared" si="124"/>
        <v>54</v>
      </c>
      <c r="AL452" s="16" t="str">
        <f t="shared" si="125"/>
        <v>熔岩臭臭花</v>
      </c>
      <c r="AM452" s="16">
        <f t="shared" si="126"/>
        <v>4856</v>
      </c>
      <c r="AN452" s="16">
        <f t="shared" si="127"/>
        <v>2338</v>
      </c>
      <c r="AO452" s="16">
        <f t="shared" si="135"/>
        <v>2518</v>
      </c>
      <c r="AP452" s="16">
        <f t="shared" si="128"/>
        <v>3687</v>
      </c>
      <c r="AQ452" s="16">
        <f t="shared" si="129"/>
        <v>1974</v>
      </c>
      <c r="AR452" s="16">
        <f t="shared" si="130"/>
        <v>216</v>
      </c>
      <c r="AS452" s="16"/>
      <c r="AT452" s="16">
        <v>79.4</v>
      </c>
      <c r="AU452" s="16">
        <v>72.2</v>
      </c>
      <c r="AV452" s="16">
        <v>18.3</v>
      </c>
      <c r="AW452" s="16"/>
    </row>
    <row r="453" spans="1:49">
      <c r="A453" s="62">
        <f>'表格编辑 '!A510</f>
        <v>40097</v>
      </c>
      <c r="B453" s="62">
        <f>'表格编辑 '!B510</f>
        <v>50085</v>
      </c>
      <c r="C453" s="62" t="str">
        <f>VLOOKUP(B453,映射!A:B,2,FALSE)</f>
        <v>死亡之花</v>
      </c>
      <c r="D453" s="62">
        <f>'表格编辑 '!E510</f>
        <v>54</v>
      </c>
      <c r="E453" s="62">
        <f>ROUNDUP((VLOOKUP(B453,Sheet1!U:AA,3,FALSE)-2)*(0.042*(D453-1)+0.2)+0.4,0)</f>
        <v>62</v>
      </c>
      <c r="F453" s="62">
        <f>ROUNDUP((VLOOKUP(B453,Sheet1!U:AA,4,FALSE)-2)*(0.042*(D453-1)+0.2)+0.4,0)</f>
        <v>25</v>
      </c>
      <c r="G453" s="62">
        <f>ROUNDUP((VLOOKUP(B453,Sheet1!U:AA,5,FALSE)-2)*(0.042*(D453-1)+0.2)+0.4,0)</f>
        <v>25</v>
      </c>
      <c r="H453" s="62">
        <f>ROUNDUP((VLOOKUP(B453,Sheet1!U:AA,6,FALSE)-2)*(0.042*(D453-1)+0.2)+0.4,0)</f>
        <v>42</v>
      </c>
      <c r="I453" s="62">
        <f>ROUNDUP((VLOOKUP(B453,Sheet1!U:AA,7,FALSE)-2)*(0.042*(D453-1)+0.2)+0.4,0)</f>
        <v>81</v>
      </c>
      <c r="J453" s="62">
        <f>E453*8+F453*2+G453*3+H453*3+I453*1+VLOOKUP(B453,Sheet1!AU:AZ,2,FALSE)</f>
        <v>848</v>
      </c>
      <c r="K453" s="62">
        <f>E453*1+F453*2+G453*2+H453*2+I453*10+VLOOKUP(B453,Sheet1!AU:AZ,3,FALSE)</f>
        <v>1076</v>
      </c>
      <c r="L453" s="62">
        <f>E453*0.1+F453*2+G453*0.2+H453*0.26+I453*0.1+VLOOKUP(B453,Sheet1!AU:AZ,4,FALSE)</f>
        <v>100.22</v>
      </c>
      <c r="M453" s="62">
        <f>E453*0.1+F453*0.2+G453*2+H453*0.2+I453*0.1+VLOOKUP(B453,Sheet1!AU:AZ,5,FALSE)</f>
        <v>97.7</v>
      </c>
      <c r="N453" s="62">
        <f>E453*0.1+F453*0.2+G453*0.2+H453*2+I453*0.1+VLOOKUP(B453,Sheet1!AU:AZ,6,FALSE)</f>
        <v>128.3</v>
      </c>
      <c r="O453" s="62">
        <f t="shared" si="136"/>
        <v>44.5</v>
      </c>
      <c r="P453" s="62">
        <f t="shared" si="137"/>
        <v>44.9</v>
      </c>
      <c r="R453" s="9">
        <f t="shared" si="131"/>
        <v>54</v>
      </c>
      <c r="S453" s="9">
        <f t="shared" si="120"/>
        <v>380.04</v>
      </c>
      <c r="T453" s="9">
        <f t="shared" si="121"/>
        <v>58.8</v>
      </c>
      <c r="U453" s="66">
        <f t="shared" si="132"/>
        <v>644</v>
      </c>
      <c r="V453" s="9">
        <f t="shared" si="133"/>
        <v>772.8</v>
      </c>
      <c r="W453" s="67">
        <f t="shared" si="134"/>
        <v>109</v>
      </c>
      <c r="Y453" s="69">
        <f>VLOOKUP(D453,Sheet2!P:Q,2,FALSE)</f>
        <v>120</v>
      </c>
      <c r="AB453" s="4" t="str">
        <f>IF('表格编辑 '!D510="monster","普通","BOSS")</f>
        <v>普通</v>
      </c>
      <c r="AD453" s="50">
        <f>VLOOKUP(D453,映射!AK:AL,2,FALSE)</f>
        <v>4</v>
      </c>
      <c r="AE453" s="50" t="s">
        <v>37</v>
      </c>
      <c r="AF453" s="4">
        <f>VLOOKUP(AE453,映射!AN:AO,2,FALSE)</f>
        <v>2</v>
      </c>
      <c r="AG453" s="50">
        <v>1</v>
      </c>
      <c r="AH453" s="70">
        <v>1</v>
      </c>
      <c r="AI453" s="16">
        <f t="shared" si="122"/>
        <v>40097</v>
      </c>
      <c r="AJ453" s="16">
        <f t="shared" si="123"/>
        <v>50085</v>
      </c>
      <c r="AK453" s="16">
        <f t="shared" si="124"/>
        <v>54</v>
      </c>
      <c r="AL453" s="16" t="str">
        <f t="shared" si="125"/>
        <v>死亡之花</v>
      </c>
      <c r="AM453" s="16">
        <f t="shared" si="126"/>
        <v>5152</v>
      </c>
      <c r="AN453" s="16">
        <f t="shared" si="127"/>
        <v>1696</v>
      </c>
      <c r="AO453" s="16">
        <f t="shared" si="135"/>
        <v>3456</v>
      </c>
      <c r="AP453" s="16">
        <f t="shared" si="128"/>
        <v>4304</v>
      </c>
      <c r="AQ453" s="16">
        <f t="shared" si="129"/>
        <v>2152</v>
      </c>
      <c r="AR453" s="16">
        <f t="shared" si="130"/>
        <v>151</v>
      </c>
      <c r="AS453" s="16"/>
      <c r="AT453" s="16">
        <v>68.3</v>
      </c>
      <c r="AU453" s="16">
        <v>95.3</v>
      </c>
      <c r="AV453" s="16">
        <v>39.1</v>
      </c>
      <c r="AW453" s="16"/>
    </row>
    <row r="454" spans="1:49">
      <c r="A454" s="62">
        <f>'表格编辑 '!A511</f>
        <v>40098</v>
      </c>
      <c r="B454" s="62">
        <f>'表格编辑 '!B511</f>
        <v>50088</v>
      </c>
      <c r="C454" s="62" t="str">
        <f>VLOOKUP(B454,映射!A:B,2,FALSE)</f>
        <v>沙漠臭臭花</v>
      </c>
      <c r="D454" s="62">
        <f>'表格编辑 '!E511</f>
        <v>54</v>
      </c>
      <c r="E454" s="62">
        <f>ROUNDUP((VLOOKUP(B454,Sheet1!U:AA,3,FALSE)-2)*(0.042*(D454-1)+0.2)+0.4,0)</f>
        <v>86</v>
      </c>
      <c r="F454" s="62">
        <f>ROUNDUP((VLOOKUP(B454,Sheet1!U:AA,4,FALSE)-2)*(0.042*(D454-1)+0.2)+0.4,0)</f>
        <v>62</v>
      </c>
      <c r="G454" s="62">
        <f>ROUNDUP((VLOOKUP(B454,Sheet1!U:AA,5,FALSE)-2)*(0.042*(D454-1)+0.2)+0.4,0)</f>
        <v>40</v>
      </c>
      <c r="H454" s="62">
        <f>ROUNDUP((VLOOKUP(B454,Sheet1!U:AA,6,FALSE)-2)*(0.042*(D454-1)+0.2)+0.4,0)</f>
        <v>23</v>
      </c>
      <c r="I454" s="62">
        <f>ROUNDUP((VLOOKUP(B454,Sheet1!U:AA,7,FALSE)-2)*(0.042*(D454-1)+0.2)+0.4,0)</f>
        <v>49</v>
      </c>
      <c r="J454" s="62">
        <f>E454*8+F454*2+G454*3+H454*3+I454*1+VLOOKUP(B454,Sheet1!AU:AZ,2,FALSE)</f>
        <v>1070</v>
      </c>
      <c r="K454" s="62">
        <f>E454*1+F454*2+G454*2+H454*2+I454*10+VLOOKUP(B454,Sheet1!AU:AZ,3,FALSE)</f>
        <v>846</v>
      </c>
      <c r="L454" s="62">
        <f>E454*0.1+F454*2+G454*0.2+H454*0.26+I454*0.1+VLOOKUP(B454,Sheet1!AU:AZ,4,FALSE)</f>
        <v>171.48</v>
      </c>
      <c r="M454" s="62">
        <f>E454*0.1+F454*0.2+G454*2+H454*0.2+I454*0.1+VLOOKUP(B454,Sheet1!AU:AZ,5,FALSE)</f>
        <v>130.5</v>
      </c>
      <c r="N454" s="62">
        <f>E454*0.1+F454*0.2+G454*0.2+H454*2+I454*0.1+VLOOKUP(B454,Sheet1!AU:AZ,6,FALSE)</f>
        <v>99.9</v>
      </c>
      <c r="O454" s="62">
        <f t="shared" si="136"/>
        <v>12.9</v>
      </c>
      <c r="P454" s="62">
        <f t="shared" si="137"/>
        <v>58.3</v>
      </c>
      <c r="R454" s="9">
        <f t="shared" si="131"/>
        <v>54</v>
      </c>
      <c r="S454" s="9">
        <f t="shared" si="120"/>
        <v>380.04</v>
      </c>
      <c r="T454" s="9">
        <f t="shared" si="121"/>
        <v>58.8</v>
      </c>
      <c r="U454" s="66">
        <f t="shared" si="132"/>
        <v>562</v>
      </c>
      <c r="V454" s="9">
        <f t="shared" si="133"/>
        <v>674.4</v>
      </c>
      <c r="W454" s="67">
        <f t="shared" si="134"/>
        <v>254</v>
      </c>
      <c r="Y454" s="69">
        <f>VLOOKUP(D454,Sheet2!P:Q,2,FALSE)</f>
        <v>120</v>
      </c>
      <c r="AB454" s="4" t="str">
        <f>IF('表格编辑 '!D511="monster","普通","BOSS")</f>
        <v>普通</v>
      </c>
      <c r="AD454" s="50">
        <f>VLOOKUP(D454,映射!AK:AL,2,FALSE)</f>
        <v>4</v>
      </c>
      <c r="AE454" s="50" t="s">
        <v>37</v>
      </c>
      <c r="AF454" s="4">
        <f>VLOOKUP(AE454,映射!AN:AO,2,FALSE)</f>
        <v>2</v>
      </c>
      <c r="AG454" s="50">
        <v>1</v>
      </c>
      <c r="AH454" s="70">
        <v>1</v>
      </c>
      <c r="AI454" s="16">
        <f t="shared" si="122"/>
        <v>40098</v>
      </c>
      <c r="AJ454" s="16">
        <f t="shared" si="123"/>
        <v>50088</v>
      </c>
      <c r="AK454" s="16">
        <f t="shared" si="124"/>
        <v>54</v>
      </c>
      <c r="AL454" s="16" t="str">
        <f t="shared" si="125"/>
        <v>沙漠臭臭花</v>
      </c>
      <c r="AM454" s="16">
        <f t="shared" si="126"/>
        <v>4496</v>
      </c>
      <c r="AN454" s="16">
        <f t="shared" si="127"/>
        <v>2140</v>
      </c>
      <c r="AO454" s="16">
        <f t="shared" si="135"/>
        <v>2356</v>
      </c>
      <c r="AP454" s="16">
        <f t="shared" si="128"/>
        <v>3426</v>
      </c>
      <c r="AQ454" s="16">
        <f t="shared" si="129"/>
        <v>1692</v>
      </c>
      <c r="AR454" s="16">
        <f t="shared" si="130"/>
        <v>258</v>
      </c>
      <c r="AS454" s="16"/>
      <c r="AT454" s="16">
        <v>96.8</v>
      </c>
      <c r="AU454" s="16">
        <v>69.8</v>
      </c>
      <c r="AV454" s="16">
        <v>12</v>
      </c>
      <c r="AW454" s="16"/>
    </row>
    <row r="455" spans="1:49">
      <c r="A455" s="62">
        <f>'表格编辑 '!A512</f>
        <v>40099</v>
      </c>
      <c r="B455" s="62">
        <f>'表格编辑 '!B512</f>
        <v>50104</v>
      </c>
      <c r="C455" s="62" t="str">
        <f>VLOOKUP(B455,映射!A:B,2,FALSE)</f>
        <v>小丑炸弹魔</v>
      </c>
      <c r="D455" s="62">
        <f>'表格编辑 '!E512</f>
        <v>54</v>
      </c>
      <c r="E455" s="62">
        <f>ROUNDUP((VLOOKUP(B455,Sheet1!U:AA,3,FALSE)-2)*(0.042*(D455-1)+0.2)+0.4,0)</f>
        <v>32</v>
      </c>
      <c r="F455" s="62">
        <f>ROUNDUP((VLOOKUP(B455,Sheet1!U:AA,4,FALSE)-2)*(0.042*(D455-1)+0.2)+0.4,0)</f>
        <v>57</v>
      </c>
      <c r="G455" s="62">
        <f>ROUNDUP((VLOOKUP(B455,Sheet1!U:AA,5,FALSE)-2)*(0.042*(D455-1)+0.2)+0.4,0)</f>
        <v>32</v>
      </c>
      <c r="H455" s="62">
        <f>ROUNDUP((VLOOKUP(B455,Sheet1!U:AA,6,FALSE)-2)*(0.042*(D455-1)+0.2)+0.4,0)</f>
        <v>57</v>
      </c>
      <c r="I455" s="62">
        <f>ROUNDUP((VLOOKUP(B455,Sheet1!U:AA,7,FALSE)-2)*(0.042*(D455-1)+0.2)+0.4,0)</f>
        <v>93</v>
      </c>
      <c r="J455" s="62">
        <f>E455*8+F455*2+G455*3+H455*3+I455*1+VLOOKUP(B455,Sheet1!AU:AZ,2,FALSE)</f>
        <v>750</v>
      </c>
      <c r="K455" s="62">
        <f>E455*1+F455*2+G455*2+H455*2+I455*10+VLOOKUP(B455,Sheet1!AU:AZ,3,FALSE)</f>
        <v>1274</v>
      </c>
      <c r="L455" s="62">
        <f>E455*0.1+F455*2+G455*0.2+H455*0.26+I455*0.1+VLOOKUP(B455,Sheet1!AU:AZ,4,FALSE)</f>
        <v>167.72</v>
      </c>
      <c r="M455" s="62">
        <f>E455*0.1+F455*0.2+G455*2+H455*0.2+I455*0.1+VLOOKUP(B455,Sheet1!AU:AZ,5,FALSE)</f>
        <v>119.3</v>
      </c>
      <c r="N455" s="62">
        <f>E455*0.1+F455*0.2+G455*0.2+H455*2+I455*0.1+VLOOKUP(B455,Sheet1!AU:AZ,6,FALSE)</f>
        <v>164.3</v>
      </c>
      <c r="O455" s="62">
        <f t="shared" si="136"/>
        <v>59.8</v>
      </c>
      <c r="P455" s="62">
        <f t="shared" si="137"/>
        <v>18.8</v>
      </c>
      <c r="R455" s="9">
        <f t="shared" si="131"/>
        <v>54</v>
      </c>
      <c r="S455" s="9">
        <f t="shared" si="120"/>
        <v>380.04</v>
      </c>
      <c r="T455" s="9">
        <f t="shared" si="121"/>
        <v>58.8</v>
      </c>
      <c r="U455" s="66">
        <f t="shared" si="132"/>
        <v>587</v>
      </c>
      <c r="V455" s="9">
        <f t="shared" si="133"/>
        <v>704.4</v>
      </c>
      <c r="W455" s="67">
        <f t="shared" si="134"/>
        <v>246</v>
      </c>
      <c r="Y455" s="69">
        <f>VLOOKUP(D455,Sheet2!P:Q,2,FALSE)</f>
        <v>120</v>
      </c>
      <c r="AB455" s="4" t="str">
        <f>IF('表格编辑 '!D512="monster","普通","BOSS")</f>
        <v>普通</v>
      </c>
      <c r="AD455" s="50">
        <f>VLOOKUP(D455,映射!AK:AL,2,FALSE)</f>
        <v>4</v>
      </c>
      <c r="AE455" s="50" t="s">
        <v>37</v>
      </c>
      <c r="AF455" s="4">
        <f>VLOOKUP(AE455,映射!AN:AO,2,FALSE)</f>
        <v>2</v>
      </c>
      <c r="AG455" s="50">
        <v>1</v>
      </c>
      <c r="AH455" s="70">
        <v>1</v>
      </c>
      <c r="AI455" s="16">
        <f t="shared" si="122"/>
        <v>40099</v>
      </c>
      <c r="AJ455" s="16">
        <f t="shared" si="123"/>
        <v>50104</v>
      </c>
      <c r="AK455" s="16">
        <f t="shared" si="124"/>
        <v>54</v>
      </c>
      <c r="AL455" s="16" t="str">
        <f t="shared" si="125"/>
        <v>小丑炸弹魔</v>
      </c>
      <c r="AM455" s="16">
        <f t="shared" si="126"/>
        <v>4696</v>
      </c>
      <c r="AN455" s="16">
        <f t="shared" si="127"/>
        <v>1500</v>
      </c>
      <c r="AO455" s="16">
        <f t="shared" si="135"/>
        <v>3196</v>
      </c>
      <c r="AP455" s="16">
        <f t="shared" si="128"/>
        <v>3946</v>
      </c>
      <c r="AQ455" s="16">
        <f t="shared" si="129"/>
        <v>2548</v>
      </c>
      <c r="AR455" s="16">
        <f t="shared" si="130"/>
        <v>252</v>
      </c>
      <c r="AS455" s="16"/>
      <c r="AT455" s="16">
        <v>80.7</v>
      </c>
      <c r="AU455" s="16">
        <v>80.7</v>
      </c>
      <c r="AV455" s="16">
        <v>56.9</v>
      </c>
      <c r="AW455" s="16"/>
    </row>
    <row r="456" spans="1:49">
      <c r="A456" s="62">
        <f>'表格编辑 '!A513</f>
        <v>40100</v>
      </c>
      <c r="B456" s="62">
        <f>'表格编辑 '!B513</f>
        <v>50074</v>
      </c>
      <c r="C456" s="62" t="str">
        <f>VLOOKUP(B456,映射!A:B,2,FALSE)</f>
        <v>水蜘蛛</v>
      </c>
      <c r="D456" s="62">
        <f>'表格编辑 '!E513</f>
        <v>54</v>
      </c>
      <c r="E456" s="62">
        <f>ROUNDUP((VLOOKUP(B456,Sheet1!U:AA,3,FALSE)-2)*(0.042*(D456-1)+0.2)+0.4,0)</f>
        <v>54</v>
      </c>
      <c r="F456" s="62">
        <f>ROUNDUP((VLOOKUP(B456,Sheet1!U:AA,4,FALSE)-2)*(0.042*(D456-1)+0.2)+0.4,0)</f>
        <v>35</v>
      </c>
      <c r="G456" s="62">
        <f>ROUNDUP((VLOOKUP(B456,Sheet1!U:AA,5,FALSE)-2)*(0.042*(D456-1)+0.2)+0.4,0)</f>
        <v>54</v>
      </c>
      <c r="H456" s="62">
        <f>ROUNDUP((VLOOKUP(B456,Sheet1!U:AA,6,FALSE)-2)*(0.042*(D456-1)+0.2)+0.4,0)</f>
        <v>45</v>
      </c>
      <c r="I456" s="62">
        <f>ROUNDUP((VLOOKUP(B456,Sheet1!U:AA,7,FALSE)-2)*(0.042*(D456-1)+0.2)+0.4,0)</f>
        <v>64</v>
      </c>
      <c r="J456" s="62">
        <f>E456*8+F456*2+G456*3+H456*3+I456*1+VLOOKUP(B456,Sheet1!AU:AZ,2,FALSE)</f>
        <v>883</v>
      </c>
      <c r="K456" s="62">
        <f>E456*1+F456*2+G456*2+H456*2+I456*10+VLOOKUP(B456,Sheet1!AU:AZ,3,FALSE)</f>
        <v>982</v>
      </c>
      <c r="L456" s="62">
        <f>E456*0.1+F456*2+G456*0.2+H456*0.26+I456*0.1+VLOOKUP(B456,Sheet1!AU:AZ,4,FALSE)</f>
        <v>124.3</v>
      </c>
      <c r="M456" s="62">
        <f>E456*0.1+F456*0.2+G456*2+H456*0.2+I456*0.1+VLOOKUP(B456,Sheet1!AU:AZ,5,FALSE)</f>
        <v>155.8</v>
      </c>
      <c r="N456" s="62">
        <f>E456*0.1+F456*0.2+G456*0.2+H456*2+I456*0.1+VLOOKUP(B456,Sheet1!AU:AZ,6,FALSE)</f>
        <v>139.6</v>
      </c>
      <c r="O456" s="62">
        <f t="shared" si="136"/>
        <v>37.8</v>
      </c>
      <c r="P456" s="62">
        <f t="shared" si="137"/>
        <v>36.9</v>
      </c>
      <c r="R456" s="9">
        <f t="shared" si="131"/>
        <v>54</v>
      </c>
      <c r="S456" s="9">
        <f t="shared" si="120"/>
        <v>380.04</v>
      </c>
      <c r="T456" s="9">
        <f t="shared" si="121"/>
        <v>58.8</v>
      </c>
      <c r="U456" s="66">
        <f t="shared" si="132"/>
        <v>511</v>
      </c>
      <c r="V456" s="9">
        <f t="shared" si="133"/>
        <v>613.2</v>
      </c>
      <c r="W456" s="67">
        <f t="shared" si="134"/>
        <v>155</v>
      </c>
      <c r="Y456" s="69">
        <f>VLOOKUP(D456,Sheet2!P:Q,2,FALSE)</f>
        <v>120</v>
      </c>
      <c r="AB456" s="4" t="str">
        <f>IF('表格编辑 '!D513="monster","普通","BOSS")</f>
        <v>普通</v>
      </c>
      <c r="AD456" s="50">
        <f>VLOOKUP(D456,映射!AK:AL,2,FALSE)</f>
        <v>4</v>
      </c>
      <c r="AE456" s="50" t="s">
        <v>37</v>
      </c>
      <c r="AF456" s="4">
        <f>VLOOKUP(AE456,映射!AN:AO,2,FALSE)</f>
        <v>2</v>
      </c>
      <c r="AG456" s="50">
        <v>1</v>
      </c>
      <c r="AH456" s="70">
        <v>1</v>
      </c>
      <c r="AI456" s="16">
        <f t="shared" si="122"/>
        <v>40100</v>
      </c>
      <c r="AJ456" s="16">
        <f t="shared" si="123"/>
        <v>50074</v>
      </c>
      <c r="AK456" s="16">
        <f t="shared" si="124"/>
        <v>54</v>
      </c>
      <c r="AL456" s="16" t="str">
        <f t="shared" si="125"/>
        <v>水蜘蛛</v>
      </c>
      <c r="AM456" s="16">
        <f t="shared" si="126"/>
        <v>4088</v>
      </c>
      <c r="AN456" s="16">
        <f t="shared" si="127"/>
        <v>1766</v>
      </c>
      <c r="AO456" s="16">
        <f t="shared" si="135"/>
        <v>2322</v>
      </c>
      <c r="AP456" s="16">
        <f t="shared" si="128"/>
        <v>3205</v>
      </c>
      <c r="AQ456" s="16">
        <f t="shared" si="129"/>
        <v>1964</v>
      </c>
      <c r="AR456" s="16">
        <f t="shared" si="130"/>
        <v>187</v>
      </c>
      <c r="AS456" s="16"/>
      <c r="AT456" s="16">
        <v>76.4</v>
      </c>
      <c r="AU456" s="16">
        <v>99.8</v>
      </c>
      <c r="AV456" s="16">
        <v>28.6</v>
      </c>
      <c r="AW456" s="16"/>
    </row>
    <row r="457" spans="1:49">
      <c r="A457" s="62">
        <f>'表格编辑 '!A514</f>
        <v>40101</v>
      </c>
      <c r="B457" s="62">
        <f>'表格编辑 '!B514</f>
        <v>50084</v>
      </c>
      <c r="C457" s="62" t="str">
        <f>VLOOKUP(B457,映射!A:B,2,FALSE)</f>
        <v>曼陀罗草</v>
      </c>
      <c r="D457" s="62">
        <f>'表格编辑 '!E514</f>
        <v>54</v>
      </c>
      <c r="E457" s="62">
        <f>ROUNDUP((VLOOKUP(B457,Sheet1!U:AA,3,FALSE)-2)*(0.042*(D457-1)+0.2)+0.4,0)</f>
        <v>57</v>
      </c>
      <c r="F457" s="62">
        <f>ROUNDUP((VLOOKUP(B457,Sheet1!U:AA,4,FALSE)-2)*(0.042*(D457-1)+0.2)+0.4,0)</f>
        <v>28</v>
      </c>
      <c r="G457" s="62">
        <f>ROUNDUP((VLOOKUP(B457,Sheet1!U:AA,5,FALSE)-2)*(0.042*(D457-1)+0.2)+0.4,0)</f>
        <v>30</v>
      </c>
      <c r="H457" s="62">
        <f>ROUNDUP((VLOOKUP(B457,Sheet1!U:AA,6,FALSE)-2)*(0.042*(D457-1)+0.2)+0.4,0)</f>
        <v>47</v>
      </c>
      <c r="I457" s="62">
        <f>ROUNDUP((VLOOKUP(B457,Sheet1!U:AA,7,FALSE)-2)*(0.042*(D457-1)+0.2)+0.4,0)</f>
        <v>88</v>
      </c>
      <c r="J457" s="62">
        <f>E457*8+F457*2+G457*3+H457*3+I457*1+VLOOKUP(B457,Sheet1!AU:AZ,2,FALSE)</f>
        <v>851</v>
      </c>
      <c r="K457" s="62">
        <f>E457*1+F457*2+G457*2+H457*2+I457*10+VLOOKUP(B457,Sheet1!AU:AZ,3,FALSE)</f>
        <v>1167</v>
      </c>
      <c r="L457" s="62">
        <f>E457*0.1+F457*2+G457*0.2+H457*0.26+I457*0.1+VLOOKUP(B457,Sheet1!AU:AZ,4,FALSE)</f>
        <v>108.72</v>
      </c>
      <c r="M457" s="62">
        <f>E457*0.1+F457*0.2+G457*2+H457*0.2+I457*0.1+VLOOKUP(B457,Sheet1!AU:AZ,5,FALSE)</f>
        <v>109.5</v>
      </c>
      <c r="N457" s="62">
        <f>E457*0.1+F457*0.2+G457*0.2+H457*2+I457*0.1+VLOOKUP(B457,Sheet1!AU:AZ,6,FALSE)</f>
        <v>140.1</v>
      </c>
      <c r="O457" s="62">
        <f t="shared" si="136"/>
        <v>51.8</v>
      </c>
      <c r="P457" s="62">
        <f t="shared" si="137"/>
        <v>40.4</v>
      </c>
      <c r="R457" s="9">
        <f t="shared" si="131"/>
        <v>54</v>
      </c>
      <c r="S457" s="9">
        <f t="shared" si="120"/>
        <v>380.04</v>
      </c>
      <c r="T457" s="9">
        <f t="shared" si="121"/>
        <v>58.8</v>
      </c>
      <c r="U457" s="66">
        <f t="shared" si="132"/>
        <v>612</v>
      </c>
      <c r="V457" s="9">
        <f t="shared" si="133"/>
        <v>734.4</v>
      </c>
      <c r="W457" s="67">
        <f t="shared" si="134"/>
        <v>125</v>
      </c>
      <c r="Y457" s="69">
        <f>VLOOKUP(D457,Sheet2!P:Q,2,FALSE)</f>
        <v>120</v>
      </c>
      <c r="AB457" s="4" t="str">
        <f>IF('表格编辑 '!D514="monster","普通","BOSS")</f>
        <v>普通</v>
      </c>
      <c r="AD457" s="50">
        <f>VLOOKUP(D457,映射!AK:AL,2,FALSE)</f>
        <v>4</v>
      </c>
      <c r="AE457" s="50" t="s">
        <v>37</v>
      </c>
      <c r="AF457" s="4">
        <f>VLOOKUP(AE457,映射!AN:AO,2,FALSE)</f>
        <v>2</v>
      </c>
      <c r="AG457" s="50">
        <v>1</v>
      </c>
      <c r="AH457" s="70">
        <v>1</v>
      </c>
      <c r="AI457" s="16">
        <f t="shared" si="122"/>
        <v>40101</v>
      </c>
      <c r="AJ457" s="16">
        <f t="shared" si="123"/>
        <v>50084</v>
      </c>
      <c r="AK457" s="16">
        <f t="shared" si="124"/>
        <v>54</v>
      </c>
      <c r="AL457" s="16" t="str">
        <f t="shared" si="125"/>
        <v>曼陀罗草</v>
      </c>
      <c r="AM457" s="16">
        <f t="shared" si="126"/>
        <v>4896</v>
      </c>
      <c r="AN457" s="16">
        <f t="shared" si="127"/>
        <v>1702</v>
      </c>
      <c r="AO457" s="16">
        <f t="shared" si="135"/>
        <v>3194</v>
      </c>
      <c r="AP457" s="16">
        <f t="shared" si="128"/>
        <v>4045</v>
      </c>
      <c r="AQ457" s="16">
        <f t="shared" si="129"/>
        <v>2334</v>
      </c>
      <c r="AR457" s="16">
        <f t="shared" si="130"/>
        <v>164</v>
      </c>
      <c r="AS457" s="16"/>
      <c r="AT457" s="16">
        <v>75.4</v>
      </c>
      <c r="AU457" s="16">
        <v>80.8</v>
      </c>
      <c r="AV457" s="16">
        <v>47.3</v>
      </c>
      <c r="AW457" s="16"/>
    </row>
    <row r="458" spans="1:49">
      <c r="A458" s="62">
        <f>'表格编辑 '!A515</f>
        <v>40102</v>
      </c>
      <c r="B458" s="62">
        <f>'表格编辑 '!B515</f>
        <v>50155</v>
      </c>
      <c r="C458" s="62" t="str">
        <f>VLOOKUP(B458,映射!A:B,2,FALSE)</f>
        <v>熊猫团</v>
      </c>
      <c r="D458" s="62">
        <f>'表格编辑 '!E515</f>
        <v>54</v>
      </c>
      <c r="E458" s="62">
        <f>ROUNDUP((VLOOKUP(B458,Sheet1!U:AA,3,FALSE)-2)*(0.042*(D458-1)+0.2)+0.4,0)</f>
        <v>62</v>
      </c>
      <c r="F458" s="62">
        <f>ROUNDUP((VLOOKUP(B458,Sheet1!U:AA,4,FALSE)-2)*(0.042*(D458-1)+0.2)+0.4,0)</f>
        <v>59</v>
      </c>
      <c r="G458" s="62">
        <f>ROUNDUP((VLOOKUP(B458,Sheet1!U:AA,5,FALSE)-2)*(0.042*(D458-1)+0.2)+0.4,0)</f>
        <v>69</v>
      </c>
      <c r="H458" s="62">
        <f>ROUNDUP((VLOOKUP(B458,Sheet1!U:AA,6,FALSE)-2)*(0.042*(D458-1)+0.2)+0.4,0)</f>
        <v>54</v>
      </c>
      <c r="I458" s="62">
        <f>ROUNDUP((VLOOKUP(B458,Sheet1!U:AA,7,FALSE)-2)*(0.042*(D458-1)+0.2)+0.4,0)</f>
        <v>15</v>
      </c>
      <c r="J458" s="62">
        <f>E458*8+F458*2+G458*3+H458*3+I458*1+VLOOKUP(B458,Sheet1!AU:AZ,2,FALSE)</f>
        <v>1018</v>
      </c>
      <c r="K458" s="62">
        <f>E458*1+F458*2+G458*2+H458*2+I458*10+VLOOKUP(B458,Sheet1!AU:AZ,3,FALSE)</f>
        <v>596</v>
      </c>
      <c r="L458" s="62">
        <f>E458*0.1+F458*2+G458*0.2+H458*0.26+I458*0.1+VLOOKUP(B458,Sheet1!AU:AZ,4,FALSE)</f>
        <v>173.54</v>
      </c>
      <c r="M458" s="62">
        <f>E458*0.1+F458*0.2+G458*2+H458*0.2+I458*0.1+VLOOKUP(B458,Sheet1!AU:AZ,5,FALSE)</f>
        <v>188.3</v>
      </c>
      <c r="N458" s="62">
        <f>E458*0.1+F458*0.2+G458*0.2+H458*2+I458*0.1+VLOOKUP(B458,Sheet1!AU:AZ,6,FALSE)</f>
        <v>161.3</v>
      </c>
      <c r="O458" s="62">
        <f t="shared" si="136"/>
        <v>-4.1</v>
      </c>
      <c r="P458" s="62">
        <f t="shared" si="137"/>
        <v>46.1</v>
      </c>
      <c r="R458" s="9">
        <f t="shared" si="131"/>
        <v>54</v>
      </c>
      <c r="S458" s="9">
        <f t="shared" si="120"/>
        <v>380.04</v>
      </c>
      <c r="T458" s="9">
        <f t="shared" si="121"/>
        <v>58.8</v>
      </c>
      <c r="U458" s="66">
        <f t="shared" si="132"/>
        <v>459</v>
      </c>
      <c r="V458" s="9">
        <f t="shared" si="133"/>
        <v>550.8</v>
      </c>
      <c r="W458" s="67">
        <f t="shared" si="134"/>
        <v>259</v>
      </c>
      <c r="Y458" s="69">
        <f>VLOOKUP(D458,Sheet2!P:Q,2,FALSE)</f>
        <v>120</v>
      </c>
      <c r="AB458" s="4" t="str">
        <f>IF('表格编辑 '!D515="monster","普通","BOSS")</f>
        <v>普通</v>
      </c>
      <c r="AD458" s="50">
        <f>VLOOKUP(D458,映射!AK:AL,2,FALSE)</f>
        <v>4</v>
      </c>
      <c r="AE458" s="50" t="s">
        <v>37</v>
      </c>
      <c r="AF458" s="4">
        <f>VLOOKUP(AE458,映射!AN:AO,2,FALSE)</f>
        <v>2</v>
      </c>
      <c r="AG458" s="50">
        <v>1</v>
      </c>
      <c r="AH458" s="70">
        <v>1</v>
      </c>
      <c r="AI458" s="16">
        <f t="shared" si="122"/>
        <v>40102</v>
      </c>
      <c r="AJ458" s="16">
        <f t="shared" si="123"/>
        <v>50155</v>
      </c>
      <c r="AK458" s="16">
        <f t="shared" si="124"/>
        <v>54</v>
      </c>
      <c r="AL458" s="16" t="str">
        <f t="shared" si="125"/>
        <v>熊猫团</v>
      </c>
      <c r="AM458" s="16">
        <f t="shared" si="126"/>
        <v>3672</v>
      </c>
      <c r="AN458" s="16">
        <f t="shared" si="127"/>
        <v>2036</v>
      </c>
      <c r="AO458" s="16">
        <f t="shared" si="135"/>
        <v>1636</v>
      </c>
      <c r="AP458" s="16">
        <f t="shared" si="128"/>
        <v>2654</v>
      </c>
      <c r="AQ458" s="16">
        <f t="shared" si="129"/>
        <v>1192</v>
      </c>
      <c r="AR458" s="16">
        <f t="shared" si="130"/>
        <v>261</v>
      </c>
      <c r="AS458" s="16"/>
      <c r="AT458" s="16">
        <v>148.8</v>
      </c>
      <c r="AU458" s="16">
        <v>125.4</v>
      </c>
      <c r="AV458" s="16">
        <v>-2.8</v>
      </c>
      <c r="AW458" s="16"/>
    </row>
    <row r="459" spans="1:49">
      <c r="A459" s="62">
        <f>'表格编辑 '!A516</f>
        <v>40103</v>
      </c>
      <c r="B459" s="62">
        <f>'表格编辑 '!B516</f>
        <v>50157</v>
      </c>
      <c r="C459" s="62" t="str">
        <f>VLOOKUP(B459,映射!A:B,2,FALSE)</f>
        <v>雪山幻魔</v>
      </c>
      <c r="D459" s="62">
        <f>'表格编辑 '!E516</f>
        <v>54</v>
      </c>
      <c r="E459" s="62">
        <f>ROUNDUP((VLOOKUP(B459,Sheet1!U:AA,3,FALSE)-2)*(0.042*(D459-1)+0.2)+0.4,0)</f>
        <v>57</v>
      </c>
      <c r="F459" s="62">
        <f>ROUNDUP((VLOOKUP(B459,Sheet1!U:AA,4,FALSE)-2)*(0.042*(D459-1)+0.2)+0.4,0)</f>
        <v>64</v>
      </c>
      <c r="G459" s="62">
        <f>ROUNDUP((VLOOKUP(B459,Sheet1!U:AA,5,FALSE)-2)*(0.042*(D459-1)+0.2)+0.4,0)</f>
        <v>69</v>
      </c>
      <c r="H459" s="62">
        <f>ROUNDUP((VLOOKUP(B459,Sheet1!U:AA,6,FALSE)-2)*(0.042*(D459-1)+0.2)+0.4,0)</f>
        <v>112</v>
      </c>
      <c r="I459" s="62">
        <f>ROUNDUP((VLOOKUP(B459,Sheet1!U:AA,7,FALSE)-2)*(0.042*(D459-1)+0.2)+0.4,0)</f>
        <v>42</v>
      </c>
      <c r="J459" s="62">
        <f>E459*8+F459*2+G459*3+H459*3+I459*1+VLOOKUP(B459,Sheet1!AU:AZ,2,FALSE)</f>
        <v>1189</v>
      </c>
      <c r="K459" s="62">
        <f>E459*1+F459*2+G459*2+H459*2+I459*10+VLOOKUP(B459,Sheet1!AU:AZ,3,FALSE)</f>
        <v>987</v>
      </c>
      <c r="L459" s="62">
        <f>E459*0.1+F459*2+G459*0.2+H459*0.26+I459*0.1+VLOOKUP(B459,Sheet1!AU:AZ,4,FALSE)</f>
        <v>200.82</v>
      </c>
      <c r="M459" s="62">
        <f>E459*0.1+F459*0.2+G459*2+H459*0.2+I459*0.1+VLOOKUP(B459,Sheet1!AU:AZ,5,FALSE)</f>
        <v>203.1</v>
      </c>
      <c r="N459" s="62">
        <f>E459*0.1+F459*0.2+G459*0.2+H459*2+I459*0.1+VLOOKUP(B459,Sheet1!AU:AZ,6,FALSE)</f>
        <v>280.5</v>
      </c>
      <c r="O459" s="62">
        <f t="shared" si="136"/>
        <v>12.7</v>
      </c>
      <c r="P459" s="62">
        <f t="shared" si="137"/>
        <v>50.5</v>
      </c>
      <c r="R459" s="9">
        <f t="shared" si="131"/>
        <v>54</v>
      </c>
      <c r="S459" s="9">
        <f t="shared" si="120"/>
        <v>380.04</v>
      </c>
      <c r="T459" s="9">
        <f t="shared" si="121"/>
        <v>58.8</v>
      </c>
      <c r="U459" s="66">
        <f t="shared" si="132"/>
        <v>438</v>
      </c>
      <c r="V459" s="9">
        <f t="shared" si="133"/>
        <v>525.6</v>
      </c>
      <c r="W459" s="67">
        <f t="shared" si="134"/>
        <v>321</v>
      </c>
      <c r="Y459" s="69">
        <f>VLOOKUP(D459,Sheet2!P:Q,2,FALSE)</f>
        <v>120</v>
      </c>
      <c r="AB459" s="4" t="str">
        <f>IF('表格编辑 '!D516="monster","普通","BOSS")</f>
        <v>普通</v>
      </c>
      <c r="AD459" s="50">
        <f>VLOOKUP(D459,映射!AK:AL,2,FALSE)</f>
        <v>4</v>
      </c>
      <c r="AE459" s="50" t="s">
        <v>37</v>
      </c>
      <c r="AF459" s="4">
        <f>VLOOKUP(AE459,映射!AN:AO,2,FALSE)</f>
        <v>2</v>
      </c>
      <c r="AG459" s="50">
        <v>1</v>
      </c>
      <c r="AH459" s="70">
        <v>1</v>
      </c>
      <c r="AI459" s="16">
        <f t="shared" si="122"/>
        <v>40103</v>
      </c>
      <c r="AJ459" s="16">
        <f t="shared" si="123"/>
        <v>50157</v>
      </c>
      <c r="AK459" s="16">
        <f t="shared" si="124"/>
        <v>54</v>
      </c>
      <c r="AL459" s="16" t="str">
        <f t="shared" si="125"/>
        <v>雪山幻魔</v>
      </c>
      <c r="AM459" s="16">
        <f t="shared" si="126"/>
        <v>3504</v>
      </c>
      <c r="AN459" s="16">
        <f t="shared" si="127"/>
        <v>2378</v>
      </c>
      <c r="AO459" s="16">
        <f t="shared" si="135"/>
        <v>1126</v>
      </c>
      <c r="AP459" s="16">
        <f t="shared" si="128"/>
        <v>2315</v>
      </c>
      <c r="AQ459" s="16">
        <f t="shared" si="129"/>
        <v>1974</v>
      </c>
      <c r="AR459" s="16">
        <f t="shared" si="130"/>
        <v>302</v>
      </c>
      <c r="AS459" s="16"/>
      <c r="AT459" s="16">
        <v>107.2</v>
      </c>
      <c r="AU459" s="16">
        <v>177.4</v>
      </c>
      <c r="AV459" s="16">
        <v>17.4</v>
      </c>
      <c r="AW459" s="16"/>
    </row>
    <row r="460" spans="1:49">
      <c r="A460" s="62">
        <f>'表格编辑 '!A517</f>
        <v>40104</v>
      </c>
      <c r="B460" s="62">
        <f>'表格编辑 '!B517</f>
        <v>50076</v>
      </c>
      <c r="C460" s="62" t="str">
        <f>VLOOKUP(B460,映射!A:B,2,FALSE)</f>
        <v>风蜘蛛</v>
      </c>
      <c r="D460" s="62">
        <f>'表格编辑 '!E517</f>
        <v>54</v>
      </c>
      <c r="E460" s="62">
        <f>ROUNDUP((VLOOKUP(B460,Sheet1!U:AA,3,FALSE)-2)*(0.042*(D460-1)+0.2)+0.4,0)</f>
        <v>57</v>
      </c>
      <c r="F460" s="62">
        <f>ROUNDUP((VLOOKUP(B460,Sheet1!U:AA,4,FALSE)-2)*(0.042*(D460-1)+0.2)+0.4,0)</f>
        <v>64</v>
      </c>
      <c r="G460" s="62">
        <f>ROUNDUP((VLOOKUP(B460,Sheet1!U:AA,5,FALSE)-2)*(0.042*(D460-1)+0.2)+0.4,0)</f>
        <v>45</v>
      </c>
      <c r="H460" s="62">
        <f>ROUNDUP((VLOOKUP(B460,Sheet1!U:AA,6,FALSE)-2)*(0.042*(D460-1)+0.2)+0.4,0)</f>
        <v>42</v>
      </c>
      <c r="I460" s="62">
        <f>ROUNDUP((VLOOKUP(B460,Sheet1!U:AA,7,FALSE)-2)*(0.042*(D460-1)+0.2)+0.4,0)</f>
        <v>40</v>
      </c>
      <c r="J460" s="62">
        <f>E460*8+F460*2+G460*3+H460*3+I460*1+VLOOKUP(B460,Sheet1!AU:AZ,2,FALSE)</f>
        <v>905</v>
      </c>
      <c r="K460" s="62">
        <f>E460*1+F460*2+G460*2+H460*2+I460*10+VLOOKUP(B460,Sheet1!AU:AZ,3,FALSE)</f>
        <v>779</v>
      </c>
      <c r="L460" s="62">
        <f>E460*0.1+F460*2+G460*0.2+H460*0.26+I460*0.1+VLOOKUP(B460,Sheet1!AU:AZ,4,FALSE)</f>
        <v>177.62</v>
      </c>
      <c r="M460" s="62">
        <f>E460*0.1+F460*0.2+G460*2+H460*0.2+I460*0.1+VLOOKUP(B460,Sheet1!AU:AZ,5,FALSE)</f>
        <v>140.9</v>
      </c>
      <c r="N460" s="62">
        <f>E460*0.1+F460*0.2+G460*0.2+H460*2+I460*0.1+VLOOKUP(B460,Sheet1!AU:AZ,6,FALSE)</f>
        <v>135.5</v>
      </c>
      <c r="O460" s="62">
        <f t="shared" si="136"/>
        <v>13.3</v>
      </c>
      <c r="P460" s="62">
        <f t="shared" si="137"/>
        <v>39.1</v>
      </c>
      <c r="R460" s="9">
        <f t="shared" si="131"/>
        <v>54</v>
      </c>
      <c r="S460" s="9">
        <f t="shared" si="120"/>
        <v>380.04</v>
      </c>
      <c r="T460" s="9">
        <f t="shared" si="121"/>
        <v>58.8</v>
      </c>
      <c r="U460" s="66">
        <f t="shared" si="132"/>
        <v>540</v>
      </c>
      <c r="V460" s="9">
        <f t="shared" si="133"/>
        <v>648</v>
      </c>
      <c r="W460" s="67">
        <f t="shared" si="134"/>
        <v>268</v>
      </c>
      <c r="Y460" s="69">
        <f>VLOOKUP(D460,Sheet2!P:Q,2,FALSE)</f>
        <v>120</v>
      </c>
      <c r="AB460" s="4" t="str">
        <f>IF('表格编辑 '!D517="monster","普通","BOSS")</f>
        <v>普通</v>
      </c>
      <c r="AD460" s="50">
        <f>VLOOKUP(D460,映射!AK:AL,2,FALSE)</f>
        <v>4</v>
      </c>
      <c r="AE460" s="50" t="s">
        <v>37</v>
      </c>
      <c r="AF460" s="4">
        <f>VLOOKUP(AE460,映射!AN:AO,2,FALSE)</f>
        <v>2</v>
      </c>
      <c r="AG460" s="50">
        <v>1</v>
      </c>
      <c r="AH460" s="70">
        <v>1</v>
      </c>
      <c r="AI460" s="16">
        <f t="shared" si="122"/>
        <v>40104</v>
      </c>
      <c r="AJ460" s="16">
        <f t="shared" si="123"/>
        <v>50076</v>
      </c>
      <c r="AK460" s="16">
        <f t="shared" si="124"/>
        <v>54</v>
      </c>
      <c r="AL460" s="16" t="str">
        <f t="shared" si="125"/>
        <v>风蜘蛛</v>
      </c>
      <c r="AM460" s="16">
        <f t="shared" si="126"/>
        <v>4320</v>
      </c>
      <c r="AN460" s="16">
        <f t="shared" si="127"/>
        <v>1810</v>
      </c>
      <c r="AO460" s="16">
        <f t="shared" si="135"/>
        <v>2510</v>
      </c>
      <c r="AP460" s="16">
        <f t="shared" si="128"/>
        <v>3415</v>
      </c>
      <c r="AQ460" s="16">
        <f t="shared" si="129"/>
        <v>1558</v>
      </c>
      <c r="AR460" s="16">
        <f t="shared" si="130"/>
        <v>267</v>
      </c>
      <c r="AS460" s="16"/>
      <c r="AT460" s="16">
        <v>85.1</v>
      </c>
      <c r="AU460" s="16">
        <v>99.5</v>
      </c>
      <c r="AV460" s="16">
        <v>9.5</v>
      </c>
      <c r="AW460" s="16"/>
    </row>
    <row r="461" spans="1:49">
      <c r="A461" s="62">
        <f>'表格编辑 '!A518</f>
        <v>40105</v>
      </c>
      <c r="B461" s="62">
        <f>'表格编辑 '!B518</f>
        <v>50060</v>
      </c>
      <c r="C461" s="62" t="str">
        <f>VLOOKUP(B461,映射!A:B,2,FALSE)</f>
        <v>炼狱魔蝎</v>
      </c>
      <c r="D461" s="62">
        <f>'表格编辑 '!E518</f>
        <v>54</v>
      </c>
      <c r="E461" s="62">
        <f>ROUNDUP((VLOOKUP(B461,Sheet1!U:AA,3,FALSE)-2)*(0.042*(D461-1)+0.2)+0.4,0)</f>
        <v>42</v>
      </c>
      <c r="F461" s="62">
        <f>ROUNDUP((VLOOKUP(B461,Sheet1!U:AA,4,FALSE)-2)*(0.042*(D461-1)+0.2)+0.4,0)</f>
        <v>64</v>
      </c>
      <c r="G461" s="62">
        <f>ROUNDUP((VLOOKUP(B461,Sheet1!U:AA,5,FALSE)-2)*(0.042*(D461-1)+0.2)+0.4,0)</f>
        <v>98</v>
      </c>
      <c r="H461" s="62">
        <f>ROUNDUP((VLOOKUP(B461,Sheet1!U:AA,6,FALSE)-2)*(0.042*(D461-1)+0.2)+0.4,0)</f>
        <v>42</v>
      </c>
      <c r="I461" s="62">
        <f>ROUNDUP((VLOOKUP(B461,Sheet1!U:AA,7,FALSE)-2)*(0.042*(D461-1)+0.2)+0.4,0)</f>
        <v>13</v>
      </c>
      <c r="J461" s="62">
        <f>E461*8+F461*2+G461*3+H461*3+I461*1+VLOOKUP(B461,Sheet1!AU:AZ,2,FALSE)</f>
        <v>917</v>
      </c>
      <c r="K461" s="62">
        <f>E461*1+F461*2+G461*2+H461*2+I461*10+VLOOKUP(B461,Sheet1!AU:AZ,3,FALSE)</f>
        <v>600</v>
      </c>
      <c r="L461" s="62">
        <f>E461*0.1+F461*2+G461*0.2+H461*0.26+I461*0.1+VLOOKUP(B461,Sheet1!AU:AZ,4,FALSE)</f>
        <v>184.02</v>
      </c>
      <c r="M461" s="62">
        <f>E461*0.1+F461*0.2+G461*2+H461*0.2+I461*0.1+VLOOKUP(B461,Sheet1!AU:AZ,5,FALSE)</f>
        <v>242.7</v>
      </c>
      <c r="N461" s="62">
        <f>E461*0.1+F461*0.2+G461*0.2+H461*2+I461*0.1+VLOOKUP(B461,Sheet1!AU:AZ,6,FALSE)</f>
        <v>141.9</v>
      </c>
      <c r="O461" s="62">
        <f t="shared" si="136"/>
        <v>6.8</v>
      </c>
      <c r="P461" s="62">
        <f t="shared" si="137"/>
        <v>24.5</v>
      </c>
      <c r="R461" s="9">
        <f t="shared" si="131"/>
        <v>54</v>
      </c>
      <c r="S461" s="9">
        <f t="shared" si="120"/>
        <v>380.04</v>
      </c>
      <c r="T461" s="9">
        <f t="shared" si="121"/>
        <v>58.8</v>
      </c>
      <c r="U461" s="66">
        <f t="shared" si="132"/>
        <v>391</v>
      </c>
      <c r="V461" s="9">
        <f t="shared" si="133"/>
        <v>469.2</v>
      </c>
      <c r="W461" s="67">
        <f t="shared" si="134"/>
        <v>282</v>
      </c>
      <c r="Y461" s="69">
        <f>VLOOKUP(D461,Sheet2!P:Q,2,FALSE)</f>
        <v>120</v>
      </c>
      <c r="AB461" s="4" t="str">
        <f>IF('表格编辑 '!D518="monster","普通","BOSS")</f>
        <v>普通</v>
      </c>
      <c r="AD461" s="50">
        <f>VLOOKUP(D461,映射!AK:AL,2,FALSE)</f>
        <v>4</v>
      </c>
      <c r="AE461" s="50" t="s">
        <v>37</v>
      </c>
      <c r="AF461" s="4">
        <f>VLOOKUP(AE461,映射!AN:AO,2,FALSE)</f>
        <v>2</v>
      </c>
      <c r="AG461" s="50">
        <v>1</v>
      </c>
      <c r="AH461" s="70">
        <v>1</v>
      </c>
      <c r="AI461" s="16">
        <f t="shared" si="122"/>
        <v>40105</v>
      </c>
      <c r="AJ461" s="16">
        <f t="shared" si="123"/>
        <v>50060</v>
      </c>
      <c r="AK461" s="16">
        <f t="shared" si="124"/>
        <v>54</v>
      </c>
      <c r="AL461" s="16" t="str">
        <f t="shared" si="125"/>
        <v>炼狱魔蝎</v>
      </c>
      <c r="AM461" s="16">
        <f t="shared" si="126"/>
        <v>3128</v>
      </c>
      <c r="AN461" s="16">
        <f t="shared" si="127"/>
        <v>1834</v>
      </c>
      <c r="AO461" s="16">
        <f t="shared" si="135"/>
        <v>1294</v>
      </c>
      <c r="AP461" s="16">
        <f t="shared" si="128"/>
        <v>2211</v>
      </c>
      <c r="AQ461" s="16">
        <f t="shared" si="129"/>
        <v>1200</v>
      </c>
      <c r="AR461" s="16">
        <f t="shared" si="130"/>
        <v>277</v>
      </c>
      <c r="AS461" s="16"/>
      <c r="AT461" s="16">
        <v>195.5</v>
      </c>
      <c r="AU461" s="16">
        <v>107.3</v>
      </c>
      <c r="AV461" s="16">
        <v>6.4</v>
      </c>
      <c r="AW461" s="16"/>
    </row>
    <row r="462" spans="1:49">
      <c r="A462" s="62">
        <f>'表格编辑 '!A519</f>
        <v>40106</v>
      </c>
      <c r="B462" s="62">
        <f>'表格编辑 '!B519</f>
        <v>50026</v>
      </c>
      <c r="C462" s="62" t="str">
        <f>VLOOKUP(B462,映射!A:B,2,FALSE)</f>
        <v>食尸鬼</v>
      </c>
      <c r="D462" s="62">
        <f>'表格编辑 '!E519</f>
        <v>59</v>
      </c>
      <c r="E462" s="62">
        <f>ROUNDUP((VLOOKUP(B462,Sheet1!U:AA,3,FALSE)-2)*(0.042*(D462-1)+0.2)+0.4,0)</f>
        <v>80</v>
      </c>
      <c r="F462" s="62">
        <f>ROUNDUP((VLOOKUP(B462,Sheet1!U:AA,4,FALSE)-2)*(0.042*(D462-1)+0.2)+0.4,0)</f>
        <v>80</v>
      </c>
      <c r="G462" s="62">
        <f>ROUNDUP((VLOOKUP(B462,Sheet1!U:AA,5,FALSE)-2)*(0.042*(D462-1)+0.2)+0.4,0)</f>
        <v>40</v>
      </c>
      <c r="H462" s="62">
        <f>ROUNDUP((VLOOKUP(B462,Sheet1!U:AA,6,FALSE)-2)*(0.042*(D462-1)+0.2)+0.4,0)</f>
        <v>40</v>
      </c>
      <c r="I462" s="62">
        <f>ROUNDUP((VLOOKUP(B462,Sheet1!U:AA,7,FALSE)-2)*(0.042*(D462-1)+0.2)+0.4,0)</f>
        <v>40</v>
      </c>
      <c r="J462" s="62">
        <f>E462*8+F462*2+G462*3+H462*3+I462*1+VLOOKUP(B462,Sheet1!AU:AZ,2,FALSE)</f>
        <v>1100</v>
      </c>
      <c r="K462" s="62">
        <f>E462*1+F462*2+G462*2+H462*2+I462*10+VLOOKUP(B462,Sheet1!AU:AZ,3,FALSE)</f>
        <v>820</v>
      </c>
      <c r="L462" s="62">
        <f>E462*0.1+F462*2+G462*0.2+H462*0.26+I462*0.1+VLOOKUP(B462,Sheet1!AU:AZ,4,FALSE)</f>
        <v>210.4</v>
      </c>
      <c r="M462" s="62">
        <f>E462*0.1+F462*0.2+G462*2+H462*0.2+I462*0.1+VLOOKUP(B462,Sheet1!AU:AZ,5,FALSE)</f>
        <v>136</v>
      </c>
      <c r="N462" s="62">
        <f>E462*0.1+F462*0.2+G462*0.2+H462*2+I462*0.1+VLOOKUP(B462,Sheet1!AU:AZ,6,FALSE)</f>
        <v>136</v>
      </c>
      <c r="O462" s="62">
        <f t="shared" si="136"/>
        <v>4</v>
      </c>
      <c r="P462" s="62">
        <f t="shared" si="137"/>
        <v>56</v>
      </c>
      <c r="R462" s="9">
        <f t="shared" si="131"/>
        <v>59</v>
      </c>
      <c r="S462" s="9">
        <f t="shared" si="120"/>
        <v>402.64</v>
      </c>
      <c r="T462" s="9">
        <f t="shared" si="121"/>
        <v>62.8</v>
      </c>
      <c r="U462" s="66">
        <f t="shared" si="132"/>
        <v>600</v>
      </c>
      <c r="V462" s="9">
        <f t="shared" si="133"/>
        <v>720</v>
      </c>
      <c r="W462" s="67">
        <f t="shared" si="134"/>
        <v>334</v>
      </c>
      <c r="Y462" s="69">
        <f>VLOOKUP(D462,Sheet2!P:Q,2,FALSE)</f>
        <v>120</v>
      </c>
      <c r="AB462" s="4" t="str">
        <f>IF('表格编辑 '!D519="monster","普通","BOSS")</f>
        <v>普通</v>
      </c>
      <c r="AD462" s="50">
        <f>VLOOKUP(D462,映射!AK:AL,2,FALSE)</f>
        <v>4</v>
      </c>
      <c r="AE462" s="50" t="s">
        <v>37</v>
      </c>
      <c r="AF462" s="4">
        <f>VLOOKUP(AE462,映射!AN:AO,2,FALSE)</f>
        <v>2</v>
      </c>
      <c r="AG462" s="50">
        <v>1</v>
      </c>
      <c r="AH462" s="70">
        <v>1</v>
      </c>
      <c r="AI462" s="16">
        <f t="shared" si="122"/>
        <v>40106</v>
      </c>
      <c r="AJ462" s="16">
        <f t="shared" si="123"/>
        <v>50026</v>
      </c>
      <c r="AK462" s="16">
        <f t="shared" si="124"/>
        <v>59</v>
      </c>
      <c r="AL462" s="16" t="str">
        <f t="shared" si="125"/>
        <v>食尸鬼</v>
      </c>
      <c r="AM462" s="16">
        <f t="shared" si="126"/>
        <v>4800</v>
      </c>
      <c r="AN462" s="16">
        <f t="shared" si="127"/>
        <v>2200</v>
      </c>
      <c r="AO462" s="16">
        <f t="shared" si="135"/>
        <v>2600</v>
      </c>
      <c r="AP462" s="16">
        <f t="shared" si="128"/>
        <v>3700</v>
      </c>
      <c r="AQ462" s="16">
        <f t="shared" si="129"/>
        <v>1640</v>
      </c>
      <c r="AR462" s="16">
        <f t="shared" si="130"/>
        <v>316</v>
      </c>
      <c r="AS462" s="16"/>
      <c r="AT462" s="16">
        <v>99.5</v>
      </c>
      <c r="AU462" s="16">
        <v>58.1</v>
      </c>
      <c r="AV462" s="16">
        <v>6.3</v>
      </c>
      <c r="AW462" s="16"/>
    </row>
    <row r="463" spans="1:49">
      <c r="A463" s="62">
        <f>'表格编辑 '!A520</f>
        <v>40107</v>
      </c>
      <c r="B463" s="62">
        <f>'表格编辑 '!B520</f>
        <v>50092</v>
      </c>
      <c r="C463" s="62" t="str">
        <f>VLOOKUP(B463,映射!A:B,2,FALSE)</f>
        <v>功夫刺魔</v>
      </c>
      <c r="D463" s="62">
        <f>'表格编辑 '!E520</f>
        <v>59</v>
      </c>
      <c r="E463" s="62">
        <f>ROUNDUP((VLOOKUP(B463,Sheet1!U:AA,3,FALSE)-2)*(0.042*(D463-1)+0.2)+0.4,0)</f>
        <v>72</v>
      </c>
      <c r="F463" s="62">
        <f>ROUNDUP((VLOOKUP(B463,Sheet1!U:AA,4,FALSE)-2)*(0.042*(D463-1)+0.2)+0.4,0)</f>
        <v>93</v>
      </c>
      <c r="G463" s="62">
        <f>ROUNDUP((VLOOKUP(B463,Sheet1!U:AA,5,FALSE)-2)*(0.042*(D463-1)+0.2)+0.4,0)</f>
        <v>80</v>
      </c>
      <c r="H463" s="62">
        <f>ROUNDUP((VLOOKUP(B463,Sheet1!U:AA,6,FALSE)-2)*(0.042*(D463-1)+0.2)+0.4,0)</f>
        <v>35</v>
      </c>
      <c r="I463" s="62">
        <f>ROUNDUP((VLOOKUP(B463,Sheet1!U:AA,7,FALSE)-2)*(0.042*(D463-1)+0.2)+0.4,0)</f>
        <v>54</v>
      </c>
      <c r="J463" s="62">
        <f>E463*8+F463*2+G463*3+H463*3+I463*1+VLOOKUP(B463,Sheet1!AU:AZ,2,FALSE)</f>
        <v>1181</v>
      </c>
      <c r="K463" s="62">
        <f>E463*1+F463*2+G463*2+H463*2+I463*10+VLOOKUP(B463,Sheet1!AU:AZ,3,FALSE)</f>
        <v>1048</v>
      </c>
      <c r="L463" s="62">
        <f>E463*0.1+F463*2+G463*0.2+H463*0.26+I463*0.1+VLOOKUP(B463,Sheet1!AU:AZ,4,FALSE)</f>
        <v>243.7</v>
      </c>
      <c r="M463" s="62">
        <f>E463*0.1+F463*0.2+G463*2+H463*0.2+I463*0.1+VLOOKUP(B463,Sheet1!AU:AZ,5,FALSE)</f>
        <v>218.2</v>
      </c>
      <c r="N463" s="62">
        <f>E463*0.1+F463*0.2+G463*0.2+H463*2+I463*0.1+VLOOKUP(B463,Sheet1!AU:AZ,6,FALSE)</f>
        <v>137.2</v>
      </c>
      <c r="O463" s="62">
        <f t="shared" si="136"/>
        <v>24.8</v>
      </c>
      <c r="P463" s="62">
        <f t="shared" si="137"/>
        <v>41.9</v>
      </c>
      <c r="R463" s="9">
        <f t="shared" si="131"/>
        <v>59</v>
      </c>
      <c r="S463" s="9">
        <f t="shared" si="120"/>
        <v>402.64</v>
      </c>
      <c r="T463" s="9">
        <f t="shared" si="121"/>
        <v>62.8</v>
      </c>
      <c r="U463" s="66">
        <f t="shared" si="132"/>
        <v>460</v>
      </c>
      <c r="V463" s="9">
        <f t="shared" si="133"/>
        <v>552</v>
      </c>
      <c r="W463" s="67">
        <f t="shared" si="134"/>
        <v>413</v>
      </c>
      <c r="Y463" s="69">
        <f>VLOOKUP(D463,Sheet2!P:Q,2,FALSE)</f>
        <v>120</v>
      </c>
      <c r="AB463" s="4" t="str">
        <f>IF('表格编辑 '!D520="monster","普通","BOSS")</f>
        <v>普通</v>
      </c>
      <c r="AD463" s="50">
        <f>VLOOKUP(D463,映射!AK:AL,2,FALSE)</f>
        <v>4</v>
      </c>
      <c r="AE463" s="50" t="s">
        <v>37</v>
      </c>
      <c r="AF463" s="4">
        <f>VLOOKUP(AE463,映射!AN:AO,2,FALSE)</f>
        <v>2</v>
      </c>
      <c r="AG463" s="50">
        <v>1</v>
      </c>
      <c r="AH463" s="70">
        <v>1</v>
      </c>
      <c r="AI463" s="16">
        <f t="shared" si="122"/>
        <v>40107</v>
      </c>
      <c r="AJ463" s="16">
        <f t="shared" si="123"/>
        <v>50092</v>
      </c>
      <c r="AK463" s="16">
        <f t="shared" si="124"/>
        <v>59</v>
      </c>
      <c r="AL463" s="16" t="str">
        <f t="shared" si="125"/>
        <v>功夫刺魔</v>
      </c>
      <c r="AM463" s="16">
        <f t="shared" si="126"/>
        <v>3680</v>
      </c>
      <c r="AN463" s="16">
        <f t="shared" si="127"/>
        <v>2362</v>
      </c>
      <c r="AO463" s="16">
        <f t="shared" si="135"/>
        <v>1318</v>
      </c>
      <c r="AP463" s="16">
        <f t="shared" si="128"/>
        <v>2499</v>
      </c>
      <c r="AQ463" s="16">
        <f t="shared" si="129"/>
        <v>2096</v>
      </c>
      <c r="AR463" s="16">
        <f t="shared" si="130"/>
        <v>366</v>
      </c>
      <c r="AS463" s="16"/>
      <c r="AT463" s="16">
        <v>145</v>
      </c>
      <c r="AU463" s="16">
        <v>74.8</v>
      </c>
      <c r="AV463" s="16">
        <v>15.9</v>
      </c>
      <c r="AW463" s="16"/>
    </row>
    <row r="464" spans="1:49">
      <c r="A464" s="62">
        <f>'表格编辑 '!A521</f>
        <v>40108</v>
      </c>
      <c r="B464" s="62">
        <f>'表格编辑 '!B521</f>
        <v>50012</v>
      </c>
      <c r="C464" s="62" t="str">
        <f>VLOOKUP(B464,映射!A:B,2,FALSE)</f>
        <v>暴君熊</v>
      </c>
      <c r="D464" s="62">
        <f>'表格编辑 '!E521</f>
        <v>59</v>
      </c>
      <c r="E464" s="62">
        <f>ROUNDUP((VLOOKUP(B464,Sheet1!U:AA,3,FALSE)-2)*(0.042*(D464-1)+0.2)+0.4,0)</f>
        <v>83</v>
      </c>
      <c r="F464" s="62">
        <f>ROUNDUP((VLOOKUP(B464,Sheet1!U:AA,4,FALSE)-2)*(0.042*(D464-1)+0.2)+0.4,0)</f>
        <v>88</v>
      </c>
      <c r="G464" s="62">
        <f>ROUNDUP((VLOOKUP(B464,Sheet1!U:AA,5,FALSE)-2)*(0.042*(D464-1)+0.2)+0.4,0)</f>
        <v>33</v>
      </c>
      <c r="H464" s="62">
        <f>ROUNDUP((VLOOKUP(B464,Sheet1!U:AA,6,FALSE)-2)*(0.042*(D464-1)+0.2)+0.4,0)</f>
        <v>54</v>
      </c>
      <c r="I464" s="62">
        <f>ROUNDUP((VLOOKUP(B464,Sheet1!U:AA,7,FALSE)-2)*(0.042*(D464-1)+0.2)+0.4,0)</f>
        <v>38</v>
      </c>
      <c r="J464" s="62">
        <f>E464*8+F464*2+G464*3+H464*3+I464*1+VLOOKUP(B464,Sheet1!AU:AZ,2,FALSE)</f>
        <v>1159</v>
      </c>
      <c r="K464" s="62">
        <f>E464*1+F464*2+G464*2+H464*2+I464*10+VLOOKUP(B464,Sheet1!AU:AZ,3,FALSE)</f>
        <v>833</v>
      </c>
      <c r="L464" s="62">
        <f>E464*0.1+F464*2+G464*0.2+H464*0.26+I464*0.1+VLOOKUP(B464,Sheet1!AU:AZ,4,FALSE)</f>
        <v>228.74</v>
      </c>
      <c r="M464" s="62">
        <f>E464*0.1+F464*0.2+G464*2+H464*0.2+I464*0.1+VLOOKUP(B464,Sheet1!AU:AZ,5,FALSE)</f>
        <v>126.5</v>
      </c>
      <c r="N464" s="62">
        <f>E464*0.1+F464*0.2+G464*0.2+H464*2+I464*0.1+VLOOKUP(B464,Sheet1!AU:AZ,6,FALSE)</f>
        <v>164.3</v>
      </c>
      <c r="O464" s="62">
        <f t="shared" si="136"/>
        <v>-2.1</v>
      </c>
      <c r="P464" s="62">
        <f t="shared" si="137"/>
        <v>61.3</v>
      </c>
      <c r="R464" s="9">
        <f t="shared" si="131"/>
        <v>59</v>
      </c>
      <c r="S464" s="9">
        <f t="shared" si="120"/>
        <v>402.64</v>
      </c>
      <c r="T464" s="9">
        <f t="shared" si="121"/>
        <v>62.8</v>
      </c>
      <c r="U464" s="66">
        <f t="shared" si="132"/>
        <v>622</v>
      </c>
      <c r="V464" s="9">
        <f t="shared" si="133"/>
        <v>746.4</v>
      </c>
      <c r="W464" s="67">
        <f t="shared" si="134"/>
        <v>377</v>
      </c>
      <c r="Y464" s="69">
        <f>VLOOKUP(D464,Sheet2!P:Q,2,FALSE)</f>
        <v>120</v>
      </c>
      <c r="AB464" s="4" t="str">
        <f>IF('表格编辑 '!D521="monster","普通","BOSS")</f>
        <v>普通</v>
      </c>
      <c r="AD464" s="50">
        <f>VLOOKUP(D464,映射!AK:AL,2,FALSE)</f>
        <v>4</v>
      </c>
      <c r="AE464" s="50" t="s">
        <v>37</v>
      </c>
      <c r="AF464" s="4">
        <f>VLOOKUP(AE464,映射!AN:AO,2,FALSE)</f>
        <v>2</v>
      </c>
      <c r="AG464" s="50">
        <v>1</v>
      </c>
      <c r="AH464" s="70">
        <v>1</v>
      </c>
      <c r="AI464" s="16">
        <f t="shared" si="122"/>
        <v>40108</v>
      </c>
      <c r="AJ464" s="16">
        <f t="shared" si="123"/>
        <v>50012</v>
      </c>
      <c r="AK464" s="16">
        <f t="shared" si="124"/>
        <v>59</v>
      </c>
      <c r="AL464" s="16" t="str">
        <f t="shared" si="125"/>
        <v>暴君熊</v>
      </c>
      <c r="AM464" s="16">
        <f t="shared" si="126"/>
        <v>4976</v>
      </c>
      <c r="AN464" s="16">
        <f t="shared" si="127"/>
        <v>2318</v>
      </c>
      <c r="AO464" s="16">
        <f t="shared" si="135"/>
        <v>2658</v>
      </c>
      <c r="AP464" s="16">
        <f t="shared" si="128"/>
        <v>3817</v>
      </c>
      <c r="AQ464" s="16">
        <f t="shared" si="129"/>
        <v>1666</v>
      </c>
      <c r="AR464" s="16">
        <f t="shared" si="130"/>
        <v>344</v>
      </c>
      <c r="AS464" s="16"/>
      <c r="AT464" s="16">
        <v>94</v>
      </c>
      <c r="AU464" s="16">
        <v>128.2</v>
      </c>
      <c r="AV464" s="16">
        <v>-1.8</v>
      </c>
      <c r="AW464" s="16"/>
    </row>
    <row r="465" spans="1:49">
      <c r="A465" s="62">
        <f>'表格编辑 '!A522</f>
        <v>40109</v>
      </c>
      <c r="B465" s="62">
        <f>'表格编辑 '!B522</f>
        <v>50095</v>
      </c>
      <c r="C465" s="62" t="str">
        <f>VLOOKUP(B465,映射!A:B,2,FALSE)</f>
        <v>炽热魔芋</v>
      </c>
      <c r="D465" s="62">
        <f>'表格编辑 '!E522</f>
        <v>59</v>
      </c>
      <c r="E465" s="62">
        <f>ROUNDUP((VLOOKUP(B465,Sheet1!U:AA,3,FALSE)-2)*(0.042*(D465-1)+0.2)+0.4,0)</f>
        <v>59</v>
      </c>
      <c r="F465" s="62">
        <f>ROUNDUP((VLOOKUP(B465,Sheet1!U:AA,4,FALSE)-2)*(0.042*(D465-1)+0.2)+0.4,0)</f>
        <v>109</v>
      </c>
      <c r="G465" s="62">
        <f>ROUNDUP((VLOOKUP(B465,Sheet1!U:AA,5,FALSE)-2)*(0.042*(D465-1)+0.2)+0.4,0)</f>
        <v>56</v>
      </c>
      <c r="H465" s="62">
        <f>ROUNDUP((VLOOKUP(B465,Sheet1!U:AA,6,FALSE)-2)*(0.042*(D465-1)+0.2)+0.4,0)</f>
        <v>48</v>
      </c>
      <c r="I465" s="62">
        <f>ROUNDUP((VLOOKUP(B465,Sheet1!U:AA,7,FALSE)-2)*(0.042*(D465-1)+0.2)+0.4,0)</f>
        <v>75</v>
      </c>
      <c r="J465" s="62">
        <f>E465*8+F465*2+G465*3+H465*3+I465*1+VLOOKUP(B465,Sheet1!AU:AZ,2,FALSE)</f>
        <v>1097</v>
      </c>
      <c r="K465" s="62">
        <f>E465*1+F465*2+G465*2+H465*2+I465*10+VLOOKUP(B465,Sheet1!AU:AZ,3,FALSE)</f>
        <v>1255</v>
      </c>
      <c r="L465" s="62">
        <f>E465*0.1+F465*2+G465*0.2+H465*0.26+I465*0.1+VLOOKUP(B465,Sheet1!AU:AZ,4,FALSE)</f>
        <v>275.08</v>
      </c>
      <c r="M465" s="62">
        <f>E465*0.1+F465*0.2+G465*2+H465*0.2+I465*0.1+VLOOKUP(B465,Sheet1!AU:AZ,5,FALSE)</f>
        <v>176.8</v>
      </c>
      <c r="N465" s="62">
        <f>E465*0.1+F465*0.2+G465*0.2+H465*2+I465*0.1+VLOOKUP(B465,Sheet1!AU:AZ,6,FALSE)</f>
        <v>162.4</v>
      </c>
      <c r="O465" s="62">
        <f t="shared" si="136"/>
        <v>37.8</v>
      </c>
      <c r="P465" s="62">
        <f t="shared" si="137"/>
        <v>32.8</v>
      </c>
      <c r="R465" s="9">
        <f t="shared" si="131"/>
        <v>59</v>
      </c>
      <c r="S465" s="9">
        <f t="shared" si="120"/>
        <v>402.64</v>
      </c>
      <c r="T465" s="9">
        <f t="shared" si="121"/>
        <v>62.8</v>
      </c>
      <c r="U465" s="66">
        <f t="shared" si="132"/>
        <v>521</v>
      </c>
      <c r="V465" s="9">
        <f t="shared" si="133"/>
        <v>625.2</v>
      </c>
      <c r="W465" s="67">
        <f t="shared" si="134"/>
        <v>490</v>
      </c>
      <c r="Y465" s="69">
        <f>VLOOKUP(D465,Sheet2!P:Q,2,FALSE)</f>
        <v>120</v>
      </c>
      <c r="AB465" s="4" t="str">
        <f>IF('表格编辑 '!D522="monster","普通","BOSS")</f>
        <v>普通</v>
      </c>
      <c r="AD465" s="50">
        <f>VLOOKUP(D465,映射!AK:AL,2,FALSE)</f>
        <v>4</v>
      </c>
      <c r="AE465" s="50" t="s">
        <v>37</v>
      </c>
      <c r="AF465" s="4">
        <f>VLOOKUP(AE465,映射!AN:AO,2,FALSE)</f>
        <v>2</v>
      </c>
      <c r="AG465" s="50">
        <v>1</v>
      </c>
      <c r="AH465" s="70">
        <v>1</v>
      </c>
      <c r="AI465" s="16">
        <f t="shared" si="122"/>
        <v>40109</v>
      </c>
      <c r="AJ465" s="16">
        <f t="shared" si="123"/>
        <v>50095</v>
      </c>
      <c r="AK465" s="16">
        <f t="shared" si="124"/>
        <v>59</v>
      </c>
      <c r="AL465" s="16" t="str">
        <f t="shared" si="125"/>
        <v>炽热魔芋</v>
      </c>
      <c r="AM465" s="16">
        <f t="shared" si="126"/>
        <v>4168</v>
      </c>
      <c r="AN465" s="16">
        <f t="shared" si="127"/>
        <v>2194</v>
      </c>
      <c r="AO465" s="16">
        <f t="shared" si="135"/>
        <v>1974</v>
      </c>
      <c r="AP465" s="16">
        <f t="shared" si="128"/>
        <v>3071</v>
      </c>
      <c r="AQ465" s="16">
        <f t="shared" si="129"/>
        <v>2510</v>
      </c>
      <c r="AR465" s="16">
        <f t="shared" si="130"/>
        <v>413</v>
      </c>
      <c r="AS465" s="16"/>
      <c r="AT465" s="16">
        <v>108.8</v>
      </c>
      <c r="AU465" s="16">
        <v>96.2</v>
      </c>
      <c r="AV465" s="16">
        <v>27.7</v>
      </c>
      <c r="AW465" s="16"/>
    </row>
    <row r="466" spans="1:49">
      <c r="A466" s="62">
        <f>'表格编辑 '!A523</f>
        <v>40110</v>
      </c>
      <c r="B466" s="62">
        <f>'表格编辑 '!B523</f>
        <v>50148</v>
      </c>
      <c r="C466" s="62" t="str">
        <f>VLOOKUP(B466,映射!A:B,2,FALSE)</f>
        <v>巨人</v>
      </c>
      <c r="D466" s="62">
        <f>'表格编辑 '!E523</f>
        <v>59</v>
      </c>
      <c r="E466" s="62">
        <f>ROUNDUP((VLOOKUP(B466,Sheet1!U:AA,3,FALSE)-2)*(0.042*(D466-1)+0.2)+0.4,0)</f>
        <v>96</v>
      </c>
      <c r="F466" s="62">
        <f>ROUNDUP((VLOOKUP(B466,Sheet1!U:AA,4,FALSE)-2)*(0.042*(D466-1)+0.2)+0.4,0)</f>
        <v>88</v>
      </c>
      <c r="G466" s="62">
        <f>ROUNDUP((VLOOKUP(B466,Sheet1!U:AA,5,FALSE)-2)*(0.042*(D466-1)+0.2)+0.4,0)</f>
        <v>59</v>
      </c>
      <c r="H466" s="62">
        <f>ROUNDUP((VLOOKUP(B466,Sheet1!U:AA,6,FALSE)-2)*(0.042*(D466-1)+0.2)+0.4,0)</f>
        <v>19</v>
      </c>
      <c r="I466" s="62">
        <f>ROUNDUP((VLOOKUP(B466,Sheet1!U:AA,7,FALSE)-2)*(0.042*(D466-1)+0.2)+0.4,0)</f>
        <v>33</v>
      </c>
      <c r="J466" s="62">
        <f>E466*8+F466*2+G466*3+H466*3+I466*1+VLOOKUP(B466,Sheet1!AU:AZ,2,FALSE)</f>
        <v>1231</v>
      </c>
      <c r="K466" s="62">
        <f>E466*1+F466*2+G466*2+H466*2+I466*10+VLOOKUP(B466,Sheet1!AU:AZ,3,FALSE)</f>
        <v>778</v>
      </c>
      <c r="L466" s="62">
        <f>E466*0.1+F466*2+G466*0.2+H466*0.26+I466*0.1+VLOOKUP(B466,Sheet1!AU:AZ,4,FALSE)</f>
        <v>225.64</v>
      </c>
      <c r="M466" s="62">
        <f>E466*0.1+F466*0.2+G466*2+H466*0.2+I466*0.1+VLOOKUP(B466,Sheet1!AU:AZ,5,FALSE)</f>
        <v>172.3</v>
      </c>
      <c r="N466" s="62">
        <f>E466*0.1+F466*0.2+G466*0.2+H466*2+I466*0.1+VLOOKUP(B466,Sheet1!AU:AZ,6,FALSE)</f>
        <v>100.3</v>
      </c>
      <c r="O466" s="62">
        <f t="shared" si="136"/>
        <v>-1.29999999999999</v>
      </c>
      <c r="P466" s="62">
        <f t="shared" si="137"/>
        <v>62.6</v>
      </c>
      <c r="R466" s="9">
        <f t="shared" si="131"/>
        <v>59</v>
      </c>
      <c r="S466" s="9">
        <f t="shared" si="120"/>
        <v>402.64</v>
      </c>
      <c r="T466" s="9">
        <f t="shared" si="121"/>
        <v>62.8</v>
      </c>
      <c r="U466" s="66">
        <f t="shared" si="132"/>
        <v>529</v>
      </c>
      <c r="V466" s="9">
        <f t="shared" si="133"/>
        <v>634.8</v>
      </c>
      <c r="W466" s="67">
        <f t="shared" si="134"/>
        <v>369</v>
      </c>
      <c r="Y466" s="69">
        <f>VLOOKUP(D466,Sheet2!P:Q,2,FALSE)</f>
        <v>120</v>
      </c>
      <c r="AB466" s="4" t="str">
        <f>IF('表格编辑 '!D523="monster","普通","BOSS")</f>
        <v>普通</v>
      </c>
      <c r="AD466" s="50">
        <f>VLOOKUP(D466,映射!AK:AL,2,FALSE)</f>
        <v>4</v>
      </c>
      <c r="AE466" s="50" t="s">
        <v>37</v>
      </c>
      <c r="AF466" s="4">
        <f>VLOOKUP(AE466,映射!AN:AO,2,FALSE)</f>
        <v>2</v>
      </c>
      <c r="AG466" s="50">
        <v>1</v>
      </c>
      <c r="AH466" s="70">
        <v>1</v>
      </c>
      <c r="AI466" s="16">
        <f t="shared" si="122"/>
        <v>40110</v>
      </c>
      <c r="AJ466" s="16">
        <f t="shared" si="123"/>
        <v>50148</v>
      </c>
      <c r="AK466" s="16">
        <f t="shared" si="124"/>
        <v>59</v>
      </c>
      <c r="AL466" s="16" t="str">
        <f t="shared" si="125"/>
        <v>巨人</v>
      </c>
      <c r="AM466" s="16">
        <f t="shared" si="126"/>
        <v>4232</v>
      </c>
      <c r="AN466" s="16">
        <f t="shared" si="127"/>
        <v>2462</v>
      </c>
      <c r="AO466" s="16">
        <f t="shared" si="135"/>
        <v>1770</v>
      </c>
      <c r="AP466" s="16">
        <f t="shared" si="128"/>
        <v>3001</v>
      </c>
      <c r="AQ466" s="16">
        <f t="shared" si="129"/>
        <v>1556</v>
      </c>
      <c r="AR466" s="16">
        <f t="shared" si="130"/>
        <v>339</v>
      </c>
      <c r="AS466" s="16"/>
      <c r="AT466" s="16">
        <v>134.4</v>
      </c>
      <c r="AU466" s="16">
        <v>71.4</v>
      </c>
      <c r="AV466" s="16">
        <v>-1.4</v>
      </c>
      <c r="AW466" s="16"/>
    </row>
    <row r="467" spans="1:49">
      <c r="A467" s="62">
        <f>'表格编辑 '!A524</f>
        <v>40111</v>
      </c>
      <c r="B467" s="62">
        <f>'表格编辑 '!B524</f>
        <v>50090</v>
      </c>
      <c r="C467" s="62" t="str">
        <f>VLOOKUP(B467,映射!A:B,2,FALSE)</f>
        <v>熔岩臭臭花</v>
      </c>
      <c r="D467" s="62">
        <f>'表格编辑 '!E524</f>
        <v>59</v>
      </c>
      <c r="E467" s="62">
        <f>ROUNDUP((VLOOKUP(B467,Sheet1!U:AA,3,FALSE)-2)*(0.042*(D467-1)+0.2)+0.4,0)</f>
        <v>112</v>
      </c>
      <c r="F467" s="62">
        <f>ROUNDUP((VLOOKUP(B467,Sheet1!U:AA,4,FALSE)-2)*(0.042*(D467-1)+0.2)+0.4,0)</f>
        <v>51</v>
      </c>
      <c r="G467" s="62">
        <f>ROUNDUP((VLOOKUP(B467,Sheet1!U:AA,5,FALSE)-2)*(0.042*(D467-1)+0.2)+0.4,0)</f>
        <v>33</v>
      </c>
      <c r="H467" s="62">
        <f>ROUNDUP((VLOOKUP(B467,Sheet1!U:AA,6,FALSE)-2)*(0.042*(D467-1)+0.2)+0.4,0)</f>
        <v>27</v>
      </c>
      <c r="I467" s="62">
        <f>ROUNDUP((VLOOKUP(B467,Sheet1!U:AA,7,FALSE)-2)*(0.042*(D467-1)+0.2)+0.4,0)</f>
        <v>72</v>
      </c>
      <c r="J467" s="62">
        <f>E467*8+F467*2+G467*3+H467*3+I467*1+VLOOKUP(B467,Sheet1!AU:AZ,2,FALSE)</f>
        <v>1270</v>
      </c>
      <c r="K467" s="62">
        <f>E467*1+F467*2+G467*2+H467*2+I467*10+VLOOKUP(B467,Sheet1!AU:AZ,3,FALSE)</f>
        <v>1074</v>
      </c>
      <c r="L467" s="62">
        <f>E467*0.1+F467*2+G467*0.2+H467*0.26+I467*0.1+VLOOKUP(B467,Sheet1!AU:AZ,4,FALSE)</f>
        <v>154.02</v>
      </c>
      <c r="M467" s="62">
        <f>E467*0.1+F467*0.2+G467*2+H467*0.2+I467*0.1+VLOOKUP(B467,Sheet1!AU:AZ,5,FALSE)</f>
        <v>120</v>
      </c>
      <c r="N467" s="62">
        <f>E467*0.1+F467*0.2+G467*0.2+H467*2+I467*0.1+VLOOKUP(B467,Sheet1!AU:AZ,6,FALSE)</f>
        <v>109.2</v>
      </c>
      <c r="O467" s="62">
        <f t="shared" si="136"/>
        <v>22.8</v>
      </c>
      <c r="P467" s="62">
        <f t="shared" si="137"/>
        <v>79.4</v>
      </c>
      <c r="R467" s="9">
        <f t="shared" si="131"/>
        <v>59</v>
      </c>
      <c r="S467" s="9">
        <f t="shared" si="120"/>
        <v>402.64</v>
      </c>
      <c r="T467" s="9">
        <f t="shared" si="121"/>
        <v>62.8</v>
      </c>
      <c r="U467" s="66">
        <f t="shared" si="132"/>
        <v>638</v>
      </c>
      <c r="V467" s="9">
        <f t="shared" si="133"/>
        <v>765.6</v>
      </c>
      <c r="W467" s="67">
        <f t="shared" si="134"/>
        <v>208</v>
      </c>
      <c r="Y467" s="69">
        <f>VLOOKUP(D467,Sheet2!P:Q,2,FALSE)</f>
        <v>120</v>
      </c>
      <c r="AB467" s="4" t="str">
        <f>IF('表格编辑 '!D524="monster","普通","BOSS")</f>
        <v>普通</v>
      </c>
      <c r="AD467" s="50">
        <f>VLOOKUP(D467,映射!AK:AL,2,FALSE)</f>
        <v>4</v>
      </c>
      <c r="AE467" s="50" t="s">
        <v>37</v>
      </c>
      <c r="AF467" s="4">
        <f>VLOOKUP(AE467,映射!AN:AO,2,FALSE)</f>
        <v>2</v>
      </c>
      <c r="AG467" s="50">
        <v>1</v>
      </c>
      <c r="AH467" s="70">
        <v>1</v>
      </c>
      <c r="AI467" s="16">
        <f t="shared" si="122"/>
        <v>40111</v>
      </c>
      <c r="AJ467" s="16">
        <f t="shared" si="123"/>
        <v>50090</v>
      </c>
      <c r="AK467" s="16">
        <f t="shared" si="124"/>
        <v>59</v>
      </c>
      <c r="AL467" s="16" t="str">
        <f t="shared" si="125"/>
        <v>熔岩臭臭花</v>
      </c>
      <c r="AM467" s="16">
        <f t="shared" si="126"/>
        <v>5104</v>
      </c>
      <c r="AN467" s="16">
        <f t="shared" si="127"/>
        <v>2540</v>
      </c>
      <c r="AO467" s="16">
        <f t="shared" si="135"/>
        <v>2564</v>
      </c>
      <c r="AP467" s="16">
        <f t="shared" si="128"/>
        <v>3834</v>
      </c>
      <c r="AQ467" s="16">
        <f t="shared" si="129"/>
        <v>2148</v>
      </c>
      <c r="AR467" s="16">
        <f t="shared" si="130"/>
        <v>232</v>
      </c>
      <c r="AS467" s="16"/>
      <c r="AT467" s="16">
        <v>88.1</v>
      </c>
      <c r="AU467" s="16">
        <v>79.1</v>
      </c>
      <c r="AV467" s="16">
        <v>20.4</v>
      </c>
      <c r="AW467" s="16"/>
    </row>
    <row r="468" spans="1:49">
      <c r="A468" s="62">
        <f>'表格编辑 '!A525</f>
        <v>40112</v>
      </c>
      <c r="B468" s="62">
        <f>'表格编辑 '!B525</f>
        <v>50085</v>
      </c>
      <c r="C468" s="62" t="str">
        <f>VLOOKUP(B468,映射!A:B,2,FALSE)</f>
        <v>死亡之花</v>
      </c>
      <c r="D468" s="62">
        <f>'表格编辑 '!E525</f>
        <v>59</v>
      </c>
      <c r="E468" s="62">
        <f>ROUNDUP((VLOOKUP(B468,Sheet1!U:AA,3,FALSE)-2)*(0.042*(D468-1)+0.2)+0.4,0)</f>
        <v>67</v>
      </c>
      <c r="F468" s="62">
        <f>ROUNDUP((VLOOKUP(B468,Sheet1!U:AA,4,FALSE)-2)*(0.042*(D468-1)+0.2)+0.4,0)</f>
        <v>27</v>
      </c>
      <c r="G468" s="62">
        <f>ROUNDUP((VLOOKUP(B468,Sheet1!U:AA,5,FALSE)-2)*(0.042*(D468-1)+0.2)+0.4,0)</f>
        <v>27</v>
      </c>
      <c r="H468" s="62">
        <f>ROUNDUP((VLOOKUP(B468,Sheet1!U:AA,6,FALSE)-2)*(0.042*(D468-1)+0.2)+0.4,0)</f>
        <v>46</v>
      </c>
      <c r="I468" s="62">
        <f>ROUNDUP((VLOOKUP(B468,Sheet1!U:AA,7,FALSE)-2)*(0.042*(D468-1)+0.2)+0.4,0)</f>
        <v>88</v>
      </c>
      <c r="J468" s="62">
        <f>E468*8+F468*2+G468*3+H468*3+I468*1+VLOOKUP(B468,Sheet1!AU:AZ,2,FALSE)</f>
        <v>917</v>
      </c>
      <c r="K468" s="62">
        <f>E468*1+F468*2+G468*2+H468*2+I468*10+VLOOKUP(B468,Sheet1!AU:AZ,3,FALSE)</f>
        <v>1167</v>
      </c>
      <c r="L468" s="62">
        <f>E468*0.1+F468*2+G468*0.2+H468*0.26+I468*0.1+VLOOKUP(B468,Sheet1!AU:AZ,4,FALSE)</f>
        <v>106.86</v>
      </c>
      <c r="M468" s="62">
        <f>E468*0.1+F468*0.2+G468*2+H468*0.2+I468*0.1+VLOOKUP(B468,Sheet1!AU:AZ,5,FALSE)</f>
        <v>104.1</v>
      </c>
      <c r="N468" s="62">
        <f>E468*0.1+F468*0.2+G468*0.2+H468*2+I468*0.1+VLOOKUP(B468,Sheet1!AU:AZ,6,FALSE)</f>
        <v>138.3</v>
      </c>
      <c r="O468" s="62">
        <f t="shared" si="136"/>
        <v>48.4</v>
      </c>
      <c r="P468" s="62">
        <f t="shared" si="137"/>
        <v>48.6</v>
      </c>
      <c r="R468" s="9">
        <f t="shared" si="131"/>
        <v>59</v>
      </c>
      <c r="S468" s="9">
        <f t="shared" si="120"/>
        <v>402.64</v>
      </c>
      <c r="T468" s="9">
        <f t="shared" si="121"/>
        <v>62.8</v>
      </c>
      <c r="U468" s="66">
        <f t="shared" si="132"/>
        <v>680</v>
      </c>
      <c r="V468" s="9">
        <f t="shared" si="133"/>
        <v>816</v>
      </c>
      <c r="W468" s="67">
        <f t="shared" si="134"/>
        <v>117</v>
      </c>
      <c r="Y468" s="69">
        <f>VLOOKUP(D468,Sheet2!P:Q,2,FALSE)</f>
        <v>120</v>
      </c>
      <c r="AB468" s="4" t="str">
        <f>IF('表格编辑 '!D525="monster","普通","BOSS")</f>
        <v>普通</v>
      </c>
      <c r="AD468" s="50">
        <f>VLOOKUP(D468,映射!AK:AL,2,FALSE)</f>
        <v>4</v>
      </c>
      <c r="AE468" s="50" t="s">
        <v>37</v>
      </c>
      <c r="AF468" s="4">
        <f>VLOOKUP(AE468,映射!AN:AO,2,FALSE)</f>
        <v>2</v>
      </c>
      <c r="AG468" s="50">
        <v>1</v>
      </c>
      <c r="AH468" s="70">
        <v>1</v>
      </c>
      <c r="AI468" s="16">
        <f t="shared" si="122"/>
        <v>40112</v>
      </c>
      <c r="AJ468" s="16">
        <f t="shared" si="123"/>
        <v>50085</v>
      </c>
      <c r="AK468" s="16">
        <f t="shared" si="124"/>
        <v>59</v>
      </c>
      <c r="AL468" s="16" t="str">
        <f t="shared" si="125"/>
        <v>死亡之花</v>
      </c>
      <c r="AM468" s="16">
        <f t="shared" si="126"/>
        <v>5440</v>
      </c>
      <c r="AN468" s="16">
        <f t="shared" si="127"/>
        <v>1834</v>
      </c>
      <c r="AO468" s="16">
        <f t="shared" si="135"/>
        <v>3606</v>
      </c>
      <c r="AP468" s="16">
        <f t="shared" si="128"/>
        <v>4523</v>
      </c>
      <c r="AQ468" s="16">
        <f t="shared" si="129"/>
        <v>2334</v>
      </c>
      <c r="AR468" s="16">
        <f t="shared" si="130"/>
        <v>161</v>
      </c>
      <c r="AS468" s="16"/>
      <c r="AT468" s="16">
        <v>74.7</v>
      </c>
      <c r="AU468" s="16">
        <v>105.3</v>
      </c>
      <c r="AV468" s="16">
        <v>43</v>
      </c>
      <c r="AW468" s="16"/>
    </row>
    <row r="469" spans="1:49">
      <c r="A469" s="62">
        <f>'表格编辑 '!A526</f>
        <v>40113</v>
      </c>
      <c r="B469" s="62">
        <f>'表格编辑 '!B526</f>
        <v>50088</v>
      </c>
      <c r="C469" s="62" t="str">
        <f>VLOOKUP(B469,映射!A:B,2,FALSE)</f>
        <v>沙漠臭臭花</v>
      </c>
      <c r="D469" s="62">
        <f>'表格编辑 '!E526</f>
        <v>59</v>
      </c>
      <c r="E469" s="62">
        <f>ROUNDUP((VLOOKUP(B469,Sheet1!U:AA,3,FALSE)-2)*(0.042*(D469-1)+0.2)+0.4,0)</f>
        <v>93</v>
      </c>
      <c r="F469" s="62">
        <f>ROUNDUP((VLOOKUP(B469,Sheet1!U:AA,4,FALSE)-2)*(0.042*(D469-1)+0.2)+0.4,0)</f>
        <v>67</v>
      </c>
      <c r="G469" s="62">
        <f>ROUNDUP((VLOOKUP(B469,Sheet1!U:AA,5,FALSE)-2)*(0.042*(D469-1)+0.2)+0.4,0)</f>
        <v>43</v>
      </c>
      <c r="H469" s="62">
        <f>ROUNDUP((VLOOKUP(B469,Sheet1!U:AA,6,FALSE)-2)*(0.042*(D469-1)+0.2)+0.4,0)</f>
        <v>25</v>
      </c>
      <c r="I469" s="62">
        <f>ROUNDUP((VLOOKUP(B469,Sheet1!U:AA,7,FALSE)-2)*(0.042*(D469-1)+0.2)+0.4,0)</f>
        <v>54</v>
      </c>
      <c r="J469" s="62">
        <f>E469*8+F469*2+G469*3+H469*3+I469*1+VLOOKUP(B469,Sheet1!AU:AZ,2,FALSE)</f>
        <v>1156</v>
      </c>
      <c r="K469" s="62">
        <f>E469*1+F469*2+G469*2+H469*2+I469*10+VLOOKUP(B469,Sheet1!AU:AZ,3,FALSE)</f>
        <v>923</v>
      </c>
      <c r="L469" s="62">
        <f>E469*0.1+F469*2+G469*0.2+H469*0.26+I469*0.1+VLOOKUP(B469,Sheet1!AU:AZ,4,FALSE)</f>
        <v>183.8</v>
      </c>
      <c r="M469" s="62">
        <f>E469*0.1+F469*0.2+G469*2+H469*0.2+I469*0.1+VLOOKUP(B469,Sheet1!AU:AZ,5,FALSE)</f>
        <v>139.1</v>
      </c>
      <c r="N469" s="62">
        <f>E469*0.1+F469*0.2+G469*0.2+H469*2+I469*0.1+VLOOKUP(B469,Sheet1!AU:AZ,6,FALSE)</f>
        <v>106.7</v>
      </c>
      <c r="O469" s="62">
        <f t="shared" si="136"/>
        <v>14.7</v>
      </c>
      <c r="P469" s="62">
        <f t="shared" si="137"/>
        <v>63</v>
      </c>
      <c r="R469" s="9">
        <f t="shared" si="131"/>
        <v>59</v>
      </c>
      <c r="S469" s="9">
        <f t="shared" si="120"/>
        <v>402.64</v>
      </c>
      <c r="T469" s="9">
        <f t="shared" si="121"/>
        <v>62.8</v>
      </c>
      <c r="U469" s="66">
        <f t="shared" si="132"/>
        <v>593</v>
      </c>
      <c r="V469" s="9">
        <f t="shared" si="133"/>
        <v>711.6</v>
      </c>
      <c r="W469" s="67">
        <f t="shared" si="134"/>
        <v>273</v>
      </c>
      <c r="Y469" s="69">
        <f>VLOOKUP(D469,Sheet2!P:Q,2,FALSE)</f>
        <v>120</v>
      </c>
      <c r="AB469" s="4" t="str">
        <f>IF('表格编辑 '!D526="monster","普通","BOSS")</f>
        <v>普通</v>
      </c>
      <c r="AD469" s="50">
        <f>VLOOKUP(D469,映射!AK:AL,2,FALSE)</f>
        <v>4</v>
      </c>
      <c r="AE469" s="50" t="s">
        <v>37</v>
      </c>
      <c r="AF469" s="4">
        <f>VLOOKUP(AE469,映射!AN:AO,2,FALSE)</f>
        <v>2</v>
      </c>
      <c r="AG469" s="50">
        <v>1</v>
      </c>
      <c r="AH469" s="70">
        <v>1</v>
      </c>
      <c r="AI469" s="16">
        <f t="shared" si="122"/>
        <v>40113</v>
      </c>
      <c r="AJ469" s="16">
        <f t="shared" si="123"/>
        <v>50088</v>
      </c>
      <c r="AK469" s="16">
        <f t="shared" si="124"/>
        <v>59</v>
      </c>
      <c r="AL469" s="16" t="str">
        <f t="shared" si="125"/>
        <v>沙漠臭臭花</v>
      </c>
      <c r="AM469" s="16">
        <f t="shared" si="126"/>
        <v>4744</v>
      </c>
      <c r="AN469" s="16">
        <f t="shared" si="127"/>
        <v>2312</v>
      </c>
      <c r="AO469" s="16">
        <f t="shared" si="135"/>
        <v>2432</v>
      </c>
      <c r="AP469" s="16">
        <f t="shared" si="128"/>
        <v>3588</v>
      </c>
      <c r="AQ469" s="16">
        <f t="shared" si="129"/>
        <v>1846</v>
      </c>
      <c r="AR469" s="16">
        <f t="shared" si="130"/>
        <v>276</v>
      </c>
      <c r="AS469" s="16"/>
      <c r="AT469" s="16">
        <v>105.3</v>
      </c>
      <c r="AU469" s="16">
        <v>76.5</v>
      </c>
      <c r="AV469" s="16">
        <v>13</v>
      </c>
      <c r="AW469" s="16"/>
    </row>
    <row r="470" spans="1:49">
      <c r="A470" s="62">
        <f>'表格编辑 '!A527</f>
        <v>40114</v>
      </c>
      <c r="B470" s="62">
        <f>'表格编辑 '!B527</f>
        <v>50104</v>
      </c>
      <c r="C470" s="62" t="str">
        <f>VLOOKUP(B470,映射!A:B,2,FALSE)</f>
        <v>小丑炸弹魔</v>
      </c>
      <c r="D470" s="62">
        <f>'表格编辑 '!E527</f>
        <v>59</v>
      </c>
      <c r="E470" s="62">
        <f>ROUNDUP((VLOOKUP(B470,Sheet1!U:AA,3,FALSE)-2)*(0.042*(D470-1)+0.2)+0.4,0)</f>
        <v>35</v>
      </c>
      <c r="F470" s="62">
        <f>ROUNDUP((VLOOKUP(B470,Sheet1!U:AA,4,FALSE)-2)*(0.042*(D470-1)+0.2)+0.4,0)</f>
        <v>62</v>
      </c>
      <c r="G470" s="62">
        <f>ROUNDUP((VLOOKUP(B470,Sheet1!U:AA,5,FALSE)-2)*(0.042*(D470-1)+0.2)+0.4,0)</f>
        <v>35</v>
      </c>
      <c r="H470" s="62">
        <f>ROUNDUP((VLOOKUP(B470,Sheet1!U:AA,6,FALSE)-2)*(0.042*(D470-1)+0.2)+0.4,0)</f>
        <v>62</v>
      </c>
      <c r="I470" s="62">
        <f>ROUNDUP((VLOOKUP(B470,Sheet1!U:AA,7,FALSE)-2)*(0.042*(D470-1)+0.2)+0.4,0)</f>
        <v>101</v>
      </c>
      <c r="J470" s="62">
        <f>E470*8+F470*2+G470*3+H470*3+I470*1+VLOOKUP(B470,Sheet1!AU:AZ,2,FALSE)</f>
        <v>816</v>
      </c>
      <c r="K470" s="62">
        <f>E470*1+F470*2+G470*2+H470*2+I470*10+VLOOKUP(B470,Sheet1!AU:AZ,3,FALSE)</f>
        <v>1383</v>
      </c>
      <c r="L470" s="62">
        <f>E470*0.1+F470*2+G470*0.2+H470*0.26+I470*0.1+VLOOKUP(B470,Sheet1!AU:AZ,4,FALSE)</f>
        <v>180.72</v>
      </c>
      <c r="M470" s="62">
        <f>E470*0.1+F470*0.2+G470*2+H470*0.2+I470*0.1+VLOOKUP(B470,Sheet1!AU:AZ,5,FALSE)</f>
        <v>128.4</v>
      </c>
      <c r="N470" s="62">
        <f>E470*0.1+F470*0.2+G470*0.2+H470*2+I470*0.1+VLOOKUP(B470,Sheet1!AU:AZ,6,FALSE)</f>
        <v>177</v>
      </c>
      <c r="O470" s="62">
        <f t="shared" si="136"/>
        <v>64.9</v>
      </c>
      <c r="P470" s="62">
        <f t="shared" si="137"/>
        <v>20.6</v>
      </c>
      <c r="R470" s="9">
        <f t="shared" si="131"/>
        <v>59</v>
      </c>
      <c r="S470" s="9">
        <f t="shared" si="120"/>
        <v>402.64</v>
      </c>
      <c r="T470" s="9">
        <f t="shared" si="121"/>
        <v>62.8</v>
      </c>
      <c r="U470" s="66">
        <f t="shared" si="132"/>
        <v>617</v>
      </c>
      <c r="V470" s="9">
        <f t="shared" si="133"/>
        <v>740.4</v>
      </c>
      <c r="W470" s="67">
        <f t="shared" si="134"/>
        <v>266</v>
      </c>
      <c r="Y470" s="69">
        <f>VLOOKUP(D470,Sheet2!P:Q,2,FALSE)</f>
        <v>120</v>
      </c>
      <c r="AB470" s="4" t="str">
        <f>IF('表格编辑 '!D527="monster","普通","BOSS")</f>
        <v>普通</v>
      </c>
      <c r="AD470" s="50">
        <f>VLOOKUP(D470,映射!AK:AL,2,FALSE)</f>
        <v>4</v>
      </c>
      <c r="AE470" s="50" t="s">
        <v>37</v>
      </c>
      <c r="AF470" s="4">
        <f>VLOOKUP(AE470,映射!AN:AO,2,FALSE)</f>
        <v>2</v>
      </c>
      <c r="AG470" s="50">
        <v>1</v>
      </c>
      <c r="AH470" s="70">
        <v>1</v>
      </c>
      <c r="AI470" s="16">
        <f t="shared" si="122"/>
        <v>40114</v>
      </c>
      <c r="AJ470" s="16">
        <f t="shared" si="123"/>
        <v>50104</v>
      </c>
      <c r="AK470" s="16">
        <f t="shared" si="124"/>
        <v>59</v>
      </c>
      <c r="AL470" s="16" t="str">
        <f t="shared" si="125"/>
        <v>小丑炸弹魔</v>
      </c>
      <c r="AM470" s="16">
        <f t="shared" si="126"/>
        <v>4936</v>
      </c>
      <c r="AN470" s="16">
        <f t="shared" si="127"/>
        <v>1632</v>
      </c>
      <c r="AO470" s="16">
        <f t="shared" si="135"/>
        <v>3304</v>
      </c>
      <c r="AP470" s="16">
        <f t="shared" si="128"/>
        <v>4120</v>
      </c>
      <c r="AQ470" s="16">
        <f t="shared" si="129"/>
        <v>2766</v>
      </c>
      <c r="AR470" s="16">
        <f t="shared" si="130"/>
        <v>272</v>
      </c>
      <c r="AS470" s="16"/>
      <c r="AT470" s="16">
        <v>86.5</v>
      </c>
      <c r="AU470" s="16">
        <v>86.5</v>
      </c>
      <c r="AV470" s="16">
        <v>62.7</v>
      </c>
      <c r="AW470" s="16"/>
    </row>
    <row r="471" spans="1:49">
      <c r="A471" s="62">
        <f>'表格编辑 '!A528</f>
        <v>40115</v>
      </c>
      <c r="B471" s="62">
        <f>'表格编辑 '!B528</f>
        <v>50074</v>
      </c>
      <c r="C471" s="62" t="str">
        <f>VLOOKUP(B471,映射!A:B,2,FALSE)</f>
        <v>水蜘蛛</v>
      </c>
      <c r="D471" s="62">
        <f>'表格编辑 '!E528</f>
        <v>59</v>
      </c>
      <c r="E471" s="62">
        <f>ROUNDUP((VLOOKUP(B471,Sheet1!U:AA,3,FALSE)-2)*(0.042*(D471-1)+0.2)+0.4,0)</f>
        <v>59</v>
      </c>
      <c r="F471" s="62">
        <f>ROUNDUP((VLOOKUP(B471,Sheet1!U:AA,4,FALSE)-2)*(0.042*(D471-1)+0.2)+0.4,0)</f>
        <v>38</v>
      </c>
      <c r="G471" s="62">
        <f>ROUNDUP((VLOOKUP(B471,Sheet1!U:AA,5,FALSE)-2)*(0.042*(D471-1)+0.2)+0.4,0)</f>
        <v>59</v>
      </c>
      <c r="H471" s="62">
        <f>ROUNDUP((VLOOKUP(B471,Sheet1!U:AA,6,FALSE)-2)*(0.042*(D471-1)+0.2)+0.4,0)</f>
        <v>48</v>
      </c>
      <c r="I471" s="62">
        <f>ROUNDUP((VLOOKUP(B471,Sheet1!U:AA,7,FALSE)-2)*(0.042*(D471-1)+0.2)+0.4,0)</f>
        <v>69</v>
      </c>
      <c r="J471" s="62">
        <f>E471*8+F471*2+G471*3+H471*3+I471*1+VLOOKUP(B471,Sheet1!AU:AZ,2,FALSE)</f>
        <v>958</v>
      </c>
      <c r="K471" s="62">
        <f>E471*1+F471*2+G471*2+H471*2+I471*10+VLOOKUP(B471,Sheet1!AU:AZ,3,FALSE)</f>
        <v>1059</v>
      </c>
      <c r="L471" s="62">
        <f>E471*0.1+F471*2+G471*0.2+H471*0.26+I471*0.1+VLOOKUP(B471,Sheet1!AU:AZ,4,FALSE)</f>
        <v>133.08</v>
      </c>
      <c r="M471" s="62">
        <f>E471*0.1+F471*0.2+G471*2+H471*0.2+I471*0.1+VLOOKUP(B471,Sheet1!AU:AZ,5,FALSE)</f>
        <v>168</v>
      </c>
      <c r="N471" s="62">
        <f>E471*0.1+F471*0.2+G471*0.2+H471*2+I471*0.1+VLOOKUP(B471,Sheet1!AU:AZ,6,FALSE)</f>
        <v>148.2</v>
      </c>
      <c r="O471" s="62">
        <f t="shared" si="136"/>
        <v>40.7</v>
      </c>
      <c r="P471" s="62">
        <f t="shared" si="137"/>
        <v>40.2</v>
      </c>
      <c r="R471" s="9">
        <f t="shared" si="131"/>
        <v>59</v>
      </c>
      <c r="S471" s="9">
        <f t="shared" ref="S471:S534" si="138">VLOOKUP(R471,LVgongfang,9,FALSE)+Y471</f>
        <v>402.64</v>
      </c>
      <c r="T471" s="9">
        <f t="shared" ref="T471:T534" si="139">VLOOKUP(R471,LVgongfang,10,FALSE)</f>
        <v>62.8</v>
      </c>
      <c r="U471" s="66">
        <f t="shared" si="132"/>
        <v>536</v>
      </c>
      <c r="V471" s="9">
        <f t="shared" si="133"/>
        <v>643.2</v>
      </c>
      <c r="W471" s="67">
        <f t="shared" si="134"/>
        <v>166</v>
      </c>
      <c r="Y471" s="69">
        <f>VLOOKUP(D471,Sheet2!P:Q,2,FALSE)</f>
        <v>120</v>
      </c>
      <c r="AB471" s="4" t="str">
        <f>IF('表格编辑 '!D528="monster","普通","BOSS")</f>
        <v>普通</v>
      </c>
      <c r="AD471" s="50">
        <f>VLOOKUP(D471,映射!AK:AL,2,FALSE)</f>
        <v>4</v>
      </c>
      <c r="AE471" s="50" t="s">
        <v>37</v>
      </c>
      <c r="AF471" s="4">
        <f>VLOOKUP(AE471,映射!AN:AO,2,FALSE)</f>
        <v>2</v>
      </c>
      <c r="AG471" s="50">
        <v>1</v>
      </c>
      <c r="AH471" s="70">
        <v>1</v>
      </c>
      <c r="AI471" s="16">
        <f t="shared" ref="AI471:AI534" si="140">A471</f>
        <v>40115</v>
      </c>
      <c r="AJ471" s="16">
        <f t="shared" ref="AJ471:AJ534" si="141">B471</f>
        <v>50074</v>
      </c>
      <c r="AK471" s="16">
        <f t="shared" ref="AK471:AK534" si="142">D471</f>
        <v>59</v>
      </c>
      <c r="AL471" s="16" t="str">
        <f t="shared" ref="AL471:AL534" si="143">C471</f>
        <v>水蜘蛛</v>
      </c>
      <c r="AM471" s="16">
        <f t="shared" ref="AM471:AM534" si="144">U471*AD471*AG471*AF471</f>
        <v>4288</v>
      </c>
      <c r="AN471" s="16">
        <f t="shared" ref="AN471:AN534" si="145">J471*AF471</f>
        <v>1916</v>
      </c>
      <c r="AO471" s="16">
        <f t="shared" si="135"/>
        <v>2372</v>
      </c>
      <c r="AP471" s="16">
        <f t="shared" ref="AP471:AP534" si="146">J471+AO471</f>
        <v>3330</v>
      </c>
      <c r="AQ471" s="16">
        <f t="shared" ref="AQ471:AQ534" si="147">K471*AF471</f>
        <v>2118</v>
      </c>
      <c r="AR471" s="16">
        <f t="shared" ref="AR471:AR534" si="148">ROUNDUP(L471*IF(AF471&gt;1,1.5,1),0)</f>
        <v>200</v>
      </c>
      <c r="AS471" s="16"/>
      <c r="AT471" s="16">
        <v>84.8</v>
      </c>
      <c r="AU471" s="16">
        <v>110</v>
      </c>
      <c r="AV471" s="16">
        <v>32.1</v>
      </c>
      <c r="AW471" s="16"/>
    </row>
    <row r="472" spans="1:49">
      <c r="A472" s="62">
        <f>'表格编辑 '!A529</f>
        <v>40116</v>
      </c>
      <c r="B472" s="62">
        <f>'表格编辑 '!B529</f>
        <v>50084</v>
      </c>
      <c r="C472" s="62" t="str">
        <f>VLOOKUP(B472,映射!A:B,2,FALSE)</f>
        <v>曼陀罗草</v>
      </c>
      <c r="D472" s="62">
        <f>'表格编辑 '!E529</f>
        <v>59</v>
      </c>
      <c r="E472" s="62">
        <f>ROUNDUP((VLOOKUP(B472,Sheet1!U:AA,3,FALSE)-2)*(0.042*(D472-1)+0.2)+0.4,0)</f>
        <v>62</v>
      </c>
      <c r="F472" s="62">
        <f>ROUNDUP((VLOOKUP(B472,Sheet1!U:AA,4,FALSE)-2)*(0.042*(D472-1)+0.2)+0.4,0)</f>
        <v>30</v>
      </c>
      <c r="G472" s="62">
        <f>ROUNDUP((VLOOKUP(B472,Sheet1!U:AA,5,FALSE)-2)*(0.042*(D472-1)+0.2)+0.4,0)</f>
        <v>33</v>
      </c>
      <c r="H472" s="62">
        <f>ROUNDUP((VLOOKUP(B472,Sheet1!U:AA,6,FALSE)-2)*(0.042*(D472-1)+0.2)+0.4,0)</f>
        <v>51</v>
      </c>
      <c r="I472" s="62">
        <f>ROUNDUP((VLOOKUP(B472,Sheet1!U:AA,7,FALSE)-2)*(0.042*(D472-1)+0.2)+0.4,0)</f>
        <v>96</v>
      </c>
      <c r="J472" s="62">
        <f>E472*8+F472*2+G472*3+H472*3+I472*1+VLOOKUP(B472,Sheet1!AU:AZ,2,FALSE)</f>
        <v>924</v>
      </c>
      <c r="K472" s="62">
        <f>E472*1+F472*2+G472*2+H472*2+I472*10+VLOOKUP(B472,Sheet1!AU:AZ,3,FALSE)</f>
        <v>1270</v>
      </c>
      <c r="L472" s="62">
        <f>E472*0.1+F472*2+G472*0.2+H472*0.26+I472*0.1+VLOOKUP(B472,Sheet1!AU:AZ,4,FALSE)</f>
        <v>115.66</v>
      </c>
      <c r="M472" s="62">
        <f>E472*0.1+F472*0.2+G472*2+H472*0.2+I472*0.1+VLOOKUP(B472,Sheet1!AU:AZ,5,FALSE)</f>
        <v>118</v>
      </c>
      <c r="N472" s="62">
        <f>E472*0.1+F472*0.2+G472*0.2+H472*2+I472*0.1+VLOOKUP(B472,Sheet1!AU:AZ,6,FALSE)</f>
        <v>150.4</v>
      </c>
      <c r="O472" s="62">
        <f t="shared" si="136"/>
        <v>56.7</v>
      </c>
      <c r="P472" s="62">
        <f t="shared" si="137"/>
        <v>43.9</v>
      </c>
      <c r="R472" s="9">
        <f t="shared" ref="R472:R535" si="149">D472</f>
        <v>59</v>
      </c>
      <c r="S472" s="9">
        <f t="shared" si="138"/>
        <v>402.64</v>
      </c>
      <c r="T472" s="9">
        <f t="shared" si="139"/>
        <v>62.8</v>
      </c>
      <c r="U472" s="66">
        <f t="shared" ref="U472:U535" si="150">ROUND((S472^2*3)/(S472+M472*3),0)</f>
        <v>643</v>
      </c>
      <c r="V472" s="9">
        <f t="shared" ref="V472:V535" si="151">U472*1.2</f>
        <v>771.6</v>
      </c>
      <c r="W472" s="67">
        <f t="shared" ref="W472:W535" si="152">ROUNDUP((L472^2*3)/(L472+T472*3),0)</f>
        <v>132</v>
      </c>
      <c r="Y472" s="69">
        <f>VLOOKUP(D472,Sheet2!P:Q,2,FALSE)</f>
        <v>120</v>
      </c>
      <c r="AB472" s="4" t="str">
        <f>IF('表格编辑 '!D529="monster","普通","BOSS")</f>
        <v>普通</v>
      </c>
      <c r="AD472" s="50">
        <f>VLOOKUP(D472,映射!AK:AL,2,FALSE)</f>
        <v>4</v>
      </c>
      <c r="AE472" s="50" t="s">
        <v>37</v>
      </c>
      <c r="AF472" s="4">
        <f>VLOOKUP(AE472,映射!AN:AO,2,FALSE)</f>
        <v>2</v>
      </c>
      <c r="AG472" s="50">
        <v>1</v>
      </c>
      <c r="AH472" s="70">
        <v>1</v>
      </c>
      <c r="AI472" s="16">
        <f t="shared" si="140"/>
        <v>40116</v>
      </c>
      <c r="AJ472" s="16">
        <f t="shared" si="141"/>
        <v>50084</v>
      </c>
      <c r="AK472" s="16">
        <f t="shared" si="142"/>
        <v>59</v>
      </c>
      <c r="AL472" s="16" t="str">
        <f t="shared" si="143"/>
        <v>曼陀罗草</v>
      </c>
      <c r="AM472" s="16">
        <f t="shared" si="144"/>
        <v>5144</v>
      </c>
      <c r="AN472" s="16">
        <f t="shared" si="145"/>
        <v>1848</v>
      </c>
      <c r="AO472" s="16">
        <f t="shared" ref="AO472:AO535" si="153">AM472-AN472</f>
        <v>3296</v>
      </c>
      <c r="AP472" s="16">
        <f t="shared" si="146"/>
        <v>4220</v>
      </c>
      <c r="AQ472" s="16">
        <f t="shared" si="147"/>
        <v>2540</v>
      </c>
      <c r="AR472" s="16">
        <f t="shared" si="148"/>
        <v>174</v>
      </c>
      <c r="AS472" s="16"/>
      <c r="AT472" s="16">
        <v>83.6</v>
      </c>
      <c r="AU472" s="16">
        <v>87.2</v>
      </c>
      <c r="AV472" s="16">
        <v>51.5</v>
      </c>
      <c r="AW472" s="16"/>
    </row>
    <row r="473" spans="1:49">
      <c r="A473" s="62">
        <f>'表格编辑 '!A530</f>
        <v>40117</v>
      </c>
      <c r="B473" s="62">
        <f>'表格编辑 '!B530</f>
        <v>50155</v>
      </c>
      <c r="C473" s="62" t="str">
        <f>VLOOKUP(B473,映射!A:B,2,FALSE)</f>
        <v>熊猫团</v>
      </c>
      <c r="D473" s="62">
        <f>'表格编辑 '!E530</f>
        <v>59</v>
      </c>
      <c r="E473" s="62">
        <f>ROUNDUP((VLOOKUP(B473,Sheet1!U:AA,3,FALSE)-2)*(0.042*(D473-1)+0.2)+0.4,0)</f>
        <v>67</v>
      </c>
      <c r="F473" s="62">
        <f>ROUNDUP((VLOOKUP(B473,Sheet1!U:AA,4,FALSE)-2)*(0.042*(D473-1)+0.2)+0.4,0)</f>
        <v>64</v>
      </c>
      <c r="G473" s="62">
        <f>ROUNDUP((VLOOKUP(B473,Sheet1!U:AA,5,FALSE)-2)*(0.042*(D473-1)+0.2)+0.4,0)</f>
        <v>75</v>
      </c>
      <c r="H473" s="62">
        <f>ROUNDUP((VLOOKUP(B473,Sheet1!U:AA,6,FALSE)-2)*(0.042*(D473-1)+0.2)+0.4,0)</f>
        <v>59</v>
      </c>
      <c r="I473" s="62">
        <f>ROUNDUP((VLOOKUP(B473,Sheet1!U:AA,7,FALSE)-2)*(0.042*(D473-1)+0.2)+0.4,0)</f>
        <v>17</v>
      </c>
      <c r="J473" s="62">
        <f>E473*8+F473*2+G473*3+H473*3+I473*1+VLOOKUP(B473,Sheet1!AU:AZ,2,FALSE)</f>
        <v>1103</v>
      </c>
      <c r="K473" s="62">
        <f>E473*1+F473*2+G473*2+H473*2+I473*10+VLOOKUP(B473,Sheet1!AU:AZ,3,FALSE)</f>
        <v>653</v>
      </c>
      <c r="L473" s="62">
        <f>E473*0.1+F473*2+G473*0.2+H473*0.26+I473*0.1+VLOOKUP(B473,Sheet1!AU:AZ,4,FALSE)</f>
        <v>186.74</v>
      </c>
      <c r="M473" s="62">
        <f>E473*0.1+F473*0.2+G473*2+H473*0.2+I473*0.1+VLOOKUP(B473,Sheet1!AU:AZ,5,FALSE)</f>
        <v>203</v>
      </c>
      <c r="N473" s="62">
        <f>E473*0.1+F473*0.2+G473*0.2+H473*2+I473*0.1+VLOOKUP(B473,Sheet1!AU:AZ,6,FALSE)</f>
        <v>174.2</v>
      </c>
      <c r="O473" s="62">
        <f t="shared" si="136"/>
        <v>-3.8</v>
      </c>
      <c r="P473" s="62">
        <f t="shared" si="137"/>
        <v>49.8</v>
      </c>
      <c r="R473" s="9">
        <f t="shared" si="149"/>
        <v>59</v>
      </c>
      <c r="S473" s="9">
        <f t="shared" si="138"/>
        <v>402.64</v>
      </c>
      <c r="T473" s="9">
        <f t="shared" si="139"/>
        <v>62.8</v>
      </c>
      <c r="U473" s="66">
        <f t="shared" si="150"/>
        <v>481</v>
      </c>
      <c r="V473" s="9">
        <f t="shared" si="151"/>
        <v>577.2</v>
      </c>
      <c r="W473" s="67">
        <f t="shared" si="152"/>
        <v>279</v>
      </c>
      <c r="Y473" s="69">
        <f>VLOOKUP(D473,Sheet2!P:Q,2,FALSE)</f>
        <v>120</v>
      </c>
      <c r="AB473" s="4" t="str">
        <f>IF('表格编辑 '!D530="monster","普通","BOSS")</f>
        <v>普通</v>
      </c>
      <c r="AD473" s="50">
        <f>VLOOKUP(D473,映射!AK:AL,2,FALSE)</f>
        <v>4</v>
      </c>
      <c r="AE473" s="50" t="s">
        <v>37</v>
      </c>
      <c r="AF473" s="4">
        <f>VLOOKUP(AE473,映射!AN:AO,2,FALSE)</f>
        <v>2</v>
      </c>
      <c r="AG473" s="50">
        <v>1</v>
      </c>
      <c r="AH473" s="70">
        <v>1</v>
      </c>
      <c r="AI473" s="16">
        <f t="shared" si="140"/>
        <v>40117</v>
      </c>
      <c r="AJ473" s="16">
        <f t="shared" si="141"/>
        <v>50155</v>
      </c>
      <c r="AK473" s="16">
        <f t="shared" si="142"/>
        <v>59</v>
      </c>
      <c r="AL473" s="16" t="str">
        <f t="shared" si="143"/>
        <v>熊猫团</v>
      </c>
      <c r="AM473" s="16">
        <f t="shared" si="144"/>
        <v>3848</v>
      </c>
      <c r="AN473" s="16">
        <f t="shared" si="145"/>
        <v>2206</v>
      </c>
      <c r="AO473" s="16">
        <f t="shared" si="153"/>
        <v>1642</v>
      </c>
      <c r="AP473" s="16">
        <f t="shared" si="146"/>
        <v>2745</v>
      </c>
      <c r="AQ473" s="16">
        <f t="shared" si="147"/>
        <v>1306</v>
      </c>
      <c r="AR473" s="16">
        <f t="shared" si="148"/>
        <v>281</v>
      </c>
      <c r="AS473" s="16"/>
      <c r="AT473" s="16">
        <v>161.2</v>
      </c>
      <c r="AU473" s="16">
        <v>136</v>
      </c>
      <c r="AV473" s="16">
        <v>-3.4</v>
      </c>
      <c r="AW473" s="16"/>
    </row>
    <row r="474" spans="1:49">
      <c r="A474" s="62">
        <f>'表格编辑 '!A531</f>
        <v>40118</v>
      </c>
      <c r="B474" s="62">
        <f>'表格编辑 '!B531</f>
        <v>50157</v>
      </c>
      <c r="C474" s="62" t="str">
        <f>VLOOKUP(B474,映射!A:B,2,FALSE)</f>
        <v>雪山幻魔</v>
      </c>
      <c r="D474" s="62">
        <f>'表格编辑 '!E531</f>
        <v>59</v>
      </c>
      <c r="E474" s="62">
        <f>ROUNDUP((VLOOKUP(B474,Sheet1!U:AA,3,FALSE)-2)*(0.042*(D474-1)+0.2)+0.4,0)</f>
        <v>62</v>
      </c>
      <c r="F474" s="62">
        <f>ROUNDUP((VLOOKUP(B474,Sheet1!U:AA,4,FALSE)-2)*(0.042*(D474-1)+0.2)+0.4,0)</f>
        <v>69</v>
      </c>
      <c r="G474" s="62">
        <f>ROUNDUP((VLOOKUP(B474,Sheet1!U:AA,5,FALSE)-2)*(0.042*(D474-1)+0.2)+0.4,0)</f>
        <v>75</v>
      </c>
      <c r="H474" s="62">
        <f>ROUNDUP((VLOOKUP(B474,Sheet1!U:AA,6,FALSE)-2)*(0.042*(D474-1)+0.2)+0.4,0)</f>
        <v>122</v>
      </c>
      <c r="I474" s="62">
        <f>ROUNDUP((VLOOKUP(B474,Sheet1!U:AA,7,FALSE)-2)*(0.042*(D474-1)+0.2)+0.4,0)</f>
        <v>46</v>
      </c>
      <c r="J474" s="62">
        <f>E474*8+F474*2+G474*3+H474*3+I474*1+VLOOKUP(B474,Sheet1!AU:AZ,2,FALSE)</f>
        <v>1291</v>
      </c>
      <c r="K474" s="62">
        <f>E474*1+F474*2+G474*2+H474*2+I474*10+VLOOKUP(B474,Sheet1!AU:AZ,3,FALSE)</f>
        <v>1074</v>
      </c>
      <c r="L474" s="62">
        <f>E474*0.1+F474*2+G474*0.2+H474*0.26+I474*0.1+VLOOKUP(B474,Sheet1!AU:AZ,4,FALSE)</f>
        <v>215.52</v>
      </c>
      <c r="M474" s="62">
        <f>E474*0.1+F474*0.2+G474*2+H474*0.2+I474*0.1+VLOOKUP(B474,Sheet1!AU:AZ,5,FALSE)</f>
        <v>219</v>
      </c>
      <c r="N474" s="62">
        <f>E474*0.1+F474*0.2+G474*0.2+H474*2+I474*0.1+VLOOKUP(B474,Sheet1!AU:AZ,6,FALSE)</f>
        <v>303.6</v>
      </c>
      <c r="O474" s="62">
        <f t="shared" si="136"/>
        <v>14.1</v>
      </c>
      <c r="P474" s="62">
        <f t="shared" si="137"/>
        <v>55</v>
      </c>
      <c r="R474" s="9">
        <f t="shared" si="149"/>
        <v>59</v>
      </c>
      <c r="S474" s="9">
        <f t="shared" si="138"/>
        <v>402.64</v>
      </c>
      <c r="T474" s="9">
        <f t="shared" si="139"/>
        <v>62.8</v>
      </c>
      <c r="U474" s="66">
        <f t="shared" si="150"/>
        <v>459</v>
      </c>
      <c r="V474" s="9">
        <f t="shared" si="151"/>
        <v>550.8</v>
      </c>
      <c r="W474" s="67">
        <f t="shared" si="152"/>
        <v>345</v>
      </c>
      <c r="Y474" s="69">
        <f>VLOOKUP(D474,Sheet2!P:Q,2,FALSE)</f>
        <v>120</v>
      </c>
      <c r="AB474" s="4" t="str">
        <f>IF('表格编辑 '!D531="monster","普通","BOSS")</f>
        <v>普通</v>
      </c>
      <c r="AD474" s="50">
        <f>VLOOKUP(D474,映射!AK:AL,2,FALSE)</f>
        <v>4</v>
      </c>
      <c r="AE474" s="50" t="s">
        <v>37</v>
      </c>
      <c r="AF474" s="4">
        <f>VLOOKUP(AE474,映射!AN:AO,2,FALSE)</f>
        <v>2</v>
      </c>
      <c r="AG474" s="50">
        <v>1</v>
      </c>
      <c r="AH474" s="70">
        <v>1</v>
      </c>
      <c r="AI474" s="16">
        <f t="shared" si="140"/>
        <v>40118</v>
      </c>
      <c r="AJ474" s="16">
        <f t="shared" si="141"/>
        <v>50157</v>
      </c>
      <c r="AK474" s="16">
        <f t="shared" si="142"/>
        <v>59</v>
      </c>
      <c r="AL474" s="16" t="str">
        <f t="shared" si="143"/>
        <v>雪山幻魔</v>
      </c>
      <c r="AM474" s="16">
        <f t="shared" si="144"/>
        <v>3672</v>
      </c>
      <c r="AN474" s="16">
        <f t="shared" si="145"/>
        <v>2582</v>
      </c>
      <c r="AO474" s="16">
        <f t="shared" si="153"/>
        <v>1090</v>
      </c>
      <c r="AP474" s="16">
        <f t="shared" si="146"/>
        <v>2381</v>
      </c>
      <c r="AQ474" s="16">
        <f t="shared" si="147"/>
        <v>2148</v>
      </c>
      <c r="AR474" s="16">
        <f t="shared" si="148"/>
        <v>324</v>
      </c>
      <c r="AS474" s="16"/>
      <c r="AT474" s="16">
        <v>117.8</v>
      </c>
      <c r="AU474" s="16">
        <v>193.4</v>
      </c>
      <c r="AV474" s="16">
        <v>19.8</v>
      </c>
      <c r="AW474" s="16"/>
    </row>
    <row r="475" spans="1:49">
      <c r="A475" s="62">
        <f>'表格编辑 '!A532</f>
        <v>40119</v>
      </c>
      <c r="B475" s="62">
        <f>'表格编辑 '!B532</f>
        <v>50076</v>
      </c>
      <c r="C475" s="62" t="str">
        <f>VLOOKUP(B475,映射!A:B,2,FALSE)</f>
        <v>风蜘蛛</v>
      </c>
      <c r="D475" s="62">
        <f>'表格编辑 '!E532</f>
        <v>59</v>
      </c>
      <c r="E475" s="62">
        <f>ROUNDUP((VLOOKUP(B475,Sheet1!U:AA,3,FALSE)-2)*(0.042*(D475-1)+0.2)+0.4,0)</f>
        <v>62</v>
      </c>
      <c r="F475" s="62">
        <f>ROUNDUP((VLOOKUP(B475,Sheet1!U:AA,4,FALSE)-2)*(0.042*(D475-1)+0.2)+0.4,0)</f>
        <v>69</v>
      </c>
      <c r="G475" s="62">
        <f>ROUNDUP((VLOOKUP(B475,Sheet1!U:AA,5,FALSE)-2)*(0.042*(D475-1)+0.2)+0.4,0)</f>
        <v>48</v>
      </c>
      <c r="H475" s="62">
        <f>ROUNDUP((VLOOKUP(B475,Sheet1!U:AA,6,FALSE)-2)*(0.042*(D475-1)+0.2)+0.4,0)</f>
        <v>46</v>
      </c>
      <c r="I475" s="62">
        <f>ROUNDUP((VLOOKUP(B475,Sheet1!U:AA,7,FALSE)-2)*(0.042*(D475-1)+0.2)+0.4,0)</f>
        <v>43</v>
      </c>
      <c r="J475" s="62">
        <f>E475*8+F475*2+G475*3+H475*3+I475*1+VLOOKUP(B475,Sheet1!AU:AZ,2,FALSE)</f>
        <v>979</v>
      </c>
      <c r="K475" s="62">
        <f>E475*1+F475*2+G475*2+H475*2+I475*10+VLOOKUP(B475,Sheet1!AU:AZ,3,FALSE)</f>
        <v>838</v>
      </c>
      <c r="L475" s="62">
        <f>E475*0.1+F475*2+G475*0.2+H475*0.26+I475*0.1+VLOOKUP(B475,Sheet1!AU:AZ,4,FALSE)</f>
        <v>190.06</v>
      </c>
      <c r="M475" s="62">
        <f>E475*0.1+F475*0.2+G475*2+H475*0.2+I475*0.1+VLOOKUP(B475,Sheet1!AU:AZ,5,FALSE)</f>
        <v>149.5</v>
      </c>
      <c r="N475" s="62">
        <f>E475*0.1+F475*0.2+G475*0.2+H475*2+I475*0.1+VLOOKUP(B475,Sheet1!AU:AZ,6,FALSE)</f>
        <v>145.9</v>
      </c>
      <c r="O475" s="62">
        <f t="shared" si="136"/>
        <v>13.9</v>
      </c>
      <c r="P475" s="62">
        <f t="shared" si="137"/>
        <v>42.8</v>
      </c>
      <c r="R475" s="9">
        <f t="shared" si="149"/>
        <v>59</v>
      </c>
      <c r="S475" s="9">
        <f t="shared" si="138"/>
        <v>402.64</v>
      </c>
      <c r="T475" s="9">
        <f t="shared" si="139"/>
        <v>62.8</v>
      </c>
      <c r="U475" s="66">
        <f t="shared" si="150"/>
        <v>571</v>
      </c>
      <c r="V475" s="9">
        <f t="shared" si="151"/>
        <v>685.2</v>
      </c>
      <c r="W475" s="67">
        <f t="shared" si="152"/>
        <v>287</v>
      </c>
      <c r="Y475" s="69">
        <f>VLOOKUP(D475,Sheet2!P:Q,2,FALSE)</f>
        <v>120</v>
      </c>
      <c r="AB475" s="4" t="str">
        <f>IF('表格编辑 '!D532="monster","普通","BOSS")</f>
        <v>普通</v>
      </c>
      <c r="AD475" s="50">
        <f>VLOOKUP(D475,映射!AK:AL,2,FALSE)</f>
        <v>4</v>
      </c>
      <c r="AE475" s="50" t="s">
        <v>37</v>
      </c>
      <c r="AF475" s="4">
        <f>VLOOKUP(AE475,映射!AN:AO,2,FALSE)</f>
        <v>2</v>
      </c>
      <c r="AG475" s="50">
        <v>1</v>
      </c>
      <c r="AH475" s="70">
        <v>1</v>
      </c>
      <c r="AI475" s="16">
        <f t="shared" si="140"/>
        <v>40119</v>
      </c>
      <c r="AJ475" s="16">
        <f t="shared" si="141"/>
        <v>50076</v>
      </c>
      <c r="AK475" s="16">
        <f t="shared" si="142"/>
        <v>59</v>
      </c>
      <c r="AL475" s="16" t="str">
        <f t="shared" si="143"/>
        <v>风蜘蛛</v>
      </c>
      <c r="AM475" s="16">
        <f t="shared" si="144"/>
        <v>4568</v>
      </c>
      <c r="AN475" s="16">
        <f t="shared" si="145"/>
        <v>1958</v>
      </c>
      <c r="AO475" s="16">
        <f t="shared" si="153"/>
        <v>2610</v>
      </c>
      <c r="AP475" s="16">
        <f t="shared" si="146"/>
        <v>3589</v>
      </c>
      <c r="AQ475" s="16">
        <f t="shared" si="147"/>
        <v>1676</v>
      </c>
      <c r="AR475" s="16">
        <f t="shared" si="148"/>
        <v>286</v>
      </c>
      <c r="AS475" s="16"/>
      <c r="AT475" s="16">
        <v>91.9</v>
      </c>
      <c r="AU475" s="16">
        <v>109.9</v>
      </c>
      <c r="AV475" s="16">
        <v>9.8</v>
      </c>
      <c r="AW475" s="16"/>
    </row>
    <row r="476" spans="1:49">
      <c r="A476" s="62">
        <f>'表格编辑 '!A533</f>
        <v>40120</v>
      </c>
      <c r="B476" s="62">
        <f>'表格编辑 '!B533</f>
        <v>50060</v>
      </c>
      <c r="C476" s="62" t="str">
        <f>VLOOKUP(B476,映射!A:B,2,FALSE)</f>
        <v>炼狱魔蝎</v>
      </c>
      <c r="D476" s="62">
        <f>'表格编辑 '!E533</f>
        <v>59</v>
      </c>
      <c r="E476" s="62">
        <f>ROUNDUP((VLOOKUP(B476,Sheet1!U:AA,3,FALSE)-2)*(0.042*(D476-1)+0.2)+0.4,0)</f>
        <v>46</v>
      </c>
      <c r="F476" s="62">
        <f>ROUNDUP((VLOOKUP(B476,Sheet1!U:AA,4,FALSE)-2)*(0.042*(D476-1)+0.2)+0.4,0)</f>
        <v>69</v>
      </c>
      <c r="G476" s="62">
        <f>ROUNDUP((VLOOKUP(B476,Sheet1!U:AA,5,FALSE)-2)*(0.042*(D476-1)+0.2)+0.4,0)</f>
        <v>106</v>
      </c>
      <c r="H476" s="62">
        <f>ROUNDUP((VLOOKUP(B476,Sheet1!U:AA,6,FALSE)-2)*(0.042*(D476-1)+0.2)+0.4,0)</f>
        <v>46</v>
      </c>
      <c r="I476" s="62">
        <f>ROUNDUP((VLOOKUP(B476,Sheet1!U:AA,7,FALSE)-2)*(0.042*(D476-1)+0.2)+0.4,0)</f>
        <v>14</v>
      </c>
      <c r="J476" s="62">
        <f>E476*8+F476*2+G476*3+H476*3+I476*1+VLOOKUP(B476,Sheet1!AU:AZ,2,FALSE)</f>
        <v>996</v>
      </c>
      <c r="K476" s="62">
        <f>E476*1+F476*2+G476*2+H476*2+I476*10+VLOOKUP(B476,Sheet1!AU:AZ,3,FALSE)</f>
        <v>648</v>
      </c>
      <c r="L476" s="62">
        <f>E476*0.1+F476*2+G476*0.2+H476*0.26+I476*0.1+VLOOKUP(B476,Sheet1!AU:AZ,4,FALSE)</f>
        <v>197.16</v>
      </c>
      <c r="M476" s="62">
        <f>E476*0.1+F476*0.2+G476*2+H476*0.2+I476*0.1+VLOOKUP(B476,Sheet1!AU:AZ,5,FALSE)</f>
        <v>261</v>
      </c>
      <c r="N476" s="62">
        <f>E476*0.1+F476*0.2+G476*0.2+H476*2+I476*0.1+VLOOKUP(B476,Sheet1!AU:AZ,6,FALSE)</f>
        <v>153</v>
      </c>
      <c r="O476" s="62">
        <f t="shared" si="136"/>
        <v>7.1</v>
      </c>
      <c r="P476" s="62">
        <f t="shared" si="137"/>
        <v>27.1</v>
      </c>
      <c r="R476" s="9">
        <f t="shared" si="149"/>
        <v>59</v>
      </c>
      <c r="S476" s="9">
        <f t="shared" si="138"/>
        <v>402.64</v>
      </c>
      <c r="T476" s="9">
        <f t="shared" si="139"/>
        <v>62.8</v>
      </c>
      <c r="U476" s="66">
        <f t="shared" si="150"/>
        <v>410</v>
      </c>
      <c r="V476" s="9">
        <f t="shared" si="151"/>
        <v>492</v>
      </c>
      <c r="W476" s="67">
        <f t="shared" si="152"/>
        <v>303</v>
      </c>
      <c r="Y476" s="69">
        <f>VLOOKUP(D476,Sheet2!P:Q,2,FALSE)</f>
        <v>120</v>
      </c>
      <c r="AB476" s="4" t="str">
        <f>IF('表格编辑 '!D533="monster","普通","BOSS")</f>
        <v>普通</v>
      </c>
      <c r="AD476" s="50">
        <f>VLOOKUP(D476,映射!AK:AL,2,FALSE)</f>
        <v>4</v>
      </c>
      <c r="AE476" s="50" t="s">
        <v>37</v>
      </c>
      <c r="AF476" s="4">
        <f>VLOOKUP(AE476,映射!AN:AO,2,FALSE)</f>
        <v>2</v>
      </c>
      <c r="AG476" s="50">
        <v>1</v>
      </c>
      <c r="AH476" s="70">
        <v>1</v>
      </c>
      <c r="AI476" s="16">
        <f t="shared" si="140"/>
        <v>40120</v>
      </c>
      <c r="AJ476" s="16">
        <f t="shared" si="141"/>
        <v>50060</v>
      </c>
      <c r="AK476" s="16">
        <f t="shared" si="142"/>
        <v>59</v>
      </c>
      <c r="AL476" s="16" t="str">
        <f t="shared" si="143"/>
        <v>炼狱魔蝎</v>
      </c>
      <c r="AM476" s="16">
        <f t="shared" si="144"/>
        <v>3280</v>
      </c>
      <c r="AN476" s="16">
        <f t="shared" si="145"/>
        <v>1992</v>
      </c>
      <c r="AO476" s="16">
        <f t="shared" si="153"/>
        <v>1288</v>
      </c>
      <c r="AP476" s="16">
        <f t="shared" si="146"/>
        <v>2284</v>
      </c>
      <c r="AQ476" s="16">
        <f t="shared" si="147"/>
        <v>1296</v>
      </c>
      <c r="AR476" s="16">
        <f t="shared" si="148"/>
        <v>296</v>
      </c>
      <c r="AS476" s="16"/>
      <c r="AT476" s="16">
        <v>216</v>
      </c>
      <c r="AU476" s="16">
        <v>118.8</v>
      </c>
      <c r="AV476" s="16">
        <v>6.8</v>
      </c>
      <c r="AW476" s="16"/>
    </row>
    <row r="477" spans="1:49">
      <c r="A477" s="62">
        <f>'表格编辑 '!A534</f>
        <v>40121</v>
      </c>
      <c r="B477" s="62">
        <f>'表格编辑 '!B534</f>
        <v>50026</v>
      </c>
      <c r="C477" s="62" t="str">
        <f>VLOOKUP(B477,映射!A:B,2,FALSE)</f>
        <v>食尸鬼</v>
      </c>
      <c r="D477" s="62">
        <f>'表格编辑 '!E534</f>
        <v>60</v>
      </c>
      <c r="E477" s="62">
        <f>ROUNDUP((VLOOKUP(B477,Sheet1!U:AA,3,FALSE)-2)*(0.042*(D477-1)+0.2)+0.4,0)</f>
        <v>81</v>
      </c>
      <c r="F477" s="62">
        <f>ROUNDUP((VLOOKUP(B477,Sheet1!U:AA,4,FALSE)-2)*(0.042*(D477-1)+0.2)+0.4,0)</f>
        <v>81</v>
      </c>
      <c r="G477" s="62">
        <f>ROUNDUP((VLOOKUP(B477,Sheet1!U:AA,5,FALSE)-2)*(0.042*(D477-1)+0.2)+0.4,0)</f>
        <v>41</v>
      </c>
      <c r="H477" s="62">
        <f>ROUNDUP((VLOOKUP(B477,Sheet1!U:AA,6,FALSE)-2)*(0.042*(D477-1)+0.2)+0.4,0)</f>
        <v>41</v>
      </c>
      <c r="I477" s="62">
        <f>ROUNDUP((VLOOKUP(B477,Sheet1!U:AA,7,FALSE)-2)*(0.042*(D477-1)+0.2)+0.4,0)</f>
        <v>41</v>
      </c>
      <c r="J477" s="62">
        <f>E477*8+F477*2+G477*3+H477*3+I477*1+VLOOKUP(B477,Sheet1!AU:AZ,2,FALSE)</f>
        <v>1117</v>
      </c>
      <c r="K477" s="62">
        <f>E477*1+F477*2+G477*2+H477*2+I477*10+VLOOKUP(B477,Sheet1!AU:AZ,3,FALSE)</f>
        <v>837</v>
      </c>
      <c r="L477" s="62">
        <f>E477*0.1+F477*2+G477*0.2+H477*0.26+I477*0.1+VLOOKUP(B477,Sheet1!AU:AZ,4,FALSE)</f>
        <v>213.06</v>
      </c>
      <c r="M477" s="62">
        <f>E477*0.1+F477*0.2+G477*2+H477*0.2+I477*0.1+VLOOKUP(B477,Sheet1!AU:AZ,5,FALSE)</f>
        <v>138.6</v>
      </c>
      <c r="N477" s="62">
        <f>E477*0.1+F477*0.2+G477*0.2+H477*2+I477*0.1+VLOOKUP(B477,Sheet1!AU:AZ,6,FALSE)</f>
        <v>138.6</v>
      </c>
      <c r="O477" s="62">
        <f t="shared" si="136"/>
        <v>4.50000000000001</v>
      </c>
      <c r="P477" s="62">
        <f t="shared" si="137"/>
        <v>56.7</v>
      </c>
      <c r="R477" s="9">
        <f t="shared" si="149"/>
        <v>60</v>
      </c>
      <c r="S477" s="9">
        <f t="shared" si="138"/>
        <v>427.16</v>
      </c>
      <c r="T477" s="9">
        <f t="shared" si="139"/>
        <v>63.6</v>
      </c>
      <c r="U477" s="66">
        <f t="shared" si="150"/>
        <v>649</v>
      </c>
      <c r="V477" s="9">
        <f t="shared" si="151"/>
        <v>778.8</v>
      </c>
      <c r="W477" s="67">
        <f t="shared" si="152"/>
        <v>338</v>
      </c>
      <c r="Y477" s="69">
        <f>VLOOKUP(D477,Sheet2!P:Q,2,FALSE)</f>
        <v>140</v>
      </c>
      <c r="AB477" s="4" t="str">
        <f>IF('表格编辑 '!D534="monster","普通","BOSS")</f>
        <v>普通</v>
      </c>
      <c r="AD477" s="50">
        <f>VLOOKUP(D477,映射!AK:AL,2,FALSE)</f>
        <v>4</v>
      </c>
      <c r="AE477" s="50" t="s">
        <v>37</v>
      </c>
      <c r="AF477" s="4">
        <f>VLOOKUP(AE477,映射!AN:AO,2,FALSE)</f>
        <v>2</v>
      </c>
      <c r="AG477" s="50">
        <v>1</v>
      </c>
      <c r="AH477" s="70">
        <v>1</v>
      </c>
      <c r="AI477" s="16">
        <f t="shared" si="140"/>
        <v>40121</v>
      </c>
      <c r="AJ477" s="16">
        <f t="shared" si="141"/>
        <v>50026</v>
      </c>
      <c r="AK477" s="16">
        <f t="shared" si="142"/>
        <v>60</v>
      </c>
      <c r="AL477" s="16" t="str">
        <f t="shared" si="143"/>
        <v>食尸鬼</v>
      </c>
      <c r="AM477" s="16">
        <f t="shared" si="144"/>
        <v>5192</v>
      </c>
      <c r="AN477" s="16">
        <f t="shared" si="145"/>
        <v>2234</v>
      </c>
      <c r="AO477" s="16">
        <f t="shared" si="153"/>
        <v>2958</v>
      </c>
      <c r="AP477" s="16">
        <f t="shared" si="146"/>
        <v>4075</v>
      </c>
      <c r="AQ477" s="16">
        <f t="shared" si="147"/>
        <v>1674</v>
      </c>
      <c r="AR477" s="16">
        <f t="shared" si="148"/>
        <v>320</v>
      </c>
      <c r="AS477" s="16"/>
      <c r="AT477" s="16">
        <v>107.8</v>
      </c>
      <c r="AU477" s="16">
        <v>62.8</v>
      </c>
      <c r="AV477" s="16">
        <v>6.80000000000001</v>
      </c>
      <c r="AW477" s="16"/>
    </row>
    <row r="478" spans="1:49">
      <c r="A478" s="62">
        <f>'表格编辑 '!A535</f>
        <v>40122</v>
      </c>
      <c r="B478" s="62">
        <f>'表格编辑 '!B535</f>
        <v>50092</v>
      </c>
      <c r="C478" s="62" t="str">
        <f>VLOOKUP(B478,映射!A:B,2,FALSE)</f>
        <v>功夫刺魔</v>
      </c>
      <c r="D478" s="62">
        <f>'表格编辑 '!E535</f>
        <v>60</v>
      </c>
      <c r="E478" s="62">
        <f>ROUNDUP((VLOOKUP(B478,Sheet1!U:AA,3,FALSE)-2)*(0.042*(D478-1)+0.2)+0.4,0)</f>
        <v>73</v>
      </c>
      <c r="F478" s="62">
        <f>ROUNDUP((VLOOKUP(B478,Sheet1!U:AA,4,FALSE)-2)*(0.042*(D478-1)+0.2)+0.4,0)</f>
        <v>95</v>
      </c>
      <c r="G478" s="62">
        <f>ROUNDUP((VLOOKUP(B478,Sheet1!U:AA,5,FALSE)-2)*(0.042*(D478-1)+0.2)+0.4,0)</f>
        <v>81</v>
      </c>
      <c r="H478" s="62">
        <f>ROUNDUP((VLOOKUP(B478,Sheet1!U:AA,6,FALSE)-2)*(0.042*(D478-1)+0.2)+0.4,0)</f>
        <v>36</v>
      </c>
      <c r="I478" s="62">
        <f>ROUNDUP((VLOOKUP(B478,Sheet1!U:AA,7,FALSE)-2)*(0.042*(D478-1)+0.2)+0.4,0)</f>
        <v>54</v>
      </c>
      <c r="J478" s="62">
        <f>E478*8+F478*2+G478*3+H478*3+I478*1+VLOOKUP(B478,Sheet1!AU:AZ,2,FALSE)</f>
        <v>1199</v>
      </c>
      <c r="K478" s="62">
        <f>E478*1+F478*2+G478*2+H478*2+I478*10+VLOOKUP(B478,Sheet1!AU:AZ,3,FALSE)</f>
        <v>1057</v>
      </c>
      <c r="L478" s="62">
        <f>E478*0.1+F478*2+G478*0.2+H478*0.26+I478*0.1+VLOOKUP(B478,Sheet1!AU:AZ,4,FALSE)</f>
        <v>248.26</v>
      </c>
      <c r="M478" s="62">
        <f>E478*0.1+F478*0.2+G478*2+H478*0.2+I478*0.1+VLOOKUP(B478,Sheet1!AU:AZ,5,FALSE)</f>
        <v>220.9</v>
      </c>
      <c r="N478" s="62">
        <f>E478*0.1+F478*0.2+G478*0.2+H478*2+I478*0.1+VLOOKUP(B478,Sheet1!AU:AZ,6,FALSE)</f>
        <v>139.9</v>
      </c>
      <c r="O478" s="62">
        <f t="shared" si="136"/>
        <v>24.4</v>
      </c>
      <c r="P478" s="62">
        <f t="shared" si="137"/>
        <v>42.6</v>
      </c>
      <c r="R478" s="9">
        <f t="shared" si="149"/>
        <v>60</v>
      </c>
      <c r="S478" s="9">
        <f t="shared" si="138"/>
        <v>427.16</v>
      </c>
      <c r="T478" s="9">
        <f t="shared" si="139"/>
        <v>63.6</v>
      </c>
      <c r="U478" s="66">
        <f t="shared" si="150"/>
        <v>502</v>
      </c>
      <c r="V478" s="9">
        <f t="shared" si="151"/>
        <v>602.4</v>
      </c>
      <c r="W478" s="67">
        <f t="shared" si="152"/>
        <v>422</v>
      </c>
      <c r="Y478" s="69">
        <f>VLOOKUP(D478,Sheet2!P:Q,2,FALSE)</f>
        <v>140</v>
      </c>
      <c r="AB478" s="4" t="str">
        <f>IF('表格编辑 '!D535="monster","普通","BOSS")</f>
        <v>普通</v>
      </c>
      <c r="AD478" s="50">
        <f>VLOOKUP(D478,映射!AK:AL,2,FALSE)</f>
        <v>4</v>
      </c>
      <c r="AE478" s="50" t="s">
        <v>37</v>
      </c>
      <c r="AF478" s="4">
        <f>VLOOKUP(AE478,映射!AN:AO,2,FALSE)</f>
        <v>2</v>
      </c>
      <c r="AG478" s="50">
        <v>1</v>
      </c>
      <c r="AH478" s="70">
        <v>1</v>
      </c>
      <c r="AI478" s="16">
        <f t="shared" si="140"/>
        <v>40122</v>
      </c>
      <c r="AJ478" s="16">
        <f t="shared" si="141"/>
        <v>50092</v>
      </c>
      <c r="AK478" s="16">
        <f t="shared" si="142"/>
        <v>60</v>
      </c>
      <c r="AL478" s="16" t="str">
        <f t="shared" si="143"/>
        <v>功夫刺魔</v>
      </c>
      <c r="AM478" s="16">
        <f t="shared" si="144"/>
        <v>4016</v>
      </c>
      <c r="AN478" s="16">
        <f t="shared" si="145"/>
        <v>2398</v>
      </c>
      <c r="AO478" s="16">
        <f t="shared" si="153"/>
        <v>1618</v>
      </c>
      <c r="AP478" s="16">
        <f t="shared" si="146"/>
        <v>2817</v>
      </c>
      <c r="AQ478" s="16">
        <f t="shared" si="147"/>
        <v>2114</v>
      </c>
      <c r="AR478" s="16">
        <f t="shared" si="148"/>
        <v>373</v>
      </c>
      <c r="AS478" s="16"/>
      <c r="AT478" s="16">
        <v>159.2</v>
      </c>
      <c r="AU478" s="16">
        <v>80</v>
      </c>
      <c r="AV478" s="16">
        <v>17.3</v>
      </c>
      <c r="AW478" s="16"/>
    </row>
    <row r="479" spans="1:49">
      <c r="A479" s="62">
        <f>'表格编辑 '!A536</f>
        <v>40123</v>
      </c>
      <c r="B479" s="62">
        <f>'表格编辑 '!B536</f>
        <v>50012</v>
      </c>
      <c r="C479" s="62" t="str">
        <f>VLOOKUP(B479,映射!A:B,2,FALSE)</f>
        <v>暴君熊</v>
      </c>
      <c r="D479" s="62">
        <f>'表格编辑 '!E536</f>
        <v>60</v>
      </c>
      <c r="E479" s="62">
        <f>ROUNDUP((VLOOKUP(B479,Sheet1!U:AA,3,FALSE)-2)*(0.042*(D479-1)+0.2)+0.4,0)</f>
        <v>84</v>
      </c>
      <c r="F479" s="62">
        <f>ROUNDUP((VLOOKUP(B479,Sheet1!U:AA,4,FALSE)-2)*(0.042*(D479-1)+0.2)+0.4,0)</f>
        <v>89</v>
      </c>
      <c r="G479" s="62">
        <f>ROUNDUP((VLOOKUP(B479,Sheet1!U:AA,5,FALSE)-2)*(0.042*(D479-1)+0.2)+0.4,0)</f>
        <v>33</v>
      </c>
      <c r="H479" s="62">
        <f>ROUNDUP((VLOOKUP(B479,Sheet1!U:AA,6,FALSE)-2)*(0.042*(D479-1)+0.2)+0.4,0)</f>
        <v>54</v>
      </c>
      <c r="I479" s="62">
        <f>ROUNDUP((VLOOKUP(B479,Sheet1!U:AA,7,FALSE)-2)*(0.042*(D479-1)+0.2)+0.4,0)</f>
        <v>38</v>
      </c>
      <c r="J479" s="62">
        <f>E479*8+F479*2+G479*3+H479*3+I479*1+VLOOKUP(B479,Sheet1!AU:AZ,2,FALSE)</f>
        <v>1169</v>
      </c>
      <c r="K479" s="62">
        <f>E479*1+F479*2+G479*2+H479*2+I479*10+VLOOKUP(B479,Sheet1!AU:AZ,3,FALSE)</f>
        <v>836</v>
      </c>
      <c r="L479" s="62">
        <f>E479*0.1+F479*2+G479*0.2+H479*0.26+I479*0.1+VLOOKUP(B479,Sheet1!AU:AZ,4,FALSE)</f>
        <v>230.84</v>
      </c>
      <c r="M479" s="62">
        <f>E479*0.1+F479*0.2+G479*2+H479*0.2+I479*0.1+VLOOKUP(B479,Sheet1!AU:AZ,5,FALSE)</f>
        <v>126.8</v>
      </c>
      <c r="N479" s="62">
        <f>E479*0.1+F479*0.2+G479*0.2+H479*2+I479*0.1+VLOOKUP(B479,Sheet1!AU:AZ,6,FALSE)</f>
        <v>164.6</v>
      </c>
      <c r="O479" s="62">
        <f t="shared" si="136"/>
        <v>-2.5</v>
      </c>
      <c r="P479" s="62">
        <f t="shared" si="137"/>
        <v>62</v>
      </c>
      <c r="R479" s="9">
        <f t="shared" si="149"/>
        <v>60</v>
      </c>
      <c r="S479" s="9">
        <f t="shared" si="138"/>
        <v>427.16</v>
      </c>
      <c r="T479" s="9">
        <f t="shared" si="139"/>
        <v>63.6</v>
      </c>
      <c r="U479" s="66">
        <f t="shared" si="150"/>
        <v>678</v>
      </c>
      <c r="V479" s="9">
        <f t="shared" si="151"/>
        <v>813.6</v>
      </c>
      <c r="W479" s="67">
        <f t="shared" si="152"/>
        <v>380</v>
      </c>
      <c r="Y479" s="69">
        <f>VLOOKUP(D479,Sheet2!P:Q,2,FALSE)</f>
        <v>140</v>
      </c>
      <c r="AB479" s="4" t="str">
        <f>IF('表格编辑 '!D536="monster","普通","BOSS")</f>
        <v>普通</v>
      </c>
      <c r="AD479" s="50">
        <f>VLOOKUP(D479,映射!AK:AL,2,FALSE)</f>
        <v>4</v>
      </c>
      <c r="AE479" s="50" t="s">
        <v>37</v>
      </c>
      <c r="AF479" s="4">
        <f>VLOOKUP(AE479,映射!AN:AO,2,FALSE)</f>
        <v>2</v>
      </c>
      <c r="AG479" s="50">
        <v>1</v>
      </c>
      <c r="AH479" s="70">
        <v>1</v>
      </c>
      <c r="AI479" s="16">
        <f t="shared" si="140"/>
        <v>40123</v>
      </c>
      <c r="AJ479" s="16">
        <f t="shared" si="141"/>
        <v>50012</v>
      </c>
      <c r="AK479" s="16">
        <f t="shared" si="142"/>
        <v>60</v>
      </c>
      <c r="AL479" s="16" t="str">
        <f t="shared" si="143"/>
        <v>暴君熊</v>
      </c>
      <c r="AM479" s="16">
        <f t="shared" si="144"/>
        <v>5424</v>
      </c>
      <c r="AN479" s="16">
        <f t="shared" si="145"/>
        <v>2338</v>
      </c>
      <c r="AO479" s="16">
        <f t="shared" si="153"/>
        <v>3086</v>
      </c>
      <c r="AP479" s="16">
        <f t="shared" si="146"/>
        <v>4255</v>
      </c>
      <c r="AQ479" s="16">
        <f t="shared" si="147"/>
        <v>1672</v>
      </c>
      <c r="AR479" s="16">
        <f t="shared" si="148"/>
        <v>347</v>
      </c>
      <c r="AS479" s="16"/>
      <c r="AT479" s="16">
        <v>103.1</v>
      </c>
      <c r="AU479" s="16">
        <v>139.1</v>
      </c>
      <c r="AV479" s="16">
        <v>-1.7</v>
      </c>
      <c r="AW479" s="16"/>
    </row>
    <row r="480" spans="1:49">
      <c r="A480" s="62">
        <f>'表格编辑 '!A537</f>
        <v>40124</v>
      </c>
      <c r="B480" s="62">
        <f>'表格编辑 '!B537</f>
        <v>50095</v>
      </c>
      <c r="C480" s="62" t="str">
        <f>VLOOKUP(B480,映射!A:B,2,FALSE)</f>
        <v>炽热魔芋</v>
      </c>
      <c r="D480" s="62">
        <f>'表格编辑 '!E537</f>
        <v>60</v>
      </c>
      <c r="E480" s="62">
        <f>ROUNDUP((VLOOKUP(B480,Sheet1!U:AA,3,FALSE)-2)*(0.042*(D480-1)+0.2)+0.4,0)</f>
        <v>60</v>
      </c>
      <c r="F480" s="62">
        <f>ROUNDUP((VLOOKUP(B480,Sheet1!U:AA,4,FALSE)-2)*(0.042*(D480-1)+0.2)+0.4,0)</f>
        <v>111</v>
      </c>
      <c r="G480" s="62">
        <f>ROUNDUP((VLOOKUP(B480,Sheet1!U:AA,5,FALSE)-2)*(0.042*(D480-1)+0.2)+0.4,0)</f>
        <v>57</v>
      </c>
      <c r="H480" s="62">
        <f>ROUNDUP((VLOOKUP(B480,Sheet1!U:AA,6,FALSE)-2)*(0.042*(D480-1)+0.2)+0.4,0)</f>
        <v>49</v>
      </c>
      <c r="I480" s="62">
        <f>ROUNDUP((VLOOKUP(B480,Sheet1!U:AA,7,FALSE)-2)*(0.042*(D480-1)+0.2)+0.4,0)</f>
        <v>76</v>
      </c>
      <c r="J480" s="62">
        <f>E480*8+F480*2+G480*3+H480*3+I480*1+VLOOKUP(B480,Sheet1!AU:AZ,2,FALSE)</f>
        <v>1116</v>
      </c>
      <c r="K480" s="62">
        <f>E480*1+F480*2+G480*2+H480*2+I480*10+VLOOKUP(B480,Sheet1!AU:AZ,3,FALSE)</f>
        <v>1274</v>
      </c>
      <c r="L480" s="62">
        <f>E480*0.1+F480*2+G480*0.2+H480*0.26+I480*0.1+VLOOKUP(B480,Sheet1!AU:AZ,4,FALSE)</f>
        <v>279.74</v>
      </c>
      <c r="M480" s="62">
        <f>E480*0.1+F480*0.2+G480*2+H480*0.2+I480*0.1+VLOOKUP(B480,Sheet1!AU:AZ,5,FALSE)</f>
        <v>179.6</v>
      </c>
      <c r="N480" s="62">
        <f>E480*0.1+F480*0.2+G480*0.2+H480*2+I480*0.1+VLOOKUP(B480,Sheet1!AU:AZ,6,FALSE)</f>
        <v>165.2</v>
      </c>
      <c r="O480" s="62">
        <f t="shared" ref="O480:O543" si="154">E480*-0.3+F480*-0.1+G480*0.2+H480*-0.1+I480*0.8</f>
        <v>38.2</v>
      </c>
      <c r="P480" s="62">
        <f t="shared" ref="P480:P543" si="155">E480*0.8+F480*-0.1+G480*-0.1+H480*0.2+I480*-0.1</f>
        <v>33.4</v>
      </c>
      <c r="R480" s="9">
        <f t="shared" si="149"/>
        <v>60</v>
      </c>
      <c r="S480" s="9">
        <f t="shared" si="138"/>
        <v>427.16</v>
      </c>
      <c r="T480" s="9">
        <f t="shared" si="139"/>
        <v>63.6</v>
      </c>
      <c r="U480" s="66">
        <f t="shared" si="150"/>
        <v>567</v>
      </c>
      <c r="V480" s="9">
        <f t="shared" si="151"/>
        <v>680.4</v>
      </c>
      <c r="W480" s="67">
        <f t="shared" si="152"/>
        <v>499</v>
      </c>
      <c r="Y480" s="69">
        <f>VLOOKUP(D480,Sheet2!P:Q,2,FALSE)</f>
        <v>140</v>
      </c>
      <c r="AB480" s="4" t="str">
        <f>IF('表格编辑 '!D537="monster","普通","BOSS")</f>
        <v>普通</v>
      </c>
      <c r="AD480" s="50">
        <f>VLOOKUP(D480,映射!AK:AL,2,FALSE)</f>
        <v>4</v>
      </c>
      <c r="AE480" s="50" t="s">
        <v>37</v>
      </c>
      <c r="AF480" s="4">
        <f>VLOOKUP(AE480,映射!AN:AO,2,FALSE)</f>
        <v>2</v>
      </c>
      <c r="AG480" s="50">
        <v>1</v>
      </c>
      <c r="AH480" s="70">
        <v>1</v>
      </c>
      <c r="AI480" s="16">
        <f t="shared" si="140"/>
        <v>40124</v>
      </c>
      <c r="AJ480" s="16">
        <f t="shared" si="141"/>
        <v>50095</v>
      </c>
      <c r="AK480" s="16">
        <f t="shared" si="142"/>
        <v>60</v>
      </c>
      <c r="AL480" s="16" t="str">
        <f t="shared" si="143"/>
        <v>炽热魔芋</v>
      </c>
      <c r="AM480" s="16">
        <f t="shared" si="144"/>
        <v>4536</v>
      </c>
      <c r="AN480" s="16">
        <f t="shared" si="145"/>
        <v>2232</v>
      </c>
      <c r="AO480" s="16">
        <f t="shared" si="153"/>
        <v>2304</v>
      </c>
      <c r="AP480" s="16">
        <f t="shared" si="146"/>
        <v>3420</v>
      </c>
      <c r="AQ480" s="16">
        <f t="shared" si="147"/>
        <v>2548</v>
      </c>
      <c r="AR480" s="16">
        <f t="shared" si="148"/>
        <v>420</v>
      </c>
      <c r="AS480" s="16"/>
      <c r="AT480" s="16">
        <v>119.8</v>
      </c>
      <c r="AU480" s="16">
        <v>105.4</v>
      </c>
      <c r="AV480" s="16">
        <v>30.5</v>
      </c>
      <c r="AW480" s="16"/>
    </row>
    <row r="481" spans="1:49">
      <c r="A481" s="62">
        <f>'表格编辑 '!A538</f>
        <v>40125</v>
      </c>
      <c r="B481" s="62">
        <f>'表格编辑 '!B538</f>
        <v>50148</v>
      </c>
      <c r="C481" s="62" t="str">
        <f>VLOOKUP(B481,映射!A:B,2,FALSE)</f>
        <v>巨人</v>
      </c>
      <c r="D481" s="62">
        <f>'表格编辑 '!E538</f>
        <v>60</v>
      </c>
      <c r="E481" s="62">
        <f>ROUNDUP((VLOOKUP(B481,Sheet1!U:AA,3,FALSE)-2)*(0.042*(D481-1)+0.2)+0.4,0)</f>
        <v>97</v>
      </c>
      <c r="F481" s="62">
        <f>ROUNDUP((VLOOKUP(B481,Sheet1!U:AA,4,FALSE)-2)*(0.042*(D481-1)+0.2)+0.4,0)</f>
        <v>89</v>
      </c>
      <c r="G481" s="62">
        <f>ROUNDUP((VLOOKUP(B481,Sheet1!U:AA,5,FALSE)-2)*(0.042*(D481-1)+0.2)+0.4,0)</f>
        <v>60</v>
      </c>
      <c r="H481" s="62">
        <f>ROUNDUP((VLOOKUP(B481,Sheet1!U:AA,6,FALSE)-2)*(0.042*(D481-1)+0.2)+0.4,0)</f>
        <v>20</v>
      </c>
      <c r="I481" s="62">
        <f>ROUNDUP((VLOOKUP(B481,Sheet1!U:AA,7,FALSE)-2)*(0.042*(D481-1)+0.2)+0.4,0)</f>
        <v>33</v>
      </c>
      <c r="J481" s="62">
        <f>E481*8+F481*2+G481*3+H481*3+I481*1+VLOOKUP(B481,Sheet1!AU:AZ,2,FALSE)</f>
        <v>1247</v>
      </c>
      <c r="K481" s="62">
        <f>E481*1+F481*2+G481*2+H481*2+I481*10+VLOOKUP(B481,Sheet1!AU:AZ,3,FALSE)</f>
        <v>785</v>
      </c>
      <c r="L481" s="62">
        <f>E481*0.1+F481*2+G481*0.2+H481*0.26+I481*0.1+VLOOKUP(B481,Sheet1!AU:AZ,4,FALSE)</f>
        <v>228.2</v>
      </c>
      <c r="M481" s="62">
        <f>E481*0.1+F481*0.2+G481*2+H481*0.2+I481*0.1+VLOOKUP(B481,Sheet1!AU:AZ,5,FALSE)</f>
        <v>174.8</v>
      </c>
      <c r="N481" s="62">
        <f>E481*0.1+F481*0.2+G481*0.2+H481*2+I481*0.1+VLOOKUP(B481,Sheet1!AU:AZ,6,FALSE)</f>
        <v>102.8</v>
      </c>
      <c r="O481" s="62">
        <f t="shared" si="154"/>
        <v>-1.6</v>
      </c>
      <c r="P481" s="62">
        <f t="shared" si="155"/>
        <v>63.4</v>
      </c>
      <c r="R481" s="9">
        <f t="shared" si="149"/>
        <v>60</v>
      </c>
      <c r="S481" s="9">
        <f t="shared" si="138"/>
        <v>427.16</v>
      </c>
      <c r="T481" s="9">
        <f t="shared" si="139"/>
        <v>63.6</v>
      </c>
      <c r="U481" s="66">
        <f t="shared" si="150"/>
        <v>575</v>
      </c>
      <c r="V481" s="9">
        <f t="shared" si="151"/>
        <v>690</v>
      </c>
      <c r="W481" s="67">
        <f t="shared" si="152"/>
        <v>373</v>
      </c>
      <c r="Y481" s="69">
        <f>VLOOKUP(D481,Sheet2!P:Q,2,FALSE)</f>
        <v>140</v>
      </c>
      <c r="AB481" s="4" t="str">
        <f>IF('表格编辑 '!D538="monster","普通","BOSS")</f>
        <v>普通</v>
      </c>
      <c r="AD481" s="50">
        <f>VLOOKUP(D481,映射!AK:AL,2,FALSE)</f>
        <v>4</v>
      </c>
      <c r="AE481" s="50" t="s">
        <v>37</v>
      </c>
      <c r="AF481" s="4">
        <f>VLOOKUP(AE481,映射!AN:AO,2,FALSE)</f>
        <v>2</v>
      </c>
      <c r="AG481" s="50">
        <v>1</v>
      </c>
      <c r="AH481" s="70">
        <v>1</v>
      </c>
      <c r="AI481" s="16">
        <f t="shared" si="140"/>
        <v>40125</v>
      </c>
      <c r="AJ481" s="16">
        <f t="shared" si="141"/>
        <v>50148</v>
      </c>
      <c r="AK481" s="16">
        <f t="shared" si="142"/>
        <v>60</v>
      </c>
      <c r="AL481" s="16" t="str">
        <f t="shared" si="143"/>
        <v>巨人</v>
      </c>
      <c r="AM481" s="16">
        <f t="shared" si="144"/>
        <v>4600</v>
      </c>
      <c r="AN481" s="16">
        <f t="shared" si="145"/>
        <v>2494</v>
      </c>
      <c r="AO481" s="16">
        <f t="shared" si="153"/>
        <v>2106</v>
      </c>
      <c r="AP481" s="16">
        <f t="shared" si="146"/>
        <v>3353</v>
      </c>
      <c r="AQ481" s="16">
        <f t="shared" si="147"/>
        <v>1570</v>
      </c>
      <c r="AR481" s="16">
        <f t="shared" si="148"/>
        <v>343</v>
      </c>
      <c r="AS481" s="16"/>
      <c r="AT481" s="16">
        <v>147.3</v>
      </c>
      <c r="AU481" s="16">
        <v>78.9</v>
      </c>
      <c r="AV481" s="16">
        <v>-1.3</v>
      </c>
      <c r="AW481" s="16"/>
    </row>
    <row r="482" spans="1:49">
      <c r="A482" s="62">
        <f>'表格编辑 '!A539</f>
        <v>40126</v>
      </c>
      <c r="B482" s="62">
        <f>'表格编辑 '!B539</f>
        <v>50090</v>
      </c>
      <c r="C482" s="62" t="str">
        <f>VLOOKUP(B482,映射!A:B,2,FALSE)</f>
        <v>熔岩臭臭花</v>
      </c>
      <c r="D482" s="62">
        <f>'表格编辑 '!E539</f>
        <v>60</v>
      </c>
      <c r="E482" s="62">
        <f>ROUNDUP((VLOOKUP(B482,Sheet1!U:AA,3,FALSE)-2)*(0.042*(D482-1)+0.2)+0.4,0)</f>
        <v>113</v>
      </c>
      <c r="F482" s="62">
        <f>ROUNDUP((VLOOKUP(B482,Sheet1!U:AA,4,FALSE)-2)*(0.042*(D482-1)+0.2)+0.4,0)</f>
        <v>52</v>
      </c>
      <c r="G482" s="62">
        <f>ROUNDUP((VLOOKUP(B482,Sheet1!U:AA,5,FALSE)-2)*(0.042*(D482-1)+0.2)+0.4,0)</f>
        <v>33</v>
      </c>
      <c r="H482" s="62">
        <f>ROUNDUP((VLOOKUP(B482,Sheet1!U:AA,6,FALSE)-2)*(0.042*(D482-1)+0.2)+0.4,0)</f>
        <v>28</v>
      </c>
      <c r="I482" s="62">
        <f>ROUNDUP((VLOOKUP(B482,Sheet1!U:AA,7,FALSE)-2)*(0.042*(D482-1)+0.2)+0.4,0)</f>
        <v>73</v>
      </c>
      <c r="J482" s="62">
        <f>E482*8+F482*2+G482*3+H482*3+I482*1+VLOOKUP(B482,Sheet1!AU:AZ,2,FALSE)</f>
        <v>1284</v>
      </c>
      <c r="K482" s="62">
        <f>E482*1+F482*2+G482*2+H482*2+I482*10+VLOOKUP(B482,Sheet1!AU:AZ,3,FALSE)</f>
        <v>1089</v>
      </c>
      <c r="L482" s="62">
        <f>E482*0.1+F482*2+G482*0.2+H482*0.26+I482*0.1+VLOOKUP(B482,Sheet1!AU:AZ,4,FALSE)</f>
        <v>156.48</v>
      </c>
      <c r="M482" s="62">
        <f>E482*0.1+F482*0.2+G482*2+H482*0.2+I482*0.1+VLOOKUP(B482,Sheet1!AU:AZ,5,FALSE)</f>
        <v>120.6</v>
      </c>
      <c r="N482" s="62">
        <f>E482*0.1+F482*0.2+G482*0.2+H482*2+I482*0.1+VLOOKUP(B482,Sheet1!AU:AZ,6,FALSE)</f>
        <v>111.6</v>
      </c>
      <c r="O482" s="62">
        <f t="shared" si="154"/>
        <v>23.1</v>
      </c>
      <c r="P482" s="62">
        <f t="shared" si="155"/>
        <v>80.2</v>
      </c>
      <c r="R482" s="9">
        <f t="shared" si="149"/>
        <v>60</v>
      </c>
      <c r="S482" s="9">
        <f t="shared" si="138"/>
        <v>427.16</v>
      </c>
      <c r="T482" s="9">
        <f t="shared" si="139"/>
        <v>63.6</v>
      </c>
      <c r="U482" s="66">
        <f t="shared" si="150"/>
        <v>694</v>
      </c>
      <c r="V482" s="9">
        <f t="shared" si="151"/>
        <v>832.8</v>
      </c>
      <c r="W482" s="67">
        <f t="shared" si="152"/>
        <v>212</v>
      </c>
      <c r="Y482" s="69">
        <f>VLOOKUP(D482,Sheet2!P:Q,2,FALSE)</f>
        <v>140</v>
      </c>
      <c r="AB482" s="4" t="str">
        <f>IF('表格编辑 '!D539="monster","普通","BOSS")</f>
        <v>普通</v>
      </c>
      <c r="AD482" s="50">
        <f>VLOOKUP(D482,映射!AK:AL,2,FALSE)</f>
        <v>4</v>
      </c>
      <c r="AE482" s="50" t="s">
        <v>37</v>
      </c>
      <c r="AF482" s="4">
        <f>VLOOKUP(AE482,映射!AN:AO,2,FALSE)</f>
        <v>2</v>
      </c>
      <c r="AG482" s="50">
        <v>1</v>
      </c>
      <c r="AH482" s="70">
        <v>1</v>
      </c>
      <c r="AI482" s="16">
        <f t="shared" si="140"/>
        <v>40126</v>
      </c>
      <c r="AJ482" s="16">
        <f t="shared" si="141"/>
        <v>50090</v>
      </c>
      <c r="AK482" s="16">
        <f t="shared" si="142"/>
        <v>60</v>
      </c>
      <c r="AL482" s="16" t="str">
        <f t="shared" si="143"/>
        <v>熔岩臭臭花</v>
      </c>
      <c r="AM482" s="16">
        <f t="shared" si="144"/>
        <v>5552</v>
      </c>
      <c r="AN482" s="16">
        <f t="shared" si="145"/>
        <v>2568</v>
      </c>
      <c r="AO482" s="16">
        <f t="shared" si="153"/>
        <v>2984</v>
      </c>
      <c r="AP482" s="16">
        <f t="shared" si="146"/>
        <v>4268</v>
      </c>
      <c r="AQ482" s="16">
        <f t="shared" si="147"/>
        <v>2178</v>
      </c>
      <c r="AR482" s="16">
        <f t="shared" si="148"/>
        <v>235</v>
      </c>
      <c r="AS482" s="16"/>
      <c r="AT482" s="16">
        <v>96.8</v>
      </c>
      <c r="AU482" s="16">
        <v>86</v>
      </c>
      <c r="AV482" s="16">
        <v>22.5</v>
      </c>
      <c r="AW482" s="16"/>
    </row>
    <row r="483" spans="1:49">
      <c r="A483" s="62">
        <f>'表格编辑 '!A540</f>
        <v>40127</v>
      </c>
      <c r="B483" s="62">
        <f>'表格编辑 '!B540</f>
        <v>50085</v>
      </c>
      <c r="C483" s="62" t="str">
        <f>VLOOKUP(B483,映射!A:B,2,FALSE)</f>
        <v>死亡之花</v>
      </c>
      <c r="D483" s="62">
        <f>'表格编辑 '!E540</f>
        <v>60</v>
      </c>
      <c r="E483" s="62">
        <f>ROUNDUP((VLOOKUP(B483,Sheet1!U:AA,3,FALSE)-2)*(0.042*(D483-1)+0.2)+0.4,0)</f>
        <v>68</v>
      </c>
      <c r="F483" s="62">
        <f>ROUNDUP((VLOOKUP(B483,Sheet1!U:AA,4,FALSE)-2)*(0.042*(D483-1)+0.2)+0.4,0)</f>
        <v>28</v>
      </c>
      <c r="G483" s="62">
        <f>ROUNDUP((VLOOKUP(B483,Sheet1!U:AA,5,FALSE)-2)*(0.042*(D483-1)+0.2)+0.4,0)</f>
        <v>28</v>
      </c>
      <c r="H483" s="62">
        <f>ROUNDUP((VLOOKUP(B483,Sheet1!U:AA,6,FALSE)-2)*(0.042*(D483-1)+0.2)+0.4,0)</f>
        <v>46</v>
      </c>
      <c r="I483" s="62">
        <f>ROUNDUP((VLOOKUP(B483,Sheet1!U:AA,7,FALSE)-2)*(0.042*(D483-1)+0.2)+0.4,0)</f>
        <v>89</v>
      </c>
      <c r="J483" s="62">
        <f>E483*8+F483*2+G483*3+H483*3+I483*1+VLOOKUP(B483,Sheet1!AU:AZ,2,FALSE)</f>
        <v>931</v>
      </c>
      <c r="K483" s="62">
        <f>E483*1+F483*2+G483*2+H483*2+I483*10+VLOOKUP(B483,Sheet1!AU:AZ,3,FALSE)</f>
        <v>1182</v>
      </c>
      <c r="L483" s="62">
        <f>E483*0.1+F483*2+G483*0.2+H483*0.26+I483*0.1+VLOOKUP(B483,Sheet1!AU:AZ,4,FALSE)</f>
        <v>109.26</v>
      </c>
      <c r="M483" s="62">
        <f>E483*0.1+F483*0.2+G483*2+H483*0.2+I483*0.1+VLOOKUP(B483,Sheet1!AU:AZ,5,FALSE)</f>
        <v>106.5</v>
      </c>
      <c r="N483" s="62">
        <f>E483*0.1+F483*0.2+G483*0.2+H483*2+I483*0.1+VLOOKUP(B483,Sheet1!AU:AZ,6,FALSE)</f>
        <v>138.9</v>
      </c>
      <c r="O483" s="62">
        <f t="shared" si="154"/>
        <v>49</v>
      </c>
      <c r="P483" s="62">
        <f t="shared" si="155"/>
        <v>49.1</v>
      </c>
      <c r="R483" s="9">
        <f t="shared" si="149"/>
        <v>60</v>
      </c>
      <c r="S483" s="9">
        <f t="shared" si="138"/>
        <v>427.16</v>
      </c>
      <c r="T483" s="9">
        <f t="shared" si="139"/>
        <v>63.6</v>
      </c>
      <c r="U483" s="66">
        <f t="shared" si="150"/>
        <v>733</v>
      </c>
      <c r="V483" s="9">
        <f t="shared" si="151"/>
        <v>879.6</v>
      </c>
      <c r="W483" s="67">
        <f t="shared" si="152"/>
        <v>120</v>
      </c>
      <c r="Y483" s="69">
        <f>VLOOKUP(D483,Sheet2!P:Q,2,FALSE)</f>
        <v>140</v>
      </c>
      <c r="AB483" s="4" t="str">
        <f>IF('表格编辑 '!D540="monster","普通","BOSS")</f>
        <v>普通</v>
      </c>
      <c r="AD483" s="50">
        <f>VLOOKUP(D483,映射!AK:AL,2,FALSE)</f>
        <v>4</v>
      </c>
      <c r="AE483" s="50" t="s">
        <v>37</v>
      </c>
      <c r="AF483" s="4">
        <f>VLOOKUP(AE483,映射!AN:AO,2,FALSE)</f>
        <v>2</v>
      </c>
      <c r="AG483" s="50">
        <v>1</v>
      </c>
      <c r="AH483" s="70">
        <v>1</v>
      </c>
      <c r="AI483" s="16">
        <f t="shared" si="140"/>
        <v>40127</v>
      </c>
      <c r="AJ483" s="16">
        <f t="shared" si="141"/>
        <v>50085</v>
      </c>
      <c r="AK483" s="16">
        <f t="shared" si="142"/>
        <v>60</v>
      </c>
      <c r="AL483" s="16" t="str">
        <f t="shared" si="143"/>
        <v>死亡之花</v>
      </c>
      <c r="AM483" s="16">
        <f t="shared" si="144"/>
        <v>5864</v>
      </c>
      <c r="AN483" s="16">
        <f t="shared" si="145"/>
        <v>1862</v>
      </c>
      <c r="AO483" s="16">
        <f t="shared" si="153"/>
        <v>4002</v>
      </c>
      <c r="AP483" s="16">
        <f t="shared" si="146"/>
        <v>4933</v>
      </c>
      <c r="AQ483" s="16">
        <f t="shared" si="147"/>
        <v>2364</v>
      </c>
      <c r="AR483" s="16">
        <f t="shared" si="148"/>
        <v>164</v>
      </c>
      <c r="AS483" s="16"/>
      <c r="AT483" s="16">
        <v>81</v>
      </c>
      <c r="AU483" s="16">
        <v>113.4</v>
      </c>
      <c r="AV483" s="16">
        <v>46.7</v>
      </c>
      <c r="AW483" s="16"/>
    </row>
    <row r="484" spans="1:49">
      <c r="A484" s="62">
        <f>'表格编辑 '!A541</f>
        <v>40128</v>
      </c>
      <c r="B484" s="62">
        <f>'表格编辑 '!B541</f>
        <v>50088</v>
      </c>
      <c r="C484" s="62" t="str">
        <f>VLOOKUP(B484,映射!A:B,2,FALSE)</f>
        <v>沙漠臭臭花</v>
      </c>
      <c r="D484" s="62">
        <f>'表格编辑 '!E541</f>
        <v>60</v>
      </c>
      <c r="E484" s="62">
        <f>ROUNDUP((VLOOKUP(B484,Sheet1!U:AA,3,FALSE)-2)*(0.042*(D484-1)+0.2)+0.4,0)</f>
        <v>95</v>
      </c>
      <c r="F484" s="62">
        <f>ROUNDUP((VLOOKUP(B484,Sheet1!U:AA,4,FALSE)-2)*(0.042*(D484-1)+0.2)+0.4,0)</f>
        <v>68</v>
      </c>
      <c r="G484" s="62">
        <f>ROUNDUP((VLOOKUP(B484,Sheet1!U:AA,5,FALSE)-2)*(0.042*(D484-1)+0.2)+0.4,0)</f>
        <v>44</v>
      </c>
      <c r="H484" s="62">
        <f>ROUNDUP((VLOOKUP(B484,Sheet1!U:AA,6,FALSE)-2)*(0.042*(D484-1)+0.2)+0.4,0)</f>
        <v>25</v>
      </c>
      <c r="I484" s="62">
        <f>ROUNDUP((VLOOKUP(B484,Sheet1!U:AA,7,FALSE)-2)*(0.042*(D484-1)+0.2)+0.4,0)</f>
        <v>54</v>
      </c>
      <c r="J484" s="62">
        <f>E484*8+F484*2+G484*3+H484*3+I484*1+VLOOKUP(B484,Sheet1!AU:AZ,2,FALSE)</f>
        <v>1177</v>
      </c>
      <c r="K484" s="62">
        <f>E484*1+F484*2+G484*2+H484*2+I484*10+VLOOKUP(B484,Sheet1!AU:AZ,3,FALSE)</f>
        <v>929</v>
      </c>
      <c r="L484" s="62">
        <f>E484*0.1+F484*2+G484*0.2+H484*0.26+I484*0.1+VLOOKUP(B484,Sheet1!AU:AZ,4,FALSE)</f>
        <v>186.2</v>
      </c>
      <c r="M484" s="62">
        <f>E484*0.1+F484*0.2+G484*2+H484*0.2+I484*0.1+VLOOKUP(B484,Sheet1!AU:AZ,5,FALSE)</f>
        <v>141.5</v>
      </c>
      <c r="N484" s="62">
        <f>E484*0.1+F484*0.2+G484*0.2+H484*2+I484*0.1+VLOOKUP(B484,Sheet1!AU:AZ,6,FALSE)</f>
        <v>107.3</v>
      </c>
      <c r="O484" s="62">
        <f t="shared" si="154"/>
        <v>14.2</v>
      </c>
      <c r="P484" s="62">
        <f t="shared" si="155"/>
        <v>64.4</v>
      </c>
      <c r="R484" s="9">
        <f t="shared" si="149"/>
        <v>60</v>
      </c>
      <c r="S484" s="9">
        <f t="shared" si="138"/>
        <v>427.16</v>
      </c>
      <c r="T484" s="9">
        <f t="shared" si="139"/>
        <v>63.6</v>
      </c>
      <c r="U484" s="66">
        <f t="shared" si="150"/>
        <v>643</v>
      </c>
      <c r="V484" s="9">
        <f t="shared" si="151"/>
        <v>771.6</v>
      </c>
      <c r="W484" s="67">
        <f t="shared" si="152"/>
        <v>276</v>
      </c>
      <c r="Y484" s="69">
        <f>VLOOKUP(D484,Sheet2!P:Q,2,FALSE)</f>
        <v>140</v>
      </c>
      <c r="AB484" s="4" t="str">
        <f>IF('表格编辑 '!D541="monster","普通","BOSS")</f>
        <v>普通</v>
      </c>
      <c r="AD484" s="50">
        <f>VLOOKUP(D484,映射!AK:AL,2,FALSE)</f>
        <v>4</v>
      </c>
      <c r="AE484" s="50" t="s">
        <v>37</v>
      </c>
      <c r="AF484" s="4">
        <f>VLOOKUP(AE484,映射!AN:AO,2,FALSE)</f>
        <v>2</v>
      </c>
      <c r="AG484" s="50">
        <v>1</v>
      </c>
      <c r="AH484" s="70">
        <v>1</v>
      </c>
      <c r="AI484" s="16">
        <f t="shared" si="140"/>
        <v>40128</v>
      </c>
      <c r="AJ484" s="16">
        <f t="shared" si="141"/>
        <v>50088</v>
      </c>
      <c r="AK484" s="16">
        <f t="shared" si="142"/>
        <v>60</v>
      </c>
      <c r="AL484" s="16" t="str">
        <f t="shared" si="143"/>
        <v>沙漠臭臭花</v>
      </c>
      <c r="AM484" s="16">
        <f t="shared" si="144"/>
        <v>5144</v>
      </c>
      <c r="AN484" s="16">
        <f t="shared" si="145"/>
        <v>2354</v>
      </c>
      <c r="AO484" s="16">
        <f t="shared" si="153"/>
        <v>2790</v>
      </c>
      <c r="AP484" s="16">
        <f t="shared" si="146"/>
        <v>3967</v>
      </c>
      <c r="AQ484" s="16">
        <f t="shared" si="147"/>
        <v>1858</v>
      </c>
      <c r="AR484" s="16">
        <f t="shared" si="148"/>
        <v>280</v>
      </c>
      <c r="AS484" s="16"/>
      <c r="AT484" s="16">
        <v>116</v>
      </c>
      <c r="AU484" s="16">
        <v>83.6</v>
      </c>
      <c r="AV484" s="16">
        <v>14.1</v>
      </c>
      <c r="AW484" s="16"/>
    </row>
    <row r="485" spans="1:49">
      <c r="A485" s="62">
        <f>'表格编辑 '!A542</f>
        <v>40129</v>
      </c>
      <c r="B485" s="62">
        <f>'表格编辑 '!B542</f>
        <v>50104</v>
      </c>
      <c r="C485" s="62" t="str">
        <f>VLOOKUP(B485,映射!A:B,2,FALSE)</f>
        <v>小丑炸弹魔</v>
      </c>
      <c r="D485" s="62">
        <f>'表格编辑 '!E542</f>
        <v>60</v>
      </c>
      <c r="E485" s="62">
        <f>ROUNDUP((VLOOKUP(B485,Sheet1!U:AA,3,FALSE)-2)*(0.042*(D485-1)+0.2)+0.4,0)</f>
        <v>36</v>
      </c>
      <c r="F485" s="62">
        <f>ROUNDUP((VLOOKUP(B485,Sheet1!U:AA,4,FALSE)-2)*(0.042*(D485-1)+0.2)+0.4,0)</f>
        <v>62</v>
      </c>
      <c r="G485" s="62">
        <f>ROUNDUP((VLOOKUP(B485,Sheet1!U:AA,5,FALSE)-2)*(0.042*(D485-1)+0.2)+0.4,0)</f>
        <v>36</v>
      </c>
      <c r="H485" s="62">
        <f>ROUNDUP((VLOOKUP(B485,Sheet1!U:AA,6,FALSE)-2)*(0.042*(D485-1)+0.2)+0.4,0)</f>
        <v>62</v>
      </c>
      <c r="I485" s="62">
        <f>ROUNDUP((VLOOKUP(B485,Sheet1!U:AA,7,FALSE)-2)*(0.042*(D485-1)+0.2)+0.4,0)</f>
        <v>103</v>
      </c>
      <c r="J485" s="62">
        <f>E485*8+F485*2+G485*3+H485*3+I485*1+VLOOKUP(B485,Sheet1!AU:AZ,2,FALSE)</f>
        <v>829</v>
      </c>
      <c r="K485" s="62">
        <f>E485*1+F485*2+G485*2+H485*2+I485*10+VLOOKUP(B485,Sheet1!AU:AZ,3,FALSE)</f>
        <v>1406</v>
      </c>
      <c r="L485" s="62">
        <f>E485*0.1+F485*2+G485*0.2+H485*0.26+I485*0.1+VLOOKUP(B485,Sheet1!AU:AZ,4,FALSE)</f>
        <v>181.22</v>
      </c>
      <c r="M485" s="62">
        <f>E485*0.1+F485*0.2+G485*2+H485*0.2+I485*0.1+VLOOKUP(B485,Sheet1!AU:AZ,5,FALSE)</f>
        <v>130.7</v>
      </c>
      <c r="N485" s="62">
        <f>E485*0.1+F485*0.2+G485*0.2+H485*2+I485*0.1+VLOOKUP(B485,Sheet1!AU:AZ,6,FALSE)</f>
        <v>177.5</v>
      </c>
      <c r="O485" s="62">
        <f t="shared" si="154"/>
        <v>66.4</v>
      </c>
      <c r="P485" s="62">
        <f t="shared" si="155"/>
        <v>21.1</v>
      </c>
      <c r="R485" s="9">
        <f t="shared" si="149"/>
        <v>60</v>
      </c>
      <c r="S485" s="9">
        <f t="shared" si="138"/>
        <v>427.16</v>
      </c>
      <c r="T485" s="9">
        <f t="shared" si="139"/>
        <v>63.6</v>
      </c>
      <c r="U485" s="66">
        <f t="shared" si="150"/>
        <v>668</v>
      </c>
      <c r="V485" s="9">
        <f t="shared" si="151"/>
        <v>801.6</v>
      </c>
      <c r="W485" s="67">
        <f t="shared" si="152"/>
        <v>265</v>
      </c>
      <c r="Y485" s="69">
        <f>VLOOKUP(D485,Sheet2!P:Q,2,FALSE)</f>
        <v>140</v>
      </c>
      <c r="AB485" s="4" t="str">
        <f>IF('表格编辑 '!D542="monster","普通","BOSS")</f>
        <v>普通</v>
      </c>
      <c r="AD485" s="50">
        <f>VLOOKUP(D485,映射!AK:AL,2,FALSE)</f>
        <v>4</v>
      </c>
      <c r="AE485" s="50" t="s">
        <v>37</v>
      </c>
      <c r="AF485" s="4">
        <f>VLOOKUP(AE485,映射!AN:AO,2,FALSE)</f>
        <v>2</v>
      </c>
      <c r="AG485" s="50">
        <v>1</v>
      </c>
      <c r="AH485" s="70">
        <v>1</v>
      </c>
      <c r="AI485" s="16">
        <f t="shared" si="140"/>
        <v>40129</v>
      </c>
      <c r="AJ485" s="16">
        <f t="shared" si="141"/>
        <v>50104</v>
      </c>
      <c r="AK485" s="16">
        <f t="shared" si="142"/>
        <v>60</v>
      </c>
      <c r="AL485" s="16" t="str">
        <f t="shared" si="143"/>
        <v>小丑炸弹魔</v>
      </c>
      <c r="AM485" s="16">
        <f t="shared" si="144"/>
        <v>5344</v>
      </c>
      <c r="AN485" s="16">
        <f t="shared" si="145"/>
        <v>1658</v>
      </c>
      <c r="AO485" s="16">
        <f t="shared" si="153"/>
        <v>3686</v>
      </c>
      <c r="AP485" s="16">
        <f t="shared" si="146"/>
        <v>4515</v>
      </c>
      <c r="AQ485" s="16">
        <f t="shared" si="147"/>
        <v>2812</v>
      </c>
      <c r="AR485" s="16">
        <f t="shared" si="148"/>
        <v>272</v>
      </c>
      <c r="AS485" s="16"/>
      <c r="AT485" s="16">
        <v>94.8</v>
      </c>
      <c r="AU485" s="16">
        <v>94.8</v>
      </c>
      <c r="AV485" s="16">
        <v>68.2</v>
      </c>
      <c r="AW485" s="16"/>
    </row>
    <row r="486" spans="1:49">
      <c r="A486" s="62">
        <f>'表格编辑 '!A543</f>
        <v>40130</v>
      </c>
      <c r="B486" s="62">
        <f>'表格编辑 '!B543</f>
        <v>50074</v>
      </c>
      <c r="C486" s="62" t="str">
        <f>VLOOKUP(B486,映射!A:B,2,FALSE)</f>
        <v>水蜘蛛</v>
      </c>
      <c r="D486" s="62">
        <f>'表格编辑 '!E543</f>
        <v>60</v>
      </c>
      <c r="E486" s="62">
        <f>ROUNDUP((VLOOKUP(B486,Sheet1!U:AA,3,FALSE)-2)*(0.042*(D486-1)+0.2)+0.4,0)</f>
        <v>60</v>
      </c>
      <c r="F486" s="62">
        <f>ROUNDUP((VLOOKUP(B486,Sheet1!U:AA,4,FALSE)-2)*(0.042*(D486-1)+0.2)+0.4,0)</f>
        <v>38</v>
      </c>
      <c r="G486" s="62">
        <f>ROUNDUP((VLOOKUP(B486,Sheet1!U:AA,5,FALSE)-2)*(0.042*(D486-1)+0.2)+0.4,0)</f>
        <v>60</v>
      </c>
      <c r="H486" s="62">
        <f>ROUNDUP((VLOOKUP(B486,Sheet1!U:AA,6,FALSE)-2)*(0.042*(D486-1)+0.2)+0.4,0)</f>
        <v>49</v>
      </c>
      <c r="I486" s="62">
        <f>ROUNDUP((VLOOKUP(B486,Sheet1!U:AA,7,FALSE)-2)*(0.042*(D486-1)+0.2)+0.4,0)</f>
        <v>71</v>
      </c>
      <c r="J486" s="62">
        <f>E486*8+F486*2+G486*3+H486*3+I486*1+VLOOKUP(B486,Sheet1!AU:AZ,2,FALSE)</f>
        <v>974</v>
      </c>
      <c r="K486" s="62">
        <f>E486*1+F486*2+G486*2+H486*2+I486*10+VLOOKUP(B486,Sheet1!AU:AZ,3,FALSE)</f>
        <v>1084</v>
      </c>
      <c r="L486" s="62">
        <f>E486*0.1+F486*2+G486*0.2+H486*0.26+I486*0.1+VLOOKUP(B486,Sheet1!AU:AZ,4,FALSE)</f>
        <v>133.84</v>
      </c>
      <c r="M486" s="62">
        <f>E486*0.1+F486*0.2+G486*2+H486*0.2+I486*0.1+VLOOKUP(B486,Sheet1!AU:AZ,5,FALSE)</f>
        <v>170.5</v>
      </c>
      <c r="N486" s="62">
        <f>E486*0.1+F486*0.2+G486*0.2+H486*2+I486*0.1+VLOOKUP(B486,Sheet1!AU:AZ,6,FALSE)</f>
        <v>150.7</v>
      </c>
      <c r="O486" s="62">
        <f t="shared" si="154"/>
        <v>42.1</v>
      </c>
      <c r="P486" s="62">
        <f t="shared" si="155"/>
        <v>40.9</v>
      </c>
      <c r="R486" s="9">
        <f t="shared" si="149"/>
        <v>60</v>
      </c>
      <c r="S486" s="9">
        <f t="shared" si="138"/>
        <v>427.16</v>
      </c>
      <c r="T486" s="9">
        <f t="shared" si="139"/>
        <v>63.6</v>
      </c>
      <c r="U486" s="66">
        <f t="shared" si="150"/>
        <v>583</v>
      </c>
      <c r="V486" s="9">
        <f t="shared" si="151"/>
        <v>699.6</v>
      </c>
      <c r="W486" s="67">
        <f t="shared" si="152"/>
        <v>166</v>
      </c>
      <c r="Y486" s="69">
        <f>VLOOKUP(D486,Sheet2!P:Q,2,FALSE)</f>
        <v>140</v>
      </c>
      <c r="AB486" s="4" t="str">
        <f>IF('表格编辑 '!D543="monster","普通","BOSS")</f>
        <v>普通</v>
      </c>
      <c r="AD486" s="50">
        <f>VLOOKUP(D486,映射!AK:AL,2,FALSE)</f>
        <v>4</v>
      </c>
      <c r="AE486" s="50" t="s">
        <v>37</v>
      </c>
      <c r="AF486" s="4">
        <f>VLOOKUP(AE486,映射!AN:AO,2,FALSE)</f>
        <v>2</v>
      </c>
      <c r="AG486" s="50">
        <v>1</v>
      </c>
      <c r="AH486" s="70">
        <v>1</v>
      </c>
      <c r="AI486" s="16">
        <f t="shared" si="140"/>
        <v>40130</v>
      </c>
      <c r="AJ486" s="16">
        <f t="shared" si="141"/>
        <v>50074</v>
      </c>
      <c r="AK486" s="16">
        <f t="shared" si="142"/>
        <v>60</v>
      </c>
      <c r="AL486" s="16" t="str">
        <f t="shared" si="143"/>
        <v>水蜘蛛</v>
      </c>
      <c r="AM486" s="16">
        <f t="shared" si="144"/>
        <v>4664</v>
      </c>
      <c r="AN486" s="16">
        <f t="shared" si="145"/>
        <v>1948</v>
      </c>
      <c r="AO486" s="16">
        <f t="shared" si="153"/>
        <v>2716</v>
      </c>
      <c r="AP486" s="16">
        <f t="shared" si="146"/>
        <v>3690</v>
      </c>
      <c r="AQ486" s="16">
        <f t="shared" si="147"/>
        <v>2168</v>
      </c>
      <c r="AR486" s="16">
        <f t="shared" si="148"/>
        <v>201</v>
      </c>
      <c r="AS486" s="16"/>
      <c r="AT486" s="16">
        <v>93.2</v>
      </c>
      <c r="AU486" s="16">
        <v>120.2</v>
      </c>
      <c r="AV486" s="16">
        <v>34.5</v>
      </c>
      <c r="AW486" s="16"/>
    </row>
    <row r="487" spans="1:49">
      <c r="A487" s="62">
        <f>'表格编辑 '!A544</f>
        <v>40131</v>
      </c>
      <c r="B487" s="62">
        <f>'表格编辑 '!B544</f>
        <v>50084</v>
      </c>
      <c r="C487" s="62" t="str">
        <f>VLOOKUP(B487,映射!A:B,2,FALSE)</f>
        <v>曼陀罗草</v>
      </c>
      <c r="D487" s="62">
        <f>'表格编辑 '!E544</f>
        <v>60</v>
      </c>
      <c r="E487" s="62">
        <f>ROUNDUP((VLOOKUP(B487,Sheet1!U:AA,3,FALSE)-2)*(0.042*(D487-1)+0.2)+0.4,0)</f>
        <v>62</v>
      </c>
      <c r="F487" s="62">
        <f>ROUNDUP((VLOOKUP(B487,Sheet1!U:AA,4,FALSE)-2)*(0.042*(D487-1)+0.2)+0.4,0)</f>
        <v>30</v>
      </c>
      <c r="G487" s="62">
        <f>ROUNDUP((VLOOKUP(B487,Sheet1!U:AA,5,FALSE)-2)*(0.042*(D487-1)+0.2)+0.4,0)</f>
        <v>33</v>
      </c>
      <c r="H487" s="62">
        <f>ROUNDUP((VLOOKUP(B487,Sheet1!U:AA,6,FALSE)-2)*(0.042*(D487-1)+0.2)+0.4,0)</f>
        <v>52</v>
      </c>
      <c r="I487" s="62">
        <f>ROUNDUP((VLOOKUP(B487,Sheet1!U:AA,7,FALSE)-2)*(0.042*(D487-1)+0.2)+0.4,0)</f>
        <v>97</v>
      </c>
      <c r="J487" s="62">
        <f>E487*8+F487*2+G487*3+H487*3+I487*1+VLOOKUP(B487,Sheet1!AU:AZ,2,FALSE)</f>
        <v>928</v>
      </c>
      <c r="K487" s="62">
        <f>E487*1+F487*2+G487*2+H487*2+I487*10+VLOOKUP(B487,Sheet1!AU:AZ,3,FALSE)</f>
        <v>1282</v>
      </c>
      <c r="L487" s="62">
        <f>E487*0.1+F487*2+G487*0.2+H487*0.26+I487*0.1+VLOOKUP(B487,Sheet1!AU:AZ,4,FALSE)</f>
        <v>116.02</v>
      </c>
      <c r="M487" s="62">
        <f>E487*0.1+F487*0.2+G487*2+H487*0.2+I487*0.1+VLOOKUP(B487,Sheet1!AU:AZ,5,FALSE)</f>
        <v>118.3</v>
      </c>
      <c r="N487" s="62">
        <f>E487*0.1+F487*0.2+G487*0.2+H487*2+I487*0.1+VLOOKUP(B487,Sheet1!AU:AZ,6,FALSE)</f>
        <v>152.5</v>
      </c>
      <c r="O487" s="62">
        <f t="shared" si="154"/>
        <v>57.4</v>
      </c>
      <c r="P487" s="62">
        <f t="shared" si="155"/>
        <v>44</v>
      </c>
      <c r="R487" s="9">
        <f t="shared" si="149"/>
        <v>60</v>
      </c>
      <c r="S487" s="9">
        <f t="shared" si="138"/>
        <v>427.16</v>
      </c>
      <c r="T487" s="9">
        <f t="shared" si="139"/>
        <v>63.6</v>
      </c>
      <c r="U487" s="66">
        <f t="shared" si="150"/>
        <v>700</v>
      </c>
      <c r="V487" s="9">
        <f t="shared" si="151"/>
        <v>840</v>
      </c>
      <c r="W487" s="67">
        <f t="shared" si="152"/>
        <v>132</v>
      </c>
      <c r="Y487" s="69">
        <f>VLOOKUP(D487,Sheet2!P:Q,2,FALSE)</f>
        <v>140</v>
      </c>
      <c r="AB487" s="4" t="str">
        <f>IF('表格编辑 '!D544="monster","普通","BOSS")</f>
        <v>普通</v>
      </c>
      <c r="AD487" s="50">
        <f>VLOOKUP(D487,映射!AK:AL,2,FALSE)</f>
        <v>4</v>
      </c>
      <c r="AE487" s="50" t="s">
        <v>37</v>
      </c>
      <c r="AF487" s="4">
        <f>VLOOKUP(AE487,映射!AN:AO,2,FALSE)</f>
        <v>2</v>
      </c>
      <c r="AG487" s="50">
        <v>1</v>
      </c>
      <c r="AH487" s="70">
        <v>1</v>
      </c>
      <c r="AI487" s="16">
        <f t="shared" si="140"/>
        <v>40131</v>
      </c>
      <c r="AJ487" s="16">
        <f t="shared" si="141"/>
        <v>50084</v>
      </c>
      <c r="AK487" s="16">
        <f t="shared" si="142"/>
        <v>60</v>
      </c>
      <c r="AL487" s="16" t="str">
        <f t="shared" si="143"/>
        <v>曼陀罗草</v>
      </c>
      <c r="AM487" s="16">
        <f t="shared" si="144"/>
        <v>5600</v>
      </c>
      <c r="AN487" s="16">
        <f t="shared" si="145"/>
        <v>1856</v>
      </c>
      <c r="AO487" s="16">
        <f t="shared" si="153"/>
        <v>3744</v>
      </c>
      <c r="AP487" s="16">
        <f t="shared" si="146"/>
        <v>4672</v>
      </c>
      <c r="AQ487" s="16">
        <f t="shared" si="147"/>
        <v>2564</v>
      </c>
      <c r="AR487" s="16">
        <f t="shared" si="148"/>
        <v>175</v>
      </c>
      <c r="AS487" s="16"/>
      <c r="AT487" s="16">
        <v>91.9</v>
      </c>
      <c r="AU487" s="16">
        <v>95.5</v>
      </c>
      <c r="AV487" s="16">
        <v>56.5</v>
      </c>
      <c r="AW487" s="16"/>
    </row>
    <row r="488" spans="1:49">
      <c r="A488" s="62">
        <f>'表格编辑 '!A545</f>
        <v>40132</v>
      </c>
      <c r="B488" s="62">
        <f>'表格编辑 '!B545</f>
        <v>50155</v>
      </c>
      <c r="C488" s="62" t="str">
        <f>VLOOKUP(B488,映射!A:B,2,FALSE)</f>
        <v>熊猫团</v>
      </c>
      <c r="D488" s="62">
        <f>'表格编辑 '!E545</f>
        <v>60</v>
      </c>
      <c r="E488" s="62">
        <f>ROUNDUP((VLOOKUP(B488,Sheet1!U:AA,3,FALSE)-2)*(0.042*(D488-1)+0.2)+0.4,0)</f>
        <v>68</v>
      </c>
      <c r="F488" s="62">
        <f>ROUNDUP((VLOOKUP(B488,Sheet1!U:AA,4,FALSE)-2)*(0.042*(D488-1)+0.2)+0.4,0)</f>
        <v>65</v>
      </c>
      <c r="G488" s="62">
        <f>ROUNDUP((VLOOKUP(B488,Sheet1!U:AA,5,FALSE)-2)*(0.042*(D488-1)+0.2)+0.4,0)</f>
        <v>76</v>
      </c>
      <c r="H488" s="62">
        <f>ROUNDUP((VLOOKUP(B488,Sheet1!U:AA,6,FALSE)-2)*(0.042*(D488-1)+0.2)+0.4,0)</f>
        <v>60</v>
      </c>
      <c r="I488" s="62">
        <f>ROUNDUP((VLOOKUP(B488,Sheet1!U:AA,7,FALSE)-2)*(0.042*(D488-1)+0.2)+0.4,0)</f>
        <v>17</v>
      </c>
      <c r="J488" s="62">
        <f>E488*8+F488*2+G488*3+H488*3+I488*1+VLOOKUP(B488,Sheet1!AU:AZ,2,FALSE)</f>
        <v>1119</v>
      </c>
      <c r="K488" s="62">
        <f>E488*1+F488*2+G488*2+H488*2+I488*10+VLOOKUP(B488,Sheet1!AU:AZ,3,FALSE)</f>
        <v>660</v>
      </c>
      <c r="L488" s="62">
        <f>E488*0.1+F488*2+G488*0.2+H488*0.26+I488*0.1+VLOOKUP(B488,Sheet1!AU:AZ,4,FALSE)</f>
        <v>189.3</v>
      </c>
      <c r="M488" s="62">
        <f>E488*0.1+F488*0.2+G488*2+H488*0.2+I488*0.1+VLOOKUP(B488,Sheet1!AU:AZ,5,FALSE)</f>
        <v>205.5</v>
      </c>
      <c r="N488" s="62">
        <f>E488*0.1+F488*0.2+G488*0.2+H488*2+I488*0.1+VLOOKUP(B488,Sheet1!AU:AZ,6,FALSE)</f>
        <v>176.7</v>
      </c>
      <c r="O488" s="62">
        <f t="shared" si="154"/>
        <v>-4.09999999999999</v>
      </c>
      <c r="P488" s="62">
        <f t="shared" si="155"/>
        <v>50.6</v>
      </c>
      <c r="R488" s="9">
        <f t="shared" si="149"/>
        <v>60</v>
      </c>
      <c r="S488" s="9">
        <f t="shared" si="138"/>
        <v>427.16</v>
      </c>
      <c r="T488" s="9">
        <f t="shared" si="139"/>
        <v>63.6</v>
      </c>
      <c r="U488" s="66">
        <f t="shared" si="150"/>
        <v>524</v>
      </c>
      <c r="V488" s="9">
        <f t="shared" si="151"/>
        <v>628.8</v>
      </c>
      <c r="W488" s="67">
        <f t="shared" si="152"/>
        <v>283</v>
      </c>
      <c r="Y488" s="69">
        <f>VLOOKUP(D488,Sheet2!P:Q,2,FALSE)</f>
        <v>140</v>
      </c>
      <c r="AB488" s="4" t="str">
        <f>IF('表格编辑 '!D545="monster","普通","BOSS")</f>
        <v>普通</v>
      </c>
      <c r="AD488" s="50">
        <f>VLOOKUP(D488,映射!AK:AL,2,FALSE)</f>
        <v>4</v>
      </c>
      <c r="AE488" s="50" t="s">
        <v>37</v>
      </c>
      <c r="AF488" s="4">
        <f>VLOOKUP(AE488,映射!AN:AO,2,FALSE)</f>
        <v>2</v>
      </c>
      <c r="AG488" s="50">
        <v>1</v>
      </c>
      <c r="AH488" s="70">
        <v>1</v>
      </c>
      <c r="AI488" s="16">
        <f t="shared" si="140"/>
        <v>40132</v>
      </c>
      <c r="AJ488" s="16">
        <f t="shared" si="141"/>
        <v>50155</v>
      </c>
      <c r="AK488" s="16">
        <f t="shared" si="142"/>
        <v>60</v>
      </c>
      <c r="AL488" s="16" t="str">
        <f t="shared" si="143"/>
        <v>熊猫团</v>
      </c>
      <c r="AM488" s="16">
        <f t="shared" si="144"/>
        <v>4192</v>
      </c>
      <c r="AN488" s="16">
        <f t="shared" si="145"/>
        <v>2238</v>
      </c>
      <c r="AO488" s="16">
        <f t="shared" si="153"/>
        <v>1954</v>
      </c>
      <c r="AP488" s="16">
        <f t="shared" si="146"/>
        <v>3073</v>
      </c>
      <c r="AQ488" s="16">
        <f t="shared" si="147"/>
        <v>1320</v>
      </c>
      <c r="AR488" s="16">
        <f t="shared" si="148"/>
        <v>284</v>
      </c>
      <c r="AS488" s="16"/>
      <c r="AT488" s="16">
        <v>175.9</v>
      </c>
      <c r="AU488" s="16">
        <v>148.9</v>
      </c>
      <c r="AV488" s="16">
        <v>-4.2</v>
      </c>
      <c r="AW488" s="16"/>
    </row>
    <row r="489" spans="1:49">
      <c r="A489" s="62">
        <f>'表格编辑 '!A546</f>
        <v>40133</v>
      </c>
      <c r="B489" s="62">
        <f>'表格编辑 '!B546</f>
        <v>50157</v>
      </c>
      <c r="C489" s="62" t="str">
        <f>VLOOKUP(B489,映射!A:B,2,FALSE)</f>
        <v>雪山幻魔</v>
      </c>
      <c r="D489" s="62">
        <f>'表格编辑 '!E546</f>
        <v>60</v>
      </c>
      <c r="E489" s="62">
        <f>ROUNDUP((VLOOKUP(B489,Sheet1!U:AA,3,FALSE)-2)*(0.042*(D489-1)+0.2)+0.4,0)</f>
        <v>62</v>
      </c>
      <c r="F489" s="62">
        <f>ROUNDUP((VLOOKUP(B489,Sheet1!U:AA,4,FALSE)-2)*(0.042*(D489-1)+0.2)+0.4,0)</f>
        <v>71</v>
      </c>
      <c r="G489" s="62">
        <f>ROUNDUP((VLOOKUP(B489,Sheet1!U:AA,5,FALSE)-2)*(0.042*(D489-1)+0.2)+0.4,0)</f>
        <v>76</v>
      </c>
      <c r="H489" s="62">
        <f>ROUNDUP((VLOOKUP(B489,Sheet1!U:AA,6,FALSE)-2)*(0.042*(D489-1)+0.2)+0.4,0)</f>
        <v>124</v>
      </c>
      <c r="I489" s="62">
        <f>ROUNDUP((VLOOKUP(B489,Sheet1!U:AA,7,FALSE)-2)*(0.042*(D489-1)+0.2)+0.4,0)</f>
        <v>46</v>
      </c>
      <c r="J489" s="62">
        <f>E489*8+F489*2+G489*3+H489*3+I489*1+VLOOKUP(B489,Sheet1!AU:AZ,2,FALSE)</f>
        <v>1304</v>
      </c>
      <c r="K489" s="62">
        <f>E489*1+F489*2+G489*2+H489*2+I489*10+VLOOKUP(B489,Sheet1!AU:AZ,3,FALSE)</f>
        <v>1084</v>
      </c>
      <c r="L489" s="62">
        <f>E489*0.1+F489*2+G489*0.2+H489*0.26+I489*0.1+VLOOKUP(B489,Sheet1!AU:AZ,4,FALSE)</f>
        <v>220.24</v>
      </c>
      <c r="M489" s="62">
        <f>E489*0.1+F489*0.2+G489*2+H489*0.2+I489*0.1+VLOOKUP(B489,Sheet1!AU:AZ,5,FALSE)</f>
        <v>221.8</v>
      </c>
      <c r="N489" s="62">
        <f>E489*0.1+F489*0.2+G489*0.2+H489*2+I489*0.1+VLOOKUP(B489,Sheet1!AU:AZ,6,FALSE)</f>
        <v>308.2</v>
      </c>
      <c r="O489" s="62">
        <f t="shared" si="154"/>
        <v>13.9</v>
      </c>
      <c r="P489" s="62">
        <f t="shared" si="155"/>
        <v>55.1</v>
      </c>
      <c r="R489" s="9">
        <f t="shared" si="149"/>
        <v>60</v>
      </c>
      <c r="S489" s="9">
        <f t="shared" si="138"/>
        <v>427.16</v>
      </c>
      <c r="T489" s="9">
        <f t="shared" si="139"/>
        <v>63.6</v>
      </c>
      <c r="U489" s="66">
        <f t="shared" si="150"/>
        <v>501</v>
      </c>
      <c r="V489" s="9">
        <f t="shared" si="151"/>
        <v>601.2</v>
      </c>
      <c r="W489" s="67">
        <f t="shared" si="152"/>
        <v>355</v>
      </c>
      <c r="Y489" s="69">
        <f>VLOOKUP(D489,Sheet2!P:Q,2,FALSE)</f>
        <v>140</v>
      </c>
      <c r="AB489" s="4" t="str">
        <f>IF('表格编辑 '!D546="monster","普通","BOSS")</f>
        <v>普通</v>
      </c>
      <c r="AD489" s="50">
        <f>VLOOKUP(D489,映射!AK:AL,2,FALSE)</f>
        <v>4</v>
      </c>
      <c r="AE489" s="50" t="s">
        <v>37</v>
      </c>
      <c r="AF489" s="4">
        <f>VLOOKUP(AE489,映射!AN:AO,2,FALSE)</f>
        <v>2</v>
      </c>
      <c r="AG489" s="50">
        <v>1</v>
      </c>
      <c r="AH489" s="70">
        <v>1</v>
      </c>
      <c r="AI489" s="16">
        <f t="shared" si="140"/>
        <v>40133</v>
      </c>
      <c r="AJ489" s="16">
        <f t="shared" si="141"/>
        <v>50157</v>
      </c>
      <c r="AK489" s="16">
        <f t="shared" si="142"/>
        <v>60</v>
      </c>
      <c r="AL489" s="16" t="str">
        <f t="shared" si="143"/>
        <v>雪山幻魔</v>
      </c>
      <c r="AM489" s="16">
        <f t="shared" si="144"/>
        <v>4008</v>
      </c>
      <c r="AN489" s="16">
        <f t="shared" si="145"/>
        <v>2608</v>
      </c>
      <c r="AO489" s="16">
        <f t="shared" si="153"/>
        <v>1400</v>
      </c>
      <c r="AP489" s="16">
        <f t="shared" si="146"/>
        <v>2704</v>
      </c>
      <c r="AQ489" s="16">
        <f t="shared" si="147"/>
        <v>2168</v>
      </c>
      <c r="AR489" s="16">
        <f t="shared" si="148"/>
        <v>331</v>
      </c>
      <c r="AS489" s="16"/>
      <c r="AT489" s="16">
        <v>128.8</v>
      </c>
      <c r="AU489" s="16">
        <v>211.6</v>
      </c>
      <c r="AV489" s="16">
        <v>20.9</v>
      </c>
      <c r="AW489" s="16"/>
    </row>
    <row r="490" spans="1:49">
      <c r="A490" s="62">
        <f>'表格编辑 '!A547</f>
        <v>40134</v>
      </c>
      <c r="B490" s="62">
        <f>'表格编辑 '!B547</f>
        <v>50076</v>
      </c>
      <c r="C490" s="62" t="str">
        <f>VLOOKUP(B490,映射!A:B,2,FALSE)</f>
        <v>风蜘蛛</v>
      </c>
      <c r="D490" s="62">
        <f>'表格编辑 '!E547</f>
        <v>60</v>
      </c>
      <c r="E490" s="62">
        <f>ROUNDUP((VLOOKUP(B490,Sheet1!U:AA,3,FALSE)-2)*(0.042*(D490-1)+0.2)+0.4,0)</f>
        <v>62</v>
      </c>
      <c r="F490" s="62">
        <f>ROUNDUP((VLOOKUP(B490,Sheet1!U:AA,4,FALSE)-2)*(0.042*(D490-1)+0.2)+0.4,0)</f>
        <v>71</v>
      </c>
      <c r="G490" s="62">
        <f>ROUNDUP((VLOOKUP(B490,Sheet1!U:AA,5,FALSE)-2)*(0.042*(D490-1)+0.2)+0.4,0)</f>
        <v>49</v>
      </c>
      <c r="H490" s="62">
        <f>ROUNDUP((VLOOKUP(B490,Sheet1!U:AA,6,FALSE)-2)*(0.042*(D490-1)+0.2)+0.4,0)</f>
        <v>46</v>
      </c>
      <c r="I490" s="62">
        <f>ROUNDUP((VLOOKUP(B490,Sheet1!U:AA,7,FALSE)-2)*(0.042*(D490-1)+0.2)+0.4,0)</f>
        <v>44</v>
      </c>
      <c r="J490" s="62">
        <f>E490*8+F490*2+G490*3+H490*3+I490*1+VLOOKUP(B490,Sheet1!AU:AZ,2,FALSE)</f>
        <v>987</v>
      </c>
      <c r="K490" s="62">
        <f>E490*1+F490*2+G490*2+H490*2+I490*10+VLOOKUP(B490,Sheet1!AU:AZ,3,FALSE)</f>
        <v>854</v>
      </c>
      <c r="L490" s="62">
        <f>E490*0.1+F490*2+G490*0.2+H490*0.26+I490*0.1+VLOOKUP(B490,Sheet1!AU:AZ,4,FALSE)</f>
        <v>194.36</v>
      </c>
      <c r="M490" s="62">
        <f>E490*0.1+F490*0.2+G490*2+H490*0.2+I490*0.1+VLOOKUP(B490,Sheet1!AU:AZ,5,FALSE)</f>
        <v>152</v>
      </c>
      <c r="N490" s="62">
        <f>E490*0.1+F490*0.2+G490*0.2+H490*2+I490*0.1+VLOOKUP(B490,Sheet1!AU:AZ,6,FALSE)</f>
        <v>146.6</v>
      </c>
      <c r="O490" s="62">
        <f t="shared" si="154"/>
        <v>14.7</v>
      </c>
      <c r="P490" s="62">
        <f t="shared" si="155"/>
        <v>42.4</v>
      </c>
      <c r="R490" s="9">
        <f t="shared" si="149"/>
        <v>60</v>
      </c>
      <c r="S490" s="9">
        <f t="shared" si="138"/>
        <v>427.16</v>
      </c>
      <c r="T490" s="9">
        <f t="shared" si="139"/>
        <v>63.6</v>
      </c>
      <c r="U490" s="66">
        <f t="shared" si="150"/>
        <v>620</v>
      </c>
      <c r="V490" s="9">
        <f t="shared" si="151"/>
        <v>744</v>
      </c>
      <c r="W490" s="67">
        <f t="shared" si="152"/>
        <v>295</v>
      </c>
      <c r="Y490" s="69">
        <f>VLOOKUP(D490,Sheet2!P:Q,2,FALSE)</f>
        <v>140</v>
      </c>
      <c r="AB490" s="4" t="str">
        <f>IF('表格编辑 '!D547="monster","普通","BOSS")</f>
        <v>普通</v>
      </c>
      <c r="AD490" s="50">
        <f>VLOOKUP(D490,映射!AK:AL,2,FALSE)</f>
        <v>4</v>
      </c>
      <c r="AE490" s="50" t="s">
        <v>37</v>
      </c>
      <c r="AF490" s="4">
        <f>VLOOKUP(AE490,映射!AN:AO,2,FALSE)</f>
        <v>2</v>
      </c>
      <c r="AG490" s="50">
        <v>1</v>
      </c>
      <c r="AH490" s="70">
        <v>1</v>
      </c>
      <c r="AI490" s="16">
        <f t="shared" si="140"/>
        <v>40134</v>
      </c>
      <c r="AJ490" s="16">
        <f t="shared" si="141"/>
        <v>50076</v>
      </c>
      <c r="AK490" s="16">
        <f t="shared" si="142"/>
        <v>60</v>
      </c>
      <c r="AL490" s="16" t="str">
        <f t="shared" si="143"/>
        <v>风蜘蛛</v>
      </c>
      <c r="AM490" s="16">
        <f t="shared" si="144"/>
        <v>4960</v>
      </c>
      <c r="AN490" s="16">
        <f t="shared" si="145"/>
        <v>1974</v>
      </c>
      <c r="AO490" s="16">
        <f t="shared" si="153"/>
        <v>2986</v>
      </c>
      <c r="AP490" s="16">
        <f t="shared" si="146"/>
        <v>3973</v>
      </c>
      <c r="AQ490" s="16">
        <f t="shared" si="147"/>
        <v>1708</v>
      </c>
      <c r="AR490" s="16">
        <f t="shared" si="148"/>
        <v>292</v>
      </c>
      <c r="AS490" s="16"/>
      <c r="AT490" s="16">
        <v>100.4</v>
      </c>
      <c r="AU490" s="16">
        <v>118.4</v>
      </c>
      <c r="AV490" s="16">
        <v>11.3</v>
      </c>
      <c r="AW490" s="16"/>
    </row>
    <row r="491" spans="1:49">
      <c r="A491" s="62">
        <f>'表格编辑 '!A548</f>
        <v>40135</v>
      </c>
      <c r="B491" s="62">
        <f>'表格编辑 '!B548</f>
        <v>50060</v>
      </c>
      <c r="C491" s="62" t="str">
        <f>VLOOKUP(B491,映射!A:B,2,FALSE)</f>
        <v>炼狱魔蝎</v>
      </c>
      <c r="D491" s="62">
        <f>'表格编辑 '!E548</f>
        <v>60</v>
      </c>
      <c r="E491" s="62">
        <f>ROUNDUP((VLOOKUP(B491,Sheet1!U:AA,3,FALSE)-2)*(0.042*(D491-1)+0.2)+0.4,0)</f>
        <v>46</v>
      </c>
      <c r="F491" s="62">
        <f>ROUNDUP((VLOOKUP(B491,Sheet1!U:AA,4,FALSE)-2)*(0.042*(D491-1)+0.2)+0.4,0)</f>
        <v>71</v>
      </c>
      <c r="G491" s="62">
        <f>ROUNDUP((VLOOKUP(B491,Sheet1!U:AA,5,FALSE)-2)*(0.042*(D491-1)+0.2)+0.4,0)</f>
        <v>108</v>
      </c>
      <c r="H491" s="62">
        <f>ROUNDUP((VLOOKUP(B491,Sheet1!U:AA,6,FALSE)-2)*(0.042*(D491-1)+0.2)+0.4,0)</f>
        <v>46</v>
      </c>
      <c r="I491" s="62">
        <f>ROUNDUP((VLOOKUP(B491,Sheet1!U:AA,7,FALSE)-2)*(0.042*(D491-1)+0.2)+0.4,0)</f>
        <v>14</v>
      </c>
      <c r="J491" s="62">
        <f>E491*8+F491*2+G491*3+H491*3+I491*1+VLOOKUP(B491,Sheet1!AU:AZ,2,FALSE)</f>
        <v>1006</v>
      </c>
      <c r="K491" s="62">
        <f>E491*1+F491*2+G491*2+H491*2+I491*10+VLOOKUP(B491,Sheet1!AU:AZ,3,FALSE)</f>
        <v>656</v>
      </c>
      <c r="L491" s="62">
        <f>E491*0.1+F491*2+G491*0.2+H491*0.26+I491*0.1+VLOOKUP(B491,Sheet1!AU:AZ,4,FALSE)</f>
        <v>201.56</v>
      </c>
      <c r="M491" s="62">
        <f>E491*0.1+F491*0.2+G491*2+H491*0.2+I491*0.1+VLOOKUP(B491,Sheet1!AU:AZ,5,FALSE)</f>
        <v>265.4</v>
      </c>
      <c r="N491" s="62">
        <f>E491*0.1+F491*0.2+G491*0.2+H491*2+I491*0.1+VLOOKUP(B491,Sheet1!AU:AZ,6,FALSE)</f>
        <v>153.8</v>
      </c>
      <c r="O491" s="62">
        <f t="shared" si="154"/>
        <v>7.3</v>
      </c>
      <c r="P491" s="62">
        <f t="shared" si="155"/>
        <v>26.7</v>
      </c>
      <c r="R491" s="9">
        <f t="shared" si="149"/>
        <v>60</v>
      </c>
      <c r="S491" s="9">
        <f t="shared" si="138"/>
        <v>427.16</v>
      </c>
      <c r="T491" s="9">
        <f t="shared" si="139"/>
        <v>63.6</v>
      </c>
      <c r="U491" s="66">
        <f t="shared" si="150"/>
        <v>447</v>
      </c>
      <c r="V491" s="9">
        <f t="shared" si="151"/>
        <v>536.4</v>
      </c>
      <c r="W491" s="67">
        <f t="shared" si="152"/>
        <v>311</v>
      </c>
      <c r="Y491" s="69">
        <f>VLOOKUP(D491,Sheet2!P:Q,2,FALSE)</f>
        <v>140</v>
      </c>
      <c r="AB491" s="4" t="str">
        <f>IF('表格编辑 '!D548="monster","普通","BOSS")</f>
        <v>普通</v>
      </c>
      <c r="AD491" s="50">
        <f>VLOOKUP(D491,映射!AK:AL,2,FALSE)</f>
        <v>4</v>
      </c>
      <c r="AE491" s="50" t="s">
        <v>37</v>
      </c>
      <c r="AF491" s="4">
        <f>VLOOKUP(AE491,映射!AN:AO,2,FALSE)</f>
        <v>2</v>
      </c>
      <c r="AG491" s="50">
        <v>1</v>
      </c>
      <c r="AH491" s="70">
        <v>1</v>
      </c>
      <c r="AI491" s="16">
        <f t="shared" si="140"/>
        <v>40135</v>
      </c>
      <c r="AJ491" s="16">
        <f t="shared" si="141"/>
        <v>50060</v>
      </c>
      <c r="AK491" s="16">
        <f t="shared" si="142"/>
        <v>60</v>
      </c>
      <c r="AL491" s="16" t="str">
        <f t="shared" si="143"/>
        <v>炼狱魔蝎</v>
      </c>
      <c r="AM491" s="16">
        <f t="shared" si="144"/>
        <v>3576</v>
      </c>
      <c r="AN491" s="16">
        <f t="shared" si="145"/>
        <v>2012</v>
      </c>
      <c r="AO491" s="16">
        <f t="shared" si="153"/>
        <v>1564</v>
      </c>
      <c r="AP491" s="16">
        <f t="shared" si="146"/>
        <v>2570</v>
      </c>
      <c r="AQ491" s="16">
        <f t="shared" si="147"/>
        <v>1312</v>
      </c>
      <c r="AR491" s="16">
        <f t="shared" si="148"/>
        <v>303</v>
      </c>
      <c r="AS491" s="16"/>
      <c r="AT491" s="16">
        <v>234</v>
      </c>
      <c r="AU491" s="16">
        <v>127.8</v>
      </c>
      <c r="AV491" s="16">
        <v>7.5</v>
      </c>
      <c r="AW491" s="16"/>
    </row>
    <row r="492" spans="1:49">
      <c r="A492" s="62">
        <f>'表格编辑 '!A549</f>
        <v>40136</v>
      </c>
      <c r="B492" s="62">
        <f>'表格编辑 '!B549</f>
        <v>50000</v>
      </c>
      <c r="C492" s="62" t="str">
        <f>VLOOKUP(B492,映射!A:B,2,FALSE)</f>
        <v>海底龟</v>
      </c>
      <c r="D492" s="62">
        <f>'表格编辑 '!E549</f>
        <v>24</v>
      </c>
      <c r="E492" s="62">
        <f>ROUNDUP((VLOOKUP(B492,Sheet1!U:AA,3,FALSE)-2)*(0.042*(D492-1)+0.2)+0.4,0)</f>
        <v>25</v>
      </c>
      <c r="F492" s="62">
        <f>ROUNDUP((VLOOKUP(B492,Sheet1!U:AA,4,FALSE)-2)*(0.042*(D492-1)+0.2)+0.4,0)</f>
        <v>22</v>
      </c>
      <c r="G492" s="62">
        <f>ROUNDUP((VLOOKUP(B492,Sheet1!U:AA,5,FALSE)-2)*(0.042*(D492-1)+0.2)+0.4,0)</f>
        <v>51</v>
      </c>
      <c r="H492" s="62">
        <f>ROUNDUP((VLOOKUP(B492,Sheet1!U:AA,6,FALSE)-2)*(0.042*(D492-1)+0.2)+0.4,0)</f>
        <v>3</v>
      </c>
      <c r="I492" s="62">
        <f>ROUNDUP((VLOOKUP(B492,Sheet1!U:AA,7,FALSE)-2)*(0.042*(D492-1)+0.2)+0.4,0)</f>
        <v>20</v>
      </c>
      <c r="J492" s="62">
        <f>E492*8+F492*2+G492*3+H492*3+I492*1+VLOOKUP(B492,Sheet1!AU:AZ,2,FALSE)</f>
        <v>446</v>
      </c>
      <c r="K492" s="62">
        <f>E492*1+F492*2+G492*2+H492*2+I492*10+VLOOKUP(B492,Sheet1!AU:AZ,3,FALSE)</f>
        <v>397</v>
      </c>
      <c r="L492" s="62">
        <f>E492*0.1+F492*2+G492*0.2+H492*0.26+I492*0.1+VLOOKUP(B492,Sheet1!AU:AZ,4,FALSE)</f>
        <v>79.48</v>
      </c>
      <c r="M492" s="62">
        <f>E492*0.1+F492*0.2+G492*2+H492*0.2+I492*0.1+VLOOKUP(B492,Sheet1!AU:AZ,5,FALSE)</f>
        <v>131.5</v>
      </c>
      <c r="N492" s="62">
        <f>E492*0.1+F492*0.2+G492*0.2+H492*2+I492*0.1+VLOOKUP(B492,Sheet1!AU:AZ,6,FALSE)</f>
        <v>45.1</v>
      </c>
      <c r="O492" s="62">
        <f t="shared" si="154"/>
        <v>16.2</v>
      </c>
      <c r="P492" s="62">
        <f t="shared" si="155"/>
        <v>11.3</v>
      </c>
      <c r="R492" s="9">
        <f t="shared" si="149"/>
        <v>24</v>
      </c>
      <c r="S492" s="9">
        <f t="shared" si="138"/>
        <v>162.44</v>
      </c>
      <c r="T492" s="9">
        <f t="shared" si="139"/>
        <v>34.8</v>
      </c>
      <c r="U492" s="66">
        <f t="shared" si="150"/>
        <v>142</v>
      </c>
      <c r="V492" s="9">
        <f t="shared" si="151"/>
        <v>170.4</v>
      </c>
      <c r="W492" s="67">
        <f t="shared" si="152"/>
        <v>104</v>
      </c>
      <c r="Y492" s="69">
        <f>VLOOKUP(D492,Sheet2!P:Q,2,FALSE)</f>
        <v>38</v>
      </c>
      <c r="AB492" s="4" t="str">
        <f>IF('表格编辑 '!D549="monster","普通","BOSS")</f>
        <v>普通</v>
      </c>
      <c r="AD492" s="50">
        <f>VLOOKUP(D492,映射!AK:AL,2,FALSE)</f>
        <v>3</v>
      </c>
      <c r="AE492" s="50" t="s">
        <v>37</v>
      </c>
      <c r="AF492" s="4">
        <f>VLOOKUP(AE492,映射!AN:AO,2,FALSE)</f>
        <v>2</v>
      </c>
      <c r="AG492" s="50">
        <v>1</v>
      </c>
      <c r="AH492" s="70">
        <v>1</v>
      </c>
      <c r="AI492" s="16">
        <f t="shared" si="140"/>
        <v>40136</v>
      </c>
      <c r="AJ492" s="16">
        <f t="shared" si="141"/>
        <v>50000</v>
      </c>
      <c r="AK492" s="16">
        <f t="shared" si="142"/>
        <v>24</v>
      </c>
      <c r="AL492" s="16" t="str">
        <f t="shared" si="143"/>
        <v>海底龟</v>
      </c>
      <c r="AM492" s="16">
        <f t="shared" si="144"/>
        <v>852</v>
      </c>
      <c r="AN492" s="16">
        <f t="shared" si="145"/>
        <v>892</v>
      </c>
      <c r="AO492" s="16">
        <f t="shared" si="153"/>
        <v>-40</v>
      </c>
      <c r="AP492" s="16">
        <f t="shared" si="146"/>
        <v>406</v>
      </c>
      <c r="AQ492" s="16">
        <f t="shared" si="147"/>
        <v>794</v>
      </c>
      <c r="AR492" s="16">
        <f t="shared" si="148"/>
        <v>120</v>
      </c>
      <c r="AS492" s="16"/>
      <c r="AT492" s="16">
        <v>83.4</v>
      </c>
      <c r="AU492" s="16">
        <v>20.4</v>
      </c>
      <c r="AV492" s="16">
        <v>11.9</v>
      </c>
      <c r="AW492" s="16"/>
    </row>
    <row r="493" spans="1:49">
      <c r="A493" s="62">
        <f>'表格编辑 '!A550</f>
        <v>40137</v>
      </c>
      <c r="B493" s="62">
        <f>'表格编辑 '!B550</f>
        <v>50153</v>
      </c>
      <c r="C493" s="62" t="str">
        <f>VLOOKUP(B493,映射!A:B,2,FALSE)</f>
        <v>山贼</v>
      </c>
      <c r="D493" s="62">
        <f>'表格编辑 '!E550</f>
        <v>24</v>
      </c>
      <c r="E493" s="62">
        <f>ROUNDUP((VLOOKUP(B493,Sheet1!U:AA,3,FALSE)-2)*(0.042*(D493-1)+0.2)+0.4,0)</f>
        <v>31</v>
      </c>
      <c r="F493" s="62">
        <f>ROUNDUP((VLOOKUP(B493,Sheet1!U:AA,4,FALSE)-2)*(0.042*(D493-1)+0.2)+0.4,0)</f>
        <v>30</v>
      </c>
      <c r="G493" s="62">
        <f>ROUNDUP((VLOOKUP(B493,Sheet1!U:AA,5,FALSE)-2)*(0.042*(D493-1)+0.2)+0.4,0)</f>
        <v>27</v>
      </c>
      <c r="H493" s="62">
        <f>ROUNDUP((VLOOKUP(B493,Sheet1!U:AA,6,FALSE)-2)*(0.042*(D493-1)+0.2)+0.4,0)</f>
        <v>29</v>
      </c>
      <c r="I493" s="62">
        <f>ROUNDUP((VLOOKUP(B493,Sheet1!U:AA,7,FALSE)-2)*(0.042*(D493-1)+0.2)+0.4,0)</f>
        <v>10</v>
      </c>
      <c r="J493" s="62">
        <f>E493*8+F493*2+G493*3+H493*3+I493*1+VLOOKUP(B493,Sheet1!AU:AZ,2,FALSE)</f>
        <v>506</v>
      </c>
      <c r="K493" s="62">
        <f>E493*1+F493*2+G493*2+H493*2+I493*10+VLOOKUP(B493,Sheet1!AU:AZ,3,FALSE)</f>
        <v>323</v>
      </c>
      <c r="L493" s="62">
        <f>E493*0.1+F493*2+G493*0.2+H493*0.26+I493*0.1+VLOOKUP(B493,Sheet1!AU:AZ,4,FALSE)</f>
        <v>97.04</v>
      </c>
      <c r="M493" s="62">
        <f>E493*0.1+F493*0.2+G493*2+H493*0.2+I493*0.1+VLOOKUP(B493,Sheet1!AU:AZ,5,FALSE)</f>
        <v>89.9</v>
      </c>
      <c r="N493" s="62">
        <f>E493*0.1+F493*0.2+G493*0.2+H493*2+I493*0.1+VLOOKUP(B493,Sheet1!AU:AZ,6,FALSE)</f>
        <v>93.5</v>
      </c>
      <c r="O493" s="62">
        <f t="shared" si="154"/>
        <v>-1.8</v>
      </c>
      <c r="P493" s="62">
        <f t="shared" si="155"/>
        <v>23.9</v>
      </c>
      <c r="R493" s="9">
        <f t="shared" si="149"/>
        <v>24</v>
      </c>
      <c r="S493" s="9">
        <f t="shared" si="138"/>
        <v>162.44</v>
      </c>
      <c r="T493" s="9">
        <f t="shared" si="139"/>
        <v>34.8</v>
      </c>
      <c r="U493" s="66">
        <f t="shared" si="150"/>
        <v>183</v>
      </c>
      <c r="V493" s="9">
        <f t="shared" si="151"/>
        <v>219.6</v>
      </c>
      <c r="W493" s="67">
        <f t="shared" si="152"/>
        <v>141</v>
      </c>
      <c r="Y493" s="69">
        <f>VLOOKUP(D493,Sheet2!P:Q,2,FALSE)</f>
        <v>38</v>
      </c>
      <c r="AB493" s="4" t="str">
        <f>IF('表格编辑 '!D550="monster","普通","BOSS")</f>
        <v>普通</v>
      </c>
      <c r="AD493" s="50">
        <f>VLOOKUP(D493,映射!AK:AL,2,FALSE)</f>
        <v>3</v>
      </c>
      <c r="AE493" s="50" t="s">
        <v>37</v>
      </c>
      <c r="AF493" s="4">
        <f>VLOOKUP(AE493,映射!AN:AO,2,FALSE)</f>
        <v>2</v>
      </c>
      <c r="AG493" s="50">
        <v>1</v>
      </c>
      <c r="AH493" s="70">
        <v>1</v>
      </c>
      <c r="AI493" s="16">
        <f t="shared" si="140"/>
        <v>40137</v>
      </c>
      <c r="AJ493" s="16">
        <f t="shared" si="141"/>
        <v>50153</v>
      </c>
      <c r="AK493" s="16">
        <f t="shared" si="142"/>
        <v>24</v>
      </c>
      <c r="AL493" s="16" t="str">
        <f t="shared" si="143"/>
        <v>山贼</v>
      </c>
      <c r="AM493" s="16">
        <f t="shared" si="144"/>
        <v>1098</v>
      </c>
      <c r="AN493" s="16">
        <f t="shared" si="145"/>
        <v>1012</v>
      </c>
      <c r="AO493" s="16">
        <f t="shared" si="153"/>
        <v>86</v>
      </c>
      <c r="AP493" s="16">
        <f t="shared" si="146"/>
        <v>592</v>
      </c>
      <c r="AQ493" s="16">
        <f t="shared" si="147"/>
        <v>646</v>
      </c>
      <c r="AR493" s="16">
        <f t="shared" si="148"/>
        <v>146</v>
      </c>
      <c r="AS493" s="16"/>
      <c r="AT493" s="16">
        <v>52.2</v>
      </c>
      <c r="AU493" s="16">
        <v>55.8</v>
      </c>
      <c r="AV493" s="16">
        <v>-1.3</v>
      </c>
      <c r="AW493" s="16"/>
    </row>
    <row r="494" spans="1:49">
      <c r="A494" s="62">
        <f>'表格编辑 '!A551</f>
        <v>40138</v>
      </c>
      <c r="B494" s="62">
        <f>'表格编辑 '!B551</f>
        <v>50005</v>
      </c>
      <c r="C494" s="62" t="str">
        <f>VLOOKUP(B494,映射!A:B,2,FALSE)</f>
        <v>罗刹鬼</v>
      </c>
      <c r="D494" s="62">
        <f>'表格编辑 '!E551</f>
        <v>24</v>
      </c>
      <c r="E494" s="62">
        <f>ROUNDUP((VLOOKUP(B494,Sheet1!U:AA,3,FALSE)-2)*(0.042*(D494-1)+0.2)+0.4,0)</f>
        <v>27</v>
      </c>
      <c r="F494" s="62">
        <f>ROUNDUP((VLOOKUP(B494,Sheet1!U:AA,4,FALSE)-2)*(0.042*(D494-1)+0.2)+0.4,0)</f>
        <v>28</v>
      </c>
      <c r="G494" s="62">
        <f>ROUNDUP((VLOOKUP(B494,Sheet1!U:AA,5,FALSE)-2)*(0.042*(D494-1)+0.2)+0.4,0)</f>
        <v>27</v>
      </c>
      <c r="H494" s="62">
        <f>ROUNDUP((VLOOKUP(B494,Sheet1!U:AA,6,FALSE)-2)*(0.042*(D494-1)+0.2)+0.4,0)</f>
        <v>24</v>
      </c>
      <c r="I494" s="62">
        <f>ROUNDUP((VLOOKUP(B494,Sheet1!U:AA,7,FALSE)-2)*(0.042*(D494-1)+0.2)+0.4,0)</f>
        <v>28</v>
      </c>
      <c r="J494" s="62">
        <f>E494*8+F494*2+G494*3+H494*3+I494*1+VLOOKUP(B494,Sheet1!AU:AZ,2,FALSE)</f>
        <v>473</v>
      </c>
      <c r="K494" s="62">
        <f>E494*1+F494*2+G494*2+H494*2+I494*10+VLOOKUP(B494,Sheet1!AU:AZ,3,FALSE)</f>
        <v>485</v>
      </c>
      <c r="L494" s="62">
        <f>E494*0.1+F494*2+G494*0.2+H494*0.26+I494*0.1+VLOOKUP(B494,Sheet1!AU:AZ,4,FALSE)</f>
        <v>93.14</v>
      </c>
      <c r="M494" s="62">
        <f>E494*0.1+F494*0.2+G494*2+H494*0.2+I494*0.1+VLOOKUP(B494,Sheet1!AU:AZ,5,FALSE)</f>
        <v>89.9</v>
      </c>
      <c r="N494" s="62">
        <f>E494*0.1+F494*0.2+G494*0.2+H494*2+I494*0.1+VLOOKUP(B494,Sheet1!AU:AZ,6,FALSE)</f>
        <v>84.5</v>
      </c>
      <c r="O494" s="62">
        <f t="shared" si="154"/>
        <v>14.5</v>
      </c>
      <c r="P494" s="62">
        <f t="shared" si="155"/>
        <v>18.1</v>
      </c>
      <c r="R494" s="9">
        <f t="shared" si="149"/>
        <v>24</v>
      </c>
      <c r="S494" s="9">
        <f t="shared" si="138"/>
        <v>162.44</v>
      </c>
      <c r="T494" s="9">
        <f t="shared" si="139"/>
        <v>34.8</v>
      </c>
      <c r="U494" s="66">
        <f t="shared" si="150"/>
        <v>183</v>
      </c>
      <c r="V494" s="9">
        <f t="shared" si="151"/>
        <v>219.6</v>
      </c>
      <c r="W494" s="67">
        <f t="shared" si="152"/>
        <v>132</v>
      </c>
      <c r="Y494" s="69">
        <f>VLOOKUP(D494,Sheet2!P:Q,2,FALSE)</f>
        <v>38</v>
      </c>
      <c r="AB494" s="4" t="str">
        <f>IF('表格编辑 '!D551="monster","普通","BOSS")</f>
        <v>普通</v>
      </c>
      <c r="AD494" s="50">
        <f>VLOOKUP(D494,映射!AK:AL,2,FALSE)</f>
        <v>3</v>
      </c>
      <c r="AE494" s="50" t="s">
        <v>37</v>
      </c>
      <c r="AF494" s="4">
        <f>VLOOKUP(AE494,映射!AN:AO,2,FALSE)</f>
        <v>2</v>
      </c>
      <c r="AG494" s="50">
        <v>1</v>
      </c>
      <c r="AH494" s="70">
        <v>1</v>
      </c>
      <c r="AI494" s="16">
        <f t="shared" si="140"/>
        <v>40138</v>
      </c>
      <c r="AJ494" s="16">
        <f t="shared" si="141"/>
        <v>50005</v>
      </c>
      <c r="AK494" s="16">
        <f t="shared" si="142"/>
        <v>24</v>
      </c>
      <c r="AL494" s="16" t="str">
        <f t="shared" si="143"/>
        <v>罗刹鬼</v>
      </c>
      <c r="AM494" s="16">
        <f t="shared" si="144"/>
        <v>1098</v>
      </c>
      <c r="AN494" s="16">
        <f t="shared" si="145"/>
        <v>946</v>
      </c>
      <c r="AO494" s="16">
        <f t="shared" si="153"/>
        <v>152</v>
      </c>
      <c r="AP494" s="16">
        <f t="shared" si="146"/>
        <v>625</v>
      </c>
      <c r="AQ494" s="16">
        <f t="shared" si="147"/>
        <v>970</v>
      </c>
      <c r="AR494" s="16">
        <f t="shared" si="148"/>
        <v>140</v>
      </c>
      <c r="AS494" s="16"/>
      <c r="AT494" s="16">
        <v>33.5</v>
      </c>
      <c r="AU494" s="16">
        <v>46.1</v>
      </c>
      <c r="AV494" s="16">
        <v>5.9</v>
      </c>
      <c r="AW494" s="16"/>
    </row>
    <row r="495" spans="1:49">
      <c r="A495" s="62">
        <f>'表格编辑 '!A552</f>
        <v>40139</v>
      </c>
      <c r="B495" s="62">
        <f>'表格编辑 '!B552</f>
        <v>50044</v>
      </c>
      <c r="C495" s="62" t="str">
        <f>VLOOKUP(B495,映射!A:B,2,FALSE)</f>
        <v>石像怪</v>
      </c>
      <c r="D495" s="62">
        <f>'表格编辑 '!E552</f>
        <v>24</v>
      </c>
      <c r="E495" s="62">
        <f>ROUNDUP((VLOOKUP(B495,Sheet1!U:AA,3,FALSE)-2)*(0.042*(D495-1)+0.2)+0.4,0)</f>
        <v>15</v>
      </c>
      <c r="F495" s="62">
        <f>ROUNDUP((VLOOKUP(B495,Sheet1!U:AA,4,FALSE)-2)*(0.042*(D495-1)+0.2)+0.4,0)</f>
        <v>34</v>
      </c>
      <c r="G495" s="62">
        <f>ROUNDUP((VLOOKUP(B495,Sheet1!U:AA,5,FALSE)-2)*(0.042*(D495-1)+0.2)+0.4,0)</f>
        <v>36</v>
      </c>
      <c r="H495" s="62">
        <f>ROUNDUP((VLOOKUP(B495,Sheet1!U:AA,6,FALSE)-2)*(0.042*(D495-1)+0.2)+0.4,0)</f>
        <v>24</v>
      </c>
      <c r="I495" s="62">
        <f>ROUNDUP((VLOOKUP(B495,Sheet1!U:AA,7,FALSE)-2)*(0.042*(D495-1)+0.2)+0.4,0)</f>
        <v>24</v>
      </c>
      <c r="J495" s="62">
        <f>E495*8+F495*2+G495*3+H495*3+I495*1+VLOOKUP(B495,Sheet1!AU:AZ,2,FALSE)</f>
        <v>412</v>
      </c>
      <c r="K495" s="62">
        <f>E495*1+F495*2+G495*2+H495*2+I495*10+VLOOKUP(B495,Sheet1!AU:AZ,3,FALSE)</f>
        <v>463</v>
      </c>
      <c r="L495" s="62">
        <f>E495*0.1+F495*2+G495*0.2+H495*0.26+I495*0.1+VLOOKUP(B495,Sheet1!AU:AZ,4,FALSE)</f>
        <v>105.34</v>
      </c>
      <c r="M495" s="62">
        <f>E495*0.1+F495*0.2+G495*2+H495*0.2+I495*0.1+VLOOKUP(B495,Sheet1!AU:AZ,5,FALSE)</f>
        <v>107.5</v>
      </c>
      <c r="N495" s="62">
        <f>E495*0.1+F495*0.2+G495*0.2+H495*2+I495*0.1+VLOOKUP(B495,Sheet1!AU:AZ,6,FALSE)</f>
        <v>85.9</v>
      </c>
      <c r="O495" s="62">
        <f t="shared" si="154"/>
        <v>16.1</v>
      </c>
      <c r="P495" s="62">
        <f t="shared" si="155"/>
        <v>7.4</v>
      </c>
      <c r="R495" s="9">
        <f t="shared" si="149"/>
        <v>24</v>
      </c>
      <c r="S495" s="9">
        <f t="shared" si="138"/>
        <v>162.44</v>
      </c>
      <c r="T495" s="9">
        <f t="shared" si="139"/>
        <v>34.8</v>
      </c>
      <c r="U495" s="66">
        <f t="shared" si="150"/>
        <v>163</v>
      </c>
      <c r="V495" s="9">
        <f t="shared" si="151"/>
        <v>195.6</v>
      </c>
      <c r="W495" s="67">
        <f t="shared" si="152"/>
        <v>159</v>
      </c>
      <c r="Y495" s="69">
        <f>VLOOKUP(D495,Sheet2!P:Q,2,FALSE)</f>
        <v>38</v>
      </c>
      <c r="AB495" s="4" t="str">
        <f>IF('表格编辑 '!D552="monster","普通","BOSS")</f>
        <v>普通</v>
      </c>
      <c r="AD495" s="50">
        <f>VLOOKUP(D495,映射!AK:AL,2,FALSE)</f>
        <v>3</v>
      </c>
      <c r="AE495" s="50" t="s">
        <v>37</v>
      </c>
      <c r="AF495" s="4">
        <f>VLOOKUP(AE495,映射!AN:AO,2,FALSE)</f>
        <v>2</v>
      </c>
      <c r="AG495" s="50">
        <v>1</v>
      </c>
      <c r="AH495" s="70">
        <v>1</v>
      </c>
      <c r="AI495" s="16">
        <f t="shared" si="140"/>
        <v>40139</v>
      </c>
      <c r="AJ495" s="16">
        <f t="shared" si="141"/>
        <v>50044</v>
      </c>
      <c r="AK495" s="16">
        <f t="shared" si="142"/>
        <v>24</v>
      </c>
      <c r="AL495" s="16" t="str">
        <f t="shared" si="143"/>
        <v>石像怪</v>
      </c>
      <c r="AM495" s="16">
        <f t="shared" si="144"/>
        <v>978</v>
      </c>
      <c r="AN495" s="16">
        <f t="shared" si="145"/>
        <v>824</v>
      </c>
      <c r="AO495" s="16">
        <f t="shared" si="153"/>
        <v>154</v>
      </c>
      <c r="AP495" s="16">
        <f t="shared" si="146"/>
        <v>566</v>
      </c>
      <c r="AQ495" s="16">
        <f t="shared" si="147"/>
        <v>926</v>
      </c>
      <c r="AR495" s="16">
        <f t="shared" si="148"/>
        <v>159</v>
      </c>
      <c r="AS495" s="16"/>
      <c r="AT495" s="16">
        <v>65.5</v>
      </c>
      <c r="AU495" s="16">
        <v>49.3</v>
      </c>
      <c r="AV495" s="16">
        <v>12.2</v>
      </c>
      <c r="AW495" s="16"/>
    </row>
    <row r="496" spans="1:49">
      <c r="A496" s="62">
        <f>'表格编辑 '!A553</f>
        <v>40140</v>
      </c>
      <c r="B496" s="62">
        <f>'表格编辑 '!B553</f>
        <v>50103</v>
      </c>
      <c r="C496" s="62" t="str">
        <f>VLOOKUP(B496,映射!A:B,2,FALSE)</f>
        <v>地精</v>
      </c>
      <c r="D496" s="62">
        <f>'表格编辑 '!E553</f>
        <v>24</v>
      </c>
      <c r="E496" s="62">
        <f>ROUNDUP((VLOOKUP(B496,Sheet1!U:AA,3,FALSE)-2)*(0.042*(D496-1)+0.2)+0.4,0)</f>
        <v>34</v>
      </c>
      <c r="F496" s="62">
        <f>ROUNDUP((VLOOKUP(B496,Sheet1!U:AA,4,FALSE)-2)*(0.042*(D496-1)+0.2)+0.4,0)</f>
        <v>34</v>
      </c>
      <c r="G496" s="62">
        <f>ROUNDUP((VLOOKUP(B496,Sheet1!U:AA,5,FALSE)-2)*(0.042*(D496-1)+0.2)+0.4,0)</f>
        <v>34</v>
      </c>
      <c r="H496" s="62">
        <f>ROUNDUP((VLOOKUP(B496,Sheet1!U:AA,6,FALSE)-2)*(0.042*(D496-1)+0.2)+0.4,0)</f>
        <v>34</v>
      </c>
      <c r="I496" s="62">
        <f>ROUNDUP((VLOOKUP(B496,Sheet1!U:AA,7,FALSE)-2)*(0.042*(D496-1)+0.2)+0.4,0)</f>
        <v>22</v>
      </c>
      <c r="J496" s="62">
        <f>E496*8+F496*2+G496*3+H496*3+I496*1+VLOOKUP(B496,Sheet1!AU:AZ,2,FALSE)</f>
        <v>586</v>
      </c>
      <c r="K496" s="62">
        <f>E496*1+F496*2+G496*2+H496*2+I496*10+VLOOKUP(B496,Sheet1!AU:AZ,3,FALSE)</f>
        <v>478</v>
      </c>
      <c r="L496" s="62">
        <f>E496*0.1+F496*2+G496*0.2+H496*0.26+I496*0.1+VLOOKUP(B496,Sheet1!AU:AZ,4,FALSE)</f>
        <v>109.24</v>
      </c>
      <c r="M496" s="62">
        <f>E496*0.1+F496*0.2+G496*2+H496*0.2+I496*0.1+VLOOKUP(B496,Sheet1!AU:AZ,5,FALSE)</f>
        <v>107.2</v>
      </c>
      <c r="N496" s="62">
        <f>E496*0.1+F496*0.2+G496*0.2+H496*2+I496*0.1+VLOOKUP(B496,Sheet1!AU:AZ,6,FALSE)</f>
        <v>107.2</v>
      </c>
      <c r="O496" s="62">
        <f t="shared" si="154"/>
        <v>7.4</v>
      </c>
      <c r="P496" s="62">
        <f t="shared" si="155"/>
        <v>25</v>
      </c>
      <c r="R496" s="9">
        <f t="shared" si="149"/>
        <v>24</v>
      </c>
      <c r="S496" s="9">
        <f t="shared" si="138"/>
        <v>162.44</v>
      </c>
      <c r="T496" s="9">
        <f t="shared" si="139"/>
        <v>34.8</v>
      </c>
      <c r="U496" s="66">
        <f t="shared" si="150"/>
        <v>164</v>
      </c>
      <c r="V496" s="9">
        <f t="shared" si="151"/>
        <v>196.8</v>
      </c>
      <c r="W496" s="67">
        <f t="shared" si="152"/>
        <v>168</v>
      </c>
      <c r="Y496" s="69">
        <f>VLOOKUP(D496,Sheet2!P:Q,2,FALSE)</f>
        <v>38</v>
      </c>
      <c r="AB496" s="4" t="str">
        <f>IF('表格编辑 '!D553="monster","普通","BOSS")</f>
        <v>普通</v>
      </c>
      <c r="AD496" s="50">
        <f>VLOOKUP(D496,映射!AK:AL,2,FALSE)</f>
        <v>3</v>
      </c>
      <c r="AE496" s="50" t="s">
        <v>37</v>
      </c>
      <c r="AF496" s="4">
        <f>VLOOKUP(AE496,映射!AN:AO,2,FALSE)</f>
        <v>2</v>
      </c>
      <c r="AG496" s="50">
        <v>1</v>
      </c>
      <c r="AH496" s="70">
        <v>1</v>
      </c>
      <c r="AI496" s="16">
        <f t="shared" si="140"/>
        <v>40140</v>
      </c>
      <c r="AJ496" s="16">
        <f t="shared" si="141"/>
        <v>50103</v>
      </c>
      <c r="AK496" s="16">
        <f t="shared" si="142"/>
        <v>24</v>
      </c>
      <c r="AL496" s="16" t="str">
        <f t="shared" si="143"/>
        <v>地精</v>
      </c>
      <c r="AM496" s="16">
        <f t="shared" si="144"/>
        <v>984</v>
      </c>
      <c r="AN496" s="16">
        <f t="shared" si="145"/>
        <v>1172</v>
      </c>
      <c r="AO496" s="16">
        <f t="shared" si="153"/>
        <v>-188</v>
      </c>
      <c r="AP496" s="16">
        <f t="shared" si="146"/>
        <v>398</v>
      </c>
      <c r="AQ496" s="16">
        <f t="shared" si="147"/>
        <v>956</v>
      </c>
      <c r="AR496" s="16">
        <f t="shared" si="148"/>
        <v>164</v>
      </c>
      <c r="AS496" s="16"/>
      <c r="AT496" s="16">
        <v>54.6</v>
      </c>
      <c r="AU496" s="16">
        <v>54.6</v>
      </c>
      <c r="AV496" s="16">
        <v>10.5</v>
      </c>
      <c r="AW496" s="16"/>
    </row>
    <row r="497" spans="1:49">
      <c r="A497" s="62">
        <f>'表格编辑 '!A554</f>
        <v>40141</v>
      </c>
      <c r="B497" s="62">
        <f>'表格编辑 '!B554</f>
        <v>50057</v>
      </c>
      <c r="C497" s="62" t="str">
        <f>VLOOKUP(B497,映射!A:B,2,FALSE)</f>
        <v>胖蝙蝠</v>
      </c>
      <c r="D497" s="62">
        <f>'表格编辑 '!E554</f>
        <v>24</v>
      </c>
      <c r="E497" s="62">
        <f>ROUNDUP((VLOOKUP(B497,Sheet1!U:AA,3,FALSE)-2)*(0.042*(D497-1)+0.2)+0.4,0)</f>
        <v>28</v>
      </c>
      <c r="F497" s="62">
        <f>ROUNDUP((VLOOKUP(B497,Sheet1!U:AA,4,FALSE)-2)*(0.042*(D497-1)+0.2)+0.4,0)</f>
        <v>27</v>
      </c>
      <c r="G497" s="62">
        <f>ROUNDUP((VLOOKUP(B497,Sheet1!U:AA,5,FALSE)-2)*(0.042*(D497-1)+0.2)+0.4,0)</f>
        <v>22</v>
      </c>
      <c r="H497" s="62">
        <f>ROUNDUP((VLOOKUP(B497,Sheet1!U:AA,6,FALSE)-2)*(0.042*(D497-1)+0.2)+0.4,0)</f>
        <v>29</v>
      </c>
      <c r="I497" s="62">
        <f>ROUNDUP((VLOOKUP(B497,Sheet1!U:AA,7,FALSE)-2)*(0.042*(D497-1)+0.2)+0.4,0)</f>
        <v>22</v>
      </c>
      <c r="J497" s="62">
        <f>E497*8+F497*2+G497*3+H497*3+I497*1+VLOOKUP(B497,Sheet1!AU:AZ,2,FALSE)</f>
        <v>473</v>
      </c>
      <c r="K497" s="62">
        <f>E497*1+F497*2+G497*2+H497*2+I497*10+VLOOKUP(B497,Sheet1!AU:AZ,3,FALSE)</f>
        <v>424</v>
      </c>
      <c r="L497" s="62">
        <f>E497*0.1+F497*2+G497*0.2+H497*0.26+I497*0.1+VLOOKUP(B497,Sheet1!AU:AZ,4,FALSE)</f>
        <v>90.94</v>
      </c>
      <c r="M497" s="62">
        <f>E497*0.1+F497*0.2+G497*2+H497*0.2+I497*0.1+VLOOKUP(B497,Sheet1!AU:AZ,5,FALSE)</f>
        <v>80.2</v>
      </c>
      <c r="N497" s="62">
        <f>E497*0.1+F497*0.2+G497*0.2+H497*2+I497*0.1+VLOOKUP(B497,Sheet1!AU:AZ,6,FALSE)</f>
        <v>92.8</v>
      </c>
      <c r="O497" s="62">
        <f t="shared" si="154"/>
        <v>8</v>
      </c>
      <c r="P497" s="62">
        <f t="shared" si="155"/>
        <v>21.1</v>
      </c>
      <c r="R497" s="9">
        <f t="shared" si="149"/>
        <v>24</v>
      </c>
      <c r="S497" s="9">
        <f t="shared" si="138"/>
        <v>162.44</v>
      </c>
      <c r="T497" s="9">
        <f t="shared" si="139"/>
        <v>34.8</v>
      </c>
      <c r="U497" s="66">
        <f t="shared" si="150"/>
        <v>196</v>
      </c>
      <c r="V497" s="9">
        <f t="shared" si="151"/>
        <v>235.2</v>
      </c>
      <c r="W497" s="67">
        <f t="shared" si="152"/>
        <v>128</v>
      </c>
      <c r="Y497" s="69">
        <f>VLOOKUP(D497,Sheet2!P:Q,2,FALSE)</f>
        <v>38</v>
      </c>
      <c r="AB497" s="4" t="str">
        <f>IF('表格编辑 '!D554="monster","普通","BOSS")</f>
        <v>普通</v>
      </c>
      <c r="AD497" s="50">
        <f>VLOOKUP(D497,映射!AK:AL,2,FALSE)</f>
        <v>3</v>
      </c>
      <c r="AE497" s="50" t="s">
        <v>37</v>
      </c>
      <c r="AF497" s="4">
        <f>VLOOKUP(AE497,映射!AN:AO,2,FALSE)</f>
        <v>2</v>
      </c>
      <c r="AG497" s="50">
        <v>1</v>
      </c>
      <c r="AH497" s="70">
        <v>1</v>
      </c>
      <c r="AI497" s="16">
        <f t="shared" si="140"/>
        <v>40141</v>
      </c>
      <c r="AJ497" s="16">
        <f t="shared" si="141"/>
        <v>50057</v>
      </c>
      <c r="AK497" s="16">
        <f t="shared" si="142"/>
        <v>24</v>
      </c>
      <c r="AL497" s="16" t="str">
        <f t="shared" si="143"/>
        <v>胖蝙蝠</v>
      </c>
      <c r="AM497" s="16">
        <f t="shared" si="144"/>
        <v>1176</v>
      </c>
      <c r="AN497" s="16">
        <f t="shared" si="145"/>
        <v>946</v>
      </c>
      <c r="AO497" s="16">
        <f t="shared" si="153"/>
        <v>230</v>
      </c>
      <c r="AP497" s="16">
        <f t="shared" si="146"/>
        <v>703</v>
      </c>
      <c r="AQ497" s="16">
        <f t="shared" si="147"/>
        <v>848</v>
      </c>
      <c r="AR497" s="16">
        <f t="shared" si="148"/>
        <v>137</v>
      </c>
      <c r="AS497" s="16"/>
      <c r="AT497" s="16">
        <v>46.2</v>
      </c>
      <c r="AU497" s="16">
        <v>55.2</v>
      </c>
      <c r="AV497" s="16">
        <v>6.5</v>
      </c>
      <c r="AW497" s="16"/>
    </row>
    <row r="498" spans="1:49">
      <c r="A498" s="62">
        <f>'表格编辑 '!A555</f>
        <v>40142</v>
      </c>
      <c r="B498" s="62">
        <f>'表格编辑 '!B555</f>
        <v>50086</v>
      </c>
      <c r="C498" s="62" t="str">
        <f>VLOOKUP(B498,映射!A:B,2,FALSE)</f>
        <v>人魔草</v>
      </c>
      <c r="D498" s="62">
        <f>'表格编辑 '!E555</f>
        <v>24</v>
      </c>
      <c r="E498" s="62">
        <f>ROUNDUP((VLOOKUP(B498,Sheet1!U:AA,3,FALSE)-2)*(0.042*(D498-1)+0.2)+0.4,0)</f>
        <v>24</v>
      </c>
      <c r="F498" s="62">
        <f>ROUNDUP((VLOOKUP(B498,Sheet1!U:AA,4,FALSE)-2)*(0.042*(D498-1)+0.2)+0.4,0)</f>
        <v>18</v>
      </c>
      <c r="G498" s="62">
        <f>ROUNDUP((VLOOKUP(B498,Sheet1!U:AA,5,FALSE)-2)*(0.042*(D498-1)+0.2)+0.4,0)</f>
        <v>11</v>
      </c>
      <c r="H498" s="62">
        <f>ROUNDUP((VLOOKUP(B498,Sheet1!U:AA,6,FALSE)-2)*(0.042*(D498-1)+0.2)+0.4,0)</f>
        <v>15</v>
      </c>
      <c r="I498" s="62">
        <f>ROUNDUP((VLOOKUP(B498,Sheet1!U:AA,7,FALSE)-2)*(0.042*(D498-1)+0.2)+0.4,0)</f>
        <v>46</v>
      </c>
      <c r="J498" s="62">
        <f>E498*8+F498*2+G498*3+H498*3+I498*1+VLOOKUP(B498,Sheet1!AU:AZ,2,FALSE)</f>
        <v>372</v>
      </c>
      <c r="K498" s="62">
        <f>E498*1+F498*2+G498*2+H498*2+I498*10+VLOOKUP(B498,Sheet1!AU:AZ,3,FALSE)</f>
        <v>592</v>
      </c>
      <c r="L498" s="62">
        <f>E498*0.1+F498*2+G498*0.2+H498*0.26+I498*0.1+VLOOKUP(B498,Sheet1!AU:AZ,4,FALSE)</f>
        <v>69.1</v>
      </c>
      <c r="M498" s="62">
        <f>E498*0.1+F498*0.2+G498*2+H498*0.2+I498*0.1+VLOOKUP(B498,Sheet1!AU:AZ,5,FALSE)</f>
        <v>55.6</v>
      </c>
      <c r="N498" s="62">
        <f>E498*0.1+F498*0.2+G498*0.2+H498*2+I498*0.1+VLOOKUP(B498,Sheet1!AU:AZ,6,FALSE)</f>
        <v>62.8</v>
      </c>
      <c r="O498" s="62">
        <f t="shared" si="154"/>
        <v>28.5</v>
      </c>
      <c r="P498" s="62">
        <f t="shared" si="155"/>
        <v>14.7</v>
      </c>
      <c r="R498" s="9">
        <f t="shared" si="149"/>
        <v>24</v>
      </c>
      <c r="S498" s="9">
        <f t="shared" si="138"/>
        <v>162.44</v>
      </c>
      <c r="T498" s="9">
        <f t="shared" si="139"/>
        <v>34.8</v>
      </c>
      <c r="U498" s="66">
        <f t="shared" si="150"/>
        <v>240</v>
      </c>
      <c r="V498" s="9">
        <f t="shared" si="151"/>
        <v>288</v>
      </c>
      <c r="W498" s="67">
        <f t="shared" si="152"/>
        <v>83</v>
      </c>
      <c r="Y498" s="69">
        <f>VLOOKUP(D498,Sheet2!P:Q,2,FALSE)</f>
        <v>38</v>
      </c>
      <c r="AB498" s="4" t="str">
        <f>IF('表格编辑 '!D555="monster","普通","BOSS")</f>
        <v>普通</v>
      </c>
      <c r="AD498" s="50">
        <f>VLOOKUP(D498,映射!AK:AL,2,FALSE)</f>
        <v>3</v>
      </c>
      <c r="AE498" s="50" t="s">
        <v>37</v>
      </c>
      <c r="AF498" s="4">
        <f>VLOOKUP(AE498,映射!AN:AO,2,FALSE)</f>
        <v>2</v>
      </c>
      <c r="AG498" s="50">
        <v>1</v>
      </c>
      <c r="AH498" s="70">
        <v>1</v>
      </c>
      <c r="AI498" s="16">
        <f t="shared" si="140"/>
        <v>40142</v>
      </c>
      <c r="AJ498" s="16">
        <f t="shared" si="141"/>
        <v>50086</v>
      </c>
      <c r="AK498" s="16">
        <f t="shared" si="142"/>
        <v>24</v>
      </c>
      <c r="AL498" s="16" t="str">
        <f t="shared" si="143"/>
        <v>人魔草</v>
      </c>
      <c r="AM498" s="16">
        <f t="shared" si="144"/>
        <v>1440</v>
      </c>
      <c r="AN498" s="16">
        <f t="shared" si="145"/>
        <v>744</v>
      </c>
      <c r="AO498" s="16">
        <f t="shared" si="153"/>
        <v>696</v>
      </c>
      <c r="AP498" s="16">
        <f t="shared" si="146"/>
        <v>1068</v>
      </c>
      <c r="AQ498" s="16">
        <f t="shared" si="147"/>
        <v>1184</v>
      </c>
      <c r="AR498" s="16">
        <f t="shared" si="148"/>
        <v>104</v>
      </c>
      <c r="AS498" s="16"/>
      <c r="AT498" s="16">
        <v>28.3</v>
      </c>
      <c r="AU498" s="16">
        <v>31.9</v>
      </c>
      <c r="AV498" s="16">
        <v>21.9</v>
      </c>
      <c r="AW498" s="16"/>
    </row>
    <row r="499" spans="1:49">
      <c r="A499" s="62">
        <f>'表格编辑 '!A556</f>
        <v>40143</v>
      </c>
      <c r="B499" s="62">
        <f>'表格编辑 '!B556</f>
        <v>50094</v>
      </c>
      <c r="C499" s="62" t="str">
        <f>VLOOKUP(B499,映射!A:B,2,FALSE)</f>
        <v>土著仙人掌</v>
      </c>
      <c r="D499" s="62">
        <f>'表格编辑 '!E556</f>
        <v>24</v>
      </c>
      <c r="E499" s="62">
        <f>ROUNDUP((VLOOKUP(B499,Sheet1!U:AA,3,FALSE)-2)*(0.042*(D499-1)+0.2)+0.4,0)</f>
        <v>29</v>
      </c>
      <c r="F499" s="62">
        <f>ROUNDUP((VLOOKUP(B499,Sheet1!U:AA,4,FALSE)-2)*(0.042*(D499-1)+0.2)+0.4,0)</f>
        <v>41</v>
      </c>
      <c r="G499" s="62">
        <f>ROUNDUP((VLOOKUP(B499,Sheet1!U:AA,5,FALSE)-2)*(0.042*(D499-1)+0.2)+0.4,0)</f>
        <v>27</v>
      </c>
      <c r="H499" s="62">
        <f>ROUNDUP((VLOOKUP(B499,Sheet1!U:AA,6,FALSE)-2)*(0.042*(D499-1)+0.2)+0.4,0)</f>
        <v>9</v>
      </c>
      <c r="I499" s="62">
        <f>ROUNDUP((VLOOKUP(B499,Sheet1!U:AA,7,FALSE)-2)*(0.042*(D499-1)+0.2)+0.4,0)</f>
        <v>16</v>
      </c>
      <c r="J499" s="62">
        <f>E499*8+F499*2+G499*3+H499*3+I499*1+VLOOKUP(B499,Sheet1!AU:AZ,2,FALSE)</f>
        <v>458</v>
      </c>
      <c r="K499" s="62">
        <f>E499*1+F499*2+G499*2+H499*2+I499*10+VLOOKUP(B499,Sheet1!AU:AZ,3,FALSE)</f>
        <v>363</v>
      </c>
      <c r="L499" s="62">
        <f>E499*0.1+F499*2+G499*0.2+H499*0.26+I499*0.1+VLOOKUP(B499,Sheet1!AU:AZ,4,FALSE)</f>
        <v>114.24</v>
      </c>
      <c r="M499" s="62">
        <f>E499*0.1+F499*0.2+G499*2+H499*0.2+I499*0.1+VLOOKUP(B499,Sheet1!AU:AZ,5,FALSE)</f>
        <v>88.5</v>
      </c>
      <c r="N499" s="62">
        <f>E499*0.1+F499*0.2+G499*0.2+H499*2+I499*0.1+VLOOKUP(B499,Sheet1!AU:AZ,6,FALSE)</f>
        <v>56.1</v>
      </c>
      <c r="O499" s="62">
        <f t="shared" si="154"/>
        <v>4.5</v>
      </c>
      <c r="P499" s="62">
        <f t="shared" si="155"/>
        <v>16.6</v>
      </c>
      <c r="R499" s="9">
        <f t="shared" si="149"/>
        <v>24</v>
      </c>
      <c r="S499" s="9">
        <f t="shared" si="138"/>
        <v>162.44</v>
      </c>
      <c r="T499" s="9">
        <f t="shared" si="139"/>
        <v>34.8</v>
      </c>
      <c r="U499" s="66">
        <f t="shared" si="150"/>
        <v>185</v>
      </c>
      <c r="V499" s="9">
        <f t="shared" si="151"/>
        <v>222</v>
      </c>
      <c r="W499" s="67">
        <f t="shared" si="152"/>
        <v>180</v>
      </c>
      <c r="Y499" s="69">
        <f>VLOOKUP(D499,Sheet2!P:Q,2,FALSE)</f>
        <v>38</v>
      </c>
      <c r="AB499" s="4" t="str">
        <f>IF('表格编辑 '!D556="monster","普通","BOSS")</f>
        <v>普通</v>
      </c>
      <c r="AD499" s="50">
        <f>VLOOKUP(D499,映射!AK:AL,2,FALSE)</f>
        <v>3</v>
      </c>
      <c r="AE499" s="50" t="s">
        <v>37</v>
      </c>
      <c r="AF499" s="4">
        <f>VLOOKUP(AE499,映射!AN:AO,2,FALSE)</f>
        <v>2</v>
      </c>
      <c r="AG499" s="50">
        <v>1</v>
      </c>
      <c r="AH499" s="70">
        <v>1</v>
      </c>
      <c r="AI499" s="16">
        <f t="shared" si="140"/>
        <v>40143</v>
      </c>
      <c r="AJ499" s="16">
        <f t="shared" si="141"/>
        <v>50094</v>
      </c>
      <c r="AK499" s="16">
        <f t="shared" si="142"/>
        <v>24</v>
      </c>
      <c r="AL499" s="16" t="str">
        <f t="shared" si="143"/>
        <v>土著仙人掌</v>
      </c>
      <c r="AM499" s="16">
        <f t="shared" si="144"/>
        <v>1110</v>
      </c>
      <c r="AN499" s="16">
        <f t="shared" si="145"/>
        <v>916</v>
      </c>
      <c r="AO499" s="16">
        <f t="shared" si="153"/>
        <v>194</v>
      </c>
      <c r="AP499" s="16">
        <f t="shared" si="146"/>
        <v>652</v>
      </c>
      <c r="AQ499" s="16">
        <f t="shared" si="147"/>
        <v>726</v>
      </c>
      <c r="AR499" s="16">
        <f t="shared" si="148"/>
        <v>172</v>
      </c>
      <c r="AS499" s="16"/>
      <c r="AT499" s="16">
        <v>51</v>
      </c>
      <c r="AU499" s="16">
        <v>27.6</v>
      </c>
      <c r="AV499" s="16">
        <v>3.2</v>
      </c>
      <c r="AW499" s="16"/>
    </row>
    <row r="500" spans="1:49">
      <c r="A500" s="62">
        <f>'表格编辑 '!A557</f>
        <v>40144</v>
      </c>
      <c r="B500" s="62">
        <f>'表格编辑 '!B557</f>
        <v>50132</v>
      </c>
      <c r="C500" s="62" t="str">
        <f>VLOOKUP(B500,映射!A:B,2,FALSE)</f>
        <v>蜥蜴人斗士</v>
      </c>
      <c r="D500" s="62">
        <f>'表格编辑 '!E557</f>
        <v>24</v>
      </c>
      <c r="E500" s="62">
        <f>ROUNDUP((VLOOKUP(B500,Sheet1!U:AA,3,FALSE)-2)*(0.042*(D500-1)+0.2)+0.4,0)</f>
        <v>20</v>
      </c>
      <c r="F500" s="62">
        <f>ROUNDUP((VLOOKUP(B500,Sheet1!U:AA,4,FALSE)-2)*(0.042*(D500-1)+0.2)+0.4,0)</f>
        <v>42</v>
      </c>
      <c r="G500" s="62">
        <f>ROUNDUP((VLOOKUP(B500,Sheet1!U:AA,5,FALSE)-2)*(0.042*(D500-1)+0.2)+0.4,0)</f>
        <v>42</v>
      </c>
      <c r="H500" s="62">
        <f>ROUNDUP((VLOOKUP(B500,Sheet1!U:AA,6,FALSE)-2)*(0.042*(D500-1)+0.2)+0.4,0)</f>
        <v>8</v>
      </c>
      <c r="I500" s="62">
        <f>ROUNDUP((VLOOKUP(B500,Sheet1!U:AA,7,FALSE)-2)*(0.042*(D500-1)+0.2)+0.4,0)</f>
        <v>10</v>
      </c>
      <c r="J500" s="62">
        <f>E500*8+F500*2+G500*3+H500*3+I500*1+VLOOKUP(B500,Sheet1!AU:AZ,2,FALSE)</f>
        <v>424</v>
      </c>
      <c r="K500" s="62">
        <f>E500*1+F500*2+G500*2+H500*2+I500*10+VLOOKUP(B500,Sheet1!AU:AZ,3,FALSE)</f>
        <v>324</v>
      </c>
      <c r="L500" s="62">
        <f>E500*0.1+F500*2+G500*0.2+H500*0.26+I500*0.1+VLOOKUP(B500,Sheet1!AU:AZ,4,FALSE)</f>
        <v>117.48</v>
      </c>
      <c r="M500" s="62">
        <f>E500*0.1+F500*0.2+G500*2+H500*0.2+I500*0.1+VLOOKUP(B500,Sheet1!AU:AZ,5,FALSE)</f>
        <v>117</v>
      </c>
      <c r="N500" s="62">
        <f>E500*0.1+F500*0.2+G500*0.2+H500*2+I500*0.1+VLOOKUP(B500,Sheet1!AU:AZ,6,FALSE)</f>
        <v>55.8</v>
      </c>
      <c r="O500" s="62">
        <f t="shared" si="154"/>
        <v>5.4</v>
      </c>
      <c r="P500" s="62">
        <f t="shared" si="155"/>
        <v>8.2</v>
      </c>
      <c r="R500" s="9">
        <f t="shared" si="149"/>
        <v>24</v>
      </c>
      <c r="S500" s="9">
        <f t="shared" si="138"/>
        <v>162.44</v>
      </c>
      <c r="T500" s="9">
        <f t="shared" si="139"/>
        <v>34.8</v>
      </c>
      <c r="U500" s="66">
        <f t="shared" si="150"/>
        <v>154</v>
      </c>
      <c r="V500" s="9">
        <f t="shared" si="151"/>
        <v>184.8</v>
      </c>
      <c r="W500" s="67">
        <f t="shared" si="152"/>
        <v>187</v>
      </c>
      <c r="Y500" s="69">
        <f>VLOOKUP(D500,Sheet2!P:Q,2,FALSE)</f>
        <v>38</v>
      </c>
      <c r="AB500" s="4" t="str">
        <f>IF('表格编辑 '!D557="monster","普通","BOSS")</f>
        <v>普通</v>
      </c>
      <c r="AD500" s="50">
        <f>VLOOKUP(D500,映射!AK:AL,2,FALSE)</f>
        <v>3</v>
      </c>
      <c r="AE500" s="50" t="s">
        <v>37</v>
      </c>
      <c r="AF500" s="4">
        <f>VLOOKUP(AE500,映射!AN:AO,2,FALSE)</f>
        <v>2</v>
      </c>
      <c r="AG500" s="50">
        <v>1</v>
      </c>
      <c r="AH500" s="70">
        <v>1</v>
      </c>
      <c r="AI500" s="16">
        <f t="shared" si="140"/>
        <v>40144</v>
      </c>
      <c r="AJ500" s="16">
        <f t="shared" si="141"/>
        <v>50132</v>
      </c>
      <c r="AK500" s="16">
        <f t="shared" si="142"/>
        <v>24</v>
      </c>
      <c r="AL500" s="16" t="str">
        <f t="shared" si="143"/>
        <v>蜥蜴人斗士</v>
      </c>
      <c r="AM500" s="16">
        <f t="shared" si="144"/>
        <v>924</v>
      </c>
      <c r="AN500" s="16">
        <f t="shared" si="145"/>
        <v>848</v>
      </c>
      <c r="AO500" s="16">
        <f t="shared" si="153"/>
        <v>76</v>
      </c>
      <c r="AP500" s="16">
        <f t="shared" si="146"/>
        <v>500</v>
      </c>
      <c r="AQ500" s="16">
        <f t="shared" si="147"/>
        <v>648</v>
      </c>
      <c r="AR500" s="16">
        <f t="shared" si="148"/>
        <v>177</v>
      </c>
      <c r="AS500" s="16"/>
      <c r="AT500" s="16">
        <v>71.7</v>
      </c>
      <c r="AU500" s="16">
        <v>26.7</v>
      </c>
      <c r="AV500" s="16">
        <v>4.4</v>
      </c>
      <c r="AW500" s="16"/>
    </row>
    <row r="501" spans="1:49">
      <c r="A501" s="62">
        <f>'表格编辑 '!A558</f>
        <v>40145</v>
      </c>
      <c r="B501" s="62">
        <f>'表格编辑 '!B558</f>
        <v>50150</v>
      </c>
      <c r="C501" s="62" t="str">
        <f>VLOOKUP(B501,映射!A:B,2,FALSE)</f>
        <v>泰坦巨人</v>
      </c>
      <c r="D501" s="62">
        <f>'表格编辑 '!E558</f>
        <v>24</v>
      </c>
      <c r="E501" s="62">
        <f>ROUNDUP((VLOOKUP(B501,Sheet1!U:AA,3,FALSE)-2)*(0.042*(D501-1)+0.2)+0.4,0)</f>
        <v>48</v>
      </c>
      <c r="F501" s="62">
        <f>ROUNDUP((VLOOKUP(B501,Sheet1!U:AA,4,FALSE)-2)*(0.042*(D501-1)+0.2)+0.4,0)</f>
        <v>39</v>
      </c>
      <c r="G501" s="62">
        <f>ROUNDUP((VLOOKUP(B501,Sheet1!U:AA,5,FALSE)-2)*(0.042*(D501-1)+0.2)+0.4,0)</f>
        <v>34</v>
      </c>
      <c r="H501" s="62">
        <f>ROUNDUP((VLOOKUP(B501,Sheet1!U:AA,6,FALSE)-2)*(0.042*(D501-1)+0.2)+0.4,0)</f>
        <v>20</v>
      </c>
      <c r="I501" s="62">
        <f>ROUNDUP((VLOOKUP(B501,Sheet1!U:AA,7,FALSE)-2)*(0.042*(D501-1)+0.2)+0.4,0)</f>
        <v>28</v>
      </c>
      <c r="J501" s="62">
        <f>E501*8+F501*2+G501*3+H501*3+I501*1+VLOOKUP(B501,Sheet1!AU:AZ,2,FALSE)</f>
        <v>672</v>
      </c>
      <c r="K501" s="62">
        <f>E501*1+F501*2+G501*2+H501*2+I501*10+VLOOKUP(B501,Sheet1!AU:AZ,3,FALSE)</f>
        <v>534</v>
      </c>
      <c r="L501" s="62">
        <f>E501*0.1+F501*2+G501*0.2+H501*0.26+I501*0.1+VLOOKUP(B501,Sheet1!AU:AZ,4,FALSE)</f>
        <v>117.6</v>
      </c>
      <c r="M501" s="62">
        <f>E501*0.1+F501*0.2+G501*2+H501*0.2+I501*0.1+VLOOKUP(B501,Sheet1!AU:AZ,5,FALSE)</f>
        <v>107.4</v>
      </c>
      <c r="N501" s="62">
        <f>E501*0.1+F501*0.2+G501*0.2+H501*2+I501*0.1+VLOOKUP(B501,Sheet1!AU:AZ,6,FALSE)</f>
        <v>82.2</v>
      </c>
      <c r="O501" s="62">
        <f t="shared" si="154"/>
        <v>8.90000000000001</v>
      </c>
      <c r="P501" s="62">
        <f t="shared" si="155"/>
        <v>32.3</v>
      </c>
      <c r="R501" s="9">
        <f t="shared" si="149"/>
        <v>24</v>
      </c>
      <c r="S501" s="9">
        <f t="shared" si="138"/>
        <v>162.44</v>
      </c>
      <c r="T501" s="9">
        <f t="shared" si="139"/>
        <v>34.8</v>
      </c>
      <c r="U501" s="66">
        <f t="shared" si="150"/>
        <v>163</v>
      </c>
      <c r="V501" s="9">
        <f t="shared" si="151"/>
        <v>195.6</v>
      </c>
      <c r="W501" s="67">
        <f t="shared" si="152"/>
        <v>187</v>
      </c>
      <c r="Y501" s="69">
        <f>VLOOKUP(D501,Sheet2!P:Q,2,FALSE)</f>
        <v>38</v>
      </c>
      <c r="AB501" s="4" t="str">
        <f>IF('表格编辑 '!D558="monster","普通","BOSS")</f>
        <v>普通</v>
      </c>
      <c r="AD501" s="50">
        <f>VLOOKUP(D501,映射!AK:AL,2,FALSE)</f>
        <v>3</v>
      </c>
      <c r="AE501" s="50" t="s">
        <v>37</v>
      </c>
      <c r="AF501" s="4">
        <f>VLOOKUP(AE501,映射!AN:AO,2,FALSE)</f>
        <v>2</v>
      </c>
      <c r="AG501" s="50">
        <v>1</v>
      </c>
      <c r="AH501" s="70">
        <v>1</v>
      </c>
      <c r="AI501" s="16">
        <f t="shared" si="140"/>
        <v>40145</v>
      </c>
      <c r="AJ501" s="16">
        <f t="shared" si="141"/>
        <v>50150</v>
      </c>
      <c r="AK501" s="16">
        <f t="shared" si="142"/>
        <v>24</v>
      </c>
      <c r="AL501" s="16" t="str">
        <f t="shared" si="143"/>
        <v>泰坦巨人</v>
      </c>
      <c r="AM501" s="16">
        <f t="shared" si="144"/>
        <v>978</v>
      </c>
      <c r="AN501" s="16">
        <f t="shared" si="145"/>
        <v>1344</v>
      </c>
      <c r="AO501" s="16">
        <f t="shared" si="153"/>
        <v>-366</v>
      </c>
      <c r="AP501" s="16">
        <f t="shared" si="146"/>
        <v>306</v>
      </c>
      <c r="AQ501" s="16">
        <f t="shared" si="147"/>
        <v>1068</v>
      </c>
      <c r="AR501" s="16">
        <f t="shared" si="148"/>
        <v>177</v>
      </c>
      <c r="AS501" s="16"/>
      <c r="AT501" s="16">
        <v>58.7</v>
      </c>
      <c r="AU501" s="16">
        <v>26.3</v>
      </c>
      <c r="AV501" s="16">
        <v>1.4</v>
      </c>
      <c r="AW501" s="16"/>
    </row>
    <row r="502" spans="1:49">
      <c r="A502" s="62">
        <f>'表格编辑 '!A559</f>
        <v>40146</v>
      </c>
      <c r="B502" s="62">
        <f>'表格编辑 '!B559</f>
        <v>50033</v>
      </c>
      <c r="C502" s="62" t="str">
        <f>VLOOKUP(B502,映射!A:B,2,FALSE)</f>
        <v>骷髅海盗</v>
      </c>
      <c r="D502" s="62">
        <f>'表格编辑 '!E559</f>
        <v>24</v>
      </c>
      <c r="E502" s="62">
        <f>ROUNDUP((VLOOKUP(B502,Sheet1!U:AA,3,FALSE)-2)*(0.042*(D502-1)+0.2)+0.4,0)</f>
        <v>24</v>
      </c>
      <c r="F502" s="62">
        <f>ROUNDUP((VLOOKUP(B502,Sheet1!U:AA,4,FALSE)-2)*(0.042*(D502-1)+0.2)+0.4,0)</f>
        <v>43</v>
      </c>
      <c r="G502" s="62">
        <f>ROUNDUP((VLOOKUP(B502,Sheet1!U:AA,5,FALSE)-2)*(0.042*(D502-1)+0.2)+0.4,0)</f>
        <v>34</v>
      </c>
      <c r="H502" s="62">
        <f>ROUNDUP((VLOOKUP(B502,Sheet1!U:AA,6,FALSE)-2)*(0.042*(D502-1)+0.2)+0.4,0)</f>
        <v>28</v>
      </c>
      <c r="I502" s="62">
        <f>ROUNDUP((VLOOKUP(B502,Sheet1!U:AA,7,FALSE)-2)*(0.042*(D502-1)+0.2)+0.4,0)</f>
        <v>41</v>
      </c>
      <c r="J502" s="62">
        <f>E502*8+F502*2+G502*3+H502*3+I502*1+VLOOKUP(B502,Sheet1!AU:AZ,2,FALSE)</f>
        <v>525</v>
      </c>
      <c r="K502" s="62">
        <f>E502*1+F502*2+G502*2+H502*2+I502*10+VLOOKUP(B502,Sheet1!AU:AZ,3,FALSE)</f>
        <v>664</v>
      </c>
      <c r="L502" s="62">
        <f>E502*0.1+F502*2+G502*0.2+H502*0.26+I502*0.1+VLOOKUP(B502,Sheet1!AU:AZ,4,FALSE)</f>
        <v>126.58</v>
      </c>
      <c r="M502" s="62">
        <f>E502*0.1+F502*0.2+G502*2+H502*0.2+I502*0.1+VLOOKUP(B502,Sheet1!AU:AZ,5,FALSE)</f>
        <v>108.7</v>
      </c>
      <c r="N502" s="62">
        <f>E502*0.1+F502*0.2+G502*0.2+H502*2+I502*0.1+VLOOKUP(B502,Sheet1!AU:AZ,6,FALSE)</f>
        <v>97.9</v>
      </c>
      <c r="O502" s="62">
        <f t="shared" si="154"/>
        <v>25.3</v>
      </c>
      <c r="P502" s="62">
        <f t="shared" si="155"/>
        <v>13</v>
      </c>
      <c r="R502" s="9">
        <f t="shared" si="149"/>
        <v>24</v>
      </c>
      <c r="S502" s="9">
        <f t="shared" si="138"/>
        <v>162.44</v>
      </c>
      <c r="T502" s="9">
        <f t="shared" si="139"/>
        <v>34.8</v>
      </c>
      <c r="U502" s="66">
        <f t="shared" si="150"/>
        <v>162</v>
      </c>
      <c r="V502" s="9">
        <f t="shared" si="151"/>
        <v>194.4</v>
      </c>
      <c r="W502" s="67">
        <f t="shared" si="152"/>
        <v>209</v>
      </c>
      <c r="Y502" s="69">
        <f>VLOOKUP(D502,Sheet2!P:Q,2,FALSE)</f>
        <v>38</v>
      </c>
      <c r="AB502" s="4" t="str">
        <f>IF('表格编辑 '!D559="monster","普通","BOSS")</f>
        <v>普通</v>
      </c>
      <c r="AD502" s="50">
        <f>VLOOKUP(D502,映射!AK:AL,2,FALSE)</f>
        <v>3</v>
      </c>
      <c r="AE502" s="50" t="s">
        <v>37</v>
      </c>
      <c r="AF502" s="4">
        <f>VLOOKUP(AE502,映射!AN:AO,2,FALSE)</f>
        <v>2</v>
      </c>
      <c r="AG502" s="50">
        <v>1</v>
      </c>
      <c r="AH502" s="70">
        <v>1</v>
      </c>
      <c r="AI502" s="16">
        <f t="shared" si="140"/>
        <v>40146</v>
      </c>
      <c r="AJ502" s="16">
        <f t="shared" si="141"/>
        <v>50033</v>
      </c>
      <c r="AK502" s="16">
        <f t="shared" si="142"/>
        <v>24</v>
      </c>
      <c r="AL502" s="16" t="str">
        <f t="shared" si="143"/>
        <v>骷髅海盗</v>
      </c>
      <c r="AM502" s="16">
        <f t="shared" si="144"/>
        <v>972</v>
      </c>
      <c r="AN502" s="16">
        <f t="shared" si="145"/>
        <v>1050</v>
      </c>
      <c r="AO502" s="16">
        <f t="shared" si="153"/>
        <v>-78</v>
      </c>
      <c r="AP502" s="16">
        <f t="shared" si="146"/>
        <v>447</v>
      </c>
      <c r="AQ502" s="16">
        <f t="shared" si="147"/>
        <v>1328</v>
      </c>
      <c r="AR502" s="16">
        <f t="shared" si="148"/>
        <v>190</v>
      </c>
      <c r="AS502" s="16"/>
      <c r="AT502" s="16">
        <v>85.1</v>
      </c>
      <c r="AU502" s="16">
        <v>34.7</v>
      </c>
      <c r="AV502" s="16">
        <v>11.6</v>
      </c>
      <c r="AW502" s="16"/>
    </row>
    <row r="503" spans="1:49">
      <c r="A503" s="62">
        <f>'表格编辑 '!A560</f>
        <v>40147</v>
      </c>
      <c r="B503" s="62">
        <f>'表格编辑 '!B560</f>
        <v>50155</v>
      </c>
      <c r="C503" s="62" t="str">
        <f>VLOOKUP(B503,映射!A:B,2,FALSE)</f>
        <v>熊猫团</v>
      </c>
      <c r="D503" s="62">
        <f>'表格编辑 '!E560</f>
        <v>24</v>
      </c>
      <c r="E503" s="62">
        <f>ROUNDUP((VLOOKUP(B503,Sheet1!U:AA,3,FALSE)-2)*(0.042*(D503-1)+0.2)+0.4,0)</f>
        <v>30</v>
      </c>
      <c r="F503" s="62">
        <f>ROUNDUP((VLOOKUP(B503,Sheet1!U:AA,4,FALSE)-2)*(0.042*(D503-1)+0.2)+0.4,0)</f>
        <v>29</v>
      </c>
      <c r="G503" s="62">
        <f>ROUNDUP((VLOOKUP(B503,Sheet1!U:AA,5,FALSE)-2)*(0.042*(D503-1)+0.2)+0.4,0)</f>
        <v>34</v>
      </c>
      <c r="H503" s="62">
        <f>ROUNDUP((VLOOKUP(B503,Sheet1!U:AA,6,FALSE)-2)*(0.042*(D503-1)+0.2)+0.4,0)</f>
        <v>27</v>
      </c>
      <c r="I503" s="62">
        <f>ROUNDUP((VLOOKUP(B503,Sheet1!U:AA,7,FALSE)-2)*(0.042*(D503-1)+0.2)+0.4,0)</f>
        <v>8</v>
      </c>
      <c r="J503" s="62">
        <f>E503*8+F503*2+G503*3+H503*3+I503*1+VLOOKUP(B503,Sheet1!AU:AZ,2,FALSE)</f>
        <v>509</v>
      </c>
      <c r="K503" s="62">
        <f>E503*1+F503*2+G503*2+H503*2+I503*10+VLOOKUP(B503,Sheet1!AU:AZ,3,FALSE)</f>
        <v>310</v>
      </c>
      <c r="L503" s="62">
        <f>E503*0.1+F503*2+G503*0.2+H503*0.26+I503*0.1+VLOOKUP(B503,Sheet1!AU:AZ,4,FALSE)</f>
        <v>95.62</v>
      </c>
      <c r="M503" s="62">
        <f>E503*0.1+F503*0.2+G503*2+H503*0.2+I503*0.1+VLOOKUP(B503,Sheet1!AU:AZ,5,FALSE)</f>
        <v>103</v>
      </c>
      <c r="N503" s="62">
        <f>E503*0.1+F503*0.2+G503*0.2+H503*2+I503*0.1+VLOOKUP(B503,Sheet1!AU:AZ,6,FALSE)</f>
        <v>90.4</v>
      </c>
      <c r="O503" s="62">
        <f t="shared" si="154"/>
        <v>-1.4</v>
      </c>
      <c r="P503" s="62">
        <f t="shared" si="155"/>
        <v>22.3</v>
      </c>
      <c r="R503" s="9">
        <f t="shared" si="149"/>
        <v>24</v>
      </c>
      <c r="S503" s="9">
        <f t="shared" si="138"/>
        <v>162.44</v>
      </c>
      <c r="T503" s="9">
        <f t="shared" si="139"/>
        <v>34.8</v>
      </c>
      <c r="U503" s="66">
        <f t="shared" si="150"/>
        <v>168</v>
      </c>
      <c r="V503" s="9">
        <f t="shared" si="151"/>
        <v>201.6</v>
      </c>
      <c r="W503" s="67">
        <f t="shared" si="152"/>
        <v>138</v>
      </c>
      <c r="Y503" s="69">
        <f>VLOOKUP(D503,Sheet2!P:Q,2,FALSE)</f>
        <v>38</v>
      </c>
      <c r="AB503" s="4" t="str">
        <f>IF('表格编辑 '!D560="monster","普通","BOSS")</f>
        <v>普通</v>
      </c>
      <c r="AD503" s="50">
        <f>VLOOKUP(D503,映射!AK:AL,2,FALSE)</f>
        <v>3</v>
      </c>
      <c r="AE503" s="50" t="s">
        <v>37</v>
      </c>
      <c r="AF503" s="4">
        <f>VLOOKUP(AE503,映射!AN:AO,2,FALSE)</f>
        <v>2</v>
      </c>
      <c r="AG503" s="50">
        <v>1</v>
      </c>
      <c r="AH503" s="70">
        <v>1</v>
      </c>
      <c r="AI503" s="16">
        <f t="shared" si="140"/>
        <v>40147</v>
      </c>
      <c r="AJ503" s="16">
        <f t="shared" si="141"/>
        <v>50155</v>
      </c>
      <c r="AK503" s="16">
        <f t="shared" si="142"/>
        <v>24</v>
      </c>
      <c r="AL503" s="16" t="str">
        <f t="shared" si="143"/>
        <v>熊猫团</v>
      </c>
      <c r="AM503" s="16">
        <f t="shared" si="144"/>
        <v>1008</v>
      </c>
      <c r="AN503" s="16">
        <f t="shared" si="145"/>
        <v>1018</v>
      </c>
      <c r="AO503" s="16">
        <f t="shared" si="153"/>
        <v>-10</v>
      </c>
      <c r="AP503" s="16">
        <f t="shared" si="146"/>
        <v>499</v>
      </c>
      <c r="AQ503" s="16">
        <f t="shared" si="147"/>
        <v>620</v>
      </c>
      <c r="AR503" s="16">
        <f t="shared" si="148"/>
        <v>144</v>
      </c>
      <c r="AS503" s="16"/>
      <c r="AT503" s="16">
        <v>61.3</v>
      </c>
      <c r="AU503" s="16">
        <v>52.3</v>
      </c>
      <c r="AV503" s="16">
        <v>-1.3</v>
      </c>
      <c r="AW503" s="16"/>
    </row>
    <row r="504" spans="1:49">
      <c r="A504" s="62">
        <f>'表格编辑 '!A561</f>
        <v>40148</v>
      </c>
      <c r="B504" s="62">
        <f>'表格编辑 '!B561</f>
        <v>50056</v>
      </c>
      <c r="C504" s="62" t="str">
        <f>VLOOKUP(B504,映射!A:B,2,FALSE)</f>
        <v>海蝙蝠</v>
      </c>
      <c r="D504" s="62">
        <f>'表格编辑 '!E561</f>
        <v>24</v>
      </c>
      <c r="E504" s="62">
        <f>ROUNDUP((VLOOKUP(B504,Sheet1!U:AA,3,FALSE)-2)*(0.042*(D504-1)+0.2)+0.4,0)</f>
        <v>20</v>
      </c>
      <c r="F504" s="62">
        <f>ROUNDUP((VLOOKUP(B504,Sheet1!U:AA,4,FALSE)-2)*(0.042*(D504-1)+0.2)+0.4,0)</f>
        <v>32</v>
      </c>
      <c r="G504" s="62">
        <f>ROUNDUP((VLOOKUP(B504,Sheet1!U:AA,5,FALSE)-2)*(0.042*(D504-1)+0.2)+0.4,0)</f>
        <v>30</v>
      </c>
      <c r="H504" s="62">
        <f>ROUNDUP((VLOOKUP(B504,Sheet1!U:AA,6,FALSE)-2)*(0.042*(D504-1)+0.2)+0.4,0)</f>
        <v>34</v>
      </c>
      <c r="I504" s="62">
        <f>ROUNDUP((VLOOKUP(B504,Sheet1!U:AA,7,FALSE)-2)*(0.042*(D504-1)+0.2)+0.4,0)</f>
        <v>11</v>
      </c>
      <c r="J504" s="62">
        <f>E504*8+F504*2+G504*3+H504*3+I504*1+VLOOKUP(B504,Sheet1!AU:AZ,2,FALSE)</f>
        <v>447</v>
      </c>
      <c r="K504" s="62">
        <f>E504*1+F504*2+G504*2+H504*2+I504*10+VLOOKUP(B504,Sheet1!AU:AZ,3,FALSE)</f>
        <v>342</v>
      </c>
      <c r="L504" s="62">
        <f>E504*0.1+F504*2+G504*0.2+H504*0.26+I504*0.1+VLOOKUP(B504,Sheet1!AU:AZ,4,FALSE)</f>
        <v>101.94</v>
      </c>
      <c r="M504" s="62">
        <f>E504*0.1+F504*0.2+G504*2+H504*0.2+I504*0.1+VLOOKUP(B504,Sheet1!AU:AZ,5,FALSE)</f>
        <v>96.3</v>
      </c>
      <c r="N504" s="62">
        <f>E504*0.1+F504*0.2+G504*0.2+H504*2+I504*0.1+VLOOKUP(B504,Sheet1!AU:AZ,6,FALSE)</f>
        <v>103.5</v>
      </c>
      <c r="O504" s="62">
        <f t="shared" si="154"/>
        <v>2.2</v>
      </c>
      <c r="P504" s="62">
        <f t="shared" si="155"/>
        <v>15.5</v>
      </c>
      <c r="R504" s="9">
        <f t="shared" si="149"/>
        <v>24</v>
      </c>
      <c r="S504" s="9">
        <f t="shared" si="138"/>
        <v>162.44</v>
      </c>
      <c r="T504" s="9">
        <f t="shared" si="139"/>
        <v>34.8</v>
      </c>
      <c r="U504" s="66">
        <f t="shared" si="150"/>
        <v>175</v>
      </c>
      <c r="V504" s="9">
        <f t="shared" si="151"/>
        <v>210</v>
      </c>
      <c r="W504" s="67">
        <f t="shared" si="152"/>
        <v>152</v>
      </c>
      <c r="Y504" s="69">
        <f>VLOOKUP(D504,Sheet2!P:Q,2,FALSE)</f>
        <v>38</v>
      </c>
      <c r="AB504" s="4" t="str">
        <f>IF('表格编辑 '!D561="monster","普通","BOSS")</f>
        <v>普通</v>
      </c>
      <c r="AD504" s="50">
        <f>VLOOKUP(D504,映射!AK:AL,2,FALSE)</f>
        <v>3</v>
      </c>
      <c r="AE504" s="50" t="s">
        <v>37</v>
      </c>
      <c r="AF504" s="4">
        <f>VLOOKUP(AE504,映射!AN:AO,2,FALSE)</f>
        <v>2</v>
      </c>
      <c r="AG504" s="50">
        <v>1</v>
      </c>
      <c r="AH504" s="70">
        <v>1</v>
      </c>
      <c r="AI504" s="16">
        <f t="shared" si="140"/>
        <v>40148</v>
      </c>
      <c r="AJ504" s="16">
        <f t="shared" si="141"/>
        <v>50056</v>
      </c>
      <c r="AK504" s="16">
        <f t="shared" si="142"/>
        <v>24</v>
      </c>
      <c r="AL504" s="16" t="str">
        <f t="shared" si="143"/>
        <v>海蝙蝠</v>
      </c>
      <c r="AM504" s="16">
        <f t="shared" si="144"/>
        <v>1050</v>
      </c>
      <c r="AN504" s="16">
        <f t="shared" si="145"/>
        <v>894</v>
      </c>
      <c r="AO504" s="16">
        <f t="shared" si="153"/>
        <v>156</v>
      </c>
      <c r="AP504" s="16">
        <f t="shared" si="146"/>
        <v>603</v>
      </c>
      <c r="AQ504" s="16">
        <f t="shared" si="147"/>
        <v>684</v>
      </c>
      <c r="AR504" s="16">
        <f t="shared" si="148"/>
        <v>153</v>
      </c>
      <c r="AS504" s="16"/>
      <c r="AT504" s="16">
        <v>58.2</v>
      </c>
      <c r="AU504" s="16">
        <v>61.8</v>
      </c>
      <c r="AV504" s="16">
        <v>2.4</v>
      </c>
      <c r="AW504" s="16"/>
    </row>
    <row r="505" spans="1:49">
      <c r="A505" s="62">
        <f>'表格编辑 '!A562</f>
        <v>40149</v>
      </c>
      <c r="B505" s="62">
        <f>'表格编辑 '!B562</f>
        <v>50111</v>
      </c>
      <c r="C505" s="62" t="str">
        <f>VLOOKUP(B505,映射!A:B,2,FALSE)</f>
        <v>暗影</v>
      </c>
      <c r="D505" s="62">
        <f>'表格编辑 '!E562</f>
        <v>24</v>
      </c>
      <c r="E505" s="62">
        <f>ROUNDUP((VLOOKUP(B505,Sheet1!U:AA,3,FALSE)-2)*(0.042*(D505-1)+0.2)+0.4,0)</f>
        <v>28</v>
      </c>
      <c r="F505" s="62">
        <f>ROUNDUP((VLOOKUP(B505,Sheet1!U:AA,4,FALSE)-2)*(0.042*(D505-1)+0.2)+0.4,0)</f>
        <v>25</v>
      </c>
      <c r="G505" s="62">
        <f>ROUNDUP((VLOOKUP(B505,Sheet1!U:AA,5,FALSE)-2)*(0.042*(D505-1)+0.2)+0.4,0)</f>
        <v>25</v>
      </c>
      <c r="H505" s="62">
        <f>ROUNDUP((VLOOKUP(B505,Sheet1!U:AA,6,FALSE)-2)*(0.042*(D505-1)+0.2)+0.4,0)</f>
        <v>25</v>
      </c>
      <c r="I505" s="62">
        <f>ROUNDUP((VLOOKUP(B505,Sheet1!U:AA,7,FALSE)-2)*(0.042*(D505-1)+0.2)+0.4,0)</f>
        <v>29</v>
      </c>
      <c r="J505" s="62">
        <f>E505*8+F505*2+G505*3+H505*3+I505*1+VLOOKUP(B505,Sheet1!AU:AZ,2,FALSE)</f>
        <v>473</v>
      </c>
      <c r="K505" s="62">
        <f>E505*1+F505*2+G505*2+H505*2+I505*10+VLOOKUP(B505,Sheet1!AU:AZ,3,FALSE)</f>
        <v>488</v>
      </c>
      <c r="L505" s="62">
        <f>E505*0.1+F505*2+G505*0.2+H505*0.26+I505*0.1+VLOOKUP(B505,Sheet1!AU:AZ,4,FALSE)</f>
        <v>87.2</v>
      </c>
      <c r="M505" s="62">
        <f>E505*0.1+F505*0.2+G505*2+H505*0.2+I505*0.1+VLOOKUP(B505,Sheet1!AU:AZ,5,FALSE)</f>
        <v>85.7</v>
      </c>
      <c r="N505" s="62">
        <f>E505*0.1+F505*0.2+G505*0.2+H505*2+I505*0.1+VLOOKUP(B505,Sheet1!AU:AZ,6,FALSE)</f>
        <v>85.7</v>
      </c>
      <c r="O505" s="62">
        <f t="shared" si="154"/>
        <v>14.8</v>
      </c>
      <c r="P505" s="62">
        <f t="shared" si="155"/>
        <v>19.5</v>
      </c>
      <c r="R505" s="9">
        <f t="shared" si="149"/>
        <v>24</v>
      </c>
      <c r="S505" s="9">
        <f t="shared" si="138"/>
        <v>162.44</v>
      </c>
      <c r="T505" s="9">
        <f t="shared" si="139"/>
        <v>34.8</v>
      </c>
      <c r="U505" s="66">
        <f t="shared" si="150"/>
        <v>189</v>
      </c>
      <c r="V505" s="9">
        <f t="shared" si="151"/>
        <v>226.8</v>
      </c>
      <c r="W505" s="67">
        <f t="shared" si="152"/>
        <v>120</v>
      </c>
      <c r="Y505" s="69">
        <f>VLOOKUP(D505,Sheet2!P:Q,2,FALSE)</f>
        <v>38</v>
      </c>
      <c r="AB505" s="4" t="str">
        <f>IF('表格编辑 '!D562="monster","普通","BOSS")</f>
        <v>普通</v>
      </c>
      <c r="AD505" s="50">
        <f>VLOOKUP(D505,映射!AK:AL,2,FALSE)</f>
        <v>3</v>
      </c>
      <c r="AE505" s="50" t="s">
        <v>37</v>
      </c>
      <c r="AF505" s="4">
        <f>VLOOKUP(AE505,映射!AN:AO,2,FALSE)</f>
        <v>2</v>
      </c>
      <c r="AG505" s="50">
        <v>1</v>
      </c>
      <c r="AH505" s="70">
        <v>1</v>
      </c>
      <c r="AI505" s="16">
        <f t="shared" si="140"/>
        <v>40149</v>
      </c>
      <c r="AJ505" s="16">
        <f t="shared" si="141"/>
        <v>50111</v>
      </c>
      <c r="AK505" s="16">
        <f t="shared" si="142"/>
        <v>24</v>
      </c>
      <c r="AL505" s="16" t="str">
        <f t="shared" si="143"/>
        <v>暗影</v>
      </c>
      <c r="AM505" s="16">
        <f t="shared" si="144"/>
        <v>1134</v>
      </c>
      <c r="AN505" s="16">
        <f t="shared" si="145"/>
        <v>946</v>
      </c>
      <c r="AO505" s="16">
        <f t="shared" si="153"/>
        <v>188</v>
      </c>
      <c r="AP505" s="16">
        <f t="shared" si="146"/>
        <v>661</v>
      </c>
      <c r="AQ505" s="16">
        <f t="shared" si="147"/>
        <v>976</v>
      </c>
      <c r="AR505" s="16">
        <f t="shared" si="148"/>
        <v>131</v>
      </c>
      <c r="AS505" s="16"/>
      <c r="AT505" s="16">
        <v>49.9</v>
      </c>
      <c r="AU505" s="16">
        <v>49.9</v>
      </c>
      <c r="AV505" s="16">
        <v>11.3</v>
      </c>
      <c r="AW505" s="16"/>
    </row>
    <row r="506" spans="1:49">
      <c r="A506" s="62">
        <f>'表格编辑 '!A563</f>
        <v>40150</v>
      </c>
      <c r="B506" s="62">
        <f>'表格编辑 '!B563</f>
        <v>50092</v>
      </c>
      <c r="C506" s="62" t="str">
        <f>VLOOKUP(B506,映射!A:B,2,FALSE)</f>
        <v>功夫刺魔</v>
      </c>
      <c r="D506" s="62">
        <f>'表格编辑 '!E563</f>
        <v>24</v>
      </c>
      <c r="E506" s="62">
        <f>ROUNDUP((VLOOKUP(B506,Sheet1!U:AA,3,FALSE)-2)*(0.042*(D506-1)+0.2)+0.4,0)</f>
        <v>32</v>
      </c>
      <c r="F506" s="62">
        <f>ROUNDUP((VLOOKUP(B506,Sheet1!U:AA,4,FALSE)-2)*(0.042*(D506-1)+0.2)+0.4,0)</f>
        <v>42</v>
      </c>
      <c r="G506" s="62">
        <f>ROUNDUP((VLOOKUP(B506,Sheet1!U:AA,5,FALSE)-2)*(0.042*(D506-1)+0.2)+0.4,0)</f>
        <v>36</v>
      </c>
      <c r="H506" s="62">
        <f>ROUNDUP((VLOOKUP(B506,Sheet1!U:AA,6,FALSE)-2)*(0.042*(D506-1)+0.2)+0.4,0)</f>
        <v>16</v>
      </c>
      <c r="I506" s="62">
        <f>ROUNDUP((VLOOKUP(B506,Sheet1!U:AA,7,FALSE)-2)*(0.042*(D506-1)+0.2)+0.4,0)</f>
        <v>24</v>
      </c>
      <c r="J506" s="62">
        <f>E506*8+F506*2+G506*3+H506*3+I506*1+VLOOKUP(B506,Sheet1!AU:AZ,2,FALSE)</f>
        <v>540</v>
      </c>
      <c r="K506" s="62">
        <f>E506*1+F506*2+G506*2+H506*2+I506*10+VLOOKUP(B506,Sheet1!AU:AZ,3,FALSE)</f>
        <v>480</v>
      </c>
      <c r="L506" s="62">
        <f>E506*0.1+F506*2+G506*0.2+H506*0.26+I506*0.1+VLOOKUP(B506,Sheet1!AU:AZ,4,FALSE)</f>
        <v>120.96</v>
      </c>
      <c r="M506" s="62">
        <f>E506*0.1+F506*0.2+G506*2+H506*0.2+I506*0.1+VLOOKUP(B506,Sheet1!AU:AZ,5,FALSE)</f>
        <v>109.2</v>
      </c>
      <c r="N506" s="62">
        <f>E506*0.1+F506*0.2+G506*0.2+H506*2+I506*0.1+VLOOKUP(B506,Sheet1!AU:AZ,6,FALSE)</f>
        <v>73.2</v>
      </c>
      <c r="O506" s="62">
        <f t="shared" si="154"/>
        <v>11</v>
      </c>
      <c r="P506" s="62">
        <f t="shared" si="155"/>
        <v>18.6</v>
      </c>
      <c r="R506" s="9">
        <f t="shared" si="149"/>
        <v>24</v>
      </c>
      <c r="S506" s="9">
        <f t="shared" si="138"/>
        <v>162.44</v>
      </c>
      <c r="T506" s="9">
        <f t="shared" si="139"/>
        <v>34.8</v>
      </c>
      <c r="U506" s="66">
        <f t="shared" si="150"/>
        <v>162</v>
      </c>
      <c r="V506" s="9">
        <f t="shared" si="151"/>
        <v>194.4</v>
      </c>
      <c r="W506" s="67">
        <f t="shared" si="152"/>
        <v>195</v>
      </c>
      <c r="Y506" s="69">
        <f>VLOOKUP(D506,Sheet2!P:Q,2,FALSE)</f>
        <v>38</v>
      </c>
      <c r="AB506" s="4" t="str">
        <f>IF('表格编辑 '!D563="monster","普通","BOSS")</f>
        <v>普通</v>
      </c>
      <c r="AD506" s="50">
        <f>VLOOKUP(D506,映射!AK:AL,2,FALSE)</f>
        <v>3</v>
      </c>
      <c r="AE506" s="50" t="s">
        <v>37</v>
      </c>
      <c r="AF506" s="4">
        <f>VLOOKUP(AE506,映射!AN:AO,2,FALSE)</f>
        <v>2</v>
      </c>
      <c r="AG506" s="50">
        <v>1</v>
      </c>
      <c r="AH506" s="70">
        <v>1</v>
      </c>
      <c r="AI506" s="16">
        <f t="shared" si="140"/>
        <v>40150</v>
      </c>
      <c r="AJ506" s="16">
        <f t="shared" si="141"/>
        <v>50092</v>
      </c>
      <c r="AK506" s="16">
        <f t="shared" si="142"/>
        <v>24</v>
      </c>
      <c r="AL506" s="16" t="str">
        <f t="shared" si="143"/>
        <v>功夫刺魔</v>
      </c>
      <c r="AM506" s="16">
        <f t="shared" si="144"/>
        <v>972</v>
      </c>
      <c r="AN506" s="16">
        <f t="shared" si="145"/>
        <v>1080</v>
      </c>
      <c r="AO506" s="16">
        <f t="shared" si="153"/>
        <v>-108</v>
      </c>
      <c r="AP506" s="16">
        <f t="shared" si="146"/>
        <v>432</v>
      </c>
      <c r="AQ506" s="16">
        <f t="shared" si="147"/>
        <v>960</v>
      </c>
      <c r="AR506" s="16">
        <f t="shared" si="148"/>
        <v>182</v>
      </c>
      <c r="AS506" s="16"/>
      <c r="AT506" s="16">
        <v>56.4</v>
      </c>
      <c r="AU506" s="16">
        <v>29.4</v>
      </c>
      <c r="AV506" s="16">
        <v>6.3</v>
      </c>
      <c r="AW506" s="16"/>
    </row>
    <row r="507" spans="1:49">
      <c r="A507" s="62">
        <f>'表格编辑 '!A564</f>
        <v>40151</v>
      </c>
      <c r="B507" s="62">
        <f>'表格编辑 '!B564</f>
        <v>50000</v>
      </c>
      <c r="C507" s="62" t="str">
        <f>VLOOKUP(B507,映射!A:B,2,FALSE)</f>
        <v>海底龟</v>
      </c>
      <c r="D507" s="62">
        <f>'表格编辑 '!E564</f>
        <v>29</v>
      </c>
      <c r="E507" s="62">
        <f>ROUNDUP((VLOOKUP(B507,Sheet1!U:AA,3,FALSE)-2)*(0.042*(D507-1)+0.2)+0.4,0)</f>
        <v>30</v>
      </c>
      <c r="F507" s="62">
        <f>ROUNDUP((VLOOKUP(B507,Sheet1!U:AA,4,FALSE)-2)*(0.042*(D507-1)+0.2)+0.4,0)</f>
        <v>26</v>
      </c>
      <c r="G507" s="62">
        <f>ROUNDUP((VLOOKUP(B507,Sheet1!U:AA,5,FALSE)-2)*(0.042*(D507-1)+0.2)+0.4,0)</f>
        <v>60</v>
      </c>
      <c r="H507" s="62">
        <f>ROUNDUP((VLOOKUP(B507,Sheet1!U:AA,6,FALSE)-2)*(0.042*(D507-1)+0.2)+0.4,0)</f>
        <v>4</v>
      </c>
      <c r="I507" s="62">
        <f>ROUNDUP((VLOOKUP(B507,Sheet1!U:AA,7,FALSE)-2)*(0.042*(D507-1)+0.2)+0.4,0)</f>
        <v>23</v>
      </c>
      <c r="J507" s="62">
        <f>E507*8+F507*2+G507*3+H507*3+I507*1+VLOOKUP(B507,Sheet1!AU:AZ,2,FALSE)</f>
        <v>527</v>
      </c>
      <c r="K507" s="62">
        <f>E507*1+F507*2+G507*2+H507*2+I507*10+VLOOKUP(B507,Sheet1!AU:AZ,3,FALSE)</f>
        <v>460</v>
      </c>
      <c r="L507" s="62">
        <f>E507*0.1+F507*2+G507*0.2+H507*0.26+I507*0.1+VLOOKUP(B507,Sheet1!AU:AZ,4,FALSE)</f>
        <v>90.34</v>
      </c>
      <c r="M507" s="62">
        <f>E507*0.1+F507*0.2+G507*2+H507*0.2+I507*0.1+VLOOKUP(B507,Sheet1!AU:AZ,5,FALSE)</f>
        <v>151.3</v>
      </c>
      <c r="N507" s="62">
        <f>E507*0.1+F507*0.2+G507*0.2+H507*2+I507*0.1+VLOOKUP(B507,Sheet1!AU:AZ,6,FALSE)</f>
        <v>50.5</v>
      </c>
      <c r="O507" s="62">
        <f t="shared" si="154"/>
        <v>18.4</v>
      </c>
      <c r="P507" s="62">
        <f t="shared" si="155"/>
        <v>13.9</v>
      </c>
      <c r="R507" s="9">
        <f t="shared" si="149"/>
        <v>29</v>
      </c>
      <c r="S507" s="9">
        <f t="shared" si="138"/>
        <v>185.04</v>
      </c>
      <c r="T507" s="9">
        <f t="shared" si="139"/>
        <v>38.8</v>
      </c>
      <c r="U507" s="66">
        <f t="shared" si="150"/>
        <v>161</v>
      </c>
      <c r="V507" s="9">
        <f t="shared" si="151"/>
        <v>193.2</v>
      </c>
      <c r="W507" s="67">
        <f t="shared" si="152"/>
        <v>119</v>
      </c>
      <c r="Y507" s="69">
        <f>VLOOKUP(D507,Sheet2!P:Q,2,FALSE)</f>
        <v>38</v>
      </c>
      <c r="AB507" s="4" t="str">
        <f>IF('表格编辑 '!D564="monster","普通","BOSS")</f>
        <v>普通</v>
      </c>
      <c r="AD507" s="50">
        <f>VLOOKUP(D507,映射!AK:AL,2,FALSE)</f>
        <v>3</v>
      </c>
      <c r="AE507" s="50" t="s">
        <v>37</v>
      </c>
      <c r="AF507" s="4">
        <f>VLOOKUP(AE507,映射!AN:AO,2,FALSE)</f>
        <v>2</v>
      </c>
      <c r="AG507" s="50">
        <v>1</v>
      </c>
      <c r="AH507" s="70">
        <v>1</v>
      </c>
      <c r="AI507" s="16">
        <f t="shared" si="140"/>
        <v>40151</v>
      </c>
      <c r="AJ507" s="16">
        <f t="shared" si="141"/>
        <v>50000</v>
      </c>
      <c r="AK507" s="16">
        <f t="shared" si="142"/>
        <v>29</v>
      </c>
      <c r="AL507" s="16" t="str">
        <f t="shared" si="143"/>
        <v>海底龟</v>
      </c>
      <c r="AM507" s="16">
        <f t="shared" si="144"/>
        <v>966</v>
      </c>
      <c r="AN507" s="16">
        <f t="shared" si="145"/>
        <v>1054</v>
      </c>
      <c r="AO507" s="16">
        <f t="shared" si="153"/>
        <v>-88</v>
      </c>
      <c r="AP507" s="16">
        <f t="shared" si="146"/>
        <v>439</v>
      </c>
      <c r="AQ507" s="16">
        <f t="shared" si="147"/>
        <v>920</v>
      </c>
      <c r="AR507" s="16">
        <f t="shared" si="148"/>
        <v>136</v>
      </c>
      <c r="AS507" s="16"/>
      <c r="AT507" s="16">
        <v>102.8</v>
      </c>
      <c r="AU507" s="16">
        <v>23.6</v>
      </c>
      <c r="AV507" s="16">
        <v>14.3</v>
      </c>
      <c r="AW507" s="16"/>
    </row>
    <row r="508" spans="1:49">
      <c r="A508" s="62">
        <f>'表格编辑 '!A565</f>
        <v>40152</v>
      </c>
      <c r="B508" s="62">
        <f>'表格编辑 '!B565</f>
        <v>50153</v>
      </c>
      <c r="C508" s="62" t="str">
        <f>VLOOKUP(B508,映射!A:B,2,FALSE)</f>
        <v>山贼</v>
      </c>
      <c r="D508" s="62">
        <f>'表格编辑 '!E565</f>
        <v>29</v>
      </c>
      <c r="E508" s="62">
        <f>ROUNDUP((VLOOKUP(B508,Sheet1!U:AA,3,FALSE)-2)*(0.042*(D508-1)+0.2)+0.4,0)</f>
        <v>37</v>
      </c>
      <c r="F508" s="62">
        <f>ROUNDUP((VLOOKUP(B508,Sheet1!U:AA,4,FALSE)-2)*(0.042*(D508-1)+0.2)+0.4,0)</f>
        <v>35</v>
      </c>
      <c r="G508" s="62">
        <f>ROUNDUP((VLOOKUP(B508,Sheet1!U:AA,5,FALSE)-2)*(0.042*(D508-1)+0.2)+0.4,0)</f>
        <v>31</v>
      </c>
      <c r="H508" s="62">
        <f>ROUNDUP((VLOOKUP(B508,Sheet1!U:AA,6,FALSE)-2)*(0.042*(D508-1)+0.2)+0.4,0)</f>
        <v>34</v>
      </c>
      <c r="I508" s="62">
        <f>ROUNDUP((VLOOKUP(B508,Sheet1!U:AA,7,FALSE)-2)*(0.042*(D508-1)+0.2)+0.4,0)</f>
        <v>12</v>
      </c>
      <c r="J508" s="62">
        <f>E508*8+F508*2+G508*3+H508*3+I508*1+VLOOKUP(B508,Sheet1!AU:AZ,2,FALSE)</f>
        <v>593</v>
      </c>
      <c r="K508" s="62">
        <f>E508*1+F508*2+G508*2+H508*2+I508*10+VLOOKUP(B508,Sheet1!AU:AZ,3,FALSE)</f>
        <v>377</v>
      </c>
      <c r="L508" s="62">
        <f>E508*0.1+F508*2+G508*0.2+H508*0.26+I508*0.1+VLOOKUP(B508,Sheet1!AU:AZ,4,FALSE)</f>
        <v>109.94</v>
      </c>
      <c r="M508" s="62">
        <f>E508*0.1+F508*0.2+G508*2+H508*0.2+I508*0.1+VLOOKUP(B508,Sheet1!AU:AZ,5,FALSE)</f>
        <v>100.7</v>
      </c>
      <c r="N508" s="62">
        <f>E508*0.1+F508*0.2+G508*0.2+H508*2+I508*0.1+VLOOKUP(B508,Sheet1!AU:AZ,6,FALSE)</f>
        <v>106.1</v>
      </c>
      <c r="O508" s="62">
        <f t="shared" si="154"/>
        <v>-2.2</v>
      </c>
      <c r="P508" s="62">
        <f t="shared" si="155"/>
        <v>28.6</v>
      </c>
      <c r="R508" s="9">
        <f t="shared" si="149"/>
        <v>29</v>
      </c>
      <c r="S508" s="9">
        <f t="shared" si="138"/>
        <v>185.04</v>
      </c>
      <c r="T508" s="9">
        <f t="shared" si="139"/>
        <v>38.8</v>
      </c>
      <c r="U508" s="66">
        <f t="shared" si="150"/>
        <v>211</v>
      </c>
      <c r="V508" s="9">
        <f t="shared" si="151"/>
        <v>253.2</v>
      </c>
      <c r="W508" s="67">
        <f t="shared" si="152"/>
        <v>161</v>
      </c>
      <c r="Y508" s="69">
        <f>VLOOKUP(D508,Sheet2!P:Q,2,FALSE)</f>
        <v>38</v>
      </c>
      <c r="AB508" s="4" t="str">
        <f>IF('表格编辑 '!D565="monster","普通","BOSS")</f>
        <v>普通</v>
      </c>
      <c r="AD508" s="50">
        <f>VLOOKUP(D508,映射!AK:AL,2,FALSE)</f>
        <v>3</v>
      </c>
      <c r="AE508" s="50" t="s">
        <v>37</v>
      </c>
      <c r="AF508" s="4">
        <f>VLOOKUP(AE508,映射!AN:AO,2,FALSE)</f>
        <v>2</v>
      </c>
      <c r="AG508" s="50">
        <v>1</v>
      </c>
      <c r="AH508" s="70">
        <v>1</v>
      </c>
      <c r="AI508" s="16">
        <f t="shared" si="140"/>
        <v>40152</v>
      </c>
      <c r="AJ508" s="16">
        <f t="shared" si="141"/>
        <v>50153</v>
      </c>
      <c r="AK508" s="16">
        <f t="shared" si="142"/>
        <v>29</v>
      </c>
      <c r="AL508" s="16" t="str">
        <f t="shared" si="143"/>
        <v>山贼</v>
      </c>
      <c r="AM508" s="16">
        <f t="shared" si="144"/>
        <v>1266</v>
      </c>
      <c r="AN508" s="16">
        <f t="shared" si="145"/>
        <v>1186</v>
      </c>
      <c r="AO508" s="16">
        <f t="shared" si="153"/>
        <v>80</v>
      </c>
      <c r="AP508" s="16">
        <f t="shared" si="146"/>
        <v>673</v>
      </c>
      <c r="AQ508" s="16">
        <f t="shared" si="147"/>
        <v>754</v>
      </c>
      <c r="AR508" s="16">
        <f t="shared" si="148"/>
        <v>165</v>
      </c>
      <c r="AS508" s="16"/>
      <c r="AT508" s="16">
        <v>64.9</v>
      </c>
      <c r="AU508" s="16">
        <v>68.5</v>
      </c>
      <c r="AV508" s="16">
        <v>-1.2</v>
      </c>
      <c r="AW508" s="16"/>
    </row>
    <row r="509" spans="1:49">
      <c r="A509" s="62">
        <f>'表格编辑 '!A566</f>
        <v>40153</v>
      </c>
      <c r="B509" s="62">
        <f>'表格编辑 '!B566</f>
        <v>50005</v>
      </c>
      <c r="C509" s="62" t="str">
        <f>VLOOKUP(B509,映射!A:B,2,FALSE)</f>
        <v>罗刹鬼</v>
      </c>
      <c r="D509" s="62">
        <f>'表格编辑 '!E566</f>
        <v>29</v>
      </c>
      <c r="E509" s="62">
        <f>ROUNDUP((VLOOKUP(B509,Sheet1!U:AA,3,FALSE)-2)*(0.042*(D509-1)+0.2)+0.4,0)</f>
        <v>31</v>
      </c>
      <c r="F509" s="62">
        <f>ROUNDUP((VLOOKUP(B509,Sheet1!U:AA,4,FALSE)-2)*(0.042*(D509-1)+0.2)+0.4,0)</f>
        <v>33</v>
      </c>
      <c r="G509" s="62">
        <f>ROUNDUP((VLOOKUP(B509,Sheet1!U:AA,5,FALSE)-2)*(0.042*(D509-1)+0.2)+0.4,0)</f>
        <v>31</v>
      </c>
      <c r="H509" s="62">
        <f>ROUNDUP((VLOOKUP(B509,Sheet1!U:AA,6,FALSE)-2)*(0.042*(D509-1)+0.2)+0.4,0)</f>
        <v>28</v>
      </c>
      <c r="I509" s="62">
        <f>ROUNDUP((VLOOKUP(B509,Sheet1!U:AA,7,FALSE)-2)*(0.042*(D509-1)+0.2)+0.4,0)</f>
        <v>33</v>
      </c>
      <c r="J509" s="62">
        <f>E509*8+F509*2+G509*3+H509*3+I509*1+VLOOKUP(B509,Sheet1!AU:AZ,2,FALSE)</f>
        <v>544</v>
      </c>
      <c r="K509" s="62">
        <f>E509*1+F509*2+G509*2+H509*2+I509*10+VLOOKUP(B509,Sheet1!AU:AZ,3,FALSE)</f>
        <v>565</v>
      </c>
      <c r="L509" s="62">
        <f>E509*0.1+F509*2+G509*0.2+H509*0.26+I509*0.1+VLOOKUP(B509,Sheet1!AU:AZ,4,FALSE)</f>
        <v>105.88</v>
      </c>
      <c r="M509" s="62">
        <f>E509*0.1+F509*0.2+G509*2+H509*0.2+I509*0.1+VLOOKUP(B509,Sheet1!AU:AZ,5,FALSE)</f>
        <v>100.6</v>
      </c>
      <c r="N509" s="62">
        <f>E509*0.1+F509*0.2+G509*0.2+H509*2+I509*0.1+VLOOKUP(B509,Sheet1!AU:AZ,6,FALSE)</f>
        <v>95.2</v>
      </c>
      <c r="O509" s="62">
        <f t="shared" si="154"/>
        <v>17.2</v>
      </c>
      <c r="P509" s="62">
        <f t="shared" si="155"/>
        <v>20.7</v>
      </c>
      <c r="R509" s="9">
        <f t="shared" si="149"/>
        <v>29</v>
      </c>
      <c r="S509" s="9">
        <f t="shared" si="138"/>
        <v>185.04</v>
      </c>
      <c r="T509" s="9">
        <f t="shared" si="139"/>
        <v>38.8</v>
      </c>
      <c r="U509" s="66">
        <f t="shared" si="150"/>
        <v>211</v>
      </c>
      <c r="V509" s="9">
        <f t="shared" si="151"/>
        <v>253.2</v>
      </c>
      <c r="W509" s="67">
        <f t="shared" si="152"/>
        <v>152</v>
      </c>
      <c r="Y509" s="69">
        <f>VLOOKUP(D509,Sheet2!P:Q,2,FALSE)</f>
        <v>38</v>
      </c>
      <c r="AB509" s="4" t="str">
        <f>IF('表格编辑 '!D566="monster","普通","BOSS")</f>
        <v>普通</v>
      </c>
      <c r="AD509" s="50">
        <f>VLOOKUP(D509,映射!AK:AL,2,FALSE)</f>
        <v>3</v>
      </c>
      <c r="AE509" s="50" t="s">
        <v>37</v>
      </c>
      <c r="AF509" s="4">
        <f>VLOOKUP(AE509,映射!AN:AO,2,FALSE)</f>
        <v>2</v>
      </c>
      <c r="AG509" s="50">
        <v>1</v>
      </c>
      <c r="AH509" s="70">
        <v>1</v>
      </c>
      <c r="AI509" s="16">
        <f t="shared" si="140"/>
        <v>40153</v>
      </c>
      <c r="AJ509" s="16">
        <f t="shared" si="141"/>
        <v>50005</v>
      </c>
      <c r="AK509" s="16">
        <f t="shared" si="142"/>
        <v>29</v>
      </c>
      <c r="AL509" s="16" t="str">
        <f t="shared" si="143"/>
        <v>罗刹鬼</v>
      </c>
      <c r="AM509" s="16">
        <f t="shared" si="144"/>
        <v>1266</v>
      </c>
      <c r="AN509" s="16">
        <f t="shared" si="145"/>
        <v>1088</v>
      </c>
      <c r="AO509" s="16">
        <f t="shared" si="153"/>
        <v>178</v>
      </c>
      <c r="AP509" s="16">
        <f t="shared" si="146"/>
        <v>722</v>
      </c>
      <c r="AQ509" s="16">
        <f t="shared" si="147"/>
        <v>1130</v>
      </c>
      <c r="AR509" s="16">
        <f t="shared" si="148"/>
        <v>159</v>
      </c>
      <c r="AS509" s="16"/>
      <c r="AT509" s="16">
        <v>42.3</v>
      </c>
      <c r="AU509" s="16">
        <v>58.5</v>
      </c>
      <c r="AV509" s="16">
        <v>6.4</v>
      </c>
      <c r="AW509" s="16"/>
    </row>
    <row r="510" spans="1:49">
      <c r="A510" s="62">
        <f>'表格编辑 '!A567</f>
        <v>40154</v>
      </c>
      <c r="B510" s="62">
        <f>'表格编辑 '!B567</f>
        <v>50044</v>
      </c>
      <c r="C510" s="62" t="str">
        <f>VLOOKUP(B510,映射!A:B,2,FALSE)</f>
        <v>石像怪</v>
      </c>
      <c r="D510" s="62">
        <f>'表格编辑 '!E567</f>
        <v>29</v>
      </c>
      <c r="E510" s="62">
        <f>ROUNDUP((VLOOKUP(B510,Sheet1!U:AA,3,FALSE)-2)*(0.042*(D510-1)+0.2)+0.4,0)</f>
        <v>17</v>
      </c>
      <c r="F510" s="62">
        <f>ROUNDUP((VLOOKUP(B510,Sheet1!U:AA,4,FALSE)-2)*(0.042*(D510-1)+0.2)+0.4,0)</f>
        <v>39</v>
      </c>
      <c r="G510" s="62">
        <f>ROUNDUP((VLOOKUP(B510,Sheet1!U:AA,5,FALSE)-2)*(0.042*(D510-1)+0.2)+0.4,0)</f>
        <v>42</v>
      </c>
      <c r="H510" s="62">
        <f>ROUNDUP((VLOOKUP(B510,Sheet1!U:AA,6,FALSE)-2)*(0.042*(D510-1)+0.2)+0.4,0)</f>
        <v>28</v>
      </c>
      <c r="I510" s="62">
        <f>ROUNDUP((VLOOKUP(B510,Sheet1!U:AA,7,FALSE)-2)*(0.042*(D510-1)+0.2)+0.4,0)</f>
        <v>28</v>
      </c>
      <c r="J510" s="62">
        <f>E510*8+F510*2+G510*3+H510*3+I510*1+VLOOKUP(B510,Sheet1!AU:AZ,2,FALSE)</f>
        <v>472</v>
      </c>
      <c r="K510" s="62">
        <f>E510*1+F510*2+G510*2+H510*2+I510*10+VLOOKUP(B510,Sheet1!AU:AZ,3,FALSE)</f>
        <v>535</v>
      </c>
      <c r="L510" s="62">
        <f>E510*0.1+F510*2+G510*0.2+H510*0.26+I510*0.1+VLOOKUP(B510,Sheet1!AU:AZ,4,FALSE)</f>
        <v>118.18</v>
      </c>
      <c r="M510" s="62">
        <f>E510*0.1+F510*0.2+G510*2+H510*0.2+I510*0.1+VLOOKUP(B510,Sheet1!AU:AZ,5,FALSE)</f>
        <v>121.9</v>
      </c>
      <c r="N510" s="62">
        <f>E510*0.1+F510*0.2+G510*0.2+H510*2+I510*0.1+VLOOKUP(B510,Sheet1!AU:AZ,6,FALSE)</f>
        <v>96.7</v>
      </c>
      <c r="O510" s="62">
        <f t="shared" si="154"/>
        <v>19</v>
      </c>
      <c r="P510" s="62">
        <f t="shared" si="155"/>
        <v>8.3</v>
      </c>
      <c r="R510" s="9">
        <f t="shared" si="149"/>
        <v>29</v>
      </c>
      <c r="S510" s="9">
        <f t="shared" si="138"/>
        <v>185.04</v>
      </c>
      <c r="T510" s="9">
        <f t="shared" si="139"/>
        <v>38.8</v>
      </c>
      <c r="U510" s="66">
        <f t="shared" si="150"/>
        <v>187</v>
      </c>
      <c r="V510" s="9">
        <f t="shared" si="151"/>
        <v>224.4</v>
      </c>
      <c r="W510" s="67">
        <f t="shared" si="152"/>
        <v>179</v>
      </c>
      <c r="Y510" s="69">
        <f>VLOOKUP(D510,Sheet2!P:Q,2,FALSE)</f>
        <v>38</v>
      </c>
      <c r="AB510" s="4" t="str">
        <f>IF('表格编辑 '!D567="monster","普通","BOSS")</f>
        <v>普通</v>
      </c>
      <c r="AD510" s="50">
        <f>VLOOKUP(D510,映射!AK:AL,2,FALSE)</f>
        <v>3</v>
      </c>
      <c r="AE510" s="50" t="s">
        <v>37</v>
      </c>
      <c r="AF510" s="4">
        <f>VLOOKUP(AE510,映射!AN:AO,2,FALSE)</f>
        <v>2</v>
      </c>
      <c r="AG510" s="50">
        <v>1</v>
      </c>
      <c r="AH510" s="70">
        <v>1</v>
      </c>
      <c r="AI510" s="16">
        <f t="shared" si="140"/>
        <v>40154</v>
      </c>
      <c r="AJ510" s="16">
        <f t="shared" si="141"/>
        <v>50044</v>
      </c>
      <c r="AK510" s="16">
        <f t="shared" si="142"/>
        <v>29</v>
      </c>
      <c r="AL510" s="16" t="str">
        <f t="shared" si="143"/>
        <v>石像怪</v>
      </c>
      <c r="AM510" s="16">
        <f t="shared" si="144"/>
        <v>1122</v>
      </c>
      <c r="AN510" s="16">
        <f t="shared" si="145"/>
        <v>944</v>
      </c>
      <c r="AO510" s="16">
        <f t="shared" si="153"/>
        <v>178</v>
      </c>
      <c r="AP510" s="16">
        <f t="shared" si="146"/>
        <v>650</v>
      </c>
      <c r="AQ510" s="16">
        <f t="shared" si="147"/>
        <v>1070</v>
      </c>
      <c r="AR510" s="16">
        <f t="shared" si="148"/>
        <v>178</v>
      </c>
      <c r="AS510" s="16"/>
      <c r="AT510" s="16">
        <v>80.5</v>
      </c>
      <c r="AU510" s="16">
        <v>62.5</v>
      </c>
      <c r="AV510" s="16">
        <v>15.4</v>
      </c>
      <c r="AW510" s="16"/>
    </row>
    <row r="511" spans="1:49">
      <c r="A511" s="62">
        <f>'表格编辑 '!A568</f>
        <v>40155</v>
      </c>
      <c r="B511" s="62">
        <f>'表格编辑 '!B568</f>
        <v>50103</v>
      </c>
      <c r="C511" s="62" t="str">
        <f>VLOOKUP(B511,映射!A:B,2,FALSE)</f>
        <v>地精</v>
      </c>
      <c r="D511" s="62">
        <f>'表格编辑 '!E568</f>
        <v>29</v>
      </c>
      <c r="E511" s="62">
        <f>ROUNDUP((VLOOKUP(B511,Sheet1!U:AA,3,FALSE)-2)*(0.042*(D511-1)+0.2)+0.4,0)</f>
        <v>39</v>
      </c>
      <c r="F511" s="62">
        <f>ROUNDUP((VLOOKUP(B511,Sheet1!U:AA,4,FALSE)-2)*(0.042*(D511-1)+0.2)+0.4,0)</f>
        <v>39</v>
      </c>
      <c r="G511" s="62">
        <f>ROUNDUP((VLOOKUP(B511,Sheet1!U:AA,5,FALSE)-2)*(0.042*(D511-1)+0.2)+0.4,0)</f>
        <v>39</v>
      </c>
      <c r="H511" s="62">
        <f>ROUNDUP((VLOOKUP(B511,Sheet1!U:AA,6,FALSE)-2)*(0.042*(D511-1)+0.2)+0.4,0)</f>
        <v>39</v>
      </c>
      <c r="I511" s="62">
        <f>ROUNDUP((VLOOKUP(B511,Sheet1!U:AA,7,FALSE)-2)*(0.042*(D511-1)+0.2)+0.4,0)</f>
        <v>26</v>
      </c>
      <c r="J511" s="62">
        <f>E511*8+F511*2+G511*3+H511*3+I511*1+VLOOKUP(B511,Sheet1!AU:AZ,2,FALSE)</f>
        <v>670</v>
      </c>
      <c r="K511" s="62">
        <f>E511*1+F511*2+G511*2+H511*2+I511*10+VLOOKUP(B511,Sheet1!AU:AZ,3,FALSE)</f>
        <v>553</v>
      </c>
      <c r="L511" s="62">
        <f>E511*0.1+F511*2+G511*0.2+H511*0.26+I511*0.1+VLOOKUP(B511,Sheet1!AU:AZ,4,FALSE)</f>
        <v>122.44</v>
      </c>
      <c r="M511" s="62">
        <f>E511*0.1+F511*0.2+G511*2+H511*0.2+I511*0.1+VLOOKUP(B511,Sheet1!AU:AZ,5,FALSE)</f>
        <v>120.1</v>
      </c>
      <c r="N511" s="62">
        <f>E511*0.1+F511*0.2+G511*0.2+H511*2+I511*0.1+VLOOKUP(B511,Sheet1!AU:AZ,6,FALSE)</f>
        <v>120.1</v>
      </c>
      <c r="O511" s="62">
        <f t="shared" si="154"/>
        <v>9.1</v>
      </c>
      <c r="P511" s="62">
        <f t="shared" si="155"/>
        <v>28.6</v>
      </c>
      <c r="R511" s="9">
        <f t="shared" si="149"/>
        <v>29</v>
      </c>
      <c r="S511" s="9">
        <f t="shared" si="138"/>
        <v>185.04</v>
      </c>
      <c r="T511" s="9">
        <f t="shared" si="139"/>
        <v>38.8</v>
      </c>
      <c r="U511" s="66">
        <f t="shared" si="150"/>
        <v>188</v>
      </c>
      <c r="V511" s="9">
        <f t="shared" si="151"/>
        <v>225.6</v>
      </c>
      <c r="W511" s="67">
        <f t="shared" si="152"/>
        <v>189</v>
      </c>
      <c r="Y511" s="69">
        <f>VLOOKUP(D511,Sheet2!P:Q,2,FALSE)</f>
        <v>38</v>
      </c>
      <c r="AB511" s="4" t="str">
        <f>IF('表格编辑 '!D568="monster","普通","BOSS")</f>
        <v>普通</v>
      </c>
      <c r="AD511" s="50">
        <f>VLOOKUP(D511,映射!AK:AL,2,FALSE)</f>
        <v>3</v>
      </c>
      <c r="AE511" s="50" t="s">
        <v>37</v>
      </c>
      <c r="AF511" s="4">
        <f>VLOOKUP(AE511,映射!AN:AO,2,FALSE)</f>
        <v>2</v>
      </c>
      <c r="AG511" s="50">
        <v>1</v>
      </c>
      <c r="AH511" s="70">
        <v>1</v>
      </c>
      <c r="AI511" s="16">
        <f t="shared" si="140"/>
        <v>40155</v>
      </c>
      <c r="AJ511" s="16">
        <f t="shared" si="141"/>
        <v>50103</v>
      </c>
      <c r="AK511" s="16">
        <f t="shared" si="142"/>
        <v>29</v>
      </c>
      <c r="AL511" s="16" t="str">
        <f t="shared" si="143"/>
        <v>地精</v>
      </c>
      <c r="AM511" s="16">
        <f t="shared" si="144"/>
        <v>1128</v>
      </c>
      <c r="AN511" s="16">
        <f t="shared" si="145"/>
        <v>1340</v>
      </c>
      <c r="AO511" s="16">
        <f t="shared" si="153"/>
        <v>-212</v>
      </c>
      <c r="AP511" s="16">
        <f t="shared" si="146"/>
        <v>458</v>
      </c>
      <c r="AQ511" s="16">
        <f t="shared" si="147"/>
        <v>1106</v>
      </c>
      <c r="AR511" s="16">
        <f t="shared" si="148"/>
        <v>184</v>
      </c>
      <c r="AS511" s="16"/>
      <c r="AT511" s="16">
        <v>67.6</v>
      </c>
      <c r="AU511" s="16">
        <v>67.6</v>
      </c>
      <c r="AV511" s="16">
        <v>13</v>
      </c>
      <c r="AW511" s="16"/>
    </row>
    <row r="512" spans="1:49">
      <c r="A512" s="62">
        <f>'表格编辑 '!A569</f>
        <v>40156</v>
      </c>
      <c r="B512" s="62">
        <f>'表格编辑 '!B569</f>
        <v>50057</v>
      </c>
      <c r="C512" s="62" t="str">
        <f>VLOOKUP(B512,映射!A:B,2,FALSE)</f>
        <v>胖蝙蝠</v>
      </c>
      <c r="D512" s="62">
        <f>'表格编辑 '!E569</f>
        <v>29</v>
      </c>
      <c r="E512" s="62">
        <f>ROUNDUP((VLOOKUP(B512,Sheet1!U:AA,3,FALSE)-2)*(0.042*(D512-1)+0.2)+0.4,0)</f>
        <v>33</v>
      </c>
      <c r="F512" s="62">
        <f>ROUNDUP((VLOOKUP(B512,Sheet1!U:AA,4,FALSE)-2)*(0.042*(D512-1)+0.2)+0.4,0)</f>
        <v>31</v>
      </c>
      <c r="G512" s="62">
        <f>ROUNDUP((VLOOKUP(B512,Sheet1!U:AA,5,FALSE)-2)*(0.042*(D512-1)+0.2)+0.4,0)</f>
        <v>26</v>
      </c>
      <c r="H512" s="62">
        <f>ROUNDUP((VLOOKUP(B512,Sheet1!U:AA,6,FALSE)-2)*(0.042*(D512-1)+0.2)+0.4,0)</f>
        <v>34</v>
      </c>
      <c r="I512" s="62">
        <f>ROUNDUP((VLOOKUP(B512,Sheet1!U:AA,7,FALSE)-2)*(0.042*(D512-1)+0.2)+0.4,0)</f>
        <v>26</v>
      </c>
      <c r="J512" s="62">
        <f>E512*8+F512*2+G512*3+H512*3+I512*1+VLOOKUP(B512,Sheet1!AU:AZ,2,FALSE)</f>
        <v>552</v>
      </c>
      <c r="K512" s="62">
        <f>E512*1+F512*2+G512*2+H512*2+I512*10+VLOOKUP(B512,Sheet1!AU:AZ,3,FALSE)</f>
        <v>495</v>
      </c>
      <c r="L512" s="62">
        <f>E512*0.1+F512*2+G512*0.2+H512*0.26+I512*0.1+VLOOKUP(B512,Sheet1!AU:AZ,4,FALSE)</f>
        <v>101.94</v>
      </c>
      <c r="M512" s="62">
        <f>E512*0.1+F512*0.2+G512*2+H512*0.2+I512*0.1+VLOOKUP(B512,Sheet1!AU:AZ,5,FALSE)</f>
        <v>90.9</v>
      </c>
      <c r="N512" s="62">
        <f>E512*0.1+F512*0.2+G512*0.2+H512*2+I512*0.1+VLOOKUP(B512,Sheet1!AU:AZ,6,FALSE)</f>
        <v>105.3</v>
      </c>
      <c r="O512" s="62">
        <f t="shared" si="154"/>
        <v>9.6</v>
      </c>
      <c r="P512" s="62">
        <f t="shared" si="155"/>
        <v>24.9</v>
      </c>
      <c r="R512" s="9">
        <f t="shared" si="149"/>
        <v>29</v>
      </c>
      <c r="S512" s="9">
        <f t="shared" si="138"/>
        <v>185.04</v>
      </c>
      <c r="T512" s="9">
        <f t="shared" si="139"/>
        <v>38.8</v>
      </c>
      <c r="U512" s="66">
        <f t="shared" si="150"/>
        <v>224</v>
      </c>
      <c r="V512" s="9">
        <f t="shared" si="151"/>
        <v>268.8</v>
      </c>
      <c r="W512" s="67">
        <f t="shared" si="152"/>
        <v>143</v>
      </c>
      <c r="Y512" s="69">
        <f>VLOOKUP(D512,Sheet2!P:Q,2,FALSE)</f>
        <v>38</v>
      </c>
      <c r="AB512" s="4" t="str">
        <f>IF('表格编辑 '!D569="monster","普通","BOSS")</f>
        <v>普通</v>
      </c>
      <c r="AD512" s="50">
        <f>VLOOKUP(D512,映射!AK:AL,2,FALSE)</f>
        <v>3</v>
      </c>
      <c r="AE512" s="50" t="s">
        <v>37</v>
      </c>
      <c r="AF512" s="4">
        <f>VLOOKUP(AE512,映射!AN:AO,2,FALSE)</f>
        <v>2</v>
      </c>
      <c r="AG512" s="50">
        <v>1</v>
      </c>
      <c r="AH512" s="70">
        <v>1</v>
      </c>
      <c r="AI512" s="16">
        <f t="shared" si="140"/>
        <v>40156</v>
      </c>
      <c r="AJ512" s="16">
        <f t="shared" si="141"/>
        <v>50057</v>
      </c>
      <c r="AK512" s="16">
        <f t="shared" si="142"/>
        <v>29</v>
      </c>
      <c r="AL512" s="16" t="str">
        <f t="shared" si="143"/>
        <v>胖蝙蝠</v>
      </c>
      <c r="AM512" s="16">
        <f t="shared" si="144"/>
        <v>1344</v>
      </c>
      <c r="AN512" s="16">
        <f t="shared" si="145"/>
        <v>1104</v>
      </c>
      <c r="AO512" s="16">
        <f t="shared" si="153"/>
        <v>240</v>
      </c>
      <c r="AP512" s="16">
        <f t="shared" si="146"/>
        <v>792</v>
      </c>
      <c r="AQ512" s="16">
        <f t="shared" si="147"/>
        <v>990</v>
      </c>
      <c r="AR512" s="16">
        <f t="shared" si="148"/>
        <v>153</v>
      </c>
      <c r="AS512" s="16"/>
      <c r="AT512" s="16">
        <v>55</v>
      </c>
      <c r="AU512" s="16">
        <v>67.6</v>
      </c>
      <c r="AV512" s="16">
        <v>7</v>
      </c>
      <c r="AW512" s="16"/>
    </row>
    <row r="513" spans="1:49">
      <c r="A513" s="62">
        <f>'表格编辑 '!A570</f>
        <v>40157</v>
      </c>
      <c r="B513" s="62">
        <f>'表格编辑 '!B570</f>
        <v>50086</v>
      </c>
      <c r="C513" s="62" t="str">
        <f>VLOOKUP(B513,映射!A:B,2,FALSE)</f>
        <v>人魔草</v>
      </c>
      <c r="D513" s="62">
        <f>'表格编辑 '!E570</f>
        <v>29</v>
      </c>
      <c r="E513" s="62">
        <f>ROUNDUP((VLOOKUP(B513,Sheet1!U:AA,3,FALSE)-2)*(0.042*(D513-1)+0.2)+0.4,0)</f>
        <v>28</v>
      </c>
      <c r="F513" s="62">
        <f>ROUNDUP((VLOOKUP(B513,Sheet1!U:AA,4,FALSE)-2)*(0.042*(D513-1)+0.2)+0.4,0)</f>
        <v>22</v>
      </c>
      <c r="G513" s="62">
        <f>ROUNDUP((VLOOKUP(B513,Sheet1!U:AA,5,FALSE)-2)*(0.042*(D513-1)+0.2)+0.4,0)</f>
        <v>13</v>
      </c>
      <c r="H513" s="62">
        <f>ROUNDUP((VLOOKUP(B513,Sheet1!U:AA,6,FALSE)-2)*(0.042*(D513-1)+0.2)+0.4,0)</f>
        <v>17</v>
      </c>
      <c r="I513" s="62">
        <f>ROUNDUP((VLOOKUP(B513,Sheet1!U:AA,7,FALSE)-2)*(0.042*(D513-1)+0.2)+0.4,0)</f>
        <v>55</v>
      </c>
      <c r="J513" s="62">
        <f>E513*8+F513*2+G513*3+H513*3+I513*1+VLOOKUP(B513,Sheet1!AU:AZ,2,FALSE)</f>
        <v>433</v>
      </c>
      <c r="K513" s="62">
        <f>E513*1+F513*2+G513*2+H513*2+I513*10+VLOOKUP(B513,Sheet1!AU:AZ,3,FALSE)</f>
        <v>702</v>
      </c>
      <c r="L513" s="62">
        <f>E513*0.1+F513*2+G513*0.2+H513*0.26+I513*0.1+VLOOKUP(B513,Sheet1!AU:AZ,4,FALSE)</f>
        <v>79.32</v>
      </c>
      <c r="M513" s="62">
        <f>E513*0.1+F513*0.2+G513*2+H513*0.2+I513*0.1+VLOOKUP(B513,Sheet1!AU:AZ,5,FALSE)</f>
        <v>62.1</v>
      </c>
      <c r="N513" s="62">
        <f>E513*0.1+F513*0.2+G513*0.2+H513*2+I513*0.1+VLOOKUP(B513,Sheet1!AU:AZ,6,FALSE)</f>
        <v>69.3</v>
      </c>
      <c r="O513" s="62">
        <f t="shared" si="154"/>
        <v>34.3</v>
      </c>
      <c r="P513" s="62">
        <f t="shared" si="155"/>
        <v>16.8</v>
      </c>
      <c r="R513" s="9">
        <f t="shared" si="149"/>
        <v>29</v>
      </c>
      <c r="S513" s="9">
        <f t="shared" si="138"/>
        <v>185.04</v>
      </c>
      <c r="T513" s="9">
        <f t="shared" si="139"/>
        <v>38.8</v>
      </c>
      <c r="U513" s="66">
        <f t="shared" si="150"/>
        <v>277</v>
      </c>
      <c r="V513" s="9">
        <f t="shared" si="151"/>
        <v>332.4</v>
      </c>
      <c r="W513" s="67">
        <f t="shared" si="152"/>
        <v>97</v>
      </c>
      <c r="Y513" s="69">
        <f>VLOOKUP(D513,Sheet2!P:Q,2,FALSE)</f>
        <v>38</v>
      </c>
      <c r="AB513" s="4" t="str">
        <f>IF('表格编辑 '!D570="monster","普通","BOSS")</f>
        <v>普通</v>
      </c>
      <c r="AD513" s="50">
        <f>VLOOKUP(D513,映射!AK:AL,2,FALSE)</f>
        <v>3</v>
      </c>
      <c r="AE513" s="50" t="s">
        <v>37</v>
      </c>
      <c r="AF513" s="4">
        <f>VLOOKUP(AE513,映射!AN:AO,2,FALSE)</f>
        <v>2</v>
      </c>
      <c r="AG513" s="50">
        <v>1</v>
      </c>
      <c r="AH513" s="70">
        <v>1</v>
      </c>
      <c r="AI513" s="16">
        <f t="shared" si="140"/>
        <v>40157</v>
      </c>
      <c r="AJ513" s="16">
        <f t="shared" si="141"/>
        <v>50086</v>
      </c>
      <c r="AK513" s="16">
        <f t="shared" si="142"/>
        <v>29</v>
      </c>
      <c r="AL513" s="16" t="str">
        <f t="shared" si="143"/>
        <v>人魔草</v>
      </c>
      <c r="AM513" s="16">
        <f t="shared" si="144"/>
        <v>1662</v>
      </c>
      <c r="AN513" s="16">
        <f t="shared" si="145"/>
        <v>866</v>
      </c>
      <c r="AO513" s="16">
        <f t="shared" si="153"/>
        <v>796</v>
      </c>
      <c r="AP513" s="16">
        <f t="shared" si="146"/>
        <v>1229</v>
      </c>
      <c r="AQ513" s="16">
        <f t="shared" si="147"/>
        <v>1404</v>
      </c>
      <c r="AR513" s="16">
        <f t="shared" si="148"/>
        <v>119</v>
      </c>
      <c r="AS513" s="16"/>
      <c r="AT513" s="16">
        <v>34.8</v>
      </c>
      <c r="AU513" s="16">
        <v>40.2</v>
      </c>
      <c r="AV513" s="16">
        <v>26.6</v>
      </c>
      <c r="AW513" s="16"/>
    </row>
    <row r="514" spans="1:49">
      <c r="A514" s="62">
        <f>'表格编辑 '!A571</f>
        <v>40158</v>
      </c>
      <c r="B514" s="62">
        <f>'表格编辑 '!B571</f>
        <v>50094</v>
      </c>
      <c r="C514" s="62" t="str">
        <f>VLOOKUP(B514,映射!A:B,2,FALSE)</f>
        <v>土著仙人掌</v>
      </c>
      <c r="D514" s="62">
        <f>'表格编辑 '!E571</f>
        <v>29</v>
      </c>
      <c r="E514" s="62">
        <f>ROUNDUP((VLOOKUP(B514,Sheet1!U:AA,3,FALSE)-2)*(0.042*(D514-1)+0.2)+0.4,0)</f>
        <v>34</v>
      </c>
      <c r="F514" s="62">
        <f>ROUNDUP((VLOOKUP(B514,Sheet1!U:AA,4,FALSE)-2)*(0.042*(D514-1)+0.2)+0.4,0)</f>
        <v>48</v>
      </c>
      <c r="G514" s="62">
        <f>ROUNDUP((VLOOKUP(B514,Sheet1!U:AA,5,FALSE)-2)*(0.042*(D514-1)+0.2)+0.4,0)</f>
        <v>31</v>
      </c>
      <c r="H514" s="62">
        <f>ROUNDUP((VLOOKUP(B514,Sheet1!U:AA,6,FALSE)-2)*(0.042*(D514-1)+0.2)+0.4,0)</f>
        <v>11</v>
      </c>
      <c r="I514" s="62">
        <f>ROUNDUP((VLOOKUP(B514,Sheet1!U:AA,7,FALSE)-2)*(0.042*(D514-1)+0.2)+0.4,0)</f>
        <v>19</v>
      </c>
      <c r="J514" s="62">
        <f>E514*8+F514*2+G514*3+H514*3+I514*1+VLOOKUP(B514,Sheet1!AU:AZ,2,FALSE)</f>
        <v>533</v>
      </c>
      <c r="K514" s="62">
        <f>E514*1+F514*2+G514*2+H514*2+I514*10+VLOOKUP(B514,Sheet1!AU:AZ,3,FALSE)</f>
        <v>424</v>
      </c>
      <c r="L514" s="62">
        <f>E514*0.1+F514*2+G514*0.2+H514*0.26+I514*0.1+VLOOKUP(B514,Sheet1!AU:AZ,4,FALSE)</f>
        <v>130.36</v>
      </c>
      <c r="M514" s="62">
        <f>E514*0.1+F514*0.2+G514*2+H514*0.2+I514*0.1+VLOOKUP(B514,Sheet1!AU:AZ,5,FALSE)</f>
        <v>99.1</v>
      </c>
      <c r="N514" s="62">
        <f>E514*0.1+F514*0.2+G514*0.2+H514*2+I514*0.1+VLOOKUP(B514,Sheet1!AU:AZ,6,FALSE)</f>
        <v>63.1</v>
      </c>
      <c r="O514" s="62">
        <f t="shared" si="154"/>
        <v>5.3</v>
      </c>
      <c r="P514" s="62">
        <f t="shared" si="155"/>
        <v>19.6</v>
      </c>
      <c r="R514" s="9">
        <f t="shared" si="149"/>
        <v>29</v>
      </c>
      <c r="S514" s="9">
        <f t="shared" si="138"/>
        <v>185.04</v>
      </c>
      <c r="T514" s="9">
        <f t="shared" si="139"/>
        <v>38.8</v>
      </c>
      <c r="U514" s="66">
        <f t="shared" si="150"/>
        <v>213</v>
      </c>
      <c r="V514" s="9">
        <f t="shared" si="151"/>
        <v>255.6</v>
      </c>
      <c r="W514" s="67">
        <f t="shared" si="152"/>
        <v>207</v>
      </c>
      <c r="Y514" s="69">
        <f>VLOOKUP(D514,Sheet2!P:Q,2,FALSE)</f>
        <v>38</v>
      </c>
      <c r="AB514" s="4" t="str">
        <f>IF('表格编辑 '!D571="monster","普通","BOSS")</f>
        <v>普通</v>
      </c>
      <c r="AD514" s="50">
        <f>VLOOKUP(D514,映射!AK:AL,2,FALSE)</f>
        <v>3</v>
      </c>
      <c r="AE514" s="50" t="s">
        <v>37</v>
      </c>
      <c r="AF514" s="4">
        <f>VLOOKUP(AE514,映射!AN:AO,2,FALSE)</f>
        <v>2</v>
      </c>
      <c r="AG514" s="50">
        <v>1</v>
      </c>
      <c r="AH514" s="70">
        <v>1</v>
      </c>
      <c r="AI514" s="16">
        <f t="shared" si="140"/>
        <v>40158</v>
      </c>
      <c r="AJ514" s="16">
        <f t="shared" si="141"/>
        <v>50094</v>
      </c>
      <c r="AK514" s="16">
        <f t="shared" si="142"/>
        <v>29</v>
      </c>
      <c r="AL514" s="16" t="str">
        <f t="shared" si="143"/>
        <v>土著仙人掌</v>
      </c>
      <c r="AM514" s="16">
        <f t="shared" si="144"/>
        <v>1278</v>
      </c>
      <c r="AN514" s="16">
        <f t="shared" si="145"/>
        <v>1066</v>
      </c>
      <c r="AO514" s="16">
        <f t="shared" si="153"/>
        <v>212</v>
      </c>
      <c r="AP514" s="16">
        <f t="shared" si="146"/>
        <v>745</v>
      </c>
      <c r="AQ514" s="16">
        <f t="shared" si="147"/>
        <v>848</v>
      </c>
      <c r="AR514" s="16">
        <f t="shared" si="148"/>
        <v>196</v>
      </c>
      <c r="AS514" s="16"/>
      <c r="AT514" s="16">
        <v>63.4</v>
      </c>
      <c r="AU514" s="16">
        <v>32.8</v>
      </c>
      <c r="AV514" s="16">
        <v>4.3</v>
      </c>
      <c r="AW514" s="16"/>
    </row>
    <row r="515" spans="1:49">
      <c r="A515" s="62">
        <f>'表格编辑 '!A572</f>
        <v>40159</v>
      </c>
      <c r="B515" s="62">
        <f>'表格编辑 '!B572</f>
        <v>50132</v>
      </c>
      <c r="C515" s="62" t="str">
        <f>VLOOKUP(B515,映射!A:B,2,FALSE)</f>
        <v>蜥蜴人斗士</v>
      </c>
      <c r="D515" s="62">
        <f>'表格编辑 '!E572</f>
        <v>29</v>
      </c>
      <c r="E515" s="62">
        <f>ROUNDUP((VLOOKUP(B515,Sheet1!U:AA,3,FALSE)-2)*(0.042*(D515-1)+0.2)+0.4,0)</f>
        <v>23</v>
      </c>
      <c r="F515" s="62">
        <f>ROUNDUP((VLOOKUP(B515,Sheet1!U:AA,4,FALSE)-2)*(0.042*(D515-1)+0.2)+0.4,0)</f>
        <v>49</v>
      </c>
      <c r="G515" s="62">
        <f>ROUNDUP((VLOOKUP(B515,Sheet1!U:AA,5,FALSE)-2)*(0.042*(D515-1)+0.2)+0.4,0)</f>
        <v>49</v>
      </c>
      <c r="H515" s="62">
        <f>ROUNDUP((VLOOKUP(B515,Sheet1!U:AA,6,FALSE)-2)*(0.042*(D515-1)+0.2)+0.4,0)</f>
        <v>9</v>
      </c>
      <c r="I515" s="62">
        <f>ROUNDUP((VLOOKUP(B515,Sheet1!U:AA,7,FALSE)-2)*(0.042*(D515-1)+0.2)+0.4,0)</f>
        <v>12</v>
      </c>
      <c r="J515" s="62">
        <f>E515*8+F515*2+G515*3+H515*3+I515*1+VLOOKUP(B515,Sheet1!AU:AZ,2,FALSE)</f>
        <v>488</v>
      </c>
      <c r="K515" s="62">
        <f>E515*1+F515*2+G515*2+H515*2+I515*10+VLOOKUP(B515,Sheet1!AU:AZ,3,FALSE)</f>
        <v>377</v>
      </c>
      <c r="L515" s="62">
        <f>E515*0.1+F515*2+G515*0.2+H515*0.26+I515*0.1+VLOOKUP(B515,Sheet1!AU:AZ,4,FALSE)</f>
        <v>133.64</v>
      </c>
      <c r="M515" s="62">
        <f>E515*0.1+F515*0.2+G515*2+H515*0.2+I515*0.1+VLOOKUP(B515,Sheet1!AU:AZ,5,FALSE)</f>
        <v>133.1</v>
      </c>
      <c r="N515" s="62">
        <f>E515*0.1+F515*0.2+G515*0.2+H515*2+I515*0.1+VLOOKUP(B515,Sheet1!AU:AZ,6,FALSE)</f>
        <v>61.1</v>
      </c>
      <c r="O515" s="62">
        <f t="shared" si="154"/>
        <v>6.7</v>
      </c>
      <c r="P515" s="62">
        <f t="shared" si="155"/>
        <v>9.2</v>
      </c>
      <c r="R515" s="9">
        <f t="shared" si="149"/>
        <v>29</v>
      </c>
      <c r="S515" s="9">
        <f t="shared" si="138"/>
        <v>185.04</v>
      </c>
      <c r="T515" s="9">
        <f t="shared" si="139"/>
        <v>38.8</v>
      </c>
      <c r="U515" s="66">
        <f t="shared" si="150"/>
        <v>176</v>
      </c>
      <c r="V515" s="9">
        <f t="shared" si="151"/>
        <v>211.2</v>
      </c>
      <c r="W515" s="67">
        <f t="shared" si="152"/>
        <v>215</v>
      </c>
      <c r="Y515" s="69">
        <f>VLOOKUP(D515,Sheet2!P:Q,2,FALSE)</f>
        <v>38</v>
      </c>
      <c r="AB515" s="4" t="str">
        <f>IF('表格编辑 '!D572="monster","普通","BOSS")</f>
        <v>普通</v>
      </c>
      <c r="AD515" s="50">
        <f>VLOOKUP(D515,映射!AK:AL,2,FALSE)</f>
        <v>3</v>
      </c>
      <c r="AE515" s="50" t="s">
        <v>37</v>
      </c>
      <c r="AF515" s="4">
        <f>VLOOKUP(AE515,映射!AN:AO,2,FALSE)</f>
        <v>2</v>
      </c>
      <c r="AG515" s="50">
        <v>1</v>
      </c>
      <c r="AH515" s="70">
        <v>1</v>
      </c>
      <c r="AI515" s="16">
        <f t="shared" si="140"/>
        <v>40159</v>
      </c>
      <c r="AJ515" s="16">
        <f t="shared" si="141"/>
        <v>50132</v>
      </c>
      <c r="AK515" s="16">
        <f t="shared" si="142"/>
        <v>29</v>
      </c>
      <c r="AL515" s="16" t="str">
        <f t="shared" si="143"/>
        <v>蜥蜴人斗士</v>
      </c>
      <c r="AM515" s="16">
        <f t="shared" si="144"/>
        <v>1056</v>
      </c>
      <c r="AN515" s="16">
        <f t="shared" si="145"/>
        <v>976</v>
      </c>
      <c r="AO515" s="16">
        <f t="shared" si="153"/>
        <v>80</v>
      </c>
      <c r="AP515" s="16">
        <f t="shared" si="146"/>
        <v>568</v>
      </c>
      <c r="AQ515" s="16">
        <f t="shared" si="147"/>
        <v>754</v>
      </c>
      <c r="AR515" s="16">
        <f t="shared" si="148"/>
        <v>201</v>
      </c>
      <c r="AS515" s="16"/>
      <c r="AT515" s="16">
        <v>90</v>
      </c>
      <c r="AU515" s="16">
        <v>32.4</v>
      </c>
      <c r="AV515" s="16">
        <v>5.8</v>
      </c>
      <c r="AW515" s="16"/>
    </row>
    <row r="516" spans="1:49">
      <c r="A516" s="62">
        <f>'表格编辑 '!A573</f>
        <v>40160</v>
      </c>
      <c r="B516" s="62">
        <f>'表格编辑 '!B573</f>
        <v>50150</v>
      </c>
      <c r="C516" s="62" t="str">
        <f>VLOOKUP(B516,映射!A:B,2,FALSE)</f>
        <v>泰坦巨人</v>
      </c>
      <c r="D516" s="62">
        <f>'表格编辑 '!E573</f>
        <v>29</v>
      </c>
      <c r="E516" s="62">
        <f>ROUNDUP((VLOOKUP(B516,Sheet1!U:AA,3,FALSE)-2)*(0.042*(D516-1)+0.2)+0.4,0)</f>
        <v>56</v>
      </c>
      <c r="F516" s="62">
        <f>ROUNDUP((VLOOKUP(B516,Sheet1!U:AA,4,FALSE)-2)*(0.042*(D516-1)+0.2)+0.4,0)</f>
        <v>46</v>
      </c>
      <c r="G516" s="62">
        <f>ROUNDUP((VLOOKUP(B516,Sheet1!U:AA,5,FALSE)-2)*(0.042*(D516-1)+0.2)+0.4,0)</f>
        <v>39</v>
      </c>
      <c r="H516" s="62">
        <f>ROUNDUP((VLOOKUP(B516,Sheet1!U:AA,6,FALSE)-2)*(0.042*(D516-1)+0.2)+0.4,0)</f>
        <v>23</v>
      </c>
      <c r="I516" s="62">
        <f>ROUNDUP((VLOOKUP(B516,Sheet1!U:AA,7,FALSE)-2)*(0.042*(D516-1)+0.2)+0.4,0)</f>
        <v>33</v>
      </c>
      <c r="J516" s="62">
        <f>E516*8+F516*2+G516*3+H516*3+I516*1+VLOOKUP(B516,Sheet1!AU:AZ,2,FALSE)</f>
        <v>779</v>
      </c>
      <c r="K516" s="62">
        <f>E516*1+F516*2+G516*2+H516*2+I516*10+VLOOKUP(B516,Sheet1!AU:AZ,3,FALSE)</f>
        <v>622</v>
      </c>
      <c r="L516" s="62">
        <f>E516*0.1+F516*2+G516*0.2+H516*0.26+I516*0.1+VLOOKUP(B516,Sheet1!AU:AZ,4,FALSE)</f>
        <v>134.68</v>
      </c>
      <c r="M516" s="62">
        <f>E516*0.1+F516*0.2+G516*2+H516*0.2+I516*0.1+VLOOKUP(B516,Sheet1!AU:AZ,5,FALSE)</f>
        <v>120.7</v>
      </c>
      <c r="N516" s="62">
        <f>E516*0.1+F516*0.2+G516*0.2+H516*2+I516*0.1+VLOOKUP(B516,Sheet1!AU:AZ,6,FALSE)</f>
        <v>91.9</v>
      </c>
      <c r="O516" s="62">
        <f t="shared" si="154"/>
        <v>10.5</v>
      </c>
      <c r="P516" s="62">
        <f t="shared" si="155"/>
        <v>37.6</v>
      </c>
      <c r="R516" s="9">
        <f t="shared" si="149"/>
        <v>29</v>
      </c>
      <c r="S516" s="9">
        <f t="shared" si="138"/>
        <v>185.04</v>
      </c>
      <c r="T516" s="9">
        <f t="shared" si="139"/>
        <v>38.8</v>
      </c>
      <c r="U516" s="66">
        <f t="shared" si="150"/>
        <v>188</v>
      </c>
      <c r="V516" s="9">
        <f t="shared" si="151"/>
        <v>225.6</v>
      </c>
      <c r="W516" s="67">
        <f t="shared" si="152"/>
        <v>217</v>
      </c>
      <c r="Y516" s="69">
        <f>VLOOKUP(D516,Sheet2!P:Q,2,FALSE)</f>
        <v>38</v>
      </c>
      <c r="AB516" s="4" t="str">
        <f>IF('表格编辑 '!D573="monster","普通","BOSS")</f>
        <v>普通</v>
      </c>
      <c r="AD516" s="50">
        <f>VLOOKUP(D516,映射!AK:AL,2,FALSE)</f>
        <v>3</v>
      </c>
      <c r="AE516" s="50" t="s">
        <v>37</v>
      </c>
      <c r="AF516" s="4">
        <f>VLOOKUP(AE516,映射!AN:AO,2,FALSE)</f>
        <v>2</v>
      </c>
      <c r="AG516" s="50">
        <v>1</v>
      </c>
      <c r="AH516" s="70">
        <v>1</v>
      </c>
      <c r="AI516" s="16">
        <f t="shared" si="140"/>
        <v>40160</v>
      </c>
      <c r="AJ516" s="16">
        <f t="shared" si="141"/>
        <v>50150</v>
      </c>
      <c r="AK516" s="16">
        <f t="shared" si="142"/>
        <v>29</v>
      </c>
      <c r="AL516" s="16" t="str">
        <f t="shared" si="143"/>
        <v>泰坦巨人</v>
      </c>
      <c r="AM516" s="16">
        <f t="shared" si="144"/>
        <v>1128</v>
      </c>
      <c r="AN516" s="16">
        <f t="shared" si="145"/>
        <v>1558</v>
      </c>
      <c r="AO516" s="16">
        <f t="shared" si="153"/>
        <v>-430</v>
      </c>
      <c r="AP516" s="16">
        <f t="shared" si="146"/>
        <v>349</v>
      </c>
      <c r="AQ516" s="16">
        <f t="shared" si="147"/>
        <v>1244</v>
      </c>
      <c r="AR516" s="16">
        <f t="shared" si="148"/>
        <v>203</v>
      </c>
      <c r="AS516" s="16"/>
      <c r="AT516" s="16">
        <v>71.2</v>
      </c>
      <c r="AU516" s="16">
        <v>31.6</v>
      </c>
      <c r="AV516" s="16">
        <v>1.7</v>
      </c>
      <c r="AW516" s="16"/>
    </row>
    <row r="517" spans="1:49">
      <c r="A517" s="62">
        <f>'表格编辑 '!A574</f>
        <v>40161</v>
      </c>
      <c r="B517" s="62">
        <f>'表格编辑 '!B574</f>
        <v>50033</v>
      </c>
      <c r="C517" s="62" t="str">
        <f>VLOOKUP(B517,映射!A:B,2,FALSE)</f>
        <v>骷髅海盗</v>
      </c>
      <c r="D517" s="62">
        <f>'表格编辑 '!E574</f>
        <v>29</v>
      </c>
      <c r="E517" s="62">
        <f>ROUNDUP((VLOOKUP(B517,Sheet1!U:AA,3,FALSE)-2)*(0.042*(D517-1)+0.2)+0.4,0)</f>
        <v>28</v>
      </c>
      <c r="F517" s="62">
        <f>ROUNDUP((VLOOKUP(B517,Sheet1!U:AA,4,FALSE)-2)*(0.042*(D517-1)+0.2)+0.4,0)</f>
        <v>50</v>
      </c>
      <c r="G517" s="62">
        <f>ROUNDUP((VLOOKUP(B517,Sheet1!U:AA,5,FALSE)-2)*(0.042*(D517-1)+0.2)+0.4,0)</f>
        <v>39</v>
      </c>
      <c r="H517" s="62">
        <f>ROUNDUP((VLOOKUP(B517,Sheet1!U:AA,6,FALSE)-2)*(0.042*(D517-1)+0.2)+0.4,0)</f>
        <v>33</v>
      </c>
      <c r="I517" s="62">
        <f>ROUNDUP((VLOOKUP(B517,Sheet1!U:AA,7,FALSE)-2)*(0.042*(D517-1)+0.2)+0.4,0)</f>
        <v>48</v>
      </c>
      <c r="J517" s="62">
        <f>E517*8+F517*2+G517*3+H517*3+I517*1+VLOOKUP(B517,Sheet1!AU:AZ,2,FALSE)</f>
        <v>608</v>
      </c>
      <c r="K517" s="62">
        <f>E517*1+F517*2+G517*2+H517*2+I517*10+VLOOKUP(B517,Sheet1!AU:AZ,3,FALSE)</f>
        <v>772</v>
      </c>
      <c r="L517" s="62">
        <f>E517*0.1+F517*2+G517*0.2+H517*0.26+I517*0.1+VLOOKUP(B517,Sheet1!AU:AZ,4,FALSE)</f>
        <v>143.98</v>
      </c>
      <c r="M517" s="62">
        <f>E517*0.1+F517*0.2+G517*2+H517*0.2+I517*0.1+VLOOKUP(B517,Sheet1!AU:AZ,5,FALSE)</f>
        <v>122.2</v>
      </c>
      <c r="N517" s="62">
        <f>E517*0.1+F517*0.2+G517*0.2+H517*2+I517*0.1+VLOOKUP(B517,Sheet1!AU:AZ,6,FALSE)</f>
        <v>111.4</v>
      </c>
      <c r="O517" s="62">
        <f t="shared" si="154"/>
        <v>29.5</v>
      </c>
      <c r="P517" s="62">
        <f t="shared" si="155"/>
        <v>15.3</v>
      </c>
      <c r="R517" s="9">
        <f t="shared" si="149"/>
        <v>29</v>
      </c>
      <c r="S517" s="9">
        <f t="shared" si="138"/>
        <v>185.04</v>
      </c>
      <c r="T517" s="9">
        <f t="shared" si="139"/>
        <v>38.8</v>
      </c>
      <c r="U517" s="66">
        <f t="shared" si="150"/>
        <v>186</v>
      </c>
      <c r="V517" s="9">
        <f t="shared" si="151"/>
        <v>223.2</v>
      </c>
      <c r="W517" s="67">
        <f t="shared" si="152"/>
        <v>239</v>
      </c>
      <c r="Y517" s="69">
        <f>VLOOKUP(D517,Sheet2!P:Q,2,FALSE)</f>
        <v>38</v>
      </c>
      <c r="AB517" s="4" t="str">
        <f>IF('表格编辑 '!D574="monster","普通","BOSS")</f>
        <v>普通</v>
      </c>
      <c r="AD517" s="50">
        <f>VLOOKUP(D517,映射!AK:AL,2,FALSE)</f>
        <v>3</v>
      </c>
      <c r="AE517" s="50" t="s">
        <v>37</v>
      </c>
      <c r="AF517" s="4">
        <f>VLOOKUP(AE517,映射!AN:AO,2,FALSE)</f>
        <v>2</v>
      </c>
      <c r="AG517" s="50">
        <v>1</v>
      </c>
      <c r="AH517" s="70">
        <v>1</v>
      </c>
      <c r="AI517" s="16">
        <f t="shared" si="140"/>
        <v>40161</v>
      </c>
      <c r="AJ517" s="16">
        <f t="shared" si="141"/>
        <v>50033</v>
      </c>
      <c r="AK517" s="16">
        <f t="shared" si="142"/>
        <v>29</v>
      </c>
      <c r="AL517" s="16" t="str">
        <f t="shared" si="143"/>
        <v>骷髅海盗</v>
      </c>
      <c r="AM517" s="16">
        <f t="shared" si="144"/>
        <v>1116</v>
      </c>
      <c r="AN517" s="16">
        <f t="shared" si="145"/>
        <v>1216</v>
      </c>
      <c r="AO517" s="16">
        <f t="shared" si="153"/>
        <v>-100</v>
      </c>
      <c r="AP517" s="16">
        <f t="shared" si="146"/>
        <v>508</v>
      </c>
      <c r="AQ517" s="16">
        <f t="shared" si="147"/>
        <v>1544</v>
      </c>
      <c r="AR517" s="16">
        <f t="shared" si="148"/>
        <v>216</v>
      </c>
      <c r="AS517" s="16"/>
      <c r="AT517" s="16">
        <v>105.4</v>
      </c>
      <c r="AU517" s="16">
        <v>44.2</v>
      </c>
      <c r="AV517" s="16">
        <v>14.3</v>
      </c>
      <c r="AW517" s="16"/>
    </row>
    <row r="518" spans="1:49">
      <c r="A518" s="62">
        <f>'表格编辑 '!A575</f>
        <v>40162</v>
      </c>
      <c r="B518" s="62">
        <f>'表格编辑 '!B575</f>
        <v>50155</v>
      </c>
      <c r="C518" s="62" t="str">
        <f>VLOOKUP(B518,映射!A:B,2,FALSE)</f>
        <v>熊猫团</v>
      </c>
      <c r="D518" s="62">
        <f>'表格编辑 '!E575</f>
        <v>29</v>
      </c>
      <c r="E518" s="62">
        <f>ROUNDUP((VLOOKUP(B518,Sheet1!U:AA,3,FALSE)-2)*(0.042*(D518-1)+0.2)+0.4,0)</f>
        <v>35</v>
      </c>
      <c r="F518" s="62">
        <f>ROUNDUP((VLOOKUP(B518,Sheet1!U:AA,4,FALSE)-2)*(0.042*(D518-1)+0.2)+0.4,0)</f>
        <v>34</v>
      </c>
      <c r="G518" s="62">
        <f>ROUNDUP((VLOOKUP(B518,Sheet1!U:AA,5,FALSE)-2)*(0.042*(D518-1)+0.2)+0.4,0)</f>
        <v>39</v>
      </c>
      <c r="H518" s="62">
        <f>ROUNDUP((VLOOKUP(B518,Sheet1!U:AA,6,FALSE)-2)*(0.042*(D518-1)+0.2)+0.4,0)</f>
        <v>31</v>
      </c>
      <c r="I518" s="62">
        <f>ROUNDUP((VLOOKUP(B518,Sheet1!U:AA,7,FALSE)-2)*(0.042*(D518-1)+0.2)+0.4,0)</f>
        <v>9</v>
      </c>
      <c r="J518" s="62">
        <f>E518*8+F518*2+G518*3+H518*3+I518*1+VLOOKUP(B518,Sheet1!AU:AZ,2,FALSE)</f>
        <v>587</v>
      </c>
      <c r="K518" s="62">
        <f>E518*1+F518*2+G518*2+H518*2+I518*10+VLOOKUP(B518,Sheet1!AU:AZ,3,FALSE)</f>
        <v>353</v>
      </c>
      <c r="L518" s="62">
        <f>E518*0.1+F518*2+G518*0.2+H518*0.26+I518*0.1+VLOOKUP(B518,Sheet1!AU:AZ,4,FALSE)</f>
        <v>108.26</v>
      </c>
      <c r="M518" s="62">
        <f>E518*0.1+F518*0.2+G518*2+H518*0.2+I518*0.1+VLOOKUP(B518,Sheet1!AU:AZ,5,FALSE)</f>
        <v>115.4</v>
      </c>
      <c r="N518" s="62">
        <f>E518*0.1+F518*0.2+G518*0.2+H518*2+I518*0.1+VLOOKUP(B518,Sheet1!AU:AZ,6,FALSE)</f>
        <v>101</v>
      </c>
      <c r="O518" s="62">
        <f t="shared" si="154"/>
        <v>-2</v>
      </c>
      <c r="P518" s="62">
        <f t="shared" si="155"/>
        <v>26</v>
      </c>
      <c r="R518" s="9">
        <f t="shared" si="149"/>
        <v>29</v>
      </c>
      <c r="S518" s="9">
        <f t="shared" si="138"/>
        <v>185.04</v>
      </c>
      <c r="T518" s="9">
        <f t="shared" si="139"/>
        <v>38.8</v>
      </c>
      <c r="U518" s="66">
        <f t="shared" si="150"/>
        <v>193</v>
      </c>
      <c r="V518" s="9">
        <f t="shared" si="151"/>
        <v>231.6</v>
      </c>
      <c r="W518" s="67">
        <f t="shared" si="152"/>
        <v>157</v>
      </c>
      <c r="Y518" s="69">
        <f>VLOOKUP(D518,Sheet2!P:Q,2,FALSE)</f>
        <v>38</v>
      </c>
      <c r="AB518" s="4" t="str">
        <f>IF('表格编辑 '!D575="monster","普通","BOSS")</f>
        <v>普通</v>
      </c>
      <c r="AD518" s="50">
        <f>VLOOKUP(D518,映射!AK:AL,2,FALSE)</f>
        <v>3</v>
      </c>
      <c r="AE518" s="50" t="s">
        <v>37</v>
      </c>
      <c r="AF518" s="4">
        <f>VLOOKUP(AE518,映射!AN:AO,2,FALSE)</f>
        <v>2</v>
      </c>
      <c r="AG518" s="50">
        <v>1</v>
      </c>
      <c r="AH518" s="70">
        <v>1</v>
      </c>
      <c r="AI518" s="16">
        <f t="shared" si="140"/>
        <v>40162</v>
      </c>
      <c r="AJ518" s="16">
        <f t="shared" si="141"/>
        <v>50155</v>
      </c>
      <c r="AK518" s="16">
        <f t="shared" si="142"/>
        <v>29</v>
      </c>
      <c r="AL518" s="16" t="str">
        <f t="shared" si="143"/>
        <v>熊猫团</v>
      </c>
      <c r="AM518" s="16">
        <f t="shared" si="144"/>
        <v>1158</v>
      </c>
      <c r="AN518" s="16">
        <f t="shared" si="145"/>
        <v>1174</v>
      </c>
      <c r="AO518" s="16">
        <f t="shared" si="153"/>
        <v>-16</v>
      </c>
      <c r="AP518" s="16">
        <f t="shared" si="146"/>
        <v>571</v>
      </c>
      <c r="AQ518" s="16">
        <f t="shared" si="147"/>
        <v>706</v>
      </c>
      <c r="AR518" s="16">
        <f t="shared" si="148"/>
        <v>163</v>
      </c>
      <c r="AS518" s="16"/>
      <c r="AT518" s="16">
        <v>75.9</v>
      </c>
      <c r="AU518" s="16">
        <v>65.1</v>
      </c>
      <c r="AV518" s="16">
        <v>-1.8</v>
      </c>
      <c r="AW518" s="16"/>
    </row>
    <row r="519" spans="1:49">
      <c r="A519" s="62">
        <f>'表格编辑 '!A576</f>
        <v>40163</v>
      </c>
      <c r="B519" s="62">
        <f>'表格编辑 '!B576</f>
        <v>50056</v>
      </c>
      <c r="C519" s="62" t="str">
        <f>VLOOKUP(B519,映射!A:B,2,FALSE)</f>
        <v>海蝙蝠</v>
      </c>
      <c r="D519" s="62">
        <f>'表格编辑 '!E576</f>
        <v>29</v>
      </c>
      <c r="E519" s="62">
        <f>ROUNDUP((VLOOKUP(B519,Sheet1!U:AA,3,FALSE)-2)*(0.042*(D519-1)+0.2)+0.4,0)</f>
        <v>23</v>
      </c>
      <c r="F519" s="62">
        <f>ROUNDUP((VLOOKUP(B519,Sheet1!U:AA,4,FALSE)-2)*(0.042*(D519-1)+0.2)+0.4,0)</f>
        <v>38</v>
      </c>
      <c r="G519" s="62">
        <f>ROUNDUP((VLOOKUP(B519,Sheet1!U:AA,5,FALSE)-2)*(0.042*(D519-1)+0.2)+0.4,0)</f>
        <v>35</v>
      </c>
      <c r="H519" s="62">
        <f>ROUNDUP((VLOOKUP(B519,Sheet1!U:AA,6,FALSE)-2)*(0.042*(D519-1)+0.2)+0.4,0)</f>
        <v>39</v>
      </c>
      <c r="I519" s="62">
        <f>ROUNDUP((VLOOKUP(B519,Sheet1!U:AA,7,FALSE)-2)*(0.042*(D519-1)+0.2)+0.4,0)</f>
        <v>13</v>
      </c>
      <c r="J519" s="62">
        <f>E519*8+F519*2+G519*3+H519*3+I519*1+VLOOKUP(B519,Sheet1!AU:AZ,2,FALSE)</f>
        <v>515</v>
      </c>
      <c r="K519" s="62">
        <f>E519*1+F519*2+G519*2+H519*2+I519*10+VLOOKUP(B519,Sheet1!AU:AZ,3,FALSE)</f>
        <v>397</v>
      </c>
      <c r="L519" s="62">
        <f>E519*0.1+F519*2+G519*0.2+H519*0.26+I519*0.1+VLOOKUP(B519,Sheet1!AU:AZ,4,FALSE)</f>
        <v>116.74</v>
      </c>
      <c r="M519" s="62">
        <f>E519*0.1+F519*0.2+G519*2+H519*0.2+I519*0.1+VLOOKUP(B519,Sheet1!AU:AZ,5,FALSE)</f>
        <v>109</v>
      </c>
      <c r="N519" s="62">
        <f>E519*0.1+F519*0.2+G519*0.2+H519*2+I519*0.1+VLOOKUP(B519,Sheet1!AU:AZ,6,FALSE)</f>
        <v>116.2</v>
      </c>
      <c r="O519" s="62">
        <f t="shared" si="154"/>
        <v>2.8</v>
      </c>
      <c r="P519" s="62">
        <f t="shared" si="155"/>
        <v>17.6</v>
      </c>
      <c r="R519" s="9">
        <f t="shared" si="149"/>
        <v>29</v>
      </c>
      <c r="S519" s="9">
        <f t="shared" si="138"/>
        <v>185.04</v>
      </c>
      <c r="T519" s="9">
        <f t="shared" si="139"/>
        <v>38.8</v>
      </c>
      <c r="U519" s="66">
        <f t="shared" si="150"/>
        <v>201</v>
      </c>
      <c r="V519" s="9">
        <f t="shared" si="151"/>
        <v>241.2</v>
      </c>
      <c r="W519" s="67">
        <f t="shared" si="152"/>
        <v>176</v>
      </c>
      <c r="Y519" s="69">
        <f>VLOOKUP(D519,Sheet2!P:Q,2,FALSE)</f>
        <v>38</v>
      </c>
      <c r="AB519" s="4" t="str">
        <f>IF('表格编辑 '!D576="monster","普通","BOSS")</f>
        <v>普通</v>
      </c>
      <c r="AD519" s="50">
        <f>VLOOKUP(D519,映射!AK:AL,2,FALSE)</f>
        <v>3</v>
      </c>
      <c r="AE519" s="50" t="s">
        <v>37</v>
      </c>
      <c r="AF519" s="4">
        <f>VLOOKUP(AE519,映射!AN:AO,2,FALSE)</f>
        <v>2</v>
      </c>
      <c r="AG519" s="50">
        <v>1</v>
      </c>
      <c r="AH519" s="70">
        <v>1</v>
      </c>
      <c r="AI519" s="16">
        <f t="shared" si="140"/>
        <v>40163</v>
      </c>
      <c r="AJ519" s="16">
        <f t="shared" si="141"/>
        <v>50056</v>
      </c>
      <c r="AK519" s="16">
        <f t="shared" si="142"/>
        <v>29</v>
      </c>
      <c r="AL519" s="16" t="str">
        <f t="shared" si="143"/>
        <v>海蝙蝠</v>
      </c>
      <c r="AM519" s="16">
        <f t="shared" si="144"/>
        <v>1206</v>
      </c>
      <c r="AN519" s="16">
        <f t="shared" si="145"/>
        <v>1030</v>
      </c>
      <c r="AO519" s="16">
        <f t="shared" si="153"/>
        <v>176</v>
      </c>
      <c r="AP519" s="16">
        <f t="shared" si="146"/>
        <v>691</v>
      </c>
      <c r="AQ519" s="16">
        <f t="shared" si="147"/>
        <v>794</v>
      </c>
      <c r="AR519" s="16">
        <f t="shared" si="148"/>
        <v>176</v>
      </c>
      <c r="AS519" s="16"/>
      <c r="AT519" s="16">
        <v>71.1</v>
      </c>
      <c r="AU519" s="16">
        <v>76.5</v>
      </c>
      <c r="AV519" s="16">
        <v>2.9</v>
      </c>
      <c r="AW519" s="16"/>
    </row>
    <row r="520" spans="1:49">
      <c r="A520" s="62">
        <f>'表格编辑 '!A577</f>
        <v>40164</v>
      </c>
      <c r="B520" s="62">
        <f>'表格编辑 '!B577</f>
        <v>50111</v>
      </c>
      <c r="C520" s="62" t="str">
        <f>VLOOKUP(B520,映射!A:B,2,FALSE)</f>
        <v>暗影</v>
      </c>
      <c r="D520" s="62">
        <f>'表格编辑 '!E577</f>
        <v>29</v>
      </c>
      <c r="E520" s="62">
        <f>ROUNDUP((VLOOKUP(B520,Sheet1!U:AA,3,FALSE)-2)*(0.042*(D520-1)+0.2)+0.4,0)</f>
        <v>33</v>
      </c>
      <c r="F520" s="62">
        <f>ROUNDUP((VLOOKUP(B520,Sheet1!U:AA,4,FALSE)-2)*(0.042*(D520-1)+0.2)+0.4,0)</f>
        <v>30</v>
      </c>
      <c r="G520" s="62">
        <f>ROUNDUP((VLOOKUP(B520,Sheet1!U:AA,5,FALSE)-2)*(0.042*(D520-1)+0.2)+0.4,0)</f>
        <v>30</v>
      </c>
      <c r="H520" s="62">
        <f>ROUNDUP((VLOOKUP(B520,Sheet1!U:AA,6,FALSE)-2)*(0.042*(D520-1)+0.2)+0.4,0)</f>
        <v>30</v>
      </c>
      <c r="I520" s="62">
        <f>ROUNDUP((VLOOKUP(B520,Sheet1!U:AA,7,FALSE)-2)*(0.042*(D520-1)+0.2)+0.4,0)</f>
        <v>34</v>
      </c>
      <c r="J520" s="62">
        <f>E520*8+F520*2+G520*3+H520*3+I520*1+VLOOKUP(B520,Sheet1!AU:AZ,2,FALSE)</f>
        <v>558</v>
      </c>
      <c r="K520" s="62">
        <f>E520*1+F520*2+G520*2+H520*2+I520*10+VLOOKUP(B520,Sheet1!AU:AZ,3,FALSE)</f>
        <v>573</v>
      </c>
      <c r="L520" s="62">
        <f>E520*0.1+F520*2+G520*0.2+H520*0.26+I520*0.1+VLOOKUP(B520,Sheet1!AU:AZ,4,FALSE)</f>
        <v>100.5</v>
      </c>
      <c r="M520" s="62">
        <f>E520*0.1+F520*0.2+G520*2+H520*0.2+I520*0.1+VLOOKUP(B520,Sheet1!AU:AZ,5,FALSE)</f>
        <v>98.7</v>
      </c>
      <c r="N520" s="62">
        <f>E520*0.1+F520*0.2+G520*0.2+H520*2+I520*0.1+VLOOKUP(B520,Sheet1!AU:AZ,6,FALSE)</f>
        <v>98.7</v>
      </c>
      <c r="O520" s="62">
        <f t="shared" si="154"/>
        <v>17.3</v>
      </c>
      <c r="P520" s="62">
        <f t="shared" si="155"/>
        <v>23</v>
      </c>
      <c r="R520" s="9">
        <f t="shared" si="149"/>
        <v>29</v>
      </c>
      <c r="S520" s="9">
        <f t="shared" si="138"/>
        <v>185.04</v>
      </c>
      <c r="T520" s="9">
        <f t="shared" si="139"/>
        <v>38.8</v>
      </c>
      <c r="U520" s="66">
        <f t="shared" si="150"/>
        <v>213</v>
      </c>
      <c r="V520" s="9">
        <f t="shared" si="151"/>
        <v>255.6</v>
      </c>
      <c r="W520" s="67">
        <f t="shared" si="152"/>
        <v>140</v>
      </c>
      <c r="Y520" s="69">
        <f>VLOOKUP(D520,Sheet2!P:Q,2,FALSE)</f>
        <v>38</v>
      </c>
      <c r="AB520" s="4" t="str">
        <f>IF('表格编辑 '!D577="monster","普通","BOSS")</f>
        <v>普通</v>
      </c>
      <c r="AD520" s="50">
        <f>VLOOKUP(D520,映射!AK:AL,2,FALSE)</f>
        <v>3</v>
      </c>
      <c r="AE520" s="50" t="s">
        <v>37</v>
      </c>
      <c r="AF520" s="4">
        <f>VLOOKUP(AE520,映射!AN:AO,2,FALSE)</f>
        <v>2</v>
      </c>
      <c r="AG520" s="50">
        <v>1</v>
      </c>
      <c r="AH520" s="70">
        <v>1</v>
      </c>
      <c r="AI520" s="16">
        <f t="shared" si="140"/>
        <v>40164</v>
      </c>
      <c r="AJ520" s="16">
        <f t="shared" si="141"/>
        <v>50111</v>
      </c>
      <c r="AK520" s="16">
        <f t="shared" si="142"/>
        <v>29</v>
      </c>
      <c r="AL520" s="16" t="str">
        <f t="shared" si="143"/>
        <v>暗影</v>
      </c>
      <c r="AM520" s="16">
        <f t="shared" si="144"/>
        <v>1278</v>
      </c>
      <c r="AN520" s="16">
        <f t="shared" si="145"/>
        <v>1116</v>
      </c>
      <c r="AO520" s="16">
        <f t="shared" si="153"/>
        <v>162</v>
      </c>
      <c r="AP520" s="16">
        <f t="shared" si="146"/>
        <v>720</v>
      </c>
      <c r="AQ520" s="16">
        <f t="shared" si="147"/>
        <v>1146</v>
      </c>
      <c r="AR520" s="16">
        <f t="shared" si="148"/>
        <v>151</v>
      </c>
      <c r="AS520" s="16"/>
      <c r="AT520" s="16">
        <v>62.9</v>
      </c>
      <c r="AU520" s="16">
        <v>62.9</v>
      </c>
      <c r="AV520" s="16">
        <v>13.8</v>
      </c>
      <c r="AW520" s="16"/>
    </row>
    <row r="521" spans="1:49">
      <c r="A521" s="62">
        <f>'表格编辑 '!A578</f>
        <v>40165</v>
      </c>
      <c r="B521" s="62">
        <f>'表格编辑 '!B578</f>
        <v>50092</v>
      </c>
      <c r="C521" s="62" t="str">
        <f>VLOOKUP(B521,映射!A:B,2,FALSE)</f>
        <v>功夫刺魔</v>
      </c>
      <c r="D521" s="62">
        <f>'表格编辑 '!E578</f>
        <v>29</v>
      </c>
      <c r="E521" s="62">
        <f>ROUNDUP((VLOOKUP(B521,Sheet1!U:AA,3,FALSE)-2)*(0.042*(D521-1)+0.2)+0.4,0)</f>
        <v>38</v>
      </c>
      <c r="F521" s="62">
        <f>ROUNDUP((VLOOKUP(B521,Sheet1!U:AA,4,FALSE)-2)*(0.042*(D521-1)+0.2)+0.4,0)</f>
        <v>49</v>
      </c>
      <c r="G521" s="62">
        <f>ROUNDUP((VLOOKUP(B521,Sheet1!U:AA,5,FALSE)-2)*(0.042*(D521-1)+0.2)+0.4,0)</f>
        <v>42</v>
      </c>
      <c r="H521" s="62">
        <f>ROUNDUP((VLOOKUP(B521,Sheet1!U:AA,6,FALSE)-2)*(0.042*(D521-1)+0.2)+0.4,0)</f>
        <v>19</v>
      </c>
      <c r="I521" s="62">
        <f>ROUNDUP((VLOOKUP(B521,Sheet1!U:AA,7,FALSE)-2)*(0.042*(D521-1)+0.2)+0.4,0)</f>
        <v>28</v>
      </c>
      <c r="J521" s="62">
        <f>E521*8+F521*2+G521*3+H521*3+I521*1+VLOOKUP(B521,Sheet1!AU:AZ,2,FALSE)</f>
        <v>633</v>
      </c>
      <c r="K521" s="62">
        <f>E521*1+F521*2+G521*2+H521*2+I521*10+VLOOKUP(B521,Sheet1!AU:AZ,3,FALSE)</f>
        <v>558</v>
      </c>
      <c r="L521" s="62">
        <f>E521*0.1+F521*2+G521*0.2+H521*0.26+I521*0.1+VLOOKUP(B521,Sheet1!AU:AZ,4,FALSE)</f>
        <v>137.94</v>
      </c>
      <c r="M521" s="62">
        <f>E521*0.1+F521*0.2+G521*2+H521*0.2+I521*0.1+VLOOKUP(B521,Sheet1!AU:AZ,5,FALSE)</f>
        <v>124.2</v>
      </c>
      <c r="N521" s="62">
        <f>E521*0.1+F521*0.2+G521*0.2+H521*2+I521*0.1+VLOOKUP(B521,Sheet1!AU:AZ,6,FALSE)</f>
        <v>82.8</v>
      </c>
      <c r="O521" s="62">
        <f t="shared" si="154"/>
        <v>12.6</v>
      </c>
      <c r="P521" s="62">
        <f t="shared" si="155"/>
        <v>22.3</v>
      </c>
      <c r="R521" s="9">
        <f t="shared" si="149"/>
        <v>29</v>
      </c>
      <c r="S521" s="9">
        <f t="shared" si="138"/>
        <v>185.04</v>
      </c>
      <c r="T521" s="9">
        <f t="shared" si="139"/>
        <v>38.8</v>
      </c>
      <c r="U521" s="66">
        <f t="shared" si="150"/>
        <v>184</v>
      </c>
      <c r="V521" s="9">
        <f t="shared" si="151"/>
        <v>220.8</v>
      </c>
      <c r="W521" s="67">
        <f t="shared" si="152"/>
        <v>225</v>
      </c>
      <c r="Y521" s="69">
        <f>VLOOKUP(D521,Sheet2!P:Q,2,FALSE)</f>
        <v>38</v>
      </c>
      <c r="AB521" s="4" t="str">
        <f>IF('表格编辑 '!D578="monster","普通","BOSS")</f>
        <v>普通</v>
      </c>
      <c r="AD521" s="50">
        <f>VLOOKUP(D521,映射!AK:AL,2,FALSE)</f>
        <v>3</v>
      </c>
      <c r="AE521" s="50" t="s">
        <v>37</v>
      </c>
      <c r="AF521" s="4">
        <f>VLOOKUP(AE521,映射!AN:AO,2,FALSE)</f>
        <v>2</v>
      </c>
      <c r="AG521" s="50">
        <v>1</v>
      </c>
      <c r="AH521" s="70">
        <v>1</v>
      </c>
      <c r="AI521" s="16">
        <f t="shared" si="140"/>
        <v>40165</v>
      </c>
      <c r="AJ521" s="16">
        <f t="shared" si="141"/>
        <v>50092</v>
      </c>
      <c r="AK521" s="16">
        <f t="shared" si="142"/>
        <v>29</v>
      </c>
      <c r="AL521" s="16" t="str">
        <f t="shared" si="143"/>
        <v>功夫刺魔</v>
      </c>
      <c r="AM521" s="16">
        <f t="shared" si="144"/>
        <v>1104</v>
      </c>
      <c r="AN521" s="16">
        <f t="shared" si="145"/>
        <v>1266</v>
      </c>
      <c r="AO521" s="16">
        <f t="shared" si="153"/>
        <v>-162</v>
      </c>
      <c r="AP521" s="16">
        <f t="shared" si="146"/>
        <v>471</v>
      </c>
      <c r="AQ521" s="16">
        <f t="shared" si="147"/>
        <v>1116</v>
      </c>
      <c r="AR521" s="16">
        <f t="shared" si="148"/>
        <v>207</v>
      </c>
      <c r="AS521" s="16"/>
      <c r="AT521" s="16">
        <v>68.8</v>
      </c>
      <c r="AU521" s="16">
        <v>36.4</v>
      </c>
      <c r="AV521" s="16">
        <v>7.4</v>
      </c>
      <c r="AW521" s="16"/>
    </row>
    <row r="522" spans="1:49">
      <c r="A522" s="62">
        <f>'表格编辑 '!A579</f>
        <v>40166</v>
      </c>
      <c r="B522" s="62">
        <f>'表格编辑 '!B579</f>
        <v>50000</v>
      </c>
      <c r="C522" s="62" t="str">
        <f>VLOOKUP(B522,映射!A:B,2,FALSE)</f>
        <v>海底龟</v>
      </c>
      <c r="D522" s="62">
        <f>'表格编辑 '!E579</f>
        <v>34</v>
      </c>
      <c r="E522" s="62">
        <f>ROUNDUP((VLOOKUP(B522,Sheet1!U:AA,3,FALSE)-2)*(0.042*(D522-1)+0.2)+0.4,0)</f>
        <v>34</v>
      </c>
      <c r="F522" s="62">
        <f>ROUNDUP((VLOOKUP(B522,Sheet1!U:AA,4,FALSE)-2)*(0.042*(D522-1)+0.2)+0.4,0)</f>
        <v>29</v>
      </c>
      <c r="G522" s="62">
        <f>ROUNDUP((VLOOKUP(B522,Sheet1!U:AA,5,FALSE)-2)*(0.042*(D522-1)+0.2)+0.4,0)</f>
        <v>69</v>
      </c>
      <c r="H522" s="62">
        <f>ROUNDUP((VLOOKUP(B522,Sheet1!U:AA,6,FALSE)-2)*(0.042*(D522-1)+0.2)+0.4,0)</f>
        <v>4</v>
      </c>
      <c r="I522" s="62">
        <f>ROUNDUP((VLOOKUP(B522,Sheet1!U:AA,7,FALSE)-2)*(0.042*(D522-1)+0.2)+0.4,0)</f>
        <v>26</v>
      </c>
      <c r="J522" s="62">
        <f>E522*8+F522*2+G522*3+H522*3+I522*1+VLOOKUP(B522,Sheet1!AU:AZ,2,FALSE)</f>
        <v>595</v>
      </c>
      <c r="K522" s="62">
        <f>E522*1+F522*2+G522*2+H522*2+I522*10+VLOOKUP(B522,Sheet1!AU:AZ,3,FALSE)</f>
        <v>518</v>
      </c>
      <c r="L522" s="62">
        <f>E522*0.1+F522*2+G522*0.2+H522*0.26+I522*0.1+VLOOKUP(B522,Sheet1!AU:AZ,4,FALSE)</f>
        <v>98.84</v>
      </c>
      <c r="M522" s="62">
        <f>E522*0.1+F522*0.2+G522*2+H522*0.2+I522*0.1+VLOOKUP(B522,Sheet1!AU:AZ,5,FALSE)</f>
        <v>170.6</v>
      </c>
      <c r="N522" s="62">
        <f>E522*0.1+F522*0.2+G522*0.2+H522*2+I522*0.1+VLOOKUP(B522,Sheet1!AU:AZ,6,FALSE)</f>
        <v>53.6</v>
      </c>
      <c r="O522" s="62">
        <f t="shared" si="154"/>
        <v>21.1</v>
      </c>
      <c r="P522" s="62">
        <f t="shared" si="155"/>
        <v>15.6</v>
      </c>
      <c r="R522" s="9">
        <f t="shared" si="149"/>
        <v>34</v>
      </c>
      <c r="S522" s="9">
        <f t="shared" si="138"/>
        <v>229.64</v>
      </c>
      <c r="T522" s="9">
        <f t="shared" si="139"/>
        <v>42.8</v>
      </c>
      <c r="U522" s="66">
        <f t="shared" si="150"/>
        <v>213</v>
      </c>
      <c r="V522" s="9">
        <f t="shared" si="151"/>
        <v>255.6</v>
      </c>
      <c r="W522" s="67">
        <f t="shared" si="152"/>
        <v>129</v>
      </c>
      <c r="Y522" s="69">
        <f>VLOOKUP(D522,Sheet2!P:Q,2,FALSE)</f>
        <v>60</v>
      </c>
      <c r="AB522" s="4" t="str">
        <f>IF('表格编辑 '!D579="monster","普通","BOSS")</f>
        <v>普通</v>
      </c>
      <c r="AD522" s="50">
        <f>VLOOKUP(D522,映射!AK:AL,2,FALSE)</f>
        <v>4</v>
      </c>
      <c r="AE522" s="50" t="s">
        <v>37</v>
      </c>
      <c r="AF522" s="4">
        <f>VLOOKUP(AE522,映射!AN:AO,2,FALSE)</f>
        <v>2</v>
      </c>
      <c r="AG522" s="50">
        <v>1</v>
      </c>
      <c r="AH522" s="70">
        <v>1</v>
      </c>
      <c r="AI522" s="16">
        <f t="shared" si="140"/>
        <v>40166</v>
      </c>
      <c r="AJ522" s="16">
        <f t="shared" si="141"/>
        <v>50000</v>
      </c>
      <c r="AK522" s="16">
        <f t="shared" si="142"/>
        <v>34</v>
      </c>
      <c r="AL522" s="16" t="str">
        <f t="shared" si="143"/>
        <v>海底龟</v>
      </c>
      <c r="AM522" s="16">
        <f t="shared" si="144"/>
        <v>1704</v>
      </c>
      <c r="AN522" s="16">
        <f t="shared" si="145"/>
        <v>1190</v>
      </c>
      <c r="AO522" s="16">
        <f t="shared" si="153"/>
        <v>514</v>
      </c>
      <c r="AP522" s="16">
        <f t="shared" si="146"/>
        <v>1109</v>
      </c>
      <c r="AQ522" s="16">
        <f t="shared" si="147"/>
        <v>1036</v>
      </c>
      <c r="AR522" s="16">
        <f t="shared" si="148"/>
        <v>149</v>
      </c>
      <c r="AS522" s="16"/>
      <c r="AT522" s="16">
        <v>122.4</v>
      </c>
      <c r="AU522" s="16">
        <v>27</v>
      </c>
      <c r="AV522" s="16">
        <v>17.7</v>
      </c>
      <c r="AW522" s="16"/>
    </row>
    <row r="523" spans="1:49">
      <c r="A523" s="62">
        <f>'表格编辑 '!A580</f>
        <v>40167</v>
      </c>
      <c r="B523" s="62">
        <f>'表格编辑 '!B580</f>
        <v>50153</v>
      </c>
      <c r="C523" s="62" t="str">
        <f>VLOOKUP(B523,映射!A:B,2,FALSE)</f>
        <v>山贼</v>
      </c>
      <c r="D523" s="62">
        <f>'表格编辑 '!E580</f>
        <v>34</v>
      </c>
      <c r="E523" s="62">
        <f>ROUNDUP((VLOOKUP(B523,Sheet1!U:AA,3,FALSE)-2)*(0.042*(D523-1)+0.2)+0.4,0)</f>
        <v>42</v>
      </c>
      <c r="F523" s="62">
        <f>ROUNDUP((VLOOKUP(B523,Sheet1!U:AA,4,FALSE)-2)*(0.042*(D523-1)+0.2)+0.4,0)</f>
        <v>41</v>
      </c>
      <c r="G523" s="62">
        <f>ROUNDUP((VLOOKUP(B523,Sheet1!U:AA,5,FALSE)-2)*(0.042*(D523-1)+0.2)+0.4,0)</f>
        <v>36</v>
      </c>
      <c r="H523" s="62">
        <f>ROUNDUP((VLOOKUP(B523,Sheet1!U:AA,6,FALSE)-2)*(0.042*(D523-1)+0.2)+0.4,0)</f>
        <v>39</v>
      </c>
      <c r="I523" s="62">
        <f>ROUNDUP((VLOOKUP(B523,Sheet1!U:AA,7,FALSE)-2)*(0.042*(D523-1)+0.2)+0.4,0)</f>
        <v>14</v>
      </c>
      <c r="J523" s="62">
        <f>E523*8+F523*2+G523*3+H523*3+I523*1+VLOOKUP(B523,Sheet1!AU:AZ,2,FALSE)</f>
        <v>677</v>
      </c>
      <c r="K523" s="62">
        <f>E523*1+F523*2+G523*2+H523*2+I523*10+VLOOKUP(B523,Sheet1!AU:AZ,3,FALSE)</f>
        <v>434</v>
      </c>
      <c r="L523" s="62">
        <f>E523*0.1+F523*2+G523*0.2+H523*0.26+I523*0.1+VLOOKUP(B523,Sheet1!AU:AZ,4,FALSE)</f>
        <v>124.94</v>
      </c>
      <c r="M523" s="62">
        <f>E523*0.1+F523*0.2+G523*2+H523*0.2+I523*0.1+VLOOKUP(B523,Sheet1!AU:AZ,5,FALSE)</f>
        <v>113.6</v>
      </c>
      <c r="N523" s="62">
        <f>E523*0.1+F523*0.2+G523*0.2+H523*2+I523*0.1+VLOOKUP(B523,Sheet1!AU:AZ,6,FALSE)</f>
        <v>119</v>
      </c>
      <c r="O523" s="62">
        <f t="shared" si="154"/>
        <v>-2.2</v>
      </c>
      <c r="P523" s="62">
        <f t="shared" si="155"/>
        <v>32.3</v>
      </c>
      <c r="R523" s="9">
        <f t="shared" si="149"/>
        <v>34</v>
      </c>
      <c r="S523" s="9">
        <f t="shared" si="138"/>
        <v>229.64</v>
      </c>
      <c r="T523" s="9">
        <f t="shared" si="139"/>
        <v>42.8</v>
      </c>
      <c r="U523" s="66">
        <f t="shared" si="150"/>
        <v>277</v>
      </c>
      <c r="V523" s="9">
        <f t="shared" si="151"/>
        <v>332.4</v>
      </c>
      <c r="W523" s="67">
        <f t="shared" si="152"/>
        <v>185</v>
      </c>
      <c r="Y523" s="69">
        <f>VLOOKUP(D523,Sheet2!P:Q,2,FALSE)</f>
        <v>60</v>
      </c>
      <c r="AB523" s="4" t="str">
        <f>IF('表格编辑 '!D580="monster","普通","BOSS")</f>
        <v>普通</v>
      </c>
      <c r="AD523" s="50">
        <f>VLOOKUP(D523,映射!AK:AL,2,FALSE)</f>
        <v>4</v>
      </c>
      <c r="AE523" s="50" t="s">
        <v>37</v>
      </c>
      <c r="AF523" s="4">
        <f>VLOOKUP(AE523,映射!AN:AO,2,FALSE)</f>
        <v>2</v>
      </c>
      <c r="AG523" s="50">
        <v>1</v>
      </c>
      <c r="AH523" s="70">
        <v>1</v>
      </c>
      <c r="AI523" s="16">
        <f t="shared" si="140"/>
        <v>40167</v>
      </c>
      <c r="AJ523" s="16">
        <f t="shared" si="141"/>
        <v>50153</v>
      </c>
      <c r="AK523" s="16">
        <f t="shared" si="142"/>
        <v>34</v>
      </c>
      <c r="AL523" s="16" t="str">
        <f t="shared" si="143"/>
        <v>山贼</v>
      </c>
      <c r="AM523" s="16">
        <f t="shared" si="144"/>
        <v>2216</v>
      </c>
      <c r="AN523" s="16">
        <f t="shared" si="145"/>
        <v>1354</v>
      </c>
      <c r="AO523" s="16">
        <f t="shared" si="153"/>
        <v>862</v>
      </c>
      <c r="AP523" s="16">
        <f t="shared" si="146"/>
        <v>1539</v>
      </c>
      <c r="AQ523" s="16">
        <f t="shared" si="147"/>
        <v>868</v>
      </c>
      <c r="AR523" s="16">
        <f t="shared" si="148"/>
        <v>188</v>
      </c>
      <c r="AS523" s="16"/>
      <c r="AT523" s="16">
        <v>75.5</v>
      </c>
      <c r="AU523" s="16">
        <v>80.9</v>
      </c>
      <c r="AV523" s="16">
        <v>-2.1</v>
      </c>
      <c r="AW523" s="16"/>
    </row>
    <row r="524" spans="1:49">
      <c r="A524" s="62">
        <f>'表格编辑 '!A581</f>
        <v>40168</v>
      </c>
      <c r="B524" s="62">
        <f>'表格编辑 '!B581</f>
        <v>50005</v>
      </c>
      <c r="C524" s="62" t="str">
        <f>VLOOKUP(B524,映射!A:B,2,FALSE)</f>
        <v>罗刹鬼</v>
      </c>
      <c r="D524" s="62">
        <f>'表格编辑 '!E581</f>
        <v>34</v>
      </c>
      <c r="E524" s="62">
        <f>ROUNDUP((VLOOKUP(B524,Sheet1!U:AA,3,FALSE)-2)*(0.042*(D524-1)+0.2)+0.4,0)</f>
        <v>36</v>
      </c>
      <c r="F524" s="62">
        <f>ROUNDUP((VLOOKUP(B524,Sheet1!U:AA,4,FALSE)-2)*(0.042*(D524-1)+0.2)+0.4,0)</f>
        <v>37</v>
      </c>
      <c r="G524" s="62">
        <f>ROUNDUP((VLOOKUP(B524,Sheet1!U:AA,5,FALSE)-2)*(0.042*(D524-1)+0.2)+0.4,0)</f>
        <v>36</v>
      </c>
      <c r="H524" s="62">
        <f>ROUNDUP((VLOOKUP(B524,Sheet1!U:AA,6,FALSE)-2)*(0.042*(D524-1)+0.2)+0.4,0)</f>
        <v>33</v>
      </c>
      <c r="I524" s="62">
        <f>ROUNDUP((VLOOKUP(B524,Sheet1!U:AA,7,FALSE)-2)*(0.042*(D524-1)+0.2)+0.4,0)</f>
        <v>37</v>
      </c>
      <c r="J524" s="62">
        <f>E524*8+F524*2+G524*3+H524*3+I524*1+VLOOKUP(B524,Sheet1!AU:AZ,2,FALSE)</f>
        <v>626</v>
      </c>
      <c r="K524" s="62">
        <f>E524*1+F524*2+G524*2+H524*2+I524*10+VLOOKUP(B524,Sheet1!AU:AZ,3,FALSE)</f>
        <v>638</v>
      </c>
      <c r="L524" s="62">
        <f>E524*0.1+F524*2+G524*0.2+H524*0.26+I524*0.1+VLOOKUP(B524,Sheet1!AU:AZ,4,FALSE)</f>
        <v>117.08</v>
      </c>
      <c r="M524" s="62">
        <f>E524*0.1+F524*0.2+G524*2+H524*0.2+I524*0.1+VLOOKUP(B524,Sheet1!AU:AZ,5,FALSE)</f>
        <v>113.3</v>
      </c>
      <c r="N524" s="62">
        <f>E524*0.1+F524*0.2+G524*0.2+H524*2+I524*0.1+VLOOKUP(B524,Sheet1!AU:AZ,6,FALSE)</f>
        <v>107.9</v>
      </c>
      <c r="O524" s="62">
        <f t="shared" si="154"/>
        <v>19</v>
      </c>
      <c r="P524" s="62">
        <f t="shared" si="155"/>
        <v>24.4</v>
      </c>
      <c r="R524" s="9">
        <f t="shared" si="149"/>
        <v>34</v>
      </c>
      <c r="S524" s="9">
        <f t="shared" si="138"/>
        <v>229.64</v>
      </c>
      <c r="T524" s="9">
        <f t="shared" si="139"/>
        <v>42.8</v>
      </c>
      <c r="U524" s="66">
        <f t="shared" si="150"/>
        <v>278</v>
      </c>
      <c r="V524" s="9">
        <f t="shared" si="151"/>
        <v>333.6</v>
      </c>
      <c r="W524" s="67">
        <f t="shared" si="152"/>
        <v>168</v>
      </c>
      <c r="Y524" s="69">
        <f>VLOOKUP(D524,Sheet2!P:Q,2,FALSE)</f>
        <v>60</v>
      </c>
      <c r="AB524" s="4" t="str">
        <f>IF('表格编辑 '!D581="monster","普通","BOSS")</f>
        <v>普通</v>
      </c>
      <c r="AD524" s="50">
        <f>VLOOKUP(D524,映射!AK:AL,2,FALSE)</f>
        <v>4</v>
      </c>
      <c r="AE524" s="50" t="s">
        <v>37</v>
      </c>
      <c r="AF524" s="4">
        <f>VLOOKUP(AE524,映射!AN:AO,2,FALSE)</f>
        <v>2</v>
      </c>
      <c r="AG524" s="50">
        <v>1</v>
      </c>
      <c r="AH524" s="70">
        <v>1</v>
      </c>
      <c r="AI524" s="16">
        <f t="shared" si="140"/>
        <v>40168</v>
      </c>
      <c r="AJ524" s="16">
        <f t="shared" si="141"/>
        <v>50005</v>
      </c>
      <c r="AK524" s="16">
        <f t="shared" si="142"/>
        <v>34</v>
      </c>
      <c r="AL524" s="16" t="str">
        <f t="shared" si="143"/>
        <v>罗刹鬼</v>
      </c>
      <c r="AM524" s="16">
        <f t="shared" si="144"/>
        <v>2224</v>
      </c>
      <c r="AN524" s="16">
        <f t="shared" si="145"/>
        <v>1252</v>
      </c>
      <c r="AO524" s="16">
        <f t="shared" si="153"/>
        <v>972</v>
      </c>
      <c r="AP524" s="16">
        <f t="shared" si="146"/>
        <v>1598</v>
      </c>
      <c r="AQ524" s="16">
        <f t="shared" si="147"/>
        <v>1276</v>
      </c>
      <c r="AR524" s="16">
        <f t="shared" si="148"/>
        <v>176</v>
      </c>
      <c r="AS524" s="16"/>
      <c r="AT524" s="16">
        <v>48.9</v>
      </c>
      <c r="AU524" s="16">
        <v>68.7</v>
      </c>
      <c r="AV524" s="16">
        <v>7.90000000000001</v>
      </c>
      <c r="AW524" s="16"/>
    </row>
    <row r="525" spans="1:49">
      <c r="A525" s="62">
        <f>'表格编辑 '!A582</f>
        <v>40169</v>
      </c>
      <c r="B525" s="62">
        <f>'表格编辑 '!B582</f>
        <v>50044</v>
      </c>
      <c r="C525" s="62" t="str">
        <f>VLOOKUP(B525,映射!A:B,2,FALSE)</f>
        <v>石像怪</v>
      </c>
      <c r="D525" s="62">
        <f>'表格编辑 '!E582</f>
        <v>34</v>
      </c>
      <c r="E525" s="62">
        <f>ROUNDUP((VLOOKUP(B525,Sheet1!U:AA,3,FALSE)-2)*(0.042*(D525-1)+0.2)+0.4,0)</f>
        <v>20</v>
      </c>
      <c r="F525" s="62">
        <f>ROUNDUP((VLOOKUP(B525,Sheet1!U:AA,4,FALSE)-2)*(0.042*(D525-1)+0.2)+0.4,0)</f>
        <v>45</v>
      </c>
      <c r="G525" s="62">
        <f>ROUNDUP((VLOOKUP(B525,Sheet1!U:AA,5,FALSE)-2)*(0.042*(D525-1)+0.2)+0.4,0)</f>
        <v>48</v>
      </c>
      <c r="H525" s="62">
        <f>ROUNDUP((VLOOKUP(B525,Sheet1!U:AA,6,FALSE)-2)*(0.042*(D525-1)+0.2)+0.4,0)</f>
        <v>33</v>
      </c>
      <c r="I525" s="62">
        <f>ROUNDUP((VLOOKUP(B525,Sheet1!U:AA,7,FALSE)-2)*(0.042*(D525-1)+0.2)+0.4,0)</f>
        <v>33</v>
      </c>
      <c r="J525" s="62">
        <f>E525*8+F525*2+G525*3+H525*3+I525*1+VLOOKUP(B525,Sheet1!AU:AZ,2,FALSE)</f>
        <v>546</v>
      </c>
      <c r="K525" s="62">
        <f>E525*1+F525*2+G525*2+H525*2+I525*10+VLOOKUP(B525,Sheet1!AU:AZ,3,FALSE)</f>
        <v>622</v>
      </c>
      <c r="L525" s="62">
        <f>E525*0.1+F525*2+G525*0.2+H525*0.26+I525*0.1+VLOOKUP(B525,Sheet1!AU:AZ,4,FALSE)</f>
        <v>133.48</v>
      </c>
      <c r="M525" s="62">
        <f>E525*0.1+F525*0.2+G525*2+H525*0.2+I525*0.1+VLOOKUP(B525,Sheet1!AU:AZ,5,FALSE)</f>
        <v>136.9</v>
      </c>
      <c r="N525" s="62">
        <f>E525*0.1+F525*0.2+G525*0.2+H525*2+I525*0.1+VLOOKUP(B525,Sheet1!AU:AZ,6,FALSE)</f>
        <v>109.9</v>
      </c>
      <c r="O525" s="62">
        <f t="shared" si="154"/>
        <v>22.2</v>
      </c>
      <c r="P525" s="62">
        <f t="shared" si="155"/>
        <v>10</v>
      </c>
      <c r="R525" s="9">
        <f t="shared" si="149"/>
        <v>34</v>
      </c>
      <c r="S525" s="9">
        <f t="shared" si="138"/>
        <v>229.64</v>
      </c>
      <c r="T525" s="9">
        <f t="shared" si="139"/>
        <v>42.8</v>
      </c>
      <c r="U525" s="66">
        <f t="shared" si="150"/>
        <v>247</v>
      </c>
      <c r="V525" s="9">
        <f t="shared" si="151"/>
        <v>296.4</v>
      </c>
      <c r="W525" s="67">
        <f t="shared" si="152"/>
        <v>205</v>
      </c>
      <c r="Y525" s="69">
        <f>VLOOKUP(D525,Sheet2!P:Q,2,FALSE)</f>
        <v>60</v>
      </c>
      <c r="AB525" s="4" t="str">
        <f>IF('表格编辑 '!D582="monster","普通","BOSS")</f>
        <v>普通</v>
      </c>
      <c r="AD525" s="50">
        <f>VLOOKUP(D525,映射!AK:AL,2,FALSE)</f>
        <v>4</v>
      </c>
      <c r="AE525" s="50" t="s">
        <v>37</v>
      </c>
      <c r="AF525" s="4">
        <f>VLOOKUP(AE525,映射!AN:AO,2,FALSE)</f>
        <v>2</v>
      </c>
      <c r="AG525" s="50">
        <v>1</v>
      </c>
      <c r="AH525" s="70">
        <v>1</v>
      </c>
      <c r="AI525" s="16">
        <f t="shared" si="140"/>
        <v>40169</v>
      </c>
      <c r="AJ525" s="16">
        <f t="shared" si="141"/>
        <v>50044</v>
      </c>
      <c r="AK525" s="16">
        <f t="shared" si="142"/>
        <v>34</v>
      </c>
      <c r="AL525" s="16" t="str">
        <f t="shared" si="143"/>
        <v>石像怪</v>
      </c>
      <c r="AM525" s="16">
        <f t="shared" si="144"/>
        <v>1976</v>
      </c>
      <c r="AN525" s="16">
        <f t="shared" si="145"/>
        <v>1092</v>
      </c>
      <c r="AO525" s="16">
        <f t="shared" si="153"/>
        <v>884</v>
      </c>
      <c r="AP525" s="16">
        <f t="shared" si="146"/>
        <v>1430</v>
      </c>
      <c r="AQ525" s="16">
        <f t="shared" si="147"/>
        <v>1244</v>
      </c>
      <c r="AR525" s="16">
        <f t="shared" si="148"/>
        <v>201</v>
      </c>
      <c r="AS525" s="16"/>
      <c r="AT525" s="16">
        <v>97.1</v>
      </c>
      <c r="AU525" s="16">
        <v>73.7</v>
      </c>
      <c r="AV525" s="16">
        <v>18.4</v>
      </c>
      <c r="AW525" s="16"/>
    </row>
    <row r="526" spans="1:49">
      <c r="A526" s="62">
        <f>'表格编辑 '!A583</f>
        <v>40170</v>
      </c>
      <c r="B526" s="62">
        <f>'表格编辑 '!B583</f>
        <v>50103</v>
      </c>
      <c r="C526" s="62" t="str">
        <f>VLOOKUP(B526,映射!A:B,2,FALSE)</f>
        <v>地精</v>
      </c>
      <c r="D526" s="62">
        <f>'表格编辑 '!E583</f>
        <v>34</v>
      </c>
      <c r="E526" s="62">
        <f>ROUNDUP((VLOOKUP(B526,Sheet1!U:AA,3,FALSE)-2)*(0.042*(D526-1)+0.2)+0.4,0)</f>
        <v>45</v>
      </c>
      <c r="F526" s="62">
        <f>ROUNDUP((VLOOKUP(B526,Sheet1!U:AA,4,FALSE)-2)*(0.042*(D526-1)+0.2)+0.4,0)</f>
        <v>45</v>
      </c>
      <c r="G526" s="62">
        <f>ROUNDUP((VLOOKUP(B526,Sheet1!U:AA,5,FALSE)-2)*(0.042*(D526-1)+0.2)+0.4,0)</f>
        <v>45</v>
      </c>
      <c r="H526" s="62">
        <f>ROUNDUP((VLOOKUP(B526,Sheet1!U:AA,6,FALSE)-2)*(0.042*(D526-1)+0.2)+0.4,0)</f>
        <v>45</v>
      </c>
      <c r="I526" s="62">
        <f>ROUNDUP((VLOOKUP(B526,Sheet1!U:AA,7,FALSE)-2)*(0.042*(D526-1)+0.2)+0.4,0)</f>
        <v>29</v>
      </c>
      <c r="J526" s="62">
        <f>E526*8+F526*2+G526*3+H526*3+I526*1+VLOOKUP(B526,Sheet1!AU:AZ,2,FALSE)</f>
        <v>769</v>
      </c>
      <c r="K526" s="62">
        <f>E526*1+F526*2+G526*2+H526*2+I526*10+VLOOKUP(B526,Sheet1!AU:AZ,3,FALSE)</f>
        <v>625</v>
      </c>
      <c r="L526" s="62">
        <f>E526*0.1+F526*2+G526*0.2+H526*0.26+I526*0.1+VLOOKUP(B526,Sheet1!AU:AZ,4,FALSE)</f>
        <v>138.1</v>
      </c>
      <c r="M526" s="62">
        <f>E526*0.1+F526*0.2+G526*2+H526*0.2+I526*0.1+VLOOKUP(B526,Sheet1!AU:AZ,5,FALSE)</f>
        <v>135.4</v>
      </c>
      <c r="N526" s="62">
        <f>E526*0.1+F526*0.2+G526*0.2+H526*2+I526*0.1+VLOOKUP(B526,Sheet1!AU:AZ,6,FALSE)</f>
        <v>135.4</v>
      </c>
      <c r="O526" s="62">
        <f t="shared" si="154"/>
        <v>9.7</v>
      </c>
      <c r="P526" s="62">
        <f t="shared" si="155"/>
        <v>33.1</v>
      </c>
      <c r="R526" s="9">
        <f t="shared" si="149"/>
        <v>34</v>
      </c>
      <c r="S526" s="9">
        <f t="shared" si="138"/>
        <v>229.64</v>
      </c>
      <c r="T526" s="9">
        <f t="shared" si="139"/>
        <v>42.8</v>
      </c>
      <c r="U526" s="66">
        <f t="shared" si="150"/>
        <v>249</v>
      </c>
      <c r="V526" s="9">
        <f t="shared" si="151"/>
        <v>298.8</v>
      </c>
      <c r="W526" s="67">
        <f t="shared" si="152"/>
        <v>215</v>
      </c>
      <c r="Y526" s="69">
        <f>VLOOKUP(D526,Sheet2!P:Q,2,FALSE)</f>
        <v>60</v>
      </c>
      <c r="AB526" s="4" t="str">
        <f>IF('表格编辑 '!D583="monster","普通","BOSS")</f>
        <v>普通</v>
      </c>
      <c r="AD526" s="50">
        <f>VLOOKUP(D526,映射!AK:AL,2,FALSE)</f>
        <v>4</v>
      </c>
      <c r="AE526" s="50" t="s">
        <v>37</v>
      </c>
      <c r="AF526" s="4">
        <f>VLOOKUP(AE526,映射!AN:AO,2,FALSE)</f>
        <v>2</v>
      </c>
      <c r="AG526" s="50">
        <v>1</v>
      </c>
      <c r="AH526" s="70">
        <v>1</v>
      </c>
      <c r="AI526" s="16">
        <f t="shared" si="140"/>
        <v>40170</v>
      </c>
      <c r="AJ526" s="16">
        <f t="shared" si="141"/>
        <v>50103</v>
      </c>
      <c r="AK526" s="16">
        <f t="shared" si="142"/>
        <v>34</v>
      </c>
      <c r="AL526" s="16" t="str">
        <f t="shared" si="143"/>
        <v>地精</v>
      </c>
      <c r="AM526" s="16">
        <f t="shared" si="144"/>
        <v>1992</v>
      </c>
      <c r="AN526" s="16">
        <f t="shared" si="145"/>
        <v>1538</v>
      </c>
      <c r="AO526" s="16">
        <f t="shared" si="153"/>
        <v>454</v>
      </c>
      <c r="AP526" s="16">
        <f t="shared" si="146"/>
        <v>1223</v>
      </c>
      <c r="AQ526" s="16">
        <f t="shared" si="147"/>
        <v>1250</v>
      </c>
      <c r="AR526" s="16">
        <f t="shared" si="148"/>
        <v>208</v>
      </c>
      <c r="AS526" s="16"/>
      <c r="AT526" s="16">
        <v>80.6</v>
      </c>
      <c r="AU526" s="16">
        <v>80.6</v>
      </c>
      <c r="AV526" s="16">
        <v>15.5</v>
      </c>
      <c r="AW526" s="16"/>
    </row>
    <row r="527" spans="1:49">
      <c r="A527" s="62">
        <f>'表格编辑 '!A584</f>
        <v>40171</v>
      </c>
      <c r="B527" s="62">
        <f>'表格编辑 '!B584</f>
        <v>50057</v>
      </c>
      <c r="C527" s="62" t="str">
        <f>VLOOKUP(B527,映射!A:B,2,FALSE)</f>
        <v>胖蝙蝠</v>
      </c>
      <c r="D527" s="62">
        <f>'表格编辑 '!E584</f>
        <v>34</v>
      </c>
      <c r="E527" s="62">
        <f>ROUNDUP((VLOOKUP(B527,Sheet1!U:AA,3,FALSE)-2)*(0.042*(D527-1)+0.2)+0.4,0)</f>
        <v>37</v>
      </c>
      <c r="F527" s="62">
        <f>ROUNDUP((VLOOKUP(B527,Sheet1!U:AA,4,FALSE)-2)*(0.042*(D527-1)+0.2)+0.4,0)</f>
        <v>36</v>
      </c>
      <c r="G527" s="62">
        <f>ROUNDUP((VLOOKUP(B527,Sheet1!U:AA,5,FALSE)-2)*(0.042*(D527-1)+0.2)+0.4,0)</f>
        <v>29</v>
      </c>
      <c r="H527" s="62">
        <f>ROUNDUP((VLOOKUP(B527,Sheet1!U:AA,6,FALSE)-2)*(0.042*(D527-1)+0.2)+0.4,0)</f>
        <v>39</v>
      </c>
      <c r="I527" s="62">
        <f>ROUNDUP((VLOOKUP(B527,Sheet1!U:AA,7,FALSE)-2)*(0.042*(D527-1)+0.2)+0.4,0)</f>
        <v>29</v>
      </c>
      <c r="J527" s="62">
        <f>E527*8+F527*2+G527*3+H527*3+I527*1+VLOOKUP(B527,Sheet1!AU:AZ,2,FALSE)</f>
        <v>621</v>
      </c>
      <c r="K527" s="62">
        <f>E527*1+F527*2+G527*2+H527*2+I527*10+VLOOKUP(B527,Sheet1!AU:AZ,3,FALSE)</f>
        <v>555</v>
      </c>
      <c r="L527" s="62">
        <f>E527*0.1+F527*2+G527*0.2+H527*0.26+I527*0.1+VLOOKUP(B527,Sheet1!AU:AZ,4,FALSE)</f>
        <v>114.54</v>
      </c>
      <c r="M527" s="62">
        <f>E527*0.1+F527*0.2+G527*2+H527*0.2+I527*0.1+VLOOKUP(B527,Sheet1!AU:AZ,5,FALSE)</f>
        <v>99.6</v>
      </c>
      <c r="N527" s="62">
        <f>E527*0.1+F527*0.2+G527*0.2+H527*2+I527*0.1+VLOOKUP(B527,Sheet1!AU:AZ,6,FALSE)</f>
        <v>117.6</v>
      </c>
      <c r="O527" s="62">
        <f t="shared" si="154"/>
        <v>10.4</v>
      </c>
      <c r="P527" s="62">
        <f t="shared" si="155"/>
        <v>28</v>
      </c>
      <c r="R527" s="9">
        <f t="shared" si="149"/>
        <v>34</v>
      </c>
      <c r="S527" s="9">
        <f t="shared" si="138"/>
        <v>229.64</v>
      </c>
      <c r="T527" s="9">
        <f t="shared" si="139"/>
        <v>42.8</v>
      </c>
      <c r="U527" s="66">
        <f t="shared" si="150"/>
        <v>299</v>
      </c>
      <c r="V527" s="9">
        <f t="shared" si="151"/>
        <v>358.8</v>
      </c>
      <c r="W527" s="67">
        <f t="shared" si="152"/>
        <v>163</v>
      </c>
      <c r="Y527" s="69">
        <f>VLOOKUP(D527,Sheet2!P:Q,2,FALSE)</f>
        <v>60</v>
      </c>
      <c r="AB527" s="4" t="str">
        <f>IF('表格编辑 '!D584="monster","普通","BOSS")</f>
        <v>普通</v>
      </c>
      <c r="AD527" s="50">
        <f>VLOOKUP(D527,映射!AK:AL,2,FALSE)</f>
        <v>4</v>
      </c>
      <c r="AE527" s="50" t="s">
        <v>37</v>
      </c>
      <c r="AF527" s="4">
        <f>VLOOKUP(AE527,映射!AN:AO,2,FALSE)</f>
        <v>2</v>
      </c>
      <c r="AG527" s="50">
        <v>1</v>
      </c>
      <c r="AH527" s="70">
        <v>1</v>
      </c>
      <c r="AI527" s="16">
        <f t="shared" si="140"/>
        <v>40171</v>
      </c>
      <c r="AJ527" s="16">
        <f t="shared" si="141"/>
        <v>50057</v>
      </c>
      <c r="AK527" s="16">
        <f t="shared" si="142"/>
        <v>34</v>
      </c>
      <c r="AL527" s="16" t="str">
        <f t="shared" si="143"/>
        <v>胖蝙蝠</v>
      </c>
      <c r="AM527" s="16">
        <f t="shared" si="144"/>
        <v>2392</v>
      </c>
      <c r="AN527" s="16">
        <f t="shared" si="145"/>
        <v>1242</v>
      </c>
      <c r="AO527" s="16">
        <f t="shared" si="153"/>
        <v>1150</v>
      </c>
      <c r="AP527" s="16">
        <f t="shared" si="146"/>
        <v>1771</v>
      </c>
      <c r="AQ527" s="16">
        <f t="shared" si="147"/>
        <v>1110</v>
      </c>
      <c r="AR527" s="16">
        <f t="shared" si="148"/>
        <v>172</v>
      </c>
      <c r="AS527" s="16"/>
      <c r="AT527" s="16">
        <v>65.7</v>
      </c>
      <c r="AU527" s="16">
        <v>80.1</v>
      </c>
      <c r="AV527" s="16">
        <v>8.6</v>
      </c>
      <c r="AW527" s="16"/>
    </row>
    <row r="528" spans="1:49">
      <c r="A528" s="62">
        <f>'表格编辑 '!A585</f>
        <v>40172</v>
      </c>
      <c r="B528" s="62">
        <f>'表格编辑 '!B585</f>
        <v>50086</v>
      </c>
      <c r="C528" s="62" t="str">
        <f>VLOOKUP(B528,映射!A:B,2,FALSE)</f>
        <v>人魔草</v>
      </c>
      <c r="D528" s="62">
        <f>'表格编辑 '!E585</f>
        <v>34</v>
      </c>
      <c r="E528" s="62">
        <f>ROUNDUP((VLOOKUP(B528,Sheet1!U:AA,3,FALSE)-2)*(0.042*(D528-1)+0.2)+0.4,0)</f>
        <v>33</v>
      </c>
      <c r="F528" s="62">
        <f>ROUNDUP((VLOOKUP(B528,Sheet1!U:AA,4,FALSE)-2)*(0.042*(D528-1)+0.2)+0.4,0)</f>
        <v>25</v>
      </c>
      <c r="G528" s="62">
        <f>ROUNDUP((VLOOKUP(B528,Sheet1!U:AA,5,FALSE)-2)*(0.042*(D528-1)+0.2)+0.4,0)</f>
        <v>15</v>
      </c>
      <c r="H528" s="62">
        <f>ROUNDUP((VLOOKUP(B528,Sheet1!U:AA,6,FALSE)-2)*(0.042*(D528-1)+0.2)+0.4,0)</f>
        <v>20</v>
      </c>
      <c r="I528" s="62">
        <f>ROUNDUP((VLOOKUP(B528,Sheet1!U:AA,7,FALSE)-2)*(0.042*(D528-1)+0.2)+0.4,0)</f>
        <v>63</v>
      </c>
      <c r="J528" s="62">
        <f>E528*8+F528*2+G528*3+H528*3+I528*1+VLOOKUP(B528,Sheet1!AU:AZ,2,FALSE)</f>
        <v>502</v>
      </c>
      <c r="K528" s="62">
        <f>E528*1+F528*2+G528*2+H528*2+I528*10+VLOOKUP(B528,Sheet1!AU:AZ,3,FALSE)</f>
        <v>803</v>
      </c>
      <c r="L528" s="62">
        <f>E528*0.1+F528*2+G528*0.2+H528*0.26+I528*0.1+VLOOKUP(B528,Sheet1!AU:AZ,4,FALSE)</f>
        <v>87.8</v>
      </c>
      <c r="M528" s="62">
        <f>E528*0.1+F528*0.2+G528*2+H528*0.2+I528*0.1+VLOOKUP(B528,Sheet1!AU:AZ,5,FALSE)</f>
        <v>68.6</v>
      </c>
      <c r="N528" s="62">
        <f>E528*0.1+F528*0.2+G528*0.2+H528*2+I528*0.1+VLOOKUP(B528,Sheet1!AU:AZ,6,FALSE)</f>
        <v>77.6</v>
      </c>
      <c r="O528" s="62">
        <f t="shared" si="154"/>
        <v>39</v>
      </c>
      <c r="P528" s="62">
        <f t="shared" si="155"/>
        <v>20.1</v>
      </c>
      <c r="R528" s="9">
        <f t="shared" si="149"/>
        <v>34</v>
      </c>
      <c r="S528" s="9">
        <f t="shared" si="138"/>
        <v>229.64</v>
      </c>
      <c r="T528" s="9">
        <f t="shared" si="139"/>
        <v>42.8</v>
      </c>
      <c r="U528" s="66">
        <f t="shared" si="150"/>
        <v>363</v>
      </c>
      <c r="V528" s="9">
        <f t="shared" si="151"/>
        <v>435.6</v>
      </c>
      <c r="W528" s="67">
        <f t="shared" si="152"/>
        <v>107</v>
      </c>
      <c r="Y528" s="69">
        <f>VLOOKUP(D528,Sheet2!P:Q,2,FALSE)</f>
        <v>60</v>
      </c>
      <c r="AB528" s="4" t="str">
        <f>IF('表格编辑 '!D585="monster","普通","BOSS")</f>
        <v>普通</v>
      </c>
      <c r="AD528" s="50">
        <f>VLOOKUP(D528,映射!AK:AL,2,FALSE)</f>
        <v>4</v>
      </c>
      <c r="AE528" s="50" t="s">
        <v>37</v>
      </c>
      <c r="AF528" s="4">
        <f>VLOOKUP(AE528,映射!AN:AO,2,FALSE)</f>
        <v>2</v>
      </c>
      <c r="AG528" s="50">
        <v>1</v>
      </c>
      <c r="AH528" s="70">
        <v>1</v>
      </c>
      <c r="AI528" s="16">
        <f t="shared" si="140"/>
        <v>40172</v>
      </c>
      <c r="AJ528" s="16">
        <f t="shared" si="141"/>
        <v>50086</v>
      </c>
      <c r="AK528" s="16">
        <f t="shared" si="142"/>
        <v>34</v>
      </c>
      <c r="AL528" s="16" t="str">
        <f t="shared" si="143"/>
        <v>人魔草</v>
      </c>
      <c r="AM528" s="16">
        <f t="shared" si="144"/>
        <v>2904</v>
      </c>
      <c r="AN528" s="16">
        <f t="shared" si="145"/>
        <v>1004</v>
      </c>
      <c r="AO528" s="16">
        <f t="shared" si="153"/>
        <v>1900</v>
      </c>
      <c r="AP528" s="16">
        <f t="shared" si="146"/>
        <v>2402</v>
      </c>
      <c r="AQ528" s="16">
        <f t="shared" si="147"/>
        <v>1606</v>
      </c>
      <c r="AR528" s="16">
        <f t="shared" si="148"/>
        <v>132</v>
      </c>
      <c r="AS528" s="16"/>
      <c r="AT528" s="16">
        <v>41</v>
      </c>
      <c r="AU528" s="16">
        <v>46.4</v>
      </c>
      <c r="AV528" s="16">
        <v>31.7</v>
      </c>
      <c r="AW528" s="16"/>
    </row>
    <row r="529" spans="1:49">
      <c r="A529" s="62">
        <f>'表格编辑 '!A586</f>
        <v>40173</v>
      </c>
      <c r="B529" s="62">
        <f>'表格编辑 '!B586</f>
        <v>50094</v>
      </c>
      <c r="C529" s="62" t="str">
        <f>VLOOKUP(B529,映射!A:B,2,FALSE)</f>
        <v>土著仙人掌</v>
      </c>
      <c r="D529" s="62">
        <f>'表格编辑 '!E586</f>
        <v>34</v>
      </c>
      <c r="E529" s="62">
        <f>ROUNDUP((VLOOKUP(B529,Sheet1!U:AA,3,FALSE)-2)*(0.042*(D529-1)+0.2)+0.4,0)</f>
        <v>39</v>
      </c>
      <c r="F529" s="62">
        <f>ROUNDUP((VLOOKUP(B529,Sheet1!U:AA,4,FALSE)-2)*(0.042*(D529-1)+0.2)+0.4,0)</f>
        <v>55</v>
      </c>
      <c r="G529" s="62">
        <f>ROUNDUP((VLOOKUP(B529,Sheet1!U:AA,5,FALSE)-2)*(0.042*(D529-1)+0.2)+0.4,0)</f>
        <v>36</v>
      </c>
      <c r="H529" s="62">
        <f>ROUNDUP((VLOOKUP(B529,Sheet1!U:AA,6,FALSE)-2)*(0.042*(D529-1)+0.2)+0.4,0)</f>
        <v>12</v>
      </c>
      <c r="I529" s="62">
        <f>ROUNDUP((VLOOKUP(B529,Sheet1!U:AA,7,FALSE)-2)*(0.042*(D529-1)+0.2)+0.4,0)</f>
        <v>22</v>
      </c>
      <c r="J529" s="62">
        <f>E529*8+F529*2+G529*3+H529*3+I529*1+VLOOKUP(B529,Sheet1!AU:AZ,2,FALSE)</f>
        <v>608</v>
      </c>
      <c r="K529" s="62">
        <f>E529*1+F529*2+G529*2+H529*2+I529*10+VLOOKUP(B529,Sheet1!AU:AZ,3,FALSE)</f>
        <v>485</v>
      </c>
      <c r="L529" s="62">
        <f>E529*0.1+F529*2+G529*0.2+H529*0.26+I529*0.1+VLOOKUP(B529,Sheet1!AU:AZ,4,FALSE)</f>
        <v>146.42</v>
      </c>
      <c r="M529" s="62">
        <f>E529*0.1+F529*0.2+G529*2+H529*0.2+I529*0.1+VLOOKUP(B529,Sheet1!AU:AZ,5,FALSE)</f>
        <v>111.5</v>
      </c>
      <c r="N529" s="62">
        <f>E529*0.1+F529*0.2+G529*0.2+H529*2+I529*0.1+VLOOKUP(B529,Sheet1!AU:AZ,6,FALSE)</f>
        <v>68.3</v>
      </c>
      <c r="O529" s="62">
        <f t="shared" si="154"/>
        <v>6.4</v>
      </c>
      <c r="P529" s="62">
        <f t="shared" si="155"/>
        <v>22.3</v>
      </c>
      <c r="R529" s="9">
        <f t="shared" si="149"/>
        <v>34</v>
      </c>
      <c r="S529" s="9">
        <f t="shared" si="138"/>
        <v>229.64</v>
      </c>
      <c r="T529" s="9">
        <f t="shared" si="139"/>
        <v>42.8</v>
      </c>
      <c r="U529" s="66">
        <f t="shared" si="150"/>
        <v>280</v>
      </c>
      <c r="V529" s="9">
        <f t="shared" si="151"/>
        <v>336</v>
      </c>
      <c r="W529" s="67">
        <f t="shared" si="152"/>
        <v>235</v>
      </c>
      <c r="Y529" s="69">
        <f>VLOOKUP(D529,Sheet2!P:Q,2,FALSE)</f>
        <v>60</v>
      </c>
      <c r="AB529" s="4" t="str">
        <f>IF('表格编辑 '!D586="monster","普通","BOSS")</f>
        <v>普通</v>
      </c>
      <c r="AD529" s="50">
        <f>VLOOKUP(D529,映射!AK:AL,2,FALSE)</f>
        <v>4</v>
      </c>
      <c r="AE529" s="50" t="s">
        <v>37</v>
      </c>
      <c r="AF529" s="4">
        <f>VLOOKUP(AE529,映射!AN:AO,2,FALSE)</f>
        <v>2</v>
      </c>
      <c r="AG529" s="50">
        <v>1</v>
      </c>
      <c r="AH529" s="70">
        <v>1</v>
      </c>
      <c r="AI529" s="16">
        <f t="shared" si="140"/>
        <v>40173</v>
      </c>
      <c r="AJ529" s="16">
        <f t="shared" si="141"/>
        <v>50094</v>
      </c>
      <c r="AK529" s="16">
        <f t="shared" si="142"/>
        <v>34</v>
      </c>
      <c r="AL529" s="16" t="str">
        <f t="shared" si="143"/>
        <v>土著仙人掌</v>
      </c>
      <c r="AM529" s="16">
        <f t="shared" si="144"/>
        <v>2240</v>
      </c>
      <c r="AN529" s="16">
        <f t="shared" si="145"/>
        <v>1216</v>
      </c>
      <c r="AO529" s="16">
        <f t="shared" si="153"/>
        <v>1024</v>
      </c>
      <c r="AP529" s="16">
        <f t="shared" si="146"/>
        <v>1632</v>
      </c>
      <c r="AQ529" s="16">
        <f t="shared" si="147"/>
        <v>970</v>
      </c>
      <c r="AR529" s="16">
        <f t="shared" si="148"/>
        <v>220</v>
      </c>
      <c r="AS529" s="16"/>
      <c r="AT529" s="16">
        <v>74</v>
      </c>
      <c r="AU529" s="16">
        <v>39.8</v>
      </c>
      <c r="AV529" s="16">
        <v>5.1</v>
      </c>
      <c r="AW529" s="16"/>
    </row>
    <row r="530" spans="1:49">
      <c r="A530" s="62">
        <f>'表格编辑 '!A587</f>
        <v>40174</v>
      </c>
      <c r="B530" s="62">
        <f>'表格编辑 '!B587</f>
        <v>50132</v>
      </c>
      <c r="C530" s="62" t="str">
        <f>VLOOKUP(B530,映射!A:B,2,FALSE)</f>
        <v>蜥蜴人斗士</v>
      </c>
      <c r="D530" s="62">
        <f>'表格编辑 '!E587</f>
        <v>34</v>
      </c>
      <c r="E530" s="62">
        <f>ROUNDUP((VLOOKUP(B530,Sheet1!U:AA,3,FALSE)-2)*(0.042*(D530-1)+0.2)+0.4,0)</f>
        <v>26</v>
      </c>
      <c r="F530" s="62">
        <f>ROUNDUP((VLOOKUP(B530,Sheet1!U:AA,4,FALSE)-2)*(0.042*(D530-1)+0.2)+0.4,0)</f>
        <v>56</v>
      </c>
      <c r="G530" s="62">
        <f>ROUNDUP((VLOOKUP(B530,Sheet1!U:AA,5,FALSE)-2)*(0.042*(D530-1)+0.2)+0.4,0)</f>
        <v>56</v>
      </c>
      <c r="H530" s="62">
        <f>ROUNDUP((VLOOKUP(B530,Sheet1!U:AA,6,FALSE)-2)*(0.042*(D530-1)+0.2)+0.4,0)</f>
        <v>10</v>
      </c>
      <c r="I530" s="62">
        <f>ROUNDUP((VLOOKUP(B530,Sheet1!U:AA,7,FALSE)-2)*(0.042*(D530-1)+0.2)+0.4,0)</f>
        <v>14</v>
      </c>
      <c r="J530" s="62">
        <f>E530*8+F530*2+G530*3+H530*3+I530*1+VLOOKUP(B530,Sheet1!AU:AZ,2,FALSE)</f>
        <v>552</v>
      </c>
      <c r="K530" s="62">
        <f>E530*1+F530*2+G530*2+H530*2+I530*10+VLOOKUP(B530,Sheet1!AU:AZ,3,FALSE)</f>
        <v>430</v>
      </c>
      <c r="L530" s="62">
        <f>E530*0.1+F530*2+G530*0.2+H530*0.26+I530*0.1+VLOOKUP(B530,Sheet1!AU:AZ,4,FALSE)</f>
        <v>149.8</v>
      </c>
      <c r="M530" s="62">
        <f>E530*0.1+F530*0.2+G530*2+H530*0.2+I530*0.1+VLOOKUP(B530,Sheet1!AU:AZ,5,FALSE)</f>
        <v>149.2</v>
      </c>
      <c r="N530" s="62">
        <f>E530*0.1+F530*0.2+G530*0.2+H530*2+I530*0.1+VLOOKUP(B530,Sheet1!AU:AZ,6,FALSE)</f>
        <v>66.4</v>
      </c>
      <c r="O530" s="62">
        <f t="shared" si="154"/>
        <v>8</v>
      </c>
      <c r="P530" s="62">
        <f t="shared" si="155"/>
        <v>10.2</v>
      </c>
      <c r="R530" s="9">
        <f t="shared" si="149"/>
        <v>34</v>
      </c>
      <c r="S530" s="9">
        <f t="shared" si="138"/>
        <v>229.64</v>
      </c>
      <c r="T530" s="9">
        <f t="shared" si="139"/>
        <v>42.8</v>
      </c>
      <c r="U530" s="66">
        <f t="shared" si="150"/>
        <v>234</v>
      </c>
      <c r="V530" s="9">
        <f t="shared" si="151"/>
        <v>280.8</v>
      </c>
      <c r="W530" s="67">
        <f t="shared" si="152"/>
        <v>242</v>
      </c>
      <c r="Y530" s="69">
        <f>VLOOKUP(D530,Sheet2!P:Q,2,FALSE)</f>
        <v>60</v>
      </c>
      <c r="AB530" s="4" t="str">
        <f>IF('表格编辑 '!D587="monster","普通","BOSS")</f>
        <v>普通</v>
      </c>
      <c r="AD530" s="50">
        <f>VLOOKUP(D530,映射!AK:AL,2,FALSE)</f>
        <v>4</v>
      </c>
      <c r="AE530" s="50" t="s">
        <v>37</v>
      </c>
      <c r="AF530" s="4">
        <f>VLOOKUP(AE530,映射!AN:AO,2,FALSE)</f>
        <v>2</v>
      </c>
      <c r="AG530" s="50">
        <v>1</v>
      </c>
      <c r="AH530" s="70">
        <v>1</v>
      </c>
      <c r="AI530" s="16">
        <f t="shared" si="140"/>
        <v>40174</v>
      </c>
      <c r="AJ530" s="16">
        <f t="shared" si="141"/>
        <v>50132</v>
      </c>
      <c r="AK530" s="16">
        <f t="shared" si="142"/>
        <v>34</v>
      </c>
      <c r="AL530" s="16" t="str">
        <f t="shared" si="143"/>
        <v>蜥蜴人斗士</v>
      </c>
      <c r="AM530" s="16">
        <f t="shared" si="144"/>
        <v>1872</v>
      </c>
      <c r="AN530" s="16">
        <f t="shared" si="145"/>
        <v>1104</v>
      </c>
      <c r="AO530" s="16">
        <f t="shared" si="153"/>
        <v>768</v>
      </c>
      <c r="AP530" s="16">
        <f t="shared" si="146"/>
        <v>1320</v>
      </c>
      <c r="AQ530" s="16">
        <f t="shared" si="147"/>
        <v>860</v>
      </c>
      <c r="AR530" s="16">
        <f t="shared" si="148"/>
        <v>225</v>
      </c>
      <c r="AS530" s="16"/>
      <c r="AT530" s="16">
        <v>106.3</v>
      </c>
      <c r="AU530" s="16">
        <v>39.7</v>
      </c>
      <c r="AV530" s="16">
        <v>5.9</v>
      </c>
      <c r="AW530" s="16"/>
    </row>
    <row r="531" spans="1:49">
      <c r="A531" s="62">
        <f>'表格编辑 '!A588</f>
        <v>40175</v>
      </c>
      <c r="B531" s="62">
        <f>'表格编辑 '!B588</f>
        <v>50150</v>
      </c>
      <c r="C531" s="62" t="str">
        <f>VLOOKUP(B531,映射!A:B,2,FALSE)</f>
        <v>泰坦巨人</v>
      </c>
      <c r="D531" s="62">
        <f>'表格编辑 '!E588</f>
        <v>34</v>
      </c>
      <c r="E531" s="62">
        <f>ROUNDUP((VLOOKUP(B531,Sheet1!U:AA,3,FALSE)-2)*(0.042*(D531-1)+0.2)+0.4,0)</f>
        <v>64</v>
      </c>
      <c r="F531" s="62">
        <f>ROUNDUP((VLOOKUP(B531,Sheet1!U:AA,4,FALSE)-2)*(0.042*(D531-1)+0.2)+0.4,0)</f>
        <v>53</v>
      </c>
      <c r="G531" s="62">
        <f>ROUNDUP((VLOOKUP(B531,Sheet1!U:AA,5,FALSE)-2)*(0.042*(D531-1)+0.2)+0.4,0)</f>
        <v>45</v>
      </c>
      <c r="H531" s="62">
        <f>ROUNDUP((VLOOKUP(B531,Sheet1!U:AA,6,FALSE)-2)*(0.042*(D531-1)+0.2)+0.4,0)</f>
        <v>26</v>
      </c>
      <c r="I531" s="62">
        <f>ROUNDUP((VLOOKUP(B531,Sheet1!U:AA,7,FALSE)-2)*(0.042*(D531-1)+0.2)+0.4,0)</f>
        <v>37</v>
      </c>
      <c r="J531" s="62">
        <f>E531*8+F531*2+G531*3+H531*3+I531*1+VLOOKUP(B531,Sheet1!AU:AZ,2,FALSE)</f>
        <v>888</v>
      </c>
      <c r="K531" s="62">
        <f>E531*1+F531*2+G531*2+H531*2+I531*10+VLOOKUP(B531,Sheet1!AU:AZ,3,FALSE)</f>
        <v>702</v>
      </c>
      <c r="L531" s="62">
        <f>E531*0.1+F531*2+G531*0.2+H531*0.26+I531*0.1+VLOOKUP(B531,Sheet1!AU:AZ,4,FALSE)</f>
        <v>151.86</v>
      </c>
      <c r="M531" s="62">
        <f>E531*0.1+F531*0.2+G531*2+H531*0.2+I531*0.1+VLOOKUP(B531,Sheet1!AU:AZ,5,FALSE)</f>
        <v>135.9</v>
      </c>
      <c r="N531" s="62">
        <f>E531*0.1+F531*0.2+G531*0.2+H531*2+I531*0.1+VLOOKUP(B531,Sheet1!AU:AZ,6,FALSE)</f>
        <v>101.7</v>
      </c>
      <c r="O531" s="62">
        <f t="shared" si="154"/>
        <v>11.5</v>
      </c>
      <c r="P531" s="62">
        <f t="shared" si="155"/>
        <v>42.9</v>
      </c>
      <c r="R531" s="9">
        <f t="shared" si="149"/>
        <v>34</v>
      </c>
      <c r="S531" s="9">
        <f t="shared" si="138"/>
        <v>229.64</v>
      </c>
      <c r="T531" s="9">
        <f t="shared" si="139"/>
        <v>42.8</v>
      </c>
      <c r="U531" s="66">
        <f t="shared" si="150"/>
        <v>248</v>
      </c>
      <c r="V531" s="9">
        <f t="shared" si="151"/>
        <v>297.6</v>
      </c>
      <c r="W531" s="67">
        <f t="shared" si="152"/>
        <v>247</v>
      </c>
      <c r="Y531" s="69">
        <f>VLOOKUP(D531,Sheet2!P:Q,2,FALSE)</f>
        <v>60</v>
      </c>
      <c r="AB531" s="4" t="str">
        <f>IF('表格编辑 '!D588="monster","普通","BOSS")</f>
        <v>普通</v>
      </c>
      <c r="AD531" s="50">
        <f>VLOOKUP(D531,映射!AK:AL,2,FALSE)</f>
        <v>4</v>
      </c>
      <c r="AE531" s="50" t="s">
        <v>37</v>
      </c>
      <c r="AF531" s="4">
        <f>VLOOKUP(AE531,映射!AN:AO,2,FALSE)</f>
        <v>2</v>
      </c>
      <c r="AG531" s="50">
        <v>1</v>
      </c>
      <c r="AH531" s="70">
        <v>1</v>
      </c>
      <c r="AI531" s="16">
        <f t="shared" si="140"/>
        <v>40175</v>
      </c>
      <c r="AJ531" s="16">
        <f t="shared" si="141"/>
        <v>50150</v>
      </c>
      <c r="AK531" s="16">
        <f t="shared" si="142"/>
        <v>34</v>
      </c>
      <c r="AL531" s="16" t="str">
        <f t="shared" si="143"/>
        <v>泰坦巨人</v>
      </c>
      <c r="AM531" s="16">
        <f t="shared" si="144"/>
        <v>1984</v>
      </c>
      <c r="AN531" s="16">
        <f t="shared" si="145"/>
        <v>1776</v>
      </c>
      <c r="AO531" s="16">
        <f t="shared" si="153"/>
        <v>208</v>
      </c>
      <c r="AP531" s="16">
        <f t="shared" si="146"/>
        <v>1096</v>
      </c>
      <c r="AQ531" s="16">
        <f t="shared" si="147"/>
        <v>1404</v>
      </c>
      <c r="AR531" s="16">
        <f t="shared" si="148"/>
        <v>228</v>
      </c>
      <c r="AS531" s="16"/>
      <c r="AT531" s="16">
        <v>83.9</v>
      </c>
      <c r="AU531" s="16">
        <v>38.9</v>
      </c>
      <c r="AV531" s="16">
        <v>1.9</v>
      </c>
      <c r="AW531" s="16"/>
    </row>
    <row r="532" spans="1:49">
      <c r="A532" s="62">
        <f>'表格编辑 '!A589</f>
        <v>40176</v>
      </c>
      <c r="B532" s="62">
        <f>'表格编辑 '!B589</f>
        <v>50033</v>
      </c>
      <c r="C532" s="62" t="str">
        <f>VLOOKUP(B532,映射!A:B,2,FALSE)</f>
        <v>骷髅海盗</v>
      </c>
      <c r="D532" s="62">
        <f>'表格编辑 '!E589</f>
        <v>34</v>
      </c>
      <c r="E532" s="62">
        <f>ROUNDUP((VLOOKUP(B532,Sheet1!U:AA,3,FALSE)-2)*(0.042*(D532-1)+0.2)+0.4,0)</f>
        <v>33</v>
      </c>
      <c r="F532" s="62">
        <f>ROUNDUP((VLOOKUP(B532,Sheet1!U:AA,4,FALSE)-2)*(0.042*(D532-1)+0.2)+0.4,0)</f>
        <v>58</v>
      </c>
      <c r="G532" s="62">
        <f>ROUNDUP((VLOOKUP(B532,Sheet1!U:AA,5,FALSE)-2)*(0.042*(D532-1)+0.2)+0.4,0)</f>
        <v>45</v>
      </c>
      <c r="H532" s="62">
        <f>ROUNDUP((VLOOKUP(B532,Sheet1!U:AA,6,FALSE)-2)*(0.042*(D532-1)+0.2)+0.4,0)</f>
        <v>37</v>
      </c>
      <c r="I532" s="62">
        <f>ROUNDUP((VLOOKUP(B532,Sheet1!U:AA,7,FALSE)-2)*(0.042*(D532-1)+0.2)+0.4,0)</f>
        <v>55</v>
      </c>
      <c r="J532" s="62">
        <f>E532*8+F532*2+G532*3+H532*3+I532*1+VLOOKUP(B532,Sheet1!AU:AZ,2,FALSE)</f>
        <v>701</v>
      </c>
      <c r="K532" s="62">
        <f>E532*1+F532*2+G532*2+H532*2+I532*10+VLOOKUP(B532,Sheet1!AU:AZ,3,FALSE)</f>
        <v>883</v>
      </c>
      <c r="L532" s="62">
        <f>E532*0.1+F532*2+G532*0.2+H532*0.26+I532*0.1+VLOOKUP(B532,Sheet1!AU:AZ,4,FALSE)</f>
        <v>163.42</v>
      </c>
      <c r="M532" s="62">
        <f>E532*0.1+F532*0.2+G532*2+H532*0.2+I532*0.1+VLOOKUP(B532,Sheet1!AU:AZ,5,FALSE)</f>
        <v>137.8</v>
      </c>
      <c r="N532" s="62">
        <f>E532*0.1+F532*0.2+G532*0.2+H532*2+I532*0.1+VLOOKUP(B532,Sheet1!AU:AZ,6,FALSE)</f>
        <v>123.4</v>
      </c>
      <c r="O532" s="62">
        <f t="shared" si="154"/>
        <v>33.6</v>
      </c>
      <c r="P532" s="62">
        <f t="shared" si="155"/>
        <v>18</v>
      </c>
      <c r="R532" s="9">
        <f t="shared" si="149"/>
        <v>34</v>
      </c>
      <c r="S532" s="9">
        <f t="shared" si="138"/>
        <v>229.64</v>
      </c>
      <c r="T532" s="9">
        <f t="shared" si="139"/>
        <v>42.8</v>
      </c>
      <c r="U532" s="66">
        <f t="shared" si="150"/>
        <v>246</v>
      </c>
      <c r="V532" s="9">
        <f t="shared" si="151"/>
        <v>295.2</v>
      </c>
      <c r="W532" s="67">
        <f t="shared" si="152"/>
        <v>275</v>
      </c>
      <c r="Y532" s="69">
        <f>VLOOKUP(D532,Sheet2!P:Q,2,FALSE)</f>
        <v>60</v>
      </c>
      <c r="AB532" s="4" t="str">
        <f>IF('表格编辑 '!D589="monster","普通","BOSS")</f>
        <v>普通</v>
      </c>
      <c r="AD532" s="50">
        <f>VLOOKUP(D532,映射!AK:AL,2,FALSE)</f>
        <v>4</v>
      </c>
      <c r="AE532" s="50" t="s">
        <v>37</v>
      </c>
      <c r="AF532" s="4">
        <f>VLOOKUP(AE532,映射!AN:AO,2,FALSE)</f>
        <v>2</v>
      </c>
      <c r="AG532" s="50">
        <v>1</v>
      </c>
      <c r="AH532" s="70">
        <v>1</v>
      </c>
      <c r="AI532" s="16">
        <f t="shared" si="140"/>
        <v>40176</v>
      </c>
      <c r="AJ532" s="16">
        <f t="shared" si="141"/>
        <v>50033</v>
      </c>
      <c r="AK532" s="16">
        <f t="shared" si="142"/>
        <v>34</v>
      </c>
      <c r="AL532" s="16" t="str">
        <f t="shared" si="143"/>
        <v>骷髅海盗</v>
      </c>
      <c r="AM532" s="16">
        <f t="shared" si="144"/>
        <v>1968</v>
      </c>
      <c r="AN532" s="16">
        <f t="shared" si="145"/>
        <v>1402</v>
      </c>
      <c r="AO532" s="16">
        <f t="shared" si="153"/>
        <v>566</v>
      </c>
      <c r="AP532" s="16">
        <f t="shared" si="146"/>
        <v>1267</v>
      </c>
      <c r="AQ532" s="16">
        <f t="shared" si="147"/>
        <v>1766</v>
      </c>
      <c r="AR532" s="16">
        <f t="shared" si="148"/>
        <v>246</v>
      </c>
      <c r="AS532" s="16"/>
      <c r="AT532" s="16">
        <v>125.5</v>
      </c>
      <c r="AU532" s="16">
        <v>51.7</v>
      </c>
      <c r="AV532" s="16">
        <v>17.1</v>
      </c>
      <c r="AW532" s="16"/>
    </row>
    <row r="533" spans="1:49">
      <c r="A533" s="62">
        <f>'表格编辑 '!A590</f>
        <v>40177</v>
      </c>
      <c r="B533" s="62">
        <f>'表格编辑 '!B590</f>
        <v>50155</v>
      </c>
      <c r="C533" s="62" t="str">
        <f>VLOOKUP(B533,映射!A:B,2,FALSE)</f>
        <v>熊猫团</v>
      </c>
      <c r="D533" s="62">
        <f>'表格编辑 '!E590</f>
        <v>34</v>
      </c>
      <c r="E533" s="62">
        <f>ROUNDUP((VLOOKUP(B533,Sheet1!U:AA,3,FALSE)-2)*(0.042*(D533-1)+0.2)+0.4,0)</f>
        <v>41</v>
      </c>
      <c r="F533" s="62">
        <f>ROUNDUP((VLOOKUP(B533,Sheet1!U:AA,4,FALSE)-2)*(0.042*(D533-1)+0.2)+0.4,0)</f>
        <v>39</v>
      </c>
      <c r="G533" s="62">
        <f>ROUNDUP((VLOOKUP(B533,Sheet1!U:AA,5,FALSE)-2)*(0.042*(D533-1)+0.2)+0.4,0)</f>
        <v>45</v>
      </c>
      <c r="H533" s="62">
        <f>ROUNDUP((VLOOKUP(B533,Sheet1!U:AA,6,FALSE)-2)*(0.042*(D533-1)+0.2)+0.4,0)</f>
        <v>36</v>
      </c>
      <c r="I533" s="62">
        <f>ROUNDUP((VLOOKUP(B533,Sheet1!U:AA,7,FALSE)-2)*(0.042*(D533-1)+0.2)+0.4,0)</f>
        <v>10</v>
      </c>
      <c r="J533" s="62">
        <f>E533*8+F533*2+G533*3+H533*3+I533*1+VLOOKUP(B533,Sheet1!AU:AZ,2,FALSE)</f>
        <v>679</v>
      </c>
      <c r="K533" s="62">
        <f>E533*1+F533*2+G533*2+H533*2+I533*10+VLOOKUP(B533,Sheet1!AU:AZ,3,FALSE)</f>
        <v>401</v>
      </c>
      <c r="L533" s="62">
        <f>E533*0.1+F533*2+G533*0.2+H533*0.26+I533*0.1+VLOOKUP(B533,Sheet1!AU:AZ,4,FALSE)</f>
        <v>121.46</v>
      </c>
      <c r="M533" s="62">
        <f>E533*0.1+F533*0.2+G533*2+H533*0.2+I533*0.1+VLOOKUP(B533,Sheet1!AU:AZ,5,FALSE)</f>
        <v>130.1</v>
      </c>
      <c r="N533" s="62">
        <f>E533*0.1+F533*0.2+G533*0.2+H533*2+I533*0.1+VLOOKUP(B533,Sheet1!AU:AZ,6,FALSE)</f>
        <v>113.9</v>
      </c>
      <c r="O533" s="62">
        <f t="shared" si="154"/>
        <v>-2.8</v>
      </c>
      <c r="P533" s="62">
        <f t="shared" si="155"/>
        <v>30.6</v>
      </c>
      <c r="R533" s="9">
        <f t="shared" si="149"/>
        <v>34</v>
      </c>
      <c r="S533" s="9">
        <f t="shared" si="138"/>
        <v>229.64</v>
      </c>
      <c r="T533" s="9">
        <f t="shared" si="139"/>
        <v>42.8</v>
      </c>
      <c r="U533" s="66">
        <f t="shared" si="150"/>
        <v>255</v>
      </c>
      <c r="V533" s="9">
        <f t="shared" si="151"/>
        <v>306</v>
      </c>
      <c r="W533" s="67">
        <f t="shared" si="152"/>
        <v>178</v>
      </c>
      <c r="Y533" s="69">
        <f>VLOOKUP(D533,Sheet2!P:Q,2,FALSE)</f>
        <v>60</v>
      </c>
      <c r="AB533" s="4" t="str">
        <f>IF('表格编辑 '!D590="monster","普通","BOSS")</f>
        <v>普通</v>
      </c>
      <c r="AD533" s="50">
        <f>VLOOKUP(D533,映射!AK:AL,2,FALSE)</f>
        <v>4</v>
      </c>
      <c r="AE533" s="50" t="s">
        <v>37</v>
      </c>
      <c r="AF533" s="4">
        <f>VLOOKUP(AE533,映射!AN:AO,2,FALSE)</f>
        <v>2</v>
      </c>
      <c r="AG533" s="50">
        <v>1</v>
      </c>
      <c r="AH533" s="70">
        <v>1</v>
      </c>
      <c r="AI533" s="16">
        <f t="shared" si="140"/>
        <v>40177</v>
      </c>
      <c r="AJ533" s="16">
        <f t="shared" si="141"/>
        <v>50155</v>
      </c>
      <c r="AK533" s="16">
        <f t="shared" si="142"/>
        <v>34</v>
      </c>
      <c r="AL533" s="16" t="str">
        <f t="shared" si="143"/>
        <v>熊猫团</v>
      </c>
      <c r="AM533" s="16">
        <f t="shared" si="144"/>
        <v>2040</v>
      </c>
      <c r="AN533" s="16">
        <f t="shared" si="145"/>
        <v>1358</v>
      </c>
      <c r="AO533" s="16">
        <f t="shared" si="153"/>
        <v>682</v>
      </c>
      <c r="AP533" s="16">
        <f t="shared" si="146"/>
        <v>1361</v>
      </c>
      <c r="AQ533" s="16">
        <f t="shared" si="147"/>
        <v>802</v>
      </c>
      <c r="AR533" s="16">
        <f t="shared" si="148"/>
        <v>183</v>
      </c>
      <c r="AS533" s="16"/>
      <c r="AT533" s="16">
        <v>90.4</v>
      </c>
      <c r="AU533" s="16">
        <v>76</v>
      </c>
      <c r="AV533" s="16">
        <v>-1.4</v>
      </c>
      <c r="AW533" s="16"/>
    </row>
    <row r="534" spans="1:49">
      <c r="A534" s="62">
        <f>'表格编辑 '!A591</f>
        <v>40178</v>
      </c>
      <c r="B534" s="62">
        <f>'表格编辑 '!B591</f>
        <v>50056</v>
      </c>
      <c r="C534" s="62" t="str">
        <f>VLOOKUP(B534,映射!A:B,2,FALSE)</f>
        <v>海蝙蝠</v>
      </c>
      <c r="D534" s="62">
        <f>'表格编辑 '!E591</f>
        <v>34</v>
      </c>
      <c r="E534" s="62">
        <f>ROUNDUP((VLOOKUP(B534,Sheet1!U:AA,3,FALSE)-2)*(0.042*(D534-1)+0.2)+0.4,0)</f>
        <v>26</v>
      </c>
      <c r="F534" s="62">
        <f>ROUNDUP((VLOOKUP(B534,Sheet1!U:AA,4,FALSE)-2)*(0.042*(D534-1)+0.2)+0.4,0)</f>
        <v>44</v>
      </c>
      <c r="G534" s="62">
        <f>ROUNDUP((VLOOKUP(B534,Sheet1!U:AA,5,FALSE)-2)*(0.042*(D534-1)+0.2)+0.4,0)</f>
        <v>41</v>
      </c>
      <c r="H534" s="62">
        <f>ROUNDUP((VLOOKUP(B534,Sheet1!U:AA,6,FALSE)-2)*(0.042*(D534-1)+0.2)+0.4,0)</f>
        <v>45</v>
      </c>
      <c r="I534" s="62">
        <f>ROUNDUP((VLOOKUP(B534,Sheet1!U:AA,7,FALSE)-2)*(0.042*(D534-1)+0.2)+0.4,0)</f>
        <v>15</v>
      </c>
      <c r="J534" s="62">
        <f>E534*8+F534*2+G534*3+H534*3+I534*1+VLOOKUP(B534,Sheet1!AU:AZ,2,FALSE)</f>
        <v>589</v>
      </c>
      <c r="K534" s="62">
        <f>E534*1+F534*2+G534*2+H534*2+I534*10+VLOOKUP(B534,Sheet1!AU:AZ,3,FALSE)</f>
        <v>456</v>
      </c>
      <c r="L534" s="62">
        <f>E534*0.1+F534*2+G534*0.2+H534*0.26+I534*0.1+VLOOKUP(B534,Sheet1!AU:AZ,4,FALSE)</f>
        <v>132</v>
      </c>
      <c r="M534" s="62">
        <f>E534*0.1+F534*0.2+G534*2+H534*0.2+I534*0.1+VLOOKUP(B534,Sheet1!AU:AZ,5,FALSE)</f>
        <v>123.9</v>
      </c>
      <c r="N534" s="62">
        <f>E534*0.1+F534*0.2+G534*0.2+H534*2+I534*0.1+VLOOKUP(B534,Sheet1!AU:AZ,6,FALSE)</f>
        <v>131.1</v>
      </c>
      <c r="O534" s="62">
        <f t="shared" si="154"/>
        <v>3.5</v>
      </c>
      <c r="P534" s="62">
        <f t="shared" si="155"/>
        <v>19.8</v>
      </c>
      <c r="R534" s="9">
        <f t="shared" si="149"/>
        <v>34</v>
      </c>
      <c r="S534" s="9">
        <f t="shared" si="138"/>
        <v>229.64</v>
      </c>
      <c r="T534" s="9">
        <f t="shared" si="139"/>
        <v>42.8</v>
      </c>
      <c r="U534" s="66">
        <f t="shared" si="150"/>
        <v>263</v>
      </c>
      <c r="V534" s="9">
        <f t="shared" si="151"/>
        <v>315.6</v>
      </c>
      <c r="W534" s="67">
        <f t="shared" si="152"/>
        <v>201</v>
      </c>
      <c r="Y534" s="69">
        <f>VLOOKUP(D534,Sheet2!P:Q,2,FALSE)</f>
        <v>60</v>
      </c>
      <c r="AB534" s="4" t="str">
        <f>IF('表格编辑 '!D591="monster","普通","BOSS")</f>
        <v>普通</v>
      </c>
      <c r="AD534" s="50">
        <f>VLOOKUP(D534,映射!AK:AL,2,FALSE)</f>
        <v>4</v>
      </c>
      <c r="AE534" s="50" t="s">
        <v>37</v>
      </c>
      <c r="AF534" s="4">
        <f>VLOOKUP(AE534,映射!AN:AO,2,FALSE)</f>
        <v>2</v>
      </c>
      <c r="AG534" s="50">
        <v>1</v>
      </c>
      <c r="AH534" s="70">
        <v>1</v>
      </c>
      <c r="AI534" s="16">
        <f t="shared" si="140"/>
        <v>40178</v>
      </c>
      <c r="AJ534" s="16">
        <f t="shared" si="141"/>
        <v>50056</v>
      </c>
      <c r="AK534" s="16">
        <f t="shared" si="142"/>
        <v>34</v>
      </c>
      <c r="AL534" s="16" t="str">
        <f t="shared" si="143"/>
        <v>海蝙蝠</v>
      </c>
      <c r="AM534" s="16">
        <f t="shared" si="144"/>
        <v>2104</v>
      </c>
      <c r="AN534" s="16">
        <f t="shared" si="145"/>
        <v>1178</v>
      </c>
      <c r="AO534" s="16">
        <f t="shared" si="153"/>
        <v>926</v>
      </c>
      <c r="AP534" s="16">
        <f t="shared" si="146"/>
        <v>1515</v>
      </c>
      <c r="AQ534" s="16">
        <f t="shared" si="147"/>
        <v>912</v>
      </c>
      <c r="AR534" s="16">
        <f t="shared" si="148"/>
        <v>198</v>
      </c>
      <c r="AS534" s="16"/>
      <c r="AT534" s="16">
        <v>84.1</v>
      </c>
      <c r="AU534" s="16">
        <v>91.3</v>
      </c>
      <c r="AV534" s="16">
        <v>3.1</v>
      </c>
      <c r="AW534" s="16"/>
    </row>
    <row r="535" spans="1:49">
      <c r="A535" s="62">
        <f>'表格编辑 '!A592</f>
        <v>40179</v>
      </c>
      <c r="B535" s="62">
        <f>'表格编辑 '!B592</f>
        <v>50111</v>
      </c>
      <c r="C535" s="62" t="str">
        <f>VLOOKUP(B535,映射!A:B,2,FALSE)</f>
        <v>暗影</v>
      </c>
      <c r="D535" s="62">
        <f>'表格编辑 '!E592</f>
        <v>34</v>
      </c>
      <c r="E535" s="62">
        <f>ROUNDUP((VLOOKUP(B535,Sheet1!U:AA,3,FALSE)-2)*(0.042*(D535-1)+0.2)+0.4,0)</f>
        <v>37</v>
      </c>
      <c r="F535" s="62">
        <f>ROUNDUP((VLOOKUP(B535,Sheet1!U:AA,4,FALSE)-2)*(0.042*(D535-1)+0.2)+0.4,0)</f>
        <v>34</v>
      </c>
      <c r="G535" s="62">
        <f>ROUNDUP((VLOOKUP(B535,Sheet1!U:AA,5,FALSE)-2)*(0.042*(D535-1)+0.2)+0.4,0)</f>
        <v>34</v>
      </c>
      <c r="H535" s="62">
        <f>ROUNDUP((VLOOKUP(B535,Sheet1!U:AA,6,FALSE)-2)*(0.042*(D535-1)+0.2)+0.4,0)</f>
        <v>34</v>
      </c>
      <c r="I535" s="62">
        <f>ROUNDUP((VLOOKUP(B535,Sheet1!U:AA,7,FALSE)-2)*(0.042*(D535-1)+0.2)+0.4,0)</f>
        <v>39</v>
      </c>
      <c r="J535" s="62">
        <f>E535*8+F535*2+G535*3+H535*3+I535*1+VLOOKUP(B535,Sheet1!AU:AZ,2,FALSE)</f>
        <v>627</v>
      </c>
      <c r="K535" s="62">
        <f>E535*1+F535*2+G535*2+H535*2+I535*10+VLOOKUP(B535,Sheet1!AU:AZ,3,FALSE)</f>
        <v>651</v>
      </c>
      <c r="L535" s="62">
        <f>E535*0.1+F535*2+G535*0.2+H535*0.26+I535*0.1+VLOOKUP(B535,Sheet1!AU:AZ,4,FALSE)</f>
        <v>111.24</v>
      </c>
      <c r="M535" s="62">
        <f>E535*0.1+F535*0.2+G535*2+H535*0.2+I535*0.1+VLOOKUP(B535,Sheet1!AU:AZ,5,FALSE)</f>
        <v>109.2</v>
      </c>
      <c r="N535" s="62">
        <f>E535*0.1+F535*0.2+G535*0.2+H535*2+I535*0.1+VLOOKUP(B535,Sheet1!AU:AZ,6,FALSE)</f>
        <v>109.2</v>
      </c>
      <c r="O535" s="62">
        <f t="shared" si="154"/>
        <v>20.1</v>
      </c>
      <c r="P535" s="62">
        <f t="shared" si="155"/>
        <v>25.7</v>
      </c>
      <c r="R535" s="9">
        <f t="shared" si="149"/>
        <v>34</v>
      </c>
      <c r="S535" s="9">
        <f t="shared" ref="S535:S598" si="156">VLOOKUP(R535,LVgongfang,9,FALSE)+Y535</f>
        <v>229.64</v>
      </c>
      <c r="T535" s="9">
        <f t="shared" ref="T535:T598" si="157">VLOOKUP(R535,LVgongfang,10,FALSE)</f>
        <v>42.8</v>
      </c>
      <c r="U535" s="66">
        <f t="shared" si="150"/>
        <v>284</v>
      </c>
      <c r="V535" s="9">
        <f t="shared" si="151"/>
        <v>340.8</v>
      </c>
      <c r="W535" s="67">
        <f t="shared" si="152"/>
        <v>155</v>
      </c>
      <c r="Y535" s="69">
        <f>VLOOKUP(D535,Sheet2!P:Q,2,FALSE)</f>
        <v>60</v>
      </c>
      <c r="AB535" s="4" t="str">
        <f>IF('表格编辑 '!D592="monster","普通","BOSS")</f>
        <v>普通</v>
      </c>
      <c r="AD535" s="50">
        <f>VLOOKUP(D535,映射!AK:AL,2,FALSE)</f>
        <v>4</v>
      </c>
      <c r="AE535" s="50" t="s">
        <v>37</v>
      </c>
      <c r="AF535" s="4">
        <f>VLOOKUP(AE535,映射!AN:AO,2,FALSE)</f>
        <v>2</v>
      </c>
      <c r="AG535" s="50">
        <v>1</v>
      </c>
      <c r="AH535" s="70">
        <v>1</v>
      </c>
      <c r="AI535" s="16">
        <f t="shared" ref="AI535:AI598" si="158">A535</f>
        <v>40179</v>
      </c>
      <c r="AJ535" s="16">
        <f t="shared" ref="AJ535:AJ598" si="159">B535</f>
        <v>50111</v>
      </c>
      <c r="AK535" s="16">
        <f t="shared" ref="AK535:AK598" si="160">D535</f>
        <v>34</v>
      </c>
      <c r="AL535" s="16" t="str">
        <f t="shared" ref="AL535:AL598" si="161">C535</f>
        <v>暗影</v>
      </c>
      <c r="AM535" s="16">
        <f t="shared" ref="AM535:AM598" si="162">U535*AD535*AG535*AF535</f>
        <v>2272</v>
      </c>
      <c r="AN535" s="16">
        <f t="shared" ref="AN535:AN598" si="163">J535*AF535</f>
        <v>1254</v>
      </c>
      <c r="AO535" s="16">
        <f t="shared" si="153"/>
        <v>1018</v>
      </c>
      <c r="AP535" s="16">
        <f t="shared" ref="AP535:AP598" si="164">J535+AO535</f>
        <v>1645</v>
      </c>
      <c r="AQ535" s="16">
        <f t="shared" ref="AQ535:AQ598" si="165">K535*AF535</f>
        <v>1302</v>
      </c>
      <c r="AR535" s="16">
        <f t="shared" ref="AR535:AR598" si="166">ROUNDUP(L535*IF(AF535&gt;1,1.5,1),0)</f>
        <v>167</v>
      </c>
      <c r="AS535" s="16"/>
      <c r="AT535" s="16">
        <v>73.5</v>
      </c>
      <c r="AU535" s="16">
        <v>73.5</v>
      </c>
      <c r="AV535" s="16">
        <v>16.3</v>
      </c>
      <c r="AW535" s="16"/>
    </row>
    <row r="536" spans="1:49">
      <c r="A536" s="62">
        <f>'表格编辑 '!A593</f>
        <v>40180</v>
      </c>
      <c r="B536" s="62">
        <f>'表格编辑 '!B593</f>
        <v>50092</v>
      </c>
      <c r="C536" s="62" t="str">
        <f>VLOOKUP(B536,映射!A:B,2,FALSE)</f>
        <v>功夫刺魔</v>
      </c>
      <c r="D536" s="62">
        <f>'表格编辑 '!E593</f>
        <v>34</v>
      </c>
      <c r="E536" s="62">
        <f>ROUNDUP((VLOOKUP(B536,Sheet1!U:AA,3,FALSE)-2)*(0.042*(D536-1)+0.2)+0.4,0)</f>
        <v>44</v>
      </c>
      <c r="F536" s="62">
        <f>ROUNDUP((VLOOKUP(B536,Sheet1!U:AA,4,FALSE)-2)*(0.042*(D536-1)+0.2)+0.4,0)</f>
        <v>56</v>
      </c>
      <c r="G536" s="62">
        <f>ROUNDUP((VLOOKUP(B536,Sheet1!U:AA,5,FALSE)-2)*(0.042*(D536-1)+0.2)+0.4,0)</f>
        <v>48</v>
      </c>
      <c r="H536" s="62">
        <f>ROUNDUP((VLOOKUP(B536,Sheet1!U:AA,6,FALSE)-2)*(0.042*(D536-1)+0.2)+0.4,0)</f>
        <v>22</v>
      </c>
      <c r="I536" s="62">
        <f>ROUNDUP((VLOOKUP(B536,Sheet1!U:AA,7,FALSE)-2)*(0.042*(D536-1)+0.2)+0.4,0)</f>
        <v>33</v>
      </c>
      <c r="J536" s="62">
        <f>E536*8+F536*2+G536*3+H536*3+I536*1+VLOOKUP(B536,Sheet1!AU:AZ,2,FALSE)</f>
        <v>727</v>
      </c>
      <c r="K536" s="62">
        <f>E536*1+F536*2+G536*2+H536*2+I536*10+VLOOKUP(B536,Sheet1!AU:AZ,3,FALSE)</f>
        <v>646</v>
      </c>
      <c r="L536" s="62">
        <f>E536*0.1+F536*2+G536*0.2+H536*0.26+I536*0.1+VLOOKUP(B536,Sheet1!AU:AZ,4,FALSE)</f>
        <v>155.02</v>
      </c>
      <c r="M536" s="62">
        <f>E536*0.1+F536*0.2+G536*2+H536*0.2+I536*0.1+VLOOKUP(B536,Sheet1!AU:AZ,5,FALSE)</f>
        <v>139.3</v>
      </c>
      <c r="N536" s="62">
        <f>E536*0.1+F536*0.2+G536*0.2+H536*2+I536*0.1+VLOOKUP(B536,Sheet1!AU:AZ,6,FALSE)</f>
        <v>92.5</v>
      </c>
      <c r="O536" s="62">
        <f t="shared" si="154"/>
        <v>15</v>
      </c>
      <c r="P536" s="62">
        <f t="shared" si="155"/>
        <v>25.9</v>
      </c>
      <c r="R536" s="9">
        <f t="shared" ref="R536:R599" si="167">D536</f>
        <v>34</v>
      </c>
      <c r="S536" s="9">
        <f t="shared" si="156"/>
        <v>229.64</v>
      </c>
      <c r="T536" s="9">
        <f t="shared" si="157"/>
        <v>42.8</v>
      </c>
      <c r="U536" s="66">
        <f t="shared" ref="U536:U599" si="168">ROUND((S536^2*3)/(S536+M536*3),0)</f>
        <v>244</v>
      </c>
      <c r="V536" s="9">
        <f t="shared" ref="V536:V599" si="169">U536*1.2</f>
        <v>292.8</v>
      </c>
      <c r="W536" s="67">
        <f t="shared" ref="W536:W599" si="170">ROUNDUP((L536^2*3)/(L536+T536*3),0)</f>
        <v>255</v>
      </c>
      <c r="Y536" s="69">
        <f>VLOOKUP(D536,Sheet2!P:Q,2,FALSE)</f>
        <v>60</v>
      </c>
      <c r="AB536" s="4" t="str">
        <f>IF('表格编辑 '!D593="monster","普通","BOSS")</f>
        <v>普通</v>
      </c>
      <c r="AD536" s="50">
        <f>VLOOKUP(D536,映射!AK:AL,2,FALSE)</f>
        <v>4</v>
      </c>
      <c r="AE536" s="50" t="s">
        <v>37</v>
      </c>
      <c r="AF536" s="4">
        <f>VLOOKUP(AE536,映射!AN:AO,2,FALSE)</f>
        <v>2</v>
      </c>
      <c r="AG536" s="50">
        <v>1</v>
      </c>
      <c r="AH536" s="70">
        <v>1</v>
      </c>
      <c r="AI536" s="16">
        <f t="shared" si="158"/>
        <v>40180</v>
      </c>
      <c r="AJ536" s="16">
        <f t="shared" si="159"/>
        <v>50092</v>
      </c>
      <c r="AK536" s="16">
        <f t="shared" si="160"/>
        <v>34</v>
      </c>
      <c r="AL536" s="16" t="str">
        <f t="shared" si="161"/>
        <v>功夫刺魔</v>
      </c>
      <c r="AM536" s="16">
        <f t="shared" si="162"/>
        <v>1952</v>
      </c>
      <c r="AN536" s="16">
        <f t="shared" si="163"/>
        <v>1454</v>
      </c>
      <c r="AO536" s="16">
        <f t="shared" ref="AO536:AO599" si="171">AM536-AN536</f>
        <v>498</v>
      </c>
      <c r="AP536" s="16">
        <f t="shared" si="164"/>
        <v>1225</v>
      </c>
      <c r="AQ536" s="16">
        <f t="shared" si="165"/>
        <v>1292</v>
      </c>
      <c r="AR536" s="16">
        <f t="shared" si="166"/>
        <v>233</v>
      </c>
      <c r="AS536" s="16"/>
      <c r="AT536" s="16">
        <v>81.1</v>
      </c>
      <c r="AU536" s="16">
        <v>41.5</v>
      </c>
      <c r="AV536" s="16">
        <v>8.8</v>
      </c>
      <c r="AW536" s="16"/>
    </row>
    <row r="537" spans="1:49">
      <c r="A537" s="62">
        <f>'表格编辑 '!A594</f>
        <v>40181</v>
      </c>
      <c r="B537" s="62">
        <f>'表格编辑 '!B594</f>
        <v>50000</v>
      </c>
      <c r="C537" s="62" t="str">
        <f>VLOOKUP(B537,映射!A:B,2,FALSE)</f>
        <v>海底龟</v>
      </c>
      <c r="D537" s="62">
        <f>'表格编辑 '!E594</f>
        <v>39</v>
      </c>
      <c r="E537" s="62">
        <f>ROUNDUP((VLOOKUP(B537,Sheet1!U:AA,3,FALSE)-2)*(0.042*(D537-1)+0.2)+0.4,0)</f>
        <v>39</v>
      </c>
      <c r="F537" s="62">
        <f>ROUNDUP((VLOOKUP(B537,Sheet1!U:AA,4,FALSE)-2)*(0.042*(D537-1)+0.2)+0.4,0)</f>
        <v>33</v>
      </c>
      <c r="G537" s="62">
        <f>ROUNDUP((VLOOKUP(B537,Sheet1!U:AA,5,FALSE)-2)*(0.042*(D537-1)+0.2)+0.4,0)</f>
        <v>78</v>
      </c>
      <c r="H537" s="62">
        <f>ROUNDUP((VLOOKUP(B537,Sheet1!U:AA,6,FALSE)-2)*(0.042*(D537-1)+0.2)+0.4,0)</f>
        <v>4</v>
      </c>
      <c r="I537" s="62">
        <f>ROUNDUP((VLOOKUP(B537,Sheet1!U:AA,7,FALSE)-2)*(0.042*(D537-1)+0.2)+0.4,0)</f>
        <v>30</v>
      </c>
      <c r="J537" s="62">
        <f>E537*8+F537*2+G537*3+H537*3+I537*1+VLOOKUP(B537,Sheet1!AU:AZ,2,FALSE)</f>
        <v>674</v>
      </c>
      <c r="K537" s="62">
        <f>E537*1+F537*2+G537*2+H537*2+I537*10+VLOOKUP(B537,Sheet1!AU:AZ,3,FALSE)</f>
        <v>589</v>
      </c>
      <c r="L537" s="62">
        <f>E537*0.1+F537*2+G537*0.2+H537*0.26+I537*0.1+VLOOKUP(B537,Sheet1!AU:AZ,4,FALSE)</f>
        <v>109.54</v>
      </c>
      <c r="M537" s="62">
        <f>E537*0.1+F537*0.2+G537*2+H537*0.2+I537*0.1+VLOOKUP(B537,Sheet1!AU:AZ,5,FALSE)</f>
        <v>190.3</v>
      </c>
      <c r="N537" s="62">
        <f>E537*0.1+F537*0.2+G537*0.2+H537*2+I537*0.1+VLOOKUP(B537,Sheet1!AU:AZ,6,FALSE)</f>
        <v>57.1</v>
      </c>
      <c r="O537" s="62">
        <f t="shared" si="154"/>
        <v>24.2</v>
      </c>
      <c r="P537" s="62">
        <f t="shared" si="155"/>
        <v>17.9</v>
      </c>
      <c r="R537" s="9">
        <f t="shared" si="167"/>
        <v>39</v>
      </c>
      <c r="S537" s="9">
        <f t="shared" si="156"/>
        <v>252.24</v>
      </c>
      <c r="T537" s="9">
        <f t="shared" si="157"/>
        <v>46.8</v>
      </c>
      <c r="U537" s="66">
        <f t="shared" si="168"/>
        <v>232</v>
      </c>
      <c r="V537" s="9">
        <f t="shared" si="169"/>
        <v>278.4</v>
      </c>
      <c r="W537" s="67">
        <f t="shared" si="170"/>
        <v>145</v>
      </c>
      <c r="Y537" s="69">
        <f>VLOOKUP(D537,Sheet2!P:Q,2,FALSE)</f>
        <v>60</v>
      </c>
      <c r="AB537" s="4" t="str">
        <f>IF('表格编辑 '!D594="monster","普通","BOSS")</f>
        <v>普通</v>
      </c>
      <c r="AD537" s="50">
        <f>VLOOKUP(D537,映射!AK:AL,2,FALSE)</f>
        <v>4</v>
      </c>
      <c r="AE537" s="50" t="s">
        <v>37</v>
      </c>
      <c r="AF537" s="4">
        <f>VLOOKUP(AE537,映射!AN:AO,2,FALSE)</f>
        <v>2</v>
      </c>
      <c r="AG537" s="50">
        <v>1</v>
      </c>
      <c r="AH537" s="70">
        <v>1</v>
      </c>
      <c r="AI537" s="16">
        <f t="shared" si="158"/>
        <v>40181</v>
      </c>
      <c r="AJ537" s="16">
        <f t="shared" si="159"/>
        <v>50000</v>
      </c>
      <c r="AK537" s="16">
        <f t="shared" si="160"/>
        <v>39</v>
      </c>
      <c r="AL537" s="16" t="str">
        <f t="shared" si="161"/>
        <v>海底龟</v>
      </c>
      <c r="AM537" s="16">
        <f t="shared" si="162"/>
        <v>1856</v>
      </c>
      <c r="AN537" s="16">
        <f t="shared" si="163"/>
        <v>1348</v>
      </c>
      <c r="AO537" s="16">
        <f t="shared" si="171"/>
        <v>508</v>
      </c>
      <c r="AP537" s="16">
        <f t="shared" si="164"/>
        <v>1182</v>
      </c>
      <c r="AQ537" s="16">
        <f t="shared" si="165"/>
        <v>1178</v>
      </c>
      <c r="AR537" s="16">
        <f t="shared" si="166"/>
        <v>165</v>
      </c>
      <c r="AS537" s="16"/>
      <c r="AT537" s="16">
        <v>142.1</v>
      </c>
      <c r="AU537" s="16">
        <v>32.3</v>
      </c>
      <c r="AV537" s="16">
        <v>20.2</v>
      </c>
      <c r="AW537" s="16"/>
    </row>
    <row r="538" spans="1:49">
      <c r="A538" s="62">
        <f>'表格编辑 '!A595</f>
        <v>40182</v>
      </c>
      <c r="B538" s="62">
        <f>'表格编辑 '!B595</f>
        <v>50153</v>
      </c>
      <c r="C538" s="62" t="str">
        <f>VLOOKUP(B538,映射!A:B,2,FALSE)</f>
        <v>山贼</v>
      </c>
      <c r="D538" s="62">
        <f>'表格编辑 '!E595</f>
        <v>39</v>
      </c>
      <c r="E538" s="62">
        <f>ROUNDUP((VLOOKUP(B538,Sheet1!U:AA,3,FALSE)-2)*(0.042*(D538-1)+0.2)+0.4,0)</f>
        <v>48</v>
      </c>
      <c r="F538" s="62">
        <f>ROUNDUP((VLOOKUP(B538,Sheet1!U:AA,4,FALSE)-2)*(0.042*(D538-1)+0.2)+0.4,0)</f>
        <v>46</v>
      </c>
      <c r="G538" s="62">
        <f>ROUNDUP((VLOOKUP(B538,Sheet1!U:AA,5,FALSE)-2)*(0.042*(D538-1)+0.2)+0.4,0)</f>
        <v>40</v>
      </c>
      <c r="H538" s="62">
        <f>ROUNDUP((VLOOKUP(B538,Sheet1!U:AA,6,FALSE)-2)*(0.042*(D538-1)+0.2)+0.4,0)</f>
        <v>44</v>
      </c>
      <c r="I538" s="62">
        <f>ROUNDUP((VLOOKUP(B538,Sheet1!U:AA,7,FALSE)-2)*(0.042*(D538-1)+0.2)+0.4,0)</f>
        <v>15</v>
      </c>
      <c r="J538" s="62">
        <f>E538*8+F538*2+G538*3+H538*3+I538*1+VLOOKUP(B538,Sheet1!AU:AZ,2,FALSE)</f>
        <v>763</v>
      </c>
      <c r="K538" s="62">
        <f>E538*1+F538*2+G538*2+H538*2+I538*10+VLOOKUP(B538,Sheet1!AU:AZ,3,FALSE)</f>
        <v>478</v>
      </c>
      <c r="L538" s="62">
        <f>E538*0.1+F538*2+G538*0.2+H538*0.26+I538*0.1+VLOOKUP(B538,Sheet1!AU:AZ,4,FALSE)</f>
        <v>137.74</v>
      </c>
      <c r="M538" s="62">
        <f>E538*0.1+F538*0.2+G538*2+H538*0.2+I538*0.1+VLOOKUP(B538,Sheet1!AU:AZ,5,FALSE)</f>
        <v>124.3</v>
      </c>
      <c r="N538" s="62">
        <f>E538*0.1+F538*0.2+G538*0.2+H538*2+I538*0.1+VLOOKUP(B538,Sheet1!AU:AZ,6,FALSE)</f>
        <v>131.5</v>
      </c>
      <c r="O538" s="62">
        <f t="shared" si="154"/>
        <v>-3.4</v>
      </c>
      <c r="P538" s="62">
        <f t="shared" si="155"/>
        <v>37.1</v>
      </c>
      <c r="R538" s="9">
        <f t="shared" si="167"/>
        <v>39</v>
      </c>
      <c r="S538" s="9">
        <f t="shared" si="156"/>
        <v>252.24</v>
      </c>
      <c r="T538" s="9">
        <f t="shared" si="157"/>
        <v>46.8</v>
      </c>
      <c r="U538" s="66">
        <f t="shared" si="168"/>
        <v>305</v>
      </c>
      <c r="V538" s="9">
        <f t="shared" si="169"/>
        <v>366</v>
      </c>
      <c r="W538" s="67">
        <f t="shared" si="170"/>
        <v>205</v>
      </c>
      <c r="Y538" s="69">
        <f>VLOOKUP(D538,Sheet2!P:Q,2,FALSE)</f>
        <v>60</v>
      </c>
      <c r="AB538" s="4" t="str">
        <f>IF('表格编辑 '!D595="monster","普通","BOSS")</f>
        <v>普通</v>
      </c>
      <c r="AD538" s="50">
        <f>VLOOKUP(D538,映射!AK:AL,2,FALSE)</f>
        <v>4</v>
      </c>
      <c r="AE538" s="50" t="s">
        <v>37</v>
      </c>
      <c r="AF538" s="4">
        <f>VLOOKUP(AE538,映射!AN:AO,2,FALSE)</f>
        <v>2</v>
      </c>
      <c r="AG538" s="50">
        <v>1</v>
      </c>
      <c r="AH538" s="70">
        <v>1</v>
      </c>
      <c r="AI538" s="16">
        <f t="shared" si="158"/>
        <v>40182</v>
      </c>
      <c r="AJ538" s="16">
        <f t="shared" si="159"/>
        <v>50153</v>
      </c>
      <c r="AK538" s="16">
        <f t="shared" si="160"/>
        <v>39</v>
      </c>
      <c r="AL538" s="16" t="str">
        <f t="shared" si="161"/>
        <v>山贼</v>
      </c>
      <c r="AM538" s="16">
        <f t="shared" si="162"/>
        <v>2440</v>
      </c>
      <c r="AN538" s="16">
        <f t="shared" si="163"/>
        <v>1526</v>
      </c>
      <c r="AO538" s="16">
        <f t="shared" si="171"/>
        <v>914</v>
      </c>
      <c r="AP538" s="16">
        <f t="shared" si="164"/>
        <v>1677</v>
      </c>
      <c r="AQ538" s="16">
        <f t="shared" si="165"/>
        <v>956</v>
      </c>
      <c r="AR538" s="16">
        <f t="shared" si="166"/>
        <v>207</v>
      </c>
      <c r="AS538" s="16"/>
      <c r="AT538" s="16">
        <v>88.3</v>
      </c>
      <c r="AU538" s="16">
        <v>93.7</v>
      </c>
      <c r="AV538" s="16">
        <v>-2.3</v>
      </c>
      <c r="AW538" s="16"/>
    </row>
    <row r="539" spans="1:49">
      <c r="A539" s="62">
        <f>'表格编辑 '!A596</f>
        <v>40183</v>
      </c>
      <c r="B539" s="62">
        <f>'表格编辑 '!B596</f>
        <v>50005</v>
      </c>
      <c r="C539" s="62" t="str">
        <f>VLOOKUP(B539,映射!A:B,2,FALSE)</f>
        <v>罗刹鬼</v>
      </c>
      <c r="D539" s="62">
        <f>'表格编辑 '!E596</f>
        <v>39</v>
      </c>
      <c r="E539" s="62">
        <f>ROUNDUP((VLOOKUP(B539,Sheet1!U:AA,3,FALSE)-2)*(0.042*(D539-1)+0.2)+0.4,0)</f>
        <v>40</v>
      </c>
      <c r="F539" s="62">
        <f>ROUNDUP((VLOOKUP(B539,Sheet1!U:AA,4,FALSE)-2)*(0.042*(D539-1)+0.2)+0.4,0)</f>
        <v>42</v>
      </c>
      <c r="G539" s="62">
        <f>ROUNDUP((VLOOKUP(B539,Sheet1!U:AA,5,FALSE)-2)*(0.042*(D539-1)+0.2)+0.4,0)</f>
        <v>40</v>
      </c>
      <c r="H539" s="62">
        <f>ROUNDUP((VLOOKUP(B539,Sheet1!U:AA,6,FALSE)-2)*(0.042*(D539-1)+0.2)+0.4,0)</f>
        <v>37</v>
      </c>
      <c r="I539" s="62">
        <f>ROUNDUP((VLOOKUP(B539,Sheet1!U:AA,7,FALSE)-2)*(0.042*(D539-1)+0.2)+0.4,0)</f>
        <v>42</v>
      </c>
      <c r="J539" s="62">
        <f>E539*8+F539*2+G539*3+H539*3+I539*1+VLOOKUP(B539,Sheet1!AU:AZ,2,FALSE)</f>
        <v>697</v>
      </c>
      <c r="K539" s="62">
        <f>E539*1+F539*2+G539*2+H539*2+I539*10+VLOOKUP(B539,Sheet1!AU:AZ,3,FALSE)</f>
        <v>718</v>
      </c>
      <c r="L539" s="62">
        <f>E539*0.1+F539*2+G539*0.2+H539*0.26+I539*0.1+VLOOKUP(B539,Sheet1!AU:AZ,4,FALSE)</f>
        <v>129.82</v>
      </c>
      <c r="M539" s="62">
        <f>E539*0.1+F539*0.2+G539*2+H539*0.2+I539*0.1+VLOOKUP(B539,Sheet1!AU:AZ,5,FALSE)</f>
        <v>124</v>
      </c>
      <c r="N539" s="62">
        <f>E539*0.1+F539*0.2+G539*0.2+H539*2+I539*0.1+VLOOKUP(B539,Sheet1!AU:AZ,6,FALSE)</f>
        <v>118.6</v>
      </c>
      <c r="O539" s="62">
        <f t="shared" si="154"/>
        <v>21.7</v>
      </c>
      <c r="P539" s="62">
        <f t="shared" si="155"/>
        <v>27</v>
      </c>
      <c r="R539" s="9">
        <f t="shared" si="167"/>
        <v>39</v>
      </c>
      <c r="S539" s="9">
        <f t="shared" si="156"/>
        <v>252.24</v>
      </c>
      <c r="T539" s="9">
        <f t="shared" si="157"/>
        <v>46.8</v>
      </c>
      <c r="U539" s="66">
        <f t="shared" si="168"/>
        <v>306</v>
      </c>
      <c r="V539" s="9">
        <f t="shared" si="169"/>
        <v>367.2</v>
      </c>
      <c r="W539" s="67">
        <f t="shared" si="170"/>
        <v>188</v>
      </c>
      <c r="Y539" s="69">
        <f>VLOOKUP(D539,Sheet2!P:Q,2,FALSE)</f>
        <v>60</v>
      </c>
      <c r="AB539" s="4" t="str">
        <f>IF('表格编辑 '!D596="monster","普通","BOSS")</f>
        <v>普通</v>
      </c>
      <c r="AD539" s="50">
        <f>VLOOKUP(D539,映射!AK:AL,2,FALSE)</f>
        <v>4</v>
      </c>
      <c r="AE539" s="50" t="s">
        <v>37</v>
      </c>
      <c r="AF539" s="4">
        <f>VLOOKUP(AE539,映射!AN:AO,2,FALSE)</f>
        <v>2</v>
      </c>
      <c r="AG539" s="50">
        <v>1</v>
      </c>
      <c r="AH539" s="70">
        <v>1</v>
      </c>
      <c r="AI539" s="16">
        <f t="shared" si="158"/>
        <v>40183</v>
      </c>
      <c r="AJ539" s="16">
        <f t="shared" si="159"/>
        <v>50005</v>
      </c>
      <c r="AK539" s="16">
        <f t="shared" si="160"/>
        <v>39</v>
      </c>
      <c r="AL539" s="16" t="str">
        <f t="shared" si="161"/>
        <v>罗刹鬼</v>
      </c>
      <c r="AM539" s="16">
        <f t="shared" si="162"/>
        <v>2448</v>
      </c>
      <c r="AN539" s="16">
        <f t="shared" si="163"/>
        <v>1394</v>
      </c>
      <c r="AO539" s="16">
        <f t="shared" si="171"/>
        <v>1054</v>
      </c>
      <c r="AP539" s="16">
        <f t="shared" si="164"/>
        <v>1751</v>
      </c>
      <c r="AQ539" s="16">
        <f t="shared" si="165"/>
        <v>1436</v>
      </c>
      <c r="AR539" s="16">
        <f t="shared" si="166"/>
        <v>195</v>
      </c>
      <c r="AS539" s="16"/>
      <c r="AT539" s="16">
        <v>57.4</v>
      </c>
      <c r="AU539" s="16">
        <v>79</v>
      </c>
      <c r="AV539" s="16">
        <v>9.4</v>
      </c>
      <c r="AW539" s="16"/>
    </row>
    <row r="540" spans="1:49">
      <c r="A540" s="62">
        <f>'表格编辑 '!A597</f>
        <v>40184</v>
      </c>
      <c r="B540" s="62">
        <f>'表格编辑 '!B597</f>
        <v>50044</v>
      </c>
      <c r="C540" s="62" t="str">
        <f>VLOOKUP(B540,映射!A:B,2,FALSE)</f>
        <v>石像怪</v>
      </c>
      <c r="D540" s="62">
        <f>'表格编辑 '!E597</f>
        <v>39</v>
      </c>
      <c r="E540" s="62">
        <f>ROUNDUP((VLOOKUP(B540,Sheet1!U:AA,3,FALSE)-2)*(0.042*(D540-1)+0.2)+0.4,0)</f>
        <v>22</v>
      </c>
      <c r="F540" s="62">
        <f>ROUNDUP((VLOOKUP(B540,Sheet1!U:AA,4,FALSE)-2)*(0.042*(D540-1)+0.2)+0.4,0)</f>
        <v>51</v>
      </c>
      <c r="G540" s="62">
        <f>ROUNDUP((VLOOKUP(B540,Sheet1!U:AA,5,FALSE)-2)*(0.042*(D540-1)+0.2)+0.4,0)</f>
        <v>55</v>
      </c>
      <c r="H540" s="62">
        <f>ROUNDUP((VLOOKUP(B540,Sheet1!U:AA,6,FALSE)-2)*(0.042*(D540-1)+0.2)+0.4,0)</f>
        <v>37</v>
      </c>
      <c r="I540" s="62">
        <f>ROUNDUP((VLOOKUP(B540,Sheet1!U:AA,7,FALSE)-2)*(0.042*(D540-1)+0.2)+0.4,0)</f>
        <v>37</v>
      </c>
      <c r="J540" s="62">
        <f>E540*8+F540*2+G540*3+H540*3+I540*1+VLOOKUP(B540,Sheet1!AU:AZ,2,FALSE)</f>
        <v>611</v>
      </c>
      <c r="K540" s="62">
        <f>E540*1+F540*2+G540*2+H540*2+I540*10+VLOOKUP(B540,Sheet1!AU:AZ,3,FALSE)</f>
        <v>698</v>
      </c>
      <c r="L540" s="62">
        <f>E540*0.1+F540*2+G540*0.2+H540*0.26+I540*0.1+VLOOKUP(B540,Sheet1!AU:AZ,4,FALSE)</f>
        <v>148.52</v>
      </c>
      <c r="M540" s="62">
        <f>E540*0.1+F540*0.2+G540*2+H540*0.2+I540*0.1+VLOOKUP(B540,Sheet1!AU:AZ,5,FALSE)</f>
        <v>153.5</v>
      </c>
      <c r="N540" s="62">
        <f>E540*0.1+F540*0.2+G540*0.2+H540*2+I540*0.1+VLOOKUP(B540,Sheet1!AU:AZ,6,FALSE)</f>
        <v>121.1</v>
      </c>
      <c r="O540" s="62">
        <f t="shared" si="154"/>
        <v>25.2</v>
      </c>
      <c r="P540" s="62">
        <f t="shared" si="155"/>
        <v>10.7</v>
      </c>
      <c r="R540" s="9">
        <f t="shared" si="167"/>
        <v>39</v>
      </c>
      <c r="S540" s="9">
        <f t="shared" si="156"/>
        <v>252.24</v>
      </c>
      <c r="T540" s="9">
        <f t="shared" si="157"/>
        <v>46.8</v>
      </c>
      <c r="U540" s="66">
        <f t="shared" si="168"/>
        <v>268</v>
      </c>
      <c r="V540" s="9">
        <f t="shared" si="169"/>
        <v>321.6</v>
      </c>
      <c r="W540" s="67">
        <f t="shared" si="170"/>
        <v>230</v>
      </c>
      <c r="Y540" s="69">
        <f>VLOOKUP(D540,Sheet2!P:Q,2,FALSE)</f>
        <v>60</v>
      </c>
      <c r="AB540" s="4" t="str">
        <f>IF('表格编辑 '!D597="monster","普通","BOSS")</f>
        <v>普通</v>
      </c>
      <c r="AD540" s="50">
        <f>VLOOKUP(D540,映射!AK:AL,2,FALSE)</f>
        <v>4</v>
      </c>
      <c r="AE540" s="50" t="s">
        <v>37</v>
      </c>
      <c r="AF540" s="4">
        <f>VLOOKUP(AE540,映射!AN:AO,2,FALSE)</f>
        <v>2</v>
      </c>
      <c r="AG540" s="50">
        <v>1</v>
      </c>
      <c r="AH540" s="70">
        <v>1</v>
      </c>
      <c r="AI540" s="16">
        <f t="shared" si="158"/>
        <v>40184</v>
      </c>
      <c r="AJ540" s="16">
        <f t="shared" si="159"/>
        <v>50044</v>
      </c>
      <c r="AK540" s="16">
        <f t="shared" si="160"/>
        <v>39</v>
      </c>
      <c r="AL540" s="16" t="str">
        <f t="shared" si="161"/>
        <v>石像怪</v>
      </c>
      <c r="AM540" s="16">
        <f t="shared" si="162"/>
        <v>2144</v>
      </c>
      <c r="AN540" s="16">
        <f t="shared" si="163"/>
        <v>1222</v>
      </c>
      <c r="AO540" s="16">
        <f t="shared" si="171"/>
        <v>922</v>
      </c>
      <c r="AP540" s="16">
        <f t="shared" si="164"/>
        <v>1533</v>
      </c>
      <c r="AQ540" s="16">
        <f t="shared" si="165"/>
        <v>1396</v>
      </c>
      <c r="AR540" s="16">
        <f t="shared" si="166"/>
        <v>223</v>
      </c>
      <c r="AS540" s="16"/>
      <c r="AT540" s="16">
        <v>111.8</v>
      </c>
      <c r="AU540" s="16">
        <v>84.8</v>
      </c>
      <c r="AV540" s="16">
        <v>20.9</v>
      </c>
      <c r="AW540" s="16"/>
    </row>
    <row r="541" spans="1:49">
      <c r="A541" s="62">
        <f>'表格编辑 '!A598</f>
        <v>40185</v>
      </c>
      <c r="B541" s="62">
        <f>'表格编辑 '!B598</f>
        <v>50103</v>
      </c>
      <c r="C541" s="62" t="str">
        <f>VLOOKUP(B541,映射!A:B,2,FALSE)</f>
        <v>地精</v>
      </c>
      <c r="D541" s="62">
        <f>'表格编辑 '!E598</f>
        <v>39</v>
      </c>
      <c r="E541" s="62">
        <f>ROUNDUP((VLOOKUP(B541,Sheet1!U:AA,3,FALSE)-2)*(0.042*(D541-1)+0.2)+0.4,0)</f>
        <v>51</v>
      </c>
      <c r="F541" s="62">
        <f>ROUNDUP((VLOOKUP(B541,Sheet1!U:AA,4,FALSE)-2)*(0.042*(D541-1)+0.2)+0.4,0)</f>
        <v>51</v>
      </c>
      <c r="G541" s="62">
        <f>ROUNDUP((VLOOKUP(B541,Sheet1!U:AA,5,FALSE)-2)*(0.042*(D541-1)+0.2)+0.4,0)</f>
        <v>51</v>
      </c>
      <c r="H541" s="62">
        <f>ROUNDUP((VLOOKUP(B541,Sheet1!U:AA,6,FALSE)-2)*(0.042*(D541-1)+0.2)+0.4,0)</f>
        <v>51</v>
      </c>
      <c r="I541" s="62">
        <f>ROUNDUP((VLOOKUP(B541,Sheet1!U:AA,7,FALSE)-2)*(0.042*(D541-1)+0.2)+0.4,0)</f>
        <v>33</v>
      </c>
      <c r="J541" s="62">
        <f>E541*8+F541*2+G541*3+H541*3+I541*1+VLOOKUP(B541,Sheet1!AU:AZ,2,FALSE)</f>
        <v>869</v>
      </c>
      <c r="K541" s="62">
        <f>E541*1+F541*2+G541*2+H541*2+I541*10+VLOOKUP(B541,Sheet1!AU:AZ,3,FALSE)</f>
        <v>707</v>
      </c>
      <c r="L541" s="62">
        <f>E541*0.1+F541*2+G541*0.2+H541*0.26+I541*0.1+VLOOKUP(B541,Sheet1!AU:AZ,4,FALSE)</f>
        <v>153.86</v>
      </c>
      <c r="M541" s="62">
        <f>E541*0.1+F541*0.2+G541*2+H541*0.2+I541*0.1+VLOOKUP(B541,Sheet1!AU:AZ,5,FALSE)</f>
        <v>150.8</v>
      </c>
      <c r="N541" s="62">
        <f>E541*0.1+F541*0.2+G541*0.2+H541*2+I541*0.1+VLOOKUP(B541,Sheet1!AU:AZ,6,FALSE)</f>
        <v>150.8</v>
      </c>
      <c r="O541" s="62">
        <f t="shared" si="154"/>
        <v>11.1</v>
      </c>
      <c r="P541" s="62">
        <f t="shared" si="155"/>
        <v>37.5</v>
      </c>
      <c r="R541" s="9">
        <f t="shared" si="167"/>
        <v>39</v>
      </c>
      <c r="S541" s="9">
        <f t="shared" si="156"/>
        <v>252.24</v>
      </c>
      <c r="T541" s="9">
        <f t="shared" si="157"/>
        <v>46.8</v>
      </c>
      <c r="U541" s="66">
        <f t="shared" si="168"/>
        <v>271</v>
      </c>
      <c r="V541" s="9">
        <f t="shared" si="169"/>
        <v>325.2</v>
      </c>
      <c r="W541" s="67">
        <f t="shared" si="170"/>
        <v>242</v>
      </c>
      <c r="Y541" s="69">
        <f>VLOOKUP(D541,Sheet2!P:Q,2,FALSE)</f>
        <v>60</v>
      </c>
      <c r="AB541" s="4" t="str">
        <f>IF('表格编辑 '!D598="monster","普通","BOSS")</f>
        <v>普通</v>
      </c>
      <c r="AD541" s="50">
        <f>VLOOKUP(D541,映射!AK:AL,2,FALSE)</f>
        <v>4</v>
      </c>
      <c r="AE541" s="50" t="s">
        <v>37</v>
      </c>
      <c r="AF541" s="4">
        <f>VLOOKUP(AE541,映射!AN:AO,2,FALSE)</f>
        <v>2</v>
      </c>
      <c r="AG541" s="50">
        <v>1</v>
      </c>
      <c r="AH541" s="70">
        <v>1</v>
      </c>
      <c r="AI541" s="16">
        <f t="shared" si="158"/>
        <v>40185</v>
      </c>
      <c r="AJ541" s="16">
        <f t="shared" si="159"/>
        <v>50103</v>
      </c>
      <c r="AK541" s="16">
        <f t="shared" si="160"/>
        <v>39</v>
      </c>
      <c r="AL541" s="16" t="str">
        <f t="shared" si="161"/>
        <v>地精</v>
      </c>
      <c r="AM541" s="16">
        <f t="shared" si="162"/>
        <v>2168</v>
      </c>
      <c r="AN541" s="16">
        <f t="shared" si="163"/>
        <v>1738</v>
      </c>
      <c r="AO541" s="16">
        <f t="shared" si="171"/>
        <v>430</v>
      </c>
      <c r="AP541" s="16">
        <f t="shared" si="164"/>
        <v>1299</v>
      </c>
      <c r="AQ541" s="16">
        <f t="shared" si="165"/>
        <v>1414</v>
      </c>
      <c r="AR541" s="16">
        <f t="shared" si="166"/>
        <v>231</v>
      </c>
      <c r="AS541" s="16"/>
      <c r="AT541" s="16">
        <v>91</v>
      </c>
      <c r="AU541" s="16">
        <v>91</v>
      </c>
      <c r="AV541" s="16">
        <v>17.5</v>
      </c>
      <c r="AW541" s="16"/>
    </row>
    <row r="542" spans="1:49">
      <c r="A542" s="62">
        <f>'表格编辑 '!A599</f>
        <v>40186</v>
      </c>
      <c r="B542" s="62">
        <f>'表格编辑 '!B599</f>
        <v>50057</v>
      </c>
      <c r="C542" s="62" t="str">
        <f>VLOOKUP(B542,映射!A:B,2,FALSE)</f>
        <v>胖蝙蝠</v>
      </c>
      <c r="D542" s="62">
        <f>'表格编辑 '!E599</f>
        <v>39</v>
      </c>
      <c r="E542" s="62">
        <f>ROUNDUP((VLOOKUP(B542,Sheet1!U:AA,3,FALSE)-2)*(0.042*(D542-1)+0.2)+0.4,0)</f>
        <v>42</v>
      </c>
      <c r="F542" s="62">
        <f>ROUNDUP((VLOOKUP(B542,Sheet1!U:AA,4,FALSE)-2)*(0.042*(D542-1)+0.2)+0.4,0)</f>
        <v>40</v>
      </c>
      <c r="G542" s="62">
        <f>ROUNDUP((VLOOKUP(B542,Sheet1!U:AA,5,FALSE)-2)*(0.042*(D542-1)+0.2)+0.4,0)</f>
        <v>33</v>
      </c>
      <c r="H542" s="62">
        <f>ROUNDUP((VLOOKUP(B542,Sheet1!U:AA,6,FALSE)-2)*(0.042*(D542-1)+0.2)+0.4,0)</f>
        <v>44</v>
      </c>
      <c r="I542" s="62">
        <f>ROUNDUP((VLOOKUP(B542,Sheet1!U:AA,7,FALSE)-2)*(0.042*(D542-1)+0.2)+0.4,0)</f>
        <v>33</v>
      </c>
      <c r="J542" s="62">
        <f>E542*8+F542*2+G542*3+H542*3+I542*1+VLOOKUP(B542,Sheet1!AU:AZ,2,FALSE)</f>
        <v>700</v>
      </c>
      <c r="K542" s="62">
        <f>E542*1+F542*2+G542*2+H542*2+I542*10+VLOOKUP(B542,Sheet1!AU:AZ,3,FALSE)</f>
        <v>626</v>
      </c>
      <c r="L542" s="62">
        <f>E542*0.1+F542*2+G542*0.2+H542*0.26+I542*0.1+VLOOKUP(B542,Sheet1!AU:AZ,4,FALSE)</f>
        <v>125.54</v>
      </c>
      <c r="M542" s="62">
        <f>E542*0.1+F542*0.2+G542*2+H542*0.2+I542*0.1+VLOOKUP(B542,Sheet1!AU:AZ,5,FALSE)</f>
        <v>110.3</v>
      </c>
      <c r="N542" s="62">
        <f>E542*0.1+F542*0.2+G542*0.2+H542*2+I542*0.1+VLOOKUP(B542,Sheet1!AU:AZ,6,FALSE)</f>
        <v>130.1</v>
      </c>
      <c r="O542" s="62">
        <f t="shared" si="154"/>
        <v>12</v>
      </c>
      <c r="P542" s="62">
        <f t="shared" si="155"/>
        <v>31.8</v>
      </c>
      <c r="R542" s="9">
        <f t="shared" si="167"/>
        <v>39</v>
      </c>
      <c r="S542" s="9">
        <f t="shared" si="156"/>
        <v>252.24</v>
      </c>
      <c r="T542" s="9">
        <f t="shared" si="157"/>
        <v>46.8</v>
      </c>
      <c r="U542" s="66">
        <f t="shared" si="168"/>
        <v>327</v>
      </c>
      <c r="V542" s="9">
        <f t="shared" si="169"/>
        <v>392.4</v>
      </c>
      <c r="W542" s="67">
        <f t="shared" si="170"/>
        <v>178</v>
      </c>
      <c r="Y542" s="69">
        <f>VLOOKUP(D542,Sheet2!P:Q,2,FALSE)</f>
        <v>60</v>
      </c>
      <c r="AB542" s="4" t="str">
        <f>IF('表格编辑 '!D599="monster","普通","BOSS")</f>
        <v>普通</v>
      </c>
      <c r="AD542" s="50">
        <f>VLOOKUP(D542,映射!AK:AL,2,FALSE)</f>
        <v>4</v>
      </c>
      <c r="AE542" s="50" t="s">
        <v>37</v>
      </c>
      <c r="AF542" s="4">
        <f>VLOOKUP(AE542,映射!AN:AO,2,FALSE)</f>
        <v>2</v>
      </c>
      <c r="AG542" s="50">
        <v>1</v>
      </c>
      <c r="AH542" s="70">
        <v>1</v>
      </c>
      <c r="AI542" s="16">
        <f t="shared" si="158"/>
        <v>40186</v>
      </c>
      <c r="AJ542" s="16">
        <f t="shared" si="159"/>
        <v>50057</v>
      </c>
      <c r="AK542" s="16">
        <f t="shared" si="160"/>
        <v>39</v>
      </c>
      <c r="AL542" s="16" t="str">
        <f t="shared" si="161"/>
        <v>胖蝙蝠</v>
      </c>
      <c r="AM542" s="16">
        <f t="shared" si="162"/>
        <v>2616</v>
      </c>
      <c r="AN542" s="16">
        <f t="shared" si="163"/>
        <v>1400</v>
      </c>
      <c r="AO542" s="16">
        <f t="shared" si="171"/>
        <v>1216</v>
      </c>
      <c r="AP542" s="16">
        <f t="shared" si="164"/>
        <v>1916</v>
      </c>
      <c r="AQ542" s="16">
        <f t="shared" si="165"/>
        <v>1252</v>
      </c>
      <c r="AR542" s="16">
        <f t="shared" si="166"/>
        <v>189</v>
      </c>
      <c r="AS542" s="16"/>
      <c r="AT542" s="16">
        <v>76.5</v>
      </c>
      <c r="AU542" s="16">
        <v>92.7</v>
      </c>
      <c r="AV542" s="16">
        <v>10.4</v>
      </c>
      <c r="AW542" s="16"/>
    </row>
    <row r="543" spans="1:49">
      <c r="A543" s="62">
        <f>'表格编辑 '!A600</f>
        <v>40187</v>
      </c>
      <c r="B543" s="62">
        <f>'表格编辑 '!B600</f>
        <v>50086</v>
      </c>
      <c r="C543" s="62" t="str">
        <f>VLOOKUP(B543,映射!A:B,2,FALSE)</f>
        <v>人魔草</v>
      </c>
      <c r="D543" s="62">
        <f>'表格编辑 '!E600</f>
        <v>39</v>
      </c>
      <c r="E543" s="62">
        <f>ROUNDUP((VLOOKUP(B543,Sheet1!U:AA,3,FALSE)-2)*(0.042*(D543-1)+0.2)+0.4,0)</f>
        <v>37</v>
      </c>
      <c r="F543" s="62">
        <f>ROUNDUP((VLOOKUP(B543,Sheet1!U:AA,4,FALSE)-2)*(0.042*(D543-1)+0.2)+0.4,0)</f>
        <v>28</v>
      </c>
      <c r="G543" s="62">
        <f>ROUNDUP((VLOOKUP(B543,Sheet1!U:AA,5,FALSE)-2)*(0.042*(D543-1)+0.2)+0.4,0)</f>
        <v>17</v>
      </c>
      <c r="H543" s="62">
        <f>ROUNDUP((VLOOKUP(B543,Sheet1!U:AA,6,FALSE)-2)*(0.042*(D543-1)+0.2)+0.4,0)</f>
        <v>22</v>
      </c>
      <c r="I543" s="62">
        <f>ROUNDUP((VLOOKUP(B543,Sheet1!U:AA,7,FALSE)-2)*(0.042*(D543-1)+0.2)+0.4,0)</f>
        <v>71</v>
      </c>
      <c r="J543" s="62">
        <f>E543*8+F543*2+G543*3+H543*3+I543*1+VLOOKUP(B543,Sheet1!AU:AZ,2,FALSE)</f>
        <v>560</v>
      </c>
      <c r="K543" s="62">
        <f>E543*1+F543*2+G543*2+H543*2+I543*10+VLOOKUP(B543,Sheet1!AU:AZ,3,FALSE)</f>
        <v>901</v>
      </c>
      <c r="L543" s="62">
        <f>E543*0.1+F543*2+G543*0.2+H543*0.26+I543*0.1+VLOOKUP(B543,Sheet1!AU:AZ,4,FALSE)</f>
        <v>95.92</v>
      </c>
      <c r="M543" s="62">
        <f>E543*0.1+F543*0.2+G543*2+H543*0.2+I543*0.1+VLOOKUP(B543,Sheet1!AU:AZ,5,FALSE)</f>
        <v>74.8</v>
      </c>
      <c r="N543" s="62">
        <f>E543*0.1+F543*0.2+G543*0.2+H543*2+I543*0.1+VLOOKUP(B543,Sheet1!AU:AZ,6,FALSE)</f>
        <v>83.8</v>
      </c>
      <c r="O543" s="62">
        <f t="shared" si="154"/>
        <v>44.1</v>
      </c>
      <c r="P543" s="62">
        <f t="shared" si="155"/>
        <v>22.4</v>
      </c>
      <c r="R543" s="9">
        <f t="shared" si="167"/>
        <v>39</v>
      </c>
      <c r="S543" s="9">
        <f t="shared" si="156"/>
        <v>252.24</v>
      </c>
      <c r="T543" s="9">
        <f t="shared" si="157"/>
        <v>46.8</v>
      </c>
      <c r="U543" s="66">
        <f t="shared" si="168"/>
        <v>400</v>
      </c>
      <c r="V543" s="9">
        <f t="shared" si="169"/>
        <v>480</v>
      </c>
      <c r="W543" s="67">
        <f t="shared" si="170"/>
        <v>117</v>
      </c>
      <c r="Y543" s="69">
        <f>VLOOKUP(D543,Sheet2!P:Q,2,FALSE)</f>
        <v>60</v>
      </c>
      <c r="AB543" s="4" t="str">
        <f>IF('表格编辑 '!D600="monster","普通","BOSS")</f>
        <v>普通</v>
      </c>
      <c r="AD543" s="50">
        <f>VLOOKUP(D543,映射!AK:AL,2,FALSE)</f>
        <v>4</v>
      </c>
      <c r="AE543" s="50" t="s">
        <v>37</v>
      </c>
      <c r="AF543" s="4">
        <f>VLOOKUP(AE543,映射!AN:AO,2,FALSE)</f>
        <v>2</v>
      </c>
      <c r="AG543" s="50">
        <v>1</v>
      </c>
      <c r="AH543" s="70">
        <v>1</v>
      </c>
      <c r="AI543" s="16">
        <f t="shared" si="158"/>
        <v>40187</v>
      </c>
      <c r="AJ543" s="16">
        <f t="shared" si="159"/>
        <v>50086</v>
      </c>
      <c r="AK543" s="16">
        <f t="shared" si="160"/>
        <v>39</v>
      </c>
      <c r="AL543" s="16" t="str">
        <f t="shared" si="161"/>
        <v>人魔草</v>
      </c>
      <c r="AM543" s="16">
        <f t="shared" si="162"/>
        <v>3200</v>
      </c>
      <c r="AN543" s="16">
        <f t="shared" si="163"/>
        <v>1120</v>
      </c>
      <c r="AO543" s="16">
        <f t="shared" si="171"/>
        <v>2080</v>
      </c>
      <c r="AP543" s="16">
        <f t="shared" si="164"/>
        <v>2640</v>
      </c>
      <c r="AQ543" s="16">
        <f t="shared" si="165"/>
        <v>1802</v>
      </c>
      <c r="AR543" s="16">
        <f t="shared" si="166"/>
        <v>144</v>
      </c>
      <c r="AS543" s="16"/>
      <c r="AT543" s="16">
        <v>45.4</v>
      </c>
      <c r="AU543" s="16">
        <v>54.4</v>
      </c>
      <c r="AV543" s="16">
        <v>36.5</v>
      </c>
      <c r="AW543" s="16"/>
    </row>
    <row r="544" spans="1:49">
      <c r="A544" s="62">
        <f>'表格编辑 '!A601</f>
        <v>40188</v>
      </c>
      <c r="B544" s="62">
        <f>'表格编辑 '!B601</f>
        <v>50094</v>
      </c>
      <c r="C544" s="62" t="str">
        <f>VLOOKUP(B544,映射!A:B,2,FALSE)</f>
        <v>土著仙人掌</v>
      </c>
      <c r="D544" s="62">
        <f>'表格编辑 '!E601</f>
        <v>39</v>
      </c>
      <c r="E544" s="62">
        <f>ROUNDUP((VLOOKUP(B544,Sheet1!U:AA,3,FALSE)-2)*(0.042*(D544-1)+0.2)+0.4,0)</f>
        <v>44</v>
      </c>
      <c r="F544" s="62">
        <f>ROUNDUP((VLOOKUP(B544,Sheet1!U:AA,4,FALSE)-2)*(0.042*(D544-1)+0.2)+0.4,0)</f>
        <v>62</v>
      </c>
      <c r="G544" s="62">
        <f>ROUNDUP((VLOOKUP(B544,Sheet1!U:AA,5,FALSE)-2)*(0.042*(D544-1)+0.2)+0.4,0)</f>
        <v>40</v>
      </c>
      <c r="H544" s="62">
        <f>ROUNDUP((VLOOKUP(B544,Sheet1!U:AA,6,FALSE)-2)*(0.042*(D544-1)+0.2)+0.4,0)</f>
        <v>13</v>
      </c>
      <c r="I544" s="62">
        <f>ROUNDUP((VLOOKUP(B544,Sheet1!U:AA,7,FALSE)-2)*(0.042*(D544-1)+0.2)+0.4,0)</f>
        <v>24</v>
      </c>
      <c r="J544" s="62">
        <f>E544*8+F544*2+G544*3+H544*3+I544*1+VLOOKUP(B544,Sheet1!AU:AZ,2,FALSE)</f>
        <v>679</v>
      </c>
      <c r="K544" s="62">
        <f>E544*1+F544*2+G544*2+H544*2+I544*10+VLOOKUP(B544,Sheet1!AU:AZ,3,FALSE)</f>
        <v>534</v>
      </c>
      <c r="L544" s="62">
        <f>E544*0.1+F544*2+G544*0.2+H544*0.26+I544*0.1+VLOOKUP(B544,Sheet1!AU:AZ,4,FALSE)</f>
        <v>162.18</v>
      </c>
      <c r="M544" s="62">
        <f>E544*0.1+F544*0.2+G544*2+H544*0.2+I544*0.1+VLOOKUP(B544,Sheet1!AU:AZ,5,FALSE)</f>
        <v>121.8</v>
      </c>
      <c r="N544" s="62">
        <f>E544*0.1+F544*0.2+G544*0.2+H544*2+I544*0.1+VLOOKUP(B544,Sheet1!AU:AZ,6,FALSE)</f>
        <v>73.2</v>
      </c>
      <c r="O544" s="62">
        <f t="shared" ref="O544:O607" si="172">E544*-0.3+F544*-0.1+G544*0.2+H544*-0.1+I544*0.8</f>
        <v>6.5</v>
      </c>
      <c r="P544" s="62">
        <f t="shared" ref="P544:P607" si="173">E544*0.8+F544*-0.1+G544*-0.1+H544*0.2+I544*-0.1</f>
        <v>25.2</v>
      </c>
      <c r="R544" s="9">
        <f t="shared" si="167"/>
        <v>39</v>
      </c>
      <c r="S544" s="9">
        <f t="shared" si="156"/>
        <v>252.24</v>
      </c>
      <c r="T544" s="9">
        <f t="shared" si="157"/>
        <v>46.8</v>
      </c>
      <c r="U544" s="66">
        <f t="shared" si="168"/>
        <v>309</v>
      </c>
      <c r="V544" s="9">
        <f t="shared" si="169"/>
        <v>370.8</v>
      </c>
      <c r="W544" s="67">
        <f t="shared" si="170"/>
        <v>261</v>
      </c>
      <c r="Y544" s="69">
        <f>VLOOKUP(D544,Sheet2!P:Q,2,FALSE)</f>
        <v>60</v>
      </c>
      <c r="AB544" s="4" t="str">
        <f>IF('表格编辑 '!D601="monster","普通","BOSS")</f>
        <v>普通</v>
      </c>
      <c r="AD544" s="50">
        <f>VLOOKUP(D544,映射!AK:AL,2,FALSE)</f>
        <v>4</v>
      </c>
      <c r="AE544" s="50" t="s">
        <v>37</v>
      </c>
      <c r="AF544" s="4">
        <f>VLOOKUP(AE544,映射!AN:AO,2,FALSE)</f>
        <v>2</v>
      </c>
      <c r="AG544" s="50">
        <v>1</v>
      </c>
      <c r="AH544" s="70">
        <v>1</v>
      </c>
      <c r="AI544" s="16">
        <f t="shared" si="158"/>
        <v>40188</v>
      </c>
      <c r="AJ544" s="16">
        <f t="shared" si="159"/>
        <v>50094</v>
      </c>
      <c r="AK544" s="16">
        <f t="shared" si="160"/>
        <v>39</v>
      </c>
      <c r="AL544" s="16" t="str">
        <f t="shared" si="161"/>
        <v>土著仙人掌</v>
      </c>
      <c r="AM544" s="16">
        <f t="shared" si="162"/>
        <v>2472</v>
      </c>
      <c r="AN544" s="16">
        <f t="shared" si="163"/>
        <v>1358</v>
      </c>
      <c r="AO544" s="16">
        <f t="shared" si="171"/>
        <v>1114</v>
      </c>
      <c r="AP544" s="16">
        <f t="shared" si="164"/>
        <v>1793</v>
      </c>
      <c r="AQ544" s="16">
        <f t="shared" si="165"/>
        <v>1068</v>
      </c>
      <c r="AR544" s="16">
        <f t="shared" si="166"/>
        <v>244</v>
      </c>
      <c r="AS544" s="16"/>
      <c r="AT544" s="16">
        <v>86.3</v>
      </c>
      <c r="AU544" s="16">
        <v>44.9</v>
      </c>
      <c r="AV544" s="16">
        <v>5.4</v>
      </c>
      <c r="AW544" s="16"/>
    </row>
    <row r="545" spans="1:49">
      <c r="A545" s="62">
        <f>'表格编辑 '!A602</f>
        <v>40189</v>
      </c>
      <c r="B545" s="62">
        <f>'表格编辑 '!B602</f>
        <v>50132</v>
      </c>
      <c r="C545" s="62" t="str">
        <f>VLOOKUP(B545,映射!A:B,2,FALSE)</f>
        <v>蜥蜴人斗士</v>
      </c>
      <c r="D545" s="62">
        <f>'表格编辑 '!E602</f>
        <v>39</v>
      </c>
      <c r="E545" s="62">
        <f>ROUNDUP((VLOOKUP(B545,Sheet1!U:AA,3,FALSE)-2)*(0.042*(D545-1)+0.2)+0.4,0)</f>
        <v>30</v>
      </c>
      <c r="F545" s="62">
        <f>ROUNDUP((VLOOKUP(B545,Sheet1!U:AA,4,FALSE)-2)*(0.042*(D545-1)+0.2)+0.4,0)</f>
        <v>64</v>
      </c>
      <c r="G545" s="62">
        <f>ROUNDUP((VLOOKUP(B545,Sheet1!U:AA,5,FALSE)-2)*(0.042*(D545-1)+0.2)+0.4,0)</f>
        <v>64</v>
      </c>
      <c r="H545" s="62">
        <f>ROUNDUP((VLOOKUP(B545,Sheet1!U:AA,6,FALSE)-2)*(0.042*(D545-1)+0.2)+0.4,0)</f>
        <v>12</v>
      </c>
      <c r="I545" s="62">
        <f>ROUNDUP((VLOOKUP(B545,Sheet1!U:AA,7,FALSE)-2)*(0.042*(D545-1)+0.2)+0.4,0)</f>
        <v>15</v>
      </c>
      <c r="J545" s="62">
        <f>E545*8+F545*2+G545*3+H545*3+I545*1+VLOOKUP(B545,Sheet1!AU:AZ,2,FALSE)</f>
        <v>631</v>
      </c>
      <c r="K545" s="62">
        <f>E545*1+F545*2+G545*2+H545*2+I545*10+VLOOKUP(B545,Sheet1!AU:AZ,3,FALSE)</f>
        <v>480</v>
      </c>
      <c r="L545" s="62">
        <f>E545*0.1+F545*2+G545*0.2+H545*0.26+I545*0.1+VLOOKUP(B545,Sheet1!AU:AZ,4,FALSE)</f>
        <v>168.42</v>
      </c>
      <c r="M545" s="62">
        <f>E545*0.1+F545*0.2+G545*2+H545*0.2+I545*0.1+VLOOKUP(B545,Sheet1!AU:AZ,5,FALSE)</f>
        <v>167.7</v>
      </c>
      <c r="N545" s="62">
        <f>E545*0.1+F545*0.2+G545*0.2+H545*2+I545*0.1+VLOOKUP(B545,Sheet1!AU:AZ,6,FALSE)</f>
        <v>74.1</v>
      </c>
      <c r="O545" s="62">
        <f t="shared" si="172"/>
        <v>8.2</v>
      </c>
      <c r="P545" s="62">
        <f t="shared" si="173"/>
        <v>12.1</v>
      </c>
      <c r="R545" s="9">
        <f t="shared" si="167"/>
        <v>39</v>
      </c>
      <c r="S545" s="9">
        <f t="shared" si="156"/>
        <v>252.24</v>
      </c>
      <c r="T545" s="9">
        <f t="shared" si="157"/>
        <v>46.8</v>
      </c>
      <c r="U545" s="66">
        <f t="shared" si="168"/>
        <v>253</v>
      </c>
      <c r="V545" s="9">
        <f t="shared" si="169"/>
        <v>303.6</v>
      </c>
      <c r="W545" s="67">
        <f t="shared" si="170"/>
        <v>276</v>
      </c>
      <c r="Y545" s="69">
        <f>VLOOKUP(D545,Sheet2!P:Q,2,FALSE)</f>
        <v>60</v>
      </c>
      <c r="AB545" s="4" t="str">
        <f>IF('表格编辑 '!D602="monster","普通","BOSS")</f>
        <v>普通</v>
      </c>
      <c r="AD545" s="50">
        <f>VLOOKUP(D545,映射!AK:AL,2,FALSE)</f>
        <v>4</v>
      </c>
      <c r="AE545" s="50" t="s">
        <v>37</v>
      </c>
      <c r="AF545" s="4">
        <f>VLOOKUP(AE545,映射!AN:AO,2,FALSE)</f>
        <v>2</v>
      </c>
      <c r="AG545" s="50">
        <v>1</v>
      </c>
      <c r="AH545" s="70">
        <v>1</v>
      </c>
      <c r="AI545" s="16">
        <f t="shared" si="158"/>
        <v>40189</v>
      </c>
      <c r="AJ545" s="16">
        <f t="shared" si="159"/>
        <v>50132</v>
      </c>
      <c r="AK545" s="16">
        <f t="shared" si="160"/>
        <v>39</v>
      </c>
      <c r="AL545" s="16" t="str">
        <f t="shared" si="161"/>
        <v>蜥蜴人斗士</v>
      </c>
      <c r="AM545" s="16">
        <f t="shared" si="162"/>
        <v>2024</v>
      </c>
      <c r="AN545" s="16">
        <f t="shared" si="163"/>
        <v>1262</v>
      </c>
      <c r="AO545" s="16">
        <f t="shared" si="171"/>
        <v>762</v>
      </c>
      <c r="AP545" s="16">
        <f t="shared" si="164"/>
        <v>1393</v>
      </c>
      <c r="AQ545" s="16">
        <f t="shared" si="165"/>
        <v>960</v>
      </c>
      <c r="AR545" s="16">
        <f t="shared" si="166"/>
        <v>253</v>
      </c>
      <c r="AS545" s="16"/>
      <c r="AT545" s="16">
        <v>122.4</v>
      </c>
      <c r="AU545" s="16">
        <v>45</v>
      </c>
      <c r="AV545" s="16">
        <v>7.2</v>
      </c>
      <c r="AW545" s="16"/>
    </row>
    <row r="546" spans="1:49">
      <c r="A546" s="62">
        <f>'表格编辑 '!A603</f>
        <v>40190</v>
      </c>
      <c r="B546" s="62">
        <f>'表格编辑 '!B603</f>
        <v>50150</v>
      </c>
      <c r="C546" s="62" t="str">
        <f>VLOOKUP(B546,映射!A:B,2,FALSE)</f>
        <v>泰坦巨人</v>
      </c>
      <c r="D546" s="62">
        <f>'表格编辑 '!E603</f>
        <v>39</v>
      </c>
      <c r="E546" s="62">
        <f>ROUNDUP((VLOOKUP(B546,Sheet1!U:AA,3,FALSE)-2)*(0.042*(D546-1)+0.2)+0.4,0)</f>
        <v>73</v>
      </c>
      <c r="F546" s="62">
        <f>ROUNDUP((VLOOKUP(B546,Sheet1!U:AA,4,FALSE)-2)*(0.042*(D546-1)+0.2)+0.4,0)</f>
        <v>60</v>
      </c>
      <c r="G546" s="62">
        <f>ROUNDUP((VLOOKUP(B546,Sheet1!U:AA,5,FALSE)-2)*(0.042*(D546-1)+0.2)+0.4,0)</f>
        <v>51</v>
      </c>
      <c r="H546" s="62">
        <f>ROUNDUP((VLOOKUP(B546,Sheet1!U:AA,6,FALSE)-2)*(0.042*(D546-1)+0.2)+0.4,0)</f>
        <v>30</v>
      </c>
      <c r="I546" s="62">
        <f>ROUNDUP((VLOOKUP(B546,Sheet1!U:AA,7,FALSE)-2)*(0.042*(D546-1)+0.2)+0.4,0)</f>
        <v>42</v>
      </c>
      <c r="J546" s="62">
        <f>E546*8+F546*2+G546*3+H546*3+I546*1+VLOOKUP(B546,Sheet1!AU:AZ,2,FALSE)</f>
        <v>1009</v>
      </c>
      <c r="K546" s="62">
        <f>E546*1+F546*2+G546*2+H546*2+I546*10+VLOOKUP(B546,Sheet1!AU:AZ,3,FALSE)</f>
        <v>795</v>
      </c>
      <c r="L546" s="62">
        <f>E546*0.1+F546*2+G546*0.2+H546*0.26+I546*0.1+VLOOKUP(B546,Sheet1!AU:AZ,4,FALSE)</f>
        <v>169.5</v>
      </c>
      <c r="M546" s="62">
        <f>E546*0.1+F546*0.2+G546*2+H546*0.2+I546*0.1+VLOOKUP(B546,Sheet1!AU:AZ,5,FALSE)</f>
        <v>151.5</v>
      </c>
      <c r="N546" s="62">
        <f>E546*0.1+F546*0.2+G546*0.2+H546*2+I546*0.1+VLOOKUP(B546,Sheet1!AU:AZ,6,FALSE)</f>
        <v>113.7</v>
      </c>
      <c r="O546" s="62">
        <f t="shared" si="172"/>
        <v>12.9</v>
      </c>
      <c r="P546" s="62">
        <f t="shared" si="173"/>
        <v>49.1</v>
      </c>
      <c r="R546" s="9">
        <f t="shared" si="167"/>
        <v>39</v>
      </c>
      <c r="S546" s="9">
        <f t="shared" si="156"/>
        <v>252.24</v>
      </c>
      <c r="T546" s="9">
        <f t="shared" si="157"/>
        <v>46.8</v>
      </c>
      <c r="U546" s="66">
        <f t="shared" si="168"/>
        <v>270</v>
      </c>
      <c r="V546" s="9">
        <f t="shared" si="169"/>
        <v>324</v>
      </c>
      <c r="W546" s="67">
        <f t="shared" si="170"/>
        <v>279</v>
      </c>
      <c r="Y546" s="69">
        <f>VLOOKUP(D546,Sheet2!P:Q,2,FALSE)</f>
        <v>60</v>
      </c>
      <c r="AB546" s="4" t="str">
        <f>IF('表格编辑 '!D603="monster","普通","BOSS")</f>
        <v>普通</v>
      </c>
      <c r="AD546" s="50">
        <f>VLOOKUP(D546,映射!AK:AL,2,FALSE)</f>
        <v>4</v>
      </c>
      <c r="AE546" s="50" t="s">
        <v>37</v>
      </c>
      <c r="AF546" s="4">
        <f>VLOOKUP(AE546,映射!AN:AO,2,FALSE)</f>
        <v>2</v>
      </c>
      <c r="AG546" s="50">
        <v>1</v>
      </c>
      <c r="AH546" s="70">
        <v>1</v>
      </c>
      <c r="AI546" s="16">
        <f t="shared" si="158"/>
        <v>40190</v>
      </c>
      <c r="AJ546" s="16">
        <f t="shared" si="159"/>
        <v>50150</v>
      </c>
      <c r="AK546" s="16">
        <f t="shared" si="160"/>
        <v>39</v>
      </c>
      <c r="AL546" s="16" t="str">
        <f t="shared" si="161"/>
        <v>泰坦巨人</v>
      </c>
      <c r="AM546" s="16">
        <f t="shared" si="162"/>
        <v>2160</v>
      </c>
      <c r="AN546" s="16">
        <f t="shared" si="163"/>
        <v>2018</v>
      </c>
      <c r="AO546" s="16">
        <f t="shared" si="171"/>
        <v>142</v>
      </c>
      <c r="AP546" s="16">
        <f t="shared" si="164"/>
        <v>1151</v>
      </c>
      <c r="AQ546" s="16">
        <f t="shared" si="165"/>
        <v>1590</v>
      </c>
      <c r="AR546" s="16">
        <f t="shared" si="166"/>
        <v>255</v>
      </c>
      <c r="AS546" s="16"/>
      <c r="AT546" s="16">
        <v>98.2</v>
      </c>
      <c r="AU546" s="16">
        <v>44.2</v>
      </c>
      <c r="AV546" s="16">
        <v>1.9</v>
      </c>
      <c r="AW546" s="16"/>
    </row>
    <row r="547" spans="1:49">
      <c r="A547" s="62">
        <f>'表格编辑 '!A604</f>
        <v>40191</v>
      </c>
      <c r="B547" s="62">
        <f>'表格编辑 '!B604</f>
        <v>50033</v>
      </c>
      <c r="C547" s="62" t="str">
        <f>VLOOKUP(B547,映射!A:B,2,FALSE)</f>
        <v>骷髅海盗</v>
      </c>
      <c r="D547" s="62">
        <f>'表格编辑 '!E604</f>
        <v>39</v>
      </c>
      <c r="E547" s="62">
        <f>ROUNDUP((VLOOKUP(B547,Sheet1!U:AA,3,FALSE)-2)*(0.042*(D547-1)+0.2)+0.4,0)</f>
        <v>37</v>
      </c>
      <c r="F547" s="62">
        <f>ROUNDUP((VLOOKUP(B547,Sheet1!U:AA,4,FALSE)-2)*(0.042*(D547-1)+0.2)+0.4,0)</f>
        <v>66</v>
      </c>
      <c r="G547" s="62">
        <f>ROUNDUP((VLOOKUP(B547,Sheet1!U:AA,5,FALSE)-2)*(0.042*(D547-1)+0.2)+0.4,0)</f>
        <v>51</v>
      </c>
      <c r="H547" s="62">
        <f>ROUNDUP((VLOOKUP(B547,Sheet1!U:AA,6,FALSE)-2)*(0.042*(D547-1)+0.2)+0.4,0)</f>
        <v>42</v>
      </c>
      <c r="I547" s="62">
        <f>ROUNDUP((VLOOKUP(B547,Sheet1!U:AA,7,FALSE)-2)*(0.042*(D547-1)+0.2)+0.4,0)</f>
        <v>62</v>
      </c>
      <c r="J547" s="62">
        <f>E547*8+F547*2+G547*3+H547*3+I547*1+VLOOKUP(B547,Sheet1!AU:AZ,2,FALSE)</f>
        <v>789</v>
      </c>
      <c r="K547" s="62">
        <f>E547*1+F547*2+G547*2+H547*2+I547*10+VLOOKUP(B547,Sheet1!AU:AZ,3,FALSE)</f>
        <v>995</v>
      </c>
      <c r="L547" s="62">
        <f>E547*0.1+F547*2+G547*0.2+H547*0.26+I547*0.1+VLOOKUP(B547,Sheet1!AU:AZ,4,FALSE)</f>
        <v>183.02</v>
      </c>
      <c r="M547" s="62">
        <f>E547*0.1+F547*0.2+G547*2+H547*0.2+I547*0.1+VLOOKUP(B547,Sheet1!AU:AZ,5,FALSE)</f>
        <v>153.5</v>
      </c>
      <c r="N547" s="62">
        <f>E547*0.1+F547*0.2+G547*0.2+H547*2+I547*0.1+VLOOKUP(B547,Sheet1!AU:AZ,6,FALSE)</f>
        <v>137.3</v>
      </c>
      <c r="O547" s="62">
        <f t="shared" si="172"/>
        <v>37.9</v>
      </c>
      <c r="P547" s="62">
        <f t="shared" si="173"/>
        <v>20.1</v>
      </c>
      <c r="R547" s="9">
        <f t="shared" si="167"/>
        <v>39</v>
      </c>
      <c r="S547" s="9">
        <f t="shared" si="156"/>
        <v>252.24</v>
      </c>
      <c r="T547" s="9">
        <f t="shared" si="157"/>
        <v>46.8</v>
      </c>
      <c r="U547" s="66">
        <f t="shared" si="168"/>
        <v>268</v>
      </c>
      <c r="V547" s="9">
        <f t="shared" si="169"/>
        <v>321.6</v>
      </c>
      <c r="W547" s="67">
        <f t="shared" si="170"/>
        <v>311</v>
      </c>
      <c r="Y547" s="69">
        <f>VLOOKUP(D547,Sheet2!P:Q,2,FALSE)</f>
        <v>60</v>
      </c>
      <c r="AB547" s="4" t="str">
        <f>IF('表格编辑 '!D604="monster","普通","BOSS")</f>
        <v>普通</v>
      </c>
      <c r="AD547" s="50">
        <f>VLOOKUP(D547,映射!AK:AL,2,FALSE)</f>
        <v>4</v>
      </c>
      <c r="AE547" s="50" t="s">
        <v>37</v>
      </c>
      <c r="AF547" s="4">
        <f>VLOOKUP(AE547,映射!AN:AO,2,FALSE)</f>
        <v>2</v>
      </c>
      <c r="AG547" s="50">
        <v>1</v>
      </c>
      <c r="AH547" s="70">
        <v>1</v>
      </c>
      <c r="AI547" s="16">
        <f t="shared" si="158"/>
        <v>40191</v>
      </c>
      <c r="AJ547" s="16">
        <f t="shared" si="159"/>
        <v>50033</v>
      </c>
      <c r="AK547" s="16">
        <f t="shared" si="160"/>
        <v>39</v>
      </c>
      <c r="AL547" s="16" t="str">
        <f t="shared" si="161"/>
        <v>骷髅海盗</v>
      </c>
      <c r="AM547" s="16">
        <f t="shared" si="162"/>
        <v>2144</v>
      </c>
      <c r="AN547" s="16">
        <f t="shared" si="163"/>
        <v>1578</v>
      </c>
      <c r="AO547" s="16">
        <f t="shared" si="171"/>
        <v>566</v>
      </c>
      <c r="AP547" s="16">
        <f t="shared" si="164"/>
        <v>1355</v>
      </c>
      <c r="AQ547" s="16">
        <f t="shared" si="165"/>
        <v>1990</v>
      </c>
      <c r="AR547" s="16">
        <f t="shared" si="166"/>
        <v>275</v>
      </c>
      <c r="AS547" s="16"/>
      <c r="AT547" s="16">
        <v>145.4</v>
      </c>
      <c r="AU547" s="16">
        <v>59</v>
      </c>
      <c r="AV547" s="16">
        <v>20</v>
      </c>
      <c r="AW547" s="16"/>
    </row>
    <row r="548" spans="1:49">
      <c r="A548" s="62">
        <f>'表格编辑 '!A605</f>
        <v>40192</v>
      </c>
      <c r="B548" s="62">
        <f>'表格编辑 '!B605</f>
        <v>50155</v>
      </c>
      <c r="C548" s="62" t="str">
        <f>VLOOKUP(B548,映射!A:B,2,FALSE)</f>
        <v>熊猫团</v>
      </c>
      <c r="D548" s="62">
        <f>'表格编辑 '!E605</f>
        <v>39</v>
      </c>
      <c r="E548" s="62">
        <f>ROUNDUP((VLOOKUP(B548,Sheet1!U:AA,3,FALSE)-2)*(0.042*(D548-1)+0.2)+0.4,0)</f>
        <v>46</v>
      </c>
      <c r="F548" s="62">
        <f>ROUNDUP((VLOOKUP(B548,Sheet1!U:AA,4,FALSE)-2)*(0.042*(D548-1)+0.2)+0.4,0)</f>
        <v>44</v>
      </c>
      <c r="G548" s="62">
        <f>ROUNDUP((VLOOKUP(B548,Sheet1!U:AA,5,FALSE)-2)*(0.042*(D548-1)+0.2)+0.4,0)</f>
        <v>51</v>
      </c>
      <c r="H548" s="62">
        <f>ROUNDUP((VLOOKUP(B548,Sheet1!U:AA,6,FALSE)-2)*(0.042*(D548-1)+0.2)+0.4,0)</f>
        <v>40</v>
      </c>
      <c r="I548" s="62">
        <f>ROUNDUP((VLOOKUP(B548,Sheet1!U:AA,7,FALSE)-2)*(0.042*(D548-1)+0.2)+0.4,0)</f>
        <v>12</v>
      </c>
      <c r="J548" s="62">
        <f>E548*8+F548*2+G548*3+H548*3+I548*1+VLOOKUP(B548,Sheet1!AU:AZ,2,FALSE)</f>
        <v>761</v>
      </c>
      <c r="K548" s="62">
        <f>E548*1+F548*2+G548*2+H548*2+I548*10+VLOOKUP(B548,Sheet1!AU:AZ,3,FALSE)</f>
        <v>456</v>
      </c>
      <c r="L548" s="62">
        <f>E548*0.1+F548*2+G548*0.2+H548*0.26+I548*0.1+VLOOKUP(B548,Sheet1!AU:AZ,4,FALSE)</f>
        <v>134.4</v>
      </c>
      <c r="M548" s="62">
        <f>E548*0.1+F548*0.2+G548*2+H548*0.2+I548*0.1+VLOOKUP(B548,Sheet1!AU:AZ,5,FALSE)</f>
        <v>144.6</v>
      </c>
      <c r="N548" s="62">
        <f>E548*0.1+F548*0.2+G548*0.2+H548*2+I548*0.1+VLOOKUP(B548,Sheet1!AU:AZ,6,FALSE)</f>
        <v>124.8</v>
      </c>
      <c r="O548" s="62">
        <f t="shared" si="172"/>
        <v>-2.4</v>
      </c>
      <c r="P548" s="62">
        <f t="shared" si="173"/>
        <v>34.1</v>
      </c>
      <c r="R548" s="9">
        <f t="shared" si="167"/>
        <v>39</v>
      </c>
      <c r="S548" s="9">
        <f t="shared" si="156"/>
        <v>252.24</v>
      </c>
      <c r="T548" s="9">
        <f t="shared" si="157"/>
        <v>46.8</v>
      </c>
      <c r="U548" s="66">
        <f t="shared" si="168"/>
        <v>278</v>
      </c>
      <c r="V548" s="9">
        <f t="shared" si="169"/>
        <v>333.6</v>
      </c>
      <c r="W548" s="67">
        <f t="shared" si="170"/>
        <v>198</v>
      </c>
      <c r="Y548" s="69">
        <f>VLOOKUP(D548,Sheet2!P:Q,2,FALSE)</f>
        <v>60</v>
      </c>
      <c r="AB548" s="4" t="str">
        <f>IF('表格编辑 '!D605="monster","普通","BOSS")</f>
        <v>普通</v>
      </c>
      <c r="AD548" s="50">
        <f>VLOOKUP(D548,映射!AK:AL,2,FALSE)</f>
        <v>4</v>
      </c>
      <c r="AE548" s="50" t="s">
        <v>37</v>
      </c>
      <c r="AF548" s="4">
        <f>VLOOKUP(AE548,映射!AN:AO,2,FALSE)</f>
        <v>2</v>
      </c>
      <c r="AG548" s="50">
        <v>1</v>
      </c>
      <c r="AH548" s="70">
        <v>1</v>
      </c>
      <c r="AI548" s="16">
        <f t="shared" si="158"/>
        <v>40192</v>
      </c>
      <c r="AJ548" s="16">
        <f t="shared" si="159"/>
        <v>50155</v>
      </c>
      <c r="AK548" s="16">
        <f t="shared" si="160"/>
        <v>39</v>
      </c>
      <c r="AL548" s="16" t="str">
        <f t="shared" si="161"/>
        <v>熊猫团</v>
      </c>
      <c r="AM548" s="16">
        <f t="shared" si="162"/>
        <v>2224</v>
      </c>
      <c r="AN548" s="16">
        <f t="shared" si="163"/>
        <v>1522</v>
      </c>
      <c r="AO548" s="16">
        <f t="shared" si="171"/>
        <v>702</v>
      </c>
      <c r="AP548" s="16">
        <f t="shared" si="164"/>
        <v>1463</v>
      </c>
      <c r="AQ548" s="16">
        <f t="shared" si="165"/>
        <v>912</v>
      </c>
      <c r="AR548" s="16">
        <f t="shared" si="166"/>
        <v>202</v>
      </c>
      <c r="AS548" s="16"/>
      <c r="AT548" s="16">
        <v>105</v>
      </c>
      <c r="AU548" s="16">
        <v>88.8</v>
      </c>
      <c r="AV548" s="16">
        <v>-1.9</v>
      </c>
      <c r="AW548" s="16"/>
    </row>
    <row r="549" spans="1:49">
      <c r="A549" s="62">
        <f>'表格编辑 '!A606</f>
        <v>40193</v>
      </c>
      <c r="B549" s="62">
        <f>'表格编辑 '!B606</f>
        <v>50056</v>
      </c>
      <c r="C549" s="62" t="str">
        <f>VLOOKUP(B549,映射!A:B,2,FALSE)</f>
        <v>海蝙蝠</v>
      </c>
      <c r="D549" s="62">
        <f>'表格编辑 '!E606</f>
        <v>39</v>
      </c>
      <c r="E549" s="62">
        <f>ROUNDUP((VLOOKUP(B549,Sheet1!U:AA,3,FALSE)-2)*(0.042*(D549-1)+0.2)+0.4,0)</f>
        <v>30</v>
      </c>
      <c r="F549" s="62">
        <f>ROUNDUP((VLOOKUP(B549,Sheet1!U:AA,4,FALSE)-2)*(0.042*(D549-1)+0.2)+0.4,0)</f>
        <v>49</v>
      </c>
      <c r="G549" s="62">
        <f>ROUNDUP((VLOOKUP(B549,Sheet1!U:AA,5,FALSE)-2)*(0.042*(D549-1)+0.2)+0.4,0)</f>
        <v>46</v>
      </c>
      <c r="H549" s="62">
        <f>ROUNDUP((VLOOKUP(B549,Sheet1!U:AA,6,FALSE)-2)*(0.042*(D549-1)+0.2)+0.4,0)</f>
        <v>51</v>
      </c>
      <c r="I549" s="62">
        <f>ROUNDUP((VLOOKUP(B549,Sheet1!U:AA,7,FALSE)-2)*(0.042*(D549-1)+0.2)+0.4,0)</f>
        <v>17</v>
      </c>
      <c r="J549" s="62">
        <f>E549*8+F549*2+G549*3+H549*3+I549*1+VLOOKUP(B549,Sheet1!AU:AZ,2,FALSE)</f>
        <v>666</v>
      </c>
      <c r="K549" s="62">
        <f>E549*1+F549*2+G549*2+H549*2+I549*10+VLOOKUP(B549,Sheet1!AU:AZ,3,FALSE)</f>
        <v>512</v>
      </c>
      <c r="L549" s="62">
        <f>E549*0.1+F549*2+G549*0.2+H549*0.26+I549*0.1+VLOOKUP(B549,Sheet1!AU:AZ,4,FALSE)</f>
        <v>145.16</v>
      </c>
      <c r="M549" s="62">
        <f>E549*0.1+F549*0.2+G549*2+H549*0.2+I549*0.1+VLOOKUP(B549,Sheet1!AU:AZ,5,FALSE)</f>
        <v>136.7</v>
      </c>
      <c r="N549" s="62">
        <f>E549*0.1+F549*0.2+G549*0.2+H549*2+I549*0.1+VLOOKUP(B549,Sheet1!AU:AZ,6,FALSE)</f>
        <v>145.7</v>
      </c>
      <c r="O549" s="62">
        <f t="shared" si="172"/>
        <v>3.8</v>
      </c>
      <c r="P549" s="62">
        <f t="shared" si="173"/>
        <v>23</v>
      </c>
      <c r="R549" s="9">
        <f t="shared" si="167"/>
        <v>39</v>
      </c>
      <c r="S549" s="9">
        <f t="shared" si="156"/>
        <v>252.24</v>
      </c>
      <c r="T549" s="9">
        <f t="shared" si="157"/>
        <v>46.8</v>
      </c>
      <c r="U549" s="66">
        <f t="shared" si="168"/>
        <v>288</v>
      </c>
      <c r="V549" s="9">
        <f t="shared" si="169"/>
        <v>345.6</v>
      </c>
      <c r="W549" s="67">
        <f t="shared" si="170"/>
        <v>222</v>
      </c>
      <c r="Y549" s="69">
        <f>VLOOKUP(D549,Sheet2!P:Q,2,FALSE)</f>
        <v>60</v>
      </c>
      <c r="AB549" s="4" t="str">
        <f>IF('表格编辑 '!D606="monster","普通","BOSS")</f>
        <v>普通</v>
      </c>
      <c r="AD549" s="50">
        <f>VLOOKUP(D549,映射!AK:AL,2,FALSE)</f>
        <v>4</v>
      </c>
      <c r="AE549" s="50" t="s">
        <v>37</v>
      </c>
      <c r="AF549" s="4">
        <f>VLOOKUP(AE549,映射!AN:AO,2,FALSE)</f>
        <v>2</v>
      </c>
      <c r="AG549" s="50">
        <v>1</v>
      </c>
      <c r="AH549" s="70">
        <v>1</v>
      </c>
      <c r="AI549" s="16">
        <f t="shared" si="158"/>
        <v>40193</v>
      </c>
      <c r="AJ549" s="16">
        <f t="shared" si="159"/>
        <v>50056</v>
      </c>
      <c r="AK549" s="16">
        <f t="shared" si="160"/>
        <v>39</v>
      </c>
      <c r="AL549" s="16" t="str">
        <f t="shared" si="161"/>
        <v>海蝙蝠</v>
      </c>
      <c r="AM549" s="16">
        <f t="shared" si="162"/>
        <v>2304</v>
      </c>
      <c r="AN549" s="16">
        <f t="shared" si="163"/>
        <v>1332</v>
      </c>
      <c r="AO549" s="16">
        <f t="shared" si="171"/>
        <v>972</v>
      </c>
      <c r="AP549" s="16">
        <f t="shared" si="164"/>
        <v>1638</v>
      </c>
      <c r="AQ549" s="16">
        <f t="shared" si="165"/>
        <v>1024</v>
      </c>
      <c r="AR549" s="16">
        <f t="shared" si="166"/>
        <v>218</v>
      </c>
      <c r="AS549" s="16"/>
      <c r="AT549" s="16">
        <v>96.7</v>
      </c>
      <c r="AU549" s="16">
        <v>105.7</v>
      </c>
      <c r="AV549" s="16">
        <v>2.9</v>
      </c>
      <c r="AW549" s="16"/>
    </row>
    <row r="550" spans="1:49">
      <c r="A550" s="62">
        <f>'表格编辑 '!A607</f>
        <v>40194</v>
      </c>
      <c r="B550" s="62">
        <f>'表格编辑 '!B607</f>
        <v>50111</v>
      </c>
      <c r="C550" s="62" t="str">
        <f>VLOOKUP(B550,映射!A:B,2,FALSE)</f>
        <v>暗影</v>
      </c>
      <c r="D550" s="62">
        <f>'表格编辑 '!E607</f>
        <v>39</v>
      </c>
      <c r="E550" s="62">
        <f>ROUNDUP((VLOOKUP(B550,Sheet1!U:AA,3,FALSE)-2)*(0.042*(D550-1)+0.2)+0.4,0)</f>
        <v>42</v>
      </c>
      <c r="F550" s="62">
        <f>ROUNDUP((VLOOKUP(B550,Sheet1!U:AA,4,FALSE)-2)*(0.042*(D550-1)+0.2)+0.4,0)</f>
        <v>39</v>
      </c>
      <c r="G550" s="62">
        <f>ROUNDUP((VLOOKUP(B550,Sheet1!U:AA,5,FALSE)-2)*(0.042*(D550-1)+0.2)+0.4,0)</f>
        <v>39</v>
      </c>
      <c r="H550" s="62">
        <f>ROUNDUP((VLOOKUP(B550,Sheet1!U:AA,6,FALSE)-2)*(0.042*(D550-1)+0.2)+0.4,0)</f>
        <v>39</v>
      </c>
      <c r="I550" s="62">
        <f>ROUNDUP((VLOOKUP(B550,Sheet1!U:AA,7,FALSE)-2)*(0.042*(D550-1)+0.2)+0.4,0)</f>
        <v>44</v>
      </c>
      <c r="J550" s="62">
        <f>E550*8+F550*2+G550*3+H550*3+I550*1+VLOOKUP(B550,Sheet1!AU:AZ,2,FALSE)</f>
        <v>712</v>
      </c>
      <c r="K550" s="62">
        <f>E550*1+F550*2+G550*2+H550*2+I550*10+VLOOKUP(B550,Sheet1!AU:AZ,3,FALSE)</f>
        <v>736</v>
      </c>
      <c r="L550" s="62">
        <f>E550*0.1+F550*2+G550*0.2+H550*0.26+I550*0.1+VLOOKUP(B550,Sheet1!AU:AZ,4,FALSE)</f>
        <v>124.54</v>
      </c>
      <c r="M550" s="62">
        <f>E550*0.1+F550*0.2+G550*2+H550*0.2+I550*0.1+VLOOKUP(B550,Sheet1!AU:AZ,5,FALSE)</f>
        <v>122.2</v>
      </c>
      <c r="N550" s="62">
        <f>E550*0.1+F550*0.2+G550*0.2+H550*2+I550*0.1+VLOOKUP(B550,Sheet1!AU:AZ,6,FALSE)</f>
        <v>122.2</v>
      </c>
      <c r="O550" s="62">
        <f t="shared" si="172"/>
        <v>22.6</v>
      </c>
      <c r="P550" s="62">
        <f t="shared" si="173"/>
        <v>29.2</v>
      </c>
      <c r="R550" s="9">
        <f t="shared" si="167"/>
        <v>39</v>
      </c>
      <c r="S550" s="9">
        <f t="shared" si="156"/>
        <v>252.24</v>
      </c>
      <c r="T550" s="9">
        <f t="shared" si="157"/>
        <v>46.8</v>
      </c>
      <c r="U550" s="66">
        <f t="shared" si="168"/>
        <v>308</v>
      </c>
      <c r="V550" s="9">
        <f t="shared" si="169"/>
        <v>369.6</v>
      </c>
      <c r="W550" s="67">
        <f t="shared" si="170"/>
        <v>176</v>
      </c>
      <c r="Y550" s="69">
        <f>VLOOKUP(D550,Sheet2!P:Q,2,FALSE)</f>
        <v>60</v>
      </c>
      <c r="AB550" s="4" t="str">
        <f>IF('表格编辑 '!D607="monster","普通","BOSS")</f>
        <v>普通</v>
      </c>
      <c r="AD550" s="50">
        <f>VLOOKUP(D550,映射!AK:AL,2,FALSE)</f>
        <v>4</v>
      </c>
      <c r="AE550" s="50" t="s">
        <v>37</v>
      </c>
      <c r="AF550" s="4">
        <f>VLOOKUP(AE550,映射!AN:AO,2,FALSE)</f>
        <v>2</v>
      </c>
      <c r="AG550" s="50">
        <v>1</v>
      </c>
      <c r="AH550" s="70">
        <v>1</v>
      </c>
      <c r="AI550" s="16">
        <f t="shared" si="158"/>
        <v>40194</v>
      </c>
      <c r="AJ550" s="16">
        <f t="shared" si="159"/>
        <v>50111</v>
      </c>
      <c r="AK550" s="16">
        <f t="shared" si="160"/>
        <v>39</v>
      </c>
      <c r="AL550" s="16" t="str">
        <f t="shared" si="161"/>
        <v>暗影</v>
      </c>
      <c r="AM550" s="16">
        <f t="shared" si="162"/>
        <v>2464</v>
      </c>
      <c r="AN550" s="16">
        <f t="shared" si="163"/>
        <v>1424</v>
      </c>
      <c r="AO550" s="16">
        <f t="shared" si="171"/>
        <v>1040</v>
      </c>
      <c r="AP550" s="16">
        <f t="shared" si="164"/>
        <v>1752</v>
      </c>
      <c r="AQ550" s="16">
        <f t="shared" si="165"/>
        <v>1472</v>
      </c>
      <c r="AR550" s="16">
        <f t="shared" si="166"/>
        <v>187</v>
      </c>
      <c r="AS550" s="16"/>
      <c r="AT550" s="16">
        <v>84</v>
      </c>
      <c r="AU550" s="16">
        <v>84</v>
      </c>
      <c r="AV550" s="16">
        <v>19.1</v>
      </c>
      <c r="AW550" s="16"/>
    </row>
    <row r="551" spans="1:49">
      <c r="A551" s="62">
        <f>'表格编辑 '!A608</f>
        <v>40195</v>
      </c>
      <c r="B551" s="62">
        <f>'表格编辑 '!B608</f>
        <v>50092</v>
      </c>
      <c r="C551" s="62" t="str">
        <f>VLOOKUP(B551,映射!A:B,2,FALSE)</f>
        <v>功夫刺魔</v>
      </c>
      <c r="D551" s="62">
        <f>'表格编辑 '!E608</f>
        <v>39</v>
      </c>
      <c r="E551" s="62">
        <f>ROUNDUP((VLOOKUP(B551,Sheet1!U:AA,3,FALSE)-2)*(0.042*(D551-1)+0.2)+0.4,0)</f>
        <v>49</v>
      </c>
      <c r="F551" s="62">
        <f>ROUNDUP((VLOOKUP(B551,Sheet1!U:AA,4,FALSE)-2)*(0.042*(D551-1)+0.2)+0.4,0)</f>
        <v>64</v>
      </c>
      <c r="G551" s="62">
        <f>ROUNDUP((VLOOKUP(B551,Sheet1!U:AA,5,FALSE)-2)*(0.042*(D551-1)+0.2)+0.4,0)</f>
        <v>55</v>
      </c>
      <c r="H551" s="62">
        <f>ROUNDUP((VLOOKUP(B551,Sheet1!U:AA,6,FALSE)-2)*(0.042*(D551-1)+0.2)+0.4,0)</f>
        <v>24</v>
      </c>
      <c r="I551" s="62">
        <f>ROUNDUP((VLOOKUP(B551,Sheet1!U:AA,7,FALSE)-2)*(0.042*(D551-1)+0.2)+0.4,0)</f>
        <v>37</v>
      </c>
      <c r="J551" s="62">
        <f>E551*8+F551*2+G551*3+H551*3+I551*1+VLOOKUP(B551,Sheet1!AU:AZ,2,FALSE)</f>
        <v>814</v>
      </c>
      <c r="K551" s="62">
        <f>E551*1+F551*2+G551*2+H551*2+I551*10+VLOOKUP(B551,Sheet1!AU:AZ,3,FALSE)</f>
        <v>725</v>
      </c>
      <c r="L551" s="62">
        <f>E551*0.1+F551*2+G551*0.2+H551*0.26+I551*0.1+VLOOKUP(B551,Sheet1!AU:AZ,4,FALSE)</f>
        <v>173.84</v>
      </c>
      <c r="M551" s="62">
        <f>E551*0.1+F551*0.2+G551*2+H551*0.2+I551*0.1+VLOOKUP(B551,Sheet1!AU:AZ,5,FALSE)</f>
        <v>156.2</v>
      </c>
      <c r="N551" s="62">
        <f>E551*0.1+F551*0.2+G551*0.2+H551*2+I551*0.1+VLOOKUP(B551,Sheet1!AU:AZ,6,FALSE)</f>
        <v>100.4</v>
      </c>
      <c r="O551" s="62">
        <f t="shared" si="172"/>
        <v>17.1</v>
      </c>
      <c r="P551" s="62">
        <f t="shared" si="173"/>
        <v>28.4</v>
      </c>
      <c r="R551" s="9">
        <f t="shared" si="167"/>
        <v>39</v>
      </c>
      <c r="S551" s="9">
        <f t="shared" si="156"/>
        <v>252.24</v>
      </c>
      <c r="T551" s="9">
        <f t="shared" si="157"/>
        <v>46.8</v>
      </c>
      <c r="U551" s="66">
        <f t="shared" si="168"/>
        <v>265</v>
      </c>
      <c r="V551" s="9">
        <f t="shared" si="169"/>
        <v>318</v>
      </c>
      <c r="W551" s="67">
        <f t="shared" si="170"/>
        <v>289</v>
      </c>
      <c r="Y551" s="69">
        <f>VLOOKUP(D551,Sheet2!P:Q,2,FALSE)</f>
        <v>60</v>
      </c>
      <c r="AB551" s="4" t="str">
        <f>IF('表格编辑 '!D608="monster","普通","BOSS")</f>
        <v>普通</v>
      </c>
      <c r="AD551" s="50">
        <f>VLOOKUP(D551,映射!AK:AL,2,FALSE)</f>
        <v>4</v>
      </c>
      <c r="AE551" s="50" t="s">
        <v>37</v>
      </c>
      <c r="AF551" s="4">
        <f>VLOOKUP(AE551,映射!AN:AO,2,FALSE)</f>
        <v>2</v>
      </c>
      <c r="AG551" s="50">
        <v>1</v>
      </c>
      <c r="AH551" s="70">
        <v>1</v>
      </c>
      <c r="AI551" s="16">
        <f t="shared" si="158"/>
        <v>40195</v>
      </c>
      <c r="AJ551" s="16">
        <f t="shared" si="159"/>
        <v>50092</v>
      </c>
      <c r="AK551" s="16">
        <f t="shared" si="160"/>
        <v>39</v>
      </c>
      <c r="AL551" s="16" t="str">
        <f t="shared" si="161"/>
        <v>功夫刺魔</v>
      </c>
      <c r="AM551" s="16">
        <f t="shared" si="162"/>
        <v>2120</v>
      </c>
      <c r="AN551" s="16">
        <f t="shared" si="163"/>
        <v>1628</v>
      </c>
      <c r="AO551" s="16">
        <f t="shared" si="171"/>
        <v>492</v>
      </c>
      <c r="AP551" s="16">
        <f t="shared" si="164"/>
        <v>1306</v>
      </c>
      <c r="AQ551" s="16">
        <f t="shared" si="165"/>
        <v>1450</v>
      </c>
      <c r="AR551" s="16">
        <f t="shared" si="166"/>
        <v>261</v>
      </c>
      <c r="AS551" s="16"/>
      <c r="AT551" s="16">
        <v>93.5</v>
      </c>
      <c r="AU551" s="16">
        <v>48.5</v>
      </c>
      <c r="AV551" s="16">
        <v>9.9</v>
      </c>
      <c r="AW551" s="16"/>
    </row>
    <row r="552" spans="1:49">
      <c r="A552" s="62">
        <f>'表格编辑 '!A609</f>
        <v>40196</v>
      </c>
      <c r="B552" s="62">
        <f>'表格编辑 '!B609</f>
        <v>50000</v>
      </c>
      <c r="C552" s="62" t="str">
        <f>VLOOKUP(B552,映射!A:B,2,FALSE)</f>
        <v>海底龟</v>
      </c>
      <c r="D552" s="62">
        <f>'表格编辑 '!E609</f>
        <v>44</v>
      </c>
      <c r="E552" s="62">
        <f>ROUNDUP((VLOOKUP(B552,Sheet1!U:AA,3,FALSE)-2)*(0.042*(D552-1)+0.2)+0.4,0)</f>
        <v>43</v>
      </c>
      <c r="F552" s="62">
        <f>ROUNDUP((VLOOKUP(B552,Sheet1!U:AA,4,FALSE)-2)*(0.042*(D552-1)+0.2)+0.4,0)</f>
        <v>37</v>
      </c>
      <c r="G552" s="62">
        <f>ROUNDUP((VLOOKUP(B552,Sheet1!U:AA,5,FALSE)-2)*(0.042*(D552-1)+0.2)+0.4,0)</f>
        <v>87</v>
      </c>
      <c r="H552" s="62">
        <f>ROUNDUP((VLOOKUP(B552,Sheet1!U:AA,6,FALSE)-2)*(0.042*(D552-1)+0.2)+0.4,0)</f>
        <v>5</v>
      </c>
      <c r="I552" s="62">
        <f>ROUNDUP((VLOOKUP(B552,Sheet1!U:AA,7,FALSE)-2)*(0.042*(D552-1)+0.2)+0.4,0)</f>
        <v>33</v>
      </c>
      <c r="J552" s="62">
        <f>E552*8+F552*2+G552*3+H552*3+I552*1+VLOOKUP(B552,Sheet1!AU:AZ,2,FALSE)</f>
        <v>747</v>
      </c>
      <c r="K552" s="62">
        <f>E552*1+F552*2+G552*2+H552*2+I552*10+VLOOKUP(B552,Sheet1!AU:AZ,3,FALSE)</f>
        <v>651</v>
      </c>
      <c r="L552" s="62">
        <f>E552*0.1+F552*2+G552*0.2+H552*0.26+I552*0.1+VLOOKUP(B552,Sheet1!AU:AZ,4,FALSE)</f>
        <v>120.3</v>
      </c>
      <c r="M552" s="62">
        <f>E552*0.1+F552*0.2+G552*2+H552*0.2+I552*0.1+VLOOKUP(B552,Sheet1!AU:AZ,5,FALSE)</f>
        <v>210</v>
      </c>
      <c r="N552" s="62">
        <f>E552*0.1+F552*0.2+G552*0.2+H552*2+I552*0.1+VLOOKUP(B552,Sheet1!AU:AZ,6,FALSE)</f>
        <v>62.4</v>
      </c>
      <c r="O552" s="62">
        <f t="shared" si="172"/>
        <v>26.7</v>
      </c>
      <c r="P552" s="62">
        <f t="shared" si="173"/>
        <v>19.7</v>
      </c>
      <c r="R552" s="9">
        <f t="shared" si="167"/>
        <v>44</v>
      </c>
      <c r="S552" s="9">
        <f t="shared" si="156"/>
        <v>319.84</v>
      </c>
      <c r="T552" s="9">
        <f t="shared" si="157"/>
        <v>50.8</v>
      </c>
      <c r="U552" s="66">
        <f t="shared" si="168"/>
        <v>323</v>
      </c>
      <c r="V552" s="9">
        <f t="shared" si="169"/>
        <v>387.6</v>
      </c>
      <c r="W552" s="67">
        <f t="shared" si="170"/>
        <v>160</v>
      </c>
      <c r="Y552" s="69">
        <f>VLOOKUP(D552,Sheet2!P:Q,2,FALSE)</f>
        <v>105</v>
      </c>
      <c r="AB552" s="4" t="str">
        <f>IF('表格编辑 '!D609="monster","普通","BOSS")</f>
        <v>普通</v>
      </c>
      <c r="AD552" s="50">
        <f>VLOOKUP(D552,映射!AK:AL,2,FALSE)</f>
        <v>4</v>
      </c>
      <c r="AE552" s="50" t="s">
        <v>37</v>
      </c>
      <c r="AF552" s="4">
        <f>VLOOKUP(AE552,映射!AN:AO,2,FALSE)</f>
        <v>2</v>
      </c>
      <c r="AG552" s="50">
        <v>1</v>
      </c>
      <c r="AH552" s="70">
        <v>1</v>
      </c>
      <c r="AI552" s="16">
        <f t="shared" si="158"/>
        <v>40196</v>
      </c>
      <c r="AJ552" s="16">
        <f t="shared" si="159"/>
        <v>50000</v>
      </c>
      <c r="AK552" s="16">
        <f t="shared" si="160"/>
        <v>44</v>
      </c>
      <c r="AL552" s="16" t="str">
        <f t="shared" si="161"/>
        <v>海底龟</v>
      </c>
      <c r="AM552" s="16">
        <f t="shared" si="162"/>
        <v>2584</v>
      </c>
      <c r="AN552" s="16">
        <f t="shared" si="163"/>
        <v>1494</v>
      </c>
      <c r="AO552" s="16">
        <f t="shared" si="171"/>
        <v>1090</v>
      </c>
      <c r="AP552" s="16">
        <f t="shared" si="164"/>
        <v>1837</v>
      </c>
      <c r="AQ552" s="16">
        <f t="shared" si="165"/>
        <v>1302</v>
      </c>
      <c r="AR552" s="16">
        <f t="shared" si="166"/>
        <v>181</v>
      </c>
      <c r="AS552" s="16"/>
      <c r="AT552" s="16">
        <v>163.7</v>
      </c>
      <c r="AU552" s="16">
        <v>35.9</v>
      </c>
      <c r="AV552" s="16">
        <v>22.7</v>
      </c>
      <c r="AW552" s="16"/>
    </row>
    <row r="553" spans="1:49">
      <c r="A553" s="62">
        <f>'表格编辑 '!A610</f>
        <v>40197</v>
      </c>
      <c r="B553" s="62">
        <f>'表格编辑 '!B610</f>
        <v>50153</v>
      </c>
      <c r="C553" s="62" t="str">
        <f>VLOOKUP(B553,映射!A:B,2,FALSE)</f>
        <v>山贼</v>
      </c>
      <c r="D553" s="62">
        <f>'表格编辑 '!E610</f>
        <v>44</v>
      </c>
      <c r="E553" s="62">
        <f>ROUNDUP((VLOOKUP(B553,Sheet1!U:AA,3,FALSE)-2)*(0.042*(D553-1)+0.2)+0.4,0)</f>
        <v>53</v>
      </c>
      <c r="F553" s="62">
        <f>ROUNDUP((VLOOKUP(B553,Sheet1!U:AA,4,FALSE)-2)*(0.042*(D553-1)+0.2)+0.4,0)</f>
        <v>51</v>
      </c>
      <c r="G553" s="62">
        <f>ROUNDUP((VLOOKUP(B553,Sheet1!U:AA,5,FALSE)-2)*(0.042*(D553-1)+0.2)+0.4,0)</f>
        <v>45</v>
      </c>
      <c r="H553" s="62">
        <f>ROUNDUP((VLOOKUP(B553,Sheet1!U:AA,6,FALSE)-2)*(0.042*(D553-1)+0.2)+0.4,0)</f>
        <v>49</v>
      </c>
      <c r="I553" s="62">
        <f>ROUNDUP((VLOOKUP(B553,Sheet1!U:AA,7,FALSE)-2)*(0.042*(D553-1)+0.2)+0.4,0)</f>
        <v>17</v>
      </c>
      <c r="J553" s="62">
        <f>E553*8+F553*2+G553*3+H553*3+I553*1+VLOOKUP(B553,Sheet1!AU:AZ,2,FALSE)</f>
        <v>845</v>
      </c>
      <c r="K553" s="62">
        <f>E553*1+F553*2+G553*2+H553*2+I553*10+VLOOKUP(B553,Sheet1!AU:AZ,3,FALSE)</f>
        <v>533</v>
      </c>
      <c r="L553" s="62">
        <f>E553*0.1+F553*2+G553*0.2+H553*0.26+I553*0.1+VLOOKUP(B553,Sheet1!AU:AZ,4,FALSE)</f>
        <v>150.74</v>
      </c>
      <c r="M553" s="62">
        <f>E553*0.1+F553*0.2+G553*2+H553*0.2+I553*0.1+VLOOKUP(B553,Sheet1!AU:AZ,5,FALSE)</f>
        <v>137</v>
      </c>
      <c r="N553" s="62">
        <f>E553*0.1+F553*0.2+G553*0.2+H553*2+I553*0.1+VLOOKUP(B553,Sheet1!AU:AZ,6,FALSE)</f>
        <v>144.2</v>
      </c>
      <c r="O553" s="62">
        <f t="shared" si="172"/>
        <v>-3.3</v>
      </c>
      <c r="P553" s="62">
        <f t="shared" si="173"/>
        <v>40.9</v>
      </c>
      <c r="R553" s="9">
        <f t="shared" si="167"/>
        <v>44</v>
      </c>
      <c r="S553" s="9">
        <f t="shared" si="156"/>
        <v>319.84</v>
      </c>
      <c r="T553" s="9">
        <f t="shared" si="157"/>
        <v>50.8</v>
      </c>
      <c r="U553" s="66">
        <f t="shared" si="168"/>
        <v>420</v>
      </c>
      <c r="V553" s="9">
        <f t="shared" si="169"/>
        <v>504</v>
      </c>
      <c r="W553" s="67">
        <f t="shared" si="170"/>
        <v>225</v>
      </c>
      <c r="Y553" s="69">
        <f>VLOOKUP(D553,Sheet2!P:Q,2,FALSE)</f>
        <v>105</v>
      </c>
      <c r="AB553" s="4" t="str">
        <f>IF('表格编辑 '!D610="monster","普通","BOSS")</f>
        <v>普通</v>
      </c>
      <c r="AD553" s="50">
        <f>VLOOKUP(D553,映射!AK:AL,2,FALSE)</f>
        <v>4</v>
      </c>
      <c r="AE553" s="50" t="s">
        <v>37</v>
      </c>
      <c r="AF553" s="4">
        <f>VLOOKUP(AE553,映射!AN:AO,2,FALSE)</f>
        <v>2</v>
      </c>
      <c r="AG553" s="50">
        <v>1</v>
      </c>
      <c r="AH553" s="70">
        <v>1</v>
      </c>
      <c r="AI553" s="16">
        <f t="shared" si="158"/>
        <v>40197</v>
      </c>
      <c r="AJ553" s="16">
        <f t="shared" si="159"/>
        <v>50153</v>
      </c>
      <c r="AK553" s="16">
        <f t="shared" si="160"/>
        <v>44</v>
      </c>
      <c r="AL553" s="16" t="str">
        <f t="shared" si="161"/>
        <v>山贼</v>
      </c>
      <c r="AM553" s="16">
        <f t="shared" si="162"/>
        <v>3360</v>
      </c>
      <c r="AN553" s="16">
        <f t="shared" si="163"/>
        <v>1690</v>
      </c>
      <c r="AO553" s="16">
        <f t="shared" si="171"/>
        <v>1670</v>
      </c>
      <c r="AP553" s="16">
        <f t="shared" si="164"/>
        <v>2515</v>
      </c>
      <c r="AQ553" s="16">
        <f t="shared" si="165"/>
        <v>1066</v>
      </c>
      <c r="AR553" s="16">
        <f t="shared" si="166"/>
        <v>227</v>
      </c>
      <c r="AS553" s="16"/>
      <c r="AT553" s="16">
        <v>101.2</v>
      </c>
      <c r="AU553" s="16">
        <v>106.6</v>
      </c>
      <c r="AV553" s="16">
        <v>-2.3</v>
      </c>
      <c r="AW553" s="16"/>
    </row>
    <row r="554" spans="1:49">
      <c r="A554" s="62">
        <f>'表格编辑 '!A611</f>
        <v>40198</v>
      </c>
      <c r="B554" s="62">
        <f>'表格编辑 '!B611</f>
        <v>50005</v>
      </c>
      <c r="C554" s="62" t="str">
        <f>VLOOKUP(B554,映射!A:B,2,FALSE)</f>
        <v>罗刹鬼</v>
      </c>
      <c r="D554" s="62">
        <f>'表格编辑 '!E611</f>
        <v>44</v>
      </c>
      <c r="E554" s="62">
        <f>ROUNDUP((VLOOKUP(B554,Sheet1!U:AA,3,FALSE)-2)*(0.042*(D554-1)+0.2)+0.4,0)</f>
        <v>45</v>
      </c>
      <c r="F554" s="62">
        <f>ROUNDUP((VLOOKUP(B554,Sheet1!U:AA,4,FALSE)-2)*(0.042*(D554-1)+0.2)+0.4,0)</f>
        <v>47</v>
      </c>
      <c r="G554" s="62">
        <f>ROUNDUP((VLOOKUP(B554,Sheet1!U:AA,5,FALSE)-2)*(0.042*(D554-1)+0.2)+0.4,0)</f>
        <v>45</v>
      </c>
      <c r="H554" s="62">
        <f>ROUNDUP((VLOOKUP(B554,Sheet1!U:AA,6,FALSE)-2)*(0.042*(D554-1)+0.2)+0.4,0)</f>
        <v>41</v>
      </c>
      <c r="I554" s="62">
        <f>ROUNDUP((VLOOKUP(B554,Sheet1!U:AA,7,FALSE)-2)*(0.042*(D554-1)+0.2)+0.4,0)</f>
        <v>47</v>
      </c>
      <c r="J554" s="62">
        <f>E554*8+F554*2+G554*3+H554*3+I554*1+VLOOKUP(B554,Sheet1!AU:AZ,2,FALSE)</f>
        <v>779</v>
      </c>
      <c r="K554" s="62">
        <f>E554*1+F554*2+G554*2+H554*2+I554*10+VLOOKUP(B554,Sheet1!AU:AZ,3,FALSE)</f>
        <v>801</v>
      </c>
      <c r="L554" s="62">
        <f>E554*0.1+F554*2+G554*0.2+H554*0.26+I554*0.1+VLOOKUP(B554,Sheet1!AU:AZ,4,FALSE)</f>
        <v>142.86</v>
      </c>
      <c r="M554" s="62">
        <f>E554*0.1+F554*0.2+G554*2+H554*0.2+I554*0.1+VLOOKUP(B554,Sheet1!AU:AZ,5,FALSE)</f>
        <v>136.8</v>
      </c>
      <c r="N554" s="62">
        <f>E554*0.1+F554*0.2+G554*0.2+H554*2+I554*0.1+VLOOKUP(B554,Sheet1!AU:AZ,6,FALSE)</f>
        <v>129.6</v>
      </c>
      <c r="O554" s="62">
        <f t="shared" si="172"/>
        <v>24.3</v>
      </c>
      <c r="P554" s="62">
        <f t="shared" si="173"/>
        <v>30.3</v>
      </c>
      <c r="R554" s="9">
        <f t="shared" si="167"/>
        <v>44</v>
      </c>
      <c r="S554" s="9">
        <f t="shared" si="156"/>
        <v>319.84</v>
      </c>
      <c r="T554" s="9">
        <f t="shared" si="157"/>
        <v>50.8</v>
      </c>
      <c r="U554" s="66">
        <f t="shared" si="168"/>
        <v>420</v>
      </c>
      <c r="V554" s="9">
        <f t="shared" si="169"/>
        <v>504</v>
      </c>
      <c r="W554" s="67">
        <f t="shared" si="170"/>
        <v>208</v>
      </c>
      <c r="Y554" s="69">
        <f>VLOOKUP(D554,Sheet2!P:Q,2,FALSE)</f>
        <v>105</v>
      </c>
      <c r="AB554" s="4" t="str">
        <f>IF('表格编辑 '!D611="monster","普通","BOSS")</f>
        <v>普通</v>
      </c>
      <c r="AD554" s="50">
        <f>VLOOKUP(D554,映射!AK:AL,2,FALSE)</f>
        <v>4</v>
      </c>
      <c r="AE554" s="50" t="s">
        <v>37</v>
      </c>
      <c r="AF554" s="4">
        <f>VLOOKUP(AE554,映射!AN:AO,2,FALSE)</f>
        <v>2</v>
      </c>
      <c r="AG554" s="50">
        <v>1</v>
      </c>
      <c r="AH554" s="70">
        <v>1</v>
      </c>
      <c r="AI554" s="16">
        <f t="shared" si="158"/>
        <v>40198</v>
      </c>
      <c r="AJ554" s="16">
        <f t="shared" si="159"/>
        <v>50005</v>
      </c>
      <c r="AK554" s="16">
        <f t="shared" si="160"/>
        <v>44</v>
      </c>
      <c r="AL554" s="16" t="str">
        <f t="shared" si="161"/>
        <v>罗刹鬼</v>
      </c>
      <c r="AM554" s="16">
        <f t="shared" si="162"/>
        <v>3360</v>
      </c>
      <c r="AN554" s="16">
        <f t="shared" si="163"/>
        <v>1558</v>
      </c>
      <c r="AO554" s="16">
        <f t="shared" si="171"/>
        <v>1802</v>
      </c>
      <c r="AP554" s="16">
        <f t="shared" si="164"/>
        <v>2581</v>
      </c>
      <c r="AQ554" s="16">
        <f t="shared" si="165"/>
        <v>1602</v>
      </c>
      <c r="AR554" s="16">
        <f t="shared" si="166"/>
        <v>215</v>
      </c>
      <c r="AS554" s="16"/>
      <c r="AT554" s="16">
        <v>64.1</v>
      </c>
      <c r="AU554" s="16">
        <v>89.3</v>
      </c>
      <c r="AV554" s="16">
        <v>10.6</v>
      </c>
      <c r="AW554" s="16"/>
    </row>
    <row r="555" spans="1:49">
      <c r="A555" s="62">
        <f>'表格编辑 '!A612</f>
        <v>40199</v>
      </c>
      <c r="B555" s="62">
        <f>'表格编辑 '!B612</f>
        <v>50044</v>
      </c>
      <c r="C555" s="62" t="str">
        <f>VLOOKUP(B555,映射!A:B,2,FALSE)</f>
        <v>石像怪</v>
      </c>
      <c r="D555" s="62">
        <f>'表格编辑 '!E612</f>
        <v>44</v>
      </c>
      <c r="E555" s="62">
        <f>ROUNDUP((VLOOKUP(B555,Sheet1!U:AA,3,FALSE)-2)*(0.042*(D555-1)+0.2)+0.4,0)</f>
        <v>25</v>
      </c>
      <c r="F555" s="62">
        <f>ROUNDUP((VLOOKUP(B555,Sheet1!U:AA,4,FALSE)-2)*(0.042*(D555-1)+0.2)+0.4,0)</f>
        <v>57</v>
      </c>
      <c r="G555" s="62">
        <f>ROUNDUP((VLOOKUP(B555,Sheet1!U:AA,5,FALSE)-2)*(0.042*(D555-1)+0.2)+0.4,0)</f>
        <v>61</v>
      </c>
      <c r="H555" s="62">
        <f>ROUNDUP((VLOOKUP(B555,Sheet1!U:AA,6,FALSE)-2)*(0.042*(D555-1)+0.2)+0.4,0)</f>
        <v>41</v>
      </c>
      <c r="I555" s="62">
        <f>ROUNDUP((VLOOKUP(B555,Sheet1!U:AA,7,FALSE)-2)*(0.042*(D555-1)+0.2)+0.4,0)</f>
        <v>41</v>
      </c>
      <c r="J555" s="62">
        <f>E555*8+F555*2+G555*3+H555*3+I555*1+VLOOKUP(B555,Sheet1!AU:AZ,2,FALSE)</f>
        <v>681</v>
      </c>
      <c r="K555" s="62">
        <f>E555*1+F555*2+G555*2+H555*2+I555*10+VLOOKUP(B555,Sheet1!AU:AZ,3,FALSE)</f>
        <v>773</v>
      </c>
      <c r="L555" s="62">
        <f>E555*0.1+F555*2+G555*0.2+H555*0.26+I555*0.1+VLOOKUP(B555,Sheet1!AU:AZ,4,FALSE)</f>
        <v>163.46</v>
      </c>
      <c r="M555" s="62">
        <f>E555*0.1+F555*0.2+G555*2+H555*0.2+I555*0.1+VLOOKUP(B555,Sheet1!AU:AZ,5,FALSE)</f>
        <v>168.2</v>
      </c>
      <c r="N555" s="62">
        <f>E555*0.1+F555*0.2+G555*0.2+H555*2+I555*0.1+VLOOKUP(B555,Sheet1!AU:AZ,6,FALSE)</f>
        <v>132.2</v>
      </c>
      <c r="O555" s="62">
        <f t="shared" si="172"/>
        <v>27.7</v>
      </c>
      <c r="P555" s="62">
        <f t="shared" si="173"/>
        <v>12.3</v>
      </c>
      <c r="R555" s="9">
        <f t="shared" si="167"/>
        <v>44</v>
      </c>
      <c r="S555" s="9">
        <f t="shared" si="156"/>
        <v>319.84</v>
      </c>
      <c r="T555" s="9">
        <f t="shared" si="157"/>
        <v>50.8</v>
      </c>
      <c r="U555" s="66">
        <f t="shared" si="168"/>
        <v>372</v>
      </c>
      <c r="V555" s="9">
        <f t="shared" si="169"/>
        <v>446.4</v>
      </c>
      <c r="W555" s="67">
        <f t="shared" si="170"/>
        <v>254</v>
      </c>
      <c r="Y555" s="69">
        <f>VLOOKUP(D555,Sheet2!P:Q,2,FALSE)</f>
        <v>105</v>
      </c>
      <c r="AB555" s="4" t="str">
        <f>IF('表格编辑 '!D612="monster","普通","BOSS")</f>
        <v>普通</v>
      </c>
      <c r="AD555" s="50">
        <f>VLOOKUP(D555,映射!AK:AL,2,FALSE)</f>
        <v>4</v>
      </c>
      <c r="AE555" s="50" t="s">
        <v>37</v>
      </c>
      <c r="AF555" s="4">
        <f>VLOOKUP(AE555,映射!AN:AO,2,FALSE)</f>
        <v>2</v>
      </c>
      <c r="AG555" s="50">
        <v>1</v>
      </c>
      <c r="AH555" s="70">
        <v>1</v>
      </c>
      <c r="AI555" s="16">
        <f t="shared" si="158"/>
        <v>40199</v>
      </c>
      <c r="AJ555" s="16">
        <f t="shared" si="159"/>
        <v>50044</v>
      </c>
      <c r="AK555" s="16">
        <f t="shared" si="160"/>
        <v>44</v>
      </c>
      <c r="AL555" s="16" t="str">
        <f t="shared" si="161"/>
        <v>石像怪</v>
      </c>
      <c r="AM555" s="16">
        <f t="shared" si="162"/>
        <v>2976</v>
      </c>
      <c r="AN555" s="16">
        <f t="shared" si="163"/>
        <v>1362</v>
      </c>
      <c r="AO555" s="16">
        <f t="shared" si="171"/>
        <v>1614</v>
      </c>
      <c r="AP555" s="16">
        <f t="shared" si="164"/>
        <v>2295</v>
      </c>
      <c r="AQ555" s="16">
        <f t="shared" si="165"/>
        <v>1546</v>
      </c>
      <c r="AR555" s="16">
        <f t="shared" si="166"/>
        <v>246</v>
      </c>
      <c r="AS555" s="16"/>
      <c r="AT555" s="16">
        <v>126.4</v>
      </c>
      <c r="AU555" s="16">
        <v>95.8</v>
      </c>
      <c r="AV555" s="16">
        <v>23.7</v>
      </c>
      <c r="AW555" s="16"/>
    </row>
    <row r="556" spans="1:49">
      <c r="A556" s="62">
        <f>'表格编辑 '!A613</f>
        <v>40200</v>
      </c>
      <c r="B556" s="62">
        <f>'表格编辑 '!B613</f>
        <v>50103</v>
      </c>
      <c r="C556" s="62" t="str">
        <f>VLOOKUP(B556,映射!A:B,2,FALSE)</f>
        <v>地精</v>
      </c>
      <c r="D556" s="62">
        <f>'表格编辑 '!E613</f>
        <v>44</v>
      </c>
      <c r="E556" s="62">
        <f>ROUNDUP((VLOOKUP(B556,Sheet1!U:AA,3,FALSE)-2)*(0.042*(D556-1)+0.2)+0.4,0)</f>
        <v>57</v>
      </c>
      <c r="F556" s="62">
        <f>ROUNDUP((VLOOKUP(B556,Sheet1!U:AA,4,FALSE)-2)*(0.042*(D556-1)+0.2)+0.4,0)</f>
        <v>57</v>
      </c>
      <c r="G556" s="62">
        <f>ROUNDUP((VLOOKUP(B556,Sheet1!U:AA,5,FALSE)-2)*(0.042*(D556-1)+0.2)+0.4,0)</f>
        <v>57</v>
      </c>
      <c r="H556" s="62">
        <f>ROUNDUP((VLOOKUP(B556,Sheet1!U:AA,6,FALSE)-2)*(0.042*(D556-1)+0.2)+0.4,0)</f>
        <v>57</v>
      </c>
      <c r="I556" s="62">
        <f>ROUNDUP((VLOOKUP(B556,Sheet1!U:AA,7,FALSE)-2)*(0.042*(D556-1)+0.2)+0.4,0)</f>
        <v>37</v>
      </c>
      <c r="J556" s="62">
        <f>E556*8+F556*2+G556*3+H556*3+I556*1+VLOOKUP(B556,Sheet1!AU:AZ,2,FALSE)</f>
        <v>969</v>
      </c>
      <c r="K556" s="62">
        <f>E556*1+F556*2+G556*2+H556*2+I556*10+VLOOKUP(B556,Sheet1!AU:AZ,3,FALSE)</f>
        <v>789</v>
      </c>
      <c r="L556" s="62">
        <f>E556*0.1+F556*2+G556*0.2+H556*0.26+I556*0.1+VLOOKUP(B556,Sheet1!AU:AZ,4,FALSE)</f>
        <v>169.62</v>
      </c>
      <c r="M556" s="62">
        <f>E556*0.1+F556*0.2+G556*2+H556*0.2+I556*0.1+VLOOKUP(B556,Sheet1!AU:AZ,5,FALSE)</f>
        <v>166.2</v>
      </c>
      <c r="N556" s="62">
        <f>E556*0.1+F556*0.2+G556*0.2+H556*2+I556*0.1+VLOOKUP(B556,Sheet1!AU:AZ,6,FALSE)</f>
        <v>166.2</v>
      </c>
      <c r="O556" s="62">
        <f t="shared" si="172"/>
        <v>12.5</v>
      </c>
      <c r="P556" s="62">
        <f t="shared" si="173"/>
        <v>41.9</v>
      </c>
      <c r="R556" s="9">
        <f t="shared" si="167"/>
        <v>44</v>
      </c>
      <c r="S556" s="9">
        <f t="shared" si="156"/>
        <v>319.84</v>
      </c>
      <c r="T556" s="9">
        <f t="shared" si="157"/>
        <v>50.8</v>
      </c>
      <c r="U556" s="66">
        <f t="shared" si="168"/>
        <v>375</v>
      </c>
      <c r="V556" s="9">
        <f t="shared" si="169"/>
        <v>450</v>
      </c>
      <c r="W556" s="67">
        <f t="shared" si="170"/>
        <v>269</v>
      </c>
      <c r="Y556" s="69">
        <f>VLOOKUP(D556,Sheet2!P:Q,2,FALSE)</f>
        <v>105</v>
      </c>
      <c r="AB556" s="4" t="str">
        <f>IF('表格编辑 '!D613="monster","普通","BOSS")</f>
        <v>普通</v>
      </c>
      <c r="AD556" s="50">
        <f>VLOOKUP(D556,映射!AK:AL,2,FALSE)</f>
        <v>4</v>
      </c>
      <c r="AE556" s="50" t="s">
        <v>37</v>
      </c>
      <c r="AF556" s="4">
        <f>VLOOKUP(AE556,映射!AN:AO,2,FALSE)</f>
        <v>2</v>
      </c>
      <c r="AG556" s="50">
        <v>1</v>
      </c>
      <c r="AH556" s="70">
        <v>1</v>
      </c>
      <c r="AI556" s="16">
        <f t="shared" si="158"/>
        <v>40200</v>
      </c>
      <c r="AJ556" s="16">
        <f t="shared" si="159"/>
        <v>50103</v>
      </c>
      <c r="AK556" s="16">
        <f t="shared" si="160"/>
        <v>44</v>
      </c>
      <c r="AL556" s="16" t="str">
        <f t="shared" si="161"/>
        <v>地精</v>
      </c>
      <c r="AM556" s="16">
        <f t="shared" si="162"/>
        <v>3000</v>
      </c>
      <c r="AN556" s="16">
        <f t="shared" si="163"/>
        <v>1938</v>
      </c>
      <c r="AO556" s="16">
        <f t="shared" si="171"/>
        <v>1062</v>
      </c>
      <c r="AP556" s="16">
        <f t="shared" si="164"/>
        <v>2031</v>
      </c>
      <c r="AQ556" s="16">
        <f t="shared" si="165"/>
        <v>1578</v>
      </c>
      <c r="AR556" s="16">
        <f t="shared" si="166"/>
        <v>255</v>
      </c>
      <c r="AS556" s="16"/>
      <c r="AT556" s="16">
        <v>104</v>
      </c>
      <c r="AU556" s="16">
        <v>104</v>
      </c>
      <c r="AV556" s="16">
        <v>20</v>
      </c>
      <c r="AW556" s="16"/>
    </row>
    <row r="557" spans="1:49">
      <c r="A557" s="62">
        <f>'表格编辑 '!A614</f>
        <v>40201</v>
      </c>
      <c r="B557" s="62">
        <f>'表格编辑 '!B614</f>
        <v>50057</v>
      </c>
      <c r="C557" s="62" t="str">
        <f>VLOOKUP(B557,映射!A:B,2,FALSE)</f>
        <v>胖蝙蝠</v>
      </c>
      <c r="D557" s="62">
        <f>'表格编辑 '!E614</f>
        <v>44</v>
      </c>
      <c r="E557" s="62">
        <f>ROUNDUP((VLOOKUP(B557,Sheet1!U:AA,3,FALSE)-2)*(0.042*(D557-1)+0.2)+0.4,0)</f>
        <v>47</v>
      </c>
      <c r="F557" s="62">
        <f>ROUNDUP((VLOOKUP(B557,Sheet1!U:AA,4,FALSE)-2)*(0.042*(D557-1)+0.2)+0.4,0)</f>
        <v>45</v>
      </c>
      <c r="G557" s="62">
        <f>ROUNDUP((VLOOKUP(B557,Sheet1!U:AA,5,FALSE)-2)*(0.042*(D557-1)+0.2)+0.4,0)</f>
        <v>37</v>
      </c>
      <c r="H557" s="62">
        <f>ROUNDUP((VLOOKUP(B557,Sheet1!U:AA,6,FALSE)-2)*(0.042*(D557-1)+0.2)+0.4,0)</f>
        <v>49</v>
      </c>
      <c r="I557" s="62">
        <f>ROUNDUP((VLOOKUP(B557,Sheet1!U:AA,7,FALSE)-2)*(0.042*(D557-1)+0.2)+0.4,0)</f>
        <v>37</v>
      </c>
      <c r="J557" s="62">
        <f>E557*8+F557*2+G557*3+H557*3+I557*1+VLOOKUP(B557,Sheet1!AU:AZ,2,FALSE)</f>
        <v>781</v>
      </c>
      <c r="K557" s="62">
        <f>E557*1+F557*2+G557*2+H557*2+I557*10+VLOOKUP(B557,Sheet1!AU:AZ,3,FALSE)</f>
        <v>699</v>
      </c>
      <c r="L557" s="62">
        <f>E557*0.1+F557*2+G557*0.2+H557*0.26+I557*0.1+VLOOKUP(B557,Sheet1!AU:AZ,4,FALSE)</f>
        <v>138.54</v>
      </c>
      <c r="M557" s="62">
        <f>E557*0.1+F557*0.2+G557*2+H557*0.2+I557*0.1+VLOOKUP(B557,Sheet1!AU:AZ,5,FALSE)</f>
        <v>121.2</v>
      </c>
      <c r="N557" s="62">
        <f>E557*0.1+F557*0.2+G557*0.2+H557*2+I557*0.1+VLOOKUP(B557,Sheet1!AU:AZ,6,FALSE)</f>
        <v>142.8</v>
      </c>
      <c r="O557" s="62">
        <f t="shared" si="172"/>
        <v>13.5</v>
      </c>
      <c r="P557" s="62">
        <f t="shared" si="173"/>
        <v>35.5</v>
      </c>
      <c r="R557" s="9">
        <f t="shared" si="167"/>
        <v>44</v>
      </c>
      <c r="S557" s="9">
        <f t="shared" si="156"/>
        <v>319.84</v>
      </c>
      <c r="T557" s="9">
        <f t="shared" si="157"/>
        <v>50.8</v>
      </c>
      <c r="U557" s="66">
        <f t="shared" si="168"/>
        <v>449</v>
      </c>
      <c r="V557" s="9">
        <f t="shared" si="169"/>
        <v>538.8</v>
      </c>
      <c r="W557" s="67">
        <f t="shared" si="170"/>
        <v>198</v>
      </c>
      <c r="Y557" s="69">
        <f>VLOOKUP(D557,Sheet2!P:Q,2,FALSE)</f>
        <v>105</v>
      </c>
      <c r="AB557" s="4" t="str">
        <f>IF('表格编辑 '!D614="monster","普通","BOSS")</f>
        <v>普通</v>
      </c>
      <c r="AD557" s="50">
        <f>VLOOKUP(D557,映射!AK:AL,2,FALSE)</f>
        <v>4</v>
      </c>
      <c r="AE557" s="50" t="s">
        <v>37</v>
      </c>
      <c r="AF557" s="4">
        <f>VLOOKUP(AE557,映射!AN:AO,2,FALSE)</f>
        <v>2</v>
      </c>
      <c r="AG557" s="50">
        <v>1</v>
      </c>
      <c r="AH557" s="70">
        <v>1</v>
      </c>
      <c r="AI557" s="16">
        <f t="shared" si="158"/>
        <v>40201</v>
      </c>
      <c r="AJ557" s="16">
        <f t="shared" si="159"/>
        <v>50057</v>
      </c>
      <c r="AK557" s="16">
        <f t="shared" si="160"/>
        <v>44</v>
      </c>
      <c r="AL557" s="16" t="str">
        <f t="shared" si="161"/>
        <v>胖蝙蝠</v>
      </c>
      <c r="AM557" s="16">
        <f t="shared" si="162"/>
        <v>3592</v>
      </c>
      <c r="AN557" s="16">
        <f t="shared" si="163"/>
        <v>1562</v>
      </c>
      <c r="AO557" s="16">
        <f t="shared" si="171"/>
        <v>2030</v>
      </c>
      <c r="AP557" s="16">
        <f t="shared" si="164"/>
        <v>2811</v>
      </c>
      <c r="AQ557" s="16">
        <f t="shared" si="165"/>
        <v>1398</v>
      </c>
      <c r="AR557" s="16">
        <f t="shared" si="166"/>
        <v>208</v>
      </c>
      <c r="AS557" s="16"/>
      <c r="AT557" s="16">
        <v>87.4</v>
      </c>
      <c r="AU557" s="16">
        <v>105.4</v>
      </c>
      <c r="AV557" s="16">
        <v>11.9</v>
      </c>
      <c r="AW557" s="16"/>
    </row>
    <row r="558" spans="1:49">
      <c r="A558" s="62">
        <f>'表格编辑 '!A615</f>
        <v>40202</v>
      </c>
      <c r="B558" s="62">
        <f>'表格编辑 '!B615</f>
        <v>50086</v>
      </c>
      <c r="C558" s="62" t="str">
        <f>VLOOKUP(B558,映射!A:B,2,FALSE)</f>
        <v>人魔草</v>
      </c>
      <c r="D558" s="62">
        <f>'表格编辑 '!E615</f>
        <v>44</v>
      </c>
      <c r="E558" s="62">
        <f>ROUNDUP((VLOOKUP(B558,Sheet1!U:AA,3,FALSE)-2)*(0.042*(D558-1)+0.2)+0.4,0)</f>
        <v>41</v>
      </c>
      <c r="F558" s="62">
        <f>ROUNDUP((VLOOKUP(B558,Sheet1!U:AA,4,FALSE)-2)*(0.042*(D558-1)+0.2)+0.4,0)</f>
        <v>31</v>
      </c>
      <c r="G558" s="62">
        <f>ROUNDUP((VLOOKUP(B558,Sheet1!U:AA,5,FALSE)-2)*(0.042*(D558-1)+0.2)+0.4,0)</f>
        <v>19</v>
      </c>
      <c r="H558" s="62">
        <f>ROUNDUP((VLOOKUP(B558,Sheet1!U:AA,6,FALSE)-2)*(0.042*(D558-1)+0.2)+0.4,0)</f>
        <v>25</v>
      </c>
      <c r="I558" s="62">
        <f>ROUNDUP((VLOOKUP(B558,Sheet1!U:AA,7,FALSE)-2)*(0.042*(D558-1)+0.2)+0.4,0)</f>
        <v>79</v>
      </c>
      <c r="J558" s="62">
        <f>E558*8+F558*2+G558*3+H558*3+I558*1+VLOOKUP(B558,Sheet1!AU:AZ,2,FALSE)</f>
        <v>621</v>
      </c>
      <c r="K558" s="62">
        <f>E558*1+F558*2+G558*2+H558*2+I558*10+VLOOKUP(B558,Sheet1!AU:AZ,3,FALSE)</f>
        <v>1001</v>
      </c>
      <c r="L558" s="62">
        <f>E558*0.1+F558*2+G558*0.2+H558*0.26+I558*0.1+VLOOKUP(B558,Sheet1!AU:AZ,4,FALSE)</f>
        <v>104.3</v>
      </c>
      <c r="M558" s="62">
        <f>E558*0.1+F558*0.2+G558*2+H558*0.2+I558*0.1+VLOOKUP(B558,Sheet1!AU:AZ,5,FALSE)</f>
        <v>81.2</v>
      </c>
      <c r="N558" s="62">
        <f>E558*0.1+F558*0.2+G558*0.2+H558*2+I558*0.1+VLOOKUP(B558,Sheet1!AU:AZ,6,FALSE)</f>
        <v>92</v>
      </c>
      <c r="O558" s="62">
        <f t="shared" si="172"/>
        <v>49.1</v>
      </c>
      <c r="P558" s="62">
        <f t="shared" si="173"/>
        <v>24.9</v>
      </c>
      <c r="R558" s="9">
        <f t="shared" si="167"/>
        <v>44</v>
      </c>
      <c r="S558" s="9">
        <f t="shared" si="156"/>
        <v>319.84</v>
      </c>
      <c r="T558" s="9">
        <f t="shared" si="157"/>
        <v>50.8</v>
      </c>
      <c r="U558" s="66">
        <f t="shared" si="168"/>
        <v>545</v>
      </c>
      <c r="V558" s="9">
        <f t="shared" si="169"/>
        <v>654</v>
      </c>
      <c r="W558" s="67">
        <f t="shared" si="170"/>
        <v>128</v>
      </c>
      <c r="Y558" s="69">
        <f>VLOOKUP(D558,Sheet2!P:Q,2,FALSE)</f>
        <v>105</v>
      </c>
      <c r="AB558" s="4" t="str">
        <f>IF('表格编辑 '!D615="monster","普通","BOSS")</f>
        <v>普通</v>
      </c>
      <c r="AD558" s="50">
        <f>VLOOKUP(D558,映射!AK:AL,2,FALSE)</f>
        <v>4</v>
      </c>
      <c r="AE558" s="50" t="s">
        <v>37</v>
      </c>
      <c r="AF558" s="4">
        <f>VLOOKUP(AE558,映射!AN:AO,2,FALSE)</f>
        <v>2</v>
      </c>
      <c r="AG558" s="50">
        <v>1</v>
      </c>
      <c r="AH558" s="70">
        <v>1</v>
      </c>
      <c r="AI558" s="16">
        <f t="shared" si="158"/>
        <v>40202</v>
      </c>
      <c r="AJ558" s="16">
        <f t="shared" si="159"/>
        <v>50086</v>
      </c>
      <c r="AK558" s="16">
        <f t="shared" si="160"/>
        <v>44</v>
      </c>
      <c r="AL558" s="16" t="str">
        <f t="shared" si="161"/>
        <v>人魔草</v>
      </c>
      <c r="AM558" s="16">
        <f t="shared" si="162"/>
        <v>4360</v>
      </c>
      <c r="AN558" s="16">
        <f t="shared" si="163"/>
        <v>1242</v>
      </c>
      <c r="AO558" s="16">
        <f t="shared" si="171"/>
        <v>3118</v>
      </c>
      <c r="AP558" s="16">
        <f t="shared" si="164"/>
        <v>3739</v>
      </c>
      <c r="AQ558" s="16">
        <f t="shared" si="165"/>
        <v>2002</v>
      </c>
      <c r="AR558" s="16">
        <f t="shared" si="166"/>
        <v>157</v>
      </c>
      <c r="AS558" s="16"/>
      <c r="AT558" s="16">
        <v>51.9</v>
      </c>
      <c r="AU558" s="16">
        <v>60.9</v>
      </c>
      <c r="AV558" s="16">
        <v>42.3</v>
      </c>
      <c r="AW558" s="16"/>
    </row>
    <row r="559" spans="1:49">
      <c r="A559" s="62">
        <f>'表格编辑 '!A616</f>
        <v>40203</v>
      </c>
      <c r="B559" s="62">
        <f>'表格编辑 '!B616</f>
        <v>50094</v>
      </c>
      <c r="C559" s="62" t="str">
        <f>VLOOKUP(B559,映射!A:B,2,FALSE)</f>
        <v>土著仙人掌</v>
      </c>
      <c r="D559" s="62">
        <f>'表格编辑 '!E616</f>
        <v>44</v>
      </c>
      <c r="E559" s="62">
        <f>ROUNDUP((VLOOKUP(B559,Sheet1!U:AA,3,FALSE)-2)*(0.042*(D559-1)+0.2)+0.4,0)</f>
        <v>49</v>
      </c>
      <c r="F559" s="62">
        <f>ROUNDUP((VLOOKUP(B559,Sheet1!U:AA,4,FALSE)-2)*(0.042*(D559-1)+0.2)+0.4,0)</f>
        <v>69</v>
      </c>
      <c r="G559" s="62">
        <f>ROUNDUP((VLOOKUP(B559,Sheet1!U:AA,5,FALSE)-2)*(0.042*(D559-1)+0.2)+0.4,0)</f>
        <v>45</v>
      </c>
      <c r="H559" s="62">
        <f>ROUNDUP((VLOOKUP(B559,Sheet1!U:AA,6,FALSE)-2)*(0.042*(D559-1)+0.2)+0.4,0)</f>
        <v>15</v>
      </c>
      <c r="I559" s="62">
        <f>ROUNDUP((VLOOKUP(B559,Sheet1!U:AA,7,FALSE)-2)*(0.042*(D559-1)+0.2)+0.4,0)</f>
        <v>27</v>
      </c>
      <c r="J559" s="62">
        <f>E559*8+F559*2+G559*3+H559*3+I559*1+VLOOKUP(B559,Sheet1!AU:AZ,2,FALSE)</f>
        <v>757</v>
      </c>
      <c r="K559" s="62">
        <f>E559*1+F559*2+G559*2+H559*2+I559*10+VLOOKUP(B559,Sheet1!AU:AZ,3,FALSE)</f>
        <v>597</v>
      </c>
      <c r="L559" s="62">
        <f>E559*0.1+F559*2+G559*0.2+H559*0.26+I559*0.1+VLOOKUP(B559,Sheet1!AU:AZ,4,FALSE)</f>
        <v>178.5</v>
      </c>
      <c r="M559" s="62">
        <f>E559*0.1+F559*0.2+G559*2+H559*0.2+I559*0.1+VLOOKUP(B559,Sheet1!AU:AZ,5,FALSE)</f>
        <v>134.4</v>
      </c>
      <c r="N559" s="62">
        <f>E559*0.1+F559*0.2+G559*0.2+H559*2+I559*0.1+VLOOKUP(B559,Sheet1!AU:AZ,6,FALSE)</f>
        <v>80.4</v>
      </c>
      <c r="O559" s="62">
        <f t="shared" si="172"/>
        <v>7.5</v>
      </c>
      <c r="P559" s="62">
        <f t="shared" si="173"/>
        <v>28.1</v>
      </c>
      <c r="R559" s="9">
        <f t="shared" si="167"/>
        <v>44</v>
      </c>
      <c r="S559" s="9">
        <f t="shared" si="156"/>
        <v>319.84</v>
      </c>
      <c r="T559" s="9">
        <f t="shared" si="157"/>
        <v>50.8</v>
      </c>
      <c r="U559" s="66">
        <f t="shared" si="168"/>
        <v>424</v>
      </c>
      <c r="V559" s="9">
        <f t="shared" si="169"/>
        <v>508.8</v>
      </c>
      <c r="W559" s="67">
        <f t="shared" si="170"/>
        <v>289</v>
      </c>
      <c r="Y559" s="69">
        <f>VLOOKUP(D559,Sheet2!P:Q,2,FALSE)</f>
        <v>105</v>
      </c>
      <c r="AB559" s="4" t="str">
        <f>IF('表格编辑 '!D616="monster","普通","BOSS")</f>
        <v>普通</v>
      </c>
      <c r="AD559" s="50">
        <f>VLOOKUP(D559,映射!AK:AL,2,FALSE)</f>
        <v>4</v>
      </c>
      <c r="AE559" s="50" t="s">
        <v>37</v>
      </c>
      <c r="AF559" s="4">
        <f>VLOOKUP(AE559,映射!AN:AO,2,FALSE)</f>
        <v>2</v>
      </c>
      <c r="AG559" s="50">
        <v>1</v>
      </c>
      <c r="AH559" s="70">
        <v>1</v>
      </c>
      <c r="AI559" s="16">
        <f t="shared" si="158"/>
        <v>40203</v>
      </c>
      <c r="AJ559" s="16">
        <f t="shared" si="159"/>
        <v>50094</v>
      </c>
      <c r="AK559" s="16">
        <f t="shared" si="160"/>
        <v>44</v>
      </c>
      <c r="AL559" s="16" t="str">
        <f t="shared" si="161"/>
        <v>土著仙人掌</v>
      </c>
      <c r="AM559" s="16">
        <f t="shared" si="162"/>
        <v>3392</v>
      </c>
      <c r="AN559" s="16">
        <f t="shared" si="163"/>
        <v>1514</v>
      </c>
      <c r="AO559" s="16">
        <f t="shared" si="171"/>
        <v>1878</v>
      </c>
      <c r="AP559" s="16">
        <f t="shared" si="164"/>
        <v>2635</v>
      </c>
      <c r="AQ559" s="16">
        <f t="shared" si="165"/>
        <v>1194</v>
      </c>
      <c r="AR559" s="16">
        <f t="shared" si="166"/>
        <v>268</v>
      </c>
      <c r="AS559" s="16"/>
      <c r="AT559" s="16">
        <v>98.9</v>
      </c>
      <c r="AU559" s="16">
        <v>52.1</v>
      </c>
      <c r="AV559" s="16">
        <v>6.4</v>
      </c>
      <c r="AW559" s="16"/>
    </row>
    <row r="560" spans="1:49">
      <c r="A560" s="62">
        <f>'表格编辑 '!A617</f>
        <v>40204</v>
      </c>
      <c r="B560" s="62">
        <f>'表格编辑 '!B617</f>
        <v>50132</v>
      </c>
      <c r="C560" s="62" t="str">
        <f>VLOOKUP(B560,映射!A:B,2,FALSE)</f>
        <v>蜥蜴人斗士</v>
      </c>
      <c r="D560" s="62">
        <f>'表格编辑 '!E617</f>
        <v>44</v>
      </c>
      <c r="E560" s="62">
        <f>ROUNDUP((VLOOKUP(B560,Sheet1!U:AA,3,FALSE)-2)*(0.042*(D560-1)+0.2)+0.4,0)</f>
        <v>33</v>
      </c>
      <c r="F560" s="62">
        <f>ROUNDUP((VLOOKUP(B560,Sheet1!U:AA,4,FALSE)-2)*(0.042*(D560-1)+0.2)+0.4,0)</f>
        <v>71</v>
      </c>
      <c r="G560" s="62">
        <f>ROUNDUP((VLOOKUP(B560,Sheet1!U:AA,5,FALSE)-2)*(0.042*(D560-1)+0.2)+0.4,0)</f>
        <v>71</v>
      </c>
      <c r="H560" s="62">
        <f>ROUNDUP((VLOOKUP(B560,Sheet1!U:AA,6,FALSE)-2)*(0.042*(D560-1)+0.2)+0.4,0)</f>
        <v>13</v>
      </c>
      <c r="I560" s="62">
        <f>ROUNDUP((VLOOKUP(B560,Sheet1!U:AA,7,FALSE)-2)*(0.042*(D560-1)+0.2)+0.4,0)</f>
        <v>17</v>
      </c>
      <c r="J560" s="62">
        <f>E560*8+F560*2+G560*3+H560*3+I560*1+VLOOKUP(B560,Sheet1!AU:AZ,2,FALSE)</f>
        <v>695</v>
      </c>
      <c r="K560" s="62">
        <f>E560*1+F560*2+G560*2+H560*2+I560*10+VLOOKUP(B560,Sheet1!AU:AZ,3,FALSE)</f>
        <v>533</v>
      </c>
      <c r="L560" s="62">
        <f>E560*0.1+F560*2+G560*0.2+H560*0.26+I560*0.1+VLOOKUP(B560,Sheet1!AU:AZ,4,FALSE)</f>
        <v>184.58</v>
      </c>
      <c r="M560" s="62">
        <f>E560*0.1+F560*0.2+G560*2+H560*0.2+I560*0.1+VLOOKUP(B560,Sheet1!AU:AZ,5,FALSE)</f>
        <v>183.8</v>
      </c>
      <c r="N560" s="62">
        <f>E560*0.1+F560*0.2+G560*0.2+H560*2+I560*0.1+VLOOKUP(B560,Sheet1!AU:AZ,6,FALSE)</f>
        <v>79.4</v>
      </c>
      <c r="O560" s="62">
        <f t="shared" si="172"/>
        <v>9.5</v>
      </c>
      <c r="P560" s="62">
        <f t="shared" si="173"/>
        <v>13.1</v>
      </c>
      <c r="R560" s="9">
        <f t="shared" si="167"/>
        <v>44</v>
      </c>
      <c r="S560" s="9">
        <f t="shared" si="156"/>
        <v>319.84</v>
      </c>
      <c r="T560" s="9">
        <f t="shared" si="157"/>
        <v>50.8</v>
      </c>
      <c r="U560" s="66">
        <f t="shared" si="168"/>
        <v>352</v>
      </c>
      <c r="V560" s="9">
        <f t="shared" si="169"/>
        <v>422.4</v>
      </c>
      <c r="W560" s="67">
        <f t="shared" si="170"/>
        <v>304</v>
      </c>
      <c r="Y560" s="69">
        <f>VLOOKUP(D560,Sheet2!P:Q,2,FALSE)</f>
        <v>105</v>
      </c>
      <c r="AB560" s="4" t="str">
        <f>IF('表格编辑 '!D617="monster","普通","BOSS")</f>
        <v>普通</v>
      </c>
      <c r="AD560" s="50">
        <f>VLOOKUP(D560,映射!AK:AL,2,FALSE)</f>
        <v>4</v>
      </c>
      <c r="AE560" s="50" t="s">
        <v>37</v>
      </c>
      <c r="AF560" s="4">
        <f>VLOOKUP(AE560,映射!AN:AO,2,FALSE)</f>
        <v>2</v>
      </c>
      <c r="AG560" s="50">
        <v>1</v>
      </c>
      <c r="AH560" s="70">
        <v>1</v>
      </c>
      <c r="AI560" s="16">
        <f t="shared" si="158"/>
        <v>40204</v>
      </c>
      <c r="AJ560" s="16">
        <f t="shared" si="159"/>
        <v>50132</v>
      </c>
      <c r="AK560" s="16">
        <f t="shared" si="160"/>
        <v>44</v>
      </c>
      <c r="AL560" s="16" t="str">
        <f t="shared" si="161"/>
        <v>蜥蜴人斗士</v>
      </c>
      <c r="AM560" s="16">
        <f t="shared" si="162"/>
        <v>2816</v>
      </c>
      <c r="AN560" s="16">
        <f t="shared" si="163"/>
        <v>1390</v>
      </c>
      <c r="AO560" s="16">
        <f t="shared" si="171"/>
        <v>1426</v>
      </c>
      <c r="AP560" s="16">
        <f t="shared" si="164"/>
        <v>2121</v>
      </c>
      <c r="AQ560" s="16">
        <f t="shared" si="165"/>
        <v>1066</v>
      </c>
      <c r="AR560" s="16">
        <f t="shared" si="166"/>
        <v>277</v>
      </c>
      <c r="AS560" s="16"/>
      <c r="AT560" s="16">
        <v>140.7</v>
      </c>
      <c r="AU560" s="16">
        <v>50.7</v>
      </c>
      <c r="AV560" s="16">
        <v>8.6</v>
      </c>
      <c r="AW560" s="16"/>
    </row>
    <row r="561" spans="1:49">
      <c r="A561" s="62">
        <f>'表格编辑 '!A618</f>
        <v>40205</v>
      </c>
      <c r="B561" s="62">
        <f>'表格编辑 '!B618</f>
        <v>50150</v>
      </c>
      <c r="C561" s="62" t="str">
        <f>VLOOKUP(B561,映射!A:B,2,FALSE)</f>
        <v>泰坦巨人</v>
      </c>
      <c r="D561" s="62">
        <f>'表格编辑 '!E618</f>
        <v>44</v>
      </c>
      <c r="E561" s="62">
        <f>ROUNDUP((VLOOKUP(B561,Sheet1!U:AA,3,FALSE)-2)*(0.042*(D561-1)+0.2)+0.4,0)</f>
        <v>81</v>
      </c>
      <c r="F561" s="62">
        <f>ROUNDUP((VLOOKUP(B561,Sheet1!U:AA,4,FALSE)-2)*(0.042*(D561-1)+0.2)+0.4,0)</f>
        <v>67</v>
      </c>
      <c r="G561" s="62">
        <f>ROUNDUP((VLOOKUP(B561,Sheet1!U:AA,5,FALSE)-2)*(0.042*(D561-1)+0.2)+0.4,0)</f>
        <v>57</v>
      </c>
      <c r="H561" s="62">
        <f>ROUNDUP((VLOOKUP(B561,Sheet1!U:AA,6,FALSE)-2)*(0.042*(D561-1)+0.2)+0.4,0)</f>
        <v>33</v>
      </c>
      <c r="I561" s="62">
        <f>ROUNDUP((VLOOKUP(B561,Sheet1!U:AA,7,FALSE)-2)*(0.042*(D561-1)+0.2)+0.4,0)</f>
        <v>47</v>
      </c>
      <c r="J561" s="62">
        <f>E561*8+F561*2+G561*3+H561*3+I561*1+VLOOKUP(B561,Sheet1!AU:AZ,2,FALSE)</f>
        <v>1119</v>
      </c>
      <c r="K561" s="62">
        <f>E561*1+F561*2+G561*2+H561*2+I561*10+VLOOKUP(B561,Sheet1!AU:AZ,3,FALSE)</f>
        <v>885</v>
      </c>
      <c r="L561" s="62">
        <f>E561*0.1+F561*2+G561*0.2+H561*0.26+I561*0.1+VLOOKUP(B561,Sheet1!AU:AZ,4,FALSE)</f>
        <v>186.78</v>
      </c>
      <c r="M561" s="62">
        <f>E561*0.1+F561*0.2+G561*2+H561*0.2+I561*0.1+VLOOKUP(B561,Sheet1!AU:AZ,5,FALSE)</f>
        <v>166.8</v>
      </c>
      <c r="N561" s="62">
        <f>E561*0.1+F561*0.2+G561*0.2+H561*2+I561*0.1+VLOOKUP(B561,Sheet1!AU:AZ,6,FALSE)</f>
        <v>123.6</v>
      </c>
      <c r="O561" s="62">
        <f t="shared" si="172"/>
        <v>14.7</v>
      </c>
      <c r="P561" s="62">
        <f t="shared" si="173"/>
        <v>54.3</v>
      </c>
      <c r="R561" s="9">
        <f t="shared" si="167"/>
        <v>44</v>
      </c>
      <c r="S561" s="9">
        <f t="shared" si="156"/>
        <v>319.84</v>
      </c>
      <c r="T561" s="9">
        <f t="shared" si="157"/>
        <v>50.8</v>
      </c>
      <c r="U561" s="66">
        <f t="shared" si="168"/>
        <v>374</v>
      </c>
      <c r="V561" s="9">
        <f t="shared" si="169"/>
        <v>448.8</v>
      </c>
      <c r="W561" s="67">
        <f t="shared" si="170"/>
        <v>309</v>
      </c>
      <c r="Y561" s="69">
        <f>VLOOKUP(D561,Sheet2!P:Q,2,FALSE)</f>
        <v>105</v>
      </c>
      <c r="AB561" s="4" t="str">
        <f>IF('表格编辑 '!D618="monster","普通","BOSS")</f>
        <v>普通</v>
      </c>
      <c r="AD561" s="50">
        <f>VLOOKUP(D561,映射!AK:AL,2,FALSE)</f>
        <v>4</v>
      </c>
      <c r="AE561" s="50" t="s">
        <v>37</v>
      </c>
      <c r="AF561" s="4">
        <f>VLOOKUP(AE561,映射!AN:AO,2,FALSE)</f>
        <v>2</v>
      </c>
      <c r="AG561" s="50">
        <v>1</v>
      </c>
      <c r="AH561" s="70">
        <v>1</v>
      </c>
      <c r="AI561" s="16">
        <f t="shared" si="158"/>
        <v>40205</v>
      </c>
      <c r="AJ561" s="16">
        <f t="shared" si="159"/>
        <v>50150</v>
      </c>
      <c r="AK561" s="16">
        <f t="shared" si="160"/>
        <v>44</v>
      </c>
      <c r="AL561" s="16" t="str">
        <f t="shared" si="161"/>
        <v>泰坦巨人</v>
      </c>
      <c r="AM561" s="16">
        <f t="shared" si="162"/>
        <v>2992</v>
      </c>
      <c r="AN561" s="16">
        <f t="shared" si="163"/>
        <v>2238</v>
      </c>
      <c r="AO561" s="16">
        <f t="shared" si="171"/>
        <v>754</v>
      </c>
      <c r="AP561" s="16">
        <f t="shared" si="164"/>
        <v>1873</v>
      </c>
      <c r="AQ561" s="16">
        <f t="shared" si="165"/>
        <v>1770</v>
      </c>
      <c r="AR561" s="16">
        <f t="shared" si="166"/>
        <v>281</v>
      </c>
      <c r="AS561" s="16"/>
      <c r="AT561" s="16">
        <v>110.7</v>
      </c>
      <c r="AU561" s="16">
        <v>49.5</v>
      </c>
      <c r="AV561" s="16">
        <v>2.2</v>
      </c>
      <c r="AW561" s="16"/>
    </row>
    <row r="562" spans="1:49">
      <c r="A562" s="62">
        <f>'表格编辑 '!A619</f>
        <v>40206</v>
      </c>
      <c r="B562" s="62">
        <f>'表格编辑 '!B619</f>
        <v>50033</v>
      </c>
      <c r="C562" s="62" t="str">
        <f>VLOOKUP(B562,映射!A:B,2,FALSE)</f>
        <v>骷髅海盗</v>
      </c>
      <c r="D562" s="62">
        <f>'表格编辑 '!E619</f>
        <v>44</v>
      </c>
      <c r="E562" s="62">
        <f>ROUNDUP((VLOOKUP(B562,Sheet1!U:AA,3,FALSE)-2)*(0.042*(D562-1)+0.2)+0.4,0)</f>
        <v>41</v>
      </c>
      <c r="F562" s="62">
        <f>ROUNDUP((VLOOKUP(B562,Sheet1!U:AA,4,FALSE)-2)*(0.042*(D562-1)+0.2)+0.4,0)</f>
        <v>73</v>
      </c>
      <c r="G562" s="62">
        <f>ROUNDUP((VLOOKUP(B562,Sheet1!U:AA,5,FALSE)-2)*(0.042*(D562-1)+0.2)+0.4,0)</f>
        <v>57</v>
      </c>
      <c r="H562" s="62">
        <f>ROUNDUP((VLOOKUP(B562,Sheet1!U:AA,6,FALSE)-2)*(0.042*(D562-1)+0.2)+0.4,0)</f>
        <v>47</v>
      </c>
      <c r="I562" s="62">
        <f>ROUNDUP((VLOOKUP(B562,Sheet1!U:AA,7,FALSE)-2)*(0.042*(D562-1)+0.2)+0.4,0)</f>
        <v>69</v>
      </c>
      <c r="J562" s="62">
        <f>E562*8+F562*2+G562*3+H562*3+I562*1+VLOOKUP(B562,Sheet1!AU:AZ,2,FALSE)</f>
        <v>875</v>
      </c>
      <c r="K562" s="62">
        <f>E562*1+F562*2+G562*2+H562*2+I562*10+VLOOKUP(B562,Sheet1!AU:AZ,3,FALSE)</f>
        <v>1105</v>
      </c>
      <c r="L562" s="62">
        <f>E562*0.1+F562*2+G562*0.2+H562*0.26+I562*0.1+VLOOKUP(B562,Sheet1!AU:AZ,4,FALSE)</f>
        <v>200.62</v>
      </c>
      <c r="M562" s="62">
        <f>E562*0.1+F562*0.2+G562*2+H562*0.2+I562*0.1+VLOOKUP(B562,Sheet1!AU:AZ,5,FALSE)</f>
        <v>169</v>
      </c>
      <c r="N562" s="62">
        <f>E562*0.1+F562*0.2+G562*0.2+H562*2+I562*0.1+VLOOKUP(B562,Sheet1!AU:AZ,6,FALSE)</f>
        <v>151</v>
      </c>
      <c r="O562" s="62">
        <f t="shared" si="172"/>
        <v>42.3</v>
      </c>
      <c r="P562" s="62">
        <f t="shared" si="173"/>
        <v>22.3</v>
      </c>
      <c r="R562" s="9">
        <f t="shared" si="167"/>
        <v>44</v>
      </c>
      <c r="S562" s="9">
        <f t="shared" si="156"/>
        <v>319.84</v>
      </c>
      <c r="T562" s="9">
        <f t="shared" si="157"/>
        <v>50.8</v>
      </c>
      <c r="U562" s="66">
        <f t="shared" si="168"/>
        <v>371</v>
      </c>
      <c r="V562" s="9">
        <f t="shared" si="169"/>
        <v>445.2</v>
      </c>
      <c r="W562" s="67">
        <f t="shared" si="170"/>
        <v>343</v>
      </c>
      <c r="Y562" s="69">
        <f>VLOOKUP(D562,Sheet2!P:Q,2,FALSE)</f>
        <v>105</v>
      </c>
      <c r="AB562" s="4" t="str">
        <f>IF('表格编辑 '!D619="monster","普通","BOSS")</f>
        <v>普通</v>
      </c>
      <c r="AD562" s="50">
        <f>VLOOKUP(D562,映射!AK:AL,2,FALSE)</f>
        <v>4</v>
      </c>
      <c r="AE562" s="50" t="s">
        <v>37</v>
      </c>
      <c r="AF562" s="4">
        <f>VLOOKUP(AE562,映射!AN:AO,2,FALSE)</f>
        <v>2</v>
      </c>
      <c r="AG562" s="50">
        <v>1</v>
      </c>
      <c r="AH562" s="70">
        <v>1</v>
      </c>
      <c r="AI562" s="16">
        <f t="shared" si="158"/>
        <v>40206</v>
      </c>
      <c r="AJ562" s="16">
        <f t="shared" si="159"/>
        <v>50033</v>
      </c>
      <c r="AK562" s="16">
        <f t="shared" si="160"/>
        <v>44</v>
      </c>
      <c r="AL562" s="16" t="str">
        <f t="shared" si="161"/>
        <v>骷髅海盗</v>
      </c>
      <c r="AM562" s="16">
        <f t="shared" si="162"/>
        <v>2968</v>
      </c>
      <c r="AN562" s="16">
        <f t="shared" si="163"/>
        <v>1750</v>
      </c>
      <c r="AO562" s="16">
        <f t="shared" si="171"/>
        <v>1218</v>
      </c>
      <c r="AP562" s="16">
        <f t="shared" si="164"/>
        <v>2093</v>
      </c>
      <c r="AQ562" s="16">
        <f t="shared" si="165"/>
        <v>2210</v>
      </c>
      <c r="AR562" s="16">
        <f t="shared" si="166"/>
        <v>301</v>
      </c>
      <c r="AS562" s="16"/>
      <c r="AT562" s="16">
        <v>167.7</v>
      </c>
      <c r="AU562" s="16">
        <v>68.7</v>
      </c>
      <c r="AV562" s="16">
        <v>22.9</v>
      </c>
      <c r="AW562" s="16"/>
    </row>
    <row r="563" spans="1:49">
      <c r="A563" s="62">
        <f>'表格编辑 '!A620</f>
        <v>40207</v>
      </c>
      <c r="B563" s="62">
        <f>'表格编辑 '!B620</f>
        <v>50155</v>
      </c>
      <c r="C563" s="62" t="str">
        <f>VLOOKUP(B563,映射!A:B,2,FALSE)</f>
        <v>熊猫团</v>
      </c>
      <c r="D563" s="62">
        <f>'表格编辑 '!E620</f>
        <v>44</v>
      </c>
      <c r="E563" s="62">
        <f>ROUNDUP((VLOOKUP(B563,Sheet1!U:AA,3,FALSE)-2)*(0.042*(D563-1)+0.2)+0.4,0)</f>
        <v>51</v>
      </c>
      <c r="F563" s="62">
        <f>ROUNDUP((VLOOKUP(B563,Sheet1!U:AA,4,FALSE)-2)*(0.042*(D563-1)+0.2)+0.4,0)</f>
        <v>49</v>
      </c>
      <c r="G563" s="62">
        <f>ROUNDUP((VLOOKUP(B563,Sheet1!U:AA,5,FALSE)-2)*(0.042*(D563-1)+0.2)+0.4,0)</f>
        <v>57</v>
      </c>
      <c r="H563" s="62">
        <f>ROUNDUP((VLOOKUP(B563,Sheet1!U:AA,6,FALSE)-2)*(0.042*(D563-1)+0.2)+0.4,0)</f>
        <v>45</v>
      </c>
      <c r="I563" s="62">
        <f>ROUNDUP((VLOOKUP(B563,Sheet1!U:AA,7,FALSE)-2)*(0.042*(D563-1)+0.2)+0.4,0)</f>
        <v>13</v>
      </c>
      <c r="J563" s="62">
        <f>E563*8+F563*2+G563*3+H563*3+I563*1+VLOOKUP(B563,Sheet1!AU:AZ,2,FALSE)</f>
        <v>845</v>
      </c>
      <c r="K563" s="62">
        <f>E563*1+F563*2+G563*2+H563*2+I563*10+VLOOKUP(B563,Sheet1!AU:AZ,3,FALSE)</f>
        <v>503</v>
      </c>
      <c r="L563" s="62">
        <f>E563*0.1+F563*2+G563*0.2+H563*0.26+I563*0.1+VLOOKUP(B563,Sheet1!AU:AZ,4,FALSE)</f>
        <v>147.5</v>
      </c>
      <c r="M563" s="62">
        <f>E563*0.1+F563*0.2+G563*2+H563*0.2+I563*0.1+VLOOKUP(B563,Sheet1!AU:AZ,5,FALSE)</f>
        <v>159.2</v>
      </c>
      <c r="N563" s="62">
        <f>E563*0.1+F563*0.2+G563*0.2+H563*2+I563*0.1+VLOOKUP(B563,Sheet1!AU:AZ,6,FALSE)</f>
        <v>137.6</v>
      </c>
      <c r="O563" s="62">
        <f t="shared" si="172"/>
        <v>-2.9</v>
      </c>
      <c r="P563" s="62">
        <f t="shared" si="173"/>
        <v>37.9</v>
      </c>
      <c r="R563" s="9">
        <f t="shared" si="167"/>
        <v>44</v>
      </c>
      <c r="S563" s="9">
        <f t="shared" si="156"/>
        <v>319.84</v>
      </c>
      <c r="T563" s="9">
        <f t="shared" si="157"/>
        <v>50.8</v>
      </c>
      <c r="U563" s="66">
        <f t="shared" si="168"/>
        <v>385</v>
      </c>
      <c r="V563" s="9">
        <f t="shared" si="169"/>
        <v>462</v>
      </c>
      <c r="W563" s="67">
        <f t="shared" si="170"/>
        <v>218</v>
      </c>
      <c r="Y563" s="69">
        <f>VLOOKUP(D563,Sheet2!P:Q,2,FALSE)</f>
        <v>105</v>
      </c>
      <c r="AB563" s="4" t="str">
        <f>IF('表格编辑 '!D620="monster","普通","BOSS")</f>
        <v>普通</v>
      </c>
      <c r="AD563" s="50">
        <f>VLOOKUP(D563,映射!AK:AL,2,FALSE)</f>
        <v>4</v>
      </c>
      <c r="AE563" s="50" t="s">
        <v>37</v>
      </c>
      <c r="AF563" s="4">
        <f>VLOOKUP(AE563,映射!AN:AO,2,FALSE)</f>
        <v>2</v>
      </c>
      <c r="AG563" s="50">
        <v>1</v>
      </c>
      <c r="AH563" s="70">
        <v>1</v>
      </c>
      <c r="AI563" s="16">
        <f t="shared" si="158"/>
        <v>40207</v>
      </c>
      <c r="AJ563" s="16">
        <f t="shared" si="159"/>
        <v>50155</v>
      </c>
      <c r="AK563" s="16">
        <f t="shared" si="160"/>
        <v>44</v>
      </c>
      <c r="AL563" s="16" t="str">
        <f t="shared" si="161"/>
        <v>熊猫团</v>
      </c>
      <c r="AM563" s="16">
        <f t="shared" si="162"/>
        <v>3080</v>
      </c>
      <c r="AN563" s="16">
        <f t="shared" si="163"/>
        <v>1690</v>
      </c>
      <c r="AO563" s="16">
        <f t="shared" si="171"/>
        <v>1390</v>
      </c>
      <c r="AP563" s="16">
        <f t="shared" si="164"/>
        <v>2235</v>
      </c>
      <c r="AQ563" s="16">
        <f t="shared" si="165"/>
        <v>1006</v>
      </c>
      <c r="AR563" s="16">
        <f t="shared" si="166"/>
        <v>222</v>
      </c>
      <c r="AS563" s="16"/>
      <c r="AT563" s="16">
        <v>119.7</v>
      </c>
      <c r="AU563" s="16">
        <v>101.7</v>
      </c>
      <c r="AV563" s="16">
        <v>-2.7</v>
      </c>
      <c r="AW563" s="16"/>
    </row>
    <row r="564" spans="1:49">
      <c r="A564" s="62">
        <f>'表格编辑 '!A621</f>
        <v>40208</v>
      </c>
      <c r="B564" s="62">
        <f>'表格编辑 '!B621</f>
        <v>50056</v>
      </c>
      <c r="C564" s="62" t="str">
        <f>VLOOKUP(B564,映射!A:B,2,FALSE)</f>
        <v>海蝙蝠</v>
      </c>
      <c r="D564" s="62">
        <f>'表格编辑 '!E621</f>
        <v>44</v>
      </c>
      <c r="E564" s="62">
        <f>ROUNDUP((VLOOKUP(B564,Sheet1!U:AA,3,FALSE)-2)*(0.042*(D564-1)+0.2)+0.4,0)</f>
        <v>33</v>
      </c>
      <c r="F564" s="62">
        <f>ROUNDUP((VLOOKUP(B564,Sheet1!U:AA,4,FALSE)-2)*(0.042*(D564-1)+0.2)+0.4,0)</f>
        <v>55</v>
      </c>
      <c r="G564" s="62">
        <f>ROUNDUP((VLOOKUP(B564,Sheet1!U:AA,5,FALSE)-2)*(0.042*(D564-1)+0.2)+0.4,0)</f>
        <v>51</v>
      </c>
      <c r="H564" s="62">
        <f>ROUNDUP((VLOOKUP(B564,Sheet1!U:AA,6,FALSE)-2)*(0.042*(D564-1)+0.2)+0.4,0)</f>
        <v>57</v>
      </c>
      <c r="I564" s="62">
        <f>ROUNDUP((VLOOKUP(B564,Sheet1!U:AA,7,FALSE)-2)*(0.042*(D564-1)+0.2)+0.4,0)</f>
        <v>19</v>
      </c>
      <c r="J564" s="62">
        <f>E564*8+F564*2+G564*3+H564*3+I564*1+VLOOKUP(B564,Sheet1!AU:AZ,2,FALSE)</f>
        <v>737</v>
      </c>
      <c r="K564" s="62">
        <f>E564*1+F564*2+G564*2+H564*2+I564*10+VLOOKUP(B564,Sheet1!AU:AZ,3,FALSE)</f>
        <v>569</v>
      </c>
      <c r="L564" s="62">
        <f>E564*0.1+F564*2+G564*0.2+H564*0.26+I564*0.1+VLOOKUP(B564,Sheet1!AU:AZ,4,FALSE)</f>
        <v>160.22</v>
      </c>
      <c r="M564" s="62">
        <f>E564*0.1+F564*0.2+G564*2+H564*0.2+I564*0.1+VLOOKUP(B564,Sheet1!AU:AZ,5,FALSE)</f>
        <v>149.6</v>
      </c>
      <c r="N564" s="62">
        <f>E564*0.1+F564*0.2+G564*0.2+H564*2+I564*0.1+VLOOKUP(B564,Sheet1!AU:AZ,6,FALSE)</f>
        <v>160.4</v>
      </c>
      <c r="O564" s="62">
        <f t="shared" si="172"/>
        <v>4.3</v>
      </c>
      <c r="P564" s="62">
        <f t="shared" si="173"/>
        <v>25.3</v>
      </c>
      <c r="R564" s="9">
        <f t="shared" si="167"/>
        <v>44</v>
      </c>
      <c r="S564" s="9">
        <f t="shared" si="156"/>
        <v>319.84</v>
      </c>
      <c r="T564" s="9">
        <f t="shared" si="157"/>
        <v>50.8</v>
      </c>
      <c r="U564" s="66">
        <f t="shared" si="168"/>
        <v>399</v>
      </c>
      <c r="V564" s="9">
        <f t="shared" si="169"/>
        <v>478.8</v>
      </c>
      <c r="W564" s="67">
        <f t="shared" si="170"/>
        <v>247</v>
      </c>
      <c r="Y564" s="69">
        <f>VLOOKUP(D564,Sheet2!P:Q,2,FALSE)</f>
        <v>105</v>
      </c>
      <c r="AB564" s="4" t="str">
        <f>IF('表格编辑 '!D621="monster","普通","BOSS")</f>
        <v>普通</v>
      </c>
      <c r="AD564" s="50">
        <f>VLOOKUP(D564,映射!AK:AL,2,FALSE)</f>
        <v>4</v>
      </c>
      <c r="AE564" s="50" t="s">
        <v>37</v>
      </c>
      <c r="AF564" s="4">
        <f>VLOOKUP(AE564,映射!AN:AO,2,FALSE)</f>
        <v>2</v>
      </c>
      <c r="AG564" s="50">
        <v>1</v>
      </c>
      <c r="AH564" s="70">
        <v>1</v>
      </c>
      <c r="AI564" s="16">
        <f t="shared" si="158"/>
        <v>40208</v>
      </c>
      <c r="AJ564" s="16">
        <f t="shared" si="159"/>
        <v>50056</v>
      </c>
      <c r="AK564" s="16">
        <f t="shared" si="160"/>
        <v>44</v>
      </c>
      <c r="AL564" s="16" t="str">
        <f t="shared" si="161"/>
        <v>海蝙蝠</v>
      </c>
      <c r="AM564" s="16">
        <f t="shared" si="162"/>
        <v>3192</v>
      </c>
      <c r="AN564" s="16">
        <f t="shared" si="163"/>
        <v>1474</v>
      </c>
      <c r="AO564" s="16">
        <f t="shared" si="171"/>
        <v>1718</v>
      </c>
      <c r="AP564" s="16">
        <f t="shared" si="164"/>
        <v>2455</v>
      </c>
      <c r="AQ564" s="16">
        <f t="shared" si="165"/>
        <v>1138</v>
      </c>
      <c r="AR564" s="16">
        <f t="shared" si="166"/>
        <v>241</v>
      </c>
      <c r="AS564" s="16"/>
      <c r="AT564" s="16">
        <v>111.6</v>
      </c>
      <c r="AU564" s="16">
        <v>120.6</v>
      </c>
      <c r="AV564" s="16">
        <v>3.6</v>
      </c>
      <c r="AW564" s="16"/>
    </row>
    <row r="565" spans="1:49">
      <c r="A565" s="62">
        <f>'表格编辑 '!A622</f>
        <v>40209</v>
      </c>
      <c r="B565" s="62">
        <f>'表格编辑 '!B622</f>
        <v>50111</v>
      </c>
      <c r="C565" s="62" t="str">
        <f>VLOOKUP(B565,映射!A:B,2,FALSE)</f>
        <v>暗影</v>
      </c>
      <c r="D565" s="62">
        <f>'表格编辑 '!E622</f>
        <v>44</v>
      </c>
      <c r="E565" s="62">
        <f>ROUNDUP((VLOOKUP(B565,Sheet1!U:AA,3,FALSE)-2)*(0.042*(D565-1)+0.2)+0.4,0)</f>
        <v>47</v>
      </c>
      <c r="F565" s="62">
        <f>ROUNDUP((VLOOKUP(B565,Sheet1!U:AA,4,FALSE)-2)*(0.042*(D565-1)+0.2)+0.4,0)</f>
        <v>43</v>
      </c>
      <c r="G565" s="62">
        <f>ROUNDUP((VLOOKUP(B565,Sheet1!U:AA,5,FALSE)-2)*(0.042*(D565-1)+0.2)+0.4,0)</f>
        <v>43</v>
      </c>
      <c r="H565" s="62">
        <f>ROUNDUP((VLOOKUP(B565,Sheet1!U:AA,6,FALSE)-2)*(0.042*(D565-1)+0.2)+0.4,0)</f>
        <v>43</v>
      </c>
      <c r="I565" s="62">
        <f>ROUNDUP((VLOOKUP(B565,Sheet1!U:AA,7,FALSE)-2)*(0.042*(D565-1)+0.2)+0.4,0)</f>
        <v>49</v>
      </c>
      <c r="J565" s="62">
        <f>E565*8+F565*2+G565*3+H565*3+I565*1+VLOOKUP(B565,Sheet1!AU:AZ,2,FALSE)</f>
        <v>789</v>
      </c>
      <c r="K565" s="62">
        <f>E565*1+F565*2+G565*2+H565*2+I565*10+VLOOKUP(B565,Sheet1!AU:AZ,3,FALSE)</f>
        <v>815</v>
      </c>
      <c r="L565" s="62">
        <f>E565*0.1+F565*2+G565*0.2+H565*0.26+I565*0.1+VLOOKUP(B565,Sheet1!AU:AZ,4,FALSE)</f>
        <v>135.38</v>
      </c>
      <c r="M565" s="62">
        <f>E565*0.1+F565*0.2+G565*2+H565*0.2+I565*0.1+VLOOKUP(B565,Sheet1!AU:AZ,5,FALSE)</f>
        <v>132.8</v>
      </c>
      <c r="N565" s="62">
        <f>E565*0.1+F565*0.2+G565*0.2+H565*2+I565*0.1+VLOOKUP(B565,Sheet1!AU:AZ,6,FALSE)</f>
        <v>132.8</v>
      </c>
      <c r="O565" s="62">
        <f t="shared" si="172"/>
        <v>25.1</v>
      </c>
      <c r="P565" s="62">
        <f t="shared" si="173"/>
        <v>32.7</v>
      </c>
      <c r="R565" s="9">
        <f t="shared" si="167"/>
        <v>44</v>
      </c>
      <c r="S565" s="9">
        <f t="shared" si="156"/>
        <v>319.84</v>
      </c>
      <c r="T565" s="9">
        <f t="shared" si="157"/>
        <v>50.8</v>
      </c>
      <c r="U565" s="66">
        <f t="shared" si="168"/>
        <v>427</v>
      </c>
      <c r="V565" s="9">
        <f t="shared" si="169"/>
        <v>512.4</v>
      </c>
      <c r="W565" s="67">
        <f t="shared" si="170"/>
        <v>192</v>
      </c>
      <c r="Y565" s="69">
        <f>VLOOKUP(D565,Sheet2!P:Q,2,FALSE)</f>
        <v>105</v>
      </c>
      <c r="AB565" s="4" t="str">
        <f>IF('表格编辑 '!D622="monster","普通","BOSS")</f>
        <v>普通</v>
      </c>
      <c r="AD565" s="50">
        <f>VLOOKUP(D565,映射!AK:AL,2,FALSE)</f>
        <v>4</v>
      </c>
      <c r="AE565" s="50" t="s">
        <v>37</v>
      </c>
      <c r="AF565" s="4">
        <f>VLOOKUP(AE565,映射!AN:AO,2,FALSE)</f>
        <v>2</v>
      </c>
      <c r="AG565" s="50">
        <v>1</v>
      </c>
      <c r="AH565" s="70">
        <v>1</v>
      </c>
      <c r="AI565" s="16">
        <f t="shared" si="158"/>
        <v>40209</v>
      </c>
      <c r="AJ565" s="16">
        <f t="shared" si="159"/>
        <v>50111</v>
      </c>
      <c r="AK565" s="16">
        <f t="shared" si="160"/>
        <v>44</v>
      </c>
      <c r="AL565" s="16" t="str">
        <f t="shared" si="161"/>
        <v>暗影</v>
      </c>
      <c r="AM565" s="16">
        <f t="shared" si="162"/>
        <v>3416</v>
      </c>
      <c r="AN565" s="16">
        <f t="shared" si="163"/>
        <v>1578</v>
      </c>
      <c r="AO565" s="16">
        <f t="shared" si="171"/>
        <v>1838</v>
      </c>
      <c r="AP565" s="16">
        <f t="shared" si="164"/>
        <v>2627</v>
      </c>
      <c r="AQ565" s="16">
        <f t="shared" si="165"/>
        <v>1630</v>
      </c>
      <c r="AR565" s="16">
        <f t="shared" si="166"/>
        <v>204</v>
      </c>
      <c r="AS565" s="16"/>
      <c r="AT565" s="16">
        <v>97</v>
      </c>
      <c r="AU565" s="16">
        <v>97</v>
      </c>
      <c r="AV565" s="16">
        <v>21.6</v>
      </c>
      <c r="AW565" s="16"/>
    </row>
    <row r="566" spans="1:49">
      <c r="A566" s="62">
        <f>'表格编辑 '!A623</f>
        <v>40210</v>
      </c>
      <c r="B566" s="62">
        <f>'表格编辑 '!B623</f>
        <v>50092</v>
      </c>
      <c r="C566" s="62" t="str">
        <f>VLOOKUP(B566,映射!A:B,2,FALSE)</f>
        <v>功夫刺魔</v>
      </c>
      <c r="D566" s="62">
        <f>'表格编辑 '!E623</f>
        <v>44</v>
      </c>
      <c r="E566" s="62">
        <f>ROUNDUP((VLOOKUP(B566,Sheet1!U:AA,3,FALSE)-2)*(0.042*(D566-1)+0.2)+0.4,0)</f>
        <v>55</v>
      </c>
      <c r="F566" s="62">
        <f>ROUNDUP((VLOOKUP(B566,Sheet1!U:AA,4,FALSE)-2)*(0.042*(D566-1)+0.2)+0.4,0)</f>
        <v>71</v>
      </c>
      <c r="G566" s="62">
        <f>ROUNDUP((VLOOKUP(B566,Sheet1!U:AA,5,FALSE)-2)*(0.042*(D566-1)+0.2)+0.4,0)</f>
        <v>61</v>
      </c>
      <c r="H566" s="62">
        <f>ROUNDUP((VLOOKUP(B566,Sheet1!U:AA,6,FALSE)-2)*(0.042*(D566-1)+0.2)+0.4,0)</f>
        <v>27</v>
      </c>
      <c r="I566" s="62">
        <f>ROUNDUP((VLOOKUP(B566,Sheet1!U:AA,7,FALSE)-2)*(0.042*(D566-1)+0.2)+0.4,0)</f>
        <v>41</v>
      </c>
      <c r="J566" s="62">
        <f>E566*8+F566*2+G566*3+H566*3+I566*1+VLOOKUP(B566,Sheet1!AU:AZ,2,FALSE)</f>
        <v>907</v>
      </c>
      <c r="K566" s="62">
        <f>E566*1+F566*2+G566*2+H566*2+I566*10+VLOOKUP(B566,Sheet1!AU:AZ,3,FALSE)</f>
        <v>803</v>
      </c>
      <c r="L566" s="62">
        <f>E566*0.1+F566*2+G566*0.2+H566*0.26+I566*0.1+VLOOKUP(B566,Sheet1!AU:AZ,4,FALSE)</f>
        <v>190.82</v>
      </c>
      <c r="M566" s="62">
        <f>E566*0.1+F566*0.2+G566*2+H566*0.2+I566*0.1+VLOOKUP(B566,Sheet1!AU:AZ,5,FALSE)</f>
        <v>171.2</v>
      </c>
      <c r="N566" s="62">
        <f>E566*0.1+F566*0.2+G566*0.2+H566*2+I566*0.1+VLOOKUP(B566,Sheet1!AU:AZ,6,FALSE)</f>
        <v>110</v>
      </c>
      <c r="O566" s="62">
        <f t="shared" si="172"/>
        <v>18.7</v>
      </c>
      <c r="P566" s="62">
        <f t="shared" si="173"/>
        <v>32.1</v>
      </c>
      <c r="R566" s="9">
        <f t="shared" si="167"/>
        <v>44</v>
      </c>
      <c r="S566" s="9">
        <f t="shared" si="156"/>
        <v>319.84</v>
      </c>
      <c r="T566" s="9">
        <f t="shared" si="157"/>
        <v>50.8</v>
      </c>
      <c r="U566" s="66">
        <f t="shared" si="168"/>
        <v>368</v>
      </c>
      <c r="V566" s="9">
        <f t="shared" si="169"/>
        <v>441.6</v>
      </c>
      <c r="W566" s="67">
        <f t="shared" si="170"/>
        <v>319</v>
      </c>
      <c r="Y566" s="69">
        <f>VLOOKUP(D566,Sheet2!P:Q,2,FALSE)</f>
        <v>105</v>
      </c>
      <c r="AB566" s="4" t="str">
        <f>IF('表格编辑 '!D623="monster","普通","BOSS")</f>
        <v>普通</v>
      </c>
      <c r="AD566" s="50">
        <f>VLOOKUP(D566,映射!AK:AL,2,FALSE)</f>
        <v>4</v>
      </c>
      <c r="AE566" s="50" t="s">
        <v>37</v>
      </c>
      <c r="AF566" s="4">
        <f>VLOOKUP(AE566,映射!AN:AO,2,FALSE)</f>
        <v>2</v>
      </c>
      <c r="AG566" s="50">
        <v>1</v>
      </c>
      <c r="AH566" s="70">
        <v>1</v>
      </c>
      <c r="AI566" s="16">
        <f t="shared" si="158"/>
        <v>40210</v>
      </c>
      <c r="AJ566" s="16">
        <f t="shared" si="159"/>
        <v>50092</v>
      </c>
      <c r="AK566" s="16">
        <f t="shared" si="160"/>
        <v>44</v>
      </c>
      <c r="AL566" s="16" t="str">
        <f t="shared" si="161"/>
        <v>功夫刺魔</v>
      </c>
      <c r="AM566" s="16">
        <f t="shared" si="162"/>
        <v>2944</v>
      </c>
      <c r="AN566" s="16">
        <f t="shared" si="163"/>
        <v>1814</v>
      </c>
      <c r="AO566" s="16">
        <f t="shared" si="171"/>
        <v>1130</v>
      </c>
      <c r="AP566" s="16">
        <f t="shared" si="164"/>
        <v>2037</v>
      </c>
      <c r="AQ566" s="16">
        <f t="shared" si="165"/>
        <v>1606</v>
      </c>
      <c r="AR566" s="16">
        <f t="shared" si="166"/>
        <v>287</v>
      </c>
      <c r="AS566" s="16"/>
      <c r="AT566" s="16">
        <v>108</v>
      </c>
      <c r="AU566" s="16">
        <v>55.8</v>
      </c>
      <c r="AV566" s="16">
        <v>12</v>
      </c>
      <c r="AW566" s="16"/>
    </row>
    <row r="567" spans="1:49">
      <c r="A567" s="62">
        <f>'表格编辑 '!A624</f>
        <v>40211</v>
      </c>
      <c r="B567" s="62">
        <f>'表格编辑 '!B624</f>
        <v>50000</v>
      </c>
      <c r="C567" s="62" t="str">
        <f>VLOOKUP(B567,映射!A:B,2,FALSE)</f>
        <v>海底龟</v>
      </c>
      <c r="D567" s="62">
        <f>'表格编辑 '!E624</f>
        <v>49</v>
      </c>
      <c r="E567" s="62">
        <f>ROUNDUP((VLOOKUP(B567,Sheet1!U:AA,3,FALSE)-2)*(0.042*(D567-1)+0.2)+0.4,0)</f>
        <v>47</v>
      </c>
      <c r="F567" s="62">
        <f>ROUNDUP((VLOOKUP(B567,Sheet1!U:AA,4,FALSE)-2)*(0.042*(D567-1)+0.2)+0.4,0)</f>
        <v>41</v>
      </c>
      <c r="G567" s="62">
        <f>ROUNDUP((VLOOKUP(B567,Sheet1!U:AA,5,FALSE)-2)*(0.042*(D567-1)+0.2)+0.4,0)</f>
        <v>96</v>
      </c>
      <c r="H567" s="62">
        <f>ROUNDUP((VLOOKUP(B567,Sheet1!U:AA,6,FALSE)-2)*(0.042*(D567-1)+0.2)+0.4,0)</f>
        <v>5</v>
      </c>
      <c r="I567" s="62">
        <f>ROUNDUP((VLOOKUP(B567,Sheet1!U:AA,7,FALSE)-2)*(0.042*(D567-1)+0.2)+0.4,0)</f>
        <v>36</v>
      </c>
      <c r="J567" s="62">
        <f>E567*8+F567*2+G567*3+H567*3+I567*1+VLOOKUP(B567,Sheet1!AU:AZ,2,FALSE)</f>
        <v>817</v>
      </c>
      <c r="K567" s="62">
        <f>E567*1+F567*2+G567*2+H567*2+I567*10+VLOOKUP(B567,Sheet1!AU:AZ,3,FALSE)</f>
        <v>711</v>
      </c>
      <c r="L567" s="62">
        <f>E567*0.1+F567*2+G567*0.2+H567*0.26+I567*0.1+VLOOKUP(B567,Sheet1!AU:AZ,4,FALSE)</f>
        <v>130.8</v>
      </c>
      <c r="M567" s="62">
        <f>E567*0.1+F567*0.2+G567*2+H567*0.2+I567*0.1+VLOOKUP(B567,Sheet1!AU:AZ,5,FALSE)</f>
        <v>229.5</v>
      </c>
      <c r="N567" s="62">
        <f>E567*0.1+F567*0.2+G567*0.2+H567*2+I567*0.1+VLOOKUP(B567,Sheet1!AU:AZ,6,FALSE)</f>
        <v>65.7</v>
      </c>
      <c r="O567" s="62">
        <f t="shared" si="172"/>
        <v>29.3</v>
      </c>
      <c r="P567" s="62">
        <f t="shared" si="173"/>
        <v>21.3</v>
      </c>
      <c r="R567" s="9">
        <f t="shared" si="167"/>
        <v>49</v>
      </c>
      <c r="S567" s="9">
        <f t="shared" si="156"/>
        <v>342.44</v>
      </c>
      <c r="T567" s="9">
        <f t="shared" si="157"/>
        <v>54.8</v>
      </c>
      <c r="U567" s="66">
        <f t="shared" si="168"/>
        <v>341</v>
      </c>
      <c r="V567" s="9">
        <f t="shared" si="169"/>
        <v>409.2</v>
      </c>
      <c r="W567" s="67">
        <f t="shared" si="170"/>
        <v>174</v>
      </c>
      <c r="Y567" s="69">
        <f>VLOOKUP(D567,Sheet2!P:Q,2,FALSE)</f>
        <v>105</v>
      </c>
      <c r="AB567" s="4" t="str">
        <f>IF('表格编辑 '!D624="monster","普通","BOSS")</f>
        <v>普通</v>
      </c>
      <c r="AD567" s="50">
        <f>VLOOKUP(D567,映射!AK:AL,2,FALSE)</f>
        <v>4</v>
      </c>
      <c r="AE567" s="50" t="s">
        <v>37</v>
      </c>
      <c r="AF567" s="4">
        <f>VLOOKUP(AE567,映射!AN:AO,2,FALSE)</f>
        <v>2</v>
      </c>
      <c r="AG567" s="50">
        <v>1</v>
      </c>
      <c r="AH567" s="70">
        <v>1</v>
      </c>
      <c r="AI567" s="16">
        <f t="shared" si="158"/>
        <v>40211</v>
      </c>
      <c r="AJ567" s="16">
        <f t="shared" si="159"/>
        <v>50000</v>
      </c>
      <c r="AK567" s="16">
        <f t="shared" si="160"/>
        <v>49</v>
      </c>
      <c r="AL567" s="16" t="str">
        <f t="shared" si="161"/>
        <v>海底龟</v>
      </c>
      <c r="AM567" s="16">
        <f t="shared" si="162"/>
        <v>2728</v>
      </c>
      <c r="AN567" s="16">
        <f t="shared" si="163"/>
        <v>1634</v>
      </c>
      <c r="AO567" s="16">
        <f t="shared" si="171"/>
        <v>1094</v>
      </c>
      <c r="AP567" s="16">
        <f t="shared" si="164"/>
        <v>1911</v>
      </c>
      <c r="AQ567" s="16">
        <f t="shared" si="165"/>
        <v>1422</v>
      </c>
      <c r="AR567" s="16">
        <f t="shared" si="166"/>
        <v>197</v>
      </c>
      <c r="AS567" s="16"/>
      <c r="AT567" s="16">
        <v>183.3</v>
      </c>
      <c r="AU567" s="16">
        <v>41.1</v>
      </c>
      <c r="AV567" s="16">
        <v>26.1</v>
      </c>
      <c r="AW567" s="16"/>
    </row>
    <row r="568" spans="1:49">
      <c r="A568" s="62">
        <f>'表格编辑 '!A625</f>
        <v>40212</v>
      </c>
      <c r="B568" s="62">
        <f>'表格编辑 '!B625</f>
        <v>50153</v>
      </c>
      <c r="C568" s="62" t="str">
        <f>VLOOKUP(B568,映射!A:B,2,FALSE)</f>
        <v>山贼</v>
      </c>
      <c r="D568" s="62">
        <f>'表格编辑 '!E625</f>
        <v>49</v>
      </c>
      <c r="E568" s="62">
        <f>ROUNDUP((VLOOKUP(B568,Sheet1!U:AA,3,FALSE)-2)*(0.042*(D568-1)+0.2)+0.4,0)</f>
        <v>59</v>
      </c>
      <c r="F568" s="62">
        <f>ROUNDUP((VLOOKUP(B568,Sheet1!U:AA,4,FALSE)-2)*(0.042*(D568-1)+0.2)+0.4,0)</f>
        <v>56</v>
      </c>
      <c r="G568" s="62">
        <f>ROUNDUP((VLOOKUP(B568,Sheet1!U:AA,5,FALSE)-2)*(0.042*(D568-1)+0.2)+0.4,0)</f>
        <v>50</v>
      </c>
      <c r="H568" s="62">
        <f>ROUNDUP((VLOOKUP(B568,Sheet1!U:AA,6,FALSE)-2)*(0.042*(D568-1)+0.2)+0.4,0)</f>
        <v>54</v>
      </c>
      <c r="I568" s="62">
        <f>ROUNDUP((VLOOKUP(B568,Sheet1!U:AA,7,FALSE)-2)*(0.042*(D568-1)+0.2)+0.4,0)</f>
        <v>19</v>
      </c>
      <c r="J568" s="62">
        <f>E568*8+F568*2+G568*3+H568*3+I568*1+VLOOKUP(B568,Sheet1!AU:AZ,2,FALSE)</f>
        <v>935</v>
      </c>
      <c r="K568" s="62">
        <f>E568*1+F568*2+G568*2+H568*2+I568*10+VLOOKUP(B568,Sheet1!AU:AZ,3,FALSE)</f>
        <v>589</v>
      </c>
      <c r="L568" s="62">
        <f>E568*0.1+F568*2+G568*0.2+H568*0.26+I568*0.1+VLOOKUP(B568,Sheet1!AU:AZ,4,FALSE)</f>
        <v>163.84</v>
      </c>
      <c r="M568" s="62">
        <f>E568*0.1+F568*0.2+G568*2+H568*0.2+I568*0.1+VLOOKUP(B568,Sheet1!AU:AZ,5,FALSE)</f>
        <v>149.8</v>
      </c>
      <c r="N568" s="62">
        <f>E568*0.1+F568*0.2+G568*0.2+H568*2+I568*0.1+VLOOKUP(B568,Sheet1!AU:AZ,6,FALSE)</f>
        <v>157</v>
      </c>
      <c r="O568" s="62">
        <f t="shared" si="172"/>
        <v>-3.5</v>
      </c>
      <c r="P568" s="62">
        <f t="shared" si="173"/>
        <v>45.5</v>
      </c>
      <c r="R568" s="9">
        <f t="shared" si="167"/>
        <v>49</v>
      </c>
      <c r="S568" s="9">
        <f t="shared" si="156"/>
        <v>342.44</v>
      </c>
      <c r="T568" s="9">
        <f t="shared" si="157"/>
        <v>54.8</v>
      </c>
      <c r="U568" s="66">
        <f t="shared" si="168"/>
        <v>444</v>
      </c>
      <c r="V568" s="9">
        <f t="shared" si="169"/>
        <v>532.8</v>
      </c>
      <c r="W568" s="67">
        <f t="shared" si="170"/>
        <v>246</v>
      </c>
      <c r="Y568" s="69">
        <f>VLOOKUP(D568,Sheet2!P:Q,2,FALSE)</f>
        <v>105</v>
      </c>
      <c r="AB568" s="4" t="str">
        <f>IF('表格编辑 '!D625="monster","普通","BOSS")</f>
        <v>普通</v>
      </c>
      <c r="AD568" s="50">
        <f>VLOOKUP(D568,映射!AK:AL,2,FALSE)</f>
        <v>4</v>
      </c>
      <c r="AE568" s="50" t="s">
        <v>37</v>
      </c>
      <c r="AF568" s="4">
        <f>VLOOKUP(AE568,映射!AN:AO,2,FALSE)</f>
        <v>2</v>
      </c>
      <c r="AG568" s="50">
        <v>1</v>
      </c>
      <c r="AH568" s="70">
        <v>1</v>
      </c>
      <c r="AI568" s="16">
        <f t="shared" si="158"/>
        <v>40212</v>
      </c>
      <c r="AJ568" s="16">
        <f t="shared" si="159"/>
        <v>50153</v>
      </c>
      <c r="AK568" s="16">
        <f t="shared" si="160"/>
        <v>49</v>
      </c>
      <c r="AL568" s="16" t="str">
        <f t="shared" si="161"/>
        <v>山贼</v>
      </c>
      <c r="AM568" s="16">
        <f t="shared" si="162"/>
        <v>3552</v>
      </c>
      <c r="AN568" s="16">
        <f t="shared" si="163"/>
        <v>1870</v>
      </c>
      <c r="AO568" s="16">
        <f t="shared" si="171"/>
        <v>1682</v>
      </c>
      <c r="AP568" s="16">
        <f t="shared" si="164"/>
        <v>2617</v>
      </c>
      <c r="AQ568" s="16">
        <f t="shared" si="165"/>
        <v>1178</v>
      </c>
      <c r="AR568" s="16">
        <f t="shared" si="166"/>
        <v>246</v>
      </c>
      <c r="AS568" s="16"/>
      <c r="AT568" s="16">
        <v>111.9</v>
      </c>
      <c r="AU568" s="16">
        <v>119.1</v>
      </c>
      <c r="AV568" s="16">
        <v>-3.5</v>
      </c>
      <c r="AW568" s="16"/>
    </row>
    <row r="569" spans="1:49">
      <c r="A569" s="62">
        <f>'表格编辑 '!A626</f>
        <v>40213</v>
      </c>
      <c r="B569" s="62">
        <f>'表格编辑 '!B626</f>
        <v>50005</v>
      </c>
      <c r="C569" s="62" t="str">
        <f>VLOOKUP(B569,映射!A:B,2,FALSE)</f>
        <v>罗刹鬼</v>
      </c>
      <c r="D569" s="62">
        <f>'表格编辑 '!E626</f>
        <v>49</v>
      </c>
      <c r="E569" s="62">
        <f>ROUNDUP((VLOOKUP(B569,Sheet1!U:AA,3,FALSE)-2)*(0.042*(D569-1)+0.2)+0.4,0)</f>
        <v>50</v>
      </c>
      <c r="F569" s="62">
        <f>ROUNDUP((VLOOKUP(B569,Sheet1!U:AA,4,FALSE)-2)*(0.042*(D569-1)+0.2)+0.4,0)</f>
        <v>52</v>
      </c>
      <c r="G569" s="62">
        <f>ROUNDUP((VLOOKUP(B569,Sheet1!U:AA,5,FALSE)-2)*(0.042*(D569-1)+0.2)+0.4,0)</f>
        <v>50</v>
      </c>
      <c r="H569" s="62">
        <f>ROUNDUP((VLOOKUP(B569,Sheet1!U:AA,6,FALSE)-2)*(0.042*(D569-1)+0.2)+0.4,0)</f>
        <v>45</v>
      </c>
      <c r="I569" s="62">
        <f>ROUNDUP((VLOOKUP(B569,Sheet1!U:AA,7,FALSE)-2)*(0.042*(D569-1)+0.2)+0.4,0)</f>
        <v>52</v>
      </c>
      <c r="J569" s="62">
        <f>E569*8+F569*2+G569*3+H569*3+I569*1+VLOOKUP(B569,Sheet1!AU:AZ,2,FALSE)</f>
        <v>861</v>
      </c>
      <c r="K569" s="62">
        <f>E569*1+F569*2+G569*2+H569*2+I569*10+VLOOKUP(B569,Sheet1!AU:AZ,3,FALSE)</f>
        <v>884</v>
      </c>
      <c r="L569" s="62">
        <f>E569*0.1+F569*2+G569*0.2+H569*0.26+I569*0.1+VLOOKUP(B569,Sheet1!AU:AZ,4,FALSE)</f>
        <v>155.9</v>
      </c>
      <c r="M569" s="62">
        <f>E569*0.1+F569*0.2+G569*2+H569*0.2+I569*0.1+VLOOKUP(B569,Sheet1!AU:AZ,5,FALSE)</f>
        <v>149.6</v>
      </c>
      <c r="N569" s="62">
        <f>E569*0.1+F569*0.2+G569*0.2+H569*2+I569*0.1+VLOOKUP(B569,Sheet1!AU:AZ,6,FALSE)</f>
        <v>140.6</v>
      </c>
      <c r="O569" s="62">
        <f t="shared" si="172"/>
        <v>26.9</v>
      </c>
      <c r="P569" s="62">
        <f t="shared" si="173"/>
        <v>33.6</v>
      </c>
      <c r="R569" s="9">
        <f t="shared" si="167"/>
        <v>49</v>
      </c>
      <c r="S569" s="9">
        <f t="shared" si="156"/>
        <v>342.44</v>
      </c>
      <c r="T569" s="9">
        <f t="shared" si="157"/>
        <v>54.8</v>
      </c>
      <c r="U569" s="66">
        <f t="shared" si="168"/>
        <v>445</v>
      </c>
      <c r="V569" s="9">
        <f t="shared" si="169"/>
        <v>534</v>
      </c>
      <c r="W569" s="67">
        <f t="shared" si="170"/>
        <v>228</v>
      </c>
      <c r="Y569" s="69">
        <f>VLOOKUP(D569,Sheet2!P:Q,2,FALSE)</f>
        <v>105</v>
      </c>
      <c r="AB569" s="4" t="str">
        <f>IF('表格编辑 '!D626="monster","普通","BOSS")</f>
        <v>普通</v>
      </c>
      <c r="AD569" s="50">
        <f>VLOOKUP(D569,映射!AK:AL,2,FALSE)</f>
        <v>4</v>
      </c>
      <c r="AE569" s="50" t="s">
        <v>37</v>
      </c>
      <c r="AF569" s="4">
        <f>VLOOKUP(AE569,映射!AN:AO,2,FALSE)</f>
        <v>2</v>
      </c>
      <c r="AG569" s="50">
        <v>1</v>
      </c>
      <c r="AH569" s="70">
        <v>1</v>
      </c>
      <c r="AI569" s="16">
        <f t="shared" si="158"/>
        <v>40213</v>
      </c>
      <c r="AJ569" s="16">
        <f t="shared" si="159"/>
        <v>50005</v>
      </c>
      <c r="AK569" s="16">
        <f t="shared" si="160"/>
        <v>49</v>
      </c>
      <c r="AL569" s="16" t="str">
        <f t="shared" si="161"/>
        <v>罗刹鬼</v>
      </c>
      <c r="AM569" s="16">
        <f t="shared" si="162"/>
        <v>3560</v>
      </c>
      <c r="AN569" s="16">
        <f t="shared" si="163"/>
        <v>1722</v>
      </c>
      <c r="AO569" s="16">
        <f t="shared" si="171"/>
        <v>1838</v>
      </c>
      <c r="AP569" s="16">
        <f t="shared" si="164"/>
        <v>2699</v>
      </c>
      <c r="AQ569" s="16">
        <f t="shared" si="165"/>
        <v>1768</v>
      </c>
      <c r="AR569" s="16">
        <f t="shared" si="166"/>
        <v>234</v>
      </c>
      <c r="AS569" s="16"/>
      <c r="AT569" s="16">
        <v>72.6</v>
      </c>
      <c r="AU569" s="16">
        <v>99.6</v>
      </c>
      <c r="AV569" s="16">
        <v>11.5</v>
      </c>
      <c r="AW569" s="16"/>
    </row>
    <row r="570" spans="1:49">
      <c r="A570" s="62">
        <f>'表格编辑 '!A627</f>
        <v>40214</v>
      </c>
      <c r="B570" s="62">
        <f>'表格编辑 '!B627</f>
        <v>50044</v>
      </c>
      <c r="C570" s="62" t="str">
        <f>VLOOKUP(B570,映射!A:B,2,FALSE)</f>
        <v>石像怪</v>
      </c>
      <c r="D570" s="62">
        <f>'表格编辑 '!E627</f>
        <v>49</v>
      </c>
      <c r="E570" s="62">
        <f>ROUNDUP((VLOOKUP(B570,Sheet1!U:AA,3,FALSE)-2)*(0.042*(D570-1)+0.2)+0.4,0)</f>
        <v>27</v>
      </c>
      <c r="F570" s="62">
        <f>ROUNDUP((VLOOKUP(B570,Sheet1!U:AA,4,FALSE)-2)*(0.042*(D570-1)+0.2)+0.4,0)</f>
        <v>63</v>
      </c>
      <c r="G570" s="62">
        <f>ROUNDUP((VLOOKUP(B570,Sheet1!U:AA,5,FALSE)-2)*(0.042*(D570-1)+0.2)+0.4,0)</f>
        <v>67</v>
      </c>
      <c r="H570" s="62">
        <f>ROUNDUP((VLOOKUP(B570,Sheet1!U:AA,6,FALSE)-2)*(0.042*(D570-1)+0.2)+0.4,0)</f>
        <v>45</v>
      </c>
      <c r="I570" s="62">
        <f>ROUNDUP((VLOOKUP(B570,Sheet1!U:AA,7,FALSE)-2)*(0.042*(D570-1)+0.2)+0.4,0)</f>
        <v>45</v>
      </c>
      <c r="J570" s="62">
        <f>E570*8+F570*2+G570*3+H570*3+I570*1+VLOOKUP(B570,Sheet1!AU:AZ,2,FALSE)</f>
        <v>743</v>
      </c>
      <c r="K570" s="62">
        <f>E570*1+F570*2+G570*2+H570*2+I570*10+VLOOKUP(B570,Sheet1!AU:AZ,3,FALSE)</f>
        <v>847</v>
      </c>
      <c r="L570" s="62">
        <f>E570*0.1+F570*2+G570*0.2+H570*0.26+I570*0.1+VLOOKUP(B570,Sheet1!AU:AZ,4,FALSE)</f>
        <v>178.3</v>
      </c>
      <c r="M570" s="62">
        <f>E570*0.1+F570*0.2+G570*2+H570*0.2+I570*0.1+VLOOKUP(B570,Sheet1!AU:AZ,5,FALSE)</f>
        <v>182.8</v>
      </c>
      <c r="N570" s="62">
        <f>E570*0.1+F570*0.2+G570*0.2+H570*2+I570*0.1+VLOOKUP(B570,Sheet1!AU:AZ,6,FALSE)</f>
        <v>143.2</v>
      </c>
      <c r="O570" s="62">
        <f t="shared" si="172"/>
        <v>30.5</v>
      </c>
      <c r="P570" s="62">
        <f t="shared" si="173"/>
        <v>13.1</v>
      </c>
      <c r="R570" s="9">
        <f t="shared" si="167"/>
        <v>49</v>
      </c>
      <c r="S570" s="9">
        <f t="shared" si="156"/>
        <v>342.44</v>
      </c>
      <c r="T570" s="9">
        <f t="shared" si="157"/>
        <v>54.8</v>
      </c>
      <c r="U570" s="66">
        <f t="shared" si="168"/>
        <v>395</v>
      </c>
      <c r="V570" s="9">
        <f t="shared" si="169"/>
        <v>474</v>
      </c>
      <c r="W570" s="67">
        <f t="shared" si="170"/>
        <v>279</v>
      </c>
      <c r="Y570" s="69">
        <f>VLOOKUP(D570,Sheet2!P:Q,2,FALSE)</f>
        <v>105</v>
      </c>
      <c r="AB570" s="4" t="str">
        <f>IF('表格编辑 '!D627="monster","普通","BOSS")</f>
        <v>普通</v>
      </c>
      <c r="AD570" s="50">
        <f>VLOOKUP(D570,映射!AK:AL,2,FALSE)</f>
        <v>4</v>
      </c>
      <c r="AE570" s="50" t="s">
        <v>37</v>
      </c>
      <c r="AF570" s="4">
        <f>VLOOKUP(AE570,映射!AN:AO,2,FALSE)</f>
        <v>2</v>
      </c>
      <c r="AG570" s="50">
        <v>1</v>
      </c>
      <c r="AH570" s="70">
        <v>1</v>
      </c>
      <c r="AI570" s="16">
        <f t="shared" si="158"/>
        <v>40214</v>
      </c>
      <c r="AJ570" s="16">
        <f t="shared" si="159"/>
        <v>50044</v>
      </c>
      <c r="AK570" s="16">
        <f t="shared" si="160"/>
        <v>49</v>
      </c>
      <c r="AL570" s="16" t="str">
        <f t="shared" si="161"/>
        <v>石像怪</v>
      </c>
      <c r="AM570" s="16">
        <f t="shared" si="162"/>
        <v>3160</v>
      </c>
      <c r="AN570" s="16">
        <f t="shared" si="163"/>
        <v>1486</v>
      </c>
      <c r="AO570" s="16">
        <f t="shared" si="171"/>
        <v>1674</v>
      </c>
      <c r="AP570" s="16">
        <f t="shared" si="164"/>
        <v>2417</v>
      </c>
      <c r="AQ570" s="16">
        <f t="shared" si="165"/>
        <v>1694</v>
      </c>
      <c r="AR570" s="16">
        <f t="shared" si="166"/>
        <v>268</v>
      </c>
      <c r="AS570" s="16"/>
      <c r="AT570" s="16">
        <v>143.1</v>
      </c>
      <c r="AU570" s="16">
        <v>107.1</v>
      </c>
      <c r="AV570" s="16">
        <v>26.4</v>
      </c>
      <c r="AW570" s="16"/>
    </row>
    <row r="571" spans="1:49">
      <c r="A571" s="62">
        <f>'表格编辑 '!A628</f>
        <v>40215</v>
      </c>
      <c r="B571" s="62">
        <f>'表格编辑 '!B628</f>
        <v>50103</v>
      </c>
      <c r="C571" s="62" t="str">
        <f>VLOOKUP(B571,映射!A:B,2,FALSE)</f>
        <v>地精</v>
      </c>
      <c r="D571" s="62">
        <f>'表格编辑 '!E628</f>
        <v>49</v>
      </c>
      <c r="E571" s="62">
        <f>ROUNDUP((VLOOKUP(B571,Sheet1!U:AA,3,FALSE)-2)*(0.042*(D571-1)+0.2)+0.4,0)</f>
        <v>63</v>
      </c>
      <c r="F571" s="62">
        <f>ROUNDUP((VLOOKUP(B571,Sheet1!U:AA,4,FALSE)-2)*(0.042*(D571-1)+0.2)+0.4,0)</f>
        <v>63</v>
      </c>
      <c r="G571" s="62">
        <f>ROUNDUP((VLOOKUP(B571,Sheet1!U:AA,5,FALSE)-2)*(0.042*(D571-1)+0.2)+0.4,0)</f>
        <v>63</v>
      </c>
      <c r="H571" s="62">
        <f>ROUNDUP((VLOOKUP(B571,Sheet1!U:AA,6,FALSE)-2)*(0.042*(D571-1)+0.2)+0.4,0)</f>
        <v>63</v>
      </c>
      <c r="I571" s="62">
        <f>ROUNDUP((VLOOKUP(B571,Sheet1!U:AA,7,FALSE)-2)*(0.042*(D571-1)+0.2)+0.4,0)</f>
        <v>41</v>
      </c>
      <c r="J571" s="62">
        <f>E571*8+F571*2+G571*3+H571*3+I571*1+VLOOKUP(B571,Sheet1!AU:AZ,2,FALSE)</f>
        <v>1069</v>
      </c>
      <c r="K571" s="62">
        <f>E571*1+F571*2+G571*2+H571*2+I571*10+VLOOKUP(B571,Sheet1!AU:AZ,3,FALSE)</f>
        <v>871</v>
      </c>
      <c r="L571" s="62">
        <f>E571*0.1+F571*2+G571*0.2+H571*0.26+I571*0.1+VLOOKUP(B571,Sheet1!AU:AZ,4,FALSE)</f>
        <v>185.38</v>
      </c>
      <c r="M571" s="62">
        <f>E571*0.1+F571*0.2+G571*2+H571*0.2+I571*0.1+VLOOKUP(B571,Sheet1!AU:AZ,5,FALSE)</f>
        <v>181.6</v>
      </c>
      <c r="N571" s="62">
        <f>E571*0.1+F571*0.2+G571*0.2+H571*2+I571*0.1+VLOOKUP(B571,Sheet1!AU:AZ,6,FALSE)</f>
        <v>181.6</v>
      </c>
      <c r="O571" s="62">
        <f t="shared" si="172"/>
        <v>13.9</v>
      </c>
      <c r="P571" s="62">
        <f t="shared" si="173"/>
        <v>46.3</v>
      </c>
      <c r="R571" s="9">
        <f t="shared" si="167"/>
        <v>49</v>
      </c>
      <c r="S571" s="9">
        <f t="shared" si="156"/>
        <v>342.44</v>
      </c>
      <c r="T571" s="9">
        <f t="shared" si="157"/>
        <v>54.8</v>
      </c>
      <c r="U571" s="66">
        <f t="shared" si="168"/>
        <v>397</v>
      </c>
      <c r="V571" s="9">
        <f t="shared" si="169"/>
        <v>476.4</v>
      </c>
      <c r="W571" s="67">
        <f t="shared" si="170"/>
        <v>295</v>
      </c>
      <c r="Y571" s="69">
        <f>VLOOKUP(D571,Sheet2!P:Q,2,FALSE)</f>
        <v>105</v>
      </c>
      <c r="AB571" s="4" t="str">
        <f>IF('表格编辑 '!D628="monster","普通","BOSS")</f>
        <v>普通</v>
      </c>
      <c r="AD571" s="50">
        <f>VLOOKUP(D571,映射!AK:AL,2,FALSE)</f>
        <v>4</v>
      </c>
      <c r="AE571" s="50" t="s">
        <v>37</v>
      </c>
      <c r="AF571" s="4">
        <f>VLOOKUP(AE571,映射!AN:AO,2,FALSE)</f>
        <v>2</v>
      </c>
      <c r="AG571" s="50">
        <v>1</v>
      </c>
      <c r="AH571" s="70">
        <v>1</v>
      </c>
      <c r="AI571" s="16">
        <f t="shared" si="158"/>
        <v>40215</v>
      </c>
      <c r="AJ571" s="16">
        <f t="shared" si="159"/>
        <v>50103</v>
      </c>
      <c r="AK571" s="16">
        <f t="shared" si="160"/>
        <v>49</v>
      </c>
      <c r="AL571" s="16" t="str">
        <f t="shared" si="161"/>
        <v>地精</v>
      </c>
      <c r="AM571" s="16">
        <f t="shared" si="162"/>
        <v>3176</v>
      </c>
      <c r="AN571" s="16">
        <f t="shared" si="163"/>
        <v>2138</v>
      </c>
      <c r="AO571" s="16">
        <f t="shared" si="171"/>
        <v>1038</v>
      </c>
      <c r="AP571" s="16">
        <f t="shared" si="164"/>
        <v>2107</v>
      </c>
      <c r="AQ571" s="16">
        <f t="shared" si="165"/>
        <v>1742</v>
      </c>
      <c r="AR571" s="16">
        <f t="shared" si="166"/>
        <v>279</v>
      </c>
      <c r="AS571" s="16"/>
      <c r="AT571" s="16">
        <v>117</v>
      </c>
      <c r="AU571" s="16">
        <v>117</v>
      </c>
      <c r="AV571" s="16">
        <v>22.5</v>
      </c>
      <c r="AW571" s="16"/>
    </row>
    <row r="572" spans="1:49">
      <c r="A572" s="62">
        <f>'表格编辑 '!A629</f>
        <v>40216</v>
      </c>
      <c r="B572" s="62">
        <f>'表格编辑 '!B629</f>
        <v>50057</v>
      </c>
      <c r="C572" s="62" t="str">
        <f>VLOOKUP(B572,映射!A:B,2,FALSE)</f>
        <v>胖蝙蝠</v>
      </c>
      <c r="D572" s="62">
        <f>'表格编辑 '!E629</f>
        <v>49</v>
      </c>
      <c r="E572" s="62">
        <f>ROUNDUP((VLOOKUP(B572,Sheet1!U:AA,3,FALSE)-2)*(0.042*(D572-1)+0.2)+0.4,0)</f>
        <v>52</v>
      </c>
      <c r="F572" s="62">
        <f>ROUNDUP((VLOOKUP(B572,Sheet1!U:AA,4,FALSE)-2)*(0.042*(D572-1)+0.2)+0.4,0)</f>
        <v>50</v>
      </c>
      <c r="G572" s="62">
        <f>ROUNDUP((VLOOKUP(B572,Sheet1!U:AA,5,FALSE)-2)*(0.042*(D572-1)+0.2)+0.4,0)</f>
        <v>41</v>
      </c>
      <c r="H572" s="62">
        <f>ROUNDUP((VLOOKUP(B572,Sheet1!U:AA,6,FALSE)-2)*(0.042*(D572-1)+0.2)+0.4,0)</f>
        <v>54</v>
      </c>
      <c r="I572" s="62">
        <f>ROUNDUP((VLOOKUP(B572,Sheet1!U:AA,7,FALSE)-2)*(0.042*(D572-1)+0.2)+0.4,0)</f>
        <v>41</v>
      </c>
      <c r="J572" s="62">
        <f>E572*8+F572*2+G572*3+H572*3+I572*1+VLOOKUP(B572,Sheet1!AU:AZ,2,FALSE)</f>
        <v>862</v>
      </c>
      <c r="K572" s="62">
        <f>E572*1+F572*2+G572*2+H572*2+I572*10+VLOOKUP(B572,Sheet1!AU:AZ,3,FALSE)</f>
        <v>772</v>
      </c>
      <c r="L572" s="62">
        <f>E572*0.1+F572*2+G572*0.2+H572*0.26+I572*0.1+VLOOKUP(B572,Sheet1!AU:AZ,4,FALSE)</f>
        <v>151.54</v>
      </c>
      <c r="M572" s="62">
        <f>E572*0.1+F572*0.2+G572*2+H572*0.2+I572*0.1+VLOOKUP(B572,Sheet1!AU:AZ,5,FALSE)</f>
        <v>132.1</v>
      </c>
      <c r="N572" s="62">
        <f>E572*0.1+F572*0.2+G572*0.2+H572*2+I572*0.1+VLOOKUP(B572,Sheet1!AU:AZ,6,FALSE)</f>
        <v>155.5</v>
      </c>
      <c r="O572" s="62">
        <f t="shared" si="172"/>
        <v>15</v>
      </c>
      <c r="P572" s="62">
        <f t="shared" si="173"/>
        <v>39.2</v>
      </c>
      <c r="R572" s="9">
        <f t="shared" si="167"/>
        <v>49</v>
      </c>
      <c r="S572" s="9">
        <f t="shared" si="156"/>
        <v>342.44</v>
      </c>
      <c r="T572" s="9">
        <f t="shared" si="157"/>
        <v>54.8</v>
      </c>
      <c r="U572" s="66">
        <f t="shared" si="168"/>
        <v>476</v>
      </c>
      <c r="V572" s="9">
        <f t="shared" si="169"/>
        <v>571.2</v>
      </c>
      <c r="W572" s="67">
        <f t="shared" si="170"/>
        <v>219</v>
      </c>
      <c r="Y572" s="69">
        <f>VLOOKUP(D572,Sheet2!P:Q,2,FALSE)</f>
        <v>105</v>
      </c>
      <c r="AB572" s="4" t="str">
        <f>IF('表格编辑 '!D629="monster","普通","BOSS")</f>
        <v>普通</v>
      </c>
      <c r="AD572" s="50">
        <f>VLOOKUP(D572,映射!AK:AL,2,FALSE)</f>
        <v>4</v>
      </c>
      <c r="AE572" s="50" t="s">
        <v>37</v>
      </c>
      <c r="AF572" s="4">
        <f>VLOOKUP(AE572,映射!AN:AO,2,FALSE)</f>
        <v>2</v>
      </c>
      <c r="AG572" s="50">
        <v>1</v>
      </c>
      <c r="AH572" s="70">
        <v>1</v>
      </c>
      <c r="AI572" s="16">
        <f t="shared" si="158"/>
        <v>40216</v>
      </c>
      <c r="AJ572" s="16">
        <f t="shared" si="159"/>
        <v>50057</v>
      </c>
      <c r="AK572" s="16">
        <f t="shared" si="160"/>
        <v>49</v>
      </c>
      <c r="AL572" s="16" t="str">
        <f t="shared" si="161"/>
        <v>胖蝙蝠</v>
      </c>
      <c r="AM572" s="16">
        <f t="shared" si="162"/>
        <v>3808</v>
      </c>
      <c r="AN572" s="16">
        <f t="shared" si="163"/>
        <v>1724</v>
      </c>
      <c r="AO572" s="16">
        <f t="shared" si="171"/>
        <v>2084</v>
      </c>
      <c r="AP572" s="16">
        <f t="shared" si="164"/>
        <v>2946</v>
      </c>
      <c r="AQ572" s="16">
        <f t="shared" si="165"/>
        <v>1544</v>
      </c>
      <c r="AR572" s="16">
        <f t="shared" si="166"/>
        <v>228</v>
      </c>
      <c r="AS572" s="16"/>
      <c r="AT572" s="16">
        <v>96</v>
      </c>
      <c r="AU572" s="16">
        <v>117.6</v>
      </c>
      <c r="AV572" s="16">
        <v>12.5</v>
      </c>
      <c r="AW572" s="16"/>
    </row>
    <row r="573" spans="1:49">
      <c r="A573" s="62">
        <f>'表格编辑 '!A630</f>
        <v>40217</v>
      </c>
      <c r="B573" s="62">
        <f>'表格编辑 '!B630</f>
        <v>50086</v>
      </c>
      <c r="C573" s="62" t="str">
        <f>VLOOKUP(B573,映射!A:B,2,FALSE)</f>
        <v>人魔草</v>
      </c>
      <c r="D573" s="62">
        <f>'表格编辑 '!E630</f>
        <v>49</v>
      </c>
      <c r="E573" s="62">
        <f>ROUNDUP((VLOOKUP(B573,Sheet1!U:AA,3,FALSE)-2)*(0.042*(D573-1)+0.2)+0.4,0)</f>
        <v>45</v>
      </c>
      <c r="F573" s="62">
        <f>ROUNDUP((VLOOKUP(B573,Sheet1!U:AA,4,FALSE)-2)*(0.042*(D573-1)+0.2)+0.4,0)</f>
        <v>34</v>
      </c>
      <c r="G573" s="62">
        <f>ROUNDUP((VLOOKUP(B573,Sheet1!U:AA,5,FALSE)-2)*(0.042*(D573-1)+0.2)+0.4,0)</f>
        <v>21</v>
      </c>
      <c r="H573" s="62">
        <f>ROUNDUP((VLOOKUP(B573,Sheet1!U:AA,6,FALSE)-2)*(0.042*(D573-1)+0.2)+0.4,0)</f>
        <v>27</v>
      </c>
      <c r="I573" s="62">
        <f>ROUNDUP((VLOOKUP(B573,Sheet1!U:AA,7,FALSE)-2)*(0.042*(D573-1)+0.2)+0.4,0)</f>
        <v>87</v>
      </c>
      <c r="J573" s="62">
        <f>E573*8+F573*2+G573*3+H573*3+I573*1+VLOOKUP(B573,Sheet1!AU:AZ,2,FALSE)</f>
        <v>679</v>
      </c>
      <c r="K573" s="62">
        <f>E573*1+F573*2+G573*2+H573*2+I573*10+VLOOKUP(B573,Sheet1!AU:AZ,3,FALSE)</f>
        <v>1099</v>
      </c>
      <c r="L573" s="62">
        <f>E573*0.1+F573*2+G573*0.2+H573*0.26+I573*0.1+VLOOKUP(B573,Sheet1!AU:AZ,4,FALSE)</f>
        <v>112.42</v>
      </c>
      <c r="M573" s="62">
        <f>E573*0.1+F573*0.2+G573*2+H573*0.2+I573*0.1+VLOOKUP(B573,Sheet1!AU:AZ,5,FALSE)</f>
        <v>87.4</v>
      </c>
      <c r="N573" s="62">
        <f>E573*0.1+F573*0.2+G573*0.2+H573*2+I573*0.1+VLOOKUP(B573,Sheet1!AU:AZ,6,FALSE)</f>
        <v>98.2</v>
      </c>
      <c r="O573" s="62">
        <f t="shared" si="172"/>
        <v>54.2</v>
      </c>
      <c r="P573" s="62">
        <f t="shared" si="173"/>
        <v>27.2</v>
      </c>
      <c r="R573" s="9">
        <f t="shared" si="167"/>
        <v>49</v>
      </c>
      <c r="S573" s="9">
        <f t="shared" si="156"/>
        <v>342.44</v>
      </c>
      <c r="T573" s="9">
        <f t="shared" si="157"/>
        <v>54.8</v>
      </c>
      <c r="U573" s="66">
        <f t="shared" si="168"/>
        <v>582</v>
      </c>
      <c r="V573" s="9">
        <f t="shared" si="169"/>
        <v>698.4</v>
      </c>
      <c r="W573" s="67">
        <f t="shared" si="170"/>
        <v>137</v>
      </c>
      <c r="Y573" s="69">
        <f>VLOOKUP(D573,Sheet2!P:Q,2,FALSE)</f>
        <v>105</v>
      </c>
      <c r="AB573" s="4" t="str">
        <f>IF('表格编辑 '!D630="monster","普通","BOSS")</f>
        <v>普通</v>
      </c>
      <c r="AD573" s="50">
        <f>VLOOKUP(D573,映射!AK:AL,2,FALSE)</f>
        <v>4</v>
      </c>
      <c r="AE573" s="50" t="s">
        <v>37</v>
      </c>
      <c r="AF573" s="4">
        <f>VLOOKUP(AE573,映射!AN:AO,2,FALSE)</f>
        <v>2</v>
      </c>
      <c r="AG573" s="50">
        <v>1</v>
      </c>
      <c r="AH573" s="70">
        <v>1</v>
      </c>
      <c r="AI573" s="16">
        <f t="shared" si="158"/>
        <v>40217</v>
      </c>
      <c r="AJ573" s="16">
        <f t="shared" si="159"/>
        <v>50086</v>
      </c>
      <c r="AK573" s="16">
        <f t="shared" si="160"/>
        <v>49</v>
      </c>
      <c r="AL573" s="16" t="str">
        <f t="shared" si="161"/>
        <v>人魔草</v>
      </c>
      <c r="AM573" s="16">
        <f t="shared" si="162"/>
        <v>4656</v>
      </c>
      <c r="AN573" s="16">
        <f t="shared" si="163"/>
        <v>1358</v>
      </c>
      <c r="AO573" s="16">
        <f t="shared" si="171"/>
        <v>3298</v>
      </c>
      <c r="AP573" s="16">
        <f t="shared" si="164"/>
        <v>3977</v>
      </c>
      <c r="AQ573" s="16">
        <f t="shared" si="165"/>
        <v>2198</v>
      </c>
      <c r="AR573" s="16">
        <f t="shared" si="166"/>
        <v>169</v>
      </c>
      <c r="AS573" s="16"/>
      <c r="AT573" s="16">
        <v>58.3</v>
      </c>
      <c r="AU573" s="16">
        <v>69.1</v>
      </c>
      <c r="AV573" s="16">
        <v>47.3</v>
      </c>
      <c r="AW573" s="16"/>
    </row>
    <row r="574" spans="1:49">
      <c r="A574" s="62">
        <f>'表格编辑 '!A631</f>
        <v>40218</v>
      </c>
      <c r="B574" s="62">
        <f>'表格编辑 '!B631</f>
        <v>50094</v>
      </c>
      <c r="C574" s="62" t="str">
        <f>VLOOKUP(B574,映射!A:B,2,FALSE)</f>
        <v>土著仙人掌</v>
      </c>
      <c r="D574" s="62">
        <f>'表格编辑 '!E631</f>
        <v>49</v>
      </c>
      <c r="E574" s="62">
        <f>ROUNDUP((VLOOKUP(B574,Sheet1!U:AA,3,FALSE)-2)*(0.042*(D574-1)+0.2)+0.4,0)</f>
        <v>54</v>
      </c>
      <c r="F574" s="62">
        <f>ROUNDUP((VLOOKUP(B574,Sheet1!U:AA,4,FALSE)-2)*(0.042*(D574-1)+0.2)+0.4,0)</f>
        <v>76</v>
      </c>
      <c r="G574" s="62">
        <f>ROUNDUP((VLOOKUP(B574,Sheet1!U:AA,5,FALSE)-2)*(0.042*(D574-1)+0.2)+0.4,0)</f>
        <v>50</v>
      </c>
      <c r="H574" s="62">
        <f>ROUNDUP((VLOOKUP(B574,Sheet1!U:AA,6,FALSE)-2)*(0.042*(D574-1)+0.2)+0.4,0)</f>
        <v>16</v>
      </c>
      <c r="I574" s="62">
        <f>ROUNDUP((VLOOKUP(B574,Sheet1!U:AA,7,FALSE)-2)*(0.042*(D574-1)+0.2)+0.4,0)</f>
        <v>30</v>
      </c>
      <c r="J574" s="62">
        <f>E574*8+F574*2+G574*3+H574*3+I574*1+VLOOKUP(B574,Sheet1!AU:AZ,2,FALSE)</f>
        <v>832</v>
      </c>
      <c r="K574" s="62">
        <f>E574*1+F574*2+G574*2+H574*2+I574*10+VLOOKUP(B574,Sheet1!AU:AZ,3,FALSE)</f>
        <v>658</v>
      </c>
      <c r="L574" s="62">
        <f>E574*0.1+F574*2+G574*0.2+H574*0.26+I574*0.1+VLOOKUP(B574,Sheet1!AU:AZ,4,FALSE)</f>
        <v>194.56</v>
      </c>
      <c r="M574" s="62">
        <f>E574*0.1+F574*0.2+G574*2+H574*0.2+I574*0.1+VLOOKUP(B574,Sheet1!AU:AZ,5,FALSE)</f>
        <v>146.8</v>
      </c>
      <c r="N574" s="62">
        <f>E574*0.1+F574*0.2+G574*0.2+H574*2+I574*0.1+VLOOKUP(B574,Sheet1!AU:AZ,6,FALSE)</f>
        <v>85.6</v>
      </c>
      <c r="O574" s="62">
        <f t="shared" si="172"/>
        <v>8.6</v>
      </c>
      <c r="P574" s="62">
        <f t="shared" si="173"/>
        <v>30.8</v>
      </c>
      <c r="R574" s="9">
        <f t="shared" si="167"/>
        <v>49</v>
      </c>
      <c r="S574" s="9">
        <f t="shared" si="156"/>
        <v>342.44</v>
      </c>
      <c r="T574" s="9">
        <f t="shared" si="157"/>
        <v>54.8</v>
      </c>
      <c r="U574" s="66">
        <f t="shared" si="168"/>
        <v>449</v>
      </c>
      <c r="V574" s="9">
        <f t="shared" si="169"/>
        <v>538.8</v>
      </c>
      <c r="W574" s="67">
        <f t="shared" si="170"/>
        <v>317</v>
      </c>
      <c r="Y574" s="69">
        <f>VLOOKUP(D574,Sheet2!P:Q,2,FALSE)</f>
        <v>105</v>
      </c>
      <c r="AB574" s="4" t="str">
        <f>IF('表格编辑 '!D631="monster","普通","BOSS")</f>
        <v>普通</v>
      </c>
      <c r="AD574" s="50">
        <f>VLOOKUP(D574,映射!AK:AL,2,FALSE)</f>
        <v>4</v>
      </c>
      <c r="AE574" s="50" t="s">
        <v>37</v>
      </c>
      <c r="AF574" s="4">
        <f>VLOOKUP(AE574,映射!AN:AO,2,FALSE)</f>
        <v>2</v>
      </c>
      <c r="AG574" s="50">
        <v>1</v>
      </c>
      <c r="AH574" s="70">
        <v>1</v>
      </c>
      <c r="AI574" s="16">
        <f t="shared" si="158"/>
        <v>40218</v>
      </c>
      <c r="AJ574" s="16">
        <f t="shared" si="159"/>
        <v>50094</v>
      </c>
      <c r="AK574" s="16">
        <f t="shared" si="160"/>
        <v>49</v>
      </c>
      <c r="AL574" s="16" t="str">
        <f t="shared" si="161"/>
        <v>土著仙人掌</v>
      </c>
      <c r="AM574" s="16">
        <f t="shared" si="162"/>
        <v>3592</v>
      </c>
      <c r="AN574" s="16">
        <f t="shared" si="163"/>
        <v>1664</v>
      </c>
      <c r="AO574" s="16">
        <f t="shared" si="171"/>
        <v>1928</v>
      </c>
      <c r="AP574" s="16">
        <f t="shared" si="164"/>
        <v>2760</v>
      </c>
      <c r="AQ574" s="16">
        <f t="shared" si="165"/>
        <v>1316</v>
      </c>
      <c r="AR574" s="16">
        <f t="shared" si="166"/>
        <v>292</v>
      </c>
      <c r="AS574" s="16"/>
      <c r="AT574" s="16">
        <v>109.3</v>
      </c>
      <c r="AU574" s="16">
        <v>57.1</v>
      </c>
      <c r="AV574" s="16">
        <v>7.3</v>
      </c>
      <c r="AW574" s="16"/>
    </row>
    <row r="575" spans="1:49">
      <c r="A575" s="62">
        <f>'表格编辑 '!A632</f>
        <v>40219</v>
      </c>
      <c r="B575" s="62">
        <f>'表格编辑 '!B632</f>
        <v>50132</v>
      </c>
      <c r="C575" s="62" t="str">
        <f>VLOOKUP(B575,映射!A:B,2,FALSE)</f>
        <v>蜥蜴人斗士</v>
      </c>
      <c r="D575" s="62">
        <f>'表格编辑 '!E632</f>
        <v>49</v>
      </c>
      <c r="E575" s="62">
        <f>ROUNDUP((VLOOKUP(B575,Sheet1!U:AA,3,FALSE)-2)*(0.042*(D575-1)+0.2)+0.4,0)</f>
        <v>36</v>
      </c>
      <c r="F575" s="62">
        <f>ROUNDUP((VLOOKUP(B575,Sheet1!U:AA,4,FALSE)-2)*(0.042*(D575-1)+0.2)+0.4,0)</f>
        <v>78</v>
      </c>
      <c r="G575" s="62">
        <f>ROUNDUP((VLOOKUP(B575,Sheet1!U:AA,5,FALSE)-2)*(0.042*(D575-1)+0.2)+0.4,0)</f>
        <v>78</v>
      </c>
      <c r="H575" s="62">
        <f>ROUNDUP((VLOOKUP(B575,Sheet1!U:AA,6,FALSE)-2)*(0.042*(D575-1)+0.2)+0.4,0)</f>
        <v>14</v>
      </c>
      <c r="I575" s="62">
        <f>ROUNDUP((VLOOKUP(B575,Sheet1!U:AA,7,FALSE)-2)*(0.042*(D575-1)+0.2)+0.4,0)</f>
        <v>19</v>
      </c>
      <c r="J575" s="62">
        <f>E575*8+F575*2+G575*3+H575*3+I575*1+VLOOKUP(B575,Sheet1!AU:AZ,2,FALSE)</f>
        <v>759</v>
      </c>
      <c r="K575" s="62">
        <f>E575*1+F575*2+G575*2+H575*2+I575*10+VLOOKUP(B575,Sheet1!AU:AZ,3,FALSE)</f>
        <v>586</v>
      </c>
      <c r="L575" s="62">
        <f>E575*0.1+F575*2+G575*0.2+H575*0.26+I575*0.1+VLOOKUP(B575,Sheet1!AU:AZ,4,FALSE)</f>
        <v>200.74</v>
      </c>
      <c r="M575" s="62">
        <f>E575*0.1+F575*0.2+G575*2+H575*0.2+I575*0.1+VLOOKUP(B575,Sheet1!AU:AZ,5,FALSE)</f>
        <v>199.9</v>
      </c>
      <c r="N575" s="62">
        <f>E575*0.1+F575*0.2+G575*0.2+H575*2+I575*0.1+VLOOKUP(B575,Sheet1!AU:AZ,6,FALSE)</f>
        <v>84.7</v>
      </c>
      <c r="O575" s="62">
        <f t="shared" si="172"/>
        <v>10.8</v>
      </c>
      <c r="P575" s="62">
        <f t="shared" si="173"/>
        <v>14.1</v>
      </c>
      <c r="R575" s="9">
        <f t="shared" si="167"/>
        <v>49</v>
      </c>
      <c r="S575" s="9">
        <f t="shared" si="156"/>
        <v>342.44</v>
      </c>
      <c r="T575" s="9">
        <f t="shared" si="157"/>
        <v>54.8</v>
      </c>
      <c r="U575" s="66">
        <f t="shared" si="168"/>
        <v>373</v>
      </c>
      <c r="V575" s="9">
        <f t="shared" si="169"/>
        <v>447.6</v>
      </c>
      <c r="W575" s="67">
        <f t="shared" si="170"/>
        <v>332</v>
      </c>
      <c r="Y575" s="69">
        <f>VLOOKUP(D575,Sheet2!P:Q,2,FALSE)</f>
        <v>105</v>
      </c>
      <c r="AB575" s="4" t="str">
        <f>IF('表格编辑 '!D632="monster","普通","BOSS")</f>
        <v>普通</v>
      </c>
      <c r="AD575" s="50">
        <f>VLOOKUP(D575,映射!AK:AL,2,FALSE)</f>
        <v>4</v>
      </c>
      <c r="AE575" s="50" t="s">
        <v>37</v>
      </c>
      <c r="AF575" s="4">
        <f>VLOOKUP(AE575,映射!AN:AO,2,FALSE)</f>
        <v>2</v>
      </c>
      <c r="AG575" s="50">
        <v>1</v>
      </c>
      <c r="AH575" s="70">
        <v>1</v>
      </c>
      <c r="AI575" s="16">
        <f t="shared" si="158"/>
        <v>40219</v>
      </c>
      <c r="AJ575" s="16">
        <f t="shared" si="159"/>
        <v>50132</v>
      </c>
      <c r="AK575" s="16">
        <f t="shared" si="160"/>
        <v>49</v>
      </c>
      <c r="AL575" s="16" t="str">
        <f t="shared" si="161"/>
        <v>蜥蜴人斗士</v>
      </c>
      <c r="AM575" s="16">
        <f t="shared" si="162"/>
        <v>2984</v>
      </c>
      <c r="AN575" s="16">
        <f t="shared" si="163"/>
        <v>1518</v>
      </c>
      <c r="AO575" s="16">
        <f t="shared" si="171"/>
        <v>1466</v>
      </c>
      <c r="AP575" s="16">
        <f t="shared" si="164"/>
        <v>2225</v>
      </c>
      <c r="AQ575" s="16">
        <f t="shared" si="165"/>
        <v>1172</v>
      </c>
      <c r="AR575" s="16">
        <f t="shared" si="166"/>
        <v>302</v>
      </c>
      <c r="AS575" s="16"/>
      <c r="AT575" s="16">
        <v>156.8</v>
      </c>
      <c r="AU575" s="16">
        <v>56</v>
      </c>
      <c r="AV575" s="16">
        <v>8.8</v>
      </c>
      <c r="AW575" s="16"/>
    </row>
    <row r="576" spans="1:49">
      <c r="A576" s="62">
        <f>'表格编辑 '!A633</f>
        <v>40220</v>
      </c>
      <c r="B576" s="62">
        <f>'表格编辑 '!B633</f>
        <v>50150</v>
      </c>
      <c r="C576" s="62" t="str">
        <f>VLOOKUP(B576,映射!A:B,2,FALSE)</f>
        <v>泰坦巨人</v>
      </c>
      <c r="D576" s="62">
        <f>'表格编辑 '!E633</f>
        <v>49</v>
      </c>
      <c r="E576" s="62">
        <f>ROUNDUP((VLOOKUP(B576,Sheet1!U:AA,3,FALSE)-2)*(0.042*(D576-1)+0.2)+0.4,0)</f>
        <v>90</v>
      </c>
      <c r="F576" s="62">
        <f>ROUNDUP((VLOOKUP(B576,Sheet1!U:AA,4,FALSE)-2)*(0.042*(D576-1)+0.2)+0.4,0)</f>
        <v>74</v>
      </c>
      <c r="G576" s="62">
        <f>ROUNDUP((VLOOKUP(B576,Sheet1!U:AA,5,FALSE)-2)*(0.042*(D576-1)+0.2)+0.4,0)</f>
        <v>63</v>
      </c>
      <c r="H576" s="62">
        <f>ROUNDUP((VLOOKUP(B576,Sheet1!U:AA,6,FALSE)-2)*(0.042*(D576-1)+0.2)+0.4,0)</f>
        <v>36</v>
      </c>
      <c r="I576" s="62">
        <f>ROUNDUP((VLOOKUP(B576,Sheet1!U:AA,7,FALSE)-2)*(0.042*(D576-1)+0.2)+0.4,0)</f>
        <v>52</v>
      </c>
      <c r="J576" s="62">
        <f>E576*8+F576*2+G576*3+H576*3+I576*1+VLOOKUP(B576,Sheet1!AU:AZ,2,FALSE)</f>
        <v>1237</v>
      </c>
      <c r="K576" s="62">
        <f>E576*1+F576*2+G576*2+H576*2+I576*10+VLOOKUP(B576,Sheet1!AU:AZ,3,FALSE)</f>
        <v>976</v>
      </c>
      <c r="L576" s="62">
        <f>E576*0.1+F576*2+G576*0.2+H576*0.26+I576*0.1+VLOOKUP(B576,Sheet1!AU:AZ,4,FALSE)</f>
        <v>204.16</v>
      </c>
      <c r="M576" s="62">
        <f>E576*0.1+F576*0.2+G576*2+H576*0.2+I576*0.1+VLOOKUP(B576,Sheet1!AU:AZ,5,FALSE)</f>
        <v>182.2</v>
      </c>
      <c r="N576" s="62">
        <f>E576*0.1+F576*0.2+G576*0.2+H576*2+I576*0.1+VLOOKUP(B576,Sheet1!AU:AZ,6,FALSE)</f>
        <v>133.6</v>
      </c>
      <c r="O576" s="62">
        <f t="shared" si="172"/>
        <v>16.2</v>
      </c>
      <c r="P576" s="62">
        <f t="shared" si="173"/>
        <v>60.3</v>
      </c>
      <c r="R576" s="9">
        <f t="shared" si="167"/>
        <v>49</v>
      </c>
      <c r="S576" s="9">
        <f t="shared" si="156"/>
        <v>342.44</v>
      </c>
      <c r="T576" s="9">
        <f t="shared" si="157"/>
        <v>54.8</v>
      </c>
      <c r="U576" s="66">
        <f t="shared" si="168"/>
        <v>396</v>
      </c>
      <c r="V576" s="9">
        <f t="shared" si="169"/>
        <v>475.2</v>
      </c>
      <c r="W576" s="67">
        <f t="shared" si="170"/>
        <v>340</v>
      </c>
      <c r="Y576" s="69">
        <f>VLOOKUP(D576,Sheet2!P:Q,2,FALSE)</f>
        <v>105</v>
      </c>
      <c r="AB576" s="4" t="str">
        <f>IF('表格编辑 '!D633="monster","普通","BOSS")</f>
        <v>普通</v>
      </c>
      <c r="AD576" s="50">
        <f>VLOOKUP(D576,映射!AK:AL,2,FALSE)</f>
        <v>4</v>
      </c>
      <c r="AE576" s="50" t="s">
        <v>37</v>
      </c>
      <c r="AF576" s="4">
        <f>VLOOKUP(AE576,映射!AN:AO,2,FALSE)</f>
        <v>2</v>
      </c>
      <c r="AG576" s="50">
        <v>1</v>
      </c>
      <c r="AH576" s="70">
        <v>1</v>
      </c>
      <c r="AI576" s="16">
        <f t="shared" si="158"/>
        <v>40220</v>
      </c>
      <c r="AJ576" s="16">
        <f t="shared" si="159"/>
        <v>50150</v>
      </c>
      <c r="AK576" s="16">
        <f t="shared" si="160"/>
        <v>49</v>
      </c>
      <c r="AL576" s="16" t="str">
        <f t="shared" si="161"/>
        <v>泰坦巨人</v>
      </c>
      <c r="AM576" s="16">
        <f t="shared" si="162"/>
        <v>3168</v>
      </c>
      <c r="AN576" s="16">
        <f t="shared" si="163"/>
        <v>2474</v>
      </c>
      <c r="AO576" s="16">
        <f t="shared" si="171"/>
        <v>694</v>
      </c>
      <c r="AP576" s="16">
        <f t="shared" si="164"/>
        <v>1931</v>
      </c>
      <c r="AQ576" s="16">
        <f t="shared" si="165"/>
        <v>1952</v>
      </c>
      <c r="AR576" s="16">
        <f t="shared" si="166"/>
        <v>307</v>
      </c>
      <c r="AS576" s="16"/>
      <c r="AT576" s="16">
        <v>125.2</v>
      </c>
      <c r="AU576" s="16">
        <v>55</v>
      </c>
      <c r="AV576" s="16">
        <v>2.7</v>
      </c>
      <c r="AW576" s="16"/>
    </row>
    <row r="577" spans="1:49">
      <c r="A577" s="62">
        <f>'表格编辑 '!A634</f>
        <v>40221</v>
      </c>
      <c r="B577" s="62">
        <f>'表格编辑 '!B634</f>
        <v>50033</v>
      </c>
      <c r="C577" s="62" t="str">
        <f>VLOOKUP(B577,映射!A:B,2,FALSE)</f>
        <v>骷髅海盗</v>
      </c>
      <c r="D577" s="62">
        <f>'表格编辑 '!E634</f>
        <v>49</v>
      </c>
      <c r="E577" s="62">
        <f>ROUNDUP((VLOOKUP(B577,Sheet1!U:AA,3,FALSE)-2)*(0.042*(D577-1)+0.2)+0.4,0)</f>
        <v>45</v>
      </c>
      <c r="F577" s="62">
        <f>ROUNDUP((VLOOKUP(B577,Sheet1!U:AA,4,FALSE)-2)*(0.042*(D577-1)+0.2)+0.4,0)</f>
        <v>81</v>
      </c>
      <c r="G577" s="62">
        <f>ROUNDUP((VLOOKUP(B577,Sheet1!U:AA,5,FALSE)-2)*(0.042*(D577-1)+0.2)+0.4,0)</f>
        <v>63</v>
      </c>
      <c r="H577" s="62">
        <f>ROUNDUP((VLOOKUP(B577,Sheet1!U:AA,6,FALSE)-2)*(0.042*(D577-1)+0.2)+0.4,0)</f>
        <v>52</v>
      </c>
      <c r="I577" s="62">
        <f>ROUNDUP((VLOOKUP(B577,Sheet1!U:AA,7,FALSE)-2)*(0.042*(D577-1)+0.2)+0.4,0)</f>
        <v>76</v>
      </c>
      <c r="J577" s="62">
        <f>E577*8+F577*2+G577*3+H577*3+I577*1+VLOOKUP(B577,Sheet1!AU:AZ,2,FALSE)</f>
        <v>963</v>
      </c>
      <c r="K577" s="62">
        <f>E577*1+F577*2+G577*2+H577*2+I577*10+VLOOKUP(B577,Sheet1!AU:AZ,3,FALSE)</f>
        <v>1217</v>
      </c>
      <c r="L577" s="62">
        <f>E577*0.1+F577*2+G577*0.2+H577*0.26+I577*0.1+VLOOKUP(B577,Sheet1!AU:AZ,4,FALSE)</f>
        <v>220.22</v>
      </c>
      <c r="M577" s="62">
        <f>E577*0.1+F577*0.2+G577*2+H577*0.2+I577*0.1+VLOOKUP(B577,Sheet1!AU:AZ,5,FALSE)</f>
        <v>184.7</v>
      </c>
      <c r="N577" s="62">
        <f>E577*0.1+F577*0.2+G577*0.2+H577*2+I577*0.1+VLOOKUP(B577,Sheet1!AU:AZ,6,FALSE)</f>
        <v>164.9</v>
      </c>
      <c r="O577" s="62">
        <f t="shared" si="172"/>
        <v>46.6</v>
      </c>
      <c r="P577" s="62">
        <f t="shared" si="173"/>
        <v>24.4</v>
      </c>
      <c r="R577" s="9">
        <f t="shared" si="167"/>
        <v>49</v>
      </c>
      <c r="S577" s="9">
        <f t="shared" si="156"/>
        <v>342.44</v>
      </c>
      <c r="T577" s="9">
        <f t="shared" si="157"/>
        <v>54.8</v>
      </c>
      <c r="U577" s="66">
        <f t="shared" si="168"/>
        <v>392</v>
      </c>
      <c r="V577" s="9">
        <f t="shared" si="169"/>
        <v>470.4</v>
      </c>
      <c r="W577" s="67">
        <f t="shared" si="170"/>
        <v>379</v>
      </c>
      <c r="Y577" s="69">
        <f>VLOOKUP(D577,Sheet2!P:Q,2,FALSE)</f>
        <v>105</v>
      </c>
      <c r="AB577" s="4" t="str">
        <f>IF('表格编辑 '!D634="monster","普通","BOSS")</f>
        <v>普通</v>
      </c>
      <c r="AD577" s="50">
        <f>VLOOKUP(D577,映射!AK:AL,2,FALSE)</f>
        <v>4</v>
      </c>
      <c r="AE577" s="50" t="s">
        <v>37</v>
      </c>
      <c r="AF577" s="4">
        <f>VLOOKUP(AE577,映射!AN:AO,2,FALSE)</f>
        <v>2</v>
      </c>
      <c r="AG577" s="50">
        <v>1</v>
      </c>
      <c r="AH577" s="70">
        <v>1</v>
      </c>
      <c r="AI577" s="16">
        <f t="shared" si="158"/>
        <v>40221</v>
      </c>
      <c r="AJ577" s="16">
        <f t="shared" si="159"/>
        <v>50033</v>
      </c>
      <c r="AK577" s="16">
        <f t="shared" si="160"/>
        <v>49</v>
      </c>
      <c r="AL577" s="16" t="str">
        <f t="shared" si="161"/>
        <v>骷髅海盗</v>
      </c>
      <c r="AM577" s="16">
        <f t="shared" si="162"/>
        <v>3136</v>
      </c>
      <c r="AN577" s="16">
        <f t="shared" si="163"/>
        <v>1926</v>
      </c>
      <c r="AO577" s="16">
        <f t="shared" si="171"/>
        <v>1210</v>
      </c>
      <c r="AP577" s="16">
        <f t="shared" si="164"/>
        <v>2173</v>
      </c>
      <c r="AQ577" s="16">
        <f t="shared" si="165"/>
        <v>2434</v>
      </c>
      <c r="AR577" s="16">
        <f t="shared" si="166"/>
        <v>331</v>
      </c>
      <c r="AS577" s="16"/>
      <c r="AT577" s="16">
        <v>187.8</v>
      </c>
      <c r="AU577" s="16">
        <v>76.2</v>
      </c>
      <c r="AV577" s="16">
        <v>25.7</v>
      </c>
      <c r="AW577" s="16"/>
    </row>
    <row r="578" spans="1:49">
      <c r="A578" s="62">
        <f>'表格编辑 '!A635</f>
        <v>40222</v>
      </c>
      <c r="B578" s="62">
        <f>'表格编辑 '!B635</f>
        <v>50155</v>
      </c>
      <c r="C578" s="62" t="str">
        <f>VLOOKUP(B578,映射!A:B,2,FALSE)</f>
        <v>熊猫团</v>
      </c>
      <c r="D578" s="62">
        <f>'表格编辑 '!E635</f>
        <v>49</v>
      </c>
      <c r="E578" s="62">
        <f>ROUNDUP((VLOOKUP(B578,Sheet1!U:AA,3,FALSE)-2)*(0.042*(D578-1)+0.2)+0.4,0)</f>
        <v>56</v>
      </c>
      <c r="F578" s="62">
        <f>ROUNDUP((VLOOKUP(B578,Sheet1!U:AA,4,FALSE)-2)*(0.042*(D578-1)+0.2)+0.4,0)</f>
        <v>54</v>
      </c>
      <c r="G578" s="62">
        <f>ROUNDUP((VLOOKUP(B578,Sheet1!U:AA,5,FALSE)-2)*(0.042*(D578-1)+0.2)+0.4,0)</f>
        <v>63</v>
      </c>
      <c r="H578" s="62">
        <f>ROUNDUP((VLOOKUP(B578,Sheet1!U:AA,6,FALSE)-2)*(0.042*(D578-1)+0.2)+0.4,0)</f>
        <v>50</v>
      </c>
      <c r="I578" s="62">
        <f>ROUNDUP((VLOOKUP(B578,Sheet1!U:AA,7,FALSE)-2)*(0.042*(D578-1)+0.2)+0.4,0)</f>
        <v>14</v>
      </c>
      <c r="J578" s="62">
        <f>E578*8+F578*2+G578*3+H578*3+I578*1+VLOOKUP(B578,Sheet1!AU:AZ,2,FALSE)</f>
        <v>929</v>
      </c>
      <c r="K578" s="62">
        <f>E578*1+F578*2+G578*2+H578*2+I578*10+VLOOKUP(B578,Sheet1!AU:AZ,3,FALSE)</f>
        <v>550</v>
      </c>
      <c r="L578" s="62">
        <f>E578*0.1+F578*2+G578*0.2+H578*0.26+I578*0.1+VLOOKUP(B578,Sheet1!AU:AZ,4,FALSE)</f>
        <v>160.6</v>
      </c>
      <c r="M578" s="62">
        <f>E578*0.1+F578*0.2+G578*2+H578*0.2+I578*0.1+VLOOKUP(B578,Sheet1!AU:AZ,5,FALSE)</f>
        <v>173.8</v>
      </c>
      <c r="N578" s="62">
        <f>E578*0.1+F578*0.2+G578*0.2+H578*2+I578*0.1+VLOOKUP(B578,Sheet1!AU:AZ,6,FALSE)</f>
        <v>150.4</v>
      </c>
      <c r="O578" s="62">
        <f t="shared" si="172"/>
        <v>-3.4</v>
      </c>
      <c r="P578" s="62">
        <f t="shared" si="173"/>
        <v>41.7</v>
      </c>
      <c r="R578" s="9">
        <f t="shared" si="167"/>
        <v>49</v>
      </c>
      <c r="S578" s="9">
        <f t="shared" si="156"/>
        <v>342.44</v>
      </c>
      <c r="T578" s="9">
        <f t="shared" si="157"/>
        <v>54.8</v>
      </c>
      <c r="U578" s="66">
        <f t="shared" si="168"/>
        <v>407</v>
      </c>
      <c r="V578" s="9">
        <f t="shared" si="169"/>
        <v>488.4</v>
      </c>
      <c r="W578" s="67">
        <f t="shared" si="170"/>
        <v>239</v>
      </c>
      <c r="Y578" s="69">
        <f>VLOOKUP(D578,Sheet2!P:Q,2,FALSE)</f>
        <v>105</v>
      </c>
      <c r="AB578" s="4" t="str">
        <f>IF('表格编辑 '!D635="monster","普通","BOSS")</f>
        <v>普通</v>
      </c>
      <c r="AD578" s="50">
        <f>VLOOKUP(D578,映射!AK:AL,2,FALSE)</f>
        <v>4</v>
      </c>
      <c r="AE578" s="50" t="s">
        <v>37</v>
      </c>
      <c r="AF578" s="4">
        <f>VLOOKUP(AE578,映射!AN:AO,2,FALSE)</f>
        <v>2</v>
      </c>
      <c r="AG578" s="50">
        <v>1</v>
      </c>
      <c r="AH578" s="70">
        <v>1</v>
      </c>
      <c r="AI578" s="16">
        <f t="shared" si="158"/>
        <v>40222</v>
      </c>
      <c r="AJ578" s="16">
        <f t="shared" si="159"/>
        <v>50155</v>
      </c>
      <c r="AK578" s="16">
        <f t="shared" si="160"/>
        <v>49</v>
      </c>
      <c r="AL578" s="16" t="str">
        <f t="shared" si="161"/>
        <v>熊猫团</v>
      </c>
      <c r="AM578" s="16">
        <f t="shared" si="162"/>
        <v>3256</v>
      </c>
      <c r="AN578" s="16">
        <f t="shared" si="163"/>
        <v>1858</v>
      </c>
      <c r="AO578" s="16">
        <f t="shared" si="171"/>
        <v>1398</v>
      </c>
      <c r="AP578" s="16">
        <f t="shared" si="164"/>
        <v>2327</v>
      </c>
      <c r="AQ578" s="16">
        <f t="shared" si="165"/>
        <v>1100</v>
      </c>
      <c r="AR578" s="16">
        <f t="shared" si="166"/>
        <v>241</v>
      </c>
      <c r="AS578" s="16"/>
      <c r="AT578" s="16">
        <v>134.1</v>
      </c>
      <c r="AU578" s="16">
        <v>112.5</v>
      </c>
      <c r="AV578" s="16">
        <v>-3.1</v>
      </c>
      <c r="AW578" s="16"/>
    </row>
    <row r="579" spans="1:49">
      <c r="A579" s="62">
        <f>'表格编辑 '!A636</f>
        <v>40223</v>
      </c>
      <c r="B579" s="62">
        <f>'表格编辑 '!B636</f>
        <v>50056</v>
      </c>
      <c r="C579" s="62" t="str">
        <f>VLOOKUP(B579,映射!A:B,2,FALSE)</f>
        <v>海蝙蝠</v>
      </c>
      <c r="D579" s="62">
        <f>'表格编辑 '!E636</f>
        <v>49</v>
      </c>
      <c r="E579" s="62">
        <f>ROUNDUP((VLOOKUP(B579,Sheet1!U:AA,3,FALSE)-2)*(0.042*(D579-1)+0.2)+0.4,0)</f>
        <v>36</v>
      </c>
      <c r="F579" s="62">
        <f>ROUNDUP((VLOOKUP(B579,Sheet1!U:AA,4,FALSE)-2)*(0.042*(D579-1)+0.2)+0.4,0)</f>
        <v>61</v>
      </c>
      <c r="G579" s="62">
        <f>ROUNDUP((VLOOKUP(B579,Sheet1!U:AA,5,FALSE)-2)*(0.042*(D579-1)+0.2)+0.4,0)</f>
        <v>56</v>
      </c>
      <c r="H579" s="62">
        <f>ROUNDUP((VLOOKUP(B579,Sheet1!U:AA,6,FALSE)-2)*(0.042*(D579-1)+0.2)+0.4,0)</f>
        <v>63</v>
      </c>
      <c r="I579" s="62">
        <f>ROUNDUP((VLOOKUP(B579,Sheet1!U:AA,7,FALSE)-2)*(0.042*(D579-1)+0.2)+0.4,0)</f>
        <v>21</v>
      </c>
      <c r="J579" s="62">
        <f>E579*8+F579*2+G579*3+H579*3+I579*1+VLOOKUP(B579,Sheet1!AU:AZ,2,FALSE)</f>
        <v>808</v>
      </c>
      <c r="K579" s="62">
        <f>E579*1+F579*2+G579*2+H579*2+I579*10+VLOOKUP(B579,Sheet1!AU:AZ,3,FALSE)</f>
        <v>626</v>
      </c>
      <c r="L579" s="62">
        <f>E579*0.1+F579*2+G579*0.2+H579*0.26+I579*0.1+VLOOKUP(B579,Sheet1!AU:AZ,4,FALSE)</f>
        <v>175.28</v>
      </c>
      <c r="M579" s="62">
        <f>E579*0.1+F579*0.2+G579*2+H579*0.2+I579*0.1+VLOOKUP(B579,Sheet1!AU:AZ,5,FALSE)</f>
        <v>162.5</v>
      </c>
      <c r="N579" s="62">
        <f>E579*0.1+F579*0.2+G579*0.2+H579*2+I579*0.1+VLOOKUP(B579,Sheet1!AU:AZ,6,FALSE)</f>
        <v>175.1</v>
      </c>
      <c r="O579" s="62">
        <f t="shared" si="172"/>
        <v>4.8</v>
      </c>
      <c r="P579" s="62">
        <f t="shared" si="173"/>
        <v>27.6</v>
      </c>
      <c r="R579" s="9">
        <f t="shared" si="167"/>
        <v>49</v>
      </c>
      <c r="S579" s="9">
        <f t="shared" si="156"/>
        <v>342.44</v>
      </c>
      <c r="T579" s="9">
        <f t="shared" si="157"/>
        <v>54.8</v>
      </c>
      <c r="U579" s="66">
        <f t="shared" si="168"/>
        <v>424</v>
      </c>
      <c r="V579" s="9">
        <f t="shared" si="169"/>
        <v>508.8</v>
      </c>
      <c r="W579" s="67">
        <f t="shared" si="170"/>
        <v>272</v>
      </c>
      <c r="Y579" s="69">
        <f>VLOOKUP(D579,Sheet2!P:Q,2,FALSE)</f>
        <v>105</v>
      </c>
      <c r="AB579" s="4" t="str">
        <f>IF('表格编辑 '!D636="monster","普通","BOSS")</f>
        <v>普通</v>
      </c>
      <c r="AD579" s="50">
        <f>VLOOKUP(D579,映射!AK:AL,2,FALSE)</f>
        <v>4</v>
      </c>
      <c r="AE579" s="50" t="s">
        <v>37</v>
      </c>
      <c r="AF579" s="4">
        <f>VLOOKUP(AE579,映射!AN:AO,2,FALSE)</f>
        <v>2</v>
      </c>
      <c r="AG579" s="50">
        <v>1</v>
      </c>
      <c r="AH579" s="70">
        <v>1</v>
      </c>
      <c r="AI579" s="16">
        <f t="shared" si="158"/>
        <v>40223</v>
      </c>
      <c r="AJ579" s="16">
        <f t="shared" si="159"/>
        <v>50056</v>
      </c>
      <c r="AK579" s="16">
        <f t="shared" si="160"/>
        <v>49</v>
      </c>
      <c r="AL579" s="16" t="str">
        <f t="shared" si="161"/>
        <v>海蝙蝠</v>
      </c>
      <c r="AM579" s="16">
        <f t="shared" si="162"/>
        <v>3392</v>
      </c>
      <c r="AN579" s="16">
        <f t="shared" si="163"/>
        <v>1616</v>
      </c>
      <c r="AO579" s="16">
        <f t="shared" si="171"/>
        <v>1776</v>
      </c>
      <c r="AP579" s="16">
        <f t="shared" si="164"/>
        <v>2584</v>
      </c>
      <c r="AQ579" s="16">
        <f t="shared" si="165"/>
        <v>1252</v>
      </c>
      <c r="AR579" s="16">
        <f t="shared" si="166"/>
        <v>263</v>
      </c>
      <c r="AS579" s="16"/>
      <c r="AT579" s="16">
        <v>124.6</v>
      </c>
      <c r="AU579" s="16">
        <v>135.4</v>
      </c>
      <c r="AV579" s="16">
        <v>3.8</v>
      </c>
      <c r="AW579" s="16"/>
    </row>
    <row r="580" spans="1:49">
      <c r="A580" s="62">
        <f>'表格编辑 '!A637</f>
        <v>40224</v>
      </c>
      <c r="B580" s="62">
        <f>'表格编辑 '!B637</f>
        <v>50111</v>
      </c>
      <c r="C580" s="62" t="str">
        <f>VLOOKUP(B580,映射!A:B,2,FALSE)</f>
        <v>暗影</v>
      </c>
      <c r="D580" s="62">
        <f>'表格编辑 '!E637</f>
        <v>49</v>
      </c>
      <c r="E580" s="62">
        <f>ROUNDUP((VLOOKUP(B580,Sheet1!U:AA,3,FALSE)-2)*(0.042*(D580-1)+0.2)+0.4,0)</f>
        <v>52</v>
      </c>
      <c r="F580" s="62">
        <f>ROUNDUP((VLOOKUP(B580,Sheet1!U:AA,4,FALSE)-2)*(0.042*(D580-1)+0.2)+0.4,0)</f>
        <v>47</v>
      </c>
      <c r="G580" s="62">
        <f>ROUNDUP((VLOOKUP(B580,Sheet1!U:AA,5,FALSE)-2)*(0.042*(D580-1)+0.2)+0.4,0)</f>
        <v>47</v>
      </c>
      <c r="H580" s="62">
        <f>ROUNDUP((VLOOKUP(B580,Sheet1!U:AA,6,FALSE)-2)*(0.042*(D580-1)+0.2)+0.4,0)</f>
        <v>47</v>
      </c>
      <c r="I580" s="62">
        <f>ROUNDUP((VLOOKUP(B580,Sheet1!U:AA,7,FALSE)-2)*(0.042*(D580-1)+0.2)+0.4,0)</f>
        <v>54</v>
      </c>
      <c r="J580" s="62">
        <f>E580*8+F580*2+G580*3+H580*3+I580*1+VLOOKUP(B580,Sheet1!AU:AZ,2,FALSE)</f>
        <v>866</v>
      </c>
      <c r="K580" s="62">
        <f>E580*1+F580*2+G580*2+H580*2+I580*10+VLOOKUP(B580,Sheet1!AU:AZ,3,FALSE)</f>
        <v>894</v>
      </c>
      <c r="L580" s="62">
        <f>E580*0.1+F580*2+G580*0.2+H580*0.26+I580*0.1+VLOOKUP(B580,Sheet1!AU:AZ,4,FALSE)</f>
        <v>146.22</v>
      </c>
      <c r="M580" s="62">
        <f>E580*0.1+F580*0.2+G580*2+H580*0.2+I580*0.1+VLOOKUP(B580,Sheet1!AU:AZ,5,FALSE)</f>
        <v>143.4</v>
      </c>
      <c r="N580" s="62">
        <f>E580*0.1+F580*0.2+G580*0.2+H580*2+I580*0.1+VLOOKUP(B580,Sheet1!AU:AZ,6,FALSE)</f>
        <v>143.4</v>
      </c>
      <c r="O580" s="62">
        <f t="shared" si="172"/>
        <v>27.6</v>
      </c>
      <c r="P580" s="62">
        <f t="shared" si="173"/>
        <v>36.2</v>
      </c>
      <c r="R580" s="9">
        <f t="shared" si="167"/>
        <v>49</v>
      </c>
      <c r="S580" s="9">
        <f t="shared" si="156"/>
        <v>342.44</v>
      </c>
      <c r="T580" s="9">
        <f t="shared" si="157"/>
        <v>54.8</v>
      </c>
      <c r="U580" s="66">
        <f t="shared" si="168"/>
        <v>455</v>
      </c>
      <c r="V580" s="9">
        <f t="shared" si="169"/>
        <v>546</v>
      </c>
      <c r="W580" s="67">
        <f t="shared" si="170"/>
        <v>207</v>
      </c>
      <c r="Y580" s="69">
        <f>VLOOKUP(D580,Sheet2!P:Q,2,FALSE)</f>
        <v>105</v>
      </c>
      <c r="AB580" s="4" t="str">
        <f>IF('表格编辑 '!D637="monster","普通","BOSS")</f>
        <v>普通</v>
      </c>
      <c r="AD580" s="50">
        <f>VLOOKUP(D580,映射!AK:AL,2,FALSE)</f>
        <v>4</v>
      </c>
      <c r="AE580" s="50" t="s">
        <v>37</v>
      </c>
      <c r="AF580" s="4">
        <f>VLOOKUP(AE580,映射!AN:AO,2,FALSE)</f>
        <v>2</v>
      </c>
      <c r="AG580" s="50">
        <v>1</v>
      </c>
      <c r="AH580" s="70">
        <v>1</v>
      </c>
      <c r="AI580" s="16">
        <f t="shared" si="158"/>
        <v>40224</v>
      </c>
      <c r="AJ580" s="16">
        <f t="shared" si="159"/>
        <v>50111</v>
      </c>
      <c r="AK580" s="16">
        <f t="shared" si="160"/>
        <v>49</v>
      </c>
      <c r="AL580" s="16" t="str">
        <f t="shared" si="161"/>
        <v>暗影</v>
      </c>
      <c r="AM580" s="16">
        <f t="shared" si="162"/>
        <v>3640</v>
      </c>
      <c r="AN580" s="16">
        <f t="shared" si="163"/>
        <v>1732</v>
      </c>
      <c r="AO580" s="16">
        <f t="shared" si="171"/>
        <v>1908</v>
      </c>
      <c r="AP580" s="16">
        <f t="shared" si="164"/>
        <v>2774</v>
      </c>
      <c r="AQ580" s="16">
        <f t="shared" si="165"/>
        <v>1788</v>
      </c>
      <c r="AR580" s="16">
        <f t="shared" si="166"/>
        <v>220</v>
      </c>
      <c r="AS580" s="16"/>
      <c r="AT580" s="16">
        <v>107.6</v>
      </c>
      <c r="AU580" s="16">
        <v>107.6</v>
      </c>
      <c r="AV580" s="16">
        <v>24.1</v>
      </c>
      <c r="AW580" s="16"/>
    </row>
    <row r="581" spans="1:49">
      <c r="A581" s="62">
        <f>'表格编辑 '!A638</f>
        <v>40225</v>
      </c>
      <c r="B581" s="62">
        <f>'表格编辑 '!B638</f>
        <v>50092</v>
      </c>
      <c r="C581" s="62" t="str">
        <f>VLOOKUP(B581,映射!A:B,2,FALSE)</f>
        <v>功夫刺魔</v>
      </c>
      <c r="D581" s="62">
        <f>'表格编辑 '!E638</f>
        <v>49</v>
      </c>
      <c r="E581" s="62">
        <f>ROUNDUP((VLOOKUP(B581,Sheet1!U:AA,3,FALSE)-2)*(0.042*(D581-1)+0.2)+0.4,0)</f>
        <v>61</v>
      </c>
      <c r="F581" s="62">
        <f>ROUNDUP((VLOOKUP(B581,Sheet1!U:AA,4,FALSE)-2)*(0.042*(D581-1)+0.2)+0.4,0)</f>
        <v>78</v>
      </c>
      <c r="G581" s="62">
        <f>ROUNDUP((VLOOKUP(B581,Sheet1!U:AA,5,FALSE)-2)*(0.042*(D581-1)+0.2)+0.4,0)</f>
        <v>67</v>
      </c>
      <c r="H581" s="62">
        <f>ROUNDUP((VLOOKUP(B581,Sheet1!U:AA,6,FALSE)-2)*(0.042*(D581-1)+0.2)+0.4,0)</f>
        <v>30</v>
      </c>
      <c r="I581" s="62">
        <f>ROUNDUP((VLOOKUP(B581,Sheet1!U:AA,7,FALSE)-2)*(0.042*(D581-1)+0.2)+0.4,0)</f>
        <v>45</v>
      </c>
      <c r="J581" s="62">
        <f>E581*8+F581*2+G581*3+H581*3+I581*1+VLOOKUP(B581,Sheet1!AU:AZ,2,FALSE)</f>
        <v>1000</v>
      </c>
      <c r="K581" s="62">
        <f>E581*1+F581*2+G581*2+H581*2+I581*10+VLOOKUP(B581,Sheet1!AU:AZ,3,FALSE)</f>
        <v>881</v>
      </c>
      <c r="L581" s="62">
        <f>E581*0.1+F581*2+G581*0.2+H581*0.26+I581*0.1+VLOOKUP(B581,Sheet1!AU:AZ,4,FALSE)</f>
        <v>207.8</v>
      </c>
      <c r="M581" s="62">
        <f>E581*0.1+F581*0.2+G581*2+H581*0.2+I581*0.1+VLOOKUP(B581,Sheet1!AU:AZ,5,FALSE)</f>
        <v>186.2</v>
      </c>
      <c r="N581" s="62">
        <f>E581*0.1+F581*0.2+G581*0.2+H581*2+I581*0.1+VLOOKUP(B581,Sheet1!AU:AZ,6,FALSE)</f>
        <v>119.6</v>
      </c>
      <c r="O581" s="62">
        <f t="shared" si="172"/>
        <v>20.3</v>
      </c>
      <c r="P581" s="62">
        <f t="shared" si="173"/>
        <v>35.8</v>
      </c>
      <c r="R581" s="9">
        <f t="shared" si="167"/>
        <v>49</v>
      </c>
      <c r="S581" s="9">
        <f t="shared" si="156"/>
        <v>342.44</v>
      </c>
      <c r="T581" s="9">
        <f t="shared" si="157"/>
        <v>54.8</v>
      </c>
      <c r="U581" s="66">
        <f t="shared" si="168"/>
        <v>390</v>
      </c>
      <c r="V581" s="9">
        <f t="shared" si="169"/>
        <v>468</v>
      </c>
      <c r="W581" s="67">
        <f t="shared" si="170"/>
        <v>349</v>
      </c>
      <c r="Y581" s="69">
        <f>VLOOKUP(D581,Sheet2!P:Q,2,FALSE)</f>
        <v>105</v>
      </c>
      <c r="AB581" s="4" t="str">
        <f>IF('表格编辑 '!D638="monster","普通","BOSS")</f>
        <v>普通</v>
      </c>
      <c r="AD581" s="50">
        <f>VLOOKUP(D581,映射!AK:AL,2,FALSE)</f>
        <v>4</v>
      </c>
      <c r="AE581" s="50" t="s">
        <v>37</v>
      </c>
      <c r="AF581" s="4">
        <f>VLOOKUP(AE581,映射!AN:AO,2,FALSE)</f>
        <v>2</v>
      </c>
      <c r="AG581" s="50">
        <v>1</v>
      </c>
      <c r="AH581" s="70">
        <v>1</v>
      </c>
      <c r="AI581" s="16">
        <f t="shared" si="158"/>
        <v>40225</v>
      </c>
      <c r="AJ581" s="16">
        <f t="shared" si="159"/>
        <v>50092</v>
      </c>
      <c r="AK581" s="16">
        <f t="shared" si="160"/>
        <v>49</v>
      </c>
      <c r="AL581" s="16" t="str">
        <f t="shared" si="161"/>
        <v>功夫刺魔</v>
      </c>
      <c r="AM581" s="16">
        <f t="shared" si="162"/>
        <v>3120</v>
      </c>
      <c r="AN581" s="16">
        <f t="shared" si="163"/>
        <v>2000</v>
      </c>
      <c r="AO581" s="16">
        <f t="shared" si="171"/>
        <v>1120</v>
      </c>
      <c r="AP581" s="16">
        <f t="shared" si="164"/>
        <v>2120</v>
      </c>
      <c r="AQ581" s="16">
        <f t="shared" si="165"/>
        <v>1762</v>
      </c>
      <c r="AR581" s="16">
        <f t="shared" si="166"/>
        <v>312</v>
      </c>
      <c r="AS581" s="16"/>
      <c r="AT581" s="16">
        <v>120.3</v>
      </c>
      <c r="AU581" s="16">
        <v>60.9</v>
      </c>
      <c r="AV581" s="16">
        <v>13.4</v>
      </c>
      <c r="AW581" s="16"/>
    </row>
    <row r="582" spans="1:49">
      <c r="A582" s="62">
        <f>'表格编辑 '!A639</f>
        <v>40226</v>
      </c>
      <c r="B582" s="62">
        <f>'表格编辑 '!B639</f>
        <v>50000</v>
      </c>
      <c r="C582" s="62" t="str">
        <f>VLOOKUP(B582,映射!A:B,2,FALSE)</f>
        <v>海底龟</v>
      </c>
      <c r="D582" s="62">
        <f>'表格编辑 '!E639</f>
        <v>54</v>
      </c>
      <c r="E582" s="62">
        <f>ROUNDUP((VLOOKUP(B582,Sheet1!U:AA,3,FALSE)-2)*(0.042*(D582-1)+0.2)+0.4,0)</f>
        <v>52</v>
      </c>
      <c r="F582" s="62">
        <f>ROUNDUP((VLOOKUP(B582,Sheet1!U:AA,4,FALSE)-2)*(0.042*(D582-1)+0.2)+0.4,0)</f>
        <v>45</v>
      </c>
      <c r="G582" s="62">
        <f>ROUNDUP((VLOOKUP(B582,Sheet1!U:AA,5,FALSE)-2)*(0.042*(D582-1)+0.2)+0.4,0)</f>
        <v>105</v>
      </c>
      <c r="H582" s="62">
        <f>ROUNDUP((VLOOKUP(B582,Sheet1!U:AA,6,FALSE)-2)*(0.042*(D582-1)+0.2)+0.4,0)</f>
        <v>6</v>
      </c>
      <c r="I582" s="62">
        <f>ROUNDUP((VLOOKUP(B582,Sheet1!U:AA,7,FALSE)-2)*(0.042*(D582-1)+0.2)+0.4,0)</f>
        <v>40</v>
      </c>
      <c r="J582" s="62">
        <f>E582*8+F582*2+G582*3+H582*3+I582*1+VLOOKUP(B582,Sheet1!AU:AZ,2,FALSE)</f>
        <v>899</v>
      </c>
      <c r="K582" s="62">
        <f>E582*1+F582*2+G582*2+H582*2+I582*10+VLOOKUP(B582,Sheet1!AU:AZ,3,FALSE)</f>
        <v>784</v>
      </c>
      <c r="L582" s="62">
        <f>E582*0.1+F582*2+G582*0.2+H582*0.26+I582*0.1+VLOOKUP(B582,Sheet1!AU:AZ,4,FALSE)</f>
        <v>141.76</v>
      </c>
      <c r="M582" s="62">
        <f>E582*0.1+F582*0.2+G582*2+H582*0.2+I582*0.1+VLOOKUP(B582,Sheet1!AU:AZ,5,FALSE)</f>
        <v>249.4</v>
      </c>
      <c r="N582" s="62">
        <f>E582*0.1+F582*0.2+G582*0.2+H582*2+I582*0.1+VLOOKUP(B582,Sheet1!AU:AZ,6,FALSE)</f>
        <v>71.2</v>
      </c>
      <c r="O582" s="62">
        <f t="shared" si="172"/>
        <v>32.3</v>
      </c>
      <c r="P582" s="62">
        <f t="shared" si="173"/>
        <v>23.8</v>
      </c>
      <c r="R582" s="9">
        <f t="shared" si="167"/>
        <v>54</v>
      </c>
      <c r="S582" s="9">
        <f t="shared" si="156"/>
        <v>380.04</v>
      </c>
      <c r="T582" s="9">
        <f t="shared" si="157"/>
        <v>58.8</v>
      </c>
      <c r="U582" s="66">
        <f t="shared" si="168"/>
        <v>384</v>
      </c>
      <c r="V582" s="9">
        <f t="shared" si="169"/>
        <v>460.8</v>
      </c>
      <c r="W582" s="67">
        <f t="shared" si="170"/>
        <v>190</v>
      </c>
      <c r="Y582" s="69">
        <f>VLOOKUP(D582,Sheet2!P:Q,2,FALSE)</f>
        <v>120</v>
      </c>
      <c r="AB582" s="4" t="str">
        <f>IF('表格编辑 '!D639="monster","普通","BOSS")</f>
        <v>普通</v>
      </c>
      <c r="AD582" s="50">
        <f>VLOOKUP(D582,映射!AK:AL,2,FALSE)</f>
        <v>4</v>
      </c>
      <c r="AE582" s="50" t="s">
        <v>37</v>
      </c>
      <c r="AF582" s="4">
        <f>VLOOKUP(AE582,映射!AN:AO,2,FALSE)</f>
        <v>2</v>
      </c>
      <c r="AG582" s="50">
        <v>1</v>
      </c>
      <c r="AH582" s="70">
        <v>1</v>
      </c>
      <c r="AI582" s="16">
        <f t="shared" si="158"/>
        <v>40226</v>
      </c>
      <c r="AJ582" s="16">
        <f t="shared" si="159"/>
        <v>50000</v>
      </c>
      <c r="AK582" s="16">
        <f t="shared" si="160"/>
        <v>54</v>
      </c>
      <c r="AL582" s="16" t="str">
        <f t="shared" si="161"/>
        <v>海底龟</v>
      </c>
      <c r="AM582" s="16">
        <f t="shared" si="162"/>
        <v>3072</v>
      </c>
      <c r="AN582" s="16">
        <f t="shared" si="163"/>
        <v>1798</v>
      </c>
      <c r="AO582" s="16">
        <f t="shared" si="171"/>
        <v>1274</v>
      </c>
      <c r="AP582" s="16">
        <f t="shared" si="164"/>
        <v>2173</v>
      </c>
      <c r="AQ582" s="16">
        <f t="shared" si="165"/>
        <v>1568</v>
      </c>
      <c r="AR582" s="16">
        <f t="shared" si="166"/>
        <v>213</v>
      </c>
      <c r="AS582" s="16"/>
      <c r="AT582" s="16">
        <v>202.9</v>
      </c>
      <c r="AU582" s="16">
        <v>44.5</v>
      </c>
      <c r="AV582" s="16">
        <v>28.4</v>
      </c>
      <c r="AW582" s="16"/>
    </row>
    <row r="583" spans="1:49">
      <c r="A583" s="62">
        <f>'表格编辑 '!A640</f>
        <v>40227</v>
      </c>
      <c r="B583" s="62">
        <f>'表格编辑 '!B640</f>
        <v>50153</v>
      </c>
      <c r="C583" s="62" t="str">
        <f>VLOOKUP(B583,映射!A:B,2,FALSE)</f>
        <v>山贼</v>
      </c>
      <c r="D583" s="62">
        <f>'表格编辑 '!E640</f>
        <v>54</v>
      </c>
      <c r="E583" s="62">
        <f>ROUNDUP((VLOOKUP(B583,Sheet1!U:AA,3,FALSE)-2)*(0.042*(D583-1)+0.2)+0.4,0)</f>
        <v>64</v>
      </c>
      <c r="F583" s="62">
        <f>ROUNDUP((VLOOKUP(B583,Sheet1!U:AA,4,FALSE)-2)*(0.042*(D583-1)+0.2)+0.4,0)</f>
        <v>62</v>
      </c>
      <c r="G583" s="62">
        <f>ROUNDUP((VLOOKUP(B583,Sheet1!U:AA,5,FALSE)-2)*(0.042*(D583-1)+0.2)+0.4,0)</f>
        <v>54</v>
      </c>
      <c r="H583" s="62">
        <f>ROUNDUP((VLOOKUP(B583,Sheet1!U:AA,6,FALSE)-2)*(0.042*(D583-1)+0.2)+0.4,0)</f>
        <v>59</v>
      </c>
      <c r="I583" s="62">
        <f>ROUNDUP((VLOOKUP(B583,Sheet1!U:AA,7,FALSE)-2)*(0.042*(D583-1)+0.2)+0.4,0)</f>
        <v>20</v>
      </c>
      <c r="J583" s="62">
        <f>E583*8+F583*2+G583*3+H583*3+I583*1+VLOOKUP(B583,Sheet1!AU:AZ,2,FALSE)</f>
        <v>1015</v>
      </c>
      <c r="K583" s="62">
        <f>E583*1+F583*2+G583*2+H583*2+I583*10+VLOOKUP(B583,Sheet1!AU:AZ,3,FALSE)</f>
        <v>634</v>
      </c>
      <c r="L583" s="62">
        <f>E583*0.1+F583*2+G583*0.2+H583*0.26+I583*0.1+VLOOKUP(B583,Sheet1!AU:AZ,4,FALSE)</f>
        <v>178.54</v>
      </c>
      <c r="M583" s="62">
        <f>E583*0.1+F583*0.2+G583*2+H583*0.2+I583*0.1+VLOOKUP(B583,Sheet1!AU:AZ,5,FALSE)</f>
        <v>160.6</v>
      </c>
      <c r="N583" s="62">
        <f>E583*0.1+F583*0.2+G583*0.2+H583*2+I583*0.1+VLOOKUP(B583,Sheet1!AU:AZ,6,FALSE)</f>
        <v>169.6</v>
      </c>
      <c r="O583" s="62">
        <f t="shared" si="172"/>
        <v>-4.5</v>
      </c>
      <c r="P583" s="62">
        <f t="shared" si="173"/>
        <v>49.4</v>
      </c>
      <c r="R583" s="9">
        <f t="shared" si="167"/>
        <v>54</v>
      </c>
      <c r="S583" s="9">
        <f t="shared" si="156"/>
        <v>380.04</v>
      </c>
      <c r="T583" s="9">
        <f t="shared" si="157"/>
        <v>58.8</v>
      </c>
      <c r="U583" s="66">
        <f t="shared" si="168"/>
        <v>503</v>
      </c>
      <c r="V583" s="9">
        <f t="shared" si="169"/>
        <v>603.6</v>
      </c>
      <c r="W583" s="67">
        <f t="shared" si="170"/>
        <v>270</v>
      </c>
      <c r="Y583" s="69">
        <f>VLOOKUP(D583,Sheet2!P:Q,2,FALSE)</f>
        <v>120</v>
      </c>
      <c r="AB583" s="4" t="str">
        <f>IF('表格编辑 '!D640="monster","普通","BOSS")</f>
        <v>普通</v>
      </c>
      <c r="AD583" s="50">
        <f>VLOOKUP(D583,映射!AK:AL,2,FALSE)</f>
        <v>4</v>
      </c>
      <c r="AE583" s="50" t="s">
        <v>37</v>
      </c>
      <c r="AF583" s="4">
        <f>VLOOKUP(AE583,映射!AN:AO,2,FALSE)</f>
        <v>2</v>
      </c>
      <c r="AG583" s="50">
        <v>1</v>
      </c>
      <c r="AH583" s="70">
        <v>1</v>
      </c>
      <c r="AI583" s="16">
        <f t="shared" si="158"/>
        <v>40227</v>
      </c>
      <c r="AJ583" s="16">
        <f t="shared" si="159"/>
        <v>50153</v>
      </c>
      <c r="AK583" s="16">
        <f t="shared" si="160"/>
        <v>54</v>
      </c>
      <c r="AL583" s="16" t="str">
        <f t="shared" si="161"/>
        <v>山贼</v>
      </c>
      <c r="AM583" s="16">
        <f t="shared" si="162"/>
        <v>4024</v>
      </c>
      <c r="AN583" s="16">
        <f t="shared" si="163"/>
        <v>2030</v>
      </c>
      <c r="AO583" s="16">
        <f t="shared" si="171"/>
        <v>1994</v>
      </c>
      <c r="AP583" s="16">
        <f t="shared" si="164"/>
        <v>3009</v>
      </c>
      <c r="AQ583" s="16">
        <f t="shared" si="165"/>
        <v>1268</v>
      </c>
      <c r="AR583" s="16">
        <f t="shared" si="166"/>
        <v>268</v>
      </c>
      <c r="AS583" s="16"/>
      <c r="AT583" s="16">
        <v>124.6</v>
      </c>
      <c r="AU583" s="16">
        <v>131.8</v>
      </c>
      <c r="AV583" s="16">
        <v>-3.4</v>
      </c>
      <c r="AW583" s="16"/>
    </row>
    <row r="584" spans="1:49">
      <c r="A584" s="62">
        <f>'表格编辑 '!A641</f>
        <v>40228</v>
      </c>
      <c r="B584" s="62">
        <f>'表格编辑 '!B641</f>
        <v>50005</v>
      </c>
      <c r="C584" s="62" t="str">
        <f>VLOOKUP(B584,映射!A:B,2,FALSE)</f>
        <v>罗刹鬼</v>
      </c>
      <c r="D584" s="62">
        <f>'表格编辑 '!E641</f>
        <v>54</v>
      </c>
      <c r="E584" s="62">
        <f>ROUNDUP((VLOOKUP(B584,Sheet1!U:AA,3,FALSE)-2)*(0.042*(D584-1)+0.2)+0.4,0)</f>
        <v>54</v>
      </c>
      <c r="F584" s="62">
        <f>ROUNDUP((VLOOKUP(B584,Sheet1!U:AA,4,FALSE)-2)*(0.042*(D584-1)+0.2)+0.4,0)</f>
        <v>57</v>
      </c>
      <c r="G584" s="62">
        <f>ROUNDUP((VLOOKUP(B584,Sheet1!U:AA,5,FALSE)-2)*(0.042*(D584-1)+0.2)+0.4,0)</f>
        <v>54</v>
      </c>
      <c r="H584" s="62">
        <f>ROUNDUP((VLOOKUP(B584,Sheet1!U:AA,6,FALSE)-2)*(0.042*(D584-1)+0.2)+0.4,0)</f>
        <v>49</v>
      </c>
      <c r="I584" s="62">
        <f>ROUNDUP((VLOOKUP(B584,Sheet1!U:AA,7,FALSE)-2)*(0.042*(D584-1)+0.2)+0.4,0)</f>
        <v>57</v>
      </c>
      <c r="J584" s="62">
        <f>E584*8+F584*2+G584*3+H584*3+I584*1+VLOOKUP(B584,Sheet1!AU:AZ,2,FALSE)</f>
        <v>932</v>
      </c>
      <c r="K584" s="62">
        <f>E584*1+F584*2+G584*2+H584*2+I584*10+VLOOKUP(B584,Sheet1!AU:AZ,3,FALSE)</f>
        <v>964</v>
      </c>
      <c r="L584" s="62">
        <f>E584*0.1+F584*2+G584*0.2+H584*0.26+I584*0.1+VLOOKUP(B584,Sheet1!AU:AZ,4,FALSE)</f>
        <v>168.64</v>
      </c>
      <c r="M584" s="62">
        <f>E584*0.1+F584*0.2+G584*2+H584*0.2+I584*0.1+VLOOKUP(B584,Sheet1!AU:AZ,5,FALSE)</f>
        <v>160.3</v>
      </c>
      <c r="N584" s="62">
        <f>E584*0.1+F584*0.2+G584*0.2+H584*2+I584*0.1+VLOOKUP(B584,Sheet1!AU:AZ,6,FALSE)</f>
        <v>151.3</v>
      </c>
      <c r="O584" s="62">
        <f t="shared" si="172"/>
        <v>29.6</v>
      </c>
      <c r="P584" s="62">
        <f t="shared" si="173"/>
        <v>36.2</v>
      </c>
      <c r="R584" s="9">
        <f t="shared" si="167"/>
        <v>54</v>
      </c>
      <c r="S584" s="9">
        <f t="shared" si="156"/>
        <v>380.04</v>
      </c>
      <c r="T584" s="9">
        <f t="shared" si="157"/>
        <v>58.8</v>
      </c>
      <c r="U584" s="66">
        <f t="shared" si="168"/>
        <v>503</v>
      </c>
      <c r="V584" s="9">
        <f t="shared" si="169"/>
        <v>603.6</v>
      </c>
      <c r="W584" s="67">
        <f t="shared" si="170"/>
        <v>248</v>
      </c>
      <c r="Y584" s="69">
        <f>VLOOKUP(D584,Sheet2!P:Q,2,FALSE)</f>
        <v>120</v>
      </c>
      <c r="AB584" s="4" t="str">
        <f>IF('表格编辑 '!D641="monster","普通","BOSS")</f>
        <v>普通</v>
      </c>
      <c r="AD584" s="50">
        <f>VLOOKUP(D584,映射!AK:AL,2,FALSE)</f>
        <v>4</v>
      </c>
      <c r="AE584" s="50" t="s">
        <v>37</v>
      </c>
      <c r="AF584" s="4">
        <f>VLOOKUP(AE584,映射!AN:AO,2,FALSE)</f>
        <v>2</v>
      </c>
      <c r="AG584" s="50">
        <v>1</v>
      </c>
      <c r="AH584" s="70">
        <v>1</v>
      </c>
      <c r="AI584" s="16">
        <f t="shared" si="158"/>
        <v>40228</v>
      </c>
      <c r="AJ584" s="16">
        <f t="shared" si="159"/>
        <v>50005</v>
      </c>
      <c r="AK584" s="16">
        <f t="shared" si="160"/>
        <v>54</v>
      </c>
      <c r="AL584" s="16" t="str">
        <f t="shared" si="161"/>
        <v>罗刹鬼</v>
      </c>
      <c r="AM584" s="16">
        <f t="shared" si="162"/>
        <v>4024</v>
      </c>
      <c r="AN584" s="16">
        <f t="shared" si="163"/>
        <v>1864</v>
      </c>
      <c r="AO584" s="16">
        <f t="shared" si="171"/>
        <v>2160</v>
      </c>
      <c r="AP584" s="16">
        <f t="shared" si="164"/>
        <v>3092</v>
      </c>
      <c r="AQ584" s="16">
        <f t="shared" si="165"/>
        <v>1928</v>
      </c>
      <c r="AR584" s="16">
        <f t="shared" si="166"/>
        <v>253</v>
      </c>
      <c r="AS584" s="16"/>
      <c r="AT584" s="16">
        <v>79.5</v>
      </c>
      <c r="AU584" s="16">
        <v>111.9</v>
      </c>
      <c r="AV584" s="16">
        <v>12.6</v>
      </c>
      <c r="AW584" s="16"/>
    </row>
    <row r="585" spans="1:49">
      <c r="A585" s="62">
        <f>'表格编辑 '!A642</f>
        <v>40229</v>
      </c>
      <c r="B585" s="62">
        <f>'表格编辑 '!B642</f>
        <v>50044</v>
      </c>
      <c r="C585" s="62" t="str">
        <f>VLOOKUP(B585,映射!A:B,2,FALSE)</f>
        <v>石像怪</v>
      </c>
      <c r="D585" s="62">
        <f>'表格编辑 '!E642</f>
        <v>54</v>
      </c>
      <c r="E585" s="62">
        <f>ROUNDUP((VLOOKUP(B585,Sheet1!U:AA,3,FALSE)-2)*(0.042*(D585-1)+0.2)+0.4,0)</f>
        <v>30</v>
      </c>
      <c r="F585" s="62">
        <f>ROUNDUP((VLOOKUP(B585,Sheet1!U:AA,4,FALSE)-2)*(0.042*(D585-1)+0.2)+0.4,0)</f>
        <v>69</v>
      </c>
      <c r="G585" s="62">
        <f>ROUNDUP((VLOOKUP(B585,Sheet1!U:AA,5,FALSE)-2)*(0.042*(D585-1)+0.2)+0.4,0)</f>
        <v>74</v>
      </c>
      <c r="H585" s="62">
        <f>ROUNDUP((VLOOKUP(B585,Sheet1!U:AA,6,FALSE)-2)*(0.042*(D585-1)+0.2)+0.4,0)</f>
        <v>49</v>
      </c>
      <c r="I585" s="62">
        <f>ROUNDUP((VLOOKUP(B585,Sheet1!U:AA,7,FALSE)-2)*(0.042*(D585-1)+0.2)+0.4,0)</f>
        <v>49</v>
      </c>
      <c r="J585" s="62">
        <f>E585*8+F585*2+G585*3+H585*3+I585*1+VLOOKUP(B585,Sheet1!AU:AZ,2,FALSE)</f>
        <v>816</v>
      </c>
      <c r="K585" s="62">
        <f>E585*1+F585*2+G585*2+H585*2+I585*10+VLOOKUP(B585,Sheet1!AU:AZ,3,FALSE)</f>
        <v>924</v>
      </c>
      <c r="L585" s="62">
        <f>E585*0.1+F585*2+G585*0.2+H585*0.26+I585*0.1+VLOOKUP(B585,Sheet1!AU:AZ,4,FALSE)</f>
        <v>193.44</v>
      </c>
      <c r="M585" s="62">
        <f>E585*0.1+F585*0.2+G585*2+H585*0.2+I585*0.1+VLOOKUP(B585,Sheet1!AU:AZ,5,FALSE)</f>
        <v>199.5</v>
      </c>
      <c r="N585" s="62">
        <f>E585*0.1+F585*0.2+G585*0.2+H585*2+I585*0.1+VLOOKUP(B585,Sheet1!AU:AZ,6,FALSE)</f>
        <v>154.5</v>
      </c>
      <c r="O585" s="62">
        <f t="shared" si="172"/>
        <v>33.2</v>
      </c>
      <c r="P585" s="62">
        <f t="shared" si="173"/>
        <v>14.6</v>
      </c>
      <c r="R585" s="9">
        <f t="shared" si="167"/>
        <v>54</v>
      </c>
      <c r="S585" s="9">
        <f t="shared" si="156"/>
        <v>380.04</v>
      </c>
      <c r="T585" s="9">
        <f t="shared" si="157"/>
        <v>58.8</v>
      </c>
      <c r="U585" s="66">
        <f t="shared" si="168"/>
        <v>443</v>
      </c>
      <c r="V585" s="9">
        <f t="shared" si="169"/>
        <v>531.6</v>
      </c>
      <c r="W585" s="67">
        <f t="shared" si="170"/>
        <v>304</v>
      </c>
      <c r="Y585" s="69">
        <f>VLOOKUP(D585,Sheet2!P:Q,2,FALSE)</f>
        <v>120</v>
      </c>
      <c r="AB585" s="4" t="str">
        <f>IF('表格编辑 '!D642="monster","普通","BOSS")</f>
        <v>普通</v>
      </c>
      <c r="AD585" s="50">
        <f>VLOOKUP(D585,映射!AK:AL,2,FALSE)</f>
        <v>4</v>
      </c>
      <c r="AE585" s="50" t="s">
        <v>37</v>
      </c>
      <c r="AF585" s="4">
        <f>VLOOKUP(AE585,映射!AN:AO,2,FALSE)</f>
        <v>2</v>
      </c>
      <c r="AG585" s="50">
        <v>1</v>
      </c>
      <c r="AH585" s="70">
        <v>1</v>
      </c>
      <c r="AI585" s="16">
        <f t="shared" si="158"/>
        <v>40229</v>
      </c>
      <c r="AJ585" s="16">
        <f t="shared" si="159"/>
        <v>50044</v>
      </c>
      <c r="AK585" s="16">
        <f t="shared" si="160"/>
        <v>54</v>
      </c>
      <c r="AL585" s="16" t="str">
        <f t="shared" si="161"/>
        <v>石像怪</v>
      </c>
      <c r="AM585" s="16">
        <f t="shared" si="162"/>
        <v>3544</v>
      </c>
      <c r="AN585" s="16">
        <f t="shared" si="163"/>
        <v>1632</v>
      </c>
      <c r="AO585" s="16">
        <f t="shared" si="171"/>
        <v>1912</v>
      </c>
      <c r="AP585" s="16">
        <f t="shared" si="164"/>
        <v>2728</v>
      </c>
      <c r="AQ585" s="16">
        <f t="shared" si="165"/>
        <v>1848</v>
      </c>
      <c r="AR585" s="16">
        <f t="shared" si="166"/>
        <v>291</v>
      </c>
      <c r="AS585" s="16"/>
      <c r="AT585" s="16">
        <v>158</v>
      </c>
      <c r="AU585" s="16">
        <v>120.2</v>
      </c>
      <c r="AV585" s="16">
        <v>29.9</v>
      </c>
      <c r="AW585" s="16"/>
    </row>
    <row r="586" spans="1:49">
      <c r="A586" s="62">
        <f>'表格编辑 '!A643</f>
        <v>40230</v>
      </c>
      <c r="B586" s="62">
        <f>'表格编辑 '!B643</f>
        <v>50103</v>
      </c>
      <c r="C586" s="62" t="str">
        <f>VLOOKUP(B586,映射!A:B,2,FALSE)</f>
        <v>地精</v>
      </c>
      <c r="D586" s="62">
        <f>'表格编辑 '!E643</f>
        <v>54</v>
      </c>
      <c r="E586" s="62">
        <f>ROUNDUP((VLOOKUP(B586,Sheet1!U:AA,3,FALSE)-2)*(0.042*(D586-1)+0.2)+0.4,0)</f>
        <v>69</v>
      </c>
      <c r="F586" s="62">
        <f>ROUNDUP((VLOOKUP(B586,Sheet1!U:AA,4,FALSE)-2)*(0.042*(D586-1)+0.2)+0.4,0)</f>
        <v>69</v>
      </c>
      <c r="G586" s="62">
        <f>ROUNDUP((VLOOKUP(B586,Sheet1!U:AA,5,FALSE)-2)*(0.042*(D586-1)+0.2)+0.4,0)</f>
        <v>69</v>
      </c>
      <c r="H586" s="62">
        <f>ROUNDUP((VLOOKUP(B586,Sheet1!U:AA,6,FALSE)-2)*(0.042*(D586-1)+0.2)+0.4,0)</f>
        <v>69</v>
      </c>
      <c r="I586" s="62">
        <f>ROUNDUP((VLOOKUP(B586,Sheet1!U:AA,7,FALSE)-2)*(0.042*(D586-1)+0.2)+0.4,0)</f>
        <v>45</v>
      </c>
      <c r="J586" s="62">
        <f>E586*8+F586*2+G586*3+H586*3+I586*1+VLOOKUP(B586,Sheet1!AU:AZ,2,FALSE)</f>
        <v>1169</v>
      </c>
      <c r="K586" s="62">
        <f>E586*1+F586*2+G586*2+H586*2+I586*10+VLOOKUP(B586,Sheet1!AU:AZ,3,FALSE)</f>
        <v>953</v>
      </c>
      <c r="L586" s="62">
        <f>E586*0.1+F586*2+G586*0.2+H586*0.26+I586*0.1+VLOOKUP(B586,Sheet1!AU:AZ,4,FALSE)</f>
        <v>201.14</v>
      </c>
      <c r="M586" s="62">
        <f>E586*0.1+F586*0.2+G586*2+H586*0.2+I586*0.1+VLOOKUP(B586,Sheet1!AU:AZ,5,FALSE)</f>
        <v>197</v>
      </c>
      <c r="N586" s="62">
        <f>E586*0.1+F586*0.2+G586*0.2+H586*2+I586*0.1+VLOOKUP(B586,Sheet1!AU:AZ,6,FALSE)</f>
        <v>197</v>
      </c>
      <c r="O586" s="62">
        <f t="shared" si="172"/>
        <v>15.3</v>
      </c>
      <c r="P586" s="62">
        <f t="shared" si="173"/>
        <v>50.7</v>
      </c>
      <c r="R586" s="9">
        <f t="shared" si="167"/>
        <v>54</v>
      </c>
      <c r="S586" s="9">
        <f t="shared" si="156"/>
        <v>380.04</v>
      </c>
      <c r="T586" s="9">
        <f t="shared" si="157"/>
        <v>58.8</v>
      </c>
      <c r="U586" s="66">
        <f t="shared" si="168"/>
        <v>446</v>
      </c>
      <c r="V586" s="9">
        <f t="shared" si="169"/>
        <v>535.2</v>
      </c>
      <c r="W586" s="67">
        <f t="shared" si="170"/>
        <v>322</v>
      </c>
      <c r="Y586" s="69">
        <f>VLOOKUP(D586,Sheet2!P:Q,2,FALSE)</f>
        <v>120</v>
      </c>
      <c r="AB586" s="4" t="str">
        <f>IF('表格编辑 '!D643="monster","普通","BOSS")</f>
        <v>普通</v>
      </c>
      <c r="AD586" s="50">
        <f>VLOOKUP(D586,映射!AK:AL,2,FALSE)</f>
        <v>4</v>
      </c>
      <c r="AE586" s="50" t="s">
        <v>37</v>
      </c>
      <c r="AF586" s="4">
        <f>VLOOKUP(AE586,映射!AN:AO,2,FALSE)</f>
        <v>2</v>
      </c>
      <c r="AG586" s="50">
        <v>1</v>
      </c>
      <c r="AH586" s="70">
        <v>1</v>
      </c>
      <c r="AI586" s="16">
        <f t="shared" si="158"/>
        <v>40230</v>
      </c>
      <c r="AJ586" s="16">
        <f t="shared" si="159"/>
        <v>50103</v>
      </c>
      <c r="AK586" s="16">
        <f t="shared" si="160"/>
        <v>54</v>
      </c>
      <c r="AL586" s="16" t="str">
        <f t="shared" si="161"/>
        <v>地精</v>
      </c>
      <c r="AM586" s="16">
        <f t="shared" si="162"/>
        <v>3568</v>
      </c>
      <c r="AN586" s="16">
        <f t="shared" si="163"/>
        <v>2338</v>
      </c>
      <c r="AO586" s="16">
        <f t="shared" si="171"/>
        <v>1230</v>
      </c>
      <c r="AP586" s="16">
        <f t="shared" si="164"/>
        <v>2399</v>
      </c>
      <c r="AQ586" s="16">
        <f t="shared" si="165"/>
        <v>1906</v>
      </c>
      <c r="AR586" s="16">
        <f t="shared" si="166"/>
        <v>302</v>
      </c>
      <c r="AS586" s="16"/>
      <c r="AT586" s="16">
        <v>130</v>
      </c>
      <c r="AU586" s="16">
        <v>130</v>
      </c>
      <c r="AV586" s="16">
        <v>25</v>
      </c>
      <c r="AW586" s="16"/>
    </row>
    <row r="587" spans="1:49">
      <c r="A587" s="62">
        <f>'表格编辑 '!A644</f>
        <v>40231</v>
      </c>
      <c r="B587" s="62">
        <f>'表格编辑 '!B644</f>
        <v>50057</v>
      </c>
      <c r="C587" s="62" t="str">
        <f>VLOOKUP(B587,映射!A:B,2,FALSE)</f>
        <v>胖蝙蝠</v>
      </c>
      <c r="D587" s="62">
        <f>'表格编辑 '!E644</f>
        <v>54</v>
      </c>
      <c r="E587" s="62">
        <f>ROUNDUP((VLOOKUP(B587,Sheet1!U:AA,3,FALSE)-2)*(0.042*(D587-1)+0.2)+0.4,0)</f>
        <v>57</v>
      </c>
      <c r="F587" s="62">
        <f>ROUNDUP((VLOOKUP(B587,Sheet1!U:AA,4,FALSE)-2)*(0.042*(D587-1)+0.2)+0.4,0)</f>
        <v>54</v>
      </c>
      <c r="G587" s="62">
        <f>ROUNDUP((VLOOKUP(B587,Sheet1!U:AA,5,FALSE)-2)*(0.042*(D587-1)+0.2)+0.4,0)</f>
        <v>45</v>
      </c>
      <c r="H587" s="62">
        <f>ROUNDUP((VLOOKUP(B587,Sheet1!U:AA,6,FALSE)-2)*(0.042*(D587-1)+0.2)+0.4,0)</f>
        <v>59</v>
      </c>
      <c r="I587" s="62">
        <f>ROUNDUP((VLOOKUP(B587,Sheet1!U:AA,7,FALSE)-2)*(0.042*(D587-1)+0.2)+0.4,0)</f>
        <v>45</v>
      </c>
      <c r="J587" s="62">
        <f>E587*8+F587*2+G587*3+H587*3+I587*1+VLOOKUP(B587,Sheet1!AU:AZ,2,FALSE)</f>
        <v>941</v>
      </c>
      <c r="K587" s="62">
        <f>E587*1+F587*2+G587*2+H587*2+I587*10+VLOOKUP(B587,Sheet1!AU:AZ,3,FALSE)</f>
        <v>843</v>
      </c>
      <c r="L587" s="62">
        <f>E587*0.1+F587*2+G587*0.2+H587*0.26+I587*0.1+VLOOKUP(B587,Sheet1!AU:AZ,4,FALSE)</f>
        <v>162.54</v>
      </c>
      <c r="M587" s="62">
        <f>E587*0.1+F587*0.2+G587*2+H587*0.2+I587*0.1+VLOOKUP(B587,Sheet1!AU:AZ,5,FALSE)</f>
        <v>142.8</v>
      </c>
      <c r="N587" s="62">
        <f>E587*0.1+F587*0.2+G587*0.2+H587*2+I587*0.1+VLOOKUP(B587,Sheet1!AU:AZ,6,FALSE)</f>
        <v>168</v>
      </c>
      <c r="O587" s="62">
        <f t="shared" si="172"/>
        <v>16.6</v>
      </c>
      <c r="P587" s="62">
        <f t="shared" si="173"/>
        <v>43</v>
      </c>
      <c r="R587" s="9">
        <f t="shared" si="167"/>
        <v>54</v>
      </c>
      <c r="S587" s="9">
        <f t="shared" si="156"/>
        <v>380.04</v>
      </c>
      <c r="T587" s="9">
        <f t="shared" si="157"/>
        <v>58.8</v>
      </c>
      <c r="U587" s="66">
        <f t="shared" si="168"/>
        <v>536</v>
      </c>
      <c r="V587" s="9">
        <f t="shared" si="169"/>
        <v>643.2</v>
      </c>
      <c r="W587" s="67">
        <f t="shared" si="170"/>
        <v>234</v>
      </c>
      <c r="Y587" s="69">
        <f>VLOOKUP(D587,Sheet2!P:Q,2,FALSE)</f>
        <v>120</v>
      </c>
      <c r="AB587" s="4" t="str">
        <f>IF('表格编辑 '!D644="monster","普通","BOSS")</f>
        <v>普通</v>
      </c>
      <c r="AD587" s="50">
        <f>VLOOKUP(D587,映射!AK:AL,2,FALSE)</f>
        <v>4</v>
      </c>
      <c r="AE587" s="50" t="s">
        <v>37</v>
      </c>
      <c r="AF587" s="4">
        <f>VLOOKUP(AE587,映射!AN:AO,2,FALSE)</f>
        <v>2</v>
      </c>
      <c r="AG587" s="50">
        <v>1</v>
      </c>
      <c r="AH587" s="70">
        <v>1</v>
      </c>
      <c r="AI587" s="16">
        <f t="shared" si="158"/>
        <v>40231</v>
      </c>
      <c r="AJ587" s="16">
        <f t="shared" si="159"/>
        <v>50057</v>
      </c>
      <c r="AK587" s="16">
        <f t="shared" si="160"/>
        <v>54</v>
      </c>
      <c r="AL587" s="16" t="str">
        <f t="shared" si="161"/>
        <v>胖蝙蝠</v>
      </c>
      <c r="AM587" s="16">
        <f t="shared" si="162"/>
        <v>4288</v>
      </c>
      <c r="AN587" s="16">
        <f t="shared" si="163"/>
        <v>1882</v>
      </c>
      <c r="AO587" s="16">
        <f t="shared" si="171"/>
        <v>2406</v>
      </c>
      <c r="AP587" s="16">
        <f t="shared" si="164"/>
        <v>3347</v>
      </c>
      <c r="AQ587" s="16">
        <f t="shared" si="165"/>
        <v>1686</v>
      </c>
      <c r="AR587" s="16">
        <f t="shared" si="166"/>
        <v>244</v>
      </c>
      <c r="AS587" s="16"/>
      <c r="AT587" s="16">
        <v>106.9</v>
      </c>
      <c r="AU587" s="16">
        <v>130.3</v>
      </c>
      <c r="AV587" s="16">
        <v>14</v>
      </c>
      <c r="AW587" s="16"/>
    </row>
    <row r="588" spans="1:49">
      <c r="A588" s="62">
        <f>'表格编辑 '!A645</f>
        <v>40232</v>
      </c>
      <c r="B588" s="62">
        <f>'表格编辑 '!B645</f>
        <v>50086</v>
      </c>
      <c r="C588" s="62" t="str">
        <f>VLOOKUP(B588,映射!A:B,2,FALSE)</f>
        <v>人魔草</v>
      </c>
      <c r="D588" s="62">
        <f>'表格编辑 '!E645</f>
        <v>54</v>
      </c>
      <c r="E588" s="62">
        <f>ROUNDUP((VLOOKUP(B588,Sheet1!U:AA,3,FALSE)-2)*(0.042*(D588-1)+0.2)+0.4,0)</f>
        <v>49</v>
      </c>
      <c r="F588" s="62">
        <f>ROUNDUP((VLOOKUP(B588,Sheet1!U:AA,4,FALSE)-2)*(0.042*(D588-1)+0.2)+0.4,0)</f>
        <v>37</v>
      </c>
      <c r="G588" s="62">
        <f>ROUNDUP((VLOOKUP(B588,Sheet1!U:AA,5,FALSE)-2)*(0.042*(D588-1)+0.2)+0.4,0)</f>
        <v>23</v>
      </c>
      <c r="H588" s="62">
        <f>ROUNDUP((VLOOKUP(B588,Sheet1!U:AA,6,FALSE)-2)*(0.042*(D588-1)+0.2)+0.4,0)</f>
        <v>30</v>
      </c>
      <c r="I588" s="62">
        <f>ROUNDUP((VLOOKUP(B588,Sheet1!U:AA,7,FALSE)-2)*(0.042*(D588-1)+0.2)+0.4,0)</f>
        <v>96</v>
      </c>
      <c r="J588" s="62">
        <f>E588*8+F588*2+G588*3+H588*3+I588*1+VLOOKUP(B588,Sheet1!AU:AZ,2,FALSE)</f>
        <v>741</v>
      </c>
      <c r="K588" s="62">
        <f>E588*1+F588*2+G588*2+H588*2+I588*10+VLOOKUP(B588,Sheet1!AU:AZ,3,FALSE)</f>
        <v>1209</v>
      </c>
      <c r="L588" s="62">
        <f>E588*0.1+F588*2+G588*0.2+H588*0.26+I588*0.1+VLOOKUP(B588,Sheet1!AU:AZ,4,FALSE)</f>
        <v>120.9</v>
      </c>
      <c r="M588" s="62">
        <f>E588*0.1+F588*0.2+G588*2+H588*0.2+I588*0.1+VLOOKUP(B588,Sheet1!AU:AZ,5,FALSE)</f>
        <v>93.9</v>
      </c>
      <c r="N588" s="62">
        <f>E588*0.1+F588*0.2+G588*0.2+H588*2+I588*0.1+VLOOKUP(B588,Sheet1!AU:AZ,6,FALSE)</f>
        <v>106.5</v>
      </c>
      <c r="O588" s="62">
        <f t="shared" si="172"/>
        <v>60</v>
      </c>
      <c r="P588" s="62">
        <f t="shared" si="173"/>
        <v>29.6</v>
      </c>
      <c r="R588" s="9">
        <f t="shared" si="167"/>
        <v>54</v>
      </c>
      <c r="S588" s="9">
        <f t="shared" si="156"/>
        <v>380.04</v>
      </c>
      <c r="T588" s="9">
        <f t="shared" si="157"/>
        <v>58.8</v>
      </c>
      <c r="U588" s="66">
        <f t="shared" si="168"/>
        <v>655</v>
      </c>
      <c r="V588" s="9">
        <f t="shared" si="169"/>
        <v>786</v>
      </c>
      <c r="W588" s="67">
        <f t="shared" si="170"/>
        <v>148</v>
      </c>
      <c r="Y588" s="69">
        <f>VLOOKUP(D588,Sheet2!P:Q,2,FALSE)</f>
        <v>120</v>
      </c>
      <c r="AB588" s="4" t="str">
        <f>IF('表格编辑 '!D645="monster","普通","BOSS")</f>
        <v>普通</v>
      </c>
      <c r="AD588" s="50">
        <f>VLOOKUP(D588,映射!AK:AL,2,FALSE)</f>
        <v>4</v>
      </c>
      <c r="AE588" s="50" t="s">
        <v>37</v>
      </c>
      <c r="AF588" s="4">
        <f>VLOOKUP(AE588,映射!AN:AO,2,FALSE)</f>
        <v>2</v>
      </c>
      <c r="AG588" s="50">
        <v>1</v>
      </c>
      <c r="AH588" s="70">
        <v>1</v>
      </c>
      <c r="AI588" s="16">
        <f t="shared" si="158"/>
        <v>40232</v>
      </c>
      <c r="AJ588" s="16">
        <f t="shared" si="159"/>
        <v>50086</v>
      </c>
      <c r="AK588" s="16">
        <f t="shared" si="160"/>
        <v>54</v>
      </c>
      <c r="AL588" s="16" t="str">
        <f t="shared" si="161"/>
        <v>人魔草</v>
      </c>
      <c r="AM588" s="16">
        <f t="shared" si="162"/>
        <v>5240</v>
      </c>
      <c r="AN588" s="16">
        <f t="shared" si="163"/>
        <v>1482</v>
      </c>
      <c r="AO588" s="16">
        <f t="shared" si="171"/>
        <v>3758</v>
      </c>
      <c r="AP588" s="16">
        <f t="shared" si="164"/>
        <v>4499</v>
      </c>
      <c r="AQ588" s="16">
        <f t="shared" si="165"/>
        <v>2418</v>
      </c>
      <c r="AR588" s="16">
        <f t="shared" si="166"/>
        <v>182</v>
      </c>
      <c r="AS588" s="16"/>
      <c r="AT588" s="16">
        <v>64.6</v>
      </c>
      <c r="AU588" s="16">
        <v>75.4</v>
      </c>
      <c r="AV588" s="16">
        <v>52.1</v>
      </c>
      <c r="AW588" s="16"/>
    </row>
    <row r="589" spans="1:49">
      <c r="A589" s="62">
        <f>'表格编辑 '!A646</f>
        <v>40233</v>
      </c>
      <c r="B589" s="62">
        <f>'表格编辑 '!B646</f>
        <v>50094</v>
      </c>
      <c r="C589" s="62" t="str">
        <f>VLOOKUP(B589,映射!A:B,2,FALSE)</f>
        <v>土著仙人掌</v>
      </c>
      <c r="D589" s="62">
        <f>'表格编辑 '!E646</f>
        <v>54</v>
      </c>
      <c r="E589" s="62">
        <f>ROUNDUP((VLOOKUP(B589,Sheet1!U:AA,3,FALSE)-2)*(0.042*(D589-1)+0.2)+0.4,0)</f>
        <v>59</v>
      </c>
      <c r="F589" s="62">
        <f>ROUNDUP((VLOOKUP(B589,Sheet1!U:AA,4,FALSE)-2)*(0.042*(D589-1)+0.2)+0.4,0)</f>
        <v>83</v>
      </c>
      <c r="G589" s="62">
        <f>ROUNDUP((VLOOKUP(B589,Sheet1!U:AA,5,FALSE)-2)*(0.042*(D589-1)+0.2)+0.4,0)</f>
        <v>54</v>
      </c>
      <c r="H589" s="62">
        <f>ROUNDUP((VLOOKUP(B589,Sheet1!U:AA,6,FALSE)-2)*(0.042*(D589-1)+0.2)+0.4,0)</f>
        <v>18</v>
      </c>
      <c r="I589" s="62">
        <f>ROUNDUP((VLOOKUP(B589,Sheet1!U:AA,7,FALSE)-2)*(0.042*(D589-1)+0.2)+0.4,0)</f>
        <v>32</v>
      </c>
      <c r="J589" s="62">
        <f>E589*8+F589*2+G589*3+H589*3+I589*1+VLOOKUP(B589,Sheet1!AU:AZ,2,FALSE)</f>
        <v>906</v>
      </c>
      <c r="K589" s="62">
        <f>E589*1+F589*2+G589*2+H589*2+I589*10+VLOOKUP(B589,Sheet1!AU:AZ,3,FALSE)</f>
        <v>709</v>
      </c>
      <c r="L589" s="62">
        <f>E589*0.1+F589*2+G589*0.2+H589*0.26+I589*0.1+VLOOKUP(B589,Sheet1!AU:AZ,4,FALSE)</f>
        <v>210.58</v>
      </c>
      <c r="M589" s="62">
        <f>E589*0.1+F589*0.2+G589*2+H589*0.2+I589*0.1+VLOOKUP(B589,Sheet1!AU:AZ,5,FALSE)</f>
        <v>157.3</v>
      </c>
      <c r="N589" s="62">
        <f>E589*0.1+F589*0.2+G589*0.2+H589*2+I589*0.1+VLOOKUP(B589,Sheet1!AU:AZ,6,FALSE)</f>
        <v>92.5</v>
      </c>
      <c r="O589" s="62">
        <f t="shared" si="172"/>
        <v>8.6</v>
      </c>
      <c r="P589" s="62">
        <f t="shared" si="173"/>
        <v>33.9</v>
      </c>
      <c r="R589" s="9">
        <f t="shared" si="167"/>
        <v>54</v>
      </c>
      <c r="S589" s="9">
        <f t="shared" si="156"/>
        <v>380.04</v>
      </c>
      <c r="T589" s="9">
        <f t="shared" si="157"/>
        <v>58.8</v>
      </c>
      <c r="U589" s="66">
        <f t="shared" si="168"/>
        <v>509</v>
      </c>
      <c r="V589" s="9">
        <f t="shared" si="169"/>
        <v>610.8</v>
      </c>
      <c r="W589" s="67">
        <f t="shared" si="170"/>
        <v>344</v>
      </c>
      <c r="Y589" s="69">
        <f>VLOOKUP(D589,Sheet2!P:Q,2,FALSE)</f>
        <v>120</v>
      </c>
      <c r="AB589" s="4" t="str">
        <f>IF('表格编辑 '!D646="monster","普通","BOSS")</f>
        <v>普通</v>
      </c>
      <c r="AD589" s="50">
        <f>VLOOKUP(D589,映射!AK:AL,2,FALSE)</f>
        <v>4</v>
      </c>
      <c r="AE589" s="50" t="s">
        <v>37</v>
      </c>
      <c r="AF589" s="4">
        <f>VLOOKUP(AE589,映射!AN:AO,2,FALSE)</f>
        <v>2</v>
      </c>
      <c r="AG589" s="50">
        <v>1</v>
      </c>
      <c r="AH589" s="70">
        <v>1</v>
      </c>
      <c r="AI589" s="16">
        <f t="shared" si="158"/>
        <v>40233</v>
      </c>
      <c r="AJ589" s="16">
        <f t="shared" si="159"/>
        <v>50094</v>
      </c>
      <c r="AK589" s="16">
        <f t="shared" si="160"/>
        <v>54</v>
      </c>
      <c r="AL589" s="16" t="str">
        <f t="shared" si="161"/>
        <v>土著仙人掌</v>
      </c>
      <c r="AM589" s="16">
        <f t="shared" si="162"/>
        <v>4072</v>
      </c>
      <c r="AN589" s="16">
        <f t="shared" si="163"/>
        <v>1812</v>
      </c>
      <c r="AO589" s="16">
        <f t="shared" si="171"/>
        <v>2260</v>
      </c>
      <c r="AP589" s="16">
        <f t="shared" si="164"/>
        <v>3166</v>
      </c>
      <c r="AQ589" s="16">
        <f t="shared" si="165"/>
        <v>1418</v>
      </c>
      <c r="AR589" s="16">
        <f t="shared" si="166"/>
        <v>316</v>
      </c>
      <c r="AS589" s="16"/>
      <c r="AT589" s="16">
        <v>121.9</v>
      </c>
      <c r="AU589" s="16">
        <v>64.3</v>
      </c>
      <c r="AV589" s="16">
        <v>8.30000000000001</v>
      </c>
      <c r="AW589" s="16"/>
    </row>
    <row r="590" spans="1:49">
      <c r="A590" s="62">
        <f>'表格编辑 '!A647</f>
        <v>40234</v>
      </c>
      <c r="B590" s="62">
        <f>'表格编辑 '!B647</f>
        <v>50132</v>
      </c>
      <c r="C590" s="62" t="str">
        <f>VLOOKUP(B590,映射!A:B,2,FALSE)</f>
        <v>蜥蜴人斗士</v>
      </c>
      <c r="D590" s="62">
        <f>'表格编辑 '!E647</f>
        <v>54</v>
      </c>
      <c r="E590" s="62">
        <f>ROUNDUP((VLOOKUP(B590,Sheet1!U:AA,3,FALSE)-2)*(0.042*(D590-1)+0.2)+0.4,0)</f>
        <v>40</v>
      </c>
      <c r="F590" s="62">
        <f>ROUNDUP((VLOOKUP(B590,Sheet1!U:AA,4,FALSE)-2)*(0.042*(D590-1)+0.2)+0.4,0)</f>
        <v>86</v>
      </c>
      <c r="G590" s="62">
        <f>ROUNDUP((VLOOKUP(B590,Sheet1!U:AA,5,FALSE)-2)*(0.042*(D590-1)+0.2)+0.4,0)</f>
        <v>86</v>
      </c>
      <c r="H590" s="62">
        <f>ROUNDUP((VLOOKUP(B590,Sheet1!U:AA,6,FALSE)-2)*(0.042*(D590-1)+0.2)+0.4,0)</f>
        <v>15</v>
      </c>
      <c r="I590" s="62">
        <f>ROUNDUP((VLOOKUP(B590,Sheet1!U:AA,7,FALSE)-2)*(0.042*(D590-1)+0.2)+0.4,0)</f>
        <v>20</v>
      </c>
      <c r="J590" s="62">
        <f>E590*8+F590*2+G590*3+H590*3+I590*1+VLOOKUP(B590,Sheet1!AU:AZ,2,FALSE)</f>
        <v>835</v>
      </c>
      <c r="K590" s="62">
        <f>E590*1+F590*2+G590*2+H590*2+I590*10+VLOOKUP(B590,Sheet1!AU:AZ,3,FALSE)</f>
        <v>634</v>
      </c>
      <c r="L590" s="62">
        <f>E590*0.1+F590*2+G590*0.2+H590*0.26+I590*0.1+VLOOKUP(B590,Sheet1!AU:AZ,4,FALSE)</f>
        <v>219.1</v>
      </c>
      <c r="M590" s="62">
        <f>E590*0.1+F590*0.2+G590*2+H590*0.2+I590*0.1+VLOOKUP(B590,Sheet1!AU:AZ,5,FALSE)</f>
        <v>218.2</v>
      </c>
      <c r="N590" s="62">
        <f>E590*0.1+F590*0.2+G590*0.2+H590*2+I590*0.1+VLOOKUP(B590,Sheet1!AU:AZ,6,FALSE)</f>
        <v>90.4</v>
      </c>
      <c r="O590" s="62">
        <f t="shared" si="172"/>
        <v>11.1</v>
      </c>
      <c r="P590" s="62">
        <f t="shared" si="173"/>
        <v>15.8</v>
      </c>
      <c r="R590" s="9">
        <f t="shared" si="167"/>
        <v>54</v>
      </c>
      <c r="S590" s="9">
        <f t="shared" si="156"/>
        <v>380.04</v>
      </c>
      <c r="T590" s="9">
        <f t="shared" si="157"/>
        <v>58.8</v>
      </c>
      <c r="U590" s="66">
        <f t="shared" si="168"/>
        <v>419</v>
      </c>
      <c r="V590" s="9">
        <f t="shared" si="169"/>
        <v>502.8</v>
      </c>
      <c r="W590" s="67">
        <f t="shared" si="170"/>
        <v>365</v>
      </c>
      <c r="Y590" s="69">
        <f>VLOOKUP(D590,Sheet2!P:Q,2,FALSE)</f>
        <v>120</v>
      </c>
      <c r="AB590" s="4" t="str">
        <f>IF('表格编辑 '!D647="monster","普通","BOSS")</f>
        <v>普通</v>
      </c>
      <c r="AD590" s="50">
        <f>VLOOKUP(D590,映射!AK:AL,2,FALSE)</f>
        <v>4</v>
      </c>
      <c r="AE590" s="50" t="s">
        <v>37</v>
      </c>
      <c r="AF590" s="4">
        <f>VLOOKUP(AE590,映射!AN:AO,2,FALSE)</f>
        <v>2</v>
      </c>
      <c r="AG590" s="50">
        <v>1</v>
      </c>
      <c r="AH590" s="70">
        <v>1</v>
      </c>
      <c r="AI590" s="16">
        <f t="shared" si="158"/>
        <v>40234</v>
      </c>
      <c r="AJ590" s="16">
        <f t="shared" si="159"/>
        <v>50132</v>
      </c>
      <c r="AK590" s="16">
        <f t="shared" si="160"/>
        <v>54</v>
      </c>
      <c r="AL590" s="16" t="str">
        <f t="shared" si="161"/>
        <v>蜥蜴人斗士</v>
      </c>
      <c r="AM590" s="16">
        <f t="shared" si="162"/>
        <v>3352</v>
      </c>
      <c r="AN590" s="16">
        <f t="shared" si="163"/>
        <v>1670</v>
      </c>
      <c r="AO590" s="16">
        <f t="shared" si="171"/>
        <v>1682</v>
      </c>
      <c r="AP590" s="16">
        <f t="shared" si="164"/>
        <v>2517</v>
      </c>
      <c r="AQ590" s="16">
        <f t="shared" si="165"/>
        <v>1268</v>
      </c>
      <c r="AR590" s="16">
        <f t="shared" si="166"/>
        <v>329</v>
      </c>
      <c r="AS590" s="16"/>
      <c r="AT590" s="16">
        <v>175.3</v>
      </c>
      <c r="AU590" s="16">
        <v>63.7</v>
      </c>
      <c r="AV590" s="16">
        <v>10.1</v>
      </c>
      <c r="AW590" s="16"/>
    </row>
    <row r="591" spans="1:49">
      <c r="A591" s="62">
        <f>'表格编辑 '!A648</f>
        <v>40235</v>
      </c>
      <c r="B591" s="62">
        <f>'表格编辑 '!B648</f>
        <v>50150</v>
      </c>
      <c r="C591" s="62" t="str">
        <f>VLOOKUP(B591,映射!A:B,2,FALSE)</f>
        <v>泰坦巨人</v>
      </c>
      <c r="D591" s="62">
        <f>'表格编辑 '!E648</f>
        <v>54</v>
      </c>
      <c r="E591" s="62">
        <f>ROUNDUP((VLOOKUP(B591,Sheet1!U:AA,3,FALSE)-2)*(0.042*(D591-1)+0.2)+0.4,0)</f>
        <v>98</v>
      </c>
      <c r="F591" s="62">
        <f>ROUNDUP((VLOOKUP(B591,Sheet1!U:AA,4,FALSE)-2)*(0.042*(D591-1)+0.2)+0.4,0)</f>
        <v>81</v>
      </c>
      <c r="G591" s="62">
        <f>ROUNDUP((VLOOKUP(B591,Sheet1!U:AA,5,FALSE)-2)*(0.042*(D591-1)+0.2)+0.4,0)</f>
        <v>69</v>
      </c>
      <c r="H591" s="62">
        <f>ROUNDUP((VLOOKUP(B591,Sheet1!U:AA,6,FALSE)-2)*(0.042*(D591-1)+0.2)+0.4,0)</f>
        <v>40</v>
      </c>
      <c r="I591" s="62">
        <f>ROUNDUP((VLOOKUP(B591,Sheet1!U:AA,7,FALSE)-2)*(0.042*(D591-1)+0.2)+0.4,0)</f>
        <v>57</v>
      </c>
      <c r="J591" s="62">
        <f>E591*8+F591*2+G591*3+H591*3+I591*1+VLOOKUP(B591,Sheet1!AU:AZ,2,FALSE)</f>
        <v>1350</v>
      </c>
      <c r="K591" s="62">
        <f>E591*1+F591*2+G591*2+H591*2+I591*10+VLOOKUP(B591,Sheet1!AU:AZ,3,FALSE)</f>
        <v>1068</v>
      </c>
      <c r="L591" s="62">
        <f>E591*0.1+F591*2+G591*0.2+H591*0.26+I591*0.1+VLOOKUP(B591,Sheet1!AU:AZ,4,FALSE)</f>
        <v>221.7</v>
      </c>
      <c r="M591" s="62">
        <f>E591*0.1+F591*0.2+G591*2+H591*0.2+I591*0.1+VLOOKUP(B591,Sheet1!AU:AZ,5,FALSE)</f>
        <v>197.7</v>
      </c>
      <c r="N591" s="62">
        <f>E591*0.1+F591*0.2+G591*0.2+H591*2+I591*0.1+VLOOKUP(B591,Sheet1!AU:AZ,6,FALSE)</f>
        <v>145.5</v>
      </c>
      <c r="O591" s="62">
        <f t="shared" si="172"/>
        <v>17.9</v>
      </c>
      <c r="P591" s="62">
        <f t="shared" si="173"/>
        <v>65.7</v>
      </c>
      <c r="R591" s="9">
        <f t="shared" si="167"/>
        <v>54</v>
      </c>
      <c r="S591" s="9">
        <f t="shared" si="156"/>
        <v>380.04</v>
      </c>
      <c r="T591" s="9">
        <f t="shared" si="157"/>
        <v>58.8</v>
      </c>
      <c r="U591" s="66">
        <f t="shared" si="168"/>
        <v>445</v>
      </c>
      <c r="V591" s="9">
        <f t="shared" si="169"/>
        <v>534</v>
      </c>
      <c r="W591" s="67">
        <f t="shared" si="170"/>
        <v>371</v>
      </c>
      <c r="Y591" s="69">
        <f>VLOOKUP(D591,Sheet2!P:Q,2,FALSE)</f>
        <v>120</v>
      </c>
      <c r="AB591" s="4" t="str">
        <f>IF('表格编辑 '!D648="monster","普通","BOSS")</f>
        <v>普通</v>
      </c>
      <c r="AD591" s="50">
        <f>VLOOKUP(D591,映射!AK:AL,2,FALSE)</f>
        <v>4</v>
      </c>
      <c r="AE591" s="50" t="s">
        <v>37</v>
      </c>
      <c r="AF591" s="4">
        <f>VLOOKUP(AE591,映射!AN:AO,2,FALSE)</f>
        <v>2</v>
      </c>
      <c r="AG591" s="50">
        <v>1</v>
      </c>
      <c r="AH591" s="70">
        <v>1</v>
      </c>
      <c r="AI591" s="16">
        <f t="shared" si="158"/>
        <v>40235</v>
      </c>
      <c r="AJ591" s="16">
        <f t="shared" si="159"/>
        <v>50150</v>
      </c>
      <c r="AK591" s="16">
        <f t="shared" si="160"/>
        <v>54</v>
      </c>
      <c r="AL591" s="16" t="str">
        <f t="shared" si="161"/>
        <v>泰坦巨人</v>
      </c>
      <c r="AM591" s="16">
        <f t="shared" si="162"/>
        <v>3560</v>
      </c>
      <c r="AN591" s="16">
        <f t="shared" si="163"/>
        <v>2700</v>
      </c>
      <c r="AO591" s="16">
        <f t="shared" si="171"/>
        <v>860</v>
      </c>
      <c r="AP591" s="16">
        <f t="shared" si="164"/>
        <v>2210</v>
      </c>
      <c r="AQ591" s="16">
        <f t="shared" si="165"/>
        <v>2136</v>
      </c>
      <c r="AR591" s="16">
        <f t="shared" si="166"/>
        <v>333</v>
      </c>
      <c r="AS591" s="16"/>
      <c r="AT591" s="16">
        <v>137.9</v>
      </c>
      <c r="AU591" s="16">
        <v>62.3</v>
      </c>
      <c r="AV591" s="16">
        <v>2.90000000000001</v>
      </c>
      <c r="AW591" s="16"/>
    </row>
    <row r="592" spans="1:49">
      <c r="A592" s="62">
        <f>'表格编辑 '!A649</f>
        <v>40236</v>
      </c>
      <c r="B592" s="62">
        <f>'表格编辑 '!B649</f>
        <v>50033</v>
      </c>
      <c r="C592" s="62" t="str">
        <f>VLOOKUP(B592,映射!A:B,2,FALSE)</f>
        <v>骷髅海盗</v>
      </c>
      <c r="D592" s="62">
        <f>'表格编辑 '!E649</f>
        <v>54</v>
      </c>
      <c r="E592" s="62">
        <f>ROUNDUP((VLOOKUP(B592,Sheet1!U:AA,3,FALSE)-2)*(0.042*(D592-1)+0.2)+0.4,0)</f>
        <v>49</v>
      </c>
      <c r="F592" s="62">
        <f>ROUNDUP((VLOOKUP(B592,Sheet1!U:AA,4,FALSE)-2)*(0.042*(D592-1)+0.2)+0.4,0)</f>
        <v>88</v>
      </c>
      <c r="G592" s="62">
        <f>ROUNDUP((VLOOKUP(B592,Sheet1!U:AA,5,FALSE)-2)*(0.042*(D592-1)+0.2)+0.4,0)</f>
        <v>69</v>
      </c>
      <c r="H592" s="62">
        <f>ROUNDUP((VLOOKUP(B592,Sheet1!U:AA,6,FALSE)-2)*(0.042*(D592-1)+0.2)+0.4,0)</f>
        <v>57</v>
      </c>
      <c r="I592" s="62">
        <f>ROUNDUP((VLOOKUP(B592,Sheet1!U:AA,7,FALSE)-2)*(0.042*(D592-1)+0.2)+0.4,0)</f>
        <v>83</v>
      </c>
      <c r="J592" s="62">
        <f>E592*8+F592*2+G592*3+H592*3+I592*1+VLOOKUP(B592,Sheet1!AU:AZ,2,FALSE)</f>
        <v>1049</v>
      </c>
      <c r="K592" s="62">
        <f>E592*1+F592*2+G592*2+H592*2+I592*10+VLOOKUP(B592,Sheet1!AU:AZ,3,FALSE)</f>
        <v>1327</v>
      </c>
      <c r="L592" s="62">
        <f>E592*0.1+F592*2+G592*0.2+H592*0.26+I592*0.1+VLOOKUP(B592,Sheet1!AU:AZ,4,FALSE)</f>
        <v>237.82</v>
      </c>
      <c r="M592" s="62">
        <f>E592*0.1+F592*0.2+G592*2+H592*0.2+I592*0.1+VLOOKUP(B592,Sheet1!AU:AZ,5,FALSE)</f>
        <v>200.2</v>
      </c>
      <c r="N592" s="62">
        <f>E592*0.1+F592*0.2+G592*0.2+H592*2+I592*0.1+VLOOKUP(B592,Sheet1!AU:AZ,6,FALSE)</f>
        <v>178.6</v>
      </c>
      <c r="O592" s="62">
        <f t="shared" si="172"/>
        <v>51</v>
      </c>
      <c r="P592" s="62">
        <f t="shared" si="173"/>
        <v>26.6</v>
      </c>
      <c r="R592" s="9">
        <f t="shared" si="167"/>
        <v>54</v>
      </c>
      <c r="S592" s="9">
        <f t="shared" si="156"/>
        <v>380.04</v>
      </c>
      <c r="T592" s="9">
        <f t="shared" si="157"/>
        <v>58.8</v>
      </c>
      <c r="U592" s="66">
        <f t="shared" si="168"/>
        <v>442</v>
      </c>
      <c r="V592" s="9">
        <f t="shared" si="169"/>
        <v>530.4</v>
      </c>
      <c r="W592" s="67">
        <f t="shared" si="170"/>
        <v>410</v>
      </c>
      <c r="Y592" s="69">
        <f>VLOOKUP(D592,Sheet2!P:Q,2,FALSE)</f>
        <v>120</v>
      </c>
      <c r="AB592" s="4" t="str">
        <f>IF('表格编辑 '!D649="monster","普通","BOSS")</f>
        <v>普通</v>
      </c>
      <c r="AD592" s="50">
        <f>VLOOKUP(D592,映射!AK:AL,2,FALSE)</f>
        <v>4</v>
      </c>
      <c r="AE592" s="50" t="s">
        <v>37</v>
      </c>
      <c r="AF592" s="4">
        <f>VLOOKUP(AE592,映射!AN:AO,2,FALSE)</f>
        <v>2</v>
      </c>
      <c r="AG592" s="50">
        <v>1</v>
      </c>
      <c r="AH592" s="70">
        <v>1</v>
      </c>
      <c r="AI592" s="16">
        <f t="shared" si="158"/>
        <v>40236</v>
      </c>
      <c r="AJ592" s="16">
        <f t="shared" si="159"/>
        <v>50033</v>
      </c>
      <c r="AK592" s="16">
        <f t="shared" si="160"/>
        <v>54</v>
      </c>
      <c r="AL592" s="16" t="str">
        <f t="shared" si="161"/>
        <v>骷髅海盗</v>
      </c>
      <c r="AM592" s="16">
        <f t="shared" si="162"/>
        <v>3536</v>
      </c>
      <c r="AN592" s="16">
        <f t="shared" si="163"/>
        <v>2098</v>
      </c>
      <c r="AO592" s="16">
        <f t="shared" si="171"/>
        <v>1438</v>
      </c>
      <c r="AP592" s="16">
        <f t="shared" si="164"/>
        <v>2487</v>
      </c>
      <c r="AQ592" s="16">
        <f t="shared" si="165"/>
        <v>2654</v>
      </c>
      <c r="AR592" s="16">
        <f t="shared" si="166"/>
        <v>357</v>
      </c>
      <c r="AS592" s="16"/>
      <c r="AT592" s="16">
        <v>207.7</v>
      </c>
      <c r="AU592" s="16">
        <v>83.5</v>
      </c>
      <c r="AV592" s="16">
        <v>28.6</v>
      </c>
      <c r="AW592" s="16"/>
    </row>
    <row r="593" spans="1:49">
      <c r="A593" s="62">
        <f>'表格编辑 '!A650</f>
        <v>40237</v>
      </c>
      <c r="B593" s="62">
        <f>'表格编辑 '!B650</f>
        <v>50155</v>
      </c>
      <c r="C593" s="62" t="str">
        <f>VLOOKUP(B593,映射!A:B,2,FALSE)</f>
        <v>熊猫团</v>
      </c>
      <c r="D593" s="62">
        <f>'表格编辑 '!E650</f>
        <v>54</v>
      </c>
      <c r="E593" s="62">
        <f>ROUNDUP((VLOOKUP(B593,Sheet1!U:AA,3,FALSE)-2)*(0.042*(D593-1)+0.2)+0.4,0)</f>
        <v>62</v>
      </c>
      <c r="F593" s="62">
        <f>ROUNDUP((VLOOKUP(B593,Sheet1!U:AA,4,FALSE)-2)*(0.042*(D593-1)+0.2)+0.4,0)</f>
        <v>59</v>
      </c>
      <c r="G593" s="62">
        <f>ROUNDUP((VLOOKUP(B593,Sheet1!U:AA,5,FALSE)-2)*(0.042*(D593-1)+0.2)+0.4,0)</f>
        <v>69</v>
      </c>
      <c r="H593" s="62">
        <f>ROUNDUP((VLOOKUP(B593,Sheet1!U:AA,6,FALSE)-2)*(0.042*(D593-1)+0.2)+0.4,0)</f>
        <v>54</v>
      </c>
      <c r="I593" s="62">
        <f>ROUNDUP((VLOOKUP(B593,Sheet1!U:AA,7,FALSE)-2)*(0.042*(D593-1)+0.2)+0.4,0)</f>
        <v>15</v>
      </c>
      <c r="J593" s="62">
        <f>E593*8+F593*2+G593*3+H593*3+I593*1+VLOOKUP(B593,Sheet1!AU:AZ,2,FALSE)</f>
        <v>1018</v>
      </c>
      <c r="K593" s="62">
        <f>E593*1+F593*2+G593*2+H593*2+I593*10+VLOOKUP(B593,Sheet1!AU:AZ,3,FALSE)</f>
        <v>596</v>
      </c>
      <c r="L593" s="62">
        <f>E593*0.1+F593*2+G593*0.2+H593*0.26+I593*0.1+VLOOKUP(B593,Sheet1!AU:AZ,4,FALSE)</f>
        <v>173.54</v>
      </c>
      <c r="M593" s="62">
        <f>E593*0.1+F593*0.2+G593*2+H593*0.2+I593*0.1+VLOOKUP(B593,Sheet1!AU:AZ,5,FALSE)</f>
        <v>188.3</v>
      </c>
      <c r="N593" s="62">
        <f>E593*0.1+F593*0.2+G593*0.2+H593*2+I593*0.1+VLOOKUP(B593,Sheet1!AU:AZ,6,FALSE)</f>
        <v>161.3</v>
      </c>
      <c r="O593" s="62">
        <f t="shared" si="172"/>
        <v>-4.1</v>
      </c>
      <c r="P593" s="62">
        <f t="shared" si="173"/>
        <v>46.1</v>
      </c>
      <c r="R593" s="9">
        <f t="shared" si="167"/>
        <v>54</v>
      </c>
      <c r="S593" s="9">
        <f t="shared" si="156"/>
        <v>380.04</v>
      </c>
      <c r="T593" s="9">
        <f t="shared" si="157"/>
        <v>58.8</v>
      </c>
      <c r="U593" s="66">
        <f t="shared" si="168"/>
        <v>459</v>
      </c>
      <c r="V593" s="9">
        <f t="shared" si="169"/>
        <v>550.8</v>
      </c>
      <c r="W593" s="67">
        <f t="shared" si="170"/>
        <v>259</v>
      </c>
      <c r="Y593" s="69">
        <f>VLOOKUP(D593,Sheet2!P:Q,2,FALSE)</f>
        <v>120</v>
      </c>
      <c r="AB593" s="4" t="str">
        <f>IF('表格编辑 '!D650="monster","普通","BOSS")</f>
        <v>普通</v>
      </c>
      <c r="AD593" s="50">
        <f>VLOOKUP(D593,映射!AK:AL,2,FALSE)</f>
        <v>4</v>
      </c>
      <c r="AE593" s="50" t="s">
        <v>37</v>
      </c>
      <c r="AF593" s="4">
        <f>VLOOKUP(AE593,映射!AN:AO,2,FALSE)</f>
        <v>2</v>
      </c>
      <c r="AG593" s="50">
        <v>1</v>
      </c>
      <c r="AH593" s="70">
        <v>1</v>
      </c>
      <c r="AI593" s="16">
        <f t="shared" si="158"/>
        <v>40237</v>
      </c>
      <c r="AJ593" s="16">
        <f t="shared" si="159"/>
        <v>50155</v>
      </c>
      <c r="AK593" s="16">
        <f t="shared" si="160"/>
        <v>54</v>
      </c>
      <c r="AL593" s="16" t="str">
        <f t="shared" si="161"/>
        <v>熊猫团</v>
      </c>
      <c r="AM593" s="16">
        <f t="shared" si="162"/>
        <v>3672</v>
      </c>
      <c r="AN593" s="16">
        <f t="shared" si="163"/>
        <v>2036</v>
      </c>
      <c r="AO593" s="16">
        <f t="shared" si="171"/>
        <v>1636</v>
      </c>
      <c r="AP593" s="16">
        <f t="shared" si="164"/>
        <v>2654</v>
      </c>
      <c r="AQ593" s="16">
        <f t="shared" si="165"/>
        <v>1192</v>
      </c>
      <c r="AR593" s="16">
        <f t="shared" si="166"/>
        <v>261</v>
      </c>
      <c r="AS593" s="16"/>
      <c r="AT593" s="16">
        <v>148.8</v>
      </c>
      <c r="AU593" s="16">
        <v>125.4</v>
      </c>
      <c r="AV593" s="16">
        <v>-2.8</v>
      </c>
      <c r="AW593" s="16"/>
    </row>
    <row r="594" spans="1:49">
      <c r="A594" s="62">
        <f>'表格编辑 '!A651</f>
        <v>40238</v>
      </c>
      <c r="B594" s="62">
        <f>'表格编辑 '!B651</f>
        <v>50056</v>
      </c>
      <c r="C594" s="62" t="str">
        <f>VLOOKUP(B594,映射!A:B,2,FALSE)</f>
        <v>海蝙蝠</v>
      </c>
      <c r="D594" s="62">
        <f>'表格编辑 '!E651</f>
        <v>54</v>
      </c>
      <c r="E594" s="62">
        <f>ROUNDUP((VLOOKUP(B594,Sheet1!U:AA,3,FALSE)-2)*(0.042*(D594-1)+0.2)+0.4,0)</f>
        <v>40</v>
      </c>
      <c r="F594" s="62">
        <f>ROUNDUP((VLOOKUP(B594,Sheet1!U:AA,4,FALSE)-2)*(0.042*(D594-1)+0.2)+0.4,0)</f>
        <v>66</v>
      </c>
      <c r="G594" s="62">
        <f>ROUNDUP((VLOOKUP(B594,Sheet1!U:AA,5,FALSE)-2)*(0.042*(D594-1)+0.2)+0.4,0)</f>
        <v>62</v>
      </c>
      <c r="H594" s="62">
        <f>ROUNDUP((VLOOKUP(B594,Sheet1!U:AA,6,FALSE)-2)*(0.042*(D594-1)+0.2)+0.4,0)</f>
        <v>69</v>
      </c>
      <c r="I594" s="62">
        <f>ROUNDUP((VLOOKUP(B594,Sheet1!U:AA,7,FALSE)-2)*(0.042*(D594-1)+0.2)+0.4,0)</f>
        <v>23</v>
      </c>
      <c r="J594" s="62">
        <f>E594*8+F594*2+G594*3+H594*3+I594*1+VLOOKUP(B594,Sheet1!AU:AZ,2,FALSE)</f>
        <v>888</v>
      </c>
      <c r="K594" s="62">
        <f>E594*1+F594*2+G594*2+H594*2+I594*10+VLOOKUP(B594,Sheet1!AU:AZ,3,FALSE)</f>
        <v>684</v>
      </c>
      <c r="L594" s="62">
        <f>E594*0.1+F594*2+G594*0.2+H594*0.26+I594*0.1+VLOOKUP(B594,Sheet1!AU:AZ,4,FALSE)</f>
        <v>188.64</v>
      </c>
      <c r="M594" s="62">
        <f>E594*0.1+F594*0.2+G594*2+H594*0.2+I594*0.1+VLOOKUP(B594,Sheet1!AU:AZ,5,FALSE)</f>
        <v>177.3</v>
      </c>
      <c r="N594" s="62">
        <f>E594*0.1+F594*0.2+G594*0.2+H594*2+I594*0.1+VLOOKUP(B594,Sheet1!AU:AZ,6,FALSE)</f>
        <v>189.9</v>
      </c>
      <c r="O594" s="62">
        <f t="shared" si="172"/>
        <v>5.3</v>
      </c>
      <c r="P594" s="62">
        <f t="shared" si="173"/>
        <v>30.7</v>
      </c>
      <c r="R594" s="9">
        <f t="shared" si="167"/>
        <v>54</v>
      </c>
      <c r="S594" s="9">
        <f t="shared" si="156"/>
        <v>380.04</v>
      </c>
      <c r="T594" s="9">
        <f t="shared" si="157"/>
        <v>58.8</v>
      </c>
      <c r="U594" s="66">
        <f t="shared" si="168"/>
        <v>475</v>
      </c>
      <c r="V594" s="9">
        <f t="shared" si="169"/>
        <v>570</v>
      </c>
      <c r="W594" s="67">
        <f t="shared" si="170"/>
        <v>293</v>
      </c>
      <c r="Y594" s="69">
        <f>VLOOKUP(D594,Sheet2!P:Q,2,FALSE)</f>
        <v>120</v>
      </c>
      <c r="AB594" s="4" t="str">
        <f>IF('表格编辑 '!D651="monster","普通","BOSS")</f>
        <v>普通</v>
      </c>
      <c r="AD594" s="50">
        <f>VLOOKUP(D594,映射!AK:AL,2,FALSE)</f>
        <v>4</v>
      </c>
      <c r="AE594" s="50" t="s">
        <v>37</v>
      </c>
      <c r="AF594" s="4">
        <f>VLOOKUP(AE594,映射!AN:AO,2,FALSE)</f>
        <v>2</v>
      </c>
      <c r="AG594" s="50">
        <v>1</v>
      </c>
      <c r="AH594" s="70">
        <v>1</v>
      </c>
      <c r="AI594" s="16">
        <f t="shared" si="158"/>
        <v>40238</v>
      </c>
      <c r="AJ594" s="16">
        <f t="shared" si="159"/>
        <v>50056</v>
      </c>
      <c r="AK594" s="16">
        <f t="shared" si="160"/>
        <v>54</v>
      </c>
      <c r="AL594" s="16" t="str">
        <f t="shared" si="161"/>
        <v>海蝙蝠</v>
      </c>
      <c r="AM594" s="16">
        <f t="shared" si="162"/>
        <v>3800</v>
      </c>
      <c r="AN594" s="16">
        <f t="shared" si="163"/>
        <v>1776</v>
      </c>
      <c r="AO594" s="16">
        <f t="shared" si="171"/>
        <v>2024</v>
      </c>
      <c r="AP594" s="16">
        <f t="shared" si="164"/>
        <v>2912</v>
      </c>
      <c r="AQ594" s="16">
        <f t="shared" si="165"/>
        <v>1368</v>
      </c>
      <c r="AR594" s="16">
        <f t="shared" si="166"/>
        <v>283</v>
      </c>
      <c r="AS594" s="16"/>
      <c r="AT594" s="16">
        <v>137.3</v>
      </c>
      <c r="AU594" s="16">
        <v>149.9</v>
      </c>
      <c r="AV594" s="16">
        <v>4.4</v>
      </c>
      <c r="AW594" s="16"/>
    </row>
    <row r="595" spans="1:49">
      <c r="A595" s="62">
        <f>'表格编辑 '!A652</f>
        <v>40239</v>
      </c>
      <c r="B595" s="62">
        <f>'表格编辑 '!B652</f>
        <v>50111</v>
      </c>
      <c r="C595" s="62" t="str">
        <f>VLOOKUP(B595,映射!A:B,2,FALSE)</f>
        <v>暗影</v>
      </c>
      <c r="D595" s="62">
        <f>'表格编辑 '!E652</f>
        <v>54</v>
      </c>
      <c r="E595" s="62">
        <f>ROUNDUP((VLOOKUP(B595,Sheet1!U:AA,3,FALSE)-2)*(0.042*(D595-1)+0.2)+0.4,0)</f>
        <v>57</v>
      </c>
      <c r="F595" s="62">
        <f>ROUNDUP((VLOOKUP(B595,Sheet1!U:AA,4,FALSE)-2)*(0.042*(D595-1)+0.2)+0.4,0)</f>
        <v>52</v>
      </c>
      <c r="G595" s="62">
        <f>ROUNDUP((VLOOKUP(B595,Sheet1!U:AA,5,FALSE)-2)*(0.042*(D595-1)+0.2)+0.4,0)</f>
        <v>52</v>
      </c>
      <c r="H595" s="62">
        <f>ROUNDUP((VLOOKUP(B595,Sheet1!U:AA,6,FALSE)-2)*(0.042*(D595-1)+0.2)+0.4,0)</f>
        <v>52</v>
      </c>
      <c r="I595" s="62">
        <f>ROUNDUP((VLOOKUP(B595,Sheet1!U:AA,7,FALSE)-2)*(0.042*(D595-1)+0.2)+0.4,0)</f>
        <v>59</v>
      </c>
      <c r="J595" s="62">
        <f>E595*8+F595*2+G595*3+H595*3+I595*1+VLOOKUP(B595,Sheet1!AU:AZ,2,FALSE)</f>
        <v>951</v>
      </c>
      <c r="K595" s="62">
        <f>E595*1+F595*2+G595*2+H595*2+I595*10+VLOOKUP(B595,Sheet1!AU:AZ,3,FALSE)</f>
        <v>979</v>
      </c>
      <c r="L595" s="62">
        <f>E595*0.1+F595*2+G595*0.2+H595*0.26+I595*0.1+VLOOKUP(B595,Sheet1!AU:AZ,4,FALSE)</f>
        <v>159.52</v>
      </c>
      <c r="M595" s="62">
        <f>E595*0.1+F595*0.2+G595*2+H595*0.2+I595*0.1+VLOOKUP(B595,Sheet1!AU:AZ,5,FALSE)</f>
        <v>156.4</v>
      </c>
      <c r="N595" s="62">
        <f>E595*0.1+F595*0.2+G595*0.2+H595*2+I595*0.1+VLOOKUP(B595,Sheet1!AU:AZ,6,FALSE)</f>
        <v>156.4</v>
      </c>
      <c r="O595" s="62">
        <f t="shared" si="172"/>
        <v>30.1</v>
      </c>
      <c r="P595" s="62">
        <f t="shared" si="173"/>
        <v>39.7</v>
      </c>
      <c r="R595" s="9">
        <f t="shared" si="167"/>
        <v>54</v>
      </c>
      <c r="S595" s="9">
        <f t="shared" si="156"/>
        <v>380.04</v>
      </c>
      <c r="T595" s="9">
        <f t="shared" si="157"/>
        <v>58.8</v>
      </c>
      <c r="U595" s="66">
        <f t="shared" si="168"/>
        <v>510</v>
      </c>
      <c r="V595" s="9">
        <f t="shared" si="169"/>
        <v>612</v>
      </c>
      <c r="W595" s="67">
        <f t="shared" si="170"/>
        <v>228</v>
      </c>
      <c r="Y595" s="69">
        <f>VLOOKUP(D595,Sheet2!P:Q,2,FALSE)</f>
        <v>120</v>
      </c>
      <c r="AB595" s="4" t="str">
        <f>IF('表格编辑 '!D652="monster","普通","BOSS")</f>
        <v>普通</v>
      </c>
      <c r="AD595" s="50">
        <f>VLOOKUP(D595,映射!AK:AL,2,FALSE)</f>
        <v>4</v>
      </c>
      <c r="AE595" s="50" t="s">
        <v>37</v>
      </c>
      <c r="AF595" s="4">
        <f>VLOOKUP(AE595,映射!AN:AO,2,FALSE)</f>
        <v>2</v>
      </c>
      <c r="AG595" s="50">
        <v>1</v>
      </c>
      <c r="AH595" s="70">
        <v>1</v>
      </c>
      <c r="AI595" s="16">
        <f t="shared" si="158"/>
        <v>40239</v>
      </c>
      <c r="AJ595" s="16">
        <f t="shared" si="159"/>
        <v>50111</v>
      </c>
      <c r="AK595" s="16">
        <f t="shared" si="160"/>
        <v>54</v>
      </c>
      <c r="AL595" s="16" t="str">
        <f t="shared" si="161"/>
        <v>暗影</v>
      </c>
      <c r="AM595" s="16">
        <f t="shared" si="162"/>
        <v>4080</v>
      </c>
      <c r="AN595" s="16">
        <f t="shared" si="163"/>
        <v>1902</v>
      </c>
      <c r="AO595" s="16">
        <f t="shared" si="171"/>
        <v>2178</v>
      </c>
      <c r="AP595" s="16">
        <f t="shared" si="164"/>
        <v>3129</v>
      </c>
      <c r="AQ595" s="16">
        <f t="shared" si="165"/>
        <v>1958</v>
      </c>
      <c r="AR595" s="16">
        <f t="shared" si="166"/>
        <v>240</v>
      </c>
      <c r="AS595" s="16"/>
      <c r="AT595" s="16">
        <v>120.6</v>
      </c>
      <c r="AU595" s="16">
        <v>120.6</v>
      </c>
      <c r="AV595" s="16">
        <v>26.6</v>
      </c>
      <c r="AW595" s="16"/>
    </row>
    <row r="596" spans="1:49">
      <c r="A596" s="62">
        <f>'表格编辑 '!A653</f>
        <v>40240</v>
      </c>
      <c r="B596" s="62">
        <f>'表格编辑 '!B653</f>
        <v>50092</v>
      </c>
      <c r="C596" s="62" t="str">
        <f>VLOOKUP(B596,映射!A:B,2,FALSE)</f>
        <v>功夫刺魔</v>
      </c>
      <c r="D596" s="62">
        <f>'表格编辑 '!E653</f>
        <v>54</v>
      </c>
      <c r="E596" s="62">
        <f>ROUNDUP((VLOOKUP(B596,Sheet1!U:AA,3,FALSE)-2)*(0.042*(D596-1)+0.2)+0.4,0)</f>
        <v>66</v>
      </c>
      <c r="F596" s="62">
        <f>ROUNDUP((VLOOKUP(B596,Sheet1!U:AA,4,FALSE)-2)*(0.042*(D596-1)+0.2)+0.4,0)</f>
        <v>86</v>
      </c>
      <c r="G596" s="62">
        <f>ROUNDUP((VLOOKUP(B596,Sheet1!U:AA,5,FALSE)-2)*(0.042*(D596-1)+0.2)+0.4,0)</f>
        <v>74</v>
      </c>
      <c r="H596" s="62">
        <f>ROUNDUP((VLOOKUP(B596,Sheet1!U:AA,6,FALSE)-2)*(0.042*(D596-1)+0.2)+0.4,0)</f>
        <v>32</v>
      </c>
      <c r="I596" s="62">
        <f>ROUNDUP((VLOOKUP(B596,Sheet1!U:AA,7,FALSE)-2)*(0.042*(D596-1)+0.2)+0.4,0)</f>
        <v>49</v>
      </c>
      <c r="J596" s="62">
        <f>E596*8+F596*2+G596*3+H596*3+I596*1+VLOOKUP(B596,Sheet1!AU:AZ,2,FALSE)</f>
        <v>1087</v>
      </c>
      <c r="K596" s="62">
        <f>E596*1+F596*2+G596*2+H596*2+I596*10+VLOOKUP(B596,Sheet1!AU:AZ,3,FALSE)</f>
        <v>960</v>
      </c>
      <c r="L596" s="62">
        <f>E596*0.1+F596*2+G596*0.2+H596*0.26+I596*0.1+VLOOKUP(B596,Sheet1!AU:AZ,4,FALSE)</f>
        <v>226.62</v>
      </c>
      <c r="M596" s="62">
        <f>E596*0.1+F596*0.2+G596*2+H596*0.2+I596*0.1+VLOOKUP(B596,Sheet1!AU:AZ,5,FALSE)</f>
        <v>203.1</v>
      </c>
      <c r="N596" s="62">
        <f>E596*0.1+F596*0.2+G596*0.2+H596*2+I596*0.1+VLOOKUP(B596,Sheet1!AU:AZ,6,FALSE)</f>
        <v>127.5</v>
      </c>
      <c r="O596" s="62">
        <f t="shared" si="172"/>
        <v>22.4</v>
      </c>
      <c r="P596" s="62">
        <f t="shared" si="173"/>
        <v>38.3</v>
      </c>
      <c r="R596" s="9">
        <f t="shared" si="167"/>
        <v>54</v>
      </c>
      <c r="S596" s="9">
        <f t="shared" si="156"/>
        <v>380.04</v>
      </c>
      <c r="T596" s="9">
        <f t="shared" si="157"/>
        <v>58.8</v>
      </c>
      <c r="U596" s="66">
        <f t="shared" si="168"/>
        <v>438</v>
      </c>
      <c r="V596" s="9">
        <f t="shared" si="169"/>
        <v>525.6</v>
      </c>
      <c r="W596" s="67">
        <f t="shared" si="170"/>
        <v>383</v>
      </c>
      <c r="Y596" s="69">
        <f>VLOOKUP(D596,Sheet2!P:Q,2,FALSE)</f>
        <v>120</v>
      </c>
      <c r="AB596" s="4" t="str">
        <f>IF('表格编辑 '!D653="monster","普通","BOSS")</f>
        <v>普通</v>
      </c>
      <c r="AD596" s="50">
        <f>VLOOKUP(D596,映射!AK:AL,2,FALSE)</f>
        <v>4</v>
      </c>
      <c r="AE596" s="50" t="s">
        <v>37</v>
      </c>
      <c r="AF596" s="4">
        <f>VLOOKUP(AE596,映射!AN:AO,2,FALSE)</f>
        <v>2</v>
      </c>
      <c r="AG596" s="50">
        <v>1</v>
      </c>
      <c r="AH596" s="70">
        <v>1</v>
      </c>
      <c r="AI596" s="16">
        <f t="shared" si="158"/>
        <v>40240</v>
      </c>
      <c r="AJ596" s="16">
        <f t="shared" si="159"/>
        <v>50092</v>
      </c>
      <c r="AK596" s="16">
        <f t="shared" si="160"/>
        <v>54</v>
      </c>
      <c r="AL596" s="16" t="str">
        <f t="shared" si="161"/>
        <v>功夫刺魔</v>
      </c>
      <c r="AM596" s="16">
        <f t="shared" si="162"/>
        <v>3504</v>
      </c>
      <c r="AN596" s="16">
        <f t="shared" si="163"/>
        <v>2174</v>
      </c>
      <c r="AO596" s="16">
        <f t="shared" si="171"/>
        <v>1330</v>
      </c>
      <c r="AP596" s="16">
        <f t="shared" si="164"/>
        <v>2417</v>
      </c>
      <c r="AQ596" s="16">
        <f t="shared" si="165"/>
        <v>1920</v>
      </c>
      <c r="AR596" s="16">
        <f t="shared" si="166"/>
        <v>340</v>
      </c>
      <c r="AS596" s="16"/>
      <c r="AT596" s="16">
        <v>132.7</v>
      </c>
      <c r="AU596" s="16">
        <v>67.9</v>
      </c>
      <c r="AV596" s="16">
        <v>14.5</v>
      </c>
      <c r="AW596" s="16"/>
    </row>
    <row r="597" spans="1:49">
      <c r="A597" s="62">
        <f>'表格编辑 '!A654</f>
        <v>40241</v>
      </c>
      <c r="B597" s="62">
        <f>'表格编辑 '!B654</f>
        <v>50000</v>
      </c>
      <c r="C597" s="62" t="str">
        <f>VLOOKUP(B597,映射!A:B,2,FALSE)</f>
        <v>海底龟</v>
      </c>
      <c r="D597" s="62">
        <f>'表格编辑 '!E654</f>
        <v>59</v>
      </c>
      <c r="E597" s="62">
        <f>ROUNDUP((VLOOKUP(B597,Sheet1!U:AA,3,FALSE)-2)*(0.042*(D597-1)+0.2)+0.4,0)</f>
        <v>56</v>
      </c>
      <c r="F597" s="62">
        <f>ROUNDUP((VLOOKUP(B597,Sheet1!U:AA,4,FALSE)-2)*(0.042*(D597-1)+0.2)+0.4,0)</f>
        <v>48</v>
      </c>
      <c r="G597" s="62">
        <f>ROUNDUP((VLOOKUP(B597,Sheet1!U:AA,5,FALSE)-2)*(0.042*(D597-1)+0.2)+0.4,0)</f>
        <v>114</v>
      </c>
      <c r="H597" s="62">
        <f>ROUNDUP((VLOOKUP(B597,Sheet1!U:AA,6,FALSE)-2)*(0.042*(D597-1)+0.2)+0.4,0)</f>
        <v>6</v>
      </c>
      <c r="I597" s="62">
        <f>ROUNDUP((VLOOKUP(B597,Sheet1!U:AA,7,FALSE)-2)*(0.042*(D597-1)+0.2)+0.4,0)</f>
        <v>43</v>
      </c>
      <c r="J597" s="62">
        <f>E597*8+F597*2+G597*3+H597*3+I597*1+VLOOKUP(B597,Sheet1!AU:AZ,2,FALSE)</f>
        <v>967</v>
      </c>
      <c r="K597" s="62">
        <f>E597*1+F597*2+G597*2+H597*2+I597*10+VLOOKUP(B597,Sheet1!AU:AZ,3,FALSE)</f>
        <v>842</v>
      </c>
      <c r="L597" s="62">
        <f>E597*0.1+F597*2+G597*0.2+H597*0.26+I597*0.1+VLOOKUP(B597,Sheet1!AU:AZ,4,FALSE)</f>
        <v>150.26</v>
      </c>
      <c r="M597" s="62">
        <f>E597*0.1+F597*0.2+G597*2+H597*0.2+I597*0.1+VLOOKUP(B597,Sheet1!AU:AZ,5,FALSE)</f>
        <v>268.7</v>
      </c>
      <c r="N597" s="62">
        <f>E597*0.1+F597*0.2+G597*0.2+H597*2+I597*0.1+VLOOKUP(B597,Sheet1!AU:AZ,6,FALSE)</f>
        <v>74.3</v>
      </c>
      <c r="O597" s="62">
        <f t="shared" si="172"/>
        <v>35</v>
      </c>
      <c r="P597" s="62">
        <f t="shared" si="173"/>
        <v>25.5</v>
      </c>
      <c r="R597" s="9">
        <f t="shared" si="167"/>
        <v>59</v>
      </c>
      <c r="S597" s="9">
        <f t="shared" si="156"/>
        <v>402.64</v>
      </c>
      <c r="T597" s="9">
        <f t="shared" si="157"/>
        <v>62.8</v>
      </c>
      <c r="U597" s="66">
        <f t="shared" si="168"/>
        <v>402</v>
      </c>
      <c r="V597" s="9">
        <f t="shared" si="169"/>
        <v>482.4</v>
      </c>
      <c r="W597" s="67">
        <f t="shared" si="170"/>
        <v>201</v>
      </c>
      <c r="Y597" s="69">
        <f>VLOOKUP(D597,Sheet2!P:Q,2,FALSE)</f>
        <v>120</v>
      </c>
      <c r="AB597" s="4" t="str">
        <f>IF('表格编辑 '!D654="monster","普通","BOSS")</f>
        <v>普通</v>
      </c>
      <c r="AD597" s="50">
        <f>VLOOKUP(D597,映射!AK:AL,2,FALSE)</f>
        <v>4</v>
      </c>
      <c r="AE597" s="50" t="s">
        <v>37</v>
      </c>
      <c r="AF597" s="4">
        <f>VLOOKUP(AE597,映射!AN:AO,2,FALSE)</f>
        <v>2</v>
      </c>
      <c r="AG597" s="50">
        <v>1</v>
      </c>
      <c r="AH597" s="70">
        <v>1</v>
      </c>
      <c r="AI597" s="16">
        <f t="shared" si="158"/>
        <v>40241</v>
      </c>
      <c r="AJ597" s="16">
        <f t="shared" si="159"/>
        <v>50000</v>
      </c>
      <c r="AK597" s="16">
        <f t="shared" si="160"/>
        <v>59</v>
      </c>
      <c r="AL597" s="16" t="str">
        <f t="shared" si="161"/>
        <v>海底龟</v>
      </c>
      <c r="AM597" s="16">
        <f t="shared" si="162"/>
        <v>3216</v>
      </c>
      <c r="AN597" s="16">
        <f t="shared" si="163"/>
        <v>1934</v>
      </c>
      <c r="AO597" s="16">
        <f t="shared" si="171"/>
        <v>1282</v>
      </c>
      <c r="AP597" s="16">
        <f t="shared" si="164"/>
        <v>2249</v>
      </c>
      <c r="AQ597" s="16">
        <f t="shared" si="165"/>
        <v>1684</v>
      </c>
      <c r="AR597" s="16">
        <f t="shared" si="166"/>
        <v>226</v>
      </c>
      <c r="AS597" s="16"/>
      <c r="AT597" s="16">
        <v>222.6</v>
      </c>
      <c r="AU597" s="16">
        <v>49.8</v>
      </c>
      <c r="AV597" s="16">
        <v>30.9</v>
      </c>
      <c r="AW597" s="16"/>
    </row>
    <row r="598" spans="1:49">
      <c r="A598" s="62">
        <f>'表格编辑 '!A655</f>
        <v>40242</v>
      </c>
      <c r="B598" s="62">
        <f>'表格编辑 '!B655</f>
        <v>50153</v>
      </c>
      <c r="C598" s="62" t="str">
        <f>VLOOKUP(B598,映射!A:B,2,FALSE)</f>
        <v>山贼</v>
      </c>
      <c r="D598" s="62">
        <f>'表格编辑 '!E655</f>
        <v>59</v>
      </c>
      <c r="E598" s="62">
        <f>ROUNDUP((VLOOKUP(B598,Sheet1!U:AA,3,FALSE)-2)*(0.042*(D598-1)+0.2)+0.4,0)</f>
        <v>69</v>
      </c>
      <c r="F598" s="62">
        <f>ROUNDUP((VLOOKUP(B598,Sheet1!U:AA,4,FALSE)-2)*(0.042*(D598-1)+0.2)+0.4,0)</f>
        <v>67</v>
      </c>
      <c r="G598" s="62">
        <f>ROUNDUP((VLOOKUP(B598,Sheet1!U:AA,5,FALSE)-2)*(0.042*(D598-1)+0.2)+0.4,0)</f>
        <v>59</v>
      </c>
      <c r="H598" s="62">
        <f>ROUNDUP((VLOOKUP(B598,Sheet1!U:AA,6,FALSE)-2)*(0.042*(D598-1)+0.2)+0.4,0)</f>
        <v>64</v>
      </c>
      <c r="I598" s="62">
        <f>ROUNDUP((VLOOKUP(B598,Sheet1!U:AA,7,FALSE)-2)*(0.042*(D598-1)+0.2)+0.4,0)</f>
        <v>22</v>
      </c>
      <c r="J598" s="62">
        <f>E598*8+F598*2+G598*3+H598*3+I598*1+VLOOKUP(B598,Sheet1!AU:AZ,2,FALSE)</f>
        <v>1097</v>
      </c>
      <c r="K598" s="62">
        <f>E598*1+F598*2+G598*2+H598*2+I598*10+VLOOKUP(B598,Sheet1!AU:AZ,3,FALSE)</f>
        <v>689</v>
      </c>
      <c r="L598" s="62">
        <f>E598*0.1+F598*2+G598*0.2+H598*0.26+I598*0.1+VLOOKUP(B598,Sheet1!AU:AZ,4,FALSE)</f>
        <v>191.54</v>
      </c>
      <c r="M598" s="62">
        <f>E598*0.1+F598*0.2+G598*2+H598*0.2+I598*0.1+VLOOKUP(B598,Sheet1!AU:AZ,5,FALSE)</f>
        <v>173.3</v>
      </c>
      <c r="N598" s="62">
        <f>E598*0.1+F598*0.2+G598*0.2+H598*2+I598*0.1+VLOOKUP(B598,Sheet1!AU:AZ,6,FALSE)</f>
        <v>182.3</v>
      </c>
      <c r="O598" s="62">
        <f t="shared" si="172"/>
        <v>-4.4</v>
      </c>
      <c r="P598" s="62">
        <f t="shared" si="173"/>
        <v>53.2</v>
      </c>
      <c r="R598" s="9">
        <f t="shared" si="167"/>
        <v>59</v>
      </c>
      <c r="S598" s="9">
        <f t="shared" si="156"/>
        <v>402.64</v>
      </c>
      <c r="T598" s="9">
        <f t="shared" si="157"/>
        <v>62.8</v>
      </c>
      <c r="U598" s="66">
        <f t="shared" si="168"/>
        <v>527</v>
      </c>
      <c r="V598" s="9">
        <f t="shared" si="169"/>
        <v>632.4</v>
      </c>
      <c r="W598" s="67">
        <f t="shared" si="170"/>
        <v>290</v>
      </c>
      <c r="Y598" s="69">
        <f>VLOOKUP(D598,Sheet2!P:Q,2,FALSE)</f>
        <v>120</v>
      </c>
      <c r="AB598" s="4" t="str">
        <f>IF('表格编辑 '!D655="monster","普通","BOSS")</f>
        <v>普通</v>
      </c>
      <c r="AD598" s="50">
        <f>VLOOKUP(D598,映射!AK:AL,2,FALSE)</f>
        <v>4</v>
      </c>
      <c r="AE598" s="50" t="s">
        <v>37</v>
      </c>
      <c r="AF598" s="4">
        <f>VLOOKUP(AE598,映射!AN:AO,2,FALSE)</f>
        <v>2</v>
      </c>
      <c r="AG598" s="50">
        <v>1</v>
      </c>
      <c r="AH598" s="70">
        <v>1</v>
      </c>
      <c r="AI598" s="16">
        <f t="shared" si="158"/>
        <v>40242</v>
      </c>
      <c r="AJ598" s="16">
        <f t="shared" si="159"/>
        <v>50153</v>
      </c>
      <c r="AK598" s="16">
        <f t="shared" si="160"/>
        <v>59</v>
      </c>
      <c r="AL598" s="16" t="str">
        <f t="shared" si="161"/>
        <v>山贼</v>
      </c>
      <c r="AM598" s="16">
        <f t="shared" si="162"/>
        <v>4216</v>
      </c>
      <c r="AN598" s="16">
        <f t="shared" si="163"/>
        <v>2194</v>
      </c>
      <c r="AO598" s="16">
        <f t="shared" si="171"/>
        <v>2022</v>
      </c>
      <c r="AP598" s="16">
        <f t="shared" si="164"/>
        <v>3119</v>
      </c>
      <c r="AQ598" s="16">
        <f t="shared" si="165"/>
        <v>1378</v>
      </c>
      <c r="AR598" s="16">
        <f t="shared" si="166"/>
        <v>288</v>
      </c>
      <c r="AS598" s="16"/>
      <c r="AT598" s="16">
        <v>135.4</v>
      </c>
      <c r="AU598" s="16">
        <v>144.4</v>
      </c>
      <c r="AV598" s="16">
        <v>-3.8</v>
      </c>
      <c r="AW598" s="16"/>
    </row>
    <row r="599" spans="1:49">
      <c r="A599" s="62">
        <f>'表格编辑 '!A656</f>
        <v>40243</v>
      </c>
      <c r="B599" s="62">
        <f>'表格编辑 '!B656</f>
        <v>50005</v>
      </c>
      <c r="C599" s="62" t="str">
        <f>VLOOKUP(B599,映射!A:B,2,FALSE)</f>
        <v>罗刹鬼</v>
      </c>
      <c r="D599" s="62">
        <f>'表格编辑 '!E656</f>
        <v>59</v>
      </c>
      <c r="E599" s="62">
        <f>ROUNDUP((VLOOKUP(B599,Sheet1!U:AA,3,FALSE)-2)*(0.042*(D599-1)+0.2)+0.4,0)</f>
        <v>59</v>
      </c>
      <c r="F599" s="62">
        <f>ROUNDUP((VLOOKUP(B599,Sheet1!U:AA,4,FALSE)-2)*(0.042*(D599-1)+0.2)+0.4,0)</f>
        <v>62</v>
      </c>
      <c r="G599" s="62">
        <f>ROUNDUP((VLOOKUP(B599,Sheet1!U:AA,5,FALSE)-2)*(0.042*(D599-1)+0.2)+0.4,0)</f>
        <v>59</v>
      </c>
      <c r="H599" s="62">
        <f>ROUNDUP((VLOOKUP(B599,Sheet1!U:AA,6,FALSE)-2)*(0.042*(D599-1)+0.2)+0.4,0)</f>
        <v>54</v>
      </c>
      <c r="I599" s="62">
        <f>ROUNDUP((VLOOKUP(B599,Sheet1!U:AA,7,FALSE)-2)*(0.042*(D599-1)+0.2)+0.4,0)</f>
        <v>62</v>
      </c>
      <c r="J599" s="62">
        <f>E599*8+F599*2+G599*3+H599*3+I599*1+VLOOKUP(B599,Sheet1!AU:AZ,2,FALSE)</f>
        <v>1017</v>
      </c>
      <c r="K599" s="62">
        <f>E599*1+F599*2+G599*2+H599*2+I599*10+VLOOKUP(B599,Sheet1!AU:AZ,3,FALSE)</f>
        <v>1049</v>
      </c>
      <c r="L599" s="62">
        <f>E599*0.1+F599*2+G599*0.2+H599*0.26+I599*0.1+VLOOKUP(B599,Sheet1!AU:AZ,4,FALSE)</f>
        <v>181.94</v>
      </c>
      <c r="M599" s="62">
        <f>E599*0.1+F599*0.2+G599*2+H599*0.2+I599*0.1+VLOOKUP(B599,Sheet1!AU:AZ,5,FALSE)</f>
        <v>173.3</v>
      </c>
      <c r="N599" s="62">
        <f>E599*0.1+F599*0.2+G599*0.2+H599*2+I599*0.1+VLOOKUP(B599,Sheet1!AU:AZ,6,FALSE)</f>
        <v>164.3</v>
      </c>
      <c r="O599" s="62">
        <f t="shared" si="172"/>
        <v>32.1</v>
      </c>
      <c r="P599" s="62">
        <f t="shared" si="173"/>
        <v>39.7</v>
      </c>
      <c r="R599" s="9">
        <f t="shared" si="167"/>
        <v>59</v>
      </c>
      <c r="S599" s="9">
        <f t="shared" ref="S599:S662" si="174">VLOOKUP(R599,LVgongfang,9,FALSE)+Y599</f>
        <v>402.64</v>
      </c>
      <c r="T599" s="9">
        <f t="shared" ref="T599:T662" si="175">VLOOKUP(R599,LVgongfang,10,FALSE)</f>
        <v>62.8</v>
      </c>
      <c r="U599" s="66">
        <f t="shared" si="168"/>
        <v>527</v>
      </c>
      <c r="V599" s="9">
        <f t="shared" si="169"/>
        <v>632.4</v>
      </c>
      <c r="W599" s="67">
        <f t="shared" si="170"/>
        <v>269</v>
      </c>
      <c r="Y599" s="69">
        <f>VLOOKUP(D599,Sheet2!P:Q,2,FALSE)</f>
        <v>120</v>
      </c>
      <c r="AB599" s="4" t="str">
        <f>IF('表格编辑 '!D656="monster","普通","BOSS")</f>
        <v>普通</v>
      </c>
      <c r="AD599" s="50">
        <f>VLOOKUP(D599,映射!AK:AL,2,FALSE)</f>
        <v>4</v>
      </c>
      <c r="AE599" s="50" t="s">
        <v>37</v>
      </c>
      <c r="AF599" s="4">
        <f>VLOOKUP(AE599,映射!AN:AO,2,FALSE)</f>
        <v>2</v>
      </c>
      <c r="AG599" s="50">
        <v>1</v>
      </c>
      <c r="AH599" s="70">
        <v>1</v>
      </c>
      <c r="AI599" s="16">
        <f t="shared" ref="AI599:AI662" si="176">A599</f>
        <v>40243</v>
      </c>
      <c r="AJ599" s="16">
        <f t="shared" ref="AJ599:AJ662" si="177">B599</f>
        <v>50005</v>
      </c>
      <c r="AK599" s="16">
        <f t="shared" ref="AK599:AK662" si="178">D599</f>
        <v>59</v>
      </c>
      <c r="AL599" s="16" t="str">
        <f t="shared" ref="AL599:AL662" si="179">C599</f>
        <v>罗刹鬼</v>
      </c>
      <c r="AM599" s="16">
        <f t="shared" ref="AM599:AM662" si="180">U599*AD599*AG599*AF599</f>
        <v>4216</v>
      </c>
      <c r="AN599" s="16">
        <f t="shared" ref="AN599:AN662" si="181">J599*AF599</f>
        <v>2034</v>
      </c>
      <c r="AO599" s="16">
        <f t="shared" si="171"/>
        <v>2182</v>
      </c>
      <c r="AP599" s="16">
        <f t="shared" ref="AP599:AP662" si="182">J599+AO599</f>
        <v>3199</v>
      </c>
      <c r="AQ599" s="16">
        <f t="shared" ref="AQ599:AQ662" si="183">K599*AF599</f>
        <v>2098</v>
      </c>
      <c r="AR599" s="16">
        <f t="shared" ref="AR599:AR662" si="184">ROUNDUP(L599*IF(AF599&gt;1,1.5,1),0)</f>
        <v>273</v>
      </c>
      <c r="AS599" s="16"/>
      <c r="AT599" s="16">
        <v>88.1</v>
      </c>
      <c r="AU599" s="16">
        <v>122.3</v>
      </c>
      <c r="AV599" s="16">
        <v>14.3</v>
      </c>
      <c r="AW599" s="16"/>
    </row>
    <row r="600" spans="1:49">
      <c r="A600" s="62">
        <f>'表格编辑 '!A657</f>
        <v>40244</v>
      </c>
      <c r="B600" s="62">
        <f>'表格编辑 '!B657</f>
        <v>50044</v>
      </c>
      <c r="C600" s="62" t="str">
        <f>VLOOKUP(B600,映射!A:B,2,FALSE)</f>
        <v>石像怪</v>
      </c>
      <c r="D600" s="62">
        <f>'表格编辑 '!E657</f>
        <v>59</v>
      </c>
      <c r="E600" s="62">
        <f>ROUNDUP((VLOOKUP(B600,Sheet1!U:AA,3,FALSE)-2)*(0.042*(D600-1)+0.2)+0.4,0)</f>
        <v>33</v>
      </c>
      <c r="F600" s="62">
        <f>ROUNDUP((VLOOKUP(B600,Sheet1!U:AA,4,FALSE)-2)*(0.042*(D600-1)+0.2)+0.4,0)</f>
        <v>75</v>
      </c>
      <c r="G600" s="62">
        <f>ROUNDUP((VLOOKUP(B600,Sheet1!U:AA,5,FALSE)-2)*(0.042*(D600-1)+0.2)+0.4,0)</f>
        <v>80</v>
      </c>
      <c r="H600" s="62">
        <f>ROUNDUP((VLOOKUP(B600,Sheet1!U:AA,6,FALSE)-2)*(0.042*(D600-1)+0.2)+0.4,0)</f>
        <v>54</v>
      </c>
      <c r="I600" s="62">
        <f>ROUNDUP((VLOOKUP(B600,Sheet1!U:AA,7,FALSE)-2)*(0.042*(D600-1)+0.2)+0.4,0)</f>
        <v>54</v>
      </c>
      <c r="J600" s="62">
        <f>E600*8+F600*2+G600*3+H600*3+I600*1+VLOOKUP(B600,Sheet1!AU:AZ,2,FALSE)</f>
        <v>890</v>
      </c>
      <c r="K600" s="62">
        <f>E600*1+F600*2+G600*2+H600*2+I600*10+VLOOKUP(B600,Sheet1!AU:AZ,3,FALSE)</f>
        <v>1011</v>
      </c>
      <c r="L600" s="62">
        <f>E600*0.1+F600*2+G600*0.2+H600*0.26+I600*0.1+VLOOKUP(B600,Sheet1!AU:AZ,4,FALSE)</f>
        <v>208.74</v>
      </c>
      <c r="M600" s="62">
        <f>E600*0.1+F600*0.2+G600*2+H600*0.2+I600*0.1+VLOOKUP(B600,Sheet1!AU:AZ,5,FALSE)</f>
        <v>214.5</v>
      </c>
      <c r="N600" s="62">
        <f>E600*0.1+F600*0.2+G600*0.2+H600*2+I600*0.1+VLOOKUP(B600,Sheet1!AU:AZ,6,FALSE)</f>
        <v>167.7</v>
      </c>
      <c r="O600" s="62">
        <f t="shared" si="172"/>
        <v>36.4</v>
      </c>
      <c r="P600" s="62">
        <f t="shared" si="173"/>
        <v>16.3</v>
      </c>
      <c r="R600" s="9">
        <f t="shared" ref="R600:R663" si="185">D600</f>
        <v>59</v>
      </c>
      <c r="S600" s="9">
        <f t="shared" si="174"/>
        <v>402.64</v>
      </c>
      <c r="T600" s="9">
        <f t="shared" si="175"/>
        <v>62.8</v>
      </c>
      <c r="U600" s="66">
        <f t="shared" ref="U600:U663" si="186">ROUND((S600^2*3)/(S600+M600*3),0)</f>
        <v>465</v>
      </c>
      <c r="V600" s="9">
        <f t="shared" ref="V600:V663" si="187">U600*1.2</f>
        <v>558</v>
      </c>
      <c r="W600" s="67">
        <f t="shared" ref="W600:W663" si="188">ROUNDUP((L600^2*3)/(L600+T600*3),0)</f>
        <v>330</v>
      </c>
      <c r="Y600" s="69">
        <f>VLOOKUP(D600,Sheet2!P:Q,2,FALSE)</f>
        <v>120</v>
      </c>
      <c r="AB600" s="4" t="str">
        <f>IF('表格编辑 '!D657="monster","普通","BOSS")</f>
        <v>普通</v>
      </c>
      <c r="AD600" s="50">
        <f>VLOOKUP(D600,映射!AK:AL,2,FALSE)</f>
        <v>4</v>
      </c>
      <c r="AE600" s="50" t="s">
        <v>37</v>
      </c>
      <c r="AF600" s="4">
        <f>VLOOKUP(AE600,映射!AN:AO,2,FALSE)</f>
        <v>2</v>
      </c>
      <c r="AG600" s="50">
        <v>1</v>
      </c>
      <c r="AH600" s="70">
        <v>1</v>
      </c>
      <c r="AI600" s="16">
        <f t="shared" si="176"/>
        <v>40244</v>
      </c>
      <c r="AJ600" s="16">
        <f t="shared" si="177"/>
        <v>50044</v>
      </c>
      <c r="AK600" s="16">
        <f t="shared" si="178"/>
        <v>59</v>
      </c>
      <c r="AL600" s="16" t="str">
        <f t="shared" si="179"/>
        <v>石像怪</v>
      </c>
      <c r="AM600" s="16">
        <f t="shared" si="180"/>
        <v>3720</v>
      </c>
      <c r="AN600" s="16">
        <f t="shared" si="181"/>
        <v>1780</v>
      </c>
      <c r="AO600" s="16">
        <f t="shared" ref="AO600:AO663" si="189">AM600-AN600</f>
        <v>1940</v>
      </c>
      <c r="AP600" s="16">
        <f t="shared" si="182"/>
        <v>2830</v>
      </c>
      <c r="AQ600" s="16">
        <f t="shared" si="183"/>
        <v>2022</v>
      </c>
      <c r="AR600" s="16">
        <f t="shared" si="184"/>
        <v>314</v>
      </c>
      <c r="AS600" s="16"/>
      <c r="AT600" s="16">
        <v>172.5</v>
      </c>
      <c r="AU600" s="16">
        <v>131.1</v>
      </c>
      <c r="AV600" s="16">
        <v>32.5</v>
      </c>
      <c r="AW600" s="16"/>
    </row>
    <row r="601" spans="1:49">
      <c r="A601" s="62">
        <f>'表格编辑 '!A658</f>
        <v>40245</v>
      </c>
      <c r="B601" s="62">
        <f>'表格编辑 '!B658</f>
        <v>50103</v>
      </c>
      <c r="C601" s="62" t="str">
        <f>VLOOKUP(B601,映射!A:B,2,FALSE)</f>
        <v>地精</v>
      </c>
      <c r="D601" s="62">
        <f>'表格编辑 '!E658</f>
        <v>59</v>
      </c>
      <c r="E601" s="62">
        <f>ROUNDUP((VLOOKUP(B601,Sheet1!U:AA,3,FALSE)-2)*(0.042*(D601-1)+0.2)+0.4,0)</f>
        <v>75</v>
      </c>
      <c r="F601" s="62">
        <f>ROUNDUP((VLOOKUP(B601,Sheet1!U:AA,4,FALSE)-2)*(0.042*(D601-1)+0.2)+0.4,0)</f>
        <v>75</v>
      </c>
      <c r="G601" s="62">
        <f>ROUNDUP((VLOOKUP(B601,Sheet1!U:AA,5,FALSE)-2)*(0.042*(D601-1)+0.2)+0.4,0)</f>
        <v>75</v>
      </c>
      <c r="H601" s="62">
        <f>ROUNDUP((VLOOKUP(B601,Sheet1!U:AA,6,FALSE)-2)*(0.042*(D601-1)+0.2)+0.4,0)</f>
        <v>75</v>
      </c>
      <c r="I601" s="62">
        <f>ROUNDUP((VLOOKUP(B601,Sheet1!U:AA,7,FALSE)-2)*(0.042*(D601-1)+0.2)+0.4,0)</f>
        <v>48</v>
      </c>
      <c r="J601" s="62">
        <f>E601*8+F601*2+G601*3+H601*3+I601*1+VLOOKUP(B601,Sheet1!AU:AZ,2,FALSE)</f>
        <v>1268</v>
      </c>
      <c r="K601" s="62">
        <f>E601*1+F601*2+G601*2+H601*2+I601*10+VLOOKUP(B601,Sheet1!AU:AZ,3,FALSE)</f>
        <v>1025</v>
      </c>
      <c r="L601" s="62">
        <f>E601*0.1+F601*2+G601*0.2+H601*0.26+I601*0.1+VLOOKUP(B601,Sheet1!AU:AZ,4,FALSE)</f>
        <v>216.8</v>
      </c>
      <c r="M601" s="62">
        <f>E601*0.1+F601*0.2+G601*2+H601*0.2+I601*0.1+VLOOKUP(B601,Sheet1!AU:AZ,5,FALSE)</f>
        <v>212.3</v>
      </c>
      <c r="N601" s="62">
        <f>E601*0.1+F601*0.2+G601*0.2+H601*2+I601*0.1+VLOOKUP(B601,Sheet1!AU:AZ,6,FALSE)</f>
        <v>212.3</v>
      </c>
      <c r="O601" s="62">
        <f t="shared" si="172"/>
        <v>15.9</v>
      </c>
      <c r="P601" s="62">
        <f t="shared" si="173"/>
        <v>55.2</v>
      </c>
      <c r="R601" s="9">
        <f t="shared" si="185"/>
        <v>59</v>
      </c>
      <c r="S601" s="9">
        <f t="shared" si="174"/>
        <v>402.64</v>
      </c>
      <c r="T601" s="9">
        <f t="shared" si="175"/>
        <v>62.8</v>
      </c>
      <c r="U601" s="66">
        <f t="shared" si="186"/>
        <v>468</v>
      </c>
      <c r="V601" s="9">
        <f t="shared" si="187"/>
        <v>561.6</v>
      </c>
      <c r="W601" s="67">
        <f t="shared" si="188"/>
        <v>348</v>
      </c>
      <c r="Y601" s="69">
        <f>VLOOKUP(D601,Sheet2!P:Q,2,FALSE)</f>
        <v>120</v>
      </c>
      <c r="AB601" s="4" t="str">
        <f>IF('表格编辑 '!D658="monster","普通","BOSS")</f>
        <v>普通</v>
      </c>
      <c r="AD601" s="50">
        <f>VLOOKUP(D601,映射!AK:AL,2,FALSE)</f>
        <v>4</v>
      </c>
      <c r="AE601" s="50" t="s">
        <v>37</v>
      </c>
      <c r="AF601" s="4">
        <f>VLOOKUP(AE601,映射!AN:AO,2,FALSE)</f>
        <v>2</v>
      </c>
      <c r="AG601" s="50">
        <v>1</v>
      </c>
      <c r="AH601" s="70">
        <v>1</v>
      </c>
      <c r="AI601" s="16">
        <f t="shared" si="176"/>
        <v>40245</v>
      </c>
      <c r="AJ601" s="16">
        <f t="shared" si="177"/>
        <v>50103</v>
      </c>
      <c r="AK601" s="16">
        <f t="shared" si="178"/>
        <v>59</v>
      </c>
      <c r="AL601" s="16" t="str">
        <f t="shared" si="179"/>
        <v>地精</v>
      </c>
      <c r="AM601" s="16">
        <f t="shared" si="180"/>
        <v>3744</v>
      </c>
      <c r="AN601" s="16">
        <f t="shared" si="181"/>
        <v>2536</v>
      </c>
      <c r="AO601" s="16">
        <f t="shared" si="189"/>
        <v>1208</v>
      </c>
      <c r="AP601" s="16">
        <f t="shared" si="182"/>
        <v>2476</v>
      </c>
      <c r="AQ601" s="16">
        <f t="shared" si="183"/>
        <v>2050</v>
      </c>
      <c r="AR601" s="16">
        <f t="shared" si="184"/>
        <v>326</v>
      </c>
      <c r="AS601" s="16"/>
      <c r="AT601" s="16">
        <v>143</v>
      </c>
      <c r="AU601" s="16">
        <v>143</v>
      </c>
      <c r="AV601" s="16">
        <v>27.5</v>
      </c>
      <c r="AW601" s="16"/>
    </row>
    <row r="602" spans="1:49">
      <c r="A602" s="62">
        <f>'表格编辑 '!A659</f>
        <v>40246</v>
      </c>
      <c r="B602" s="62">
        <f>'表格编辑 '!B659</f>
        <v>50057</v>
      </c>
      <c r="C602" s="62" t="str">
        <f>VLOOKUP(B602,映射!A:B,2,FALSE)</f>
        <v>胖蝙蝠</v>
      </c>
      <c r="D602" s="62">
        <f>'表格编辑 '!E659</f>
        <v>59</v>
      </c>
      <c r="E602" s="62">
        <f>ROUNDUP((VLOOKUP(B602,Sheet1!U:AA,3,FALSE)-2)*(0.042*(D602-1)+0.2)+0.4,0)</f>
        <v>62</v>
      </c>
      <c r="F602" s="62">
        <f>ROUNDUP((VLOOKUP(B602,Sheet1!U:AA,4,FALSE)-2)*(0.042*(D602-1)+0.2)+0.4,0)</f>
        <v>59</v>
      </c>
      <c r="G602" s="62">
        <f>ROUNDUP((VLOOKUP(B602,Sheet1!U:AA,5,FALSE)-2)*(0.042*(D602-1)+0.2)+0.4,0)</f>
        <v>48</v>
      </c>
      <c r="H602" s="62">
        <f>ROUNDUP((VLOOKUP(B602,Sheet1!U:AA,6,FALSE)-2)*(0.042*(D602-1)+0.2)+0.4,0)</f>
        <v>64</v>
      </c>
      <c r="I602" s="62">
        <f>ROUNDUP((VLOOKUP(B602,Sheet1!U:AA,7,FALSE)-2)*(0.042*(D602-1)+0.2)+0.4,0)</f>
        <v>48</v>
      </c>
      <c r="J602" s="62">
        <f>E602*8+F602*2+G602*3+H602*3+I602*1+VLOOKUP(B602,Sheet1!AU:AZ,2,FALSE)</f>
        <v>1018</v>
      </c>
      <c r="K602" s="62">
        <f>E602*1+F602*2+G602*2+H602*2+I602*10+VLOOKUP(B602,Sheet1!AU:AZ,3,FALSE)</f>
        <v>904</v>
      </c>
      <c r="L602" s="62">
        <f>E602*0.1+F602*2+G602*0.2+H602*0.26+I602*0.1+VLOOKUP(B602,Sheet1!AU:AZ,4,FALSE)</f>
        <v>175.24</v>
      </c>
      <c r="M602" s="62">
        <f>E602*0.1+F602*0.2+G602*2+H602*0.2+I602*0.1+VLOOKUP(B602,Sheet1!AU:AZ,5,FALSE)</f>
        <v>151.6</v>
      </c>
      <c r="N602" s="62">
        <f>E602*0.1+F602*0.2+G602*0.2+H602*2+I602*0.1+VLOOKUP(B602,Sheet1!AU:AZ,6,FALSE)</f>
        <v>180.4</v>
      </c>
      <c r="O602" s="62">
        <f t="shared" si="172"/>
        <v>17.1</v>
      </c>
      <c r="P602" s="62">
        <f t="shared" si="173"/>
        <v>46.9</v>
      </c>
      <c r="R602" s="9">
        <f t="shared" si="185"/>
        <v>59</v>
      </c>
      <c r="S602" s="9">
        <f t="shared" si="174"/>
        <v>402.64</v>
      </c>
      <c r="T602" s="9">
        <f t="shared" si="175"/>
        <v>62.8</v>
      </c>
      <c r="U602" s="66">
        <f t="shared" si="186"/>
        <v>567</v>
      </c>
      <c r="V602" s="9">
        <f t="shared" si="187"/>
        <v>680.4</v>
      </c>
      <c r="W602" s="67">
        <f t="shared" si="188"/>
        <v>254</v>
      </c>
      <c r="Y602" s="69">
        <f>VLOOKUP(D602,Sheet2!P:Q,2,FALSE)</f>
        <v>120</v>
      </c>
      <c r="AB602" s="4" t="str">
        <f>IF('表格编辑 '!D659="monster","普通","BOSS")</f>
        <v>普通</v>
      </c>
      <c r="AD602" s="50">
        <f>VLOOKUP(D602,映射!AK:AL,2,FALSE)</f>
        <v>4</v>
      </c>
      <c r="AE602" s="50" t="s">
        <v>37</v>
      </c>
      <c r="AF602" s="4">
        <f>VLOOKUP(AE602,映射!AN:AO,2,FALSE)</f>
        <v>2</v>
      </c>
      <c r="AG602" s="50">
        <v>1</v>
      </c>
      <c r="AH602" s="70">
        <v>1</v>
      </c>
      <c r="AI602" s="16">
        <f t="shared" si="176"/>
        <v>40246</v>
      </c>
      <c r="AJ602" s="16">
        <f t="shared" si="177"/>
        <v>50057</v>
      </c>
      <c r="AK602" s="16">
        <f t="shared" si="178"/>
        <v>59</v>
      </c>
      <c r="AL602" s="16" t="str">
        <f t="shared" si="179"/>
        <v>胖蝙蝠</v>
      </c>
      <c r="AM602" s="16">
        <f t="shared" si="180"/>
        <v>4536</v>
      </c>
      <c r="AN602" s="16">
        <f t="shared" si="181"/>
        <v>2036</v>
      </c>
      <c r="AO602" s="16">
        <f t="shared" si="189"/>
        <v>2500</v>
      </c>
      <c r="AP602" s="16">
        <f t="shared" si="182"/>
        <v>3518</v>
      </c>
      <c r="AQ602" s="16">
        <f t="shared" si="183"/>
        <v>1808</v>
      </c>
      <c r="AR602" s="16">
        <f t="shared" si="184"/>
        <v>263</v>
      </c>
      <c r="AS602" s="16"/>
      <c r="AT602" s="16">
        <v>117.6</v>
      </c>
      <c r="AU602" s="16">
        <v>142.8</v>
      </c>
      <c r="AV602" s="16">
        <v>15.6</v>
      </c>
      <c r="AW602" s="16"/>
    </row>
    <row r="603" spans="1:49">
      <c r="A603" s="62">
        <f>'表格编辑 '!A660</f>
        <v>40247</v>
      </c>
      <c r="B603" s="62">
        <f>'表格编辑 '!B660</f>
        <v>50086</v>
      </c>
      <c r="C603" s="62" t="str">
        <f>VLOOKUP(B603,映射!A:B,2,FALSE)</f>
        <v>人魔草</v>
      </c>
      <c r="D603" s="62">
        <f>'表格编辑 '!E660</f>
        <v>59</v>
      </c>
      <c r="E603" s="62">
        <f>ROUNDUP((VLOOKUP(B603,Sheet1!U:AA,3,FALSE)-2)*(0.042*(D603-1)+0.2)+0.4,0)</f>
        <v>54</v>
      </c>
      <c r="F603" s="62">
        <f>ROUNDUP((VLOOKUP(B603,Sheet1!U:AA,4,FALSE)-2)*(0.042*(D603-1)+0.2)+0.4,0)</f>
        <v>40</v>
      </c>
      <c r="G603" s="62">
        <f>ROUNDUP((VLOOKUP(B603,Sheet1!U:AA,5,FALSE)-2)*(0.042*(D603-1)+0.2)+0.4,0)</f>
        <v>25</v>
      </c>
      <c r="H603" s="62">
        <f>ROUNDUP((VLOOKUP(B603,Sheet1!U:AA,6,FALSE)-2)*(0.042*(D603-1)+0.2)+0.4,0)</f>
        <v>33</v>
      </c>
      <c r="I603" s="62">
        <f>ROUNDUP((VLOOKUP(B603,Sheet1!U:AA,7,FALSE)-2)*(0.042*(D603-1)+0.2)+0.4,0)</f>
        <v>104</v>
      </c>
      <c r="J603" s="62">
        <f>E603*8+F603*2+G603*3+H603*3+I603*1+VLOOKUP(B603,Sheet1!AU:AZ,2,FALSE)</f>
        <v>810</v>
      </c>
      <c r="K603" s="62">
        <f>E603*1+F603*2+G603*2+H603*2+I603*10+VLOOKUP(B603,Sheet1!AU:AZ,3,FALSE)</f>
        <v>1310</v>
      </c>
      <c r="L603" s="62">
        <f>E603*0.1+F603*2+G603*0.2+H603*0.26+I603*0.1+VLOOKUP(B603,Sheet1!AU:AZ,4,FALSE)</f>
        <v>129.38</v>
      </c>
      <c r="M603" s="62">
        <f>E603*0.1+F603*0.2+G603*2+H603*0.2+I603*0.1+VLOOKUP(B603,Sheet1!AU:AZ,5,FALSE)</f>
        <v>100.4</v>
      </c>
      <c r="N603" s="62">
        <f>E603*0.1+F603*0.2+G603*0.2+H603*2+I603*0.1+VLOOKUP(B603,Sheet1!AU:AZ,6,FALSE)</f>
        <v>114.8</v>
      </c>
      <c r="O603" s="62">
        <f t="shared" si="172"/>
        <v>64.7</v>
      </c>
      <c r="P603" s="62">
        <f t="shared" si="173"/>
        <v>32.9</v>
      </c>
      <c r="R603" s="9">
        <f t="shared" si="185"/>
        <v>59</v>
      </c>
      <c r="S603" s="9">
        <f t="shared" si="174"/>
        <v>402.64</v>
      </c>
      <c r="T603" s="9">
        <f t="shared" si="175"/>
        <v>62.8</v>
      </c>
      <c r="U603" s="66">
        <f t="shared" si="186"/>
        <v>691</v>
      </c>
      <c r="V603" s="9">
        <f t="shared" si="187"/>
        <v>829.2</v>
      </c>
      <c r="W603" s="67">
        <f t="shared" si="188"/>
        <v>159</v>
      </c>
      <c r="Y603" s="69">
        <f>VLOOKUP(D603,Sheet2!P:Q,2,FALSE)</f>
        <v>120</v>
      </c>
      <c r="AB603" s="4" t="str">
        <f>IF('表格编辑 '!D660="monster","普通","BOSS")</f>
        <v>普通</v>
      </c>
      <c r="AD603" s="50">
        <f>VLOOKUP(D603,映射!AK:AL,2,FALSE)</f>
        <v>4</v>
      </c>
      <c r="AE603" s="50" t="s">
        <v>37</v>
      </c>
      <c r="AF603" s="4">
        <f>VLOOKUP(AE603,映射!AN:AO,2,FALSE)</f>
        <v>2</v>
      </c>
      <c r="AG603" s="50">
        <v>1</v>
      </c>
      <c r="AH603" s="70">
        <v>1</v>
      </c>
      <c r="AI603" s="16">
        <f t="shared" si="176"/>
        <v>40247</v>
      </c>
      <c r="AJ603" s="16">
        <f t="shared" si="177"/>
        <v>50086</v>
      </c>
      <c r="AK603" s="16">
        <f t="shared" si="178"/>
        <v>59</v>
      </c>
      <c r="AL603" s="16" t="str">
        <f t="shared" si="179"/>
        <v>人魔草</v>
      </c>
      <c r="AM603" s="16">
        <f t="shared" si="180"/>
        <v>5528</v>
      </c>
      <c r="AN603" s="16">
        <f t="shared" si="181"/>
        <v>1620</v>
      </c>
      <c r="AO603" s="16">
        <f t="shared" si="189"/>
        <v>3908</v>
      </c>
      <c r="AP603" s="16">
        <f t="shared" si="182"/>
        <v>4718</v>
      </c>
      <c r="AQ603" s="16">
        <f t="shared" si="183"/>
        <v>2620</v>
      </c>
      <c r="AR603" s="16">
        <f t="shared" si="184"/>
        <v>195</v>
      </c>
      <c r="AS603" s="16"/>
      <c r="AT603" s="16">
        <v>71</v>
      </c>
      <c r="AU603" s="16">
        <v>83.6</v>
      </c>
      <c r="AV603" s="16">
        <v>57.1</v>
      </c>
      <c r="AW603" s="16"/>
    </row>
    <row r="604" spans="1:49">
      <c r="A604" s="62">
        <f>'表格编辑 '!A661</f>
        <v>40248</v>
      </c>
      <c r="B604" s="62">
        <f>'表格编辑 '!B661</f>
        <v>50094</v>
      </c>
      <c r="C604" s="62" t="str">
        <f>VLOOKUP(B604,映射!A:B,2,FALSE)</f>
        <v>土著仙人掌</v>
      </c>
      <c r="D604" s="62">
        <f>'表格编辑 '!E661</f>
        <v>59</v>
      </c>
      <c r="E604" s="62">
        <f>ROUNDUP((VLOOKUP(B604,Sheet1!U:AA,3,FALSE)-2)*(0.042*(D604-1)+0.2)+0.4,0)</f>
        <v>64</v>
      </c>
      <c r="F604" s="62">
        <f>ROUNDUP((VLOOKUP(B604,Sheet1!U:AA,4,FALSE)-2)*(0.042*(D604-1)+0.2)+0.4,0)</f>
        <v>91</v>
      </c>
      <c r="G604" s="62">
        <f>ROUNDUP((VLOOKUP(B604,Sheet1!U:AA,5,FALSE)-2)*(0.042*(D604-1)+0.2)+0.4,0)</f>
        <v>59</v>
      </c>
      <c r="H604" s="62">
        <f>ROUNDUP((VLOOKUP(B604,Sheet1!U:AA,6,FALSE)-2)*(0.042*(D604-1)+0.2)+0.4,0)</f>
        <v>19</v>
      </c>
      <c r="I604" s="62">
        <f>ROUNDUP((VLOOKUP(B604,Sheet1!U:AA,7,FALSE)-2)*(0.042*(D604-1)+0.2)+0.4,0)</f>
        <v>35</v>
      </c>
      <c r="J604" s="62">
        <f>E604*8+F604*2+G604*3+H604*3+I604*1+VLOOKUP(B604,Sheet1!AU:AZ,2,FALSE)</f>
        <v>983</v>
      </c>
      <c r="K604" s="62">
        <f>E604*1+F604*2+G604*2+H604*2+I604*10+VLOOKUP(B604,Sheet1!AU:AZ,3,FALSE)</f>
        <v>772</v>
      </c>
      <c r="L604" s="62">
        <f>E604*0.1+F604*2+G604*0.2+H604*0.26+I604*0.1+VLOOKUP(B604,Sheet1!AU:AZ,4,FALSE)</f>
        <v>228.64</v>
      </c>
      <c r="M604" s="62">
        <f>E604*0.1+F604*0.2+G604*2+H604*0.2+I604*0.1+VLOOKUP(B604,Sheet1!AU:AZ,5,FALSE)</f>
        <v>169.9</v>
      </c>
      <c r="N604" s="62">
        <f>E604*0.1+F604*0.2+G604*0.2+H604*2+I604*0.1+VLOOKUP(B604,Sheet1!AU:AZ,6,FALSE)</f>
        <v>97.9</v>
      </c>
      <c r="O604" s="62">
        <f t="shared" si="172"/>
        <v>9.6</v>
      </c>
      <c r="P604" s="62">
        <f t="shared" si="173"/>
        <v>36.5</v>
      </c>
      <c r="R604" s="9">
        <f t="shared" si="185"/>
        <v>59</v>
      </c>
      <c r="S604" s="9">
        <f t="shared" si="174"/>
        <v>402.64</v>
      </c>
      <c r="T604" s="9">
        <f t="shared" si="175"/>
        <v>62.8</v>
      </c>
      <c r="U604" s="66">
        <f t="shared" si="186"/>
        <v>533</v>
      </c>
      <c r="V604" s="9">
        <f t="shared" si="187"/>
        <v>639.6</v>
      </c>
      <c r="W604" s="67">
        <f t="shared" si="188"/>
        <v>377</v>
      </c>
      <c r="Y604" s="69">
        <f>VLOOKUP(D604,Sheet2!P:Q,2,FALSE)</f>
        <v>120</v>
      </c>
      <c r="AB604" s="4" t="str">
        <f>IF('表格编辑 '!D661="monster","普通","BOSS")</f>
        <v>普通</v>
      </c>
      <c r="AD604" s="50">
        <f>VLOOKUP(D604,映射!AK:AL,2,FALSE)</f>
        <v>4</v>
      </c>
      <c r="AE604" s="50" t="s">
        <v>37</v>
      </c>
      <c r="AF604" s="4">
        <f>VLOOKUP(AE604,映射!AN:AO,2,FALSE)</f>
        <v>2</v>
      </c>
      <c r="AG604" s="50">
        <v>1</v>
      </c>
      <c r="AH604" s="70">
        <v>1</v>
      </c>
      <c r="AI604" s="16">
        <f t="shared" si="176"/>
        <v>40248</v>
      </c>
      <c r="AJ604" s="16">
        <f t="shared" si="177"/>
        <v>50094</v>
      </c>
      <c r="AK604" s="16">
        <f t="shared" si="178"/>
        <v>59</v>
      </c>
      <c r="AL604" s="16" t="str">
        <f t="shared" si="179"/>
        <v>土著仙人掌</v>
      </c>
      <c r="AM604" s="16">
        <f t="shared" si="180"/>
        <v>4264</v>
      </c>
      <c r="AN604" s="16">
        <f t="shared" si="181"/>
        <v>1966</v>
      </c>
      <c r="AO604" s="16">
        <f t="shared" si="189"/>
        <v>2298</v>
      </c>
      <c r="AP604" s="16">
        <f t="shared" si="182"/>
        <v>3281</v>
      </c>
      <c r="AQ604" s="16">
        <f t="shared" si="183"/>
        <v>1544</v>
      </c>
      <c r="AR604" s="16">
        <f t="shared" si="184"/>
        <v>343</v>
      </c>
      <c r="AS604" s="16"/>
      <c r="AT604" s="16">
        <v>132.4</v>
      </c>
      <c r="AU604" s="16">
        <v>69.4</v>
      </c>
      <c r="AV604" s="16">
        <v>8.3</v>
      </c>
      <c r="AW604" s="16"/>
    </row>
    <row r="605" spans="1:49">
      <c r="A605" s="62">
        <f>'表格编辑 '!A662</f>
        <v>40249</v>
      </c>
      <c r="B605" s="62">
        <f>'表格编辑 '!B662</f>
        <v>50132</v>
      </c>
      <c r="C605" s="62" t="str">
        <f>VLOOKUP(B605,映射!A:B,2,FALSE)</f>
        <v>蜥蜴人斗士</v>
      </c>
      <c r="D605" s="62">
        <f>'表格编辑 '!E662</f>
        <v>59</v>
      </c>
      <c r="E605" s="62">
        <f>ROUNDUP((VLOOKUP(B605,Sheet1!U:AA,3,FALSE)-2)*(0.042*(D605-1)+0.2)+0.4,0)</f>
        <v>43</v>
      </c>
      <c r="F605" s="62">
        <f>ROUNDUP((VLOOKUP(B605,Sheet1!U:AA,4,FALSE)-2)*(0.042*(D605-1)+0.2)+0.4,0)</f>
        <v>93</v>
      </c>
      <c r="G605" s="62">
        <f>ROUNDUP((VLOOKUP(B605,Sheet1!U:AA,5,FALSE)-2)*(0.042*(D605-1)+0.2)+0.4,0)</f>
        <v>93</v>
      </c>
      <c r="H605" s="62">
        <f>ROUNDUP((VLOOKUP(B605,Sheet1!U:AA,6,FALSE)-2)*(0.042*(D605-1)+0.2)+0.4,0)</f>
        <v>17</v>
      </c>
      <c r="I605" s="62">
        <f>ROUNDUP((VLOOKUP(B605,Sheet1!U:AA,7,FALSE)-2)*(0.042*(D605-1)+0.2)+0.4,0)</f>
        <v>22</v>
      </c>
      <c r="J605" s="62">
        <f>E605*8+F605*2+G605*3+H605*3+I605*1+VLOOKUP(B605,Sheet1!AU:AZ,2,FALSE)</f>
        <v>902</v>
      </c>
      <c r="K605" s="62">
        <f>E605*1+F605*2+G605*2+H605*2+I605*10+VLOOKUP(B605,Sheet1!AU:AZ,3,FALSE)</f>
        <v>689</v>
      </c>
      <c r="L605" s="62">
        <f>E605*0.1+F605*2+G605*0.2+H605*0.26+I605*0.1+VLOOKUP(B605,Sheet1!AU:AZ,4,FALSE)</f>
        <v>235.52</v>
      </c>
      <c r="M605" s="62">
        <f>E605*0.1+F605*0.2+G605*2+H605*0.2+I605*0.1+VLOOKUP(B605,Sheet1!AU:AZ,5,FALSE)</f>
        <v>234.5</v>
      </c>
      <c r="N605" s="62">
        <f>E605*0.1+F605*0.2+G605*0.2+H605*2+I605*0.1+VLOOKUP(B605,Sheet1!AU:AZ,6,FALSE)</f>
        <v>97.7</v>
      </c>
      <c r="O605" s="62">
        <f t="shared" si="172"/>
        <v>12.3</v>
      </c>
      <c r="P605" s="62">
        <f t="shared" si="173"/>
        <v>17</v>
      </c>
      <c r="R605" s="9">
        <f t="shared" si="185"/>
        <v>59</v>
      </c>
      <c r="S605" s="9">
        <f t="shared" si="174"/>
        <v>402.64</v>
      </c>
      <c r="T605" s="9">
        <f t="shared" si="175"/>
        <v>62.8</v>
      </c>
      <c r="U605" s="66">
        <f t="shared" si="186"/>
        <v>440</v>
      </c>
      <c r="V605" s="9">
        <f t="shared" si="187"/>
        <v>528</v>
      </c>
      <c r="W605" s="67">
        <f t="shared" si="188"/>
        <v>393</v>
      </c>
      <c r="Y605" s="69">
        <f>VLOOKUP(D605,Sheet2!P:Q,2,FALSE)</f>
        <v>120</v>
      </c>
      <c r="AB605" s="4" t="str">
        <f>IF('表格编辑 '!D662="monster","普通","BOSS")</f>
        <v>普通</v>
      </c>
      <c r="AD605" s="50">
        <f>VLOOKUP(D605,映射!AK:AL,2,FALSE)</f>
        <v>4</v>
      </c>
      <c r="AE605" s="50" t="s">
        <v>37</v>
      </c>
      <c r="AF605" s="4">
        <f>VLOOKUP(AE605,映射!AN:AO,2,FALSE)</f>
        <v>2</v>
      </c>
      <c r="AG605" s="50">
        <v>1</v>
      </c>
      <c r="AH605" s="70">
        <v>1</v>
      </c>
      <c r="AI605" s="16">
        <f t="shared" si="176"/>
        <v>40249</v>
      </c>
      <c r="AJ605" s="16">
        <f t="shared" si="177"/>
        <v>50132</v>
      </c>
      <c r="AK605" s="16">
        <f t="shared" si="178"/>
        <v>59</v>
      </c>
      <c r="AL605" s="16" t="str">
        <f t="shared" si="179"/>
        <v>蜥蜴人斗士</v>
      </c>
      <c r="AM605" s="16">
        <f t="shared" si="180"/>
        <v>3520</v>
      </c>
      <c r="AN605" s="16">
        <f t="shared" si="181"/>
        <v>1804</v>
      </c>
      <c r="AO605" s="16">
        <f t="shared" si="189"/>
        <v>1716</v>
      </c>
      <c r="AP605" s="16">
        <f t="shared" si="182"/>
        <v>2618</v>
      </c>
      <c r="AQ605" s="16">
        <f t="shared" si="183"/>
        <v>1378</v>
      </c>
      <c r="AR605" s="16">
        <f t="shared" si="184"/>
        <v>354</v>
      </c>
      <c r="AS605" s="16"/>
      <c r="AT605" s="16">
        <v>191.4</v>
      </c>
      <c r="AU605" s="16">
        <v>69</v>
      </c>
      <c r="AV605" s="16">
        <v>11.4</v>
      </c>
      <c r="AW605" s="16"/>
    </row>
    <row r="606" spans="1:49">
      <c r="A606" s="62">
        <f>'表格编辑 '!A663</f>
        <v>40250</v>
      </c>
      <c r="B606" s="62">
        <f>'表格编辑 '!B663</f>
        <v>50150</v>
      </c>
      <c r="C606" s="62" t="str">
        <f>VLOOKUP(B606,映射!A:B,2,FALSE)</f>
        <v>泰坦巨人</v>
      </c>
      <c r="D606" s="62">
        <f>'表格编辑 '!E663</f>
        <v>59</v>
      </c>
      <c r="E606" s="62">
        <f>ROUNDUP((VLOOKUP(B606,Sheet1!U:AA,3,FALSE)-2)*(0.042*(D606-1)+0.2)+0.4,0)</f>
        <v>106</v>
      </c>
      <c r="F606" s="62">
        <f>ROUNDUP((VLOOKUP(B606,Sheet1!U:AA,4,FALSE)-2)*(0.042*(D606-1)+0.2)+0.4,0)</f>
        <v>88</v>
      </c>
      <c r="G606" s="62">
        <f>ROUNDUP((VLOOKUP(B606,Sheet1!U:AA,5,FALSE)-2)*(0.042*(D606-1)+0.2)+0.4,0)</f>
        <v>75</v>
      </c>
      <c r="H606" s="62">
        <f>ROUNDUP((VLOOKUP(B606,Sheet1!U:AA,6,FALSE)-2)*(0.042*(D606-1)+0.2)+0.4,0)</f>
        <v>43</v>
      </c>
      <c r="I606" s="62">
        <f>ROUNDUP((VLOOKUP(B606,Sheet1!U:AA,7,FALSE)-2)*(0.042*(D606-1)+0.2)+0.4,0)</f>
        <v>62</v>
      </c>
      <c r="J606" s="62">
        <f>E606*8+F606*2+G606*3+H606*3+I606*1+VLOOKUP(B606,Sheet1!AU:AZ,2,FALSE)</f>
        <v>1460</v>
      </c>
      <c r="K606" s="62">
        <f>E606*1+F606*2+G606*2+H606*2+I606*10+VLOOKUP(B606,Sheet1!AU:AZ,3,FALSE)</f>
        <v>1158</v>
      </c>
      <c r="L606" s="62">
        <f>E606*0.1+F606*2+G606*0.2+H606*0.26+I606*0.1+VLOOKUP(B606,Sheet1!AU:AZ,4,FALSE)</f>
        <v>238.98</v>
      </c>
      <c r="M606" s="62">
        <f>E606*0.1+F606*0.2+G606*2+H606*0.2+I606*0.1+VLOOKUP(B606,Sheet1!AU:AZ,5,FALSE)</f>
        <v>213</v>
      </c>
      <c r="N606" s="62">
        <f>E606*0.1+F606*0.2+G606*0.2+H606*2+I606*0.1+VLOOKUP(B606,Sheet1!AU:AZ,6,FALSE)</f>
        <v>155.4</v>
      </c>
      <c r="O606" s="62">
        <f t="shared" si="172"/>
        <v>19.7</v>
      </c>
      <c r="P606" s="62">
        <f t="shared" si="173"/>
        <v>70.9</v>
      </c>
      <c r="R606" s="9">
        <f t="shared" si="185"/>
        <v>59</v>
      </c>
      <c r="S606" s="9">
        <f t="shared" si="174"/>
        <v>402.64</v>
      </c>
      <c r="T606" s="9">
        <f t="shared" si="175"/>
        <v>62.8</v>
      </c>
      <c r="U606" s="66">
        <f t="shared" si="186"/>
        <v>467</v>
      </c>
      <c r="V606" s="9">
        <f t="shared" si="187"/>
        <v>560.4</v>
      </c>
      <c r="W606" s="67">
        <f t="shared" si="188"/>
        <v>401</v>
      </c>
      <c r="Y606" s="69">
        <f>VLOOKUP(D606,Sheet2!P:Q,2,FALSE)</f>
        <v>120</v>
      </c>
      <c r="AB606" s="4" t="str">
        <f>IF('表格编辑 '!D663="monster","普通","BOSS")</f>
        <v>普通</v>
      </c>
      <c r="AD606" s="50">
        <f>VLOOKUP(D606,映射!AK:AL,2,FALSE)</f>
        <v>4</v>
      </c>
      <c r="AE606" s="50" t="s">
        <v>37</v>
      </c>
      <c r="AF606" s="4">
        <f>VLOOKUP(AE606,映射!AN:AO,2,FALSE)</f>
        <v>2</v>
      </c>
      <c r="AG606" s="50">
        <v>1</v>
      </c>
      <c r="AH606" s="70">
        <v>1</v>
      </c>
      <c r="AI606" s="16">
        <f t="shared" si="176"/>
        <v>40250</v>
      </c>
      <c r="AJ606" s="16">
        <f t="shared" si="177"/>
        <v>50150</v>
      </c>
      <c r="AK606" s="16">
        <f t="shared" si="178"/>
        <v>59</v>
      </c>
      <c r="AL606" s="16" t="str">
        <f t="shared" si="179"/>
        <v>泰坦巨人</v>
      </c>
      <c r="AM606" s="16">
        <f t="shared" si="180"/>
        <v>3736</v>
      </c>
      <c r="AN606" s="16">
        <f t="shared" si="181"/>
        <v>2920</v>
      </c>
      <c r="AO606" s="16">
        <f t="shared" si="189"/>
        <v>816</v>
      </c>
      <c r="AP606" s="16">
        <f t="shared" si="182"/>
        <v>2276</v>
      </c>
      <c r="AQ606" s="16">
        <f t="shared" si="183"/>
        <v>2316</v>
      </c>
      <c r="AR606" s="16">
        <f t="shared" si="184"/>
        <v>359</v>
      </c>
      <c r="AS606" s="16"/>
      <c r="AT606" s="16">
        <v>152.1</v>
      </c>
      <c r="AU606" s="16">
        <v>67.5</v>
      </c>
      <c r="AV606" s="16">
        <v>2.7</v>
      </c>
      <c r="AW606" s="16"/>
    </row>
    <row r="607" spans="1:49">
      <c r="A607" s="62">
        <f>'表格编辑 '!A664</f>
        <v>40251</v>
      </c>
      <c r="B607" s="62">
        <f>'表格编辑 '!B664</f>
        <v>50033</v>
      </c>
      <c r="C607" s="62" t="str">
        <f>VLOOKUP(B607,映射!A:B,2,FALSE)</f>
        <v>骷髅海盗</v>
      </c>
      <c r="D607" s="62">
        <f>'表格编辑 '!E664</f>
        <v>59</v>
      </c>
      <c r="E607" s="62">
        <f>ROUNDUP((VLOOKUP(B607,Sheet1!U:AA,3,FALSE)-2)*(0.042*(D607-1)+0.2)+0.4,0)</f>
        <v>54</v>
      </c>
      <c r="F607" s="62">
        <f>ROUNDUP((VLOOKUP(B607,Sheet1!U:AA,4,FALSE)-2)*(0.042*(D607-1)+0.2)+0.4,0)</f>
        <v>96</v>
      </c>
      <c r="G607" s="62">
        <f>ROUNDUP((VLOOKUP(B607,Sheet1!U:AA,5,FALSE)-2)*(0.042*(D607-1)+0.2)+0.4,0)</f>
        <v>75</v>
      </c>
      <c r="H607" s="62">
        <f>ROUNDUP((VLOOKUP(B607,Sheet1!U:AA,6,FALSE)-2)*(0.042*(D607-1)+0.2)+0.4,0)</f>
        <v>62</v>
      </c>
      <c r="I607" s="62">
        <f>ROUNDUP((VLOOKUP(B607,Sheet1!U:AA,7,FALSE)-2)*(0.042*(D607-1)+0.2)+0.4,0)</f>
        <v>91</v>
      </c>
      <c r="J607" s="62">
        <f>E607*8+F607*2+G607*3+H607*3+I607*1+VLOOKUP(B607,Sheet1!AU:AZ,2,FALSE)</f>
        <v>1146</v>
      </c>
      <c r="K607" s="62">
        <f>E607*1+F607*2+G607*2+H607*2+I607*10+VLOOKUP(B607,Sheet1!AU:AZ,3,FALSE)</f>
        <v>1450</v>
      </c>
      <c r="L607" s="62">
        <f>E607*0.1+F607*2+G607*0.2+H607*0.26+I607*0.1+VLOOKUP(B607,Sheet1!AU:AZ,4,FALSE)</f>
        <v>257.62</v>
      </c>
      <c r="M607" s="62">
        <f>E607*0.1+F607*0.2+G607*2+H607*0.2+I607*0.1+VLOOKUP(B607,Sheet1!AU:AZ,5,FALSE)</f>
        <v>216.1</v>
      </c>
      <c r="N607" s="62">
        <f>E607*0.1+F607*0.2+G607*0.2+H607*2+I607*0.1+VLOOKUP(B607,Sheet1!AU:AZ,6,FALSE)</f>
        <v>192.7</v>
      </c>
      <c r="O607" s="62">
        <f t="shared" si="172"/>
        <v>55.8</v>
      </c>
      <c r="P607" s="62">
        <f t="shared" si="173"/>
        <v>29.4</v>
      </c>
      <c r="R607" s="9">
        <f t="shared" si="185"/>
        <v>59</v>
      </c>
      <c r="S607" s="9">
        <f t="shared" si="174"/>
        <v>402.64</v>
      </c>
      <c r="T607" s="9">
        <f t="shared" si="175"/>
        <v>62.8</v>
      </c>
      <c r="U607" s="66">
        <f t="shared" si="186"/>
        <v>463</v>
      </c>
      <c r="V607" s="9">
        <f t="shared" si="187"/>
        <v>555.6</v>
      </c>
      <c r="W607" s="67">
        <f t="shared" si="188"/>
        <v>447</v>
      </c>
      <c r="Y607" s="69">
        <f>VLOOKUP(D607,Sheet2!P:Q,2,FALSE)</f>
        <v>120</v>
      </c>
      <c r="AB607" s="4" t="str">
        <f>IF('表格编辑 '!D664="monster","普通","BOSS")</f>
        <v>普通</v>
      </c>
      <c r="AD607" s="50">
        <f>VLOOKUP(D607,映射!AK:AL,2,FALSE)</f>
        <v>4</v>
      </c>
      <c r="AE607" s="50" t="s">
        <v>37</v>
      </c>
      <c r="AF607" s="4">
        <f>VLOOKUP(AE607,映射!AN:AO,2,FALSE)</f>
        <v>2</v>
      </c>
      <c r="AG607" s="50">
        <v>1</v>
      </c>
      <c r="AH607" s="70">
        <v>1</v>
      </c>
      <c r="AI607" s="16">
        <f t="shared" si="176"/>
        <v>40251</v>
      </c>
      <c r="AJ607" s="16">
        <f t="shared" si="177"/>
        <v>50033</v>
      </c>
      <c r="AK607" s="16">
        <f t="shared" si="178"/>
        <v>59</v>
      </c>
      <c r="AL607" s="16" t="str">
        <f t="shared" si="179"/>
        <v>骷髅海盗</v>
      </c>
      <c r="AM607" s="16">
        <f t="shared" si="180"/>
        <v>3704</v>
      </c>
      <c r="AN607" s="16">
        <f t="shared" si="181"/>
        <v>2292</v>
      </c>
      <c r="AO607" s="16">
        <f t="shared" si="189"/>
        <v>1412</v>
      </c>
      <c r="AP607" s="16">
        <f t="shared" si="182"/>
        <v>2558</v>
      </c>
      <c r="AQ607" s="16">
        <f t="shared" si="183"/>
        <v>2900</v>
      </c>
      <c r="AR607" s="16">
        <f t="shared" si="184"/>
        <v>387</v>
      </c>
      <c r="AS607" s="16"/>
      <c r="AT607" s="16">
        <v>228</v>
      </c>
      <c r="AU607" s="16">
        <v>93</v>
      </c>
      <c r="AV607" s="16">
        <v>31.3</v>
      </c>
      <c r="AW607" s="16"/>
    </row>
    <row r="608" spans="1:49">
      <c r="A608" s="62">
        <f>'表格编辑 '!A665</f>
        <v>40252</v>
      </c>
      <c r="B608" s="62">
        <f>'表格编辑 '!B665</f>
        <v>50155</v>
      </c>
      <c r="C608" s="62" t="str">
        <f>VLOOKUP(B608,映射!A:B,2,FALSE)</f>
        <v>熊猫团</v>
      </c>
      <c r="D608" s="62">
        <f>'表格编辑 '!E665</f>
        <v>59</v>
      </c>
      <c r="E608" s="62">
        <f>ROUNDUP((VLOOKUP(B608,Sheet1!U:AA,3,FALSE)-2)*(0.042*(D608-1)+0.2)+0.4,0)</f>
        <v>67</v>
      </c>
      <c r="F608" s="62">
        <f>ROUNDUP((VLOOKUP(B608,Sheet1!U:AA,4,FALSE)-2)*(0.042*(D608-1)+0.2)+0.4,0)</f>
        <v>64</v>
      </c>
      <c r="G608" s="62">
        <f>ROUNDUP((VLOOKUP(B608,Sheet1!U:AA,5,FALSE)-2)*(0.042*(D608-1)+0.2)+0.4,0)</f>
        <v>75</v>
      </c>
      <c r="H608" s="62">
        <f>ROUNDUP((VLOOKUP(B608,Sheet1!U:AA,6,FALSE)-2)*(0.042*(D608-1)+0.2)+0.4,0)</f>
        <v>59</v>
      </c>
      <c r="I608" s="62">
        <f>ROUNDUP((VLOOKUP(B608,Sheet1!U:AA,7,FALSE)-2)*(0.042*(D608-1)+0.2)+0.4,0)</f>
        <v>17</v>
      </c>
      <c r="J608" s="62">
        <f>E608*8+F608*2+G608*3+H608*3+I608*1+VLOOKUP(B608,Sheet1!AU:AZ,2,FALSE)</f>
        <v>1103</v>
      </c>
      <c r="K608" s="62">
        <f>E608*1+F608*2+G608*2+H608*2+I608*10+VLOOKUP(B608,Sheet1!AU:AZ,3,FALSE)</f>
        <v>653</v>
      </c>
      <c r="L608" s="62">
        <f>E608*0.1+F608*2+G608*0.2+H608*0.26+I608*0.1+VLOOKUP(B608,Sheet1!AU:AZ,4,FALSE)</f>
        <v>186.74</v>
      </c>
      <c r="M608" s="62">
        <f>E608*0.1+F608*0.2+G608*2+H608*0.2+I608*0.1+VLOOKUP(B608,Sheet1!AU:AZ,5,FALSE)</f>
        <v>203</v>
      </c>
      <c r="N608" s="62">
        <f>E608*0.1+F608*0.2+G608*0.2+H608*2+I608*0.1+VLOOKUP(B608,Sheet1!AU:AZ,6,FALSE)</f>
        <v>174.2</v>
      </c>
      <c r="O608" s="62">
        <f t="shared" ref="O608:O671" si="190">E608*-0.3+F608*-0.1+G608*0.2+H608*-0.1+I608*0.8</f>
        <v>-3.8</v>
      </c>
      <c r="P608" s="62">
        <f t="shared" ref="P608:P671" si="191">E608*0.8+F608*-0.1+G608*-0.1+H608*0.2+I608*-0.1</f>
        <v>49.8</v>
      </c>
      <c r="R608" s="9">
        <f t="shared" si="185"/>
        <v>59</v>
      </c>
      <c r="S608" s="9">
        <f t="shared" si="174"/>
        <v>402.64</v>
      </c>
      <c r="T608" s="9">
        <f t="shared" si="175"/>
        <v>62.8</v>
      </c>
      <c r="U608" s="66">
        <f t="shared" si="186"/>
        <v>481</v>
      </c>
      <c r="V608" s="9">
        <f t="shared" si="187"/>
        <v>577.2</v>
      </c>
      <c r="W608" s="67">
        <f t="shared" si="188"/>
        <v>279</v>
      </c>
      <c r="Y608" s="69">
        <f>VLOOKUP(D608,Sheet2!P:Q,2,FALSE)</f>
        <v>120</v>
      </c>
      <c r="AB608" s="4" t="str">
        <f>IF('表格编辑 '!D665="monster","普通","BOSS")</f>
        <v>普通</v>
      </c>
      <c r="AD608" s="50">
        <f>VLOOKUP(D608,映射!AK:AL,2,FALSE)</f>
        <v>4</v>
      </c>
      <c r="AE608" s="50" t="s">
        <v>37</v>
      </c>
      <c r="AF608" s="4">
        <f>VLOOKUP(AE608,映射!AN:AO,2,FALSE)</f>
        <v>2</v>
      </c>
      <c r="AG608" s="50">
        <v>1</v>
      </c>
      <c r="AH608" s="70">
        <v>1</v>
      </c>
      <c r="AI608" s="16">
        <f t="shared" si="176"/>
        <v>40252</v>
      </c>
      <c r="AJ608" s="16">
        <f t="shared" si="177"/>
        <v>50155</v>
      </c>
      <c r="AK608" s="16">
        <f t="shared" si="178"/>
        <v>59</v>
      </c>
      <c r="AL608" s="16" t="str">
        <f t="shared" si="179"/>
        <v>熊猫团</v>
      </c>
      <c r="AM608" s="16">
        <f t="shared" si="180"/>
        <v>3848</v>
      </c>
      <c r="AN608" s="16">
        <f t="shared" si="181"/>
        <v>2206</v>
      </c>
      <c r="AO608" s="16">
        <f t="shared" si="189"/>
        <v>1642</v>
      </c>
      <c r="AP608" s="16">
        <f t="shared" si="182"/>
        <v>2745</v>
      </c>
      <c r="AQ608" s="16">
        <f t="shared" si="183"/>
        <v>1306</v>
      </c>
      <c r="AR608" s="16">
        <f t="shared" si="184"/>
        <v>281</v>
      </c>
      <c r="AS608" s="16"/>
      <c r="AT608" s="16">
        <v>161.2</v>
      </c>
      <c r="AU608" s="16">
        <v>136</v>
      </c>
      <c r="AV608" s="16">
        <v>-3.4</v>
      </c>
      <c r="AW608" s="16"/>
    </row>
    <row r="609" spans="1:49">
      <c r="A609" s="62">
        <f>'表格编辑 '!A666</f>
        <v>40253</v>
      </c>
      <c r="B609" s="62">
        <f>'表格编辑 '!B666</f>
        <v>50056</v>
      </c>
      <c r="C609" s="62" t="str">
        <f>VLOOKUP(B609,映射!A:B,2,FALSE)</f>
        <v>海蝙蝠</v>
      </c>
      <c r="D609" s="62">
        <f>'表格编辑 '!E666</f>
        <v>59</v>
      </c>
      <c r="E609" s="62">
        <f>ROUNDUP((VLOOKUP(B609,Sheet1!U:AA,3,FALSE)-2)*(0.042*(D609-1)+0.2)+0.4,0)</f>
        <v>43</v>
      </c>
      <c r="F609" s="62">
        <f>ROUNDUP((VLOOKUP(B609,Sheet1!U:AA,4,FALSE)-2)*(0.042*(D609-1)+0.2)+0.4,0)</f>
        <v>72</v>
      </c>
      <c r="G609" s="62">
        <f>ROUNDUP((VLOOKUP(B609,Sheet1!U:AA,5,FALSE)-2)*(0.042*(D609-1)+0.2)+0.4,0)</f>
        <v>67</v>
      </c>
      <c r="H609" s="62">
        <f>ROUNDUP((VLOOKUP(B609,Sheet1!U:AA,6,FALSE)-2)*(0.042*(D609-1)+0.2)+0.4,0)</f>
        <v>75</v>
      </c>
      <c r="I609" s="62">
        <f>ROUNDUP((VLOOKUP(B609,Sheet1!U:AA,7,FALSE)-2)*(0.042*(D609-1)+0.2)+0.4,0)</f>
        <v>25</v>
      </c>
      <c r="J609" s="62">
        <f>E609*8+F609*2+G609*3+H609*3+I609*1+VLOOKUP(B609,Sheet1!AU:AZ,2,FALSE)</f>
        <v>959</v>
      </c>
      <c r="K609" s="62">
        <f>E609*1+F609*2+G609*2+H609*2+I609*10+VLOOKUP(B609,Sheet1!AU:AZ,3,FALSE)</f>
        <v>741</v>
      </c>
      <c r="L609" s="62">
        <f>E609*0.1+F609*2+G609*0.2+H609*0.26+I609*0.1+VLOOKUP(B609,Sheet1!AU:AZ,4,FALSE)</f>
        <v>203.7</v>
      </c>
      <c r="M609" s="62">
        <f>E609*0.1+F609*0.2+G609*2+H609*0.2+I609*0.1+VLOOKUP(B609,Sheet1!AU:AZ,5,FALSE)</f>
        <v>190.2</v>
      </c>
      <c r="N609" s="62">
        <f>E609*0.1+F609*0.2+G609*0.2+H609*2+I609*0.1+VLOOKUP(B609,Sheet1!AU:AZ,6,FALSE)</f>
        <v>204.6</v>
      </c>
      <c r="O609" s="62">
        <f t="shared" si="190"/>
        <v>5.8</v>
      </c>
      <c r="P609" s="62">
        <f t="shared" si="191"/>
        <v>33</v>
      </c>
      <c r="R609" s="9">
        <f t="shared" si="185"/>
        <v>59</v>
      </c>
      <c r="S609" s="9">
        <f t="shared" si="174"/>
        <v>402.64</v>
      </c>
      <c r="T609" s="9">
        <f t="shared" si="175"/>
        <v>62.8</v>
      </c>
      <c r="U609" s="66">
        <f t="shared" si="186"/>
        <v>500</v>
      </c>
      <c r="V609" s="9">
        <f t="shared" si="187"/>
        <v>600</v>
      </c>
      <c r="W609" s="67">
        <f t="shared" si="188"/>
        <v>318</v>
      </c>
      <c r="Y609" s="69">
        <f>VLOOKUP(D609,Sheet2!P:Q,2,FALSE)</f>
        <v>120</v>
      </c>
      <c r="AB609" s="4" t="str">
        <f>IF('表格编辑 '!D666="monster","普通","BOSS")</f>
        <v>普通</v>
      </c>
      <c r="AD609" s="50">
        <f>VLOOKUP(D609,映射!AK:AL,2,FALSE)</f>
        <v>4</v>
      </c>
      <c r="AE609" s="50" t="s">
        <v>37</v>
      </c>
      <c r="AF609" s="4">
        <f>VLOOKUP(AE609,映射!AN:AO,2,FALSE)</f>
        <v>2</v>
      </c>
      <c r="AG609" s="50">
        <v>1</v>
      </c>
      <c r="AH609" s="70">
        <v>1</v>
      </c>
      <c r="AI609" s="16">
        <f t="shared" si="176"/>
        <v>40253</v>
      </c>
      <c r="AJ609" s="16">
        <f t="shared" si="177"/>
        <v>50056</v>
      </c>
      <c r="AK609" s="16">
        <f t="shared" si="178"/>
        <v>59</v>
      </c>
      <c r="AL609" s="16" t="str">
        <f t="shared" si="179"/>
        <v>海蝙蝠</v>
      </c>
      <c r="AM609" s="16">
        <f t="shared" si="180"/>
        <v>4000</v>
      </c>
      <c r="AN609" s="16">
        <f t="shared" si="181"/>
        <v>1918</v>
      </c>
      <c r="AO609" s="16">
        <f t="shared" si="189"/>
        <v>2082</v>
      </c>
      <c r="AP609" s="16">
        <f t="shared" si="182"/>
        <v>3041</v>
      </c>
      <c r="AQ609" s="16">
        <f t="shared" si="183"/>
        <v>1482</v>
      </c>
      <c r="AR609" s="16">
        <f t="shared" si="184"/>
        <v>306</v>
      </c>
      <c r="AS609" s="16"/>
      <c r="AT609" s="16">
        <v>150</v>
      </c>
      <c r="AU609" s="16">
        <v>162.6</v>
      </c>
      <c r="AV609" s="16">
        <v>5</v>
      </c>
      <c r="AW609" s="16"/>
    </row>
    <row r="610" spans="1:49">
      <c r="A610" s="62">
        <f>'表格编辑 '!A667</f>
        <v>40254</v>
      </c>
      <c r="B610" s="62">
        <f>'表格编辑 '!B667</f>
        <v>50111</v>
      </c>
      <c r="C610" s="62" t="str">
        <f>VLOOKUP(B610,映射!A:B,2,FALSE)</f>
        <v>暗影</v>
      </c>
      <c r="D610" s="62">
        <f>'表格编辑 '!E667</f>
        <v>59</v>
      </c>
      <c r="E610" s="62">
        <f>ROUNDUP((VLOOKUP(B610,Sheet1!U:AA,3,FALSE)-2)*(0.042*(D610-1)+0.2)+0.4,0)</f>
        <v>62</v>
      </c>
      <c r="F610" s="62">
        <f>ROUNDUP((VLOOKUP(B610,Sheet1!U:AA,4,FALSE)-2)*(0.042*(D610-1)+0.2)+0.4,0)</f>
        <v>56</v>
      </c>
      <c r="G610" s="62">
        <f>ROUNDUP((VLOOKUP(B610,Sheet1!U:AA,5,FALSE)-2)*(0.042*(D610-1)+0.2)+0.4,0)</f>
        <v>56</v>
      </c>
      <c r="H610" s="62">
        <f>ROUNDUP((VLOOKUP(B610,Sheet1!U:AA,6,FALSE)-2)*(0.042*(D610-1)+0.2)+0.4,0)</f>
        <v>56</v>
      </c>
      <c r="I610" s="62">
        <f>ROUNDUP((VLOOKUP(B610,Sheet1!U:AA,7,FALSE)-2)*(0.042*(D610-1)+0.2)+0.4,0)</f>
        <v>64</v>
      </c>
      <c r="J610" s="62">
        <f>E610*8+F610*2+G610*3+H610*3+I610*1+VLOOKUP(B610,Sheet1!AU:AZ,2,FALSE)</f>
        <v>1028</v>
      </c>
      <c r="K610" s="62">
        <f>E610*1+F610*2+G610*2+H610*2+I610*10+VLOOKUP(B610,Sheet1!AU:AZ,3,FALSE)</f>
        <v>1058</v>
      </c>
      <c r="L610" s="62">
        <f>E610*0.1+F610*2+G610*0.2+H610*0.26+I610*0.1+VLOOKUP(B610,Sheet1!AU:AZ,4,FALSE)</f>
        <v>170.36</v>
      </c>
      <c r="M610" s="62">
        <f>E610*0.1+F610*0.2+G610*2+H610*0.2+I610*0.1+VLOOKUP(B610,Sheet1!AU:AZ,5,FALSE)</f>
        <v>167</v>
      </c>
      <c r="N610" s="62">
        <f>E610*0.1+F610*0.2+G610*0.2+H610*2+I610*0.1+VLOOKUP(B610,Sheet1!AU:AZ,6,FALSE)</f>
        <v>167</v>
      </c>
      <c r="O610" s="62">
        <f t="shared" si="190"/>
        <v>32.6</v>
      </c>
      <c r="P610" s="62">
        <f t="shared" si="191"/>
        <v>43.2</v>
      </c>
      <c r="R610" s="9">
        <f t="shared" si="185"/>
        <v>59</v>
      </c>
      <c r="S610" s="9">
        <f t="shared" si="174"/>
        <v>402.64</v>
      </c>
      <c r="T610" s="9">
        <f t="shared" si="175"/>
        <v>62.8</v>
      </c>
      <c r="U610" s="66">
        <f t="shared" si="186"/>
        <v>538</v>
      </c>
      <c r="V610" s="9">
        <f t="shared" si="187"/>
        <v>645.6</v>
      </c>
      <c r="W610" s="67">
        <f t="shared" si="188"/>
        <v>243</v>
      </c>
      <c r="Y610" s="69">
        <f>VLOOKUP(D610,Sheet2!P:Q,2,FALSE)</f>
        <v>120</v>
      </c>
      <c r="AB610" s="4" t="str">
        <f>IF('表格编辑 '!D667="monster","普通","BOSS")</f>
        <v>普通</v>
      </c>
      <c r="AD610" s="50">
        <f>VLOOKUP(D610,映射!AK:AL,2,FALSE)</f>
        <v>4</v>
      </c>
      <c r="AE610" s="50" t="s">
        <v>37</v>
      </c>
      <c r="AF610" s="4">
        <f>VLOOKUP(AE610,映射!AN:AO,2,FALSE)</f>
        <v>2</v>
      </c>
      <c r="AG610" s="50">
        <v>1</v>
      </c>
      <c r="AH610" s="70">
        <v>1</v>
      </c>
      <c r="AI610" s="16">
        <f t="shared" si="176"/>
        <v>40254</v>
      </c>
      <c r="AJ610" s="16">
        <f t="shared" si="177"/>
        <v>50111</v>
      </c>
      <c r="AK610" s="16">
        <f t="shared" si="178"/>
        <v>59</v>
      </c>
      <c r="AL610" s="16" t="str">
        <f t="shared" si="179"/>
        <v>暗影</v>
      </c>
      <c r="AM610" s="16">
        <f t="shared" si="180"/>
        <v>4304</v>
      </c>
      <c r="AN610" s="16">
        <f t="shared" si="181"/>
        <v>2056</v>
      </c>
      <c r="AO610" s="16">
        <f t="shared" si="189"/>
        <v>2248</v>
      </c>
      <c r="AP610" s="16">
        <f t="shared" si="182"/>
        <v>3276</v>
      </c>
      <c r="AQ610" s="16">
        <f t="shared" si="183"/>
        <v>2116</v>
      </c>
      <c r="AR610" s="16">
        <f t="shared" si="184"/>
        <v>256</v>
      </c>
      <c r="AS610" s="16"/>
      <c r="AT610" s="16">
        <v>131.2</v>
      </c>
      <c r="AU610" s="16">
        <v>131.2</v>
      </c>
      <c r="AV610" s="16">
        <v>29.1</v>
      </c>
      <c r="AW610" s="16"/>
    </row>
    <row r="611" spans="1:49">
      <c r="A611" s="62">
        <f>'表格编辑 '!A668</f>
        <v>40255</v>
      </c>
      <c r="B611" s="62">
        <f>'表格编辑 '!B668</f>
        <v>50092</v>
      </c>
      <c r="C611" s="62" t="str">
        <f>VLOOKUP(B611,映射!A:B,2,FALSE)</f>
        <v>功夫刺魔</v>
      </c>
      <c r="D611" s="62">
        <f>'表格编辑 '!E668</f>
        <v>59</v>
      </c>
      <c r="E611" s="62">
        <f>ROUNDUP((VLOOKUP(B611,Sheet1!U:AA,3,FALSE)-2)*(0.042*(D611-1)+0.2)+0.4,0)</f>
        <v>72</v>
      </c>
      <c r="F611" s="62">
        <f>ROUNDUP((VLOOKUP(B611,Sheet1!U:AA,4,FALSE)-2)*(0.042*(D611-1)+0.2)+0.4,0)</f>
        <v>93</v>
      </c>
      <c r="G611" s="62">
        <f>ROUNDUP((VLOOKUP(B611,Sheet1!U:AA,5,FALSE)-2)*(0.042*(D611-1)+0.2)+0.4,0)</f>
        <v>80</v>
      </c>
      <c r="H611" s="62">
        <f>ROUNDUP((VLOOKUP(B611,Sheet1!U:AA,6,FALSE)-2)*(0.042*(D611-1)+0.2)+0.4,0)</f>
        <v>35</v>
      </c>
      <c r="I611" s="62">
        <f>ROUNDUP((VLOOKUP(B611,Sheet1!U:AA,7,FALSE)-2)*(0.042*(D611-1)+0.2)+0.4,0)</f>
        <v>54</v>
      </c>
      <c r="J611" s="62">
        <f>E611*8+F611*2+G611*3+H611*3+I611*1+VLOOKUP(B611,Sheet1!AU:AZ,2,FALSE)</f>
        <v>1181</v>
      </c>
      <c r="K611" s="62">
        <f>E611*1+F611*2+G611*2+H611*2+I611*10+VLOOKUP(B611,Sheet1!AU:AZ,3,FALSE)</f>
        <v>1048</v>
      </c>
      <c r="L611" s="62">
        <f>E611*0.1+F611*2+G611*0.2+H611*0.26+I611*0.1+VLOOKUP(B611,Sheet1!AU:AZ,4,FALSE)</f>
        <v>243.7</v>
      </c>
      <c r="M611" s="62">
        <f>E611*0.1+F611*0.2+G611*2+H611*0.2+I611*0.1+VLOOKUP(B611,Sheet1!AU:AZ,5,FALSE)</f>
        <v>218.2</v>
      </c>
      <c r="N611" s="62">
        <f>E611*0.1+F611*0.2+G611*0.2+H611*2+I611*0.1+VLOOKUP(B611,Sheet1!AU:AZ,6,FALSE)</f>
        <v>137.2</v>
      </c>
      <c r="O611" s="62">
        <f t="shared" si="190"/>
        <v>24.8</v>
      </c>
      <c r="P611" s="62">
        <f t="shared" si="191"/>
        <v>41.9</v>
      </c>
      <c r="R611" s="9">
        <f t="shared" si="185"/>
        <v>59</v>
      </c>
      <c r="S611" s="9">
        <f t="shared" si="174"/>
        <v>402.64</v>
      </c>
      <c r="T611" s="9">
        <f t="shared" si="175"/>
        <v>62.8</v>
      </c>
      <c r="U611" s="66">
        <f t="shared" si="186"/>
        <v>460</v>
      </c>
      <c r="V611" s="9">
        <f t="shared" si="187"/>
        <v>552</v>
      </c>
      <c r="W611" s="67">
        <f t="shared" si="188"/>
        <v>413</v>
      </c>
      <c r="Y611" s="69">
        <f>VLOOKUP(D611,Sheet2!P:Q,2,FALSE)</f>
        <v>120</v>
      </c>
      <c r="AB611" s="4" t="str">
        <f>IF('表格编辑 '!D668="monster","普通","BOSS")</f>
        <v>普通</v>
      </c>
      <c r="AD611" s="50">
        <f>VLOOKUP(D611,映射!AK:AL,2,FALSE)</f>
        <v>4</v>
      </c>
      <c r="AE611" s="50" t="s">
        <v>37</v>
      </c>
      <c r="AF611" s="4">
        <f>VLOOKUP(AE611,映射!AN:AO,2,FALSE)</f>
        <v>2</v>
      </c>
      <c r="AG611" s="50">
        <v>1</v>
      </c>
      <c r="AH611" s="70">
        <v>1</v>
      </c>
      <c r="AI611" s="16">
        <f t="shared" si="176"/>
        <v>40255</v>
      </c>
      <c r="AJ611" s="16">
        <f t="shared" si="177"/>
        <v>50092</v>
      </c>
      <c r="AK611" s="16">
        <f t="shared" si="178"/>
        <v>59</v>
      </c>
      <c r="AL611" s="16" t="str">
        <f t="shared" si="179"/>
        <v>功夫刺魔</v>
      </c>
      <c r="AM611" s="16">
        <f t="shared" si="180"/>
        <v>3680</v>
      </c>
      <c r="AN611" s="16">
        <f t="shared" si="181"/>
        <v>2362</v>
      </c>
      <c r="AO611" s="16">
        <f t="shared" si="189"/>
        <v>1318</v>
      </c>
      <c r="AP611" s="16">
        <f t="shared" si="182"/>
        <v>2499</v>
      </c>
      <c r="AQ611" s="16">
        <f t="shared" si="183"/>
        <v>2096</v>
      </c>
      <c r="AR611" s="16">
        <f t="shared" si="184"/>
        <v>366</v>
      </c>
      <c r="AS611" s="16"/>
      <c r="AT611" s="16">
        <v>145</v>
      </c>
      <c r="AU611" s="16">
        <v>74.8</v>
      </c>
      <c r="AV611" s="16">
        <v>15.9</v>
      </c>
      <c r="AW611" s="16"/>
    </row>
    <row r="612" spans="1:49">
      <c r="A612" s="62">
        <f>'表格编辑 '!A669</f>
        <v>40256</v>
      </c>
      <c r="B612" s="62">
        <f>'表格编辑 '!B669</f>
        <v>50000</v>
      </c>
      <c r="C612" s="62" t="str">
        <f>VLOOKUP(B612,映射!A:B,2,FALSE)</f>
        <v>海底龟</v>
      </c>
      <c r="D612" s="62">
        <f>'表格编辑 '!E669</f>
        <v>60</v>
      </c>
      <c r="E612" s="62">
        <f>ROUNDUP((VLOOKUP(B612,Sheet1!U:AA,3,FALSE)-2)*(0.042*(D612-1)+0.2)+0.4,0)</f>
        <v>57</v>
      </c>
      <c r="F612" s="62">
        <f>ROUNDUP((VLOOKUP(B612,Sheet1!U:AA,4,FALSE)-2)*(0.042*(D612-1)+0.2)+0.4,0)</f>
        <v>49</v>
      </c>
      <c r="G612" s="62">
        <f>ROUNDUP((VLOOKUP(B612,Sheet1!U:AA,5,FALSE)-2)*(0.042*(D612-1)+0.2)+0.4,0)</f>
        <v>116</v>
      </c>
      <c r="H612" s="62">
        <f>ROUNDUP((VLOOKUP(B612,Sheet1!U:AA,6,FALSE)-2)*(0.042*(D612-1)+0.2)+0.4,0)</f>
        <v>6</v>
      </c>
      <c r="I612" s="62">
        <f>ROUNDUP((VLOOKUP(B612,Sheet1!U:AA,7,FALSE)-2)*(0.042*(D612-1)+0.2)+0.4,0)</f>
        <v>44</v>
      </c>
      <c r="J612" s="62">
        <f>E612*8+F612*2+G612*3+H612*3+I612*1+VLOOKUP(B612,Sheet1!AU:AZ,2,FALSE)</f>
        <v>984</v>
      </c>
      <c r="K612" s="62">
        <f>E612*1+F612*2+G612*2+H612*2+I612*10+VLOOKUP(B612,Sheet1!AU:AZ,3,FALSE)</f>
        <v>859</v>
      </c>
      <c r="L612" s="62">
        <f>E612*0.1+F612*2+G612*0.2+H612*0.26+I612*0.1+VLOOKUP(B612,Sheet1!AU:AZ,4,FALSE)</f>
        <v>152.86</v>
      </c>
      <c r="M612" s="62">
        <f>E612*0.1+F612*0.2+G612*2+H612*0.2+I612*0.1+VLOOKUP(B612,Sheet1!AU:AZ,5,FALSE)</f>
        <v>273.1</v>
      </c>
      <c r="N612" s="62">
        <f>E612*0.1+F612*0.2+G612*0.2+H612*2+I612*0.1+VLOOKUP(B612,Sheet1!AU:AZ,6,FALSE)</f>
        <v>75.1</v>
      </c>
      <c r="O612" s="62">
        <f t="shared" si="190"/>
        <v>35.8</v>
      </c>
      <c r="P612" s="62">
        <f t="shared" si="191"/>
        <v>25.9</v>
      </c>
      <c r="R612" s="9">
        <f t="shared" si="185"/>
        <v>60</v>
      </c>
      <c r="S612" s="9">
        <f t="shared" si="174"/>
        <v>427.16</v>
      </c>
      <c r="T612" s="9">
        <f t="shared" si="175"/>
        <v>63.6</v>
      </c>
      <c r="U612" s="66">
        <f t="shared" si="186"/>
        <v>439</v>
      </c>
      <c r="V612" s="9">
        <f t="shared" si="187"/>
        <v>526.8</v>
      </c>
      <c r="W612" s="67">
        <f t="shared" si="188"/>
        <v>204</v>
      </c>
      <c r="Y612" s="69">
        <f>VLOOKUP(D612,Sheet2!P:Q,2,FALSE)</f>
        <v>140</v>
      </c>
      <c r="AB612" s="4" t="str">
        <f>IF('表格编辑 '!D669="monster","普通","BOSS")</f>
        <v>普通</v>
      </c>
      <c r="AD612" s="50">
        <f>VLOOKUP(D612,映射!AK:AL,2,FALSE)</f>
        <v>4</v>
      </c>
      <c r="AE612" s="50" t="s">
        <v>37</v>
      </c>
      <c r="AF612" s="4">
        <f>VLOOKUP(AE612,映射!AN:AO,2,FALSE)</f>
        <v>2</v>
      </c>
      <c r="AG612" s="50">
        <v>1</v>
      </c>
      <c r="AH612" s="70">
        <v>1</v>
      </c>
      <c r="AI612" s="16">
        <f t="shared" si="176"/>
        <v>40256</v>
      </c>
      <c r="AJ612" s="16">
        <f t="shared" si="177"/>
        <v>50000</v>
      </c>
      <c r="AK612" s="16">
        <f t="shared" si="178"/>
        <v>60</v>
      </c>
      <c r="AL612" s="16" t="str">
        <f t="shared" si="179"/>
        <v>海底龟</v>
      </c>
      <c r="AM612" s="16">
        <f t="shared" si="180"/>
        <v>3512</v>
      </c>
      <c r="AN612" s="16">
        <f t="shared" si="181"/>
        <v>1968</v>
      </c>
      <c r="AO612" s="16">
        <f t="shared" si="189"/>
        <v>1544</v>
      </c>
      <c r="AP612" s="16">
        <f t="shared" si="182"/>
        <v>2528</v>
      </c>
      <c r="AQ612" s="16">
        <f t="shared" si="183"/>
        <v>1718</v>
      </c>
      <c r="AR612" s="16">
        <f t="shared" si="184"/>
        <v>230</v>
      </c>
      <c r="AS612" s="16"/>
      <c r="AT612" s="16">
        <v>242.2</v>
      </c>
      <c r="AU612" s="16">
        <v>53.2</v>
      </c>
      <c r="AV612" s="16">
        <v>34.3</v>
      </c>
      <c r="AW612" s="16"/>
    </row>
    <row r="613" spans="1:49">
      <c r="A613" s="62">
        <f>'表格编辑 '!A670</f>
        <v>40257</v>
      </c>
      <c r="B613" s="62">
        <f>'表格编辑 '!B670</f>
        <v>50153</v>
      </c>
      <c r="C613" s="62" t="str">
        <f>VLOOKUP(B613,映射!A:B,2,FALSE)</f>
        <v>山贼</v>
      </c>
      <c r="D613" s="62">
        <f>'表格编辑 '!E670</f>
        <v>60</v>
      </c>
      <c r="E613" s="62">
        <f>ROUNDUP((VLOOKUP(B613,Sheet1!U:AA,3,FALSE)-2)*(0.042*(D613-1)+0.2)+0.4,0)</f>
        <v>71</v>
      </c>
      <c r="F613" s="62">
        <f>ROUNDUP((VLOOKUP(B613,Sheet1!U:AA,4,FALSE)-2)*(0.042*(D613-1)+0.2)+0.4,0)</f>
        <v>68</v>
      </c>
      <c r="G613" s="62">
        <f>ROUNDUP((VLOOKUP(B613,Sheet1!U:AA,5,FALSE)-2)*(0.042*(D613-1)+0.2)+0.4,0)</f>
        <v>60</v>
      </c>
      <c r="H613" s="62">
        <f>ROUNDUP((VLOOKUP(B613,Sheet1!U:AA,6,FALSE)-2)*(0.042*(D613-1)+0.2)+0.4,0)</f>
        <v>65</v>
      </c>
      <c r="I613" s="62">
        <f>ROUNDUP((VLOOKUP(B613,Sheet1!U:AA,7,FALSE)-2)*(0.042*(D613-1)+0.2)+0.4,0)</f>
        <v>22</v>
      </c>
      <c r="J613" s="62">
        <f>E613*8+F613*2+G613*3+H613*3+I613*1+VLOOKUP(B613,Sheet1!AU:AZ,2,FALSE)</f>
        <v>1121</v>
      </c>
      <c r="K613" s="62">
        <f>E613*1+F613*2+G613*2+H613*2+I613*10+VLOOKUP(B613,Sheet1!AU:AZ,3,FALSE)</f>
        <v>697</v>
      </c>
      <c r="L613" s="62">
        <f>E613*0.1+F613*2+G613*0.2+H613*0.26+I613*0.1+VLOOKUP(B613,Sheet1!AU:AZ,4,FALSE)</f>
        <v>194.2</v>
      </c>
      <c r="M613" s="62">
        <f>E613*0.1+F613*0.2+G613*2+H613*0.2+I613*0.1+VLOOKUP(B613,Sheet1!AU:AZ,5,FALSE)</f>
        <v>175.9</v>
      </c>
      <c r="N613" s="62">
        <f>E613*0.1+F613*0.2+G613*0.2+H613*2+I613*0.1+VLOOKUP(B613,Sheet1!AU:AZ,6,FALSE)</f>
        <v>184.9</v>
      </c>
      <c r="O613" s="62">
        <f t="shared" si="190"/>
        <v>-5</v>
      </c>
      <c r="P613" s="62">
        <f t="shared" si="191"/>
        <v>54.8</v>
      </c>
      <c r="R613" s="9">
        <f t="shared" si="185"/>
        <v>60</v>
      </c>
      <c r="S613" s="9">
        <f t="shared" si="174"/>
        <v>427.16</v>
      </c>
      <c r="T613" s="9">
        <f t="shared" si="175"/>
        <v>63.6</v>
      </c>
      <c r="U613" s="66">
        <f t="shared" si="186"/>
        <v>573</v>
      </c>
      <c r="V613" s="9">
        <f t="shared" si="187"/>
        <v>687.6</v>
      </c>
      <c r="W613" s="67">
        <f t="shared" si="188"/>
        <v>294</v>
      </c>
      <c r="Y613" s="69">
        <f>VLOOKUP(D613,Sheet2!P:Q,2,FALSE)</f>
        <v>140</v>
      </c>
      <c r="AB613" s="4" t="str">
        <f>IF('表格编辑 '!D670="monster","普通","BOSS")</f>
        <v>普通</v>
      </c>
      <c r="AD613" s="50">
        <f>VLOOKUP(D613,映射!AK:AL,2,FALSE)</f>
        <v>4</v>
      </c>
      <c r="AE613" s="50" t="s">
        <v>37</v>
      </c>
      <c r="AF613" s="4">
        <f>VLOOKUP(AE613,映射!AN:AO,2,FALSE)</f>
        <v>2</v>
      </c>
      <c r="AG613" s="50">
        <v>1</v>
      </c>
      <c r="AH613" s="70">
        <v>1</v>
      </c>
      <c r="AI613" s="16">
        <f t="shared" si="176"/>
        <v>40257</v>
      </c>
      <c r="AJ613" s="16">
        <f t="shared" si="177"/>
        <v>50153</v>
      </c>
      <c r="AK613" s="16">
        <f t="shared" si="178"/>
        <v>60</v>
      </c>
      <c r="AL613" s="16" t="str">
        <f t="shared" si="179"/>
        <v>山贼</v>
      </c>
      <c r="AM613" s="16">
        <f t="shared" si="180"/>
        <v>4584</v>
      </c>
      <c r="AN613" s="16">
        <f t="shared" si="181"/>
        <v>2242</v>
      </c>
      <c r="AO613" s="16">
        <f t="shared" si="189"/>
        <v>2342</v>
      </c>
      <c r="AP613" s="16">
        <f t="shared" si="182"/>
        <v>3463</v>
      </c>
      <c r="AQ613" s="16">
        <f t="shared" si="183"/>
        <v>1394</v>
      </c>
      <c r="AR613" s="16">
        <f t="shared" si="184"/>
        <v>292</v>
      </c>
      <c r="AS613" s="16"/>
      <c r="AT613" s="16">
        <v>148.2</v>
      </c>
      <c r="AU613" s="16">
        <v>157.2</v>
      </c>
      <c r="AV613" s="16">
        <v>-4.6</v>
      </c>
      <c r="AW613" s="16"/>
    </row>
    <row r="614" spans="1:49">
      <c r="A614" s="62">
        <f>'表格编辑 '!A671</f>
        <v>40258</v>
      </c>
      <c r="B614" s="62">
        <f>'表格编辑 '!B671</f>
        <v>50005</v>
      </c>
      <c r="C614" s="62" t="str">
        <f>VLOOKUP(B614,映射!A:B,2,FALSE)</f>
        <v>罗刹鬼</v>
      </c>
      <c r="D614" s="62">
        <f>'表格编辑 '!E671</f>
        <v>60</v>
      </c>
      <c r="E614" s="62">
        <f>ROUNDUP((VLOOKUP(B614,Sheet1!U:AA,3,FALSE)-2)*(0.042*(D614-1)+0.2)+0.4,0)</f>
        <v>60</v>
      </c>
      <c r="F614" s="62">
        <f>ROUNDUP((VLOOKUP(B614,Sheet1!U:AA,4,FALSE)-2)*(0.042*(D614-1)+0.2)+0.4,0)</f>
        <v>62</v>
      </c>
      <c r="G614" s="62">
        <f>ROUNDUP((VLOOKUP(B614,Sheet1!U:AA,5,FALSE)-2)*(0.042*(D614-1)+0.2)+0.4,0)</f>
        <v>60</v>
      </c>
      <c r="H614" s="62">
        <f>ROUNDUP((VLOOKUP(B614,Sheet1!U:AA,6,FALSE)-2)*(0.042*(D614-1)+0.2)+0.4,0)</f>
        <v>54</v>
      </c>
      <c r="I614" s="62">
        <f>ROUNDUP((VLOOKUP(B614,Sheet1!U:AA,7,FALSE)-2)*(0.042*(D614-1)+0.2)+0.4,0)</f>
        <v>62</v>
      </c>
      <c r="J614" s="62">
        <f>E614*8+F614*2+G614*3+H614*3+I614*1+VLOOKUP(B614,Sheet1!AU:AZ,2,FALSE)</f>
        <v>1028</v>
      </c>
      <c r="K614" s="62">
        <f>E614*1+F614*2+G614*2+H614*2+I614*10+VLOOKUP(B614,Sheet1!AU:AZ,3,FALSE)</f>
        <v>1052</v>
      </c>
      <c r="L614" s="62">
        <f>E614*0.1+F614*2+G614*0.2+H614*0.26+I614*0.1+VLOOKUP(B614,Sheet1!AU:AZ,4,FALSE)</f>
        <v>182.24</v>
      </c>
      <c r="M614" s="62">
        <f>E614*0.1+F614*0.2+G614*2+H614*0.2+I614*0.1+VLOOKUP(B614,Sheet1!AU:AZ,5,FALSE)</f>
        <v>175.4</v>
      </c>
      <c r="N614" s="62">
        <f>E614*0.1+F614*0.2+G614*0.2+H614*2+I614*0.1+VLOOKUP(B614,Sheet1!AU:AZ,6,FALSE)</f>
        <v>164.6</v>
      </c>
      <c r="O614" s="62">
        <f t="shared" si="190"/>
        <v>32</v>
      </c>
      <c r="P614" s="62">
        <f t="shared" si="191"/>
        <v>40.4</v>
      </c>
      <c r="R614" s="9">
        <f t="shared" si="185"/>
        <v>60</v>
      </c>
      <c r="S614" s="9">
        <f t="shared" si="174"/>
        <v>427.16</v>
      </c>
      <c r="T614" s="9">
        <f t="shared" si="175"/>
        <v>63.6</v>
      </c>
      <c r="U614" s="66">
        <f t="shared" si="186"/>
        <v>574</v>
      </c>
      <c r="V614" s="9">
        <f t="shared" si="187"/>
        <v>688.8</v>
      </c>
      <c r="W614" s="67">
        <f t="shared" si="188"/>
        <v>268</v>
      </c>
      <c r="Y614" s="69">
        <f>VLOOKUP(D614,Sheet2!P:Q,2,FALSE)</f>
        <v>140</v>
      </c>
      <c r="AB614" s="4" t="str">
        <f>IF('表格编辑 '!D671="monster","普通","BOSS")</f>
        <v>普通</v>
      </c>
      <c r="AD614" s="50">
        <f>VLOOKUP(D614,映射!AK:AL,2,FALSE)</f>
        <v>4</v>
      </c>
      <c r="AE614" s="50" t="s">
        <v>37</v>
      </c>
      <c r="AF614" s="4">
        <f>VLOOKUP(AE614,映射!AN:AO,2,FALSE)</f>
        <v>2</v>
      </c>
      <c r="AG614" s="50">
        <v>1</v>
      </c>
      <c r="AH614" s="70">
        <v>1</v>
      </c>
      <c r="AI614" s="16">
        <f t="shared" si="176"/>
        <v>40258</v>
      </c>
      <c r="AJ614" s="16">
        <f t="shared" si="177"/>
        <v>50005</v>
      </c>
      <c r="AK614" s="16">
        <f t="shared" si="178"/>
        <v>60</v>
      </c>
      <c r="AL614" s="16" t="str">
        <f t="shared" si="179"/>
        <v>罗刹鬼</v>
      </c>
      <c r="AM614" s="16">
        <f t="shared" si="180"/>
        <v>4592</v>
      </c>
      <c r="AN614" s="16">
        <f t="shared" si="181"/>
        <v>2056</v>
      </c>
      <c r="AO614" s="16">
        <f t="shared" si="189"/>
        <v>2536</v>
      </c>
      <c r="AP614" s="16">
        <f t="shared" si="182"/>
        <v>3564</v>
      </c>
      <c r="AQ614" s="16">
        <f t="shared" si="183"/>
        <v>2104</v>
      </c>
      <c r="AR614" s="16">
        <f t="shared" si="184"/>
        <v>274</v>
      </c>
      <c r="AS614" s="16"/>
      <c r="AT614" s="16">
        <v>96.8</v>
      </c>
      <c r="AU614" s="16">
        <v>132.8</v>
      </c>
      <c r="AV614" s="16">
        <v>15.7</v>
      </c>
      <c r="AW614" s="16"/>
    </row>
    <row r="615" spans="1:49">
      <c r="A615" s="62">
        <f>'表格编辑 '!A672</f>
        <v>40259</v>
      </c>
      <c r="B615" s="62">
        <f>'表格编辑 '!B672</f>
        <v>50044</v>
      </c>
      <c r="C615" s="62" t="str">
        <f>VLOOKUP(B615,映射!A:B,2,FALSE)</f>
        <v>石像怪</v>
      </c>
      <c r="D615" s="62">
        <f>'表格编辑 '!E672</f>
        <v>60</v>
      </c>
      <c r="E615" s="62">
        <f>ROUNDUP((VLOOKUP(B615,Sheet1!U:AA,3,FALSE)-2)*(0.042*(D615-1)+0.2)+0.4,0)</f>
        <v>33</v>
      </c>
      <c r="F615" s="62">
        <f>ROUNDUP((VLOOKUP(B615,Sheet1!U:AA,4,FALSE)-2)*(0.042*(D615-1)+0.2)+0.4,0)</f>
        <v>76</v>
      </c>
      <c r="G615" s="62">
        <f>ROUNDUP((VLOOKUP(B615,Sheet1!U:AA,5,FALSE)-2)*(0.042*(D615-1)+0.2)+0.4,0)</f>
        <v>81</v>
      </c>
      <c r="H615" s="62">
        <f>ROUNDUP((VLOOKUP(B615,Sheet1!U:AA,6,FALSE)-2)*(0.042*(D615-1)+0.2)+0.4,0)</f>
        <v>54</v>
      </c>
      <c r="I615" s="62">
        <f>ROUNDUP((VLOOKUP(B615,Sheet1!U:AA,7,FALSE)-2)*(0.042*(D615-1)+0.2)+0.4,0)</f>
        <v>54</v>
      </c>
      <c r="J615" s="62">
        <f>E615*8+F615*2+G615*3+H615*3+I615*1+VLOOKUP(B615,Sheet1!AU:AZ,2,FALSE)</f>
        <v>895</v>
      </c>
      <c r="K615" s="62">
        <f>E615*1+F615*2+G615*2+H615*2+I615*10+VLOOKUP(B615,Sheet1!AU:AZ,3,FALSE)</f>
        <v>1015</v>
      </c>
      <c r="L615" s="62">
        <f>E615*0.1+F615*2+G615*0.2+H615*0.26+I615*0.1+VLOOKUP(B615,Sheet1!AU:AZ,4,FALSE)</f>
        <v>210.94</v>
      </c>
      <c r="M615" s="62">
        <f>E615*0.1+F615*0.2+G615*2+H615*0.2+I615*0.1+VLOOKUP(B615,Sheet1!AU:AZ,5,FALSE)</f>
        <v>216.7</v>
      </c>
      <c r="N615" s="62">
        <f>E615*0.1+F615*0.2+G615*0.2+H615*2+I615*0.1+VLOOKUP(B615,Sheet1!AU:AZ,6,FALSE)</f>
        <v>168.1</v>
      </c>
      <c r="O615" s="62">
        <f t="shared" si="190"/>
        <v>36.5</v>
      </c>
      <c r="P615" s="62">
        <f t="shared" si="191"/>
        <v>16.1</v>
      </c>
      <c r="R615" s="9">
        <f t="shared" si="185"/>
        <v>60</v>
      </c>
      <c r="S615" s="9">
        <f t="shared" si="174"/>
        <v>427.16</v>
      </c>
      <c r="T615" s="9">
        <f t="shared" si="175"/>
        <v>63.6</v>
      </c>
      <c r="U615" s="66">
        <f t="shared" si="186"/>
        <v>508</v>
      </c>
      <c r="V615" s="9">
        <f t="shared" si="187"/>
        <v>609.6</v>
      </c>
      <c r="W615" s="67">
        <f t="shared" si="188"/>
        <v>333</v>
      </c>
      <c r="Y615" s="69">
        <f>VLOOKUP(D615,Sheet2!P:Q,2,FALSE)</f>
        <v>140</v>
      </c>
      <c r="AB615" s="4" t="str">
        <f>IF('表格编辑 '!D672="monster","普通","BOSS")</f>
        <v>普通</v>
      </c>
      <c r="AD615" s="50">
        <f>VLOOKUP(D615,映射!AK:AL,2,FALSE)</f>
        <v>4</v>
      </c>
      <c r="AE615" s="50" t="s">
        <v>37</v>
      </c>
      <c r="AF615" s="4">
        <f>VLOOKUP(AE615,映射!AN:AO,2,FALSE)</f>
        <v>2</v>
      </c>
      <c r="AG615" s="50">
        <v>1</v>
      </c>
      <c r="AH615" s="70">
        <v>1</v>
      </c>
      <c r="AI615" s="16">
        <f t="shared" si="176"/>
        <v>40259</v>
      </c>
      <c r="AJ615" s="16">
        <f t="shared" si="177"/>
        <v>50044</v>
      </c>
      <c r="AK615" s="16">
        <f t="shared" si="178"/>
        <v>60</v>
      </c>
      <c r="AL615" s="16" t="str">
        <f t="shared" si="179"/>
        <v>石像怪</v>
      </c>
      <c r="AM615" s="16">
        <f t="shared" si="180"/>
        <v>4064</v>
      </c>
      <c r="AN615" s="16">
        <f t="shared" si="181"/>
        <v>1790</v>
      </c>
      <c r="AO615" s="16">
        <f t="shared" si="189"/>
        <v>2274</v>
      </c>
      <c r="AP615" s="16">
        <f t="shared" si="182"/>
        <v>3169</v>
      </c>
      <c r="AQ615" s="16">
        <f t="shared" si="183"/>
        <v>2030</v>
      </c>
      <c r="AR615" s="16">
        <f t="shared" si="184"/>
        <v>317</v>
      </c>
      <c r="AS615" s="16"/>
      <c r="AT615" s="16">
        <v>187.2</v>
      </c>
      <c r="AU615" s="16">
        <v>142.2</v>
      </c>
      <c r="AV615" s="16">
        <v>35</v>
      </c>
      <c r="AW615" s="16"/>
    </row>
    <row r="616" spans="1:49">
      <c r="A616" s="62">
        <f>'表格编辑 '!A673</f>
        <v>40260</v>
      </c>
      <c r="B616" s="62">
        <f>'表格编辑 '!B673</f>
        <v>50103</v>
      </c>
      <c r="C616" s="62" t="str">
        <f>VLOOKUP(B616,映射!A:B,2,FALSE)</f>
        <v>地精</v>
      </c>
      <c r="D616" s="62">
        <f>'表格编辑 '!E673</f>
        <v>60</v>
      </c>
      <c r="E616" s="62">
        <f>ROUNDUP((VLOOKUP(B616,Sheet1!U:AA,3,FALSE)-2)*(0.042*(D616-1)+0.2)+0.4,0)</f>
        <v>76</v>
      </c>
      <c r="F616" s="62">
        <f>ROUNDUP((VLOOKUP(B616,Sheet1!U:AA,4,FALSE)-2)*(0.042*(D616-1)+0.2)+0.4,0)</f>
        <v>76</v>
      </c>
      <c r="G616" s="62">
        <f>ROUNDUP((VLOOKUP(B616,Sheet1!U:AA,5,FALSE)-2)*(0.042*(D616-1)+0.2)+0.4,0)</f>
        <v>76</v>
      </c>
      <c r="H616" s="62">
        <f>ROUNDUP((VLOOKUP(B616,Sheet1!U:AA,6,FALSE)-2)*(0.042*(D616-1)+0.2)+0.4,0)</f>
        <v>76</v>
      </c>
      <c r="I616" s="62">
        <f>ROUNDUP((VLOOKUP(B616,Sheet1!U:AA,7,FALSE)-2)*(0.042*(D616-1)+0.2)+0.4,0)</f>
        <v>49</v>
      </c>
      <c r="J616" s="62">
        <f>E616*8+F616*2+G616*3+H616*3+I616*1+VLOOKUP(B616,Sheet1!AU:AZ,2,FALSE)</f>
        <v>1285</v>
      </c>
      <c r="K616" s="62">
        <f>E616*1+F616*2+G616*2+H616*2+I616*10+VLOOKUP(B616,Sheet1!AU:AZ,3,FALSE)</f>
        <v>1042</v>
      </c>
      <c r="L616" s="62">
        <f>E616*0.1+F616*2+G616*0.2+H616*0.26+I616*0.1+VLOOKUP(B616,Sheet1!AU:AZ,4,FALSE)</f>
        <v>219.46</v>
      </c>
      <c r="M616" s="62">
        <f>E616*0.1+F616*0.2+G616*2+H616*0.2+I616*0.1+VLOOKUP(B616,Sheet1!AU:AZ,5,FALSE)</f>
        <v>214.9</v>
      </c>
      <c r="N616" s="62">
        <f>E616*0.1+F616*0.2+G616*0.2+H616*2+I616*0.1+VLOOKUP(B616,Sheet1!AU:AZ,6,FALSE)</f>
        <v>214.9</v>
      </c>
      <c r="O616" s="62">
        <f t="shared" si="190"/>
        <v>16.4</v>
      </c>
      <c r="P616" s="62">
        <f t="shared" si="191"/>
        <v>55.9</v>
      </c>
      <c r="R616" s="9">
        <f t="shared" si="185"/>
        <v>60</v>
      </c>
      <c r="S616" s="9">
        <f t="shared" si="174"/>
        <v>427.16</v>
      </c>
      <c r="T616" s="9">
        <f t="shared" si="175"/>
        <v>63.6</v>
      </c>
      <c r="U616" s="66">
        <f t="shared" si="186"/>
        <v>511</v>
      </c>
      <c r="V616" s="9">
        <f t="shared" si="187"/>
        <v>613.2</v>
      </c>
      <c r="W616" s="67">
        <f t="shared" si="188"/>
        <v>353</v>
      </c>
      <c r="Y616" s="69">
        <f>VLOOKUP(D616,Sheet2!P:Q,2,FALSE)</f>
        <v>140</v>
      </c>
      <c r="AB616" s="4" t="str">
        <f>IF('表格编辑 '!D673="monster","普通","BOSS")</f>
        <v>普通</v>
      </c>
      <c r="AD616" s="50">
        <f>VLOOKUP(D616,映射!AK:AL,2,FALSE)</f>
        <v>4</v>
      </c>
      <c r="AE616" s="50" t="s">
        <v>37</v>
      </c>
      <c r="AF616" s="4">
        <f>VLOOKUP(AE616,映射!AN:AO,2,FALSE)</f>
        <v>2</v>
      </c>
      <c r="AG616" s="50">
        <v>1</v>
      </c>
      <c r="AH616" s="70">
        <v>1</v>
      </c>
      <c r="AI616" s="16">
        <f t="shared" si="176"/>
        <v>40260</v>
      </c>
      <c r="AJ616" s="16">
        <f t="shared" si="177"/>
        <v>50103</v>
      </c>
      <c r="AK616" s="16">
        <f t="shared" si="178"/>
        <v>60</v>
      </c>
      <c r="AL616" s="16" t="str">
        <f t="shared" si="179"/>
        <v>地精</v>
      </c>
      <c r="AM616" s="16">
        <f t="shared" si="180"/>
        <v>4088</v>
      </c>
      <c r="AN616" s="16">
        <f t="shared" si="181"/>
        <v>2570</v>
      </c>
      <c r="AO616" s="16">
        <f t="shared" si="189"/>
        <v>1518</v>
      </c>
      <c r="AP616" s="16">
        <f t="shared" si="182"/>
        <v>2803</v>
      </c>
      <c r="AQ616" s="16">
        <f t="shared" si="183"/>
        <v>2084</v>
      </c>
      <c r="AR616" s="16">
        <f t="shared" si="184"/>
        <v>330</v>
      </c>
      <c r="AS616" s="16"/>
      <c r="AT616" s="16">
        <v>156</v>
      </c>
      <c r="AU616" s="16">
        <v>156</v>
      </c>
      <c r="AV616" s="16">
        <v>30</v>
      </c>
      <c r="AW616" s="16"/>
    </row>
    <row r="617" spans="1:49">
      <c r="A617" s="62">
        <f>'表格编辑 '!A674</f>
        <v>40261</v>
      </c>
      <c r="B617" s="62">
        <f>'表格编辑 '!B674</f>
        <v>50057</v>
      </c>
      <c r="C617" s="62" t="str">
        <f>VLOOKUP(B617,映射!A:B,2,FALSE)</f>
        <v>胖蝙蝠</v>
      </c>
      <c r="D617" s="62">
        <f>'表格编辑 '!E674</f>
        <v>60</v>
      </c>
      <c r="E617" s="62">
        <f>ROUNDUP((VLOOKUP(B617,Sheet1!U:AA,3,FALSE)-2)*(0.042*(D617-1)+0.2)+0.4,0)</f>
        <v>62</v>
      </c>
      <c r="F617" s="62">
        <f>ROUNDUP((VLOOKUP(B617,Sheet1!U:AA,4,FALSE)-2)*(0.042*(D617-1)+0.2)+0.4,0)</f>
        <v>60</v>
      </c>
      <c r="G617" s="62">
        <f>ROUNDUP((VLOOKUP(B617,Sheet1!U:AA,5,FALSE)-2)*(0.042*(D617-1)+0.2)+0.4,0)</f>
        <v>49</v>
      </c>
      <c r="H617" s="62">
        <f>ROUNDUP((VLOOKUP(B617,Sheet1!U:AA,6,FALSE)-2)*(0.042*(D617-1)+0.2)+0.4,0)</f>
        <v>65</v>
      </c>
      <c r="I617" s="62">
        <f>ROUNDUP((VLOOKUP(B617,Sheet1!U:AA,7,FALSE)-2)*(0.042*(D617-1)+0.2)+0.4,0)</f>
        <v>49</v>
      </c>
      <c r="J617" s="62">
        <f>E617*8+F617*2+G617*3+H617*3+I617*1+VLOOKUP(B617,Sheet1!AU:AZ,2,FALSE)</f>
        <v>1027</v>
      </c>
      <c r="K617" s="62">
        <f>E617*1+F617*2+G617*2+H617*2+I617*10+VLOOKUP(B617,Sheet1!AU:AZ,3,FALSE)</f>
        <v>920</v>
      </c>
      <c r="L617" s="62">
        <f>E617*0.1+F617*2+G617*0.2+H617*0.26+I617*0.1+VLOOKUP(B617,Sheet1!AU:AZ,4,FALSE)</f>
        <v>177.8</v>
      </c>
      <c r="M617" s="62">
        <f>E617*0.1+F617*0.2+G617*2+H617*0.2+I617*0.1+VLOOKUP(B617,Sheet1!AU:AZ,5,FALSE)</f>
        <v>154.1</v>
      </c>
      <c r="N617" s="62">
        <f>E617*0.1+F617*0.2+G617*0.2+H617*2+I617*0.1+VLOOKUP(B617,Sheet1!AU:AZ,6,FALSE)</f>
        <v>182.9</v>
      </c>
      <c r="O617" s="62">
        <f t="shared" si="190"/>
        <v>17.9</v>
      </c>
      <c r="P617" s="62">
        <f t="shared" si="191"/>
        <v>46.8</v>
      </c>
      <c r="R617" s="9">
        <f t="shared" si="185"/>
        <v>60</v>
      </c>
      <c r="S617" s="9">
        <f t="shared" si="174"/>
        <v>427.16</v>
      </c>
      <c r="T617" s="9">
        <f t="shared" si="175"/>
        <v>63.6</v>
      </c>
      <c r="U617" s="66">
        <f t="shared" si="186"/>
        <v>615</v>
      </c>
      <c r="V617" s="9">
        <f t="shared" si="187"/>
        <v>738</v>
      </c>
      <c r="W617" s="67">
        <f t="shared" si="188"/>
        <v>258</v>
      </c>
      <c r="Y617" s="69">
        <f>VLOOKUP(D617,Sheet2!P:Q,2,FALSE)</f>
        <v>140</v>
      </c>
      <c r="AB617" s="4" t="str">
        <f>IF('表格编辑 '!D674="monster","普通","BOSS")</f>
        <v>普通</v>
      </c>
      <c r="AD617" s="50">
        <f>VLOOKUP(D617,映射!AK:AL,2,FALSE)</f>
        <v>4</v>
      </c>
      <c r="AE617" s="50" t="s">
        <v>37</v>
      </c>
      <c r="AF617" s="4">
        <f>VLOOKUP(AE617,映射!AN:AO,2,FALSE)</f>
        <v>2</v>
      </c>
      <c r="AG617" s="50">
        <v>1</v>
      </c>
      <c r="AH617" s="70">
        <v>1</v>
      </c>
      <c r="AI617" s="16">
        <f t="shared" si="176"/>
        <v>40261</v>
      </c>
      <c r="AJ617" s="16">
        <f t="shared" si="177"/>
        <v>50057</v>
      </c>
      <c r="AK617" s="16">
        <f t="shared" si="178"/>
        <v>60</v>
      </c>
      <c r="AL617" s="16" t="str">
        <f t="shared" si="179"/>
        <v>胖蝙蝠</v>
      </c>
      <c r="AM617" s="16">
        <f t="shared" si="180"/>
        <v>4920</v>
      </c>
      <c r="AN617" s="16">
        <f t="shared" si="181"/>
        <v>2054</v>
      </c>
      <c r="AO617" s="16">
        <f t="shared" si="189"/>
        <v>2866</v>
      </c>
      <c r="AP617" s="16">
        <f t="shared" si="182"/>
        <v>3893</v>
      </c>
      <c r="AQ617" s="16">
        <f t="shared" si="183"/>
        <v>1840</v>
      </c>
      <c r="AR617" s="16">
        <f t="shared" si="184"/>
        <v>267</v>
      </c>
      <c r="AS617" s="16"/>
      <c r="AT617" s="16">
        <v>128.5</v>
      </c>
      <c r="AU617" s="16">
        <v>155.5</v>
      </c>
      <c r="AV617" s="16">
        <v>17.1</v>
      </c>
      <c r="AW617" s="16"/>
    </row>
    <row r="618" spans="1:49">
      <c r="A618" s="62">
        <f>'表格编辑 '!A675</f>
        <v>40262</v>
      </c>
      <c r="B618" s="62">
        <f>'表格编辑 '!B675</f>
        <v>50086</v>
      </c>
      <c r="C618" s="62" t="str">
        <f>VLOOKUP(B618,映射!A:B,2,FALSE)</f>
        <v>人魔草</v>
      </c>
      <c r="D618" s="62">
        <f>'表格编辑 '!E675</f>
        <v>60</v>
      </c>
      <c r="E618" s="62">
        <f>ROUNDUP((VLOOKUP(B618,Sheet1!U:AA,3,FALSE)-2)*(0.042*(D618-1)+0.2)+0.4,0)</f>
        <v>54</v>
      </c>
      <c r="F618" s="62">
        <f>ROUNDUP((VLOOKUP(B618,Sheet1!U:AA,4,FALSE)-2)*(0.042*(D618-1)+0.2)+0.4,0)</f>
        <v>41</v>
      </c>
      <c r="G618" s="62">
        <f>ROUNDUP((VLOOKUP(B618,Sheet1!U:AA,5,FALSE)-2)*(0.042*(D618-1)+0.2)+0.4,0)</f>
        <v>25</v>
      </c>
      <c r="H618" s="62">
        <f>ROUNDUP((VLOOKUP(B618,Sheet1!U:AA,6,FALSE)-2)*(0.042*(D618-1)+0.2)+0.4,0)</f>
        <v>33</v>
      </c>
      <c r="I618" s="62">
        <f>ROUNDUP((VLOOKUP(B618,Sheet1!U:AA,7,FALSE)-2)*(0.042*(D618-1)+0.2)+0.4,0)</f>
        <v>105</v>
      </c>
      <c r="J618" s="62">
        <f>E618*8+F618*2+G618*3+H618*3+I618*1+VLOOKUP(B618,Sheet1!AU:AZ,2,FALSE)</f>
        <v>813</v>
      </c>
      <c r="K618" s="62">
        <f>E618*1+F618*2+G618*2+H618*2+I618*10+VLOOKUP(B618,Sheet1!AU:AZ,3,FALSE)</f>
        <v>1322</v>
      </c>
      <c r="L618" s="62">
        <f>E618*0.1+F618*2+G618*0.2+H618*0.26+I618*0.1+VLOOKUP(B618,Sheet1!AU:AZ,4,FALSE)</f>
        <v>131.48</v>
      </c>
      <c r="M618" s="62">
        <f>E618*0.1+F618*0.2+G618*2+H618*0.2+I618*0.1+VLOOKUP(B618,Sheet1!AU:AZ,5,FALSE)</f>
        <v>100.7</v>
      </c>
      <c r="N618" s="62">
        <f>E618*0.1+F618*0.2+G618*0.2+H618*2+I618*0.1+VLOOKUP(B618,Sheet1!AU:AZ,6,FALSE)</f>
        <v>115.1</v>
      </c>
      <c r="O618" s="62">
        <f t="shared" si="190"/>
        <v>65.4</v>
      </c>
      <c r="P618" s="62">
        <f t="shared" si="191"/>
        <v>32.7</v>
      </c>
      <c r="R618" s="9">
        <f t="shared" si="185"/>
        <v>60</v>
      </c>
      <c r="S618" s="9">
        <f t="shared" si="174"/>
        <v>427.16</v>
      </c>
      <c r="T618" s="9">
        <f t="shared" si="175"/>
        <v>63.6</v>
      </c>
      <c r="U618" s="66">
        <f t="shared" si="186"/>
        <v>751</v>
      </c>
      <c r="V618" s="9">
        <f t="shared" si="187"/>
        <v>901.2</v>
      </c>
      <c r="W618" s="67">
        <f t="shared" si="188"/>
        <v>161</v>
      </c>
      <c r="Y618" s="69">
        <f>VLOOKUP(D618,Sheet2!P:Q,2,FALSE)</f>
        <v>140</v>
      </c>
      <c r="AB618" s="4" t="str">
        <f>IF('表格编辑 '!D675="monster","普通","BOSS")</f>
        <v>普通</v>
      </c>
      <c r="AD618" s="50">
        <f>VLOOKUP(D618,映射!AK:AL,2,FALSE)</f>
        <v>4</v>
      </c>
      <c r="AE618" s="50" t="s">
        <v>37</v>
      </c>
      <c r="AF618" s="4">
        <f>VLOOKUP(AE618,映射!AN:AO,2,FALSE)</f>
        <v>2</v>
      </c>
      <c r="AG618" s="50">
        <v>1</v>
      </c>
      <c r="AH618" s="70">
        <v>1</v>
      </c>
      <c r="AI618" s="16">
        <f t="shared" si="176"/>
        <v>40262</v>
      </c>
      <c r="AJ618" s="16">
        <f t="shared" si="177"/>
        <v>50086</v>
      </c>
      <c r="AK618" s="16">
        <f t="shared" si="178"/>
        <v>60</v>
      </c>
      <c r="AL618" s="16" t="str">
        <f t="shared" si="179"/>
        <v>人魔草</v>
      </c>
      <c r="AM618" s="16">
        <f t="shared" si="180"/>
        <v>6008</v>
      </c>
      <c r="AN618" s="16">
        <f t="shared" si="181"/>
        <v>1626</v>
      </c>
      <c r="AO618" s="16">
        <f t="shared" si="189"/>
        <v>4382</v>
      </c>
      <c r="AP618" s="16">
        <f t="shared" si="182"/>
        <v>5195</v>
      </c>
      <c r="AQ618" s="16">
        <f t="shared" si="183"/>
        <v>2644</v>
      </c>
      <c r="AR618" s="16">
        <f t="shared" si="184"/>
        <v>198</v>
      </c>
      <c r="AS618" s="16"/>
      <c r="AT618" s="16">
        <v>77.4</v>
      </c>
      <c r="AU618" s="16">
        <v>91.8</v>
      </c>
      <c r="AV618" s="16">
        <v>62.1</v>
      </c>
      <c r="AW618" s="16"/>
    </row>
    <row r="619" spans="1:49">
      <c r="A619" s="62">
        <f>'表格编辑 '!A676</f>
        <v>40263</v>
      </c>
      <c r="B619" s="62">
        <f>'表格编辑 '!B676</f>
        <v>50094</v>
      </c>
      <c r="C619" s="62" t="str">
        <f>VLOOKUP(B619,映射!A:B,2,FALSE)</f>
        <v>土著仙人掌</v>
      </c>
      <c r="D619" s="62">
        <f>'表格编辑 '!E676</f>
        <v>60</v>
      </c>
      <c r="E619" s="62">
        <f>ROUNDUP((VLOOKUP(B619,Sheet1!U:AA,3,FALSE)-2)*(0.042*(D619-1)+0.2)+0.4,0)</f>
        <v>65</v>
      </c>
      <c r="F619" s="62">
        <f>ROUNDUP((VLOOKUP(B619,Sheet1!U:AA,4,FALSE)-2)*(0.042*(D619-1)+0.2)+0.4,0)</f>
        <v>92</v>
      </c>
      <c r="G619" s="62">
        <f>ROUNDUP((VLOOKUP(B619,Sheet1!U:AA,5,FALSE)-2)*(0.042*(D619-1)+0.2)+0.4,0)</f>
        <v>60</v>
      </c>
      <c r="H619" s="62">
        <f>ROUNDUP((VLOOKUP(B619,Sheet1!U:AA,6,FALSE)-2)*(0.042*(D619-1)+0.2)+0.4,0)</f>
        <v>20</v>
      </c>
      <c r="I619" s="62">
        <f>ROUNDUP((VLOOKUP(B619,Sheet1!U:AA,7,FALSE)-2)*(0.042*(D619-1)+0.2)+0.4,0)</f>
        <v>36</v>
      </c>
      <c r="J619" s="62">
        <f>E619*8+F619*2+G619*3+H619*3+I619*1+VLOOKUP(B619,Sheet1!AU:AZ,2,FALSE)</f>
        <v>1000</v>
      </c>
      <c r="K619" s="62">
        <f>E619*1+F619*2+G619*2+H619*2+I619*10+VLOOKUP(B619,Sheet1!AU:AZ,3,FALSE)</f>
        <v>789</v>
      </c>
      <c r="L619" s="62">
        <f>E619*0.1+F619*2+G619*0.2+H619*0.26+I619*0.1+VLOOKUP(B619,Sheet1!AU:AZ,4,FALSE)</f>
        <v>231.3</v>
      </c>
      <c r="M619" s="62">
        <f>E619*0.1+F619*0.2+G619*2+H619*0.2+I619*0.1+VLOOKUP(B619,Sheet1!AU:AZ,5,FALSE)</f>
        <v>172.5</v>
      </c>
      <c r="N619" s="62">
        <f>E619*0.1+F619*0.2+G619*0.2+H619*2+I619*0.1+VLOOKUP(B619,Sheet1!AU:AZ,6,FALSE)</f>
        <v>100.5</v>
      </c>
      <c r="O619" s="62">
        <f t="shared" si="190"/>
        <v>10.1</v>
      </c>
      <c r="P619" s="62">
        <f t="shared" si="191"/>
        <v>37.2</v>
      </c>
      <c r="R619" s="9">
        <f t="shared" si="185"/>
        <v>60</v>
      </c>
      <c r="S619" s="9">
        <f t="shared" si="174"/>
        <v>427.16</v>
      </c>
      <c r="T619" s="9">
        <f t="shared" si="175"/>
        <v>63.6</v>
      </c>
      <c r="U619" s="66">
        <f t="shared" si="186"/>
        <v>579</v>
      </c>
      <c r="V619" s="9">
        <f t="shared" si="187"/>
        <v>694.8</v>
      </c>
      <c r="W619" s="67">
        <f t="shared" si="188"/>
        <v>381</v>
      </c>
      <c r="Y619" s="69">
        <f>VLOOKUP(D619,Sheet2!P:Q,2,FALSE)</f>
        <v>140</v>
      </c>
      <c r="AB619" s="4" t="str">
        <f>IF('表格编辑 '!D676="monster","普通","BOSS")</f>
        <v>普通</v>
      </c>
      <c r="AD619" s="50">
        <f>VLOOKUP(D619,映射!AK:AL,2,FALSE)</f>
        <v>4</v>
      </c>
      <c r="AE619" s="50" t="s">
        <v>37</v>
      </c>
      <c r="AF619" s="4">
        <f>VLOOKUP(AE619,映射!AN:AO,2,FALSE)</f>
        <v>2</v>
      </c>
      <c r="AG619" s="50">
        <v>1</v>
      </c>
      <c r="AH619" s="70">
        <v>1</v>
      </c>
      <c r="AI619" s="16">
        <f t="shared" si="176"/>
        <v>40263</v>
      </c>
      <c r="AJ619" s="16">
        <f t="shared" si="177"/>
        <v>50094</v>
      </c>
      <c r="AK619" s="16">
        <f t="shared" si="178"/>
        <v>60</v>
      </c>
      <c r="AL619" s="16" t="str">
        <f t="shared" si="179"/>
        <v>土著仙人掌</v>
      </c>
      <c r="AM619" s="16">
        <f t="shared" si="180"/>
        <v>4632</v>
      </c>
      <c r="AN619" s="16">
        <f t="shared" si="181"/>
        <v>2000</v>
      </c>
      <c r="AO619" s="16">
        <f t="shared" si="189"/>
        <v>2632</v>
      </c>
      <c r="AP619" s="16">
        <f t="shared" si="182"/>
        <v>3632</v>
      </c>
      <c r="AQ619" s="16">
        <f t="shared" si="183"/>
        <v>1578</v>
      </c>
      <c r="AR619" s="16">
        <f t="shared" si="184"/>
        <v>347</v>
      </c>
      <c r="AS619" s="16"/>
      <c r="AT619" s="16">
        <v>145</v>
      </c>
      <c r="AU619" s="16">
        <v>76.6</v>
      </c>
      <c r="AV619" s="16">
        <v>9.3</v>
      </c>
      <c r="AW619" s="16"/>
    </row>
    <row r="620" spans="1:49">
      <c r="A620" s="62">
        <f>'表格编辑 '!A677</f>
        <v>40264</v>
      </c>
      <c r="B620" s="62">
        <f>'表格编辑 '!B677</f>
        <v>50132</v>
      </c>
      <c r="C620" s="62" t="str">
        <f>VLOOKUP(B620,映射!A:B,2,FALSE)</f>
        <v>蜥蜴人斗士</v>
      </c>
      <c r="D620" s="62">
        <f>'表格编辑 '!E677</f>
        <v>60</v>
      </c>
      <c r="E620" s="62">
        <f>ROUNDUP((VLOOKUP(B620,Sheet1!U:AA,3,FALSE)-2)*(0.042*(D620-1)+0.2)+0.4,0)</f>
        <v>44</v>
      </c>
      <c r="F620" s="62">
        <f>ROUNDUP((VLOOKUP(B620,Sheet1!U:AA,4,FALSE)-2)*(0.042*(D620-1)+0.2)+0.4,0)</f>
        <v>95</v>
      </c>
      <c r="G620" s="62">
        <f>ROUNDUP((VLOOKUP(B620,Sheet1!U:AA,5,FALSE)-2)*(0.042*(D620-1)+0.2)+0.4,0)</f>
        <v>95</v>
      </c>
      <c r="H620" s="62">
        <f>ROUNDUP((VLOOKUP(B620,Sheet1!U:AA,6,FALSE)-2)*(0.042*(D620-1)+0.2)+0.4,0)</f>
        <v>17</v>
      </c>
      <c r="I620" s="62">
        <f>ROUNDUP((VLOOKUP(B620,Sheet1!U:AA,7,FALSE)-2)*(0.042*(D620-1)+0.2)+0.4,0)</f>
        <v>22</v>
      </c>
      <c r="J620" s="62">
        <f>E620*8+F620*2+G620*3+H620*3+I620*1+VLOOKUP(B620,Sheet1!AU:AZ,2,FALSE)</f>
        <v>920</v>
      </c>
      <c r="K620" s="62">
        <f>E620*1+F620*2+G620*2+H620*2+I620*10+VLOOKUP(B620,Sheet1!AU:AZ,3,FALSE)</f>
        <v>698</v>
      </c>
      <c r="L620" s="62">
        <f>E620*0.1+F620*2+G620*0.2+H620*0.26+I620*0.1+VLOOKUP(B620,Sheet1!AU:AZ,4,FALSE)</f>
        <v>240.02</v>
      </c>
      <c r="M620" s="62">
        <f>E620*0.1+F620*0.2+G620*2+H620*0.2+I620*0.1+VLOOKUP(B620,Sheet1!AU:AZ,5,FALSE)</f>
        <v>239</v>
      </c>
      <c r="N620" s="62">
        <f>E620*0.1+F620*0.2+G620*0.2+H620*2+I620*0.1+VLOOKUP(B620,Sheet1!AU:AZ,6,FALSE)</f>
        <v>98.6</v>
      </c>
      <c r="O620" s="62">
        <f t="shared" si="190"/>
        <v>12.2</v>
      </c>
      <c r="P620" s="62">
        <f t="shared" si="191"/>
        <v>17.4</v>
      </c>
      <c r="R620" s="9">
        <f t="shared" si="185"/>
        <v>60</v>
      </c>
      <c r="S620" s="9">
        <f t="shared" si="174"/>
        <v>427.16</v>
      </c>
      <c r="T620" s="9">
        <f t="shared" si="175"/>
        <v>63.6</v>
      </c>
      <c r="U620" s="66">
        <f t="shared" si="186"/>
        <v>478</v>
      </c>
      <c r="V620" s="9">
        <f t="shared" si="187"/>
        <v>573.6</v>
      </c>
      <c r="W620" s="67">
        <f t="shared" si="188"/>
        <v>402</v>
      </c>
      <c r="Y620" s="69">
        <f>VLOOKUP(D620,Sheet2!P:Q,2,FALSE)</f>
        <v>140</v>
      </c>
      <c r="AB620" s="4" t="str">
        <f>IF('表格编辑 '!D677="monster","普通","BOSS")</f>
        <v>普通</v>
      </c>
      <c r="AD620" s="50">
        <f>VLOOKUP(D620,映射!AK:AL,2,FALSE)</f>
        <v>4</v>
      </c>
      <c r="AE620" s="50" t="s">
        <v>37</v>
      </c>
      <c r="AF620" s="4">
        <f>VLOOKUP(AE620,映射!AN:AO,2,FALSE)</f>
        <v>2</v>
      </c>
      <c r="AG620" s="50">
        <v>1</v>
      </c>
      <c r="AH620" s="70">
        <v>1</v>
      </c>
      <c r="AI620" s="16">
        <f t="shared" si="176"/>
        <v>40264</v>
      </c>
      <c r="AJ620" s="16">
        <f t="shared" si="177"/>
        <v>50132</v>
      </c>
      <c r="AK620" s="16">
        <f t="shared" si="178"/>
        <v>60</v>
      </c>
      <c r="AL620" s="16" t="str">
        <f t="shared" si="179"/>
        <v>蜥蜴人斗士</v>
      </c>
      <c r="AM620" s="16">
        <f t="shared" si="180"/>
        <v>3824</v>
      </c>
      <c r="AN620" s="16">
        <f t="shared" si="181"/>
        <v>1840</v>
      </c>
      <c r="AO620" s="16">
        <f t="shared" si="189"/>
        <v>1984</v>
      </c>
      <c r="AP620" s="16">
        <f t="shared" si="182"/>
        <v>2904</v>
      </c>
      <c r="AQ620" s="16">
        <f t="shared" si="183"/>
        <v>1396</v>
      </c>
      <c r="AR620" s="16">
        <f t="shared" si="184"/>
        <v>361</v>
      </c>
      <c r="AS620" s="16"/>
      <c r="AT620" s="16">
        <v>207.5</v>
      </c>
      <c r="AU620" s="16">
        <v>74.3</v>
      </c>
      <c r="AV620" s="16">
        <v>11.6</v>
      </c>
      <c r="AW620" s="16"/>
    </row>
    <row r="621" spans="1:49">
      <c r="A621" s="62">
        <f>'表格编辑 '!A678</f>
        <v>40265</v>
      </c>
      <c r="B621" s="62">
        <f>'表格编辑 '!B678</f>
        <v>50150</v>
      </c>
      <c r="C621" s="62" t="str">
        <f>VLOOKUP(B621,映射!A:B,2,FALSE)</f>
        <v>泰坦巨人</v>
      </c>
      <c r="D621" s="62">
        <f>'表格编辑 '!E678</f>
        <v>60</v>
      </c>
      <c r="E621" s="62">
        <f>ROUNDUP((VLOOKUP(B621,Sheet1!U:AA,3,FALSE)-2)*(0.042*(D621-1)+0.2)+0.4,0)</f>
        <v>108</v>
      </c>
      <c r="F621" s="62">
        <f>ROUNDUP((VLOOKUP(B621,Sheet1!U:AA,4,FALSE)-2)*(0.042*(D621-1)+0.2)+0.4,0)</f>
        <v>89</v>
      </c>
      <c r="G621" s="62">
        <f>ROUNDUP((VLOOKUP(B621,Sheet1!U:AA,5,FALSE)-2)*(0.042*(D621-1)+0.2)+0.4,0)</f>
        <v>76</v>
      </c>
      <c r="H621" s="62">
        <f>ROUNDUP((VLOOKUP(B621,Sheet1!U:AA,6,FALSE)-2)*(0.042*(D621-1)+0.2)+0.4,0)</f>
        <v>44</v>
      </c>
      <c r="I621" s="62">
        <f>ROUNDUP((VLOOKUP(B621,Sheet1!U:AA,7,FALSE)-2)*(0.042*(D621-1)+0.2)+0.4,0)</f>
        <v>62</v>
      </c>
      <c r="J621" s="62">
        <f>E621*8+F621*2+G621*3+H621*3+I621*1+VLOOKUP(B621,Sheet1!AU:AZ,2,FALSE)</f>
        <v>1484</v>
      </c>
      <c r="K621" s="62">
        <f>E621*1+F621*2+G621*2+H621*2+I621*10+VLOOKUP(B621,Sheet1!AU:AZ,3,FALSE)</f>
        <v>1166</v>
      </c>
      <c r="L621" s="62">
        <f>E621*0.1+F621*2+G621*0.2+H621*0.26+I621*0.1+VLOOKUP(B621,Sheet1!AU:AZ,4,FALSE)</f>
        <v>241.64</v>
      </c>
      <c r="M621" s="62">
        <f>E621*0.1+F621*0.2+G621*2+H621*0.2+I621*0.1+VLOOKUP(B621,Sheet1!AU:AZ,5,FALSE)</f>
        <v>215.6</v>
      </c>
      <c r="N621" s="62">
        <f>E621*0.1+F621*0.2+G621*0.2+H621*2+I621*0.1+VLOOKUP(B621,Sheet1!AU:AZ,6,FALSE)</f>
        <v>158</v>
      </c>
      <c r="O621" s="62">
        <f t="shared" si="190"/>
        <v>19.1</v>
      </c>
      <c r="P621" s="62">
        <f t="shared" si="191"/>
        <v>72.5</v>
      </c>
      <c r="R621" s="9">
        <f t="shared" si="185"/>
        <v>60</v>
      </c>
      <c r="S621" s="9">
        <f t="shared" si="174"/>
        <v>427.16</v>
      </c>
      <c r="T621" s="9">
        <f t="shared" si="175"/>
        <v>63.6</v>
      </c>
      <c r="U621" s="66">
        <f t="shared" si="186"/>
        <v>510</v>
      </c>
      <c r="V621" s="9">
        <f t="shared" si="187"/>
        <v>612</v>
      </c>
      <c r="W621" s="67">
        <f t="shared" si="188"/>
        <v>406</v>
      </c>
      <c r="Y621" s="69">
        <f>VLOOKUP(D621,Sheet2!P:Q,2,FALSE)</f>
        <v>140</v>
      </c>
      <c r="AB621" s="4" t="str">
        <f>IF('表格编辑 '!D678="monster","普通","BOSS")</f>
        <v>普通</v>
      </c>
      <c r="AD621" s="50">
        <f>VLOOKUP(D621,映射!AK:AL,2,FALSE)</f>
        <v>4</v>
      </c>
      <c r="AE621" s="50" t="s">
        <v>37</v>
      </c>
      <c r="AF621" s="4">
        <f>VLOOKUP(AE621,映射!AN:AO,2,FALSE)</f>
        <v>2</v>
      </c>
      <c r="AG621" s="50">
        <v>1</v>
      </c>
      <c r="AH621" s="70">
        <v>1</v>
      </c>
      <c r="AI621" s="16">
        <f t="shared" si="176"/>
        <v>40265</v>
      </c>
      <c r="AJ621" s="16">
        <f t="shared" si="177"/>
        <v>50150</v>
      </c>
      <c r="AK621" s="16">
        <f t="shared" si="178"/>
        <v>60</v>
      </c>
      <c r="AL621" s="16" t="str">
        <f t="shared" si="179"/>
        <v>泰坦巨人</v>
      </c>
      <c r="AM621" s="16">
        <f t="shared" si="180"/>
        <v>4080</v>
      </c>
      <c r="AN621" s="16">
        <f t="shared" si="181"/>
        <v>2968</v>
      </c>
      <c r="AO621" s="16">
        <f t="shared" si="189"/>
        <v>1112</v>
      </c>
      <c r="AP621" s="16">
        <f t="shared" si="182"/>
        <v>2596</v>
      </c>
      <c r="AQ621" s="16">
        <f t="shared" si="183"/>
        <v>2332</v>
      </c>
      <c r="AR621" s="16">
        <f t="shared" si="184"/>
        <v>363</v>
      </c>
      <c r="AS621" s="16"/>
      <c r="AT621" s="16">
        <v>164.5</v>
      </c>
      <c r="AU621" s="16">
        <v>72.7</v>
      </c>
      <c r="AV621" s="16">
        <v>3.3</v>
      </c>
      <c r="AW621" s="16"/>
    </row>
    <row r="622" spans="1:49">
      <c r="A622" s="62">
        <f>'表格编辑 '!A679</f>
        <v>40266</v>
      </c>
      <c r="B622" s="62">
        <f>'表格编辑 '!B679</f>
        <v>50033</v>
      </c>
      <c r="C622" s="62" t="str">
        <f>VLOOKUP(B622,映射!A:B,2,FALSE)</f>
        <v>骷髅海盗</v>
      </c>
      <c r="D622" s="62">
        <f>'表格编辑 '!E679</f>
        <v>60</v>
      </c>
      <c r="E622" s="62">
        <f>ROUNDUP((VLOOKUP(B622,Sheet1!U:AA,3,FALSE)-2)*(0.042*(D622-1)+0.2)+0.4,0)</f>
        <v>54</v>
      </c>
      <c r="F622" s="62">
        <f>ROUNDUP((VLOOKUP(B622,Sheet1!U:AA,4,FALSE)-2)*(0.042*(D622-1)+0.2)+0.4,0)</f>
        <v>97</v>
      </c>
      <c r="G622" s="62">
        <f>ROUNDUP((VLOOKUP(B622,Sheet1!U:AA,5,FALSE)-2)*(0.042*(D622-1)+0.2)+0.4,0)</f>
        <v>76</v>
      </c>
      <c r="H622" s="62">
        <f>ROUNDUP((VLOOKUP(B622,Sheet1!U:AA,6,FALSE)-2)*(0.042*(D622-1)+0.2)+0.4,0)</f>
        <v>62</v>
      </c>
      <c r="I622" s="62">
        <f>ROUNDUP((VLOOKUP(B622,Sheet1!U:AA,7,FALSE)-2)*(0.042*(D622-1)+0.2)+0.4,0)</f>
        <v>92</v>
      </c>
      <c r="J622" s="62">
        <f>E622*8+F622*2+G622*3+H622*3+I622*1+VLOOKUP(B622,Sheet1!AU:AZ,2,FALSE)</f>
        <v>1152</v>
      </c>
      <c r="K622" s="62">
        <f>E622*1+F622*2+G622*2+H622*2+I622*10+VLOOKUP(B622,Sheet1!AU:AZ,3,FALSE)</f>
        <v>1464</v>
      </c>
      <c r="L622" s="62">
        <f>E622*0.1+F622*2+G622*0.2+H622*0.26+I622*0.1+VLOOKUP(B622,Sheet1!AU:AZ,4,FALSE)</f>
        <v>259.92</v>
      </c>
      <c r="M622" s="62">
        <f>E622*0.1+F622*0.2+G622*2+H622*0.2+I622*0.1+VLOOKUP(B622,Sheet1!AU:AZ,5,FALSE)</f>
        <v>218.4</v>
      </c>
      <c r="N622" s="62">
        <f>E622*0.1+F622*0.2+G622*0.2+H622*2+I622*0.1+VLOOKUP(B622,Sheet1!AU:AZ,6,FALSE)</f>
        <v>193.2</v>
      </c>
      <c r="O622" s="62">
        <f t="shared" si="190"/>
        <v>56.7</v>
      </c>
      <c r="P622" s="62">
        <f t="shared" si="191"/>
        <v>29.1</v>
      </c>
      <c r="R622" s="9">
        <f t="shared" si="185"/>
        <v>60</v>
      </c>
      <c r="S622" s="9">
        <f t="shared" si="174"/>
        <v>427.16</v>
      </c>
      <c r="T622" s="9">
        <f t="shared" si="175"/>
        <v>63.6</v>
      </c>
      <c r="U622" s="66">
        <f t="shared" si="186"/>
        <v>506</v>
      </c>
      <c r="V622" s="9">
        <f t="shared" si="187"/>
        <v>607.2</v>
      </c>
      <c r="W622" s="67">
        <f t="shared" si="188"/>
        <v>450</v>
      </c>
      <c r="Y622" s="69">
        <f>VLOOKUP(D622,Sheet2!P:Q,2,FALSE)</f>
        <v>140</v>
      </c>
      <c r="AB622" s="4" t="str">
        <f>IF('表格编辑 '!D679="monster","普通","BOSS")</f>
        <v>普通</v>
      </c>
      <c r="AD622" s="50">
        <f>VLOOKUP(D622,映射!AK:AL,2,FALSE)</f>
        <v>4</v>
      </c>
      <c r="AE622" s="50" t="s">
        <v>37</v>
      </c>
      <c r="AF622" s="4">
        <f>VLOOKUP(AE622,映射!AN:AO,2,FALSE)</f>
        <v>2</v>
      </c>
      <c r="AG622" s="50">
        <v>1</v>
      </c>
      <c r="AH622" s="70">
        <v>1</v>
      </c>
      <c r="AI622" s="16">
        <f t="shared" si="176"/>
        <v>40266</v>
      </c>
      <c r="AJ622" s="16">
        <f t="shared" si="177"/>
        <v>50033</v>
      </c>
      <c r="AK622" s="16">
        <f t="shared" si="178"/>
        <v>60</v>
      </c>
      <c r="AL622" s="16" t="str">
        <f t="shared" si="179"/>
        <v>骷髅海盗</v>
      </c>
      <c r="AM622" s="16">
        <f t="shared" si="180"/>
        <v>4048</v>
      </c>
      <c r="AN622" s="16">
        <f t="shared" si="181"/>
        <v>2304</v>
      </c>
      <c r="AO622" s="16">
        <f t="shared" si="189"/>
        <v>1744</v>
      </c>
      <c r="AP622" s="16">
        <f t="shared" si="182"/>
        <v>2896</v>
      </c>
      <c r="AQ622" s="16">
        <f t="shared" si="183"/>
        <v>2928</v>
      </c>
      <c r="AR622" s="16">
        <f t="shared" si="184"/>
        <v>390</v>
      </c>
      <c r="AS622" s="16"/>
      <c r="AT622" s="16">
        <v>248.1</v>
      </c>
      <c r="AU622" s="16">
        <v>100.5</v>
      </c>
      <c r="AV622" s="16">
        <v>34.1</v>
      </c>
      <c r="AW622" s="16"/>
    </row>
    <row r="623" spans="1:49">
      <c r="A623" s="62">
        <f>'表格编辑 '!A680</f>
        <v>40267</v>
      </c>
      <c r="B623" s="62">
        <f>'表格编辑 '!B680</f>
        <v>50155</v>
      </c>
      <c r="C623" s="62" t="str">
        <f>VLOOKUP(B623,映射!A:B,2,FALSE)</f>
        <v>熊猫团</v>
      </c>
      <c r="D623" s="62">
        <f>'表格编辑 '!E680</f>
        <v>60</v>
      </c>
      <c r="E623" s="62">
        <f>ROUNDUP((VLOOKUP(B623,Sheet1!U:AA,3,FALSE)-2)*(0.042*(D623-1)+0.2)+0.4,0)</f>
        <v>68</v>
      </c>
      <c r="F623" s="62">
        <f>ROUNDUP((VLOOKUP(B623,Sheet1!U:AA,4,FALSE)-2)*(0.042*(D623-1)+0.2)+0.4,0)</f>
        <v>65</v>
      </c>
      <c r="G623" s="62">
        <f>ROUNDUP((VLOOKUP(B623,Sheet1!U:AA,5,FALSE)-2)*(0.042*(D623-1)+0.2)+0.4,0)</f>
        <v>76</v>
      </c>
      <c r="H623" s="62">
        <f>ROUNDUP((VLOOKUP(B623,Sheet1!U:AA,6,FALSE)-2)*(0.042*(D623-1)+0.2)+0.4,0)</f>
        <v>60</v>
      </c>
      <c r="I623" s="62">
        <f>ROUNDUP((VLOOKUP(B623,Sheet1!U:AA,7,FALSE)-2)*(0.042*(D623-1)+0.2)+0.4,0)</f>
        <v>17</v>
      </c>
      <c r="J623" s="62">
        <f>E623*8+F623*2+G623*3+H623*3+I623*1+VLOOKUP(B623,Sheet1!AU:AZ,2,FALSE)</f>
        <v>1119</v>
      </c>
      <c r="K623" s="62">
        <f>E623*1+F623*2+G623*2+H623*2+I623*10+VLOOKUP(B623,Sheet1!AU:AZ,3,FALSE)</f>
        <v>660</v>
      </c>
      <c r="L623" s="62">
        <f>E623*0.1+F623*2+G623*0.2+H623*0.26+I623*0.1+VLOOKUP(B623,Sheet1!AU:AZ,4,FALSE)</f>
        <v>189.3</v>
      </c>
      <c r="M623" s="62">
        <f>E623*0.1+F623*0.2+G623*2+H623*0.2+I623*0.1+VLOOKUP(B623,Sheet1!AU:AZ,5,FALSE)</f>
        <v>205.5</v>
      </c>
      <c r="N623" s="62">
        <f>E623*0.1+F623*0.2+G623*0.2+H623*2+I623*0.1+VLOOKUP(B623,Sheet1!AU:AZ,6,FALSE)</f>
        <v>176.7</v>
      </c>
      <c r="O623" s="62">
        <f t="shared" si="190"/>
        <v>-4.09999999999999</v>
      </c>
      <c r="P623" s="62">
        <f t="shared" si="191"/>
        <v>50.6</v>
      </c>
      <c r="R623" s="9">
        <f t="shared" si="185"/>
        <v>60</v>
      </c>
      <c r="S623" s="9">
        <f t="shared" si="174"/>
        <v>427.16</v>
      </c>
      <c r="T623" s="9">
        <f t="shared" si="175"/>
        <v>63.6</v>
      </c>
      <c r="U623" s="66">
        <f t="shared" si="186"/>
        <v>524</v>
      </c>
      <c r="V623" s="9">
        <f t="shared" si="187"/>
        <v>628.8</v>
      </c>
      <c r="W623" s="67">
        <f t="shared" si="188"/>
        <v>283</v>
      </c>
      <c r="Y623" s="69">
        <f>VLOOKUP(D623,Sheet2!P:Q,2,FALSE)</f>
        <v>140</v>
      </c>
      <c r="AB623" s="4" t="str">
        <f>IF('表格编辑 '!D680="monster","普通","BOSS")</f>
        <v>普通</v>
      </c>
      <c r="AD623" s="50">
        <f>VLOOKUP(D623,映射!AK:AL,2,FALSE)</f>
        <v>4</v>
      </c>
      <c r="AE623" s="50" t="s">
        <v>37</v>
      </c>
      <c r="AF623" s="4">
        <f>VLOOKUP(AE623,映射!AN:AO,2,FALSE)</f>
        <v>2</v>
      </c>
      <c r="AG623" s="50">
        <v>1</v>
      </c>
      <c r="AH623" s="70">
        <v>1</v>
      </c>
      <c r="AI623" s="16">
        <f t="shared" si="176"/>
        <v>40267</v>
      </c>
      <c r="AJ623" s="16">
        <f t="shared" si="177"/>
        <v>50155</v>
      </c>
      <c r="AK623" s="16">
        <f t="shared" si="178"/>
        <v>60</v>
      </c>
      <c r="AL623" s="16" t="str">
        <f t="shared" si="179"/>
        <v>熊猫团</v>
      </c>
      <c r="AM623" s="16">
        <f t="shared" si="180"/>
        <v>4192</v>
      </c>
      <c r="AN623" s="16">
        <f t="shared" si="181"/>
        <v>2238</v>
      </c>
      <c r="AO623" s="16">
        <f t="shared" si="189"/>
        <v>1954</v>
      </c>
      <c r="AP623" s="16">
        <f t="shared" si="182"/>
        <v>3073</v>
      </c>
      <c r="AQ623" s="16">
        <f t="shared" si="183"/>
        <v>1320</v>
      </c>
      <c r="AR623" s="16">
        <f t="shared" si="184"/>
        <v>284</v>
      </c>
      <c r="AS623" s="16"/>
      <c r="AT623" s="16">
        <v>175.9</v>
      </c>
      <c r="AU623" s="16">
        <v>148.9</v>
      </c>
      <c r="AV623" s="16">
        <v>-4.2</v>
      </c>
      <c r="AW623" s="16"/>
    </row>
    <row r="624" spans="1:49">
      <c r="A624" s="62">
        <f>'表格编辑 '!A681</f>
        <v>40268</v>
      </c>
      <c r="B624" s="62">
        <f>'表格编辑 '!B681</f>
        <v>50056</v>
      </c>
      <c r="C624" s="62" t="str">
        <f>VLOOKUP(B624,映射!A:B,2,FALSE)</f>
        <v>海蝙蝠</v>
      </c>
      <c r="D624" s="62">
        <f>'表格编辑 '!E681</f>
        <v>60</v>
      </c>
      <c r="E624" s="62">
        <f>ROUNDUP((VLOOKUP(B624,Sheet1!U:AA,3,FALSE)-2)*(0.042*(D624-1)+0.2)+0.4,0)</f>
        <v>44</v>
      </c>
      <c r="F624" s="62">
        <f>ROUNDUP((VLOOKUP(B624,Sheet1!U:AA,4,FALSE)-2)*(0.042*(D624-1)+0.2)+0.4,0)</f>
        <v>73</v>
      </c>
      <c r="G624" s="62">
        <f>ROUNDUP((VLOOKUP(B624,Sheet1!U:AA,5,FALSE)-2)*(0.042*(D624-1)+0.2)+0.4,0)</f>
        <v>68</v>
      </c>
      <c r="H624" s="62">
        <f>ROUNDUP((VLOOKUP(B624,Sheet1!U:AA,6,FALSE)-2)*(0.042*(D624-1)+0.2)+0.4,0)</f>
        <v>76</v>
      </c>
      <c r="I624" s="62">
        <f>ROUNDUP((VLOOKUP(B624,Sheet1!U:AA,7,FALSE)-2)*(0.042*(D624-1)+0.2)+0.4,0)</f>
        <v>25</v>
      </c>
      <c r="J624" s="62">
        <f>E624*8+F624*2+G624*3+H624*3+I624*1+VLOOKUP(B624,Sheet1!AU:AZ,2,FALSE)</f>
        <v>975</v>
      </c>
      <c r="K624" s="62">
        <f>E624*1+F624*2+G624*2+H624*2+I624*10+VLOOKUP(B624,Sheet1!AU:AZ,3,FALSE)</f>
        <v>748</v>
      </c>
      <c r="L624" s="62">
        <f>E624*0.1+F624*2+G624*0.2+H624*0.26+I624*0.1+VLOOKUP(B624,Sheet1!AU:AZ,4,FALSE)</f>
        <v>206.26</v>
      </c>
      <c r="M624" s="62">
        <f>E624*0.1+F624*0.2+G624*2+H624*0.2+I624*0.1+VLOOKUP(B624,Sheet1!AU:AZ,5,FALSE)</f>
        <v>192.7</v>
      </c>
      <c r="N624" s="62">
        <f>E624*0.1+F624*0.2+G624*0.2+H624*2+I624*0.1+VLOOKUP(B624,Sheet1!AU:AZ,6,FALSE)</f>
        <v>207.1</v>
      </c>
      <c r="O624" s="62">
        <f t="shared" si="190"/>
        <v>5.5</v>
      </c>
      <c r="P624" s="62">
        <f t="shared" si="191"/>
        <v>33.8</v>
      </c>
      <c r="R624" s="9">
        <f t="shared" si="185"/>
        <v>60</v>
      </c>
      <c r="S624" s="9">
        <f t="shared" si="174"/>
        <v>427.16</v>
      </c>
      <c r="T624" s="9">
        <f t="shared" si="175"/>
        <v>63.6</v>
      </c>
      <c r="U624" s="66">
        <f t="shared" si="186"/>
        <v>545</v>
      </c>
      <c r="V624" s="9">
        <f t="shared" si="187"/>
        <v>654</v>
      </c>
      <c r="W624" s="67">
        <f t="shared" si="188"/>
        <v>322</v>
      </c>
      <c r="Y624" s="69">
        <f>VLOOKUP(D624,Sheet2!P:Q,2,FALSE)</f>
        <v>140</v>
      </c>
      <c r="AB624" s="4" t="str">
        <f>IF('表格编辑 '!D681="monster","普通","BOSS")</f>
        <v>普通</v>
      </c>
      <c r="AD624" s="50">
        <f>VLOOKUP(D624,映射!AK:AL,2,FALSE)</f>
        <v>4</v>
      </c>
      <c r="AE624" s="50" t="s">
        <v>37</v>
      </c>
      <c r="AF624" s="4">
        <f>VLOOKUP(AE624,映射!AN:AO,2,FALSE)</f>
        <v>2</v>
      </c>
      <c r="AG624" s="50">
        <v>1</v>
      </c>
      <c r="AH624" s="70">
        <v>1</v>
      </c>
      <c r="AI624" s="16">
        <f t="shared" si="176"/>
        <v>40268</v>
      </c>
      <c r="AJ624" s="16">
        <f t="shared" si="177"/>
        <v>50056</v>
      </c>
      <c r="AK624" s="16">
        <f t="shared" si="178"/>
        <v>60</v>
      </c>
      <c r="AL624" s="16" t="str">
        <f t="shared" si="179"/>
        <v>海蝙蝠</v>
      </c>
      <c r="AM624" s="16">
        <f t="shared" si="180"/>
        <v>4360</v>
      </c>
      <c r="AN624" s="16">
        <f t="shared" si="181"/>
        <v>1950</v>
      </c>
      <c r="AO624" s="16">
        <f t="shared" si="189"/>
        <v>2410</v>
      </c>
      <c r="AP624" s="16">
        <f t="shared" si="182"/>
        <v>3385</v>
      </c>
      <c r="AQ624" s="16">
        <f t="shared" si="183"/>
        <v>1496</v>
      </c>
      <c r="AR624" s="16">
        <f t="shared" si="184"/>
        <v>310</v>
      </c>
      <c r="AS624" s="16"/>
      <c r="AT624" s="16">
        <v>165</v>
      </c>
      <c r="AU624" s="16">
        <v>177.6</v>
      </c>
      <c r="AV624" s="16">
        <v>5.4</v>
      </c>
      <c r="AW624" s="16"/>
    </row>
    <row r="625" spans="1:49">
      <c r="A625" s="62">
        <f>'表格编辑 '!A682</f>
        <v>40269</v>
      </c>
      <c r="B625" s="62">
        <f>'表格编辑 '!B682</f>
        <v>50111</v>
      </c>
      <c r="C625" s="62" t="str">
        <f>VLOOKUP(B625,映射!A:B,2,FALSE)</f>
        <v>暗影</v>
      </c>
      <c r="D625" s="62">
        <f>'表格编辑 '!E682</f>
        <v>60</v>
      </c>
      <c r="E625" s="62">
        <f>ROUNDUP((VLOOKUP(B625,Sheet1!U:AA,3,FALSE)-2)*(0.042*(D625-1)+0.2)+0.4,0)</f>
        <v>62</v>
      </c>
      <c r="F625" s="62">
        <f>ROUNDUP((VLOOKUP(B625,Sheet1!U:AA,4,FALSE)-2)*(0.042*(D625-1)+0.2)+0.4,0)</f>
        <v>57</v>
      </c>
      <c r="G625" s="62">
        <f>ROUNDUP((VLOOKUP(B625,Sheet1!U:AA,5,FALSE)-2)*(0.042*(D625-1)+0.2)+0.4,0)</f>
        <v>57</v>
      </c>
      <c r="H625" s="62">
        <f>ROUNDUP((VLOOKUP(B625,Sheet1!U:AA,6,FALSE)-2)*(0.042*(D625-1)+0.2)+0.4,0)</f>
        <v>57</v>
      </c>
      <c r="I625" s="62">
        <f>ROUNDUP((VLOOKUP(B625,Sheet1!U:AA,7,FALSE)-2)*(0.042*(D625-1)+0.2)+0.4,0)</f>
        <v>65</v>
      </c>
      <c r="J625" s="62">
        <f>E625*8+F625*2+G625*3+H625*3+I625*1+VLOOKUP(B625,Sheet1!AU:AZ,2,FALSE)</f>
        <v>1037</v>
      </c>
      <c r="K625" s="62">
        <f>E625*1+F625*2+G625*2+H625*2+I625*10+VLOOKUP(B625,Sheet1!AU:AZ,3,FALSE)</f>
        <v>1074</v>
      </c>
      <c r="L625" s="62">
        <f>E625*0.1+F625*2+G625*0.2+H625*0.26+I625*0.1+VLOOKUP(B625,Sheet1!AU:AZ,4,FALSE)</f>
        <v>172.92</v>
      </c>
      <c r="M625" s="62">
        <f>E625*0.1+F625*0.2+G625*2+H625*0.2+I625*0.1+VLOOKUP(B625,Sheet1!AU:AZ,5,FALSE)</f>
        <v>169.5</v>
      </c>
      <c r="N625" s="62">
        <f>E625*0.1+F625*0.2+G625*0.2+H625*2+I625*0.1+VLOOKUP(B625,Sheet1!AU:AZ,6,FALSE)</f>
        <v>169.5</v>
      </c>
      <c r="O625" s="62">
        <f t="shared" si="190"/>
        <v>33.4</v>
      </c>
      <c r="P625" s="62">
        <f t="shared" si="191"/>
        <v>43.1</v>
      </c>
      <c r="R625" s="9">
        <f t="shared" si="185"/>
        <v>60</v>
      </c>
      <c r="S625" s="9">
        <f t="shared" si="174"/>
        <v>427.16</v>
      </c>
      <c r="T625" s="9">
        <f t="shared" si="175"/>
        <v>63.6</v>
      </c>
      <c r="U625" s="66">
        <f t="shared" si="186"/>
        <v>585</v>
      </c>
      <c r="V625" s="9">
        <f t="shared" si="187"/>
        <v>702</v>
      </c>
      <c r="W625" s="67">
        <f t="shared" si="188"/>
        <v>247</v>
      </c>
      <c r="Y625" s="69">
        <f>VLOOKUP(D625,Sheet2!P:Q,2,FALSE)</f>
        <v>140</v>
      </c>
      <c r="AB625" s="4" t="str">
        <f>IF('表格编辑 '!D682="monster","普通","BOSS")</f>
        <v>普通</v>
      </c>
      <c r="AD625" s="50">
        <f>VLOOKUP(D625,映射!AK:AL,2,FALSE)</f>
        <v>4</v>
      </c>
      <c r="AE625" s="50" t="s">
        <v>37</v>
      </c>
      <c r="AF625" s="4">
        <f>VLOOKUP(AE625,映射!AN:AO,2,FALSE)</f>
        <v>2</v>
      </c>
      <c r="AG625" s="50">
        <v>1</v>
      </c>
      <c r="AH625" s="70">
        <v>1</v>
      </c>
      <c r="AI625" s="16">
        <f t="shared" si="176"/>
        <v>40269</v>
      </c>
      <c r="AJ625" s="16">
        <f t="shared" si="177"/>
        <v>50111</v>
      </c>
      <c r="AK625" s="16">
        <f t="shared" si="178"/>
        <v>60</v>
      </c>
      <c r="AL625" s="16" t="str">
        <f t="shared" si="179"/>
        <v>暗影</v>
      </c>
      <c r="AM625" s="16">
        <f t="shared" si="180"/>
        <v>4680</v>
      </c>
      <c r="AN625" s="16">
        <f t="shared" si="181"/>
        <v>2074</v>
      </c>
      <c r="AO625" s="16">
        <f t="shared" si="189"/>
        <v>2606</v>
      </c>
      <c r="AP625" s="16">
        <f t="shared" si="182"/>
        <v>3643</v>
      </c>
      <c r="AQ625" s="16">
        <f t="shared" si="183"/>
        <v>2148</v>
      </c>
      <c r="AR625" s="16">
        <f t="shared" si="184"/>
        <v>260</v>
      </c>
      <c r="AS625" s="16"/>
      <c r="AT625" s="16">
        <v>141.8</v>
      </c>
      <c r="AU625" s="16">
        <v>141.8</v>
      </c>
      <c r="AV625" s="16">
        <v>31.6</v>
      </c>
      <c r="AW625" s="16"/>
    </row>
    <row r="626" spans="1:49">
      <c r="A626" s="62">
        <f>'表格编辑 '!A683</f>
        <v>40270</v>
      </c>
      <c r="B626" s="62">
        <f>'表格编辑 '!B683</f>
        <v>50092</v>
      </c>
      <c r="C626" s="62" t="str">
        <f>VLOOKUP(B626,映射!A:B,2,FALSE)</f>
        <v>功夫刺魔</v>
      </c>
      <c r="D626" s="62">
        <f>'表格编辑 '!E683</f>
        <v>60</v>
      </c>
      <c r="E626" s="62">
        <f>ROUNDUP((VLOOKUP(B626,Sheet1!U:AA,3,FALSE)-2)*(0.042*(D626-1)+0.2)+0.4,0)</f>
        <v>73</v>
      </c>
      <c r="F626" s="62">
        <f>ROUNDUP((VLOOKUP(B626,Sheet1!U:AA,4,FALSE)-2)*(0.042*(D626-1)+0.2)+0.4,0)</f>
        <v>95</v>
      </c>
      <c r="G626" s="62">
        <f>ROUNDUP((VLOOKUP(B626,Sheet1!U:AA,5,FALSE)-2)*(0.042*(D626-1)+0.2)+0.4,0)</f>
        <v>81</v>
      </c>
      <c r="H626" s="62">
        <f>ROUNDUP((VLOOKUP(B626,Sheet1!U:AA,6,FALSE)-2)*(0.042*(D626-1)+0.2)+0.4,0)</f>
        <v>36</v>
      </c>
      <c r="I626" s="62">
        <f>ROUNDUP((VLOOKUP(B626,Sheet1!U:AA,7,FALSE)-2)*(0.042*(D626-1)+0.2)+0.4,0)</f>
        <v>54</v>
      </c>
      <c r="J626" s="62">
        <f>E626*8+F626*2+G626*3+H626*3+I626*1+VLOOKUP(B626,Sheet1!AU:AZ,2,FALSE)</f>
        <v>1199</v>
      </c>
      <c r="K626" s="62">
        <f>E626*1+F626*2+G626*2+H626*2+I626*10+VLOOKUP(B626,Sheet1!AU:AZ,3,FALSE)</f>
        <v>1057</v>
      </c>
      <c r="L626" s="62">
        <f>E626*0.1+F626*2+G626*0.2+H626*0.26+I626*0.1+VLOOKUP(B626,Sheet1!AU:AZ,4,FALSE)</f>
        <v>248.26</v>
      </c>
      <c r="M626" s="62">
        <f>E626*0.1+F626*0.2+G626*2+H626*0.2+I626*0.1+VLOOKUP(B626,Sheet1!AU:AZ,5,FALSE)</f>
        <v>220.9</v>
      </c>
      <c r="N626" s="62">
        <f>E626*0.1+F626*0.2+G626*0.2+H626*2+I626*0.1+VLOOKUP(B626,Sheet1!AU:AZ,6,FALSE)</f>
        <v>139.9</v>
      </c>
      <c r="O626" s="62">
        <f t="shared" si="190"/>
        <v>24.4</v>
      </c>
      <c r="P626" s="62">
        <f t="shared" si="191"/>
        <v>42.6</v>
      </c>
      <c r="R626" s="9">
        <f t="shared" si="185"/>
        <v>60</v>
      </c>
      <c r="S626" s="9">
        <f t="shared" si="174"/>
        <v>427.16</v>
      </c>
      <c r="T626" s="9">
        <f t="shared" si="175"/>
        <v>63.6</v>
      </c>
      <c r="U626" s="66">
        <f t="shared" si="186"/>
        <v>502</v>
      </c>
      <c r="V626" s="9">
        <f t="shared" si="187"/>
        <v>602.4</v>
      </c>
      <c r="W626" s="67">
        <f t="shared" si="188"/>
        <v>422</v>
      </c>
      <c r="Y626" s="69">
        <f>VLOOKUP(D626,Sheet2!P:Q,2,FALSE)</f>
        <v>140</v>
      </c>
      <c r="AB626" s="4" t="str">
        <f>IF('表格编辑 '!D683="monster","普通","BOSS")</f>
        <v>普通</v>
      </c>
      <c r="AD626" s="50">
        <f>VLOOKUP(D626,映射!AK:AL,2,FALSE)</f>
        <v>4</v>
      </c>
      <c r="AE626" s="50" t="s">
        <v>37</v>
      </c>
      <c r="AF626" s="4">
        <f>VLOOKUP(AE626,映射!AN:AO,2,FALSE)</f>
        <v>2</v>
      </c>
      <c r="AG626" s="50">
        <v>1</v>
      </c>
      <c r="AH626" s="70">
        <v>1</v>
      </c>
      <c r="AI626" s="16">
        <f t="shared" si="176"/>
        <v>40270</v>
      </c>
      <c r="AJ626" s="16">
        <f t="shared" si="177"/>
        <v>50092</v>
      </c>
      <c r="AK626" s="16">
        <f t="shared" si="178"/>
        <v>60</v>
      </c>
      <c r="AL626" s="16" t="str">
        <f t="shared" si="179"/>
        <v>功夫刺魔</v>
      </c>
      <c r="AM626" s="16">
        <f t="shared" si="180"/>
        <v>4016</v>
      </c>
      <c r="AN626" s="16">
        <f t="shared" si="181"/>
        <v>2398</v>
      </c>
      <c r="AO626" s="16">
        <f t="shared" si="189"/>
        <v>1618</v>
      </c>
      <c r="AP626" s="16">
        <f t="shared" si="182"/>
        <v>2817</v>
      </c>
      <c r="AQ626" s="16">
        <f t="shared" si="183"/>
        <v>2114</v>
      </c>
      <c r="AR626" s="16">
        <f t="shared" si="184"/>
        <v>373</v>
      </c>
      <c r="AS626" s="16"/>
      <c r="AT626" s="16">
        <v>159.2</v>
      </c>
      <c r="AU626" s="16">
        <v>80</v>
      </c>
      <c r="AV626" s="16">
        <v>17.3</v>
      </c>
      <c r="AW626" s="16"/>
    </row>
    <row r="627" spans="1:49">
      <c r="A627" s="62">
        <f>'表格编辑 '!A684</f>
        <v>40271</v>
      </c>
      <c r="B627" s="62">
        <f>'表格编辑 '!B684</f>
        <v>50063</v>
      </c>
      <c r="C627" s="62" t="str">
        <f>VLOOKUP(B627,映射!A:B,2,FALSE)</f>
        <v>杀人蜂</v>
      </c>
      <c r="D627" s="62">
        <f>'表格编辑 '!E684</f>
        <v>24</v>
      </c>
      <c r="E627" s="62">
        <f>ROUNDUP((VLOOKUP(B627,Sheet1!U:AA,3,FALSE)-2)*(0.042*(D627-1)+0.2)+0.4,0)</f>
        <v>13</v>
      </c>
      <c r="F627" s="62">
        <f>ROUNDUP((VLOOKUP(B627,Sheet1!U:AA,4,FALSE)-2)*(0.042*(D627-1)+0.2)+0.4,0)</f>
        <v>42</v>
      </c>
      <c r="G627" s="62">
        <f>ROUNDUP((VLOOKUP(B627,Sheet1!U:AA,5,FALSE)-2)*(0.042*(D627-1)+0.2)+0.4,0)</f>
        <v>13</v>
      </c>
      <c r="H627" s="62">
        <f>ROUNDUP((VLOOKUP(B627,Sheet1!U:AA,6,FALSE)-2)*(0.042*(D627-1)+0.2)+0.4,0)</f>
        <v>42</v>
      </c>
      <c r="I627" s="62">
        <f>ROUNDUP((VLOOKUP(B627,Sheet1!U:AA,7,FALSE)-2)*(0.042*(D627-1)+0.2)+0.4,0)</f>
        <v>13</v>
      </c>
      <c r="J627" s="62">
        <f>E627*8+F627*2+G627*3+H627*3+I627*1+VLOOKUP(B627,Sheet1!AU:AZ,2,FALSE)</f>
        <v>386</v>
      </c>
      <c r="K627" s="62">
        <f>E627*1+F627*2+G627*2+H627*2+I627*10+VLOOKUP(B627,Sheet1!AU:AZ,3,FALSE)</f>
        <v>357</v>
      </c>
      <c r="L627" s="62">
        <f>E627*0.1+F627*2+G627*0.2+H627*0.26+I627*0.1+VLOOKUP(B627,Sheet1!AU:AZ,4,FALSE)</f>
        <v>120.12</v>
      </c>
      <c r="M627" s="62">
        <f>E627*0.1+F627*0.2+G627*2+H627*0.2+I627*0.1+VLOOKUP(B627,Sheet1!AU:AZ,5,FALSE)</f>
        <v>65.4</v>
      </c>
      <c r="N627" s="62">
        <f>E627*0.1+F627*0.2+G627*0.2+H627*2+I627*0.1+VLOOKUP(B627,Sheet1!AU:AZ,6,FALSE)</f>
        <v>117.6</v>
      </c>
      <c r="O627" s="62">
        <f t="shared" si="190"/>
        <v>0.700000000000001</v>
      </c>
      <c r="P627" s="62">
        <f t="shared" si="191"/>
        <v>12</v>
      </c>
      <c r="R627" s="9">
        <f t="shared" si="185"/>
        <v>24</v>
      </c>
      <c r="S627" s="9">
        <f t="shared" si="174"/>
        <v>162.44</v>
      </c>
      <c r="T627" s="9">
        <f t="shared" si="175"/>
        <v>34.8</v>
      </c>
      <c r="U627" s="66">
        <f t="shared" si="186"/>
        <v>221</v>
      </c>
      <c r="V627" s="9">
        <f t="shared" si="187"/>
        <v>265.2</v>
      </c>
      <c r="W627" s="67">
        <f t="shared" si="188"/>
        <v>193</v>
      </c>
      <c r="Y627" s="69">
        <f>VLOOKUP(D627,Sheet2!P:Q,2,FALSE)</f>
        <v>38</v>
      </c>
      <c r="AB627" s="4" t="str">
        <f>IF('表格编辑 '!D684="monster","普通","BOSS")</f>
        <v>普通</v>
      </c>
      <c r="AD627" s="50">
        <f>VLOOKUP(D627,映射!AK:AL,2,FALSE)</f>
        <v>3</v>
      </c>
      <c r="AE627" s="50" t="s">
        <v>37</v>
      </c>
      <c r="AF627" s="4">
        <f>VLOOKUP(AE627,映射!AN:AO,2,FALSE)</f>
        <v>2</v>
      </c>
      <c r="AG627" s="50">
        <v>1</v>
      </c>
      <c r="AH627" s="70">
        <v>1</v>
      </c>
      <c r="AI627" s="16">
        <f t="shared" si="176"/>
        <v>40271</v>
      </c>
      <c r="AJ627" s="16">
        <f t="shared" si="177"/>
        <v>50063</v>
      </c>
      <c r="AK627" s="16">
        <f t="shared" si="178"/>
        <v>24</v>
      </c>
      <c r="AL627" s="16" t="str">
        <f t="shared" si="179"/>
        <v>杀人蜂</v>
      </c>
      <c r="AM627" s="16">
        <f t="shared" si="180"/>
        <v>1326</v>
      </c>
      <c r="AN627" s="16">
        <f t="shared" si="181"/>
        <v>772</v>
      </c>
      <c r="AO627" s="16">
        <f t="shared" si="189"/>
        <v>554</v>
      </c>
      <c r="AP627" s="16">
        <f t="shared" si="182"/>
        <v>940</v>
      </c>
      <c r="AQ627" s="16">
        <f t="shared" si="183"/>
        <v>714</v>
      </c>
      <c r="AR627" s="16">
        <f t="shared" si="184"/>
        <v>181</v>
      </c>
      <c r="AS627" s="16"/>
      <c r="AT627" s="16">
        <v>34.4</v>
      </c>
      <c r="AU627" s="16">
        <v>72.2</v>
      </c>
      <c r="AV627" s="16">
        <v>0.800000000000001</v>
      </c>
      <c r="AW627" s="16"/>
    </row>
    <row r="628" spans="1:49">
      <c r="A628" s="62">
        <f>'表格编辑 '!A685</f>
        <v>40272</v>
      </c>
      <c r="B628" s="62">
        <f>'表格编辑 '!B685</f>
        <v>50153</v>
      </c>
      <c r="C628" s="62" t="str">
        <f>VLOOKUP(B628,映射!A:B,2,FALSE)</f>
        <v>山贼</v>
      </c>
      <c r="D628" s="62">
        <f>'表格编辑 '!E685</f>
        <v>24</v>
      </c>
      <c r="E628" s="62">
        <f>ROUNDUP((VLOOKUP(B628,Sheet1!U:AA,3,FALSE)-2)*(0.042*(D628-1)+0.2)+0.4,0)</f>
        <v>31</v>
      </c>
      <c r="F628" s="62">
        <f>ROUNDUP((VLOOKUP(B628,Sheet1!U:AA,4,FALSE)-2)*(0.042*(D628-1)+0.2)+0.4,0)</f>
        <v>30</v>
      </c>
      <c r="G628" s="62">
        <f>ROUNDUP((VLOOKUP(B628,Sheet1!U:AA,5,FALSE)-2)*(0.042*(D628-1)+0.2)+0.4,0)</f>
        <v>27</v>
      </c>
      <c r="H628" s="62">
        <f>ROUNDUP((VLOOKUP(B628,Sheet1!U:AA,6,FALSE)-2)*(0.042*(D628-1)+0.2)+0.4,0)</f>
        <v>29</v>
      </c>
      <c r="I628" s="62">
        <f>ROUNDUP((VLOOKUP(B628,Sheet1!U:AA,7,FALSE)-2)*(0.042*(D628-1)+0.2)+0.4,0)</f>
        <v>10</v>
      </c>
      <c r="J628" s="62">
        <f>E628*8+F628*2+G628*3+H628*3+I628*1+VLOOKUP(B628,Sheet1!AU:AZ,2,FALSE)</f>
        <v>506</v>
      </c>
      <c r="K628" s="62">
        <f>E628*1+F628*2+G628*2+H628*2+I628*10+VLOOKUP(B628,Sheet1!AU:AZ,3,FALSE)</f>
        <v>323</v>
      </c>
      <c r="L628" s="62">
        <f>E628*0.1+F628*2+G628*0.2+H628*0.26+I628*0.1+VLOOKUP(B628,Sheet1!AU:AZ,4,FALSE)</f>
        <v>97.04</v>
      </c>
      <c r="M628" s="62">
        <f>E628*0.1+F628*0.2+G628*2+H628*0.2+I628*0.1+VLOOKUP(B628,Sheet1!AU:AZ,5,FALSE)</f>
        <v>89.9</v>
      </c>
      <c r="N628" s="62">
        <f>E628*0.1+F628*0.2+G628*0.2+H628*2+I628*0.1+VLOOKUP(B628,Sheet1!AU:AZ,6,FALSE)</f>
        <v>93.5</v>
      </c>
      <c r="O628" s="62">
        <f t="shared" si="190"/>
        <v>-1.8</v>
      </c>
      <c r="P628" s="62">
        <f t="shared" si="191"/>
        <v>23.9</v>
      </c>
      <c r="R628" s="9">
        <f t="shared" si="185"/>
        <v>24</v>
      </c>
      <c r="S628" s="9">
        <f t="shared" si="174"/>
        <v>162.44</v>
      </c>
      <c r="T628" s="9">
        <f t="shared" si="175"/>
        <v>34.8</v>
      </c>
      <c r="U628" s="66">
        <f t="shared" si="186"/>
        <v>183</v>
      </c>
      <c r="V628" s="9">
        <f t="shared" si="187"/>
        <v>219.6</v>
      </c>
      <c r="W628" s="67">
        <f t="shared" si="188"/>
        <v>141</v>
      </c>
      <c r="Y628" s="69">
        <f>VLOOKUP(D628,Sheet2!P:Q,2,FALSE)</f>
        <v>38</v>
      </c>
      <c r="AB628" s="4" t="str">
        <f>IF('表格编辑 '!D685="monster","普通","BOSS")</f>
        <v>普通</v>
      </c>
      <c r="AD628" s="50">
        <f>VLOOKUP(D628,映射!AK:AL,2,FALSE)</f>
        <v>3</v>
      </c>
      <c r="AE628" s="50" t="s">
        <v>37</v>
      </c>
      <c r="AF628" s="4">
        <f>VLOOKUP(AE628,映射!AN:AO,2,FALSE)</f>
        <v>2</v>
      </c>
      <c r="AG628" s="50">
        <v>1</v>
      </c>
      <c r="AH628" s="70">
        <v>1</v>
      </c>
      <c r="AI628" s="16">
        <f t="shared" si="176"/>
        <v>40272</v>
      </c>
      <c r="AJ628" s="16">
        <f t="shared" si="177"/>
        <v>50153</v>
      </c>
      <c r="AK628" s="16">
        <f t="shared" si="178"/>
        <v>24</v>
      </c>
      <c r="AL628" s="16" t="str">
        <f t="shared" si="179"/>
        <v>山贼</v>
      </c>
      <c r="AM628" s="16">
        <f t="shared" si="180"/>
        <v>1098</v>
      </c>
      <c r="AN628" s="16">
        <f t="shared" si="181"/>
        <v>1012</v>
      </c>
      <c r="AO628" s="16">
        <f t="shared" si="189"/>
        <v>86</v>
      </c>
      <c r="AP628" s="16">
        <f t="shared" si="182"/>
        <v>592</v>
      </c>
      <c r="AQ628" s="16">
        <f t="shared" si="183"/>
        <v>646</v>
      </c>
      <c r="AR628" s="16">
        <f t="shared" si="184"/>
        <v>146</v>
      </c>
      <c r="AS628" s="16"/>
      <c r="AT628" s="16">
        <v>52.2</v>
      </c>
      <c r="AU628" s="16">
        <v>55.8</v>
      </c>
      <c r="AV628" s="16">
        <v>-1.3</v>
      </c>
      <c r="AW628" s="16"/>
    </row>
    <row r="629" spans="1:49">
      <c r="A629" s="62">
        <f>'表格编辑 '!A686</f>
        <v>40273</v>
      </c>
      <c r="B629" s="62">
        <f>'表格编辑 '!B686</f>
        <v>50129</v>
      </c>
      <c r="C629" s="62" t="str">
        <f>VLOOKUP(B629,映射!A:B,2,FALSE)</f>
        <v>大钳蟹</v>
      </c>
      <c r="D629" s="62">
        <f>'表格编辑 '!E686</f>
        <v>24</v>
      </c>
      <c r="E629" s="62">
        <f>ROUNDUP((VLOOKUP(B629,Sheet1!U:AA,3,FALSE)-2)*(0.042*(D629-1)+0.2)+0.4,0)</f>
        <v>15</v>
      </c>
      <c r="F629" s="62">
        <f>ROUNDUP((VLOOKUP(B629,Sheet1!U:AA,4,FALSE)-2)*(0.042*(D629-1)+0.2)+0.4,0)</f>
        <v>38</v>
      </c>
      <c r="G629" s="62">
        <f>ROUNDUP((VLOOKUP(B629,Sheet1!U:AA,5,FALSE)-2)*(0.042*(D629-1)+0.2)+0.4,0)</f>
        <v>42</v>
      </c>
      <c r="H629" s="62">
        <f>ROUNDUP((VLOOKUP(B629,Sheet1!U:AA,6,FALSE)-2)*(0.042*(D629-1)+0.2)+0.4,0)</f>
        <v>13</v>
      </c>
      <c r="I629" s="62">
        <f>ROUNDUP((VLOOKUP(B629,Sheet1!U:AA,7,FALSE)-2)*(0.042*(D629-1)+0.2)+0.4,0)</f>
        <v>8</v>
      </c>
      <c r="J629" s="62">
        <f>E629*8+F629*2+G629*3+H629*3+I629*1+VLOOKUP(B629,Sheet1!AU:AZ,2,FALSE)</f>
        <v>389</v>
      </c>
      <c r="K629" s="62">
        <f>E629*1+F629*2+G629*2+H629*2+I629*10+VLOOKUP(B629,Sheet1!AU:AZ,3,FALSE)</f>
        <v>301</v>
      </c>
      <c r="L629" s="62">
        <f>E629*0.1+F629*2+G629*0.2+H629*0.26+I629*0.1+VLOOKUP(B629,Sheet1!AU:AZ,4,FALSE)</f>
        <v>110.08</v>
      </c>
      <c r="M629" s="62">
        <f>E629*0.1+F629*0.2+G629*2+H629*0.2+I629*0.1+VLOOKUP(B629,Sheet1!AU:AZ,5,FALSE)</f>
        <v>116.5</v>
      </c>
      <c r="N629" s="62">
        <f>E629*0.1+F629*0.2+G629*0.2+H629*2+I629*0.1+VLOOKUP(B629,Sheet1!AU:AZ,6,FALSE)</f>
        <v>64.3</v>
      </c>
      <c r="O629" s="62">
        <f t="shared" si="190"/>
        <v>5.2</v>
      </c>
      <c r="P629" s="62">
        <f t="shared" si="191"/>
        <v>5.8</v>
      </c>
      <c r="R629" s="9">
        <f t="shared" si="185"/>
        <v>24</v>
      </c>
      <c r="S629" s="9">
        <f t="shared" si="174"/>
        <v>162.44</v>
      </c>
      <c r="T629" s="9">
        <f t="shared" si="175"/>
        <v>34.8</v>
      </c>
      <c r="U629" s="66">
        <f t="shared" si="186"/>
        <v>155</v>
      </c>
      <c r="V629" s="9">
        <f t="shared" si="187"/>
        <v>186</v>
      </c>
      <c r="W629" s="67">
        <f t="shared" si="188"/>
        <v>170</v>
      </c>
      <c r="Y629" s="69">
        <f>VLOOKUP(D629,Sheet2!P:Q,2,FALSE)</f>
        <v>38</v>
      </c>
      <c r="AB629" s="4" t="str">
        <f>IF('表格编辑 '!D686="monster","普通","BOSS")</f>
        <v>普通</v>
      </c>
      <c r="AD629" s="50">
        <f>VLOOKUP(D629,映射!AK:AL,2,FALSE)</f>
        <v>3</v>
      </c>
      <c r="AE629" s="50" t="s">
        <v>37</v>
      </c>
      <c r="AF629" s="4">
        <f>VLOOKUP(AE629,映射!AN:AO,2,FALSE)</f>
        <v>2</v>
      </c>
      <c r="AG629" s="50">
        <v>1</v>
      </c>
      <c r="AH629" s="70">
        <v>1</v>
      </c>
      <c r="AI629" s="16">
        <f t="shared" si="176"/>
        <v>40273</v>
      </c>
      <c r="AJ629" s="16">
        <f t="shared" si="177"/>
        <v>50129</v>
      </c>
      <c r="AK629" s="16">
        <f t="shared" si="178"/>
        <v>24</v>
      </c>
      <c r="AL629" s="16" t="str">
        <f t="shared" si="179"/>
        <v>大钳蟹</v>
      </c>
      <c r="AM629" s="16">
        <f t="shared" si="180"/>
        <v>930</v>
      </c>
      <c r="AN629" s="16">
        <f t="shared" si="181"/>
        <v>778</v>
      </c>
      <c r="AO629" s="16">
        <f t="shared" si="189"/>
        <v>152</v>
      </c>
      <c r="AP629" s="16">
        <f t="shared" si="182"/>
        <v>541</v>
      </c>
      <c r="AQ629" s="16">
        <f t="shared" si="183"/>
        <v>602</v>
      </c>
      <c r="AR629" s="16">
        <f t="shared" si="184"/>
        <v>166</v>
      </c>
      <c r="AS629" s="16"/>
      <c r="AT629" s="16">
        <v>71.5</v>
      </c>
      <c r="AU629" s="16">
        <v>33.7</v>
      </c>
      <c r="AV629" s="16">
        <v>3.8</v>
      </c>
      <c r="AW629" s="16"/>
    </row>
    <row r="630" spans="1:49">
      <c r="A630" s="62">
        <f>'表格编辑 '!A687</f>
        <v>40274</v>
      </c>
      <c r="B630" s="62">
        <f>'表格编辑 '!B687</f>
        <v>50131</v>
      </c>
      <c r="C630" s="62" t="str">
        <f>VLOOKUP(B630,映射!A:B,2,FALSE)</f>
        <v>蜥蜴人战士</v>
      </c>
      <c r="D630" s="62">
        <f>'表格编辑 '!E687</f>
        <v>24</v>
      </c>
      <c r="E630" s="62">
        <f>ROUNDUP((VLOOKUP(B630,Sheet1!U:AA,3,FALSE)-2)*(0.042*(D630-1)+0.2)+0.4,0)</f>
        <v>24</v>
      </c>
      <c r="F630" s="62">
        <f>ROUNDUP((VLOOKUP(B630,Sheet1!U:AA,4,FALSE)-2)*(0.042*(D630-1)+0.2)+0.4,0)</f>
        <v>36</v>
      </c>
      <c r="G630" s="62">
        <f>ROUNDUP((VLOOKUP(B630,Sheet1!U:AA,5,FALSE)-2)*(0.042*(D630-1)+0.2)+0.4,0)</f>
        <v>36</v>
      </c>
      <c r="H630" s="62">
        <f>ROUNDUP((VLOOKUP(B630,Sheet1!U:AA,6,FALSE)-2)*(0.042*(D630-1)+0.2)+0.4,0)</f>
        <v>13</v>
      </c>
      <c r="I630" s="62">
        <f>ROUNDUP((VLOOKUP(B630,Sheet1!U:AA,7,FALSE)-2)*(0.042*(D630-1)+0.2)+0.4,0)</f>
        <v>24</v>
      </c>
      <c r="J630" s="62">
        <f>E630*8+F630*2+G630*3+H630*3+I630*1+VLOOKUP(B630,Sheet1!AU:AZ,2,FALSE)</f>
        <v>455</v>
      </c>
      <c r="K630" s="62">
        <f>E630*1+F630*2+G630*2+H630*2+I630*10+VLOOKUP(B630,Sheet1!AU:AZ,3,FALSE)</f>
        <v>454</v>
      </c>
      <c r="L630" s="62">
        <f>E630*0.1+F630*2+G630*0.2+H630*0.26+I630*0.1+VLOOKUP(B630,Sheet1!AU:AZ,4,FALSE)</f>
        <v>107.38</v>
      </c>
      <c r="M630" s="62">
        <f>E630*0.1+F630*0.2+G630*2+H630*0.2+I630*0.1+VLOOKUP(B630,Sheet1!AU:AZ,5,FALSE)</f>
        <v>106.6</v>
      </c>
      <c r="N630" s="62">
        <f>E630*0.1+F630*0.2+G630*0.2+H630*2+I630*0.1+VLOOKUP(B630,Sheet1!AU:AZ,6,FALSE)</f>
        <v>65.2</v>
      </c>
      <c r="O630" s="62">
        <f t="shared" si="190"/>
        <v>14.3</v>
      </c>
      <c r="P630" s="62">
        <f t="shared" si="191"/>
        <v>12.2</v>
      </c>
      <c r="R630" s="9">
        <f t="shared" si="185"/>
        <v>24</v>
      </c>
      <c r="S630" s="9">
        <f t="shared" si="174"/>
        <v>162.44</v>
      </c>
      <c r="T630" s="9">
        <f t="shared" si="175"/>
        <v>34.8</v>
      </c>
      <c r="U630" s="66">
        <f t="shared" si="186"/>
        <v>164</v>
      </c>
      <c r="V630" s="9">
        <f t="shared" si="187"/>
        <v>196.8</v>
      </c>
      <c r="W630" s="67">
        <f t="shared" si="188"/>
        <v>164</v>
      </c>
      <c r="Y630" s="69">
        <f>VLOOKUP(D630,Sheet2!P:Q,2,FALSE)</f>
        <v>38</v>
      </c>
      <c r="AB630" s="4" t="str">
        <f>IF('表格编辑 '!D687="monster","普通","BOSS")</f>
        <v>普通</v>
      </c>
      <c r="AD630" s="50">
        <f>VLOOKUP(D630,映射!AK:AL,2,FALSE)</f>
        <v>3</v>
      </c>
      <c r="AE630" s="50" t="s">
        <v>37</v>
      </c>
      <c r="AF630" s="4">
        <f>VLOOKUP(AE630,映射!AN:AO,2,FALSE)</f>
        <v>2</v>
      </c>
      <c r="AG630" s="50">
        <v>1</v>
      </c>
      <c r="AH630" s="70">
        <v>1</v>
      </c>
      <c r="AI630" s="16">
        <f t="shared" si="176"/>
        <v>40274</v>
      </c>
      <c r="AJ630" s="16">
        <f t="shared" si="177"/>
        <v>50131</v>
      </c>
      <c r="AK630" s="16">
        <f t="shared" si="178"/>
        <v>24</v>
      </c>
      <c r="AL630" s="16" t="str">
        <f t="shared" si="179"/>
        <v>蜥蜴人战士</v>
      </c>
      <c r="AM630" s="16">
        <f t="shared" si="180"/>
        <v>984</v>
      </c>
      <c r="AN630" s="16">
        <f t="shared" si="181"/>
        <v>910</v>
      </c>
      <c r="AO630" s="16">
        <f t="shared" si="189"/>
        <v>74</v>
      </c>
      <c r="AP630" s="16">
        <f t="shared" si="182"/>
        <v>529</v>
      </c>
      <c r="AQ630" s="16">
        <f t="shared" si="183"/>
        <v>908</v>
      </c>
      <c r="AR630" s="16">
        <f t="shared" si="184"/>
        <v>162</v>
      </c>
      <c r="AS630" s="16"/>
      <c r="AT630" s="16">
        <v>64.2</v>
      </c>
      <c r="AU630" s="16">
        <v>33.6</v>
      </c>
      <c r="AV630" s="16">
        <v>4.3</v>
      </c>
      <c r="AW630" s="16"/>
    </row>
    <row r="631" spans="1:49">
      <c r="A631" s="62">
        <f>'表格编辑 '!A688</f>
        <v>40275</v>
      </c>
      <c r="B631" s="62">
        <f>'表格编辑 '!B688</f>
        <v>50037</v>
      </c>
      <c r="C631" s="62" t="str">
        <f>VLOOKUP(B631,映射!A:B,2,FALSE)</f>
        <v>死灵</v>
      </c>
      <c r="D631" s="62">
        <f>'表格编辑 '!E688</f>
        <v>24</v>
      </c>
      <c r="E631" s="62">
        <f>ROUNDUP((VLOOKUP(B631,Sheet1!U:AA,3,FALSE)-2)*(0.042*(D631-1)+0.2)+0.4,0)</f>
        <v>10</v>
      </c>
      <c r="F631" s="62">
        <f>ROUNDUP((VLOOKUP(B631,Sheet1!U:AA,4,FALSE)-2)*(0.042*(D631-1)+0.2)+0.4,0)</f>
        <v>31</v>
      </c>
      <c r="G631" s="62">
        <f>ROUNDUP((VLOOKUP(B631,Sheet1!U:AA,5,FALSE)-2)*(0.042*(D631-1)+0.2)+0.4,0)</f>
        <v>36</v>
      </c>
      <c r="H631" s="62">
        <f>ROUNDUP((VLOOKUP(B631,Sheet1!U:AA,6,FALSE)-2)*(0.042*(D631-1)+0.2)+0.4,0)</f>
        <v>18</v>
      </c>
      <c r="I631" s="62">
        <f>ROUNDUP((VLOOKUP(B631,Sheet1!U:AA,7,FALSE)-2)*(0.042*(D631-1)+0.2)+0.4,0)</f>
        <v>31</v>
      </c>
      <c r="J631" s="62">
        <f>E631*8+F631*2+G631*3+H631*3+I631*1+VLOOKUP(B631,Sheet1!AU:AZ,2,FALSE)</f>
        <v>355</v>
      </c>
      <c r="K631" s="62">
        <f>E631*1+F631*2+G631*2+H631*2+I631*10+VLOOKUP(B631,Sheet1!AU:AZ,3,FALSE)</f>
        <v>510</v>
      </c>
      <c r="L631" s="62">
        <f>E631*0.1+F631*2+G631*0.2+H631*0.26+I631*0.1+VLOOKUP(B631,Sheet1!AU:AZ,4,FALSE)</f>
        <v>97.98</v>
      </c>
      <c r="M631" s="62">
        <f>E631*0.1+F631*0.2+G631*2+H631*0.2+I631*0.1+VLOOKUP(B631,Sheet1!AU:AZ,5,FALSE)</f>
        <v>105.9</v>
      </c>
      <c r="N631" s="62">
        <f>E631*0.1+F631*0.2+G631*0.2+H631*2+I631*0.1+VLOOKUP(B631,Sheet1!AU:AZ,6,FALSE)</f>
        <v>73.5</v>
      </c>
      <c r="O631" s="62">
        <f t="shared" si="190"/>
        <v>24.1</v>
      </c>
      <c r="P631" s="62">
        <f t="shared" si="191"/>
        <v>1.8</v>
      </c>
      <c r="R631" s="9">
        <f t="shared" si="185"/>
        <v>24</v>
      </c>
      <c r="S631" s="9">
        <f t="shared" si="174"/>
        <v>162.44</v>
      </c>
      <c r="T631" s="9">
        <f t="shared" si="175"/>
        <v>34.8</v>
      </c>
      <c r="U631" s="66">
        <f t="shared" si="186"/>
        <v>165</v>
      </c>
      <c r="V631" s="9">
        <f t="shared" si="187"/>
        <v>198</v>
      </c>
      <c r="W631" s="67">
        <f t="shared" si="188"/>
        <v>143</v>
      </c>
      <c r="Y631" s="69">
        <f>VLOOKUP(D631,Sheet2!P:Q,2,FALSE)</f>
        <v>38</v>
      </c>
      <c r="AB631" s="4" t="str">
        <f>IF('表格编辑 '!D688="monster","普通","BOSS")</f>
        <v>普通</v>
      </c>
      <c r="AD631" s="50">
        <f>VLOOKUP(D631,映射!AK:AL,2,FALSE)</f>
        <v>3</v>
      </c>
      <c r="AE631" s="50" t="s">
        <v>37</v>
      </c>
      <c r="AF631" s="4">
        <f>VLOOKUP(AE631,映射!AN:AO,2,FALSE)</f>
        <v>2</v>
      </c>
      <c r="AG631" s="50">
        <v>1</v>
      </c>
      <c r="AH631" s="70">
        <v>1</v>
      </c>
      <c r="AI631" s="16">
        <f t="shared" si="176"/>
        <v>40275</v>
      </c>
      <c r="AJ631" s="16">
        <f t="shared" si="177"/>
        <v>50037</v>
      </c>
      <c r="AK631" s="16">
        <f t="shared" si="178"/>
        <v>24</v>
      </c>
      <c r="AL631" s="16" t="str">
        <f t="shared" si="179"/>
        <v>死灵</v>
      </c>
      <c r="AM631" s="16">
        <f t="shared" si="180"/>
        <v>990</v>
      </c>
      <c r="AN631" s="16">
        <f t="shared" si="181"/>
        <v>710</v>
      </c>
      <c r="AO631" s="16">
        <f t="shared" si="189"/>
        <v>280</v>
      </c>
      <c r="AP631" s="16">
        <f t="shared" si="182"/>
        <v>635</v>
      </c>
      <c r="AQ631" s="16">
        <f t="shared" si="183"/>
        <v>1020</v>
      </c>
      <c r="AR631" s="16">
        <f t="shared" si="184"/>
        <v>147</v>
      </c>
      <c r="AS631" s="16"/>
      <c r="AT631" s="16">
        <v>64.8</v>
      </c>
      <c r="AU631" s="16">
        <v>41.4</v>
      </c>
      <c r="AV631" s="16">
        <v>18.4</v>
      </c>
      <c r="AW631" s="16"/>
    </row>
    <row r="632" spans="1:49">
      <c r="A632" s="62">
        <f>'表格编辑 '!A689</f>
        <v>40276</v>
      </c>
      <c r="B632" s="62">
        <f>'表格编辑 '!B689</f>
        <v>50138</v>
      </c>
      <c r="C632" s="62" t="str">
        <f>VLOOKUP(B632,映射!A:B,2,FALSE)</f>
        <v>烈风翼龙</v>
      </c>
      <c r="D632" s="62">
        <f>'表格编辑 '!E689</f>
        <v>24</v>
      </c>
      <c r="E632" s="62">
        <f>ROUNDUP((VLOOKUP(B632,Sheet1!U:AA,3,FALSE)-2)*(0.042*(D632-1)+0.2)+0.4,0)</f>
        <v>42</v>
      </c>
      <c r="F632" s="62">
        <f>ROUNDUP((VLOOKUP(B632,Sheet1!U:AA,4,FALSE)-2)*(0.042*(D632-1)+0.2)+0.4,0)</f>
        <v>34</v>
      </c>
      <c r="G632" s="62">
        <f>ROUNDUP((VLOOKUP(B632,Sheet1!U:AA,5,FALSE)-2)*(0.042*(D632-1)+0.2)+0.4,0)</f>
        <v>31</v>
      </c>
      <c r="H632" s="62">
        <f>ROUNDUP((VLOOKUP(B632,Sheet1!U:AA,6,FALSE)-2)*(0.042*(D632-1)+0.2)+0.4,0)</f>
        <v>28</v>
      </c>
      <c r="I632" s="62">
        <f>ROUNDUP((VLOOKUP(B632,Sheet1!U:AA,7,FALSE)-2)*(0.042*(D632-1)+0.2)+0.4,0)</f>
        <v>22</v>
      </c>
      <c r="J632" s="62">
        <f>E632*8+F632*2+G632*3+H632*3+I632*1+VLOOKUP(B632,Sheet1!AU:AZ,2,FALSE)</f>
        <v>623</v>
      </c>
      <c r="K632" s="62">
        <f>E632*1+F632*2+G632*2+H632*2+I632*10+VLOOKUP(B632,Sheet1!AU:AZ,3,FALSE)</f>
        <v>468</v>
      </c>
      <c r="L632" s="62">
        <f>E632*0.1+F632*2+G632*0.2+H632*0.26+I632*0.1+VLOOKUP(B632,Sheet1!AU:AZ,4,FALSE)</f>
        <v>107.88</v>
      </c>
      <c r="M632" s="62">
        <f>E632*0.1+F632*0.2+G632*2+H632*0.2+I632*0.1+VLOOKUP(B632,Sheet1!AU:AZ,5,FALSE)</f>
        <v>100.8</v>
      </c>
      <c r="N632" s="62">
        <f>E632*0.1+F632*0.2+G632*0.2+H632*2+I632*0.1+VLOOKUP(B632,Sheet1!AU:AZ,6,FALSE)</f>
        <v>95.4</v>
      </c>
      <c r="O632" s="62">
        <f t="shared" si="190"/>
        <v>5</v>
      </c>
      <c r="P632" s="62">
        <f t="shared" si="191"/>
        <v>30.5</v>
      </c>
      <c r="R632" s="9">
        <f t="shared" si="185"/>
        <v>24</v>
      </c>
      <c r="S632" s="9">
        <f t="shared" si="174"/>
        <v>162.44</v>
      </c>
      <c r="T632" s="9">
        <f t="shared" si="175"/>
        <v>34.8</v>
      </c>
      <c r="U632" s="66">
        <f t="shared" si="186"/>
        <v>170</v>
      </c>
      <c r="V632" s="9">
        <f t="shared" si="187"/>
        <v>204</v>
      </c>
      <c r="W632" s="67">
        <f t="shared" si="188"/>
        <v>165</v>
      </c>
      <c r="Y632" s="69">
        <f>VLOOKUP(D632,Sheet2!P:Q,2,FALSE)</f>
        <v>38</v>
      </c>
      <c r="AB632" s="4" t="str">
        <f>IF('表格编辑 '!D689="monster","普通","BOSS")</f>
        <v>普通</v>
      </c>
      <c r="AD632" s="50">
        <f>VLOOKUP(D632,映射!AK:AL,2,FALSE)</f>
        <v>3</v>
      </c>
      <c r="AE632" s="50" t="s">
        <v>37</v>
      </c>
      <c r="AF632" s="4">
        <f>VLOOKUP(AE632,映射!AN:AO,2,FALSE)</f>
        <v>2</v>
      </c>
      <c r="AG632" s="50">
        <v>1</v>
      </c>
      <c r="AH632" s="70">
        <v>1</v>
      </c>
      <c r="AI632" s="16">
        <f t="shared" si="176"/>
        <v>40276</v>
      </c>
      <c r="AJ632" s="16">
        <f t="shared" si="177"/>
        <v>50138</v>
      </c>
      <c r="AK632" s="16">
        <f t="shared" si="178"/>
        <v>24</v>
      </c>
      <c r="AL632" s="16" t="str">
        <f t="shared" si="179"/>
        <v>烈风翼龙</v>
      </c>
      <c r="AM632" s="16">
        <f t="shared" si="180"/>
        <v>1020</v>
      </c>
      <c r="AN632" s="16">
        <f t="shared" si="181"/>
        <v>1246</v>
      </c>
      <c r="AO632" s="16">
        <f t="shared" si="189"/>
        <v>-226</v>
      </c>
      <c r="AP632" s="16">
        <f t="shared" si="182"/>
        <v>397</v>
      </c>
      <c r="AQ632" s="16">
        <f t="shared" si="183"/>
        <v>936</v>
      </c>
      <c r="AR632" s="16">
        <f t="shared" si="184"/>
        <v>162</v>
      </c>
      <c r="AS632" s="16"/>
      <c r="AT632" s="16">
        <v>50.3</v>
      </c>
      <c r="AU632" s="16">
        <v>46.7</v>
      </c>
      <c r="AV632" s="16">
        <v>1.1</v>
      </c>
      <c r="AW632" s="16"/>
    </row>
    <row r="633" spans="1:49">
      <c r="A633" s="62">
        <f>'表格编辑 '!A690</f>
        <v>40277</v>
      </c>
      <c r="B633" s="62">
        <f>'表格编辑 '!B690</f>
        <v>50038</v>
      </c>
      <c r="C633" s="62" t="str">
        <f>VLOOKUP(B633,映射!A:B,2,FALSE)</f>
        <v>石像魔宠</v>
      </c>
      <c r="D633" s="62">
        <f>'表格编辑 '!E690</f>
        <v>24</v>
      </c>
      <c r="E633" s="62">
        <f>ROUNDUP((VLOOKUP(B633,Sheet1!U:AA,3,FALSE)-2)*(0.042*(D633-1)+0.2)+0.4,0)</f>
        <v>17</v>
      </c>
      <c r="F633" s="62">
        <f>ROUNDUP((VLOOKUP(B633,Sheet1!U:AA,4,FALSE)-2)*(0.042*(D633-1)+0.2)+0.4,0)</f>
        <v>23</v>
      </c>
      <c r="G633" s="62">
        <f>ROUNDUP((VLOOKUP(B633,Sheet1!U:AA,5,FALSE)-2)*(0.042*(D633-1)+0.2)+0.4,0)</f>
        <v>20</v>
      </c>
      <c r="H633" s="62">
        <f>ROUNDUP((VLOOKUP(B633,Sheet1!U:AA,6,FALSE)-2)*(0.042*(D633-1)+0.2)+0.4,0)</f>
        <v>35</v>
      </c>
      <c r="I633" s="62">
        <f>ROUNDUP((VLOOKUP(B633,Sheet1!U:AA,7,FALSE)-2)*(0.042*(D633-1)+0.2)+0.4,0)</f>
        <v>29</v>
      </c>
      <c r="J633" s="62">
        <f>E633*8+F633*2+G633*3+H633*3+I633*1+VLOOKUP(B633,Sheet1!AU:AZ,2,FALSE)</f>
        <v>396</v>
      </c>
      <c r="K633" s="62">
        <f>E633*1+F633*2+G633*2+H633*2+I633*10+VLOOKUP(B633,Sheet1!AU:AZ,3,FALSE)</f>
        <v>483</v>
      </c>
      <c r="L633" s="62">
        <f>E633*0.1+F633*2+G633*0.2+H633*0.26+I633*0.1+VLOOKUP(B633,Sheet1!AU:AZ,4,FALSE)</f>
        <v>83.7</v>
      </c>
      <c r="M633" s="62">
        <f>E633*0.1+F633*0.2+G633*2+H633*0.2+I633*0.1+VLOOKUP(B633,Sheet1!AU:AZ,5,FALSE)</f>
        <v>76.2</v>
      </c>
      <c r="N633" s="62">
        <f>E633*0.1+F633*0.2+G633*0.2+H633*2+I633*0.1+VLOOKUP(B633,Sheet1!AU:AZ,6,FALSE)</f>
        <v>103.2</v>
      </c>
      <c r="O633" s="62">
        <f t="shared" si="190"/>
        <v>16.3</v>
      </c>
      <c r="P633" s="62">
        <f t="shared" si="191"/>
        <v>13.4</v>
      </c>
      <c r="R633" s="9">
        <f t="shared" si="185"/>
        <v>24</v>
      </c>
      <c r="S633" s="9">
        <f t="shared" si="174"/>
        <v>162.44</v>
      </c>
      <c r="T633" s="9">
        <f t="shared" si="175"/>
        <v>34.8</v>
      </c>
      <c r="U633" s="66">
        <f t="shared" si="186"/>
        <v>202</v>
      </c>
      <c r="V633" s="9">
        <f t="shared" si="187"/>
        <v>242.4</v>
      </c>
      <c r="W633" s="67">
        <f t="shared" si="188"/>
        <v>112</v>
      </c>
      <c r="Y633" s="69">
        <f>VLOOKUP(D633,Sheet2!P:Q,2,FALSE)</f>
        <v>38</v>
      </c>
      <c r="AB633" s="4" t="str">
        <f>IF('表格编辑 '!D690="monster","普通","BOSS")</f>
        <v>普通</v>
      </c>
      <c r="AD633" s="50">
        <f>VLOOKUP(D633,映射!AK:AL,2,FALSE)</f>
        <v>3</v>
      </c>
      <c r="AE633" s="50" t="s">
        <v>37</v>
      </c>
      <c r="AF633" s="4">
        <f>VLOOKUP(AE633,映射!AN:AO,2,FALSE)</f>
        <v>2</v>
      </c>
      <c r="AG633" s="50">
        <v>1</v>
      </c>
      <c r="AH633" s="70">
        <v>1</v>
      </c>
      <c r="AI633" s="16">
        <f t="shared" si="176"/>
        <v>40277</v>
      </c>
      <c r="AJ633" s="16">
        <f t="shared" si="177"/>
        <v>50038</v>
      </c>
      <c r="AK633" s="16">
        <f t="shared" si="178"/>
        <v>24</v>
      </c>
      <c r="AL633" s="16" t="str">
        <f t="shared" si="179"/>
        <v>石像魔宠</v>
      </c>
      <c r="AM633" s="16">
        <f t="shared" si="180"/>
        <v>1212</v>
      </c>
      <c r="AN633" s="16">
        <f t="shared" si="181"/>
        <v>792</v>
      </c>
      <c r="AO633" s="16">
        <f t="shared" si="189"/>
        <v>420</v>
      </c>
      <c r="AP633" s="16">
        <f t="shared" si="182"/>
        <v>816</v>
      </c>
      <c r="AQ633" s="16">
        <f t="shared" si="183"/>
        <v>966</v>
      </c>
      <c r="AR633" s="16">
        <f t="shared" si="184"/>
        <v>126</v>
      </c>
      <c r="AS633" s="16"/>
      <c r="AT633" s="16">
        <v>30.1</v>
      </c>
      <c r="AU633" s="16">
        <v>60.7</v>
      </c>
      <c r="AV633" s="16">
        <v>11.2</v>
      </c>
      <c r="AW633" s="16"/>
    </row>
    <row r="634" spans="1:49">
      <c r="A634" s="62">
        <f>'表格编辑 '!A691</f>
        <v>40278</v>
      </c>
      <c r="B634" s="62">
        <f>'表格编辑 '!B691</f>
        <v>50019</v>
      </c>
      <c r="C634" s="62" t="str">
        <f>VLOOKUP(B634,映射!A:B,2,FALSE)</f>
        <v>极限鼠王</v>
      </c>
      <c r="D634" s="62">
        <f>'表格编辑 '!E691</f>
        <v>24</v>
      </c>
      <c r="E634" s="62">
        <f>ROUNDUP((VLOOKUP(B634,Sheet1!U:AA,3,FALSE)-2)*(0.042*(D634-1)+0.2)+0.4,0)</f>
        <v>16</v>
      </c>
      <c r="F634" s="62">
        <f>ROUNDUP((VLOOKUP(B634,Sheet1!U:AA,4,FALSE)-2)*(0.042*(D634-1)+0.2)+0.4,0)</f>
        <v>13</v>
      </c>
      <c r="G634" s="62">
        <f>ROUNDUP((VLOOKUP(B634,Sheet1!U:AA,5,FALSE)-2)*(0.042*(D634-1)+0.2)+0.4,0)</f>
        <v>21</v>
      </c>
      <c r="H634" s="62">
        <f>ROUNDUP((VLOOKUP(B634,Sheet1!U:AA,6,FALSE)-2)*(0.042*(D634-1)+0.2)+0.4,0)</f>
        <v>36</v>
      </c>
      <c r="I634" s="62">
        <f>ROUNDUP((VLOOKUP(B634,Sheet1!U:AA,7,FALSE)-2)*(0.042*(D634-1)+0.2)+0.4,0)</f>
        <v>48</v>
      </c>
      <c r="J634" s="62">
        <f>E634*8+F634*2+G634*3+H634*3+I634*1+VLOOKUP(B634,Sheet1!AU:AZ,2,FALSE)</f>
        <v>393</v>
      </c>
      <c r="K634" s="62">
        <f>E634*1+F634*2+G634*2+H634*2+I634*10+VLOOKUP(B634,Sheet1!AU:AZ,3,FALSE)</f>
        <v>656</v>
      </c>
      <c r="L634" s="62">
        <f>E634*0.1+F634*2+G634*0.2+H634*0.26+I634*0.1+VLOOKUP(B634,Sheet1!AU:AZ,4,FALSE)</f>
        <v>65.96</v>
      </c>
      <c r="M634" s="62">
        <f>E634*0.1+F634*0.2+G634*2+H634*0.2+I634*0.1+VLOOKUP(B634,Sheet1!AU:AZ,5,FALSE)</f>
        <v>78.2</v>
      </c>
      <c r="N634" s="62">
        <f>E634*0.1+F634*0.2+G634*0.2+H634*2+I634*0.1+VLOOKUP(B634,Sheet1!AU:AZ,6,FALSE)</f>
        <v>105.2</v>
      </c>
      <c r="O634" s="62">
        <f t="shared" si="190"/>
        <v>32.9</v>
      </c>
      <c r="P634" s="62">
        <f t="shared" si="191"/>
        <v>11.8</v>
      </c>
      <c r="R634" s="9">
        <f t="shared" si="185"/>
        <v>24</v>
      </c>
      <c r="S634" s="9">
        <f t="shared" si="174"/>
        <v>162.44</v>
      </c>
      <c r="T634" s="9">
        <f t="shared" si="175"/>
        <v>34.8</v>
      </c>
      <c r="U634" s="66">
        <f t="shared" si="186"/>
        <v>199</v>
      </c>
      <c r="V634" s="9">
        <f t="shared" si="187"/>
        <v>238.8</v>
      </c>
      <c r="W634" s="67">
        <f t="shared" si="188"/>
        <v>77</v>
      </c>
      <c r="Y634" s="69">
        <f>VLOOKUP(D634,Sheet2!P:Q,2,FALSE)</f>
        <v>38</v>
      </c>
      <c r="AB634" s="4" t="str">
        <f>IF('表格编辑 '!D691="monster","普通","BOSS")</f>
        <v>普通</v>
      </c>
      <c r="AD634" s="50">
        <f>VLOOKUP(D634,映射!AK:AL,2,FALSE)</f>
        <v>3</v>
      </c>
      <c r="AE634" s="50" t="s">
        <v>37</v>
      </c>
      <c r="AF634" s="4">
        <f>VLOOKUP(AE634,映射!AN:AO,2,FALSE)</f>
        <v>2</v>
      </c>
      <c r="AG634" s="50">
        <v>1</v>
      </c>
      <c r="AH634" s="70">
        <v>1</v>
      </c>
      <c r="AI634" s="16">
        <f t="shared" si="176"/>
        <v>40278</v>
      </c>
      <c r="AJ634" s="16">
        <f t="shared" si="177"/>
        <v>50019</v>
      </c>
      <c r="AK634" s="16">
        <f t="shared" si="178"/>
        <v>24</v>
      </c>
      <c r="AL634" s="16" t="str">
        <f t="shared" si="179"/>
        <v>极限鼠王</v>
      </c>
      <c r="AM634" s="16">
        <f t="shared" si="180"/>
        <v>1194</v>
      </c>
      <c r="AN634" s="16">
        <f t="shared" si="181"/>
        <v>786</v>
      </c>
      <c r="AO634" s="16">
        <f t="shared" si="189"/>
        <v>408</v>
      </c>
      <c r="AP634" s="16">
        <f t="shared" si="182"/>
        <v>801</v>
      </c>
      <c r="AQ634" s="16">
        <f t="shared" si="183"/>
        <v>1312</v>
      </c>
      <c r="AR634" s="16">
        <f t="shared" si="184"/>
        <v>99</v>
      </c>
      <c r="AS634" s="16"/>
      <c r="AT634" s="16">
        <v>43.2</v>
      </c>
      <c r="AU634" s="16">
        <v>63</v>
      </c>
      <c r="AV634" s="16">
        <v>25.2</v>
      </c>
      <c r="AW634" s="16"/>
    </row>
    <row r="635" spans="1:49">
      <c r="A635" s="62">
        <f>'表格编辑 '!A692</f>
        <v>40279</v>
      </c>
      <c r="B635" s="62">
        <f>'表格编辑 '!B692</f>
        <v>50023</v>
      </c>
      <c r="C635" s="62" t="str">
        <f>VLOOKUP(B635,映射!A:B,2,FALSE)</f>
        <v>异域魔犬</v>
      </c>
      <c r="D635" s="62">
        <f>'表格编辑 '!E692</f>
        <v>24</v>
      </c>
      <c r="E635" s="62">
        <f>ROUNDUP((VLOOKUP(B635,Sheet1!U:AA,3,FALSE)-2)*(0.042*(D635-1)+0.2)+0.4,0)</f>
        <v>25</v>
      </c>
      <c r="F635" s="62">
        <f>ROUNDUP((VLOOKUP(B635,Sheet1!U:AA,4,FALSE)-2)*(0.042*(D635-1)+0.2)+0.4,0)</f>
        <v>45</v>
      </c>
      <c r="G635" s="62">
        <f>ROUNDUP((VLOOKUP(B635,Sheet1!U:AA,5,FALSE)-2)*(0.042*(D635-1)+0.2)+0.4,0)</f>
        <v>14</v>
      </c>
      <c r="H635" s="62">
        <f>ROUNDUP((VLOOKUP(B635,Sheet1!U:AA,6,FALSE)-2)*(0.042*(D635-1)+0.2)+0.4,0)</f>
        <v>23</v>
      </c>
      <c r="I635" s="62">
        <f>ROUNDUP((VLOOKUP(B635,Sheet1!U:AA,7,FALSE)-2)*(0.042*(D635-1)+0.2)+0.4,0)</f>
        <v>20</v>
      </c>
      <c r="J635" s="62">
        <f>E635*8+F635*2+G635*3+H635*3+I635*1+VLOOKUP(B635,Sheet1!AU:AZ,2,FALSE)</f>
        <v>441</v>
      </c>
      <c r="K635" s="62">
        <f>E635*1+F635*2+G635*2+H635*2+I635*10+VLOOKUP(B635,Sheet1!AU:AZ,3,FALSE)</f>
        <v>409</v>
      </c>
      <c r="L635" s="62">
        <f>E635*0.1+F635*2+G635*0.2+H635*0.26+I635*0.1+VLOOKUP(B635,Sheet1!AU:AZ,4,FALSE)</f>
        <v>123.28</v>
      </c>
      <c r="M635" s="62">
        <f>E635*0.1+F635*0.2+G635*2+H635*0.2+I635*0.1+VLOOKUP(B635,Sheet1!AU:AZ,5,FALSE)</f>
        <v>66.1</v>
      </c>
      <c r="N635" s="62">
        <f>E635*0.1+F635*0.2+G635*0.2+H635*2+I635*0.1+VLOOKUP(B635,Sheet1!AU:AZ,6,FALSE)</f>
        <v>82.3</v>
      </c>
      <c r="O635" s="62">
        <f t="shared" si="190"/>
        <v>4.5</v>
      </c>
      <c r="P635" s="62">
        <f t="shared" si="191"/>
        <v>16.7</v>
      </c>
      <c r="R635" s="9">
        <f t="shared" si="185"/>
        <v>24</v>
      </c>
      <c r="S635" s="9">
        <f t="shared" si="174"/>
        <v>162.44</v>
      </c>
      <c r="T635" s="9">
        <f t="shared" si="175"/>
        <v>34.8</v>
      </c>
      <c r="U635" s="66">
        <f t="shared" si="186"/>
        <v>219</v>
      </c>
      <c r="V635" s="9">
        <f t="shared" si="187"/>
        <v>262.8</v>
      </c>
      <c r="W635" s="67">
        <f t="shared" si="188"/>
        <v>201</v>
      </c>
      <c r="Y635" s="69">
        <f>VLOOKUP(D635,Sheet2!P:Q,2,FALSE)</f>
        <v>38</v>
      </c>
      <c r="AB635" s="4" t="str">
        <f>IF('表格编辑 '!D692="monster","普通","BOSS")</f>
        <v>普通</v>
      </c>
      <c r="AD635" s="50">
        <f>VLOOKUP(D635,映射!AK:AL,2,FALSE)</f>
        <v>3</v>
      </c>
      <c r="AE635" s="50" t="s">
        <v>37</v>
      </c>
      <c r="AF635" s="4">
        <f>VLOOKUP(AE635,映射!AN:AO,2,FALSE)</f>
        <v>2</v>
      </c>
      <c r="AG635" s="50">
        <v>1</v>
      </c>
      <c r="AH635" s="70">
        <v>1</v>
      </c>
      <c r="AI635" s="16">
        <f t="shared" si="176"/>
        <v>40279</v>
      </c>
      <c r="AJ635" s="16">
        <f t="shared" si="177"/>
        <v>50023</v>
      </c>
      <c r="AK635" s="16">
        <f t="shared" si="178"/>
        <v>24</v>
      </c>
      <c r="AL635" s="16" t="str">
        <f t="shared" si="179"/>
        <v>异域魔犬</v>
      </c>
      <c r="AM635" s="16">
        <f t="shared" si="180"/>
        <v>1314</v>
      </c>
      <c r="AN635" s="16">
        <f t="shared" si="181"/>
        <v>882</v>
      </c>
      <c r="AO635" s="16">
        <f t="shared" si="189"/>
        <v>432</v>
      </c>
      <c r="AP635" s="16">
        <f t="shared" si="182"/>
        <v>873</v>
      </c>
      <c r="AQ635" s="16">
        <f t="shared" si="183"/>
        <v>818</v>
      </c>
      <c r="AR635" s="16">
        <f t="shared" si="184"/>
        <v>185</v>
      </c>
      <c r="AS635" s="16"/>
      <c r="AT635" s="16">
        <v>33.6</v>
      </c>
      <c r="AU635" s="16">
        <v>46.2</v>
      </c>
      <c r="AV635" s="16">
        <v>3.2</v>
      </c>
      <c r="AW635" s="16"/>
    </row>
    <row r="636" spans="1:49">
      <c r="A636" s="62">
        <f>'表格编辑 '!A693</f>
        <v>40280</v>
      </c>
      <c r="B636" s="62">
        <f>'表格编辑 '!B693</f>
        <v>50069</v>
      </c>
      <c r="C636" s="62" t="str">
        <f>VLOOKUP(B636,映射!A:B,2,FALSE)</f>
        <v>杀手螳螂</v>
      </c>
      <c r="D636" s="62">
        <f>'表格编辑 '!E693</f>
        <v>24</v>
      </c>
      <c r="E636" s="62">
        <f>ROUNDUP((VLOOKUP(B636,Sheet1!U:AA,3,FALSE)-2)*(0.042*(D636-1)+0.2)+0.4,0)</f>
        <v>20</v>
      </c>
      <c r="F636" s="62">
        <f>ROUNDUP((VLOOKUP(B636,Sheet1!U:AA,4,FALSE)-2)*(0.042*(D636-1)+0.2)+0.4,0)</f>
        <v>51</v>
      </c>
      <c r="G636" s="62">
        <f>ROUNDUP((VLOOKUP(B636,Sheet1!U:AA,5,FALSE)-2)*(0.042*(D636-1)+0.2)+0.4,0)</f>
        <v>39</v>
      </c>
      <c r="H636" s="62">
        <f>ROUNDUP((VLOOKUP(B636,Sheet1!U:AA,6,FALSE)-2)*(0.042*(D636-1)+0.2)+0.4,0)</f>
        <v>29</v>
      </c>
      <c r="I636" s="62">
        <f>ROUNDUP((VLOOKUP(B636,Sheet1!U:AA,7,FALSE)-2)*(0.042*(D636-1)+0.2)+0.4,0)</f>
        <v>30</v>
      </c>
      <c r="J636" s="62">
        <f>E636*8+F636*2+G636*3+H636*3+I636*1+VLOOKUP(B636,Sheet1!AU:AZ,2,FALSE)</f>
        <v>516</v>
      </c>
      <c r="K636" s="62">
        <f>E636*1+F636*2+G636*2+H636*2+I636*10+VLOOKUP(B636,Sheet1!AU:AZ,3,FALSE)</f>
        <v>578</v>
      </c>
      <c r="L636" s="62">
        <f>E636*0.1+F636*2+G636*0.2+H636*0.26+I636*0.1+VLOOKUP(B636,Sheet1!AU:AZ,4,FALSE)</f>
        <v>142.34</v>
      </c>
      <c r="M636" s="62">
        <f>E636*0.1+F636*0.2+G636*2+H636*0.2+I636*0.1+VLOOKUP(B636,Sheet1!AU:AZ,5,FALSE)</f>
        <v>119</v>
      </c>
      <c r="N636" s="62">
        <f>E636*0.1+F636*0.2+G636*0.2+H636*2+I636*0.1+VLOOKUP(B636,Sheet1!AU:AZ,6,FALSE)</f>
        <v>101</v>
      </c>
      <c r="O636" s="62">
        <f t="shared" si="190"/>
        <v>17.8</v>
      </c>
      <c r="P636" s="62">
        <f t="shared" si="191"/>
        <v>9.8</v>
      </c>
      <c r="R636" s="9">
        <f t="shared" si="185"/>
        <v>24</v>
      </c>
      <c r="S636" s="9">
        <f t="shared" si="174"/>
        <v>162.44</v>
      </c>
      <c r="T636" s="9">
        <f t="shared" si="175"/>
        <v>34.8</v>
      </c>
      <c r="U636" s="66">
        <f t="shared" si="186"/>
        <v>152</v>
      </c>
      <c r="V636" s="9">
        <f t="shared" si="187"/>
        <v>182.4</v>
      </c>
      <c r="W636" s="67">
        <f t="shared" si="188"/>
        <v>247</v>
      </c>
      <c r="Y636" s="69">
        <f>VLOOKUP(D636,Sheet2!P:Q,2,FALSE)</f>
        <v>38</v>
      </c>
      <c r="AB636" s="4" t="str">
        <f>IF('表格编辑 '!D693="monster","普通","BOSS")</f>
        <v>普通</v>
      </c>
      <c r="AD636" s="50">
        <f>VLOOKUP(D636,映射!AK:AL,2,FALSE)</f>
        <v>3</v>
      </c>
      <c r="AE636" s="50" t="s">
        <v>37</v>
      </c>
      <c r="AF636" s="4">
        <f>VLOOKUP(AE636,映射!AN:AO,2,FALSE)</f>
        <v>2</v>
      </c>
      <c r="AG636" s="50">
        <v>1</v>
      </c>
      <c r="AH636" s="70">
        <v>1</v>
      </c>
      <c r="AI636" s="16">
        <f t="shared" si="176"/>
        <v>40280</v>
      </c>
      <c r="AJ636" s="16">
        <f t="shared" si="177"/>
        <v>50069</v>
      </c>
      <c r="AK636" s="16">
        <f t="shared" si="178"/>
        <v>24</v>
      </c>
      <c r="AL636" s="16" t="str">
        <f t="shared" si="179"/>
        <v>杀手螳螂</v>
      </c>
      <c r="AM636" s="16">
        <f t="shared" si="180"/>
        <v>912</v>
      </c>
      <c r="AN636" s="16">
        <f t="shared" si="181"/>
        <v>1032</v>
      </c>
      <c r="AO636" s="16">
        <f t="shared" si="189"/>
        <v>-120</v>
      </c>
      <c r="AP636" s="16">
        <f t="shared" si="182"/>
        <v>396</v>
      </c>
      <c r="AQ636" s="16">
        <f t="shared" si="183"/>
        <v>1156</v>
      </c>
      <c r="AR636" s="16">
        <f t="shared" si="184"/>
        <v>214</v>
      </c>
      <c r="AS636" s="16"/>
      <c r="AT636" s="16">
        <v>48.4</v>
      </c>
      <c r="AU636" s="16">
        <v>57.4</v>
      </c>
      <c r="AV636" s="16">
        <v>5.6</v>
      </c>
      <c r="AW636" s="16"/>
    </row>
    <row r="637" spans="1:49">
      <c r="A637" s="62">
        <f>'表格编辑 '!A694</f>
        <v>40281</v>
      </c>
      <c r="B637" s="62">
        <f>'表格编辑 '!B694</f>
        <v>50138</v>
      </c>
      <c r="C637" s="62" t="str">
        <f>VLOOKUP(B637,映射!A:B,2,FALSE)</f>
        <v>烈风翼龙</v>
      </c>
      <c r="D637" s="62">
        <f>'表格编辑 '!E694</f>
        <v>24</v>
      </c>
      <c r="E637" s="62">
        <f>ROUNDUP((VLOOKUP(B637,Sheet1!U:AA,3,FALSE)-2)*(0.042*(D637-1)+0.2)+0.4,0)</f>
        <v>42</v>
      </c>
      <c r="F637" s="62">
        <f>ROUNDUP((VLOOKUP(B637,Sheet1!U:AA,4,FALSE)-2)*(0.042*(D637-1)+0.2)+0.4,0)</f>
        <v>34</v>
      </c>
      <c r="G637" s="62">
        <f>ROUNDUP((VLOOKUP(B637,Sheet1!U:AA,5,FALSE)-2)*(0.042*(D637-1)+0.2)+0.4,0)</f>
        <v>31</v>
      </c>
      <c r="H637" s="62">
        <f>ROUNDUP((VLOOKUP(B637,Sheet1!U:AA,6,FALSE)-2)*(0.042*(D637-1)+0.2)+0.4,0)</f>
        <v>28</v>
      </c>
      <c r="I637" s="62">
        <f>ROUNDUP((VLOOKUP(B637,Sheet1!U:AA,7,FALSE)-2)*(0.042*(D637-1)+0.2)+0.4,0)</f>
        <v>22</v>
      </c>
      <c r="J637" s="62">
        <f>E637*8+F637*2+G637*3+H637*3+I637*1+VLOOKUP(B637,Sheet1!AU:AZ,2,FALSE)</f>
        <v>623</v>
      </c>
      <c r="K637" s="62">
        <f>E637*1+F637*2+G637*2+H637*2+I637*10+VLOOKUP(B637,Sheet1!AU:AZ,3,FALSE)</f>
        <v>468</v>
      </c>
      <c r="L637" s="62">
        <f>E637*0.1+F637*2+G637*0.2+H637*0.26+I637*0.1+VLOOKUP(B637,Sheet1!AU:AZ,4,FALSE)</f>
        <v>107.88</v>
      </c>
      <c r="M637" s="62">
        <f>E637*0.1+F637*0.2+G637*2+H637*0.2+I637*0.1+VLOOKUP(B637,Sheet1!AU:AZ,5,FALSE)</f>
        <v>100.8</v>
      </c>
      <c r="N637" s="62">
        <f>E637*0.1+F637*0.2+G637*0.2+H637*2+I637*0.1+VLOOKUP(B637,Sheet1!AU:AZ,6,FALSE)</f>
        <v>95.4</v>
      </c>
      <c r="O637" s="62">
        <f t="shared" si="190"/>
        <v>5</v>
      </c>
      <c r="P637" s="62">
        <f t="shared" si="191"/>
        <v>30.5</v>
      </c>
      <c r="R637" s="9">
        <f t="shared" si="185"/>
        <v>24</v>
      </c>
      <c r="S637" s="9">
        <f t="shared" si="174"/>
        <v>162.44</v>
      </c>
      <c r="T637" s="9">
        <f t="shared" si="175"/>
        <v>34.8</v>
      </c>
      <c r="U637" s="66">
        <f t="shared" si="186"/>
        <v>170</v>
      </c>
      <c r="V637" s="9">
        <f t="shared" si="187"/>
        <v>204</v>
      </c>
      <c r="W637" s="67">
        <f t="shared" si="188"/>
        <v>165</v>
      </c>
      <c r="Y637" s="69">
        <f>VLOOKUP(D637,Sheet2!P:Q,2,FALSE)</f>
        <v>38</v>
      </c>
      <c r="AB637" s="4" t="str">
        <f>IF('表格编辑 '!D694="monster","普通","BOSS")</f>
        <v>普通</v>
      </c>
      <c r="AD637" s="50">
        <f>VLOOKUP(D637,映射!AK:AL,2,FALSE)</f>
        <v>3</v>
      </c>
      <c r="AE637" s="50" t="s">
        <v>37</v>
      </c>
      <c r="AF637" s="4">
        <f>VLOOKUP(AE637,映射!AN:AO,2,FALSE)</f>
        <v>2</v>
      </c>
      <c r="AG637" s="50">
        <v>1</v>
      </c>
      <c r="AH637" s="70">
        <v>1</v>
      </c>
      <c r="AI637" s="16">
        <f t="shared" si="176"/>
        <v>40281</v>
      </c>
      <c r="AJ637" s="16">
        <f t="shared" si="177"/>
        <v>50138</v>
      </c>
      <c r="AK637" s="16">
        <f t="shared" si="178"/>
        <v>24</v>
      </c>
      <c r="AL637" s="16" t="str">
        <f t="shared" si="179"/>
        <v>烈风翼龙</v>
      </c>
      <c r="AM637" s="16">
        <f t="shared" si="180"/>
        <v>1020</v>
      </c>
      <c r="AN637" s="16">
        <f t="shared" si="181"/>
        <v>1246</v>
      </c>
      <c r="AO637" s="16">
        <f t="shared" si="189"/>
        <v>-226</v>
      </c>
      <c r="AP637" s="16">
        <f t="shared" si="182"/>
        <v>397</v>
      </c>
      <c r="AQ637" s="16">
        <f t="shared" si="183"/>
        <v>936</v>
      </c>
      <c r="AR637" s="16">
        <f t="shared" si="184"/>
        <v>162</v>
      </c>
      <c r="AS637" s="16"/>
      <c r="AT637" s="16">
        <v>50.3</v>
      </c>
      <c r="AU637" s="16">
        <v>46.7</v>
      </c>
      <c r="AV637" s="16">
        <v>1.1</v>
      </c>
      <c r="AW637" s="16"/>
    </row>
    <row r="638" spans="1:49">
      <c r="A638" s="62">
        <f>'表格编辑 '!A695</f>
        <v>40282</v>
      </c>
      <c r="B638" s="62">
        <f>'表格编辑 '!B695</f>
        <v>50021</v>
      </c>
      <c r="C638" s="62" t="str">
        <f>VLOOKUP(B638,映射!A:B,2,FALSE)</f>
        <v>巨狼</v>
      </c>
      <c r="D638" s="62">
        <f>'表格编辑 '!E695</f>
        <v>24</v>
      </c>
      <c r="E638" s="62">
        <f>ROUNDUP((VLOOKUP(B638,Sheet1!U:AA,3,FALSE)-2)*(0.042*(D638-1)+0.2)+0.4,0)</f>
        <v>31</v>
      </c>
      <c r="F638" s="62">
        <f>ROUNDUP((VLOOKUP(B638,Sheet1!U:AA,4,FALSE)-2)*(0.042*(D638-1)+0.2)+0.4,0)</f>
        <v>51</v>
      </c>
      <c r="G638" s="62">
        <f>ROUNDUP((VLOOKUP(B638,Sheet1!U:AA,5,FALSE)-2)*(0.042*(D638-1)+0.2)+0.4,0)</f>
        <v>20</v>
      </c>
      <c r="H638" s="62">
        <f>ROUNDUP((VLOOKUP(B638,Sheet1!U:AA,6,FALSE)-2)*(0.042*(D638-1)+0.2)+0.4,0)</f>
        <v>29</v>
      </c>
      <c r="I638" s="62">
        <f>ROUNDUP((VLOOKUP(B638,Sheet1!U:AA,7,FALSE)-2)*(0.042*(D638-1)+0.2)+0.4,0)</f>
        <v>25</v>
      </c>
      <c r="J638" s="62">
        <f>E638*8+F638*2+G638*3+H638*3+I638*1+VLOOKUP(B638,Sheet1!AU:AZ,2,FALSE)</f>
        <v>542</v>
      </c>
      <c r="K638" s="62">
        <f>E638*1+F638*2+G638*2+H638*2+I638*10+VLOOKUP(B638,Sheet1!AU:AZ,3,FALSE)</f>
        <v>501</v>
      </c>
      <c r="L638" s="62">
        <f>E638*0.1+F638*2+G638*0.2+H638*0.26+I638*0.1+VLOOKUP(B638,Sheet1!AU:AZ,4,FALSE)</f>
        <v>139.14</v>
      </c>
      <c r="M638" s="62">
        <f>E638*0.1+F638*0.2+G638*2+H638*0.2+I638*0.1+VLOOKUP(B638,Sheet1!AU:AZ,5,FALSE)</f>
        <v>81.6</v>
      </c>
      <c r="N638" s="62">
        <f>E638*0.1+F638*0.2+G638*0.2+H638*2+I638*0.1+VLOOKUP(B638,Sheet1!AU:AZ,6,FALSE)</f>
        <v>97.8</v>
      </c>
      <c r="O638" s="62">
        <f t="shared" si="190"/>
        <v>6.7</v>
      </c>
      <c r="P638" s="62">
        <f t="shared" si="191"/>
        <v>21</v>
      </c>
      <c r="R638" s="9">
        <f t="shared" si="185"/>
        <v>24</v>
      </c>
      <c r="S638" s="9">
        <f t="shared" si="174"/>
        <v>162.44</v>
      </c>
      <c r="T638" s="9">
        <f t="shared" si="175"/>
        <v>34.8</v>
      </c>
      <c r="U638" s="66">
        <f t="shared" si="186"/>
        <v>194</v>
      </c>
      <c r="V638" s="9">
        <f t="shared" si="187"/>
        <v>232.8</v>
      </c>
      <c r="W638" s="67">
        <f t="shared" si="188"/>
        <v>239</v>
      </c>
      <c r="Y638" s="69">
        <f>VLOOKUP(D638,Sheet2!P:Q,2,FALSE)</f>
        <v>38</v>
      </c>
      <c r="AB638" s="4" t="str">
        <f>IF('表格编辑 '!D695="monster","普通","BOSS")</f>
        <v>普通</v>
      </c>
      <c r="AD638" s="50">
        <f>VLOOKUP(D638,映射!AK:AL,2,FALSE)</f>
        <v>3</v>
      </c>
      <c r="AE638" s="50" t="s">
        <v>37</v>
      </c>
      <c r="AF638" s="4">
        <f>VLOOKUP(AE638,映射!AN:AO,2,FALSE)</f>
        <v>2</v>
      </c>
      <c r="AG638" s="50">
        <v>1</v>
      </c>
      <c r="AH638" s="70">
        <v>1</v>
      </c>
      <c r="AI638" s="16">
        <f t="shared" si="176"/>
        <v>40282</v>
      </c>
      <c r="AJ638" s="16">
        <f t="shared" si="177"/>
        <v>50021</v>
      </c>
      <c r="AK638" s="16">
        <f t="shared" si="178"/>
        <v>24</v>
      </c>
      <c r="AL638" s="16" t="str">
        <f t="shared" si="179"/>
        <v>巨狼</v>
      </c>
      <c r="AM638" s="16">
        <f t="shared" si="180"/>
        <v>1164</v>
      </c>
      <c r="AN638" s="16">
        <f t="shared" si="181"/>
        <v>1084</v>
      </c>
      <c r="AO638" s="16">
        <f t="shared" si="189"/>
        <v>80</v>
      </c>
      <c r="AP638" s="16">
        <f t="shared" si="182"/>
        <v>622</v>
      </c>
      <c r="AQ638" s="16">
        <f t="shared" si="183"/>
        <v>1002</v>
      </c>
      <c r="AR638" s="16">
        <f t="shared" si="184"/>
        <v>209</v>
      </c>
      <c r="AS638" s="16"/>
      <c r="AT638" s="16">
        <v>31.9</v>
      </c>
      <c r="AU638" s="16">
        <v>53.5</v>
      </c>
      <c r="AV638" s="16">
        <v>4.8</v>
      </c>
      <c r="AW638" s="16"/>
    </row>
    <row r="639" spans="1:49">
      <c r="A639" s="62">
        <f>'表格编辑 '!A696</f>
        <v>40283</v>
      </c>
      <c r="B639" s="62">
        <f>'表格编辑 '!B696</f>
        <v>50134</v>
      </c>
      <c r="C639" s="62" t="str">
        <f>VLOOKUP(B639,映射!A:B,2,FALSE)</f>
        <v>猎豹蜥蜴</v>
      </c>
      <c r="D639" s="62">
        <f>'表格编辑 '!E696</f>
        <v>24</v>
      </c>
      <c r="E639" s="62">
        <f>ROUNDUP((VLOOKUP(B639,Sheet1!U:AA,3,FALSE)-2)*(0.042*(D639-1)+0.2)+0.4,0)</f>
        <v>25</v>
      </c>
      <c r="F639" s="62">
        <f>ROUNDUP((VLOOKUP(B639,Sheet1!U:AA,4,FALSE)-2)*(0.042*(D639-1)+0.2)+0.4,0)</f>
        <v>41</v>
      </c>
      <c r="G639" s="62">
        <f>ROUNDUP((VLOOKUP(B639,Sheet1!U:AA,5,FALSE)-2)*(0.042*(D639-1)+0.2)+0.4,0)</f>
        <v>31</v>
      </c>
      <c r="H639" s="62">
        <f>ROUNDUP((VLOOKUP(B639,Sheet1!U:AA,6,FALSE)-2)*(0.042*(D639-1)+0.2)+0.4,0)</f>
        <v>10</v>
      </c>
      <c r="I639" s="62">
        <f>ROUNDUP((VLOOKUP(B639,Sheet1!U:AA,7,FALSE)-2)*(0.042*(D639-1)+0.2)+0.4,0)</f>
        <v>14</v>
      </c>
      <c r="J639" s="62">
        <f>E639*8+F639*2+G639*3+H639*3+I639*1+VLOOKUP(B639,Sheet1!AU:AZ,2,FALSE)</f>
        <v>439</v>
      </c>
      <c r="K639" s="62">
        <f>E639*1+F639*2+G639*2+H639*2+I639*10+VLOOKUP(B639,Sheet1!AU:AZ,3,FALSE)</f>
        <v>349</v>
      </c>
      <c r="L639" s="62">
        <f>E639*0.1+F639*2+G639*0.2+H639*0.26+I639*0.1+VLOOKUP(B639,Sheet1!AU:AZ,4,FALSE)</f>
        <v>114.7</v>
      </c>
      <c r="M639" s="62">
        <f>E639*0.1+F639*0.2+G639*2+H639*0.2+I639*0.1+VLOOKUP(B639,Sheet1!AU:AZ,5,FALSE)</f>
        <v>96.1</v>
      </c>
      <c r="N639" s="62">
        <f>E639*0.1+F639*0.2+G639*0.2+H639*2+I639*0.1+VLOOKUP(B639,Sheet1!AU:AZ,6,FALSE)</f>
        <v>58.3</v>
      </c>
      <c r="O639" s="62">
        <f t="shared" si="190"/>
        <v>4.8</v>
      </c>
      <c r="P639" s="62">
        <f t="shared" si="191"/>
        <v>13.4</v>
      </c>
      <c r="R639" s="9">
        <f t="shared" si="185"/>
        <v>24</v>
      </c>
      <c r="S639" s="9">
        <f t="shared" si="174"/>
        <v>162.44</v>
      </c>
      <c r="T639" s="9">
        <f t="shared" si="175"/>
        <v>34.8</v>
      </c>
      <c r="U639" s="66">
        <f t="shared" si="186"/>
        <v>176</v>
      </c>
      <c r="V639" s="9">
        <f t="shared" si="187"/>
        <v>211.2</v>
      </c>
      <c r="W639" s="67">
        <f t="shared" si="188"/>
        <v>181</v>
      </c>
      <c r="Y639" s="69">
        <f>VLOOKUP(D639,Sheet2!P:Q,2,FALSE)</f>
        <v>38</v>
      </c>
      <c r="AB639" s="4" t="str">
        <f>IF('表格编辑 '!D696="monster","普通","BOSS")</f>
        <v>普通</v>
      </c>
      <c r="AD639" s="50">
        <f>VLOOKUP(D639,映射!AK:AL,2,FALSE)</f>
        <v>3</v>
      </c>
      <c r="AE639" s="50" t="s">
        <v>37</v>
      </c>
      <c r="AF639" s="4">
        <f>VLOOKUP(AE639,映射!AN:AO,2,FALSE)</f>
        <v>2</v>
      </c>
      <c r="AG639" s="50">
        <v>1</v>
      </c>
      <c r="AH639" s="70">
        <v>1</v>
      </c>
      <c r="AI639" s="16">
        <f t="shared" si="176"/>
        <v>40283</v>
      </c>
      <c r="AJ639" s="16">
        <f t="shared" si="177"/>
        <v>50134</v>
      </c>
      <c r="AK639" s="16">
        <f t="shared" si="178"/>
        <v>24</v>
      </c>
      <c r="AL639" s="16" t="str">
        <f t="shared" si="179"/>
        <v>猎豹蜥蜴</v>
      </c>
      <c r="AM639" s="16">
        <f t="shared" si="180"/>
        <v>1056</v>
      </c>
      <c r="AN639" s="16">
        <f t="shared" si="181"/>
        <v>878</v>
      </c>
      <c r="AO639" s="16">
        <f t="shared" si="189"/>
        <v>178</v>
      </c>
      <c r="AP639" s="16">
        <f t="shared" si="182"/>
        <v>617</v>
      </c>
      <c r="AQ639" s="16">
        <f t="shared" si="183"/>
        <v>698</v>
      </c>
      <c r="AR639" s="16">
        <f t="shared" si="184"/>
        <v>173</v>
      </c>
      <c r="AS639" s="16"/>
      <c r="AT639" s="16">
        <v>58.7</v>
      </c>
      <c r="AU639" s="16">
        <v>29.9</v>
      </c>
      <c r="AV639" s="16">
        <v>3.2</v>
      </c>
      <c r="AW639" s="16"/>
    </row>
    <row r="640" spans="1:49">
      <c r="A640" s="62">
        <f>'表格编辑 '!A697</f>
        <v>40284</v>
      </c>
      <c r="B640" s="62">
        <f>'表格编辑 '!B697</f>
        <v>50041</v>
      </c>
      <c r="C640" s="62" t="str">
        <f>VLOOKUP(B640,映射!A:B,2,FALSE)</f>
        <v>小恶魔</v>
      </c>
      <c r="D640" s="62">
        <f>'表格编辑 '!E697</f>
        <v>24</v>
      </c>
      <c r="E640" s="62">
        <f>ROUNDUP((VLOOKUP(B640,Sheet1!U:AA,3,FALSE)-2)*(0.042*(D640-1)+0.2)+0.4,0)</f>
        <v>23</v>
      </c>
      <c r="F640" s="62">
        <f>ROUNDUP((VLOOKUP(B640,Sheet1!U:AA,4,FALSE)-2)*(0.042*(D640-1)+0.2)+0.4,0)</f>
        <v>22</v>
      </c>
      <c r="G640" s="62">
        <f>ROUNDUP((VLOOKUP(B640,Sheet1!U:AA,5,FALSE)-2)*(0.042*(D640-1)+0.2)+0.4,0)</f>
        <v>21</v>
      </c>
      <c r="H640" s="62">
        <f>ROUNDUP((VLOOKUP(B640,Sheet1!U:AA,6,FALSE)-2)*(0.042*(D640-1)+0.2)+0.4,0)</f>
        <v>39</v>
      </c>
      <c r="I640" s="62">
        <f>ROUNDUP((VLOOKUP(B640,Sheet1!U:AA,7,FALSE)-2)*(0.042*(D640-1)+0.2)+0.4,0)</f>
        <v>22</v>
      </c>
      <c r="J640" s="62">
        <f>E640*8+F640*2+G640*3+H640*3+I640*1+VLOOKUP(B640,Sheet1!AU:AZ,2,FALSE)</f>
        <v>450</v>
      </c>
      <c r="K640" s="62">
        <f>E640*1+F640*2+G640*2+H640*2+I640*10+VLOOKUP(B640,Sheet1!AU:AZ,3,FALSE)</f>
        <v>427</v>
      </c>
      <c r="L640" s="62">
        <f>E640*0.1+F640*2+G640*0.2+H640*0.26+I640*0.1+VLOOKUP(B640,Sheet1!AU:AZ,4,FALSE)</f>
        <v>82.84</v>
      </c>
      <c r="M640" s="62">
        <f>E640*0.1+F640*0.2+G640*2+H640*0.2+I640*0.1+VLOOKUP(B640,Sheet1!AU:AZ,5,FALSE)</f>
        <v>78.7</v>
      </c>
      <c r="N640" s="62">
        <f>E640*0.1+F640*0.2+G640*0.2+H640*2+I640*0.1+VLOOKUP(B640,Sheet1!AU:AZ,6,FALSE)</f>
        <v>111.1</v>
      </c>
      <c r="O640" s="62">
        <f t="shared" si="190"/>
        <v>8.8</v>
      </c>
      <c r="P640" s="62">
        <f t="shared" si="191"/>
        <v>19.7</v>
      </c>
      <c r="R640" s="9">
        <f t="shared" si="185"/>
        <v>24</v>
      </c>
      <c r="S640" s="9">
        <f t="shared" si="174"/>
        <v>162.44</v>
      </c>
      <c r="T640" s="9">
        <f t="shared" si="175"/>
        <v>34.8</v>
      </c>
      <c r="U640" s="66">
        <f t="shared" si="186"/>
        <v>199</v>
      </c>
      <c r="V640" s="9">
        <f t="shared" si="187"/>
        <v>238.8</v>
      </c>
      <c r="W640" s="67">
        <f t="shared" si="188"/>
        <v>110</v>
      </c>
      <c r="Y640" s="69">
        <f>VLOOKUP(D640,Sheet2!P:Q,2,FALSE)</f>
        <v>38</v>
      </c>
      <c r="AB640" s="4" t="str">
        <f>IF('表格编辑 '!D697="monster","普通","BOSS")</f>
        <v>普通</v>
      </c>
      <c r="AD640" s="50">
        <f>VLOOKUP(D640,映射!AK:AL,2,FALSE)</f>
        <v>3</v>
      </c>
      <c r="AE640" s="50" t="s">
        <v>37</v>
      </c>
      <c r="AF640" s="4">
        <f>VLOOKUP(AE640,映射!AN:AO,2,FALSE)</f>
        <v>2</v>
      </c>
      <c r="AG640" s="50">
        <v>1</v>
      </c>
      <c r="AH640" s="70">
        <v>1</v>
      </c>
      <c r="AI640" s="16">
        <f t="shared" si="176"/>
        <v>40284</v>
      </c>
      <c r="AJ640" s="16">
        <f t="shared" si="177"/>
        <v>50041</v>
      </c>
      <c r="AK640" s="16">
        <f t="shared" si="178"/>
        <v>24</v>
      </c>
      <c r="AL640" s="16" t="str">
        <f t="shared" si="179"/>
        <v>小恶魔</v>
      </c>
      <c r="AM640" s="16">
        <f t="shared" si="180"/>
        <v>1194</v>
      </c>
      <c r="AN640" s="16">
        <f t="shared" si="181"/>
        <v>900</v>
      </c>
      <c r="AO640" s="16">
        <f t="shared" si="189"/>
        <v>294</v>
      </c>
      <c r="AP640" s="16">
        <f t="shared" si="182"/>
        <v>744</v>
      </c>
      <c r="AQ640" s="16">
        <f t="shared" si="183"/>
        <v>854</v>
      </c>
      <c r="AR640" s="16">
        <f t="shared" si="184"/>
        <v>125</v>
      </c>
      <c r="AS640" s="16"/>
      <c r="AT640" s="16">
        <v>25.8</v>
      </c>
      <c r="AU640" s="16">
        <v>51</v>
      </c>
      <c r="AV640" s="16">
        <v>12.5</v>
      </c>
      <c r="AW640" s="16"/>
    </row>
    <row r="641" spans="1:49">
      <c r="A641" s="62">
        <f>'表格编辑 '!A698</f>
        <v>40285</v>
      </c>
      <c r="B641" s="62">
        <f>'表格编辑 '!B698</f>
        <v>50154</v>
      </c>
      <c r="C641" s="62" t="str">
        <f>VLOOKUP(B641,映射!A:B,2,FALSE)</f>
        <v>海贼</v>
      </c>
      <c r="D641" s="62">
        <f>'表格编辑 '!E698</f>
        <v>24</v>
      </c>
      <c r="E641" s="62">
        <f>ROUNDUP((VLOOKUP(B641,Sheet1!U:AA,3,FALSE)-2)*(0.042*(D641-1)+0.2)+0.4,0)</f>
        <v>21</v>
      </c>
      <c r="F641" s="62">
        <f>ROUNDUP((VLOOKUP(B641,Sheet1!U:AA,4,FALSE)-2)*(0.042*(D641-1)+0.2)+0.4,0)</f>
        <v>35</v>
      </c>
      <c r="G641" s="62">
        <f>ROUNDUP((VLOOKUP(B641,Sheet1!U:AA,5,FALSE)-2)*(0.042*(D641-1)+0.2)+0.4,0)</f>
        <v>25</v>
      </c>
      <c r="H641" s="62">
        <f>ROUNDUP((VLOOKUP(B641,Sheet1!U:AA,6,FALSE)-2)*(0.042*(D641-1)+0.2)+0.4,0)</f>
        <v>31</v>
      </c>
      <c r="I641" s="62">
        <f>ROUNDUP((VLOOKUP(B641,Sheet1!U:AA,7,FALSE)-2)*(0.042*(D641-1)+0.2)+0.4,0)</f>
        <v>15</v>
      </c>
      <c r="J641" s="62">
        <f>E641*8+F641*2+G641*3+H641*3+I641*1+VLOOKUP(B641,Sheet1!AU:AZ,2,FALSE)</f>
        <v>441</v>
      </c>
      <c r="K641" s="62">
        <f>E641*1+F641*2+G641*2+H641*2+I641*10+VLOOKUP(B641,Sheet1!AU:AZ,3,FALSE)</f>
        <v>373</v>
      </c>
      <c r="L641" s="62">
        <f>E641*0.1+F641*2+G641*0.2+H641*0.26+I641*0.1+VLOOKUP(B641,Sheet1!AU:AZ,4,FALSE)</f>
        <v>106.66</v>
      </c>
      <c r="M641" s="62">
        <f>E641*0.1+F641*0.2+G641*2+H641*0.2+I641*0.1+VLOOKUP(B641,Sheet1!AU:AZ,5,FALSE)</f>
        <v>86.8</v>
      </c>
      <c r="N641" s="62">
        <f>E641*0.1+F641*0.2+G641*0.2+H641*2+I641*0.1+VLOOKUP(B641,Sheet1!AU:AZ,6,FALSE)</f>
        <v>97.6</v>
      </c>
      <c r="O641" s="62">
        <f t="shared" si="190"/>
        <v>4.1</v>
      </c>
      <c r="P641" s="62">
        <f t="shared" si="191"/>
        <v>15.5</v>
      </c>
      <c r="R641" s="9">
        <f t="shared" si="185"/>
        <v>24</v>
      </c>
      <c r="S641" s="9">
        <f t="shared" si="174"/>
        <v>162.44</v>
      </c>
      <c r="T641" s="9">
        <f t="shared" si="175"/>
        <v>34.8</v>
      </c>
      <c r="U641" s="66">
        <f t="shared" si="186"/>
        <v>187</v>
      </c>
      <c r="V641" s="9">
        <f t="shared" si="187"/>
        <v>224.4</v>
      </c>
      <c r="W641" s="67">
        <f t="shared" si="188"/>
        <v>162</v>
      </c>
      <c r="Y641" s="69">
        <f>VLOOKUP(D641,Sheet2!P:Q,2,FALSE)</f>
        <v>38</v>
      </c>
      <c r="AB641" s="4" t="str">
        <f>IF('表格编辑 '!D698="monster","普通","BOSS")</f>
        <v>普通</v>
      </c>
      <c r="AD641" s="50">
        <f>VLOOKUP(D641,映射!AK:AL,2,FALSE)</f>
        <v>3</v>
      </c>
      <c r="AE641" s="50" t="s">
        <v>37</v>
      </c>
      <c r="AF641" s="4">
        <f>VLOOKUP(AE641,映射!AN:AO,2,FALSE)</f>
        <v>2</v>
      </c>
      <c r="AG641" s="50">
        <v>1</v>
      </c>
      <c r="AH641" s="70">
        <v>1</v>
      </c>
      <c r="AI641" s="16">
        <f t="shared" si="176"/>
        <v>40285</v>
      </c>
      <c r="AJ641" s="16">
        <f t="shared" si="177"/>
        <v>50154</v>
      </c>
      <c r="AK641" s="16">
        <f t="shared" si="178"/>
        <v>24</v>
      </c>
      <c r="AL641" s="16" t="str">
        <f t="shared" si="179"/>
        <v>海贼</v>
      </c>
      <c r="AM641" s="16">
        <f t="shared" si="180"/>
        <v>1122</v>
      </c>
      <c r="AN641" s="16">
        <f t="shared" si="181"/>
        <v>882</v>
      </c>
      <c r="AO641" s="16">
        <f t="shared" si="189"/>
        <v>240</v>
      </c>
      <c r="AP641" s="16">
        <f t="shared" si="182"/>
        <v>681</v>
      </c>
      <c r="AQ641" s="16">
        <f t="shared" si="183"/>
        <v>746</v>
      </c>
      <c r="AR641" s="16">
        <f t="shared" si="184"/>
        <v>160</v>
      </c>
      <c r="AS641" s="16"/>
      <c r="AT641" s="16">
        <v>50.7</v>
      </c>
      <c r="AU641" s="16">
        <v>59.7</v>
      </c>
      <c r="AV641" s="16">
        <v>2.8</v>
      </c>
      <c r="AW641" s="16"/>
    </row>
    <row r="642" spans="1:49">
      <c r="A642" s="62">
        <f>'表格编辑 '!A699</f>
        <v>40286</v>
      </c>
      <c r="B642" s="62">
        <f>'表格编辑 '!B699</f>
        <v>50063</v>
      </c>
      <c r="C642" s="62" t="str">
        <f>VLOOKUP(B642,映射!A:B,2,FALSE)</f>
        <v>杀人蜂</v>
      </c>
      <c r="D642" s="62">
        <f>'表格编辑 '!E699</f>
        <v>29</v>
      </c>
      <c r="E642" s="62">
        <f>ROUNDUP((VLOOKUP(B642,Sheet1!U:AA,3,FALSE)-2)*(0.042*(D642-1)+0.2)+0.4,0)</f>
        <v>15</v>
      </c>
      <c r="F642" s="62">
        <f>ROUNDUP((VLOOKUP(B642,Sheet1!U:AA,4,FALSE)-2)*(0.042*(D642-1)+0.2)+0.4,0)</f>
        <v>49</v>
      </c>
      <c r="G642" s="62">
        <f>ROUNDUP((VLOOKUP(B642,Sheet1!U:AA,5,FALSE)-2)*(0.042*(D642-1)+0.2)+0.4,0)</f>
        <v>15</v>
      </c>
      <c r="H642" s="62">
        <f>ROUNDUP((VLOOKUP(B642,Sheet1!U:AA,6,FALSE)-2)*(0.042*(D642-1)+0.2)+0.4,0)</f>
        <v>49</v>
      </c>
      <c r="I642" s="62">
        <f>ROUNDUP((VLOOKUP(B642,Sheet1!U:AA,7,FALSE)-2)*(0.042*(D642-1)+0.2)+0.4,0)</f>
        <v>15</v>
      </c>
      <c r="J642" s="62">
        <f>E642*8+F642*2+G642*3+H642*3+I642*1+VLOOKUP(B642,Sheet1!AU:AZ,2,FALSE)</f>
        <v>445</v>
      </c>
      <c r="K642" s="62">
        <f>E642*1+F642*2+G642*2+H642*2+I642*10+VLOOKUP(B642,Sheet1!AU:AZ,3,FALSE)</f>
        <v>411</v>
      </c>
      <c r="L642" s="62">
        <f>E642*0.1+F642*2+G642*0.2+H642*0.26+I642*0.1+VLOOKUP(B642,Sheet1!AU:AZ,4,FALSE)</f>
        <v>136.74</v>
      </c>
      <c r="M642" s="62">
        <f>E642*0.1+F642*0.2+G642*2+H642*0.2+I642*0.1+VLOOKUP(B642,Sheet1!AU:AZ,5,FALSE)</f>
        <v>72.6</v>
      </c>
      <c r="N642" s="62">
        <f>E642*0.1+F642*0.2+G642*0.2+H642*2+I642*0.1+VLOOKUP(B642,Sheet1!AU:AZ,6,FALSE)</f>
        <v>133.8</v>
      </c>
      <c r="O642" s="62">
        <f t="shared" si="190"/>
        <v>0.699999999999999</v>
      </c>
      <c r="P642" s="62">
        <f t="shared" si="191"/>
        <v>13.9</v>
      </c>
      <c r="R642" s="9">
        <f t="shared" si="185"/>
        <v>29</v>
      </c>
      <c r="S642" s="9">
        <f t="shared" si="174"/>
        <v>185.04</v>
      </c>
      <c r="T642" s="9">
        <f t="shared" si="175"/>
        <v>38.8</v>
      </c>
      <c r="U642" s="66">
        <f t="shared" si="186"/>
        <v>255</v>
      </c>
      <c r="V642" s="9">
        <f t="shared" si="187"/>
        <v>306</v>
      </c>
      <c r="W642" s="67">
        <f t="shared" si="188"/>
        <v>222</v>
      </c>
      <c r="Y642" s="69">
        <f>VLOOKUP(D642,Sheet2!P:Q,2,FALSE)</f>
        <v>38</v>
      </c>
      <c r="AB642" s="4" t="str">
        <f>IF('表格编辑 '!D699="monster","普通","BOSS")</f>
        <v>普通</v>
      </c>
      <c r="AD642" s="50">
        <f>VLOOKUP(D642,映射!AK:AL,2,FALSE)</f>
        <v>3</v>
      </c>
      <c r="AE642" s="50" t="s">
        <v>37</v>
      </c>
      <c r="AF642" s="4">
        <f>VLOOKUP(AE642,映射!AN:AO,2,FALSE)</f>
        <v>2</v>
      </c>
      <c r="AG642" s="50">
        <v>1</v>
      </c>
      <c r="AH642" s="70">
        <v>1</v>
      </c>
      <c r="AI642" s="16">
        <f t="shared" si="176"/>
        <v>40286</v>
      </c>
      <c r="AJ642" s="16">
        <f t="shared" si="177"/>
        <v>50063</v>
      </c>
      <c r="AK642" s="16">
        <f t="shared" si="178"/>
        <v>29</v>
      </c>
      <c r="AL642" s="16" t="str">
        <f t="shared" si="179"/>
        <v>杀人蜂</v>
      </c>
      <c r="AM642" s="16">
        <f t="shared" si="180"/>
        <v>1530</v>
      </c>
      <c r="AN642" s="16">
        <f t="shared" si="181"/>
        <v>890</v>
      </c>
      <c r="AO642" s="16">
        <f t="shared" si="189"/>
        <v>640</v>
      </c>
      <c r="AP642" s="16">
        <f t="shared" si="182"/>
        <v>1085</v>
      </c>
      <c r="AQ642" s="16">
        <f t="shared" si="183"/>
        <v>822</v>
      </c>
      <c r="AR642" s="16">
        <f t="shared" si="184"/>
        <v>206</v>
      </c>
      <c r="AS642" s="16"/>
      <c r="AT642" s="16">
        <v>42</v>
      </c>
      <c r="AU642" s="16">
        <v>90.6</v>
      </c>
      <c r="AV642" s="16">
        <v>0.600000000000001</v>
      </c>
      <c r="AW642" s="16"/>
    </row>
    <row r="643" spans="1:49">
      <c r="A643" s="62">
        <f>'表格编辑 '!A700</f>
        <v>40287</v>
      </c>
      <c r="B643" s="62">
        <f>'表格编辑 '!B700</f>
        <v>50153</v>
      </c>
      <c r="C643" s="62" t="str">
        <f>VLOOKUP(B643,映射!A:B,2,FALSE)</f>
        <v>山贼</v>
      </c>
      <c r="D643" s="62">
        <f>'表格编辑 '!E700</f>
        <v>29</v>
      </c>
      <c r="E643" s="62">
        <f>ROUNDUP((VLOOKUP(B643,Sheet1!U:AA,3,FALSE)-2)*(0.042*(D643-1)+0.2)+0.4,0)</f>
        <v>37</v>
      </c>
      <c r="F643" s="62">
        <f>ROUNDUP((VLOOKUP(B643,Sheet1!U:AA,4,FALSE)-2)*(0.042*(D643-1)+0.2)+0.4,0)</f>
        <v>35</v>
      </c>
      <c r="G643" s="62">
        <f>ROUNDUP((VLOOKUP(B643,Sheet1!U:AA,5,FALSE)-2)*(0.042*(D643-1)+0.2)+0.4,0)</f>
        <v>31</v>
      </c>
      <c r="H643" s="62">
        <f>ROUNDUP((VLOOKUP(B643,Sheet1!U:AA,6,FALSE)-2)*(0.042*(D643-1)+0.2)+0.4,0)</f>
        <v>34</v>
      </c>
      <c r="I643" s="62">
        <f>ROUNDUP((VLOOKUP(B643,Sheet1!U:AA,7,FALSE)-2)*(0.042*(D643-1)+0.2)+0.4,0)</f>
        <v>12</v>
      </c>
      <c r="J643" s="62">
        <f>E643*8+F643*2+G643*3+H643*3+I643*1+VLOOKUP(B643,Sheet1!AU:AZ,2,FALSE)</f>
        <v>593</v>
      </c>
      <c r="K643" s="62">
        <f>E643*1+F643*2+G643*2+H643*2+I643*10+VLOOKUP(B643,Sheet1!AU:AZ,3,FALSE)</f>
        <v>377</v>
      </c>
      <c r="L643" s="62">
        <f>E643*0.1+F643*2+G643*0.2+H643*0.26+I643*0.1+VLOOKUP(B643,Sheet1!AU:AZ,4,FALSE)</f>
        <v>109.94</v>
      </c>
      <c r="M643" s="62">
        <f>E643*0.1+F643*0.2+G643*2+H643*0.2+I643*0.1+VLOOKUP(B643,Sheet1!AU:AZ,5,FALSE)</f>
        <v>100.7</v>
      </c>
      <c r="N643" s="62">
        <f>E643*0.1+F643*0.2+G643*0.2+H643*2+I643*0.1+VLOOKUP(B643,Sheet1!AU:AZ,6,FALSE)</f>
        <v>106.1</v>
      </c>
      <c r="O643" s="62">
        <f t="shared" si="190"/>
        <v>-2.2</v>
      </c>
      <c r="P643" s="62">
        <f t="shared" si="191"/>
        <v>28.6</v>
      </c>
      <c r="R643" s="9">
        <f t="shared" si="185"/>
        <v>29</v>
      </c>
      <c r="S643" s="9">
        <f t="shared" si="174"/>
        <v>185.04</v>
      </c>
      <c r="T643" s="9">
        <f t="shared" si="175"/>
        <v>38.8</v>
      </c>
      <c r="U643" s="66">
        <f t="shared" si="186"/>
        <v>211</v>
      </c>
      <c r="V643" s="9">
        <f t="shared" si="187"/>
        <v>253.2</v>
      </c>
      <c r="W643" s="67">
        <f t="shared" si="188"/>
        <v>161</v>
      </c>
      <c r="Y643" s="69">
        <f>VLOOKUP(D643,Sheet2!P:Q,2,FALSE)</f>
        <v>38</v>
      </c>
      <c r="AB643" s="4" t="str">
        <f>IF('表格编辑 '!D700="monster","普通","BOSS")</f>
        <v>普通</v>
      </c>
      <c r="AD643" s="50">
        <f>VLOOKUP(D643,映射!AK:AL,2,FALSE)</f>
        <v>3</v>
      </c>
      <c r="AE643" s="50" t="s">
        <v>37</v>
      </c>
      <c r="AF643" s="4">
        <f>VLOOKUP(AE643,映射!AN:AO,2,FALSE)</f>
        <v>2</v>
      </c>
      <c r="AG643" s="50">
        <v>1</v>
      </c>
      <c r="AH643" s="70">
        <v>1</v>
      </c>
      <c r="AI643" s="16">
        <f t="shared" si="176"/>
        <v>40287</v>
      </c>
      <c r="AJ643" s="16">
        <f t="shared" si="177"/>
        <v>50153</v>
      </c>
      <c r="AK643" s="16">
        <f t="shared" si="178"/>
        <v>29</v>
      </c>
      <c r="AL643" s="16" t="str">
        <f t="shared" si="179"/>
        <v>山贼</v>
      </c>
      <c r="AM643" s="16">
        <f t="shared" si="180"/>
        <v>1266</v>
      </c>
      <c r="AN643" s="16">
        <f t="shared" si="181"/>
        <v>1186</v>
      </c>
      <c r="AO643" s="16">
        <f t="shared" si="189"/>
        <v>80</v>
      </c>
      <c r="AP643" s="16">
        <f t="shared" si="182"/>
        <v>673</v>
      </c>
      <c r="AQ643" s="16">
        <f t="shared" si="183"/>
        <v>754</v>
      </c>
      <c r="AR643" s="16">
        <f t="shared" si="184"/>
        <v>165</v>
      </c>
      <c r="AS643" s="16"/>
      <c r="AT643" s="16">
        <v>64.9</v>
      </c>
      <c r="AU643" s="16">
        <v>68.5</v>
      </c>
      <c r="AV643" s="16">
        <v>-1.2</v>
      </c>
      <c r="AW643" s="16"/>
    </row>
    <row r="644" spans="1:49">
      <c r="A644" s="62">
        <f>'表格编辑 '!A701</f>
        <v>40288</v>
      </c>
      <c r="B644" s="62">
        <f>'表格编辑 '!B701</f>
        <v>50129</v>
      </c>
      <c r="C644" s="62" t="str">
        <f>VLOOKUP(B644,映射!A:B,2,FALSE)</f>
        <v>大钳蟹</v>
      </c>
      <c r="D644" s="62">
        <f>'表格编辑 '!E701</f>
        <v>29</v>
      </c>
      <c r="E644" s="62">
        <f>ROUNDUP((VLOOKUP(B644,Sheet1!U:AA,3,FALSE)-2)*(0.042*(D644-1)+0.2)+0.4,0)</f>
        <v>17</v>
      </c>
      <c r="F644" s="62">
        <f>ROUNDUP((VLOOKUP(B644,Sheet1!U:AA,4,FALSE)-2)*(0.042*(D644-1)+0.2)+0.4,0)</f>
        <v>45</v>
      </c>
      <c r="G644" s="62">
        <f>ROUNDUP((VLOOKUP(B644,Sheet1!U:AA,5,FALSE)-2)*(0.042*(D644-1)+0.2)+0.4,0)</f>
        <v>49</v>
      </c>
      <c r="H644" s="62">
        <f>ROUNDUP((VLOOKUP(B644,Sheet1!U:AA,6,FALSE)-2)*(0.042*(D644-1)+0.2)+0.4,0)</f>
        <v>15</v>
      </c>
      <c r="I644" s="62">
        <f>ROUNDUP((VLOOKUP(B644,Sheet1!U:AA,7,FALSE)-2)*(0.042*(D644-1)+0.2)+0.4,0)</f>
        <v>9</v>
      </c>
      <c r="J644" s="62">
        <f>E644*8+F644*2+G644*3+H644*3+I644*1+VLOOKUP(B644,Sheet1!AU:AZ,2,FALSE)</f>
        <v>447</v>
      </c>
      <c r="K644" s="62">
        <f>E644*1+F644*2+G644*2+H644*2+I644*10+VLOOKUP(B644,Sheet1!AU:AZ,3,FALSE)</f>
        <v>345</v>
      </c>
      <c r="L644" s="62">
        <f>E644*0.1+F644*2+G644*0.2+H644*0.26+I644*0.1+VLOOKUP(B644,Sheet1!AU:AZ,4,FALSE)</f>
        <v>126.3</v>
      </c>
      <c r="M644" s="62">
        <f>E644*0.1+F644*0.2+G644*2+H644*0.2+I644*0.1+VLOOKUP(B644,Sheet1!AU:AZ,5,FALSE)</f>
        <v>132.6</v>
      </c>
      <c r="N644" s="62">
        <f>E644*0.1+F644*0.2+G644*0.2+H644*2+I644*0.1+VLOOKUP(B644,Sheet1!AU:AZ,6,FALSE)</f>
        <v>71.4</v>
      </c>
      <c r="O644" s="62">
        <f t="shared" si="190"/>
        <v>5.9</v>
      </c>
      <c r="P644" s="62">
        <f t="shared" si="191"/>
        <v>6.3</v>
      </c>
      <c r="R644" s="9">
        <f t="shared" si="185"/>
        <v>29</v>
      </c>
      <c r="S644" s="9">
        <f t="shared" si="174"/>
        <v>185.04</v>
      </c>
      <c r="T644" s="9">
        <f t="shared" si="175"/>
        <v>38.8</v>
      </c>
      <c r="U644" s="66">
        <f t="shared" si="186"/>
        <v>176</v>
      </c>
      <c r="V644" s="9">
        <f t="shared" si="187"/>
        <v>211.2</v>
      </c>
      <c r="W644" s="67">
        <f t="shared" si="188"/>
        <v>198</v>
      </c>
      <c r="Y644" s="69">
        <f>VLOOKUP(D644,Sheet2!P:Q,2,FALSE)</f>
        <v>38</v>
      </c>
      <c r="AB644" s="4" t="str">
        <f>IF('表格编辑 '!D701="monster","普通","BOSS")</f>
        <v>普通</v>
      </c>
      <c r="AD644" s="50">
        <f>VLOOKUP(D644,映射!AK:AL,2,FALSE)</f>
        <v>3</v>
      </c>
      <c r="AE644" s="50" t="s">
        <v>37</v>
      </c>
      <c r="AF644" s="4">
        <f>VLOOKUP(AE644,映射!AN:AO,2,FALSE)</f>
        <v>2</v>
      </c>
      <c r="AG644" s="50">
        <v>1</v>
      </c>
      <c r="AH644" s="70">
        <v>1</v>
      </c>
      <c r="AI644" s="16">
        <f t="shared" si="176"/>
        <v>40288</v>
      </c>
      <c r="AJ644" s="16">
        <f t="shared" si="177"/>
        <v>50129</v>
      </c>
      <c r="AK644" s="16">
        <f t="shared" si="178"/>
        <v>29</v>
      </c>
      <c r="AL644" s="16" t="str">
        <f t="shared" si="179"/>
        <v>大钳蟹</v>
      </c>
      <c r="AM644" s="16">
        <f t="shared" si="180"/>
        <v>1056</v>
      </c>
      <c r="AN644" s="16">
        <f t="shared" si="181"/>
        <v>894</v>
      </c>
      <c r="AO644" s="16">
        <f t="shared" si="189"/>
        <v>162</v>
      </c>
      <c r="AP644" s="16">
        <f t="shared" si="182"/>
        <v>609</v>
      </c>
      <c r="AQ644" s="16">
        <f t="shared" si="183"/>
        <v>690</v>
      </c>
      <c r="AR644" s="16">
        <f t="shared" si="184"/>
        <v>190</v>
      </c>
      <c r="AS644" s="16"/>
      <c r="AT644" s="16">
        <v>89.7</v>
      </c>
      <c r="AU644" s="16">
        <v>41.1</v>
      </c>
      <c r="AV644" s="16">
        <v>4.4</v>
      </c>
      <c r="AW644" s="16"/>
    </row>
    <row r="645" spans="1:49">
      <c r="A645" s="62">
        <f>'表格编辑 '!A702</f>
        <v>40289</v>
      </c>
      <c r="B645" s="62">
        <f>'表格编辑 '!B702</f>
        <v>50131</v>
      </c>
      <c r="C645" s="62" t="str">
        <f>VLOOKUP(B645,映射!A:B,2,FALSE)</f>
        <v>蜥蜴人战士</v>
      </c>
      <c r="D645" s="62">
        <f>'表格编辑 '!E702</f>
        <v>29</v>
      </c>
      <c r="E645" s="62">
        <f>ROUNDUP((VLOOKUP(B645,Sheet1!U:AA,3,FALSE)-2)*(0.042*(D645-1)+0.2)+0.4,0)</f>
        <v>28</v>
      </c>
      <c r="F645" s="62">
        <f>ROUNDUP((VLOOKUP(B645,Sheet1!U:AA,4,FALSE)-2)*(0.042*(D645-1)+0.2)+0.4,0)</f>
        <v>42</v>
      </c>
      <c r="G645" s="62">
        <f>ROUNDUP((VLOOKUP(B645,Sheet1!U:AA,5,FALSE)-2)*(0.042*(D645-1)+0.2)+0.4,0)</f>
        <v>42</v>
      </c>
      <c r="H645" s="62">
        <f>ROUNDUP((VLOOKUP(B645,Sheet1!U:AA,6,FALSE)-2)*(0.042*(D645-1)+0.2)+0.4,0)</f>
        <v>15</v>
      </c>
      <c r="I645" s="62">
        <f>ROUNDUP((VLOOKUP(B645,Sheet1!U:AA,7,FALSE)-2)*(0.042*(D645-1)+0.2)+0.4,0)</f>
        <v>28</v>
      </c>
      <c r="J645" s="62">
        <f>E645*8+F645*2+G645*3+H645*3+I645*1+VLOOKUP(B645,Sheet1!AU:AZ,2,FALSE)</f>
        <v>527</v>
      </c>
      <c r="K645" s="62">
        <f>E645*1+F645*2+G645*2+H645*2+I645*10+VLOOKUP(B645,Sheet1!AU:AZ,3,FALSE)</f>
        <v>526</v>
      </c>
      <c r="L645" s="62">
        <f>E645*0.1+F645*2+G645*0.2+H645*0.26+I645*0.1+VLOOKUP(B645,Sheet1!AU:AZ,4,FALSE)</f>
        <v>121.9</v>
      </c>
      <c r="M645" s="62">
        <f>E645*0.1+F645*0.2+G645*2+H645*0.2+I645*0.1+VLOOKUP(B645,Sheet1!AU:AZ,5,FALSE)</f>
        <v>121</v>
      </c>
      <c r="N645" s="62">
        <f>E645*0.1+F645*0.2+G645*0.2+H645*2+I645*0.1+VLOOKUP(B645,Sheet1!AU:AZ,6,FALSE)</f>
        <v>72.4</v>
      </c>
      <c r="O645" s="62">
        <f t="shared" si="190"/>
        <v>16.7</v>
      </c>
      <c r="P645" s="62">
        <f t="shared" si="191"/>
        <v>14.2</v>
      </c>
      <c r="R645" s="9">
        <f t="shared" si="185"/>
        <v>29</v>
      </c>
      <c r="S645" s="9">
        <f t="shared" si="174"/>
        <v>185.04</v>
      </c>
      <c r="T645" s="9">
        <f t="shared" si="175"/>
        <v>38.8</v>
      </c>
      <c r="U645" s="66">
        <f t="shared" si="186"/>
        <v>187</v>
      </c>
      <c r="V645" s="9">
        <f t="shared" si="187"/>
        <v>224.4</v>
      </c>
      <c r="W645" s="67">
        <f t="shared" si="188"/>
        <v>188</v>
      </c>
      <c r="Y645" s="69">
        <f>VLOOKUP(D645,Sheet2!P:Q,2,FALSE)</f>
        <v>38</v>
      </c>
      <c r="AB645" s="4" t="str">
        <f>IF('表格编辑 '!D702="monster","普通","BOSS")</f>
        <v>普通</v>
      </c>
      <c r="AD645" s="50">
        <f>VLOOKUP(D645,映射!AK:AL,2,FALSE)</f>
        <v>3</v>
      </c>
      <c r="AE645" s="50" t="s">
        <v>37</v>
      </c>
      <c r="AF645" s="4">
        <f>VLOOKUP(AE645,映射!AN:AO,2,FALSE)</f>
        <v>2</v>
      </c>
      <c r="AG645" s="50">
        <v>1</v>
      </c>
      <c r="AH645" s="70">
        <v>1</v>
      </c>
      <c r="AI645" s="16">
        <f t="shared" si="176"/>
        <v>40289</v>
      </c>
      <c r="AJ645" s="16">
        <f t="shared" si="177"/>
        <v>50131</v>
      </c>
      <c r="AK645" s="16">
        <f t="shared" si="178"/>
        <v>29</v>
      </c>
      <c r="AL645" s="16" t="str">
        <f t="shared" si="179"/>
        <v>蜥蜴人战士</v>
      </c>
      <c r="AM645" s="16">
        <f t="shared" si="180"/>
        <v>1122</v>
      </c>
      <c r="AN645" s="16">
        <f t="shared" si="181"/>
        <v>1054</v>
      </c>
      <c r="AO645" s="16">
        <f t="shared" si="189"/>
        <v>68</v>
      </c>
      <c r="AP645" s="16">
        <f t="shared" si="182"/>
        <v>595</v>
      </c>
      <c r="AQ645" s="16">
        <f t="shared" si="183"/>
        <v>1052</v>
      </c>
      <c r="AR645" s="16">
        <f t="shared" si="184"/>
        <v>183</v>
      </c>
      <c r="AS645" s="16"/>
      <c r="AT645" s="16">
        <v>78.5</v>
      </c>
      <c r="AU645" s="16">
        <v>40.7</v>
      </c>
      <c r="AV645" s="16">
        <v>4.8</v>
      </c>
      <c r="AW645" s="16"/>
    </row>
    <row r="646" spans="1:49">
      <c r="A646" s="62">
        <f>'表格编辑 '!A703</f>
        <v>40290</v>
      </c>
      <c r="B646" s="62">
        <f>'表格编辑 '!B703</f>
        <v>50037</v>
      </c>
      <c r="C646" s="62" t="str">
        <f>VLOOKUP(B646,映射!A:B,2,FALSE)</f>
        <v>死灵</v>
      </c>
      <c r="D646" s="62">
        <f>'表格编辑 '!E703</f>
        <v>29</v>
      </c>
      <c r="E646" s="62">
        <f>ROUNDUP((VLOOKUP(B646,Sheet1!U:AA,3,FALSE)-2)*(0.042*(D646-1)+0.2)+0.4,0)</f>
        <v>12</v>
      </c>
      <c r="F646" s="62">
        <f>ROUNDUP((VLOOKUP(B646,Sheet1!U:AA,4,FALSE)-2)*(0.042*(D646-1)+0.2)+0.4,0)</f>
        <v>37</v>
      </c>
      <c r="G646" s="62">
        <f>ROUNDUP((VLOOKUP(B646,Sheet1!U:AA,5,FALSE)-2)*(0.042*(D646-1)+0.2)+0.4,0)</f>
        <v>42</v>
      </c>
      <c r="H646" s="62">
        <f>ROUNDUP((VLOOKUP(B646,Sheet1!U:AA,6,FALSE)-2)*(0.042*(D646-1)+0.2)+0.4,0)</f>
        <v>22</v>
      </c>
      <c r="I646" s="62">
        <f>ROUNDUP((VLOOKUP(B646,Sheet1!U:AA,7,FALSE)-2)*(0.042*(D646-1)+0.2)+0.4,0)</f>
        <v>37</v>
      </c>
      <c r="J646" s="62">
        <f>E646*8+F646*2+G646*3+H646*3+I646*1+VLOOKUP(B646,Sheet1!AU:AZ,2,FALSE)</f>
        <v>419</v>
      </c>
      <c r="K646" s="62">
        <f>E646*1+F646*2+G646*2+H646*2+I646*10+VLOOKUP(B646,Sheet1!AU:AZ,3,FALSE)</f>
        <v>604</v>
      </c>
      <c r="L646" s="62">
        <f>E646*0.1+F646*2+G646*0.2+H646*0.26+I646*0.1+VLOOKUP(B646,Sheet1!AU:AZ,4,FALSE)</f>
        <v>113.02</v>
      </c>
      <c r="M646" s="62">
        <f>E646*0.1+F646*0.2+G646*2+H646*0.2+I646*0.1+VLOOKUP(B646,Sheet1!AU:AZ,5,FALSE)</f>
        <v>120.7</v>
      </c>
      <c r="N646" s="62">
        <f>E646*0.1+F646*0.2+G646*0.2+H646*2+I646*0.1+VLOOKUP(B646,Sheet1!AU:AZ,6,FALSE)</f>
        <v>84.7</v>
      </c>
      <c r="O646" s="62">
        <f t="shared" si="190"/>
        <v>28.5</v>
      </c>
      <c r="P646" s="62">
        <f t="shared" si="191"/>
        <v>2.4</v>
      </c>
      <c r="R646" s="9">
        <f t="shared" si="185"/>
        <v>29</v>
      </c>
      <c r="S646" s="9">
        <f t="shared" si="174"/>
        <v>185.04</v>
      </c>
      <c r="T646" s="9">
        <f t="shared" si="175"/>
        <v>38.8</v>
      </c>
      <c r="U646" s="66">
        <f t="shared" si="186"/>
        <v>188</v>
      </c>
      <c r="V646" s="9">
        <f t="shared" si="187"/>
        <v>225.6</v>
      </c>
      <c r="W646" s="67">
        <f t="shared" si="188"/>
        <v>168</v>
      </c>
      <c r="Y646" s="69">
        <f>VLOOKUP(D646,Sheet2!P:Q,2,FALSE)</f>
        <v>38</v>
      </c>
      <c r="AB646" s="4" t="str">
        <f>IF('表格编辑 '!D703="monster","普通","BOSS")</f>
        <v>普通</v>
      </c>
      <c r="AD646" s="50">
        <f>VLOOKUP(D646,映射!AK:AL,2,FALSE)</f>
        <v>3</v>
      </c>
      <c r="AE646" s="50" t="s">
        <v>37</v>
      </c>
      <c r="AF646" s="4">
        <f>VLOOKUP(AE646,映射!AN:AO,2,FALSE)</f>
        <v>2</v>
      </c>
      <c r="AG646" s="50">
        <v>1</v>
      </c>
      <c r="AH646" s="70">
        <v>1</v>
      </c>
      <c r="AI646" s="16">
        <f t="shared" si="176"/>
        <v>40290</v>
      </c>
      <c r="AJ646" s="16">
        <f t="shared" si="177"/>
        <v>50037</v>
      </c>
      <c r="AK646" s="16">
        <f t="shared" si="178"/>
        <v>29</v>
      </c>
      <c r="AL646" s="16" t="str">
        <f t="shared" si="179"/>
        <v>死灵</v>
      </c>
      <c r="AM646" s="16">
        <f t="shared" si="180"/>
        <v>1128</v>
      </c>
      <c r="AN646" s="16">
        <f t="shared" si="181"/>
        <v>838</v>
      </c>
      <c r="AO646" s="16">
        <f t="shared" si="189"/>
        <v>290</v>
      </c>
      <c r="AP646" s="16">
        <f t="shared" si="182"/>
        <v>709</v>
      </c>
      <c r="AQ646" s="16">
        <f t="shared" si="183"/>
        <v>1208</v>
      </c>
      <c r="AR646" s="16">
        <f t="shared" si="184"/>
        <v>170</v>
      </c>
      <c r="AS646" s="16"/>
      <c r="AT646" s="16">
        <v>79.1</v>
      </c>
      <c r="AU646" s="16">
        <v>50.3</v>
      </c>
      <c r="AV646" s="16">
        <v>22.2</v>
      </c>
      <c r="AW646" s="16"/>
    </row>
    <row r="647" spans="1:49">
      <c r="A647" s="62">
        <f>'表格编辑 '!A704</f>
        <v>40291</v>
      </c>
      <c r="B647" s="62">
        <f>'表格编辑 '!B704</f>
        <v>50138</v>
      </c>
      <c r="C647" s="62" t="str">
        <f>VLOOKUP(B647,映射!A:B,2,FALSE)</f>
        <v>烈风翼龙</v>
      </c>
      <c r="D647" s="62">
        <f>'表格编辑 '!E704</f>
        <v>29</v>
      </c>
      <c r="E647" s="62">
        <f>ROUNDUP((VLOOKUP(B647,Sheet1!U:AA,3,FALSE)-2)*(0.042*(D647-1)+0.2)+0.4,0)</f>
        <v>49</v>
      </c>
      <c r="F647" s="62">
        <f>ROUNDUP((VLOOKUP(B647,Sheet1!U:AA,4,FALSE)-2)*(0.042*(D647-1)+0.2)+0.4,0)</f>
        <v>39</v>
      </c>
      <c r="G647" s="62">
        <f>ROUNDUP((VLOOKUP(B647,Sheet1!U:AA,5,FALSE)-2)*(0.042*(D647-1)+0.2)+0.4,0)</f>
        <v>37</v>
      </c>
      <c r="H647" s="62">
        <f>ROUNDUP((VLOOKUP(B647,Sheet1!U:AA,6,FALSE)-2)*(0.042*(D647-1)+0.2)+0.4,0)</f>
        <v>33</v>
      </c>
      <c r="I647" s="62">
        <f>ROUNDUP((VLOOKUP(B647,Sheet1!U:AA,7,FALSE)-2)*(0.042*(D647-1)+0.2)+0.4,0)</f>
        <v>26</v>
      </c>
      <c r="J647" s="62">
        <f>E647*8+F647*2+G647*3+H647*3+I647*1+VLOOKUP(B647,Sheet1!AU:AZ,2,FALSE)</f>
        <v>726</v>
      </c>
      <c r="K647" s="62">
        <f>E647*1+F647*2+G647*2+H647*2+I647*10+VLOOKUP(B647,Sheet1!AU:AZ,3,FALSE)</f>
        <v>547</v>
      </c>
      <c r="L647" s="62">
        <f>E647*0.1+F647*2+G647*0.2+H647*0.26+I647*0.1+VLOOKUP(B647,Sheet1!AU:AZ,4,FALSE)</f>
        <v>121.48</v>
      </c>
      <c r="M647" s="62">
        <f>E647*0.1+F647*0.2+G647*2+H647*0.2+I647*0.1+VLOOKUP(B647,Sheet1!AU:AZ,5,FALSE)</f>
        <v>115.9</v>
      </c>
      <c r="N647" s="62">
        <f>E647*0.1+F647*0.2+G647*0.2+H647*2+I647*0.1+VLOOKUP(B647,Sheet1!AU:AZ,6,FALSE)</f>
        <v>108.7</v>
      </c>
      <c r="O647" s="62">
        <f t="shared" si="190"/>
        <v>6.3</v>
      </c>
      <c r="P647" s="62">
        <f t="shared" si="191"/>
        <v>35.6</v>
      </c>
      <c r="R647" s="9">
        <f t="shared" si="185"/>
        <v>29</v>
      </c>
      <c r="S647" s="9">
        <f t="shared" si="174"/>
        <v>185.04</v>
      </c>
      <c r="T647" s="9">
        <f t="shared" si="175"/>
        <v>38.8</v>
      </c>
      <c r="U647" s="66">
        <f t="shared" si="186"/>
        <v>193</v>
      </c>
      <c r="V647" s="9">
        <f t="shared" si="187"/>
        <v>231.6</v>
      </c>
      <c r="W647" s="67">
        <f t="shared" si="188"/>
        <v>187</v>
      </c>
      <c r="Y647" s="69">
        <f>VLOOKUP(D647,Sheet2!P:Q,2,FALSE)</f>
        <v>38</v>
      </c>
      <c r="AB647" s="4" t="str">
        <f>IF('表格编辑 '!D704="monster","普通","BOSS")</f>
        <v>普通</v>
      </c>
      <c r="AD647" s="50">
        <f>VLOOKUP(D647,映射!AK:AL,2,FALSE)</f>
        <v>3</v>
      </c>
      <c r="AE647" s="50" t="s">
        <v>37</v>
      </c>
      <c r="AF647" s="4">
        <f>VLOOKUP(AE647,映射!AN:AO,2,FALSE)</f>
        <v>2</v>
      </c>
      <c r="AG647" s="50">
        <v>1</v>
      </c>
      <c r="AH647" s="70">
        <v>1</v>
      </c>
      <c r="AI647" s="16">
        <f t="shared" si="176"/>
        <v>40291</v>
      </c>
      <c r="AJ647" s="16">
        <f t="shared" si="177"/>
        <v>50138</v>
      </c>
      <c r="AK647" s="16">
        <f t="shared" si="178"/>
        <v>29</v>
      </c>
      <c r="AL647" s="16" t="str">
        <f t="shared" si="179"/>
        <v>烈风翼龙</v>
      </c>
      <c r="AM647" s="16">
        <f t="shared" si="180"/>
        <v>1158</v>
      </c>
      <c r="AN647" s="16">
        <f t="shared" si="181"/>
        <v>1452</v>
      </c>
      <c r="AO647" s="16">
        <f t="shared" si="189"/>
        <v>-294</v>
      </c>
      <c r="AP647" s="16">
        <f t="shared" si="182"/>
        <v>432</v>
      </c>
      <c r="AQ647" s="16">
        <f t="shared" si="183"/>
        <v>1094</v>
      </c>
      <c r="AR647" s="16">
        <f t="shared" si="184"/>
        <v>183</v>
      </c>
      <c r="AS647" s="16"/>
      <c r="AT647" s="16">
        <v>63</v>
      </c>
      <c r="AU647" s="16">
        <v>55.8</v>
      </c>
      <c r="AV647" s="16">
        <v>1.8</v>
      </c>
      <c r="AW647" s="16"/>
    </row>
    <row r="648" spans="1:49">
      <c r="A648" s="62">
        <f>'表格编辑 '!A705</f>
        <v>40292</v>
      </c>
      <c r="B648" s="62">
        <f>'表格编辑 '!B705</f>
        <v>50038</v>
      </c>
      <c r="C648" s="62" t="str">
        <f>VLOOKUP(B648,映射!A:B,2,FALSE)</f>
        <v>石像魔宠</v>
      </c>
      <c r="D648" s="62">
        <f>'表格编辑 '!E705</f>
        <v>29</v>
      </c>
      <c r="E648" s="62">
        <f>ROUNDUP((VLOOKUP(B648,Sheet1!U:AA,3,FALSE)-2)*(0.042*(D648-1)+0.2)+0.4,0)</f>
        <v>20</v>
      </c>
      <c r="F648" s="62">
        <f>ROUNDUP((VLOOKUP(B648,Sheet1!U:AA,4,FALSE)-2)*(0.042*(D648-1)+0.2)+0.4,0)</f>
        <v>27</v>
      </c>
      <c r="G648" s="62">
        <f>ROUNDUP((VLOOKUP(B648,Sheet1!U:AA,5,FALSE)-2)*(0.042*(D648-1)+0.2)+0.4,0)</f>
        <v>23</v>
      </c>
      <c r="H648" s="62">
        <f>ROUNDUP((VLOOKUP(B648,Sheet1!U:AA,6,FALSE)-2)*(0.042*(D648-1)+0.2)+0.4,0)</f>
        <v>41</v>
      </c>
      <c r="I648" s="62">
        <f>ROUNDUP((VLOOKUP(B648,Sheet1!U:AA,7,FALSE)-2)*(0.042*(D648-1)+0.2)+0.4,0)</f>
        <v>34</v>
      </c>
      <c r="J648" s="62">
        <f>E648*8+F648*2+G648*3+H648*3+I648*1+VLOOKUP(B648,Sheet1!AU:AZ,2,FALSE)</f>
        <v>460</v>
      </c>
      <c r="K648" s="62">
        <f>E648*1+F648*2+G648*2+H648*2+I648*10+VLOOKUP(B648,Sheet1!AU:AZ,3,FALSE)</f>
        <v>562</v>
      </c>
      <c r="L648" s="62">
        <f>E648*0.1+F648*2+G648*0.2+H648*0.26+I648*0.1+VLOOKUP(B648,Sheet1!AU:AZ,4,FALSE)</f>
        <v>94.66</v>
      </c>
      <c r="M648" s="62">
        <f>E648*0.1+F648*0.2+G648*2+H648*0.2+I648*0.1+VLOOKUP(B648,Sheet1!AU:AZ,5,FALSE)</f>
        <v>85</v>
      </c>
      <c r="N648" s="62">
        <f>E648*0.1+F648*0.2+G648*0.2+H648*2+I648*0.1+VLOOKUP(B648,Sheet1!AU:AZ,6,FALSE)</f>
        <v>117.4</v>
      </c>
      <c r="O648" s="62">
        <f t="shared" si="190"/>
        <v>19</v>
      </c>
      <c r="P648" s="62">
        <f t="shared" si="191"/>
        <v>15.8</v>
      </c>
      <c r="R648" s="9">
        <f t="shared" si="185"/>
        <v>29</v>
      </c>
      <c r="S648" s="9">
        <f t="shared" si="174"/>
        <v>185.04</v>
      </c>
      <c r="T648" s="9">
        <f t="shared" si="175"/>
        <v>38.8</v>
      </c>
      <c r="U648" s="66">
        <f t="shared" si="186"/>
        <v>233</v>
      </c>
      <c r="V648" s="9">
        <f t="shared" si="187"/>
        <v>279.6</v>
      </c>
      <c r="W648" s="67">
        <f t="shared" si="188"/>
        <v>128</v>
      </c>
      <c r="Y648" s="69">
        <f>VLOOKUP(D648,Sheet2!P:Q,2,FALSE)</f>
        <v>38</v>
      </c>
      <c r="AB648" s="4" t="str">
        <f>IF('表格编辑 '!D705="monster","普通","BOSS")</f>
        <v>普通</v>
      </c>
      <c r="AD648" s="50">
        <f>VLOOKUP(D648,映射!AK:AL,2,FALSE)</f>
        <v>3</v>
      </c>
      <c r="AE648" s="50" t="s">
        <v>37</v>
      </c>
      <c r="AF648" s="4">
        <f>VLOOKUP(AE648,映射!AN:AO,2,FALSE)</f>
        <v>2</v>
      </c>
      <c r="AG648" s="50">
        <v>1</v>
      </c>
      <c r="AH648" s="70">
        <v>1</v>
      </c>
      <c r="AI648" s="16">
        <f t="shared" si="176"/>
        <v>40292</v>
      </c>
      <c r="AJ648" s="16">
        <f t="shared" si="177"/>
        <v>50038</v>
      </c>
      <c r="AK648" s="16">
        <f t="shared" si="178"/>
        <v>29</v>
      </c>
      <c r="AL648" s="16" t="str">
        <f t="shared" si="179"/>
        <v>石像魔宠</v>
      </c>
      <c r="AM648" s="16">
        <f t="shared" si="180"/>
        <v>1398</v>
      </c>
      <c r="AN648" s="16">
        <f t="shared" si="181"/>
        <v>920</v>
      </c>
      <c r="AO648" s="16">
        <f t="shared" si="189"/>
        <v>478</v>
      </c>
      <c r="AP648" s="16">
        <f t="shared" si="182"/>
        <v>938</v>
      </c>
      <c r="AQ648" s="16">
        <f t="shared" si="183"/>
        <v>1124</v>
      </c>
      <c r="AR648" s="16">
        <f t="shared" si="184"/>
        <v>142</v>
      </c>
      <c r="AS648" s="16"/>
      <c r="AT648" s="16">
        <v>36.9</v>
      </c>
      <c r="AU648" s="16">
        <v>74.7</v>
      </c>
      <c r="AV648" s="16">
        <v>13.7</v>
      </c>
      <c r="AW648" s="16"/>
    </row>
    <row r="649" spans="1:49">
      <c r="A649" s="62">
        <f>'表格编辑 '!A706</f>
        <v>40293</v>
      </c>
      <c r="B649" s="62">
        <f>'表格编辑 '!B706</f>
        <v>50019</v>
      </c>
      <c r="C649" s="62" t="str">
        <f>VLOOKUP(B649,映射!A:B,2,FALSE)</f>
        <v>极限鼠王</v>
      </c>
      <c r="D649" s="62">
        <f>'表格编辑 '!E706</f>
        <v>29</v>
      </c>
      <c r="E649" s="62">
        <f>ROUNDUP((VLOOKUP(B649,Sheet1!U:AA,3,FALSE)-2)*(0.042*(D649-1)+0.2)+0.4,0)</f>
        <v>19</v>
      </c>
      <c r="F649" s="62">
        <f>ROUNDUP((VLOOKUP(B649,Sheet1!U:AA,4,FALSE)-2)*(0.042*(D649-1)+0.2)+0.4,0)</f>
        <v>15</v>
      </c>
      <c r="G649" s="62">
        <f>ROUNDUP((VLOOKUP(B649,Sheet1!U:AA,5,FALSE)-2)*(0.042*(D649-1)+0.2)+0.4,0)</f>
        <v>24</v>
      </c>
      <c r="H649" s="62">
        <f>ROUNDUP((VLOOKUP(B649,Sheet1!U:AA,6,FALSE)-2)*(0.042*(D649-1)+0.2)+0.4,0)</f>
        <v>42</v>
      </c>
      <c r="I649" s="62">
        <f>ROUNDUP((VLOOKUP(B649,Sheet1!U:AA,7,FALSE)-2)*(0.042*(D649-1)+0.2)+0.4,0)</f>
        <v>56</v>
      </c>
      <c r="J649" s="62">
        <f>E649*8+F649*2+G649*3+H649*3+I649*1+VLOOKUP(B649,Sheet1!AU:AZ,2,FALSE)</f>
        <v>456</v>
      </c>
      <c r="K649" s="62">
        <f>E649*1+F649*2+G649*2+H649*2+I649*10+VLOOKUP(B649,Sheet1!AU:AZ,3,FALSE)</f>
        <v>761</v>
      </c>
      <c r="L649" s="62">
        <f>E649*0.1+F649*2+G649*0.2+H649*0.26+I649*0.1+VLOOKUP(B649,Sheet1!AU:AZ,4,FALSE)</f>
        <v>73.22</v>
      </c>
      <c r="M649" s="62">
        <f>E649*0.1+F649*0.2+G649*2+H649*0.2+I649*0.1+VLOOKUP(B649,Sheet1!AU:AZ,5,FALSE)</f>
        <v>86.9</v>
      </c>
      <c r="N649" s="62">
        <f>E649*0.1+F649*0.2+G649*0.2+H649*2+I649*0.1+VLOOKUP(B649,Sheet1!AU:AZ,6,FALSE)</f>
        <v>119.3</v>
      </c>
      <c r="O649" s="62">
        <f t="shared" si="190"/>
        <v>38.2</v>
      </c>
      <c r="P649" s="62">
        <f t="shared" si="191"/>
        <v>14.1</v>
      </c>
      <c r="R649" s="9">
        <f t="shared" si="185"/>
        <v>29</v>
      </c>
      <c r="S649" s="9">
        <f t="shared" si="174"/>
        <v>185.04</v>
      </c>
      <c r="T649" s="9">
        <f t="shared" si="175"/>
        <v>38.8</v>
      </c>
      <c r="U649" s="66">
        <f t="shared" si="186"/>
        <v>230</v>
      </c>
      <c r="V649" s="9">
        <f t="shared" si="187"/>
        <v>276</v>
      </c>
      <c r="W649" s="67">
        <f t="shared" si="188"/>
        <v>85</v>
      </c>
      <c r="Y649" s="69">
        <f>VLOOKUP(D649,Sheet2!P:Q,2,FALSE)</f>
        <v>38</v>
      </c>
      <c r="AB649" s="4" t="str">
        <f>IF('表格编辑 '!D706="monster","普通","BOSS")</f>
        <v>普通</v>
      </c>
      <c r="AD649" s="50">
        <f>VLOOKUP(D649,映射!AK:AL,2,FALSE)</f>
        <v>3</v>
      </c>
      <c r="AE649" s="50" t="s">
        <v>37</v>
      </c>
      <c r="AF649" s="4">
        <f>VLOOKUP(AE649,映射!AN:AO,2,FALSE)</f>
        <v>2</v>
      </c>
      <c r="AG649" s="50">
        <v>1</v>
      </c>
      <c r="AH649" s="70">
        <v>1</v>
      </c>
      <c r="AI649" s="16">
        <f t="shared" si="176"/>
        <v>40293</v>
      </c>
      <c r="AJ649" s="16">
        <f t="shared" si="177"/>
        <v>50019</v>
      </c>
      <c r="AK649" s="16">
        <f t="shared" si="178"/>
        <v>29</v>
      </c>
      <c r="AL649" s="16" t="str">
        <f t="shared" si="179"/>
        <v>极限鼠王</v>
      </c>
      <c r="AM649" s="16">
        <f t="shared" si="180"/>
        <v>1380</v>
      </c>
      <c r="AN649" s="16">
        <f t="shared" si="181"/>
        <v>912</v>
      </c>
      <c r="AO649" s="16">
        <f t="shared" si="189"/>
        <v>468</v>
      </c>
      <c r="AP649" s="16">
        <f t="shared" si="182"/>
        <v>924</v>
      </c>
      <c r="AQ649" s="16">
        <f t="shared" si="183"/>
        <v>1522</v>
      </c>
      <c r="AR649" s="16">
        <f t="shared" si="184"/>
        <v>110</v>
      </c>
      <c r="AS649" s="16"/>
      <c r="AT649" s="16">
        <v>51.7</v>
      </c>
      <c r="AU649" s="16">
        <v>76.9</v>
      </c>
      <c r="AV649" s="16">
        <v>30.6</v>
      </c>
      <c r="AW649" s="16"/>
    </row>
    <row r="650" spans="1:49">
      <c r="A650" s="62">
        <f>'表格编辑 '!A707</f>
        <v>40294</v>
      </c>
      <c r="B650" s="62">
        <f>'表格编辑 '!B707</f>
        <v>50023</v>
      </c>
      <c r="C650" s="62" t="str">
        <f>VLOOKUP(B650,映射!A:B,2,FALSE)</f>
        <v>异域魔犬</v>
      </c>
      <c r="D650" s="62">
        <f>'表格编辑 '!E707</f>
        <v>29</v>
      </c>
      <c r="E650" s="62">
        <f>ROUNDUP((VLOOKUP(B650,Sheet1!U:AA,3,FALSE)-2)*(0.042*(D650-1)+0.2)+0.4,0)</f>
        <v>30</v>
      </c>
      <c r="F650" s="62">
        <f>ROUNDUP((VLOOKUP(B650,Sheet1!U:AA,4,FALSE)-2)*(0.042*(D650-1)+0.2)+0.4,0)</f>
        <v>53</v>
      </c>
      <c r="G650" s="62">
        <f>ROUNDUP((VLOOKUP(B650,Sheet1!U:AA,5,FALSE)-2)*(0.042*(D650-1)+0.2)+0.4,0)</f>
        <v>16</v>
      </c>
      <c r="H650" s="62">
        <f>ROUNDUP((VLOOKUP(B650,Sheet1!U:AA,6,FALSE)-2)*(0.042*(D650-1)+0.2)+0.4,0)</f>
        <v>27</v>
      </c>
      <c r="I650" s="62">
        <f>ROUNDUP((VLOOKUP(B650,Sheet1!U:AA,7,FALSE)-2)*(0.042*(D650-1)+0.2)+0.4,0)</f>
        <v>23</v>
      </c>
      <c r="J650" s="62">
        <f>E650*8+F650*2+G650*3+H650*3+I650*1+VLOOKUP(B650,Sheet1!AU:AZ,2,FALSE)</f>
        <v>518</v>
      </c>
      <c r="K650" s="62">
        <f>E650*1+F650*2+G650*2+H650*2+I650*10+VLOOKUP(B650,Sheet1!AU:AZ,3,FALSE)</f>
        <v>472</v>
      </c>
      <c r="L650" s="62">
        <f>E650*0.1+F650*2+G650*0.2+H650*0.26+I650*0.1+VLOOKUP(B650,Sheet1!AU:AZ,4,FALSE)</f>
        <v>141.52</v>
      </c>
      <c r="M650" s="62">
        <f>E650*0.1+F650*0.2+G650*2+H650*0.2+I650*0.1+VLOOKUP(B650,Sheet1!AU:AZ,5,FALSE)</f>
        <v>73.3</v>
      </c>
      <c r="N650" s="62">
        <f>E650*0.1+F650*0.2+G650*0.2+H650*2+I650*0.1+VLOOKUP(B650,Sheet1!AU:AZ,6,FALSE)</f>
        <v>93.1</v>
      </c>
      <c r="O650" s="62">
        <f t="shared" si="190"/>
        <v>4.6</v>
      </c>
      <c r="P650" s="62">
        <f t="shared" si="191"/>
        <v>20.2</v>
      </c>
      <c r="R650" s="9">
        <f t="shared" si="185"/>
        <v>29</v>
      </c>
      <c r="S650" s="9">
        <f t="shared" si="174"/>
        <v>185.04</v>
      </c>
      <c r="T650" s="9">
        <f t="shared" si="175"/>
        <v>38.8</v>
      </c>
      <c r="U650" s="66">
        <f t="shared" si="186"/>
        <v>254</v>
      </c>
      <c r="V650" s="9">
        <f t="shared" si="187"/>
        <v>304.8</v>
      </c>
      <c r="W650" s="67">
        <f t="shared" si="188"/>
        <v>233</v>
      </c>
      <c r="Y650" s="69">
        <f>VLOOKUP(D650,Sheet2!P:Q,2,FALSE)</f>
        <v>38</v>
      </c>
      <c r="AB650" s="4" t="str">
        <f>IF('表格编辑 '!D707="monster","普通","BOSS")</f>
        <v>普通</v>
      </c>
      <c r="AD650" s="50">
        <f>VLOOKUP(D650,映射!AK:AL,2,FALSE)</f>
        <v>3</v>
      </c>
      <c r="AE650" s="50" t="s">
        <v>37</v>
      </c>
      <c r="AF650" s="4">
        <f>VLOOKUP(AE650,映射!AN:AO,2,FALSE)</f>
        <v>2</v>
      </c>
      <c r="AG650" s="50">
        <v>1</v>
      </c>
      <c r="AH650" s="70">
        <v>1</v>
      </c>
      <c r="AI650" s="16">
        <f t="shared" si="176"/>
        <v>40294</v>
      </c>
      <c r="AJ650" s="16">
        <f t="shared" si="177"/>
        <v>50023</v>
      </c>
      <c r="AK650" s="16">
        <f t="shared" si="178"/>
        <v>29</v>
      </c>
      <c r="AL650" s="16" t="str">
        <f t="shared" si="179"/>
        <v>异域魔犬</v>
      </c>
      <c r="AM650" s="16">
        <f t="shared" si="180"/>
        <v>1524</v>
      </c>
      <c r="AN650" s="16">
        <f t="shared" si="181"/>
        <v>1036</v>
      </c>
      <c r="AO650" s="16">
        <f t="shared" si="189"/>
        <v>488</v>
      </c>
      <c r="AP650" s="16">
        <f t="shared" si="182"/>
        <v>1006</v>
      </c>
      <c r="AQ650" s="16">
        <f t="shared" si="183"/>
        <v>944</v>
      </c>
      <c r="AR650" s="16">
        <f t="shared" si="184"/>
        <v>213</v>
      </c>
      <c r="AS650" s="16"/>
      <c r="AT650" s="16">
        <v>42.8</v>
      </c>
      <c r="AU650" s="16">
        <v>57.2</v>
      </c>
      <c r="AV650" s="16">
        <v>3.5</v>
      </c>
      <c r="AW650" s="16"/>
    </row>
    <row r="651" spans="1:49">
      <c r="A651" s="62">
        <f>'表格编辑 '!A708</f>
        <v>40295</v>
      </c>
      <c r="B651" s="62">
        <f>'表格编辑 '!B708</f>
        <v>50069</v>
      </c>
      <c r="C651" s="62" t="str">
        <f>VLOOKUP(B651,映射!A:B,2,FALSE)</f>
        <v>杀手螳螂</v>
      </c>
      <c r="D651" s="62">
        <f>'表格编辑 '!E708</f>
        <v>29</v>
      </c>
      <c r="E651" s="62">
        <f>ROUNDUP((VLOOKUP(B651,Sheet1!U:AA,3,FALSE)-2)*(0.042*(D651-1)+0.2)+0.4,0)</f>
        <v>23</v>
      </c>
      <c r="F651" s="62">
        <f>ROUNDUP((VLOOKUP(B651,Sheet1!U:AA,4,FALSE)-2)*(0.042*(D651-1)+0.2)+0.4,0)</f>
        <v>60</v>
      </c>
      <c r="G651" s="62">
        <f>ROUNDUP((VLOOKUP(B651,Sheet1!U:AA,5,FALSE)-2)*(0.042*(D651-1)+0.2)+0.4,0)</f>
        <v>46</v>
      </c>
      <c r="H651" s="62">
        <f>ROUNDUP((VLOOKUP(B651,Sheet1!U:AA,6,FALSE)-2)*(0.042*(D651-1)+0.2)+0.4,0)</f>
        <v>34</v>
      </c>
      <c r="I651" s="62">
        <f>ROUNDUP((VLOOKUP(B651,Sheet1!U:AA,7,FALSE)-2)*(0.042*(D651-1)+0.2)+0.4,0)</f>
        <v>35</v>
      </c>
      <c r="J651" s="62">
        <f>E651*8+F651*2+G651*3+H651*3+I651*1+VLOOKUP(B651,Sheet1!AU:AZ,2,FALSE)</f>
        <v>599</v>
      </c>
      <c r="K651" s="62">
        <f>E651*1+F651*2+G651*2+H651*2+I651*10+VLOOKUP(B651,Sheet1!AU:AZ,3,FALSE)</f>
        <v>673</v>
      </c>
      <c r="L651" s="62">
        <f>E651*0.1+F651*2+G651*0.2+H651*0.26+I651*0.1+VLOOKUP(B651,Sheet1!AU:AZ,4,FALSE)</f>
        <v>163.84</v>
      </c>
      <c r="M651" s="62">
        <f>E651*0.1+F651*0.2+G651*2+H651*0.2+I651*0.1+VLOOKUP(B651,Sheet1!AU:AZ,5,FALSE)</f>
        <v>136.6</v>
      </c>
      <c r="N651" s="62">
        <f>E651*0.1+F651*0.2+G651*0.2+H651*2+I651*0.1+VLOOKUP(B651,Sheet1!AU:AZ,6,FALSE)</f>
        <v>115</v>
      </c>
      <c r="O651" s="62">
        <f t="shared" si="190"/>
        <v>20.9</v>
      </c>
      <c r="P651" s="62">
        <f t="shared" si="191"/>
        <v>11.1</v>
      </c>
      <c r="R651" s="9">
        <f t="shared" si="185"/>
        <v>29</v>
      </c>
      <c r="S651" s="9">
        <f t="shared" si="174"/>
        <v>185.04</v>
      </c>
      <c r="T651" s="9">
        <f t="shared" si="175"/>
        <v>38.8</v>
      </c>
      <c r="U651" s="66">
        <f t="shared" si="186"/>
        <v>173</v>
      </c>
      <c r="V651" s="9">
        <f t="shared" si="187"/>
        <v>207.6</v>
      </c>
      <c r="W651" s="67">
        <f t="shared" si="188"/>
        <v>288</v>
      </c>
      <c r="Y651" s="69">
        <f>VLOOKUP(D651,Sheet2!P:Q,2,FALSE)</f>
        <v>38</v>
      </c>
      <c r="AB651" s="4" t="str">
        <f>IF('表格编辑 '!D708="monster","普通","BOSS")</f>
        <v>普通</v>
      </c>
      <c r="AD651" s="50">
        <f>VLOOKUP(D651,映射!AK:AL,2,FALSE)</f>
        <v>3</v>
      </c>
      <c r="AE651" s="50" t="s">
        <v>37</v>
      </c>
      <c r="AF651" s="4">
        <f>VLOOKUP(AE651,映射!AN:AO,2,FALSE)</f>
        <v>2</v>
      </c>
      <c r="AG651" s="50">
        <v>1</v>
      </c>
      <c r="AH651" s="70">
        <v>1</v>
      </c>
      <c r="AI651" s="16">
        <f t="shared" si="176"/>
        <v>40295</v>
      </c>
      <c r="AJ651" s="16">
        <f t="shared" si="177"/>
        <v>50069</v>
      </c>
      <c r="AK651" s="16">
        <f t="shared" si="178"/>
        <v>29</v>
      </c>
      <c r="AL651" s="16" t="str">
        <f t="shared" si="179"/>
        <v>杀手螳螂</v>
      </c>
      <c r="AM651" s="16">
        <f t="shared" si="180"/>
        <v>1038</v>
      </c>
      <c r="AN651" s="16">
        <f t="shared" si="181"/>
        <v>1198</v>
      </c>
      <c r="AO651" s="16">
        <f t="shared" si="189"/>
        <v>-160</v>
      </c>
      <c r="AP651" s="16">
        <f t="shared" si="182"/>
        <v>439</v>
      </c>
      <c r="AQ651" s="16">
        <f t="shared" si="183"/>
        <v>1346</v>
      </c>
      <c r="AR651" s="16">
        <f t="shared" si="184"/>
        <v>246</v>
      </c>
      <c r="AS651" s="16"/>
      <c r="AT651" s="16">
        <v>57.7</v>
      </c>
      <c r="AU651" s="16">
        <v>70.3</v>
      </c>
      <c r="AV651" s="16">
        <v>6.6</v>
      </c>
      <c r="AW651" s="16"/>
    </row>
    <row r="652" spans="1:49">
      <c r="A652" s="62">
        <f>'表格编辑 '!A709</f>
        <v>40296</v>
      </c>
      <c r="B652" s="62">
        <f>'表格编辑 '!B709</f>
        <v>50138</v>
      </c>
      <c r="C652" s="62" t="str">
        <f>VLOOKUP(B652,映射!A:B,2,FALSE)</f>
        <v>烈风翼龙</v>
      </c>
      <c r="D652" s="62">
        <f>'表格编辑 '!E709</f>
        <v>29</v>
      </c>
      <c r="E652" s="62">
        <f>ROUNDUP((VLOOKUP(B652,Sheet1!U:AA,3,FALSE)-2)*(0.042*(D652-1)+0.2)+0.4,0)</f>
        <v>49</v>
      </c>
      <c r="F652" s="62">
        <f>ROUNDUP((VLOOKUP(B652,Sheet1!U:AA,4,FALSE)-2)*(0.042*(D652-1)+0.2)+0.4,0)</f>
        <v>39</v>
      </c>
      <c r="G652" s="62">
        <f>ROUNDUP((VLOOKUP(B652,Sheet1!U:AA,5,FALSE)-2)*(0.042*(D652-1)+0.2)+0.4,0)</f>
        <v>37</v>
      </c>
      <c r="H652" s="62">
        <f>ROUNDUP((VLOOKUP(B652,Sheet1!U:AA,6,FALSE)-2)*(0.042*(D652-1)+0.2)+0.4,0)</f>
        <v>33</v>
      </c>
      <c r="I652" s="62">
        <f>ROUNDUP((VLOOKUP(B652,Sheet1!U:AA,7,FALSE)-2)*(0.042*(D652-1)+0.2)+0.4,0)</f>
        <v>26</v>
      </c>
      <c r="J652" s="62">
        <f>E652*8+F652*2+G652*3+H652*3+I652*1+VLOOKUP(B652,Sheet1!AU:AZ,2,FALSE)</f>
        <v>726</v>
      </c>
      <c r="K652" s="62">
        <f>E652*1+F652*2+G652*2+H652*2+I652*10+VLOOKUP(B652,Sheet1!AU:AZ,3,FALSE)</f>
        <v>547</v>
      </c>
      <c r="L652" s="62">
        <f>E652*0.1+F652*2+G652*0.2+H652*0.26+I652*0.1+VLOOKUP(B652,Sheet1!AU:AZ,4,FALSE)</f>
        <v>121.48</v>
      </c>
      <c r="M652" s="62">
        <f>E652*0.1+F652*0.2+G652*2+H652*0.2+I652*0.1+VLOOKUP(B652,Sheet1!AU:AZ,5,FALSE)</f>
        <v>115.9</v>
      </c>
      <c r="N652" s="62">
        <f>E652*0.1+F652*0.2+G652*0.2+H652*2+I652*0.1+VLOOKUP(B652,Sheet1!AU:AZ,6,FALSE)</f>
        <v>108.7</v>
      </c>
      <c r="O652" s="62">
        <f t="shared" si="190"/>
        <v>6.3</v>
      </c>
      <c r="P652" s="62">
        <f t="shared" si="191"/>
        <v>35.6</v>
      </c>
      <c r="R652" s="9">
        <f t="shared" si="185"/>
        <v>29</v>
      </c>
      <c r="S652" s="9">
        <f t="shared" si="174"/>
        <v>185.04</v>
      </c>
      <c r="T652" s="9">
        <f t="shared" si="175"/>
        <v>38.8</v>
      </c>
      <c r="U652" s="66">
        <f t="shared" si="186"/>
        <v>193</v>
      </c>
      <c r="V652" s="9">
        <f t="shared" si="187"/>
        <v>231.6</v>
      </c>
      <c r="W652" s="67">
        <f t="shared" si="188"/>
        <v>187</v>
      </c>
      <c r="Y652" s="69">
        <f>VLOOKUP(D652,Sheet2!P:Q,2,FALSE)</f>
        <v>38</v>
      </c>
      <c r="AB652" s="4" t="str">
        <f>IF('表格编辑 '!D709="monster","普通","BOSS")</f>
        <v>普通</v>
      </c>
      <c r="AD652" s="50">
        <f>VLOOKUP(D652,映射!AK:AL,2,FALSE)</f>
        <v>3</v>
      </c>
      <c r="AE652" s="50" t="s">
        <v>37</v>
      </c>
      <c r="AF652" s="4">
        <f>VLOOKUP(AE652,映射!AN:AO,2,FALSE)</f>
        <v>2</v>
      </c>
      <c r="AG652" s="50">
        <v>1</v>
      </c>
      <c r="AH652" s="70">
        <v>1</v>
      </c>
      <c r="AI652" s="16">
        <f t="shared" si="176"/>
        <v>40296</v>
      </c>
      <c r="AJ652" s="16">
        <f t="shared" si="177"/>
        <v>50138</v>
      </c>
      <c r="AK652" s="16">
        <f t="shared" si="178"/>
        <v>29</v>
      </c>
      <c r="AL652" s="16" t="str">
        <f t="shared" si="179"/>
        <v>烈风翼龙</v>
      </c>
      <c r="AM652" s="16">
        <f t="shared" si="180"/>
        <v>1158</v>
      </c>
      <c r="AN652" s="16">
        <f t="shared" si="181"/>
        <v>1452</v>
      </c>
      <c r="AO652" s="16">
        <f t="shared" si="189"/>
        <v>-294</v>
      </c>
      <c r="AP652" s="16">
        <f t="shared" si="182"/>
        <v>432</v>
      </c>
      <c r="AQ652" s="16">
        <f t="shared" si="183"/>
        <v>1094</v>
      </c>
      <c r="AR652" s="16">
        <f t="shared" si="184"/>
        <v>183</v>
      </c>
      <c r="AS652" s="16"/>
      <c r="AT652" s="16">
        <v>63</v>
      </c>
      <c r="AU652" s="16">
        <v>55.8</v>
      </c>
      <c r="AV652" s="16">
        <v>1.8</v>
      </c>
      <c r="AW652" s="16"/>
    </row>
    <row r="653" spans="1:49">
      <c r="A653" s="62">
        <f>'表格编辑 '!A710</f>
        <v>40297</v>
      </c>
      <c r="B653" s="62">
        <f>'表格编辑 '!B710</f>
        <v>50021</v>
      </c>
      <c r="C653" s="62" t="str">
        <f>VLOOKUP(B653,映射!A:B,2,FALSE)</f>
        <v>巨狼</v>
      </c>
      <c r="D653" s="62">
        <f>'表格编辑 '!E710</f>
        <v>29</v>
      </c>
      <c r="E653" s="62">
        <f>ROUNDUP((VLOOKUP(B653,Sheet1!U:AA,3,FALSE)-2)*(0.042*(D653-1)+0.2)+0.4,0)</f>
        <v>37</v>
      </c>
      <c r="F653" s="62">
        <f>ROUNDUP((VLOOKUP(B653,Sheet1!U:AA,4,FALSE)-2)*(0.042*(D653-1)+0.2)+0.4,0)</f>
        <v>60</v>
      </c>
      <c r="G653" s="62">
        <f>ROUNDUP((VLOOKUP(B653,Sheet1!U:AA,5,FALSE)-2)*(0.042*(D653-1)+0.2)+0.4,0)</f>
        <v>23</v>
      </c>
      <c r="H653" s="62">
        <f>ROUNDUP((VLOOKUP(B653,Sheet1!U:AA,6,FALSE)-2)*(0.042*(D653-1)+0.2)+0.4,0)</f>
        <v>34</v>
      </c>
      <c r="I653" s="62">
        <f>ROUNDUP((VLOOKUP(B653,Sheet1!U:AA,7,FALSE)-2)*(0.042*(D653-1)+0.2)+0.4,0)</f>
        <v>30</v>
      </c>
      <c r="J653" s="62">
        <f>E653*8+F653*2+G653*3+H653*3+I653*1+VLOOKUP(B653,Sheet1!AU:AZ,2,FALSE)</f>
        <v>637</v>
      </c>
      <c r="K653" s="62">
        <f>E653*1+F653*2+G653*2+H653*2+I653*10+VLOOKUP(B653,Sheet1!AU:AZ,3,FALSE)</f>
        <v>591</v>
      </c>
      <c r="L653" s="62">
        <f>E653*0.1+F653*2+G653*0.2+H653*0.26+I653*0.1+VLOOKUP(B653,Sheet1!AU:AZ,4,FALSE)</f>
        <v>160.14</v>
      </c>
      <c r="M653" s="62">
        <f>E653*0.1+F653*0.2+G653*2+H653*0.2+I653*0.1+VLOOKUP(B653,Sheet1!AU:AZ,5,FALSE)</f>
        <v>91.5</v>
      </c>
      <c r="N653" s="62">
        <f>E653*0.1+F653*0.2+G653*0.2+H653*2+I653*0.1+VLOOKUP(B653,Sheet1!AU:AZ,6,FALSE)</f>
        <v>111.3</v>
      </c>
      <c r="O653" s="62">
        <f t="shared" si="190"/>
        <v>8.1</v>
      </c>
      <c r="P653" s="62">
        <f t="shared" si="191"/>
        <v>25.1</v>
      </c>
      <c r="R653" s="9">
        <f t="shared" si="185"/>
        <v>29</v>
      </c>
      <c r="S653" s="9">
        <f t="shared" si="174"/>
        <v>185.04</v>
      </c>
      <c r="T653" s="9">
        <f t="shared" si="175"/>
        <v>38.8</v>
      </c>
      <c r="U653" s="66">
        <f t="shared" si="186"/>
        <v>224</v>
      </c>
      <c r="V653" s="9">
        <f t="shared" si="187"/>
        <v>268.8</v>
      </c>
      <c r="W653" s="67">
        <f t="shared" si="188"/>
        <v>279</v>
      </c>
      <c r="Y653" s="69">
        <f>VLOOKUP(D653,Sheet2!P:Q,2,FALSE)</f>
        <v>38</v>
      </c>
      <c r="AB653" s="4" t="str">
        <f>IF('表格编辑 '!D710="monster","普通","BOSS")</f>
        <v>普通</v>
      </c>
      <c r="AD653" s="50">
        <f>VLOOKUP(D653,映射!AK:AL,2,FALSE)</f>
        <v>3</v>
      </c>
      <c r="AE653" s="50" t="s">
        <v>37</v>
      </c>
      <c r="AF653" s="4">
        <f>VLOOKUP(AE653,映射!AN:AO,2,FALSE)</f>
        <v>2</v>
      </c>
      <c r="AG653" s="50">
        <v>1</v>
      </c>
      <c r="AH653" s="70">
        <v>1</v>
      </c>
      <c r="AI653" s="16">
        <f t="shared" si="176"/>
        <v>40297</v>
      </c>
      <c r="AJ653" s="16">
        <f t="shared" si="177"/>
        <v>50021</v>
      </c>
      <c r="AK653" s="16">
        <f t="shared" si="178"/>
        <v>29</v>
      </c>
      <c r="AL653" s="16" t="str">
        <f t="shared" si="179"/>
        <v>巨狼</v>
      </c>
      <c r="AM653" s="16">
        <f t="shared" si="180"/>
        <v>1344</v>
      </c>
      <c r="AN653" s="16">
        <f t="shared" si="181"/>
        <v>1274</v>
      </c>
      <c r="AO653" s="16">
        <f t="shared" si="189"/>
        <v>70</v>
      </c>
      <c r="AP653" s="16">
        <f t="shared" si="182"/>
        <v>707</v>
      </c>
      <c r="AQ653" s="16">
        <f t="shared" si="183"/>
        <v>1182</v>
      </c>
      <c r="AR653" s="16">
        <f t="shared" si="184"/>
        <v>241</v>
      </c>
      <c r="AS653" s="16"/>
      <c r="AT653" s="16">
        <v>39.3</v>
      </c>
      <c r="AU653" s="16">
        <v>66.3</v>
      </c>
      <c r="AV653" s="16">
        <v>4.8</v>
      </c>
      <c r="AW653" s="16"/>
    </row>
    <row r="654" spans="1:49">
      <c r="A654" s="62">
        <f>'表格编辑 '!A711</f>
        <v>40298</v>
      </c>
      <c r="B654" s="62">
        <f>'表格编辑 '!B711</f>
        <v>50134</v>
      </c>
      <c r="C654" s="62" t="str">
        <f>VLOOKUP(B654,映射!A:B,2,FALSE)</f>
        <v>猎豹蜥蜴</v>
      </c>
      <c r="D654" s="62">
        <f>'表格编辑 '!E711</f>
        <v>29</v>
      </c>
      <c r="E654" s="62">
        <f>ROUNDUP((VLOOKUP(B654,Sheet1!U:AA,3,FALSE)-2)*(0.042*(D654-1)+0.2)+0.4,0)</f>
        <v>30</v>
      </c>
      <c r="F654" s="62">
        <f>ROUNDUP((VLOOKUP(B654,Sheet1!U:AA,4,FALSE)-2)*(0.042*(D654-1)+0.2)+0.4,0)</f>
        <v>48</v>
      </c>
      <c r="G654" s="62">
        <f>ROUNDUP((VLOOKUP(B654,Sheet1!U:AA,5,FALSE)-2)*(0.042*(D654-1)+0.2)+0.4,0)</f>
        <v>37</v>
      </c>
      <c r="H654" s="62">
        <f>ROUNDUP((VLOOKUP(B654,Sheet1!U:AA,6,FALSE)-2)*(0.042*(D654-1)+0.2)+0.4,0)</f>
        <v>12</v>
      </c>
      <c r="I654" s="62">
        <f>ROUNDUP((VLOOKUP(B654,Sheet1!U:AA,7,FALSE)-2)*(0.042*(D654-1)+0.2)+0.4,0)</f>
        <v>16</v>
      </c>
      <c r="J654" s="62">
        <f>E654*8+F654*2+G654*3+H654*3+I654*1+VLOOKUP(B654,Sheet1!AU:AZ,2,FALSE)</f>
        <v>519</v>
      </c>
      <c r="K654" s="62">
        <f>E654*1+F654*2+G654*2+H654*2+I654*10+VLOOKUP(B654,Sheet1!AU:AZ,3,FALSE)</f>
        <v>404</v>
      </c>
      <c r="L654" s="62">
        <f>E654*0.1+F654*2+G654*0.2+H654*0.26+I654*0.1+VLOOKUP(B654,Sheet1!AU:AZ,4,FALSE)</f>
        <v>131.12</v>
      </c>
      <c r="M654" s="62">
        <f>E654*0.1+F654*0.2+G654*2+H654*0.2+I654*0.1+VLOOKUP(B654,Sheet1!AU:AZ,5,FALSE)</f>
        <v>110.6</v>
      </c>
      <c r="N654" s="62">
        <f>E654*0.1+F654*0.2+G654*0.2+H654*2+I654*0.1+VLOOKUP(B654,Sheet1!AU:AZ,6,FALSE)</f>
        <v>65.6</v>
      </c>
      <c r="O654" s="62">
        <f t="shared" si="190"/>
        <v>5.2</v>
      </c>
      <c r="P654" s="62">
        <f t="shared" si="191"/>
        <v>16.3</v>
      </c>
      <c r="R654" s="9">
        <f t="shared" si="185"/>
        <v>29</v>
      </c>
      <c r="S654" s="9">
        <f t="shared" si="174"/>
        <v>185.04</v>
      </c>
      <c r="T654" s="9">
        <f t="shared" si="175"/>
        <v>38.8</v>
      </c>
      <c r="U654" s="66">
        <f t="shared" si="186"/>
        <v>199</v>
      </c>
      <c r="V654" s="9">
        <f t="shared" si="187"/>
        <v>238.8</v>
      </c>
      <c r="W654" s="67">
        <f t="shared" si="188"/>
        <v>209</v>
      </c>
      <c r="Y654" s="69">
        <f>VLOOKUP(D654,Sheet2!P:Q,2,FALSE)</f>
        <v>38</v>
      </c>
      <c r="AB654" s="4" t="str">
        <f>IF('表格编辑 '!D711="monster","普通","BOSS")</f>
        <v>普通</v>
      </c>
      <c r="AD654" s="50">
        <f>VLOOKUP(D654,映射!AK:AL,2,FALSE)</f>
        <v>3</v>
      </c>
      <c r="AE654" s="50" t="s">
        <v>37</v>
      </c>
      <c r="AF654" s="4">
        <f>VLOOKUP(AE654,映射!AN:AO,2,FALSE)</f>
        <v>2</v>
      </c>
      <c r="AG654" s="50">
        <v>1</v>
      </c>
      <c r="AH654" s="70">
        <v>1</v>
      </c>
      <c r="AI654" s="16">
        <f t="shared" si="176"/>
        <v>40298</v>
      </c>
      <c r="AJ654" s="16">
        <f t="shared" si="177"/>
        <v>50134</v>
      </c>
      <c r="AK654" s="16">
        <f t="shared" si="178"/>
        <v>29</v>
      </c>
      <c r="AL654" s="16" t="str">
        <f t="shared" si="179"/>
        <v>猎豹蜥蜴</v>
      </c>
      <c r="AM654" s="16">
        <f t="shared" si="180"/>
        <v>1194</v>
      </c>
      <c r="AN654" s="16">
        <f t="shared" si="181"/>
        <v>1038</v>
      </c>
      <c r="AO654" s="16">
        <f t="shared" si="189"/>
        <v>156</v>
      </c>
      <c r="AP654" s="16">
        <f t="shared" si="182"/>
        <v>675</v>
      </c>
      <c r="AQ654" s="16">
        <f t="shared" si="183"/>
        <v>808</v>
      </c>
      <c r="AR654" s="16">
        <f t="shared" si="184"/>
        <v>197</v>
      </c>
      <c r="AS654" s="16"/>
      <c r="AT654" s="16">
        <v>71.3</v>
      </c>
      <c r="AU654" s="16">
        <v>37.1</v>
      </c>
      <c r="AV654" s="16">
        <v>4.2</v>
      </c>
      <c r="AW654" s="16"/>
    </row>
    <row r="655" spans="1:49">
      <c r="A655" s="62">
        <f>'表格编辑 '!A712</f>
        <v>40299</v>
      </c>
      <c r="B655" s="62">
        <f>'表格编辑 '!B712</f>
        <v>50041</v>
      </c>
      <c r="C655" s="62" t="str">
        <f>VLOOKUP(B655,映射!A:B,2,FALSE)</f>
        <v>小恶魔</v>
      </c>
      <c r="D655" s="62">
        <f>'表格编辑 '!E712</f>
        <v>29</v>
      </c>
      <c r="E655" s="62">
        <f>ROUNDUP((VLOOKUP(B655,Sheet1!U:AA,3,FALSE)-2)*(0.042*(D655-1)+0.2)+0.4,0)</f>
        <v>27</v>
      </c>
      <c r="F655" s="62">
        <f>ROUNDUP((VLOOKUP(B655,Sheet1!U:AA,4,FALSE)-2)*(0.042*(D655-1)+0.2)+0.4,0)</f>
        <v>26</v>
      </c>
      <c r="G655" s="62">
        <f>ROUNDUP((VLOOKUP(B655,Sheet1!U:AA,5,FALSE)-2)*(0.042*(D655-1)+0.2)+0.4,0)</f>
        <v>24</v>
      </c>
      <c r="H655" s="62">
        <f>ROUNDUP((VLOOKUP(B655,Sheet1!U:AA,6,FALSE)-2)*(0.042*(D655-1)+0.2)+0.4,0)</f>
        <v>46</v>
      </c>
      <c r="I655" s="62">
        <f>ROUNDUP((VLOOKUP(B655,Sheet1!U:AA,7,FALSE)-2)*(0.042*(D655-1)+0.2)+0.4,0)</f>
        <v>26</v>
      </c>
      <c r="J655" s="62">
        <f>E655*8+F655*2+G655*3+H655*3+I655*1+VLOOKUP(B655,Sheet1!AU:AZ,2,FALSE)</f>
        <v>524</v>
      </c>
      <c r="K655" s="62">
        <f>E655*1+F655*2+G655*2+H655*2+I655*10+VLOOKUP(B655,Sheet1!AU:AZ,3,FALSE)</f>
        <v>499</v>
      </c>
      <c r="L655" s="62">
        <f>E655*0.1+F655*2+G655*0.2+H655*0.26+I655*0.1+VLOOKUP(B655,Sheet1!AU:AZ,4,FALSE)</f>
        <v>94.06</v>
      </c>
      <c r="M655" s="62">
        <f>E655*0.1+F655*0.2+G655*2+H655*0.2+I655*0.1+VLOOKUP(B655,Sheet1!AU:AZ,5,FALSE)</f>
        <v>87.7</v>
      </c>
      <c r="N655" s="62">
        <f>E655*0.1+F655*0.2+G655*0.2+H655*2+I655*0.1+VLOOKUP(B655,Sheet1!AU:AZ,6,FALSE)</f>
        <v>127.3</v>
      </c>
      <c r="O655" s="62">
        <f t="shared" si="190"/>
        <v>10.3</v>
      </c>
      <c r="P655" s="62">
        <f t="shared" si="191"/>
        <v>23.2</v>
      </c>
      <c r="R655" s="9">
        <f t="shared" si="185"/>
        <v>29</v>
      </c>
      <c r="S655" s="9">
        <f t="shared" si="174"/>
        <v>185.04</v>
      </c>
      <c r="T655" s="9">
        <f t="shared" si="175"/>
        <v>38.8</v>
      </c>
      <c r="U655" s="66">
        <f t="shared" si="186"/>
        <v>229</v>
      </c>
      <c r="V655" s="9">
        <f t="shared" si="187"/>
        <v>274.8</v>
      </c>
      <c r="W655" s="67">
        <f t="shared" si="188"/>
        <v>127</v>
      </c>
      <c r="Y655" s="69">
        <f>VLOOKUP(D655,Sheet2!P:Q,2,FALSE)</f>
        <v>38</v>
      </c>
      <c r="AB655" s="4" t="str">
        <f>IF('表格编辑 '!D712="monster","普通","BOSS")</f>
        <v>普通</v>
      </c>
      <c r="AD655" s="50">
        <f>VLOOKUP(D655,映射!AK:AL,2,FALSE)</f>
        <v>3</v>
      </c>
      <c r="AE655" s="50" t="s">
        <v>37</v>
      </c>
      <c r="AF655" s="4">
        <f>VLOOKUP(AE655,映射!AN:AO,2,FALSE)</f>
        <v>2</v>
      </c>
      <c r="AG655" s="50">
        <v>1</v>
      </c>
      <c r="AH655" s="70">
        <v>1</v>
      </c>
      <c r="AI655" s="16">
        <f t="shared" si="176"/>
        <v>40299</v>
      </c>
      <c r="AJ655" s="16">
        <f t="shared" si="177"/>
        <v>50041</v>
      </c>
      <c r="AK655" s="16">
        <f t="shared" si="178"/>
        <v>29</v>
      </c>
      <c r="AL655" s="16" t="str">
        <f t="shared" si="179"/>
        <v>小恶魔</v>
      </c>
      <c r="AM655" s="16">
        <f t="shared" si="180"/>
        <v>1374</v>
      </c>
      <c r="AN655" s="16">
        <f t="shared" si="181"/>
        <v>1048</v>
      </c>
      <c r="AO655" s="16">
        <f t="shared" si="189"/>
        <v>326</v>
      </c>
      <c r="AP655" s="16">
        <f t="shared" si="182"/>
        <v>850</v>
      </c>
      <c r="AQ655" s="16">
        <f t="shared" si="183"/>
        <v>998</v>
      </c>
      <c r="AR655" s="16">
        <f t="shared" si="184"/>
        <v>142</v>
      </c>
      <c r="AS655" s="16"/>
      <c r="AT655" s="16">
        <v>30.4</v>
      </c>
      <c r="AU655" s="16">
        <v>62.8</v>
      </c>
      <c r="AV655" s="16">
        <v>15.5</v>
      </c>
      <c r="AW655" s="16"/>
    </row>
    <row r="656" spans="1:49">
      <c r="A656" s="62">
        <f>'表格编辑 '!A713</f>
        <v>40300</v>
      </c>
      <c r="B656" s="62">
        <f>'表格编辑 '!B713</f>
        <v>50154</v>
      </c>
      <c r="C656" s="62" t="str">
        <f>VLOOKUP(B656,映射!A:B,2,FALSE)</f>
        <v>海贼</v>
      </c>
      <c r="D656" s="62">
        <f>'表格编辑 '!E713</f>
        <v>29</v>
      </c>
      <c r="E656" s="62">
        <f>ROUNDUP((VLOOKUP(B656,Sheet1!U:AA,3,FALSE)-2)*(0.042*(D656-1)+0.2)+0.4,0)</f>
        <v>24</v>
      </c>
      <c r="F656" s="62">
        <f>ROUNDUP((VLOOKUP(B656,Sheet1!U:AA,4,FALSE)-2)*(0.042*(D656-1)+0.2)+0.4,0)</f>
        <v>41</v>
      </c>
      <c r="G656" s="62">
        <f>ROUNDUP((VLOOKUP(B656,Sheet1!U:AA,5,FALSE)-2)*(0.042*(D656-1)+0.2)+0.4,0)</f>
        <v>30</v>
      </c>
      <c r="H656" s="62">
        <f>ROUNDUP((VLOOKUP(B656,Sheet1!U:AA,6,FALSE)-2)*(0.042*(D656-1)+0.2)+0.4,0)</f>
        <v>37</v>
      </c>
      <c r="I656" s="62">
        <f>ROUNDUP((VLOOKUP(B656,Sheet1!U:AA,7,FALSE)-2)*(0.042*(D656-1)+0.2)+0.4,0)</f>
        <v>17</v>
      </c>
      <c r="J656" s="62">
        <f>E656*8+F656*2+G656*3+H656*3+I656*1+VLOOKUP(B656,Sheet1!AU:AZ,2,FALSE)</f>
        <v>512</v>
      </c>
      <c r="K656" s="62">
        <f>E656*1+F656*2+G656*2+H656*2+I656*10+VLOOKUP(B656,Sheet1!AU:AZ,3,FALSE)</f>
        <v>430</v>
      </c>
      <c r="L656" s="62">
        <f>E656*0.1+F656*2+G656*0.2+H656*0.26+I656*0.1+VLOOKUP(B656,Sheet1!AU:AZ,4,FALSE)</f>
        <v>121.72</v>
      </c>
      <c r="M656" s="62">
        <f>E656*0.1+F656*0.2+G656*2+H656*0.2+I656*0.1+VLOOKUP(B656,Sheet1!AU:AZ,5,FALSE)</f>
        <v>99.7</v>
      </c>
      <c r="N656" s="62">
        <f>E656*0.1+F656*0.2+G656*0.2+H656*2+I656*0.1+VLOOKUP(B656,Sheet1!AU:AZ,6,FALSE)</f>
        <v>112.3</v>
      </c>
      <c r="O656" s="62">
        <f t="shared" si="190"/>
        <v>4.6</v>
      </c>
      <c r="P656" s="62">
        <f t="shared" si="191"/>
        <v>17.8</v>
      </c>
      <c r="R656" s="9">
        <f t="shared" si="185"/>
        <v>29</v>
      </c>
      <c r="S656" s="9">
        <f t="shared" si="174"/>
        <v>185.04</v>
      </c>
      <c r="T656" s="9">
        <f t="shared" si="175"/>
        <v>38.8</v>
      </c>
      <c r="U656" s="66">
        <f t="shared" si="186"/>
        <v>212</v>
      </c>
      <c r="V656" s="9">
        <f t="shared" si="187"/>
        <v>254.4</v>
      </c>
      <c r="W656" s="67">
        <f t="shared" si="188"/>
        <v>187</v>
      </c>
      <c r="Y656" s="69">
        <f>VLOOKUP(D656,Sheet2!P:Q,2,FALSE)</f>
        <v>38</v>
      </c>
      <c r="AB656" s="4" t="str">
        <f>IF('表格编辑 '!D713="monster","普通","BOSS")</f>
        <v>普通</v>
      </c>
      <c r="AD656" s="50">
        <f>VLOOKUP(D656,映射!AK:AL,2,FALSE)</f>
        <v>3</v>
      </c>
      <c r="AE656" s="50" t="s">
        <v>37</v>
      </c>
      <c r="AF656" s="4">
        <f>VLOOKUP(AE656,映射!AN:AO,2,FALSE)</f>
        <v>2</v>
      </c>
      <c r="AG656" s="50">
        <v>1</v>
      </c>
      <c r="AH656" s="70">
        <v>1</v>
      </c>
      <c r="AI656" s="16">
        <f t="shared" si="176"/>
        <v>40300</v>
      </c>
      <c r="AJ656" s="16">
        <f t="shared" si="177"/>
        <v>50154</v>
      </c>
      <c r="AK656" s="16">
        <f t="shared" si="178"/>
        <v>29</v>
      </c>
      <c r="AL656" s="16" t="str">
        <f t="shared" si="179"/>
        <v>海贼</v>
      </c>
      <c r="AM656" s="16">
        <f t="shared" si="180"/>
        <v>1272</v>
      </c>
      <c r="AN656" s="16">
        <f t="shared" si="181"/>
        <v>1024</v>
      </c>
      <c r="AO656" s="16">
        <f t="shared" si="189"/>
        <v>248</v>
      </c>
      <c r="AP656" s="16">
        <f t="shared" si="182"/>
        <v>760</v>
      </c>
      <c r="AQ656" s="16">
        <f t="shared" si="183"/>
        <v>860</v>
      </c>
      <c r="AR656" s="16">
        <f t="shared" si="184"/>
        <v>183</v>
      </c>
      <c r="AS656" s="16"/>
      <c r="AT656" s="16">
        <v>63.5</v>
      </c>
      <c r="AU656" s="16">
        <v>72.5</v>
      </c>
      <c r="AV656" s="16">
        <v>4.2</v>
      </c>
      <c r="AW656" s="16"/>
    </row>
    <row r="657" spans="1:49">
      <c r="A657" s="62">
        <f>'表格编辑 '!A714</f>
        <v>40301</v>
      </c>
      <c r="B657" s="62">
        <f>'表格编辑 '!B714</f>
        <v>50063</v>
      </c>
      <c r="C657" s="62" t="str">
        <f>VLOOKUP(B657,映射!A:B,2,FALSE)</f>
        <v>杀人蜂</v>
      </c>
      <c r="D657" s="62">
        <f>'表格编辑 '!E714</f>
        <v>34</v>
      </c>
      <c r="E657" s="62">
        <f>ROUNDUP((VLOOKUP(B657,Sheet1!U:AA,3,FALSE)-2)*(0.042*(D657-1)+0.2)+0.4,0)</f>
        <v>17</v>
      </c>
      <c r="F657" s="62">
        <f>ROUNDUP((VLOOKUP(B657,Sheet1!U:AA,4,FALSE)-2)*(0.042*(D657-1)+0.2)+0.4,0)</f>
        <v>56</v>
      </c>
      <c r="G657" s="62">
        <f>ROUNDUP((VLOOKUP(B657,Sheet1!U:AA,5,FALSE)-2)*(0.042*(D657-1)+0.2)+0.4,0)</f>
        <v>17</v>
      </c>
      <c r="H657" s="62">
        <f>ROUNDUP((VLOOKUP(B657,Sheet1!U:AA,6,FALSE)-2)*(0.042*(D657-1)+0.2)+0.4,0)</f>
        <v>56</v>
      </c>
      <c r="I657" s="62">
        <f>ROUNDUP((VLOOKUP(B657,Sheet1!U:AA,7,FALSE)-2)*(0.042*(D657-1)+0.2)+0.4,0)</f>
        <v>17</v>
      </c>
      <c r="J657" s="62">
        <f>E657*8+F657*2+G657*3+H657*3+I657*1+VLOOKUP(B657,Sheet1!AU:AZ,2,FALSE)</f>
        <v>504</v>
      </c>
      <c r="K657" s="62">
        <f>E657*1+F657*2+G657*2+H657*2+I657*10+VLOOKUP(B657,Sheet1!AU:AZ,3,FALSE)</f>
        <v>465</v>
      </c>
      <c r="L657" s="62">
        <f>E657*0.1+F657*2+G657*0.2+H657*0.26+I657*0.1+VLOOKUP(B657,Sheet1!AU:AZ,4,FALSE)</f>
        <v>153.36</v>
      </c>
      <c r="M657" s="62">
        <f>E657*0.1+F657*0.2+G657*2+H657*0.2+I657*0.1+VLOOKUP(B657,Sheet1!AU:AZ,5,FALSE)</f>
        <v>79.8</v>
      </c>
      <c r="N657" s="62">
        <f>E657*0.1+F657*0.2+G657*0.2+H657*2+I657*0.1+VLOOKUP(B657,Sheet1!AU:AZ,6,FALSE)</f>
        <v>150</v>
      </c>
      <c r="O657" s="62">
        <f t="shared" si="190"/>
        <v>0.700000000000003</v>
      </c>
      <c r="P657" s="62">
        <f t="shared" si="191"/>
        <v>15.8</v>
      </c>
      <c r="R657" s="9">
        <f t="shared" si="185"/>
        <v>34</v>
      </c>
      <c r="S657" s="9">
        <f t="shared" si="174"/>
        <v>229.64</v>
      </c>
      <c r="T657" s="9">
        <f t="shared" si="175"/>
        <v>42.8</v>
      </c>
      <c r="U657" s="66">
        <f t="shared" si="186"/>
        <v>337</v>
      </c>
      <c r="V657" s="9">
        <f t="shared" si="187"/>
        <v>404.4</v>
      </c>
      <c r="W657" s="67">
        <f t="shared" si="188"/>
        <v>251</v>
      </c>
      <c r="Y657" s="69">
        <f>VLOOKUP(D657,Sheet2!P:Q,2,FALSE)</f>
        <v>60</v>
      </c>
      <c r="AB657" s="4" t="str">
        <f>IF('表格编辑 '!D714="monster","普通","BOSS")</f>
        <v>普通</v>
      </c>
      <c r="AD657" s="50">
        <f>VLOOKUP(D657,映射!AK:AL,2,FALSE)</f>
        <v>4</v>
      </c>
      <c r="AE657" s="50" t="s">
        <v>37</v>
      </c>
      <c r="AF657" s="4">
        <f>VLOOKUP(AE657,映射!AN:AO,2,FALSE)</f>
        <v>2</v>
      </c>
      <c r="AG657" s="50">
        <v>1</v>
      </c>
      <c r="AH657" s="70">
        <v>1</v>
      </c>
      <c r="AI657" s="16">
        <f t="shared" si="176"/>
        <v>40301</v>
      </c>
      <c r="AJ657" s="16">
        <f t="shared" si="177"/>
        <v>50063</v>
      </c>
      <c r="AK657" s="16">
        <f t="shared" si="178"/>
        <v>34</v>
      </c>
      <c r="AL657" s="16" t="str">
        <f t="shared" si="179"/>
        <v>杀人蜂</v>
      </c>
      <c r="AM657" s="16">
        <f t="shared" si="180"/>
        <v>2696</v>
      </c>
      <c r="AN657" s="16">
        <f t="shared" si="181"/>
        <v>1008</v>
      </c>
      <c r="AO657" s="16">
        <f t="shared" si="189"/>
        <v>1688</v>
      </c>
      <c r="AP657" s="16">
        <f t="shared" si="182"/>
        <v>2192</v>
      </c>
      <c r="AQ657" s="16">
        <f t="shared" si="183"/>
        <v>930</v>
      </c>
      <c r="AR657" s="16">
        <f t="shared" si="184"/>
        <v>231</v>
      </c>
      <c r="AS657" s="16"/>
      <c r="AT657" s="16">
        <v>49.2</v>
      </c>
      <c r="AU657" s="16">
        <v>106.8</v>
      </c>
      <c r="AV657" s="16">
        <v>0.6</v>
      </c>
      <c r="AW657" s="16"/>
    </row>
    <row r="658" spans="1:49">
      <c r="A658" s="62">
        <f>'表格编辑 '!A715</f>
        <v>40302</v>
      </c>
      <c r="B658" s="62">
        <f>'表格编辑 '!B715</f>
        <v>50153</v>
      </c>
      <c r="C658" s="62" t="str">
        <f>VLOOKUP(B658,映射!A:B,2,FALSE)</f>
        <v>山贼</v>
      </c>
      <c r="D658" s="62">
        <f>'表格编辑 '!E715</f>
        <v>34</v>
      </c>
      <c r="E658" s="62">
        <f>ROUNDUP((VLOOKUP(B658,Sheet1!U:AA,3,FALSE)-2)*(0.042*(D658-1)+0.2)+0.4,0)</f>
        <v>42</v>
      </c>
      <c r="F658" s="62">
        <f>ROUNDUP((VLOOKUP(B658,Sheet1!U:AA,4,FALSE)-2)*(0.042*(D658-1)+0.2)+0.4,0)</f>
        <v>41</v>
      </c>
      <c r="G658" s="62">
        <f>ROUNDUP((VLOOKUP(B658,Sheet1!U:AA,5,FALSE)-2)*(0.042*(D658-1)+0.2)+0.4,0)</f>
        <v>36</v>
      </c>
      <c r="H658" s="62">
        <f>ROUNDUP((VLOOKUP(B658,Sheet1!U:AA,6,FALSE)-2)*(0.042*(D658-1)+0.2)+0.4,0)</f>
        <v>39</v>
      </c>
      <c r="I658" s="62">
        <f>ROUNDUP((VLOOKUP(B658,Sheet1!U:AA,7,FALSE)-2)*(0.042*(D658-1)+0.2)+0.4,0)</f>
        <v>14</v>
      </c>
      <c r="J658" s="62">
        <f>E658*8+F658*2+G658*3+H658*3+I658*1+VLOOKUP(B658,Sheet1!AU:AZ,2,FALSE)</f>
        <v>677</v>
      </c>
      <c r="K658" s="62">
        <f>E658*1+F658*2+G658*2+H658*2+I658*10+VLOOKUP(B658,Sheet1!AU:AZ,3,FALSE)</f>
        <v>434</v>
      </c>
      <c r="L658" s="62">
        <f>E658*0.1+F658*2+G658*0.2+H658*0.26+I658*0.1+VLOOKUP(B658,Sheet1!AU:AZ,4,FALSE)</f>
        <v>124.94</v>
      </c>
      <c r="M658" s="62">
        <f>E658*0.1+F658*0.2+G658*2+H658*0.2+I658*0.1+VLOOKUP(B658,Sheet1!AU:AZ,5,FALSE)</f>
        <v>113.6</v>
      </c>
      <c r="N658" s="62">
        <f>E658*0.1+F658*0.2+G658*0.2+H658*2+I658*0.1+VLOOKUP(B658,Sheet1!AU:AZ,6,FALSE)</f>
        <v>119</v>
      </c>
      <c r="O658" s="62">
        <f t="shared" si="190"/>
        <v>-2.2</v>
      </c>
      <c r="P658" s="62">
        <f t="shared" si="191"/>
        <v>32.3</v>
      </c>
      <c r="R658" s="9">
        <f t="shared" si="185"/>
        <v>34</v>
      </c>
      <c r="S658" s="9">
        <f t="shared" si="174"/>
        <v>229.64</v>
      </c>
      <c r="T658" s="9">
        <f t="shared" si="175"/>
        <v>42.8</v>
      </c>
      <c r="U658" s="66">
        <f t="shared" si="186"/>
        <v>277</v>
      </c>
      <c r="V658" s="9">
        <f t="shared" si="187"/>
        <v>332.4</v>
      </c>
      <c r="W658" s="67">
        <f t="shared" si="188"/>
        <v>185</v>
      </c>
      <c r="Y658" s="69">
        <f>VLOOKUP(D658,Sheet2!P:Q,2,FALSE)</f>
        <v>60</v>
      </c>
      <c r="AB658" s="4" t="str">
        <f>IF('表格编辑 '!D715="monster","普通","BOSS")</f>
        <v>普通</v>
      </c>
      <c r="AD658" s="50">
        <f>VLOOKUP(D658,映射!AK:AL,2,FALSE)</f>
        <v>4</v>
      </c>
      <c r="AE658" s="50" t="s">
        <v>37</v>
      </c>
      <c r="AF658" s="4">
        <f>VLOOKUP(AE658,映射!AN:AO,2,FALSE)</f>
        <v>2</v>
      </c>
      <c r="AG658" s="50">
        <v>1</v>
      </c>
      <c r="AH658" s="70">
        <v>1</v>
      </c>
      <c r="AI658" s="16">
        <f t="shared" si="176"/>
        <v>40302</v>
      </c>
      <c r="AJ658" s="16">
        <f t="shared" si="177"/>
        <v>50153</v>
      </c>
      <c r="AK658" s="16">
        <f t="shared" si="178"/>
        <v>34</v>
      </c>
      <c r="AL658" s="16" t="str">
        <f t="shared" si="179"/>
        <v>山贼</v>
      </c>
      <c r="AM658" s="16">
        <f t="shared" si="180"/>
        <v>2216</v>
      </c>
      <c r="AN658" s="16">
        <f t="shared" si="181"/>
        <v>1354</v>
      </c>
      <c r="AO658" s="16">
        <f t="shared" si="189"/>
        <v>862</v>
      </c>
      <c r="AP658" s="16">
        <f t="shared" si="182"/>
        <v>1539</v>
      </c>
      <c r="AQ658" s="16">
        <f t="shared" si="183"/>
        <v>868</v>
      </c>
      <c r="AR658" s="16">
        <f t="shared" si="184"/>
        <v>188</v>
      </c>
      <c r="AS658" s="16"/>
      <c r="AT658" s="16">
        <v>75.5</v>
      </c>
      <c r="AU658" s="16">
        <v>80.9</v>
      </c>
      <c r="AV658" s="16">
        <v>-2.1</v>
      </c>
      <c r="AW658" s="16"/>
    </row>
    <row r="659" spans="1:49">
      <c r="A659" s="62">
        <f>'表格编辑 '!A716</f>
        <v>40303</v>
      </c>
      <c r="B659" s="62">
        <f>'表格编辑 '!B716</f>
        <v>50129</v>
      </c>
      <c r="C659" s="62" t="str">
        <f>VLOOKUP(B659,映射!A:B,2,FALSE)</f>
        <v>大钳蟹</v>
      </c>
      <c r="D659" s="62">
        <f>'表格编辑 '!E716</f>
        <v>34</v>
      </c>
      <c r="E659" s="62">
        <f>ROUNDUP((VLOOKUP(B659,Sheet1!U:AA,3,FALSE)-2)*(0.042*(D659-1)+0.2)+0.4,0)</f>
        <v>20</v>
      </c>
      <c r="F659" s="62">
        <f>ROUNDUP((VLOOKUP(B659,Sheet1!U:AA,4,FALSE)-2)*(0.042*(D659-1)+0.2)+0.4,0)</f>
        <v>52</v>
      </c>
      <c r="G659" s="62">
        <f>ROUNDUP((VLOOKUP(B659,Sheet1!U:AA,5,FALSE)-2)*(0.042*(D659-1)+0.2)+0.4,0)</f>
        <v>56</v>
      </c>
      <c r="H659" s="62">
        <f>ROUNDUP((VLOOKUP(B659,Sheet1!U:AA,6,FALSE)-2)*(0.042*(D659-1)+0.2)+0.4,0)</f>
        <v>17</v>
      </c>
      <c r="I659" s="62">
        <f>ROUNDUP((VLOOKUP(B659,Sheet1!U:AA,7,FALSE)-2)*(0.042*(D659-1)+0.2)+0.4,0)</f>
        <v>10</v>
      </c>
      <c r="J659" s="62">
        <f>E659*8+F659*2+G659*3+H659*3+I659*1+VLOOKUP(B659,Sheet1!AU:AZ,2,FALSE)</f>
        <v>513</v>
      </c>
      <c r="K659" s="62">
        <f>E659*1+F659*2+G659*2+H659*2+I659*10+VLOOKUP(B659,Sheet1!AU:AZ,3,FALSE)</f>
        <v>390</v>
      </c>
      <c r="L659" s="62">
        <f>E659*0.1+F659*2+G659*0.2+H659*0.26+I659*0.1+VLOOKUP(B659,Sheet1!AU:AZ,4,FALSE)</f>
        <v>142.62</v>
      </c>
      <c r="M659" s="62">
        <f>E659*0.1+F659*0.2+G659*2+H659*0.2+I659*0.1+VLOOKUP(B659,Sheet1!AU:AZ,5,FALSE)</f>
        <v>148.8</v>
      </c>
      <c r="N659" s="62">
        <f>E659*0.1+F659*0.2+G659*0.2+H659*2+I659*0.1+VLOOKUP(B659,Sheet1!AU:AZ,6,FALSE)</f>
        <v>78.6</v>
      </c>
      <c r="O659" s="62">
        <f t="shared" si="190"/>
        <v>6.3</v>
      </c>
      <c r="P659" s="62">
        <f t="shared" si="191"/>
        <v>7.6</v>
      </c>
      <c r="R659" s="9">
        <f t="shared" si="185"/>
        <v>34</v>
      </c>
      <c r="S659" s="9">
        <f t="shared" si="174"/>
        <v>229.64</v>
      </c>
      <c r="T659" s="9">
        <f t="shared" si="175"/>
        <v>42.8</v>
      </c>
      <c r="U659" s="66">
        <f t="shared" si="186"/>
        <v>234</v>
      </c>
      <c r="V659" s="9">
        <f t="shared" si="187"/>
        <v>280.8</v>
      </c>
      <c r="W659" s="67">
        <f t="shared" si="188"/>
        <v>226</v>
      </c>
      <c r="Y659" s="69">
        <f>VLOOKUP(D659,Sheet2!P:Q,2,FALSE)</f>
        <v>60</v>
      </c>
      <c r="AB659" s="4" t="str">
        <f>IF('表格编辑 '!D716="monster","普通","BOSS")</f>
        <v>普通</v>
      </c>
      <c r="AD659" s="50">
        <f>VLOOKUP(D659,映射!AK:AL,2,FALSE)</f>
        <v>4</v>
      </c>
      <c r="AE659" s="50" t="s">
        <v>37</v>
      </c>
      <c r="AF659" s="4">
        <f>VLOOKUP(AE659,映射!AN:AO,2,FALSE)</f>
        <v>2</v>
      </c>
      <c r="AG659" s="50">
        <v>1</v>
      </c>
      <c r="AH659" s="70">
        <v>1</v>
      </c>
      <c r="AI659" s="16">
        <f t="shared" si="176"/>
        <v>40303</v>
      </c>
      <c r="AJ659" s="16">
        <f t="shared" si="177"/>
        <v>50129</v>
      </c>
      <c r="AK659" s="16">
        <f t="shared" si="178"/>
        <v>34</v>
      </c>
      <c r="AL659" s="16" t="str">
        <f t="shared" si="179"/>
        <v>大钳蟹</v>
      </c>
      <c r="AM659" s="16">
        <f t="shared" si="180"/>
        <v>1872</v>
      </c>
      <c r="AN659" s="16">
        <f t="shared" si="181"/>
        <v>1026</v>
      </c>
      <c r="AO659" s="16">
        <f t="shared" si="189"/>
        <v>846</v>
      </c>
      <c r="AP659" s="16">
        <f t="shared" si="182"/>
        <v>1359</v>
      </c>
      <c r="AQ659" s="16">
        <f t="shared" si="183"/>
        <v>780</v>
      </c>
      <c r="AR659" s="16">
        <f t="shared" si="184"/>
        <v>214</v>
      </c>
      <c r="AS659" s="16"/>
      <c r="AT659" s="16">
        <v>105.7</v>
      </c>
      <c r="AU659" s="16">
        <v>48.1</v>
      </c>
      <c r="AV659" s="16">
        <v>6</v>
      </c>
      <c r="AW659" s="16"/>
    </row>
    <row r="660" spans="1:49">
      <c r="A660" s="62">
        <f>'表格编辑 '!A717</f>
        <v>40304</v>
      </c>
      <c r="B660" s="62">
        <f>'表格编辑 '!B717</f>
        <v>50131</v>
      </c>
      <c r="C660" s="62" t="str">
        <f>VLOOKUP(B660,映射!A:B,2,FALSE)</f>
        <v>蜥蜴人战士</v>
      </c>
      <c r="D660" s="62">
        <f>'表格编辑 '!E717</f>
        <v>34</v>
      </c>
      <c r="E660" s="62">
        <f>ROUNDUP((VLOOKUP(B660,Sheet1!U:AA,3,FALSE)-2)*(0.042*(D660-1)+0.2)+0.4,0)</f>
        <v>33</v>
      </c>
      <c r="F660" s="62">
        <f>ROUNDUP((VLOOKUP(B660,Sheet1!U:AA,4,FALSE)-2)*(0.042*(D660-1)+0.2)+0.4,0)</f>
        <v>48</v>
      </c>
      <c r="G660" s="62">
        <f>ROUNDUP((VLOOKUP(B660,Sheet1!U:AA,5,FALSE)-2)*(0.042*(D660-1)+0.2)+0.4,0)</f>
        <v>48</v>
      </c>
      <c r="H660" s="62">
        <f>ROUNDUP((VLOOKUP(B660,Sheet1!U:AA,6,FALSE)-2)*(0.042*(D660-1)+0.2)+0.4,0)</f>
        <v>17</v>
      </c>
      <c r="I660" s="62">
        <f>ROUNDUP((VLOOKUP(B660,Sheet1!U:AA,7,FALSE)-2)*(0.042*(D660-1)+0.2)+0.4,0)</f>
        <v>33</v>
      </c>
      <c r="J660" s="62">
        <f>E660*8+F660*2+G660*3+H660*3+I660*1+VLOOKUP(B660,Sheet1!AU:AZ,2,FALSE)</f>
        <v>608</v>
      </c>
      <c r="K660" s="62">
        <f>E660*1+F660*2+G660*2+H660*2+I660*10+VLOOKUP(B660,Sheet1!AU:AZ,3,FALSE)</f>
        <v>609</v>
      </c>
      <c r="L660" s="62">
        <f>E660*0.1+F660*2+G660*0.2+H660*0.26+I660*0.1+VLOOKUP(B660,Sheet1!AU:AZ,4,FALSE)</f>
        <v>136.62</v>
      </c>
      <c r="M660" s="62">
        <f>E660*0.1+F660*0.2+G660*2+H660*0.2+I660*0.1+VLOOKUP(B660,Sheet1!AU:AZ,5,FALSE)</f>
        <v>135.6</v>
      </c>
      <c r="N660" s="62">
        <f>E660*0.1+F660*0.2+G660*0.2+H660*2+I660*0.1+VLOOKUP(B660,Sheet1!AU:AZ,6,FALSE)</f>
        <v>79.8</v>
      </c>
      <c r="O660" s="62">
        <f t="shared" si="190"/>
        <v>19.6</v>
      </c>
      <c r="P660" s="62">
        <f t="shared" si="191"/>
        <v>16.9</v>
      </c>
      <c r="R660" s="9">
        <f t="shared" si="185"/>
        <v>34</v>
      </c>
      <c r="S660" s="9">
        <f t="shared" si="174"/>
        <v>229.64</v>
      </c>
      <c r="T660" s="9">
        <f t="shared" si="175"/>
        <v>42.8</v>
      </c>
      <c r="U660" s="66">
        <f t="shared" si="186"/>
        <v>249</v>
      </c>
      <c r="V660" s="9">
        <f t="shared" si="187"/>
        <v>298.8</v>
      </c>
      <c r="W660" s="67">
        <f t="shared" si="188"/>
        <v>212</v>
      </c>
      <c r="Y660" s="69">
        <f>VLOOKUP(D660,Sheet2!P:Q,2,FALSE)</f>
        <v>60</v>
      </c>
      <c r="AB660" s="4" t="str">
        <f>IF('表格编辑 '!D717="monster","普通","BOSS")</f>
        <v>普通</v>
      </c>
      <c r="AD660" s="50">
        <f>VLOOKUP(D660,映射!AK:AL,2,FALSE)</f>
        <v>4</v>
      </c>
      <c r="AE660" s="50" t="s">
        <v>37</v>
      </c>
      <c r="AF660" s="4">
        <f>VLOOKUP(AE660,映射!AN:AO,2,FALSE)</f>
        <v>2</v>
      </c>
      <c r="AG660" s="50">
        <v>1</v>
      </c>
      <c r="AH660" s="70">
        <v>1</v>
      </c>
      <c r="AI660" s="16">
        <f t="shared" si="176"/>
        <v>40304</v>
      </c>
      <c r="AJ660" s="16">
        <f t="shared" si="177"/>
        <v>50131</v>
      </c>
      <c r="AK660" s="16">
        <f t="shared" si="178"/>
        <v>34</v>
      </c>
      <c r="AL660" s="16" t="str">
        <f t="shared" si="179"/>
        <v>蜥蜴人战士</v>
      </c>
      <c r="AM660" s="16">
        <f t="shared" si="180"/>
        <v>1992</v>
      </c>
      <c r="AN660" s="16">
        <f t="shared" si="181"/>
        <v>1216</v>
      </c>
      <c r="AO660" s="16">
        <f t="shared" si="189"/>
        <v>776</v>
      </c>
      <c r="AP660" s="16">
        <f t="shared" si="182"/>
        <v>1384</v>
      </c>
      <c r="AQ660" s="16">
        <f t="shared" si="183"/>
        <v>1218</v>
      </c>
      <c r="AR660" s="16">
        <f t="shared" si="184"/>
        <v>205</v>
      </c>
      <c r="AS660" s="16"/>
      <c r="AT660" s="16">
        <v>94.9</v>
      </c>
      <c r="AU660" s="16">
        <v>48.1</v>
      </c>
      <c r="AV660" s="16">
        <v>5.7</v>
      </c>
      <c r="AW660" s="16"/>
    </row>
    <row r="661" spans="1:49">
      <c r="A661" s="62">
        <f>'表格编辑 '!A718</f>
        <v>40305</v>
      </c>
      <c r="B661" s="62">
        <f>'表格编辑 '!B718</f>
        <v>50037</v>
      </c>
      <c r="C661" s="62" t="str">
        <f>VLOOKUP(B661,映射!A:B,2,FALSE)</f>
        <v>死灵</v>
      </c>
      <c r="D661" s="62">
        <f>'表格编辑 '!E718</f>
        <v>34</v>
      </c>
      <c r="E661" s="62">
        <f>ROUNDUP((VLOOKUP(B661,Sheet1!U:AA,3,FALSE)-2)*(0.042*(D661-1)+0.2)+0.4,0)</f>
        <v>14</v>
      </c>
      <c r="F661" s="62">
        <f>ROUNDUP((VLOOKUP(B661,Sheet1!U:AA,4,FALSE)-2)*(0.042*(D661-1)+0.2)+0.4,0)</f>
        <v>42</v>
      </c>
      <c r="G661" s="62">
        <f>ROUNDUP((VLOOKUP(B661,Sheet1!U:AA,5,FALSE)-2)*(0.042*(D661-1)+0.2)+0.4,0)</f>
        <v>48</v>
      </c>
      <c r="H661" s="62">
        <f>ROUNDUP((VLOOKUP(B661,Sheet1!U:AA,6,FALSE)-2)*(0.042*(D661-1)+0.2)+0.4,0)</f>
        <v>25</v>
      </c>
      <c r="I661" s="62">
        <f>ROUNDUP((VLOOKUP(B661,Sheet1!U:AA,7,FALSE)-2)*(0.042*(D661-1)+0.2)+0.4,0)</f>
        <v>42</v>
      </c>
      <c r="J661" s="62">
        <f>E661*8+F661*2+G661*3+H661*3+I661*1+VLOOKUP(B661,Sheet1!AU:AZ,2,FALSE)</f>
        <v>477</v>
      </c>
      <c r="K661" s="62">
        <f>E661*1+F661*2+G661*2+H661*2+I661*10+VLOOKUP(B661,Sheet1!AU:AZ,3,FALSE)</f>
        <v>684</v>
      </c>
      <c r="L661" s="62">
        <f>E661*0.1+F661*2+G661*0.2+H661*0.26+I661*0.1+VLOOKUP(B661,Sheet1!AU:AZ,4,FALSE)</f>
        <v>125.7</v>
      </c>
      <c r="M661" s="62">
        <f>E661*0.1+F661*0.2+G661*2+H661*0.2+I661*0.1+VLOOKUP(B661,Sheet1!AU:AZ,5,FALSE)</f>
        <v>135</v>
      </c>
      <c r="N661" s="62">
        <f>E661*0.1+F661*0.2+G661*0.2+H661*2+I661*0.1+VLOOKUP(B661,Sheet1!AU:AZ,6,FALSE)</f>
        <v>93.6</v>
      </c>
      <c r="O661" s="62">
        <f t="shared" si="190"/>
        <v>32.3</v>
      </c>
      <c r="P661" s="62">
        <f t="shared" si="191"/>
        <v>3</v>
      </c>
      <c r="R661" s="9">
        <f t="shared" si="185"/>
        <v>34</v>
      </c>
      <c r="S661" s="9">
        <f t="shared" si="174"/>
        <v>229.64</v>
      </c>
      <c r="T661" s="9">
        <f t="shared" si="175"/>
        <v>42.8</v>
      </c>
      <c r="U661" s="66">
        <f t="shared" si="186"/>
        <v>249</v>
      </c>
      <c r="V661" s="9">
        <f t="shared" si="187"/>
        <v>298.8</v>
      </c>
      <c r="W661" s="67">
        <f t="shared" si="188"/>
        <v>187</v>
      </c>
      <c r="Y661" s="69">
        <f>VLOOKUP(D661,Sheet2!P:Q,2,FALSE)</f>
        <v>60</v>
      </c>
      <c r="AB661" s="4" t="str">
        <f>IF('表格编辑 '!D718="monster","普通","BOSS")</f>
        <v>普通</v>
      </c>
      <c r="AD661" s="50">
        <f>VLOOKUP(D661,映射!AK:AL,2,FALSE)</f>
        <v>4</v>
      </c>
      <c r="AE661" s="50" t="s">
        <v>37</v>
      </c>
      <c r="AF661" s="4">
        <f>VLOOKUP(AE661,映射!AN:AO,2,FALSE)</f>
        <v>2</v>
      </c>
      <c r="AG661" s="50">
        <v>1</v>
      </c>
      <c r="AH661" s="70">
        <v>1</v>
      </c>
      <c r="AI661" s="16">
        <f t="shared" si="176"/>
        <v>40305</v>
      </c>
      <c r="AJ661" s="16">
        <f t="shared" si="177"/>
        <v>50037</v>
      </c>
      <c r="AK661" s="16">
        <f t="shared" si="178"/>
        <v>34</v>
      </c>
      <c r="AL661" s="16" t="str">
        <f t="shared" si="179"/>
        <v>死灵</v>
      </c>
      <c r="AM661" s="16">
        <f t="shared" si="180"/>
        <v>1992</v>
      </c>
      <c r="AN661" s="16">
        <f t="shared" si="181"/>
        <v>954</v>
      </c>
      <c r="AO661" s="16">
        <f t="shared" si="189"/>
        <v>1038</v>
      </c>
      <c r="AP661" s="16">
        <f t="shared" si="182"/>
        <v>1515</v>
      </c>
      <c r="AQ661" s="16">
        <f t="shared" si="183"/>
        <v>1368</v>
      </c>
      <c r="AR661" s="16">
        <f t="shared" si="184"/>
        <v>189</v>
      </c>
      <c r="AS661" s="16"/>
      <c r="AT661" s="16">
        <v>95.3</v>
      </c>
      <c r="AU661" s="16">
        <v>59.3</v>
      </c>
      <c r="AV661" s="16">
        <v>26.5</v>
      </c>
      <c r="AW661" s="16"/>
    </row>
    <row r="662" spans="1:49">
      <c r="A662" s="62">
        <f>'表格编辑 '!A719</f>
        <v>40306</v>
      </c>
      <c r="B662" s="62">
        <f>'表格编辑 '!B719</f>
        <v>50138</v>
      </c>
      <c r="C662" s="62" t="str">
        <f>VLOOKUP(B662,映射!A:B,2,FALSE)</f>
        <v>烈风翼龙</v>
      </c>
      <c r="D662" s="62">
        <f>'表格编辑 '!E719</f>
        <v>34</v>
      </c>
      <c r="E662" s="62">
        <f>ROUNDUP((VLOOKUP(B662,Sheet1!U:AA,3,FALSE)-2)*(0.042*(D662-1)+0.2)+0.4,0)</f>
        <v>56</v>
      </c>
      <c r="F662" s="62">
        <f>ROUNDUP((VLOOKUP(B662,Sheet1!U:AA,4,FALSE)-2)*(0.042*(D662-1)+0.2)+0.4,0)</f>
        <v>45</v>
      </c>
      <c r="G662" s="62">
        <f>ROUNDUP((VLOOKUP(B662,Sheet1!U:AA,5,FALSE)-2)*(0.042*(D662-1)+0.2)+0.4,0)</f>
        <v>42</v>
      </c>
      <c r="H662" s="62">
        <f>ROUNDUP((VLOOKUP(B662,Sheet1!U:AA,6,FALSE)-2)*(0.042*(D662-1)+0.2)+0.4,0)</f>
        <v>37</v>
      </c>
      <c r="I662" s="62">
        <f>ROUNDUP((VLOOKUP(B662,Sheet1!U:AA,7,FALSE)-2)*(0.042*(D662-1)+0.2)+0.4,0)</f>
        <v>29</v>
      </c>
      <c r="J662" s="62">
        <f>E662*8+F662*2+G662*3+H662*3+I662*1+VLOOKUP(B662,Sheet1!AU:AZ,2,FALSE)</f>
        <v>824</v>
      </c>
      <c r="K662" s="62">
        <f>E662*1+F662*2+G662*2+H662*2+I662*10+VLOOKUP(B662,Sheet1!AU:AZ,3,FALSE)</f>
        <v>614</v>
      </c>
      <c r="L662" s="62">
        <f>E662*0.1+F662*2+G662*0.2+H662*0.26+I662*0.1+VLOOKUP(B662,Sheet1!AU:AZ,4,FALSE)</f>
        <v>136.52</v>
      </c>
      <c r="M662" s="62">
        <f>E662*0.1+F662*0.2+G662*2+H662*0.2+I662*0.1+VLOOKUP(B662,Sheet1!AU:AZ,5,FALSE)</f>
        <v>128.9</v>
      </c>
      <c r="N662" s="62">
        <f>E662*0.1+F662*0.2+G662*0.2+H662*2+I662*0.1+VLOOKUP(B662,Sheet1!AU:AZ,6,FALSE)</f>
        <v>119.9</v>
      </c>
      <c r="O662" s="62">
        <f t="shared" si="190"/>
        <v>6.6</v>
      </c>
      <c r="P662" s="62">
        <f t="shared" si="191"/>
        <v>40.6</v>
      </c>
      <c r="R662" s="9">
        <f t="shared" si="185"/>
        <v>34</v>
      </c>
      <c r="S662" s="9">
        <f t="shared" si="174"/>
        <v>229.64</v>
      </c>
      <c r="T662" s="9">
        <f t="shared" si="175"/>
        <v>42.8</v>
      </c>
      <c r="U662" s="66">
        <f t="shared" si="186"/>
        <v>257</v>
      </c>
      <c r="V662" s="9">
        <f t="shared" si="187"/>
        <v>308.4</v>
      </c>
      <c r="W662" s="67">
        <f t="shared" si="188"/>
        <v>212</v>
      </c>
      <c r="Y662" s="69">
        <f>VLOOKUP(D662,Sheet2!P:Q,2,FALSE)</f>
        <v>60</v>
      </c>
      <c r="AB662" s="4" t="str">
        <f>IF('表格编辑 '!D719="monster","普通","BOSS")</f>
        <v>普通</v>
      </c>
      <c r="AD662" s="50">
        <f>VLOOKUP(D662,映射!AK:AL,2,FALSE)</f>
        <v>4</v>
      </c>
      <c r="AE662" s="50" t="s">
        <v>37</v>
      </c>
      <c r="AF662" s="4">
        <f>VLOOKUP(AE662,映射!AN:AO,2,FALSE)</f>
        <v>2</v>
      </c>
      <c r="AG662" s="50">
        <v>1</v>
      </c>
      <c r="AH662" s="70">
        <v>1</v>
      </c>
      <c r="AI662" s="16">
        <f t="shared" si="176"/>
        <v>40306</v>
      </c>
      <c r="AJ662" s="16">
        <f t="shared" si="177"/>
        <v>50138</v>
      </c>
      <c r="AK662" s="16">
        <f t="shared" si="178"/>
        <v>34</v>
      </c>
      <c r="AL662" s="16" t="str">
        <f t="shared" si="179"/>
        <v>烈风翼龙</v>
      </c>
      <c r="AM662" s="16">
        <f t="shared" si="180"/>
        <v>2056</v>
      </c>
      <c r="AN662" s="16">
        <f t="shared" si="181"/>
        <v>1648</v>
      </c>
      <c r="AO662" s="16">
        <f t="shared" si="189"/>
        <v>408</v>
      </c>
      <c r="AP662" s="16">
        <f t="shared" si="182"/>
        <v>1232</v>
      </c>
      <c r="AQ662" s="16">
        <f t="shared" si="183"/>
        <v>1228</v>
      </c>
      <c r="AR662" s="16">
        <f t="shared" si="184"/>
        <v>205</v>
      </c>
      <c r="AS662" s="16"/>
      <c r="AT662" s="16">
        <v>74</v>
      </c>
      <c r="AU662" s="16">
        <v>66.8</v>
      </c>
      <c r="AV662" s="16">
        <v>1.9</v>
      </c>
      <c r="AW662" s="16"/>
    </row>
    <row r="663" spans="1:49">
      <c r="A663" s="62">
        <f>'表格编辑 '!A720</f>
        <v>40307</v>
      </c>
      <c r="B663" s="62">
        <f>'表格编辑 '!B720</f>
        <v>50038</v>
      </c>
      <c r="C663" s="62" t="str">
        <f>VLOOKUP(B663,映射!A:B,2,FALSE)</f>
        <v>石像魔宠</v>
      </c>
      <c r="D663" s="62">
        <f>'表格编辑 '!E720</f>
        <v>34</v>
      </c>
      <c r="E663" s="62">
        <f>ROUNDUP((VLOOKUP(B663,Sheet1!U:AA,3,FALSE)-2)*(0.042*(D663-1)+0.2)+0.4,0)</f>
        <v>23</v>
      </c>
      <c r="F663" s="62">
        <f>ROUNDUP((VLOOKUP(B663,Sheet1!U:AA,4,FALSE)-2)*(0.042*(D663-1)+0.2)+0.4,0)</f>
        <v>31</v>
      </c>
      <c r="G663" s="62">
        <f>ROUNDUP((VLOOKUP(B663,Sheet1!U:AA,5,FALSE)-2)*(0.042*(D663-1)+0.2)+0.4,0)</f>
        <v>26</v>
      </c>
      <c r="H663" s="62">
        <f>ROUNDUP((VLOOKUP(B663,Sheet1!U:AA,6,FALSE)-2)*(0.042*(D663-1)+0.2)+0.4,0)</f>
        <v>47</v>
      </c>
      <c r="I663" s="62">
        <f>ROUNDUP((VLOOKUP(B663,Sheet1!U:AA,7,FALSE)-2)*(0.042*(D663-1)+0.2)+0.4,0)</f>
        <v>39</v>
      </c>
      <c r="J663" s="62">
        <f>E663*8+F663*2+G663*3+H663*3+I663*1+VLOOKUP(B663,Sheet1!AU:AZ,2,FALSE)</f>
        <v>524</v>
      </c>
      <c r="K663" s="62">
        <f>E663*1+F663*2+G663*2+H663*2+I663*10+VLOOKUP(B663,Sheet1!AU:AZ,3,FALSE)</f>
        <v>641</v>
      </c>
      <c r="L663" s="62">
        <f>E663*0.1+F663*2+G663*0.2+H663*0.26+I663*0.1+VLOOKUP(B663,Sheet1!AU:AZ,4,FALSE)</f>
        <v>105.62</v>
      </c>
      <c r="M663" s="62">
        <f>E663*0.1+F663*0.2+G663*2+H663*0.2+I663*0.1+VLOOKUP(B663,Sheet1!AU:AZ,5,FALSE)</f>
        <v>93.8</v>
      </c>
      <c r="N663" s="62">
        <f>E663*0.1+F663*0.2+G663*0.2+H663*2+I663*0.1+VLOOKUP(B663,Sheet1!AU:AZ,6,FALSE)</f>
        <v>131.6</v>
      </c>
      <c r="O663" s="62">
        <f t="shared" si="190"/>
        <v>21.7</v>
      </c>
      <c r="P663" s="62">
        <f t="shared" si="191"/>
        <v>18.2</v>
      </c>
      <c r="R663" s="9">
        <f t="shared" si="185"/>
        <v>34</v>
      </c>
      <c r="S663" s="9">
        <f t="shared" ref="S663:S726" si="192">VLOOKUP(R663,LVgongfang,9,FALSE)+Y663</f>
        <v>229.64</v>
      </c>
      <c r="T663" s="9">
        <f t="shared" ref="T663:T726" si="193">VLOOKUP(R663,LVgongfang,10,FALSE)</f>
        <v>42.8</v>
      </c>
      <c r="U663" s="66">
        <f t="shared" si="186"/>
        <v>310</v>
      </c>
      <c r="V663" s="9">
        <f t="shared" si="187"/>
        <v>372</v>
      </c>
      <c r="W663" s="67">
        <f t="shared" si="188"/>
        <v>144</v>
      </c>
      <c r="Y663" s="69">
        <f>VLOOKUP(D663,Sheet2!P:Q,2,FALSE)</f>
        <v>60</v>
      </c>
      <c r="AB663" s="4" t="str">
        <f>IF('表格编辑 '!D720="monster","普通","BOSS")</f>
        <v>普通</v>
      </c>
      <c r="AD663" s="50">
        <f>VLOOKUP(D663,映射!AK:AL,2,FALSE)</f>
        <v>4</v>
      </c>
      <c r="AE663" s="50" t="s">
        <v>37</v>
      </c>
      <c r="AF663" s="4">
        <f>VLOOKUP(AE663,映射!AN:AO,2,FALSE)</f>
        <v>2</v>
      </c>
      <c r="AG663" s="50">
        <v>1</v>
      </c>
      <c r="AH663" s="70">
        <v>1</v>
      </c>
      <c r="AI663" s="16">
        <f t="shared" ref="AI663:AI726" si="194">A663</f>
        <v>40307</v>
      </c>
      <c r="AJ663" s="16">
        <f t="shared" ref="AJ663:AJ726" si="195">B663</f>
        <v>50038</v>
      </c>
      <c r="AK663" s="16">
        <f t="shared" ref="AK663:AK726" si="196">D663</f>
        <v>34</v>
      </c>
      <c r="AL663" s="16" t="str">
        <f t="shared" ref="AL663:AL726" si="197">C663</f>
        <v>石像魔宠</v>
      </c>
      <c r="AM663" s="16">
        <f t="shared" ref="AM663:AM726" si="198">U663*AD663*AG663*AF663</f>
        <v>2480</v>
      </c>
      <c r="AN663" s="16">
        <f t="shared" ref="AN663:AN726" si="199">J663*AF663</f>
        <v>1048</v>
      </c>
      <c r="AO663" s="16">
        <f t="shared" si="189"/>
        <v>1432</v>
      </c>
      <c r="AP663" s="16">
        <f t="shared" ref="AP663:AP726" si="200">J663+AO663</f>
        <v>1956</v>
      </c>
      <c r="AQ663" s="16">
        <f t="shared" ref="AQ663:AQ726" si="201">K663*AF663</f>
        <v>1282</v>
      </c>
      <c r="AR663" s="16">
        <f t="shared" ref="AR663:AR726" si="202">ROUNDUP(L663*IF(AF663&gt;1,1.5,1),0)</f>
        <v>159</v>
      </c>
      <c r="AS663" s="16"/>
      <c r="AT663" s="16">
        <v>43.7</v>
      </c>
      <c r="AU663" s="16">
        <v>88.7</v>
      </c>
      <c r="AV663" s="16">
        <v>16.2</v>
      </c>
      <c r="AW663" s="16"/>
    </row>
    <row r="664" spans="1:49">
      <c r="A664" s="62">
        <f>'表格编辑 '!A721</f>
        <v>40308</v>
      </c>
      <c r="B664" s="62">
        <f>'表格编辑 '!B721</f>
        <v>50019</v>
      </c>
      <c r="C664" s="62" t="str">
        <f>VLOOKUP(B664,映射!A:B,2,FALSE)</f>
        <v>极限鼠王</v>
      </c>
      <c r="D664" s="62">
        <f>'表格编辑 '!E721</f>
        <v>34</v>
      </c>
      <c r="E664" s="62">
        <f>ROUNDUP((VLOOKUP(B664,Sheet1!U:AA,3,FALSE)-2)*(0.042*(D664-1)+0.2)+0.4,0)</f>
        <v>22</v>
      </c>
      <c r="F664" s="62">
        <f>ROUNDUP((VLOOKUP(B664,Sheet1!U:AA,4,FALSE)-2)*(0.042*(D664-1)+0.2)+0.4,0)</f>
        <v>17</v>
      </c>
      <c r="G664" s="62">
        <f>ROUNDUP((VLOOKUP(B664,Sheet1!U:AA,5,FALSE)-2)*(0.042*(D664-1)+0.2)+0.4,0)</f>
        <v>28</v>
      </c>
      <c r="H664" s="62">
        <f>ROUNDUP((VLOOKUP(B664,Sheet1!U:AA,6,FALSE)-2)*(0.042*(D664-1)+0.2)+0.4,0)</f>
        <v>48</v>
      </c>
      <c r="I664" s="62">
        <f>ROUNDUP((VLOOKUP(B664,Sheet1!U:AA,7,FALSE)-2)*(0.042*(D664-1)+0.2)+0.4,0)</f>
        <v>64</v>
      </c>
      <c r="J664" s="62">
        <f>E664*8+F664*2+G664*3+H664*3+I664*1+VLOOKUP(B664,Sheet1!AU:AZ,2,FALSE)</f>
        <v>522</v>
      </c>
      <c r="K664" s="62">
        <f>E664*1+F664*2+G664*2+H664*2+I664*10+VLOOKUP(B664,Sheet1!AU:AZ,3,FALSE)</f>
        <v>868</v>
      </c>
      <c r="L664" s="62">
        <f>E664*0.1+F664*2+G664*0.2+H664*0.26+I664*0.1+VLOOKUP(B664,Sheet1!AU:AZ,4,FALSE)</f>
        <v>80.68</v>
      </c>
      <c r="M664" s="62">
        <f>E664*0.1+F664*0.2+G664*2+H664*0.2+I664*0.1+VLOOKUP(B664,Sheet1!AU:AZ,5,FALSE)</f>
        <v>97.6</v>
      </c>
      <c r="N664" s="62">
        <f>E664*0.1+F664*0.2+G664*0.2+H664*2+I664*0.1+VLOOKUP(B664,Sheet1!AU:AZ,6,FALSE)</f>
        <v>133.6</v>
      </c>
      <c r="O664" s="62">
        <f t="shared" si="190"/>
        <v>43.7</v>
      </c>
      <c r="P664" s="62">
        <f t="shared" si="191"/>
        <v>16.3</v>
      </c>
      <c r="R664" s="9">
        <f t="shared" ref="R664:R727" si="203">D664</f>
        <v>34</v>
      </c>
      <c r="S664" s="9">
        <f t="shared" si="192"/>
        <v>229.64</v>
      </c>
      <c r="T664" s="9">
        <f t="shared" si="193"/>
        <v>42.8</v>
      </c>
      <c r="U664" s="66">
        <f t="shared" ref="U664:U727" si="204">ROUND((S664^2*3)/(S664+M664*3),0)</f>
        <v>303</v>
      </c>
      <c r="V664" s="9">
        <f t="shared" ref="V664:V727" si="205">U664*1.2</f>
        <v>363.6</v>
      </c>
      <c r="W664" s="67">
        <f t="shared" ref="W664:W727" si="206">ROUNDUP((L664^2*3)/(L664+T664*3),0)</f>
        <v>94</v>
      </c>
      <c r="Y664" s="69">
        <f>VLOOKUP(D664,Sheet2!P:Q,2,FALSE)</f>
        <v>60</v>
      </c>
      <c r="AB664" s="4" t="str">
        <f>IF('表格编辑 '!D721="monster","普通","BOSS")</f>
        <v>普通</v>
      </c>
      <c r="AD664" s="50">
        <f>VLOOKUP(D664,映射!AK:AL,2,FALSE)</f>
        <v>4</v>
      </c>
      <c r="AE664" s="50" t="s">
        <v>37</v>
      </c>
      <c r="AF664" s="4">
        <f>VLOOKUP(AE664,映射!AN:AO,2,FALSE)</f>
        <v>2</v>
      </c>
      <c r="AG664" s="50">
        <v>1</v>
      </c>
      <c r="AH664" s="70">
        <v>1</v>
      </c>
      <c r="AI664" s="16">
        <f t="shared" si="194"/>
        <v>40308</v>
      </c>
      <c r="AJ664" s="16">
        <f t="shared" si="195"/>
        <v>50019</v>
      </c>
      <c r="AK664" s="16">
        <f t="shared" si="196"/>
        <v>34</v>
      </c>
      <c r="AL664" s="16" t="str">
        <f t="shared" si="197"/>
        <v>极限鼠王</v>
      </c>
      <c r="AM664" s="16">
        <f t="shared" si="198"/>
        <v>2424</v>
      </c>
      <c r="AN664" s="16">
        <f t="shared" si="199"/>
        <v>1044</v>
      </c>
      <c r="AO664" s="16">
        <f t="shared" ref="AO664:AO727" si="207">AM664-AN664</f>
        <v>1380</v>
      </c>
      <c r="AP664" s="16">
        <f t="shared" si="200"/>
        <v>1902</v>
      </c>
      <c r="AQ664" s="16">
        <f t="shared" si="201"/>
        <v>1736</v>
      </c>
      <c r="AR664" s="16">
        <f t="shared" si="202"/>
        <v>122</v>
      </c>
      <c r="AS664" s="16"/>
      <c r="AT664" s="16">
        <v>62.5</v>
      </c>
      <c r="AU664" s="16">
        <v>93.1</v>
      </c>
      <c r="AV664" s="16">
        <v>36.9</v>
      </c>
      <c r="AW664" s="16"/>
    </row>
    <row r="665" spans="1:49">
      <c r="A665" s="62">
        <f>'表格编辑 '!A722</f>
        <v>40309</v>
      </c>
      <c r="B665" s="62">
        <f>'表格编辑 '!B722</f>
        <v>50023</v>
      </c>
      <c r="C665" s="62" t="str">
        <f>VLOOKUP(B665,映射!A:B,2,FALSE)</f>
        <v>异域魔犬</v>
      </c>
      <c r="D665" s="62">
        <f>'表格编辑 '!E722</f>
        <v>34</v>
      </c>
      <c r="E665" s="62">
        <f>ROUNDUP((VLOOKUP(B665,Sheet1!U:AA,3,FALSE)-2)*(0.042*(D665-1)+0.2)+0.4,0)</f>
        <v>34</v>
      </c>
      <c r="F665" s="62">
        <f>ROUNDUP((VLOOKUP(B665,Sheet1!U:AA,4,FALSE)-2)*(0.042*(D665-1)+0.2)+0.4,0)</f>
        <v>61</v>
      </c>
      <c r="G665" s="62">
        <f>ROUNDUP((VLOOKUP(B665,Sheet1!U:AA,5,FALSE)-2)*(0.042*(D665-1)+0.2)+0.4,0)</f>
        <v>18</v>
      </c>
      <c r="H665" s="62">
        <f>ROUNDUP((VLOOKUP(B665,Sheet1!U:AA,6,FALSE)-2)*(0.042*(D665-1)+0.2)+0.4,0)</f>
        <v>31</v>
      </c>
      <c r="I665" s="62">
        <f>ROUNDUP((VLOOKUP(B665,Sheet1!U:AA,7,FALSE)-2)*(0.042*(D665-1)+0.2)+0.4,0)</f>
        <v>26</v>
      </c>
      <c r="J665" s="62">
        <f>E665*8+F665*2+G665*3+H665*3+I665*1+VLOOKUP(B665,Sheet1!AU:AZ,2,FALSE)</f>
        <v>587</v>
      </c>
      <c r="K665" s="62">
        <f>E665*1+F665*2+G665*2+H665*2+I665*10+VLOOKUP(B665,Sheet1!AU:AZ,3,FALSE)</f>
        <v>534</v>
      </c>
      <c r="L665" s="62">
        <f>E665*0.1+F665*2+G665*0.2+H665*0.26+I665*0.1+VLOOKUP(B665,Sheet1!AU:AZ,4,FALSE)</f>
        <v>159.66</v>
      </c>
      <c r="M665" s="62">
        <f>E665*0.1+F665*0.2+G665*2+H665*0.2+I665*0.1+VLOOKUP(B665,Sheet1!AU:AZ,5,FALSE)</f>
        <v>80.4</v>
      </c>
      <c r="N665" s="62">
        <f>E665*0.1+F665*0.2+G665*0.2+H665*2+I665*0.1+VLOOKUP(B665,Sheet1!AU:AZ,6,FALSE)</f>
        <v>103.8</v>
      </c>
      <c r="O665" s="62">
        <f t="shared" si="190"/>
        <v>5</v>
      </c>
      <c r="P665" s="62">
        <f t="shared" si="191"/>
        <v>22.9</v>
      </c>
      <c r="R665" s="9">
        <f t="shared" si="203"/>
        <v>34</v>
      </c>
      <c r="S665" s="9">
        <f t="shared" si="192"/>
        <v>229.64</v>
      </c>
      <c r="T665" s="9">
        <f t="shared" si="193"/>
        <v>42.8</v>
      </c>
      <c r="U665" s="66">
        <f t="shared" si="204"/>
        <v>336</v>
      </c>
      <c r="V665" s="9">
        <f t="shared" si="205"/>
        <v>403.2</v>
      </c>
      <c r="W665" s="67">
        <f t="shared" si="206"/>
        <v>266</v>
      </c>
      <c r="Y665" s="69">
        <f>VLOOKUP(D665,Sheet2!P:Q,2,FALSE)</f>
        <v>60</v>
      </c>
      <c r="AB665" s="4" t="str">
        <f>IF('表格编辑 '!D722="monster","普通","BOSS")</f>
        <v>普通</v>
      </c>
      <c r="AD665" s="50">
        <f>VLOOKUP(D665,映射!AK:AL,2,FALSE)</f>
        <v>4</v>
      </c>
      <c r="AE665" s="50" t="s">
        <v>37</v>
      </c>
      <c r="AF665" s="4">
        <f>VLOOKUP(AE665,映射!AN:AO,2,FALSE)</f>
        <v>2</v>
      </c>
      <c r="AG665" s="50">
        <v>1</v>
      </c>
      <c r="AH665" s="70">
        <v>1</v>
      </c>
      <c r="AI665" s="16">
        <f t="shared" si="194"/>
        <v>40309</v>
      </c>
      <c r="AJ665" s="16">
        <f t="shared" si="195"/>
        <v>50023</v>
      </c>
      <c r="AK665" s="16">
        <f t="shared" si="196"/>
        <v>34</v>
      </c>
      <c r="AL665" s="16" t="str">
        <f t="shared" si="197"/>
        <v>异域魔犬</v>
      </c>
      <c r="AM665" s="16">
        <f t="shared" si="198"/>
        <v>2688</v>
      </c>
      <c r="AN665" s="16">
        <f t="shared" si="199"/>
        <v>1174</v>
      </c>
      <c r="AO665" s="16">
        <f t="shared" si="207"/>
        <v>1514</v>
      </c>
      <c r="AP665" s="16">
        <f t="shared" si="200"/>
        <v>2101</v>
      </c>
      <c r="AQ665" s="16">
        <f t="shared" si="201"/>
        <v>1068</v>
      </c>
      <c r="AR665" s="16">
        <f t="shared" si="202"/>
        <v>240</v>
      </c>
      <c r="AS665" s="16"/>
      <c r="AT665" s="16">
        <v>50</v>
      </c>
      <c r="AU665" s="16">
        <v>68</v>
      </c>
      <c r="AV665" s="16">
        <v>4.7</v>
      </c>
      <c r="AW665" s="16"/>
    </row>
    <row r="666" spans="1:49">
      <c r="A666" s="62">
        <f>'表格编辑 '!A723</f>
        <v>40310</v>
      </c>
      <c r="B666" s="62">
        <f>'表格编辑 '!B723</f>
        <v>50069</v>
      </c>
      <c r="C666" s="62" t="str">
        <f>VLOOKUP(B666,映射!A:B,2,FALSE)</f>
        <v>杀手螳螂</v>
      </c>
      <c r="D666" s="62">
        <f>'表格编辑 '!E723</f>
        <v>34</v>
      </c>
      <c r="E666" s="62">
        <f>ROUNDUP((VLOOKUP(B666,Sheet1!U:AA,3,FALSE)-2)*(0.042*(D666-1)+0.2)+0.4,0)</f>
        <v>26</v>
      </c>
      <c r="F666" s="62">
        <f>ROUNDUP((VLOOKUP(B666,Sheet1!U:AA,4,FALSE)-2)*(0.042*(D666-1)+0.2)+0.4,0)</f>
        <v>69</v>
      </c>
      <c r="G666" s="62">
        <f>ROUNDUP((VLOOKUP(B666,Sheet1!U:AA,5,FALSE)-2)*(0.042*(D666-1)+0.2)+0.4,0)</f>
        <v>53</v>
      </c>
      <c r="H666" s="62">
        <f>ROUNDUP((VLOOKUP(B666,Sheet1!U:AA,6,FALSE)-2)*(0.042*(D666-1)+0.2)+0.4,0)</f>
        <v>39</v>
      </c>
      <c r="I666" s="62">
        <f>ROUNDUP((VLOOKUP(B666,Sheet1!U:AA,7,FALSE)-2)*(0.042*(D666-1)+0.2)+0.4,0)</f>
        <v>41</v>
      </c>
      <c r="J666" s="62">
        <f>E666*8+F666*2+G666*3+H666*3+I666*1+VLOOKUP(B666,Sheet1!AU:AZ,2,FALSE)</f>
        <v>683</v>
      </c>
      <c r="K666" s="62">
        <f>E666*1+F666*2+G666*2+H666*2+I666*10+VLOOKUP(B666,Sheet1!AU:AZ,3,FALSE)</f>
        <v>778</v>
      </c>
      <c r="L666" s="62">
        <f>E666*0.1+F666*2+G666*0.2+H666*0.26+I666*0.1+VLOOKUP(B666,Sheet1!AU:AZ,4,FALSE)</f>
        <v>185.44</v>
      </c>
      <c r="M666" s="62">
        <f>E666*0.1+F666*0.2+G666*2+H666*0.2+I666*0.1+VLOOKUP(B666,Sheet1!AU:AZ,5,FALSE)</f>
        <v>154.3</v>
      </c>
      <c r="N666" s="62">
        <f>E666*0.1+F666*0.2+G666*0.2+H666*2+I666*0.1+VLOOKUP(B666,Sheet1!AU:AZ,6,FALSE)</f>
        <v>129.1</v>
      </c>
      <c r="O666" s="62">
        <f t="shared" si="190"/>
        <v>24.8</v>
      </c>
      <c r="P666" s="62">
        <f t="shared" si="191"/>
        <v>12.3</v>
      </c>
      <c r="R666" s="9">
        <f t="shared" si="203"/>
        <v>34</v>
      </c>
      <c r="S666" s="9">
        <f t="shared" si="192"/>
        <v>229.64</v>
      </c>
      <c r="T666" s="9">
        <f t="shared" si="193"/>
        <v>42.8</v>
      </c>
      <c r="U666" s="66">
        <f t="shared" si="204"/>
        <v>228</v>
      </c>
      <c r="V666" s="9">
        <f t="shared" si="205"/>
        <v>273.6</v>
      </c>
      <c r="W666" s="67">
        <f t="shared" si="206"/>
        <v>329</v>
      </c>
      <c r="Y666" s="69">
        <f>VLOOKUP(D666,Sheet2!P:Q,2,FALSE)</f>
        <v>60</v>
      </c>
      <c r="AB666" s="4" t="str">
        <f>IF('表格编辑 '!D723="monster","普通","BOSS")</f>
        <v>普通</v>
      </c>
      <c r="AD666" s="50">
        <f>VLOOKUP(D666,映射!AK:AL,2,FALSE)</f>
        <v>4</v>
      </c>
      <c r="AE666" s="50" t="s">
        <v>37</v>
      </c>
      <c r="AF666" s="4">
        <f>VLOOKUP(AE666,映射!AN:AO,2,FALSE)</f>
        <v>2</v>
      </c>
      <c r="AG666" s="50">
        <v>1</v>
      </c>
      <c r="AH666" s="70">
        <v>1</v>
      </c>
      <c r="AI666" s="16">
        <f t="shared" si="194"/>
        <v>40310</v>
      </c>
      <c r="AJ666" s="16">
        <f t="shared" si="195"/>
        <v>50069</v>
      </c>
      <c r="AK666" s="16">
        <f t="shared" si="196"/>
        <v>34</v>
      </c>
      <c r="AL666" s="16" t="str">
        <f t="shared" si="197"/>
        <v>杀手螳螂</v>
      </c>
      <c r="AM666" s="16">
        <f t="shared" si="198"/>
        <v>1824</v>
      </c>
      <c r="AN666" s="16">
        <f t="shared" si="199"/>
        <v>1366</v>
      </c>
      <c r="AO666" s="16">
        <f t="shared" si="207"/>
        <v>458</v>
      </c>
      <c r="AP666" s="16">
        <f t="shared" si="200"/>
        <v>1141</v>
      </c>
      <c r="AQ666" s="16">
        <f t="shared" si="201"/>
        <v>1556</v>
      </c>
      <c r="AR666" s="16">
        <f t="shared" si="202"/>
        <v>279</v>
      </c>
      <c r="AS666" s="16"/>
      <c r="AT666" s="16">
        <v>69</v>
      </c>
      <c r="AU666" s="16">
        <v>83.4</v>
      </c>
      <c r="AV666" s="16">
        <v>7.8</v>
      </c>
      <c r="AW666" s="16"/>
    </row>
    <row r="667" spans="1:49">
      <c r="A667" s="62">
        <f>'表格编辑 '!A724</f>
        <v>40311</v>
      </c>
      <c r="B667" s="62">
        <f>'表格编辑 '!B724</f>
        <v>50138</v>
      </c>
      <c r="C667" s="62" t="str">
        <f>VLOOKUP(B667,映射!A:B,2,FALSE)</f>
        <v>烈风翼龙</v>
      </c>
      <c r="D667" s="62">
        <f>'表格编辑 '!E724</f>
        <v>34</v>
      </c>
      <c r="E667" s="62">
        <f>ROUNDUP((VLOOKUP(B667,Sheet1!U:AA,3,FALSE)-2)*(0.042*(D667-1)+0.2)+0.4,0)</f>
        <v>56</v>
      </c>
      <c r="F667" s="62">
        <f>ROUNDUP((VLOOKUP(B667,Sheet1!U:AA,4,FALSE)-2)*(0.042*(D667-1)+0.2)+0.4,0)</f>
        <v>45</v>
      </c>
      <c r="G667" s="62">
        <f>ROUNDUP((VLOOKUP(B667,Sheet1!U:AA,5,FALSE)-2)*(0.042*(D667-1)+0.2)+0.4,0)</f>
        <v>42</v>
      </c>
      <c r="H667" s="62">
        <f>ROUNDUP((VLOOKUP(B667,Sheet1!U:AA,6,FALSE)-2)*(0.042*(D667-1)+0.2)+0.4,0)</f>
        <v>37</v>
      </c>
      <c r="I667" s="62">
        <f>ROUNDUP((VLOOKUP(B667,Sheet1!U:AA,7,FALSE)-2)*(0.042*(D667-1)+0.2)+0.4,0)</f>
        <v>29</v>
      </c>
      <c r="J667" s="62">
        <f>E667*8+F667*2+G667*3+H667*3+I667*1+VLOOKUP(B667,Sheet1!AU:AZ,2,FALSE)</f>
        <v>824</v>
      </c>
      <c r="K667" s="62">
        <f>E667*1+F667*2+G667*2+H667*2+I667*10+VLOOKUP(B667,Sheet1!AU:AZ,3,FALSE)</f>
        <v>614</v>
      </c>
      <c r="L667" s="62">
        <f>E667*0.1+F667*2+G667*0.2+H667*0.26+I667*0.1+VLOOKUP(B667,Sheet1!AU:AZ,4,FALSE)</f>
        <v>136.52</v>
      </c>
      <c r="M667" s="62">
        <f>E667*0.1+F667*0.2+G667*2+H667*0.2+I667*0.1+VLOOKUP(B667,Sheet1!AU:AZ,5,FALSE)</f>
        <v>128.9</v>
      </c>
      <c r="N667" s="62">
        <f>E667*0.1+F667*0.2+G667*0.2+H667*2+I667*0.1+VLOOKUP(B667,Sheet1!AU:AZ,6,FALSE)</f>
        <v>119.9</v>
      </c>
      <c r="O667" s="62">
        <f t="shared" si="190"/>
        <v>6.6</v>
      </c>
      <c r="P667" s="62">
        <f t="shared" si="191"/>
        <v>40.6</v>
      </c>
      <c r="R667" s="9">
        <f t="shared" si="203"/>
        <v>34</v>
      </c>
      <c r="S667" s="9">
        <f t="shared" si="192"/>
        <v>229.64</v>
      </c>
      <c r="T667" s="9">
        <f t="shared" si="193"/>
        <v>42.8</v>
      </c>
      <c r="U667" s="66">
        <f t="shared" si="204"/>
        <v>257</v>
      </c>
      <c r="V667" s="9">
        <f t="shared" si="205"/>
        <v>308.4</v>
      </c>
      <c r="W667" s="67">
        <f t="shared" si="206"/>
        <v>212</v>
      </c>
      <c r="Y667" s="69">
        <f>VLOOKUP(D667,Sheet2!P:Q,2,FALSE)</f>
        <v>60</v>
      </c>
      <c r="AB667" s="4" t="str">
        <f>IF('表格编辑 '!D724="monster","普通","BOSS")</f>
        <v>普通</v>
      </c>
      <c r="AD667" s="50">
        <f>VLOOKUP(D667,映射!AK:AL,2,FALSE)</f>
        <v>4</v>
      </c>
      <c r="AE667" s="50" t="s">
        <v>37</v>
      </c>
      <c r="AF667" s="4">
        <f>VLOOKUP(AE667,映射!AN:AO,2,FALSE)</f>
        <v>2</v>
      </c>
      <c r="AG667" s="50">
        <v>1</v>
      </c>
      <c r="AH667" s="70">
        <v>1</v>
      </c>
      <c r="AI667" s="16">
        <f t="shared" si="194"/>
        <v>40311</v>
      </c>
      <c r="AJ667" s="16">
        <f t="shared" si="195"/>
        <v>50138</v>
      </c>
      <c r="AK667" s="16">
        <f t="shared" si="196"/>
        <v>34</v>
      </c>
      <c r="AL667" s="16" t="str">
        <f t="shared" si="197"/>
        <v>烈风翼龙</v>
      </c>
      <c r="AM667" s="16">
        <f t="shared" si="198"/>
        <v>2056</v>
      </c>
      <c r="AN667" s="16">
        <f t="shared" si="199"/>
        <v>1648</v>
      </c>
      <c r="AO667" s="16">
        <f t="shared" si="207"/>
        <v>408</v>
      </c>
      <c r="AP667" s="16">
        <f t="shared" si="200"/>
        <v>1232</v>
      </c>
      <c r="AQ667" s="16">
        <f t="shared" si="201"/>
        <v>1228</v>
      </c>
      <c r="AR667" s="16">
        <f t="shared" si="202"/>
        <v>205</v>
      </c>
      <c r="AS667" s="16"/>
      <c r="AT667" s="16">
        <v>74</v>
      </c>
      <c r="AU667" s="16">
        <v>66.8</v>
      </c>
      <c r="AV667" s="16">
        <v>1.9</v>
      </c>
      <c r="AW667" s="16"/>
    </row>
    <row r="668" spans="1:49">
      <c r="A668" s="62">
        <f>'表格编辑 '!A725</f>
        <v>40312</v>
      </c>
      <c r="B668" s="62">
        <f>'表格编辑 '!B725</f>
        <v>50021</v>
      </c>
      <c r="C668" s="62" t="str">
        <f>VLOOKUP(B668,映射!A:B,2,FALSE)</f>
        <v>巨狼</v>
      </c>
      <c r="D668" s="62">
        <f>'表格编辑 '!E725</f>
        <v>34</v>
      </c>
      <c r="E668" s="62">
        <f>ROUNDUP((VLOOKUP(B668,Sheet1!U:AA,3,FALSE)-2)*(0.042*(D668-1)+0.2)+0.4,0)</f>
        <v>42</v>
      </c>
      <c r="F668" s="62">
        <f>ROUNDUP((VLOOKUP(B668,Sheet1!U:AA,4,FALSE)-2)*(0.042*(D668-1)+0.2)+0.4,0)</f>
        <v>69</v>
      </c>
      <c r="G668" s="62">
        <f>ROUNDUP((VLOOKUP(B668,Sheet1!U:AA,5,FALSE)-2)*(0.042*(D668-1)+0.2)+0.4,0)</f>
        <v>26</v>
      </c>
      <c r="H668" s="62">
        <f>ROUNDUP((VLOOKUP(B668,Sheet1!U:AA,6,FALSE)-2)*(0.042*(D668-1)+0.2)+0.4,0)</f>
        <v>39</v>
      </c>
      <c r="I668" s="62">
        <f>ROUNDUP((VLOOKUP(B668,Sheet1!U:AA,7,FALSE)-2)*(0.042*(D668-1)+0.2)+0.4,0)</f>
        <v>34</v>
      </c>
      <c r="J668" s="62">
        <f>E668*8+F668*2+G668*3+H668*3+I668*1+VLOOKUP(B668,Sheet1!AU:AZ,2,FALSE)</f>
        <v>723</v>
      </c>
      <c r="K668" s="62">
        <f>E668*1+F668*2+G668*2+H668*2+I668*10+VLOOKUP(B668,Sheet1!AU:AZ,3,FALSE)</f>
        <v>670</v>
      </c>
      <c r="L668" s="62">
        <f>E668*0.1+F668*2+G668*0.2+H668*0.26+I668*0.1+VLOOKUP(B668,Sheet1!AU:AZ,4,FALSE)</f>
        <v>180.94</v>
      </c>
      <c r="M668" s="62">
        <f>E668*0.1+F668*0.2+G668*2+H668*0.2+I668*0.1+VLOOKUP(B668,Sheet1!AU:AZ,5,FALSE)</f>
        <v>101.2</v>
      </c>
      <c r="N668" s="62">
        <f>E668*0.1+F668*0.2+G668*0.2+H668*2+I668*0.1+VLOOKUP(B668,Sheet1!AU:AZ,6,FALSE)</f>
        <v>124.6</v>
      </c>
      <c r="O668" s="62">
        <f t="shared" si="190"/>
        <v>9</v>
      </c>
      <c r="P668" s="62">
        <f t="shared" si="191"/>
        <v>28.5</v>
      </c>
      <c r="R668" s="9">
        <f t="shared" si="203"/>
        <v>34</v>
      </c>
      <c r="S668" s="9">
        <f t="shared" si="192"/>
        <v>229.64</v>
      </c>
      <c r="T668" s="9">
        <f t="shared" si="193"/>
        <v>42.8</v>
      </c>
      <c r="U668" s="66">
        <f t="shared" si="204"/>
        <v>297</v>
      </c>
      <c r="V668" s="9">
        <f t="shared" si="205"/>
        <v>356.4</v>
      </c>
      <c r="W668" s="67">
        <f t="shared" si="206"/>
        <v>318</v>
      </c>
      <c r="Y668" s="69">
        <f>VLOOKUP(D668,Sheet2!P:Q,2,FALSE)</f>
        <v>60</v>
      </c>
      <c r="AB668" s="4" t="str">
        <f>IF('表格编辑 '!D725="monster","普通","BOSS")</f>
        <v>普通</v>
      </c>
      <c r="AD668" s="50">
        <f>VLOOKUP(D668,映射!AK:AL,2,FALSE)</f>
        <v>4</v>
      </c>
      <c r="AE668" s="50" t="s">
        <v>37</v>
      </c>
      <c r="AF668" s="4">
        <f>VLOOKUP(AE668,映射!AN:AO,2,FALSE)</f>
        <v>2</v>
      </c>
      <c r="AG668" s="50">
        <v>1</v>
      </c>
      <c r="AH668" s="70">
        <v>1</v>
      </c>
      <c r="AI668" s="16">
        <f t="shared" si="194"/>
        <v>40312</v>
      </c>
      <c r="AJ668" s="16">
        <f t="shared" si="195"/>
        <v>50021</v>
      </c>
      <c r="AK668" s="16">
        <f t="shared" si="196"/>
        <v>34</v>
      </c>
      <c r="AL668" s="16" t="str">
        <f t="shared" si="197"/>
        <v>巨狼</v>
      </c>
      <c r="AM668" s="16">
        <f t="shared" si="198"/>
        <v>2376</v>
      </c>
      <c r="AN668" s="16">
        <f t="shared" si="199"/>
        <v>1446</v>
      </c>
      <c r="AO668" s="16">
        <f t="shared" si="207"/>
        <v>930</v>
      </c>
      <c r="AP668" s="16">
        <f t="shared" si="200"/>
        <v>1653</v>
      </c>
      <c r="AQ668" s="16">
        <f t="shared" si="201"/>
        <v>1340</v>
      </c>
      <c r="AR668" s="16">
        <f t="shared" si="202"/>
        <v>272</v>
      </c>
      <c r="AS668" s="16"/>
      <c r="AT668" s="16">
        <v>46.5</v>
      </c>
      <c r="AU668" s="16">
        <v>78.9</v>
      </c>
      <c r="AV668" s="16">
        <v>6</v>
      </c>
      <c r="AW668" s="16"/>
    </row>
    <row r="669" spans="1:49">
      <c r="A669" s="62">
        <f>'表格编辑 '!A726</f>
        <v>40313</v>
      </c>
      <c r="B669" s="62">
        <f>'表格编辑 '!B726</f>
        <v>50134</v>
      </c>
      <c r="C669" s="62" t="str">
        <f>VLOOKUP(B669,映射!A:B,2,FALSE)</f>
        <v>猎豹蜥蜴</v>
      </c>
      <c r="D669" s="62">
        <f>'表格编辑 '!E726</f>
        <v>34</v>
      </c>
      <c r="E669" s="62">
        <f>ROUNDUP((VLOOKUP(B669,Sheet1!U:AA,3,FALSE)-2)*(0.042*(D669-1)+0.2)+0.4,0)</f>
        <v>34</v>
      </c>
      <c r="F669" s="62">
        <f>ROUNDUP((VLOOKUP(B669,Sheet1!U:AA,4,FALSE)-2)*(0.042*(D669-1)+0.2)+0.4,0)</f>
        <v>55</v>
      </c>
      <c r="G669" s="62">
        <f>ROUNDUP((VLOOKUP(B669,Sheet1!U:AA,5,FALSE)-2)*(0.042*(D669-1)+0.2)+0.4,0)</f>
        <v>42</v>
      </c>
      <c r="H669" s="62">
        <f>ROUNDUP((VLOOKUP(B669,Sheet1!U:AA,6,FALSE)-2)*(0.042*(D669-1)+0.2)+0.4,0)</f>
        <v>14</v>
      </c>
      <c r="I669" s="62">
        <f>ROUNDUP((VLOOKUP(B669,Sheet1!U:AA,7,FALSE)-2)*(0.042*(D669-1)+0.2)+0.4,0)</f>
        <v>18</v>
      </c>
      <c r="J669" s="62">
        <f>E669*8+F669*2+G669*3+H669*3+I669*1+VLOOKUP(B669,Sheet1!AU:AZ,2,FALSE)</f>
        <v>588</v>
      </c>
      <c r="K669" s="62">
        <f>E669*1+F669*2+G669*2+H669*2+I669*10+VLOOKUP(B669,Sheet1!AU:AZ,3,FALSE)</f>
        <v>456</v>
      </c>
      <c r="L669" s="62">
        <f>E669*0.1+F669*2+G669*0.2+H669*0.26+I669*0.1+VLOOKUP(B669,Sheet1!AU:AZ,4,FALSE)</f>
        <v>147.24</v>
      </c>
      <c r="M669" s="62">
        <f>E669*0.1+F669*0.2+G669*2+H669*0.2+I669*0.1+VLOOKUP(B669,Sheet1!AU:AZ,5,FALSE)</f>
        <v>123</v>
      </c>
      <c r="N669" s="62">
        <f>E669*0.1+F669*0.2+G669*0.2+H669*2+I669*0.1+VLOOKUP(B669,Sheet1!AU:AZ,6,FALSE)</f>
        <v>72.6</v>
      </c>
      <c r="O669" s="62">
        <f t="shared" si="190"/>
        <v>5.7</v>
      </c>
      <c r="P669" s="62">
        <f t="shared" si="191"/>
        <v>18.5</v>
      </c>
      <c r="R669" s="9">
        <f t="shared" si="203"/>
        <v>34</v>
      </c>
      <c r="S669" s="9">
        <f t="shared" si="192"/>
        <v>229.64</v>
      </c>
      <c r="T669" s="9">
        <f t="shared" si="193"/>
        <v>42.8</v>
      </c>
      <c r="U669" s="66">
        <f t="shared" si="204"/>
        <v>264</v>
      </c>
      <c r="V669" s="9">
        <f t="shared" si="205"/>
        <v>316.8</v>
      </c>
      <c r="W669" s="67">
        <f t="shared" si="206"/>
        <v>236</v>
      </c>
      <c r="Y669" s="69">
        <f>VLOOKUP(D669,Sheet2!P:Q,2,FALSE)</f>
        <v>60</v>
      </c>
      <c r="AB669" s="4" t="str">
        <f>IF('表格编辑 '!D726="monster","普通","BOSS")</f>
        <v>普通</v>
      </c>
      <c r="AD669" s="50">
        <f>VLOOKUP(D669,映射!AK:AL,2,FALSE)</f>
        <v>4</v>
      </c>
      <c r="AE669" s="50" t="s">
        <v>37</v>
      </c>
      <c r="AF669" s="4">
        <f>VLOOKUP(AE669,映射!AN:AO,2,FALSE)</f>
        <v>2</v>
      </c>
      <c r="AG669" s="50">
        <v>1</v>
      </c>
      <c r="AH669" s="70">
        <v>1</v>
      </c>
      <c r="AI669" s="16">
        <f t="shared" si="194"/>
        <v>40313</v>
      </c>
      <c r="AJ669" s="16">
        <f t="shared" si="195"/>
        <v>50134</v>
      </c>
      <c r="AK669" s="16">
        <f t="shared" si="196"/>
        <v>34</v>
      </c>
      <c r="AL669" s="16" t="str">
        <f t="shared" si="197"/>
        <v>猎豹蜥蜴</v>
      </c>
      <c r="AM669" s="16">
        <f t="shared" si="198"/>
        <v>2112</v>
      </c>
      <c r="AN669" s="16">
        <f t="shared" si="199"/>
        <v>1176</v>
      </c>
      <c r="AO669" s="16">
        <f t="shared" si="207"/>
        <v>936</v>
      </c>
      <c r="AP669" s="16">
        <f t="shared" si="200"/>
        <v>1524</v>
      </c>
      <c r="AQ669" s="16">
        <f t="shared" si="201"/>
        <v>912</v>
      </c>
      <c r="AR669" s="16">
        <f t="shared" si="202"/>
        <v>221</v>
      </c>
      <c r="AS669" s="16"/>
      <c r="AT669" s="16">
        <v>83.5</v>
      </c>
      <c r="AU669" s="16">
        <v>42.1</v>
      </c>
      <c r="AV669" s="16">
        <v>4.8</v>
      </c>
      <c r="AW669" s="16"/>
    </row>
    <row r="670" spans="1:49">
      <c r="A670" s="62">
        <f>'表格编辑 '!A727</f>
        <v>40314</v>
      </c>
      <c r="B670" s="62">
        <f>'表格编辑 '!B727</f>
        <v>50041</v>
      </c>
      <c r="C670" s="62" t="str">
        <f>VLOOKUP(B670,映射!A:B,2,FALSE)</f>
        <v>小恶魔</v>
      </c>
      <c r="D670" s="62">
        <f>'表格编辑 '!E727</f>
        <v>34</v>
      </c>
      <c r="E670" s="62">
        <f>ROUNDUP((VLOOKUP(B670,Sheet1!U:AA,3,FALSE)-2)*(0.042*(D670-1)+0.2)+0.4,0)</f>
        <v>31</v>
      </c>
      <c r="F670" s="62">
        <f>ROUNDUP((VLOOKUP(B670,Sheet1!U:AA,4,FALSE)-2)*(0.042*(D670-1)+0.2)+0.4,0)</f>
        <v>29</v>
      </c>
      <c r="G670" s="62">
        <f>ROUNDUP((VLOOKUP(B670,Sheet1!U:AA,5,FALSE)-2)*(0.042*(D670-1)+0.2)+0.4,0)</f>
        <v>28</v>
      </c>
      <c r="H670" s="62">
        <f>ROUNDUP((VLOOKUP(B670,Sheet1!U:AA,6,FALSE)-2)*(0.042*(D670-1)+0.2)+0.4,0)</f>
        <v>53</v>
      </c>
      <c r="I670" s="62">
        <f>ROUNDUP((VLOOKUP(B670,Sheet1!U:AA,7,FALSE)-2)*(0.042*(D670-1)+0.2)+0.4,0)</f>
        <v>29</v>
      </c>
      <c r="J670" s="62">
        <f>E670*8+F670*2+G670*3+H670*3+I670*1+VLOOKUP(B670,Sheet1!AU:AZ,2,FALSE)</f>
        <v>598</v>
      </c>
      <c r="K670" s="62">
        <f>E670*1+F670*2+G670*2+H670*2+I670*10+VLOOKUP(B670,Sheet1!AU:AZ,3,FALSE)</f>
        <v>561</v>
      </c>
      <c r="L670" s="62">
        <f>E670*0.1+F670*2+G670*0.2+H670*0.26+I670*0.1+VLOOKUP(B670,Sheet1!AU:AZ,4,FALSE)</f>
        <v>103.38</v>
      </c>
      <c r="M670" s="62">
        <f>E670*0.1+F670*0.2+G670*2+H670*0.2+I670*0.1+VLOOKUP(B670,Sheet1!AU:AZ,5,FALSE)</f>
        <v>98.4</v>
      </c>
      <c r="N670" s="62">
        <f>E670*0.1+F670*0.2+G670*0.2+H670*2+I670*0.1+VLOOKUP(B670,Sheet1!AU:AZ,6,FALSE)</f>
        <v>143.4</v>
      </c>
      <c r="O670" s="62">
        <f t="shared" si="190"/>
        <v>11.3</v>
      </c>
      <c r="P670" s="62">
        <f t="shared" si="191"/>
        <v>26.8</v>
      </c>
      <c r="R670" s="9">
        <f t="shared" si="203"/>
        <v>34</v>
      </c>
      <c r="S670" s="9">
        <f t="shared" si="192"/>
        <v>229.64</v>
      </c>
      <c r="T670" s="9">
        <f t="shared" si="193"/>
        <v>42.8</v>
      </c>
      <c r="U670" s="66">
        <f t="shared" si="204"/>
        <v>301</v>
      </c>
      <c r="V670" s="9">
        <f t="shared" si="205"/>
        <v>361.2</v>
      </c>
      <c r="W670" s="67">
        <f t="shared" si="206"/>
        <v>139</v>
      </c>
      <c r="Y670" s="69">
        <f>VLOOKUP(D670,Sheet2!P:Q,2,FALSE)</f>
        <v>60</v>
      </c>
      <c r="AB670" s="4" t="str">
        <f>IF('表格编辑 '!D727="monster","普通","BOSS")</f>
        <v>普通</v>
      </c>
      <c r="AD670" s="50">
        <f>VLOOKUP(D670,映射!AK:AL,2,FALSE)</f>
        <v>4</v>
      </c>
      <c r="AE670" s="50" t="s">
        <v>37</v>
      </c>
      <c r="AF670" s="4">
        <f>VLOOKUP(AE670,映射!AN:AO,2,FALSE)</f>
        <v>2</v>
      </c>
      <c r="AG670" s="50">
        <v>1</v>
      </c>
      <c r="AH670" s="70">
        <v>1</v>
      </c>
      <c r="AI670" s="16">
        <f t="shared" si="194"/>
        <v>40314</v>
      </c>
      <c r="AJ670" s="16">
        <f t="shared" si="195"/>
        <v>50041</v>
      </c>
      <c r="AK670" s="16">
        <f t="shared" si="196"/>
        <v>34</v>
      </c>
      <c r="AL670" s="16" t="str">
        <f t="shared" si="197"/>
        <v>小恶魔</v>
      </c>
      <c r="AM670" s="16">
        <f t="shared" si="198"/>
        <v>2408</v>
      </c>
      <c r="AN670" s="16">
        <f t="shared" si="199"/>
        <v>1196</v>
      </c>
      <c r="AO670" s="16">
        <f t="shared" si="207"/>
        <v>1212</v>
      </c>
      <c r="AP670" s="16">
        <f t="shared" si="200"/>
        <v>1810</v>
      </c>
      <c r="AQ670" s="16">
        <f t="shared" si="201"/>
        <v>1122</v>
      </c>
      <c r="AR670" s="16">
        <f t="shared" si="202"/>
        <v>156</v>
      </c>
      <c r="AS670" s="16"/>
      <c r="AT670" s="16">
        <v>37.2</v>
      </c>
      <c r="AU670" s="16">
        <v>75</v>
      </c>
      <c r="AV670" s="16">
        <v>18.6</v>
      </c>
      <c r="AW670" s="16"/>
    </row>
    <row r="671" spans="1:49">
      <c r="A671" s="62">
        <f>'表格编辑 '!A728</f>
        <v>40315</v>
      </c>
      <c r="B671" s="62">
        <f>'表格编辑 '!B728</f>
        <v>50154</v>
      </c>
      <c r="C671" s="62" t="str">
        <f>VLOOKUP(B671,映射!A:B,2,FALSE)</f>
        <v>海贼</v>
      </c>
      <c r="D671" s="62">
        <f>'表格编辑 '!E728</f>
        <v>34</v>
      </c>
      <c r="E671" s="62">
        <f>ROUNDUP((VLOOKUP(B671,Sheet1!U:AA,3,FALSE)-2)*(0.042*(D671-1)+0.2)+0.4,0)</f>
        <v>28</v>
      </c>
      <c r="F671" s="62">
        <f>ROUNDUP((VLOOKUP(B671,Sheet1!U:AA,4,FALSE)-2)*(0.042*(D671-1)+0.2)+0.4,0)</f>
        <v>47</v>
      </c>
      <c r="G671" s="62">
        <f>ROUNDUP((VLOOKUP(B671,Sheet1!U:AA,5,FALSE)-2)*(0.042*(D671-1)+0.2)+0.4,0)</f>
        <v>34</v>
      </c>
      <c r="H671" s="62">
        <f>ROUNDUP((VLOOKUP(B671,Sheet1!U:AA,6,FALSE)-2)*(0.042*(D671-1)+0.2)+0.4,0)</f>
        <v>42</v>
      </c>
      <c r="I671" s="62">
        <f>ROUNDUP((VLOOKUP(B671,Sheet1!U:AA,7,FALSE)-2)*(0.042*(D671-1)+0.2)+0.4,0)</f>
        <v>20</v>
      </c>
      <c r="J671" s="62">
        <f>E671*8+F671*2+G671*3+H671*3+I671*1+VLOOKUP(B671,Sheet1!AU:AZ,2,FALSE)</f>
        <v>586</v>
      </c>
      <c r="K671" s="62">
        <f>E671*1+F671*2+G671*2+H671*2+I671*10+VLOOKUP(B671,Sheet1!AU:AZ,3,FALSE)</f>
        <v>494</v>
      </c>
      <c r="L671" s="62">
        <f>E671*0.1+F671*2+G671*0.2+H671*0.26+I671*0.1+VLOOKUP(B671,Sheet1!AU:AZ,4,FALSE)</f>
        <v>136.52</v>
      </c>
      <c r="M671" s="62">
        <f>E671*0.1+F671*0.2+G671*2+H671*0.2+I671*0.1+VLOOKUP(B671,Sheet1!AU:AZ,5,FALSE)</f>
        <v>110.6</v>
      </c>
      <c r="N671" s="62">
        <f>E671*0.1+F671*0.2+G671*0.2+H671*2+I671*0.1+VLOOKUP(B671,Sheet1!AU:AZ,6,FALSE)</f>
        <v>125</v>
      </c>
      <c r="O671" s="62">
        <f t="shared" si="190"/>
        <v>5.5</v>
      </c>
      <c r="P671" s="62">
        <f t="shared" si="191"/>
        <v>20.7</v>
      </c>
      <c r="R671" s="9">
        <f t="shared" si="203"/>
        <v>34</v>
      </c>
      <c r="S671" s="9">
        <f t="shared" si="192"/>
        <v>229.64</v>
      </c>
      <c r="T671" s="9">
        <f t="shared" si="193"/>
        <v>42.8</v>
      </c>
      <c r="U671" s="66">
        <f t="shared" si="204"/>
        <v>282</v>
      </c>
      <c r="V671" s="9">
        <f t="shared" si="205"/>
        <v>338.4</v>
      </c>
      <c r="W671" s="67">
        <f t="shared" si="206"/>
        <v>212</v>
      </c>
      <c r="Y671" s="69">
        <f>VLOOKUP(D671,Sheet2!P:Q,2,FALSE)</f>
        <v>60</v>
      </c>
      <c r="AB671" s="4" t="str">
        <f>IF('表格编辑 '!D728="monster","普通","BOSS")</f>
        <v>普通</v>
      </c>
      <c r="AD671" s="50">
        <f>VLOOKUP(D671,映射!AK:AL,2,FALSE)</f>
        <v>4</v>
      </c>
      <c r="AE671" s="50" t="s">
        <v>37</v>
      </c>
      <c r="AF671" s="4">
        <f>VLOOKUP(AE671,映射!AN:AO,2,FALSE)</f>
        <v>2</v>
      </c>
      <c r="AG671" s="50">
        <v>1</v>
      </c>
      <c r="AH671" s="70">
        <v>1</v>
      </c>
      <c r="AI671" s="16">
        <f t="shared" si="194"/>
        <v>40315</v>
      </c>
      <c r="AJ671" s="16">
        <f t="shared" si="195"/>
        <v>50154</v>
      </c>
      <c r="AK671" s="16">
        <f t="shared" si="196"/>
        <v>34</v>
      </c>
      <c r="AL671" s="16" t="str">
        <f t="shared" si="197"/>
        <v>海贼</v>
      </c>
      <c r="AM671" s="16">
        <f t="shared" si="198"/>
        <v>2256</v>
      </c>
      <c r="AN671" s="16">
        <f t="shared" si="199"/>
        <v>1172</v>
      </c>
      <c r="AO671" s="16">
        <f t="shared" si="207"/>
        <v>1084</v>
      </c>
      <c r="AP671" s="16">
        <f t="shared" si="200"/>
        <v>1670</v>
      </c>
      <c r="AQ671" s="16">
        <f t="shared" si="201"/>
        <v>988</v>
      </c>
      <c r="AR671" s="16">
        <f t="shared" si="202"/>
        <v>205</v>
      </c>
      <c r="AS671" s="16"/>
      <c r="AT671" s="16">
        <v>74.3</v>
      </c>
      <c r="AU671" s="16">
        <v>85.1</v>
      </c>
      <c r="AV671" s="16">
        <v>4.3</v>
      </c>
      <c r="AW671" s="16"/>
    </row>
    <row r="672" spans="1:49">
      <c r="A672" s="62">
        <f>'表格编辑 '!A729</f>
        <v>40316</v>
      </c>
      <c r="B672" s="62">
        <f>'表格编辑 '!B729</f>
        <v>50063</v>
      </c>
      <c r="C672" s="62" t="str">
        <f>VLOOKUP(B672,映射!A:B,2,FALSE)</f>
        <v>杀人蜂</v>
      </c>
      <c r="D672" s="62">
        <f>'表格编辑 '!E729</f>
        <v>39</v>
      </c>
      <c r="E672" s="62">
        <f>ROUNDUP((VLOOKUP(B672,Sheet1!U:AA,3,FALSE)-2)*(0.042*(D672-1)+0.2)+0.4,0)</f>
        <v>19</v>
      </c>
      <c r="F672" s="62">
        <f>ROUNDUP((VLOOKUP(B672,Sheet1!U:AA,4,FALSE)-2)*(0.042*(D672-1)+0.2)+0.4,0)</f>
        <v>64</v>
      </c>
      <c r="G672" s="62">
        <f>ROUNDUP((VLOOKUP(B672,Sheet1!U:AA,5,FALSE)-2)*(0.042*(D672-1)+0.2)+0.4,0)</f>
        <v>19</v>
      </c>
      <c r="H672" s="62">
        <f>ROUNDUP((VLOOKUP(B672,Sheet1!U:AA,6,FALSE)-2)*(0.042*(D672-1)+0.2)+0.4,0)</f>
        <v>64</v>
      </c>
      <c r="I672" s="62">
        <f>ROUNDUP((VLOOKUP(B672,Sheet1!U:AA,7,FALSE)-2)*(0.042*(D672-1)+0.2)+0.4,0)</f>
        <v>19</v>
      </c>
      <c r="J672" s="62">
        <f>E672*8+F672*2+G672*3+H672*3+I672*1+VLOOKUP(B672,Sheet1!AU:AZ,2,FALSE)</f>
        <v>568</v>
      </c>
      <c r="K672" s="62">
        <f>E672*1+F672*2+G672*2+H672*2+I672*10+VLOOKUP(B672,Sheet1!AU:AZ,3,FALSE)</f>
        <v>523</v>
      </c>
      <c r="L672" s="62">
        <f>E672*0.1+F672*2+G672*0.2+H672*0.26+I672*0.1+VLOOKUP(B672,Sheet1!AU:AZ,4,FALSE)</f>
        <v>172.24</v>
      </c>
      <c r="M672" s="62">
        <f>E672*0.1+F672*0.2+G672*2+H672*0.2+I672*0.1+VLOOKUP(B672,Sheet1!AU:AZ,5,FALSE)</f>
        <v>87.4</v>
      </c>
      <c r="N672" s="62">
        <f>E672*0.1+F672*0.2+G672*0.2+H672*2+I672*0.1+VLOOKUP(B672,Sheet1!AU:AZ,6,FALSE)</f>
        <v>168.4</v>
      </c>
      <c r="O672" s="62">
        <f t="shared" ref="O672:O735" si="208">E672*-0.3+F672*-0.1+G672*0.2+H672*-0.1+I672*0.8</f>
        <v>0.5</v>
      </c>
      <c r="P672" s="62">
        <f t="shared" ref="P672:P735" si="209">E672*0.8+F672*-0.1+G672*-0.1+H672*0.2+I672*-0.1</f>
        <v>17.8</v>
      </c>
      <c r="R672" s="9">
        <f t="shared" si="203"/>
        <v>39</v>
      </c>
      <c r="S672" s="9">
        <f t="shared" si="192"/>
        <v>252.24</v>
      </c>
      <c r="T672" s="9">
        <f t="shared" si="193"/>
        <v>46.8</v>
      </c>
      <c r="U672" s="66">
        <f t="shared" si="204"/>
        <v>371</v>
      </c>
      <c r="V672" s="9">
        <f t="shared" si="205"/>
        <v>445.2</v>
      </c>
      <c r="W672" s="67">
        <f t="shared" si="206"/>
        <v>285</v>
      </c>
      <c r="Y672" s="69">
        <f>VLOOKUP(D672,Sheet2!P:Q,2,FALSE)</f>
        <v>60</v>
      </c>
      <c r="AB672" s="4" t="str">
        <f>IF('表格编辑 '!D729="monster","普通","BOSS")</f>
        <v>普通</v>
      </c>
      <c r="AD672" s="50">
        <f>VLOOKUP(D672,映射!AK:AL,2,FALSE)</f>
        <v>4</v>
      </c>
      <c r="AE672" s="50" t="s">
        <v>37</v>
      </c>
      <c r="AF672" s="4">
        <f>VLOOKUP(AE672,映射!AN:AO,2,FALSE)</f>
        <v>2</v>
      </c>
      <c r="AG672" s="50">
        <v>1</v>
      </c>
      <c r="AH672" s="70">
        <v>1</v>
      </c>
      <c r="AI672" s="16">
        <f t="shared" si="194"/>
        <v>40316</v>
      </c>
      <c r="AJ672" s="16">
        <f t="shared" si="195"/>
        <v>50063</v>
      </c>
      <c r="AK672" s="16">
        <f t="shared" si="196"/>
        <v>39</v>
      </c>
      <c r="AL672" s="16" t="str">
        <f t="shared" si="197"/>
        <v>杀人蜂</v>
      </c>
      <c r="AM672" s="16">
        <f t="shared" si="198"/>
        <v>2968</v>
      </c>
      <c r="AN672" s="16">
        <f t="shared" si="199"/>
        <v>1136</v>
      </c>
      <c r="AO672" s="16">
        <f t="shared" si="207"/>
        <v>1832</v>
      </c>
      <c r="AP672" s="16">
        <f t="shared" si="200"/>
        <v>2400</v>
      </c>
      <c r="AQ672" s="16">
        <f t="shared" si="201"/>
        <v>1046</v>
      </c>
      <c r="AR672" s="16">
        <f t="shared" si="202"/>
        <v>259</v>
      </c>
      <c r="AS672" s="16"/>
      <c r="AT672" s="16">
        <v>56.4</v>
      </c>
      <c r="AU672" s="16">
        <v>123</v>
      </c>
      <c r="AV672" s="16">
        <v>0.599999999999998</v>
      </c>
      <c r="AW672" s="16"/>
    </row>
    <row r="673" spans="1:49">
      <c r="A673" s="62">
        <f>'表格编辑 '!A730</f>
        <v>40317</v>
      </c>
      <c r="B673" s="62">
        <f>'表格编辑 '!B730</f>
        <v>50153</v>
      </c>
      <c r="C673" s="62" t="str">
        <f>VLOOKUP(B673,映射!A:B,2,FALSE)</f>
        <v>山贼</v>
      </c>
      <c r="D673" s="62">
        <f>'表格编辑 '!E730</f>
        <v>39</v>
      </c>
      <c r="E673" s="62">
        <f>ROUNDUP((VLOOKUP(B673,Sheet1!U:AA,3,FALSE)-2)*(0.042*(D673-1)+0.2)+0.4,0)</f>
        <v>48</v>
      </c>
      <c r="F673" s="62">
        <f>ROUNDUP((VLOOKUP(B673,Sheet1!U:AA,4,FALSE)-2)*(0.042*(D673-1)+0.2)+0.4,0)</f>
        <v>46</v>
      </c>
      <c r="G673" s="62">
        <f>ROUNDUP((VLOOKUP(B673,Sheet1!U:AA,5,FALSE)-2)*(0.042*(D673-1)+0.2)+0.4,0)</f>
        <v>40</v>
      </c>
      <c r="H673" s="62">
        <f>ROUNDUP((VLOOKUP(B673,Sheet1!U:AA,6,FALSE)-2)*(0.042*(D673-1)+0.2)+0.4,0)</f>
        <v>44</v>
      </c>
      <c r="I673" s="62">
        <f>ROUNDUP((VLOOKUP(B673,Sheet1!U:AA,7,FALSE)-2)*(0.042*(D673-1)+0.2)+0.4,0)</f>
        <v>15</v>
      </c>
      <c r="J673" s="62">
        <f>E673*8+F673*2+G673*3+H673*3+I673*1+VLOOKUP(B673,Sheet1!AU:AZ,2,FALSE)</f>
        <v>763</v>
      </c>
      <c r="K673" s="62">
        <f>E673*1+F673*2+G673*2+H673*2+I673*10+VLOOKUP(B673,Sheet1!AU:AZ,3,FALSE)</f>
        <v>478</v>
      </c>
      <c r="L673" s="62">
        <f>E673*0.1+F673*2+G673*0.2+H673*0.26+I673*0.1+VLOOKUP(B673,Sheet1!AU:AZ,4,FALSE)</f>
        <v>137.74</v>
      </c>
      <c r="M673" s="62">
        <f>E673*0.1+F673*0.2+G673*2+H673*0.2+I673*0.1+VLOOKUP(B673,Sheet1!AU:AZ,5,FALSE)</f>
        <v>124.3</v>
      </c>
      <c r="N673" s="62">
        <f>E673*0.1+F673*0.2+G673*0.2+H673*2+I673*0.1+VLOOKUP(B673,Sheet1!AU:AZ,6,FALSE)</f>
        <v>131.5</v>
      </c>
      <c r="O673" s="62">
        <f t="shared" si="208"/>
        <v>-3.4</v>
      </c>
      <c r="P673" s="62">
        <f t="shared" si="209"/>
        <v>37.1</v>
      </c>
      <c r="R673" s="9">
        <f t="shared" si="203"/>
        <v>39</v>
      </c>
      <c r="S673" s="9">
        <f t="shared" si="192"/>
        <v>252.24</v>
      </c>
      <c r="T673" s="9">
        <f t="shared" si="193"/>
        <v>46.8</v>
      </c>
      <c r="U673" s="66">
        <f t="shared" si="204"/>
        <v>305</v>
      </c>
      <c r="V673" s="9">
        <f t="shared" si="205"/>
        <v>366</v>
      </c>
      <c r="W673" s="67">
        <f t="shared" si="206"/>
        <v>205</v>
      </c>
      <c r="Y673" s="69">
        <f>VLOOKUP(D673,Sheet2!P:Q,2,FALSE)</f>
        <v>60</v>
      </c>
      <c r="AB673" s="4" t="str">
        <f>IF('表格编辑 '!D730="monster","普通","BOSS")</f>
        <v>普通</v>
      </c>
      <c r="AD673" s="50">
        <f>VLOOKUP(D673,映射!AK:AL,2,FALSE)</f>
        <v>4</v>
      </c>
      <c r="AE673" s="50" t="s">
        <v>37</v>
      </c>
      <c r="AF673" s="4">
        <f>VLOOKUP(AE673,映射!AN:AO,2,FALSE)</f>
        <v>2</v>
      </c>
      <c r="AG673" s="50">
        <v>1</v>
      </c>
      <c r="AH673" s="70">
        <v>1</v>
      </c>
      <c r="AI673" s="16">
        <f t="shared" si="194"/>
        <v>40317</v>
      </c>
      <c r="AJ673" s="16">
        <f t="shared" si="195"/>
        <v>50153</v>
      </c>
      <c r="AK673" s="16">
        <f t="shared" si="196"/>
        <v>39</v>
      </c>
      <c r="AL673" s="16" t="str">
        <f t="shared" si="197"/>
        <v>山贼</v>
      </c>
      <c r="AM673" s="16">
        <f t="shared" si="198"/>
        <v>2440</v>
      </c>
      <c r="AN673" s="16">
        <f t="shared" si="199"/>
        <v>1526</v>
      </c>
      <c r="AO673" s="16">
        <f t="shared" si="207"/>
        <v>914</v>
      </c>
      <c r="AP673" s="16">
        <f t="shared" si="200"/>
        <v>1677</v>
      </c>
      <c r="AQ673" s="16">
        <f t="shared" si="201"/>
        <v>956</v>
      </c>
      <c r="AR673" s="16">
        <f t="shared" si="202"/>
        <v>207</v>
      </c>
      <c r="AS673" s="16"/>
      <c r="AT673" s="16">
        <v>88.3</v>
      </c>
      <c r="AU673" s="16">
        <v>93.7</v>
      </c>
      <c r="AV673" s="16">
        <v>-2.3</v>
      </c>
      <c r="AW673" s="16"/>
    </row>
    <row r="674" spans="1:49">
      <c r="A674" s="62">
        <f>'表格编辑 '!A731</f>
        <v>40318</v>
      </c>
      <c r="B674" s="62">
        <f>'表格编辑 '!B731</f>
        <v>50129</v>
      </c>
      <c r="C674" s="62" t="str">
        <f>VLOOKUP(B674,映射!A:B,2,FALSE)</f>
        <v>大钳蟹</v>
      </c>
      <c r="D674" s="62">
        <f>'表格编辑 '!E731</f>
        <v>39</v>
      </c>
      <c r="E674" s="62">
        <f>ROUNDUP((VLOOKUP(B674,Sheet1!U:AA,3,FALSE)-2)*(0.042*(D674-1)+0.2)+0.4,0)</f>
        <v>22</v>
      </c>
      <c r="F674" s="62">
        <f>ROUNDUP((VLOOKUP(B674,Sheet1!U:AA,4,FALSE)-2)*(0.042*(D674-1)+0.2)+0.4,0)</f>
        <v>58</v>
      </c>
      <c r="G674" s="62">
        <f>ROUNDUP((VLOOKUP(B674,Sheet1!U:AA,5,FALSE)-2)*(0.042*(D674-1)+0.2)+0.4,0)</f>
        <v>64</v>
      </c>
      <c r="H674" s="62">
        <f>ROUNDUP((VLOOKUP(B674,Sheet1!U:AA,6,FALSE)-2)*(0.042*(D674-1)+0.2)+0.4,0)</f>
        <v>19</v>
      </c>
      <c r="I674" s="62">
        <f>ROUNDUP((VLOOKUP(B674,Sheet1!U:AA,7,FALSE)-2)*(0.042*(D674-1)+0.2)+0.4,0)</f>
        <v>12</v>
      </c>
      <c r="J674" s="62">
        <f>E674*8+F674*2+G674*3+H674*3+I674*1+VLOOKUP(B674,Sheet1!AU:AZ,2,FALSE)</f>
        <v>573</v>
      </c>
      <c r="K674" s="62">
        <f>E674*1+F674*2+G674*2+H674*2+I674*10+VLOOKUP(B674,Sheet1!AU:AZ,3,FALSE)</f>
        <v>444</v>
      </c>
      <c r="L674" s="62">
        <f>E674*0.1+F674*2+G674*0.2+H674*0.26+I674*0.1+VLOOKUP(B674,Sheet1!AU:AZ,4,FALSE)</f>
        <v>157.14</v>
      </c>
      <c r="M674" s="62">
        <f>E674*0.1+F674*0.2+G674*2+H674*0.2+I674*0.1+VLOOKUP(B674,Sheet1!AU:AZ,5,FALSE)</f>
        <v>166.8</v>
      </c>
      <c r="N674" s="62">
        <f>E674*0.1+F674*0.2+G674*0.2+H674*2+I674*0.1+VLOOKUP(B674,Sheet1!AU:AZ,6,FALSE)</f>
        <v>85.8</v>
      </c>
      <c r="O674" s="62">
        <f t="shared" si="208"/>
        <v>8.1</v>
      </c>
      <c r="P674" s="62">
        <f t="shared" si="209"/>
        <v>8</v>
      </c>
      <c r="R674" s="9">
        <f t="shared" si="203"/>
        <v>39</v>
      </c>
      <c r="S674" s="9">
        <f t="shared" si="192"/>
        <v>252.24</v>
      </c>
      <c r="T674" s="9">
        <f t="shared" si="193"/>
        <v>46.8</v>
      </c>
      <c r="U674" s="66">
        <f t="shared" si="204"/>
        <v>254</v>
      </c>
      <c r="V674" s="9">
        <f t="shared" si="205"/>
        <v>304.8</v>
      </c>
      <c r="W674" s="67">
        <f t="shared" si="206"/>
        <v>249</v>
      </c>
      <c r="Y674" s="69">
        <f>VLOOKUP(D674,Sheet2!P:Q,2,FALSE)</f>
        <v>60</v>
      </c>
      <c r="AB674" s="4" t="str">
        <f>IF('表格编辑 '!D731="monster","普通","BOSS")</f>
        <v>普通</v>
      </c>
      <c r="AD674" s="50">
        <f>VLOOKUP(D674,映射!AK:AL,2,FALSE)</f>
        <v>4</v>
      </c>
      <c r="AE674" s="50" t="s">
        <v>37</v>
      </c>
      <c r="AF674" s="4">
        <f>VLOOKUP(AE674,映射!AN:AO,2,FALSE)</f>
        <v>2</v>
      </c>
      <c r="AG674" s="50">
        <v>1</v>
      </c>
      <c r="AH674" s="70">
        <v>1</v>
      </c>
      <c r="AI674" s="16">
        <f t="shared" si="194"/>
        <v>40318</v>
      </c>
      <c r="AJ674" s="16">
        <f t="shared" si="195"/>
        <v>50129</v>
      </c>
      <c r="AK674" s="16">
        <f t="shared" si="196"/>
        <v>39</v>
      </c>
      <c r="AL674" s="16" t="str">
        <f t="shared" si="197"/>
        <v>大钳蟹</v>
      </c>
      <c r="AM674" s="16">
        <f t="shared" si="198"/>
        <v>2032</v>
      </c>
      <c r="AN674" s="16">
        <f t="shared" si="199"/>
        <v>1146</v>
      </c>
      <c r="AO674" s="16">
        <f t="shared" si="207"/>
        <v>886</v>
      </c>
      <c r="AP674" s="16">
        <f t="shared" si="200"/>
        <v>1459</v>
      </c>
      <c r="AQ674" s="16">
        <f t="shared" si="201"/>
        <v>888</v>
      </c>
      <c r="AR674" s="16">
        <f t="shared" si="202"/>
        <v>236</v>
      </c>
      <c r="AS674" s="16"/>
      <c r="AT674" s="16">
        <v>121.9</v>
      </c>
      <c r="AU674" s="16">
        <v>55.3</v>
      </c>
      <c r="AV674" s="16">
        <v>6.4</v>
      </c>
      <c r="AW674" s="16"/>
    </row>
    <row r="675" spans="1:49">
      <c r="A675" s="62">
        <f>'表格编辑 '!A732</f>
        <v>40319</v>
      </c>
      <c r="B675" s="62">
        <f>'表格编辑 '!B732</f>
        <v>50131</v>
      </c>
      <c r="C675" s="62" t="str">
        <f>VLOOKUP(B675,映射!A:B,2,FALSE)</f>
        <v>蜥蜴人战士</v>
      </c>
      <c r="D675" s="62">
        <f>'表格编辑 '!E732</f>
        <v>39</v>
      </c>
      <c r="E675" s="62">
        <f>ROUNDUP((VLOOKUP(B675,Sheet1!U:AA,3,FALSE)-2)*(0.042*(D675-1)+0.2)+0.4,0)</f>
        <v>37</v>
      </c>
      <c r="F675" s="62">
        <f>ROUNDUP((VLOOKUP(B675,Sheet1!U:AA,4,FALSE)-2)*(0.042*(D675-1)+0.2)+0.4,0)</f>
        <v>55</v>
      </c>
      <c r="G675" s="62">
        <f>ROUNDUP((VLOOKUP(B675,Sheet1!U:AA,5,FALSE)-2)*(0.042*(D675-1)+0.2)+0.4,0)</f>
        <v>55</v>
      </c>
      <c r="H675" s="62">
        <f>ROUNDUP((VLOOKUP(B675,Sheet1!U:AA,6,FALSE)-2)*(0.042*(D675-1)+0.2)+0.4,0)</f>
        <v>19</v>
      </c>
      <c r="I675" s="62">
        <f>ROUNDUP((VLOOKUP(B675,Sheet1!U:AA,7,FALSE)-2)*(0.042*(D675-1)+0.2)+0.4,0)</f>
        <v>37</v>
      </c>
      <c r="J675" s="62">
        <f>E675*8+F675*2+G675*3+H675*3+I675*1+VLOOKUP(B675,Sheet1!AU:AZ,2,FALSE)</f>
        <v>685</v>
      </c>
      <c r="K675" s="62">
        <f>E675*1+F675*2+G675*2+H675*2+I675*10+VLOOKUP(B675,Sheet1!AU:AZ,3,FALSE)</f>
        <v>685</v>
      </c>
      <c r="L675" s="62">
        <f>E675*0.1+F675*2+G675*0.2+H675*0.26+I675*0.1+VLOOKUP(B675,Sheet1!AU:AZ,4,FALSE)</f>
        <v>153.34</v>
      </c>
      <c r="M675" s="62">
        <f>E675*0.1+F675*0.2+G675*2+H675*0.2+I675*0.1+VLOOKUP(B675,Sheet1!AU:AZ,5,FALSE)</f>
        <v>152.2</v>
      </c>
      <c r="N675" s="62">
        <f>E675*0.1+F675*0.2+G675*0.2+H675*2+I675*0.1+VLOOKUP(B675,Sheet1!AU:AZ,6,FALSE)</f>
        <v>87.4</v>
      </c>
      <c r="O675" s="62">
        <f t="shared" si="208"/>
        <v>22.1</v>
      </c>
      <c r="P675" s="62">
        <f t="shared" si="209"/>
        <v>18.7</v>
      </c>
      <c r="R675" s="9">
        <f t="shared" si="203"/>
        <v>39</v>
      </c>
      <c r="S675" s="9">
        <f t="shared" si="192"/>
        <v>252.24</v>
      </c>
      <c r="T675" s="9">
        <f t="shared" si="193"/>
        <v>46.8</v>
      </c>
      <c r="U675" s="66">
        <f t="shared" si="204"/>
        <v>269</v>
      </c>
      <c r="V675" s="9">
        <f t="shared" si="205"/>
        <v>322.8</v>
      </c>
      <c r="W675" s="67">
        <f t="shared" si="206"/>
        <v>241</v>
      </c>
      <c r="Y675" s="69">
        <f>VLOOKUP(D675,Sheet2!P:Q,2,FALSE)</f>
        <v>60</v>
      </c>
      <c r="AB675" s="4" t="str">
        <f>IF('表格编辑 '!D732="monster","普通","BOSS")</f>
        <v>普通</v>
      </c>
      <c r="AD675" s="50">
        <f>VLOOKUP(D675,映射!AK:AL,2,FALSE)</f>
        <v>4</v>
      </c>
      <c r="AE675" s="50" t="s">
        <v>37</v>
      </c>
      <c r="AF675" s="4">
        <f>VLOOKUP(AE675,映射!AN:AO,2,FALSE)</f>
        <v>2</v>
      </c>
      <c r="AG675" s="50">
        <v>1</v>
      </c>
      <c r="AH675" s="70">
        <v>1</v>
      </c>
      <c r="AI675" s="16">
        <f t="shared" si="194"/>
        <v>40319</v>
      </c>
      <c r="AJ675" s="16">
        <f t="shared" si="195"/>
        <v>50131</v>
      </c>
      <c r="AK675" s="16">
        <f t="shared" si="196"/>
        <v>39</v>
      </c>
      <c r="AL675" s="16" t="str">
        <f t="shared" si="197"/>
        <v>蜥蜴人战士</v>
      </c>
      <c r="AM675" s="16">
        <f t="shared" si="198"/>
        <v>2152</v>
      </c>
      <c r="AN675" s="16">
        <f t="shared" si="199"/>
        <v>1370</v>
      </c>
      <c r="AO675" s="16">
        <f t="shared" si="207"/>
        <v>782</v>
      </c>
      <c r="AP675" s="16">
        <f t="shared" si="200"/>
        <v>1467</v>
      </c>
      <c r="AQ675" s="16">
        <f t="shared" si="201"/>
        <v>1370</v>
      </c>
      <c r="AR675" s="16">
        <f t="shared" si="202"/>
        <v>231</v>
      </c>
      <c r="AS675" s="16"/>
      <c r="AT675" s="16">
        <v>109.1</v>
      </c>
      <c r="AU675" s="16">
        <v>55.1</v>
      </c>
      <c r="AV675" s="16">
        <v>6.5</v>
      </c>
      <c r="AW675" s="16"/>
    </row>
    <row r="676" spans="1:49">
      <c r="A676" s="62">
        <f>'表格编辑 '!A733</f>
        <v>40320</v>
      </c>
      <c r="B676" s="62">
        <f>'表格编辑 '!B733</f>
        <v>50037</v>
      </c>
      <c r="C676" s="62" t="str">
        <f>VLOOKUP(B676,映射!A:B,2,FALSE)</f>
        <v>死灵</v>
      </c>
      <c r="D676" s="62">
        <f>'表格编辑 '!E733</f>
        <v>39</v>
      </c>
      <c r="E676" s="62">
        <f>ROUNDUP((VLOOKUP(B676,Sheet1!U:AA,3,FALSE)-2)*(0.042*(D676-1)+0.2)+0.4,0)</f>
        <v>15</v>
      </c>
      <c r="F676" s="62">
        <f>ROUNDUP((VLOOKUP(B676,Sheet1!U:AA,4,FALSE)-2)*(0.042*(D676-1)+0.2)+0.4,0)</f>
        <v>48</v>
      </c>
      <c r="G676" s="62">
        <f>ROUNDUP((VLOOKUP(B676,Sheet1!U:AA,5,FALSE)-2)*(0.042*(D676-1)+0.2)+0.4,0)</f>
        <v>55</v>
      </c>
      <c r="H676" s="62">
        <f>ROUNDUP((VLOOKUP(B676,Sheet1!U:AA,6,FALSE)-2)*(0.042*(D676-1)+0.2)+0.4,0)</f>
        <v>28</v>
      </c>
      <c r="I676" s="62">
        <f>ROUNDUP((VLOOKUP(B676,Sheet1!U:AA,7,FALSE)-2)*(0.042*(D676-1)+0.2)+0.4,0)</f>
        <v>48</v>
      </c>
      <c r="J676" s="62">
        <f>E676*8+F676*2+G676*3+H676*3+I676*1+VLOOKUP(B676,Sheet1!AU:AZ,2,FALSE)</f>
        <v>533</v>
      </c>
      <c r="K676" s="62">
        <f>E676*1+F676*2+G676*2+H676*2+I676*10+VLOOKUP(B676,Sheet1!AU:AZ,3,FALSE)</f>
        <v>777</v>
      </c>
      <c r="L676" s="62">
        <f>E676*0.1+F676*2+G676*0.2+H676*0.26+I676*0.1+VLOOKUP(B676,Sheet1!AU:AZ,4,FALSE)</f>
        <v>140.58</v>
      </c>
      <c r="M676" s="62">
        <f>E676*0.1+F676*0.2+G676*2+H676*0.2+I676*0.1+VLOOKUP(B676,Sheet1!AU:AZ,5,FALSE)</f>
        <v>151.5</v>
      </c>
      <c r="N676" s="62">
        <f>E676*0.1+F676*0.2+G676*0.2+H676*2+I676*0.1+VLOOKUP(B676,Sheet1!AU:AZ,6,FALSE)</f>
        <v>102.9</v>
      </c>
      <c r="O676" s="62">
        <f t="shared" si="208"/>
        <v>37.3</v>
      </c>
      <c r="P676" s="62">
        <f t="shared" si="209"/>
        <v>2.5</v>
      </c>
      <c r="R676" s="9">
        <f t="shared" si="203"/>
        <v>39</v>
      </c>
      <c r="S676" s="9">
        <f t="shared" si="192"/>
        <v>252.24</v>
      </c>
      <c r="T676" s="9">
        <f t="shared" si="193"/>
        <v>46.8</v>
      </c>
      <c r="U676" s="66">
        <f t="shared" si="204"/>
        <v>270</v>
      </c>
      <c r="V676" s="9">
        <f t="shared" si="205"/>
        <v>324</v>
      </c>
      <c r="W676" s="67">
        <f t="shared" si="206"/>
        <v>212</v>
      </c>
      <c r="Y676" s="69">
        <f>VLOOKUP(D676,Sheet2!P:Q,2,FALSE)</f>
        <v>60</v>
      </c>
      <c r="AB676" s="4" t="str">
        <f>IF('表格编辑 '!D733="monster","普通","BOSS")</f>
        <v>普通</v>
      </c>
      <c r="AD676" s="50">
        <f>VLOOKUP(D676,映射!AK:AL,2,FALSE)</f>
        <v>4</v>
      </c>
      <c r="AE676" s="50" t="s">
        <v>37</v>
      </c>
      <c r="AF676" s="4">
        <f>VLOOKUP(AE676,映射!AN:AO,2,FALSE)</f>
        <v>2</v>
      </c>
      <c r="AG676" s="50">
        <v>1</v>
      </c>
      <c r="AH676" s="70">
        <v>1</v>
      </c>
      <c r="AI676" s="16">
        <f t="shared" si="194"/>
        <v>40320</v>
      </c>
      <c r="AJ676" s="16">
        <f t="shared" si="195"/>
        <v>50037</v>
      </c>
      <c r="AK676" s="16">
        <f t="shared" si="196"/>
        <v>39</v>
      </c>
      <c r="AL676" s="16" t="str">
        <f t="shared" si="197"/>
        <v>死灵</v>
      </c>
      <c r="AM676" s="16">
        <f t="shared" si="198"/>
        <v>2160</v>
      </c>
      <c r="AN676" s="16">
        <f t="shared" si="199"/>
        <v>1066</v>
      </c>
      <c r="AO676" s="16">
        <f t="shared" si="207"/>
        <v>1094</v>
      </c>
      <c r="AP676" s="16">
        <f t="shared" si="200"/>
        <v>1627</v>
      </c>
      <c r="AQ676" s="16">
        <f t="shared" si="201"/>
        <v>1554</v>
      </c>
      <c r="AR676" s="16">
        <f t="shared" si="202"/>
        <v>211</v>
      </c>
      <c r="AS676" s="16"/>
      <c r="AT676" s="16">
        <v>109.9</v>
      </c>
      <c r="AU676" s="16">
        <v>68.5</v>
      </c>
      <c r="AV676" s="16">
        <v>31</v>
      </c>
      <c r="AW676" s="16"/>
    </row>
    <row r="677" spans="1:49">
      <c r="A677" s="62">
        <f>'表格编辑 '!A734</f>
        <v>40321</v>
      </c>
      <c r="B677" s="62">
        <f>'表格编辑 '!B734</f>
        <v>50138</v>
      </c>
      <c r="C677" s="62" t="str">
        <f>VLOOKUP(B677,映射!A:B,2,FALSE)</f>
        <v>烈风翼龙</v>
      </c>
      <c r="D677" s="62">
        <f>'表格编辑 '!E734</f>
        <v>39</v>
      </c>
      <c r="E677" s="62">
        <f>ROUNDUP((VLOOKUP(B677,Sheet1!U:AA,3,FALSE)-2)*(0.042*(D677-1)+0.2)+0.4,0)</f>
        <v>64</v>
      </c>
      <c r="F677" s="62">
        <f>ROUNDUP((VLOOKUP(B677,Sheet1!U:AA,4,FALSE)-2)*(0.042*(D677-1)+0.2)+0.4,0)</f>
        <v>51</v>
      </c>
      <c r="G677" s="62">
        <f>ROUNDUP((VLOOKUP(B677,Sheet1!U:AA,5,FALSE)-2)*(0.042*(D677-1)+0.2)+0.4,0)</f>
        <v>48</v>
      </c>
      <c r="H677" s="62">
        <f>ROUNDUP((VLOOKUP(B677,Sheet1!U:AA,6,FALSE)-2)*(0.042*(D677-1)+0.2)+0.4,0)</f>
        <v>42</v>
      </c>
      <c r="I677" s="62">
        <f>ROUNDUP((VLOOKUP(B677,Sheet1!U:AA,7,FALSE)-2)*(0.042*(D677-1)+0.2)+0.4,0)</f>
        <v>33</v>
      </c>
      <c r="J677" s="62">
        <f>E677*8+F677*2+G677*3+H677*3+I677*1+VLOOKUP(B677,Sheet1!AU:AZ,2,FALSE)</f>
        <v>937</v>
      </c>
      <c r="K677" s="62">
        <f>E677*1+F677*2+G677*2+H677*2+I677*10+VLOOKUP(B677,Sheet1!AU:AZ,3,FALSE)</f>
        <v>696</v>
      </c>
      <c r="L677" s="62">
        <f>E677*0.1+F677*2+G677*0.2+H677*0.26+I677*0.1+VLOOKUP(B677,Sheet1!AU:AZ,4,FALSE)</f>
        <v>152.22</v>
      </c>
      <c r="M677" s="62">
        <f>E677*0.1+F677*0.2+G677*2+H677*0.2+I677*0.1+VLOOKUP(B677,Sheet1!AU:AZ,5,FALSE)</f>
        <v>144.3</v>
      </c>
      <c r="N677" s="62">
        <f>E677*0.1+F677*0.2+G677*0.2+H677*2+I677*0.1+VLOOKUP(B677,Sheet1!AU:AZ,6,FALSE)</f>
        <v>133.5</v>
      </c>
      <c r="O677" s="62">
        <f t="shared" si="208"/>
        <v>7.5</v>
      </c>
      <c r="P677" s="62">
        <f t="shared" si="209"/>
        <v>46.4</v>
      </c>
      <c r="R677" s="9">
        <f t="shared" si="203"/>
        <v>39</v>
      </c>
      <c r="S677" s="9">
        <f t="shared" si="192"/>
        <v>252.24</v>
      </c>
      <c r="T677" s="9">
        <f t="shared" si="193"/>
        <v>46.8</v>
      </c>
      <c r="U677" s="66">
        <f t="shared" si="204"/>
        <v>279</v>
      </c>
      <c r="V677" s="9">
        <f t="shared" si="205"/>
        <v>334.8</v>
      </c>
      <c r="W677" s="67">
        <f t="shared" si="206"/>
        <v>238</v>
      </c>
      <c r="Y677" s="69">
        <f>VLOOKUP(D677,Sheet2!P:Q,2,FALSE)</f>
        <v>60</v>
      </c>
      <c r="AB677" s="4" t="str">
        <f>IF('表格编辑 '!D734="monster","普通","BOSS")</f>
        <v>普通</v>
      </c>
      <c r="AD677" s="50">
        <f>VLOOKUP(D677,映射!AK:AL,2,FALSE)</f>
        <v>4</v>
      </c>
      <c r="AE677" s="50" t="s">
        <v>37</v>
      </c>
      <c r="AF677" s="4">
        <f>VLOOKUP(AE677,映射!AN:AO,2,FALSE)</f>
        <v>2</v>
      </c>
      <c r="AG677" s="50">
        <v>1</v>
      </c>
      <c r="AH677" s="70">
        <v>1</v>
      </c>
      <c r="AI677" s="16">
        <f t="shared" si="194"/>
        <v>40321</v>
      </c>
      <c r="AJ677" s="16">
        <f t="shared" si="195"/>
        <v>50138</v>
      </c>
      <c r="AK677" s="16">
        <f t="shared" si="196"/>
        <v>39</v>
      </c>
      <c r="AL677" s="16" t="str">
        <f t="shared" si="197"/>
        <v>烈风翼龙</v>
      </c>
      <c r="AM677" s="16">
        <f t="shared" si="198"/>
        <v>2232</v>
      </c>
      <c r="AN677" s="16">
        <f t="shared" si="199"/>
        <v>1874</v>
      </c>
      <c r="AO677" s="16">
        <f t="shared" si="207"/>
        <v>358</v>
      </c>
      <c r="AP677" s="16">
        <f t="shared" si="200"/>
        <v>1295</v>
      </c>
      <c r="AQ677" s="16">
        <f t="shared" si="201"/>
        <v>1392</v>
      </c>
      <c r="AR677" s="16">
        <f t="shared" si="202"/>
        <v>229</v>
      </c>
      <c r="AS677" s="16"/>
      <c r="AT677" s="16">
        <v>84.8</v>
      </c>
      <c r="AU677" s="16">
        <v>77.6</v>
      </c>
      <c r="AV677" s="16">
        <v>1.5</v>
      </c>
      <c r="AW677" s="16"/>
    </row>
    <row r="678" spans="1:49">
      <c r="A678" s="62">
        <f>'表格编辑 '!A735</f>
        <v>40322</v>
      </c>
      <c r="B678" s="62">
        <f>'表格编辑 '!B735</f>
        <v>50038</v>
      </c>
      <c r="C678" s="62" t="str">
        <f>VLOOKUP(B678,映射!A:B,2,FALSE)</f>
        <v>石像魔宠</v>
      </c>
      <c r="D678" s="62">
        <f>'表格编辑 '!E735</f>
        <v>39</v>
      </c>
      <c r="E678" s="62">
        <f>ROUNDUP((VLOOKUP(B678,Sheet1!U:AA,3,FALSE)-2)*(0.042*(D678-1)+0.2)+0.4,0)</f>
        <v>26</v>
      </c>
      <c r="F678" s="62">
        <f>ROUNDUP((VLOOKUP(B678,Sheet1!U:AA,4,FALSE)-2)*(0.042*(D678-1)+0.2)+0.4,0)</f>
        <v>35</v>
      </c>
      <c r="G678" s="62">
        <f>ROUNDUP((VLOOKUP(B678,Sheet1!U:AA,5,FALSE)-2)*(0.042*(D678-1)+0.2)+0.4,0)</f>
        <v>30</v>
      </c>
      <c r="H678" s="62">
        <f>ROUNDUP((VLOOKUP(B678,Sheet1!U:AA,6,FALSE)-2)*(0.042*(D678-1)+0.2)+0.4,0)</f>
        <v>53</v>
      </c>
      <c r="I678" s="62">
        <f>ROUNDUP((VLOOKUP(B678,Sheet1!U:AA,7,FALSE)-2)*(0.042*(D678-1)+0.2)+0.4,0)</f>
        <v>44</v>
      </c>
      <c r="J678" s="62">
        <f>E678*8+F678*2+G678*3+H678*3+I678*1+VLOOKUP(B678,Sheet1!AU:AZ,2,FALSE)</f>
        <v>591</v>
      </c>
      <c r="K678" s="62">
        <f>E678*1+F678*2+G678*2+H678*2+I678*10+VLOOKUP(B678,Sheet1!AU:AZ,3,FALSE)</f>
        <v>722</v>
      </c>
      <c r="L678" s="62">
        <f>E678*0.1+F678*2+G678*0.2+H678*0.26+I678*0.1+VLOOKUP(B678,Sheet1!AU:AZ,4,FALSE)</f>
        <v>116.78</v>
      </c>
      <c r="M678" s="62">
        <f>E678*0.1+F678*0.2+G678*2+H678*0.2+I678*0.1+VLOOKUP(B678,Sheet1!AU:AZ,5,FALSE)</f>
        <v>104.6</v>
      </c>
      <c r="N678" s="62">
        <f>E678*0.1+F678*0.2+G678*0.2+H678*2+I678*0.1+VLOOKUP(B678,Sheet1!AU:AZ,6,FALSE)</f>
        <v>146</v>
      </c>
      <c r="O678" s="62">
        <f t="shared" si="208"/>
        <v>24.6</v>
      </c>
      <c r="P678" s="62">
        <f t="shared" si="209"/>
        <v>20.5</v>
      </c>
      <c r="R678" s="9">
        <f t="shared" si="203"/>
        <v>39</v>
      </c>
      <c r="S678" s="9">
        <f t="shared" si="192"/>
        <v>252.24</v>
      </c>
      <c r="T678" s="9">
        <f t="shared" si="193"/>
        <v>46.8</v>
      </c>
      <c r="U678" s="66">
        <f t="shared" si="204"/>
        <v>337</v>
      </c>
      <c r="V678" s="9">
        <f t="shared" si="205"/>
        <v>404.4</v>
      </c>
      <c r="W678" s="67">
        <f t="shared" si="206"/>
        <v>160</v>
      </c>
      <c r="Y678" s="69">
        <f>VLOOKUP(D678,Sheet2!P:Q,2,FALSE)</f>
        <v>60</v>
      </c>
      <c r="AB678" s="4" t="str">
        <f>IF('表格编辑 '!D735="monster","普通","BOSS")</f>
        <v>普通</v>
      </c>
      <c r="AD678" s="50">
        <f>VLOOKUP(D678,映射!AK:AL,2,FALSE)</f>
        <v>4</v>
      </c>
      <c r="AE678" s="50" t="s">
        <v>37</v>
      </c>
      <c r="AF678" s="4">
        <f>VLOOKUP(AE678,映射!AN:AO,2,FALSE)</f>
        <v>2</v>
      </c>
      <c r="AG678" s="50">
        <v>1</v>
      </c>
      <c r="AH678" s="70">
        <v>1</v>
      </c>
      <c r="AI678" s="16">
        <f t="shared" si="194"/>
        <v>40322</v>
      </c>
      <c r="AJ678" s="16">
        <f t="shared" si="195"/>
        <v>50038</v>
      </c>
      <c r="AK678" s="16">
        <f t="shared" si="196"/>
        <v>39</v>
      </c>
      <c r="AL678" s="16" t="str">
        <f t="shared" si="197"/>
        <v>石像魔宠</v>
      </c>
      <c r="AM678" s="16">
        <f t="shared" si="198"/>
        <v>2696</v>
      </c>
      <c r="AN678" s="16">
        <f t="shared" si="199"/>
        <v>1182</v>
      </c>
      <c r="AO678" s="16">
        <f t="shared" si="207"/>
        <v>1514</v>
      </c>
      <c r="AP678" s="16">
        <f t="shared" si="200"/>
        <v>2105</v>
      </c>
      <c r="AQ678" s="16">
        <f t="shared" si="201"/>
        <v>1444</v>
      </c>
      <c r="AR678" s="16">
        <f t="shared" si="202"/>
        <v>176</v>
      </c>
      <c r="AS678" s="16"/>
      <c r="AT678" s="16">
        <v>48.5</v>
      </c>
      <c r="AU678" s="16">
        <v>102.5</v>
      </c>
      <c r="AV678" s="16">
        <v>18.5</v>
      </c>
      <c r="AW678" s="16"/>
    </row>
    <row r="679" spans="1:49">
      <c r="A679" s="62">
        <f>'表格编辑 '!A736</f>
        <v>40323</v>
      </c>
      <c r="B679" s="62">
        <f>'表格编辑 '!B736</f>
        <v>50019</v>
      </c>
      <c r="C679" s="62" t="str">
        <f>VLOOKUP(B679,映射!A:B,2,FALSE)</f>
        <v>极限鼠王</v>
      </c>
      <c r="D679" s="62">
        <f>'表格编辑 '!E736</f>
        <v>39</v>
      </c>
      <c r="E679" s="62">
        <f>ROUNDUP((VLOOKUP(B679,Sheet1!U:AA,3,FALSE)-2)*(0.042*(D679-1)+0.2)+0.4,0)</f>
        <v>24</v>
      </c>
      <c r="F679" s="62">
        <f>ROUNDUP((VLOOKUP(B679,Sheet1!U:AA,4,FALSE)-2)*(0.042*(D679-1)+0.2)+0.4,0)</f>
        <v>19</v>
      </c>
      <c r="G679" s="62">
        <f>ROUNDUP((VLOOKUP(B679,Sheet1!U:AA,5,FALSE)-2)*(0.042*(D679-1)+0.2)+0.4,0)</f>
        <v>31</v>
      </c>
      <c r="H679" s="62">
        <f>ROUNDUP((VLOOKUP(B679,Sheet1!U:AA,6,FALSE)-2)*(0.042*(D679-1)+0.2)+0.4,0)</f>
        <v>55</v>
      </c>
      <c r="I679" s="62">
        <f>ROUNDUP((VLOOKUP(B679,Sheet1!U:AA,7,FALSE)-2)*(0.042*(D679-1)+0.2)+0.4,0)</f>
        <v>73</v>
      </c>
      <c r="J679" s="62">
        <f>E679*8+F679*2+G679*3+H679*3+I679*1+VLOOKUP(B679,Sheet1!AU:AZ,2,FALSE)</f>
        <v>581</v>
      </c>
      <c r="K679" s="62">
        <f>E679*1+F679*2+G679*2+H679*2+I679*10+VLOOKUP(B679,Sheet1!AU:AZ,3,FALSE)</f>
        <v>984</v>
      </c>
      <c r="L679" s="62">
        <f>E679*0.1+F679*2+G679*0.2+H679*0.26+I679*0.1+VLOOKUP(B679,Sheet1!AU:AZ,4,FALSE)</f>
        <v>88.2</v>
      </c>
      <c r="M679" s="62">
        <f>E679*0.1+F679*0.2+G679*2+H679*0.2+I679*0.1+VLOOKUP(B679,Sheet1!AU:AZ,5,FALSE)</f>
        <v>106.5</v>
      </c>
      <c r="N679" s="62">
        <f>E679*0.1+F679*0.2+G679*0.2+H679*2+I679*0.1+VLOOKUP(B679,Sheet1!AU:AZ,6,FALSE)</f>
        <v>149.7</v>
      </c>
      <c r="O679" s="62">
        <f t="shared" si="208"/>
        <v>50</v>
      </c>
      <c r="P679" s="62">
        <f t="shared" si="209"/>
        <v>17.9</v>
      </c>
      <c r="R679" s="9">
        <f t="shared" si="203"/>
        <v>39</v>
      </c>
      <c r="S679" s="9">
        <f t="shared" si="192"/>
        <v>252.24</v>
      </c>
      <c r="T679" s="9">
        <f t="shared" si="193"/>
        <v>46.8</v>
      </c>
      <c r="U679" s="66">
        <f t="shared" si="204"/>
        <v>334</v>
      </c>
      <c r="V679" s="9">
        <f t="shared" si="205"/>
        <v>400.8</v>
      </c>
      <c r="W679" s="67">
        <f t="shared" si="206"/>
        <v>103</v>
      </c>
      <c r="Y679" s="69">
        <f>VLOOKUP(D679,Sheet2!P:Q,2,FALSE)</f>
        <v>60</v>
      </c>
      <c r="AB679" s="4" t="str">
        <f>IF('表格编辑 '!D736="monster","普通","BOSS")</f>
        <v>普通</v>
      </c>
      <c r="AD679" s="50">
        <f>VLOOKUP(D679,映射!AK:AL,2,FALSE)</f>
        <v>4</v>
      </c>
      <c r="AE679" s="50" t="s">
        <v>37</v>
      </c>
      <c r="AF679" s="4">
        <f>VLOOKUP(AE679,映射!AN:AO,2,FALSE)</f>
        <v>2</v>
      </c>
      <c r="AG679" s="50">
        <v>1</v>
      </c>
      <c r="AH679" s="70">
        <v>1</v>
      </c>
      <c r="AI679" s="16">
        <f t="shared" si="194"/>
        <v>40323</v>
      </c>
      <c r="AJ679" s="16">
        <f t="shared" si="195"/>
        <v>50019</v>
      </c>
      <c r="AK679" s="16">
        <f t="shared" si="196"/>
        <v>39</v>
      </c>
      <c r="AL679" s="16" t="str">
        <f t="shared" si="197"/>
        <v>极限鼠王</v>
      </c>
      <c r="AM679" s="16">
        <f t="shared" si="198"/>
        <v>2672</v>
      </c>
      <c r="AN679" s="16">
        <f t="shared" si="199"/>
        <v>1162</v>
      </c>
      <c r="AO679" s="16">
        <f t="shared" si="207"/>
        <v>1510</v>
      </c>
      <c r="AP679" s="16">
        <f t="shared" si="200"/>
        <v>2091</v>
      </c>
      <c r="AQ679" s="16">
        <f t="shared" si="201"/>
        <v>1968</v>
      </c>
      <c r="AR679" s="16">
        <f t="shared" si="202"/>
        <v>133</v>
      </c>
      <c r="AS679" s="16"/>
      <c r="AT679" s="16">
        <v>70.9</v>
      </c>
      <c r="AU679" s="16">
        <v>106.9</v>
      </c>
      <c r="AV679" s="16">
        <v>42.6</v>
      </c>
      <c r="AW679" s="16"/>
    </row>
    <row r="680" spans="1:49">
      <c r="A680" s="62">
        <f>'表格编辑 '!A737</f>
        <v>40324</v>
      </c>
      <c r="B680" s="62">
        <f>'表格编辑 '!B737</f>
        <v>50023</v>
      </c>
      <c r="C680" s="62" t="str">
        <f>VLOOKUP(B680,映射!A:B,2,FALSE)</f>
        <v>异域魔犬</v>
      </c>
      <c r="D680" s="62">
        <f>'表格编辑 '!E737</f>
        <v>39</v>
      </c>
      <c r="E680" s="62">
        <f>ROUNDUP((VLOOKUP(B680,Sheet1!U:AA,3,FALSE)-2)*(0.042*(D680-1)+0.2)+0.4,0)</f>
        <v>39</v>
      </c>
      <c r="F680" s="62">
        <f>ROUNDUP((VLOOKUP(B680,Sheet1!U:AA,4,FALSE)-2)*(0.042*(D680-1)+0.2)+0.4,0)</f>
        <v>69</v>
      </c>
      <c r="G680" s="62">
        <f>ROUNDUP((VLOOKUP(B680,Sheet1!U:AA,5,FALSE)-2)*(0.042*(D680-1)+0.2)+0.4,0)</f>
        <v>21</v>
      </c>
      <c r="H680" s="62">
        <f>ROUNDUP((VLOOKUP(B680,Sheet1!U:AA,6,FALSE)-2)*(0.042*(D680-1)+0.2)+0.4,0)</f>
        <v>35</v>
      </c>
      <c r="I680" s="62">
        <f>ROUNDUP((VLOOKUP(B680,Sheet1!U:AA,7,FALSE)-2)*(0.042*(D680-1)+0.2)+0.4,0)</f>
        <v>30</v>
      </c>
      <c r="J680" s="62">
        <f>E680*8+F680*2+G680*3+H680*3+I680*1+VLOOKUP(B680,Sheet1!AU:AZ,2,FALSE)</f>
        <v>668</v>
      </c>
      <c r="K680" s="62">
        <f>E680*1+F680*2+G680*2+H680*2+I680*10+VLOOKUP(B680,Sheet1!AU:AZ,3,FALSE)</f>
        <v>609</v>
      </c>
      <c r="L680" s="62">
        <f>E680*0.1+F680*2+G680*0.2+H680*0.26+I680*0.1+VLOOKUP(B680,Sheet1!AU:AZ,4,FALSE)</f>
        <v>178.2</v>
      </c>
      <c r="M680" s="62">
        <f>E680*0.1+F680*0.2+G680*2+H680*0.2+I680*0.1+VLOOKUP(B680,Sheet1!AU:AZ,5,FALSE)</f>
        <v>89.7</v>
      </c>
      <c r="N680" s="62">
        <f>E680*0.1+F680*0.2+G680*0.2+H680*2+I680*0.1+VLOOKUP(B680,Sheet1!AU:AZ,6,FALSE)</f>
        <v>114.9</v>
      </c>
      <c r="O680" s="62">
        <f t="shared" si="208"/>
        <v>6.1</v>
      </c>
      <c r="P680" s="62">
        <f t="shared" si="209"/>
        <v>26.2</v>
      </c>
      <c r="R680" s="9">
        <f t="shared" si="203"/>
        <v>39</v>
      </c>
      <c r="S680" s="9">
        <f t="shared" si="192"/>
        <v>252.24</v>
      </c>
      <c r="T680" s="9">
        <f t="shared" si="193"/>
        <v>46.8</v>
      </c>
      <c r="U680" s="66">
        <f t="shared" si="204"/>
        <v>366</v>
      </c>
      <c r="V680" s="9">
        <f t="shared" si="205"/>
        <v>439.2</v>
      </c>
      <c r="W680" s="67">
        <f t="shared" si="206"/>
        <v>300</v>
      </c>
      <c r="Y680" s="69">
        <f>VLOOKUP(D680,Sheet2!P:Q,2,FALSE)</f>
        <v>60</v>
      </c>
      <c r="AB680" s="4" t="str">
        <f>IF('表格编辑 '!D737="monster","普通","BOSS")</f>
        <v>普通</v>
      </c>
      <c r="AD680" s="50">
        <f>VLOOKUP(D680,映射!AK:AL,2,FALSE)</f>
        <v>4</v>
      </c>
      <c r="AE680" s="50" t="s">
        <v>37</v>
      </c>
      <c r="AF680" s="4">
        <f>VLOOKUP(AE680,映射!AN:AO,2,FALSE)</f>
        <v>2</v>
      </c>
      <c r="AG680" s="50">
        <v>1</v>
      </c>
      <c r="AH680" s="70">
        <v>1</v>
      </c>
      <c r="AI680" s="16">
        <f t="shared" si="194"/>
        <v>40324</v>
      </c>
      <c r="AJ680" s="16">
        <f t="shared" si="195"/>
        <v>50023</v>
      </c>
      <c r="AK680" s="16">
        <f t="shared" si="196"/>
        <v>39</v>
      </c>
      <c r="AL680" s="16" t="str">
        <f t="shared" si="197"/>
        <v>异域魔犬</v>
      </c>
      <c r="AM680" s="16">
        <f t="shared" si="198"/>
        <v>2928</v>
      </c>
      <c r="AN680" s="16">
        <f t="shared" si="199"/>
        <v>1336</v>
      </c>
      <c r="AO680" s="16">
        <f t="shared" si="207"/>
        <v>1592</v>
      </c>
      <c r="AP680" s="16">
        <f t="shared" si="200"/>
        <v>2260</v>
      </c>
      <c r="AQ680" s="16">
        <f t="shared" si="201"/>
        <v>1218</v>
      </c>
      <c r="AR680" s="16">
        <f t="shared" si="202"/>
        <v>268</v>
      </c>
      <c r="AS680" s="16"/>
      <c r="AT680" s="16">
        <v>57.1</v>
      </c>
      <c r="AU680" s="16">
        <v>78.7</v>
      </c>
      <c r="AV680" s="16">
        <v>5.1</v>
      </c>
      <c r="AW680" s="16"/>
    </row>
    <row r="681" spans="1:49">
      <c r="A681" s="62">
        <f>'表格编辑 '!A738</f>
        <v>40325</v>
      </c>
      <c r="B681" s="62">
        <f>'表格编辑 '!B738</f>
        <v>50069</v>
      </c>
      <c r="C681" s="62" t="str">
        <f>VLOOKUP(B681,映射!A:B,2,FALSE)</f>
        <v>杀手螳螂</v>
      </c>
      <c r="D681" s="62">
        <f>'表格编辑 '!E738</f>
        <v>39</v>
      </c>
      <c r="E681" s="62">
        <f>ROUNDUP((VLOOKUP(B681,Sheet1!U:AA,3,FALSE)-2)*(0.042*(D681-1)+0.2)+0.4,0)</f>
        <v>30</v>
      </c>
      <c r="F681" s="62">
        <f>ROUNDUP((VLOOKUP(B681,Sheet1!U:AA,4,FALSE)-2)*(0.042*(D681-1)+0.2)+0.4,0)</f>
        <v>78</v>
      </c>
      <c r="G681" s="62">
        <f>ROUNDUP((VLOOKUP(B681,Sheet1!U:AA,5,FALSE)-2)*(0.042*(D681-1)+0.2)+0.4,0)</f>
        <v>60</v>
      </c>
      <c r="H681" s="62">
        <f>ROUNDUP((VLOOKUP(B681,Sheet1!U:AA,6,FALSE)-2)*(0.042*(D681-1)+0.2)+0.4,0)</f>
        <v>44</v>
      </c>
      <c r="I681" s="62">
        <f>ROUNDUP((VLOOKUP(B681,Sheet1!U:AA,7,FALSE)-2)*(0.042*(D681-1)+0.2)+0.4,0)</f>
        <v>46</v>
      </c>
      <c r="J681" s="62">
        <f>E681*8+F681*2+G681*3+H681*3+I681*1+VLOOKUP(B681,Sheet1!AU:AZ,2,FALSE)</f>
        <v>774</v>
      </c>
      <c r="K681" s="62">
        <f>E681*1+F681*2+G681*2+H681*2+I681*10+VLOOKUP(B681,Sheet1!AU:AZ,3,FALSE)</f>
        <v>874</v>
      </c>
      <c r="L681" s="62">
        <f>E681*0.1+F681*2+G681*0.2+H681*0.26+I681*0.1+VLOOKUP(B681,Sheet1!AU:AZ,4,FALSE)</f>
        <v>207.04</v>
      </c>
      <c r="M681" s="62">
        <f>E681*0.1+F681*0.2+G681*2+H681*0.2+I681*0.1+VLOOKUP(B681,Sheet1!AU:AZ,5,FALSE)</f>
        <v>172</v>
      </c>
      <c r="N681" s="62">
        <f>E681*0.1+F681*0.2+G681*0.2+H681*2+I681*0.1+VLOOKUP(B681,Sheet1!AU:AZ,6,FALSE)</f>
        <v>143.2</v>
      </c>
      <c r="O681" s="62">
        <f t="shared" si="208"/>
        <v>27.6</v>
      </c>
      <c r="P681" s="62">
        <f t="shared" si="209"/>
        <v>14.4</v>
      </c>
      <c r="R681" s="9">
        <f t="shared" si="203"/>
        <v>39</v>
      </c>
      <c r="S681" s="9">
        <f t="shared" si="192"/>
        <v>252.24</v>
      </c>
      <c r="T681" s="9">
        <f t="shared" si="193"/>
        <v>46.8</v>
      </c>
      <c r="U681" s="66">
        <f t="shared" si="204"/>
        <v>248</v>
      </c>
      <c r="V681" s="9">
        <f t="shared" si="205"/>
        <v>297.6</v>
      </c>
      <c r="W681" s="67">
        <f t="shared" si="206"/>
        <v>371</v>
      </c>
      <c r="Y681" s="69">
        <f>VLOOKUP(D681,Sheet2!P:Q,2,FALSE)</f>
        <v>60</v>
      </c>
      <c r="AB681" s="4" t="str">
        <f>IF('表格编辑 '!D738="monster","普通","BOSS")</f>
        <v>普通</v>
      </c>
      <c r="AD681" s="50">
        <f>VLOOKUP(D681,映射!AK:AL,2,FALSE)</f>
        <v>4</v>
      </c>
      <c r="AE681" s="50" t="s">
        <v>37</v>
      </c>
      <c r="AF681" s="4">
        <f>VLOOKUP(AE681,映射!AN:AO,2,FALSE)</f>
        <v>2</v>
      </c>
      <c r="AG681" s="50">
        <v>1</v>
      </c>
      <c r="AH681" s="70">
        <v>1</v>
      </c>
      <c r="AI681" s="16">
        <f t="shared" si="194"/>
        <v>40325</v>
      </c>
      <c r="AJ681" s="16">
        <f t="shared" si="195"/>
        <v>50069</v>
      </c>
      <c r="AK681" s="16">
        <f t="shared" si="196"/>
        <v>39</v>
      </c>
      <c r="AL681" s="16" t="str">
        <f t="shared" si="197"/>
        <v>杀手螳螂</v>
      </c>
      <c r="AM681" s="16">
        <f t="shared" si="198"/>
        <v>1984</v>
      </c>
      <c r="AN681" s="16">
        <f t="shared" si="199"/>
        <v>1548</v>
      </c>
      <c r="AO681" s="16">
        <f t="shared" si="207"/>
        <v>436</v>
      </c>
      <c r="AP681" s="16">
        <f t="shared" si="200"/>
        <v>1210</v>
      </c>
      <c r="AQ681" s="16">
        <f t="shared" si="201"/>
        <v>1748</v>
      </c>
      <c r="AR681" s="16">
        <f t="shared" si="202"/>
        <v>311</v>
      </c>
      <c r="AS681" s="16"/>
      <c r="AT681" s="16">
        <v>80.3</v>
      </c>
      <c r="AU681" s="16">
        <v>96.5</v>
      </c>
      <c r="AV681" s="16">
        <v>9</v>
      </c>
      <c r="AW681" s="16"/>
    </row>
    <row r="682" spans="1:49">
      <c r="A682" s="62">
        <f>'表格编辑 '!A739</f>
        <v>40326</v>
      </c>
      <c r="B682" s="62">
        <f>'表格编辑 '!B739</f>
        <v>50138</v>
      </c>
      <c r="C682" s="62" t="str">
        <f>VLOOKUP(B682,映射!A:B,2,FALSE)</f>
        <v>烈风翼龙</v>
      </c>
      <c r="D682" s="62">
        <f>'表格编辑 '!E739</f>
        <v>39</v>
      </c>
      <c r="E682" s="62">
        <f>ROUNDUP((VLOOKUP(B682,Sheet1!U:AA,3,FALSE)-2)*(0.042*(D682-1)+0.2)+0.4,0)</f>
        <v>64</v>
      </c>
      <c r="F682" s="62">
        <f>ROUNDUP((VLOOKUP(B682,Sheet1!U:AA,4,FALSE)-2)*(0.042*(D682-1)+0.2)+0.4,0)</f>
        <v>51</v>
      </c>
      <c r="G682" s="62">
        <f>ROUNDUP((VLOOKUP(B682,Sheet1!U:AA,5,FALSE)-2)*(0.042*(D682-1)+0.2)+0.4,0)</f>
        <v>48</v>
      </c>
      <c r="H682" s="62">
        <f>ROUNDUP((VLOOKUP(B682,Sheet1!U:AA,6,FALSE)-2)*(0.042*(D682-1)+0.2)+0.4,0)</f>
        <v>42</v>
      </c>
      <c r="I682" s="62">
        <f>ROUNDUP((VLOOKUP(B682,Sheet1!U:AA,7,FALSE)-2)*(0.042*(D682-1)+0.2)+0.4,0)</f>
        <v>33</v>
      </c>
      <c r="J682" s="62">
        <f>E682*8+F682*2+G682*3+H682*3+I682*1+VLOOKUP(B682,Sheet1!AU:AZ,2,FALSE)</f>
        <v>937</v>
      </c>
      <c r="K682" s="62">
        <f>E682*1+F682*2+G682*2+H682*2+I682*10+VLOOKUP(B682,Sheet1!AU:AZ,3,FALSE)</f>
        <v>696</v>
      </c>
      <c r="L682" s="62">
        <f>E682*0.1+F682*2+G682*0.2+H682*0.26+I682*0.1+VLOOKUP(B682,Sheet1!AU:AZ,4,FALSE)</f>
        <v>152.22</v>
      </c>
      <c r="M682" s="62">
        <f>E682*0.1+F682*0.2+G682*2+H682*0.2+I682*0.1+VLOOKUP(B682,Sheet1!AU:AZ,5,FALSE)</f>
        <v>144.3</v>
      </c>
      <c r="N682" s="62">
        <f>E682*0.1+F682*0.2+G682*0.2+H682*2+I682*0.1+VLOOKUP(B682,Sheet1!AU:AZ,6,FALSE)</f>
        <v>133.5</v>
      </c>
      <c r="O682" s="62">
        <f t="shared" si="208"/>
        <v>7.5</v>
      </c>
      <c r="P682" s="62">
        <f t="shared" si="209"/>
        <v>46.4</v>
      </c>
      <c r="R682" s="9">
        <f t="shared" si="203"/>
        <v>39</v>
      </c>
      <c r="S682" s="9">
        <f t="shared" si="192"/>
        <v>252.24</v>
      </c>
      <c r="T682" s="9">
        <f t="shared" si="193"/>
        <v>46.8</v>
      </c>
      <c r="U682" s="66">
        <f t="shared" si="204"/>
        <v>279</v>
      </c>
      <c r="V682" s="9">
        <f t="shared" si="205"/>
        <v>334.8</v>
      </c>
      <c r="W682" s="67">
        <f t="shared" si="206"/>
        <v>238</v>
      </c>
      <c r="Y682" s="69">
        <f>VLOOKUP(D682,Sheet2!P:Q,2,FALSE)</f>
        <v>60</v>
      </c>
      <c r="AB682" s="4" t="str">
        <f>IF('表格编辑 '!D739="monster","普通","BOSS")</f>
        <v>普通</v>
      </c>
      <c r="AD682" s="50">
        <f>VLOOKUP(D682,映射!AK:AL,2,FALSE)</f>
        <v>4</v>
      </c>
      <c r="AE682" s="50" t="s">
        <v>37</v>
      </c>
      <c r="AF682" s="4">
        <f>VLOOKUP(AE682,映射!AN:AO,2,FALSE)</f>
        <v>2</v>
      </c>
      <c r="AG682" s="50">
        <v>1</v>
      </c>
      <c r="AH682" s="70">
        <v>1</v>
      </c>
      <c r="AI682" s="16">
        <f t="shared" si="194"/>
        <v>40326</v>
      </c>
      <c r="AJ682" s="16">
        <f t="shared" si="195"/>
        <v>50138</v>
      </c>
      <c r="AK682" s="16">
        <f t="shared" si="196"/>
        <v>39</v>
      </c>
      <c r="AL682" s="16" t="str">
        <f t="shared" si="197"/>
        <v>烈风翼龙</v>
      </c>
      <c r="AM682" s="16">
        <f t="shared" si="198"/>
        <v>2232</v>
      </c>
      <c r="AN682" s="16">
        <f t="shared" si="199"/>
        <v>1874</v>
      </c>
      <c r="AO682" s="16">
        <f t="shared" si="207"/>
        <v>358</v>
      </c>
      <c r="AP682" s="16">
        <f t="shared" si="200"/>
        <v>1295</v>
      </c>
      <c r="AQ682" s="16">
        <f t="shared" si="201"/>
        <v>1392</v>
      </c>
      <c r="AR682" s="16">
        <f t="shared" si="202"/>
        <v>229</v>
      </c>
      <c r="AS682" s="16"/>
      <c r="AT682" s="16">
        <v>84.8</v>
      </c>
      <c r="AU682" s="16">
        <v>77.6</v>
      </c>
      <c r="AV682" s="16">
        <v>1.5</v>
      </c>
      <c r="AW682" s="16"/>
    </row>
    <row r="683" spans="1:49">
      <c r="A683" s="62">
        <f>'表格编辑 '!A740</f>
        <v>40327</v>
      </c>
      <c r="B683" s="62">
        <f>'表格编辑 '!B740</f>
        <v>50021</v>
      </c>
      <c r="C683" s="62" t="str">
        <f>VLOOKUP(B683,映射!A:B,2,FALSE)</f>
        <v>巨狼</v>
      </c>
      <c r="D683" s="62">
        <f>'表格编辑 '!E740</f>
        <v>39</v>
      </c>
      <c r="E683" s="62">
        <f>ROUNDUP((VLOOKUP(B683,Sheet1!U:AA,3,FALSE)-2)*(0.042*(D683-1)+0.2)+0.4,0)</f>
        <v>48</v>
      </c>
      <c r="F683" s="62">
        <f>ROUNDUP((VLOOKUP(B683,Sheet1!U:AA,4,FALSE)-2)*(0.042*(D683-1)+0.2)+0.4,0)</f>
        <v>78</v>
      </c>
      <c r="G683" s="62">
        <f>ROUNDUP((VLOOKUP(B683,Sheet1!U:AA,5,FALSE)-2)*(0.042*(D683-1)+0.2)+0.4,0)</f>
        <v>30</v>
      </c>
      <c r="H683" s="62">
        <f>ROUNDUP((VLOOKUP(B683,Sheet1!U:AA,6,FALSE)-2)*(0.042*(D683-1)+0.2)+0.4,0)</f>
        <v>44</v>
      </c>
      <c r="I683" s="62">
        <f>ROUNDUP((VLOOKUP(B683,Sheet1!U:AA,7,FALSE)-2)*(0.042*(D683-1)+0.2)+0.4,0)</f>
        <v>39</v>
      </c>
      <c r="J683" s="62">
        <f>E683*8+F683*2+G683*3+H683*3+I683*1+VLOOKUP(B683,Sheet1!AU:AZ,2,FALSE)</f>
        <v>821</v>
      </c>
      <c r="K683" s="62">
        <f>E683*1+F683*2+G683*2+H683*2+I683*10+VLOOKUP(B683,Sheet1!AU:AZ,3,FALSE)</f>
        <v>762</v>
      </c>
      <c r="L683" s="62">
        <f>E683*0.1+F683*2+G683*0.2+H683*0.26+I683*0.1+VLOOKUP(B683,Sheet1!AU:AZ,4,FALSE)</f>
        <v>202.14</v>
      </c>
      <c r="M683" s="62">
        <f>E683*0.1+F683*0.2+G683*2+H683*0.2+I683*0.1+VLOOKUP(B683,Sheet1!AU:AZ,5,FALSE)</f>
        <v>113.1</v>
      </c>
      <c r="N683" s="62">
        <f>E683*0.1+F683*0.2+G683*0.2+H683*2+I683*0.1+VLOOKUP(B683,Sheet1!AU:AZ,6,FALSE)</f>
        <v>138.3</v>
      </c>
      <c r="O683" s="62">
        <f t="shared" si="208"/>
        <v>10.6</v>
      </c>
      <c r="P683" s="62">
        <f t="shared" si="209"/>
        <v>32.5</v>
      </c>
      <c r="R683" s="9">
        <f t="shared" si="203"/>
        <v>39</v>
      </c>
      <c r="S683" s="9">
        <f t="shared" si="192"/>
        <v>252.24</v>
      </c>
      <c r="T683" s="9">
        <f t="shared" si="193"/>
        <v>46.8</v>
      </c>
      <c r="U683" s="66">
        <f t="shared" si="204"/>
        <v>323</v>
      </c>
      <c r="V683" s="9">
        <f t="shared" si="205"/>
        <v>387.6</v>
      </c>
      <c r="W683" s="67">
        <f t="shared" si="206"/>
        <v>358</v>
      </c>
      <c r="Y683" s="69">
        <f>VLOOKUP(D683,Sheet2!P:Q,2,FALSE)</f>
        <v>60</v>
      </c>
      <c r="AB683" s="4" t="str">
        <f>IF('表格编辑 '!D740="monster","普通","BOSS")</f>
        <v>普通</v>
      </c>
      <c r="AD683" s="50">
        <f>VLOOKUP(D683,映射!AK:AL,2,FALSE)</f>
        <v>4</v>
      </c>
      <c r="AE683" s="50" t="s">
        <v>37</v>
      </c>
      <c r="AF683" s="4">
        <f>VLOOKUP(AE683,映射!AN:AO,2,FALSE)</f>
        <v>2</v>
      </c>
      <c r="AG683" s="50">
        <v>1</v>
      </c>
      <c r="AH683" s="70">
        <v>1</v>
      </c>
      <c r="AI683" s="16">
        <f t="shared" si="194"/>
        <v>40327</v>
      </c>
      <c r="AJ683" s="16">
        <f t="shared" si="195"/>
        <v>50021</v>
      </c>
      <c r="AK683" s="16">
        <f t="shared" si="196"/>
        <v>39</v>
      </c>
      <c r="AL683" s="16" t="str">
        <f t="shared" si="197"/>
        <v>巨狼</v>
      </c>
      <c r="AM683" s="16">
        <f t="shared" si="198"/>
        <v>2584</v>
      </c>
      <c r="AN683" s="16">
        <f t="shared" si="199"/>
        <v>1642</v>
      </c>
      <c r="AO683" s="16">
        <f t="shared" si="207"/>
        <v>942</v>
      </c>
      <c r="AP683" s="16">
        <f t="shared" si="200"/>
        <v>1763</v>
      </c>
      <c r="AQ683" s="16">
        <f t="shared" si="201"/>
        <v>1524</v>
      </c>
      <c r="AR683" s="16">
        <f t="shared" si="202"/>
        <v>304</v>
      </c>
      <c r="AS683" s="16"/>
      <c r="AT683" s="16">
        <v>51.5</v>
      </c>
      <c r="AU683" s="16">
        <v>89.3</v>
      </c>
      <c r="AV683" s="16">
        <v>7.1</v>
      </c>
      <c r="AW683" s="16"/>
    </row>
    <row r="684" spans="1:49">
      <c r="A684" s="62">
        <f>'表格编辑 '!A741</f>
        <v>40328</v>
      </c>
      <c r="B684" s="62">
        <f>'表格编辑 '!B741</f>
        <v>50134</v>
      </c>
      <c r="C684" s="62" t="str">
        <f>VLOOKUP(B684,映射!A:B,2,FALSE)</f>
        <v>猎豹蜥蜴</v>
      </c>
      <c r="D684" s="62">
        <f>'表格编辑 '!E741</f>
        <v>39</v>
      </c>
      <c r="E684" s="62">
        <f>ROUNDUP((VLOOKUP(B684,Sheet1!U:AA,3,FALSE)-2)*(0.042*(D684-1)+0.2)+0.4,0)</f>
        <v>39</v>
      </c>
      <c r="F684" s="62">
        <f>ROUNDUP((VLOOKUP(B684,Sheet1!U:AA,4,FALSE)-2)*(0.042*(D684-1)+0.2)+0.4,0)</f>
        <v>62</v>
      </c>
      <c r="G684" s="62">
        <f>ROUNDUP((VLOOKUP(B684,Sheet1!U:AA,5,FALSE)-2)*(0.042*(D684-1)+0.2)+0.4,0)</f>
        <v>48</v>
      </c>
      <c r="H684" s="62">
        <f>ROUNDUP((VLOOKUP(B684,Sheet1!U:AA,6,FALSE)-2)*(0.042*(D684-1)+0.2)+0.4,0)</f>
        <v>15</v>
      </c>
      <c r="I684" s="62">
        <f>ROUNDUP((VLOOKUP(B684,Sheet1!U:AA,7,FALSE)-2)*(0.042*(D684-1)+0.2)+0.4,0)</f>
        <v>21</v>
      </c>
      <c r="J684" s="62">
        <f>E684*8+F684*2+G684*3+H684*3+I684*1+VLOOKUP(B684,Sheet1!AU:AZ,2,FALSE)</f>
        <v>666</v>
      </c>
      <c r="K684" s="62">
        <f>E684*1+F684*2+G684*2+H684*2+I684*10+VLOOKUP(B684,Sheet1!AU:AZ,3,FALSE)</f>
        <v>519</v>
      </c>
      <c r="L684" s="62">
        <f>E684*0.1+F684*2+G684*0.2+H684*0.26+I684*0.1+VLOOKUP(B684,Sheet1!AU:AZ,4,FALSE)</f>
        <v>163.5</v>
      </c>
      <c r="M684" s="62">
        <f>E684*0.1+F684*0.2+G684*2+H684*0.2+I684*0.1+VLOOKUP(B684,Sheet1!AU:AZ,5,FALSE)</f>
        <v>137.4</v>
      </c>
      <c r="N684" s="62">
        <f>E684*0.1+F684*0.2+G684*0.2+H684*2+I684*0.1+VLOOKUP(B684,Sheet1!AU:AZ,6,FALSE)</f>
        <v>78</v>
      </c>
      <c r="O684" s="62">
        <f t="shared" si="208"/>
        <v>7</v>
      </c>
      <c r="P684" s="62">
        <f t="shared" si="209"/>
        <v>21.1</v>
      </c>
      <c r="R684" s="9">
        <f t="shared" si="203"/>
        <v>39</v>
      </c>
      <c r="S684" s="9">
        <f t="shared" si="192"/>
        <v>252.24</v>
      </c>
      <c r="T684" s="9">
        <f t="shared" si="193"/>
        <v>46.8</v>
      </c>
      <c r="U684" s="66">
        <f t="shared" si="204"/>
        <v>287</v>
      </c>
      <c r="V684" s="9">
        <f t="shared" si="205"/>
        <v>344.4</v>
      </c>
      <c r="W684" s="67">
        <f t="shared" si="206"/>
        <v>264</v>
      </c>
      <c r="Y684" s="69">
        <f>VLOOKUP(D684,Sheet2!P:Q,2,FALSE)</f>
        <v>60</v>
      </c>
      <c r="AB684" s="4" t="str">
        <f>IF('表格编辑 '!D741="monster","普通","BOSS")</f>
        <v>普通</v>
      </c>
      <c r="AD684" s="50">
        <f>VLOOKUP(D684,映射!AK:AL,2,FALSE)</f>
        <v>4</v>
      </c>
      <c r="AE684" s="50" t="s">
        <v>37</v>
      </c>
      <c r="AF684" s="4">
        <f>VLOOKUP(AE684,映射!AN:AO,2,FALSE)</f>
        <v>2</v>
      </c>
      <c r="AG684" s="50">
        <v>1</v>
      </c>
      <c r="AH684" s="70">
        <v>1</v>
      </c>
      <c r="AI684" s="16">
        <f t="shared" si="194"/>
        <v>40328</v>
      </c>
      <c r="AJ684" s="16">
        <f t="shared" si="195"/>
        <v>50134</v>
      </c>
      <c r="AK684" s="16">
        <f t="shared" si="196"/>
        <v>39</v>
      </c>
      <c r="AL684" s="16" t="str">
        <f t="shared" si="197"/>
        <v>猎豹蜥蜴</v>
      </c>
      <c r="AM684" s="16">
        <f t="shared" si="198"/>
        <v>2296</v>
      </c>
      <c r="AN684" s="16">
        <f t="shared" si="199"/>
        <v>1332</v>
      </c>
      <c r="AO684" s="16">
        <f t="shared" si="207"/>
        <v>964</v>
      </c>
      <c r="AP684" s="16">
        <f t="shared" si="200"/>
        <v>1630</v>
      </c>
      <c r="AQ684" s="16">
        <f t="shared" si="201"/>
        <v>1038</v>
      </c>
      <c r="AR684" s="16">
        <f t="shared" si="202"/>
        <v>246</v>
      </c>
      <c r="AS684" s="16"/>
      <c r="AT684" s="16">
        <v>97.9</v>
      </c>
      <c r="AU684" s="16">
        <v>49.3</v>
      </c>
      <c r="AV684" s="16">
        <v>5.5</v>
      </c>
      <c r="AW684" s="16"/>
    </row>
    <row r="685" spans="1:49">
      <c r="A685" s="62">
        <f>'表格编辑 '!A742</f>
        <v>40329</v>
      </c>
      <c r="B685" s="62">
        <f>'表格编辑 '!B742</f>
        <v>50041</v>
      </c>
      <c r="C685" s="62" t="str">
        <f>VLOOKUP(B685,映射!A:B,2,FALSE)</f>
        <v>小恶魔</v>
      </c>
      <c r="D685" s="62">
        <f>'表格编辑 '!E742</f>
        <v>39</v>
      </c>
      <c r="E685" s="62">
        <f>ROUNDUP((VLOOKUP(B685,Sheet1!U:AA,3,FALSE)-2)*(0.042*(D685-1)+0.2)+0.4,0)</f>
        <v>35</v>
      </c>
      <c r="F685" s="62">
        <f>ROUNDUP((VLOOKUP(B685,Sheet1!U:AA,4,FALSE)-2)*(0.042*(D685-1)+0.2)+0.4,0)</f>
        <v>33</v>
      </c>
      <c r="G685" s="62">
        <f>ROUNDUP((VLOOKUP(B685,Sheet1!U:AA,5,FALSE)-2)*(0.042*(D685-1)+0.2)+0.4,0)</f>
        <v>31</v>
      </c>
      <c r="H685" s="62">
        <f>ROUNDUP((VLOOKUP(B685,Sheet1!U:AA,6,FALSE)-2)*(0.042*(D685-1)+0.2)+0.4,0)</f>
        <v>60</v>
      </c>
      <c r="I685" s="62">
        <f>ROUNDUP((VLOOKUP(B685,Sheet1!U:AA,7,FALSE)-2)*(0.042*(D685-1)+0.2)+0.4,0)</f>
        <v>33</v>
      </c>
      <c r="J685" s="62">
        <f>E685*8+F685*2+G685*3+H685*3+I685*1+VLOOKUP(B685,Sheet1!AU:AZ,2,FALSE)</f>
        <v>672</v>
      </c>
      <c r="K685" s="62">
        <f>E685*1+F685*2+G685*2+H685*2+I685*10+VLOOKUP(B685,Sheet1!AU:AZ,3,FALSE)</f>
        <v>633</v>
      </c>
      <c r="L685" s="62">
        <f>E685*0.1+F685*2+G685*0.2+H685*0.26+I685*0.1+VLOOKUP(B685,Sheet1!AU:AZ,4,FALSE)</f>
        <v>114.6</v>
      </c>
      <c r="M685" s="62">
        <f>E685*0.1+F685*0.2+G685*2+H685*0.2+I685*0.1+VLOOKUP(B685,Sheet1!AU:AZ,5,FALSE)</f>
        <v>107.4</v>
      </c>
      <c r="N685" s="62">
        <f>E685*0.1+F685*0.2+G685*0.2+H685*2+I685*0.1+VLOOKUP(B685,Sheet1!AU:AZ,6,FALSE)</f>
        <v>159.6</v>
      </c>
      <c r="O685" s="62">
        <f t="shared" si="208"/>
        <v>12.8</v>
      </c>
      <c r="P685" s="62">
        <f t="shared" si="209"/>
        <v>30.3</v>
      </c>
      <c r="R685" s="9">
        <f t="shared" si="203"/>
        <v>39</v>
      </c>
      <c r="S685" s="9">
        <f t="shared" si="192"/>
        <v>252.24</v>
      </c>
      <c r="T685" s="9">
        <f t="shared" si="193"/>
        <v>46.8</v>
      </c>
      <c r="U685" s="66">
        <f t="shared" si="204"/>
        <v>332</v>
      </c>
      <c r="V685" s="9">
        <f t="shared" si="205"/>
        <v>398.4</v>
      </c>
      <c r="W685" s="67">
        <f t="shared" si="206"/>
        <v>155</v>
      </c>
      <c r="Y685" s="69">
        <f>VLOOKUP(D685,Sheet2!P:Q,2,FALSE)</f>
        <v>60</v>
      </c>
      <c r="AB685" s="4" t="str">
        <f>IF('表格编辑 '!D742="monster","普通","BOSS")</f>
        <v>普通</v>
      </c>
      <c r="AD685" s="50">
        <f>VLOOKUP(D685,映射!AK:AL,2,FALSE)</f>
        <v>4</v>
      </c>
      <c r="AE685" s="50" t="s">
        <v>37</v>
      </c>
      <c r="AF685" s="4">
        <f>VLOOKUP(AE685,映射!AN:AO,2,FALSE)</f>
        <v>2</v>
      </c>
      <c r="AG685" s="50">
        <v>1</v>
      </c>
      <c r="AH685" s="70">
        <v>1</v>
      </c>
      <c r="AI685" s="16">
        <f t="shared" si="194"/>
        <v>40329</v>
      </c>
      <c r="AJ685" s="16">
        <f t="shared" si="195"/>
        <v>50041</v>
      </c>
      <c r="AK685" s="16">
        <f t="shared" si="196"/>
        <v>39</v>
      </c>
      <c r="AL685" s="16" t="str">
        <f t="shared" si="197"/>
        <v>小恶魔</v>
      </c>
      <c r="AM685" s="16">
        <f t="shared" si="198"/>
        <v>2656</v>
      </c>
      <c r="AN685" s="16">
        <f t="shared" si="199"/>
        <v>1344</v>
      </c>
      <c r="AO685" s="16">
        <f t="shared" si="207"/>
        <v>1312</v>
      </c>
      <c r="AP685" s="16">
        <f t="shared" si="200"/>
        <v>1984</v>
      </c>
      <c r="AQ685" s="16">
        <f t="shared" si="201"/>
        <v>1266</v>
      </c>
      <c r="AR685" s="16">
        <f t="shared" si="202"/>
        <v>172</v>
      </c>
      <c r="AS685" s="16"/>
      <c r="AT685" s="16">
        <v>41.8</v>
      </c>
      <c r="AU685" s="16">
        <v>85</v>
      </c>
      <c r="AV685" s="16">
        <v>21.6</v>
      </c>
      <c r="AW685" s="16"/>
    </row>
    <row r="686" spans="1:49">
      <c r="A686" s="62">
        <f>'表格编辑 '!A743</f>
        <v>40330</v>
      </c>
      <c r="B686" s="62">
        <f>'表格编辑 '!B743</f>
        <v>50154</v>
      </c>
      <c r="C686" s="62" t="str">
        <f>VLOOKUP(B686,映射!A:B,2,FALSE)</f>
        <v>海贼</v>
      </c>
      <c r="D686" s="62">
        <f>'表格编辑 '!E743</f>
        <v>39</v>
      </c>
      <c r="E686" s="62">
        <f>ROUNDUP((VLOOKUP(B686,Sheet1!U:AA,3,FALSE)-2)*(0.042*(D686-1)+0.2)+0.4,0)</f>
        <v>31</v>
      </c>
      <c r="F686" s="62">
        <f>ROUNDUP((VLOOKUP(B686,Sheet1!U:AA,4,FALSE)-2)*(0.042*(D686-1)+0.2)+0.4,0)</f>
        <v>53</v>
      </c>
      <c r="G686" s="62">
        <f>ROUNDUP((VLOOKUP(B686,Sheet1!U:AA,5,FALSE)-2)*(0.042*(D686-1)+0.2)+0.4,0)</f>
        <v>39</v>
      </c>
      <c r="H686" s="62">
        <f>ROUNDUP((VLOOKUP(B686,Sheet1!U:AA,6,FALSE)-2)*(0.042*(D686-1)+0.2)+0.4,0)</f>
        <v>48</v>
      </c>
      <c r="I686" s="62">
        <f>ROUNDUP((VLOOKUP(B686,Sheet1!U:AA,7,FALSE)-2)*(0.042*(D686-1)+0.2)+0.4,0)</f>
        <v>22</v>
      </c>
      <c r="J686" s="62">
        <f>E686*8+F686*2+G686*3+H686*3+I686*1+VLOOKUP(B686,Sheet1!AU:AZ,2,FALSE)</f>
        <v>657</v>
      </c>
      <c r="K686" s="62">
        <f>E686*1+F686*2+G686*2+H686*2+I686*10+VLOOKUP(B686,Sheet1!AU:AZ,3,FALSE)</f>
        <v>551</v>
      </c>
      <c r="L686" s="62">
        <f>E686*0.1+F686*2+G686*0.2+H686*0.26+I686*0.1+VLOOKUP(B686,Sheet1!AU:AZ,4,FALSE)</f>
        <v>151.58</v>
      </c>
      <c r="M686" s="62">
        <f>E686*0.1+F686*0.2+G686*2+H686*0.2+I686*0.1+VLOOKUP(B686,Sheet1!AU:AZ,5,FALSE)</f>
        <v>123.5</v>
      </c>
      <c r="N686" s="62">
        <f>E686*0.1+F686*0.2+G686*0.2+H686*2+I686*0.1+VLOOKUP(B686,Sheet1!AU:AZ,6,FALSE)</f>
        <v>139.7</v>
      </c>
      <c r="O686" s="62">
        <f t="shared" si="208"/>
        <v>6</v>
      </c>
      <c r="P686" s="62">
        <f t="shared" si="209"/>
        <v>23</v>
      </c>
      <c r="R686" s="9">
        <f t="shared" si="203"/>
        <v>39</v>
      </c>
      <c r="S686" s="9">
        <f t="shared" si="192"/>
        <v>252.24</v>
      </c>
      <c r="T686" s="9">
        <f t="shared" si="193"/>
        <v>46.8</v>
      </c>
      <c r="U686" s="66">
        <f t="shared" si="204"/>
        <v>307</v>
      </c>
      <c r="V686" s="9">
        <f t="shared" si="205"/>
        <v>368.4</v>
      </c>
      <c r="W686" s="67">
        <f t="shared" si="206"/>
        <v>237</v>
      </c>
      <c r="Y686" s="69">
        <f>VLOOKUP(D686,Sheet2!P:Q,2,FALSE)</f>
        <v>60</v>
      </c>
      <c r="AB686" s="4" t="str">
        <f>IF('表格编辑 '!D743="monster","普通","BOSS")</f>
        <v>普通</v>
      </c>
      <c r="AD686" s="50">
        <f>VLOOKUP(D686,映射!AK:AL,2,FALSE)</f>
        <v>4</v>
      </c>
      <c r="AE686" s="50" t="s">
        <v>37</v>
      </c>
      <c r="AF686" s="4">
        <f>VLOOKUP(AE686,映射!AN:AO,2,FALSE)</f>
        <v>2</v>
      </c>
      <c r="AG686" s="50">
        <v>1</v>
      </c>
      <c r="AH686" s="70">
        <v>1</v>
      </c>
      <c r="AI686" s="16">
        <f t="shared" si="194"/>
        <v>40330</v>
      </c>
      <c r="AJ686" s="16">
        <f t="shared" si="195"/>
        <v>50154</v>
      </c>
      <c r="AK686" s="16">
        <f t="shared" si="196"/>
        <v>39</v>
      </c>
      <c r="AL686" s="16" t="str">
        <f t="shared" si="197"/>
        <v>海贼</v>
      </c>
      <c r="AM686" s="16">
        <f t="shared" si="198"/>
        <v>2456</v>
      </c>
      <c r="AN686" s="16">
        <f t="shared" si="199"/>
        <v>1314</v>
      </c>
      <c r="AO686" s="16">
        <f t="shared" si="207"/>
        <v>1142</v>
      </c>
      <c r="AP686" s="16">
        <f t="shared" si="200"/>
        <v>1799</v>
      </c>
      <c r="AQ686" s="16">
        <f t="shared" si="201"/>
        <v>1102</v>
      </c>
      <c r="AR686" s="16">
        <f t="shared" si="202"/>
        <v>228</v>
      </c>
      <c r="AS686" s="16"/>
      <c r="AT686" s="16">
        <v>85.3</v>
      </c>
      <c r="AU686" s="16">
        <v>99.7</v>
      </c>
      <c r="AV686" s="16">
        <v>5.4</v>
      </c>
      <c r="AW686" s="16"/>
    </row>
    <row r="687" spans="1:49">
      <c r="A687" s="62">
        <f>'表格编辑 '!A744</f>
        <v>40331</v>
      </c>
      <c r="B687" s="62">
        <f>'表格编辑 '!B744</f>
        <v>50063</v>
      </c>
      <c r="C687" s="62" t="str">
        <f>VLOOKUP(B687,映射!A:B,2,FALSE)</f>
        <v>杀人蜂</v>
      </c>
      <c r="D687" s="62">
        <f>'表格编辑 '!E744</f>
        <v>44</v>
      </c>
      <c r="E687" s="62">
        <f>ROUNDUP((VLOOKUP(B687,Sheet1!U:AA,3,FALSE)-2)*(0.042*(D687-1)+0.2)+0.4,0)</f>
        <v>21</v>
      </c>
      <c r="F687" s="62">
        <f>ROUNDUP((VLOOKUP(B687,Sheet1!U:AA,4,FALSE)-2)*(0.042*(D687-1)+0.2)+0.4,0)</f>
        <v>71</v>
      </c>
      <c r="G687" s="62">
        <f>ROUNDUP((VLOOKUP(B687,Sheet1!U:AA,5,FALSE)-2)*(0.042*(D687-1)+0.2)+0.4,0)</f>
        <v>21</v>
      </c>
      <c r="H687" s="62">
        <f>ROUNDUP((VLOOKUP(B687,Sheet1!U:AA,6,FALSE)-2)*(0.042*(D687-1)+0.2)+0.4,0)</f>
        <v>71</v>
      </c>
      <c r="I687" s="62">
        <f>ROUNDUP((VLOOKUP(B687,Sheet1!U:AA,7,FALSE)-2)*(0.042*(D687-1)+0.2)+0.4,0)</f>
        <v>21</v>
      </c>
      <c r="J687" s="62">
        <f>E687*8+F687*2+G687*3+H687*3+I687*1+VLOOKUP(B687,Sheet1!AU:AZ,2,FALSE)</f>
        <v>627</v>
      </c>
      <c r="K687" s="62">
        <f>E687*1+F687*2+G687*2+H687*2+I687*10+VLOOKUP(B687,Sheet1!AU:AZ,3,FALSE)</f>
        <v>577</v>
      </c>
      <c r="L687" s="62">
        <f>E687*0.1+F687*2+G687*0.2+H687*0.26+I687*0.1+VLOOKUP(B687,Sheet1!AU:AZ,4,FALSE)</f>
        <v>188.86</v>
      </c>
      <c r="M687" s="62">
        <f>E687*0.1+F687*0.2+G687*2+H687*0.2+I687*0.1+VLOOKUP(B687,Sheet1!AU:AZ,5,FALSE)</f>
        <v>94.6</v>
      </c>
      <c r="N687" s="62">
        <f>E687*0.1+F687*0.2+G687*0.2+H687*2+I687*0.1+VLOOKUP(B687,Sheet1!AU:AZ,6,FALSE)</f>
        <v>184.6</v>
      </c>
      <c r="O687" s="62">
        <f t="shared" si="208"/>
        <v>0.5</v>
      </c>
      <c r="P687" s="62">
        <f t="shared" si="209"/>
        <v>19.7</v>
      </c>
      <c r="R687" s="9">
        <f t="shared" si="203"/>
        <v>44</v>
      </c>
      <c r="S687" s="9">
        <f t="shared" si="192"/>
        <v>319.84</v>
      </c>
      <c r="T687" s="9">
        <f t="shared" si="193"/>
        <v>50.8</v>
      </c>
      <c r="U687" s="66">
        <f t="shared" si="204"/>
        <v>508</v>
      </c>
      <c r="V687" s="9">
        <f t="shared" si="205"/>
        <v>609.6</v>
      </c>
      <c r="W687" s="67">
        <f t="shared" si="206"/>
        <v>314</v>
      </c>
      <c r="Y687" s="69">
        <f>VLOOKUP(D687,Sheet2!P:Q,2,FALSE)</f>
        <v>105</v>
      </c>
      <c r="AB687" s="4" t="str">
        <f>IF('表格编辑 '!D744="monster","普通","BOSS")</f>
        <v>普通</v>
      </c>
      <c r="AD687" s="50">
        <f>VLOOKUP(D687,映射!AK:AL,2,FALSE)</f>
        <v>4</v>
      </c>
      <c r="AE687" s="50" t="s">
        <v>37</v>
      </c>
      <c r="AF687" s="4">
        <f>VLOOKUP(AE687,映射!AN:AO,2,FALSE)</f>
        <v>2</v>
      </c>
      <c r="AG687" s="50">
        <v>1</v>
      </c>
      <c r="AH687" s="70">
        <v>1</v>
      </c>
      <c r="AI687" s="16">
        <f t="shared" si="194"/>
        <v>40331</v>
      </c>
      <c r="AJ687" s="16">
        <f t="shared" si="195"/>
        <v>50063</v>
      </c>
      <c r="AK687" s="16">
        <f t="shared" si="196"/>
        <v>44</v>
      </c>
      <c r="AL687" s="16" t="str">
        <f t="shared" si="197"/>
        <v>杀人蜂</v>
      </c>
      <c r="AM687" s="16">
        <f t="shared" si="198"/>
        <v>4064</v>
      </c>
      <c r="AN687" s="16">
        <f t="shared" si="199"/>
        <v>1254</v>
      </c>
      <c r="AO687" s="16">
        <f t="shared" si="207"/>
        <v>2810</v>
      </c>
      <c r="AP687" s="16">
        <f t="shared" si="200"/>
        <v>3437</v>
      </c>
      <c r="AQ687" s="16">
        <f t="shared" si="201"/>
        <v>1154</v>
      </c>
      <c r="AR687" s="16">
        <f t="shared" si="202"/>
        <v>284</v>
      </c>
      <c r="AS687" s="16"/>
      <c r="AT687" s="16">
        <v>64</v>
      </c>
      <c r="AU687" s="16">
        <v>141.4</v>
      </c>
      <c r="AV687" s="16">
        <v>0.4</v>
      </c>
      <c r="AW687" s="16"/>
    </row>
    <row r="688" spans="1:49">
      <c r="A688" s="62">
        <f>'表格编辑 '!A745</f>
        <v>40332</v>
      </c>
      <c r="B688" s="62">
        <f>'表格编辑 '!B745</f>
        <v>50153</v>
      </c>
      <c r="C688" s="62" t="str">
        <f>VLOOKUP(B688,映射!A:B,2,FALSE)</f>
        <v>山贼</v>
      </c>
      <c r="D688" s="62">
        <f>'表格编辑 '!E745</f>
        <v>44</v>
      </c>
      <c r="E688" s="62">
        <f>ROUNDUP((VLOOKUP(B688,Sheet1!U:AA,3,FALSE)-2)*(0.042*(D688-1)+0.2)+0.4,0)</f>
        <v>53</v>
      </c>
      <c r="F688" s="62">
        <f>ROUNDUP((VLOOKUP(B688,Sheet1!U:AA,4,FALSE)-2)*(0.042*(D688-1)+0.2)+0.4,0)</f>
        <v>51</v>
      </c>
      <c r="G688" s="62">
        <f>ROUNDUP((VLOOKUP(B688,Sheet1!U:AA,5,FALSE)-2)*(0.042*(D688-1)+0.2)+0.4,0)</f>
        <v>45</v>
      </c>
      <c r="H688" s="62">
        <f>ROUNDUP((VLOOKUP(B688,Sheet1!U:AA,6,FALSE)-2)*(0.042*(D688-1)+0.2)+0.4,0)</f>
        <v>49</v>
      </c>
      <c r="I688" s="62">
        <f>ROUNDUP((VLOOKUP(B688,Sheet1!U:AA,7,FALSE)-2)*(0.042*(D688-1)+0.2)+0.4,0)</f>
        <v>17</v>
      </c>
      <c r="J688" s="62">
        <f>E688*8+F688*2+G688*3+H688*3+I688*1+VLOOKUP(B688,Sheet1!AU:AZ,2,FALSE)</f>
        <v>845</v>
      </c>
      <c r="K688" s="62">
        <f>E688*1+F688*2+G688*2+H688*2+I688*10+VLOOKUP(B688,Sheet1!AU:AZ,3,FALSE)</f>
        <v>533</v>
      </c>
      <c r="L688" s="62">
        <f>E688*0.1+F688*2+G688*0.2+H688*0.26+I688*0.1+VLOOKUP(B688,Sheet1!AU:AZ,4,FALSE)</f>
        <v>150.74</v>
      </c>
      <c r="M688" s="62">
        <f>E688*0.1+F688*0.2+G688*2+H688*0.2+I688*0.1+VLOOKUP(B688,Sheet1!AU:AZ,5,FALSE)</f>
        <v>137</v>
      </c>
      <c r="N688" s="62">
        <f>E688*0.1+F688*0.2+G688*0.2+H688*2+I688*0.1+VLOOKUP(B688,Sheet1!AU:AZ,6,FALSE)</f>
        <v>144.2</v>
      </c>
      <c r="O688" s="62">
        <f t="shared" si="208"/>
        <v>-3.3</v>
      </c>
      <c r="P688" s="62">
        <f t="shared" si="209"/>
        <v>40.9</v>
      </c>
      <c r="R688" s="9">
        <f t="shared" si="203"/>
        <v>44</v>
      </c>
      <c r="S688" s="9">
        <f t="shared" si="192"/>
        <v>319.84</v>
      </c>
      <c r="T688" s="9">
        <f t="shared" si="193"/>
        <v>50.8</v>
      </c>
      <c r="U688" s="66">
        <f t="shared" si="204"/>
        <v>420</v>
      </c>
      <c r="V688" s="9">
        <f t="shared" si="205"/>
        <v>504</v>
      </c>
      <c r="W688" s="67">
        <f t="shared" si="206"/>
        <v>225</v>
      </c>
      <c r="Y688" s="69">
        <f>VLOOKUP(D688,Sheet2!P:Q,2,FALSE)</f>
        <v>105</v>
      </c>
      <c r="AB688" s="4" t="str">
        <f>IF('表格编辑 '!D745="monster","普通","BOSS")</f>
        <v>普通</v>
      </c>
      <c r="AD688" s="50">
        <f>VLOOKUP(D688,映射!AK:AL,2,FALSE)</f>
        <v>4</v>
      </c>
      <c r="AE688" s="50" t="s">
        <v>37</v>
      </c>
      <c r="AF688" s="4">
        <f>VLOOKUP(AE688,映射!AN:AO,2,FALSE)</f>
        <v>2</v>
      </c>
      <c r="AG688" s="50">
        <v>1</v>
      </c>
      <c r="AH688" s="70">
        <v>1</v>
      </c>
      <c r="AI688" s="16">
        <f t="shared" si="194"/>
        <v>40332</v>
      </c>
      <c r="AJ688" s="16">
        <f t="shared" si="195"/>
        <v>50153</v>
      </c>
      <c r="AK688" s="16">
        <f t="shared" si="196"/>
        <v>44</v>
      </c>
      <c r="AL688" s="16" t="str">
        <f t="shared" si="197"/>
        <v>山贼</v>
      </c>
      <c r="AM688" s="16">
        <f t="shared" si="198"/>
        <v>3360</v>
      </c>
      <c r="AN688" s="16">
        <f t="shared" si="199"/>
        <v>1690</v>
      </c>
      <c r="AO688" s="16">
        <f t="shared" si="207"/>
        <v>1670</v>
      </c>
      <c r="AP688" s="16">
        <f t="shared" si="200"/>
        <v>2515</v>
      </c>
      <c r="AQ688" s="16">
        <f t="shared" si="201"/>
        <v>1066</v>
      </c>
      <c r="AR688" s="16">
        <f t="shared" si="202"/>
        <v>227</v>
      </c>
      <c r="AS688" s="16"/>
      <c r="AT688" s="16">
        <v>101.2</v>
      </c>
      <c r="AU688" s="16">
        <v>106.6</v>
      </c>
      <c r="AV688" s="16">
        <v>-2.3</v>
      </c>
      <c r="AW688" s="16"/>
    </row>
    <row r="689" spans="1:49">
      <c r="A689" s="62">
        <f>'表格编辑 '!A746</f>
        <v>40333</v>
      </c>
      <c r="B689" s="62">
        <f>'表格编辑 '!B746</f>
        <v>50129</v>
      </c>
      <c r="C689" s="62" t="str">
        <f>VLOOKUP(B689,映射!A:B,2,FALSE)</f>
        <v>大钳蟹</v>
      </c>
      <c r="D689" s="62">
        <f>'表格编辑 '!E746</f>
        <v>44</v>
      </c>
      <c r="E689" s="62">
        <f>ROUNDUP((VLOOKUP(B689,Sheet1!U:AA,3,FALSE)-2)*(0.042*(D689-1)+0.2)+0.4,0)</f>
        <v>25</v>
      </c>
      <c r="F689" s="62">
        <f>ROUNDUP((VLOOKUP(B689,Sheet1!U:AA,4,FALSE)-2)*(0.042*(D689-1)+0.2)+0.4,0)</f>
        <v>65</v>
      </c>
      <c r="G689" s="62">
        <f>ROUNDUP((VLOOKUP(B689,Sheet1!U:AA,5,FALSE)-2)*(0.042*(D689-1)+0.2)+0.4,0)</f>
        <v>71</v>
      </c>
      <c r="H689" s="62">
        <f>ROUNDUP((VLOOKUP(B689,Sheet1!U:AA,6,FALSE)-2)*(0.042*(D689-1)+0.2)+0.4,0)</f>
        <v>21</v>
      </c>
      <c r="I689" s="62">
        <f>ROUNDUP((VLOOKUP(B689,Sheet1!U:AA,7,FALSE)-2)*(0.042*(D689-1)+0.2)+0.4,0)</f>
        <v>13</v>
      </c>
      <c r="J689" s="62">
        <f>E689*8+F689*2+G689*3+H689*3+I689*1+VLOOKUP(B689,Sheet1!AU:AZ,2,FALSE)</f>
        <v>639</v>
      </c>
      <c r="K689" s="62">
        <f>E689*1+F689*2+G689*2+H689*2+I689*10+VLOOKUP(B689,Sheet1!AU:AZ,3,FALSE)</f>
        <v>489</v>
      </c>
      <c r="L689" s="62">
        <f>E689*0.1+F689*2+G689*0.2+H689*0.26+I689*0.1+VLOOKUP(B689,Sheet1!AU:AZ,4,FALSE)</f>
        <v>173.46</v>
      </c>
      <c r="M689" s="62">
        <f>E689*0.1+F689*0.2+G689*2+H689*0.2+I689*0.1+VLOOKUP(B689,Sheet1!AU:AZ,5,FALSE)</f>
        <v>183</v>
      </c>
      <c r="N689" s="62">
        <f>E689*0.1+F689*0.2+G689*0.2+H689*2+I689*0.1+VLOOKUP(B689,Sheet1!AU:AZ,6,FALSE)</f>
        <v>93</v>
      </c>
      <c r="O689" s="62">
        <f t="shared" si="208"/>
        <v>8.5</v>
      </c>
      <c r="P689" s="62">
        <f t="shared" si="209"/>
        <v>9.3</v>
      </c>
      <c r="R689" s="9">
        <f t="shared" si="203"/>
        <v>44</v>
      </c>
      <c r="S689" s="9">
        <f t="shared" si="192"/>
        <v>319.84</v>
      </c>
      <c r="T689" s="9">
        <f t="shared" si="193"/>
        <v>50.8</v>
      </c>
      <c r="U689" s="66">
        <f t="shared" si="204"/>
        <v>353</v>
      </c>
      <c r="V689" s="9">
        <f t="shared" si="205"/>
        <v>423.6</v>
      </c>
      <c r="W689" s="67">
        <f t="shared" si="206"/>
        <v>278</v>
      </c>
      <c r="Y689" s="69">
        <f>VLOOKUP(D689,Sheet2!P:Q,2,FALSE)</f>
        <v>105</v>
      </c>
      <c r="AB689" s="4" t="str">
        <f>IF('表格编辑 '!D746="monster","普通","BOSS")</f>
        <v>普通</v>
      </c>
      <c r="AD689" s="50">
        <f>VLOOKUP(D689,映射!AK:AL,2,FALSE)</f>
        <v>4</v>
      </c>
      <c r="AE689" s="50" t="s">
        <v>37</v>
      </c>
      <c r="AF689" s="4">
        <f>VLOOKUP(AE689,映射!AN:AO,2,FALSE)</f>
        <v>2</v>
      </c>
      <c r="AG689" s="50">
        <v>1</v>
      </c>
      <c r="AH689" s="70">
        <v>1</v>
      </c>
      <c r="AI689" s="16">
        <f t="shared" si="194"/>
        <v>40333</v>
      </c>
      <c r="AJ689" s="16">
        <f t="shared" si="195"/>
        <v>50129</v>
      </c>
      <c r="AK689" s="16">
        <f t="shared" si="196"/>
        <v>44</v>
      </c>
      <c r="AL689" s="16" t="str">
        <f t="shared" si="197"/>
        <v>大钳蟹</v>
      </c>
      <c r="AM689" s="16">
        <f t="shared" si="198"/>
        <v>2824</v>
      </c>
      <c r="AN689" s="16">
        <f t="shared" si="199"/>
        <v>1278</v>
      </c>
      <c r="AO689" s="16">
        <f t="shared" si="207"/>
        <v>1546</v>
      </c>
      <c r="AP689" s="16">
        <f t="shared" si="200"/>
        <v>2185</v>
      </c>
      <c r="AQ689" s="16">
        <f t="shared" si="201"/>
        <v>978</v>
      </c>
      <c r="AR689" s="16">
        <f t="shared" si="202"/>
        <v>261</v>
      </c>
      <c r="AS689" s="16"/>
      <c r="AT689" s="16">
        <v>140</v>
      </c>
      <c r="AU689" s="16">
        <v>62.6</v>
      </c>
      <c r="AV689" s="16">
        <v>7.3</v>
      </c>
      <c r="AW689" s="16"/>
    </row>
    <row r="690" spans="1:49">
      <c r="A690" s="62">
        <f>'表格编辑 '!A747</f>
        <v>40334</v>
      </c>
      <c r="B690" s="62">
        <f>'表格编辑 '!B747</f>
        <v>50131</v>
      </c>
      <c r="C690" s="62" t="str">
        <f>VLOOKUP(B690,映射!A:B,2,FALSE)</f>
        <v>蜥蜴人战士</v>
      </c>
      <c r="D690" s="62">
        <f>'表格编辑 '!E747</f>
        <v>44</v>
      </c>
      <c r="E690" s="62">
        <f>ROUNDUP((VLOOKUP(B690,Sheet1!U:AA,3,FALSE)-2)*(0.042*(D690-1)+0.2)+0.4,0)</f>
        <v>41</v>
      </c>
      <c r="F690" s="62">
        <f>ROUNDUP((VLOOKUP(B690,Sheet1!U:AA,4,FALSE)-2)*(0.042*(D690-1)+0.2)+0.4,0)</f>
        <v>61</v>
      </c>
      <c r="G690" s="62">
        <f>ROUNDUP((VLOOKUP(B690,Sheet1!U:AA,5,FALSE)-2)*(0.042*(D690-1)+0.2)+0.4,0)</f>
        <v>61</v>
      </c>
      <c r="H690" s="62">
        <f>ROUNDUP((VLOOKUP(B690,Sheet1!U:AA,6,FALSE)-2)*(0.042*(D690-1)+0.2)+0.4,0)</f>
        <v>21</v>
      </c>
      <c r="I690" s="62">
        <f>ROUNDUP((VLOOKUP(B690,Sheet1!U:AA,7,FALSE)-2)*(0.042*(D690-1)+0.2)+0.4,0)</f>
        <v>41</v>
      </c>
      <c r="J690" s="62">
        <f>E690*8+F690*2+G690*3+H690*3+I690*1+VLOOKUP(B690,Sheet1!AU:AZ,2,FALSE)</f>
        <v>757</v>
      </c>
      <c r="K690" s="62">
        <f>E690*1+F690*2+G690*2+H690*2+I690*10+VLOOKUP(B690,Sheet1!AU:AZ,3,FALSE)</f>
        <v>757</v>
      </c>
      <c r="L690" s="62">
        <f>E690*0.1+F690*2+G690*0.2+H690*0.26+I690*0.1+VLOOKUP(B690,Sheet1!AU:AZ,4,FALSE)</f>
        <v>167.86</v>
      </c>
      <c r="M690" s="62">
        <f>E690*0.1+F690*0.2+G690*2+H690*0.2+I690*0.1+VLOOKUP(B690,Sheet1!AU:AZ,5,FALSE)</f>
        <v>166.6</v>
      </c>
      <c r="N690" s="62">
        <f>E690*0.1+F690*0.2+G690*0.2+H690*2+I690*0.1+VLOOKUP(B690,Sheet1!AU:AZ,6,FALSE)</f>
        <v>94.6</v>
      </c>
      <c r="O690" s="62">
        <f t="shared" si="208"/>
        <v>24.5</v>
      </c>
      <c r="P690" s="62">
        <f t="shared" si="209"/>
        <v>20.7</v>
      </c>
      <c r="R690" s="9">
        <f t="shared" si="203"/>
        <v>44</v>
      </c>
      <c r="S690" s="9">
        <f t="shared" si="192"/>
        <v>319.84</v>
      </c>
      <c r="T690" s="9">
        <f t="shared" si="193"/>
        <v>50.8</v>
      </c>
      <c r="U690" s="66">
        <f t="shared" si="204"/>
        <v>374</v>
      </c>
      <c r="V690" s="9">
        <f t="shared" si="205"/>
        <v>448.8</v>
      </c>
      <c r="W690" s="67">
        <f t="shared" si="206"/>
        <v>264</v>
      </c>
      <c r="Y690" s="69">
        <f>VLOOKUP(D690,Sheet2!P:Q,2,FALSE)</f>
        <v>105</v>
      </c>
      <c r="AB690" s="4" t="str">
        <f>IF('表格编辑 '!D747="monster","普通","BOSS")</f>
        <v>普通</v>
      </c>
      <c r="AD690" s="50">
        <f>VLOOKUP(D690,映射!AK:AL,2,FALSE)</f>
        <v>4</v>
      </c>
      <c r="AE690" s="50" t="s">
        <v>37</v>
      </c>
      <c r="AF690" s="4">
        <f>VLOOKUP(AE690,映射!AN:AO,2,FALSE)</f>
        <v>2</v>
      </c>
      <c r="AG690" s="50">
        <v>1</v>
      </c>
      <c r="AH690" s="70">
        <v>1</v>
      </c>
      <c r="AI690" s="16">
        <f t="shared" si="194"/>
        <v>40334</v>
      </c>
      <c r="AJ690" s="16">
        <f t="shared" si="195"/>
        <v>50131</v>
      </c>
      <c r="AK690" s="16">
        <f t="shared" si="196"/>
        <v>44</v>
      </c>
      <c r="AL690" s="16" t="str">
        <f t="shared" si="197"/>
        <v>蜥蜴人战士</v>
      </c>
      <c r="AM690" s="16">
        <f t="shared" si="198"/>
        <v>2992</v>
      </c>
      <c r="AN690" s="16">
        <f t="shared" si="199"/>
        <v>1514</v>
      </c>
      <c r="AO690" s="16">
        <f t="shared" si="207"/>
        <v>1478</v>
      </c>
      <c r="AP690" s="16">
        <f t="shared" si="200"/>
        <v>2235</v>
      </c>
      <c r="AQ690" s="16">
        <f t="shared" si="201"/>
        <v>1514</v>
      </c>
      <c r="AR690" s="16">
        <f t="shared" si="202"/>
        <v>252</v>
      </c>
      <c r="AS690" s="16"/>
      <c r="AT690" s="16">
        <v>123.3</v>
      </c>
      <c r="AU690" s="16">
        <v>62.1</v>
      </c>
      <c r="AV690" s="16">
        <v>7.3</v>
      </c>
      <c r="AW690" s="16"/>
    </row>
    <row r="691" spans="1:49">
      <c r="A691" s="62">
        <f>'表格编辑 '!A748</f>
        <v>40335</v>
      </c>
      <c r="B691" s="62">
        <f>'表格编辑 '!B748</f>
        <v>50037</v>
      </c>
      <c r="C691" s="62" t="str">
        <f>VLOOKUP(B691,映射!A:B,2,FALSE)</f>
        <v>死灵</v>
      </c>
      <c r="D691" s="62">
        <f>'表格编辑 '!E748</f>
        <v>44</v>
      </c>
      <c r="E691" s="62">
        <f>ROUNDUP((VLOOKUP(B691,Sheet1!U:AA,3,FALSE)-2)*(0.042*(D691-1)+0.2)+0.4,0)</f>
        <v>17</v>
      </c>
      <c r="F691" s="62">
        <f>ROUNDUP((VLOOKUP(B691,Sheet1!U:AA,4,FALSE)-2)*(0.042*(D691-1)+0.2)+0.4,0)</f>
        <v>53</v>
      </c>
      <c r="G691" s="62">
        <f>ROUNDUP((VLOOKUP(B691,Sheet1!U:AA,5,FALSE)-2)*(0.042*(D691-1)+0.2)+0.4,0)</f>
        <v>61</v>
      </c>
      <c r="H691" s="62">
        <f>ROUNDUP((VLOOKUP(B691,Sheet1!U:AA,6,FALSE)-2)*(0.042*(D691-1)+0.2)+0.4,0)</f>
        <v>31</v>
      </c>
      <c r="I691" s="62">
        <f>ROUNDUP((VLOOKUP(B691,Sheet1!U:AA,7,FALSE)-2)*(0.042*(D691-1)+0.2)+0.4,0)</f>
        <v>53</v>
      </c>
      <c r="J691" s="62">
        <f>E691*8+F691*2+G691*3+H691*3+I691*1+VLOOKUP(B691,Sheet1!AU:AZ,2,FALSE)</f>
        <v>591</v>
      </c>
      <c r="K691" s="62">
        <f>E691*1+F691*2+G691*2+H691*2+I691*10+VLOOKUP(B691,Sheet1!AU:AZ,3,FALSE)</f>
        <v>857</v>
      </c>
      <c r="L691" s="62">
        <f>E691*0.1+F691*2+G691*0.2+H691*0.26+I691*0.1+VLOOKUP(B691,Sheet1!AU:AZ,4,FALSE)</f>
        <v>153.26</v>
      </c>
      <c r="M691" s="62">
        <f>E691*0.1+F691*0.2+G691*2+H691*0.2+I691*0.1+VLOOKUP(B691,Sheet1!AU:AZ,5,FALSE)</f>
        <v>165.8</v>
      </c>
      <c r="N691" s="62">
        <f>E691*0.1+F691*0.2+G691*0.2+H691*2+I691*0.1+VLOOKUP(B691,Sheet1!AU:AZ,6,FALSE)</f>
        <v>111.8</v>
      </c>
      <c r="O691" s="62">
        <f t="shared" si="208"/>
        <v>41.1</v>
      </c>
      <c r="P691" s="62">
        <f t="shared" si="209"/>
        <v>3.1</v>
      </c>
      <c r="R691" s="9">
        <f t="shared" si="203"/>
        <v>44</v>
      </c>
      <c r="S691" s="9">
        <f t="shared" si="192"/>
        <v>319.84</v>
      </c>
      <c r="T691" s="9">
        <f t="shared" si="193"/>
        <v>50.8</v>
      </c>
      <c r="U691" s="66">
        <f t="shared" si="204"/>
        <v>376</v>
      </c>
      <c r="V691" s="9">
        <f t="shared" si="205"/>
        <v>451.2</v>
      </c>
      <c r="W691" s="67">
        <f t="shared" si="206"/>
        <v>231</v>
      </c>
      <c r="Y691" s="69">
        <f>VLOOKUP(D691,Sheet2!P:Q,2,FALSE)</f>
        <v>105</v>
      </c>
      <c r="AB691" s="4" t="str">
        <f>IF('表格编辑 '!D748="monster","普通","BOSS")</f>
        <v>普通</v>
      </c>
      <c r="AD691" s="50">
        <f>VLOOKUP(D691,映射!AK:AL,2,FALSE)</f>
        <v>4</v>
      </c>
      <c r="AE691" s="50" t="s">
        <v>37</v>
      </c>
      <c r="AF691" s="4">
        <f>VLOOKUP(AE691,映射!AN:AO,2,FALSE)</f>
        <v>2</v>
      </c>
      <c r="AG691" s="50">
        <v>1</v>
      </c>
      <c r="AH691" s="70">
        <v>1</v>
      </c>
      <c r="AI691" s="16">
        <f t="shared" si="194"/>
        <v>40335</v>
      </c>
      <c r="AJ691" s="16">
        <f t="shared" si="195"/>
        <v>50037</v>
      </c>
      <c r="AK691" s="16">
        <f t="shared" si="196"/>
        <v>44</v>
      </c>
      <c r="AL691" s="16" t="str">
        <f t="shared" si="197"/>
        <v>死灵</v>
      </c>
      <c r="AM691" s="16">
        <f t="shared" si="198"/>
        <v>3008</v>
      </c>
      <c r="AN691" s="16">
        <f t="shared" si="199"/>
        <v>1182</v>
      </c>
      <c r="AO691" s="16">
        <f t="shared" si="207"/>
        <v>1826</v>
      </c>
      <c r="AP691" s="16">
        <f t="shared" si="200"/>
        <v>2417</v>
      </c>
      <c r="AQ691" s="16">
        <f t="shared" si="201"/>
        <v>1714</v>
      </c>
      <c r="AR691" s="16">
        <f t="shared" si="202"/>
        <v>230</v>
      </c>
      <c r="AS691" s="16"/>
      <c r="AT691" s="16">
        <v>124.4</v>
      </c>
      <c r="AU691" s="16">
        <v>79.4</v>
      </c>
      <c r="AV691" s="16">
        <v>34.7</v>
      </c>
      <c r="AW691" s="16"/>
    </row>
    <row r="692" spans="1:49">
      <c r="A692" s="62">
        <f>'表格编辑 '!A749</f>
        <v>40336</v>
      </c>
      <c r="B692" s="62">
        <f>'表格编辑 '!B749</f>
        <v>50138</v>
      </c>
      <c r="C692" s="62" t="str">
        <f>VLOOKUP(B692,映射!A:B,2,FALSE)</f>
        <v>烈风翼龙</v>
      </c>
      <c r="D692" s="62">
        <f>'表格编辑 '!E749</f>
        <v>44</v>
      </c>
      <c r="E692" s="62">
        <f>ROUNDUP((VLOOKUP(B692,Sheet1!U:AA,3,FALSE)-2)*(0.042*(D692-1)+0.2)+0.4,0)</f>
        <v>71</v>
      </c>
      <c r="F692" s="62">
        <f>ROUNDUP((VLOOKUP(B692,Sheet1!U:AA,4,FALSE)-2)*(0.042*(D692-1)+0.2)+0.4,0)</f>
        <v>57</v>
      </c>
      <c r="G692" s="62">
        <f>ROUNDUP((VLOOKUP(B692,Sheet1!U:AA,5,FALSE)-2)*(0.042*(D692-1)+0.2)+0.4,0)</f>
        <v>53</v>
      </c>
      <c r="H692" s="62">
        <f>ROUNDUP((VLOOKUP(B692,Sheet1!U:AA,6,FALSE)-2)*(0.042*(D692-1)+0.2)+0.4,0)</f>
        <v>47</v>
      </c>
      <c r="I692" s="62">
        <f>ROUNDUP((VLOOKUP(B692,Sheet1!U:AA,7,FALSE)-2)*(0.042*(D692-1)+0.2)+0.4,0)</f>
        <v>37</v>
      </c>
      <c r="J692" s="62">
        <f>E692*8+F692*2+G692*3+H692*3+I692*1+VLOOKUP(B692,Sheet1!AU:AZ,2,FALSE)</f>
        <v>1039</v>
      </c>
      <c r="K692" s="62">
        <f>E692*1+F692*2+G692*2+H692*2+I692*10+VLOOKUP(B692,Sheet1!AU:AZ,3,FALSE)</f>
        <v>775</v>
      </c>
      <c r="L692" s="62">
        <f>E692*0.1+F692*2+G692*0.2+H692*0.26+I692*0.1+VLOOKUP(B692,Sheet1!AU:AZ,4,FALSE)</f>
        <v>167.62</v>
      </c>
      <c r="M692" s="62">
        <f>E692*0.1+F692*0.2+G692*2+H692*0.2+I692*0.1+VLOOKUP(B692,Sheet1!AU:AZ,5,FALSE)</f>
        <v>157.6</v>
      </c>
      <c r="N692" s="62">
        <f>E692*0.1+F692*0.2+G692*0.2+H692*2+I692*0.1+VLOOKUP(B692,Sheet1!AU:AZ,6,FALSE)</f>
        <v>146.8</v>
      </c>
      <c r="O692" s="62">
        <f t="shared" si="208"/>
        <v>8.5</v>
      </c>
      <c r="P692" s="62">
        <f t="shared" si="209"/>
        <v>51.5</v>
      </c>
      <c r="R692" s="9">
        <f t="shared" si="203"/>
        <v>44</v>
      </c>
      <c r="S692" s="9">
        <f t="shared" si="192"/>
        <v>319.84</v>
      </c>
      <c r="T692" s="9">
        <f t="shared" si="193"/>
        <v>50.8</v>
      </c>
      <c r="U692" s="66">
        <f t="shared" si="204"/>
        <v>387</v>
      </c>
      <c r="V692" s="9">
        <f t="shared" si="205"/>
        <v>464.4</v>
      </c>
      <c r="W692" s="67">
        <f t="shared" si="206"/>
        <v>264</v>
      </c>
      <c r="Y692" s="69">
        <f>VLOOKUP(D692,Sheet2!P:Q,2,FALSE)</f>
        <v>105</v>
      </c>
      <c r="AB692" s="4" t="str">
        <f>IF('表格编辑 '!D749="monster","普通","BOSS")</f>
        <v>普通</v>
      </c>
      <c r="AD692" s="50">
        <f>VLOOKUP(D692,映射!AK:AL,2,FALSE)</f>
        <v>4</v>
      </c>
      <c r="AE692" s="50" t="s">
        <v>37</v>
      </c>
      <c r="AF692" s="4">
        <f>VLOOKUP(AE692,映射!AN:AO,2,FALSE)</f>
        <v>2</v>
      </c>
      <c r="AG692" s="50">
        <v>1</v>
      </c>
      <c r="AH692" s="70">
        <v>1</v>
      </c>
      <c r="AI692" s="16">
        <f t="shared" si="194"/>
        <v>40336</v>
      </c>
      <c r="AJ692" s="16">
        <f t="shared" si="195"/>
        <v>50138</v>
      </c>
      <c r="AK692" s="16">
        <f t="shared" si="196"/>
        <v>44</v>
      </c>
      <c r="AL692" s="16" t="str">
        <f t="shared" si="197"/>
        <v>烈风翼龙</v>
      </c>
      <c r="AM692" s="16">
        <f t="shared" si="198"/>
        <v>3096</v>
      </c>
      <c r="AN692" s="16">
        <f t="shared" si="199"/>
        <v>2078</v>
      </c>
      <c r="AO692" s="16">
        <f t="shared" si="207"/>
        <v>1018</v>
      </c>
      <c r="AP692" s="16">
        <f t="shared" si="200"/>
        <v>2057</v>
      </c>
      <c r="AQ692" s="16">
        <f t="shared" si="201"/>
        <v>1550</v>
      </c>
      <c r="AR692" s="16">
        <f t="shared" si="202"/>
        <v>252</v>
      </c>
      <c r="AS692" s="16"/>
      <c r="AT692" s="16">
        <v>97.7</v>
      </c>
      <c r="AU692" s="16">
        <v>88.7</v>
      </c>
      <c r="AV692" s="16">
        <v>2.1</v>
      </c>
      <c r="AW692" s="16"/>
    </row>
    <row r="693" spans="1:49">
      <c r="A693" s="62">
        <f>'表格编辑 '!A750</f>
        <v>40337</v>
      </c>
      <c r="B693" s="62">
        <f>'表格编辑 '!B750</f>
        <v>50038</v>
      </c>
      <c r="C693" s="62" t="str">
        <f>VLOOKUP(B693,映射!A:B,2,FALSE)</f>
        <v>石像魔宠</v>
      </c>
      <c r="D693" s="62">
        <f>'表格编辑 '!E750</f>
        <v>44</v>
      </c>
      <c r="E693" s="62">
        <f>ROUNDUP((VLOOKUP(B693,Sheet1!U:AA,3,FALSE)-2)*(0.042*(D693-1)+0.2)+0.4,0)</f>
        <v>29</v>
      </c>
      <c r="F693" s="62">
        <f>ROUNDUP((VLOOKUP(B693,Sheet1!U:AA,4,FALSE)-2)*(0.042*(D693-1)+0.2)+0.4,0)</f>
        <v>39</v>
      </c>
      <c r="G693" s="62">
        <f>ROUNDUP((VLOOKUP(B693,Sheet1!U:AA,5,FALSE)-2)*(0.042*(D693-1)+0.2)+0.4,0)</f>
        <v>33</v>
      </c>
      <c r="H693" s="62">
        <f>ROUNDUP((VLOOKUP(B693,Sheet1!U:AA,6,FALSE)-2)*(0.042*(D693-1)+0.2)+0.4,0)</f>
        <v>59</v>
      </c>
      <c r="I693" s="62">
        <f>ROUNDUP((VLOOKUP(B693,Sheet1!U:AA,7,FALSE)-2)*(0.042*(D693-1)+0.2)+0.4,0)</f>
        <v>49</v>
      </c>
      <c r="J693" s="62">
        <f>E693*8+F693*2+G693*3+H693*3+I693*1+VLOOKUP(B693,Sheet1!AU:AZ,2,FALSE)</f>
        <v>655</v>
      </c>
      <c r="K693" s="62">
        <f>E693*1+F693*2+G693*2+H693*2+I693*10+VLOOKUP(B693,Sheet1!AU:AZ,3,FALSE)</f>
        <v>801</v>
      </c>
      <c r="L693" s="62">
        <f>E693*0.1+F693*2+G693*0.2+H693*0.26+I693*0.1+VLOOKUP(B693,Sheet1!AU:AZ,4,FALSE)</f>
        <v>127.74</v>
      </c>
      <c r="M693" s="62">
        <f>E693*0.1+F693*0.2+G693*2+H693*0.2+I693*0.1+VLOOKUP(B693,Sheet1!AU:AZ,5,FALSE)</f>
        <v>113.4</v>
      </c>
      <c r="N693" s="62">
        <f>E693*0.1+F693*0.2+G693*0.2+H693*2+I693*0.1+VLOOKUP(B693,Sheet1!AU:AZ,6,FALSE)</f>
        <v>160.2</v>
      </c>
      <c r="O693" s="62">
        <f t="shared" si="208"/>
        <v>27.3</v>
      </c>
      <c r="P693" s="62">
        <f t="shared" si="209"/>
        <v>22.9</v>
      </c>
      <c r="R693" s="9">
        <f t="shared" si="203"/>
        <v>44</v>
      </c>
      <c r="S693" s="9">
        <f t="shared" si="192"/>
        <v>319.84</v>
      </c>
      <c r="T693" s="9">
        <f t="shared" si="193"/>
        <v>50.8</v>
      </c>
      <c r="U693" s="66">
        <f t="shared" si="204"/>
        <v>465</v>
      </c>
      <c r="V693" s="9">
        <f t="shared" si="205"/>
        <v>558</v>
      </c>
      <c r="W693" s="67">
        <f t="shared" si="206"/>
        <v>175</v>
      </c>
      <c r="Y693" s="69">
        <f>VLOOKUP(D693,Sheet2!P:Q,2,FALSE)</f>
        <v>105</v>
      </c>
      <c r="AB693" s="4" t="str">
        <f>IF('表格编辑 '!D750="monster","普通","BOSS")</f>
        <v>普通</v>
      </c>
      <c r="AD693" s="50">
        <f>VLOOKUP(D693,映射!AK:AL,2,FALSE)</f>
        <v>4</v>
      </c>
      <c r="AE693" s="50" t="s">
        <v>37</v>
      </c>
      <c r="AF693" s="4">
        <f>VLOOKUP(AE693,映射!AN:AO,2,FALSE)</f>
        <v>2</v>
      </c>
      <c r="AG693" s="50">
        <v>1</v>
      </c>
      <c r="AH693" s="70">
        <v>1</v>
      </c>
      <c r="AI693" s="16">
        <f t="shared" si="194"/>
        <v>40337</v>
      </c>
      <c r="AJ693" s="16">
        <f t="shared" si="195"/>
        <v>50038</v>
      </c>
      <c r="AK693" s="16">
        <f t="shared" si="196"/>
        <v>44</v>
      </c>
      <c r="AL693" s="16" t="str">
        <f t="shared" si="197"/>
        <v>石像魔宠</v>
      </c>
      <c r="AM693" s="16">
        <f t="shared" si="198"/>
        <v>3720</v>
      </c>
      <c r="AN693" s="16">
        <f t="shared" si="199"/>
        <v>1310</v>
      </c>
      <c r="AO693" s="16">
        <f t="shared" si="207"/>
        <v>2410</v>
      </c>
      <c r="AP693" s="16">
        <f t="shared" si="200"/>
        <v>3065</v>
      </c>
      <c r="AQ693" s="16">
        <f t="shared" si="201"/>
        <v>1602</v>
      </c>
      <c r="AR693" s="16">
        <f t="shared" si="202"/>
        <v>192</v>
      </c>
      <c r="AS693" s="16"/>
      <c r="AT693" s="16">
        <v>55.5</v>
      </c>
      <c r="AU693" s="16">
        <v>118.5</v>
      </c>
      <c r="AV693" s="16">
        <v>20.9</v>
      </c>
      <c r="AW693" s="16"/>
    </row>
    <row r="694" spans="1:49">
      <c r="A694" s="62">
        <f>'表格编辑 '!A751</f>
        <v>40338</v>
      </c>
      <c r="B694" s="62">
        <f>'表格编辑 '!B751</f>
        <v>50019</v>
      </c>
      <c r="C694" s="62" t="str">
        <f>VLOOKUP(B694,映射!A:B,2,FALSE)</f>
        <v>极限鼠王</v>
      </c>
      <c r="D694" s="62">
        <f>'表格编辑 '!E751</f>
        <v>44</v>
      </c>
      <c r="E694" s="62">
        <f>ROUNDUP((VLOOKUP(B694,Sheet1!U:AA,3,FALSE)-2)*(0.042*(D694-1)+0.2)+0.4,0)</f>
        <v>27</v>
      </c>
      <c r="F694" s="62">
        <f>ROUNDUP((VLOOKUP(B694,Sheet1!U:AA,4,FALSE)-2)*(0.042*(D694-1)+0.2)+0.4,0)</f>
        <v>21</v>
      </c>
      <c r="G694" s="62">
        <f>ROUNDUP((VLOOKUP(B694,Sheet1!U:AA,5,FALSE)-2)*(0.042*(D694-1)+0.2)+0.4,0)</f>
        <v>35</v>
      </c>
      <c r="H694" s="62">
        <f>ROUNDUP((VLOOKUP(B694,Sheet1!U:AA,6,FALSE)-2)*(0.042*(D694-1)+0.2)+0.4,0)</f>
        <v>61</v>
      </c>
      <c r="I694" s="62">
        <f>ROUNDUP((VLOOKUP(B694,Sheet1!U:AA,7,FALSE)-2)*(0.042*(D694-1)+0.2)+0.4,0)</f>
        <v>81</v>
      </c>
      <c r="J694" s="62">
        <f>E694*8+F694*2+G694*3+H694*3+I694*1+VLOOKUP(B694,Sheet1!AU:AZ,2,FALSE)</f>
        <v>647</v>
      </c>
      <c r="K694" s="62">
        <f>E694*1+F694*2+G694*2+H694*2+I694*10+VLOOKUP(B694,Sheet1!AU:AZ,3,FALSE)</f>
        <v>1091</v>
      </c>
      <c r="L694" s="62">
        <f>E694*0.1+F694*2+G694*0.2+H694*0.26+I694*0.1+VLOOKUP(B694,Sheet1!AU:AZ,4,FALSE)</f>
        <v>95.66</v>
      </c>
      <c r="M694" s="62">
        <f>E694*0.1+F694*0.2+G694*2+H694*0.2+I694*0.1+VLOOKUP(B694,Sheet1!AU:AZ,5,FALSE)</f>
        <v>117.2</v>
      </c>
      <c r="N694" s="62">
        <f>E694*0.1+F694*0.2+G694*0.2+H694*2+I694*0.1+VLOOKUP(B694,Sheet1!AU:AZ,6,FALSE)</f>
        <v>164</v>
      </c>
      <c r="O694" s="62">
        <f t="shared" si="208"/>
        <v>55.5</v>
      </c>
      <c r="P694" s="62">
        <f t="shared" si="209"/>
        <v>20.1</v>
      </c>
      <c r="R694" s="9">
        <f t="shared" si="203"/>
        <v>44</v>
      </c>
      <c r="S694" s="9">
        <f t="shared" si="192"/>
        <v>319.84</v>
      </c>
      <c r="T694" s="9">
        <f t="shared" si="193"/>
        <v>50.8</v>
      </c>
      <c r="U694" s="66">
        <f t="shared" si="204"/>
        <v>457</v>
      </c>
      <c r="V694" s="9">
        <f t="shared" si="205"/>
        <v>548.4</v>
      </c>
      <c r="W694" s="67">
        <f t="shared" si="206"/>
        <v>111</v>
      </c>
      <c r="Y694" s="69">
        <f>VLOOKUP(D694,Sheet2!P:Q,2,FALSE)</f>
        <v>105</v>
      </c>
      <c r="AB694" s="4" t="str">
        <f>IF('表格编辑 '!D751="monster","普通","BOSS")</f>
        <v>普通</v>
      </c>
      <c r="AD694" s="50">
        <f>VLOOKUP(D694,映射!AK:AL,2,FALSE)</f>
        <v>4</v>
      </c>
      <c r="AE694" s="50" t="s">
        <v>37</v>
      </c>
      <c r="AF694" s="4">
        <f>VLOOKUP(AE694,映射!AN:AO,2,FALSE)</f>
        <v>2</v>
      </c>
      <c r="AG694" s="50">
        <v>1</v>
      </c>
      <c r="AH694" s="70">
        <v>1</v>
      </c>
      <c r="AI694" s="16">
        <f t="shared" si="194"/>
        <v>40338</v>
      </c>
      <c r="AJ694" s="16">
        <f t="shared" si="195"/>
        <v>50019</v>
      </c>
      <c r="AK694" s="16">
        <f t="shared" si="196"/>
        <v>44</v>
      </c>
      <c r="AL694" s="16" t="str">
        <f t="shared" si="197"/>
        <v>极限鼠王</v>
      </c>
      <c r="AM694" s="16">
        <f t="shared" si="198"/>
        <v>3656</v>
      </c>
      <c r="AN694" s="16">
        <f t="shared" si="199"/>
        <v>1294</v>
      </c>
      <c r="AO694" s="16">
        <f t="shared" si="207"/>
        <v>2362</v>
      </c>
      <c r="AP694" s="16">
        <f t="shared" si="200"/>
        <v>3009</v>
      </c>
      <c r="AQ694" s="16">
        <f t="shared" si="201"/>
        <v>2182</v>
      </c>
      <c r="AR694" s="16">
        <f t="shared" si="202"/>
        <v>144</v>
      </c>
      <c r="AS694" s="16"/>
      <c r="AT694" s="16">
        <v>81.4</v>
      </c>
      <c r="AU694" s="16">
        <v>121</v>
      </c>
      <c r="AV694" s="16">
        <v>48.2</v>
      </c>
      <c r="AW694" s="16"/>
    </row>
    <row r="695" spans="1:49">
      <c r="A695" s="62">
        <f>'表格编辑 '!A752</f>
        <v>40339</v>
      </c>
      <c r="B695" s="62">
        <f>'表格编辑 '!B752</f>
        <v>50023</v>
      </c>
      <c r="C695" s="62" t="str">
        <f>VLOOKUP(B695,映射!A:B,2,FALSE)</f>
        <v>异域魔犬</v>
      </c>
      <c r="D695" s="62">
        <f>'表格编辑 '!E752</f>
        <v>44</v>
      </c>
      <c r="E695" s="62">
        <f>ROUNDUP((VLOOKUP(B695,Sheet1!U:AA,3,FALSE)-2)*(0.042*(D695-1)+0.2)+0.4,0)</f>
        <v>43</v>
      </c>
      <c r="F695" s="62">
        <f>ROUNDUP((VLOOKUP(B695,Sheet1!U:AA,4,FALSE)-2)*(0.042*(D695-1)+0.2)+0.4,0)</f>
        <v>77</v>
      </c>
      <c r="G695" s="62">
        <f>ROUNDUP((VLOOKUP(B695,Sheet1!U:AA,5,FALSE)-2)*(0.042*(D695-1)+0.2)+0.4,0)</f>
        <v>23</v>
      </c>
      <c r="H695" s="62">
        <f>ROUNDUP((VLOOKUP(B695,Sheet1!U:AA,6,FALSE)-2)*(0.042*(D695-1)+0.2)+0.4,0)</f>
        <v>39</v>
      </c>
      <c r="I695" s="62">
        <f>ROUNDUP((VLOOKUP(B695,Sheet1!U:AA,7,FALSE)-2)*(0.042*(D695-1)+0.2)+0.4,0)</f>
        <v>33</v>
      </c>
      <c r="J695" s="62">
        <f>E695*8+F695*2+G695*3+H695*3+I695*1+VLOOKUP(B695,Sheet1!AU:AZ,2,FALSE)</f>
        <v>737</v>
      </c>
      <c r="K695" s="62">
        <f>E695*1+F695*2+G695*2+H695*2+I695*10+VLOOKUP(B695,Sheet1!AU:AZ,3,FALSE)</f>
        <v>671</v>
      </c>
      <c r="L695" s="62">
        <f>E695*0.1+F695*2+G695*0.2+H695*0.26+I695*0.1+VLOOKUP(B695,Sheet1!AU:AZ,4,FALSE)</f>
        <v>196.34</v>
      </c>
      <c r="M695" s="62">
        <f>E695*0.1+F695*0.2+G695*2+H695*0.2+I695*0.1+VLOOKUP(B695,Sheet1!AU:AZ,5,FALSE)</f>
        <v>96.8</v>
      </c>
      <c r="N695" s="62">
        <f>E695*0.1+F695*0.2+G695*0.2+H695*2+I695*0.1+VLOOKUP(B695,Sheet1!AU:AZ,6,FALSE)</f>
        <v>125.6</v>
      </c>
      <c r="O695" s="62">
        <f t="shared" si="208"/>
        <v>6.5</v>
      </c>
      <c r="P695" s="62">
        <f t="shared" si="209"/>
        <v>28.9</v>
      </c>
      <c r="R695" s="9">
        <f t="shared" si="203"/>
        <v>44</v>
      </c>
      <c r="S695" s="9">
        <f t="shared" si="192"/>
        <v>319.84</v>
      </c>
      <c r="T695" s="9">
        <f t="shared" si="193"/>
        <v>50.8</v>
      </c>
      <c r="U695" s="66">
        <f t="shared" si="204"/>
        <v>503</v>
      </c>
      <c r="V695" s="9">
        <f t="shared" si="205"/>
        <v>603.6</v>
      </c>
      <c r="W695" s="67">
        <f t="shared" si="206"/>
        <v>332</v>
      </c>
      <c r="Y695" s="69">
        <f>VLOOKUP(D695,Sheet2!P:Q,2,FALSE)</f>
        <v>105</v>
      </c>
      <c r="AB695" s="4" t="str">
        <f>IF('表格编辑 '!D752="monster","普通","BOSS")</f>
        <v>普通</v>
      </c>
      <c r="AD695" s="50">
        <f>VLOOKUP(D695,映射!AK:AL,2,FALSE)</f>
        <v>4</v>
      </c>
      <c r="AE695" s="50" t="s">
        <v>37</v>
      </c>
      <c r="AF695" s="4">
        <f>VLOOKUP(AE695,映射!AN:AO,2,FALSE)</f>
        <v>2</v>
      </c>
      <c r="AG695" s="50">
        <v>1</v>
      </c>
      <c r="AH695" s="70">
        <v>1</v>
      </c>
      <c r="AI695" s="16">
        <f t="shared" si="194"/>
        <v>40339</v>
      </c>
      <c r="AJ695" s="16">
        <f t="shared" si="195"/>
        <v>50023</v>
      </c>
      <c r="AK695" s="16">
        <f t="shared" si="196"/>
        <v>44</v>
      </c>
      <c r="AL695" s="16" t="str">
        <f t="shared" si="197"/>
        <v>异域魔犬</v>
      </c>
      <c r="AM695" s="16">
        <f t="shared" si="198"/>
        <v>4024</v>
      </c>
      <c r="AN695" s="16">
        <f t="shared" si="199"/>
        <v>1474</v>
      </c>
      <c r="AO695" s="16">
        <f t="shared" si="207"/>
        <v>2550</v>
      </c>
      <c r="AP695" s="16">
        <f t="shared" si="200"/>
        <v>3287</v>
      </c>
      <c r="AQ695" s="16">
        <f t="shared" si="201"/>
        <v>1342</v>
      </c>
      <c r="AR695" s="16">
        <f t="shared" si="202"/>
        <v>295</v>
      </c>
      <c r="AS695" s="16"/>
      <c r="AT695" s="16">
        <v>66.3</v>
      </c>
      <c r="AU695" s="16">
        <v>89.7</v>
      </c>
      <c r="AV695" s="16">
        <v>5.4</v>
      </c>
      <c r="AW695" s="16"/>
    </row>
    <row r="696" spans="1:49">
      <c r="A696" s="62">
        <f>'表格编辑 '!A753</f>
        <v>40340</v>
      </c>
      <c r="B696" s="62">
        <f>'表格编辑 '!B753</f>
        <v>50069</v>
      </c>
      <c r="C696" s="62" t="str">
        <f>VLOOKUP(B696,映射!A:B,2,FALSE)</f>
        <v>杀手螳螂</v>
      </c>
      <c r="D696" s="62">
        <f>'表格编辑 '!E753</f>
        <v>44</v>
      </c>
      <c r="E696" s="62">
        <f>ROUNDUP((VLOOKUP(B696,Sheet1!U:AA,3,FALSE)-2)*(0.042*(D696-1)+0.2)+0.4,0)</f>
        <v>33</v>
      </c>
      <c r="F696" s="62">
        <f>ROUNDUP((VLOOKUP(B696,Sheet1!U:AA,4,FALSE)-2)*(0.042*(D696-1)+0.2)+0.4,0)</f>
        <v>87</v>
      </c>
      <c r="G696" s="62">
        <f>ROUNDUP((VLOOKUP(B696,Sheet1!U:AA,5,FALSE)-2)*(0.042*(D696-1)+0.2)+0.4,0)</f>
        <v>67</v>
      </c>
      <c r="H696" s="62">
        <f>ROUNDUP((VLOOKUP(B696,Sheet1!U:AA,6,FALSE)-2)*(0.042*(D696-1)+0.2)+0.4,0)</f>
        <v>49</v>
      </c>
      <c r="I696" s="62">
        <f>ROUNDUP((VLOOKUP(B696,Sheet1!U:AA,7,FALSE)-2)*(0.042*(D696-1)+0.2)+0.4,0)</f>
        <v>51</v>
      </c>
      <c r="J696" s="62">
        <f>E696*8+F696*2+G696*3+H696*3+I696*1+VLOOKUP(B696,Sheet1!AU:AZ,2,FALSE)</f>
        <v>857</v>
      </c>
      <c r="K696" s="62">
        <f>E696*1+F696*2+G696*2+H696*2+I696*10+VLOOKUP(B696,Sheet1!AU:AZ,3,FALSE)</f>
        <v>969</v>
      </c>
      <c r="L696" s="62">
        <f>E696*0.1+F696*2+G696*0.2+H696*0.26+I696*0.1+VLOOKUP(B696,Sheet1!AU:AZ,4,FALSE)</f>
        <v>228.54</v>
      </c>
      <c r="M696" s="62">
        <f>E696*0.1+F696*0.2+G696*2+H696*0.2+I696*0.1+VLOOKUP(B696,Sheet1!AU:AZ,5,FALSE)</f>
        <v>189.6</v>
      </c>
      <c r="N696" s="62">
        <f>E696*0.1+F696*0.2+G696*0.2+H696*2+I696*0.1+VLOOKUP(B696,Sheet1!AU:AZ,6,FALSE)</f>
        <v>157.2</v>
      </c>
      <c r="O696" s="62">
        <f t="shared" si="208"/>
        <v>30.7</v>
      </c>
      <c r="P696" s="62">
        <f t="shared" si="209"/>
        <v>15.7</v>
      </c>
      <c r="R696" s="9">
        <f t="shared" si="203"/>
        <v>44</v>
      </c>
      <c r="S696" s="9">
        <f t="shared" si="192"/>
        <v>319.84</v>
      </c>
      <c r="T696" s="9">
        <f t="shared" si="193"/>
        <v>50.8</v>
      </c>
      <c r="U696" s="66">
        <f t="shared" si="204"/>
        <v>345</v>
      </c>
      <c r="V696" s="9">
        <f t="shared" si="205"/>
        <v>414</v>
      </c>
      <c r="W696" s="67">
        <f t="shared" si="206"/>
        <v>412</v>
      </c>
      <c r="Y696" s="69">
        <f>VLOOKUP(D696,Sheet2!P:Q,2,FALSE)</f>
        <v>105</v>
      </c>
      <c r="AB696" s="4" t="str">
        <f>IF('表格编辑 '!D753="monster","普通","BOSS")</f>
        <v>普通</v>
      </c>
      <c r="AD696" s="50">
        <f>VLOOKUP(D696,映射!AK:AL,2,FALSE)</f>
        <v>4</v>
      </c>
      <c r="AE696" s="50" t="s">
        <v>37</v>
      </c>
      <c r="AF696" s="4">
        <f>VLOOKUP(AE696,映射!AN:AO,2,FALSE)</f>
        <v>2</v>
      </c>
      <c r="AG696" s="50">
        <v>1</v>
      </c>
      <c r="AH696" s="70">
        <v>1</v>
      </c>
      <c r="AI696" s="16">
        <f t="shared" si="194"/>
        <v>40340</v>
      </c>
      <c r="AJ696" s="16">
        <f t="shared" si="195"/>
        <v>50069</v>
      </c>
      <c r="AK696" s="16">
        <f t="shared" si="196"/>
        <v>44</v>
      </c>
      <c r="AL696" s="16" t="str">
        <f t="shared" si="197"/>
        <v>杀手螳螂</v>
      </c>
      <c r="AM696" s="16">
        <f t="shared" si="198"/>
        <v>2760</v>
      </c>
      <c r="AN696" s="16">
        <f t="shared" si="199"/>
        <v>1714</v>
      </c>
      <c r="AO696" s="16">
        <f t="shared" si="207"/>
        <v>1046</v>
      </c>
      <c r="AP696" s="16">
        <f t="shared" si="200"/>
        <v>1903</v>
      </c>
      <c r="AQ696" s="16">
        <f t="shared" si="201"/>
        <v>1938</v>
      </c>
      <c r="AR696" s="16">
        <f t="shared" si="202"/>
        <v>343</v>
      </c>
      <c r="AS696" s="16"/>
      <c r="AT696" s="16">
        <v>91.9</v>
      </c>
      <c r="AU696" s="16">
        <v>109.9</v>
      </c>
      <c r="AV696" s="16">
        <v>10.9</v>
      </c>
      <c r="AW696" s="16"/>
    </row>
    <row r="697" spans="1:49">
      <c r="A697" s="62">
        <f>'表格编辑 '!A754</f>
        <v>40341</v>
      </c>
      <c r="B697" s="62">
        <f>'表格编辑 '!B754</f>
        <v>50138</v>
      </c>
      <c r="C697" s="62" t="str">
        <f>VLOOKUP(B697,映射!A:B,2,FALSE)</f>
        <v>烈风翼龙</v>
      </c>
      <c r="D697" s="62">
        <f>'表格编辑 '!E754</f>
        <v>44</v>
      </c>
      <c r="E697" s="62">
        <f>ROUNDUP((VLOOKUP(B697,Sheet1!U:AA,3,FALSE)-2)*(0.042*(D697-1)+0.2)+0.4,0)</f>
        <v>71</v>
      </c>
      <c r="F697" s="62">
        <f>ROUNDUP((VLOOKUP(B697,Sheet1!U:AA,4,FALSE)-2)*(0.042*(D697-1)+0.2)+0.4,0)</f>
        <v>57</v>
      </c>
      <c r="G697" s="62">
        <f>ROUNDUP((VLOOKUP(B697,Sheet1!U:AA,5,FALSE)-2)*(0.042*(D697-1)+0.2)+0.4,0)</f>
        <v>53</v>
      </c>
      <c r="H697" s="62">
        <f>ROUNDUP((VLOOKUP(B697,Sheet1!U:AA,6,FALSE)-2)*(0.042*(D697-1)+0.2)+0.4,0)</f>
        <v>47</v>
      </c>
      <c r="I697" s="62">
        <f>ROUNDUP((VLOOKUP(B697,Sheet1!U:AA,7,FALSE)-2)*(0.042*(D697-1)+0.2)+0.4,0)</f>
        <v>37</v>
      </c>
      <c r="J697" s="62">
        <f>E697*8+F697*2+G697*3+H697*3+I697*1+VLOOKUP(B697,Sheet1!AU:AZ,2,FALSE)</f>
        <v>1039</v>
      </c>
      <c r="K697" s="62">
        <f>E697*1+F697*2+G697*2+H697*2+I697*10+VLOOKUP(B697,Sheet1!AU:AZ,3,FALSE)</f>
        <v>775</v>
      </c>
      <c r="L697" s="62">
        <f>E697*0.1+F697*2+G697*0.2+H697*0.26+I697*0.1+VLOOKUP(B697,Sheet1!AU:AZ,4,FALSE)</f>
        <v>167.62</v>
      </c>
      <c r="M697" s="62">
        <f>E697*0.1+F697*0.2+G697*2+H697*0.2+I697*0.1+VLOOKUP(B697,Sheet1!AU:AZ,5,FALSE)</f>
        <v>157.6</v>
      </c>
      <c r="N697" s="62">
        <f>E697*0.1+F697*0.2+G697*0.2+H697*2+I697*0.1+VLOOKUP(B697,Sheet1!AU:AZ,6,FALSE)</f>
        <v>146.8</v>
      </c>
      <c r="O697" s="62">
        <f t="shared" si="208"/>
        <v>8.5</v>
      </c>
      <c r="P697" s="62">
        <f t="shared" si="209"/>
        <v>51.5</v>
      </c>
      <c r="R697" s="9">
        <f t="shared" si="203"/>
        <v>44</v>
      </c>
      <c r="S697" s="9">
        <f t="shared" si="192"/>
        <v>319.84</v>
      </c>
      <c r="T697" s="9">
        <f t="shared" si="193"/>
        <v>50.8</v>
      </c>
      <c r="U697" s="66">
        <f t="shared" si="204"/>
        <v>387</v>
      </c>
      <c r="V697" s="9">
        <f t="shared" si="205"/>
        <v>464.4</v>
      </c>
      <c r="W697" s="67">
        <f t="shared" si="206"/>
        <v>264</v>
      </c>
      <c r="Y697" s="69">
        <f>VLOOKUP(D697,Sheet2!P:Q,2,FALSE)</f>
        <v>105</v>
      </c>
      <c r="AB697" s="4" t="str">
        <f>IF('表格编辑 '!D754="monster","普通","BOSS")</f>
        <v>普通</v>
      </c>
      <c r="AD697" s="50">
        <f>VLOOKUP(D697,映射!AK:AL,2,FALSE)</f>
        <v>4</v>
      </c>
      <c r="AE697" s="50" t="s">
        <v>37</v>
      </c>
      <c r="AF697" s="4">
        <f>VLOOKUP(AE697,映射!AN:AO,2,FALSE)</f>
        <v>2</v>
      </c>
      <c r="AG697" s="50">
        <v>1</v>
      </c>
      <c r="AH697" s="70">
        <v>1</v>
      </c>
      <c r="AI697" s="16">
        <f t="shared" si="194"/>
        <v>40341</v>
      </c>
      <c r="AJ697" s="16">
        <f t="shared" si="195"/>
        <v>50138</v>
      </c>
      <c r="AK697" s="16">
        <f t="shared" si="196"/>
        <v>44</v>
      </c>
      <c r="AL697" s="16" t="str">
        <f t="shared" si="197"/>
        <v>烈风翼龙</v>
      </c>
      <c r="AM697" s="16">
        <f t="shared" si="198"/>
        <v>3096</v>
      </c>
      <c r="AN697" s="16">
        <f t="shared" si="199"/>
        <v>2078</v>
      </c>
      <c r="AO697" s="16">
        <f t="shared" si="207"/>
        <v>1018</v>
      </c>
      <c r="AP697" s="16">
        <f t="shared" si="200"/>
        <v>2057</v>
      </c>
      <c r="AQ697" s="16">
        <f t="shared" si="201"/>
        <v>1550</v>
      </c>
      <c r="AR697" s="16">
        <f t="shared" si="202"/>
        <v>252</v>
      </c>
      <c r="AS697" s="16"/>
      <c r="AT697" s="16">
        <v>97.7</v>
      </c>
      <c r="AU697" s="16">
        <v>88.7</v>
      </c>
      <c r="AV697" s="16">
        <v>2.1</v>
      </c>
      <c r="AW697" s="16"/>
    </row>
    <row r="698" spans="1:49">
      <c r="A698" s="62">
        <f>'表格编辑 '!A755</f>
        <v>40342</v>
      </c>
      <c r="B698" s="62">
        <f>'表格编辑 '!B755</f>
        <v>50021</v>
      </c>
      <c r="C698" s="62" t="str">
        <f>VLOOKUP(B698,映射!A:B,2,FALSE)</f>
        <v>巨狼</v>
      </c>
      <c r="D698" s="62">
        <f>'表格编辑 '!E755</f>
        <v>44</v>
      </c>
      <c r="E698" s="62">
        <f>ROUNDUP((VLOOKUP(B698,Sheet1!U:AA,3,FALSE)-2)*(0.042*(D698-1)+0.2)+0.4,0)</f>
        <v>53</v>
      </c>
      <c r="F698" s="62">
        <f>ROUNDUP((VLOOKUP(B698,Sheet1!U:AA,4,FALSE)-2)*(0.042*(D698-1)+0.2)+0.4,0)</f>
        <v>87</v>
      </c>
      <c r="G698" s="62">
        <f>ROUNDUP((VLOOKUP(B698,Sheet1!U:AA,5,FALSE)-2)*(0.042*(D698-1)+0.2)+0.4,0)</f>
        <v>33</v>
      </c>
      <c r="H698" s="62">
        <f>ROUNDUP((VLOOKUP(B698,Sheet1!U:AA,6,FALSE)-2)*(0.042*(D698-1)+0.2)+0.4,0)</f>
        <v>49</v>
      </c>
      <c r="I698" s="62">
        <f>ROUNDUP((VLOOKUP(B698,Sheet1!U:AA,7,FALSE)-2)*(0.042*(D698-1)+0.2)+0.4,0)</f>
        <v>43</v>
      </c>
      <c r="J698" s="62">
        <f>E698*8+F698*2+G698*3+H698*3+I698*1+VLOOKUP(B698,Sheet1!AU:AZ,2,FALSE)</f>
        <v>907</v>
      </c>
      <c r="K698" s="62">
        <f>E698*1+F698*2+G698*2+H698*2+I698*10+VLOOKUP(B698,Sheet1!AU:AZ,3,FALSE)</f>
        <v>841</v>
      </c>
      <c r="L698" s="62">
        <f>E698*0.1+F698*2+G698*0.2+H698*0.26+I698*0.1+VLOOKUP(B698,Sheet1!AU:AZ,4,FALSE)</f>
        <v>222.94</v>
      </c>
      <c r="M698" s="62">
        <f>E698*0.1+F698*0.2+G698*2+H698*0.2+I698*0.1+VLOOKUP(B698,Sheet1!AU:AZ,5,FALSE)</f>
        <v>122.8</v>
      </c>
      <c r="N698" s="62">
        <f>E698*0.1+F698*0.2+G698*0.2+H698*2+I698*0.1+VLOOKUP(B698,Sheet1!AU:AZ,6,FALSE)</f>
        <v>151.6</v>
      </c>
      <c r="O698" s="62">
        <f t="shared" si="208"/>
        <v>11.5</v>
      </c>
      <c r="P698" s="62">
        <f t="shared" si="209"/>
        <v>35.9</v>
      </c>
      <c r="R698" s="9">
        <f t="shared" si="203"/>
        <v>44</v>
      </c>
      <c r="S698" s="9">
        <f t="shared" si="192"/>
        <v>319.84</v>
      </c>
      <c r="T698" s="9">
        <f t="shared" si="193"/>
        <v>50.8</v>
      </c>
      <c r="U698" s="66">
        <f t="shared" si="204"/>
        <v>446</v>
      </c>
      <c r="V698" s="9">
        <f t="shared" si="205"/>
        <v>535.2</v>
      </c>
      <c r="W698" s="67">
        <f t="shared" si="206"/>
        <v>398</v>
      </c>
      <c r="Y698" s="69">
        <f>VLOOKUP(D698,Sheet2!P:Q,2,FALSE)</f>
        <v>105</v>
      </c>
      <c r="AB698" s="4" t="str">
        <f>IF('表格编辑 '!D755="monster","普通","BOSS")</f>
        <v>普通</v>
      </c>
      <c r="AD698" s="50">
        <f>VLOOKUP(D698,映射!AK:AL,2,FALSE)</f>
        <v>4</v>
      </c>
      <c r="AE698" s="50" t="s">
        <v>37</v>
      </c>
      <c r="AF698" s="4">
        <f>VLOOKUP(AE698,映射!AN:AO,2,FALSE)</f>
        <v>2</v>
      </c>
      <c r="AG698" s="50">
        <v>1</v>
      </c>
      <c r="AH698" s="70">
        <v>1</v>
      </c>
      <c r="AI698" s="16">
        <f t="shared" si="194"/>
        <v>40342</v>
      </c>
      <c r="AJ698" s="16">
        <f t="shared" si="195"/>
        <v>50021</v>
      </c>
      <c r="AK698" s="16">
        <f t="shared" si="196"/>
        <v>44</v>
      </c>
      <c r="AL698" s="16" t="str">
        <f t="shared" si="197"/>
        <v>巨狼</v>
      </c>
      <c r="AM698" s="16">
        <f t="shared" si="198"/>
        <v>3568</v>
      </c>
      <c r="AN698" s="16">
        <f t="shared" si="199"/>
        <v>1814</v>
      </c>
      <c r="AO698" s="16">
        <f t="shared" si="207"/>
        <v>1754</v>
      </c>
      <c r="AP698" s="16">
        <f t="shared" si="200"/>
        <v>2661</v>
      </c>
      <c r="AQ698" s="16">
        <f t="shared" si="201"/>
        <v>1682</v>
      </c>
      <c r="AR698" s="16">
        <f t="shared" si="202"/>
        <v>335</v>
      </c>
      <c r="AS698" s="16"/>
      <c r="AT698" s="16">
        <v>58.9</v>
      </c>
      <c r="AU698" s="16">
        <v>102.1</v>
      </c>
      <c r="AV698" s="16">
        <v>8.2</v>
      </c>
      <c r="AW698" s="16"/>
    </row>
    <row r="699" spans="1:49">
      <c r="A699" s="62">
        <f>'表格编辑 '!A756</f>
        <v>40343</v>
      </c>
      <c r="B699" s="62">
        <f>'表格编辑 '!B756</f>
        <v>50134</v>
      </c>
      <c r="C699" s="62" t="str">
        <f>VLOOKUP(B699,映射!A:B,2,FALSE)</f>
        <v>猎豹蜥蜴</v>
      </c>
      <c r="D699" s="62">
        <f>'表格编辑 '!E756</f>
        <v>44</v>
      </c>
      <c r="E699" s="62">
        <f>ROUNDUP((VLOOKUP(B699,Sheet1!U:AA,3,FALSE)-2)*(0.042*(D699-1)+0.2)+0.4,0)</f>
        <v>43</v>
      </c>
      <c r="F699" s="62">
        <f>ROUNDUP((VLOOKUP(B699,Sheet1!U:AA,4,FALSE)-2)*(0.042*(D699-1)+0.2)+0.4,0)</f>
        <v>69</v>
      </c>
      <c r="G699" s="62">
        <f>ROUNDUP((VLOOKUP(B699,Sheet1!U:AA,5,FALSE)-2)*(0.042*(D699-1)+0.2)+0.4,0)</f>
        <v>53</v>
      </c>
      <c r="H699" s="62">
        <f>ROUNDUP((VLOOKUP(B699,Sheet1!U:AA,6,FALSE)-2)*(0.042*(D699-1)+0.2)+0.4,0)</f>
        <v>17</v>
      </c>
      <c r="I699" s="62">
        <f>ROUNDUP((VLOOKUP(B699,Sheet1!U:AA,7,FALSE)-2)*(0.042*(D699-1)+0.2)+0.4,0)</f>
        <v>23</v>
      </c>
      <c r="J699" s="62">
        <f>E699*8+F699*2+G699*3+H699*3+I699*1+VLOOKUP(B699,Sheet1!AU:AZ,2,FALSE)</f>
        <v>735</v>
      </c>
      <c r="K699" s="62">
        <f>E699*1+F699*2+G699*2+H699*2+I699*10+VLOOKUP(B699,Sheet1!AU:AZ,3,FALSE)</f>
        <v>571</v>
      </c>
      <c r="L699" s="62">
        <f>E699*0.1+F699*2+G699*0.2+H699*0.26+I699*0.1+VLOOKUP(B699,Sheet1!AU:AZ,4,FALSE)</f>
        <v>179.62</v>
      </c>
      <c r="M699" s="62">
        <f>E699*0.1+F699*0.2+G699*2+H699*0.2+I699*0.1+VLOOKUP(B699,Sheet1!AU:AZ,5,FALSE)</f>
        <v>149.8</v>
      </c>
      <c r="N699" s="62">
        <f>E699*0.1+F699*0.2+G699*0.2+H699*2+I699*0.1+VLOOKUP(B699,Sheet1!AU:AZ,6,FALSE)</f>
        <v>85</v>
      </c>
      <c r="O699" s="62">
        <f t="shared" si="208"/>
        <v>7.5</v>
      </c>
      <c r="P699" s="62">
        <f t="shared" si="209"/>
        <v>23.3</v>
      </c>
      <c r="R699" s="9">
        <f t="shared" si="203"/>
        <v>44</v>
      </c>
      <c r="S699" s="9">
        <f t="shared" si="192"/>
        <v>319.84</v>
      </c>
      <c r="T699" s="9">
        <f t="shared" si="193"/>
        <v>50.8</v>
      </c>
      <c r="U699" s="66">
        <f t="shared" si="204"/>
        <v>399</v>
      </c>
      <c r="V699" s="9">
        <f t="shared" si="205"/>
        <v>478.8</v>
      </c>
      <c r="W699" s="67">
        <f t="shared" si="206"/>
        <v>292</v>
      </c>
      <c r="Y699" s="69">
        <f>VLOOKUP(D699,Sheet2!P:Q,2,FALSE)</f>
        <v>105</v>
      </c>
      <c r="AB699" s="4" t="str">
        <f>IF('表格编辑 '!D756="monster","普通","BOSS")</f>
        <v>普通</v>
      </c>
      <c r="AD699" s="50">
        <f>VLOOKUP(D699,映射!AK:AL,2,FALSE)</f>
        <v>4</v>
      </c>
      <c r="AE699" s="50" t="s">
        <v>37</v>
      </c>
      <c r="AF699" s="4">
        <f>VLOOKUP(AE699,映射!AN:AO,2,FALSE)</f>
        <v>2</v>
      </c>
      <c r="AG699" s="50">
        <v>1</v>
      </c>
      <c r="AH699" s="70">
        <v>1</v>
      </c>
      <c r="AI699" s="16">
        <f t="shared" si="194"/>
        <v>40343</v>
      </c>
      <c r="AJ699" s="16">
        <f t="shared" si="195"/>
        <v>50134</v>
      </c>
      <c r="AK699" s="16">
        <f t="shared" si="196"/>
        <v>44</v>
      </c>
      <c r="AL699" s="16" t="str">
        <f t="shared" si="197"/>
        <v>猎豹蜥蜴</v>
      </c>
      <c r="AM699" s="16">
        <f t="shared" si="198"/>
        <v>3192</v>
      </c>
      <c r="AN699" s="16">
        <f t="shared" si="199"/>
        <v>1470</v>
      </c>
      <c r="AO699" s="16">
        <f t="shared" si="207"/>
        <v>1722</v>
      </c>
      <c r="AP699" s="16">
        <f t="shared" si="200"/>
        <v>2457</v>
      </c>
      <c r="AQ699" s="16">
        <f t="shared" si="201"/>
        <v>1142</v>
      </c>
      <c r="AR699" s="16">
        <f t="shared" si="202"/>
        <v>270</v>
      </c>
      <c r="AS699" s="16"/>
      <c r="AT699" s="16">
        <v>110.5</v>
      </c>
      <c r="AU699" s="16">
        <v>56.5</v>
      </c>
      <c r="AV699" s="16">
        <v>6.5</v>
      </c>
      <c r="AW699" s="16"/>
    </row>
    <row r="700" spans="1:49">
      <c r="A700" s="62">
        <f>'表格编辑 '!A757</f>
        <v>40344</v>
      </c>
      <c r="B700" s="62">
        <f>'表格编辑 '!B757</f>
        <v>50041</v>
      </c>
      <c r="C700" s="62" t="str">
        <f>VLOOKUP(B700,映射!A:B,2,FALSE)</f>
        <v>小恶魔</v>
      </c>
      <c r="D700" s="62">
        <f>'表格编辑 '!E757</f>
        <v>44</v>
      </c>
      <c r="E700" s="62">
        <f>ROUNDUP((VLOOKUP(B700,Sheet1!U:AA,3,FALSE)-2)*(0.042*(D700-1)+0.2)+0.4,0)</f>
        <v>39</v>
      </c>
      <c r="F700" s="62">
        <f>ROUNDUP((VLOOKUP(B700,Sheet1!U:AA,4,FALSE)-2)*(0.042*(D700-1)+0.2)+0.4,0)</f>
        <v>37</v>
      </c>
      <c r="G700" s="62">
        <f>ROUNDUP((VLOOKUP(B700,Sheet1!U:AA,5,FALSE)-2)*(0.042*(D700-1)+0.2)+0.4,0)</f>
        <v>35</v>
      </c>
      <c r="H700" s="62">
        <f>ROUNDUP((VLOOKUP(B700,Sheet1!U:AA,6,FALSE)-2)*(0.042*(D700-1)+0.2)+0.4,0)</f>
        <v>67</v>
      </c>
      <c r="I700" s="62">
        <f>ROUNDUP((VLOOKUP(B700,Sheet1!U:AA,7,FALSE)-2)*(0.042*(D700-1)+0.2)+0.4,0)</f>
        <v>37</v>
      </c>
      <c r="J700" s="62">
        <f>E700*8+F700*2+G700*3+H700*3+I700*1+VLOOKUP(B700,Sheet1!AU:AZ,2,FALSE)</f>
        <v>749</v>
      </c>
      <c r="K700" s="62">
        <f>E700*1+F700*2+G700*2+H700*2+I700*10+VLOOKUP(B700,Sheet1!AU:AZ,3,FALSE)</f>
        <v>707</v>
      </c>
      <c r="L700" s="62">
        <f>E700*0.1+F700*2+G700*0.2+H700*0.26+I700*0.1+VLOOKUP(B700,Sheet1!AU:AZ,4,FALSE)</f>
        <v>126.02</v>
      </c>
      <c r="M700" s="62">
        <f>E700*0.1+F700*0.2+G700*2+H700*0.2+I700*0.1+VLOOKUP(B700,Sheet1!AU:AZ,5,FALSE)</f>
        <v>118.4</v>
      </c>
      <c r="N700" s="62">
        <f>E700*0.1+F700*0.2+G700*0.2+H700*2+I700*0.1+VLOOKUP(B700,Sheet1!AU:AZ,6,FALSE)</f>
        <v>176</v>
      </c>
      <c r="O700" s="62">
        <f t="shared" si="208"/>
        <v>14.5</v>
      </c>
      <c r="P700" s="62">
        <f t="shared" si="209"/>
        <v>33.7</v>
      </c>
      <c r="R700" s="9">
        <f t="shared" si="203"/>
        <v>44</v>
      </c>
      <c r="S700" s="9">
        <f t="shared" si="192"/>
        <v>319.84</v>
      </c>
      <c r="T700" s="9">
        <f t="shared" si="193"/>
        <v>50.8</v>
      </c>
      <c r="U700" s="66">
        <f t="shared" si="204"/>
        <v>455</v>
      </c>
      <c r="V700" s="9">
        <f t="shared" si="205"/>
        <v>546</v>
      </c>
      <c r="W700" s="67">
        <f t="shared" si="206"/>
        <v>172</v>
      </c>
      <c r="Y700" s="69">
        <f>VLOOKUP(D700,Sheet2!P:Q,2,FALSE)</f>
        <v>105</v>
      </c>
      <c r="AB700" s="4" t="str">
        <f>IF('表格编辑 '!D757="monster","普通","BOSS")</f>
        <v>普通</v>
      </c>
      <c r="AD700" s="50">
        <f>VLOOKUP(D700,映射!AK:AL,2,FALSE)</f>
        <v>4</v>
      </c>
      <c r="AE700" s="50" t="s">
        <v>37</v>
      </c>
      <c r="AF700" s="4">
        <f>VLOOKUP(AE700,映射!AN:AO,2,FALSE)</f>
        <v>2</v>
      </c>
      <c r="AG700" s="50">
        <v>1</v>
      </c>
      <c r="AH700" s="70">
        <v>1</v>
      </c>
      <c r="AI700" s="16">
        <f t="shared" si="194"/>
        <v>40344</v>
      </c>
      <c r="AJ700" s="16">
        <f t="shared" si="195"/>
        <v>50041</v>
      </c>
      <c r="AK700" s="16">
        <f t="shared" si="196"/>
        <v>44</v>
      </c>
      <c r="AL700" s="16" t="str">
        <f t="shared" si="197"/>
        <v>小恶魔</v>
      </c>
      <c r="AM700" s="16">
        <f t="shared" si="198"/>
        <v>3640</v>
      </c>
      <c r="AN700" s="16">
        <f t="shared" si="199"/>
        <v>1498</v>
      </c>
      <c r="AO700" s="16">
        <f t="shared" si="207"/>
        <v>2142</v>
      </c>
      <c r="AP700" s="16">
        <f t="shared" si="200"/>
        <v>2891</v>
      </c>
      <c r="AQ700" s="16">
        <f t="shared" si="201"/>
        <v>1414</v>
      </c>
      <c r="AR700" s="16">
        <f t="shared" si="202"/>
        <v>190</v>
      </c>
      <c r="AS700" s="16"/>
      <c r="AT700" s="16">
        <v>48.6</v>
      </c>
      <c r="AU700" s="16">
        <v>97.2</v>
      </c>
      <c r="AV700" s="16">
        <v>24.7</v>
      </c>
      <c r="AW700" s="16"/>
    </row>
    <row r="701" spans="1:49">
      <c r="A701" s="62">
        <f>'表格编辑 '!A758</f>
        <v>40345</v>
      </c>
      <c r="B701" s="62">
        <f>'表格编辑 '!B758</f>
        <v>50154</v>
      </c>
      <c r="C701" s="62" t="str">
        <f>VLOOKUP(B701,映射!A:B,2,FALSE)</f>
        <v>海贼</v>
      </c>
      <c r="D701" s="62">
        <f>'表格编辑 '!E758</f>
        <v>44</v>
      </c>
      <c r="E701" s="62">
        <f>ROUNDUP((VLOOKUP(B701,Sheet1!U:AA,3,FALSE)-2)*(0.042*(D701-1)+0.2)+0.4,0)</f>
        <v>35</v>
      </c>
      <c r="F701" s="62">
        <f>ROUNDUP((VLOOKUP(B701,Sheet1!U:AA,4,FALSE)-2)*(0.042*(D701-1)+0.2)+0.4,0)</f>
        <v>59</v>
      </c>
      <c r="G701" s="62">
        <f>ROUNDUP((VLOOKUP(B701,Sheet1!U:AA,5,FALSE)-2)*(0.042*(D701-1)+0.2)+0.4,0)</f>
        <v>43</v>
      </c>
      <c r="H701" s="62">
        <f>ROUNDUP((VLOOKUP(B701,Sheet1!U:AA,6,FALSE)-2)*(0.042*(D701-1)+0.2)+0.4,0)</f>
        <v>53</v>
      </c>
      <c r="I701" s="62">
        <f>ROUNDUP((VLOOKUP(B701,Sheet1!U:AA,7,FALSE)-2)*(0.042*(D701-1)+0.2)+0.4,0)</f>
        <v>25</v>
      </c>
      <c r="J701" s="62">
        <f>E701*8+F701*2+G701*3+H701*3+I701*1+VLOOKUP(B701,Sheet1!AU:AZ,2,FALSE)</f>
        <v>731</v>
      </c>
      <c r="K701" s="62">
        <f>E701*1+F701*2+G701*2+H701*2+I701*10+VLOOKUP(B701,Sheet1!AU:AZ,3,FALSE)</f>
        <v>615</v>
      </c>
      <c r="L701" s="62">
        <f>E701*0.1+F701*2+G701*0.2+H701*0.26+I701*0.1+VLOOKUP(B701,Sheet1!AU:AZ,4,FALSE)</f>
        <v>166.38</v>
      </c>
      <c r="M701" s="62">
        <f>E701*0.1+F701*0.2+G701*2+H701*0.2+I701*0.1+VLOOKUP(B701,Sheet1!AU:AZ,5,FALSE)</f>
        <v>134.4</v>
      </c>
      <c r="N701" s="62">
        <f>E701*0.1+F701*0.2+G701*0.2+H701*2+I701*0.1+VLOOKUP(B701,Sheet1!AU:AZ,6,FALSE)</f>
        <v>152.4</v>
      </c>
      <c r="O701" s="62">
        <f t="shared" si="208"/>
        <v>6.9</v>
      </c>
      <c r="P701" s="62">
        <f t="shared" si="209"/>
        <v>25.9</v>
      </c>
      <c r="R701" s="9">
        <f t="shared" si="203"/>
        <v>44</v>
      </c>
      <c r="S701" s="9">
        <f t="shared" si="192"/>
        <v>319.84</v>
      </c>
      <c r="T701" s="9">
        <f t="shared" si="193"/>
        <v>50.8</v>
      </c>
      <c r="U701" s="66">
        <f t="shared" si="204"/>
        <v>424</v>
      </c>
      <c r="V701" s="9">
        <f t="shared" si="205"/>
        <v>508.8</v>
      </c>
      <c r="W701" s="67">
        <f t="shared" si="206"/>
        <v>261</v>
      </c>
      <c r="Y701" s="69">
        <f>VLOOKUP(D701,Sheet2!P:Q,2,FALSE)</f>
        <v>105</v>
      </c>
      <c r="AB701" s="4" t="str">
        <f>IF('表格编辑 '!D758="monster","普通","BOSS")</f>
        <v>普通</v>
      </c>
      <c r="AD701" s="50">
        <f>VLOOKUP(D701,映射!AK:AL,2,FALSE)</f>
        <v>4</v>
      </c>
      <c r="AE701" s="50" t="s">
        <v>37</v>
      </c>
      <c r="AF701" s="4">
        <f>VLOOKUP(AE701,映射!AN:AO,2,FALSE)</f>
        <v>2</v>
      </c>
      <c r="AG701" s="50">
        <v>1</v>
      </c>
      <c r="AH701" s="70">
        <v>1</v>
      </c>
      <c r="AI701" s="16">
        <f t="shared" si="194"/>
        <v>40345</v>
      </c>
      <c r="AJ701" s="16">
        <f t="shared" si="195"/>
        <v>50154</v>
      </c>
      <c r="AK701" s="16">
        <f t="shared" si="196"/>
        <v>44</v>
      </c>
      <c r="AL701" s="16" t="str">
        <f t="shared" si="197"/>
        <v>海贼</v>
      </c>
      <c r="AM701" s="16">
        <f t="shared" si="198"/>
        <v>3392</v>
      </c>
      <c r="AN701" s="16">
        <f t="shared" si="199"/>
        <v>1462</v>
      </c>
      <c r="AO701" s="16">
        <f t="shared" si="207"/>
        <v>1930</v>
      </c>
      <c r="AP701" s="16">
        <f t="shared" si="200"/>
        <v>2661</v>
      </c>
      <c r="AQ701" s="16">
        <f t="shared" si="201"/>
        <v>1230</v>
      </c>
      <c r="AR701" s="16">
        <f t="shared" si="202"/>
        <v>250</v>
      </c>
      <c r="AS701" s="16"/>
      <c r="AT701" s="16">
        <v>98.3</v>
      </c>
      <c r="AU701" s="16">
        <v>112.7</v>
      </c>
      <c r="AV701" s="16">
        <v>5.6</v>
      </c>
      <c r="AW701" s="16"/>
    </row>
    <row r="702" spans="1:49">
      <c r="A702" s="62">
        <f>'表格编辑 '!A759</f>
        <v>40346</v>
      </c>
      <c r="B702" s="62">
        <f>'表格编辑 '!B759</f>
        <v>50063</v>
      </c>
      <c r="C702" s="62" t="str">
        <f>VLOOKUP(B702,映射!A:B,2,FALSE)</f>
        <v>杀人蜂</v>
      </c>
      <c r="D702" s="62">
        <f>'表格编辑 '!E759</f>
        <v>49</v>
      </c>
      <c r="E702" s="62">
        <f>ROUNDUP((VLOOKUP(B702,Sheet1!U:AA,3,FALSE)-2)*(0.042*(D702-1)+0.2)+0.4,0)</f>
        <v>23</v>
      </c>
      <c r="F702" s="62">
        <f>ROUNDUP((VLOOKUP(B702,Sheet1!U:AA,4,FALSE)-2)*(0.042*(D702-1)+0.2)+0.4,0)</f>
        <v>78</v>
      </c>
      <c r="G702" s="62">
        <f>ROUNDUP((VLOOKUP(B702,Sheet1!U:AA,5,FALSE)-2)*(0.042*(D702-1)+0.2)+0.4,0)</f>
        <v>23</v>
      </c>
      <c r="H702" s="62">
        <f>ROUNDUP((VLOOKUP(B702,Sheet1!U:AA,6,FALSE)-2)*(0.042*(D702-1)+0.2)+0.4,0)</f>
        <v>78</v>
      </c>
      <c r="I702" s="62">
        <f>ROUNDUP((VLOOKUP(B702,Sheet1!U:AA,7,FALSE)-2)*(0.042*(D702-1)+0.2)+0.4,0)</f>
        <v>23</v>
      </c>
      <c r="J702" s="62">
        <f>E702*8+F702*2+G702*3+H702*3+I702*1+VLOOKUP(B702,Sheet1!AU:AZ,2,FALSE)</f>
        <v>686</v>
      </c>
      <c r="K702" s="62">
        <f>E702*1+F702*2+G702*2+H702*2+I702*10+VLOOKUP(B702,Sheet1!AU:AZ,3,FALSE)</f>
        <v>631</v>
      </c>
      <c r="L702" s="62">
        <f>E702*0.1+F702*2+G702*0.2+H702*0.26+I702*0.1+VLOOKUP(B702,Sheet1!AU:AZ,4,FALSE)</f>
        <v>205.48</v>
      </c>
      <c r="M702" s="62">
        <f>E702*0.1+F702*0.2+G702*2+H702*0.2+I702*0.1+VLOOKUP(B702,Sheet1!AU:AZ,5,FALSE)</f>
        <v>101.8</v>
      </c>
      <c r="N702" s="62">
        <f>E702*0.1+F702*0.2+G702*0.2+H702*2+I702*0.1+VLOOKUP(B702,Sheet1!AU:AZ,6,FALSE)</f>
        <v>200.8</v>
      </c>
      <c r="O702" s="62">
        <f t="shared" si="208"/>
        <v>0.500000000000004</v>
      </c>
      <c r="P702" s="62">
        <f t="shared" si="209"/>
        <v>21.6</v>
      </c>
      <c r="R702" s="9">
        <f t="shared" si="203"/>
        <v>49</v>
      </c>
      <c r="S702" s="9">
        <f t="shared" si="192"/>
        <v>342.44</v>
      </c>
      <c r="T702" s="9">
        <f t="shared" si="193"/>
        <v>54.8</v>
      </c>
      <c r="U702" s="66">
        <f t="shared" si="204"/>
        <v>543</v>
      </c>
      <c r="V702" s="9">
        <f t="shared" si="205"/>
        <v>651.6</v>
      </c>
      <c r="W702" s="67">
        <f t="shared" si="206"/>
        <v>343</v>
      </c>
      <c r="Y702" s="69">
        <f>VLOOKUP(D702,Sheet2!P:Q,2,FALSE)</f>
        <v>105</v>
      </c>
      <c r="AB702" s="4" t="str">
        <f>IF('表格编辑 '!D759="monster","普通","BOSS")</f>
        <v>普通</v>
      </c>
      <c r="AD702" s="50">
        <f>VLOOKUP(D702,映射!AK:AL,2,FALSE)</f>
        <v>4</v>
      </c>
      <c r="AE702" s="50" t="s">
        <v>37</v>
      </c>
      <c r="AF702" s="4">
        <f>VLOOKUP(AE702,映射!AN:AO,2,FALSE)</f>
        <v>2</v>
      </c>
      <c r="AG702" s="50">
        <v>1</v>
      </c>
      <c r="AH702" s="70">
        <v>1</v>
      </c>
      <c r="AI702" s="16">
        <f t="shared" si="194"/>
        <v>40346</v>
      </c>
      <c r="AJ702" s="16">
        <f t="shared" si="195"/>
        <v>50063</v>
      </c>
      <c r="AK702" s="16">
        <f t="shared" si="196"/>
        <v>49</v>
      </c>
      <c r="AL702" s="16" t="str">
        <f t="shared" si="197"/>
        <v>杀人蜂</v>
      </c>
      <c r="AM702" s="16">
        <f t="shared" si="198"/>
        <v>4344</v>
      </c>
      <c r="AN702" s="16">
        <f t="shared" si="199"/>
        <v>1372</v>
      </c>
      <c r="AO702" s="16">
        <f t="shared" si="207"/>
        <v>2972</v>
      </c>
      <c r="AP702" s="16">
        <f t="shared" si="200"/>
        <v>3658</v>
      </c>
      <c r="AQ702" s="16">
        <f t="shared" si="201"/>
        <v>1262</v>
      </c>
      <c r="AR702" s="16">
        <f t="shared" si="202"/>
        <v>309</v>
      </c>
      <c r="AS702" s="16"/>
      <c r="AT702" s="16">
        <v>71.2</v>
      </c>
      <c r="AU702" s="16">
        <v>157.6</v>
      </c>
      <c r="AV702" s="16">
        <v>0.399999999999999</v>
      </c>
      <c r="AW702" s="16"/>
    </row>
    <row r="703" spans="1:49">
      <c r="A703" s="62">
        <f>'表格编辑 '!A760</f>
        <v>40347</v>
      </c>
      <c r="B703" s="62">
        <f>'表格编辑 '!B760</f>
        <v>50153</v>
      </c>
      <c r="C703" s="62" t="str">
        <f>VLOOKUP(B703,映射!A:B,2,FALSE)</f>
        <v>山贼</v>
      </c>
      <c r="D703" s="62">
        <f>'表格编辑 '!E760</f>
        <v>49</v>
      </c>
      <c r="E703" s="62">
        <f>ROUNDUP((VLOOKUP(B703,Sheet1!U:AA,3,FALSE)-2)*(0.042*(D703-1)+0.2)+0.4,0)</f>
        <v>59</v>
      </c>
      <c r="F703" s="62">
        <f>ROUNDUP((VLOOKUP(B703,Sheet1!U:AA,4,FALSE)-2)*(0.042*(D703-1)+0.2)+0.4,0)</f>
        <v>56</v>
      </c>
      <c r="G703" s="62">
        <f>ROUNDUP((VLOOKUP(B703,Sheet1!U:AA,5,FALSE)-2)*(0.042*(D703-1)+0.2)+0.4,0)</f>
        <v>50</v>
      </c>
      <c r="H703" s="62">
        <f>ROUNDUP((VLOOKUP(B703,Sheet1!U:AA,6,FALSE)-2)*(0.042*(D703-1)+0.2)+0.4,0)</f>
        <v>54</v>
      </c>
      <c r="I703" s="62">
        <f>ROUNDUP((VLOOKUP(B703,Sheet1!U:AA,7,FALSE)-2)*(0.042*(D703-1)+0.2)+0.4,0)</f>
        <v>19</v>
      </c>
      <c r="J703" s="62">
        <f>E703*8+F703*2+G703*3+H703*3+I703*1+VLOOKUP(B703,Sheet1!AU:AZ,2,FALSE)</f>
        <v>935</v>
      </c>
      <c r="K703" s="62">
        <f>E703*1+F703*2+G703*2+H703*2+I703*10+VLOOKUP(B703,Sheet1!AU:AZ,3,FALSE)</f>
        <v>589</v>
      </c>
      <c r="L703" s="62">
        <f>E703*0.1+F703*2+G703*0.2+H703*0.26+I703*0.1+VLOOKUP(B703,Sheet1!AU:AZ,4,FALSE)</f>
        <v>163.84</v>
      </c>
      <c r="M703" s="62">
        <f>E703*0.1+F703*0.2+G703*2+H703*0.2+I703*0.1+VLOOKUP(B703,Sheet1!AU:AZ,5,FALSE)</f>
        <v>149.8</v>
      </c>
      <c r="N703" s="62">
        <f>E703*0.1+F703*0.2+G703*0.2+H703*2+I703*0.1+VLOOKUP(B703,Sheet1!AU:AZ,6,FALSE)</f>
        <v>157</v>
      </c>
      <c r="O703" s="62">
        <f t="shared" si="208"/>
        <v>-3.5</v>
      </c>
      <c r="P703" s="62">
        <f t="shared" si="209"/>
        <v>45.5</v>
      </c>
      <c r="R703" s="9">
        <f t="shared" si="203"/>
        <v>49</v>
      </c>
      <c r="S703" s="9">
        <f t="shared" si="192"/>
        <v>342.44</v>
      </c>
      <c r="T703" s="9">
        <f t="shared" si="193"/>
        <v>54.8</v>
      </c>
      <c r="U703" s="66">
        <f t="shared" si="204"/>
        <v>444</v>
      </c>
      <c r="V703" s="9">
        <f t="shared" si="205"/>
        <v>532.8</v>
      </c>
      <c r="W703" s="67">
        <f t="shared" si="206"/>
        <v>246</v>
      </c>
      <c r="Y703" s="69">
        <f>VLOOKUP(D703,Sheet2!P:Q,2,FALSE)</f>
        <v>105</v>
      </c>
      <c r="AB703" s="4" t="str">
        <f>IF('表格编辑 '!D760="monster","普通","BOSS")</f>
        <v>普通</v>
      </c>
      <c r="AD703" s="50">
        <f>VLOOKUP(D703,映射!AK:AL,2,FALSE)</f>
        <v>4</v>
      </c>
      <c r="AE703" s="50" t="s">
        <v>37</v>
      </c>
      <c r="AF703" s="4">
        <f>VLOOKUP(AE703,映射!AN:AO,2,FALSE)</f>
        <v>2</v>
      </c>
      <c r="AG703" s="50">
        <v>1</v>
      </c>
      <c r="AH703" s="70">
        <v>1</v>
      </c>
      <c r="AI703" s="16">
        <f t="shared" si="194"/>
        <v>40347</v>
      </c>
      <c r="AJ703" s="16">
        <f t="shared" si="195"/>
        <v>50153</v>
      </c>
      <c r="AK703" s="16">
        <f t="shared" si="196"/>
        <v>49</v>
      </c>
      <c r="AL703" s="16" t="str">
        <f t="shared" si="197"/>
        <v>山贼</v>
      </c>
      <c r="AM703" s="16">
        <f t="shared" si="198"/>
        <v>3552</v>
      </c>
      <c r="AN703" s="16">
        <f t="shared" si="199"/>
        <v>1870</v>
      </c>
      <c r="AO703" s="16">
        <f t="shared" si="207"/>
        <v>1682</v>
      </c>
      <c r="AP703" s="16">
        <f t="shared" si="200"/>
        <v>2617</v>
      </c>
      <c r="AQ703" s="16">
        <f t="shared" si="201"/>
        <v>1178</v>
      </c>
      <c r="AR703" s="16">
        <f t="shared" si="202"/>
        <v>246</v>
      </c>
      <c r="AS703" s="16"/>
      <c r="AT703" s="16">
        <v>111.9</v>
      </c>
      <c r="AU703" s="16">
        <v>119.1</v>
      </c>
      <c r="AV703" s="16">
        <v>-3.5</v>
      </c>
      <c r="AW703" s="16"/>
    </row>
    <row r="704" spans="1:49">
      <c r="A704" s="62">
        <f>'表格编辑 '!A761</f>
        <v>40348</v>
      </c>
      <c r="B704" s="62">
        <f>'表格编辑 '!B761</f>
        <v>50129</v>
      </c>
      <c r="C704" s="62" t="str">
        <f>VLOOKUP(B704,映射!A:B,2,FALSE)</f>
        <v>大钳蟹</v>
      </c>
      <c r="D704" s="62">
        <f>'表格编辑 '!E761</f>
        <v>49</v>
      </c>
      <c r="E704" s="62">
        <f>ROUNDUP((VLOOKUP(B704,Sheet1!U:AA,3,FALSE)-2)*(0.042*(D704-1)+0.2)+0.4,0)</f>
        <v>27</v>
      </c>
      <c r="F704" s="62">
        <f>ROUNDUP((VLOOKUP(B704,Sheet1!U:AA,4,FALSE)-2)*(0.042*(D704-1)+0.2)+0.4,0)</f>
        <v>72</v>
      </c>
      <c r="G704" s="62">
        <f>ROUNDUP((VLOOKUP(B704,Sheet1!U:AA,5,FALSE)-2)*(0.042*(D704-1)+0.2)+0.4,0)</f>
        <v>78</v>
      </c>
      <c r="H704" s="62">
        <f>ROUNDUP((VLOOKUP(B704,Sheet1!U:AA,6,FALSE)-2)*(0.042*(D704-1)+0.2)+0.4,0)</f>
        <v>23</v>
      </c>
      <c r="I704" s="62">
        <f>ROUNDUP((VLOOKUP(B704,Sheet1!U:AA,7,FALSE)-2)*(0.042*(D704-1)+0.2)+0.4,0)</f>
        <v>14</v>
      </c>
      <c r="J704" s="62">
        <f>E704*8+F704*2+G704*3+H704*3+I704*1+VLOOKUP(B704,Sheet1!AU:AZ,2,FALSE)</f>
        <v>697</v>
      </c>
      <c r="K704" s="62">
        <f>E704*1+F704*2+G704*2+H704*2+I704*10+VLOOKUP(B704,Sheet1!AU:AZ,3,FALSE)</f>
        <v>533</v>
      </c>
      <c r="L704" s="62">
        <f>E704*0.1+F704*2+G704*0.2+H704*0.26+I704*0.1+VLOOKUP(B704,Sheet1!AU:AZ,4,FALSE)</f>
        <v>189.68</v>
      </c>
      <c r="M704" s="62">
        <f>E704*0.1+F704*0.2+G704*2+H704*0.2+I704*0.1+VLOOKUP(B704,Sheet1!AU:AZ,5,FALSE)</f>
        <v>199.1</v>
      </c>
      <c r="N704" s="62">
        <f>E704*0.1+F704*0.2+G704*0.2+H704*2+I704*0.1+VLOOKUP(B704,Sheet1!AU:AZ,6,FALSE)</f>
        <v>100.1</v>
      </c>
      <c r="O704" s="62">
        <f t="shared" si="208"/>
        <v>9.2</v>
      </c>
      <c r="P704" s="62">
        <f t="shared" si="209"/>
        <v>9.8</v>
      </c>
      <c r="R704" s="9">
        <f t="shared" si="203"/>
        <v>49</v>
      </c>
      <c r="S704" s="9">
        <f t="shared" si="192"/>
        <v>342.44</v>
      </c>
      <c r="T704" s="9">
        <f t="shared" si="193"/>
        <v>54.8</v>
      </c>
      <c r="U704" s="66">
        <f t="shared" si="204"/>
        <v>374</v>
      </c>
      <c r="V704" s="9">
        <f t="shared" si="205"/>
        <v>448.8</v>
      </c>
      <c r="W704" s="67">
        <f t="shared" si="206"/>
        <v>305</v>
      </c>
      <c r="Y704" s="69">
        <f>VLOOKUP(D704,Sheet2!P:Q,2,FALSE)</f>
        <v>105</v>
      </c>
      <c r="AB704" s="4" t="str">
        <f>IF('表格编辑 '!D761="monster","普通","BOSS")</f>
        <v>普通</v>
      </c>
      <c r="AD704" s="50">
        <f>VLOOKUP(D704,映射!AK:AL,2,FALSE)</f>
        <v>4</v>
      </c>
      <c r="AE704" s="50" t="s">
        <v>37</v>
      </c>
      <c r="AF704" s="4">
        <f>VLOOKUP(AE704,映射!AN:AO,2,FALSE)</f>
        <v>2</v>
      </c>
      <c r="AG704" s="50">
        <v>1</v>
      </c>
      <c r="AH704" s="70">
        <v>1</v>
      </c>
      <c r="AI704" s="16">
        <f t="shared" si="194"/>
        <v>40348</v>
      </c>
      <c r="AJ704" s="16">
        <f t="shared" si="195"/>
        <v>50129</v>
      </c>
      <c r="AK704" s="16">
        <f t="shared" si="196"/>
        <v>49</v>
      </c>
      <c r="AL704" s="16" t="str">
        <f t="shared" si="197"/>
        <v>大钳蟹</v>
      </c>
      <c r="AM704" s="16">
        <f t="shared" si="198"/>
        <v>2992</v>
      </c>
      <c r="AN704" s="16">
        <f t="shared" si="199"/>
        <v>1394</v>
      </c>
      <c r="AO704" s="16">
        <f t="shared" si="207"/>
        <v>1598</v>
      </c>
      <c r="AP704" s="16">
        <f t="shared" si="200"/>
        <v>2295</v>
      </c>
      <c r="AQ704" s="16">
        <f t="shared" si="201"/>
        <v>1066</v>
      </c>
      <c r="AR704" s="16">
        <f t="shared" si="202"/>
        <v>285</v>
      </c>
      <c r="AS704" s="16"/>
      <c r="AT704" s="16">
        <v>156</v>
      </c>
      <c r="AU704" s="16">
        <v>69.6</v>
      </c>
      <c r="AV704" s="16">
        <v>7.8</v>
      </c>
      <c r="AW704" s="16"/>
    </row>
    <row r="705" spans="1:49">
      <c r="A705" s="62">
        <f>'表格编辑 '!A762</f>
        <v>40349</v>
      </c>
      <c r="B705" s="62">
        <f>'表格编辑 '!B762</f>
        <v>50131</v>
      </c>
      <c r="C705" s="62" t="str">
        <f>VLOOKUP(B705,映射!A:B,2,FALSE)</f>
        <v>蜥蜴人战士</v>
      </c>
      <c r="D705" s="62">
        <f>'表格编辑 '!E762</f>
        <v>49</v>
      </c>
      <c r="E705" s="62">
        <f>ROUNDUP((VLOOKUP(B705,Sheet1!U:AA,3,FALSE)-2)*(0.042*(D705-1)+0.2)+0.4,0)</f>
        <v>45</v>
      </c>
      <c r="F705" s="62">
        <f>ROUNDUP((VLOOKUP(B705,Sheet1!U:AA,4,FALSE)-2)*(0.042*(D705-1)+0.2)+0.4,0)</f>
        <v>67</v>
      </c>
      <c r="G705" s="62">
        <f>ROUNDUP((VLOOKUP(B705,Sheet1!U:AA,5,FALSE)-2)*(0.042*(D705-1)+0.2)+0.4,0)</f>
        <v>67</v>
      </c>
      <c r="H705" s="62">
        <f>ROUNDUP((VLOOKUP(B705,Sheet1!U:AA,6,FALSE)-2)*(0.042*(D705-1)+0.2)+0.4,0)</f>
        <v>23</v>
      </c>
      <c r="I705" s="62">
        <f>ROUNDUP((VLOOKUP(B705,Sheet1!U:AA,7,FALSE)-2)*(0.042*(D705-1)+0.2)+0.4,0)</f>
        <v>45</v>
      </c>
      <c r="J705" s="62">
        <f>E705*8+F705*2+G705*3+H705*3+I705*1+VLOOKUP(B705,Sheet1!AU:AZ,2,FALSE)</f>
        <v>829</v>
      </c>
      <c r="K705" s="62">
        <f>E705*1+F705*2+G705*2+H705*2+I705*10+VLOOKUP(B705,Sheet1!AU:AZ,3,FALSE)</f>
        <v>829</v>
      </c>
      <c r="L705" s="62">
        <f>E705*0.1+F705*2+G705*0.2+H705*0.26+I705*0.1+VLOOKUP(B705,Sheet1!AU:AZ,4,FALSE)</f>
        <v>182.38</v>
      </c>
      <c r="M705" s="62">
        <f>E705*0.1+F705*0.2+G705*2+H705*0.2+I705*0.1+VLOOKUP(B705,Sheet1!AU:AZ,5,FALSE)</f>
        <v>181</v>
      </c>
      <c r="N705" s="62">
        <f>E705*0.1+F705*0.2+G705*0.2+H705*2+I705*0.1+VLOOKUP(B705,Sheet1!AU:AZ,6,FALSE)</f>
        <v>101.8</v>
      </c>
      <c r="O705" s="62">
        <f t="shared" si="208"/>
        <v>26.9</v>
      </c>
      <c r="P705" s="62">
        <f t="shared" si="209"/>
        <v>22.7</v>
      </c>
      <c r="R705" s="9">
        <f t="shared" si="203"/>
        <v>49</v>
      </c>
      <c r="S705" s="9">
        <f t="shared" si="192"/>
        <v>342.44</v>
      </c>
      <c r="T705" s="9">
        <f t="shared" si="193"/>
        <v>54.8</v>
      </c>
      <c r="U705" s="66">
        <f t="shared" si="204"/>
        <v>397</v>
      </c>
      <c r="V705" s="9">
        <f t="shared" si="205"/>
        <v>476.4</v>
      </c>
      <c r="W705" s="67">
        <f t="shared" si="206"/>
        <v>288</v>
      </c>
      <c r="Y705" s="69">
        <f>VLOOKUP(D705,Sheet2!P:Q,2,FALSE)</f>
        <v>105</v>
      </c>
      <c r="AB705" s="4" t="str">
        <f>IF('表格编辑 '!D762="monster","普通","BOSS")</f>
        <v>普通</v>
      </c>
      <c r="AD705" s="50">
        <f>VLOOKUP(D705,映射!AK:AL,2,FALSE)</f>
        <v>4</v>
      </c>
      <c r="AE705" s="50" t="s">
        <v>37</v>
      </c>
      <c r="AF705" s="4">
        <f>VLOOKUP(AE705,映射!AN:AO,2,FALSE)</f>
        <v>2</v>
      </c>
      <c r="AG705" s="50">
        <v>1</v>
      </c>
      <c r="AH705" s="70">
        <v>1</v>
      </c>
      <c r="AI705" s="16">
        <f t="shared" si="194"/>
        <v>40349</v>
      </c>
      <c r="AJ705" s="16">
        <f t="shared" si="195"/>
        <v>50131</v>
      </c>
      <c r="AK705" s="16">
        <f t="shared" si="196"/>
        <v>49</v>
      </c>
      <c r="AL705" s="16" t="str">
        <f t="shared" si="197"/>
        <v>蜥蜴人战士</v>
      </c>
      <c r="AM705" s="16">
        <f t="shared" si="198"/>
        <v>3176</v>
      </c>
      <c r="AN705" s="16">
        <f t="shared" si="199"/>
        <v>1658</v>
      </c>
      <c r="AO705" s="16">
        <f t="shared" si="207"/>
        <v>1518</v>
      </c>
      <c r="AP705" s="16">
        <f t="shared" si="200"/>
        <v>2347</v>
      </c>
      <c r="AQ705" s="16">
        <f t="shared" si="201"/>
        <v>1658</v>
      </c>
      <c r="AR705" s="16">
        <f t="shared" si="202"/>
        <v>274</v>
      </c>
      <c r="AS705" s="16"/>
      <c r="AT705" s="16">
        <v>139.7</v>
      </c>
      <c r="AU705" s="16">
        <v>69.5</v>
      </c>
      <c r="AV705" s="16">
        <v>8.2</v>
      </c>
      <c r="AW705" s="16"/>
    </row>
    <row r="706" spans="1:49">
      <c r="A706" s="62">
        <f>'表格编辑 '!A763</f>
        <v>40350</v>
      </c>
      <c r="B706" s="62">
        <f>'表格编辑 '!B763</f>
        <v>50037</v>
      </c>
      <c r="C706" s="62" t="str">
        <f>VLOOKUP(B706,映射!A:B,2,FALSE)</f>
        <v>死灵</v>
      </c>
      <c r="D706" s="62">
        <f>'表格编辑 '!E763</f>
        <v>49</v>
      </c>
      <c r="E706" s="62">
        <f>ROUNDUP((VLOOKUP(B706,Sheet1!U:AA,3,FALSE)-2)*(0.042*(D706-1)+0.2)+0.4,0)</f>
        <v>19</v>
      </c>
      <c r="F706" s="62">
        <f>ROUNDUP((VLOOKUP(B706,Sheet1!U:AA,4,FALSE)-2)*(0.042*(D706-1)+0.2)+0.4,0)</f>
        <v>59</v>
      </c>
      <c r="G706" s="62">
        <f>ROUNDUP((VLOOKUP(B706,Sheet1!U:AA,5,FALSE)-2)*(0.042*(D706-1)+0.2)+0.4,0)</f>
        <v>67</v>
      </c>
      <c r="H706" s="62">
        <f>ROUNDUP((VLOOKUP(B706,Sheet1!U:AA,6,FALSE)-2)*(0.042*(D706-1)+0.2)+0.4,0)</f>
        <v>34</v>
      </c>
      <c r="I706" s="62">
        <f>ROUNDUP((VLOOKUP(B706,Sheet1!U:AA,7,FALSE)-2)*(0.042*(D706-1)+0.2)+0.4,0)</f>
        <v>59</v>
      </c>
      <c r="J706" s="62">
        <f>E706*8+F706*2+G706*3+H706*3+I706*1+VLOOKUP(B706,Sheet1!AU:AZ,2,FALSE)</f>
        <v>652</v>
      </c>
      <c r="K706" s="62">
        <f>E706*1+F706*2+G706*2+H706*2+I706*10+VLOOKUP(B706,Sheet1!AU:AZ,3,FALSE)</f>
        <v>949</v>
      </c>
      <c r="L706" s="62">
        <f>E706*0.1+F706*2+G706*0.2+H706*0.26+I706*0.1+VLOOKUP(B706,Sheet1!AU:AZ,4,FALSE)</f>
        <v>168.04</v>
      </c>
      <c r="M706" s="62">
        <f>E706*0.1+F706*0.2+G706*2+H706*0.2+I706*0.1+VLOOKUP(B706,Sheet1!AU:AZ,5,FALSE)</f>
        <v>180.4</v>
      </c>
      <c r="N706" s="62">
        <f>E706*0.1+F706*0.2+G706*0.2+H706*2+I706*0.1+VLOOKUP(B706,Sheet1!AU:AZ,6,FALSE)</f>
        <v>121</v>
      </c>
      <c r="O706" s="62">
        <f t="shared" si="208"/>
        <v>45.6</v>
      </c>
      <c r="P706" s="62">
        <f t="shared" si="209"/>
        <v>3.5</v>
      </c>
      <c r="R706" s="9">
        <f t="shared" si="203"/>
        <v>49</v>
      </c>
      <c r="S706" s="9">
        <f t="shared" si="192"/>
        <v>342.44</v>
      </c>
      <c r="T706" s="9">
        <f t="shared" si="193"/>
        <v>54.8</v>
      </c>
      <c r="U706" s="66">
        <f t="shared" si="204"/>
        <v>398</v>
      </c>
      <c r="V706" s="9">
        <f t="shared" si="205"/>
        <v>477.6</v>
      </c>
      <c r="W706" s="67">
        <f t="shared" si="206"/>
        <v>255</v>
      </c>
      <c r="Y706" s="69">
        <f>VLOOKUP(D706,Sheet2!P:Q,2,FALSE)</f>
        <v>105</v>
      </c>
      <c r="AB706" s="4" t="str">
        <f>IF('表格编辑 '!D763="monster","普通","BOSS")</f>
        <v>普通</v>
      </c>
      <c r="AD706" s="50">
        <f>VLOOKUP(D706,映射!AK:AL,2,FALSE)</f>
        <v>4</v>
      </c>
      <c r="AE706" s="50" t="s">
        <v>37</v>
      </c>
      <c r="AF706" s="4">
        <f>VLOOKUP(AE706,映射!AN:AO,2,FALSE)</f>
        <v>2</v>
      </c>
      <c r="AG706" s="50">
        <v>1</v>
      </c>
      <c r="AH706" s="70">
        <v>1</v>
      </c>
      <c r="AI706" s="16">
        <f t="shared" si="194"/>
        <v>40350</v>
      </c>
      <c r="AJ706" s="16">
        <f t="shared" si="195"/>
        <v>50037</v>
      </c>
      <c r="AK706" s="16">
        <f t="shared" si="196"/>
        <v>49</v>
      </c>
      <c r="AL706" s="16" t="str">
        <f t="shared" si="197"/>
        <v>死灵</v>
      </c>
      <c r="AM706" s="16">
        <f t="shared" si="198"/>
        <v>3184</v>
      </c>
      <c r="AN706" s="16">
        <f t="shared" si="199"/>
        <v>1304</v>
      </c>
      <c r="AO706" s="16">
        <f t="shared" si="207"/>
        <v>1880</v>
      </c>
      <c r="AP706" s="16">
        <f t="shared" si="200"/>
        <v>2532</v>
      </c>
      <c r="AQ706" s="16">
        <f t="shared" si="201"/>
        <v>1898</v>
      </c>
      <c r="AR706" s="16">
        <f t="shared" si="202"/>
        <v>253</v>
      </c>
      <c r="AS706" s="16"/>
      <c r="AT706" s="16">
        <v>140.9</v>
      </c>
      <c r="AU706" s="16">
        <v>88.7</v>
      </c>
      <c r="AV706" s="16">
        <v>39.7</v>
      </c>
      <c r="AW706" s="16"/>
    </row>
    <row r="707" spans="1:49">
      <c r="A707" s="62">
        <f>'表格编辑 '!A764</f>
        <v>40351</v>
      </c>
      <c r="B707" s="62">
        <f>'表格编辑 '!B764</f>
        <v>50138</v>
      </c>
      <c r="C707" s="62" t="str">
        <f>VLOOKUP(B707,映射!A:B,2,FALSE)</f>
        <v>烈风翼龙</v>
      </c>
      <c r="D707" s="62">
        <f>'表格编辑 '!E764</f>
        <v>49</v>
      </c>
      <c r="E707" s="62">
        <f>ROUNDUP((VLOOKUP(B707,Sheet1!U:AA,3,FALSE)-2)*(0.042*(D707-1)+0.2)+0.4,0)</f>
        <v>78</v>
      </c>
      <c r="F707" s="62">
        <f>ROUNDUP((VLOOKUP(B707,Sheet1!U:AA,4,FALSE)-2)*(0.042*(D707-1)+0.2)+0.4,0)</f>
        <v>63</v>
      </c>
      <c r="G707" s="62">
        <f>ROUNDUP((VLOOKUP(B707,Sheet1!U:AA,5,FALSE)-2)*(0.042*(D707-1)+0.2)+0.4,0)</f>
        <v>59</v>
      </c>
      <c r="H707" s="62">
        <f>ROUNDUP((VLOOKUP(B707,Sheet1!U:AA,6,FALSE)-2)*(0.042*(D707-1)+0.2)+0.4,0)</f>
        <v>52</v>
      </c>
      <c r="I707" s="62">
        <f>ROUNDUP((VLOOKUP(B707,Sheet1!U:AA,7,FALSE)-2)*(0.042*(D707-1)+0.2)+0.4,0)</f>
        <v>41</v>
      </c>
      <c r="J707" s="62">
        <f>E707*8+F707*2+G707*3+H707*3+I707*1+VLOOKUP(B707,Sheet1!AU:AZ,2,FALSE)</f>
        <v>1144</v>
      </c>
      <c r="K707" s="62">
        <f>E707*1+F707*2+G707*2+H707*2+I707*10+VLOOKUP(B707,Sheet1!AU:AZ,3,FALSE)</f>
        <v>856</v>
      </c>
      <c r="L707" s="62">
        <f>E707*0.1+F707*2+G707*0.2+H707*0.26+I707*0.1+VLOOKUP(B707,Sheet1!AU:AZ,4,FALSE)</f>
        <v>183.22</v>
      </c>
      <c r="M707" s="62">
        <f>E707*0.1+F707*0.2+G707*2+H707*0.2+I707*0.1+VLOOKUP(B707,Sheet1!AU:AZ,5,FALSE)</f>
        <v>172.9</v>
      </c>
      <c r="N707" s="62">
        <f>E707*0.1+F707*0.2+G707*0.2+H707*2+I707*0.1+VLOOKUP(B707,Sheet1!AU:AZ,6,FALSE)</f>
        <v>160.3</v>
      </c>
      <c r="O707" s="62">
        <f t="shared" si="208"/>
        <v>9.70000000000001</v>
      </c>
      <c r="P707" s="62">
        <f t="shared" si="209"/>
        <v>56.5</v>
      </c>
      <c r="R707" s="9">
        <f t="shared" si="203"/>
        <v>49</v>
      </c>
      <c r="S707" s="9">
        <f t="shared" si="192"/>
        <v>342.44</v>
      </c>
      <c r="T707" s="9">
        <f t="shared" si="193"/>
        <v>54.8</v>
      </c>
      <c r="U707" s="66">
        <f t="shared" si="204"/>
        <v>409</v>
      </c>
      <c r="V707" s="9">
        <f t="shared" si="205"/>
        <v>490.8</v>
      </c>
      <c r="W707" s="67">
        <f t="shared" si="206"/>
        <v>290</v>
      </c>
      <c r="Y707" s="69">
        <f>VLOOKUP(D707,Sheet2!P:Q,2,FALSE)</f>
        <v>105</v>
      </c>
      <c r="AB707" s="4" t="str">
        <f>IF('表格编辑 '!D764="monster","普通","BOSS")</f>
        <v>普通</v>
      </c>
      <c r="AD707" s="50">
        <f>VLOOKUP(D707,映射!AK:AL,2,FALSE)</f>
        <v>4</v>
      </c>
      <c r="AE707" s="50" t="s">
        <v>37</v>
      </c>
      <c r="AF707" s="4">
        <f>VLOOKUP(AE707,映射!AN:AO,2,FALSE)</f>
        <v>2</v>
      </c>
      <c r="AG707" s="50">
        <v>1</v>
      </c>
      <c r="AH707" s="70">
        <v>1</v>
      </c>
      <c r="AI707" s="16">
        <f t="shared" si="194"/>
        <v>40351</v>
      </c>
      <c r="AJ707" s="16">
        <f t="shared" si="195"/>
        <v>50138</v>
      </c>
      <c r="AK707" s="16">
        <f t="shared" si="196"/>
        <v>49</v>
      </c>
      <c r="AL707" s="16" t="str">
        <f t="shared" si="197"/>
        <v>烈风翼龙</v>
      </c>
      <c r="AM707" s="16">
        <f t="shared" si="198"/>
        <v>3272</v>
      </c>
      <c r="AN707" s="16">
        <f t="shared" si="199"/>
        <v>2288</v>
      </c>
      <c r="AO707" s="16">
        <f t="shared" si="207"/>
        <v>984</v>
      </c>
      <c r="AP707" s="16">
        <f t="shared" si="200"/>
        <v>2128</v>
      </c>
      <c r="AQ707" s="16">
        <f t="shared" si="201"/>
        <v>1712</v>
      </c>
      <c r="AR707" s="16">
        <f t="shared" si="202"/>
        <v>275</v>
      </c>
      <c r="AS707" s="16"/>
      <c r="AT707" s="16">
        <v>108.5</v>
      </c>
      <c r="AU707" s="16">
        <v>97.7</v>
      </c>
      <c r="AV707" s="16">
        <v>2.3</v>
      </c>
      <c r="AW707" s="16"/>
    </row>
    <row r="708" spans="1:49">
      <c r="A708" s="62">
        <f>'表格编辑 '!A765</f>
        <v>40352</v>
      </c>
      <c r="B708" s="62">
        <f>'表格编辑 '!B765</f>
        <v>50038</v>
      </c>
      <c r="C708" s="62" t="str">
        <f>VLOOKUP(B708,映射!A:B,2,FALSE)</f>
        <v>石像魔宠</v>
      </c>
      <c r="D708" s="62">
        <f>'表格编辑 '!E765</f>
        <v>49</v>
      </c>
      <c r="E708" s="62">
        <f>ROUNDUP((VLOOKUP(B708,Sheet1!U:AA,3,FALSE)-2)*(0.042*(D708-1)+0.2)+0.4,0)</f>
        <v>32</v>
      </c>
      <c r="F708" s="62">
        <f>ROUNDUP((VLOOKUP(B708,Sheet1!U:AA,4,FALSE)-2)*(0.042*(D708-1)+0.2)+0.4,0)</f>
        <v>43</v>
      </c>
      <c r="G708" s="62">
        <f>ROUNDUP((VLOOKUP(B708,Sheet1!U:AA,5,FALSE)-2)*(0.042*(D708-1)+0.2)+0.4,0)</f>
        <v>36</v>
      </c>
      <c r="H708" s="62">
        <f>ROUNDUP((VLOOKUP(B708,Sheet1!U:AA,6,FALSE)-2)*(0.042*(D708-1)+0.2)+0.4,0)</f>
        <v>65</v>
      </c>
      <c r="I708" s="62">
        <f>ROUNDUP((VLOOKUP(B708,Sheet1!U:AA,7,FALSE)-2)*(0.042*(D708-1)+0.2)+0.4,0)</f>
        <v>54</v>
      </c>
      <c r="J708" s="62">
        <f>E708*8+F708*2+G708*3+H708*3+I708*1+VLOOKUP(B708,Sheet1!AU:AZ,2,FALSE)</f>
        <v>719</v>
      </c>
      <c r="K708" s="62">
        <f>E708*1+F708*2+G708*2+H708*2+I708*10+VLOOKUP(B708,Sheet1!AU:AZ,3,FALSE)</f>
        <v>880</v>
      </c>
      <c r="L708" s="62">
        <f>E708*0.1+F708*2+G708*0.2+H708*0.26+I708*0.1+VLOOKUP(B708,Sheet1!AU:AZ,4,FALSE)</f>
        <v>138.7</v>
      </c>
      <c r="M708" s="62">
        <f>E708*0.1+F708*0.2+G708*2+H708*0.2+I708*0.1+VLOOKUP(B708,Sheet1!AU:AZ,5,FALSE)</f>
        <v>122.2</v>
      </c>
      <c r="N708" s="62">
        <f>E708*0.1+F708*0.2+G708*0.2+H708*2+I708*0.1+VLOOKUP(B708,Sheet1!AU:AZ,6,FALSE)</f>
        <v>174.4</v>
      </c>
      <c r="O708" s="62">
        <f t="shared" si="208"/>
        <v>30</v>
      </c>
      <c r="P708" s="62">
        <f t="shared" si="209"/>
        <v>25.3</v>
      </c>
      <c r="R708" s="9">
        <f t="shared" si="203"/>
        <v>49</v>
      </c>
      <c r="S708" s="9">
        <f t="shared" si="192"/>
        <v>342.44</v>
      </c>
      <c r="T708" s="9">
        <f t="shared" si="193"/>
        <v>54.8</v>
      </c>
      <c r="U708" s="66">
        <f t="shared" si="204"/>
        <v>496</v>
      </c>
      <c r="V708" s="9">
        <f t="shared" si="205"/>
        <v>595.2</v>
      </c>
      <c r="W708" s="67">
        <f t="shared" si="206"/>
        <v>191</v>
      </c>
      <c r="Y708" s="69">
        <f>VLOOKUP(D708,Sheet2!P:Q,2,FALSE)</f>
        <v>105</v>
      </c>
      <c r="AB708" s="4" t="str">
        <f>IF('表格编辑 '!D765="monster","普通","BOSS")</f>
        <v>普通</v>
      </c>
      <c r="AD708" s="50">
        <f>VLOOKUP(D708,映射!AK:AL,2,FALSE)</f>
        <v>4</v>
      </c>
      <c r="AE708" s="50" t="s">
        <v>37</v>
      </c>
      <c r="AF708" s="4">
        <f>VLOOKUP(AE708,映射!AN:AO,2,FALSE)</f>
        <v>2</v>
      </c>
      <c r="AG708" s="50">
        <v>1</v>
      </c>
      <c r="AH708" s="70">
        <v>1</v>
      </c>
      <c r="AI708" s="16">
        <f t="shared" si="194"/>
        <v>40352</v>
      </c>
      <c r="AJ708" s="16">
        <f t="shared" si="195"/>
        <v>50038</v>
      </c>
      <c r="AK708" s="16">
        <f t="shared" si="196"/>
        <v>49</v>
      </c>
      <c r="AL708" s="16" t="str">
        <f t="shared" si="197"/>
        <v>石像魔宠</v>
      </c>
      <c r="AM708" s="16">
        <f t="shared" si="198"/>
        <v>3968</v>
      </c>
      <c r="AN708" s="16">
        <f t="shared" si="199"/>
        <v>1438</v>
      </c>
      <c r="AO708" s="16">
        <f t="shared" si="207"/>
        <v>2530</v>
      </c>
      <c r="AP708" s="16">
        <f t="shared" si="200"/>
        <v>3249</v>
      </c>
      <c r="AQ708" s="16">
        <f t="shared" si="201"/>
        <v>1760</v>
      </c>
      <c r="AR708" s="16">
        <f t="shared" si="202"/>
        <v>209</v>
      </c>
      <c r="AS708" s="16"/>
      <c r="AT708" s="16">
        <v>62.3</v>
      </c>
      <c r="AU708" s="16">
        <v>132.5</v>
      </c>
      <c r="AV708" s="16">
        <v>23.4</v>
      </c>
      <c r="AW708" s="16"/>
    </row>
    <row r="709" spans="1:49">
      <c r="A709" s="62">
        <f>'表格编辑 '!A766</f>
        <v>40353</v>
      </c>
      <c r="B709" s="62">
        <f>'表格编辑 '!B766</f>
        <v>50019</v>
      </c>
      <c r="C709" s="62" t="str">
        <f>VLOOKUP(B709,映射!A:B,2,FALSE)</f>
        <v>极限鼠王</v>
      </c>
      <c r="D709" s="62">
        <f>'表格编辑 '!E766</f>
        <v>49</v>
      </c>
      <c r="E709" s="62">
        <f>ROUNDUP((VLOOKUP(B709,Sheet1!U:AA,3,FALSE)-2)*(0.042*(D709-1)+0.2)+0.4,0)</f>
        <v>30</v>
      </c>
      <c r="F709" s="62">
        <f>ROUNDUP((VLOOKUP(B709,Sheet1!U:AA,4,FALSE)-2)*(0.042*(D709-1)+0.2)+0.4,0)</f>
        <v>23</v>
      </c>
      <c r="G709" s="62">
        <f>ROUNDUP((VLOOKUP(B709,Sheet1!U:AA,5,FALSE)-2)*(0.042*(D709-1)+0.2)+0.4,0)</f>
        <v>39</v>
      </c>
      <c r="H709" s="62">
        <f>ROUNDUP((VLOOKUP(B709,Sheet1!U:AA,6,FALSE)-2)*(0.042*(D709-1)+0.2)+0.4,0)</f>
        <v>67</v>
      </c>
      <c r="I709" s="62">
        <f>ROUNDUP((VLOOKUP(B709,Sheet1!U:AA,7,FALSE)-2)*(0.042*(D709-1)+0.2)+0.4,0)</f>
        <v>90</v>
      </c>
      <c r="J709" s="62">
        <f>E709*8+F709*2+G709*3+H709*3+I709*1+VLOOKUP(B709,Sheet1!AU:AZ,2,FALSE)</f>
        <v>714</v>
      </c>
      <c r="K709" s="62">
        <f>E709*1+F709*2+G709*2+H709*2+I709*10+VLOOKUP(B709,Sheet1!AU:AZ,3,FALSE)</f>
        <v>1208</v>
      </c>
      <c r="L709" s="62">
        <f>E709*0.1+F709*2+G709*0.2+H709*0.26+I709*0.1+VLOOKUP(B709,Sheet1!AU:AZ,4,FALSE)</f>
        <v>103.22</v>
      </c>
      <c r="M709" s="62">
        <f>E709*0.1+F709*0.2+G709*2+H709*0.2+I709*0.1+VLOOKUP(B709,Sheet1!AU:AZ,5,FALSE)</f>
        <v>128</v>
      </c>
      <c r="N709" s="62">
        <f>E709*0.1+F709*0.2+G709*0.2+H709*2+I709*0.1+VLOOKUP(B709,Sheet1!AU:AZ,6,FALSE)</f>
        <v>178.4</v>
      </c>
      <c r="O709" s="62">
        <f t="shared" si="208"/>
        <v>61.8</v>
      </c>
      <c r="P709" s="62">
        <f t="shared" si="209"/>
        <v>22.2</v>
      </c>
      <c r="R709" s="9">
        <f t="shared" si="203"/>
        <v>49</v>
      </c>
      <c r="S709" s="9">
        <f t="shared" si="192"/>
        <v>342.44</v>
      </c>
      <c r="T709" s="9">
        <f t="shared" si="193"/>
        <v>54.8</v>
      </c>
      <c r="U709" s="66">
        <f t="shared" si="204"/>
        <v>484</v>
      </c>
      <c r="V709" s="9">
        <f t="shared" si="205"/>
        <v>580.8</v>
      </c>
      <c r="W709" s="67">
        <f t="shared" si="206"/>
        <v>120</v>
      </c>
      <c r="Y709" s="69">
        <f>VLOOKUP(D709,Sheet2!P:Q,2,FALSE)</f>
        <v>105</v>
      </c>
      <c r="AB709" s="4" t="str">
        <f>IF('表格编辑 '!D766="monster","普通","BOSS")</f>
        <v>普通</v>
      </c>
      <c r="AD709" s="50">
        <f>VLOOKUP(D709,映射!AK:AL,2,FALSE)</f>
        <v>4</v>
      </c>
      <c r="AE709" s="50" t="s">
        <v>37</v>
      </c>
      <c r="AF709" s="4">
        <f>VLOOKUP(AE709,映射!AN:AO,2,FALSE)</f>
        <v>2</v>
      </c>
      <c r="AG709" s="50">
        <v>1</v>
      </c>
      <c r="AH709" s="70">
        <v>1</v>
      </c>
      <c r="AI709" s="16">
        <f t="shared" si="194"/>
        <v>40353</v>
      </c>
      <c r="AJ709" s="16">
        <f t="shared" si="195"/>
        <v>50019</v>
      </c>
      <c r="AK709" s="16">
        <f t="shared" si="196"/>
        <v>49</v>
      </c>
      <c r="AL709" s="16" t="str">
        <f t="shared" si="197"/>
        <v>极限鼠王</v>
      </c>
      <c r="AM709" s="16">
        <f t="shared" si="198"/>
        <v>3872</v>
      </c>
      <c r="AN709" s="16">
        <f t="shared" si="199"/>
        <v>1428</v>
      </c>
      <c r="AO709" s="16">
        <f t="shared" si="207"/>
        <v>2444</v>
      </c>
      <c r="AP709" s="16">
        <f t="shared" si="200"/>
        <v>3158</v>
      </c>
      <c r="AQ709" s="16">
        <f t="shared" si="201"/>
        <v>2416</v>
      </c>
      <c r="AR709" s="16">
        <f t="shared" si="202"/>
        <v>155</v>
      </c>
      <c r="AS709" s="16"/>
      <c r="AT709" s="16">
        <v>92.4</v>
      </c>
      <c r="AU709" s="16">
        <v>137.4</v>
      </c>
      <c r="AV709" s="16">
        <v>54.4</v>
      </c>
      <c r="AW709" s="16"/>
    </row>
    <row r="710" spans="1:49">
      <c r="A710" s="62">
        <f>'表格编辑 '!A767</f>
        <v>40354</v>
      </c>
      <c r="B710" s="62">
        <f>'表格编辑 '!B767</f>
        <v>50023</v>
      </c>
      <c r="C710" s="62" t="str">
        <f>VLOOKUP(B710,映射!A:B,2,FALSE)</f>
        <v>异域魔犬</v>
      </c>
      <c r="D710" s="62">
        <f>'表格编辑 '!E767</f>
        <v>49</v>
      </c>
      <c r="E710" s="62">
        <f>ROUNDUP((VLOOKUP(B710,Sheet1!U:AA,3,FALSE)-2)*(0.042*(D710-1)+0.2)+0.4,0)</f>
        <v>47</v>
      </c>
      <c r="F710" s="62">
        <f>ROUNDUP((VLOOKUP(B710,Sheet1!U:AA,4,FALSE)-2)*(0.042*(D710-1)+0.2)+0.4,0)</f>
        <v>85</v>
      </c>
      <c r="G710" s="62">
        <f>ROUNDUP((VLOOKUP(B710,Sheet1!U:AA,5,FALSE)-2)*(0.042*(D710-1)+0.2)+0.4,0)</f>
        <v>25</v>
      </c>
      <c r="H710" s="62">
        <f>ROUNDUP((VLOOKUP(B710,Sheet1!U:AA,6,FALSE)-2)*(0.042*(D710-1)+0.2)+0.4,0)</f>
        <v>43</v>
      </c>
      <c r="I710" s="62">
        <f>ROUNDUP((VLOOKUP(B710,Sheet1!U:AA,7,FALSE)-2)*(0.042*(D710-1)+0.2)+0.4,0)</f>
        <v>36</v>
      </c>
      <c r="J710" s="62">
        <f>E710*8+F710*2+G710*3+H710*3+I710*1+VLOOKUP(B710,Sheet1!AU:AZ,2,FALSE)</f>
        <v>806</v>
      </c>
      <c r="K710" s="62">
        <f>E710*1+F710*2+G710*2+H710*2+I710*10+VLOOKUP(B710,Sheet1!AU:AZ,3,FALSE)</f>
        <v>733</v>
      </c>
      <c r="L710" s="62">
        <f>E710*0.1+F710*2+G710*0.2+H710*0.26+I710*0.1+VLOOKUP(B710,Sheet1!AU:AZ,4,FALSE)</f>
        <v>214.48</v>
      </c>
      <c r="M710" s="62">
        <f>E710*0.1+F710*0.2+G710*2+H710*0.2+I710*0.1+VLOOKUP(B710,Sheet1!AU:AZ,5,FALSE)</f>
        <v>103.9</v>
      </c>
      <c r="N710" s="62">
        <f>E710*0.1+F710*0.2+G710*0.2+H710*2+I710*0.1+VLOOKUP(B710,Sheet1!AU:AZ,6,FALSE)</f>
        <v>136.3</v>
      </c>
      <c r="O710" s="62">
        <f t="shared" si="208"/>
        <v>6.9</v>
      </c>
      <c r="P710" s="62">
        <f t="shared" si="209"/>
        <v>31.6</v>
      </c>
      <c r="R710" s="9">
        <f t="shared" si="203"/>
        <v>49</v>
      </c>
      <c r="S710" s="9">
        <f t="shared" si="192"/>
        <v>342.44</v>
      </c>
      <c r="T710" s="9">
        <f t="shared" si="193"/>
        <v>54.8</v>
      </c>
      <c r="U710" s="66">
        <f t="shared" si="204"/>
        <v>538</v>
      </c>
      <c r="V710" s="9">
        <f t="shared" si="205"/>
        <v>645.6</v>
      </c>
      <c r="W710" s="67">
        <f t="shared" si="206"/>
        <v>365</v>
      </c>
      <c r="Y710" s="69">
        <f>VLOOKUP(D710,Sheet2!P:Q,2,FALSE)</f>
        <v>105</v>
      </c>
      <c r="AB710" s="4" t="str">
        <f>IF('表格编辑 '!D767="monster","普通","BOSS")</f>
        <v>普通</v>
      </c>
      <c r="AD710" s="50">
        <f>VLOOKUP(D710,映射!AK:AL,2,FALSE)</f>
        <v>4</v>
      </c>
      <c r="AE710" s="50" t="s">
        <v>37</v>
      </c>
      <c r="AF710" s="4">
        <f>VLOOKUP(AE710,映射!AN:AO,2,FALSE)</f>
        <v>2</v>
      </c>
      <c r="AG710" s="50">
        <v>1</v>
      </c>
      <c r="AH710" s="70">
        <v>1</v>
      </c>
      <c r="AI710" s="16">
        <f t="shared" si="194"/>
        <v>40354</v>
      </c>
      <c r="AJ710" s="16">
        <f t="shared" si="195"/>
        <v>50023</v>
      </c>
      <c r="AK710" s="16">
        <f t="shared" si="196"/>
        <v>49</v>
      </c>
      <c r="AL710" s="16" t="str">
        <f t="shared" si="197"/>
        <v>异域魔犬</v>
      </c>
      <c r="AM710" s="16">
        <f t="shared" si="198"/>
        <v>4304</v>
      </c>
      <c r="AN710" s="16">
        <f t="shared" si="199"/>
        <v>1612</v>
      </c>
      <c r="AO710" s="16">
        <f t="shared" si="207"/>
        <v>2692</v>
      </c>
      <c r="AP710" s="16">
        <f t="shared" si="200"/>
        <v>3498</v>
      </c>
      <c r="AQ710" s="16">
        <f t="shared" si="201"/>
        <v>1466</v>
      </c>
      <c r="AR710" s="16">
        <f t="shared" si="202"/>
        <v>322</v>
      </c>
      <c r="AS710" s="16"/>
      <c r="AT710" s="16">
        <v>73.5</v>
      </c>
      <c r="AU710" s="16">
        <v>100.5</v>
      </c>
      <c r="AV710" s="16">
        <v>6.6</v>
      </c>
      <c r="AW710" s="16"/>
    </row>
    <row r="711" spans="1:49">
      <c r="A711" s="62">
        <f>'表格编辑 '!A768</f>
        <v>40355</v>
      </c>
      <c r="B711" s="62">
        <f>'表格编辑 '!B768</f>
        <v>50069</v>
      </c>
      <c r="C711" s="62" t="str">
        <f>VLOOKUP(B711,映射!A:B,2,FALSE)</f>
        <v>杀手螳螂</v>
      </c>
      <c r="D711" s="62">
        <f>'表格编辑 '!E768</f>
        <v>49</v>
      </c>
      <c r="E711" s="62">
        <f>ROUNDUP((VLOOKUP(B711,Sheet1!U:AA,3,FALSE)-2)*(0.042*(D711-1)+0.2)+0.4,0)</f>
        <v>36</v>
      </c>
      <c r="F711" s="62">
        <f>ROUNDUP((VLOOKUP(B711,Sheet1!U:AA,4,FALSE)-2)*(0.042*(D711-1)+0.2)+0.4,0)</f>
        <v>96</v>
      </c>
      <c r="G711" s="62">
        <f>ROUNDUP((VLOOKUP(B711,Sheet1!U:AA,5,FALSE)-2)*(0.042*(D711-1)+0.2)+0.4,0)</f>
        <v>74</v>
      </c>
      <c r="H711" s="62">
        <f>ROUNDUP((VLOOKUP(B711,Sheet1!U:AA,6,FALSE)-2)*(0.042*(D711-1)+0.2)+0.4,0)</f>
        <v>54</v>
      </c>
      <c r="I711" s="62">
        <f>ROUNDUP((VLOOKUP(B711,Sheet1!U:AA,7,FALSE)-2)*(0.042*(D711-1)+0.2)+0.4,0)</f>
        <v>56</v>
      </c>
      <c r="J711" s="62">
        <f>E711*8+F711*2+G711*3+H711*3+I711*1+VLOOKUP(B711,Sheet1!AU:AZ,2,FALSE)</f>
        <v>940</v>
      </c>
      <c r="K711" s="62">
        <f>E711*1+F711*2+G711*2+H711*2+I711*10+VLOOKUP(B711,Sheet1!AU:AZ,3,FALSE)</f>
        <v>1064</v>
      </c>
      <c r="L711" s="62">
        <f>E711*0.1+F711*2+G711*0.2+H711*0.26+I711*0.1+VLOOKUP(B711,Sheet1!AU:AZ,4,FALSE)</f>
        <v>250.04</v>
      </c>
      <c r="M711" s="62">
        <f>E711*0.1+F711*0.2+G711*2+H711*0.2+I711*0.1+VLOOKUP(B711,Sheet1!AU:AZ,5,FALSE)</f>
        <v>207.2</v>
      </c>
      <c r="N711" s="62">
        <f>E711*0.1+F711*0.2+G711*0.2+H711*2+I711*0.1+VLOOKUP(B711,Sheet1!AU:AZ,6,FALSE)</f>
        <v>171.2</v>
      </c>
      <c r="O711" s="62">
        <f t="shared" si="208"/>
        <v>33.8</v>
      </c>
      <c r="P711" s="62">
        <f t="shared" si="209"/>
        <v>17</v>
      </c>
      <c r="R711" s="9">
        <f t="shared" si="203"/>
        <v>49</v>
      </c>
      <c r="S711" s="9">
        <f t="shared" si="192"/>
        <v>342.44</v>
      </c>
      <c r="T711" s="9">
        <f t="shared" si="193"/>
        <v>54.8</v>
      </c>
      <c r="U711" s="66">
        <f t="shared" si="204"/>
        <v>365</v>
      </c>
      <c r="V711" s="9">
        <f t="shared" si="205"/>
        <v>438</v>
      </c>
      <c r="W711" s="67">
        <f t="shared" si="206"/>
        <v>453</v>
      </c>
      <c r="Y711" s="69">
        <f>VLOOKUP(D711,Sheet2!P:Q,2,FALSE)</f>
        <v>105</v>
      </c>
      <c r="AB711" s="4" t="str">
        <f>IF('表格编辑 '!D768="monster","普通","BOSS")</f>
        <v>普通</v>
      </c>
      <c r="AD711" s="50">
        <f>VLOOKUP(D711,映射!AK:AL,2,FALSE)</f>
        <v>4</v>
      </c>
      <c r="AE711" s="50" t="s">
        <v>37</v>
      </c>
      <c r="AF711" s="4">
        <f>VLOOKUP(AE711,映射!AN:AO,2,FALSE)</f>
        <v>2</v>
      </c>
      <c r="AG711" s="50">
        <v>1</v>
      </c>
      <c r="AH711" s="70">
        <v>1</v>
      </c>
      <c r="AI711" s="16">
        <f t="shared" si="194"/>
        <v>40355</v>
      </c>
      <c r="AJ711" s="16">
        <f t="shared" si="195"/>
        <v>50069</v>
      </c>
      <c r="AK711" s="16">
        <f t="shared" si="196"/>
        <v>49</v>
      </c>
      <c r="AL711" s="16" t="str">
        <f t="shared" si="197"/>
        <v>杀手螳螂</v>
      </c>
      <c r="AM711" s="16">
        <f t="shared" si="198"/>
        <v>2920</v>
      </c>
      <c r="AN711" s="16">
        <f t="shared" si="199"/>
        <v>1880</v>
      </c>
      <c r="AO711" s="16">
        <f t="shared" si="207"/>
        <v>1040</v>
      </c>
      <c r="AP711" s="16">
        <f t="shared" si="200"/>
        <v>1980</v>
      </c>
      <c r="AQ711" s="16">
        <f t="shared" si="201"/>
        <v>2128</v>
      </c>
      <c r="AR711" s="16">
        <f t="shared" si="202"/>
        <v>376</v>
      </c>
      <c r="AS711" s="16"/>
      <c r="AT711" s="16">
        <v>101.2</v>
      </c>
      <c r="AU711" s="16">
        <v>122.8</v>
      </c>
      <c r="AV711" s="16">
        <v>11.9</v>
      </c>
      <c r="AW711" s="16"/>
    </row>
    <row r="712" spans="1:49">
      <c r="A712" s="62">
        <f>'表格编辑 '!A769</f>
        <v>40356</v>
      </c>
      <c r="B712" s="62">
        <f>'表格编辑 '!B769</f>
        <v>50138</v>
      </c>
      <c r="C712" s="62" t="str">
        <f>VLOOKUP(B712,映射!A:B,2,FALSE)</f>
        <v>烈风翼龙</v>
      </c>
      <c r="D712" s="62">
        <f>'表格编辑 '!E769</f>
        <v>49</v>
      </c>
      <c r="E712" s="62">
        <f>ROUNDUP((VLOOKUP(B712,Sheet1!U:AA,3,FALSE)-2)*(0.042*(D712-1)+0.2)+0.4,0)</f>
        <v>78</v>
      </c>
      <c r="F712" s="62">
        <f>ROUNDUP((VLOOKUP(B712,Sheet1!U:AA,4,FALSE)-2)*(0.042*(D712-1)+0.2)+0.4,0)</f>
        <v>63</v>
      </c>
      <c r="G712" s="62">
        <f>ROUNDUP((VLOOKUP(B712,Sheet1!U:AA,5,FALSE)-2)*(0.042*(D712-1)+0.2)+0.4,0)</f>
        <v>59</v>
      </c>
      <c r="H712" s="62">
        <f>ROUNDUP((VLOOKUP(B712,Sheet1!U:AA,6,FALSE)-2)*(0.042*(D712-1)+0.2)+0.4,0)</f>
        <v>52</v>
      </c>
      <c r="I712" s="62">
        <f>ROUNDUP((VLOOKUP(B712,Sheet1!U:AA,7,FALSE)-2)*(0.042*(D712-1)+0.2)+0.4,0)</f>
        <v>41</v>
      </c>
      <c r="J712" s="62">
        <f>E712*8+F712*2+G712*3+H712*3+I712*1+VLOOKUP(B712,Sheet1!AU:AZ,2,FALSE)</f>
        <v>1144</v>
      </c>
      <c r="K712" s="62">
        <f>E712*1+F712*2+G712*2+H712*2+I712*10+VLOOKUP(B712,Sheet1!AU:AZ,3,FALSE)</f>
        <v>856</v>
      </c>
      <c r="L712" s="62">
        <f>E712*0.1+F712*2+G712*0.2+H712*0.26+I712*0.1+VLOOKUP(B712,Sheet1!AU:AZ,4,FALSE)</f>
        <v>183.22</v>
      </c>
      <c r="M712" s="62">
        <f>E712*0.1+F712*0.2+G712*2+H712*0.2+I712*0.1+VLOOKUP(B712,Sheet1!AU:AZ,5,FALSE)</f>
        <v>172.9</v>
      </c>
      <c r="N712" s="62">
        <f>E712*0.1+F712*0.2+G712*0.2+H712*2+I712*0.1+VLOOKUP(B712,Sheet1!AU:AZ,6,FALSE)</f>
        <v>160.3</v>
      </c>
      <c r="O712" s="62">
        <f t="shared" si="208"/>
        <v>9.70000000000001</v>
      </c>
      <c r="P712" s="62">
        <f t="shared" si="209"/>
        <v>56.5</v>
      </c>
      <c r="R712" s="9">
        <f t="shared" si="203"/>
        <v>49</v>
      </c>
      <c r="S712" s="9">
        <f t="shared" si="192"/>
        <v>342.44</v>
      </c>
      <c r="T712" s="9">
        <f t="shared" si="193"/>
        <v>54.8</v>
      </c>
      <c r="U712" s="66">
        <f t="shared" si="204"/>
        <v>409</v>
      </c>
      <c r="V712" s="9">
        <f t="shared" si="205"/>
        <v>490.8</v>
      </c>
      <c r="W712" s="67">
        <f t="shared" si="206"/>
        <v>290</v>
      </c>
      <c r="Y712" s="69">
        <f>VLOOKUP(D712,Sheet2!P:Q,2,FALSE)</f>
        <v>105</v>
      </c>
      <c r="AB712" s="4" t="str">
        <f>IF('表格编辑 '!D769="monster","普通","BOSS")</f>
        <v>普通</v>
      </c>
      <c r="AD712" s="50">
        <f>VLOOKUP(D712,映射!AK:AL,2,FALSE)</f>
        <v>4</v>
      </c>
      <c r="AE712" s="50" t="s">
        <v>37</v>
      </c>
      <c r="AF712" s="4">
        <f>VLOOKUP(AE712,映射!AN:AO,2,FALSE)</f>
        <v>2</v>
      </c>
      <c r="AG712" s="50">
        <v>1</v>
      </c>
      <c r="AH712" s="70">
        <v>1</v>
      </c>
      <c r="AI712" s="16">
        <f t="shared" si="194"/>
        <v>40356</v>
      </c>
      <c r="AJ712" s="16">
        <f t="shared" si="195"/>
        <v>50138</v>
      </c>
      <c r="AK712" s="16">
        <f t="shared" si="196"/>
        <v>49</v>
      </c>
      <c r="AL712" s="16" t="str">
        <f t="shared" si="197"/>
        <v>烈风翼龙</v>
      </c>
      <c r="AM712" s="16">
        <f t="shared" si="198"/>
        <v>3272</v>
      </c>
      <c r="AN712" s="16">
        <f t="shared" si="199"/>
        <v>2288</v>
      </c>
      <c r="AO712" s="16">
        <f t="shared" si="207"/>
        <v>984</v>
      </c>
      <c r="AP712" s="16">
        <f t="shared" si="200"/>
        <v>2128</v>
      </c>
      <c r="AQ712" s="16">
        <f t="shared" si="201"/>
        <v>1712</v>
      </c>
      <c r="AR712" s="16">
        <f t="shared" si="202"/>
        <v>275</v>
      </c>
      <c r="AS712" s="16"/>
      <c r="AT712" s="16">
        <v>108.5</v>
      </c>
      <c r="AU712" s="16">
        <v>97.7</v>
      </c>
      <c r="AV712" s="16">
        <v>2.3</v>
      </c>
      <c r="AW712" s="16"/>
    </row>
    <row r="713" spans="1:49">
      <c r="A713" s="62">
        <f>'表格编辑 '!A770</f>
        <v>40357</v>
      </c>
      <c r="B713" s="62">
        <f>'表格编辑 '!B770</f>
        <v>50021</v>
      </c>
      <c r="C713" s="62" t="str">
        <f>VLOOKUP(B713,映射!A:B,2,FALSE)</f>
        <v>巨狼</v>
      </c>
      <c r="D713" s="62">
        <f>'表格编辑 '!E770</f>
        <v>49</v>
      </c>
      <c r="E713" s="62">
        <f>ROUNDUP((VLOOKUP(B713,Sheet1!U:AA,3,FALSE)-2)*(0.042*(D713-1)+0.2)+0.4,0)</f>
        <v>59</v>
      </c>
      <c r="F713" s="62">
        <f>ROUNDUP((VLOOKUP(B713,Sheet1!U:AA,4,FALSE)-2)*(0.042*(D713-1)+0.2)+0.4,0)</f>
        <v>96</v>
      </c>
      <c r="G713" s="62">
        <f>ROUNDUP((VLOOKUP(B713,Sheet1!U:AA,5,FALSE)-2)*(0.042*(D713-1)+0.2)+0.4,0)</f>
        <v>36</v>
      </c>
      <c r="H713" s="62">
        <f>ROUNDUP((VLOOKUP(B713,Sheet1!U:AA,6,FALSE)-2)*(0.042*(D713-1)+0.2)+0.4,0)</f>
        <v>54</v>
      </c>
      <c r="I713" s="62">
        <f>ROUNDUP((VLOOKUP(B713,Sheet1!U:AA,7,FALSE)-2)*(0.042*(D713-1)+0.2)+0.4,0)</f>
        <v>47</v>
      </c>
      <c r="J713" s="62">
        <f>E713*8+F713*2+G713*3+H713*3+I713*1+VLOOKUP(B713,Sheet1!AU:AZ,2,FALSE)</f>
        <v>1001</v>
      </c>
      <c r="K713" s="62">
        <f>E713*1+F713*2+G713*2+H713*2+I713*10+VLOOKUP(B713,Sheet1!AU:AZ,3,FALSE)</f>
        <v>921</v>
      </c>
      <c r="L713" s="62">
        <f>E713*0.1+F713*2+G713*0.2+H713*0.26+I713*0.1+VLOOKUP(B713,Sheet1!AU:AZ,4,FALSE)</f>
        <v>243.84</v>
      </c>
      <c r="M713" s="62">
        <f>E713*0.1+F713*0.2+G713*2+H713*0.2+I713*0.1+VLOOKUP(B713,Sheet1!AU:AZ,5,FALSE)</f>
        <v>132.6</v>
      </c>
      <c r="N713" s="62">
        <f>E713*0.1+F713*0.2+G713*0.2+H713*2+I713*0.1+VLOOKUP(B713,Sheet1!AU:AZ,6,FALSE)</f>
        <v>165</v>
      </c>
      <c r="O713" s="62">
        <f t="shared" si="208"/>
        <v>12.1</v>
      </c>
      <c r="P713" s="62">
        <f t="shared" si="209"/>
        <v>40.1</v>
      </c>
      <c r="R713" s="9">
        <f t="shared" si="203"/>
        <v>49</v>
      </c>
      <c r="S713" s="9">
        <f t="shared" si="192"/>
        <v>342.44</v>
      </c>
      <c r="T713" s="9">
        <f t="shared" si="193"/>
        <v>54.8</v>
      </c>
      <c r="U713" s="66">
        <f t="shared" si="204"/>
        <v>475</v>
      </c>
      <c r="V713" s="9">
        <f t="shared" si="205"/>
        <v>570</v>
      </c>
      <c r="W713" s="67">
        <f t="shared" si="206"/>
        <v>437</v>
      </c>
      <c r="Y713" s="69">
        <f>VLOOKUP(D713,Sheet2!P:Q,2,FALSE)</f>
        <v>105</v>
      </c>
      <c r="AB713" s="4" t="str">
        <f>IF('表格编辑 '!D770="monster","普通","BOSS")</f>
        <v>普通</v>
      </c>
      <c r="AD713" s="50">
        <f>VLOOKUP(D713,映射!AK:AL,2,FALSE)</f>
        <v>4</v>
      </c>
      <c r="AE713" s="50" t="s">
        <v>37</v>
      </c>
      <c r="AF713" s="4">
        <f>VLOOKUP(AE713,映射!AN:AO,2,FALSE)</f>
        <v>2</v>
      </c>
      <c r="AG713" s="50">
        <v>1</v>
      </c>
      <c r="AH713" s="70">
        <v>1</v>
      </c>
      <c r="AI713" s="16">
        <f t="shared" si="194"/>
        <v>40357</v>
      </c>
      <c r="AJ713" s="16">
        <f t="shared" si="195"/>
        <v>50021</v>
      </c>
      <c r="AK713" s="16">
        <f t="shared" si="196"/>
        <v>49</v>
      </c>
      <c r="AL713" s="16" t="str">
        <f t="shared" si="197"/>
        <v>巨狼</v>
      </c>
      <c r="AM713" s="16">
        <f t="shared" si="198"/>
        <v>3800</v>
      </c>
      <c r="AN713" s="16">
        <f t="shared" si="199"/>
        <v>2002</v>
      </c>
      <c r="AO713" s="16">
        <f t="shared" si="207"/>
        <v>1798</v>
      </c>
      <c r="AP713" s="16">
        <f t="shared" si="200"/>
        <v>2799</v>
      </c>
      <c r="AQ713" s="16">
        <f t="shared" si="201"/>
        <v>1842</v>
      </c>
      <c r="AR713" s="16">
        <f t="shared" si="202"/>
        <v>366</v>
      </c>
      <c r="AS713" s="16"/>
      <c r="AT713" s="16">
        <v>66</v>
      </c>
      <c r="AU713" s="16">
        <v>114.6</v>
      </c>
      <c r="AV713" s="16">
        <v>8.6</v>
      </c>
      <c r="AW713" s="16"/>
    </row>
    <row r="714" spans="1:49">
      <c r="A714" s="62">
        <f>'表格编辑 '!A771</f>
        <v>40358</v>
      </c>
      <c r="B714" s="62">
        <f>'表格编辑 '!B771</f>
        <v>50134</v>
      </c>
      <c r="C714" s="62" t="str">
        <f>VLOOKUP(B714,映射!A:B,2,FALSE)</f>
        <v>猎豹蜥蜴</v>
      </c>
      <c r="D714" s="62">
        <f>'表格编辑 '!E771</f>
        <v>49</v>
      </c>
      <c r="E714" s="62">
        <f>ROUNDUP((VLOOKUP(B714,Sheet1!U:AA,3,FALSE)-2)*(0.042*(D714-1)+0.2)+0.4,0)</f>
        <v>47</v>
      </c>
      <c r="F714" s="62">
        <f>ROUNDUP((VLOOKUP(B714,Sheet1!U:AA,4,FALSE)-2)*(0.042*(D714-1)+0.2)+0.4,0)</f>
        <v>76</v>
      </c>
      <c r="G714" s="62">
        <f>ROUNDUP((VLOOKUP(B714,Sheet1!U:AA,5,FALSE)-2)*(0.042*(D714-1)+0.2)+0.4,0)</f>
        <v>59</v>
      </c>
      <c r="H714" s="62">
        <f>ROUNDUP((VLOOKUP(B714,Sheet1!U:AA,6,FALSE)-2)*(0.042*(D714-1)+0.2)+0.4,0)</f>
        <v>19</v>
      </c>
      <c r="I714" s="62">
        <f>ROUNDUP((VLOOKUP(B714,Sheet1!U:AA,7,FALSE)-2)*(0.042*(D714-1)+0.2)+0.4,0)</f>
        <v>25</v>
      </c>
      <c r="J714" s="62">
        <f>E714*8+F714*2+G714*3+H714*3+I714*1+VLOOKUP(B714,Sheet1!AU:AZ,2,FALSE)</f>
        <v>807</v>
      </c>
      <c r="K714" s="62">
        <f>E714*1+F714*2+G714*2+H714*2+I714*10+VLOOKUP(B714,Sheet1!AU:AZ,3,FALSE)</f>
        <v>625</v>
      </c>
      <c r="L714" s="62">
        <f>E714*0.1+F714*2+G714*0.2+H714*0.26+I714*0.1+VLOOKUP(B714,Sheet1!AU:AZ,4,FALSE)</f>
        <v>195.94</v>
      </c>
      <c r="M714" s="62">
        <f>E714*0.1+F714*0.2+G714*2+H714*0.2+I714*0.1+VLOOKUP(B714,Sheet1!AU:AZ,5,FALSE)</f>
        <v>164.2</v>
      </c>
      <c r="N714" s="62">
        <f>E714*0.1+F714*0.2+G714*0.2+H714*2+I714*0.1+VLOOKUP(B714,Sheet1!AU:AZ,6,FALSE)</f>
        <v>92.2</v>
      </c>
      <c r="O714" s="62">
        <f t="shared" si="208"/>
        <v>8.2</v>
      </c>
      <c r="P714" s="62">
        <f t="shared" si="209"/>
        <v>25.4</v>
      </c>
      <c r="R714" s="9">
        <f t="shared" si="203"/>
        <v>49</v>
      </c>
      <c r="S714" s="9">
        <f t="shared" si="192"/>
        <v>342.44</v>
      </c>
      <c r="T714" s="9">
        <f t="shared" si="193"/>
        <v>54.8</v>
      </c>
      <c r="U714" s="66">
        <f t="shared" si="204"/>
        <v>421</v>
      </c>
      <c r="V714" s="9">
        <f t="shared" si="205"/>
        <v>505.2</v>
      </c>
      <c r="W714" s="67">
        <f t="shared" si="206"/>
        <v>320</v>
      </c>
      <c r="Y714" s="69">
        <f>VLOOKUP(D714,Sheet2!P:Q,2,FALSE)</f>
        <v>105</v>
      </c>
      <c r="AB714" s="4" t="str">
        <f>IF('表格编辑 '!D771="monster","普通","BOSS")</f>
        <v>普通</v>
      </c>
      <c r="AD714" s="50">
        <f>VLOOKUP(D714,映射!AK:AL,2,FALSE)</f>
        <v>4</v>
      </c>
      <c r="AE714" s="50" t="s">
        <v>37</v>
      </c>
      <c r="AF714" s="4">
        <f>VLOOKUP(AE714,映射!AN:AO,2,FALSE)</f>
        <v>2</v>
      </c>
      <c r="AG714" s="50">
        <v>1</v>
      </c>
      <c r="AH714" s="70">
        <v>1</v>
      </c>
      <c r="AI714" s="16">
        <f t="shared" si="194"/>
        <v>40358</v>
      </c>
      <c r="AJ714" s="16">
        <f t="shared" si="195"/>
        <v>50134</v>
      </c>
      <c r="AK714" s="16">
        <f t="shared" si="196"/>
        <v>49</v>
      </c>
      <c r="AL714" s="16" t="str">
        <f t="shared" si="197"/>
        <v>猎豹蜥蜴</v>
      </c>
      <c r="AM714" s="16">
        <f t="shared" si="198"/>
        <v>3368</v>
      </c>
      <c r="AN714" s="16">
        <f t="shared" si="199"/>
        <v>1614</v>
      </c>
      <c r="AO714" s="16">
        <f t="shared" si="207"/>
        <v>1754</v>
      </c>
      <c r="AP714" s="16">
        <f t="shared" si="200"/>
        <v>2561</v>
      </c>
      <c r="AQ714" s="16">
        <f t="shared" si="201"/>
        <v>1250</v>
      </c>
      <c r="AR714" s="16">
        <f t="shared" si="202"/>
        <v>294</v>
      </c>
      <c r="AS714" s="16"/>
      <c r="AT714" s="16">
        <v>124.7</v>
      </c>
      <c r="AU714" s="16">
        <v>61.7</v>
      </c>
      <c r="AV714" s="16">
        <v>7.3</v>
      </c>
      <c r="AW714" s="16"/>
    </row>
    <row r="715" spans="1:49">
      <c r="A715" s="62">
        <f>'表格编辑 '!A772</f>
        <v>40359</v>
      </c>
      <c r="B715" s="62">
        <f>'表格编辑 '!B772</f>
        <v>50041</v>
      </c>
      <c r="C715" s="62" t="str">
        <f>VLOOKUP(B715,映射!A:B,2,FALSE)</f>
        <v>小恶魔</v>
      </c>
      <c r="D715" s="62">
        <f>'表格编辑 '!E772</f>
        <v>49</v>
      </c>
      <c r="E715" s="62">
        <f>ROUNDUP((VLOOKUP(B715,Sheet1!U:AA,3,FALSE)-2)*(0.042*(D715-1)+0.2)+0.4,0)</f>
        <v>43</v>
      </c>
      <c r="F715" s="62">
        <f>ROUNDUP((VLOOKUP(B715,Sheet1!U:AA,4,FALSE)-2)*(0.042*(D715-1)+0.2)+0.4,0)</f>
        <v>41</v>
      </c>
      <c r="G715" s="62">
        <f>ROUNDUP((VLOOKUP(B715,Sheet1!U:AA,5,FALSE)-2)*(0.042*(D715-1)+0.2)+0.4,0)</f>
        <v>39</v>
      </c>
      <c r="H715" s="62">
        <f>ROUNDUP((VLOOKUP(B715,Sheet1!U:AA,6,FALSE)-2)*(0.042*(D715-1)+0.2)+0.4,0)</f>
        <v>74</v>
      </c>
      <c r="I715" s="62">
        <f>ROUNDUP((VLOOKUP(B715,Sheet1!U:AA,7,FALSE)-2)*(0.042*(D715-1)+0.2)+0.4,0)</f>
        <v>41</v>
      </c>
      <c r="J715" s="62">
        <f>E715*8+F715*2+G715*3+H715*3+I715*1+VLOOKUP(B715,Sheet1!AU:AZ,2,FALSE)</f>
        <v>826</v>
      </c>
      <c r="K715" s="62">
        <f>E715*1+F715*2+G715*2+H715*2+I715*10+VLOOKUP(B715,Sheet1!AU:AZ,3,FALSE)</f>
        <v>781</v>
      </c>
      <c r="L715" s="62">
        <f>E715*0.1+F715*2+G715*0.2+H715*0.26+I715*0.1+VLOOKUP(B715,Sheet1!AU:AZ,4,FALSE)</f>
        <v>137.44</v>
      </c>
      <c r="M715" s="62">
        <f>E715*0.1+F715*0.2+G715*2+H715*0.2+I715*0.1+VLOOKUP(B715,Sheet1!AU:AZ,5,FALSE)</f>
        <v>129.4</v>
      </c>
      <c r="N715" s="62">
        <f>E715*0.1+F715*0.2+G715*0.2+H715*2+I715*0.1+VLOOKUP(B715,Sheet1!AU:AZ,6,FALSE)</f>
        <v>192.4</v>
      </c>
      <c r="O715" s="62">
        <f t="shared" si="208"/>
        <v>16.2</v>
      </c>
      <c r="P715" s="62">
        <f t="shared" si="209"/>
        <v>37.1</v>
      </c>
      <c r="R715" s="9">
        <f t="shared" si="203"/>
        <v>49</v>
      </c>
      <c r="S715" s="9">
        <f t="shared" si="192"/>
        <v>342.44</v>
      </c>
      <c r="T715" s="9">
        <f t="shared" si="193"/>
        <v>54.8</v>
      </c>
      <c r="U715" s="66">
        <f t="shared" si="204"/>
        <v>481</v>
      </c>
      <c r="V715" s="9">
        <f t="shared" si="205"/>
        <v>577.2</v>
      </c>
      <c r="W715" s="67">
        <f t="shared" si="206"/>
        <v>188</v>
      </c>
      <c r="Y715" s="69">
        <f>VLOOKUP(D715,Sheet2!P:Q,2,FALSE)</f>
        <v>105</v>
      </c>
      <c r="AB715" s="4" t="str">
        <f>IF('表格编辑 '!D772="monster","普通","BOSS")</f>
        <v>普通</v>
      </c>
      <c r="AD715" s="50">
        <f>VLOOKUP(D715,映射!AK:AL,2,FALSE)</f>
        <v>4</v>
      </c>
      <c r="AE715" s="50" t="s">
        <v>37</v>
      </c>
      <c r="AF715" s="4">
        <f>VLOOKUP(AE715,映射!AN:AO,2,FALSE)</f>
        <v>2</v>
      </c>
      <c r="AG715" s="50">
        <v>1</v>
      </c>
      <c r="AH715" s="70">
        <v>1</v>
      </c>
      <c r="AI715" s="16">
        <f t="shared" si="194"/>
        <v>40359</v>
      </c>
      <c r="AJ715" s="16">
        <f t="shared" si="195"/>
        <v>50041</v>
      </c>
      <c r="AK715" s="16">
        <f t="shared" si="196"/>
        <v>49</v>
      </c>
      <c r="AL715" s="16" t="str">
        <f t="shared" si="197"/>
        <v>小恶魔</v>
      </c>
      <c r="AM715" s="16">
        <f t="shared" si="198"/>
        <v>3848</v>
      </c>
      <c r="AN715" s="16">
        <f t="shared" si="199"/>
        <v>1652</v>
      </c>
      <c r="AO715" s="16">
        <f t="shared" si="207"/>
        <v>2196</v>
      </c>
      <c r="AP715" s="16">
        <f t="shared" si="200"/>
        <v>3022</v>
      </c>
      <c r="AQ715" s="16">
        <f t="shared" si="201"/>
        <v>1562</v>
      </c>
      <c r="AR715" s="16">
        <f t="shared" si="202"/>
        <v>207</v>
      </c>
      <c r="AS715" s="16"/>
      <c r="AT715" s="16">
        <v>53.2</v>
      </c>
      <c r="AU715" s="16">
        <v>109</v>
      </c>
      <c r="AV715" s="16">
        <v>27.7</v>
      </c>
      <c r="AW715" s="16"/>
    </row>
    <row r="716" spans="1:49">
      <c r="A716" s="62">
        <f>'表格编辑 '!A773</f>
        <v>40360</v>
      </c>
      <c r="B716" s="62">
        <f>'表格编辑 '!B773</f>
        <v>50154</v>
      </c>
      <c r="C716" s="62" t="str">
        <f>VLOOKUP(B716,映射!A:B,2,FALSE)</f>
        <v>海贼</v>
      </c>
      <c r="D716" s="62">
        <f>'表格编辑 '!E773</f>
        <v>49</v>
      </c>
      <c r="E716" s="62">
        <f>ROUNDUP((VLOOKUP(B716,Sheet1!U:AA,3,FALSE)-2)*(0.042*(D716-1)+0.2)+0.4,0)</f>
        <v>39</v>
      </c>
      <c r="F716" s="62">
        <f>ROUNDUP((VLOOKUP(B716,Sheet1!U:AA,4,FALSE)-2)*(0.042*(D716-1)+0.2)+0.4,0)</f>
        <v>65</v>
      </c>
      <c r="G716" s="62">
        <f>ROUNDUP((VLOOKUP(B716,Sheet1!U:AA,5,FALSE)-2)*(0.042*(D716-1)+0.2)+0.4,0)</f>
        <v>47</v>
      </c>
      <c r="H716" s="62">
        <f>ROUNDUP((VLOOKUP(B716,Sheet1!U:AA,6,FALSE)-2)*(0.042*(D716-1)+0.2)+0.4,0)</f>
        <v>59</v>
      </c>
      <c r="I716" s="62">
        <f>ROUNDUP((VLOOKUP(B716,Sheet1!U:AA,7,FALSE)-2)*(0.042*(D716-1)+0.2)+0.4,0)</f>
        <v>27</v>
      </c>
      <c r="J716" s="62">
        <f>E716*8+F716*2+G716*3+H716*3+I716*1+VLOOKUP(B716,Sheet1!AU:AZ,2,FALSE)</f>
        <v>807</v>
      </c>
      <c r="K716" s="62">
        <f>E716*1+F716*2+G716*2+H716*2+I716*10+VLOOKUP(B716,Sheet1!AU:AZ,3,FALSE)</f>
        <v>671</v>
      </c>
      <c r="L716" s="62">
        <f>E716*0.1+F716*2+G716*0.2+H716*0.26+I716*0.1+VLOOKUP(B716,Sheet1!AU:AZ,4,FALSE)</f>
        <v>181.34</v>
      </c>
      <c r="M716" s="62">
        <f>E716*0.1+F716*0.2+G716*2+H716*0.2+I716*0.1+VLOOKUP(B716,Sheet1!AU:AZ,5,FALSE)</f>
        <v>145.4</v>
      </c>
      <c r="N716" s="62">
        <f>E716*0.1+F716*0.2+G716*0.2+H716*2+I716*0.1+VLOOKUP(B716,Sheet1!AU:AZ,6,FALSE)</f>
        <v>167</v>
      </c>
      <c r="O716" s="62">
        <f t="shared" si="208"/>
        <v>6.9</v>
      </c>
      <c r="P716" s="62">
        <f t="shared" si="209"/>
        <v>29.1</v>
      </c>
      <c r="R716" s="9">
        <f t="shared" si="203"/>
        <v>49</v>
      </c>
      <c r="S716" s="9">
        <f t="shared" si="192"/>
        <v>342.44</v>
      </c>
      <c r="T716" s="9">
        <f t="shared" si="193"/>
        <v>54.8</v>
      </c>
      <c r="U716" s="66">
        <f t="shared" si="204"/>
        <v>452</v>
      </c>
      <c r="V716" s="9">
        <f t="shared" si="205"/>
        <v>542.4</v>
      </c>
      <c r="W716" s="67">
        <f t="shared" si="206"/>
        <v>286</v>
      </c>
      <c r="Y716" s="69">
        <f>VLOOKUP(D716,Sheet2!P:Q,2,FALSE)</f>
        <v>105</v>
      </c>
      <c r="AB716" s="4" t="str">
        <f>IF('表格编辑 '!D773="monster","普通","BOSS")</f>
        <v>普通</v>
      </c>
      <c r="AD716" s="50">
        <f>VLOOKUP(D716,映射!AK:AL,2,FALSE)</f>
        <v>4</v>
      </c>
      <c r="AE716" s="50" t="s">
        <v>37</v>
      </c>
      <c r="AF716" s="4">
        <f>VLOOKUP(AE716,映射!AN:AO,2,FALSE)</f>
        <v>2</v>
      </c>
      <c r="AG716" s="50">
        <v>1</v>
      </c>
      <c r="AH716" s="70">
        <v>1</v>
      </c>
      <c r="AI716" s="16">
        <f t="shared" si="194"/>
        <v>40360</v>
      </c>
      <c r="AJ716" s="16">
        <f t="shared" si="195"/>
        <v>50154</v>
      </c>
      <c r="AK716" s="16">
        <f t="shared" si="196"/>
        <v>49</v>
      </c>
      <c r="AL716" s="16" t="str">
        <f t="shared" si="197"/>
        <v>海贼</v>
      </c>
      <c r="AM716" s="16">
        <f t="shared" si="198"/>
        <v>3616</v>
      </c>
      <c r="AN716" s="16">
        <f t="shared" si="199"/>
        <v>1614</v>
      </c>
      <c r="AO716" s="16">
        <f t="shared" si="207"/>
        <v>2002</v>
      </c>
      <c r="AP716" s="16">
        <f t="shared" si="200"/>
        <v>2809</v>
      </c>
      <c r="AQ716" s="16">
        <f t="shared" si="201"/>
        <v>1342</v>
      </c>
      <c r="AR716" s="16">
        <f t="shared" si="202"/>
        <v>273</v>
      </c>
      <c r="AS716" s="16"/>
      <c r="AT716" s="16">
        <v>109.4</v>
      </c>
      <c r="AU716" s="16">
        <v>127.4</v>
      </c>
      <c r="AV716" s="16">
        <v>6.40000000000001</v>
      </c>
      <c r="AW716" s="16"/>
    </row>
    <row r="717" spans="1:49">
      <c r="A717" s="62">
        <f>'表格编辑 '!A774</f>
        <v>40361</v>
      </c>
      <c r="B717" s="62">
        <f>'表格编辑 '!B774</f>
        <v>50063</v>
      </c>
      <c r="C717" s="62" t="str">
        <f>VLOOKUP(B717,映射!A:B,2,FALSE)</f>
        <v>杀人蜂</v>
      </c>
      <c r="D717" s="62">
        <f>'表格编辑 '!E774</f>
        <v>54</v>
      </c>
      <c r="E717" s="62">
        <f>ROUNDUP((VLOOKUP(B717,Sheet1!U:AA,3,FALSE)-2)*(0.042*(D717-1)+0.2)+0.4,0)</f>
        <v>25</v>
      </c>
      <c r="F717" s="62">
        <f>ROUNDUP((VLOOKUP(B717,Sheet1!U:AA,4,FALSE)-2)*(0.042*(D717-1)+0.2)+0.4,0)</f>
        <v>86</v>
      </c>
      <c r="G717" s="62">
        <f>ROUNDUP((VLOOKUP(B717,Sheet1!U:AA,5,FALSE)-2)*(0.042*(D717-1)+0.2)+0.4,0)</f>
        <v>25</v>
      </c>
      <c r="H717" s="62">
        <f>ROUNDUP((VLOOKUP(B717,Sheet1!U:AA,6,FALSE)-2)*(0.042*(D717-1)+0.2)+0.4,0)</f>
        <v>86</v>
      </c>
      <c r="I717" s="62">
        <f>ROUNDUP((VLOOKUP(B717,Sheet1!U:AA,7,FALSE)-2)*(0.042*(D717-1)+0.2)+0.4,0)</f>
        <v>25</v>
      </c>
      <c r="J717" s="62">
        <f>E717*8+F717*2+G717*3+H717*3+I717*1+VLOOKUP(B717,Sheet1!AU:AZ,2,FALSE)</f>
        <v>750</v>
      </c>
      <c r="K717" s="62">
        <f>E717*1+F717*2+G717*2+H717*2+I717*10+VLOOKUP(B717,Sheet1!AU:AZ,3,FALSE)</f>
        <v>689</v>
      </c>
      <c r="L717" s="62">
        <f>E717*0.1+F717*2+G717*0.2+H717*0.26+I717*0.1+VLOOKUP(B717,Sheet1!AU:AZ,4,FALSE)</f>
        <v>224.36</v>
      </c>
      <c r="M717" s="62">
        <f>E717*0.1+F717*0.2+G717*2+H717*0.2+I717*0.1+VLOOKUP(B717,Sheet1!AU:AZ,5,FALSE)</f>
        <v>109.4</v>
      </c>
      <c r="N717" s="62">
        <f>E717*0.1+F717*0.2+G717*0.2+H717*2+I717*0.1+VLOOKUP(B717,Sheet1!AU:AZ,6,FALSE)</f>
        <v>219.2</v>
      </c>
      <c r="O717" s="62">
        <f t="shared" si="208"/>
        <v>0.299999999999997</v>
      </c>
      <c r="P717" s="62">
        <f t="shared" si="209"/>
        <v>23.6</v>
      </c>
      <c r="R717" s="9">
        <f t="shared" si="203"/>
        <v>54</v>
      </c>
      <c r="S717" s="9">
        <f t="shared" si="192"/>
        <v>380.04</v>
      </c>
      <c r="T717" s="9">
        <f t="shared" si="193"/>
        <v>58.8</v>
      </c>
      <c r="U717" s="66">
        <f t="shared" si="204"/>
        <v>612</v>
      </c>
      <c r="V717" s="9">
        <f t="shared" si="205"/>
        <v>734.4</v>
      </c>
      <c r="W717" s="67">
        <f t="shared" si="206"/>
        <v>377</v>
      </c>
      <c r="Y717" s="69">
        <f>VLOOKUP(D717,Sheet2!P:Q,2,FALSE)</f>
        <v>120</v>
      </c>
      <c r="AB717" s="4" t="str">
        <f>IF('表格编辑 '!D774="monster","普通","BOSS")</f>
        <v>普通</v>
      </c>
      <c r="AD717" s="50">
        <f>VLOOKUP(D717,映射!AK:AL,2,FALSE)</f>
        <v>4</v>
      </c>
      <c r="AE717" s="50" t="s">
        <v>37</v>
      </c>
      <c r="AF717" s="4">
        <f>VLOOKUP(AE717,映射!AN:AO,2,FALSE)</f>
        <v>2</v>
      </c>
      <c r="AG717" s="50">
        <v>1</v>
      </c>
      <c r="AH717" s="70">
        <v>1</v>
      </c>
      <c r="AI717" s="16">
        <f t="shared" si="194"/>
        <v>40361</v>
      </c>
      <c r="AJ717" s="16">
        <f t="shared" si="195"/>
        <v>50063</v>
      </c>
      <c r="AK717" s="16">
        <f t="shared" si="196"/>
        <v>54</v>
      </c>
      <c r="AL717" s="16" t="str">
        <f t="shared" si="197"/>
        <v>杀人蜂</v>
      </c>
      <c r="AM717" s="16">
        <f t="shared" si="198"/>
        <v>4896</v>
      </c>
      <c r="AN717" s="16">
        <f t="shared" si="199"/>
        <v>1500</v>
      </c>
      <c r="AO717" s="16">
        <f t="shared" si="207"/>
        <v>3396</v>
      </c>
      <c r="AP717" s="16">
        <f t="shared" si="200"/>
        <v>4146</v>
      </c>
      <c r="AQ717" s="16">
        <f t="shared" si="201"/>
        <v>1378</v>
      </c>
      <c r="AR717" s="16">
        <f t="shared" si="202"/>
        <v>337</v>
      </c>
      <c r="AS717" s="16"/>
      <c r="AT717" s="16">
        <v>78.8</v>
      </c>
      <c r="AU717" s="16">
        <v>176</v>
      </c>
      <c r="AV717" s="16">
        <v>0.200000000000003</v>
      </c>
      <c r="AW717" s="16"/>
    </row>
    <row r="718" spans="1:49">
      <c r="A718" s="62">
        <f>'表格编辑 '!A775</f>
        <v>40362</v>
      </c>
      <c r="B718" s="62">
        <f>'表格编辑 '!B775</f>
        <v>50153</v>
      </c>
      <c r="C718" s="62" t="str">
        <f>VLOOKUP(B718,映射!A:B,2,FALSE)</f>
        <v>山贼</v>
      </c>
      <c r="D718" s="62">
        <f>'表格编辑 '!E775</f>
        <v>54</v>
      </c>
      <c r="E718" s="62">
        <f>ROUNDUP((VLOOKUP(B718,Sheet1!U:AA,3,FALSE)-2)*(0.042*(D718-1)+0.2)+0.4,0)</f>
        <v>64</v>
      </c>
      <c r="F718" s="62">
        <f>ROUNDUP((VLOOKUP(B718,Sheet1!U:AA,4,FALSE)-2)*(0.042*(D718-1)+0.2)+0.4,0)</f>
        <v>62</v>
      </c>
      <c r="G718" s="62">
        <f>ROUNDUP((VLOOKUP(B718,Sheet1!U:AA,5,FALSE)-2)*(0.042*(D718-1)+0.2)+0.4,0)</f>
        <v>54</v>
      </c>
      <c r="H718" s="62">
        <f>ROUNDUP((VLOOKUP(B718,Sheet1!U:AA,6,FALSE)-2)*(0.042*(D718-1)+0.2)+0.4,0)</f>
        <v>59</v>
      </c>
      <c r="I718" s="62">
        <f>ROUNDUP((VLOOKUP(B718,Sheet1!U:AA,7,FALSE)-2)*(0.042*(D718-1)+0.2)+0.4,0)</f>
        <v>20</v>
      </c>
      <c r="J718" s="62">
        <f>E718*8+F718*2+G718*3+H718*3+I718*1+VLOOKUP(B718,Sheet1!AU:AZ,2,FALSE)</f>
        <v>1015</v>
      </c>
      <c r="K718" s="62">
        <f>E718*1+F718*2+G718*2+H718*2+I718*10+VLOOKUP(B718,Sheet1!AU:AZ,3,FALSE)</f>
        <v>634</v>
      </c>
      <c r="L718" s="62">
        <f>E718*0.1+F718*2+G718*0.2+H718*0.26+I718*0.1+VLOOKUP(B718,Sheet1!AU:AZ,4,FALSE)</f>
        <v>178.54</v>
      </c>
      <c r="M718" s="62">
        <f>E718*0.1+F718*0.2+G718*2+H718*0.2+I718*0.1+VLOOKUP(B718,Sheet1!AU:AZ,5,FALSE)</f>
        <v>160.6</v>
      </c>
      <c r="N718" s="62">
        <f>E718*0.1+F718*0.2+G718*0.2+H718*2+I718*0.1+VLOOKUP(B718,Sheet1!AU:AZ,6,FALSE)</f>
        <v>169.6</v>
      </c>
      <c r="O718" s="62">
        <f t="shared" si="208"/>
        <v>-4.5</v>
      </c>
      <c r="P718" s="62">
        <f t="shared" si="209"/>
        <v>49.4</v>
      </c>
      <c r="R718" s="9">
        <f t="shared" si="203"/>
        <v>54</v>
      </c>
      <c r="S718" s="9">
        <f t="shared" si="192"/>
        <v>380.04</v>
      </c>
      <c r="T718" s="9">
        <f t="shared" si="193"/>
        <v>58.8</v>
      </c>
      <c r="U718" s="66">
        <f t="shared" si="204"/>
        <v>503</v>
      </c>
      <c r="V718" s="9">
        <f t="shared" si="205"/>
        <v>603.6</v>
      </c>
      <c r="W718" s="67">
        <f t="shared" si="206"/>
        <v>270</v>
      </c>
      <c r="Y718" s="69">
        <f>VLOOKUP(D718,Sheet2!P:Q,2,FALSE)</f>
        <v>120</v>
      </c>
      <c r="AB718" s="4" t="str">
        <f>IF('表格编辑 '!D775="monster","普通","BOSS")</f>
        <v>普通</v>
      </c>
      <c r="AD718" s="50">
        <f>VLOOKUP(D718,映射!AK:AL,2,FALSE)</f>
        <v>4</v>
      </c>
      <c r="AE718" s="50" t="s">
        <v>37</v>
      </c>
      <c r="AF718" s="4">
        <f>VLOOKUP(AE718,映射!AN:AO,2,FALSE)</f>
        <v>2</v>
      </c>
      <c r="AG718" s="50">
        <v>1</v>
      </c>
      <c r="AH718" s="70">
        <v>1</v>
      </c>
      <c r="AI718" s="16">
        <f t="shared" si="194"/>
        <v>40362</v>
      </c>
      <c r="AJ718" s="16">
        <f t="shared" si="195"/>
        <v>50153</v>
      </c>
      <c r="AK718" s="16">
        <f t="shared" si="196"/>
        <v>54</v>
      </c>
      <c r="AL718" s="16" t="str">
        <f t="shared" si="197"/>
        <v>山贼</v>
      </c>
      <c r="AM718" s="16">
        <f t="shared" si="198"/>
        <v>4024</v>
      </c>
      <c r="AN718" s="16">
        <f t="shared" si="199"/>
        <v>2030</v>
      </c>
      <c r="AO718" s="16">
        <f t="shared" si="207"/>
        <v>1994</v>
      </c>
      <c r="AP718" s="16">
        <f t="shared" si="200"/>
        <v>3009</v>
      </c>
      <c r="AQ718" s="16">
        <f t="shared" si="201"/>
        <v>1268</v>
      </c>
      <c r="AR718" s="16">
        <f t="shared" si="202"/>
        <v>268</v>
      </c>
      <c r="AS718" s="16"/>
      <c r="AT718" s="16">
        <v>124.6</v>
      </c>
      <c r="AU718" s="16">
        <v>131.8</v>
      </c>
      <c r="AV718" s="16">
        <v>-3.4</v>
      </c>
      <c r="AW718" s="16"/>
    </row>
    <row r="719" spans="1:49">
      <c r="A719" s="62">
        <f>'表格编辑 '!A776</f>
        <v>40363</v>
      </c>
      <c r="B719" s="62">
        <f>'表格编辑 '!B776</f>
        <v>50129</v>
      </c>
      <c r="C719" s="62" t="str">
        <f>VLOOKUP(B719,映射!A:B,2,FALSE)</f>
        <v>大钳蟹</v>
      </c>
      <c r="D719" s="62">
        <f>'表格编辑 '!E776</f>
        <v>54</v>
      </c>
      <c r="E719" s="62">
        <f>ROUNDUP((VLOOKUP(B719,Sheet1!U:AA,3,FALSE)-2)*(0.042*(D719-1)+0.2)+0.4,0)</f>
        <v>30</v>
      </c>
      <c r="F719" s="62">
        <f>ROUNDUP((VLOOKUP(B719,Sheet1!U:AA,4,FALSE)-2)*(0.042*(D719-1)+0.2)+0.4,0)</f>
        <v>79</v>
      </c>
      <c r="G719" s="62">
        <f>ROUNDUP((VLOOKUP(B719,Sheet1!U:AA,5,FALSE)-2)*(0.042*(D719-1)+0.2)+0.4,0)</f>
        <v>86</v>
      </c>
      <c r="H719" s="62">
        <f>ROUNDUP((VLOOKUP(B719,Sheet1!U:AA,6,FALSE)-2)*(0.042*(D719-1)+0.2)+0.4,0)</f>
        <v>25</v>
      </c>
      <c r="I719" s="62">
        <f>ROUNDUP((VLOOKUP(B719,Sheet1!U:AA,7,FALSE)-2)*(0.042*(D719-1)+0.2)+0.4,0)</f>
        <v>15</v>
      </c>
      <c r="J719" s="62">
        <f>E719*8+F719*2+G719*3+H719*3+I719*1+VLOOKUP(B719,Sheet1!AU:AZ,2,FALSE)</f>
        <v>766</v>
      </c>
      <c r="K719" s="62">
        <f>E719*1+F719*2+G719*2+H719*2+I719*10+VLOOKUP(B719,Sheet1!AU:AZ,3,FALSE)</f>
        <v>580</v>
      </c>
      <c r="L719" s="62">
        <f>E719*0.1+F719*2+G719*0.2+H719*0.26+I719*0.1+VLOOKUP(B719,Sheet1!AU:AZ,4,FALSE)</f>
        <v>206.2</v>
      </c>
      <c r="M719" s="62">
        <f>E719*0.1+F719*0.2+G719*2+H719*0.2+I719*0.1+VLOOKUP(B719,Sheet1!AU:AZ,5,FALSE)</f>
        <v>217.3</v>
      </c>
      <c r="N719" s="62">
        <f>E719*0.1+F719*0.2+G719*0.2+H719*2+I719*0.1+VLOOKUP(B719,Sheet1!AU:AZ,6,FALSE)</f>
        <v>107.5</v>
      </c>
      <c r="O719" s="62">
        <f t="shared" si="208"/>
        <v>9.8</v>
      </c>
      <c r="P719" s="62">
        <f t="shared" si="209"/>
        <v>11</v>
      </c>
      <c r="R719" s="9">
        <f t="shared" si="203"/>
        <v>54</v>
      </c>
      <c r="S719" s="9">
        <f t="shared" si="192"/>
        <v>380.04</v>
      </c>
      <c r="T719" s="9">
        <f t="shared" si="193"/>
        <v>58.8</v>
      </c>
      <c r="U719" s="66">
        <f t="shared" si="204"/>
        <v>420</v>
      </c>
      <c r="V719" s="9">
        <f t="shared" si="205"/>
        <v>504</v>
      </c>
      <c r="W719" s="67">
        <f t="shared" si="206"/>
        <v>334</v>
      </c>
      <c r="Y719" s="69">
        <f>VLOOKUP(D719,Sheet2!P:Q,2,FALSE)</f>
        <v>120</v>
      </c>
      <c r="AB719" s="4" t="str">
        <f>IF('表格编辑 '!D776="monster","普通","BOSS")</f>
        <v>普通</v>
      </c>
      <c r="AD719" s="50">
        <f>VLOOKUP(D719,映射!AK:AL,2,FALSE)</f>
        <v>4</v>
      </c>
      <c r="AE719" s="50" t="s">
        <v>37</v>
      </c>
      <c r="AF719" s="4">
        <f>VLOOKUP(AE719,映射!AN:AO,2,FALSE)</f>
        <v>2</v>
      </c>
      <c r="AG719" s="50">
        <v>1</v>
      </c>
      <c r="AH719" s="70">
        <v>1</v>
      </c>
      <c r="AI719" s="16">
        <f t="shared" si="194"/>
        <v>40363</v>
      </c>
      <c r="AJ719" s="16">
        <f t="shared" si="195"/>
        <v>50129</v>
      </c>
      <c r="AK719" s="16">
        <f t="shared" si="196"/>
        <v>54</v>
      </c>
      <c r="AL719" s="16" t="str">
        <f t="shared" si="197"/>
        <v>大钳蟹</v>
      </c>
      <c r="AM719" s="16">
        <f t="shared" si="198"/>
        <v>3360</v>
      </c>
      <c r="AN719" s="16">
        <f t="shared" si="199"/>
        <v>1532</v>
      </c>
      <c r="AO719" s="16">
        <f t="shared" si="207"/>
        <v>1828</v>
      </c>
      <c r="AP719" s="16">
        <f t="shared" si="200"/>
        <v>2594</v>
      </c>
      <c r="AQ719" s="16">
        <f t="shared" si="201"/>
        <v>1160</v>
      </c>
      <c r="AR719" s="16">
        <f t="shared" si="202"/>
        <v>310</v>
      </c>
      <c r="AS719" s="16"/>
      <c r="AT719" s="16">
        <v>174.2</v>
      </c>
      <c r="AU719" s="16">
        <v>77</v>
      </c>
      <c r="AV719" s="16">
        <v>9.5</v>
      </c>
      <c r="AW719" s="16"/>
    </row>
    <row r="720" spans="1:49">
      <c r="A720" s="62">
        <f>'表格编辑 '!A777</f>
        <v>40364</v>
      </c>
      <c r="B720" s="62">
        <f>'表格编辑 '!B777</f>
        <v>50131</v>
      </c>
      <c r="C720" s="62" t="str">
        <f>VLOOKUP(B720,映射!A:B,2,FALSE)</f>
        <v>蜥蜴人战士</v>
      </c>
      <c r="D720" s="62">
        <f>'表格编辑 '!E777</f>
        <v>54</v>
      </c>
      <c r="E720" s="62">
        <f>ROUNDUP((VLOOKUP(B720,Sheet1!U:AA,3,FALSE)-2)*(0.042*(D720-1)+0.2)+0.4,0)</f>
        <v>49</v>
      </c>
      <c r="F720" s="62">
        <f>ROUNDUP((VLOOKUP(B720,Sheet1!U:AA,4,FALSE)-2)*(0.042*(D720-1)+0.2)+0.4,0)</f>
        <v>74</v>
      </c>
      <c r="G720" s="62">
        <f>ROUNDUP((VLOOKUP(B720,Sheet1!U:AA,5,FALSE)-2)*(0.042*(D720-1)+0.2)+0.4,0)</f>
        <v>74</v>
      </c>
      <c r="H720" s="62">
        <f>ROUNDUP((VLOOKUP(B720,Sheet1!U:AA,6,FALSE)-2)*(0.042*(D720-1)+0.2)+0.4,0)</f>
        <v>25</v>
      </c>
      <c r="I720" s="62">
        <f>ROUNDUP((VLOOKUP(B720,Sheet1!U:AA,7,FALSE)-2)*(0.042*(D720-1)+0.2)+0.4,0)</f>
        <v>49</v>
      </c>
      <c r="J720" s="62">
        <f>E720*8+F720*2+G720*3+H720*3+I720*1+VLOOKUP(B720,Sheet1!AU:AZ,2,FALSE)</f>
        <v>906</v>
      </c>
      <c r="K720" s="62">
        <f>E720*1+F720*2+G720*2+H720*2+I720*10+VLOOKUP(B720,Sheet1!AU:AZ,3,FALSE)</f>
        <v>905</v>
      </c>
      <c r="L720" s="62">
        <f>E720*0.1+F720*2+G720*0.2+H720*0.26+I720*0.1+VLOOKUP(B720,Sheet1!AU:AZ,4,FALSE)</f>
        <v>199.1</v>
      </c>
      <c r="M720" s="62">
        <f>E720*0.1+F720*0.2+G720*2+H720*0.2+I720*0.1+VLOOKUP(B720,Sheet1!AU:AZ,5,FALSE)</f>
        <v>197.6</v>
      </c>
      <c r="N720" s="62">
        <f>E720*0.1+F720*0.2+G720*0.2+H720*2+I720*0.1+VLOOKUP(B720,Sheet1!AU:AZ,6,FALSE)</f>
        <v>109.4</v>
      </c>
      <c r="O720" s="62">
        <f t="shared" si="208"/>
        <v>29.4</v>
      </c>
      <c r="P720" s="62">
        <f t="shared" si="209"/>
        <v>24.5</v>
      </c>
      <c r="R720" s="9">
        <f t="shared" si="203"/>
        <v>54</v>
      </c>
      <c r="S720" s="9">
        <f t="shared" si="192"/>
        <v>380.04</v>
      </c>
      <c r="T720" s="9">
        <f t="shared" si="193"/>
        <v>58.8</v>
      </c>
      <c r="U720" s="66">
        <f t="shared" si="204"/>
        <v>445</v>
      </c>
      <c r="V720" s="9">
        <f t="shared" si="205"/>
        <v>534</v>
      </c>
      <c r="W720" s="67">
        <f t="shared" si="206"/>
        <v>317</v>
      </c>
      <c r="Y720" s="69">
        <f>VLOOKUP(D720,Sheet2!P:Q,2,FALSE)</f>
        <v>120</v>
      </c>
      <c r="AB720" s="4" t="str">
        <f>IF('表格编辑 '!D777="monster","普通","BOSS")</f>
        <v>普通</v>
      </c>
      <c r="AD720" s="50">
        <f>VLOOKUP(D720,映射!AK:AL,2,FALSE)</f>
        <v>4</v>
      </c>
      <c r="AE720" s="50" t="s">
        <v>37</v>
      </c>
      <c r="AF720" s="4">
        <f>VLOOKUP(AE720,映射!AN:AO,2,FALSE)</f>
        <v>2</v>
      </c>
      <c r="AG720" s="50">
        <v>1</v>
      </c>
      <c r="AH720" s="70">
        <v>1</v>
      </c>
      <c r="AI720" s="16">
        <f t="shared" si="194"/>
        <v>40364</v>
      </c>
      <c r="AJ720" s="16">
        <f t="shared" si="195"/>
        <v>50131</v>
      </c>
      <c r="AK720" s="16">
        <f t="shared" si="196"/>
        <v>54</v>
      </c>
      <c r="AL720" s="16" t="str">
        <f t="shared" si="197"/>
        <v>蜥蜴人战士</v>
      </c>
      <c r="AM720" s="16">
        <f t="shared" si="198"/>
        <v>3560</v>
      </c>
      <c r="AN720" s="16">
        <f t="shared" si="199"/>
        <v>1812</v>
      </c>
      <c r="AO720" s="16">
        <f t="shared" si="207"/>
        <v>1748</v>
      </c>
      <c r="AP720" s="16">
        <f t="shared" si="200"/>
        <v>2654</v>
      </c>
      <c r="AQ720" s="16">
        <f t="shared" si="201"/>
        <v>1810</v>
      </c>
      <c r="AR720" s="16">
        <f t="shared" si="202"/>
        <v>299</v>
      </c>
      <c r="AS720" s="16"/>
      <c r="AT720" s="16">
        <v>154</v>
      </c>
      <c r="AU720" s="16">
        <v>76.6</v>
      </c>
      <c r="AV720" s="16">
        <v>8.7</v>
      </c>
      <c r="AW720" s="16"/>
    </row>
    <row r="721" spans="1:49">
      <c r="A721" s="62">
        <f>'表格编辑 '!A778</f>
        <v>40365</v>
      </c>
      <c r="B721" s="62">
        <f>'表格编辑 '!B778</f>
        <v>50037</v>
      </c>
      <c r="C721" s="62" t="str">
        <f>VLOOKUP(B721,映射!A:B,2,FALSE)</f>
        <v>死灵</v>
      </c>
      <c r="D721" s="62">
        <f>'表格编辑 '!E778</f>
        <v>54</v>
      </c>
      <c r="E721" s="62">
        <f>ROUNDUP((VLOOKUP(B721,Sheet1!U:AA,3,FALSE)-2)*(0.042*(D721-1)+0.2)+0.4,0)</f>
        <v>20</v>
      </c>
      <c r="F721" s="62">
        <f>ROUNDUP((VLOOKUP(B721,Sheet1!U:AA,4,FALSE)-2)*(0.042*(D721-1)+0.2)+0.4,0)</f>
        <v>64</v>
      </c>
      <c r="G721" s="62">
        <f>ROUNDUP((VLOOKUP(B721,Sheet1!U:AA,5,FALSE)-2)*(0.042*(D721-1)+0.2)+0.4,0)</f>
        <v>74</v>
      </c>
      <c r="H721" s="62">
        <f>ROUNDUP((VLOOKUP(B721,Sheet1!U:AA,6,FALSE)-2)*(0.042*(D721-1)+0.2)+0.4,0)</f>
        <v>37</v>
      </c>
      <c r="I721" s="62">
        <f>ROUNDUP((VLOOKUP(B721,Sheet1!U:AA,7,FALSE)-2)*(0.042*(D721-1)+0.2)+0.4,0)</f>
        <v>64</v>
      </c>
      <c r="J721" s="62">
        <f>E721*8+F721*2+G721*3+H721*3+I721*1+VLOOKUP(B721,Sheet1!AU:AZ,2,FALSE)</f>
        <v>705</v>
      </c>
      <c r="K721" s="62">
        <f>E721*1+F721*2+G721*2+H721*2+I721*10+VLOOKUP(B721,Sheet1!AU:AZ,3,FALSE)</f>
        <v>1030</v>
      </c>
      <c r="L721" s="62">
        <f>E721*0.1+F721*2+G721*0.2+H721*0.26+I721*0.1+VLOOKUP(B721,Sheet1!AU:AZ,4,FALSE)</f>
        <v>180.82</v>
      </c>
      <c r="M721" s="62">
        <f>E721*0.1+F721*0.2+G721*2+H721*0.2+I721*0.1+VLOOKUP(B721,Sheet1!AU:AZ,5,FALSE)</f>
        <v>196.6</v>
      </c>
      <c r="N721" s="62">
        <f>E721*0.1+F721*0.2+G721*0.2+H721*2+I721*0.1+VLOOKUP(B721,Sheet1!AU:AZ,6,FALSE)</f>
        <v>130</v>
      </c>
      <c r="O721" s="62">
        <f t="shared" si="208"/>
        <v>49.9</v>
      </c>
      <c r="P721" s="62">
        <f t="shared" si="209"/>
        <v>3.2</v>
      </c>
      <c r="R721" s="9">
        <f t="shared" si="203"/>
        <v>54</v>
      </c>
      <c r="S721" s="9">
        <f t="shared" si="192"/>
        <v>380.04</v>
      </c>
      <c r="T721" s="9">
        <f t="shared" si="193"/>
        <v>58.8</v>
      </c>
      <c r="U721" s="66">
        <f t="shared" si="204"/>
        <v>447</v>
      </c>
      <c r="V721" s="9">
        <f t="shared" si="205"/>
        <v>536.4</v>
      </c>
      <c r="W721" s="67">
        <f t="shared" si="206"/>
        <v>275</v>
      </c>
      <c r="Y721" s="69">
        <f>VLOOKUP(D721,Sheet2!P:Q,2,FALSE)</f>
        <v>120</v>
      </c>
      <c r="AB721" s="4" t="str">
        <f>IF('表格编辑 '!D778="monster","普通","BOSS")</f>
        <v>普通</v>
      </c>
      <c r="AD721" s="50">
        <f>VLOOKUP(D721,映射!AK:AL,2,FALSE)</f>
        <v>4</v>
      </c>
      <c r="AE721" s="50" t="s">
        <v>37</v>
      </c>
      <c r="AF721" s="4">
        <f>VLOOKUP(AE721,映射!AN:AO,2,FALSE)</f>
        <v>2</v>
      </c>
      <c r="AG721" s="50">
        <v>1</v>
      </c>
      <c r="AH721" s="70">
        <v>1</v>
      </c>
      <c r="AI721" s="16">
        <f t="shared" si="194"/>
        <v>40365</v>
      </c>
      <c r="AJ721" s="16">
        <f t="shared" si="195"/>
        <v>50037</v>
      </c>
      <c r="AK721" s="16">
        <f t="shared" si="196"/>
        <v>54</v>
      </c>
      <c r="AL721" s="16" t="str">
        <f t="shared" si="197"/>
        <v>死灵</v>
      </c>
      <c r="AM721" s="16">
        <f t="shared" si="198"/>
        <v>3576</v>
      </c>
      <c r="AN721" s="16">
        <f t="shared" si="199"/>
        <v>1410</v>
      </c>
      <c r="AO721" s="16">
        <f t="shared" si="207"/>
        <v>2166</v>
      </c>
      <c r="AP721" s="16">
        <f t="shared" si="200"/>
        <v>2871</v>
      </c>
      <c r="AQ721" s="16">
        <f t="shared" si="201"/>
        <v>2060</v>
      </c>
      <c r="AR721" s="16">
        <f t="shared" si="202"/>
        <v>272</v>
      </c>
      <c r="AS721" s="16"/>
      <c r="AT721" s="16">
        <v>155.2</v>
      </c>
      <c r="AU721" s="16">
        <v>97.6</v>
      </c>
      <c r="AV721" s="16">
        <v>43.5</v>
      </c>
      <c r="AW721" s="16"/>
    </row>
    <row r="722" spans="1:49">
      <c r="A722" s="62">
        <f>'表格编辑 '!A779</f>
        <v>40366</v>
      </c>
      <c r="B722" s="62">
        <f>'表格编辑 '!B779</f>
        <v>50138</v>
      </c>
      <c r="C722" s="62" t="str">
        <f>VLOOKUP(B722,映射!A:B,2,FALSE)</f>
        <v>烈风翼龙</v>
      </c>
      <c r="D722" s="62">
        <f>'表格编辑 '!E779</f>
        <v>54</v>
      </c>
      <c r="E722" s="62">
        <f>ROUNDUP((VLOOKUP(B722,Sheet1!U:AA,3,FALSE)-2)*(0.042*(D722-1)+0.2)+0.4,0)</f>
        <v>86</v>
      </c>
      <c r="F722" s="62">
        <f>ROUNDUP((VLOOKUP(B722,Sheet1!U:AA,4,FALSE)-2)*(0.042*(D722-1)+0.2)+0.4,0)</f>
        <v>69</v>
      </c>
      <c r="G722" s="62">
        <f>ROUNDUP((VLOOKUP(B722,Sheet1!U:AA,5,FALSE)-2)*(0.042*(D722-1)+0.2)+0.4,0)</f>
        <v>64</v>
      </c>
      <c r="H722" s="62">
        <f>ROUNDUP((VLOOKUP(B722,Sheet1!U:AA,6,FALSE)-2)*(0.042*(D722-1)+0.2)+0.4,0)</f>
        <v>57</v>
      </c>
      <c r="I722" s="62">
        <f>ROUNDUP((VLOOKUP(B722,Sheet1!U:AA,7,FALSE)-2)*(0.042*(D722-1)+0.2)+0.4,0)</f>
        <v>45</v>
      </c>
      <c r="J722" s="62">
        <f>E722*8+F722*2+G722*3+H722*3+I722*1+VLOOKUP(B722,Sheet1!AU:AZ,2,FALSE)</f>
        <v>1254</v>
      </c>
      <c r="K722" s="62">
        <f>E722*1+F722*2+G722*2+H722*2+I722*10+VLOOKUP(B722,Sheet1!AU:AZ,3,FALSE)</f>
        <v>936</v>
      </c>
      <c r="L722" s="62">
        <f>E722*0.1+F722*2+G722*0.2+H722*0.26+I722*0.1+VLOOKUP(B722,Sheet1!AU:AZ,4,FALSE)</f>
        <v>198.72</v>
      </c>
      <c r="M722" s="62">
        <f>E722*0.1+F722*0.2+G722*2+H722*0.2+I722*0.1+VLOOKUP(B722,Sheet1!AU:AZ,5,FALSE)</f>
        <v>186.3</v>
      </c>
      <c r="N722" s="62">
        <f>E722*0.1+F722*0.2+G722*0.2+H722*2+I722*0.1+VLOOKUP(B722,Sheet1!AU:AZ,6,FALSE)</f>
        <v>173.7</v>
      </c>
      <c r="O722" s="62">
        <f t="shared" si="208"/>
        <v>10.4</v>
      </c>
      <c r="P722" s="62">
        <f t="shared" si="209"/>
        <v>62.4</v>
      </c>
      <c r="R722" s="9">
        <f t="shared" si="203"/>
        <v>54</v>
      </c>
      <c r="S722" s="9">
        <f t="shared" si="192"/>
        <v>380.04</v>
      </c>
      <c r="T722" s="9">
        <f t="shared" si="193"/>
        <v>58.8</v>
      </c>
      <c r="U722" s="66">
        <f t="shared" si="204"/>
        <v>461</v>
      </c>
      <c r="V722" s="9">
        <f t="shared" si="205"/>
        <v>553.2</v>
      </c>
      <c r="W722" s="67">
        <f t="shared" si="206"/>
        <v>316</v>
      </c>
      <c r="Y722" s="69">
        <f>VLOOKUP(D722,Sheet2!P:Q,2,FALSE)</f>
        <v>120</v>
      </c>
      <c r="AB722" s="4" t="str">
        <f>IF('表格编辑 '!D779="monster","普通","BOSS")</f>
        <v>普通</v>
      </c>
      <c r="AD722" s="50">
        <f>VLOOKUP(D722,映射!AK:AL,2,FALSE)</f>
        <v>4</v>
      </c>
      <c r="AE722" s="50" t="s">
        <v>37</v>
      </c>
      <c r="AF722" s="4">
        <f>VLOOKUP(AE722,映射!AN:AO,2,FALSE)</f>
        <v>2</v>
      </c>
      <c r="AG722" s="50">
        <v>1</v>
      </c>
      <c r="AH722" s="70">
        <v>1</v>
      </c>
      <c r="AI722" s="16">
        <f t="shared" si="194"/>
        <v>40366</v>
      </c>
      <c r="AJ722" s="16">
        <f t="shared" si="195"/>
        <v>50138</v>
      </c>
      <c r="AK722" s="16">
        <f t="shared" si="196"/>
        <v>54</v>
      </c>
      <c r="AL722" s="16" t="str">
        <f t="shared" si="197"/>
        <v>烈风翼龙</v>
      </c>
      <c r="AM722" s="16">
        <f t="shared" si="198"/>
        <v>3688</v>
      </c>
      <c r="AN722" s="16">
        <f t="shared" si="199"/>
        <v>2508</v>
      </c>
      <c r="AO722" s="16">
        <f t="shared" si="207"/>
        <v>1180</v>
      </c>
      <c r="AP722" s="16">
        <f t="shared" si="200"/>
        <v>2434</v>
      </c>
      <c r="AQ722" s="16">
        <f t="shared" si="201"/>
        <v>1872</v>
      </c>
      <c r="AR722" s="16">
        <f t="shared" si="202"/>
        <v>299</v>
      </c>
      <c r="AS722" s="16"/>
      <c r="AT722" s="16">
        <v>121.4</v>
      </c>
      <c r="AU722" s="16">
        <v>108.8</v>
      </c>
      <c r="AV722" s="16">
        <v>2.90000000000001</v>
      </c>
      <c r="AW722" s="16"/>
    </row>
    <row r="723" spans="1:49">
      <c r="A723" s="62">
        <f>'表格编辑 '!A780</f>
        <v>40367</v>
      </c>
      <c r="B723" s="62">
        <f>'表格编辑 '!B780</f>
        <v>50038</v>
      </c>
      <c r="C723" s="62" t="str">
        <f>VLOOKUP(B723,映射!A:B,2,FALSE)</f>
        <v>石像魔宠</v>
      </c>
      <c r="D723" s="62">
        <f>'表格编辑 '!E780</f>
        <v>54</v>
      </c>
      <c r="E723" s="62">
        <f>ROUNDUP((VLOOKUP(B723,Sheet1!U:AA,3,FALSE)-2)*(0.042*(D723-1)+0.2)+0.4,0)</f>
        <v>35</v>
      </c>
      <c r="F723" s="62">
        <f>ROUNDUP((VLOOKUP(B723,Sheet1!U:AA,4,FALSE)-2)*(0.042*(D723-1)+0.2)+0.4,0)</f>
        <v>47</v>
      </c>
      <c r="G723" s="62">
        <f>ROUNDUP((VLOOKUP(B723,Sheet1!U:AA,5,FALSE)-2)*(0.042*(D723-1)+0.2)+0.4,0)</f>
        <v>40</v>
      </c>
      <c r="H723" s="62">
        <f>ROUNDUP((VLOOKUP(B723,Sheet1!U:AA,6,FALSE)-2)*(0.042*(D723-1)+0.2)+0.4,0)</f>
        <v>71</v>
      </c>
      <c r="I723" s="62">
        <f>ROUNDUP((VLOOKUP(B723,Sheet1!U:AA,7,FALSE)-2)*(0.042*(D723-1)+0.2)+0.4,0)</f>
        <v>59</v>
      </c>
      <c r="J723" s="62">
        <f>E723*8+F723*2+G723*3+H723*3+I723*1+VLOOKUP(B723,Sheet1!AU:AZ,2,FALSE)</f>
        <v>786</v>
      </c>
      <c r="K723" s="62">
        <f>E723*1+F723*2+G723*2+H723*2+I723*10+VLOOKUP(B723,Sheet1!AU:AZ,3,FALSE)</f>
        <v>961</v>
      </c>
      <c r="L723" s="62">
        <f>E723*0.1+F723*2+G723*0.2+H723*0.26+I723*0.1+VLOOKUP(B723,Sheet1!AU:AZ,4,FALSE)</f>
        <v>149.86</v>
      </c>
      <c r="M723" s="62">
        <f>E723*0.1+F723*0.2+G723*2+H723*0.2+I723*0.1+VLOOKUP(B723,Sheet1!AU:AZ,5,FALSE)</f>
        <v>133</v>
      </c>
      <c r="N723" s="62">
        <f>E723*0.1+F723*0.2+G723*0.2+H723*2+I723*0.1+VLOOKUP(B723,Sheet1!AU:AZ,6,FALSE)</f>
        <v>188.8</v>
      </c>
      <c r="O723" s="62">
        <f t="shared" si="208"/>
        <v>32.9</v>
      </c>
      <c r="P723" s="62">
        <f t="shared" si="209"/>
        <v>27.6</v>
      </c>
      <c r="R723" s="9">
        <f t="shared" si="203"/>
        <v>54</v>
      </c>
      <c r="S723" s="9">
        <f t="shared" si="192"/>
        <v>380.04</v>
      </c>
      <c r="T723" s="9">
        <f t="shared" si="193"/>
        <v>58.8</v>
      </c>
      <c r="U723" s="66">
        <f t="shared" si="204"/>
        <v>556</v>
      </c>
      <c r="V723" s="9">
        <f t="shared" si="205"/>
        <v>667.2</v>
      </c>
      <c r="W723" s="67">
        <f t="shared" si="206"/>
        <v>207</v>
      </c>
      <c r="Y723" s="69">
        <f>VLOOKUP(D723,Sheet2!P:Q,2,FALSE)</f>
        <v>120</v>
      </c>
      <c r="AB723" s="4" t="str">
        <f>IF('表格编辑 '!D780="monster","普通","BOSS")</f>
        <v>普通</v>
      </c>
      <c r="AD723" s="50">
        <f>VLOOKUP(D723,映射!AK:AL,2,FALSE)</f>
        <v>4</v>
      </c>
      <c r="AE723" s="50" t="s">
        <v>37</v>
      </c>
      <c r="AF723" s="4">
        <f>VLOOKUP(AE723,映射!AN:AO,2,FALSE)</f>
        <v>2</v>
      </c>
      <c r="AG723" s="50">
        <v>1</v>
      </c>
      <c r="AH723" s="70">
        <v>1</v>
      </c>
      <c r="AI723" s="16">
        <f t="shared" si="194"/>
        <v>40367</v>
      </c>
      <c r="AJ723" s="16">
        <f t="shared" si="195"/>
        <v>50038</v>
      </c>
      <c r="AK723" s="16">
        <f t="shared" si="196"/>
        <v>54</v>
      </c>
      <c r="AL723" s="16" t="str">
        <f t="shared" si="197"/>
        <v>石像魔宠</v>
      </c>
      <c r="AM723" s="16">
        <f t="shared" si="198"/>
        <v>4448</v>
      </c>
      <c r="AN723" s="16">
        <f t="shared" si="199"/>
        <v>1572</v>
      </c>
      <c r="AO723" s="16">
        <f t="shared" si="207"/>
        <v>2876</v>
      </c>
      <c r="AP723" s="16">
        <f t="shared" si="200"/>
        <v>3662</v>
      </c>
      <c r="AQ723" s="16">
        <f t="shared" si="201"/>
        <v>1922</v>
      </c>
      <c r="AR723" s="16">
        <f t="shared" si="202"/>
        <v>225</v>
      </c>
      <c r="AS723" s="16"/>
      <c r="AT723" s="16">
        <v>69.1</v>
      </c>
      <c r="AU723" s="16">
        <v>146.5</v>
      </c>
      <c r="AV723" s="16">
        <v>25.9</v>
      </c>
      <c r="AW723" s="16"/>
    </row>
    <row r="724" spans="1:49">
      <c r="A724" s="62">
        <f>'表格编辑 '!A781</f>
        <v>40368</v>
      </c>
      <c r="B724" s="62">
        <f>'表格编辑 '!B781</f>
        <v>50019</v>
      </c>
      <c r="C724" s="62" t="str">
        <f>VLOOKUP(B724,映射!A:B,2,FALSE)</f>
        <v>极限鼠王</v>
      </c>
      <c r="D724" s="62">
        <f>'表格编辑 '!E781</f>
        <v>54</v>
      </c>
      <c r="E724" s="62">
        <f>ROUNDUP((VLOOKUP(B724,Sheet1!U:AA,3,FALSE)-2)*(0.042*(D724-1)+0.2)+0.4,0)</f>
        <v>32</v>
      </c>
      <c r="F724" s="62">
        <f>ROUNDUP((VLOOKUP(B724,Sheet1!U:AA,4,FALSE)-2)*(0.042*(D724-1)+0.2)+0.4,0)</f>
        <v>25</v>
      </c>
      <c r="G724" s="62">
        <f>ROUNDUP((VLOOKUP(B724,Sheet1!U:AA,5,FALSE)-2)*(0.042*(D724-1)+0.2)+0.4,0)</f>
        <v>42</v>
      </c>
      <c r="H724" s="62">
        <f>ROUNDUP((VLOOKUP(B724,Sheet1!U:AA,6,FALSE)-2)*(0.042*(D724-1)+0.2)+0.4,0)</f>
        <v>74</v>
      </c>
      <c r="I724" s="62">
        <f>ROUNDUP((VLOOKUP(B724,Sheet1!U:AA,7,FALSE)-2)*(0.042*(D724-1)+0.2)+0.4,0)</f>
        <v>98</v>
      </c>
      <c r="J724" s="62">
        <f>E724*8+F724*2+G724*3+H724*3+I724*1+VLOOKUP(B724,Sheet1!AU:AZ,2,FALSE)</f>
        <v>772</v>
      </c>
      <c r="K724" s="62">
        <f>E724*1+F724*2+G724*2+H724*2+I724*10+VLOOKUP(B724,Sheet1!AU:AZ,3,FALSE)</f>
        <v>1314</v>
      </c>
      <c r="L724" s="62">
        <f>E724*0.1+F724*2+G724*0.2+H724*0.26+I724*0.1+VLOOKUP(B724,Sheet1!AU:AZ,4,FALSE)</f>
        <v>110.64</v>
      </c>
      <c r="M724" s="62">
        <f>E724*0.1+F724*0.2+G724*2+H724*0.2+I724*0.1+VLOOKUP(B724,Sheet1!AU:AZ,5,FALSE)</f>
        <v>136.8</v>
      </c>
      <c r="N724" s="62">
        <f>E724*0.1+F724*0.2+G724*0.2+H724*2+I724*0.1+VLOOKUP(B724,Sheet1!AU:AZ,6,FALSE)</f>
        <v>194.4</v>
      </c>
      <c r="O724" s="62">
        <f t="shared" si="208"/>
        <v>67.3</v>
      </c>
      <c r="P724" s="62">
        <f t="shared" si="209"/>
        <v>23.9</v>
      </c>
      <c r="R724" s="9">
        <f t="shared" si="203"/>
        <v>54</v>
      </c>
      <c r="S724" s="9">
        <f t="shared" si="192"/>
        <v>380.04</v>
      </c>
      <c r="T724" s="9">
        <f t="shared" si="193"/>
        <v>58.8</v>
      </c>
      <c r="U724" s="66">
        <f t="shared" si="204"/>
        <v>548</v>
      </c>
      <c r="V724" s="9">
        <f t="shared" si="205"/>
        <v>657.6</v>
      </c>
      <c r="W724" s="67">
        <f t="shared" si="206"/>
        <v>128</v>
      </c>
      <c r="Y724" s="69">
        <f>VLOOKUP(D724,Sheet2!P:Q,2,FALSE)</f>
        <v>120</v>
      </c>
      <c r="AB724" s="4" t="str">
        <f>IF('表格编辑 '!D781="monster","普通","BOSS")</f>
        <v>普通</v>
      </c>
      <c r="AD724" s="50">
        <f>VLOOKUP(D724,映射!AK:AL,2,FALSE)</f>
        <v>4</v>
      </c>
      <c r="AE724" s="50" t="s">
        <v>37</v>
      </c>
      <c r="AF724" s="4">
        <f>VLOOKUP(AE724,映射!AN:AO,2,FALSE)</f>
        <v>2</v>
      </c>
      <c r="AG724" s="50">
        <v>1</v>
      </c>
      <c r="AH724" s="70">
        <v>1</v>
      </c>
      <c r="AI724" s="16">
        <f t="shared" si="194"/>
        <v>40368</v>
      </c>
      <c r="AJ724" s="16">
        <f t="shared" si="195"/>
        <v>50019</v>
      </c>
      <c r="AK724" s="16">
        <f t="shared" si="196"/>
        <v>54</v>
      </c>
      <c r="AL724" s="16" t="str">
        <f t="shared" si="197"/>
        <v>极限鼠王</v>
      </c>
      <c r="AM724" s="16">
        <f t="shared" si="198"/>
        <v>4384</v>
      </c>
      <c r="AN724" s="16">
        <f t="shared" si="199"/>
        <v>1544</v>
      </c>
      <c r="AO724" s="16">
        <f t="shared" si="207"/>
        <v>2840</v>
      </c>
      <c r="AP724" s="16">
        <f t="shared" si="200"/>
        <v>3612</v>
      </c>
      <c r="AQ724" s="16">
        <f t="shared" si="201"/>
        <v>2628</v>
      </c>
      <c r="AR724" s="16">
        <f t="shared" si="202"/>
        <v>166</v>
      </c>
      <c r="AS724" s="16"/>
      <c r="AT724" s="16">
        <v>100.9</v>
      </c>
      <c r="AU724" s="16">
        <v>151.3</v>
      </c>
      <c r="AV724" s="16">
        <v>59.8</v>
      </c>
      <c r="AW724" s="16"/>
    </row>
    <row r="725" spans="1:49">
      <c r="A725" s="62">
        <f>'表格编辑 '!A782</f>
        <v>40369</v>
      </c>
      <c r="B725" s="62">
        <f>'表格编辑 '!B782</f>
        <v>50023</v>
      </c>
      <c r="C725" s="62" t="str">
        <f>VLOOKUP(B725,映射!A:B,2,FALSE)</f>
        <v>异域魔犬</v>
      </c>
      <c r="D725" s="62">
        <f>'表格编辑 '!E782</f>
        <v>54</v>
      </c>
      <c r="E725" s="62">
        <f>ROUNDUP((VLOOKUP(B725,Sheet1!U:AA,3,FALSE)-2)*(0.042*(D725-1)+0.2)+0.4,0)</f>
        <v>52</v>
      </c>
      <c r="F725" s="62">
        <f>ROUNDUP((VLOOKUP(B725,Sheet1!U:AA,4,FALSE)-2)*(0.042*(D725-1)+0.2)+0.4,0)</f>
        <v>93</v>
      </c>
      <c r="G725" s="62">
        <f>ROUNDUP((VLOOKUP(B725,Sheet1!U:AA,5,FALSE)-2)*(0.042*(D725-1)+0.2)+0.4,0)</f>
        <v>28</v>
      </c>
      <c r="H725" s="62">
        <f>ROUNDUP((VLOOKUP(B725,Sheet1!U:AA,6,FALSE)-2)*(0.042*(D725-1)+0.2)+0.4,0)</f>
        <v>47</v>
      </c>
      <c r="I725" s="62">
        <f>ROUNDUP((VLOOKUP(B725,Sheet1!U:AA,7,FALSE)-2)*(0.042*(D725-1)+0.2)+0.4,0)</f>
        <v>40</v>
      </c>
      <c r="J725" s="62">
        <f>E725*8+F725*2+G725*3+H725*3+I725*1+VLOOKUP(B725,Sheet1!AU:AZ,2,FALSE)</f>
        <v>887</v>
      </c>
      <c r="K725" s="62">
        <f>E725*1+F725*2+G725*2+H725*2+I725*10+VLOOKUP(B725,Sheet1!AU:AZ,3,FALSE)</f>
        <v>808</v>
      </c>
      <c r="L725" s="62">
        <f>E725*0.1+F725*2+G725*0.2+H725*0.26+I725*0.1+VLOOKUP(B725,Sheet1!AU:AZ,4,FALSE)</f>
        <v>233.02</v>
      </c>
      <c r="M725" s="62">
        <f>E725*0.1+F725*0.2+G725*2+H725*0.2+I725*0.1+VLOOKUP(B725,Sheet1!AU:AZ,5,FALSE)</f>
        <v>113.2</v>
      </c>
      <c r="N725" s="62">
        <f>E725*0.1+F725*0.2+G725*0.2+H725*2+I725*0.1+VLOOKUP(B725,Sheet1!AU:AZ,6,FALSE)</f>
        <v>147.4</v>
      </c>
      <c r="O725" s="62">
        <f t="shared" si="208"/>
        <v>8</v>
      </c>
      <c r="P725" s="62">
        <f t="shared" si="209"/>
        <v>34.9</v>
      </c>
      <c r="R725" s="9">
        <f t="shared" si="203"/>
        <v>54</v>
      </c>
      <c r="S725" s="9">
        <f t="shared" si="192"/>
        <v>380.04</v>
      </c>
      <c r="T725" s="9">
        <f t="shared" si="193"/>
        <v>58.8</v>
      </c>
      <c r="U725" s="66">
        <f t="shared" si="204"/>
        <v>602</v>
      </c>
      <c r="V725" s="9">
        <f t="shared" si="205"/>
        <v>722.4</v>
      </c>
      <c r="W725" s="67">
        <f t="shared" si="206"/>
        <v>398</v>
      </c>
      <c r="Y725" s="69">
        <f>VLOOKUP(D725,Sheet2!P:Q,2,FALSE)</f>
        <v>120</v>
      </c>
      <c r="AB725" s="4" t="str">
        <f>IF('表格编辑 '!D782="monster","普通","BOSS")</f>
        <v>普通</v>
      </c>
      <c r="AD725" s="50">
        <f>VLOOKUP(D725,映射!AK:AL,2,FALSE)</f>
        <v>4</v>
      </c>
      <c r="AE725" s="50" t="s">
        <v>37</v>
      </c>
      <c r="AF725" s="4">
        <f>VLOOKUP(AE725,映射!AN:AO,2,FALSE)</f>
        <v>2</v>
      </c>
      <c r="AG725" s="50">
        <v>1</v>
      </c>
      <c r="AH725" s="70">
        <v>1</v>
      </c>
      <c r="AI725" s="16">
        <f t="shared" si="194"/>
        <v>40369</v>
      </c>
      <c r="AJ725" s="16">
        <f t="shared" si="195"/>
        <v>50023</v>
      </c>
      <c r="AK725" s="16">
        <f t="shared" si="196"/>
        <v>54</v>
      </c>
      <c r="AL725" s="16" t="str">
        <f t="shared" si="197"/>
        <v>异域魔犬</v>
      </c>
      <c r="AM725" s="16">
        <f t="shared" si="198"/>
        <v>4816</v>
      </c>
      <c r="AN725" s="16">
        <f t="shared" si="199"/>
        <v>1774</v>
      </c>
      <c r="AO725" s="16">
        <f t="shared" si="207"/>
        <v>3042</v>
      </c>
      <c r="AP725" s="16">
        <f t="shared" si="200"/>
        <v>3929</v>
      </c>
      <c r="AQ725" s="16">
        <f t="shared" si="201"/>
        <v>1616</v>
      </c>
      <c r="AR725" s="16">
        <f t="shared" si="202"/>
        <v>350</v>
      </c>
      <c r="AS725" s="16"/>
      <c r="AT725" s="16">
        <v>80.7</v>
      </c>
      <c r="AU725" s="16">
        <v>111.3</v>
      </c>
      <c r="AV725" s="16">
        <v>6.7</v>
      </c>
      <c r="AW725" s="16"/>
    </row>
    <row r="726" spans="1:49">
      <c r="A726" s="62">
        <f>'表格编辑 '!A783</f>
        <v>40370</v>
      </c>
      <c r="B726" s="62">
        <f>'表格编辑 '!B783</f>
        <v>50069</v>
      </c>
      <c r="C726" s="62" t="str">
        <f>VLOOKUP(B726,映射!A:B,2,FALSE)</f>
        <v>杀手螳螂</v>
      </c>
      <c r="D726" s="62">
        <f>'表格编辑 '!E783</f>
        <v>54</v>
      </c>
      <c r="E726" s="62">
        <f>ROUNDUP((VLOOKUP(B726,Sheet1!U:AA,3,FALSE)-2)*(0.042*(D726-1)+0.2)+0.4,0)</f>
        <v>40</v>
      </c>
      <c r="F726" s="62">
        <f>ROUNDUP((VLOOKUP(B726,Sheet1!U:AA,4,FALSE)-2)*(0.042*(D726-1)+0.2)+0.4,0)</f>
        <v>105</v>
      </c>
      <c r="G726" s="62">
        <f>ROUNDUP((VLOOKUP(B726,Sheet1!U:AA,5,FALSE)-2)*(0.042*(D726-1)+0.2)+0.4,0)</f>
        <v>81</v>
      </c>
      <c r="H726" s="62">
        <f>ROUNDUP((VLOOKUP(B726,Sheet1!U:AA,6,FALSE)-2)*(0.042*(D726-1)+0.2)+0.4,0)</f>
        <v>59</v>
      </c>
      <c r="I726" s="62">
        <f>ROUNDUP((VLOOKUP(B726,Sheet1!U:AA,7,FALSE)-2)*(0.042*(D726-1)+0.2)+0.4,0)</f>
        <v>62</v>
      </c>
      <c r="J726" s="62">
        <f>E726*8+F726*2+G726*3+H726*3+I726*1+VLOOKUP(B726,Sheet1!AU:AZ,2,FALSE)</f>
        <v>1032</v>
      </c>
      <c r="K726" s="62">
        <f>E726*1+F726*2+G726*2+H726*2+I726*10+VLOOKUP(B726,Sheet1!AU:AZ,3,FALSE)</f>
        <v>1170</v>
      </c>
      <c r="L726" s="62">
        <f>E726*0.1+F726*2+G726*0.2+H726*0.26+I726*0.1+VLOOKUP(B726,Sheet1!AU:AZ,4,FALSE)</f>
        <v>271.74</v>
      </c>
      <c r="M726" s="62">
        <f>E726*0.1+F726*0.2+G726*2+H726*0.2+I726*0.1+VLOOKUP(B726,Sheet1!AU:AZ,5,FALSE)</f>
        <v>225</v>
      </c>
      <c r="N726" s="62">
        <f>E726*0.1+F726*0.2+G726*0.2+H726*2+I726*0.1+VLOOKUP(B726,Sheet1!AU:AZ,6,FALSE)</f>
        <v>185.4</v>
      </c>
      <c r="O726" s="62">
        <f t="shared" si="208"/>
        <v>37.4</v>
      </c>
      <c r="P726" s="62">
        <f t="shared" si="209"/>
        <v>19</v>
      </c>
      <c r="R726" s="9">
        <f t="shared" si="203"/>
        <v>54</v>
      </c>
      <c r="S726" s="9">
        <f t="shared" si="192"/>
        <v>380.04</v>
      </c>
      <c r="T726" s="9">
        <f t="shared" si="193"/>
        <v>58.8</v>
      </c>
      <c r="U726" s="66">
        <f t="shared" si="204"/>
        <v>411</v>
      </c>
      <c r="V726" s="9">
        <f t="shared" si="205"/>
        <v>493.2</v>
      </c>
      <c r="W726" s="67">
        <f t="shared" si="206"/>
        <v>495</v>
      </c>
      <c r="Y726" s="69">
        <f>VLOOKUP(D726,Sheet2!P:Q,2,FALSE)</f>
        <v>120</v>
      </c>
      <c r="AB726" s="4" t="str">
        <f>IF('表格编辑 '!D783="monster","普通","BOSS")</f>
        <v>普通</v>
      </c>
      <c r="AD726" s="50">
        <f>VLOOKUP(D726,映射!AK:AL,2,FALSE)</f>
        <v>4</v>
      </c>
      <c r="AE726" s="50" t="s">
        <v>37</v>
      </c>
      <c r="AF726" s="4">
        <f>VLOOKUP(AE726,映射!AN:AO,2,FALSE)</f>
        <v>2</v>
      </c>
      <c r="AG726" s="50">
        <v>1</v>
      </c>
      <c r="AH726" s="70">
        <v>1</v>
      </c>
      <c r="AI726" s="16">
        <f t="shared" si="194"/>
        <v>40370</v>
      </c>
      <c r="AJ726" s="16">
        <f t="shared" si="195"/>
        <v>50069</v>
      </c>
      <c r="AK726" s="16">
        <f t="shared" si="196"/>
        <v>54</v>
      </c>
      <c r="AL726" s="16" t="str">
        <f t="shared" si="197"/>
        <v>杀手螳螂</v>
      </c>
      <c r="AM726" s="16">
        <f t="shared" si="198"/>
        <v>3288</v>
      </c>
      <c r="AN726" s="16">
        <f t="shared" si="199"/>
        <v>2064</v>
      </c>
      <c r="AO726" s="16">
        <f t="shared" si="207"/>
        <v>1224</v>
      </c>
      <c r="AP726" s="16">
        <f t="shared" si="200"/>
        <v>2256</v>
      </c>
      <c r="AQ726" s="16">
        <f t="shared" si="201"/>
        <v>2340</v>
      </c>
      <c r="AR726" s="16">
        <f t="shared" si="202"/>
        <v>408</v>
      </c>
      <c r="AS726" s="16"/>
      <c r="AT726" s="16">
        <v>112.5</v>
      </c>
      <c r="AU726" s="16">
        <v>135.9</v>
      </c>
      <c r="AV726" s="16">
        <v>13.1</v>
      </c>
      <c r="AW726" s="16"/>
    </row>
    <row r="727" spans="1:49">
      <c r="A727" s="62">
        <f>'表格编辑 '!A784</f>
        <v>40371</v>
      </c>
      <c r="B727" s="62">
        <f>'表格编辑 '!B784</f>
        <v>50138</v>
      </c>
      <c r="C727" s="62" t="str">
        <f>VLOOKUP(B727,映射!A:B,2,FALSE)</f>
        <v>烈风翼龙</v>
      </c>
      <c r="D727" s="62">
        <f>'表格编辑 '!E784</f>
        <v>54</v>
      </c>
      <c r="E727" s="62">
        <f>ROUNDUP((VLOOKUP(B727,Sheet1!U:AA,3,FALSE)-2)*(0.042*(D727-1)+0.2)+0.4,0)</f>
        <v>86</v>
      </c>
      <c r="F727" s="62">
        <f>ROUNDUP((VLOOKUP(B727,Sheet1!U:AA,4,FALSE)-2)*(0.042*(D727-1)+0.2)+0.4,0)</f>
        <v>69</v>
      </c>
      <c r="G727" s="62">
        <f>ROUNDUP((VLOOKUP(B727,Sheet1!U:AA,5,FALSE)-2)*(0.042*(D727-1)+0.2)+0.4,0)</f>
        <v>64</v>
      </c>
      <c r="H727" s="62">
        <f>ROUNDUP((VLOOKUP(B727,Sheet1!U:AA,6,FALSE)-2)*(0.042*(D727-1)+0.2)+0.4,0)</f>
        <v>57</v>
      </c>
      <c r="I727" s="62">
        <f>ROUNDUP((VLOOKUP(B727,Sheet1!U:AA,7,FALSE)-2)*(0.042*(D727-1)+0.2)+0.4,0)</f>
        <v>45</v>
      </c>
      <c r="J727" s="62">
        <f>E727*8+F727*2+G727*3+H727*3+I727*1+VLOOKUP(B727,Sheet1!AU:AZ,2,FALSE)</f>
        <v>1254</v>
      </c>
      <c r="K727" s="62">
        <f>E727*1+F727*2+G727*2+H727*2+I727*10+VLOOKUP(B727,Sheet1!AU:AZ,3,FALSE)</f>
        <v>936</v>
      </c>
      <c r="L727" s="62">
        <f>E727*0.1+F727*2+G727*0.2+H727*0.26+I727*0.1+VLOOKUP(B727,Sheet1!AU:AZ,4,FALSE)</f>
        <v>198.72</v>
      </c>
      <c r="M727" s="62">
        <f>E727*0.1+F727*0.2+G727*2+H727*0.2+I727*0.1+VLOOKUP(B727,Sheet1!AU:AZ,5,FALSE)</f>
        <v>186.3</v>
      </c>
      <c r="N727" s="62">
        <f>E727*0.1+F727*0.2+G727*0.2+H727*2+I727*0.1+VLOOKUP(B727,Sheet1!AU:AZ,6,FALSE)</f>
        <v>173.7</v>
      </c>
      <c r="O727" s="62">
        <f t="shared" si="208"/>
        <v>10.4</v>
      </c>
      <c r="P727" s="62">
        <f t="shared" si="209"/>
        <v>62.4</v>
      </c>
      <c r="R727" s="9">
        <f t="shared" si="203"/>
        <v>54</v>
      </c>
      <c r="S727" s="9">
        <f t="shared" ref="S727:S790" si="210">VLOOKUP(R727,LVgongfang,9,FALSE)+Y727</f>
        <v>380.04</v>
      </c>
      <c r="T727" s="9">
        <f t="shared" ref="T727:T790" si="211">VLOOKUP(R727,LVgongfang,10,FALSE)</f>
        <v>58.8</v>
      </c>
      <c r="U727" s="66">
        <f t="shared" si="204"/>
        <v>461</v>
      </c>
      <c r="V727" s="9">
        <f t="shared" si="205"/>
        <v>553.2</v>
      </c>
      <c r="W727" s="67">
        <f t="shared" si="206"/>
        <v>316</v>
      </c>
      <c r="Y727" s="69">
        <f>VLOOKUP(D727,Sheet2!P:Q,2,FALSE)</f>
        <v>120</v>
      </c>
      <c r="AB727" s="4" t="str">
        <f>IF('表格编辑 '!D784="monster","普通","BOSS")</f>
        <v>普通</v>
      </c>
      <c r="AD727" s="50">
        <f>VLOOKUP(D727,映射!AK:AL,2,FALSE)</f>
        <v>4</v>
      </c>
      <c r="AE727" s="50" t="s">
        <v>37</v>
      </c>
      <c r="AF727" s="4">
        <f>VLOOKUP(AE727,映射!AN:AO,2,FALSE)</f>
        <v>2</v>
      </c>
      <c r="AG727" s="50">
        <v>1</v>
      </c>
      <c r="AH727" s="70">
        <v>1</v>
      </c>
      <c r="AI727" s="16">
        <f t="shared" ref="AI727:AI790" si="212">A727</f>
        <v>40371</v>
      </c>
      <c r="AJ727" s="16">
        <f t="shared" ref="AJ727:AJ790" si="213">B727</f>
        <v>50138</v>
      </c>
      <c r="AK727" s="16">
        <f t="shared" ref="AK727:AK790" si="214">D727</f>
        <v>54</v>
      </c>
      <c r="AL727" s="16" t="str">
        <f t="shared" ref="AL727:AL790" si="215">C727</f>
        <v>烈风翼龙</v>
      </c>
      <c r="AM727" s="16">
        <f t="shared" ref="AM727:AM790" si="216">U727*AD727*AG727*AF727</f>
        <v>3688</v>
      </c>
      <c r="AN727" s="16">
        <f t="shared" ref="AN727:AN790" si="217">J727*AF727</f>
        <v>2508</v>
      </c>
      <c r="AO727" s="16">
        <f t="shared" si="207"/>
        <v>1180</v>
      </c>
      <c r="AP727" s="16">
        <f t="shared" ref="AP727:AP790" si="218">J727+AO727</f>
        <v>2434</v>
      </c>
      <c r="AQ727" s="16">
        <f t="shared" ref="AQ727:AQ790" si="219">K727*AF727</f>
        <v>1872</v>
      </c>
      <c r="AR727" s="16">
        <f t="shared" ref="AR727:AR790" si="220">ROUNDUP(L727*IF(AF727&gt;1,1.5,1),0)</f>
        <v>299</v>
      </c>
      <c r="AS727" s="16"/>
      <c r="AT727" s="16">
        <v>121.4</v>
      </c>
      <c r="AU727" s="16">
        <v>108.8</v>
      </c>
      <c r="AV727" s="16">
        <v>2.90000000000001</v>
      </c>
      <c r="AW727" s="16"/>
    </row>
    <row r="728" spans="1:49">
      <c r="A728" s="62">
        <f>'表格编辑 '!A785</f>
        <v>40372</v>
      </c>
      <c r="B728" s="62">
        <f>'表格编辑 '!B785</f>
        <v>50021</v>
      </c>
      <c r="C728" s="62" t="str">
        <f>VLOOKUP(B728,映射!A:B,2,FALSE)</f>
        <v>巨狼</v>
      </c>
      <c r="D728" s="62">
        <f>'表格编辑 '!E785</f>
        <v>54</v>
      </c>
      <c r="E728" s="62">
        <f>ROUNDUP((VLOOKUP(B728,Sheet1!U:AA,3,FALSE)-2)*(0.042*(D728-1)+0.2)+0.4,0)</f>
        <v>64</v>
      </c>
      <c r="F728" s="62">
        <f>ROUNDUP((VLOOKUP(B728,Sheet1!U:AA,4,FALSE)-2)*(0.042*(D728-1)+0.2)+0.4,0)</f>
        <v>105</v>
      </c>
      <c r="G728" s="62">
        <f>ROUNDUP((VLOOKUP(B728,Sheet1!U:AA,5,FALSE)-2)*(0.042*(D728-1)+0.2)+0.4,0)</f>
        <v>40</v>
      </c>
      <c r="H728" s="62">
        <f>ROUNDUP((VLOOKUP(B728,Sheet1!U:AA,6,FALSE)-2)*(0.042*(D728-1)+0.2)+0.4,0)</f>
        <v>59</v>
      </c>
      <c r="I728" s="62">
        <f>ROUNDUP((VLOOKUP(B728,Sheet1!U:AA,7,FALSE)-2)*(0.042*(D728-1)+0.2)+0.4,0)</f>
        <v>52</v>
      </c>
      <c r="J728" s="62">
        <f>E728*8+F728*2+G728*3+H728*3+I728*1+VLOOKUP(B728,Sheet1!AU:AZ,2,FALSE)</f>
        <v>1091</v>
      </c>
      <c r="K728" s="62">
        <f>E728*1+F728*2+G728*2+H728*2+I728*10+VLOOKUP(B728,Sheet1!AU:AZ,3,FALSE)</f>
        <v>1012</v>
      </c>
      <c r="L728" s="62">
        <f>E728*0.1+F728*2+G728*0.2+H728*0.26+I728*0.1+VLOOKUP(B728,Sheet1!AU:AZ,4,FALSE)</f>
        <v>264.94</v>
      </c>
      <c r="M728" s="62">
        <f>E728*0.1+F728*0.2+G728*2+H728*0.2+I728*0.1+VLOOKUP(B728,Sheet1!AU:AZ,5,FALSE)</f>
        <v>144.4</v>
      </c>
      <c r="N728" s="62">
        <f>E728*0.1+F728*0.2+G728*0.2+H728*2+I728*0.1+VLOOKUP(B728,Sheet1!AU:AZ,6,FALSE)</f>
        <v>178.6</v>
      </c>
      <c r="O728" s="62">
        <f t="shared" si="208"/>
        <v>14</v>
      </c>
      <c r="P728" s="62">
        <f t="shared" si="209"/>
        <v>43.3</v>
      </c>
      <c r="R728" s="9">
        <f t="shared" ref="R728:R791" si="221">D728</f>
        <v>54</v>
      </c>
      <c r="S728" s="9">
        <f t="shared" si="210"/>
        <v>380.04</v>
      </c>
      <c r="T728" s="9">
        <f t="shared" si="211"/>
        <v>58.8</v>
      </c>
      <c r="U728" s="66">
        <f t="shared" ref="U728:U791" si="222">ROUND((S728^2*3)/(S728+M728*3),0)</f>
        <v>533</v>
      </c>
      <c r="V728" s="9">
        <f t="shared" ref="V728:V791" si="223">U728*1.2</f>
        <v>639.6</v>
      </c>
      <c r="W728" s="67">
        <f t="shared" ref="W728:W791" si="224">ROUNDUP((L728^2*3)/(L728+T728*3),0)</f>
        <v>478</v>
      </c>
      <c r="Y728" s="69">
        <f>VLOOKUP(D728,Sheet2!P:Q,2,FALSE)</f>
        <v>120</v>
      </c>
      <c r="AB728" s="4" t="str">
        <f>IF('表格编辑 '!D785="monster","普通","BOSS")</f>
        <v>普通</v>
      </c>
      <c r="AD728" s="50">
        <f>VLOOKUP(D728,映射!AK:AL,2,FALSE)</f>
        <v>4</v>
      </c>
      <c r="AE728" s="50" t="s">
        <v>37</v>
      </c>
      <c r="AF728" s="4">
        <f>VLOOKUP(AE728,映射!AN:AO,2,FALSE)</f>
        <v>2</v>
      </c>
      <c r="AG728" s="50">
        <v>1</v>
      </c>
      <c r="AH728" s="70">
        <v>1</v>
      </c>
      <c r="AI728" s="16">
        <f t="shared" si="212"/>
        <v>40372</v>
      </c>
      <c r="AJ728" s="16">
        <f t="shared" si="213"/>
        <v>50021</v>
      </c>
      <c r="AK728" s="16">
        <f t="shared" si="214"/>
        <v>54</v>
      </c>
      <c r="AL728" s="16" t="str">
        <f t="shared" si="215"/>
        <v>巨狼</v>
      </c>
      <c r="AM728" s="16">
        <f t="shared" si="216"/>
        <v>4264</v>
      </c>
      <c r="AN728" s="16">
        <f t="shared" si="217"/>
        <v>2182</v>
      </c>
      <c r="AO728" s="16">
        <f t="shared" ref="AO728:AO791" si="225">AM728-AN728</f>
        <v>2082</v>
      </c>
      <c r="AP728" s="16">
        <f t="shared" si="218"/>
        <v>3173</v>
      </c>
      <c r="AQ728" s="16">
        <f t="shared" si="219"/>
        <v>2024</v>
      </c>
      <c r="AR728" s="16">
        <f t="shared" si="220"/>
        <v>398</v>
      </c>
      <c r="AS728" s="16"/>
      <c r="AT728" s="16">
        <v>73.5</v>
      </c>
      <c r="AU728" s="16">
        <v>127.5</v>
      </c>
      <c r="AV728" s="16">
        <v>9.4</v>
      </c>
      <c r="AW728" s="16"/>
    </row>
    <row r="729" spans="1:49">
      <c r="A729" s="62">
        <f>'表格编辑 '!A786</f>
        <v>40373</v>
      </c>
      <c r="B729" s="62">
        <f>'表格编辑 '!B786</f>
        <v>50134</v>
      </c>
      <c r="C729" s="62" t="str">
        <f>VLOOKUP(B729,映射!A:B,2,FALSE)</f>
        <v>猎豹蜥蜴</v>
      </c>
      <c r="D729" s="62">
        <f>'表格编辑 '!E786</f>
        <v>54</v>
      </c>
      <c r="E729" s="62">
        <f>ROUNDUP((VLOOKUP(B729,Sheet1!U:AA,3,FALSE)-2)*(0.042*(D729-1)+0.2)+0.4,0)</f>
        <v>52</v>
      </c>
      <c r="F729" s="62">
        <f>ROUNDUP((VLOOKUP(B729,Sheet1!U:AA,4,FALSE)-2)*(0.042*(D729-1)+0.2)+0.4,0)</f>
        <v>83</v>
      </c>
      <c r="G729" s="62">
        <f>ROUNDUP((VLOOKUP(B729,Sheet1!U:AA,5,FALSE)-2)*(0.042*(D729-1)+0.2)+0.4,0)</f>
        <v>64</v>
      </c>
      <c r="H729" s="62">
        <f>ROUNDUP((VLOOKUP(B729,Sheet1!U:AA,6,FALSE)-2)*(0.042*(D729-1)+0.2)+0.4,0)</f>
        <v>20</v>
      </c>
      <c r="I729" s="62">
        <f>ROUNDUP((VLOOKUP(B729,Sheet1!U:AA,7,FALSE)-2)*(0.042*(D729-1)+0.2)+0.4,0)</f>
        <v>28</v>
      </c>
      <c r="J729" s="62">
        <f>E729*8+F729*2+G729*3+H729*3+I729*1+VLOOKUP(B729,Sheet1!AU:AZ,2,FALSE)</f>
        <v>882</v>
      </c>
      <c r="K729" s="62">
        <f>E729*1+F729*2+G729*2+H729*2+I729*10+VLOOKUP(B729,Sheet1!AU:AZ,3,FALSE)</f>
        <v>686</v>
      </c>
      <c r="L729" s="62">
        <f>E729*0.1+F729*2+G729*0.2+H729*0.26+I729*0.1+VLOOKUP(B729,Sheet1!AU:AZ,4,FALSE)</f>
        <v>212</v>
      </c>
      <c r="M729" s="62">
        <f>E729*0.1+F729*0.2+G729*2+H729*0.2+I729*0.1+VLOOKUP(B729,Sheet1!AU:AZ,5,FALSE)</f>
        <v>176.6</v>
      </c>
      <c r="N729" s="62">
        <f>E729*0.1+F729*0.2+G729*0.2+H729*2+I729*0.1+VLOOKUP(B729,Sheet1!AU:AZ,6,FALSE)</f>
        <v>97.4</v>
      </c>
      <c r="O729" s="62">
        <f t="shared" si="208"/>
        <v>9.3</v>
      </c>
      <c r="P729" s="62">
        <f t="shared" si="209"/>
        <v>28.1</v>
      </c>
      <c r="R729" s="9">
        <f t="shared" si="221"/>
        <v>54</v>
      </c>
      <c r="S729" s="9">
        <f t="shared" si="210"/>
        <v>380.04</v>
      </c>
      <c r="T729" s="9">
        <f t="shared" si="211"/>
        <v>58.8</v>
      </c>
      <c r="U729" s="66">
        <f t="shared" si="222"/>
        <v>476</v>
      </c>
      <c r="V729" s="9">
        <f t="shared" si="223"/>
        <v>571.2</v>
      </c>
      <c r="W729" s="67">
        <f t="shared" si="224"/>
        <v>348</v>
      </c>
      <c r="Y729" s="69">
        <f>VLOOKUP(D729,Sheet2!P:Q,2,FALSE)</f>
        <v>120</v>
      </c>
      <c r="AB729" s="4" t="str">
        <f>IF('表格编辑 '!D786="monster","普通","BOSS")</f>
        <v>普通</v>
      </c>
      <c r="AD729" s="50">
        <f>VLOOKUP(D729,映射!AK:AL,2,FALSE)</f>
        <v>4</v>
      </c>
      <c r="AE729" s="50" t="s">
        <v>37</v>
      </c>
      <c r="AF729" s="4">
        <f>VLOOKUP(AE729,映射!AN:AO,2,FALSE)</f>
        <v>2</v>
      </c>
      <c r="AG729" s="50">
        <v>1</v>
      </c>
      <c r="AH729" s="70">
        <v>1</v>
      </c>
      <c r="AI729" s="16">
        <f t="shared" si="212"/>
        <v>40373</v>
      </c>
      <c r="AJ729" s="16">
        <f t="shared" si="213"/>
        <v>50134</v>
      </c>
      <c r="AK729" s="16">
        <f t="shared" si="214"/>
        <v>54</v>
      </c>
      <c r="AL729" s="16" t="str">
        <f t="shared" si="215"/>
        <v>猎豹蜥蜴</v>
      </c>
      <c r="AM729" s="16">
        <f t="shared" si="216"/>
        <v>3808</v>
      </c>
      <c r="AN729" s="16">
        <f t="shared" si="217"/>
        <v>1764</v>
      </c>
      <c r="AO729" s="16">
        <f t="shared" si="225"/>
        <v>2044</v>
      </c>
      <c r="AP729" s="16">
        <f t="shared" si="218"/>
        <v>2926</v>
      </c>
      <c r="AQ729" s="16">
        <f t="shared" si="219"/>
        <v>1372</v>
      </c>
      <c r="AR729" s="16">
        <f t="shared" si="220"/>
        <v>318</v>
      </c>
      <c r="AS729" s="16"/>
      <c r="AT729" s="16">
        <v>137.2</v>
      </c>
      <c r="AU729" s="16">
        <v>68.8</v>
      </c>
      <c r="AV729" s="16">
        <v>7.5</v>
      </c>
      <c r="AW729" s="16"/>
    </row>
    <row r="730" spans="1:49">
      <c r="A730" s="62">
        <f>'表格编辑 '!A787</f>
        <v>40374</v>
      </c>
      <c r="B730" s="62">
        <f>'表格编辑 '!B787</f>
        <v>50041</v>
      </c>
      <c r="C730" s="62" t="str">
        <f>VLOOKUP(B730,映射!A:B,2,FALSE)</f>
        <v>小恶魔</v>
      </c>
      <c r="D730" s="62">
        <f>'表格编辑 '!E787</f>
        <v>54</v>
      </c>
      <c r="E730" s="62">
        <f>ROUNDUP((VLOOKUP(B730,Sheet1!U:AA,3,FALSE)-2)*(0.042*(D730-1)+0.2)+0.4,0)</f>
        <v>47</v>
      </c>
      <c r="F730" s="62">
        <f>ROUNDUP((VLOOKUP(B730,Sheet1!U:AA,4,FALSE)-2)*(0.042*(D730-1)+0.2)+0.4,0)</f>
        <v>45</v>
      </c>
      <c r="G730" s="62">
        <f>ROUNDUP((VLOOKUP(B730,Sheet1!U:AA,5,FALSE)-2)*(0.042*(D730-1)+0.2)+0.4,0)</f>
        <v>42</v>
      </c>
      <c r="H730" s="62">
        <f>ROUNDUP((VLOOKUP(B730,Sheet1!U:AA,6,FALSE)-2)*(0.042*(D730-1)+0.2)+0.4,0)</f>
        <v>81</v>
      </c>
      <c r="I730" s="62">
        <f>ROUNDUP((VLOOKUP(B730,Sheet1!U:AA,7,FALSE)-2)*(0.042*(D730-1)+0.2)+0.4,0)</f>
        <v>45</v>
      </c>
      <c r="J730" s="62">
        <f>E730*8+F730*2+G730*3+H730*3+I730*1+VLOOKUP(B730,Sheet1!AU:AZ,2,FALSE)</f>
        <v>900</v>
      </c>
      <c r="K730" s="62">
        <f>E730*1+F730*2+G730*2+H730*2+I730*10+VLOOKUP(B730,Sheet1!AU:AZ,3,FALSE)</f>
        <v>853</v>
      </c>
      <c r="L730" s="62">
        <f>E730*0.1+F730*2+G730*0.2+H730*0.26+I730*0.1+VLOOKUP(B730,Sheet1!AU:AZ,4,FALSE)</f>
        <v>148.66</v>
      </c>
      <c r="M730" s="62">
        <f>E730*0.1+F730*0.2+G730*2+H730*0.2+I730*0.1+VLOOKUP(B730,Sheet1!AU:AZ,5,FALSE)</f>
        <v>138.4</v>
      </c>
      <c r="N730" s="62">
        <f>E730*0.1+F730*0.2+G730*0.2+H730*2+I730*0.1+VLOOKUP(B730,Sheet1!AU:AZ,6,FALSE)</f>
        <v>208.6</v>
      </c>
      <c r="O730" s="62">
        <f t="shared" si="208"/>
        <v>17.7</v>
      </c>
      <c r="P730" s="62">
        <f t="shared" si="209"/>
        <v>40.6</v>
      </c>
      <c r="R730" s="9">
        <f t="shared" si="221"/>
        <v>54</v>
      </c>
      <c r="S730" s="9">
        <f t="shared" si="210"/>
        <v>380.04</v>
      </c>
      <c r="T730" s="9">
        <f t="shared" si="211"/>
        <v>58.8</v>
      </c>
      <c r="U730" s="66">
        <f t="shared" si="222"/>
        <v>545</v>
      </c>
      <c r="V730" s="9">
        <f t="shared" si="223"/>
        <v>654</v>
      </c>
      <c r="W730" s="67">
        <f t="shared" si="224"/>
        <v>204</v>
      </c>
      <c r="Y730" s="69">
        <f>VLOOKUP(D730,Sheet2!P:Q,2,FALSE)</f>
        <v>120</v>
      </c>
      <c r="AB730" s="4" t="str">
        <f>IF('表格编辑 '!D787="monster","普通","BOSS")</f>
        <v>普通</v>
      </c>
      <c r="AD730" s="50">
        <f>VLOOKUP(D730,映射!AK:AL,2,FALSE)</f>
        <v>4</v>
      </c>
      <c r="AE730" s="50" t="s">
        <v>37</v>
      </c>
      <c r="AF730" s="4">
        <f>VLOOKUP(AE730,映射!AN:AO,2,FALSE)</f>
        <v>2</v>
      </c>
      <c r="AG730" s="50">
        <v>1</v>
      </c>
      <c r="AH730" s="70">
        <v>1</v>
      </c>
      <c r="AI730" s="16">
        <f t="shared" si="212"/>
        <v>40374</v>
      </c>
      <c r="AJ730" s="16">
        <f t="shared" si="213"/>
        <v>50041</v>
      </c>
      <c r="AK730" s="16">
        <f t="shared" si="214"/>
        <v>54</v>
      </c>
      <c r="AL730" s="16" t="str">
        <f t="shared" si="215"/>
        <v>小恶魔</v>
      </c>
      <c r="AM730" s="16">
        <f t="shared" si="216"/>
        <v>4360</v>
      </c>
      <c r="AN730" s="16">
        <f t="shared" si="217"/>
        <v>1800</v>
      </c>
      <c r="AO730" s="16">
        <f t="shared" si="225"/>
        <v>2560</v>
      </c>
      <c r="AP730" s="16">
        <f t="shared" si="218"/>
        <v>3460</v>
      </c>
      <c r="AQ730" s="16">
        <f t="shared" si="219"/>
        <v>1706</v>
      </c>
      <c r="AR730" s="16">
        <f t="shared" si="220"/>
        <v>223</v>
      </c>
      <c r="AS730" s="16"/>
      <c r="AT730" s="16">
        <v>60</v>
      </c>
      <c r="AU730" s="16">
        <v>121.2</v>
      </c>
      <c r="AV730" s="16">
        <v>30.8</v>
      </c>
      <c r="AW730" s="16"/>
    </row>
    <row r="731" spans="1:49">
      <c r="A731" s="62">
        <f>'表格编辑 '!A788</f>
        <v>40375</v>
      </c>
      <c r="B731" s="62">
        <f>'表格编辑 '!B788</f>
        <v>50154</v>
      </c>
      <c r="C731" s="62" t="str">
        <f>VLOOKUP(B731,映射!A:B,2,FALSE)</f>
        <v>海贼</v>
      </c>
      <c r="D731" s="62">
        <f>'表格编辑 '!E788</f>
        <v>54</v>
      </c>
      <c r="E731" s="62">
        <f>ROUNDUP((VLOOKUP(B731,Sheet1!U:AA,3,FALSE)-2)*(0.042*(D731-1)+0.2)+0.4,0)</f>
        <v>42</v>
      </c>
      <c r="F731" s="62">
        <f>ROUNDUP((VLOOKUP(B731,Sheet1!U:AA,4,FALSE)-2)*(0.042*(D731-1)+0.2)+0.4,0)</f>
        <v>71</v>
      </c>
      <c r="G731" s="62">
        <f>ROUNDUP((VLOOKUP(B731,Sheet1!U:AA,5,FALSE)-2)*(0.042*(D731-1)+0.2)+0.4,0)</f>
        <v>52</v>
      </c>
      <c r="H731" s="62">
        <f>ROUNDUP((VLOOKUP(B731,Sheet1!U:AA,6,FALSE)-2)*(0.042*(D731-1)+0.2)+0.4,0)</f>
        <v>64</v>
      </c>
      <c r="I731" s="62">
        <f>ROUNDUP((VLOOKUP(B731,Sheet1!U:AA,7,FALSE)-2)*(0.042*(D731-1)+0.2)+0.4,0)</f>
        <v>30</v>
      </c>
      <c r="J731" s="62">
        <f>E731*8+F731*2+G731*3+H731*3+I731*1+VLOOKUP(B731,Sheet1!AU:AZ,2,FALSE)</f>
        <v>876</v>
      </c>
      <c r="K731" s="62">
        <f>E731*1+F731*2+G731*2+H731*2+I731*10+VLOOKUP(B731,Sheet1!AU:AZ,3,FALSE)</f>
        <v>736</v>
      </c>
      <c r="L731" s="62">
        <f>E731*0.1+F731*2+G731*0.2+H731*0.26+I731*0.1+VLOOKUP(B731,Sheet1!AU:AZ,4,FALSE)</f>
        <v>196.24</v>
      </c>
      <c r="M731" s="62">
        <f>E731*0.1+F731*0.2+G731*2+H731*0.2+I731*0.1+VLOOKUP(B731,Sheet1!AU:AZ,5,FALSE)</f>
        <v>158.2</v>
      </c>
      <c r="N731" s="62">
        <f>E731*0.1+F731*0.2+G731*0.2+H731*2+I731*0.1+VLOOKUP(B731,Sheet1!AU:AZ,6,FALSE)</f>
        <v>179.8</v>
      </c>
      <c r="O731" s="62">
        <f t="shared" si="208"/>
        <v>8.3</v>
      </c>
      <c r="P731" s="62">
        <f t="shared" si="209"/>
        <v>31.1</v>
      </c>
      <c r="R731" s="9">
        <f t="shared" si="221"/>
        <v>54</v>
      </c>
      <c r="S731" s="9">
        <f t="shared" si="210"/>
        <v>380.04</v>
      </c>
      <c r="T731" s="9">
        <f t="shared" si="211"/>
        <v>58.8</v>
      </c>
      <c r="U731" s="66">
        <f t="shared" si="222"/>
        <v>507</v>
      </c>
      <c r="V731" s="9">
        <f t="shared" si="223"/>
        <v>608.4</v>
      </c>
      <c r="W731" s="67">
        <f t="shared" si="224"/>
        <v>311</v>
      </c>
      <c r="Y731" s="69">
        <f>VLOOKUP(D731,Sheet2!P:Q,2,FALSE)</f>
        <v>120</v>
      </c>
      <c r="AB731" s="4" t="str">
        <f>IF('表格编辑 '!D788="monster","普通","BOSS")</f>
        <v>普通</v>
      </c>
      <c r="AD731" s="50">
        <f>VLOOKUP(D731,映射!AK:AL,2,FALSE)</f>
        <v>4</v>
      </c>
      <c r="AE731" s="50" t="s">
        <v>37</v>
      </c>
      <c r="AF731" s="4">
        <f>VLOOKUP(AE731,映射!AN:AO,2,FALSE)</f>
        <v>2</v>
      </c>
      <c r="AG731" s="50">
        <v>1</v>
      </c>
      <c r="AH731" s="70">
        <v>1</v>
      </c>
      <c r="AI731" s="16">
        <f t="shared" si="212"/>
        <v>40375</v>
      </c>
      <c r="AJ731" s="16">
        <f t="shared" si="213"/>
        <v>50154</v>
      </c>
      <c r="AK731" s="16">
        <f t="shared" si="214"/>
        <v>54</v>
      </c>
      <c r="AL731" s="16" t="str">
        <f t="shared" si="215"/>
        <v>海贼</v>
      </c>
      <c r="AM731" s="16">
        <f t="shared" si="216"/>
        <v>4056</v>
      </c>
      <c r="AN731" s="16">
        <f t="shared" si="217"/>
        <v>1752</v>
      </c>
      <c r="AO731" s="16">
        <f t="shared" si="225"/>
        <v>2304</v>
      </c>
      <c r="AP731" s="16">
        <f t="shared" si="218"/>
        <v>3180</v>
      </c>
      <c r="AQ731" s="16">
        <f t="shared" si="219"/>
        <v>1472</v>
      </c>
      <c r="AR731" s="16">
        <f t="shared" si="220"/>
        <v>295</v>
      </c>
      <c r="AS731" s="16"/>
      <c r="AT731" s="16">
        <v>122.1</v>
      </c>
      <c r="AU731" s="16">
        <v>140.1</v>
      </c>
      <c r="AV731" s="16">
        <v>7</v>
      </c>
      <c r="AW731" s="16"/>
    </row>
    <row r="732" spans="1:49">
      <c r="A732" s="62">
        <f>'表格编辑 '!A789</f>
        <v>40376</v>
      </c>
      <c r="B732" s="62">
        <f>'表格编辑 '!B789</f>
        <v>50063</v>
      </c>
      <c r="C732" s="62" t="str">
        <f>VLOOKUP(B732,映射!A:B,2,FALSE)</f>
        <v>杀人蜂</v>
      </c>
      <c r="D732" s="62">
        <f>'表格编辑 '!E789</f>
        <v>59</v>
      </c>
      <c r="E732" s="62">
        <f>ROUNDUP((VLOOKUP(B732,Sheet1!U:AA,3,FALSE)-2)*(0.042*(D732-1)+0.2)+0.4,0)</f>
        <v>27</v>
      </c>
      <c r="F732" s="62">
        <f>ROUNDUP((VLOOKUP(B732,Sheet1!U:AA,4,FALSE)-2)*(0.042*(D732-1)+0.2)+0.4,0)</f>
        <v>93</v>
      </c>
      <c r="G732" s="62">
        <f>ROUNDUP((VLOOKUP(B732,Sheet1!U:AA,5,FALSE)-2)*(0.042*(D732-1)+0.2)+0.4,0)</f>
        <v>27</v>
      </c>
      <c r="H732" s="62">
        <f>ROUNDUP((VLOOKUP(B732,Sheet1!U:AA,6,FALSE)-2)*(0.042*(D732-1)+0.2)+0.4,0)</f>
        <v>93</v>
      </c>
      <c r="I732" s="62">
        <f>ROUNDUP((VLOOKUP(B732,Sheet1!U:AA,7,FALSE)-2)*(0.042*(D732-1)+0.2)+0.4,0)</f>
        <v>27</v>
      </c>
      <c r="J732" s="62">
        <f>E732*8+F732*2+G732*3+H732*3+I732*1+VLOOKUP(B732,Sheet1!AU:AZ,2,FALSE)</f>
        <v>809</v>
      </c>
      <c r="K732" s="62">
        <f>E732*1+F732*2+G732*2+H732*2+I732*10+VLOOKUP(B732,Sheet1!AU:AZ,3,FALSE)</f>
        <v>743</v>
      </c>
      <c r="L732" s="62">
        <f>E732*0.1+F732*2+G732*0.2+H732*0.26+I732*0.1+VLOOKUP(B732,Sheet1!AU:AZ,4,FALSE)</f>
        <v>240.98</v>
      </c>
      <c r="M732" s="62">
        <f>E732*0.1+F732*0.2+G732*2+H732*0.2+I732*0.1+VLOOKUP(B732,Sheet1!AU:AZ,5,FALSE)</f>
        <v>116.6</v>
      </c>
      <c r="N732" s="62">
        <f>E732*0.1+F732*0.2+G732*0.2+H732*2+I732*0.1+VLOOKUP(B732,Sheet1!AU:AZ,6,FALSE)</f>
        <v>235.4</v>
      </c>
      <c r="O732" s="62">
        <f t="shared" si="208"/>
        <v>0.300000000000004</v>
      </c>
      <c r="P732" s="62">
        <f t="shared" si="209"/>
        <v>25.5</v>
      </c>
      <c r="R732" s="9">
        <f t="shared" si="221"/>
        <v>59</v>
      </c>
      <c r="S732" s="9">
        <f t="shared" si="210"/>
        <v>402.64</v>
      </c>
      <c r="T732" s="9">
        <f t="shared" si="211"/>
        <v>62.8</v>
      </c>
      <c r="U732" s="66">
        <f t="shared" si="222"/>
        <v>646</v>
      </c>
      <c r="V732" s="9">
        <f t="shared" si="223"/>
        <v>775.2</v>
      </c>
      <c r="W732" s="67">
        <f t="shared" si="224"/>
        <v>406</v>
      </c>
      <c r="Y732" s="69">
        <f>VLOOKUP(D732,Sheet2!P:Q,2,FALSE)</f>
        <v>120</v>
      </c>
      <c r="AB732" s="4" t="str">
        <f>IF('表格编辑 '!D789="monster","普通","BOSS")</f>
        <v>普通</v>
      </c>
      <c r="AD732" s="50">
        <f>VLOOKUP(D732,映射!AK:AL,2,FALSE)</f>
        <v>4</v>
      </c>
      <c r="AE732" s="50" t="s">
        <v>37</v>
      </c>
      <c r="AF732" s="4">
        <f>VLOOKUP(AE732,映射!AN:AO,2,FALSE)</f>
        <v>2</v>
      </c>
      <c r="AG732" s="50">
        <v>1</v>
      </c>
      <c r="AH732" s="70">
        <v>1</v>
      </c>
      <c r="AI732" s="16">
        <f t="shared" si="212"/>
        <v>40376</v>
      </c>
      <c r="AJ732" s="16">
        <f t="shared" si="213"/>
        <v>50063</v>
      </c>
      <c r="AK732" s="16">
        <f t="shared" si="214"/>
        <v>59</v>
      </c>
      <c r="AL732" s="16" t="str">
        <f t="shared" si="215"/>
        <v>杀人蜂</v>
      </c>
      <c r="AM732" s="16">
        <f t="shared" si="216"/>
        <v>5168</v>
      </c>
      <c r="AN732" s="16">
        <f t="shared" si="217"/>
        <v>1618</v>
      </c>
      <c r="AO732" s="16">
        <f t="shared" si="225"/>
        <v>3550</v>
      </c>
      <c r="AP732" s="16">
        <f t="shared" si="218"/>
        <v>4359</v>
      </c>
      <c r="AQ732" s="16">
        <f t="shared" si="219"/>
        <v>1486</v>
      </c>
      <c r="AR732" s="16">
        <f t="shared" si="220"/>
        <v>362</v>
      </c>
      <c r="AS732" s="16"/>
      <c r="AT732" s="16">
        <v>86</v>
      </c>
      <c r="AU732" s="16">
        <v>192.2</v>
      </c>
      <c r="AV732" s="16">
        <v>0.200000000000003</v>
      </c>
      <c r="AW732" s="16"/>
    </row>
    <row r="733" spans="1:49">
      <c r="A733" s="62">
        <f>'表格编辑 '!A790</f>
        <v>40377</v>
      </c>
      <c r="B733" s="62">
        <f>'表格编辑 '!B790</f>
        <v>50153</v>
      </c>
      <c r="C733" s="62" t="str">
        <f>VLOOKUP(B733,映射!A:B,2,FALSE)</f>
        <v>山贼</v>
      </c>
      <c r="D733" s="62">
        <f>'表格编辑 '!E790</f>
        <v>59</v>
      </c>
      <c r="E733" s="62">
        <f>ROUNDUP((VLOOKUP(B733,Sheet1!U:AA,3,FALSE)-2)*(0.042*(D733-1)+0.2)+0.4,0)</f>
        <v>69</v>
      </c>
      <c r="F733" s="62">
        <f>ROUNDUP((VLOOKUP(B733,Sheet1!U:AA,4,FALSE)-2)*(0.042*(D733-1)+0.2)+0.4,0)</f>
        <v>67</v>
      </c>
      <c r="G733" s="62">
        <f>ROUNDUP((VLOOKUP(B733,Sheet1!U:AA,5,FALSE)-2)*(0.042*(D733-1)+0.2)+0.4,0)</f>
        <v>59</v>
      </c>
      <c r="H733" s="62">
        <f>ROUNDUP((VLOOKUP(B733,Sheet1!U:AA,6,FALSE)-2)*(0.042*(D733-1)+0.2)+0.4,0)</f>
        <v>64</v>
      </c>
      <c r="I733" s="62">
        <f>ROUNDUP((VLOOKUP(B733,Sheet1!U:AA,7,FALSE)-2)*(0.042*(D733-1)+0.2)+0.4,0)</f>
        <v>22</v>
      </c>
      <c r="J733" s="62">
        <f>E733*8+F733*2+G733*3+H733*3+I733*1+VLOOKUP(B733,Sheet1!AU:AZ,2,FALSE)</f>
        <v>1097</v>
      </c>
      <c r="K733" s="62">
        <f>E733*1+F733*2+G733*2+H733*2+I733*10+VLOOKUP(B733,Sheet1!AU:AZ,3,FALSE)</f>
        <v>689</v>
      </c>
      <c r="L733" s="62">
        <f>E733*0.1+F733*2+G733*0.2+H733*0.26+I733*0.1+VLOOKUP(B733,Sheet1!AU:AZ,4,FALSE)</f>
        <v>191.54</v>
      </c>
      <c r="M733" s="62">
        <f>E733*0.1+F733*0.2+G733*2+H733*0.2+I733*0.1+VLOOKUP(B733,Sheet1!AU:AZ,5,FALSE)</f>
        <v>173.3</v>
      </c>
      <c r="N733" s="62">
        <f>E733*0.1+F733*0.2+G733*0.2+H733*2+I733*0.1+VLOOKUP(B733,Sheet1!AU:AZ,6,FALSE)</f>
        <v>182.3</v>
      </c>
      <c r="O733" s="62">
        <f t="shared" si="208"/>
        <v>-4.4</v>
      </c>
      <c r="P733" s="62">
        <f t="shared" si="209"/>
        <v>53.2</v>
      </c>
      <c r="R733" s="9">
        <f t="shared" si="221"/>
        <v>59</v>
      </c>
      <c r="S733" s="9">
        <f t="shared" si="210"/>
        <v>402.64</v>
      </c>
      <c r="T733" s="9">
        <f t="shared" si="211"/>
        <v>62.8</v>
      </c>
      <c r="U733" s="66">
        <f t="shared" si="222"/>
        <v>527</v>
      </c>
      <c r="V733" s="9">
        <f t="shared" si="223"/>
        <v>632.4</v>
      </c>
      <c r="W733" s="67">
        <f t="shared" si="224"/>
        <v>290</v>
      </c>
      <c r="Y733" s="69">
        <f>VLOOKUP(D733,Sheet2!P:Q,2,FALSE)</f>
        <v>120</v>
      </c>
      <c r="AB733" s="4" t="str">
        <f>IF('表格编辑 '!D790="monster","普通","BOSS")</f>
        <v>普通</v>
      </c>
      <c r="AD733" s="50">
        <f>VLOOKUP(D733,映射!AK:AL,2,FALSE)</f>
        <v>4</v>
      </c>
      <c r="AE733" s="50" t="s">
        <v>37</v>
      </c>
      <c r="AF733" s="4">
        <f>VLOOKUP(AE733,映射!AN:AO,2,FALSE)</f>
        <v>2</v>
      </c>
      <c r="AG733" s="50">
        <v>1</v>
      </c>
      <c r="AH733" s="70">
        <v>1</v>
      </c>
      <c r="AI733" s="16">
        <f t="shared" si="212"/>
        <v>40377</v>
      </c>
      <c r="AJ733" s="16">
        <f t="shared" si="213"/>
        <v>50153</v>
      </c>
      <c r="AK733" s="16">
        <f t="shared" si="214"/>
        <v>59</v>
      </c>
      <c r="AL733" s="16" t="str">
        <f t="shared" si="215"/>
        <v>山贼</v>
      </c>
      <c r="AM733" s="16">
        <f t="shared" si="216"/>
        <v>4216</v>
      </c>
      <c r="AN733" s="16">
        <f t="shared" si="217"/>
        <v>2194</v>
      </c>
      <c r="AO733" s="16">
        <f t="shared" si="225"/>
        <v>2022</v>
      </c>
      <c r="AP733" s="16">
        <f t="shared" si="218"/>
        <v>3119</v>
      </c>
      <c r="AQ733" s="16">
        <f t="shared" si="219"/>
        <v>1378</v>
      </c>
      <c r="AR733" s="16">
        <f t="shared" si="220"/>
        <v>288</v>
      </c>
      <c r="AS733" s="16"/>
      <c r="AT733" s="16">
        <v>135.4</v>
      </c>
      <c r="AU733" s="16">
        <v>144.4</v>
      </c>
      <c r="AV733" s="16">
        <v>-3.8</v>
      </c>
      <c r="AW733" s="16"/>
    </row>
    <row r="734" spans="1:49">
      <c r="A734" s="62">
        <f>'表格编辑 '!A791</f>
        <v>40378</v>
      </c>
      <c r="B734" s="62">
        <f>'表格编辑 '!B791</f>
        <v>50129</v>
      </c>
      <c r="C734" s="62" t="str">
        <f>VLOOKUP(B734,映射!A:B,2,FALSE)</f>
        <v>大钳蟹</v>
      </c>
      <c r="D734" s="62">
        <f>'表格编辑 '!E791</f>
        <v>59</v>
      </c>
      <c r="E734" s="62">
        <f>ROUNDUP((VLOOKUP(B734,Sheet1!U:AA,3,FALSE)-2)*(0.042*(D734-1)+0.2)+0.4,0)</f>
        <v>33</v>
      </c>
      <c r="F734" s="62">
        <f>ROUNDUP((VLOOKUP(B734,Sheet1!U:AA,4,FALSE)-2)*(0.042*(D734-1)+0.2)+0.4,0)</f>
        <v>85</v>
      </c>
      <c r="G734" s="62">
        <f>ROUNDUP((VLOOKUP(B734,Sheet1!U:AA,5,FALSE)-2)*(0.042*(D734-1)+0.2)+0.4,0)</f>
        <v>93</v>
      </c>
      <c r="H734" s="62">
        <f>ROUNDUP((VLOOKUP(B734,Sheet1!U:AA,6,FALSE)-2)*(0.042*(D734-1)+0.2)+0.4,0)</f>
        <v>27</v>
      </c>
      <c r="I734" s="62">
        <f>ROUNDUP((VLOOKUP(B734,Sheet1!U:AA,7,FALSE)-2)*(0.042*(D734-1)+0.2)+0.4,0)</f>
        <v>17</v>
      </c>
      <c r="J734" s="62">
        <f>E734*8+F734*2+G734*3+H734*3+I734*1+VLOOKUP(B734,Sheet1!AU:AZ,2,FALSE)</f>
        <v>831</v>
      </c>
      <c r="K734" s="62">
        <f>E734*1+F734*2+G734*2+H734*2+I734*10+VLOOKUP(B734,Sheet1!AU:AZ,3,FALSE)</f>
        <v>633</v>
      </c>
      <c r="L734" s="62">
        <f>E734*0.1+F734*2+G734*0.2+H734*0.26+I734*0.1+VLOOKUP(B734,Sheet1!AU:AZ,4,FALSE)</f>
        <v>220.62</v>
      </c>
      <c r="M734" s="62">
        <f>E734*0.1+F734*0.2+G734*2+H734*0.2+I734*0.1+VLOOKUP(B734,Sheet1!AU:AZ,5,FALSE)</f>
        <v>233.4</v>
      </c>
      <c r="N734" s="62">
        <f>E734*0.1+F734*0.2+G734*0.2+H734*2+I734*0.1+VLOOKUP(B734,Sheet1!AU:AZ,6,FALSE)</f>
        <v>114.6</v>
      </c>
      <c r="O734" s="62">
        <f t="shared" si="208"/>
        <v>11.1</v>
      </c>
      <c r="P734" s="62">
        <f t="shared" si="209"/>
        <v>12.3</v>
      </c>
      <c r="R734" s="9">
        <f t="shared" si="221"/>
        <v>59</v>
      </c>
      <c r="S734" s="9">
        <f t="shared" si="210"/>
        <v>402.64</v>
      </c>
      <c r="T734" s="9">
        <f t="shared" si="211"/>
        <v>62.8</v>
      </c>
      <c r="U734" s="66">
        <f t="shared" si="222"/>
        <v>441</v>
      </c>
      <c r="V734" s="9">
        <f t="shared" si="223"/>
        <v>529.2</v>
      </c>
      <c r="W734" s="67">
        <f t="shared" si="224"/>
        <v>357</v>
      </c>
      <c r="Y734" s="69">
        <f>VLOOKUP(D734,Sheet2!P:Q,2,FALSE)</f>
        <v>120</v>
      </c>
      <c r="AB734" s="4" t="str">
        <f>IF('表格编辑 '!D791="monster","普通","BOSS")</f>
        <v>普通</v>
      </c>
      <c r="AD734" s="50">
        <f>VLOOKUP(D734,映射!AK:AL,2,FALSE)</f>
        <v>4</v>
      </c>
      <c r="AE734" s="50" t="s">
        <v>37</v>
      </c>
      <c r="AF734" s="4">
        <f>VLOOKUP(AE734,映射!AN:AO,2,FALSE)</f>
        <v>2</v>
      </c>
      <c r="AG734" s="50">
        <v>1</v>
      </c>
      <c r="AH734" s="70">
        <v>1</v>
      </c>
      <c r="AI734" s="16">
        <f t="shared" si="212"/>
        <v>40378</v>
      </c>
      <c r="AJ734" s="16">
        <f t="shared" si="213"/>
        <v>50129</v>
      </c>
      <c r="AK734" s="16">
        <f t="shared" si="214"/>
        <v>59</v>
      </c>
      <c r="AL734" s="16" t="str">
        <f t="shared" si="215"/>
        <v>大钳蟹</v>
      </c>
      <c r="AM734" s="16">
        <f t="shared" si="216"/>
        <v>3528</v>
      </c>
      <c r="AN734" s="16">
        <f t="shared" si="217"/>
        <v>1662</v>
      </c>
      <c r="AO734" s="16">
        <f t="shared" si="225"/>
        <v>1866</v>
      </c>
      <c r="AP734" s="16">
        <f t="shared" si="218"/>
        <v>2697</v>
      </c>
      <c r="AQ734" s="16">
        <f t="shared" si="219"/>
        <v>1266</v>
      </c>
      <c r="AR734" s="16">
        <f t="shared" si="220"/>
        <v>331</v>
      </c>
      <c r="AS734" s="16"/>
      <c r="AT734" s="16">
        <v>190.4</v>
      </c>
      <c r="AU734" s="16">
        <v>84.2</v>
      </c>
      <c r="AV734" s="16">
        <v>9.9</v>
      </c>
      <c r="AW734" s="16"/>
    </row>
    <row r="735" spans="1:49">
      <c r="A735" s="62">
        <f>'表格编辑 '!A792</f>
        <v>40379</v>
      </c>
      <c r="B735" s="62">
        <f>'表格编辑 '!B792</f>
        <v>50131</v>
      </c>
      <c r="C735" s="62" t="str">
        <f>VLOOKUP(B735,映射!A:B,2,FALSE)</f>
        <v>蜥蜴人战士</v>
      </c>
      <c r="D735" s="62">
        <f>'表格编辑 '!E792</f>
        <v>59</v>
      </c>
      <c r="E735" s="62">
        <f>ROUNDUP((VLOOKUP(B735,Sheet1!U:AA,3,FALSE)-2)*(0.042*(D735-1)+0.2)+0.4,0)</f>
        <v>54</v>
      </c>
      <c r="F735" s="62">
        <f>ROUNDUP((VLOOKUP(B735,Sheet1!U:AA,4,FALSE)-2)*(0.042*(D735-1)+0.2)+0.4,0)</f>
        <v>80</v>
      </c>
      <c r="G735" s="62">
        <f>ROUNDUP((VLOOKUP(B735,Sheet1!U:AA,5,FALSE)-2)*(0.042*(D735-1)+0.2)+0.4,0)</f>
        <v>80</v>
      </c>
      <c r="H735" s="62">
        <f>ROUNDUP((VLOOKUP(B735,Sheet1!U:AA,6,FALSE)-2)*(0.042*(D735-1)+0.2)+0.4,0)</f>
        <v>27</v>
      </c>
      <c r="I735" s="62">
        <f>ROUNDUP((VLOOKUP(B735,Sheet1!U:AA,7,FALSE)-2)*(0.042*(D735-1)+0.2)+0.4,0)</f>
        <v>54</v>
      </c>
      <c r="J735" s="62">
        <f>E735*8+F735*2+G735*3+H735*3+I735*1+VLOOKUP(B735,Sheet1!AU:AZ,2,FALSE)</f>
        <v>987</v>
      </c>
      <c r="K735" s="62">
        <f>E735*1+F735*2+G735*2+H735*2+I735*10+VLOOKUP(B735,Sheet1!AU:AZ,3,FALSE)</f>
        <v>988</v>
      </c>
      <c r="L735" s="62">
        <f>E735*0.1+F735*2+G735*0.2+H735*0.26+I735*0.1+VLOOKUP(B735,Sheet1!AU:AZ,4,FALSE)</f>
        <v>213.82</v>
      </c>
      <c r="M735" s="62">
        <f>E735*0.1+F735*0.2+G735*2+H735*0.2+I735*0.1+VLOOKUP(B735,Sheet1!AU:AZ,5,FALSE)</f>
        <v>212.2</v>
      </c>
      <c r="N735" s="62">
        <f>E735*0.1+F735*0.2+G735*0.2+H735*2+I735*0.1+VLOOKUP(B735,Sheet1!AU:AZ,6,FALSE)</f>
        <v>116.8</v>
      </c>
      <c r="O735" s="62">
        <f t="shared" si="208"/>
        <v>32.3</v>
      </c>
      <c r="P735" s="62">
        <f t="shared" si="209"/>
        <v>27.2</v>
      </c>
      <c r="R735" s="9">
        <f t="shared" si="221"/>
        <v>59</v>
      </c>
      <c r="S735" s="9">
        <f t="shared" si="210"/>
        <v>402.64</v>
      </c>
      <c r="T735" s="9">
        <f t="shared" si="211"/>
        <v>62.8</v>
      </c>
      <c r="U735" s="66">
        <f t="shared" si="222"/>
        <v>468</v>
      </c>
      <c r="V735" s="9">
        <f t="shared" si="223"/>
        <v>561.6</v>
      </c>
      <c r="W735" s="67">
        <f t="shared" si="224"/>
        <v>341</v>
      </c>
      <c r="Y735" s="69">
        <f>VLOOKUP(D735,Sheet2!P:Q,2,FALSE)</f>
        <v>120</v>
      </c>
      <c r="AB735" s="4" t="str">
        <f>IF('表格编辑 '!D792="monster","普通","BOSS")</f>
        <v>普通</v>
      </c>
      <c r="AD735" s="50">
        <f>VLOOKUP(D735,映射!AK:AL,2,FALSE)</f>
        <v>4</v>
      </c>
      <c r="AE735" s="50" t="s">
        <v>37</v>
      </c>
      <c r="AF735" s="4">
        <f>VLOOKUP(AE735,映射!AN:AO,2,FALSE)</f>
        <v>2</v>
      </c>
      <c r="AG735" s="50">
        <v>1</v>
      </c>
      <c r="AH735" s="70">
        <v>1</v>
      </c>
      <c r="AI735" s="16">
        <f t="shared" si="212"/>
        <v>40379</v>
      </c>
      <c r="AJ735" s="16">
        <f t="shared" si="213"/>
        <v>50131</v>
      </c>
      <c r="AK735" s="16">
        <f t="shared" si="214"/>
        <v>59</v>
      </c>
      <c r="AL735" s="16" t="str">
        <f t="shared" si="215"/>
        <v>蜥蜴人战士</v>
      </c>
      <c r="AM735" s="16">
        <f t="shared" si="216"/>
        <v>3744</v>
      </c>
      <c r="AN735" s="16">
        <f t="shared" si="217"/>
        <v>1974</v>
      </c>
      <c r="AO735" s="16">
        <f t="shared" si="225"/>
        <v>1770</v>
      </c>
      <c r="AP735" s="16">
        <f t="shared" si="218"/>
        <v>2757</v>
      </c>
      <c r="AQ735" s="16">
        <f t="shared" si="219"/>
        <v>1976</v>
      </c>
      <c r="AR735" s="16">
        <f t="shared" si="220"/>
        <v>321</v>
      </c>
      <c r="AS735" s="16"/>
      <c r="AT735" s="16">
        <v>168.2</v>
      </c>
      <c r="AU735" s="16">
        <v>83.6</v>
      </c>
      <c r="AV735" s="16">
        <v>9.5</v>
      </c>
      <c r="AW735" s="16"/>
    </row>
    <row r="736" spans="1:49">
      <c r="A736" s="62">
        <f>'表格编辑 '!A793</f>
        <v>40380</v>
      </c>
      <c r="B736" s="62">
        <f>'表格编辑 '!B793</f>
        <v>50037</v>
      </c>
      <c r="C736" s="62" t="str">
        <f>VLOOKUP(B736,映射!A:B,2,FALSE)</f>
        <v>死灵</v>
      </c>
      <c r="D736" s="62">
        <f>'表格编辑 '!E793</f>
        <v>59</v>
      </c>
      <c r="E736" s="62">
        <f>ROUNDUP((VLOOKUP(B736,Sheet1!U:AA,3,FALSE)-2)*(0.042*(D736-1)+0.2)+0.4,0)</f>
        <v>22</v>
      </c>
      <c r="F736" s="62">
        <f>ROUNDUP((VLOOKUP(B736,Sheet1!U:AA,4,FALSE)-2)*(0.042*(D736-1)+0.2)+0.4,0)</f>
        <v>69</v>
      </c>
      <c r="G736" s="62">
        <f>ROUNDUP((VLOOKUP(B736,Sheet1!U:AA,5,FALSE)-2)*(0.042*(D736-1)+0.2)+0.4,0)</f>
        <v>80</v>
      </c>
      <c r="H736" s="62">
        <f>ROUNDUP((VLOOKUP(B736,Sheet1!U:AA,6,FALSE)-2)*(0.042*(D736-1)+0.2)+0.4,0)</f>
        <v>40</v>
      </c>
      <c r="I736" s="62">
        <f>ROUNDUP((VLOOKUP(B736,Sheet1!U:AA,7,FALSE)-2)*(0.042*(D736-1)+0.2)+0.4,0)</f>
        <v>69</v>
      </c>
      <c r="J736" s="62">
        <f>E736*8+F736*2+G736*3+H736*3+I736*1+VLOOKUP(B736,Sheet1!AU:AZ,2,FALSE)</f>
        <v>763</v>
      </c>
      <c r="K736" s="62">
        <f>E736*1+F736*2+G736*2+H736*2+I736*10+VLOOKUP(B736,Sheet1!AU:AZ,3,FALSE)</f>
        <v>1110</v>
      </c>
      <c r="L736" s="62">
        <f>E736*0.1+F736*2+G736*0.2+H736*0.26+I736*0.1+VLOOKUP(B736,Sheet1!AU:AZ,4,FALSE)</f>
        <v>193.5</v>
      </c>
      <c r="M736" s="62">
        <f>E736*0.1+F736*0.2+G736*2+H736*0.2+I736*0.1+VLOOKUP(B736,Sheet1!AU:AZ,5,FALSE)</f>
        <v>210.9</v>
      </c>
      <c r="N736" s="62">
        <f>E736*0.1+F736*0.2+G736*0.2+H736*2+I736*0.1+VLOOKUP(B736,Sheet1!AU:AZ,6,FALSE)</f>
        <v>138.9</v>
      </c>
      <c r="O736" s="62">
        <f t="shared" ref="O736:O799" si="226">E736*-0.3+F736*-0.1+G736*0.2+H736*-0.1+I736*0.8</f>
        <v>53.7</v>
      </c>
      <c r="P736" s="62">
        <f t="shared" ref="P736:P799" si="227">E736*0.8+F736*-0.1+G736*-0.1+H736*0.2+I736*-0.1</f>
        <v>3.8</v>
      </c>
      <c r="R736" s="9">
        <f t="shared" si="221"/>
        <v>59</v>
      </c>
      <c r="S736" s="9">
        <f t="shared" si="210"/>
        <v>402.64</v>
      </c>
      <c r="T736" s="9">
        <f t="shared" si="211"/>
        <v>62.8</v>
      </c>
      <c r="U736" s="66">
        <f t="shared" si="222"/>
        <v>470</v>
      </c>
      <c r="V736" s="9">
        <f t="shared" si="223"/>
        <v>564</v>
      </c>
      <c r="W736" s="67">
        <f t="shared" si="224"/>
        <v>295</v>
      </c>
      <c r="Y736" s="69">
        <f>VLOOKUP(D736,Sheet2!P:Q,2,FALSE)</f>
        <v>120</v>
      </c>
      <c r="AB736" s="4" t="str">
        <f>IF('表格编辑 '!D793="monster","普通","BOSS")</f>
        <v>普通</v>
      </c>
      <c r="AD736" s="50">
        <f>VLOOKUP(D736,映射!AK:AL,2,FALSE)</f>
        <v>4</v>
      </c>
      <c r="AE736" s="50" t="s">
        <v>37</v>
      </c>
      <c r="AF736" s="4">
        <f>VLOOKUP(AE736,映射!AN:AO,2,FALSE)</f>
        <v>2</v>
      </c>
      <c r="AG736" s="50">
        <v>1</v>
      </c>
      <c r="AH736" s="70">
        <v>1</v>
      </c>
      <c r="AI736" s="16">
        <f t="shared" si="212"/>
        <v>40380</v>
      </c>
      <c r="AJ736" s="16">
        <f t="shared" si="213"/>
        <v>50037</v>
      </c>
      <c r="AK736" s="16">
        <f t="shared" si="214"/>
        <v>59</v>
      </c>
      <c r="AL736" s="16" t="str">
        <f t="shared" si="215"/>
        <v>死灵</v>
      </c>
      <c r="AM736" s="16">
        <f t="shared" si="216"/>
        <v>3760</v>
      </c>
      <c r="AN736" s="16">
        <f t="shared" si="217"/>
        <v>1526</v>
      </c>
      <c r="AO736" s="16">
        <f t="shared" si="225"/>
        <v>2234</v>
      </c>
      <c r="AP736" s="16">
        <f t="shared" si="218"/>
        <v>2997</v>
      </c>
      <c r="AQ736" s="16">
        <f t="shared" si="219"/>
        <v>2220</v>
      </c>
      <c r="AR736" s="16">
        <f t="shared" si="220"/>
        <v>291</v>
      </c>
      <c r="AS736" s="16"/>
      <c r="AT736" s="16">
        <v>169.8</v>
      </c>
      <c r="AU736" s="16">
        <v>106.8</v>
      </c>
      <c r="AV736" s="16">
        <v>48</v>
      </c>
      <c r="AW736" s="16"/>
    </row>
    <row r="737" spans="1:49">
      <c r="A737" s="62">
        <f>'表格编辑 '!A794</f>
        <v>40381</v>
      </c>
      <c r="B737" s="62">
        <f>'表格编辑 '!B794</f>
        <v>50138</v>
      </c>
      <c r="C737" s="62" t="str">
        <f>VLOOKUP(B737,映射!A:B,2,FALSE)</f>
        <v>烈风翼龙</v>
      </c>
      <c r="D737" s="62">
        <f>'表格编辑 '!E794</f>
        <v>59</v>
      </c>
      <c r="E737" s="62">
        <f>ROUNDUP((VLOOKUP(B737,Sheet1!U:AA,3,FALSE)-2)*(0.042*(D737-1)+0.2)+0.4,0)</f>
        <v>93</v>
      </c>
      <c r="F737" s="62">
        <f>ROUNDUP((VLOOKUP(B737,Sheet1!U:AA,4,FALSE)-2)*(0.042*(D737-1)+0.2)+0.4,0)</f>
        <v>75</v>
      </c>
      <c r="G737" s="62">
        <f>ROUNDUP((VLOOKUP(B737,Sheet1!U:AA,5,FALSE)-2)*(0.042*(D737-1)+0.2)+0.4,0)</f>
        <v>69</v>
      </c>
      <c r="H737" s="62">
        <f>ROUNDUP((VLOOKUP(B737,Sheet1!U:AA,6,FALSE)-2)*(0.042*(D737-1)+0.2)+0.4,0)</f>
        <v>62</v>
      </c>
      <c r="I737" s="62">
        <f>ROUNDUP((VLOOKUP(B737,Sheet1!U:AA,7,FALSE)-2)*(0.042*(D737-1)+0.2)+0.4,0)</f>
        <v>48</v>
      </c>
      <c r="J737" s="62">
        <f>E737*8+F737*2+G737*3+H737*3+I737*1+VLOOKUP(B737,Sheet1!AU:AZ,2,FALSE)</f>
        <v>1355</v>
      </c>
      <c r="K737" s="62">
        <f>E737*1+F737*2+G737*2+H737*2+I737*10+VLOOKUP(B737,Sheet1!AU:AZ,3,FALSE)</f>
        <v>1005</v>
      </c>
      <c r="L737" s="62">
        <f>E737*0.1+F737*2+G737*0.2+H737*0.26+I737*0.1+VLOOKUP(B737,Sheet1!AU:AZ,4,FALSE)</f>
        <v>214.02</v>
      </c>
      <c r="M737" s="62">
        <f>E737*0.1+F737*0.2+G737*2+H737*0.2+I737*0.1+VLOOKUP(B737,Sheet1!AU:AZ,5,FALSE)</f>
        <v>199.5</v>
      </c>
      <c r="N737" s="62">
        <f>E737*0.1+F737*0.2+G737*0.2+H737*2+I737*0.1+VLOOKUP(B737,Sheet1!AU:AZ,6,FALSE)</f>
        <v>186.9</v>
      </c>
      <c r="O737" s="62">
        <f t="shared" si="226"/>
        <v>10.6</v>
      </c>
      <c r="P737" s="62">
        <f t="shared" si="227"/>
        <v>67.6</v>
      </c>
      <c r="R737" s="9">
        <f t="shared" si="221"/>
        <v>59</v>
      </c>
      <c r="S737" s="9">
        <f t="shared" si="210"/>
        <v>402.64</v>
      </c>
      <c r="T737" s="9">
        <f t="shared" si="211"/>
        <v>62.8</v>
      </c>
      <c r="U737" s="66">
        <f t="shared" si="222"/>
        <v>486</v>
      </c>
      <c r="V737" s="9">
        <f t="shared" si="223"/>
        <v>583.2</v>
      </c>
      <c r="W737" s="67">
        <f t="shared" si="224"/>
        <v>342</v>
      </c>
      <c r="Y737" s="69">
        <f>VLOOKUP(D737,Sheet2!P:Q,2,FALSE)</f>
        <v>120</v>
      </c>
      <c r="AB737" s="4" t="str">
        <f>IF('表格编辑 '!D794="monster","普通","BOSS")</f>
        <v>普通</v>
      </c>
      <c r="AD737" s="50">
        <f>VLOOKUP(D737,映射!AK:AL,2,FALSE)</f>
        <v>4</v>
      </c>
      <c r="AE737" s="50" t="s">
        <v>37</v>
      </c>
      <c r="AF737" s="4">
        <f>VLOOKUP(AE737,映射!AN:AO,2,FALSE)</f>
        <v>2</v>
      </c>
      <c r="AG737" s="50">
        <v>1</v>
      </c>
      <c r="AH737" s="70">
        <v>1</v>
      </c>
      <c r="AI737" s="16">
        <f t="shared" si="212"/>
        <v>40381</v>
      </c>
      <c r="AJ737" s="16">
        <f t="shared" si="213"/>
        <v>50138</v>
      </c>
      <c r="AK737" s="16">
        <f t="shared" si="214"/>
        <v>59</v>
      </c>
      <c r="AL737" s="16" t="str">
        <f t="shared" si="215"/>
        <v>烈风翼龙</v>
      </c>
      <c r="AM737" s="16">
        <f t="shared" si="216"/>
        <v>3888</v>
      </c>
      <c r="AN737" s="16">
        <f t="shared" si="217"/>
        <v>2710</v>
      </c>
      <c r="AO737" s="16">
        <f t="shared" si="225"/>
        <v>1178</v>
      </c>
      <c r="AP737" s="16">
        <f t="shared" si="218"/>
        <v>2533</v>
      </c>
      <c r="AQ737" s="16">
        <f t="shared" si="219"/>
        <v>2010</v>
      </c>
      <c r="AR737" s="16">
        <f t="shared" si="220"/>
        <v>322</v>
      </c>
      <c r="AS737" s="16"/>
      <c r="AT737" s="16">
        <v>132</v>
      </c>
      <c r="AU737" s="16">
        <v>119.4</v>
      </c>
      <c r="AV737" s="16">
        <v>2.6</v>
      </c>
      <c r="AW737" s="16"/>
    </row>
    <row r="738" spans="1:49">
      <c r="A738" s="62">
        <f>'表格编辑 '!A795</f>
        <v>40382</v>
      </c>
      <c r="B738" s="62">
        <f>'表格编辑 '!B795</f>
        <v>50038</v>
      </c>
      <c r="C738" s="62" t="str">
        <f>VLOOKUP(B738,映射!A:B,2,FALSE)</f>
        <v>石像魔宠</v>
      </c>
      <c r="D738" s="62">
        <f>'表格编辑 '!E795</f>
        <v>59</v>
      </c>
      <c r="E738" s="62">
        <f>ROUNDUP((VLOOKUP(B738,Sheet1!U:AA,3,FALSE)-2)*(0.042*(D738-1)+0.2)+0.4,0)</f>
        <v>38</v>
      </c>
      <c r="F738" s="62">
        <f>ROUNDUP((VLOOKUP(B738,Sheet1!U:AA,4,FALSE)-2)*(0.042*(D738-1)+0.2)+0.4,0)</f>
        <v>51</v>
      </c>
      <c r="G738" s="62">
        <f>ROUNDUP((VLOOKUP(B738,Sheet1!U:AA,5,FALSE)-2)*(0.042*(D738-1)+0.2)+0.4,0)</f>
        <v>43</v>
      </c>
      <c r="H738" s="62">
        <f>ROUNDUP((VLOOKUP(B738,Sheet1!U:AA,6,FALSE)-2)*(0.042*(D738-1)+0.2)+0.4,0)</f>
        <v>77</v>
      </c>
      <c r="I738" s="62">
        <f>ROUNDUP((VLOOKUP(B738,Sheet1!U:AA,7,FALSE)-2)*(0.042*(D738-1)+0.2)+0.4,0)</f>
        <v>64</v>
      </c>
      <c r="J738" s="62">
        <f>E738*8+F738*2+G738*3+H738*3+I738*1+VLOOKUP(B738,Sheet1!AU:AZ,2,FALSE)</f>
        <v>850</v>
      </c>
      <c r="K738" s="62">
        <f>E738*1+F738*2+G738*2+H738*2+I738*10+VLOOKUP(B738,Sheet1!AU:AZ,3,FALSE)</f>
        <v>1040</v>
      </c>
      <c r="L738" s="62">
        <f>E738*0.1+F738*2+G738*0.2+H738*0.26+I738*0.1+VLOOKUP(B738,Sheet1!AU:AZ,4,FALSE)</f>
        <v>160.82</v>
      </c>
      <c r="M738" s="62">
        <f>E738*0.1+F738*0.2+G738*2+H738*0.2+I738*0.1+VLOOKUP(B738,Sheet1!AU:AZ,5,FALSE)</f>
        <v>141.8</v>
      </c>
      <c r="N738" s="62">
        <f>E738*0.1+F738*0.2+G738*0.2+H738*2+I738*0.1+VLOOKUP(B738,Sheet1!AU:AZ,6,FALSE)</f>
        <v>203</v>
      </c>
      <c r="O738" s="62">
        <f t="shared" si="226"/>
        <v>35.6</v>
      </c>
      <c r="P738" s="62">
        <f t="shared" si="227"/>
        <v>30</v>
      </c>
      <c r="R738" s="9">
        <f t="shared" si="221"/>
        <v>59</v>
      </c>
      <c r="S738" s="9">
        <f t="shared" si="210"/>
        <v>402.64</v>
      </c>
      <c r="T738" s="9">
        <f t="shared" si="211"/>
        <v>62.8</v>
      </c>
      <c r="U738" s="66">
        <f t="shared" si="222"/>
        <v>587</v>
      </c>
      <c r="V738" s="9">
        <f t="shared" si="223"/>
        <v>704.4</v>
      </c>
      <c r="W738" s="67">
        <f t="shared" si="224"/>
        <v>223</v>
      </c>
      <c r="Y738" s="69">
        <f>VLOOKUP(D738,Sheet2!P:Q,2,FALSE)</f>
        <v>120</v>
      </c>
      <c r="AB738" s="4" t="str">
        <f>IF('表格编辑 '!D795="monster","普通","BOSS")</f>
        <v>普通</v>
      </c>
      <c r="AD738" s="50">
        <f>VLOOKUP(D738,映射!AK:AL,2,FALSE)</f>
        <v>4</v>
      </c>
      <c r="AE738" s="50" t="s">
        <v>37</v>
      </c>
      <c r="AF738" s="4">
        <f>VLOOKUP(AE738,映射!AN:AO,2,FALSE)</f>
        <v>2</v>
      </c>
      <c r="AG738" s="50">
        <v>1</v>
      </c>
      <c r="AH738" s="70">
        <v>1</v>
      </c>
      <c r="AI738" s="16">
        <f t="shared" si="212"/>
        <v>40382</v>
      </c>
      <c r="AJ738" s="16">
        <f t="shared" si="213"/>
        <v>50038</v>
      </c>
      <c r="AK738" s="16">
        <f t="shared" si="214"/>
        <v>59</v>
      </c>
      <c r="AL738" s="16" t="str">
        <f t="shared" si="215"/>
        <v>石像魔宠</v>
      </c>
      <c r="AM738" s="16">
        <f t="shared" si="216"/>
        <v>4696</v>
      </c>
      <c r="AN738" s="16">
        <f t="shared" si="217"/>
        <v>1700</v>
      </c>
      <c r="AO738" s="16">
        <f t="shared" si="225"/>
        <v>2996</v>
      </c>
      <c r="AP738" s="16">
        <f t="shared" si="218"/>
        <v>3846</v>
      </c>
      <c r="AQ738" s="16">
        <f t="shared" si="219"/>
        <v>2080</v>
      </c>
      <c r="AR738" s="16">
        <f t="shared" si="220"/>
        <v>242</v>
      </c>
      <c r="AS738" s="16"/>
      <c r="AT738" s="16">
        <v>75.9</v>
      </c>
      <c r="AU738" s="16">
        <v>160.5</v>
      </c>
      <c r="AV738" s="16">
        <v>28.4</v>
      </c>
      <c r="AW738" s="16"/>
    </row>
    <row r="739" spans="1:49">
      <c r="A739" s="62">
        <f>'表格编辑 '!A796</f>
        <v>40383</v>
      </c>
      <c r="B739" s="62">
        <f>'表格编辑 '!B796</f>
        <v>50019</v>
      </c>
      <c r="C739" s="62" t="str">
        <f>VLOOKUP(B739,映射!A:B,2,FALSE)</f>
        <v>极限鼠王</v>
      </c>
      <c r="D739" s="62">
        <f>'表格编辑 '!E796</f>
        <v>59</v>
      </c>
      <c r="E739" s="62">
        <f>ROUNDUP((VLOOKUP(B739,Sheet1!U:AA,3,FALSE)-2)*(0.042*(D739-1)+0.2)+0.4,0)</f>
        <v>35</v>
      </c>
      <c r="F739" s="62">
        <f>ROUNDUP((VLOOKUP(B739,Sheet1!U:AA,4,FALSE)-2)*(0.042*(D739-1)+0.2)+0.4,0)</f>
        <v>27</v>
      </c>
      <c r="G739" s="62">
        <f>ROUNDUP((VLOOKUP(B739,Sheet1!U:AA,5,FALSE)-2)*(0.042*(D739-1)+0.2)+0.4,0)</f>
        <v>46</v>
      </c>
      <c r="H739" s="62">
        <f>ROUNDUP((VLOOKUP(B739,Sheet1!U:AA,6,FALSE)-2)*(0.042*(D739-1)+0.2)+0.4,0)</f>
        <v>80</v>
      </c>
      <c r="I739" s="62">
        <f>ROUNDUP((VLOOKUP(B739,Sheet1!U:AA,7,FALSE)-2)*(0.042*(D739-1)+0.2)+0.4,0)</f>
        <v>106</v>
      </c>
      <c r="J739" s="62">
        <f>E739*8+F739*2+G739*3+H739*3+I739*1+VLOOKUP(B739,Sheet1!AU:AZ,2,FALSE)</f>
        <v>838</v>
      </c>
      <c r="K739" s="62">
        <f>E739*1+F739*2+G739*2+H739*2+I739*10+VLOOKUP(B739,Sheet1!AU:AZ,3,FALSE)</f>
        <v>1421</v>
      </c>
      <c r="L739" s="62">
        <f>E739*0.1+F739*2+G739*0.2+H739*0.26+I739*0.1+VLOOKUP(B739,Sheet1!AU:AZ,4,FALSE)</f>
        <v>118.1</v>
      </c>
      <c r="M739" s="62">
        <f>E739*0.1+F739*0.2+G739*2+H739*0.2+I739*0.1+VLOOKUP(B739,Sheet1!AU:AZ,5,FALSE)</f>
        <v>147.5</v>
      </c>
      <c r="N739" s="62">
        <f>E739*0.1+F739*0.2+G739*0.2+H739*2+I739*0.1+VLOOKUP(B739,Sheet1!AU:AZ,6,FALSE)</f>
        <v>208.7</v>
      </c>
      <c r="O739" s="62">
        <f t="shared" si="226"/>
        <v>72.8</v>
      </c>
      <c r="P739" s="62">
        <f t="shared" si="227"/>
        <v>26.1</v>
      </c>
      <c r="R739" s="9">
        <f t="shared" si="221"/>
        <v>59</v>
      </c>
      <c r="S739" s="9">
        <f t="shared" si="210"/>
        <v>402.64</v>
      </c>
      <c r="T739" s="9">
        <f t="shared" si="211"/>
        <v>62.8</v>
      </c>
      <c r="U739" s="66">
        <f t="shared" si="222"/>
        <v>575</v>
      </c>
      <c r="V739" s="9">
        <f t="shared" si="223"/>
        <v>690</v>
      </c>
      <c r="W739" s="67">
        <f t="shared" si="224"/>
        <v>137</v>
      </c>
      <c r="Y739" s="69">
        <f>VLOOKUP(D739,Sheet2!P:Q,2,FALSE)</f>
        <v>120</v>
      </c>
      <c r="AB739" s="4" t="str">
        <f>IF('表格编辑 '!D796="monster","普通","BOSS")</f>
        <v>普通</v>
      </c>
      <c r="AD739" s="50">
        <f>VLOOKUP(D739,映射!AK:AL,2,FALSE)</f>
        <v>4</v>
      </c>
      <c r="AE739" s="50" t="s">
        <v>37</v>
      </c>
      <c r="AF739" s="4">
        <f>VLOOKUP(AE739,映射!AN:AO,2,FALSE)</f>
        <v>2</v>
      </c>
      <c r="AG739" s="50">
        <v>1</v>
      </c>
      <c r="AH739" s="70">
        <v>1</v>
      </c>
      <c r="AI739" s="16">
        <f t="shared" si="212"/>
        <v>40383</v>
      </c>
      <c r="AJ739" s="16">
        <f t="shared" si="213"/>
        <v>50019</v>
      </c>
      <c r="AK739" s="16">
        <f t="shared" si="214"/>
        <v>59</v>
      </c>
      <c r="AL739" s="16" t="str">
        <f t="shared" si="215"/>
        <v>极限鼠王</v>
      </c>
      <c r="AM739" s="16">
        <f t="shared" si="216"/>
        <v>4600</v>
      </c>
      <c r="AN739" s="16">
        <f t="shared" si="217"/>
        <v>1676</v>
      </c>
      <c r="AO739" s="16">
        <f t="shared" si="225"/>
        <v>2924</v>
      </c>
      <c r="AP739" s="16">
        <f t="shared" si="218"/>
        <v>3762</v>
      </c>
      <c r="AQ739" s="16">
        <f t="shared" si="219"/>
        <v>2842</v>
      </c>
      <c r="AR739" s="16">
        <f t="shared" si="220"/>
        <v>178</v>
      </c>
      <c r="AS739" s="16"/>
      <c r="AT739" s="16">
        <v>111.4</v>
      </c>
      <c r="AU739" s="16">
        <v>165.4</v>
      </c>
      <c r="AV739" s="16">
        <v>66.5</v>
      </c>
      <c r="AW739" s="16"/>
    </row>
    <row r="740" spans="1:49">
      <c r="A740" s="62">
        <f>'表格编辑 '!A797</f>
        <v>40384</v>
      </c>
      <c r="B740" s="62">
        <f>'表格编辑 '!B797</f>
        <v>50023</v>
      </c>
      <c r="C740" s="62" t="str">
        <f>VLOOKUP(B740,映射!A:B,2,FALSE)</f>
        <v>异域魔犬</v>
      </c>
      <c r="D740" s="62">
        <f>'表格编辑 '!E797</f>
        <v>59</v>
      </c>
      <c r="E740" s="62">
        <f>ROUNDUP((VLOOKUP(B740,Sheet1!U:AA,3,FALSE)-2)*(0.042*(D740-1)+0.2)+0.4,0)</f>
        <v>56</v>
      </c>
      <c r="F740" s="62">
        <f>ROUNDUP((VLOOKUP(B740,Sheet1!U:AA,4,FALSE)-2)*(0.042*(D740-1)+0.2)+0.4,0)</f>
        <v>101</v>
      </c>
      <c r="G740" s="62">
        <f>ROUNDUP((VLOOKUP(B740,Sheet1!U:AA,5,FALSE)-2)*(0.042*(D740-1)+0.2)+0.4,0)</f>
        <v>30</v>
      </c>
      <c r="H740" s="62">
        <f>ROUNDUP((VLOOKUP(B740,Sheet1!U:AA,6,FALSE)-2)*(0.042*(D740-1)+0.2)+0.4,0)</f>
        <v>51</v>
      </c>
      <c r="I740" s="62">
        <f>ROUNDUP((VLOOKUP(B740,Sheet1!U:AA,7,FALSE)-2)*(0.042*(D740-1)+0.2)+0.4,0)</f>
        <v>43</v>
      </c>
      <c r="J740" s="62">
        <f>E740*8+F740*2+G740*3+H740*3+I740*1+VLOOKUP(B740,Sheet1!AU:AZ,2,FALSE)</f>
        <v>956</v>
      </c>
      <c r="K740" s="62">
        <f>E740*1+F740*2+G740*2+H740*2+I740*10+VLOOKUP(B740,Sheet1!AU:AZ,3,FALSE)</f>
        <v>870</v>
      </c>
      <c r="L740" s="62">
        <f>E740*0.1+F740*2+G740*0.2+H740*0.26+I740*0.1+VLOOKUP(B740,Sheet1!AU:AZ,4,FALSE)</f>
        <v>251.16</v>
      </c>
      <c r="M740" s="62">
        <f>E740*0.1+F740*0.2+G740*2+H740*0.2+I740*0.1+VLOOKUP(B740,Sheet1!AU:AZ,5,FALSE)</f>
        <v>120.3</v>
      </c>
      <c r="N740" s="62">
        <f>E740*0.1+F740*0.2+G740*0.2+H740*2+I740*0.1+VLOOKUP(B740,Sheet1!AU:AZ,6,FALSE)</f>
        <v>158.1</v>
      </c>
      <c r="O740" s="62">
        <f t="shared" si="226"/>
        <v>8.4</v>
      </c>
      <c r="P740" s="62">
        <f t="shared" si="227"/>
        <v>37.6</v>
      </c>
      <c r="R740" s="9">
        <f t="shared" si="221"/>
        <v>59</v>
      </c>
      <c r="S740" s="9">
        <f t="shared" si="210"/>
        <v>402.64</v>
      </c>
      <c r="T740" s="9">
        <f t="shared" si="211"/>
        <v>62.8</v>
      </c>
      <c r="U740" s="66">
        <f t="shared" si="222"/>
        <v>637</v>
      </c>
      <c r="V740" s="9">
        <f t="shared" si="223"/>
        <v>764.4</v>
      </c>
      <c r="W740" s="67">
        <f t="shared" si="224"/>
        <v>431</v>
      </c>
      <c r="Y740" s="69">
        <f>VLOOKUP(D740,Sheet2!P:Q,2,FALSE)</f>
        <v>120</v>
      </c>
      <c r="AB740" s="4" t="str">
        <f>IF('表格编辑 '!D797="monster","普通","BOSS")</f>
        <v>普通</v>
      </c>
      <c r="AD740" s="50">
        <f>VLOOKUP(D740,映射!AK:AL,2,FALSE)</f>
        <v>4</v>
      </c>
      <c r="AE740" s="50" t="s">
        <v>37</v>
      </c>
      <c r="AF740" s="4">
        <f>VLOOKUP(AE740,映射!AN:AO,2,FALSE)</f>
        <v>2</v>
      </c>
      <c r="AG740" s="50">
        <v>1</v>
      </c>
      <c r="AH740" s="70">
        <v>1</v>
      </c>
      <c r="AI740" s="16">
        <f t="shared" si="212"/>
        <v>40384</v>
      </c>
      <c r="AJ740" s="16">
        <f t="shared" si="213"/>
        <v>50023</v>
      </c>
      <c r="AK740" s="16">
        <f t="shared" si="214"/>
        <v>59</v>
      </c>
      <c r="AL740" s="16" t="str">
        <f t="shared" si="215"/>
        <v>异域魔犬</v>
      </c>
      <c r="AM740" s="16">
        <f t="shared" si="216"/>
        <v>5096</v>
      </c>
      <c r="AN740" s="16">
        <f t="shared" si="217"/>
        <v>1912</v>
      </c>
      <c r="AO740" s="16">
        <f t="shared" si="225"/>
        <v>3184</v>
      </c>
      <c r="AP740" s="16">
        <f t="shared" si="218"/>
        <v>4140</v>
      </c>
      <c r="AQ740" s="16">
        <f t="shared" si="219"/>
        <v>1740</v>
      </c>
      <c r="AR740" s="16">
        <f t="shared" si="220"/>
        <v>377</v>
      </c>
      <c r="AS740" s="16"/>
      <c r="AT740" s="16">
        <v>89.8</v>
      </c>
      <c r="AU740" s="16">
        <v>122.2</v>
      </c>
      <c r="AV740" s="16">
        <v>7.3</v>
      </c>
      <c r="AW740" s="16"/>
    </row>
    <row r="741" spans="1:49">
      <c r="A741" s="62">
        <f>'表格编辑 '!A798</f>
        <v>40385</v>
      </c>
      <c r="B741" s="62">
        <f>'表格编辑 '!B798</f>
        <v>50069</v>
      </c>
      <c r="C741" s="62" t="str">
        <f>VLOOKUP(B741,映射!A:B,2,FALSE)</f>
        <v>杀手螳螂</v>
      </c>
      <c r="D741" s="62">
        <f>'表格编辑 '!E798</f>
        <v>59</v>
      </c>
      <c r="E741" s="62">
        <f>ROUNDUP((VLOOKUP(B741,Sheet1!U:AA,3,FALSE)-2)*(0.042*(D741-1)+0.2)+0.4,0)</f>
        <v>43</v>
      </c>
      <c r="F741" s="62">
        <f>ROUNDUP((VLOOKUP(B741,Sheet1!U:AA,4,FALSE)-2)*(0.042*(D741-1)+0.2)+0.4,0)</f>
        <v>114</v>
      </c>
      <c r="G741" s="62">
        <f>ROUNDUP((VLOOKUP(B741,Sheet1!U:AA,5,FALSE)-2)*(0.042*(D741-1)+0.2)+0.4,0)</f>
        <v>88</v>
      </c>
      <c r="H741" s="62">
        <f>ROUNDUP((VLOOKUP(B741,Sheet1!U:AA,6,FALSE)-2)*(0.042*(D741-1)+0.2)+0.4,0)</f>
        <v>64</v>
      </c>
      <c r="I741" s="62">
        <f>ROUNDUP((VLOOKUP(B741,Sheet1!U:AA,7,FALSE)-2)*(0.042*(D741-1)+0.2)+0.4,0)</f>
        <v>67</v>
      </c>
      <c r="J741" s="62">
        <f>E741*8+F741*2+G741*3+H741*3+I741*1+VLOOKUP(B741,Sheet1!AU:AZ,2,FALSE)</f>
        <v>1115</v>
      </c>
      <c r="K741" s="62">
        <f>E741*1+F741*2+G741*2+H741*2+I741*10+VLOOKUP(B741,Sheet1!AU:AZ,3,FALSE)</f>
        <v>1265</v>
      </c>
      <c r="L741" s="62">
        <f>E741*0.1+F741*2+G741*0.2+H741*0.26+I741*0.1+VLOOKUP(B741,Sheet1!AU:AZ,4,FALSE)</f>
        <v>293.24</v>
      </c>
      <c r="M741" s="62">
        <f>E741*0.1+F741*0.2+G741*2+H741*0.2+I741*0.1+VLOOKUP(B741,Sheet1!AU:AZ,5,FALSE)</f>
        <v>242.6</v>
      </c>
      <c r="N741" s="62">
        <f>E741*0.1+F741*0.2+G741*0.2+H741*2+I741*0.1+VLOOKUP(B741,Sheet1!AU:AZ,6,FALSE)</f>
        <v>199.4</v>
      </c>
      <c r="O741" s="62">
        <f t="shared" si="226"/>
        <v>40.5</v>
      </c>
      <c r="P741" s="62">
        <f t="shared" si="227"/>
        <v>20.3</v>
      </c>
      <c r="R741" s="9">
        <f t="shared" si="221"/>
        <v>59</v>
      </c>
      <c r="S741" s="9">
        <f t="shared" si="210"/>
        <v>402.64</v>
      </c>
      <c r="T741" s="9">
        <f t="shared" si="211"/>
        <v>62.8</v>
      </c>
      <c r="U741" s="66">
        <f t="shared" si="222"/>
        <v>430</v>
      </c>
      <c r="V741" s="9">
        <f t="shared" si="223"/>
        <v>516</v>
      </c>
      <c r="W741" s="67">
        <f t="shared" si="224"/>
        <v>536</v>
      </c>
      <c r="Y741" s="69">
        <f>VLOOKUP(D741,Sheet2!P:Q,2,FALSE)</f>
        <v>120</v>
      </c>
      <c r="AB741" s="4" t="str">
        <f>IF('表格编辑 '!D798="monster","普通","BOSS")</f>
        <v>普通</v>
      </c>
      <c r="AD741" s="50">
        <f>VLOOKUP(D741,映射!AK:AL,2,FALSE)</f>
        <v>4</v>
      </c>
      <c r="AE741" s="50" t="s">
        <v>37</v>
      </c>
      <c r="AF741" s="4">
        <f>VLOOKUP(AE741,映射!AN:AO,2,FALSE)</f>
        <v>2</v>
      </c>
      <c r="AG741" s="50">
        <v>1</v>
      </c>
      <c r="AH741" s="70">
        <v>1</v>
      </c>
      <c r="AI741" s="16">
        <f t="shared" si="212"/>
        <v>40385</v>
      </c>
      <c r="AJ741" s="16">
        <f t="shared" si="213"/>
        <v>50069</v>
      </c>
      <c r="AK741" s="16">
        <f t="shared" si="214"/>
        <v>59</v>
      </c>
      <c r="AL741" s="16" t="str">
        <f t="shared" si="215"/>
        <v>杀手螳螂</v>
      </c>
      <c r="AM741" s="16">
        <f t="shared" si="216"/>
        <v>3440</v>
      </c>
      <c r="AN741" s="16">
        <f t="shared" si="217"/>
        <v>2230</v>
      </c>
      <c r="AO741" s="16">
        <f t="shared" si="225"/>
        <v>1210</v>
      </c>
      <c r="AP741" s="16">
        <f t="shared" si="218"/>
        <v>2325</v>
      </c>
      <c r="AQ741" s="16">
        <f t="shared" si="219"/>
        <v>2530</v>
      </c>
      <c r="AR741" s="16">
        <f t="shared" si="220"/>
        <v>440</v>
      </c>
      <c r="AS741" s="16"/>
      <c r="AT741" s="16">
        <v>123.8</v>
      </c>
      <c r="AU741" s="16">
        <v>149</v>
      </c>
      <c r="AV741" s="16">
        <v>14.3</v>
      </c>
      <c r="AW741" s="16"/>
    </row>
    <row r="742" spans="1:49">
      <c r="A742" s="62">
        <f>'表格编辑 '!A799</f>
        <v>40386</v>
      </c>
      <c r="B742" s="62">
        <f>'表格编辑 '!B799</f>
        <v>50138</v>
      </c>
      <c r="C742" s="62" t="str">
        <f>VLOOKUP(B742,映射!A:B,2,FALSE)</f>
        <v>烈风翼龙</v>
      </c>
      <c r="D742" s="62">
        <f>'表格编辑 '!E799</f>
        <v>59</v>
      </c>
      <c r="E742" s="62">
        <f>ROUNDUP((VLOOKUP(B742,Sheet1!U:AA,3,FALSE)-2)*(0.042*(D742-1)+0.2)+0.4,0)</f>
        <v>93</v>
      </c>
      <c r="F742" s="62">
        <f>ROUNDUP((VLOOKUP(B742,Sheet1!U:AA,4,FALSE)-2)*(0.042*(D742-1)+0.2)+0.4,0)</f>
        <v>75</v>
      </c>
      <c r="G742" s="62">
        <f>ROUNDUP((VLOOKUP(B742,Sheet1!U:AA,5,FALSE)-2)*(0.042*(D742-1)+0.2)+0.4,0)</f>
        <v>69</v>
      </c>
      <c r="H742" s="62">
        <f>ROUNDUP((VLOOKUP(B742,Sheet1!U:AA,6,FALSE)-2)*(0.042*(D742-1)+0.2)+0.4,0)</f>
        <v>62</v>
      </c>
      <c r="I742" s="62">
        <f>ROUNDUP((VLOOKUP(B742,Sheet1!U:AA,7,FALSE)-2)*(0.042*(D742-1)+0.2)+0.4,0)</f>
        <v>48</v>
      </c>
      <c r="J742" s="62">
        <f>E742*8+F742*2+G742*3+H742*3+I742*1+VLOOKUP(B742,Sheet1!AU:AZ,2,FALSE)</f>
        <v>1355</v>
      </c>
      <c r="K742" s="62">
        <f>E742*1+F742*2+G742*2+H742*2+I742*10+VLOOKUP(B742,Sheet1!AU:AZ,3,FALSE)</f>
        <v>1005</v>
      </c>
      <c r="L742" s="62">
        <f>E742*0.1+F742*2+G742*0.2+H742*0.26+I742*0.1+VLOOKUP(B742,Sheet1!AU:AZ,4,FALSE)</f>
        <v>214.02</v>
      </c>
      <c r="M742" s="62">
        <f>E742*0.1+F742*0.2+G742*2+H742*0.2+I742*0.1+VLOOKUP(B742,Sheet1!AU:AZ,5,FALSE)</f>
        <v>199.5</v>
      </c>
      <c r="N742" s="62">
        <f>E742*0.1+F742*0.2+G742*0.2+H742*2+I742*0.1+VLOOKUP(B742,Sheet1!AU:AZ,6,FALSE)</f>
        <v>186.9</v>
      </c>
      <c r="O742" s="62">
        <f t="shared" si="226"/>
        <v>10.6</v>
      </c>
      <c r="P742" s="62">
        <f t="shared" si="227"/>
        <v>67.6</v>
      </c>
      <c r="R742" s="9">
        <f t="shared" si="221"/>
        <v>59</v>
      </c>
      <c r="S742" s="9">
        <f t="shared" si="210"/>
        <v>402.64</v>
      </c>
      <c r="T742" s="9">
        <f t="shared" si="211"/>
        <v>62.8</v>
      </c>
      <c r="U742" s="66">
        <f t="shared" si="222"/>
        <v>486</v>
      </c>
      <c r="V742" s="9">
        <f t="shared" si="223"/>
        <v>583.2</v>
      </c>
      <c r="W742" s="67">
        <f t="shared" si="224"/>
        <v>342</v>
      </c>
      <c r="Y742" s="69">
        <f>VLOOKUP(D742,Sheet2!P:Q,2,FALSE)</f>
        <v>120</v>
      </c>
      <c r="AB742" s="4" t="str">
        <f>IF('表格编辑 '!D799="monster","普通","BOSS")</f>
        <v>普通</v>
      </c>
      <c r="AD742" s="50">
        <f>VLOOKUP(D742,映射!AK:AL,2,FALSE)</f>
        <v>4</v>
      </c>
      <c r="AE742" s="50" t="s">
        <v>37</v>
      </c>
      <c r="AF742" s="4">
        <f>VLOOKUP(AE742,映射!AN:AO,2,FALSE)</f>
        <v>2</v>
      </c>
      <c r="AG742" s="50">
        <v>1</v>
      </c>
      <c r="AH742" s="70">
        <v>1</v>
      </c>
      <c r="AI742" s="16">
        <f t="shared" si="212"/>
        <v>40386</v>
      </c>
      <c r="AJ742" s="16">
        <f t="shared" si="213"/>
        <v>50138</v>
      </c>
      <c r="AK742" s="16">
        <f t="shared" si="214"/>
        <v>59</v>
      </c>
      <c r="AL742" s="16" t="str">
        <f t="shared" si="215"/>
        <v>烈风翼龙</v>
      </c>
      <c r="AM742" s="16">
        <f t="shared" si="216"/>
        <v>3888</v>
      </c>
      <c r="AN742" s="16">
        <f t="shared" si="217"/>
        <v>2710</v>
      </c>
      <c r="AO742" s="16">
        <f t="shared" si="225"/>
        <v>1178</v>
      </c>
      <c r="AP742" s="16">
        <f t="shared" si="218"/>
        <v>2533</v>
      </c>
      <c r="AQ742" s="16">
        <f t="shared" si="219"/>
        <v>2010</v>
      </c>
      <c r="AR742" s="16">
        <f t="shared" si="220"/>
        <v>322</v>
      </c>
      <c r="AS742" s="16"/>
      <c r="AT742" s="16">
        <v>132</v>
      </c>
      <c r="AU742" s="16">
        <v>119.4</v>
      </c>
      <c r="AV742" s="16">
        <v>2.6</v>
      </c>
      <c r="AW742" s="16"/>
    </row>
    <row r="743" spans="1:49">
      <c r="A743" s="62">
        <f>'表格编辑 '!A800</f>
        <v>40387</v>
      </c>
      <c r="B743" s="62">
        <f>'表格编辑 '!B800</f>
        <v>50021</v>
      </c>
      <c r="C743" s="62" t="str">
        <f>VLOOKUP(B743,映射!A:B,2,FALSE)</f>
        <v>巨狼</v>
      </c>
      <c r="D743" s="62">
        <f>'表格编辑 '!E800</f>
        <v>59</v>
      </c>
      <c r="E743" s="62">
        <f>ROUNDUP((VLOOKUP(B743,Sheet1!U:AA,3,FALSE)-2)*(0.042*(D743-1)+0.2)+0.4,0)</f>
        <v>69</v>
      </c>
      <c r="F743" s="62">
        <f>ROUNDUP((VLOOKUP(B743,Sheet1!U:AA,4,FALSE)-2)*(0.042*(D743-1)+0.2)+0.4,0)</f>
        <v>114</v>
      </c>
      <c r="G743" s="62">
        <f>ROUNDUP((VLOOKUP(B743,Sheet1!U:AA,5,FALSE)-2)*(0.042*(D743-1)+0.2)+0.4,0)</f>
        <v>43</v>
      </c>
      <c r="H743" s="62">
        <f>ROUNDUP((VLOOKUP(B743,Sheet1!U:AA,6,FALSE)-2)*(0.042*(D743-1)+0.2)+0.4,0)</f>
        <v>64</v>
      </c>
      <c r="I743" s="62">
        <f>ROUNDUP((VLOOKUP(B743,Sheet1!U:AA,7,FALSE)-2)*(0.042*(D743-1)+0.2)+0.4,0)</f>
        <v>56</v>
      </c>
      <c r="J743" s="62">
        <f>E743*8+F743*2+G743*3+H743*3+I743*1+VLOOKUP(B743,Sheet1!AU:AZ,2,FALSE)</f>
        <v>1177</v>
      </c>
      <c r="K743" s="62">
        <f>E743*1+F743*2+G743*2+H743*2+I743*10+VLOOKUP(B743,Sheet1!AU:AZ,3,FALSE)</f>
        <v>1091</v>
      </c>
      <c r="L743" s="62">
        <f>E743*0.1+F743*2+G743*0.2+H743*0.26+I743*0.1+VLOOKUP(B743,Sheet1!AU:AZ,4,FALSE)</f>
        <v>285.74</v>
      </c>
      <c r="M743" s="62">
        <f>E743*0.1+F743*0.2+G743*2+H743*0.2+I743*0.1+VLOOKUP(B743,Sheet1!AU:AZ,5,FALSE)</f>
        <v>154.1</v>
      </c>
      <c r="N743" s="62">
        <f>E743*0.1+F743*0.2+G743*0.2+H743*2+I743*0.1+VLOOKUP(B743,Sheet1!AU:AZ,6,FALSE)</f>
        <v>191.9</v>
      </c>
      <c r="O743" s="62">
        <f t="shared" si="226"/>
        <v>14.9</v>
      </c>
      <c r="P743" s="62">
        <f t="shared" si="227"/>
        <v>46.7</v>
      </c>
      <c r="R743" s="9">
        <f t="shared" si="221"/>
        <v>59</v>
      </c>
      <c r="S743" s="9">
        <f t="shared" si="210"/>
        <v>402.64</v>
      </c>
      <c r="T743" s="9">
        <f t="shared" si="211"/>
        <v>62.8</v>
      </c>
      <c r="U743" s="66">
        <f t="shared" si="222"/>
        <v>562</v>
      </c>
      <c r="V743" s="9">
        <f t="shared" si="223"/>
        <v>674.4</v>
      </c>
      <c r="W743" s="67">
        <f t="shared" si="224"/>
        <v>517</v>
      </c>
      <c r="Y743" s="69">
        <f>VLOOKUP(D743,Sheet2!P:Q,2,FALSE)</f>
        <v>120</v>
      </c>
      <c r="AB743" s="4" t="str">
        <f>IF('表格编辑 '!D800="monster","普通","BOSS")</f>
        <v>普通</v>
      </c>
      <c r="AD743" s="50">
        <f>VLOOKUP(D743,映射!AK:AL,2,FALSE)</f>
        <v>4</v>
      </c>
      <c r="AE743" s="50" t="s">
        <v>37</v>
      </c>
      <c r="AF743" s="4">
        <f>VLOOKUP(AE743,映射!AN:AO,2,FALSE)</f>
        <v>2</v>
      </c>
      <c r="AG743" s="50">
        <v>1</v>
      </c>
      <c r="AH743" s="70">
        <v>1</v>
      </c>
      <c r="AI743" s="16">
        <f t="shared" si="212"/>
        <v>40387</v>
      </c>
      <c r="AJ743" s="16">
        <f t="shared" si="213"/>
        <v>50021</v>
      </c>
      <c r="AK743" s="16">
        <f t="shared" si="214"/>
        <v>59</v>
      </c>
      <c r="AL743" s="16" t="str">
        <f t="shared" si="215"/>
        <v>巨狼</v>
      </c>
      <c r="AM743" s="16">
        <f t="shared" si="216"/>
        <v>4496</v>
      </c>
      <c r="AN743" s="16">
        <f t="shared" si="217"/>
        <v>2354</v>
      </c>
      <c r="AO743" s="16">
        <f t="shared" si="225"/>
        <v>2142</v>
      </c>
      <c r="AP743" s="16">
        <f t="shared" si="218"/>
        <v>3319</v>
      </c>
      <c r="AQ743" s="16">
        <f t="shared" si="219"/>
        <v>2182</v>
      </c>
      <c r="AR743" s="16">
        <f t="shared" si="220"/>
        <v>429</v>
      </c>
      <c r="AS743" s="16"/>
      <c r="AT743" s="16">
        <v>80.7</v>
      </c>
      <c r="AU743" s="16">
        <v>140.1</v>
      </c>
      <c r="AV743" s="16">
        <v>10.6</v>
      </c>
      <c r="AW743" s="16"/>
    </row>
    <row r="744" spans="1:49">
      <c r="A744" s="62">
        <f>'表格编辑 '!A801</f>
        <v>40388</v>
      </c>
      <c r="B744" s="62">
        <f>'表格编辑 '!B801</f>
        <v>50134</v>
      </c>
      <c r="C744" s="62" t="str">
        <f>VLOOKUP(B744,映射!A:B,2,FALSE)</f>
        <v>猎豹蜥蜴</v>
      </c>
      <c r="D744" s="62">
        <f>'表格编辑 '!E801</f>
        <v>59</v>
      </c>
      <c r="E744" s="62">
        <f>ROUNDUP((VLOOKUP(B744,Sheet1!U:AA,3,FALSE)-2)*(0.042*(D744-1)+0.2)+0.4,0)</f>
        <v>56</v>
      </c>
      <c r="F744" s="62">
        <f>ROUNDUP((VLOOKUP(B744,Sheet1!U:AA,4,FALSE)-2)*(0.042*(D744-1)+0.2)+0.4,0)</f>
        <v>91</v>
      </c>
      <c r="G744" s="62">
        <f>ROUNDUP((VLOOKUP(B744,Sheet1!U:AA,5,FALSE)-2)*(0.042*(D744-1)+0.2)+0.4,0)</f>
        <v>69</v>
      </c>
      <c r="H744" s="62">
        <f>ROUNDUP((VLOOKUP(B744,Sheet1!U:AA,6,FALSE)-2)*(0.042*(D744-1)+0.2)+0.4,0)</f>
        <v>22</v>
      </c>
      <c r="I744" s="62">
        <f>ROUNDUP((VLOOKUP(B744,Sheet1!U:AA,7,FALSE)-2)*(0.042*(D744-1)+0.2)+0.4,0)</f>
        <v>30</v>
      </c>
      <c r="J744" s="62">
        <f>E744*8+F744*2+G744*3+H744*3+I744*1+VLOOKUP(B744,Sheet1!AU:AZ,2,FALSE)</f>
        <v>953</v>
      </c>
      <c r="K744" s="62">
        <f>E744*1+F744*2+G744*2+H744*2+I744*10+VLOOKUP(B744,Sheet1!AU:AZ,3,FALSE)</f>
        <v>740</v>
      </c>
      <c r="L744" s="62">
        <f>E744*0.1+F744*2+G744*0.2+H744*0.26+I744*0.1+VLOOKUP(B744,Sheet1!AU:AZ,4,FALSE)</f>
        <v>230.12</v>
      </c>
      <c r="M744" s="62">
        <f>E744*0.1+F744*0.2+G744*2+H744*0.2+I744*0.1+VLOOKUP(B744,Sheet1!AU:AZ,5,FALSE)</f>
        <v>189.2</v>
      </c>
      <c r="N744" s="62">
        <f>E744*0.1+F744*0.2+G744*0.2+H744*2+I744*0.1+VLOOKUP(B744,Sheet1!AU:AZ,6,FALSE)</f>
        <v>104.6</v>
      </c>
      <c r="O744" s="62">
        <f t="shared" si="226"/>
        <v>9.7</v>
      </c>
      <c r="P744" s="62">
        <f t="shared" si="227"/>
        <v>30.2</v>
      </c>
      <c r="R744" s="9">
        <f t="shared" si="221"/>
        <v>59</v>
      </c>
      <c r="S744" s="9">
        <f t="shared" si="210"/>
        <v>402.64</v>
      </c>
      <c r="T744" s="9">
        <f t="shared" si="211"/>
        <v>62.8</v>
      </c>
      <c r="U744" s="66">
        <f t="shared" si="222"/>
        <v>501</v>
      </c>
      <c r="V744" s="9">
        <f t="shared" si="223"/>
        <v>601.2</v>
      </c>
      <c r="W744" s="67">
        <f t="shared" si="224"/>
        <v>380</v>
      </c>
      <c r="Y744" s="69">
        <f>VLOOKUP(D744,Sheet2!P:Q,2,FALSE)</f>
        <v>120</v>
      </c>
      <c r="AB744" s="4" t="str">
        <f>IF('表格编辑 '!D801="monster","普通","BOSS")</f>
        <v>普通</v>
      </c>
      <c r="AD744" s="50">
        <f>VLOOKUP(D744,映射!AK:AL,2,FALSE)</f>
        <v>4</v>
      </c>
      <c r="AE744" s="50" t="s">
        <v>37</v>
      </c>
      <c r="AF744" s="4">
        <f>VLOOKUP(AE744,映射!AN:AO,2,FALSE)</f>
        <v>2</v>
      </c>
      <c r="AG744" s="50">
        <v>1</v>
      </c>
      <c r="AH744" s="70">
        <v>1</v>
      </c>
      <c r="AI744" s="16">
        <f t="shared" si="212"/>
        <v>40388</v>
      </c>
      <c r="AJ744" s="16">
        <f t="shared" si="213"/>
        <v>50134</v>
      </c>
      <c r="AK744" s="16">
        <f t="shared" si="214"/>
        <v>59</v>
      </c>
      <c r="AL744" s="16" t="str">
        <f t="shared" si="215"/>
        <v>猎豹蜥蜴</v>
      </c>
      <c r="AM744" s="16">
        <f t="shared" si="216"/>
        <v>4008</v>
      </c>
      <c r="AN744" s="16">
        <f t="shared" si="217"/>
        <v>1906</v>
      </c>
      <c r="AO744" s="16">
        <f t="shared" si="225"/>
        <v>2102</v>
      </c>
      <c r="AP744" s="16">
        <f t="shared" si="218"/>
        <v>3055</v>
      </c>
      <c r="AQ744" s="16">
        <f t="shared" si="219"/>
        <v>1480</v>
      </c>
      <c r="AR744" s="16">
        <f t="shared" si="220"/>
        <v>346</v>
      </c>
      <c r="AS744" s="16"/>
      <c r="AT744" s="16">
        <v>151.9</v>
      </c>
      <c r="AU744" s="16">
        <v>76.3</v>
      </c>
      <c r="AV744" s="16">
        <v>8.9</v>
      </c>
      <c r="AW744" s="16"/>
    </row>
    <row r="745" spans="1:49">
      <c r="A745" s="62">
        <f>'表格编辑 '!A802</f>
        <v>40389</v>
      </c>
      <c r="B745" s="62">
        <f>'表格编辑 '!B802</f>
        <v>50041</v>
      </c>
      <c r="C745" s="62" t="str">
        <f>VLOOKUP(B745,映射!A:B,2,FALSE)</f>
        <v>小恶魔</v>
      </c>
      <c r="D745" s="62">
        <f>'表格编辑 '!E802</f>
        <v>59</v>
      </c>
      <c r="E745" s="62">
        <f>ROUNDUP((VLOOKUP(B745,Sheet1!U:AA,3,FALSE)-2)*(0.042*(D745-1)+0.2)+0.4,0)</f>
        <v>51</v>
      </c>
      <c r="F745" s="62">
        <f>ROUNDUP((VLOOKUP(B745,Sheet1!U:AA,4,FALSE)-2)*(0.042*(D745-1)+0.2)+0.4,0)</f>
        <v>48</v>
      </c>
      <c r="G745" s="62">
        <f>ROUNDUP((VLOOKUP(B745,Sheet1!U:AA,5,FALSE)-2)*(0.042*(D745-1)+0.2)+0.4,0)</f>
        <v>46</v>
      </c>
      <c r="H745" s="62">
        <f>ROUNDUP((VLOOKUP(B745,Sheet1!U:AA,6,FALSE)-2)*(0.042*(D745-1)+0.2)+0.4,0)</f>
        <v>88</v>
      </c>
      <c r="I745" s="62">
        <f>ROUNDUP((VLOOKUP(B745,Sheet1!U:AA,7,FALSE)-2)*(0.042*(D745-1)+0.2)+0.4,0)</f>
        <v>48</v>
      </c>
      <c r="J745" s="62">
        <f>E745*8+F745*2+G745*3+H745*3+I745*1+VLOOKUP(B745,Sheet1!AU:AZ,2,FALSE)</f>
        <v>974</v>
      </c>
      <c r="K745" s="62">
        <f>E745*1+F745*2+G745*2+H745*2+I745*10+VLOOKUP(B745,Sheet1!AU:AZ,3,FALSE)</f>
        <v>915</v>
      </c>
      <c r="L745" s="62">
        <f>E745*0.1+F745*2+G745*0.2+H745*0.26+I745*0.1+VLOOKUP(B745,Sheet1!AU:AZ,4,FALSE)</f>
        <v>157.98</v>
      </c>
      <c r="M745" s="62">
        <f>E745*0.1+F745*0.2+G745*2+H745*0.2+I745*0.1+VLOOKUP(B745,Sheet1!AU:AZ,5,FALSE)</f>
        <v>149.1</v>
      </c>
      <c r="N745" s="62">
        <f>E745*0.1+F745*0.2+G745*0.2+H745*2+I745*0.1+VLOOKUP(B745,Sheet1!AU:AZ,6,FALSE)</f>
        <v>224.7</v>
      </c>
      <c r="O745" s="62">
        <f t="shared" si="226"/>
        <v>18.7</v>
      </c>
      <c r="P745" s="62">
        <f t="shared" si="227"/>
        <v>44.2</v>
      </c>
      <c r="R745" s="9">
        <f t="shared" si="221"/>
        <v>59</v>
      </c>
      <c r="S745" s="9">
        <f t="shared" si="210"/>
        <v>402.64</v>
      </c>
      <c r="T745" s="9">
        <f t="shared" si="211"/>
        <v>62.8</v>
      </c>
      <c r="U745" s="66">
        <f t="shared" si="222"/>
        <v>572</v>
      </c>
      <c r="V745" s="9">
        <f t="shared" si="223"/>
        <v>686.4</v>
      </c>
      <c r="W745" s="67">
        <f t="shared" si="224"/>
        <v>217</v>
      </c>
      <c r="Y745" s="69">
        <f>VLOOKUP(D745,Sheet2!P:Q,2,FALSE)</f>
        <v>120</v>
      </c>
      <c r="AB745" s="4" t="str">
        <f>IF('表格编辑 '!D802="monster","普通","BOSS")</f>
        <v>普通</v>
      </c>
      <c r="AD745" s="50">
        <f>VLOOKUP(D745,映射!AK:AL,2,FALSE)</f>
        <v>4</v>
      </c>
      <c r="AE745" s="50" t="s">
        <v>37</v>
      </c>
      <c r="AF745" s="4">
        <f>VLOOKUP(AE745,映射!AN:AO,2,FALSE)</f>
        <v>2</v>
      </c>
      <c r="AG745" s="50">
        <v>1</v>
      </c>
      <c r="AH745" s="70">
        <v>1</v>
      </c>
      <c r="AI745" s="16">
        <f t="shared" si="212"/>
        <v>40389</v>
      </c>
      <c r="AJ745" s="16">
        <f t="shared" si="213"/>
        <v>50041</v>
      </c>
      <c r="AK745" s="16">
        <f t="shared" si="214"/>
        <v>59</v>
      </c>
      <c r="AL745" s="16" t="str">
        <f t="shared" si="215"/>
        <v>小恶魔</v>
      </c>
      <c r="AM745" s="16">
        <f t="shared" si="216"/>
        <v>4576</v>
      </c>
      <c r="AN745" s="16">
        <f t="shared" si="217"/>
        <v>1948</v>
      </c>
      <c r="AO745" s="16">
        <f t="shared" si="225"/>
        <v>2628</v>
      </c>
      <c r="AP745" s="16">
        <f t="shared" si="218"/>
        <v>3602</v>
      </c>
      <c r="AQ745" s="16">
        <f t="shared" si="219"/>
        <v>1830</v>
      </c>
      <c r="AR745" s="16">
        <f t="shared" si="220"/>
        <v>237</v>
      </c>
      <c r="AS745" s="16"/>
      <c r="AT745" s="16">
        <v>64.7</v>
      </c>
      <c r="AU745" s="16">
        <v>133.1</v>
      </c>
      <c r="AV745" s="16">
        <v>32.9</v>
      </c>
      <c r="AW745" s="16"/>
    </row>
    <row r="746" spans="1:49">
      <c r="A746" s="62">
        <f>'表格编辑 '!A803</f>
        <v>40390</v>
      </c>
      <c r="B746" s="62">
        <f>'表格编辑 '!B803</f>
        <v>50154</v>
      </c>
      <c r="C746" s="62" t="str">
        <f>VLOOKUP(B746,映射!A:B,2,FALSE)</f>
        <v>海贼</v>
      </c>
      <c r="D746" s="62">
        <f>'表格编辑 '!E803</f>
        <v>59</v>
      </c>
      <c r="E746" s="62">
        <f>ROUNDUP((VLOOKUP(B746,Sheet1!U:AA,3,FALSE)-2)*(0.042*(D746-1)+0.2)+0.4,0)</f>
        <v>46</v>
      </c>
      <c r="F746" s="62">
        <f>ROUNDUP((VLOOKUP(B746,Sheet1!U:AA,4,FALSE)-2)*(0.042*(D746-1)+0.2)+0.4,0)</f>
        <v>77</v>
      </c>
      <c r="G746" s="62">
        <f>ROUNDUP((VLOOKUP(B746,Sheet1!U:AA,5,FALSE)-2)*(0.042*(D746-1)+0.2)+0.4,0)</f>
        <v>56</v>
      </c>
      <c r="H746" s="62">
        <f>ROUNDUP((VLOOKUP(B746,Sheet1!U:AA,6,FALSE)-2)*(0.042*(D746-1)+0.2)+0.4,0)</f>
        <v>69</v>
      </c>
      <c r="I746" s="62">
        <f>ROUNDUP((VLOOKUP(B746,Sheet1!U:AA,7,FALSE)-2)*(0.042*(D746-1)+0.2)+0.4,0)</f>
        <v>33</v>
      </c>
      <c r="J746" s="62">
        <f>E746*8+F746*2+G746*3+H746*3+I746*1+VLOOKUP(B746,Sheet1!AU:AZ,2,FALSE)</f>
        <v>950</v>
      </c>
      <c r="K746" s="62">
        <f>E746*1+F746*2+G746*2+H746*2+I746*10+VLOOKUP(B746,Sheet1!AU:AZ,3,FALSE)</f>
        <v>800</v>
      </c>
      <c r="L746" s="62">
        <f>E746*0.1+F746*2+G746*0.2+H746*0.26+I746*0.1+VLOOKUP(B746,Sheet1!AU:AZ,4,FALSE)</f>
        <v>211.04</v>
      </c>
      <c r="M746" s="62">
        <f>E746*0.1+F746*0.2+G746*2+H746*0.2+I746*0.1+VLOOKUP(B746,Sheet1!AU:AZ,5,FALSE)</f>
        <v>169.1</v>
      </c>
      <c r="N746" s="62">
        <f>E746*0.1+F746*0.2+G746*0.2+H746*2+I746*0.1+VLOOKUP(B746,Sheet1!AU:AZ,6,FALSE)</f>
        <v>192.5</v>
      </c>
      <c r="O746" s="62">
        <f t="shared" si="226"/>
        <v>9.2</v>
      </c>
      <c r="P746" s="62">
        <f t="shared" si="227"/>
        <v>34</v>
      </c>
      <c r="R746" s="9">
        <f t="shared" si="221"/>
        <v>59</v>
      </c>
      <c r="S746" s="9">
        <f t="shared" si="210"/>
        <v>402.64</v>
      </c>
      <c r="T746" s="9">
        <f t="shared" si="211"/>
        <v>62.8</v>
      </c>
      <c r="U746" s="66">
        <f t="shared" si="222"/>
        <v>534</v>
      </c>
      <c r="V746" s="9">
        <f t="shared" si="223"/>
        <v>640.8</v>
      </c>
      <c r="W746" s="67">
        <f t="shared" si="224"/>
        <v>335</v>
      </c>
      <c r="Y746" s="69">
        <f>VLOOKUP(D746,Sheet2!P:Q,2,FALSE)</f>
        <v>120</v>
      </c>
      <c r="AB746" s="4" t="str">
        <f>IF('表格编辑 '!D803="monster","普通","BOSS")</f>
        <v>普通</v>
      </c>
      <c r="AD746" s="50">
        <f>VLOOKUP(D746,映射!AK:AL,2,FALSE)</f>
        <v>4</v>
      </c>
      <c r="AE746" s="50" t="s">
        <v>37</v>
      </c>
      <c r="AF746" s="4">
        <f>VLOOKUP(AE746,映射!AN:AO,2,FALSE)</f>
        <v>2</v>
      </c>
      <c r="AG746" s="50">
        <v>1</v>
      </c>
      <c r="AH746" s="70">
        <v>1</v>
      </c>
      <c r="AI746" s="16">
        <f t="shared" si="212"/>
        <v>40390</v>
      </c>
      <c r="AJ746" s="16">
        <f t="shared" si="213"/>
        <v>50154</v>
      </c>
      <c r="AK746" s="16">
        <f t="shared" si="214"/>
        <v>59</v>
      </c>
      <c r="AL746" s="16" t="str">
        <f t="shared" si="215"/>
        <v>海贼</v>
      </c>
      <c r="AM746" s="16">
        <f t="shared" si="216"/>
        <v>4272</v>
      </c>
      <c r="AN746" s="16">
        <f t="shared" si="217"/>
        <v>1900</v>
      </c>
      <c r="AO746" s="16">
        <f t="shared" si="225"/>
        <v>2372</v>
      </c>
      <c r="AP746" s="16">
        <f t="shared" si="218"/>
        <v>3322</v>
      </c>
      <c r="AQ746" s="16">
        <f t="shared" si="219"/>
        <v>1600</v>
      </c>
      <c r="AR746" s="16">
        <f t="shared" si="220"/>
        <v>317</v>
      </c>
      <c r="AS746" s="16"/>
      <c r="AT746" s="16">
        <v>133.2</v>
      </c>
      <c r="AU746" s="16">
        <v>154.8</v>
      </c>
      <c r="AV746" s="16">
        <v>7.8</v>
      </c>
      <c r="AW746" s="16"/>
    </row>
    <row r="747" spans="1:49">
      <c r="A747" s="62">
        <f>'表格编辑 '!A804</f>
        <v>40391</v>
      </c>
      <c r="B747" s="62">
        <f>'表格编辑 '!B804</f>
        <v>50063</v>
      </c>
      <c r="C747" s="62" t="str">
        <f>VLOOKUP(B747,映射!A:B,2,FALSE)</f>
        <v>杀人蜂</v>
      </c>
      <c r="D747" s="62">
        <f>'表格编辑 '!E804</f>
        <v>60</v>
      </c>
      <c r="E747" s="62">
        <f>ROUNDUP((VLOOKUP(B747,Sheet1!U:AA,3,FALSE)-2)*(0.042*(D747-1)+0.2)+0.4,0)</f>
        <v>28</v>
      </c>
      <c r="F747" s="62">
        <f>ROUNDUP((VLOOKUP(B747,Sheet1!U:AA,4,FALSE)-2)*(0.042*(D747-1)+0.2)+0.4,0)</f>
        <v>95</v>
      </c>
      <c r="G747" s="62">
        <f>ROUNDUP((VLOOKUP(B747,Sheet1!U:AA,5,FALSE)-2)*(0.042*(D747-1)+0.2)+0.4,0)</f>
        <v>28</v>
      </c>
      <c r="H747" s="62">
        <f>ROUNDUP((VLOOKUP(B747,Sheet1!U:AA,6,FALSE)-2)*(0.042*(D747-1)+0.2)+0.4,0)</f>
        <v>95</v>
      </c>
      <c r="I747" s="62">
        <f>ROUNDUP((VLOOKUP(B747,Sheet1!U:AA,7,FALSE)-2)*(0.042*(D747-1)+0.2)+0.4,0)</f>
        <v>28</v>
      </c>
      <c r="J747" s="62">
        <f>E747*8+F747*2+G747*3+H747*3+I747*1+VLOOKUP(B747,Sheet1!AU:AZ,2,FALSE)</f>
        <v>831</v>
      </c>
      <c r="K747" s="62">
        <f>E747*1+F747*2+G747*2+H747*2+I747*10+VLOOKUP(B747,Sheet1!AU:AZ,3,FALSE)</f>
        <v>764</v>
      </c>
      <c r="L747" s="62">
        <f>E747*0.1+F747*2+G747*0.2+H747*0.26+I747*0.1+VLOOKUP(B747,Sheet1!AU:AZ,4,FALSE)</f>
        <v>245.9</v>
      </c>
      <c r="M747" s="62">
        <f>E747*0.1+F747*0.2+G747*2+H747*0.2+I747*0.1+VLOOKUP(B747,Sheet1!AU:AZ,5,FALSE)</f>
        <v>119.6</v>
      </c>
      <c r="N747" s="62">
        <f>E747*0.1+F747*0.2+G747*0.2+H747*2+I747*0.1+VLOOKUP(B747,Sheet1!AU:AZ,6,FALSE)</f>
        <v>240.2</v>
      </c>
      <c r="O747" s="62">
        <f t="shared" si="226"/>
        <v>0.600000000000005</v>
      </c>
      <c r="P747" s="62">
        <f t="shared" si="227"/>
        <v>26.3</v>
      </c>
      <c r="R747" s="9">
        <f t="shared" si="221"/>
        <v>60</v>
      </c>
      <c r="S747" s="9">
        <f t="shared" si="210"/>
        <v>427.16</v>
      </c>
      <c r="T747" s="9">
        <f t="shared" si="211"/>
        <v>63.6</v>
      </c>
      <c r="U747" s="66">
        <f t="shared" si="222"/>
        <v>696</v>
      </c>
      <c r="V747" s="9">
        <f t="shared" si="223"/>
        <v>835.2</v>
      </c>
      <c r="W747" s="67">
        <f t="shared" si="224"/>
        <v>416</v>
      </c>
      <c r="Y747" s="69">
        <f>VLOOKUP(D747,Sheet2!P:Q,2,FALSE)</f>
        <v>140</v>
      </c>
      <c r="AB747" s="4" t="str">
        <f>IF('表格编辑 '!D804="monster","普通","BOSS")</f>
        <v>普通</v>
      </c>
      <c r="AD747" s="50">
        <f>VLOOKUP(D747,映射!AK:AL,2,FALSE)</f>
        <v>4</v>
      </c>
      <c r="AE747" s="50" t="s">
        <v>37</v>
      </c>
      <c r="AF747" s="4">
        <f>VLOOKUP(AE747,映射!AN:AO,2,FALSE)</f>
        <v>2</v>
      </c>
      <c r="AG747" s="50">
        <v>1</v>
      </c>
      <c r="AH747" s="70">
        <v>1</v>
      </c>
      <c r="AI747" s="16">
        <f t="shared" si="212"/>
        <v>40391</v>
      </c>
      <c r="AJ747" s="16">
        <f t="shared" si="213"/>
        <v>50063</v>
      </c>
      <c r="AK747" s="16">
        <f t="shared" si="214"/>
        <v>60</v>
      </c>
      <c r="AL747" s="16" t="str">
        <f t="shared" si="215"/>
        <v>杀人蜂</v>
      </c>
      <c r="AM747" s="16">
        <f t="shared" si="216"/>
        <v>5568</v>
      </c>
      <c r="AN747" s="16">
        <f t="shared" si="217"/>
        <v>1662</v>
      </c>
      <c r="AO747" s="16">
        <f t="shared" si="225"/>
        <v>3906</v>
      </c>
      <c r="AP747" s="16">
        <f t="shared" si="218"/>
        <v>4737</v>
      </c>
      <c r="AQ747" s="16">
        <f t="shared" si="219"/>
        <v>1528</v>
      </c>
      <c r="AR747" s="16">
        <f t="shared" si="220"/>
        <v>369</v>
      </c>
      <c r="AS747" s="16"/>
      <c r="AT747" s="16">
        <v>93.2</v>
      </c>
      <c r="AU747" s="16">
        <v>208.4</v>
      </c>
      <c r="AV747" s="16">
        <v>0.199999999999999</v>
      </c>
      <c r="AW747" s="16"/>
    </row>
    <row r="748" spans="1:49">
      <c r="A748" s="62">
        <f>'表格编辑 '!A805</f>
        <v>40392</v>
      </c>
      <c r="B748" s="62">
        <f>'表格编辑 '!B805</f>
        <v>50153</v>
      </c>
      <c r="C748" s="62" t="str">
        <f>VLOOKUP(B748,映射!A:B,2,FALSE)</f>
        <v>山贼</v>
      </c>
      <c r="D748" s="62">
        <f>'表格编辑 '!E805</f>
        <v>60</v>
      </c>
      <c r="E748" s="62">
        <f>ROUNDUP((VLOOKUP(B748,Sheet1!U:AA,3,FALSE)-2)*(0.042*(D748-1)+0.2)+0.4,0)</f>
        <v>71</v>
      </c>
      <c r="F748" s="62">
        <f>ROUNDUP((VLOOKUP(B748,Sheet1!U:AA,4,FALSE)-2)*(0.042*(D748-1)+0.2)+0.4,0)</f>
        <v>68</v>
      </c>
      <c r="G748" s="62">
        <f>ROUNDUP((VLOOKUP(B748,Sheet1!U:AA,5,FALSE)-2)*(0.042*(D748-1)+0.2)+0.4,0)</f>
        <v>60</v>
      </c>
      <c r="H748" s="62">
        <f>ROUNDUP((VLOOKUP(B748,Sheet1!U:AA,6,FALSE)-2)*(0.042*(D748-1)+0.2)+0.4,0)</f>
        <v>65</v>
      </c>
      <c r="I748" s="62">
        <f>ROUNDUP((VLOOKUP(B748,Sheet1!U:AA,7,FALSE)-2)*(0.042*(D748-1)+0.2)+0.4,0)</f>
        <v>22</v>
      </c>
      <c r="J748" s="62">
        <f>E748*8+F748*2+G748*3+H748*3+I748*1+VLOOKUP(B748,Sheet1!AU:AZ,2,FALSE)</f>
        <v>1121</v>
      </c>
      <c r="K748" s="62">
        <f>E748*1+F748*2+G748*2+H748*2+I748*10+VLOOKUP(B748,Sheet1!AU:AZ,3,FALSE)</f>
        <v>697</v>
      </c>
      <c r="L748" s="62">
        <f>E748*0.1+F748*2+G748*0.2+H748*0.26+I748*0.1+VLOOKUP(B748,Sheet1!AU:AZ,4,FALSE)</f>
        <v>194.2</v>
      </c>
      <c r="M748" s="62">
        <f>E748*0.1+F748*0.2+G748*2+H748*0.2+I748*0.1+VLOOKUP(B748,Sheet1!AU:AZ,5,FALSE)</f>
        <v>175.9</v>
      </c>
      <c r="N748" s="62">
        <f>E748*0.1+F748*0.2+G748*0.2+H748*2+I748*0.1+VLOOKUP(B748,Sheet1!AU:AZ,6,FALSE)</f>
        <v>184.9</v>
      </c>
      <c r="O748" s="62">
        <f t="shared" si="226"/>
        <v>-5</v>
      </c>
      <c r="P748" s="62">
        <f t="shared" si="227"/>
        <v>54.8</v>
      </c>
      <c r="R748" s="9">
        <f t="shared" si="221"/>
        <v>60</v>
      </c>
      <c r="S748" s="9">
        <f t="shared" si="210"/>
        <v>427.16</v>
      </c>
      <c r="T748" s="9">
        <f t="shared" si="211"/>
        <v>63.6</v>
      </c>
      <c r="U748" s="66">
        <f t="shared" si="222"/>
        <v>573</v>
      </c>
      <c r="V748" s="9">
        <f t="shared" si="223"/>
        <v>687.6</v>
      </c>
      <c r="W748" s="67">
        <f t="shared" si="224"/>
        <v>294</v>
      </c>
      <c r="Y748" s="69">
        <f>VLOOKUP(D748,Sheet2!P:Q,2,FALSE)</f>
        <v>140</v>
      </c>
      <c r="AB748" s="4" t="str">
        <f>IF('表格编辑 '!D805="monster","普通","BOSS")</f>
        <v>普通</v>
      </c>
      <c r="AD748" s="50">
        <f>VLOOKUP(D748,映射!AK:AL,2,FALSE)</f>
        <v>4</v>
      </c>
      <c r="AE748" s="50" t="s">
        <v>37</v>
      </c>
      <c r="AF748" s="4">
        <f>VLOOKUP(AE748,映射!AN:AO,2,FALSE)</f>
        <v>2</v>
      </c>
      <c r="AG748" s="50">
        <v>1</v>
      </c>
      <c r="AH748" s="70">
        <v>1</v>
      </c>
      <c r="AI748" s="16">
        <f t="shared" si="212"/>
        <v>40392</v>
      </c>
      <c r="AJ748" s="16">
        <f t="shared" si="213"/>
        <v>50153</v>
      </c>
      <c r="AK748" s="16">
        <f t="shared" si="214"/>
        <v>60</v>
      </c>
      <c r="AL748" s="16" t="str">
        <f t="shared" si="215"/>
        <v>山贼</v>
      </c>
      <c r="AM748" s="16">
        <f t="shared" si="216"/>
        <v>4584</v>
      </c>
      <c r="AN748" s="16">
        <f t="shared" si="217"/>
        <v>2242</v>
      </c>
      <c r="AO748" s="16">
        <f t="shared" si="225"/>
        <v>2342</v>
      </c>
      <c r="AP748" s="16">
        <f t="shared" si="218"/>
        <v>3463</v>
      </c>
      <c r="AQ748" s="16">
        <f t="shared" si="219"/>
        <v>1394</v>
      </c>
      <c r="AR748" s="16">
        <f t="shared" si="220"/>
        <v>292</v>
      </c>
      <c r="AS748" s="16"/>
      <c r="AT748" s="16">
        <v>148.2</v>
      </c>
      <c r="AU748" s="16">
        <v>157.2</v>
      </c>
      <c r="AV748" s="16">
        <v>-4.6</v>
      </c>
      <c r="AW748" s="16"/>
    </row>
    <row r="749" spans="1:49">
      <c r="A749" s="62">
        <f>'表格编辑 '!A806</f>
        <v>40393</v>
      </c>
      <c r="B749" s="62">
        <f>'表格编辑 '!B806</f>
        <v>50129</v>
      </c>
      <c r="C749" s="62" t="str">
        <f>VLOOKUP(B749,映射!A:B,2,FALSE)</f>
        <v>大钳蟹</v>
      </c>
      <c r="D749" s="62">
        <f>'表格编辑 '!E806</f>
        <v>60</v>
      </c>
      <c r="E749" s="62">
        <f>ROUNDUP((VLOOKUP(B749,Sheet1!U:AA,3,FALSE)-2)*(0.042*(D749-1)+0.2)+0.4,0)</f>
        <v>33</v>
      </c>
      <c r="F749" s="62">
        <f>ROUNDUP((VLOOKUP(B749,Sheet1!U:AA,4,FALSE)-2)*(0.042*(D749-1)+0.2)+0.4,0)</f>
        <v>87</v>
      </c>
      <c r="G749" s="62">
        <f>ROUNDUP((VLOOKUP(B749,Sheet1!U:AA,5,FALSE)-2)*(0.042*(D749-1)+0.2)+0.4,0)</f>
        <v>95</v>
      </c>
      <c r="H749" s="62">
        <f>ROUNDUP((VLOOKUP(B749,Sheet1!U:AA,6,FALSE)-2)*(0.042*(D749-1)+0.2)+0.4,0)</f>
        <v>28</v>
      </c>
      <c r="I749" s="62">
        <f>ROUNDUP((VLOOKUP(B749,Sheet1!U:AA,7,FALSE)-2)*(0.042*(D749-1)+0.2)+0.4,0)</f>
        <v>17</v>
      </c>
      <c r="J749" s="62">
        <f>E749*8+F749*2+G749*3+H749*3+I749*1+VLOOKUP(B749,Sheet1!AU:AZ,2,FALSE)</f>
        <v>844</v>
      </c>
      <c r="K749" s="62">
        <f>E749*1+F749*2+G749*2+H749*2+I749*10+VLOOKUP(B749,Sheet1!AU:AZ,3,FALSE)</f>
        <v>643</v>
      </c>
      <c r="L749" s="62">
        <f>E749*0.1+F749*2+G749*0.2+H749*0.26+I749*0.1+VLOOKUP(B749,Sheet1!AU:AZ,4,FALSE)</f>
        <v>225.28</v>
      </c>
      <c r="M749" s="62">
        <f>E749*0.1+F749*0.2+G749*2+H749*0.2+I749*0.1+VLOOKUP(B749,Sheet1!AU:AZ,5,FALSE)</f>
        <v>238</v>
      </c>
      <c r="N749" s="62">
        <f>E749*0.1+F749*0.2+G749*0.2+H749*2+I749*0.1+VLOOKUP(B749,Sheet1!AU:AZ,6,FALSE)</f>
        <v>117.4</v>
      </c>
      <c r="O749" s="62">
        <f t="shared" si="226"/>
        <v>11.2</v>
      </c>
      <c r="P749" s="62">
        <f t="shared" si="227"/>
        <v>12.1</v>
      </c>
      <c r="R749" s="9">
        <f t="shared" si="221"/>
        <v>60</v>
      </c>
      <c r="S749" s="9">
        <f t="shared" si="210"/>
        <v>427.16</v>
      </c>
      <c r="T749" s="9">
        <f t="shared" si="211"/>
        <v>63.6</v>
      </c>
      <c r="U749" s="66">
        <f t="shared" si="222"/>
        <v>480</v>
      </c>
      <c r="V749" s="9">
        <f t="shared" si="223"/>
        <v>576</v>
      </c>
      <c r="W749" s="67">
        <f t="shared" si="224"/>
        <v>366</v>
      </c>
      <c r="Y749" s="69">
        <f>VLOOKUP(D749,Sheet2!P:Q,2,FALSE)</f>
        <v>140</v>
      </c>
      <c r="AB749" s="4" t="str">
        <f>IF('表格编辑 '!D806="monster","普通","BOSS")</f>
        <v>普通</v>
      </c>
      <c r="AD749" s="50">
        <f>VLOOKUP(D749,映射!AK:AL,2,FALSE)</f>
        <v>4</v>
      </c>
      <c r="AE749" s="50" t="s">
        <v>37</v>
      </c>
      <c r="AF749" s="4">
        <f>VLOOKUP(AE749,映射!AN:AO,2,FALSE)</f>
        <v>2</v>
      </c>
      <c r="AG749" s="50">
        <v>1</v>
      </c>
      <c r="AH749" s="70">
        <v>1</v>
      </c>
      <c r="AI749" s="16">
        <f t="shared" si="212"/>
        <v>40393</v>
      </c>
      <c r="AJ749" s="16">
        <f t="shared" si="213"/>
        <v>50129</v>
      </c>
      <c r="AK749" s="16">
        <f t="shared" si="214"/>
        <v>60</v>
      </c>
      <c r="AL749" s="16" t="str">
        <f t="shared" si="215"/>
        <v>大钳蟹</v>
      </c>
      <c r="AM749" s="16">
        <f t="shared" si="216"/>
        <v>3840</v>
      </c>
      <c r="AN749" s="16">
        <f t="shared" si="217"/>
        <v>1688</v>
      </c>
      <c r="AO749" s="16">
        <f t="shared" si="225"/>
        <v>2152</v>
      </c>
      <c r="AP749" s="16">
        <f t="shared" si="218"/>
        <v>2996</v>
      </c>
      <c r="AQ749" s="16">
        <f t="shared" si="219"/>
        <v>1286</v>
      </c>
      <c r="AR749" s="16">
        <f t="shared" si="220"/>
        <v>338</v>
      </c>
      <c r="AS749" s="16"/>
      <c r="AT749" s="16">
        <v>206.6</v>
      </c>
      <c r="AU749" s="16">
        <v>91.4</v>
      </c>
      <c r="AV749" s="16">
        <v>10.3</v>
      </c>
      <c r="AW749" s="16"/>
    </row>
    <row r="750" spans="1:49">
      <c r="A750" s="62">
        <f>'表格编辑 '!A807</f>
        <v>40394</v>
      </c>
      <c r="B750" s="62">
        <f>'表格编辑 '!B807</f>
        <v>50131</v>
      </c>
      <c r="C750" s="62" t="str">
        <f>VLOOKUP(B750,映射!A:B,2,FALSE)</f>
        <v>蜥蜴人战士</v>
      </c>
      <c r="D750" s="62">
        <f>'表格编辑 '!E807</f>
        <v>60</v>
      </c>
      <c r="E750" s="62">
        <f>ROUNDUP((VLOOKUP(B750,Sheet1!U:AA,3,FALSE)-2)*(0.042*(D750-1)+0.2)+0.4,0)</f>
        <v>54</v>
      </c>
      <c r="F750" s="62">
        <f>ROUNDUP((VLOOKUP(B750,Sheet1!U:AA,4,FALSE)-2)*(0.042*(D750-1)+0.2)+0.4,0)</f>
        <v>81</v>
      </c>
      <c r="G750" s="62">
        <f>ROUNDUP((VLOOKUP(B750,Sheet1!U:AA,5,FALSE)-2)*(0.042*(D750-1)+0.2)+0.4,0)</f>
        <v>81</v>
      </c>
      <c r="H750" s="62">
        <f>ROUNDUP((VLOOKUP(B750,Sheet1!U:AA,6,FALSE)-2)*(0.042*(D750-1)+0.2)+0.4,0)</f>
        <v>28</v>
      </c>
      <c r="I750" s="62">
        <f>ROUNDUP((VLOOKUP(B750,Sheet1!U:AA,7,FALSE)-2)*(0.042*(D750-1)+0.2)+0.4,0)</f>
        <v>54</v>
      </c>
      <c r="J750" s="62">
        <f>E750*8+F750*2+G750*3+H750*3+I750*1+VLOOKUP(B750,Sheet1!AU:AZ,2,FALSE)</f>
        <v>995</v>
      </c>
      <c r="K750" s="62">
        <f>E750*1+F750*2+G750*2+H750*2+I750*10+VLOOKUP(B750,Sheet1!AU:AZ,3,FALSE)</f>
        <v>994</v>
      </c>
      <c r="L750" s="62">
        <f>E750*0.1+F750*2+G750*0.2+H750*0.26+I750*0.1+VLOOKUP(B750,Sheet1!AU:AZ,4,FALSE)</f>
        <v>216.28</v>
      </c>
      <c r="M750" s="62">
        <f>E750*0.1+F750*0.2+G750*2+H750*0.2+I750*0.1+VLOOKUP(B750,Sheet1!AU:AZ,5,FALSE)</f>
        <v>214.6</v>
      </c>
      <c r="N750" s="62">
        <f>E750*0.1+F750*0.2+G750*0.2+H750*2+I750*0.1+VLOOKUP(B750,Sheet1!AU:AZ,6,FALSE)</f>
        <v>119.2</v>
      </c>
      <c r="O750" s="62">
        <f t="shared" si="226"/>
        <v>32.3</v>
      </c>
      <c r="P750" s="62">
        <f t="shared" si="227"/>
        <v>27.2</v>
      </c>
      <c r="R750" s="9">
        <f t="shared" si="221"/>
        <v>60</v>
      </c>
      <c r="S750" s="9">
        <f t="shared" si="210"/>
        <v>427.16</v>
      </c>
      <c r="T750" s="9">
        <f t="shared" si="211"/>
        <v>63.6</v>
      </c>
      <c r="U750" s="66">
        <f t="shared" si="222"/>
        <v>511</v>
      </c>
      <c r="V750" s="9">
        <f t="shared" si="223"/>
        <v>613.2</v>
      </c>
      <c r="W750" s="67">
        <f t="shared" si="224"/>
        <v>345</v>
      </c>
      <c r="Y750" s="69">
        <f>VLOOKUP(D750,Sheet2!P:Q,2,FALSE)</f>
        <v>140</v>
      </c>
      <c r="AB750" s="4" t="str">
        <f>IF('表格编辑 '!D807="monster","普通","BOSS")</f>
        <v>普通</v>
      </c>
      <c r="AD750" s="50">
        <f>VLOOKUP(D750,映射!AK:AL,2,FALSE)</f>
        <v>4</v>
      </c>
      <c r="AE750" s="50" t="s">
        <v>37</v>
      </c>
      <c r="AF750" s="4">
        <f>VLOOKUP(AE750,映射!AN:AO,2,FALSE)</f>
        <v>2</v>
      </c>
      <c r="AG750" s="50">
        <v>1</v>
      </c>
      <c r="AH750" s="70">
        <v>1</v>
      </c>
      <c r="AI750" s="16">
        <f t="shared" si="212"/>
        <v>40394</v>
      </c>
      <c r="AJ750" s="16">
        <f t="shared" si="213"/>
        <v>50131</v>
      </c>
      <c r="AK750" s="16">
        <f t="shared" si="214"/>
        <v>60</v>
      </c>
      <c r="AL750" s="16" t="str">
        <f t="shared" si="215"/>
        <v>蜥蜴人战士</v>
      </c>
      <c r="AM750" s="16">
        <f t="shared" si="216"/>
        <v>4088</v>
      </c>
      <c r="AN750" s="16">
        <f t="shared" si="217"/>
        <v>1990</v>
      </c>
      <c r="AO750" s="16">
        <f t="shared" si="225"/>
        <v>2098</v>
      </c>
      <c r="AP750" s="16">
        <f t="shared" si="218"/>
        <v>3093</v>
      </c>
      <c r="AQ750" s="16">
        <f t="shared" si="219"/>
        <v>1988</v>
      </c>
      <c r="AR750" s="16">
        <f t="shared" si="220"/>
        <v>325</v>
      </c>
      <c r="AS750" s="16"/>
      <c r="AT750" s="16">
        <v>182.4</v>
      </c>
      <c r="AU750" s="16">
        <v>90.6</v>
      </c>
      <c r="AV750" s="16">
        <v>10.3</v>
      </c>
      <c r="AW750" s="16"/>
    </row>
    <row r="751" spans="1:49">
      <c r="A751" s="62">
        <f>'表格编辑 '!A808</f>
        <v>40395</v>
      </c>
      <c r="B751" s="62">
        <f>'表格编辑 '!B808</f>
        <v>50037</v>
      </c>
      <c r="C751" s="62" t="str">
        <f>VLOOKUP(B751,映射!A:B,2,FALSE)</f>
        <v>死灵</v>
      </c>
      <c r="D751" s="62">
        <f>'表格编辑 '!E808</f>
        <v>60</v>
      </c>
      <c r="E751" s="62">
        <f>ROUNDUP((VLOOKUP(B751,Sheet1!U:AA,3,FALSE)-2)*(0.042*(D751-1)+0.2)+0.4,0)</f>
        <v>22</v>
      </c>
      <c r="F751" s="62">
        <f>ROUNDUP((VLOOKUP(B751,Sheet1!U:AA,4,FALSE)-2)*(0.042*(D751-1)+0.2)+0.4,0)</f>
        <v>71</v>
      </c>
      <c r="G751" s="62">
        <f>ROUNDUP((VLOOKUP(B751,Sheet1!U:AA,5,FALSE)-2)*(0.042*(D751-1)+0.2)+0.4,0)</f>
        <v>81</v>
      </c>
      <c r="H751" s="62">
        <f>ROUNDUP((VLOOKUP(B751,Sheet1!U:AA,6,FALSE)-2)*(0.042*(D751-1)+0.2)+0.4,0)</f>
        <v>41</v>
      </c>
      <c r="I751" s="62">
        <f>ROUNDUP((VLOOKUP(B751,Sheet1!U:AA,7,FALSE)-2)*(0.042*(D751-1)+0.2)+0.4,0)</f>
        <v>71</v>
      </c>
      <c r="J751" s="62">
        <f>E751*8+F751*2+G751*3+H751*3+I751*1+VLOOKUP(B751,Sheet1!AU:AZ,2,FALSE)</f>
        <v>775</v>
      </c>
      <c r="K751" s="62">
        <f>E751*1+F751*2+G751*2+H751*2+I751*10+VLOOKUP(B751,Sheet1!AU:AZ,3,FALSE)</f>
        <v>1138</v>
      </c>
      <c r="L751" s="62">
        <f>E751*0.1+F751*2+G751*0.2+H751*0.26+I751*0.1+VLOOKUP(B751,Sheet1!AU:AZ,4,FALSE)</f>
        <v>198.16</v>
      </c>
      <c r="M751" s="62">
        <f>E751*0.1+F751*0.2+G751*2+H751*0.2+I751*0.1+VLOOKUP(B751,Sheet1!AU:AZ,5,FALSE)</f>
        <v>213.7</v>
      </c>
      <c r="N751" s="62">
        <f>E751*0.1+F751*0.2+G751*0.2+H751*2+I751*0.1+VLOOKUP(B751,Sheet1!AU:AZ,6,FALSE)</f>
        <v>141.7</v>
      </c>
      <c r="O751" s="62">
        <f t="shared" si="226"/>
        <v>55.2</v>
      </c>
      <c r="P751" s="62">
        <f t="shared" si="227"/>
        <v>3.5</v>
      </c>
      <c r="R751" s="9">
        <f t="shared" si="221"/>
        <v>60</v>
      </c>
      <c r="S751" s="9">
        <f t="shared" si="210"/>
        <v>427.16</v>
      </c>
      <c r="T751" s="9">
        <f t="shared" si="211"/>
        <v>63.6</v>
      </c>
      <c r="U751" s="66">
        <f t="shared" si="222"/>
        <v>512</v>
      </c>
      <c r="V751" s="9">
        <f t="shared" si="223"/>
        <v>614.4</v>
      </c>
      <c r="W751" s="67">
        <f t="shared" si="224"/>
        <v>303</v>
      </c>
      <c r="Y751" s="69">
        <f>VLOOKUP(D751,Sheet2!P:Q,2,FALSE)</f>
        <v>140</v>
      </c>
      <c r="AB751" s="4" t="str">
        <f>IF('表格编辑 '!D808="monster","普通","BOSS")</f>
        <v>普通</v>
      </c>
      <c r="AD751" s="50">
        <f>VLOOKUP(D751,映射!AK:AL,2,FALSE)</f>
        <v>4</v>
      </c>
      <c r="AE751" s="50" t="s">
        <v>37</v>
      </c>
      <c r="AF751" s="4">
        <f>VLOOKUP(AE751,映射!AN:AO,2,FALSE)</f>
        <v>2</v>
      </c>
      <c r="AG751" s="50">
        <v>1</v>
      </c>
      <c r="AH751" s="70">
        <v>1</v>
      </c>
      <c r="AI751" s="16">
        <f t="shared" si="212"/>
        <v>40395</v>
      </c>
      <c r="AJ751" s="16">
        <f t="shared" si="213"/>
        <v>50037</v>
      </c>
      <c r="AK751" s="16">
        <f t="shared" si="214"/>
        <v>60</v>
      </c>
      <c r="AL751" s="16" t="str">
        <f t="shared" si="215"/>
        <v>死灵</v>
      </c>
      <c r="AM751" s="16">
        <f t="shared" si="216"/>
        <v>4096</v>
      </c>
      <c r="AN751" s="16">
        <f t="shared" si="217"/>
        <v>1550</v>
      </c>
      <c r="AO751" s="16">
        <f t="shared" si="225"/>
        <v>2546</v>
      </c>
      <c r="AP751" s="16">
        <f t="shared" si="218"/>
        <v>3321</v>
      </c>
      <c r="AQ751" s="16">
        <f t="shared" si="219"/>
        <v>2276</v>
      </c>
      <c r="AR751" s="16">
        <f t="shared" si="220"/>
        <v>298</v>
      </c>
      <c r="AS751" s="16"/>
      <c r="AT751" s="16">
        <v>184</v>
      </c>
      <c r="AU751" s="16">
        <v>115.6</v>
      </c>
      <c r="AV751" s="16">
        <v>52.1</v>
      </c>
      <c r="AW751" s="16"/>
    </row>
    <row r="752" spans="1:49">
      <c r="A752" s="62">
        <f>'表格编辑 '!A809</f>
        <v>40396</v>
      </c>
      <c r="B752" s="62">
        <f>'表格编辑 '!B809</f>
        <v>50138</v>
      </c>
      <c r="C752" s="62" t="str">
        <f>VLOOKUP(B752,映射!A:B,2,FALSE)</f>
        <v>烈风翼龙</v>
      </c>
      <c r="D752" s="62">
        <f>'表格编辑 '!E809</f>
        <v>60</v>
      </c>
      <c r="E752" s="62">
        <f>ROUNDUP((VLOOKUP(B752,Sheet1!U:AA,3,FALSE)-2)*(0.042*(D752-1)+0.2)+0.4,0)</f>
        <v>95</v>
      </c>
      <c r="F752" s="62">
        <f>ROUNDUP((VLOOKUP(B752,Sheet1!U:AA,4,FALSE)-2)*(0.042*(D752-1)+0.2)+0.4,0)</f>
        <v>76</v>
      </c>
      <c r="G752" s="62">
        <f>ROUNDUP((VLOOKUP(B752,Sheet1!U:AA,5,FALSE)-2)*(0.042*(D752-1)+0.2)+0.4,0)</f>
        <v>71</v>
      </c>
      <c r="H752" s="62">
        <f>ROUNDUP((VLOOKUP(B752,Sheet1!U:AA,6,FALSE)-2)*(0.042*(D752-1)+0.2)+0.4,0)</f>
        <v>62</v>
      </c>
      <c r="I752" s="62">
        <f>ROUNDUP((VLOOKUP(B752,Sheet1!U:AA,7,FALSE)-2)*(0.042*(D752-1)+0.2)+0.4,0)</f>
        <v>49</v>
      </c>
      <c r="J752" s="62">
        <f>E752*8+F752*2+G752*3+H752*3+I752*1+VLOOKUP(B752,Sheet1!AU:AZ,2,FALSE)</f>
        <v>1380</v>
      </c>
      <c r="K752" s="62">
        <f>E752*1+F752*2+G752*2+H752*2+I752*10+VLOOKUP(B752,Sheet1!AU:AZ,3,FALSE)</f>
        <v>1023</v>
      </c>
      <c r="L752" s="62">
        <f>E752*0.1+F752*2+G752*0.2+H752*0.26+I752*0.1+VLOOKUP(B752,Sheet1!AU:AZ,4,FALSE)</f>
        <v>216.72</v>
      </c>
      <c r="M752" s="62">
        <f>E752*0.1+F752*0.2+G752*2+H752*0.2+I752*0.1+VLOOKUP(B752,Sheet1!AU:AZ,5,FALSE)</f>
        <v>204</v>
      </c>
      <c r="N752" s="62">
        <f>E752*0.1+F752*0.2+G752*0.2+H752*2+I752*0.1+VLOOKUP(B752,Sheet1!AU:AZ,6,FALSE)</f>
        <v>187.8</v>
      </c>
      <c r="O752" s="62">
        <f t="shared" si="226"/>
        <v>11.1</v>
      </c>
      <c r="P752" s="62">
        <f t="shared" si="227"/>
        <v>68.8</v>
      </c>
      <c r="R752" s="9">
        <f t="shared" si="221"/>
        <v>60</v>
      </c>
      <c r="S752" s="9">
        <f t="shared" si="210"/>
        <v>427.16</v>
      </c>
      <c r="T752" s="9">
        <f t="shared" si="211"/>
        <v>63.6</v>
      </c>
      <c r="U752" s="66">
        <f t="shared" si="222"/>
        <v>527</v>
      </c>
      <c r="V752" s="9">
        <f t="shared" si="223"/>
        <v>632.4</v>
      </c>
      <c r="W752" s="67">
        <f t="shared" si="224"/>
        <v>346</v>
      </c>
      <c r="Y752" s="69">
        <f>VLOOKUP(D752,Sheet2!P:Q,2,FALSE)</f>
        <v>140</v>
      </c>
      <c r="AB752" s="4" t="str">
        <f>IF('表格编辑 '!D809="monster","普通","BOSS")</f>
        <v>普通</v>
      </c>
      <c r="AD752" s="50">
        <f>VLOOKUP(D752,映射!AK:AL,2,FALSE)</f>
        <v>4</v>
      </c>
      <c r="AE752" s="50" t="s">
        <v>37</v>
      </c>
      <c r="AF752" s="4">
        <f>VLOOKUP(AE752,映射!AN:AO,2,FALSE)</f>
        <v>2</v>
      </c>
      <c r="AG752" s="50">
        <v>1</v>
      </c>
      <c r="AH752" s="70">
        <v>1</v>
      </c>
      <c r="AI752" s="16">
        <f t="shared" si="212"/>
        <v>40396</v>
      </c>
      <c r="AJ752" s="16">
        <f t="shared" si="213"/>
        <v>50138</v>
      </c>
      <c r="AK752" s="16">
        <f t="shared" si="214"/>
        <v>60</v>
      </c>
      <c r="AL752" s="16" t="str">
        <f t="shared" si="215"/>
        <v>烈风翼龙</v>
      </c>
      <c r="AM752" s="16">
        <f t="shared" si="216"/>
        <v>4216</v>
      </c>
      <c r="AN752" s="16">
        <f t="shared" si="217"/>
        <v>2760</v>
      </c>
      <c r="AO752" s="16">
        <f t="shared" si="225"/>
        <v>1456</v>
      </c>
      <c r="AP752" s="16">
        <f t="shared" si="218"/>
        <v>2836</v>
      </c>
      <c r="AQ752" s="16">
        <f t="shared" si="219"/>
        <v>2046</v>
      </c>
      <c r="AR752" s="16">
        <f t="shared" si="220"/>
        <v>326</v>
      </c>
      <c r="AS752" s="16"/>
      <c r="AT752" s="16">
        <v>142.9</v>
      </c>
      <c r="AU752" s="16">
        <v>130.3</v>
      </c>
      <c r="AV752" s="16">
        <v>3.00000000000001</v>
      </c>
      <c r="AW752" s="16"/>
    </row>
    <row r="753" spans="1:49">
      <c r="A753" s="62">
        <f>'表格编辑 '!A810</f>
        <v>40397</v>
      </c>
      <c r="B753" s="62">
        <f>'表格编辑 '!B810</f>
        <v>50038</v>
      </c>
      <c r="C753" s="62" t="str">
        <f>VLOOKUP(B753,映射!A:B,2,FALSE)</f>
        <v>石像魔宠</v>
      </c>
      <c r="D753" s="62">
        <f>'表格编辑 '!E810</f>
        <v>60</v>
      </c>
      <c r="E753" s="62">
        <f>ROUNDUP((VLOOKUP(B753,Sheet1!U:AA,3,FALSE)-2)*(0.042*(D753-1)+0.2)+0.4,0)</f>
        <v>38</v>
      </c>
      <c r="F753" s="62">
        <f>ROUNDUP((VLOOKUP(B753,Sheet1!U:AA,4,FALSE)-2)*(0.042*(D753-1)+0.2)+0.4,0)</f>
        <v>52</v>
      </c>
      <c r="G753" s="62">
        <f>ROUNDUP((VLOOKUP(B753,Sheet1!U:AA,5,FALSE)-2)*(0.042*(D753-1)+0.2)+0.4,0)</f>
        <v>44</v>
      </c>
      <c r="H753" s="62">
        <f>ROUNDUP((VLOOKUP(B753,Sheet1!U:AA,6,FALSE)-2)*(0.042*(D753-1)+0.2)+0.4,0)</f>
        <v>79</v>
      </c>
      <c r="I753" s="62">
        <f>ROUNDUP((VLOOKUP(B753,Sheet1!U:AA,7,FALSE)-2)*(0.042*(D753-1)+0.2)+0.4,0)</f>
        <v>65</v>
      </c>
      <c r="J753" s="62">
        <f>E753*8+F753*2+G753*3+H753*3+I753*1+VLOOKUP(B753,Sheet1!AU:AZ,2,FALSE)</f>
        <v>862</v>
      </c>
      <c r="K753" s="62">
        <f>E753*1+F753*2+G753*2+H753*2+I753*10+VLOOKUP(B753,Sheet1!AU:AZ,3,FALSE)</f>
        <v>1058</v>
      </c>
      <c r="L753" s="62">
        <f>E753*0.1+F753*2+G753*0.2+H753*0.26+I753*0.1+VLOOKUP(B753,Sheet1!AU:AZ,4,FALSE)</f>
        <v>163.64</v>
      </c>
      <c r="M753" s="62">
        <f>E753*0.1+F753*0.2+G753*2+H753*0.2+I753*0.1+VLOOKUP(B753,Sheet1!AU:AZ,5,FALSE)</f>
        <v>144.5</v>
      </c>
      <c r="N753" s="62">
        <f>E753*0.1+F753*0.2+G753*0.2+H753*2+I753*0.1+VLOOKUP(B753,Sheet1!AU:AZ,6,FALSE)</f>
        <v>207.5</v>
      </c>
      <c r="O753" s="62">
        <f t="shared" si="226"/>
        <v>36.3</v>
      </c>
      <c r="P753" s="62">
        <f t="shared" si="227"/>
        <v>30.1</v>
      </c>
      <c r="R753" s="9">
        <f t="shared" si="221"/>
        <v>60</v>
      </c>
      <c r="S753" s="9">
        <f t="shared" si="210"/>
        <v>427.16</v>
      </c>
      <c r="T753" s="9">
        <f t="shared" si="211"/>
        <v>63.6</v>
      </c>
      <c r="U753" s="66">
        <f t="shared" si="222"/>
        <v>636</v>
      </c>
      <c r="V753" s="9">
        <f t="shared" si="223"/>
        <v>763.2</v>
      </c>
      <c r="W753" s="67">
        <f t="shared" si="224"/>
        <v>227</v>
      </c>
      <c r="Y753" s="69">
        <f>VLOOKUP(D753,Sheet2!P:Q,2,FALSE)</f>
        <v>140</v>
      </c>
      <c r="AB753" s="4" t="str">
        <f>IF('表格编辑 '!D810="monster","普通","BOSS")</f>
        <v>普通</v>
      </c>
      <c r="AD753" s="50">
        <f>VLOOKUP(D753,映射!AK:AL,2,FALSE)</f>
        <v>4</v>
      </c>
      <c r="AE753" s="50" t="s">
        <v>37</v>
      </c>
      <c r="AF753" s="4">
        <f>VLOOKUP(AE753,映射!AN:AO,2,FALSE)</f>
        <v>2</v>
      </c>
      <c r="AG753" s="50">
        <v>1</v>
      </c>
      <c r="AH753" s="70">
        <v>1</v>
      </c>
      <c r="AI753" s="16">
        <f t="shared" si="212"/>
        <v>40397</v>
      </c>
      <c r="AJ753" s="16">
        <f t="shared" si="213"/>
        <v>50038</v>
      </c>
      <c r="AK753" s="16">
        <f t="shared" si="214"/>
        <v>60</v>
      </c>
      <c r="AL753" s="16" t="str">
        <f t="shared" si="215"/>
        <v>石像魔宠</v>
      </c>
      <c r="AM753" s="16">
        <f t="shared" si="216"/>
        <v>5088</v>
      </c>
      <c r="AN753" s="16">
        <f t="shared" si="217"/>
        <v>1724</v>
      </c>
      <c r="AO753" s="16">
        <f t="shared" si="225"/>
        <v>3364</v>
      </c>
      <c r="AP753" s="16">
        <f t="shared" si="218"/>
        <v>4226</v>
      </c>
      <c r="AQ753" s="16">
        <f t="shared" si="219"/>
        <v>2116</v>
      </c>
      <c r="AR753" s="16">
        <f t="shared" si="220"/>
        <v>246</v>
      </c>
      <c r="AS753" s="16"/>
      <c r="AT753" s="16">
        <v>82.7</v>
      </c>
      <c r="AU753" s="16">
        <v>174.5</v>
      </c>
      <c r="AV753" s="16">
        <v>30.9</v>
      </c>
      <c r="AW753" s="16"/>
    </row>
    <row r="754" spans="1:49">
      <c r="A754" s="62">
        <f>'表格编辑 '!A811</f>
        <v>40398</v>
      </c>
      <c r="B754" s="62">
        <f>'表格编辑 '!B811</f>
        <v>50019</v>
      </c>
      <c r="C754" s="62" t="str">
        <f>VLOOKUP(B754,映射!A:B,2,FALSE)</f>
        <v>极限鼠王</v>
      </c>
      <c r="D754" s="62">
        <f>'表格编辑 '!E811</f>
        <v>60</v>
      </c>
      <c r="E754" s="62">
        <f>ROUNDUP((VLOOKUP(B754,Sheet1!U:AA,3,FALSE)-2)*(0.042*(D754-1)+0.2)+0.4,0)</f>
        <v>36</v>
      </c>
      <c r="F754" s="62">
        <f>ROUNDUP((VLOOKUP(B754,Sheet1!U:AA,4,FALSE)-2)*(0.042*(D754-1)+0.2)+0.4,0)</f>
        <v>28</v>
      </c>
      <c r="G754" s="62">
        <f>ROUNDUP((VLOOKUP(B754,Sheet1!U:AA,5,FALSE)-2)*(0.042*(D754-1)+0.2)+0.4,0)</f>
        <v>46</v>
      </c>
      <c r="H754" s="62">
        <f>ROUNDUP((VLOOKUP(B754,Sheet1!U:AA,6,FALSE)-2)*(0.042*(D754-1)+0.2)+0.4,0)</f>
        <v>81</v>
      </c>
      <c r="I754" s="62">
        <f>ROUNDUP((VLOOKUP(B754,Sheet1!U:AA,7,FALSE)-2)*(0.042*(D754-1)+0.2)+0.4,0)</f>
        <v>108</v>
      </c>
      <c r="J754" s="62">
        <f>E754*8+F754*2+G754*3+H754*3+I754*1+VLOOKUP(B754,Sheet1!AU:AZ,2,FALSE)</f>
        <v>853</v>
      </c>
      <c r="K754" s="62">
        <f>E754*1+F754*2+G754*2+H754*2+I754*10+VLOOKUP(B754,Sheet1!AU:AZ,3,FALSE)</f>
        <v>1446</v>
      </c>
      <c r="L754" s="62">
        <f>E754*0.1+F754*2+G754*0.2+H754*0.26+I754*0.1+VLOOKUP(B754,Sheet1!AU:AZ,4,FALSE)</f>
        <v>120.66</v>
      </c>
      <c r="M754" s="62">
        <f>E754*0.1+F754*0.2+G754*2+H754*0.2+I754*0.1+VLOOKUP(B754,Sheet1!AU:AZ,5,FALSE)</f>
        <v>148.2</v>
      </c>
      <c r="N754" s="62">
        <f>E754*0.1+F754*0.2+G754*0.2+H754*2+I754*0.1+VLOOKUP(B754,Sheet1!AU:AZ,6,FALSE)</f>
        <v>211.2</v>
      </c>
      <c r="O754" s="62">
        <f t="shared" si="226"/>
        <v>73.9</v>
      </c>
      <c r="P754" s="62">
        <f t="shared" si="227"/>
        <v>26.8</v>
      </c>
      <c r="R754" s="9">
        <f t="shared" si="221"/>
        <v>60</v>
      </c>
      <c r="S754" s="9">
        <f t="shared" si="210"/>
        <v>427.16</v>
      </c>
      <c r="T754" s="9">
        <f t="shared" si="211"/>
        <v>63.6</v>
      </c>
      <c r="U754" s="66">
        <f t="shared" si="222"/>
        <v>628</v>
      </c>
      <c r="V754" s="9">
        <f t="shared" si="223"/>
        <v>753.6</v>
      </c>
      <c r="W754" s="67">
        <f t="shared" si="224"/>
        <v>141</v>
      </c>
      <c r="Y754" s="69">
        <f>VLOOKUP(D754,Sheet2!P:Q,2,FALSE)</f>
        <v>140</v>
      </c>
      <c r="AB754" s="4" t="str">
        <f>IF('表格编辑 '!D811="monster","普通","BOSS")</f>
        <v>普通</v>
      </c>
      <c r="AD754" s="50">
        <f>VLOOKUP(D754,映射!AK:AL,2,FALSE)</f>
        <v>4</v>
      </c>
      <c r="AE754" s="50" t="s">
        <v>37</v>
      </c>
      <c r="AF754" s="4">
        <f>VLOOKUP(AE754,映射!AN:AO,2,FALSE)</f>
        <v>2</v>
      </c>
      <c r="AG754" s="50">
        <v>1</v>
      </c>
      <c r="AH754" s="70">
        <v>1</v>
      </c>
      <c r="AI754" s="16">
        <f t="shared" si="212"/>
        <v>40398</v>
      </c>
      <c r="AJ754" s="16">
        <f t="shared" si="213"/>
        <v>50019</v>
      </c>
      <c r="AK754" s="16">
        <f t="shared" si="214"/>
        <v>60</v>
      </c>
      <c r="AL754" s="16" t="str">
        <f t="shared" si="215"/>
        <v>极限鼠王</v>
      </c>
      <c r="AM754" s="16">
        <f t="shared" si="216"/>
        <v>5024</v>
      </c>
      <c r="AN754" s="16">
        <f t="shared" si="217"/>
        <v>1706</v>
      </c>
      <c r="AO754" s="16">
        <f t="shared" si="225"/>
        <v>3318</v>
      </c>
      <c r="AP754" s="16">
        <f t="shared" si="218"/>
        <v>4171</v>
      </c>
      <c r="AQ754" s="16">
        <f t="shared" si="219"/>
        <v>2892</v>
      </c>
      <c r="AR754" s="16">
        <f t="shared" si="220"/>
        <v>181</v>
      </c>
      <c r="AS754" s="16"/>
      <c r="AT754" s="16">
        <v>119.9</v>
      </c>
      <c r="AU754" s="16">
        <v>179.3</v>
      </c>
      <c r="AV754" s="16">
        <v>71.9</v>
      </c>
      <c r="AW754" s="16"/>
    </row>
    <row r="755" spans="1:49">
      <c r="A755" s="62">
        <f>'表格编辑 '!A812</f>
        <v>40399</v>
      </c>
      <c r="B755" s="62">
        <f>'表格编辑 '!B812</f>
        <v>50023</v>
      </c>
      <c r="C755" s="62" t="str">
        <f>VLOOKUP(B755,映射!A:B,2,FALSE)</f>
        <v>异域魔犬</v>
      </c>
      <c r="D755" s="62">
        <f>'表格编辑 '!E812</f>
        <v>60</v>
      </c>
      <c r="E755" s="62">
        <f>ROUNDUP((VLOOKUP(B755,Sheet1!U:AA,3,FALSE)-2)*(0.042*(D755-1)+0.2)+0.4,0)</f>
        <v>57</v>
      </c>
      <c r="F755" s="62">
        <f>ROUNDUP((VLOOKUP(B755,Sheet1!U:AA,4,FALSE)-2)*(0.042*(D755-1)+0.2)+0.4,0)</f>
        <v>103</v>
      </c>
      <c r="G755" s="62">
        <f>ROUNDUP((VLOOKUP(B755,Sheet1!U:AA,5,FALSE)-2)*(0.042*(D755-1)+0.2)+0.4,0)</f>
        <v>30</v>
      </c>
      <c r="H755" s="62">
        <f>ROUNDUP((VLOOKUP(B755,Sheet1!U:AA,6,FALSE)-2)*(0.042*(D755-1)+0.2)+0.4,0)</f>
        <v>52</v>
      </c>
      <c r="I755" s="62">
        <f>ROUNDUP((VLOOKUP(B755,Sheet1!U:AA,7,FALSE)-2)*(0.042*(D755-1)+0.2)+0.4,0)</f>
        <v>44</v>
      </c>
      <c r="J755" s="62">
        <f>E755*8+F755*2+G755*3+H755*3+I755*1+VLOOKUP(B755,Sheet1!AU:AZ,2,FALSE)</f>
        <v>972</v>
      </c>
      <c r="K755" s="62">
        <f>E755*1+F755*2+G755*2+H755*2+I755*10+VLOOKUP(B755,Sheet1!AU:AZ,3,FALSE)</f>
        <v>887</v>
      </c>
      <c r="L755" s="62">
        <f>E755*0.1+F755*2+G755*0.2+H755*0.26+I755*0.1+VLOOKUP(B755,Sheet1!AU:AZ,4,FALSE)</f>
        <v>255.62</v>
      </c>
      <c r="M755" s="62">
        <f>E755*0.1+F755*0.2+G755*2+H755*0.2+I755*0.1+VLOOKUP(B755,Sheet1!AU:AZ,5,FALSE)</f>
        <v>121.1</v>
      </c>
      <c r="N755" s="62">
        <f>E755*0.1+F755*0.2+G755*0.2+H755*2+I755*0.1+VLOOKUP(B755,Sheet1!AU:AZ,6,FALSE)</f>
        <v>160.7</v>
      </c>
      <c r="O755" s="62">
        <f t="shared" si="226"/>
        <v>8.6</v>
      </c>
      <c r="P755" s="62">
        <f t="shared" si="227"/>
        <v>38.3</v>
      </c>
      <c r="R755" s="9">
        <f t="shared" si="221"/>
        <v>60</v>
      </c>
      <c r="S755" s="9">
        <f t="shared" si="210"/>
        <v>427.16</v>
      </c>
      <c r="T755" s="9">
        <f t="shared" si="211"/>
        <v>63.6</v>
      </c>
      <c r="U755" s="66">
        <f t="shared" si="222"/>
        <v>693</v>
      </c>
      <c r="V755" s="9">
        <f t="shared" si="223"/>
        <v>831.6</v>
      </c>
      <c r="W755" s="67">
        <f t="shared" si="224"/>
        <v>440</v>
      </c>
      <c r="Y755" s="69">
        <f>VLOOKUP(D755,Sheet2!P:Q,2,FALSE)</f>
        <v>140</v>
      </c>
      <c r="AB755" s="4" t="str">
        <f>IF('表格编辑 '!D812="monster","普通","BOSS")</f>
        <v>普通</v>
      </c>
      <c r="AD755" s="50">
        <f>VLOOKUP(D755,映射!AK:AL,2,FALSE)</f>
        <v>4</v>
      </c>
      <c r="AE755" s="50" t="s">
        <v>37</v>
      </c>
      <c r="AF755" s="4">
        <f>VLOOKUP(AE755,映射!AN:AO,2,FALSE)</f>
        <v>2</v>
      </c>
      <c r="AG755" s="50">
        <v>1</v>
      </c>
      <c r="AH755" s="70">
        <v>1</v>
      </c>
      <c r="AI755" s="16">
        <f t="shared" si="212"/>
        <v>40399</v>
      </c>
      <c r="AJ755" s="16">
        <f t="shared" si="213"/>
        <v>50023</v>
      </c>
      <c r="AK755" s="16">
        <f t="shared" si="214"/>
        <v>60</v>
      </c>
      <c r="AL755" s="16" t="str">
        <f t="shared" si="215"/>
        <v>异域魔犬</v>
      </c>
      <c r="AM755" s="16">
        <f t="shared" si="216"/>
        <v>5544</v>
      </c>
      <c r="AN755" s="16">
        <f t="shared" si="217"/>
        <v>1944</v>
      </c>
      <c r="AO755" s="16">
        <f t="shared" si="225"/>
        <v>3600</v>
      </c>
      <c r="AP755" s="16">
        <f t="shared" si="218"/>
        <v>4572</v>
      </c>
      <c r="AQ755" s="16">
        <f t="shared" si="219"/>
        <v>1774</v>
      </c>
      <c r="AR755" s="16">
        <f t="shared" si="220"/>
        <v>384</v>
      </c>
      <c r="AS755" s="16"/>
      <c r="AT755" s="16">
        <v>97</v>
      </c>
      <c r="AU755" s="16">
        <v>133</v>
      </c>
      <c r="AV755" s="16">
        <v>8.5</v>
      </c>
      <c r="AW755" s="16"/>
    </row>
    <row r="756" spans="1:49">
      <c r="A756" s="62">
        <f>'表格编辑 '!A813</f>
        <v>40400</v>
      </c>
      <c r="B756" s="62">
        <f>'表格编辑 '!B813</f>
        <v>50069</v>
      </c>
      <c r="C756" s="62" t="str">
        <f>VLOOKUP(B756,映射!A:B,2,FALSE)</f>
        <v>杀手螳螂</v>
      </c>
      <c r="D756" s="62">
        <f>'表格编辑 '!E813</f>
        <v>60</v>
      </c>
      <c r="E756" s="62">
        <f>ROUNDUP((VLOOKUP(B756,Sheet1!U:AA,3,FALSE)-2)*(0.042*(D756-1)+0.2)+0.4,0)</f>
        <v>44</v>
      </c>
      <c r="F756" s="62">
        <f>ROUNDUP((VLOOKUP(B756,Sheet1!U:AA,4,FALSE)-2)*(0.042*(D756-1)+0.2)+0.4,0)</f>
        <v>116</v>
      </c>
      <c r="G756" s="62">
        <f>ROUNDUP((VLOOKUP(B756,Sheet1!U:AA,5,FALSE)-2)*(0.042*(D756-1)+0.2)+0.4,0)</f>
        <v>89</v>
      </c>
      <c r="H756" s="62">
        <f>ROUNDUP((VLOOKUP(B756,Sheet1!U:AA,6,FALSE)-2)*(0.042*(D756-1)+0.2)+0.4,0)</f>
        <v>65</v>
      </c>
      <c r="I756" s="62">
        <f>ROUNDUP((VLOOKUP(B756,Sheet1!U:AA,7,FALSE)-2)*(0.042*(D756-1)+0.2)+0.4,0)</f>
        <v>68</v>
      </c>
      <c r="J756" s="62">
        <f>E756*8+F756*2+G756*3+H756*3+I756*1+VLOOKUP(B756,Sheet1!AU:AZ,2,FALSE)</f>
        <v>1134</v>
      </c>
      <c r="K756" s="62">
        <f>E756*1+F756*2+G756*2+H756*2+I756*10+VLOOKUP(B756,Sheet1!AU:AZ,3,FALSE)</f>
        <v>1284</v>
      </c>
      <c r="L756" s="62">
        <f>E756*0.1+F756*2+G756*0.2+H756*0.26+I756*0.1+VLOOKUP(B756,Sheet1!AU:AZ,4,FALSE)</f>
        <v>297.9</v>
      </c>
      <c r="M756" s="62">
        <f>E756*0.1+F756*0.2+G756*2+H756*0.2+I756*0.1+VLOOKUP(B756,Sheet1!AU:AZ,5,FALSE)</f>
        <v>245.4</v>
      </c>
      <c r="N756" s="62">
        <f>E756*0.1+F756*0.2+G756*0.2+H756*2+I756*0.1+VLOOKUP(B756,Sheet1!AU:AZ,6,FALSE)</f>
        <v>202.2</v>
      </c>
      <c r="O756" s="62">
        <f t="shared" si="226"/>
        <v>40.9</v>
      </c>
      <c r="P756" s="62">
        <f t="shared" si="227"/>
        <v>20.9</v>
      </c>
      <c r="R756" s="9">
        <f t="shared" si="221"/>
        <v>60</v>
      </c>
      <c r="S756" s="9">
        <f t="shared" si="210"/>
        <v>427.16</v>
      </c>
      <c r="T756" s="9">
        <f t="shared" si="211"/>
        <v>63.6</v>
      </c>
      <c r="U756" s="66">
        <f t="shared" si="222"/>
        <v>471</v>
      </c>
      <c r="V756" s="9">
        <f t="shared" si="223"/>
        <v>565.2</v>
      </c>
      <c r="W756" s="67">
        <f t="shared" si="224"/>
        <v>545</v>
      </c>
      <c r="Y756" s="69">
        <f>VLOOKUP(D756,Sheet2!P:Q,2,FALSE)</f>
        <v>140</v>
      </c>
      <c r="AB756" s="4" t="str">
        <f>IF('表格编辑 '!D813="monster","普通","BOSS")</f>
        <v>普通</v>
      </c>
      <c r="AD756" s="50">
        <f>VLOOKUP(D756,映射!AK:AL,2,FALSE)</f>
        <v>4</v>
      </c>
      <c r="AE756" s="50" t="s">
        <v>37</v>
      </c>
      <c r="AF756" s="4">
        <f>VLOOKUP(AE756,映射!AN:AO,2,FALSE)</f>
        <v>2</v>
      </c>
      <c r="AG756" s="50">
        <v>1</v>
      </c>
      <c r="AH756" s="70">
        <v>1</v>
      </c>
      <c r="AI756" s="16">
        <f t="shared" si="212"/>
        <v>40400</v>
      </c>
      <c r="AJ756" s="16">
        <f t="shared" si="213"/>
        <v>50069</v>
      </c>
      <c r="AK756" s="16">
        <f t="shared" si="214"/>
        <v>60</v>
      </c>
      <c r="AL756" s="16" t="str">
        <f t="shared" si="215"/>
        <v>杀手螳螂</v>
      </c>
      <c r="AM756" s="16">
        <f t="shared" si="216"/>
        <v>3768</v>
      </c>
      <c r="AN756" s="16">
        <f t="shared" si="217"/>
        <v>2268</v>
      </c>
      <c r="AO756" s="16">
        <f t="shared" si="225"/>
        <v>1500</v>
      </c>
      <c r="AP756" s="16">
        <f t="shared" si="218"/>
        <v>2634</v>
      </c>
      <c r="AQ756" s="16">
        <f t="shared" si="219"/>
        <v>2568</v>
      </c>
      <c r="AR756" s="16">
        <f t="shared" si="220"/>
        <v>447</v>
      </c>
      <c r="AS756" s="16"/>
      <c r="AT756" s="16">
        <v>135.1</v>
      </c>
      <c r="AU756" s="16">
        <v>162.1</v>
      </c>
      <c r="AV756" s="16">
        <v>15.5</v>
      </c>
      <c r="AW756" s="16"/>
    </row>
    <row r="757" spans="1:49">
      <c r="A757" s="62">
        <f>'表格编辑 '!A814</f>
        <v>40401</v>
      </c>
      <c r="B757" s="62">
        <f>'表格编辑 '!B814</f>
        <v>50138</v>
      </c>
      <c r="C757" s="62" t="str">
        <f>VLOOKUP(B757,映射!A:B,2,FALSE)</f>
        <v>烈风翼龙</v>
      </c>
      <c r="D757" s="62">
        <f>'表格编辑 '!E814</f>
        <v>60</v>
      </c>
      <c r="E757" s="62">
        <f>ROUNDUP((VLOOKUP(B757,Sheet1!U:AA,3,FALSE)-2)*(0.042*(D757-1)+0.2)+0.4,0)</f>
        <v>95</v>
      </c>
      <c r="F757" s="62">
        <f>ROUNDUP((VLOOKUP(B757,Sheet1!U:AA,4,FALSE)-2)*(0.042*(D757-1)+0.2)+0.4,0)</f>
        <v>76</v>
      </c>
      <c r="G757" s="62">
        <f>ROUNDUP((VLOOKUP(B757,Sheet1!U:AA,5,FALSE)-2)*(0.042*(D757-1)+0.2)+0.4,0)</f>
        <v>71</v>
      </c>
      <c r="H757" s="62">
        <f>ROUNDUP((VLOOKUP(B757,Sheet1!U:AA,6,FALSE)-2)*(0.042*(D757-1)+0.2)+0.4,0)</f>
        <v>62</v>
      </c>
      <c r="I757" s="62">
        <f>ROUNDUP((VLOOKUP(B757,Sheet1!U:AA,7,FALSE)-2)*(0.042*(D757-1)+0.2)+0.4,0)</f>
        <v>49</v>
      </c>
      <c r="J757" s="62">
        <f>E757*8+F757*2+G757*3+H757*3+I757*1+VLOOKUP(B757,Sheet1!AU:AZ,2,FALSE)</f>
        <v>1380</v>
      </c>
      <c r="K757" s="62">
        <f>E757*1+F757*2+G757*2+H757*2+I757*10+VLOOKUP(B757,Sheet1!AU:AZ,3,FALSE)</f>
        <v>1023</v>
      </c>
      <c r="L757" s="62">
        <f>E757*0.1+F757*2+G757*0.2+H757*0.26+I757*0.1+VLOOKUP(B757,Sheet1!AU:AZ,4,FALSE)</f>
        <v>216.72</v>
      </c>
      <c r="M757" s="62">
        <f>E757*0.1+F757*0.2+G757*2+H757*0.2+I757*0.1+VLOOKUP(B757,Sheet1!AU:AZ,5,FALSE)</f>
        <v>204</v>
      </c>
      <c r="N757" s="62">
        <f>E757*0.1+F757*0.2+G757*0.2+H757*2+I757*0.1+VLOOKUP(B757,Sheet1!AU:AZ,6,FALSE)</f>
        <v>187.8</v>
      </c>
      <c r="O757" s="62">
        <f t="shared" si="226"/>
        <v>11.1</v>
      </c>
      <c r="P757" s="62">
        <f t="shared" si="227"/>
        <v>68.8</v>
      </c>
      <c r="R757" s="9">
        <f t="shared" si="221"/>
        <v>60</v>
      </c>
      <c r="S757" s="9">
        <f t="shared" si="210"/>
        <v>427.16</v>
      </c>
      <c r="T757" s="9">
        <f t="shared" si="211"/>
        <v>63.6</v>
      </c>
      <c r="U757" s="66">
        <f t="shared" si="222"/>
        <v>527</v>
      </c>
      <c r="V757" s="9">
        <f t="shared" si="223"/>
        <v>632.4</v>
      </c>
      <c r="W757" s="67">
        <f t="shared" si="224"/>
        <v>346</v>
      </c>
      <c r="Y757" s="69">
        <f>VLOOKUP(D757,Sheet2!P:Q,2,FALSE)</f>
        <v>140</v>
      </c>
      <c r="AB757" s="4" t="str">
        <f>IF('表格编辑 '!D814="monster","普通","BOSS")</f>
        <v>普通</v>
      </c>
      <c r="AD757" s="50">
        <f>VLOOKUP(D757,映射!AK:AL,2,FALSE)</f>
        <v>4</v>
      </c>
      <c r="AE757" s="50" t="s">
        <v>37</v>
      </c>
      <c r="AF757" s="4">
        <f>VLOOKUP(AE757,映射!AN:AO,2,FALSE)</f>
        <v>2</v>
      </c>
      <c r="AG757" s="50">
        <v>1</v>
      </c>
      <c r="AH757" s="70">
        <v>1</v>
      </c>
      <c r="AI757" s="16">
        <f t="shared" si="212"/>
        <v>40401</v>
      </c>
      <c r="AJ757" s="16">
        <f t="shared" si="213"/>
        <v>50138</v>
      </c>
      <c r="AK757" s="16">
        <f t="shared" si="214"/>
        <v>60</v>
      </c>
      <c r="AL757" s="16" t="str">
        <f t="shared" si="215"/>
        <v>烈风翼龙</v>
      </c>
      <c r="AM757" s="16">
        <f t="shared" si="216"/>
        <v>4216</v>
      </c>
      <c r="AN757" s="16">
        <f t="shared" si="217"/>
        <v>2760</v>
      </c>
      <c r="AO757" s="16">
        <f t="shared" si="225"/>
        <v>1456</v>
      </c>
      <c r="AP757" s="16">
        <f t="shared" si="218"/>
        <v>2836</v>
      </c>
      <c r="AQ757" s="16">
        <f t="shared" si="219"/>
        <v>2046</v>
      </c>
      <c r="AR757" s="16">
        <f t="shared" si="220"/>
        <v>326</v>
      </c>
      <c r="AS757" s="16"/>
      <c r="AT757" s="16">
        <v>142.9</v>
      </c>
      <c r="AU757" s="16">
        <v>130.3</v>
      </c>
      <c r="AV757" s="16">
        <v>3.00000000000001</v>
      </c>
      <c r="AW757" s="16"/>
    </row>
    <row r="758" spans="1:49">
      <c r="A758" s="62">
        <f>'表格编辑 '!A815</f>
        <v>40402</v>
      </c>
      <c r="B758" s="62">
        <f>'表格编辑 '!B815</f>
        <v>50021</v>
      </c>
      <c r="C758" s="62" t="str">
        <f>VLOOKUP(B758,映射!A:B,2,FALSE)</f>
        <v>巨狼</v>
      </c>
      <c r="D758" s="62">
        <f>'表格编辑 '!E815</f>
        <v>60</v>
      </c>
      <c r="E758" s="62">
        <f>ROUNDUP((VLOOKUP(B758,Sheet1!U:AA,3,FALSE)-2)*(0.042*(D758-1)+0.2)+0.4,0)</f>
        <v>71</v>
      </c>
      <c r="F758" s="62">
        <f>ROUNDUP((VLOOKUP(B758,Sheet1!U:AA,4,FALSE)-2)*(0.042*(D758-1)+0.2)+0.4,0)</f>
        <v>116</v>
      </c>
      <c r="G758" s="62">
        <f>ROUNDUP((VLOOKUP(B758,Sheet1!U:AA,5,FALSE)-2)*(0.042*(D758-1)+0.2)+0.4,0)</f>
        <v>44</v>
      </c>
      <c r="H758" s="62">
        <f>ROUNDUP((VLOOKUP(B758,Sheet1!U:AA,6,FALSE)-2)*(0.042*(D758-1)+0.2)+0.4,0)</f>
        <v>65</v>
      </c>
      <c r="I758" s="62">
        <f>ROUNDUP((VLOOKUP(B758,Sheet1!U:AA,7,FALSE)-2)*(0.042*(D758-1)+0.2)+0.4,0)</f>
        <v>57</v>
      </c>
      <c r="J758" s="62">
        <f>E758*8+F758*2+G758*3+H758*3+I758*1+VLOOKUP(B758,Sheet1!AU:AZ,2,FALSE)</f>
        <v>1204</v>
      </c>
      <c r="K758" s="62">
        <f>E758*1+F758*2+G758*2+H758*2+I758*10+VLOOKUP(B758,Sheet1!AU:AZ,3,FALSE)</f>
        <v>1111</v>
      </c>
      <c r="L758" s="62">
        <f>E758*0.1+F758*2+G758*0.2+H758*0.26+I758*0.1+VLOOKUP(B758,Sheet1!AU:AZ,4,FALSE)</f>
        <v>290.5</v>
      </c>
      <c r="M758" s="62">
        <f>E758*0.1+F758*0.2+G758*2+H758*0.2+I758*0.1+VLOOKUP(B758,Sheet1!AU:AZ,5,FALSE)</f>
        <v>157</v>
      </c>
      <c r="N758" s="62">
        <f>E758*0.1+F758*0.2+G758*0.2+H758*2+I758*0.1+VLOOKUP(B758,Sheet1!AU:AZ,6,FALSE)</f>
        <v>194.8</v>
      </c>
      <c r="O758" s="62">
        <f t="shared" si="226"/>
        <v>15</v>
      </c>
      <c r="P758" s="62">
        <f t="shared" si="227"/>
        <v>48.1</v>
      </c>
      <c r="R758" s="9">
        <f t="shared" si="221"/>
        <v>60</v>
      </c>
      <c r="S758" s="9">
        <f t="shared" si="210"/>
        <v>427.16</v>
      </c>
      <c r="T758" s="9">
        <f t="shared" si="211"/>
        <v>63.6</v>
      </c>
      <c r="U758" s="66">
        <f t="shared" si="222"/>
        <v>609</v>
      </c>
      <c r="V758" s="9">
        <f t="shared" si="223"/>
        <v>730.8</v>
      </c>
      <c r="W758" s="67">
        <f t="shared" si="224"/>
        <v>527</v>
      </c>
      <c r="Y758" s="69">
        <f>VLOOKUP(D758,Sheet2!P:Q,2,FALSE)</f>
        <v>140</v>
      </c>
      <c r="AB758" s="4" t="str">
        <f>IF('表格编辑 '!D815="monster","普通","BOSS")</f>
        <v>普通</v>
      </c>
      <c r="AD758" s="50">
        <f>VLOOKUP(D758,映射!AK:AL,2,FALSE)</f>
        <v>4</v>
      </c>
      <c r="AE758" s="50" t="s">
        <v>37</v>
      </c>
      <c r="AF758" s="4">
        <f>VLOOKUP(AE758,映射!AN:AO,2,FALSE)</f>
        <v>2</v>
      </c>
      <c r="AG758" s="50">
        <v>1</v>
      </c>
      <c r="AH758" s="70">
        <v>1</v>
      </c>
      <c r="AI758" s="16">
        <f t="shared" si="212"/>
        <v>40402</v>
      </c>
      <c r="AJ758" s="16">
        <f t="shared" si="213"/>
        <v>50021</v>
      </c>
      <c r="AK758" s="16">
        <f t="shared" si="214"/>
        <v>60</v>
      </c>
      <c r="AL758" s="16" t="str">
        <f t="shared" si="215"/>
        <v>巨狼</v>
      </c>
      <c r="AM758" s="16">
        <f t="shared" si="216"/>
        <v>4872</v>
      </c>
      <c r="AN758" s="16">
        <f t="shared" si="217"/>
        <v>2408</v>
      </c>
      <c r="AO758" s="16">
        <f t="shared" si="225"/>
        <v>2464</v>
      </c>
      <c r="AP758" s="16">
        <f t="shared" si="218"/>
        <v>3668</v>
      </c>
      <c r="AQ758" s="16">
        <f t="shared" si="219"/>
        <v>2222</v>
      </c>
      <c r="AR758" s="16">
        <f t="shared" si="220"/>
        <v>436</v>
      </c>
      <c r="AS758" s="16"/>
      <c r="AT758" s="16">
        <v>87.9</v>
      </c>
      <c r="AU758" s="16">
        <v>152.7</v>
      </c>
      <c r="AV758" s="16">
        <v>11.8</v>
      </c>
      <c r="AW758" s="16"/>
    </row>
    <row r="759" spans="1:49">
      <c r="A759" s="62">
        <f>'表格编辑 '!A816</f>
        <v>40403</v>
      </c>
      <c r="B759" s="62">
        <f>'表格编辑 '!B816</f>
        <v>50134</v>
      </c>
      <c r="C759" s="62" t="str">
        <f>VLOOKUP(B759,映射!A:B,2,FALSE)</f>
        <v>猎豹蜥蜴</v>
      </c>
      <c r="D759" s="62">
        <f>'表格编辑 '!E816</f>
        <v>60</v>
      </c>
      <c r="E759" s="62">
        <f>ROUNDUP((VLOOKUP(B759,Sheet1!U:AA,3,FALSE)-2)*(0.042*(D759-1)+0.2)+0.4,0)</f>
        <v>57</v>
      </c>
      <c r="F759" s="62">
        <f>ROUNDUP((VLOOKUP(B759,Sheet1!U:AA,4,FALSE)-2)*(0.042*(D759-1)+0.2)+0.4,0)</f>
        <v>92</v>
      </c>
      <c r="G759" s="62">
        <f>ROUNDUP((VLOOKUP(B759,Sheet1!U:AA,5,FALSE)-2)*(0.042*(D759-1)+0.2)+0.4,0)</f>
        <v>71</v>
      </c>
      <c r="H759" s="62">
        <f>ROUNDUP((VLOOKUP(B759,Sheet1!U:AA,6,FALSE)-2)*(0.042*(D759-1)+0.2)+0.4,0)</f>
        <v>22</v>
      </c>
      <c r="I759" s="62">
        <f>ROUNDUP((VLOOKUP(B759,Sheet1!U:AA,7,FALSE)-2)*(0.042*(D759-1)+0.2)+0.4,0)</f>
        <v>30</v>
      </c>
      <c r="J759" s="62">
        <f>E759*8+F759*2+G759*3+H759*3+I759*1+VLOOKUP(B759,Sheet1!AU:AZ,2,FALSE)</f>
        <v>969</v>
      </c>
      <c r="K759" s="62">
        <f>E759*1+F759*2+G759*2+H759*2+I759*10+VLOOKUP(B759,Sheet1!AU:AZ,3,FALSE)</f>
        <v>747</v>
      </c>
      <c r="L759" s="62">
        <f>E759*0.1+F759*2+G759*0.2+H759*0.26+I759*0.1+VLOOKUP(B759,Sheet1!AU:AZ,4,FALSE)</f>
        <v>232.62</v>
      </c>
      <c r="M759" s="62">
        <f>E759*0.1+F759*0.2+G759*2+H759*0.2+I759*0.1+VLOOKUP(B759,Sheet1!AU:AZ,5,FALSE)</f>
        <v>193.5</v>
      </c>
      <c r="N759" s="62">
        <f>E759*0.1+F759*0.2+G759*0.2+H759*2+I759*0.1+VLOOKUP(B759,Sheet1!AU:AZ,6,FALSE)</f>
        <v>105.3</v>
      </c>
      <c r="O759" s="62">
        <f t="shared" si="226"/>
        <v>9.7</v>
      </c>
      <c r="P759" s="62">
        <f t="shared" si="227"/>
        <v>30.7</v>
      </c>
      <c r="R759" s="9">
        <f t="shared" si="221"/>
        <v>60</v>
      </c>
      <c r="S759" s="9">
        <f t="shared" si="210"/>
        <v>427.16</v>
      </c>
      <c r="T759" s="9">
        <f t="shared" si="211"/>
        <v>63.6</v>
      </c>
      <c r="U759" s="66">
        <f t="shared" si="222"/>
        <v>543</v>
      </c>
      <c r="V759" s="9">
        <f t="shared" si="223"/>
        <v>651.6</v>
      </c>
      <c r="W759" s="67">
        <f t="shared" si="224"/>
        <v>384</v>
      </c>
      <c r="Y759" s="69">
        <f>VLOOKUP(D759,Sheet2!P:Q,2,FALSE)</f>
        <v>140</v>
      </c>
      <c r="AB759" s="4" t="str">
        <f>IF('表格编辑 '!D816="monster","普通","BOSS")</f>
        <v>普通</v>
      </c>
      <c r="AD759" s="50">
        <f>VLOOKUP(D759,映射!AK:AL,2,FALSE)</f>
        <v>4</v>
      </c>
      <c r="AE759" s="50" t="s">
        <v>37</v>
      </c>
      <c r="AF759" s="4">
        <f>VLOOKUP(AE759,映射!AN:AO,2,FALSE)</f>
        <v>2</v>
      </c>
      <c r="AG759" s="50">
        <v>1</v>
      </c>
      <c r="AH759" s="70">
        <v>1</v>
      </c>
      <c r="AI759" s="16">
        <f t="shared" si="212"/>
        <v>40403</v>
      </c>
      <c r="AJ759" s="16">
        <f t="shared" si="213"/>
        <v>50134</v>
      </c>
      <c r="AK759" s="16">
        <f t="shared" si="214"/>
        <v>60</v>
      </c>
      <c r="AL759" s="16" t="str">
        <f t="shared" si="215"/>
        <v>猎豹蜥蜴</v>
      </c>
      <c r="AM759" s="16">
        <f t="shared" si="216"/>
        <v>4344</v>
      </c>
      <c r="AN759" s="16">
        <f t="shared" si="217"/>
        <v>1938</v>
      </c>
      <c r="AO759" s="16">
        <f t="shared" si="225"/>
        <v>2406</v>
      </c>
      <c r="AP759" s="16">
        <f t="shared" si="218"/>
        <v>3375</v>
      </c>
      <c r="AQ759" s="16">
        <f t="shared" si="219"/>
        <v>1494</v>
      </c>
      <c r="AR759" s="16">
        <f t="shared" si="220"/>
        <v>349</v>
      </c>
      <c r="AS759" s="16"/>
      <c r="AT759" s="16">
        <v>164.1</v>
      </c>
      <c r="AU759" s="16">
        <v>81.3</v>
      </c>
      <c r="AV759" s="16">
        <v>9.5</v>
      </c>
      <c r="AW759" s="16"/>
    </row>
    <row r="760" spans="1:49">
      <c r="A760" s="62">
        <f>'表格编辑 '!A817</f>
        <v>40404</v>
      </c>
      <c r="B760" s="62">
        <f>'表格编辑 '!B817</f>
        <v>50041</v>
      </c>
      <c r="C760" s="62" t="str">
        <f>VLOOKUP(B760,映射!A:B,2,FALSE)</f>
        <v>小恶魔</v>
      </c>
      <c r="D760" s="62">
        <f>'表格编辑 '!E817</f>
        <v>60</v>
      </c>
      <c r="E760" s="62">
        <f>ROUNDUP((VLOOKUP(B760,Sheet1!U:AA,3,FALSE)-2)*(0.042*(D760-1)+0.2)+0.4,0)</f>
        <v>52</v>
      </c>
      <c r="F760" s="62">
        <f>ROUNDUP((VLOOKUP(B760,Sheet1!U:AA,4,FALSE)-2)*(0.042*(D760-1)+0.2)+0.4,0)</f>
        <v>49</v>
      </c>
      <c r="G760" s="62">
        <f>ROUNDUP((VLOOKUP(B760,Sheet1!U:AA,5,FALSE)-2)*(0.042*(D760-1)+0.2)+0.4,0)</f>
        <v>46</v>
      </c>
      <c r="H760" s="62">
        <f>ROUNDUP((VLOOKUP(B760,Sheet1!U:AA,6,FALSE)-2)*(0.042*(D760-1)+0.2)+0.4,0)</f>
        <v>89</v>
      </c>
      <c r="I760" s="62">
        <f>ROUNDUP((VLOOKUP(B760,Sheet1!U:AA,7,FALSE)-2)*(0.042*(D760-1)+0.2)+0.4,0)</f>
        <v>49</v>
      </c>
      <c r="J760" s="62">
        <f>E760*8+F760*2+G760*3+H760*3+I760*1+VLOOKUP(B760,Sheet1!AU:AZ,2,FALSE)</f>
        <v>988</v>
      </c>
      <c r="K760" s="62">
        <f>E760*1+F760*2+G760*2+H760*2+I760*10+VLOOKUP(B760,Sheet1!AU:AZ,3,FALSE)</f>
        <v>930</v>
      </c>
      <c r="L760" s="62">
        <f>E760*0.1+F760*2+G760*0.2+H760*0.26+I760*0.1+VLOOKUP(B760,Sheet1!AU:AZ,4,FALSE)</f>
        <v>160.44</v>
      </c>
      <c r="M760" s="62">
        <f>E760*0.1+F760*0.2+G760*2+H760*0.2+I760*0.1+VLOOKUP(B760,Sheet1!AU:AZ,5,FALSE)</f>
        <v>149.7</v>
      </c>
      <c r="N760" s="62">
        <f>E760*0.1+F760*0.2+G760*0.2+H760*2+I760*0.1+VLOOKUP(B760,Sheet1!AU:AZ,6,FALSE)</f>
        <v>227.1</v>
      </c>
      <c r="O760" s="62">
        <f t="shared" si="226"/>
        <v>19</v>
      </c>
      <c r="P760" s="62">
        <f t="shared" si="227"/>
        <v>45</v>
      </c>
      <c r="R760" s="9">
        <f t="shared" si="221"/>
        <v>60</v>
      </c>
      <c r="S760" s="9">
        <f t="shared" si="210"/>
        <v>427.16</v>
      </c>
      <c r="T760" s="9">
        <f t="shared" si="211"/>
        <v>63.6</v>
      </c>
      <c r="U760" s="66">
        <f t="shared" si="222"/>
        <v>625</v>
      </c>
      <c r="V760" s="9">
        <f t="shared" si="223"/>
        <v>750</v>
      </c>
      <c r="W760" s="67">
        <f t="shared" si="224"/>
        <v>220</v>
      </c>
      <c r="Y760" s="69">
        <f>VLOOKUP(D760,Sheet2!P:Q,2,FALSE)</f>
        <v>140</v>
      </c>
      <c r="AB760" s="4" t="str">
        <f>IF('表格编辑 '!D817="monster","普通","BOSS")</f>
        <v>普通</v>
      </c>
      <c r="AD760" s="50">
        <f>VLOOKUP(D760,映射!AK:AL,2,FALSE)</f>
        <v>4</v>
      </c>
      <c r="AE760" s="50" t="s">
        <v>37</v>
      </c>
      <c r="AF760" s="4">
        <f>VLOOKUP(AE760,映射!AN:AO,2,FALSE)</f>
        <v>2</v>
      </c>
      <c r="AG760" s="50">
        <v>1</v>
      </c>
      <c r="AH760" s="70">
        <v>1</v>
      </c>
      <c r="AI760" s="16">
        <f t="shared" si="212"/>
        <v>40404</v>
      </c>
      <c r="AJ760" s="16">
        <f t="shared" si="213"/>
        <v>50041</v>
      </c>
      <c r="AK760" s="16">
        <f t="shared" si="214"/>
        <v>60</v>
      </c>
      <c r="AL760" s="16" t="str">
        <f t="shared" si="215"/>
        <v>小恶魔</v>
      </c>
      <c r="AM760" s="16">
        <f t="shared" si="216"/>
        <v>5000</v>
      </c>
      <c r="AN760" s="16">
        <f t="shared" si="217"/>
        <v>1976</v>
      </c>
      <c r="AO760" s="16">
        <f t="shared" si="225"/>
        <v>3024</v>
      </c>
      <c r="AP760" s="16">
        <f t="shared" si="218"/>
        <v>4012</v>
      </c>
      <c r="AQ760" s="16">
        <f t="shared" si="219"/>
        <v>1860</v>
      </c>
      <c r="AR760" s="16">
        <f t="shared" si="220"/>
        <v>241</v>
      </c>
      <c r="AS760" s="16"/>
      <c r="AT760" s="16">
        <v>71.5</v>
      </c>
      <c r="AU760" s="16">
        <v>145.3</v>
      </c>
      <c r="AV760" s="16">
        <v>36</v>
      </c>
      <c r="AW760" s="16"/>
    </row>
    <row r="761" spans="1:49">
      <c r="A761" s="62">
        <f>'表格编辑 '!A818</f>
        <v>40405</v>
      </c>
      <c r="B761" s="62">
        <f>'表格编辑 '!B818</f>
        <v>50154</v>
      </c>
      <c r="C761" s="62" t="str">
        <f>VLOOKUP(B761,映射!A:B,2,FALSE)</f>
        <v>海贼</v>
      </c>
      <c r="D761" s="62">
        <f>'表格编辑 '!E818</f>
        <v>60</v>
      </c>
      <c r="E761" s="62">
        <f>ROUNDUP((VLOOKUP(B761,Sheet1!U:AA,3,FALSE)-2)*(0.042*(D761-1)+0.2)+0.4,0)</f>
        <v>46</v>
      </c>
      <c r="F761" s="62">
        <f>ROUNDUP((VLOOKUP(B761,Sheet1!U:AA,4,FALSE)-2)*(0.042*(D761-1)+0.2)+0.4,0)</f>
        <v>79</v>
      </c>
      <c r="G761" s="62">
        <f>ROUNDUP((VLOOKUP(B761,Sheet1!U:AA,5,FALSE)-2)*(0.042*(D761-1)+0.2)+0.4,0)</f>
        <v>57</v>
      </c>
      <c r="H761" s="62">
        <f>ROUNDUP((VLOOKUP(B761,Sheet1!U:AA,6,FALSE)-2)*(0.042*(D761-1)+0.2)+0.4,0)</f>
        <v>71</v>
      </c>
      <c r="I761" s="62">
        <f>ROUNDUP((VLOOKUP(B761,Sheet1!U:AA,7,FALSE)-2)*(0.042*(D761-1)+0.2)+0.4,0)</f>
        <v>33</v>
      </c>
      <c r="J761" s="62">
        <f>E761*8+F761*2+G761*3+H761*3+I761*1+VLOOKUP(B761,Sheet1!AU:AZ,2,FALSE)</f>
        <v>963</v>
      </c>
      <c r="K761" s="62">
        <f>E761*1+F761*2+G761*2+H761*2+I761*10+VLOOKUP(B761,Sheet1!AU:AZ,3,FALSE)</f>
        <v>810</v>
      </c>
      <c r="L761" s="62">
        <f>E761*0.1+F761*2+G761*0.2+H761*0.26+I761*0.1+VLOOKUP(B761,Sheet1!AU:AZ,4,FALSE)</f>
        <v>215.76</v>
      </c>
      <c r="M761" s="62">
        <f>E761*0.1+F761*0.2+G761*2+H761*0.2+I761*0.1+VLOOKUP(B761,Sheet1!AU:AZ,5,FALSE)</f>
        <v>171.9</v>
      </c>
      <c r="N761" s="62">
        <f>E761*0.1+F761*0.2+G761*0.2+H761*2+I761*0.1+VLOOKUP(B761,Sheet1!AU:AZ,6,FALSE)</f>
        <v>197.1</v>
      </c>
      <c r="O761" s="62">
        <f t="shared" si="226"/>
        <v>9</v>
      </c>
      <c r="P761" s="62">
        <f t="shared" si="227"/>
        <v>34.1</v>
      </c>
      <c r="R761" s="9">
        <f t="shared" si="221"/>
        <v>60</v>
      </c>
      <c r="S761" s="9">
        <f t="shared" si="210"/>
        <v>427.16</v>
      </c>
      <c r="T761" s="9">
        <f t="shared" si="211"/>
        <v>63.6</v>
      </c>
      <c r="U761" s="66">
        <f t="shared" si="222"/>
        <v>581</v>
      </c>
      <c r="V761" s="9">
        <f t="shared" si="223"/>
        <v>697.2</v>
      </c>
      <c r="W761" s="67">
        <f t="shared" si="224"/>
        <v>344</v>
      </c>
      <c r="Y761" s="69">
        <f>VLOOKUP(D761,Sheet2!P:Q,2,FALSE)</f>
        <v>140</v>
      </c>
      <c r="AB761" s="4" t="str">
        <f>IF('表格编辑 '!D818="monster","普通","BOSS")</f>
        <v>普通</v>
      </c>
      <c r="AD761" s="50">
        <f>VLOOKUP(D761,映射!AK:AL,2,FALSE)</f>
        <v>4</v>
      </c>
      <c r="AE761" s="50" t="s">
        <v>37</v>
      </c>
      <c r="AF761" s="4">
        <f>VLOOKUP(AE761,映射!AN:AO,2,FALSE)</f>
        <v>2</v>
      </c>
      <c r="AG761" s="50">
        <v>1</v>
      </c>
      <c r="AH761" s="70">
        <v>1</v>
      </c>
      <c r="AI761" s="16">
        <f t="shared" si="212"/>
        <v>40405</v>
      </c>
      <c r="AJ761" s="16">
        <f t="shared" si="213"/>
        <v>50154</v>
      </c>
      <c r="AK761" s="16">
        <f t="shared" si="214"/>
        <v>60</v>
      </c>
      <c r="AL761" s="16" t="str">
        <f t="shared" si="215"/>
        <v>海贼</v>
      </c>
      <c r="AM761" s="16">
        <f t="shared" si="216"/>
        <v>4648</v>
      </c>
      <c r="AN761" s="16">
        <f t="shared" si="217"/>
        <v>1926</v>
      </c>
      <c r="AO761" s="16">
        <f t="shared" si="225"/>
        <v>2722</v>
      </c>
      <c r="AP761" s="16">
        <f t="shared" si="218"/>
        <v>3685</v>
      </c>
      <c r="AQ761" s="16">
        <f t="shared" si="219"/>
        <v>1620</v>
      </c>
      <c r="AR761" s="16">
        <f t="shared" si="220"/>
        <v>324</v>
      </c>
      <c r="AS761" s="16"/>
      <c r="AT761" s="16">
        <v>144</v>
      </c>
      <c r="AU761" s="16">
        <v>167.4</v>
      </c>
      <c r="AV761" s="16">
        <v>9</v>
      </c>
      <c r="AW761" s="16"/>
    </row>
    <row r="762" spans="1:49">
      <c r="A762" s="62">
        <f>'表格编辑 '!A819</f>
        <v>40406</v>
      </c>
      <c r="B762" s="62">
        <f>'表格编辑 '!B819</f>
        <v>50127</v>
      </c>
      <c r="C762" s="62" t="str">
        <f>VLOOKUP(B762,映射!A:B,2,FALSE)</f>
        <v>魔王蟹</v>
      </c>
      <c r="D762" s="62">
        <f>'表格编辑 '!E819</f>
        <v>24</v>
      </c>
      <c r="E762" s="62">
        <f>ROUNDUP((VLOOKUP(B762,Sheet1!U:AA,3,FALSE)-2)*(0.042*(D762-1)+0.2)+0.4,0)</f>
        <v>34</v>
      </c>
      <c r="F762" s="62">
        <f>ROUNDUP((VLOOKUP(B762,Sheet1!U:AA,4,FALSE)-2)*(0.042*(D762-1)+0.2)+0.4,0)</f>
        <v>36</v>
      </c>
      <c r="G762" s="62">
        <f>ROUNDUP((VLOOKUP(B762,Sheet1!U:AA,5,FALSE)-2)*(0.042*(D762-1)+0.2)+0.4,0)</f>
        <v>39</v>
      </c>
      <c r="H762" s="62">
        <f>ROUNDUP((VLOOKUP(B762,Sheet1!U:AA,6,FALSE)-2)*(0.042*(D762-1)+0.2)+0.4,0)</f>
        <v>24</v>
      </c>
      <c r="I762" s="62">
        <f>ROUNDUP((VLOOKUP(B762,Sheet1!U:AA,7,FALSE)-2)*(0.042*(D762-1)+0.2)+0.4,0)</f>
        <v>23</v>
      </c>
      <c r="J762" s="62">
        <f>E762*8+F762*2+G762*3+H762*3+I762*1+VLOOKUP(B762,Sheet1!AU:AZ,2,FALSE)</f>
        <v>576</v>
      </c>
      <c r="K762" s="62">
        <f>E762*1+F762*2+G762*2+H762*2+I762*10+VLOOKUP(B762,Sheet1!AU:AZ,3,FALSE)</f>
        <v>482</v>
      </c>
      <c r="L762" s="62">
        <f>E762*0.1+F762*2+G762*0.2+H762*0.26+I762*0.1+VLOOKUP(B762,Sheet1!AU:AZ,4,FALSE)</f>
        <v>111.74</v>
      </c>
      <c r="M762" s="62">
        <f>E762*0.1+F762*0.2+G762*2+H762*0.2+I762*0.1+VLOOKUP(B762,Sheet1!AU:AZ,5,FALSE)</f>
        <v>115.7</v>
      </c>
      <c r="N762" s="62">
        <f>E762*0.1+F762*0.2+G762*0.2+H762*2+I762*0.1+VLOOKUP(B762,Sheet1!AU:AZ,6,FALSE)</f>
        <v>88.7</v>
      </c>
      <c r="O762" s="62">
        <f t="shared" si="226"/>
        <v>10</v>
      </c>
      <c r="P762" s="62">
        <f t="shared" si="227"/>
        <v>22.2</v>
      </c>
      <c r="R762" s="9">
        <f t="shared" si="221"/>
        <v>24</v>
      </c>
      <c r="S762" s="9">
        <f t="shared" si="210"/>
        <v>162.44</v>
      </c>
      <c r="T762" s="9">
        <f t="shared" si="211"/>
        <v>34.8</v>
      </c>
      <c r="U762" s="66">
        <f t="shared" si="222"/>
        <v>155</v>
      </c>
      <c r="V762" s="9">
        <f t="shared" si="223"/>
        <v>186</v>
      </c>
      <c r="W762" s="67">
        <f t="shared" si="224"/>
        <v>174</v>
      </c>
      <c r="Y762" s="69">
        <f>VLOOKUP(D762,Sheet2!P:Q,2,FALSE)</f>
        <v>38</v>
      </c>
      <c r="AB762" s="4" t="str">
        <f>IF('表格编辑 '!D819="monster","普通","BOSS")</f>
        <v>普通</v>
      </c>
      <c r="AD762" s="50">
        <f>VLOOKUP(D762,映射!AK:AL,2,FALSE)</f>
        <v>3</v>
      </c>
      <c r="AE762" s="50" t="s">
        <v>37</v>
      </c>
      <c r="AF762" s="4">
        <f>VLOOKUP(AE762,映射!AN:AO,2,FALSE)</f>
        <v>2</v>
      </c>
      <c r="AG762" s="50">
        <v>1</v>
      </c>
      <c r="AH762" s="70">
        <v>1</v>
      </c>
      <c r="AI762" s="16">
        <f t="shared" si="212"/>
        <v>40406</v>
      </c>
      <c r="AJ762" s="16">
        <f t="shared" si="213"/>
        <v>50127</v>
      </c>
      <c r="AK762" s="16">
        <f t="shared" si="214"/>
        <v>24</v>
      </c>
      <c r="AL762" s="16" t="str">
        <f t="shared" si="215"/>
        <v>魔王蟹</v>
      </c>
      <c r="AM762" s="16">
        <f t="shared" si="216"/>
        <v>930</v>
      </c>
      <c r="AN762" s="16">
        <f t="shared" si="217"/>
        <v>1152</v>
      </c>
      <c r="AO762" s="16">
        <f t="shared" si="225"/>
        <v>-222</v>
      </c>
      <c r="AP762" s="16">
        <f t="shared" si="218"/>
        <v>354</v>
      </c>
      <c r="AQ762" s="16">
        <f t="shared" si="219"/>
        <v>964</v>
      </c>
      <c r="AR762" s="16">
        <f t="shared" si="220"/>
        <v>168</v>
      </c>
      <c r="AS762" s="16"/>
      <c r="AT762" s="16">
        <v>69.4</v>
      </c>
      <c r="AU762" s="16">
        <v>31.6</v>
      </c>
      <c r="AV762" s="16">
        <v>5.7</v>
      </c>
      <c r="AW762" s="16"/>
    </row>
    <row r="763" spans="1:49">
      <c r="A763" s="62">
        <f>'表格编辑 '!A820</f>
        <v>40407</v>
      </c>
      <c r="B763" s="62">
        <f>'表格编辑 '!B820</f>
        <v>50003</v>
      </c>
      <c r="C763" s="62" t="str">
        <f>VLOOKUP(B763,映射!A:B,2,FALSE)</f>
        <v>虎人</v>
      </c>
      <c r="D763" s="62">
        <f>'表格编辑 '!E820</f>
        <v>24</v>
      </c>
      <c r="E763" s="62">
        <f>ROUNDUP((VLOOKUP(B763,Sheet1!U:AA,3,FALSE)-2)*(0.042*(D763-1)+0.2)+0.4,0)</f>
        <v>24</v>
      </c>
      <c r="F763" s="62">
        <f>ROUNDUP((VLOOKUP(B763,Sheet1!U:AA,4,FALSE)-2)*(0.042*(D763-1)+0.2)+0.4,0)</f>
        <v>29</v>
      </c>
      <c r="G763" s="62">
        <f>ROUNDUP((VLOOKUP(B763,Sheet1!U:AA,5,FALSE)-2)*(0.042*(D763-1)+0.2)+0.4,0)</f>
        <v>18</v>
      </c>
      <c r="H763" s="62">
        <f>ROUNDUP((VLOOKUP(B763,Sheet1!U:AA,6,FALSE)-2)*(0.042*(D763-1)+0.2)+0.4,0)</f>
        <v>21</v>
      </c>
      <c r="I763" s="62">
        <f>ROUNDUP((VLOOKUP(B763,Sheet1!U:AA,7,FALSE)-2)*(0.042*(D763-1)+0.2)+0.4,0)</f>
        <v>29</v>
      </c>
      <c r="J763" s="62">
        <f>E763*8+F763*2+G763*3+H763*3+I763*1+VLOOKUP(B763,Sheet1!AU:AZ,2,FALSE)</f>
        <v>416</v>
      </c>
      <c r="K763" s="62">
        <f>E763*1+F763*2+G763*2+H763*2+I763*10+VLOOKUP(B763,Sheet1!AU:AZ,3,FALSE)</f>
        <v>470</v>
      </c>
      <c r="L763" s="62">
        <f>E763*0.1+F763*2+G763*0.2+H763*0.26+I763*0.1+VLOOKUP(B763,Sheet1!AU:AZ,4,FALSE)</f>
        <v>92.36</v>
      </c>
      <c r="M763" s="62">
        <f>E763*0.1+F763*0.2+G763*2+H763*0.2+I763*0.1+VLOOKUP(B763,Sheet1!AU:AZ,5,FALSE)</f>
        <v>71.3</v>
      </c>
      <c r="N763" s="62">
        <f>E763*0.1+F763*0.2+G763*0.2+H763*2+I763*0.1+VLOOKUP(B763,Sheet1!AU:AZ,6,FALSE)</f>
        <v>76.7</v>
      </c>
      <c r="O763" s="62">
        <f t="shared" si="226"/>
        <v>14.6</v>
      </c>
      <c r="P763" s="62">
        <f t="shared" si="227"/>
        <v>15.8</v>
      </c>
      <c r="R763" s="9">
        <f t="shared" si="221"/>
        <v>24</v>
      </c>
      <c r="S763" s="9">
        <f t="shared" si="210"/>
        <v>162.44</v>
      </c>
      <c r="T763" s="9">
        <f t="shared" si="211"/>
        <v>34.8</v>
      </c>
      <c r="U763" s="66">
        <f t="shared" si="222"/>
        <v>210</v>
      </c>
      <c r="V763" s="9">
        <f t="shared" si="223"/>
        <v>252</v>
      </c>
      <c r="W763" s="67">
        <f t="shared" si="224"/>
        <v>131</v>
      </c>
      <c r="Y763" s="69">
        <f>VLOOKUP(D763,Sheet2!P:Q,2,FALSE)</f>
        <v>38</v>
      </c>
      <c r="AB763" s="4" t="str">
        <f>IF('表格编辑 '!D820="monster","普通","BOSS")</f>
        <v>普通</v>
      </c>
      <c r="AD763" s="50">
        <f>VLOOKUP(D763,映射!AK:AL,2,FALSE)</f>
        <v>3</v>
      </c>
      <c r="AE763" s="50" t="s">
        <v>37</v>
      </c>
      <c r="AF763" s="4">
        <f>VLOOKUP(AE763,映射!AN:AO,2,FALSE)</f>
        <v>2</v>
      </c>
      <c r="AG763" s="50">
        <v>1</v>
      </c>
      <c r="AH763" s="70">
        <v>1</v>
      </c>
      <c r="AI763" s="16">
        <f t="shared" si="212"/>
        <v>40407</v>
      </c>
      <c r="AJ763" s="16">
        <f t="shared" si="213"/>
        <v>50003</v>
      </c>
      <c r="AK763" s="16">
        <f t="shared" si="214"/>
        <v>24</v>
      </c>
      <c r="AL763" s="16" t="str">
        <f t="shared" si="215"/>
        <v>虎人</v>
      </c>
      <c r="AM763" s="16">
        <f t="shared" si="216"/>
        <v>1260</v>
      </c>
      <c r="AN763" s="16">
        <f t="shared" si="217"/>
        <v>832</v>
      </c>
      <c r="AO763" s="16">
        <f t="shared" si="225"/>
        <v>428</v>
      </c>
      <c r="AP763" s="16">
        <f t="shared" si="218"/>
        <v>844</v>
      </c>
      <c r="AQ763" s="16">
        <f t="shared" si="219"/>
        <v>940</v>
      </c>
      <c r="AR763" s="16">
        <f t="shared" si="220"/>
        <v>139</v>
      </c>
      <c r="AS763" s="16"/>
      <c r="AT763" s="16">
        <v>38.7</v>
      </c>
      <c r="AU763" s="16">
        <v>42.3</v>
      </c>
      <c r="AV763" s="16">
        <v>4</v>
      </c>
      <c r="AW763" s="16"/>
    </row>
    <row r="764" spans="1:49">
      <c r="A764" s="62">
        <f>'表格编辑 '!A821</f>
        <v>40408</v>
      </c>
      <c r="B764" s="62">
        <f>'表格编辑 '!B821</f>
        <v>50002</v>
      </c>
      <c r="C764" s="62" t="str">
        <f>VLOOKUP(B764,映射!A:B,2,FALSE)</f>
        <v>坚甲龟</v>
      </c>
      <c r="D764" s="62">
        <f>'表格编辑 '!E821</f>
        <v>24</v>
      </c>
      <c r="E764" s="62">
        <f>ROUNDUP((VLOOKUP(B764,Sheet1!U:AA,3,FALSE)-2)*(0.042*(D764-1)+0.2)+0.4,0)</f>
        <v>29</v>
      </c>
      <c r="F764" s="62">
        <f>ROUNDUP((VLOOKUP(B764,Sheet1!U:AA,4,FALSE)-2)*(0.042*(D764-1)+0.2)+0.4,0)</f>
        <v>17</v>
      </c>
      <c r="G764" s="62">
        <f>ROUNDUP((VLOOKUP(B764,Sheet1!U:AA,5,FALSE)-2)*(0.042*(D764-1)+0.2)+0.4,0)</f>
        <v>53</v>
      </c>
      <c r="H764" s="62">
        <f>ROUNDUP((VLOOKUP(B764,Sheet1!U:AA,6,FALSE)-2)*(0.042*(D764-1)+0.2)+0.4,0)</f>
        <v>16</v>
      </c>
      <c r="I764" s="62">
        <f>ROUNDUP((VLOOKUP(B764,Sheet1!U:AA,7,FALSE)-2)*(0.042*(D764-1)+0.2)+0.4,0)</f>
        <v>17</v>
      </c>
      <c r="J764" s="62">
        <f>E764*8+F764*2+G764*3+H764*3+I764*1+VLOOKUP(B764,Sheet1!AU:AZ,2,FALSE)</f>
        <v>510</v>
      </c>
      <c r="K764" s="62">
        <f>E764*1+F764*2+G764*2+H764*2+I764*10+VLOOKUP(B764,Sheet1!AU:AZ,3,FALSE)</f>
        <v>391</v>
      </c>
      <c r="L764" s="62">
        <f>E764*0.1+F764*2+G764*0.2+H764*0.26+I764*0.1+VLOOKUP(B764,Sheet1!AU:AZ,4,FALSE)</f>
        <v>73.36</v>
      </c>
      <c r="M764" s="62">
        <f>E764*0.1+F764*0.2+G764*2+H764*0.2+I764*0.1+VLOOKUP(B764,Sheet1!AU:AZ,5,FALSE)</f>
        <v>137.2</v>
      </c>
      <c r="N764" s="62">
        <f>E764*0.1+F764*0.2+G764*0.2+H764*2+I764*0.1+VLOOKUP(B764,Sheet1!AU:AZ,6,FALSE)</f>
        <v>70.6</v>
      </c>
      <c r="O764" s="62">
        <f t="shared" si="226"/>
        <v>12.2</v>
      </c>
      <c r="P764" s="62">
        <f t="shared" si="227"/>
        <v>17.7</v>
      </c>
      <c r="R764" s="9">
        <f t="shared" si="221"/>
        <v>24</v>
      </c>
      <c r="S764" s="9">
        <f t="shared" si="210"/>
        <v>162.44</v>
      </c>
      <c r="T764" s="9">
        <f t="shared" si="211"/>
        <v>34.8</v>
      </c>
      <c r="U764" s="66">
        <f t="shared" si="222"/>
        <v>138</v>
      </c>
      <c r="V764" s="9">
        <f t="shared" si="223"/>
        <v>165.6</v>
      </c>
      <c r="W764" s="67">
        <f t="shared" si="224"/>
        <v>91</v>
      </c>
      <c r="Y764" s="69">
        <f>VLOOKUP(D764,Sheet2!P:Q,2,FALSE)</f>
        <v>38</v>
      </c>
      <c r="AB764" s="4" t="str">
        <f>IF('表格编辑 '!D821="monster","普通","BOSS")</f>
        <v>普通</v>
      </c>
      <c r="AD764" s="50">
        <f>VLOOKUP(D764,映射!AK:AL,2,FALSE)</f>
        <v>3</v>
      </c>
      <c r="AE764" s="50" t="s">
        <v>37</v>
      </c>
      <c r="AF764" s="4">
        <f>VLOOKUP(AE764,映射!AN:AO,2,FALSE)</f>
        <v>2</v>
      </c>
      <c r="AG764" s="50">
        <v>1</v>
      </c>
      <c r="AH764" s="70">
        <v>1</v>
      </c>
      <c r="AI764" s="16">
        <f t="shared" si="212"/>
        <v>40408</v>
      </c>
      <c r="AJ764" s="16">
        <f t="shared" si="213"/>
        <v>50002</v>
      </c>
      <c r="AK764" s="16">
        <f t="shared" si="214"/>
        <v>24</v>
      </c>
      <c r="AL764" s="16" t="str">
        <f t="shared" si="215"/>
        <v>坚甲龟</v>
      </c>
      <c r="AM764" s="16">
        <f t="shared" si="216"/>
        <v>828</v>
      </c>
      <c r="AN764" s="16">
        <f t="shared" si="217"/>
        <v>1020</v>
      </c>
      <c r="AO764" s="16">
        <f t="shared" si="225"/>
        <v>-192</v>
      </c>
      <c r="AP764" s="16">
        <f t="shared" si="218"/>
        <v>318</v>
      </c>
      <c r="AQ764" s="16">
        <f t="shared" si="219"/>
        <v>782</v>
      </c>
      <c r="AR764" s="16">
        <f t="shared" si="220"/>
        <v>111</v>
      </c>
      <c r="AS764" s="16"/>
      <c r="AT764" s="16">
        <v>86.9</v>
      </c>
      <c r="AU764" s="16">
        <v>22.1</v>
      </c>
      <c r="AV764" s="16">
        <v>10.1</v>
      </c>
      <c r="AW764" s="16"/>
    </row>
    <row r="765" spans="1:49">
      <c r="A765" s="62">
        <f>'表格编辑 '!A822</f>
        <v>40409</v>
      </c>
      <c r="B765" s="62">
        <f>'表格编辑 '!B822</f>
        <v>50052</v>
      </c>
      <c r="C765" s="62" t="str">
        <f>VLOOKUP(B765,映射!A:B,2,FALSE)</f>
        <v>恶魔蝙蝠</v>
      </c>
      <c r="D765" s="62">
        <f>'表格编辑 '!E822</f>
        <v>24</v>
      </c>
      <c r="E765" s="62">
        <f>ROUNDUP((VLOOKUP(B765,Sheet1!U:AA,3,FALSE)-2)*(0.042*(D765-1)+0.2)+0.4,0)</f>
        <v>20</v>
      </c>
      <c r="F765" s="62">
        <f>ROUNDUP((VLOOKUP(B765,Sheet1!U:AA,4,FALSE)-2)*(0.042*(D765-1)+0.2)+0.4,0)</f>
        <v>44</v>
      </c>
      <c r="G765" s="62">
        <f>ROUNDUP((VLOOKUP(B765,Sheet1!U:AA,5,FALSE)-2)*(0.042*(D765-1)+0.2)+0.4,0)</f>
        <v>16</v>
      </c>
      <c r="H765" s="62">
        <f>ROUNDUP((VLOOKUP(B765,Sheet1!U:AA,6,FALSE)-2)*(0.042*(D765-1)+0.2)+0.4,0)</f>
        <v>38</v>
      </c>
      <c r="I765" s="62">
        <f>ROUNDUP((VLOOKUP(B765,Sheet1!U:AA,7,FALSE)-2)*(0.042*(D765-1)+0.2)+0.4,0)</f>
        <v>32</v>
      </c>
      <c r="J765" s="62">
        <f>E765*8+F765*2+G765*3+H765*3+I765*1+VLOOKUP(B765,Sheet1!AU:AZ,2,FALSE)</f>
        <v>462</v>
      </c>
      <c r="K765" s="62">
        <f>E765*1+F765*2+G765*2+H765*2+I765*10+VLOOKUP(B765,Sheet1!AU:AZ,3,FALSE)</f>
        <v>556</v>
      </c>
      <c r="L765" s="62">
        <f>E765*0.1+F765*2+G765*0.2+H765*0.26+I765*0.1+VLOOKUP(B765,Sheet1!AU:AZ,4,FALSE)</f>
        <v>126.28</v>
      </c>
      <c r="M765" s="62">
        <f>E765*0.1+F765*0.2+G765*2+H765*0.2+I765*0.1+VLOOKUP(B765,Sheet1!AU:AZ,5,FALSE)</f>
        <v>73.6</v>
      </c>
      <c r="N765" s="62">
        <f>E765*0.1+F765*0.2+G765*0.2+H765*2+I765*0.1+VLOOKUP(B765,Sheet1!AU:AZ,6,FALSE)</f>
        <v>113.2</v>
      </c>
      <c r="O765" s="62">
        <f t="shared" si="226"/>
        <v>14.6</v>
      </c>
      <c r="P765" s="62">
        <f t="shared" si="227"/>
        <v>14.4</v>
      </c>
      <c r="R765" s="9">
        <f t="shared" si="221"/>
        <v>24</v>
      </c>
      <c r="S765" s="9">
        <f t="shared" si="210"/>
        <v>162.44</v>
      </c>
      <c r="T765" s="9">
        <f t="shared" si="211"/>
        <v>34.8</v>
      </c>
      <c r="U765" s="66">
        <f t="shared" si="222"/>
        <v>207</v>
      </c>
      <c r="V765" s="9">
        <f t="shared" si="223"/>
        <v>248.4</v>
      </c>
      <c r="W765" s="67">
        <f t="shared" si="224"/>
        <v>208</v>
      </c>
      <c r="Y765" s="69">
        <f>VLOOKUP(D765,Sheet2!P:Q,2,FALSE)</f>
        <v>38</v>
      </c>
      <c r="AB765" s="4" t="str">
        <f>IF('表格编辑 '!D822="monster","普通","BOSS")</f>
        <v>普通</v>
      </c>
      <c r="AD765" s="50">
        <f>VLOOKUP(D765,映射!AK:AL,2,FALSE)</f>
        <v>3</v>
      </c>
      <c r="AE765" s="50" t="s">
        <v>37</v>
      </c>
      <c r="AF765" s="4">
        <f>VLOOKUP(AE765,映射!AN:AO,2,FALSE)</f>
        <v>2</v>
      </c>
      <c r="AG765" s="50">
        <v>1</v>
      </c>
      <c r="AH765" s="70">
        <v>1</v>
      </c>
      <c r="AI765" s="16">
        <f t="shared" si="212"/>
        <v>40409</v>
      </c>
      <c r="AJ765" s="16">
        <f t="shared" si="213"/>
        <v>50052</v>
      </c>
      <c r="AK765" s="16">
        <f t="shared" si="214"/>
        <v>24</v>
      </c>
      <c r="AL765" s="16" t="str">
        <f t="shared" si="215"/>
        <v>恶魔蝙蝠</v>
      </c>
      <c r="AM765" s="16">
        <f t="shared" si="216"/>
        <v>1242</v>
      </c>
      <c r="AN765" s="16">
        <f t="shared" si="217"/>
        <v>924</v>
      </c>
      <c r="AO765" s="16">
        <f t="shared" si="225"/>
        <v>318</v>
      </c>
      <c r="AP765" s="16">
        <f t="shared" si="218"/>
        <v>780</v>
      </c>
      <c r="AQ765" s="16">
        <f t="shared" si="219"/>
        <v>1112</v>
      </c>
      <c r="AR765" s="16">
        <f t="shared" si="220"/>
        <v>190</v>
      </c>
      <c r="AS765" s="16"/>
      <c r="AT765" s="16">
        <v>29.6</v>
      </c>
      <c r="AU765" s="16">
        <v>58.4</v>
      </c>
      <c r="AV765" s="16">
        <v>9.3</v>
      </c>
      <c r="AW765" s="16"/>
    </row>
    <row r="766" spans="1:49">
      <c r="A766" s="62">
        <f>'表格编辑 '!A823</f>
        <v>40410</v>
      </c>
      <c r="B766" s="62">
        <f>'表格编辑 '!B823</f>
        <v>50040</v>
      </c>
      <c r="C766" s="62" t="str">
        <f>VLOOKUP(B766,映射!A:B,2,FALSE)</f>
        <v>极寒小魔怪</v>
      </c>
      <c r="D766" s="62">
        <f>'表格编辑 '!E823</f>
        <v>24</v>
      </c>
      <c r="E766" s="62">
        <f>ROUNDUP((VLOOKUP(B766,Sheet1!U:AA,3,FALSE)-2)*(0.042*(D766-1)+0.2)+0.4,0)</f>
        <v>24</v>
      </c>
      <c r="F766" s="62">
        <f>ROUNDUP((VLOOKUP(B766,Sheet1!U:AA,4,FALSE)-2)*(0.042*(D766-1)+0.2)+0.4,0)</f>
        <v>25</v>
      </c>
      <c r="G766" s="62">
        <f>ROUNDUP((VLOOKUP(B766,Sheet1!U:AA,5,FALSE)-2)*(0.042*(D766-1)+0.2)+0.4,0)</f>
        <v>10</v>
      </c>
      <c r="H766" s="62">
        <f>ROUNDUP((VLOOKUP(B766,Sheet1!U:AA,6,FALSE)-2)*(0.042*(D766-1)+0.2)+0.4,0)</f>
        <v>28</v>
      </c>
      <c r="I766" s="62">
        <f>ROUNDUP((VLOOKUP(B766,Sheet1!U:AA,7,FALSE)-2)*(0.042*(D766-1)+0.2)+0.4,0)</f>
        <v>34</v>
      </c>
      <c r="J766" s="62">
        <f>E766*8+F766*2+G766*3+H766*3+I766*1+VLOOKUP(B766,Sheet1!AU:AZ,2,FALSE)</f>
        <v>410</v>
      </c>
      <c r="K766" s="62">
        <f>E766*1+F766*2+G766*2+H766*2+I766*10+VLOOKUP(B766,Sheet1!AU:AZ,3,FALSE)</f>
        <v>510</v>
      </c>
      <c r="L766" s="62">
        <f>E766*0.1+F766*2+G766*0.2+H766*0.26+I766*0.1+VLOOKUP(B766,Sheet1!AU:AZ,4,FALSE)</f>
        <v>85.08</v>
      </c>
      <c r="M766" s="62">
        <f>E766*0.1+F766*0.2+G766*2+H766*0.2+I766*0.1+VLOOKUP(B766,Sheet1!AU:AZ,5,FALSE)</f>
        <v>56.4</v>
      </c>
      <c r="N766" s="62">
        <f>E766*0.1+F766*0.2+G766*0.2+H766*2+I766*0.1+VLOOKUP(B766,Sheet1!AU:AZ,6,FALSE)</f>
        <v>88.8</v>
      </c>
      <c r="O766" s="62">
        <f t="shared" si="226"/>
        <v>16.7</v>
      </c>
      <c r="P766" s="62">
        <f t="shared" si="227"/>
        <v>17.9</v>
      </c>
      <c r="R766" s="9">
        <f t="shared" si="221"/>
        <v>24</v>
      </c>
      <c r="S766" s="9">
        <f t="shared" si="210"/>
        <v>162.44</v>
      </c>
      <c r="T766" s="9">
        <f t="shared" si="211"/>
        <v>34.8</v>
      </c>
      <c r="U766" s="66">
        <f t="shared" si="222"/>
        <v>239</v>
      </c>
      <c r="V766" s="9">
        <f t="shared" si="223"/>
        <v>286.8</v>
      </c>
      <c r="W766" s="67">
        <f t="shared" si="224"/>
        <v>115</v>
      </c>
      <c r="Y766" s="69">
        <f>VLOOKUP(D766,Sheet2!P:Q,2,FALSE)</f>
        <v>38</v>
      </c>
      <c r="AB766" s="4" t="str">
        <f>IF('表格编辑 '!D823="monster","普通","BOSS")</f>
        <v>普通</v>
      </c>
      <c r="AD766" s="50">
        <f>VLOOKUP(D766,映射!AK:AL,2,FALSE)</f>
        <v>3</v>
      </c>
      <c r="AE766" s="50" t="s">
        <v>37</v>
      </c>
      <c r="AF766" s="4">
        <f>VLOOKUP(AE766,映射!AN:AO,2,FALSE)</f>
        <v>2</v>
      </c>
      <c r="AG766" s="50">
        <v>1</v>
      </c>
      <c r="AH766" s="70">
        <v>1</v>
      </c>
      <c r="AI766" s="16">
        <f t="shared" si="212"/>
        <v>40410</v>
      </c>
      <c r="AJ766" s="16">
        <f t="shared" si="213"/>
        <v>50040</v>
      </c>
      <c r="AK766" s="16">
        <f t="shared" si="214"/>
        <v>24</v>
      </c>
      <c r="AL766" s="16" t="str">
        <f t="shared" si="215"/>
        <v>极寒小魔怪</v>
      </c>
      <c r="AM766" s="16">
        <f t="shared" si="216"/>
        <v>1434</v>
      </c>
      <c r="AN766" s="16">
        <f t="shared" si="217"/>
        <v>820</v>
      </c>
      <c r="AO766" s="16">
        <f t="shared" si="225"/>
        <v>614</v>
      </c>
      <c r="AP766" s="16">
        <f t="shared" si="218"/>
        <v>1024</v>
      </c>
      <c r="AQ766" s="16">
        <f t="shared" si="219"/>
        <v>1020</v>
      </c>
      <c r="AR766" s="16">
        <f t="shared" si="220"/>
        <v>128</v>
      </c>
      <c r="AS766" s="16"/>
      <c r="AT766" s="16">
        <v>27.9</v>
      </c>
      <c r="AU766" s="16">
        <v>51.3</v>
      </c>
      <c r="AV766" s="16">
        <v>9</v>
      </c>
      <c r="AW766" s="16"/>
    </row>
    <row r="767" spans="1:49">
      <c r="A767" s="62">
        <f>'表格编辑 '!A824</f>
        <v>40411</v>
      </c>
      <c r="B767" s="62">
        <f>'表格编辑 '!B824</f>
        <v>50038</v>
      </c>
      <c r="C767" s="62" t="str">
        <f>VLOOKUP(B767,映射!A:B,2,FALSE)</f>
        <v>石像魔宠</v>
      </c>
      <c r="D767" s="62">
        <f>'表格编辑 '!E824</f>
        <v>24</v>
      </c>
      <c r="E767" s="62">
        <f>ROUNDUP((VLOOKUP(B767,Sheet1!U:AA,3,FALSE)-2)*(0.042*(D767-1)+0.2)+0.4,0)</f>
        <v>17</v>
      </c>
      <c r="F767" s="62">
        <f>ROUNDUP((VLOOKUP(B767,Sheet1!U:AA,4,FALSE)-2)*(0.042*(D767-1)+0.2)+0.4,0)</f>
        <v>23</v>
      </c>
      <c r="G767" s="62">
        <f>ROUNDUP((VLOOKUP(B767,Sheet1!U:AA,5,FALSE)-2)*(0.042*(D767-1)+0.2)+0.4,0)</f>
        <v>20</v>
      </c>
      <c r="H767" s="62">
        <f>ROUNDUP((VLOOKUP(B767,Sheet1!U:AA,6,FALSE)-2)*(0.042*(D767-1)+0.2)+0.4,0)</f>
        <v>35</v>
      </c>
      <c r="I767" s="62">
        <f>ROUNDUP((VLOOKUP(B767,Sheet1!U:AA,7,FALSE)-2)*(0.042*(D767-1)+0.2)+0.4,0)</f>
        <v>29</v>
      </c>
      <c r="J767" s="62">
        <f>E767*8+F767*2+G767*3+H767*3+I767*1+VLOOKUP(B767,Sheet1!AU:AZ,2,FALSE)</f>
        <v>396</v>
      </c>
      <c r="K767" s="62">
        <f>E767*1+F767*2+G767*2+H767*2+I767*10+VLOOKUP(B767,Sheet1!AU:AZ,3,FALSE)</f>
        <v>483</v>
      </c>
      <c r="L767" s="62">
        <f>E767*0.1+F767*2+G767*0.2+H767*0.26+I767*0.1+VLOOKUP(B767,Sheet1!AU:AZ,4,FALSE)</f>
        <v>83.7</v>
      </c>
      <c r="M767" s="62">
        <f>E767*0.1+F767*0.2+G767*2+H767*0.2+I767*0.1+VLOOKUP(B767,Sheet1!AU:AZ,5,FALSE)</f>
        <v>76.2</v>
      </c>
      <c r="N767" s="62">
        <f>E767*0.1+F767*0.2+G767*0.2+H767*2+I767*0.1+VLOOKUP(B767,Sheet1!AU:AZ,6,FALSE)</f>
        <v>103.2</v>
      </c>
      <c r="O767" s="62">
        <f t="shared" si="226"/>
        <v>16.3</v>
      </c>
      <c r="P767" s="62">
        <f t="shared" si="227"/>
        <v>13.4</v>
      </c>
      <c r="R767" s="9">
        <f t="shared" si="221"/>
        <v>24</v>
      </c>
      <c r="S767" s="9">
        <f t="shared" si="210"/>
        <v>162.44</v>
      </c>
      <c r="T767" s="9">
        <f t="shared" si="211"/>
        <v>34.8</v>
      </c>
      <c r="U767" s="66">
        <f t="shared" si="222"/>
        <v>202</v>
      </c>
      <c r="V767" s="9">
        <f t="shared" si="223"/>
        <v>242.4</v>
      </c>
      <c r="W767" s="67">
        <f t="shared" si="224"/>
        <v>112</v>
      </c>
      <c r="Y767" s="69">
        <f>VLOOKUP(D767,Sheet2!P:Q,2,FALSE)</f>
        <v>38</v>
      </c>
      <c r="AB767" s="4" t="str">
        <f>IF('表格编辑 '!D824="monster","普通","BOSS")</f>
        <v>普通</v>
      </c>
      <c r="AD767" s="50">
        <f>VLOOKUP(D767,映射!AK:AL,2,FALSE)</f>
        <v>3</v>
      </c>
      <c r="AE767" s="50" t="s">
        <v>37</v>
      </c>
      <c r="AF767" s="4">
        <f>VLOOKUP(AE767,映射!AN:AO,2,FALSE)</f>
        <v>2</v>
      </c>
      <c r="AG767" s="50">
        <v>1</v>
      </c>
      <c r="AH767" s="70">
        <v>1</v>
      </c>
      <c r="AI767" s="16">
        <f t="shared" si="212"/>
        <v>40411</v>
      </c>
      <c r="AJ767" s="16">
        <f t="shared" si="213"/>
        <v>50038</v>
      </c>
      <c r="AK767" s="16">
        <f t="shared" si="214"/>
        <v>24</v>
      </c>
      <c r="AL767" s="16" t="str">
        <f t="shared" si="215"/>
        <v>石像魔宠</v>
      </c>
      <c r="AM767" s="16">
        <f t="shared" si="216"/>
        <v>1212</v>
      </c>
      <c r="AN767" s="16">
        <f t="shared" si="217"/>
        <v>792</v>
      </c>
      <c r="AO767" s="16">
        <f t="shared" si="225"/>
        <v>420</v>
      </c>
      <c r="AP767" s="16">
        <f t="shared" si="218"/>
        <v>816</v>
      </c>
      <c r="AQ767" s="16">
        <f t="shared" si="219"/>
        <v>966</v>
      </c>
      <c r="AR767" s="16">
        <f t="shared" si="220"/>
        <v>126</v>
      </c>
      <c r="AS767" s="16"/>
      <c r="AT767" s="16">
        <v>30.1</v>
      </c>
      <c r="AU767" s="16">
        <v>60.7</v>
      </c>
      <c r="AV767" s="16">
        <v>11.2</v>
      </c>
      <c r="AW767" s="16"/>
    </row>
    <row r="768" spans="1:49">
      <c r="A768" s="62">
        <f>'表格编辑 '!A825</f>
        <v>40412</v>
      </c>
      <c r="B768" s="62">
        <f>'表格编辑 '!B825</f>
        <v>50093</v>
      </c>
      <c r="C768" s="62" t="str">
        <f>VLOOKUP(B768,映射!A:B,2,FALSE)</f>
        <v>萌萌仙人掌</v>
      </c>
      <c r="D768" s="62">
        <f>'表格编辑 '!E825</f>
        <v>24</v>
      </c>
      <c r="E768" s="62">
        <f>ROUNDUP((VLOOKUP(B768,Sheet1!U:AA,3,FALSE)-2)*(0.042*(D768-1)+0.2)+0.4,0)</f>
        <v>31</v>
      </c>
      <c r="F768" s="62">
        <f>ROUNDUP((VLOOKUP(B768,Sheet1!U:AA,4,FALSE)-2)*(0.042*(D768-1)+0.2)+0.4,0)</f>
        <v>39</v>
      </c>
      <c r="G768" s="62">
        <f>ROUNDUP((VLOOKUP(B768,Sheet1!U:AA,5,FALSE)-2)*(0.042*(D768-1)+0.2)+0.4,0)</f>
        <v>21</v>
      </c>
      <c r="H768" s="62">
        <f>ROUNDUP((VLOOKUP(B768,Sheet1!U:AA,6,FALSE)-2)*(0.042*(D768-1)+0.2)+0.4,0)</f>
        <v>15</v>
      </c>
      <c r="I768" s="62">
        <f>ROUNDUP((VLOOKUP(B768,Sheet1!U:AA,7,FALSE)-2)*(0.042*(D768-1)+0.2)+0.4,0)</f>
        <v>15</v>
      </c>
      <c r="J768" s="62">
        <f>E768*8+F768*2+G768*3+H768*3+I768*1+VLOOKUP(B768,Sheet1!AU:AZ,2,FALSE)</f>
        <v>469</v>
      </c>
      <c r="K768" s="62">
        <f>E768*1+F768*2+G768*2+H768*2+I768*10+VLOOKUP(B768,Sheet1!AU:AZ,3,FALSE)</f>
        <v>351</v>
      </c>
      <c r="L768" s="62">
        <f>E768*0.1+F768*2+G768*0.2+H768*0.26+I768*0.1+VLOOKUP(B768,Sheet1!AU:AZ,4,FALSE)</f>
        <v>110.7</v>
      </c>
      <c r="M768" s="62">
        <f>E768*0.1+F768*0.2+G768*2+H768*0.2+I768*0.1+VLOOKUP(B768,Sheet1!AU:AZ,5,FALSE)</f>
        <v>77.4</v>
      </c>
      <c r="N768" s="62">
        <f>E768*0.1+F768*0.2+G768*0.2+H768*2+I768*0.1+VLOOKUP(B768,Sheet1!AU:AZ,6,FALSE)</f>
        <v>66.6</v>
      </c>
      <c r="O768" s="62">
        <f t="shared" si="226"/>
        <v>1.5</v>
      </c>
      <c r="P768" s="62">
        <f t="shared" si="227"/>
        <v>20.3</v>
      </c>
      <c r="R768" s="9">
        <f t="shared" si="221"/>
        <v>24</v>
      </c>
      <c r="S768" s="9">
        <f t="shared" si="210"/>
        <v>162.44</v>
      </c>
      <c r="T768" s="9">
        <f t="shared" si="211"/>
        <v>34.8</v>
      </c>
      <c r="U768" s="66">
        <f t="shared" si="222"/>
        <v>201</v>
      </c>
      <c r="V768" s="9">
        <f t="shared" si="223"/>
        <v>241.2</v>
      </c>
      <c r="W768" s="67">
        <f t="shared" si="224"/>
        <v>171</v>
      </c>
      <c r="Y768" s="69">
        <f>VLOOKUP(D768,Sheet2!P:Q,2,FALSE)</f>
        <v>38</v>
      </c>
      <c r="AB768" s="4" t="str">
        <f>IF('表格编辑 '!D825="monster","普通","BOSS")</f>
        <v>普通</v>
      </c>
      <c r="AD768" s="50">
        <f>VLOOKUP(D768,映射!AK:AL,2,FALSE)</f>
        <v>3</v>
      </c>
      <c r="AE768" s="50" t="s">
        <v>37</v>
      </c>
      <c r="AF768" s="4">
        <f>VLOOKUP(AE768,映射!AN:AO,2,FALSE)</f>
        <v>2</v>
      </c>
      <c r="AG768" s="50">
        <v>1</v>
      </c>
      <c r="AH768" s="70">
        <v>1</v>
      </c>
      <c r="AI768" s="16">
        <f t="shared" si="212"/>
        <v>40412</v>
      </c>
      <c r="AJ768" s="16">
        <f t="shared" si="213"/>
        <v>50093</v>
      </c>
      <c r="AK768" s="16">
        <f t="shared" si="214"/>
        <v>24</v>
      </c>
      <c r="AL768" s="16" t="str">
        <f t="shared" si="215"/>
        <v>萌萌仙人掌</v>
      </c>
      <c r="AM768" s="16">
        <f t="shared" si="216"/>
        <v>1206</v>
      </c>
      <c r="AN768" s="16">
        <f t="shared" si="217"/>
        <v>938</v>
      </c>
      <c r="AO768" s="16">
        <f t="shared" si="225"/>
        <v>268</v>
      </c>
      <c r="AP768" s="16">
        <f t="shared" si="218"/>
        <v>737</v>
      </c>
      <c r="AQ768" s="16">
        <f t="shared" si="219"/>
        <v>702</v>
      </c>
      <c r="AR768" s="16">
        <f t="shared" si="220"/>
        <v>167</v>
      </c>
      <c r="AS768" s="16"/>
      <c r="AT768" s="16">
        <v>43.7</v>
      </c>
      <c r="AU768" s="16">
        <v>34.7</v>
      </c>
      <c r="AV768" s="16">
        <v>0.700000000000001</v>
      </c>
      <c r="AW768" s="16"/>
    </row>
    <row r="769" spans="1:49">
      <c r="A769" s="62">
        <f>'表格编辑 '!A826</f>
        <v>40413</v>
      </c>
      <c r="B769" s="62">
        <f>'表格编辑 '!B826</f>
        <v>50120</v>
      </c>
      <c r="C769" s="62" t="str">
        <f>VLOOKUP(B769,映射!A:B,2,FALSE)</f>
        <v>蓝魔恐怖箱</v>
      </c>
      <c r="D769" s="62">
        <f>'表格编辑 '!E826</f>
        <v>24</v>
      </c>
      <c r="E769" s="62">
        <f>ROUNDUP((VLOOKUP(B769,Sheet1!U:AA,3,FALSE)-2)*(0.042*(D769-1)+0.2)+0.4,0)</f>
        <v>16</v>
      </c>
      <c r="F769" s="62">
        <f>ROUNDUP((VLOOKUP(B769,Sheet1!U:AA,4,FALSE)-2)*(0.042*(D769-1)+0.2)+0.4,0)</f>
        <v>42</v>
      </c>
      <c r="G769" s="62">
        <f>ROUNDUP((VLOOKUP(B769,Sheet1!U:AA,5,FALSE)-2)*(0.042*(D769-1)+0.2)+0.4,0)</f>
        <v>31</v>
      </c>
      <c r="H769" s="62">
        <f>ROUNDUP((VLOOKUP(B769,Sheet1!U:AA,6,FALSE)-2)*(0.042*(D769-1)+0.2)+0.4,0)</f>
        <v>8</v>
      </c>
      <c r="I769" s="62">
        <f>ROUNDUP((VLOOKUP(B769,Sheet1!U:AA,7,FALSE)-2)*(0.042*(D769-1)+0.2)+0.4,0)</f>
        <v>24</v>
      </c>
      <c r="J769" s="62">
        <f>E769*8+F769*2+G769*3+H769*3+I769*1+VLOOKUP(B769,Sheet1!AU:AZ,2,FALSE)</f>
        <v>373</v>
      </c>
      <c r="K769" s="62">
        <f>E769*1+F769*2+G769*2+H769*2+I769*10+VLOOKUP(B769,Sheet1!AU:AZ,3,FALSE)</f>
        <v>438</v>
      </c>
      <c r="L769" s="62">
        <f>E769*0.1+F769*2+G769*0.2+H769*0.26+I769*0.1+VLOOKUP(B769,Sheet1!AU:AZ,4,FALSE)</f>
        <v>116.28</v>
      </c>
      <c r="M769" s="62">
        <f>E769*0.1+F769*0.2+G769*2+H769*0.2+I769*0.1+VLOOKUP(B769,Sheet1!AU:AZ,5,FALSE)</f>
        <v>96</v>
      </c>
      <c r="N769" s="62">
        <f>E769*0.1+F769*0.2+G769*0.2+H769*2+I769*0.1+VLOOKUP(B769,Sheet1!AU:AZ,6,FALSE)</f>
        <v>54.6</v>
      </c>
      <c r="O769" s="62">
        <f t="shared" si="226"/>
        <v>15.6</v>
      </c>
      <c r="P769" s="62">
        <f t="shared" si="227"/>
        <v>4.7</v>
      </c>
      <c r="R769" s="9">
        <f t="shared" si="221"/>
        <v>24</v>
      </c>
      <c r="S769" s="9">
        <f t="shared" si="210"/>
        <v>162.44</v>
      </c>
      <c r="T769" s="9">
        <f t="shared" si="211"/>
        <v>34.8</v>
      </c>
      <c r="U769" s="66">
        <f t="shared" si="222"/>
        <v>176</v>
      </c>
      <c r="V769" s="9">
        <f t="shared" si="223"/>
        <v>211.2</v>
      </c>
      <c r="W769" s="67">
        <f t="shared" si="224"/>
        <v>184</v>
      </c>
      <c r="Y769" s="69">
        <f>VLOOKUP(D769,Sheet2!P:Q,2,FALSE)</f>
        <v>38</v>
      </c>
      <c r="AB769" s="4" t="str">
        <f>IF('表格编辑 '!D826="monster","普通","BOSS")</f>
        <v>普通</v>
      </c>
      <c r="AD769" s="50">
        <f>VLOOKUP(D769,映射!AK:AL,2,FALSE)</f>
        <v>3</v>
      </c>
      <c r="AE769" s="50" t="s">
        <v>37</v>
      </c>
      <c r="AF769" s="4">
        <f>VLOOKUP(AE769,映射!AN:AO,2,FALSE)</f>
        <v>2</v>
      </c>
      <c r="AG769" s="50">
        <v>1</v>
      </c>
      <c r="AH769" s="70">
        <v>1</v>
      </c>
      <c r="AI769" s="16">
        <f t="shared" si="212"/>
        <v>40413</v>
      </c>
      <c r="AJ769" s="16">
        <f t="shared" si="213"/>
        <v>50120</v>
      </c>
      <c r="AK769" s="16">
        <f t="shared" si="214"/>
        <v>24</v>
      </c>
      <c r="AL769" s="16" t="str">
        <f t="shared" si="215"/>
        <v>蓝魔恐怖箱</v>
      </c>
      <c r="AM769" s="16">
        <f t="shared" si="216"/>
        <v>1056</v>
      </c>
      <c r="AN769" s="16">
        <f t="shared" si="217"/>
        <v>746</v>
      </c>
      <c r="AO769" s="16">
        <f t="shared" si="225"/>
        <v>310</v>
      </c>
      <c r="AP769" s="16">
        <f t="shared" si="218"/>
        <v>683</v>
      </c>
      <c r="AQ769" s="16">
        <f t="shared" si="219"/>
        <v>876</v>
      </c>
      <c r="AR769" s="16">
        <f t="shared" si="220"/>
        <v>175</v>
      </c>
      <c r="AS769" s="16"/>
      <c r="AT769" s="16">
        <v>58.4</v>
      </c>
      <c r="AU769" s="16">
        <v>26</v>
      </c>
      <c r="AV769" s="16">
        <v>11.9</v>
      </c>
      <c r="AW769" s="16"/>
    </row>
    <row r="770" spans="1:49">
      <c r="A770" s="62">
        <f>'表格编辑 '!A827</f>
        <v>40414</v>
      </c>
      <c r="B770" s="62">
        <f>'表格编辑 '!B827</f>
        <v>50062</v>
      </c>
      <c r="C770" s="62" t="str">
        <f>VLOOKUP(B770,映射!A:B,2,FALSE)</f>
        <v>致命魔蝎</v>
      </c>
      <c r="D770" s="62">
        <f>'表格编辑 '!E827</f>
        <v>24</v>
      </c>
      <c r="E770" s="62">
        <f>ROUNDUP((VLOOKUP(B770,Sheet1!U:AA,3,FALSE)-2)*(0.042*(D770-1)+0.2)+0.4,0)</f>
        <v>34</v>
      </c>
      <c r="F770" s="62">
        <f>ROUNDUP((VLOOKUP(B770,Sheet1!U:AA,4,FALSE)-2)*(0.042*(D770-1)+0.2)+0.4,0)</f>
        <v>32</v>
      </c>
      <c r="G770" s="62">
        <f>ROUNDUP((VLOOKUP(B770,Sheet1!U:AA,5,FALSE)-2)*(0.042*(D770-1)+0.2)+0.4,0)</f>
        <v>43</v>
      </c>
      <c r="H770" s="62">
        <f>ROUNDUP((VLOOKUP(B770,Sheet1!U:AA,6,FALSE)-2)*(0.042*(D770-1)+0.2)+0.4,0)</f>
        <v>11</v>
      </c>
      <c r="I770" s="62">
        <f>ROUNDUP((VLOOKUP(B770,Sheet1!U:AA,7,FALSE)-2)*(0.042*(D770-1)+0.2)+0.4,0)</f>
        <v>7</v>
      </c>
      <c r="J770" s="62">
        <f>E770*8+F770*2+G770*3+H770*3+I770*1+VLOOKUP(B770,Sheet1!AU:AZ,2,FALSE)</f>
        <v>525</v>
      </c>
      <c r="K770" s="62">
        <f>E770*1+F770*2+G770*2+H770*2+I770*10+VLOOKUP(B770,Sheet1!AU:AZ,3,FALSE)</f>
        <v>296</v>
      </c>
      <c r="L770" s="62">
        <f>E770*0.1+F770*2+G770*0.2+H770*0.26+I770*0.1+VLOOKUP(B770,Sheet1!AU:AZ,4,FALSE)</f>
        <v>99.56</v>
      </c>
      <c r="M770" s="62">
        <f>E770*0.1+F770*0.2+G770*2+H770*0.2+I770*0.1+VLOOKUP(B770,Sheet1!AU:AZ,5,FALSE)</f>
        <v>118.7</v>
      </c>
      <c r="N770" s="62">
        <f>E770*0.1+F770*0.2+G770*0.2+H770*2+I770*0.1+VLOOKUP(B770,Sheet1!AU:AZ,6,FALSE)</f>
        <v>61.1</v>
      </c>
      <c r="O770" s="62">
        <f t="shared" si="226"/>
        <v>-0.299999999999998</v>
      </c>
      <c r="P770" s="62">
        <f t="shared" si="227"/>
        <v>21.2</v>
      </c>
      <c r="R770" s="9">
        <f t="shared" si="221"/>
        <v>24</v>
      </c>
      <c r="S770" s="9">
        <f t="shared" si="210"/>
        <v>162.44</v>
      </c>
      <c r="T770" s="9">
        <f t="shared" si="211"/>
        <v>34.8</v>
      </c>
      <c r="U770" s="66">
        <f t="shared" si="222"/>
        <v>153</v>
      </c>
      <c r="V770" s="9">
        <f t="shared" si="223"/>
        <v>183.6</v>
      </c>
      <c r="W770" s="67">
        <f t="shared" si="224"/>
        <v>146</v>
      </c>
      <c r="Y770" s="69">
        <f>VLOOKUP(D770,Sheet2!P:Q,2,FALSE)</f>
        <v>38</v>
      </c>
      <c r="AB770" s="4" t="str">
        <f>IF('表格编辑 '!D827="monster","普通","BOSS")</f>
        <v>普通</v>
      </c>
      <c r="AD770" s="50">
        <f>VLOOKUP(D770,映射!AK:AL,2,FALSE)</f>
        <v>3</v>
      </c>
      <c r="AE770" s="50" t="s">
        <v>37</v>
      </c>
      <c r="AF770" s="4">
        <f>VLOOKUP(AE770,映射!AN:AO,2,FALSE)</f>
        <v>2</v>
      </c>
      <c r="AG770" s="50">
        <v>1</v>
      </c>
      <c r="AH770" s="70">
        <v>1</v>
      </c>
      <c r="AI770" s="16">
        <f t="shared" si="212"/>
        <v>40414</v>
      </c>
      <c r="AJ770" s="16">
        <f t="shared" si="213"/>
        <v>50062</v>
      </c>
      <c r="AK770" s="16">
        <f t="shared" si="214"/>
        <v>24</v>
      </c>
      <c r="AL770" s="16" t="str">
        <f t="shared" si="215"/>
        <v>致命魔蝎</v>
      </c>
      <c r="AM770" s="16">
        <f t="shared" si="216"/>
        <v>918</v>
      </c>
      <c r="AN770" s="16">
        <f t="shared" si="217"/>
        <v>1050</v>
      </c>
      <c r="AO770" s="16">
        <f t="shared" si="225"/>
        <v>-132</v>
      </c>
      <c r="AP770" s="16">
        <f t="shared" si="218"/>
        <v>393</v>
      </c>
      <c r="AQ770" s="16">
        <f t="shared" si="219"/>
        <v>592</v>
      </c>
      <c r="AR770" s="16">
        <f t="shared" si="220"/>
        <v>150</v>
      </c>
      <c r="AS770" s="16"/>
      <c r="AT770" s="16">
        <v>73.6</v>
      </c>
      <c r="AU770" s="16">
        <v>32.2</v>
      </c>
      <c r="AV770" s="16">
        <v>-0.4</v>
      </c>
      <c r="AW770" s="16"/>
    </row>
    <row r="771" spans="1:49">
      <c r="A771" s="62">
        <f>'表格编辑 '!A828</f>
        <v>40415</v>
      </c>
      <c r="B771" s="62">
        <f>'表格编辑 '!B828</f>
        <v>50039</v>
      </c>
      <c r="C771" s="62" t="str">
        <f>VLOOKUP(B771,映射!A:B,2,FALSE)</f>
        <v>石像仆从</v>
      </c>
      <c r="D771" s="62">
        <f>'表格编辑 '!E828</f>
        <v>24</v>
      </c>
      <c r="E771" s="62">
        <f>ROUNDUP((VLOOKUP(B771,Sheet1!U:AA,3,FALSE)-2)*(0.042*(D771-1)+0.2)+0.4,0)</f>
        <v>29</v>
      </c>
      <c r="F771" s="62">
        <f>ROUNDUP((VLOOKUP(B771,Sheet1!U:AA,4,FALSE)-2)*(0.042*(D771-1)+0.2)+0.4,0)</f>
        <v>28</v>
      </c>
      <c r="G771" s="62">
        <f>ROUNDUP((VLOOKUP(B771,Sheet1!U:AA,5,FALSE)-2)*(0.042*(D771-1)+0.2)+0.4,0)</f>
        <v>22</v>
      </c>
      <c r="H771" s="62">
        <f>ROUNDUP((VLOOKUP(B771,Sheet1!U:AA,6,FALSE)-2)*(0.042*(D771-1)+0.2)+0.4,0)</f>
        <v>36</v>
      </c>
      <c r="I771" s="62">
        <f>ROUNDUP((VLOOKUP(B771,Sheet1!U:AA,7,FALSE)-2)*(0.042*(D771-1)+0.2)+0.4,0)</f>
        <v>36</v>
      </c>
      <c r="J771" s="62">
        <f>E771*8+F771*2+G771*3+H771*3+I771*1+VLOOKUP(B771,Sheet1!AU:AZ,2,FALSE)</f>
        <v>518</v>
      </c>
      <c r="K771" s="62">
        <f>E771*1+F771*2+G771*2+H771*2+I771*10+VLOOKUP(B771,Sheet1!AU:AZ,3,FALSE)</f>
        <v>581</v>
      </c>
      <c r="L771" s="62">
        <f>E771*0.1+F771*2+G771*0.2+H771*0.26+I771*0.1+VLOOKUP(B771,Sheet1!AU:AZ,4,FALSE)</f>
        <v>96.26</v>
      </c>
      <c r="M771" s="62">
        <f>E771*0.1+F771*0.2+G771*2+H771*0.2+I771*0.1+VLOOKUP(B771,Sheet1!AU:AZ,5,FALSE)</f>
        <v>83.3</v>
      </c>
      <c r="N771" s="62">
        <f>E771*0.1+F771*0.2+G771*0.2+H771*2+I771*0.1+VLOOKUP(B771,Sheet1!AU:AZ,6,FALSE)</f>
        <v>108.5</v>
      </c>
      <c r="O771" s="62">
        <f t="shared" si="226"/>
        <v>18.1</v>
      </c>
      <c r="P771" s="62">
        <f t="shared" si="227"/>
        <v>21.8</v>
      </c>
      <c r="R771" s="9">
        <f t="shared" si="221"/>
        <v>24</v>
      </c>
      <c r="S771" s="9">
        <f t="shared" si="210"/>
        <v>162.44</v>
      </c>
      <c r="T771" s="9">
        <f t="shared" si="211"/>
        <v>34.8</v>
      </c>
      <c r="U771" s="66">
        <f t="shared" si="222"/>
        <v>192</v>
      </c>
      <c r="V771" s="9">
        <f t="shared" si="223"/>
        <v>230.4</v>
      </c>
      <c r="W771" s="67">
        <f t="shared" si="224"/>
        <v>139</v>
      </c>
      <c r="Y771" s="69">
        <f>VLOOKUP(D771,Sheet2!P:Q,2,FALSE)</f>
        <v>38</v>
      </c>
      <c r="AB771" s="4" t="str">
        <f>IF('表格编辑 '!D828="monster","普通","BOSS")</f>
        <v>普通</v>
      </c>
      <c r="AD771" s="50">
        <f>VLOOKUP(D771,映射!AK:AL,2,FALSE)</f>
        <v>3</v>
      </c>
      <c r="AE771" s="50" t="s">
        <v>37</v>
      </c>
      <c r="AF771" s="4">
        <f>VLOOKUP(AE771,映射!AN:AO,2,FALSE)</f>
        <v>2</v>
      </c>
      <c r="AG771" s="50">
        <v>1</v>
      </c>
      <c r="AH771" s="70">
        <v>1</v>
      </c>
      <c r="AI771" s="16">
        <f t="shared" si="212"/>
        <v>40415</v>
      </c>
      <c r="AJ771" s="16">
        <f t="shared" si="213"/>
        <v>50039</v>
      </c>
      <c r="AK771" s="16">
        <f t="shared" si="214"/>
        <v>24</v>
      </c>
      <c r="AL771" s="16" t="str">
        <f t="shared" si="215"/>
        <v>石像仆从</v>
      </c>
      <c r="AM771" s="16">
        <f t="shared" si="216"/>
        <v>1152</v>
      </c>
      <c r="AN771" s="16">
        <f t="shared" si="217"/>
        <v>1036</v>
      </c>
      <c r="AO771" s="16">
        <f t="shared" si="225"/>
        <v>116</v>
      </c>
      <c r="AP771" s="16">
        <f t="shared" si="218"/>
        <v>634</v>
      </c>
      <c r="AQ771" s="16">
        <f t="shared" si="219"/>
        <v>1162</v>
      </c>
      <c r="AR771" s="16">
        <f t="shared" si="220"/>
        <v>145</v>
      </c>
      <c r="AS771" s="16"/>
      <c r="AT771" s="16">
        <v>36</v>
      </c>
      <c r="AU771" s="16">
        <v>55.8</v>
      </c>
      <c r="AV771" s="16">
        <v>11.7</v>
      </c>
      <c r="AW771" s="16"/>
    </row>
    <row r="772" spans="1:49">
      <c r="A772" s="62">
        <f>'表格编辑 '!A829</f>
        <v>40416</v>
      </c>
      <c r="B772" s="62">
        <f>'表格编辑 '!B829</f>
        <v>50016</v>
      </c>
      <c r="C772" s="62" t="str">
        <f>VLOOKUP(B772,映射!A:B,2,FALSE)</f>
        <v>炽热贼鼠</v>
      </c>
      <c r="D772" s="62">
        <f>'表格编辑 '!E829</f>
        <v>24</v>
      </c>
      <c r="E772" s="62">
        <f>ROUNDUP((VLOOKUP(B772,Sheet1!U:AA,3,FALSE)-2)*(0.042*(D772-1)+0.2)+0.4,0)</f>
        <v>18</v>
      </c>
      <c r="F772" s="62">
        <f>ROUNDUP((VLOOKUP(B772,Sheet1!U:AA,4,FALSE)-2)*(0.042*(D772-1)+0.2)+0.4,0)</f>
        <v>24</v>
      </c>
      <c r="G772" s="62">
        <f>ROUNDUP((VLOOKUP(B772,Sheet1!U:AA,5,FALSE)-2)*(0.042*(D772-1)+0.2)+0.4,0)</f>
        <v>16</v>
      </c>
      <c r="H772" s="62">
        <f>ROUNDUP((VLOOKUP(B772,Sheet1!U:AA,6,FALSE)-2)*(0.042*(D772-1)+0.2)+0.4,0)</f>
        <v>38</v>
      </c>
      <c r="I772" s="62">
        <f>ROUNDUP((VLOOKUP(B772,Sheet1!U:AA,7,FALSE)-2)*(0.042*(D772-1)+0.2)+0.4,0)</f>
        <v>36</v>
      </c>
      <c r="J772" s="62">
        <f>E772*8+F772*2+G772*3+H772*3+I772*1+VLOOKUP(B772,Sheet1!AU:AZ,2,FALSE)</f>
        <v>410</v>
      </c>
      <c r="K772" s="62">
        <f>E772*1+F772*2+G772*2+H772*2+I772*10+VLOOKUP(B772,Sheet1!AU:AZ,3,FALSE)</f>
        <v>554</v>
      </c>
      <c r="L772" s="62">
        <f>E772*0.1+F772*2+G772*0.2+H772*0.26+I772*0.1+VLOOKUP(B772,Sheet1!AU:AZ,4,FALSE)</f>
        <v>86.48</v>
      </c>
      <c r="M772" s="62">
        <f>E772*0.1+F772*0.2+G772*2+H772*0.2+I772*0.1+VLOOKUP(B772,Sheet1!AU:AZ,5,FALSE)</f>
        <v>69.8</v>
      </c>
      <c r="N772" s="62">
        <f>E772*0.1+F772*0.2+G772*0.2+H772*2+I772*0.1+VLOOKUP(B772,Sheet1!AU:AZ,6,FALSE)</f>
        <v>109.4</v>
      </c>
      <c r="O772" s="62">
        <f t="shared" si="226"/>
        <v>20.4</v>
      </c>
      <c r="P772" s="62">
        <f t="shared" si="227"/>
        <v>14.4</v>
      </c>
      <c r="R772" s="9">
        <f t="shared" si="221"/>
        <v>24</v>
      </c>
      <c r="S772" s="9">
        <f t="shared" si="210"/>
        <v>162.44</v>
      </c>
      <c r="T772" s="9">
        <f t="shared" si="211"/>
        <v>34.8</v>
      </c>
      <c r="U772" s="66">
        <f t="shared" si="222"/>
        <v>213</v>
      </c>
      <c r="V772" s="9">
        <f t="shared" si="223"/>
        <v>255.6</v>
      </c>
      <c r="W772" s="67">
        <f t="shared" si="224"/>
        <v>118</v>
      </c>
      <c r="Y772" s="69">
        <f>VLOOKUP(D772,Sheet2!P:Q,2,FALSE)</f>
        <v>38</v>
      </c>
      <c r="AB772" s="4" t="str">
        <f>IF('表格编辑 '!D829="monster","普通","BOSS")</f>
        <v>普通</v>
      </c>
      <c r="AD772" s="50">
        <f>VLOOKUP(D772,映射!AK:AL,2,FALSE)</f>
        <v>3</v>
      </c>
      <c r="AE772" s="50" t="s">
        <v>37</v>
      </c>
      <c r="AF772" s="4">
        <f>VLOOKUP(AE772,映射!AN:AO,2,FALSE)</f>
        <v>2</v>
      </c>
      <c r="AG772" s="50">
        <v>1</v>
      </c>
      <c r="AH772" s="70">
        <v>1</v>
      </c>
      <c r="AI772" s="16">
        <f t="shared" si="212"/>
        <v>40416</v>
      </c>
      <c r="AJ772" s="16">
        <f t="shared" si="213"/>
        <v>50016</v>
      </c>
      <c r="AK772" s="16">
        <f t="shared" si="214"/>
        <v>24</v>
      </c>
      <c r="AL772" s="16" t="str">
        <f t="shared" si="215"/>
        <v>炽热贼鼠</v>
      </c>
      <c r="AM772" s="16">
        <f t="shared" si="216"/>
        <v>1278</v>
      </c>
      <c r="AN772" s="16">
        <f t="shared" si="217"/>
        <v>820</v>
      </c>
      <c r="AO772" s="16">
        <f t="shared" si="225"/>
        <v>458</v>
      </c>
      <c r="AP772" s="16">
        <f t="shared" si="218"/>
        <v>868</v>
      </c>
      <c r="AQ772" s="16">
        <f t="shared" si="219"/>
        <v>1108</v>
      </c>
      <c r="AR772" s="16">
        <f t="shared" si="220"/>
        <v>130</v>
      </c>
      <c r="AS772" s="16"/>
      <c r="AT772" s="16">
        <v>35</v>
      </c>
      <c r="AU772" s="16">
        <v>65.6</v>
      </c>
      <c r="AV772" s="16">
        <v>18.6</v>
      </c>
      <c r="AW772" s="16"/>
    </row>
    <row r="773" spans="1:49">
      <c r="A773" s="62">
        <f>'表格编辑 '!A830</f>
        <v>40417</v>
      </c>
      <c r="B773" s="62">
        <f>'表格编辑 '!B830</f>
        <v>50114</v>
      </c>
      <c r="C773" s="62" t="str">
        <f>VLOOKUP(B773,映射!A:B,2,FALSE)</f>
        <v>屠龙刃使魔</v>
      </c>
      <c r="D773" s="62">
        <f>'表格编辑 '!E830</f>
        <v>24</v>
      </c>
      <c r="E773" s="62">
        <f>ROUNDUP((VLOOKUP(B773,Sheet1!U:AA,3,FALSE)-2)*(0.042*(D773-1)+0.2)+0.4,0)</f>
        <v>18</v>
      </c>
      <c r="F773" s="62">
        <f>ROUNDUP((VLOOKUP(B773,Sheet1!U:AA,4,FALSE)-2)*(0.042*(D773-1)+0.2)+0.4,0)</f>
        <v>42</v>
      </c>
      <c r="G773" s="62">
        <f>ROUNDUP((VLOOKUP(B773,Sheet1!U:AA,5,FALSE)-2)*(0.042*(D773-1)+0.2)+0.4,0)</f>
        <v>46</v>
      </c>
      <c r="H773" s="62">
        <f>ROUNDUP((VLOOKUP(B773,Sheet1!U:AA,6,FALSE)-2)*(0.042*(D773-1)+0.2)+0.4,0)</f>
        <v>20</v>
      </c>
      <c r="I773" s="62">
        <f>ROUNDUP((VLOOKUP(B773,Sheet1!U:AA,7,FALSE)-2)*(0.042*(D773-1)+0.2)+0.4,0)</f>
        <v>30</v>
      </c>
      <c r="J773" s="62">
        <f>E773*8+F773*2+G773*3+H773*3+I773*1+VLOOKUP(B773,Sheet1!AU:AZ,2,FALSE)</f>
        <v>476</v>
      </c>
      <c r="K773" s="62">
        <f>E773*1+F773*2+G773*2+H773*2+I773*10+VLOOKUP(B773,Sheet1!AU:AZ,3,FALSE)</f>
        <v>554</v>
      </c>
      <c r="L773" s="62">
        <f>E773*0.1+F773*2+G773*0.2+H773*0.26+I773*0.1+VLOOKUP(B773,Sheet1!AU:AZ,4,FALSE)</f>
        <v>123.2</v>
      </c>
      <c r="M773" s="62">
        <f>E773*0.1+F773*0.2+G773*2+H773*0.2+I773*0.1+VLOOKUP(B773,Sheet1!AU:AZ,5,FALSE)</f>
        <v>129.2</v>
      </c>
      <c r="N773" s="62">
        <f>E773*0.1+F773*0.2+G773*0.2+H773*2+I773*0.1+VLOOKUP(B773,Sheet1!AU:AZ,6,FALSE)</f>
        <v>82.4</v>
      </c>
      <c r="O773" s="62">
        <f t="shared" si="226"/>
        <v>21.6</v>
      </c>
      <c r="P773" s="62">
        <f t="shared" si="227"/>
        <v>6.6</v>
      </c>
      <c r="R773" s="9">
        <f t="shared" si="221"/>
        <v>24</v>
      </c>
      <c r="S773" s="9">
        <f t="shared" si="210"/>
        <v>162.44</v>
      </c>
      <c r="T773" s="9">
        <f t="shared" si="211"/>
        <v>34.8</v>
      </c>
      <c r="U773" s="66">
        <f t="shared" si="222"/>
        <v>144</v>
      </c>
      <c r="V773" s="9">
        <f t="shared" si="223"/>
        <v>172.8</v>
      </c>
      <c r="W773" s="67">
        <f t="shared" si="224"/>
        <v>201</v>
      </c>
      <c r="Y773" s="69">
        <f>VLOOKUP(D773,Sheet2!P:Q,2,FALSE)</f>
        <v>38</v>
      </c>
      <c r="AB773" s="4" t="str">
        <f>IF('表格编辑 '!D830="monster","普通","BOSS")</f>
        <v>普通</v>
      </c>
      <c r="AD773" s="50">
        <f>VLOOKUP(D773,映射!AK:AL,2,FALSE)</f>
        <v>3</v>
      </c>
      <c r="AE773" s="50" t="s">
        <v>37</v>
      </c>
      <c r="AF773" s="4">
        <f>VLOOKUP(AE773,映射!AN:AO,2,FALSE)</f>
        <v>2</v>
      </c>
      <c r="AG773" s="50">
        <v>1</v>
      </c>
      <c r="AH773" s="70">
        <v>1</v>
      </c>
      <c r="AI773" s="16">
        <f t="shared" si="212"/>
        <v>40417</v>
      </c>
      <c r="AJ773" s="16">
        <f t="shared" si="213"/>
        <v>50114</v>
      </c>
      <c r="AK773" s="16">
        <f t="shared" si="214"/>
        <v>24</v>
      </c>
      <c r="AL773" s="16" t="str">
        <f t="shared" si="215"/>
        <v>屠龙刃使魔</v>
      </c>
      <c r="AM773" s="16">
        <f t="shared" si="216"/>
        <v>864</v>
      </c>
      <c r="AN773" s="16">
        <f t="shared" si="217"/>
        <v>952</v>
      </c>
      <c r="AO773" s="16">
        <f t="shared" si="225"/>
        <v>-88</v>
      </c>
      <c r="AP773" s="16">
        <f t="shared" si="218"/>
        <v>388</v>
      </c>
      <c r="AQ773" s="16">
        <f t="shared" si="219"/>
        <v>1108</v>
      </c>
      <c r="AR773" s="16">
        <f t="shared" si="220"/>
        <v>185</v>
      </c>
      <c r="AS773" s="16"/>
      <c r="AT773" s="16">
        <v>81</v>
      </c>
      <c r="AU773" s="16">
        <v>34.2</v>
      </c>
      <c r="AV773" s="16">
        <v>11.6</v>
      </c>
      <c r="AW773" s="16"/>
    </row>
    <row r="774" spans="1:49">
      <c r="A774" s="62">
        <f>'表格编辑 '!A831</f>
        <v>40418</v>
      </c>
      <c r="B774" s="62">
        <f>'表格编辑 '!B831</f>
        <v>50015</v>
      </c>
      <c r="C774" s="62" t="str">
        <f>VLOOKUP(B774,映射!A:B,2,FALSE)</f>
        <v>噩梦耗子</v>
      </c>
      <c r="D774" s="62">
        <f>'表格编辑 '!E831</f>
        <v>24</v>
      </c>
      <c r="E774" s="62">
        <f>ROUNDUP((VLOOKUP(B774,Sheet1!U:AA,3,FALSE)-2)*(0.042*(D774-1)+0.2)+0.4,0)</f>
        <v>3</v>
      </c>
      <c r="F774" s="62">
        <f>ROUNDUP((VLOOKUP(B774,Sheet1!U:AA,4,FALSE)-2)*(0.042*(D774-1)+0.2)+0.4,0)</f>
        <v>8</v>
      </c>
      <c r="G774" s="62">
        <f>ROUNDUP((VLOOKUP(B774,Sheet1!U:AA,5,FALSE)-2)*(0.042*(D774-1)+0.2)+0.4,0)</f>
        <v>20</v>
      </c>
      <c r="H774" s="62">
        <f>ROUNDUP((VLOOKUP(B774,Sheet1!U:AA,6,FALSE)-2)*(0.042*(D774-1)+0.2)+0.4,0)</f>
        <v>37</v>
      </c>
      <c r="I774" s="62">
        <f>ROUNDUP((VLOOKUP(B774,Sheet1!U:AA,7,FALSE)-2)*(0.042*(D774-1)+0.2)+0.4,0)</f>
        <v>42</v>
      </c>
      <c r="J774" s="62">
        <f>E774*8+F774*2+G774*3+H774*3+I774*1+VLOOKUP(B774,Sheet1!AU:AZ,2,FALSE)</f>
        <v>273</v>
      </c>
      <c r="K774" s="62">
        <f>E774*1+F774*2+G774*2+H774*2+I774*10+VLOOKUP(B774,Sheet1!AU:AZ,3,FALSE)</f>
        <v>573</v>
      </c>
      <c r="L774" s="62">
        <f>E774*0.1+F774*2+G774*0.2+H774*0.26+I774*0.1+VLOOKUP(B774,Sheet1!AU:AZ,4,FALSE)</f>
        <v>54.12</v>
      </c>
      <c r="M774" s="62">
        <f>E774*0.1+F774*0.2+G774*2+H774*0.2+I774*0.1+VLOOKUP(B774,Sheet1!AU:AZ,5,FALSE)</f>
        <v>73.5</v>
      </c>
      <c r="N774" s="62">
        <f>E774*0.1+F774*0.2+G774*0.2+H774*2+I774*0.1+VLOOKUP(B774,Sheet1!AU:AZ,6,FALSE)</f>
        <v>104.1</v>
      </c>
      <c r="O774" s="62">
        <f t="shared" si="226"/>
        <v>32.2</v>
      </c>
      <c r="P774" s="62">
        <f t="shared" si="227"/>
        <v>2.8</v>
      </c>
      <c r="R774" s="9">
        <f t="shared" si="221"/>
        <v>24</v>
      </c>
      <c r="S774" s="9">
        <f t="shared" si="210"/>
        <v>162.44</v>
      </c>
      <c r="T774" s="9">
        <f t="shared" si="211"/>
        <v>34.8</v>
      </c>
      <c r="U774" s="66">
        <f t="shared" si="222"/>
        <v>207</v>
      </c>
      <c r="V774" s="9">
        <f t="shared" si="223"/>
        <v>248.4</v>
      </c>
      <c r="W774" s="67">
        <f t="shared" si="224"/>
        <v>56</v>
      </c>
      <c r="Y774" s="69">
        <f>VLOOKUP(D774,Sheet2!P:Q,2,FALSE)</f>
        <v>38</v>
      </c>
      <c r="AB774" s="4" t="str">
        <f>IF('表格编辑 '!D831="monster","普通","BOSS")</f>
        <v>普通</v>
      </c>
      <c r="AD774" s="50">
        <f>VLOOKUP(D774,映射!AK:AL,2,FALSE)</f>
        <v>3</v>
      </c>
      <c r="AE774" s="50" t="s">
        <v>37</v>
      </c>
      <c r="AF774" s="4">
        <f>VLOOKUP(AE774,映射!AN:AO,2,FALSE)</f>
        <v>2</v>
      </c>
      <c r="AG774" s="50">
        <v>1</v>
      </c>
      <c r="AH774" s="70">
        <v>1</v>
      </c>
      <c r="AI774" s="16">
        <f t="shared" si="212"/>
        <v>40418</v>
      </c>
      <c r="AJ774" s="16">
        <f t="shared" si="213"/>
        <v>50015</v>
      </c>
      <c r="AK774" s="16">
        <f t="shared" si="214"/>
        <v>24</v>
      </c>
      <c r="AL774" s="16" t="str">
        <f t="shared" si="215"/>
        <v>噩梦耗子</v>
      </c>
      <c r="AM774" s="16">
        <f t="shared" si="216"/>
        <v>1242</v>
      </c>
      <c r="AN774" s="16">
        <f t="shared" si="217"/>
        <v>546</v>
      </c>
      <c r="AO774" s="16">
        <f t="shared" si="225"/>
        <v>696</v>
      </c>
      <c r="AP774" s="16">
        <f t="shared" si="218"/>
        <v>969</v>
      </c>
      <c r="AQ774" s="16">
        <f t="shared" si="219"/>
        <v>1146</v>
      </c>
      <c r="AR774" s="16">
        <f t="shared" si="220"/>
        <v>82</v>
      </c>
      <c r="AS774" s="16"/>
      <c r="AT774" s="16">
        <v>43.7</v>
      </c>
      <c r="AU774" s="16">
        <v>67.1</v>
      </c>
      <c r="AV774" s="16">
        <v>13</v>
      </c>
      <c r="AW774" s="16"/>
    </row>
    <row r="775" spans="1:49">
      <c r="A775" s="62">
        <f>'表格编辑 '!A832</f>
        <v>40419</v>
      </c>
      <c r="B775" s="62">
        <f>'表格编辑 '!B832</f>
        <v>50096</v>
      </c>
      <c r="C775" s="62" t="str">
        <f>VLOOKUP(B775,映射!A:B,2,FALSE)</f>
        <v>史莱姆</v>
      </c>
      <c r="D775" s="62">
        <f>'表格编辑 '!E832</f>
        <v>24</v>
      </c>
      <c r="E775" s="62">
        <f>ROUNDUP((VLOOKUP(B775,Sheet1!U:AA,3,FALSE)-2)*(0.042*(D775-1)+0.2)+0.4,0)</f>
        <v>52</v>
      </c>
      <c r="F775" s="62">
        <f>ROUNDUP((VLOOKUP(B775,Sheet1!U:AA,4,FALSE)-2)*(0.042*(D775-1)+0.2)+0.4,0)</f>
        <v>29</v>
      </c>
      <c r="G775" s="62">
        <f>ROUNDUP((VLOOKUP(B775,Sheet1!U:AA,5,FALSE)-2)*(0.042*(D775-1)+0.2)+0.4,0)</f>
        <v>11</v>
      </c>
      <c r="H775" s="62">
        <f>ROUNDUP((VLOOKUP(B775,Sheet1!U:AA,6,FALSE)-2)*(0.042*(D775-1)+0.2)+0.4,0)</f>
        <v>17</v>
      </c>
      <c r="I775" s="62">
        <f>ROUNDUP((VLOOKUP(B775,Sheet1!U:AA,7,FALSE)-2)*(0.042*(D775-1)+0.2)+0.4,0)</f>
        <v>17</v>
      </c>
      <c r="J775" s="62">
        <f>E775*8+F775*2+G775*3+H775*3+I775*1+VLOOKUP(B775,Sheet1!AU:AZ,2,FALSE)</f>
        <v>595</v>
      </c>
      <c r="K775" s="62">
        <f>E775*1+F775*2+G775*2+H775*2+I775*10+VLOOKUP(B775,Sheet1!AU:AZ,3,FALSE)</f>
        <v>356</v>
      </c>
      <c r="L775" s="62">
        <f>E775*0.1+F775*2+G775*0.2+H775*0.26+I775*0.1+VLOOKUP(B775,Sheet1!AU:AZ,4,FALSE)</f>
        <v>91.52</v>
      </c>
      <c r="M775" s="62">
        <f>E775*0.1+F775*0.2+G775*2+H775*0.2+I775*0.1+VLOOKUP(B775,Sheet1!AU:AZ,5,FALSE)</f>
        <v>58.1</v>
      </c>
      <c r="N775" s="62">
        <f>E775*0.1+F775*0.2+G775*0.2+H775*2+I775*0.1+VLOOKUP(B775,Sheet1!AU:AZ,6,FALSE)</f>
        <v>68.9</v>
      </c>
      <c r="O775" s="62">
        <f t="shared" si="226"/>
        <v>-4.4</v>
      </c>
      <c r="P775" s="62">
        <f t="shared" si="227"/>
        <v>39.3</v>
      </c>
      <c r="R775" s="9">
        <f t="shared" si="221"/>
        <v>24</v>
      </c>
      <c r="S775" s="9">
        <f t="shared" si="210"/>
        <v>162.44</v>
      </c>
      <c r="T775" s="9">
        <f t="shared" si="211"/>
        <v>34.8</v>
      </c>
      <c r="U775" s="66">
        <f t="shared" si="222"/>
        <v>235</v>
      </c>
      <c r="V775" s="9">
        <f t="shared" si="223"/>
        <v>282</v>
      </c>
      <c r="W775" s="67">
        <f t="shared" si="224"/>
        <v>129</v>
      </c>
      <c r="Y775" s="69">
        <f>VLOOKUP(D775,Sheet2!P:Q,2,FALSE)</f>
        <v>38</v>
      </c>
      <c r="AB775" s="4" t="str">
        <f>IF('表格编辑 '!D832="monster","普通","BOSS")</f>
        <v>普通</v>
      </c>
      <c r="AD775" s="50">
        <f>VLOOKUP(D775,映射!AK:AL,2,FALSE)</f>
        <v>3</v>
      </c>
      <c r="AE775" s="50" t="s">
        <v>37</v>
      </c>
      <c r="AF775" s="4">
        <f>VLOOKUP(AE775,映射!AN:AO,2,FALSE)</f>
        <v>2</v>
      </c>
      <c r="AG775" s="50">
        <v>1</v>
      </c>
      <c r="AH775" s="70">
        <v>1</v>
      </c>
      <c r="AI775" s="16">
        <f t="shared" si="212"/>
        <v>40419</v>
      </c>
      <c r="AJ775" s="16">
        <f t="shared" si="213"/>
        <v>50096</v>
      </c>
      <c r="AK775" s="16">
        <f t="shared" si="214"/>
        <v>24</v>
      </c>
      <c r="AL775" s="16" t="str">
        <f t="shared" si="215"/>
        <v>史莱姆</v>
      </c>
      <c r="AM775" s="16">
        <f t="shared" si="216"/>
        <v>1410</v>
      </c>
      <c r="AN775" s="16">
        <f t="shared" si="217"/>
        <v>1190</v>
      </c>
      <c r="AO775" s="16">
        <f t="shared" si="225"/>
        <v>220</v>
      </c>
      <c r="AP775" s="16">
        <f t="shared" si="218"/>
        <v>815</v>
      </c>
      <c r="AQ775" s="16">
        <f t="shared" si="219"/>
        <v>712</v>
      </c>
      <c r="AR775" s="16">
        <f t="shared" si="220"/>
        <v>138</v>
      </c>
      <c r="AS775" s="16"/>
      <c r="AT775" s="16">
        <v>28.4</v>
      </c>
      <c r="AU775" s="16">
        <v>19.4</v>
      </c>
      <c r="AV775" s="16">
        <v>-2.1</v>
      </c>
      <c r="AW775" s="16"/>
    </row>
    <row r="776" spans="1:49">
      <c r="A776" s="62">
        <f>'表格编辑 '!A833</f>
        <v>40420</v>
      </c>
      <c r="B776" s="62">
        <f>'表格编辑 '!B833</f>
        <v>50087</v>
      </c>
      <c r="C776" s="62" t="str">
        <f>VLOOKUP(B776,映射!A:B,2,FALSE)</f>
        <v>丛林臭臭花</v>
      </c>
      <c r="D776" s="62">
        <f>'表格编辑 '!E833</f>
        <v>24</v>
      </c>
      <c r="E776" s="62">
        <f>ROUNDUP((VLOOKUP(B776,Sheet1!U:AA,3,FALSE)-2)*(0.042*(D776-1)+0.2)+0.4,0)</f>
        <v>43</v>
      </c>
      <c r="F776" s="62">
        <f>ROUNDUP((VLOOKUP(B776,Sheet1!U:AA,4,FALSE)-2)*(0.042*(D776-1)+0.2)+0.4,0)</f>
        <v>25</v>
      </c>
      <c r="G776" s="62">
        <f>ROUNDUP((VLOOKUP(B776,Sheet1!U:AA,5,FALSE)-2)*(0.042*(D776-1)+0.2)+0.4,0)</f>
        <v>17</v>
      </c>
      <c r="H776" s="62">
        <f>ROUNDUP((VLOOKUP(B776,Sheet1!U:AA,6,FALSE)-2)*(0.042*(D776-1)+0.2)+0.4,0)</f>
        <v>16</v>
      </c>
      <c r="I776" s="62">
        <f>ROUNDUP((VLOOKUP(B776,Sheet1!U:AA,7,FALSE)-2)*(0.042*(D776-1)+0.2)+0.4,0)</f>
        <v>25</v>
      </c>
      <c r="J776" s="62">
        <f>E776*8+F776*2+G776*3+H776*3+I776*1+VLOOKUP(B776,Sheet1!AU:AZ,2,FALSE)</f>
        <v>538</v>
      </c>
      <c r="K776" s="62">
        <f>E776*1+F776*2+G776*2+H776*2+I776*10+VLOOKUP(B776,Sheet1!AU:AZ,3,FALSE)</f>
        <v>429</v>
      </c>
      <c r="L776" s="62">
        <f>E776*0.1+F776*2+G776*0.2+H776*0.26+I776*0.1+VLOOKUP(B776,Sheet1!AU:AZ,4,FALSE)</f>
        <v>84.36</v>
      </c>
      <c r="M776" s="62">
        <f>E776*0.1+F776*0.2+G776*2+H776*0.2+I776*0.1+VLOOKUP(B776,Sheet1!AU:AZ,5,FALSE)</f>
        <v>69</v>
      </c>
      <c r="N776" s="62">
        <f>E776*0.1+F776*0.2+G776*0.2+H776*2+I776*0.1+VLOOKUP(B776,Sheet1!AU:AZ,6,FALSE)</f>
        <v>67.2</v>
      </c>
      <c r="O776" s="62">
        <f t="shared" si="226"/>
        <v>6.4</v>
      </c>
      <c r="P776" s="62">
        <f t="shared" si="227"/>
        <v>30.9</v>
      </c>
      <c r="R776" s="9">
        <f t="shared" si="221"/>
        <v>24</v>
      </c>
      <c r="S776" s="9">
        <f t="shared" si="210"/>
        <v>162.44</v>
      </c>
      <c r="T776" s="9">
        <f t="shared" si="211"/>
        <v>34.8</v>
      </c>
      <c r="U776" s="66">
        <f t="shared" si="222"/>
        <v>214</v>
      </c>
      <c r="V776" s="9">
        <f t="shared" si="223"/>
        <v>256.8</v>
      </c>
      <c r="W776" s="67">
        <f t="shared" si="224"/>
        <v>114</v>
      </c>
      <c r="Y776" s="69">
        <f>VLOOKUP(D776,Sheet2!P:Q,2,FALSE)</f>
        <v>38</v>
      </c>
      <c r="AB776" s="4" t="str">
        <f>IF('表格编辑 '!D833="monster","普通","BOSS")</f>
        <v>普通</v>
      </c>
      <c r="AD776" s="50">
        <f>VLOOKUP(D776,映射!AK:AL,2,FALSE)</f>
        <v>3</v>
      </c>
      <c r="AE776" s="50" t="s">
        <v>37</v>
      </c>
      <c r="AF776" s="4">
        <f>VLOOKUP(AE776,映射!AN:AO,2,FALSE)</f>
        <v>2</v>
      </c>
      <c r="AG776" s="50">
        <v>1</v>
      </c>
      <c r="AH776" s="70">
        <v>1</v>
      </c>
      <c r="AI776" s="16">
        <f t="shared" si="212"/>
        <v>40420</v>
      </c>
      <c r="AJ776" s="16">
        <f t="shared" si="213"/>
        <v>50087</v>
      </c>
      <c r="AK776" s="16">
        <f t="shared" si="214"/>
        <v>24</v>
      </c>
      <c r="AL776" s="16" t="str">
        <f t="shared" si="215"/>
        <v>丛林臭臭花</v>
      </c>
      <c r="AM776" s="16">
        <f t="shared" si="216"/>
        <v>1284</v>
      </c>
      <c r="AN776" s="16">
        <f t="shared" si="217"/>
        <v>1076</v>
      </c>
      <c r="AO776" s="16">
        <f t="shared" si="225"/>
        <v>208</v>
      </c>
      <c r="AP776" s="16">
        <f t="shared" si="218"/>
        <v>746</v>
      </c>
      <c r="AQ776" s="16">
        <f t="shared" si="219"/>
        <v>858</v>
      </c>
      <c r="AR776" s="16">
        <f t="shared" si="220"/>
        <v>127</v>
      </c>
      <c r="AS776" s="16"/>
      <c r="AT776" s="16">
        <v>37.3</v>
      </c>
      <c r="AU776" s="16">
        <v>35.5</v>
      </c>
      <c r="AV776" s="16">
        <v>5.1</v>
      </c>
      <c r="AW776" s="16"/>
    </row>
    <row r="777" spans="1:49">
      <c r="A777" s="62">
        <f>'表格编辑 '!A834</f>
        <v>40421</v>
      </c>
      <c r="B777" s="62">
        <f>'表格编辑 '!B834</f>
        <v>50127</v>
      </c>
      <c r="C777" s="62" t="str">
        <f>VLOOKUP(B777,映射!A:B,2,FALSE)</f>
        <v>魔王蟹</v>
      </c>
      <c r="D777" s="62">
        <f>'表格编辑 '!E834</f>
        <v>29</v>
      </c>
      <c r="E777" s="62">
        <f>ROUNDUP((VLOOKUP(B777,Sheet1!U:AA,3,FALSE)-2)*(0.042*(D777-1)+0.2)+0.4,0)</f>
        <v>39</v>
      </c>
      <c r="F777" s="62">
        <f>ROUNDUP((VLOOKUP(B777,Sheet1!U:AA,4,FALSE)-2)*(0.042*(D777-1)+0.2)+0.4,0)</f>
        <v>42</v>
      </c>
      <c r="G777" s="62">
        <f>ROUNDUP((VLOOKUP(B777,Sheet1!U:AA,5,FALSE)-2)*(0.042*(D777-1)+0.2)+0.4,0)</f>
        <v>46</v>
      </c>
      <c r="H777" s="62">
        <f>ROUNDUP((VLOOKUP(B777,Sheet1!U:AA,6,FALSE)-2)*(0.042*(D777-1)+0.2)+0.4,0)</f>
        <v>28</v>
      </c>
      <c r="I777" s="62">
        <f>ROUNDUP((VLOOKUP(B777,Sheet1!U:AA,7,FALSE)-2)*(0.042*(D777-1)+0.2)+0.4,0)</f>
        <v>27</v>
      </c>
      <c r="J777" s="62">
        <f>E777*8+F777*2+G777*3+H777*3+I777*1+VLOOKUP(B777,Sheet1!AU:AZ,2,FALSE)</f>
        <v>665</v>
      </c>
      <c r="K777" s="62">
        <f>E777*1+F777*2+G777*2+H777*2+I777*10+VLOOKUP(B777,Sheet1!AU:AZ,3,FALSE)</f>
        <v>561</v>
      </c>
      <c r="L777" s="62">
        <f>E777*0.1+F777*2+G777*0.2+H777*0.26+I777*0.1+VLOOKUP(B777,Sheet1!AU:AZ,4,FALSE)</f>
        <v>127.08</v>
      </c>
      <c r="M777" s="62">
        <f>E777*0.1+F777*0.2+G777*2+H777*0.2+I777*0.1+VLOOKUP(B777,Sheet1!AU:AZ,5,FALSE)</f>
        <v>132.6</v>
      </c>
      <c r="N777" s="62">
        <f>E777*0.1+F777*0.2+G777*0.2+H777*2+I777*0.1+VLOOKUP(B777,Sheet1!AU:AZ,6,FALSE)</f>
        <v>100.2</v>
      </c>
      <c r="O777" s="62">
        <f t="shared" si="226"/>
        <v>12.1</v>
      </c>
      <c r="P777" s="62">
        <f t="shared" si="227"/>
        <v>25.3</v>
      </c>
      <c r="R777" s="9">
        <f t="shared" si="221"/>
        <v>29</v>
      </c>
      <c r="S777" s="9">
        <f t="shared" si="210"/>
        <v>185.04</v>
      </c>
      <c r="T777" s="9">
        <f t="shared" si="211"/>
        <v>38.8</v>
      </c>
      <c r="U777" s="66">
        <f t="shared" si="222"/>
        <v>176</v>
      </c>
      <c r="V777" s="9">
        <f t="shared" si="223"/>
        <v>211.2</v>
      </c>
      <c r="W777" s="67">
        <f t="shared" si="224"/>
        <v>199</v>
      </c>
      <c r="Y777" s="69">
        <f>VLOOKUP(D777,Sheet2!P:Q,2,FALSE)</f>
        <v>38</v>
      </c>
      <c r="AB777" s="4" t="str">
        <f>IF('表格编辑 '!D834="monster","普通","BOSS")</f>
        <v>普通</v>
      </c>
      <c r="AD777" s="50">
        <f>VLOOKUP(D777,映射!AK:AL,2,FALSE)</f>
        <v>3</v>
      </c>
      <c r="AE777" s="50" t="s">
        <v>37</v>
      </c>
      <c r="AF777" s="4">
        <f>VLOOKUP(AE777,映射!AN:AO,2,FALSE)</f>
        <v>2</v>
      </c>
      <c r="AG777" s="50">
        <v>1</v>
      </c>
      <c r="AH777" s="70">
        <v>1</v>
      </c>
      <c r="AI777" s="16">
        <f t="shared" si="212"/>
        <v>40421</v>
      </c>
      <c r="AJ777" s="16">
        <f t="shared" si="213"/>
        <v>50127</v>
      </c>
      <c r="AK777" s="16">
        <f t="shared" si="214"/>
        <v>29</v>
      </c>
      <c r="AL777" s="16" t="str">
        <f t="shared" si="215"/>
        <v>魔王蟹</v>
      </c>
      <c r="AM777" s="16">
        <f t="shared" si="216"/>
        <v>1056</v>
      </c>
      <c r="AN777" s="16">
        <f t="shared" si="217"/>
        <v>1330</v>
      </c>
      <c r="AO777" s="16">
        <f t="shared" si="225"/>
        <v>-274</v>
      </c>
      <c r="AP777" s="16">
        <f t="shared" si="218"/>
        <v>391</v>
      </c>
      <c r="AQ777" s="16">
        <f t="shared" si="219"/>
        <v>1122</v>
      </c>
      <c r="AR777" s="16">
        <f t="shared" si="220"/>
        <v>191</v>
      </c>
      <c r="AS777" s="16"/>
      <c r="AT777" s="16">
        <v>85.5</v>
      </c>
      <c r="AU777" s="16">
        <v>38.7</v>
      </c>
      <c r="AV777" s="16">
        <v>7</v>
      </c>
      <c r="AW777" s="16"/>
    </row>
    <row r="778" spans="1:49">
      <c r="A778" s="62">
        <f>'表格编辑 '!A835</f>
        <v>40422</v>
      </c>
      <c r="B778" s="62">
        <f>'表格编辑 '!B835</f>
        <v>50003</v>
      </c>
      <c r="C778" s="62" t="str">
        <f>VLOOKUP(B778,映射!A:B,2,FALSE)</f>
        <v>虎人</v>
      </c>
      <c r="D778" s="62">
        <f>'表格编辑 '!E835</f>
        <v>29</v>
      </c>
      <c r="E778" s="62">
        <f>ROUNDUP((VLOOKUP(B778,Sheet1!U:AA,3,FALSE)-2)*(0.042*(D778-1)+0.2)+0.4,0)</f>
        <v>28</v>
      </c>
      <c r="F778" s="62">
        <f>ROUNDUP((VLOOKUP(B778,Sheet1!U:AA,4,FALSE)-2)*(0.042*(D778-1)+0.2)+0.4,0)</f>
        <v>34</v>
      </c>
      <c r="G778" s="62">
        <f>ROUNDUP((VLOOKUP(B778,Sheet1!U:AA,5,FALSE)-2)*(0.042*(D778-1)+0.2)+0.4,0)</f>
        <v>22</v>
      </c>
      <c r="H778" s="62">
        <f>ROUNDUP((VLOOKUP(B778,Sheet1!U:AA,6,FALSE)-2)*(0.042*(D778-1)+0.2)+0.4,0)</f>
        <v>24</v>
      </c>
      <c r="I778" s="62">
        <f>ROUNDUP((VLOOKUP(B778,Sheet1!U:AA,7,FALSE)-2)*(0.042*(D778-1)+0.2)+0.4,0)</f>
        <v>34</v>
      </c>
      <c r="J778" s="62">
        <f>E778*8+F778*2+G778*3+H778*3+I778*1+VLOOKUP(B778,Sheet1!AU:AZ,2,FALSE)</f>
        <v>484</v>
      </c>
      <c r="K778" s="62">
        <f>E778*1+F778*2+G778*2+H778*2+I778*10+VLOOKUP(B778,Sheet1!AU:AZ,3,FALSE)</f>
        <v>548</v>
      </c>
      <c r="L778" s="62">
        <f>E778*0.1+F778*2+G778*0.2+H778*0.26+I778*0.1+VLOOKUP(B778,Sheet1!AU:AZ,4,FALSE)</f>
        <v>104.84</v>
      </c>
      <c r="M778" s="62">
        <f>E778*0.1+F778*0.2+G778*2+H778*0.2+I778*0.1+VLOOKUP(B778,Sheet1!AU:AZ,5,FALSE)</f>
        <v>81.8</v>
      </c>
      <c r="N778" s="62">
        <f>E778*0.1+F778*0.2+G778*0.2+H778*2+I778*0.1+VLOOKUP(B778,Sheet1!AU:AZ,6,FALSE)</f>
        <v>85.4</v>
      </c>
      <c r="O778" s="62">
        <f t="shared" si="226"/>
        <v>17.4</v>
      </c>
      <c r="P778" s="62">
        <f t="shared" si="227"/>
        <v>18.2</v>
      </c>
      <c r="R778" s="9">
        <f t="shared" si="221"/>
        <v>29</v>
      </c>
      <c r="S778" s="9">
        <f t="shared" si="210"/>
        <v>185.04</v>
      </c>
      <c r="T778" s="9">
        <f t="shared" si="211"/>
        <v>38.8</v>
      </c>
      <c r="U778" s="66">
        <f t="shared" si="222"/>
        <v>239</v>
      </c>
      <c r="V778" s="9">
        <f t="shared" si="223"/>
        <v>286.8</v>
      </c>
      <c r="W778" s="67">
        <f t="shared" si="224"/>
        <v>150</v>
      </c>
      <c r="Y778" s="69">
        <f>VLOOKUP(D778,Sheet2!P:Q,2,FALSE)</f>
        <v>38</v>
      </c>
      <c r="AB778" s="4" t="str">
        <f>IF('表格编辑 '!D835="monster","普通","BOSS")</f>
        <v>普通</v>
      </c>
      <c r="AD778" s="50">
        <f>VLOOKUP(D778,映射!AK:AL,2,FALSE)</f>
        <v>3</v>
      </c>
      <c r="AE778" s="50" t="s">
        <v>37</v>
      </c>
      <c r="AF778" s="4">
        <f>VLOOKUP(AE778,映射!AN:AO,2,FALSE)</f>
        <v>2</v>
      </c>
      <c r="AG778" s="50">
        <v>1</v>
      </c>
      <c r="AH778" s="70">
        <v>1</v>
      </c>
      <c r="AI778" s="16">
        <f t="shared" si="212"/>
        <v>40422</v>
      </c>
      <c r="AJ778" s="16">
        <f t="shared" si="213"/>
        <v>50003</v>
      </c>
      <c r="AK778" s="16">
        <f t="shared" si="214"/>
        <v>29</v>
      </c>
      <c r="AL778" s="16" t="str">
        <f t="shared" si="215"/>
        <v>虎人</v>
      </c>
      <c r="AM778" s="16">
        <f t="shared" si="216"/>
        <v>1434</v>
      </c>
      <c r="AN778" s="16">
        <f t="shared" si="217"/>
        <v>968</v>
      </c>
      <c r="AO778" s="16">
        <f t="shared" si="225"/>
        <v>466</v>
      </c>
      <c r="AP778" s="16">
        <f t="shared" si="218"/>
        <v>950</v>
      </c>
      <c r="AQ778" s="16">
        <f t="shared" si="219"/>
        <v>1096</v>
      </c>
      <c r="AR778" s="16">
        <f t="shared" si="220"/>
        <v>158</v>
      </c>
      <c r="AS778" s="16"/>
      <c r="AT778" s="16">
        <v>47.1</v>
      </c>
      <c r="AU778" s="16">
        <v>50.7</v>
      </c>
      <c r="AV778" s="16">
        <v>4.7</v>
      </c>
      <c r="AW778" s="16"/>
    </row>
    <row r="779" spans="1:49">
      <c r="A779" s="62">
        <f>'表格编辑 '!A836</f>
        <v>40423</v>
      </c>
      <c r="B779" s="62">
        <f>'表格编辑 '!B836</f>
        <v>50002</v>
      </c>
      <c r="C779" s="62" t="str">
        <f>VLOOKUP(B779,映射!A:B,2,FALSE)</f>
        <v>坚甲龟</v>
      </c>
      <c r="D779" s="62">
        <f>'表格编辑 '!E836</f>
        <v>29</v>
      </c>
      <c r="E779" s="62">
        <f>ROUNDUP((VLOOKUP(B779,Sheet1!U:AA,3,FALSE)-2)*(0.042*(D779-1)+0.2)+0.4,0)</f>
        <v>34</v>
      </c>
      <c r="F779" s="62">
        <f>ROUNDUP((VLOOKUP(B779,Sheet1!U:AA,4,FALSE)-2)*(0.042*(D779-1)+0.2)+0.4,0)</f>
        <v>20</v>
      </c>
      <c r="G779" s="62">
        <f>ROUNDUP((VLOOKUP(B779,Sheet1!U:AA,5,FALSE)-2)*(0.042*(D779-1)+0.2)+0.4,0)</f>
        <v>63</v>
      </c>
      <c r="H779" s="62">
        <f>ROUNDUP((VLOOKUP(B779,Sheet1!U:AA,6,FALSE)-2)*(0.042*(D779-1)+0.2)+0.4,0)</f>
        <v>19</v>
      </c>
      <c r="I779" s="62">
        <f>ROUNDUP((VLOOKUP(B779,Sheet1!U:AA,7,FALSE)-2)*(0.042*(D779-1)+0.2)+0.4,0)</f>
        <v>20</v>
      </c>
      <c r="J779" s="62">
        <f>E779*8+F779*2+G779*3+H779*3+I779*1+VLOOKUP(B779,Sheet1!AU:AZ,2,FALSE)</f>
        <v>598</v>
      </c>
      <c r="K779" s="62">
        <f>E779*1+F779*2+G779*2+H779*2+I779*10+VLOOKUP(B779,Sheet1!AU:AZ,3,FALSE)</f>
        <v>458</v>
      </c>
      <c r="L779" s="62">
        <f>E779*0.1+F779*2+G779*0.2+H779*0.26+I779*0.1+VLOOKUP(B779,Sheet1!AU:AZ,4,FALSE)</f>
        <v>82.94</v>
      </c>
      <c r="M779" s="62">
        <f>E779*0.1+F779*0.2+G779*2+H779*0.2+I779*0.1+VLOOKUP(B779,Sheet1!AU:AZ,5,FALSE)</f>
        <v>159.2</v>
      </c>
      <c r="N779" s="62">
        <f>E779*0.1+F779*0.2+G779*0.2+H779*2+I779*0.1+VLOOKUP(B779,Sheet1!AU:AZ,6,FALSE)</f>
        <v>80</v>
      </c>
      <c r="O779" s="62">
        <f t="shared" si="226"/>
        <v>14.5</v>
      </c>
      <c r="P779" s="62">
        <f t="shared" si="227"/>
        <v>20.7</v>
      </c>
      <c r="R779" s="9">
        <f t="shared" si="221"/>
        <v>29</v>
      </c>
      <c r="S779" s="9">
        <f t="shared" si="210"/>
        <v>185.04</v>
      </c>
      <c r="T779" s="9">
        <f t="shared" si="211"/>
        <v>38.8</v>
      </c>
      <c r="U779" s="66">
        <f t="shared" si="222"/>
        <v>155</v>
      </c>
      <c r="V779" s="9">
        <f t="shared" si="223"/>
        <v>186</v>
      </c>
      <c r="W779" s="67">
        <f t="shared" si="224"/>
        <v>104</v>
      </c>
      <c r="Y779" s="69">
        <f>VLOOKUP(D779,Sheet2!P:Q,2,FALSE)</f>
        <v>38</v>
      </c>
      <c r="AB779" s="4" t="str">
        <f>IF('表格编辑 '!D836="monster","普通","BOSS")</f>
        <v>普通</v>
      </c>
      <c r="AD779" s="50">
        <f>VLOOKUP(D779,映射!AK:AL,2,FALSE)</f>
        <v>3</v>
      </c>
      <c r="AE779" s="50" t="s">
        <v>37</v>
      </c>
      <c r="AF779" s="4">
        <f>VLOOKUP(AE779,映射!AN:AO,2,FALSE)</f>
        <v>2</v>
      </c>
      <c r="AG779" s="50">
        <v>1</v>
      </c>
      <c r="AH779" s="70">
        <v>1</v>
      </c>
      <c r="AI779" s="16">
        <f t="shared" si="212"/>
        <v>40423</v>
      </c>
      <c r="AJ779" s="16">
        <f t="shared" si="213"/>
        <v>50002</v>
      </c>
      <c r="AK779" s="16">
        <f t="shared" si="214"/>
        <v>29</v>
      </c>
      <c r="AL779" s="16" t="str">
        <f t="shared" si="215"/>
        <v>坚甲龟</v>
      </c>
      <c r="AM779" s="16">
        <f t="shared" si="216"/>
        <v>930</v>
      </c>
      <c r="AN779" s="16">
        <f t="shared" si="217"/>
        <v>1196</v>
      </c>
      <c r="AO779" s="16">
        <f t="shared" si="225"/>
        <v>-266</v>
      </c>
      <c r="AP779" s="16">
        <f t="shared" si="218"/>
        <v>332</v>
      </c>
      <c r="AQ779" s="16">
        <f t="shared" si="219"/>
        <v>916</v>
      </c>
      <c r="AR779" s="16">
        <f t="shared" si="220"/>
        <v>125</v>
      </c>
      <c r="AS779" s="16"/>
      <c r="AT779" s="16">
        <v>108.3</v>
      </c>
      <c r="AU779" s="16">
        <v>25.5</v>
      </c>
      <c r="AV779" s="16">
        <v>12.7</v>
      </c>
      <c r="AW779" s="16"/>
    </row>
    <row r="780" spans="1:49">
      <c r="A780" s="62">
        <f>'表格编辑 '!A837</f>
        <v>40424</v>
      </c>
      <c r="B780" s="62">
        <f>'表格编辑 '!B837</f>
        <v>50052</v>
      </c>
      <c r="C780" s="62" t="str">
        <f>VLOOKUP(B780,映射!A:B,2,FALSE)</f>
        <v>恶魔蝙蝠</v>
      </c>
      <c r="D780" s="62">
        <f>'表格编辑 '!E837</f>
        <v>29</v>
      </c>
      <c r="E780" s="62">
        <f>ROUNDUP((VLOOKUP(B780,Sheet1!U:AA,3,FALSE)-2)*(0.042*(D780-1)+0.2)+0.4,0)</f>
        <v>23</v>
      </c>
      <c r="F780" s="62">
        <f>ROUNDUP((VLOOKUP(B780,Sheet1!U:AA,4,FALSE)-2)*(0.042*(D780-1)+0.2)+0.4,0)</f>
        <v>52</v>
      </c>
      <c r="G780" s="62">
        <f>ROUNDUP((VLOOKUP(B780,Sheet1!U:AA,5,FALSE)-2)*(0.042*(D780-1)+0.2)+0.4,0)</f>
        <v>19</v>
      </c>
      <c r="H780" s="62">
        <f>ROUNDUP((VLOOKUP(B780,Sheet1!U:AA,6,FALSE)-2)*(0.042*(D780-1)+0.2)+0.4,0)</f>
        <v>45</v>
      </c>
      <c r="I780" s="62">
        <f>ROUNDUP((VLOOKUP(B780,Sheet1!U:AA,7,FALSE)-2)*(0.042*(D780-1)+0.2)+0.4,0)</f>
        <v>38</v>
      </c>
      <c r="J780" s="62">
        <f>E780*8+F780*2+G780*3+H780*3+I780*1+VLOOKUP(B780,Sheet1!AU:AZ,2,FALSE)</f>
        <v>538</v>
      </c>
      <c r="K780" s="62">
        <f>E780*1+F780*2+G780*2+H780*2+I780*10+VLOOKUP(B780,Sheet1!AU:AZ,3,FALSE)</f>
        <v>655</v>
      </c>
      <c r="L780" s="62">
        <f>E780*0.1+F780*2+G780*0.2+H780*0.26+I780*0.1+VLOOKUP(B780,Sheet1!AU:AZ,4,FALSE)</f>
        <v>145.6</v>
      </c>
      <c r="M780" s="62">
        <f>E780*0.1+F780*0.2+G780*2+H780*0.2+I780*0.1+VLOOKUP(B780,Sheet1!AU:AZ,5,FALSE)</f>
        <v>83.5</v>
      </c>
      <c r="N780" s="62">
        <f>E780*0.1+F780*0.2+G780*0.2+H780*2+I780*0.1+VLOOKUP(B780,Sheet1!AU:AZ,6,FALSE)</f>
        <v>130.3</v>
      </c>
      <c r="O780" s="62">
        <f t="shared" si="226"/>
        <v>17.6</v>
      </c>
      <c r="P780" s="62">
        <f t="shared" si="227"/>
        <v>16.5</v>
      </c>
      <c r="R780" s="9">
        <f t="shared" si="221"/>
        <v>29</v>
      </c>
      <c r="S780" s="9">
        <f t="shared" si="210"/>
        <v>185.04</v>
      </c>
      <c r="T780" s="9">
        <f t="shared" si="211"/>
        <v>38.8</v>
      </c>
      <c r="U780" s="66">
        <f t="shared" si="222"/>
        <v>236</v>
      </c>
      <c r="V780" s="9">
        <f t="shared" si="223"/>
        <v>283.2</v>
      </c>
      <c r="W780" s="67">
        <f t="shared" si="224"/>
        <v>243</v>
      </c>
      <c r="Y780" s="69">
        <f>VLOOKUP(D780,Sheet2!P:Q,2,FALSE)</f>
        <v>38</v>
      </c>
      <c r="AB780" s="4" t="str">
        <f>IF('表格编辑 '!D837="monster","普通","BOSS")</f>
        <v>普通</v>
      </c>
      <c r="AD780" s="50">
        <f>VLOOKUP(D780,映射!AK:AL,2,FALSE)</f>
        <v>3</v>
      </c>
      <c r="AE780" s="50" t="s">
        <v>37</v>
      </c>
      <c r="AF780" s="4">
        <f>VLOOKUP(AE780,映射!AN:AO,2,FALSE)</f>
        <v>2</v>
      </c>
      <c r="AG780" s="50">
        <v>1</v>
      </c>
      <c r="AH780" s="70">
        <v>1</v>
      </c>
      <c r="AI780" s="16">
        <f t="shared" si="212"/>
        <v>40424</v>
      </c>
      <c r="AJ780" s="16">
        <f t="shared" si="213"/>
        <v>50052</v>
      </c>
      <c r="AK780" s="16">
        <f t="shared" si="214"/>
        <v>29</v>
      </c>
      <c r="AL780" s="16" t="str">
        <f t="shared" si="215"/>
        <v>恶魔蝙蝠</v>
      </c>
      <c r="AM780" s="16">
        <f t="shared" si="216"/>
        <v>1416</v>
      </c>
      <c r="AN780" s="16">
        <f t="shared" si="217"/>
        <v>1076</v>
      </c>
      <c r="AO780" s="16">
        <f t="shared" si="225"/>
        <v>340</v>
      </c>
      <c r="AP780" s="16">
        <f t="shared" si="218"/>
        <v>878</v>
      </c>
      <c r="AQ780" s="16">
        <f t="shared" si="219"/>
        <v>1310</v>
      </c>
      <c r="AR780" s="16">
        <f t="shared" si="220"/>
        <v>219</v>
      </c>
      <c r="AS780" s="16"/>
      <c r="AT780" s="16">
        <v>37</v>
      </c>
      <c r="AU780" s="16">
        <v>73</v>
      </c>
      <c r="AV780" s="16">
        <v>11.5</v>
      </c>
      <c r="AW780" s="16"/>
    </row>
    <row r="781" spans="1:49">
      <c r="A781" s="62">
        <f>'表格编辑 '!A838</f>
        <v>40425</v>
      </c>
      <c r="B781" s="62">
        <f>'表格编辑 '!B838</f>
        <v>50040</v>
      </c>
      <c r="C781" s="62" t="str">
        <f>VLOOKUP(B781,映射!A:B,2,FALSE)</f>
        <v>极寒小魔怪</v>
      </c>
      <c r="D781" s="62">
        <f>'表格编辑 '!E838</f>
        <v>29</v>
      </c>
      <c r="E781" s="62">
        <f>ROUNDUP((VLOOKUP(B781,Sheet1!U:AA,3,FALSE)-2)*(0.042*(D781-1)+0.2)+0.4,0)</f>
        <v>28</v>
      </c>
      <c r="F781" s="62">
        <f>ROUNDUP((VLOOKUP(B781,Sheet1!U:AA,4,FALSE)-2)*(0.042*(D781-1)+0.2)+0.4,0)</f>
        <v>30</v>
      </c>
      <c r="G781" s="62">
        <f>ROUNDUP((VLOOKUP(B781,Sheet1!U:AA,5,FALSE)-2)*(0.042*(D781-1)+0.2)+0.4,0)</f>
        <v>12</v>
      </c>
      <c r="H781" s="62">
        <f>ROUNDUP((VLOOKUP(B781,Sheet1!U:AA,6,FALSE)-2)*(0.042*(D781-1)+0.2)+0.4,0)</f>
        <v>33</v>
      </c>
      <c r="I781" s="62">
        <f>ROUNDUP((VLOOKUP(B781,Sheet1!U:AA,7,FALSE)-2)*(0.042*(D781-1)+0.2)+0.4,0)</f>
        <v>39</v>
      </c>
      <c r="J781" s="62">
        <f>E781*8+F781*2+G781*3+H781*3+I781*1+VLOOKUP(B781,Sheet1!AU:AZ,2,FALSE)</f>
        <v>478</v>
      </c>
      <c r="K781" s="62">
        <f>E781*1+F781*2+G781*2+H781*2+I781*10+VLOOKUP(B781,Sheet1!AU:AZ,3,FALSE)</f>
        <v>588</v>
      </c>
      <c r="L781" s="62">
        <f>E781*0.1+F781*2+G781*0.2+H781*0.26+I781*0.1+VLOOKUP(B781,Sheet1!AU:AZ,4,FALSE)</f>
        <v>97.68</v>
      </c>
      <c r="M781" s="62">
        <f>E781*0.1+F781*0.2+G781*2+H781*0.2+I781*0.1+VLOOKUP(B781,Sheet1!AU:AZ,5,FALSE)</f>
        <v>63.3</v>
      </c>
      <c r="N781" s="62">
        <f>E781*0.1+F781*0.2+G781*0.2+H781*2+I781*0.1+VLOOKUP(B781,Sheet1!AU:AZ,6,FALSE)</f>
        <v>101.1</v>
      </c>
      <c r="O781" s="62">
        <f t="shared" si="226"/>
        <v>18.9</v>
      </c>
      <c r="P781" s="62">
        <f t="shared" si="227"/>
        <v>20.9</v>
      </c>
      <c r="R781" s="9">
        <f t="shared" si="221"/>
        <v>29</v>
      </c>
      <c r="S781" s="9">
        <f t="shared" si="210"/>
        <v>185.04</v>
      </c>
      <c r="T781" s="9">
        <f t="shared" si="211"/>
        <v>38.8</v>
      </c>
      <c r="U781" s="66">
        <f t="shared" si="222"/>
        <v>274</v>
      </c>
      <c r="V781" s="9">
        <f t="shared" si="223"/>
        <v>328.8</v>
      </c>
      <c r="W781" s="67">
        <f t="shared" si="224"/>
        <v>134</v>
      </c>
      <c r="Y781" s="69">
        <f>VLOOKUP(D781,Sheet2!P:Q,2,FALSE)</f>
        <v>38</v>
      </c>
      <c r="AB781" s="4" t="str">
        <f>IF('表格编辑 '!D838="monster","普通","BOSS")</f>
        <v>普通</v>
      </c>
      <c r="AD781" s="50">
        <f>VLOOKUP(D781,映射!AK:AL,2,FALSE)</f>
        <v>3</v>
      </c>
      <c r="AE781" s="50" t="s">
        <v>37</v>
      </c>
      <c r="AF781" s="4">
        <f>VLOOKUP(AE781,映射!AN:AO,2,FALSE)</f>
        <v>2</v>
      </c>
      <c r="AG781" s="50">
        <v>1</v>
      </c>
      <c r="AH781" s="70">
        <v>1</v>
      </c>
      <c r="AI781" s="16">
        <f t="shared" si="212"/>
        <v>40425</v>
      </c>
      <c r="AJ781" s="16">
        <f t="shared" si="213"/>
        <v>50040</v>
      </c>
      <c r="AK781" s="16">
        <f t="shared" si="214"/>
        <v>29</v>
      </c>
      <c r="AL781" s="16" t="str">
        <f t="shared" si="215"/>
        <v>极寒小魔怪</v>
      </c>
      <c r="AM781" s="16">
        <f t="shared" si="216"/>
        <v>1644</v>
      </c>
      <c r="AN781" s="16">
        <f t="shared" si="217"/>
        <v>956</v>
      </c>
      <c r="AO781" s="16">
        <f t="shared" si="225"/>
        <v>688</v>
      </c>
      <c r="AP781" s="16">
        <f t="shared" si="218"/>
        <v>1166</v>
      </c>
      <c r="AQ781" s="16">
        <f t="shared" si="219"/>
        <v>1176</v>
      </c>
      <c r="AR781" s="16">
        <f t="shared" si="220"/>
        <v>147</v>
      </c>
      <c r="AS781" s="16"/>
      <c r="AT781" s="16">
        <v>34.9</v>
      </c>
      <c r="AU781" s="16">
        <v>63.7</v>
      </c>
      <c r="AV781" s="16">
        <v>10.9</v>
      </c>
      <c r="AW781" s="16"/>
    </row>
    <row r="782" spans="1:49">
      <c r="A782" s="62">
        <f>'表格编辑 '!A839</f>
        <v>40426</v>
      </c>
      <c r="B782" s="62">
        <f>'表格编辑 '!B839</f>
        <v>50038</v>
      </c>
      <c r="C782" s="62" t="str">
        <f>VLOOKUP(B782,映射!A:B,2,FALSE)</f>
        <v>石像魔宠</v>
      </c>
      <c r="D782" s="62">
        <f>'表格编辑 '!E839</f>
        <v>29</v>
      </c>
      <c r="E782" s="62">
        <f>ROUNDUP((VLOOKUP(B782,Sheet1!U:AA,3,FALSE)-2)*(0.042*(D782-1)+0.2)+0.4,0)</f>
        <v>20</v>
      </c>
      <c r="F782" s="62">
        <f>ROUNDUP((VLOOKUP(B782,Sheet1!U:AA,4,FALSE)-2)*(0.042*(D782-1)+0.2)+0.4,0)</f>
        <v>27</v>
      </c>
      <c r="G782" s="62">
        <f>ROUNDUP((VLOOKUP(B782,Sheet1!U:AA,5,FALSE)-2)*(0.042*(D782-1)+0.2)+0.4,0)</f>
        <v>23</v>
      </c>
      <c r="H782" s="62">
        <f>ROUNDUP((VLOOKUP(B782,Sheet1!U:AA,6,FALSE)-2)*(0.042*(D782-1)+0.2)+0.4,0)</f>
        <v>41</v>
      </c>
      <c r="I782" s="62">
        <f>ROUNDUP((VLOOKUP(B782,Sheet1!U:AA,7,FALSE)-2)*(0.042*(D782-1)+0.2)+0.4,0)</f>
        <v>34</v>
      </c>
      <c r="J782" s="62">
        <f>E782*8+F782*2+G782*3+H782*3+I782*1+VLOOKUP(B782,Sheet1!AU:AZ,2,FALSE)</f>
        <v>460</v>
      </c>
      <c r="K782" s="62">
        <f>E782*1+F782*2+G782*2+H782*2+I782*10+VLOOKUP(B782,Sheet1!AU:AZ,3,FALSE)</f>
        <v>562</v>
      </c>
      <c r="L782" s="62">
        <f>E782*0.1+F782*2+G782*0.2+H782*0.26+I782*0.1+VLOOKUP(B782,Sheet1!AU:AZ,4,FALSE)</f>
        <v>94.66</v>
      </c>
      <c r="M782" s="62">
        <f>E782*0.1+F782*0.2+G782*2+H782*0.2+I782*0.1+VLOOKUP(B782,Sheet1!AU:AZ,5,FALSE)</f>
        <v>85</v>
      </c>
      <c r="N782" s="62">
        <f>E782*0.1+F782*0.2+G782*0.2+H782*2+I782*0.1+VLOOKUP(B782,Sheet1!AU:AZ,6,FALSE)</f>
        <v>117.4</v>
      </c>
      <c r="O782" s="62">
        <f t="shared" si="226"/>
        <v>19</v>
      </c>
      <c r="P782" s="62">
        <f t="shared" si="227"/>
        <v>15.8</v>
      </c>
      <c r="R782" s="9">
        <f t="shared" si="221"/>
        <v>29</v>
      </c>
      <c r="S782" s="9">
        <f t="shared" si="210"/>
        <v>185.04</v>
      </c>
      <c r="T782" s="9">
        <f t="shared" si="211"/>
        <v>38.8</v>
      </c>
      <c r="U782" s="66">
        <f t="shared" si="222"/>
        <v>233</v>
      </c>
      <c r="V782" s="9">
        <f t="shared" si="223"/>
        <v>279.6</v>
      </c>
      <c r="W782" s="67">
        <f t="shared" si="224"/>
        <v>128</v>
      </c>
      <c r="Y782" s="69">
        <f>VLOOKUP(D782,Sheet2!P:Q,2,FALSE)</f>
        <v>38</v>
      </c>
      <c r="AB782" s="4" t="str">
        <f>IF('表格编辑 '!D839="monster","普通","BOSS")</f>
        <v>普通</v>
      </c>
      <c r="AD782" s="50">
        <f>VLOOKUP(D782,映射!AK:AL,2,FALSE)</f>
        <v>3</v>
      </c>
      <c r="AE782" s="50" t="s">
        <v>37</v>
      </c>
      <c r="AF782" s="4">
        <f>VLOOKUP(AE782,映射!AN:AO,2,FALSE)</f>
        <v>2</v>
      </c>
      <c r="AG782" s="50">
        <v>1</v>
      </c>
      <c r="AH782" s="70">
        <v>1</v>
      </c>
      <c r="AI782" s="16">
        <f t="shared" si="212"/>
        <v>40426</v>
      </c>
      <c r="AJ782" s="16">
        <f t="shared" si="213"/>
        <v>50038</v>
      </c>
      <c r="AK782" s="16">
        <f t="shared" si="214"/>
        <v>29</v>
      </c>
      <c r="AL782" s="16" t="str">
        <f t="shared" si="215"/>
        <v>石像魔宠</v>
      </c>
      <c r="AM782" s="16">
        <f t="shared" si="216"/>
        <v>1398</v>
      </c>
      <c r="AN782" s="16">
        <f t="shared" si="217"/>
        <v>920</v>
      </c>
      <c r="AO782" s="16">
        <f t="shared" si="225"/>
        <v>478</v>
      </c>
      <c r="AP782" s="16">
        <f t="shared" si="218"/>
        <v>938</v>
      </c>
      <c r="AQ782" s="16">
        <f t="shared" si="219"/>
        <v>1124</v>
      </c>
      <c r="AR782" s="16">
        <f t="shared" si="220"/>
        <v>142</v>
      </c>
      <c r="AS782" s="16"/>
      <c r="AT782" s="16">
        <v>36.9</v>
      </c>
      <c r="AU782" s="16">
        <v>74.7</v>
      </c>
      <c r="AV782" s="16">
        <v>13.7</v>
      </c>
      <c r="AW782" s="16"/>
    </row>
    <row r="783" spans="1:49">
      <c r="A783" s="62">
        <f>'表格编辑 '!A840</f>
        <v>40427</v>
      </c>
      <c r="B783" s="62">
        <f>'表格编辑 '!B840</f>
        <v>50093</v>
      </c>
      <c r="C783" s="62" t="str">
        <f>VLOOKUP(B783,映射!A:B,2,FALSE)</f>
        <v>萌萌仙人掌</v>
      </c>
      <c r="D783" s="62">
        <f>'表格编辑 '!E840</f>
        <v>29</v>
      </c>
      <c r="E783" s="62">
        <f>ROUNDUP((VLOOKUP(B783,Sheet1!U:AA,3,FALSE)-2)*(0.042*(D783-1)+0.2)+0.4,0)</f>
        <v>37</v>
      </c>
      <c r="F783" s="62">
        <f>ROUNDUP((VLOOKUP(B783,Sheet1!U:AA,4,FALSE)-2)*(0.042*(D783-1)+0.2)+0.4,0)</f>
        <v>46</v>
      </c>
      <c r="G783" s="62">
        <f>ROUNDUP((VLOOKUP(B783,Sheet1!U:AA,5,FALSE)-2)*(0.042*(D783-1)+0.2)+0.4,0)</f>
        <v>24</v>
      </c>
      <c r="H783" s="62">
        <f>ROUNDUP((VLOOKUP(B783,Sheet1!U:AA,6,FALSE)-2)*(0.042*(D783-1)+0.2)+0.4,0)</f>
        <v>17</v>
      </c>
      <c r="I783" s="62">
        <f>ROUNDUP((VLOOKUP(B783,Sheet1!U:AA,7,FALSE)-2)*(0.042*(D783-1)+0.2)+0.4,0)</f>
        <v>17</v>
      </c>
      <c r="J783" s="62">
        <f>E783*8+F783*2+G783*3+H783*3+I783*1+VLOOKUP(B783,Sheet1!AU:AZ,2,FALSE)</f>
        <v>548</v>
      </c>
      <c r="K783" s="62">
        <f>E783*1+F783*2+G783*2+H783*2+I783*10+VLOOKUP(B783,Sheet1!AU:AZ,3,FALSE)</f>
        <v>401</v>
      </c>
      <c r="L783" s="62">
        <f>E783*0.1+F783*2+G783*0.2+H783*0.26+I783*0.1+VLOOKUP(B783,Sheet1!AU:AZ,4,FALSE)</f>
        <v>126.62</v>
      </c>
      <c r="M783" s="62">
        <f>E783*0.1+F783*0.2+G783*2+H783*0.2+I783*0.1+VLOOKUP(B783,Sheet1!AU:AZ,5,FALSE)</f>
        <v>86</v>
      </c>
      <c r="N783" s="62">
        <f>E783*0.1+F783*0.2+G783*0.2+H783*2+I783*0.1+VLOOKUP(B783,Sheet1!AU:AZ,6,FALSE)</f>
        <v>73.4</v>
      </c>
      <c r="O783" s="62">
        <f t="shared" si="226"/>
        <v>1</v>
      </c>
      <c r="P783" s="62">
        <f t="shared" si="227"/>
        <v>24.3</v>
      </c>
      <c r="R783" s="9">
        <f t="shared" si="221"/>
        <v>29</v>
      </c>
      <c r="S783" s="9">
        <f t="shared" si="210"/>
        <v>185.04</v>
      </c>
      <c r="T783" s="9">
        <f t="shared" si="211"/>
        <v>38.8</v>
      </c>
      <c r="U783" s="66">
        <f t="shared" si="222"/>
        <v>232</v>
      </c>
      <c r="V783" s="9">
        <f t="shared" si="223"/>
        <v>278.4</v>
      </c>
      <c r="W783" s="67">
        <f t="shared" si="224"/>
        <v>198</v>
      </c>
      <c r="Y783" s="69">
        <f>VLOOKUP(D783,Sheet2!P:Q,2,FALSE)</f>
        <v>38</v>
      </c>
      <c r="AB783" s="4" t="str">
        <f>IF('表格编辑 '!D840="monster","普通","BOSS")</f>
        <v>普通</v>
      </c>
      <c r="AD783" s="50">
        <f>VLOOKUP(D783,映射!AK:AL,2,FALSE)</f>
        <v>3</v>
      </c>
      <c r="AE783" s="50" t="s">
        <v>37</v>
      </c>
      <c r="AF783" s="4">
        <f>VLOOKUP(AE783,映射!AN:AO,2,FALSE)</f>
        <v>2</v>
      </c>
      <c r="AG783" s="50">
        <v>1</v>
      </c>
      <c r="AH783" s="70">
        <v>1</v>
      </c>
      <c r="AI783" s="16">
        <f t="shared" si="212"/>
        <v>40427</v>
      </c>
      <c r="AJ783" s="16">
        <f t="shared" si="213"/>
        <v>50093</v>
      </c>
      <c r="AK783" s="16">
        <f t="shared" si="214"/>
        <v>29</v>
      </c>
      <c r="AL783" s="16" t="str">
        <f t="shared" si="215"/>
        <v>萌萌仙人掌</v>
      </c>
      <c r="AM783" s="16">
        <f t="shared" si="216"/>
        <v>1392</v>
      </c>
      <c r="AN783" s="16">
        <f t="shared" si="217"/>
        <v>1096</v>
      </c>
      <c r="AO783" s="16">
        <f t="shared" si="225"/>
        <v>296</v>
      </c>
      <c r="AP783" s="16">
        <f t="shared" si="218"/>
        <v>844</v>
      </c>
      <c r="AQ783" s="16">
        <f t="shared" si="219"/>
        <v>802</v>
      </c>
      <c r="AR783" s="16">
        <f t="shared" si="220"/>
        <v>190</v>
      </c>
      <c r="AS783" s="16"/>
      <c r="AT783" s="16">
        <v>52.5</v>
      </c>
      <c r="AU783" s="16">
        <v>43.5</v>
      </c>
      <c r="AV783" s="16">
        <v>1.2</v>
      </c>
      <c r="AW783" s="16"/>
    </row>
    <row r="784" spans="1:49">
      <c r="A784" s="62">
        <f>'表格编辑 '!A841</f>
        <v>40428</v>
      </c>
      <c r="B784" s="62">
        <f>'表格编辑 '!B841</f>
        <v>50120</v>
      </c>
      <c r="C784" s="62" t="str">
        <f>VLOOKUP(B784,映射!A:B,2,FALSE)</f>
        <v>蓝魔恐怖箱</v>
      </c>
      <c r="D784" s="62">
        <f>'表格编辑 '!E841</f>
        <v>29</v>
      </c>
      <c r="E784" s="62">
        <f>ROUNDUP((VLOOKUP(B784,Sheet1!U:AA,3,FALSE)-2)*(0.042*(D784-1)+0.2)+0.4,0)</f>
        <v>19</v>
      </c>
      <c r="F784" s="62">
        <f>ROUNDUP((VLOOKUP(B784,Sheet1!U:AA,4,FALSE)-2)*(0.042*(D784-1)+0.2)+0.4,0)</f>
        <v>49</v>
      </c>
      <c r="G784" s="62">
        <f>ROUNDUP((VLOOKUP(B784,Sheet1!U:AA,5,FALSE)-2)*(0.042*(D784-1)+0.2)+0.4,0)</f>
        <v>37</v>
      </c>
      <c r="H784" s="62">
        <f>ROUNDUP((VLOOKUP(B784,Sheet1!U:AA,6,FALSE)-2)*(0.042*(D784-1)+0.2)+0.4,0)</f>
        <v>9</v>
      </c>
      <c r="I784" s="62">
        <f>ROUNDUP((VLOOKUP(B784,Sheet1!U:AA,7,FALSE)-2)*(0.042*(D784-1)+0.2)+0.4,0)</f>
        <v>28</v>
      </c>
      <c r="J784" s="62">
        <f>E784*8+F784*2+G784*3+H784*3+I784*1+VLOOKUP(B784,Sheet1!AU:AZ,2,FALSE)</f>
        <v>436</v>
      </c>
      <c r="K784" s="62">
        <f>E784*1+F784*2+G784*2+H784*2+I784*10+VLOOKUP(B784,Sheet1!AU:AZ,3,FALSE)</f>
        <v>509</v>
      </c>
      <c r="L784" s="62">
        <f>E784*0.1+F784*2+G784*0.2+H784*0.26+I784*0.1+VLOOKUP(B784,Sheet1!AU:AZ,4,FALSE)</f>
        <v>132.44</v>
      </c>
      <c r="M784" s="62">
        <f>E784*0.1+F784*0.2+G784*2+H784*0.2+I784*0.1+VLOOKUP(B784,Sheet1!AU:AZ,5,FALSE)</f>
        <v>110.3</v>
      </c>
      <c r="N784" s="62">
        <f>E784*0.1+F784*0.2+G784*0.2+H784*2+I784*0.1+VLOOKUP(B784,Sheet1!AU:AZ,6,FALSE)</f>
        <v>59.9</v>
      </c>
      <c r="O784" s="62">
        <f t="shared" si="226"/>
        <v>18.3</v>
      </c>
      <c r="P784" s="62">
        <f t="shared" si="227"/>
        <v>5.6</v>
      </c>
      <c r="R784" s="9">
        <f t="shared" si="221"/>
        <v>29</v>
      </c>
      <c r="S784" s="9">
        <f t="shared" si="210"/>
        <v>185.04</v>
      </c>
      <c r="T784" s="9">
        <f t="shared" si="211"/>
        <v>38.8</v>
      </c>
      <c r="U784" s="66">
        <f t="shared" si="222"/>
        <v>199</v>
      </c>
      <c r="V784" s="9">
        <f t="shared" si="223"/>
        <v>238.8</v>
      </c>
      <c r="W784" s="67">
        <f t="shared" si="224"/>
        <v>212</v>
      </c>
      <c r="Y784" s="69">
        <f>VLOOKUP(D784,Sheet2!P:Q,2,FALSE)</f>
        <v>38</v>
      </c>
      <c r="AB784" s="4" t="str">
        <f>IF('表格编辑 '!D841="monster","普通","BOSS")</f>
        <v>普通</v>
      </c>
      <c r="AD784" s="50">
        <f>VLOOKUP(D784,映射!AK:AL,2,FALSE)</f>
        <v>3</v>
      </c>
      <c r="AE784" s="50" t="s">
        <v>37</v>
      </c>
      <c r="AF784" s="4">
        <f>VLOOKUP(AE784,映射!AN:AO,2,FALSE)</f>
        <v>2</v>
      </c>
      <c r="AG784" s="50">
        <v>1</v>
      </c>
      <c r="AH784" s="70">
        <v>1</v>
      </c>
      <c r="AI784" s="16">
        <f t="shared" si="212"/>
        <v>40428</v>
      </c>
      <c r="AJ784" s="16">
        <f t="shared" si="213"/>
        <v>50120</v>
      </c>
      <c r="AK784" s="16">
        <f t="shared" si="214"/>
        <v>29</v>
      </c>
      <c r="AL784" s="16" t="str">
        <f t="shared" si="215"/>
        <v>蓝魔恐怖箱</v>
      </c>
      <c r="AM784" s="16">
        <f t="shared" si="216"/>
        <v>1194</v>
      </c>
      <c r="AN784" s="16">
        <f t="shared" si="217"/>
        <v>872</v>
      </c>
      <c r="AO784" s="16">
        <f t="shared" si="225"/>
        <v>322</v>
      </c>
      <c r="AP784" s="16">
        <f t="shared" si="218"/>
        <v>758</v>
      </c>
      <c r="AQ784" s="16">
        <f t="shared" si="219"/>
        <v>1018</v>
      </c>
      <c r="AR784" s="16">
        <f t="shared" si="220"/>
        <v>199</v>
      </c>
      <c r="AS784" s="16"/>
      <c r="AT784" s="16">
        <v>71</v>
      </c>
      <c r="AU784" s="16">
        <v>31.4</v>
      </c>
      <c r="AV784" s="16">
        <v>15.1</v>
      </c>
      <c r="AW784" s="16"/>
    </row>
    <row r="785" spans="1:49">
      <c r="A785" s="62">
        <f>'表格编辑 '!A842</f>
        <v>40429</v>
      </c>
      <c r="B785" s="62">
        <f>'表格编辑 '!B842</f>
        <v>50062</v>
      </c>
      <c r="C785" s="62" t="str">
        <f>VLOOKUP(B785,映射!A:B,2,FALSE)</f>
        <v>致命魔蝎</v>
      </c>
      <c r="D785" s="62">
        <f>'表格编辑 '!E842</f>
        <v>29</v>
      </c>
      <c r="E785" s="62">
        <f>ROUNDUP((VLOOKUP(B785,Sheet1!U:AA,3,FALSE)-2)*(0.042*(D785-1)+0.2)+0.4,0)</f>
        <v>39</v>
      </c>
      <c r="F785" s="62">
        <f>ROUNDUP((VLOOKUP(B785,Sheet1!U:AA,4,FALSE)-2)*(0.042*(D785-1)+0.2)+0.4,0)</f>
        <v>38</v>
      </c>
      <c r="G785" s="62">
        <f>ROUNDUP((VLOOKUP(B785,Sheet1!U:AA,5,FALSE)-2)*(0.042*(D785-1)+0.2)+0.4,0)</f>
        <v>50</v>
      </c>
      <c r="H785" s="62">
        <f>ROUNDUP((VLOOKUP(B785,Sheet1!U:AA,6,FALSE)-2)*(0.042*(D785-1)+0.2)+0.4,0)</f>
        <v>13</v>
      </c>
      <c r="I785" s="62">
        <f>ROUNDUP((VLOOKUP(B785,Sheet1!U:AA,7,FALSE)-2)*(0.042*(D785-1)+0.2)+0.4,0)</f>
        <v>8</v>
      </c>
      <c r="J785" s="62">
        <f>E785*8+F785*2+G785*3+H785*3+I785*1+VLOOKUP(B785,Sheet1!AU:AZ,2,FALSE)</f>
        <v>605</v>
      </c>
      <c r="K785" s="62">
        <f>E785*1+F785*2+G785*2+H785*2+I785*10+VLOOKUP(B785,Sheet1!AU:AZ,3,FALSE)</f>
        <v>341</v>
      </c>
      <c r="L785" s="62">
        <f>E785*0.1+F785*2+G785*0.2+H785*0.26+I785*0.1+VLOOKUP(B785,Sheet1!AU:AZ,4,FALSE)</f>
        <v>114.08</v>
      </c>
      <c r="M785" s="62">
        <f>E785*0.1+F785*0.2+G785*2+H785*0.2+I785*0.1+VLOOKUP(B785,Sheet1!AU:AZ,5,FALSE)</f>
        <v>134.9</v>
      </c>
      <c r="N785" s="62">
        <f>E785*0.1+F785*0.2+G785*0.2+H785*2+I785*0.1+VLOOKUP(B785,Sheet1!AU:AZ,6,FALSE)</f>
        <v>68.3</v>
      </c>
      <c r="O785" s="62">
        <f t="shared" si="226"/>
        <v>-0.399999999999999</v>
      </c>
      <c r="P785" s="62">
        <f t="shared" si="227"/>
        <v>24.2</v>
      </c>
      <c r="R785" s="9">
        <f t="shared" si="221"/>
        <v>29</v>
      </c>
      <c r="S785" s="9">
        <f t="shared" si="210"/>
        <v>185.04</v>
      </c>
      <c r="T785" s="9">
        <f t="shared" si="211"/>
        <v>38.8</v>
      </c>
      <c r="U785" s="66">
        <f t="shared" si="222"/>
        <v>174</v>
      </c>
      <c r="V785" s="9">
        <f t="shared" si="223"/>
        <v>208.8</v>
      </c>
      <c r="W785" s="67">
        <f t="shared" si="224"/>
        <v>170</v>
      </c>
      <c r="Y785" s="69">
        <f>VLOOKUP(D785,Sheet2!P:Q,2,FALSE)</f>
        <v>38</v>
      </c>
      <c r="AB785" s="4" t="str">
        <f>IF('表格编辑 '!D842="monster","普通","BOSS")</f>
        <v>普通</v>
      </c>
      <c r="AD785" s="50">
        <f>VLOOKUP(D785,映射!AK:AL,2,FALSE)</f>
        <v>3</v>
      </c>
      <c r="AE785" s="50" t="s">
        <v>37</v>
      </c>
      <c r="AF785" s="4">
        <f>VLOOKUP(AE785,映射!AN:AO,2,FALSE)</f>
        <v>2</v>
      </c>
      <c r="AG785" s="50">
        <v>1</v>
      </c>
      <c r="AH785" s="70">
        <v>1</v>
      </c>
      <c r="AI785" s="16">
        <f t="shared" si="212"/>
        <v>40429</v>
      </c>
      <c r="AJ785" s="16">
        <f t="shared" si="213"/>
        <v>50062</v>
      </c>
      <c r="AK785" s="16">
        <f t="shared" si="214"/>
        <v>29</v>
      </c>
      <c r="AL785" s="16" t="str">
        <f t="shared" si="215"/>
        <v>致命魔蝎</v>
      </c>
      <c r="AM785" s="16">
        <f t="shared" si="216"/>
        <v>1044</v>
      </c>
      <c r="AN785" s="16">
        <f t="shared" si="217"/>
        <v>1210</v>
      </c>
      <c r="AO785" s="16">
        <f t="shared" si="225"/>
        <v>-166</v>
      </c>
      <c r="AP785" s="16">
        <f t="shared" si="218"/>
        <v>439</v>
      </c>
      <c r="AQ785" s="16">
        <f t="shared" si="219"/>
        <v>682</v>
      </c>
      <c r="AR785" s="16">
        <f t="shared" si="220"/>
        <v>172</v>
      </c>
      <c r="AS785" s="16"/>
      <c r="AT785" s="16">
        <v>91.9</v>
      </c>
      <c r="AU785" s="16">
        <v>39.7</v>
      </c>
      <c r="AV785" s="16">
        <v>-0.599999999999998</v>
      </c>
      <c r="AW785" s="16"/>
    </row>
    <row r="786" spans="1:49">
      <c r="A786" s="62">
        <f>'表格编辑 '!A843</f>
        <v>40430</v>
      </c>
      <c r="B786" s="62">
        <f>'表格编辑 '!B843</f>
        <v>50039</v>
      </c>
      <c r="C786" s="62" t="str">
        <f>VLOOKUP(B786,映射!A:B,2,FALSE)</f>
        <v>石像仆从</v>
      </c>
      <c r="D786" s="62">
        <f>'表格编辑 '!E843</f>
        <v>29</v>
      </c>
      <c r="E786" s="62">
        <f>ROUNDUP((VLOOKUP(B786,Sheet1!U:AA,3,FALSE)-2)*(0.042*(D786-1)+0.2)+0.4,0)</f>
        <v>34</v>
      </c>
      <c r="F786" s="62">
        <f>ROUNDUP((VLOOKUP(B786,Sheet1!U:AA,4,FALSE)-2)*(0.042*(D786-1)+0.2)+0.4,0)</f>
        <v>33</v>
      </c>
      <c r="G786" s="62">
        <f>ROUNDUP((VLOOKUP(B786,Sheet1!U:AA,5,FALSE)-2)*(0.042*(D786-1)+0.2)+0.4,0)</f>
        <v>26</v>
      </c>
      <c r="H786" s="62">
        <f>ROUNDUP((VLOOKUP(B786,Sheet1!U:AA,6,FALSE)-2)*(0.042*(D786-1)+0.2)+0.4,0)</f>
        <v>42</v>
      </c>
      <c r="I786" s="62">
        <f>ROUNDUP((VLOOKUP(B786,Sheet1!U:AA,7,FALSE)-2)*(0.042*(D786-1)+0.2)+0.4,0)</f>
        <v>42</v>
      </c>
      <c r="J786" s="62">
        <f>E786*8+F786*2+G786*3+H786*3+I786*1+VLOOKUP(B786,Sheet1!AU:AZ,2,FALSE)</f>
        <v>604</v>
      </c>
      <c r="K786" s="62">
        <f>E786*1+F786*2+G786*2+H786*2+I786*10+VLOOKUP(B786,Sheet1!AU:AZ,3,FALSE)</f>
        <v>676</v>
      </c>
      <c r="L786" s="62">
        <f>E786*0.1+F786*2+G786*0.2+H786*0.26+I786*0.1+VLOOKUP(B786,Sheet1!AU:AZ,4,FALSE)</f>
        <v>109.72</v>
      </c>
      <c r="M786" s="62">
        <f>E786*0.1+F786*0.2+G786*2+H786*0.2+I786*0.1+VLOOKUP(B786,Sheet1!AU:AZ,5,FALSE)</f>
        <v>94.6</v>
      </c>
      <c r="N786" s="62">
        <f>E786*0.1+F786*0.2+G786*0.2+H786*2+I786*0.1+VLOOKUP(B786,Sheet1!AU:AZ,6,FALSE)</f>
        <v>123.4</v>
      </c>
      <c r="O786" s="62">
        <f t="shared" si="226"/>
        <v>21.1</v>
      </c>
      <c r="P786" s="62">
        <f t="shared" si="227"/>
        <v>25.5</v>
      </c>
      <c r="R786" s="9">
        <f t="shared" si="221"/>
        <v>29</v>
      </c>
      <c r="S786" s="9">
        <f t="shared" si="210"/>
        <v>185.04</v>
      </c>
      <c r="T786" s="9">
        <f t="shared" si="211"/>
        <v>38.8</v>
      </c>
      <c r="U786" s="66">
        <f t="shared" si="222"/>
        <v>219</v>
      </c>
      <c r="V786" s="9">
        <f t="shared" si="223"/>
        <v>262.8</v>
      </c>
      <c r="W786" s="67">
        <f t="shared" si="224"/>
        <v>160</v>
      </c>
      <c r="Y786" s="69">
        <f>VLOOKUP(D786,Sheet2!P:Q,2,FALSE)</f>
        <v>38</v>
      </c>
      <c r="AB786" s="4" t="str">
        <f>IF('表格编辑 '!D843="monster","普通","BOSS")</f>
        <v>普通</v>
      </c>
      <c r="AD786" s="50">
        <f>VLOOKUP(D786,映射!AK:AL,2,FALSE)</f>
        <v>3</v>
      </c>
      <c r="AE786" s="50" t="s">
        <v>37</v>
      </c>
      <c r="AF786" s="4">
        <f>VLOOKUP(AE786,映射!AN:AO,2,FALSE)</f>
        <v>2</v>
      </c>
      <c r="AG786" s="50">
        <v>1</v>
      </c>
      <c r="AH786" s="70">
        <v>1</v>
      </c>
      <c r="AI786" s="16">
        <f t="shared" si="212"/>
        <v>40430</v>
      </c>
      <c r="AJ786" s="16">
        <f t="shared" si="213"/>
        <v>50039</v>
      </c>
      <c r="AK786" s="16">
        <f t="shared" si="214"/>
        <v>29</v>
      </c>
      <c r="AL786" s="16" t="str">
        <f t="shared" si="215"/>
        <v>石像仆从</v>
      </c>
      <c r="AM786" s="16">
        <f t="shared" si="216"/>
        <v>1314</v>
      </c>
      <c r="AN786" s="16">
        <f t="shared" si="217"/>
        <v>1208</v>
      </c>
      <c r="AO786" s="16">
        <f t="shared" si="225"/>
        <v>106</v>
      </c>
      <c r="AP786" s="16">
        <f t="shared" si="218"/>
        <v>710</v>
      </c>
      <c r="AQ786" s="16">
        <f t="shared" si="219"/>
        <v>1352</v>
      </c>
      <c r="AR786" s="16">
        <f t="shared" si="220"/>
        <v>165</v>
      </c>
      <c r="AS786" s="16"/>
      <c r="AT786" s="16">
        <v>44.5</v>
      </c>
      <c r="AU786" s="16">
        <v>67.9</v>
      </c>
      <c r="AV786" s="16">
        <v>14.3</v>
      </c>
      <c r="AW786" s="16"/>
    </row>
    <row r="787" spans="1:49">
      <c r="A787" s="62">
        <f>'表格编辑 '!A844</f>
        <v>40431</v>
      </c>
      <c r="B787" s="62">
        <f>'表格编辑 '!B844</f>
        <v>50016</v>
      </c>
      <c r="C787" s="62" t="str">
        <f>VLOOKUP(B787,映射!A:B,2,FALSE)</f>
        <v>炽热贼鼠</v>
      </c>
      <c r="D787" s="62">
        <f>'表格编辑 '!E844</f>
        <v>29</v>
      </c>
      <c r="E787" s="62">
        <f>ROUNDUP((VLOOKUP(B787,Sheet1!U:AA,3,FALSE)-2)*(0.042*(D787-1)+0.2)+0.4,0)</f>
        <v>22</v>
      </c>
      <c r="F787" s="62">
        <f>ROUNDUP((VLOOKUP(B787,Sheet1!U:AA,4,FALSE)-2)*(0.042*(D787-1)+0.2)+0.4,0)</f>
        <v>28</v>
      </c>
      <c r="G787" s="62">
        <f>ROUNDUP((VLOOKUP(B787,Sheet1!U:AA,5,FALSE)-2)*(0.042*(D787-1)+0.2)+0.4,0)</f>
        <v>19</v>
      </c>
      <c r="H787" s="62">
        <f>ROUNDUP((VLOOKUP(B787,Sheet1!U:AA,6,FALSE)-2)*(0.042*(D787-1)+0.2)+0.4,0)</f>
        <v>45</v>
      </c>
      <c r="I787" s="62">
        <f>ROUNDUP((VLOOKUP(B787,Sheet1!U:AA,7,FALSE)-2)*(0.042*(D787-1)+0.2)+0.4,0)</f>
        <v>42</v>
      </c>
      <c r="J787" s="62">
        <f>E787*8+F787*2+G787*3+H787*3+I787*1+VLOOKUP(B787,Sheet1!AU:AZ,2,FALSE)</f>
        <v>486</v>
      </c>
      <c r="K787" s="62">
        <f>E787*1+F787*2+G787*2+H787*2+I787*10+VLOOKUP(B787,Sheet1!AU:AZ,3,FALSE)</f>
        <v>646</v>
      </c>
      <c r="L787" s="62">
        <f>E787*0.1+F787*2+G787*0.2+H787*0.26+I787*0.1+VLOOKUP(B787,Sheet1!AU:AZ,4,FALSE)</f>
        <v>97.9</v>
      </c>
      <c r="M787" s="62">
        <f>E787*0.1+F787*0.2+G787*2+H787*0.2+I787*0.1+VLOOKUP(B787,Sheet1!AU:AZ,5,FALSE)</f>
        <v>79</v>
      </c>
      <c r="N787" s="62">
        <f>E787*0.1+F787*0.2+G787*0.2+H787*2+I787*0.1+VLOOKUP(B787,Sheet1!AU:AZ,6,FALSE)</f>
        <v>125.8</v>
      </c>
      <c r="O787" s="62">
        <f t="shared" si="226"/>
        <v>23.5</v>
      </c>
      <c r="P787" s="62">
        <f t="shared" si="227"/>
        <v>17.7</v>
      </c>
      <c r="R787" s="9">
        <f t="shared" si="221"/>
        <v>29</v>
      </c>
      <c r="S787" s="9">
        <f t="shared" si="210"/>
        <v>185.04</v>
      </c>
      <c r="T787" s="9">
        <f t="shared" si="211"/>
        <v>38.8</v>
      </c>
      <c r="U787" s="66">
        <f t="shared" si="222"/>
        <v>243</v>
      </c>
      <c r="V787" s="9">
        <f t="shared" si="223"/>
        <v>291.6</v>
      </c>
      <c r="W787" s="67">
        <f t="shared" si="224"/>
        <v>135</v>
      </c>
      <c r="Y787" s="69">
        <f>VLOOKUP(D787,Sheet2!P:Q,2,FALSE)</f>
        <v>38</v>
      </c>
      <c r="AB787" s="4" t="str">
        <f>IF('表格编辑 '!D844="monster","普通","BOSS")</f>
        <v>普通</v>
      </c>
      <c r="AD787" s="50">
        <f>VLOOKUP(D787,映射!AK:AL,2,FALSE)</f>
        <v>3</v>
      </c>
      <c r="AE787" s="50" t="s">
        <v>37</v>
      </c>
      <c r="AF787" s="4">
        <f>VLOOKUP(AE787,映射!AN:AO,2,FALSE)</f>
        <v>2</v>
      </c>
      <c r="AG787" s="50">
        <v>1</v>
      </c>
      <c r="AH787" s="70">
        <v>1</v>
      </c>
      <c r="AI787" s="16">
        <f t="shared" si="212"/>
        <v>40431</v>
      </c>
      <c r="AJ787" s="16">
        <f t="shared" si="213"/>
        <v>50016</v>
      </c>
      <c r="AK787" s="16">
        <f t="shared" si="214"/>
        <v>29</v>
      </c>
      <c r="AL787" s="16" t="str">
        <f t="shared" si="215"/>
        <v>炽热贼鼠</v>
      </c>
      <c r="AM787" s="16">
        <f t="shared" si="216"/>
        <v>1458</v>
      </c>
      <c r="AN787" s="16">
        <f t="shared" si="217"/>
        <v>972</v>
      </c>
      <c r="AO787" s="16">
        <f t="shared" si="225"/>
        <v>486</v>
      </c>
      <c r="AP787" s="16">
        <f t="shared" si="218"/>
        <v>972</v>
      </c>
      <c r="AQ787" s="16">
        <f t="shared" si="219"/>
        <v>1292</v>
      </c>
      <c r="AR787" s="16">
        <f t="shared" si="220"/>
        <v>147</v>
      </c>
      <c r="AS787" s="16"/>
      <c r="AT787" s="16">
        <v>43.5</v>
      </c>
      <c r="AU787" s="16">
        <v>81.3</v>
      </c>
      <c r="AV787" s="16">
        <v>22.8</v>
      </c>
      <c r="AW787" s="16"/>
    </row>
    <row r="788" spans="1:49">
      <c r="A788" s="62">
        <f>'表格编辑 '!A845</f>
        <v>40432</v>
      </c>
      <c r="B788" s="62">
        <f>'表格编辑 '!B845</f>
        <v>50114</v>
      </c>
      <c r="C788" s="62" t="str">
        <f>VLOOKUP(B788,映射!A:B,2,FALSE)</f>
        <v>屠龙刃使魔</v>
      </c>
      <c r="D788" s="62">
        <f>'表格编辑 '!E845</f>
        <v>29</v>
      </c>
      <c r="E788" s="62">
        <f>ROUNDUP((VLOOKUP(B788,Sheet1!U:AA,3,FALSE)-2)*(0.042*(D788-1)+0.2)+0.4,0)</f>
        <v>22</v>
      </c>
      <c r="F788" s="62">
        <f>ROUNDUP((VLOOKUP(B788,Sheet1!U:AA,4,FALSE)-2)*(0.042*(D788-1)+0.2)+0.4,0)</f>
        <v>49</v>
      </c>
      <c r="G788" s="62">
        <f>ROUNDUP((VLOOKUP(B788,Sheet1!U:AA,5,FALSE)-2)*(0.042*(D788-1)+0.2)+0.4,0)</f>
        <v>55</v>
      </c>
      <c r="H788" s="62">
        <f>ROUNDUP((VLOOKUP(B788,Sheet1!U:AA,6,FALSE)-2)*(0.042*(D788-1)+0.2)+0.4,0)</f>
        <v>23</v>
      </c>
      <c r="I788" s="62">
        <f>ROUNDUP((VLOOKUP(B788,Sheet1!U:AA,7,FALSE)-2)*(0.042*(D788-1)+0.2)+0.4,0)</f>
        <v>35</v>
      </c>
      <c r="J788" s="62">
        <f>E788*8+F788*2+G788*3+H788*3+I788*1+VLOOKUP(B788,Sheet1!AU:AZ,2,FALSE)</f>
        <v>563</v>
      </c>
      <c r="K788" s="62">
        <f>E788*1+F788*2+G788*2+H788*2+I788*10+VLOOKUP(B788,Sheet1!AU:AZ,3,FALSE)</f>
        <v>646</v>
      </c>
      <c r="L788" s="62">
        <f>E788*0.1+F788*2+G788*0.2+H788*0.26+I788*0.1+VLOOKUP(B788,Sheet1!AU:AZ,4,FALSE)</f>
        <v>140.68</v>
      </c>
      <c r="M788" s="62">
        <f>E788*0.1+F788*0.2+G788*2+H788*0.2+I788*0.1+VLOOKUP(B788,Sheet1!AU:AZ,5,FALSE)</f>
        <v>150.1</v>
      </c>
      <c r="N788" s="62">
        <f>E788*0.1+F788*0.2+G788*0.2+H788*2+I788*0.1+VLOOKUP(B788,Sheet1!AU:AZ,6,FALSE)</f>
        <v>92.5</v>
      </c>
      <c r="O788" s="62">
        <f t="shared" si="226"/>
        <v>25.2</v>
      </c>
      <c r="P788" s="62">
        <f t="shared" si="227"/>
        <v>8.3</v>
      </c>
      <c r="R788" s="9">
        <f t="shared" si="221"/>
        <v>29</v>
      </c>
      <c r="S788" s="9">
        <f t="shared" si="210"/>
        <v>185.04</v>
      </c>
      <c r="T788" s="9">
        <f t="shared" si="211"/>
        <v>38.8</v>
      </c>
      <c r="U788" s="66">
        <f t="shared" si="222"/>
        <v>162</v>
      </c>
      <c r="V788" s="9">
        <f t="shared" si="223"/>
        <v>194.4</v>
      </c>
      <c r="W788" s="67">
        <f t="shared" si="224"/>
        <v>231</v>
      </c>
      <c r="Y788" s="69">
        <f>VLOOKUP(D788,Sheet2!P:Q,2,FALSE)</f>
        <v>38</v>
      </c>
      <c r="AB788" s="4" t="str">
        <f>IF('表格编辑 '!D845="monster","普通","BOSS")</f>
        <v>普通</v>
      </c>
      <c r="AD788" s="50">
        <f>VLOOKUP(D788,映射!AK:AL,2,FALSE)</f>
        <v>3</v>
      </c>
      <c r="AE788" s="50" t="s">
        <v>37</v>
      </c>
      <c r="AF788" s="4">
        <f>VLOOKUP(AE788,映射!AN:AO,2,FALSE)</f>
        <v>2</v>
      </c>
      <c r="AG788" s="50">
        <v>1</v>
      </c>
      <c r="AH788" s="70">
        <v>1</v>
      </c>
      <c r="AI788" s="16">
        <f t="shared" si="212"/>
        <v>40432</v>
      </c>
      <c r="AJ788" s="16">
        <f t="shared" si="213"/>
        <v>50114</v>
      </c>
      <c r="AK788" s="16">
        <f t="shared" si="214"/>
        <v>29</v>
      </c>
      <c r="AL788" s="16" t="str">
        <f t="shared" si="215"/>
        <v>屠龙刃使魔</v>
      </c>
      <c r="AM788" s="16">
        <f t="shared" si="216"/>
        <v>972</v>
      </c>
      <c r="AN788" s="16">
        <f t="shared" si="217"/>
        <v>1126</v>
      </c>
      <c r="AO788" s="16">
        <f t="shared" si="225"/>
        <v>-154</v>
      </c>
      <c r="AP788" s="16">
        <f t="shared" si="218"/>
        <v>409</v>
      </c>
      <c r="AQ788" s="16">
        <f t="shared" si="219"/>
        <v>1292</v>
      </c>
      <c r="AR788" s="16">
        <f t="shared" si="220"/>
        <v>212</v>
      </c>
      <c r="AS788" s="16"/>
      <c r="AT788" s="16">
        <v>99.6</v>
      </c>
      <c r="AU788" s="16">
        <v>42</v>
      </c>
      <c r="AV788" s="16">
        <v>13.7</v>
      </c>
      <c r="AW788" s="16"/>
    </row>
    <row r="789" spans="1:49">
      <c r="A789" s="62">
        <f>'表格编辑 '!A846</f>
        <v>40433</v>
      </c>
      <c r="B789" s="62">
        <f>'表格编辑 '!B846</f>
        <v>50015</v>
      </c>
      <c r="C789" s="62" t="str">
        <f>VLOOKUP(B789,映射!A:B,2,FALSE)</f>
        <v>噩梦耗子</v>
      </c>
      <c r="D789" s="62">
        <f>'表格编辑 '!E846</f>
        <v>29</v>
      </c>
      <c r="E789" s="62">
        <f>ROUNDUP((VLOOKUP(B789,Sheet1!U:AA,3,FALSE)-2)*(0.042*(D789-1)+0.2)+0.4,0)</f>
        <v>4</v>
      </c>
      <c r="F789" s="62">
        <f>ROUNDUP((VLOOKUP(B789,Sheet1!U:AA,4,FALSE)-2)*(0.042*(D789-1)+0.2)+0.4,0)</f>
        <v>9</v>
      </c>
      <c r="G789" s="62">
        <f>ROUNDUP((VLOOKUP(B789,Sheet1!U:AA,5,FALSE)-2)*(0.042*(D789-1)+0.2)+0.4,0)</f>
        <v>23</v>
      </c>
      <c r="H789" s="62">
        <f>ROUNDUP((VLOOKUP(B789,Sheet1!U:AA,6,FALSE)-2)*(0.042*(D789-1)+0.2)+0.4,0)</f>
        <v>44</v>
      </c>
      <c r="I789" s="62">
        <f>ROUNDUP((VLOOKUP(B789,Sheet1!U:AA,7,FALSE)-2)*(0.042*(D789-1)+0.2)+0.4,0)</f>
        <v>49</v>
      </c>
      <c r="J789" s="62">
        <f>E789*8+F789*2+G789*3+H789*3+I789*1+VLOOKUP(B789,Sheet1!AU:AZ,2,FALSE)</f>
        <v>320</v>
      </c>
      <c r="K789" s="62">
        <f>E789*1+F789*2+G789*2+H789*2+I789*10+VLOOKUP(B789,Sheet1!AU:AZ,3,FALSE)</f>
        <v>666</v>
      </c>
      <c r="L789" s="62">
        <f>E789*0.1+F789*2+G789*0.2+H789*0.26+I789*0.1+VLOOKUP(B789,Sheet1!AU:AZ,4,FALSE)</f>
        <v>59.34</v>
      </c>
      <c r="M789" s="62">
        <f>E789*0.1+F789*0.2+G789*2+H789*0.2+I789*0.1+VLOOKUP(B789,Sheet1!AU:AZ,5,FALSE)</f>
        <v>81.9</v>
      </c>
      <c r="N789" s="62">
        <f>E789*0.1+F789*0.2+G789*0.2+H789*2+I789*0.1+VLOOKUP(B789,Sheet1!AU:AZ,6,FALSE)</f>
        <v>119.7</v>
      </c>
      <c r="O789" s="62">
        <f t="shared" si="226"/>
        <v>37.3</v>
      </c>
      <c r="P789" s="62">
        <f t="shared" si="227"/>
        <v>3.9</v>
      </c>
      <c r="R789" s="9">
        <f t="shared" si="221"/>
        <v>29</v>
      </c>
      <c r="S789" s="9">
        <f t="shared" si="210"/>
        <v>185.04</v>
      </c>
      <c r="T789" s="9">
        <f t="shared" si="211"/>
        <v>38.8</v>
      </c>
      <c r="U789" s="66">
        <f t="shared" si="222"/>
        <v>238</v>
      </c>
      <c r="V789" s="9">
        <f t="shared" si="223"/>
        <v>285.6</v>
      </c>
      <c r="W789" s="67">
        <f t="shared" si="224"/>
        <v>61</v>
      </c>
      <c r="Y789" s="69">
        <f>VLOOKUP(D789,Sheet2!P:Q,2,FALSE)</f>
        <v>38</v>
      </c>
      <c r="AB789" s="4" t="str">
        <f>IF('表格编辑 '!D846="monster","普通","BOSS")</f>
        <v>普通</v>
      </c>
      <c r="AD789" s="50">
        <f>VLOOKUP(D789,映射!AK:AL,2,FALSE)</f>
        <v>3</v>
      </c>
      <c r="AE789" s="50" t="s">
        <v>37</v>
      </c>
      <c r="AF789" s="4">
        <f>VLOOKUP(AE789,映射!AN:AO,2,FALSE)</f>
        <v>2</v>
      </c>
      <c r="AG789" s="50">
        <v>1</v>
      </c>
      <c r="AH789" s="70">
        <v>1</v>
      </c>
      <c r="AI789" s="16">
        <f t="shared" si="212"/>
        <v>40433</v>
      </c>
      <c r="AJ789" s="16">
        <f t="shared" si="213"/>
        <v>50015</v>
      </c>
      <c r="AK789" s="16">
        <f t="shared" si="214"/>
        <v>29</v>
      </c>
      <c r="AL789" s="16" t="str">
        <f t="shared" si="215"/>
        <v>噩梦耗子</v>
      </c>
      <c r="AM789" s="16">
        <f t="shared" si="216"/>
        <v>1428</v>
      </c>
      <c r="AN789" s="16">
        <f t="shared" si="217"/>
        <v>640</v>
      </c>
      <c r="AO789" s="16">
        <f t="shared" si="225"/>
        <v>788</v>
      </c>
      <c r="AP789" s="16">
        <f t="shared" si="218"/>
        <v>1108</v>
      </c>
      <c r="AQ789" s="16">
        <f t="shared" si="219"/>
        <v>1332</v>
      </c>
      <c r="AR789" s="16">
        <f t="shared" si="220"/>
        <v>90</v>
      </c>
      <c r="AS789" s="16"/>
      <c r="AT789" s="16">
        <v>52.7</v>
      </c>
      <c r="AU789" s="16">
        <v>81.5</v>
      </c>
      <c r="AV789" s="16">
        <v>16.9</v>
      </c>
      <c r="AW789" s="16"/>
    </row>
    <row r="790" spans="1:49">
      <c r="A790" s="62">
        <f>'表格编辑 '!A847</f>
        <v>40434</v>
      </c>
      <c r="B790" s="62">
        <f>'表格编辑 '!B847</f>
        <v>50096</v>
      </c>
      <c r="C790" s="62" t="str">
        <f>VLOOKUP(B790,映射!A:B,2,FALSE)</f>
        <v>史莱姆</v>
      </c>
      <c r="D790" s="62">
        <f>'表格编辑 '!E847</f>
        <v>29</v>
      </c>
      <c r="E790" s="62">
        <f>ROUNDUP((VLOOKUP(B790,Sheet1!U:AA,3,FALSE)-2)*(0.042*(D790-1)+0.2)+0.4,0)</f>
        <v>61</v>
      </c>
      <c r="F790" s="62">
        <f>ROUNDUP((VLOOKUP(B790,Sheet1!U:AA,4,FALSE)-2)*(0.042*(D790-1)+0.2)+0.4,0)</f>
        <v>34</v>
      </c>
      <c r="G790" s="62">
        <f>ROUNDUP((VLOOKUP(B790,Sheet1!U:AA,5,FALSE)-2)*(0.042*(D790-1)+0.2)+0.4,0)</f>
        <v>13</v>
      </c>
      <c r="H790" s="62">
        <f>ROUNDUP((VLOOKUP(B790,Sheet1!U:AA,6,FALSE)-2)*(0.042*(D790-1)+0.2)+0.4,0)</f>
        <v>20</v>
      </c>
      <c r="I790" s="62">
        <f>ROUNDUP((VLOOKUP(B790,Sheet1!U:AA,7,FALSE)-2)*(0.042*(D790-1)+0.2)+0.4,0)</f>
        <v>20</v>
      </c>
      <c r="J790" s="62">
        <f>E790*8+F790*2+G790*3+H790*3+I790*1+VLOOKUP(B790,Sheet1!AU:AZ,2,FALSE)</f>
        <v>695</v>
      </c>
      <c r="K790" s="62">
        <f>E790*1+F790*2+G790*2+H790*2+I790*10+VLOOKUP(B790,Sheet1!AU:AZ,3,FALSE)</f>
        <v>415</v>
      </c>
      <c r="L790" s="62">
        <f>E790*0.1+F790*2+G790*0.2+H790*0.26+I790*0.1+VLOOKUP(B790,Sheet1!AU:AZ,4,FALSE)</f>
        <v>103.9</v>
      </c>
      <c r="M790" s="62">
        <f>E790*0.1+F790*0.2+G790*2+H790*0.2+I790*0.1+VLOOKUP(B790,Sheet1!AU:AZ,5,FALSE)</f>
        <v>64.9</v>
      </c>
      <c r="N790" s="62">
        <f>E790*0.1+F790*0.2+G790*0.2+H790*2+I790*0.1+VLOOKUP(B790,Sheet1!AU:AZ,6,FALSE)</f>
        <v>77.5</v>
      </c>
      <c r="O790" s="62">
        <f t="shared" si="226"/>
        <v>-5.1</v>
      </c>
      <c r="P790" s="62">
        <f t="shared" si="227"/>
        <v>46.1</v>
      </c>
      <c r="R790" s="9">
        <f t="shared" si="221"/>
        <v>29</v>
      </c>
      <c r="S790" s="9">
        <f t="shared" si="210"/>
        <v>185.04</v>
      </c>
      <c r="T790" s="9">
        <f t="shared" si="211"/>
        <v>38.8</v>
      </c>
      <c r="U790" s="66">
        <f t="shared" si="222"/>
        <v>270</v>
      </c>
      <c r="V790" s="9">
        <f t="shared" si="223"/>
        <v>324</v>
      </c>
      <c r="W790" s="67">
        <f t="shared" si="224"/>
        <v>148</v>
      </c>
      <c r="Y790" s="69">
        <f>VLOOKUP(D790,Sheet2!P:Q,2,FALSE)</f>
        <v>38</v>
      </c>
      <c r="AB790" s="4" t="str">
        <f>IF('表格编辑 '!D847="monster","普通","BOSS")</f>
        <v>普通</v>
      </c>
      <c r="AD790" s="50">
        <f>VLOOKUP(D790,映射!AK:AL,2,FALSE)</f>
        <v>3</v>
      </c>
      <c r="AE790" s="50" t="s">
        <v>37</v>
      </c>
      <c r="AF790" s="4">
        <f>VLOOKUP(AE790,映射!AN:AO,2,FALSE)</f>
        <v>2</v>
      </c>
      <c r="AG790" s="50">
        <v>1</v>
      </c>
      <c r="AH790" s="70">
        <v>1</v>
      </c>
      <c r="AI790" s="16">
        <f t="shared" si="212"/>
        <v>40434</v>
      </c>
      <c r="AJ790" s="16">
        <f t="shared" si="213"/>
        <v>50096</v>
      </c>
      <c r="AK790" s="16">
        <f t="shared" si="214"/>
        <v>29</v>
      </c>
      <c r="AL790" s="16" t="str">
        <f t="shared" si="215"/>
        <v>史莱姆</v>
      </c>
      <c r="AM790" s="16">
        <f t="shared" si="216"/>
        <v>1620</v>
      </c>
      <c r="AN790" s="16">
        <f t="shared" si="217"/>
        <v>1390</v>
      </c>
      <c r="AO790" s="16">
        <f t="shared" si="225"/>
        <v>230</v>
      </c>
      <c r="AP790" s="16">
        <f t="shared" si="218"/>
        <v>925</v>
      </c>
      <c r="AQ790" s="16">
        <f t="shared" si="219"/>
        <v>830</v>
      </c>
      <c r="AR790" s="16">
        <f t="shared" si="220"/>
        <v>156</v>
      </c>
      <c r="AS790" s="16"/>
      <c r="AT790" s="16">
        <v>34.9</v>
      </c>
      <c r="AU790" s="16">
        <v>24.1</v>
      </c>
      <c r="AV790" s="16">
        <v>-2.9</v>
      </c>
      <c r="AW790" s="16"/>
    </row>
    <row r="791" spans="1:49">
      <c r="A791" s="62">
        <f>'表格编辑 '!A848</f>
        <v>40435</v>
      </c>
      <c r="B791" s="62">
        <f>'表格编辑 '!B848</f>
        <v>50087</v>
      </c>
      <c r="C791" s="62" t="str">
        <f>VLOOKUP(B791,映射!A:B,2,FALSE)</f>
        <v>丛林臭臭花</v>
      </c>
      <c r="D791" s="62">
        <f>'表格编辑 '!E848</f>
        <v>29</v>
      </c>
      <c r="E791" s="62">
        <f>ROUNDUP((VLOOKUP(B791,Sheet1!U:AA,3,FALSE)-2)*(0.042*(D791-1)+0.2)+0.4,0)</f>
        <v>50</v>
      </c>
      <c r="F791" s="62">
        <f>ROUNDUP((VLOOKUP(B791,Sheet1!U:AA,4,FALSE)-2)*(0.042*(D791-1)+0.2)+0.4,0)</f>
        <v>30</v>
      </c>
      <c r="G791" s="62">
        <f>ROUNDUP((VLOOKUP(B791,Sheet1!U:AA,5,FALSE)-2)*(0.042*(D791-1)+0.2)+0.4,0)</f>
        <v>20</v>
      </c>
      <c r="H791" s="62">
        <f>ROUNDUP((VLOOKUP(B791,Sheet1!U:AA,6,FALSE)-2)*(0.042*(D791-1)+0.2)+0.4,0)</f>
        <v>19</v>
      </c>
      <c r="I791" s="62">
        <f>ROUNDUP((VLOOKUP(B791,Sheet1!U:AA,7,FALSE)-2)*(0.042*(D791-1)+0.2)+0.4,0)</f>
        <v>30</v>
      </c>
      <c r="J791" s="62">
        <f>E791*8+F791*2+G791*3+H791*3+I791*1+VLOOKUP(B791,Sheet1!AU:AZ,2,FALSE)</f>
        <v>627</v>
      </c>
      <c r="K791" s="62">
        <f>E791*1+F791*2+G791*2+H791*2+I791*10+VLOOKUP(B791,Sheet1!AU:AZ,3,FALSE)</f>
        <v>508</v>
      </c>
      <c r="L791" s="62">
        <f>E791*0.1+F791*2+G791*0.2+H791*0.26+I791*0.1+VLOOKUP(B791,Sheet1!AU:AZ,4,FALSE)</f>
        <v>96.94</v>
      </c>
      <c r="M791" s="62">
        <f>E791*0.1+F791*0.2+G791*2+H791*0.2+I791*0.1+VLOOKUP(B791,Sheet1!AU:AZ,5,FALSE)</f>
        <v>77.8</v>
      </c>
      <c r="N791" s="62">
        <f>E791*0.1+F791*0.2+G791*0.2+H791*2+I791*0.1+VLOOKUP(B791,Sheet1!AU:AZ,6,FALSE)</f>
        <v>76</v>
      </c>
      <c r="O791" s="62">
        <f t="shared" si="226"/>
        <v>8.1</v>
      </c>
      <c r="P791" s="62">
        <f t="shared" si="227"/>
        <v>35.8</v>
      </c>
      <c r="R791" s="9">
        <f t="shared" si="221"/>
        <v>29</v>
      </c>
      <c r="S791" s="9">
        <f t="shared" ref="S791:S854" si="228">VLOOKUP(R791,LVgongfang,9,FALSE)+Y791</f>
        <v>185.04</v>
      </c>
      <c r="T791" s="9">
        <f t="shared" ref="T791:T854" si="229">VLOOKUP(R791,LVgongfang,10,FALSE)</f>
        <v>38.8</v>
      </c>
      <c r="U791" s="66">
        <f t="shared" si="222"/>
        <v>245</v>
      </c>
      <c r="V791" s="9">
        <f t="shared" si="223"/>
        <v>294</v>
      </c>
      <c r="W791" s="67">
        <f t="shared" si="224"/>
        <v>133</v>
      </c>
      <c r="Y791" s="69">
        <f>VLOOKUP(D791,Sheet2!P:Q,2,FALSE)</f>
        <v>38</v>
      </c>
      <c r="AB791" s="4" t="str">
        <f>IF('表格编辑 '!D848="monster","普通","BOSS")</f>
        <v>普通</v>
      </c>
      <c r="AD791" s="50">
        <f>VLOOKUP(D791,映射!AK:AL,2,FALSE)</f>
        <v>3</v>
      </c>
      <c r="AE791" s="50" t="s">
        <v>37</v>
      </c>
      <c r="AF791" s="4">
        <f>VLOOKUP(AE791,映射!AN:AO,2,FALSE)</f>
        <v>2</v>
      </c>
      <c r="AG791" s="50">
        <v>1</v>
      </c>
      <c r="AH791" s="70">
        <v>1</v>
      </c>
      <c r="AI791" s="16">
        <f t="shared" ref="AI791:AI854" si="230">A791</f>
        <v>40435</v>
      </c>
      <c r="AJ791" s="16">
        <f t="shared" ref="AJ791:AJ854" si="231">B791</f>
        <v>50087</v>
      </c>
      <c r="AK791" s="16">
        <f t="shared" ref="AK791:AK854" si="232">D791</f>
        <v>29</v>
      </c>
      <c r="AL791" s="16" t="str">
        <f t="shared" ref="AL791:AL854" si="233">C791</f>
        <v>丛林臭臭花</v>
      </c>
      <c r="AM791" s="16">
        <f t="shared" ref="AM791:AM854" si="234">U791*AD791*AG791*AF791</f>
        <v>1470</v>
      </c>
      <c r="AN791" s="16">
        <f t="shared" ref="AN791:AN854" si="235">J791*AF791</f>
        <v>1254</v>
      </c>
      <c r="AO791" s="16">
        <f t="shared" si="225"/>
        <v>216</v>
      </c>
      <c r="AP791" s="16">
        <f t="shared" ref="AP791:AP854" si="236">J791+AO791</f>
        <v>843</v>
      </c>
      <c r="AQ791" s="16">
        <f t="shared" ref="AQ791:AQ854" si="237">K791*AF791</f>
        <v>1016</v>
      </c>
      <c r="AR791" s="16">
        <f t="shared" ref="AR791:AR854" si="238">ROUNDUP(L791*IF(AF791&gt;1,1.5,1),0)</f>
        <v>146</v>
      </c>
      <c r="AS791" s="16"/>
      <c r="AT791" s="16">
        <v>46.2</v>
      </c>
      <c r="AU791" s="16">
        <v>44.4</v>
      </c>
      <c r="AV791" s="16">
        <v>6.5</v>
      </c>
      <c r="AW791" s="16"/>
    </row>
    <row r="792" spans="1:49">
      <c r="A792" s="62">
        <f>'表格编辑 '!A849</f>
        <v>40436</v>
      </c>
      <c r="B792" s="62">
        <f>'表格编辑 '!B849</f>
        <v>50127</v>
      </c>
      <c r="C792" s="62" t="str">
        <f>VLOOKUP(B792,映射!A:B,2,FALSE)</f>
        <v>魔王蟹</v>
      </c>
      <c r="D792" s="62">
        <f>'表格编辑 '!E849</f>
        <v>34</v>
      </c>
      <c r="E792" s="62">
        <f>ROUNDUP((VLOOKUP(B792,Sheet1!U:AA,3,FALSE)-2)*(0.042*(D792-1)+0.2)+0.4,0)</f>
        <v>45</v>
      </c>
      <c r="F792" s="62">
        <f>ROUNDUP((VLOOKUP(B792,Sheet1!U:AA,4,FALSE)-2)*(0.042*(D792-1)+0.2)+0.4,0)</f>
        <v>48</v>
      </c>
      <c r="G792" s="62">
        <f>ROUNDUP((VLOOKUP(B792,Sheet1!U:AA,5,FALSE)-2)*(0.042*(D792-1)+0.2)+0.4,0)</f>
        <v>53</v>
      </c>
      <c r="H792" s="62">
        <f>ROUNDUP((VLOOKUP(B792,Sheet1!U:AA,6,FALSE)-2)*(0.042*(D792-1)+0.2)+0.4,0)</f>
        <v>33</v>
      </c>
      <c r="I792" s="62">
        <f>ROUNDUP((VLOOKUP(B792,Sheet1!U:AA,7,FALSE)-2)*(0.042*(D792-1)+0.2)+0.4,0)</f>
        <v>31</v>
      </c>
      <c r="J792" s="62">
        <f>E792*8+F792*2+G792*3+H792*3+I792*1+VLOOKUP(B792,Sheet1!AU:AZ,2,FALSE)</f>
        <v>765</v>
      </c>
      <c r="K792" s="62">
        <f>E792*1+F792*2+G792*2+H792*2+I792*10+VLOOKUP(B792,Sheet1!AU:AZ,3,FALSE)</f>
        <v>643</v>
      </c>
      <c r="L792" s="62">
        <f>E792*0.1+F792*2+G792*0.2+H792*0.26+I792*0.1+VLOOKUP(B792,Sheet1!AU:AZ,4,FALSE)</f>
        <v>142.78</v>
      </c>
      <c r="M792" s="62">
        <f>E792*0.1+F792*0.2+G792*2+H792*0.2+I792*0.1+VLOOKUP(B792,Sheet1!AU:AZ,5,FALSE)</f>
        <v>149.8</v>
      </c>
      <c r="N792" s="62">
        <f>E792*0.1+F792*0.2+G792*0.2+H792*2+I792*0.1+VLOOKUP(B792,Sheet1!AU:AZ,6,FALSE)</f>
        <v>113.8</v>
      </c>
      <c r="O792" s="62">
        <f t="shared" si="226"/>
        <v>13.8</v>
      </c>
      <c r="P792" s="62">
        <f t="shared" si="227"/>
        <v>29.4</v>
      </c>
      <c r="R792" s="9">
        <f t="shared" ref="R792:R855" si="239">D792</f>
        <v>34</v>
      </c>
      <c r="S792" s="9">
        <f t="shared" si="228"/>
        <v>229.64</v>
      </c>
      <c r="T792" s="9">
        <f t="shared" si="229"/>
        <v>42.8</v>
      </c>
      <c r="U792" s="66">
        <f t="shared" ref="U792:U855" si="240">ROUND((S792^2*3)/(S792+M792*3),0)</f>
        <v>233</v>
      </c>
      <c r="V792" s="9">
        <f t="shared" ref="V792:V855" si="241">U792*1.2</f>
        <v>279.6</v>
      </c>
      <c r="W792" s="67">
        <f t="shared" ref="W792:W855" si="242">ROUNDUP((L792^2*3)/(L792+T792*3),0)</f>
        <v>226</v>
      </c>
      <c r="Y792" s="69">
        <f>VLOOKUP(D792,Sheet2!P:Q,2,FALSE)</f>
        <v>60</v>
      </c>
      <c r="AB792" s="4" t="str">
        <f>IF('表格编辑 '!D849="monster","普通","BOSS")</f>
        <v>普通</v>
      </c>
      <c r="AD792" s="50">
        <f>VLOOKUP(D792,映射!AK:AL,2,FALSE)</f>
        <v>4</v>
      </c>
      <c r="AE792" s="50" t="s">
        <v>37</v>
      </c>
      <c r="AF792" s="4">
        <f>VLOOKUP(AE792,映射!AN:AO,2,FALSE)</f>
        <v>2</v>
      </c>
      <c r="AG792" s="50">
        <v>1</v>
      </c>
      <c r="AH792" s="70">
        <v>1</v>
      </c>
      <c r="AI792" s="16">
        <f t="shared" si="230"/>
        <v>40436</v>
      </c>
      <c r="AJ792" s="16">
        <f t="shared" si="231"/>
        <v>50127</v>
      </c>
      <c r="AK792" s="16">
        <f t="shared" si="232"/>
        <v>34</v>
      </c>
      <c r="AL792" s="16" t="str">
        <f t="shared" si="233"/>
        <v>魔王蟹</v>
      </c>
      <c r="AM792" s="16">
        <f t="shared" si="234"/>
        <v>1864</v>
      </c>
      <c r="AN792" s="16">
        <f t="shared" si="235"/>
        <v>1530</v>
      </c>
      <c r="AO792" s="16">
        <f t="shared" ref="AO792:AO855" si="243">AM792-AN792</f>
        <v>334</v>
      </c>
      <c r="AP792" s="16">
        <f t="shared" si="236"/>
        <v>1099</v>
      </c>
      <c r="AQ792" s="16">
        <f t="shared" si="237"/>
        <v>1286</v>
      </c>
      <c r="AR792" s="16">
        <f t="shared" si="238"/>
        <v>215</v>
      </c>
      <c r="AS792" s="16"/>
      <c r="AT792" s="16">
        <v>101.8</v>
      </c>
      <c r="AU792" s="16">
        <v>46</v>
      </c>
      <c r="AV792" s="16">
        <v>8.2</v>
      </c>
      <c r="AW792" s="16"/>
    </row>
    <row r="793" spans="1:49">
      <c r="A793" s="62">
        <f>'表格编辑 '!A850</f>
        <v>40437</v>
      </c>
      <c r="B793" s="62">
        <f>'表格编辑 '!B850</f>
        <v>50003</v>
      </c>
      <c r="C793" s="62" t="str">
        <f>VLOOKUP(B793,映射!A:B,2,FALSE)</f>
        <v>虎人</v>
      </c>
      <c r="D793" s="62">
        <f>'表格编辑 '!E850</f>
        <v>34</v>
      </c>
      <c r="E793" s="62">
        <f>ROUNDUP((VLOOKUP(B793,Sheet1!U:AA,3,FALSE)-2)*(0.042*(D793-1)+0.2)+0.4,0)</f>
        <v>33</v>
      </c>
      <c r="F793" s="62">
        <f>ROUNDUP((VLOOKUP(B793,Sheet1!U:AA,4,FALSE)-2)*(0.042*(D793-1)+0.2)+0.4,0)</f>
        <v>39</v>
      </c>
      <c r="G793" s="62">
        <f>ROUNDUP((VLOOKUP(B793,Sheet1!U:AA,5,FALSE)-2)*(0.042*(D793-1)+0.2)+0.4,0)</f>
        <v>25</v>
      </c>
      <c r="H793" s="62">
        <f>ROUNDUP((VLOOKUP(B793,Sheet1!U:AA,6,FALSE)-2)*(0.042*(D793-1)+0.2)+0.4,0)</f>
        <v>28</v>
      </c>
      <c r="I793" s="62">
        <f>ROUNDUP((VLOOKUP(B793,Sheet1!U:AA,7,FALSE)-2)*(0.042*(D793-1)+0.2)+0.4,0)</f>
        <v>39</v>
      </c>
      <c r="J793" s="62">
        <f>E793*8+F793*2+G793*3+H793*3+I793*1+VLOOKUP(B793,Sheet1!AU:AZ,2,FALSE)</f>
        <v>560</v>
      </c>
      <c r="K793" s="62">
        <f>E793*1+F793*2+G793*2+H793*2+I793*10+VLOOKUP(B793,Sheet1!AU:AZ,3,FALSE)</f>
        <v>627</v>
      </c>
      <c r="L793" s="62">
        <f>E793*0.1+F793*2+G793*0.2+H793*0.26+I793*0.1+VLOOKUP(B793,Sheet1!AU:AZ,4,FALSE)</f>
        <v>117.48</v>
      </c>
      <c r="M793" s="62">
        <f>E793*0.1+F793*0.2+G793*2+H793*0.2+I793*0.1+VLOOKUP(B793,Sheet1!AU:AZ,5,FALSE)</f>
        <v>90.6</v>
      </c>
      <c r="N793" s="62">
        <f>E793*0.1+F793*0.2+G793*0.2+H793*2+I793*0.1+VLOOKUP(B793,Sheet1!AU:AZ,6,FALSE)</f>
        <v>96</v>
      </c>
      <c r="O793" s="62">
        <f t="shared" si="226"/>
        <v>19.6</v>
      </c>
      <c r="P793" s="62">
        <f t="shared" si="227"/>
        <v>21.7</v>
      </c>
      <c r="R793" s="9">
        <f t="shared" si="239"/>
        <v>34</v>
      </c>
      <c r="S793" s="9">
        <f t="shared" si="228"/>
        <v>229.64</v>
      </c>
      <c r="T793" s="9">
        <f t="shared" si="229"/>
        <v>42.8</v>
      </c>
      <c r="U793" s="66">
        <f t="shared" si="240"/>
        <v>315</v>
      </c>
      <c r="V793" s="9">
        <f t="shared" si="241"/>
        <v>378</v>
      </c>
      <c r="W793" s="67">
        <f t="shared" si="242"/>
        <v>169</v>
      </c>
      <c r="Y793" s="69">
        <f>VLOOKUP(D793,Sheet2!P:Q,2,FALSE)</f>
        <v>60</v>
      </c>
      <c r="AB793" s="4" t="str">
        <f>IF('表格编辑 '!D850="monster","普通","BOSS")</f>
        <v>普通</v>
      </c>
      <c r="AD793" s="50">
        <f>VLOOKUP(D793,映射!AK:AL,2,FALSE)</f>
        <v>4</v>
      </c>
      <c r="AE793" s="50" t="s">
        <v>37</v>
      </c>
      <c r="AF793" s="4">
        <f>VLOOKUP(AE793,映射!AN:AO,2,FALSE)</f>
        <v>2</v>
      </c>
      <c r="AG793" s="50">
        <v>1</v>
      </c>
      <c r="AH793" s="70">
        <v>1</v>
      </c>
      <c r="AI793" s="16">
        <f t="shared" si="230"/>
        <v>40437</v>
      </c>
      <c r="AJ793" s="16">
        <f t="shared" si="231"/>
        <v>50003</v>
      </c>
      <c r="AK793" s="16">
        <f t="shared" si="232"/>
        <v>34</v>
      </c>
      <c r="AL793" s="16" t="str">
        <f t="shared" si="233"/>
        <v>虎人</v>
      </c>
      <c r="AM793" s="16">
        <f t="shared" si="234"/>
        <v>2520</v>
      </c>
      <c r="AN793" s="16">
        <f t="shared" si="235"/>
        <v>1120</v>
      </c>
      <c r="AO793" s="16">
        <f t="shared" si="243"/>
        <v>1400</v>
      </c>
      <c r="AP793" s="16">
        <f t="shared" si="236"/>
        <v>1960</v>
      </c>
      <c r="AQ793" s="16">
        <f t="shared" si="237"/>
        <v>1254</v>
      </c>
      <c r="AR793" s="16">
        <f t="shared" si="238"/>
        <v>177</v>
      </c>
      <c r="AS793" s="16"/>
      <c r="AT793" s="16">
        <v>55.6</v>
      </c>
      <c r="AU793" s="16">
        <v>61</v>
      </c>
      <c r="AV793" s="16">
        <v>5.6</v>
      </c>
      <c r="AW793" s="16"/>
    </row>
    <row r="794" spans="1:49">
      <c r="A794" s="62">
        <f>'表格编辑 '!A851</f>
        <v>40438</v>
      </c>
      <c r="B794" s="62">
        <f>'表格编辑 '!B851</f>
        <v>50002</v>
      </c>
      <c r="C794" s="62" t="str">
        <f>VLOOKUP(B794,映射!A:B,2,FALSE)</f>
        <v>坚甲龟</v>
      </c>
      <c r="D794" s="62">
        <f>'表格编辑 '!E851</f>
        <v>34</v>
      </c>
      <c r="E794" s="62">
        <f>ROUNDUP((VLOOKUP(B794,Sheet1!U:AA,3,FALSE)-2)*(0.042*(D794-1)+0.2)+0.4,0)</f>
        <v>39</v>
      </c>
      <c r="F794" s="62">
        <f>ROUNDUP((VLOOKUP(B794,Sheet1!U:AA,4,FALSE)-2)*(0.042*(D794-1)+0.2)+0.4,0)</f>
        <v>23</v>
      </c>
      <c r="G794" s="62">
        <f>ROUNDUP((VLOOKUP(B794,Sheet1!U:AA,5,FALSE)-2)*(0.042*(D794-1)+0.2)+0.4,0)</f>
        <v>72</v>
      </c>
      <c r="H794" s="62">
        <f>ROUNDUP((VLOOKUP(B794,Sheet1!U:AA,6,FALSE)-2)*(0.042*(D794-1)+0.2)+0.4,0)</f>
        <v>22</v>
      </c>
      <c r="I794" s="62">
        <f>ROUNDUP((VLOOKUP(B794,Sheet1!U:AA,7,FALSE)-2)*(0.042*(D794-1)+0.2)+0.4,0)</f>
        <v>23</v>
      </c>
      <c r="J794" s="62">
        <f>E794*8+F794*2+G794*3+H794*3+I794*1+VLOOKUP(B794,Sheet1!AU:AZ,2,FALSE)</f>
        <v>683</v>
      </c>
      <c r="K794" s="62">
        <f>E794*1+F794*2+G794*2+H794*2+I794*10+VLOOKUP(B794,Sheet1!AU:AZ,3,FALSE)</f>
        <v>523</v>
      </c>
      <c r="L794" s="62">
        <f>E794*0.1+F794*2+G794*0.2+H794*0.26+I794*0.1+VLOOKUP(B794,Sheet1!AU:AZ,4,FALSE)</f>
        <v>92.32</v>
      </c>
      <c r="M794" s="62">
        <f>E794*0.1+F794*0.2+G794*2+H794*0.2+I794*0.1+VLOOKUP(B794,Sheet1!AU:AZ,5,FALSE)</f>
        <v>179.2</v>
      </c>
      <c r="N794" s="62">
        <f>E794*0.1+F794*0.2+G794*0.2+H794*2+I794*0.1+VLOOKUP(B794,Sheet1!AU:AZ,6,FALSE)</f>
        <v>89.2</v>
      </c>
      <c r="O794" s="62">
        <f t="shared" si="226"/>
        <v>16.6</v>
      </c>
      <c r="P794" s="62">
        <f t="shared" si="227"/>
        <v>23.8</v>
      </c>
      <c r="R794" s="9">
        <f t="shared" si="239"/>
        <v>34</v>
      </c>
      <c r="S794" s="9">
        <f t="shared" si="228"/>
        <v>229.64</v>
      </c>
      <c r="T794" s="9">
        <f t="shared" si="229"/>
        <v>42.8</v>
      </c>
      <c r="U794" s="66">
        <f t="shared" si="240"/>
        <v>206</v>
      </c>
      <c r="V794" s="9">
        <f t="shared" si="241"/>
        <v>247.2</v>
      </c>
      <c r="W794" s="67">
        <f t="shared" si="242"/>
        <v>116</v>
      </c>
      <c r="Y794" s="69">
        <f>VLOOKUP(D794,Sheet2!P:Q,2,FALSE)</f>
        <v>60</v>
      </c>
      <c r="AB794" s="4" t="str">
        <f>IF('表格编辑 '!D851="monster","普通","BOSS")</f>
        <v>普通</v>
      </c>
      <c r="AD794" s="50">
        <f>VLOOKUP(D794,映射!AK:AL,2,FALSE)</f>
        <v>4</v>
      </c>
      <c r="AE794" s="50" t="s">
        <v>37</v>
      </c>
      <c r="AF794" s="4">
        <f>VLOOKUP(AE794,映射!AN:AO,2,FALSE)</f>
        <v>2</v>
      </c>
      <c r="AG794" s="50">
        <v>1</v>
      </c>
      <c r="AH794" s="70">
        <v>1</v>
      </c>
      <c r="AI794" s="16">
        <f t="shared" si="230"/>
        <v>40438</v>
      </c>
      <c r="AJ794" s="16">
        <f t="shared" si="231"/>
        <v>50002</v>
      </c>
      <c r="AK794" s="16">
        <f t="shared" si="232"/>
        <v>34</v>
      </c>
      <c r="AL794" s="16" t="str">
        <f t="shared" si="233"/>
        <v>坚甲龟</v>
      </c>
      <c r="AM794" s="16">
        <f t="shared" si="234"/>
        <v>1648</v>
      </c>
      <c r="AN794" s="16">
        <f t="shared" si="235"/>
        <v>1366</v>
      </c>
      <c r="AO794" s="16">
        <f t="shared" si="243"/>
        <v>282</v>
      </c>
      <c r="AP794" s="16">
        <f t="shared" si="236"/>
        <v>965</v>
      </c>
      <c r="AQ794" s="16">
        <f t="shared" si="237"/>
        <v>1046</v>
      </c>
      <c r="AR794" s="16">
        <f t="shared" si="238"/>
        <v>139</v>
      </c>
      <c r="AS794" s="16"/>
      <c r="AT794" s="16">
        <v>127.9</v>
      </c>
      <c r="AU794" s="16">
        <v>30.7</v>
      </c>
      <c r="AV794" s="16">
        <v>15</v>
      </c>
      <c r="AW794" s="16"/>
    </row>
    <row r="795" spans="1:49">
      <c r="A795" s="62">
        <f>'表格编辑 '!A852</f>
        <v>40439</v>
      </c>
      <c r="B795" s="62">
        <f>'表格编辑 '!B852</f>
        <v>50052</v>
      </c>
      <c r="C795" s="62" t="str">
        <f>VLOOKUP(B795,映射!A:B,2,FALSE)</f>
        <v>恶魔蝙蝠</v>
      </c>
      <c r="D795" s="62">
        <f>'表格编辑 '!E852</f>
        <v>34</v>
      </c>
      <c r="E795" s="62">
        <f>ROUNDUP((VLOOKUP(B795,Sheet1!U:AA,3,FALSE)-2)*(0.042*(D795-1)+0.2)+0.4,0)</f>
        <v>26</v>
      </c>
      <c r="F795" s="62">
        <f>ROUNDUP((VLOOKUP(B795,Sheet1!U:AA,4,FALSE)-2)*(0.042*(D795-1)+0.2)+0.4,0)</f>
        <v>60</v>
      </c>
      <c r="G795" s="62">
        <f>ROUNDUP((VLOOKUP(B795,Sheet1!U:AA,5,FALSE)-2)*(0.042*(D795-1)+0.2)+0.4,0)</f>
        <v>22</v>
      </c>
      <c r="H795" s="62">
        <f>ROUNDUP((VLOOKUP(B795,Sheet1!U:AA,6,FALSE)-2)*(0.042*(D795-1)+0.2)+0.4,0)</f>
        <v>52</v>
      </c>
      <c r="I795" s="62">
        <f>ROUNDUP((VLOOKUP(B795,Sheet1!U:AA,7,FALSE)-2)*(0.042*(D795-1)+0.2)+0.4,0)</f>
        <v>44</v>
      </c>
      <c r="J795" s="62">
        <f>E795*8+F795*2+G795*3+H795*3+I795*1+VLOOKUP(B795,Sheet1!AU:AZ,2,FALSE)</f>
        <v>614</v>
      </c>
      <c r="K795" s="62">
        <f>E795*1+F795*2+G795*2+H795*2+I795*10+VLOOKUP(B795,Sheet1!AU:AZ,3,FALSE)</f>
        <v>754</v>
      </c>
      <c r="L795" s="62">
        <f>E795*0.1+F795*2+G795*0.2+H795*0.26+I795*0.1+VLOOKUP(B795,Sheet1!AU:AZ,4,FALSE)</f>
        <v>164.92</v>
      </c>
      <c r="M795" s="62">
        <f>E795*0.1+F795*0.2+G795*2+H795*0.2+I795*0.1+VLOOKUP(B795,Sheet1!AU:AZ,5,FALSE)</f>
        <v>93.4</v>
      </c>
      <c r="N795" s="62">
        <f>E795*0.1+F795*0.2+G795*0.2+H795*2+I795*0.1+VLOOKUP(B795,Sheet1!AU:AZ,6,FALSE)</f>
        <v>147.4</v>
      </c>
      <c r="O795" s="62">
        <f t="shared" si="226"/>
        <v>20.6</v>
      </c>
      <c r="P795" s="62">
        <f t="shared" si="227"/>
        <v>18.6</v>
      </c>
      <c r="R795" s="9">
        <f t="shared" si="239"/>
        <v>34</v>
      </c>
      <c r="S795" s="9">
        <f t="shared" si="228"/>
        <v>229.64</v>
      </c>
      <c r="T795" s="9">
        <f t="shared" si="229"/>
        <v>42.8</v>
      </c>
      <c r="U795" s="66">
        <f t="shared" si="240"/>
        <v>310</v>
      </c>
      <c r="V795" s="9">
        <f t="shared" si="241"/>
        <v>372</v>
      </c>
      <c r="W795" s="67">
        <f t="shared" si="242"/>
        <v>279</v>
      </c>
      <c r="Y795" s="69">
        <f>VLOOKUP(D795,Sheet2!P:Q,2,FALSE)</f>
        <v>60</v>
      </c>
      <c r="AB795" s="4" t="str">
        <f>IF('表格编辑 '!D852="monster","普通","BOSS")</f>
        <v>普通</v>
      </c>
      <c r="AD795" s="50">
        <f>VLOOKUP(D795,映射!AK:AL,2,FALSE)</f>
        <v>4</v>
      </c>
      <c r="AE795" s="50" t="s">
        <v>37</v>
      </c>
      <c r="AF795" s="4">
        <f>VLOOKUP(AE795,映射!AN:AO,2,FALSE)</f>
        <v>2</v>
      </c>
      <c r="AG795" s="50">
        <v>1</v>
      </c>
      <c r="AH795" s="70">
        <v>1</v>
      </c>
      <c r="AI795" s="16">
        <f t="shared" si="230"/>
        <v>40439</v>
      </c>
      <c r="AJ795" s="16">
        <f t="shared" si="231"/>
        <v>50052</v>
      </c>
      <c r="AK795" s="16">
        <f t="shared" si="232"/>
        <v>34</v>
      </c>
      <c r="AL795" s="16" t="str">
        <f t="shared" si="233"/>
        <v>恶魔蝙蝠</v>
      </c>
      <c r="AM795" s="16">
        <f t="shared" si="234"/>
        <v>2480</v>
      </c>
      <c r="AN795" s="16">
        <f t="shared" si="235"/>
        <v>1228</v>
      </c>
      <c r="AO795" s="16">
        <f t="shared" si="243"/>
        <v>1252</v>
      </c>
      <c r="AP795" s="16">
        <f t="shared" si="236"/>
        <v>1866</v>
      </c>
      <c r="AQ795" s="16">
        <f t="shared" si="237"/>
        <v>1508</v>
      </c>
      <c r="AR795" s="16">
        <f t="shared" si="238"/>
        <v>248</v>
      </c>
      <c r="AS795" s="16"/>
      <c r="AT795" s="16">
        <v>42</v>
      </c>
      <c r="AU795" s="16">
        <v>87</v>
      </c>
      <c r="AV795" s="16">
        <v>13.1</v>
      </c>
      <c r="AW795" s="16"/>
    </row>
    <row r="796" spans="1:49">
      <c r="A796" s="62">
        <f>'表格编辑 '!A853</f>
        <v>40440</v>
      </c>
      <c r="B796" s="62">
        <f>'表格编辑 '!B853</f>
        <v>50040</v>
      </c>
      <c r="C796" s="62" t="str">
        <f>VLOOKUP(B796,映射!A:B,2,FALSE)</f>
        <v>极寒小魔怪</v>
      </c>
      <c r="D796" s="62">
        <f>'表格编辑 '!E853</f>
        <v>34</v>
      </c>
      <c r="E796" s="62">
        <f>ROUNDUP((VLOOKUP(B796,Sheet1!U:AA,3,FALSE)-2)*(0.042*(D796-1)+0.2)+0.4,0)</f>
        <v>33</v>
      </c>
      <c r="F796" s="62">
        <f>ROUNDUP((VLOOKUP(B796,Sheet1!U:AA,4,FALSE)-2)*(0.042*(D796-1)+0.2)+0.4,0)</f>
        <v>34</v>
      </c>
      <c r="G796" s="62">
        <f>ROUNDUP((VLOOKUP(B796,Sheet1!U:AA,5,FALSE)-2)*(0.042*(D796-1)+0.2)+0.4,0)</f>
        <v>14</v>
      </c>
      <c r="H796" s="62">
        <f>ROUNDUP((VLOOKUP(B796,Sheet1!U:AA,6,FALSE)-2)*(0.042*(D796-1)+0.2)+0.4,0)</f>
        <v>37</v>
      </c>
      <c r="I796" s="62">
        <f>ROUNDUP((VLOOKUP(B796,Sheet1!U:AA,7,FALSE)-2)*(0.042*(D796-1)+0.2)+0.4,0)</f>
        <v>45</v>
      </c>
      <c r="J796" s="62">
        <f>E796*8+F796*2+G796*3+H796*3+I796*1+VLOOKUP(B796,Sheet1!AU:AZ,2,FALSE)</f>
        <v>550</v>
      </c>
      <c r="K796" s="62">
        <f>E796*1+F796*2+G796*2+H796*2+I796*10+VLOOKUP(B796,Sheet1!AU:AZ,3,FALSE)</f>
        <v>673</v>
      </c>
      <c r="L796" s="62">
        <f>E796*0.1+F796*2+G796*0.2+H796*0.26+I796*0.1+VLOOKUP(B796,Sheet1!AU:AZ,4,FALSE)</f>
        <v>108.22</v>
      </c>
      <c r="M796" s="62">
        <f>E796*0.1+F796*0.2+G796*2+H796*0.2+I796*0.1+VLOOKUP(B796,Sheet1!AU:AZ,5,FALSE)</f>
        <v>70</v>
      </c>
      <c r="N796" s="62">
        <f>E796*0.1+F796*0.2+G796*0.2+H796*2+I796*0.1+VLOOKUP(B796,Sheet1!AU:AZ,6,FALSE)</f>
        <v>111.4</v>
      </c>
      <c r="O796" s="62">
        <f t="shared" si="226"/>
        <v>21.8</v>
      </c>
      <c r="P796" s="62">
        <f t="shared" si="227"/>
        <v>24.5</v>
      </c>
      <c r="R796" s="9">
        <f t="shared" si="239"/>
        <v>34</v>
      </c>
      <c r="S796" s="9">
        <f t="shared" si="228"/>
        <v>229.64</v>
      </c>
      <c r="T796" s="9">
        <f t="shared" si="229"/>
        <v>42.8</v>
      </c>
      <c r="U796" s="66">
        <f t="shared" si="240"/>
        <v>360</v>
      </c>
      <c r="V796" s="9">
        <f t="shared" si="241"/>
        <v>432</v>
      </c>
      <c r="W796" s="67">
        <f t="shared" si="242"/>
        <v>149</v>
      </c>
      <c r="Y796" s="69">
        <f>VLOOKUP(D796,Sheet2!P:Q,2,FALSE)</f>
        <v>60</v>
      </c>
      <c r="AB796" s="4" t="str">
        <f>IF('表格编辑 '!D853="monster","普通","BOSS")</f>
        <v>普通</v>
      </c>
      <c r="AD796" s="50">
        <f>VLOOKUP(D796,映射!AK:AL,2,FALSE)</f>
        <v>4</v>
      </c>
      <c r="AE796" s="50" t="s">
        <v>37</v>
      </c>
      <c r="AF796" s="4">
        <f>VLOOKUP(AE796,映射!AN:AO,2,FALSE)</f>
        <v>2</v>
      </c>
      <c r="AG796" s="50">
        <v>1</v>
      </c>
      <c r="AH796" s="70">
        <v>1</v>
      </c>
      <c r="AI796" s="16">
        <f t="shared" si="230"/>
        <v>40440</v>
      </c>
      <c r="AJ796" s="16">
        <f t="shared" si="231"/>
        <v>50040</v>
      </c>
      <c r="AK796" s="16">
        <f t="shared" si="232"/>
        <v>34</v>
      </c>
      <c r="AL796" s="16" t="str">
        <f t="shared" si="233"/>
        <v>极寒小魔怪</v>
      </c>
      <c r="AM796" s="16">
        <f t="shared" si="234"/>
        <v>2880</v>
      </c>
      <c r="AN796" s="16">
        <f t="shared" si="235"/>
        <v>1100</v>
      </c>
      <c r="AO796" s="16">
        <f t="shared" si="243"/>
        <v>1780</v>
      </c>
      <c r="AP796" s="16">
        <f t="shared" si="236"/>
        <v>2330</v>
      </c>
      <c r="AQ796" s="16">
        <f t="shared" si="237"/>
        <v>1346</v>
      </c>
      <c r="AR796" s="16">
        <f t="shared" si="238"/>
        <v>163</v>
      </c>
      <c r="AS796" s="16"/>
      <c r="AT796" s="16">
        <v>39.6</v>
      </c>
      <c r="AU796" s="16">
        <v>75.6</v>
      </c>
      <c r="AV796" s="16">
        <v>13</v>
      </c>
      <c r="AW796" s="16"/>
    </row>
    <row r="797" spans="1:49">
      <c r="A797" s="62">
        <f>'表格编辑 '!A854</f>
        <v>40441</v>
      </c>
      <c r="B797" s="62">
        <f>'表格编辑 '!B854</f>
        <v>50038</v>
      </c>
      <c r="C797" s="62" t="str">
        <f>VLOOKUP(B797,映射!A:B,2,FALSE)</f>
        <v>石像魔宠</v>
      </c>
      <c r="D797" s="62">
        <f>'表格编辑 '!E854</f>
        <v>34</v>
      </c>
      <c r="E797" s="62">
        <f>ROUNDUP((VLOOKUP(B797,Sheet1!U:AA,3,FALSE)-2)*(0.042*(D797-1)+0.2)+0.4,0)</f>
        <v>23</v>
      </c>
      <c r="F797" s="62">
        <f>ROUNDUP((VLOOKUP(B797,Sheet1!U:AA,4,FALSE)-2)*(0.042*(D797-1)+0.2)+0.4,0)</f>
        <v>31</v>
      </c>
      <c r="G797" s="62">
        <f>ROUNDUP((VLOOKUP(B797,Sheet1!U:AA,5,FALSE)-2)*(0.042*(D797-1)+0.2)+0.4,0)</f>
        <v>26</v>
      </c>
      <c r="H797" s="62">
        <f>ROUNDUP((VLOOKUP(B797,Sheet1!U:AA,6,FALSE)-2)*(0.042*(D797-1)+0.2)+0.4,0)</f>
        <v>47</v>
      </c>
      <c r="I797" s="62">
        <f>ROUNDUP((VLOOKUP(B797,Sheet1!U:AA,7,FALSE)-2)*(0.042*(D797-1)+0.2)+0.4,0)</f>
        <v>39</v>
      </c>
      <c r="J797" s="62">
        <f>E797*8+F797*2+G797*3+H797*3+I797*1+VLOOKUP(B797,Sheet1!AU:AZ,2,FALSE)</f>
        <v>524</v>
      </c>
      <c r="K797" s="62">
        <f>E797*1+F797*2+G797*2+H797*2+I797*10+VLOOKUP(B797,Sheet1!AU:AZ,3,FALSE)</f>
        <v>641</v>
      </c>
      <c r="L797" s="62">
        <f>E797*0.1+F797*2+G797*0.2+H797*0.26+I797*0.1+VLOOKUP(B797,Sheet1!AU:AZ,4,FALSE)</f>
        <v>105.62</v>
      </c>
      <c r="M797" s="62">
        <f>E797*0.1+F797*0.2+G797*2+H797*0.2+I797*0.1+VLOOKUP(B797,Sheet1!AU:AZ,5,FALSE)</f>
        <v>93.8</v>
      </c>
      <c r="N797" s="62">
        <f>E797*0.1+F797*0.2+G797*0.2+H797*2+I797*0.1+VLOOKUP(B797,Sheet1!AU:AZ,6,FALSE)</f>
        <v>131.6</v>
      </c>
      <c r="O797" s="62">
        <f t="shared" si="226"/>
        <v>21.7</v>
      </c>
      <c r="P797" s="62">
        <f t="shared" si="227"/>
        <v>18.2</v>
      </c>
      <c r="R797" s="9">
        <f t="shared" si="239"/>
        <v>34</v>
      </c>
      <c r="S797" s="9">
        <f t="shared" si="228"/>
        <v>229.64</v>
      </c>
      <c r="T797" s="9">
        <f t="shared" si="229"/>
        <v>42.8</v>
      </c>
      <c r="U797" s="66">
        <f t="shared" si="240"/>
        <v>310</v>
      </c>
      <c r="V797" s="9">
        <f t="shared" si="241"/>
        <v>372</v>
      </c>
      <c r="W797" s="67">
        <f t="shared" si="242"/>
        <v>144</v>
      </c>
      <c r="Y797" s="69">
        <f>VLOOKUP(D797,Sheet2!P:Q,2,FALSE)</f>
        <v>60</v>
      </c>
      <c r="AB797" s="4" t="str">
        <f>IF('表格编辑 '!D854="monster","普通","BOSS")</f>
        <v>普通</v>
      </c>
      <c r="AD797" s="50">
        <f>VLOOKUP(D797,映射!AK:AL,2,FALSE)</f>
        <v>4</v>
      </c>
      <c r="AE797" s="50" t="s">
        <v>37</v>
      </c>
      <c r="AF797" s="4">
        <f>VLOOKUP(AE797,映射!AN:AO,2,FALSE)</f>
        <v>2</v>
      </c>
      <c r="AG797" s="50">
        <v>1</v>
      </c>
      <c r="AH797" s="70">
        <v>1</v>
      </c>
      <c r="AI797" s="16">
        <f t="shared" si="230"/>
        <v>40441</v>
      </c>
      <c r="AJ797" s="16">
        <f t="shared" si="231"/>
        <v>50038</v>
      </c>
      <c r="AK797" s="16">
        <f t="shared" si="232"/>
        <v>34</v>
      </c>
      <c r="AL797" s="16" t="str">
        <f t="shared" si="233"/>
        <v>石像魔宠</v>
      </c>
      <c r="AM797" s="16">
        <f t="shared" si="234"/>
        <v>2480</v>
      </c>
      <c r="AN797" s="16">
        <f t="shared" si="235"/>
        <v>1048</v>
      </c>
      <c r="AO797" s="16">
        <f t="shared" si="243"/>
        <v>1432</v>
      </c>
      <c r="AP797" s="16">
        <f t="shared" si="236"/>
        <v>1956</v>
      </c>
      <c r="AQ797" s="16">
        <f t="shared" si="237"/>
        <v>1282</v>
      </c>
      <c r="AR797" s="16">
        <f t="shared" si="238"/>
        <v>159</v>
      </c>
      <c r="AS797" s="16"/>
      <c r="AT797" s="16">
        <v>43.7</v>
      </c>
      <c r="AU797" s="16">
        <v>88.7</v>
      </c>
      <c r="AV797" s="16">
        <v>16.2</v>
      </c>
      <c r="AW797" s="16"/>
    </row>
    <row r="798" spans="1:49">
      <c r="A798" s="62">
        <f>'表格编辑 '!A855</f>
        <v>40442</v>
      </c>
      <c r="B798" s="62">
        <f>'表格编辑 '!B855</f>
        <v>50093</v>
      </c>
      <c r="C798" s="62" t="str">
        <f>VLOOKUP(B798,映射!A:B,2,FALSE)</f>
        <v>萌萌仙人掌</v>
      </c>
      <c r="D798" s="62">
        <f>'表格编辑 '!E855</f>
        <v>34</v>
      </c>
      <c r="E798" s="62">
        <f>ROUNDUP((VLOOKUP(B798,Sheet1!U:AA,3,FALSE)-2)*(0.042*(D798-1)+0.2)+0.4,0)</f>
        <v>42</v>
      </c>
      <c r="F798" s="62">
        <f>ROUNDUP((VLOOKUP(B798,Sheet1!U:AA,4,FALSE)-2)*(0.042*(D798-1)+0.2)+0.4,0)</f>
        <v>53</v>
      </c>
      <c r="G798" s="62">
        <f>ROUNDUP((VLOOKUP(B798,Sheet1!U:AA,5,FALSE)-2)*(0.042*(D798-1)+0.2)+0.4,0)</f>
        <v>28</v>
      </c>
      <c r="H798" s="62">
        <f>ROUNDUP((VLOOKUP(B798,Sheet1!U:AA,6,FALSE)-2)*(0.042*(D798-1)+0.2)+0.4,0)</f>
        <v>20</v>
      </c>
      <c r="I798" s="62">
        <f>ROUNDUP((VLOOKUP(B798,Sheet1!U:AA,7,FALSE)-2)*(0.042*(D798-1)+0.2)+0.4,0)</f>
        <v>20</v>
      </c>
      <c r="J798" s="62">
        <f>E798*8+F798*2+G798*3+H798*3+I798*1+VLOOKUP(B798,Sheet1!AU:AZ,2,FALSE)</f>
        <v>626</v>
      </c>
      <c r="K798" s="62">
        <f>E798*1+F798*2+G798*2+H798*2+I798*10+VLOOKUP(B798,Sheet1!AU:AZ,3,FALSE)</f>
        <v>464</v>
      </c>
      <c r="L798" s="62">
        <f>E798*0.1+F798*2+G798*0.2+H798*0.26+I798*0.1+VLOOKUP(B798,Sheet1!AU:AZ,4,FALSE)</f>
        <v>143</v>
      </c>
      <c r="M798" s="62">
        <f>E798*0.1+F798*0.2+G798*2+H798*0.2+I798*0.1+VLOOKUP(B798,Sheet1!AU:AZ,5,FALSE)</f>
        <v>96.8</v>
      </c>
      <c r="N798" s="62">
        <f>E798*0.1+F798*0.2+G798*0.2+H798*2+I798*0.1+VLOOKUP(B798,Sheet1!AU:AZ,6,FALSE)</f>
        <v>82.4</v>
      </c>
      <c r="O798" s="62">
        <f t="shared" si="226"/>
        <v>1.7</v>
      </c>
      <c r="P798" s="62">
        <f t="shared" si="227"/>
        <v>27.5</v>
      </c>
      <c r="R798" s="9">
        <f t="shared" si="239"/>
        <v>34</v>
      </c>
      <c r="S798" s="9">
        <f t="shared" si="228"/>
        <v>229.64</v>
      </c>
      <c r="T798" s="9">
        <f t="shared" si="229"/>
        <v>42.8</v>
      </c>
      <c r="U798" s="66">
        <f t="shared" si="240"/>
        <v>304</v>
      </c>
      <c r="V798" s="9">
        <f t="shared" si="241"/>
        <v>364.8</v>
      </c>
      <c r="W798" s="67">
        <f t="shared" si="242"/>
        <v>227</v>
      </c>
      <c r="Y798" s="69">
        <f>VLOOKUP(D798,Sheet2!P:Q,2,FALSE)</f>
        <v>60</v>
      </c>
      <c r="AB798" s="4" t="str">
        <f>IF('表格编辑 '!D855="monster","普通","BOSS")</f>
        <v>普通</v>
      </c>
      <c r="AD798" s="50">
        <f>VLOOKUP(D798,映射!AK:AL,2,FALSE)</f>
        <v>4</v>
      </c>
      <c r="AE798" s="50" t="s">
        <v>37</v>
      </c>
      <c r="AF798" s="4">
        <f>VLOOKUP(AE798,映射!AN:AO,2,FALSE)</f>
        <v>2</v>
      </c>
      <c r="AG798" s="50">
        <v>1</v>
      </c>
      <c r="AH798" s="70">
        <v>1</v>
      </c>
      <c r="AI798" s="16">
        <f t="shared" si="230"/>
        <v>40442</v>
      </c>
      <c r="AJ798" s="16">
        <f t="shared" si="231"/>
        <v>50093</v>
      </c>
      <c r="AK798" s="16">
        <f t="shared" si="232"/>
        <v>34</v>
      </c>
      <c r="AL798" s="16" t="str">
        <f t="shared" si="233"/>
        <v>萌萌仙人掌</v>
      </c>
      <c r="AM798" s="16">
        <f t="shared" si="234"/>
        <v>2432</v>
      </c>
      <c r="AN798" s="16">
        <f t="shared" si="235"/>
        <v>1252</v>
      </c>
      <c r="AO798" s="16">
        <f t="shared" si="243"/>
        <v>1180</v>
      </c>
      <c r="AP798" s="16">
        <f t="shared" si="236"/>
        <v>1806</v>
      </c>
      <c r="AQ798" s="16">
        <f t="shared" si="237"/>
        <v>928</v>
      </c>
      <c r="AR798" s="16">
        <f t="shared" si="238"/>
        <v>215</v>
      </c>
      <c r="AS798" s="16"/>
      <c r="AT798" s="16">
        <v>63</v>
      </c>
      <c r="AU798" s="16">
        <v>50.4</v>
      </c>
      <c r="AV798" s="16">
        <v>1.2</v>
      </c>
      <c r="AW798" s="16"/>
    </row>
    <row r="799" spans="1:49">
      <c r="A799" s="62">
        <f>'表格编辑 '!A856</f>
        <v>40443</v>
      </c>
      <c r="B799" s="62">
        <f>'表格编辑 '!B856</f>
        <v>50120</v>
      </c>
      <c r="C799" s="62" t="str">
        <f>VLOOKUP(B799,映射!A:B,2,FALSE)</f>
        <v>蓝魔恐怖箱</v>
      </c>
      <c r="D799" s="62">
        <f>'表格编辑 '!E856</f>
        <v>34</v>
      </c>
      <c r="E799" s="62">
        <f>ROUNDUP((VLOOKUP(B799,Sheet1!U:AA,3,FALSE)-2)*(0.042*(D799-1)+0.2)+0.4,0)</f>
        <v>22</v>
      </c>
      <c r="F799" s="62">
        <f>ROUNDUP((VLOOKUP(B799,Sheet1!U:AA,4,FALSE)-2)*(0.042*(D799-1)+0.2)+0.4,0)</f>
        <v>56</v>
      </c>
      <c r="G799" s="62">
        <f>ROUNDUP((VLOOKUP(B799,Sheet1!U:AA,5,FALSE)-2)*(0.042*(D799-1)+0.2)+0.4,0)</f>
        <v>42</v>
      </c>
      <c r="H799" s="62">
        <f>ROUNDUP((VLOOKUP(B799,Sheet1!U:AA,6,FALSE)-2)*(0.042*(D799-1)+0.2)+0.4,0)</f>
        <v>10</v>
      </c>
      <c r="I799" s="62">
        <f>ROUNDUP((VLOOKUP(B799,Sheet1!U:AA,7,FALSE)-2)*(0.042*(D799-1)+0.2)+0.4,0)</f>
        <v>33</v>
      </c>
      <c r="J799" s="62">
        <f>E799*8+F799*2+G799*3+H799*3+I799*1+VLOOKUP(B799,Sheet1!AU:AZ,2,FALSE)</f>
        <v>497</v>
      </c>
      <c r="K799" s="62">
        <f>E799*1+F799*2+G799*2+H799*2+I799*10+VLOOKUP(B799,Sheet1!AU:AZ,3,FALSE)</f>
        <v>588</v>
      </c>
      <c r="L799" s="62">
        <f>E799*0.1+F799*2+G799*0.2+H799*0.26+I799*0.1+VLOOKUP(B799,Sheet1!AU:AZ,4,FALSE)</f>
        <v>148.5</v>
      </c>
      <c r="M799" s="62">
        <f>E799*0.1+F799*0.2+G799*2+H799*0.2+I799*0.1+VLOOKUP(B799,Sheet1!AU:AZ,5,FALSE)</f>
        <v>122.7</v>
      </c>
      <c r="N799" s="62">
        <f>E799*0.1+F799*0.2+G799*0.2+H799*2+I799*0.1+VLOOKUP(B799,Sheet1!AU:AZ,6,FALSE)</f>
        <v>65.1</v>
      </c>
      <c r="O799" s="62">
        <f t="shared" si="226"/>
        <v>21.6</v>
      </c>
      <c r="P799" s="62">
        <f t="shared" si="227"/>
        <v>6.5</v>
      </c>
      <c r="R799" s="9">
        <f t="shared" si="239"/>
        <v>34</v>
      </c>
      <c r="S799" s="9">
        <f t="shared" si="228"/>
        <v>229.64</v>
      </c>
      <c r="T799" s="9">
        <f t="shared" si="229"/>
        <v>42.8</v>
      </c>
      <c r="U799" s="66">
        <f t="shared" si="240"/>
        <v>265</v>
      </c>
      <c r="V799" s="9">
        <f t="shared" si="241"/>
        <v>318</v>
      </c>
      <c r="W799" s="67">
        <f t="shared" si="242"/>
        <v>239</v>
      </c>
      <c r="Y799" s="69">
        <f>VLOOKUP(D799,Sheet2!P:Q,2,FALSE)</f>
        <v>60</v>
      </c>
      <c r="AB799" s="4" t="str">
        <f>IF('表格编辑 '!D856="monster","普通","BOSS")</f>
        <v>普通</v>
      </c>
      <c r="AD799" s="50">
        <f>VLOOKUP(D799,映射!AK:AL,2,FALSE)</f>
        <v>4</v>
      </c>
      <c r="AE799" s="50" t="s">
        <v>37</v>
      </c>
      <c r="AF799" s="4">
        <f>VLOOKUP(AE799,映射!AN:AO,2,FALSE)</f>
        <v>2</v>
      </c>
      <c r="AG799" s="50">
        <v>1</v>
      </c>
      <c r="AH799" s="70">
        <v>1</v>
      </c>
      <c r="AI799" s="16">
        <f t="shared" si="230"/>
        <v>40443</v>
      </c>
      <c r="AJ799" s="16">
        <f t="shared" si="231"/>
        <v>50120</v>
      </c>
      <c r="AK799" s="16">
        <f t="shared" si="232"/>
        <v>34</v>
      </c>
      <c r="AL799" s="16" t="str">
        <f t="shared" si="233"/>
        <v>蓝魔恐怖箱</v>
      </c>
      <c r="AM799" s="16">
        <f t="shared" si="234"/>
        <v>2120</v>
      </c>
      <c r="AN799" s="16">
        <f t="shared" si="235"/>
        <v>994</v>
      </c>
      <c r="AO799" s="16">
        <f t="shared" si="243"/>
        <v>1126</v>
      </c>
      <c r="AP799" s="16">
        <f t="shared" si="236"/>
        <v>1623</v>
      </c>
      <c r="AQ799" s="16">
        <f t="shared" si="237"/>
        <v>1176</v>
      </c>
      <c r="AR799" s="16">
        <f t="shared" si="238"/>
        <v>223</v>
      </c>
      <c r="AS799" s="16"/>
      <c r="AT799" s="16">
        <v>83.5</v>
      </c>
      <c r="AU799" s="16">
        <v>38.5</v>
      </c>
      <c r="AV799" s="16">
        <v>17.5</v>
      </c>
      <c r="AW799" s="16"/>
    </row>
    <row r="800" spans="1:49">
      <c r="A800" s="62">
        <f>'表格编辑 '!A857</f>
        <v>40444</v>
      </c>
      <c r="B800" s="62">
        <f>'表格编辑 '!B857</f>
        <v>50062</v>
      </c>
      <c r="C800" s="62" t="str">
        <f>VLOOKUP(B800,映射!A:B,2,FALSE)</f>
        <v>致命魔蝎</v>
      </c>
      <c r="D800" s="62">
        <f>'表格编辑 '!E857</f>
        <v>34</v>
      </c>
      <c r="E800" s="62">
        <f>ROUNDUP((VLOOKUP(B800,Sheet1!U:AA,3,FALSE)-2)*(0.042*(D800-1)+0.2)+0.4,0)</f>
        <v>45</v>
      </c>
      <c r="F800" s="62">
        <f>ROUNDUP((VLOOKUP(B800,Sheet1!U:AA,4,FALSE)-2)*(0.042*(D800-1)+0.2)+0.4,0)</f>
        <v>44</v>
      </c>
      <c r="G800" s="62">
        <f>ROUNDUP((VLOOKUP(B800,Sheet1!U:AA,5,FALSE)-2)*(0.042*(D800-1)+0.2)+0.4,0)</f>
        <v>58</v>
      </c>
      <c r="H800" s="62">
        <f>ROUNDUP((VLOOKUP(B800,Sheet1!U:AA,6,FALSE)-2)*(0.042*(D800-1)+0.2)+0.4,0)</f>
        <v>15</v>
      </c>
      <c r="I800" s="62">
        <f>ROUNDUP((VLOOKUP(B800,Sheet1!U:AA,7,FALSE)-2)*(0.042*(D800-1)+0.2)+0.4,0)</f>
        <v>9</v>
      </c>
      <c r="J800" s="62">
        <f>E800*8+F800*2+G800*3+H800*3+I800*1+VLOOKUP(B800,Sheet1!AU:AZ,2,FALSE)</f>
        <v>696</v>
      </c>
      <c r="K800" s="62">
        <f>E800*1+F800*2+G800*2+H800*2+I800*10+VLOOKUP(B800,Sheet1!AU:AZ,3,FALSE)</f>
        <v>389</v>
      </c>
      <c r="L800" s="62">
        <f>E800*0.1+F800*2+G800*0.2+H800*0.26+I800*0.1+VLOOKUP(B800,Sheet1!AU:AZ,4,FALSE)</f>
        <v>128.9</v>
      </c>
      <c r="M800" s="62">
        <f>E800*0.1+F800*0.2+G800*2+H800*0.2+I800*0.1+VLOOKUP(B800,Sheet1!AU:AZ,5,FALSE)</f>
        <v>153.2</v>
      </c>
      <c r="N800" s="62">
        <f>E800*0.1+F800*0.2+G800*0.2+H800*2+I800*0.1+VLOOKUP(B800,Sheet1!AU:AZ,6,FALSE)</f>
        <v>75.8</v>
      </c>
      <c r="O800" s="62">
        <f t="shared" ref="O800:O863" si="244">E800*-0.3+F800*-0.1+G800*0.2+H800*-0.1+I800*0.8</f>
        <v>-0.599999999999997</v>
      </c>
      <c r="P800" s="62">
        <f t="shared" ref="P800:P863" si="245">E800*0.8+F800*-0.1+G800*-0.1+H800*0.2+I800*-0.1</f>
        <v>27.9</v>
      </c>
      <c r="R800" s="9">
        <f t="shared" si="239"/>
        <v>34</v>
      </c>
      <c r="S800" s="9">
        <f t="shared" si="228"/>
        <v>229.64</v>
      </c>
      <c r="T800" s="9">
        <f t="shared" si="229"/>
        <v>42.8</v>
      </c>
      <c r="U800" s="66">
        <f t="shared" si="240"/>
        <v>230</v>
      </c>
      <c r="V800" s="9">
        <f t="shared" si="241"/>
        <v>276</v>
      </c>
      <c r="W800" s="67">
        <f t="shared" si="242"/>
        <v>194</v>
      </c>
      <c r="Y800" s="69">
        <f>VLOOKUP(D800,Sheet2!P:Q,2,FALSE)</f>
        <v>60</v>
      </c>
      <c r="AB800" s="4" t="str">
        <f>IF('表格编辑 '!D857="monster","普通","BOSS")</f>
        <v>普通</v>
      </c>
      <c r="AD800" s="50">
        <f>VLOOKUP(D800,映射!AK:AL,2,FALSE)</f>
        <v>4</v>
      </c>
      <c r="AE800" s="50" t="s">
        <v>37</v>
      </c>
      <c r="AF800" s="4">
        <f>VLOOKUP(AE800,映射!AN:AO,2,FALSE)</f>
        <v>2</v>
      </c>
      <c r="AG800" s="50">
        <v>1</v>
      </c>
      <c r="AH800" s="70">
        <v>1</v>
      </c>
      <c r="AI800" s="16">
        <f t="shared" si="230"/>
        <v>40444</v>
      </c>
      <c r="AJ800" s="16">
        <f t="shared" si="231"/>
        <v>50062</v>
      </c>
      <c r="AK800" s="16">
        <f t="shared" si="232"/>
        <v>34</v>
      </c>
      <c r="AL800" s="16" t="str">
        <f t="shared" si="233"/>
        <v>致命魔蝎</v>
      </c>
      <c r="AM800" s="16">
        <f t="shared" si="234"/>
        <v>1840</v>
      </c>
      <c r="AN800" s="16">
        <f t="shared" si="235"/>
        <v>1392</v>
      </c>
      <c r="AO800" s="16">
        <f t="shared" si="243"/>
        <v>448</v>
      </c>
      <c r="AP800" s="16">
        <f t="shared" si="236"/>
        <v>1144</v>
      </c>
      <c r="AQ800" s="16">
        <f t="shared" si="237"/>
        <v>778</v>
      </c>
      <c r="AR800" s="16">
        <f t="shared" si="238"/>
        <v>194</v>
      </c>
      <c r="AS800" s="16"/>
      <c r="AT800" s="16">
        <v>108.2</v>
      </c>
      <c r="AU800" s="16">
        <v>47</v>
      </c>
      <c r="AV800" s="16">
        <v>-0.999999999999998</v>
      </c>
      <c r="AW800" s="16"/>
    </row>
    <row r="801" spans="1:49">
      <c r="A801" s="62">
        <f>'表格编辑 '!A858</f>
        <v>40445</v>
      </c>
      <c r="B801" s="62">
        <f>'表格编辑 '!B858</f>
        <v>50039</v>
      </c>
      <c r="C801" s="62" t="str">
        <f>VLOOKUP(B801,映射!A:B,2,FALSE)</f>
        <v>石像仆从</v>
      </c>
      <c r="D801" s="62">
        <f>'表格编辑 '!E858</f>
        <v>34</v>
      </c>
      <c r="E801" s="62">
        <f>ROUNDUP((VLOOKUP(B801,Sheet1!U:AA,3,FALSE)-2)*(0.042*(D801-1)+0.2)+0.4,0)</f>
        <v>39</v>
      </c>
      <c r="F801" s="62">
        <f>ROUNDUP((VLOOKUP(B801,Sheet1!U:AA,4,FALSE)-2)*(0.042*(D801-1)+0.2)+0.4,0)</f>
        <v>37</v>
      </c>
      <c r="G801" s="62">
        <f>ROUNDUP((VLOOKUP(B801,Sheet1!U:AA,5,FALSE)-2)*(0.042*(D801-1)+0.2)+0.4,0)</f>
        <v>29</v>
      </c>
      <c r="H801" s="62">
        <f>ROUNDUP((VLOOKUP(B801,Sheet1!U:AA,6,FALSE)-2)*(0.042*(D801-1)+0.2)+0.4,0)</f>
        <v>48</v>
      </c>
      <c r="I801" s="62">
        <f>ROUNDUP((VLOOKUP(B801,Sheet1!U:AA,7,FALSE)-2)*(0.042*(D801-1)+0.2)+0.4,0)</f>
        <v>48</v>
      </c>
      <c r="J801" s="62">
        <f>E801*8+F801*2+G801*3+H801*3+I801*1+VLOOKUP(B801,Sheet1!AU:AZ,2,FALSE)</f>
        <v>685</v>
      </c>
      <c r="K801" s="62">
        <f>E801*1+F801*2+G801*2+H801*2+I801*10+VLOOKUP(B801,Sheet1!AU:AZ,3,FALSE)</f>
        <v>767</v>
      </c>
      <c r="L801" s="62">
        <f>E801*0.1+F801*2+G801*0.2+H801*0.26+I801*0.1+VLOOKUP(B801,Sheet1!AU:AZ,4,FALSE)</f>
        <v>120.98</v>
      </c>
      <c r="M801" s="62">
        <f>E801*0.1+F801*0.2+G801*2+H801*0.2+I801*0.1+VLOOKUP(B801,Sheet1!AU:AZ,5,FALSE)</f>
        <v>103.7</v>
      </c>
      <c r="N801" s="62">
        <f>E801*0.1+F801*0.2+G801*0.2+H801*2+I801*0.1+VLOOKUP(B801,Sheet1!AU:AZ,6,FALSE)</f>
        <v>137.9</v>
      </c>
      <c r="O801" s="62">
        <f t="shared" si="244"/>
        <v>24</v>
      </c>
      <c r="P801" s="62">
        <f t="shared" si="245"/>
        <v>29.4</v>
      </c>
      <c r="R801" s="9">
        <f t="shared" si="239"/>
        <v>34</v>
      </c>
      <c r="S801" s="9">
        <f t="shared" si="228"/>
        <v>229.64</v>
      </c>
      <c r="T801" s="9">
        <f t="shared" si="229"/>
        <v>42.8</v>
      </c>
      <c r="U801" s="66">
        <f t="shared" si="240"/>
        <v>293</v>
      </c>
      <c r="V801" s="9">
        <f t="shared" si="241"/>
        <v>351.6</v>
      </c>
      <c r="W801" s="67">
        <f t="shared" si="242"/>
        <v>177</v>
      </c>
      <c r="Y801" s="69">
        <f>VLOOKUP(D801,Sheet2!P:Q,2,FALSE)</f>
        <v>60</v>
      </c>
      <c r="AB801" s="4" t="str">
        <f>IF('表格编辑 '!D858="monster","普通","BOSS")</f>
        <v>普通</v>
      </c>
      <c r="AD801" s="50">
        <f>VLOOKUP(D801,映射!AK:AL,2,FALSE)</f>
        <v>4</v>
      </c>
      <c r="AE801" s="50" t="s">
        <v>37</v>
      </c>
      <c r="AF801" s="4">
        <f>VLOOKUP(AE801,映射!AN:AO,2,FALSE)</f>
        <v>2</v>
      </c>
      <c r="AG801" s="50">
        <v>1</v>
      </c>
      <c r="AH801" s="70">
        <v>1</v>
      </c>
      <c r="AI801" s="16">
        <f t="shared" si="230"/>
        <v>40445</v>
      </c>
      <c r="AJ801" s="16">
        <f t="shared" si="231"/>
        <v>50039</v>
      </c>
      <c r="AK801" s="16">
        <f t="shared" si="232"/>
        <v>34</v>
      </c>
      <c r="AL801" s="16" t="str">
        <f t="shared" si="233"/>
        <v>石像仆从</v>
      </c>
      <c r="AM801" s="16">
        <f t="shared" si="234"/>
        <v>2344</v>
      </c>
      <c r="AN801" s="16">
        <f t="shared" si="235"/>
        <v>1370</v>
      </c>
      <c r="AO801" s="16">
        <f t="shared" si="243"/>
        <v>974</v>
      </c>
      <c r="AP801" s="16">
        <f t="shared" si="236"/>
        <v>1659</v>
      </c>
      <c r="AQ801" s="16">
        <f t="shared" si="237"/>
        <v>1534</v>
      </c>
      <c r="AR801" s="16">
        <f t="shared" si="238"/>
        <v>182</v>
      </c>
      <c r="AS801" s="16"/>
      <c r="AT801" s="16">
        <v>53.2</v>
      </c>
      <c r="AU801" s="16">
        <v>80.2</v>
      </c>
      <c r="AV801" s="16">
        <v>16.8</v>
      </c>
      <c r="AW801" s="16"/>
    </row>
    <row r="802" spans="1:49">
      <c r="A802" s="62">
        <f>'表格编辑 '!A859</f>
        <v>40446</v>
      </c>
      <c r="B802" s="62">
        <f>'表格编辑 '!B859</f>
        <v>50016</v>
      </c>
      <c r="C802" s="62" t="str">
        <f>VLOOKUP(B802,映射!A:B,2,FALSE)</f>
        <v>炽热贼鼠</v>
      </c>
      <c r="D802" s="62">
        <f>'表格编辑 '!E859</f>
        <v>34</v>
      </c>
      <c r="E802" s="62">
        <f>ROUNDUP((VLOOKUP(B802,Sheet1!U:AA,3,FALSE)-2)*(0.042*(D802-1)+0.2)+0.4,0)</f>
        <v>25</v>
      </c>
      <c r="F802" s="62">
        <f>ROUNDUP((VLOOKUP(B802,Sheet1!U:AA,4,FALSE)-2)*(0.042*(D802-1)+0.2)+0.4,0)</f>
        <v>33</v>
      </c>
      <c r="G802" s="62">
        <f>ROUNDUP((VLOOKUP(B802,Sheet1!U:AA,5,FALSE)-2)*(0.042*(D802-1)+0.2)+0.4,0)</f>
        <v>22</v>
      </c>
      <c r="H802" s="62">
        <f>ROUNDUP((VLOOKUP(B802,Sheet1!U:AA,6,FALSE)-2)*(0.042*(D802-1)+0.2)+0.4,0)</f>
        <v>52</v>
      </c>
      <c r="I802" s="62">
        <f>ROUNDUP((VLOOKUP(B802,Sheet1!U:AA,7,FALSE)-2)*(0.042*(D802-1)+0.2)+0.4,0)</f>
        <v>48</v>
      </c>
      <c r="J802" s="62">
        <f>E802*8+F802*2+G802*3+H802*3+I802*1+VLOOKUP(B802,Sheet1!AU:AZ,2,FALSE)</f>
        <v>556</v>
      </c>
      <c r="K802" s="62">
        <f>E802*1+F802*2+G802*2+H802*2+I802*10+VLOOKUP(B802,Sheet1!AU:AZ,3,FALSE)</f>
        <v>739</v>
      </c>
      <c r="L802" s="62">
        <f>E802*0.1+F802*2+G802*0.2+H802*0.26+I802*0.1+VLOOKUP(B802,Sheet1!AU:AZ,4,FALSE)</f>
        <v>111.22</v>
      </c>
      <c r="M802" s="62">
        <f>E802*0.1+F802*0.2+G802*2+H802*0.2+I802*0.1+VLOOKUP(B802,Sheet1!AU:AZ,5,FALSE)</f>
        <v>88.3</v>
      </c>
      <c r="N802" s="62">
        <f>E802*0.1+F802*0.2+G802*0.2+H802*2+I802*0.1+VLOOKUP(B802,Sheet1!AU:AZ,6,FALSE)</f>
        <v>142.3</v>
      </c>
      <c r="O802" s="62">
        <f t="shared" si="244"/>
        <v>26.8</v>
      </c>
      <c r="P802" s="62">
        <f t="shared" si="245"/>
        <v>20.1</v>
      </c>
      <c r="R802" s="9">
        <f t="shared" si="239"/>
        <v>34</v>
      </c>
      <c r="S802" s="9">
        <f t="shared" si="228"/>
        <v>229.64</v>
      </c>
      <c r="T802" s="9">
        <f t="shared" si="229"/>
        <v>42.8</v>
      </c>
      <c r="U802" s="66">
        <f t="shared" si="240"/>
        <v>320</v>
      </c>
      <c r="V802" s="9">
        <f t="shared" si="241"/>
        <v>384</v>
      </c>
      <c r="W802" s="67">
        <f t="shared" si="242"/>
        <v>155</v>
      </c>
      <c r="Y802" s="69">
        <f>VLOOKUP(D802,Sheet2!P:Q,2,FALSE)</f>
        <v>60</v>
      </c>
      <c r="AB802" s="4" t="str">
        <f>IF('表格编辑 '!D859="monster","普通","BOSS")</f>
        <v>普通</v>
      </c>
      <c r="AD802" s="50">
        <f>VLOOKUP(D802,映射!AK:AL,2,FALSE)</f>
        <v>4</v>
      </c>
      <c r="AE802" s="50" t="s">
        <v>37</v>
      </c>
      <c r="AF802" s="4">
        <f>VLOOKUP(AE802,映射!AN:AO,2,FALSE)</f>
        <v>2</v>
      </c>
      <c r="AG802" s="50">
        <v>1</v>
      </c>
      <c r="AH802" s="70">
        <v>1</v>
      </c>
      <c r="AI802" s="16">
        <f t="shared" si="230"/>
        <v>40446</v>
      </c>
      <c r="AJ802" s="16">
        <f t="shared" si="231"/>
        <v>50016</v>
      </c>
      <c r="AK802" s="16">
        <f t="shared" si="232"/>
        <v>34</v>
      </c>
      <c r="AL802" s="16" t="str">
        <f t="shared" si="233"/>
        <v>炽热贼鼠</v>
      </c>
      <c r="AM802" s="16">
        <f t="shared" si="234"/>
        <v>2560</v>
      </c>
      <c r="AN802" s="16">
        <f t="shared" si="235"/>
        <v>1112</v>
      </c>
      <c r="AO802" s="16">
        <f t="shared" si="243"/>
        <v>1448</v>
      </c>
      <c r="AP802" s="16">
        <f t="shared" si="236"/>
        <v>2004</v>
      </c>
      <c r="AQ802" s="16">
        <f t="shared" si="237"/>
        <v>1478</v>
      </c>
      <c r="AR802" s="16">
        <f t="shared" si="238"/>
        <v>167</v>
      </c>
      <c r="AS802" s="16"/>
      <c r="AT802" s="16">
        <v>51.9</v>
      </c>
      <c r="AU802" s="16">
        <v>95.1</v>
      </c>
      <c r="AV802" s="16">
        <v>27.9</v>
      </c>
      <c r="AW802" s="16"/>
    </row>
    <row r="803" spans="1:49">
      <c r="A803" s="62">
        <f>'表格编辑 '!A860</f>
        <v>40447</v>
      </c>
      <c r="B803" s="62">
        <f>'表格编辑 '!B860</f>
        <v>50114</v>
      </c>
      <c r="C803" s="62" t="str">
        <f>VLOOKUP(B803,映射!A:B,2,FALSE)</f>
        <v>屠龙刃使魔</v>
      </c>
      <c r="D803" s="62">
        <f>'表格编辑 '!E860</f>
        <v>34</v>
      </c>
      <c r="E803" s="62">
        <f>ROUNDUP((VLOOKUP(B803,Sheet1!U:AA,3,FALSE)-2)*(0.042*(D803-1)+0.2)+0.4,0)</f>
        <v>25</v>
      </c>
      <c r="F803" s="62">
        <f>ROUNDUP((VLOOKUP(B803,Sheet1!U:AA,4,FALSE)-2)*(0.042*(D803-1)+0.2)+0.4,0)</f>
        <v>56</v>
      </c>
      <c r="G803" s="62">
        <f>ROUNDUP((VLOOKUP(B803,Sheet1!U:AA,5,FALSE)-2)*(0.042*(D803-1)+0.2)+0.4,0)</f>
        <v>63</v>
      </c>
      <c r="H803" s="62">
        <f>ROUNDUP((VLOOKUP(B803,Sheet1!U:AA,6,FALSE)-2)*(0.042*(D803-1)+0.2)+0.4,0)</f>
        <v>26</v>
      </c>
      <c r="I803" s="62">
        <f>ROUNDUP((VLOOKUP(B803,Sheet1!U:AA,7,FALSE)-2)*(0.042*(D803-1)+0.2)+0.4,0)</f>
        <v>41</v>
      </c>
      <c r="J803" s="62">
        <f>E803*8+F803*2+G803*3+H803*3+I803*1+VLOOKUP(B803,Sheet1!AU:AZ,2,FALSE)</f>
        <v>640</v>
      </c>
      <c r="K803" s="62">
        <f>E803*1+F803*2+G803*2+H803*2+I803*10+VLOOKUP(B803,Sheet1!AU:AZ,3,FALSE)</f>
        <v>745</v>
      </c>
      <c r="L803" s="62">
        <f>E803*0.1+F803*2+G803*0.2+H803*0.26+I803*0.1+VLOOKUP(B803,Sheet1!AU:AZ,4,FALSE)</f>
        <v>157.96</v>
      </c>
      <c r="M803" s="62">
        <f>E803*0.1+F803*0.2+G803*2+H803*0.2+I803*0.1+VLOOKUP(B803,Sheet1!AU:AZ,5,FALSE)</f>
        <v>169</v>
      </c>
      <c r="N803" s="62">
        <f>E803*0.1+F803*0.2+G803*0.2+H803*2+I803*0.1+VLOOKUP(B803,Sheet1!AU:AZ,6,FALSE)</f>
        <v>102.4</v>
      </c>
      <c r="O803" s="62">
        <f t="shared" si="244"/>
        <v>29.7</v>
      </c>
      <c r="P803" s="62">
        <f t="shared" si="245"/>
        <v>9.2</v>
      </c>
      <c r="R803" s="9">
        <f t="shared" si="239"/>
        <v>34</v>
      </c>
      <c r="S803" s="9">
        <f t="shared" si="228"/>
        <v>229.64</v>
      </c>
      <c r="T803" s="9">
        <f t="shared" si="229"/>
        <v>42.8</v>
      </c>
      <c r="U803" s="66">
        <f t="shared" si="240"/>
        <v>215</v>
      </c>
      <c r="V803" s="9">
        <f t="shared" si="241"/>
        <v>258</v>
      </c>
      <c r="W803" s="67">
        <f t="shared" si="242"/>
        <v>262</v>
      </c>
      <c r="Y803" s="69">
        <f>VLOOKUP(D803,Sheet2!P:Q,2,FALSE)</f>
        <v>60</v>
      </c>
      <c r="AB803" s="4" t="str">
        <f>IF('表格编辑 '!D860="monster","普通","BOSS")</f>
        <v>普通</v>
      </c>
      <c r="AD803" s="50">
        <f>VLOOKUP(D803,映射!AK:AL,2,FALSE)</f>
        <v>4</v>
      </c>
      <c r="AE803" s="50" t="s">
        <v>37</v>
      </c>
      <c r="AF803" s="4">
        <f>VLOOKUP(AE803,映射!AN:AO,2,FALSE)</f>
        <v>2</v>
      </c>
      <c r="AG803" s="50">
        <v>1</v>
      </c>
      <c r="AH803" s="70">
        <v>1</v>
      </c>
      <c r="AI803" s="16">
        <f t="shared" si="230"/>
        <v>40447</v>
      </c>
      <c r="AJ803" s="16">
        <f t="shared" si="231"/>
        <v>50114</v>
      </c>
      <c r="AK803" s="16">
        <f t="shared" si="232"/>
        <v>34</v>
      </c>
      <c r="AL803" s="16" t="str">
        <f t="shared" si="233"/>
        <v>屠龙刃使魔</v>
      </c>
      <c r="AM803" s="16">
        <f t="shared" si="234"/>
        <v>1720</v>
      </c>
      <c r="AN803" s="16">
        <f t="shared" si="235"/>
        <v>1280</v>
      </c>
      <c r="AO803" s="16">
        <f t="shared" si="243"/>
        <v>440</v>
      </c>
      <c r="AP803" s="16">
        <f t="shared" si="236"/>
        <v>1080</v>
      </c>
      <c r="AQ803" s="16">
        <f t="shared" si="237"/>
        <v>1490</v>
      </c>
      <c r="AR803" s="16">
        <f t="shared" si="238"/>
        <v>237</v>
      </c>
      <c r="AS803" s="16"/>
      <c r="AT803" s="16">
        <v>118.1</v>
      </c>
      <c r="AU803" s="16">
        <v>49.7</v>
      </c>
      <c r="AV803" s="16">
        <v>16.7</v>
      </c>
      <c r="AW803" s="16"/>
    </row>
    <row r="804" spans="1:49">
      <c r="A804" s="62">
        <f>'表格编辑 '!A861</f>
        <v>40448</v>
      </c>
      <c r="B804" s="62">
        <f>'表格编辑 '!B861</f>
        <v>50015</v>
      </c>
      <c r="C804" s="62" t="str">
        <f>VLOOKUP(B804,映射!A:B,2,FALSE)</f>
        <v>噩梦耗子</v>
      </c>
      <c r="D804" s="62">
        <f>'表格编辑 '!E861</f>
        <v>34</v>
      </c>
      <c r="E804" s="62">
        <f>ROUNDUP((VLOOKUP(B804,Sheet1!U:AA,3,FALSE)-2)*(0.042*(D804-1)+0.2)+0.4,0)</f>
        <v>4</v>
      </c>
      <c r="F804" s="62">
        <f>ROUNDUP((VLOOKUP(B804,Sheet1!U:AA,4,FALSE)-2)*(0.042*(D804-1)+0.2)+0.4,0)</f>
        <v>10</v>
      </c>
      <c r="G804" s="62">
        <f>ROUNDUP((VLOOKUP(B804,Sheet1!U:AA,5,FALSE)-2)*(0.042*(D804-1)+0.2)+0.4,0)</f>
        <v>26</v>
      </c>
      <c r="H804" s="62">
        <f>ROUNDUP((VLOOKUP(B804,Sheet1!U:AA,6,FALSE)-2)*(0.042*(D804-1)+0.2)+0.4,0)</f>
        <v>50</v>
      </c>
      <c r="I804" s="62">
        <f>ROUNDUP((VLOOKUP(B804,Sheet1!U:AA,7,FALSE)-2)*(0.042*(D804-1)+0.2)+0.4,0)</f>
        <v>56</v>
      </c>
      <c r="J804" s="62">
        <f>E804*8+F804*2+G804*3+H804*3+I804*1+VLOOKUP(B804,Sheet1!AU:AZ,2,FALSE)</f>
        <v>356</v>
      </c>
      <c r="K804" s="62">
        <f>E804*1+F804*2+G804*2+H804*2+I804*10+VLOOKUP(B804,Sheet1!AU:AZ,3,FALSE)</f>
        <v>756</v>
      </c>
      <c r="L804" s="62">
        <f>E804*0.1+F804*2+G804*0.2+H804*0.26+I804*0.1+VLOOKUP(B804,Sheet1!AU:AZ,4,FALSE)</f>
        <v>64.2</v>
      </c>
      <c r="M804" s="62">
        <f>E804*0.1+F804*0.2+G804*2+H804*0.2+I804*0.1+VLOOKUP(B804,Sheet1!AU:AZ,5,FALSE)</f>
        <v>90</v>
      </c>
      <c r="N804" s="62">
        <f>E804*0.1+F804*0.2+G804*0.2+H804*2+I804*0.1+VLOOKUP(B804,Sheet1!AU:AZ,6,FALSE)</f>
        <v>133.2</v>
      </c>
      <c r="O804" s="62">
        <f t="shared" si="244"/>
        <v>42.8</v>
      </c>
      <c r="P804" s="62">
        <f t="shared" si="245"/>
        <v>4</v>
      </c>
      <c r="R804" s="9">
        <f t="shared" si="239"/>
        <v>34</v>
      </c>
      <c r="S804" s="9">
        <f t="shared" si="228"/>
        <v>229.64</v>
      </c>
      <c r="T804" s="9">
        <f t="shared" si="229"/>
        <v>42.8</v>
      </c>
      <c r="U804" s="66">
        <f t="shared" si="240"/>
        <v>317</v>
      </c>
      <c r="V804" s="9">
        <f t="shared" si="241"/>
        <v>380.4</v>
      </c>
      <c r="W804" s="67">
        <f t="shared" si="242"/>
        <v>65</v>
      </c>
      <c r="Y804" s="69">
        <f>VLOOKUP(D804,Sheet2!P:Q,2,FALSE)</f>
        <v>60</v>
      </c>
      <c r="AB804" s="4" t="str">
        <f>IF('表格编辑 '!D861="monster","普通","BOSS")</f>
        <v>普通</v>
      </c>
      <c r="AD804" s="50">
        <f>VLOOKUP(D804,映射!AK:AL,2,FALSE)</f>
        <v>4</v>
      </c>
      <c r="AE804" s="50" t="s">
        <v>37</v>
      </c>
      <c r="AF804" s="4">
        <f>VLOOKUP(AE804,映射!AN:AO,2,FALSE)</f>
        <v>2</v>
      </c>
      <c r="AG804" s="50">
        <v>1</v>
      </c>
      <c r="AH804" s="70">
        <v>1</v>
      </c>
      <c r="AI804" s="16">
        <f t="shared" si="230"/>
        <v>40448</v>
      </c>
      <c r="AJ804" s="16">
        <f t="shared" si="231"/>
        <v>50015</v>
      </c>
      <c r="AK804" s="16">
        <f t="shared" si="232"/>
        <v>34</v>
      </c>
      <c r="AL804" s="16" t="str">
        <f t="shared" si="233"/>
        <v>噩梦耗子</v>
      </c>
      <c r="AM804" s="16">
        <f t="shared" si="234"/>
        <v>2536</v>
      </c>
      <c r="AN804" s="16">
        <f t="shared" si="235"/>
        <v>712</v>
      </c>
      <c r="AO804" s="16">
        <f t="shared" si="243"/>
        <v>1824</v>
      </c>
      <c r="AP804" s="16">
        <f t="shared" si="236"/>
        <v>2180</v>
      </c>
      <c r="AQ804" s="16">
        <f t="shared" si="237"/>
        <v>1512</v>
      </c>
      <c r="AR804" s="16">
        <f t="shared" si="238"/>
        <v>97</v>
      </c>
      <c r="AS804" s="16"/>
      <c r="AT804" s="16">
        <v>64.1</v>
      </c>
      <c r="AU804" s="16">
        <v>98.3</v>
      </c>
      <c r="AV804" s="16">
        <v>19.7</v>
      </c>
      <c r="AW804" s="16"/>
    </row>
    <row r="805" spans="1:49">
      <c r="A805" s="62">
        <f>'表格编辑 '!A862</f>
        <v>40449</v>
      </c>
      <c r="B805" s="62">
        <f>'表格编辑 '!B862</f>
        <v>50096</v>
      </c>
      <c r="C805" s="62" t="str">
        <f>VLOOKUP(B805,映射!A:B,2,FALSE)</f>
        <v>史莱姆</v>
      </c>
      <c r="D805" s="62">
        <f>'表格编辑 '!E862</f>
        <v>34</v>
      </c>
      <c r="E805" s="62">
        <f>ROUNDUP((VLOOKUP(B805,Sheet1!U:AA,3,FALSE)-2)*(0.042*(D805-1)+0.2)+0.4,0)</f>
        <v>71</v>
      </c>
      <c r="F805" s="62">
        <f>ROUNDUP((VLOOKUP(B805,Sheet1!U:AA,4,FALSE)-2)*(0.042*(D805-1)+0.2)+0.4,0)</f>
        <v>39</v>
      </c>
      <c r="G805" s="62">
        <f>ROUNDUP((VLOOKUP(B805,Sheet1!U:AA,5,FALSE)-2)*(0.042*(D805-1)+0.2)+0.4,0)</f>
        <v>15</v>
      </c>
      <c r="H805" s="62">
        <f>ROUNDUP((VLOOKUP(B805,Sheet1!U:AA,6,FALSE)-2)*(0.042*(D805-1)+0.2)+0.4,0)</f>
        <v>23</v>
      </c>
      <c r="I805" s="62">
        <f>ROUNDUP((VLOOKUP(B805,Sheet1!U:AA,7,FALSE)-2)*(0.042*(D805-1)+0.2)+0.4,0)</f>
        <v>23</v>
      </c>
      <c r="J805" s="62">
        <f>E805*8+F805*2+G805*3+H805*3+I805*1+VLOOKUP(B805,Sheet1!AU:AZ,2,FALSE)</f>
        <v>803</v>
      </c>
      <c r="K805" s="62">
        <f>E805*1+F805*2+G805*2+H805*2+I805*10+VLOOKUP(B805,Sheet1!AU:AZ,3,FALSE)</f>
        <v>475</v>
      </c>
      <c r="L805" s="62">
        <f>E805*0.1+F805*2+G805*0.2+H805*0.26+I805*0.1+VLOOKUP(B805,Sheet1!AU:AZ,4,FALSE)</f>
        <v>116.38</v>
      </c>
      <c r="M805" s="62">
        <f>E805*0.1+F805*0.2+G805*2+H805*0.2+I805*0.1+VLOOKUP(B805,Sheet1!AU:AZ,5,FALSE)</f>
        <v>71.8</v>
      </c>
      <c r="N805" s="62">
        <f>E805*0.1+F805*0.2+G805*0.2+H805*2+I805*0.1+VLOOKUP(B805,Sheet1!AU:AZ,6,FALSE)</f>
        <v>86.2</v>
      </c>
      <c r="O805" s="62">
        <f t="shared" si="244"/>
        <v>-6.1</v>
      </c>
      <c r="P805" s="62">
        <f t="shared" si="245"/>
        <v>53.7</v>
      </c>
      <c r="R805" s="9">
        <f t="shared" si="239"/>
        <v>34</v>
      </c>
      <c r="S805" s="9">
        <f t="shared" si="228"/>
        <v>229.64</v>
      </c>
      <c r="T805" s="9">
        <f t="shared" si="229"/>
        <v>42.8</v>
      </c>
      <c r="U805" s="66">
        <f t="shared" si="240"/>
        <v>355</v>
      </c>
      <c r="V805" s="9">
        <f t="shared" si="241"/>
        <v>426</v>
      </c>
      <c r="W805" s="67">
        <f t="shared" si="242"/>
        <v>166</v>
      </c>
      <c r="Y805" s="69">
        <f>VLOOKUP(D805,Sheet2!P:Q,2,FALSE)</f>
        <v>60</v>
      </c>
      <c r="AB805" s="4" t="str">
        <f>IF('表格编辑 '!D862="monster","普通","BOSS")</f>
        <v>普通</v>
      </c>
      <c r="AD805" s="50">
        <f>VLOOKUP(D805,映射!AK:AL,2,FALSE)</f>
        <v>4</v>
      </c>
      <c r="AE805" s="50" t="s">
        <v>37</v>
      </c>
      <c r="AF805" s="4">
        <f>VLOOKUP(AE805,映射!AN:AO,2,FALSE)</f>
        <v>2</v>
      </c>
      <c r="AG805" s="50">
        <v>1</v>
      </c>
      <c r="AH805" s="70">
        <v>1</v>
      </c>
      <c r="AI805" s="16">
        <f t="shared" si="230"/>
        <v>40449</v>
      </c>
      <c r="AJ805" s="16">
        <f t="shared" si="231"/>
        <v>50096</v>
      </c>
      <c r="AK805" s="16">
        <f t="shared" si="232"/>
        <v>34</v>
      </c>
      <c r="AL805" s="16" t="str">
        <f t="shared" si="233"/>
        <v>史莱姆</v>
      </c>
      <c r="AM805" s="16">
        <f t="shared" si="234"/>
        <v>2840</v>
      </c>
      <c r="AN805" s="16">
        <f t="shared" si="235"/>
        <v>1606</v>
      </c>
      <c r="AO805" s="16">
        <f t="shared" si="243"/>
        <v>1234</v>
      </c>
      <c r="AP805" s="16">
        <f t="shared" si="236"/>
        <v>2037</v>
      </c>
      <c r="AQ805" s="16">
        <f t="shared" si="237"/>
        <v>950</v>
      </c>
      <c r="AR805" s="16">
        <f t="shared" si="238"/>
        <v>175</v>
      </c>
      <c r="AS805" s="16"/>
      <c r="AT805" s="16">
        <v>41.3</v>
      </c>
      <c r="AU805" s="16">
        <v>28.7</v>
      </c>
      <c r="AV805" s="16">
        <v>-3.4</v>
      </c>
      <c r="AW805" s="16"/>
    </row>
    <row r="806" spans="1:49">
      <c r="A806" s="62">
        <f>'表格编辑 '!A863</f>
        <v>40450</v>
      </c>
      <c r="B806" s="62">
        <f>'表格编辑 '!B863</f>
        <v>50087</v>
      </c>
      <c r="C806" s="62" t="str">
        <f>VLOOKUP(B806,映射!A:B,2,FALSE)</f>
        <v>丛林臭臭花</v>
      </c>
      <c r="D806" s="62">
        <f>'表格编辑 '!E863</f>
        <v>34</v>
      </c>
      <c r="E806" s="62">
        <f>ROUNDUP((VLOOKUP(B806,Sheet1!U:AA,3,FALSE)-2)*(0.042*(D806-1)+0.2)+0.4,0)</f>
        <v>58</v>
      </c>
      <c r="F806" s="62">
        <f>ROUNDUP((VLOOKUP(B806,Sheet1!U:AA,4,FALSE)-2)*(0.042*(D806-1)+0.2)+0.4,0)</f>
        <v>34</v>
      </c>
      <c r="G806" s="62">
        <f>ROUNDUP((VLOOKUP(B806,Sheet1!U:AA,5,FALSE)-2)*(0.042*(D806-1)+0.2)+0.4,0)</f>
        <v>23</v>
      </c>
      <c r="H806" s="62">
        <f>ROUNDUP((VLOOKUP(B806,Sheet1!U:AA,6,FALSE)-2)*(0.042*(D806-1)+0.2)+0.4,0)</f>
        <v>22</v>
      </c>
      <c r="I806" s="62">
        <f>ROUNDUP((VLOOKUP(B806,Sheet1!U:AA,7,FALSE)-2)*(0.042*(D806-1)+0.2)+0.4,0)</f>
        <v>34</v>
      </c>
      <c r="J806" s="62">
        <f>E806*8+F806*2+G806*3+H806*3+I806*1+VLOOKUP(B806,Sheet1!AU:AZ,2,FALSE)</f>
        <v>721</v>
      </c>
      <c r="K806" s="62">
        <f>E806*1+F806*2+G806*2+H806*2+I806*10+VLOOKUP(B806,Sheet1!AU:AZ,3,FALSE)</f>
        <v>576</v>
      </c>
      <c r="L806" s="62">
        <f>E806*0.1+F806*2+G806*0.2+H806*0.26+I806*0.1+VLOOKUP(B806,Sheet1!AU:AZ,4,FALSE)</f>
        <v>107.52</v>
      </c>
      <c r="M806" s="62">
        <f>E806*0.1+F806*0.2+G806*2+H806*0.2+I806*0.1+VLOOKUP(B806,Sheet1!AU:AZ,5,FALSE)</f>
        <v>86.4</v>
      </c>
      <c r="N806" s="62">
        <f>E806*0.1+F806*0.2+G806*0.2+H806*2+I806*0.1+VLOOKUP(B806,Sheet1!AU:AZ,6,FALSE)</f>
        <v>84.6</v>
      </c>
      <c r="O806" s="62">
        <f t="shared" si="244"/>
        <v>8.80000000000001</v>
      </c>
      <c r="P806" s="62">
        <f t="shared" si="245"/>
        <v>41.7</v>
      </c>
      <c r="R806" s="9">
        <f t="shared" si="239"/>
        <v>34</v>
      </c>
      <c r="S806" s="9">
        <f t="shared" si="228"/>
        <v>229.64</v>
      </c>
      <c r="T806" s="9">
        <f t="shared" si="229"/>
        <v>42.8</v>
      </c>
      <c r="U806" s="66">
        <f t="shared" si="240"/>
        <v>324</v>
      </c>
      <c r="V806" s="9">
        <f t="shared" si="241"/>
        <v>388.8</v>
      </c>
      <c r="W806" s="67">
        <f t="shared" si="242"/>
        <v>148</v>
      </c>
      <c r="Y806" s="69">
        <f>VLOOKUP(D806,Sheet2!P:Q,2,FALSE)</f>
        <v>60</v>
      </c>
      <c r="AB806" s="4" t="str">
        <f>IF('表格编辑 '!D863="monster","普通","BOSS")</f>
        <v>普通</v>
      </c>
      <c r="AD806" s="50">
        <f>VLOOKUP(D806,映射!AK:AL,2,FALSE)</f>
        <v>4</v>
      </c>
      <c r="AE806" s="50" t="s">
        <v>37</v>
      </c>
      <c r="AF806" s="4">
        <f>VLOOKUP(AE806,映射!AN:AO,2,FALSE)</f>
        <v>2</v>
      </c>
      <c r="AG806" s="50">
        <v>1</v>
      </c>
      <c r="AH806" s="70">
        <v>1</v>
      </c>
      <c r="AI806" s="16">
        <f t="shared" si="230"/>
        <v>40450</v>
      </c>
      <c r="AJ806" s="16">
        <f t="shared" si="231"/>
        <v>50087</v>
      </c>
      <c r="AK806" s="16">
        <f t="shared" si="232"/>
        <v>34</v>
      </c>
      <c r="AL806" s="16" t="str">
        <f t="shared" si="233"/>
        <v>丛林臭臭花</v>
      </c>
      <c r="AM806" s="16">
        <f t="shared" si="234"/>
        <v>2592</v>
      </c>
      <c r="AN806" s="16">
        <f t="shared" si="235"/>
        <v>1442</v>
      </c>
      <c r="AO806" s="16">
        <f t="shared" si="243"/>
        <v>1150</v>
      </c>
      <c r="AP806" s="16">
        <f t="shared" si="236"/>
        <v>1871</v>
      </c>
      <c r="AQ806" s="16">
        <f t="shared" si="237"/>
        <v>1152</v>
      </c>
      <c r="AR806" s="16">
        <f t="shared" si="238"/>
        <v>162</v>
      </c>
      <c r="AS806" s="16"/>
      <c r="AT806" s="16">
        <v>54.7</v>
      </c>
      <c r="AU806" s="16">
        <v>52.9</v>
      </c>
      <c r="AV806" s="16">
        <v>7.5</v>
      </c>
      <c r="AW806" s="16"/>
    </row>
    <row r="807" spans="1:49">
      <c r="A807" s="62">
        <f>'表格编辑 '!A864</f>
        <v>40451</v>
      </c>
      <c r="B807" s="62">
        <f>'表格编辑 '!B864</f>
        <v>50127</v>
      </c>
      <c r="C807" s="62" t="str">
        <f>VLOOKUP(B807,映射!A:B,2,FALSE)</f>
        <v>魔王蟹</v>
      </c>
      <c r="D807" s="62">
        <f>'表格编辑 '!E864</f>
        <v>39</v>
      </c>
      <c r="E807" s="62">
        <f>ROUNDUP((VLOOKUP(B807,Sheet1!U:AA,3,FALSE)-2)*(0.042*(D807-1)+0.2)+0.4,0)</f>
        <v>51</v>
      </c>
      <c r="F807" s="62">
        <f>ROUNDUP((VLOOKUP(B807,Sheet1!U:AA,4,FALSE)-2)*(0.042*(D807-1)+0.2)+0.4,0)</f>
        <v>55</v>
      </c>
      <c r="G807" s="62">
        <f>ROUNDUP((VLOOKUP(B807,Sheet1!U:AA,5,FALSE)-2)*(0.042*(D807-1)+0.2)+0.4,0)</f>
        <v>60</v>
      </c>
      <c r="H807" s="62">
        <f>ROUNDUP((VLOOKUP(B807,Sheet1!U:AA,6,FALSE)-2)*(0.042*(D807-1)+0.2)+0.4,0)</f>
        <v>37</v>
      </c>
      <c r="I807" s="62">
        <f>ROUNDUP((VLOOKUP(B807,Sheet1!U:AA,7,FALSE)-2)*(0.042*(D807-1)+0.2)+0.4,0)</f>
        <v>35</v>
      </c>
      <c r="J807" s="62">
        <f>E807*8+F807*2+G807*3+H807*3+I807*1+VLOOKUP(B807,Sheet1!AU:AZ,2,FALSE)</f>
        <v>864</v>
      </c>
      <c r="K807" s="62">
        <f>E807*1+F807*2+G807*2+H807*2+I807*10+VLOOKUP(B807,Sheet1!AU:AZ,3,FALSE)</f>
        <v>725</v>
      </c>
      <c r="L807" s="62">
        <f>E807*0.1+F807*2+G807*0.2+H807*0.26+I807*0.1+VLOOKUP(B807,Sheet1!AU:AZ,4,FALSE)</f>
        <v>160.22</v>
      </c>
      <c r="M807" s="62">
        <f>E807*0.1+F807*0.2+G807*2+H807*0.2+I807*0.1+VLOOKUP(B807,Sheet1!AU:AZ,5,FALSE)</f>
        <v>167</v>
      </c>
      <c r="N807" s="62">
        <f>E807*0.1+F807*0.2+G807*0.2+H807*2+I807*0.1+VLOOKUP(B807,Sheet1!AU:AZ,6,FALSE)</f>
        <v>125.6</v>
      </c>
      <c r="O807" s="62">
        <f t="shared" si="244"/>
        <v>15.5</v>
      </c>
      <c r="P807" s="62">
        <f t="shared" si="245"/>
        <v>33.2</v>
      </c>
      <c r="R807" s="9">
        <f t="shared" si="239"/>
        <v>39</v>
      </c>
      <c r="S807" s="9">
        <f t="shared" si="228"/>
        <v>252.24</v>
      </c>
      <c r="T807" s="9">
        <f t="shared" si="229"/>
        <v>46.8</v>
      </c>
      <c r="U807" s="66">
        <f t="shared" si="240"/>
        <v>253</v>
      </c>
      <c r="V807" s="9">
        <f t="shared" si="241"/>
        <v>303.6</v>
      </c>
      <c r="W807" s="67">
        <f t="shared" si="242"/>
        <v>257</v>
      </c>
      <c r="Y807" s="69">
        <f>VLOOKUP(D807,Sheet2!P:Q,2,FALSE)</f>
        <v>60</v>
      </c>
      <c r="AB807" s="4" t="str">
        <f>IF('表格编辑 '!D864="monster","普通","BOSS")</f>
        <v>普通</v>
      </c>
      <c r="AD807" s="50">
        <f>VLOOKUP(D807,映射!AK:AL,2,FALSE)</f>
        <v>4</v>
      </c>
      <c r="AE807" s="50" t="s">
        <v>37</v>
      </c>
      <c r="AF807" s="4">
        <f>VLOOKUP(AE807,映射!AN:AO,2,FALSE)</f>
        <v>2</v>
      </c>
      <c r="AG807" s="50">
        <v>1</v>
      </c>
      <c r="AH807" s="70">
        <v>1</v>
      </c>
      <c r="AI807" s="16">
        <f t="shared" si="230"/>
        <v>40451</v>
      </c>
      <c r="AJ807" s="16">
        <f t="shared" si="231"/>
        <v>50127</v>
      </c>
      <c r="AK807" s="16">
        <f t="shared" si="232"/>
        <v>39</v>
      </c>
      <c r="AL807" s="16" t="str">
        <f t="shared" si="233"/>
        <v>魔王蟹</v>
      </c>
      <c r="AM807" s="16">
        <f t="shared" si="234"/>
        <v>2024</v>
      </c>
      <c r="AN807" s="16">
        <f t="shared" si="235"/>
        <v>1728</v>
      </c>
      <c r="AO807" s="16">
        <f t="shared" si="243"/>
        <v>296</v>
      </c>
      <c r="AP807" s="16">
        <f t="shared" si="236"/>
        <v>1160</v>
      </c>
      <c r="AQ807" s="16">
        <f t="shared" si="237"/>
        <v>1450</v>
      </c>
      <c r="AR807" s="16">
        <f t="shared" si="238"/>
        <v>241</v>
      </c>
      <c r="AS807" s="16"/>
      <c r="AT807" s="16">
        <v>115.6</v>
      </c>
      <c r="AU807" s="16">
        <v>50.8</v>
      </c>
      <c r="AV807" s="16">
        <v>8.6</v>
      </c>
      <c r="AW807" s="16"/>
    </row>
    <row r="808" spans="1:49">
      <c r="A808" s="62">
        <f>'表格编辑 '!A865</f>
        <v>40452</v>
      </c>
      <c r="B808" s="62">
        <f>'表格编辑 '!B865</f>
        <v>50003</v>
      </c>
      <c r="C808" s="62" t="str">
        <f>VLOOKUP(B808,映射!A:B,2,FALSE)</f>
        <v>虎人</v>
      </c>
      <c r="D808" s="62">
        <f>'表格编辑 '!E865</f>
        <v>39</v>
      </c>
      <c r="E808" s="62">
        <f>ROUNDUP((VLOOKUP(B808,Sheet1!U:AA,3,FALSE)-2)*(0.042*(D808-1)+0.2)+0.4,0)</f>
        <v>37</v>
      </c>
      <c r="F808" s="62">
        <f>ROUNDUP((VLOOKUP(B808,Sheet1!U:AA,4,FALSE)-2)*(0.042*(D808-1)+0.2)+0.4,0)</f>
        <v>44</v>
      </c>
      <c r="G808" s="62">
        <f>ROUNDUP((VLOOKUP(B808,Sheet1!U:AA,5,FALSE)-2)*(0.042*(D808-1)+0.2)+0.4,0)</f>
        <v>28</v>
      </c>
      <c r="H808" s="62">
        <f>ROUNDUP((VLOOKUP(B808,Sheet1!U:AA,6,FALSE)-2)*(0.042*(D808-1)+0.2)+0.4,0)</f>
        <v>31</v>
      </c>
      <c r="I808" s="62">
        <f>ROUNDUP((VLOOKUP(B808,Sheet1!U:AA,7,FALSE)-2)*(0.042*(D808-1)+0.2)+0.4,0)</f>
        <v>44</v>
      </c>
      <c r="J808" s="62">
        <f>E808*8+F808*2+G808*3+H808*3+I808*1+VLOOKUP(B808,Sheet1!AU:AZ,2,FALSE)</f>
        <v>625</v>
      </c>
      <c r="K808" s="62">
        <f>E808*1+F808*2+G808*2+H808*2+I808*10+VLOOKUP(B808,Sheet1!AU:AZ,3,FALSE)</f>
        <v>703</v>
      </c>
      <c r="L808" s="62">
        <f>E808*0.1+F808*2+G808*0.2+H808*0.26+I808*0.1+VLOOKUP(B808,Sheet1!AU:AZ,4,FALSE)</f>
        <v>129.76</v>
      </c>
      <c r="M808" s="62">
        <f>E808*0.1+F808*0.2+G808*2+H808*0.2+I808*0.1+VLOOKUP(B808,Sheet1!AU:AZ,5,FALSE)</f>
        <v>99.1</v>
      </c>
      <c r="N808" s="62">
        <f>E808*0.1+F808*0.2+G808*0.2+H808*2+I808*0.1+VLOOKUP(B808,Sheet1!AU:AZ,6,FALSE)</f>
        <v>104.5</v>
      </c>
      <c r="O808" s="62">
        <f t="shared" si="244"/>
        <v>22.2</v>
      </c>
      <c r="P808" s="62">
        <f t="shared" si="245"/>
        <v>24.2</v>
      </c>
      <c r="R808" s="9">
        <f t="shared" si="239"/>
        <v>39</v>
      </c>
      <c r="S808" s="9">
        <f t="shared" si="228"/>
        <v>252.24</v>
      </c>
      <c r="T808" s="9">
        <f t="shared" si="229"/>
        <v>46.8</v>
      </c>
      <c r="U808" s="66">
        <f t="shared" si="240"/>
        <v>347</v>
      </c>
      <c r="V808" s="9">
        <f t="shared" si="241"/>
        <v>416.4</v>
      </c>
      <c r="W808" s="67">
        <f t="shared" si="242"/>
        <v>187</v>
      </c>
      <c r="Y808" s="69">
        <f>VLOOKUP(D808,Sheet2!P:Q,2,FALSE)</f>
        <v>60</v>
      </c>
      <c r="AB808" s="4" t="str">
        <f>IF('表格编辑 '!D865="monster","普通","BOSS")</f>
        <v>普通</v>
      </c>
      <c r="AD808" s="50">
        <f>VLOOKUP(D808,映射!AK:AL,2,FALSE)</f>
        <v>4</v>
      </c>
      <c r="AE808" s="50" t="s">
        <v>37</v>
      </c>
      <c r="AF808" s="4">
        <f>VLOOKUP(AE808,映射!AN:AO,2,FALSE)</f>
        <v>2</v>
      </c>
      <c r="AG808" s="50">
        <v>1</v>
      </c>
      <c r="AH808" s="70">
        <v>1</v>
      </c>
      <c r="AI808" s="16">
        <f t="shared" si="230"/>
        <v>40452</v>
      </c>
      <c r="AJ808" s="16">
        <f t="shared" si="231"/>
        <v>50003</v>
      </c>
      <c r="AK808" s="16">
        <f t="shared" si="232"/>
        <v>39</v>
      </c>
      <c r="AL808" s="16" t="str">
        <f t="shared" si="233"/>
        <v>虎人</v>
      </c>
      <c r="AM808" s="16">
        <f t="shared" si="234"/>
        <v>2776</v>
      </c>
      <c r="AN808" s="16">
        <f t="shared" si="235"/>
        <v>1250</v>
      </c>
      <c r="AO808" s="16">
        <f t="shared" si="243"/>
        <v>1526</v>
      </c>
      <c r="AP808" s="16">
        <f t="shared" si="236"/>
        <v>2151</v>
      </c>
      <c r="AQ808" s="16">
        <f t="shared" si="237"/>
        <v>1406</v>
      </c>
      <c r="AR808" s="16">
        <f t="shared" si="238"/>
        <v>195</v>
      </c>
      <c r="AS808" s="16"/>
      <c r="AT808" s="16">
        <v>63.9</v>
      </c>
      <c r="AU808" s="16">
        <v>69.3</v>
      </c>
      <c r="AV808" s="16">
        <v>6.6</v>
      </c>
      <c r="AW808" s="16"/>
    </row>
    <row r="809" spans="1:49">
      <c r="A809" s="62">
        <f>'表格编辑 '!A866</f>
        <v>40453</v>
      </c>
      <c r="B809" s="62">
        <f>'表格编辑 '!B866</f>
        <v>50002</v>
      </c>
      <c r="C809" s="62" t="str">
        <f>VLOOKUP(B809,映射!A:B,2,FALSE)</f>
        <v>坚甲龟</v>
      </c>
      <c r="D809" s="62">
        <f>'表格编辑 '!E866</f>
        <v>39</v>
      </c>
      <c r="E809" s="62">
        <f>ROUNDUP((VLOOKUP(B809,Sheet1!U:AA,3,FALSE)-2)*(0.042*(D809-1)+0.2)+0.4,0)</f>
        <v>44</v>
      </c>
      <c r="F809" s="62">
        <f>ROUNDUP((VLOOKUP(B809,Sheet1!U:AA,4,FALSE)-2)*(0.042*(D809-1)+0.2)+0.4,0)</f>
        <v>26</v>
      </c>
      <c r="G809" s="62">
        <f>ROUNDUP((VLOOKUP(B809,Sheet1!U:AA,5,FALSE)-2)*(0.042*(D809-1)+0.2)+0.4,0)</f>
        <v>82</v>
      </c>
      <c r="H809" s="62">
        <f>ROUNDUP((VLOOKUP(B809,Sheet1!U:AA,6,FALSE)-2)*(0.042*(D809-1)+0.2)+0.4,0)</f>
        <v>24</v>
      </c>
      <c r="I809" s="62">
        <f>ROUNDUP((VLOOKUP(B809,Sheet1!U:AA,7,FALSE)-2)*(0.042*(D809-1)+0.2)+0.4,0)</f>
        <v>26</v>
      </c>
      <c r="J809" s="62">
        <f>E809*8+F809*2+G809*3+H809*3+I809*1+VLOOKUP(B809,Sheet1!AU:AZ,2,FALSE)</f>
        <v>768</v>
      </c>
      <c r="K809" s="62">
        <f>E809*1+F809*2+G809*2+H809*2+I809*10+VLOOKUP(B809,Sheet1!AU:AZ,3,FALSE)</f>
        <v>588</v>
      </c>
      <c r="L809" s="62">
        <f>E809*0.1+F809*2+G809*0.2+H809*0.26+I809*0.1+VLOOKUP(B809,Sheet1!AU:AZ,4,FALSE)</f>
        <v>101.64</v>
      </c>
      <c r="M809" s="62">
        <f>E809*0.1+F809*0.2+G809*2+H809*0.2+I809*0.1+VLOOKUP(B809,Sheet1!AU:AZ,5,FALSE)</f>
        <v>201</v>
      </c>
      <c r="N809" s="62">
        <f>E809*0.1+F809*0.2+G809*0.2+H809*2+I809*0.1+VLOOKUP(B809,Sheet1!AU:AZ,6,FALSE)</f>
        <v>96.6</v>
      </c>
      <c r="O809" s="62">
        <f t="shared" si="244"/>
        <v>19</v>
      </c>
      <c r="P809" s="62">
        <f t="shared" si="245"/>
        <v>26.6</v>
      </c>
      <c r="R809" s="9">
        <f t="shared" si="239"/>
        <v>39</v>
      </c>
      <c r="S809" s="9">
        <f t="shared" si="228"/>
        <v>252.24</v>
      </c>
      <c r="T809" s="9">
        <f t="shared" si="229"/>
        <v>46.8</v>
      </c>
      <c r="U809" s="66">
        <f t="shared" si="240"/>
        <v>223</v>
      </c>
      <c r="V809" s="9">
        <f t="shared" si="241"/>
        <v>267.6</v>
      </c>
      <c r="W809" s="67">
        <f t="shared" si="242"/>
        <v>129</v>
      </c>
      <c r="Y809" s="69">
        <f>VLOOKUP(D809,Sheet2!P:Q,2,FALSE)</f>
        <v>60</v>
      </c>
      <c r="AB809" s="4" t="str">
        <f>IF('表格编辑 '!D866="monster","普通","BOSS")</f>
        <v>普通</v>
      </c>
      <c r="AD809" s="50">
        <f>VLOOKUP(D809,映射!AK:AL,2,FALSE)</f>
        <v>4</v>
      </c>
      <c r="AE809" s="50" t="s">
        <v>37</v>
      </c>
      <c r="AF809" s="4">
        <f>VLOOKUP(AE809,映射!AN:AO,2,FALSE)</f>
        <v>2</v>
      </c>
      <c r="AG809" s="50">
        <v>1</v>
      </c>
      <c r="AH809" s="70">
        <v>1</v>
      </c>
      <c r="AI809" s="16">
        <f t="shared" si="230"/>
        <v>40453</v>
      </c>
      <c r="AJ809" s="16">
        <f t="shared" si="231"/>
        <v>50002</v>
      </c>
      <c r="AK809" s="16">
        <f t="shared" si="232"/>
        <v>39</v>
      </c>
      <c r="AL809" s="16" t="str">
        <f t="shared" si="233"/>
        <v>坚甲龟</v>
      </c>
      <c r="AM809" s="16">
        <f t="shared" si="234"/>
        <v>1784</v>
      </c>
      <c r="AN809" s="16">
        <f t="shared" si="235"/>
        <v>1536</v>
      </c>
      <c r="AO809" s="16">
        <f t="shared" si="243"/>
        <v>248</v>
      </c>
      <c r="AP809" s="16">
        <f t="shared" si="236"/>
        <v>1016</v>
      </c>
      <c r="AQ809" s="16">
        <f t="shared" si="237"/>
        <v>1176</v>
      </c>
      <c r="AR809" s="16">
        <f t="shared" si="238"/>
        <v>153</v>
      </c>
      <c r="AS809" s="16"/>
      <c r="AT809" s="16">
        <v>147.3</v>
      </c>
      <c r="AU809" s="16">
        <v>33.9</v>
      </c>
      <c r="AV809" s="16">
        <v>17.4</v>
      </c>
      <c r="AW809" s="16"/>
    </row>
    <row r="810" spans="1:49">
      <c r="A810" s="62">
        <f>'表格编辑 '!A867</f>
        <v>40454</v>
      </c>
      <c r="B810" s="62">
        <f>'表格编辑 '!B867</f>
        <v>50052</v>
      </c>
      <c r="C810" s="62" t="str">
        <f>VLOOKUP(B810,映射!A:B,2,FALSE)</f>
        <v>恶魔蝙蝠</v>
      </c>
      <c r="D810" s="62">
        <f>'表格编辑 '!E867</f>
        <v>39</v>
      </c>
      <c r="E810" s="62">
        <f>ROUNDUP((VLOOKUP(B810,Sheet1!U:AA,3,FALSE)-2)*(0.042*(D810-1)+0.2)+0.4,0)</f>
        <v>30</v>
      </c>
      <c r="F810" s="62">
        <f>ROUNDUP((VLOOKUP(B810,Sheet1!U:AA,4,FALSE)-2)*(0.042*(D810-1)+0.2)+0.4,0)</f>
        <v>67</v>
      </c>
      <c r="G810" s="62">
        <f>ROUNDUP((VLOOKUP(B810,Sheet1!U:AA,5,FALSE)-2)*(0.042*(D810-1)+0.2)+0.4,0)</f>
        <v>24</v>
      </c>
      <c r="H810" s="62">
        <f>ROUNDUP((VLOOKUP(B810,Sheet1!U:AA,6,FALSE)-2)*(0.042*(D810-1)+0.2)+0.4,0)</f>
        <v>58</v>
      </c>
      <c r="I810" s="62">
        <f>ROUNDUP((VLOOKUP(B810,Sheet1!U:AA,7,FALSE)-2)*(0.042*(D810-1)+0.2)+0.4,0)</f>
        <v>49</v>
      </c>
      <c r="J810" s="62">
        <f>E810*8+F810*2+G810*3+H810*3+I810*1+VLOOKUP(B810,Sheet1!AU:AZ,2,FALSE)</f>
        <v>689</v>
      </c>
      <c r="K810" s="62">
        <f>E810*1+F810*2+G810*2+H810*2+I810*10+VLOOKUP(B810,Sheet1!AU:AZ,3,FALSE)</f>
        <v>838</v>
      </c>
      <c r="L810" s="62">
        <f>E810*0.1+F810*2+G810*0.2+H810*0.26+I810*0.1+VLOOKUP(B810,Sheet1!AU:AZ,4,FALSE)</f>
        <v>181.78</v>
      </c>
      <c r="M810" s="62">
        <f>E810*0.1+F810*0.2+G810*2+H810*0.2+I810*0.1+VLOOKUP(B810,Sheet1!AU:AZ,5,FALSE)</f>
        <v>100.9</v>
      </c>
      <c r="N810" s="62">
        <f>E810*0.1+F810*0.2+G810*0.2+H810*2+I810*0.1+VLOOKUP(B810,Sheet1!AU:AZ,6,FALSE)</f>
        <v>162.1</v>
      </c>
      <c r="O810" s="62">
        <f t="shared" si="244"/>
        <v>22.5</v>
      </c>
      <c r="P810" s="62">
        <f t="shared" si="245"/>
        <v>21.6</v>
      </c>
      <c r="R810" s="9">
        <f t="shared" si="239"/>
        <v>39</v>
      </c>
      <c r="S810" s="9">
        <f t="shared" si="228"/>
        <v>252.24</v>
      </c>
      <c r="T810" s="9">
        <f t="shared" si="229"/>
        <v>46.8</v>
      </c>
      <c r="U810" s="66">
        <f t="shared" si="240"/>
        <v>344</v>
      </c>
      <c r="V810" s="9">
        <f t="shared" si="241"/>
        <v>412.8</v>
      </c>
      <c r="W810" s="67">
        <f t="shared" si="242"/>
        <v>308</v>
      </c>
      <c r="Y810" s="69">
        <f>VLOOKUP(D810,Sheet2!P:Q,2,FALSE)</f>
        <v>60</v>
      </c>
      <c r="AB810" s="4" t="str">
        <f>IF('表格编辑 '!D867="monster","普通","BOSS")</f>
        <v>普通</v>
      </c>
      <c r="AD810" s="50">
        <f>VLOOKUP(D810,映射!AK:AL,2,FALSE)</f>
        <v>4</v>
      </c>
      <c r="AE810" s="50" t="s">
        <v>37</v>
      </c>
      <c r="AF810" s="4">
        <f>VLOOKUP(AE810,映射!AN:AO,2,FALSE)</f>
        <v>2</v>
      </c>
      <c r="AG810" s="50">
        <v>1</v>
      </c>
      <c r="AH810" s="70">
        <v>1</v>
      </c>
      <c r="AI810" s="16">
        <f t="shared" si="230"/>
        <v>40454</v>
      </c>
      <c r="AJ810" s="16">
        <f t="shared" si="231"/>
        <v>50052</v>
      </c>
      <c r="AK810" s="16">
        <f t="shared" si="232"/>
        <v>39</v>
      </c>
      <c r="AL810" s="16" t="str">
        <f t="shared" si="233"/>
        <v>恶魔蝙蝠</v>
      </c>
      <c r="AM810" s="16">
        <f t="shared" si="234"/>
        <v>2752</v>
      </c>
      <c r="AN810" s="16">
        <f t="shared" si="235"/>
        <v>1378</v>
      </c>
      <c r="AO810" s="16">
        <f t="shared" si="243"/>
        <v>1374</v>
      </c>
      <c r="AP810" s="16">
        <f t="shared" si="236"/>
        <v>2063</v>
      </c>
      <c r="AQ810" s="16">
        <f t="shared" si="237"/>
        <v>1676</v>
      </c>
      <c r="AR810" s="16">
        <f t="shared" si="238"/>
        <v>273</v>
      </c>
      <c r="AS810" s="16"/>
      <c r="AT810" s="16">
        <v>49.1</v>
      </c>
      <c r="AU810" s="16">
        <v>99.5</v>
      </c>
      <c r="AV810" s="16">
        <v>15.7</v>
      </c>
      <c r="AW810" s="16"/>
    </row>
    <row r="811" spans="1:49">
      <c r="A811" s="62">
        <f>'表格编辑 '!A868</f>
        <v>40455</v>
      </c>
      <c r="B811" s="62">
        <f>'表格编辑 '!B868</f>
        <v>50040</v>
      </c>
      <c r="C811" s="62" t="str">
        <f>VLOOKUP(B811,映射!A:B,2,FALSE)</f>
        <v>极寒小魔怪</v>
      </c>
      <c r="D811" s="62">
        <f>'表格编辑 '!E868</f>
        <v>39</v>
      </c>
      <c r="E811" s="62">
        <f>ROUNDUP((VLOOKUP(B811,Sheet1!U:AA,3,FALSE)-2)*(0.042*(D811-1)+0.2)+0.4,0)</f>
        <v>37</v>
      </c>
      <c r="F811" s="62">
        <f>ROUNDUP((VLOOKUP(B811,Sheet1!U:AA,4,FALSE)-2)*(0.042*(D811-1)+0.2)+0.4,0)</f>
        <v>39</v>
      </c>
      <c r="G811" s="62">
        <f>ROUNDUP((VLOOKUP(B811,Sheet1!U:AA,5,FALSE)-2)*(0.042*(D811-1)+0.2)+0.4,0)</f>
        <v>15</v>
      </c>
      <c r="H811" s="62">
        <f>ROUNDUP((VLOOKUP(B811,Sheet1!U:AA,6,FALSE)-2)*(0.042*(D811-1)+0.2)+0.4,0)</f>
        <v>42</v>
      </c>
      <c r="I811" s="62">
        <f>ROUNDUP((VLOOKUP(B811,Sheet1!U:AA,7,FALSE)-2)*(0.042*(D811-1)+0.2)+0.4,0)</f>
        <v>51</v>
      </c>
      <c r="J811" s="62">
        <f>E811*8+F811*2+G811*3+H811*3+I811*1+VLOOKUP(B811,Sheet1!AU:AZ,2,FALSE)</f>
        <v>616</v>
      </c>
      <c r="K811" s="62">
        <f>E811*1+F811*2+G811*2+H811*2+I811*10+VLOOKUP(B811,Sheet1!AU:AZ,3,FALSE)</f>
        <v>759</v>
      </c>
      <c r="L811" s="62">
        <f>E811*0.1+F811*2+G811*0.2+H811*0.26+I811*0.1+VLOOKUP(B811,Sheet1!AU:AZ,4,FALSE)</f>
        <v>120.72</v>
      </c>
      <c r="M811" s="62">
        <f>E811*0.1+F811*0.2+G811*2+H811*0.2+I811*0.1+VLOOKUP(B811,Sheet1!AU:AZ,5,FALSE)</f>
        <v>75</v>
      </c>
      <c r="N811" s="62">
        <f>E811*0.1+F811*0.2+G811*0.2+H811*2+I811*0.1+VLOOKUP(B811,Sheet1!AU:AZ,6,FALSE)</f>
        <v>123.6</v>
      </c>
      <c r="O811" s="62">
        <f t="shared" si="244"/>
        <v>24.6</v>
      </c>
      <c r="P811" s="62">
        <f t="shared" si="245"/>
        <v>27.5</v>
      </c>
      <c r="R811" s="9">
        <f t="shared" si="239"/>
        <v>39</v>
      </c>
      <c r="S811" s="9">
        <f t="shared" si="228"/>
        <v>252.24</v>
      </c>
      <c r="T811" s="9">
        <f t="shared" si="229"/>
        <v>46.8</v>
      </c>
      <c r="U811" s="66">
        <f t="shared" si="240"/>
        <v>400</v>
      </c>
      <c r="V811" s="9">
        <f t="shared" si="241"/>
        <v>480</v>
      </c>
      <c r="W811" s="67">
        <f t="shared" si="242"/>
        <v>168</v>
      </c>
      <c r="Y811" s="69">
        <f>VLOOKUP(D811,Sheet2!P:Q,2,FALSE)</f>
        <v>60</v>
      </c>
      <c r="AB811" s="4" t="str">
        <f>IF('表格编辑 '!D868="monster","普通","BOSS")</f>
        <v>普通</v>
      </c>
      <c r="AD811" s="50">
        <f>VLOOKUP(D811,映射!AK:AL,2,FALSE)</f>
        <v>4</v>
      </c>
      <c r="AE811" s="50" t="s">
        <v>37</v>
      </c>
      <c r="AF811" s="4">
        <f>VLOOKUP(AE811,映射!AN:AO,2,FALSE)</f>
        <v>2</v>
      </c>
      <c r="AG811" s="50">
        <v>1</v>
      </c>
      <c r="AH811" s="70">
        <v>1</v>
      </c>
      <c r="AI811" s="16">
        <f t="shared" si="230"/>
        <v>40455</v>
      </c>
      <c r="AJ811" s="16">
        <f t="shared" si="231"/>
        <v>50040</v>
      </c>
      <c r="AK811" s="16">
        <f t="shared" si="232"/>
        <v>39</v>
      </c>
      <c r="AL811" s="16" t="str">
        <f t="shared" si="233"/>
        <v>极寒小魔怪</v>
      </c>
      <c r="AM811" s="16">
        <f t="shared" si="234"/>
        <v>3200</v>
      </c>
      <c r="AN811" s="16">
        <f t="shared" si="235"/>
        <v>1232</v>
      </c>
      <c r="AO811" s="16">
        <f t="shared" si="243"/>
        <v>1968</v>
      </c>
      <c r="AP811" s="16">
        <f t="shared" si="236"/>
        <v>2584</v>
      </c>
      <c r="AQ811" s="16">
        <f t="shared" si="237"/>
        <v>1518</v>
      </c>
      <c r="AR811" s="16">
        <f t="shared" si="238"/>
        <v>182</v>
      </c>
      <c r="AS811" s="16"/>
      <c r="AT811" s="16">
        <v>46</v>
      </c>
      <c r="AU811" s="16">
        <v>85.6</v>
      </c>
      <c r="AV811" s="16">
        <v>14.6</v>
      </c>
      <c r="AW811" s="16"/>
    </row>
    <row r="812" spans="1:49">
      <c r="A812" s="62">
        <f>'表格编辑 '!A869</f>
        <v>40456</v>
      </c>
      <c r="B812" s="62">
        <f>'表格编辑 '!B869</f>
        <v>50038</v>
      </c>
      <c r="C812" s="62" t="str">
        <f>VLOOKUP(B812,映射!A:B,2,FALSE)</f>
        <v>石像魔宠</v>
      </c>
      <c r="D812" s="62">
        <f>'表格编辑 '!E869</f>
        <v>39</v>
      </c>
      <c r="E812" s="62">
        <f>ROUNDUP((VLOOKUP(B812,Sheet1!U:AA,3,FALSE)-2)*(0.042*(D812-1)+0.2)+0.4,0)</f>
        <v>26</v>
      </c>
      <c r="F812" s="62">
        <f>ROUNDUP((VLOOKUP(B812,Sheet1!U:AA,4,FALSE)-2)*(0.042*(D812-1)+0.2)+0.4,0)</f>
        <v>35</v>
      </c>
      <c r="G812" s="62">
        <f>ROUNDUP((VLOOKUP(B812,Sheet1!U:AA,5,FALSE)-2)*(0.042*(D812-1)+0.2)+0.4,0)</f>
        <v>30</v>
      </c>
      <c r="H812" s="62">
        <f>ROUNDUP((VLOOKUP(B812,Sheet1!U:AA,6,FALSE)-2)*(0.042*(D812-1)+0.2)+0.4,0)</f>
        <v>53</v>
      </c>
      <c r="I812" s="62">
        <f>ROUNDUP((VLOOKUP(B812,Sheet1!U:AA,7,FALSE)-2)*(0.042*(D812-1)+0.2)+0.4,0)</f>
        <v>44</v>
      </c>
      <c r="J812" s="62">
        <f>E812*8+F812*2+G812*3+H812*3+I812*1+VLOOKUP(B812,Sheet1!AU:AZ,2,FALSE)</f>
        <v>591</v>
      </c>
      <c r="K812" s="62">
        <f>E812*1+F812*2+G812*2+H812*2+I812*10+VLOOKUP(B812,Sheet1!AU:AZ,3,FALSE)</f>
        <v>722</v>
      </c>
      <c r="L812" s="62">
        <f>E812*0.1+F812*2+G812*0.2+H812*0.26+I812*0.1+VLOOKUP(B812,Sheet1!AU:AZ,4,FALSE)</f>
        <v>116.78</v>
      </c>
      <c r="M812" s="62">
        <f>E812*0.1+F812*0.2+G812*2+H812*0.2+I812*0.1+VLOOKUP(B812,Sheet1!AU:AZ,5,FALSE)</f>
        <v>104.6</v>
      </c>
      <c r="N812" s="62">
        <f>E812*0.1+F812*0.2+G812*0.2+H812*2+I812*0.1+VLOOKUP(B812,Sheet1!AU:AZ,6,FALSE)</f>
        <v>146</v>
      </c>
      <c r="O812" s="62">
        <f t="shared" si="244"/>
        <v>24.6</v>
      </c>
      <c r="P812" s="62">
        <f t="shared" si="245"/>
        <v>20.5</v>
      </c>
      <c r="R812" s="9">
        <f t="shared" si="239"/>
        <v>39</v>
      </c>
      <c r="S812" s="9">
        <f t="shared" si="228"/>
        <v>252.24</v>
      </c>
      <c r="T812" s="9">
        <f t="shared" si="229"/>
        <v>46.8</v>
      </c>
      <c r="U812" s="66">
        <f t="shared" si="240"/>
        <v>337</v>
      </c>
      <c r="V812" s="9">
        <f t="shared" si="241"/>
        <v>404.4</v>
      </c>
      <c r="W812" s="67">
        <f t="shared" si="242"/>
        <v>160</v>
      </c>
      <c r="Y812" s="69">
        <f>VLOOKUP(D812,Sheet2!P:Q,2,FALSE)</f>
        <v>60</v>
      </c>
      <c r="AB812" s="4" t="str">
        <f>IF('表格编辑 '!D869="monster","普通","BOSS")</f>
        <v>普通</v>
      </c>
      <c r="AD812" s="50">
        <f>VLOOKUP(D812,映射!AK:AL,2,FALSE)</f>
        <v>4</v>
      </c>
      <c r="AE812" s="50" t="s">
        <v>37</v>
      </c>
      <c r="AF812" s="4">
        <f>VLOOKUP(AE812,映射!AN:AO,2,FALSE)</f>
        <v>2</v>
      </c>
      <c r="AG812" s="50">
        <v>1</v>
      </c>
      <c r="AH812" s="70">
        <v>1</v>
      </c>
      <c r="AI812" s="16">
        <f t="shared" si="230"/>
        <v>40456</v>
      </c>
      <c r="AJ812" s="16">
        <f t="shared" si="231"/>
        <v>50038</v>
      </c>
      <c r="AK812" s="16">
        <f t="shared" si="232"/>
        <v>39</v>
      </c>
      <c r="AL812" s="16" t="str">
        <f t="shared" si="233"/>
        <v>石像魔宠</v>
      </c>
      <c r="AM812" s="16">
        <f t="shared" si="234"/>
        <v>2696</v>
      </c>
      <c r="AN812" s="16">
        <f t="shared" si="235"/>
        <v>1182</v>
      </c>
      <c r="AO812" s="16">
        <f t="shared" si="243"/>
        <v>1514</v>
      </c>
      <c r="AP812" s="16">
        <f t="shared" si="236"/>
        <v>2105</v>
      </c>
      <c r="AQ812" s="16">
        <f t="shared" si="237"/>
        <v>1444</v>
      </c>
      <c r="AR812" s="16">
        <f t="shared" si="238"/>
        <v>176</v>
      </c>
      <c r="AS812" s="16"/>
      <c r="AT812" s="16">
        <v>48.5</v>
      </c>
      <c r="AU812" s="16">
        <v>102.5</v>
      </c>
      <c r="AV812" s="16">
        <v>18.5</v>
      </c>
      <c r="AW812" s="16"/>
    </row>
    <row r="813" spans="1:49">
      <c r="A813" s="62">
        <f>'表格编辑 '!A870</f>
        <v>40457</v>
      </c>
      <c r="B813" s="62">
        <f>'表格编辑 '!B870</f>
        <v>50093</v>
      </c>
      <c r="C813" s="62" t="str">
        <f>VLOOKUP(B813,映射!A:B,2,FALSE)</f>
        <v>萌萌仙人掌</v>
      </c>
      <c r="D813" s="62">
        <f>'表格编辑 '!E870</f>
        <v>39</v>
      </c>
      <c r="E813" s="62">
        <f>ROUNDUP((VLOOKUP(B813,Sheet1!U:AA,3,FALSE)-2)*(0.042*(D813-1)+0.2)+0.4,0)</f>
        <v>48</v>
      </c>
      <c r="F813" s="62">
        <f>ROUNDUP((VLOOKUP(B813,Sheet1!U:AA,4,FALSE)-2)*(0.042*(D813-1)+0.2)+0.4,0)</f>
        <v>60</v>
      </c>
      <c r="G813" s="62">
        <f>ROUNDUP((VLOOKUP(B813,Sheet1!U:AA,5,FALSE)-2)*(0.042*(D813-1)+0.2)+0.4,0)</f>
        <v>31</v>
      </c>
      <c r="H813" s="62">
        <f>ROUNDUP((VLOOKUP(B813,Sheet1!U:AA,6,FALSE)-2)*(0.042*(D813-1)+0.2)+0.4,0)</f>
        <v>22</v>
      </c>
      <c r="I813" s="62">
        <f>ROUNDUP((VLOOKUP(B813,Sheet1!U:AA,7,FALSE)-2)*(0.042*(D813-1)+0.2)+0.4,0)</f>
        <v>22</v>
      </c>
      <c r="J813" s="62">
        <f>E813*8+F813*2+G813*3+H813*3+I813*1+VLOOKUP(B813,Sheet1!AU:AZ,2,FALSE)</f>
        <v>705</v>
      </c>
      <c r="K813" s="62">
        <f>E813*1+F813*2+G813*2+H813*2+I813*10+VLOOKUP(B813,Sheet1!AU:AZ,3,FALSE)</f>
        <v>514</v>
      </c>
      <c r="L813" s="62">
        <f>E813*0.1+F813*2+G813*0.2+H813*0.26+I813*0.1+VLOOKUP(B813,Sheet1!AU:AZ,4,FALSE)</f>
        <v>158.92</v>
      </c>
      <c r="M813" s="62">
        <f>E813*0.1+F813*0.2+G813*2+H813*0.2+I813*0.1+VLOOKUP(B813,Sheet1!AU:AZ,5,FALSE)</f>
        <v>105.4</v>
      </c>
      <c r="N813" s="62">
        <f>E813*0.1+F813*0.2+G813*0.2+H813*2+I813*0.1+VLOOKUP(B813,Sheet1!AU:AZ,6,FALSE)</f>
        <v>89.2</v>
      </c>
      <c r="O813" s="62">
        <f t="shared" si="244"/>
        <v>1.2</v>
      </c>
      <c r="P813" s="62">
        <f t="shared" si="245"/>
        <v>31.5</v>
      </c>
      <c r="R813" s="9">
        <f t="shared" si="239"/>
        <v>39</v>
      </c>
      <c r="S813" s="9">
        <f t="shared" si="228"/>
        <v>252.24</v>
      </c>
      <c r="T813" s="9">
        <f t="shared" si="229"/>
        <v>46.8</v>
      </c>
      <c r="U813" s="66">
        <f t="shared" si="240"/>
        <v>336</v>
      </c>
      <c r="V813" s="9">
        <f t="shared" si="241"/>
        <v>403.2</v>
      </c>
      <c r="W813" s="67">
        <f t="shared" si="242"/>
        <v>254</v>
      </c>
      <c r="Y813" s="69">
        <f>VLOOKUP(D813,Sheet2!P:Q,2,FALSE)</f>
        <v>60</v>
      </c>
      <c r="AB813" s="4" t="str">
        <f>IF('表格编辑 '!D870="monster","普通","BOSS")</f>
        <v>普通</v>
      </c>
      <c r="AD813" s="50">
        <f>VLOOKUP(D813,映射!AK:AL,2,FALSE)</f>
        <v>4</v>
      </c>
      <c r="AE813" s="50" t="s">
        <v>37</v>
      </c>
      <c r="AF813" s="4">
        <f>VLOOKUP(AE813,映射!AN:AO,2,FALSE)</f>
        <v>2</v>
      </c>
      <c r="AG813" s="50">
        <v>1</v>
      </c>
      <c r="AH813" s="70">
        <v>1</v>
      </c>
      <c r="AI813" s="16">
        <f t="shared" si="230"/>
        <v>40457</v>
      </c>
      <c r="AJ813" s="16">
        <f t="shared" si="231"/>
        <v>50093</v>
      </c>
      <c r="AK813" s="16">
        <f t="shared" si="232"/>
        <v>39</v>
      </c>
      <c r="AL813" s="16" t="str">
        <f t="shared" si="233"/>
        <v>萌萌仙人掌</v>
      </c>
      <c r="AM813" s="16">
        <f t="shared" si="234"/>
        <v>2688</v>
      </c>
      <c r="AN813" s="16">
        <f t="shared" si="235"/>
        <v>1410</v>
      </c>
      <c r="AO813" s="16">
        <f t="shared" si="243"/>
        <v>1278</v>
      </c>
      <c r="AP813" s="16">
        <f t="shared" si="236"/>
        <v>1983</v>
      </c>
      <c r="AQ813" s="16">
        <f t="shared" si="237"/>
        <v>1028</v>
      </c>
      <c r="AR813" s="16">
        <f t="shared" si="238"/>
        <v>239</v>
      </c>
      <c r="AS813" s="16"/>
      <c r="AT813" s="16">
        <v>71.7</v>
      </c>
      <c r="AU813" s="16">
        <v>59.1</v>
      </c>
      <c r="AV813" s="16">
        <v>1.5</v>
      </c>
      <c r="AW813" s="16"/>
    </row>
    <row r="814" spans="1:49">
      <c r="A814" s="62">
        <f>'表格编辑 '!A871</f>
        <v>40458</v>
      </c>
      <c r="B814" s="62">
        <f>'表格编辑 '!B871</f>
        <v>50120</v>
      </c>
      <c r="C814" s="62" t="str">
        <f>VLOOKUP(B814,映射!A:B,2,FALSE)</f>
        <v>蓝魔恐怖箱</v>
      </c>
      <c r="D814" s="62">
        <f>'表格编辑 '!E871</f>
        <v>39</v>
      </c>
      <c r="E814" s="62">
        <f>ROUNDUP((VLOOKUP(B814,Sheet1!U:AA,3,FALSE)-2)*(0.042*(D814-1)+0.2)+0.4,0)</f>
        <v>24</v>
      </c>
      <c r="F814" s="62">
        <f>ROUNDUP((VLOOKUP(B814,Sheet1!U:AA,4,FALSE)-2)*(0.042*(D814-1)+0.2)+0.4,0)</f>
        <v>64</v>
      </c>
      <c r="G814" s="62">
        <f>ROUNDUP((VLOOKUP(B814,Sheet1!U:AA,5,FALSE)-2)*(0.042*(D814-1)+0.2)+0.4,0)</f>
        <v>48</v>
      </c>
      <c r="H814" s="62">
        <f>ROUNDUP((VLOOKUP(B814,Sheet1!U:AA,6,FALSE)-2)*(0.042*(D814-1)+0.2)+0.4,0)</f>
        <v>12</v>
      </c>
      <c r="I814" s="62">
        <f>ROUNDUP((VLOOKUP(B814,Sheet1!U:AA,7,FALSE)-2)*(0.042*(D814-1)+0.2)+0.4,0)</f>
        <v>37</v>
      </c>
      <c r="J814" s="62">
        <f>E814*8+F814*2+G814*3+H814*3+I814*1+VLOOKUP(B814,Sheet1!AU:AZ,2,FALSE)</f>
        <v>557</v>
      </c>
      <c r="K814" s="62">
        <f>E814*1+F814*2+G814*2+H814*2+I814*10+VLOOKUP(B814,Sheet1!AU:AZ,3,FALSE)</f>
        <v>662</v>
      </c>
      <c r="L814" s="62">
        <f>E814*0.1+F814*2+G814*0.2+H814*0.26+I814*0.1+VLOOKUP(B814,Sheet1!AU:AZ,4,FALSE)</f>
        <v>166.82</v>
      </c>
      <c r="M814" s="62">
        <f>E814*0.1+F814*0.2+G814*2+H814*0.2+I814*0.1+VLOOKUP(B814,Sheet1!AU:AZ,5,FALSE)</f>
        <v>137.3</v>
      </c>
      <c r="N814" s="62">
        <f>E814*0.1+F814*0.2+G814*0.2+H814*2+I814*0.1+VLOOKUP(B814,Sheet1!AU:AZ,6,FALSE)</f>
        <v>72.5</v>
      </c>
      <c r="O814" s="62">
        <f t="shared" si="244"/>
        <v>24.4</v>
      </c>
      <c r="P814" s="62">
        <f t="shared" si="245"/>
        <v>6.7</v>
      </c>
      <c r="R814" s="9">
        <f t="shared" si="239"/>
        <v>39</v>
      </c>
      <c r="S814" s="9">
        <f t="shared" si="228"/>
        <v>252.24</v>
      </c>
      <c r="T814" s="9">
        <f t="shared" si="229"/>
        <v>46.8</v>
      </c>
      <c r="U814" s="66">
        <f t="shared" si="240"/>
        <v>287</v>
      </c>
      <c r="V814" s="9">
        <f t="shared" si="241"/>
        <v>344.4</v>
      </c>
      <c r="W814" s="67">
        <f t="shared" si="242"/>
        <v>272</v>
      </c>
      <c r="Y814" s="69">
        <f>VLOOKUP(D814,Sheet2!P:Q,2,FALSE)</f>
        <v>60</v>
      </c>
      <c r="AB814" s="4" t="str">
        <f>IF('表格编辑 '!D871="monster","普通","BOSS")</f>
        <v>普通</v>
      </c>
      <c r="AD814" s="50">
        <f>VLOOKUP(D814,映射!AK:AL,2,FALSE)</f>
        <v>4</v>
      </c>
      <c r="AE814" s="50" t="s">
        <v>37</v>
      </c>
      <c r="AF814" s="4">
        <f>VLOOKUP(AE814,映射!AN:AO,2,FALSE)</f>
        <v>2</v>
      </c>
      <c r="AG814" s="50">
        <v>1</v>
      </c>
      <c r="AH814" s="70">
        <v>1</v>
      </c>
      <c r="AI814" s="16">
        <f t="shared" si="230"/>
        <v>40458</v>
      </c>
      <c r="AJ814" s="16">
        <f t="shared" si="231"/>
        <v>50120</v>
      </c>
      <c r="AK814" s="16">
        <f t="shared" si="232"/>
        <v>39</v>
      </c>
      <c r="AL814" s="16" t="str">
        <f t="shared" si="233"/>
        <v>蓝魔恐怖箱</v>
      </c>
      <c r="AM814" s="16">
        <f t="shared" si="234"/>
        <v>2296</v>
      </c>
      <c r="AN814" s="16">
        <f t="shared" si="235"/>
        <v>1114</v>
      </c>
      <c r="AO814" s="16">
        <f t="shared" si="243"/>
        <v>1182</v>
      </c>
      <c r="AP814" s="16">
        <f t="shared" si="236"/>
        <v>1739</v>
      </c>
      <c r="AQ814" s="16">
        <f t="shared" si="237"/>
        <v>1324</v>
      </c>
      <c r="AR814" s="16">
        <f t="shared" si="238"/>
        <v>251</v>
      </c>
      <c r="AS814" s="16"/>
      <c r="AT814" s="16">
        <v>97.7</v>
      </c>
      <c r="AU814" s="16">
        <v>43.7</v>
      </c>
      <c r="AV814" s="16">
        <v>20.5</v>
      </c>
      <c r="AW814" s="16"/>
    </row>
    <row r="815" spans="1:49">
      <c r="A815" s="62">
        <f>'表格编辑 '!A872</f>
        <v>40459</v>
      </c>
      <c r="B815" s="62">
        <f>'表格编辑 '!B872</f>
        <v>50062</v>
      </c>
      <c r="C815" s="62" t="str">
        <f>VLOOKUP(B815,映射!A:B,2,FALSE)</f>
        <v>致命魔蝎</v>
      </c>
      <c r="D815" s="62">
        <f>'表格编辑 '!E872</f>
        <v>39</v>
      </c>
      <c r="E815" s="62">
        <f>ROUNDUP((VLOOKUP(B815,Sheet1!U:AA,3,FALSE)-2)*(0.042*(D815-1)+0.2)+0.4,0)</f>
        <v>51</v>
      </c>
      <c r="F815" s="62">
        <f>ROUNDUP((VLOOKUP(B815,Sheet1!U:AA,4,FALSE)-2)*(0.042*(D815-1)+0.2)+0.4,0)</f>
        <v>49</v>
      </c>
      <c r="G815" s="62">
        <f>ROUNDUP((VLOOKUP(B815,Sheet1!U:AA,5,FALSE)-2)*(0.042*(D815-1)+0.2)+0.4,0)</f>
        <v>66</v>
      </c>
      <c r="H815" s="62">
        <f>ROUNDUP((VLOOKUP(B815,Sheet1!U:AA,6,FALSE)-2)*(0.042*(D815-1)+0.2)+0.4,0)</f>
        <v>17</v>
      </c>
      <c r="I815" s="62">
        <f>ROUNDUP((VLOOKUP(B815,Sheet1!U:AA,7,FALSE)-2)*(0.042*(D815-1)+0.2)+0.4,0)</f>
        <v>10</v>
      </c>
      <c r="J815" s="62">
        <f>E815*8+F815*2+G815*3+H815*3+I815*1+VLOOKUP(B815,Sheet1!AU:AZ,2,FALSE)</f>
        <v>785</v>
      </c>
      <c r="K815" s="62">
        <f>E815*1+F815*2+G815*2+H815*2+I815*10+VLOOKUP(B815,Sheet1!AU:AZ,3,FALSE)</f>
        <v>435</v>
      </c>
      <c r="L815" s="62">
        <f>E815*0.1+F815*2+G815*0.2+H815*0.26+I815*0.1+VLOOKUP(B815,Sheet1!AU:AZ,4,FALSE)</f>
        <v>141.72</v>
      </c>
      <c r="M815" s="62">
        <f>E815*0.1+F815*0.2+G815*2+H815*0.2+I815*0.1+VLOOKUP(B815,Sheet1!AU:AZ,5,FALSE)</f>
        <v>171.3</v>
      </c>
      <c r="N815" s="62">
        <f>E815*0.1+F815*0.2+G815*0.2+H815*2+I815*0.1+VLOOKUP(B815,Sheet1!AU:AZ,6,FALSE)</f>
        <v>83.1</v>
      </c>
      <c r="O815" s="62">
        <f t="shared" si="244"/>
        <v>-0.699999999999999</v>
      </c>
      <c r="P815" s="62">
        <f t="shared" si="245"/>
        <v>31.7</v>
      </c>
      <c r="R815" s="9">
        <f t="shared" si="239"/>
        <v>39</v>
      </c>
      <c r="S815" s="9">
        <f t="shared" si="228"/>
        <v>252.24</v>
      </c>
      <c r="T815" s="9">
        <f t="shared" si="229"/>
        <v>46.8</v>
      </c>
      <c r="U815" s="66">
        <f t="shared" si="240"/>
        <v>249</v>
      </c>
      <c r="V815" s="9">
        <f t="shared" si="241"/>
        <v>298.8</v>
      </c>
      <c r="W815" s="67">
        <f t="shared" si="242"/>
        <v>214</v>
      </c>
      <c r="Y815" s="69">
        <f>VLOOKUP(D815,Sheet2!P:Q,2,FALSE)</f>
        <v>60</v>
      </c>
      <c r="AB815" s="4" t="str">
        <f>IF('表格编辑 '!D872="monster","普通","BOSS")</f>
        <v>普通</v>
      </c>
      <c r="AD815" s="50">
        <f>VLOOKUP(D815,映射!AK:AL,2,FALSE)</f>
        <v>4</v>
      </c>
      <c r="AE815" s="50" t="s">
        <v>37</v>
      </c>
      <c r="AF815" s="4">
        <f>VLOOKUP(AE815,映射!AN:AO,2,FALSE)</f>
        <v>2</v>
      </c>
      <c r="AG815" s="50">
        <v>1</v>
      </c>
      <c r="AH815" s="70">
        <v>1</v>
      </c>
      <c r="AI815" s="16">
        <f t="shared" si="230"/>
        <v>40459</v>
      </c>
      <c r="AJ815" s="16">
        <f t="shared" si="231"/>
        <v>50062</v>
      </c>
      <c r="AK815" s="16">
        <f t="shared" si="232"/>
        <v>39</v>
      </c>
      <c r="AL815" s="16" t="str">
        <f t="shared" si="233"/>
        <v>致命魔蝎</v>
      </c>
      <c r="AM815" s="16">
        <f t="shared" si="234"/>
        <v>1992</v>
      </c>
      <c r="AN815" s="16">
        <f t="shared" si="235"/>
        <v>1570</v>
      </c>
      <c r="AO815" s="16">
        <f t="shared" si="243"/>
        <v>422</v>
      </c>
      <c r="AP815" s="16">
        <f t="shared" si="236"/>
        <v>1207</v>
      </c>
      <c r="AQ815" s="16">
        <f t="shared" si="237"/>
        <v>870</v>
      </c>
      <c r="AR815" s="16">
        <f t="shared" si="238"/>
        <v>213</v>
      </c>
      <c r="AS815" s="16"/>
      <c r="AT815" s="16">
        <v>126.1</v>
      </c>
      <c r="AU815" s="16">
        <v>52.3</v>
      </c>
      <c r="AV815" s="16">
        <v>-1</v>
      </c>
      <c r="AW815" s="16"/>
    </row>
    <row r="816" spans="1:49">
      <c r="A816" s="62">
        <f>'表格编辑 '!A873</f>
        <v>40460</v>
      </c>
      <c r="B816" s="62">
        <f>'表格编辑 '!B873</f>
        <v>50039</v>
      </c>
      <c r="C816" s="62" t="str">
        <f>VLOOKUP(B816,映射!A:B,2,FALSE)</f>
        <v>石像仆从</v>
      </c>
      <c r="D816" s="62">
        <f>'表格编辑 '!E873</f>
        <v>39</v>
      </c>
      <c r="E816" s="62">
        <f>ROUNDUP((VLOOKUP(B816,Sheet1!U:AA,3,FALSE)-2)*(0.042*(D816-1)+0.2)+0.4,0)</f>
        <v>44</v>
      </c>
      <c r="F816" s="62">
        <f>ROUNDUP((VLOOKUP(B816,Sheet1!U:AA,4,FALSE)-2)*(0.042*(D816-1)+0.2)+0.4,0)</f>
        <v>42</v>
      </c>
      <c r="G816" s="62">
        <f>ROUNDUP((VLOOKUP(B816,Sheet1!U:AA,5,FALSE)-2)*(0.042*(D816-1)+0.2)+0.4,0)</f>
        <v>33</v>
      </c>
      <c r="H816" s="62">
        <f>ROUNDUP((VLOOKUP(B816,Sheet1!U:AA,6,FALSE)-2)*(0.042*(D816-1)+0.2)+0.4,0)</f>
        <v>55</v>
      </c>
      <c r="I816" s="62">
        <f>ROUNDUP((VLOOKUP(B816,Sheet1!U:AA,7,FALSE)-2)*(0.042*(D816-1)+0.2)+0.4,0)</f>
        <v>55</v>
      </c>
      <c r="J816" s="62">
        <f>E816*8+F816*2+G816*3+H816*3+I816*1+VLOOKUP(B816,Sheet1!AU:AZ,2,FALSE)</f>
        <v>775</v>
      </c>
      <c r="K816" s="62">
        <f>E816*1+F816*2+G816*2+H816*2+I816*10+VLOOKUP(B816,Sheet1!AU:AZ,3,FALSE)</f>
        <v>874</v>
      </c>
      <c r="L816" s="62">
        <f>E816*0.1+F816*2+G816*0.2+H816*0.26+I816*0.1+VLOOKUP(B816,Sheet1!AU:AZ,4,FALSE)</f>
        <v>134.8</v>
      </c>
      <c r="M816" s="62">
        <f>E816*0.1+F816*0.2+G816*2+H816*0.2+I816*0.1+VLOOKUP(B816,Sheet1!AU:AZ,5,FALSE)</f>
        <v>115.3</v>
      </c>
      <c r="N816" s="62">
        <f>E816*0.1+F816*0.2+G816*0.2+H816*2+I816*0.1+VLOOKUP(B816,Sheet1!AU:AZ,6,FALSE)</f>
        <v>154.9</v>
      </c>
      <c r="O816" s="62">
        <f t="shared" si="244"/>
        <v>27.7</v>
      </c>
      <c r="P816" s="62">
        <f t="shared" si="245"/>
        <v>33.2</v>
      </c>
      <c r="R816" s="9">
        <f t="shared" si="239"/>
        <v>39</v>
      </c>
      <c r="S816" s="9">
        <f t="shared" si="228"/>
        <v>252.24</v>
      </c>
      <c r="T816" s="9">
        <f t="shared" si="229"/>
        <v>46.8</v>
      </c>
      <c r="U816" s="66">
        <f t="shared" si="240"/>
        <v>319</v>
      </c>
      <c r="V816" s="9">
        <f t="shared" si="241"/>
        <v>382.8</v>
      </c>
      <c r="W816" s="67">
        <f t="shared" si="242"/>
        <v>199</v>
      </c>
      <c r="Y816" s="69">
        <f>VLOOKUP(D816,Sheet2!P:Q,2,FALSE)</f>
        <v>60</v>
      </c>
      <c r="AB816" s="4" t="str">
        <f>IF('表格编辑 '!D873="monster","普通","BOSS")</f>
        <v>普通</v>
      </c>
      <c r="AD816" s="50">
        <f>VLOOKUP(D816,映射!AK:AL,2,FALSE)</f>
        <v>4</v>
      </c>
      <c r="AE816" s="50" t="s">
        <v>37</v>
      </c>
      <c r="AF816" s="4">
        <f>VLOOKUP(AE816,映射!AN:AO,2,FALSE)</f>
        <v>2</v>
      </c>
      <c r="AG816" s="50">
        <v>1</v>
      </c>
      <c r="AH816" s="70">
        <v>1</v>
      </c>
      <c r="AI816" s="16">
        <f t="shared" si="230"/>
        <v>40460</v>
      </c>
      <c r="AJ816" s="16">
        <f t="shared" si="231"/>
        <v>50039</v>
      </c>
      <c r="AK816" s="16">
        <f t="shared" si="232"/>
        <v>39</v>
      </c>
      <c r="AL816" s="16" t="str">
        <f t="shared" si="233"/>
        <v>石像仆从</v>
      </c>
      <c r="AM816" s="16">
        <f t="shared" si="234"/>
        <v>2552</v>
      </c>
      <c r="AN816" s="16">
        <f t="shared" si="235"/>
        <v>1550</v>
      </c>
      <c r="AO816" s="16">
        <f t="shared" si="243"/>
        <v>1002</v>
      </c>
      <c r="AP816" s="16">
        <f t="shared" si="236"/>
        <v>1777</v>
      </c>
      <c r="AQ816" s="16">
        <f t="shared" si="237"/>
        <v>1748</v>
      </c>
      <c r="AR816" s="16">
        <f t="shared" si="238"/>
        <v>203</v>
      </c>
      <c r="AS816" s="16"/>
      <c r="AT816" s="16">
        <v>59.9</v>
      </c>
      <c r="AU816" s="16">
        <v>92.3</v>
      </c>
      <c r="AV816" s="16">
        <v>19.1</v>
      </c>
      <c r="AW816" s="16"/>
    </row>
    <row r="817" spans="1:49">
      <c r="A817" s="62">
        <f>'表格编辑 '!A874</f>
        <v>40461</v>
      </c>
      <c r="B817" s="62">
        <f>'表格编辑 '!B874</f>
        <v>50016</v>
      </c>
      <c r="C817" s="62" t="str">
        <f>VLOOKUP(B817,映射!A:B,2,FALSE)</f>
        <v>炽热贼鼠</v>
      </c>
      <c r="D817" s="62">
        <f>'表格编辑 '!E874</f>
        <v>39</v>
      </c>
      <c r="E817" s="62">
        <f>ROUNDUP((VLOOKUP(B817,Sheet1!U:AA,3,FALSE)-2)*(0.042*(D817-1)+0.2)+0.4,0)</f>
        <v>28</v>
      </c>
      <c r="F817" s="62">
        <f>ROUNDUP((VLOOKUP(B817,Sheet1!U:AA,4,FALSE)-2)*(0.042*(D817-1)+0.2)+0.4,0)</f>
        <v>37</v>
      </c>
      <c r="G817" s="62">
        <f>ROUNDUP((VLOOKUP(B817,Sheet1!U:AA,5,FALSE)-2)*(0.042*(D817-1)+0.2)+0.4,0)</f>
        <v>24</v>
      </c>
      <c r="H817" s="62">
        <f>ROUNDUP((VLOOKUP(B817,Sheet1!U:AA,6,FALSE)-2)*(0.042*(D817-1)+0.2)+0.4,0)</f>
        <v>58</v>
      </c>
      <c r="I817" s="62">
        <f>ROUNDUP((VLOOKUP(B817,Sheet1!U:AA,7,FALSE)-2)*(0.042*(D817-1)+0.2)+0.4,0)</f>
        <v>55</v>
      </c>
      <c r="J817" s="62">
        <f>E817*8+F817*2+G817*3+H817*3+I817*1+VLOOKUP(B817,Sheet1!AU:AZ,2,FALSE)</f>
        <v>619</v>
      </c>
      <c r="K817" s="62">
        <f>E817*1+F817*2+G817*2+H817*2+I817*10+VLOOKUP(B817,Sheet1!AU:AZ,3,FALSE)</f>
        <v>836</v>
      </c>
      <c r="L817" s="62">
        <f>E817*0.1+F817*2+G817*0.2+H817*0.26+I817*0.1+VLOOKUP(B817,Sheet1!AU:AZ,4,FALSE)</f>
        <v>122.18</v>
      </c>
      <c r="M817" s="62">
        <f>E817*0.1+F817*0.2+G817*2+H817*0.2+I817*0.1+VLOOKUP(B817,Sheet1!AU:AZ,5,FALSE)</f>
        <v>95.3</v>
      </c>
      <c r="N817" s="62">
        <f>E817*0.1+F817*0.2+G817*0.2+H817*2+I817*0.1+VLOOKUP(B817,Sheet1!AU:AZ,6,FALSE)</f>
        <v>156.5</v>
      </c>
      <c r="O817" s="62">
        <f t="shared" si="244"/>
        <v>30.9</v>
      </c>
      <c r="P817" s="62">
        <f t="shared" si="245"/>
        <v>22.4</v>
      </c>
      <c r="R817" s="9">
        <f t="shared" si="239"/>
        <v>39</v>
      </c>
      <c r="S817" s="9">
        <f t="shared" si="228"/>
        <v>252.24</v>
      </c>
      <c r="T817" s="9">
        <f t="shared" si="229"/>
        <v>46.8</v>
      </c>
      <c r="U817" s="66">
        <f t="shared" si="240"/>
        <v>355</v>
      </c>
      <c r="V817" s="9">
        <f t="shared" si="241"/>
        <v>426</v>
      </c>
      <c r="W817" s="67">
        <f t="shared" si="242"/>
        <v>171</v>
      </c>
      <c r="Y817" s="69">
        <f>VLOOKUP(D817,Sheet2!P:Q,2,FALSE)</f>
        <v>60</v>
      </c>
      <c r="AB817" s="4" t="str">
        <f>IF('表格编辑 '!D874="monster","普通","BOSS")</f>
        <v>普通</v>
      </c>
      <c r="AD817" s="50">
        <f>VLOOKUP(D817,映射!AK:AL,2,FALSE)</f>
        <v>4</v>
      </c>
      <c r="AE817" s="50" t="s">
        <v>37</v>
      </c>
      <c r="AF817" s="4">
        <f>VLOOKUP(AE817,映射!AN:AO,2,FALSE)</f>
        <v>2</v>
      </c>
      <c r="AG817" s="50">
        <v>1</v>
      </c>
      <c r="AH817" s="70">
        <v>1</v>
      </c>
      <c r="AI817" s="16">
        <f t="shared" si="230"/>
        <v>40461</v>
      </c>
      <c r="AJ817" s="16">
        <f t="shared" si="231"/>
        <v>50016</v>
      </c>
      <c r="AK817" s="16">
        <f t="shared" si="232"/>
        <v>39</v>
      </c>
      <c r="AL817" s="16" t="str">
        <f t="shared" si="233"/>
        <v>炽热贼鼠</v>
      </c>
      <c r="AM817" s="16">
        <f t="shared" si="234"/>
        <v>2840</v>
      </c>
      <c r="AN817" s="16">
        <f t="shared" si="235"/>
        <v>1238</v>
      </c>
      <c r="AO817" s="16">
        <f t="shared" si="243"/>
        <v>1602</v>
      </c>
      <c r="AP817" s="16">
        <f t="shared" si="236"/>
        <v>2221</v>
      </c>
      <c r="AQ817" s="16">
        <f t="shared" si="237"/>
        <v>1672</v>
      </c>
      <c r="AR817" s="16">
        <f t="shared" si="238"/>
        <v>184</v>
      </c>
      <c r="AS817" s="16"/>
      <c r="AT817" s="16">
        <v>58.4</v>
      </c>
      <c r="AU817" s="16">
        <v>110.6</v>
      </c>
      <c r="AV817" s="16">
        <v>31.9</v>
      </c>
      <c r="AW817" s="16"/>
    </row>
    <row r="818" spans="1:49">
      <c r="A818" s="62">
        <f>'表格编辑 '!A875</f>
        <v>40462</v>
      </c>
      <c r="B818" s="62">
        <f>'表格编辑 '!B875</f>
        <v>50114</v>
      </c>
      <c r="C818" s="62" t="str">
        <f>VLOOKUP(B818,映射!A:B,2,FALSE)</f>
        <v>屠龙刃使魔</v>
      </c>
      <c r="D818" s="62">
        <f>'表格编辑 '!E875</f>
        <v>39</v>
      </c>
      <c r="E818" s="62">
        <f>ROUNDUP((VLOOKUP(B818,Sheet1!U:AA,3,FALSE)-2)*(0.042*(D818-1)+0.2)+0.4,0)</f>
        <v>28</v>
      </c>
      <c r="F818" s="62">
        <f>ROUNDUP((VLOOKUP(B818,Sheet1!U:AA,4,FALSE)-2)*(0.042*(D818-1)+0.2)+0.4,0)</f>
        <v>64</v>
      </c>
      <c r="G818" s="62">
        <f>ROUNDUP((VLOOKUP(B818,Sheet1!U:AA,5,FALSE)-2)*(0.042*(D818-1)+0.2)+0.4,0)</f>
        <v>71</v>
      </c>
      <c r="H818" s="62">
        <f>ROUNDUP((VLOOKUP(B818,Sheet1!U:AA,6,FALSE)-2)*(0.042*(D818-1)+0.2)+0.4,0)</f>
        <v>30</v>
      </c>
      <c r="I818" s="62">
        <f>ROUNDUP((VLOOKUP(B818,Sheet1!U:AA,7,FALSE)-2)*(0.042*(D818-1)+0.2)+0.4,0)</f>
        <v>46</v>
      </c>
      <c r="J818" s="62">
        <f>E818*8+F818*2+G818*3+H818*3+I818*1+VLOOKUP(B818,Sheet1!AU:AZ,2,FALSE)</f>
        <v>721</v>
      </c>
      <c r="K818" s="62">
        <f>E818*1+F818*2+G818*2+H818*2+I818*10+VLOOKUP(B818,Sheet1!AU:AZ,3,FALSE)</f>
        <v>838</v>
      </c>
      <c r="L818" s="62">
        <f>E818*0.1+F818*2+G818*0.2+H818*0.26+I818*0.1+VLOOKUP(B818,Sheet1!AU:AZ,4,FALSE)</f>
        <v>177.4</v>
      </c>
      <c r="M818" s="62">
        <f>E818*0.1+F818*0.2+G818*2+H818*0.2+I818*0.1+VLOOKUP(B818,Sheet1!AU:AZ,5,FALSE)</f>
        <v>188.2</v>
      </c>
      <c r="N818" s="62">
        <f>E818*0.1+F818*0.2+G818*0.2+H818*2+I818*0.1+VLOOKUP(B818,Sheet1!AU:AZ,6,FALSE)</f>
        <v>114.4</v>
      </c>
      <c r="O818" s="62">
        <f t="shared" si="244"/>
        <v>33.2</v>
      </c>
      <c r="P818" s="62">
        <f t="shared" si="245"/>
        <v>10.3</v>
      </c>
      <c r="R818" s="9">
        <f t="shared" si="239"/>
        <v>39</v>
      </c>
      <c r="S818" s="9">
        <f t="shared" si="228"/>
        <v>252.24</v>
      </c>
      <c r="T818" s="9">
        <f t="shared" si="229"/>
        <v>46.8</v>
      </c>
      <c r="U818" s="66">
        <f t="shared" si="240"/>
        <v>234</v>
      </c>
      <c r="V818" s="9">
        <f t="shared" si="241"/>
        <v>280.8</v>
      </c>
      <c r="W818" s="67">
        <f t="shared" si="242"/>
        <v>298</v>
      </c>
      <c r="Y818" s="69">
        <f>VLOOKUP(D818,Sheet2!P:Q,2,FALSE)</f>
        <v>60</v>
      </c>
      <c r="AB818" s="4" t="str">
        <f>IF('表格编辑 '!D875="monster","普通","BOSS")</f>
        <v>普通</v>
      </c>
      <c r="AD818" s="50">
        <f>VLOOKUP(D818,映射!AK:AL,2,FALSE)</f>
        <v>4</v>
      </c>
      <c r="AE818" s="50" t="s">
        <v>37</v>
      </c>
      <c r="AF818" s="4">
        <f>VLOOKUP(AE818,映射!AN:AO,2,FALSE)</f>
        <v>2</v>
      </c>
      <c r="AG818" s="50">
        <v>1</v>
      </c>
      <c r="AH818" s="70">
        <v>1</v>
      </c>
      <c r="AI818" s="16">
        <f t="shared" si="230"/>
        <v>40462</v>
      </c>
      <c r="AJ818" s="16">
        <f t="shared" si="231"/>
        <v>50114</v>
      </c>
      <c r="AK818" s="16">
        <f t="shared" si="232"/>
        <v>39</v>
      </c>
      <c r="AL818" s="16" t="str">
        <f t="shared" si="233"/>
        <v>屠龙刃使魔</v>
      </c>
      <c r="AM818" s="16">
        <f t="shared" si="234"/>
        <v>1872</v>
      </c>
      <c r="AN818" s="16">
        <f t="shared" si="235"/>
        <v>1442</v>
      </c>
      <c r="AO818" s="16">
        <f t="shared" si="243"/>
        <v>430</v>
      </c>
      <c r="AP818" s="16">
        <f t="shared" si="236"/>
        <v>1151</v>
      </c>
      <c r="AQ818" s="16">
        <f t="shared" si="237"/>
        <v>1676</v>
      </c>
      <c r="AR818" s="16">
        <f t="shared" si="238"/>
        <v>267</v>
      </c>
      <c r="AS818" s="16"/>
      <c r="AT818" s="16">
        <v>136.3</v>
      </c>
      <c r="AU818" s="16">
        <v>55.3</v>
      </c>
      <c r="AV818" s="16">
        <v>19</v>
      </c>
      <c r="AW818" s="16"/>
    </row>
    <row r="819" spans="1:49">
      <c r="A819" s="62">
        <f>'表格编辑 '!A876</f>
        <v>40463</v>
      </c>
      <c r="B819" s="62">
        <f>'表格编辑 '!B876</f>
        <v>50015</v>
      </c>
      <c r="C819" s="62" t="str">
        <f>VLOOKUP(B819,映射!A:B,2,FALSE)</f>
        <v>噩梦耗子</v>
      </c>
      <c r="D819" s="62">
        <f>'表格编辑 '!E876</f>
        <v>39</v>
      </c>
      <c r="E819" s="62">
        <f>ROUNDUP((VLOOKUP(B819,Sheet1!U:AA,3,FALSE)-2)*(0.042*(D819-1)+0.2)+0.4,0)</f>
        <v>4</v>
      </c>
      <c r="F819" s="62">
        <f>ROUNDUP((VLOOKUP(B819,Sheet1!U:AA,4,FALSE)-2)*(0.042*(D819-1)+0.2)+0.4,0)</f>
        <v>12</v>
      </c>
      <c r="G819" s="62">
        <f>ROUNDUP((VLOOKUP(B819,Sheet1!U:AA,5,FALSE)-2)*(0.042*(D819-1)+0.2)+0.4,0)</f>
        <v>30</v>
      </c>
      <c r="H819" s="62">
        <f>ROUNDUP((VLOOKUP(B819,Sheet1!U:AA,6,FALSE)-2)*(0.042*(D819-1)+0.2)+0.4,0)</f>
        <v>57</v>
      </c>
      <c r="I819" s="62">
        <f>ROUNDUP((VLOOKUP(B819,Sheet1!U:AA,7,FALSE)-2)*(0.042*(D819-1)+0.2)+0.4,0)</f>
        <v>64</v>
      </c>
      <c r="J819" s="62">
        <f>E819*8+F819*2+G819*3+H819*3+I819*1+VLOOKUP(B819,Sheet1!AU:AZ,2,FALSE)</f>
        <v>401</v>
      </c>
      <c r="K819" s="62">
        <f>E819*1+F819*2+G819*2+H819*2+I819*10+VLOOKUP(B819,Sheet1!AU:AZ,3,FALSE)</f>
        <v>862</v>
      </c>
      <c r="L819" s="62">
        <f>E819*0.1+F819*2+G819*0.2+H819*0.26+I819*0.1+VLOOKUP(B819,Sheet1!AU:AZ,4,FALSE)</f>
        <v>71.62</v>
      </c>
      <c r="M819" s="62">
        <f>E819*0.1+F819*0.2+G819*2+H819*0.2+I819*0.1+VLOOKUP(B819,Sheet1!AU:AZ,5,FALSE)</f>
        <v>100.6</v>
      </c>
      <c r="N819" s="62">
        <f>E819*0.1+F819*0.2+G819*0.2+H819*2+I819*0.1+VLOOKUP(B819,Sheet1!AU:AZ,6,FALSE)</f>
        <v>149.2</v>
      </c>
      <c r="O819" s="62">
        <f t="shared" si="244"/>
        <v>49.1</v>
      </c>
      <c r="P819" s="62">
        <f t="shared" si="245"/>
        <v>4</v>
      </c>
      <c r="R819" s="9">
        <f t="shared" si="239"/>
        <v>39</v>
      </c>
      <c r="S819" s="9">
        <f t="shared" si="228"/>
        <v>252.24</v>
      </c>
      <c r="T819" s="9">
        <f t="shared" si="229"/>
        <v>46.8</v>
      </c>
      <c r="U819" s="66">
        <f t="shared" si="240"/>
        <v>345</v>
      </c>
      <c r="V819" s="9">
        <f t="shared" si="241"/>
        <v>414</v>
      </c>
      <c r="W819" s="67">
        <f t="shared" si="242"/>
        <v>73</v>
      </c>
      <c r="Y819" s="69">
        <f>VLOOKUP(D819,Sheet2!P:Q,2,FALSE)</f>
        <v>60</v>
      </c>
      <c r="AB819" s="4" t="str">
        <f>IF('表格编辑 '!D876="monster","普通","BOSS")</f>
        <v>普通</v>
      </c>
      <c r="AD819" s="50">
        <f>VLOOKUP(D819,映射!AK:AL,2,FALSE)</f>
        <v>4</v>
      </c>
      <c r="AE819" s="50" t="s">
        <v>37</v>
      </c>
      <c r="AF819" s="4">
        <f>VLOOKUP(AE819,映射!AN:AO,2,FALSE)</f>
        <v>2</v>
      </c>
      <c r="AG819" s="50">
        <v>1</v>
      </c>
      <c r="AH819" s="70">
        <v>1</v>
      </c>
      <c r="AI819" s="16">
        <f t="shared" si="230"/>
        <v>40463</v>
      </c>
      <c r="AJ819" s="16">
        <f t="shared" si="231"/>
        <v>50015</v>
      </c>
      <c r="AK819" s="16">
        <f t="shared" si="232"/>
        <v>39</v>
      </c>
      <c r="AL819" s="16" t="str">
        <f t="shared" si="233"/>
        <v>噩梦耗子</v>
      </c>
      <c r="AM819" s="16">
        <f t="shared" si="234"/>
        <v>2760</v>
      </c>
      <c r="AN819" s="16">
        <f t="shared" si="235"/>
        <v>802</v>
      </c>
      <c r="AO819" s="16">
        <f t="shared" si="243"/>
        <v>1958</v>
      </c>
      <c r="AP819" s="16">
        <f t="shared" si="236"/>
        <v>2359</v>
      </c>
      <c r="AQ819" s="16">
        <f t="shared" si="237"/>
        <v>1724</v>
      </c>
      <c r="AR819" s="16">
        <f t="shared" si="238"/>
        <v>108</v>
      </c>
      <c r="AS819" s="16"/>
      <c r="AT819" s="16">
        <v>73.1</v>
      </c>
      <c r="AU819" s="16">
        <v>112.7</v>
      </c>
      <c r="AV819" s="16">
        <v>22.5</v>
      </c>
      <c r="AW819" s="16"/>
    </row>
    <row r="820" spans="1:49">
      <c r="A820" s="62">
        <f>'表格编辑 '!A877</f>
        <v>40464</v>
      </c>
      <c r="B820" s="62">
        <f>'表格编辑 '!B877</f>
        <v>50096</v>
      </c>
      <c r="C820" s="62" t="str">
        <f>VLOOKUP(B820,映射!A:B,2,FALSE)</f>
        <v>史莱姆</v>
      </c>
      <c r="D820" s="62">
        <f>'表格编辑 '!E877</f>
        <v>39</v>
      </c>
      <c r="E820" s="62">
        <f>ROUNDUP((VLOOKUP(B820,Sheet1!U:AA,3,FALSE)-2)*(0.042*(D820-1)+0.2)+0.4,0)</f>
        <v>80</v>
      </c>
      <c r="F820" s="62">
        <f>ROUNDUP((VLOOKUP(B820,Sheet1!U:AA,4,FALSE)-2)*(0.042*(D820-1)+0.2)+0.4,0)</f>
        <v>44</v>
      </c>
      <c r="G820" s="62">
        <f>ROUNDUP((VLOOKUP(B820,Sheet1!U:AA,5,FALSE)-2)*(0.042*(D820-1)+0.2)+0.4,0)</f>
        <v>17</v>
      </c>
      <c r="H820" s="62">
        <f>ROUNDUP((VLOOKUP(B820,Sheet1!U:AA,6,FALSE)-2)*(0.042*(D820-1)+0.2)+0.4,0)</f>
        <v>26</v>
      </c>
      <c r="I820" s="62">
        <f>ROUNDUP((VLOOKUP(B820,Sheet1!U:AA,7,FALSE)-2)*(0.042*(D820-1)+0.2)+0.4,0)</f>
        <v>26</v>
      </c>
      <c r="J820" s="62">
        <f>E820*8+F820*2+G820*3+H820*3+I820*1+VLOOKUP(B820,Sheet1!AU:AZ,2,FALSE)</f>
        <v>903</v>
      </c>
      <c r="K820" s="62">
        <f>E820*1+F820*2+G820*2+H820*2+I820*10+VLOOKUP(B820,Sheet1!AU:AZ,3,FALSE)</f>
        <v>534</v>
      </c>
      <c r="L820" s="62">
        <f>E820*0.1+F820*2+G820*0.2+H820*0.26+I820*0.1+VLOOKUP(B820,Sheet1!AU:AZ,4,FALSE)</f>
        <v>128.76</v>
      </c>
      <c r="M820" s="62">
        <f>E820*0.1+F820*0.2+G820*2+H820*0.2+I820*0.1+VLOOKUP(B820,Sheet1!AU:AZ,5,FALSE)</f>
        <v>78.6</v>
      </c>
      <c r="N820" s="62">
        <f>E820*0.1+F820*0.2+G820*0.2+H820*2+I820*0.1+VLOOKUP(B820,Sheet1!AU:AZ,6,FALSE)</f>
        <v>94.8</v>
      </c>
      <c r="O820" s="62">
        <f t="shared" si="244"/>
        <v>-6.8</v>
      </c>
      <c r="P820" s="62">
        <f t="shared" si="245"/>
        <v>60.5</v>
      </c>
      <c r="R820" s="9">
        <f t="shared" si="239"/>
        <v>39</v>
      </c>
      <c r="S820" s="9">
        <f t="shared" si="228"/>
        <v>252.24</v>
      </c>
      <c r="T820" s="9">
        <f t="shared" si="229"/>
        <v>46.8</v>
      </c>
      <c r="U820" s="66">
        <f t="shared" si="240"/>
        <v>391</v>
      </c>
      <c r="V820" s="9">
        <f t="shared" si="241"/>
        <v>469.2</v>
      </c>
      <c r="W820" s="67">
        <f t="shared" si="242"/>
        <v>185</v>
      </c>
      <c r="Y820" s="69">
        <f>VLOOKUP(D820,Sheet2!P:Q,2,FALSE)</f>
        <v>60</v>
      </c>
      <c r="AB820" s="4" t="str">
        <f>IF('表格编辑 '!D877="monster","普通","BOSS")</f>
        <v>普通</v>
      </c>
      <c r="AD820" s="50">
        <f>VLOOKUP(D820,映射!AK:AL,2,FALSE)</f>
        <v>4</v>
      </c>
      <c r="AE820" s="50" t="s">
        <v>37</v>
      </c>
      <c r="AF820" s="4">
        <f>VLOOKUP(AE820,映射!AN:AO,2,FALSE)</f>
        <v>2</v>
      </c>
      <c r="AG820" s="50">
        <v>1</v>
      </c>
      <c r="AH820" s="70">
        <v>1</v>
      </c>
      <c r="AI820" s="16">
        <f t="shared" si="230"/>
        <v>40464</v>
      </c>
      <c r="AJ820" s="16">
        <f t="shared" si="231"/>
        <v>50096</v>
      </c>
      <c r="AK820" s="16">
        <f t="shared" si="232"/>
        <v>39</v>
      </c>
      <c r="AL820" s="16" t="str">
        <f t="shared" si="233"/>
        <v>史莱姆</v>
      </c>
      <c r="AM820" s="16">
        <f t="shared" si="234"/>
        <v>3128</v>
      </c>
      <c r="AN820" s="16">
        <f t="shared" si="235"/>
        <v>1806</v>
      </c>
      <c r="AO820" s="16">
        <f t="shared" si="243"/>
        <v>1322</v>
      </c>
      <c r="AP820" s="16">
        <f t="shared" si="236"/>
        <v>2225</v>
      </c>
      <c r="AQ820" s="16">
        <f t="shared" si="237"/>
        <v>1068</v>
      </c>
      <c r="AR820" s="16">
        <f t="shared" si="238"/>
        <v>194</v>
      </c>
      <c r="AS820" s="16"/>
      <c r="AT820" s="16">
        <v>45.7</v>
      </c>
      <c r="AU820" s="16">
        <v>33.1</v>
      </c>
      <c r="AV820" s="16">
        <v>-4.09999999999999</v>
      </c>
      <c r="AW820" s="16"/>
    </row>
    <row r="821" spans="1:49">
      <c r="A821" s="62">
        <f>'表格编辑 '!A878</f>
        <v>40465</v>
      </c>
      <c r="B821" s="62">
        <f>'表格编辑 '!B878</f>
        <v>50087</v>
      </c>
      <c r="C821" s="62" t="str">
        <f>VLOOKUP(B821,映射!A:B,2,FALSE)</f>
        <v>丛林臭臭花</v>
      </c>
      <c r="D821" s="62">
        <f>'表格编辑 '!E878</f>
        <v>39</v>
      </c>
      <c r="E821" s="62">
        <f>ROUNDUP((VLOOKUP(B821,Sheet1!U:AA,3,FALSE)-2)*(0.042*(D821-1)+0.2)+0.4,0)</f>
        <v>66</v>
      </c>
      <c r="F821" s="62">
        <f>ROUNDUP((VLOOKUP(B821,Sheet1!U:AA,4,FALSE)-2)*(0.042*(D821-1)+0.2)+0.4,0)</f>
        <v>39</v>
      </c>
      <c r="G821" s="62">
        <f>ROUNDUP((VLOOKUP(B821,Sheet1!U:AA,5,FALSE)-2)*(0.042*(D821-1)+0.2)+0.4,0)</f>
        <v>26</v>
      </c>
      <c r="H821" s="62">
        <f>ROUNDUP((VLOOKUP(B821,Sheet1!U:AA,6,FALSE)-2)*(0.042*(D821-1)+0.2)+0.4,0)</f>
        <v>24</v>
      </c>
      <c r="I821" s="62">
        <f>ROUNDUP((VLOOKUP(B821,Sheet1!U:AA,7,FALSE)-2)*(0.042*(D821-1)+0.2)+0.4,0)</f>
        <v>39</v>
      </c>
      <c r="J821" s="62">
        <f>E821*8+F821*2+G821*3+H821*3+I821*1+VLOOKUP(B821,Sheet1!AU:AZ,2,FALSE)</f>
        <v>815</v>
      </c>
      <c r="K821" s="62">
        <f>E821*1+F821*2+G821*2+H821*2+I821*10+VLOOKUP(B821,Sheet1!AU:AZ,3,FALSE)</f>
        <v>654</v>
      </c>
      <c r="L821" s="62">
        <f>E821*0.1+F821*2+G821*0.2+H821*0.26+I821*0.1+VLOOKUP(B821,Sheet1!AU:AZ,4,FALSE)</f>
        <v>119.94</v>
      </c>
      <c r="M821" s="62">
        <f>E821*0.1+F821*0.2+G821*2+H821*0.2+I821*0.1+VLOOKUP(B821,Sheet1!AU:AZ,5,FALSE)</f>
        <v>95.1</v>
      </c>
      <c r="N821" s="62">
        <f>E821*0.1+F821*0.2+G821*0.2+H821*2+I821*0.1+VLOOKUP(B821,Sheet1!AU:AZ,6,FALSE)</f>
        <v>91.5</v>
      </c>
      <c r="O821" s="62">
        <f t="shared" si="244"/>
        <v>10.3</v>
      </c>
      <c r="P821" s="62">
        <f t="shared" si="245"/>
        <v>47.2</v>
      </c>
      <c r="R821" s="9">
        <f t="shared" si="239"/>
        <v>39</v>
      </c>
      <c r="S821" s="9">
        <f t="shared" si="228"/>
        <v>252.24</v>
      </c>
      <c r="T821" s="9">
        <f t="shared" si="229"/>
        <v>46.8</v>
      </c>
      <c r="U821" s="66">
        <f t="shared" si="240"/>
        <v>355</v>
      </c>
      <c r="V821" s="9">
        <f t="shared" si="241"/>
        <v>426</v>
      </c>
      <c r="W821" s="67">
        <f t="shared" si="242"/>
        <v>166</v>
      </c>
      <c r="Y821" s="69">
        <f>VLOOKUP(D821,Sheet2!P:Q,2,FALSE)</f>
        <v>60</v>
      </c>
      <c r="AB821" s="4" t="str">
        <f>IF('表格编辑 '!D878="monster","普通","BOSS")</f>
        <v>普通</v>
      </c>
      <c r="AD821" s="50">
        <f>VLOOKUP(D821,映射!AK:AL,2,FALSE)</f>
        <v>4</v>
      </c>
      <c r="AE821" s="50" t="s">
        <v>37</v>
      </c>
      <c r="AF821" s="4">
        <f>VLOOKUP(AE821,映射!AN:AO,2,FALSE)</f>
        <v>2</v>
      </c>
      <c r="AG821" s="50">
        <v>1</v>
      </c>
      <c r="AH821" s="70">
        <v>1</v>
      </c>
      <c r="AI821" s="16">
        <f t="shared" si="230"/>
        <v>40465</v>
      </c>
      <c r="AJ821" s="16">
        <f t="shared" si="231"/>
        <v>50087</v>
      </c>
      <c r="AK821" s="16">
        <f t="shared" si="232"/>
        <v>39</v>
      </c>
      <c r="AL821" s="16" t="str">
        <f t="shared" si="233"/>
        <v>丛林臭臭花</v>
      </c>
      <c r="AM821" s="16">
        <f t="shared" si="234"/>
        <v>2840</v>
      </c>
      <c r="AN821" s="16">
        <f t="shared" si="235"/>
        <v>1630</v>
      </c>
      <c r="AO821" s="16">
        <f t="shared" si="243"/>
        <v>1210</v>
      </c>
      <c r="AP821" s="16">
        <f t="shared" si="236"/>
        <v>2025</v>
      </c>
      <c r="AQ821" s="16">
        <f t="shared" si="237"/>
        <v>1308</v>
      </c>
      <c r="AR821" s="16">
        <f t="shared" si="238"/>
        <v>180</v>
      </c>
      <c r="AS821" s="16"/>
      <c r="AT821" s="16">
        <v>63.1</v>
      </c>
      <c r="AU821" s="16">
        <v>59.5</v>
      </c>
      <c r="AV821" s="16">
        <v>8.3</v>
      </c>
      <c r="AW821" s="16"/>
    </row>
    <row r="822" spans="1:49">
      <c r="A822" s="62">
        <f>'表格编辑 '!A879</f>
        <v>40466</v>
      </c>
      <c r="B822" s="62">
        <f>'表格编辑 '!B879</f>
        <v>50127</v>
      </c>
      <c r="C822" s="62" t="str">
        <f>VLOOKUP(B822,映射!A:B,2,FALSE)</f>
        <v>魔王蟹</v>
      </c>
      <c r="D822" s="62">
        <f>'表格编辑 '!E879</f>
        <v>44</v>
      </c>
      <c r="E822" s="62">
        <f>ROUNDUP((VLOOKUP(B822,Sheet1!U:AA,3,FALSE)-2)*(0.042*(D822-1)+0.2)+0.4,0)</f>
        <v>57</v>
      </c>
      <c r="F822" s="62">
        <f>ROUNDUP((VLOOKUP(B822,Sheet1!U:AA,4,FALSE)-2)*(0.042*(D822-1)+0.2)+0.4,0)</f>
        <v>61</v>
      </c>
      <c r="G822" s="62">
        <f>ROUNDUP((VLOOKUP(B822,Sheet1!U:AA,5,FALSE)-2)*(0.042*(D822-1)+0.2)+0.4,0)</f>
        <v>67</v>
      </c>
      <c r="H822" s="62">
        <f>ROUNDUP((VLOOKUP(B822,Sheet1!U:AA,6,FALSE)-2)*(0.042*(D822-1)+0.2)+0.4,0)</f>
        <v>41</v>
      </c>
      <c r="I822" s="62">
        <f>ROUNDUP((VLOOKUP(B822,Sheet1!U:AA,7,FALSE)-2)*(0.042*(D822-1)+0.2)+0.4,0)</f>
        <v>39</v>
      </c>
      <c r="J822" s="62">
        <f>E822*8+F822*2+G822*3+H822*3+I822*1+VLOOKUP(B822,Sheet1!AU:AZ,2,FALSE)</f>
        <v>961</v>
      </c>
      <c r="K822" s="62">
        <f>E822*1+F822*2+G822*2+H822*2+I822*10+VLOOKUP(B822,Sheet1!AU:AZ,3,FALSE)</f>
        <v>805</v>
      </c>
      <c r="L822" s="62">
        <f>E822*0.1+F822*2+G822*0.2+H822*0.26+I822*0.1+VLOOKUP(B822,Sheet1!AU:AZ,4,FALSE)</f>
        <v>175.66</v>
      </c>
      <c r="M822" s="62">
        <f>E822*0.1+F822*0.2+G822*2+H822*0.2+I822*0.1+VLOOKUP(B822,Sheet1!AU:AZ,5,FALSE)</f>
        <v>184</v>
      </c>
      <c r="N822" s="62">
        <f>E822*0.1+F822*0.2+G822*0.2+H822*2+I822*0.1+VLOOKUP(B822,Sheet1!AU:AZ,6,FALSE)</f>
        <v>137.2</v>
      </c>
      <c r="O822" s="62">
        <f t="shared" si="244"/>
        <v>17.3</v>
      </c>
      <c r="P822" s="62">
        <f t="shared" si="245"/>
        <v>37.1</v>
      </c>
      <c r="R822" s="9">
        <f t="shared" si="239"/>
        <v>44</v>
      </c>
      <c r="S822" s="9">
        <f t="shared" si="228"/>
        <v>319.84</v>
      </c>
      <c r="T822" s="9">
        <f t="shared" si="229"/>
        <v>50.8</v>
      </c>
      <c r="U822" s="66">
        <f t="shared" si="240"/>
        <v>352</v>
      </c>
      <c r="V822" s="9">
        <f t="shared" si="241"/>
        <v>422.4</v>
      </c>
      <c r="W822" s="67">
        <f t="shared" si="242"/>
        <v>283</v>
      </c>
      <c r="Y822" s="69">
        <f>VLOOKUP(D822,Sheet2!P:Q,2,FALSE)</f>
        <v>105</v>
      </c>
      <c r="AB822" s="4" t="str">
        <f>IF('表格编辑 '!D879="monster","普通","BOSS")</f>
        <v>普通</v>
      </c>
      <c r="AD822" s="50">
        <f>VLOOKUP(D822,映射!AK:AL,2,FALSE)</f>
        <v>4</v>
      </c>
      <c r="AE822" s="50" t="s">
        <v>37</v>
      </c>
      <c r="AF822" s="4">
        <f>VLOOKUP(AE822,映射!AN:AO,2,FALSE)</f>
        <v>2</v>
      </c>
      <c r="AG822" s="50">
        <v>1</v>
      </c>
      <c r="AH822" s="70">
        <v>1</v>
      </c>
      <c r="AI822" s="16">
        <f t="shared" si="230"/>
        <v>40466</v>
      </c>
      <c r="AJ822" s="16">
        <f t="shared" si="231"/>
        <v>50127</v>
      </c>
      <c r="AK822" s="16">
        <f t="shared" si="232"/>
        <v>44</v>
      </c>
      <c r="AL822" s="16" t="str">
        <f t="shared" si="233"/>
        <v>魔王蟹</v>
      </c>
      <c r="AM822" s="16">
        <f t="shared" si="234"/>
        <v>2816</v>
      </c>
      <c r="AN822" s="16">
        <f t="shared" si="235"/>
        <v>1922</v>
      </c>
      <c r="AO822" s="16">
        <f t="shared" si="243"/>
        <v>894</v>
      </c>
      <c r="AP822" s="16">
        <f t="shared" si="236"/>
        <v>1855</v>
      </c>
      <c r="AQ822" s="16">
        <f t="shared" si="237"/>
        <v>1610</v>
      </c>
      <c r="AR822" s="16">
        <f t="shared" si="238"/>
        <v>264</v>
      </c>
      <c r="AS822" s="16"/>
      <c r="AT822" s="16">
        <v>131.7</v>
      </c>
      <c r="AU822" s="16">
        <v>57.9</v>
      </c>
      <c r="AV822" s="16">
        <v>9.9</v>
      </c>
      <c r="AW822" s="16"/>
    </row>
    <row r="823" spans="1:49">
      <c r="A823" s="62">
        <f>'表格编辑 '!A880</f>
        <v>40467</v>
      </c>
      <c r="B823" s="62">
        <f>'表格编辑 '!B880</f>
        <v>50003</v>
      </c>
      <c r="C823" s="62" t="str">
        <f>VLOOKUP(B823,映射!A:B,2,FALSE)</f>
        <v>虎人</v>
      </c>
      <c r="D823" s="62">
        <f>'表格编辑 '!E880</f>
        <v>44</v>
      </c>
      <c r="E823" s="62">
        <f>ROUNDUP((VLOOKUP(B823,Sheet1!U:AA,3,FALSE)-2)*(0.042*(D823-1)+0.2)+0.4,0)</f>
        <v>41</v>
      </c>
      <c r="F823" s="62">
        <f>ROUNDUP((VLOOKUP(B823,Sheet1!U:AA,4,FALSE)-2)*(0.042*(D823-1)+0.2)+0.4,0)</f>
        <v>49</v>
      </c>
      <c r="G823" s="62">
        <f>ROUNDUP((VLOOKUP(B823,Sheet1!U:AA,5,FALSE)-2)*(0.042*(D823-1)+0.2)+0.4,0)</f>
        <v>31</v>
      </c>
      <c r="H823" s="62">
        <f>ROUNDUP((VLOOKUP(B823,Sheet1!U:AA,6,FALSE)-2)*(0.042*(D823-1)+0.2)+0.4,0)</f>
        <v>35</v>
      </c>
      <c r="I823" s="62">
        <f>ROUNDUP((VLOOKUP(B823,Sheet1!U:AA,7,FALSE)-2)*(0.042*(D823-1)+0.2)+0.4,0)</f>
        <v>49</v>
      </c>
      <c r="J823" s="62">
        <f>E823*8+F823*2+G823*3+H823*3+I823*1+VLOOKUP(B823,Sheet1!AU:AZ,2,FALSE)</f>
        <v>693</v>
      </c>
      <c r="K823" s="62">
        <f>E823*1+F823*2+G823*2+H823*2+I823*10+VLOOKUP(B823,Sheet1!AU:AZ,3,FALSE)</f>
        <v>781</v>
      </c>
      <c r="L823" s="62">
        <f>E823*0.1+F823*2+G823*0.2+H823*0.26+I823*0.1+VLOOKUP(B823,Sheet1!AU:AZ,4,FALSE)</f>
        <v>142.3</v>
      </c>
      <c r="M823" s="62">
        <f>E823*0.1+F823*0.2+G823*2+H823*0.2+I823*0.1+VLOOKUP(B823,Sheet1!AU:AZ,5,FALSE)</f>
        <v>107.8</v>
      </c>
      <c r="N823" s="62">
        <f>E823*0.1+F823*0.2+G823*0.2+H823*2+I823*0.1+VLOOKUP(B823,Sheet1!AU:AZ,6,FALSE)</f>
        <v>115</v>
      </c>
      <c r="O823" s="62">
        <f t="shared" si="244"/>
        <v>24.7</v>
      </c>
      <c r="P823" s="62">
        <f t="shared" si="245"/>
        <v>26.9</v>
      </c>
      <c r="R823" s="9">
        <f t="shared" si="239"/>
        <v>44</v>
      </c>
      <c r="S823" s="9">
        <f t="shared" si="228"/>
        <v>319.84</v>
      </c>
      <c r="T823" s="9">
        <f t="shared" si="229"/>
        <v>50.8</v>
      </c>
      <c r="U823" s="66">
        <f t="shared" si="240"/>
        <v>477</v>
      </c>
      <c r="V823" s="9">
        <f t="shared" si="241"/>
        <v>572.4</v>
      </c>
      <c r="W823" s="67">
        <f t="shared" si="242"/>
        <v>207</v>
      </c>
      <c r="Y823" s="69">
        <f>VLOOKUP(D823,Sheet2!P:Q,2,FALSE)</f>
        <v>105</v>
      </c>
      <c r="AB823" s="4" t="str">
        <f>IF('表格编辑 '!D880="monster","普通","BOSS")</f>
        <v>普通</v>
      </c>
      <c r="AD823" s="50">
        <f>VLOOKUP(D823,映射!AK:AL,2,FALSE)</f>
        <v>4</v>
      </c>
      <c r="AE823" s="50" t="s">
        <v>37</v>
      </c>
      <c r="AF823" s="4">
        <f>VLOOKUP(AE823,映射!AN:AO,2,FALSE)</f>
        <v>2</v>
      </c>
      <c r="AG823" s="50">
        <v>1</v>
      </c>
      <c r="AH823" s="70">
        <v>1</v>
      </c>
      <c r="AI823" s="16">
        <f t="shared" si="230"/>
        <v>40467</v>
      </c>
      <c r="AJ823" s="16">
        <f t="shared" si="231"/>
        <v>50003</v>
      </c>
      <c r="AK823" s="16">
        <f t="shared" si="232"/>
        <v>44</v>
      </c>
      <c r="AL823" s="16" t="str">
        <f t="shared" si="233"/>
        <v>虎人</v>
      </c>
      <c r="AM823" s="16">
        <f t="shared" si="234"/>
        <v>3816</v>
      </c>
      <c r="AN823" s="16">
        <f t="shared" si="235"/>
        <v>1386</v>
      </c>
      <c r="AO823" s="16">
        <f t="shared" si="243"/>
        <v>2430</v>
      </c>
      <c r="AP823" s="16">
        <f t="shared" si="236"/>
        <v>3123</v>
      </c>
      <c r="AQ823" s="16">
        <f t="shared" si="237"/>
        <v>1562</v>
      </c>
      <c r="AR823" s="16">
        <f t="shared" si="238"/>
        <v>214</v>
      </c>
      <c r="AS823" s="16"/>
      <c r="AT823" s="16">
        <v>74.4</v>
      </c>
      <c r="AU823" s="16">
        <v>79.8</v>
      </c>
      <c r="AV823" s="16">
        <v>7.7</v>
      </c>
      <c r="AW823" s="16"/>
    </row>
    <row r="824" spans="1:49">
      <c r="A824" s="62">
        <f>'表格编辑 '!A881</f>
        <v>40468</v>
      </c>
      <c r="B824" s="62">
        <f>'表格编辑 '!B881</f>
        <v>50002</v>
      </c>
      <c r="C824" s="62" t="str">
        <f>VLOOKUP(B824,映射!A:B,2,FALSE)</f>
        <v>坚甲龟</v>
      </c>
      <c r="D824" s="62">
        <f>'表格编辑 '!E881</f>
        <v>44</v>
      </c>
      <c r="E824" s="62">
        <f>ROUNDUP((VLOOKUP(B824,Sheet1!U:AA,3,FALSE)-2)*(0.042*(D824-1)+0.2)+0.4,0)</f>
        <v>49</v>
      </c>
      <c r="F824" s="62">
        <f>ROUNDUP((VLOOKUP(B824,Sheet1!U:AA,4,FALSE)-2)*(0.042*(D824-1)+0.2)+0.4,0)</f>
        <v>29</v>
      </c>
      <c r="G824" s="62">
        <f>ROUNDUP((VLOOKUP(B824,Sheet1!U:AA,5,FALSE)-2)*(0.042*(D824-1)+0.2)+0.4,0)</f>
        <v>91</v>
      </c>
      <c r="H824" s="62">
        <f>ROUNDUP((VLOOKUP(B824,Sheet1!U:AA,6,FALSE)-2)*(0.042*(D824-1)+0.2)+0.4,0)</f>
        <v>27</v>
      </c>
      <c r="I824" s="62">
        <f>ROUNDUP((VLOOKUP(B824,Sheet1!U:AA,7,FALSE)-2)*(0.042*(D824-1)+0.2)+0.4,0)</f>
        <v>29</v>
      </c>
      <c r="J824" s="62">
        <f>E824*8+F824*2+G824*3+H824*3+I824*1+VLOOKUP(B824,Sheet1!AU:AZ,2,FALSE)</f>
        <v>853</v>
      </c>
      <c r="K824" s="62">
        <f>E824*1+F824*2+G824*2+H824*2+I824*10+VLOOKUP(B824,Sheet1!AU:AZ,3,FALSE)</f>
        <v>653</v>
      </c>
      <c r="L824" s="62">
        <f>E824*0.1+F824*2+G824*0.2+H824*0.26+I824*0.1+VLOOKUP(B824,Sheet1!AU:AZ,4,FALSE)</f>
        <v>111.02</v>
      </c>
      <c r="M824" s="62">
        <f>E824*0.1+F824*0.2+G824*2+H824*0.2+I824*0.1+VLOOKUP(B824,Sheet1!AU:AZ,5,FALSE)</f>
        <v>221</v>
      </c>
      <c r="N824" s="62">
        <f>E824*0.1+F824*0.2+G824*0.2+H824*2+I824*0.1+VLOOKUP(B824,Sheet1!AU:AZ,6,FALSE)</f>
        <v>105.8</v>
      </c>
      <c r="O824" s="62">
        <f t="shared" si="244"/>
        <v>21.1</v>
      </c>
      <c r="P824" s="62">
        <f t="shared" si="245"/>
        <v>29.7</v>
      </c>
      <c r="R824" s="9">
        <f t="shared" si="239"/>
        <v>44</v>
      </c>
      <c r="S824" s="9">
        <f t="shared" si="228"/>
        <v>319.84</v>
      </c>
      <c r="T824" s="9">
        <f t="shared" si="229"/>
        <v>50.8</v>
      </c>
      <c r="U824" s="66">
        <f t="shared" si="240"/>
        <v>312</v>
      </c>
      <c r="V824" s="9">
        <f t="shared" si="241"/>
        <v>374.4</v>
      </c>
      <c r="W824" s="67">
        <f t="shared" si="242"/>
        <v>141</v>
      </c>
      <c r="Y824" s="69">
        <f>VLOOKUP(D824,Sheet2!P:Q,2,FALSE)</f>
        <v>105</v>
      </c>
      <c r="AB824" s="4" t="str">
        <f>IF('表格编辑 '!D881="monster","普通","BOSS")</f>
        <v>普通</v>
      </c>
      <c r="AD824" s="50">
        <f>VLOOKUP(D824,映射!AK:AL,2,FALSE)</f>
        <v>4</v>
      </c>
      <c r="AE824" s="50" t="s">
        <v>37</v>
      </c>
      <c r="AF824" s="4">
        <f>VLOOKUP(AE824,映射!AN:AO,2,FALSE)</f>
        <v>2</v>
      </c>
      <c r="AG824" s="50">
        <v>1</v>
      </c>
      <c r="AH824" s="70">
        <v>1</v>
      </c>
      <c r="AI824" s="16">
        <f t="shared" si="230"/>
        <v>40468</v>
      </c>
      <c r="AJ824" s="16">
        <f t="shared" si="231"/>
        <v>50002</v>
      </c>
      <c r="AK824" s="16">
        <f t="shared" si="232"/>
        <v>44</v>
      </c>
      <c r="AL824" s="16" t="str">
        <f t="shared" si="233"/>
        <v>坚甲龟</v>
      </c>
      <c r="AM824" s="16">
        <f t="shared" si="234"/>
        <v>2496</v>
      </c>
      <c r="AN824" s="16">
        <f t="shared" si="235"/>
        <v>1706</v>
      </c>
      <c r="AO824" s="16">
        <f t="shared" si="243"/>
        <v>790</v>
      </c>
      <c r="AP824" s="16">
        <f t="shared" si="236"/>
        <v>1643</v>
      </c>
      <c r="AQ824" s="16">
        <f t="shared" si="237"/>
        <v>1306</v>
      </c>
      <c r="AR824" s="16">
        <f t="shared" si="238"/>
        <v>167</v>
      </c>
      <c r="AS824" s="16"/>
      <c r="AT824" s="16">
        <v>168.9</v>
      </c>
      <c r="AU824" s="16">
        <v>39.3</v>
      </c>
      <c r="AV824" s="16">
        <v>19.9</v>
      </c>
      <c r="AW824" s="16"/>
    </row>
    <row r="825" spans="1:49">
      <c r="A825" s="62">
        <f>'表格编辑 '!A882</f>
        <v>40469</v>
      </c>
      <c r="B825" s="62">
        <f>'表格编辑 '!B882</f>
        <v>50052</v>
      </c>
      <c r="C825" s="62" t="str">
        <f>VLOOKUP(B825,映射!A:B,2,FALSE)</f>
        <v>恶魔蝙蝠</v>
      </c>
      <c r="D825" s="62">
        <f>'表格编辑 '!E882</f>
        <v>44</v>
      </c>
      <c r="E825" s="62">
        <f>ROUNDUP((VLOOKUP(B825,Sheet1!U:AA,3,FALSE)-2)*(0.042*(D825-1)+0.2)+0.4,0)</f>
        <v>33</v>
      </c>
      <c r="F825" s="62">
        <f>ROUNDUP((VLOOKUP(B825,Sheet1!U:AA,4,FALSE)-2)*(0.042*(D825-1)+0.2)+0.4,0)</f>
        <v>75</v>
      </c>
      <c r="G825" s="62">
        <f>ROUNDUP((VLOOKUP(B825,Sheet1!U:AA,5,FALSE)-2)*(0.042*(D825-1)+0.2)+0.4,0)</f>
        <v>27</v>
      </c>
      <c r="H825" s="62">
        <f>ROUNDUP((VLOOKUP(B825,Sheet1!U:AA,6,FALSE)-2)*(0.042*(D825-1)+0.2)+0.4,0)</f>
        <v>65</v>
      </c>
      <c r="I825" s="62">
        <f>ROUNDUP((VLOOKUP(B825,Sheet1!U:AA,7,FALSE)-2)*(0.042*(D825-1)+0.2)+0.4,0)</f>
        <v>55</v>
      </c>
      <c r="J825" s="62">
        <f>E825*8+F825*2+G825*3+H825*3+I825*1+VLOOKUP(B825,Sheet1!AU:AZ,2,FALSE)</f>
        <v>765</v>
      </c>
      <c r="K825" s="62">
        <f>E825*1+F825*2+G825*2+H825*2+I825*10+VLOOKUP(B825,Sheet1!AU:AZ,3,FALSE)</f>
        <v>937</v>
      </c>
      <c r="L825" s="62">
        <f>E825*0.1+F825*2+G825*0.2+H825*0.26+I825*0.1+VLOOKUP(B825,Sheet1!AU:AZ,4,FALSE)</f>
        <v>201.1</v>
      </c>
      <c r="M825" s="62">
        <f>E825*0.1+F825*0.2+G825*2+H825*0.2+I825*0.1+VLOOKUP(B825,Sheet1!AU:AZ,5,FALSE)</f>
        <v>110.8</v>
      </c>
      <c r="N825" s="62">
        <f>E825*0.1+F825*0.2+G825*0.2+H825*2+I825*0.1+VLOOKUP(B825,Sheet1!AU:AZ,6,FALSE)</f>
        <v>179.2</v>
      </c>
      <c r="O825" s="62">
        <f t="shared" si="244"/>
        <v>25.5</v>
      </c>
      <c r="P825" s="62">
        <f t="shared" si="245"/>
        <v>23.7</v>
      </c>
      <c r="R825" s="9">
        <f t="shared" si="239"/>
        <v>44</v>
      </c>
      <c r="S825" s="9">
        <f t="shared" si="228"/>
        <v>319.84</v>
      </c>
      <c r="T825" s="9">
        <f t="shared" si="229"/>
        <v>50.8</v>
      </c>
      <c r="U825" s="66">
        <f t="shared" si="240"/>
        <v>471</v>
      </c>
      <c r="V825" s="9">
        <f t="shared" si="241"/>
        <v>565.2</v>
      </c>
      <c r="W825" s="67">
        <f t="shared" si="242"/>
        <v>344</v>
      </c>
      <c r="Y825" s="69">
        <f>VLOOKUP(D825,Sheet2!P:Q,2,FALSE)</f>
        <v>105</v>
      </c>
      <c r="AB825" s="4" t="str">
        <f>IF('表格编辑 '!D882="monster","普通","BOSS")</f>
        <v>普通</v>
      </c>
      <c r="AD825" s="50">
        <f>VLOOKUP(D825,映射!AK:AL,2,FALSE)</f>
        <v>4</v>
      </c>
      <c r="AE825" s="50" t="s">
        <v>37</v>
      </c>
      <c r="AF825" s="4">
        <f>VLOOKUP(AE825,映射!AN:AO,2,FALSE)</f>
        <v>2</v>
      </c>
      <c r="AG825" s="50">
        <v>1</v>
      </c>
      <c r="AH825" s="70">
        <v>1</v>
      </c>
      <c r="AI825" s="16">
        <f t="shared" si="230"/>
        <v>40469</v>
      </c>
      <c r="AJ825" s="16">
        <f t="shared" si="231"/>
        <v>50052</v>
      </c>
      <c r="AK825" s="16">
        <f t="shared" si="232"/>
        <v>44</v>
      </c>
      <c r="AL825" s="16" t="str">
        <f t="shared" si="233"/>
        <v>恶魔蝙蝠</v>
      </c>
      <c r="AM825" s="16">
        <f t="shared" si="234"/>
        <v>3768</v>
      </c>
      <c r="AN825" s="16">
        <f t="shared" si="235"/>
        <v>1530</v>
      </c>
      <c r="AO825" s="16">
        <f t="shared" si="243"/>
        <v>2238</v>
      </c>
      <c r="AP825" s="16">
        <f t="shared" si="236"/>
        <v>3003</v>
      </c>
      <c r="AQ825" s="16">
        <f t="shared" si="237"/>
        <v>1874</v>
      </c>
      <c r="AR825" s="16">
        <f t="shared" si="238"/>
        <v>302</v>
      </c>
      <c r="AS825" s="16"/>
      <c r="AT825" s="16">
        <v>56.5</v>
      </c>
      <c r="AU825" s="16">
        <v>114.1</v>
      </c>
      <c r="AV825" s="16">
        <v>17.9</v>
      </c>
      <c r="AW825" s="16"/>
    </row>
    <row r="826" spans="1:49">
      <c r="A826" s="62">
        <f>'表格编辑 '!A883</f>
        <v>40470</v>
      </c>
      <c r="B826" s="62">
        <f>'表格编辑 '!B883</f>
        <v>50040</v>
      </c>
      <c r="C826" s="62" t="str">
        <f>VLOOKUP(B826,映射!A:B,2,FALSE)</f>
        <v>极寒小魔怪</v>
      </c>
      <c r="D826" s="62">
        <f>'表格编辑 '!E883</f>
        <v>44</v>
      </c>
      <c r="E826" s="62">
        <f>ROUNDUP((VLOOKUP(B826,Sheet1!U:AA,3,FALSE)-2)*(0.042*(D826-1)+0.2)+0.4,0)</f>
        <v>41</v>
      </c>
      <c r="F826" s="62">
        <f>ROUNDUP((VLOOKUP(B826,Sheet1!U:AA,4,FALSE)-2)*(0.042*(D826-1)+0.2)+0.4,0)</f>
        <v>43</v>
      </c>
      <c r="G826" s="62">
        <f>ROUNDUP((VLOOKUP(B826,Sheet1!U:AA,5,FALSE)-2)*(0.042*(D826-1)+0.2)+0.4,0)</f>
        <v>17</v>
      </c>
      <c r="H826" s="62">
        <f>ROUNDUP((VLOOKUP(B826,Sheet1!U:AA,6,FALSE)-2)*(0.042*(D826-1)+0.2)+0.4,0)</f>
        <v>47</v>
      </c>
      <c r="I826" s="62">
        <f>ROUNDUP((VLOOKUP(B826,Sheet1!U:AA,7,FALSE)-2)*(0.042*(D826-1)+0.2)+0.4,0)</f>
        <v>57</v>
      </c>
      <c r="J826" s="62">
        <f>E826*8+F826*2+G826*3+H826*3+I826*1+VLOOKUP(B826,Sheet1!AU:AZ,2,FALSE)</f>
        <v>683</v>
      </c>
      <c r="K826" s="62">
        <f>E826*1+F826*2+G826*2+H826*2+I826*10+VLOOKUP(B826,Sheet1!AU:AZ,3,FALSE)</f>
        <v>845</v>
      </c>
      <c r="L826" s="62">
        <f>E826*0.1+F826*2+G826*0.2+H826*0.26+I826*0.1+VLOOKUP(B826,Sheet1!AU:AZ,4,FALSE)</f>
        <v>131.42</v>
      </c>
      <c r="M826" s="62">
        <f>E826*0.1+F826*0.2+G826*2+H826*0.2+I826*0.1+VLOOKUP(B826,Sheet1!AU:AZ,5,FALSE)</f>
        <v>81.8</v>
      </c>
      <c r="N826" s="62">
        <f>E826*0.1+F826*0.2+G826*0.2+H826*2+I826*0.1+VLOOKUP(B826,Sheet1!AU:AZ,6,FALSE)</f>
        <v>135.8</v>
      </c>
      <c r="O826" s="62">
        <f t="shared" si="244"/>
        <v>27.7</v>
      </c>
      <c r="P826" s="62">
        <f t="shared" si="245"/>
        <v>30.5</v>
      </c>
      <c r="R826" s="9">
        <f t="shared" si="239"/>
        <v>44</v>
      </c>
      <c r="S826" s="9">
        <f t="shared" si="228"/>
        <v>319.84</v>
      </c>
      <c r="T826" s="9">
        <f t="shared" si="229"/>
        <v>50.8</v>
      </c>
      <c r="U826" s="66">
        <f t="shared" si="240"/>
        <v>543</v>
      </c>
      <c r="V826" s="9">
        <f t="shared" si="241"/>
        <v>651.6</v>
      </c>
      <c r="W826" s="67">
        <f t="shared" si="242"/>
        <v>183</v>
      </c>
      <c r="Y826" s="69">
        <f>VLOOKUP(D826,Sheet2!P:Q,2,FALSE)</f>
        <v>105</v>
      </c>
      <c r="AB826" s="4" t="str">
        <f>IF('表格编辑 '!D883="monster","普通","BOSS")</f>
        <v>普通</v>
      </c>
      <c r="AD826" s="50">
        <f>VLOOKUP(D826,映射!AK:AL,2,FALSE)</f>
        <v>4</v>
      </c>
      <c r="AE826" s="50" t="s">
        <v>37</v>
      </c>
      <c r="AF826" s="4">
        <f>VLOOKUP(AE826,映射!AN:AO,2,FALSE)</f>
        <v>2</v>
      </c>
      <c r="AG826" s="50">
        <v>1</v>
      </c>
      <c r="AH826" s="70">
        <v>1</v>
      </c>
      <c r="AI826" s="16">
        <f t="shared" si="230"/>
        <v>40470</v>
      </c>
      <c r="AJ826" s="16">
        <f t="shared" si="231"/>
        <v>50040</v>
      </c>
      <c r="AK826" s="16">
        <f t="shared" si="232"/>
        <v>44</v>
      </c>
      <c r="AL826" s="16" t="str">
        <f t="shared" si="233"/>
        <v>极寒小魔怪</v>
      </c>
      <c r="AM826" s="16">
        <f t="shared" si="234"/>
        <v>4344</v>
      </c>
      <c r="AN826" s="16">
        <f t="shared" si="235"/>
        <v>1366</v>
      </c>
      <c r="AO826" s="16">
        <f t="shared" si="243"/>
        <v>2978</v>
      </c>
      <c r="AP826" s="16">
        <f t="shared" si="236"/>
        <v>3661</v>
      </c>
      <c r="AQ826" s="16">
        <f t="shared" si="237"/>
        <v>1690</v>
      </c>
      <c r="AR826" s="16">
        <f t="shared" si="238"/>
        <v>198</v>
      </c>
      <c r="AS826" s="16"/>
      <c r="AT826" s="16">
        <v>52.9</v>
      </c>
      <c r="AU826" s="16">
        <v>97.9</v>
      </c>
      <c r="AV826" s="16">
        <v>16.8</v>
      </c>
      <c r="AW826" s="16"/>
    </row>
    <row r="827" spans="1:49">
      <c r="A827" s="62">
        <f>'表格编辑 '!A884</f>
        <v>40471</v>
      </c>
      <c r="B827" s="62">
        <f>'表格编辑 '!B884</f>
        <v>50038</v>
      </c>
      <c r="C827" s="62" t="str">
        <f>VLOOKUP(B827,映射!A:B,2,FALSE)</f>
        <v>石像魔宠</v>
      </c>
      <c r="D827" s="62">
        <f>'表格编辑 '!E884</f>
        <v>44</v>
      </c>
      <c r="E827" s="62">
        <f>ROUNDUP((VLOOKUP(B827,Sheet1!U:AA,3,FALSE)-2)*(0.042*(D827-1)+0.2)+0.4,0)</f>
        <v>29</v>
      </c>
      <c r="F827" s="62">
        <f>ROUNDUP((VLOOKUP(B827,Sheet1!U:AA,4,FALSE)-2)*(0.042*(D827-1)+0.2)+0.4,0)</f>
        <v>39</v>
      </c>
      <c r="G827" s="62">
        <f>ROUNDUP((VLOOKUP(B827,Sheet1!U:AA,5,FALSE)-2)*(0.042*(D827-1)+0.2)+0.4,0)</f>
        <v>33</v>
      </c>
      <c r="H827" s="62">
        <f>ROUNDUP((VLOOKUP(B827,Sheet1!U:AA,6,FALSE)-2)*(0.042*(D827-1)+0.2)+0.4,0)</f>
        <v>59</v>
      </c>
      <c r="I827" s="62">
        <f>ROUNDUP((VLOOKUP(B827,Sheet1!U:AA,7,FALSE)-2)*(0.042*(D827-1)+0.2)+0.4,0)</f>
        <v>49</v>
      </c>
      <c r="J827" s="62">
        <f>E827*8+F827*2+G827*3+H827*3+I827*1+VLOOKUP(B827,Sheet1!AU:AZ,2,FALSE)</f>
        <v>655</v>
      </c>
      <c r="K827" s="62">
        <f>E827*1+F827*2+G827*2+H827*2+I827*10+VLOOKUP(B827,Sheet1!AU:AZ,3,FALSE)</f>
        <v>801</v>
      </c>
      <c r="L827" s="62">
        <f>E827*0.1+F827*2+G827*0.2+H827*0.26+I827*0.1+VLOOKUP(B827,Sheet1!AU:AZ,4,FALSE)</f>
        <v>127.74</v>
      </c>
      <c r="M827" s="62">
        <f>E827*0.1+F827*0.2+G827*2+H827*0.2+I827*0.1+VLOOKUP(B827,Sheet1!AU:AZ,5,FALSE)</f>
        <v>113.4</v>
      </c>
      <c r="N827" s="62">
        <f>E827*0.1+F827*0.2+G827*0.2+H827*2+I827*0.1+VLOOKUP(B827,Sheet1!AU:AZ,6,FALSE)</f>
        <v>160.2</v>
      </c>
      <c r="O827" s="62">
        <f t="shared" si="244"/>
        <v>27.3</v>
      </c>
      <c r="P827" s="62">
        <f t="shared" si="245"/>
        <v>22.9</v>
      </c>
      <c r="R827" s="9">
        <f t="shared" si="239"/>
        <v>44</v>
      </c>
      <c r="S827" s="9">
        <f t="shared" si="228"/>
        <v>319.84</v>
      </c>
      <c r="T827" s="9">
        <f t="shared" si="229"/>
        <v>50.8</v>
      </c>
      <c r="U827" s="66">
        <f t="shared" si="240"/>
        <v>465</v>
      </c>
      <c r="V827" s="9">
        <f t="shared" si="241"/>
        <v>558</v>
      </c>
      <c r="W827" s="67">
        <f t="shared" si="242"/>
        <v>175</v>
      </c>
      <c r="Y827" s="69">
        <f>VLOOKUP(D827,Sheet2!P:Q,2,FALSE)</f>
        <v>105</v>
      </c>
      <c r="AB827" s="4" t="str">
        <f>IF('表格编辑 '!D884="monster","普通","BOSS")</f>
        <v>普通</v>
      </c>
      <c r="AD827" s="50">
        <f>VLOOKUP(D827,映射!AK:AL,2,FALSE)</f>
        <v>4</v>
      </c>
      <c r="AE827" s="50" t="s">
        <v>37</v>
      </c>
      <c r="AF827" s="4">
        <f>VLOOKUP(AE827,映射!AN:AO,2,FALSE)</f>
        <v>2</v>
      </c>
      <c r="AG827" s="50">
        <v>1</v>
      </c>
      <c r="AH827" s="70">
        <v>1</v>
      </c>
      <c r="AI827" s="16">
        <f t="shared" si="230"/>
        <v>40471</v>
      </c>
      <c r="AJ827" s="16">
        <f t="shared" si="231"/>
        <v>50038</v>
      </c>
      <c r="AK827" s="16">
        <f t="shared" si="232"/>
        <v>44</v>
      </c>
      <c r="AL827" s="16" t="str">
        <f t="shared" si="233"/>
        <v>石像魔宠</v>
      </c>
      <c r="AM827" s="16">
        <f t="shared" si="234"/>
        <v>3720</v>
      </c>
      <c r="AN827" s="16">
        <f t="shared" si="235"/>
        <v>1310</v>
      </c>
      <c r="AO827" s="16">
        <f t="shared" si="243"/>
        <v>2410</v>
      </c>
      <c r="AP827" s="16">
        <f t="shared" si="236"/>
        <v>3065</v>
      </c>
      <c r="AQ827" s="16">
        <f t="shared" si="237"/>
        <v>1602</v>
      </c>
      <c r="AR827" s="16">
        <f t="shared" si="238"/>
        <v>192</v>
      </c>
      <c r="AS827" s="16"/>
      <c r="AT827" s="16">
        <v>55.5</v>
      </c>
      <c r="AU827" s="16">
        <v>118.5</v>
      </c>
      <c r="AV827" s="16">
        <v>20.9</v>
      </c>
      <c r="AW827" s="16"/>
    </row>
    <row r="828" spans="1:49">
      <c r="A828" s="62">
        <f>'表格编辑 '!A885</f>
        <v>40472</v>
      </c>
      <c r="B828" s="62">
        <f>'表格编辑 '!B885</f>
        <v>50093</v>
      </c>
      <c r="C828" s="62" t="str">
        <f>VLOOKUP(B828,映射!A:B,2,FALSE)</f>
        <v>萌萌仙人掌</v>
      </c>
      <c r="D828" s="62">
        <f>'表格编辑 '!E885</f>
        <v>44</v>
      </c>
      <c r="E828" s="62">
        <f>ROUNDUP((VLOOKUP(B828,Sheet1!U:AA,3,FALSE)-2)*(0.042*(D828-1)+0.2)+0.4,0)</f>
        <v>53</v>
      </c>
      <c r="F828" s="62">
        <f>ROUNDUP((VLOOKUP(B828,Sheet1!U:AA,4,FALSE)-2)*(0.042*(D828-1)+0.2)+0.4,0)</f>
        <v>67</v>
      </c>
      <c r="G828" s="62">
        <f>ROUNDUP((VLOOKUP(B828,Sheet1!U:AA,5,FALSE)-2)*(0.042*(D828-1)+0.2)+0.4,0)</f>
        <v>35</v>
      </c>
      <c r="H828" s="62">
        <f>ROUNDUP((VLOOKUP(B828,Sheet1!U:AA,6,FALSE)-2)*(0.042*(D828-1)+0.2)+0.4,0)</f>
        <v>25</v>
      </c>
      <c r="I828" s="62">
        <f>ROUNDUP((VLOOKUP(B828,Sheet1!U:AA,7,FALSE)-2)*(0.042*(D828-1)+0.2)+0.4,0)</f>
        <v>25</v>
      </c>
      <c r="J828" s="62">
        <f>E828*8+F828*2+G828*3+H828*3+I828*1+VLOOKUP(B828,Sheet1!AU:AZ,2,FALSE)</f>
        <v>783</v>
      </c>
      <c r="K828" s="62">
        <f>E828*1+F828*2+G828*2+H828*2+I828*10+VLOOKUP(B828,Sheet1!AU:AZ,3,FALSE)</f>
        <v>577</v>
      </c>
      <c r="L828" s="62">
        <f>E828*0.1+F828*2+G828*0.2+H828*0.26+I828*0.1+VLOOKUP(B828,Sheet1!AU:AZ,4,FALSE)</f>
        <v>175.3</v>
      </c>
      <c r="M828" s="62">
        <f>E828*0.1+F828*0.2+G828*2+H828*0.2+I828*0.1+VLOOKUP(B828,Sheet1!AU:AZ,5,FALSE)</f>
        <v>116.2</v>
      </c>
      <c r="N828" s="62">
        <f>E828*0.1+F828*0.2+G828*0.2+H828*2+I828*0.1+VLOOKUP(B828,Sheet1!AU:AZ,6,FALSE)</f>
        <v>98.2</v>
      </c>
      <c r="O828" s="62">
        <f t="shared" si="244"/>
        <v>1.9</v>
      </c>
      <c r="P828" s="62">
        <f t="shared" si="245"/>
        <v>34.7</v>
      </c>
      <c r="R828" s="9">
        <f t="shared" si="239"/>
        <v>44</v>
      </c>
      <c r="S828" s="9">
        <f t="shared" si="228"/>
        <v>319.84</v>
      </c>
      <c r="T828" s="9">
        <f t="shared" si="229"/>
        <v>50.8</v>
      </c>
      <c r="U828" s="66">
        <f t="shared" si="240"/>
        <v>459</v>
      </c>
      <c r="V828" s="9">
        <f t="shared" si="241"/>
        <v>550.8</v>
      </c>
      <c r="W828" s="67">
        <f t="shared" si="242"/>
        <v>282</v>
      </c>
      <c r="Y828" s="69">
        <f>VLOOKUP(D828,Sheet2!P:Q,2,FALSE)</f>
        <v>105</v>
      </c>
      <c r="AB828" s="4" t="str">
        <f>IF('表格编辑 '!D885="monster","普通","BOSS")</f>
        <v>普通</v>
      </c>
      <c r="AD828" s="50">
        <f>VLOOKUP(D828,映射!AK:AL,2,FALSE)</f>
        <v>4</v>
      </c>
      <c r="AE828" s="50" t="s">
        <v>37</v>
      </c>
      <c r="AF828" s="4">
        <f>VLOOKUP(AE828,映射!AN:AO,2,FALSE)</f>
        <v>2</v>
      </c>
      <c r="AG828" s="50">
        <v>1</v>
      </c>
      <c r="AH828" s="70">
        <v>1</v>
      </c>
      <c r="AI828" s="16">
        <f t="shared" si="230"/>
        <v>40472</v>
      </c>
      <c r="AJ828" s="16">
        <f t="shared" si="231"/>
        <v>50093</v>
      </c>
      <c r="AK828" s="16">
        <f t="shared" si="232"/>
        <v>44</v>
      </c>
      <c r="AL828" s="16" t="str">
        <f t="shared" si="233"/>
        <v>萌萌仙人掌</v>
      </c>
      <c r="AM828" s="16">
        <f t="shared" si="234"/>
        <v>3672</v>
      </c>
      <c r="AN828" s="16">
        <f t="shared" si="235"/>
        <v>1566</v>
      </c>
      <c r="AO828" s="16">
        <f t="shared" si="243"/>
        <v>2106</v>
      </c>
      <c r="AP828" s="16">
        <f t="shared" si="236"/>
        <v>2889</v>
      </c>
      <c r="AQ828" s="16">
        <f t="shared" si="237"/>
        <v>1154</v>
      </c>
      <c r="AR828" s="16">
        <f t="shared" si="238"/>
        <v>263</v>
      </c>
      <c r="AS828" s="16"/>
      <c r="AT828" s="16">
        <v>82.2</v>
      </c>
      <c r="AU828" s="16">
        <v>66</v>
      </c>
      <c r="AV828" s="16">
        <v>1.5</v>
      </c>
      <c r="AW828" s="16"/>
    </row>
    <row r="829" spans="1:49">
      <c r="A829" s="62">
        <f>'表格编辑 '!A886</f>
        <v>40473</v>
      </c>
      <c r="B829" s="62">
        <f>'表格编辑 '!B886</f>
        <v>50120</v>
      </c>
      <c r="C829" s="62" t="str">
        <f>VLOOKUP(B829,映射!A:B,2,FALSE)</f>
        <v>蓝魔恐怖箱</v>
      </c>
      <c r="D829" s="62">
        <f>'表格编辑 '!E886</f>
        <v>44</v>
      </c>
      <c r="E829" s="62">
        <f>ROUNDUP((VLOOKUP(B829,Sheet1!U:AA,3,FALSE)-2)*(0.042*(D829-1)+0.2)+0.4,0)</f>
        <v>27</v>
      </c>
      <c r="F829" s="62">
        <f>ROUNDUP((VLOOKUP(B829,Sheet1!U:AA,4,FALSE)-2)*(0.042*(D829-1)+0.2)+0.4,0)</f>
        <v>71</v>
      </c>
      <c r="G829" s="62">
        <f>ROUNDUP((VLOOKUP(B829,Sheet1!U:AA,5,FALSE)-2)*(0.042*(D829-1)+0.2)+0.4,0)</f>
        <v>53</v>
      </c>
      <c r="H829" s="62">
        <f>ROUNDUP((VLOOKUP(B829,Sheet1!U:AA,6,FALSE)-2)*(0.042*(D829-1)+0.2)+0.4,0)</f>
        <v>13</v>
      </c>
      <c r="I829" s="62">
        <f>ROUNDUP((VLOOKUP(B829,Sheet1!U:AA,7,FALSE)-2)*(0.042*(D829-1)+0.2)+0.4,0)</f>
        <v>41</v>
      </c>
      <c r="J829" s="62">
        <f>E829*8+F829*2+G829*3+H829*3+I829*1+VLOOKUP(B829,Sheet1!AU:AZ,2,FALSE)</f>
        <v>617</v>
      </c>
      <c r="K829" s="62">
        <f>E829*1+F829*2+G829*2+H829*2+I829*10+VLOOKUP(B829,Sheet1!AU:AZ,3,FALSE)</f>
        <v>731</v>
      </c>
      <c r="L829" s="62">
        <f>E829*0.1+F829*2+G829*0.2+H829*0.26+I829*0.1+VLOOKUP(B829,Sheet1!AU:AZ,4,FALSE)</f>
        <v>182.78</v>
      </c>
      <c r="M829" s="62">
        <f>E829*0.1+F829*0.2+G829*2+H829*0.2+I829*0.1+VLOOKUP(B829,Sheet1!AU:AZ,5,FALSE)</f>
        <v>149.6</v>
      </c>
      <c r="N829" s="62">
        <f>E829*0.1+F829*0.2+G829*0.2+H829*2+I829*0.1+VLOOKUP(B829,Sheet1!AU:AZ,6,FALSE)</f>
        <v>77.6</v>
      </c>
      <c r="O829" s="62">
        <f t="shared" si="244"/>
        <v>26.9</v>
      </c>
      <c r="P829" s="62">
        <f t="shared" si="245"/>
        <v>7.7</v>
      </c>
      <c r="R829" s="9">
        <f t="shared" si="239"/>
        <v>44</v>
      </c>
      <c r="S829" s="9">
        <f t="shared" si="228"/>
        <v>319.84</v>
      </c>
      <c r="T829" s="9">
        <f t="shared" si="229"/>
        <v>50.8</v>
      </c>
      <c r="U829" s="66">
        <f t="shared" si="240"/>
        <v>399</v>
      </c>
      <c r="V829" s="9">
        <f t="shared" si="241"/>
        <v>478.8</v>
      </c>
      <c r="W829" s="67">
        <f t="shared" si="242"/>
        <v>300</v>
      </c>
      <c r="Y829" s="69">
        <f>VLOOKUP(D829,Sheet2!P:Q,2,FALSE)</f>
        <v>105</v>
      </c>
      <c r="AB829" s="4" t="str">
        <f>IF('表格编辑 '!D886="monster","普通","BOSS")</f>
        <v>普通</v>
      </c>
      <c r="AD829" s="50">
        <f>VLOOKUP(D829,映射!AK:AL,2,FALSE)</f>
        <v>4</v>
      </c>
      <c r="AE829" s="50" t="s">
        <v>37</v>
      </c>
      <c r="AF829" s="4">
        <f>VLOOKUP(AE829,映射!AN:AO,2,FALSE)</f>
        <v>2</v>
      </c>
      <c r="AG829" s="50">
        <v>1</v>
      </c>
      <c r="AH829" s="70">
        <v>1</v>
      </c>
      <c r="AI829" s="16">
        <f t="shared" si="230"/>
        <v>40473</v>
      </c>
      <c r="AJ829" s="16">
        <f t="shared" si="231"/>
        <v>50120</v>
      </c>
      <c r="AK829" s="16">
        <f t="shared" si="232"/>
        <v>44</v>
      </c>
      <c r="AL829" s="16" t="str">
        <f t="shared" si="233"/>
        <v>蓝魔恐怖箱</v>
      </c>
      <c r="AM829" s="16">
        <f t="shared" si="234"/>
        <v>3192</v>
      </c>
      <c r="AN829" s="16">
        <f t="shared" si="235"/>
        <v>1234</v>
      </c>
      <c r="AO829" s="16">
        <f t="shared" si="243"/>
        <v>1958</v>
      </c>
      <c r="AP829" s="16">
        <f t="shared" si="236"/>
        <v>2575</v>
      </c>
      <c r="AQ829" s="16">
        <f t="shared" si="237"/>
        <v>1462</v>
      </c>
      <c r="AR829" s="16">
        <f t="shared" si="238"/>
        <v>275</v>
      </c>
      <c r="AS829" s="16"/>
      <c r="AT829" s="16">
        <v>110.2</v>
      </c>
      <c r="AU829" s="16">
        <v>49</v>
      </c>
      <c r="AV829" s="16">
        <v>22.9</v>
      </c>
      <c r="AW829" s="16"/>
    </row>
    <row r="830" spans="1:49">
      <c r="A830" s="62">
        <f>'表格编辑 '!A887</f>
        <v>40474</v>
      </c>
      <c r="B830" s="62">
        <f>'表格编辑 '!B887</f>
        <v>50062</v>
      </c>
      <c r="C830" s="62" t="str">
        <f>VLOOKUP(B830,映射!A:B,2,FALSE)</f>
        <v>致命魔蝎</v>
      </c>
      <c r="D830" s="62">
        <f>'表格编辑 '!E887</f>
        <v>44</v>
      </c>
      <c r="E830" s="62">
        <f>ROUNDUP((VLOOKUP(B830,Sheet1!U:AA,3,FALSE)-2)*(0.042*(D830-1)+0.2)+0.4,0)</f>
        <v>57</v>
      </c>
      <c r="F830" s="62">
        <f>ROUNDUP((VLOOKUP(B830,Sheet1!U:AA,4,FALSE)-2)*(0.042*(D830-1)+0.2)+0.4,0)</f>
        <v>55</v>
      </c>
      <c r="G830" s="62">
        <f>ROUNDUP((VLOOKUP(B830,Sheet1!U:AA,5,FALSE)-2)*(0.042*(D830-1)+0.2)+0.4,0)</f>
        <v>73</v>
      </c>
      <c r="H830" s="62">
        <f>ROUNDUP((VLOOKUP(B830,Sheet1!U:AA,6,FALSE)-2)*(0.042*(D830-1)+0.2)+0.4,0)</f>
        <v>19</v>
      </c>
      <c r="I830" s="62">
        <f>ROUNDUP((VLOOKUP(B830,Sheet1!U:AA,7,FALSE)-2)*(0.042*(D830-1)+0.2)+0.4,0)</f>
        <v>11</v>
      </c>
      <c r="J830" s="62">
        <f>E830*8+F830*2+G830*3+H830*3+I830*1+VLOOKUP(B830,Sheet1!AU:AZ,2,FALSE)</f>
        <v>873</v>
      </c>
      <c r="K830" s="62">
        <f>E830*1+F830*2+G830*2+H830*2+I830*10+VLOOKUP(B830,Sheet1!AU:AZ,3,FALSE)</f>
        <v>481</v>
      </c>
      <c r="L830" s="62">
        <f>E830*0.1+F830*2+G830*0.2+H830*0.26+I830*0.1+VLOOKUP(B830,Sheet1!AU:AZ,4,FALSE)</f>
        <v>156.34</v>
      </c>
      <c r="M830" s="62">
        <f>E830*0.1+F830*0.2+G830*2+H830*0.2+I830*0.1+VLOOKUP(B830,Sheet1!AU:AZ,5,FALSE)</f>
        <v>187.6</v>
      </c>
      <c r="N830" s="62">
        <f>E830*0.1+F830*0.2+G830*0.2+H830*2+I830*0.1+VLOOKUP(B830,Sheet1!AU:AZ,6,FALSE)</f>
        <v>90.4</v>
      </c>
      <c r="O830" s="62">
        <f t="shared" si="244"/>
        <v>-1.1</v>
      </c>
      <c r="P830" s="62">
        <f t="shared" si="245"/>
        <v>35.5</v>
      </c>
      <c r="R830" s="9">
        <f t="shared" si="239"/>
        <v>44</v>
      </c>
      <c r="S830" s="9">
        <f t="shared" si="228"/>
        <v>319.84</v>
      </c>
      <c r="T830" s="9">
        <f t="shared" si="229"/>
        <v>50.8</v>
      </c>
      <c r="U830" s="66">
        <f t="shared" si="240"/>
        <v>348</v>
      </c>
      <c r="V830" s="9">
        <f t="shared" si="241"/>
        <v>417.6</v>
      </c>
      <c r="W830" s="67">
        <f t="shared" si="242"/>
        <v>238</v>
      </c>
      <c r="Y830" s="69">
        <f>VLOOKUP(D830,Sheet2!P:Q,2,FALSE)</f>
        <v>105</v>
      </c>
      <c r="AB830" s="4" t="str">
        <f>IF('表格编辑 '!D887="monster","普通","BOSS")</f>
        <v>普通</v>
      </c>
      <c r="AD830" s="50">
        <f>VLOOKUP(D830,映射!AK:AL,2,FALSE)</f>
        <v>4</v>
      </c>
      <c r="AE830" s="50" t="s">
        <v>37</v>
      </c>
      <c r="AF830" s="4">
        <f>VLOOKUP(AE830,映射!AN:AO,2,FALSE)</f>
        <v>2</v>
      </c>
      <c r="AG830" s="50">
        <v>1</v>
      </c>
      <c r="AH830" s="70">
        <v>1</v>
      </c>
      <c r="AI830" s="16">
        <f t="shared" si="230"/>
        <v>40474</v>
      </c>
      <c r="AJ830" s="16">
        <f t="shared" si="231"/>
        <v>50062</v>
      </c>
      <c r="AK830" s="16">
        <f t="shared" si="232"/>
        <v>44</v>
      </c>
      <c r="AL830" s="16" t="str">
        <f t="shared" si="233"/>
        <v>致命魔蝎</v>
      </c>
      <c r="AM830" s="16">
        <f t="shared" si="234"/>
        <v>2784</v>
      </c>
      <c r="AN830" s="16">
        <f t="shared" si="235"/>
        <v>1746</v>
      </c>
      <c r="AO830" s="16">
        <f t="shared" si="243"/>
        <v>1038</v>
      </c>
      <c r="AP830" s="16">
        <f t="shared" si="236"/>
        <v>1911</v>
      </c>
      <c r="AQ830" s="16">
        <f t="shared" si="237"/>
        <v>962</v>
      </c>
      <c r="AR830" s="16">
        <f t="shared" si="238"/>
        <v>235</v>
      </c>
      <c r="AS830" s="16"/>
      <c r="AT830" s="16">
        <v>144.4</v>
      </c>
      <c r="AU830" s="16">
        <v>59.8</v>
      </c>
      <c r="AV830" s="16">
        <v>-1.2</v>
      </c>
      <c r="AW830" s="16"/>
    </row>
    <row r="831" spans="1:49">
      <c r="A831" s="62">
        <f>'表格编辑 '!A888</f>
        <v>40475</v>
      </c>
      <c r="B831" s="62">
        <f>'表格编辑 '!B888</f>
        <v>50039</v>
      </c>
      <c r="C831" s="62" t="str">
        <f>VLOOKUP(B831,映射!A:B,2,FALSE)</f>
        <v>石像仆从</v>
      </c>
      <c r="D831" s="62">
        <f>'表格编辑 '!E888</f>
        <v>44</v>
      </c>
      <c r="E831" s="62">
        <f>ROUNDUP((VLOOKUP(B831,Sheet1!U:AA,3,FALSE)-2)*(0.042*(D831-1)+0.2)+0.4,0)</f>
        <v>49</v>
      </c>
      <c r="F831" s="62">
        <f>ROUNDUP((VLOOKUP(B831,Sheet1!U:AA,4,FALSE)-2)*(0.042*(D831-1)+0.2)+0.4,0)</f>
        <v>47</v>
      </c>
      <c r="G831" s="62">
        <f>ROUNDUP((VLOOKUP(B831,Sheet1!U:AA,5,FALSE)-2)*(0.042*(D831-1)+0.2)+0.4,0)</f>
        <v>37</v>
      </c>
      <c r="H831" s="62">
        <f>ROUNDUP((VLOOKUP(B831,Sheet1!U:AA,6,FALSE)-2)*(0.042*(D831-1)+0.2)+0.4,0)</f>
        <v>61</v>
      </c>
      <c r="I831" s="62">
        <f>ROUNDUP((VLOOKUP(B831,Sheet1!U:AA,7,FALSE)-2)*(0.042*(D831-1)+0.2)+0.4,0)</f>
        <v>61</v>
      </c>
      <c r="J831" s="62">
        <f>E831*8+F831*2+G831*3+H831*3+I831*1+VLOOKUP(B831,Sheet1!AU:AZ,2,FALSE)</f>
        <v>861</v>
      </c>
      <c r="K831" s="62">
        <f>E831*1+F831*2+G831*2+H831*2+I831*10+VLOOKUP(B831,Sheet1!AU:AZ,3,FALSE)</f>
        <v>969</v>
      </c>
      <c r="L831" s="62">
        <f>E831*0.1+F831*2+G831*0.2+H831*0.26+I831*0.1+VLOOKUP(B831,Sheet1!AU:AZ,4,FALSE)</f>
        <v>148.26</v>
      </c>
      <c r="M831" s="62">
        <f>E831*0.1+F831*0.2+G831*2+H831*0.2+I831*0.1+VLOOKUP(B831,Sheet1!AU:AZ,5,FALSE)</f>
        <v>126.6</v>
      </c>
      <c r="N831" s="62">
        <f>E831*0.1+F831*0.2+G831*0.2+H831*2+I831*0.1+VLOOKUP(B831,Sheet1!AU:AZ,6,FALSE)</f>
        <v>169.8</v>
      </c>
      <c r="O831" s="62">
        <f t="shared" si="244"/>
        <v>30.7</v>
      </c>
      <c r="P831" s="62">
        <f t="shared" si="245"/>
        <v>36.9</v>
      </c>
      <c r="R831" s="9">
        <f t="shared" si="239"/>
        <v>44</v>
      </c>
      <c r="S831" s="9">
        <f t="shared" si="228"/>
        <v>319.84</v>
      </c>
      <c r="T831" s="9">
        <f t="shared" si="229"/>
        <v>50.8</v>
      </c>
      <c r="U831" s="66">
        <f t="shared" si="240"/>
        <v>439</v>
      </c>
      <c r="V831" s="9">
        <f t="shared" si="241"/>
        <v>526.8</v>
      </c>
      <c r="W831" s="67">
        <f t="shared" si="242"/>
        <v>220</v>
      </c>
      <c r="Y831" s="69">
        <f>VLOOKUP(D831,Sheet2!P:Q,2,FALSE)</f>
        <v>105</v>
      </c>
      <c r="AB831" s="4" t="str">
        <f>IF('表格编辑 '!D888="monster","普通","BOSS")</f>
        <v>普通</v>
      </c>
      <c r="AD831" s="50">
        <f>VLOOKUP(D831,映射!AK:AL,2,FALSE)</f>
        <v>4</v>
      </c>
      <c r="AE831" s="50" t="s">
        <v>37</v>
      </c>
      <c r="AF831" s="4">
        <f>VLOOKUP(AE831,映射!AN:AO,2,FALSE)</f>
        <v>2</v>
      </c>
      <c r="AG831" s="50">
        <v>1</v>
      </c>
      <c r="AH831" s="70">
        <v>1</v>
      </c>
      <c r="AI831" s="16">
        <f t="shared" si="230"/>
        <v>40475</v>
      </c>
      <c r="AJ831" s="16">
        <f t="shared" si="231"/>
        <v>50039</v>
      </c>
      <c r="AK831" s="16">
        <f t="shared" si="232"/>
        <v>44</v>
      </c>
      <c r="AL831" s="16" t="str">
        <f t="shared" si="233"/>
        <v>石像仆从</v>
      </c>
      <c r="AM831" s="16">
        <f t="shared" si="234"/>
        <v>3512</v>
      </c>
      <c r="AN831" s="16">
        <f t="shared" si="235"/>
        <v>1722</v>
      </c>
      <c r="AO831" s="16">
        <f t="shared" si="243"/>
        <v>1790</v>
      </c>
      <c r="AP831" s="16">
        <f t="shared" si="236"/>
        <v>2651</v>
      </c>
      <c r="AQ831" s="16">
        <f t="shared" si="237"/>
        <v>1938</v>
      </c>
      <c r="AR831" s="16">
        <f t="shared" si="238"/>
        <v>223</v>
      </c>
      <c r="AS831" s="16"/>
      <c r="AT831" s="16">
        <v>68.9</v>
      </c>
      <c r="AU831" s="16">
        <v>106.7</v>
      </c>
      <c r="AV831" s="16">
        <v>22.3</v>
      </c>
      <c r="AW831" s="16"/>
    </row>
    <row r="832" spans="1:49">
      <c r="A832" s="62">
        <f>'表格编辑 '!A889</f>
        <v>40476</v>
      </c>
      <c r="B832" s="62">
        <f>'表格编辑 '!B889</f>
        <v>50016</v>
      </c>
      <c r="C832" s="62" t="str">
        <f>VLOOKUP(B832,映射!A:B,2,FALSE)</f>
        <v>炽热贼鼠</v>
      </c>
      <c r="D832" s="62">
        <f>'表格编辑 '!E889</f>
        <v>44</v>
      </c>
      <c r="E832" s="62">
        <f>ROUNDUP((VLOOKUP(B832,Sheet1!U:AA,3,FALSE)-2)*(0.042*(D832-1)+0.2)+0.4,0)</f>
        <v>31</v>
      </c>
      <c r="F832" s="62">
        <f>ROUNDUP((VLOOKUP(B832,Sheet1!U:AA,4,FALSE)-2)*(0.042*(D832-1)+0.2)+0.4,0)</f>
        <v>41</v>
      </c>
      <c r="G832" s="62">
        <f>ROUNDUP((VLOOKUP(B832,Sheet1!U:AA,5,FALSE)-2)*(0.042*(D832-1)+0.2)+0.4,0)</f>
        <v>27</v>
      </c>
      <c r="H832" s="62">
        <f>ROUNDUP((VLOOKUP(B832,Sheet1!U:AA,6,FALSE)-2)*(0.042*(D832-1)+0.2)+0.4,0)</f>
        <v>65</v>
      </c>
      <c r="I832" s="62">
        <f>ROUNDUP((VLOOKUP(B832,Sheet1!U:AA,7,FALSE)-2)*(0.042*(D832-1)+0.2)+0.4,0)</f>
        <v>61</v>
      </c>
      <c r="J832" s="62">
        <f>E832*8+F832*2+G832*3+H832*3+I832*1+VLOOKUP(B832,Sheet1!AU:AZ,2,FALSE)</f>
        <v>687</v>
      </c>
      <c r="K832" s="62">
        <f>E832*1+F832*2+G832*2+H832*2+I832*10+VLOOKUP(B832,Sheet1!AU:AZ,3,FALSE)</f>
        <v>927</v>
      </c>
      <c r="L832" s="62">
        <f>E832*0.1+F832*2+G832*0.2+H832*0.26+I832*0.1+VLOOKUP(B832,Sheet1!AU:AZ,4,FALSE)</f>
        <v>133.5</v>
      </c>
      <c r="M832" s="62">
        <f>E832*0.1+F832*0.2+G832*2+H832*0.2+I832*0.1+VLOOKUP(B832,Sheet1!AU:AZ,5,FALSE)</f>
        <v>104.4</v>
      </c>
      <c r="N832" s="62">
        <f>E832*0.1+F832*0.2+G832*0.2+H832*2+I832*0.1+VLOOKUP(B832,Sheet1!AU:AZ,6,FALSE)</f>
        <v>172.8</v>
      </c>
      <c r="O832" s="62">
        <f t="shared" si="244"/>
        <v>34.3</v>
      </c>
      <c r="P832" s="62">
        <f t="shared" si="245"/>
        <v>24.9</v>
      </c>
      <c r="R832" s="9">
        <f t="shared" si="239"/>
        <v>44</v>
      </c>
      <c r="S832" s="9">
        <f t="shared" si="228"/>
        <v>319.84</v>
      </c>
      <c r="T832" s="9">
        <f t="shared" si="229"/>
        <v>50.8</v>
      </c>
      <c r="U832" s="66">
        <f t="shared" si="240"/>
        <v>485</v>
      </c>
      <c r="V832" s="9">
        <f t="shared" si="241"/>
        <v>582</v>
      </c>
      <c r="W832" s="67">
        <f t="shared" si="242"/>
        <v>188</v>
      </c>
      <c r="Y832" s="69">
        <f>VLOOKUP(D832,Sheet2!P:Q,2,FALSE)</f>
        <v>105</v>
      </c>
      <c r="AB832" s="4" t="str">
        <f>IF('表格编辑 '!D889="monster","普通","BOSS")</f>
        <v>普通</v>
      </c>
      <c r="AD832" s="50">
        <f>VLOOKUP(D832,映射!AK:AL,2,FALSE)</f>
        <v>4</v>
      </c>
      <c r="AE832" s="50" t="s">
        <v>37</v>
      </c>
      <c r="AF832" s="4">
        <f>VLOOKUP(AE832,映射!AN:AO,2,FALSE)</f>
        <v>2</v>
      </c>
      <c r="AG832" s="50">
        <v>1</v>
      </c>
      <c r="AH832" s="70">
        <v>1</v>
      </c>
      <c r="AI832" s="16">
        <f t="shared" si="230"/>
        <v>40476</v>
      </c>
      <c r="AJ832" s="16">
        <f t="shared" si="231"/>
        <v>50016</v>
      </c>
      <c r="AK832" s="16">
        <f t="shared" si="232"/>
        <v>44</v>
      </c>
      <c r="AL832" s="16" t="str">
        <f t="shared" si="233"/>
        <v>炽热贼鼠</v>
      </c>
      <c r="AM832" s="16">
        <f t="shared" si="234"/>
        <v>3880</v>
      </c>
      <c r="AN832" s="16">
        <f t="shared" si="235"/>
        <v>1374</v>
      </c>
      <c r="AO832" s="16">
        <f t="shared" si="243"/>
        <v>2506</v>
      </c>
      <c r="AP832" s="16">
        <f t="shared" si="236"/>
        <v>3193</v>
      </c>
      <c r="AQ832" s="16">
        <f t="shared" si="237"/>
        <v>1854</v>
      </c>
      <c r="AR832" s="16">
        <f t="shared" si="238"/>
        <v>201</v>
      </c>
      <c r="AS832" s="16"/>
      <c r="AT832" s="16">
        <v>66.9</v>
      </c>
      <c r="AU832" s="16">
        <v>126.3</v>
      </c>
      <c r="AV832" s="16">
        <v>36.1</v>
      </c>
      <c r="AW832" s="16"/>
    </row>
    <row r="833" spans="1:49">
      <c r="A833" s="62">
        <f>'表格编辑 '!A890</f>
        <v>40477</v>
      </c>
      <c r="B833" s="62">
        <f>'表格编辑 '!B890</f>
        <v>50114</v>
      </c>
      <c r="C833" s="62" t="str">
        <f>VLOOKUP(B833,映射!A:B,2,FALSE)</f>
        <v>屠龙刃使魔</v>
      </c>
      <c r="D833" s="62">
        <f>'表格编辑 '!E890</f>
        <v>44</v>
      </c>
      <c r="E833" s="62">
        <f>ROUNDUP((VLOOKUP(B833,Sheet1!U:AA,3,FALSE)-2)*(0.042*(D833-1)+0.2)+0.4,0)</f>
        <v>31</v>
      </c>
      <c r="F833" s="62">
        <f>ROUNDUP((VLOOKUP(B833,Sheet1!U:AA,4,FALSE)-2)*(0.042*(D833-1)+0.2)+0.4,0)</f>
        <v>71</v>
      </c>
      <c r="G833" s="62">
        <f>ROUNDUP((VLOOKUP(B833,Sheet1!U:AA,5,FALSE)-2)*(0.042*(D833-1)+0.2)+0.4,0)</f>
        <v>79</v>
      </c>
      <c r="H833" s="62">
        <f>ROUNDUP((VLOOKUP(B833,Sheet1!U:AA,6,FALSE)-2)*(0.042*(D833-1)+0.2)+0.4,0)</f>
        <v>33</v>
      </c>
      <c r="I833" s="62">
        <f>ROUNDUP((VLOOKUP(B833,Sheet1!U:AA,7,FALSE)-2)*(0.042*(D833-1)+0.2)+0.4,0)</f>
        <v>51</v>
      </c>
      <c r="J833" s="62">
        <f>E833*8+F833*2+G833*3+H833*3+I833*1+VLOOKUP(B833,Sheet1!AU:AZ,2,FALSE)</f>
        <v>797</v>
      </c>
      <c r="K833" s="62">
        <f>E833*1+F833*2+G833*2+H833*2+I833*10+VLOOKUP(B833,Sheet1!AU:AZ,3,FALSE)</f>
        <v>927</v>
      </c>
      <c r="L833" s="62">
        <f>E833*0.1+F833*2+G833*0.2+H833*0.26+I833*0.1+VLOOKUP(B833,Sheet1!AU:AZ,4,FALSE)</f>
        <v>194.58</v>
      </c>
      <c r="M833" s="62">
        <f>E833*0.1+F833*0.2+G833*2+H833*0.2+I833*0.1+VLOOKUP(B833,Sheet1!AU:AZ,5,FALSE)</f>
        <v>207</v>
      </c>
      <c r="N833" s="62">
        <f>E833*0.1+F833*0.2+G833*0.2+H833*2+I833*0.1+VLOOKUP(B833,Sheet1!AU:AZ,6,FALSE)</f>
        <v>124.2</v>
      </c>
      <c r="O833" s="62">
        <f t="shared" si="244"/>
        <v>36.9</v>
      </c>
      <c r="P833" s="62">
        <f t="shared" si="245"/>
        <v>11.3</v>
      </c>
      <c r="R833" s="9">
        <f t="shared" si="239"/>
        <v>44</v>
      </c>
      <c r="S833" s="9">
        <f t="shared" si="228"/>
        <v>319.84</v>
      </c>
      <c r="T833" s="9">
        <f t="shared" si="229"/>
        <v>50.8</v>
      </c>
      <c r="U833" s="66">
        <f t="shared" si="240"/>
        <v>326</v>
      </c>
      <c r="V833" s="9">
        <f t="shared" si="241"/>
        <v>391.2</v>
      </c>
      <c r="W833" s="67">
        <f t="shared" si="242"/>
        <v>328</v>
      </c>
      <c r="Y833" s="69">
        <f>VLOOKUP(D833,Sheet2!P:Q,2,FALSE)</f>
        <v>105</v>
      </c>
      <c r="AB833" s="4" t="str">
        <f>IF('表格编辑 '!D890="monster","普通","BOSS")</f>
        <v>普通</v>
      </c>
      <c r="AD833" s="50">
        <f>VLOOKUP(D833,映射!AK:AL,2,FALSE)</f>
        <v>4</v>
      </c>
      <c r="AE833" s="50" t="s">
        <v>37</v>
      </c>
      <c r="AF833" s="4">
        <f>VLOOKUP(AE833,映射!AN:AO,2,FALSE)</f>
        <v>2</v>
      </c>
      <c r="AG833" s="50">
        <v>1</v>
      </c>
      <c r="AH833" s="70">
        <v>1</v>
      </c>
      <c r="AI833" s="16">
        <f t="shared" si="230"/>
        <v>40477</v>
      </c>
      <c r="AJ833" s="16">
        <f t="shared" si="231"/>
        <v>50114</v>
      </c>
      <c r="AK833" s="16">
        <f t="shared" si="232"/>
        <v>44</v>
      </c>
      <c r="AL833" s="16" t="str">
        <f t="shared" si="233"/>
        <v>屠龙刃使魔</v>
      </c>
      <c r="AM833" s="16">
        <f t="shared" si="234"/>
        <v>2608</v>
      </c>
      <c r="AN833" s="16">
        <f t="shared" si="235"/>
        <v>1594</v>
      </c>
      <c r="AO833" s="16">
        <f t="shared" si="243"/>
        <v>1014</v>
      </c>
      <c r="AP833" s="16">
        <f t="shared" si="236"/>
        <v>1811</v>
      </c>
      <c r="AQ833" s="16">
        <f t="shared" si="237"/>
        <v>1854</v>
      </c>
      <c r="AR833" s="16">
        <f t="shared" si="238"/>
        <v>292</v>
      </c>
      <c r="AS833" s="16"/>
      <c r="AT833" s="16">
        <v>157.1</v>
      </c>
      <c r="AU833" s="16">
        <v>63.5</v>
      </c>
      <c r="AV833" s="16">
        <v>21.8</v>
      </c>
      <c r="AW833" s="16"/>
    </row>
    <row r="834" spans="1:49">
      <c r="A834" s="62">
        <f>'表格编辑 '!A891</f>
        <v>40478</v>
      </c>
      <c r="B834" s="62">
        <f>'表格编辑 '!B891</f>
        <v>50015</v>
      </c>
      <c r="C834" s="62" t="str">
        <f>VLOOKUP(B834,映射!A:B,2,FALSE)</f>
        <v>噩梦耗子</v>
      </c>
      <c r="D834" s="62">
        <f>'表格编辑 '!E891</f>
        <v>44</v>
      </c>
      <c r="E834" s="62">
        <f>ROUNDUP((VLOOKUP(B834,Sheet1!U:AA,3,FALSE)-2)*(0.042*(D834-1)+0.2)+0.4,0)</f>
        <v>5</v>
      </c>
      <c r="F834" s="62">
        <f>ROUNDUP((VLOOKUP(B834,Sheet1!U:AA,4,FALSE)-2)*(0.042*(D834-1)+0.2)+0.4,0)</f>
        <v>13</v>
      </c>
      <c r="G834" s="62">
        <f>ROUNDUP((VLOOKUP(B834,Sheet1!U:AA,5,FALSE)-2)*(0.042*(D834-1)+0.2)+0.4,0)</f>
        <v>33</v>
      </c>
      <c r="H834" s="62">
        <f>ROUNDUP((VLOOKUP(B834,Sheet1!U:AA,6,FALSE)-2)*(0.042*(D834-1)+0.2)+0.4,0)</f>
        <v>63</v>
      </c>
      <c r="I834" s="62">
        <f>ROUNDUP((VLOOKUP(B834,Sheet1!U:AA,7,FALSE)-2)*(0.042*(D834-1)+0.2)+0.4,0)</f>
        <v>71</v>
      </c>
      <c r="J834" s="62">
        <f>E834*8+F834*2+G834*3+H834*3+I834*1+VLOOKUP(B834,Sheet1!AU:AZ,2,FALSE)</f>
        <v>445</v>
      </c>
      <c r="K834" s="62">
        <f>E834*1+F834*2+G834*2+H834*2+I834*10+VLOOKUP(B834,Sheet1!AU:AZ,3,FALSE)</f>
        <v>953</v>
      </c>
      <c r="L834" s="62">
        <f>E834*0.1+F834*2+G834*0.2+H834*0.26+I834*0.1+VLOOKUP(B834,Sheet1!AU:AZ,4,FALSE)</f>
        <v>76.58</v>
      </c>
      <c r="M834" s="62">
        <f>E834*0.1+F834*0.2+G834*2+H834*0.2+I834*0.1+VLOOKUP(B834,Sheet1!AU:AZ,5,FALSE)</f>
        <v>108.8</v>
      </c>
      <c r="N834" s="62">
        <f>E834*0.1+F834*0.2+G834*0.2+H834*2+I834*0.1+VLOOKUP(B834,Sheet1!AU:AZ,6,FALSE)</f>
        <v>162.8</v>
      </c>
      <c r="O834" s="62">
        <f t="shared" si="244"/>
        <v>54.3</v>
      </c>
      <c r="P834" s="62">
        <f t="shared" si="245"/>
        <v>4.9</v>
      </c>
      <c r="R834" s="9">
        <f t="shared" si="239"/>
        <v>44</v>
      </c>
      <c r="S834" s="9">
        <f t="shared" si="228"/>
        <v>319.84</v>
      </c>
      <c r="T834" s="9">
        <f t="shared" si="229"/>
        <v>50.8</v>
      </c>
      <c r="U834" s="66">
        <f t="shared" si="240"/>
        <v>475</v>
      </c>
      <c r="V834" s="9">
        <f t="shared" si="241"/>
        <v>570</v>
      </c>
      <c r="W834" s="67">
        <f t="shared" si="242"/>
        <v>77</v>
      </c>
      <c r="Y834" s="69">
        <f>VLOOKUP(D834,Sheet2!P:Q,2,FALSE)</f>
        <v>105</v>
      </c>
      <c r="AB834" s="4" t="str">
        <f>IF('表格编辑 '!D891="monster","普通","BOSS")</f>
        <v>普通</v>
      </c>
      <c r="AD834" s="50">
        <f>VLOOKUP(D834,映射!AK:AL,2,FALSE)</f>
        <v>4</v>
      </c>
      <c r="AE834" s="50" t="s">
        <v>37</v>
      </c>
      <c r="AF834" s="4">
        <f>VLOOKUP(AE834,映射!AN:AO,2,FALSE)</f>
        <v>2</v>
      </c>
      <c r="AG834" s="50">
        <v>1</v>
      </c>
      <c r="AH834" s="70">
        <v>1</v>
      </c>
      <c r="AI834" s="16">
        <f t="shared" si="230"/>
        <v>40478</v>
      </c>
      <c r="AJ834" s="16">
        <f t="shared" si="231"/>
        <v>50015</v>
      </c>
      <c r="AK834" s="16">
        <f t="shared" si="232"/>
        <v>44</v>
      </c>
      <c r="AL834" s="16" t="str">
        <f t="shared" si="233"/>
        <v>噩梦耗子</v>
      </c>
      <c r="AM834" s="16">
        <f t="shared" si="234"/>
        <v>3800</v>
      </c>
      <c r="AN834" s="16">
        <f t="shared" si="235"/>
        <v>890</v>
      </c>
      <c r="AO834" s="16">
        <f t="shared" si="243"/>
        <v>2910</v>
      </c>
      <c r="AP834" s="16">
        <f t="shared" si="236"/>
        <v>3355</v>
      </c>
      <c r="AQ834" s="16">
        <f t="shared" si="237"/>
        <v>1906</v>
      </c>
      <c r="AR834" s="16">
        <f t="shared" si="238"/>
        <v>115</v>
      </c>
      <c r="AS834" s="16"/>
      <c r="AT834" s="16">
        <v>82.4</v>
      </c>
      <c r="AU834" s="16">
        <v>129.2</v>
      </c>
      <c r="AV834" s="16">
        <v>26</v>
      </c>
      <c r="AW834" s="16"/>
    </row>
    <row r="835" spans="1:49">
      <c r="A835" s="62">
        <f>'表格编辑 '!A892</f>
        <v>40479</v>
      </c>
      <c r="B835" s="62">
        <f>'表格编辑 '!B892</f>
        <v>50096</v>
      </c>
      <c r="C835" s="62" t="str">
        <f>VLOOKUP(B835,映射!A:B,2,FALSE)</f>
        <v>史莱姆</v>
      </c>
      <c r="D835" s="62">
        <f>'表格编辑 '!E892</f>
        <v>44</v>
      </c>
      <c r="E835" s="62">
        <f>ROUNDUP((VLOOKUP(B835,Sheet1!U:AA,3,FALSE)-2)*(0.042*(D835-1)+0.2)+0.4,0)</f>
        <v>89</v>
      </c>
      <c r="F835" s="62">
        <f>ROUNDUP((VLOOKUP(B835,Sheet1!U:AA,4,FALSE)-2)*(0.042*(D835-1)+0.2)+0.4,0)</f>
        <v>49</v>
      </c>
      <c r="G835" s="62">
        <f>ROUNDUP((VLOOKUP(B835,Sheet1!U:AA,5,FALSE)-2)*(0.042*(D835-1)+0.2)+0.4,0)</f>
        <v>19</v>
      </c>
      <c r="H835" s="62">
        <f>ROUNDUP((VLOOKUP(B835,Sheet1!U:AA,6,FALSE)-2)*(0.042*(D835-1)+0.2)+0.4,0)</f>
        <v>29</v>
      </c>
      <c r="I835" s="62">
        <f>ROUNDUP((VLOOKUP(B835,Sheet1!U:AA,7,FALSE)-2)*(0.042*(D835-1)+0.2)+0.4,0)</f>
        <v>29</v>
      </c>
      <c r="J835" s="62">
        <f>E835*8+F835*2+G835*3+H835*3+I835*1+VLOOKUP(B835,Sheet1!AU:AZ,2,FALSE)</f>
        <v>1003</v>
      </c>
      <c r="K835" s="62">
        <f>E835*1+F835*2+G835*2+H835*2+I835*10+VLOOKUP(B835,Sheet1!AU:AZ,3,FALSE)</f>
        <v>593</v>
      </c>
      <c r="L835" s="62">
        <f>E835*0.1+F835*2+G835*0.2+H835*0.26+I835*0.1+VLOOKUP(B835,Sheet1!AU:AZ,4,FALSE)</f>
        <v>141.14</v>
      </c>
      <c r="M835" s="62">
        <f>E835*0.1+F835*0.2+G835*2+H835*0.2+I835*0.1+VLOOKUP(B835,Sheet1!AU:AZ,5,FALSE)</f>
        <v>85.4</v>
      </c>
      <c r="N835" s="62">
        <f>E835*0.1+F835*0.2+G835*0.2+H835*2+I835*0.1+VLOOKUP(B835,Sheet1!AU:AZ,6,FALSE)</f>
        <v>103.4</v>
      </c>
      <c r="O835" s="62">
        <f t="shared" si="244"/>
        <v>-7.5</v>
      </c>
      <c r="P835" s="62">
        <f t="shared" si="245"/>
        <v>67.3</v>
      </c>
      <c r="R835" s="9">
        <f t="shared" si="239"/>
        <v>44</v>
      </c>
      <c r="S835" s="9">
        <f t="shared" si="228"/>
        <v>319.84</v>
      </c>
      <c r="T835" s="9">
        <f t="shared" si="229"/>
        <v>50.8</v>
      </c>
      <c r="U835" s="66">
        <f t="shared" si="240"/>
        <v>533</v>
      </c>
      <c r="V835" s="9">
        <f t="shared" si="241"/>
        <v>639.6</v>
      </c>
      <c r="W835" s="67">
        <f t="shared" si="242"/>
        <v>204</v>
      </c>
      <c r="Y835" s="69">
        <f>VLOOKUP(D835,Sheet2!P:Q,2,FALSE)</f>
        <v>105</v>
      </c>
      <c r="AB835" s="4" t="str">
        <f>IF('表格编辑 '!D892="monster","普通","BOSS")</f>
        <v>普通</v>
      </c>
      <c r="AD835" s="50">
        <f>VLOOKUP(D835,映射!AK:AL,2,FALSE)</f>
        <v>4</v>
      </c>
      <c r="AE835" s="50" t="s">
        <v>37</v>
      </c>
      <c r="AF835" s="4">
        <f>VLOOKUP(AE835,映射!AN:AO,2,FALSE)</f>
        <v>2</v>
      </c>
      <c r="AG835" s="50">
        <v>1</v>
      </c>
      <c r="AH835" s="70">
        <v>1</v>
      </c>
      <c r="AI835" s="16">
        <f t="shared" si="230"/>
        <v>40479</v>
      </c>
      <c r="AJ835" s="16">
        <f t="shared" si="231"/>
        <v>50096</v>
      </c>
      <c r="AK835" s="16">
        <f t="shared" si="232"/>
        <v>44</v>
      </c>
      <c r="AL835" s="16" t="str">
        <f t="shared" si="233"/>
        <v>史莱姆</v>
      </c>
      <c r="AM835" s="16">
        <f t="shared" si="234"/>
        <v>4264</v>
      </c>
      <c r="AN835" s="16">
        <f t="shared" si="235"/>
        <v>2006</v>
      </c>
      <c r="AO835" s="16">
        <f t="shared" si="243"/>
        <v>2258</v>
      </c>
      <c r="AP835" s="16">
        <f t="shared" si="236"/>
        <v>3261</v>
      </c>
      <c r="AQ835" s="16">
        <f t="shared" si="237"/>
        <v>1186</v>
      </c>
      <c r="AR835" s="16">
        <f t="shared" si="238"/>
        <v>212</v>
      </c>
      <c r="AS835" s="16"/>
      <c r="AT835" s="16">
        <v>52.1</v>
      </c>
      <c r="AU835" s="16">
        <v>37.7</v>
      </c>
      <c r="AV835" s="16">
        <v>-4.6</v>
      </c>
      <c r="AW835" s="16"/>
    </row>
    <row r="836" spans="1:49">
      <c r="A836" s="62">
        <f>'表格编辑 '!A893</f>
        <v>40480</v>
      </c>
      <c r="B836" s="62">
        <f>'表格编辑 '!B893</f>
        <v>50087</v>
      </c>
      <c r="C836" s="62" t="str">
        <f>VLOOKUP(B836,映射!A:B,2,FALSE)</f>
        <v>丛林臭臭花</v>
      </c>
      <c r="D836" s="62">
        <f>'表格编辑 '!E893</f>
        <v>44</v>
      </c>
      <c r="E836" s="62">
        <f>ROUNDUP((VLOOKUP(B836,Sheet1!U:AA,3,FALSE)-2)*(0.042*(D836-1)+0.2)+0.4,0)</f>
        <v>73</v>
      </c>
      <c r="F836" s="62">
        <f>ROUNDUP((VLOOKUP(B836,Sheet1!U:AA,4,FALSE)-2)*(0.042*(D836-1)+0.2)+0.4,0)</f>
        <v>43</v>
      </c>
      <c r="G836" s="62">
        <f>ROUNDUP((VLOOKUP(B836,Sheet1!U:AA,5,FALSE)-2)*(0.042*(D836-1)+0.2)+0.4,0)</f>
        <v>29</v>
      </c>
      <c r="H836" s="62">
        <f>ROUNDUP((VLOOKUP(B836,Sheet1!U:AA,6,FALSE)-2)*(0.042*(D836-1)+0.2)+0.4,0)</f>
        <v>27</v>
      </c>
      <c r="I836" s="62">
        <f>ROUNDUP((VLOOKUP(B836,Sheet1!U:AA,7,FALSE)-2)*(0.042*(D836-1)+0.2)+0.4,0)</f>
        <v>43</v>
      </c>
      <c r="J836" s="62">
        <f>E836*8+F836*2+G836*3+H836*3+I836*1+VLOOKUP(B836,Sheet1!AU:AZ,2,FALSE)</f>
        <v>901</v>
      </c>
      <c r="K836" s="62">
        <f>E836*1+F836*2+G836*2+H836*2+I836*10+VLOOKUP(B836,Sheet1!AU:AZ,3,FALSE)</f>
        <v>721</v>
      </c>
      <c r="L836" s="62">
        <f>E836*0.1+F836*2+G836*0.2+H836*0.26+I836*0.1+VLOOKUP(B836,Sheet1!AU:AZ,4,FALSE)</f>
        <v>130.42</v>
      </c>
      <c r="M836" s="62">
        <f>E836*0.1+F836*0.2+G836*2+H836*0.2+I836*0.1+VLOOKUP(B836,Sheet1!AU:AZ,5,FALSE)</f>
        <v>103.6</v>
      </c>
      <c r="N836" s="62">
        <f>E836*0.1+F836*0.2+G836*0.2+H836*2+I836*0.1+VLOOKUP(B836,Sheet1!AU:AZ,6,FALSE)</f>
        <v>100</v>
      </c>
      <c r="O836" s="62">
        <f t="shared" si="244"/>
        <v>11.3</v>
      </c>
      <c r="P836" s="62">
        <f t="shared" si="245"/>
        <v>52.3</v>
      </c>
      <c r="R836" s="9">
        <f t="shared" si="239"/>
        <v>44</v>
      </c>
      <c r="S836" s="9">
        <f t="shared" si="228"/>
        <v>319.84</v>
      </c>
      <c r="T836" s="9">
        <f t="shared" si="229"/>
        <v>50.8</v>
      </c>
      <c r="U836" s="66">
        <f t="shared" si="240"/>
        <v>487</v>
      </c>
      <c r="V836" s="9">
        <f t="shared" si="241"/>
        <v>584.4</v>
      </c>
      <c r="W836" s="67">
        <f t="shared" si="242"/>
        <v>181</v>
      </c>
      <c r="Y836" s="69">
        <f>VLOOKUP(D836,Sheet2!P:Q,2,FALSE)</f>
        <v>105</v>
      </c>
      <c r="AB836" s="4" t="str">
        <f>IF('表格编辑 '!D893="monster","普通","BOSS")</f>
        <v>普通</v>
      </c>
      <c r="AD836" s="50">
        <f>VLOOKUP(D836,映射!AK:AL,2,FALSE)</f>
        <v>4</v>
      </c>
      <c r="AE836" s="50" t="s">
        <v>37</v>
      </c>
      <c r="AF836" s="4">
        <f>VLOOKUP(AE836,映射!AN:AO,2,FALSE)</f>
        <v>2</v>
      </c>
      <c r="AG836" s="50">
        <v>1</v>
      </c>
      <c r="AH836" s="70">
        <v>1</v>
      </c>
      <c r="AI836" s="16">
        <f t="shared" si="230"/>
        <v>40480</v>
      </c>
      <c r="AJ836" s="16">
        <f t="shared" si="231"/>
        <v>50087</v>
      </c>
      <c r="AK836" s="16">
        <f t="shared" si="232"/>
        <v>44</v>
      </c>
      <c r="AL836" s="16" t="str">
        <f t="shared" si="233"/>
        <v>丛林臭臭花</v>
      </c>
      <c r="AM836" s="16">
        <f t="shared" si="234"/>
        <v>3896</v>
      </c>
      <c r="AN836" s="16">
        <f t="shared" si="235"/>
        <v>1802</v>
      </c>
      <c r="AO836" s="16">
        <f t="shared" si="243"/>
        <v>2094</v>
      </c>
      <c r="AP836" s="16">
        <f t="shared" si="236"/>
        <v>2995</v>
      </c>
      <c r="AQ836" s="16">
        <f t="shared" si="237"/>
        <v>1442</v>
      </c>
      <c r="AR836" s="16">
        <f t="shared" si="238"/>
        <v>196</v>
      </c>
      <c r="AS836" s="16"/>
      <c r="AT836" s="16">
        <v>72</v>
      </c>
      <c r="AU836" s="16">
        <v>68.4</v>
      </c>
      <c r="AV836" s="16">
        <v>9.7</v>
      </c>
      <c r="AW836" s="16"/>
    </row>
    <row r="837" spans="1:49">
      <c r="A837" s="62">
        <f>'表格编辑 '!A894</f>
        <v>40481</v>
      </c>
      <c r="B837" s="62">
        <f>'表格编辑 '!B894</f>
        <v>50127</v>
      </c>
      <c r="C837" s="62" t="str">
        <f>VLOOKUP(B837,映射!A:B,2,FALSE)</f>
        <v>魔王蟹</v>
      </c>
      <c r="D837" s="62">
        <f>'表格编辑 '!E894</f>
        <v>49</v>
      </c>
      <c r="E837" s="62">
        <f>ROUNDUP((VLOOKUP(B837,Sheet1!U:AA,3,FALSE)-2)*(0.042*(D837-1)+0.2)+0.4,0)</f>
        <v>63</v>
      </c>
      <c r="F837" s="62">
        <f>ROUNDUP((VLOOKUP(B837,Sheet1!U:AA,4,FALSE)-2)*(0.042*(D837-1)+0.2)+0.4,0)</f>
        <v>67</v>
      </c>
      <c r="G837" s="62">
        <f>ROUNDUP((VLOOKUP(B837,Sheet1!U:AA,5,FALSE)-2)*(0.042*(D837-1)+0.2)+0.4,0)</f>
        <v>74</v>
      </c>
      <c r="H837" s="62">
        <f>ROUNDUP((VLOOKUP(B837,Sheet1!U:AA,6,FALSE)-2)*(0.042*(D837-1)+0.2)+0.4,0)</f>
        <v>45</v>
      </c>
      <c r="I837" s="62">
        <f>ROUNDUP((VLOOKUP(B837,Sheet1!U:AA,7,FALSE)-2)*(0.042*(D837-1)+0.2)+0.4,0)</f>
        <v>43</v>
      </c>
      <c r="J837" s="62">
        <f>E837*8+F837*2+G837*3+H837*3+I837*1+VLOOKUP(B837,Sheet1!AU:AZ,2,FALSE)</f>
        <v>1058</v>
      </c>
      <c r="K837" s="62">
        <f>E837*1+F837*2+G837*2+H837*2+I837*10+VLOOKUP(B837,Sheet1!AU:AZ,3,FALSE)</f>
        <v>885</v>
      </c>
      <c r="L837" s="62">
        <f>E837*0.1+F837*2+G837*0.2+H837*0.26+I837*0.1+VLOOKUP(B837,Sheet1!AU:AZ,4,FALSE)</f>
        <v>191.1</v>
      </c>
      <c r="M837" s="62">
        <f>E837*0.1+F837*0.2+G837*2+H837*0.2+I837*0.1+VLOOKUP(B837,Sheet1!AU:AZ,5,FALSE)</f>
        <v>201</v>
      </c>
      <c r="N837" s="62">
        <f>E837*0.1+F837*0.2+G837*0.2+H837*2+I837*0.1+VLOOKUP(B837,Sheet1!AU:AZ,6,FALSE)</f>
        <v>148.8</v>
      </c>
      <c r="O837" s="62">
        <f t="shared" si="244"/>
        <v>19.1</v>
      </c>
      <c r="P837" s="62">
        <f t="shared" si="245"/>
        <v>41</v>
      </c>
      <c r="R837" s="9">
        <f t="shared" si="239"/>
        <v>49</v>
      </c>
      <c r="S837" s="9">
        <f t="shared" si="228"/>
        <v>342.44</v>
      </c>
      <c r="T837" s="9">
        <f t="shared" si="229"/>
        <v>54.8</v>
      </c>
      <c r="U837" s="66">
        <f t="shared" si="240"/>
        <v>372</v>
      </c>
      <c r="V837" s="9">
        <f t="shared" si="241"/>
        <v>446.4</v>
      </c>
      <c r="W837" s="67">
        <f t="shared" si="242"/>
        <v>309</v>
      </c>
      <c r="Y837" s="69">
        <f>VLOOKUP(D837,Sheet2!P:Q,2,FALSE)</f>
        <v>105</v>
      </c>
      <c r="AB837" s="4" t="str">
        <f>IF('表格编辑 '!D894="monster","普通","BOSS")</f>
        <v>普通</v>
      </c>
      <c r="AD837" s="50">
        <f>VLOOKUP(D837,映射!AK:AL,2,FALSE)</f>
        <v>4</v>
      </c>
      <c r="AE837" s="50" t="s">
        <v>37</v>
      </c>
      <c r="AF837" s="4">
        <f>VLOOKUP(AE837,映射!AN:AO,2,FALSE)</f>
        <v>2</v>
      </c>
      <c r="AG837" s="50">
        <v>1</v>
      </c>
      <c r="AH837" s="70">
        <v>1</v>
      </c>
      <c r="AI837" s="16">
        <f t="shared" si="230"/>
        <v>40481</v>
      </c>
      <c r="AJ837" s="16">
        <f t="shared" si="231"/>
        <v>50127</v>
      </c>
      <c r="AK837" s="16">
        <f t="shared" si="232"/>
        <v>49</v>
      </c>
      <c r="AL837" s="16" t="str">
        <f t="shared" si="233"/>
        <v>魔王蟹</v>
      </c>
      <c r="AM837" s="16">
        <f t="shared" si="234"/>
        <v>2976</v>
      </c>
      <c r="AN837" s="16">
        <f t="shared" si="235"/>
        <v>2116</v>
      </c>
      <c r="AO837" s="16">
        <f t="shared" si="243"/>
        <v>860</v>
      </c>
      <c r="AP837" s="16">
        <f t="shared" si="236"/>
        <v>1918</v>
      </c>
      <c r="AQ837" s="16">
        <f t="shared" si="237"/>
        <v>1770</v>
      </c>
      <c r="AR837" s="16">
        <f t="shared" si="238"/>
        <v>287</v>
      </c>
      <c r="AS837" s="16"/>
      <c r="AT837" s="16">
        <v>148</v>
      </c>
      <c r="AU837" s="16">
        <v>65.2</v>
      </c>
      <c r="AV837" s="16">
        <v>11.1</v>
      </c>
      <c r="AW837" s="16"/>
    </row>
    <row r="838" spans="1:49">
      <c r="A838" s="62">
        <f>'表格编辑 '!A895</f>
        <v>40482</v>
      </c>
      <c r="B838" s="62">
        <f>'表格编辑 '!B895</f>
        <v>50003</v>
      </c>
      <c r="C838" s="62" t="str">
        <f>VLOOKUP(B838,映射!A:B,2,FALSE)</f>
        <v>虎人</v>
      </c>
      <c r="D838" s="62">
        <f>'表格编辑 '!E895</f>
        <v>49</v>
      </c>
      <c r="E838" s="62">
        <f>ROUNDUP((VLOOKUP(B838,Sheet1!U:AA,3,FALSE)-2)*(0.042*(D838-1)+0.2)+0.4,0)</f>
        <v>45</v>
      </c>
      <c r="F838" s="62">
        <f>ROUNDUP((VLOOKUP(B838,Sheet1!U:AA,4,FALSE)-2)*(0.042*(D838-1)+0.2)+0.4,0)</f>
        <v>54</v>
      </c>
      <c r="G838" s="62">
        <f>ROUNDUP((VLOOKUP(B838,Sheet1!U:AA,5,FALSE)-2)*(0.042*(D838-1)+0.2)+0.4,0)</f>
        <v>34</v>
      </c>
      <c r="H838" s="62">
        <f>ROUNDUP((VLOOKUP(B838,Sheet1!U:AA,6,FALSE)-2)*(0.042*(D838-1)+0.2)+0.4,0)</f>
        <v>39</v>
      </c>
      <c r="I838" s="62">
        <f>ROUNDUP((VLOOKUP(B838,Sheet1!U:AA,7,FALSE)-2)*(0.042*(D838-1)+0.2)+0.4,0)</f>
        <v>54</v>
      </c>
      <c r="J838" s="62">
        <f>E838*8+F838*2+G838*3+H838*3+I838*1+VLOOKUP(B838,Sheet1!AU:AZ,2,FALSE)</f>
        <v>761</v>
      </c>
      <c r="K838" s="62">
        <f>E838*1+F838*2+G838*2+H838*2+I838*10+VLOOKUP(B838,Sheet1!AU:AZ,3,FALSE)</f>
        <v>859</v>
      </c>
      <c r="L838" s="62">
        <f>E838*0.1+F838*2+G838*0.2+H838*0.26+I838*0.1+VLOOKUP(B838,Sheet1!AU:AZ,4,FALSE)</f>
        <v>154.84</v>
      </c>
      <c r="M838" s="62">
        <f>E838*0.1+F838*0.2+G838*2+H838*0.2+I838*0.1+VLOOKUP(B838,Sheet1!AU:AZ,5,FALSE)</f>
        <v>116.5</v>
      </c>
      <c r="N838" s="62">
        <f>E838*0.1+F838*0.2+G838*0.2+H838*2+I838*0.1+VLOOKUP(B838,Sheet1!AU:AZ,6,FALSE)</f>
        <v>125.5</v>
      </c>
      <c r="O838" s="62">
        <f t="shared" si="244"/>
        <v>27.2</v>
      </c>
      <c r="P838" s="62">
        <f t="shared" si="245"/>
        <v>29.6</v>
      </c>
      <c r="R838" s="9">
        <f t="shared" si="239"/>
        <v>49</v>
      </c>
      <c r="S838" s="9">
        <f t="shared" si="228"/>
        <v>342.44</v>
      </c>
      <c r="T838" s="9">
        <f t="shared" si="229"/>
        <v>54.8</v>
      </c>
      <c r="U838" s="66">
        <f t="shared" si="240"/>
        <v>508</v>
      </c>
      <c r="V838" s="9">
        <f t="shared" si="241"/>
        <v>609.6</v>
      </c>
      <c r="W838" s="67">
        <f t="shared" si="242"/>
        <v>226</v>
      </c>
      <c r="Y838" s="69">
        <f>VLOOKUP(D838,Sheet2!P:Q,2,FALSE)</f>
        <v>105</v>
      </c>
      <c r="AB838" s="4" t="str">
        <f>IF('表格编辑 '!D895="monster","普通","BOSS")</f>
        <v>普通</v>
      </c>
      <c r="AD838" s="50">
        <f>VLOOKUP(D838,映射!AK:AL,2,FALSE)</f>
        <v>4</v>
      </c>
      <c r="AE838" s="50" t="s">
        <v>37</v>
      </c>
      <c r="AF838" s="4">
        <f>VLOOKUP(AE838,映射!AN:AO,2,FALSE)</f>
        <v>2</v>
      </c>
      <c r="AG838" s="50">
        <v>1</v>
      </c>
      <c r="AH838" s="70">
        <v>1</v>
      </c>
      <c r="AI838" s="16">
        <f t="shared" si="230"/>
        <v>40482</v>
      </c>
      <c r="AJ838" s="16">
        <f t="shared" si="231"/>
        <v>50003</v>
      </c>
      <c r="AK838" s="16">
        <f t="shared" si="232"/>
        <v>49</v>
      </c>
      <c r="AL838" s="16" t="str">
        <f t="shared" si="233"/>
        <v>虎人</v>
      </c>
      <c r="AM838" s="16">
        <f t="shared" si="234"/>
        <v>4064</v>
      </c>
      <c r="AN838" s="16">
        <f t="shared" si="235"/>
        <v>1522</v>
      </c>
      <c r="AO838" s="16">
        <f t="shared" si="243"/>
        <v>2542</v>
      </c>
      <c r="AP838" s="16">
        <f t="shared" si="236"/>
        <v>3303</v>
      </c>
      <c r="AQ838" s="16">
        <f t="shared" si="237"/>
        <v>1718</v>
      </c>
      <c r="AR838" s="16">
        <f t="shared" si="238"/>
        <v>233</v>
      </c>
      <c r="AS838" s="16"/>
      <c r="AT838" s="16">
        <v>82.9</v>
      </c>
      <c r="AU838" s="16">
        <v>90.1</v>
      </c>
      <c r="AV838" s="16">
        <v>8.6</v>
      </c>
      <c r="AW838" s="16"/>
    </row>
    <row r="839" spans="1:49">
      <c r="A839" s="62">
        <f>'表格编辑 '!A896</f>
        <v>40483</v>
      </c>
      <c r="B839" s="62">
        <f>'表格编辑 '!B896</f>
        <v>50002</v>
      </c>
      <c r="C839" s="62" t="str">
        <f>VLOOKUP(B839,映射!A:B,2,FALSE)</f>
        <v>坚甲龟</v>
      </c>
      <c r="D839" s="62">
        <f>'表格编辑 '!E896</f>
        <v>49</v>
      </c>
      <c r="E839" s="62">
        <f>ROUNDUP((VLOOKUP(B839,Sheet1!U:AA,3,FALSE)-2)*(0.042*(D839-1)+0.2)+0.4,0)</f>
        <v>54</v>
      </c>
      <c r="F839" s="62">
        <f>ROUNDUP((VLOOKUP(B839,Sheet1!U:AA,4,FALSE)-2)*(0.042*(D839-1)+0.2)+0.4,0)</f>
        <v>32</v>
      </c>
      <c r="G839" s="62">
        <f>ROUNDUP((VLOOKUP(B839,Sheet1!U:AA,5,FALSE)-2)*(0.042*(D839-1)+0.2)+0.4,0)</f>
        <v>101</v>
      </c>
      <c r="H839" s="62">
        <f>ROUNDUP((VLOOKUP(B839,Sheet1!U:AA,6,FALSE)-2)*(0.042*(D839-1)+0.2)+0.4,0)</f>
        <v>30</v>
      </c>
      <c r="I839" s="62">
        <f>ROUNDUP((VLOOKUP(B839,Sheet1!U:AA,7,FALSE)-2)*(0.042*(D839-1)+0.2)+0.4,0)</f>
        <v>32</v>
      </c>
      <c r="J839" s="62">
        <f>E839*8+F839*2+G839*3+H839*3+I839*1+VLOOKUP(B839,Sheet1!AU:AZ,2,FALSE)</f>
        <v>941</v>
      </c>
      <c r="K839" s="62">
        <f>E839*1+F839*2+G839*2+H839*2+I839*10+VLOOKUP(B839,Sheet1!AU:AZ,3,FALSE)</f>
        <v>720</v>
      </c>
      <c r="L839" s="62">
        <f>E839*0.1+F839*2+G839*0.2+H839*0.26+I839*0.1+VLOOKUP(B839,Sheet1!AU:AZ,4,FALSE)</f>
        <v>120.6</v>
      </c>
      <c r="M839" s="62">
        <f>E839*0.1+F839*0.2+G839*2+H839*0.2+I839*0.1+VLOOKUP(B839,Sheet1!AU:AZ,5,FALSE)</f>
        <v>243</v>
      </c>
      <c r="N839" s="62">
        <f>E839*0.1+F839*0.2+G839*0.2+H839*2+I839*0.1+VLOOKUP(B839,Sheet1!AU:AZ,6,FALSE)</f>
        <v>115.2</v>
      </c>
      <c r="O839" s="62">
        <f t="shared" si="244"/>
        <v>23.4</v>
      </c>
      <c r="P839" s="62">
        <f t="shared" si="245"/>
        <v>32.7</v>
      </c>
      <c r="R839" s="9">
        <f t="shared" si="239"/>
        <v>49</v>
      </c>
      <c r="S839" s="9">
        <f t="shared" si="228"/>
        <v>342.44</v>
      </c>
      <c r="T839" s="9">
        <f t="shared" si="229"/>
        <v>54.8</v>
      </c>
      <c r="U839" s="66">
        <f t="shared" si="240"/>
        <v>328</v>
      </c>
      <c r="V839" s="9">
        <f t="shared" si="241"/>
        <v>393.6</v>
      </c>
      <c r="W839" s="67">
        <f t="shared" si="242"/>
        <v>154</v>
      </c>
      <c r="Y839" s="69">
        <f>VLOOKUP(D839,Sheet2!P:Q,2,FALSE)</f>
        <v>105</v>
      </c>
      <c r="AB839" s="4" t="str">
        <f>IF('表格编辑 '!D896="monster","普通","BOSS")</f>
        <v>普通</v>
      </c>
      <c r="AD839" s="50">
        <f>VLOOKUP(D839,映射!AK:AL,2,FALSE)</f>
        <v>4</v>
      </c>
      <c r="AE839" s="50" t="s">
        <v>37</v>
      </c>
      <c r="AF839" s="4">
        <f>VLOOKUP(AE839,映射!AN:AO,2,FALSE)</f>
        <v>2</v>
      </c>
      <c r="AG839" s="50">
        <v>1</v>
      </c>
      <c r="AH839" s="70">
        <v>1</v>
      </c>
      <c r="AI839" s="16">
        <f t="shared" si="230"/>
        <v>40483</v>
      </c>
      <c r="AJ839" s="16">
        <f t="shared" si="231"/>
        <v>50002</v>
      </c>
      <c r="AK839" s="16">
        <f t="shared" si="232"/>
        <v>49</v>
      </c>
      <c r="AL839" s="16" t="str">
        <f t="shared" si="233"/>
        <v>坚甲龟</v>
      </c>
      <c r="AM839" s="16">
        <f t="shared" si="234"/>
        <v>2624</v>
      </c>
      <c r="AN839" s="16">
        <f t="shared" si="235"/>
        <v>1882</v>
      </c>
      <c r="AO839" s="16">
        <f t="shared" si="243"/>
        <v>742</v>
      </c>
      <c r="AP839" s="16">
        <f t="shared" si="236"/>
        <v>1683</v>
      </c>
      <c r="AQ839" s="16">
        <f t="shared" si="237"/>
        <v>1440</v>
      </c>
      <c r="AR839" s="16">
        <f t="shared" si="238"/>
        <v>181</v>
      </c>
      <c r="AS839" s="16"/>
      <c r="AT839" s="16">
        <v>188.5</v>
      </c>
      <c r="AU839" s="16">
        <v>44.5</v>
      </c>
      <c r="AV839" s="16">
        <v>22.2</v>
      </c>
      <c r="AW839" s="16"/>
    </row>
    <row r="840" spans="1:49">
      <c r="A840" s="62">
        <f>'表格编辑 '!A897</f>
        <v>40484</v>
      </c>
      <c r="B840" s="62">
        <f>'表格编辑 '!B897</f>
        <v>50052</v>
      </c>
      <c r="C840" s="62" t="str">
        <f>VLOOKUP(B840,映射!A:B,2,FALSE)</f>
        <v>恶魔蝙蝠</v>
      </c>
      <c r="D840" s="62">
        <f>'表格编辑 '!E897</f>
        <v>49</v>
      </c>
      <c r="E840" s="62">
        <f>ROUNDUP((VLOOKUP(B840,Sheet1!U:AA,3,FALSE)-2)*(0.042*(D840-1)+0.2)+0.4,0)</f>
        <v>36</v>
      </c>
      <c r="F840" s="62">
        <f>ROUNDUP((VLOOKUP(B840,Sheet1!U:AA,4,FALSE)-2)*(0.042*(D840-1)+0.2)+0.4,0)</f>
        <v>83</v>
      </c>
      <c r="G840" s="62">
        <f>ROUNDUP((VLOOKUP(B840,Sheet1!U:AA,5,FALSE)-2)*(0.042*(D840-1)+0.2)+0.4,0)</f>
        <v>30</v>
      </c>
      <c r="H840" s="62">
        <f>ROUNDUP((VLOOKUP(B840,Sheet1!U:AA,6,FALSE)-2)*(0.042*(D840-1)+0.2)+0.4,0)</f>
        <v>72</v>
      </c>
      <c r="I840" s="62">
        <f>ROUNDUP((VLOOKUP(B840,Sheet1!U:AA,7,FALSE)-2)*(0.042*(D840-1)+0.2)+0.4,0)</f>
        <v>61</v>
      </c>
      <c r="J840" s="62">
        <f>E840*8+F840*2+G840*3+H840*3+I840*1+VLOOKUP(B840,Sheet1!AU:AZ,2,FALSE)</f>
        <v>841</v>
      </c>
      <c r="K840" s="62">
        <f>E840*1+F840*2+G840*2+H840*2+I840*10+VLOOKUP(B840,Sheet1!AU:AZ,3,FALSE)</f>
        <v>1036</v>
      </c>
      <c r="L840" s="62">
        <f>E840*0.1+F840*2+G840*0.2+H840*0.26+I840*0.1+VLOOKUP(B840,Sheet1!AU:AZ,4,FALSE)</f>
        <v>220.42</v>
      </c>
      <c r="M840" s="62">
        <f>E840*0.1+F840*0.2+G840*2+H840*0.2+I840*0.1+VLOOKUP(B840,Sheet1!AU:AZ,5,FALSE)</f>
        <v>120.7</v>
      </c>
      <c r="N840" s="62">
        <f>E840*0.1+F840*0.2+G840*0.2+H840*2+I840*0.1+VLOOKUP(B840,Sheet1!AU:AZ,6,FALSE)</f>
        <v>196.3</v>
      </c>
      <c r="O840" s="62">
        <f t="shared" si="244"/>
        <v>28.5</v>
      </c>
      <c r="P840" s="62">
        <f t="shared" si="245"/>
        <v>25.8</v>
      </c>
      <c r="R840" s="9">
        <f t="shared" si="239"/>
        <v>49</v>
      </c>
      <c r="S840" s="9">
        <f t="shared" si="228"/>
        <v>342.44</v>
      </c>
      <c r="T840" s="9">
        <f t="shared" si="229"/>
        <v>54.8</v>
      </c>
      <c r="U840" s="66">
        <f t="shared" si="240"/>
        <v>499</v>
      </c>
      <c r="V840" s="9">
        <f t="shared" si="241"/>
        <v>598.8</v>
      </c>
      <c r="W840" s="67">
        <f t="shared" si="242"/>
        <v>379</v>
      </c>
      <c r="Y840" s="69">
        <f>VLOOKUP(D840,Sheet2!P:Q,2,FALSE)</f>
        <v>105</v>
      </c>
      <c r="AB840" s="4" t="str">
        <f>IF('表格编辑 '!D897="monster","普通","BOSS")</f>
        <v>普通</v>
      </c>
      <c r="AD840" s="50">
        <f>VLOOKUP(D840,映射!AK:AL,2,FALSE)</f>
        <v>4</v>
      </c>
      <c r="AE840" s="50" t="s">
        <v>37</v>
      </c>
      <c r="AF840" s="4">
        <f>VLOOKUP(AE840,映射!AN:AO,2,FALSE)</f>
        <v>2</v>
      </c>
      <c r="AG840" s="50">
        <v>1</v>
      </c>
      <c r="AH840" s="70">
        <v>1</v>
      </c>
      <c r="AI840" s="16">
        <f t="shared" si="230"/>
        <v>40484</v>
      </c>
      <c r="AJ840" s="16">
        <f t="shared" si="231"/>
        <v>50052</v>
      </c>
      <c r="AK840" s="16">
        <f t="shared" si="232"/>
        <v>49</v>
      </c>
      <c r="AL840" s="16" t="str">
        <f t="shared" si="233"/>
        <v>恶魔蝙蝠</v>
      </c>
      <c r="AM840" s="16">
        <f t="shared" si="234"/>
        <v>3992</v>
      </c>
      <c r="AN840" s="16">
        <f t="shared" si="235"/>
        <v>1682</v>
      </c>
      <c r="AO840" s="16">
        <f t="shared" si="243"/>
        <v>2310</v>
      </c>
      <c r="AP840" s="16">
        <f t="shared" si="236"/>
        <v>3151</v>
      </c>
      <c r="AQ840" s="16">
        <f t="shared" si="237"/>
        <v>2072</v>
      </c>
      <c r="AR840" s="16">
        <f t="shared" si="238"/>
        <v>331</v>
      </c>
      <c r="AS840" s="16"/>
      <c r="AT840" s="16">
        <v>61.5</v>
      </c>
      <c r="AU840" s="16">
        <v>128.1</v>
      </c>
      <c r="AV840" s="16">
        <v>19.5</v>
      </c>
      <c r="AW840" s="16"/>
    </row>
    <row r="841" spans="1:49">
      <c r="A841" s="62">
        <f>'表格编辑 '!A898</f>
        <v>40485</v>
      </c>
      <c r="B841" s="62">
        <f>'表格编辑 '!B898</f>
        <v>50040</v>
      </c>
      <c r="C841" s="62" t="str">
        <f>VLOOKUP(B841,映射!A:B,2,FALSE)</f>
        <v>极寒小魔怪</v>
      </c>
      <c r="D841" s="62">
        <f>'表格编辑 '!E898</f>
        <v>49</v>
      </c>
      <c r="E841" s="62">
        <f>ROUNDUP((VLOOKUP(B841,Sheet1!U:AA,3,FALSE)-2)*(0.042*(D841-1)+0.2)+0.4,0)</f>
        <v>45</v>
      </c>
      <c r="F841" s="62">
        <f>ROUNDUP((VLOOKUP(B841,Sheet1!U:AA,4,FALSE)-2)*(0.042*(D841-1)+0.2)+0.4,0)</f>
        <v>47</v>
      </c>
      <c r="G841" s="62">
        <f>ROUNDUP((VLOOKUP(B841,Sheet1!U:AA,5,FALSE)-2)*(0.042*(D841-1)+0.2)+0.4,0)</f>
        <v>19</v>
      </c>
      <c r="H841" s="62">
        <f>ROUNDUP((VLOOKUP(B841,Sheet1!U:AA,6,FALSE)-2)*(0.042*(D841-1)+0.2)+0.4,0)</f>
        <v>52</v>
      </c>
      <c r="I841" s="62">
        <f>ROUNDUP((VLOOKUP(B841,Sheet1!U:AA,7,FALSE)-2)*(0.042*(D841-1)+0.2)+0.4,0)</f>
        <v>63</v>
      </c>
      <c r="J841" s="62">
        <f>E841*8+F841*2+G841*3+H841*3+I841*1+VLOOKUP(B841,Sheet1!AU:AZ,2,FALSE)</f>
        <v>750</v>
      </c>
      <c r="K841" s="62">
        <f>E841*1+F841*2+G841*2+H841*2+I841*10+VLOOKUP(B841,Sheet1!AU:AZ,3,FALSE)</f>
        <v>931</v>
      </c>
      <c r="L841" s="62">
        <f>E841*0.1+F841*2+G841*0.2+H841*0.26+I841*0.1+VLOOKUP(B841,Sheet1!AU:AZ,4,FALSE)</f>
        <v>142.12</v>
      </c>
      <c r="M841" s="62">
        <f>E841*0.1+F841*0.2+G841*2+H841*0.2+I841*0.1+VLOOKUP(B841,Sheet1!AU:AZ,5,FALSE)</f>
        <v>88.6</v>
      </c>
      <c r="N841" s="62">
        <f>E841*0.1+F841*0.2+G841*0.2+H841*2+I841*0.1+VLOOKUP(B841,Sheet1!AU:AZ,6,FALSE)</f>
        <v>148</v>
      </c>
      <c r="O841" s="62">
        <f t="shared" si="244"/>
        <v>30.8</v>
      </c>
      <c r="P841" s="62">
        <f t="shared" si="245"/>
        <v>33.5</v>
      </c>
      <c r="R841" s="9">
        <f t="shared" si="239"/>
        <v>49</v>
      </c>
      <c r="S841" s="9">
        <f t="shared" si="228"/>
        <v>342.44</v>
      </c>
      <c r="T841" s="9">
        <f t="shared" si="229"/>
        <v>54.8</v>
      </c>
      <c r="U841" s="66">
        <f t="shared" si="240"/>
        <v>578</v>
      </c>
      <c r="V841" s="9">
        <f t="shared" si="241"/>
        <v>693.6</v>
      </c>
      <c r="W841" s="67">
        <f t="shared" si="242"/>
        <v>198</v>
      </c>
      <c r="Y841" s="69">
        <f>VLOOKUP(D841,Sheet2!P:Q,2,FALSE)</f>
        <v>105</v>
      </c>
      <c r="AB841" s="4" t="str">
        <f>IF('表格编辑 '!D898="monster","普通","BOSS")</f>
        <v>普通</v>
      </c>
      <c r="AD841" s="50">
        <f>VLOOKUP(D841,映射!AK:AL,2,FALSE)</f>
        <v>4</v>
      </c>
      <c r="AE841" s="50" t="s">
        <v>37</v>
      </c>
      <c r="AF841" s="4">
        <f>VLOOKUP(AE841,映射!AN:AO,2,FALSE)</f>
        <v>2</v>
      </c>
      <c r="AG841" s="50">
        <v>1</v>
      </c>
      <c r="AH841" s="70">
        <v>1</v>
      </c>
      <c r="AI841" s="16">
        <f t="shared" si="230"/>
        <v>40485</v>
      </c>
      <c r="AJ841" s="16">
        <f t="shared" si="231"/>
        <v>50040</v>
      </c>
      <c r="AK841" s="16">
        <f t="shared" si="232"/>
        <v>49</v>
      </c>
      <c r="AL841" s="16" t="str">
        <f t="shared" si="233"/>
        <v>极寒小魔怪</v>
      </c>
      <c r="AM841" s="16">
        <f t="shared" si="234"/>
        <v>4624</v>
      </c>
      <c r="AN841" s="16">
        <f t="shared" si="235"/>
        <v>1500</v>
      </c>
      <c r="AO841" s="16">
        <f t="shared" si="243"/>
        <v>3124</v>
      </c>
      <c r="AP841" s="16">
        <f t="shared" si="236"/>
        <v>3874</v>
      </c>
      <c r="AQ841" s="16">
        <f t="shared" si="237"/>
        <v>1862</v>
      </c>
      <c r="AR841" s="16">
        <f t="shared" si="238"/>
        <v>214</v>
      </c>
      <c r="AS841" s="16"/>
      <c r="AT841" s="16">
        <v>57.6</v>
      </c>
      <c r="AU841" s="16">
        <v>109.8</v>
      </c>
      <c r="AV841" s="16">
        <v>18.9</v>
      </c>
      <c r="AW841" s="16"/>
    </row>
    <row r="842" spans="1:49">
      <c r="A842" s="62">
        <f>'表格编辑 '!A899</f>
        <v>40486</v>
      </c>
      <c r="B842" s="62">
        <f>'表格编辑 '!B899</f>
        <v>50038</v>
      </c>
      <c r="C842" s="62" t="str">
        <f>VLOOKUP(B842,映射!A:B,2,FALSE)</f>
        <v>石像魔宠</v>
      </c>
      <c r="D842" s="62">
        <f>'表格编辑 '!E899</f>
        <v>49</v>
      </c>
      <c r="E842" s="62">
        <f>ROUNDUP((VLOOKUP(B842,Sheet1!U:AA,3,FALSE)-2)*(0.042*(D842-1)+0.2)+0.4,0)</f>
        <v>32</v>
      </c>
      <c r="F842" s="62">
        <f>ROUNDUP((VLOOKUP(B842,Sheet1!U:AA,4,FALSE)-2)*(0.042*(D842-1)+0.2)+0.4,0)</f>
        <v>43</v>
      </c>
      <c r="G842" s="62">
        <f>ROUNDUP((VLOOKUP(B842,Sheet1!U:AA,5,FALSE)-2)*(0.042*(D842-1)+0.2)+0.4,0)</f>
        <v>36</v>
      </c>
      <c r="H842" s="62">
        <f>ROUNDUP((VLOOKUP(B842,Sheet1!U:AA,6,FALSE)-2)*(0.042*(D842-1)+0.2)+0.4,0)</f>
        <v>65</v>
      </c>
      <c r="I842" s="62">
        <f>ROUNDUP((VLOOKUP(B842,Sheet1!U:AA,7,FALSE)-2)*(0.042*(D842-1)+0.2)+0.4,0)</f>
        <v>54</v>
      </c>
      <c r="J842" s="62">
        <f>E842*8+F842*2+G842*3+H842*3+I842*1+VLOOKUP(B842,Sheet1!AU:AZ,2,FALSE)</f>
        <v>719</v>
      </c>
      <c r="K842" s="62">
        <f>E842*1+F842*2+G842*2+H842*2+I842*10+VLOOKUP(B842,Sheet1!AU:AZ,3,FALSE)</f>
        <v>880</v>
      </c>
      <c r="L842" s="62">
        <f>E842*0.1+F842*2+G842*0.2+H842*0.26+I842*0.1+VLOOKUP(B842,Sheet1!AU:AZ,4,FALSE)</f>
        <v>138.7</v>
      </c>
      <c r="M842" s="62">
        <f>E842*0.1+F842*0.2+G842*2+H842*0.2+I842*0.1+VLOOKUP(B842,Sheet1!AU:AZ,5,FALSE)</f>
        <v>122.2</v>
      </c>
      <c r="N842" s="62">
        <f>E842*0.1+F842*0.2+G842*0.2+H842*2+I842*0.1+VLOOKUP(B842,Sheet1!AU:AZ,6,FALSE)</f>
        <v>174.4</v>
      </c>
      <c r="O842" s="62">
        <f t="shared" si="244"/>
        <v>30</v>
      </c>
      <c r="P842" s="62">
        <f t="shared" si="245"/>
        <v>25.3</v>
      </c>
      <c r="R842" s="9">
        <f t="shared" si="239"/>
        <v>49</v>
      </c>
      <c r="S842" s="9">
        <f t="shared" si="228"/>
        <v>342.44</v>
      </c>
      <c r="T842" s="9">
        <f t="shared" si="229"/>
        <v>54.8</v>
      </c>
      <c r="U842" s="66">
        <f t="shared" si="240"/>
        <v>496</v>
      </c>
      <c r="V842" s="9">
        <f t="shared" si="241"/>
        <v>595.2</v>
      </c>
      <c r="W842" s="67">
        <f t="shared" si="242"/>
        <v>191</v>
      </c>
      <c r="Y842" s="69">
        <f>VLOOKUP(D842,Sheet2!P:Q,2,FALSE)</f>
        <v>105</v>
      </c>
      <c r="AB842" s="4" t="str">
        <f>IF('表格编辑 '!D899="monster","普通","BOSS")</f>
        <v>普通</v>
      </c>
      <c r="AD842" s="50">
        <f>VLOOKUP(D842,映射!AK:AL,2,FALSE)</f>
        <v>4</v>
      </c>
      <c r="AE842" s="50" t="s">
        <v>37</v>
      </c>
      <c r="AF842" s="4">
        <f>VLOOKUP(AE842,映射!AN:AO,2,FALSE)</f>
        <v>2</v>
      </c>
      <c r="AG842" s="50">
        <v>1</v>
      </c>
      <c r="AH842" s="70">
        <v>1</v>
      </c>
      <c r="AI842" s="16">
        <f t="shared" si="230"/>
        <v>40486</v>
      </c>
      <c r="AJ842" s="16">
        <f t="shared" si="231"/>
        <v>50038</v>
      </c>
      <c r="AK842" s="16">
        <f t="shared" si="232"/>
        <v>49</v>
      </c>
      <c r="AL842" s="16" t="str">
        <f t="shared" si="233"/>
        <v>石像魔宠</v>
      </c>
      <c r="AM842" s="16">
        <f t="shared" si="234"/>
        <v>3968</v>
      </c>
      <c r="AN842" s="16">
        <f t="shared" si="235"/>
        <v>1438</v>
      </c>
      <c r="AO842" s="16">
        <f t="shared" si="243"/>
        <v>2530</v>
      </c>
      <c r="AP842" s="16">
        <f t="shared" si="236"/>
        <v>3249</v>
      </c>
      <c r="AQ842" s="16">
        <f t="shared" si="237"/>
        <v>1760</v>
      </c>
      <c r="AR842" s="16">
        <f t="shared" si="238"/>
        <v>209</v>
      </c>
      <c r="AS842" s="16"/>
      <c r="AT842" s="16">
        <v>62.3</v>
      </c>
      <c r="AU842" s="16">
        <v>132.5</v>
      </c>
      <c r="AV842" s="16">
        <v>23.4</v>
      </c>
      <c r="AW842" s="16"/>
    </row>
    <row r="843" spans="1:49">
      <c r="A843" s="62">
        <f>'表格编辑 '!A900</f>
        <v>40487</v>
      </c>
      <c r="B843" s="62">
        <f>'表格编辑 '!B900</f>
        <v>50093</v>
      </c>
      <c r="C843" s="62" t="str">
        <f>VLOOKUP(B843,映射!A:B,2,FALSE)</f>
        <v>萌萌仙人掌</v>
      </c>
      <c r="D843" s="62">
        <f>'表格编辑 '!E900</f>
        <v>49</v>
      </c>
      <c r="E843" s="62">
        <f>ROUNDUP((VLOOKUP(B843,Sheet1!U:AA,3,FALSE)-2)*(0.042*(D843-1)+0.2)+0.4,0)</f>
        <v>59</v>
      </c>
      <c r="F843" s="62">
        <f>ROUNDUP((VLOOKUP(B843,Sheet1!U:AA,4,FALSE)-2)*(0.042*(D843-1)+0.2)+0.4,0)</f>
        <v>74</v>
      </c>
      <c r="G843" s="62">
        <f>ROUNDUP((VLOOKUP(B843,Sheet1!U:AA,5,FALSE)-2)*(0.042*(D843-1)+0.2)+0.4,0)</f>
        <v>39</v>
      </c>
      <c r="H843" s="62">
        <f>ROUNDUP((VLOOKUP(B843,Sheet1!U:AA,6,FALSE)-2)*(0.042*(D843-1)+0.2)+0.4,0)</f>
        <v>27</v>
      </c>
      <c r="I843" s="62">
        <f>ROUNDUP((VLOOKUP(B843,Sheet1!U:AA,7,FALSE)-2)*(0.042*(D843-1)+0.2)+0.4,0)</f>
        <v>27</v>
      </c>
      <c r="J843" s="62">
        <f>E843*8+F843*2+G843*3+H843*3+I843*1+VLOOKUP(B843,Sheet1!AU:AZ,2,FALSE)</f>
        <v>865</v>
      </c>
      <c r="K843" s="62">
        <f>E843*1+F843*2+G843*2+H843*2+I843*10+VLOOKUP(B843,Sheet1!AU:AZ,3,FALSE)</f>
        <v>629</v>
      </c>
      <c r="L843" s="62">
        <f>E843*0.1+F843*2+G843*0.2+H843*0.26+I843*0.1+VLOOKUP(B843,Sheet1!AU:AZ,4,FALSE)</f>
        <v>191.42</v>
      </c>
      <c r="M843" s="62">
        <f>E843*0.1+F843*0.2+G843*2+H843*0.2+I843*0.1+VLOOKUP(B843,Sheet1!AU:AZ,5,FALSE)</f>
        <v>126.8</v>
      </c>
      <c r="N843" s="62">
        <f>E843*0.1+F843*0.2+G843*0.2+H843*2+I843*0.1+VLOOKUP(B843,Sheet1!AU:AZ,6,FALSE)</f>
        <v>105.2</v>
      </c>
      <c r="O843" s="62">
        <f t="shared" si="244"/>
        <v>1.6</v>
      </c>
      <c r="P843" s="62">
        <f t="shared" si="245"/>
        <v>38.6</v>
      </c>
      <c r="R843" s="9">
        <f t="shared" si="239"/>
        <v>49</v>
      </c>
      <c r="S843" s="9">
        <f t="shared" si="228"/>
        <v>342.44</v>
      </c>
      <c r="T843" s="9">
        <f t="shared" si="229"/>
        <v>54.8</v>
      </c>
      <c r="U843" s="66">
        <f t="shared" si="240"/>
        <v>487</v>
      </c>
      <c r="V843" s="9">
        <f t="shared" si="241"/>
        <v>584.4</v>
      </c>
      <c r="W843" s="67">
        <f t="shared" si="242"/>
        <v>309</v>
      </c>
      <c r="Y843" s="69">
        <f>VLOOKUP(D843,Sheet2!P:Q,2,FALSE)</f>
        <v>105</v>
      </c>
      <c r="AB843" s="4" t="str">
        <f>IF('表格编辑 '!D900="monster","普通","BOSS")</f>
        <v>普通</v>
      </c>
      <c r="AD843" s="50">
        <f>VLOOKUP(D843,映射!AK:AL,2,FALSE)</f>
        <v>4</v>
      </c>
      <c r="AE843" s="50" t="s">
        <v>37</v>
      </c>
      <c r="AF843" s="4">
        <f>VLOOKUP(AE843,映射!AN:AO,2,FALSE)</f>
        <v>2</v>
      </c>
      <c r="AG843" s="50">
        <v>1</v>
      </c>
      <c r="AH843" s="70">
        <v>1</v>
      </c>
      <c r="AI843" s="16">
        <f t="shared" si="230"/>
        <v>40487</v>
      </c>
      <c r="AJ843" s="16">
        <f t="shared" si="231"/>
        <v>50093</v>
      </c>
      <c r="AK843" s="16">
        <f t="shared" si="232"/>
        <v>49</v>
      </c>
      <c r="AL843" s="16" t="str">
        <f t="shared" si="233"/>
        <v>萌萌仙人掌</v>
      </c>
      <c r="AM843" s="16">
        <f t="shared" si="234"/>
        <v>3896</v>
      </c>
      <c r="AN843" s="16">
        <f t="shared" si="235"/>
        <v>1730</v>
      </c>
      <c r="AO843" s="16">
        <f t="shared" si="243"/>
        <v>2166</v>
      </c>
      <c r="AP843" s="16">
        <f t="shared" si="236"/>
        <v>3031</v>
      </c>
      <c r="AQ843" s="16">
        <f t="shared" si="237"/>
        <v>1258</v>
      </c>
      <c r="AR843" s="16">
        <f t="shared" si="238"/>
        <v>288</v>
      </c>
      <c r="AS843" s="16"/>
      <c r="AT843" s="16">
        <v>93.1</v>
      </c>
      <c r="AU843" s="16">
        <v>75.1</v>
      </c>
      <c r="AV843" s="16">
        <v>1.90000000000001</v>
      </c>
      <c r="AW843" s="16"/>
    </row>
    <row r="844" spans="1:49">
      <c r="A844" s="62">
        <f>'表格编辑 '!A901</f>
        <v>40488</v>
      </c>
      <c r="B844" s="62">
        <f>'表格编辑 '!B901</f>
        <v>50120</v>
      </c>
      <c r="C844" s="62" t="str">
        <f>VLOOKUP(B844,映射!A:B,2,FALSE)</f>
        <v>蓝魔恐怖箱</v>
      </c>
      <c r="D844" s="62">
        <f>'表格编辑 '!E901</f>
        <v>49</v>
      </c>
      <c r="E844" s="62">
        <f>ROUNDUP((VLOOKUP(B844,Sheet1!U:AA,3,FALSE)-2)*(0.042*(D844-1)+0.2)+0.4,0)</f>
        <v>30</v>
      </c>
      <c r="F844" s="62">
        <f>ROUNDUP((VLOOKUP(B844,Sheet1!U:AA,4,FALSE)-2)*(0.042*(D844-1)+0.2)+0.4,0)</f>
        <v>78</v>
      </c>
      <c r="G844" s="62">
        <f>ROUNDUP((VLOOKUP(B844,Sheet1!U:AA,5,FALSE)-2)*(0.042*(D844-1)+0.2)+0.4,0)</f>
        <v>59</v>
      </c>
      <c r="H844" s="62">
        <f>ROUNDUP((VLOOKUP(B844,Sheet1!U:AA,6,FALSE)-2)*(0.042*(D844-1)+0.2)+0.4,0)</f>
        <v>14</v>
      </c>
      <c r="I844" s="62">
        <f>ROUNDUP((VLOOKUP(B844,Sheet1!U:AA,7,FALSE)-2)*(0.042*(D844-1)+0.2)+0.4,0)</f>
        <v>45</v>
      </c>
      <c r="J844" s="62">
        <f>E844*8+F844*2+G844*3+H844*3+I844*1+VLOOKUP(B844,Sheet1!AU:AZ,2,FALSE)</f>
        <v>680</v>
      </c>
      <c r="K844" s="62">
        <f>E844*1+F844*2+G844*2+H844*2+I844*10+VLOOKUP(B844,Sheet1!AU:AZ,3,FALSE)</f>
        <v>802</v>
      </c>
      <c r="L844" s="62">
        <f>E844*0.1+F844*2+G844*0.2+H844*0.26+I844*0.1+VLOOKUP(B844,Sheet1!AU:AZ,4,FALSE)</f>
        <v>198.94</v>
      </c>
      <c r="M844" s="62">
        <f>E844*0.1+F844*0.2+G844*2+H844*0.2+I844*0.1+VLOOKUP(B844,Sheet1!AU:AZ,5,FALSE)</f>
        <v>163.9</v>
      </c>
      <c r="N844" s="62">
        <f>E844*0.1+F844*0.2+G844*0.2+H844*2+I844*0.1+VLOOKUP(B844,Sheet1!AU:AZ,6,FALSE)</f>
        <v>82.9</v>
      </c>
      <c r="O844" s="62">
        <f t="shared" si="244"/>
        <v>29.6</v>
      </c>
      <c r="P844" s="62">
        <f t="shared" si="245"/>
        <v>8.6</v>
      </c>
      <c r="R844" s="9">
        <f t="shared" si="239"/>
        <v>49</v>
      </c>
      <c r="S844" s="9">
        <f t="shared" si="228"/>
        <v>342.44</v>
      </c>
      <c r="T844" s="9">
        <f t="shared" si="229"/>
        <v>54.8</v>
      </c>
      <c r="U844" s="66">
        <f t="shared" si="240"/>
        <v>422</v>
      </c>
      <c r="V844" s="9">
        <f t="shared" si="241"/>
        <v>506.4</v>
      </c>
      <c r="W844" s="67">
        <f t="shared" si="242"/>
        <v>327</v>
      </c>
      <c r="Y844" s="69">
        <f>VLOOKUP(D844,Sheet2!P:Q,2,FALSE)</f>
        <v>105</v>
      </c>
      <c r="AB844" s="4" t="str">
        <f>IF('表格编辑 '!D901="monster","普通","BOSS")</f>
        <v>普通</v>
      </c>
      <c r="AD844" s="50">
        <f>VLOOKUP(D844,映射!AK:AL,2,FALSE)</f>
        <v>4</v>
      </c>
      <c r="AE844" s="50" t="s">
        <v>37</v>
      </c>
      <c r="AF844" s="4">
        <f>VLOOKUP(AE844,映射!AN:AO,2,FALSE)</f>
        <v>2</v>
      </c>
      <c r="AG844" s="50">
        <v>1</v>
      </c>
      <c r="AH844" s="70">
        <v>1</v>
      </c>
      <c r="AI844" s="16">
        <f t="shared" si="230"/>
        <v>40488</v>
      </c>
      <c r="AJ844" s="16">
        <f t="shared" si="231"/>
        <v>50120</v>
      </c>
      <c r="AK844" s="16">
        <f t="shared" si="232"/>
        <v>49</v>
      </c>
      <c r="AL844" s="16" t="str">
        <f t="shared" si="233"/>
        <v>蓝魔恐怖箱</v>
      </c>
      <c r="AM844" s="16">
        <f t="shared" si="234"/>
        <v>3376</v>
      </c>
      <c r="AN844" s="16">
        <f t="shared" si="235"/>
        <v>1360</v>
      </c>
      <c r="AO844" s="16">
        <f t="shared" si="243"/>
        <v>2016</v>
      </c>
      <c r="AP844" s="16">
        <f t="shared" si="236"/>
        <v>2696</v>
      </c>
      <c r="AQ844" s="16">
        <f t="shared" si="237"/>
        <v>1604</v>
      </c>
      <c r="AR844" s="16">
        <f t="shared" si="238"/>
        <v>299</v>
      </c>
      <c r="AS844" s="16"/>
      <c r="AT844" s="16">
        <v>124.5</v>
      </c>
      <c r="AU844" s="16">
        <v>54.3</v>
      </c>
      <c r="AV844" s="16">
        <v>25.6</v>
      </c>
      <c r="AW844" s="16"/>
    </row>
    <row r="845" spans="1:49">
      <c r="A845" s="62">
        <f>'表格编辑 '!A902</f>
        <v>40489</v>
      </c>
      <c r="B845" s="62">
        <f>'表格编辑 '!B902</f>
        <v>50062</v>
      </c>
      <c r="C845" s="62" t="str">
        <f>VLOOKUP(B845,映射!A:B,2,FALSE)</f>
        <v>致命魔蝎</v>
      </c>
      <c r="D845" s="62">
        <f>'表格编辑 '!E902</f>
        <v>49</v>
      </c>
      <c r="E845" s="62">
        <f>ROUNDUP((VLOOKUP(B845,Sheet1!U:AA,3,FALSE)-2)*(0.042*(D845-1)+0.2)+0.4,0)</f>
        <v>63</v>
      </c>
      <c r="F845" s="62">
        <f>ROUNDUP((VLOOKUP(B845,Sheet1!U:AA,4,FALSE)-2)*(0.042*(D845-1)+0.2)+0.4,0)</f>
        <v>61</v>
      </c>
      <c r="G845" s="62">
        <f>ROUNDUP((VLOOKUP(B845,Sheet1!U:AA,5,FALSE)-2)*(0.042*(D845-1)+0.2)+0.4,0)</f>
        <v>81</v>
      </c>
      <c r="H845" s="62">
        <f>ROUNDUP((VLOOKUP(B845,Sheet1!U:AA,6,FALSE)-2)*(0.042*(D845-1)+0.2)+0.4,0)</f>
        <v>21</v>
      </c>
      <c r="I845" s="62">
        <f>ROUNDUP((VLOOKUP(B845,Sheet1!U:AA,7,FALSE)-2)*(0.042*(D845-1)+0.2)+0.4,0)</f>
        <v>12</v>
      </c>
      <c r="J845" s="62">
        <f>E845*8+F845*2+G845*3+H845*3+I845*1+VLOOKUP(B845,Sheet1!AU:AZ,2,FALSE)</f>
        <v>964</v>
      </c>
      <c r="K845" s="62">
        <f>E845*1+F845*2+G845*2+H845*2+I845*10+VLOOKUP(B845,Sheet1!AU:AZ,3,FALSE)</f>
        <v>529</v>
      </c>
      <c r="L845" s="62">
        <f>E845*0.1+F845*2+G845*0.2+H845*0.26+I845*0.1+VLOOKUP(B845,Sheet1!AU:AZ,4,FALSE)</f>
        <v>171.16</v>
      </c>
      <c r="M845" s="62">
        <f>E845*0.1+F845*0.2+G845*2+H845*0.2+I845*0.1+VLOOKUP(B845,Sheet1!AU:AZ,5,FALSE)</f>
        <v>205.9</v>
      </c>
      <c r="N845" s="62">
        <f>E845*0.1+F845*0.2+G845*0.2+H845*2+I845*0.1+VLOOKUP(B845,Sheet1!AU:AZ,6,FALSE)</f>
        <v>97.9</v>
      </c>
      <c r="O845" s="62">
        <f t="shared" si="244"/>
        <v>-1.3</v>
      </c>
      <c r="P845" s="62">
        <f t="shared" si="245"/>
        <v>39.2</v>
      </c>
      <c r="R845" s="9">
        <f t="shared" si="239"/>
        <v>49</v>
      </c>
      <c r="S845" s="9">
        <f t="shared" si="228"/>
        <v>342.44</v>
      </c>
      <c r="T845" s="9">
        <f t="shared" si="229"/>
        <v>54.8</v>
      </c>
      <c r="U845" s="66">
        <f t="shared" si="240"/>
        <v>366</v>
      </c>
      <c r="V845" s="9">
        <f t="shared" si="241"/>
        <v>439.2</v>
      </c>
      <c r="W845" s="67">
        <f t="shared" si="242"/>
        <v>262</v>
      </c>
      <c r="Y845" s="69">
        <f>VLOOKUP(D845,Sheet2!P:Q,2,FALSE)</f>
        <v>105</v>
      </c>
      <c r="AB845" s="4" t="str">
        <f>IF('表格编辑 '!D902="monster","普通","BOSS")</f>
        <v>普通</v>
      </c>
      <c r="AD845" s="50">
        <f>VLOOKUP(D845,映射!AK:AL,2,FALSE)</f>
        <v>4</v>
      </c>
      <c r="AE845" s="50" t="s">
        <v>37</v>
      </c>
      <c r="AF845" s="4">
        <f>VLOOKUP(AE845,映射!AN:AO,2,FALSE)</f>
        <v>2</v>
      </c>
      <c r="AG845" s="50">
        <v>1</v>
      </c>
      <c r="AH845" s="70">
        <v>1</v>
      </c>
      <c r="AI845" s="16">
        <f t="shared" si="230"/>
        <v>40489</v>
      </c>
      <c r="AJ845" s="16">
        <f t="shared" si="231"/>
        <v>50062</v>
      </c>
      <c r="AK845" s="16">
        <f t="shared" si="232"/>
        <v>49</v>
      </c>
      <c r="AL845" s="16" t="str">
        <f t="shared" si="233"/>
        <v>致命魔蝎</v>
      </c>
      <c r="AM845" s="16">
        <f t="shared" si="234"/>
        <v>2928</v>
      </c>
      <c r="AN845" s="16">
        <f t="shared" si="235"/>
        <v>1928</v>
      </c>
      <c r="AO845" s="16">
        <f t="shared" si="243"/>
        <v>1000</v>
      </c>
      <c r="AP845" s="16">
        <f t="shared" si="236"/>
        <v>1964</v>
      </c>
      <c r="AQ845" s="16">
        <f t="shared" si="237"/>
        <v>1058</v>
      </c>
      <c r="AR845" s="16">
        <f t="shared" si="238"/>
        <v>257</v>
      </c>
      <c r="AS845" s="16"/>
      <c r="AT845" s="16">
        <v>160.8</v>
      </c>
      <c r="AU845" s="16">
        <v>67.2</v>
      </c>
      <c r="AV845" s="16">
        <v>-0.800000000000001</v>
      </c>
      <c r="AW845" s="16"/>
    </row>
    <row r="846" spans="1:49">
      <c r="A846" s="62">
        <f>'表格编辑 '!A903</f>
        <v>40490</v>
      </c>
      <c r="B846" s="62">
        <f>'表格编辑 '!B903</f>
        <v>50039</v>
      </c>
      <c r="C846" s="62" t="str">
        <f>VLOOKUP(B846,映射!A:B,2,FALSE)</f>
        <v>石像仆从</v>
      </c>
      <c r="D846" s="62">
        <f>'表格编辑 '!E903</f>
        <v>49</v>
      </c>
      <c r="E846" s="62">
        <f>ROUNDUP((VLOOKUP(B846,Sheet1!U:AA,3,FALSE)-2)*(0.042*(D846-1)+0.2)+0.4,0)</f>
        <v>54</v>
      </c>
      <c r="F846" s="62">
        <f>ROUNDUP((VLOOKUP(B846,Sheet1!U:AA,4,FALSE)-2)*(0.042*(D846-1)+0.2)+0.4,0)</f>
        <v>52</v>
      </c>
      <c r="G846" s="62">
        <f>ROUNDUP((VLOOKUP(B846,Sheet1!U:AA,5,FALSE)-2)*(0.042*(D846-1)+0.2)+0.4,0)</f>
        <v>41</v>
      </c>
      <c r="H846" s="62">
        <f>ROUNDUP((VLOOKUP(B846,Sheet1!U:AA,6,FALSE)-2)*(0.042*(D846-1)+0.2)+0.4,0)</f>
        <v>67</v>
      </c>
      <c r="I846" s="62">
        <f>ROUNDUP((VLOOKUP(B846,Sheet1!U:AA,7,FALSE)-2)*(0.042*(D846-1)+0.2)+0.4,0)</f>
        <v>67</v>
      </c>
      <c r="J846" s="62">
        <f>E846*8+F846*2+G846*3+H846*3+I846*1+VLOOKUP(B846,Sheet1!AU:AZ,2,FALSE)</f>
        <v>947</v>
      </c>
      <c r="K846" s="62">
        <f>E846*1+F846*2+G846*2+H846*2+I846*10+VLOOKUP(B846,Sheet1!AU:AZ,3,FALSE)</f>
        <v>1064</v>
      </c>
      <c r="L846" s="62">
        <f>E846*0.1+F846*2+G846*0.2+H846*0.26+I846*0.1+VLOOKUP(B846,Sheet1!AU:AZ,4,FALSE)</f>
        <v>161.72</v>
      </c>
      <c r="M846" s="62">
        <f>E846*0.1+F846*0.2+G846*2+H846*0.2+I846*0.1+VLOOKUP(B846,Sheet1!AU:AZ,5,FALSE)</f>
        <v>137.9</v>
      </c>
      <c r="N846" s="62">
        <f>E846*0.1+F846*0.2+G846*0.2+H846*2+I846*0.1+VLOOKUP(B846,Sheet1!AU:AZ,6,FALSE)</f>
        <v>184.7</v>
      </c>
      <c r="O846" s="62">
        <f t="shared" si="244"/>
        <v>33.7</v>
      </c>
      <c r="P846" s="62">
        <f t="shared" si="245"/>
        <v>40.6</v>
      </c>
      <c r="R846" s="9">
        <f t="shared" si="239"/>
        <v>49</v>
      </c>
      <c r="S846" s="9">
        <f t="shared" si="228"/>
        <v>342.44</v>
      </c>
      <c r="T846" s="9">
        <f t="shared" si="229"/>
        <v>54.8</v>
      </c>
      <c r="U846" s="66">
        <f t="shared" si="240"/>
        <v>465</v>
      </c>
      <c r="V846" s="9">
        <f t="shared" si="241"/>
        <v>558</v>
      </c>
      <c r="W846" s="67">
        <f t="shared" si="242"/>
        <v>241</v>
      </c>
      <c r="Y846" s="69">
        <f>VLOOKUP(D846,Sheet2!P:Q,2,FALSE)</f>
        <v>105</v>
      </c>
      <c r="AB846" s="4" t="str">
        <f>IF('表格编辑 '!D903="monster","普通","BOSS")</f>
        <v>普通</v>
      </c>
      <c r="AD846" s="50">
        <f>VLOOKUP(D846,映射!AK:AL,2,FALSE)</f>
        <v>4</v>
      </c>
      <c r="AE846" s="50" t="s">
        <v>37</v>
      </c>
      <c r="AF846" s="4">
        <f>VLOOKUP(AE846,映射!AN:AO,2,FALSE)</f>
        <v>2</v>
      </c>
      <c r="AG846" s="50">
        <v>1</v>
      </c>
      <c r="AH846" s="70">
        <v>1</v>
      </c>
      <c r="AI846" s="16">
        <f t="shared" si="230"/>
        <v>40490</v>
      </c>
      <c r="AJ846" s="16">
        <f t="shared" si="231"/>
        <v>50039</v>
      </c>
      <c r="AK846" s="16">
        <f t="shared" si="232"/>
        <v>49</v>
      </c>
      <c r="AL846" s="16" t="str">
        <f t="shared" si="233"/>
        <v>石像仆从</v>
      </c>
      <c r="AM846" s="16">
        <f t="shared" si="234"/>
        <v>3720</v>
      </c>
      <c r="AN846" s="16">
        <f t="shared" si="235"/>
        <v>1894</v>
      </c>
      <c r="AO846" s="16">
        <f t="shared" si="243"/>
        <v>1826</v>
      </c>
      <c r="AP846" s="16">
        <f t="shared" si="236"/>
        <v>2773</v>
      </c>
      <c r="AQ846" s="16">
        <f t="shared" si="237"/>
        <v>2128</v>
      </c>
      <c r="AR846" s="16">
        <f t="shared" si="238"/>
        <v>243</v>
      </c>
      <c r="AS846" s="16"/>
      <c r="AT846" s="16">
        <v>77.4</v>
      </c>
      <c r="AU846" s="16">
        <v>118.8</v>
      </c>
      <c r="AV846" s="16">
        <v>24.9</v>
      </c>
      <c r="AW846" s="16"/>
    </row>
    <row r="847" spans="1:49">
      <c r="A847" s="62">
        <f>'表格编辑 '!A904</f>
        <v>40491</v>
      </c>
      <c r="B847" s="62">
        <f>'表格编辑 '!B904</f>
        <v>50016</v>
      </c>
      <c r="C847" s="62" t="str">
        <f>VLOOKUP(B847,映射!A:B,2,FALSE)</f>
        <v>炽热贼鼠</v>
      </c>
      <c r="D847" s="62">
        <f>'表格编辑 '!E904</f>
        <v>49</v>
      </c>
      <c r="E847" s="62">
        <f>ROUNDUP((VLOOKUP(B847,Sheet1!U:AA,3,FALSE)-2)*(0.042*(D847-1)+0.2)+0.4,0)</f>
        <v>34</v>
      </c>
      <c r="F847" s="62">
        <f>ROUNDUP((VLOOKUP(B847,Sheet1!U:AA,4,FALSE)-2)*(0.042*(D847-1)+0.2)+0.4,0)</f>
        <v>45</v>
      </c>
      <c r="G847" s="62">
        <f>ROUNDUP((VLOOKUP(B847,Sheet1!U:AA,5,FALSE)-2)*(0.042*(D847-1)+0.2)+0.4,0)</f>
        <v>30</v>
      </c>
      <c r="H847" s="62">
        <f>ROUNDUP((VLOOKUP(B847,Sheet1!U:AA,6,FALSE)-2)*(0.042*(D847-1)+0.2)+0.4,0)</f>
        <v>72</v>
      </c>
      <c r="I847" s="62">
        <f>ROUNDUP((VLOOKUP(B847,Sheet1!U:AA,7,FALSE)-2)*(0.042*(D847-1)+0.2)+0.4,0)</f>
        <v>67</v>
      </c>
      <c r="J847" s="62">
        <f>E847*8+F847*2+G847*3+H847*3+I847*1+VLOOKUP(B847,Sheet1!AU:AZ,2,FALSE)</f>
        <v>755</v>
      </c>
      <c r="K847" s="62">
        <f>E847*1+F847*2+G847*2+H847*2+I847*10+VLOOKUP(B847,Sheet1!AU:AZ,3,FALSE)</f>
        <v>1018</v>
      </c>
      <c r="L847" s="62">
        <f>E847*0.1+F847*2+G847*0.2+H847*0.26+I847*0.1+VLOOKUP(B847,Sheet1!AU:AZ,4,FALSE)</f>
        <v>144.82</v>
      </c>
      <c r="M847" s="62">
        <f>E847*0.1+F847*0.2+G847*2+H847*0.2+I847*0.1+VLOOKUP(B847,Sheet1!AU:AZ,5,FALSE)</f>
        <v>113.5</v>
      </c>
      <c r="N847" s="62">
        <f>E847*0.1+F847*0.2+G847*0.2+H847*2+I847*0.1+VLOOKUP(B847,Sheet1!AU:AZ,6,FALSE)</f>
        <v>189.1</v>
      </c>
      <c r="O847" s="62">
        <f t="shared" si="244"/>
        <v>37.7</v>
      </c>
      <c r="P847" s="62">
        <f t="shared" si="245"/>
        <v>27.4</v>
      </c>
      <c r="R847" s="9">
        <f t="shared" si="239"/>
        <v>49</v>
      </c>
      <c r="S847" s="9">
        <f t="shared" si="228"/>
        <v>342.44</v>
      </c>
      <c r="T847" s="9">
        <f t="shared" si="229"/>
        <v>54.8</v>
      </c>
      <c r="U847" s="66">
        <f t="shared" si="240"/>
        <v>515</v>
      </c>
      <c r="V847" s="9">
        <f t="shared" si="241"/>
        <v>618</v>
      </c>
      <c r="W847" s="67">
        <f t="shared" si="242"/>
        <v>204</v>
      </c>
      <c r="Y847" s="69">
        <f>VLOOKUP(D847,Sheet2!P:Q,2,FALSE)</f>
        <v>105</v>
      </c>
      <c r="AB847" s="4" t="str">
        <f>IF('表格编辑 '!D904="monster","普通","BOSS")</f>
        <v>普通</v>
      </c>
      <c r="AD847" s="50">
        <f>VLOOKUP(D847,映射!AK:AL,2,FALSE)</f>
        <v>4</v>
      </c>
      <c r="AE847" s="50" t="s">
        <v>37</v>
      </c>
      <c r="AF847" s="4">
        <f>VLOOKUP(AE847,映射!AN:AO,2,FALSE)</f>
        <v>2</v>
      </c>
      <c r="AG847" s="50">
        <v>1</v>
      </c>
      <c r="AH847" s="70">
        <v>1</v>
      </c>
      <c r="AI847" s="16">
        <f t="shared" si="230"/>
        <v>40491</v>
      </c>
      <c r="AJ847" s="16">
        <f t="shared" si="231"/>
        <v>50016</v>
      </c>
      <c r="AK847" s="16">
        <f t="shared" si="232"/>
        <v>49</v>
      </c>
      <c r="AL847" s="16" t="str">
        <f t="shared" si="233"/>
        <v>炽热贼鼠</v>
      </c>
      <c r="AM847" s="16">
        <f t="shared" si="234"/>
        <v>4120</v>
      </c>
      <c r="AN847" s="16">
        <f t="shared" si="235"/>
        <v>1510</v>
      </c>
      <c r="AO847" s="16">
        <f t="shared" si="243"/>
        <v>2610</v>
      </c>
      <c r="AP847" s="16">
        <f t="shared" si="236"/>
        <v>3365</v>
      </c>
      <c r="AQ847" s="16">
        <f t="shared" si="237"/>
        <v>2036</v>
      </c>
      <c r="AR847" s="16">
        <f t="shared" si="238"/>
        <v>218</v>
      </c>
      <c r="AS847" s="16"/>
      <c r="AT847" s="16">
        <v>75.4</v>
      </c>
      <c r="AU847" s="16">
        <v>140.2</v>
      </c>
      <c r="AV847" s="16">
        <v>40.9</v>
      </c>
      <c r="AW847" s="16"/>
    </row>
    <row r="848" spans="1:49">
      <c r="A848" s="62">
        <f>'表格编辑 '!A905</f>
        <v>40492</v>
      </c>
      <c r="B848" s="62">
        <f>'表格编辑 '!B905</f>
        <v>50114</v>
      </c>
      <c r="C848" s="62" t="str">
        <f>VLOOKUP(B848,映射!A:B,2,FALSE)</f>
        <v>屠龙刃使魔</v>
      </c>
      <c r="D848" s="62">
        <f>'表格编辑 '!E905</f>
        <v>49</v>
      </c>
      <c r="E848" s="62">
        <f>ROUNDUP((VLOOKUP(B848,Sheet1!U:AA,3,FALSE)-2)*(0.042*(D848-1)+0.2)+0.4,0)</f>
        <v>34</v>
      </c>
      <c r="F848" s="62">
        <f>ROUNDUP((VLOOKUP(B848,Sheet1!U:AA,4,FALSE)-2)*(0.042*(D848-1)+0.2)+0.4,0)</f>
        <v>78</v>
      </c>
      <c r="G848" s="62">
        <f>ROUNDUP((VLOOKUP(B848,Sheet1!U:AA,5,FALSE)-2)*(0.042*(D848-1)+0.2)+0.4,0)</f>
        <v>87</v>
      </c>
      <c r="H848" s="62">
        <f>ROUNDUP((VLOOKUP(B848,Sheet1!U:AA,6,FALSE)-2)*(0.042*(D848-1)+0.2)+0.4,0)</f>
        <v>36</v>
      </c>
      <c r="I848" s="62">
        <f>ROUNDUP((VLOOKUP(B848,Sheet1!U:AA,7,FALSE)-2)*(0.042*(D848-1)+0.2)+0.4,0)</f>
        <v>56</v>
      </c>
      <c r="J848" s="62">
        <f>E848*8+F848*2+G848*3+H848*3+I848*1+VLOOKUP(B848,Sheet1!AU:AZ,2,FALSE)</f>
        <v>873</v>
      </c>
      <c r="K848" s="62">
        <f>E848*1+F848*2+G848*2+H848*2+I848*10+VLOOKUP(B848,Sheet1!AU:AZ,3,FALSE)</f>
        <v>1016</v>
      </c>
      <c r="L848" s="62">
        <f>E848*0.1+F848*2+G848*0.2+H848*0.26+I848*0.1+VLOOKUP(B848,Sheet1!AU:AZ,4,FALSE)</f>
        <v>211.76</v>
      </c>
      <c r="M848" s="62">
        <f>E848*0.1+F848*0.2+G848*2+H848*0.2+I848*0.1+VLOOKUP(B848,Sheet1!AU:AZ,5,FALSE)</f>
        <v>225.8</v>
      </c>
      <c r="N848" s="62">
        <f>E848*0.1+F848*0.2+G848*0.2+H848*2+I848*0.1+VLOOKUP(B848,Sheet1!AU:AZ,6,FALSE)</f>
        <v>134</v>
      </c>
      <c r="O848" s="62">
        <f t="shared" si="244"/>
        <v>40.6</v>
      </c>
      <c r="P848" s="62">
        <f t="shared" si="245"/>
        <v>12.3</v>
      </c>
      <c r="R848" s="9">
        <f t="shared" si="239"/>
        <v>49</v>
      </c>
      <c r="S848" s="9">
        <f t="shared" si="228"/>
        <v>342.44</v>
      </c>
      <c r="T848" s="9">
        <f t="shared" si="229"/>
        <v>54.8</v>
      </c>
      <c r="U848" s="66">
        <f t="shared" si="240"/>
        <v>345</v>
      </c>
      <c r="V848" s="9">
        <f t="shared" si="241"/>
        <v>414</v>
      </c>
      <c r="W848" s="67">
        <f t="shared" si="242"/>
        <v>358</v>
      </c>
      <c r="Y848" s="69">
        <f>VLOOKUP(D848,Sheet2!P:Q,2,FALSE)</f>
        <v>105</v>
      </c>
      <c r="AB848" s="4" t="str">
        <f>IF('表格编辑 '!D905="monster","普通","BOSS")</f>
        <v>普通</v>
      </c>
      <c r="AD848" s="50">
        <f>VLOOKUP(D848,映射!AK:AL,2,FALSE)</f>
        <v>4</v>
      </c>
      <c r="AE848" s="50" t="s">
        <v>37</v>
      </c>
      <c r="AF848" s="4">
        <f>VLOOKUP(AE848,映射!AN:AO,2,FALSE)</f>
        <v>2</v>
      </c>
      <c r="AG848" s="50">
        <v>1</v>
      </c>
      <c r="AH848" s="70">
        <v>1</v>
      </c>
      <c r="AI848" s="16">
        <f t="shared" si="230"/>
        <v>40492</v>
      </c>
      <c r="AJ848" s="16">
        <f t="shared" si="231"/>
        <v>50114</v>
      </c>
      <c r="AK848" s="16">
        <f t="shared" si="232"/>
        <v>49</v>
      </c>
      <c r="AL848" s="16" t="str">
        <f t="shared" si="233"/>
        <v>屠龙刃使魔</v>
      </c>
      <c r="AM848" s="16">
        <f t="shared" si="234"/>
        <v>2760</v>
      </c>
      <c r="AN848" s="16">
        <f t="shared" si="235"/>
        <v>1746</v>
      </c>
      <c r="AO848" s="16">
        <f t="shared" si="243"/>
        <v>1014</v>
      </c>
      <c r="AP848" s="16">
        <f t="shared" si="236"/>
        <v>1887</v>
      </c>
      <c r="AQ848" s="16">
        <f t="shared" si="237"/>
        <v>2032</v>
      </c>
      <c r="AR848" s="16">
        <f t="shared" si="238"/>
        <v>318</v>
      </c>
      <c r="AS848" s="16"/>
      <c r="AT848" s="16">
        <v>175.6</v>
      </c>
      <c r="AU848" s="16">
        <v>71.2</v>
      </c>
      <c r="AV848" s="16">
        <v>24.8</v>
      </c>
      <c r="AW848" s="16"/>
    </row>
    <row r="849" spans="1:49">
      <c r="A849" s="62">
        <f>'表格编辑 '!A906</f>
        <v>40493</v>
      </c>
      <c r="B849" s="62">
        <f>'表格编辑 '!B906</f>
        <v>50015</v>
      </c>
      <c r="C849" s="62" t="str">
        <f>VLOOKUP(B849,映射!A:B,2,FALSE)</f>
        <v>噩梦耗子</v>
      </c>
      <c r="D849" s="62">
        <f>'表格编辑 '!E906</f>
        <v>49</v>
      </c>
      <c r="E849" s="62">
        <f>ROUNDUP((VLOOKUP(B849,Sheet1!U:AA,3,FALSE)-2)*(0.042*(D849-1)+0.2)+0.4,0)</f>
        <v>5</v>
      </c>
      <c r="F849" s="62">
        <f>ROUNDUP((VLOOKUP(B849,Sheet1!U:AA,4,FALSE)-2)*(0.042*(D849-1)+0.2)+0.4,0)</f>
        <v>14</v>
      </c>
      <c r="G849" s="62">
        <f>ROUNDUP((VLOOKUP(B849,Sheet1!U:AA,5,FALSE)-2)*(0.042*(D849-1)+0.2)+0.4,0)</f>
        <v>36</v>
      </c>
      <c r="H849" s="62">
        <f>ROUNDUP((VLOOKUP(B849,Sheet1!U:AA,6,FALSE)-2)*(0.042*(D849-1)+0.2)+0.4,0)</f>
        <v>70</v>
      </c>
      <c r="I849" s="62">
        <f>ROUNDUP((VLOOKUP(B849,Sheet1!U:AA,7,FALSE)-2)*(0.042*(D849-1)+0.2)+0.4,0)</f>
        <v>78</v>
      </c>
      <c r="J849" s="62">
        <f>E849*8+F849*2+G849*3+H849*3+I849*1+VLOOKUP(B849,Sheet1!AU:AZ,2,FALSE)</f>
        <v>484</v>
      </c>
      <c r="K849" s="62">
        <f>E849*1+F849*2+G849*2+H849*2+I849*10+VLOOKUP(B849,Sheet1!AU:AZ,3,FALSE)</f>
        <v>1045</v>
      </c>
      <c r="L849" s="62">
        <f>E849*0.1+F849*2+G849*0.2+H849*0.26+I849*0.1+VLOOKUP(B849,Sheet1!AU:AZ,4,FALSE)</f>
        <v>81.7</v>
      </c>
      <c r="M849" s="62">
        <f>E849*0.1+F849*0.2+G849*2+H849*0.2+I849*0.1+VLOOKUP(B849,Sheet1!AU:AZ,5,FALSE)</f>
        <v>117.1</v>
      </c>
      <c r="N849" s="62">
        <f>E849*0.1+F849*0.2+G849*0.2+H849*2+I849*0.1+VLOOKUP(B849,Sheet1!AU:AZ,6,FALSE)</f>
        <v>178.3</v>
      </c>
      <c r="O849" s="62">
        <f t="shared" si="244"/>
        <v>59.7</v>
      </c>
      <c r="P849" s="62">
        <f t="shared" si="245"/>
        <v>5.2</v>
      </c>
      <c r="R849" s="9">
        <f t="shared" si="239"/>
        <v>49</v>
      </c>
      <c r="S849" s="9">
        <f t="shared" si="228"/>
        <v>342.44</v>
      </c>
      <c r="T849" s="9">
        <f t="shared" si="229"/>
        <v>54.8</v>
      </c>
      <c r="U849" s="66">
        <f t="shared" si="240"/>
        <v>507</v>
      </c>
      <c r="V849" s="9">
        <f t="shared" si="241"/>
        <v>608.4</v>
      </c>
      <c r="W849" s="67">
        <f t="shared" si="242"/>
        <v>82</v>
      </c>
      <c r="Y849" s="69">
        <f>VLOOKUP(D849,Sheet2!P:Q,2,FALSE)</f>
        <v>105</v>
      </c>
      <c r="AB849" s="4" t="str">
        <f>IF('表格编辑 '!D906="monster","普通","BOSS")</f>
        <v>普通</v>
      </c>
      <c r="AD849" s="50">
        <f>VLOOKUP(D849,映射!AK:AL,2,FALSE)</f>
        <v>4</v>
      </c>
      <c r="AE849" s="50" t="s">
        <v>37</v>
      </c>
      <c r="AF849" s="4">
        <f>VLOOKUP(AE849,映射!AN:AO,2,FALSE)</f>
        <v>2</v>
      </c>
      <c r="AG849" s="50">
        <v>1</v>
      </c>
      <c r="AH849" s="70">
        <v>1</v>
      </c>
      <c r="AI849" s="16">
        <f t="shared" si="230"/>
        <v>40493</v>
      </c>
      <c r="AJ849" s="16">
        <f t="shared" si="231"/>
        <v>50015</v>
      </c>
      <c r="AK849" s="16">
        <f t="shared" si="232"/>
        <v>49</v>
      </c>
      <c r="AL849" s="16" t="str">
        <f t="shared" si="233"/>
        <v>噩梦耗子</v>
      </c>
      <c r="AM849" s="16">
        <f t="shared" si="234"/>
        <v>4056</v>
      </c>
      <c r="AN849" s="16">
        <f t="shared" si="235"/>
        <v>968</v>
      </c>
      <c r="AO849" s="16">
        <f t="shared" si="243"/>
        <v>3088</v>
      </c>
      <c r="AP849" s="16">
        <f t="shared" si="236"/>
        <v>3572</v>
      </c>
      <c r="AQ849" s="16">
        <f t="shared" si="237"/>
        <v>2090</v>
      </c>
      <c r="AR849" s="16">
        <f t="shared" si="238"/>
        <v>123</v>
      </c>
      <c r="AS849" s="16"/>
      <c r="AT849" s="16">
        <v>93.4</v>
      </c>
      <c r="AU849" s="16">
        <v>143.8</v>
      </c>
      <c r="AV849" s="16">
        <v>29</v>
      </c>
      <c r="AW849" s="16"/>
    </row>
    <row r="850" spans="1:49">
      <c r="A850" s="62">
        <f>'表格编辑 '!A907</f>
        <v>40494</v>
      </c>
      <c r="B850" s="62">
        <f>'表格编辑 '!B907</f>
        <v>50096</v>
      </c>
      <c r="C850" s="62" t="str">
        <f>VLOOKUP(B850,映射!A:B,2,FALSE)</f>
        <v>史莱姆</v>
      </c>
      <c r="D850" s="62">
        <f>'表格编辑 '!E907</f>
        <v>49</v>
      </c>
      <c r="E850" s="62">
        <f>ROUNDUP((VLOOKUP(B850,Sheet1!U:AA,3,FALSE)-2)*(0.042*(D850-1)+0.2)+0.4,0)</f>
        <v>98</v>
      </c>
      <c r="F850" s="62">
        <f>ROUNDUP((VLOOKUP(B850,Sheet1!U:AA,4,FALSE)-2)*(0.042*(D850-1)+0.2)+0.4,0)</f>
        <v>54</v>
      </c>
      <c r="G850" s="62">
        <f>ROUNDUP((VLOOKUP(B850,Sheet1!U:AA,5,FALSE)-2)*(0.042*(D850-1)+0.2)+0.4,0)</f>
        <v>21</v>
      </c>
      <c r="H850" s="62">
        <f>ROUNDUP((VLOOKUP(B850,Sheet1!U:AA,6,FALSE)-2)*(0.042*(D850-1)+0.2)+0.4,0)</f>
        <v>32</v>
      </c>
      <c r="I850" s="62">
        <f>ROUNDUP((VLOOKUP(B850,Sheet1!U:AA,7,FALSE)-2)*(0.042*(D850-1)+0.2)+0.4,0)</f>
        <v>32</v>
      </c>
      <c r="J850" s="62">
        <f>E850*8+F850*2+G850*3+H850*3+I850*1+VLOOKUP(B850,Sheet1!AU:AZ,2,FALSE)</f>
        <v>1103</v>
      </c>
      <c r="K850" s="62">
        <f>E850*1+F850*2+G850*2+H850*2+I850*10+VLOOKUP(B850,Sheet1!AU:AZ,3,FALSE)</f>
        <v>652</v>
      </c>
      <c r="L850" s="62">
        <f>E850*0.1+F850*2+G850*0.2+H850*0.26+I850*0.1+VLOOKUP(B850,Sheet1!AU:AZ,4,FALSE)</f>
        <v>153.52</v>
      </c>
      <c r="M850" s="62">
        <f>E850*0.1+F850*0.2+G850*2+H850*0.2+I850*0.1+VLOOKUP(B850,Sheet1!AU:AZ,5,FALSE)</f>
        <v>92.2</v>
      </c>
      <c r="N850" s="62">
        <f>E850*0.1+F850*0.2+G850*0.2+H850*2+I850*0.1+VLOOKUP(B850,Sheet1!AU:AZ,6,FALSE)</f>
        <v>112</v>
      </c>
      <c r="O850" s="62">
        <f t="shared" si="244"/>
        <v>-8.2</v>
      </c>
      <c r="P850" s="62">
        <f t="shared" si="245"/>
        <v>74.1</v>
      </c>
      <c r="R850" s="9">
        <f t="shared" si="239"/>
        <v>49</v>
      </c>
      <c r="S850" s="9">
        <f t="shared" si="228"/>
        <v>342.44</v>
      </c>
      <c r="T850" s="9">
        <f t="shared" si="229"/>
        <v>54.8</v>
      </c>
      <c r="U850" s="66">
        <f t="shared" si="240"/>
        <v>568</v>
      </c>
      <c r="V850" s="9">
        <f t="shared" si="241"/>
        <v>681.6</v>
      </c>
      <c r="W850" s="67">
        <f t="shared" si="242"/>
        <v>223</v>
      </c>
      <c r="Y850" s="69">
        <f>VLOOKUP(D850,Sheet2!P:Q,2,FALSE)</f>
        <v>105</v>
      </c>
      <c r="AB850" s="4" t="str">
        <f>IF('表格编辑 '!D907="monster","普通","BOSS")</f>
        <v>普通</v>
      </c>
      <c r="AD850" s="50">
        <f>VLOOKUP(D850,映射!AK:AL,2,FALSE)</f>
        <v>4</v>
      </c>
      <c r="AE850" s="50" t="s">
        <v>37</v>
      </c>
      <c r="AF850" s="4">
        <f>VLOOKUP(AE850,映射!AN:AO,2,FALSE)</f>
        <v>2</v>
      </c>
      <c r="AG850" s="50">
        <v>1</v>
      </c>
      <c r="AH850" s="70">
        <v>1</v>
      </c>
      <c r="AI850" s="16">
        <f t="shared" si="230"/>
        <v>40494</v>
      </c>
      <c r="AJ850" s="16">
        <f t="shared" si="231"/>
        <v>50096</v>
      </c>
      <c r="AK850" s="16">
        <f t="shared" si="232"/>
        <v>49</v>
      </c>
      <c r="AL850" s="16" t="str">
        <f t="shared" si="233"/>
        <v>史莱姆</v>
      </c>
      <c r="AM850" s="16">
        <f t="shared" si="234"/>
        <v>4544</v>
      </c>
      <c r="AN850" s="16">
        <f t="shared" si="235"/>
        <v>2206</v>
      </c>
      <c r="AO850" s="16">
        <f t="shared" si="243"/>
        <v>2338</v>
      </c>
      <c r="AP850" s="16">
        <f t="shared" si="236"/>
        <v>3441</v>
      </c>
      <c r="AQ850" s="16">
        <f t="shared" si="237"/>
        <v>1304</v>
      </c>
      <c r="AR850" s="16">
        <f t="shared" si="238"/>
        <v>231</v>
      </c>
      <c r="AS850" s="16"/>
      <c r="AT850" s="16">
        <v>58.5</v>
      </c>
      <c r="AU850" s="16">
        <v>42.3</v>
      </c>
      <c r="AV850" s="16">
        <v>-5.09999999999999</v>
      </c>
      <c r="AW850" s="16"/>
    </row>
    <row r="851" spans="1:49">
      <c r="A851" s="62">
        <f>'表格编辑 '!A908</f>
        <v>40495</v>
      </c>
      <c r="B851" s="62">
        <f>'表格编辑 '!B908</f>
        <v>50087</v>
      </c>
      <c r="C851" s="62" t="str">
        <f>VLOOKUP(B851,映射!A:B,2,FALSE)</f>
        <v>丛林臭臭花</v>
      </c>
      <c r="D851" s="62">
        <f>'表格编辑 '!E908</f>
        <v>49</v>
      </c>
      <c r="E851" s="62">
        <f>ROUNDUP((VLOOKUP(B851,Sheet1!U:AA,3,FALSE)-2)*(0.042*(D851-1)+0.2)+0.4,0)</f>
        <v>81</v>
      </c>
      <c r="F851" s="62">
        <f>ROUNDUP((VLOOKUP(B851,Sheet1!U:AA,4,FALSE)-2)*(0.042*(D851-1)+0.2)+0.4,0)</f>
        <v>47</v>
      </c>
      <c r="G851" s="62">
        <f>ROUNDUP((VLOOKUP(B851,Sheet1!U:AA,5,FALSE)-2)*(0.042*(D851-1)+0.2)+0.4,0)</f>
        <v>32</v>
      </c>
      <c r="H851" s="62">
        <f>ROUNDUP((VLOOKUP(B851,Sheet1!U:AA,6,FALSE)-2)*(0.042*(D851-1)+0.2)+0.4,0)</f>
        <v>30</v>
      </c>
      <c r="I851" s="62">
        <f>ROUNDUP((VLOOKUP(B851,Sheet1!U:AA,7,FALSE)-2)*(0.042*(D851-1)+0.2)+0.4,0)</f>
        <v>47</v>
      </c>
      <c r="J851" s="62">
        <f>E851*8+F851*2+G851*3+H851*3+I851*1+VLOOKUP(B851,Sheet1!AU:AZ,2,FALSE)</f>
        <v>995</v>
      </c>
      <c r="K851" s="62">
        <f>E851*1+F851*2+G851*2+H851*2+I851*10+VLOOKUP(B851,Sheet1!AU:AZ,3,FALSE)</f>
        <v>789</v>
      </c>
      <c r="L851" s="62">
        <f>E851*0.1+F851*2+G851*0.2+H851*0.26+I851*0.1+VLOOKUP(B851,Sheet1!AU:AZ,4,FALSE)</f>
        <v>141</v>
      </c>
      <c r="M851" s="62">
        <f>E851*0.1+F851*0.2+G851*2+H851*0.2+I851*0.1+VLOOKUP(B851,Sheet1!AU:AZ,5,FALSE)</f>
        <v>112.2</v>
      </c>
      <c r="N851" s="62">
        <f>E851*0.1+F851*0.2+G851*0.2+H851*2+I851*0.1+VLOOKUP(B851,Sheet1!AU:AZ,6,FALSE)</f>
        <v>108.6</v>
      </c>
      <c r="O851" s="62">
        <f t="shared" si="244"/>
        <v>12</v>
      </c>
      <c r="P851" s="62">
        <f t="shared" si="245"/>
        <v>58.2</v>
      </c>
      <c r="R851" s="9">
        <f t="shared" si="239"/>
        <v>49</v>
      </c>
      <c r="S851" s="9">
        <f t="shared" si="228"/>
        <v>342.44</v>
      </c>
      <c r="T851" s="9">
        <f t="shared" si="229"/>
        <v>54.8</v>
      </c>
      <c r="U851" s="66">
        <f t="shared" si="240"/>
        <v>518</v>
      </c>
      <c r="V851" s="9">
        <f t="shared" si="241"/>
        <v>621.6</v>
      </c>
      <c r="W851" s="67">
        <f t="shared" si="242"/>
        <v>196</v>
      </c>
      <c r="Y851" s="69">
        <f>VLOOKUP(D851,Sheet2!P:Q,2,FALSE)</f>
        <v>105</v>
      </c>
      <c r="AB851" s="4" t="str">
        <f>IF('表格编辑 '!D908="monster","普通","BOSS")</f>
        <v>普通</v>
      </c>
      <c r="AD851" s="50">
        <f>VLOOKUP(D851,映射!AK:AL,2,FALSE)</f>
        <v>4</v>
      </c>
      <c r="AE851" s="50" t="s">
        <v>37</v>
      </c>
      <c r="AF851" s="4">
        <f>VLOOKUP(AE851,映射!AN:AO,2,FALSE)</f>
        <v>2</v>
      </c>
      <c r="AG851" s="50">
        <v>1</v>
      </c>
      <c r="AH851" s="70">
        <v>1</v>
      </c>
      <c r="AI851" s="16">
        <f t="shared" si="230"/>
        <v>40495</v>
      </c>
      <c r="AJ851" s="16">
        <f t="shared" si="231"/>
        <v>50087</v>
      </c>
      <c r="AK851" s="16">
        <f t="shared" si="232"/>
        <v>49</v>
      </c>
      <c r="AL851" s="16" t="str">
        <f t="shared" si="233"/>
        <v>丛林臭臭花</v>
      </c>
      <c r="AM851" s="16">
        <f t="shared" si="234"/>
        <v>4144</v>
      </c>
      <c r="AN851" s="16">
        <f t="shared" si="235"/>
        <v>1990</v>
      </c>
      <c r="AO851" s="16">
        <f t="shared" si="243"/>
        <v>2154</v>
      </c>
      <c r="AP851" s="16">
        <f t="shared" si="236"/>
        <v>3149</v>
      </c>
      <c r="AQ851" s="16">
        <f t="shared" si="237"/>
        <v>1578</v>
      </c>
      <c r="AR851" s="16">
        <f t="shared" si="238"/>
        <v>212</v>
      </c>
      <c r="AS851" s="16"/>
      <c r="AT851" s="16">
        <v>80.5</v>
      </c>
      <c r="AU851" s="16">
        <v>76.9</v>
      </c>
      <c r="AV851" s="16">
        <v>10.7</v>
      </c>
      <c r="AW851" s="16"/>
    </row>
    <row r="852" spans="1:49">
      <c r="A852" s="62">
        <f>'表格编辑 '!A909</f>
        <v>40496</v>
      </c>
      <c r="B852" s="62">
        <f>'表格编辑 '!B909</f>
        <v>50127</v>
      </c>
      <c r="C852" s="62" t="str">
        <f>VLOOKUP(B852,映射!A:B,2,FALSE)</f>
        <v>魔王蟹</v>
      </c>
      <c r="D852" s="62">
        <f>'表格编辑 '!E909</f>
        <v>54</v>
      </c>
      <c r="E852" s="62">
        <f>ROUNDUP((VLOOKUP(B852,Sheet1!U:AA,3,FALSE)-2)*(0.042*(D852-1)+0.2)+0.4,0)</f>
        <v>69</v>
      </c>
      <c r="F852" s="62">
        <f>ROUNDUP((VLOOKUP(B852,Sheet1!U:AA,4,FALSE)-2)*(0.042*(D852-1)+0.2)+0.4,0)</f>
        <v>74</v>
      </c>
      <c r="G852" s="62">
        <f>ROUNDUP((VLOOKUP(B852,Sheet1!U:AA,5,FALSE)-2)*(0.042*(D852-1)+0.2)+0.4,0)</f>
        <v>81</v>
      </c>
      <c r="H852" s="62">
        <f>ROUNDUP((VLOOKUP(B852,Sheet1!U:AA,6,FALSE)-2)*(0.042*(D852-1)+0.2)+0.4,0)</f>
        <v>49</v>
      </c>
      <c r="I852" s="62">
        <f>ROUNDUP((VLOOKUP(B852,Sheet1!U:AA,7,FALSE)-2)*(0.042*(D852-1)+0.2)+0.4,0)</f>
        <v>47</v>
      </c>
      <c r="J852" s="62">
        <f>E852*8+F852*2+G852*3+H852*3+I852*1+VLOOKUP(B852,Sheet1!AU:AZ,2,FALSE)</f>
        <v>1157</v>
      </c>
      <c r="K852" s="62">
        <f>E852*1+F852*2+G852*2+H852*2+I852*10+VLOOKUP(B852,Sheet1!AU:AZ,3,FALSE)</f>
        <v>967</v>
      </c>
      <c r="L852" s="62">
        <f>E852*0.1+F852*2+G852*0.2+H852*0.26+I852*0.1+VLOOKUP(B852,Sheet1!AU:AZ,4,FALSE)</f>
        <v>208.54</v>
      </c>
      <c r="M852" s="62">
        <f>E852*0.1+F852*0.2+G852*2+H852*0.2+I852*0.1+VLOOKUP(B852,Sheet1!AU:AZ,5,FALSE)</f>
        <v>218.2</v>
      </c>
      <c r="N852" s="62">
        <f>E852*0.1+F852*0.2+G852*0.2+H852*2+I852*0.1+VLOOKUP(B852,Sheet1!AU:AZ,6,FALSE)</f>
        <v>160.6</v>
      </c>
      <c r="O852" s="62">
        <f t="shared" si="244"/>
        <v>20.8</v>
      </c>
      <c r="P852" s="62">
        <f t="shared" si="245"/>
        <v>44.8</v>
      </c>
      <c r="R852" s="9">
        <f t="shared" si="239"/>
        <v>54</v>
      </c>
      <c r="S852" s="9">
        <f t="shared" si="228"/>
        <v>380.04</v>
      </c>
      <c r="T852" s="9">
        <f t="shared" si="229"/>
        <v>58.8</v>
      </c>
      <c r="U852" s="66">
        <f t="shared" si="240"/>
        <v>419</v>
      </c>
      <c r="V852" s="9">
        <f t="shared" si="241"/>
        <v>502.8</v>
      </c>
      <c r="W852" s="67">
        <f t="shared" si="242"/>
        <v>339</v>
      </c>
      <c r="Y852" s="69">
        <f>VLOOKUP(D852,Sheet2!P:Q,2,FALSE)</f>
        <v>120</v>
      </c>
      <c r="AB852" s="4" t="str">
        <f>IF('表格编辑 '!D909="monster","普通","BOSS")</f>
        <v>普通</v>
      </c>
      <c r="AD852" s="50">
        <f>VLOOKUP(D852,映射!AK:AL,2,FALSE)</f>
        <v>4</v>
      </c>
      <c r="AE852" s="50" t="s">
        <v>37</v>
      </c>
      <c r="AF852" s="4">
        <f>VLOOKUP(AE852,映射!AN:AO,2,FALSE)</f>
        <v>2</v>
      </c>
      <c r="AG852" s="50">
        <v>1</v>
      </c>
      <c r="AH852" s="70">
        <v>1</v>
      </c>
      <c r="AI852" s="16">
        <f t="shared" si="230"/>
        <v>40496</v>
      </c>
      <c r="AJ852" s="16">
        <f t="shared" si="231"/>
        <v>50127</v>
      </c>
      <c r="AK852" s="16">
        <f t="shared" si="232"/>
        <v>54</v>
      </c>
      <c r="AL852" s="16" t="str">
        <f t="shared" si="233"/>
        <v>魔王蟹</v>
      </c>
      <c r="AM852" s="16">
        <f t="shared" si="234"/>
        <v>3352</v>
      </c>
      <c r="AN852" s="16">
        <f t="shared" si="235"/>
        <v>2314</v>
      </c>
      <c r="AO852" s="16">
        <f t="shared" si="243"/>
        <v>1038</v>
      </c>
      <c r="AP852" s="16">
        <f t="shared" si="236"/>
        <v>2195</v>
      </c>
      <c r="AQ852" s="16">
        <f t="shared" si="237"/>
        <v>1934</v>
      </c>
      <c r="AR852" s="16">
        <f t="shared" si="238"/>
        <v>313</v>
      </c>
      <c r="AS852" s="16"/>
      <c r="AT852" s="16">
        <v>164.1</v>
      </c>
      <c r="AU852" s="16">
        <v>72.3</v>
      </c>
      <c r="AV852" s="16">
        <v>12.4</v>
      </c>
      <c r="AW852" s="16"/>
    </row>
    <row r="853" spans="1:49">
      <c r="A853" s="62">
        <f>'表格编辑 '!A910</f>
        <v>40497</v>
      </c>
      <c r="B853" s="62">
        <f>'表格编辑 '!B910</f>
        <v>50003</v>
      </c>
      <c r="C853" s="62" t="str">
        <f>VLOOKUP(B853,映射!A:B,2,FALSE)</f>
        <v>虎人</v>
      </c>
      <c r="D853" s="62">
        <f>'表格编辑 '!E910</f>
        <v>54</v>
      </c>
      <c r="E853" s="62">
        <f>ROUNDUP((VLOOKUP(B853,Sheet1!U:AA,3,FALSE)-2)*(0.042*(D853-1)+0.2)+0.4,0)</f>
        <v>49</v>
      </c>
      <c r="F853" s="62">
        <f>ROUNDUP((VLOOKUP(B853,Sheet1!U:AA,4,FALSE)-2)*(0.042*(D853-1)+0.2)+0.4,0)</f>
        <v>59</v>
      </c>
      <c r="G853" s="62">
        <f>ROUNDUP((VLOOKUP(B853,Sheet1!U:AA,5,FALSE)-2)*(0.042*(D853-1)+0.2)+0.4,0)</f>
        <v>37</v>
      </c>
      <c r="H853" s="62">
        <f>ROUNDUP((VLOOKUP(B853,Sheet1!U:AA,6,FALSE)-2)*(0.042*(D853-1)+0.2)+0.4,0)</f>
        <v>42</v>
      </c>
      <c r="I853" s="62">
        <f>ROUNDUP((VLOOKUP(B853,Sheet1!U:AA,7,FALSE)-2)*(0.042*(D853-1)+0.2)+0.4,0)</f>
        <v>59</v>
      </c>
      <c r="J853" s="62">
        <f>E853*8+F853*2+G853*3+H853*3+I853*1+VLOOKUP(B853,Sheet1!AU:AZ,2,FALSE)</f>
        <v>826</v>
      </c>
      <c r="K853" s="62">
        <f>E853*1+F853*2+G853*2+H853*2+I853*10+VLOOKUP(B853,Sheet1!AU:AZ,3,FALSE)</f>
        <v>935</v>
      </c>
      <c r="L853" s="62">
        <f>E853*0.1+F853*2+G853*0.2+H853*0.26+I853*0.1+VLOOKUP(B853,Sheet1!AU:AZ,4,FALSE)</f>
        <v>167.12</v>
      </c>
      <c r="M853" s="62">
        <f>E853*0.1+F853*0.2+G853*2+H853*0.2+I853*0.1+VLOOKUP(B853,Sheet1!AU:AZ,5,FALSE)</f>
        <v>125</v>
      </c>
      <c r="N853" s="62">
        <f>E853*0.1+F853*0.2+G853*0.2+H853*2+I853*0.1+VLOOKUP(B853,Sheet1!AU:AZ,6,FALSE)</f>
        <v>134</v>
      </c>
      <c r="O853" s="62">
        <f t="shared" si="244"/>
        <v>29.8</v>
      </c>
      <c r="P853" s="62">
        <f t="shared" si="245"/>
        <v>32.1</v>
      </c>
      <c r="R853" s="9">
        <f t="shared" si="239"/>
        <v>54</v>
      </c>
      <c r="S853" s="9">
        <f t="shared" si="228"/>
        <v>380.04</v>
      </c>
      <c r="T853" s="9">
        <f t="shared" si="229"/>
        <v>58.8</v>
      </c>
      <c r="U853" s="66">
        <f t="shared" si="240"/>
        <v>574</v>
      </c>
      <c r="V853" s="9">
        <f t="shared" si="241"/>
        <v>688.8</v>
      </c>
      <c r="W853" s="67">
        <f t="shared" si="242"/>
        <v>244</v>
      </c>
      <c r="Y853" s="69">
        <f>VLOOKUP(D853,Sheet2!P:Q,2,FALSE)</f>
        <v>120</v>
      </c>
      <c r="AB853" s="4" t="str">
        <f>IF('表格编辑 '!D910="monster","普通","BOSS")</f>
        <v>普通</v>
      </c>
      <c r="AD853" s="50">
        <f>VLOOKUP(D853,映射!AK:AL,2,FALSE)</f>
        <v>4</v>
      </c>
      <c r="AE853" s="50" t="s">
        <v>37</v>
      </c>
      <c r="AF853" s="4">
        <f>VLOOKUP(AE853,映射!AN:AO,2,FALSE)</f>
        <v>2</v>
      </c>
      <c r="AG853" s="50">
        <v>1</v>
      </c>
      <c r="AH853" s="70">
        <v>1</v>
      </c>
      <c r="AI853" s="16">
        <f t="shared" si="230"/>
        <v>40497</v>
      </c>
      <c r="AJ853" s="16">
        <f t="shared" si="231"/>
        <v>50003</v>
      </c>
      <c r="AK853" s="16">
        <f t="shared" si="232"/>
        <v>54</v>
      </c>
      <c r="AL853" s="16" t="str">
        <f t="shared" si="233"/>
        <v>虎人</v>
      </c>
      <c r="AM853" s="16">
        <f t="shared" si="234"/>
        <v>4592</v>
      </c>
      <c r="AN853" s="16">
        <f t="shared" si="235"/>
        <v>1652</v>
      </c>
      <c r="AO853" s="16">
        <f t="shared" si="243"/>
        <v>2940</v>
      </c>
      <c r="AP853" s="16">
        <f t="shared" si="236"/>
        <v>3766</v>
      </c>
      <c r="AQ853" s="16">
        <f t="shared" si="237"/>
        <v>1870</v>
      </c>
      <c r="AR853" s="16">
        <f t="shared" si="238"/>
        <v>251</v>
      </c>
      <c r="AS853" s="16"/>
      <c r="AT853" s="16">
        <v>91.3</v>
      </c>
      <c r="AU853" s="16">
        <v>98.5</v>
      </c>
      <c r="AV853" s="16">
        <v>9.3</v>
      </c>
      <c r="AW853" s="16"/>
    </row>
    <row r="854" spans="1:49">
      <c r="A854" s="62">
        <f>'表格编辑 '!A911</f>
        <v>40498</v>
      </c>
      <c r="B854" s="62">
        <f>'表格编辑 '!B911</f>
        <v>50002</v>
      </c>
      <c r="C854" s="62" t="str">
        <f>VLOOKUP(B854,映射!A:B,2,FALSE)</f>
        <v>坚甲龟</v>
      </c>
      <c r="D854" s="62">
        <f>'表格编辑 '!E911</f>
        <v>54</v>
      </c>
      <c r="E854" s="62">
        <f>ROUNDUP((VLOOKUP(B854,Sheet1!U:AA,3,FALSE)-2)*(0.042*(D854-1)+0.2)+0.4,0)</f>
        <v>59</v>
      </c>
      <c r="F854" s="62">
        <f>ROUNDUP((VLOOKUP(B854,Sheet1!U:AA,4,FALSE)-2)*(0.042*(D854-1)+0.2)+0.4,0)</f>
        <v>35</v>
      </c>
      <c r="G854" s="62">
        <f>ROUNDUP((VLOOKUP(B854,Sheet1!U:AA,5,FALSE)-2)*(0.042*(D854-1)+0.2)+0.4,0)</f>
        <v>110</v>
      </c>
      <c r="H854" s="62">
        <f>ROUNDUP((VLOOKUP(B854,Sheet1!U:AA,6,FALSE)-2)*(0.042*(D854-1)+0.2)+0.4,0)</f>
        <v>32</v>
      </c>
      <c r="I854" s="62">
        <f>ROUNDUP((VLOOKUP(B854,Sheet1!U:AA,7,FALSE)-2)*(0.042*(D854-1)+0.2)+0.4,0)</f>
        <v>35</v>
      </c>
      <c r="J854" s="62">
        <f>E854*8+F854*2+G854*3+H854*3+I854*1+VLOOKUP(B854,Sheet1!AU:AZ,2,FALSE)</f>
        <v>1023</v>
      </c>
      <c r="K854" s="62">
        <f>E854*1+F854*2+G854*2+H854*2+I854*10+VLOOKUP(B854,Sheet1!AU:AZ,3,FALSE)</f>
        <v>783</v>
      </c>
      <c r="L854" s="62">
        <f>E854*0.1+F854*2+G854*0.2+H854*0.26+I854*0.1+VLOOKUP(B854,Sheet1!AU:AZ,4,FALSE)</f>
        <v>129.72</v>
      </c>
      <c r="M854" s="62">
        <f>E854*0.1+F854*0.2+G854*2+H854*0.2+I854*0.1+VLOOKUP(B854,Sheet1!AU:AZ,5,FALSE)</f>
        <v>262.8</v>
      </c>
      <c r="N854" s="62">
        <f>E854*0.1+F854*0.2+G854*0.2+H854*2+I854*0.1+VLOOKUP(B854,Sheet1!AU:AZ,6,FALSE)</f>
        <v>122.4</v>
      </c>
      <c r="O854" s="62">
        <f t="shared" si="244"/>
        <v>25.6</v>
      </c>
      <c r="P854" s="62">
        <f t="shared" si="245"/>
        <v>35.6</v>
      </c>
      <c r="R854" s="9">
        <f t="shared" si="239"/>
        <v>54</v>
      </c>
      <c r="S854" s="9">
        <f t="shared" si="228"/>
        <v>380.04</v>
      </c>
      <c r="T854" s="9">
        <f t="shared" si="229"/>
        <v>58.8</v>
      </c>
      <c r="U854" s="66">
        <f t="shared" si="240"/>
        <v>371</v>
      </c>
      <c r="V854" s="9">
        <f t="shared" si="241"/>
        <v>445.2</v>
      </c>
      <c r="W854" s="67">
        <f t="shared" si="242"/>
        <v>165</v>
      </c>
      <c r="Y854" s="69">
        <f>VLOOKUP(D854,Sheet2!P:Q,2,FALSE)</f>
        <v>120</v>
      </c>
      <c r="AB854" s="4" t="str">
        <f>IF('表格编辑 '!D911="monster","普通","BOSS")</f>
        <v>普通</v>
      </c>
      <c r="AD854" s="50">
        <f>VLOOKUP(D854,映射!AK:AL,2,FALSE)</f>
        <v>4</v>
      </c>
      <c r="AE854" s="50" t="s">
        <v>37</v>
      </c>
      <c r="AF854" s="4">
        <f>VLOOKUP(AE854,映射!AN:AO,2,FALSE)</f>
        <v>2</v>
      </c>
      <c r="AG854" s="50">
        <v>1</v>
      </c>
      <c r="AH854" s="70">
        <v>1</v>
      </c>
      <c r="AI854" s="16">
        <f t="shared" si="230"/>
        <v>40498</v>
      </c>
      <c r="AJ854" s="16">
        <f t="shared" si="231"/>
        <v>50002</v>
      </c>
      <c r="AK854" s="16">
        <f t="shared" si="232"/>
        <v>54</v>
      </c>
      <c r="AL854" s="16" t="str">
        <f t="shared" si="233"/>
        <v>坚甲龟</v>
      </c>
      <c r="AM854" s="16">
        <f t="shared" si="234"/>
        <v>2968</v>
      </c>
      <c r="AN854" s="16">
        <f t="shared" si="235"/>
        <v>2046</v>
      </c>
      <c r="AO854" s="16">
        <f t="shared" si="243"/>
        <v>922</v>
      </c>
      <c r="AP854" s="16">
        <f t="shared" si="236"/>
        <v>1945</v>
      </c>
      <c r="AQ854" s="16">
        <f t="shared" si="237"/>
        <v>1566</v>
      </c>
      <c r="AR854" s="16">
        <f t="shared" si="238"/>
        <v>195</v>
      </c>
      <c r="AS854" s="16"/>
      <c r="AT854" s="16">
        <v>209.9</v>
      </c>
      <c r="AU854" s="16">
        <v>47.9</v>
      </c>
      <c r="AV854" s="16">
        <v>24.8</v>
      </c>
      <c r="AW854" s="16"/>
    </row>
    <row r="855" spans="1:49">
      <c r="A855" s="62">
        <f>'表格编辑 '!A912</f>
        <v>40499</v>
      </c>
      <c r="B855" s="62">
        <f>'表格编辑 '!B912</f>
        <v>50052</v>
      </c>
      <c r="C855" s="62" t="str">
        <f>VLOOKUP(B855,映射!A:B,2,FALSE)</f>
        <v>恶魔蝙蝠</v>
      </c>
      <c r="D855" s="62">
        <f>'表格编辑 '!E912</f>
        <v>54</v>
      </c>
      <c r="E855" s="62">
        <f>ROUNDUP((VLOOKUP(B855,Sheet1!U:AA,3,FALSE)-2)*(0.042*(D855-1)+0.2)+0.4,0)</f>
        <v>40</v>
      </c>
      <c r="F855" s="62">
        <f>ROUNDUP((VLOOKUP(B855,Sheet1!U:AA,4,FALSE)-2)*(0.042*(D855-1)+0.2)+0.4,0)</f>
        <v>91</v>
      </c>
      <c r="G855" s="62">
        <f>ROUNDUP((VLOOKUP(B855,Sheet1!U:AA,5,FALSE)-2)*(0.042*(D855-1)+0.2)+0.4,0)</f>
        <v>32</v>
      </c>
      <c r="H855" s="62">
        <f>ROUNDUP((VLOOKUP(B855,Sheet1!U:AA,6,FALSE)-2)*(0.042*(D855-1)+0.2)+0.4,0)</f>
        <v>79</v>
      </c>
      <c r="I855" s="62">
        <f>ROUNDUP((VLOOKUP(B855,Sheet1!U:AA,7,FALSE)-2)*(0.042*(D855-1)+0.2)+0.4,0)</f>
        <v>66</v>
      </c>
      <c r="J855" s="62">
        <f>E855*8+F855*2+G855*3+H855*3+I855*1+VLOOKUP(B855,Sheet1!AU:AZ,2,FALSE)</f>
        <v>921</v>
      </c>
      <c r="K855" s="62">
        <f>E855*1+F855*2+G855*2+H855*2+I855*10+VLOOKUP(B855,Sheet1!AU:AZ,3,FALSE)</f>
        <v>1124</v>
      </c>
      <c r="L855" s="62">
        <f>E855*0.1+F855*2+G855*0.2+H855*0.26+I855*0.1+VLOOKUP(B855,Sheet1!AU:AZ,4,FALSE)</f>
        <v>239.54</v>
      </c>
      <c r="M855" s="62">
        <f>E855*0.1+F855*0.2+G855*2+H855*0.2+I855*0.1+VLOOKUP(B855,Sheet1!AU:AZ,5,FALSE)</f>
        <v>128.6</v>
      </c>
      <c r="N855" s="62">
        <f>E855*0.1+F855*0.2+G855*0.2+H855*2+I855*0.1+VLOOKUP(B855,Sheet1!AU:AZ,6,FALSE)</f>
        <v>213.2</v>
      </c>
      <c r="O855" s="62">
        <f t="shared" si="244"/>
        <v>30.2</v>
      </c>
      <c r="P855" s="62">
        <f t="shared" si="245"/>
        <v>28.9</v>
      </c>
      <c r="R855" s="9">
        <f t="shared" si="239"/>
        <v>54</v>
      </c>
      <c r="S855" s="9">
        <f t="shared" ref="S855:S918" si="246">VLOOKUP(R855,LVgongfang,9,FALSE)+Y855</f>
        <v>380.04</v>
      </c>
      <c r="T855" s="9">
        <f t="shared" ref="T855:T918" si="247">VLOOKUP(R855,LVgongfang,10,FALSE)</f>
        <v>58.8</v>
      </c>
      <c r="U855" s="66">
        <f t="shared" si="240"/>
        <v>566</v>
      </c>
      <c r="V855" s="9">
        <f t="shared" si="241"/>
        <v>679.2</v>
      </c>
      <c r="W855" s="67">
        <f t="shared" si="242"/>
        <v>414</v>
      </c>
      <c r="Y855" s="69">
        <f>VLOOKUP(D855,Sheet2!P:Q,2,FALSE)</f>
        <v>120</v>
      </c>
      <c r="AB855" s="4" t="str">
        <f>IF('表格编辑 '!D912="monster","普通","BOSS")</f>
        <v>普通</v>
      </c>
      <c r="AD855" s="50">
        <f>VLOOKUP(D855,映射!AK:AL,2,FALSE)</f>
        <v>4</v>
      </c>
      <c r="AE855" s="50" t="s">
        <v>37</v>
      </c>
      <c r="AF855" s="4">
        <f>VLOOKUP(AE855,映射!AN:AO,2,FALSE)</f>
        <v>2</v>
      </c>
      <c r="AG855" s="50">
        <v>1</v>
      </c>
      <c r="AH855" s="70">
        <v>1</v>
      </c>
      <c r="AI855" s="16">
        <f t="shared" ref="AI855:AI918" si="248">A855</f>
        <v>40499</v>
      </c>
      <c r="AJ855" s="16">
        <f t="shared" ref="AJ855:AJ918" si="249">B855</f>
        <v>50052</v>
      </c>
      <c r="AK855" s="16">
        <f t="shared" ref="AK855:AK918" si="250">D855</f>
        <v>54</v>
      </c>
      <c r="AL855" s="16" t="str">
        <f t="shared" ref="AL855:AL918" si="251">C855</f>
        <v>恶魔蝙蝠</v>
      </c>
      <c r="AM855" s="16">
        <f t="shared" ref="AM855:AM918" si="252">U855*AD855*AG855*AF855</f>
        <v>4528</v>
      </c>
      <c r="AN855" s="16">
        <f t="shared" ref="AN855:AN918" si="253">J855*AF855</f>
        <v>1842</v>
      </c>
      <c r="AO855" s="16">
        <f t="shared" si="243"/>
        <v>2686</v>
      </c>
      <c r="AP855" s="16">
        <f t="shared" ref="AP855:AP918" si="254">J855+AO855</f>
        <v>3607</v>
      </c>
      <c r="AQ855" s="16">
        <f t="shared" ref="AQ855:AQ918" si="255">K855*AF855</f>
        <v>2248</v>
      </c>
      <c r="AR855" s="16">
        <f t="shared" ref="AR855:AR918" si="256">ROUNDUP(L855*IF(AF855&gt;1,1.5,1),0)</f>
        <v>360</v>
      </c>
      <c r="AS855" s="16"/>
      <c r="AT855" s="16">
        <v>68.6</v>
      </c>
      <c r="AU855" s="16">
        <v>140.6</v>
      </c>
      <c r="AV855" s="16">
        <v>22.1</v>
      </c>
      <c r="AW855" s="16"/>
    </row>
    <row r="856" spans="1:49">
      <c r="A856" s="62">
        <f>'表格编辑 '!A913</f>
        <v>40500</v>
      </c>
      <c r="B856" s="62">
        <f>'表格编辑 '!B913</f>
        <v>50040</v>
      </c>
      <c r="C856" s="62" t="str">
        <f>VLOOKUP(B856,映射!A:B,2,FALSE)</f>
        <v>极寒小魔怪</v>
      </c>
      <c r="D856" s="62">
        <f>'表格编辑 '!E913</f>
        <v>54</v>
      </c>
      <c r="E856" s="62">
        <f>ROUNDUP((VLOOKUP(B856,Sheet1!U:AA,3,FALSE)-2)*(0.042*(D856-1)+0.2)+0.4,0)</f>
        <v>49</v>
      </c>
      <c r="F856" s="62">
        <f>ROUNDUP((VLOOKUP(B856,Sheet1!U:AA,4,FALSE)-2)*(0.042*(D856-1)+0.2)+0.4,0)</f>
        <v>52</v>
      </c>
      <c r="G856" s="62">
        <f>ROUNDUP((VLOOKUP(B856,Sheet1!U:AA,5,FALSE)-2)*(0.042*(D856-1)+0.2)+0.4,0)</f>
        <v>20</v>
      </c>
      <c r="H856" s="62">
        <f>ROUNDUP((VLOOKUP(B856,Sheet1!U:AA,6,FALSE)-2)*(0.042*(D856-1)+0.2)+0.4,0)</f>
        <v>57</v>
      </c>
      <c r="I856" s="62">
        <f>ROUNDUP((VLOOKUP(B856,Sheet1!U:AA,7,FALSE)-2)*(0.042*(D856-1)+0.2)+0.4,0)</f>
        <v>69</v>
      </c>
      <c r="J856" s="62">
        <f>E856*8+F856*2+G856*3+H856*3+I856*1+VLOOKUP(B856,Sheet1!AU:AZ,2,FALSE)</f>
        <v>816</v>
      </c>
      <c r="K856" s="62">
        <f>E856*1+F856*2+G856*2+H856*2+I856*10+VLOOKUP(B856,Sheet1!AU:AZ,3,FALSE)</f>
        <v>1017</v>
      </c>
      <c r="L856" s="62">
        <f>E856*0.1+F856*2+G856*0.2+H856*0.26+I856*0.1+VLOOKUP(B856,Sheet1!AU:AZ,4,FALSE)</f>
        <v>154.62</v>
      </c>
      <c r="M856" s="62">
        <f>E856*0.1+F856*0.2+G856*2+H856*0.2+I856*0.1+VLOOKUP(B856,Sheet1!AU:AZ,5,FALSE)</f>
        <v>93.6</v>
      </c>
      <c r="N856" s="62">
        <f>E856*0.1+F856*0.2+G856*0.2+H856*2+I856*0.1+VLOOKUP(B856,Sheet1!AU:AZ,6,FALSE)</f>
        <v>160.2</v>
      </c>
      <c r="O856" s="62">
        <f t="shared" si="244"/>
        <v>33.6</v>
      </c>
      <c r="P856" s="62">
        <f t="shared" si="245"/>
        <v>36.5</v>
      </c>
      <c r="R856" s="9">
        <f t="shared" ref="R856:R919" si="257">D856</f>
        <v>54</v>
      </c>
      <c r="S856" s="9">
        <f t="shared" si="246"/>
        <v>380.04</v>
      </c>
      <c r="T856" s="9">
        <f t="shared" si="247"/>
        <v>58.8</v>
      </c>
      <c r="U856" s="66">
        <f t="shared" ref="U856:U919" si="258">ROUND((S856^2*3)/(S856+M856*3),0)</f>
        <v>656</v>
      </c>
      <c r="V856" s="9">
        <f t="shared" ref="V856:V919" si="259">U856*1.2</f>
        <v>787.2</v>
      </c>
      <c r="W856" s="67">
        <f t="shared" ref="W856:W919" si="260">ROUNDUP((L856^2*3)/(L856+T856*3),0)</f>
        <v>217</v>
      </c>
      <c r="Y856" s="69">
        <f>VLOOKUP(D856,Sheet2!P:Q,2,FALSE)</f>
        <v>120</v>
      </c>
      <c r="AB856" s="4" t="str">
        <f>IF('表格编辑 '!D913="monster","普通","BOSS")</f>
        <v>普通</v>
      </c>
      <c r="AD856" s="50">
        <f>VLOOKUP(D856,映射!AK:AL,2,FALSE)</f>
        <v>4</v>
      </c>
      <c r="AE856" s="50" t="s">
        <v>37</v>
      </c>
      <c r="AF856" s="4">
        <f>VLOOKUP(AE856,映射!AN:AO,2,FALSE)</f>
        <v>2</v>
      </c>
      <c r="AG856" s="50">
        <v>1</v>
      </c>
      <c r="AH856" s="70">
        <v>1</v>
      </c>
      <c r="AI856" s="16">
        <f t="shared" si="248"/>
        <v>40500</v>
      </c>
      <c r="AJ856" s="16">
        <f t="shared" si="249"/>
        <v>50040</v>
      </c>
      <c r="AK856" s="16">
        <f t="shared" si="250"/>
        <v>54</v>
      </c>
      <c r="AL856" s="16" t="str">
        <f t="shared" si="251"/>
        <v>极寒小魔怪</v>
      </c>
      <c r="AM856" s="16">
        <f t="shared" si="252"/>
        <v>5248</v>
      </c>
      <c r="AN856" s="16">
        <f t="shared" si="253"/>
        <v>1632</v>
      </c>
      <c r="AO856" s="16">
        <f t="shared" ref="AO856:AO919" si="261">AM856-AN856</f>
        <v>3616</v>
      </c>
      <c r="AP856" s="16">
        <f t="shared" si="254"/>
        <v>4432</v>
      </c>
      <c r="AQ856" s="16">
        <f t="shared" si="255"/>
        <v>2034</v>
      </c>
      <c r="AR856" s="16">
        <f t="shared" si="256"/>
        <v>232</v>
      </c>
      <c r="AS856" s="16"/>
      <c r="AT856" s="16">
        <v>64.6</v>
      </c>
      <c r="AU856" s="16">
        <v>122.2</v>
      </c>
      <c r="AV856" s="16">
        <v>20.8</v>
      </c>
      <c r="AW856" s="16"/>
    </row>
    <row r="857" spans="1:49">
      <c r="A857" s="62">
        <f>'表格编辑 '!A914</f>
        <v>40501</v>
      </c>
      <c r="B857" s="62">
        <f>'表格编辑 '!B914</f>
        <v>50038</v>
      </c>
      <c r="C857" s="62" t="str">
        <f>VLOOKUP(B857,映射!A:B,2,FALSE)</f>
        <v>石像魔宠</v>
      </c>
      <c r="D857" s="62">
        <f>'表格编辑 '!E914</f>
        <v>54</v>
      </c>
      <c r="E857" s="62">
        <f>ROUNDUP((VLOOKUP(B857,Sheet1!U:AA,3,FALSE)-2)*(0.042*(D857-1)+0.2)+0.4,0)</f>
        <v>35</v>
      </c>
      <c r="F857" s="62">
        <f>ROUNDUP((VLOOKUP(B857,Sheet1!U:AA,4,FALSE)-2)*(0.042*(D857-1)+0.2)+0.4,0)</f>
        <v>47</v>
      </c>
      <c r="G857" s="62">
        <f>ROUNDUP((VLOOKUP(B857,Sheet1!U:AA,5,FALSE)-2)*(0.042*(D857-1)+0.2)+0.4,0)</f>
        <v>40</v>
      </c>
      <c r="H857" s="62">
        <f>ROUNDUP((VLOOKUP(B857,Sheet1!U:AA,6,FALSE)-2)*(0.042*(D857-1)+0.2)+0.4,0)</f>
        <v>71</v>
      </c>
      <c r="I857" s="62">
        <f>ROUNDUP((VLOOKUP(B857,Sheet1!U:AA,7,FALSE)-2)*(0.042*(D857-1)+0.2)+0.4,0)</f>
        <v>59</v>
      </c>
      <c r="J857" s="62">
        <f>E857*8+F857*2+G857*3+H857*3+I857*1+VLOOKUP(B857,Sheet1!AU:AZ,2,FALSE)</f>
        <v>786</v>
      </c>
      <c r="K857" s="62">
        <f>E857*1+F857*2+G857*2+H857*2+I857*10+VLOOKUP(B857,Sheet1!AU:AZ,3,FALSE)</f>
        <v>961</v>
      </c>
      <c r="L857" s="62">
        <f>E857*0.1+F857*2+G857*0.2+H857*0.26+I857*0.1+VLOOKUP(B857,Sheet1!AU:AZ,4,FALSE)</f>
        <v>149.86</v>
      </c>
      <c r="M857" s="62">
        <f>E857*0.1+F857*0.2+G857*2+H857*0.2+I857*0.1+VLOOKUP(B857,Sheet1!AU:AZ,5,FALSE)</f>
        <v>133</v>
      </c>
      <c r="N857" s="62">
        <f>E857*0.1+F857*0.2+G857*0.2+H857*2+I857*0.1+VLOOKUP(B857,Sheet1!AU:AZ,6,FALSE)</f>
        <v>188.8</v>
      </c>
      <c r="O857" s="62">
        <f t="shared" si="244"/>
        <v>32.9</v>
      </c>
      <c r="P857" s="62">
        <f t="shared" si="245"/>
        <v>27.6</v>
      </c>
      <c r="R857" s="9">
        <f t="shared" si="257"/>
        <v>54</v>
      </c>
      <c r="S857" s="9">
        <f t="shared" si="246"/>
        <v>380.04</v>
      </c>
      <c r="T857" s="9">
        <f t="shared" si="247"/>
        <v>58.8</v>
      </c>
      <c r="U857" s="66">
        <f t="shared" si="258"/>
        <v>556</v>
      </c>
      <c r="V857" s="9">
        <f t="shared" si="259"/>
        <v>667.2</v>
      </c>
      <c r="W857" s="67">
        <f t="shared" si="260"/>
        <v>207</v>
      </c>
      <c r="Y857" s="69">
        <f>VLOOKUP(D857,Sheet2!P:Q,2,FALSE)</f>
        <v>120</v>
      </c>
      <c r="AB857" s="4" t="str">
        <f>IF('表格编辑 '!D914="monster","普通","BOSS")</f>
        <v>普通</v>
      </c>
      <c r="AD857" s="50">
        <f>VLOOKUP(D857,映射!AK:AL,2,FALSE)</f>
        <v>4</v>
      </c>
      <c r="AE857" s="50" t="s">
        <v>37</v>
      </c>
      <c r="AF857" s="4">
        <f>VLOOKUP(AE857,映射!AN:AO,2,FALSE)</f>
        <v>2</v>
      </c>
      <c r="AG857" s="50">
        <v>1</v>
      </c>
      <c r="AH857" s="70">
        <v>1</v>
      </c>
      <c r="AI857" s="16">
        <f t="shared" si="248"/>
        <v>40501</v>
      </c>
      <c r="AJ857" s="16">
        <f t="shared" si="249"/>
        <v>50038</v>
      </c>
      <c r="AK857" s="16">
        <f t="shared" si="250"/>
        <v>54</v>
      </c>
      <c r="AL857" s="16" t="str">
        <f t="shared" si="251"/>
        <v>石像魔宠</v>
      </c>
      <c r="AM857" s="16">
        <f t="shared" si="252"/>
        <v>4448</v>
      </c>
      <c r="AN857" s="16">
        <f t="shared" si="253"/>
        <v>1572</v>
      </c>
      <c r="AO857" s="16">
        <f t="shared" si="261"/>
        <v>2876</v>
      </c>
      <c r="AP857" s="16">
        <f t="shared" si="254"/>
        <v>3662</v>
      </c>
      <c r="AQ857" s="16">
        <f t="shared" si="255"/>
        <v>1922</v>
      </c>
      <c r="AR857" s="16">
        <f t="shared" si="256"/>
        <v>225</v>
      </c>
      <c r="AS857" s="16"/>
      <c r="AT857" s="16">
        <v>69.1</v>
      </c>
      <c r="AU857" s="16">
        <v>146.5</v>
      </c>
      <c r="AV857" s="16">
        <v>25.9</v>
      </c>
      <c r="AW857" s="16"/>
    </row>
    <row r="858" spans="1:49">
      <c r="A858" s="62">
        <f>'表格编辑 '!A915</f>
        <v>40502</v>
      </c>
      <c r="B858" s="62">
        <f>'表格编辑 '!B915</f>
        <v>50093</v>
      </c>
      <c r="C858" s="62" t="str">
        <f>VLOOKUP(B858,映射!A:B,2,FALSE)</f>
        <v>萌萌仙人掌</v>
      </c>
      <c r="D858" s="62">
        <f>'表格编辑 '!E915</f>
        <v>54</v>
      </c>
      <c r="E858" s="62">
        <f>ROUNDUP((VLOOKUP(B858,Sheet1!U:AA,3,FALSE)-2)*(0.042*(D858-1)+0.2)+0.4,0)</f>
        <v>64</v>
      </c>
      <c r="F858" s="62">
        <f>ROUNDUP((VLOOKUP(B858,Sheet1!U:AA,4,FALSE)-2)*(0.042*(D858-1)+0.2)+0.4,0)</f>
        <v>81</v>
      </c>
      <c r="G858" s="62">
        <f>ROUNDUP((VLOOKUP(B858,Sheet1!U:AA,5,FALSE)-2)*(0.042*(D858-1)+0.2)+0.4,0)</f>
        <v>42</v>
      </c>
      <c r="H858" s="62">
        <f>ROUNDUP((VLOOKUP(B858,Sheet1!U:AA,6,FALSE)-2)*(0.042*(D858-1)+0.2)+0.4,0)</f>
        <v>30</v>
      </c>
      <c r="I858" s="62">
        <f>ROUNDUP((VLOOKUP(B858,Sheet1!U:AA,7,FALSE)-2)*(0.042*(D858-1)+0.2)+0.4,0)</f>
        <v>30</v>
      </c>
      <c r="J858" s="62">
        <f>E858*8+F858*2+G858*3+H858*3+I858*1+VLOOKUP(B858,Sheet1!AU:AZ,2,FALSE)</f>
        <v>940</v>
      </c>
      <c r="K858" s="62">
        <f>E858*1+F858*2+G858*2+H858*2+I858*10+VLOOKUP(B858,Sheet1!AU:AZ,3,FALSE)</f>
        <v>690</v>
      </c>
      <c r="L858" s="62">
        <f>E858*0.1+F858*2+G858*0.2+H858*0.26+I858*0.1+VLOOKUP(B858,Sheet1!AU:AZ,4,FALSE)</f>
        <v>207.6</v>
      </c>
      <c r="M858" s="62">
        <f>E858*0.1+F858*0.2+G858*2+H858*0.2+I858*0.1+VLOOKUP(B858,Sheet1!AU:AZ,5,FALSE)</f>
        <v>135.6</v>
      </c>
      <c r="N858" s="62">
        <f>E858*0.1+F858*0.2+G858*0.2+H858*2+I858*0.1+VLOOKUP(B858,Sheet1!AU:AZ,6,FALSE)</f>
        <v>114</v>
      </c>
      <c r="O858" s="62">
        <f t="shared" si="244"/>
        <v>2.1</v>
      </c>
      <c r="P858" s="62">
        <f t="shared" si="245"/>
        <v>41.9</v>
      </c>
      <c r="R858" s="9">
        <f t="shared" si="257"/>
        <v>54</v>
      </c>
      <c r="S858" s="9">
        <f t="shared" si="246"/>
        <v>380.04</v>
      </c>
      <c r="T858" s="9">
        <f t="shared" si="247"/>
        <v>58.8</v>
      </c>
      <c r="U858" s="66">
        <f t="shared" si="258"/>
        <v>551</v>
      </c>
      <c r="V858" s="9">
        <f t="shared" si="259"/>
        <v>661.2</v>
      </c>
      <c r="W858" s="67">
        <f t="shared" si="260"/>
        <v>337</v>
      </c>
      <c r="Y858" s="69">
        <f>VLOOKUP(D858,Sheet2!P:Q,2,FALSE)</f>
        <v>120</v>
      </c>
      <c r="AB858" s="4" t="str">
        <f>IF('表格编辑 '!D915="monster","普通","BOSS")</f>
        <v>普通</v>
      </c>
      <c r="AD858" s="50">
        <f>VLOOKUP(D858,映射!AK:AL,2,FALSE)</f>
        <v>4</v>
      </c>
      <c r="AE858" s="50" t="s">
        <v>37</v>
      </c>
      <c r="AF858" s="4">
        <f>VLOOKUP(AE858,映射!AN:AO,2,FALSE)</f>
        <v>2</v>
      </c>
      <c r="AG858" s="50">
        <v>1</v>
      </c>
      <c r="AH858" s="70">
        <v>1</v>
      </c>
      <c r="AI858" s="16">
        <f t="shared" si="248"/>
        <v>40502</v>
      </c>
      <c r="AJ858" s="16">
        <f t="shared" si="249"/>
        <v>50093</v>
      </c>
      <c r="AK858" s="16">
        <f t="shared" si="250"/>
        <v>54</v>
      </c>
      <c r="AL858" s="16" t="str">
        <f t="shared" si="251"/>
        <v>萌萌仙人掌</v>
      </c>
      <c r="AM858" s="16">
        <f t="shared" si="252"/>
        <v>4408</v>
      </c>
      <c r="AN858" s="16">
        <f t="shared" si="253"/>
        <v>1880</v>
      </c>
      <c r="AO858" s="16">
        <f t="shared" si="261"/>
        <v>2528</v>
      </c>
      <c r="AP858" s="16">
        <f t="shared" si="254"/>
        <v>3468</v>
      </c>
      <c r="AQ858" s="16">
        <f t="shared" si="255"/>
        <v>1380</v>
      </c>
      <c r="AR858" s="16">
        <f t="shared" si="256"/>
        <v>312</v>
      </c>
      <c r="AS858" s="16"/>
      <c r="AT858" s="16">
        <v>101.6</v>
      </c>
      <c r="AU858" s="16">
        <v>81.8</v>
      </c>
      <c r="AV858" s="16">
        <v>1.7</v>
      </c>
      <c r="AW858" s="16"/>
    </row>
    <row r="859" spans="1:49">
      <c r="A859" s="62">
        <f>'表格编辑 '!A916</f>
        <v>40503</v>
      </c>
      <c r="B859" s="62">
        <f>'表格编辑 '!B916</f>
        <v>50120</v>
      </c>
      <c r="C859" s="62" t="str">
        <f>VLOOKUP(B859,映射!A:B,2,FALSE)</f>
        <v>蓝魔恐怖箱</v>
      </c>
      <c r="D859" s="62">
        <f>'表格编辑 '!E916</f>
        <v>54</v>
      </c>
      <c r="E859" s="62">
        <f>ROUNDUP((VLOOKUP(B859,Sheet1!U:AA,3,FALSE)-2)*(0.042*(D859-1)+0.2)+0.4,0)</f>
        <v>32</v>
      </c>
      <c r="F859" s="62">
        <f>ROUNDUP((VLOOKUP(B859,Sheet1!U:AA,4,FALSE)-2)*(0.042*(D859-1)+0.2)+0.4,0)</f>
        <v>86</v>
      </c>
      <c r="G859" s="62">
        <f>ROUNDUP((VLOOKUP(B859,Sheet1!U:AA,5,FALSE)-2)*(0.042*(D859-1)+0.2)+0.4,0)</f>
        <v>64</v>
      </c>
      <c r="H859" s="62">
        <f>ROUNDUP((VLOOKUP(B859,Sheet1!U:AA,6,FALSE)-2)*(0.042*(D859-1)+0.2)+0.4,0)</f>
        <v>15</v>
      </c>
      <c r="I859" s="62">
        <f>ROUNDUP((VLOOKUP(B859,Sheet1!U:AA,7,FALSE)-2)*(0.042*(D859-1)+0.2)+0.4,0)</f>
        <v>49</v>
      </c>
      <c r="J859" s="62">
        <f>E859*8+F859*2+G859*3+H859*3+I859*1+VLOOKUP(B859,Sheet1!AU:AZ,2,FALSE)</f>
        <v>734</v>
      </c>
      <c r="K859" s="62">
        <f>E859*1+F859*2+G859*2+H859*2+I859*10+VLOOKUP(B859,Sheet1!AU:AZ,3,FALSE)</f>
        <v>872</v>
      </c>
      <c r="L859" s="62">
        <f>E859*0.1+F859*2+G859*0.2+H859*0.26+I859*0.1+VLOOKUP(B859,Sheet1!AU:AZ,4,FALSE)</f>
        <v>216.8</v>
      </c>
      <c r="M859" s="62">
        <f>E859*0.1+F859*0.2+G859*2+H859*0.2+I859*0.1+VLOOKUP(B859,Sheet1!AU:AZ,5,FALSE)</f>
        <v>176.3</v>
      </c>
      <c r="N859" s="62">
        <f>E859*0.1+F859*0.2+G859*0.2+H859*2+I859*0.1+VLOOKUP(B859,Sheet1!AU:AZ,6,FALSE)</f>
        <v>88.1</v>
      </c>
      <c r="O859" s="62">
        <f t="shared" si="244"/>
        <v>32.3</v>
      </c>
      <c r="P859" s="62">
        <f t="shared" si="245"/>
        <v>8.7</v>
      </c>
      <c r="R859" s="9">
        <f t="shared" si="257"/>
        <v>54</v>
      </c>
      <c r="S859" s="9">
        <f t="shared" si="246"/>
        <v>380.04</v>
      </c>
      <c r="T859" s="9">
        <f t="shared" si="247"/>
        <v>58.8</v>
      </c>
      <c r="U859" s="66">
        <f t="shared" si="258"/>
        <v>477</v>
      </c>
      <c r="V859" s="9">
        <f t="shared" si="259"/>
        <v>572.4</v>
      </c>
      <c r="W859" s="67">
        <f t="shared" si="260"/>
        <v>359</v>
      </c>
      <c r="Y859" s="69">
        <f>VLOOKUP(D859,Sheet2!P:Q,2,FALSE)</f>
        <v>120</v>
      </c>
      <c r="AB859" s="4" t="str">
        <f>IF('表格编辑 '!D916="monster","普通","BOSS")</f>
        <v>普通</v>
      </c>
      <c r="AD859" s="50">
        <f>VLOOKUP(D859,映射!AK:AL,2,FALSE)</f>
        <v>4</v>
      </c>
      <c r="AE859" s="50" t="s">
        <v>37</v>
      </c>
      <c r="AF859" s="4">
        <f>VLOOKUP(AE859,映射!AN:AO,2,FALSE)</f>
        <v>2</v>
      </c>
      <c r="AG859" s="50">
        <v>1</v>
      </c>
      <c r="AH859" s="70">
        <v>1</v>
      </c>
      <c r="AI859" s="16">
        <f t="shared" si="248"/>
        <v>40503</v>
      </c>
      <c r="AJ859" s="16">
        <f t="shared" si="249"/>
        <v>50120</v>
      </c>
      <c r="AK859" s="16">
        <f t="shared" si="250"/>
        <v>54</v>
      </c>
      <c r="AL859" s="16" t="str">
        <f t="shared" si="251"/>
        <v>蓝魔恐怖箱</v>
      </c>
      <c r="AM859" s="16">
        <f t="shared" si="252"/>
        <v>3816</v>
      </c>
      <c r="AN859" s="16">
        <f t="shared" si="253"/>
        <v>1468</v>
      </c>
      <c r="AO859" s="16">
        <f t="shared" si="261"/>
        <v>2348</v>
      </c>
      <c r="AP859" s="16">
        <f t="shared" si="254"/>
        <v>3082</v>
      </c>
      <c r="AQ859" s="16">
        <f t="shared" si="255"/>
        <v>1744</v>
      </c>
      <c r="AR859" s="16">
        <f t="shared" si="256"/>
        <v>326</v>
      </c>
      <c r="AS859" s="16"/>
      <c r="AT859" s="16">
        <v>137.3</v>
      </c>
      <c r="AU859" s="16">
        <v>61.7</v>
      </c>
      <c r="AV859" s="16">
        <v>28.7</v>
      </c>
      <c r="AW859" s="16"/>
    </row>
    <row r="860" spans="1:49">
      <c r="A860" s="62">
        <f>'表格编辑 '!A917</f>
        <v>40504</v>
      </c>
      <c r="B860" s="62">
        <f>'表格编辑 '!B917</f>
        <v>50062</v>
      </c>
      <c r="C860" s="62" t="str">
        <f>VLOOKUP(B860,映射!A:B,2,FALSE)</f>
        <v>致命魔蝎</v>
      </c>
      <c r="D860" s="62">
        <f>'表格编辑 '!E917</f>
        <v>54</v>
      </c>
      <c r="E860" s="62">
        <f>ROUNDUP((VLOOKUP(B860,Sheet1!U:AA,3,FALSE)-2)*(0.042*(D860-1)+0.2)+0.4,0)</f>
        <v>69</v>
      </c>
      <c r="F860" s="62">
        <f>ROUNDUP((VLOOKUP(B860,Sheet1!U:AA,4,FALSE)-2)*(0.042*(D860-1)+0.2)+0.4,0)</f>
        <v>66</v>
      </c>
      <c r="G860" s="62">
        <f>ROUNDUP((VLOOKUP(B860,Sheet1!U:AA,5,FALSE)-2)*(0.042*(D860-1)+0.2)+0.4,0)</f>
        <v>88</v>
      </c>
      <c r="H860" s="62">
        <f>ROUNDUP((VLOOKUP(B860,Sheet1!U:AA,6,FALSE)-2)*(0.042*(D860-1)+0.2)+0.4,0)</f>
        <v>23</v>
      </c>
      <c r="I860" s="62">
        <f>ROUNDUP((VLOOKUP(B860,Sheet1!U:AA,7,FALSE)-2)*(0.042*(D860-1)+0.2)+0.4,0)</f>
        <v>13</v>
      </c>
      <c r="J860" s="62">
        <f>E860*8+F860*2+G860*3+H860*3+I860*1+VLOOKUP(B860,Sheet1!AU:AZ,2,FALSE)</f>
        <v>1050</v>
      </c>
      <c r="K860" s="62">
        <f>E860*1+F860*2+G860*2+H860*2+I860*10+VLOOKUP(B860,Sheet1!AU:AZ,3,FALSE)</f>
        <v>573</v>
      </c>
      <c r="L860" s="62">
        <f>E860*0.1+F860*2+G860*0.2+H860*0.26+I860*0.1+VLOOKUP(B860,Sheet1!AU:AZ,4,FALSE)</f>
        <v>183.78</v>
      </c>
      <c r="M860" s="62">
        <f>E860*0.1+F860*0.2+G860*2+H860*0.2+I860*0.1+VLOOKUP(B860,Sheet1!AU:AZ,5,FALSE)</f>
        <v>222</v>
      </c>
      <c r="N860" s="62">
        <f>E860*0.1+F860*0.2+G860*0.2+H860*2+I860*0.1+VLOOKUP(B860,Sheet1!AU:AZ,6,FALSE)</f>
        <v>105</v>
      </c>
      <c r="O860" s="62">
        <f t="shared" si="244"/>
        <v>-1.6</v>
      </c>
      <c r="P860" s="62">
        <f t="shared" si="245"/>
        <v>43.1</v>
      </c>
      <c r="R860" s="9">
        <f t="shared" si="257"/>
        <v>54</v>
      </c>
      <c r="S860" s="9">
        <f t="shared" si="246"/>
        <v>380.04</v>
      </c>
      <c r="T860" s="9">
        <f t="shared" si="247"/>
        <v>58.8</v>
      </c>
      <c r="U860" s="66">
        <f t="shared" si="258"/>
        <v>414</v>
      </c>
      <c r="V860" s="9">
        <f t="shared" si="259"/>
        <v>496.8</v>
      </c>
      <c r="W860" s="67">
        <f t="shared" si="260"/>
        <v>282</v>
      </c>
      <c r="Y860" s="69">
        <f>VLOOKUP(D860,Sheet2!P:Q,2,FALSE)</f>
        <v>120</v>
      </c>
      <c r="AB860" s="4" t="str">
        <f>IF('表格编辑 '!D917="monster","普通","BOSS")</f>
        <v>普通</v>
      </c>
      <c r="AD860" s="50">
        <f>VLOOKUP(D860,映射!AK:AL,2,FALSE)</f>
        <v>4</v>
      </c>
      <c r="AE860" s="50" t="s">
        <v>37</v>
      </c>
      <c r="AF860" s="4">
        <f>VLOOKUP(AE860,映射!AN:AO,2,FALSE)</f>
        <v>2</v>
      </c>
      <c r="AG860" s="50">
        <v>1</v>
      </c>
      <c r="AH860" s="70">
        <v>1</v>
      </c>
      <c r="AI860" s="16">
        <f t="shared" si="248"/>
        <v>40504</v>
      </c>
      <c r="AJ860" s="16">
        <f t="shared" si="249"/>
        <v>50062</v>
      </c>
      <c r="AK860" s="16">
        <f t="shared" si="250"/>
        <v>54</v>
      </c>
      <c r="AL860" s="16" t="str">
        <f t="shared" si="251"/>
        <v>致命魔蝎</v>
      </c>
      <c r="AM860" s="16">
        <f t="shared" si="252"/>
        <v>3312</v>
      </c>
      <c r="AN860" s="16">
        <f t="shared" si="253"/>
        <v>2100</v>
      </c>
      <c r="AO860" s="16">
        <f t="shared" si="261"/>
        <v>1212</v>
      </c>
      <c r="AP860" s="16">
        <f t="shared" si="254"/>
        <v>2262</v>
      </c>
      <c r="AQ860" s="16">
        <f t="shared" si="255"/>
        <v>1146</v>
      </c>
      <c r="AR860" s="16">
        <f t="shared" si="256"/>
        <v>276</v>
      </c>
      <c r="AS860" s="16"/>
      <c r="AT860" s="16">
        <v>178.9</v>
      </c>
      <c r="AU860" s="16">
        <v>74.5</v>
      </c>
      <c r="AV860" s="16">
        <v>-0.899999999999999</v>
      </c>
      <c r="AW860" s="16"/>
    </row>
    <row r="861" spans="1:49">
      <c r="A861" s="62">
        <f>'表格编辑 '!A918</f>
        <v>40505</v>
      </c>
      <c r="B861" s="62">
        <f>'表格编辑 '!B918</f>
        <v>50039</v>
      </c>
      <c r="C861" s="62" t="str">
        <f>VLOOKUP(B861,映射!A:B,2,FALSE)</f>
        <v>石像仆从</v>
      </c>
      <c r="D861" s="62">
        <f>'表格编辑 '!E918</f>
        <v>54</v>
      </c>
      <c r="E861" s="62">
        <f>ROUNDUP((VLOOKUP(B861,Sheet1!U:AA,3,FALSE)-2)*(0.042*(D861-1)+0.2)+0.4,0)</f>
        <v>59</v>
      </c>
      <c r="F861" s="62">
        <f>ROUNDUP((VLOOKUP(B861,Sheet1!U:AA,4,FALSE)-2)*(0.042*(D861-1)+0.2)+0.4,0)</f>
        <v>57</v>
      </c>
      <c r="G861" s="62">
        <f>ROUNDUP((VLOOKUP(B861,Sheet1!U:AA,5,FALSE)-2)*(0.042*(D861-1)+0.2)+0.4,0)</f>
        <v>45</v>
      </c>
      <c r="H861" s="62">
        <f>ROUNDUP((VLOOKUP(B861,Sheet1!U:AA,6,FALSE)-2)*(0.042*(D861-1)+0.2)+0.4,0)</f>
        <v>74</v>
      </c>
      <c r="I861" s="62">
        <f>ROUNDUP((VLOOKUP(B861,Sheet1!U:AA,7,FALSE)-2)*(0.042*(D861-1)+0.2)+0.4,0)</f>
        <v>74</v>
      </c>
      <c r="J861" s="62">
        <f>E861*8+F861*2+G861*3+H861*3+I861*1+VLOOKUP(B861,Sheet1!AU:AZ,2,FALSE)</f>
        <v>1037</v>
      </c>
      <c r="K861" s="62">
        <f>E861*1+F861*2+G861*2+H861*2+I861*10+VLOOKUP(B861,Sheet1!AU:AZ,3,FALSE)</f>
        <v>1171</v>
      </c>
      <c r="L861" s="62">
        <f>E861*0.1+F861*2+G861*0.2+H861*0.26+I861*0.1+VLOOKUP(B861,Sheet1!AU:AZ,4,FALSE)</f>
        <v>175.54</v>
      </c>
      <c r="M861" s="62">
        <f>E861*0.1+F861*0.2+G861*2+H861*0.2+I861*0.1+VLOOKUP(B861,Sheet1!AU:AZ,5,FALSE)</f>
        <v>149.5</v>
      </c>
      <c r="N861" s="62">
        <f>E861*0.1+F861*0.2+G861*0.2+H861*2+I861*0.1+VLOOKUP(B861,Sheet1!AU:AZ,6,FALSE)</f>
        <v>201.7</v>
      </c>
      <c r="O861" s="62">
        <f t="shared" si="244"/>
        <v>37.4</v>
      </c>
      <c r="P861" s="62">
        <f t="shared" si="245"/>
        <v>44.4</v>
      </c>
      <c r="R861" s="9">
        <f t="shared" si="257"/>
        <v>54</v>
      </c>
      <c r="S861" s="9">
        <f t="shared" si="246"/>
        <v>380.04</v>
      </c>
      <c r="T861" s="9">
        <f t="shared" si="247"/>
        <v>58.8</v>
      </c>
      <c r="U861" s="66">
        <f t="shared" si="258"/>
        <v>523</v>
      </c>
      <c r="V861" s="9">
        <f t="shared" si="259"/>
        <v>627.6</v>
      </c>
      <c r="W861" s="67">
        <f t="shared" si="260"/>
        <v>263</v>
      </c>
      <c r="Y861" s="69">
        <f>VLOOKUP(D861,Sheet2!P:Q,2,FALSE)</f>
        <v>120</v>
      </c>
      <c r="AB861" s="4" t="str">
        <f>IF('表格编辑 '!D918="monster","普通","BOSS")</f>
        <v>普通</v>
      </c>
      <c r="AD861" s="50">
        <f>VLOOKUP(D861,映射!AK:AL,2,FALSE)</f>
        <v>4</v>
      </c>
      <c r="AE861" s="50" t="s">
        <v>37</v>
      </c>
      <c r="AF861" s="4">
        <f>VLOOKUP(AE861,映射!AN:AO,2,FALSE)</f>
        <v>2</v>
      </c>
      <c r="AG861" s="50">
        <v>1</v>
      </c>
      <c r="AH861" s="70">
        <v>1</v>
      </c>
      <c r="AI861" s="16">
        <f t="shared" si="248"/>
        <v>40505</v>
      </c>
      <c r="AJ861" s="16">
        <f t="shared" si="249"/>
        <v>50039</v>
      </c>
      <c r="AK861" s="16">
        <f t="shared" si="250"/>
        <v>54</v>
      </c>
      <c r="AL861" s="16" t="str">
        <f t="shared" si="251"/>
        <v>石像仆从</v>
      </c>
      <c r="AM861" s="16">
        <f t="shared" si="252"/>
        <v>4184</v>
      </c>
      <c r="AN861" s="16">
        <f t="shared" si="253"/>
        <v>2074</v>
      </c>
      <c r="AO861" s="16">
        <f t="shared" si="261"/>
        <v>2110</v>
      </c>
      <c r="AP861" s="16">
        <f t="shared" si="254"/>
        <v>3147</v>
      </c>
      <c r="AQ861" s="16">
        <f t="shared" si="255"/>
        <v>2342</v>
      </c>
      <c r="AR861" s="16">
        <f t="shared" si="256"/>
        <v>264</v>
      </c>
      <c r="AS861" s="16"/>
      <c r="AT861" s="16">
        <v>86.1</v>
      </c>
      <c r="AU861" s="16">
        <v>131.1</v>
      </c>
      <c r="AV861" s="16">
        <v>27.4</v>
      </c>
      <c r="AW861" s="16"/>
    </row>
    <row r="862" spans="1:49">
      <c r="A862" s="62">
        <f>'表格编辑 '!A919</f>
        <v>40506</v>
      </c>
      <c r="B862" s="62">
        <f>'表格编辑 '!B919</f>
        <v>50016</v>
      </c>
      <c r="C862" s="62" t="str">
        <f>VLOOKUP(B862,映射!A:B,2,FALSE)</f>
        <v>炽热贼鼠</v>
      </c>
      <c r="D862" s="62">
        <f>'表格编辑 '!E919</f>
        <v>54</v>
      </c>
      <c r="E862" s="62">
        <f>ROUNDUP((VLOOKUP(B862,Sheet1!U:AA,3,FALSE)-2)*(0.042*(D862-1)+0.2)+0.4,0)</f>
        <v>37</v>
      </c>
      <c r="F862" s="62">
        <f>ROUNDUP((VLOOKUP(B862,Sheet1!U:AA,4,FALSE)-2)*(0.042*(D862-1)+0.2)+0.4,0)</f>
        <v>49</v>
      </c>
      <c r="G862" s="62">
        <f>ROUNDUP((VLOOKUP(B862,Sheet1!U:AA,5,FALSE)-2)*(0.042*(D862-1)+0.2)+0.4,0)</f>
        <v>32</v>
      </c>
      <c r="H862" s="62">
        <f>ROUNDUP((VLOOKUP(B862,Sheet1!U:AA,6,FALSE)-2)*(0.042*(D862-1)+0.2)+0.4,0)</f>
        <v>79</v>
      </c>
      <c r="I862" s="62">
        <f>ROUNDUP((VLOOKUP(B862,Sheet1!U:AA,7,FALSE)-2)*(0.042*(D862-1)+0.2)+0.4,0)</f>
        <v>74</v>
      </c>
      <c r="J862" s="62">
        <f>E862*8+F862*2+G862*3+H862*3+I862*1+VLOOKUP(B862,Sheet1!AU:AZ,2,FALSE)</f>
        <v>821</v>
      </c>
      <c r="K862" s="62">
        <f>E862*1+F862*2+G862*2+H862*2+I862*10+VLOOKUP(B862,Sheet1!AU:AZ,3,FALSE)</f>
        <v>1117</v>
      </c>
      <c r="L862" s="62">
        <f>E862*0.1+F862*2+G862*0.2+H862*0.26+I862*0.1+VLOOKUP(B862,Sheet1!AU:AZ,4,FALSE)</f>
        <v>156.04</v>
      </c>
      <c r="M862" s="62">
        <f>E862*0.1+F862*0.2+G862*2+H862*0.2+I862*0.1+VLOOKUP(B862,Sheet1!AU:AZ,5,FALSE)</f>
        <v>120.7</v>
      </c>
      <c r="N862" s="62">
        <f>E862*0.1+F862*0.2+G862*0.2+H862*2+I862*0.1+VLOOKUP(B862,Sheet1!AU:AZ,6,FALSE)</f>
        <v>205.3</v>
      </c>
      <c r="O862" s="62">
        <f t="shared" si="244"/>
        <v>41.7</v>
      </c>
      <c r="P862" s="62">
        <f t="shared" si="245"/>
        <v>29.9</v>
      </c>
      <c r="R862" s="9">
        <f t="shared" si="257"/>
        <v>54</v>
      </c>
      <c r="S862" s="9">
        <f t="shared" si="246"/>
        <v>380.04</v>
      </c>
      <c r="T862" s="9">
        <f t="shared" si="247"/>
        <v>58.8</v>
      </c>
      <c r="U862" s="66">
        <f t="shared" si="258"/>
        <v>584</v>
      </c>
      <c r="V862" s="9">
        <f t="shared" si="259"/>
        <v>700.8</v>
      </c>
      <c r="W862" s="67">
        <f t="shared" si="260"/>
        <v>220</v>
      </c>
      <c r="Y862" s="69">
        <f>VLOOKUP(D862,Sheet2!P:Q,2,FALSE)</f>
        <v>120</v>
      </c>
      <c r="AB862" s="4" t="str">
        <f>IF('表格编辑 '!D919="monster","普通","BOSS")</f>
        <v>普通</v>
      </c>
      <c r="AD862" s="50">
        <f>VLOOKUP(D862,映射!AK:AL,2,FALSE)</f>
        <v>4</v>
      </c>
      <c r="AE862" s="50" t="s">
        <v>37</v>
      </c>
      <c r="AF862" s="4">
        <f>VLOOKUP(AE862,映射!AN:AO,2,FALSE)</f>
        <v>2</v>
      </c>
      <c r="AG862" s="50">
        <v>1</v>
      </c>
      <c r="AH862" s="70">
        <v>1</v>
      </c>
      <c r="AI862" s="16">
        <f t="shared" si="248"/>
        <v>40506</v>
      </c>
      <c r="AJ862" s="16">
        <f t="shared" si="249"/>
        <v>50016</v>
      </c>
      <c r="AK862" s="16">
        <f t="shared" si="250"/>
        <v>54</v>
      </c>
      <c r="AL862" s="16" t="str">
        <f t="shared" si="251"/>
        <v>炽热贼鼠</v>
      </c>
      <c r="AM862" s="16">
        <f t="shared" si="252"/>
        <v>4672</v>
      </c>
      <c r="AN862" s="16">
        <f t="shared" si="253"/>
        <v>1642</v>
      </c>
      <c r="AO862" s="16">
        <f t="shared" si="261"/>
        <v>3030</v>
      </c>
      <c r="AP862" s="16">
        <f t="shared" si="254"/>
        <v>3851</v>
      </c>
      <c r="AQ862" s="16">
        <f t="shared" si="255"/>
        <v>2234</v>
      </c>
      <c r="AR862" s="16">
        <f t="shared" si="256"/>
        <v>235</v>
      </c>
      <c r="AS862" s="16"/>
      <c r="AT862" s="16">
        <v>83.9</v>
      </c>
      <c r="AU862" s="16">
        <v>155.9</v>
      </c>
      <c r="AV862" s="16">
        <v>45.1</v>
      </c>
      <c r="AW862" s="16"/>
    </row>
    <row r="863" spans="1:49">
      <c r="A863" s="62">
        <f>'表格编辑 '!A920</f>
        <v>40507</v>
      </c>
      <c r="B863" s="62">
        <f>'表格编辑 '!B920</f>
        <v>50114</v>
      </c>
      <c r="C863" s="62" t="str">
        <f>VLOOKUP(B863,映射!A:B,2,FALSE)</f>
        <v>屠龙刃使魔</v>
      </c>
      <c r="D863" s="62">
        <f>'表格编辑 '!E920</f>
        <v>54</v>
      </c>
      <c r="E863" s="62">
        <f>ROUNDUP((VLOOKUP(B863,Sheet1!U:AA,3,FALSE)-2)*(0.042*(D863-1)+0.2)+0.4,0)</f>
        <v>37</v>
      </c>
      <c r="F863" s="62">
        <f>ROUNDUP((VLOOKUP(B863,Sheet1!U:AA,4,FALSE)-2)*(0.042*(D863-1)+0.2)+0.4,0)</f>
        <v>86</v>
      </c>
      <c r="G863" s="62">
        <f>ROUNDUP((VLOOKUP(B863,Sheet1!U:AA,5,FALSE)-2)*(0.042*(D863-1)+0.2)+0.4,0)</f>
        <v>96</v>
      </c>
      <c r="H863" s="62">
        <f>ROUNDUP((VLOOKUP(B863,Sheet1!U:AA,6,FALSE)-2)*(0.042*(D863-1)+0.2)+0.4,0)</f>
        <v>40</v>
      </c>
      <c r="I863" s="62">
        <f>ROUNDUP((VLOOKUP(B863,Sheet1!U:AA,7,FALSE)-2)*(0.042*(D863-1)+0.2)+0.4,0)</f>
        <v>62</v>
      </c>
      <c r="J863" s="62">
        <f>E863*8+F863*2+G863*3+H863*3+I863*1+VLOOKUP(B863,Sheet1!AU:AZ,2,FALSE)</f>
        <v>958</v>
      </c>
      <c r="K863" s="62">
        <f>E863*1+F863*2+G863*2+H863*2+I863*10+VLOOKUP(B863,Sheet1!AU:AZ,3,FALSE)</f>
        <v>1121</v>
      </c>
      <c r="L863" s="62">
        <f>E863*0.1+F863*2+G863*0.2+H863*0.26+I863*0.1+VLOOKUP(B863,Sheet1!AU:AZ,4,FALSE)</f>
        <v>231.5</v>
      </c>
      <c r="M863" s="62">
        <f>E863*0.1+F863*0.2+G863*2+H863*0.2+I863*0.1+VLOOKUP(B863,Sheet1!AU:AZ,5,FALSE)</f>
        <v>247.1</v>
      </c>
      <c r="N863" s="62">
        <f>E863*0.1+F863*0.2+G863*0.2+H863*2+I863*0.1+VLOOKUP(B863,Sheet1!AU:AZ,6,FALSE)</f>
        <v>146.3</v>
      </c>
      <c r="O863" s="62">
        <f t="shared" si="244"/>
        <v>45.1</v>
      </c>
      <c r="P863" s="62">
        <f t="shared" si="245"/>
        <v>13.2</v>
      </c>
      <c r="R863" s="9">
        <f t="shared" si="257"/>
        <v>54</v>
      </c>
      <c r="S863" s="9">
        <f t="shared" si="246"/>
        <v>380.04</v>
      </c>
      <c r="T863" s="9">
        <f t="shared" si="247"/>
        <v>58.8</v>
      </c>
      <c r="U863" s="66">
        <f t="shared" si="258"/>
        <v>386</v>
      </c>
      <c r="V863" s="9">
        <f t="shared" si="259"/>
        <v>463.2</v>
      </c>
      <c r="W863" s="67">
        <f t="shared" si="260"/>
        <v>395</v>
      </c>
      <c r="Y863" s="69">
        <f>VLOOKUP(D863,Sheet2!P:Q,2,FALSE)</f>
        <v>120</v>
      </c>
      <c r="AB863" s="4" t="str">
        <f>IF('表格编辑 '!D920="monster","普通","BOSS")</f>
        <v>普通</v>
      </c>
      <c r="AD863" s="50">
        <f>VLOOKUP(D863,映射!AK:AL,2,FALSE)</f>
        <v>4</v>
      </c>
      <c r="AE863" s="50" t="s">
        <v>37</v>
      </c>
      <c r="AF863" s="4">
        <f>VLOOKUP(AE863,映射!AN:AO,2,FALSE)</f>
        <v>2</v>
      </c>
      <c r="AG863" s="50">
        <v>1</v>
      </c>
      <c r="AH863" s="70">
        <v>1</v>
      </c>
      <c r="AI863" s="16">
        <f t="shared" si="248"/>
        <v>40507</v>
      </c>
      <c r="AJ863" s="16">
        <f t="shared" si="249"/>
        <v>50114</v>
      </c>
      <c r="AK863" s="16">
        <f t="shared" si="250"/>
        <v>54</v>
      </c>
      <c r="AL863" s="16" t="str">
        <f t="shared" si="251"/>
        <v>屠龙刃使魔</v>
      </c>
      <c r="AM863" s="16">
        <f t="shared" si="252"/>
        <v>3088</v>
      </c>
      <c r="AN863" s="16">
        <f t="shared" si="253"/>
        <v>1916</v>
      </c>
      <c r="AO863" s="16">
        <f t="shared" si="261"/>
        <v>1172</v>
      </c>
      <c r="AP863" s="16">
        <f t="shared" si="254"/>
        <v>2130</v>
      </c>
      <c r="AQ863" s="16">
        <f t="shared" si="255"/>
        <v>2242</v>
      </c>
      <c r="AR863" s="16">
        <f t="shared" si="256"/>
        <v>348</v>
      </c>
      <c r="AS863" s="16"/>
      <c r="AT863" s="16">
        <v>194.2</v>
      </c>
      <c r="AU863" s="16">
        <v>79</v>
      </c>
      <c r="AV863" s="16">
        <v>26.9</v>
      </c>
      <c r="AW863" s="16"/>
    </row>
    <row r="864" spans="1:49">
      <c r="A864" s="62">
        <f>'表格编辑 '!A921</f>
        <v>40508</v>
      </c>
      <c r="B864" s="62">
        <f>'表格编辑 '!B921</f>
        <v>50015</v>
      </c>
      <c r="C864" s="62" t="str">
        <f>VLOOKUP(B864,映射!A:B,2,FALSE)</f>
        <v>噩梦耗子</v>
      </c>
      <c r="D864" s="62">
        <f>'表格编辑 '!E921</f>
        <v>54</v>
      </c>
      <c r="E864" s="62">
        <f>ROUNDUP((VLOOKUP(B864,Sheet1!U:AA,3,FALSE)-2)*(0.042*(D864-1)+0.2)+0.4,0)</f>
        <v>6</v>
      </c>
      <c r="F864" s="62">
        <f>ROUNDUP((VLOOKUP(B864,Sheet1!U:AA,4,FALSE)-2)*(0.042*(D864-1)+0.2)+0.4,0)</f>
        <v>15</v>
      </c>
      <c r="G864" s="62">
        <f>ROUNDUP((VLOOKUP(B864,Sheet1!U:AA,5,FALSE)-2)*(0.042*(D864-1)+0.2)+0.4,0)</f>
        <v>40</v>
      </c>
      <c r="H864" s="62">
        <f>ROUNDUP((VLOOKUP(B864,Sheet1!U:AA,6,FALSE)-2)*(0.042*(D864-1)+0.2)+0.4,0)</f>
        <v>76</v>
      </c>
      <c r="I864" s="62">
        <f>ROUNDUP((VLOOKUP(B864,Sheet1!U:AA,7,FALSE)-2)*(0.042*(D864-1)+0.2)+0.4,0)</f>
        <v>86</v>
      </c>
      <c r="J864" s="62">
        <f>E864*8+F864*2+G864*3+H864*3+I864*1+VLOOKUP(B864,Sheet1!AU:AZ,2,FALSE)</f>
        <v>532</v>
      </c>
      <c r="K864" s="62">
        <f>E864*1+F864*2+G864*2+H864*2+I864*10+VLOOKUP(B864,Sheet1!AU:AZ,3,FALSE)</f>
        <v>1148</v>
      </c>
      <c r="L864" s="62">
        <f>E864*0.1+F864*2+G864*0.2+H864*0.26+I864*0.1+VLOOKUP(B864,Sheet1!AU:AZ,4,FALSE)</f>
        <v>86.96</v>
      </c>
      <c r="M864" s="62">
        <f>E864*0.1+F864*0.2+G864*2+H864*0.2+I864*0.1+VLOOKUP(B864,Sheet1!AU:AZ,5,FALSE)</f>
        <v>127.4</v>
      </c>
      <c r="N864" s="62">
        <f>E864*0.1+F864*0.2+G864*0.2+H864*2+I864*0.1+VLOOKUP(B864,Sheet1!AU:AZ,6,FALSE)</f>
        <v>192.2</v>
      </c>
      <c r="O864" s="62">
        <f t="shared" ref="O864:O927" si="262">E864*-0.3+F864*-0.1+G864*0.2+H864*-0.1+I864*0.8</f>
        <v>65.9</v>
      </c>
      <c r="P864" s="62">
        <f t="shared" ref="P864:P927" si="263">E864*0.8+F864*-0.1+G864*-0.1+H864*0.2+I864*-0.1</f>
        <v>5.9</v>
      </c>
      <c r="R864" s="9">
        <f t="shared" si="257"/>
        <v>54</v>
      </c>
      <c r="S864" s="9">
        <f t="shared" si="246"/>
        <v>380.04</v>
      </c>
      <c r="T864" s="9">
        <f t="shared" si="247"/>
        <v>58.8</v>
      </c>
      <c r="U864" s="66">
        <f t="shared" si="258"/>
        <v>568</v>
      </c>
      <c r="V864" s="9">
        <f t="shared" si="259"/>
        <v>681.6</v>
      </c>
      <c r="W864" s="67">
        <f t="shared" si="260"/>
        <v>87</v>
      </c>
      <c r="Y864" s="69">
        <f>VLOOKUP(D864,Sheet2!P:Q,2,FALSE)</f>
        <v>120</v>
      </c>
      <c r="AB864" s="4" t="str">
        <f>IF('表格编辑 '!D921="monster","普通","BOSS")</f>
        <v>普通</v>
      </c>
      <c r="AD864" s="50">
        <f>VLOOKUP(D864,映射!AK:AL,2,FALSE)</f>
        <v>4</v>
      </c>
      <c r="AE864" s="50" t="s">
        <v>37</v>
      </c>
      <c r="AF864" s="4">
        <f>VLOOKUP(AE864,映射!AN:AO,2,FALSE)</f>
        <v>2</v>
      </c>
      <c r="AG864" s="50">
        <v>1</v>
      </c>
      <c r="AH864" s="70">
        <v>1</v>
      </c>
      <c r="AI864" s="16">
        <f t="shared" si="248"/>
        <v>40508</v>
      </c>
      <c r="AJ864" s="16">
        <f t="shared" si="249"/>
        <v>50015</v>
      </c>
      <c r="AK864" s="16">
        <f t="shared" si="250"/>
        <v>54</v>
      </c>
      <c r="AL864" s="16" t="str">
        <f t="shared" si="251"/>
        <v>噩梦耗子</v>
      </c>
      <c r="AM864" s="16">
        <f t="shared" si="252"/>
        <v>4544</v>
      </c>
      <c r="AN864" s="16">
        <f t="shared" si="253"/>
        <v>1064</v>
      </c>
      <c r="AO864" s="16">
        <f t="shared" si="261"/>
        <v>3480</v>
      </c>
      <c r="AP864" s="16">
        <f t="shared" si="254"/>
        <v>4012</v>
      </c>
      <c r="AQ864" s="16">
        <f t="shared" si="255"/>
        <v>2296</v>
      </c>
      <c r="AR864" s="16">
        <f t="shared" si="256"/>
        <v>131</v>
      </c>
      <c r="AS864" s="16"/>
      <c r="AT864" s="16">
        <v>102.8</v>
      </c>
      <c r="AU864" s="16">
        <v>160.4</v>
      </c>
      <c r="AV864" s="16">
        <v>32.7</v>
      </c>
      <c r="AW864" s="16"/>
    </row>
    <row r="865" spans="1:49">
      <c r="A865" s="62">
        <f>'表格编辑 '!A922</f>
        <v>40509</v>
      </c>
      <c r="B865" s="62">
        <f>'表格编辑 '!B922</f>
        <v>50096</v>
      </c>
      <c r="C865" s="62" t="str">
        <f>VLOOKUP(B865,映射!A:B,2,FALSE)</f>
        <v>史莱姆</v>
      </c>
      <c r="D865" s="62">
        <f>'表格编辑 '!E922</f>
        <v>54</v>
      </c>
      <c r="E865" s="62">
        <f>ROUNDUP((VLOOKUP(B865,Sheet1!U:AA,3,FALSE)-2)*(0.042*(D865-1)+0.2)+0.4,0)</f>
        <v>108</v>
      </c>
      <c r="F865" s="62">
        <f>ROUNDUP((VLOOKUP(B865,Sheet1!U:AA,4,FALSE)-2)*(0.042*(D865-1)+0.2)+0.4,0)</f>
        <v>59</v>
      </c>
      <c r="G865" s="62">
        <f>ROUNDUP((VLOOKUP(B865,Sheet1!U:AA,5,FALSE)-2)*(0.042*(D865-1)+0.2)+0.4,0)</f>
        <v>23</v>
      </c>
      <c r="H865" s="62">
        <f>ROUNDUP((VLOOKUP(B865,Sheet1!U:AA,6,FALSE)-2)*(0.042*(D865-1)+0.2)+0.4,0)</f>
        <v>35</v>
      </c>
      <c r="I865" s="62">
        <f>ROUNDUP((VLOOKUP(B865,Sheet1!U:AA,7,FALSE)-2)*(0.042*(D865-1)+0.2)+0.4,0)</f>
        <v>35</v>
      </c>
      <c r="J865" s="62">
        <f>E865*8+F865*2+G865*3+H865*3+I865*1+VLOOKUP(B865,Sheet1!AU:AZ,2,FALSE)</f>
        <v>1211</v>
      </c>
      <c r="K865" s="62">
        <f>E865*1+F865*2+G865*2+H865*2+I865*10+VLOOKUP(B865,Sheet1!AU:AZ,3,FALSE)</f>
        <v>712</v>
      </c>
      <c r="L865" s="62">
        <f>E865*0.1+F865*2+G865*0.2+H865*0.26+I865*0.1+VLOOKUP(B865,Sheet1!AU:AZ,4,FALSE)</f>
        <v>166</v>
      </c>
      <c r="M865" s="62">
        <f>E865*0.1+F865*0.2+G865*2+H865*0.2+I865*0.1+VLOOKUP(B865,Sheet1!AU:AZ,5,FALSE)</f>
        <v>99.1</v>
      </c>
      <c r="N865" s="62">
        <f>E865*0.1+F865*0.2+G865*0.2+H865*2+I865*0.1+VLOOKUP(B865,Sheet1!AU:AZ,6,FALSE)</f>
        <v>120.7</v>
      </c>
      <c r="O865" s="62">
        <f t="shared" si="262"/>
        <v>-9.2</v>
      </c>
      <c r="P865" s="62">
        <f t="shared" si="263"/>
        <v>81.7</v>
      </c>
      <c r="R865" s="9">
        <f t="shared" si="257"/>
        <v>54</v>
      </c>
      <c r="S865" s="9">
        <f t="shared" si="246"/>
        <v>380.04</v>
      </c>
      <c r="T865" s="9">
        <f t="shared" si="247"/>
        <v>58.8</v>
      </c>
      <c r="U865" s="66">
        <f t="shared" si="258"/>
        <v>640</v>
      </c>
      <c r="V865" s="9">
        <f t="shared" si="259"/>
        <v>768</v>
      </c>
      <c r="W865" s="67">
        <f t="shared" si="260"/>
        <v>242</v>
      </c>
      <c r="Y865" s="69">
        <f>VLOOKUP(D865,Sheet2!P:Q,2,FALSE)</f>
        <v>120</v>
      </c>
      <c r="AB865" s="4" t="str">
        <f>IF('表格编辑 '!D922="monster","普通","BOSS")</f>
        <v>普通</v>
      </c>
      <c r="AD865" s="50">
        <f>VLOOKUP(D865,映射!AK:AL,2,FALSE)</f>
        <v>4</v>
      </c>
      <c r="AE865" s="50" t="s">
        <v>37</v>
      </c>
      <c r="AF865" s="4">
        <f>VLOOKUP(AE865,映射!AN:AO,2,FALSE)</f>
        <v>2</v>
      </c>
      <c r="AG865" s="50">
        <v>1</v>
      </c>
      <c r="AH865" s="70">
        <v>1</v>
      </c>
      <c r="AI865" s="16">
        <f t="shared" si="248"/>
        <v>40509</v>
      </c>
      <c r="AJ865" s="16">
        <f t="shared" si="249"/>
        <v>50096</v>
      </c>
      <c r="AK865" s="16">
        <f t="shared" si="250"/>
        <v>54</v>
      </c>
      <c r="AL865" s="16" t="str">
        <f t="shared" si="251"/>
        <v>史莱姆</v>
      </c>
      <c r="AM865" s="16">
        <f t="shared" si="252"/>
        <v>5120</v>
      </c>
      <c r="AN865" s="16">
        <f t="shared" si="253"/>
        <v>2422</v>
      </c>
      <c r="AO865" s="16">
        <f t="shared" si="261"/>
        <v>2698</v>
      </c>
      <c r="AP865" s="16">
        <f t="shared" si="254"/>
        <v>3909</v>
      </c>
      <c r="AQ865" s="16">
        <f t="shared" si="255"/>
        <v>1424</v>
      </c>
      <c r="AR865" s="16">
        <f t="shared" si="256"/>
        <v>249</v>
      </c>
      <c r="AS865" s="16"/>
      <c r="AT865" s="16">
        <v>64.8</v>
      </c>
      <c r="AU865" s="16">
        <v>45</v>
      </c>
      <c r="AV865" s="16">
        <v>-5.8</v>
      </c>
      <c r="AW865" s="16"/>
    </row>
    <row r="866" spans="1:49">
      <c r="A866" s="62">
        <f>'表格编辑 '!A923</f>
        <v>40510</v>
      </c>
      <c r="B866" s="62">
        <f>'表格编辑 '!B923</f>
        <v>50087</v>
      </c>
      <c r="C866" s="62" t="str">
        <f>VLOOKUP(B866,映射!A:B,2,FALSE)</f>
        <v>丛林臭臭花</v>
      </c>
      <c r="D866" s="62">
        <f>'表格编辑 '!E923</f>
        <v>54</v>
      </c>
      <c r="E866" s="62">
        <f>ROUNDUP((VLOOKUP(B866,Sheet1!U:AA,3,FALSE)-2)*(0.042*(D866-1)+0.2)+0.4,0)</f>
        <v>88</v>
      </c>
      <c r="F866" s="62">
        <f>ROUNDUP((VLOOKUP(B866,Sheet1!U:AA,4,FALSE)-2)*(0.042*(D866-1)+0.2)+0.4,0)</f>
        <v>52</v>
      </c>
      <c r="G866" s="62">
        <f>ROUNDUP((VLOOKUP(B866,Sheet1!U:AA,5,FALSE)-2)*(0.042*(D866-1)+0.2)+0.4,0)</f>
        <v>35</v>
      </c>
      <c r="H866" s="62">
        <f>ROUNDUP((VLOOKUP(B866,Sheet1!U:AA,6,FALSE)-2)*(0.042*(D866-1)+0.2)+0.4,0)</f>
        <v>32</v>
      </c>
      <c r="I866" s="62">
        <f>ROUNDUP((VLOOKUP(B866,Sheet1!U:AA,7,FALSE)-2)*(0.042*(D866-1)+0.2)+0.4,0)</f>
        <v>52</v>
      </c>
      <c r="J866" s="62">
        <f>E866*8+F866*2+G866*3+H866*3+I866*1+VLOOKUP(B866,Sheet1!AU:AZ,2,FALSE)</f>
        <v>1081</v>
      </c>
      <c r="K866" s="62">
        <f>E866*1+F866*2+G866*2+H866*2+I866*10+VLOOKUP(B866,Sheet1!AU:AZ,3,FALSE)</f>
        <v>866</v>
      </c>
      <c r="L866" s="62">
        <f>E866*0.1+F866*2+G866*0.2+H866*0.26+I866*0.1+VLOOKUP(B866,Sheet1!AU:AZ,4,FALSE)</f>
        <v>153.32</v>
      </c>
      <c r="M866" s="62">
        <f>E866*0.1+F866*0.2+G866*2+H866*0.2+I866*0.1+VLOOKUP(B866,Sheet1!AU:AZ,5,FALSE)</f>
        <v>120.8</v>
      </c>
      <c r="N866" s="62">
        <f>E866*0.1+F866*0.2+G866*0.2+H866*2+I866*0.1+VLOOKUP(B866,Sheet1!AU:AZ,6,FALSE)</f>
        <v>115.4</v>
      </c>
      <c r="O866" s="62">
        <f t="shared" si="262"/>
        <v>13.8</v>
      </c>
      <c r="P866" s="62">
        <f t="shared" si="263"/>
        <v>62.9</v>
      </c>
      <c r="R866" s="9">
        <f t="shared" si="257"/>
        <v>54</v>
      </c>
      <c r="S866" s="9">
        <f t="shared" si="246"/>
        <v>380.04</v>
      </c>
      <c r="T866" s="9">
        <f t="shared" si="247"/>
        <v>58.8</v>
      </c>
      <c r="U866" s="66">
        <f t="shared" si="258"/>
        <v>584</v>
      </c>
      <c r="V866" s="9">
        <f t="shared" si="259"/>
        <v>700.8</v>
      </c>
      <c r="W866" s="67">
        <f t="shared" si="260"/>
        <v>214</v>
      </c>
      <c r="Y866" s="69">
        <f>VLOOKUP(D866,Sheet2!P:Q,2,FALSE)</f>
        <v>120</v>
      </c>
      <c r="AB866" s="4" t="str">
        <f>IF('表格编辑 '!D923="monster","普通","BOSS")</f>
        <v>普通</v>
      </c>
      <c r="AD866" s="50">
        <f>VLOOKUP(D866,映射!AK:AL,2,FALSE)</f>
        <v>4</v>
      </c>
      <c r="AE866" s="50" t="s">
        <v>37</v>
      </c>
      <c r="AF866" s="4">
        <f>VLOOKUP(AE866,映射!AN:AO,2,FALSE)</f>
        <v>2</v>
      </c>
      <c r="AG866" s="50">
        <v>1</v>
      </c>
      <c r="AH866" s="70">
        <v>1</v>
      </c>
      <c r="AI866" s="16">
        <f t="shared" si="248"/>
        <v>40510</v>
      </c>
      <c r="AJ866" s="16">
        <f t="shared" si="249"/>
        <v>50087</v>
      </c>
      <c r="AK866" s="16">
        <f t="shared" si="250"/>
        <v>54</v>
      </c>
      <c r="AL866" s="16" t="str">
        <f t="shared" si="251"/>
        <v>丛林臭臭花</v>
      </c>
      <c r="AM866" s="16">
        <f t="shared" si="252"/>
        <v>4672</v>
      </c>
      <c r="AN866" s="16">
        <f t="shared" si="253"/>
        <v>2162</v>
      </c>
      <c r="AO866" s="16">
        <f t="shared" si="261"/>
        <v>2510</v>
      </c>
      <c r="AP866" s="16">
        <f t="shared" si="254"/>
        <v>3591</v>
      </c>
      <c r="AQ866" s="16">
        <f t="shared" si="255"/>
        <v>1732</v>
      </c>
      <c r="AR866" s="16">
        <f t="shared" si="256"/>
        <v>230</v>
      </c>
      <c r="AS866" s="16"/>
      <c r="AT866" s="16">
        <v>89.4</v>
      </c>
      <c r="AU866" s="16">
        <v>85.8</v>
      </c>
      <c r="AV866" s="16">
        <v>12.1</v>
      </c>
      <c r="AW866" s="16"/>
    </row>
    <row r="867" spans="1:49">
      <c r="A867" s="62">
        <f>'表格编辑 '!A924</f>
        <v>40511</v>
      </c>
      <c r="B867" s="62">
        <f>'表格编辑 '!B924</f>
        <v>50127</v>
      </c>
      <c r="C867" s="62" t="str">
        <f>VLOOKUP(B867,映射!A:B,2,FALSE)</f>
        <v>魔王蟹</v>
      </c>
      <c r="D867" s="62">
        <f>'表格编辑 '!E924</f>
        <v>59</v>
      </c>
      <c r="E867" s="62">
        <f>ROUNDUP((VLOOKUP(B867,Sheet1!U:AA,3,FALSE)-2)*(0.042*(D867-1)+0.2)+0.4,0)</f>
        <v>75</v>
      </c>
      <c r="F867" s="62">
        <f>ROUNDUP((VLOOKUP(B867,Sheet1!U:AA,4,FALSE)-2)*(0.042*(D867-1)+0.2)+0.4,0)</f>
        <v>80</v>
      </c>
      <c r="G867" s="62">
        <f>ROUNDUP((VLOOKUP(B867,Sheet1!U:AA,5,FALSE)-2)*(0.042*(D867-1)+0.2)+0.4,0)</f>
        <v>88</v>
      </c>
      <c r="H867" s="62">
        <f>ROUNDUP((VLOOKUP(B867,Sheet1!U:AA,6,FALSE)-2)*(0.042*(D867-1)+0.2)+0.4,0)</f>
        <v>54</v>
      </c>
      <c r="I867" s="62">
        <f>ROUNDUP((VLOOKUP(B867,Sheet1!U:AA,7,FALSE)-2)*(0.042*(D867-1)+0.2)+0.4,0)</f>
        <v>51</v>
      </c>
      <c r="J867" s="62">
        <f>E867*8+F867*2+G867*3+H867*3+I867*1+VLOOKUP(B867,Sheet1!AU:AZ,2,FALSE)</f>
        <v>1257</v>
      </c>
      <c r="K867" s="62">
        <f>E867*1+F867*2+G867*2+H867*2+I867*10+VLOOKUP(B867,Sheet1!AU:AZ,3,FALSE)</f>
        <v>1049</v>
      </c>
      <c r="L867" s="62">
        <f>E867*0.1+F867*2+G867*0.2+H867*0.26+I867*0.1+VLOOKUP(B867,Sheet1!AU:AZ,4,FALSE)</f>
        <v>224.24</v>
      </c>
      <c r="M867" s="62">
        <f>E867*0.1+F867*0.2+G867*2+H867*0.2+I867*0.1+VLOOKUP(B867,Sheet1!AU:AZ,5,FALSE)</f>
        <v>235.4</v>
      </c>
      <c r="N867" s="62">
        <f>E867*0.1+F867*0.2+G867*0.2+H867*2+I867*0.1+VLOOKUP(B867,Sheet1!AU:AZ,6,FALSE)</f>
        <v>174.2</v>
      </c>
      <c r="O867" s="62">
        <f t="shared" si="262"/>
        <v>22.5</v>
      </c>
      <c r="P867" s="62">
        <f t="shared" si="263"/>
        <v>48.9</v>
      </c>
      <c r="R867" s="9">
        <f t="shared" si="257"/>
        <v>59</v>
      </c>
      <c r="S867" s="9">
        <f t="shared" si="246"/>
        <v>402.64</v>
      </c>
      <c r="T867" s="9">
        <f t="shared" si="247"/>
        <v>62.8</v>
      </c>
      <c r="U867" s="66">
        <f t="shared" si="258"/>
        <v>439</v>
      </c>
      <c r="V867" s="9">
        <f t="shared" si="259"/>
        <v>526.8</v>
      </c>
      <c r="W867" s="67">
        <f t="shared" si="260"/>
        <v>366</v>
      </c>
      <c r="Y867" s="69">
        <f>VLOOKUP(D867,Sheet2!P:Q,2,FALSE)</f>
        <v>120</v>
      </c>
      <c r="AB867" s="4" t="str">
        <f>IF('表格编辑 '!D924="monster","普通","BOSS")</f>
        <v>普通</v>
      </c>
      <c r="AD867" s="50">
        <f>VLOOKUP(D867,映射!AK:AL,2,FALSE)</f>
        <v>4</v>
      </c>
      <c r="AE867" s="50" t="s">
        <v>37</v>
      </c>
      <c r="AF867" s="4">
        <f>VLOOKUP(AE867,映射!AN:AO,2,FALSE)</f>
        <v>2</v>
      </c>
      <c r="AG867" s="50">
        <v>1</v>
      </c>
      <c r="AH867" s="70">
        <v>1</v>
      </c>
      <c r="AI867" s="16">
        <f t="shared" si="248"/>
        <v>40511</v>
      </c>
      <c r="AJ867" s="16">
        <f t="shared" si="249"/>
        <v>50127</v>
      </c>
      <c r="AK867" s="16">
        <f t="shared" si="250"/>
        <v>59</v>
      </c>
      <c r="AL867" s="16" t="str">
        <f t="shared" si="251"/>
        <v>魔王蟹</v>
      </c>
      <c r="AM867" s="16">
        <f t="shared" si="252"/>
        <v>3512</v>
      </c>
      <c r="AN867" s="16">
        <f t="shared" si="253"/>
        <v>2514</v>
      </c>
      <c r="AO867" s="16">
        <f t="shared" si="261"/>
        <v>998</v>
      </c>
      <c r="AP867" s="16">
        <f t="shared" si="254"/>
        <v>2255</v>
      </c>
      <c r="AQ867" s="16">
        <f t="shared" si="255"/>
        <v>2098</v>
      </c>
      <c r="AR867" s="16">
        <f t="shared" si="256"/>
        <v>337</v>
      </c>
      <c r="AS867" s="16"/>
      <c r="AT867" s="16">
        <v>180.2</v>
      </c>
      <c r="AU867" s="16">
        <v>79.4</v>
      </c>
      <c r="AV867" s="16">
        <v>13.7</v>
      </c>
      <c r="AW867" s="16"/>
    </row>
    <row r="868" spans="1:49">
      <c r="A868" s="62">
        <f>'表格编辑 '!A925</f>
        <v>40512</v>
      </c>
      <c r="B868" s="62">
        <f>'表格编辑 '!B925</f>
        <v>50003</v>
      </c>
      <c r="C868" s="62" t="str">
        <f>VLOOKUP(B868,映射!A:B,2,FALSE)</f>
        <v>虎人</v>
      </c>
      <c r="D868" s="62">
        <f>'表格编辑 '!E925</f>
        <v>59</v>
      </c>
      <c r="E868" s="62">
        <f>ROUNDUP((VLOOKUP(B868,Sheet1!U:AA,3,FALSE)-2)*(0.042*(D868-1)+0.2)+0.4,0)</f>
        <v>54</v>
      </c>
      <c r="F868" s="62">
        <f>ROUNDUP((VLOOKUP(B868,Sheet1!U:AA,4,FALSE)-2)*(0.042*(D868-1)+0.2)+0.4,0)</f>
        <v>64</v>
      </c>
      <c r="G868" s="62">
        <f>ROUNDUP((VLOOKUP(B868,Sheet1!U:AA,5,FALSE)-2)*(0.042*(D868-1)+0.2)+0.4,0)</f>
        <v>40</v>
      </c>
      <c r="H868" s="62">
        <f>ROUNDUP((VLOOKUP(B868,Sheet1!U:AA,6,FALSE)-2)*(0.042*(D868-1)+0.2)+0.4,0)</f>
        <v>46</v>
      </c>
      <c r="I868" s="62">
        <f>ROUNDUP((VLOOKUP(B868,Sheet1!U:AA,7,FALSE)-2)*(0.042*(D868-1)+0.2)+0.4,0)</f>
        <v>64</v>
      </c>
      <c r="J868" s="62">
        <f>E868*8+F868*2+G868*3+H868*3+I868*1+VLOOKUP(B868,Sheet1!AU:AZ,2,FALSE)</f>
        <v>902</v>
      </c>
      <c r="K868" s="62">
        <f>E868*1+F868*2+G868*2+H868*2+I868*10+VLOOKUP(B868,Sheet1!AU:AZ,3,FALSE)</f>
        <v>1014</v>
      </c>
      <c r="L868" s="62">
        <f>E868*0.1+F868*2+G868*0.2+H868*0.26+I868*0.1+VLOOKUP(B868,Sheet1!AU:AZ,4,FALSE)</f>
        <v>179.76</v>
      </c>
      <c r="M868" s="62">
        <f>E868*0.1+F868*0.2+G868*2+H868*0.2+I868*0.1+VLOOKUP(B868,Sheet1!AU:AZ,5,FALSE)</f>
        <v>133.8</v>
      </c>
      <c r="N868" s="62">
        <f>E868*0.1+F868*0.2+G868*0.2+H868*2+I868*0.1+VLOOKUP(B868,Sheet1!AU:AZ,6,FALSE)</f>
        <v>144.6</v>
      </c>
      <c r="O868" s="62">
        <f t="shared" si="262"/>
        <v>32</v>
      </c>
      <c r="P868" s="62">
        <f t="shared" si="263"/>
        <v>35.6</v>
      </c>
      <c r="R868" s="9">
        <f t="shared" si="257"/>
        <v>59</v>
      </c>
      <c r="S868" s="9">
        <f t="shared" si="246"/>
        <v>402.64</v>
      </c>
      <c r="T868" s="9">
        <f t="shared" si="247"/>
        <v>62.8</v>
      </c>
      <c r="U868" s="66">
        <f t="shared" si="258"/>
        <v>605</v>
      </c>
      <c r="V868" s="9">
        <f t="shared" si="259"/>
        <v>726</v>
      </c>
      <c r="W868" s="67">
        <f t="shared" si="260"/>
        <v>264</v>
      </c>
      <c r="Y868" s="69">
        <f>VLOOKUP(D868,Sheet2!P:Q,2,FALSE)</f>
        <v>120</v>
      </c>
      <c r="AB868" s="4" t="str">
        <f>IF('表格编辑 '!D925="monster","普通","BOSS")</f>
        <v>普通</v>
      </c>
      <c r="AD868" s="50">
        <f>VLOOKUP(D868,映射!AK:AL,2,FALSE)</f>
        <v>4</v>
      </c>
      <c r="AE868" s="50" t="s">
        <v>37</v>
      </c>
      <c r="AF868" s="4">
        <f>VLOOKUP(AE868,映射!AN:AO,2,FALSE)</f>
        <v>2</v>
      </c>
      <c r="AG868" s="50">
        <v>1</v>
      </c>
      <c r="AH868" s="70">
        <v>1</v>
      </c>
      <c r="AI868" s="16">
        <f t="shared" si="248"/>
        <v>40512</v>
      </c>
      <c r="AJ868" s="16">
        <f t="shared" si="249"/>
        <v>50003</v>
      </c>
      <c r="AK868" s="16">
        <f t="shared" si="250"/>
        <v>59</v>
      </c>
      <c r="AL868" s="16" t="str">
        <f t="shared" si="251"/>
        <v>虎人</v>
      </c>
      <c r="AM868" s="16">
        <f t="shared" si="252"/>
        <v>4840</v>
      </c>
      <c r="AN868" s="16">
        <f t="shared" si="253"/>
        <v>1804</v>
      </c>
      <c r="AO868" s="16">
        <f t="shared" si="261"/>
        <v>3036</v>
      </c>
      <c r="AP868" s="16">
        <f t="shared" si="254"/>
        <v>3938</v>
      </c>
      <c r="AQ868" s="16">
        <f t="shared" si="255"/>
        <v>2028</v>
      </c>
      <c r="AR868" s="16">
        <f t="shared" si="256"/>
        <v>270</v>
      </c>
      <c r="AS868" s="16"/>
      <c r="AT868" s="16">
        <v>99.8</v>
      </c>
      <c r="AU868" s="16">
        <v>108.8</v>
      </c>
      <c r="AV868" s="16">
        <v>10.2</v>
      </c>
      <c r="AW868" s="16"/>
    </row>
    <row r="869" spans="1:49">
      <c r="A869" s="62">
        <f>'表格编辑 '!A926</f>
        <v>40513</v>
      </c>
      <c r="B869" s="62">
        <f>'表格编辑 '!B926</f>
        <v>50002</v>
      </c>
      <c r="C869" s="62" t="str">
        <f>VLOOKUP(B869,映射!A:B,2,FALSE)</f>
        <v>坚甲龟</v>
      </c>
      <c r="D869" s="62">
        <f>'表格编辑 '!E926</f>
        <v>59</v>
      </c>
      <c r="E869" s="62">
        <f>ROUNDUP((VLOOKUP(B869,Sheet1!U:AA,3,FALSE)-2)*(0.042*(D869-1)+0.2)+0.4,0)</f>
        <v>64</v>
      </c>
      <c r="F869" s="62">
        <f>ROUNDUP((VLOOKUP(B869,Sheet1!U:AA,4,FALSE)-2)*(0.042*(D869-1)+0.2)+0.4,0)</f>
        <v>38</v>
      </c>
      <c r="G869" s="62">
        <f>ROUNDUP((VLOOKUP(B869,Sheet1!U:AA,5,FALSE)-2)*(0.042*(D869-1)+0.2)+0.4,0)</f>
        <v>120</v>
      </c>
      <c r="H869" s="62">
        <f>ROUNDUP((VLOOKUP(B869,Sheet1!U:AA,6,FALSE)-2)*(0.042*(D869-1)+0.2)+0.4,0)</f>
        <v>35</v>
      </c>
      <c r="I869" s="62">
        <f>ROUNDUP((VLOOKUP(B869,Sheet1!U:AA,7,FALSE)-2)*(0.042*(D869-1)+0.2)+0.4,0)</f>
        <v>38</v>
      </c>
      <c r="J869" s="62">
        <f>E869*8+F869*2+G869*3+H869*3+I869*1+VLOOKUP(B869,Sheet1!AU:AZ,2,FALSE)</f>
        <v>1111</v>
      </c>
      <c r="K869" s="62">
        <f>E869*1+F869*2+G869*2+H869*2+I869*10+VLOOKUP(B869,Sheet1!AU:AZ,3,FALSE)</f>
        <v>850</v>
      </c>
      <c r="L869" s="62">
        <f>E869*0.1+F869*2+G869*0.2+H869*0.26+I869*0.1+VLOOKUP(B869,Sheet1!AU:AZ,4,FALSE)</f>
        <v>139.3</v>
      </c>
      <c r="M869" s="62">
        <f>E869*0.1+F869*0.2+G869*2+H869*0.2+I869*0.1+VLOOKUP(B869,Sheet1!AU:AZ,5,FALSE)</f>
        <v>284.8</v>
      </c>
      <c r="N869" s="62">
        <f>E869*0.1+F869*0.2+G869*0.2+H869*2+I869*0.1+VLOOKUP(B869,Sheet1!AU:AZ,6,FALSE)</f>
        <v>131.8</v>
      </c>
      <c r="O869" s="62">
        <f t="shared" si="262"/>
        <v>27.9</v>
      </c>
      <c r="P869" s="62">
        <f t="shared" si="263"/>
        <v>38.6</v>
      </c>
      <c r="R869" s="9">
        <f t="shared" si="257"/>
        <v>59</v>
      </c>
      <c r="S869" s="9">
        <f t="shared" si="246"/>
        <v>402.64</v>
      </c>
      <c r="T869" s="9">
        <f t="shared" si="247"/>
        <v>62.8</v>
      </c>
      <c r="U869" s="66">
        <f t="shared" si="258"/>
        <v>387</v>
      </c>
      <c r="V869" s="9">
        <f t="shared" si="259"/>
        <v>464.4</v>
      </c>
      <c r="W869" s="67">
        <f t="shared" si="260"/>
        <v>178</v>
      </c>
      <c r="Y869" s="69">
        <f>VLOOKUP(D869,Sheet2!P:Q,2,FALSE)</f>
        <v>120</v>
      </c>
      <c r="AB869" s="4" t="str">
        <f>IF('表格编辑 '!D926="monster","普通","BOSS")</f>
        <v>普通</v>
      </c>
      <c r="AD869" s="50">
        <f>VLOOKUP(D869,映射!AK:AL,2,FALSE)</f>
        <v>4</v>
      </c>
      <c r="AE869" s="50" t="s">
        <v>37</v>
      </c>
      <c r="AF869" s="4">
        <f>VLOOKUP(AE869,映射!AN:AO,2,FALSE)</f>
        <v>2</v>
      </c>
      <c r="AG869" s="50">
        <v>1</v>
      </c>
      <c r="AH869" s="70">
        <v>1</v>
      </c>
      <c r="AI869" s="16">
        <f t="shared" si="248"/>
        <v>40513</v>
      </c>
      <c r="AJ869" s="16">
        <f t="shared" si="249"/>
        <v>50002</v>
      </c>
      <c r="AK869" s="16">
        <f t="shared" si="250"/>
        <v>59</v>
      </c>
      <c r="AL869" s="16" t="str">
        <f t="shared" si="251"/>
        <v>坚甲龟</v>
      </c>
      <c r="AM869" s="16">
        <f t="shared" si="252"/>
        <v>3096</v>
      </c>
      <c r="AN869" s="16">
        <f t="shared" si="253"/>
        <v>2222</v>
      </c>
      <c r="AO869" s="16">
        <f t="shared" si="261"/>
        <v>874</v>
      </c>
      <c r="AP869" s="16">
        <f t="shared" si="254"/>
        <v>1985</v>
      </c>
      <c r="AQ869" s="16">
        <f t="shared" si="255"/>
        <v>1700</v>
      </c>
      <c r="AR869" s="16">
        <f t="shared" si="256"/>
        <v>209</v>
      </c>
      <c r="AS869" s="16"/>
      <c r="AT869" s="16">
        <v>229.5</v>
      </c>
      <c r="AU869" s="16">
        <v>53.1</v>
      </c>
      <c r="AV869" s="16">
        <v>27.1</v>
      </c>
      <c r="AW869" s="16"/>
    </row>
    <row r="870" spans="1:49">
      <c r="A870" s="62">
        <f>'表格编辑 '!A927</f>
        <v>40514</v>
      </c>
      <c r="B870" s="62">
        <f>'表格编辑 '!B927</f>
        <v>50052</v>
      </c>
      <c r="C870" s="62" t="str">
        <f>VLOOKUP(B870,映射!A:B,2,FALSE)</f>
        <v>恶魔蝙蝠</v>
      </c>
      <c r="D870" s="62">
        <f>'表格编辑 '!E927</f>
        <v>59</v>
      </c>
      <c r="E870" s="62">
        <f>ROUNDUP((VLOOKUP(B870,Sheet1!U:AA,3,FALSE)-2)*(0.042*(D870-1)+0.2)+0.4,0)</f>
        <v>43</v>
      </c>
      <c r="F870" s="62">
        <f>ROUNDUP((VLOOKUP(B870,Sheet1!U:AA,4,FALSE)-2)*(0.042*(D870-1)+0.2)+0.4,0)</f>
        <v>98</v>
      </c>
      <c r="G870" s="62">
        <f>ROUNDUP((VLOOKUP(B870,Sheet1!U:AA,5,FALSE)-2)*(0.042*(D870-1)+0.2)+0.4,0)</f>
        <v>35</v>
      </c>
      <c r="H870" s="62">
        <f>ROUNDUP((VLOOKUP(B870,Sheet1!U:AA,6,FALSE)-2)*(0.042*(D870-1)+0.2)+0.4,0)</f>
        <v>85</v>
      </c>
      <c r="I870" s="62">
        <f>ROUNDUP((VLOOKUP(B870,Sheet1!U:AA,7,FALSE)-2)*(0.042*(D870-1)+0.2)+0.4,0)</f>
        <v>72</v>
      </c>
      <c r="J870" s="62">
        <f>E870*8+F870*2+G870*3+H870*3+I870*1+VLOOKUP(B870,Sheet1!AU:AZ,2,FALSE)</f>
        <v>992</v>
      </c>
      <c r="K870" s="62">
        <f>E870*1+F870*2+G870*2+H870*2+I870*10+VLOOKUP(B870,Sheet1!AU:AZ,3,FALSE)</f>
        <v>1219</v>
      </c>
      <c r="L870" s="62">
        <f>E870*0.1+F870*2+G870*0.2+H870*0.26+I870*0.1+VLOOKUP(B870,Sheet1!AU:AZ,4,FALSE)</f>
        <v>256.6</v>
      </c>
      <c r="M870" s="62">
        <f>E870*0.1+F870*0.2+G870*2+H870*0.2+I870*0.1+VLOOKUP(B870,Sheet1!AU:AZ,5,FALSE)</f>
        <v>138.1</v>
      </c>
      <c r="N870" s="62">
        <f>E870*0.1+F870*0.2+G870*0.2+H870*2+I870*0.1+VLOOKUP(B870,Sheet1!AU:AZ,6,FALSE)</f>
        <v>228.1</v>
      </c>
      <c r="O870" s="62">
        <f t="shared" si="262"/>
        <v>33.4</v>
      </c>
      <c r="P870" s="62">
        <f t="shared" si="263"/>
        <v>30.9</v>
      </c>
      <c r="R870" s="9">
        <f t="shared" si="257"/>
        <v>59</v>
      </c>
      <c r="S870" s="9">
        <f t="shared" si="246"/>
        <v>402.64</v>
      </c>
      <c r="T870" s="9">
        <f t="shared" si="247"/>
        <v>62.8</v>
      </c>
      <c r="U870" s="66">
        <f t="shared" si="258"/>
        <v>595</v>
      </c>
      <c r="V870" s="9">
        <f t="shared" si="259"/>
        <v>714</v>
      </c>
      <c r="W870" s="67">
        <f t="shared" si="260"/>
        <v>444</v>
      </c>
      <c r="Y870" s="69">
        <f>VLOOKUP(D870,Sheet2!P:Q,2,FALSE)</f>
        <v>120</v>
      </c>
      <c r="AB870" s="4" t="str">
        <f>IF('表格编辑 '!D927="monster","普通","BOSS")</f>
        <v>普通</v>
      </c>
      <c r="AD870" s="50">
        <f>VLOOKUP(D870,映射!AK:AL,2,FALSE)</f>
        <v>4</v>
      </c>
      <c r="AE870" s="50" t="s">
        <v>37</v>
      </c>
      <c r="AF870" s="4">
        <f>VLOOKUP(AE870,映射!AN:AO,2,FALSE)</f>
        <v>2</v>
      </c>
      <c r="AG870" s="50">
        <v>1</v>
      </c>
      <c r="AH870" s="70">
        <v>1</v>
      </c>
      <c r="AI870" s="16">
        <f t="shared" si="248"/>
        <v>40514</v>
      </c>
      <c r="AJ870" s="16">
        <f t="shared" si="249"/>
        <v>50052</v>
      </c>
      <c r="AK870" s="16">
        <f t="shared" si="250"/>
        <v>59</v>
      </c>
      <c r="AL870" s="16" t="str">
        <f t="shared" si="251"/>
        <v>恶魔蝙蝠</v>
      </c>
      <c r="AM870" s="16">
        <f t="shared" si="252"/>
        <v>4760</v>
      </c>
      <c r="AN870" s="16">
        <f t="shared" si="253"/>
        <v>1984</v>
      </c>
      <c r="AO870" s="16">
        <f t="shared" si="261"/>
        <v>2776</v>
      </c>
      <c r="AP870" s="16">
        <f t="shared" si="254"/>
        <v>3768</v>
      </c>
      <c r="AQ870" s="16">
        <f t="shared" si="255"/>
        <v>2438</v>
      </c>
      <c r="AR870" s="16">
        <f t="shared" si="256"/>
        <v>385</v>
      </c>
      <c r="AS870" s="16"/>
      <c r="AT870" s="16">
        <v>75.9</v>
      </c>
      <c r="AU870" s="16">
        <v>155.1</v>
      </c>
      <c r="AV870" s="16">
        <v>23.5</v>
      </c>
      <c r="AW870" s="16"/>
    </row>
    <row r="871" spans="1:49">
      <c r="A871" s="62">
        <f>'表格编辑 '!A928</f>
        <v>40515</v>
      </c>
      <c r="B871" s="62">
        <f>'表格编辑 '!B928</f>
        <v>50040</v>
      </c>
      <c r="C871" s="62" t="str">
        <f>VLOOKUP(B871,映射!A:B,2,FALSE)</f>
        <v>极寒小魔怪</v>
      </c>
      <c r="D871" s="62">
        <f>'表格编辑 '!E928</f>
        <v>59</v>
      </c>
      <c r="E871" s="62">
        <f>ROUNDUP((VLOOKUP(B871,Sheet1!U:AA,3,FALSE)-2)*(0.042*(D871-1)+0.2)+0.4,0)</f>
        <v>54</v>
      </c>
      <c r="F871" s="62">
        <f>ROUNDUP((VLOOKUP(B871,Sheet1!U:AA,4,FALSE)-2)*(0.042*(D871-1)+0.2)+0.4,0)</f>
        <v>56</v>
      </c>
      <c r="G871" s="62">
        <f>ROUNDUP((VLOOKUP(B871,Sheet1!U:AA,5,FALSE)-2)*(0.042*(D871-1)+0.2)+0.4,0)</f>
        <v>22</v>
      </c>
      <c r="H871" s="62">
        <f>ROUNDUP((VLOOKUP(B871,Sheet1!U:AA,6,FALSE)-2)*(0.042*(D871-1)+0.2)+0.4,0)</f>
        <v>62</v>
      </c>
      <c r="I871" s="62">
        <f>ROUNDUP((VLOOKUP(B871,Sheet1!U:AA,7,FALSE)-2)*(0.042*(D871-1)+0.2)+0.4,0)</f>
        <v>75</v>
      </c>
      <c r="J871" s="62">
        <f>E871*8+F871*2+G871*3+H871*3+I871*1+VLOOKUP(B871,Sheet1!AU:AZ,2,FALSE)</f>
        <v>891</v>
      </c>
      <c r="K871" s="62">
        <f>E871*1+F871*2+G871*2+H871*2+I871*10+VLOOKUP(B871,Sheet1!AU:AZ,3,FALSE)</f>
        <v>1104</v>
      </c>
      <c r="L871" s="62">
        <f>E871*0.1+F871*2+G871*0.2+H871*0.26+I871*0.1+VLOOKUP(B871,Sheet1!AU:AZ,4,FALSE)</f>
        <v>165.42</v>
      </c>
      <c r="M871" s="62">
        <f>E871*0.1+F871*0.2+G871*2+H871*0.2+I871*0.1+VLOOKUP(B871,Sheet1!AU:AZ,5,FALSE)</f>
        <v>100.5</v>
      </c>
      <c r="N871" s="62">
        <f>E871*0.1+F871*0.2+G871*0.2+H871*2+I871*0.1+VLOOKUP(B871,Sheet1!AU:AZ,6,FALSE)</f>
        <v>172.5</v>
      </c>
      <c r="O871" s="62">
        <f t="shared" si="262"/>
        <v>36.4</v>
      </c>
      <c r="P871" s="62">
        <f t="shared" si="263"/>
        <v>40.3</v>
      </c>
      <c r="R871" s="9">
        <f t="shared" si="257"/>
        <v>59</v>
      </c>
      <c r="S871" s="9">
        <f t="shared" si="246"/>
        <v>402.64</v>
      </c>
      <c r="T871" s="9">
        <f t="shared" si="247"/>
        <v>62.8</v>
      </c>
      <c r="U871" s="66">
        <f t="shared" si="258"/>
        <v>691</v>
      </c>
      <c r="V871" s="9">
        <f t="shared" si="259"/>
        <v>829.2</v>
      </c>
      <c r="W871" s="67">
        <f t="shared" si="260"/>
        <v>233</v>
      </c>
      <c r="Y871" s="69">
        <f>VLOOKUP(D871,Sheet2!P:Q,2,FALSE)</f>
        <v>120</v>
      </c>
      <c r="AB871" s="4" t="str">
        <f>IF('表格编辑 '!D928="monster","普通","BOSS")</f>
        <v>普通</v>
      </c>
      <c r="AD871" s="50">
        <f>VLOOKUP(D871,映射!AK:AL,2,FALSE)</f>
        <v>4</v>
      </c>
      <c r="AE871" s="50" t="s">
        <v>37</v>
      </c>
      <c r="AF871" s="4">
        <f>VLOOKUP(AE871,映射!AN:AO,2,FALSE)</f>
        <v>2</v>
      </c>
      <c r="AG871" s="50">
        <v>1</v>
      </c>
      <c r="AH871" s="70">
        <v>1</v>
      </c>
      <c r="AI871" s="16">
        <f t="shared" si="248"/>
        <v>40515</v>
      </c>
      <c r="AJ871" s="16">
        <f t="shared" si="249"/>
        <v>50040</v>
      </c>
      <c r="AK871" s="16">
        <f t="shared" si="250"/>
        <v>59</v>
      </c>
      <c r="AL871" s="16" t="str">
        <f t="shared" si="251"/>
        <v>极寒小魔怪</v>
      </c>
      <c r="AM871" s="16">
        <f t="shared" si="252"/>
        <v>5528</v>
      </c>
      <c r="AN871" s="16">
        <f t="shared" si="253"/>
        <v>1782</v>
      </c>
      <c r="AO871" s="16">
        <f t="shared" si="261"/>
        <v>3746</v>
      </c>
      <c r="AP871" s="16">
        <f t="shared" si="254"/>
        <v>4637</v>
      </c>
      <c r="AQ871" s="16">
        <f t="shared" si="255"/>
        <v>2208</v>
      </c>
      <c r="AR871" s="16">
        <f t="shared" si="256"/>
        <v>249</v>
      </c>
      <c r="AS871" s="16"/>
      <c r="AT871" s="16">
        <v>71.3</v>
      </c>
      <c r="AU871" s="16">
        <v>134.3</v>
      </c>
      <c r="AV871" s="16">
        <v>23.1</v>
      </c>
      <c r="AW871" s="16"/>
    </row>
    <row r="872" spans="1:49">
      <c r="A872" s="62">
        <f>'表格编辑 '!A929</f>
        <v>40516</v>
      </c>
      <c r="B872" s="62">
        <f>'表格编辑 '!B929</f>
        <v>50038</v>
      </c>
      <c r="C872" s="62" t="str">
        <f>VLOOKUP(B872,映射!A:B,2,FALSE)</f>
        <v>石像魔宠</v>
      </c>
      <c r="D872" s="62">
        <f>'表格编辑 '!E929</f>
        <v>59</v>
      </c>
      <c r="E872" s="62">
        <f>ROUNDUP((VLOOKUP(B872,Sheet1!U:AA,3,FALSE)-2)*(0.042*(D872-1)+0.2)+0.4,0)</f>
        <v>38</v>
      </c>
      <c r="F872" s="62">
        <f>ROUNDUP((VLOOKUP(B872,Sheet1!U:AA,4,FALSE)-2)*(0.042*(D872-1)+0.2)+0.4,0)</f>
        <v>51</v>
      </c>
      <c r="G872" s="62">
        <f>ROUNDUP((VLOOKUP(B872,Sheet1!U:AA,5,FALSE)-2)*(0.042*(D872-1)+0.2)+0.4,0)</f>
        <v>43</v>
      </c>
      <c r="H872" s="62">
        <f>ROUNDUP((VLOOKUP(B872,Sheet1!U:AA,6,FALSE)-2)*(0.042*(D872-1)+0.2)+0.4,0)</f>
        <v>77</v>
      </c>
      <c r="I872" s="62">
        <f>ROUNDUP((VLOOKUP(B872,Sheet1!U:AA,7,FALSE)-2)*(0.042*(D872-1)+0.2)+0.4,0)</f>
        <v>64</v>
      </c>
      <c r="J872" s="62">
        <f>E872*8+F872*2+G872*3+H872*3+I872*1+VLOOKUP(B872,Sheet1!AU:AZ,2,FALSE)</f>
        <v>850</v>
      </c>
      <c r="K872" s="62">
        <f>E872*1+F872*2+G872*2+H872*2+I872*10+VLOOKUP(B872,Sheet1!AU:AZ,3,FALSE)</f>
        <v>1040</v>
      </c>
      <c r="L872" s="62">
        <f>E872*0.1+F872*2+G872*0.2+H872*0.26+I872*0.1+VLOOKUP(B872,Sheet1!AU:AZ,4,FALSE)</f>
        <v>160.82</v>
      </c>
      <c r="M872" s="62">
        <f>E872*0.1+F872*0.2+G872*2+H872*0.2+I872*0.1+VLOOKUP(B872,Sheet1!AU:AZ,5,FALSE)</f>
        <v>141.8</v>
      </c>
      <c r="N872" s="62">
        <f>E872*0.1+F872*0.2+G872*0.2+H872*2+I872*0.1+VLOOKUP(B872,Sheet1!AU:AZ,6,FALSE)</f>
        <v>203</v>
      </c>
      <c r="O872" s="62">
        <f t="shared" si="262"/>
        <v>35.6</v>
      </c>
      <c r="P872" s="62">
        <f t="shared" si="263"/>
        <v>30</v>
      </c>
      <c r="R872" s="9">
        <f t="shared" si="257"/>
        <v>59</v>
      </c>
      <c r="S872" s="9">
        <f t="shared" si="246"/>
        <v>402.64</v>
      </c>
      <c r="T872" s="9">
        <f t="shared" si="247"/>
        <v>62.8</v>
      </c>
      <c r="U872" s="66">
        <f t="shared" si="258"/>
        <v>587</v>
      </c>
      <c r="V872" s="9">
        <f t="shared" si="259"/>
        <v>704.4</v>
      </c>
      <c r="W872" s="67">
        <f t="shared" si="260"/>
        <v>223</v>
      </c>
      <c r="Y872" s="69">
        <f>VLOOKUP(D872,Sheet2!P:Q,2,FALSE)</f>
        <v>120</v>
      </c>
      <c r="AB872" s="4" t="str">
        <f>IF('表格编辑 '!D929="monster","普通","BOSS")</f>
        <v>普通</v>
      </c>
      <c r="AD872" s="50">
        <f>VLOOKUP(D872,映射!AK:AL,2,FALSE)</f>
        <v>4</v>
      </c>
      <c r="AE872" s="50" t="s">
        <v>37</v>
      </c>
      <c r="AF872" s="4">
        <f>VLOOKUP(AE872,映射!AN:AO,2,FALSE)</f>
        <v>2</v>
      </c>
      <c r="AG872" s="50">
        <v>1</v>
      </c>
      <c r="AH872" s="70">
        <v>1</v>
      </c>
      <c r="AI872" s="16">
        <f t="shared" si="248"/>
        <v>40516</v>
      </c>
      <c r="AJ872" s="16">
        <f t="shared" si="249"/>
        <v>50038</v>
      </c>
      <c r="AK872" s="16">
        <f t="shared" si="250"/>
        <v>59</v>
      </c>
      <c r="AL872" s="16" t="str">
        <f t="shared" si="251"/>
        <v>石像魔宠</v>
      </c>
      <c r="AM872" s="16">
        <f t="shared" si="252"/>
        <v>4696</v>
      </c>
      <c r="AN872" s="16">
        <f t="shared" si="253"/>
        <v>1700</v>
      </c>
      <c r="AO872" s="16">
        <f t="shared" si="261"/>
        <v>2996</v>
      </c>
      <c r="AP872" s="16">
        <f t="shared" si="254"/>
        <v>3846</v>
      </c>
      <c r="AQ872" s="16">
        <f t="shared" si="255"/>
        <v>2080</v>
      </c>
      <c r="AR872" s="16">
        <f t="shared" si="256"/>
        <v>242</v>
      </c>
      <c r="AS872" s="16"/>
      <c r="AT872" s="16">
        <v>75.9</v>
      </c>
      <c r="AU872" s="16">
        <v>160.5</v>
      </c>
      <c r="AV872" s="16">
        <v>28.4</v>
      </c>
      <c r="AW872" s="16"/>
    </row>
    <row r="873" spans="1:49">
      <c r="A873" s="62">
        <f>'表格编辑 '!A930</f>
        <v>40517</v>
      </c>
      <c r="B873" s="62">
        <f>'表格编辑 '!B930</f>
        <v>50093</v>
      </c>
      <c r="C873" s="62" t="str">
        <f>VLOOKUP(B873,映射!A:B,2,FALSE)</f>
        <v>萌萌仙人掌</v>
      </c>
      <c r="D873" s="62">
        <f>'表格编辑 '!E930</f>
        <v>59</v>
      </c>
      <c r="E873" s="62">
        <f>ROUNDUP((VLOOKUP(B873,Sheet1!U:AA,3,FALSE)-2)*(0.042*(D873-1)+0.2)+0.4,0)</f>
        <v>69</v>
      </c>
      <c r="F873" s="62">
        <f>ROUNDUP((VLOOKUP(B873,Sheet1!U:AA,4,FALSE)-2)*(0.042*(D873-1)+0.2)+0.4,0)</f>
        <v>88</v>
      </c>
      <c r="G873" s="62">
        <f>ROUNDUP((VLOOKUP(B873,Sheet1!U:AA,5,FALSE)-2)*(0.042*(D873-1)+0.2)+0.4,0)</f>
        <v>46</v>
      </c>
      <c r="H873" s="62">
        <f>ROUNDUP((VLOOKUP(B873,Sheet1!U:AA,6,FALSE)-2)*(0.042*(D873-1)+0.2)+0.4,0)</f>
        <v>33</v>
      </c>
      <c r="I873" s="62">
        <f>ROUNDUP((VLOOKUP(B873,Sheet1!U:AA,7,FALSE)-2)*(0.042*(D873-1)+0.2)+0.4,0)</f>
        <v>33</v>
      </c>
      <c r="J873" s="62">
        <f>E873*8+F873*2+G873*3+H873*3+I873*1+VLOOKUP(B873,Sheet1!AU:AZ,2,FALSE)</f>
        <v>1018</v>
      </c>
      <c r="K873" s="62">
        <f>E873*1+F873*2+G873*2+H873*2+I873*10+VLOOKUP(B873,Sheet1!AU:AZ,3,FALSE)</f>
        <v>753</v>
      </c>
      <c r="L873" s="62">
        <f>E873*0.1+F873*2+G873*0.2+H873*0.26+I873*0.1+VLOOKUP(B873,Sheet1!AU:AZ,4,FALSE)</f>
        <v>223.98</v>
      </c>
      <c r="M873" s="62">
        <f>E873*0.1+F873*0.2+G873*2+H873*0.2+I873*0.1+VLOOKUP(B873,Sheet1!AU:AZ,5,FALSE)</f>
        <v>146.4</v>
      </c>
      <c r="N873" s="62">
        <f>E873*0.1+F873*0.2+G873*0.2+H873*2+I873*0.1+VLOOKUP(B873,Sheet1!AU:AZ,6,FALSE)</f>
        <v>123</v>
      </c>
      <c r="O873" s="62">
        <f t="shared" si="262"/>
        <v>2.8</v>
      </c>
      <c r="P873" s="62">
        <f t="shared" si="263"/>
        <v>45.1</v>
      </c>
      <c r="R873" s="9">
        <f t="shared" si="257"/>
        <v>59</v>
      </c>
      <c r="S873" s="9">
        <f t="shared" si="246"/>
        <v>402.64</v>
      </c>
      <c r="T873" s="9">
        <f t="shared" si="247"/>
        <v>62.8</v>
      </c>
      <c r="U873" s="66">
        <f t="shared" si="258"/>
        <v>578</v>
      </c>
      <c r="V873" s="9">
        <f t="shared" si="259"/>
        <v>693.6</v>
      </c>
      <c r="W873" s="67">
        <f t="shared" si="260"/>
        <v>365</v>
      </c>
      <c r="Y873" s="69">
        <f>VLOOKUP(D873,Sheet2!P:Q,2,FALSE)</f>
        <v>120</v>
      </c>
      <c r="AB873" s="4" t="str">
        <f>IF('表格编辑 '!D930="monster","普通","BOSS")</f>
        <v>普通</v>
      </c>
      <c r="AD873" s="50">
        <f>VLOOKUP(D873,映射!AK:AL,2,FALSE)</f>
        <v>4</v>
      </c>
      <c r="AE873" s="50" t="s">
        <v>37</v>
      </c>
      <c r="AF873" s="4">
        <f>VLOOKUP(AE873,映射!AN:AO,2,FALSE)</f>
        <v>2</v>
      </c>
      <c r="AG873" s="50">
        <v>1</v>
      </c>
      <c r="AH873" s="70">
        <v>1</v>
      </c>
      <c r="AI873" s="16">
        <f t="shared" si="248"/>
        <v>40517</v>
      </c>
      <c r="AJ873" s="16">
        <f t="shared" si="249"/>
        <v>50093</v>
      </c>
      <c r="AK873" s="16">
        <f t="shared" si="250"/>
        <v>59</v>
      </c>
      <c r="AL873" s="16" t="str">
        <f t="shared" si="251"/>
        <v>萌萌仙人掌</v>
      </c>
      <c r="AM873" s="16">
        <f t="shared" si="252"/>
        <v>4624</v>
      </c>
      <c r="AN873" s="16">
        <f t="shared" si="253"/>
        <v>2036</v>
      </c>
      <c r="AO873" s="16">
        <f t="shared" si="261"/>
        <v>2588</v>
      </c>
      <c r="AP873" s="16">
        <f t="shared" si="254"/>
        <v>3606</v>
      </c>
      <c r="AQ873" s="16">
        <f t="shared" si="255"/>
        <v>1506</v>
      </c>
      <c r="AR873" s="16">
        <f t="shared" si="256"/>
        <v>336</v>
      </c>
      <c r="AS873" s="16"/>
      <c r="AT873" s="16">
        <v>112.5</v>
      </c>
      <c r="AU873" s="16">
        <v>90.9</v>
      </c>
      <c r="AV873" s="16">
        <v>2.10000000000001</v>
      </c>
      <c r="AW873" s="16"/>
    </row>
    <row r="874" spans="1:49">
      <c r="A874" s="62">
        <f>'表格编辑 '!A931</f>
        <v>40518</v>
      </c>
      <c r="B874" s="62">
        <f>'表格编辑 '!B931</f>
        <v>50120</v>
      </c>
      <c r="C874" s="62" t="str">
        <f>VLOOKUP(B874,映射!A:B,2,FALSE)</f>
        <v>蓝魔恐怖箱</v>
      </c>
      <c r="D874" s="62">
        <f>'表格编辑 '!E931</f>
        <v>59</v>
      </c>
      <c r="E874" s="62">
        <f>ROUNDUP((VLOOKUP(B874,Sheet1!U:AA,3,FALSE)-2)*(0.042*(D874-1)+0.2)+0.4,0)</f>
        <v>35</v>
      </c>
      <c r="F874" s="62">
        <f>ROUNDUP((VLOOKUP(B874,Sheet1!U:AA,4,FALSE)-2)*(0.042*(D874-1)+0.2)+0.4,0)</f>
        <v>93</v>
      </c>
      <c r="G874" s="62">
        <f>ROUNDUP((VLOOKUP(B874,Sheet1!U:AA,5,FALSE)-2)*(0.042*(D874-1)+0.2)+0.4,0)</f>
        <v>69</v>
      </c>
      <c r="H874" s="62">
        <f>ROUNDUP((VLOOKUP(B874,Sheet1!U:AA,6,FALSE)-2)*(0.042*(D874-1)+0.2)+0.4,0)</f>
        <v>17</v>
      </c>
      <c r="I874" s="62">
        <f>ROUNDUP((VLOOKUP(B874,Sheet1!U:AA,7,FALSE)-2)*(0.042*(D874-1)+0.2)+0.4,0)</f>
        <v>54</v>
      </c>
      <c r="J874" s="62">
        <f>E874*8+F874*2+G874*3+H874*3+I874*1+VLOOKUP(B874,Sheet1!AU:AZ,2,FALSE)</f>
        <v>798</v>
      </c>
      <c r="K874" s="62">
        <f>E874*1+F874*2+G874*2+H874*2+I874*10+VLOOKUP(B874,Sheet1!AU:AZ,3,FALSE)</f>
        <v>953</v>
      </c>
      <c r="L874" s="62">
        <f>E874*0.1+F874*2+G874*0.2+H874*0.26+I874*0.1+VLOOKUP(B874,Sheet1!AU:AZ,4,FALSE)</f>
        <v>233.12</v>
      </c>
      <c r="M874" s="62">
        <f>E874*0.1+F874*0.2+G874*2+H874*0.2+I874*0.1+VLOOKUP(B874,Sheet1!AU:AZ,5,FALSE)</f>
        <v>188.9</v>
      </c>
      <c r="N874" s="62">
        <f>E874*0.1+F874*0.2+G874*0.2+H874*2+I874*0.1+VLOOKUP(B874,Sheet1!AU:AZ,6,FALSE)</f>
        <v>95.3</v>
      </c>
      <c r="O874" s="62">
        <f t="shared" si="262"/>
        <v>35.5</v>
      </c>
      <c r="P874" s="62">
        <f t="shared" si="263"/>
        <v>9.8</v>
      </c>
      <c r="R874" s="9">
        <f t="shared" si="257"/>
        <v>59</v>
      </c>
      <c r="S874" s="9">
        <f t="shared" si="246"/>
        <v>402.64</v>
      </c>
      <c r="T874" s="9">
        <f t="shared" si="247"/>
        <v>62.8</v>
      </c>
      <c r="U874" s="66">
        <f t="shared" si="258"/>
        <v>502</v>
      </c>
      <c r="V874" s="9">
        <f t="shared" si="259"/>
        <v>602.4</v>
      </c>
      <c r="W874" s="67">
        <f t="shared" si="260"/>
        <v>387</v>
      </c>
      <c r="Y874" s="69">
        <f>VLOOKUP(D874,Sheet2!P:Q,2,FALSE)</f>
        <v>120</v>
      </c>
      <c r="AB874" s="4" t="str">
        <f>IF('表格编辑 '!D931="monster","普通","BOSS")</f>
        <v>普通</v>
      </c>
      <c r="AD874" s="50">
        <f>VLOOKUP(D874,映射!AK:AL,2,FALSE)</f>
        <v>4</v>
      </c>
      <c r="AE874" s="50" t="s">
        <v>37</v>
      </c>
      <c r="AF874" s="4">
        <f>VLOOKUP(AE874,映射!AN:AO,2,FALSE)</f>
        <v>2</v>
      </c>
      <c r="AG874" s="50">
        <v>1</v>
      </c>
      <c r="AH874" s="70">
        <v>1</v>
      </c>
      <c r="AI874" s="16">
        <f t="shared" si="248"/>
        <v>40518</v>
      </c>
      <c r="AJ874" s="16">
        <f t="shared" si="249"/>
        <v>50120</v>
      </c>
      <c r="AK874" s="16">
        <f t="shared" si="250"/>
        <v>59</v>
      </c>
      <c r="AL874" s="16" t="str">
        <f t="shared" si="251"/>
        <v>蓝魔恐怖箱</v>
      </c>
      <c r="AM874" s="16">
        <f t="shared" si="252"/>
        <v>4016</v>
      </c>
      <c r="AN874" s="16">
        <f t="shared" si="253"/>
        <v>1596</v>
      </c>
      <c r="AO874" s="16">
        <f t="shared" si="261"/>
        <v>2420</v>
      </c>
      <c r="AP874" s="16">
        <f t="shared" si="254"/>
        <v>3218</v>
      </c>
      <c r="AQ874" s="16">
        <f t="shared" si="255"/>
        <v>1906</v>
      </c>
      <c r="AR874" s="16">
        <f t="shared" si="256"/>
        <v>350</v>
      </c>
      <c r="AS874" s="16"/>
      <c r="AT874" s="16">
        <v>151.5</v>
      </c>
      <c r="AU874" s="16">
        <v>66.9</v>
      </c>
      <c r="AV874" s="16">
        <v>31.7</v>
      </c>
      <c r="AW874" s="16"/>
    </row>
    <row r="875" spans="1:49">
      <c r="A875" s="62">
        <f>'表格编辑 '!A932</f>
        <v>40519</v>
      </c>
      <c r="B875" s="62">
        <f>'表格编辑 '!B932</f>
        <v>50062</v>
      </c>
      <c r="C875" s="62" t="str">
        <f>VLOOKUP(B875,映射!A:B,2,FALSE)</f>
        <v>致命魔蝎</v>
      </c>
      <c r="D875" s="62">
        <f>'表格编辑 '!E932</f>
        <v>59</v>
      </c>
      <c r="E875" s="62">
        <f>ROUNDUP((VLOOKUP(B875,Sheet1!U:AA,3,FALSE)-2)*(0.042*(D875-1)+0.2)+0.4,0)</f>
        <v>75</v>
      </c>
      <c r="F875" s="62">
        <f>ROUNDUP((VLOOKUP(B875,Sheet1!U:AA,4,FALSE)-2)*(0.042*(D875-1)+0.2)+0.4,0)</f>
        <v>72</v>
      </c>
      <c r="G875" s="62">
        <f>ROUNDUP((VLOOKUP(B875,Sheet1!U:AA,5,FALSE)-2)*(0.042*(D875-1)+0.2)+0.4,0)</f>
        <v>96</v>
      </c>
      <c r="H875" s="62">
        <f>ROUNDUP((VLOOKUP(B875,Sheet1!U:AA,6,FALSE)-2)*(0.042*(D875-1)+0.2)+0.4,0)</f>
        <v>25</v>
      </c>
      <c r="I875" s="62">
        <f>ROUNDUP((VLOOKUP(B875,Sheet1!U:AA,7,FALSE)-2)*(0.042*(D875-1)+0.2)+0.4,0)</f>
        <v>14</v>
      </c>
      <c r="J875" s="62">
        <f>E875*8+F875*2+G875*3+H875*3+I875*1+VLOOKUP(B875,Sheet1!AU:AZ,2,FALSE)</f>
        <v>1141</v>
      </c>
      <c r="K875" s="62">
        <f>E875*1+F875*2+G875*2+H875*2+I875*10+VLOOKUP(B875,Sheet1!AU:AZ,3,FALSE)</f>
        <v>621</v>
      </c>
      <c r="L875" s="62">
        <f>E875*0.1+F875*2+G875*0.2+H875*0.26+I875*0.1+VLOOKUP(B875,Sheet1!AU:AZ,4,FALSE)</f>
        <v>198.6</v>
      </c>
      <c r="M875" s="62">
        <f>E875*0.1+F875*0.2+G875*2+H875*0.2+I875*0.1+VLOOKUP(B875,Sheet1!AU:AZ,5,FALSE)</f>
        <v>240.3</v>
      </c>
      <c r="N875" s="62">
        <f>E875*0.1+F875*0.2+G875*0.2+H875*2+I875*0.1+VLOOKUP(B875,Sheet1!AU:AZ,6,FALSE)</f>
        <v>112.5</v>
      </c>
      <c r="O875" s="62">
        <f t="shared" si="262"/>
        <v>-1.8</v>
      </c>
      <c r="P875" s="62">
        <f t="shared" si="263"/>
        <v>46.8</v>
      </c>
      <c r="R875" s="9">
        <f t="shared" si="257"/>
        <v>59</v>
      </c>
      <c r="S875" s="9">
        <f t="shared" si="246"/>
        <v>402.64</v>
      </c>
      <c r="T875" s="9">
        <f t="shared" si="247"/>
        <v>62.8</v>
      </c>
      <c r="U875" s="66">
        <f t="shared" si="258"/>
        <v>433</v>
      </c>
      <c r="V875" s="9">
        <f t="shared" si="259"/>
        <v>519.6</v>
      </c>
      <c r="W875" s="67">
        <f t="shared" si="260"/>
        <v>306</v>
      </c>
      <c r="Y875" s="69">
        <f>VLOOKUP(D875,Sheet2!P:Q,2,FALSE)</f>
        <v>120</v>
      </c>
      <c r="AB875" s="4" t="str">
        <f>IF('表格编辑 '!D932="monster","普通","BOSS")</f>
        <v>普通</v>
      </c>
      <c r="AD875" s="50">
        <f>VLOOKUP(D875,映射!AK:AL,2,FALSE)</f>
        <v>4</v>
      </c>
      <c r="AE875" s="50" t="s">
        <v>37</v>
      </c>
      <c r="AF875" s="4">
        <f>VLOOKUP(AE875,映射!AN:AO,2,FALSE)</f>
        <v>2</v>
      </c>
      <c r="AG875" s="50">
        <v>1</v>
      </c>
      <c r="AH875" s="70">
        <v>1</v>
      </c>
      <c r="AI875" s="16">
        <f t="shared" si="248"/>
        <v>40519</v>
      </c>
      <c r="AJ875" s="16">
        <f t="shared" si="249"/>
        <v>50062</v>
      </c>
      <c r="AK875" s="16">
        <f t="shared" si="250"/>
        <v>59</v>
      </c>
      <c r="AL875" s="16" t="str">
        <f t="shared" si="251"/>
        <v>致命魔蝎</v>
      </c>
      <c r="AM875" s="16">
        <f t="shared" si="252"/>
        <v>3464</v>
      </c>
      <c r="AN875" s="16">
        <f t="shared" si="253"/>
        <v>2282</v>
      </c>
      <c r="AO875" s="16">
        <f t="shared" si="261"/>
        <v>1182</v>
      </c>
      <c r="AP875" s="16">
        <f t="shared" si="254"/>
        <v>2323</v>
      </c>
      <c r="AQ875" s="16">
        <f t="shared" si="255"/>
        <v>1242</v>
      </c>
      <c r="AR875" s="16">
        <f t="shared" si="256"/>
        <v>298</v>
      </c>
      <c r="AS875" s="16"/>
      <c r="AT875" s="16">
        <v>195.1</v>
      </c>
      <c r="AU875" s="16">
        <v>81.7</v>
      </c>
      <c r="AV875" s="16">
        <v>-1</v>
      </c>
      <c r="AW875" s="16"/>
    </row>
    <row r="876" spans="1:49">
      <c r="A876" s="62">
        <f>'表格编辑 '!A933</f>
        <v>40520</v>
      </c>
      <c r="B876" s="62">
        <f>'表格编辑 '!B933</f>
        <v>50039</v>
      </c>
      <c r="C876" s="62" t="str">
        <f>VLOOKUP(B876,映射!A:B,2,FALSE)</f>
        <v>石像仆从</v>
      </c>
      <c r="D876" s="62">
        <f>'表格编辑 '!E933</f>
        <v>59</v>
      </c>
      <c r="E876" s="62">
        <f>ROUNDUP((VLOOKUP(B876,Sheet1!U:AA,3,FALSE)-2)*(0.042*(D876-1)+0.2)+0.4,0)</f>
        <v>64</v>
      </c>
      <c r="F876" s="62">
        <f>ROUNDUP((VLOOKUP(B876,Sheet1!U:AA,4,FALSE)-2)*(0.042*(D876-1)+0.2)+0.4,0)</f>
        <v>62</v>
      </c>
      <c r="G876" s="62">
        <f>ROUNDUP((VLOOKUP(B876,Sheet1!U:AA,5,FALSE)-2)*(0.042*(D876-1)+0.2)+0.4,0)</f>
        <v>48</v>
      </c>
      <c r="H876" s="62">
        <f>ROUNDUP((VLOOKUP(B876,Sheet1!U:AA,6,FALSE)-2)*(0.042*(D876-1)+0.2)+0.4,0)</f>
        <v>80</v>
      </c>
      <c r="I876" s="62">
        <f>ROUNDUP((VLOOKUP(B876,Sheet1!U:AA,7,FALSE)-2)*(0.042*(D876-1)+0.2)+0.4,0)</f>
        <v>80</v>
      </c>
      <c r="J876" s="62">
        <f>E876*8+F876*2+G876*3+H876*3+I876*1+VLOOKUP(B876,Sheet1!AU:AZ,2,FALSE)</f>
        <v>1120</v>
      </c>
      <c r="K876" s="62">
        <f>E876*1+F876*2+G876*2+H876*2+I876*10+VLOOKUP(B876,Sheet1!AU:AZ,3,FALSE)</f>
        <v>1264</v>
      </c>
      <c r="L876" s="62">
        <f>E876*0.1+F876*2+G876*0.2+H876*0.26+I876*0.1+VLOOKUP(B876,Sheet1!AU:AZ,4,FALSE)</f>
        <v>188.8</v>
      </c>
      <c r="M876" s="62">
        <f>E876*0.1+F876*0.2+G876*2+H876*0.2+I876*0.1+VLOOKUP(B876,Sheet1!AU:AZ,5,FALSE)</f>
        <v>158.8</v>
      </c>
      <c r="N876" s="62">
        <f>E876*0.1+F876*0.2+G876*0.2+H876*2+I876*0.1+VLOOKUP(B876,Sheet1!AU:AZ,6,FALSE)</f>
        <v>216.4</v>
      </c>
      <c r="O876" s="62">
        <f t="shared" si="262"/>
        <v>40.2</v>
      </c>
      <c r="P876" s="62">
        <f t="shared" si="263"/>
        <v>48.2</v>
      </c>
      <c r="R876" s="9">
        <f t="shared" si="257"/>
        <v>59</v>
      </c>
      <c r="S876" s="9">
        <f t="shared" si="246"/>
        <v>402.64</v>
      </c>
      <c r="T876" s="9">
        <f t="shared" si="247"/>
        <v>62.8</v>
      </c>
      <c r="U876" s="66">
        <f t="shared" si="258"/>
        <v>553</v>
      </c>
      <c r="V876" s="9">
        <f t="shared" si="259"/>
        <v>663.6</v>
      </c>
      <c r="W876" s="67">
        <f t="shared" si="260"/>
        <v>284</v>
      </c>
      <c r="Y876" s="69">
        <f>VLOOKUP(D876,Sheet2!P:Q,2,FALSE)</f>
        <v>120</v>
      </c>
      <c r="AB876" s="4" t="str">
        <f>IF('表格编辑 '!D933="monster","普通","BOSS")</f>
        <v>普通</v>
      </c>
      <c r="AD876" s="50">
        <f>VLOOKUP(D876,映射!AK:AL,2,FALSE)</f>
        <v>4</v>
      </c>
      <c r="AE876" s="50" t="s">
        <v>37</v>
      </c>
      <c r="AF876" s="4">
        <f>VLOOKUP(AE876,映射!AN:AO,2,FALSE)</f>
        <v>2</v>
      </c>
      <c r="AG876" s="50">
        <v>1</v>
      </c>
      <c r="AH876" s="70">
        <v>1</v>
      </c>
      <c r="AI876" s="16">
        <f t="shared" si="248"/>
        <v>40520</v>
      </c>
      <c r="AJ876" s="16">
        <f t="shared" si="249"/>
        <v>50039</v>
      </c>
      <c r="AK876" s="16">
        <f t="shared" si="250"/>
        <v>59</v>
      </c>
      <c r="AL876" s="16" t="str">
        <f t="shared" si="251"/>
        <v>石像仆从</v>
      </c>
      <c r="AM876" s="16">
        <f t="shared" si="252"/>
        <v>4424</v>
      </c>
      <c r="AN876" s="16">
        <f t="shared" si="253"/>
        <v>2240</v>
      </c>
      <c r="AO876" s="16">
        <f t="shared" si="261"/>
        <v>2184</v>
      </c>
      <c r="AP876" s="16">
        <f t="shared" si="254"/>
        <v>3304</v>
      </c>
      <c r="AQ876" s="16">
        <f t="shared" si="255"/>
        <v>2528</v>
      </c>
      <c r="AR876" s="16">
        <f t="shared" si="256"/>
        <v>284</v>
      </c>
      <c r="AS876" s="16"/>
      <c r="AT876" s="16">
        <v>92.8</v>
      </c>
      <c r="AU876" s="16">
        <v>143.2</v>
      </c>
      <c r="AV876" s="16">
        <v>29.7</v>
      </c>
      <c r="AW876" s="16"/>
    </row>
    <row r="877" spans="1:49">
      <c r="A877" s="62">
        <f>'表格编辑 '!A934</f>
        <v>40521</v>
      </c>
      <c r="B877" s="62">
        <f>'表格编辑 '!B934</f>
        <v>50016</v>
      </c>
      <c r="C877" s="62" t="str">
        <f>VLOOKUP(B877,映射!A:B,2,FALSE)</f>
        <v>炽热贼鼠</v>
      </c>
      <c r="D877" s="62">
        <f>'表格编辑 '!E934</f>
        <v>59</v>
      </c>
      <c r="E877" s="62">
        <f>ROUNDUP((VLOOKUP(B877,Sheet1!U:AA,3,FALSE)-2)*(0.042*(D877-1)+0.2)+0.4,0)</f>
        <v>40</v>
      </c>
      <c r="F877" s="62">
        <f>ROUNDUP((VLOOKUP(B877,Sheet1!U:AA,4,FALSE)-2)*(0.042*(D877-1)+0.2)+0.4,0)</f>
        <v>54</v>
      </c>
      <c r="G877" s="62">
        <f>ROUNDUP((VLOOKUP(B877,Sheet1!U:AA,5,FALSE)-2)*(0.042*(D877-1)+0.2)+0.4,0)</f>
        <v>35</v>
      </c>
      <c r="H877" s="62">
        <f>ROUNDUP((VLOOKUP(B877,Sheet1!U:AA,6,FALSE)-2)*(0.042*(D877-1)+0.2)+0.4,0)</f>
        <v>85</v>
      </c>
      <c r="I877" s="62">
        <f>ROUNDUP((VLOOKUP(B877,Sheet1!U:AA,7,FALSE)-2)*(0.042*(D877-1)+0.2)+0.4,0)</f>
        <v>80</v>
      </c>
      <c r="J877" s="62">
        <f>E877*8+F877*2+G877*3+H877*3+I877*1+VLOOKUP(B877,Sheet1!AU:AZ,2,FALSE)</f>
        <v>888</v>
      </c>
      <c r="K877" s="62">
        <f>E877*1+F877*2+G877*2+H877*2+I877*10+VLOOKUP(B877,Sheet1!AU:AZ,3,FALSE)</f>
        <v>1208</v>
      </c>
      <c r="L877" s="62">
        <f>E877*0.1+F877*2+G877*0.2+H877*0.26+I877*0.1+VLOOKUP(B877,Sheet1!AU:AZ,4,FALSE)</f>
        <v>169.1</v>
      </c>
      <c r="M877" s="62">
        <f>E877*0.1+F877*0.2+G877*2+H877*0.2+I877*0.1+VLOOKUP(B877,Sheet1!AU:AZ,5,FALSE)</f>
        <v>129.8</v>
      </c>
      <c r="N877" s="62">
        <f>E877*0.1+F877*0.2+G877*0.2+H877*2+I877*0.1+VLOOKUP(B877,Sheet1!AU:AZ,6,FALSE)</f>
        <v>219.8</v>
      </c>
      <c r="O877" s="62">
        <f t="shared" si="262"/>
        <v>45.1</v>
      </c>
      <c r="P877" s="62">
        <f t="shared" si="263"/>
        <v>32.1</v>
      </c>
      <c r="R877" s="9">
        <f t="shared" si="257"/>
        <v>59</v>
      </c>
      <c r="S877" s="9">
        <f t="shared" si="246"/>
        <v>402.64</v>
      </c>
      <c r="T877" s="9">
        <f t="shared" si="247"/>
        <v>62.8</v>
      </c>
      <c r="U877" s="66">
        <f t="shared" si="258"/>
        <v>614</v>
      </c>
      <c r="V877" s="9">
        <f t="shared" si="259"/>
        <v>736.8</v>
      </c>
      <c r="W877" s="67">
        <f t="shared" si="260"/>
        <v>240</v>
      </c>
      <c r="Y877" s="69">
        <f>VLOOKUP(D877,Sheet2!P:Q,2,FALSE)</f>
        <v>120</v>
      </c>
      <c r="AB877" s="4" t="str">
        <f>IF('表格编辑 '!D934="monster","普通","BOSS")</f>
        <v>普通</v>
      </c>
      <c r="AD877" s="50">
        <f>VLOOKUP(D877,映射!AK:AL,2,FALSE)</f>
        <v>4</v>
      </c>
      <c r="AE877" s="50" t="s">
        <v>37</v>
      </c>
      <c r="AF877" s="4">
        <f>VLOOKUP(AE877,映射!AN:AO,2,FALSE)</f>
        <v>2</v>
      </c>
      <c r="AG877" s="50">
        <v>1</v>
      </c>
      <c r="AH877" s="70">
        <v>1</v>
      </c>
      <c r="AI877" s="16">
        <f t="shared" si="248"/>
        <v>40521</v>
      </c>
      <c r="AJ877" s="16">
        <f t="shared" si="249"/>
        <v>50016</v>
      </c>
      <c r="AK877" s="16">
        <f t="shared" si="250"/>
        <v>59</v>
      </c>
      <c r="AL877" s="16" t="str">
        <f t="shared" si="251"/>
        <v>炽热贼鼠</v>
      </c>
      <c r="AM877" s="16">
        <f t="shared" si="252"/>
        <v>4912</v>
      </c>
      <c r="AN877" s="16">
        <f t="shared" si="253"/>
        <v>1776</v>
      </c>
      <c r="AO877" s="16">
        <f t="shared" si="261"/>
        <v>3136</v>
      </c>
      <c r="AP877" s="16">
        <f t="shared" si="254"/>
        <v>4024</v>
      </c>
      <c r="AQ877" s="16">
        <f t="shared" si="255"/>
        <v>2416</v>
      </c>
      <c r="AR877" s="16">
        <f t="shared" si="256"/>
        <v>254</v>
      </c>
      <c r="AS877" s="16"/>
      <c r="AT877" s="16">
        <v>90.4</v>
      </c>
      <c r="AU877" s="16">
        <v>171.4</v>
      </c>
      <c r="AV877" s="16">
        <v>49.1</v>
      </c>
      <c r="AW877" s="16"/>
    </row>
    <row r="878" spans="1:49">
      <c r="A878" s="62">
        <f>'表格编辑 '!A935</f>
        <v>40522</v>
      </c>
      <c r="B878" s="62">
        <f>'表格编辑 '!B935</f>
        <v>50114</v>
      </c>
      <c r="C878" s="62" t="str">
        <f>VLOOKUP(B878,映射!A:B,2,FALSE)</f>
        <v>屠龙刃使魔</v>
      </c>
      <c r="D878" s="62">
        <f>'表格编辑 '!E935</f>
        <v>59</v>
      </c>
      <c r="E878" s="62">
        <f>ROUNDUP((VLOOKUP(B878,Sheet1!U:AA,3,FALSE)-2)*(0.042*(D878-1)+0.2)+0.4,0)</f>
        <v>40</v>
      </c>
      <c r="F878" s="62">
        <f>ROUNDUP((VLOOKUP(B878,Sheet1!U:AA,4,FALSE)-2)*(0.042*(D878-1)+0.2)+0.4,0)</f>
        <v>93</v>
      </c>
      <c r="G878" s="62">
        <f>ROUNDUP((VLOOKUP(B878,Sheet1!U:AA,5,FALSE)-2)*(0.042*(D878-1)+0.2)+0.4,0)</f>
        <v>104</v>
      </c>
      <c r="H878" s="62">
        <f>ROUNDUP((VLOOKUP(B878,Sheet1!U:AA,6,FALSE)-2)*(0.042*(D878-1)+0.2)+0.4,0)</f>
        <v>43</v>
      </c>
      <c r="I878" s="62">
        <f>ROUNDUP((VLOOKUP(B878,Sheet1!U:AA,7,FALSE)-2)*(0.042*(D878-1)+0.2)+0.4,0)</f>
        <v>67</v>
      </c>
      <c r="J878" s="62">
        <f>E878*8+F878*2+G878*3+H878*3+I878*1+VLOOKUP(B878,Sheet1!AU:AZ,2,FALSE)</f>
        <v>1034</v>
      </c>
      <c r="K878" s="62">
        <f>E878*1+F878*2+G878*2+H878*2+I878*10+VLOOKUP(B878,Sheet1!AU:AZ,3,FALSE)</f>
        <v>1210</v>
      </c>
      <c r="L878" s="62">
        <f>E878*0.1+F878*2+G878*0.2+H878*0.26+I878*0.1+VLOOKUP(B878,Sheet1!AU:AZ,4,FALSE)</f>
        <v>248.68</v>
      </c>
      <c r="M878" s="62">
        <f>E878*0.1+F878*0.2+G878*2+H878*0.2+I878*0.1+VLOOKUP(B878,Sheet1!AU:AZ,5,FALSE)</f>
        <v>265.9</v>
      </c>
      <c r="N878" s="62">
        <f>E878*0.1+F878*0.2+G878*0.2+H878*2+I878*0.1+VLOOKUP(B878,Sheet1!AU:AZ,6,FALSE)</f>
        <v>156.1</v>
      </c>
      <c r="O878" s="62">
        <f t="shared" si="262"/>
        <v>48.8</v>
      </c>
      <c r="P878" s="62">
        <f t="shared" si="263"/>
        <v>14.2</v>
      </c>
      <c r="R878" s="9">
        <f t="shared" si="257"/>
        <v>59</v>
      </c>
      <c r="S878" s="9">
        <f t="shared" si="246"/>
        <v>402.64</v>
      </c>
      <c r="T878" s="9">
        <f t="shared" si="247"/>
        <v>62.8</v>
      </c>
      <c r="U878" s="66">
        <f t="shared" si="258"/>
        <v>405</v>
      </c>
      <c r="V878" s="9">
        <f t="shared" si="259"/>
        <v>486</v>
      </c>
      <c r="W878" s="67">
        <f t="shared" si="260"/>
        <v>425</v>
      </c>
      <c r="Y878" s="69">
        <f>VLOOKUP(D878,Sheet2!P:Q,2,FALSE)</f>
        <v>120</v>
      </c>
      <c r="AB878" s="4" t="str">
        <f>IF('表格编辑 '!D935="monster","普通","BOSS")</f>
        <v>普通</v>
      </c>
      <c r="AD878" s="50">
        <f>VLOOKUP(D878,映射!AK:AL,2,FALSE)</f>
        <v>4</v>
      </c>
      <c r="AE878" s="50" t="s">
        <v>37</v>
      </c>
      <c r="AF878" s="4">
        <f>VLOOKUP(AE878,映射!AN:AO,2,FALSE)</f>
        <v>2</v>
      </c>
      <c r="AG878" s="50">
        <v>1</v>
      </c>
      <c r="AH878" s="70">
        <v>1</v>
      </c>
      <c r="AI878" s="16">
        <f t="shared" si="248"/>
        <v>40522</v>
      </c>
      <c r="AJ878" s="16">
        <f t="shared" si="249"/>
        <v>50114</v>
      </c>
      <c r="AK878" s="16">
        <f t="shared" si="250"/>
        <v>59</v>
      </c>
      <c r="AL878" s="16" t="str">
        <f t="shared" si="251"/>
        <v>屠龙刃使魔</v>
      </c>
      <c r="AM878" s="16">
        <f t="shared" si="252"/>
        <v>3240</v>
      </c>
      <c r="AN878" s="16">
        <f t="shared" si="253"/>
        <v>2068</v>
      </c>
      <c r="AO878" s="16">
        <f t="shared" si="261"/>
        <v>1172</v>
      </c>
      <c r="AP878" s="16">
        <f t="shared" si="254"/>
        <v>2206</v>
      </c>
      <c r="AQ878" s="16">
        <f t="shared" si="255"/>
        <v>2420</v>
      </c>
      <c r="AR878" s="16">
        <f t="shared" si="256"/>
        <v>374</v>
      </c>
      <c r="AS878" s="16"/>
      <c r="AT878" s="16">
        <v>212.7</v>
      </c>
      <c r="AU878" s="16">
        <v>86.7</v>
      </c>
      <c r="AV878" s="16">
        <v>29.9</v>
      </c>
      <c r="AW878" s="16"/>
    </row>
    <row r="879" spans="1:49">
      <c r="A879" s="62">
        <f>'表格编辑 '!A936</f>
        <v>40523</v>
      </c>
      <c r="B879" s="62">
        <f>'表格编辑 '!B936</f>
        <v>50015</v>
      </c>
      <c r="C879" s="62" t="str">
        <f>VLOOKUP(B879,映射!A:B,2,FALSE)</f>
        <v>噩梦耗子</v>
      </c>
      <c r="D879" s="62">
        <f>'表格编辑 '!E936</f>
        <v>59</v>
      </c>
      <c r="E879" s="62">
        <f>ROUNDUP((VLOOKUP(B879,Sheet1!U:AA,3,FALSE)-2)*(0.042*(D879-1)+0.2)+0.4,0)</f>
        <v>6</v>
      </c>
      <c r="F879" s="62">
        <f>ROUNDUP((VLOOKUP(B879,Sheet1!U:AA,4,FALSE)-2)*(0.042*(D879-1)+0.2)+0.4,0)</f>
        <v>17</v>
      </c>
      <c r="G879" s="62">
        <f>ROUNDUP((VLOOKUP(B879,Sheet1!U:AA,5,FALSE)-2)*(0.042*(D879-1)+0.2)+0.4,0)</f>
        <v>43</v>
      </c>
      <c r="H879" s="62">
        <f>ROUNDUP((VLOOKUP(B879,Sheet1!U:AA,6,FALSE)-2)*(0.042*(D879-1)+0.2)+0.4,0)</f>
        <v>83</v>
      </c>
      <c r="I879" s="62">
        <f>ROUNDUP((VLOOKUP(B879,Sheet1!U:AA,7,FALSE)-2)*(0.042*(D879-1)+0.2)+0.4,0)</f>
        <v>93</v>
      </c>
      <c r="J879" s="62">
        <f>E879*8+F879*2+G879*3+H879*3+I879*1+VLOOKUP(B879,Sheet1!AU:AZ,2,FALSE)</f>
        <v>573</v>
      </c>
      <c r="K879" s="62">
        <f>E879*1+F879*2+G879*2+H879*2+I879*10+VLOOKUP(B879,Sheet1!AU:AZ,3,FALSE)</f>
        <v>1242</v>
      </c>
      <c r="L879" s="62">
        <f>E879*0.1+F879*2+G879*0.2+H879*0.26+I879*0.1+VLOOKUP(B879,Sheet1!AU:AZ,4,FALSE)</f>
        <v>94.08</v>
      </c>
      <c r="M879" s="62">
        <f>E879*0.1+F879*0.2+G879*2+H879*0.2+I879*0.1+VLOOKUP(B879,Sheet1!AU:AZ,5,FALSE)</f>
        <v>135.9</v>
      </c>
      <c r="N879" s="62">
        <f>E879*0.1+F879*0.2+G879*0.2+H879*2+I879*0.1+VLOOKUP(B879,Sheet1!AU:AZ,6,FALSE)</f>
        <v>207.9</v>
      </c>
      <c r="O879" s="62">
        <f t="shared" si="262"/>
        <v>71.2</v>
      </c>
      <c r="P879" s="62">
        <f t="shared" si="263"/>
        <v>6.1</v>
      </c>
      <c r="R879" s="9">
        <f t="shared" si="257"/>
        <v>59</v>
      </c>
      <c r="S879" s="9">
        <f t="shared" si="246"/>
        <v>402.64</v>
      </c>
      <c r="T879" s="9">
        <f t="shared" si="247"/>
        <v>62.8</v>
      </c>
      <c r="U879" s="66">
        <f t="shared" si="258"/>
        <v>600</v>
      </c>
      <c r="V879" s="9">
        <f t="shared" si="259"/>
        <v>720</v>
      </c>
      <c r="W879" s="67">
        <f t="shared" si="260"/>
        <v>95</v>
      </c>
      <c r="Y879" s="69">
        <f>VLOOKUP(D879,Sheet2!P:Q,2,FALSE)</f>
        <v>120</v>
      </c>
      <c r="AB879" s="4" t="str">
        <f>IF('表格编辑 '!D936="monster","普通","BOSS")</f>
        <v>普通</v>
      </c>
      <c r="AD879" s="50">
        <f>VLOOKUP(D879,映射!AK:AL,2,FALSE)</f>
        <v>4</v>
      </c>
      <c r="AE879" s="50" t="s">
        <v>37</v>
      </c>
      <c r="AF879" s="4">
        <f>VLOOKUP(AE879,映射!AN:AO,2,FALSE)</f>
        <v>2</v>
      </c>
      <c r="AG879" s="50">
        <v>1</v>
      </c>
      <c r="AH879" s="70">
        <v>1</v>
      </c>
      <c r="AI879" s="16">
        <f t="shared" si="248"/>
        <v>40523</v>
      </c>
      <c r="AJ879" s="16">
        <f t="shared" si="249"/>
        <v>50015</v>
      </c>
      <c r="AK879" s="16">
        <f t="shared" si="250"/>
        <v>59</v>
      </c>
      <c r="AL879" s="16" t="str">
        <f t="shared" si="251"/>
        <v>噩梦耗子</v>
      </c>
      <c r="AM879" s="16">
        <f t="shared" si="252"/>
        <v>4800</v>
      </c>
      <c r="AN879" s="16">
        <f t="shared" si="253"/>
        <v>1146</v>
      </c>
      <c r="AO879" s="16">
        <f t="shared" si="261"/>
        <v>3654</v>
      </c>
      <c r="AP879" s="16">
        <f t="shared" si="254"/>
        <v>4227</v>
      </c>
      <c r="AQ879" s="16">
        <f t="shared" si="255"/>
        <v>2484</v>
      </c>
      <c r="AR879" s="16">
        <f t="shared" si="256"/>
        <v>142</v>
      </c>
      <c r="AS879" s="16"/>
      <c r="AT879" s="16">
        <v>112</v>
      </c>
      <c r="AU879" s="16">
        <v>176.8</v>
      </c>
      <c r="AV879" s="16">
        <v>35.4</v>
      </c>
      <c r="AW879" s="16"/>
    </row>
    <row r="880" spans="1:49">
      <c r="A880" s="62">
        <f>'表格编辑 '!A937</f>
        <v>40524</v>
      </c>
      <c r="B880" s="62">
        <f>'表格编辑 '!B937</f>
        <v>50096</v>
      </c>
      <c r="C880" s="62" t="str">
        <f>VLOOKUP(B880,映射!A:B,2,FALSE)</f>
        <v>史莱姆</v>
      </c>
      <c r="D880" s="62">
        <f>'表格编辑 '!E937</f>
        <v>59</v>
      </c>
      <c r="E880" s="62">
        <f>ROUNDUP((VLOOKUP(B880,Sheet1!U:AA,3,FALSE)-2)*(0.042*(D880-1)+0.2)+0.4,0)</f>
        <v>117</v>
      </c>
      <c r="F880" s="62">
        <f>ROUNDUP((VLOOKUP(B880,Sheet1!U:AA,4,FALSE)-2)*(0.042*(D880-1)+0.2)+0.4,0)</f>
        <v>64</v>
      </c>
      <c r="G880" s="62">
        <f>ROUNDUP((VLOOKUP(B880,Sheet1!U:AA,5,FALSE)-2)*(0.042*(D880-1)+0.2)+0.4,0)</f>
        <v>25</v>
      </c>
      <c r="H880" s="62">
        <f>ROUNDUP((VLOOKUP(B880,Sheet1!U:AA,6,FALSE)-2)*(0.042*(D880-1)+0.2)+0.4,0)</f>
        <v>38</v>
      </c>
      <c r="I880" s="62">
        <f>ROUNDUP((VLOOKUP(B880,Sheet1!U:AA,7,FALSE)-2)*(0.042*(D880-1)+0.2)+0.4,0)</f>
        <v>38</v>
      </c>
      <c r="J880" s="62">
        <f>E880*8+F880*2+G880*3+H880*3+I880*1+VLOOKUP(B880,Sheet1!AU:AZ,2,FALSE)</f>
        <v>1311</v>
      </c>
      <c r="K880" s="62">
        <f>E880*1+F880*2+G880*2+H880*2+I880*10+VLOOKUP(B880,Sheet1!AU:AZ,3,FALSE)</f>
        <v>771</v>
      </c>
      <c r="L880" s="62">
        <f>E880*0.1+F880*2+G880*0.2+H880*0.26+I880*0.1+VLOOKUP(B880,Sheet1!AU:AZ,4,FALSE)</f>
        <v>178.38</v>
      </c>
      <c r="M880" s="62">
        <f>E880*0.1+F880*0.2+G880*2+H880*0.2+I880*0.1+VLOOKUP(B880,Sheet1!AU:AZ,5,FALSE)</f>
        <v>105.9</v>
      </c>
      <c r="N880" s="62">
        <f>E880*0.1+F880*0.2+G880*0.2+H880*2+I880*0.1+VLOOKUP(B880,Sheet1!AU:AZ,6,FALSE)</f>
        <v>129.3</v>
      </c>
      <c r="O880" s="62">
        <f t="shared" si="262"/>
        <v>-9.9</v>
      </c>
      <c r="P880" s="62">
        <f t="shared" si="263"/>
        <v>88.5</v>
      </c>
      <c r="R880" s="9">
        <f t="shared" si="257"/>
        <v>59</v>
      </c>
      <c r="S880" s="9">
        <f t="shared" si="246"/>
        <v>402.64</v>
      </c>
      <c r="T880" s="9">
        <f t="shared" si="247"/>
        <v>62.8</v>
      </c>
      <c r="U880" s="66">
        <f t="shared" si="258"/>
        <v>675</v>
      </c>
      <c r="V880" s="9">
        <f t="shared" si="259"/>
        <v>810</v>
      </c>
      <c r="W880" s="67">
        <f t="shared" si="260"/>
        <v>261</v>
      </c>
      <c r="Y880" s="69">
        <f>VLOOKUP(D880,Sheet2!P:Q,2,FALSE)</f>
        <v>120</v>
      </c>
      <c r="AB880" s="4" t="str">
        <f>IF('表格编辑 '!D937="monster","普通","BOSS")</f>
        <v>普通</v>
      </c>
      <c r="AD880" s="50">
        <f>VLOOKUP(D880,映射!AK:AL,2,FALSE)</f>
        <v>4</v>
      </c>
      <c r="AE880" s="50" t="s">
        <v>37</v>
      </c>
      <c r="AF880" s="4">
        <f>VLOOKUP(AE880,映射!AN:AO,2,FALSE)</f>
        <v>2</v>
      </c>
      <c r="AG880" s="50">
        <v>1</v>
      </c>
      <c r="AH880" s="70">
        <v>1</v>
      </c>
      <c r="AI880" s="16">
        <f t="shared" si="248"/>
        <v>40524</v>
      </c>
      <c r="AJ880" s="16">
        <f t="shared" si="249"/>
        <v>50096</v>
      </c>
      <c r="AK880" s="16">
        <f t="shared" si="250"/>
        <v>59</v>
      </c>
      <c r="AL880" s="16" t="str">
        <f t="shared" si="251"/>
        <v>史莱姆</v>
      </c>
      <c r="AM880" s="16">
        <f t="shared" si="252"/>
        <v>5400</v>
      </c>
      <c r="AN880" s="16">
        <f t="shared" si="253"/>
        <v>2622</v>
      </c>
      <c r="AO880" s="16">
        <f t="shared" si="261"/>
        <v>2778</v>
      </c>
      <c r="AP880" s="16">
        <f t="shared" si="254"/>
        <v>4089</v>
      </c>
      <c r="AQ880" s="16">
        <f t="shared" si="255"/>
        <v>1542</v>
      </c>
      <c r="AR880" s="16">
        <f t="shared" si="256"/>
        <v>268</v>
      </c>
      <c r="AS880" s="16"/>
      <c r="AT880" s="16">
        <v>71.2</v>
      </c>
      <c r="AU880" s="16">
        <v>49.6</v>
      </c>
      <c r="AV880" s="16">
        <v>-6.3</v>
      </c>
      <c r="AW880" s="16"/>
    </row>
    <row r="881" spans="1:49">
      <c r="A881" s="62">
        <f>'表格编辑 '!A938</f>
        <v>40525</v>
      </c>
      <c r="B881" s="62">
        <f>'表格编辑 '!B938</f>
        <v>50087</v>
      </c>
      <c r="C881" s="62" t="str">
        <f>VLOOKUP(B881,映射!A:B,2,FALSE)</f>
        <v>丛林臭臭花</v>
      </c>
      <c r="D881" s="62">
        <f>'表格编辑 '!E938</f>
        <v>59</v>
      </c>
      <c r="E881" s="62">
        <f>ROUNDUP((VLOOKUP(B881,Sheet1!U:AA,3,FALSE)-2)*(0.042*(D881-1)+0.2)+0.4,0)</f>
        <v>96</v>
      </c>
      <c r="F881" s="62">
        <f>ROUNDUP((VLOOKUP(B881,Sheet1!U:AA,4,FALSE)-2)*(0.042*(D881-1)+0.2)+0.4,0)</f>
        <v>56</v>
      </c>
      <c r="G881" s="62">
        <f>ROUNDUP((VLOOKUP(B881,Sheet1!U:AA,5,FALSE)-2)*(0.042*(D881-1)+0.2)+0.4,0)</f>
        <v>38</v>
      </c>
      <c r="H881" s="62">
        <f>ROUNDUP((VLOOKUP(B881,Sheet1!U:AA,6,FALSE)-2)*(0.042*(D881-1)+0.2)+0.4,0)</f>
        <v>35</v>
      </c>
      <c r="I881" s="62">
        <f>ROUNDUP((VLOOKUP(B881,Sheet1!U:AA,7,FALSE)-2)*(0.042*(D881-1)+0.2)+0.4,0)</f>
        <v>56</v>
      </c>
      <c r="J881" s="62">
        <f>E881*8+F881*2+G881*3+H881*3+I881*1+VLOOKUP(B881,Sheet1!AU:AZ,2,FALSE)</f>
        <v>1175</v>
      </c>
      <c r="K881" s="62">
        <f>E881*1+F881*2+G881*2+H881*2+I881*10+VLOOKUP(B881,Sheet1!AU:AZ,3,FALSE)</f>
        <v>934</v>
      </c>
      <c r="L881" s="62">
        <f>E881*0.1+F881*2+G881*0.2+H881*0.26+I881*0.1+VLOOKUP(B881,Sheet1!AU:AZ,4,FALSE)</f>
        <v>163.9</v>
      </c>
      <c r="M881" s="62">
        <f>E881*0.1+F881*0.2+G881*2+H881*0.2+I881*0.1+VLOOKUP(B881,Sheet1!AU:AZ,5,FALSE)</f>
        <v>129.4</v>
      </c>
      <c r="N881" s="62">
        <f>E881*0.1+F881*0.2+G881*0.2+H881*2+I881*0.1+VLOOKUP(B881,Sheet1!AU:AZ,6,FALSE)</f>
        <v>124</v>
      </c>
      <c r="O881" s="62">
        <f t="shared" si="262"/>
        <v>14.5</v>
      </c>
      <c r="P881" s="62">
        <f t="shared" si="263"/>
        <v>68.8</v>
      </c>
      <c r="R881" s="9">
        <f t="shared" si="257"/>
        <v>59</v>
      </c>
      <c r="S881" s="9">
        <f t="shared" si="246"/>
        <v>402.64</v>
      </c>
      <c r="T881" s="9">
        <f t="shared" si="247"/>
        <v>62.8</v>
      </c>
      <c r="U881" s="66">
        <f t="shared" si="258"/>
        <v>615</v>
      </c>
      <c r="V881" s="9">
        <f t="shared" si="259"/>
        <v>738</v>
      </c>
      <c r="W881" s="67">
        <f t="shared" si="260"/>
        <v>229</v>
      </c>
      <c r="Y881" s="69">
        <f>VLOOKUP(D881,Sheet2!P:Q,2,FALSE)</f>
        <v>120</v>
      </c>
      <c r="AB881" s="4" t="str">
        <f>IF('表格编辑 '!D938="monster","普通","BOSS")</f>
        <v>普通</v>
      </c>
      <c r="AD881" s="50">
        <f>VLOOKUP(D881,映射!AK:AL,2,FALSE)</f>
        <v>4</v>
      </c>
      <c r="AE881" s="50" t="s">
        <v>37</v>
      </c>
      <c r="AF881" s="4">
        <f>VLOOKUP(AE881,映射!AN:AO,2,FALSE)</f>
        <v>2</v>
      </c>
      <c r="AG881" s="50">
        <v>1</v>
      </c>
      <c r="AH881" s="70">
        <v>1</v>
      </c>
      <c r="AI881" s="16">
        <f t="shared" si="248"/>
        <v>40525</v>
      </c>
      <c r="AJ881" s="16">
        <f t="shared" si="249"/>
        <v>50087</v>
      </c>
      <c r="AK881" s="16">
        <f t="shared" si="250"/>
        <v>59</v>
      </c>
      <c r="AL881" s="16" t="str">
        <f t="shared" si="251"/>
        <v>丛林臭臭花</v>
      </c>
      <c r="AM881" s="16">
        <f t="shared" si="252"/>
        <v>4920</v>
      </c>
      <c r="AN881" s="16">
        <f t="shared" si="253"/>
        <v>2350</v>
      </c>
      <c r="AO881" s="16">
        <f t="shared" si="261"/>
        <v>2570</v>
      </c>
      <c r="AP881" s="16">
        <f t="shared" si="254"/>
        <v>3745</v>
      </c>
      <c r="AQ881" s="16">
        <f t="shared" si="255"/>
        <v>1868</v>
      </c>
      <c r="AR881" s="16">
        <f t="shared" si="256"/>
        <v>246</v>
      </c>
      <c r="AS881" s="16"/>
      <c r="AT881" s="16">
        <v>97.7</v>
      </c>
      <c r="AU881" s="16">
        <v>92.3</v>
      </c>
      <c r="AV881" s="16">
        <v>13.2</v>
      </c>
      <c r="AW881" s="16"/>
    </row>
    <row r="882" spans="1:49">
      <c r="A882" s="62">
        <f>'表格编辑 '!A939</f>
        <v>40526</v>
      </c>
      <c r="B882" s="62">
        <f>'表格编辑 '!B939</f>
        <v>50127</v>
      </c>
      <c r="C882" s="62" t="str">
        <f>VLOOKUP(B882,映射!A:B,2,FALSE)</f>
        <v>魔王蟹</v>
      </c>
      <c r="D882" s="62">
        <f>'表格编辑 '!E939</f>
        <v>60</v>
      </c>
      <c r="E882" s="62">
        <f>ROUNDUP((VLOOKUP(B882,Sheet1!U:AA,3,FALSE)-2)*(0.042*(D882-1)+0.2)+0.4,0)</f>
        <v>76</v>
      </c>
      <c r="F882" s="62">
        <f>ROUNDUP((VLOOKUP(B882,Sheet1!U:AA,4,FALSE)-2)*(0.042*(D882-1)+0.2)+0.4,0)</f>
        <v>81</v>
      </c>
      <c r="G882" s="62">
        <f>ROUNDUP((VLOOKUP(B882,Sheet1!U:AA,5,FALSE)-2)*(0.042*(D882-1)+0.2)+0.4,0)</f>
        <v>89</v>
      </c>
      <c r="H882" s="62">
        <f>ROUNDUP((VLOOKUP(B882,Sheet1!U:AA,6,FALSE)-2)*(0.042*(D882-1)+0.2)+0.4,0)</f>
        <v>54</v>
      </c>
      <c r="I882" s="62">
        <f>ROUNDUP((VLOOKUP(B882,Sheet1!U:AA,7,FALSE)-2)*(0.042*(D882-1)+0.2)+0.4,0)</f>
        <v>52</v>
      </c>
      <c r="J882" s="62">
        <f>E882*8+F882*2+G882*3+H882*3+I882*1+VLOOKUP(B882,Sheet1!AU:AZ,2,FALSE)</f>
        <v>1271</v>
      </c>
      <c r="K882" s="62">
        <f>E882*1+F882*2+G882*2+H882*2+I882*10+VLOOKUP(B882,Sheet1!AU:AZ,3,FALSE)</f>
        <v>1064</v>
      </c>
      <c r="L882" s="62">
        <f>E882*0.1+F882*2+G882*0.2+H882*0.26+I882*0.1+VLOOKUP(B882,Sheet1!AU:AZ,4,FALSE)</f>
        <v>226.64</v>
      </c>
      <c r="M882" s="62">
        <f>E882*0.1+F882*0.2+G882*2+H882*0.2+I882*0.1+VLOOKUP(B882,Sheet1!AU:AZ,5,FALSE)</f>
        <v>237.8</v>
      </c>
      <c r="N882" s="62">
        <f>E882*0.1+F882*0.2+G882*0.2+H882*2+I882*0.1+VLOOKUP(B882,Sheet1!AU:AZ,6,FALSE)</f>
        <v>174.8</v>
      </c>
      <c r="O882" s="62">
        <f t="shared" si="262"/>
        <v>23.1</v>
      </c>
      <c r="P882" s="62">
        <f t="shared" si="263"/>
        <v>49.4</v>
      </c>
      <c r="R882" s="9">
        <f t="shared" si="257"/>
        <v>60</v>
      </c>
      <c r="S882" s="9">
        <f t="shared" si="246"/>
        <v>427.16</v>
      </c>
      <c r="T882" s="9">
        <f t="shared" si="247"/>
        <v>63.6</v>
      </c>
      <c r="U882" s="66">
        <f t="shared" si="258"/>
        <v>480</v>
      </c>
      <c r="V882" s="9">
        <f t="shared" si="259"/>
        <v>576</v>
      </c>
      <c r="W882" s="67">
        <f t="shared" si="260"/>
        <v>370</v>
      </c>
      <c r="Y882" s="69">
        <f>VLOOKUP(D882,Sheet2!P:Q,2,FALSE)</f>
        <v>140</v>
      </c>
      <c r="AB882" s="4" t="str">
        <f>IF('表格编辑 '!D939="monster","普通","BOSS")</f>
        <v>普通</v>
      </c>
      <c r="AD882" s="50">
        <f>VLOOKUP(D882,映射!AK:AL,2,FALSE)</f>
        <v>4</v>
      </c>
      <c r="AE882" s="50" t="s">
        <v>37</v>
      </c>
      <c r="AF882" s="4">
        <f>VLOOKUP(AE882,映射!AN:AO,2,FALSE)</f>
        <v>2</v>
      </c>
      <c r="AG882" s="50">
        <v>1</v>
      </c>
      <c r="AH882" s="70">
        <v>1</v>
      </c>
      <c r="AI882" s="16">
        <f t="shared" si="248"/>
        <v>40526</v>
      </c>
      <c r="AJ882" s="16">
        <f t="shared" si="249"/>
        <v>50127</v>
      </c>
      <c r="AK882" s="16">
        <f t="shared" si="250"/>
        <v>60</v>
      </c>
      <c r="AL882" s="16" t="str">
        <f t="shared" si="251"/>
        <v>魔王蟹</v>
      </c>
      <c r="AM882" s="16">
        <f t="shared" si="252"/>
        <v>3840</v>
      </c>
      <c r="AN882" s="16">
        <f t="shared" si="253"/>
        <v>2542</v>
      </c>
      <c r="AO882" s="16">
        <f t="shared" si="261"/>
        <v>1298</v>
      </c>
      <c r="AP882" s="16">
        <f t="shared" si="254"/>
        <v>2569</v>
      </c>
      <c r="AQ882" s="16">
        <f t="shared" si="255"/>
        <v>2128</v>
      </c>
      <c r="AR882" s="16">
        <f t="shared" si="256"/>
        <v>340</v>
      </c>
      <c r="AS882" s="16"/>
      <c r="AT882" s="16">
        <v>196.3</v>
      </c>
      <c r="AU882" s="16">
        <v>86.5</v>
      </c>
      <c r="AV882" s="16">
        <v>15</v>
      </c>
      <c r="AW882" s="16"/>
    </row>
    <row r="883" spans="1:49">
      <c r="A883" s="62">
        <f>'表格编辑 '!A940</f>
        <v>40527</v>
      </c>
      <c r="B883" s="62">
        <f>'表格编辑 '!B940</f>
        <v>50003</v>
      </c>
      <c r="C883" s="62" t="str">
        <f>VLOOKUP(B883,映射!A:B,2,FALSE)</f>
        <v>虎人</v>
      </c>
      <c r="D883" s="62">
        <f>'表格编辑 '!E940</f>
        <v>60</v>
      </c>
      <c r="E883" s="62">
        <f>ROUNDUP((VLOOKUP(B883,Sheet1!U:AA,3,FALSE)-2)*(0.042*(D883-1)+0.2)+0.4,0)</f>
        <v>54</v>
      </c>
      <c r="F883" s="62">
        <f>ROUNDUP((VLOOKUP(B883,Sheet1!U:AA,4,FALSE)-2)*(0.042*(D883-1)+0.2)+0.4,0)</f>
        <v>65</v>
      </c>
      <c r="G883" s="62">
        <f>ROUNDUP((VLOOKUP(B883,Sheet1!U:AA,5,FALSE)-2)*(0.042*(D883-1)+0.2)+0.4,0)</f>
        <v>41</v>
      </c>
      <c r="H883" s="62">
        <f>ROUNDUP((VLOOKUP(B883,Sheet1!U:AA,6,FALSE)-2)*(0.042*(D883-1)+0.2)+0.4,0)</f>
        <v>46</v>
      </c>
      <c r="I883" s="62">
        <f>ROUNDUP((VLOOKUP(B883,Sheet1!U:AA,7,FALSE)-2)*(0.042*(D883-1)+0.2)+0.4,0)</f>
        <v>65</v>
      </c>
      <c r="J883" s="62">
        <f>E883*8+F883*2+G883*3+H883*3+I883*1+VLOOKUP(B883,Sheet1!AU:AZ,2,FALSE)</f>
        <v>908</v>
      </c>
      <c r="K883" s="62">
        <f>E883*1+F883*2+G883*2+H883*2+I883*10+VLOOKUP(B883,Sheet1!AU:AZ,3,FALSE)</f>
        <v>1028</v>
      </c>
      <c r="L883" s="62">
        <f>E883*0.1+F883*2+G883*0.2+H883*0.26+I883*0.1+VLOOKUP(B883,Sheet1!AU:AZ,4,FALSE)</f>
        <v>182.06</v>
      </c>
      <c r="M883" s="62">
        <f>E883*0.1+F883*0.2+G883*2+H883*0.2+I883*0.1+VLOOKUP(B883,Sheet1!AU:AZ,5,FALSE)</f>
        <v>136.1</v>
      </c>
      <c r="N883" s="62">
        <f>E883*0.1+F883*0.2+G883*0.2+H883*2+I883*0.1+VLOOKUP(B883,Sheet1!AU:AZ,6,FALSE)</f>
        <v>145.1</v>
      </c>
      <c r="O883" s="62">
        <f t="shared" si="262"/>
        <v>32.9</v>
      </c>
      <c r="P883" s="62">
        <f t="shared" si="263"/>
        <v>35.3</v>
      </c>
      <c r="R883" s="9">
        <f t="shared" si="257"/>
        <v>60</v>
      </c>
      <c r="S883" s="9">
        <f t="shared" si="246"/>
        <v>427.16</v>
      </c>
      <c r="T883" s="9">
        <f t="shared" si="247"/>
        <v>63.6</v>
      </c>
      <c r="U883" s="66">
        <f t="shared" si="258"/>
        <v>655</v>
      </c>
      <c r="V883" s="9">
        <f t="shared" si="259"/>
        <v>786</v>
      </c>
      <c r="W883" s="67">
        <f t="shared" si="260"/>
        <v>267</v>
      </c>
      <c r="Y883" s="69">
        <f>VLOOKUP(D883,Sheet2!P:Q,2,FALSE)</f>
        <v>140</v>
      </c>
      <c r="AB883" s="4" t="str">
        <f>IF('表格编辑 '!D940="monster","普通","BOSS")</f>
        <v>普通</v>
      </c>
      <c r="AD883" s="50">
        <f>VLOOKUP(D883,映射!AK:AL,2,FALSE)</f>
        <v>4</v>
      </c>
      <c r="AE883" s="50" t="s">
        <v>37</v>
      </c>
      <c r="AF883" s="4">
        <f>VLOOKUP(AE883,映射!AN:AO,2,FALSE)</f>
        <v>2</v>
      </c>
      <c r="AG883" s="50">
        <v>1</v>
      </c>
      <c r="AH883" s="70">
        <v>1</v>
      </c>
      <c r="AI883" s="16">
        <f t="shared" si="248"/>
        <v>40527</v>
      </c>
      <c r="AJ883" s="16">
        <f t="shared" si="249"/>
        <v>50003</v>
      </c>
      <c r="AK883" s="16">
        <f t="shared" si="250"/>
        <v>60</v>
      </c>
      <c r="AL883" s="16" t="str">
        <f t="shared" si="251"/>
        <v>虎人</v>
      </c>
      <c r="AM883" s="16">
        <f t="shared" si="252"/>
        <v>5240</v>
      </c>
      <c r="AN883" s="16">
        <f t="shared" si="253"/>
        <v>1816</v>
      </c>
      <c r="AO883" s="16">
        <f t="shared" si="261"/>
        <v>3424</v>
      </c>
      <c r="AP883" s="16">
        <f t="shared" si="254"/>
        <v>4332</v>
      </c>
      <c r="AQ883" s="16">
        <f t="shared" si="255"/>
        <v>2056</v>
      </c>
      <c r="AR883" s="16">
        <f t="shared" si="256"/>
        <v>274</v>
      </c>
      <c r="AS883" s="16"/>
      <c r="AT883" s="16">
        <v>108.1</v>
      </c>
      <c r="AU883" s="16">
        <v>117.1</v>
      </c>
      <c r="AV883" s="16">
        <v>11.2</v>
      </c>
      <c r="AW883" s="16"/>
    </row>
    <row r="884" spans="1:49">
      <c r="A884" s="62">
        <f>'表格编辑 '!A941</f>
        <v>40528</v>
      </c>
      <c r="B884" s="62">
        <f>'表格编辑 '!B941</f>
        <v>50002</v>
      </c>
      <c r="C884" s="62" t="str">
        <f>VLOOKUP(B884,映射!A:B,2,FALSE)</f>
        <v>坚甲龟</v>
      </c>
      <c r="D884" s="62">
        <f>'表格编辑 '!E941</f>
        <v>60</v>
      </c>
      <c r="E884" s="62">
        <f>ROUNDUP((VLOOKUP(B884,Sheet1!U:AA,3,FALSE)-2)*(0.042*(D884-1)+0.2)+0.4,0)</f>
        <v>65</v>
      </c>
      <c r="F884" s="62">
        <f>ROUNDUP((VLOOKUP(B884,Sheet1!U:AA,4,FALSE)-2)*(0.042*(D884-1)+0.2)+0.4,0)</f>
        <v>38</v>
      </c>
      <c r="G884" s="62">
        <f>ROUNDUP((VLOOKUP(B884,Sheet1!U:AA,5,FALSE)-2)*(0.042*(D884-1)+0.2)+0.4,0)</f>
        <v>121</v>
      </c>
      <c r="H884" s="62">
        <f>ROUNDUP((VLOOKUP(B884,Sheet1!U:AA,6,FALSE)-2)*(0.042*(D884-1)+0.2)+0.4,0)</f>
        <v>36</v>
      </c>
      <c r="I884" s="62">
        <f>ROUNDUP((VLOOKUP(B884,Sheet1!U:AA,7,FALSE)-2)*(0.042*(D884-1)+0.2)+0.4,0)</f>
        <v>38</v>
      </c>
      <c r="J884" s="62">
        <f>E884*8+F884*2+G884*3+H884*3+I884*1+VLOOKUP(B884,Sheet1!AU:AZ,2,FALSE)</f>
        <v>1125</v>
      </c>
      <c r="K884" s="62">
        <f>E884*1+F884*2+G884*2+H884*2+I884*10+VLOOKUP(B884,Sheet1!AU:AZ,3,FALSE)</f>
        <v>855</v>
      </c>
      <c r="L884" s="62">
        <f>E884*0.1+F884*2+G884*0.2+H884*0.26+I884*0.1+VLOOKUP(B884,Sheet1!AU:AZ,4,FALSE)</f>
        <v>139.86</v>
      </c>
      <c r="M884" s="62">
        <f>E884*0.1+F884*0.2+G884*2+H884*0.2+I884*0.1+VLOOKUP(B884,Sheet1!AU:AZ,5,FALSE)</f>
        <v>287.1</v>
      </c>
      <c r="N884" s="62">
        <f>E884*0.1+F884*0.2+G884*0.2+H884*2+I884*0.1+VLOOKUP(B884,Sheet1!AU:AZ,6,FALSE)</f>
        <v>134.1</v>
      </c>
      <c r="O884" s="62">
        <f t="shared" si="262"/>
        <v>27.7</v>
      </c>
      <c r="P884" s="62">
        <f t="shared" si="263"/>
        <v>39.5</v>
      </c>
      <c r="R884" s="9">
        <f t="shared" si="257"/>
        <v>60</v>
      </c>
      <c r="S884" s="9">
        <f t="shared" si="246"/>
        <v>427.16</v>
      </c>
      <c r="T884" s="9">
        <f t="shared" si="247"/>
        <v>63.6</v>
      </c>
      <c r="U884" s="66">
        <f t="shared" si="258"/>
        <v>425</v>
      </c>
      <c r="V884" s="9">
        <f t="shared" si="259"/>
        <v>510</v>
      </c>
      <c r="W884" s="67">
        <f t="shared" si="260"/>
        <v>178</v>
      </c>
      <c r="Y884" s="69">
        <f>VLOOKUP(D884,Sheet2!P:Q,2,FALSE)</f>
        <v>140</v>
      </c>
      <c r="AB884" s="4" t="str">
        <f>IF('表格编辑 '!D941="monster","普通","BOSS")</f>
        <v>普通</v>
      </c>
      <c r="AD884" s="50">
        <f>VLOOKUP(D884,映射!AK:AL,2,FALSE)</f>
        <v>4</v>
      </c>
      <c r="AE884" s="50" t="s">
        <v>37</v>
      </c>
      <c r="AF884" s="4">
        <f>VLOOKUP(AE884,映射!AN:AO,2,FALSE)</f>
        <v>2</v>
      </c>
      <c r="AG884" s="50">
        <v>1</v>
      </c>
      <c r="AH884" s="70">
        <v>1</v>
      </c>
      <c r="AI884" s="16">
        <f t="shared" si="248"/>
        <v>40528</v>
      </c>
      <c r="AJ884" s="16">
        <f t="shared" si="249"/>
        <v>50002</v>
      </c>
      <c r="AK884" s="16">
        <f t="shared" si="250"/>
        <v>60</v>
      </c>
      <c r="AL884" s="16" t="str">
        <f t="shared" si="251"/>
        <v>坚甲龟</v>
      </c>
      <c r="AM884" s="16">
        <f t="shared" si="252"/>
        <v>3400</v>
      </c>
      <c r="AN884" s="16">
        <f t="shared" si="253"/>
        <v>2250</v>
      </c>
      <c r="AO884" s="16">
        <f t="shared" si="261"/>
        <v>1150</v>
      </c>
      <c r="AP884" s="16">
        <f t="shared" si="254"/>
        <v>2275</v>
      </c>
      <c r="AQ884" s="16">
        <f t="shared" si="255"/>
        <v>1710</v>
      </c>
      <c r="AR884" s="16">
        <f t="shared" si="256"/>
        <v>210</v>
      </c>
      <c r="AS884" s="16"/>
      <c r="AT884" s="16">
        <v>251.1</v>
      </c>
      <c r="AU884" s="16">
        <v>58.5</v>
      </c>
      <c r="AV884" s="16">
        <v>29.6</v>
      </c>
      <c r="AW884" s="16"/>
    </row>
    <row r="885" spans="1:49">
      <c r="A885" s="62">
        <f>'表格编辑 '!A942</f>
        <v>40529</v>
      </c>
      <c r="B885" s="62">
        <f>'表格编辑 '!B942</f>
        <v>50052</v>
      </c>
      <c r="C885" s="62" t="str">
        <f>VLOOKUP(B885,映射!A:B,2,FALSE)</f>
        <v>恶魔蝙蝠</v>
      </c>
      <c r="D885" s="62">
        <f>'表格编辑 '!E942</f>
        <v>60</v>
      </c>
      <c r="E885" s="62">
        <f>ROUNDUP((VLOOKUP(B885,Sheet1!U:AA,3,FALSE)-2)*(0.042*(D885-1)+0.2)+0.4,0)</f>
        <v>44</v>
      </c>
      <c r="F885" s="62">
        <f>ROUNDUP((VLOOKUP(B885,Sheet1!U:AA,4,FALSE)-2)*(0.042*(D885-1)+0.2)+0.4,0)</f>
        <v>100</v>
      </c>
      <c r="G885" s="62">
        <f>ROUNDUP((VLOOKUP(B885,Sheet1!U:AA,5,FALSE)-2)*(0.042*(D885-1)+0.2)+0.4,0)</f>
        <v>36</v>
      </c>
      <c r="H885" s="62">
        <f>ROUNDUP((VLOOKUP(B885,Sheet1!U:AA,6,FALSE)-2)*(0.042*(D885-1)+0.2)+0.4,0)</f>
        <v>87</v>
      </c>
      <c r="I885" s="62">
        <f>ROUNDUP((VLOOKUP(B885,Sheet1!U:AA,7,FALSE)-2)*(0.042*(D885-1)+0.2)+0.4,0)</f>
        <v>73</v>
      </c>
      <c r="J885" s="62">
        <f>E885*8+F885*2+G885*3+H885*3+I885*1+VLOOKUP(B885,Sheet1!AU:AZ,2,FALSE)</f>
        <v>1014</v>
      </c>
      <c r="K885" s="62">
        <f>E885*1+F885*2+G885*2+H885*2+I885*10+VLOOKUP(B885,Sheet1!AU:AZ,3,FALSE)</f>
        <v>1240</v>
      </c>
      <c r="L885" s="62">
        <f>E885*0.1+F885*2+G885*0.2+H885*0.26+I885*0.1+VLOOKUP(B885,Sheet1!AU:AZ,4,FALSE)</f>
        <v>261.52</v>
      </c>
      <c r="M885" s="62">
        <f>E885*0.1+F885*0.2+G885*2+H885*0.2+I885*0.1+VLOOKUP(B885,Sheet1!AU:AZ,5,FALSE)</f>
        <v>141.1</v>
      </c>
      <c r="N885" s="62">
        <f>E885*0.1+F885*0.2+G885*0.2+H885*2+I885*0.1+VLOOKUP(B885,Sheet1!AU:AZ,6,FALSE)</f>
        <v>232.9</v>
      </c>
      <c r="O885" s="62">
        <f t="shared" si="262"/>
        <v>33.7</v>
      </c>
      <c r="P885" s="62">
        <f t="shared" si="263"/>
        <v>31.7</v>
      </c>
      <c r="R885" s="9">
        <f t="shared" si="257"/>
        <v>60</v>
      </c>
      <c r="S885" s="9">
        <f t="shared" si="246"/>
        <v>427.16</v>
      </c>
      <c r="T885" s="9">
        <f t="shared" si="247"/>
        <v>63.6</v>
      </c>
      <c r="U885" s="66">
        <f t="shared" si="258"/>
        <v>644</v>
      </c>
      <c r="V885" s="9">
        <f t="shared" si="259"/>
        <v>772.8</v>
      </c>
      <c r="W885" s="67">
        <f t="shared" si="260"/>
        <v>454</v>
      </c>
      <c r="Y885" s="69">
        <f>VLOOKUP(D885,Sheet2!P:Q,2,FALSE)</f>
        <v>140</v>
      </c>
      <c r="AB885" s="4" t="str">
        <f>IF('表格编辑 '!D942="monster","普通","BOSS")</f>
        <v>普通</v>
      </c>
      <c r="AD885" s="50">
        <f>VLOOKUP(D885,映射!AK:AL,2,FALSE)</f>
        <v>4</v>
      </c>
      <c r="AE885" s="50" t="s">
        <v>37</v>
      </c>
      <c r="AF885" s="4">
        <f>VLOOKUP(AE885,映射!AN:AO,2,FALSE)</f>
        <v>2</v>
      </c>
      <c r="AG885" s="50">
        <v>1</v>
      </c>
      <c r="AH885" s="70">
        <v>1</v>
      </c>
      <c r="AI885" s="16">
        <f t="shared" si="248"/>
        <v>40529</v>
      </c>
      <c r="AJ885" s="16">
        <f t="shared" si="249"/>
        <v>50052</v>
      </c>
      <c r="AK885" s="16">
        <f t="shared" si="250"/>
        <v>60</v>
      </c>
      <c r="AL885" s="16" t="str">
        <f t="shared" si="251"/>
        <v>恶魔蝙蝠</v>
      </c>
      <c r="AM885" s="16">
        <f t="shared" si="252"/>
        <v>5152</v>
      </c>
      <c r="AN885" s="16">
        <f t="shared" si="253"/>
        <v>2028</v>
      </c>
      <c r="AO885" s="16">
        <f t="shared" si="261"/>
        <v>3124</v>
      </c>
      <c r="AP885" s="16">
        <f t="shared" si="254"/>
        <v>4138</v>
      </c>
      <c r="AQ885" s="16">
        <f t="shared" si="255"/>
        <v>2480</v>
      </c>
      <c r="AR885" s="16">
        <f t="shared" si="256"/>
        <v>393</v>
      </c>
      <c r="AS885" s="16"/>
      <c r="AT885" s="16">
        <v>81.2</v>
      </c>
      <c r="AU885" s="16">
        <v>169.4</v>
      </c>
      <c r="AV885" s="16">
        <v>25.8</v>
      </c>
      <c r="AW885" s="16"/>
    </row>
    <row r="886" spans="1:49">
      <c r="A886" s="62">
        <f>'表格编辑 '!A943</f>
        <v>40530</v>
      </c>
      <c r="B886" s="62">
        <f>'表格编辑 '!B943</f>
        <v>50040</v>
      </c>
      <c r="C886" s="62" t="str">
        <f>VLOOKUP(B886,映射!A:B,2,FALSE)</f>
        <v>极寒小魔怪</v>
      </c>
      <c r="D886" s="62">
        <f>'表格编辑 '!E943</f>
        <v>60</v>
      </c>
      <c r="E886" s="62">
        <f>ROUNDUP((VLOOKUP(B886,Sheet1!U:AA,3,FALSE)-2)*(0.042*(D886-1)+0.2)+0.4,0)</f>
        <v>54</v>
      </c>
      <c r="F886" s="62">
        <f>ROUNDUP((VLOOKUP(B886,Sheet1!U:AA,4,FALSE)-2)*(0.042*(D886-1)+0.2)+0.4,0)</f>
        <v>57</v>
      </c>
      <c r="G886" s="62">
        <f>ROUNDUP((VLOOKUP(B886,Sheet1!U:AA,5,FALSE)-2)*(0.042*(D886-1)+0.2)+0.4,0)</f>
        <v>22</v>
      </c>
      <c r="H886" s="62">
        <f>ROUNDUP((VLOOKUP(B886,Sheet1!U:AA,6,FALSE)-2)*(0.042*(D886-1)+0.2)+0.4,0)</f>
        <v>62</v>
      </c>
      <c r="I886" s="62">
        <f>ROUNDUP((VLOOKUP(B886,Sheet1!U:AA,7,FALSE)-2)*(0.042*(D886-1)+0.2)+0.4,0)</f>
        <v>76</v>
      </c>
      <c r="J886" s="62">
        <f>E886*8+F886*2+G886*3+H886*3+I886*1+VLOOKUP(B886,Sheet1!AU:AZ,2,FALSE)</f>
        <v>894</v>
      </c>
      <c r="K886" s="62">
        <f>E886*1+F886*2+G886*2+H886*2+I886*10+VLOOKUP(B886,Sheet1!AU:AZ,3,FALSE)</f>
        <v>1116</v>
      </c>
      <c r="L886" s="62">
        <f>E886*0.1+F886*2+G886*0.2+H886*0.26+I886*0.1+VLOOKUP(B886,Sheet1!AU:AZ,4,FALSE)</f>
        <v>167.52</v>
      </c>
      <c r="M886" s="62">
        <f>E886*0.1+F886*0.2+G886*2+H886*0.2+I886*0.1+VLOOKUP(B886,Sheet1!AU:AZ,5,FALSE)</f>
        <v>100.8</v>
      </c>
      <c r="N886" s="62">
        <f>E886*0.1+F886*0.2+G886*0.2+H886*2+I886*0.1+VLOOKUP(B886,Sheet1!AU:AZ,6,FALSE)</f>
        <v>172.8</v>
      </c>
      <c r="O886" s="62">
        <f t="shared" si="262"/>
        <v>37.1</v>
      </c>
      <c r="P886" s="62">
        <f t="shared" si="263"/>
        <v>40.1</v>
      </c>
      <c r="R886" s="9">
        <f t="shared" si="257"/>
        <v>60</v>
      </c>
      <c r="S886" s="9">
        <f t="shared" si="246"/>
        <v>427.16</v>
      </c>
      <c r="T886" s="9">
        <f t="shared" si="247"/>
        <v>63.6</v>
      </c>
      <c r="U886" s="66">
        <f t="shared" si="258"/>
        <v>750</v>
      </c>
      <c r="V886" s="9">
        <f t="shared" si="259"/>
        <v>900</v>
      </c>
      <c r="W886" s="67">
        <f t="shared" si="260"/>
        <v>235</v>
      </c>
      <c r="Y886" s="69">
        <f>VLOOKUP(D886,Sheet2!P:Q,2,FALSE)</f>
        <v>140</v>
      </c>
      <c r="AB886" s="4" t="str">
        <f>IF('表格编辑 '!D943="monster","普通","BOSS")</f>
        <v>普通</v>
      </c>
      <c r="AD886" s="50">
        <f>VLOOKUP(D886,映射!AK:AL,2,FALSE)</f>
        <v>4</v>
      </c>
      <c r="AE886" s="50" t="s">
        <v>37</v>
      </c>
      <c r="AF886" s="4">
        <f>VLOOKUP(AE886,映射!AN:AO,2,FALSE)</f>
        <v>2</v>
      </c>
      <c r="AG886" s="50">
        <v>1</v>
      </c>
      <c r="AH886" s="70">
        <v>1</v>
      </c>
      <c r="AI886" s="16">
        <f t="shared" si="248"/>
        <v>40530</v>
      </c>
      <c r="AJ886" s="16">
        <f t="shared" si="249"/>
        <v>50040</v>
      </c>
      <c r="AK886" s="16">
        <f t="shared" si="250"/>
        <v>60</v>
      </c>
      <c r="AL886" s="16" t="str">
        <f t="shared" si="251"/>
        <v>极寒小魔怪</v>
      </c>
      <c r="AM886" s="16">
        <f t="shared" si="252"/>
        <v>6000</v>
      </c>
      <c r="AN886" s="16">
        <f t="shared" si="253"/>
        <v>1788</v>
      </c>
      <c r="AO886" s="16">
        <f t="shared" si="261"/>
        <v>4212</v>
      </c>
      <c r="AP886" s="16">
        <f t="shared" si="254"/>
        <v>5106</v>
      </c>
      <c r="AQ886" s="16">
        <f t="shared" si="255"/>
        <v>2232</v>
      </c>
      <c r="AR886" s="16">
        <f t="shared" si="256"/>
        <v>252</v>
      </c>
      <c r="AS886" s="16"/>
      <c r="AT886" s="16">
        <v>76</v>
      </c>
      <c r="AU886" s="16">
        <v>146.2</v>
      </c>
      <c r="AV886" s="16">
        <v>25.2</v>
      </c>
      <c r="AW886" s="16"/>
    </row>
    <row r="887" spans="1:49">
      <c r="A887" s="62">
        <f>'表格编辑 '!A944</f>
        <v>40531</v>
      </c>
      <c r="B887" s="62">
        <f>'表格编辑 '!B944</f>
        <v>50038</v>
      </c>
      <c r="C887" s="62" t="str">
        <f>VLOOKUP(B887,映射!A:B,2,FALSE)</f>
        <v>石像魔宠</v>
      </c>
      <c r="D887" s="62">
        <f>'表格编辑 '!E944</f>
        <v>60</v>
      </c>
      <c r="E887" s="62">
        <f>ROUNDUP((VLOOKUP(B887,Sheet1!U:AA,3,FALSE)-2)*(0.042*(D887-1)+0.2)+0.4,0)</f>
        <v>38</v>
      </c>
      <c r="F887" s="62">
        <f>ROUNDUP((VLOOKUP(B887,Sheet1!U:AA,4,FALSE)-2)*(0.042*(D887-1)+0.2)+0.4,0)</f>
        <v>52</v>
      </c>
      <c r="G887" s="62">
        <f>ROUNDUP((VLOOKUP(B887,Sheet1!U:AA,5,FALSE)-2)*(0.042*(D887-1)+0.2)+0.4,0)</f>
        <v>44</v>
      </c>
      <c r="H887" s="62">
        <f>ROUNDUP((VLOOKUP(B887,Sheet1!U:AA,6,FALSE)-2)*(0.042*(D887-1)+0.2)+0.4,0)</f>
        <v>79</v>
      </c>
      <c r="I887" s="62">
        <f>ROUNDUP((VLOOKUP(B887,Sheet1!U:AA,7,FALSE)-2)*(0.042*(D887-1)+0.2)+0.4,0)</f>
        <v>65</v>
      </c>
      <c r="J887" s="62">
        <f>E887*8+F887*2+G887*3+H887*3+I887*1+VLOOKUP(B887,Sheet1!AU:AZ,2,FALSE)</f>
        <v>862</v>
      </c>
      <c r="K887" s="62">
        <f>E887*1+F887*2+G887*2+H887*2+I887*10+VLOOKUP(B887,Sheet1!AU:AZ,3,FALSE)</f>
        <v>1058</v>
      </c>
      <c r="L887" s="62">
        <f>E887*0.1+F887*2+G887*0.2+H887*0.26+I887*0.1+VLOOKUP(B887,Sheet1!AU:AZ,4,FALSE)</f>
        <v>163.64</v>
      </c>
      <c r="M887" s="62">
        <f>E887*0.1+F887*0.2+G887*2+H887*0.2+I887*0.1+VLOOKUP(B887,Sheet1!AU:AZ,5,FALSE)</f>
        <v>144.5</v>
      </c>
      <c r="N887" s="62">
        <f>E887*0.1+F887*0.2+G887*0.2+H887*2+I887*0.1+VLOOKUP(B887,Sheet1!AU:AZ,6,FALSE)</f>
        <v>207.5</v>
      </c>
      <c r="O887" s="62">
        <f t="shared" si="262"/>
        <v>36.3</v>
      </c>
      <c r="P887" s="62">
        <f t="shared" si="263"/>
        <v>30.1</v>
      </c>
      <c r="R887" s="9">
        <f t="shared" si="257"/>
        <v>60</v>
      </c>
      <c r="S887" s="9">
        <f t="shared" si="246"/>
        <v>427.16</v>
      </c>
      <c r="T887" s="9">
        <f t="shared" si="247"/>
        <v>63.6</v>
      </c>
      <c r="U887" s="66">
        <f t="shared" si="258"/>
        <v>636</v>
      </c>
      <c r="V887" s="9">
        <f t="shared" si="259"/>
        <v>763.2</v>
      </c>
      <c r="W887" s="67">
        <f t="shared" si="260"/>
        <v>227</v>
      </c>
      <c r="Y887" s="69">
        <f>VLOOKUP(D887,Sheet2!P:Q,2,FALSE)</f>
        <v>140</v>
      </c>
      <c r="AB887" s="4" t="str">
        <f>IF('表格编辑 '!D944="monster","普通","BOSS")</f>
        <v>普通</v>
      </c>
      <c r="AD887" s="50">
        <f>VLOOKUP(D887,映射!AK:AL,2,FALSE)</f>
        <v>4</v>
      </c>
      <c r="AE887" s="50" t="s">
        <v>37</v>
      </c>
      <c r="AF887" s="4">
        <f>VLOOKUP(AE887,映射!AN:AO,2,FALSE)</f>
        <v>2</v>
      </c>
      <c r="AG887" s="50">
        <v>1</v>
      </c>
      <c r="AH887" s="70">
        <v>1</v>
      </c>
      <c r="AI887" s="16">
        <f t="shared" si="248"/>
        <v>40531</v>
      </c>
      <c r="AJ887" s="16">
        <f t="shared" si="249"/>
        <v>50038</v>
      </c>
      <c r="AK887" s="16">
        <f t="shared" si="250"/>
        <v>60</v>
      </c>
      <c r="AL887" s="16" t="str">
        <f t="shared" si="251"/>
        <v>石像魔宠</v>
      </c>
      <c r="AM887" s="16">
        <f t="shared" si="252"/>
        <v>5088</v>
      </c>
      <c r="AN887" s="16">
        <f t="shared" si="253"/>
        <v>1724</v>
      </c>
      <c r="AO887" s="16">
        <f t="shared" si="261"/>
        <v>3364</v>
      </c>
      <c r="AP887" s="16">
        <f t="shared" si="254"/>
        <v>4226</v>
      </c>
      <c r="AQ887" s="16">
        <f t="shared" si="255"/>
        <v>2116</v>
      </c>
      <c r="AR887" s="16">
        <f t="shared" si="256"/>
        <v>246</v>
      </c>
      <c r="AS887" s="16"/>
      <c r="AT887" s="16">
        <v>82.7</v>
      </c>
      <c r="AU887" s="16">
        <v>174.5</v>
      </c>
      <c r="AV887" s="16">
        <v>30.9</v>
      </c>
      <c r="AW887" s="16"/>
    </row>
    <row r="888" spans="1:49">
      <c r="A888" s="62">
        <f>'表格编辑 '!A945</f>
        <v>40532</v>
      </c>
      <c r="B888" s="62">
        <f>'表格编辑 '!B945</f>
        <v>50093</v>
      </c>
      <c r="C888" s="62" t="str">
        <f>VLOOKUP(B888,映射!A:B,2,FALSE)</f>
        <v>萌萌仙人掌</v>
      </c>
      <c r="D888" s="62">
        <f>'表格编辑 '!E945</f>
        <v>60</v>
      </c>
      <c r="E888" s="62">
        <f>ROUNDUP((VLOOKUP(B888,Sheet1!U:AA,3,FALSE)-2)*(0.042*(D888-1)+0.2)+0.4,0)</f>
        <v>71</v>
      </c>
      <c r="F888" s="62">
        <f>ROUNDUP((VLOOKUP(B888,Sheet1!U:AA,4,FALSE)-2)*(0.042*(D888-1)+0.2)+0.4,0)</f>
        <v>89</v>
      </c>
      <c r="G888" s="62">
        <f>ROUNDUP((VLOOKUP(B888,Sheet1!U:AA,5,FALSE)-2)*(0.042*(D888-1)+0.2)+0.4,0)</f>
        <v>46</v>
      </c>
      <c r="H888" s="62">
        <f>ROUNDUP((VLOOKUP(B888,Sheet1!U:AA,6,FALSE)-2)*(0.042*(D888-1)+0.2)+0.4,0)</f>
        <v>33</v>
      </c>
      <c r="I888" s="62">
        <f>ROUNDUP((VLOOKUP(B888,Sheet1!U:AA,7,FALSE)-2)*(0.042*(D888-1)+0.2)+0.4,0)</f>
        <v>33</v>
      </c>
      <c r="J888" s="62">
        <f>E888*8+F888*2+G888*3+H888*3+I888*1+VLOOKUP(B888,Sheet1!AU:AZ,2,FALSE)</f>
        <v>1036</v>
      </c>
      <c r="K888" s="62">
        <f>E888*1+F888*2+G888*2+H888*2+I888*10+VLOOKUP(B888,Sheet1!AU:AZ,3,FALSE)</f>
        <v>757</v>
      </c>
      <c r="L888" s="62">
        <f>E888*0.1+F888*2+G888*0.2+H888*0.26+I888*0.1+VLOOKUP(B888,Sheet1!AU:AZ,4,FALSE)</f>
        <v>226.18</v>
      </c>
      <c r="M888" s="62">
        <f>E888*0.1+F888*0.2+G888*2+H888*0.2+I888*0.1+VLOOKUP(B888,Sheet1!AU:AZ,5,FALSE)</f>
        <v>146.8</v>
      </c>
      <c r="N888" s="62">
        <f>E888*0.1+F888*0.2+G888*0.2+H888*2+I888*0.1+VLOOKUP(B888,Sheet1!AU:AZ,6,FALSE)</f>
        <v>123.4</v>
      </c>
      <c r="O888" s="62">
        <f t="shared" si="262"/>
        <v>2.1</v>
      </c>
      <c r="P888" s="62">
        <f t="shared" si="263"/>
        <v>46.6</v>
      </c>
      <c r="R888" s="9">
        <f t="shared" si="257"/>
        <v>60</v>
      </c>
      <c r="S888" s="9">
        <f t="shared" si="246"/>
        <v>427.16</v>
      </c>
      <c r="T888" s="9">
        <f t="shared" si="247"/>
        <v>63.6</v>
      </c>
      <c r="U888" s="66">
        <f t="shared" si="258"/>
        <v>631</v>
      </c>
      <c r="V888" s="9">
        <f t="shared" si="259"/>
        <v>757.2</v>
      </c>
      <c r="W888" s="67">
        <f t="shared" si="260"/>
        <v>369</v>
      </c>
      <c r="Y888" s="69">
        <f>VLOOKUP(D888,Sheet2!P:Q,2,FALSE)</f>
        <v>140</v>
      </c>
      <c r="AB888" s="4" t="str">
        <f>IF('表格编辑 '!D945="monster","普通","BOSS")</f>
        <v>普通</v>
      </c>
      <c r="AD888" s="50">
        <f>VLOOKUP(D888,映射!AK:AL,2,FALSE)</f>
        <v>4</v>
      </c>
      <c r="AE888" s="50" t="s">
        <v>37</v>
      </c>
      <c r="AF888" s="4">
        <f>VLOOKUP(AE888,映射!AN:AO,2,FALSE)</f>
        <v>2</v>
      </c>
      <c r="AG888" s="50">
        <v>1</v>
      </c>
      <c r="AH888" s="70">
        <v>1</v>
      </c>
      <c r="AI888" s="16">
        <f t="shared" si="248"/>
        <v>40532</v>
      </c>
      <c r="AJ888" s="16">
        <f t="shared" si="249"/>
        <v>50093</v>
      </c>
      <c r="AK888" s="16">
        <f t="shared" si="250"/>
        <v>60</v>
      </c>
      <c r="AL888" s="16" t="str">
        <f t="shared" si="251"/>
        <v>萌萌仙人掌</v>
      </c>
      <c r="AM888" s="16">
        <f t="shared" si="252"/>
        <v>5048</v>
      </c>
      <c r="AN888" s="16">
        <f t="shared" si="253"/>
        <v>2072</v>
      </c>
      <c r="AO888" s="16">
        <f t="shared" si="261"/>
        <v>2976</v>
      </c>
      <c r="AP888" s="16">
        <f t="shared" si="254"/>
        <v>4012</v>
      </c>
      <c r="AQ888" s="16">
        <f t="shared" si="255"/>
        <v>1514</v>
      </c>
      <c r="AR888" s="16">
        <f t="shared" si="256"/>
        <v>340</v>
      </c>
      <c r="AS888" s="16"/>
      <c r="AT888" s="16">
        <v>121.3</v>
      </c>
      <c r="AU888" s="16">
        <v>99.7</v>
      </c>
      <c r="AV888" s="16">
        <v>2.6</v>
      </c>
      <c r="AW888" s="16"/>
    </row>
    <row r="889" spans="1:49">
      <c r="A889" s="62">
        <f>'表格编辑 '!A946</f>
        <v>40533</v>
      </c>
      <c r="B889" s="62">
        <f>'表格编辑 '!B946</f>
        <v>50120</v>
      </c>
      <c r="C889" s="62" t="str">
        <f>VLOOKUP(B889,映射!A:B,2,FALSE)</f>
        <v>蓝魔恐怖箱</v>
      </c>
      <c r="D889" s="62">
        <f>'表格编辑 '!E946</f>
        <v>60</v>
      </c>
      <c r="E889" s="62">
        <f>ROUNDUP((VLOOKUP(B889,Sheet1!U:AA,3,FALSE)-2)*(0.042*(D889-1)+0.2)+0.4,0)</f>
        <v>36</v>
      </c>
      <c r="F889" s="62">
        <f>ROUNDUP((VLOOKUP(B889,Sheet1!U:AA,4,FALSE)-2)*(0.042*(D889-1)+0.2)+0.4,0)</f>
        <v>95</v>
      </c>
      <c r="G889" s="62">
        <f>ROUNDUP((VLOOKUP(B889,Sheet1!U:AA,5,FALSE)-2)*(0.042*(D889-1)+0.2)+0.4,0)</f>
        <v>71</v>
      </c>
      <c r="H889" s="62">
        <f>ROUNDUP((VLOOKUP(B889,Sheet1!U:AA,6,FALSE)-2)*(0.042*(D889-1)+0.2)+0.4,0)</f>
        <v>17</v>
      </c>
      <c r="I889" s="62">
        <f>ROUNDUP((VLOOKUP(B889,Sheet1!U:AA,7,FALSE)-2)*(0.042*(D889-1)+0.2)+0.4,0)</f>
        <v>54</v>
      </c>
      <c r="J889" s="62">
        <f>E889*8+F889*2+G889*3+H889*3+I889*1+VLOOKUP(B889,Sheet1!AU:AZ,2,FALSE)</f>
        <v>816</v>
      </c>
      <c r="K889" s="62">
        <f>E889*1+F889*2+G889*2+H889*2+I889*10+VLOOKUP(B889,Sheet1!AU:AZ,3,FALSE)</f>
        <v>962</v>
      </c>
      <c r="L889" s="62">
        <f>E889*0.1+F889*2+G889*0.2+H889*0.26+I889*0.1+VLOOKUP(B889,Sheet1!AU:AZ,4,FALSE)</f>
        <v>237.62</v>
      </c>
      <c r="M889" s="62">
        <f>E889*0.1+F889*0.2+G889*2+H889*0.2+I889*0.1+VLOOKUP(B889,Sheet1!AU:AZ,5,FALSE)</f>
        <v>193.4</v>
      </c>
      <c r="N889" s="62">
        <f>E889*0.1+F889*0.2+G889*0.2+H889*2+I889*0.1+VLOOKUP(B889,Sheet1!AU:AZ,6,FALSE)</f>
        <v>96.2</v>
      </c>
      <c r="O889" s="62">
        <f t="shared" si="262"/>
        <v>35.4</v>
      </c>
      <c r="P889" s="62">
        <f t="shared" si="263"/>
        <v>10.2</v>
      </c>
      <c r="R889" s="9">
        <f t="shared" si="257"/>
        <v>60</v>
      </c>
      <c r="S889" s="9">
        <f t="shared" si="246"/>
        <v>427.16</v>
      </c>
      <c r="T889" s="9">
        <f t="shared" si="247"/>
        <v>63.6</v>
      </c>
      <c r="U889" s="66">
        <f t="shared" si="258"/>
        <v>543</v>
      </c>
      <c r="V889" s="9">
        <f t="shared" si="259"/>
        <v>651.6</v>
      </c>
      <c r="W889" s="67">
        <f t="shared" si="260"/>
        <v>396</v>
      </c>
      <c r="Y889" s="69">
        <f>VLOOKUP(D889,Sheet2!P:Q,2,FALSE)</f>
        <v>140</v>
      </c>
      <c r="AB889" s="4" t="str">
        <f>IF('表格编辑 '!D946="monster","普通","BOSS")</f>
        <v>普通</v>
      </c>
      <c r="AD889" s="50">
        <f>VLOOKUP(D889,映射!AK:AL,2,FALSE)</f>
        <v>4</v>
      </c>
      <c r="AE889" s="50" t="s">
        <v>37</v>
      </c>
      <c r="AF889" s="4">
        <f>VLOOKUP(AE889,映射!AN:AO,2,FALSE)</f>
        <v>2</v>
      </c>
      <c r="AG889" s="50">
        <v>1</v>
      </c>
      <c r="AH889" s="70">
        <v>1</v>
      </c>
      <c r="AI889" s="16">
        <f t="shared" si="248"/>
        <v>40533</v>
      </c>
      <c r="AJ889" s="16">
        <f t="shared" si="249"/>
        <v>50120</v>
      </c>
      <c r="AK889" s="16">
        <f t="shared" si="250"/>
        <v>60</v>
      </c>
      <c r="AL889" s="16" t="str">
        <f t="shared" si="251"/>
        <v>蓝魔恐怖箱</v>
      </c>
      <c r="AM889" s="16">
        <f t="shared" si="252"/>
        <v>4344</v>
      </c>
      <c r="AN889" s="16">
        <f t="shared" si="253"/>
        <v>1632</v>
      </c>
      <c r="AO889" s="16">
        <f t="shared" si="261"/>
        <v>2712</v>
      </c>
      <c r="AP889" s="16">
        <f t="shared" si="254"/>
        <v>3528</v>
      </c>
      <c r="AQ889" s="16">
        <f t="shared" si="255"/>
        <v>1924</v>
      </c>
      <c r="AR889" s="16">
        <f t="shared" si="256"/>
        <v>357</v>
      </c>
      <c r="AS889" s="16"/>
      <c r="AT889" s="16">
        <v>163.8</v>
      </c>
      <c r="AU889" s="16">
        <v>72</v>
      </c>
      <c r="AV889" s="16">
        <v>34.2</v>
      </c>
      <c r="AW889" s="16"/>
    </row>
    <row r="890" spans="1:49">
      <c r="A890" s="62">
        <f>'表格编辑 '!A947</f>
        <v>40534</v>
      </c>
      <c r="B890" s="62">
        <f>'表格编辑 '!B947</f>
        <v>50062</v>
      </c>
      <c r="C890" s="62" t="str">
        <f>VLOOKUP(B890,映射!A:B,2,FALSE)</f>
        <v>致命魔蝎</v>
      </c>
      <c r="D890" s="62">
        <f>'表格编辑 '!E947</f>
        <v>60</v>
      </c>
      <c r="E890" s="62">
        <f>ROUNDUP((VLOOKUP(B890,Sheet1!U:AA,3,FALSE)-2)*(0.042*(D890-1)+0.2)+0.4,0)</f>
        <v>76</v>
      </c>
      <c r="F890" s="62">
        <f>ROUNDUP((VLOOKUP(B890,Sheet1!U:AA,4,FALSE)-2)*(0.042*(D890-1)+0.2)+0.4,0)</f>
        <v>73</v>
      </c>
      <c r="G890" s="62">
        <f>ROUNDUP((VLOOKUP(B890,Sheet1!U:AA,5,FALSE)-2)*(0.042*(D890-1)+0.2)+0.4,0)</f>
        <v>97</v>
      </c>
      <c r="H890" s="62">
        <f>ROUNDUP((VLOOKUP(B890,Sheet1!U:AA,6,FALSE)-2)*(0.042*(D890-1)+0.2)+0.4,0)</f>
        <v>25</v>
      </c>
      <c r="I890" s="62">
        <f>ROUNDUP((VLOOKUP(B890,Sheet1!U:AA,7,FALSE)-2)*(0.042*(D890-1)+0.2)+0.4,0)</f>
        <v>14</v>
      </c>
      <c r="J890" s="62">
        <f>E890*8+F890*2+G890*3+H890*3+I890*1+VLOOKUP(B890,Sheet1!AU:AZ,2,FALSE)</f>
        <v>1154</v>
      </c>
      <c r="K890" s="62">
        <f>E890*1+F890*2+G890*2+H890*2+I890*10+VLOOKUP(B890,Sheet1!AU:AZ,3,FALSE)</f>
        <v>626</v>
      </c>
      <c r="L890" s="62">
        <f>E890*0.1+F890*2+G890*0.2+H890*0.26+I890*0.1+VLOOKUP(B890,Sheet1!AU:AZ,4,FALSE)</f>
        <v>200.9</v>
      </c>
      <c r="M890" s="62">
        <f>E890*0.1+F890*0.2+G890*2+H890*0.2+I890*0.1+VLOOKUP(B890,Sheet1!AU:AZ,5,FALSE)</f>
        <v>242.6</v>
      </c>
      <c r="N890" s="62">
        <f>E890*0.1+F890*0.2+G890*0.2+H890*2+I890*0.1+VLOOKUP(B890,Sheet1!AU:AZ,6,FALSE)</f>
        <v>113</v>
      </c>
      <c r="O890" s="62">
        <f t="shared" si="262"/>
        <v>-2</v>
      </c>
      <c r="P890" s="62">
        <f t="shared" si="263"/>
        <v>47.4</v>
      </c>
      <c r="R890" s="9">
        <f t="shared" si="257"/>
        <v>60</v>
      </c>
      <c r="S890" s="9">
        <f t="shared" si="246"/>
        <v>427.16</v>
      </c>
      <c r="T890" s="9">
        <f t="shared" si="247"/>
        <v>63.6</v>
      </c>
      <c r="U890" s="66">
        <f t="shared" si="258"/>
        <v>474</v>
      </c>
      <c r="V890" s="9">
        <f t="shared" si="259"/>
        <v>568.8</v>
      </c>
      <c r="W890" s="67">
        <f t="shared" si="260"/>
        <v>310</v>
      </c>
      <c r="Y890" s="69">
        <f>VLOOKUP(D890,Sheet2!P:Q,2,FALSE)</f>
        <v>140</v>
      </c>
      <c r="AB890" s="4" t="str">
        <f>IF('表格编辑 '!D947="monster","普通","BOSS")</f>
        <v>普通</v>
      </c>
      <c r="AD890" s="50">
        <f>VLOOKUP(D890,映射!AK:AL,2,FALSE)</f>
        <v>4</v>
      </c>
      <c r="AE890" s="50" t="s">
        <v>37</v>
      </c>
      <c r="AF890" s="4">
        <f>VLOOKUP(AE890,映射!AN:AO,2,FALSE)</f>
        <v>2</v>
      </c>
      <c r="AG890" s="50">
        <v>1</v>
      </c>
      <c r="AH890" s="70">
        <v>1</v>
      </c>
      <c r="AI890" s="16">
        <f t="shared" si="248"/>
        <v>40534</v>
      </c>
      <c r="AJ890" s="16">
        <f t="shared" si="249"/>
        <v>50062</v>
      </c>
      <c r="AK890" s="16">
        <f t="shared" si="250"/>
        <v>60</v>
      </c>
      <c r="AL890" s="16" t="str">
        <f t="shared" si="251"/>
        <v>致命魔蝎</v>
      </c>
      <c r="AM890" s="16">
        <f t="shared" si="252"/>
        <v>3792</v>
      </c>
      <c r="AN890" s="16">
        <f t="shared" si="253"/>
        <v>2308</v>
      </c>
      <c r="AO890" s="16">
        <f t="shared" si="261"/>
        <v>1484</v>
      </c>
      <c r="AP890" s="16">
        <f t="shared" si="254"/>
        <v>2638</v>
      </c>
      <c r="AQ890" s="16">
        <f t="shared" si="255"/>
        <v>1252</v>
      </c>
      <c r="AR890" s="16">
        <f t="shared" si="256"/>
        <v>302</v>
      </c>
      <c r="AS890" s="16"/>
      <c r="AT890" s="16">
        <v>213.4</v>
      </c>
      <c r="AU890" s="16">
        <v>89.2</v>
      </c>
      <c r="AV890" s="16">
        <v>-1.2</v>
      </c>
      <c r="AW890" s="16"/>
    </row>
    <row r="891" spans="1:49">
      <c r="A891" s="62">
        <f>'表格编辑 '!A948</f>
        <v>40535</v>
      </c>
      <c r="B891" s="62">
        <f>'表格编辑 '!B948</f>
        <v>50039</v>
      </c>
      <c r="C891" s="62" t="str">
        <f>VLOOKUP(B891,映射!A:B,2,FALSE)</f>
        <v>石像仆从</v>
      </c>
      <c r="D891" s="62">
        <f>'表格编辑 '!E948</f>
        <v>60</v>
      </c>
      <c r="E891" s="62">
        <f>ROUNDUP((VLOOKUP(B891,Sheet1!U:AA,3,FALSE)-2)*(0.042*(D891-1)+0.2)+0.4,0)</f>
        <v>65</v>
      </c>
      <c r="F891" s="62">
        <f>ROUNDUP((VLOOKUP(B891,Sheet1!U:AA,4,FALSE)-2)*(0.042*(D891-1)+0.2)+0.4,0)</f>
        <v>62</v>
      </c>
      <c r="G891" s="62">
        <f>ROUNDUP((VLOOKUP(B891,Sheet1!U:AA,5,FALSE)-2)*(0.042*(D891-1)+0.2)+0.4,0)</f>
        <v>49</v>
      </c>
      <c r="H891" s="62">
        <f>ROUNDUP((VLOOKUP(B891,Sheet1!U:AA,6,FALSE)-2)*(0.042*(D891-1)+0.2)+0.4,0)</f>
        <v>81</v>
      </c>
      <c r="I891" s="62">
        <f>ROUNDUP((VLOOKUP(B891,Sheet1!U:AA,7,FALSE)-2)*(0.042*(D891-1)+0.2)+0.4,0)</f>
        <v>81</v>
      </c>
      <c r="J891" s="62">
        <f>E891*8+F891*2+G891*3+H891*3+I891*1+VLOOKUP(B891,Sheet1!AU:AZ,2,FALSE)</f>
        <v>1135</v>
      </c>
      <c r="K891" s="62">
        <f>E891*1+F891*2+G891*2+H891*2+I891*10+VLOOKUP(B891,Sheet1!AU:AZ,3,FALSE)</f>
        <v>1279</v>
      </c>
      <c r="L891" s="62">
        <f>E891*0.1+F891*2+G891*0.2+H891*0.26+I891*0.1+VLOOKUP(B891,Sheet1!AU:AZ,4,FALSE)</f>
        <v>189.46</v>
      </c>
      <c r="M891" s="62">
        <f>E891*0.1+F891*0.2+G891*2+H891*0.2+I891*0.1+VLOOKUP(B891,Sheet1!AU:AZ,5,FALSE)</f>
        <v>161.2</v>
      </c>
      <c r="N891" s="62">
        <f>E891*0.1+F891*0.2+G891*0.2+H891*2+I891*0.1+VLOOKUP(B891,Sheet1!AU:AZ,6,FALSE)</f>
        <v>218.8</v>
      </c>
      <c r="O891" s="62">
        <f t="shared" si="262"/>
        <v>40.8</v>
      </c>
      <c r="P891" s="62">
        <f t="shared" si="263"/>
        <v>49</v>
      </c>
      <c r="R891" s="9">
        <f t="shared" si="257"/>
        <v>60</v>
      </c>
      <c r="S891" s="9">
        <f t="shared" si="246"/>
        <v>427.16</v>
      </c>
      <c r="T891" s="9">
        <f t="shared" si="247"/>
        <v>63.6</v>
      </c>
      <c r="U891" s="66">
        <f t="shared" si="258"/>
        <v>601</v>
      </c>
      <c r="V891" s="9">
        <f t="shared" si="259"/>
        <v>721.2</v>
      </c>
      <c r="W891" s="67">
        <f t="shared" si="260"/>
        <v>284</v>
      </c>
      <c r="Y891" s="69">
        <f>VLOOKUP(D891,Sheet2!P:Q,2,FALSE)</f>
        <v>140</v>
      </c>
      <c r="AB891" s="4" t="str">
        <f>IF('表格编辑 '!D948="monster","普通","BOSS")</f>
        <v>普通</v>
      </c>
      <c r="AD891" s="50">
        <f>VLOOKUP(D891,映射!AK:AL,2,FALSE)</f>
        <v>4</v>
      </c>
      <c r="AE891" s="50" t="s">
        <v>37</v>
      </c>
      <c r="AF891" s="4">
        <f>VLOOKUP(AE891,映射!AN:AO,2,FALSE)</f>
        <v>2</v>
      </c>
      <c r="AG891" s="50">
        <v>1</v>
      </c>
      <c r="AH891" s="70">
        <v>1</v>
      </c>
      <c r="AI891" s="16">
        <f t="shared" si="248"/>
        <v>40535</v>
      </c>
      <c r="AJ891" s="16">
        <f t="shared" si="249"/>
        <v>50039</v>
      </c>
      <c r="AK891" s="16">
        <f t="shared" si="250"/>
        <v>60</v>
      </c>
      <c r="AL891" s="16" t="str">
        <f t="shared" si="251"/>
        <v>石像仆从</v>
      </c>
      <c r="AM891" s="16">
        <f t="shared" si="252"/>
        <v>4808</v>
      </c>
      <c r="AN891" s="16">
        <f t="shared" si="253"/>
        <v>2270</v>
      </c>
      <c r="AO891" s="16">
        <f t="shared" si="261"/>
        <v>2538</v>
      </c>
      <c r="AP891" s="16">
        <f t="shared" si="254"/>
        <v>3673</v>
      </c>
      <c r="AQ891" s="16">
        <f t="shared" si="255"/>
        <v>2558</v>
      </c>
      <c r="AR891" s="16">
        <f t="shared" si="256"/>
        <v>285</v>
      </c>
      <c r="AS891" s="16"/>
      <c r="AT891" s="16">
        <v>101.8</v>
      </c>
      <c r="AU891" s="16">
        <v>157.6</v>
      </c>
      <c r="AV891" s="16">
        <v>32.9</v>
      </c>
      <c r="AW891" s="16"/>
    </row>
    <row r="892" spans="1:49">
      <c r="A892" s="62">
        <f>'表格编辑 '!A949</f>
        <v>40536</v>
      </c>
      <c r="B892" s="62">
        <f>'表格编辑 '!B949</f>
        <v>50016</v>
      </c>
      <c r="C892" s="62" t="str">
        <f>VLOOKUP(B892,映射!A:B,2,FALSE)</f>
        <v>炽热贼鼠</v>
      </c>
      <c r="D892" s="62">
        <f>'表格编辑 '!E949</f>
        <v>60</v>
      </c>
      <c r="E892" s="62">
        <f>ROUNDUP((VLOOKUP(B892,Sheet1!U:AA,3,FALSE)-2)*(0.042*(D892-1)+0.2)+0.4,0)</f>
        <v>41</v>
      </c>
      <c r="F892" s="62">
        <f>ROUNDUP((VLOOKUP(B892,Sheet1!U:AA,4,FALSE)-2)*(0.042*(D892-1)+0.2)+0.4,0)</f>
        <v>54</v>
      </c>
      <c r="G892" s="62">
        <f>ROUNDUP((VLOOKUP(B892,Sheet1!U:AA,5,FALSE)-2)*(0.042*(D892-1)+0.2)+0.4,0)</f>
        <v>36</v>
      </c>
      <c r="H892" s="62">
        <f>ROUNDUP((VLOOKUP(B892,Sheet1!U:AA,6,FALSE)-2)*(0.042*(D892-1)+0.2)+0.4,0)</f>
        <v>87</v>
      </c>
      <c r="I892" s="62">
        <f>ROUNDUP((VLOOKUP(B892,Sheet1!U:AA,7,FALSE)-2)*(0.042*(D892-1)+0.2)+0.4,0)</f>
        <v>81</v>
      </c>
      <c r="J892" s="62">
        <f>E892*8+F892*2+G892*3+H892*3+I892*1+VLOOKUP(B892,Sheet1!AU:AZ,2,FALSE)</f>
        <v>906</v>
      </c>
      <c r="K892" s="62">
        <f>E892*1+F892*2+G892*2+H892*2+I892*10+VLOOKUP(B892,Sheet1!AU:AZ,3,FALSE)</f>
        <v>1225</v>
      </c>
      <c r="L892" s="62">
        <f>E892*0.1+F892*2+G892*0.2+H892*0.26+I892*0.1+VLOOKUP(B892,Sheet1!AU:AZ,4,FALSE)</f>
        <v>170.02</v>
      </c>
      <c r="M892" s="62">
        <f>E892*0.1+F892*0.2+G892*2+H892*0.2+I892*0.1+VLOOKUP(B892,Sheet1!AU:AZ,5,FALSE)</f>
        <v>132.4</v>
      </c>
      <c r="N892" s="62">
        <f>E892*0.1+F892*0.2+G892*0.2+H892*2+I892*0.1+VLOOKUP(B892,Sheet1!AU:AZ,6,FALSE)</f>
        <v>224.2</v>
      </c>
      <c r="O892" s="62">
        <f t="shared" si="262"/>
        <v>45.6</v>
      </c>
      <c r="P892" s="62">
        <f t="shared" si="263"/>
        <v>33.1</v>
      </c>
      <c r="R892" s="9">
        <f t="shared" si="257"/>
        <v>60</v>
      </c>
      <c r="S892" s="9">
        <f t="shared" si="246"/>
        <v>427.16</v>
      </c>
      <c r="T892" s="9">
        <f t="shared" si="247"/>
        <v>63.6</v>
      </c>
      <c r="U892" s="66">
        <f t="shared" si="258"/>
        <v>664</v>
      </c>
      <c r="V892" s="9">
        <f t="shared" si="259"/>
        <v>796.8</v>
      </c>
      <c r="W892" s="67">
        <f t="shared" si="260"/>
        <v>241</v>
      </c>
      <c r="Y892" s="69">
        <f>VLOOKUP(D892,Sheet2!P:Q,2,FALSE)</f>
        <v>140</v>
      </c>
      <c r="AB892" s="4" t="str">
        <f>IF('表格编辑 '!D949="monster","普通","BOSS")</f>
        <v>普通</v>
      </c>
      <c r="AD892" s="50">
        <f>VLOOKUP(D892,映射!AK:AL,2,FALSE)</f>
        <v>4</v>
      </c>
      <c r="AE892" s="50" t="s">
        <v>37</v>
      </c>
      <c r="AF892" s="4">
        <f>VLOOKUP(AE892,映射!AN:AO,2,FALSE)</f>
        <v>2</v>
      </c>
      <c r="AG892" s="50">
        <v>1</v>
      </c>
      <c r="AH892" s="70">
        <v>1</v>
      </c>
      <c r="AI892" s="16">
        <f t="shared" si="248"/>
        <v>40536</v>
      </c>
      <c r="AJ892" s="16">
        <f t="shared" si="249"/>
        <v>50016</v>
      </c>
      <c r="AK892" s="16">
        <f t="shared" si="250"/>
        <v>60</v>
      </c>
      <c r="AL892" s="16" t="str">
        <f t="shared" si="251"/>
        <v>炽热贼鼠</v>
      </c>
      <c r="AM892" s="16">
        <f t="shared" si="252"/>
        <v>5312</v>
      </c>
      <c r="AN892" s="16">
        <f t="shared" si="253"/>
        <v>1812</v>
      </c>
      <c r="AO892" s="16">
        <f t="shared" si="261"/>
        <v>3500</v>
      </c>
      <c r="AP892" s="16">
        <f t="shared" si="254"/>
        <v>4406</v>
      </c>
      <c r="AQ892" s="16">
        <f t="shared" si="255"/>
        <v>2450</v>
      </c>
      <c r="AR892" s="16">
        <f t="shared" si="256"/>
        <v>256</v>
      </c>
      <c r="AS892" s="16"/>
      <c r="AT892" s="16">
        <v>98.9</v>
      </c>
      <c r="AU892" s="16">
        <v>187.1</v>
      </c>
      <c r="AV892" s="16">
        <v>53.3</v>
      </c>
      <c r="AW892" s="16"/>
    </row>
    <row r="893" spans="1:49">
      <c r="A893" s="62">
        <f>'表格编辑 '!A950</f>
        <v>40537</v>
      </c>
      <c r="B893" s="62">
        <f>'表格编辑 '!B950</f>
        <v>50114</v>
      </c>
      <c r="C893" s="62" t="str">
        <f>VLOOKUP(B893,映射!A:B,2,FALSE)</f>
        <v>屠龙刃使魔</v>
      </c>
      <c r="D893" s="62">
        <f>'表格编辑 '!E950</f>
        <v>60</v>
      </c>
      <c r="E893" s="62">
        <f>ROUNDUP((VLOOKUP(B893,Sheet1!U:AA,3,FALSE)-2)*(0.042*(D893-1)+0.2)+0.4,0)</f>
        <v>41</v>
      </c>
      <c r="F893" s="62">
        <f>ROUNDUP((VLOOKUP(B893,Sheet1!U:AA,4,FALSE)-2)*(0.042*(D893-1)+0.2)+0.4,0)</f>
        <v>95</v>
      </c>
      <c r="G893" s="62">
        <f>ROUNDUP((VLOOKUP(B893,Sheet1!U:AA,5,FALSE)-2)*(0.042*(D893-1)+0.2)+0.4,0)</f>
        <v>105</v>
      </c>
      <c r="H893" s="62">
        <f>ROUNDUP((VLOOKUP(B893,Sheet1!U:AA,6,FALSE)-2)*(0.042*(D893-1)+0.2)+0.4,0)</f>
        <v>44</v>
      </c>
      <c r="I893" s="62">
        <f>ROUNDUP((VLOOKUP(B893,Sheet1!U:AA,7,FALSE)-2)*(0.042*(D893-1)+0.2)+0.4,0)</f>
        <v>68</v>
      </c>
      <c r="J893" s="62">
        <f>E893*8+F893*2+G893*3+H893*3+I893*1+VLOOKUP(B893,Sheet1!AU:AZ,2,FALSE)</f>
        <v>1053</v>
      </c>
      <c r="K893" s="62">
        <f>E893*1+F893*2+G893*2+H893*2+I893*10+VLOOKUP(B893,Sheet1!AU:AZ,3,FALSE)</f>
        <v>1229</v>
      </c>
      <c r="L893" s="62">
        <f>E893*0.1+F893*2+G893*0.2+H893*0.26+I893*0.1+VLOOKUP(B893,Sheet1!AU:AZ,4,FALSE)</f>
        <v>253.34</v>
      </c>
      <c r="M893" s="62">
        <f>E893*0.1+F893*0.2+G893*2+H893*0.2+I893*0.1+VLOOKUP(B893,Sheet1!AU:AZ,5,FALSE)</f>
        <v>268.7</v>
      </c>
      <c r="N893" s="62">
        <f>E893*0.1+F893*0.2+G893*0.2+H893*2+I893*0.1+VLOOKUP(B893,Sheet1!AU:AZ,6,FALSE)</f>
        <v>158.9</v>
      </c>
      <c r="O893" s="62">
        <f t="shared" si="262"/>
        <v>49.2</v>
      </c>
      <c r="P893" s="62">
        <f t="shared" si="263"/>
        <v>14.8</v>
      </c>
      <c r="R893" s="9">
        <f t="shared" si="257"/>
        <v>60</v>
      </c>
      <c r="S893" s="9">
        <f t="shared" si="246"/>
        <v>427.16</v>
      </c>
      <c r="T893" s="9">
        <f t="shared" si="247"/>
        <v>63.6</v>
      </c>
      <c r="U893" s="66">
        <f t="shared" si="258"/>
        <v>444</v>
      </c>
      <c r="V893" s="9">
        <f t="shared" si="259"/>
        <v>532.8</v>
      </c>
      <c r="W893" s="67">
        <f t="shared" si="260"/>
        <v>434</v>
      </c>
      <c r="Y893" s="69">
        <f>VLOOKUP(D893,Sheet2!P:Q,2,FALSE)</f>
        <v>140</v>
      </c>
      <c r="AB893" s="4" t="str">
        <f>IF('表格编辑 '!D950="monster","普通","BOSS")</f>
        <v>普通</v>
      </c>
      <c r="AD893" s="50">
        <f>VLOOKUP(D893,映射!AK:AL,2,FALSE)</f>
        <v>4</v>
      </c>
      <c r="AE893" s="50" t="s">
        <v>37</v>
      </c>
      <c r="AF893" s="4">
        <f>VLOOKUP(AE893,映射!AN:AO,2,FALSE)</f>
        <v>2</v>
      </c>
      <c r="AG893" s="50">
        <v>1</v>
      </c>
      <c r="AH893" s="70">
        <v>1</v>
      </c>
      <c r="AI893" s="16">
        <f t="shared" si="248"/>
        <v>40537</v>
      </c>
      <c r="AJ893" s="16">
        <f t="shared" si="249"/>
        <v>50114</v>
      </c>
      <c r="AK893" s="16">
        <f t="shared" si="250"/>
        <v>60</v>
      </c>
      <c r="AL893" s="16" t="str">
        <f t="shared" si="251"/>
        <v>屠龙刃使魔</v>
      </c>
      <c r="AM893" s="16">
        <f t="shared" si="252"/>
        <v>3552</v>
      </c>
      <c r="AN893" s="16">
        <f t="shared" si="253"/>
        <v>2106</v>
      </c>
      <c r="AO893" s="16">
        <f t="shared" si="261"/>
        <v>1446</v>
      </c>
      <c r="AP893" s="16">
        <f t="shared" si="254"/>
        <v>2499</v>
      </c>
      <c r="AQ893" s="16">
        <f t="shared" si="255"/>
        <v>2458</v>
      </c>
      <c r="AR893" s="16">
        <f t="shared" si="256"/>
        <v>381</v>
      </c>
      <c r="AS893" s="16"/>
      <c r="AT893" s="16">
        <v>231.1</v>
      </c>
      <c r="AU893" s="16">
        <v>94.3</v>
      </c>
      <c r="AV893" s="16">
        <v>32.1</v>
      </c>
      <c r="AW893" s="16"/>
    </row>
    <row r="894" spans="1:49">
      <c r="A894" s="62">
        <f>'表格编辑 '!A951</f>
        <v>40538</v>
      </c>
      <c r="B894" s="62">
        <f>'表格编辑 '!B951</f>
        <v>50015</v>
      </c>
      <c r="C894" s="62" t="str">
        <f>VLOOKUP(B894,映射!A:B,2,FALSE)</f>
        <v>噩梦耗子</v>
      </c>
      <c r="D894" s="62">
        <f>'表格编辑 '!E951</f>
        <v>60</v>
      </c>
      <c r="E894" s="62">
        <f>ROUNDUP((VLOOKUP(B894,Sheet1!U:AA,3,FALSE)-2)*(0.042*(D894-1)+0.2)+0.4,0)</f>
        <v>6</v>
      </c>
      <c r="F894" s="62">
        <f>ROUNDUP((VLOOKUP(B894,Sheet1!U:AA,4,FALSE)-2)*(0.042*(D894-1)+0.2)+0.4,0)</f>
        <v>17</v>
      </c>
      <c r="G894" s="62">
        <f>ROUNDUP((VLOOKUP(B894,Sheet1!U:AA,5,FALSE)-2)*(0.042*(D894-1)+0.2)+0.4,0)</f>
        <v>44</v>
      </c>
      <c r="H894" s="62">
        <f>ROUNDUP((VLOOKUP(B894,Sheet1!U:AA,6,FALSE)-2)*(0.042*(D894-1)+0.2)+0.4,0)</f>
        <v>84</v>
      </c>
      <c r="I894" s="62">
        <f>ROUNDUP((VLOOKUP(B894,Sheet1!U:AA,7,FALSE)-2)*(0.042*(D894-1)+0.2)+0.4,0)</f>
        <v>95</v>
      </c>
      <c r="J894" s="62">
        <f>E894*8+F894*2+G894*3+H894*3+I894*1+VLOOKUP(B894,Sheet1!AU:AZ,2,FALSE)</f>
        <v>581</v>
      </c>
      <c r="K894" s="62">
        <f>E894*1+F894*2+G894*2+H894*2+I894*10+VLOOKUP(B894,Sheet1!AU:AZ,3,FALSE)</f>
        <v>1266</v>
      </c>
      <c r="L894" s="62">
        <f>E894*0.1+F894*2+G894*0.2+H894*0.26+I894*0.1+VLOOKUP(B894,Sheet1!AU:AZ,4,FALSE)</f>
        <v>94.74</v>
      </c>
      <c r="M894" s="62">
        <f>E894*0.1+F894*0.2+G894*2+H894*0.2+I894*0.1+VLOOKUP(B894,Sheet1!AU:AZ,5,FALSE)</f>
        <v>138.3</v>
      </c>
      <c r="N894" s="62">
        <f>E894*0.1+F894*0.2+G894*0.2+H894*2+I894*0.1+VLOOKUP(B894,Sheet1!AU:AZ,6,FALSE)</f>
        <v>210.3</v>
      </c>
      <c r="O894" s="62">
        <f t="shared" si="262"/>
        <v>72.9</v>
      </c>
      <c r="P894" s="62">
        <f t="shared" si="263"/>
        <v>6</v>
      </c>
      <c r="R894" s="9">
        <f t="shared" si="257"/>
        <v>60</v>
      </c>
      <c r="S894" s="9">
        <f t="shared" si="246"/>
        <v>427.16</v>
      </c>
      <c r="T894" s="9">
        <f t="shared" si="247"/>
        <v>63.6</v>
      </c>
      <c r="U894" s="66">
        <f t="shared" si="258"/>
        <v>650</v>
      </c>
      <c r="V894" s="9">
        <f t="shared" si="259"/>
        <v>780</v>
      </c>
      <c r="W894" s="67">
        <f t="shared" si="260"/>
        <v>95</v>
      </c>
      <c r="Y894" s="69">
        <f>VLOOKUP(D894,Sheet2!P:Q,2,FALSE)</f>
        <v>140</v>
      </c>
      <c r="AB894" s="4" t="str">
        <f>IF('表格编辑 '!D951="monster","普通","BOSS")</f>
        <v>普通</v>
      </c>
      <c r="AD894" s="50">
        <f>VLOOKUP(D894,映射!AK:AL,2,FALSE)</f>
        <v>4</v>
      </c>
      <c r="AE894" s="50" t="s">
        <v>37</v>
      </c>
      <c r="AF894" s="4">
        <f>VLOOKUP(AE894,映射!AN:AO,2,FALSE)</f>
        <v>2</v>
      </c>
      <c r="AG894" s="50">
        <v>1</v>
      </c>
      <c r="AH894" s="70">
        <v>1</v>
      </c>
      <c r="AI894" s="16">
        <f t="shared" si="248"/>
        <v>40538</v>
      </c>
      <c r="AJ894" s="16">
        <f t="shared" si="249"/>
        <v>50015</v>
      </c>
      <c r="AK894" s="16">
        <f t="shared" si="250"/>
        <v>60</v>
      </c>
      <c r="AL894" s="16" t="str">
        <f t="shared" si="251"/>
        <v>噩梦耗子</v>
      </c>
      <c r="AM894" s="16">
        <f t="shared" si="252"/>
        <v>5200</v>
      </c>
      <c r="AN894" s="16">
        <f t="shared" si="253"/>
        <v>1162</v>
      </c>
      <c r="AO894" s="16">
        <f t="shared" si="261"/>
        <v>4038</v>
      </c>
      <c r="AP894" s="16">
        <f t="shared" si="254"/>
        <v>4619</v>
      </c>
      <c r="AQ894" s="16">
        <f t="shared" si="255"/>
        <v>2532</v>
      </c>
      <c r="AR894" s="16">
        <f t="shared" si="256"/>
        <v>143</v>
      </c>
      <c r="AS894" s="16"/>
      <c r="AT894" s="16">
        <v>123</v>
      </c>
      <c r="AU894" s="16">
        <v>191.4</v>
      </c>
      <c r="AV894" s="16">
        <v>38.4</v>
      </c>
      <c r="AW894" s="16"/>
    </row>
    <row r="895" spans="1:49">
      <c r="A895" s="62">
        <f>'表格编辑 '!A952</f>
        <v>40539</v>
      </c>
      <c r="B895" s="62">
        <f>'表格编辑 '!B952</f>
        <v>50096</v>
      </c>
      <c r="C895" s="62" t="str">
        <f>VLOOKUP(B895,映射!A:B,2,FALSE)</f>
        <v>史莱姆</v>
      </c>
      <c r="D895" s="62">
        <f>'表格编辑 '!E952</f>
        <v>60</v>
      </c>
      <c r="E895" s="62">
        <f>ROUNDUP((VLOOKUP(B895,Sheet1!U:AA,3,FALSE)-2)*(0.042*(D895-1)+0.2)+0.4,0)</f>
        <v>119</v>
      </c>
      <c r="F895" s="62">
        <f>ROUNDUP((VLOOKUP(B895,Sheet1!U:AA,4,FALSE)-2)*(0.042*(D895-1)+0.2)+0.4,0)</f>
        <v>65</v>
      </c>
      <c r="G895" s="62">
        <f>ROUNDUP((VLOOKUP(B895,Sheet1!U:AA,5,FALSE)-2)*(0.042*(D895-1)+0.2)+0.4,0)</f>
        <v>25</v>
      </c>
      <c r="H895" s="62">
        <f>ROUNDUP((VLOOKUP(B895,Sheet1!U:AA,6,FALSE)-2)*(0.042*(D895-1)+0.2)+0.4,0)</f>
        <v>38</v>
      </c>
      <c r="I895" s="62">
        <f>ROUNDUP((VLOOKUP(B895,Sheet1!U:AA,7,FALSE)-2)*(0.042*(D895-1)+0.2)+0.4,0)</f>
        <v>38</v>
      </c>
      <c r="J895" s="62">
        <f>E895*8+F895*2+G895*3+H895*3+I895*1+VLOOKUP(B895,Sheet1!AU:AZ,2,FALSE)</f>
        <v>1329</v>
      </c>
      <c r="K895" s="62">
        <f>E895*1+F895*2+G895*2+H895*2+I895*10+VLOOKUP(B895,Sheet1!AU:AZ,3,FALSE)</f>
        <v>775</v>
      </c>
      <c r="L895" s="62">
        <f>E895*0.1+F895*2+G895*0.2+H895*0.26+I895*0.1+VLOOKUP(B895,Sheet1!AU:AZ,4,FALSE)</f>
        <v>180.58</v>
      </c>
      <c r="M895" s="62">
        <f>E895*0.1+F895*0.2+G895*2+H895*0.2+I895*0.1+VLOOKUP(B895,Sheet1!AU:AZ,5,FALSE)</f>
        <v>106.3</v>
      </c>
      <c r="N895" s="62">
        <f>E895*0.1+F895*0.2+G895*0.2+H895*2+I895*0.1+VLOOKUP(B895,Sheet1!AU:AZ,6,FALSE)</f>
        <v>129.7</v>
      </c>
      <c r="O895" s="62">
        <f t="shared" si="262"/>
        <v>-10.6</v>
      </c>
      <c r="P895" s="62">
        <f t="shared" si="263"/>
        <v>90</v>
      </c>
      <c r="R895" s="9">
        <f t="shared" si="257"/>
        <v>60</v>
      </c>
      <c r="S895" s="9">
        <f t="shared" si="246"/>
        <v>427.16</v>
      </c>
      <c r="T895" s="9">
        <f t="shared" si="247"/>
        <v>63.6</v>
      </c>
      <c r="U895" s="66">
        <f t="shared" si="258"/>
        <v>734</v>
      </c>
      <c r="V895" s="9">
        <f t="shared" si="259"/>
        <v>880.8</v>
      </c>
      <c r="W895" s="67">
        <f t="shared" si="260"/>
        <v>264</v>
      </c>
      <c r="Y895" s="69">
        <f>VLOOKUP(D895,Sheet2!P:Q,2,FALSE)</f>
        <v>140</v>
      </c>
      <c r="AB895" s="4" t="str">
        <f>IF('表格编辑 '!D952="monster","普通","BOSS")</f>
        <v>普通</v>
      </c>
      <c r="AD895" s="50">
        <f>VLOOKUP(D895,映射!AK:AL,2,FALSE)</f>
        <v>4</v>
      </c>
      <c r="AE895" s="50" t="s">
        <v>37</v>
      </c>
      <c r="AF895" s="4">
        <f>VLOOKUP(AE895,映射!AN:AO,2,FALSE)</f>
        <v>2</v>
      </c>
      <c r="AG895" s="50">
        <v>1</v>
      </c>
      <c r="AH895" s="70">
        <v>1</v>
      </c>
      <c r="AI895" s="16">
        <f t="shared" si="248"/>
        <v>40539</v>
      </c>
      <c r="AJ895" s="16">
        <f t="shared" si="249"/>
        <v>50096</v>
      </c>
      <c r="AK895" s="16">
        <f t="shared" si="250"/>
        <v>60</v>
      </c>
      <c r="AL895" s="16" t="str">
        <f t="shared" si="251"/>
        <v>史莱姆</v>
      </c>
      <c r="AM895" s="16">
        <f t="shared" si="252"/>
        <v>5872</v>
      </c>
      <c r="AN895" s="16">
        <f t="shared" si="253"/>
        <v>2658</v>
      </c>
      <c r="AO895" s="16">
        <f t="shared" si="261"/>
        <v>3214</v>
      </c>
      <c r="AP895" s="16">
        <f t="shared" si="254"/>
        <v>4543</v>
      </c>
      <c r="AQ895" s="16">
        <f t="shared" si="255"/>
        <v>1550</v>
      </c>
      <c r="AR895" s="16">
        <f t="shared" si="256"/>
        <v>271</v>
      </c>
      <c r="AS895" s="16"/>
      <c r="AT895" s="16">
        <v>77.6</v>
      </c>
      <c r="AU895" s="16">
        <v>54.2</v>
      </c>
      <c r="AV895" s="16">
        <v>-6.8</v>
      </c>
      <c r="AW895" s="16"/>
    </row>
    <row r="896" spans="1:49">
      <c r="A896" s="62">
        <f>'表格编辑 '!A953</f>
        <v>40540</v>
      </c>
      <c r="B896" s="62">
        <f>'表格编辑 '!B953</f>
        <v>50087</v>
      </c>
      <c r="C896" s="62" t="str">
        <f>VLOOKUP(B896,映射!A:B,2,FALSE)</f>
        <v>丛林臭臭花</v>
      </c>
      <c r="D896" s="62">
        <f>'表格编辑 '!E953</f>
        <v>60</v>
      </c>
      <c r="E896" s="62">
        <f>ROUNDUP((VLOOKUP(B896,Sheet1!U:AA,3,FALSE)-2)*(0.042*(D896-1)+0.2)+0.4,0)</f>
        <v>97</v>
      </c>
      <c r="F896" s="62">
        <f>ROUNDUP((VLOOKUP(B896,Sheet1!U:AA,4,FALSE)-2)*(0.042*(D896-1)+0.2)+0.4,0)</f>
        <v>57</v>
      </c>
      <c r="G896" s="62">
        <f>ROUNDUP((VLOOKUP(B896,Sheet1!U:AA,5,FALSE)-2)*(0.042*(D896-1)+0.2)+0.4,0)</f>
        <v>38</v>
      </c>
      <c r="H896" s="62">
        <f>ROUNDUP((VLOOKUP(B896,Sheet1!U:AA,6,FALSE)-2)*(0.042*(D896-1)+0.2)+0.4,0)</f>
        <v>36</v>
      </c>
      <c r="I896" s="62">
        <f>ROUNDUP((VLOOKUP(B896,Sheet1!U:AA,7,FALSE)-2)*(0.042*(D896-1)+0.2)+0.4,0)</f>
        <v>57</v>
      </c>
      <c r="J896" s="62">
        <f>E896*8+F896*2+G896*3+H896*3+I896*1+VLOOKUP(B896,Sheet1!AU:AZ,2,FALSE)</f>
        <v>1189</v>
      </c>
      <c r="K896" s="62">
        <f>E896*1+F896*2+G896*2+H896*2+I896*10+VLOOKUP(B896,Sheet1!AU:AZ,3,FALSE)</f>
        <v>949</v>
      </c>
      <c r="L896" s="62">
        <f>E896*0.1+F896*2+G896*0.2+H896*0.26+I896*0.1+VLOOKUP(B896,Sheet1!AU:AZ,4,FALSE)</f>
        <v>166.36</v>
      </c>
      <c r="M896" s="62">
        <f>E896*0.1+F896*0.2+G896*2+H896*0.2+I896*0.1+VLOOKUP(B896,Sheet1!AU:AZ,5,FALSE)</f>
        <v>130</v>
      </c>
      <c r="N896" s="62">
        <f>E896*0.1+F896*0.2+G896*0.2+H896*2+I896*0.1+VLOOKUP(B896,Sheet1!AU:AZ,6,FALSE)</f>
        <v>126.4</v>
      </c>
      <c r="O896" s="62">
        <f t="shared" si="262"/>
        <v>14.8</v>
      </c>
      <c r="P896" s="62">
        <f t="shared" si="263"/>
        <v>69.6</v>
      </c>
      <c r="R896" s="9">
        <f t="shared" si="257"/>
        <v>60</v>
      </c>
      <c r="S896" s="9">
        <f t="shared" si="246"/>
        <v>427.16</v>
      </c>
      <c r="T896" s="9">
        <f t="shared" si="247"/>
        <v>63.6</v>
      </c>
      <c r="U896" s="66">
        <f t="shared" si="258"/>
        <v>670</v>
      </c>
      <c r="V896" s="9">
        <f t="shared" si="259"/>
        <v>804</v>
      </c>
      <c r="W896" s="67">
        <f t="shared" si="260"/>
        <v>233</v>
      </c>
      <c r="Y896" s="69">
        <f>VLOOKUP(D896,Sheet2!P:Q,2,FALSE)</f>
        <v>140</v>
      </c>
      <c r="AB896" s="4" t="str">
        <f>IF('表格编辑 '!D953="monster","普通","BOSS")</f>
        <v>普通</v>
      </c>
      <c r="AD896" s="50">
        <f>VLOOKUP(D896,映射!AK:AL,2,FALSE)</f>
        <v>4</v>
      </c>
      <c r="AE896" s="50" t="s">
        <v>37</v>
      </c>
      <c r="AF896" s="4">
        <f>VLOOKUP(AE896,映射!AN:AO,2,FALSE)</f>
        <v>2</v>
      </c>
      <c r="AG896" s="50">
        <v>1</v>
      </c>
      <c r="AH896" s="70">
        <v>1</v>
      </c>
      <c r="AI896" s="16">
        <f t="shared" si="248"/>
        <v>40540</v>
      </c>
      <c r="AJ896" s="16">
        <f t="shared" si="249"/>
        <v>50087</v>
      </c>
      <c r="AK896" s="16">
        <f t="shared" si="250"/>
        <v>60</v>
      </c>
      <c r="AL896" s="16" t="str">
        <f t="shared" si="251"/>
        <v>丛林臭臭花</v>
      </c>
      <c r="AM896" s="16">
        <f t="shared" si="252"/>
        <v>5360</v>
      </c>
      <c r="AN896" s="16">
        <f t="shared" si="253"/>
        <v>2378</v>
      </c>
      <c r="AO896" s="16">
        <f t="shared" si="261"/>
        <v>2982</v>
      </c>
      <c r="AP896" s="16">
        <f t="shared" si="254"/>
        <v>4171</v>
      </c>
      <c r="AQ896" s="16">
        <f t="shared" si="255"/>
        <v>1898</v>
      </c>
      <c r="AR896" s="16">
        <f t="shared" si="256"/>
        <v>250</v>
      </c>
      <c r="AS896" s="16"/>
      <c r="AT896" s="16">
        <v>106.3</v>
      </c>
      <c r="AU896" s="16">
        <v>100.9</v>
      </c>
      <c r="AV896" s="16">
        <v>13.9</v>
      </c>
      <c r="AW896" s="16"/>
    </row>
    <row r="897" spans="1:49">
      <c r="A897" s="62">
        <f>'表格编辑 '!A954</f>
        <v>40541</v>
      </c>
      <c r="B897" s="62">
        <f>'表格编辑 '!B954</f>
        <v>50022</v>
      </c>
      <c r="C897" s="62" t="str">
        <f>VLOOKUP(B897,映射!A:B,2,FALSE)</f>
        <v>魔域狂犬</v>
      </c>
      <c r="D897" s="62">
        <f>'表格编辑 '!E954</f>
        <v>24</v>
      </c>
      <c r="E897" s="62">
        <f>ROUNDUP((VLOOKUP(B897,Sheet1!U:AA,3,FALSE)-2)*(0.042*(D897-1)+0.2)+0.4,0)</f>
        <v>27</v>
      </c>
      <c r="F897" s="62">
        <f>ROUNDUP((VLOOKUP(B897,Sheet1!U:AA,4,FALSE)-2)*(0.042*(D897-1)+0.2)+0.4,0)</f>
        <v>39</v>
      </c>
      <c r="G897" s="62">
        <f>ROUNDUP((VLOOKUP(B897,Sheet1!U:AA,5,FALSE)-2)*(0.042*(D897-1)+0.2)+0.4,0)</f>
        <v>21</v>
      </c>
      <c r="H897" s="62">
        <f>ROUNDUP((VLOOKUP(B897,Sheet1!U:AA,6,FALSE)-2)*(0.042*(D897-1)+0.2)+0.4,0)</f>
        <v>24</v>
      </c>
      <c r="I897" s="62">
        <f>ROUNDUP((VLOOKUP(B897,Sheet1!U:AA,7,FALSE)-2)*(0.042*(D897-1)+0.2)+0.4,0)</f>
        <v>16</v>
      </c>
      <c r="J897" s="62">
        <f>E897*8+F897*2+G897*3+H897*3+I897*1+VLOOKUP(B897,Sheet1!AU:AZ,2,FALSE)</f>
        <v>465</v>
      </c>
      <c r="K897" s="62">
        <f>E897*1+F897*2+G897*2+H897*2+I897*10+VLOOKUP(B897,Sheet1!AU:AZ,3,FALSE)</f>
        <v>375</v>
      </c>
      <c r="L897" s="62">
        <f>E897*0.1+F897*2+G897*0.2+H897*0.26+I897*0.1+VLOOKUP(B897,Sheet1!AU:AZ,4,FALSE)</f>
        <v>112.74</v>
      </c>
      <c r="M897" s="62">
        <f>E897*0.1+F897*0.2+G897*2+H897*0.2+I897*0.1+VLOOKUP(B897,Sheet1!AU:AZ,5,FALSE)</f>
        <v>78.9</v>
      </c>
      <c r="N897" s="62">
        <f>E897*0.1+F897*0.2+G897*0.2+H897*2+I897*0.1+VLOOKUP(B897,Sheet1!AU:AZ,6,FALSE)</f>
        <v>84.3</v>
      </c>
      <c r="O897" s="62">
        <f t="shared" si="262"/>
        <v>2.6</v>
      </c>
      <c r="P897" s="62">
        <f t="shared" si="263"/>
        <v>18.8</v>
      </c>
      <c r="R897" s="9">
        <f t="shared" si="257"/>
        <v>24</v>
      </c>
      <c r="S897" s="9">
        <f t="shared" si="246"/>
        <v>162.44</v>
      </c>
      <c r="T897" s="9">
        <f t="shared" si="247"/>
        <v>34.8</v>
      </c>
      <c r="U897" s="66">
        <f t="shared" si="258"/>
        <v>198</v>
      </c>
      <c r="V897" s="9">
        <f t="shared" si="259"/>
        <v>237.6</v>
      </c>
      <c r="W897" s="67">
        <f t="shared" si="260"/>
        <v>176</v>
      </c>
      <c r="Y897" s="69">
        <f>VLOOKUP(D897,Sheet2!P:Q,2,FALSE)</f>
        <v>38</v>
      </c>
      <c r="AB897" s="4" t="str">
        <f>IF('表格编辑 '!D954="monster","普通","BOSS")</f>
        <v>普通</v>
      </c>
      <c r="AD897" s="50">
        <f>VLOOKUP(D897,映射!AK:AL,2,FALSE)</f>
        <v>3</v>
      </c>
      <c r="AE897" s="50" t="s">
        <v>37</v>
      </c>
      <c r="AF897" s="4">
        <f>VLOOKUP(AE897,映射!AN:AO,2,FALSE)</f>
        <v>2</v>
      </c>
      <c r="AG897" s="50">
        <v>1</v>
      </c>
      <c r="AH897" s="70">
        <v>1</v>
      </c>
      <c r="AI897" s="16">
        <f t="shared" si="248"/>
        <v>40541</v>
      </c>
      <c r="AJ897" s="16">
        <f t="shared" si="249"/>
        <v>50022</v>
      </c>
      <c r="AK897" s="16">
        <f t="shared" si="250"/>
        <v>24</v>
      </c>
      <c r="AL897" s="16" t="str">
        <f t="shared" si="251"/>
        <v>魔域狂犬</v>
      </c>
      <c r="AM897" s="16">
        <f t="shared" si="252"/>
        <v>1188</v>
      </c>
      <c r="AN897" s="16">
        <f t="shared" si="253"/>
        <v>930</v>
      </c>
      <c r="AO897" s="16">
        <f t="shared" si="261"/>
        <v>258</v>
      </c>
      <c r="AP897" s="16">
        <f t="shared" si="254"/>
        <v>723</v>
      </c>
      <c r="AQ897" s="16">
        <f t="shared" si="255"/>
        <v>750</v>
      </c>
      <c r="AR897" s="16">
        <f t="shared" si="256"/>
        <v>170</v>
      </c>
      <c r="AS897" s="16"/>
      <c r="AT897" s="16">
        <v>44.8</v>
      </c>
      <c r="AU897" s="16">
        <v>48.4</v>
      </c>
      <c r="AV897" s="16">
        <v>2</v>
      </c>
      <c r="AW897" s="16"/>
    </row>
    <row r="898" spans="1:49">
      <c r="A898" s="62">
        <f>'表格编辑 '!A955</f>
        <v>40542</v>
      </c>
      <c r="B898" s="62">
        <f>'表格编辑 '!B955</f>
        <v>50103</v>
      </c>
      <c r="C898" s="62" t="str">
        <f>VLOOKUP(B898,映射!A:B,2,FALSE)</f>
        <v>地精</v>
      </c>
      <c r="D898" s="62">
        <f>'表格编辑 '!E955</f>
        <v>24</v>
      </c>
      <c r="E898" s="62">
        <f>ROUNDUP((VLOOKUP(B898,Sheet1!U:AA,3,FALSE)-2)*(0.042*(D898-1)+0.2)+0.4,0)</f>
        <v>34</v>
      </c>
      <c r="F898" s="62">
        <f>ROUNDUP((VLOOKUP(B898,Sheet1!U:AA,4,FALSE)-2)*(0.042*(D898-1)+0.2)+0.4,0)</f>
        <v>34</v>
      </c>
      <c r="G898" s="62">
        <f>ROUNDUP((VLOOKUP(B898,Sheet1!U:AA,5,FALSE)-2)*(0.042*(D898-1)+0.2)+0.4,0)</f>
        <v>34</v>
      </c>
      <c r="H898" s="62">
        <f>ROUNDUP((VLOOKUP(B898,Sheet1!U:AA,6,FALSE)-2)*(0.042*(D898-1)+0.2)+0.4,0)</f>
        <v>34</v>
      </c>
      <c r="I898" s="62">
        <f>ROUNDUP((VLOOKUP(B898,Sheet1!U:AA,7,FALSE)-2)*(0.042*(D898-1)+0.2)+0.4,0)</f>
        <v>22</v>
      </c>
      <c r="J898" s="62">
        <f>E898*8+F898*2+G898*3+H898*3+I898*1+VLOOKUP(B898,Sheet1!AU:AZ,2,FALSE)</f>
        <v>586</v>
      </c>
      <c r="K898" s="62">
        <f>E898*1+F898*2+G898*2+H898*2+I898*10+VLOOKUP(B898,Sheet1!AU:AZ,3,FALSE)</f>
        <v>478</v>
      </c>
      <c r="L898" s="62">
        <f>E898*0.1+F898*2+G898*0.2+H898*0.26+I898*0.1+VLOOKUP(B898,Sheet1!AU:AZ,4,FALSE)</f>
        <v>109.24</v>
      </c>
      <c r="M898" s="62">
        <f>E898*0.1+F898*0.2+G898*2+H898*0.2+I898*0.1+VLOOKUP(B898,Sheet1!AU:AZ,5,FALSE)</f>
        <v>107.2</v>
      </c>
      <c r="N898" s="62">
        <f>E898*0.1+F898*0.2+G898*0.2+H898*2+I898*0.1+VLOOKUP(B898,Sheet1!AU:AZ,6,FALSE)</f>
        <v>107.2</v>
      </c>
      <c r="O898" s="62">
        <f t="shared" si="262"/>
        <v>7.4</v>
      </c>
      <c r="P898" s="62">
        <f t="shared" si="263"/>
        <v>25</v>
      </c>
      <c r="R898" s="9">
        <f t="shared" si="257"/>
        <v>24</v>
      </c>
      <c r="S898" s="9">
        <f t="shared" si="246"/>
        <v>162.44</v>
      </c>
      <c r="T898" s="9">
        <f t="shared" si="247"/>
        <v>34.8</v>
      </c>
      <c r="U898" s="66">
        <f t="shared" si="258"/>
        <v>164</v>
      </c>
      <c r="V898" s="9">
        <f t="shared" si="259"/>
        <v>196.8</v>
      </c>
      <c r="W898" s="67">
        <f t="shared" si="260"/>
        <v>168</v>
      </c>
      <c r="Y898" s="69">
        <f>VLOOKUP(D898,Sheet2!P:Q,2,FALSE)</f>
        <v>38</v>
      </c>
      <c r="AB898" s="4" t="str">
        <f>IF('表格编辑 '!D955="monster","普通","BOSS")</f>
        <v>普通</v>
      </c>
      <c r="AD898" s="50">
        <f>VLOOKUP(D898,映射!AK:AL,2,FALSE)</f>
        <v>3</v>
      </c>
      <c r="AE898" s="50" t="s">
        <v>37</v>
      </c>
      <c r="AF898" s="4">
        <f>VLOOKUP(AE898,映射!AN:AO,2,FALSE)</f>
        <v>2</v>
      </c>
      <c r="AG898" s="50">
        <v>1</v>
      </c>
      <c r="AH898" s="70">
        <v>1</v>
      </c>
      <c r="AI898" s="16">
        <f t="shared" si="248"/>
        <v>40542</v>
      </c>
      <c r="AJ898" s="16">
        <f t="shared" si="249"/>
        <v>50103</v>
      </c>
      <c r="AK898" s="16">
        <f t="shared" si="250"/>
        <v>24</v>
      </c>
      <c r="AL898" s="16" t="str">
        <f t="shared" si="251"/>
        <v>地精</v>
      </c>
      <c r="AM898" s="16">
        <f t="shared" si="252"/>
        <v>984</v>
      </c>
      <c r="AN898" s="16">
        <f t="shared" si="253"/>
        <v>1172</v>
      </c>
      <c r="AO898" s="16">
        <f t="shared" si="261"/>
        <v>-188</v>
      </c>
      <c r="AP898" s="16">
        <f t="shared" si="254"/>
        <v>398</v>
      </c>
      <c r="AQ898" s="16">
        <f t="shared" si="255"/>
        <v>956</v>
      </c>
      <c r="AR898" s="16">
        <f t="shared" si="256"/>
        <v>164</v>
      </c>
      <c r="AS898" s="16"/>
      <c r="AT898" s="16">
        <v>54.6</v>
      </c>
      <c r="AU898" s="16">
        <v>54.6</v>
      </c>
      <c r="AV898" s="16">
        <v>10.5</v>
      </c>
      <c r="AW898" s="16"/>
    </row>
    <row r="899" spans="1:49">
      <c r="A899" s="62">
        <f>'表格编辑 '!A956</f>
        <v>40543</v>
      </c>
      <c r="B899" s="62">
        <f>'表格编辑 '!B956</f>
        <v>50016</v>
      </c>
      <c r="C899" s="62" t="str">
        <f>VLOOKUP(B899,映射!A:B,2,FALSE)</f>
        <v>炽热贼鼠</v>
      </c>
      <c r="D899" s="62">
        <f>'表格编辑 '!E956</f>
        <v>24</v>
      </c>
      <c r="E899" s="62">
        <f>ROUNDUP((VLOOKUP(B899,Sheet1!U:AA,3,FALSE)-2)*(0.042*(D899-1)+0.2)+0.4,0)</f>
        <v>18</v>
      </c>
      <c r="F899" s="62">
        <f>ROUNDUP((VLOOKUP(B899,Sheet1!U:AA,4,FALSE)-2)*(0.042*(D899-1)+0.2)+0.4,0)</f>
        <v>24</v>
      </c>
      <c r="G899" s="62">
        <f>ROUNDUP((VLOOKUP(B899,Sheet1!U:AA,5,FALSE)-2)*(0.042*(D899-1)+0.2)+0.4,0)</f>
        <v>16</v>
      </c>
      <c r="H899" s="62">
        <f>ROUNDUP((VLOOKUP(B899,Sheet1!U:AA,6,FALSE)-2)*(0.042*(D899-1)+0.2)+0.4,0)</f>
        <v>38</v>
      </c>
      <c r="I899" s="62">
        <f>ROUNDUP((VLOOKUP(B899,Sheet1!U:AA,7,FALSE)-2)*(0.042*(D899-1)+0.2)+0.4,0)</f>
        <v>36</v>
      </c>
      <c r="J899" s="62">
        <f>E899*8+F899*2+G899*3+H899*3+I899*1+VLOOKUP(B899,Sheet1!AU:AZ,2,FALSE)</f>
        <v>410</v>
      </c>
      <c r="K899" s="62">
        <f>E899*1+F899*2+G899*2+H899*2+I899*10+VLOOKUP(B899,Sheet1!AU:AZ,3,FALSE)</f>
        <v>554</v>
      </c>
      <c r="L899" s="62">
        <f>E899*0.1+F899*2+G899*0.2+H899*0.26+I899*0.1+VLOOKUP(B899,Sheet1!AU:AZ,4,FALSE)</f>
        <v>86.48</v>
      </c>
      <c r="M899" s="62">
        <f>E899*0.1+F899*0.2+G899*2+H899*0.2+I899*0.1+VLOOKUP(B899,Sheet1!AU:AZ,5,FALSE)</f>
        <v>69.8</v>
      </c>
      <c r="N899" s="62">
        <f>E899*0.1+F899*0.2+G899*0.2+H899*2+I899*0.1+VLOOKUP(B899,Sheet1!AU:AZ,6,FALSE)</f>
        <v>109.4</v>
      </c>
      <c r="O899" s="62">
        <f t="shared" si="262"/>
        <v>20.4</v>
      </c>
      <c r="P899" s="62">
        <f t="shared" si="263"/>
        <v>14.4</v>
      </c>
      <c r="R899" s="9">
        <f t="shared" si="257"/>
        <v>24</v>
      </c>
      <c r="S899" s="9">
        <f t="shared" si="246"/>
        <v>162.44</v>
      </c>
      <c r="T899" s="9">
        <f t="shared" si="247"/>
        <v>34.8</v>
      </c>
      <c r="U899" s="66">
        <f t="shared" si="258"/>
        <v>213</v>
      </c>
      <c r="V899" s="9">
        <f t="shared" si="259"/>
        <v>255.6</v>
      </c>
      <c r="W899" s="67">
        <f t="shared" si="260"/>
        <v>118</v>
      </c>
      <c r="Y899" s="69">
        <f>VLOOKUP(D899,Sheet2!P:Q,2,FALSE)</f>
        <v>38</v>
      </c>
      <c r="AB899" s="4" t="str">
        <f>IF('表格编辑 '!D956="monster","普通","BOSS")</f>
        <v>普通</v>
      </c>
      <c r="AD899" s="50">
        <f>VLOOKUP(D899,映射!AK:AL,2,FALSE)</f>
        <v>3</v>
      </c>
      <c r="AE899" s="50" t="s">
        <v>37</v>
      </c>
      <c r="AF899" s="4">
        <f>VLOOKUP(AE899,映射!AN:AO,2,FALSE)</f>
        <v>2</v>
      </c>
      <c r="AG899" s="50">
        <v>1</v>
      </c>
      <c r="AH899" s="70">
        <v>1</v>
      </c>
      <c r="AI899" s="16">
        <f t="shared" si="248"/>
        <v>40543</v>
      </c>
      <c r="AJ899" s="16">
        <f t="shared" si="249"/>
        <v>50016</v>
      </c>
      <c r="AK899" s="16">
        <f t="shared" si="250"/>
        <v>24</v>
      </c>
      <c r="AL899" s="16" t="str">
        <f t="shared" si="251"/>
        <v>炽热贼鼠</v>
      </c>
      <c r="AM899" s="16">
        <f t="shared" si="252"/>
        <v>1278</v>
      </c>
      <c r="AN899" s="16">
        <f t="shared" si="253"/>
        <v>820</v>
      </c>
      <c r="AO899" s="16">
        <f t="shared" si="261"/>
        <v>458</v>
      </c>
      <c r="AP899" s="16">
        <f t="shared" si="254"/>
        <v>868</v>
      </c>
      <c r="AQ899" s="16">
        <f t="shared" si="255"/>
        <v>1108</v>
      </c>
      <c r="AR899" s="16">
        <f t="shared" si="256"/>
        <v>130</v>
      </c>
      <c r="AS899" s="16"/>
      <c r="AT899" s="16">
        <v>35</v>
      </c>
      <c r="AU899" s="16">
        <v>65.6</v>
      </c>
      <c r="AV899" s="16">
        <v>18.6</v>
      </c>
      <c r="AW899" s="16"/>
    </row>
    <row r="900" spans="1:49">
      <c r="A900" s="62">
        <f>'表格编辑 '!A957</f>
        <v>40544</v>
      </c>
      <c r="B900" s="62">
        <f>'表格编辑 '!B957</f>
        <v>50133</v>
      </c>
      <c r="C900" s="62" t="str">
        <f>VLOOKUP(B900,映射!A:B,2,FALSE)</f>
        <v>蜥蜴人武士</v>
      </c>
      <c r="D900" s="62">
        <f>'表格编辑 '!E957</f>
        <v>24</v>
      </c>
      <c r="E900" s="62">
        <f>ROUNDUP((VLOOKUP(B900,Sheet1!U:AA,3,FALSE)-2)*(0.042*(D900-1)+0.2)+0.4,0)</f>
        <v>37</v>
      </c>
      <c r="F900" s="62">
        <f>ROUNDUP((VLOOKUP(B900,Sheet1!U:AA,4,FALSE)-2)*(0.042*(D900-1)+0.2)+0.4,0)</f>
        <v>43</v>
      </c>
      <c r="G900" s="62">
        <f>ROUNDUP((VLOOKUP(B900,Sheet1!U:AA,5,FALSE)-2)*(0.042*(D900-1)+0.2)+0.4,0)</f>
        <v>34</v>
      </c>
      <c r="H900" s="62">
        <f>ROUNDUP((VLOOKUP(B900,Sheet1!U:AA,6,FALSE)-2)*(0.042*(D900-1)+0.2)+0.4,0)</f>
        <v>22</v>
      </c>
      <c r="I900" s="62">
        <f>ROUNDUP((VLOOKUP(B900,Sheet1!U:AA,7,FALSE)-2)*(0.042*(D900-1)+0.2)+0.4,0)</f>
        <v>21</v>
      </c>
      <c r="J900" s="62">
        <f>E900*8+F900*2+G900*3+H900*3+I900*1+VLOOKUP(B900,Sheet1!AU:AZ,2,FALSE)</f>
        <v>591</v>
      </c>
      <c r="K900" s="62">
        <f>E900*1+F900*2+G900*2+H900*2+I900*10+VLOOKUP(B900,Sheet1!AU:AZ,3,FALSE)</f>
        <v>465</v>
      </c>
      <c r="L900" s="62">
        <f>E900*0.1+F900*2+G900*0.2+H900*0.26+I900*0.1+VLOOKUP(B900,Sheet1!AU:AZ,4,FALSE)</f>
        <v>124.32</v>
      </c>
      <c r="M900" s="62">
        <f>E900*0.1+F900*0.2+G900*2+H900*0.2+I900*0.1+VLOOKUP(B900,Sheet1!AU:AZ,5,FALSE)</f>
        <v>106.8</v>
      </c>
      <c r="N900" s="62">
        <f>E900*0.1+F900*0.2+G900*0.2+H900*2+I900*0.1+VLOOKUP(B900,Sheet1!AU:AZ,6,FALSE)</f>
        <v>85.2</v>
      </c>
      <c r="O900" s="62">
        <f t="shared" si="262"/>
        <v>6</v>
      </c>
      <c r="P900" s="62">
        <f t="shared" si="263"/>
        <v>24.2</v>
      </c>
      <c r="R900" s="9">
        <f t="shared" si="257"/>
        <v>24</v>
      </c>
      <c r="S900" s="9">
        <f t="shared" si="246"/>
        <v>162.44</v>
      </c>
      <c r="T900" s="9">
        <f t="shared" si="247"/>
        <v>34.8</v>
      </c>
      <c r="U900" s="66">
        <f t="shared" si="258"/>
        <v>164</v>
      </c>
      <c r="V900" s="9">
        <f t="shared" si="259"/>
        <v>196.8</v>
      </c>
      <c r="W900" s="67">
        <f t="shared" si="260"/>
        <v>203</v>
      </c>
      <c r="Y900" s="69">
        <f>VLOOKUP(D900,Sheet2!P:Q,2,FALSE)</f>
        <v>38</v>
      </c>
      <c r="AB900" s="4" t="str">
        <f>IF('表格编辑 '!D957="monster","普通","BOSS")</f>
        <v>普通</v>
      </c>
      <c r="AD900" s="50">
        <f>VLOOKUP(D900,映射!AK:AL,2,FALSE)</f>
        <v>3</v>
      </c>
      <c r="AE900" s="50" t="s">
        <v>37</v>
      </c>
      <c r="AF900" s="4">
        <f>VLOOKUP(AE900,映射!AN:AO,2,FALSE)</f>
        <v>2</v>
      </c>
      <c r="AG900" s="50">
        <v>1</v>
      </c>
      <c r="AH900" s="70">
        <v>1</v>
      </c>
      <c r="AI900" s="16">
        <f t="shared" si="248"/>
        <v>40544</v>
      </c>
      <c r="AJ900" s="16">
        <f t="shared" si="249"/>
        <v>50133</v>
      </c>
      <c r="AK900" s="16">
        <f t="shared" si="250"/>
        <v>24</v>
      </c>
      <c r="AL900" s="16" t="str">
        <f t="shared" si="251"/>
        <v>蜥蜴人武士</v>
      </c>
      <c r="AM900" s="16">
        <f t="shared" si="252"/>
        <v>984</v>
      </c>
      <c r="AN900" s="16">
        <f t="shared" si="253"/>
        <v>1182</v>
      </c>
      <c r="AO900" s="16">
        <f t="shared" si="261"/>
        <v>-198</v>
      </c>
      <c r="AP900" s="16">
        <f t="shared" si="254"/>
        <v>393</v>
      </c>
      <c r="AQ900" s="16">
        <f t="shared" si="255"/>
        <v>930</v>
      </c>
      <c r="AR900" s="16">
        <f t="shared" si="256"/>
        <v>187</v>
      </c>
      <c r="AS900" s="16"/>
      <c r="AT900" s="16">
        <v>60.4</v>
      </c>
      <c r="AU900" s="16">
        <v>37</v>
      </c>
      <c r="AV900" s="16">
        <v>4.9</v>
      </c>
      <c r="AW900" s="16"/>
    </row>
    <row r="901" spans="1:49">
      <c r="A901" s="62">
        <f>'表格编辑 '!A958</f>
        <v>40545</v>
      </c>
      <c r="B901" s="62">
        <f>'表格编辑 '!B958</f>
        <v>50058</v>
      </c>
      <c r="C901" s="62" t="str">
        <f>VLOOKUP(B901,映射!A:B,2,FALSE)</f>
        <v>兔耳蝙蝠</v>
      </c>
      <c r="D901" s="62">
        <f>'表格编辑 '!E958</f>
        <v>24</v>
      </c>
      <c r="E901" s="62">
        <f>ROUNDUP((VLOOKUP(B901,Sheet1!U:AA,3,FALSE)-2)*(0.042*(D901-1)+0.2)+0.4,0)</f>
        <v>23</v>
      </c>
      <c r="F901" s="62">
        <f>ROUNDUP((VLOOKUP(B901,Sheet1!U:AA,4,FALSE)-2)*(0.042*(D901-1)+0.2)+0.4,0)</f>
        <v>29</v>
      </c>
      <c r="G901" s="62">
        <f>ROUNDUP((VLOOKUP(B901,Sheet1!U:AA,5,FALSE)-2)*(0.042*(D901-1)+0.2)+0.4,0)</f>
        <v>20</v>
      </c>
      <c r="H901" s="62">
        <f>ROUNDUP((VLOOKUP(B901,Sheet1!U:AA,6,FALSE)-2)*(0.042*(D901-1)+0.2)+0.4,0)</f>
        <v>35</v>
      </c>
      <c r="I901" s="62">
        <f>ROUNDUP((VLOOKUP(B901,Sheet1!U:AA,7,FALSE)-2)*(0.042*(D901-1)+0.2)+0.4,0)</f>
        <v>15</v>
      </c>
      <c r="J901" s="62">
        <f>E901*8+F901*2+G901*3+H901*3+I901*1+VLOOKUP(B901,Sheet1!AU:AZ,2,FALSE)</f>
        <v>442</v>
      </c>
      <c r="K901" s="62">
        <f>E901*1+F901*2+G901*2+H901*2+I901*10+VLOOKUP(B901,Sheet1!AU:AZ,3,FALSE)</f>
        <v>361</v>
      </c>
      <c r="L901" s="62">
        <f>E901*0.1+F901*2+G901*0.2+H901*0.26+I901*0.1+VLOOKUP(B901,Sheet1!AU:AZ,4,FALSE)</f>
        <v>94.9</v>
      </c>
      <c r="M901" s="62">
        <f>E901*0.1+F901*0.2+G901*2+H901*0.2+I901*0.1+VLOOKUP(B901,Sheet1!AU:AZ,5,FALSE)</f>
        <v>76.6</v>
      </c>
      <c r="N901" s="62">
        <f>E901*0.1+F901*0.2+G901*0.2+H901*2+I901*0.1+VLOOKUP(B901,Sheet1!AU:AZ,6,FALSE)</f>
        <v>103.6</v>
      </c>
      <c r="O901" s="62">
        <f t="shared" si="262"/>
        <v>2.7</v>
      </c>
      <c r="P901" s="62">
        <f t="shared" si="263"/>
        <v>19</v>
      </c>
      <c r="R901" s="9">
        <f t="shared" si="257"/>
        <v>24</v>
      </c>
      <c r="S901" s="9">
        <f t="shared" si="246"/>
        <v>162.44</v>
      </c>
      <c r="T901" s="9">
        <f t="shared" si="247"/>
        <v>34.8</v>
      </c>
      <c r="U901" s="66">
        <f t="shared" si="258"/>
        <v>202</v>
      </c>
      <c r="V901" s="9">
        <f t="shared" si="259"/>
        <v>242.4</v>
      </c>
      <c r="W901" s="67">
        <f t="shared" si="260"/>
        <v>136</v>
      </c>
      <c r="Y901" s="69">
        <f>VLOOKUP(D901,Sheet2!P:Q,2,FALSE)</f>
        <v>38</v>
      </c>
      <c r="AB901" s="4" t="str">
        <f>IF('表格编辑 '!D958="monster","普通","BOSS")</f>
        <v>普通</v>
      </c>
      <c r="AD901" s="50">
        <f>VLOOKUP(D901,映射!AK:AL,2,FALSE)</f>
        <v>3</v>
      </c>
      <c r="AE901" s="50" t="s">
        <v>37</v>
      </c>
      <c r="AF901" s="4">
        <f>VLOOKUP(AE901,映射!AN:AO,2,FALSE)</f>
        <v>2</v>
      </c>
      <c r="AG901" s="50">
        <v>1</v>
      </c>
      <c r="AH901" s="70">
        <v>1</v>
      </c>
      <c r="AI901" s="16">
        <f t="shared" si="248"/>
        <v>40545</v>
      </c>
      <c r="AJ901" s="16">
        <f t="shared" si="249"/>
        <v>50058</v>
      </c>
      <c r="AK901" s="16">
        <f t="shared" si="250"/>
        <v>24</v>
      </c>
      <c r="AL901" s="16" t="str">
        <f t="shared" si="251"/>
        <v>兔耳蝙蝠</v>
      </c>
      <c r="AM901" s="16">
        <f t="shared" si="252"/>
        <v>1212</v>
      </c>
      <c r="AN901" s="16">
        <f t="shared" si="253"/>
        <v>884</v>
      </c>
      <c r="AO901" s="16">
        <f t="shared" si="261"/>
        <v>328</v>
      </c>
      <c r="AP901" s="16">
        <f t="shared" si="254"/>
        <v>770</v>
      </c>
      <c r="AQ901" s="16">
        <f t="shared" si="255"/>
        <v>722</v>
      </c>
      <c r="AR901" s="16">
        <f t="shared" si="256"/>
        <v>143</v>
      </c>
      <c r="AS901" s="16"/>
      <c r="AT901" s="16">
        <v>42.4</v>
      </c>
      <c r="AU901" s="16">
        <v>62.2</v>
      </c>
      <c r="AV901" s="16">
        <v>1.9</v>
      </c>
      <c r="AW901" s="16"/>
    </row>
    <row r="902" spans="1:49">
      <c r="A902" s="62">
        <f>'表格编辑 '!A959</f>
        <v>40546</v>
      </c>
      <c r="B902" s="62">
        <f>'表格编辑 '!B959</f>
        <v>50111</v>
      </c>
      <c r="C902" s="62" t="str">
        <f>VLOOKUP(B902,映射!A:B,2,FALSE)</f>
        <v>暗影</v>
      </c>
      <c r="D902" s="62">
        <f>'表格编辑 '!E959</f>
        <v>24</v>
      </c>
      <c r="E902" s="62">
        <f>ROUNDUP((VLOOKUP(B902,Sheet1!U:AA,3,FALSE)-2)*(0.042*(D902-1)+0.2)+0.4,0)</f>
        <v>28</v>
      </c>
      <c r="F902" s="62">
        <f>ROUNDUP((VLOOKUP(B902,Sheet1!U:AA,4,FALSE)-2)*(0.042*(D902-1)+0.2)+0.4,0)</f>
        <v>25</v>
      </c>
      <c r="G902" s="62">
        <f>ROUNDUP((VLOOKUP(B902,Sheet1!U:AA,5,FALSE)-2)*(0.042*(D902-1)+0.2)+0.4,0)</f>
        <v>25</v>
      </c>
      <c r="H902" s="62">
        <f>ROUNDUP((VLOOKUP(B902,Sheet1!U:AA,6,FALSE)-2)*(0.042*(D902-1)+0.2)+0.4,0)</f>
        <v>25</v>
      </c>
      <c r="I902" s="62">
        <f>ROUNDUP((VLOOKUP(B902,Sheet1!U:AA,7,FALSE)-2)*(0.042*(D902-1)+0.2)+0.4,0)</f>
        <v>29</v>
      </c>
      <c r="J902" s="62">
        <f>E902*8+F902*2+G902*3+H902*3+I902*1+VLOOKUP(B902,Sheet1!AU:AZ,2,FALSE)</f>
        <v>473</v>
      </c>
      <c r="K902" s="62">
        <f>E902*1+F902*2+G902*2+H902*2+I902*10+VLOOKUP(B902,Sheet1!AU:AZ,3,FALSE)</f>
        <v>488</v>
      </c>
      <c r="L902" s="62">
        <f>E902*0.1+F902*2+G902*0.2+H902*0.26+I902*0.1+VLOOKUP(B902,Sheet1!AU:AZ,4,FALSE)</f>
        <v>87.2</v>
      </c>
      <c r="M902" s="62">
        <f>E902*0.1+F902*0.2+G902*2+H902*0.2+I902*0.1+VLOOKUP(B902,Sheet1!AU:AZ,5,FALSE)</f>
        <v>85.7</v>
      </c>
      <c r="N902" s="62">
        <f>E902*0.1+F902*0.2+G902*0.2+H902*2+I902*0.1+VLOOKUP(B902,Sheet1!AU:AZ,6,FALSE)</f>
        <v>85.7</v>
      </c>
      <c r="O902" s="62">
        <f t="shared" si="262"/>
        <v>14.8</v>
      </c>
      <c r="P902" s="62">
        <f t="shared" si="263"/>
        <v>19.5</v>
      </c>
      <c r="R902" s="9">
        <f t="shared" si="257"/>
        <v>24</v>
      </c>
      <c r="S902" s="9">
        <f t="shared" si="246"/>
        <v>162.44</v>
      </c>
      <c r="T902" s="9">
        <f t="shared" si="247"/>
        <v>34.8</v>
      </c>
      <c r="U902" s="66">
        <f t="shared" si="258"/>
        <v>189</v>
      </c>
      <c r="V902" s="9">
        <f t="shared" si="259"/>
        <v>226.8</v>
      </c>
      <c r="W902" s="67">
        <f t="shared" si="260"/>
        <v>120</v>
      </c>
      <c r="Y902" s="69">
        <f>VLOOKUP(D902,Sheet2!P:Q,2,FALSE)</f>
        <v>38</v>
      </c>
      <c r="AB902" s="4" t="str">
        <f>IF('表格编辑 '!D959="monster","普通","BOSS")</f>
        <v>普通</v>
      </c>
      <c r="AD902" s="50">
        <f>VLOOKUP(D902,映射!AK:AL,2,FALSE)</f>
        <v>3</v>
      </c>
      <c r="AE902" s="50" t="s">
        <v>37</v>
      </c>
      <c r="AF902" s="4">
        <f>VLOOKUP(AE902,映射!AN:AO,2,FALSE)</f>
        <v>2</v>
      </c>
      <c r="AG902" s="50">
        <v>1</v>
      </c>
      <c r="AH902" s="70">
        <v>1</v>
      </c>
      <c r="AI902" s="16">
        <f t="shared" si="248"/>
        <v>40546</v>
      </c>
      <c r="AJ902" s="16">
        <f t="shared" si="249"/>
        <v>50111</v>
      </c>
      <c r="AK902" s="16">
        <f t="shared" si="250"/>
        <v>24</v>
      </c>
      <c r="AL902" s="16" t="str">
        <f t="shared" si="251"/>
        <v>暗影</v>
      </c>
      <c r="AM902" s="16">
        <f t="shared" si="252"/>
        <v>1134</v>
      </c>
      <c r="AN902" s="16">
        <f t="shared" si="253"/>
        <v>946</v>
      </c>
      <c r="AO902" s="16">
        <f t="shared" si="261"/>
        <v>188</v>
      </c>
      <c r="AP902" s="16">
        <f t="shared" si="254"/>
        <v>661</v>
      </c>
      <c r="AQ902" s="16">
        <f t="shared" si="255"/>
        <v>976</v>
      </c>
      <c r="AR902" s="16">
        <f t="shared" si="256"/>
        <v>131</v>
      </c>
      <c r="AS902" s="16"/>
      <c r="AT902" s="16">
        <v>49.9</v>
      </c>
      <c r="AU902" s="16">
        <v>49.9</v>
      </c>
      <c r="AV902" s="16">
        <v>11.3</v>
      </c>
      <c r="AW902" s="16"/>
    </row>
    <row r="903" spans="1:49">
      <c r="A903" s="62">
        <f>'表格编辑 '!A960</f>
        <v>40547</v>
      </c>
      <c r="B903" s="62">
        <f>'表格编辑 '!B960</f>
        <v>50014</v>
      </c>
      <c r="C903" s="62" t="str">
        <f>VLOOKUP(B903,映射!A:B,2,FALSE)</f>
        <v>堕落贼鼠</v>
      </c>
      <c r="D903" s="62">
        <f>'表格编辑 '!E960</f>
        <v>24</v>
      </c>
      <c r="E903" s="62">
        <f>ROUNDUP((VLOOKUP(B903,Sheet1!U:AA,3,FALSE)-2)*(0.042*(D903-1)+0.2)+0.4,0)</f>
        <v>6</v>
      </c>
      <c r="F903" s="62">
        <f>ROUNDUP((VLOOKUP(B903,Sheet1!U:AA,4,FALSE)-2)*(0.042*(D903-1)+0.2)+0.4,0)</f>
        <v>14</v>
      </c>
      <c r="G903" s="62">
        <f>ROUNDUP((VLOOKUP(B903,Sheet1!U:AA,5,FALSE)-2)*(0.042*(D903-1)+0.2)+0.4,0)</f>
        <v>28</v>
      </c>
      <c r="H903" s="62">
        <f>ROUNDUP((VLOOKUP(B903,Sheet1!U:AA,6,FALSE)-2)*(0.042*(D903-1)+0.2)+0.4,0)</f>
        <v>35</v>
      </c>
      <c r="I903" s="62">
        <f>ROUNDUP((VLOOKUP(B903,Sheet1!U:AA,7,FALSE)-2)*(0.042*(D903-1)+0.2)+0.4,0)</f>
        <v>39</v>
      </c>
      <c r="J903" s="62">
        <f>E903*8+F903*2+G903*3+H903*3+I903*1+VLOOKUP(B903,Sheet1!AU:AZ,2,FALSE)</f>
        <v>324</v>
      </c>
      <c r="K903" s="62">
        <f>E903*1+F903*2+G903*2+H903*2+I903*10+VLOOKUP(B903,Sheet1!AU:AZ,3,FALSE)</f>
        <v>570</v>
      </c>
      <c r="L903" s="62">
        <f>E903*0.1+F903*2+G903*0.2+H903*0.26+I903*0.1+VLOOKUP(B903,Sheet1!AU:AZ,4,FALSE)</f>
        <v>67.2</v>
      </c>
      <c r="M903" s="62">
        <f>E903*0.1+F903*0.2+G903*2+H903*0.2+I903*0.1+VLOOKUP(B903,Sheet1!AU:AZ,5,FALSE)</f>
        <v>90.3</v>
      </c>
      <c r="N903" s="62">
        <f>E903*0.1+F903*0.2+G903*0.2+H903*2+I903*0.1+VLOOKUP(B903,Sheet1!AU:AZ,6,FALSE)</f>
        <v>102.9</v>
      </c>
      <c r="O903" s="62">
        <f t="shared" si="262"/>
        <v>30.1</v>
      </c>
      <c r="P903" s="62">
        <f t="shared" si="263"/>
        <v>3.7</v>
      </c>
      <c r="R903" s="9">
        <f t="shared" si="257"/>
        <v>24</v>
      </c>
      <c r="S903" s="9">
        <f t="shared" si="246"/>
        <v>162.44</v>
      </c>
      <c r="T903" s="9">
        <f t="shared" si="247"/>
        <v>34.8</v>
      </c>
      <c r="U903" s="66">
        <f t="shared" si="258"/>
        <v>183</v>
      </c>
      <c r="V903" s="9">
        <f t="shared" si="259"/>
        <v>219.6</v>
      </c>
      <c r="W903" s="67">
        <f t="shared" si="260"/>
        <v>79</v>
      </c>
      <c r="Y903" s="69">
        <f>VLOOKUP(D903,Sheet2!P:Q,2,FALSE)</f>
        <v>38</v>
      </c>
      <c r="AB903" s="4" t="str">
        <f>IF('表格编辑 '!D960="monster","普通","BOSS")</f>
        <v>普通</v>
      </c>
      <c r="AD903" s="50">
        <f>VLOOKUP(D903,映射!AK:AL,2,FALSE)</f>
        <v>3</v>
      </c>
      <c r="AE903" s="50" t="s">
        <v>37</v>
      </c>
      <c r="AF903" s="4">
        <f>VLOOKUP(AE903,映射!AN:AO,2,FALSE)</f>
        <v>2</v>
      </c>
      <c r="AG903" s="50">
        <v>1</v>
      </c>
      <c r="AH903" s="70">
        <v>1</v>
      </c>
      <c r="AI903" s="16">
        <f t="shared" si="248"/>
        <v>40547</v>
      </c>
      <c r="AJ903" s="16">
        <f t="shared" si="249"/>
        <v>50014</v>
      </c>
      <c r="AK903" s="16">
        <f t="shared" si="250"/>
        <v>24</v>
      </c>
      <c r="AL903" s="16" t="str">
        <f t="shared" si="251"/>
        <v>堕落贼鼠</v>
      </c>
      <c r="AM903" s="16">
        <f t="shared" si="252"/>
        <v>1098</v>
      </c>
      <c r="AN903" s="16">
        <f t="shared" si="253"/>
        <v>648</v>
      </c>
      <c r="AO903" s="16">
        <f t="shared" si="261"/>
        <v>450</v>
      </c>
      <c r="AP903" s="16">
        <f t="shared" si="254"/>
        <v>774</v>
      </c>
      <c r="AQ903" s="16">
        <f t="shared" si="255"/>
        <v>1140</v>
      </c>
      <c r="AR903" s="16">
        <f t="shared" si="256"/>
        <v>101</v>
      </c>
      <c r="AS903" s="16"/>
      <c r="AT903" s="16">
        <v>43.8</v>
      </c>
      <c r="AU903" s="16">
        <v>52.8</v>
      </c>
      <c r="AV903" s="16">
        <v>23</v>
      </c>
      <c r="AW903" s="16"/>
    </row>
    <row r="904" spans="1:49">
      <c r="A904" s="62">
        <f>'表格编辑 '!A961</f>
        <v>40548</v>
      </c>
      <c r="B904" s="62">
        <f>'表格编辑 '!B961</f>
        <v>50023</v>
      </c>
      <c r="C904" s="62" t="str">
        <f>VLOOKUP(B904,映射!A:B,2,FALSE)</f>
        <v>异域魔犬</v>
      </c>
      <c r="D904" s="62">
        <f>'表格编辑 '!E961</f>
        <v>24</v>
      </c>
      <c r="E904" s="62">
        <f>ROUNDUP((VLOOKUP(B904,Sheet1!U:AA,3,FALSE)-2)*(0.042*(D904-1)+0.2)+0.4,0)</f>
        <v>25</v>
      </c>
      <c r="F904" s="62">
        <f>ROUNDUP((VLOOKUP(B904,Sheet1!U:AA,4,FALSE)-2)*(0.042*(D904-1)+0.2)+0.4,0)</f>
        <v>45</v>
      </c>
      <c r="G904" s="62">
        <f>ROUNDUP((VLOOKUP(B904,Sheet1!U:AA,5,FALSE)-2)*(0.042*(D904-1)+0.2)+0.4,0)</f>
        <v>14</v>
      </c>
      <c r="H904" s="62">
        <f>ROUNDUP((VLOOKUP(B904,Sheet1!U:AA,6,FALSE)-2)*(0.042*(D904-1)+0.2)+0.4,0)</f>
        <v>23</v>
      </c>
      <c r="I904" s="62">
        <f>ROUNDUP((VLOOKUP(B904,Sheet1!U:AA,7,FALSE)-2)*(0.042*(D904-1)+0.2)+0.4,0)</f>
        <v>20</v>
      </c>
      <c r="J904" s="62">
        <f>E904*8+F904*2+G904*3+H904*3+I904*1+VLOOKUP(B904,Sheet1!AU:AZ,2,FALSE)</f>
        <v>441</v>
      </c>
      <c r="K904" s="62">
        <f>E904*1+F904*2+G904*2+H904*2+I904*10+VLOOKUP(B904,Sheet1!AU:AZ,3,FALSE)</f>
        <v>409</v>
      </c>
      <c r="L904" s="62">
        <f>E904*0.1+F904*2+G904*0.2+H904*0.26+I904*0.1+VLOOKUP(B904,Sheet1!AU:AZ,4,FALSE)</f>
        <v>123.28</v>
      </c>
      <c r="M904" s="62">
        <f>E904*0.1+F904*0.2+G904*2+H904*0.2+I904*0.1+VLOOKUP(B904,Sheet1!AU:AZ,5,FALSE)</f>
        <v>66.1</v>
      </c>
      <c r="N904" s="62">
        <f>E904*0.1+F904*0.2+G904*0.2+H904*2+I904*0.1+VLOOKUP(B904,Sheet1!AU:AZ,6,FALSE)</f>
        <v>82.3</v>
      </c>
      <c r="O904" s="62">
        <f t="shared" si="262"/>
        <v>4.5</v>
      </c>
      <c r="P904" s="62">
        <f t="shared" si="263"/>
        <v>16.7</v>
      </c>
      <c r="R904" s="9">
        <f t="shared" si="257"/>
        <v>24</v>
      </c>
      <c r="S904" s="9">
        <f t="shared" si="246"/>
        <v>162.44</v>
      </c>
      <c r="T904" s="9">
        <f t="shared" si="247"/>
        <v>34.8</v>
      </c>
      <c r="U904" s="66">
        <f t="shared" si="258"/>
        <v>219</v>
      </c>
      <c r="V904" s="9">
        <f t="shared" si="259"/>
        <v>262.8</v>
      </c>
      <c r="W904" s="67">
        <f t="shared" si="260"/>
        <v>201</v>
      </c>
      <c r="Y904" s="69">
        <f>VLOOKUP(D904,Sheet2!P:Q,2,FALSE)</f>
        <v>38</v>
      </c>
      <c r="AB904" s="4" t="str">
        <f>IF('表格编辑 '!D961="monster","普通","BOSS")</f>
        <v>普通</v>
      </c>
      <c r="AD904" s="50">
        <f>VLOOKUP(D904,映射!AK:AL,2,FALSE)</f>
        <v>3</v>
      </c>
      <c r="AE904" s="50" t="s">
        <v>37</v>
      </c>
      <c r="AF904" s="4">
        <f>VLOOKUP(AE904,映射!AN:AO,2,FALSE)</f>
        <v>2</v>
      </c>
      <c r="AG904" s="50">
        <v>1</v>
      </c>
      <c r="AH904" s="70">
        <v>1</v>
      </c>
      <c r="AI904" s="16">
        <f t="shared" si="248"/>
        <v>40548</v>
      </c>
      <c r="AJ904" s="16">
        <f t="shared" si="249"/>
        <v>50023</v>
      </c>
      <c r="AK904" s="16">
        <f t="shared" si="250"/>
        <v>24</v>
      </c>
      <c r="AL904" s="16" t="str">
        <f t="shared" si="251"/>
        <v>异域魔犬</v>
      </c>
      <c r="AM904" s="16">
        <f t="shared" si="252"/>
        <v>1314</v>
      </c>
      <c r="AN904" s="16">
        <f t="shared" si="253"/>
        <v>882</v>
      </c>
      <c r="AO904" s="16">
        <f t="shared" si="261"/>
        <v>432</v>
      </c>
      <c r="AP904" s="16">
        <f t="shared" si="254"/>
        <v>873</v>
      </c>
      <c r="AQ904" s="16">
        <f t="shared" si="255"/>
        <v>818</v>
      </c>
      <c r="AR904" s="16">
        <f t="shared" si="256"/>
        <v>185</v>
      </c>
      <c r="AS904" s="16"/>
      <c r="AT904" s="16">
        <v>33.6</v>
      </c>
      <c r="AU904" s="16">
        <v>46.2</v>
      </c>
      <c r="AV904" s="16">
        <v>3.2</v>
      </c>
      <c r="AW904" s="16"/>
    </row>
    <row r="905" spans="1:49">
      <c r="A905" s="62">
        <f>'表格编辑 '!A962</f>
        <v>40549</v>
      </c>
      <c r="B905" s="62">
        <f>'表格编辑 '!B962</f>
        <v>50015</v>
      </c>
      <c r="C905" s="62" t="str">
        <f>VLOOKUP(B905,映射!A:B,2,FALSE)</f>
        <v>噩梦耗子</v>
      </c>
      <c r="D905" s="62">
        <f>'表格编辑 '!E962</f>
        <v>24</v>
      </c>
      <c r="E905" s="62">
        <f>ROUNDUP((VLOOKUP(B905,Sheet1!U:AA,3,FALSE)-2)*(0.042*(D905-1)+0.2)+0.4,0)</f>
        <v>3</v>
      </c>
      <c r="F905" s="62">
        <f>ROUNDUP((VLOOKUP(B905,Sheet1!U:AA,4,FALSE)-2)*(0.042*(D905-1)+0.2)+0.4,0)</f>
        <v>8</v>
      </c>
      <c r="G905" s="62">
        <f>ROUNDUP((VLOOKUP(B905,Sheet1!U:AA,5,FALSE)-2)*(0.042*(D905-1)+0.2)+0.4,0)</f>
        <v>20</v>
      </c>
      <c r="H905" s="62">
        <f>ROUNDUP((VLOOKUP(B905,Sheet1!U:AA,6,FALSE)-2)*(0.042*(D905-1)+0.2)+0.4,0)</f>
        <v>37</v>
      </c>
      <c r="I905" s="62">
        <f>ROUNDUP((VLOOKUP(B905,Sheet1!U:AA,7,FALSE)-2)*(0.042*(D905-1)+0.2)+0.4,0)</f>
        <v>42</v>
      </c>
      <c r="J905" s="62">
        <f>E905*8+F905*2+G905*3+H905*3+I905*1+VLOOKUP(B905,Sheet1!AU:AZ,2,FALSE)</f>
        <v>273</v>
      </c>
      <c r="K905" s="62">
        <f>E905*1+F905*2+G905*2+H905*2+I905*10+VLOOKUP(B905,Sheet1!AU:AZ,3,FALSE)</f>
        <v>573</v>
      </c>
      <c r="L905" s="62">
        <f>E905*0.1+F905*2+G905*0.2+H905*0.26+I905*0.1+VLOOKUP(B905,Sheet1!AU:AZ,4,FALSE)</f>
        <v>54.12</v>
      </c>
      <c r="M905" s="62">
        <f>E905*0.1+F905*0.2+G905*2+H905*0.2+I905*0.1+VLOOKUP(B905,Sheet1!AU:AZ,5,FALSE)</f>
        <v>73.5</v>
      </c>
      <c r="N905" s="62">
        <f>E905*0.1+F905*0.2+G905*0.2+H905*2+I905*0.1+VLOOKUP(B905,Sheet1!AU:AZ,6,FALSE)</f>
        <v>104.1</v>
      </c>
      <c r="O905" s="62">
        <f t="shared" si="262"/>
        <v>32.2</v>
      </c>
      <c r="P905" s="62">
        <f t="shared" si="263"/>
        <v>2.8</v>
      </c>
      <c r="R905" s="9">
        <f t="shared" si="257"/>
        <v>24</v>
      </c>
      <c r="S905" s="9">
        <f t="shared" si="246"/>
        <v>162.44</v>
      </c>
      <c r="T905" s="9">
        <f t="shared" si="247"/>
        <v>34.8</v>
      </c>
      <c r="U905" s="66">
        <f t="shared" si="258"/>
        <v>207</v>
      </c>
      <c r="V905" s="9">
        <f t="shared" si="259"/>
        <v>248.4</v>
      </c>
      <c r="W905" s="67">
        <f t="shared" si="260"/>
        <v>56</v>
      </c>
      <c r="Y905" s="69">
        <f>VLOOKUP(D905,Sheet2!P:Q,2,FALSE)</f>
        <v>38</v>
      </c>
      <c r="AB905" s="4" t="str">
        <f>IF('表格编辑 '!D962="monster","普通","BOSS")</f>
        <v>普通</v>
      </c>
      <c r="AD905" s="50">
        <f>VLOOKUP(D905,映射!AK:AL,2,FALSE)</f>
        <v>3</v>
      </c>
      <c r="AE905" s="50" t="s">
        <v>37</v>
      </c>
      <c r="AF905" s="4">
        <f>VLOOKUP(AE905,映射!AN:AO,2,FALSE)</f>
        <v>2</v>
      </c>
      <c r="AG905" s="50">
        <v>1</v>
      </c>
      <c r="AH905" s="70">
        <v>1</v>
      </c>
      <c r="AI905" s="16">
        <f t="shared" si="248"/>
        <v>40549</v>
      </c>
      <c r="AJ905" s="16">
        <f t="shared" si="249"/>
        <v>50015</v>
      </c>
      <c r="AK905" s="16">
        <f t="shared" si="250"/>
        <v>24</v>
      </c>
      <c r="AL905" s="16" t="str">
        <f t="shared" si="251"/>
        <v>噩梦耗子</v>
      </c>
      <c r="AM905" s="16">
        <f t="shared" si="252"/>
        <v>1242</v>
      </c>
      <c r="AN905" s="16">
        <f t="shared" si="253"/>
        <v>546</v>
      </c>
      <c r="AO905" s="16">
        <f t="shared" si="261"/>
        <v>696</v>
      </c>
      <c r="AP905" s="16">
        <f t="shared" si="254"/>
        <v>969</v>
      </c>
      <c r="AQ905" s="16">
        <f t="shared" si="255"/>
        <v>1146</v>
      </c>
      <c r="AR905" s="16">
        <f t="shared" si="256"/>
        <v>82</v>
      </c>
      <c r="AS905" s="16"/>
      <c r="AT905" s="16">
        <v>43.7</v>
      </c>
      <c r="AU905" s="16">
        <v>67.1</v>
      </c>
      <c r="AV905" s="16">
        <v>13</v>
      </c>
      <c r="AW905" s="16"/>
    </row>
    <row r="906" spans="1:49">
      <c r="A906" s="62">
        <f>'表格编辑 '!A963</f>
        <v>40550</v>
      </c>
      <c r="B906" s="62">
        <f>'表格编辑 '!B963</f>
        <v>50115</v>
      </c>
      <c r="C906" s="62" t="str">
        <f>VLOOKUP(B906,映射!A:B,2,FALSE)</f>
        <v>烈焰刃使魔</v>
      </c>
      <c r="D906" s="62">
        <f>'表格编辑 '!E963</f>
        <v>24</v>
      </c>
      <c r="E906" s="62">
        <f>ROUNDUP((VLOOKUP(B906,Sheet1!U:AA,3,FALSE)-2)*(0.042*(D906-1)+0.2)+0.4,0)</f>
        <v>16</v>
      </c>
      <c r="F906" s="62">
        <f>ROUNDUP((VLOOKUP(B906,Sheet1!U:AA,4,FALSE)-2)*(0.042*(D906-1)+0.2)+0.4,0)</f>
        <v>48</v>
      </c>
      <c r="G906" s="62">
        <f>ROUNDUP((VLOOKUP(B906,Sheet1!U:AA,5,FALSE)-2)*(0.042*(D906-1)+0.2)+0.4,0)</f>
        <v>31</v>
      </c>
      <c r="H906" s="62">
        <f>ROUNDUP((VLOOKUP(B906,Sheet1!U:AA,6,FALSE)-2)*(0.042*(D906-1)+0.2)+0.4,0)</f>
        <v>21</v>
      </c>
      <c r="I906" s="62">
        <f>ROUNDUP((VLOOKUP(B906,Sheet1!U:AA,7,FALSE)-2)*(0.042*(D906-1)+0.2)+0.4,0)</f>
        <v>41</v>
      </c>
      <c r="J906" s="62">
        <f>E906*8+F906*2+G906*3+H906*3+I906*1+VLOOKUP(B906,Sheet1!AU:AZ,2,FALSE)</f>
        <v>441</v>
      </c>
      <c r="K906" s="62">
        <f>E906*1+F906*2+G906*2+H906*2+I906*10+VLOOKUP(B906,Sheet1!AU:AZ,3,FALSE)</f>
        <v>646</v>
      </c>
      <c r="L906" s="62">
        <f>E906*0.1+F906*2+G906*0.2+H906*0.26+I906*0.1+VLOOKUP(B906,Sheet1!AU:AZ,4,FALSE)</f>
        <v>133.36</v>
      </c>
      <c r="M906" s="62">
        <f>E906*0.1+F906*0.2+G906*2+H906*0.2+I906*0.1+VLOOKUP(B906,Sheet1!AU:AZ,5,FALSE)</f>
        <v>101.5</v>
      </c>
      <c r="N906" s="62">
        <f>E906*0.1+F906*0.2+G906*0.2+H906*2+I906*0.1+VLOOKUP(B906,Sheet1!AU:AZ,6,FALSE)</f>
        <v>83.5</v>
      </c>
      <c r="O906" s="62">
        <f t="shared" si="262"/>
        <v>27.3</v>
      </c>
      <c r="P906" s="62">
        <f t="shared" si="263"/>
        <v>5</v>
      </c>
      <c r="R906" s="9">
        <f t="shared" si="257"/>
        <v>24</v>
      </c>
      <c r="S906" s="9">
        <f t="shared" si="246"/>
        <v>162.44</v>
      </c>
      <c r="T906" s="9">
        <f t="shared" si="247"/>
        <v>34.8</v>
      </c>
      <c r="U906" s="66">
        <f t="shared" si="258"/>
        <v>170</v>
      </c>
      <c r="V906" s="9">
        <f t="shared" si="259"/>
        <v>204</v>
      </c>
      <c r="W906" s="67">
        <f t="shared" si="260"/>
        <v>225</v>
      </c>
      <c r="Y906" s="69">
        <f>VLOOKUP(D906,Sheet2!P:Q,2,FALSE)</f>
        <v>38</v>
      </c>
      <c r="AB906" s="4" t="str">
        <f>IF('表格编辑 '!D963="monster","普通","BOSS")</f>
        <v>普通</v>
      </c>
      <c r="AD906" s="50">
        <f>VLOOKUP(D906,映射!AK:AL,2,FALSE)</f>
        <v>3</v>
      </c>
      <c r="AE906" s="50" t="s">
        <v>37</v>
      </c>
      <c r="AF906" s="4">
        <f>VLOOKUP(AE906,映射!AN:AO,2,FALSE)</f>
        <v>2</v>
      </c>
      <c r="AG906" s="50">
        <v>1</v>
      </c>
      <c r="AH906" s="70">
        <v>1</v>
      </c>
      <c r="AI906" s="16">
        <f t="shared" si="248"/>
        <v>40550</v>
      </c>
      <c r="AJ906" s="16">
        <f t="shared" si="249"/>
        <v>50115</v>
      </c>
      <c r="AK906" s="16">
        <f t="shared" si="250"/>
        <v>24</v>
      </c>
      <c r="AL906" s="16" t="str">
        <f t="shared" si="251"/>
        <v>烈焰刃使魔</v>
      </c>
      <c r="AM906" s="16">
        <f t="shared" si="252"/>
        <v>1020</v>
      </c>
      <c r="AN906" s="16">
        <f t="shared" si="253"/>
        <v>882</v>
      </c>
      <c r="AO906" s="16">
        <f t="shared" si="261"/>
        <v>138</v>
      </c>
      <c r="AP906" s="16">
        <f t="shared" si="254"/>
        <v>579</v>
      </c>
      <c r="AQ906" s="16">
        <f t="shared" si="255"/>
        <v>1292</v>
      </c>
      <c r="AR906" s="16">
        <f t="shared" si="256"/>
        <v>201</v>
      </c>
      <c r="AS906" s="16"/>
      <c r="AT906" s="16">
        <v>60</v>
      </c>
      <c r="AU906" s="16">
        <v>34.8</v>
      </c>
      <c r="AV906" s="16">
        <v>18.9</v>
      </c>
      <c r="AW906" s="16"/>
    </row>
    <row r="907" spans="1:49">
      <c r="A907" s="62">
        <f>'表格编辑 '!A964</f>
        <v>40551</v>
      </c>
      <c r="B907" s="62">
        <f>'表格编辑 '!B964</f>
        <v>50152</v>
      </c>
      <c r="C907" s="62" t="str">
        <f>VLOOKUP(B907,映射!A:B,2,FALSE)</f>
        <v>盗贼</v>
      </c>
      <c r="D907" s="62">
        <f>'表格编辑 '!E964</f>
        <v>24</v>
      </c>
      <c r="E907" s="62">
        <f>ROUNDUP((VLOOKUP(B907,Sheet1!U:AA,3,FALSE)-2)*(0.042*(D907-1)+0.2)+0.4,0)</f>
        <v>25</v>
      </c>
      <c r="F907" s="62">
        <f>ROUNDUP((VLOOKUP(B907,Sheet1!U:AA,4,FALSE)-2)*(0.042*(D907-1)+0.2)+0.4,0)</f>
        <v>31</v>
      </c>
      <c r="G907" s="62">
        <f>ROUNDUP((VLOOKUP(B907,Sheet1!U:AA,5,FALSE)-2)*(0.042*(D907-1)+0.2)+0.4,0)</f>
        <v>27</v>
      </c>
      <c r="H907" s="62">
        <f>ROUNDUP((VLOOKUP(B907,Sheet1!U:AA,6,FALSE)-2)*(0.042*(D907-1)+0.2)+0.4,0)</f>
        <v>39</v>
      </c>
      <c r="I907" s="62">
        <f>ROUNDUP((VLOOKUP(B907,Sheet1!U:AA,7,FALSE)-2)*(0.042*(D907-1)+0.2)+0.4,0)</f>
        <v>13</v>
      </c>
      <c r="J907" s="62">
        <f>E907*8+F907*2+G907*3+H907*3+I907*1+VLOOKUP(B907,Sheet1!AU:AZ,2,FALSE)</f>
        <v>493</v>
      </c>
      <c r="K907" s="62">
        <f>E907*1+F907*2+G907*2+H907*2+I907*10+VLOOKUP(B907,Sheet1!AU:AZ,3,FALSE)</f>
        <v>369</v>
      </c>
      <c r="L907" s="62">
        <f>E907*0.1+F907*2+G907*0.2+H907*0.26+I907*0.1+VLOOKUP(B907,Sheet1!AU:AZ,4,FALSE)</f>
        <v>101.34</v>
      </c>
      <c r="M907" s="62">
        <f>E907*0.1+F907*0.2+G907*2+H907*0.2+I907*0.1+VLOOKUP(B907,Sheet1!AU:AZ,5,FALSE)</f>
        <v>91.8</v>
      </c>
      <c r="N907" s="62">
        <f>E907*0.1+F907*0.2+G907*0.2+H907*2+I907*0.1+VLOOKUP(B907,Sheet1!AU:AZ,6,FALSE)</f>
        <v>113.4</v>
      </c>
      <c r="O907" s="62">
        <f t="shared" si="262"/>
        <v>1.3</v>
      </c>
      <c r="P907" s="62">
        <f t="shared" si="263"/>
        <v>20.7</v>
      </c>
      <c r="R907" s="9">
        <f t="shared" si="257"/>
        <v>24</v>
      </c>
      <c r="S907" s="9">
        <f t="shared" si="246"/>
        <v>162.44</v>
      </c>
      <c r="T907" s="9">
        <f t="shared" si="247"/>
        <v>34.8</v>
      </c>
      <c r="U907" s="66">
        <f t="shared" si="258"/>
        <v>181</v>
      </c>
      <c r="V907" s="9">
        <f t="shared" si="259"/>
        <v>217.2</v>
      </c>
      <c r="W907" s="67">
        <f t="shared" si="260"/>
        <v>150</v>
      </c>
      <c r="Y907" s="69">
        <f>VLOOKUP(D907,Sheet2!P:Q,2,FALSE)</f>
        <v>38</v>
      </c>
      <c r="AB907" s="4" t="str">
        <f>IF('表格编辑 '!D964="monster","普通","BOSS")</f>
        <v>普通</v>
      </c>
      <c r="AD907" s="50">
        <f>VLOOKUP(D907,映射!AK:AL,2,FALSE)</f>
        <v>3</v>
      </c>
      <c r="AE907" s="50" t="s">
        <v>37</v>
      </c>
      <c r="AF907" s="4">
        <f>VLOOKUP(AE907,映射!AN:AO,2,FALSE)</f>
        <v>2</v>
      </c>
      <c r="AG907" s="50">
        <v>1</v>
      </c>
      <c r="AH907" s="70">
        <v>1</v>
      </c>
      <c r="AI907" s="16">
        <f t="shared" si="248"/>
        <v>40551</v>
      </c>
      <c r="AJ907" s="16">
        <f t="shared" si="249"/>
        <v>50152</v>
      </c>
      <c r="AK907" s="16">
        <f t="shared" si="250"/>
        <v>24</v>
      </c>
      <c r="AL907" s="16" t="str">
        <f t="shared" si="251"/>
        <v>盗贼</v>
      </c>
      <c r="AM907" s="16">
        <f t="shared" si="252"/>
        <v>1086</v>
      </c>
      <c r="AN907" s="16">
        <f t="shared" si="253"/>
        <v>986</v>
      </c>
      <c r="AO907" s="16">
        <f t="shared" si="261"/>
        <v>100</v>
      </c>
      <c r="AP907" s="16">
        <f t="shared" si="254"/>
        <v>593</v>
      </c>
      <c r="AQ907" s="16">
        <f t="shared" si="255"/>
        <v>738</v>
      </c>
      <c r="AR907" s="16">
        <f t="shared" si="256"/>
        <v>153</v>
      </c>
      <c r="AS907" s="16"/>
      <c r="AT907" s="16">
        <v>47.1</v>
      </c>
      <c r="AU907" s="16">
        <v>65.1</v>
      </c>
      <c r="AV907" s="16">
        <v>0.599999999999999</v>
      </c>
      <c r="AW907" s="16"/>
    </row>
    <row r="908" spans="1:49">
      <c r="A908" s="62">
        <f>'表格编辑 '!A965</f>
        <v>40552</v>
      </c>
      <c r="B908" s="62">
        <f>'表格编辑 '!B965</f>
        <v>50158</v>
      </c>
      <c r="C908" s="62" t="str">
        <f>VLOOKUP(B908,映射!A:B,2,FALSE)</f>
        <v>阴毒鸟人</v>
      </c>
      <c r="D908" s="62">
        <f>'表格编辑 '!E965</f>
        <v>24</v>
      </c>
      <c r="E908" s="62">
        <f>ROUNDUP((VLOOKUP(B908,Sheet1!U:AA,3,FALSE)-2)*(0.042*(D908-1)+0.2)+0.4,0)</f>
        <v>20</v>
      </c>
      <c r="F908" s="62">
        <f>ROUNDUP((VLOOKUP(B908,Sheet1!U:AA,4,FALSE)-2)*(0.042*(D908-1)+0.2)+0.4,0)</f>
        <v>21</v>
      </c>
      <c r="G908" s="62">
        <f>ROUNDUP((VLOOKUP(B908,Sheet1!U:AA,5,FALSE)-2)*(0.042*(D908-1)+0.2)+0.4,0)</f>
        <v>15</v>
      </c>
      <c r="H908" s="62">
        <f>ROUNDUP((VLOOKUP(B908,Sheet1!U:AA,6,FALSE)-2)*(0.042*(D908-1)+0.2)+0.4,0)</f>
        <v>44</v>
      </c>
      <c r="I908" s="62">
        <f>ROUNDUP((VLOOKUP(B908,Sheet1!U:AA,7,FALSE)-2)*(0.042*(D908-1)+0.2)+0.4,0)</f>
        <v>22</v>
      </c>
      <c r="J908" s="62">
        <f>E908*8+F908*2+G908*3+H908*3+I908*1+VLOOKUP(B908,Sheet1!AU:AZ,2,FALSE)</f>
        <v>421</v>
      </c>
      <c r="K908" s="62">
        <f>E908*1+F908*2+G908*2+H908*2+I908*10+VLOOKUP(B908,Sheet1!AU:AZ,3,FALSE)</f>
        <v>420</v>
      </c>
      <c r="L908" s="62">
        <f>E908*0.1+F908*2+G908*0.2+H908*0.26+I908*0.1+VLOOKUP(B908,Sheet1!AU:AZ,4,FALSE)</f>
        <v>80.64</v>
      </c>
      <c r="M908" s="62">
        <f>E908*0.1+F908*0.2+G908*2+H908*0.2+I908*0.1+VLOOKUP(B908,Sheet1!AU:AZ,5,FALSE)</f>
        <v>67.2</v>
      </c>
      <c r="N908" s="62">
        <f>E908*0.1+F908*0.2+G908*0.2+H908*2+I908*0.1+VLOOKUP(B908,Sheet1!AU:AZ,6,FALSE)</f>
        <v>119.4</v>
      </c>
      <c r="O908" s="62">
        <f t="shared" si="262"/>
        <v>8.1</v>
      </c>
      <c r="P908" s="62">
        <f t="shared" si="263"/>
        <v>19</v>
      </c>
      <c r="R908" s="9">
        <f t="shared" si="257"/>
        <v>24</v>
      </c>
      <c r="S908" s="9">
        <f t="shared" si="246"/>
        <v>162.44</v>
      </c>
      <c r="T908" s="9">
        <f t="shared" si="247"/>
        <v>34.8</v>
      </c>
      <c r="U908" s="66">
        <f t="shared" si="258"/>
        <v>217</v>
      </c>
      <c r="V908" s="9">
        <f t="shared" si="259"/>
        <v>260.4</v>
      </c>
      <c r="W908" s="67">
        <f t="shared" si="260"/>
        <v>106</v>
      </c>
      <c r="Y908" s="69">
        <f>VLOOKUP(D908,Sheet2!P:Q,2,FALSE)</f>
        <v>38</v>
      </c>
      <c r="AB908" s="4" t="str">
        <f>IF('表格编辑 '!D965="monster","普通","BOSS")</f>
        <v>普通</v>
      </c>
      <c r="AD908" s="50">
        <f>VLOOKUP(D908,映射!AK:AL,2,FALSE)</f>
        <v>3</v>
      </c>
      <c r="AE908" s="50" t="s">
        <v>37</v>
      </c>
      <c r="AF908" s="4">
        <f>VLOOKUP(AE908,映射!AN:AO,2,FALSE)</f>
        <v>2</v>
      </c>
      <c r="AG908" s="50">
        <v>1</v>
      </c>
      <c r="AH908" s="70">
        <v>1</v>
      </c>
      <c r="AI908" s="16">
        <f t="shared" si="248"/>
        <v>40552</v>
      </c>
      <c r="AJ908" s="16">
        <f t="shared" si="249"/>
        <v>50158</v>
      </c>
      <c r="AK908" s="16">
        <f t="shared" si="250"/>
        <v>24</v>
      </c>
      <c r="AL908" s="16" t="str">
        <f t="shared" si="251"/>
        <v>阴毒鸟人</v>
      </c>
      <c r="AM908" s="16">
        <f t="shared" si="252"/>
        <v>1302</v>
      </c>
      <c r="AN908" s="16">
        <f t="shared" si="253"/>
        <v>842</v>
      </c>
      <c r="AO908" s="16">
        <f t="shared" si="261"/>
        <v>460</v>
      </c>
      <c r="AP908" s="16">
        <f t="shared" si="254"/>
        <v>881</v>
      </c>
      <c r="AQ908" s="16">
        <f t="shared" si="255"/>
        <v>840</v>
      </c>
      <c r="AR908" s="16">
        <f t="shared" si="256"/>
        <v>121</v>
      </c>
      <c r="AS908" s="16"/>
      <c r="AT908" s="16">
        <v>35</v>
      </c>
      <c r="AU908" s="16">
        <v>74.6</v>
      </c>
      <c r="AV908" s="16">
        <v>6.4</v>
      </c>
      <c r="AW908" s="16"/>
    </row>
    <row r="909" spans="1:49">
      <c r="A909" s="62">
        <f>'表格编辑 '!A966</f>
        <v>40553</v>
      </c>
      <c r="B909" s="62">
        <f>'表格编辑 '!B966</f>
        <v>50003</v>
      </c>
      <c r="C909" s="62" t="str">
        <f>VLOOKUP(B909,映射!A:B,2,FALSE)</f>
        <v>虎人</v>
      </c>
      <c r="D909" s="62">
        <f>'表格编辑 '!E966</f>
        <v>24</v>
      </c>
      <c r="E909" s="62">
        <f>ROUNDUP((VLOOKUP(B909,Sheet1!U:AA,3,FALSE)-2)*(0.042*(D909-1)+0.2)+0.4,0)</f>
        <v>24</v>
      </c>
      <c r="F909" s="62">
        <f>ROUNDUP((VLOOKUP(B909,Sheet1!U:AA,4,FALSE)-2)*(0.042*(D909-1)+0.2)+0.4,0)</f>
        <v>29</v>
      </c>
      <c r="G909" s="62">
        <f>ROUNDUP((VLOOKUP(B909,Sheet1!U:AA,5,FALSE)-2)*(0.042*(D909-1)+0.2)+0.4,0)</f>
        <v>18</v>
      </c>
      <c r="H909" s="62">
        <f>ROUNDUP((VLOOKUP(B909,Sheet1!U:AA,6,FALSE)-2)*(0.042*(D909-1)+0.2)+0.4,0)</f>
        <v>21</v>
      </c>
      <c r="I909" s="62">
        <f>ROUNDUP((VLOOKUP(B909,Sheet1!U:AA,7,FALSE)-2)*(0.042*(D909-1)+0.2)+0.4,0)</f>
        <v>29</v>
      </c>
      <c r="J909" s="62">
        <f>E909*8+F909*2+G909*3+H909*3+I909*1+VLOOKUP(B909,Sheet1!AU:AZ,2,FALSE)</f>
        <v>416</v>
      </c>
      <c r="K909" s="62">
        <f>E909*1+F909*2+G909*2+H909*2+I909*10+VLOOKUP(B909,Sheet1!AU:AZ,3,FALSE)</f>
        <v>470</v>
      </c>
      <c r="L909" s="62">
        <f>E909*0.1+F909*2+G909*0.2+H909*0.26+I909*0.1+VLOOKUP(B909,Sheet1!AU:AZ,4,FALSE)</f>
        <v>92.36</v>
      </c>
      <c r="M909" s="62">
        <f>E909*0.1+F909*0.2+G909*2+H909*0.2+I909*0.1+VLOOKUP(B909,Sheet1!AU:AZ,5,FALSE)</f>
        <v>71.3</v>
      </c>
      <c r="N909" s="62">
        <f>E909*0.1+F909*0.2+G909*0.2+H909*2+I909*0.1+VLOOKUP(B909,Sheet1!AU:AZ,6,FALSE)</f>
        <v>76.7</v>
      </c>
      <c r="O909" s="62">
        <f t="shared" si="262"/>
        <v>14.6</v>
      </c>
      <c r="P909" s="62">
        <f t="shared" si="263"/>
        <v>15.8</v>
      </c>
      <c r="R909" s="9">
        <f t="shared" si="257"/>
        <v>24</v>
      </c>
      <c r="S909" s="9">
        <f t="shared" si="246"/>
        <v>162.44</v>
      </c>
      <c r="T909" s="9">
        <f t="shared" si="247"/>
        <v>34.8</v>
      </c>
      <c r="U909" s="66">
        <f t="shared" si="258"/>
        <v>210</v>
      </c>
      <c r="V909" s="9">
        <f t="shared" si="259"/>
        <v>252</v>
      </c>
      <c r="W909" s="67">
        <f t="shared" si="260"/>
        <v>131</v>
      </c>
      <c r="Y909" s="69">
        <f>VLOOKUP(D909,Sheet2!P:Q,2,FALSE)</f>
        <v>38</v>
      </c>
      <c r="AB909" s="4" t="str">
        <f>IF('表格编辑 '!D966="monster","普通","BOSS")</f>
        <v>普通</v>
      </c>
      <c r="AD909" s="50">
        <f>VLOOKUP(D909,映射!AK:AL,2,FALSE)</f>
        <v>3</v>
      </c>
      <c r="AE909" s="50" t="s">
        <v>37</v>
      </c>
      <c r="AF909" s="4">
        <f>VLOOKUP(AE909,映射!AN:AO,2,FALSE)</f>
        <v>2</v>
      </c>
      <c r="AG909" s="50">
        <v>1</v>
      </c>
      <c r="AH909" s="70">
        <v>1</v>
      </c>
      <c r="AI909" s="16">
        <f t="shared" si="248"/>
        <v>40553</v>
      </c>
      <c r="AJ909" s="16">
        <f t="shared" si="249"/>
        <v>50003</v>
      </c>
      <c r="AK909" s="16">
        <f t="shared" si="250"/>
        <v>24</v>
      </c>
      <c r="AL909" s="16" t="str">
        <f t="shared" si="251"/>
        <v>虎人</v>
      </c>
      <c r="AM909" s="16">
        <f t="shared" si="252"/>
        <v>1260</v>
      </c>
      <c r="AN909" s="16">
        <f t="shared" si="253"/>
        <v>832</v>
      </c>
      <c r="AO909" s="16">
        <f t="shared" si="261"/>
        <v>428</v>
      </c>
      <c r="AP909" s="16">
        <f t="shared" si="254"/>
        <v>844</v>
      </c>
      <c r="AQ909" s="16">
        <f t="shared" si="255"/>
        <v>940</v>
      </c>
      <c r="AR909" s="16">
        <f t="shared" si="256"/>
        <v>139</v>
      </c>
      <c r="AS909" s="16"/>
      <c r="AT909" s="16">
        <v>38.7</v>
      </c>
      <c r="AU909" s="16">
        <v>42.3</v>
      </c>
      <c r="AV909" s="16">
        <v>4</v>
      </c>
      <c r="AW909" s="16"/>
    </row>
    <row r="910" spans="1:49">
      <c r="A910" s="62">
        <f>'表格编辑 '!A967</f>
        <v>40554</v>
      </c>
      <c r="B910" s="62">
        <f>'表格编辑 '!B967</f>
        <v>50119</v>
      </c>
      <c r="C910" s="62" t="str">
        <f>VLOOKUP(B910,映射!A:B,2,FALSE)</f>
        <v>红魔恐怖箱</v>
      </c>
      <c r="D910" s="62">
        <f>'表格编辑 '!E967</f>
        <v>24</v>
      </c>
      <c r="E910" s="62">
        <f>ROUNDUP((VLOOKUP(B910,Sheet1!U:AA,3,FALSE)-2)*(0.042*(D910-1)+0.2)+0.4,0)</f>
        <v>13</v>
      </c>
      <c r="F910" s="62">
        <f>ROUNDUP((VLOOKUP(B910,Sheet1!U:AA,4,FALSE)-2)*(0.042*(D910-1)+0.2)+0.4,0)</f>
        <v>36</v>
      </c>
      <c r="G910" s="62">
        <f>ROUNDUP((VLOOKUP(B910,Sheet1!U:AA,5,FALSE)-2)*(0.042*(D910-1)+0.2)+0.4,0)</f>
        <v>30</v>
      </c>
      <c r="H910" s="62">
        <f>ROUNDUP((VLOOKUP(B910,Sheet1!U:AA,6,FALSE)-2)*(0.042*(D910-1)+0.2)+0.4,0)</f>
        <v>13</v>
      </c>
      <c r="I910" s="62">
        <f>ROUNDUP((VLOOKUP(B910,Sheet1!U:AA,7,FALSE)-2)*(0.042*(D910-1)+0.2)+0.4,0)</f>
        <v>30</v>
      </c>
      <c r="J910" s="62">
        <f>E910*8+F910*2+G910*3+H910*3+I910*1+VLOOKUP(B910,Sheet1!AU:AZ,2,FALSE)</f>
        <v>355</v>
      </c>
      <c r="K910" s="62">
        <f>E910*1+F910*2+G910*2+H910*2+I910*10+VLOOKUP(B910,Sheet1!AU:AZ,3,FALSE)</f>
        <v>491</v>
      </c>
      <c r="L910" s="62">
        <f>E910*0.1+F910*2+G910*0.2+H910*0.26+I910*0.1+VLOOKUP(B910,Sheet1!AU:AZ,4,FALSE)</f>
        <v>105.68</v>
      </c>
      <c r="M910" s="62">
        <f>E910*0.1+F910*0.2+G910*2+H910*0.2+I910*0.1+VLOOKUP(B910,Sheet1!AU:AZ,5,FALSE)</f>
        <v>94.1</v>
      </c>
      <c r="N910" s="62">
        <f>E910*0.1+F910*0.2+G910*0.2+H910*2+I910*0.1+VLOOKUP(B910,Sheet1!AU:AZ,6,FALSE)</f>
        <v>63.5</v>
      </c>
      <c r="O910" s="62">
        <f t="shared" si="262"/>
        <v>21.2</v>
      </c>
      <c r="P910" s="62">
        <f t="shared" si="263"/>
        <v>3.4</v>
      </c>
      <c r="R910" s="9">
        <f t="shared" si="257"/>
        <v>24</v>
      </c>
      <c r="S910" s="9">
        <f t="shared" si="246"/>
        <v>162.44</v>
      </c>
      <c r="T910" s="9">
        <f t="shared" si="247"/>
        <v>34.8</v>
      </c>
      <c r="U910" s="66">
        <f t="shared" si="258"/>
        <v>178</v>
      </c>
      <c r="V910" s="9">
        <f t="shared" si="259"/>
        <v>213.6</v>
      </c>
      <c r="W910" s="67">
        <f t="shared" si="260"/>
        <v>160</v>
      </c>
      <c r="Y910" s="69">
        <f>VLOOKUP(D910,Sheet2!P:Q,2,FALSE)</f>
        <v>38</v>
      </c>
      <c r="AB910" s="4" t="str">
        <f>IF('表格编辑 '!D967="monster","普通","BOSS")</f>
        <v>普通</v>
      </c>
      <c r="AD910" s="50">
        <f>VLOOKUP(D910,映射!AK:AL,2,FALSE)</f>
        <v>3</v>
      </c>
      <c r="AE910" s="50" t="s">
        <v>37</v>
      </c>
      <c r="AF910" s="4">
        <f>VLOOKUP(AE910,映射!AN:AO,2,FALSE)</f>
        <v>2</v>
      </c>
      <c r="AG910" s="50">
        <v>1</v>
      </c>
      <c r="AH910" s="70">
        <v>1</v>
      </c>
      <c r="AI910" s="16">
        <f t="shared" si="248"/>
        <v>40554</v>
      </c>
      <c r="AJ910" s="16">
        <f t="shared" si="249"/>
        <v>50119</v>
      </c>
      <c r="AK910" s="16">
        <f t="shared" si="250"/>
        <v>24</v>
      </c>
      <c r="AL910" s="16" t="str">
        <f t="shared" si="251"/>
        <v>红魔恐怖箱</v>
      </c>
      <c r="AM910" s="16">
        <f t="shared" si="252"/>
        <v>1068</v>
      </c>
      <c r="AN910" s="16">
        <f t="shared" si="253"/>
        <v>710</v>
      </c>
      <c r="AO910" s="16">
        <f t="shared" si="261"/>
        <v>358</v>
      </c>
      <c r="AP910" s="16">
        <f t="shared" si="254"/>
        <v>713</v>
      </c>
      <c r="AQ910" s="16">
        <f t="shared" si="255"/>
        <v>982</v>
      </c>
      <c r="AR910" s="16">
        <f t="shared" si="256"/>
        <v>159</v>
      </c>
      <c r="AS910" s="16"/>
      <c r="AT910" s="16">
        <v>56.7</v>
      </c>
      <c r="AU910" s="16">
        <v>33.3</v>
      </c>
      <c r="AV910" s="16">
        <v>16.3</v>
      </c>
      <c r="AW910" s="16"/>
    </row>
    <row r="911" spans="1:49">
      <c r="A911" s="62">
        <f>'表格编辑 '!A968</f>
        <v>40555</v>
      </c>
      <c r="B911" s="62">
        <f>'表格编辑 '!B968</f>
        <v>50121</v>
      </c>
      <c r="C911" s="62" t="str">
        <f>VLOOKUP(B911,映射!A:B,2,FALSE)</f>
        <v>绿蛙恐怖箱</v>
      </c>
      <c r="D911" s="62">
        <f>'表格编辑 '!E968</f>
        <v>24</v>
      </c>
      <c r="E911" s="62">
        <f>ROUNDUP((VLOOKUP(B911,Sheet1!U:AA,3,FALSE)-2)*(0.042*(D911-1)+0.2)+0.4,0)</f>
        <v>14</v>
      </c>
      <c r="F911" s="62">
        <f>ROUNDUP((VLOOKUP(B911,Sheet1!U:AA,4,FALSE)-2)*(0.042*(D911-1)+0.2)+0.4,0)</f>
        <v>39</v>
      </c>
      <c r="G911" s="62">
        <f>ROUNDUP((VLOOKUP(B911,Sheet1!U:AA,5,FALSE)-2)*(0.042*(D911-1)+0.2)+0.4,0)</f>
        <v>32</v>
      </c>
      <c r="H911" s="62">
        <f>ROUNDUP((VLOOKUP(B911,Sheet1!U:AA,6,FALSE)-2)*(0.042*(D911-1)+0.2)+0.4,0)</f>
        <v>28</v>
      </c>
      <c r="I911" s="62">
        <f>ROUNDUP((VLOOKUP(B911,Sheet1!U:AA,7,FALSE)-2)*(0.042*(D911-1)+0.2)+0.4,0)</f>
        <v>25</v>
      </c>
      <c r="J911" s="62">
        <f>E911*8+F911*2+G911*3+H911*3+I911*1+VLOOKUP(B911,Sheet1!AU:AZ,2,FALSE)</f>
        <v>415</v>
      </c>
      <c r="K911" s="62">
        <f>E911*1+F911*2+G911*2+H911*2+I911*10+VLOOKUP(B911,Sheet1!AU:AZ,3,FALSE)</f>
        <v>482</v>
      </c>
      <c r="L911" s="62">
        <f>E911*0.1+F911*2+G911*0.2+H911*0.26+I911*0.1+VLOOKUP(B911,Sheet1!AU:AZ,4,FALSE)</f>
        <v>115.58</v>
      </c>
      <c r="M911" s="62">
        <f>E911*0.1+F911*0.2+G911*2+H911*0.2+I911*0.1+VLOOKUP(B911,Sheet1!AU:AZ,5,FALSE)</f>
        <v>101.3</v>
      </c>
      <c r="N911" s="62">
        <f>E911*0.1+F911*0.2+G911*0.2+H911*2+I911*0.1+VLOOKUP(B911,Sheet1!AU:AZ,6,FALSE)</f>
        <v>94.1</v>
      </c>
      <c r="O911" s="62">
        <f t="shared" si="262"/>
        <v>15.5</v>
      </c>
      <c r="P911" s="62">
        <f t="shared" si="263"/>
        <v>7.2</v>
      </c>
      <c r="R911" s="9">
        <f t="shared" si="257"/>
        <v>24</v>
      </c>
      <c r="S911" s="9">
        <f t="shared" si="246"/>
        <v>162.44</v>
      </c>
      <c r="T911" s="9">
        <f t="shared" si="247"/>
        <v>34.8</v>
      </c>
      <c r="U911" s="66">
        <f t="shared" si="258"/>
        <v>170</v>
      </c>
      <c r="V911" s="9">
        <f t="shared" si="259"/>
        <v>204</v>
      </c>
      <c r="W911" s="67">
        <f t="shared" si="260"/>
        <v>183</v>
      </c>
      <c r="Y911" s="69">
        <f>VLOOKUP(D911,Sheet2!P:Q,2,FALSE)</f>
        <v>38</v>
      </c>
      <c r="AB911" s="4" t="str">
        <f>IF('表格编辑 '!D968="monster","普通","BOSS")</f>
        <v>普通</v>
      </c>
      <c r="AD911" s="50">
        <f>VLOOKUP(D911,映射!AK:AL,2,FALSE)</f>
        <v>3</v>
      </c>
      <c r="AE911" s="50" t="s">
        <v>37</v>
      </c>
      <c r="AF911" s="4">
        <f>VLOOKUP(AE911,映射!AN:AO,2,FALSE)</f>
        <v>2</v>
      </c>
      <c r="AG911" s="50">
        <v>1</v>
      </c>
      <c r="AH911" s="70">
        <v>1</v>
      </c>
      <c r="AI911" s="16">
        <f t="shared" si="248"/>
        <v>40555</v>
      </c>
      <c r="AJ911" s="16">
        <f t="shared" si="249"/>
        <v>50121</v>
      </c>
      <c r="AK911" s="16">
        <f t="shared" si="250"/>
        <v>24</v>
      </c>
      <c r="AL911" s="16" t="str">
        <f t="shared" si="251"/>
        <v>绿蛙恐怖箱</v>
      </c>
      <c r="AM911" s="16">
        <f t="shared" si="252"/>
        <v>1020</v>
      </c>
      <c r="AN911" s="16">
        <f t="shared" si="253"/>
        <v>830</v>
      </c>
      <c r="AO911" s="16">
        <f t="shared" si="261"/>
        <v>190</v>
      </c>
      <c r="AP911" s="16">
        <f t="shared" si="254"/>
        <v>605</v>
      </c>
      <c r="AQ911" s="16">
        <f t="shared" si="255"/>
        <v>964</v>
      </c>
      <c r="AR911" s="16">
        <f t="shared" si="256"/>
        <v>174</v>
      </c>
      <c r="AS911" s="16"/>
      <c r="AT911" s="16">
        <v>58.5</v>
      </c>
      <c r="AU911" s="16">
        <v>29.7</v>
      </c>
      <c r="AV911" s="16">
        <v>13.2</v>
      </c>
      <c r="AW911" s="16"/>
    </row>
    <row r="912" spans="1:49">
      <c r="A912" s="62">
        <f>'表格编辑 '!A969</f>
        <v>40556</v>
      </c>
      <c r="B912" s="62">
        <f>'表格编辑 '!B969</f>
        <v>50022</v>
      </c>
      <c r="C912" s="62" t="str">
        <f>VLOOKUP(B912,映射!A:B,2,FALSE)</f>
        <v>魔域狂犬</v>
      </c>
      <c r="D912" s="62">
        <f>'表格编辑 '!E969</f>
        <v>29</v>
      </c>
      <c r="E912" s="62">
        <f>ROUNDUP((VLOOKUP(B912,Sheet1!U:AA,3,FALSE)-2)*(0.042*(D912-1)+0.2)+0.4,0)</f>
        <v>31</v>
      </c>
      <c r="F912" s="62">
        <f>ROUNDUP((VLOOKUP(B912,Sheet1!U:AA,4,FALSE)-2)*(0.042*(D912-1)+0.2)+0.4,0)</f>
        <v>46</v>
      </c>
      <c r="G912" s="62">
        <f>ROUNDUP((VLOOKUP(B912,Sheet1!U:AA,5,FALSE)-2)*(0.042*(D912-1)+0.2)+0.4,0)</f>
        <v>24</v>
      </c>
      <c r="H912" s="62">
        <f>ROUNDUP((VLOOKUP(B912,Sheet1!U:AA,6,FALSE)-2)*(0.042*(D912-1)+0.2)+0.4,0)</f>
        <v>28</v>
      </c>
      <c r="I912" s="62">
        <f>ROUNDUP((VLOOKUP(B912,Sheet1!U:AA,7,FALSE)-2)*(0.042*(D912-1)+0.2)+0.4,0)</f>
        <v>19</v>
      </c>
      <c r="J912" s="62">
        <f>E912*8+F912*2+G912*3+H912*3+I912*1+VLOOKUP(B912,Sheet1!AU:AZ,2,FALSE)</f>
        <v>535</v>
      </c>
      <c r="K912" s="62">
        <f>E912*1+F912*2+G912*2+H912*2+I912*10+VLOOKUP(B912,Sheet1!AU:AZ,3,FALSE)</f>
        <v>437</v>
      </c>
      <c r="L912" s="62">
        <f>E912*0.1+F912*2+G912*0.2+H912*0.26+I912*0.1+VLOOKUP(B912,Sheet1!AU:AZ,4,FALSE)</f>
        <v>129.08</v>
      </c>
      <c r="M912" s="62">
        <f>E912*0.1+F912*0.2+G912*2+H912*0.2+I912*0.1+VLOOKUP(B912,Sheet1!AU:AZ,5,FALSE)</f>
        <v>87.8</v>
      </c>
      <c r="N912" s="62">
        <f>E912*0.1+F912*0.2+G912*0.2+H912*2+I912*0.1+VLOOKUP(B912,Sheet1!AU:AZ,6,FALSE)</f>
        <v>95</v>
      </c>
      <c r="O912" s="62">
        <f t="shared" si="262"/>
        <v>3.3</v>
      </c>
      <c r="P912" s="62">
        <f t="shared" si="263"/>
        <v>21.5</v>
      </c>
      <c r="R912" s="9">
        <f t="shared" si="257"/>
        <v>29</v>
      </c>
      <c r="S912" s="9">
        <f t="shared" si="246"/>
        <v>185.04</v>
      </c>
      <c r="T912" s="9">
        <f t="shared" si="247"/>
        <v>38.8</v>
      </c>
      <c r="U912" s="66">
        <f t="shared" si="258"/>
        <v>229</v>
      </c>
      <c r="V912" s="9">
        <f t="shared" si="259"/>
        <v>274.8</v>
      </c>
      <c r="W912" s="67">
        <f t="shared" si="260"/>
        <v>204</v>
      </c>
      <c r="Y912" s="69">
        <f>VLOOKUP(D912,Sheet2!P:Q,2,FALSE)</f>
        <v>38</v>
      </c>
      <c r="AB912" s="4" t="str">
        <f>IF('表格编辑 '!D969="monster","普通","BOSS")</f>
        <v>普通</v>
      </c>
      <c r="AD912" s="50">
        <f>VLOOKUP(D912,映射!AK:AL,2,FALSE)</f>
        <v>3</v>
      </c>
      <c r="AE912" s="50" t="s">
        <v>37</v>
      </c>
      <c r="AF912" s="4">
        <f>VLOOKUP(AE912,映射!AN:AO,2,FALSE)</f>
        <v>2</v>
      </c>
      <c r="AG912" s="50">
        <v>1</v>
      </c>
      <c r="AH912" s="70">
        <v>1</v>
      </c>
      <c r="AI912" s="16">
        <f t="shared" si="248"/>
        <v>40556</v>
      </c>
      <c r="AJ912" s="16">
        <f t="shared" si="249"/>
        <v>50022</v>
      </c>
      <c r="AK912" s="16">
        <f t="shared" si="250"/>
        <v>29</v>
      </c>
      <c r="AL912" s="16" t="str">
        <f t="shared" si="251"/>
        <v>魔域狂犬</v>
      </c>
      <c r="AM912" s="16">
        <f t="shared" si="252"/>
        <v>1374</v>
      </c>
      <c r="AN912" s="16">
        <f t="shared" si="253"/>
        <v>1070</v>
      </c>
      <c r="AO912" s="16">
        <f t="shared" si="261"/>
        <v>304</v>
      </c>
      <c r="AP912" s="16">
        <f t="shared" si="254"/>
        <v>839</v>
      </c>
      <c r="AQ912" s="16">
        <f t="shared" si="255"/>
        <v>874</v>
      </c>
      <c r="AR912" s="16">
        <f t="shared" si="256"/>
        <v>194</v>
      </c>
      <c r="AS912" s="16"/>
      <c r="AT912" s="16">
        <v>54</v>
      </c>
      <c r="AU912" s="16">
        <v>61.2</v>
      </c>
      <c r="AV912" s="16">
        <v>2.3</v>
      </c>
      <c r="AW912" s="16"/>
    </row>
    <row r="913" spans="1:49">
      <c r="A913" s="62">
        <f>'表格编辑 '!A970</f>
        <v>40557</v>
      </c>
      <c r="B913" s="62">
        <f>'表格编辑 '!B970</f>
        <v>50103</v>
      </c>
      <c r="C913" s="62" t="str">
        <f>VLOOKUP(B913,映射!A:B,2,FALSE)</f>
        <v>地精</v>
      </c>
      <c r="D913" s="62">
        <f>'表格编辑 '!E970</f>
        <v>29</v>
      </c>
      <c r="E913" s="62">
        <f>ROUNDUP((VLOOKUP(B913,Sheet1!U:AA,3,FALSE)-2)*(0.042*(D913-1)+0.2)+0.4,0)</f>
        <v>39</v>
      </c>
      <c r="F913" s="62">
        <f>ROUNDUP((VLOOKUP(B913,Sheet1!U:AA,4,FALSE)-2)*(0.042*(D913-1)+0.2)+0.4,0)</f>
        <v>39</v>
      </c>
      <c r="G913" s="62">
        <f>ROUNDUP((VLOOKUP(B913,Sheet1!U:AA,5,FALSE)-2)*(0.042*(D913-1)+0.2)+0.4,0)</f>
        <v>39</v>
      </c>
      <c r="H913" s="62">
        <f>ROUNDUP((VLOOKUP(B913,Sheet1!U:AA,6,FALSE)-2)*(0.042*(D913-1)+0.2)+0.4,0)</f>
        <v>39</v>
      </c>
      <c r="I913" s="62">
        <f>ROUNDUP((VLOOKUP(B913,Sheet1!U:AA,7,FALSE)-2)*(0.042*(D913-1)+0.2)+0.4,0)</f>
        <v>26</v>
      </c>
      <c r="J913" s="62">
        <f>E913*8+F913*2+G913*3+H913*3+I913*1+VLOOKUP(B913,Sheet1!AU:AZ,2,FALSE)</f>
        <v>670</v>
      </c>
      <c r="K913" s="62">
        <f>E913*1+F913*2+G913*2+H913*2+I913*10+VLOOKUP(B913,Sheet1!AU:AZ,3,FALSE)</f>
        <v>553</v>
      </c>
      <c r="L913" s="62">
        <f>E913*0.1+F913*2+G913*0.2+H913*0.26+I913*0.1+VLOOKUP(B913,Sheet1!AU:AZ,4,FALSE)</f>
        <v>122.44</v>
      </c>
      <c r="M913" s="62">
        <f>E913*0.1+F913*0.2+G913*2+H913*0.2+I913*0.1+VLOOKUP(B913,Sheet1!AU:AZ,5,FALSE)</f>
        <v>120.1</v>
      </c>
      <c r="N913" s="62">
        <f>E913*0.1+F913*0.2+G913*0.2+H913*2+I913*0.1+VLOOKUP(B913,Sheet1!AU:AZ,6,FALSE)</f>
        <v>120.1</v>
      </c>
      <c r="O913" s="62">
        <f t="shared" si="262"/>
        <v>9.1</v>
      </c>
      <c r="P913" s="62">
        <f t="shared" si="263"/>
        <v>28.6</v>
      </c>
      <c r="R913" s="9">
        <f t="shared" si="257"/>
        <v>29</v>
      </c>
      <c r="S913" s="9">
        <f t="shared" si="246"/>
        <v>185.04</v>
      </c>
      <c r="T913" s="9">
        <f t="shared" si="247"/>
        <v>38.8</v>
      </c>
      <c r="U913" s="66">
        <f t="shared" si="258"/>
        <v>188</v>
      </c>
      <c r="V913" s="9">
        <f t="shared" si="259"/>
        <v>225.6</v>
      </c>
      <c r="W913" s="67">
        <f t="shared" si="260"/>
        <v>189</v>
      </c>
      <c r="Y913" s="69">
        <f>VLOOKUP(D913,Sheet2!P:Q,2,FALSE)</f>
        <v>38</v>
      </c>
      <c r="AB913" s="4" t="str">
        <f>IF('表格编辑 '!D970="monster","普通","BOSS")</f>
        <v>普通</v>
      </c>
      <c r="AD913" s="50">
        <f>VLOOKUP(D913,映射!AK:AL,2,FALSE)</f>
        <v>3</v>
      </c>
      <c r="AE913" s="50" t="s">
        <v>37</v>
      </c>
      <c r="AF913" s="4">
        <f>VLOOKUP(AE913,映射!AN:AO,2,FALSE)</f>
        <v>2</v>
      </c>
      <c r="AG913" s="50">
        <v>1</v>
      </c>
      <c r="AH913" s="70">
        <v>1</v>
      </c>
      <c r="AI913" s="16">
        <f t="shared" si="248"/>
        <v>40557</v>
      </c>
      <c r="AJ913" s="16">
        <f t="shared" si="249"/>
        <v>50103</v>
      </c>
      <c r="AK913" s="16">
        <f t="shared" si="250"/>
        <v>29</v>
      </c>
      <c r="AL913" s="16" t="str">
        <f t="shared" si="251"/>
        <v>地精</v>
      </c>
      <c r="AM913" s="16">
        <f t="shared" si="252"/>
        <v>1128</v>
      </c>
      <c r="AN913" s="16">
        <f t="shared" si="253"/>
        <v>1340</v>
      </c>
      <c r="AO913" s="16">
        <f t="shared" si="261"/>
        <v>-212</v>
      </c>
      <c r="AP913" s="16">
        <f t="shared" si="254"/>
        <v>458</v>
      </c>
      <c r="AQ913" s="16">
        <f t="shared" si="255"/>
        <v>1106</v>
      </c>
      <c r="AR913" s="16">
        <f t="shared" si="256"/>
        <v>184</v>
      </c>
      <c r="AS913" s="16"/>
      <c r="AT913" s="16">
        <v>67.6</v>
      </c>
      <c r="AU913" s="16">
        <v>67.6</v>
      </c>
      <c r="AV913" s="16">
        <v>13</v>
      </c>
      <c r="AW913" s="16"/>
    </row>
    <row r="914" spans="1:49">
      <c r="A914" s="62">
        <f>'表格编辑 '!A971</f>
        <v>40558</v>
      </c>
      <c r="B914" s="62">
        <f>'表格编辑 '!B971</f>
        <v>50016</v>
      </c>
      <c r="C914" s="62" t="str">
        <f>VLOOKUP(B914,映射!A:B,2,FALSE)</f>
        <v>炽热贼鼠</v>
      </c>
      <c r="D914" s="62">
        <f>'表格编辑 '!E971</f>
        <v>29</v>
      </c>
      <c r="E914" s="62">
        <f>ROUNDUP((VLOOKUP(B914,Sheet1!U:AA,3,FALSE)-2)*(0.042*(D914-1)+0.2)+0.4,0)</f>
        <v>22</v>
      </c>
      <c r="F914" s="62">
        <f>ROUNDUP((VLOOKUP(B914,Sheet1!U:AA,4,FALSE)-2)*(0.042*(D914-1)+0.2)+0.4,0)</f>
        <v>28</v>
      </c>
      <c r="G914" s="62">
        <f>ROUNDUP((VLOOKUP(B914,Sheet1!U:AA,5,FALSE)-2)*(0.042*(D914-1)+0.2)+0.4,0)</f>
        <v>19</v>
      </c>
      <c r="H914" s="62">
        <f>ROUNDUP((VLOOKUP(B914,Sheet1!U:AA,6,FALSE)-2)*(0.042*(D914-1)+0.2)+0.4,0)</f>
        <v>45</v>
      </c>
      <c r="I914" s="62">
        <f>ROUNDUP((VLOOKUP(B914,Sheet1!U:AA,7,FALSE)-2)*(0.042*(D914-1)+0.2)+0.4,0)</f>
        <v>42</v>
      </c>
      <c r="J914" s="62">
        <f>E914*8+F914*2+G914*3+H914*3+I914*1+VLOOKUP(B914,Sheet1!AU:AZ,2,FALSE)</f>
        <v>486</v>
      </c>
      <c r="K914" s="62">
        <f>E914*1+F914*2+G914*2+H914*2+I914*10+VLOOKUP(B914,Sheet1!AU:AZ,3,FALSE)</f>
        <v>646</v>
      </c>
      <c r="L914" s="62">
        <f>E914*0.1+F914*2+G914*0.2+H914*0.26+I914*0.1+VLOOKUP(B914,Sheet1!AU:AZ,4,FALSE)</f>
        <v>97.9</v>
      </c>
      <c r="M914" s="62">
        <f>E914*0.1+F914*0.2+G914*2+H914*0.2+I914*0.1+VLOOKUP(B914,Sheet1!AU:AZ,5,FALSE)</f>
        <v>79</v>
      </c>
      <c r="N914" s="62">
        <f>E914*0.1+F914*0.2+G914*0.2+H914*2+I914*0.1+VLOOKUP(B914,Sheet1!AU:AZ,6,FALSE)</f>
        <v>125.8</v>
      </c>
      <c r="O914" s="62">
        <f t="shared" si="262"/>
        <v>23.5</v>
      </c>
      <c r="P914" s="62">
        <f t="shared" si="263"/>
        <v>17.7</v>
      </c>
      <c r="R914" s="9">
        <f t="shared" si="257"/>
        <v>29</v>
      </c>
      <c r="S914" s="9">
        <f t="shared" si="246"/>
        <v>185.04</v>
      </c>
      <c r="T914" s="9">
        <f t="shared" si="247"/>
        <v>38.8</v>
      </c>
      <c r="U914" s="66">
        <f t="shared" si="258"/>
        <v>243</v>
      </c>
      <c r="V914" s="9">
        <f t="shared" si="259"/>
        <v>291.6</v>
      </c>
      <c r="W914" s="67">
        <f t="shared" si="260"/>
        <v>135</v>
      </c>
      <c r="Y914" s="69">
        <f>VLOOKUP(D914,Sheet2!P:Q,2,FALSE)</f>
        <v>38</v>
      </c>
      <c r="AB914" s="4" t="str">
        <f>IF('表格编辑 '!D971="monster","普通","BOSS")</f>
        <v>普通</v>
      </c>
      <c r="AD914" s="50">
        <f>VLOOKUP(D914,映射!AK:AL,2,FALSE)</f>
        <v>3</v>
      </c>
      <c r="AE914" s="50" t="s">
        <v>37</v>
      </c>
      <c r="AF914" s="4">
        <f>VLOOKUP(AE914,映射!AN:AO,2,FALSE)</f>
        <v>2</v>
      </c>
      <c r="AG914" s="50">
        <v>1</v>
      </c>
      <c r="AH914" s="70">
        <v>1</v>
      </c>
      <c r="AI914" s="16">
        <f t="shared" si="248"/>
        <v>40558</v>
      </c>
      <c r="AJ914" s="16">
        <f t="shared" si="249"/>
        <v>50016</v>
      </c>
      <c r="AK914" s="16">
        <f t="shared" si="250"/>
        <v>29</v>
      </c>
      <c r="AL914" s="16" t="str">
        <f t="shared" si="251"/>
        <v>炽热贼鼠</v>
      </c>
      <c r="AM914" s="16">
        <f t="shared" si="252"/>
        <v>1458</v>
      </c>
      <c r="AN914" s="16">
        <f t="shared" si="253"/>
        <v>972</v>
      </c>
      <c r="AO914" s="16">
        <f t="shared" si="261"/>
        <v>486</v>
      </c>
      <c r="AP914" s="16">
        <f t="shared" si="254"/>
        <v>972</v>
      </c>
      <c r="AQ914" s="16">
        <f t="shared" si="255"/>
        <v>1292</v>
      </c>
      <c r="AR914" s="16">
        <f t="shared" si="256"/>
        <v>147</v>
      </c>
      <c r="AS914" s="16"/>
      <c r="AT914" s="16">
        <v>43.5</v>
      </c>
      <c r="AU914" s="16">
        <v>81.3</v>
      </c>
      <c r="AV914" s="16">
        <v>22.8</v>
      </c>
      <c r="AW914" s="16"/>
    </row>
    <row r="915" spans="1:49">
      <c r="A915" s="62">
        <f>'表格编辑 '!A972</f>
        <v>40559</v>
      </c>
      <c r="B915" s="62">
        <f>'表格编辑 '!B972</f>
        <v>50133</v>
      </c>
      <c r="C915" s="62" t="str">
        <f>VLOOKUP(B915,映射!A:B,2,FALSE)</f>
        <v>蜥蜴人武士</v>
      </c>
      <c r="D915" s="62">
        <f>'表格编辑 '!E972</f>
        <v>29</v>
      </c>
      <c r="E915" s="62">
        <f>ROUNDUP((VLOOKUP(B915,Sheet1!U:AA,3,FALSE)-2)*(0.042*(D915-1)+0.2)+0.4,0)</f>
        <v>44</v>
      </c>
      <c r="F915" s="62">
        <f>ROUNDUP((VLOOKUP(B915,Sheet1!U:AA,4,FALSE)-2)*(0.042*(D915-1)+0.2)+0.4,0)</f>
        <v>50</v>
      </c>
      <c r="G915" s="62">
        <f>ROUNDUP((VLOOKUP(B915,Sheet1!U:AA,5,FALSE)-2)*(0.042*(D915-1)+0.2)+0.4,0)</f>
        <v>39</v>
      </c>
      <c r="H915" s="62">
        <f>ROUNDUP((VLOOKUP(B915,Sheet1!U:AA,6,FALSE)-2)*(0.042*(D915-1)+0.2)+0.4,0)</f>
        <v>26</v>
      </c>
      <c r="I915" s="62">
        <f>ROUNDUP((VLOOKUP(B915,Sheet1!U:AA,7,FALSE)-2)*(0.042*(D915-1)+0.2)+0.4,0)</f>
        <v>24</v>
      </c>
      <c r="J915" s="62">
        <f>E915*8+F915*2+G915*3+H915*3+I915*1+VLOOKUP(B915,Sheet1!AU:AZ,2,FALSE)</f>
        <v>691</v>
      </c>
      <c r="K915" s="62">
        <f>E915*1+F915*2+G915*2+H915*2+I915*10+VLOOKUP(B915,Sheet1!AU:AZ,3,FALSE)</f>
        <v>534</v>
      </c>
      <c r="L915" s="62">
        <f>E915*0.1+F915*2+G915*0.2+H915*0.26+I915*0.1+VLOOKUP(B915,Sheet1!AU:AZ,4,FALSE)</f>
        <v>141.36</v>
      </c>
      <c r="M915" s="62">
        <f>E915*0.1+F915*0.2+G915*2+H915*0.2+I915*0.1+VLOOKUP(B915,Sheet1!AU:AZ,5,FALSE)</f>
        <v>120</v>
      </c>
      <c r="N915" s="62">
        <f>E915*0.1+F915*0.2+G915*0.2+H915*2+I915*0.1+VLOOKUP(B915,Sheet1!AU:AZ,6,FALSE)</f>
        <v>96.6</v>
      </c>
      <c r="O915" s="62">
        <f t="shared" si="262"/>
        <v>6.2</v>
      </c>
      <c r="P915" s="62">
        <f t="shared" si="263"/>
        <v>29.1</v>
      </c>
      <c r="R915" s="9">
        <f t="shared" si="257"/>
        <v>29</v>
      </c>
      <c r="S915" s="9">
        <f t="shared" si="246"/>
        <v>185.04</v>
      </c>
      <c r="T915" s="9">
        <f t="shared" si="247"/>
        <v>38.8</v>
      </c>
      <c r="U915" s="66">
        <f t="shared" si="258"/>
        <v>188</v>
      </c>
      <c r="V915" s="9">
        <f t="shared" si="259"/>
        <v>225.6</v>
      </c>
      <c r="W915" s="67">
        <f t="shared" si="260"/>
        <v>233</v>
      </c>
      <c r="Y915" s="69">
        <f>VLOOKUP(D915,Sheet2!P:Q,2,FALSE)</f>
        <v>38</v>
      </c>
      <c r="AB915" s="4" t="str">
        <f>IF('表格编辑 '!D972="monster","普通","BOSS")</f>
        <v>普通</v>
      </c>
      <c r="AD915" s="50">
        <f>VLOOKUP(D915,映射!AK:AL,2,FALSE)</f>
        <v>3</v>
      </c>
      <c r="AE915" s="50" t="s">
        <v>37</v>
      </c>
      <c r="AF915" s="4">
        <f>VLOOKUP(AE915,映射!AN:AO,2,FALSE)</f>
        <v>2</v>
      </c>
      <c r="AG915" s="50">
        <v>1</v>
      </c>
      <c r="AH915" s="70">
        <v>1</v>
      </c>
      <c r="AI915" s="16">
        <f t="shared" si="248"/>
        <v>40559</v>
      </c>
      <c r="AJ915" s="16">
        <f t="shared" si="249"/>
        <v>50133</v>
      </c>
      <c r="AK915" s="16">
        <f t="shared" si="250"/>
        <v>29</v>
      </c>
      <c r="AL915" s="16" t="str">
        <f t="shared" si="251"/>
        <v>蜥蜴人武士</v>
      </c>
      <c r="AM915" s="16">
        <f t="shared" si="252"/>
        <v>1128</v>
      </c>
      <c r="AN915" s="16">
        <f t="shared" si="253"/>
        <v>1382</v>
      </c>
      <c r="AO915" s="16">
        <f t="shared" si="261"/>
        <v>-254</v>
      </c>
      <c r="AP915" s="16">
        <f t="shared" si="254"/>
        <v>437</v>
      </c>
      <c r="AQ915" s="16">
        <f t="shared" si="255"/>
        <v>1068</v>
      </c>
      <c r="AR915" s="16">
        <f t="shared" si="256"/>
        <v>213</v>
      </c>
      <c r="AS915" s="16"/>
      <c r="AT915" s="16">
        <v>74.8</v>
      </c>
      <c r="AU915" s="16">
        <v>46</v>
      </c>
      <c r="AV915" s="16">
        <v>6.7</v>
      </c>
      <c r="AW915" s="16"/>
    </row>
    <row r="916" spans="1:49">
      <c r="A916" s="62">
        <f>'表格编辑 '!A973</f>
        <v>40560</v>
      </c>
      <c r="B916" s="62">
        <f>'表格编辑 '!B973</f>
        <v>50058</v>
      </c>
      <c r="C916" s="62" t="str">
        <f>VLOOKUP(B916,映射!A:B,2,FALSE)</f>
        <v>兔耳蝙蝠</v>
      </c>
      <c r="D916" s="62">
        <f>'表格编辑 '!E973</f>
        <v>29</v>
      </c>
      <c r="E916" s="62">
        <f>ROUNDUP((VLOOKUP(B916,Sheet1!U:AA,3,FALSE)-2)*(0.042*(D916-1)+0.2)+0.4,0)</f>
        <v>27</v>
      </c>
      <c r="F916" s="62">
        <f>ROUNDUP((VLOOKUP(B916,Sheet1!U:AA,4,FALSE)-2)*(0.042*(D916-1)+0.2)+0.4,0)</f>
        <v>34</v>
      </c>
      <c r="G916" s="62">
        <f>ROUNDUP((VLOOKUP(B916,Sheet1!U:AA,5,FALSE)-2)*(0.042*(D916-1)+0.2)+0.4,0)</f>
        <v>23</v>
      </c>
      <c r="H916" s="62">
        <f>ROUNDUP((VLOOKUP(B916,Sheet1!U:AA,6,FALSE)-2)*(0.042*(D916-1)+0.2)+0.4,0)</f>
        <v>41</v>
      </c>
      <c r="I916" s="62">
        <f>ROUNDUP((VLOOKUP(B916,Sheet1!U:AA,7,FALSE)-2)*(0.042*(D916-1)+0.2)+0.4,0)</f>
        <v>17</v>
      </c>
      <c r="J916" s="62">
        <f>E916*8+F916*2+G916*3+H916*3+I916*1+VLOOKUP(B916,Sheet1!AU:AZ,2,FALSE)</f>
        <v>513</v>
      </c>
      <c r="K916" s="62">
        <f>E916*1+F916*2+G916*2+H916*2+I916*10+VLOOKUP(B916,Sheet1!AU:AZ,3,FALSE)</f>
        <v>413</v>
      </c>
      <c r="L916" s="62">
        <f>E916*0.1+F916*2+G916*0.2+H916*0.26+I916*0.1+VLOOKUP(B916,Sheet1!AU:AZ,4,FALSE)</f>
        <v>107.66</v>
      </c>
      <c r="M916" s="62">
        <f>E916*0.1+F916*0.2+G916*2+H916*0.2+I916*0.1+VLOOKUP(B916,Sheet1!AU:AZ,5,FALSE)</f>
        <v>85.4</v>
      </c>
      <c r="N916" s="62">
        <f>E916*0.1+F916*0.2+G916*0.2+H916*2+I916*0.1+VLOOKUP(B916,Sheet1!AU:AZ,6,FALSE)</f>
        <v>117.8</v>
      </c>
      <c r="O916" s="62">
        <f t="shared" si="262"/>
        <v>2.6</v>
      </c>
      <c r="P916" s="62">
        <f t="shared" si="263"/>
        <v>22.4</v>
      </c>
      <c r="R916" s="9">
        <f t="shared" si="257"/>
        <v>29</v>
      </c>
      <c r="S916" s="9">
        <f t="shared" si="246"/>
        <v>185.04</v>
      </c>
      <c r="T916" s="9">
        <f t="shared" si="247"/>
        <v>38.8</v>
      </c>
      <c r="U916" s="66">
        <f t="shared" si="258"/>
        <v>233</v>
      </c>
      <c r="V916" s="9">
        <f t="shared" si="259"/>
        <v>279.6</v>
      </c>
      <c r="W916" s="67">
        <f t="shared" si="260"/>
        <v>156</v>
      </c>
      <c r="Y916" s="69">
        <f>VLOOKUP(D916,Sheet2!P:Q,2,FALSE)</f>
        <v>38</v>
      </c>
      <c r="AB916" s="4" t="str">
        <f>IF('表格编辑 '!D973="monster","普通","BOSS")</f>
        <v>普通</v>
      </c>
      <c r="AD916" s="50">
        <f>VLOOKUP(D916,映射!AK:AL,2,FALSE)</f>
        <v>3</v>
      </c>
      <c r="AE916" s="50" t="s">
        <v>37</v>
      </c>
      <c r="AF916" s="4">
        <f>VLOOKUP(AE916,映射!AN:AO,2,FALSE)</f>
        <v>2</v>
      </c>
      <c r="AG916" s="50">
        <v>1</v>
      </c>
      <c r="AH916" s="70">
        <v>1</v>
      </c>
      <c r="AI916" s="16">
        <f t="shared" si="248"/>
        <v>40560</v>
      </c>
      <c r="AJ916" s="16">
        <f t="shared" si="249"/>
        <v>50058</v>
      </c>
      <c r="AK916" s="16">
        <f t="shared" si="250"/>
        <v>29</v>
      </c>
      <c r="AL916" s="16" t="str">
        <f t="shared" si="251"/>
        <v>兔耳蝙蝠</v>
      </c>
      <c r="AM916" s="16">
        <f t="shared" si="252"/>
        <v>1398</v>
      </c>
      <c r="AN916" s="16">
        <f t="shared" si="253"/>
        <v>1026</v>
      </c>
      <c r="AO916" s="16">
        <f t="shared" si="261"/>
        <v>372</v>
      </c>
      <c r="AP916" s="16">
        <f t="shared" si="254"/>
        <v>885</v>
      </c>
      <c r="AQ916" s="16">
        <f t="shared" si="255"/>
        <v>826</v>
      </c>
      <c r="AR916" s="16">
        <f t="shared" si="256"/>
        <v>162</v>
      </c>
      <c r="AS916" s="16"/>
      <c r="AT916" s="16">
        <v>51.3</v>
      </c>
      <c r="AU916" s="16">
        <v>76.5</v>
      </c>
      <c r="AV916" s="16">
        <v>2.6</v>
      </c>
      <c r="AW916" s="16"/>
    </row>
    <row r="917" spans="1:49">
      <c r="A917" s="62">
        <f>'表格编辑 '!A974</f>
        <v>40561</v>
      </c>
      <c r="B917" s="62">
        <f>'表格编辑 '!B974</f>
        <v>50111</v>
      </c>
      <c r="C917" s="62" t="str">
        <f>VLOOKUP(B917,映射!A:B,2,FALSE)</f>
        <v>暗影</v>
      </c>
      <c r="D917" s="62">
        <f>'表格编辑 '!E974</f>
        <v>29</v>
      </c>
      <c r="E917" s="62">
        <f>ROUNDUP((VLOOKUP(B917,Sheet1!U:AA,3,FALSE)-2)*(0.042*(D917-1)+0.2)+0.4,0)</f>
        <v>33</v>
      </c>
      <c r="F917" s="62">
        <f>ROUNDUP((VLOOKUP(B917,Sheet1!U:AA,4,FALSE)-2)*(0.042*(D917-1)+0.2)+0.4,0)</f>
        <v>30</v>
      </c>
      <c r="G917" s="62">
        <f>ROUNDUP((VLOOKUP(B917,Sheet1!U:AA,5,FALSE)-2)*(0.042*(D917-1)+0.2)+0.4,0)</f>
        <v>30</v>
      </c>
      <c r="H917" s="62">
        <f>ROUNDUP((VLOOKUP(B917,Sheet1!U:AA,6,FALSE)-2)*(0.042*(D917-1)+0.2)+0.4,0)</f>
        <v>30</v>
      </c>
      <c r="I917" s="62">
        <f>ROUNDUP((VLOOKUP(B917,Sheet1!U:AA,7,FALSE)-2)*(0.042*(D917-1)+0.2)+0.4,0)</f>
        <v>34</v>
      </c>
      <c r="J917" s="62">
        <f>E917*8+F917*2+G917*3+H917*3+I917*1+VLOOKUP(B917,Sheet1!AU:AZ,2,FALSE)</f>
        <v>558</v>
      </c>
      <c r="K917" s="62">
        <f>E917*1+F917*2+G917*2+H917*2+I917*10+VLOOKUP(B917,Sheet1!AU:AZ,3,FALSE)</f>
        <v>573</v>
      </c>
      <c r="L917" s="62">
        <f>E917*0.1+F917*2+G917*0.2+H917*0.26+I917*0.1+VLOOKUP(B917,Sheet1!AU:AZ,4,FALSE)</f>
        <v>100.5</v>
      </c>
      <c r="M917" s="62">
        <f>E917*0.1+F917*0.2+G917*2+H917*0.2+I917*0.1+VLOOKUP(B917,Sheet1!AU:AZ,5,FALSE)</f>
        <v>98.7</v>
      </c>
      <c r="N917" s="62">
        <f>E917*0.1+F917*0.2+G917*0.2+H917*2+I917*0.1+VLOOKUP(B917,Sheet1!AU:AZ,6,FALSE)</f>
        <v>98.7</v>
      </c>
      <c r="O917" s="62">
        <f t="shared" si="262"/>
        <v>17.3</v>
      </c>
      <c r="P917" s="62">
        <f t="shared" si="263"/>
        <v>23</v>
      </c>
      <c r="R917" s="9">
        <f t="shared" si="257"/>
        <v>29</v>
      </c>
      <c r="S917" s="9">
        <f t="shared" si="246"/>
        <v>185.04</v>
      </c>
      <c r="T917" s="9">
        <f t="shared" si="247"/>
        <v>38.8</v>
      </c>
      <c r="U917" s="66">
        <f t="shared" si="258"/>
        <v>213</v>
      </c>
      <c r="V917" s="9">
        <f t="shared" si="259"/>
        <v>255.6</v>
      </c>
      <c r="W917" s="67">
        <f t="shared" si="260"/>
        <v>140</v>
      </c>
      <c r="Y917" s="69">
        <f>VLOOKUP(D917,Sheet2!P:Q,2,FALSE)</f>
        <v>38</v>
      </c>
      <c r="AB917" s="4" t="str">
        <f>IF('表格编辑 '!D974="monster","普通","BOSS")</f>
        <v>普通</v>
      </c>
      <c r="AD917" s="50">
        <f>VLOOKUP(D917,映射!AK:AL,2,FALSE)</f>
        <v>3</v>
      </c>
      <c r="AE917" s="50" t="s">
        <v>37</v>
      </c>
      <c r="AF917" s="4">
        <f>VLOOKUP(AE917,映射!AN:AO,2,FALSE)</f>
        <v>2</v>
      </c>
      <c r="AG917" s="50">
        <v>1</v>
      </c>
      <c r="AH917" s="70">
        <v>1</v>
      </c>
      <c r="AI917" s="16">
        <f t="shared" si="248"/>
        <v>40561</v>
      </c>
      <c r="AJ917" s="16">
        <f t="shared" si="249"/>
        <v>50111</v>
      </c>
      <c r="AK917" s="16">
        <f t="shared" si="250"/>
        <v>29</v>
      </c>
      <c r="AL917" s="16" t="str">
        <f t="shared" si="251"/>
        <v>暗影</v>
      </c>
      <c r="AM917" s="16">
        <f t="shared" si="252"/>
        <v>1278</v>
      </c>
      <c r="AN917" s="16">
        <f t="shared" si="253"/>
        <v>1116</v>
      </c>
      <c r="AO917" s="16">
        <f t="shared" si="261"/>
        <v>162</v>
      </c>
      <c r="AP917" s="16">
        <f t="shared" si="254"/>
        <v>720</v>
      </c>
      <c r="AQ917" s="16">
        <f t="shared" si="255"/>
        <v>1146</v>
      </c>
      <c r="AR917" s="16">
        <f t="shared" si="256"/>
        <v>151</v>
      </c>
      <c r="AS917" s="16"/>
      <c r="AT917" s="16">
        <v>62.9</v>
      </c>
      <c r="AU917" s="16">
        <v>62.9</v>
      </c>
      <c r="AV917" s="16">
        <v>13.8</v>
      </c>
      <c r="AW917" s="16"/>
    </row>
    <row r="918" spans="1:49">
      <c r="A918" s="62">
        <f>'表格编辑 '!A975</f>
        <v>40562</v>
      </c>
      <c r="B918" s="62">
        <f>'表格编辑 '!B975</f>
        <v>50014</v>
      </c>
      <c r="C918" s="62" t="str">
        <f>VLOOKUP(B918,映射!A:B,2,FALSE)</f>
        <v>堕落贼鼠</v>
      </c>
      <c r="D918" s="62">
        <f>'表格编辑 '!E975</f>
        <v>29</v>
      </c>
      <c r="E918" s="62">
        <f>ROUNDUP((VLOOKUP(B918,Sheet1!U:AA,3,FALSE)-2)*(0.042*(D918-1)+0.2)+0.4,0)</f>
        <v>6</v>
      </c>
      <c r="F918" s="62">
        <f>ROUNDUP((VLOOKUP(B918,Sheet1!U:AA,4,FALSE)-2)*(0.042*(D918-1)+0.2)+0.4,0)</f>
        <v>16</v>
      </c>
      <c r="G918" s="62">
        <f>ROUNDUP((VLOOKUP(B918,Sheet1!U:AA,5,FALSE)-2)*(0.042*(D918-1)+0.2)+0.4,0)</f>
        <v>33</v>
      </c>
      <c r="H918" s="62">
        <f>ROUNDUP((VLOOKUP(B918,Sheet1!U:AA,6,FALSE)-2)*(0.042*(D918-1)+0.2)+0.4,0)</f>
        <v>41</v>
      </c>
      <c r="I918" s="62">
        <f>ROUNDUP((VLOOKUP(B918,Sheet1!U:AA,7,FALSE)-2)*(0.042*(D918-1)+0.2)+0.4,0)</f>
        <v>46</v>
      </c>
      <c r="J918" s="62">
        <f>E918*8+F918*2+G918*3+H918*3+I918*1+VLOOKUP(B918,Sheet1!AU:AZ,2,FALSE)</f>
        <v>368</v>
      </c>
      <c r="K918" s="62">
        <f>E918*1+F918*2+G918*2+H918*2+I918*10+VLOOKUP(B918,Sheet1!AU:AZ,3,FALSE)</f>
        <v>666</v>
      </c>
      <c r="L918" s="62">
        <f>E918*0.1+F918*2+G918*0.2+H918*0.26+I918*0.1+VLOOKUP(B918,Sheet1!AU:AZ,4,FALSE)</f>
        <v>74.46</v>
      </c>
      <c r="M918" s="62">
        <f>E918*0.1+F918*0.2+G918*2+H918*0.2+I918*0.1+VLOOKUP(B918,Sheet1!AU:AZ,5,FALSE)</f>
        <v>102.6</v>
      </c>
      <c r="N918" s="62">
        <f>E918*0.1+F918*0.2+G918*0.2+H918*2+I918*0.1+VLOOKUP(B918,Sheet1!AU:AZ,6,FALSE)</f>
        <v>117</v>
      </c>
      <c r="O918" s="62">
        <f t="shared" si="262"/>
        <v>35.9</v>
      </c>
      <c r="P918" s="62">
        <f t="shared" si="263"/>
        <v>3.5</v>
      </c>
      <c r="R918" s="9">
        <f t="shared" si="257"/>
        <v>29</v>
      </c>
      <c r="S918" s="9">
        <f t="shared" si="246"/>
        <v>185.04</v>
      </c>
      <c r="T918" s="9">
        <f t="shared" si="247"/>
        <v>38.8</v>
      </c>
      <c r="U918" s="66">
        <f t="shared" si="258"/>
        <v>208</v>
      </c>
      <c r="V918" s="9">
        <f t="shared" si="259"/>
        <v>249.6</v>
      </c>
      <c r="W918" s="67">
        <f t="shared" si="260"/>
        <v>88</v>
      </c>
      <c r="Y918" s="69">
        <f>VLOOKUP(D918,Sheet2!P:Q,2,FALSE)</f>
        <v>38</v>
      </c>
      <c r="AB918" s="4" t="str">
        <f>IF('表格编辑 '!D975="monster","普通","BOSS")</f>
        <v>普通</v>
      </c>
      <c r="AD918" s="50">
        <f>VLOOKUP(D918,映射!AK:AL,2,FALSE)</f>
        <v>3</v>
      </c>
      <c r="AE918" s="50" t="s">
        <v>37</v>
      </c>
      <c r="AF918" s="4">
        <f>VLOOKUP(AE918,映射!AN:AO,2,FALSE)</f>
        <v>2</v>
      </c>
      <c r="AG918" s="50">
        <v>1</v>
      </c>
      <c r="AH918" s="70">
        <v>1</v>
      </c>
      <c r="AI918" s="16">
        <f t="shared" si="248"/>
        <v>40562</v>
      </c>
      <c r="AJ918" s="16">
        <f t="shared" si="249"/>
        <v>50014</v>
      </c>
      <c r="AK918" s="16">
        <f t="shared" si="250"/>
        <v>29</v>
      </c>
      <c r="AL918" s="16" t="str">
        <f t="shared" si="251"/>
        <v>堕落贼鼠</v>
      </c>
      <c r="AM918" s="16">
        <f t="shared" si="252"/>
        <v>1248</v>
      </c>
      <c r="AN918" s="16">
        <f t="shared" si="253"/>
        <v>736</v>
      </c>
      <c r="AO918" s="16">
        <f t="shared" si="261"/>
        <v>512</v>
      </c>
      <c r="AP918" s="16">
        <f t="shared" si="254"/>
        <v>880</v>
      </c>
      <c r="AQ918" s="16">
        <f t="shared" si="255"/>
        <v>1332</v>
      </c>
      <c r="AR918" s="16">
        <f t="shared" si="256"/>
        <v>112</v>
      </c>
      <c r="AS918" s="16"/>
      <c r="AT918" s="16">
        <v>52.2</v>
      </c>
      <c r="AU918" s="16">
        <v>64.8</v>
      </c>
      <c r="AV918" s="16">
        <v>28.1</v>
      </c>
      <c r="AW918" s="16"/>
    </row>
    <row r="919" spans="1:49">
      <c r="A919" s="62">
        <f>'表格编辑 '!A976</f>
        <v>40563</v>
      </c>
      <c r="B919" s="62">
        <f>'表格编辑 '!B976</f>
        <v>50023</v>
      </c>
      <c r="C919" s="62" t="str">
        <f>VLOOKUP(B919,映射!A:B,2,FALSE)</f>
        <v>异域魔犬</v>
      </c>
      <c r="D919" s="62">
        <f>'表格编辑 '!E976</f>
        <v>29</v>
      </c>
      <c r="E919" s="62">
        <f>ROUNDUP((VLOOKUP(B919,Sheet1!U:AA,3,FALSE)-2)*(0.042*(D919-1)+0.2)+0.4,0)</f>
        <v>30</v>
      </c>
      <c r="F919" s="62">
        <f>ROUNDUP((VLOOKUP(B919,Sheet1!U:AA,4,FALSE)-2)*(0.042*(D919-1)+0.2)+0.4,0)</f>
        <v>53</v>
      </c>
      <c r="G919" s="62">
        <f>ROUNDUP((VLOOKUP(B919,Sheet1!U:AA,5,FALSE)-2)*(0.042*(D919-1)+0.2)+0.4,0)</f>
        <v>16</v>
      </c>
      <c r="H919" s="62">
        <f>ROUNDUP((VLOOKUP(B919,Sheet1!U:AA,6,FALSE)-2)*(0.042*(D919-1)+0.2)+0.4,0)</f>
        <v>27</v>
      </c>
      <c r="I919" s="62">
        <f>ROUNDUP((VLOOKUP(B919,Sheet1!U:AA,7,FALSE)-2)*(0.042*(D919-1)+0.2)+0.4,0)</f>
        <v>23</v>
      </c>
      <c r="J919" s="62">
        <f>E919*8+F919*2+G919*3+H919*3+I919*1+VLOOKUP(B919,Sheet1!AU:AZ,2,FALSE)</f>
        <v>518</v>
      </c>
      <c r="K919" s="62">
        <f>E919*1+F919*2+G919*2+H919*2+I919*10+VLOOKUP(B919,Sheet1!AU:AZ,3,FALSE)</f>
        <v>472</v>
      </c>
      <c r="L919" s="62">
        <f>E919*0.1+F919*2+G919*0.2+H919*0.26+I919*0.1+VLOOKUP(B919,Sheet1!AU:AZ,4,FALSE)</f>
        <v>141.52</v>
      </c>
      <c r="M919" s="62">
        <f>E919*0.1+F919*0.2+G919*2+H919*0.2+I919*0.1+VLOOKUP(B919,Sheet1!AU:AZ,5,FALSE)</f>
        <v>73.3</v>
      </c>
      <c r="N919" s="62">
        <f>E919*0.1+F919*0.2+G919*0.2+H919*2+I919*0.1+VLOOKUP(B919,Sheet1!AU:AZ,6,FALSE)</f>
        <v>93.1</v>
      </c>
      <c r="O919" s="62">
        <f t="shared" si="262"/>
        <v>4.6</v>
      </c>
      <c r="P919" s="62">
        <f t="shared" si="263"/>
        <v>20.2</v>
      </c>
      <c r="R919" s="9">
        <f t="shared" si="257"/>
        <v>29</v>
      </c>
      <c r="S919" s="9">
        <f t="shared" ref="S919:S982" si="264">VLOOKUP(R919,LVgongfang,9,FALSE)+Y919</f>
        <v>185.04</v>
      </c>
      <c r="T919" s="9">
        <f t="shared" ref="T919:T982" si="265">VLOOKUP(R919,LVgongfang,10,FALSE)</f>
        <v>38.8</v>
      </c>
      <c r="U919" s="66">
        <f t="shared" si="258"/>
        <v>254</v>
      </c>
      <c r="V919" s="9">
        <f t="shared" si="259"/>
        <v>304.8</v>
      </c>
      <c r="W919" s="67">
        <f t="shared" si="260"/>
        <v>233</v>
      </c>
      <c r="Y919" s="69">
        <f>VLOOKUP(D919,Sheet2!P:Q,2,FALSE)</f>
        <v>38</v>
      </c>
      <c r="AB919" s="4" t="str">
        <f>IF('表格编辑 '!D976="monster","普通","BOSS")</f>
        <v>普通</v>
      </c>
      <c r="AD919" s="50">
        <f>VLOOKUP(D919,映射!AK:AL,2,FALSE)</f>
        <v>3</v>
      </c>
      <c r="AE919" s="50" t="s">
        <v>37</v>
      </c>
      <c r="AF919" s="4">
        <f>VLOOKUP(AE919,映射!AN:AO,2,FALSE)</f>
        <v>2</v>
      </c>
      <c r="AG919" s="50">
        <v>1</v>
      </c>
      <c r="AH919" s="70">
        <v>1</v>
      </c>
      <c r="AI919" s="16">
        <f t="shared" ref="AI919:AI982" si="266">A919</f>
        <v>40563</v>
      </c>
      <c r="AJ919" s="16">
        <f t="shared" ref="AJ919:AJ982" si="267">B919</f>
        <v>50023</v>
      </c>
      <c r="AK919" s="16">
        <f t="shared" ref="AK919:AK982" si="268">D919</f>
        <v>29</v>
      </c>
      <c r="AL919" s="16" t="str">
        <f t="shared" ref="AL919:AL982" si="269">C919</f>
        <v>异域魔犬</v>
      </c>
      <c r="AM919" s="16">
        <f t="shared" ref="AM919:AM982" si="270">U919*AD919*AG919*AF919</f>
        <v>1524</v>
      </c>
      <c r="AN919" s="16">
        <f t="shared" ref="AN919:AN982" si="271">J919*AF919</f>
        <v>1036</v>
      </c>
      <c r="AO919" s="16">
        <f t="shared" si="261"/>
        <v>488</v>
      </c>
      <c r="AP919" s="16">
        <f t="shared" ref="AP919:AP982" si="272">J919+AO919</f>
        <v>1006</v>
      </c>
      <c r="AQ919" s="16">
        <f t="shared" ref="AQ919:AQ982" si="273">K919*AF919</f>
        <v>944</v>
      </c>
      <c r="AR919" s="16">
        <f t="shared" ref="AR919:AR982" si="274">ROUNDUP(L919*IF(AF919&gt;1,1.5,1),0)</f>
        <v>213</v>
      </c>
      <c r="AS919" s="16"/>
      <c r="AT919" s="16">
        <v>42.8</v>
      </c>
      <c r="AU919" s="16">
        <v>57.2</v>
      </c>
      <c r="AV919" s="16">
        <v>3.5</v>
      </c>
      <c r="AW919" s="16"/>
    </row>
    <row r="920" spans="1:49">
      <c r="A920" s="62">
        <f>'表格编辑 '!A977</f>
        <v>40564</v>
      </c>
      <c r="B920" s="62">
        <f>'表格编辑 '!B977</f>
        <v>50015</v>
      </c>
      <c r="C920" s="62" t="str">
        <f>VLOOKUP(B920,映射!A:B,2,FALSE)</f>
        <v>噩梦耗子</v>
      </c>
      <c r="D920" s="62">
        <f>'表格编辑 '!E977</f>
        <v>29</v>
      </c>
      <c r="E920" s="62">
        <f>ROUNDUP((VLOOKUP(B920,Sheet1!U:AA,3,FALSE)-2)*(0.042*(D920-1)+0.2)+0.4,0)</f>
        <v>4</v>
      </c>
      <c r="F920" s="62">
        <f>ROUNDUP((VLOOKUP(B920,Sheet1!U:AA,4,FALSE)-2)*(0.042*(D920-1)+0.2)+0.4,0)</f>
        <v>9</v>
      </c>
      <c r="G920" s="62">
        <f>ROUNDUP((VLOOKUP(B920,Sheet1!U:AA,5,FALSE)-2)*(0.042*(D920-1)+0.2)+0.4,0)</f>
        <v>23</v>
      </c>
      <c r="H920" s="62">
        <f>ROUNDUP((VLOOKUP(B920,Sheet1!U:AA,6,FALSE)-2)*(0.042*(D920-1)+0.2)+0.4,0)</f>
        <v>44</v>
      </c>
      <c r="I920" s="62">
        <f>ROUNDUP((VLOOKUP(B920,Sheet1!U:AA,7,FALSE)-2)*(0.042*(D920-1)+0.2)+0.4,0)</f>
        <v>49</v>
      </c>
      <c r="J920" s="62">
        <f>E920*8+F920*2+G920*3+H920*3+I920*1+VLOOKUP(B920,Sheet1!AU:AZ,2,FALSE)</f>
        <v>320</v>
      </c>
      <c r="K920" s="62">
        <f>E920*1+F920*2+G920*2+H920*2+I920*10+VLOOKUP(B920,Sheet1!AU:AZ,3,FALSE)</f>
        <v>666</v>
      </c>
      <c r="L920" s="62">
        <f>E920*0.1+F920*2+G920*0.2+H920*0.26+I920*0.1+VLOOKUP(B920,Sheet1!AU:AZ,4,FALSE)</f>
        <v>59.34</v>
      </c>
      <c r="M920" s="62">
        <f>E920*0.1+F920*0.2+G920*2+H920*0.2+I920*0.1+VLOOKUP(B920,Sheet1!AU:AZ,5,FALSE)</f>
        <v>81.9</v>
      </c>
      <c r="N920" s="62">
        <f>E920*0.1+F920*0.2+G920*0.2+H920*2+I920*0.1+VLOOKUP(B920,Sheet1!AU:AZ,6,FALSE)</f>
        <v>119.7</v>
      </c>
      <c r="O920" s="62">
        <f t="shared" si="262"/>
        <v>37.3</v>
      </c>
      <c r="P920" s="62">
        <f t="shared" si="263"/>
        <v>3.9</v>
      </c>
      <c r="R920" s="9">
        <f t="shared" ref="R920:R983" si="275">D920</f>
        <v>29</v>
      </c>
      <c r="S920" s="9">
        <f t="shared" si="264"/>
        <v>185.04</v>
      </c>
      <c r="T920" s="9">
        <f t="shared" si="265"/>
        <v>38.8</v>
      </c>
      <c r="U920" s="66">
        <f t="shared" ref="U920:U983" si="276">ROUND((S920^2*3)/(S920+M920*3),0)</f>
        <v>238</v>
      </c>
      <c r="V920" s="9">
        <f t="shared" ref="V920:V983" si="277">U920*1.2</f>
        <v>285.6</v>
      </c>
      <c r="W920" s="67">
        <f t="shared" ref="W920:W983" si="278">ROUNDUP((L920^2*3)/(L920+T920*3),0)</f>
        <v>61</v>
      </c>
      <c r="Y920" s="69">
        <f>VLOOKUP(D920,Sheet2!P:Q,2,FALSE)</f>
        <v>38</v>
      </c>
      <c r="AB920" s="4" t="str">
        <f>IF('表格编辑 '!D977="monster","普通","BOSS")</f>
        <v>普通</v>
      </c>
      <c r="AD920" s="50">
        <f>VLOOKUP(D920,映射!AK:AL,2,FALSE)</f>
        <v>3</v>
      </c>
      <c r="AE920" s="50" t="s">
        <v>37</v>
      </c>
      <c r="AF920" s="4">
        <f>VLOOKUP(AE920,映射!AN:AO,2,FALSE)</f>
        <v>2</v>
      </c>
      <c r="AG920" s="50">
        <v>1</v>
      </c>
      <c r="AH920" s="70">
        <v>1</v>
      </c>
      <c r="AI920" s="16">
        <f t="shared" si="266"/>
        <v>40564</v>
      </c>
      <c r="AJ920" s="16">
        <f t="shared" si="267"/>
        <v>50015</v>
      </c>
      <c r="AK920" s="16">
        <f t="shared" si="268"/>
        <v>29</v>
      </c>
      <c r="AL920" s="16" t="str">
        <f t="shared" si="269"/>
        <v>噩梦耗子</v>
      </c>
      <c r="AM920" s="16">
        <f t="shared" si="270"/>
        <v>1428</v>
      </c>
      <c r="AN920" s="16">
        <f t="shared" si="271"/>
        <v>640</v>
      </c>
      <c r="AO920" s="16">
        <f t="shared" ref="AO920:AO983" si="279">AM920-AN920</f>
        <v>788</v>
      </c>
      <c r="AP920" s="16">
        <f t="shared" si="272"/>
        <v>1108</v>
      </c>
      <c r="AQ920" s="16">
        <f t="shared" si="273"/>
        <v>1332</v>
      </c>
      <c r="AR920" s="16">
        <f t="shared" si="274"/>
        <v>90</v>
      </c>
      <c r="AS920" s="16"/>
      <c r="AT920" s="16">
        <v>52.7</v>
      </c>
      <c r="AU920" s="16">
        <v>81.5</v>
      </c>
      <c r="AV920" s="16">
        <v>16.9</v>
      </c>
      <c r="AW920" s="16"/>
    </row>
    <row r="921" spans="1:49">
      <c r="A921" s="62">
        <f>'表格编辑 '!A978</f>
        <v>40565</v>
      </c>
      <c r="B921" s="62">
        <f>'表格编辑 '!B978</f>
        <v>50115</v>
      </c>
      <c r="C921" s="62" t="str">
        <f>VLOOKUP(B921,映射!A:B,2,FALSE)</f>
        <v>烈焰刃使魔</v>
      </c>
      <c r="D921" s="62">
        <f>'表格编辑 '!E978</f>
        <v>29</v>
      </c>
      <c r="E921" s="62">
        <f>ROUNDUP((VLOOKUP(B921,Sheet1!U:AA,3,FALSE)-2)*(0.042*(D921-1)+0.2)+0.4,0)</f>
        <v>19</v>
      </c>
      <c r="F921" s="62">
        <f>ROUNDUP((VLOOKUP(B921,Sheet1!U:AA,4,FALSE)-2)*(0.042*(D921-1)+0.2)+0.4,0)</f>
        <v>56</v>
      </c>
      <c r="G921" s="62">
        <f>ROUNDUP((VLOOKUP(B921,Sheet1!U:AA,5,FALSE)-2)*(0.042*(D921-1)+0.2)+0.4,0)</f>
        <v>37</v>
      </c>
      <c r="H921" s="62">
        <f>ROUNDUP((VLOOKUP(B921,Sheet1!U:AA,6,FALSE)-2)*(0.042*(D921-1)+0.2)+0.4,0)</f>
        <v>24</v>
      </c>
      <c r="I921" s="62">
        <f>ROUNDUP((VLOOKUP(B921,Sheet1!U:AA,7,FALSE)-2)*(0.042*(D921-1)+0.2)+0.4,0)</f>
        <v>48</v>
      </c>
      <c r="J921" s="62">
        <f>E921*8+F921*2+G921*3+H921*3+I921*1+VLOOKUP(B921,Sheet1!AU:AZ,2,FALSE)</f>
        <v>515</v>
      </c>
      <c r="K921" s="62">
        <f>E921*1+F921*2+G921*2+H921*2+I921*10+VLOOKUP(B921,Sheet1!AU:AZ,3,FALSE)</f>
        <v>753</v>
      </c>
      <c r="L921" s="62">
        <f>E921*0.1+F921*2+G921*0.2+H921*0.26+I921*0.1+VLOOKUP(B921,Sheet1!AU:AZ,4,FALSE)</f>
        <v>152.34</v>
      </c>
      <c r="M921" s="62">
        <f>E921*0.1+F921*0.2+G921*2+H921*0.2+I921*0.1+VLOOKUP(B921,Sheet1!AU:AZ,5,FALSE)</f>
        <v>116.7</v>
      </c>
      <c r="N921" s="62">
        <f>E921*0.1+F921*0.2+G921*0.2+H921*2+I921*0.1+VLOOKUP(B921,Sheet1!AU:AZ,6,FALSE)</f>
        <v>93.3</v>
      </c>
      <c r="O921" s="62">
        <f t="shared" si="262"/>
        <v>32.1</v>
      </c>
      <c r="P921" s="62">
        <f t="shared" si="263"/>
        <v>5.9</v>
      </c>
      <c r="R921" s="9">
        <f t="shared" si="275"/>
        <v>29</v>
      </c>
      <c r="S921" s="9">
        <f t="shared" si="264"/>
        <v>185.04</v>
      </c>
      <c r="T921" s="9">
        <f t="shared" si="265"/>
        <v>38.8</v>
      </c>
      <c r="U921" s="66">
        <f t="shared" si="276"/>
        <v>192</v>
      </c>
      <c r="V921" s="9">
        <f t="shared" si="277"/>
        <v>230.4</v>
      </c>
      <c r="W921" s="67">
        <f t="shared" si="278"/>
        <v>260</v>
      </c>
      <c r="Y921" s="69">
        <f>VLOOKUP(D921,Sheet2!P:Q,2,FALSE)</f>
        <v>38</v>
      </c>
      <c r="AB921" s="4" t="str">
        <f>IF('表格编辑 '!D978="monster","普通","BOSS")</f>
        <v>普通</v>
      </c>
      <c r="AD921" s="50">
        <f>VLOOKUP(D921,映射!AK:AL,2,FALSE)</f>
        <v>3</v>
      </c>
      <c r="AE921" s="50" t="s">
        <v>37</v>
      </c>
      <c r="AF921" s="4">
        <f>VLOOKUP(AE921,映射!AN:AO,2,FALSE)</f>
        <v>2</v>
      </c>
      <c r="AG921" s="50">
        <v>1</v>
      </c>
      <c r="AH921" s="70">
        <v>1</v>
      </c>
      <c r="AI921" s="16">
        <f t="shared" si="266"/>
        <v>40565</v>
      </c>
      <c r="AJ921" s="16">
        <f t="shared" si="267"/>
        <v>50115</v>
      </c>
      <c r="AK921" s="16">
        <f t="shared" si="268"/>
        <v>29</v>
      </c>
      <c r="AL921" s="16" t="str">
        <f t="shared" si="269"/>
        <v>烈焰刃使魔</v>
      </c>
      <c r="AM921" s="16">
        <f t="shared" si="270"/>
        <v>1152</v>
      </c>
      <c r="AN921" s="16">
        <f t="shared" si="271"/>
        <v>1030</v>
      </c>
      <c r="AO921" s="16">
        <f t="shared" si="279"/>
        <v>122</v>
      </c>
      <c r="AP921" s="16">
        <f t="shared" si="272"/>
        <v>637</v>
      </c>
      <c r="AQ921" s="16">
        <f t="shared" si="273"/>
        <v>1506</v>
      </c>
      <c r="AR921" s="16">
        <f t="shared" si="274"/>
        <v>229</v>
      </c>
      <c r="AS921" s="16"/>
      <c r="AT921" s="16">
        <v>72.8</v>
      </c>
      <c r="AU921" s="16">
        <v>42.2</v>
      </c>
      <c r="AV921" s="16">
        <v>23.1</v>
      </c>
      <c r="AW921" s="16"/>
    </row>
    <row r="922" spans="1:49">
      <c r="A922" s="62">
        <f>'表格编辑 '!A979</f>
        <v>40566</v>
      </c>
      <c r="B922" s="62">
        <f>'表格编辑 '!B979</f>
        <v>50152</v>
      </c>
      <c r="C922" s="62" t="str">
        <f>VLOOKUP(B922,映射!A:B,2,FALSE)</f>
        <v>盗贼</v>
      </c>
      <c r="D922" s="62">
        <f>'表格编辑 '!E979</f>
        <v>29</v>
      </c>
      <c r="E922" s="62">
        <f>ROUNDUP((VLOOKUP(B922,Sheet1!U:AA,3,FALSE)-2)*(0.042*(D922-1)+0.2)+0.4,0)</f>
        <v>30</v>
      </c>
      <c r="F922" s="62">
        <f>ROUNDUP((VLOOKUP(B922,Sheet1!U:AA,4,FALSE)-2)*(0.042*(D922-1)+0.2)+0.4,0)</f>
        <v>37</v>
      </c>
      <c r="G922" s="62">
        <f>ROUNDUP((VLOOKUP(B922,Sheet1!U:AA,5,FALSE)-2)*(0.042*(D922-1)+0.2)+0.4,0)</f>
        <v>31</v>
      </c>
      <c r="H922" s="62">
        <f>ROUNDUP((VLOOKUP(B922,Sheet1!U:AA,6,FALSE)-2)*(0.042*(D922-1)+0.2)+0.4,0)</f>
        <v>46</v>
      </c>
      <c r="I922" s="62">
        <f>ROUNDUP((VLOOKUP(B922,Sheet1!U:AA,7,FALSE)-2)*(0.042*(D922-1)+0.2)+0.4,0)</f>
        <v>15</v>
      </c>
      <c r="J922" s="62">
        <f>E922*8+F922*2+G922*3+H922*3+I922*1+VLOOKUP(B922,Sheet1!AU:AZ,2,FALSE)</f>
        <v>580</v>
      </c>
      <c r="K922" s="62">
        <f>E922*1+F922*2+G922*2+H922*2+I922*10+VLOOKUP(B922,Sheet1!AU:AZ,3,FALSE)</f>
        <v>428</v>
      </c>
      <c r="L922" s="62">
        <f>E922*0.1+F922*2+G922*0.2+H922*0.26+I922*0.1+VLOOKUP(B922,Sheet1!AU:AZ,4,FALSE)</f>
        <v>116.66</v>
      </c>
      <c r="M922" s="62">
        <f>E922*0.1+F922*0.2+G922*2+H922*0.2+I922*0.1+VLOOKUP(B922,Sheet1!AU:AZ,5,FALSE)</f>
        <v>103.1</v>
      </c>
      <c r="N922" s="62">
        <f>E922*0.1+F922*0.2+G922*0.2+H922*2+I922*0.1+VLOOKUP(B922,Sheet1!AU:AZ,6,FALSE)</f>
        <v>130.1</v>
      </c>
      <c r="O922" s="62">
        <f t="shared" si="262"/>
        <v>0.9</v>
      </c>
      <c r="P922" s="62">
        <f t="shared" si="263"/>
        <v>24.9</v>
      </c>
      <c r="R922" s="9">
        <f t="shared" si="275"/>
        <v>29</v>
      </c>
      <c r="S922" s="9">
        <f t="shared" si="264"/>
        <v>185.04</v>
      </c>
      <c r="T922" s="9">
        <f t="shared" si="265"/>
        <v>38.8</v>
      </c>
      <c r="U922" s="66">
        <f t="shared" si="276"/>
        <v>208</v>
      </c>
      <c r="V922" s="9">
        <f t="shared" si="277"/>
        <v>249.6</v>
      </c>
      <c r="W922" s="67">
        <f t="shared" si="278"/>
        <v>176</v>
      </c>
      <c r="Y922" s="69">
        <f>VLOOKUP(D922,Sheet2!P:Q,2,FALSE)</f>
        <v>38</v>
      </c>
      <c r="AB922" s="4" t="str">
        <f>IF('表格编辑 '!D979="monster","普通","BOSS")</f>
        <v>普通</v>
      </c>
      <c r="AD922" s="50">
        <f>VLOOKUP(D922,映射!AK:AL,2,FALSE)</f>
        <v>3</v>
      </c>
      <c r="AE922" s="50" t="s">
        <v>37</v>
      </c>
      <c r="AF922" s="4">
        <f>VLOOKUP(AE922,映射!AN:AO,2,FALSE)</f>
        <v>2</v>
      </c>
      <c r="AG922" s="50">
        <v>1</v>
      </c>
      <c r="AH922" s="70">
        <v>1</v>
      </c>
      <c r="AI922" s="16">
        <f t="shared" si="266"/>
        <v>40566</v>
      </c>
      <c r="AJ922" s="16">
        <f t="shared" si="267"/>
        <v>50152</v>
      </c>
      <c r="AK922" s="16">
        <f t="shared" si="268"/>
        <v>29</v>
      </c>
      <c r="AL922" s="16" t="str">
        <f t="shared" si="269"/>
        <v>盗贼</v>
      </c>
      <c r="AM922" s="16">
        <f t="shared" si="270"/>
        <v>1248</v>
      </c>
      <c r="AN922" s="16">
        <f t="shared" si="271"/>
        <v>1160</v>
      </c>
      <c r="AO922" s="16">
        <f t="shared" si="279"/>
        <v>88</v>
      </c>
      <c r="AP922" s="16">
        <f t="shared" si="272"/>
        <v>668</v>
      </c>
      <c r="AQ922" s="16">
        <f t="shared" si="273"/>
        <v>856</v>
      </c>
      <c r="AR922" s="16">
        <f t="shared" si="274"/>
        <v>175</v>
      </c>
      <c r="AS922" s="16"/>
      <c r="AT922" s="16">
        <v>58</v>
      </c>
      <c r="AU922" s="16">
        <v>79.6</v>
      </c>
      <c r="AV922" s="16">
        <v>0.400000000000002</v>
      </c>
      <c r="AW922" s="16"/>
    </row>
    <row r="923" spans="1:49">
      <c r="A923" s="62">
        <f>'表格编辑 '!A980</f>
        <v>40567</v>
      </c>
      <c r="B923" s="62">
        <f>'表格编辑 '!B980</f>
        <v>50158</v>
      </c>
      <c r="C923" s="62" t="str">
        <f>VLOOKUP(B923,映射!A:B,2,FALSE)</f>
        <v>阴毒鸟人</v>
      </c>
      <c r="D923" s="62">
        <f>'表格编辑 '!E980</f>
        <v>29</v>
      </c>
      <c r="E923" s="62">
        <f>ROUNDUP((VLOOKUP(B923,Sheet1!U:AA,3,FALSE)-2)*(0.042*(D923-1)+0.2)+0.4,0)</f>
        <v>23</v>
      </c>
      <c r="F923" s="62">
        <f>ROUNDUP((VLOOKUP(B923,Sheet1!U:AA,4,FALSE)-2)*(0.042*(D923-1)+0.2)+0.4,0)</f>
        <v>24</v>
      </c>
      <c r="G923" s="62">
        <f>ROUNDUP((VLOOKUP(B923,Sheet1!U:AA,5,FALSE)-2)*(0.042*(D923-1)+0.2)+0.4,0)</f>
        <v>17</v>
      </c>
      <c r="H923" s="62">
        <f>ROUNDUP((VLOOKUP(B923,Sheet1!U:AA,6,FALSE)-2)*(0.042*(D923-1)+0.2)+0.4,0)</f>
        <v>52</v>
      </c>
      <c r="I923" s="62">
        <f>ROUNDUP((VLOOKUP(B923,Sheet1!U:AA,7,FALSE)-2)*(0.042*(D923-1)+0.2)+0.4,0)</f>
        <v>26</v>
      </c>
      <c r="J923" s="62">
        <f>E923*8+F923*2+G923*3+H923*3+I923*1+VLOOKUP(B923,Sheet1!AU:AZ,2,FALSE)</f>
        <v>485</v>
      </c>
      <c r="K923" s="62">
        <f>E923*1+F923*2+G923*2+H923*2+I923*10+VLOOKUP(B923,Sheet1!AU:AZ,3,FALSE)</f>
        <v>489</v>
      </c>
      <c r="L923" s="62">
        <f>E923*0.1+F923*2+G923*0.2+H923*0.26+I923*0.1+VLOOKUP(B923,Sheet1!AU:AZ,4,FALSE)</f>
        <v>89.82</v>
      </c>
      <c r="M923" s="62">
        <f>E923*0.1+F923*0.2+G923*2+H923*0.2+I923*0.1+VLOOKUP(B923,Sheet1!AU:AZ,5,FALSE)</f>
        <v>74.1</v>
      </c>
      <c r="N923" s="62">
        <f>E923*0.1+F923*0.2+G923*0.2+H923*2+I923*0.1+VLOOKUP(B923,Sheet1!AU:AZ,6,FALSE)</f>
        <v>137.1</v>
      </c>
      <c r="O923" s="62">
        <f t="shared" si="262"/>
        <v>9.7</v>
      </c>
      <c r="P923" s="62">
        <f t="shared" si="263"/>
        <v>22.1</v>
      </c>
      <c r="R923" s="9">
        <f t="shared" si="275"/>
        <v>29</v>
      </c>
      <c r="S923" s="9">
        <f t="shared" si="264"/>
        <v>185.04</v>
      </c>
      <c r="T923" s="9">
        <f t="shared" si="265"/>
        <v>38.8</v>
      </c>
      <c r="U923" s="66">
        <f t="shared" si="276"/>
        <v>252</v>
      </c>
      <c r="V923" s="9">
        <f t="shared" si="277"/>
        <v>302.4</v>
      </c>
      <c r="W923" s="67">
        <f t="shared" si="278"/>
        <v>118</v>
      </c>
      <c r="Y923" s="69">
        <f>VLOOKUP(D923,Sheet2!P:Q,2,FALSE)</f>
        <v>38</v>
      </c>
      <c r="AB923" s="4" t="str">
        <f>IF('表格编辑 '!D980="monster","普通","BOSS")</f>
        <v>普通</v>
      </c>
      <c r="AD923" s="50">
        <f>VLOOKUP(D923,映射!AK:AL,2,FALSE)</f>
        <v>3</v>
      </c>
      <c r="AE923" s="50" t="s">
        <v>37</v>
      </c>
      <c r="AF923" s="4">
        <f>VLOOKUP(AE923,映射!AN:AO,2,FALSE)</f>
        <v>2</v>
      </c>
      <c r="AG923" s="50">
        <v>1</v>
      </c>
      <c r="AH923" s="70">
        <v>1</v>
      </c>
      <c r="AI923" s="16">
        <f t="shared" si="266"/>
        <v>40567</v>
      </c>
      <c r="AJ923" s="16">
        <f t="shared" si="267"/>
        <v>50158</v>
      </c>
      <c r="AK923" s="16">
        <f t="shared" si="268"/>
        <v>29</v>
      </c>
      <c r="AL923" s="16" t="str">
        <f t="shared" si="269"/>
        <v>阴毒鸟人</v>
      </c>
      <c r="AM923" s="16">
        <f t="shared" si="270"/>
        <v>1512</v>
      </c>
      <c r="AN923" s="16">
        <f t="shared" si="271"/>
        <v>970</v>
      </c>
      <c r="AO923" s="16">
        <f t="shared" si="279"/>
        <v>542</v>
      </c>
      <c r="AP923" s="16">
        <f t="shared" si="272"/>
        <v>1027</v>
      </c>
      <c r="AQ923" s="16">
        <f t="shared" si="273"/>
        <v>978</v>
      </c>
      <c r="AR923" s="16">
        <f t="shared" si="274"/>
        <v>135</v>
      </c>
      <c r="AS923" s="16"/>
      <c r="AT923" s="16">
        <v>43.8</v>
      </c>
      <c r="AU923" s="16">
        <v>92.4</v>
      </c>
      <c r="AV923" s="16">
        <v>7.4</v>
      </c>
      <c r="AW923" s="16"/>
    </row>
    <row r="924" spans="1:49">
      <c r="A924" s="62">
        <f>'表格编辑 '!A981</f>
        <v>40568</v>
      </c>
      <c r="B924" s="62">
        <f>'表格编辑 '!B981</f>
        <v>50003</v>
      </c>
      <c r="C924" s="62" t="str">
        <f>VLOOKUP(B924,映射!A:B,2,FALSE)</f>
        <v>虎人</v>
      </c>
      <c r="D924" s="62">
        <f>'表格编辑 '!E981</f>
        <v>29</v>
      </c>
      <c r="E924" s="62">
        <f>ROUNDUP((VLOOKUP(B924,Sheet1!U:AA,3,FALSE)-2)*(0.042*(D924-1)+0.2)+0.4,0)</f>
        <v>28</v>
      </c>
      <c r="F924" s="62">
        <f>ROUNDUP((VLOOKUP(B924,Sheet1!U:AA,4,FALSE)-2)*(0.042*(D924-1)+0.2)+0.4,0)</f>
        <v>34</v>
      </c>
      <c r="G924" s="62">
        <f>ROUNDUP((VLOOKUP(B924,Sheet1!U:AA,5,FALSE)-2)*(0.042*(D924-1)+0.2)+0.4,0)</f>
        <v>22</v>
      </c>
      <c r="H924" s="62">
        <f>ROUNDUP((VLOOKUP(B924,Sheet1!U:AA,6,FALSE)-2)*(0.042*(D924-1)+0.2)+0.4,0)</f>
        <v>24</v>
      </c>
      <c r="I924" s="62">
        <f>ROUNDUP((VLOOKUP(B924,Sheet1!U:AA,7,FALSE)-2)*(0.042*(D924-1)+0.2)+0.4,0)</f>
        <v>34</v>
      </c>
      <c r="J924" s="62">
        <f>E924*8+F924*2+G924*3+H924*3+I924*1+VLOOKUP(B924,Sheet1!AU:AZ,2,FALSE)</f>
        <v>484</v>
      </c>
      <c r="K924" s="62">
        <f>E924*1+F924*2+G924*2+H924*2+I924*10+VLOOKUP(B924,Sheet1!AU:AZ,3,FALSE)</f>
        <v>548</v>
      </c>
      <c r="L924" s="62">
        <f>E924*0.1+F924*2+G924*0.2+H924*0.26+I924*0.1+VLOOKUP(B924,Sheet1!AU:AZ,4,FALSE)</f>
        <v>104.84</v>
      </c>
      <c r="M924" s="62">
        <f>E924*0.1+F924*0.2+G924*2+H924*0.2+I924*0.1+VLOOKUP(B924,Sheet1!AU:AZ,5,FALSE)</f>
        <v>81.8</v>
      </c>
      <c r="N924" s="62">
        <f>E924*0.1+F924*0.2+G924*0.2+H924*2+I924*0.1+VLOOKUP(B924,Sheet1!AU:AZ,6,FALSE)</f>
        <v>85.4</v>
      </c>
      <c r="O924" s="62">
        <f t="shared" si="262"/>
        <v>17.4</v>
      </c>
      <c r="P924" s="62">
        <f t="shared" si="263"/>
        <v>18.2</v>
      </c>
      <c r="R924" s="9">
        <f t="shared" si="275"/>
        <v>29</v>
      </c>
      <c r="S924" s="9">
        <f t="shared" si="264"/>
        <v>185.04</v>
      </c>
      <c r="T924" s="9">
        <f t="shared" si="265"/>
        <v>38.8</v>
      </c>
      <c r="U924" s="66">
        <f t="shared" si="276"/>
        <v>239</v>
      </c>
      <c r="V924" s="9">
        <f t="shared" si="277"/>
        <v>286.8</v>
      </c>
      <c r="W924" s="67">
        <f t="shared" si="278"/>
        <v>150</v>
      </c>
      <c r="Y924" s="69">
        <f>VLOOKUP(D924,Sheet2!P:Q,2,FALSE)</f>
        <v>38</v>
      </c>
      <c r="AB924" s="4" t="str">
        <f>IF('表格编辑 '!D981="monster","普通","BOSS")</f>
        <v>普通</v>
      </c>
      <c r="AD924" s="50">
        <f>VLOOKUP(D924,映射!AK:AL,2,FALSE)</f>
        <v>3</v>
      </c>
      <c r="AE924" s="50" t="s">
        <v>37</v>
      </c>
      <c r="AF924" s="4">
        <f>VLOOKUP(AE924,映射!AN:AO,2,FALSE)</f>
        <v>2</v>
      </c>
      <c r="AG924" s="50">
        <v>1</v>
      </c>
      <c r="AH924" s="70">
        <v>1</v>
      </c>
      <c r="AI924" s="16">
        <f t="shared" si="266"/>
        <v>40568</v>
      </c>
      <c r="AJ924" s="16">
        <f t="shared" si="267"/>
        <v>50003</v>
      </c>
      <c r="AK924" s="16">
        <f t="shared" si="268"/>
        <v>29</v>
      </c>
      <c r="AL924" s="16" t="str">
        <f t="shared" si="269"/>
        <v>虎人</v>
      </c>
      <c r="AM924" s="16">
        <f t="shared" si="270"/>
        <v>1434</v>
      </c>
      <c r="AN924" s="16">
        <f t="shared" si="271"/>
        <v>968</v>
      </c>
      <c r="AO924" s="16">
        <f t="shared" si="279"/>
        <v>466</v>
      </c>
      <c r="AP924" s="16">
        <f t="shared" si="272"/>
        <v>950</v>
      </c>
      <c r="AQ924" s="16">
        <f t="shared" si="273"/>
        <v>1096</v>
      </c>
      <c r="AR924" s="16">
        <f t="shared" si="274"/>
        <v>158</v>
      </c>
      <c r="AS924" s="16"/>
      <c r="AT924" s="16">
        <v>47.1</v>
      </c>
      <c r="AU924" s="16">
        <v>50.7</v>
      </c>
      <c r="AV924" s="16">
        <v>4.7</v>
      </c>
      <c r="AW924" s="16"/>
    </row>
    <row r="925" spans="1:49">
      <c r="A925" s="62">
        <f>'表格编辑 '!A982</f>
        <v>40569</v>
      </c>
      <c r="B925" s="62">
        <f>'表格编辑 '!B982</f>
        <v>50119</v>
      </c>
      <c r="C925" s="62" t="str">
        <f>VLOOKUP(B925,映射!A:B,2,FALSE)</f>
        <v>红魔恐怖箱</v>
      </c>
      <c r="D925" s="62">
        <f>'表格编辑 '!E982</f>
        <v>29</v>
      </c>
      <c r="E925" s="62">
        <f>ROUNDUP((VLOOKUP(B925,Sheet1!U:AA,3,FALSE)-2)*(0.042*(D925-1)+0.2)+0.4,0)</f>
        <v>15</v>
      </c>
      <c r="F925" s="62">
        <f>ROUNDUP((VLOOKUP(B925,Sheet1!U:AA,4,FALSE)-2)*(0.042*(D925-1)+0.2)+0.4,0)</f>
        <v>42</v>
      </c>
      <c r="G925" s="62">
        <f>ROUNDUP((VLOOKUP(B925,Sheet1!U:AA,5,FALSE)-2)*(0.042*(D925-1)+0.2)+0.4,0)</f>
        <v>35</v>
      </c>
      <c r="H925" s="62">
        <f>ROUNDUP((VLOOKUP(B925,Sheet1!U:AA,6,FALSE)-2)*(0.042*(D925-1)+0.2)+0.4,0)</f>
        <v>15</v>
      </c>
      <c r="I925" s="62">
        <f>ROUNDUP((VLOOKUP(B925,Sheet1!U:AA,7,FALSE)-2)*(0.042*(D925-1)+0.2)+0.4,0)</f>
        <v>35</v>
      </c>
      <c r="J925" s="62">
        <f>E925*8+F925*2+G925*3+H925*3+I925*1+VLOOKUP(B925,Sheet1!AU:AZ,2,FALSE)</f>
        <v>409</v>
      </c>
      <c r="K925" s="62">
        <f>E925*1+F925*2+G925*2+H925*2+I925*10+VLOOKUP(B925,Sheet1!AU:AZ,3,FALSE)</f>
        <v>569</v>
      </c>
      <c r="L925" s="62">
        <f>E925*0.1+F925*2+G925*0.2+H925*0.26+I925*0.1+VLOOKUP(B925,Sheet1!AU:AZ,4,FALSE)</f>
        <v>119.9</v>
      </c>
      <c r="M925" s="62">
        <f>E925*0.1+F925*0.2+G925*2+H925*0.2+I925*0.1+VLOOKUP(B925,Sheet1!AU:AZ,5,FALSE)</f>
        <v>106.4</v>
      </c>
      <c r="N925" s="62">
        <f>E925*0.1+F925*0.2+G925*0.2+H925*2+I925*0.1+VLOOKUP(B925,Sheet1!AU:AZ,6,FALSE)</f>
        <v>70.4</v>
      </c>
      <c r="O925" s="62">
        <f t="shared" si="262"/>
        <v>24.8</v>
      </c>
      <c r="P925" s="62">
        <f t="shared" si="263"/>
        <v>3.8</v>
      </c>
      <c r="R925" s="9">
        <f t="shared" si="275"/>
        <v>29</v>
      </c>
      <c r="S925" s="9">
        <f t="shared" si="264"/>
        <v>185.04</v>
      </c>
      <c r="T925" s="9">
        <f t="shared" si="265"/>
        <v>38.8</v>
      </c>
      <c r="U925" s="66">
        <f t="shared" si="276"/>
        <v>204</v>
      </c>
      <c r="V925" s="9">
        <f t="shared" si="277"/>
        <v>244.8</v>
      </c>
      <c r="W925" s="67">
        <f t="shared" si="278"/>
        <v>183</v>
      </c>
      <c r="Y925" s="69">
        <f>VLOOKUP(D925,Sheet2!P:Q,2,FALSE)</f>
        <v>38</v>
      </c>
      <c r="AB925" s="4" t="str">
        <f>IF('表格编辑 '!D982="monster","普通","BOSS")</f>
        <v>普通</v>
      </c>
      <c r="AD925" s="50">
        <f>VLOOKUP(D925,映射!AK:AL,2,FALSE)</f>
        <v>3</v>
      </c>
      <c r="AE925" s="50" t="s">
        <v>37</v>
      </c>
      <c r="AF925" s="4">
        <f>VLOOKUP(AE925,映射!AN:AO,2,FALSE)</f>
        <v>2</v>
      </c>
      <c r="AG925" s="50">
        <v>1</v>
      </c>
      <c r="AH925" s="70">
        <v>1</v>
      </c>
      <c r="AI925" s="16">
        <f t="shared" si="266"/>
        <v>40569</v>
      </c>
      <c r="AJ925" s="16">
        <f t="shared" si="267"/>
        <v>50119</v>
      </c>
      <c r="AK925" s="16">
        <f t="shared" si="268"/>
        <v>29</v>
      </c>
      <c r="AL925" s="16" t="str">
        <f t="shared" si="269"/>
        <v>红魔恐怖箱</v>
      </c>
      <c r="AM925" s="16">
        <f t="shared" si="270"/>
        <v>1224</v>
      </c>
      <c r="AN925" s="16">
        <f t="shared" si="271"/>
        <v>818</v>
      </c>
      <c r="AO925" s="16">
        <f t="shared" si="279"/>
        <v>406</v>
      </c>
      <c r="AP925" s="16">
        <f t="shared" si="272"/>
        <v>815</v>
      </c>
      <c r="AQ925" s="16">
        <f t="shared" si="273"/>
        <v>1138</v>
      </c>
      <c r="AR925" s="16">
        <f t="shared" si="274"/>
        <v>180</v>
      </c>
      <c r="AS925" s="16"/>
      <c r="AT925" s="16">
        <v>69</v>
      </c>
      <c r="AU925" s="16">
        <v>40.2</v>
      </c>
      <c r="AV925" s="16">
        <v>19.9</v>
      </c>
      <c r="AW925" s="16"/>
    </row>
    <row r="926" spans="1:49">
      <c r="A926" s="62">
        <f>'表格编辑 '!A983</f>
        <v>40570</v>
      </c>
      <c r="B926" s="62">
        <f>'表格编辑 '!B983</f>
        <v>50121</v>
      </c>
      <c r="C926" s="62" t="str">
        <f>VLOOKUP(B926,映射!A:B,2,FALSE)</f>
        <v>绿蛙恐怖箱</v>
      </c>
      <c r="D926" s="62">
        <f>'表格编辑 '!E983</f>
        <v>29</v>
      </c>
      <c r="E926" s="62">
        <f>ROUNDUP((VLOOKUP(B926,Sheet1!U:AA,3,FALSE)-2)*(0.042*(D926-1)+0.2)+0.4,0)</f>
        <v>16</v>
      </c>
      <c r="F926" s="62">
        <f>ROUNDUP((VLOOKUP(B926,Sheet1!U:AA,4,FALSE)-2)*(0.042*(D926-1)+0.2)+0.4,0)</f>
        <v>46</v>
      </c>
      <c r="G926" s="62">
        <f>ROUNDUP((VLOOKUP(B926,Sheet1!U:AA,5,FALSE)-2)*(0.042*(D926-1)+0.2)+0.4,0)</f>
        <v>38</v>
      </c>
      <c r="H926" s="62">
        <f>ROUNDUP((VLOOKUP(B926,Sheet1!U:AA,6,FALSE)-2)*(0.042*(D926-1)+0.2)+0.4,0)</f>
        <v>33</v>
      </c>
      <c r="I926" s="62">
        <f>ROUNDUP((VLOOKUP(B926,Sheet1!U:AA,7,FALSE)-2)*(0.042*(D926-1)+0.2)+0.4,0)</f>
        <v>30</v>
      </c>
      <c r="J926" s="62">
        <f>E926*8+F926*2+G926*3+H926*3+I926*1+VLOOKUP(B926,Sheet1!AU:AZ,2,FALSE)</f>
        <v>483</v>
      </c>
      <c r="K926" s="62">
        <f>E926*1+F926*2+G926*2+H926*2+I926*10+VLOOKUP(B926,Sheet1!AU:AZ,3,FALSE)</f>
        <v>570</v>
      </c>
      <c r="L926" s="62">
        <f>E926*0.1+F926*2+G926*0.2+H926*0.26+I926*0.1+VLOOKUP(B926,Sheet1!AU:AZ,4,FALSE)</f>
        <v>132.78</v>
      </c>
      <c r="M926" s="62">
        <f>E926*0.1+F926*0.2+G926*2+H926*0.2+I926*0.1+VLOOKUP(B926,Sheet1!AU:AZ,5,FALSE)</f>
        <v>116.4</v>
      </c>
      <c r="N926" s="62">
        <f>E926*0.1+F926*0.2+G926*0.2+H926*2+I926*0.1+VLOOKUP(B926,Sheet1!AU:AZ,6,FALSE)</f>
        <v>107.4</v>
      </c>
      <c r="O926" s="62">
        <f t="shared" si="262"/>
        <v>18.9</v>
      </c>
      <c r="P926" s="62">
        <f t="shared" si="263"/>
        <v>8</v>
      </c>
      <c r="R926" s="9">
        <f t="shared" si="275"/>
        <v>29</v>
      </c>
      <c r="S926" s="9">
        <f t="shared" si="264"/>
        <v>185.04</v>
      </c>
      <c r="T926" s="9">
        <f t="shared" si="265"/>
        <v>38.8</v>
      </c>
      <c r="U926" s="66">
        <f t="shared" si="276"/>
        <v>192</v>
      </c>
      <c r="V926" s="9">
        <f t="shared" si="277"/>
        <v>230.4</v>
      </c>
      <c r="W926" s="67">
        <f t="shared" si="278"/>
        <v>213</v>
      </c>
      <c r="Y926" s="69">
        <f>VLOOKUP(D926,Sheet2!P:Q,2,FALSE)</f>
        <v>38</v>
      </c>
      <c r="AB926" s="4" t="str">
        <f>IF('表格编辑 '!D983="monster","普通","BOSS")</f>
        <v>普通</v>
      </c>
      <c r="AD926" s="50">
        <f>VLOOKUP(D926,映射!AK:AL,2,FALSE)</f>
        <v>3</v>
      </c>
      <c r="AE926" s="50" t="s">
        <v>37</v>
      </c>
      <c r="AF926" s="4">
        <f>VLOOKUP(AE926,映射!AN:AO,2,FALSE)</f>
        <v>2</v>
      </c>
      <c r="AG926" s="50">
        <v>1</v>
      </c>
      <c r="AH926" s="70">
        <v>1</v>
      </c>
      <c r="AI926" s="16">
        <f t="shared" si="266"/>
        <v>40570</v>
      </c>
      <c r="AJ926" s="16">
        <f t="shared" si="267"/>
        <v>50121</v>
      </c>
      <c r="AK926" s="16">
        <f t="shared" si="268"/>
        <v>29</v>
      </c>
      <c r="AL926" s="16" t="str">
        <f t="shared" si="269"/>
        <v>绿蛙恐怖箱</v>
      </c>
      <c r="AM926" s="16">
        <f t="shared" si="270"/>
        <v>1152</v>
      </c>
      <c r="AN926" s="16">
        <f t="shared" si="271"/>
        <v>966</v>
      </c>
      <c r="AO926" s="16">
        <f t="shared" si="279"/>
        <v>186</v>
      </c>
      <c r="AP926" s="16">
        <f t="shared" si="272"/>
        <v>669</v>
      </c>
      <c r="AQ926" s="16">
        <f t="shared" si="273"/>
        <v>1140</v>
      </c>
      <c r="AR926" s="16">
        <f t="shared" si="274"/>
        <v>200</v>
      </c>
      <c r="AS926" s="16"/>
      <c r="AT926" s="16">
        <v>73.1</v>
      </c>
      <c r="AU926" s="16">
        <v>37.1</v>
      </c>
      <c r="AV926" s="16">
        <v>16.6</v>
      </c>
      <c r="AW926" s="16"/>
    </row>
    <row r="927" spans="1:49">
      <c r="A927" s="62">
        <f>'表格编辑 '!A984</f>
        <v>40571</v>
      </c>
      <c r="B927" s="62">
        <f>'表格编辑 '!B984</f>
        <v>50022</v>
      </c>
      <c r="C927" s="62" t="str">
        <f>VLOOKUP(B927,映射!A:B,2,FALSE)</f>
        <v>魔域狂犬</v>
      </c>
      <c r="D927" s="62">
        <f>'表格编辑 '!E984</f>
        <v>34</v>
      </c>
      <c r="E927" s="62">
        <f>ROUNDUP((VLOOKUP(B927,Sheet1!U:AA,3,FALSE)-2)*(0.042*(D927-1)+0.2)+0.4,0)</f>
        <v>36</v>
      </c>
      <c r="F927" s="62">
        <f>ROUNDUP((VLOOKUP(B927,Sheet1!U:AA,4,FALSE)-2)*(0.042*(D927-1)+0.2)+0.4,0)</f>
        <v>53</v>
      </c>
      <c r="G927" s="62">
        <f>ROUNDUP((VLOOKUP(B927,Sheet1!U:AA,5,FALSE)-2)*(0.042*(D927-1)+0.2)+0.4,0)</f>
        <v>28</v>
      </c>
      <c r="H927" s="62">
        <f>ROUNDUP((VLOOKUP(B927,Sheet1!U:AA,6,FALSE)-2)*(0.042*(D927-1)+0.2)+0.4,0)</f>
        <v>33</v>
      </c>
      <c r="I927" s="62">
        <f>ROUNDUP((VLOOKUP(B927,Sheet1!U:AA,7,FALSE)-2)*(0.042*(D927-1)+0.2)+0.4,0)</f>
        <v>22</v>
      </c>
      <c r="J927" s="62">
        <f>E927*8+F927*2+G927*3+H927*3+I927*1+VLOOKUP(B927,Sheet1!AU:AZ,2,FALSE)</f>
        <v>619</v>
      </c>
      <c r="K927" s="62">
        <f>E927*1+F927*2+G927*2+H927*2+I927*10+VLOOKUP(B927,Sheet1!AU:AZ,3,FALSE)</f>
        <v>504</v>
      </c>
      <c r="L927" s="62">
        <f>E927*0.1+F927*2+G927*0.2+H927*0.26+I927*0.1+VLOOKUP(B927,Sheet1!AU:AZ,4,FALSE)</f>
        <v>145.98</v>
      </c>
      <c r="M927" s="62">
        <f>E927*0.1+F927*0.2+G927*2+H927*0.2+I927*0.1+VLOOKUP(B927,Sheet1!AU:AZ,5,FALSE)</f>
        <v>99</v>
      </c>
      <c r="N927" s="62">
        <f>E927*0.1+F927*0.2+G927*0.2+H927*2+I927*0.1+VLOOKUP(B927,Sheet1!AU:AZ,6,FALSE)</f>
        <v>108</v>
      </c>
      <c r="O927" s="62">
        <f t="shared" si="262"/>
        <v>3.8</v>
      </c>
      <c r="P927" s="62">
        <f t="shared" si="263"/>
        <v>25.1</v>
      </c>
      <c r="R927" s="9">
        <f t="shared" si="275"/>
        <v>34</v>
      </c>
      <c r="S927" s="9">
        <f t="shared" si="264"/>
        <v>229.64</v>
      </c>
      <c r="T927" s="9">
        <f t="shared" si="265"/>
        <v>42.8</v>
      </c>
      <c r="U927" s="66">
        <f t="shared" si="276"/>
        <v>300</v>
      </c>
      <c r="V927" s="9">
        <f t="shared" si="277"/>
        <v>360</v>
      </c>
      <c r="W927" s="67">
        <f t="shared" si="278"/>
        <v>233</v>
      </c>
      <c r="Y927" s="69">
        <f>VLOOKUP(D927,Sheet2!P:Q,2,FALSE)</f>
        <v>60</v>
      </c>
      <c r="AB927" s="4" t="str">
        <f>IF('表格编辑 '!D984="monster","普通","BOSS")</f>
        <v>普通</v>
      </c>
      <c r="AD927" s="50">
        <f>VLOOKUP(D927,映射!AK:AL,2,FALSE)</f>
        <v>4</v>
      </c>
      <c r="AE927" s="50" t="s">
        <v>37</v>
      </c>
      <c r="AF927" s="4">
        <f>VLOOKUP(AE927,映射!AN:AO,2,FALSE)</f>
        <v>2</v>
      </c>
      <c r="AG927" s="50">
        <v>1</v>
      </c>
      <c r="AH927" s="70">
        <v>1</v>
      </c>
      <c r="AI927" s="16">
        <f t="shared" si="266"/>
        <v>40571</v>
      </c>
      <c r="AJ927" s="16">
        <f t="shared" si="267"/>
        <v>50022</v>
      </c>
      <c r="AK927" s="16">
        <f t="shared" si="268"/>
        <v>34</v>
      </c>
      <c r="AL927" s="16" t="str">
        <f t="shared" si="269"/>
        <v>魔域狂犬</v>
      </c>
      <c r="AM927" s="16">
        <f t="shared" si="270"/>
        <v>2400</v>
      </c>
      <c r="AN927" s="16">
        <f t="shared" si="271"/>
        <v>1238</v>
      </c>
      <c r="AO927" s="16">
        <f t="shared" si="279"/>
        <v>1162</v>
      </c>
      <c r="AP927" s="16">
        <f t="shared" si="272"/>
        <v>1781</v>
      </c>
      <c r="AQ927" s="16">
        <f t="shared" si="273"/>
        <v>1008</v>
      </c>
      <c r="AR927" s="16">
        <f t="shared" si="274"/>
        <v>219</v>
      </c>
      <c r="AS927" s="16"/>
      <c r="AT927" s="16">
        <v>64.9</v>
      </c>
      <c r="AU927" s="16">
        <v>72.1</v>
      </c>
      <c r="AV927" s="16">
        <v>3.2</v>
      </c>
      <c r="AW927" s="16"/>
    </row>
    <row r="928" spans="1:49">
      <c r="A928" s="62">
        <f>'表格编辑 '!A985</f>
        <v>40572</v>
      </c>
      <c r="B928" s="62">
        <f>'表格编辑 '!B985</f>
        <v>50103</v>
      </c>
      <c r="C928" s="62" t="str">
        <f>VLOOKUP(B928,映射!A:B,2,FALSE)</f>
        <v>地精</v>
      </c>
      <c r="D928" s="62">
        <f>'表格编辑 '!E985</f>
        <v>34</v>
      </c>
      <c r="E928" s="62">
        <f>ROUNDUP((VLOOKUP(B928,Sheet1!U:AA,3,FALSE)-2)*(0.042*(D928-1)+0.2)+0.4,0)</f>
        <v>45</v>
      </c>
      <c r="F928" s="62">
        <f>ROUNDUP((VLOOKUP(B928,Sheet1!U:AA,4,FALSE)-2)*(0.042*(D928-1)+0.2)+0.4,0)</f>
        <v>45</v>
      </c>
      <c r="G928" s="62">
        <f>ROUNDUP((VLOOKUP(B928,Sheet1!U:AA,5,FALSE)-2)*(0.042*(D928-1)+0.2)+0.4,0)</f>
        <v>45</v>
      </c>
      <c r="H928" s="62">
        <f>ROUNDUP((VLOOKUP(B928,Sheet1!U:AA,6,FALSE)-2)*(0.042*(D928-1)+0.2)+0.4,0)</f>
        <v>45</v>
      </c>
      <c r="I928" s="62">
        <f>ROUNDUP((VLOOKUP(B928,Sheet1!U:AA,7,FALSE)-2)*(0.042*(D928-1)+0.2)+0.4,0)</f>
        <v>29</v>
      </c>
      <c r="J928" s="62">
        <f>E928*8+F928*2+G928*3+H928*3+I928*1+VLOOKUP(B928,Sheet1!AU:AZ,2,FALSE)</f>
        <v>769</v>
      </c>
      <c r="K928" s="62">
        <f>E928*1+F928*2+G928*2+H928*2+I928*10+VLOOKUP(B928,Sheet1!AU:AZ,3,FALSE)</f>
        <v>625</v>
      </c>
      <c r="L928" s="62">
        <f>E928*0.1+F928*2+G928*0.2+H928*0.26+I928*0.1+VLOOKUP(B928,Sheet1!AU:AZ,4,FALSE)</f>
        <v>138.1</v>
      </c>
      <c r="M928" s="62">
        <f>E928*0.1+F928*0.2+G928*2+H928*0.2+I928*0.1+VLOOKUP(B928,Sheet1!AU:AZ,5,FALSE)</f>
        <v>135.4</v>
      </c>
      <c r="N928" s="62">
        <f>E928*0.1+F928*0.2+G928*0.2+H928*2+I928*0.1+VLOOKUP(B928,Sheet1!AU:AZ,6,FALSE)</f>
        <v>135.4</v>
      </c>
      <c r="O928" s="62">
        <f t="shared" ref="O928:O991" si="280">E928*-0.3+F928*-0.1+G928*0.2+H928*-0.1+I928*0.8</f>
        <v>9.7</v>
      </c>
      <c r="P928" s="62">
        <f t="shared" ref="P928:P991" si="281">E928*0.8+F928*-0.1+G928*-0.1+H928*0.2+I928*-0.1</f>
        <v>33.1</v>
      </c>
      <c r="R928" s="9">
        <f t="shared" si="275"/>
        <v>34</v>
      </c>
      <c r="S928" s="9">
        <f t="shared" si="264"/>
        <v>229.64</v>
      </c>
      <c r="T928" s="9">
        <f t="shared" si="265"/>
        <v>42.8</v>
      </c>
      <c r="U928" s="66">
        <f t="shared" si="276"/>
        <v>249</v>
      </c>
      <c r="V928" s="9">
        <f t="shared" si="277"/>
        <v>298.8</v>
      </c>
      <c r="W928" s="67">
        <f t="shared" si="278"/>
        <v>215</v>
      </c>
      <c r="Y928" s="69">
        <f>VLOOKUP(D928,Sheet2!P:Q,2,FALSE)</f>
        <v>60</v>
      </c>
      <c r="AB928" s="4" t="str">
        <f>IF('表格编辑 '!D985="monster","普通","BOSS")</f>
        <v>普通</v>
      </c>
      <c r="AD928" s="50">
        <f>VLOOKUP(D928,映射!AK:AL,2,FALSE)</f>
        <v>4</v>
      </c>
      <c r="AE928" s="50" t="s">
        <v>37</v>
      </c>
      <c r="AF928" s="4">
        <f>VLOOKUP(AE928,映射!AN:AO,2,FALSE)</f>
        <v>2</v>
      </c>
      <c r="AG928" s="50">
        <v>1</v>
      </c>
      <c r="AH928" s="70">
        <v>1</v>
      </c>
      <c r="AI928" s="16">
        <f t="shared" si="266"/>
        <v>40572</v>
      </c>
      <c r="AJ928" s="16">
        <f t="shared" si="267"/>
        <v>50103</v>
      </c>
      <c r="AK928" s="16">
        <f t="shared" si="268"/>
        <v>34</v>
      </c>
      <c r="AL928" s="16" t="str">
        <f t="shared" si="269"/>
        <v>地精</v>
      </c>
      <c r="AM928" s="16">
        <f t="shared" si="270"/>
        <v>1992</v>
      </c>
      <c r="AN928" s="16">
        <f t="shared" si="271"/>
        <v>1538</v>
      </c>
      <c r="AO928" s="16">
        <f t="shared" si="279"/>
        <v>454</v>
      </c>
      <c r="AP928" s="16">
        <f t="shared" si="272"/>
        <v>1223</v>
      </c>
      <c r="AQ928" s="16">
        <f t="shared" si="273"/>
        <v>1250</v>
      </c>
      <c r="AR928" s="16">
        <f t="shared" si="274"/>
        <v>208</v>
      </c>
      <c r="AS928" s="16"/>
      <c r="AT928" s="16">
        <v>80.6</v>
      </c>
      <c r="AU928" s="16">
        <v>80.6</v>
      </c>
      <c r="AV928" s="16">
        <v>15.5</v>
      </c>
      <c r="AW928" s="16"/>
    </row>
    <row r="929" spans="1:49">
      <c r="A929" s="62">
        <f>'表格编辑 '!A986</f>
        <v>40573</v>
      </c>
      <c r="B929" s="62">
        <f>'表格编辑 '!B986</f>
        <v>50016</v>
      </c>
      <c r="C929" s="62" t="str">
        <f>VLOOKUP(B929,映射!A:B,2,FALSE)</f>
        <v>炽热贼鼠</v>
      </c>
      <c r="D929" s="62">
        <f>'表格编辑 '!E986</f>
        <v>34</v>
      </c>
      <c r="E929" s="62">
        <f>ROUNDUP((VLOOKUP(B929,Sheet1!U:AA,3,FALSE)-2)*(0.042*(D929-1)+0.2)+0.4,0)</f>
        <v>25</v>
      </c>
      <c r="F929" s="62">
        <f>ROUNDUP((VLOOKUP(B929,Sheet1!U:AA,4,FALSE)-2)*(0.042*(D929-1)+0.2)+0.4,0)</f>
        <v>33</v>
      </c>
      <c r="G929" s="62">
        <f>ROUNDUP((VLOOKUP(B929,Sheet1!U:AA,5,FALSE)-2)*(0.042*(D929-1)+0.2)+0.4,0)</f>
        <v>22</v>
      </c>
      <c r="H929" s="62">
        <f>ROUNDUP((VLOOKUP(B929,Sheet1!U:AA,6,FALSE)-2)*(0.042*(D929-1)+0.2)+0.4,0)</f>
        <v>52</v>
      </c>
      <c r="I929" s="62">
        <f>ROUNDUP((VLOOKUP(B929,Sheet1!U:AA,7,FALSE)-2)*(0.042*(D929-1)+0.2)+0.4,0)</f>
        <v>48</v>
      </c>
      <c r="J929" s="62">
        <f>E929*8+F929*2+G929*3+H929*3+I929*1+VLOOKUP(B929,Sheet1!AU:AZ,2,FALSE)</f>
        <v>556</v>
      </c>
      <c r="K929" s="62">
        <f>E929*1+F929*2+G929*2+H929*2+I929*10+VLOOKUP(B929,Sheet1!AU:AZ,3,FALSE)</f>
        <v>739</v>
      </c>
      <c r="L929" s="62">
        <f>E929*0.1+F929*2+G929*0.2+H929*0.26+I929*0.1+VLOOKUP(B929,Sheet1!AU:AZ,4,FALSE)</f>
        <v>111.22</v>
      </c>
      <c r="M929" s="62">
        <f>E929*0.1+F929*0.2+G929*2+H929*0.2+I929*0.1+VLOOKUP(B929,Sheet1!AU:AZ,5,FALSE)</f>
        <v>88.3</v>
      </c>
      <c r="N929" s="62">
        <f>E929*0.1+F929*0.2+G929*0.2+H929*2+I929*0.1+VLOOKUP(B929,Sheet1!AU:AZ,6,FALSE)</f>
        <v>142.3</v>
      </c>
      <c r="O929" s="62">
        <f t="shared" si="280"/>
        <v>26.8</v>
      </c>
      <c r="P929" s="62">
        <f t="shared" si="281"/>
        <v>20.1</v>
      </c>
      <c r="R929" s="9">
        <f t="shared" si="275"/>
        <v>34</v>
      </c>
      <c r="S929" s="9">
        <f t="shared" si="264"/>
        <v>229.64</v>
      </c>
      <c r="T929" s="9">
        <f t="shared" si="265"/>
        <v>42.8</v>
      </c>
      <c r="U929" s="66">
        <f t="shared" si="276"/>
        <v>320</v>
      </c>
      <c r="V929" s="9">
        <f t="shared" si="277"/>
        <v>384</v>
      </c>
      <c r="W929" s="67">
        <f t="shared" si="278"/>
        <v>155</v>
      </c>
      <c r="Y929" s="69">
        <f>VLOOKUP(D929,Sheet2!P:Q,2,FALSE)</f>
        <v>60</v>
      </c>
      <c r="AB929" s="4" t="str">
        <f>IF('表格编辑 '!D986="monster","普通","BOSS")</f>
        <v>普通</v>
      </c>
      <c r="AD929" s="50">
        <f>VLOOKUP(D929,映射!AK:AL,2,FALSE)</f>
        <v>4</v>
      </c>
      <c r="AE929" s="50" t="s">
        <v>37</v>
      </c>
      <c r="AF929" s="4">
        <f>VLOOKUP(AE929,映射!AN:AO,2,FALSE)</f>
        <v>2</v>
      </c>
      <c r="AG929" s="50">
        <v>1</v>
      </c>
      <c r="AH929" s="70">
        <v>1</v>
      </c>
      <c r="AI929" s="16">
        <f t="shared" si="266"/>
        <v>40573</v>
      </c>
      <c r="AJ929" s="16">
        <f t="shared" si="267"/>
        <v>50016</v>
      </c>
      <c r="AK929" s="16">
        <f t="shared" si="268"/>
        <v>34</v>
      </c>
      <c r="AL929" s="16" t="str">
        <f t="shared" si="269"/>
        <v>炽热贼鼠</v>
      </c>
      <c r="AM929" s="16">
        <f t="shared" si="270"/>
        <v>2560</v>
      </c>
      <c r="AN929" s="16">
        <f t="shared" si="271"/>
        <v>1112</v>
      </c>
      <c r="AO929" s="16">
        <f t="shared" si="279"/>
        <v>1448</v>
      </c>
      <c r="AP929" s="16">
        <f t="shared" si="272"/>
        <v>2004</v>
      </c>
      <c r="AQ929" s="16">
        <f t="shared" si="273"/>
        <v>1478</v>
      </c>
      <c r="AR929" s="16">
        <f t="shared" si="274"/>
        <v>167</v>
      </c>
      <c r="AS929" s="16"/>
      <c r="AT929" s="16">
        <v>51.9</v>
      </c>
      <c r="AU929" s="16">
        <v>95.1</v>
      </c>
      <c r="AV929" s="16">
        <v>27.9</v>
      </c>
      <c r="AW929" s="16"/>
    </row>
    <row r="930" spans="1:49">
      <c r="A930" s="62">
        <f>'表格编辑 '!A987</f>
        <v>40574</v>
      </c>
      <c r="B930" s="62">
        <f>'表格编辑 '!B987</f>
        <v>50133</v>
      </c>
      <c r="C930" s="62" t="str">
        <f>VLOOKUP(B930,映射!A:B,2,FALSE)</f>
        <v>蜥蜴人武士</v>
      </c>
      <c r="D930" s="62">
        <f>'表格编辑 '!E987</f>
        <v>34</v>
      </c>
      <c r="E930" s="62">
        <f>ROUNDUP((VLOOKUP(B930,Sheet1!U:AA,3,FALSE)-2)*(0.042*(D930-1)+0.2)+0.4,0)</f>
        <v>50</v>
      </c>
      <c r="F930" s="62">
        <f>ROUNDUP((VLOOKUP(B930,Sheet1!U:AA,4,FALSE)-2)*(0.042*(D930-1)+0.2)+0.4,0)</f>
        <v>58</v>
      </c>
      <c r="G930" s="62">
        <f>ROUNDUP((VLOOKUP(B930,Sheet1!U:AA,5,FALSE)-2)*(0.042*(D930-1)+0.2)+0.4,0)</f>
        <v>45</v>
      </c>
      <c r="H930" s="62">
        <f>ROUNDUP((VLOOKUP(B930,Sheet1!U:AA,6,FALSE)-2)*(0.042*(D930-1)+0.2)+0.4,0)</f>
        <v>29</v>
      </c>
      <c r="I930" s="62">
        <f>ROUNDUP((VLOOKUP(B930,Sheet1!U:AA,7,FALSE)-2)*(0.042*(D930-1)+0.2)+0.4,0)</f>
        <v>28</v>
      </c>
      <c r="J930" s="62">
        <f>E930*8+F930*2+G930*3+H930*3+I930*1+VLOOKUP(B930,Sheet1!AU:AZ,2,FALSE)</f>
        <v>786</v>
      </c>
      <c r="K930" s="62">
        <f>E930*1+F930*2+G930*2+H930*2+I930*10+VLOOKUP(B930,Sheet1!AU:AZ,3,FALSE)</f>
        <v>614</v>
      </c>
      <c r="L930" s="62">
        <f>E930*0.1+F930*2+G930*0.2+H930*0.26+I930*0.1+VLOOKUP(B930,Sheet1!AU:AZ,4,FALSE)</f>
        <v>160.34</v>
      </c>
      <c r="M930" s="62">
        <f>E930*0.1+F930*0.2+G930*2+H930*0.2+I930*0.1+VLOOKUP(B930,Sheet1!AU:AZ,5,FALSE)</f>
        <v>135.2</v>
      </c>
      <c r="N930" s="62">
        <f>E930*0.1+F930*0.2+G930*0.2+H930*2+I930*0.1+VLOOKUP(B930,Sheet1!AU:AZ,6,FALSE)</f>
        <v>106.4</v>
      </c>
      <c r="O930" s="62">
        <f t="shared" si="280"/>
        <v>7.7</v>
      </c>
      <c r="P930" s="62">
        <f t="shared" si="281"/>
        <v>32.7</v>
      </c>
      <c r="R930" s="9">
        <f t="shared" si="275"/>
        <v>34</v>
      </c>
      <c r="S930" s="9">
        <f t="shared" si="264"/>
        <v>229.64</v>
      </c>
      <c r="T930" s="9">
        <f t="shared" si="265"/>
        <v>42.8</v>
      </c>
      <c r="U930" s="66">
        <f t="shared" si="276"/>
        <v>249</v>
      </c>
      <c r="V930" s="9">
        <f t="shared" si="277"/>
        <v>298.8</v>
      </c>
      <c r="W930" s="67">
        <f t="shared" si="278"/>
        <v>268</v>
      </c>
      <c r="Y930" s="69">
        <f>VLOOKUP(D930,Sheet2!P:Q,2,FALSE)</f>
        <v>60</v>
      </c>
      <c r="AB930" s="4" t="str">
        <f>IF('表格编辑 '!D987="monster","普通","BOSS")</f>
        <v>普通</v>
      </c>
      <c r="AD930" s="50">
        <f>VLOOKUP(D930,映射!AK:AL,2,FALSE)</f>
        <v>4</v>
      </c>
      <c r="AE930" s="50" t="s">
        <v>37</v>
      </c>
      <c r="AF930" s="4">
        <f>VLOOKUP(AE930,映射!AN:AO,2,FALSE)</f>
        <v>2</v>
      </c>
      <c r="AG930" s="50">
        <v>1</v>
      </c>
      <c r="AH930" s="70">
        <v>1</v>
      </c>
      <c r="AI930" s="16">
        <f t="shared" si="266"/>
        <v>40574</v>
      </c>
      <c r="AJ930" s="16">
        <f t="shared" si="267"/>
        <v>50133</v>
      </c>
      <c r="AK930" s="16">
        <f t="shared" si="268"/>
        <v>34</v>
      </c>
      <c r="AL930" s="16" t="str">
        <f t="shared" si="269"/>
        <v>蜥蜴人武士</v>
      </c>
      <c r="AM930" s="16">
        <f t="shared" si="270"/>
        <v>1992</v>
      </c>
      <c r="AN930" s="16">
        <f t="shared" si="271"/>
        <v>1572</v>
      </c>
      <c r="AO930" s="16">
        <f t="shared" si="279"/>
        <v>420</v>
      </c>
      <c r="AP930" s="16">
        <f t="shared" si="272"/>
        <v>1206</v>
      </c>
      <c r="AQ930" s="16">
        <f t="shared" si="273"/>
        <v>1228</v>
      </c>
      <c r="AR930" s="16">
        <f t="shared" si="274"/>
        <v>241</v>
      </c>
      <c r="AS930" s="16"/>
      <c r="AT930" s="16">
        <v>89.2</v>
      </c>
      <c r="AU930" s="16">
        <v>55</v>
      </c>
      <c r="AV930" s="16">
        <v>7.4</v>
      </c>
      <c r="AW930" s="16"/>
    </row>
    <row r="931" spans="1:49">
      <c r="A931" s="62">
        <f>'表格编辑 '!A988</f>
        <v>40575</v>
      </c>
      <c r="B931" s="62">
        <f>'表格编辑 '!B988</f>
        <v>50058</v>
      </c>
      <c r="C931" s="62" t="str">
        <f>VLOOKUP(B931,映射!A:B,2,FALSE)</f>
        <v>兔耳蝙蝠</v>
      </c>
      <c r="D931" s="62">
        <f>'表格编辑 '!E988</f>
        <v>34</v>
      </c>
      <c r="E931" s="62">
        <f>ROUNDUP((VLOOKUP(B931,Sheet1!U:AA,3,FALSE)-2)*(0.042*(D931-1)+0.2)+0.4,0)</f>
        <v>31</v>
      </c>
      <c r="F931" s="62">
        <f>ROUNDUP((VLOOKUP(B931,Sheet1!U:AA,4,FALSE)-2)*(0.042*(D931-1)+0.2)+0.4,0)</f>
        <v>39</v>
      </c>
      <c r="G931" s="62">
        <f>ROUNDUP((VLOOKUP(B931,Sheet1!U:AA,5,FALSE)-2)*(0.042*(D931-1)+0.2)+0.4,0)</f>
        <v>26</v>
      </c>
      <c r="H931" s="62">
        <f>ROUNDUP((VLOOKUP(B931,Sheet1!U:AA,6,FALSE)-2)*(0.042*(D931-1)+0.2)+0.4,0)</f>
        <v>47</v>
      </c>
      <c r="I931" s="62">
        <f>ROUNDUP((VLOOKUP(B931,Sheet1!U:AA,7,FALSE)-2)*(0.042*(D931-1)+0.2)+0.4,0)</f>
        <v>20</v>
      </c>
      <c r="J931" s="62">
        <f>E931*8+F931*2+G931*3+H931*3+I931*1+VLOOKUP(B931,Sheet1!AU:AZ,2,FALSE)</f>
        <v>585</v>
      </c>
      <c r="K931" s="62">
        <f>E931*1+F931*2+G931*2+H931*2+I931*10+VLOOKUP(B931,Sheet1!AU:AZ,3,FALSE)</f>
        <v>475</v>
      </c>
      <c r="L931" s="62">
        <f>E931*0.1+F931*2+G931*0.2+H931*0.26+I931*0.1+VLOOKUP(B931,Sheet1!AU:AZ,4,FALSE)</f>
        <v>120.52</v>
      </c>
      <c r="M931" s="62">
        <f>E931*0.1+F931*0.2+G931*2+H931*0.2+I931*0.1+VLOOKUP(B931,Sheet1!AU:AZ,5,FALSE)</f>
        <v>94.3</v>
      </c>
      <c r="N931" s="62">
        <f>E931*0.1+F931*0.2+G931*0.2+H931*2+I931*0.1+VLOOKUP(B931,Sheet1!AU:AZ,6,FALSE)</f>
        <v>132.1</v>
      </c>
      <c r="O931" s="62">
        <f t="shared" si="280"/>
        <v>3.3</v>
      </c>
      <c r="P931" s="62">
        <f t="shared" si="281"/>
        <v>25.7</v>
      </c>
      <c r="R931" s="9">
        <f t="shared" si="275"/>
        <v>34</v>
      </c>
      <c r="S931" s="9">
        <f t="shared" si="264"/>
        <v>229.64</v>
      </c>
      <c r="T931" s="9">
        <f t="shared" si="265"/>
        <v>42.8</v>
      </c>
      <c r="U931" s="66">
        <f t="shared" si="276"/>
        <v>309</v>
      </c>
      <c r="V931" s="9">
        <f t="shared" si="277"/>
        <v>370.8</v>
      </c>
      <c r="W931" s="67">
        <f t="shared" si="278"/>
        <v>176</v>
      </c>
      <c r="Y931" s="69">
        <f>VLOOKUP(D931,Sheet2!P:Q,2,FALSE)</f>
        <v>60</v>
      </c>
      <c r="AB931" s="4" t="str">
        <f>IF('表格编辑 '!D988="monster","普通","BOSS")</f>
        <v>普通</v>
      </c>
      <c r="AD931" s="50">
        <f>VLOOKUP(D931,映射!AK:AL,2,FALSE)</f>
        <v>4</v>
      </c>
      <c r="AE931" s="50" t="s">
        <v>37</v>
      </c>
      <c r="AF931" s="4">
        <f>VLOOKUP(AE931,映射!AN:AO,2,FALSE)</f>
        <v>2</v>
      </c>
      <c r="AG931" s="50">
        <v>1</v>
      </c>
      <c r="AH931" s="70">
        <v>1</v>
      </c>
      <c r="AI931" s="16">
        <f t="shared" si="266"/>
        <v>40575</v>
      </c>
      <c r="AJ931" s="16">
        <f t="shared" si="267"/>
        <v>50058</v>
      </c>
      <c r="AK931" s="16">
        <f t="shared" si="268"/>
        <v>34</v>
      </c>
      <c r="AL931" s="16" t="str">
        <f t="shared" si="269"/>
        <v>兔耳蝙蝠</v>
      </c>
      <c r="AM931" s="16">
        <f t="shared" si="270"/>
        <v>2472</v>
      </c>
      <c r="AN931" s="16">
        <f t="shared" si="271"/>
        <v>1170</v>
      </c>
      <c r="AO931" s="16">
        <f t="shared" si="279"/>
        <v>1302</v>
      </c>
      <c r="AP931" s="16">
        <f t="shared" si="272"/>
        <v>1887</v>
      </c>
      <c r="AQ931" s="16">
        <f t="shared" si="273"/>
        <v>950</v>
      </c>
      <c r="AR931" s="16">
        <f t="shared" si="274"/>
        <v>181</v>
      </c>
      <c r="AS931" s="16"/>
      <c r="AT931" s="16">
        <v>62.1</v>
      </c>
      <c r="AU931" s="16">
        <v>90.9</v>
      </c>
      <c r="AV931" s="16">
        <v>2.7</v>
      </c>
      <c r="AW931" s="16"/>
    </row>
    <row r="932" spans="1:49">
      <c r="A932" s="62">
        <f>'表格编辑 '!A989</f>
        <v>40576</v>
      </c>
      <c r="B932" s="62">
        <f>'表格编辑 '!B989</f>
        <v>50111</v>
      </c>
      <c r="C932" s="62" t="str">
        <f>VLOOKUP(B932,映射!A:B,2,FALSE)</f>
        <v>暗影</v>
      </c>
      <c r="D932" s="62">
        <f>'表格编辑 '!E989</f>
        <v>34</v>
      </c>
      <c r="E932" s="62">
        <f>ROUNDUP((VLOOKUP(B932,Sheet1!U:AA,3,FALSE)-2)*(0.042*(D932-1)+0.2)+0.4,0)</f>
        <v>37</v>
      </c>
      <c r="F932" s="62">
        <f>ROUNDUP((VLOOKUP(B932,Sheet1!U:AA,4,FALSE)-2)*(0.042*(D932-1)+0.2)+0.4,0)</f>
        <v>34</v>
      </c>
      <c r="G932" s="62">
        <f>ROUNDUP((VLOOKUP(B932,Sheet1!U:AA,5,FALSE)-2)*(0.042*(D932-1)+0.2)+0.4,0)</f>
        <v>34</v>
      </c>
      <c r="H932" s="62">
        <f>ROUNDUP((VLOOKUP(B932,Sheet1!U:AA,6,FALSE)-2)*(0.042*(D932-1)+0.2)+0.4,0)</f>
        <v>34</v>
      </c>
      <c r="I932" s="62">
        <f>ROUNDUP((VLOOKUP(B932,Sheet1!U:AA,7,FALSE)-2)*(0.042*(D932-1)+0.2)+0.4,0)</f>
        <v>39</v>
      </c>
      <c r="J932" s="62">
        <f>E932*8+F932*2+G932*3+H932*3+I932*1+VLOOKUP(B932,Sheet1!AU:AZ,2,FALSE)</f>
        <v>627</v>
      </c>
      <c r="K932" s="62">
        <f>E932*1+F932*2+G932*2+H932*2+I932*10+VLOOKUP(B932,Sheet1!AU:AZ,3,FALSE)</f>
        <v>651</v>
      </c>
      <c r="L932" s="62">
        <f>E932*0.1+F932*2+G932*0.2+H932*0.26+I932*0.1+VLOOKUP(B932,Sheet1!AU:AZ,4,FALSE)</f>
        <v>111.24</v>
      </c>
      <c r="M932" s="62">
        <f>E932*0.1+F932*0.2+G932*2+H932*0.2+I932*0.1+VLOOKUP(B932,Sheet1!AU:AZ,5,FALSE)</f>
        <v>109.2</v>
      </c>
      <c r="N932" s="62">
        <f>E932*0.1+F932*0.2+G932*0.2+H932*2+I932*0.1+VLOOKUP(B932,Sheet1!AU:AZ,6,FALSE)</f>
        <v>109.2</v>
      </c>
      <c r="O932" s="62">
        <f t="shared" si="280"/>
        <v>20.1</v>
      </c>
      <c r="P932" s="62">
        <f t="shared" si="281"/>
        <v>25.7</v>
      </c>
      <c r="R932" s="9">
        <f t="shared" si="275"/>
        <v>34</v>
      </c>
      <c r="S932" s="9">
        <f t="shared" si="264"/>
        <v>229.64</v>
      </c>
      <c r="T932" s="9">
        <f t="shared" si="265"/>
        <v>42.8</v>
      </c>
      <c r="U932" s="66">
        <f t="shared" si="276"/>
        <v>284</v>
      </c>
      <c r="V932" s="9">
        <f t="shared" si="277"/>
        <v>340.8</v>
      </c>
      <c r="W932" s="67">
        <f t="shared" si="278"/>
        <v>155</v>
      </c>
      <c r="Y932" s="69">
        <f>VLOOKUP(D932,Sheet2!P:Q,2,FALSE)</f>
        <v>60</v>
      </c>
      <c r="AB932" s="4" t="str">
        <f>IF('表格编辑 '!D989="monster","普通","BOSS")</f>
        <v>普通</v>
      </c>
      <c r="AD932" s="50">
        <f>VLOOKUP(D932,映射!AK:AL,2,FALSE)</f>
        <v>4</v>
      </c>
      <c r="AE932" s="50" t="s">
        <v>37</v>
      </c>
      <c r="AF932" s="4">
        <f>VLOOKUP(AE932,映射!AN:AO,2,FALSE)</f>
        <v>2</v>
      </c>
      <c r="AG932" s="50">
        <v>1</v>
      </c>
      <c r="AH932" s="70">
        <v>1</v>
      </c>
      <c r="AI932" s="16">
        <f t="shared" si="266"/>
        <v>40576</v>
      </c>
      <c r="AJ932" s="16">
        <f t="shared" si="267"/>
        <v>50111</v>
      </c>
      <c r="AK932" s="16">
        <f t="shared" si="268"/>
        <v>34</v>
      </c>
      <c r="AL932" s="16" t="str">
        <f t="shared" si="269"/>
        <v>暗影</v>
      </c>
      <c r="AM932" s="16">
        <f t="shared" si="270"/>
        <v>2272</v>
      </c>
      <c r="AN932" s="16">
        <f t="shared" si="271"/>
        <v>1254</v>
      </c>
      <c r="AO932" s="16">
        <f t="shared" si="279"/>
        <v>1018</v>
      </c>
      <c r="AP932" s="16">
        <f t="shared" si="272"/>
        <v>1645</v>
      </c>
      <c r="AQ932" s="16">
        <f t="shared" si="273"/>
        <v>1302</v>
      </c>
      <c r="AR932" s="16">
        <f t="shared" si="274"/>
        <v>167</v>
      </c>
      <c r="AS932" s="16"/>
      <c r="AT932" s="16">
        <v>73.5</v>
      </c>
      <c r="AU932" s="16">
        <v>73.5</v>
      </c>
      <c r="AV932" s="16">
        <v>16.3</v>
      </c>
      <c r="AW932" s="16"/>
    </row>
    <row r="933" spans="1:49">
      <c r="A933" s="62">
        <f>'表格编辑 '!A990</f>
        <v>40577</v>
      </c>
      <c r="B933" s="62">
        <f>'表格编辑 '!B990</f>
        <v>50014</v>
      </c>
      <c r="C933" s="62" t="str">
        <f>VLOOKUP(B933,映射!A:B,2,FALSE)</f>
        <v>堕落贼鼠</v>
      </c>
      <c r="D933" s="62">
        <f>'表格编辑 '!E990</f>
        <v>34</v>
      </c>
      <c r="E933" s="62">
        <f>ROUNDUP((VLOOKUP(B933,Sheet1!U:AA,3,FALSE)-2)*(0.042*(D933-1)+0.2)+0.4,0)</f>
        <v>7</v>
      </c>
      <c r="F933" s="62">
        <f>ROUNDUP((VLOOKUP(B933,Sheet1!U:AA,4,FALSE)-2)*(0.042*(D933-1)+0.2)+0.4,0)</f>
        <v>18</v>
      </c>
      <c r="G933" s="62">
        <f>ROUNDUP((VLOOKUP(B933,Sheet1!U:AA,5,FALSE)-2)*(0.042*(D933-1)+0.2)+0.4,0)</f>
        <v>37</v>
      </c>
      <c r="H933" s="62">
        <f>ROUNDUP((VLOOKUP(B933,Sheet1!U:AA,6,FALSE)-2)*(0.042*(D933-1)+0.2)+0.4,0)</f>
        <v>47</v>
      </c>
      <c r="I933" s="62">
        <f>ROUNDUP((VLOOKUP(B933,Sheet1!U:AA,7,FALSE)-2)*(0.042*(D933-1)+0.2)+0.4,0)</f>
        <v>53</v>
      </c>
      <c r="J933" s="62">
        <f>E933*8+F933*2+G933*3+H933*3+I933*1+VLOOKUP(B933,Sheet1!AU:AZ,2,FALSE)</f>
        <v>417</v>
      </c>
      <c r="K933" s="62">
        <f>E933*1+F933*2+G933*2+H933*2+I933*10+VLOOKUP(B933,Sheet1!AU:AZ,3,FALSE)</f>
        <v>761</v>
      </c>
      <c r="L933" s="62">
        <f>E933*0.1+F933*2+G933*0.2+H933*0.26+I933*0.1+VLOOKUP(B933,Sheet1!AU:AZ,4,FALSE)</f>
        <v>81.62</v>
      </c>
      <c r="M933" s="62">
        <f>E933*0.1+F933*0.2+G933*2+H933*0.2+I933*0.1+VLOOKUP(B933,Sheet1!AU:AZ,5,FALSE)</f>
        <v>113</v>
      </c>
      <c r="N933" s="62">
        <f>E933*0.1+F933*0.2+G933*0.2+H933*2+I933*0.1+VLOOKUP(B933,Sheet1!AU:AZ,6,FALSE)</f>
        <v>131</v>
      </c>
      <c r="O933" s="62">
        <f t="shared" si="280"/>
        <v>41.2</v>
      </c>
      <c r="P933" s="62">
        <f t="shared" si="281"/>
        <v>4.2</v>
      </c>
      <c r="R933" s="9">
        <f t="shared" si="275"/>
        <v>34</v>
      </c>
      <c r="S933" s="9">
        <f t="shared" si="264"/>
        <v>229.64</v>
      </c>
      <c r="T933" s="9">
        <f t="shared" si="265"/>
        <v>42.8</v>
      </c>
      <c r="U933" s="66">
        <f t="shared" si="276"/>
        <v>278</v>
      </c>
      <c r="V933" s="9">
        <f t="shared" si="277"/>
        <v>333.6</v>
      </c>
      <c r="W933" s="67">
        <f t="shared" si="278"/>
        <v>96</v>
      </c>
      <c r="Y933" s="69">
        <f>VLOOKUP(D933,Sheet2!P:Q,2,FALSE)</f>
        <v>60</v>
      </c>
      <c r="AB933" s="4" t="str">
        <f>IF('表格编辑 '!D990="monster","普通","BOSS")</f>
        <v>普通</v>
      </c>
      <c r="AD933" s="50">
        <f>VLOOKUP(D933,映射!AK:AL,2,FALSE)</f>
        <v>4</v>
      </c>
      <c r="AE933" s="50" t="s">
        <v>37</v>
      </c>
      <c r="AF933" s="4">
        <f>VLOOKUP(AE933,映射!AN:AO,2,FALSE)</f>
        <v>2</v>
      </c>
      <c r="AG933" s="50">
        <v>1</v>
      </c>
      <c r="AH933" s="70">
        <v>1</v>
      </c>
      <c r="AI933" s="16">
        <f t="shared" si="266"/>
        <v>40577</v>
      </c>
      <c r="AJ933" s="16">
        <f t="shared" si="267"/>
        <v>50014</v>
      </c>
      <c r="AK933" s="16">
        <f t="shared" si="268"/>
        <v>34</v>
      </c>
      <c r="AL933" s="16" t="str">
        <f t="shared" si="269"/>
        <v>堕落贼鼠</v>
      </c>
      <c r="AM933" s="16">
        <f t="shared" si="270"/>
        <v>2224</v>
      </c>
      <c r="AN933" s="16">
        <f t="shared" si="271"/>
        <v>834</v>
      </c>
      <c r="AO933" s="16">
        <f t="shared" si="279"/>
        <v>1390</v>
      </c>
      <c r="AP933" s="16">
        <f t="shared" si="272"/>
        <v>1807</v>
      </c>
      <c r="AQ933" s="16">
        <f t="shared" si="273"/>
        <v>1522</v>
      </c>
      <c r="AR933" s="16">
        <f t="shared" si="274"/>
        <v>123</v>
      </c>
      <c r="AS933" s="16"/>
      <c r="AT933" s="16">
        <v>62.4</v>
      </c>
      <c r="AU933" s="16">
        <v>76.8</v>
      </c>
      <c r="AV933" s="16">
        <v>33.5</v>
      </c>
      <c r="AW933" s="16"/>
    </row>
    <row r="934" spans="1:49">
      <c r="A934" s="62">
        <f>'表格编辑 '!A991</f>
        <v>40578</v>
      </c>
      <c r="B934" s="62">
        <f>'表格编辑 '!B991</f>
        <v>50023</v>
      </c>
      <c r="C934" s="62" t="str">
        <f>VLOOKUP(B934,映射!A:B,2,FALSE)</f>
        <v>异域魔犬</v>
      </c>
      <c r="D934" s="62">
        <f>'表格编辑 '!E991</f>
        <v>34</v>
      </c>
      <c r="E934" s="62">
        <f>ROUNDUP((VLOOKUP(B934,Sheet1!U:AA,3,FALSE)-2)*(0.042*(D934-1)+0.2)+0.4,0)</f>
        <v>34</v>
      </c>
      <c r="F934" s="62">
        <f>ROUNDUP((VLOOKUP(B934,Sheet1!U:AA,4,FALSE)-2)*(0.042*(D934-1)+0.2)+0.4,0)</f>
        <v>61</v>
      </c>
      <c r="G934" s="62">
        <f>ROUNDUP((VLOOKUP(B934,Sheet1!U:AA,5,FALSE)-2)*(0.042*(D934-1)+0.2)+0.4,0)</f>
        <v>18</v>
      </c>
      <c r="H934" s="62">
        <f>ROUNDUP((VLOOKUP(B934,Sheet1!U:AA,6,FALSE)-2)*(0.042*(D934-1)+0.2)+0.4,0)</f>
        <v>31</v>
      </c>
      <c r="I934" s="62">
        <f>ROUNDUP((VLOOKUP(B934,Sheet1!U:AA,7,FALSE)-2)*(0.042*(D934-1)+0.2)+0.4,0)</f>
        <v>26</v>
      </c>
      <c r="J934" s="62">
        <f>E934*8+F934*2+G934*3+H934*3+I934*1+VLOOKUP(B934,Sheet1!AU:AZ,2,FALSE)</f>
        <v>587</v>
      </c>
      <c r="K934" s="62">
        <f>E934*1+F934*2+G934*2+H934*2+I934*10+VLOOKUP(B934,Sheet1!AU:AZ,3,FALSE)</f>
        <v>534</v>
      </c>
      <c r="L934" s="62">
        <f>E934*0.1+F934*2+G934*0.2+H934*0.26+I934*0.1+VLOOKUP(B934,Sheet1!AU:AZ,4,FALSE)</f>
        <v>159.66</v>
      </c>
      <c r="M934" s="62">
        <f>E934*0.1+F934*0.2+G934*2+H934*0.2+I934*0.1+VLOOKUP(B934,Sheet1!AU:AZ,5,FALSE)</f>
        <v>80.4</v>
      </c>
      <c r="N934" s="62">
        <f>E934*0.1+F934*0.2+G934*0.2+H934*2+I934*0.1+VLOOKUP(B934,Sheet1!AU:AZ,6,FALSE)</f>
        <v>103.8</v>
      </c>
      <c r="O934" s="62">
        <f t="shared" si="280"/>
        <v>5</v>
      </c>
      <c r="P934" s="62">
        <f t="shared" si="281"/>
        <v>22.9</v>
      </c>
      <c r="R934" s="9">
        <f t="shared" si="275"/>
        <v>34</v>
      </c>
      <c r="S934" s="9">
        <f t="shared" si="264"/>
        <v>229.64</v>
      </c>
      <c r="T934" s="9">
        <f t="shared" si="265"/>
        <v>42.8</v>
      </c>
      <c r="U934" s="66">
        <f t="shared" si="276"/>
        <v>336</v>
      </c>
      <c r="V934" s="9">
        <f t="shared" si="277"/>
        <v>403.2</v>
      </c>
      <c r="W934" s="67">
        <f t="shared" si="278"/>
        <v>266</v>
      </c>
      <c r="Y934" s="69">
        <f>VLOOKUP(D934,Sheet2!P:Q,2,FALSE)</f>
        <v>60</v>
      </c>
      <c r="AB934" s="4" t="str">
        <f>IF('表格编辑 '!D991="monster","普通","BOSS")</f>
        <v>普通</v>
      </c>
      <c r="AD934" s="50">
        <f>VLOOKUP(D934,映射!AK:AL,2,FALSE)</f>
        <v>4</v>
      </c>
      <c r="AE934" s="50" t="s">
        <v>37</v>
      </c>
      <c r="AF934" s="4">
        <f>VLOOKUP(AE934,映射!AN:AO,2,FALSE)</f>
        <v>2</v>
      </c>
      <c r="AG934" s="50">
        <v>1</v>
      </c>
      <c r="AH934" s="70">
        <v>1</v>
      </c>
      <c r="AI934" s="16">
        <f t="shared" si="266"/>
        <v>40578</v>
      </c>
      <c r="AJ934" s="16">
        <f t="shared" si="267"/>
        <v>50023</v>
      </c>
      <c r="AK934" s="16">
        <f t="shared" si="268"/>
        <v>34</v>
      </c>
      <c r="AL934" s="16" t="str">
        <f t="shared" si="269"/>
        <v>异域魔犬</v>
      </c>
      <c r="AM934" s="16">
        <f t="shared" si="270"/>
        <v>2688</v>
      </c>
      <c r="AN934" s="16">
        <f t="shared" si="271"/>
        <v>1174</v>
      </c>
      <c r="AO934" s="16">
        <f t="shared" si="279"/>
        <v>1514</v>
      </c>
      <c r="AP934" s="16">
        <f t="shared" si="272"/>
        <v>2101</v>
      </c>
      <c r="AQ934" s="16">
        <f t="shared" si="273"/>
        <v>1068</v>
      </c>
      <c r="AR934" s="16">
        <f t="shared" si="274"/>
        <v>240</v>
      </c>
      <c r="AS934" s="16"/>
      <c r="AT934" s="16">
        <v>50</v>
      </c>
      <c r="AU934" s="16">
        <v>68</v>
      </c>
      <c r="AV934" s="16">
        <v>4.7</v>
      </c>
      <c r="AW934" s="16"/>
    </row>
    <row r="935" spans="1:49">
      <c r="A935" s="62">
        <f>'表格编辑 '!A992</f>
        <v>40579</v>
      </c>
      <c r="B935" s="62">
        <f>'表格编辑 '!B992</f>
        <v>50015</v>
      </c>
      <c r="C935" s="62" t="str">
        <f>VLOOKUP(B935,映射!A:B,2,FALSE)</f>
        <v>噩梦耗子</v>
      </c>
      <c r="D935" s="62">
        <f>'表格编辑 '!E992</f>
        <v>34</v>
      </c>
      <c r="E935" s="62">
        <f>ROUNDUP((VLOOKUP(B935,Sheet1!U:AA,3,FALSE)-2)*(0.042*(D935-1)+0.2)+0.4,0)</f>
        <v>4</v>
      </c>
      <c r="F935" s="62">
        <f>ROUNDUP((VLOOKUP(B935,Sheet1!U:AA,4,FALSE)-2)*(0.042*(D935-1)+0.2)+0.4,0)</f>
        <v>10</v>
      </c>
      <c r="G935" s="62">
        <f>ROUNDUP((VLOOKUP(B935,Sheet1!U:AA,5,FALSE)-2)*(0.042*(D935-1)+0.2)+0.4,0)</f>
        <v>26</v>
      </c>
      <c r="H935" s="62">
        <f>ROUNDUP((VLOOKUP(B935,Sheet1!U:AA,6,FALSE)-2)*(0.042*(D935-1)+0.2)+0.4,0)</f>
        <v>50</v>
      </c>
      <c r="I935" s="62">
        <f>ROUNDUP((VLOOKUP(B935,Sheet1!U:AA,7,FALSE)-2)*(0.042*(D935-1)+0.2)+0.4,0)</f>
        <v>56</v>
      </c>
      <c r="J935" s="62">
        <f>E935*8+F935*2+G935*3+H935*3+I935*1+VLOOKUP(B935,Sheet1!AU:AZ,2,FALSE)</f>
        <v>356</v>
      </c>
      <c r="K935" s="62">
        <f>E935*1+F935*2+G935*2+H935*2+I935*10+VLOOKUP(B935,Sheet1!AU:AZ,3,FALSE)</f>
        <v>756</v>
      </c>
      <c r="L935" s="62">
        <f>E935*0.1+F935*2+G935*0.2+H935*0.26+I935*0.1+VLOOKUP(B935,Sheet1!AU:AZ,4,FALSE)</f>
        <v>64.2</v>
      </c>
      <c r="M935" s="62">
        <f>E935*0.1+F935*0.2+G935*2+H935*0.2+I935*0.1+VLOOKUP(B935,Sheet1!AU:AZ,5,FALSE)</f>
        <v>90</v>
      </c>
      <c r="N935" s="62">
        <f>E935*0.1+F935*0.2+G935*0.2+H935*2+I935*0.1+VLOOKUP(B935,Sheet1!AU:AZ,6,FALSE)</f>
        <v>133.2</v>
      </c>
      <c r="O935" s="62">
        <f t="shared" si="280"/>
        <v>42.8</v>
      </c>
      <c r="P935" s="62">
        <f t="shared" si="281"/>
        <v>4</v>
      </c>
      <c r="R935" s="9">
        <f t="shared" si="275"/>
        <v>34</v>
      </c>
      <c r="S935" s="9">
        <f t="shared" si="264"/>
        <v>229.64</v>
      </c>
      <c r="T935" s="9">
        <f t="shared" si="265"/>
        <v>42.8</v>
      </c>
      <c r="U935" s="66">
        <f t="shared" si="276"/>
        <v>317</v>
      </c>
      <c r="V935" s="9">
        <f t="shared" si="277"/>
        <v>380.4</v>
      </c>
      <c r="W935" s="67">
        <f t="shared" si="278"/>
        <v>65</v>
      </c>
      <c r="Y935" s="69">
        <f>VLOOKUP(D935,Sheet2!P:Q,2,FALSE)</f>
        <v>60</v>
      </c>
      <c r="AB935" s="4" t="str">
        <f>IF('表格编辑 '!D992="monster","普通","BOSS")</f>
        <v>普通</v>
      </c>
      <c r="AD935" s="50">
        <f>VLOOKUP(D935,映射!AK:AL,2,FALSE)</f>
        <v>4</v>
      </c>
      <c r="AE935" s="50" t="s">
        <v>37</v>
      </c>
      <c r="AF935" s="4">
        <f>VLOOKUP(AE935,映射!AN:AO,2,FALSE)</f>
        <v>2</v>
      </c>
      <c r="AG935" s="50">
        <v>1</v>
      </c>
      <c r="AH935" s="70">
        <v>1</v>
      </c>
      <c r="AI935" s="16">
        <f t="shared" si="266"/>
        <v>40579</v>
      </c>
      <c r="AJ935" s="16">
        <f t="shared" si="267"/>
        <v>50015</v>
      </c>
      <c r="AK935" s="16">
        <f t="shared" si="268"/>
        <v>34</v>
      </c>
      <c r="AL935" s="16" t="str">
        <f t="shared" si="269"/>
        <v>噩梦耗子</v>
      </c>
      <c r="AM935" s="16">
        <f t="shared" si="270"/>
        <v>2536</v>
      </c>
      <c r="AN935" s="16">
        <f t="shared" si="271"/>
        <v>712</v>
      </c>
      <c r="AO935" s="16">
        <f t="shared" si="279"/>
        <v>1824</v>
      </c>
      <c r="AP935" s="16">
        <f t="shared" si="272"/>
        <v>2180</v>
      </c>
      <c r="AQ935" s="16">
        <f t="shared" si="273"/>
        <v>1512</v>
      </c>
      <c r="AR935" s="16">
        <f t="shared" si="274"/>
        <v>97</v>
      </c>
      <c r="AS935" s="16"/>
      <c r="AT935" s="16">
        <v>64.1</v>
      </c>
      <c r="AU935" s="16">
        <v>98.3</v>
      </c>
      <c r="AV935" s="16">
        <v>19.7</v>
      </c>
      <c r="AW935" s="16"/>
    </row>
    <row r="936" spans="1:49">
      <c r="A936" s="62">
        <f>'表格编辑 '!A993</f>
        <v>40580</v>
      </c>
      <c r="B936" s="62">
        <f>'表格编辑 '!B993</f>
        <v>50115</v>
      </c>
      <c r="C936" s="62" t="str">
        <f>VLOOKUP(B936,映射!A:B,2,FALSE)</f>
        <v>烈焰刃使魔</v>
      </c>
      <c r="D936" s="62">
        <f>'表格编辑 '!E993</f>
        <v>34</v>
      </c>
      <c r="E936" s="62">
        <f>ROUNDUP((VLOOKUP(B936,Sheet1!U:AA,3,FALSE)-2)*(0.042*(D936-1)+0.2)+0.4,0)</f>
        <v>22</v>
      </c>
      <c r="F936" s="62">
        <f>ROUNDUP((VLOOKUP(B936,Sheet1!U:AA,4,FALSE)-2)*(0.042*(D936-1)+0.2)+0.4,0)</f>
        <v>64</v>
      </c>
      <c r="G936" s="62">
        <f>ROUNDUP((VLOOKUP(B936,Sheet1!U:AA,5,FALSE)-2)*(0.042*(D936-1)+0.2)+0.4,0)</f>
        <v>42</v>
      </c>
      <c r="H936" s="62">
        <f>ROUNDUP((VLOOKUP(B936,Sheet1!U:AA,6,FALSE)-2)*(0.042*(D936-1)+0.2)+0.4,0)</f>
        <v>28</v>
      </c>
      <c r="I936" s="62">
        <f>ROUNDUP((VLOOKUP(B936,Sheet1!U:AA,7,FALSE)-2)*(0.042*(D936-1)+0.2)+0.4,0)</f>
        <v>55</v>
      </c>
      <c r="J936" s="62">
        <f>E936*8+F936*2+G936*3+H936*3+I936*1+VLOOKUP(B936,Sheet1!AU:AZ,2,FALSE)</f>
        <v>589</v>
      </c>
      <c r="K936" s="62">
        <f>E936*1+F936*2+G936*2+H936*2+I936*10+VLOOKUP(B936,Sheet1!AU:AZ,3,FALSE)</f>
        <v>860</v>
      </c>
      <c r="L936" s="62">
        <f>E936*0.1+F936*2+G936*0.2+H936*0.26+I936*0.1+VLOOKUP(B936,Sheet1!AU:AZ,4,FALSE)</f>
        <v>171.38</v>
      </c>
      <c r="M936" s="62">
        <f>E936*0.1+F936*0.2+G936*2+H936*0.2+I936*0.1+VLOOKUP(B936,Sheet1!AU:AZ,5,FALSE)</f>
        <v>130.1</v>
      </c>
      <c r="N936" s="62">
        <f>E936*0.1+F936*0.2+G936*0.2+H936*2+I936*0.1+VLOOKUP(B936,Sheet1!AU:AZ,6,FALSE)</f>
        <v>104.9</v>
      </c>
      <c r="O936" s="62">
        <f t="shared" si="280"/>
        <v>36.6</v>
      </c>
      <c r="P936" s="62">
        <f t="shared" si="281"/>
        <v>7.1</v>
      </c>
      <c r="R936" s="9">
        <f t="shared" si="275"/>
        <v>34</v>
      </c>
      <c r="S936" s="9">
        <f t="shared" si="264"/>
        <v>229.64</v>
      </c>
      <c r="T936" s="9">
        <f t="shared" si="265"/>
        <v>42.8</v>
      </c>
      <c r="U936" s="66">
        <f t="shared" si="276"/>
        <v>255</v>
      </c>
      <c r="V936" s="9">
        <f t="shared" si="277"/>
        <v>306</v>
      </c>
      <c r="W936" s="67">
        <f t="shared" si="278"/>
        <v>294</v>
      </c>
      <c r="Y936" s="69">
        <f>VLOOKUP(D936,Sheet2!P:Q,2,FALSE)</f>
        <v>60</v>
      </c>
      <c r="AB936" s="4" t="str">
        <f>IF('表格编辑 '!D993="monster","普通","BOSS")</f>
        <v>普通</v>
      </c>
      <c r="AD936" s="50">
        <f>VLOOKUP(D936,映射!AK:AL,2,FALSE)</f>
        <v>4</v>
      </c>
      <c r="AE936" s="50" t="s">
        <v>37</v>
      </c>
      <c r="AF936" s="4">
        <f>VLOOKUP(AE936,映射!AN:AO,2,FALSE)</f>
        <v>2</v>
      </c>
      <c r="AG936" s="50">
        <v>1</v>
      </c>
      <c r="AH936" s="70">
        <v>1</v>
      </c>
      <c r="AI936" s="16">
        <f t="shared" si="266"/>
        <v>40580</v>
      </c>
      <c r="AJ936" s="16">
        <f t="shared" si="267"/>
        <v>50115</v>
      </c>
      <c r="AK936" s="16">
        <f t="shared" si="268"/>
        <v>34</v>
      </c>
      <c r="AL936" s="16" t="str">
        <f t="shared" si="269"/>
        <v>烈焰刃使魔</v>
      </c>
      <c r="AM936" s="16">
        <f t="shared" si="270"/>
        <v>2040</v>
      </c>
      <c r="AN936" s="16">
        <f t="shared" si="271"/>
        <v>1178</v>
      </c>
      <c r="AO936" s="16">
        <f t="shared" si="279"/>
        <v>862</v>
      </c>
      <c r="AP936" s="16">
        <f t="shared" si="272"/>
        <v>1451</v>
      </c>
      <c r="AQ936" s="16">
        <f t="shared" si="273"/>
        <v>1720</v>
      </c>
      <c r="AR936" s="16">
        <f t="shared" si="274"/>
        <v>258</v>
      </c>
      <c r="AS936" s="16"/>
      <c r="AT936" s="16">
        <v>85.5</v>
      </c>
      <c r="AU936" s="16">
        <v>49.5</v>
      </c>
      <c r="AV936" s="16">
        <v>27.6</v>
      </c>
      <c r="AW936" s="16"/>
    </row>
    <row r="937" spans="1:49">
      <c r="A937" s="62">
        <f>'表格编辑 '!A994</f>
        <v>40581</v>
      </c>
      <c r="B937" s="62">
        <f>'表格编辑 '!B994</f>
        <v>50152</v>
      </c>
      <c r="C937" s="62" t="str">
        <f>VLOOKUP(B937,映射!A:B,2,FALSE)</f>
        <v>盗贼</v>
      </c>
      <c r="D937" s="62">
        <f>'表格编辑 '!E994</f>
        <v>34</v>
      </c>
      <c r="E937" s="62">
        <f>ROUNDUP((VLOOKUP(B937,Sheet1!U:AA,3,FALSE)-2)*(0.042*(D937-1)+0.2)+0.4,0)</f>
        <v>34</v>
      </c>
      <c r="F937" s="62">
        <f>ROUNDUP((VLOOKUP(B937,Sheet1!U:AA,4,FALSE)-2)*(0.042*(D937-1)+0.2)+0.4,0)</f>
        <v>42</v>
      </c>
      <c r="G937" s="62">
        <f>ROUNDUP((VLOOKUP(B937,Sheet1!U:AA,5,FALSE)-2)*(0.042*(D937-1)+0.2)+0.4,0)</f>
        <v>36</v>
      </c>
      <c r="H937" s="62">
        <f>ROUNDUP((VLOOKUP(B937,Sheet1!U:AA,6,FALSE)-2)*(0.042*(D937-1)+0.2)+0.4,0)</f>
        <v>53</v>
      </c>
      <c r="I937" s="62">
        <f>ROUNDUP((VLOOKUP(B937,Sheet1!U:AA,7,FALSE)-2)*(0.042*(D937-1)+0.2)+0.4,0)</f>
        <v>17</v>
      </c>
      <c r="J937" s="62">
        <f>E937*8+F937*2+G937*3+H937*3+I937*1+VLOOKUP(B937,Sheet1!AU:AZ,2,FALSE)</f>
        <v>660</v>
      </c>
      <c r="K937" s="62">
        <f>E937*1+F937*2+G937*2+H937*2+I937*10+VLOOKUP(B937,Sheet1!AU:AZ,3,FALSE)</f>
        <v>486</v>
      </c>
      <c r="L937" s="62">
        <f>E937*0.1+F937*2+G937*0.2+H937*0.26+I937*0.1+VLOOKUP(B937,Sheet1!AU:AZ,4,FALSE)</f>
        <v>130.08</v>
      </c>
      <c r="M937" s="62">
        <f>E937*0.1+F937*0.2+G937*2+H937*0.2+I937*0.1+VLOOKUP(B937,Sheet1!AU:AZ,5,FALSE)</f>
        <v>116.1</v>
      </c>
      <c r="N937" s="62">
        <f>E937*0.1+F937*0.2+G937*0.2+H937*2+I937*0.1+VLOOKUP(B937,Sheet1!AU:AZ,6,FALSE)</f>
        <v>146.7</v>
      </c>
      <c r="O937" s="62">
        <f t="shared" si="280"/>
        <v>1.1</v>
      </c>
      <c r="P937" s="62">
        <f t="shared" si="281"/>
        <v>28.3</v>
      </c>
      <c r="R937" s="9">
        <f t="shared" si="275"/>
        <v>34</v>
      </c>
      <c r="S937" s="9">
        <f t="shared" si="264"/>
        <v>229.64</v>
      </c>
      <c r="T937" s="9">
        <f t="shared" si="265"/>
        <v>42.8</v>
      </c>
      <c r="U937" s="66">
        <f t="shared" si="276"/>
        <v>274</v>
      </c>
      <c r="V937" s="9">
        <f t="shared" si="277"/>
        <v>328.8</v>
      </c>
      <c r="W937" s="67">
        <f t="shared" si="278"/>
        <v>197</v>
      </c>
      <c r="Y937" s="69">
        <f>VLOOKUP(D937,Sheet2!P:Q,2,FALSE)</f>
        <v>60</v>
      </c>
      <c r="AB937" s="4" t="str">
        <f>IF('表格编辑 '!D994="monster","普通","BOSS")</f>
        <v>普通</v>
      </c>
      <c r="AD937" s="50">
        <f>VLOOKUP(D937,映射!AK:AL,2,FALSE)</f>
        <v>4</v>
      </c>
      <c r="AE937" s="50" t="s">
        <v>37</v>
      </c>
      <c r="AF937" s="4">
        <f>VLOOKUP(AE937,映射!AN:AO,2,FALSE)</f>
        <v>2</v>
      </c>
      <c r="AG937" s="50">
        <v>1</v>
      </c>
      <c r="AH937" s="70">
        <v>1</v>
      </c>
      <c r="AI937" s="16">
        <f t="shared" si="266"/>
        <v>40581</v>
      </c>
      <c r="AJ937" s="16">
        <f t="shared" si="267"/>
        <v>50152</v>
      </c>
      <c r="AK937" s="16">
        <f t="shared" si="268"/>
        <v>34</v>
      </c>
      <c r="AL937" s="16" t="str">
        <f t="shared" si="269"/>
        <v>盗贼</v>
      </c>
      <c r="AM937" s="16">
        <f t="shared" si="270"/>
        <v>2192</v>
      </c>
      <c r="AN937" s="16">
        <f t="shared" si="271"/>
        <v>1320</v>
      </c>
      <c r="AO937" s="16">
        <f t="shared" si="279"/>
        <v>872</v>
      </c>
      <c r="AP937" s="16">
        <f t="shared" si="272"/>
        <v>1532</v>
      </c>
      <c r="AQ937" s="16">
        <f t="shared" si="273"/>
        <v>972</v>
      </c>
      <c r="AR937" s="16">
        <f t="shared" si="274"/>
        <v>196</v>
      </c>
      <c r="AS937" s="16"/>
      <c r="AT937" s="16">
        <v>69</v>
      </c>
      <c r="AU937" s="16">
        <v>96</v>
      </c>
      <c r="AV937" s="16">
        <v>0.4</v>
      </c>
      <c r="AW937" s="16"/>
    </row>
    <row r="938" spans="1:49">
      <c r="A938" s="62">
        <f>'表格编辑 '!A995</f>
        <v>40582</v>
      </c>
      <c r="B938" s="62">
        <f>'表格编辑 '!B995</f>
        <v>50158</v>
      </c>
      <c r="C938" s="62" t="str">
        <f>VLOOKUP(B938,映射!A:B,2,FALSE)</f>
        <v>阴毒鸟人</v>
      </c>
      <c r="D938" s="62">
        <f>'表格编辑 '!E995</f>
        <v>34</v>
      </c>
      <c r="E938" s="62">
        <f>ROUNDUP((VLOOKUP(B938,Sheet1!U:AA,3,FALSE)-2)*(0.042*(D938-1)+0.2)+0.4,0)</f>
        <v>26</v>
      </c>
      <c r="F938" s="62">
        <f>ROUNDUP((VLOOKUP(B938,Sheet1!U:AA,4,FALSE)-2)*(0.042*(D938-1)+0.2)+0.4,0)</f>
        <v>28</v>
      </c>
      <c r="G938" s="62">
        <f>ROUNDUP((VLOOKUP(B938,Sheet1!U:AA,5,FALSE)-2)*(0.042*(D938-1)+0.2)+0.4,0)</f>
        <v>20</v>
      </c>
      <c r="H938" s="62">
        <f>ROUNDUP((VLOOKUP(B938,Sheet1!U:AA,6,FALSE)-2)*(0.042*(D938-1)+0.2)+0.4,0)</f>
        <v>60</v>
      </c>
      <c r="I938" s="62">
        <f>ROUNDUP((VLOOKUP(B938,Sheet1!U:AA,7,FALSE)-2)*(0.042*(D938-1)+0.2)+0.4,0)</f>
        <v>29</v>
      </c>
      <c r="J938" s="62">
        <f>E938*8+F938*2+G938*3+H938*3+I938*1+VLOOKUP(B938,Sheet1!AU:AZ,2,FALSE)</f>
        <v>553</v>
      </c>
      <c r="K938" s="62">
        <f>E938*1+F938*2+G938*2+H938*2+I938*10+VLOOKUP(B938,Sheet1!AU:AZ,3,FALSE)</f>
        <v>552</v>
      </c>
      <c r="L938" s="62">
        <f>E938*0.1+F938*2+G938*0.2+H938*0.26+I938*0.1+VLOOKUP(B938,Sheet1!AU:AZ,4,FALSE)</f>
        <v>101.1</v>
      </c>
      <c r="M938" s="62">
        <f>E938*0.1+F938*0.2+G938*2+H938*0.2+I938*0.1+VLOOKUP(B938,Sheet1!AU:AZ,5,FALSE)</f>
        <v>83.1</v>
      </c>
      <c r="N938" s="62">
        <f>E938*0.1+F938*0.2+G938*0.2+H938*2+I938*0.1+VLOOKUP(B938,Sheet1!AU:AZ,6,FALSE)</f>
        <v>155.1</v>
      </c>
      <c r="O938" s="62">
        <f t="shared" si="280"/>
        <v>10.6</v>
      </c>
      <c r="P938" s="62">
        <f t="shared" si="281"/>
        <v>25.1</v>
      </c>
      <c r="R938" s="9">
        <f t="shared" si="275"/>
        <v>34</v>
      </c>
      <c r="S938" s="9">
        <f t="shared" si="264"/>
        <v>229.64</v>
      </c>
      <c r="T938" s="9">
        <f t="shared" si="265"/>
        <v>42.8</v>
      </c>
      <c r="U938" s="66">
        <f t="shared" si="276"/>
        <v>330</v>
      </c>
      <c r="V938" s="9">
        <f t="shared" si="277"/>
        <v>396</v>
      </c>
      <c r="W938" s="67">
        <f t="shared" si="278"/>
        <v>134</v>
      </c>
      <c r="Y938" s="69">
        <f>VLOOKUP(D938,Sheet2!P:Q,2,FALSE)</f>
        <v>60</v>
      </c>
      <c r="AB938" s="4" t="str">
        <f>IF('表格编辑 '!D995="monster","普通","BOSS")</f>
        <v>普通</v>
      </c>
      <c r="AD938" s="50">
        <f>VLOOKUP(D938,映射!AK:AL,2,FALSE)</f>
        <v>4</v>
      </c>
      <c r="AE938" s="50" t="s">
        <v>37</v>
      </c>
      <c r="AF938" s="4">
        <f>VLOOKUP(AE938,映射!AN:AO,2,FALSE)</f>
        <v>2</v>
      </c>
      <c r="AG938" s="50">
        <v>1</v>
      </c>
      <c r="AH938" s="70">
        <v>1</v>
      </c>
      <c r="AI938" s="16">
        <f t="shared" si="266"/>
        <v>40582</v>
      </c>
      <c r="AJ938" s="16">
        <f t="shared" si="267"/>
        <v>50158</v>
      </c>
      <c r="AK938" s="16">
        <f t="shared" si="268"/>
        <v>34</v>
      </c>
      <c r="AL938" s="16" t="str">
        <f t="shared" si="269"/>
        <v>阴毒鸟人</v>
      </c>
      <c r="AM938" s="16">
        <f t="shared" si="270"/>
        <v>2640</v>
      </c>
      <c r="AN938" s="16">
        <f t="shared" si="271"/>
        <v>1106</v>
      </c>
      <c r="AO938" s="16">
        <f t="shared" si="279"/>
        <v>1534</v>
      </c>
      <c r="AP938" s="16">
        <f t="shared" si="272"/>
        <v>2087</v>
      </c>
      <c r="AQ938" s="16">
        <f t="shared" si="273"/>
        <v>1104</v>
      </c>
      <c r="AR938" s="16">
        <f t="shared" si="274"/>
        <v>152</v>
      </c>
      <c r="AS938" s="16"/>
      <c r="AT938" s="16">
        <v>51</v>
      </c>
      <c r="AU938" s="16">
        <v>110.4</v>
      </c>
      <c r="AV938" s="16">
        <v>8.6</v>
      </c>
      <c r="AW938" s="16"/>
    </row>
    <row r="939" spans="1:49">
      <c r="A939" s="62">
        <f>'表格编辑 '!A996</f>
        <v>40583</v>
      </c>
      <c r="B939" s="62">
        <f>'表格编辑 '!B996</f>
        <v>50003</v>
      </c>
      <c r="C939" s="62" t="str">
        <f>VLOOKUP(B939,映射!A:B,2,FALSE)</f>
        <v>虎人</v>
      </c>
      <c r="D939" s="62">
        <f>'表格编辑 '!E996</f>
        <v>34</v>
      </c>
      <c r="E939" s="62">
        <f>ROUNDUP((VLOOKUP(B939,Sheet1!U:AA,3,FALSE)-2)*(0.042*(D939-1)+0.2)+0.4,0)</f>
        <v>33</v>
      </c>
      <c r="F939" s="62">
        <f>ROUNDUP((VLOOKUP(B939,Sheet1!U:AA,4,FALSE)-2)*(0.042*(D939-1)+0.2)+0.4,0)</f>
        <v>39</v>
      </c>
      <c r="G939" s="62">
        <f>ROUNDUP((VLOOKUP(B939,Sheet1!U:AA,5,FALSE)-2)*(0.042*(D939-1)+0.2)+0.4,0)</f>
        <v>25</v>
      </c>
      <c r="H939" s="62">
        <f>ROUNDUP((VLOOKUP(B939,Sheet1!U:AA,6,FALSE)-2)*(0.042*(D939-1)+0.2)+0.4,0)</f>
        <v>28</v>
      </c>
      <c r="I939" s="62">
        <f>ROUNDUP((VLOOKUP(B939,Sheet1!U:AA,7,FALSE)-2)*(0.042*(D939-1)+0.2)+0.4,0)</f>
        <v>39</v>
      </c>
      <c r="J939" s="62">
        <f>E939*8+F939*2+G939*3+H939*3+I939*1+VLOOKUP(B939,Sheet1!AU:AZ,2,FALSE)</f>
        <v>560</v>
      </c>
      <c r="K939" s="62">
        <f>E939*1+F939*2+G939*2+H939*2+I939*10+VLOOKUP(B939,Sheet1!AU:AZ,3,FALSE)</f>
        <v>627</v>
      </c>
      <c r="L939" s="62">
        <f>E939*0.1+F939*2+G939*0.2+H939*0.26+I939*0.1+VLOOKUP(B939,Sheet1!AU:AZ,4,FALSE)</f>
        <v>117.48</v>
      </c>
      <c r="M939" s="62">
        <f>E939*0.1+F939*0.2+G939*2+H939*0.2+I939*0.1+VLOOKUP(B939,Sheet1!AU:AZ,5,FALSE)</f>
        <v>90.6</v>
      </c>
      <c r="N939" s="62">
        <f>E939*0.1+F939*0.2+G939*0.2+H939*2+I939*0.1+VLOOKUP(B939,Sheet1!AU:AZ,6,FALSE)</f>
        <v>96</v>
      </c>
      <c r="O939" s="62">
        <f t="shared" si="280"/>
        <v>19.6</v>
      </c>
      <c r="P939" s="62">
        <f t="shared" si="281"/>
        <v>21.7</v>
      </c>
      <c r="R939" s="9">
        <f t="shared" si="275"/>
        <v>34</v>
      </c>
      <c r="S939" s="9">
        <f t="shared" si="264"/>
        <v>229.64</v>
      </c>
      <c r="T939" s="9">
        <f t="shared" si="265"/>
        <v>42.8</v>
      </c>
      <c r="U939" s="66">
        <f t="shared" si="276"/>
        <v>315</v>
      </c>
      <c r="V939" s="9">
        <f t="shared" si="277"/>
        <v>378</v>
      </c>
      <c r="W939" s="67">
        <f t="shared" si="278"/>
        <v>169</v>
      </c>
      <c r="Y939" s="69">
        <f>VLOOKUP(D939,Sheet2!P:Q,2,FALSE)</f>
        <v>60</v>
      </c>
      <c r="AB939" s="4" t="str">
        <f>IF('表格编辑 '!D996="monster","普通","BOSS")</f>
        <v>普通</v>
      </c>
      <c r="AD939" s="50">
        <f>VLOOKUP(D939,映射!AK:AL,2,FALSE)</f>
        <v>4</v>
      </c>
      <c r="AE939" s="50" t="s">
        <v>37</v>
      </c>
      <c r="AF939" s="4">
        <f>VLOOKUP(AE939,映射!AN:AO,2,FALSE)</f>
        <v>2</v>
      </c>
      <c r="AG939" s="50">
        <v>1</v>
      </c>
      <c r="AH939" s="70">
        <v>1</v>
      </c>
      <c r="AI939" s="16">
        <f t="shared" si="266"/>
        <v>40583</v>
      </c>
      <c r="AJ939" s="16">
        <f t="shared" si="267"/>
        <v>50003</v>
      </c>
      <c r="AK939" s="16">
        <f t="shared" si="268"/>
        <v>34</v>
      </c>
      <c r="AL939" s="16" t="str">
        <f t="shared" si="269"/>
        <v>虎人</v>
      </c>
      <c r="AM939" s="16">
        <f t="shared" si="270"/>
        <v>2520</v>
      </c>
      <c r="AN939" s="16">
        <f t="shared" si="271"/>
        <v>1120</v>
      </c>
      <c r="AO939" s="16">
        <f t="shared" si="279"/>
        <v>1400</v>
      </c>
      <c r="AP939" s="16">
        <f t="shared" si="272"/>
        <v>1960</v>
      </c>
      <c r="AQ939" s="16">
        <f t="shared" si="273"/>
        <v>1254</v>
      </c>
      <c r="AR939" s="16">
        <f t="shared" si="274"/>
        <v>177</v>
      </c>
      <c r="AS939" s="16"/>
      <c r="AT939" s="16">
        <v>55.6</v>
      </c>
      <c r="AU939" s="16">
        <v>61</v>
      </c>
      <c r="AV939" s="16">
        <v>5.6</v>
      </c>
      <c r="AW939" s="16"/>
    </row>
    <row r="940" spans="1:49">
      <c r="A940" s="62">
        <f>'表格编辑 '!A997</f>
        <v>40584</v>
      </c>
      <c r="B940" s="62">
        <f>'表格编辑 '!B997</f>
        <v>50119</v>
      </c>
      <c r="C940" s="62" t="str">
        <f>VLOOKUP(B940,映射!A:B,2,FALSE)</f>
        <v>红魔恐怖箱</v>
      </c>
      <c r="D940" s="62">
        <f>'表格编辑 '!E997</f>
        <v>34</v>
      </c>
      <c r="E940" s="62">
        <f>ROUNDUP((VLOOKUP(B940,Sheet1!U:AA,3,FALSE)-2)*(0.042*(D940-1)+0.2)+0.4,0)</f>
        <v>17</v>
      </c>
      <c r="F940" s="62">
        <f>ROUNDUP((VLOOKUP(B940,Sheet1!U:AA,4,FALSE)-2)*(0.042*(D940-1)+0.2)+0.4,0)</f>
        <v>48</v>
      </c>
      <c r="G940" s="62">
        <f>ROUNDUP((VLOOKUP(B940,Sheet1!U:AA,5,FALSE)-2)*(0.042*(D940-1)+0.2)+0.4,0)</f>
        <v>41</v>
      </c>
      <c r="H940" s="62">
        <f>ROUNDUP((VLOOKUP(B940,Sheet1!U:AA,6,FALSE)-2)*(0.042*(D940-1)+0.2)+0.4,0)</f>
        <v>17</v>
      </c>
      <c r="I940" s="62">
        <f>ROUNDUP((VLOOKUP(B940,Sheet1!U:AA,7,FALSE)-2)*(0.042*(D940-1)+0.2)+0.4,0)</f>
        <v>41</v>
      </c>
      <c r="J940" s="62">
        <f>E940*8+F940*2+G940*3+H940*3+I940*1+VLOOKUP(B940,Sheet1!AU:AZ,2,FALSE)</f>
        <v>467</v>
      </c>
      <c r="K940" s="62">
        <f>E940*1+F940*2+G940*2+H940*2+I940*10+VLOOKUP(B940,Sheet1!AU:AZ,3,FALSE)</f>
        <v>659</v>
      </c>
      <c r="L940" s="62">
        <f>E940*0.1+F940*2+G940*0.2+H940*0.26+I940*0.1+VLOOKUP(B940,Sheet1!AU:AZ,4,FALSE)</f>
        <v>134.42</v>
      </c>
      <c r="M940" s="62">
        <f>E940*0.1+F940*0.2+G940*2+H940*0.2+I940*0.1+VLOOKUP(B940,Sheet1!AU:AZ,5,FALSE)</f>
        <v>120.8</v>
      </c>
      <c r="N940" s="62">
        <f>E940*0.1+F940*0.2+G940*0.2+H940*2+I940*0.1+VLOOKUP(B940,Sheet1!AU:AZ,6,FALSE)</f>
        <v>77.6</v>
      </c>
      <c r="O940" s="62">
        <f t="shared" si="280"/>
        <v>29.4</v>
      </c>
      <c r="P940" s="62">
        <f t="shared" si="281"/>
        <v>4</v>
      </c>
      <c r="R940" s="9">
        <f t="shared" si="275"/>
        <v>34</v>
      </c>
      <c r="S940" s="9">
        <f t="shared" si="264"/>
        <v>229.64</v>
      </c>
      <c r="T940" s="9">
        <f t="shared" si="265"/>
        <v>42.8</v>
      </c>
      <c r="U940" s="66">
        <f t="shared" si="276"/>
        <v>267</v>
      </c>
      <c r="V940" s="9">
        <f t="shared" si="277"/>
        <v>320.4</v>
      </c>
      <c r="W940" s="67">
        <f t="shared" si="278"/>
        <v>207</v>
      </c>
      <c r="Y940" s="69">
        <f>VLOOKUP(D940,Sheet2!P:Q,2,FALSE)</f>
        <v>60</v>
      </c>
      <c r="AB940" s="4" t="str">
        <f>IF('表格编辑 '!D997="monster","普通","BOSS")</f>
        <v>普通</v>
      </c>
      <c r="AD940" s="50">
        <f>VLOOKUP(D940,映射!AK:AL,2,FALSE)</f>
        <v>4</v>
      </c>
      <c r="AE940" s="50" t="s">
        <v>37</v>
      </c>
      <c r="AF940" s="4">
        <f>VLOOKUP(AE940,映射!AN:AO,2,FALSE)</f>
        <v>2</v>
      </c>
      <c r="AG940" s="50">
        <v>1</v>
      </c>
      <c r="AH940" s="70">
        <v>1</v>
      </c>
      <c r="AI940" s="16">
        <f t="shared" si="266"/>
        <v>40584</v>
      </c>
      <c r="AJ940" s="16">
        <f t="shared" si="267"/>
        <v>50119</v>
      </c>
      <c r="AK940" s="16">
        <f t="shared" si="268"/>
        <v>34</v>
      </c>
      <c r="AL940" s="16" t="str">
        <f t="shared" si="269"/>
        <v>红魔恐怖箱</v>
      </c>
      <c r="AM940" s="16">
        <f t="shared" si="270"/>
        <v>2136</v>
      </c>
      <c r="AN940" s="16">
        <f t="shared" si="271"/>
        <v>934</v>
      </c>
      <c r="AO940" s="16">
        <f t="shared" si="279"/>
        <v>1202</v>
      </c>
      <c r="AP940" s="16">
        <f t="shared" si="272"/>
        <v>1669</v>
      </c>
      <c r="AQ940" s="16">
        <f t="shared" si="273"/>
        <v>1318</v>
      </c>
      <c r="AR940" s="16">
        <f t="shared" si="274"/>
        <v>202</v>
      </c>
      <c r="AS940" s="16"/>
      <c r="AT940" s="16">
        <v>81.5</v>
      </c>
      <c r="AU940" s="16">
        <v>47.3</v>
      </c>
      <c r="AV940" s="16">
        <v>23.4</v>
      </c>
      <c r="AW940" s="16"/>
    </row>
    <row r="941" spans="1:49">
      <c r="A941" s="62">
        <f>'表格编辑 '!A998</f>
        <v>40585</v>
      </c>
      <c r="B941" s="62">
        <f>'表格编辑 '!B998</f>
        <v>50121</v>
      </c>
      <c r="C941" s="62" t="str">
        <f>VLOOKUP(B941,映射!A:B,2,FALSE)</f>
        <v>绿蛙恐怖箱</v>
      </c>
      <c r="D941" s="62">
        <f>'表格编辑 '!E998</f>
        <v>34</v>
      </c>
      <c r="E941" s="62">
        <f>ROUNDUP((VLOOKUP(B941,Sheet1!U:AA,3,FALSE)-2)*(0.042*(D941-1)+0.2)+0.4,0)</f>
        <v>18</v>
      </c>
      <c r="F941" s="62">
        <f>ROUNDUP((VLOOKUP(B941,Sheet1!U:AA,4,FALSE)-2)*(0.042*(D941-1)+0.2)+0.4,0)</f>
        <v>53</v>
      </c>
      <c r="G941" s="62">
        <f>ROUNDUP((VLOOKUP(B941,Sheet1!U:AA,5,FALSE)-2)*(0.042*(D941-1)+0.2)+0.4,0)</f>
        <v>44</v>
      </c>
      <c r="H941" s="62">
        <f>ROUNDUP((VLOOKUP(B941,Sheet1!U:AA,6,FALSE)-2)*(0.042*(D941-1)+0.2)+0.4,0)</f>
        <v>37</v>
      </c>
      <c r="I941" s="62">
        <f>ROUNDUP((VLOOKUP(B941,Sheet1!U:AA,7,FALSE)-2)*(0.042*(D941-1)+0.2)+0.4,0)</f>
        <v>34</v>
      </c>
      <c r="J941" s="62">
        <f>E941*8+F941*2+G941*3+H941*3+I941*1+VLOOKUP(B941,Sheet1!AU:AZ,2,FALSE)</f>
        <v>547</v>
      </c>
      <c r="K941" s="62">
        <f>E941*1+F941*2+G941*2+H941*2+I941*10+VLOOKUP(B941,Sheet1!AU:AZ,3,FALSE)</f>
        <v>646</v>
      </c>
      <c r="L941" s="62">
        <f>E941*0.1+F941*2+G941*0.2+H941*0.26+I941*0.1+VLOOKUP(B941,Sheet1!AU:AZ,4,FALSE)</f>
        <v>149.62</v>
      </c>
      <c r="M941" s="62">
        <f>E941*0.1+F941*0.2+G941*2+H941*0.2+I941*0.1+VLOOKUP(B941,Sheet1!AU:AZ,5,FALSE)</f>
        <v>131.2</v>
      </c>
      <c r="N941" s="62">
        <f>E941*0.1+F941*0.2+G941*0.2+H941*2+I941*0.1+VLOOKUP(B941,Sheet1!AU:AZ,6,FALSE)</f>
        <v>118.6</v>
      </c>
      <c r="O941" s="62">
        <f t="shared" si="280"/>
        <v>21.6</v>
      </c>
      <c r="P941" s="62">
        <f t="shared" si="281"/>
        <v>8.7</v>
      </c>
      <c r="R941" s="9">
        <f t="shared" si="275"/>
        <v>34</v>
      </c>
      <c r="S941" s="9">
        <f t="shared" si="264"/>
        <v>229.64</v>
      </c>
      <c r="T941" s="9">
        <f t="shared" si="265"/>
        <v>42.8</v>
      </c>
      <c r="U941" s="66">
        <f t="shared" si="276"/>
        <v>254</v>
      </c>
      <c r="V941" s="9">
        <f t="shared" si="277"/>
        <v>304.8</v>
      </c>
      <c r="W941" s="67">
        <f t="shared" si="278"/>
        <v>242</v>
      </c>
      <c r="Y941" s="69">
        <f>VLOOKUP(D941,Sheet2!P:Q,2,FALSE)</f>
        <v>60</v>
      </c>
      <c r="AB941" s="4" t="str">
        <f>IF('表格编辑 '!D998="monster","普通","BOSS")</f>
        <v>普通</v>
      </c>
      <c r="AD941" s="50">
        <f>VLOOKUP(D941,映射!AK:AL,2,FALSE)</f>
        <v>4</v>
      </c>
      <c r="AE941" s="50" t="s">
        <v>37</v>
      </c>
      <c r="AF941" s="4">
        <f>VLOOKUP(AE941,映射!AN:AO,2,FALSE)</f>
        <v>2</v>
      </c>
      <c r="AG941" s="50">
        <v>1</v>
      </c>
      <c r="AH941" s="70">
        <v>1</v>
      </c>
      <c r="AI941" s="16">
        <f t="shared" si="266"/>
        <v>40585</v>
      </c>
      <c r="AJ941" s="16">
        <f t="shared" si="267"/>
        <v>50121</v>
      </c>
      <c r="AK941" s="16">
        <f t="shared" si="268"/>
        <v>34</v>
      </c>
      <c r="AL941" s="16" t="str">
        <f t="shared" si="269"/>
        <v>绿蛙恐怖箱</v>
      </c>
      <c r="AM941" s="16">
        <f t="shared" si="270"/>
        <v>2032</v>
      </c>
      <c r="AN941" s="16">
        <f t="shared" si="271"/>
        <v>1094</v>
      </c>
      <c r="AO941" s="16">
        <f t="shared" si="279"/>
        <v>938</v>
      </c>
      <c r="AP941" s="16">
        <f t="shared" si="272"/>
        <v>1485</v>
      </c>
      <c r="AQ941" s="16">
        <f t="shared" si="273"/>
        <v>1292</v>
      </c>
      <c r="AR941" s="16">
        <f t="shared" si="274"/>
        <v>225</v>
      </c>
      <c r="AS941" s="16"/>
      <c r="AT941" s="16">
        <v>87.3</v>
      </c>
      <c r="AU941" s="16">
        <v>42.3</v>
      </c>
      <c r="AV941" s="16">
        <v>19.6</v>
      </c>
      <c r="AW941" s="16"/>
    </row>
    <row r="942" spans="1:49">
      <c r="A942" s="62">
        <f>'表格编辑 '!A999</f>
        <v>40586</v>
      </c>
      <c r="B942" s="62">
        <f>'表格编辑 '!B999</f>
        <v>50022</v>
      </c>
      <c r="C942" s="62" t="str">
        <f>VLOOKUP(B942,映射!A:B,2,FALSE)</f>
        <v>魔域狂犬</v>
      </c>
      <c r="D942" s="62">
        <f>'表格编辑 '!E999</f>
        <v>39</v>
      </c>
      <c r="E942" s="62">
        <f>ROUNDUP((VLOOKUP(B942,Sheet1!U:AA,3,FALSE)-2)*(0.042*(D942-1)+0.2)+0.4,0)</f>
        <v>40</v>
      </c>
      <c r="F942" s="62">
        <f>ROUNDUP((VLOOKUP(B942,Sheet1!U:AA,4,FALSE)-2)*(0.042*(D942-1)+0.2)+0.4,0)</f>
        <v>60</v>
      </c>
      <c r="G942" s="62">
        <f>ROUNDUP((VLOOKUP(B942,Sheet1!U:AA,5,FALSE)-2)*(0.042*(D942-1)+0.2)+0.4,0)</f>
        <v>31</v>
      </c>
      <c r="H942" s="62">
        <f>ROUNDUP((VLOOKUP(B942,Sheet1!U:AA,6,FALSE)-2)*(0.042*(D942-1)+0.2)+0.4,0)</f>
        <v>37</v>
      </c>
      <c r="I942" s="62">
        <f>ROUNDUP((VLOOKUP(B942,Sheet1!U:AA,7,FALSE)-2)*(0.042*(D942-1)+0.2)+0.4,0)</f>
        <v>24</v>
      </c>
      <c r="J942" s="62">
        <f>E942*8+F942*2+G942*3+H942*3+I942*1+VLOOKUP(B942,Sheet1!AU:AZ,2,FALSE)</f>
        <v>688</v>
      </c>
      <c r="K942" s="62">
        <f>E942*1+F942*2+G942*2+H942*2+I942*10+VLOOKUP(B942,Sheet1!AU:AZ,3,FALSE)</f>
        <v>556</v>
      </c>
      <c r="L942" s="62">
        <f>E942*0.1+F942*2+G942*0.2+H942*0.26+I942*0.1+VLOOKUP(B942,Sheet1!AU:AZ,4,FALSE)</f>
        <v>162.22</v>
      </c>
      <c r="M942" s="62">
        <f>E942*0.1+F942*0.2+G942*2+H942*0.2+I942*0.1+VLOOKUP(B942,Sheet1!AU:AZ,5,FALSE)</f>
        <v>107.8</v>
      </c>
      <c r="N942" s="62">
        <f>E942*0.1+F942*0.2+G942*0.2+H942*2+I942*0.1+VLOOKUP(B942,Sheet1!AU:AZ,6,FALSE)</f>
        <v>118.6</v>
      </c>
      <c r="O942" s="62">
        <f t="shared" si="280"/>
        <v>3.7</v>
      </c>
      <c r="P942" s="62">
        <f t="shared" si="281"/>
        <v>27.9</v>
      </c>
      <c r="R942" s="9">
        <f t="shared" si="275"/>
        <v>39</v>
      </c>
      <c r="S942" s="9">
        <f t="shared" si="264"/>
        <v>252.24</v>
      </c>
      <c r="T942" s="9">
        <f t="shared" si="265"/>
        <v>46.8</v>
      </c>
      <c r="U942" s="66">
        <f t="shared" si="276"/>
        <v>332</v>
      </c>
      <c r="V942" s="9">
        <f t="shared" si="277"/>
        <v>398.4</v>
      </c>
      <c r="W942" s="67">
        <f t="shared" si="278"/>
        <v>261</v>
      </c>
      <c r="Y942" s="69">
        <f>VLOOKUP(D942,Sheet2!P:Q,2,FALSE)</f>
        <v>60</v>
      </c>
      <c r="AB942" s="4" t="str">
        <f>IF('表格编辑 '!D999="monster","普通","BOSS")</f>
        <v>普通</v>
      </c>
      <c r="AD942" s="50">
        <f>VLOOKUP(D942,映射!AK:AL,2,FALSE)</f>
        <v>4</v>
      </c>
      <c r="AE942" s="50" t="s">
        <v>37</v>
      </c>
      <c r="AF942" s="4">
        <f>VLOOKUP(AE942,映射!AN:AO,2,FALSE)</f>
        <v>2</v>
      </c>
      <c r="AG942" s="50">
        <v>1</v>
      </c>
      <c r="AH942" s="70">
        <v>1</v>
      </c>
      <c r="AI942" s="16">
        <f t="shared" si="266"/>
        <v>40586</v>
      </c>
      <c r="AJ942" s="16">
        <f t="shared" si="267"/>
        <v>50022</v>
      </c>
      <c r="AK942" s="16">
        <f t="shared" si="268"/>
        <v>39</v>
      </c>
      <c r="AL942" s="16" t="str">
        <f t="shared" si="269"/>
        <v>魔域狂犬</v>
      </c>
      <c r="AM942" s="16">
        <f t="shared" si="270"/>
        <v>2656</v>
      </c>
      <c r="AN942" s="16">
        <f t="shared" si="271"/>
        <v>1376</v>
      </c>
      <c r="AO942" s="16">
        <f t="shared" si="279"/>
        <v>1280</v>
      </c>
      <c r="AP942" s="16">
        <f t="shared" si="272"/>
        <v>1968</v>
      </c>
      <c r="AQ942" s="16">
        <f t="shared" si="273"/>
        <v>1112</v>
      </c>
      <c r="AR942" s="16">
        <f t="shared" si="274"/>
        <v>244</v>
      </c>
      <c r="AS942" s="16"/>
      <c r="AT942" s="16">
        <v>73.6</v>
      </c>
      <c r="AU942" s="16">
        <v>82.6</v>
      </c>
      <c r="AV942" s="16">
        <v>2.9</v>
      </c>
      <c r="AW942" s="16"/>
    </row>
    <row r="943" spans="1:49">
      <c r="A943" s="62">
        <f>'表格编辑 '!A1000</f>
        <v>40587</v>
      </c>
      <c r="B943" s="62">
        <f>'表格编辑 '!B1000</f>
        <v>50103</v>
      </c>
      <c r="C943" s="62" t="str">
        <f>VLOOKUP(B943,映射!A:B,2,FALSE)</f>
        <v>地精</v>
      </c>
      <c r="D943" s="62">
        <f>'表格编辑 '!E1000</f>
        <v>39</v>
      </c>
      <c r="E943" s="62">
        <f>ROUNDUP((VLOOKUP(B943,Sheet1!U:AA,3,FALSE)-2)*(0.042*(D943-1)+0.2)+0.4,0)</f>
        <v>51</v>
      </c>
      <c r="F943" s="62">
        <f>ROUNDUP((VLOOKUP(B943,Sheet1!U:AA,4,FALSE)-2)*(0.042*(D943-1)+0.2)+0.4,0)</f>
        <v>51</v>
      </c>
      <c r="G943" s="62">
        <f>ROUNDUP((VLOOKUP(B943,Sheet1!U:AA,5,FALSE)-2)*(0.042*(D943-1)+0.2)+0.4,0)</f>
        <v>51</v>
      </c>
      <c r="H943" s="62">
        <f>ROUNDUP((VLOOKUP(B943,Sheet1!U:AA,6,FALSE)-2)*(0.042*(D943-1)+0.2)+0.4,0)</f>
        <v>51</v>
      </c>
      <c r="I943" s="62">
        <f>ROUNDUP((VLOOKUP(B943,Sheet1!U:AA,7,FALSE)-2)*(0.042*(D943-1)+0.2)+0.4,0)</f>
        <v>33</v>
      </c>
      <c r="J943" s="62">
        <f>E943*8+F943*2+G943*3+H943*3+I943*1+VLOOKUP(B943,Sheet1!AU:AZ,2,FALSE)</f>
        <v>869</v>
      </c>
      <c r="K943" s="62">
        <f>E943*1+F943*2+G943*2+H943*2+I943*10+VLOOKUP(B943,Sheet1!AU:AZ,3,FALSE)</f>
        <v>707</v>
      </c>
      <c r="L943" s="62">
        <f>E943*0.1+F943*2+G943*0.2+H943*0.26+I943*0.1+VLOOKUP(B943,Sheet1!AU:AZ,4,FALSE)</f>
        <v>153.86</v>
      </c>
      <c r="M943" s="62">
        <f>E943*0.1+F943*0.2+G943*2+H943*0.2+I943*0.1+VLOOKUP(B943,Sheet1!AU:AZ,5,FALSE)</f>
        <v>150.8</v>
      </c>
      <c r="N943" s="62">
        <f>E943*0.1+F943*0.2+G943*0.2+H943*2+I943*0.1+VLOOKUP(B943,Sheet1!AU:AZ,6,FALSE)</f>
        <v>150.8</v>
      </c>
      <c r="O943" s="62">
        <f t="shared" si="280"/>
        <v>11.1</v>
      </c>
      <c r="P943" s="62">
        <f t="shared" si="281"/>
        <v>37.5</v>
      </c>
      <c r="R943" s="9">
        <f t="shared" si="275"/>
        <v>39</v>
      </c>
      <c r="S943" s="9">
        <f t="shared" si="264"/>
        <v>252.24</v>
      </c>
      <c r="T943" s="9">
        <f t="shared" si="265"/>
        <v>46.8</v>
      </c>
      <c r="U943" s="66">
        <f t="shared" si="276"/>
        <v>271</v>
      </c>
      <c r="V943" s="9">
        <f t="shared" si="277"/>
        <v>325.2</v>
      </c>
      <c r="W943" s="67">
        <f t="shared" si="278"/>
        <v>242</v>
      </c>
      <c r="Y943" s="69">
        <f>VLOOKUP(D943,Sheet2!P:Q,2,FALSE)</f>
        <v>60</v>
      </c>
      <c r="AB943" s="4" t="str">
        <f>IF('表格编辑 '!D1000="monster","普通","BOSS")</f>
        <v>普通</v>
      </c>
      <c r="AD943" s="50">
        <f>VLOOKUP(D943,映射!AK:AL,2,FALSE)</f>
        <v>4</v>
      </c>
      <c r="AE943" s="50" t="s">
        <v>37</v>
      </c>
      <c r="AF943" s="4">
        <f>VLOOKUP(AE943,映射!AN:AO,2,FALSE)</f>
        <v>2</v>
      </c>
      <c r="AG943" s="50">
        <v>1</v>
      </c>
      <c r="AH943" s="70">
        <v>1</v>
      </c>
      <c r="AI943" s="16">
        <f t="shared" si="266"/>
        <v>40587</v>
      </c>
      <c r="AJ943" s="16">
        <f t="shared" si="267"/>
        <v>50103</v>
      </c>
      <c r="AK943" s="16">
        <f t="shared" si="268"/>
        <v>39</v>
      </c>
      <c r="AL943" s="16" t="str">
        <f t="shared" si="269"/>
        <v>地精</v>
      </c>
      <c r="AM943" s="16">
        <f t="shared" si="270"/>
        <v>2168</v>
      </c>
      <c r="AN943" s="16">
        <f t="shared" si="271"/>
        <v>1738</v>
      </c>
      <c r="AO943" s="16">
        <f t="shared" si="279"/>
        <v>430</v>
      </c>
      <c r="AP943" s="16">
        <f t="shared" si="272"/>
        <v>1299</v>
      </c>
      <c r="AQ943" s="16">
        <f t="shared" si="273"/>
        <v>1414</v>
      </c>
      <c r="AR943" s="16">
        <f t="shared" si="274"/>
        <v>231</v>
      </c>
      <c r="AS943" s="16"/>
      <c r="AT943" s="16">
        <v>91</v>
      </c>
      <c r="AU943" s="16">
        <v>91</v>
      </c>
      <c r="AV943" s="16">
        <v>17.5</v>
      </c>
      <c r="AW943" s="16"/>
    </row>
    <row r="944" spans="1:49">
      <c r="A944" s="62">
        <f>'表格编辑 '!A1001</f>
        <v>40588</v>
      </c>
      <c r="B944" s="62">
        <f>'表格编辑 '!B1001</f>
        <v>50016</v>
      </c>
      <c r="C944" s="62" t="str">
        <f>VLOOKUP(B944,映射!A:B,2,FALSE)</f>
        <v>炽热贼鼠</v>
      </c>
      <c r="D944" s="62">
        <f>'表格编辑 '!E1001</f>
        <v>39</v>
      </c>
      <c r="E944" s="62">
        <f>ROUNDUP((VLOOKUP(B944,Sheet1!U:AA,3,FALSE)-2)*(0.042*(D944-1)+0.2)+0.4,0)</f>
        <v>28</v>
      </c>
      <c r="F944" s="62">
        <f>ROUNDUP((VLOOKUP(B944,Sheet1!U:AA,4,FALSE)-2)*(0.042*(D944-1)+0.2)+0.4,0)</f>
        <v>37</v>
      </c>
      <c r="G944" s="62">
        <f>ROUNDUP((VLOOKUP(B944,Sheet1!U:AA,5,FALSE)-2)*(0.042*(D944-1)+0.2)+0.4,0)</f>
        <v>24</v>
      </c>
      <c r="H944" s="62">
        <f>ROUNDUP((VLOOKUP(B944,Sheet1!U:AA,6,FALSE)-2)*(0.042*(D944-1)+0.2)+0.4,0)</f>
        <v>58</v>
      </c>
      <c r="I944" s="62">
        <f>ROUNDUP((VLOOKUP(B944,Sheet1!U:AA,7,FALSE)-2)*(0.042*(D944-1)+0.2)+0.4,0)</f>
        <v>55</v>
      </c>
      <c r="J944" s="62">
        <f>E944*8+F944*2+G944*3+H944*3+I944*1+VLOOKUP(B944,Sheet1!AU:AZ,2,FALSE)</f>
        <v>619</v>
      </c>
      <c r="K944" s="62">
        <f>E944*1+F944*2+G944*2+H944*2+I944*10+VLOOKUP(B944,Sheet1!AU:AZ,3,FALSE)</f>
        <v>836</v>
      </c>
      <c r="L944" s="62">
        <f>E944*0.1+F944*2+G944*0.2+H944*0.26+I944*0.1+VLOOKUP(B944,Sheet1!AU:AZ,4,FALSE)</f>
        <v>122.18</v>
      </c>
      <c r="M944" s="62">
        <f>E944*0.1+F944*0.2+G944*2+H944*0.2+I944*0.1+VLOOKUP(B944,Sheet1!AU:AZ,5,FALSE)</f>
        <v>95.3</v>
      </c>
      <c r="N944" s="62">
        <f>E944*0.1+F944*0.2+G944*0.2+H944*2+I944*0.1+VLOOKUP(B944,Sheet1!AU:AZ,6,FALSE)</f>
        <v>156.5</v>
      </c>
      <c r="O944" s="62">
        <f t="shared" si="280"/>
        <v>30.9</v>
      </c>
      <c r="P944" s="62">
        <f t="shared" si="281"/>
        <v>22.4</v>
      </c>
      <c r="R944" s="9">
        <f t="shared" si="275"/>
        <v>39</v>
      </c>
      <c r="S944" s="9">
        <f t="shared" si="264"/>
        <v>252.24</v>
      </c>
      <c r="T944" s="9">
        <f t="shared" si="265"/>
        <v>46.8</v>
      </c>
      <c r="U944" s="66">
        <f t="shared" si="276"/>
        <v>355</v>
      </c>
      <c r="V944" s="9">
        <f t="shared" si="277"/>
        <v>426</v>
      </c>
      <c r="W944" s="67">
        <f t="shared" si="278"/>
        <v>171</v>
      </c>
      <c r="Y944" s="69">
        <f>VLOOKUP(D944,Sheet2!P:Q,2,FALSE)</f>
        <v>60</v>
      </c>
      <c r="AB944" s="4" t="str">
        <f>IF('表格编辑 '!D1001="monster","普通","BOSS")</f>
        <v>普通</v>
      </c>
      <c r="AD944" s="50">
        <f>VLOOKUP(D944,映射!AK:AL,2,FALSE)</f>
        <v>4</v>
      </c>
      <c r="AE944" s="50" t="s">
        <v>37</v>
      </c>
      <c r="AF944" s="4">
        <f>VLOOKUP(AE944,映射!AN:AO,2,FALSE)</f>
        <v>2</v>
      </c>
      <c r="AG944" s="50">
        <v>1</v>
      </c>
      <c r="AH944" s="70">
        <v>1</v>
      </c>
      <c r="AI944" s="16">
        <f t="shared" si="266"/>
        <v>40588</v>
      </c>
      <c r="AJ944" s="16">
        <f t="shared" si="267"/>
        <v>50016</v>
      </c>
      <c r="AK944" s="16">
        <f t="shared" si="268"/>
        <v>39</v>
      </c>
      <c r="AL944" s="16" t="str">
        <f t="shared" si="269"/>
        <v>炽热贼鼠</v>
      </c>
      <c r="AM944" s="16">
        <f t="shared" si="270"/>
        <v>2840</v>
      </c>
      <c r="AN944" s="16">
        <f t="shared" si="271"/>
        <v>1238</v>
      </c>
      <c r="AO944" s="16">
        <f t="shared" si="279"/>
        <v>1602</v>
      </c>
      <c r="AP944" s="16">
        <f t="shared" si="272"/>
        <v>2221</v>
      </c>
      <c r="AQ944" s="16">
        <f t="shared" si="273"/>
        <v>1672</v>
      </c>
      <c r="AR944" s="16">
        <f t="shared" si="274"/>
        <v>184</v>
      </c>
      <c r="AS944" s="16"/>
      <c r="AT944" s="16">
        <v>58.4</v>
      </c>
      <c r="AU944" s="16">
        <v>110.6</v>
      </c>
      <c r="AV944" s="16">
        <v>31.9</v>
      </c>
      <c r="AW944" s="16"/>
    </row>
    <row r="945" spans="1:49">
      <c r="A945" s="62">
        <f>'表格编辑 '!A1002</f>
        <v>40589</v>
      </c>
      <c r="B945" s="62">
        <f>'表格编辑 '!B1002</f>
        <v>50133</v>
      </c>
      <c r="C945" s="62" t="str">
        <f>VLOOKUP(B945,映射!A:B,2,FALSE)</f>
        <v>蜥蜴人武士</v>
      </c>
      <c r="D945" s="62">
        <f>'表格编辑 '!E1002</f>
        <v>39</v>
      </c>
      <c r="E945" s="62">
        <f>ROUNDUP((VLOOKUP(B945,Sheet1!U:AA,3,FALSE)-2)*(0.042*(D945-1)+0.2)+0.4,0)</f>
        <v>57</v>
      </c>
      <c r="F945" s="62">
        <f>ROUNDUP((VLOOKUP(B945,Sheet1!U:AA,4,FALSE)-2)*(0.042*(D945-1)+0.2)+0.4,0)</f>
        <v>66</v>
      </c>
      <c r="G945" s="62">
        <f>ROUNDUP((VLOOKUP(B945,Sheet1!U:AA,5,FALSE)-2)*(0.042*(D945-1)+0.2)+0.4,0)</f>
        <v>51</v>
      </c>
      <c r="H945" s="62">
        <f>ROUNDUP((VLOOKUP(B945,Sheet1!U:AA,6,FALSE)-2)*(0.042*(D945-1)+0.2)+0.4,0)</f>
        <v>33</v>
      </c>
      <c r="I945" s="62">
        <f>ROUNDUP((VLOOKUP(B945,Sheet1!U:AA,7,FALSE)-2)*(0.042*(D945-1)+0.2)+0.4,0)</f>
        <v>31</v>
      </c>
      <c r="J945" s="62">
        <f>E945*8+F945*2+G945*3+H945*3+I945*1+VLOOKUP(B945,Sheet1!AU:AZ,2,FALSE)</f>
        <v>891</v>
      </c>
      <c r="K945" s="62">
        <f>E945*1+F945*2+G945*2+H945*2+I945*10+VLOOKUP(B945,Sheet1!AU:AZ,3,FALSE)</f>
        <v>687</v>
      </c>
      <c r="L945" s="62">
        <f>E945*0.1+F945*2+G945*0.2+H945*0.26+I945*0.1+VLOOKUP(B945,Sheet1!AU:AZ,4,FALSE)</f>
        <v>179.58</v>
      </c>
      <c r="M945" s="62">
        <f>E945*0.1+F945*0.2+G945*2+H945*0.2+I945*0.1+VLOOKUP(B945,Sheet1!AU:AZ,5,FALSE)</f>
        <v>150.6</v>
      </c>
      <c r="N945" s="62">
        <f>E945*0.1+F945*0.2+G945*0.2+H945*2+I945*0.1+VLOOKUP(B945,Sheet1!AU:AZ,6,FALSE)</f>
        <v>118.2</v>
      </c>
      <c r="O945" s="62">
        <f t="shared" si="280"/>
        <v>8</v>
      </c>
      <c r="P945" s="62">
        <f t="shared" si="281"/>
        <v>37.4</v>
      </c>
      <c r="R945" s="9">
        <f t="shared" si="275"/>
        <v>39</v>
      </c>
      <c r="S945" s="9">
        <f t="shared" si="264"/>
        <v>252.24</v>
      </c>
      <c r="T945" s="9">
        <f t="shared" si="265"/>
        <v>46.8</v>
      </c>
      <c r="U945" s="66">
        <f t="shared" si="276"/>
        <v>271</v>
      </c>
      <c r="V945" s="9">
        <f t="shared" si="277"/>
        <v>325.2</v>
      </c>
      <c r="W945" s="67">
        <f t="shared" si="278"/>
        <v>303</v>
      </c>
      <c r="Y945" s="69">
        <f>VLOOKUP(D945,Sheet2!P:Q,2,FALSE)</f>
        <v>60</v>
      </c>
      <c r="AB945" s="4" t="str">
        <f>IF('表格编辑 '!D1002="monster","普通","BOSS")</f>
        <v>普通</v>
      </c>
      <c r="AD945" s="50">
        <f>VLOOKUP(D945,映射!AK:AL,2,FALSE)</f>
        <v>4</v>
      </c>
      <c r="AE945" s="50" t="s">
        <v>37</v>
      </c>
      <c r="AF945" s="4">
        <f>VLOOKUP(AE945,映射!AN:AO,2,FALSE)</f>
        <v>2</v>
      </c>
      <c r="AG945" s="50">
        <v>1</v>
      </c>
      <c r="AH945" s="70">
        <v>1</v>
      </c>
      <c r="AI945" s="16">
        <f t="shared" si="266"/>
        <v>40589</v>
      </c>
      <c r="AJ945" s="16">
        <f t="shared" si="267"/>
        <v>50133</v>
      </c>
      <c r="AK945" s="16">
        <f t="shared" si="268"/>
        <v>39</v>
      </c>
      <c r="AL945" s="16" t="str">
        <f t="shared" si="269"/>
        <v>蜥蜴人武士</v>
      </c>
      <c r="AM945" s="16">
        <f t="shared" si="270"/>
        <v>2168</v>
      </c>
      <c r="AN945" s="16">
        <f t="shared" si="271"/>
        <v>1782</v>
      </c>
      <c r="AO945" s="16">
        <f t="shared" si="279"/>
        <v>386</v>
      </c>
      <c r="AP945" s="16">
        <f t="shared" si="272"/>
        <v>1277</v>
      </c>
      <c r="AQ945" s="16">
        <f t="shared" si="273"/>
        <v>1374</v>
      </c>
      <c r="AR945" s="16">
        <f t="shared" si="274"/>
        <v>270</v>
      </c>
      <c r="AS945" s="16"/>
      <c r="AT945" s="16">
        <v>103.5</v>
      </c>
      <c r="AU945" s="16">
        <v>62.1</v>
      </c>
      <c r="AV945" s="16">
        <v>9</v>
      </c>
      <c r="AW945" s="16"/>
    </row>
    <row r="946" spans="1:49">
      <c r="A946" s="62">
        <f>'表格编辑 '!A1003</f>
        <v>40590</v>
      </c>
      <c r="B946" s="62">
        <f>'表格编辑 '!B1003</f>
        <v>50058</v>
      </c>
      <c r="C946" s="62" t="str">
        <f>VLOOKUP(B946,映射!A:B,2,FALSE)</f>
        <v>兔耳蝙蝠</v>
      </c>
      <c r="D946" s="62">
        <f>'表格编辑 '!E1003</f>
        <v>39</v>
      </c>
      <c r="E946" s="62">
        <f>ROUNDUP((VLOOKUP(B946,Sheet1!U:AA,3,FALSE)-2)*(0.042*(D946-1)+0.2)+0.4,0)</f>
        <v>35</v>
      </c>
      <c r="F946" s="62">
        <f>ROUNDUP((VLOOKUP(B946,Sheet1!U:AA,4,FALSE)-2)*(0.042*(D946-1)+0.2)+0.4,0)</f>
        <v>44</v>
      </c>
      <c r="G946" s="62">
        <f>ROUNDUP((VLOOKUP(B946,Sheet1!U:AA,5,FALSE)-2)*(0.042*(D946-1)+0.2)+0.4,0)</f>
        <v>30</v>
      </c>
      <c r="H946" s="62">
        <f>ROUNDUP((VLOOKUP(B946,Sheet1!U:AA,6,FALSE)-2)*(0.042*(D946-1)+0.2)+0.4,0)</f>
        <v>53</v>
      </c>
      <c r="I946" s="62">
        <f>ROUNDUP((VLOOKUP(B946,Sheet1!U:AA,7,FALSE)-2)*(0.042*(D946-1)+0.2)+0.4,0)</f>
        <v>22</v>
      </c>
      <c r="J946" s="62">
        <f>E946*8+F946*2+G946*3+H946*3+I946*1+VLOOKUP(B946,Sheet1!AU:AZ,2,FALSE)</f>
        <v>659</v>
      </c>
      <c r="K946" s="62">
        <f>E946*1+F946*2+G946*2+H946*2+I946*10+VLOOKUP(B946,Sheet1!AU:AZ,3,FALSE)</f>
        <v>529</v>
      </c>
      <c r="L946" s="62">
        <f>E946*0.1+F946*2+G946*0.2+H946*0.26+I946*0.1+VLOOKUP(B946,Sheet1!AU:AZ,4,FALSE)</f>
        <v>133.48</v>
      </c>
      <c r="M946" s="62">
        <f>E946*0.1+F946*0.2+G946*2+H946*0.2+I946*0.1+VLOOKUP(B946,Sheet1!AU:AZ,5,FALSE)</f>
        <v>105.1</v>
      </c>
      <c r="N946" s="62">
        <f>E946*0.1+F946*0.2+G946*0.2+H946*2+I946*0.1+VLOOKUP(B946,Sheet1!AU:AZ,6,FALSE)</f>
        <v>146.5</v>
      </c>
      <c r="O946" s="62">
        <f t="shared" si="280"/>
        <v>3.4</v>
      </c>
      <c r="P946" s="62">
        <f t="shared" si="281"/>
        <v>29</v>
      </c>
      <c r="R946" s="9">
        <f t="shared" si="275"/>
        <v>39</v>
      </c>
      <c r="S946" s="9">
        <f t="shared" si="264"/>
        <v>252.24</v>
      </c>
      <c r="T946" s="9">
        <f t="shared" si="265"/>
        <v>46.8</v>
      </c>
      <c r="U946" s="66">
        <f t="shared" si="276"/>
        <v>336</v>
      </c>
      <c r="V946" s="9">
        <f t="shared" si="277"/>
        <v>403.2</v>
      </c>
      <c r="W946" s="67">
        <f t="shared" si="278"/>
        <v>196</v>
      </c>
      <c r="Y946" s="69">
        <f>VLOOKUP(D946,Sheet2!P:Q,2,FALSE)</f>
        <v>60</v>
      </c>
      <c r="AB946" s="4" t="str">
        <f>IF('表格编辑 '!D1003="monster","普通","BOSS")</f>
        <v>普通</v>
      </c>
      <c r="AD946" s="50">
        <f>VLOOKUP(D946,映射!AK:AL,2,FALSE)</f>
        <v>4</v>
      </c>
      <c r="AE946" s="50" t="s">
        <v>37</v>
      </c>
      <c r="AF946" s="4">
        <f>VLOOKUP(AE946,映射!AN:AO,2,FALSE)</f>
        <v>2</v>
      </c>
      <c r="AG946" s="50">
        <v>1</v>
      </c>
      <c r="AH946" s="70">
        <v>1</v>
      </c>
      <c r="AI946" s="16">
        <f t="shared" si="266"/>
        <v>40590</v>
      </c>
      <c r="AJ946" s="16">
        <f t="shared" si="267"/>
        <v>50058</v>
      </c>
      <c r="AK946" s="16">
        <f t="shared" si="268"/>
        <v>39</v>
      </c>
      <c r="AL946" s="16" t="str">
        <f t="shared" si="269"/>
        <v>兔耳蝙蝠</v>
      </c>
      <c r="AM946" s="16">
        <f t="shared" si="270"/>
        <v>2688</v>
      </c>
      <c r="AN946" s="16">
        <f t="shared" si="271"/>
        <v>1318</v>
      </c>
      <c r="AO946" s="16">
        <f t="shared" si="279"/>
        <v>1370</v>
      </c>
      <c r="AP946" s="16">
        <f t="shared" si="272"/>
        <v>2029</v>
      </c>
      <c r="AQ946" s="16">
        <f t="shared" si="273"/>
        <v>1058</v>
      </c>
      <c r="AR946" s="16">
        <f t="shared" si="274"/>
        <v>201</v>
      </c>
      <c r="AS946" s="16"/>
      <c r="AT946" s="16">
        <v>71</v>
      </c>
      <c r="AU946" s="16">
        <v>105.2</v>
      </c>
      <c r="AV946" s="16">
        <v>3.4</v>
      </c>
      <c r="AW946" s="16"/>
    </row>
    <row r="947" spans="1:49">
      <c r="A947" s="62">
        <f>'表格编辑 '!A1004</f>
        <v>40591</v>
      </c>
      <c r="B947" s="62">
        <f>'表格编辑 '!B1004</f>
        <v>50111</v>
      </c>
      <c r="C947" s="62" t="str">
        <f>VLOOKUP(B947,映射!A:B,2,FALSE)</f>
        <v>暗影</v>
      </c>
      <c r="D947" s="62">
        <f>'表格编辑 '!E1004</f>
        <v>39</v>
      </c>
      <c r="E947" s="62">
        <f>ROUNDUP((VLOOKUP(B947,Sheet1!U:AA,3,FALSE)-2)*(0.042*(D947-1)+0.2)+0.4,0)</f>
        <v>42</v>
      </c>
      <c r="F947" s="62">
        <f>ROUNDUP((VLOOKUP(B947,Sheet1!U:AA,4,FALSE)-2)*(0.042*(D947-1)+0.2)+0.4,0)</f>
        <v>39</v>
      </c>
      <c r="G947" s="62">
        <f>ROUNDUP((VLOOKUP(B947,Sheet1!U:AA,5,FALSE)-2)*(0.042*(D947-1)+0.2)+0.4,0)</f>
        <v>39</v>
      </c>
      <c r="H947" s="62">
        <f>ROUNDUP((VLOOKUP(B947,Sheet1!U:AA,6,FALSE)-2)*(0.042*(D947-1)+0.2)+0.4,0)</f>
        <v>39</v>
      </c>
      <c r="I947" s="62">
        <f>ROUNDUP((VLOOKUP(B947,Sheet1!U:AA,7,FALSE)-2)*(0.042*(D947-1)+0.2)+0.4,0)</f>
        <v>44</v>
      </c>
      <c r="J947" s="62">
        <f>E947*8+F947*2+G947*3+H947*3+I947*1+VLOOKUP(B947,Sheet1!AU:AZ,2,FALSE)</f>
        <v>712</v>
      </c>
      <c r="K947" s="62">
        <f>E947*1+F947*2+G947*2+H947*2+I947*10+VLOOKUP(B947,Sheet1!AU:AZ,3,FALSE)</f>
        <v>736</v>
      </c>
      <c r="L947" s="62">
        <f>E947*0.1+F947*2+G947*0.2+H947*0.26+I947*0.1+VLOOKUP(B947,Sheet1!AU:AZ,4,FALSE)</f>
        <v>124.54</v>
      </c>
      <c r="M947" s="62">
        <f>E947*0.1+F947*0.2+G947*2+H947*0.2+I947*0.1+VLOOKUP(B947,Sheet1!AU:AZ,5,FALSE)</f>
        <v>122.2</v>
      </c>
      <c r="N947" s="62">
        <f>E947*0.1+F947*0.2+G947*0.2+H947*2+I947*0.1+VLOOKUP(B947,Sheet1!AU:AZ,6,FALSE)</f>
        <v>122.2</v>
      </c>
      <c r="O947" s="62">
        <f t="shared" si="280"/>
        <v>22.6</v>
      </c>
      <c r="P947" s="62">
        <f t="shared" si="281"/>
        <v>29.2</v>
      </c>
      <c r="R947" s="9">
        <f t="shared" si="275"/>
        <v>39</v>
      </c>
      <c r="S947" s="9">
        <f t="shared" si="264"/>
        <v>252.24</v>
      </c>
      <c r="T947" s="9">
        <f t="shared" si="265"/>
        <v>46.8</v>
      </c>
      <c r="U947" s="66">
        <f t="shared" si="276"/>
        <v>308</v>
      </c>
      <c r="V947" s="9">
        <f t="shared" si="277"/>
        <v>369.6</v>
      </c>
      <c r="W947" s="67">
        <f t="shared" si="278"/>
        <v>176</v>
      </c>
      <c r="Y947" s="69">
        <f>VLOOKUP(D947,Sheet2!P:Q,2,FALSE)</f>
        <v>60</v>
      </c>
      <c r="AB947" s="4" t="str">
        <f>IF('表格编辑 '!D1004="monster","普通","BOSS")</f>
        <v>普通</v>
      </c>
      <c r="AD947" s="50">
        <f>VLOOKUP(D947,映射!AK:AL,2,FALSE)</f>
        <v>4</v>
      </c>
      <c r="AE947" s="50" t="s">
        <v>37</v>
      </c>
      <c r="AF947" s="4">
        <f>VLOOKUP(AE947,映射!AN:AO,2,FALSE)</f>
        <v>2</v>
      </c>
      <c r="AG947" s="50">
        <v>1</v>
      </c>
      <c r="AH947" s="70">
        <v>1</v>
      </c>
      <c r="AI947" s="16">
        <f t="shared" si="266"/>
        <v>40591</v>
      </c>
      <c r="AJ947" s="16">
        <f t="shared" si="267"/>
        <v>50111</v>
      </c>
      <c r="AK947" s="16">
        <f t="shared" si="268"/>
        <v>39</v>
      </c>
      <c r="AL947" s="16" t="str">
        <f t="shared" si="269"/>
        <v>暗影</v>
      </c>
      <c r="AM947" s="16">
        <f t="shared" si="270"/>
        <v>2464</v>
      </c>
      <c r="AN947" s="16">
        <f t="shared" si="271"/>
        <v>1424</v>
      </c>
      <c r="AO947" s="16">
        <f t="shared" si="279"/>
        <v>1040</v>
      </c>
      <c r="AP947" s="16">
        <f t="shared" si="272"/>
        <v>1752</v>
      </c>
      <c r="AQ947" s="16">
        <f t="shared" si="273"/>
        <v>1472</v>
      </c>
      <c r="AR947" s="16">
        <f t="shared" si="274"/>
        <v>187</v>
      </c>
      <c r="AS947" s="16"/>
      <c r="AT947" s="16">
        <v>84</v>
      </c>
      <c r="AU947" s="16">
        <v>84</v>
      </c>
      <c r="AV947" s="16">
        <v>19.1</v>
      </c>
      <c r="AW947" s="16"/>
    </row>
    <row r="948" spans="1:49">
      <c r="A948" s="62">
        <f>'表格编辑 '!A1005</f>
        <v>40592</v>
      </c>
      <c r="B948" s="62">
        <f>'表格编辑 '!B1005</f>
        <v>50014</v>
      </c>
      <c r="C948" s="62" t="str">
        <f>VLOOKUP(B948,映射!A:B,2,FALSE)</f>
        <v>堕落贼鼠</v>
      </c>
      <c r="D948" s="62">
        <f>'表格编辑 '!E1005</f>
        <v>39</v>
      </c>
      <c r="E948" s="62">
        <f>ROUNDUP((VLOOKUP(B948,Sheet1!U:AA,3,FALSE)-2)*(0.042*(D948-1)+0.2)+0.4,0)</f>
        <v>8</v>
      </c>
      <c r="F948" s="62">
        <f>ROUNDUP((VLOOKUP(B948,Sheet1!U:AA,4,FALSE)-2)*(0.042*(D948-1)+0.2)+0.4,0)</f>
        <v>21</v>
      </c>
      <c r="G948" s="62">
        <f>ROUNDUP((VLOOKUP(B948,Sheet1!U:AA,5,FALSE)-2)*(0.042*(D948-1)+0.2)+0.4,0)</f>
        <v>42</v>
      </c>
      <c r="H948" s="62">
        <f>ROUNDUP((VLOOKUP(B948,Sheet1!U:AA,6,FALSE)-2)*(0.042*(D948-1)+0.2)+0.4,0)</f>
        <v>53</v>
      </c>
      <c r="I948" s="62">
        <f>ROUNDUP((VLOOKUP(B948,Sheet1!U:AA,7,FALSE)-2)*(0.042*(D948-1)+0.2)+0.4,0)</f>
        <v>60</v>
      </c>
      <c r="J948" s="62">
        <f>E948*8+F948*2+G948*3+H948*3+I948*1+VLOOKUP(B948,Sheet1!AU:AZ,2,FALSE)</f>
        <v>471</v>
      </c>
      <c r="K948" s="62">
        <f>E948*1+F948*2+G948*2+H948*2+I948*10+VLOOKUP(B948,Sheet1!AU:AZ,3,FALSE)</f>
        <v>860</v>
      </c>
      <c r="L948" s="62">
        <f>E948*0.1+F948*2+G948*0.2+H948*0.26+I948*0.1+VLOOKUP(B948,Sheet1!AU:AZ,4,FALSE)</f>
        <v>90.98</v>
      </c>
      <c r="M948" s="62">
        <f>E948*0.1+F948*0.2+G948*2+H948*0.2+I948*0.1+VLOOKUP(B948,Sheet1!AU:AZ,5,FALSE)</f>
        <v>125.6</v>
      </c>
      <c r="N948" s="62">
        <f>E948*0.1+F948*0.2+G948*0.2+H948*2+I948*0.1+VLOOKUP(B948,Sheet1!AU:AZ,6,FALSE)</f>
        <v>145.4</v>
      </c>
      <c r="O948" s="62">
        <f t="shared" si="280"/>
        <v>46.6</v>
      </c>
      <c r="P948" s="62">
        <f t="shared" si="281"/>
        <v>4.7</v>
      </c>
      <c r="R948" s="9">
        <f t="shared" si="275"/>
        <v>39</v>
      </c>
      <c r="S948" s="9">
        <f t="shared" si="264"/>
        <v>252.24</v>
      </c>
      <c r="T948" s="9">
        <f t="shared" si="265"/>
        <v>46.8</v>
      </c>
      <c r="U948" s="66">
        <f t="shared" si="276"/>
        <v>303</v>
      </c>
      <c r="V948" s="9">
        <f t="shared" si="277"/>
        <v>363.6</v>
      </c>
      <c r="W948" s="67">
        <f t="shared" si="278"/>
        <v>108</v>
      </c>
      <c r="Y948" s="69">
        <f>VLOOKUP(D948,Sheet2!P:Q,2,FALSE)</f>
        <v>60</v>
      </c>
      <c r="AB948" s="4" t="str">
        <f>IF('表格编辑 '!D1005="monster","普通","BOSS")</f>
        <v>普通</v>
      </c>
      <c r="AD948" s="50">
        <f>VLOOKUP(D948,映射!AK:AL,2,FALSE)</f>
        <v>4</v>
      </c>
      <c r="AE948" s="50" t="s">
        <v>37</v>
      </c>
      <c r="AF948" s="4">
        <f>VLOOKUP(AE948,映射!AN:AO,2,FALSE)</f>
        <v>2</v>
      </c>
      <c r="AG948" s="50">
        <v>1</v>
      </c>
      <c r="AH948" s="70">
        <v>1</v>
      </c>
      <c r="AI948" s="16">
        <f t="shared" si="266"/>
        <v>40592</v>
      </c>
      <c r="AJ948" s="16">
        <f t="shared" si="267"/>
        <v>50014</v>
      </c>
      <c r="AK948" s="16">
        <f t="shared" si="268"/>
        <v>39</v>
      </c>
      <c r="AL948" s="16" t="str">
        <f t="shared" si="269"/>
        <v>堕落贼鼠</v>
      </c>
      <c r="AM948" s="16">
        <f t="shared" si="270"/>
        <v>2424</v>
      </c>
      <c r="AN948" s="16">
        <f t="shared" si="271"/>
        <v>942</v>
      </c>
      <c r="AO948" s="16">
        <f t="shared" si="279"/>
        <v>1482</v>
      </c>
      <c r="AP948" s="16">
        <f t="shared" si="272"/>
        <v>1953</v>
      </c>
      <c r="AQ948" s="16">
        <f t="shared" si="273"/>
        <v>1720</v>
      </c>
      <c r="AR948" s="16">
        <f t="shared" si="274"/>
        <v>137</v>
      </c>
      <c r="AS948" s="16"/>
      <c r="AT948" s="16">
        <v>72.5</v>
      </c>
      <c r="AU948" s="16">
        <v>88.7</v>
      </c>
      <c r="AV948" s="16">
        <v>38.1</v>
      </c>
      <c r="AW948" s="16"/>
    </row>
    <row r="949" spans="1:49">
      <c r="A949" s="62">
        <f>'表格编辑 '!A1006</f>
        <v>40593</v>
      </c>
      <c r="B949" s="62">
        <f>'表格编辑 '!B1006</f>
        <v>50023</v>
      </c>
      <c r="C949" s="62" t="str">
        <f>VLOOKUP(B949,映射!A:B,2,FALSE)</f>
        <v>异域魔犬</v>
      </c>
      <c r="D949" s="62">
        <f>'表格编辑 '!E1006</f>
        <v>39</v>
      </c>
      <c r="E949" s="62">
        <f>ROUNDUP((VLOOKUP(B949,Sheet1!U:AA,3,FALSE)-2)*(0.042*(D949-1)+0.2)+0.4,0)</f>
        <v>39</v>
      </c>
      <c r="F949" s="62">
        <f>ROUNDUP((VLOOKUP(B949,Sheet1!U:AA,4,FALSE)-2)*(0.042*(D949-1)+0.2)+0.4,0)</f>
        <v>69</v>
      </c>
      <c r="G949" s="62">
        <f>ROUNDUP((VLOOKUP(B949,Sheet1!U:AA,5,FALSE)-2)*(0.042*(D949-1)+0.2)+0.4,0)</f>
        <v>21</v>
      </c>
      <c r="H949" s="62">
        <f>ROUNDUP((VLOOKUP(B949,Sheet1!U:AA,6,FALSE)-2)*(0.042*(D949-1)+0.2)+0.4,0)</f>
        <v>35</v>
      </c>
      <c r="I949" s="62">
        <f>ROUNDUP((VLOOKUP(B949,Sheet1!U:AA,7,FALSE)-2)*(0.042*(D949-1)+0.2)+0.4,0)</f>
        <v>30</v>
      </c>
      <c r="J949" s="62">
        <f>E949*8+F949*2+G949*3+H949*3+I949*1+VLOOKUP(B949,Sheet1!AU:AZ,2,FALSE)</f>
        <v>668</v>
      </c>
      <c r="K949" s="62">
        <f>E949*1+F949*2+G949*2+H949*2+I949*10+VLOOKUP(B949,Sheet1!AU:AZ,3,FALSE)</f>
        <v>609</v>
      </c>
      <c r="L949" s="62">
        <f>E949*0.1+F949*2+G949*0.2+H949*0.26+I949*0.1+VLOOKUP(B949,Sheet1!AU:AZ,4,FALSE)</f>
        <v>178.2</v>
      </c>
      <c r="M949" s="62">
        <f>E949*0.1+F949*0.2+G949*2+H949*0.2+I949*0.1+VLOOKUP(B949,Sheet1!AU:AZ,5,FALSE)</f>
        <v>89.7</v>
      </c>
      <c r="N949" s="62">
        <f>E949*0.1+F949*0.2+G949*0.2+H949*2+I949*0.1+VLOOKUP(B949,Sheet1!AU:AZ,6,FALSE)</f>
        <v>114.9</v>
      </c>
      <c r="O949" s="62">
        <f t="shared" si="280"/>
        <v>6.1</v>
      </c>
      <c r="P949" s="62">
        <f t="shared" si="281"/>
        <v>26.2</v>
      </c>
      <c r="R949" s="9">
        <f t="shared" si="275"/>
        <v>39</v>
      </c>
      <c r="S949" s="9">
        <f t="shared" si="264"/>
        <v>252.24</v>
      </c>
      <c r="T949" s="9">
        <f t="shared" si="265"/>
        <v>46.8</v>
      </c>
      <c r="U949" s="66">
        <f t="shared" si="276"/>
        <v>366</v>
      </c>
      <c r="V949" s="9">
        <f t="shared" si="277"/>
        <v>439.2</v>
      </c>
      <c r="W949" s="67">
        <f t="shared" si="278"/>
        <v>300</v>
      </c>
      <c r="Y949" s="69">
        <f>VLOOKUP(D949,Sheet2!P:Q,2,FALSE)</f>
        <v>60</v>
      </c>
      <c r="AB949" s="4" t="str">
        <f>IF('表格编辑 '!D1006="monster","普通","BOSS")</f>
        <v>普通</v>
      </c>
      <c r="AD949" s="50">
        <f>VLOOKUP(D949,映射!AK:AL,2,FALSE)</f>
        <v>4</v>
      </c>
      <c r="AE949" s="50" t="s">
        <v>37</v>
      </c>
      <c r="AF949" s="4">
        <f>VLOOKUP(AE949,映射!AN:AO,2,FALSE)</f>
        <v>2</v>
      </c>
      <c r="AG949" s="50">
        <v>1</v>
      </c>
      <c r="AH949" s="70">
        <v>1</v>
      </c>
      <c r="AI949" s="16">
        <f t="shared" si="266"/>
        <v>40593</v>
      </c>
      <c r="AJ949" s="16">
        <f t="shared" si="267"/>
        <v>50023</v>
      </c>
      <c r="AK949" s="16">
        <f t="shared" si="268"/>
        <v>39</v>
      </c>
      <c r="AL949" s="16" t="str">
        <f t="shared" si="269"/>
        <v>异域魔犬</v>
      </c>
      <c r="AM949" s="16">
        <f t="shared" si="270"/>
        <v>2928</v>
      </c>
      <c r="AN949" s="16">
        <f t="shared" si="271"/>
        <v>1336</v>
      </c>
      <c r="AO949" s="16">
        <f t="shared" si="279"/>
        <v>1592</v>
      </c>
      <c r="AP949" s="16">
        <f t="shared" si="272"/>
        <v>2260</v>
      </c>
      <c r="AQ949" s="16">
        <f t="shared" si="273"/>
        <v>1218</v>
      </c>
      <c r="AR949" s="16">
        <f t="shared" si="274"/>
        <v>268</v>
      </c>
      <c r="AS949" s="16"/>
      <c r="AT949" s="16">
        <v>57.1</v>
      </c>
      <c r="AU949" s="16">
        <v>78.7</v>
      </c>
      <c r="AV949" s="16">
        <v>5.1</v>
      </c>
      <c r="AW949" s="16"/>
    </row>
    <row r="950" spans="1:49">
      <c r="A950" s="62">
        <f>'表格编辑 '!A1007</f>
        <v>40594</v>
      </c>
      <c r="B950" s="62">
        <f>'表格编辑 '!B1007</f>
        <v>50015</v>
      </c>
      <c r="C950" s="62" t="str">
        <f>VLOOKUP(B950,映射!A:B,2,FALSE)</f>
        <v>噩梦耗子</v>
      </c>
      <c r="D950" s="62">
        <f>'表格编辑 '!E1007</f>
        <v>39</v>
      </c>
      <c r="E950" s="62">
        <f>ROUNDUP((VLOOKUP(B950,Sheet1!U:AA,3,FALSE)-2)*(0.042*(D950-1)+0.2)+0.4,0)</f>
        <v>4</v>
      </c>
      <c r="F950" s="62">
        <f>ROUNDUP((VLOOKUP(B950,Sheet1!U:AA,4,FALSE)-2)*(0.042*(D950-1)+0.2)+0.4,0)</f>
        <v>12</v>
      </c>
      <c r="G950" s="62">
        <f>ROUNDUP((VLOOKUP(B950,Sheet1!U:AA,5,FALSE)-2)*(0.042*(D950-1)+0.2)+0.4,0)</f>
        <v>30</v>
      </c>
      <c r="H950" s="62">
        <f>ROUNDUP((VLOOKUP(B950,Sheet1!U:AA,6,FALSE)-2)*(0.042*(D950-1)+0.2)+0.4,0)</f>
        <v>57</v>
      </c>
      <c r="I950" s="62">
        <f>ROUNDUP((VLOOKUP(B950,Sheet1!U:AA,7,FALSE)-2)*(0.042*(D950-1)+0.2)+0.4,0)</f>
        <v>64</v>
      </c>
      <c r="J950" s="62">
        <f>E950*8+F950*2+G950*3+H950*3+I950*1+VLOOKUP(B950,Sheet1!AU:AZ,2,FALSE)</f>
        <v>401</v>
      </c>
      <c r="K950" s="62">
        <f>E950*1+F950*2+G950*2+H950*2+I950*10+VLOOKUP(B950,Sheet1!AU:AZ,3,FALSE)</f>
        <v>862</v>
      </c>
      <c r="L950" s="62">
        <f>E950*0.1+F950*2+G950*0.2+H950*0.26+I950*0.1+VLOOKUP(B950,Sheet1!AU:AZ,4,FALSE)</f>
        <v>71.62</v>
      </c>
      <c r="M950" s="62">
        <f>E950*0.1+F950*0.2+G950*2+H950*0.2+I950*0.1+VLOOKUP(B950,Sheet1!AU:AZ,5,FALSE)</f>
        <v>100.6</v>
      </c>
      <c r="N950" s="62">
        <f>E950*0.1+F950*0.2+G950*0.2+H950*2+I950*0.1+VLOOKUP(B950,Sheet1!AU:AZ,6,FALSE)</f>
        <v>149.2</v>
      </c>
      <c r="O950" s="62">
        <f t="shared" si="280"/>
        <v>49.1</v>
      </c>
      <c r="P950" s="62">
        <f t="shared" si="281"/>
        <v>4</v>
      </c>
      <c r="R950" s="9">
        <f t="shared" si="275"/>
        <v>39</v>
      </c>
      <c r="S950" s="9">
        <f t="shared" si="264"/>
        <v>252.24</v>
      </c>
      <c r="T950" s="9">
        <f t="shared" si="265"/>
        <v>46.8</v>
      </c>
      <c r="U950" s="66">
        <f t="shared" si="276"/>
        <v>345</v>
      </c>
      <c r="V950" s="9">
        <f t="shared" si="277"/>
        <v>414</v>
      </c>
      <c r="W950" s="67">
        <f t="shared" si="278"/>
        <v>73</v>
      </c>
      <c r="Y950" s="69">
        <f>VLOOKUP(D950,Sheet2!P:Q,2,FALSE)</f>
        <v>60</v>
      </c>
      <c r="AB950" s="4" t="str">
        <f>IF('表格编辑 '!D1007="monster","普通","BOSS")</f>
        <v>普通</v>
      </c>
      <c r="AD950" s="50">
        <f>VLOOKUP(D950,映射!AK:AL,2,FALSE)</f>
        <v>4</v>
      </c>
      <c r="AE950" s="50" t="s">
        <v>37</v>
      </c>
      <c r="AF950" s="4">
        <f>VLOOKUP(AE950,映射!AN:AO,2,FALSE)</f>
        <v>2</v>
      </c>
      <c r="AG950" s="50">
        <v>1</v>
      </c>
      <c r="AH950" s="70">
        <v>1</v>
      </c>
      <c r="AI950" s="16">
        <f t="shared" si="266"/>
        <v>40594</v>
      </c>
      <c r="AJ950" s="16">
        <f t="shared" si="267"/>
        <v>50015</v>
      </c>
      <c r="AK950" s="16">
        <f t="shared" si="268"/>
        <v>39</v>
      </c>
      <c r="AL950" s="16" t="str">
        <f t="shared" si="269"/>
        <v>噩梦耗子</v>
      </c>
      <c r="AM950" s="16">
        <f t="shared" si="270"/>
        <v>2760</v>
      </c>
      <c r="AN950" s="16">
        <f t="shared" si="271"/>
        <v>802</v>
      </c>
      <c r="AO950" s="16">
        <f t="shared" si="279"/>
        <v>1958</v>
      </c>
      <c r="AP950" s="16">
        <f t="shared" si="272"/>
        <v>2359</v>
      </c>
      <c r="AQ950" s="16">
        <f t="shared" si="273"/>
        <v>1724</v>
      </c>
      <c r="AR950" s="16">
        <f t="shared" si="274"/>
        <v>108</v>
      </c>
      <c r="AS950" s="16"/>
      <c r="AT950" s="16">
        <v>73.1</v>
      </c>
      <c r="AU950" s="16">
        <v>112.7</v>
      </c>
      <c r="AV950" s="16">
        <v>22.5</v>
      </c>
      <c r="AW950" s="16"/>
    </row>
    <row r="951" spans="1:49">
      <c r="A951" s="62">
        <f>'表格编辑 '!A1008</f>
        <v>40595</v>
      </c>
      <c r="B951" s="62">
        <f>'表格编辑 '!B1008</f>
        <v>50115</v>
      </c>
      <c r="C951" s="62" t="str">
        <f>VLOOKUP(B951,映射!A:B,2,FALSE)</f>
        <v>烈焰刃使魔</v>
      </c>
      <c r="D951" s="62">
        <f>'表格编辑 '!E1008</f>
        <v>39</v>
      </c>
      <c r="E951" s="62">
        <f>ROUNDUP((VLOOKUP(B951,Sheet1!U:AA,3,FALSE)-2)*(0.042*(D951-1)+0.2)+0.4,0)</f>
        <v>24</v>
      </c>
      <c r="F951" s="62">
        <f>ROUNDUP((VLOOKUP(B951,Sheet1!U:AA,4,FALSE)-2)*(0.042*(D951-1)+0.2)+0.4,0)</f>
        <v>73</v>
      </c>
      <c r="G951" s="62">
        <f>ROUNDUP((VLOOKUP(B951,Sheet1!U:AA,5,FALSE)-2)*(0.042*(D951-1)+0.2)+0.4,0)</f>
        <v>48</v>
      </c>
      <c r="H951" s="62">
        <f>ROUNDUP((VLOOKUP(B951,Sheet1!U:AA,6,FALSE)-2)*(0.042*(D951-1)+0.2)+0.4,0)</f>
        <v>31</v>
      </c>
      <c r="I951" s="62">
        <f>ROUNDUP((VLOOKUP(B951,Sheet1!U:AA,7,FALSE)-2)*(0.042*(D951-1)+0.2)+0.4,0)</f>
        <v>62</v>
      </c>
      <c r="J951" s="62">
        <f>E951*8+F951*2+G951*3+H951*3+I951*1+VLOOKUP(B951,Sheet1!AU:AZ,2,FALSE)</f>
        <v>657</v>
      </c>
      <c r="K951" s="62">
        <f>E951*1+F951*2+G951*2+H951*2+I951*10+VLOOKUP(B951,Sheet1!AU:AZ,3,FALSE)</f>
        <v>968</v>
      </c>
      <c r="L951" s="62">
        <f>E951*0.1+F951*2+G951*0.2+H951*0.26+I951*0.1+VLOOKUP(B951,Sheet1!AU:AZ,4,FALSE)</f>
        <v>192.26</v>
      </c>
      <c r="M951" s="62">
        <f>E951*0.1+F951*0.2+G951*2+H951*0.2+I951*0.1+VLOOKUP(B951,Sheet1!AU:AZ,5,FALSE)</f>
        <v>145.4</v>
      </c>
      <c r="N951" s="62">
        <f>E951*0.1+F951*0.2+G951*0.2+H951*2+I951*0.1+VLOOKUP(B951,Sheet1!AU:AZ,6,FALSE)</f>
        <v>114.8</v>
      </c>
      <c r="O951" s="62">
        <f t="shared" si="280"/>
        <v>41.6</v>
      </c>
      <c r="P951" s="62">
        <f t="shared" si="281"/>
        <v>7.1</v>
      </c>
      <c r="R951" s="9">
        <f t="shared" si="275"/>
        <v>39</v>
      </c>
      <c r="S951" s="9">
        <f t="shared" si="264"/>
        <v>252.24</v>
      </c>
      <c r="T951" s="9">
        <f t="shared" si="265"/>
        <v>46.8</v>
      </c>
      <c r="U951" s="66">
        <f t="shared" si="276"/>
        <v>277</v>
      </c>
      <c r="V951" s="9">
        <f t="shared" si="277"/>
        <v>332.4</v>
      </c>
      <c r="W951" s="67">
        <f t="shared" si="278"/>
        <v>334</v>
      </c>
      <c r="Y951" s="69">
        <f>VLOOKUP(D951,Sheet2!P:Q,2,FALSE)</f>
        <v>60</v>
      </c>
      <c r="AB951" s="4" t="str">
        <f>IF('表格编辑 '!D1008="monster","普通","BOSS")</f>
        <v>普通</v>
      </c>
      <c r="AD951" s="50">
        <f>VLOOKUP(D951,映射!AK:AL,2,FALSE)</f>
        <v>4</v>
      </c>
      <c r="AE951" s="50" t="s">
        <v>37</v>
      </c>
      <c r="AF951" s="4">
        <f>VLOOKUP(AE951,映射!AN:AO,2,FALSE)</f>
        <v>2</v>
      </c>
      <c r="AG951" s="50">
        <v>1</v>
      </c>
      <c r="AH951" s="70">
        <v>1</v>
      </c>
      <c r="AI951" s="16">
        <f t="shared" si="266"/>
        <v>40595</v>
      </c>
      <c r="AJ951" s="16">
        <f t="shared" si="267"/>
        <v>50115</v>
      </c>
      <c r="AK951" s="16">
        <f t="shared" si="268"/>
        <v>39</v>
      </c>
      <c r="AL951" s="16" t="str">
        <f t="shared" si="269"/>
        <v>烈焰刃使魔</v>
      </c>
      <c r="AM951" s="16">
        <f t="shared" si="270"/>
        <v>2216</v>
      </c>
      <c r="AN951" s="16">
        <f t="shared" si="271"/>
        <v>1314</v>
      </c>
      <c r="AO951" s="16">
        <f t="shared" si="279"/>
        <v>902</v>
      </c>
      <c r="AP951" s="16">
        <f t="shared" si="272"/>
        <v>1559</v>
      </c>
      <c r="AQ951" s="16">
        <f t="shared" si="273"/>
        <v>1936</v>
      </c>
      <c r="AR951" s="16">
        <f t="shared" si="274"/>
        <v>289</v>
      </c>
      <c r="AS951" s="16"/>
      <c r="AT951" s="16">
        <v>100.1</v>
      </c>
      <c r="AU951" s="16">
        <v>56.9</v>
      </c>
      <c r="AV951" s="16">
        <v>32.1</v>
      </c>
      <c r="AW951" s="16"/>
    </row>
    <row r="952" spans="1:49">
      <c r="A952" s="62">
        <f>'表格编辑 '!A1009</f>
        <v>40596</v>
      </c>
      <c r="B952" s="62">
        <f>'表格编辑 '!B1009</f>
        <v>50152</v>
      </c>
      <c r="C952" s="62" t="str">
        <f>VLOOKUP(B952,映射!A:B,2,FALSE)</f>
        <v>盗贼</v>
      </c>
      <c r="D952" s="62">
        <f>'表格编辑 '!E1009</f>
        <v>39</v>
      </c>
      <c r="E952" s="62">
        <f>ROUNDUP((VLOOKUP(B952,Sheet1!U:AA,3,FALSE)-2)*(0.042*(D952-1)+0.2)+0.4,0)</f>
        <v>39</v>
      </c>
      <c r="F952" s="62">
        <f>ROUNDUP((VLOOKUP(B952,Sheet1!U:AA,4,FALSE)-2)*(0.042*(D952-1)+0.2)+0.4,0)</f>
        <v>48</v>
      </c>
      <c r="G952" s="62">
        <f>ROUNDUP((VLOOKUP(B952,Sheet1!U:AA,5,FALSE)-2)*(0.042*(D952-1)+0.2)+0.4,0)</f>
        <v>40</v>
      </c>
      <c r="H952" s="62">
        <f>ROUNDUP((VLOOKUP(B952,Sheet1!U:AA,6,FALSE)-2)*(0.042*(D952-1)+0.2)+0.4,0)</f>
        <v>60</v>
      </c>
      <c r="I952" s="62">
        <f>ROUNDUP((VLOOKUP(B952,Sheet1!U:AA,7,FALSE)-2)*(0.042*(D952-1)+0.2)+0.4,0)</f>
        <v>19</v>
      </c>
      <c r="J952" s="62">
        <f>E952*8+F952*2+G952*3+H952*3+I952*1+VLOOKUP(B952,Sheet1!AU:AZ,2,FALSE)</f>
        <v>747</v>
      </c>
      <c r="K952" s="62">
        <f>E952*1+F952*2+G952*2+H952*2+I952*10+VLOOKUP(B952,Sheet1!AU:AZ,3,FALSE)</f>
        <v>545</v>
      </c>
      <c r="L952" s="62">
        <f>E952*0.1+F952*2+G952*0.2+H952*0.26+I952*0.1+VLOOKUP(B952,Sheet1!AU:AZ,4,FALSE)</f>
        <v>145.4</v>
      </c>
      <c r="M952" s="62">
        <f>E952*0.1+F952*0.2+G952*2+H952*0.2+I952*0.1+VLOOKUP(B952,Sheet1!AU:AZ,5,FALSE)</f>
        <v>127.4</v>
      </c>
      <c r="N952" s="62">
        <f>E952*0.1+F952*0.2+G952*0.2+H952*2+I952*0.1+VLOOKUP(B952,Sheet1!AU:AZ,6,FALSE)</f>
        <v>163.4</v>
      </c>
      <c r="O952" s="62">
        <f t="shared" si="280"/>
        <v>0.700000000000001</v>
      </c>
      <c r="P952" s="62">
        <f t="shared" si="281"/>
        <v>32.5</v>
      </c>
      <c r="R952" s="9">
        <f t="shared" si="275"/>
        <v>39</v>
      </c>
      <c r="S952" s="9">
        <f t="shared" si="264"/>
        <v>252.24</v>
      </c>
      <c r="T952" s="9">
        <f t="shared" si="265"/>
        <v>46.8</v>
      </c>
      <c r="U952" s="66">
        <f t="shared" si="276"/>
        <v>301</v>
      </c>
      <c r="V952" s="9">
        <f t="shared" si="277"/>
        <v>361.2</v>
      </c>
      <c r="W952" s="67">
        <f t="shared" si="278"/>
        <v>222</v>
      </c>
      <c r="Y952" s="69">
        <f>VLOOKUP(D952,Sheet2!P:Q,2,FALSE)</f>
        <v>60</v>
      </c>
      <c r="AB952" s="4" t="str">
        <f>IF('表格编辑 '!D1009="monster","普通","BOSS")</f>
        <v>普通</v>
      </c>
      <c r="AD952" s="50">
        <f>VLOOKUP(D952,映射!AK:AL,2,FALSE)</f>
        <v>4</v>
      </c>
      <c r="AE952" s="50" t="s">
        <v>37</v>
      </c>
      <c r="AF952" s="4">
        <f>VLOOKUP(AE952,映射!AN:AO,2,FALSE)</f>
        <v>2</v>
      </c>
      <c r="AG952" s="50">
        <v>1</v>
      </c>
      <c r="AH952" s="70">
        <v>1</v>
      </c>
      <c r="AI952" s="16">
        <f t="shared" si="266"/>
        <v>40596</v>
      </c>
      <c r="AJ952" s="16">
        <f t="shared" si="267"/>
        <v>50152</v>
      </c>
      <c r="AK952" s="16">
        <f t="shared" si="268"/>
        <v>39</v>
      </c>
      <c r="AL952" s="16" t="str">
        <f t="shared" si="269"/>
        <v>盗贼</v>
      </c>
      <c r="AM952" s="16">
        <f t="shared" si="270"/>
        <v>2408</v>
      </c>
      <c r="AN952" s="16">
        <f t="shared" si="271"/>
        <v>1494</v>
      </c>
      <c r="AO952" s="16">
        <f t="shared" si="279"/>
        <v>914</v>
      </c>
      <c r="AP952" s="16">
        <f t="shared" si="272"/>
        <v>1661</v>
      </c>
      <c r="AQ952" s="16">
        <f t="shared" si="273"/>
        <v>1090</v>
      </c>
      <c r="AR952" s="16">
        <f t="shared" si="274"/>
        <v>219</v>
      </c>
      <c r="AS952" s="16"/>
      <c r="AT952" s="16">
        <v>80</v>
      </c>
      <c r="AU952" s="16">
        <v>110.6</v>
      </c>
      <c r="AV952" s="16">
        <v>0.400000000000002</v>
      </c>
      <c r="AW952" s="16"/>
    </row>
    <row r="953" spans="1:49">
      <c r="A953" s="62">
        <f>'表格编辑 '!A1010</f>
        <v>40597</v>
      </c>
      <c r="B953" s="62">
        <f>'表格编辑 '!B1010</f>
        <v>50158</v>
      </c>
      <c r="C953" s="62" t="str">
        <f>VLOOKUP(B953,映射!A:B,2,FALSE)</f>
        <v>阴毒鸟人</v>
      </c>
      <c r="D953" s="62">
        <f>'表格编辑 '!E1010</f>
        <v>39</v>
      </c>
      <c r="E953" s="62">
        <f>ROUNDUP((VLOOKUP(B953,Sheet1!U:AA,3,FALSE)-2)*(0.042*(D953-1)+0.2)+0.4,0)</f>
        <v>30</v>
      </c>
      <c r="F953" s="62">
        <f>ROUNDUP((VLOOKUP(B953,Sheet1!U:AA,4,FALSE)-2)*(0.042*(D953-1)+0.2)+0.4,0)</f>
        <v>31</v>
      </c>
      <c r="G953" s="62">
        <f>ROUNDUP((VLOOKUP(B953,Sheet1!U:AA,5,FALSE)-2)*(0.042*(D953-1)+0.2)+0.4,0)</f>
        <v>22</v>
      </c>
      <c r="H953" s="62">
        <f>ROUNDUP((VLOOKUP(B953,Sheet1!U:AA,6,FALSE)-2)*(0.042*(D953-1)+0.2)+0.4,0)</f>
        <v>67</v>
      </c>
      <c r="I953" s="62">
        <f>ROUNDUP((VLOOKUP(B953,Sheet1!U:AA,7,FALSE)-2)*(0.042*(D953-1)+0.2)+0.4,0)</f>
        <v>33</v>
      </c>
      <c r="J953" s="62">
        <f>E953*8+F953*2+G953*3+H953*3+I953*1+VLOOKUP(B953,Sheet1!AU:AZ,2,FALSE)</f>
        <v>622</v>
      </c>
      <c r="K953" s="62">
        <f>E953*1+F953*2+G953*2+H953*2+I953*10+VLOOKUP(B953,Sheet1!AU:AZ,3,FALSE)</f>
        <v>620</v>
      </c>
      <c r="L953" s="62">
        <f>E953*0.1+F953*2+G953*0.2+H953*0.26+I953*0.1+VLOOKUP(B953,Sheet1!AU:AZ,4,FALSE)</f>
        <v>110.12</v>
      </c>
      <c r="M953" s="62">
        <f>E953*0.1+F953*0.2+G953*2+H953*0.2+I953*0.1+VLOOKUP(B953,Sheet1!AU:AZ,5,FALSE)</f>
        <v>89.9</v>
      </c>
      <c r="N953" s="62">
        <f>E953*0.1+F953*0.2+G953*0.2+H953*2+I953*0.1+VLOOKUP(B953,Sheet1!AU:AZ,6,FALSE)</f>
        <v>170.9</v>
      </c>
      <c r="O953" s="62">
        <f t="shared" si="280"/>
        <v>12</v>
      </c>
      <c r="P953" s="62">
        <f t="shared" si="281"/>
        <v>28.8</v>
      </c>
      <c r="R953" s="9">
        <f t="shared" si="275"/>
        <v>39</v>
      </c>
      <c r="S953" s="9">
        <f t="shared" si="264"/>
        <v>252.24</v>
      </c>
      <c r="T953" s="9">
        <f t="shared" si="265"/>
        <v>46.8</v>
      </c>
      <c r="U953" s="66">
        <f t="shared" si="276"/>
        <v>366</v>
      </c>
      <c r="V953" s="9">
        <f t="shared" si="277"/>
        <v>439.2</v>
      </c>
      <c r="W953" s="67">
        <f t="shared" si="278"/>
        <v>146</v>
      </c>
      <c r="Y953" s="69">
        <f>VLOOKUP(D953,Sheet2!P:Q,2,FALSE)</f>
        <v>60</v>
      </c>
      <c r="AB953" s="4" t="str">
        <f>IF('表格编辑 '!D1010="monster","普通","BOSS")</f>
        <v>普通</v>
      </c>
      <c r="AD953" s="50">
        <f>VLOOKUP(D953,映射!AK:AL,2,FALSE)</f>
        <v>4</v>
      </c>
      <c r="AE953" s="50" t="s">
        <v>37</v>
      </c>
      <c r="AF953" s="4">
        <f>VLOOKUP(AE953,映射!AN:AO,2,FALSE)</f>
        <v>2</v>
      </c>
      <c r="AG953" s="50">
        <v>1</v>
      </c>
      <c r="AH953" s="70">
        <v>1</v>
      </c>
      <c r="AI953" s="16">
        <f t="shared" si="266"/>
        <v>40597</v>
      </c>
      <c r="AJ953" s="16">
        <f t="shared" si="267"/>
        <v>50158</v>
      </c>
      <c r="AK953" s="16">
        <f t="shared" si="268"/>
        <v>39</v>
      </c>
      <c r="AL953" s="16" t="str">
        <f t="shared" si="269"/>
        <v>阴毒鸟人</v>
      </c>
      <c r="AM953" s="16">
        <f t="shared" si="270"/>
        <v>2928</v>
      </c>
      <c r="AN953" s="16">
        <f t="shared" si="271"/>
        <v>1244</v>
      </c>
      <c r="AO953" s="16">
        <f t="shared" si="279"/>
        <v>1684</v>
      </c>
      <c r="AP953" s="16">
        <f t="shared" si="272"/>
        <v>2306</v>
      </c>
      <c r="AQ953" s="16">
        <f t="shared" si="273"/>
        <v>1240</v>
      </c>
      <c r="AR953" s="16">
        <f t="shared" si="274"/>
        <v>166</v>
      </c>
      <c r="AS953" s="16"/>
      <c r="AT953" s="16">
        <v>59.7</v>
      </c>
      <c r="AU953" s="16">
        <v>126.3</v>
      </c>
      <c r="AV953" s="16">
        <v>10.5</v>
      </c>
      <c r="AW953" s="16"/>
    </row>
    <row r="954" spans="1:49">
      <c r="A954" s="62">
        <f>'表格编辑 '!A1011</f>
        <v>40598</v>
      </c>
      <c r="B954" s="62">
        <f>'表格编辑 '!B1011</f>
        <v>50003</v>
      </c>
      <c r="C954" s="62" t="str">
        <f>VLOOKUP(B954,映射!A:B,2,FALSE)</f>
        <v>虎人</v>
      </c>
      <c r="D954" s="62">
        <f>'表格编辑 '!E1011</f>
        <v>39</v>
      </c>
      <c r="E954" s="62">
        <f>ROUNDUP((VLOOKUP(B954,Sheet1!U:AA,3,FALSE)-2)*(0.042*(D954-1)+0.2)+0.4,0)</f>
        <v>37</v>
      </c>
      <c r="F954" s="62">
        <f>ROUNDUP((VLOOKUP(B954,Sheet1!U:AA,4,FALSE)-2)*(0.042*(D954-1)+0.2)+0.4,0)</f>
        <v>44</v>
      </c>
      <c r="G954" s="62">
        <f>ROUNDUP((VLOOKUP(B954,Sheet1!U:AA,5,FALSE)-2)*(0.042*(D954-1)+0.2)+0.4,0)</f>
        <v>28</v>
      </c>
      <c r="H954" s="62">
        <f>ROUNDUP((VLOOKUP(B954,Sheet1!U:AA,6,FALSE)-2)*(0.042*(D954-1)+0.2)+0.4,0)</f>
        <v>31</v>
      </c>
      <c r="I954" s="62">
        <f>ROUNDUP((VLOOKUP(B954,Sheet1!U:AA,7,FALSE)-2)*(0.042*(D954-1)+0.2)+0.4,0)</f>
        <v>44</v>
      </c>
      <c r="J954" s="62">
        <f>E954*8+F954*2+G954*3+H954*3+I954*1+VLOOKUP(B954,Sheet1!AU:AZ,2,FALSE)</f>
        <v>625</v>
      </c>
      <c r="K954" s="62">
        <f>E954*1+F954*2+G954*2+H954*2+I954*10+VLOOKUP(B954,Sheet1!AU:AZ,3,FALSE)</f>
        <v>703</v>
      </c>
      <c r="L954" s="62">
        <f>E954*0.1+F954*2+G954*0.2+H954*0.26+I954*0.1+VLOOKUP(B954,Sheet1!AU:AZ,4,FALSE)</f>
        <v>129.76</v>
      </c>
      <c r="M954" s="62">
        <f>E954*0.1+F954*0.2+G954*2+H954*0.2+I954*0.1+VLOOKUP(B954,Sheet1!AU:AZ,5,FALSE)</f>
        <v>99.1</v>
      </c>
      <c r="N954" s="62">
        <f>E954*0.1+F954*0.2+G954*0.2+H954*2+I954*0.1+VLOOKUP(B954,Sheet1!AU:AZ,6,FALSE)</f>
        <v>104.5</v>
      </c>
      <c r="O954" s="62">
        <f t="shared" si="280"/>
        <v>22.2</v>
      </c>
      <c r="P954" s="62">
        <f t="shared" si="281"/>
        <v>24.2</v>
      </c>
      <c r="R954" s="9">
        <f t="shared" si="275"/>
        <v>39</v>
      </c>
      <c r="S954" s="9">
        <f t="shared" si="264"/>
        <v>252.24</v>
      </c>
      <c r="T954" s="9">
        <f t="shared" si="265"/>
        <v>46.8</v>
      </c>
      <c r="U954" s="66">
        <f t="shared" si="276"/>
        <v>347</v>
      </c>
      <c r="V954" s="9">
        <f t="shared" si="277"/>
        <v>416.4</v>
      </c>
      <c r="W954" s="67">
        <f t="shared" si="278"/>
        <v>187</v>
      </c>
      <c r="Y954" s="69">
        <f>VLOOKUP(D954,Sheet2!P:Q,2,FALSE)</f>
        <v>60</v>
      </c>
      <c r="AB954" s="4" t="str">
        <f>IF('表格编辑 '!D1011="monster","普通","BOSS")</f>
        <v>普通</v>
      </c>
      <c r="AD954" s="50">
        <f>VLOOKUP(D954,映射!AK:AL,2,FALSE)</f>
        <v>4</v>
      </c>
      <c r="AE954" s="50" t="s">
        <v>37</v>
      </c>
      <c r="AF954" s="4">
        <f>VLOOKUP(AE954,映射!AN:AO,2,FALSE)</f>
        <v>2</v>
      </c>
      <c r="AG954" s="50">
        <v>1</v>
      </c>
      <c r="AH954" s="70">
        <v>1</v>
      </c>
      <c r="AI954" s="16">
        <f t="shared" si="266"/>
        <v>40598</v>
      </c>
      <c r="AJ954" s="16">
        <f t="shared" si="267"/>
        <v>50003</v>
      </c>
      <c r="AK954" s="16">
        <f t="shared" si="268"/>
        <v>39</v>
      </c>
      <c r="AL954" s="16" t="str">
        <f t="shared" si="269"/>
        <v>虎人</v>
      </c>
      <c r="AM954" s="16">
        <f t="shared" si="270"/>
        <v>2776</v>
      </c>
      <c r="AN954" s="16">
        <f t="shared" si="271"/>
        <v>1250</v>
      </c>
      <c r="AO954" s="16">
        <f t="shared" si="279"/>
        <v>1526</v>
      </c>
      <c r="AP954" s="16">
        <f t="shared" si="272"/>
        <v>2151</v>
      </c>
      <c r="AQ954" s="16">
        <f t="shared" si="273"/>
        <v>1406</v>
      </c>
      <c r="AR954" s="16">
        <f t="shared" si="274"/>
        <v>195</v>
      </c>
      <c r="AS954" s="16"/>
      <c r="AT954" s="16">
        <v>63.9</v>
      </c>
      <c r="AU954" s="16">
        <v>69.3</v>
      </c>
      <c r="AV954" s="16">
        <v>6.6</v>
      </c>
      <c r="AW954" s="16"/>
    </row>
    <row r="955" spans="1:49">
      <c r="A955" s="62">
        <f>'表格编辑 '!A1012</f>
        <v>40599</v>
      </c>
      <c r="B955" s="62">
        <f>'表格编辑 '!B1012</f>
        <v>50119</v>
      </c>
      <c r="C955" s="62" t="str">
        <f>VLOOKUP(B955,映射!A:B,2,FALSE)</f>
        <v>红魔恐怖箱</v>
      </c>
      <c r="D955" s="62">
        <f>'表格编辑 '!E1012</f>
        <v>39</v>
      </c>
      <c r="E955" s="62">
        <f>ROUNDUP((VLOOKUP(B955,Sheet1!U:AA,3,FALSE)-2)*(0.042*(D955-1)+0.2)+0.4,0)</f>
        <v>19</v>
      </c>
      <c r="F955" s="62">
        <f>ROUNDUP((VLOOKUP(B955,Sheet1!U:AA,4,FALSE)-2)*(0.042*(D955-1)+0.2)+0.4,0)</f>
        <v>55</v>
      </c>
      <c r="G955" s="62">
        <f>ROUNDUP((VLOOKUP(B955,Sheet1!U:AA,5,FALSE)-2)*(0.042*(D955-1)+0.2)+0.4,0)</f>
        <v>46</v>
      </c>
      <c r="H955" s="62">
        <f>ROUNDUP((VLOOKUP(B955,Sheet1!U:AA,6,FALSE)-2)*(0.042*(D955-1)+0.2)+0.4,0)</f>
        <v>19</v>
      </c>
      <c r="I955" s="62">
        <f>ROUNDUP((VLOOKUP(B955,Sheet1!U:AA,7,FALSE)-2)*(0.042*(D955-1)+0.2)+0.4,0)</f>
        <v>46</v>
      </c>
      <c r="J955" s="62">
        <f>E955*8+F955*2+G955*3+H955*3+I955*1+VLOOKUP(B955,Sheet1!AU:AZ,2,FALSE)</f>
        <v>523</v>
      </c>
      <c r="K955" s="62">
        <f>E955*1+F955*2+G955*2+H955*2+I955*10+VLOOKUP(B955,Sheet1!AU:AZ,3,FALSE)</f>
        <v>739</v>
      </c>
      <c r="L955" s="62">
        <f>E955*0.1+F955*2+G955*0.2+H955*0.26+I955*0.1+VLOOKUP(B955,Sheet1!AU:AZ,4,FALSE)</f>
        <v>150.64</v>
      </c>
      <c r="M955" s="62">
        <f>E955*0.1+F955*0.2+G955*2+H955*0.2+I955*0.1+VLOOKUP(B955,Sheet1!AU:AZ,5,FALSE)</f>
        <v>133.3</v>
      </c>
      <c r="N955" s="62">
        <f>E955*0.1+F955*0.2+G955*0.2+H955*2+I955*0.1+VLOOKUP(B955,Sheet1!AU:AZ,6,FALSE)</f>
        <v>84.7</v>
      </c>
      <c r="O955" s="62">
        <f t="shared" si="280"/>
        <v>32.9</v>
      </c>
      <c r="P955" s="62">
        <f t="shared" si="281"/>
        <v>4.3</v>
      </c>
      <c r="R955" s="9">
        <f t="shared" si="275"/>
        <v>39</v>
      </c>
      <c r="S955" s="9">
        <f t="shared" si="264"/>
        <v>252.24</v>
      </c>
      <c r="T955" s="9">
        <f t="shared" si="265"/>
        <v>46.8</v>
      </c>
      <c r="U955" s="66">
        <f t="shared" si="276"/>
        <v>293</v>
      </c>
      <c r="V955" s="9">
        <f t="shared" si="277"/>
        <v>351.6</v>
      </c>
      <c r="W955" s="67">
        <f t="shared" si="278"/>
        <v>234</v>
      </c>
      <c r="Y955" s="69">
        <f>VLOOKUP(D955,Sheet2!P:Q,2,FALSE)</f>
        <v>60</v>
      </c>
      <c r="AB955" s="4" t="str">
        <f>IF('表格编辑 '!D1012="monster","普通","BOSS")</f>
        <v>普通</v>
      </c>
      <c r="AD955" s="50">
        <f>VLOOKUP(D955,映射!AK:AL,2,FALSE)</f>
        <v>4</v>
      </c>
      <c r="AE955" s="50" t="s">
        <v>37</v>
      </c>
      <c r="AF955" s="4">
        <f>VLOOKUP(AE955,映射!AN:AO,2,FALSE)</f>
        <v>2</v>
      </c>
      <c r="AG955" s="50">
        <v>1</v>
      </c>
      <c r="AH955" s="70">
        <v>1</v>
      </c>
      <c r="AI955" s="16">
        <f t="shared" si="266"/>
        <v>40599</v>
      </c>
      <c r="AJ955" s="16">
        <f t="shared" si="267"/>
        <v>50119</v>
      </c>
      <c r="AK955" s="16">
        <f t="shared" si="268"/>
        <v>39</v>
      </c>
      <c r="AL955" s="16" t="str">
        <f t="shared" si="269"/>
        <v>红魔恐怖箱</v>
      </c>
      <c r="AM955" s="16">
        <f t="shared" si="270"/>
        <v>2344</v>
      </c>
      <c r="AN955" s="16">
        <f t="shared" si="271"/>
        <v>1046</v>
      </c>
      <c r="AO955" s="16">
        <f t="shared" si="279"/>
        <v>1298</v>
      </c>
      <c r="AP955" s="16">
        <f t="shared" si="272"/>
        <v>1821</v>
      </c>
      <c r="AQ955" s="16">
        <f t="shared" si="273"/>
        <v>1478</v>
      </c>
      <c r="AR955" s="16">
        <f t="shared" si="274"/>
        <v>226</v>
      </c>
      <c r="AS955" s="16"/>
      <c r="AT955" s="16">
        <v>93.8</v>
      </c>
      <c r="AU955" s="16">
        <v>54.2</v>
      </c>
      <c r="AV955" s="16">
        <v>27</v>
      </c>
      <c r="AW955" s="16"/>
    </row>
    <row r="956" spans="1:49">
      <c r="A956" s="62">
        <f>'表格编辑 '!A1013</f>
        <v>40600</v>
      </c>
      <c r="B956" s="62">
        <f>'表格编辑 '!B1013</f>
        <v>50121</v>
      </c>
      <c r="C956" s="62" t="str">
        <f>VLOOKUP(B956,映射!A:B,2,FALSE)</f>
        <v>绿蛙恐怖箱</v>
      </c>
      <c r="D956" s="62">
        <f>'表格编辑 '!E1013</f>
        <v>39</v>
      </c>
      <c r="E956" s="62">
        <f>ROUNDUP((VLOOKUP(B956,Sheet1!U:AA,3,FALSE)-2)*(0.042*(D956-1)+0.2)+0.4,0)</f>
        <v>21</v>
      </c>
      <c r="F956" s="62">
        <f>ROUNDUP((VLOOKUP(B956,Sheet1!U:AA,4,FALSE)-2)*(0.042*(D956-1)+0.2)+0.4,0)</f>
        <v>60</v>
      </c>
      <c r="G956" s="62">
        <f>ROUNDUP((VLOOKUP(B956,Sheet1!U:AA,5,FALSE)-2)*(0.042*(D956-1)+0.2)+0.4,0)</f>
        <v>49</v>
      </c>
      <c r="H956" s="62">
        <f>ROUNDUP((VLOOKUP(B956,Sheet1!U:AA,6,FALSE)-2)*(0.042*(D956-1)+0.2)+0.4,0)</f>
        <v>42</v>
      </c>
      <c r="I956" s="62">
        <f>ROUNDUP((VLOOKUP(B956,Sheet1!U:AA,7,FALSE)-2)*(0.042*(D956-1)+0.2)+0.4,0)</f>
        <v>39</v>
      </c>
      <c r="J956" s="62">
        <f>E956*8+F956*2+G956*3+H956*3+I956*1+VLOOKUP(B956,Sheet1!AU:AZ,2,FALSE)</f>
        <v>620</v>
      </c>
      <c r="K956" s="62">
        <f>E956*1+F956*2+G956*2+H956*2+I956*10+VLOOKUP(B956,Sheet1!AU:AZ,3,FALSE)</f>
        <v>733</v>
      </c>
      <c r="L956" s="62">
        <f>E956*0.1+F956*2+G956*0.2+H956*0.26+I956*0.1+VLOOKUP(B956,Sheet1!AU:AZ,4,FALSE)</f>
        <v>166.72</v>
      </c>
      <c r="M956" s="62">
        <f>E956*0.1+F956*0.2+G956*2+H956*0.2+I956*0.1+VLOOKUP(B956,Sheet1!AU:AZ,5,FALSE)</f>
        <v>144.4</v>
      </c>
      <c r="N956" s="62">
        <f>E956*0.1+F956*0.2+G956*0.2+H956*2+I956*0.1+VLOOKUP(B956,Sheet1!AU:AZ,6,FALSE)</f>
        <v>131.8</v>
      </c>
      <c r="O956" s="62">
        <f t="shared" si="280"/>
        <v>24.5</v>
      </c>
      <c r="P956" s="62">
        <f t="shared" si="281"/>
        <v>10.4</v>
      </c>
      <c r="R956" s="9">
        <f t="shared" si="275"/>
        <v>39</v>
      </c>
      <c r="S956" s="9">
        <f t="shared" si="264"/>
        <v>252.24</v>
      </c>
      <c r="T956" s="9">
        <f t="shared" si="265"/>
        <v>46.8</v>
      </c>
      <c r="U956" s="66">
        <f t="shared" si="276"/>
        <v>278</v>
      </c>
      <c r="V956" s="9">
        <f t="shared" si="277"/>
        <v>333.6</v>
      </c>
      <c r="W956" s="67">
        <f t="shared" si="278"/>
        <v>272</v>
      </c>
      <c r="Y956" s="69">
        <f>VLOOKUP(D956,Sheet2!P:Q,2,FALSE)</f>
        <v>60</v>
      </c>
      <c r="AB956" s="4" t="str">
        <f>IF('表格编辑 '!D1013="monster","普通","BOSS")</f>
        <v>普通</v>
      </c>
      <c r="AD956" s="50">
        <f>VLOOKUP(D956,映射!AK:AL,2,FALSE)</f>
        <v>4</v>
      </c>
      <c r="AE956" s="50" t="s">
        <v>37</v>
      </c>
      <c r="AF956" s="4">
        <f>VLOOKUP(AE956,映射!AN:AO,2,FALSE)</f>
        <v>2</v>
      </c>
      <c r="AG956" s="50">
        <v>1</v>
      </c>
      <c r="AH956" s="70">
        <v>1</v>
      </c>
      <c r="AI956" s="16">
        <f t="shared" si="266"/>
        <v>40600</v>
      </c>
      <c r="AJ956" s="16">
        <f t="shared" si="267"/>
        <v>50121</v>
      </c>
      <c r="AK956" s="16">
        <f t="shared" si="268"/>
        <v>39</v>
      </c>
      <c r="AL956" s="16" t="str">
        <f t="shared" si="269"/>
        <v>绿蛙恐怖箱</v>
      </c>
      <c r="AM956" s="16">
        <f t="shared" si="270"/>
        <v>2224</v>
      </c>
      <c r="AN956" s="16">
        <f t="shared" si="271"/>
        <v>1240</v>
      </c>
      <c r="AO956" s="16">
        <f t="shared" si="279"/>
        <v>984</v>
      </c>
      <c r="AP956" s="16">
        <f t="shared" si="272"/>
        <v>1604</v>
      </c>
      <c r="AQ956" s="16">
        <f t="shared" si="273"/>
        <v>1466</v>
      </c>
      <c r="AR956" s="16">
        <f t="shared" si="274"/>
        <v>251</v>
      </c>
      <c r="AS956" s="16"/>
      <c r="AT956" s="16">
        <v>99.5</v>
      </c>
      <c r="AU956" s="16">
        <v>49.1</v>
      </c>
      <c r="AV956" s="16">
        <v>22.4</v>
      </c>
      <c r="AW956" s="16"/>
    </row>
    <row r="957" spans="1:49">
      <c r="A957" s="62">
        <f>'表格编辑 '!A1014</f>
        <v>40601</v>
      </c>
      <c r="B957" s="62">
        <f>'表格编辑 '!B1014</f>
        <v>50022</v>
      </c>
      <c r="C957" s="62" t="str">
        <f>VLOOKUP(B957,映射!A:B,2,FALSE)</f>
        <v>魔域狂犬</v>
      </c>
      <c r="D957" s="62">
        <f>'表格编辑 '!E1014</f>
        <v>44</v>
      </c>
      <c r="E957" s="62">
        <f>ROUNDUP((VLOOKUP(B957,Sheet1!U:AA,3,FALSE)-2)*(0.042*(D957-1)+0.2)+0.4,0)</f>
        <v>45</v>
      </c>
      <c r="F957" s="62">
        <f>ROUNDUP((VLOOKUP(B957,Sheet1!U:AA,4,FALSE)-2)*(0.042*(D957-1)+0.2)+0.4,0)</f>
        <v>67</v>
      </c>
      <c r="G957" s="62">
        <f>ROUNDUP((VLOOKUP(B957,Sheet1!U:AA,5,FALSE)-2)*(0.042*(D957-1)+0.2)+0.4,0)</f>
        <v>35</v>
      </c>
      <c r="H957" s="62">
        <f>ROUNDUP((VLOOKUP(B957,Sheet1!U:AA,6,FALSE)-2)*(0.042*(D957-1)+0.2)+0.4,0)</f>
        <v>41</v>
      </c>
      <c r="I957" s="62">
        <f>ROUNDUP((VLOOKUP(B957,Sheet1!U:AA,7,FALSE)-2)*(0.042*(D957-1)+0.2)+0.4,0)</f>
        <v>27</v>
      </c>
      <c r="J957" s="62">
        <f>E957*8+F957*2+G957*3+H957*3+I957*1+VLOOKUP(B957,Sheet1!AU:AZ,2,FALSE)</f>
        <v>769</v>
      </c>
      <c r="K957" s="62">
        <f>E957*1+F957*2+G957*2+H957*2+I957*10+VLOOKUP(B957,Sheet1!AU:AZ,3,FALSE)</f>
        <v>621</v>
      </c>
      <c r="L957" s="62">
        <f>E957*0.1+F957*2+G957*0.2+H957*0.26+I957*0.1+VLOOKUP(B957,Sheet1!AU:AZ,4,FALSE)</f>
        <v>178.86</v>
      </c>
      <c r="M957" s="62">
        <f>E957*0.1+F957*0.2+G957*2+H957*0.2+I957*0.1+VLOOKUP(B957,Sheet1!AU:AZ,5,FALSE)</f>
        <v>118.8</v>
      </c>
      <c r="N957" s="62">
        <f>E957*0.1+F957*0.2+G957*0.2+H957*2+I957*0.1+VLOOKUP(B957,Sheet1!AU:AZ,6,FALSE)</f>
        <v>129.6</v>
      </c>
      <c r="O957" s="62">
        <f t="shared" si="280"/>
        <v>4.3</v>
      </c>
      <c r="P957" s="62">
        <f t="shared" si="281"/>
        <v>31.3</v>
      </c>
      <c r="R957" s="9">
        <f t="shared" si="275"/>
        <v>44</v>
      </c>
      <c r="S957" s="9">
        <f t="shared" si="264"/>
        <v>319.84</v>
      </c>
      <c r="T957" s="9">
        <f t="shared" si="265"/>
        <v>50.8</v>
      </c>
      <c r="U957" s="66">
        <f t="shared" si="276"/>
        <v>454</v>
      </c>
      <c r="V957" s="9">
        <f t="shared" si="277"/>
        <v>544.8</v>
      </c>
      <c r="W957" s="67">
        <f t="shared" si="278"/>
        <v>290</v>
      </c>
      <c r="Y957" s="69">
        <f>VLOOKUP(D957,Sheet2!P:Q,2,FALSE)</f>
        <v>105</v>
      </c>
      <c r="AB957" s="4" t="str">
        <f>IF('表格编辑 '!D1014="monster","普通","BOSS")</f>
        <v>普通</v>
      </c>
      <c r="AD957" s="50">
        <f>VLOOKUP(D957,映射!AK:AL,2,FALSE)</f>
        <v>4</v>
      </c>
      <c r="AE957" s="50" t="s">
        <v>37</v>
      </c>
      <c r="AF957" s="4">
        <f>VLOOKUP(AE957,映射!AN:AO,2,FALSE)</f>
        <v>2</v>
      </c>
      <c r="AG957" s="50">
        <v>1</v>
      </c>
      <c r="AH957" s="70">
        <v>1</v>
      </c>
      <c r="AI957" s="16">
        <f t="shared" si="266"/>
        <v>40601</v>
      </c>
      <c r="AJ957" s="16">
        <f t="shared" si="267"/>
        <v>50022</v>
      </c>
      <c r="AK957" s="16">
        <f t="shared" si="268"/>
        <v>44</v>
      </c>
      <c r="AL957" s="16" t="str">
        <f t="shared" si="269"/>
        <v>魔域狂犬</v>
      </c>
      <c r="AM957" s="16">
        <f t="shared" si="270"/>
        <v>3632</v>
      </c>
      <c r="AN957" s="16">
        <f t="shared" si="271"/>
        <v>1538</v>
      </c>
      <c r="AO957" s="16">
        <f t="shared" si="279"/>
        <v>2094</v>
      </c>
      <c r="AP957" s="16">
        <f t="shared" si="272"/>
        <v>2863</v>
      </c>
      <c r="AQ957" s="16">
        <f t="shared" si="273"/>
        <v>1242</v>
      </c>
      <c r="AR957" s="16">
        <f t="shared" si="274"/>
        <v>269</v>
      </c>
      <c r="AS957" s="16"/>
      <c r="AT957" s="16">
        <v>84.6</v>
      </c>
      <c r="AU957" s="16">
        <v>93.6</v>
      </c>
      <c r="AV957" s="16">
        <v>3.5</v>
      </c>
      <c r="AW957" s="16"/>
    </row>
    <row r="958" spans="1:49">
      <c r="A958" s="62">
        <f>'表格编辑 '!A1015</f>
        <v>40602</v>
      </c>
      <c r="B958" s="62">
        <f>'表格编辑 '!B1015</f>
        <v>50103</v>
      </c>
      <c r="C958" s="62" t="str">
        <f>VLOOKUP(B958,映射!A:B,2,FALSE)</f>
        <v>地精</v>
      </c>
      <c r="D958" s="62">
        <f>'表格编辑 '!E1015</f>
        <v>44</v>
      </c>
      <c r="E958" s="62">
        <f>ROUNDUP((VLOOKUP(B958,Sheet1!U:AA,3,FALSE)-2)*(0.042*(D958-1)+0.2)+0.4,0)</f>
        <v>57</v>
      </c>
      <c r="F958" s="62">
        <f>ROUNDUP((VLOOKUP(B958,Sheet1!U:AA,4,FALSE)-2)*(0.042*(D958-1)+0.2)+0.4,0)</f>
        <v>57</v>
      </c>
      <c r="G958" s="62">
        <f>ROUNDUP((VLOOKUP(B958,Sheet1!U:AA,5,FALSE)-2)*(0.042*(D958-1)+0.2)+0.4,0)</f>
        <v>57</v>
      </c>
      <c r="H958" s="62">
        <f>ROUNDUP((VLOOKUP(B958,Sheet1!U:AA,6,FALSE)-2)*(0.042*(D958-1)+0.2)+0.4,0)</f>
        <v>57</v>
      </c>
      <c r="I958" s="62">
        <f>ROUNDUP((VLOOKUP(B958,Sheet1!U:AA,7,FALSE)-2)*(0.042*(D958-1)+0.2)+0.4,0)</f>
        <v>37</v>
      </c>
      <c r="J958" s="62">
        <f>E958*8+F958*2+G958*3+H958*3+I958*1+VLOOKUP(B958,Sheet1!AU:AZ,2,FALSE)</f>
        <v>969</v>
      </c>
      <c r="K958" s="62">
        <f>E958*1+F958*2+G958*2+H958*2+I958*10+VLOOKUP(B958,Sheet1!AU:AZ,3,FALSE)</f>
        <v>789</v>
      </c>
      <c r="L958" s="62">
        <f>E958*0.1+F958*2+G958*0.2+H958*0.26+I958*0.1+VLOOKUP(B958,Sheet1!AU:AZ,4,FALSE)</f>
        <v>169.62</v>
      </c>
      <c r="M958" s="62">
        <f>E958*0.1+F958*0.2+G958*2+H958*0.2+I958*0.1+VLOOKUP(B958,Sheet1!AU:AZ,5,FALSE)</f>
        <v>166.2</v>
      </c>
      <c r="N958" s="62">
        <f>E958*0.1+F958*0.2+G958*0.2+H958*2+I958*0.1+VLOOKUP(B958,Sheet1!AU:AZ,6,FALSE)</f>
        <v>166.2</v>
      </c>
      <c r="O958" s="62">
        <f t="shared" si="280"/>
        <v>12.5</v>
      </c>
      <c r="P958" s="62">
        <f t="shared" si="281"/>
        <v>41.9</v>
      </c>
      <c r="R958" s="9">
        <f t="shared" si="275"/>
        <v>44</v>
      </c>
      <c r="S958" s="9">
        <f t="shared" si="264"/>
        <v>319.84</v>
      </c>
      <c r="T958" s="9">
        <f t="shared" si="265"/>
        <v>50.8</v>
      </c>
      <c r="U958" s="66">
        <f t="shared" si="276"/>
        <v>375</v>
      </c>
      <c r="V958" s="9">
        <f t="shared" si="277"/>
        <v>450</v>
      </c>
      <c r="W958" s="67">
        <f t="shared" si="278"/>
        <v>269</v>
      </c>
      <c r="Y958" s="69">
        <f>VLOOKUP(D958,Sheet2!P:Q,2,FALSE)</f>
        <v>105</v>
      </c>
      <c r="AB958" s="4" t="str">
        <f>IF('表格编辑 '!D1015="monster","普通","BOSS")</f>
        <v>普通</v>
      </c>
      <c r="AD958" s="50">
        <f>VLOOKUP(D958,映射!AK:AL,2,FALSE)</f>
        <v>4</v>
      </c>
      <c r="AE958" s="50" t="s">
        <v>37</v>
      </c>
      <c r="AF958" s="4">
        <f>VLOOKUP(AE958,映射!AN:AO,2,FALSE)</f>
        <v>2</v>
      </c>
      <c r="AG958" s="50">
        <v>1</v>
      </c>
      <c r="AH958" s="70">
        <v>1</v>
      </c>
      <c r="AI958" s="16">
        <f t="shared" si="266"/>
        <v>40602</v>
      </c>
      <c r="AJ958" s="16">
        <f t="shared" si="267"/>
        <v>50103</v>
      </c>
      <c r="AK958" s="16">
        <f t="shared" si="268"/>
        <v>44</v>
      </c>
      <c r="AL958" s="16" t="str">
        <f t="shared" si="269"/>
        <v>地精</v>
      </c>
      <c r="AM958" s="16">
        <f t="shared" si="270"/>
        <v>3000</v>
      </c>
      <c r="AN958" s="16">
        <f t="shared" si="271"/>
        <v>1938</v>
      </c>
      <c r="AO958" s="16">
        <f t="shared" si="279"/>
        <v>1062</v>
      </c>
      <c r="AP958" s="16">
        <f t="shared" si="272"/>
        <v>2031</v>
      </c>
      <c r="AQ958" s="16">
        <f t="shared" si="273"/>
        <v>1578</v>
      </c>
      <c r="AR958" s="16">
        <f t="shared" si="274"/>
        <v>255</v>
      </c>
      <c r="AS958" s="16"/>
      <c r="AT958" s="16">
        <v>104</v>
      </c>
      <c r="AU958" s="16">
        <v>104</v>
      </c>
      <c r="AV958" s="16">
        <v>20</v>
      </c>
      <c r="AW958" s="16"/>
    </row>
    <row r="959" spans="1:49">
      <c r="A959" s="62">
        <f>'表格编辑 '!A1016</f>
        <v>40603</v>
      </c>
      <c r="B959" s="62">
        <f>'表格编辑 '!B1016</f>
        <v>50016</v>
      </c>
      <c r="C959" s="62" t="str">
        <f>VLOOKUP(B959,映射!A:B,2,FALSE)</f>
        <v>炽热贼鼠</v>
      </c>
      <c r="D959" s="62">
        <f>'表格编辑 '!E1016</f>
        <v>44</v>
      </c>
      <c r="E959" s="62">
        <f>ROUNDUP((VLOOKUP(B959,Sheet1!U:AA,3,FALSE)-2)*(0.042*(D959-1)+0.2)+0.4,0)</f>
        <v>31</v>
      </c>
      <c r="F959" s="62">
        <f>ROUNDUP((VLOOKUP(B959,Sheet1!U:AA,4,FALSE)-2)*(0.042*(D959-1)+0.2)+0.4,0)</f>
        <v>41</v>
      </c>
      <c r="G959" s="62">
        <f>ROUNDUP((VLOOKUP(B959,Sheet1!U:AA,5,FALSE)-2)*(0.042*(D959-1)+0.2)+0.4,0)</f>
        <v>27</v>
      </c>
      <c r="H959" s="62">
        <f>ROUNDUP((VLOOKUP(B959,Sheet1!U:AA,6,FALSE)-2)*(0.042*(D959-1)+0.2)+0.4,0)</f>
        <v>65</v>
      </c>
      <c r="I959" s="62">
        <f>ROUNDUP((VLOOKUP(B959,Sheet1!U:AA,7,FALSE)-2)*(0.042*(D959-1)+0.2)+0.4,0)</f>
        <v>61</v>
      </c>
      <c r="J959" s="62">
        <f>E959*8+F959*2+G959*3+H959*3+I959*1+VLOOKUP(B959,Sheet1!AU:AZ,2,FALSE)</f>
        <v>687</v>
      </c>
      <c r="K959" s="62">
        <f>E959*1+F959*2+G959*2+H959*2+I959*10+VLOOKUP(B959,Sheet1!AU:AZ,3,FALSE)</f>
        <v>927</v>
      </c>
      <c r="L959" s="62">
        <f>E959*0.1+F959*2+G959*0.2+H959*0.26+I959*0.1+VLOOKUP(B959,Sheet1!AU:AZ,4,FALSE)</f>
        <v>133.5</v>
      </c>
      <c r="M959" s="62">
        <f>E959*0.1+F959*0.2+G959*2+H959*0.2+I959*0.1+VLOOKUP(B959,Sheet1!AU:AZ,5,FALSE)</f>
        <v>104.4</v>
      </c>
      <c r="N959" s="62">
        <f>E959*0.1+F959*0.2+G959*0.2+H959*2+I959*0.1+VLOOKUP(B959,Sheet1!AU:AZ,6,FALSE)</f>
        <v>172.8</v>
      </c>
      <c r="O959" s="62">
        <f t="shared" si="280"/>
        <v>34.3</v>
      </c>
      <c r="P959" s="62">
        <f t="shared" si="281"/>
        <v>24.9</v>
      </c>
      <c r="R959" s="9">
        <f t="shared" si="275"/>
        <v>44</v>
      </c>
      <c r="S959" s="9">
        <f t="shared" si="264"/>
        <v>319.84</v>
      </c>
      <c r="T959" s="9">
        <f t="shared" si="265"/>
        <v>50.8</v>
      </c>
      <c r="U959" s="66">
        <f t="shared" si="276"/>
        <v>485</v>
      </c>
      <c r="V959" s="9">
        <f t="shared" si="277"/>
        <v>582</v>
      </c>
      <c r="W959" s="67">
        <f t="shared" si="278"/>
        <v>188</v>
      </c>
      <c r="Y959" s="69">
        <f>VLOOKUP(D959,Sheet2!P:Q,2,FALSE)</f>
        <v>105</v>
      </c>
      <c r="AB959" s="4" t="str">
        <f>IF('表格编辑 '!D1016="monster","普通","BOSS")</f>
        <v>普通</v>
      </c>
      <c r="AD959" s="50">
        <f>VLOOKUP(D959,映射!AK:AL,2,FALSE)</f>
        <v>4</v>
      </c>
      <c r="AE959" s="50" t="s">
        <v>37</v>
      </c>
      <c r="AF959" s="4">
        <f>VLOOKUP(AE959,映射!AN:AO,2,FALSE)</f>
        <v>2</v>
      </c>
      <c r="AG959" s="50">
        <v>1</v>
      </c>
      <c r="AH959" s="70">
        <v>1</v>
      </c>
      <c r="AI959" s="16">
        <f t="shared" si="266"/>
        <v>40603</v>
      </c>
      <c r="AJ959" s="16">
        <f t="shared" si="267"/>
        <v>50016</v>
      </c>
      <c r="AK959" s="16">
        <f t="shared" si="268"/>
        <v>44</v>
      </c>
      <c r="AL959" s="16" t="str">
        <f t="shared" si="269"/>
        <v>炽热贼鼠</v>
      </c>
      <c r="AM959" s="16">
        <f t="shared" si="270"/>
        <v>3880</v>
      </c>
      <c r="AN959" s="16">
        <f t="shared" si="271"/>
        <v>1374</v>
      </c>
      <c r="AO959" s="16">
        <f t="shared" si="279"/>
        <v>2506</v>
      </c>
      <c r="AP959" s="16">
        <f t="shared" si="272"/>
        <v>3193</v>
      </c>
      <c r="AQ959" s="16">
        <f t="shared" si="273"/>
        <v>1854</v>
      </c>
      <c r="AR959" s="16">
        <f t="shared" si="274"/>
        <v>201</v>
      </c>
      <c r="AS959" s="16"/>
      <c r="AT959" s="16">
        <v>66.9</v>
      </c>
      <c r="AU959" s="16">
        <v>126.3</v>
      </c>
      <c r="AV959" s="16">
        <v>36.1</v>
      </c>
      <c r="AW959" s="16"/>
    </row>
    <row r="960" spans="1:49">
      <c r="A960" s="62">
        <f>'表格编辑 '!A1017</f>
        <v>40604</v>
      </c>
      <c r="B960" s="62">
        <f>'表格编辑 '!B1017</f>
        <v>50133</v>
      </c>
      <c r="C960" s="62" t="str">
        <f>VLOOKUP(B960,映射!A:B,2,FALSE)</f>
        <v>蜥蜴人武士</v>
      </c>
      <c r="D960" s="62">
        <f>'表格编辑 '!E1017</f>
        <v>44</v>
      </c>
      <c r="E960" s="62">
        <f>ROUNDUP((VLOOKUP(B960,Sheet1!U:AA,3,FALSE)-2)*(0.042*(D960-1)+0.2)+0.4,0)</f>
        <v>63</v>
      </c>
      <c r="F960" s="62">
        <f>ROUNDUP((VLOOKUP(B960,Sheet1!U:AA,4,FALSE)-2)*(0.042*(D960-1)+0.2)+0.4,0)</f>
        <v>73</v>
      </c>
      <c r="G960" s="62">
        <f>ROUNDUP((VLOOKUP(B960,Sheet1!U:AA,5,FALSE)-2)*(0.042*(D960-1)+0.2)+0.4,0)</f>
        <v>57</v>
      </c>
      <c r="H960" s="62">
        <f>ROUNDUP((VLOOKUP(B960,Sheet1!U:AA,6,FALSE)-2)*(0.042*(D960-1)+0.2)+0.4,0)</f>
        <v>37</v>
      </c>
      <c r="I960" s="62">
        <f>ROUNDUP((VLOOKUP(B960,Sheet1!U:AA,7,FALSE)-2)*(0.042*(D960-1)+0.2)+0.4,0)</f>
        <v>35</v>
      </c>
      <c r="J960" s="62">
        <f>E960*8+F960*2+G960*3+H960*3+I960*1+VLOOKUP(B960,Sheet1!AU:AZ,2,FALSE)</f>
        <v>987</v>
      </c>
      <c r="K960" s="62">
        <f>E960*1+F960*2+G960*2+H960*2+I960*10+VLOOKUP(B960,Sheet1!AU:AZ,3,FALSE)</f>
        <v>767</v>
      </c>
      <c r="L960" s="62">
        <f>E960*0.1+F960*2+G960*0.2+H960*0.26+I960*0.1+VLOOKUP(B960,Sheet1!AU:AZ,4,FALSE)</f>
        <v>196.82</v>
      </c>
      <c r="M960" s="62">
        <f>E960*0.1+F960*0.2+G960*2+H960*0.2+I960*0.1+VLOOKUP(B960,Sheet1!AU:AZ,5,FALSE)</f>
        <v>165.8</v>
      </c>
      <c r="N960" s="62">
        <f>E960*0.1+F960*0.2+G960*0.2+H960*2+I960*0.1+VLOOKUP(B960,Sheet1!AU:AZ,6,FALSE)</f>
        <v>129.8</v>
      </c>
      <c r="O960" s="62">
        <f t="shared" si="280"/>
        <v>9.5</v>
      </c>
      <c r="P960" s="62">
        <f t="shared" si="281"/>
        <v>41.3</v>
      </c>
      <c r="R960" s="9">
        <f t="shared" si="275"/>
        <v>44</v>
      </c>
      <c r="S960" s="9">
        <f t="shared" si="264"/>
        <v>319.84</v>
      </c>
      <c r="T960" s="9">
        <f t="shared" si="265"/>
        <v>50.8</v>
      </c>
      <c r="U960" s="66">
        <f t="shared" si="276"/>
        <v>376</v>
      </c>
      <c r="V960" s="9">
        <f t="shared" si="277"/>
        <v>451.2</v>
      </c>
      <c r="W960" s="67">
        <f t="shared" si="278"/>
        <v>333</v>
      </c>
      <c r="Y960" s="69">
        <f>VLOOKUP(D960,Sheet2!P:Q,2,FALSE)</f>
        <v>105</v>
      </c>
      <c r="AB960" s="4" t="str">
        <f>IF('表格编辑 '!D1017="monster","普通","BOSS")</f>
        <v>普通</v>
      </c>
      <c r="AD960" s="50">
        <f>VLOOKUP(D960,映射!AK:AL,2,FALSE)</f>
        <v>4</v>
      </c>
      <c r="AE960" s="50" t="s">
        <v>37</v>
      </c>
      <c r="AF960" s="4">
        <f>VLOOKUP(AE960,映射!AN:AO,2,FALSE)</f>
        <v>2</v>
      </c>
      <c r="AG960" s="50">
        <v>1</v>
      </c>
      <c r="AH960" s="70">
        <v>1</v>
      </c>
      <c r="AI960" s="16">
        <f t="shared" si="266"/>
        <v>40604</v>
      </c>
      <c r="AJ960" s="16">
        <f t="shared" si="267"/>
        <v>50133</v>
      </c>
      <c r="AK960" s="16">
        <f t="shared" si="268"/>
        <v>44</v>
      </c>
      <c r="AL960" s="16" t="str">
        <f t="shared" si="269"/>
        <v>蜥蜴人武士</v>
      </c>
      <c r="AM960" s="16">
        <f t="shared" si="270"/>
        <v>3008</v>
      </c>
      <c r="AN960" s="16">
        <f t="shared" si="271"/>
        <v>1974</v>
      </c>
      <c r="AO960" s="16">
        <f t="shared" si="279"/>
        <v>1034</v>
      </c>
      <c r="AP960" s="16">
        <f t="shared" si="272"/>
        <v>2021</v>
      </c>
      <c r="AQ960" s="16">
        <f t="shared" si="273"/>
        <v>1534</v>
      </c>
      <c r="AR960" s="16">
        <f t="shared" si="274"/>
        <v>296</v>
      </c>
      <c r="AS960" s="16"/>
      <c r="AT960" s="16">
        <v>118.1</v>
      </c>
      <c r="AU960" s="16">
        <v>71.3</v>
      </c>
      <c r="AV960" s="16">
        <v>9.6</v>
      </c>
      <c r="AW960" s="16"/>
    </row>
    <row r="961" spans="1:49">
      <c r="A961" s="62">
        <f>'表格编辑 '!A1018</f>
        <v>40605</v>
      </c>
      <c r="B961" s="62">
        <f>'表格编辑 '!B1018</f>
        <v>50058</v>
      </c>
      <c r="C961" s="62" t="str">
        <f>VLOOKUP(B961,映射!A:B,2,FALSE)</f>
        <v>兔耳蝙蝠</v>
      </c>
      <c r="D961" s="62">
        <f>'表格编辑 '!E1018</f>
        <v>44</v>
      </c>
      <c r="E961" s="62">
        <f>ROUNDUP((VLOOKUP(B961,Sheet1!U:AA,3,FALSE)-2)*(0.042*(D961-1)+0.2)+0.4,0)</f>
        <v>39</v>
      </c>
      <c r="F961" s="62">
        <f>ROUNDUP((VLOOKUP(B961,Sheet1!U:AA,4,FALSE)-2)*(0.042*(D961-1)+0.2)+0.4,0)</f>
        <v>49</v>
      </c>
      <c r="G961" s="62">
        <f>ROUNDUP((VLOOKUP(B961,Sheet1!U:AA,5,FALSE)-2)*(0.042*(D961-1)+0.2)+0.4,0)</f>
        <v>33</v>
      </c>
      <c r="H961" s="62">
        <f>ROUNDUP((VLOOKUP(B961,Sheet1!U:AA,6,FALSE)-2)*(0.042*(D961-1)+0.2)+0.4,0)</f>
        <v>59</v>
      </c>
      <c r="I961" s="62">
        <f>ROUNDUP((VLOOKUP(B961,Sheet1!U:AA,7,FALSE)-2)*(0.042*(D961-1)+0.2)+0.4,0)</f>
        <v>25</v>
      </c>
      <c r="J961" s="62">
        <f>E961*8+F961*2+G961*3+H961*3+I961*1+VLOOKUP(B961,Sheet1!AU:AZ,2,FALSE)</f>
        <v>731</v>
      </c>
      <c r="K961" s="62">
        <f>E961*1+F961*2+G961*2+H961*2+I961*10+VLOOKUP(B961,Sheet1!AU:AZ,3,FALSE)</f>
        <v>591</v>
      </c>
      <c r="L961" s="62">
        <f>E961*0.1+F961*2+G961*0.2+H961*0.26+I961*0.1+VLOOKUP(B961,Sheet1!AU:AZ,4,FALSE)</f>
        <v>146.34</v>
      </c>
      <c r="M961" s="62">
        <f>E961*0.1+F961*0.2+G961*2+H961*0.2+I961*0.1+VLOOKUP(B961,Sheet1!AU:AZ,5,FALSE)</f>
        <v>114</v>
      </c>
      <c r="N961" s="62">
        <f>E961*0.1+F961*0.2+G961*0.2+H961*2+I961*0.1+VLOOKUP(B961,Sheet1!AU:AZ,6,FALSE)</f>
        <v>160.8</v>
      </c>
      <c r="O961" s="62">
        <f t="shared" si="280"/>
        <v>4.1</v>
      </c>
      <c r="P961" s="62">
        <f t="shared" si="281"/>
        <v>32.3</v>
      </c>
      <c r="R961" s="9">
        <f t="shared" si="275"/>
        <v>44</v>
      </c>
      <c r="S961" s="9">
        <f t="shared" si="264"/>
        <v>319.84</v>
      </c>
      <c r="T961" s="9">
        <f t="shared" si="265"/>
        <v>50.8</v>
      </c>
      <c r="U961" s="66">
        <f t="shared" si="276"/>
        <v>464</v>
      </c>
      <c r="V961" s="9">
        <f t="shared" si="277"/>
        <v>556.8</v>
      </c>
      <c r="W961" s="67">
        <f t="shared" si="278"/>
        <v>216</v>
      </c>
      <c r="Y961" s="69">
        <f>VLOOKUP(D961,Sheet2!P:Q,2,FALSE)</f>
        <v>105</v>
      </c>
      <c r="AB961" s="4" t="str">
        <f>IF('表格编辑 '!D1018="monster","普通","BOSS")</f>
        <v>普通</v>
      </c>
      <c r="AD961" s="50">
        <f>VLOOKUP(D961,映射!AK:AL,2,FALSE)</f>
        <v>4</v>
      </c>
      <c r="AE961" s="50" t="s">
        <v>37</v>
      </c>
      <c r="AF961" s="4">
        <f>VLOOKUP(AE961,映射!AN:AO,2,FALSE)</f>
        <v>2</v>
      </c>
      <c r="AG961" s="50">
        <v>1</v>
      </c>
      <c r="AH961" s="70">
        <v>1</v>
      </c>
      <c r="AI961" s="16">
        <f t="shared" si="266"/>
        <v>40605</v>
      </c>
      <c r="AJ961" s="16">
        <f t="shared" si="267"/>
        <v>50058</v>
      </c>
      <c r="AK961" s="16">
        <f t="shared" si="268"/>
        <v>44</v>
      </c>
      <c r="AL961" s="16" t="str">
        <f t="shared" si="269"/>
        <v>兔耳蝙蝠</v>
      </c>
      <c r="AM961" s="16">
        <f t="shared" si="270"/>
        <v>3712</v>
      </c>
      <c r="AN961" s="16">
        <f t="shared" si="271"/>
        <v>1462</v>
      </c>
      <c r="AO961" s="16">
        <f t="shared" si="279"/>
        <v>2250</v>
      </c>
      <c r="AP961" s="16">
        <f t="shared" si="272"/>
        <v>2981</v>
      </c>
      <c r="AQ961" s="16">
        <f t="shared" si="273"/>
        <v>1182</v>
      </c>
      <c r="AR961" s="16">
        <f t="shared" si="274"/>
        <v>220</v>
      </c>
      <c r="AS961" s="16"/>
      <c r="AT961" s="16">
        <v>80</v>
      </c>
      <c r="AU961" s="16">
        <v>121.4</v>
      </c>
      <c r="AV961" s="16">
        <v>3.2</v>
      </c>
      <c r="AW961" s="16"/>
    </row>
    <row r="962" spans="1:49">
      <c r="A962" s="62">
        <f>'表格编辑 '!A1019</f>
        <v>40606</v>
      </c>
      <c r="B962" s="62">
        <f>'表格编辑 '!B1019</f>
        <v>50111</v>
      </c>
      <c r="C962" s="62" t="str">
        <f>VLOOKUP(B962,映射!A:B,2,FALSE)</f>
        <v>暗影</v>
      </c>
      <c r="D962" s="62">
        <f>'表格编辑 '!E1019</f>
        <v>44</v>
      </c>
      <c r="E962" s="62">
        <f>ROUNDUP((VLOOKUP(B962,Sheet1!U:AA,3,FALSE)-2)*(0.042*(D962-1)+0.2)+0.4,0)</f>
        <v>47</v>
      </c>
      <c r="F962" s="62">
        <f>ROUNDUP((VLOOKUP(B962,Sheet1!U:AA,4,FALSE)-2)*(0.042*(D962-1)+0.2)+0.4,0)</f>
        <v>43</v>
      </c>
      <c r="G962" s="62">
        <f>ROUNDUP((VLOOKUP(B962,Sheet1!U:AA,5,FALSE)-2)*(0.042*(D962-1)+0.2)+0.4,0)</f>
        <v>43</v>
      </c>
      <c r="H962" s="62">
        <f>ROUNDUP((VLOOKUP(B962,Sheet1!U:AA,6,FALSE)-2)*(0.042*(D962-1)+0.2)+0.4,0)</f>
        <v>43</v>
      </c>
      <c r="I962" s="62">
        <f>ROUNDUP((VLOOKUP(B962,Sheet1!U:AA,7,FALSE)-2)*(0.042*(D962-1)+0.2)+0.4,0)</f>
        <v>49</v>
      </c>
      <c r="J962" s="62">
        <f>E962*8+F962*2+G962*3+H962*3+I962*1+VLOOKUP(B962,Sheet1!AU:AZ,2,FALSE)</f>
        <v>789</v>
      </c>
      <c r="K962" s="62">
        <f>E962*1+F962*2+G962*2+H962*2+I962*10+VLOOKUP(B962,Sheet1!AU:AZ,3,FALSE)</f>
        <v>815</v>
      </c>
      <c r="L962" s="62">
        <f>E962*0.1+F962*2+G962*0.2+H962*0.26+I962*0.1+VLOOKUP(B962,Sheet1!AU:AZ,4,FALSE)</f>
        <v>135.38</v>
      </c>
      <c r="M962" s="62">
        <f>E962*0.1+F962*0.2+G962*2+H962*0.2+I962*0.1+VLOOKUP(B962,Sheet1!AU:AZ,5,FALSE)</f>
        <v>132.8</v>
      </c>
      <c r="N962" s="62">
        <f>E962*0.1+F962*0.2+G962*0.2+H962*2+I962*0.1+VLOOKUP(B962,Sheet1!AU:AZ,6,FALSE)</f>
        <v>132.8</v>
      </c>
      <c r="O962" s="62">
        <f t="shared" si="280"/>
        <v>25.1</v>
      </c>
      <c r="P962" s="62">
        <f t="shared" si="281"/>
        <v>32.7</v>
      </c>
      <c r="R962" s="9">
        <f t="shared" si="275"/>
        <v>44</v>
      </c>
      <c r="S962" s="9">
        <f t="shared" si="264"/>
        <v>319.84</v>
      </c>
      <c r="T962" s="9">
        <f t="shared" si="265"/>
        <v>50.8</v>
      </c>
      <c r="U962" s="66">
        <f t="shared" si="276"/>
        <v>427</v>
      </c>
      <c r="V962" s="9">
        <f t="shared" si="277"/>
        <v>512.4</v>
      </c>
      <c r="W962" s="67">
        <f t="shared" si="278"/>
        <v>192</v>
      </c>
      <c r="Y962" s="69">
        <f>VLOOKUP(D962,Sheet2!P:Q,2,FALSE)</f>
        <v>105</v>
      </c>
      <c r="AB962" s="4" t="str">
        <f>IF('表格编辑 '!D1019="monster","普通","BOSS")</f>
        <v>普通</v>
      </c>
      <c r="AD962" s="50">
        <f>VLOOKUP(D962,映射!AK:AL,2,FALSE)</f>
        <v>4</v>
      </c>
      <c r="AE962" s="50" t="s">
        <v>37</v>
      </c>
      <c r="AF962" s="4">
        <f>VLOOKUP(AE962,映射!AN:AO,2,FALSE)</f>
        <v>2</v>
      </c>
      <c r="AG962" s="50">
        <v>1</v>
      </c>
      <c r="AH962" s="70">
        <v>1</v>
      </c>
      <c r="AI962" s="16">
        <f t="shared" si="266"/>
        <v>40606</v>
      </c>
      <c r="AJ962" s="16">
        <f t="shared" si="267"/>
        <v>50111</v>
      </c>
      <c r="AK962" s="16">
        <f t="shared" si="268"/>
        <v>44</v>
      </c>
      <c r="AL962" s="16" t="str">
        <f t="shared" si="269"/>
        <v>暗影</v>
      </c>
      <c r="AM962" s="16">
        <f t="shared" si="270"/>
        <v>3416</v>
      </c>
      <c r="AN962" s="16">
        <f t="shared" si="271"/>
        <v>1578</v>
      </c>
      <c r="AO962" s="16">
        <f t="shared" si="279"/>
        <v>1838</v>
      </c>
      <c r="AP962" s="16">
        <f t="shared" si="272"/>
        <v>2627</v>
      </c>
      <c r="AQ962" s="16">
        <f t="shared" si="273"/>
        <v>1630</v>
      </c>
      <c r="AR962" s="16">
        <f t="shared" si="274"/>
        <v>204</v>
      </c>
      <c r="AS962" s="16"/>
      <c r="AT962" s="16">
        <v>97</v>
      </c>
      <c r="AU962" s="16">
        <v>97</v>
      </c>
      <c r="AV962" s="16">
        <v>21.6</v>
      </c>
      <c r="AW962" s="16"/>
    </row>
    <row r="963" spans="1:49">
      <c r="A963" s="62">
        <f>'表格编辑 '!A1020</f>
        <v>40607</v>
      </c>
      <c r="B963" s="62">
        <f>'表格编辑 '!B1020</f>
        <v>50014</v>
      </c>
      <c r="C963" s="62" t="str">
        <f>VLOOKUP(B963,映射!A:B,2,FALSE)</f>
        <v>堕落贼鼠</v>
      </c>
      <c r="D963" s="62">
        <f>'表格编辑 '!E1020</f>
        <v>44</v>
      </c>
      <c r="E963" s="62">
        <f>ROUNDUP((VLOOKUP(B963,Sheet1!U:AA,3,FALSE)-2)*(0.042*(D963-1)+0.2)+0.4,0)</f>
        <v>9</v>
      </c>
      <c r="F963" s="62">
        <f>ROUNDUP((VLOOKUP(B963,Sheet1!U:AA,4,FALSE)-2)*(0.042*(D963-1)+0.2)+0.4,0)</f>
        <v>23</v>
      </c>
      <c r="G963" s="62">
        <f>ROUNDUP((VLOOKUP(B963,Sheet1!U:AA,5,FALSE)-2)*(0.042*(D963-1)+0.2)+0.4,0)</f>
        <v>47</v>
      </c>
      <c r="H963" s="62">
        <f>ROUNDUP((VLOOKUP(B963,Sheet1!U:AA,6,FALSE)-2)*(0.042*(D963-1)+0.2)+0.4,0)</f>
        <v>59</v>
      </c>
      <c r="I963" s="62">
        <f>ROUNDUP((VLOOKUP(B963,Sheet1!U:AA,7,FALSE)-2)*(0.042*(D963-1)+0.2)+0.4,0)</f>
        <v>67</v>
      </c>
      <c r="J963" s="62">
        <f>E963*8+F963*2+G963*3+H963*3+I963*1+VLOOKUP(B963,Sheet1!AU:AZ,2,FALSE)</f>
        <v>523</v>
      </c>
      <c r="K963" s="62">
        <f>E963*1+F963*2+G963*2+H963*2+I963*10+VLOOKUP(B963,Sheet1!AU:AZ,3,FALSE)</f>
        <v>957</v>
      </c>
      <c r="L963" s="62">
        <f>E963*0.1+F963*2+G963*0.2+H963*0.26+I963*0.1+VLOOKUP(B963,Sheet1!AU:AZ,4,FALSE)</f>
        <v>98.34</v>
      </c>
      <c r="M963" s="62">
        <f>E963*0.1+F963*0.2+G963*2+H963*0.2+I963*0.1+VLOOKUP(B963,Sheet1!AU:AZ,5,FALSE)</f>
        <v>138</v>
      </c>
      <c r="N963" s="62">
        <f>E963*0.1+F963*0.2+G963*0.2+H963*2+I963*0.1+VLOOKUP(B963,Sheet1!AU:AZ,6,FALSE)</f>
        <v>159.6</v>
      </c>
      <c r="O963" s="62">
        <f t="shared" si="280"/>
        <v>52.1</v>
      </c>
      <c r="P963" s="62">
        <f t="shared" si="281"/>
        <v>5.3</v>
      </c>
      <c r="R963" s="9">
        <f t="shared" si="275"/>
        <v>44</v>
      </c>
      <c r="S963" s="9">
        <f t="shared" si="264"/>
        <v>319.84</v>
      </c>
      <c r="T963" s="9">
        <f t="shared" si="265"/>
        <v>50.8</v>
      </c>
      <c r="U963" s="66">
        <f t="shared" si="276"/>
        <v>418</v>
      </c>
      <c r="V963" s="9">
        <f t="shared" si="277"/>
        <v>501.6</v>
      </c>
      <c r="W963" s="67">
        <f t="shared" si="278"/>
        <v>116</v>
      </c>
      <c r="Y963" s="69">
        <f>VLOOKUP(D963,Sheet2!P:Q,2,FALSE)</f>
        <v>105</v>
      </c>
      <c r="AB963" s="4" t="str">
        <f>IF('表格编辑 '!D1020="monster","普通","BOSS")</f>
        <v>普通</v>
      </c>
      <c r="AD963" s="50">
        <f>VLOOKUP(D963,映射!AK:AL,2,FALSE)</f>
        <v>4</v>
      </c>
      <c r="AE963" s="50" t="s">
        <v>37</v>
      </c>
      <c r="AF963" s="4">
        <f>VLOOKUP(AE963,映射!AN:AO,2,FALSE)</f>
        <v>2</v>
      </c>
      <c r="AG963" s="50">
        <v>1</v>
      </c>
      <c r="AH963" s="70">
        <v>1</v>
      </c>
      <c r="AI963" s="16">
        <f t="shared" si="266"/>
        <v>40607</v>
      </c>
      <c r="AJ963" s="16">
        <f t="shared" si="267"/>
        <v>50014</v>
      </c>
      <c r="AK963" s="16">
        <f t="shared" si="268"/>
        <v>44</v>
      </c>
      <c r="AL963" s="16" t="str">
        <f t="shared" si="269"/>
        <v>堕落贼鼠</v>
      </c>
      <c r="AM963" s="16">
        <f t="shared" si="270"/>
        <v>3344</v>
      </c>
      <c r="AN963" s="16">
        <f t="shared" si="271"/>
        <v>1046</v>
      </c>
      <c r="AO963" s="16">
        <f t="shared" si="279"/>
        <v>2298</v>
      </c>
      <c r="AP963" s="16">
        <f t="shared" si="272"/>
        <v>2821</v>
      </c>
      <c r="AQ963" s="16">
        <f t="shared" si="273"/>
        <v>1914</v>
      </c>
      <c r="AR963" s="16">
        <f t="shared" si="274"/>
        <v>148</v>
      </c>
      <c r="AS963" s="16"/>
      <c r="AT963" s="16">
        <v>82.9</v>
      </c>
      <c r="AU963" s="16">
        <v>100.9</v>
      </c>
      <c r="AV963" s="16">
        <v>43.4</v>
      </c>
      <c r="AW963" s="16"/>
    </row>
    <row r="964" spans="1:49">
      <c r="A964" s="62">
        <f>'表格编辑 '!A1021</f>
        <v>40608</v>
      </c>
      <c r="B964" s="62">
        <f>'表格编辑 '!B1021</f>
        <v>50023</v>
      </c>
      <c r="C964" s="62" t="str">
        <f>VLOOKUP(B964,映射!A:B,2,FALSE)</f>
        <v>异域魔犬</v>
      </c>
      <c r="D964" s="62">
        <f>'表格编辑 '!E1021</f>
        <v>44</v>
      </c>
      <c r="E964" s="62">
        <f>ROUNDUP((VLOOKUP(B964,Sheet1!U:AA,3,FALSE)-2)*(0.042*(D964-1)+0.2)+0.4,0)</f>
        <v>43</v>
      </c>
      <c r="F964" s="62">
        <f>ROUNDUP((VLOOKUP(B964,Sheet1!U:AA,4,FALSE)-2)*(0.042*(D964-1)+0.2)+0.4,0)</f>
        <v>77</v>
      </c>
      <c r="G964" s="62">
        <f>ROUNDUP((VLOOKUP(B964,Sheet1!U:AA,5,FALSE)-2)*(0.042*(D964-1)+0.2)+0.4,0)</f>
        <v>23</v>
      </c>
      <c r="H964" s="62">
        <f>ROUNDUP((VLOOKUP(B964,Sheet1!U:AA,6,FALSE)-2)*(0.042*(D964-1)+0.2)+0.4,0)</f>
        <v>39</v>
      </c>
      <c r="I964" s="62">
        <f>ROUNDUP((VLOOKUP(B964,Sheet1!U:AA,7,FALSE)-2)*(0.042*(D964-1)+0.2)+0.4,0)</f>
        <v>33</v>
      </c>
      <c r="J964" s="62">
        <f>E964*8+F964*2+G964*3+H964*3+I964*1+VLOOKUP(B964,Sheet1!AU:AZ,2,FALSE)</f>
        <v>737</v>
      </c>
      <c r="K964" s="62">
        <f>E964*1+F964*2+G964*2+H964*2+I964*10+VLOOKUP(B964,Sheet1!AU:AZ,3,FALSE)</f>
        <v>671</v>
      </c>
      <c r="L964" s="62">
        <f>E964*0.1+F964*2+G964*0.2+H964*0.26+I964*0.1+VLOOKUP(B964,Sheet1!AU:AZ,4,FALSE)</f>
        <v>196.34</v>
      </c>
      <c r="M964" s="62">
        <f>E964*0.1+F964*0.2+G964*2+H964*0.2+I964*0.1+VLOOKUP(B964,Sheet1!AU:AZ,5,FALSE)</f>
        <v>96.8</v>
      </c>
      <c r="N964" s="62">
        <f>E964*0.1+F964*0.2+G964*0.2+H964*2+I964*0.1+VLOOKUP(B964,Sheet1!AU:AZ,6,FALSE)</f>
        <v>125.6</v>
      </c>
      <c r="O964" s="62">
        <f t="shared" si="280"/>
        <v>6.5</v>
      </c>
      <c r="P964" s="62">
        <f t="shared" si="281"/>
        <v>28.9</v>
      </c>
      <c r="R964" s="9">
        <f t="shared" si="275"/>
        <v>44</v>
      </c>
      <c r="S964" s="9">
        <f t="shared" si="264"/>
        <v>319.84</v>
      </c>
      <c r="T964" s="9">
        <f t="shared" si="265"/>
        <v>50.8</v>
      </c>
      <c r="U964" s="66">
        <f t="shared" si="276"/>
        <v>503</v>
      </c>
      <c r="V964" s="9">
        <f t="shared" si="277"/>
        <v>603.6</v>
      </c>
      <c r="W964" s="67">
        <f t="shared" si="278"/>
        <v>332</v>
      </c>
      <c r="Y964" s="69">
        <f>VLOOKUP(D964,Sheet2!P:Q,2,FALSE)</f>
        <v>105</v>
      </c>
      <c r="AB964" s="4" t="str">
        <f>IF('表格编辑 '!D1021="monster","普通","BOSS")</f>
        <v>普通</v>
      </c>
      <c r="AD964" s="50">
        <f>VLOOKUP(D964,映射!AK:AL,2,FALSE)</f>
        <v>4</v>
      </c>
      <c r="AE964" s="50" t="s">
        <v>37</v>
      </c>
      <c r="AF964" s="4">
        <f>VLOOKUP(AE964,映射!AN:AO,2,FALSE)</f>
        <v>2</v>
      </c>
      <c r="AG964" s="50">
        <v>1</v>
      </c>
      <c r="AH964" s="70">
        <v>1</v>
      </c>
      <c r="AI964" s="16">
        <f t="shared" si="266"/>
        <v>40608</v>
      </c>
      <c r="AJ964" s="16">
        <f t="shared" si="267"/>
        <v>50023</v>
      </c>
      <c r="AK964" s="16">
        <f t="shared" si="268"/>
        <v>44</v>
      </c>
      <c r="AL964" s="16" t="str">
        <f t="shared" si="269"/>
        <v>异域魔犬</v>
      </c>
      <c r="AM964" s="16">
        <f t="shared" si="270"/>
        <v>4024</v>
      </c>
      <c r="AN964" s="16">
        <f t="shared" si="271"/>
        <v>1474</v>
      </c>
      <c r="AO964" s="16">
        <f t="shared" si="279"/>
        <v>2550</v>
      </c>
      <c r="AP964" s="16">
        <f t="shared" si="272"/>
        <v>3287</v>
      </c>
      <c r="AQ964" s="16">
        <f t="shared" si="273"/>
        <v>1342</v>
      </c>
      <c r="AR964" s="16">
        <f t="shared" si="274"/>
        <v>295</v>
      </c>
      <c r="AS964" s="16"/>
      <c r="AT964" s="16">
        <v>66.3</v>
      </c>
      <c r="AU964" s="16">
        <v>89.7</v>
      </c>
      <c r="AV964" s="16">
        <v>5.4</v>
      </c>
      <c r="AW964" s="16"/>
    </row>
    <row r="965" spans="1:49">
      <c r="A965" s="62">
        <f>'表格编辑 '!A1022</f>
        <v>40609</v>
      </c>
      <c r="B965" s="62">
        <f>'表格编辑 '!B1022</f>
        <v>50015</v>
      </c>
      <c r="C965" s="62" t="str">
        <f>VLOOKUP(B965,映射!A:B,2,FALSE)</f>
        <v>噩梦耗子</v>
      </c>
      <c r="D965" s="62">
        <f>'表格编辑 '!E1022</f>
        <v>44</v>
      </c>
      <c r="E965" s="62">
        <f>ROUNDUP((VLOOKUP(B965,Sheet1!U:AA,3,FALSE)-2)*(0.042*(D965-1)+0.2)+0.4,0)</f>
        <v>5</v>
      </c>
      <c r="F965" s="62">
        <f>ROUNDUP((VLOOKUP(B965,Sheet1!U:AA,4,FALSE)-2)*(0.042*(D965-1)+0.2)+0.4,0)</f>
        <v>13</v>
      </c>
      <c r="G965" s="62">
        <f>ROUNDUP((VLOOKUP(B965,Sheet1!U:AA,5,FALSE)-2)*(0.042*(D965-1)+0.2)+0.4,0)</f>
        <v>33</v>
      </c>
      <c r="H965" s="62">
        <f>ROUNDUP((VLOOKUP(B965,Sheet1!U:AA,6,FALSE)-2)*(0.042*(D965-1)+0.2)+0.4,0)</f>
        <v>63</v>
      </c>
      <c r="I965" s="62">
        <f>ROUNDUP((VLOOKUP(B965,Sheet1!U:AA,7,FALSE)-2)*(0.042*(D965-1)+0.2)+0.4,0)</f>
        <v>71</v>
      </c>
      <c r="J965" s="62">
        <f>E965*8+F965*2+G965*3+H965*3+I965*1+VLOOKUP(B965,Sheet1!AU:AZ,2,FALSE)</f>
        <v>445</v>
      </c>
      <c r="K965" s="62">
        <f>E965*1+F965*2+G965*2+H965*2+I965*10+VLOOKUP(B965,Sheet1!AU:AZ,3,FALSE)</f>
        <v>953</v>
      </c>
      <c r="L965" s="62">
        <f>E965*0.1+F965*2+G965*0.2+H965*0.26+I965*0.1+VLOOKUP(B965,Sheet1!AU:AZ,4,FALSE)</f>
        <v>76.58</v>
      </c>
      <c r="M965" s="62">
        <f>E965*0.1+F965*0.2+G965*2+H965*0.2+I965*0.1+VLOOKUP(B965,Sheet1!AU:AZ,5,FALSE)</f>
        <v>108.8</v>
      </c>
      <c r="N965" s="62">
        <f>E965*0.1+F965*0.2+G965*0.2+H965*2+I965*0.1+VLOOKUP(B965,Sheet1!AU:AZ,6,FALSE)</f>
        <v>162.8</v>
      </c>
      <c r="O965" s="62">
        <f t="shared" si="280"/>
        <v>54.3</v>
      </c>
      <c r="P965" s="62">
        <f t="shared" si="281"/>
        <v>4.9</v>
      </c>
      <c r="R965" s="9">
        <f t="shared" si="275"/>
        <v>44</v>
      </c>
      <c r="S965" s="9">
        <f t="shared" si="264"/>
        <v>319.84</v>
      </c>
      <c r="T965" s="9">
        <f t="shared" si="265"/>
        <v>50.8</v>
      </c>
      <c r="U965" s="66">
        <f t="shared" si="276"/>
        <v>475</v>
      </c>
      <c r="V965" s="9">
        <f t="shared" si="277"/>
        <v>570</v>
      </c>
      <c r="W965" s="67">
        <f t="shared" si="278"/>
        <v>77</v>
      </c>
      <c r="Y965" s="69">
        <f>VLOOKUP(D965,Sheet2!P:Q,2,FALSE)</f>
        <v>105</v>
      </c>
      <c r="AB965" s="4" t="str">
        <f>IF('表格编辑 '!D1022="monster","普通","BOSS")</f>
        <v>普通</v>
      </c>
      <c r="AD965" s="50">
        <f>VLOOKUP(D965,映射!AK:AL,2,FALSE)</f>
        <v>4</v>
      </c>
      <c r="AE965" s="50" t="s">
        <v>37</v>
      </c>
      <c r="AF965" s="4">
        <f>VLOOKUP(AE965,映射!AN:AO,2,FALSE)</f>
        <v>2</v>
      </c>
      <c r="AG965" s="50">
        <v>1</v>
      </c>
      <c r="AH965" s="70">
        <v>1</v>
      </c>
      <c r="AI965" s="16">
        <f t="shared" si="266"/>
        <v>40609</v>
      </c>
      <c r="AJ965" s="16">
        <f t="shared" si="267"/>
        <v>50015</v>
      </c>
      <c r="AK965" s="16">
        <f t="shared" si="268"/>
        <v>44</v>
      </c>
      <c r="AL965" s="16" t="str">
        <f t="shared" si="269"/>
        <v>噩梦耗子</v>
      </c>
      <c r="AM965" s="16">
        <f t="shared" si="270"/>
        <v>3800</v>
      </c>
      <c r="AN965" s="16">
        <f t="shared" si="271"/>
        <v>890</v>
      </c>
      <c r="AO965" s="16">
        <f t="shared" si="279"/>
        <v>2910</v>
      </c>
      <c r="AP965" s="16">
        <f t="shared" si="272"/>
        <v>3355</v>
      </c>
      <c r="AQ965" s="16">
        <f t="shared" si="273"/>
        <v>1906</v>
      </c>
      <c r="AR965" s="16">
        <f t="shared" si="274"/>
        <v>115</v>
      </c>
      <c r="AS965" s="16"/>
      <c r="AT965" s="16">
        <v>82.4</v>
      </c>
      <c r="AU965" s="16">
        <v>129.2</v>
      </c>
      <c r="AV965" s="16">
        <v>26</v>
      </c>
      <c r="AW965" s="16"/>
    </row>
    <row r="966" spans="1:49">
      <c r="A966" s="62">
        <f>'表格编辑 '!A1023</f>
        <v>40610</v>
      </c>
      <c r="B966" s="62">
        <f>'表格编辑 '!B1023</f>
        <v>50115</v>
      </c>
      <c r="C966" s="62" t="str">
        <f>VLOOKUP(B966,映射!A:B,2,FALSE)</f>
        <v>烈焰刃使魔</v>
      </c>
      <c r="D966" s="62">
        <f>'表格编辑 '!E1023</f>
        <v>44</v>
      </c>
      <c r="E966" s="62">
        <f>ROUNDUP((VLOOKUP(B966,Sheet1!U:AA,3,FALSE)-2)*(0.042*(D966-1)+0.2)+0.4,0)</f>
        <v>27</v>
      </c>
      <c r="F966" s="62">
        <f>ROUNDUP((VLOOKUP(B966,Sheet1!U:AA,4,FALSE)-2)*(0.042*(D966-1)+0.2)+0.4,0)</f>
        <v>81</v>
      </c>
      <c r="G966" s="62">
        <f>ROUNDUP((VLOOKUP(B966,Sheet1!U:AA,5,FALSE)-2)*(0.042*(D966-1)+0.2)+0.4,0)</f>
        <v>53</v>
      </c>
      <c r="H966" s="62">
        <f>ROUNDUP((VLOOKUP(B966,Sheet1!U:AA,6,FALSE)-2)*(0.042*(D966-1)+0.2)+0.4,0)</f>
        <v>35</v>
      </c>
      <c r="I966" s="62">
        <f>ROUNDUP((VLOOKUP(B966,Sheet1!U:AA,7,FALSE)-2)*(0.042*(D966-1)+0.2)+0.4,0)</f>
        <v>69</v>
      </c>
      <c r="J966" s="62">
        <f>E966*8+F966*2+G966*3+H966*3+I966*1+VLOOKUP(B966,Sheet1!AU:AZ,2,FALSE)</f>
        <v>731</v>
      </c>
      <c r="K966" s="62">
        <f>E966*1+F966*2+G966*2+H966*2+I966*10+VLOOKUP(B966,Sheet1!AU:AZ,3,FALSE)</f>
        <v>1075</v>
      </c>
      <c r="L966" s="62">
        <f>E966*0.1+F966*2+G966*0.2+H966*0.26+I966*0.1+VLOOKUP(B966,Sheet1!AU:AZ,4,FALSE)</f>
        <v>211.3</v>
      </c>
      <c r="M966" s="62">
        <f>E966*0.1+F966*0.2+G966*2+H966*0.2+I966*0.1+VLOOKUP(B966,Sheet1!AU:AZ,5,FALSE)</f>
        <v>158.8</v>
      </c>
      <c r="N966" s="62">
        <f>E966*0.1+F966*0.2+G966*0.2+H966*2+I966*0.1+VLOOKUP(B966,Sheet1!AU:AZ,6,FALSE)</f>
        <v>126.4</v>
      </c>
      <c r="O966" s="62">
        <f t="shared" si="280"/>
        <v>46.1</v>
      </c>
      <c r="P966" s="62">
        <f t="shared" si="281"/>
        <v>8.3</v>
      </c>
      <c r="R966" s="9">
        <f t="shared" si="275"/>
        <v>44</v>
      </c>
      <c r="S966" s="9">
        <f t="shared" si="264"/>
        <v>319.84</v>
      </c>
      <c r="T966" s="9">
        <f t="shared" si="265"/>
        <v>50.8</v>
      </c>
      <c r="U966" s="66">
        <f t="shared" si="276"/>
        <v>385</v>
      </c>
      <c r="V966" s="9">
        <f t="shared" si="277"/>
        <v>462</v>
      </c>
      <c r="W966" s="67">
        <f t="shared" si="278"/>
        <v>369</v>
      </c>
      <c r="Y966" s="69">
        <f>VLOOKUP(D966,Sheet2!P:Q,2,FALSE)</f>
        <v>105</v>
      </c>
      <c r="AB966" s="4" t="str">
        <f>IF('表格编辑 '!D1023="monster","普通","BOSS")</f>
        <v>普通</v>
      </c>
      <c r="AD966" s="50">
        <f>VLOOKUP(D966,映射!AK:AL,2,FALSE)</f>
        <v>4</v>
      </c>
      <c r="AE966" s="50" t="s">
        <v>37</v>
      </c>
      <c r="AF966" s="4">
        <f>VLOOKUP(AE966,映射!AN:AO,2,FALSE)</f>
        <v>2</v>
      </c>
      <c r="AG966" s="50">
        <v>1</v>
      </c>
      <c r="AH966" s="70">
        <v>1</v>
      </c>
      <c r="AI966" s="16">
        <f t="shared" si="266"/>
        <v>40610</v>
      </c>
      <c r="AJ966" s="16">
        <f t="shared" si="267"/>
        <v>50115</v>
      </c>
      <c r="AK966" s="16">
        <f t="shared" si="268"/>
        <v>44</v>
      </c>
      <c r="AL966" s="16" t="str">
        <f t="shared" si="269"/>
        <v>烈焰刃使魔</v>
      </c>
      <c r="AM966" s="16">
        <f t="shared" si="270"/>
        <v>3080</v>
      </c>
      <c r="AN966" s="16">
        <f t="shared" si="271"/>
        <v>1462</v>
      </c>
      <c r="AO966" s="16">
        <f t="shared" si="279"/>
        <v>1618</v>
      </c>
      <c r="AP966" s="16">
        <f t="shared" si="272"/>
        <v>2349</v>
      </c>
      <c r="AQ966" s="16">
        <f t="shared" si="273"/>
        <v>2150</v>
      </c>
      <c r="AR966" s="16">
        <f t="shared" si="274"/>
        <v>317</v>
      </c>
      <c r="AS966" s="16"/>
      <c r="AT966" s="16">
        <v>113</v>
      </c>
      <c r="AU966" s="16">
        <v>64.4</v>
      </c>
      <c r="AV966" s="16">
        <v>37.1</v>
      </c>
      <c r="AW966" s="16"/>
    </row>
    <row r="967" spans="1:49">
      <c r="A967" s="62">
        <f>'表格编辑 '!A1024</f>
        <v>40611</v>
      </c>
      <c r="B967" s="62">
        <f>'表格编辑 '!B1024</f>
        <v>50152</v>
      </c>
      <c r="C967" s="62" t="str">
        <f>VLOOKUP(B967,映射!A:B,2,FALSE)</f>
        <v>盗贼</v>
      </c>
      <c r="D967" s="62">
        <f>'表格编辑 '!E1024</f>
        <v>44</v>
      </c>
      <c r="E967" s="62">
        <f>ROUNDUP((VLOOKUP(B967,Sheet1!U:AA,3,FALSE)-2)*(0.042*(D967-1)+0.2)+0.4,0)</f>
        <v>43</v>
      </c>
      <c r="F967" s="62">
        <f>ROUNDUP((VLOOKUP(B967,Sheet1!U:AA,4,FALSE)-2)*(0.042*(D967-1)+0.2)+0.4,0)</f>
        <v>53</v>
      </c>
      <c r="G967" s="62">
        <f>ROUNDUP((VLOOKUP(B967,Sheet1!U:AA,5,FALSE)-2)*(0.042*(D967-1)+0.2)+0.4,0)</f>
        <v>45</v>
      </c>
      <c r="H967" s="62">
        <f>ROUNDUP((VLOOKUP(B967,Sheet1!U:AA,6,FALSE)-2)*(0.042*(D967-1)+0.2)+0.4,0)</f>
        <v>67</v>
      </c>
      <c r="I967" s="62">
        <f>ROUNDUP((VLOOKUP(B967,Sheet1!U:AA,7,FALSE)-2)*(0.042*(D967-1)+0.2)+0.4,0)</f>
        <v>21</v>
      </c>
      <c r="J967" s="62">
        <f>E967*8+F967*2+G967*3+H967*3+I967*1+VLOOKUP(B967,Sheet1!AU:AZ,2,FALSE)</f>
        <v>827</v>
      </c>
      <c r="K967" s="62">
        <f>E967*1+F967*2+G967*2+H967*2+I967*10+VLOOKUP(B967,Sheet1!AU:AZ,3,FALSE)</f>
        <v>603</v>
      </c>
      <c r="L967" s="62">
        <f>E967*0.1+F967*2+G967*0.2+H967*0.26+I967*0.1+VLOOKUP(B967,Sheet1!AU:AZ,4,FALSE)</f>
        <v>158.82</v>
      </c>
      <c r="M967" s="62">
        <f>E967*0.1+F967*0.2+G967*2+H967*0.2+I967*0.1+VLOOKUP(B967,Sheet1!AU:AZ,5,FALSE)</f>
        <v>140.4</v>
      </c>
      <c r="N967" s="62">
        <f>E967*0.1+F967*0.2+G967*0.2+H967*2+I967*0.1+VLOOKUP(B967,Sheet1!AU:AZ,6,FALSE)</f>
        <v>180</v>
      </c>
      <c r="O967" s="62">
        <f t="shared" si="280"/>
        <v>0.899999999999999</v>
      </c>
      <c r="P967" s="62">
        <f t="shared" si="281"/>
        <v>35.9</v>
      </c>
      <c r="R967" s="9">
        <f t="shared" si="275"/>
        <v>44</v>
      </c>
      <c r="S967" s="9">
        <f t="shared" si="264"/>
        <v>319.84</v>
      </c>
      <c r="T967" s="9">
        <f t="shared" si="265"/>
        <v>50.8</v>
      </c>
      <c r="U967" s="66">
        <f t="shared" si="276"/>
        <v>414</v>
      </c>
      <c r="V967" s="9">
        <f t="shared" si="277"/>
        <v>496.8</v>
      </c>
      <c r="W967" s="67">
        <f t="shared" si="278"/>
        <v>244</v>
      </c>
      <c r="Y967" s="69">
        <f>VLOOKUP(D967,Sheet2!P:Q,2,FALSE)</f>
        <v>105</v>
      </c>
      <c r="AB967" s="4" t="str">
        <f>IF('表格编辑 '!D1024="monster","普通","BOSS")</f>
        <v>普通</v>
      </c>
      <c r="AD967" s="50">
        <f>VLOOKUP(D967,映射!AK:AL,2,FALSE)</f>
        <v>4</v>
      </c>
      <c r="AE967" s="50" t="s">
        <v>37</v>
      </c>
      <c r="AF967" s="4">
        <f>VLOOKUP(AE967,映射!AN:AO,2,FALSE)</f>
        <v>2</v>
      </c>
      <c r="AG967" s="50">
        <v>1</v>
      </c>
      <c r="AH967" s="70">
        <v>1</v>
      </c>
      <c r="AI967" s="16">
        <f t="shared" si="266"/>
        <v>40611</v>
      </c>
      <c r="AJ967" s="16">
        <f t="shared" si="267"/>
        <v>50152</v>
      </c>
      <c r="AK967" s="16">
        <f t="shared" si="268"/>
        <v>44</v>
      </c>
      <c r="AL967" s="16" t="str">
        <f t="shared" si="269"/>
        <v>盗贼</v>
      </c>
      <c r="AM967" s="16">
        <f t="shared" si="270"/>
        <v>3312</v>
      </c>
      <c r="AN967" s="16">
        <f t="shared" si="271"/>
        <v>1654</v>
      </c>
      <c r="AO967" s="16">
        <f t="shared" si="279"/>
        <v>1658</v>
      </c>
      <c r="AP967" s="16">
        <f t="shared" si="272"/>
        <v>2485</v>
      </c>
      <c r="AQ967" s="16">
        <f t="shared" si="273"/>
        <v>1206</v>
      </c>
      <c r="AR967" s="16">
        <f t="shared" si="274"/>
        <v>239</v>
      </c>
      <c r="AS967" s="16"/>
      <c r="AT967" s="16">
        <v>90.9</v>
      </c>
      <c r="AU967" s="16">
        <v>125.1</v>
      </c>
      <c r="AV967" s="16">
        <v>0.200000000000001</v>
      </c>
      <c r="AW967" s="16"/>
    </row>
    <row r="968" spans="1:49">
      <c r="A968" s="62">
        <f>'表格编辑 '!A1025</f>
        <v>40612</v>
      </c>
      <c r="B968" s="62">
        <f>'表格编辑 '!B1025</f>
        <v>50158</v>
      </c>
      <c r="C968" s="62" t="str">
        <f>VLOOKUP(B968,映射!A:B,2,FALSE)</f>
        <v>阴毒鸟人</v>
      </c>
      <c r="D968" s="62">
        <f>'表格编辑 '!E1025</f>
        <v>44</v>
      </c>
      <c r="E968" s="62">
        <f>ROUNDUP((VLOOKUP(B968,Sheet1!U:AA,3,FALSE)-2)*(0.042*(D968-1)+0.2)+0.4,0)</f>
        <v>33</v>
      </c>
      <c r="F968" s="62">
        <f>ROUNDUP((VLOOKUP(B968,Sheet1!U:AA,4,FALSE)-2)*(0.042*(D968-1)+0.2)+0.4,0)</f>
        <v>35</v>
      </c>
      <c r="G968" s="62">
        <f>ROUNDUP((VLOOKUP(B968,Sheet1!U:AA,5,FALSE)-2)*(0.042*(D968-1)+0.2)+0.4,0)</f>
        <v>25</v>
      </c>
      <c r="H968" s="62">
        <f>ROUNDUP((VLOOKUP(B968,Sheet1!U:AA,6,FALSE)-2)*(0.042*(D968-1)+0.2)+0.4,0)</f>
        <v>75</v>
      </c>
      <c r="I968" s="62">
        <f>ROUNDUP((VLOOKUP(B968,Sheet1!U:AA,7,FALSE)-2)*(0.042*(D968-1)+0.2)+0.4,0)</f>
        <v>37</v>
      </c>
      <c r="J968" s="62">
        <f>E968*8+F968*2+G968*3+H968*3+I968*1+VLOOKUP(B968,Sheet1!AU:AZ,2,FALSE)</f>
        <v>691</v>
      </c>
      <c r="K968" s="62">
        <f>E968*1+F968*2+G968*2+H968*2+I968*10+VLOOKUP(B968,Sheet1!AU:AZ,3,FALSE)</f>
        <v>693</v>
      </c>
      <c r="L968" s="62">
        <f>E968*0.1+F968*2+G968*0.2+H968*0.26+I968*0.1+VLOOKUP(B968,Sheet1!AU:AZ,4,FALSE)</f>
        <v>121.5</v>
      </c>
      <c r="M968" s="62">
        <f>E968*0.1+F968*0.2+G968*2+H968*0.2+I968*0.1+VLOOKUP(B968,Sheet1!AU:AZ,5,FALSE)</f>
        <v>99</v>
      </c>
      <c r="N968" s="62">
        <f>E968*0.1+F968*0.2+G968*0.2+H968*2+I968*0.1+VLOOKUP(B968,Sheet1!AU:AZ,6,FALSE)</f>
        <v>189</v>
      </c>
      <c r="O968" s="62">
        <f t="shared" si="280"/>
        <v>13.7</v>
      </c>
      <c r="P968" s="62">
        <f t="shared" si="281"/>
        <v>31.7</v>
      </c>
      <c r="R968" s="9">
        <f t="shared" si="275"/>
        <v>44</v>
      </c>
      <c r="S968" s="9">
        <f t="shared" si="264"/>
        <v>319.84</v>
      </c>
      <c r="T968" s="9">
        <f t="shared" si="265"/>
        <v>50.8</v>
      </c>
      <c r="U968" s="66">
        <f t="shared" si="276"/>
        <v>498</v>
      </c>
      <c r="V968" s="9">
        <f t="shared" si="277"/>
        <v>597.6</v>
      </c>
      <c r="W968" s="67">
        <f t="shared" si="278"/>
        <v>162</v>
      </c>
      <c r="Y968" s="69">
        <f>VLOOKUP(D968,Sheet2!P:Q,2,FALSE)</f>
        <v>105</v>
      </c>
      <c r="AB968" s="4" t="str">
        <f>IF('表格编辑 '!D1025="monster","普通","BOSS")</f>
        <v>普通</v>
      </c>
      <c r="AD968" s="50">
        <f>VLOOKUP(D968,映射!AK:AL,2,FALSE)</f>
        <v>4</v>
      </c>
      <c r="AE968" s="50" t="s">
        <v>37</v>
      </c>
      <c r="AF968" s="4">
        <f>VLOOKUP(AE968,映射!AN:AO,2,FALSE)</f>
        <v>2</v>
      </c>
      <c r="AG968" s="50">
        <v>1</v>
      </c>
      <c r="AH968" s="70">
        <v>1</v>
      </c>
      <c r="AI968" s="16">
        <f t="shared" si="266"/>
        <v>40612</v>
      </c>
      <c r="AJ968" s="16">
        <f t="shared" si="267"/>
        <v>50158</v>
      </c>
      <c r="AK968" s="16">
        <f t="shared" si="268"/>
        <v>44</v>
      </c>
      <c r="AL968" s="16" t="str">
        <f t="shared" si="269"/>
        <v>阴毒鸟人</v>
      </c>
      <c r="AM968" s="16">
        <f t="shared" si="270"/>
        <v>3984</v>
      </c>
      <c r="AN968" s="16">
        <f t="shared" si="271"/>
        <v>1382</v>
      </c>
      <c r="AO968" s="16">
        <f t="shared" si="279"/>
        <v>2602</v>
      </c>
      <c r="AP968" s="16">
        <f t="shared" si="272"/>
        <v>3293</v>
      </c>
      <c r="AQ968" s="16">
        <f t="shared" si="273"/>
        <v>1386</v>
      </c>
      <c r="AR968" s="16">
        <f t="shared" si="274"/>
        <v>183</v>
      </c>
      <c r="AS968" s="16"/>
      <c r="AT968" s="16">
        <v>66.8</v>
      </c>
      <c r="AU968" s="16">
        <v>144.2</v>
      </c>
      <c r="AV968" s="16">
        <v>12</v>
      </c>
      <c r="AW968" s="16"/>
    </row>
    <row r="969" spans="1:49">
      <c r="A969" s="62">
        <f>'表格编辑 '!A1026</f>
        <v>40613</v>
      </c>
      <c r="B969" s="62">
        <f>'表格编辑 '!B1026</f>
        <v>50003</v>
      </c>
      <c r="C969" s="62" t="str">
        <f>VLOOKUP(B969,映射!A:B,2,FALSE)</f>
        <v>虎人</v>
      </c>
      <c r="D969" s="62">
        <f>'表格编辑 '!E1026</f>
        <v>44</v>
      </c>
      <c r="E969" s="62">
        <f>ROUNDUP((VLOOKUP(B969,Sheet1!U:AA,3,FALSE)-2)*(0.042*(D969-1)+0.2)+0.4,0)</f>
        <v>41</v>
      </c>
      <c r="F969" s="62">
        <f>ROUNDUP((VLOOKUP(B969,Sheet1!U:AA,4,FALSE)-2)*(0.042*(D969-1)+0.2)+0.4,0)</f>
        <v>49</v>
      </c>
      <c r="G969" s="62">
        <f>ROUNDUP((VLOOKUP(B969,Sheet1!U:AA,5,FALSE)-2)*(0.042*(D969-1)+0.2)+0.4,0)</f>
        <v>31</v>
      </c>
      <c r="H969" s="62">
        <f>ROUNDUP((VLOOKUP(B969,Sheet1!U:AA,6,FALSE)-2)*(0.042*(D969-1)+0.2)+0.4,0)</f>
        <v>35</v>
      </c>
      <c r="I969" s="62">
        <f>ROUNDUP((VLOOKUP(B969,Sheet1!U:AA,7,FALSE)-2)*(0.042*(D969-1)+0.2)+0.4,0)</f>
        <v>49</v>
      </c>
      <c r="J969" s="62">
        <f>E969*8+F969*2+G969*3+H969*3+I969*1+VLOOKUP(B969,Sheet1!AU:AZ,2,FALSE)</f>
        <v>693</v>
      </c>
      <c r="K969" s="62">
        <f>E969*1+F969*2+G969*2+H969*2+I969*10+VLOOKUP(B969,Sheet1!AU:AZ,3,FALSE)</f>
        <v>781</v>
      </c>
      <c r="L969" s="62">
        <f>E969*0.1+F969*2+G969*0.2+H969*0.26+I969*0.1+VLOOKUP(B969,Sheet1!AU:AZ,4,FALSE)</f>
        <v>142.3</v>
      </c>
      <c r="M969" s="62">
        <f>E969*0.1+F969*0.2+G969*2+H969*0.2+I969*0.1+VLOOKUP(B969,Sheet1!AU:AZ,5,FALSE)</f>
        <v>107.8</v>
      </c>
      <c r="N969" s="62">
        <f>E969*0.1+F969*0.2+G969*0.2+H969*2+I969*0.1+VLOOKUP(B969,Sheet1!AU:AZ,6,FALSE)</f>
        <v>115</v>
      </c>
      <c r="O969" s="62">
        <f t="shared" si="280"/>
        <v>24.7</v>
      </c>
      <c r="P969" s="62">
        <f t="shared" si="281"/>
        <v>26.9</v>
      </c>
      <c r="R969" s="9">
        <f t="shared" si="275"/>
        <v>44</v>
      </c>
      <c r="S969" s="9">
        <f t="shared" si="264"/>
        <v>319.84</v>
      </c>
      <c r="T969" s="9">
        <f t="shared" si="265"/>
        <v>50.8</v>
      </c>
      <c r="U969" s="66">
        <f t="shared" si="276"/>
        <v>477</v>
      </c>
      <c r="V969" s="9">
        <f t="shared" si="277"/>
        <v>572.4</v>
      </c>
      <c r="W969" s="67">
        <f t="shared" si="278"/>
        <v>207</v>
      </c>
      <c r="Y969" s="69">
        <f>VLOOKUP(D969,Sheet2!P:Q,2,FALSE)</f>
        <v>105</v>
      </c>
      <c r="AB969" s="4" t="str">
        <f>IF('表格编辑 '!D1026="monster","普通","BOSS")</f>
        <v>普通</v>
      </c>
      <c r="AD969" s="50">
        <f>VLOOKUP(D969,映射!AK:AL,2,FALSE)</f>
        <v>4</v>
      </c>
      <c r="AE969" s="50" t="s">
        <v>37</v>
      </c>
      <c r="AF969" s="4">
        <f>VLOOKUP(AE969,映射!AN:AO,2,FALSE)</f>
        <v>2</v>
      </c>
      <c r="AG969" s="50">
        <v>1</v>
      </c>
      <c r="AH969" s="70">
        <v>1</v>
      </c>
      <c r="AI969" s="16">
        <f t="shared" si="266"/>
        <v>40613</v>
      </c>
      <c r="AJ969" s="16">
        <f t="shared" si="267"/>
        <v>50003</v>
      </c>
      <c r="AK969" s="16">
        <f t="shared" si="268"/>
        <v>44</v>
      </c>
      <c r="AL969" s="16" t="str">
        <f t="shared" si="269"/>
        <v>虎人</v>
      </c>
      <c r="AM969" s="16">
        <f t="shared" si="270"/>
        <v>3816</v>
      </c>
      <c r="AN969" s="16">
        <f t="shared" si="271"/>
        <v>1386</v>
      </c>
      <c r="AO969" s="16">
        <f t="shared" si="279"/>
        <v>2430</v>
      </c>
      <c r="AP969" s="16">
        <f t="shared" si="272"/>
        <v>3123</v>
      </c>
      <c r="AQ969" s="16">
        <f t="shared" si="273"/>
        <v>1562</v>
      </c>
      <c r="AR969" s="16">
        <f t="shared" si="274"/>
        <v>214</v>
      </c>
      <c r="AS969" s="16"/>
      <c r="AT969" s="16">
        <v>74.4</v>
      </c>
      <c r="AU969" s="16">
        <v>79.8</v>
      </c>
      <c r="AV969" s="16">
        <v>7.7</v>
      </c>
      <c r="AW969" s="16"/>
    </row>
    <row r="970" spans="1:49">
      <c r="A970" s="62">
        <f>'表格编辑 '!A1027</f>
        <v>40614</v>
      </c>
      <c r="B970" s="62">
        <f>'表格编辑 '!B1027</f>
        <v>50119</v>
      </c>
      <c r="C970" s="62" t="str">
        <f>VLOOKUP(B970,映射!A:B,2,FALSE)</f>
        <v>红魔恐怖箱</v>
      </c>
      <c r="D970" s="62">
        <f>'表格编辑 '!E1027</f>
        <v>44</v>
      </c>
      <c r="E970" s="62">
        <f>ROUNDUP((VLOOKUP(B970,Sheet1!U:AA,3,FALSE)-2)*(0.042*(D970-1)+0.2)+0.4,0)</f>
        <v>21</v>
      </c>
      <c r="F970" s="62">
        <f>ROUNDUP((VLOOKUP(B970,Sheet1!U:AA,4,FALSE)-2)*(0.042*(D970-1)+0.2)+0.4,0)</f>
        <v>61</v>
      </c>
      <c r="G970" s="62">
        <f>ROUNDUP((VLOOKUP(B970,Sheet1!U:AA,5,FALSE)-2)*(0.042*(D970-1)+0.2)+0.4,0)</f>
        <v>51</v>
      </c>
      <c r="H970" s="62">
        <f>ROUNDUP((VLOOKUP(B970,Sheet1!U:AA,6,FALSE)-2)*(0.042*(D970-1)+0.2)+0.4,0)</f>
        <v>21</v>
      </c>
      <c r="I970" s="62">
        <f>ROUNDUP((VLOOKUP(B970,Sheet1!U:AA,7,FALSE)-2)*(0.042*(D970-1)+0.2)+0.4,0)</f>
        <v>51</v>
      </c>
      <c r="J970" s="62">
        <f>E970*8+F970*2+G970*3+H970*3+I970*1+VLOOKUP(B970,Sheet1!AU:AZ,2,FALSE)</f>
        <v>577</v>
      </c>
      <c r="K970" s="62">
        <f>E970*1+F970*2+G970*2+H970*2+I970*10+VLOOKUP(B970,Sheet1!AU:AZ,3,FALSE)</f>
        <v>817</v>
      </c>
      <c r="L970" s="62">
        <f>E970*0.1+F970*2+G970*0.2+H970*0.26+I970*0.1+VLOOKUP(B970,Sheet1!AU:AZ,4,FALSE)</f>
        <v>164.86</v>
      </c>
      <c r="M970" s="62">
        <f>E970*0.1+F970*0.2+G970*2+H970*0.2+I970*0.1+VLOOKUP(B970,Sheet1!AU:AZ,5,FALSE)</f>
        <v>145.6</v>
      </c>
      <c r="N970" s="62">
        <f>E970*0.1+F970*0.2+G970*0.2+H970*2+I970*0.1+VLOOKUP(B970,Sheet1!AU:AZ,6,FALSE)</f>
        <v>91.6</v>
      </c>
      <c r="O970" s="62">
        <f t="shared" si="280"/>
        <v>36.5</v>
      </c>
      <c r="P970" s="62">
        <f t="shared" si="281"/>
        <v>4.7</v>
      </c>
      <c r="R970" s="9">
        <f t="shared" si="275"/>
        <v>44</v>
      </c>
      <c r="S970" s="9">
        <f t="shared" si="264"/>
        <v>319.84</v>
      </c>
      <c r="T970" s="9">
        <f t="shared" si="265"/>
        <v>50.8</v>
      </c>
      <c r="U970" s="66">
        <f t="shared" si="276"/>
        <v>406</v>
      </c>
      <c r="V970" s="9">
        <f t="shared" si="277"/>
        <v>487.2</v>
      </c>
      <c r="W970" s="67">
        <f t="shared" si="278"/>
        <v>258</v>
      </c>
      <c r="Y970" s="69">
        <f>VLOOKUP(D970,Sheet2!P:Q,2,FALSE)</f>
        <v>105</v>
      </c>
      <c r="AB970" s="4" t="str">
        <f>IF('表格编辑 '!D1027="monster","普通","BOSS")</f>
        <v>普通</v>
      </c>
      <c r="AD970" s="50">
        <f>VLOOKUP(D970,映射!AK:AL,2,FALSE)</f>
        <v>4</v>
      </c>
      <c r="AE970" s="50" t="s">
        <v>37</v>
      </c>
      <c r="AF970" s="4">
        <f>VLOOKUP(AE970,映射!AN:AO,2,FALSE)</f>
        <v>2</v>
      </c>
      <c r="AG970" s="50">
        <v>1</v>
      </c>
      <c r="AH970" s="70">
        <v>1</v>
      </c>
      <c r="AI970" s="16">
        <f t="shared" si="266"/>
        <v>40614</v>
      </c>
      <c r="AJ970" s="16">
        <f t="shared" si="267"/>
        <v>50119</v>
      </c>
      <c r="AK970" s="16">
        <f t="shared" si="268"/>
        <v>44</v>
      </c>
      <c r="AL970" s="16" t="str">
        <f t="shared" si="269"/>
        <v>红魔恐怖箱</v>
      </c>
      <c r="AM970" s="16">
        <f t="shared" si="270"/>
        <v>3248</v>
      </c>
      <c r="AN970" s="16">
        <f t="shared" si="271"/>
        <v>1154</v>
      </c>
      <c r="AO970" s="16">
        <f t="shared" si="279"/>
        <v>2094</v>
      </c>
      <c r="AP970" s="16">
        <f t="shared" si="272"/>
        <v>2671</v>
      </c>
      <c r="AQ970" s="16">
        <f t="shared" si="273"/>
        <v>1634</v>
      </c>
      <c r="AR970" s="16">
        <f t="shared" si="274"/>
        <v>248</v>
      </c>
      <c r="AS970" s="16"/>
      <c r="AT970" s="16">
        <v>108.2</v>
      </c>
      <c r="AU970" s="16">
        <v>61.4</v>
      </c>
      <c r="AV970" s="16">
        <v>31.6</v>
      </c>
      <c r="AW970" s="16"/>
    </row>
    <row r="971" spans="1:49">
      <c r="A971" s="62">
        <f>'表格编辑 '!A1028</f>
        <v>40615</v>
      </c>
      <c r="B971" s="62">
        <f>'表格编辑 '!B1028</f>
        <v>50121</v>
      </c>
      <c r="C971" s="62" t="str">
        <f>VLOOKUP(B971,映射!A:B,2,FALSE)</f>
        <v>绿蛙恐怖箱</v>
      </c>
      <c r="D971" s="62">
        <f>'表格编辑 '!E1028</f>
        <v>44</v>
      </c>
      <c r="E971" s="62">
        <f>ROUNDUP((VLOOKUP(B971,Sheet1!U:AA,3,FALSE)-2)*(0.042*(D971-1)+0.2)+0.4,0)</f>
        <v>23</v>
      </c>
      <c r="F971" s="62">
        <f>ROUNDUP((VLOOKUP(B971,Sheet1!U:AA,4,FALSE)-2)*(0.042*(D971-1)+0.2)+0.4,0)</f>
        <v>67</v>
      </c>
      <c r="G971" s="62">
        <f>ROUNDUP((VLOOKUP(B971,Sheet1!U:AA,5,FALSE)-2)*(0.042*(D971-1)+0.2)+0.4,0)</f>
        <v>55</v>
      </c>
      <c r="H971" s="62">
        <f>ROUNDUP((VLOOKUP(B971,Sheet1!U:AA,6,FALSE)-2)*(0.042*(D971-1)+0.2)+0.4,0)</f>
        <v>47</v>
      </c>
      <c r="I971" s="62">
        <f>ROUNDUP((VLOOKUP(B971,Sheet1!U:AA,7,FALSE)-2)*(0.042*(D971-1)+0.2)+0.4,0)</f>
        <v>43</v>
      </c>
      <c r="J971" s="62">
        <f>E971*8+F971*2+G971*3+H971*3+I971*1+VLOOKUP(B971,Sheet1!AU:AZ,2,FALSE)</f>
        <v>687</v>
      </c>
      <c r="K971" s="62">
        <f>E971*1+F971*2+G971*2+H971*2+I971*10+VLOOKUP(B971,Sheet1!AU:AZ,3,FALSE)</f>
        <v>811</v>
      </c>
      <c r="L971" s="62">
        <f>E971*0.1+F971*2+G971*0.2+H971*0.26+I971*0.1+VLOOKUP(B971,Sheet1!AU:AZ,4,FALSE)</f>
        <v>183.82</v>
      </c>
      <c r="M971" s="62">
        <f>E971*0.1+F971*0.2+G971*2+H971*0.2+I971*0.1+VLOOKUP(B971,Sheet1!AU:AZ,5,FALSE)</f>
        <v>159.4</v>
      </c>
      <c r="N971" s="62">
        <f>E971*0.1+F971*0.2+G971*0.2+H971*2+I971*0.1+VLOOKUP(B971,Sheet1!AU:AZ,6,FALSE)</f>
        <v>145</v>
      </c>
      <c r="O971" s="62">
        <f t="shared" si="280"/>
        <v>27.1</v>
      </c>
      <c r="P971" s="62">
        <f t="shared" si="281"/>
        <v>11.3</v>
      </c>
      <c r="R971" s="9">
        <f t="shared" si="275"/>
        <v>44</v>
      </c>
      <c r="S971" s="9">
        <f t="shared" si="264"/>
        <v>319.84</v>
      </c>
      <c r="T971" s="9">
        <f t="shared" si="265"/>
        <v>50.8</v>
      </c>
      <c r="U971" s="66">
        <f t="shared" si="276"/>
        <v>385</v>
      </c>
      <c r="V971" s="9">
        <f t="shared" si="277"/>
        <v>462</v>
      </c>
      <c r="W971" s="67">
        <f t="shared" si="278"/>
        <v>302</v>
      </c>
      <c r="Y971" s="69">
        <f>VLOOKUP(D971,Sheet2!P:Q,2,FALSE)</f>
        <v>105</v>
      </c>
      <c r="AB971" s="4" t="str">
        <f>IF('表格编辑 '!D1028="monster","普通","BOSS")</f>
        <v>普通</v>
      </c>
      <c r="AD971" s="50">
        <f>VLOOKUP(D971,映射!AK:AL,2,FALSE)</f>
        <v>4</v>
      </c>
      <c r="AE971" s="50" t="s">
        <v>37</v>
      </c>
      <c r="AF971" s="4">
        <f>VLOOKUP(AE971,映射!AN:AO,2,FALSE)</f>
        <v>2</v>
      </c>
      <c r="AG971" s="50">
        <v>1</v>
      </c>
      <c r="AH971" s="70">
        <v>1</v>
      </c>
      <c r="AI971" s="16">
        <f t="shared" si="266"/>
        <v>40615</v>
      </c>
      <c r="AJ971" s="16">
        <f t="shared" si="267"/>
        <v>50121</v>
      </c>
      <c r="AK971" s="16">
        <f t="shared" si="268"/>
        <v>44</v>
      </c>
      <c r="AL971" s="16" t="str">
        <f t="shared" si="269"/>
        <v>绿蛙恐怖箱</v>
      </c>
      <c r="AM971" s="16">
        <f t="shared" si="270"/>
        <v>3080</v>
      </c>
      <c r="AN971" s="16">
        <f t="shared" si="271"/>
        <v>1374</v>
      </c>
      <c r="AO971" s="16">
        <f t="shared" si="279"/>
        <v>1706</v>
      </c>
      <c r="AP971" s="16">
        <f t="shared" si="272"/>
        <v>2393</v>
      </c>
      <c r="AQ971" s="16">
        <f t="shared" si="273"/>
        <v>1622</v>
      </c>
      <c r="AR971" s="16">
        <f t="shared" si="274"/>
        <v>276</v>
      </c>
      <c r="AS971" s="16"/>
      <c r="AT971" s="16">
        <v>114.1</v>
      </c>
      <c r="AU971" s="16">
        <v>56.5</v>
      </c>
      <c r="AV971" s="16">
        <v>25.8</v>
      </c>
      <c r="AW971" s="16"/>
    </row>
    <row r="972" spans="1:49">
      <c r="A972" s="62">
        <f>'表格编辑 '!A1029</f>
        <v>40616</v>
      </c>
      <c r="B972" s="62">
        <f>'表格编辑 '!B1029</f>
        <v>50022</v>
      </c>
      <c r="C972" s="62" t="str">
        <f>VLOOKUP(B972,映射!A:B,2,FALSE)</f>
        <v>魔域狂犬</v>
      </c>
      <c r="D972" s="62">
        <f>'表格编辑 '!E1029</f>
        <v>49</v>
      </c>
      <c r="E972" s="62">
        <f>ROUNDUP((VLOOKUP(B972,Sheet1!U:AA,3,FALSE)-2)*(0.042*(D972-1)+0.2)+0.4,0)</f>
        <v>50</v>
      </c>
      <c r="F972" s="62">
        <f>ROUNDUP((VLOOKUP(B972,Sheet1!U:AA,4,FALSE)-2)*(0.042*(D972-1)+0.2)+0.4,0)</f>
        <v>74</v>
      </c>
      <c r="G972" s="62">
        <f>ROUNDUP((VLOOKUP(B972,Sheet1!U:AA,5,FALSE)-2)*(0.042*(D972-1)+0.2)+0.4,0)</f>
        <v>39</v>
      </c>
      <c r="H972" s="62">
        <f>ROUNDUP((VLOOKUP(B972,Sheet1!U:AA,6,FALSE)-2)*(0.042*(D972-1)+0.2)+0.4,0)</f>
        <v>45</v>
      </c>
      <c r="I972" s="62">
        <f>ROUNDUP((VLOOKUP(B972,Sheet1!U:AA,7,FALSE)-2)*(0.042*(D972-1)+0.2)+0.4,0)</f>
        <v>30</v>
      </c>
      <c r="J972" s="62">
        <f>E972*8+F972*2+G972*3+H972*3+I972*1+VLOOKUP(B972,Sheet1!AU:AZ,2,FALSE)</f>
        <v>850</v>
      </c>
      <c r="K972" s="62">
        <f>E972*1+F972*2+G972*2+H972*2+I972*10+VLOOKUP(B972,Sheet1!AU:AZ,3,FALSE)</f>
        <v>686</v>
      </c>
      <c r="L972" s="62">
        <f>E972*0.1+F972*2+G972*0.2+H972*0.26+I972*0.1+VLOOKUP(B972,Sheet1!AU:AZ,4,FALSE)</f>
        <v>195.5</v>
      </c>
      <c r="M972" s="62">
        <f>E972*0.1+F972*0.2+G972*2+H972*0.2+I972*0.1+VLOOKUP(B972,Sheet1!AU:AZ,5,FALSE)</f>
        <v>129.8</v>
      </c>
      <c r="N972" s="62">
        <f>E972*0.1+F972*0.2+G972*0.2+H972*2+I972*0.1+VLOOKUP(B972,Sheet1!AU:AZ,6,FALSE)</f>
        <v>140.6</v>
      </c>
      <c r="O972" s="62">
        <f t="shared" si="280"/>
        <v>4.9</v>
      </c>
      <c r="P972" s="62">
        <f t="shared" si="281"/>
        <v>34.7</v>
      </c>
      <c r="R972" s="9">
        <f t="shared" si="275"/>
        <v>49</v>
      </c>
      <c r="S972" s="9">
        <f t="shared" si="264"/>
        <v>342.44</v>
      </c>
      <c r="T972" s="9">
        <f t="shared" si="265"/>
        <v>54.8</v>
      </c>
      <c r="U972" s="66">
        <f t="shared" si="276"/>
        <v>481</v>
      </c>
      <c r="V972" s="9">
        <f t="shared" si="277"/>
        <v>577.2</v>
      </c>
      <c r="W972" s="67">
        <f t="shared" si="278"/>
        <v>319</v>
      </c>
      <c r="Y972" s="69">
        <f>VLOOKUP(D972,Sheet2!P:Q,2,FALSE)</f>
        <v>105</v>
      </c>
      <c r="AB972" s="4" t="str">
        <f>IF('表格编辑 '!D1029="monster","普通","BOSS")</f>
        <v>普通</v>
      </c>
      <c r="AD972" s="50">
        <f>VLOOKUP(D972,映射!AK:AL,2,FALSE)</f>
        <v>4</v>
      </c>
      <c r="AE972" s="50" t="s">
        <v>37</v>
      </c>
      <c r="AF972" s="4">
        <f>VLOOKUP(AE972,映射!AN:AO,2,FALSE)</f>
        <v>2</v>
      </c>
      <c r="AG972" s="50">
        <v>1</v>
      </c>
      <c r="AH972" s="70">
        <v>1</v>
      </c>
      <c r="AI972" s="16">
        <f t="shared" si="266"/>
        <v>40616</v>
      </c>
      <c r="AJ972" s="16">
        <f t="shared" si="267"/>
        <v>50022</v>
      </c>
      <c r="AK972" s="16">
        <f t="shared" si="268"/>
        <v>49</v>
      </c>
      <c r="AL972" s="16" t="str">
        <f t="shared" si="269"/>
        <v>魔域狂犬</v>
      </c>
      <c r="AM972" s="16">
        <f t="shared" si="270"/>
        <v>3848</v>
      </c>
      <c r="AN972" s="16">
        <f t="shared" si="271"/>
        <v>1700</v>
      </c>
      <c r="AO972" s="16">
        <f t="shared" si="279"/>
        <v>2148</v>
      </c>
      <c r="AP972" s="16">
        <f t="shared" si="272"/>
        <v>2998</v>
      </c>
      <c r="AQ972" s="16">
        <f t="shared" si="273"/>
        <v>1372</v>
      </c>
      <c r="AR972" s="16">
        <f t="shared" si="274"/>
        <v>294</v>
      </c>
      <c r="AS972" s="16"/>
      <c r="AT972" s="16">
        <v>95.5</v>
      </c>
      <c r="AU972" s="16">
        <v>104.5</v>
      </c>
      <c r="AV972" s="16">
        <v>4.4</v>
      </c>
      <c r="AW972" s="16"/>
    </row>
    <row r="973" spans="1:49">
      <c r="A973" s="62">
        <f>'表格编辑 '!A1030</f>
        <v>40617</v>
      </c>
      <c r="B973" s="62">
        <f>'表格编辑 '!B1030</f>
        <v>50103</v>
      </c>
      <c r="C973" s="62" t="str">
        <f>VLOOKUP(B973,映射!A:B,2,FALSE)</f>
        <v>地精</v>
      </c>
      <c r="D973" s="62">
        <f>'表格编辑 '!E1030</f>
        <v>49</v>
      </c>
      <c r="E973" s="62">
        <f>ROUNDUP((VLOOKUP(B973,Sheet1!U:AA,3,FALSE)-2)*(0.042*(D973-1)+0.2)+0.4,0)</f>
        <v>63</v>
      </c>
      <c r="F973" s="62">
        <f>ROUNDUP((VLOOKUP(B973,Sheet1!U:AA,4,FALSE)-2)*(0.042*(D973-1)+0.2)+0.4,0)</f>
        <v>63</v>
      </c>
      <c r="G973" s="62">
        <f>ROUNDUP((VLOOKUP(B973,Sheet1!U:AA,5,FALSE)-2)*(0.042*(D973-1)+0.2)+0.4,0)</f>
        <v>63</v>
      </c>
      <c r="H973" s="62">
        <f>ROUNDUP((VLOOKUP(B973,Sheet1!U:AA,6,FALSE)-2)*(0.042*(D973-1)+0.2)+0.4,0)</f>
        <v>63</v>
      </c>
      <c r="I973" s="62">
        <f>ROUNDUP((VLOOKUP(B973,Sheet1!U:AA,7,FALSE)-2)*(0.042*(D973-1)+0.2)+0.4,0)</f>
        <v>41</v>
      </c>
      <c r="J973" s="62">
        <f>E973*8+F973*2+G973*3+H973*3+I973*1+VLOOKUP(B973,Sheet1!AU:AZ,2,FALSE)</f>
        <v>1069</v>
      </c>
      <c r="K973" s="62">
        <f>E973*1+F973*2+G973*2+H973*2+I973*10+VLOOKUP(B973,Sheet1!AU:AZ,3,FALSE)</f>
        <v>871</v>
      </c>
      <c r="L973" s="62">
        <f>E973*0.1+F973*2+G973*0.2+H973*0.26+I973*0.1+VLOOKUP(B973,Sheet1!AU:AZ,4,FALSE)</f>
        <v>185.38</v>
      </c>
      <c r="M973" s="62">
        <f>E973*0.1+F973*0.2+G973*2+H973*0.2+I973*0.1+VLOOKUP(B973,Sheet1!AU:AZ,5,FALSE)</f>
        <v>181.6</v>
      </c>
      <c r="N973" s="62">
        <f>E973*0.1+F973*0.2+G973*0.2+H973*2+I973*0.1+VLOOKUP(B973,Sheet1!AU:AZ,6,FALSE)</f>
        <v>181.6</v>
      </c>
      <c r="O973" s="62">
        <f t="shared" si="280"/>
        <v>13.9</v>
      </c>
      <c r="P973" s="62">
        <f t="shared" si="281"/>
        <v>46.3</v>
      </c>
      <c r="R973" s="9">
        <f t="shared" si="275"/>
        <v>49</v>
      </c>
      <c r="S973" s="9">
        <f t="shared" si="264"/>
        <v>342.44</v>
      </c>
      <c r="T973" s="9">
        <f t="shared" si="265"/>
        <v>54.8</v>
      </c>
      <c r="U973" s="66">
        <f t="shared" si="276"/>
        <v>397</v>
      </c>
      <c r="V973" s="9">
        <f t="shared" si="277"/>
        <v>476.4</v>
      </c>
      <c r="W973" s="67">
        <f t="shared" si="278"/>
        <v>295</v>
      </c>
      <c r="Y973" s="69">
        <f>VLOOKUP(D973,Sheet2!P:Q,2,FALSE)</f>
        <v>105</v>
      </c>
      <c r="AB973" s="4" t="str">
        <f>IF('表格编辑 '!D1030="monster","普通","BOSS")</f>
        <v>普通</v>
      </c>
      <c r="AD973" s="50">
        <f>VLOOKUP(D973,映射!AK:AL,2,FALSE)</f>
        <v>4</v>
      </c>
      <c r="AE973" s="50" t="s">
        <v>37</v>
      </c>
      <c r="AF973" s="4">
        <f>VLOOKUP(AE973,映射!AN:AO,2,FALSE)</f>
        <v>2</v>
      </c>
      <c r="AG973" s="50">
        <v>1</v>
      </c>
      <c r="AH973" s="70">
        <v>1</v>
      </c>
      <c r="AI973" s="16">
        <f t="shared" si="266"/>
        <v>40617</v>
      </c>
      <c r="AJ973" s="16">
        <f t="shared" si="267"/>
        <v>50103</v>
      </c>
      <c r="AK973" s="16">
        <f t="shared" si="268"/>
        <v>49</v>
      </c>
      <c r="AL973" s="16" t="str">
        <f t="shared" si="269"/>
        <v>地精</v>
      </c>
      <c r="AM973" s="16">
        <f t="shared" si="270"/>
        <v>3176</v>
      </c>
      <c r="AN973" s="16">
        <f t="shared" si="271"/>
        <v>2138</v>
      </c>
      <c r="AO973" s="16">
        <f t="shared" si="279"/>
        <v>1038</v>
      </c>
      <c r="AP973" s="16">
        <f t="shared" si="272"/>
        <v>2107</v>
      </c>
      <c r="AQ973" s="16">
        <f t="shared" si="273"/>
        <v>1742</v>
      </c>
      <c r="AR973" s="16">
        <f t="shared" si="274"/>
        <v>279</v>
      </c>
      <c r="AS973" s="16"/>
      <c r="AT973" s="16">
        <v>117</v>
      </c>
      <c r="AU973" s="16">
        <v>117</v>
      </c>
      <c r="AV973" s="16">
        <v>22.5</v>
      </c>
      <c r="AW973" s="16"/>
    </row>
    <row r="974" spans="1:49">
      <c r="A974" s="62">
        <f>'表格编辑 '!A1031</f>
        <v>40618</v>
      </c>
      <c r="B974" s="62">
        <f>'表格编辑 '!B1031</f>
        <v>50016</v>
      </c>
      <c r="C974" s="62" t="str">
        <f>VLOOKUP(B974,映射!A:B,2,FALSE)</f>
        <v>炽热贼鼠</v>
      </c>
      <c r="D974" s="62">
        <f>'表格编辑 '!E1031</f>
        <v>49</v>
      </c>
      <c r="E974" s="62">
        <f>ROUNDUP((VLOOKUP(B974,Sheet1!U:AA,3,FALSE)-2)*(0.042*(D974-1)+0.2)+0.4,0)</f>
        <v>34</v>
      </c>
      <c r="F974" s="62">
        <f>ROUNDUP((VLOOKUP(B974,Sheet1!U:AA,4,FALSE)-2)*(0.042*(D974-1)+0.2)+0.4,0)</f>
        <v>45</v>
      </c>
      <c r="G974" s="62">
        <f>ROUNDUP((VLOOKUP(B974,Sheet1!U:AA,5,FALSE)-2)*(0.042*(D974-1)+0.2)+0.4,0)</f>
        <v>30</v>
      </c>
      <c r="H974" s="62">
        <f>ROUNDUP((VLOOKUP(B974,Sheet1!U:AA,6,FALSE)-2)*(0.042*(D974-1)+0.2)+0.4,0)</f>
        <v>72</v>
      </c>
      <c r="I974" s="62">
        <f>ROUNDUP((VLOOKUP(B974,Sheet1!U:AA,7,FALSE)-2)*(0.042*(D974-1)+0.2)+0.4,0)</f>
        <v>67</v>
      </c>
      <c r="J974" s="62">
        <f>E974*8+F974*2+G974*3+H974*3+I974*1+VLOOKUP(B974,Sheet1!AU:AZ,2,FALSE)</f>
        <v>755</v>
      </c>
      <c r="K974" s="62">
        <f>E974*1+F974*2+G974*2+H974*2+I974*10+VLOOKUP(B974,Sheet1!AU:AZ,3,FALSE)</f>
        <v>1018</v>
      </c>
      <c r="L974" s="62">
        <f>E974*0.1+F974*2+G974*0.2+H974*0.26+I974*0.1+VLOOKUP(B974,Sheet1!AU:AZ,4,FALSE)</f>
        <v>144.82</v>
      </c>
      <c r="M974" s="62">
        <f>E974*0.1+F974*0.2+G974*2+H974*0.2+I974*0.1+VLOOKUP(B974,Sheet1!AU:AZ,5,FALSE)</f>
        <v>113.5</v>
      </c>
      <c r="N974" s="62">
        <f>E974*0.1+F974*0.2+G974*0.2+H974*2+I974*0.1+VLOOKUP(B974,Sheet1!AU:AZ,6,FALSE)</f>
        <v>189.1</v>
      </c>
      <c r="O974" s="62">
        <f t="shared" si="280"/>
        <v>37.7</v>
      </c>
      <c r="P974" s="62">
        <f t="shared" si="281"/>
        <v>27.4</v>
      </c>
      <c r="R974" s="9">
        <f t="shared" si="275"/>
        <v>49</v>
      </c>
      <c r="S974" s="9">
        <f t="shared" si="264"/>
        <v>342.44</v>
      </c>
      <c r="T974" s="9">
        <f t="shared" si="265"/>
        <v>54.8</v>
      </c>
      <c r="U974" s="66">
        <f t="shared" si="276"/>
        <v>515</v>
      </c>
      <c r="V974" s="9">
        <f t="shared" si="277"/>
        <v>618</v>
      </c>
      <c r="W974" s="67">
        <f t="shared" si="278"/>
        <v>204</v>
      </c>
      <c r="Y974" s="69">
        <f>VLOOKUP(D974,Sheet2!P:Q,2,FALSE)</f>
        <v>105</v>
      </c>
      <c r="AB974" s="4" t="str">
        <f>IF('表格编辑 '!D1031="monster","普通","BOSS")</f>
        <v>普通</v>
      </c>
      <c r="AD974" s="50">
        <f>VLOOKUP(D974,映射!AK:AL,2,FALSE)</f>
        <v>4</v>
      </c>
      <c r="AE974" s="50" t="s">
        <v>37</v>
      </c>
      <c r="AF974" s="4">
        <f>VLOOKUP(AE974,映射!AN:AO,2,FALSE)</f>
        <v>2</v>
      </c>
      <c r="AG974" s="50">
        <v>1</v>
      </c>
      <c r="AH974" s="70">
        <v>1</v>
      </c>
      <c r="AI974" s="16">
        <f t="shared" si="266"/>
        <v>40618</v>
      </c>
      <c r="AJ974" s="16">
        <f t="shared" si="267"/>
        <v>50016</v>
      </c>
      <c r="AK974" s="16">
        <f t="shared" si="268"/>
        <v>49</v>
      </c>
      <c r="AL974" s="16" t="str">
        <f t="shared" si="269"/>
        <v>炽热贼鼠</v>
      </c>
      <c r="AM974" s="16">
        <f t="shared" si="270"/>
        <v>4120</v>
      </c>
      <c r="AN974" s="16">
        <f t="shared" si="271"/>
        <v>1510</v>
      </c>
      <c r="AO974" s="16">
        <f t="shared" si="279"/>
        <v>2610</v>
      </c>
      <c r="AP974" s="16">
        <f t="shared" si="272"/>
        <v>3365</v>
      </c>
      <c r="AQ974" s="16">
        <f t="shared" si="273"/>
        <v>2036</v>
      </c>
      <c r="AR974" s="16">
        <f t="shared" si="274"/>
        <v>218</v>
      </c>
      <c r="AS974" s="16"/>
      <c r="AT974" s="16">
        <v>75.4</v>
      </c>
      <c r="AU974" s="16">
        <v>140.2</v>
      </c>
      <c r="AV974" s="16">
        <v>40.9</v>
      </c>
      <c r="AW974" s="16"/>
    </row>
    <row r="975" spans="1:49">
      <c r="A975" s="62">
        <f>'表格编辑 '!A1032</f>
        <v>40619</v>
      </c>
      <c r="B975" s="62">
        <f>'表格编辑 '!B1032</f>
        <v>50133</v>
      </c>
      <c r="C975" s="62" t="str">
        <f>VLOOKUP(B975,映射!A:B,2,FALSE)</f>
        <v>蜥蜴人武士</v>
      </c>
      <c r="D975" s="62">
        <f>'表格编辑 '!E1032</f>
        <v>49</v>
      </c>
      <c r="E975" s="62">
        <f>ROUNDUP((VLOOKUP(B975,Sheet1!U:AA,3,FALSE)-2)*(0.042*(D975-1)+0.2)+0.4,0)</f>
        <v>70</v>
      </c>
      <c r="F975" s="62">
        <f>ROUNDUP((VLOOKUP(B975,Sheet1!U:AA,4,FALSE)-2)*(0.042*(D975-1)+0.2)+0.4,0)</f>
        <v>81</v>
      </c>
      <c r="G975" s="62">
        <f>ROUNDUP((VLOOKUP(B975,Sheet1!U:AA,5,FALSE)-2)*(0.042*(D975-1)+0.2)+0.4,0)</f>
        <v>63</v>
      </c>
      <c r="H975" s="62">
        <f>ROUNDUP((VLOOKUP(B975,Sheet1!U:AA,6,FALSE)-2)*(0.042*(D975-1)+0.2)+0.4,0)</f>
        <v>41</v>
      </c>
      <c r="I975" s="62">
        <f>ROUNDUP((VLOOKUP(B975,Sheet1!U:AA,7,FALSE)-2)*(0.042*(D975-1)+0.2)+0.4,0)</f>
        <v>39</v>
      </c>
      <c r="J975" s="62">
        <f>E975*8+F975*2+G975*3+H975*3+I975*1+VLOOKUP(B975,Sheet1!AU:AZ,2,FALSE)</f>
        <v>1093</v>
      </c>
      <c r="K975" s="62">
        <f>E975*1+F975*2+G975*2+H975*2+I975*10+VLOOKUP(B975,Sheet1!AU:AZ,3,FALSE)</f>
        <v>850</v>
      </c>
      <c r="L975" s="62">
        <f>E975*0.1+F975*2+G975*0.2+H975*0.26+I975*0.1+VLOOKUP(B975,Sheet1!AU:AZ,4,FALSE)</f>
        <v>216.16</v>
      </c>
      <c r="M975" s="62">
        <f>E975*0.1+F975*0.2+G975*2+H975*0.2+I975*0.1+VLOOKUP(B975,Sheet1!AU:AZ,5,FALSE)</f>
        <v>181.3</v>
      </c>
      <c r="N975" s="62">
        <f>E975*0.1+F975*0.2+G975*0.2+H975*2+I975*0.1+VLOOKUP(B975,Sheet1!AU:AZ,6,FALSE)</f>
        <v>141.7</v>
      </c>
      <c r="O975" s="62">
        <f t="shared" si="280"/>
        <v>10.6</v>
      </c>
      <c r="P975" s="62">
        <f t="shared" si="281"/>
        <v>45.9</v>
      </c>
      <c r="R975" s="9">
        <f t="shared" si="275"/>
        <v>49</v>
      </c>
      <c r="S975" s="9">
        <f t="shared" si="264"/>
        <v>342.44</v>
      </c>
      <c r="T975" s="9">
        <f t="shared" si="265"/>
        <v>54.8</v>
      </c>
      <c r="U975" s="66">
        <f t="shared" si="276"/>
        <v>397</v>
      </c>
      <c r="V975" s="9">
        <f t="shared" si="277"/>
        <v>476.4</v>
      </c>
      <c r="W975" s="67">
        <f t="shared" si="278"/>
        <v>369</v>
      </c>
      <c r="Y975" s="69">
        <f>VLOOKUP(D975,Sheet2!P:Q,2,FALSE)</f>
        <v>105</v>
      </c>
      <c r="AB975" s="4" t="str">
        <f>IF('表格编辑 '!D1032="monster","普通","BOSS")</f>
        <v>普通</v>
      </c>
      <c r="AD975" s="50">
        <f>VLOOKUP(D975,映射!AK:AL,2,FALSE)</f>
        <v>4</v>
      </c>
      <c r="AE975" s="50" t="s">
        <v>37</v>
      </c>
      <c r="AF975" s="4">
        <f>VLOOKUP(AE975,映射!AN:AO,2,FALSE)</f>
        <v>2</v>
      </c>
      <c r="AG975" s="50">
        <v>1</v>
      </c>
      <c r="AH975" s="70">
        <v>1</v>
      </c>
      <c r="AI975" s="16">
        <f t="shared" si="266"/>
        <v>40619</v>
      </c>
      <c r="AJ975" s="16">
        <f t="shared" si="267"/>
        <v>50133</v>
      </c>
      <c r="AK975" s="16">
        <f t="shared" si="268"/>
        <v>49</v>
      </c>
      <c r="AL975" s="16" t="str">
        <f t="shared" si="269"/>
        <v>蜥蜴人武士</v>
      </c>
      <c r="AM975" s="16">
        <f t="shared" si="270"/>
        <v>3176</v>
      </c>
      <c r="AN975" s="16">
        <f t="shared" si="271"/>
        <v>2186</v>
      </c>
      <c r="AO975" s="16">
        <f t="shared" si="279"/>
        <v>990</v>
      </c>
      <c r="AP975" s="16">
        <f t="shared" si="272"/>
        <v>2083</v>
      </c>
      <c r="AQ975" s="16">
        <f t="shared" si="273"/>
        <v>1700</v>
      </c>
      <c r="AR975" s="16">
        <f t="shared" si="274"/>
        <v>325</v>
      </c>
      <c r="AS975" s="16"/>
      <c r="AT975" s="16">
        <v>132.5</v>
      </c>
      <c r="AU975" s="16">
        <v>80.3</v>
      </c>
      <c r="AV975" s="16">
        <v>11.4</v>
      </c>
      <c r="AW975" s="16"/>
    </row>
    <row r="976" spans="1:49">
      <c r="A976" s="62">
        <f>'表格编辑 '!A1033</f>
        <v>40620</v>
      </c>
      <c r="B976" s="62">
        <f>'表格编辑 '!B1033</f>
        <v>50058</v>
      </c>
      <c r="C976" s="62" t="str">
        <f>VLOOKUP(B976,映射!A:B,2,FALSE)</f>
        <v>兔耳蝙蝠</v>
      </c>
      <c r="D976" s="62">
        <f>'表格编辑 '!E1033</f>
        <v>49</v>
      </c>
      <c r="E976" s="62">
        <f>ROUNDUP((VLOOKUP(B976,Sheet1!U:AA,3,FALSE)-2)*(0.042*(D976-1)+0.2)+0.4,0)</f>
        <v>43</v>
      </c>
      <c r="F976" s="62">
        <f>ROUNDUP((VLOOKUP(B976,Sheet1!U:AA,4,FALSE)-2)*(0.042*(D976-1)+0.2)+0.4,0)</f>
        <v>54</v>
      </c>
      <c r="G976" s="62">
        <f>ROUNDUP((VLOOKUP(B976,Sheet1!U:AA,5,FALSE)-2)*(0.042*(D976-1)+0.2)+0.4,0)</f>
        <v>36</v>
      </c>
      <c r="H976" s="62">
        <f>ROUNDUP((VLOOKUP(B976,Sheet1!U:AA,6,FALSE)-2)*(0.042*(D976-1)+0.2)+0.4,0)</f>
        <v>65</v>
      </c>
      <c r="I976" s="62">
        <f>ROUNDUP((VLOOKUP(B976,Sheet1!U:AA,7,FALSE)-2)*(0.042*(D976-1)+0.2)+0.4,0)</f>
        <v>27</v>
      </c>
      <c r="J976" s="62">
        <f>E976*8+F976*2+G976*3+H976*3+I976*1+VLOOKUP(B976,Sheet1!AU:AZ,2,FALSE)</f>
        <v>802</v>
      </c>
      <c r="K976" s="62">
        <f>E976*1+F976*2+G976*2+H976*2+I976*10+VLOOKUP(B976,Sheet1!AU:AZ,3,FALSE)</f>
        <v>643</v>
      </c>
      <c r="L976" s="62">
        <f>E976*0.1+F976*2+G976*0.2+H976*0.26+I976*0.1+VLOOKUP(B976,Sheet1!AU:AZ,4,FALSE)</f>
        <v>159.1</v>
      </c>
      <c r="M976" s="62">
        <f>E976*0.1+F976*0.2+G976*2+H976*0.2+I976*0.1+VLOOKUP(B976,Sheet1!AU:AZ,5,FALSE)</f>
        <v>122.8</v>
      </c>
      <c r="N976" s="62">
        <f>E976*0.1+F976*0.2+G976*0.2+H976*2+I976*0.1+VLOOKUP(B976,Sheet1!AU:AZ,6,FALSE)</f>
        <v>175</v>
      </c>
      <c r="O976" s="62">
        <f t="shared" si="280"/>
        <v>4</v>
      </c>
      <c r="P976" s="62">
        <f t="shared" si="281"/>
        <v>35.7</v>
      </c>
      <c r="R976" s="9">
        <f t="shared" si="275"/>
        <v>49</v>
      </c>
      <c r="S976" s="9">
        <f t="shared" si="264"/>
        <v>342.44</v>
      </c>
      <c r="T976" s="9">
        <f t="shared" si="265"/>
        <v>54.8</v>
      </c>
      <c r="U976" s="66">
        <f t="shared" si="276"/>
        <v>495</v>
      </c>
      <c r="V976" s="9">
        <f t="shared" si="277"/>
        <v>594</v>
      </c>
      <c r="W976" s="67">
        <f t="shared" si="278"/>
        <v>235</v>
      </c>
      <c r="Y976" s="69">
        <f>VLOOKUP(D976,Sheet2!P:Q,2,FALSE)</f>
        <v>105</v>
      </c>
      <c r="AB976" s="4" t="str">
        <f>IF('表格编辑 '!D1033="monster","普通","BOSS")</f>
        <v>普通</v>
      </c>
      <c r="AD976" s="50">
        <f>VLOOKUP(D976,映射!AK:AL,2,FALSE)</f>
        <v>4</v>
      </c>
      <c r="AE976" s="50" t="s">
        <v>37</v>
      </c>
      <c r="AF976" s="4">
        <f>VLOOKUP(AE976,映射!AN:AO,2,FALSE)</f>
        <v>2</v>
      </c>
      <c r="AG976" s="50">
        <v>1</v>
      </c>
      <c r="AH976" s="70">
        <v>1</v>
      </c>
      <c r="AI976" s="16">
        <f t="shared" si="266"/>
        <v>40620</v>
      </c>
      <c r="AJ976" s="16">
        <f t="shared" si="267"/>
        <v>50058</v>
      </c>
      <c r="AK976" s="16">
        <f t="shared" si="268"/>
        <v>49</v>
      </c>
      <c r="AL976" s="16" t="str">
        <f t="shared" si="269"/>
        <v>兔耳蝙蝠</v>
      </c>
      <c r="AM976" s="16">
        <f t="shared" si="270"/>
        <v>3960</v>
      </c>
      <c r="AN976" s="16">
        <f t="shared" si="271"/>
        <v>1604</v>
      </c>
      <c r="AO976" s="16">
        <f t="shared" si="279"/>
        <v>2356</v>
      </c>
      <c r="AP976" s="16">
        <f t="shared" si="272"/>
        <v>3158</v>
      </c>
      <c r="AQ976" s="16">
        <f t="shared" si="273"/>
        <v>1286</v>
      </c>
      <c r="AR976" s="16">
        <f t="shared" si="274"/>
        <v>239</v>
      </c>
      <c r="AS976" s="16"/>
      <c r="AT976" s="16">
        <v>90.9</v>
      </c>
      <c r="AU976" s="16">
        <v>135.9</v>
      </c>
      <c r="AV976" s="16">
        <v>4.1</v>
      </c>
      <c r="AW976" s="16"/>
    </row>
    <row r="977" spans="1:49">
      <c r="A977" s="62">
        <f>'表格编辑 '!A1034</f>
        <v>40621</v>
      </c>
      <c r="B977" s="62">
        <f>'表格编辑 '!B1034</f>
        <v>50111</v>
      </c>
      <c r="C977" s="62" t="str">
        <f>VLOOKUP(B977,映射!A:B,2,FALSE)</f>
        <v>暗影</v>
      </c>
      <c r="D977" s="62">
        <f>'表格编辑 '!E1034</f>
        <v>49</v>
      </c>
      <c r="E977" s="62">
        <f>ROUNDUP((VLOOKUP(B977,Sheet1!U:AA,3,FALSE)-2)*(0.042*(D977-1)+0.2)+0.4,0)</f>
        <v>52</v>
      </c>
      <c r="F977" s="62">
        <f>ROUNDUP((VLOOKUP(B977,Sheet1!U:AA,4,FALSE)-2)*(0.042*(D977-1)+0.2)+0.4,0)</f>
        <v>47</v>
      </c>
      <c r="G977" s="62">
        <f>ROUNDUP((VLOOKUP(B977,Sheet1!U:AA,5,FALSE)-2)*(0.042*(D977-1)+0.2)+0.4,0)</f>
        <v>47</v>
      </c>
      <c r="H977" s="62">
        <f>ROUNDUP((VLOOKUP(B977,Sheet1!U:AA,6,FALSE)-2)*(0.042*(D977-1)+0.2)+0.4,0)</f>
        <v>47</v>
      </c>
      <c r="I977" s="62">
        <f>ROUNDUP((VLOOKUP(B977,Sheet1!U:AA,7,FALSE)-2)*(0.042*(D977-1)+0.2)+0.4,0)</f>
        <v>54</v>
      </c>
      <c r="J977" s="62">
        <f>E977*8+F977*2+G977*3+H977*3+I977*1+VLOOKUP(B977,Sheet1!AU:AZ,2,FALSE)</f>
        <v>866</v>
      </c>
      <c r="K977" s="62">
        <f>E977*1+F977*2+G977*2+H977*2+I977*10+VLOOKUP(B977,Sheet1!AU:AZ,3,FALSE)</f>
        <v>894</v>
      </c>
      <c r="L977" s="62">
        <f>E977*0.1+F977*2+G977*0.2+H977*0.26+I977*0.1+VLOOKUP(B977,Sheet1!AU:AZ,4,FALSE)</f>
        <v>146.22</v>
      </c>
      <c r="M977" s="62">
        <f>E977*0.1+F977*0.2+G977*2+H977*0.2+I977*0.1+VLOOKUP(B977,Sheet1!AU:AZ,5,FALSE)</f>
        <v>143.4</v>
      </c>
      <c r="N977" s="62">
        <f>E977*0.1+F977*0.2+G977*0.2+H977*2+I977*0.1+VLOOKUP(B977,Sheet1!AU:AZ,6,FALSE)</f>
        <v>143.4</v>
      </c>
      <c r="O977" s="62">
        <f t="shared" si="280"/>
        <v>27.6</v>
      </c>
      <c r="P977" s="62">
        <f t="shared" si="281"/>
        <v>36.2</v>
      </c>
      <c r="R977" s="9">
        <f t="shared" si="275"/>
        <v>49</v>
      </c>
      <c r="S977" s="9">
        <f t="shared" si="264"/>
        <v>342.44</v>
      </c>
      <c r="T977" s="9">
        <f t="shared" si="265"/>
        <v>54.8</v>
      </c>
      <c r="U977" s="66">
        <f t="shared" si="276"/>
        <v>455</v>
      </c>
      <c r="V977" s="9">
        <f t="shared" si="277"/>
        <v>546</v>
      </c>
      <c r="W977" s="67">
        <f t="shared" si="278"/>
        <v>207</v>
      </c>
      <c r="Y977" s="69">
        <f>VLOOKUP(D977,Sheet2!P:Q,2,FALSE)</f>
        <v>105</v>
      </c>
      <c r="AB977" s="4" t="str">
        <f>IF('表格编辑 '!D1034="monster","普通","BOSS")</f>
        <v>普通</v>
      </c>
      <c r="AD977" s="50">
        <f>VLOOKUP(D977,映射!AK:AL,2,FALSE)</f>
        <v>4</v>
      </c>
      <c r="AE977" s="50" t="s">
        <v>37</v>
      </c>
      <c r="AF977" s="4">
        <f>VLOOKUP(AE977,映射!AN:AO,2,FALSE)</f>
        <v>2</v>
      </c>
      <c r="AG977" s="50">
        <v>1</v>
      </c>
      <c r="AH977" s="70">
        <v>1</v>
      </c>
      <c r="AI977" s="16">
        <f t="shared" si="266"/>
        <v>40621</v>
      </c>
      <c r="AJ977" s="16">
        <f t="shared" si="267"/>
        <v>50111</v>
      </c>
      <c r="AK977" s="16">
        <f t="shared" si="268"/>
        <v>49</v>
      </c>
      <c r="AL977" s="16" t="str">
        <f t="shared" si="269"/>
        <v>暗影</v>
      </c>
      <c r="AM977" s="16">
        <f t="shared" si="270"/>
        <v>3640</v>
      </c>
      <c r="AN977" s="16">
        <f t="shared" si="271"/>
        <v>1732</v>
      </c>
      <c r="AO977" s="16">
        <f t="shared" si="279"/>
        <v>1908</v>
      </c>
      <c r="AP977" s="16">
        <f t="shared" si="272"/>
        <v>2774</v>
      </c>
      <c r="AQ977" s="16">
        <f t="shared" si="273"/>
        <v>1788</v>
      </c>
      <c r="AR977" s="16">
        <f t="shared" si="274"/>
        <v>220</v>
      </c>
      <c r="AS977" s="16"/>
      <c r="AT977" s="16">
        <v>107.6</v>
      </c>
      <c r="AU977" s="16">
        <v>107.6</v>
      </c>
      <c r="AV977" s="16">
        <v>24.1</v>
      </c>
      <c r="AW977" s="16"/>
    </row>
    <row r="978" spans="1:49">
      <c r="A978" s="62">
        <f>'表格编辑 '!A1035</f>
        <v>40622</v>
      </c>
      <c r="B978" s="62">
        <f>'表格编辑 '!B1035</f>
        <v>50014</v>
      </c>
      <c r="C978" s="62" t="str">
        <f>VLOOKUP(B978,映射!A:B,2,FALSE)</f>
        <v>堕落贼鼠</v>
      </c>
      <c r="D978" s="62">
        <f>'表格编辑 '!E1035</f>
        <v>49</v>
      </c>
      <c r="E978" s="62">
        <f>ROUNDUP((VLOOKUP(B978,Sheet1!U:AA,3,FALSE)-2)*(0.042*(D978-1)+0.2)+0.4,0)</f>
        <v>10</v>
      </c>
      <c r="F978" s="62">
        <f>ROUNDUP((VLOOKUP(B978,Sheet1!U:AA,4,FALSE)-2)*(0.042*(D978-1)+0.2)+0.4,0)</f>
        <v>25</v>
      </c>
      <c r="G978" s="62">
        <f>ROUNDUP((VLOOKUP(B978,Sheet1!U:AA,5,FALSE)-2)*(0.042*(D978-1)+0.2)+0.4,0)</f>
        <v>52</v>
      </c>
      <c r="H978" s="62">
        <f>ROUNDUP((VLOOKUP(B978,Sheet1!U:AA,6,FALSE)-2)*(0.042*(D978-1)+0.2)+0.4,0)</f>
        <v>65</v>
      </c>
      <c r="I978" s="62">
        <f>ROUNDUP((VLOOKUP(B978,Sheet1!U:AA,7,FALSE)-2)*(0.042*(D978-1)+0.2)+0.4,0)</f>
        <v>74</v>
      </c>
      <c r="J978" s="62">
        <f>E978*8+F978*2+G978*3+H978*3+I978*1+VLOOKUP(B978,Sheet1!AU:AZ,2,FALSE)</f>
        <v>575</v>
      </c>
      <c r="K978" s="62">
        <f>E978*1+F978*2+G978*2+H978*2+I978*10+VLOOKUP(B978,Sheet1!AU:AZ,3,FALSE)</f>
        <v>1054</v>
      </c>
      <c r="L978" s="62">
        <f>E978*0.1+F978*2+G978*0.2+H978*0.26+I978*0.1+VLOOKUP(B978,Sheet1!AU:AZ,4,FALSE)</f>
        <v>105.7</v>
      </c>
      <c r="M978" s="62">
        <f>E978*0.1+F978*0.2+G978*2+H978*0.2+I978*0.1+VLOOKUP(B978,Sheet1!AU:AZ,5,FALSE)</f>
        <v>150.4</v>
      </c>
      <c r="N978" s="62">
        <f>E978*0.1+F978*0.2+G978*0.2+H978*2+I978*0.1+VLOOKUP(B978,Sheet1!AU:AZ,6,FALSE)</f>
        <v>173.8</v>
      </c>
      <c r="O978" s="62">
        <f t="shared" si="280"/>
        <v>57.6</v>
      </c>
      <c r="P978" s="62">
        <f t="shared" si="281"/>
        <v>5.9</v>
      </c>
      <c r="R978" s="9">
        <f t="shared" si="275"/>
        <v>49</v>
      </c>
      <c r="S978" s="9">
        <f t="shared" si="264"/>
        <v>342.44</v>
      </c>
      <c r="T978" s="9">
        <f t="shared" si="265"/>
        <v>54.8</v>
      </c>
      <c r="U978" s="66">
        <f t="shared" si="276"/>
        <v>443</v>
      </c>
      <c r="V978" s="9">
        <f t="shared" si="277"/>
        <v>531.6</v>
      </c>
      <c r="W978" s="67">
        <f t="shared" si="278"/>
        <v>125</v>
      </c>
      <c r="Y978" s="69">
        <f>VLOOKUP(D978,Sheet2!P:Q,2,FALSE)</f>
        <v>105</v>
      </c>
      <c r="AB978" s="4" t="str">
        <f>IF('表格编辑 '!D1035="monster","普通","BOSS")</f>
        <v>普通</v>
      </c>
      <c r="AD978" s="50">
        <f>VLOOKUP(D978,映射!AK:AL,2,FALSE)</f>
        <v>4</v>
      </c>
      <c r="AE978" s="50" t="s">
        <v>37</v>
      </c>
      <c r="AF978" s="4">
        <f>VLOOKUP(AE978,映射!AN:AO,2,FALSE)</f>
        <v>2</v>
      </c>
      <c r="AG978" s="50">
        <v>1</v>
      </c>
      <c r="AH978" s="70">
        <v>1</v>
      </c>
      <c r="AI978" s="16">
        <f t="shared" si="266"/>
        <v>40622</v>
      </c>
      <c r="AJ978" s="16">
        <f t="shared" si="267"/>
        <v>50014</v>
      </c>
      <c r="AK978" s="16">
        <f t="shared" si="268"/>
        <v>49</v>
      </c>
      <c r="AL978" s="16" t="str">
        <f t="shared" si="269"/>
        <v>堕落贼鼠</v>
      </c>
      <c r="AM978" s="16">
        <f t="shared" si="270"/>
        <v>3544</v>
      </c>
      <c r="AN978" s="16">
        <f t="shared" si="271"/>
        <v>1150</v>
      </c>
      <c r="AO978" s="16">
        <f t="shared" si="279"/>
        <v>2394</v>
      </c>
      <c r="AP978" s="16">
        <f t="shared" si="272"/>
        <v>2969</v>
      </c>
      <c r="AQ978" s="16">
        <f t="shared" si="273"/>
        <v>2108</v>
      </c>
      <c r="AR978" s="16">
        <f t="shared" si="274"/>
        <v>159</v>
      </c>
      <c r="AS978" s="16"/>
      <c r="AT978" s="16">
        <v>91.1</v>
      </c>
      <c r="AU978" s="16">
        <v>112.7</v>
      </c>
      <c r="AV978" s="16">
        <v>48.6</v>
      </c>
      <c r="AW978" s="16"/>
    </row>
    <row r="979" spans="1:49">
      <c r="A979" s="62">
        <f>'表格编辑 '!A1036</f>
        <v>40623</v>
      </c>
      <c r="B979" s="62">
        <f>'表格编辑 '!B1036</f>
        <v>50023</v>
      </c>
      <c r="C979" s="62" t="str">
        <f>VLOOKUP(B979,映射!A:B,2,FALSE)</f>
        <v>异域魔犬</v>
      </c>
      <c r="D979" s="62">
        <f>'表格编辑 '!E1036</f>
        <v>49</v>
      </c>
      <c r="E979" s="62">
        <f>ROUNDUP((VLOOKUP(B979,Sheet1!U:AA,3,FALSE)-2)*(0.042*(D979-1)+0.2)+0.4,0)</f>
        <v>47</v>
      </c>
      <c r="F979" s="62">
        <f>ROUNDUP((VLOOKUP(B979,Sheet1!U:AA,4,FALSE)-2)*(0.042*(D979-1)+0.2)+0.4,0)</f>
        <v>85</v>
      </c>
      <c r="G979" s="62">
        <f>ROUNDUP((VLOOKUP(B979,Sheet1!U:AA,5,FALSE)-2)*(0.042*(D979-1)+0.2)+0.4,0)</f>
        <v>25</v>
      </c>
      <c r="H979" s="62">
        <f>ROUNDUP((VLOOKUP(B979,Sheet1!U:AA,6,FALSE)-2)*(0.042*(D979-1)+0.2)+0.4,0)</f>
        <v>43</v>
      </c>
      <c r="I979" s="62">
        <f>ROUNDUP((VLOOKUP(B979,Sheet1!U:AA,7,FALSE)-2)*(0.042*(D979-1)+0.2)+0.4,0)</f>
        <v>36</v>
      </c>
      <c r="J979" s="62">
        <f>E979*8+F979*2+G979*3+H979*3+I979*1+VLOOKUP(B979,Sheet1!AU:AZ,2,FALSE)</f>
        <v>806</v>
      </c>
      <c r="K979" s="62">
        <f>E979*1+F979*2+G979*2+H979*2+I979*10+VLOOKUP(B979,Sheet1!AU:AZ,3,FALSE)</f>
        <v>733</v>
      </c>
      <c r="L979" s="62">
        <f>E979*0.1+F979*2+G979*0.2+H979*0.26+I979*0.1+VLOOKUP(B979,Sheet1!AU:AZ,4,FALSE)</f>
        <v>214.48</v>
      </c>
      <c r="M979" s="62">
        <f>E979*0.1+F979*0.2+G979*2+H979*0.2+I979*0.1+VLOOKUP(B979,Sheet1!AU:AZ,5,FALSE)</f>
        <v>103.9</v>
      </c>
      <c r="N979" s="62">
        <f>E979*0.1+F979*0.2+G979*0.2+H979*2+I979*0.1+VLOOKUP(B979,Sheet1!AU:AZ,6,FALSE)</f>
        <v>136.3</v>
      </c>
      <c r="O979" s="62">
        <f t="shared" si="280"/>
        <v>6.9</v>
      </c>
      <c r="P979" s="62">
        <f t="shared" si="281"/>
        <v>31.6</v>
      </c>
      <c r="R979" s="9">
        <f t="shared" si="275"/>
        <v>49</v>
      </c>
      <c r="S979" s="9">
        <f t="shared" si="264"/>
        <v>342.44</v>
      </c>
      <c r="T979" s="9">
        <f t="shared" si="265"/>
        <v>54.8</v>
      </c>
      <c r="U979" s="66">
        <f t="shared" si="276"/>
        <v>538</v>
      </c>
      <c r="V979" s="9">
        <f t="shared" si="277"/>
        <v>645.6</v>
      </c>
      <c r="W979" s="67">
        <f t="shared" si="278"/>
        <v>365</v>
      </c>
      <c r="Y979" s="69">
        <f>VLOOKUP(D979,Sheet2!P:Q,2,FALSE)</f>
        <v>105</v>
      </c>
      <c r="AB979" s="4" t="str">
        <f>IF('表格编辑 '!D1036="monster","普通","BOSS")</f>
        <v>普通</v>
      </c>
      <c r="AD979" s="50">
        <f>VLOOKUP(D979,映射!AK:AL,2,FALSE)</f>
        <v>4</v>
      </c>
      <c r="AE979" s="50" t="s">
        <v>37</v>
      </c>
      <c r="AF979" s="4">
        <f>VLOOKUP(AE979,映射!AN:AO,2,FALSE)</f>
        <v>2</v>
      </c>
      <c r="AG979" s="50">
        <v>1</v>
      </c>
      <c r="AH979" s="70">
        <v>1</v>
      </c>
      <c r="AI979" s="16">
        <f t="shared" si="266"/>
        <v>40623</v>
      </c>
      <c r="AJ979" s="16">
        <f t="shared" si="267"/>
        <v>50023</v>
      </c>
      <c r="AK979" s="16">
        <f t="shared" si="268"/>
        <v>49</v>
      </c>
      <c r="AL979" s="16" t="str">
        <f t="shared" si="269"/>
        <v>异域魔犬</v>
      </c>
      <c r="AM979" s="16">
        <f t="shared" si="270"/>
        <v>4304</v>
      </c>
      <c r="AN979" s="16">
        <f t="shared" si="271"/>
        <v>1612</v>
      </c>
      <c r="AO979" s="16">
        <f t="shared" si="279"/>
        <v>2692</v>
      </c>
      <c r="AP979" s="16">
        <f t="shared" si="272"/>
        <v>3498</v>
      </c>
      <c r="AQ979" s="16">
        <f t="shared" si="273"/>
        <v>1466</v>
      </c>
      <c r="AR979" s="16">
        <f t="shared" si="274"/>
        <v>322</v>
      </c>
      <c r="AS979" s="16"/>
      <c r="AT979" s="16">
        <v>73.5</v>
      </c>
      <c r="AU979" s="16">
        <v>100.5</v>
      </c>
      <c r="AV979" s="16">
        <v>6.6</v>
      </c>
      <c r="AW979" s="16"/>
    </row>
    <row r="980" spans="1:49">
      <c r="A980" s="62">
        <f>'表格编辑 '!A1037</f>
        <v>40624</v>
      </c>
      <c r="B980" s="62">
        <f>'表格编辑 '!B1037</f>
        <v>50015</v>
      </c>
      <c r="C980" s="62" t="str">
        <f>VLOOKUP(B980,映射!A:B,2,FALSE)</f>
        <v>噩梦耗子</v>
      </c>
      <c r="D980" s="62">
        <f>'表格编辑 '!E1037</f>
        <v>49</v>
      </c>
      <c r="E980" s="62">
        <f>ROUNDUP((VLOOKUP(B980,Sheet1!U:AA,3,FALSE)-2)*(0.042*(D980-1)+0.2)+0.4,0)</f>
        <v>5</v>
      </c>
      <c r="F980" s="62">
        <f>ROUNDUP((VLOOKUP(B980,Sheet1!U:AA,4,FALSE)-2)*(0.042*(D980-1)+0.2)+0.4,0)</f>
        <v>14</v>
      </c>
      <c r="G980" s="62">
        <f>ROUNDUP((VLOOKUP(B980,Sheet1!U:AA,5,FALSE)-2)*(0.042*(D980-1)+0.2)+0.4,0)</f>
        <v>36</v>
      </c>
      <c r="H980" s="62">
        <f>ROUNDUP((VLOOKUP(B980,Sheet1!U:AA,6,FALSE)-2)*(0.042*(D980-1)+0.2)+0.4,0)</f>
        <v>70</v>
      </c>
      <c r="I980" s="62">
        <f>ROUNDUP((VLOOKUP(B980,Sheet1!U:AA,7,FALSE)-2)*(0.042*(D980-1)+0.2)+0.4,0)</f>
        <v>78</v>
      </c>
      <c r="J980" s="62">
        <f>E980*8+F980*2+G980*3+H980*3+I980*1+VLOOKUP(B980,Sheet1!AU:AZ,2,FALSE)</f>
        <v>484</v>
      </c>
      <c r="K980" s="62">
        <f>E980*1+F980*2+G980*2+H980*2+I980*10+VLOOKUP(B980,Sheet1!AU:AZ,3,FALSE)</f>
        <v>1045</v>
      </c>
      <c r="L980" s="62">
        <f>E980*0.1+F980*2+G980*0.2+H980*0.26+I980*0.1+VLOOKUP(B980,Sheet1!AU:AZ,4,FALSE)</f>
        <v>81.7</v>
      </c>
      <c r="M980" s="62">
        <f>E980*0.1+F980*0.2+G980*2+H980*0.2+I980*0.1+VLOOKUP(B980,Sheet1!AU:AZ,5,FALSE)</f>
        <v>117.1</v>
      </c>
      <c r="N980" s="62">
        <f>E980*0.1+F980*0.2+G980*0.2+H980*2+I980*0.1+VLOOKUP(B980,Sheet1!AU:AZ,6,FALSE)</f>
        <v>178.3</v>
      </c>
      <c r="O980" s="62">
        <f t="shared" si="280"/>
        <v>59.7</v>
      </c>
      <c r="P980" s="62">
        <f t="shared" si="281"/>
        <v>5.2</v>
      </c>
      <c r="R980" s="9">
        <f t="shared" si="275"/>
        <v>49</v>
      </c>
      <c r="S980" s="9">
        <f t="shared" si="264"/>
        <v>342.44</v>
      </c>
      <c r="T980" s="9">
        <f t="shared" si="265"/>
        <v>54.8</v>
      </c>
      <c r="U980" s="66">
        <f t="shared" si="276"/>
        <v>507</v>
      </c>
      <c r="V980" s="9">
        <f t="shared" si="277"/>
        <v>608.4</v>
      </c>
      <c r="W980" s="67">
        <f t="shared" si="278"/>
        <v>82</v>
      </c>
      <c r="Y980" s="69">
        <f>VLOOKUP(D980,Sheet2!P:Q,2,FALSE)</f>
        <v>105</v>
      </c>
      <c r="AB980" s="4" t="str">
        <f>IF('表格编辑 '!D1037="monster","普通","BOSS")</f>
        <v>普通</v>
      </c>
      <c r="AD980" s="50">
        <f>VLOOKUP(D980,映射!AK:AL,2,FALSE)</f>
        <v>4</v>
      </c>
      <c r="AE980" s="50" t="s">
        <v>37</v>
      </c>
      <c r="AF980" s="4">
        <f>VLOOKUP(AE980,映射!AN:AO,2,FALSE)</f>
        <v>2</v>
      </c>
      <c r="AG980" s="50">
        <v>1</v>
      </c>
      <c r="AH980" s="70">
        <v>1</v>
      </c>
      <c r="AI980" s="16">
        <f t="shared" si="266"/>
        <v>40624</v>
      </c>
      <c r="AJ980" s="16">
        <f t="shared" si="267"/>
        <v>50015</v>
      </c>
      <c r="AK980" s="16">
        <f t="shared" si="268"/>
        <v>49</v>
      </c>
      <c r="AL980" s="16" t="str">
        <f t="shared" si="269"/>
        <v>噩梦耗子</v>
      </c>
      <c r="AM980" s="16">
        <f t="shared" si="270"/>
        <v>4056</v>
      </c>
      <c r="AN980" s="16">
        <f t="shared" si="271"/>
        <v>968</v>
      </c>
      <c r="AO980" s="16">
        <f t="shared" si="279"/>
        <v>3088</v>
      </c>
      <c r="AP980" s="16">
        <f t="shared" si="272"/>
        <v>3572</v>
      </c>
      <c r="AQ980" s="16">
        <f t="shared" si="273"/>
        <v>2090</v>
      </c>
      <c r="AR980" s="16">
        <f t="shared" si="274"/>
        <v>123</v>
      </c>
      <c r="AS980" s="16"/>
      <c r="AT980" s="16">
        <v>93.4</v>
      </c>
      <c r="AU980" s="16">
        <v>143.8</v>
      </c>
      <c r="AV980" s="16">
        <v>29</v>
      </c>
      <c r="AW980" s="16"/>
    </row>
    <row r="981" spans="1:49">
      <c r="A981" s="62">
        <f>'表格编辑 '!A1038</f>
        <v>40625</v>
      </c>
      <c r="B981" s="62">
        <f>'表格编辑 '!B1038</f>
        <v>50115</v>
      </c>
      <c r="C981" s="62" t="str">
        <f>VLOOKUP(B981,映射!A:B,2,FALSE)</f>
        <v>烈焰刃使魔</v>
      </c>
      <c r="D981" s="62">
        <f>'表格编辑 '!E1038</f>
        <v>49</v>
      </c>
      <c r="E981" s="62">
        <f>ROUNDUP((VLOOKUP(B981,Sheet1!U:AA,3,FALSE)-2)*(0.042*(D981-1)+0.2)+0.4,0)</f>
        <v>30</v>
      </c>
      <c r="F981" s="62">
        <f>ROUNDUP((VLOOKUP(B981,Sheet1!U:AA,4,FALSE)-2)*(0.042*(D981-1)+0.2)+0.4,0)</f>
        <v>90</v>
      </c>
      <c r="G981" s="62">
        <f>ROUNDUP((VLOOKUP(B981,Sheet1!U:AA,5,FALSE)-2)*(0.042*(D981-1)+0.2)+0.4,0)</f>
        <v>59</v>
      </c>
      <c r="H981" s="62">
        <f>ROUNDUP((VLOOKUP(B981,Sheet1!U:AA,6,FALSE)-2)*(0.042*(D981-1)+0.2)+0.4,0)</f>
        <v>39</v>
      </c>
      <c r="I981" s="62">
        <f>ROUNDUP((VLOOKUP(B981,Sheet1!U:AA,7,FALSE)-2)*(0.042*(D981-1)+0.2)+0.4,0)</f>
        <v>76</v>
      </c>
      <c r="J981" s="62">
        <f>E981*8+F981*2+G981*3+H981*3+I981*1+VLOOKUP(B981,Sheet1!AU:AZ,2,FALSE)</f>
        <v>810</v>
      </c>
      <c r="K981" s="62">
        <f>E981*1+F981*2+G981*2+H981*2+I981*10+VLOOKUP(B981,Sheet1!AU:AZ,3,FALSE)</f>
        <v>1186</v>
      </c>
      <c r="L981" s="62">
        <f>E981*0.1+F981*2+G981*0.2+H981*0.26+I981*0.1+VLOOKUP(B981,Sheet1!AU:AZ,4,FALSE)</f>
        <v>232.54</v>
      </c>
      <c r="M981" s="62">
        <f>E981*0.1+F981*0.2+G981*2+H981*0.2+I981*0.1+VLOOKUP(B981,Sheet1!AU:AZ,5,FALSE)</f>
        <v>174.4</v>
      </c>
      <c r="N981" s="62">
        <f>E981*0.1+F981*0.2+G981*0.2+H981*2+I981*0.1+VLOOKUP(B981,Sheet1!AU:AZ,6,FALSE)</f>
        <v>138.4</v>
      </c>
      <c r="O981" s="62">
        <f t="shared" si="280"/>
        <v>50.7</v>
      </c>
      <c r="P981" s="62">
        <f t="shared" si="281"/>
        <v>9.3</v>
      </c>
      <c r="R981" s="9">
        <f t="shared" si="275"/>
        <v>49</v>
      </c>
      <c r="S981" s="9">
        <f t="shared" si="264"/>
        <v>342.44</v>
      </c>
      <c r="T981" s="9">
        <f t="shared" si="265"/>
        <v>54.8</v>
      </c>
      <c r="U981" s="66">
        <f t="shared" si="276"/>
        <v>406</v>
      </c>
      <c r="V981" s="9">
        <f t="shared" si="277"/>
        <v>487.2</v>
      </c>
      <c r="W981" s="67">
        <f t="shared" si="278"/>
        <v>409</v>
      </c>
      <c r="Y981" s="69">
        <f>VLOOKUP(D981,Sheet2!P:Q,2,FALSE)</f>
        <v>105</v>
      </c>
      <c r="AB981" s="4" t="str">
        <f>IF('表格编辑 '!D1038="monster","普通","BOSS")</f>
        <v>普通</v>
      </c>
      <c r="AD981" s="50">
        <f>VLOOKUP(D981,映射!AK:AL,2,FALSE)</f>
        <v>4</v>
      </c>
      <c r="AE981" s="50" t="s">
        <v>37</v>
      </c>
      <c r="AF981" s="4">
        <f>VLOOKUP(AE981,映射!AN:AO,2,FALSE)</f>
        <v>2</v>
      </c>
      <c r="AG981" s="50">
        <v>1</v>
      </c>
      <c r="AH981" s="70">
        <v>1</v>
      </c>
      <c r="AI981" s="16">
        <f t="shared" si="266"/>
        <v>40625</v>
      </c>
      <c r="AJ981" s="16">
        <f t="shared" si="267"/>
        <v>50115</v>
      </c>
      <c r="AK981" s="16">
        <f t="shared" si="268"/>
        <v>49</v>
      </c>
      <c r="AL981" s="16" t="str">
        <f t="shared" si="269"/>
        <v>烈焰刃使魔</v>
      </c>
      <c r="AM981" s="16">
        <f t="shared" si="270"/>
        <v>3248</v>
      </c>
      <c r="AN981" s="16">
        <f t="shared" si="271"/>
        <v>1620</v>
      </c>
      <c r="AO981" s="16">
        <f t="shared" si="279"/>
        <v>1628</v>
      </c>
      <c r="AP981" s="16">
        <f t="shared" si="272"/>
        <v>2438</v>
      </c>
      <c r="AQ981" s="16">
        <f t="shared" si="273"/>
        <v>2372</v>
      </c>
      <c r="AR981" s="16">
        <f t="shared" si="274"/>
        <v>349</v>
      </c>
      <c r="AS981" s="16"/>
      <c r="AT981" s="16">
        <v>127.7</v>
      </c>
      <c r="AU981" s="16">
        <v>71.9</v>
      </c>
      <c r="AV981" s="16">
        <v>41.8</v>
      </c>
      <c r="AW981" s="16"/>
    </row>
    <row r="982" spans="1:49">
      <c r="A982" s="62">
        <f>'表格编辑 '!A1039</f>
        <v>40626</v>
      </c>
      <c r="B982" s="62">
        <f>'表格编辑 '!B1039</f>
        <v>50152</v>
      </c>
      <c r="C982" s="62" t="str">
        <f>VLOOKUP(B982,映射!A:B,2,FALSE)</f>
        <v>盗贼</v>
      </c>
      <c r="D982" s="62">
        <f>'表格编辑 '!E1039</f>
        <v>49</v>
      </c>
      <c r="E982" s="62">
        <f>ROUNDUP((VLOOKUP(B982,Sheet1!U:AA,3,FALSE)-2)*(0.042*(D982-1)+0.2)+0.4,0)</f>
        <v>47</v>
      </c>
      <c r="F982" s="62">
        <f>ROUNDUP((VLOOKUP(B982,Sheet1!U:AA,4,FALSE)-2)*(0.042*(D982-1)+0.2)+0.4,0)</f>
        <v>59</v>
      </c>
      <c r="G982" s="62">
        <f>ROUNDUP((VLOOKUP(B982,Sheet1!U:AA,5,FALSE)-2)*(0.042*(D982-1)+0.2)+0.4,0)</f>
        <v>50</v>
      </c>
      <c r="H982" s="62">
        <f>ROUNDUP((VLOOKUP(B982,Sheet1!U:AA,6,FALSE)-2)*(0.042*(D982-1)+0.2)+0.4,0)</f>
        <v>74</v>
      </c>
      <c r="I982" s="62">
        <f>ROUNDUP((VLOOKUP(B982,Sheet1!U:AA,7,FALSE)-2)*(0.042*(D982-1)+0.2)+0.4,0)</f>
        <v>23</v>
      </c>
      <c r="J982" s="62">
        <f>E982*8+F982*2+G982*3+H982*3+I982*1+VLOOKUP(B982,Sheet1!AU:AZ,2,FALSE)</f>
        <v>909</v>
      </c>
      <c r="K982" s="62">
        <f>E982*1+F982*2+G982*2+H982*2+I982*10+VLOOKUP(B982,Sheet1!AU:AZ,3,FALSE)</f>
        <v>663</v>
      </c>
      <c r="L982" s="62">
        <f>E982*0.1+F982*2+G982*0.2+H982*0.26+I982*0.1+VLOOKUP(B982,Sheet1!AU:AZ,4,FALSE)</f>
        <v>174.24</v>
      </c>
      <c r="M982" s="62">
        <f>E982*0.1+F982*0.2+G982*2+H982*0.2+I982*0.1+VLOOKUP(B982,Sheet1!AU:AZ,5,FALSE)</f>
        <v>153.6</v>
      </c>
      <c r="N982" s="62">
        <f>E982*0.1+F982*0.2+G982*0.2+H982*2+I982*0.1+VLOOKUP(B982,Sheet1!AU:AZ,6,FALSE)</f>
        <v>196.8</v>
      </c>
      <c r="O982" s="62">
        <f t="shared" si="280"/>
        <v>1</v>
      </c>
      <c r="P982" s="62">
        <f t="shared" si="281"/>
        <v>39.2</v>
      </c>
      <c r="R982" s="9">
        <f t="shared" si="275"/>
        <v>49</v>
      </c>
      <c r="S982" s="9">
        <f t="shared" si="264"/>
        <v>342.44</v>
      </c>
      <c r="T982" s="9">
        <f t="shared" si="265"/>
        <v>54.8</v>
      </c>
      <c r="U982" s="66">
        <f t="shared" si="276"/>
        <v>438</v>
      </c>
      <c r="V982" s="9">
        <f t="shared" si="277"/>
        <v>525.6</v>
      </c>
      <c r="W982" s="67">
        <f t="shared" si="278"/>
        <v>269</v>
      </c>
      <c r="Y982" s="69">
        <f>VLOOKUP(D982,Sheet2!P:Q,2,FALSE)</f>
        <v>105</v>
      </c>
      <c r="AB982" s="4" t="str">
        <f>IF('表格编辑 '!D1039="monster","普通","BOSS")</f>
        <v>普通</v>
      </c>
      <c r="AD982" s="50">
        <f>VLOOKUP(D982,映射!AK:AL,2,FALSE)</f>
        <v>4</v>
      </c>
      <c r="AE982" s="50" t="s">
        <v>37</v>
      </c>
      <c r="AF982" s="4">
        <f>VLOOKUP(AE982,映射!AN:AO,2,FALSE)</f>
        <v>2</v>
      </c>
      <c r="AG982" s="50">
        <v>1</v>
      </c>
      <c r="AH982" s="70">
        <v>1</v>
      </c>
      <c r="AI982" s="16">
        <f t="shared" si="266"/>
        <v>40626</v>
      </c>
      <c r="AJ982" s="16">
        <f t="shared" si="267"/>
        <v>50152</v>
      </c>
      <c r="AK982" s="16">
        <f t="shared" si="268"/>
        <v>49</v>
      </c>
      <c r="AL982" s="16" t="str">
        <f t="shared" si="269"/>
        <v>盗贼</v>
      </c>
      <c r="AM982" s="16">
        <f t="shared" si="270"/>
        <v>3504</v>
      </c>
      <c r="AN982" s="16">
        <f t="shared" si="271"/>
        <v>1818</v>
      </c>
      <c r="AO982" s="16">
        <f t="shared" si="279"/>
        <v>1686</v>
      </c>
      <c r="AP982" s="16">
        <f t="shared" si="272"/>
        <v>2595</v>
      </c>
      <c r="AQ982" s="16">
        <f t="shared" si="273"/>
        <v>1326</v>
      </c>
      <c r="AR982" s="16">
        <f t="shared" si="274"/>
        <v>262</v>
      </c>
      <c r="AS982" s="16"/>
      <c r="AT982" s="16">
        <v>102.1</v>
      </c>
      <c r="AU982" s="16">
        <v>141.7</v>
      </c>
      <c r="AV982" s="16">
        <v>0.100000000000001</v>
      </c>
      <c r="AW982" s="16"/>
    </row>
    <row r="983" spans="1:49">
      <c r="A983" s="62">
        <f>'表格编辑 '!A1040</f>
        <v>40627</v>
      </c>
      <c r="B983" s="62">
        <f>'表格编辑 '!B1040</f>
        <v>50158</v>
      </c>
      <c r="C983" s="62" t="str">
        <f>VLOOKUP(B983,映射!A:B,2,FALSE)</f>
        <v>阴毒鸟人</v>
      </c>
      <c r="D983" s="62">
        <f>'表格编辑 '!E1040</f>
        <v>49</v>
      </c>
      <c r="E983" s="62">
        <f>ROUNDUP((VLOOKUP(B983,Sheet1!U:AA,3,FALSE)-2)*(0.042*(D983-1)+0.2)+0.4,0)</f>
        <v>36</v>
      </c>
      <c r="F983" s="62">
        <f>ROUNDUP((VLOOKUP(B983,Sheet1!U:AA,4,FALSE)-2)*(0.042*(D983-1)+0.2)+0.4,0)</f>
        <v>39</v>
      </c>
      <c r="G983" s="62">
        <f>ROUNDUP((VLOOKUP(B983,Sheet1!U:AA,5,FALSE)-2)*(0.042*(D983-1)+0.2)+0.4,0)</f>
        <v>27</v>
      </c>
      <c r="H983" s="62">
        <f>ROUNDUP((VLOOKUP(B983,Sheet1!U:AA,6,FALSE)-2)*(0.042*(D983-1)+0.2)+0.4,0)</f>
        <v>83</v>
      </c>
      <c r="I983" s="62">
        <f>ROUNDUP((VLOOKUP(B983,Sheet1!U:AA,7,FALSE)-2)*(0.042*(D983-1)+0.2)+0.4,0)</f>
        <v>41</v>
      </c>
      <c r="J983" s="62">
        <f>E983*8+F983*2+G983*3+H983*3+I983*1+VLOOKUP(B983,Sheet1!AU:AZ,2,FALSE)</f>
        <v>757</v>
      </c>
      <c r="K983" s="62">
        <f>E983*1+F983*2+G983*2+H983*2+I983*10+VLOOKUP(B983,Sheet1!AU:AZ,3,FALSE)</f>
        <v>764</v>
      </c>
      <c r="L983" s="62">
        <f>E983*0.1+F983*2+G983*0.2+H983*0.26+I983*0.1+VLOOKUP(B983,Sheet1!AU:AZ,4,FALSE)</f>
        <v>132.68</v>
      </c>
      <c r="M983" s="62">
        <f>E983*0.1+F983*0.2+G983*2+H983*0.2+I983*0.1+VLOOKUP(B983,Sheet1!AU:AZ,5,FALSE)</f>
        <v>106.1</v>
      </c>
      <c r="N983" s="62">
        <f>E983*0.1+F983*0.2+G983*0.2+H983*2+I983*0.1+VLOOKUP(B983,Sheet1!AU:AZ,6,FALSE)</f>
        <v>206.9</v>
      </c>
      <c r="O983" s="62">
        <f t="shared" si="280"/>
        <v>15.2</v>
      </c>
      <c r="P983" s="62">
        <f t="shared" si="281"/>
        <v>34.7</v>
      </c>
      <c r="R983" s="9">
        <f t="shared" si="275"/>
        <v>49</v>
      </c>
      <c r="S983" s="9">
        <f t="shared" ref="S983:S1046" si="282">VLOOKUP(R983,LVgongfang,9,FALSE)+Y983</f>
        <v>342.44</v>
      </c>
      <c r="T983" s="9">
        <f t="shared" ref="T983:T1046" si="283">VLOOKUP(R983,LVgongfang,10,FALSE)</f>
        <v>54.8</v>
      </c>
      <c r="U983" s="66">
        <f t="shared" si="276"/>
        <v>532</v>
      </c>
      <c r="V983" s="9">
        <f t="shared" si="277"/>
        <v>638.4</v>
      </c>
      <c r="W983" s="67">
        <f t="shared" si="278"/>
        <v>178</v>
      </c>
      <c r="Y983" s="69">
        <f>VLOOKUP(D983,Sheet2!P:Q,2,FALSE)</f>
        <v>105</v>
      </c>
      <c r="AB983" s="4" t="str">
        <f>IF('表格编辑 '!D1040="monster","普通","BOSS")</f>
        <v>普通</v>
      </c>
      <c r="AD983" s="50">
        <f>VLOOKUP(D983,映射!AK:AL,2,FALSE)</f>
        <v>4</v>
      </c>
      <c r="AE983" s="50" t="s">
        <v>37</v>
      </c>
      <c r="AF983" s="4">
        <f>VLOOKUP(AE983,映射!AN:AO,2,FALSE)</f>
        <v>2</v>
      </c>
      <c r="AG983" s="50">
        <v>1</v>
      </c>
      <c r="AH983" s="70">
        <v>1</v>
      </c>
      <c r="AI983" s="16">
        <f t="shared" ref="AI983:AI1046" si="284">A983</f>
        <v>40627</v>
      </c>
      <c r="AJ983" s="16">
        <f t="shared" ref="AJ983:AJ1046" si="285">B983</f>
        <v>50158</v>
      </c>
      <c r="AK983" s="16">
        <f t="shared" ref="AK983:AK1046" si="286">D983</f>
        <v>49</v>
      </c>
      <c r="AL983" s="16" t="str">
        <f t="shared" ref="AL983:AL1046" si="287">C983</f>
        <v>阴毒鸟人</v>
      </c>
      <c r="AM983" s="16">
        <f t="shared" ref="AM983:AM1046" si="288">U983*AD983*AG983*AF983</f>
        <v>4256</v>
      </c>
      <c r="AN983" s="16">
        <f t="shared" ref="AN983:AN1046" si="289">J983*AF983</f>
        <v>1514</v>
      </c>
      <c r="AO983" s="16">
        <f t="shared" si="279"/>
        <v>2742</v>
      </c>
      <c r="AP983" s="16">
        <f t="shared" ref="AP983:AP1046" si="290">J983+AO983</f>
        <v>3499</v>
      </c>
      <c r="AQ983" s="16">
        <f t="shared" ref="AQ983:AQ1046" si="291">K983*AF983</f>
        <v>1528</v>
      </c>
      <c r="AR983" s="16">
        <f t="shared" ref="AR983:AR1046" si="292">ROUNDUP(L983*IF(AF983&gt;1,1.5,1),0)</f>
        <v>200</v>
      </c>
      <c r="AS983" s="16"/>
      <c r="AT983" s="16">
        <v>75.9</v>
      </c>
      <c r="AU983" s="16">
        <v>162.3</v>
      </c>
      <c r="AV983" s="16">
        <v>12.6</v>
      </c>
      <c r="AW983" s="16"/>
    </row>
    <row r="984" spans="1:49">
      <c r="A984" s="62">
        <f>'表格编辑 '!A1041</f>
        <v>40628</v>
      </c>
      <c r="B984" s="62">
        <f>'表格编辑 '!B1041</f>
        <v>50003</v>
      </c>
      <c r="C984" s="62" t="str">
        <f>VLOOKUP(B984,映射!A:B,2,FALSE)</f>
        <v>虎人</v>
      </c>
      <c r="D984" s="62">
        <f>'表格编辑 '!E1041</f>
        <v>49</v>
      </c>
      <c r="E984" s="62">
        <f>ROUNDUP((VLOOKUP(B984,Sheet1!U:AA,3,FALSE)-2)*(0.042*(D984-1)+0.2)+0.4,0)</f>
        <v>45</v>
      </c>
      <c r="F984" s="62">
        <f>ROUNDUP((VLOOKUP(B984,Sheet1!U:AA,4,FALSE)-2)*(0.042*(D984-1)+0.2)+0.4,0)</f>
        <v>54</v>
      </c>
      <c r="G984" s="62">
        <f>ROUNDUP((VLOOKUP(B984,Sheet1!U:AA,5,FALSE)-2)*(0.042*(D984-1)+0.2)+0.4,0)</f>
        <v>34</v>
      </c>
      <c r="H984" s="62">
        <f>ROUNDUP((VLOOKUP(B984,Sheet1!U:AA,6,FALSE)-2)*(0.042*(D984-1)+0.2)+0.4,0)</f>
        <v>39</v>
      </c>
      <c r="I984" s="62">
        <f>ROUNDUP((VLOOKUP(B984,Sheet1!U:AA,7,FALSE)-2)*(0.042*(D984-1)+0.2)+0.4,0)</f>
        <v>54</v>
      </c>
      <c r="J984" s="62">
        <f>E984*8+F984*2+G984*3+H984*3+I984*1+VLOOKUP(B984,Sheet1!AU:AZ,2,FALSE)</f>
        <v>761</v>
      </c>
      <c r="K984" s="62">
        <f>E984*1+F984*2+G984*2+H984*2+I984*10+VLOOKUP(B984,Sheet1!AU:AZ,3,FALSE)</f>
        <v>859</v>
      </c>
      <c r="L984" s="62">
        <f>E984*0.1+F984*2+G984*0.2+H984*0.26+I984*0.1+VLOOKUP(B984,Sheet1!AU:AZ,4,FALSE)</f>
        <v>154.84</v>
      </c>
      <c r="M984" s="62">
        <f>E984*0.1+F984*0.2+G984*2+H984*0.2+I984*0.1+VLOOKUP(B984,Sheet1!AU:AZ,5,FALSE)</f>
        <v>116.5</v>
      </c>
      <c r="N984" s="62">
        <f>E984*0.1+F984*0.2+G984*0.2+H984*2+I984*0.1+VLOOKUP(B984,Sheet1!AU:AZ,6,FALSE)</f>
        <v>125.5</v>
      </c>
      <c r="O984" s="62">
        <f t="shared" si="280"/>
        <v>27.2</v>
      </c>
      <c r="P984" s="62">
        <f t="shared" si="281"/>
        <v>29.6</v>
      </c>
      <c r="R984" s="9">
        <f t="shared" ref="R984:R1047" si="293">D984</f>
        <v>49</v>
      </c>
      <c r="S984" s="9">
        <f t="shared" si="282"/>
        <v>342.44</v>
      </c>
      <c r="T984" s="9">
        <f t="shared" si="283"/>
        <v>54.8</v>
      </c>
      <c r="U984" s="66">
        <f t="shared" ref="U984:U1047" si="294">ROUND((S984^2*3)/(S984+M984*3),0)</f>
        <v>508</v>
      </c>
      <c r="V984" s="9">
        <f t="shared" ref="V984:V1047" si="295">U984*1.2</f>
        <v>609.6</v>
      </c>
      <c r="W984" s="67">
        <f t="shared" ref="W984:W1047" si="296">ROUNDUP((L984^2*3)/(L984+T984*3),0)</f>
        <v>226</v>
      </c>
      <c r="Y984" s="69">
        <f>VLOOKUP(D984,Sheet2!P:Q,2,FALSE)</f>
        <v>105</v>
      </c>
      <c r="AB984" s="4" t="str">
        <f>IF('表格编辑 '!D1041="monster","普通","BOSS")</f>
        <v>普通</v>
      </c>
      <c r="AD984" s="50">
        <f>VLOOKUP(D984,映射!AK:AL,2,FALSE)</f>
        <v>4</v>
      </c>
      <c r="AE984" s="50" t="s">
        <v>37</v>
      </c>
      <c r="AF984" s="4">
        <f>VLOOKUP(AE984,映射!AN:AO,2,FALSE)</f>
        <v>2</v>
      </c>
      <c r="AG984" s="50">
        <v>1</v>
      </c>
      <c r="AH984" s="70">
        <v>1</v>
      </c>
      <c r="AI984" s="16">
        <f t="shared" si="284"/>
        <v>40628</v>
      </c>
      <c r="AJ984" s="16">
        <f t="shared" si="285"/>
        <v>50003</v>
      </c>
      <c r="AK984" s="16">
        <f t="shared" si="286"/>
        <v>49</v>
      </c>
      <c r="AL984" s="16" t="str">
        <f t="shared" si="287"/>
        <v>虎人</v>
      </c>
      <c r="AM984" s="16">
        <f t="shared" si="288"/>
        <v>4064</v>
      </c>
      <c r="AN984" s="16">
        <f t="shared" si="289"/>
        <v>1522</v>
      </c>
      <c r="AO984" s="16">
        <f t="shared" ref="AO984:AO1047" si="297">AM984-AN984</f>
        <v>2542</v>
      </c>
      <c r="AP984" s="16">
        <f t="shared" si="290"/>
        <v>3303</v>
      </c>
      <c r="AQ984" s="16">
        <f t="shared" si="291"/>
        <v>1718</v>
      </c>
      <c r="AR984" s="16">
        <f t="shared" si="292"/>
        <v>233</v>
      </c>
      <c r="AS984" s="16"/>
      <c r="AT984" s="16">
        <v>82.9</v>
      </c>
      <c r="AU984" s="16">
        <v>90.1</v>
      </c>
      <c r="AV984" s="16">
        <v>8.6</v>
      </c>
      <c r="AW984" s="16"/>
    </row>
    <row r="985" spans="1:49">
      <c r="A985" s="62">
        <f>'表格编辑 '!A1042</f>
        <v>40629</v>
      </c>
      <c r="B985" s="62">
        <f>'表格编辑 '!B1042</f>
        <v>50119</v>
      </c>
      <c r="C985" s="62" t="str">
        <f>VLOOKUP(B985,映射!A:B,2,FALSE)</f>
        <v>红魔恐怖箱</v>
      </c>
      <c r="D985" s="62">
        <f>'表格编辑 '!E1042</f>
        <v>49</v>
      </c>
      <c r="E985" s="62">
        <f>ROUNDUP((VLOOKUP(B985,Sheet1!U:AA,3,FALSE)-2)*(0.042*(D985-1)+0.2)+0.4,0)</f>
        <v>23</v>
      </c>
      <c r="F985" s="62">
        <f>ROUNDUP((VLOOKUP(B985,Sheet1!U:AA,4,FALSE)-2)*(0.042*(D985-1)+0.2)+0.4,0)</f>
        <v>67</v>
      </c>
      <c r="G985" s="62">
        <f>ROUNDUP((VLOOKUP(B985,Sheet1!U:AA,5,FALSE)-2)*(0.042*(D985-1)+0.2)+0.4,0)</f>
        <v>56</v>
      </c>
      <c r="H985" s="62">
        <f>ROUNDUP((VLOOKUP(B985,Sheet1!U:AA,6,FALSE)-2)*(0.042*(D985-1)+0.2)+0.4,0)</f>
        <v>23</v>
      </c>
      <c r="I985" s="62">
        <f>ROUNDUP((VLOOKUP(B985,Sheet1!U:AA,7,FALSE)-2)*(0.042*(D985-1)+0.2)+0.4,0)</f>
        <v>56</v>
      </c>
      <c r="J985" s="62">
        <f>E985*8+F985*2+G985*3+H985*3+I985*1+VLOOKUP(B985,Sheet1!AU:AZ,2,FALSE)</f>
        <v>631</v>
      </c>
      <c r="K985" s="62">
        <f>E985*1+F985*2+G985*2+H985*2+I985*10+VLOOKUP(B985,Sheet1!AU:AZ,3,FALSE)</f>
        <v>895</v>
      </c>
      <c r="L985" s="62">
        <f>E985*0.1+F985*2+G985*0.2+H985*0.26+I985*0.1+VLOOKUP(B985,Sheet1!AU:AZ,4,FALSE)</f>
        <v>179.08</v>
      </c>
      <c r="M985" s="62">
        <f>E985*0.1+F985*0.2+G985*2+H985*0.2+I985*0.1+VLOOKUP(B985,Sheet1!AU:AZ,5,FALSE)</f>
        <v>157.9</v>
      </c>
      <c r="N985" s="62">
        <f>E985*0.1+F985*0.2+G985*0.2+H985*2+I985*0.1+VLOOKUP(B985,Sheet1!AU:AZ,6,FALSE)</f>
        <v>98.5</v>
      </c>
      <c r="O985" s="62">
        <f t="shared" si="280"/>
        <v>40.1</v>
      </c>
      <c r="P985" s="62">
        <f t="shared" si="281"/>
        <v>5.1</v>
      </c>
      <c r="R985" s="9">
        <f t="shared" si="293"/>
        <v>49</v>
      </c>
      <c r="S985" s="9">
        <f t="shared" si="282"/>
        <v>342.44</v>
      </c>
      <c r="T985" s="9">
        <f t="shared" si="283"/>
        <v>54.8</v>
      </c>
      <c r="U985" s="66">
        <f t="shared" si="294"/>
        <v>431</v>
      </c>
      <c r="V985" s="9">
        <f t="shared" si="295"/>
        <v>517.2</v>
      </c>
      <c r="W985" s="67">
        <f t="shared" si="296"/>
        <v>281</v>
      </c>
      <c r="Y985" s="69">
        <f>VLOOKUP(D985,Sheet2!P:Q,2,FALSE)</f>
        <v>105</v>
      </c>
      <c r="AB985" s="4" t="str">
        <f>IF('表格编辑 '!D1042="monster","普通","BOSS")</f>
        <v>普通</v>
      </c>
      <c r="AD985" s="50">
        <f>VLOOKUP(D985,映射!AK:AL,2,FALSE)</f>
        <v>4</v>
      </c>
      <c r="AE985" s="50" t="s">
        <v>37</v>
      </c>
      <c r="AF985" s="4">
        <f>VLOOKUP(AE985,映射!AN:AO,2,FALSE)</f>
        <v>2</v>
      </c>
      <c r="AG985" s="50">
        <v>1</v>
      </c>
      <c r="AH985" s="70">
        <v>1</v>
      </c>
      <c r="AI985" s="16">
        <f t="shared" si="284"/>
        <v>40629</v>
      </c>
      <c r="AJ985" s="16">
        <f t="shared" si="285"/>
        <v>50119</v>
      </c>
      <c r="AK985" s="16">
        <f t="shared" si="286"/>
        <v>49</v>
      </c>
      <c r="AL985" s="16" t="str">
        <f t="shared" si="287"/>
        <v>红魔恐怖箱</v>
      </c>
      <c r="AM985" s="16">
        <f t="shared" si="288"/>
        <v>3448</v>
      </c>
      <c r="AN985" s="16">
        <f t="shared" si="289"/>
        <v>1262</v>
      </c>
      <c r="AO985" s="16">
        <f t="shared" si="297"/>
        <v>2186</v>
      </c>
      <c r="AP985" s="16">
        <f t="shared" si="290"/>
        <v>2817</v>
      </c>
      <c r="AQ985" s="16">
        <f t="shared" si="291"/>
        <v>1790</v>
      </c>
      <c r="AR985" s="16">
        <f t="shared" si="292"/>
        <v>269</v>
      </c>
      <c r="AS985" s="16"/>
      <c r="AT985" s="16">
        <v>120.7</v>
      </c>
      <c r="AU985" s="16">
        <v>68.5</v>
      </c>
      <c r="AV985" s="16">
        <v>35.1</v>
      </c>
      <c r="AW985" s="16"/>
    </row>
    <row r="986" spans="1:49">
      <c r="A986" s="62">
        <f>'表格编辑 '!A1043</f>
        <v>40630</v>
      </c>
      <c r="B986" s="62">
        <f>'表格编辑 '!B1043</f>
        <v>50121</v>
      </c>
      <c r="C986" s="62" t="str">
        <f>VLOOKUP(B986,映射!A:B,2,FALSE)</f>
        <v>绿蛙恐怖箱</v>
      </c>
      <c r="D986" s="62">
        <f>'表格编辑 '!E1043</f>
        <v>49</v>
      </c>
      <c r="E986" s="62">
        <f>ROUNDUP((VLOOKUP(B986,Sheet1!U:AA,3,FALSE)-2)*(0.042*(D986-1)+0.2)+0.4,0)</f>
        <v>25</v>
      </c>
      <c r="F986" s="62">
        <f>ROUNDUP((VLOOKUP(B986,Sheet1!U:AA,4,FALSE)-2)*(0.042*(D986-1)+0.2)+0.4,0)</f>
        <v>74</v>
      </c>
      <c r="G986" s="62">
        <f>ROUNDUP((VLOOKUP(B986,Sheet1!U:AA,5,FALSE)-2)*(0.042*(D986-1)+0.2)+0.4,0)</f>
        <v>61</v>
      </c>
      <c r="H986" s="62">
        <f>ROUNDUP((VLOOKUP(B986,Sheet1!U:AA,6,FALSE)-2)*(0.042*(D986-1)+0.2)+0.4,0)</f>
        <v>52</v>
      </c>
      <c r="I986" s="62">
        <f>ROUNDUP((VLOOKUP(B986,Sheet1!U:AA,7,FALSE)-2)*(0.042*(D986-1)+0.2)+0.4,0)</f>
        <v>47</v>
      </c>
      <c r="J986" s="62">
        <f>E986*8+F986*2+G986*3+H986*3+I986*1+VLOOKUP(B986,Sheet1!AU:AZ,2,FALSE)</f>
        <v>754</v>
      </c>
      <c r="K986" s="62">
        <f>E986*1+F986*2+G986*2+H986*2+I986*10+VLOOKUP(B986,Sheet1!AU:AZ,3,FALSE)</f>
        <v>889</v>
      </c>
      <c r="L986" s="62">
        <f>E986*0.1+F986*2+G986*0.2+H986*0.26+I986*0.1+VLOOKUP(B986,Sheet1!AU:AZ,4,FALSE)</f>
        <v>200.92</v>
      </c>
      <c r="M986" s="62">
        <f>E986*0.1+F986*0.2+G986*2+H986*0.2+I986*0.1+VLOOKUP(B986,Sheet1!AU:AZ,5,FALSE)</f>
        <v>174.4</v>
      </c>
      <c r="N986" s="62">
        <f>E986*0.1+F986*0.2+G986*0.2+H986*2+I986*0.1+VLOOKUP(B986,Sheet1!AU:AZ,6,FALSE)</f>
        <v>158.2</v>
      </c>
      <c r="O986" s="62">
        <f t="shared" si="280"/>
        <v>29.7</v>
      </c>
      <c r="P986" s="62">
        <f t="shared" si="281"/>
        <v>12.2</v>
      </c>
      <c r="R986" s="9">
        <f t="shared" si="293"/>
        <v>49</v>
      </c>
      <c r="S986" s="9">
        <f t="shared" si="282"/>
        <v>342.44</v>
      </c>
      <c r="T986" s="9">
        <f t="shared" si="283"/>
        <v>54.8</v>
      </c>
      <c r="U986" s="66">
        <f t="shared" si="294"/>
        <v>406</v>
      </c>
      <c r="V986" s="9">
        <f t="shared" si="295"/>
        <v>487.2</v>
      </c>
      <c r="W986" s="67">
        <f t="shared" si="296"/>
        <v>332</v>
      </c>
      <c r="Y986" s="69">
        <f>VLOOKUP(D986,Sheet2!P:Q,2,FALSE)</f>
        <v>105</v>
      </c>
      <c r="AB986" s="4" t="str">
        <f>IF('表格编辑 '!D1043="monster","普通","BOSS")</f>
        <v>普通</v>
      </c>
      <c r="AD986" s="50">
        <f>VLOOKUP(D986,映射!AK:AL,2,FALSE)</f>
        <v>4</v>
      </c>
      <c r="AE986" s="50" t="s">
        <v>37</v>
      </c>
      <c r="AF986" s="4">
        <f>VLOOKUP(AE986,映射!AN:AO,2,FALSE)</f>
        <v>2</v>
      </c>
      <c r="AG986" s="50">
        <v>1</v>
      </c>
      <c r="AH986" s="70">
        <v>1</v>
      </c>
      <c r="AI986" s="16">
        <f t="shared" si="284"/>
        <v>40630</v>
      </c>
      <c r="AJ986" s="16">
        <f t="shared" si="285"/>
        <v>50121</v>
      </c>
      <c r="AK986" s="16">
        <f t="shared" si="286"/>
        <v>49</v>
      </c>
      <c r="AL986" s="16" t="str">
        <f t="shared" si="287"/>
        <v>绿蛙恐怖箱</v>
      </c>
      <c r="AM986" s="16">
        <f t="shared" si="288"/>
        <v>3248</v>
      </c>
      <c r="AN986" s="16">
        <f t="shared" si="289"/>
        <v>1508</v>
      </c>
      <c r="AO986" s="16">
        <f t="shared" si="297"/>
        <v>1740</v>
      </c>
      <c r="AP986" s="16">
        <f t="shared" si="290"/>
        <v>2494</v>
      </c>
      <c r="AQ986" s="16">
        <f t="shared" si="291"/>
        <v>1778</v>
      </c>
      <c r="AR986" s="16">
        <f t="shared" si="292"/>
        <v>302</v>
      </c>
      <c r="AS986" s="16"/>
      <c r="AT986" s="16">
        <v>128.3</v>
      </c>
      <c r="AU986" s="16">
        <v>61.7</v>
      </c>
      <c r="AV986" s="16">
        <v>28.8</v>
      </c>
      <c r="AW986" s="16"/>
    </row>
    <row r="987" spans="1:49">
      <c r="A987" s="62">
        <f>'表格编辑 '!A1044</f>
        <v>40631</v>
      </c>
      <c r="B987" s="62">
        <f>'表格编辑 '!B1044</f>
        <v>50022</v>
      </c>
      <c r="C987" s="62" t="str">
        <f>VLOOKUP(B987,映射!A:B,2,FALSE)</f>
        <v>魔域狂犬</v>
      </c>
      <c r="D987" s="62">
        <f>'表格编辑 '!E1044</f>
        <v>54</v>
      </c>
      <c r="E987" s="62">
        <f>ROUNDUP((VLOOKUP(B987,Sheet1!U:AA,3,FALSE)-2)*(0.042*(D987-1)+0.2)+0.4,0)</f>
        <v>54</v>
      </c>
      <c r="F987" s="62">
        <f>ROUNDUP((VLOOKUP(B987,Sheet1!U:AA,4,FALSE)-2)*(0.042*(D987-1)+0.2)+0.4,0)</f>
        <v>81</v>
      </c>
      <c r="G987" s="62">
        <f>ROUNDUP((VLOOKUP(B987,Sheet1!U:AA,5,FALSE)-2)*(0.042*(D987-1)+0.2)+0.4,0)</f>
        <v>42</v>
      </c>
      <c r="H987" s="62">
        <f>ROUNDUP((VLOOKUP(B987,Sheet1!U:AA,6,FALSE)-2)*(0.042*(D987-1)+0.2)+0.4,0)</f>
        <v>49</v>
      </c>
      <c r="I987" s="62">
        <f>ROUNDUP((VLOOKUP(B987,Sheet1!U:AA,7,FALSE)-2)*(0.042*(D987-1)+0.2)+0.4,0)</f>
        <v>32</v>
      </c>
      <c r="J987" s="62">
        <f>E987*8+F987*2+G987*3+H987*3+I987*1+VLOOKUP(B987,Sheet1!AU:AZ,2,FALSE)</f>
        <v>919</v>
      </c>
      <c r="K987" s="62">
        <f>E987*1+F987*2+G987*2+H987*2+I987*10+VLOOKUP(B987,Sheet1!AU:AZ,3,FALSE)</f>
        <v>738</v>
      </c>
      <c r="L987" s="62">
        <f>E987*0.1+F987*2+G987*0.2+H987*0.26+I987*0.1+VLOOKUP(B987,Sheet1!AU:AZ,4,FALSE)</f>
        <v>211.74</v>
      </c>
      <c r="M987" s="62">
        <f>E987*0.1+F987*0.2+G987*2+H987*0.2+I987*0.1+VLOOKUP(B987,Sheet1!AU:AZ,5,FALSE)</f>
        <v>138.6</v>
      </c>
      <c r="N987" s="62">
        <f>E987*0.1+F987*0.2+G987*0.2+H987*2+I987*0.1+VLOOKUP(B987,Sheet1!AU:AZ,6,FALSE)</f>
        <v>151.2</v>
      </c>
      <c r="O987" s="62">
        <f t="shared" si="280"/>
        <v>4.8</v>
      </c>
      <c r="P987" s="62">
        <f t="shared" si="281"/>
        <v>37.5</v>
      </c>
      <c r="R987" s="9">
        <f t="shared" si="293"/>
        <v>54</v>
      </c>
      <c r="S987" s="9">
        <f t="shared" si="282"/>
        <v>380.04</v>
      </c>
      <c r="T987" s="9">
        <f t="shared" si="283"/>
        <v>58.8</v>
      </c>
      <c r="U987" s="66">
        <f t="shared" si="294"/>
        <v>544</v>
      </c>
      <c r="V987" s="9">
        <f t="shared" si="295"/>
        <v>652.8</v>
      </c>
      <c r="W987" s="67">
        <f t="shared" si="296"/>
        <v>347</v>
      </c>
      <c r="Y987" s="69">
        <f>VLOOKUP(D987,Sheet2!P:Q,2,FALSE)</f>
        <v>120</v>
      </c>
      <c r="AB987" s="4" t="str">
        <f>IF('表格编辑 '!D1044="monster","普通","BOSS")</f>
        <v>普通</v>
      </c>
      <c r="AD987" s="50">
        <f>VLOOKUP(D987,映射!AK:AL,2,FALSE)</f>
        <v>4</v>
      </c>
      <c r="AE987" s="50" t="s">
        <v>37</v>
      </c>
      <c r="AF987" s="4">
        <f>VLOOKUP(AE987,映射!AN:AO,2,FALSE)</f>
        <v>2</v>
      </c>
      <c r="AG987" s="50">
        <v>1</v>
      </c>
      <c r="AH987" s="70">
        <v>1</v>
      </c>
      <c r="AI987" s="16">
        <f t="shared" si="284"/>
        <v>40631</v>
      </c>
      <c r="AJ987" s="16">
        <f t="shared" si="285"/>
        <v>50022</v>
      </c>
      <c r="AK987" s="16">
        <f t="shared" si="286"/>
        <v>54</v>
      </c>
      <c r="AL987" s="16" t="str">
        <f t="shared" si="287"/>
        <v>魔域狂犬</v>
      </c>
      <c r="AM987" s="16">
        <f t="shared" si="288"/>
        <v>4352</v>
      </c>
      <c r="AN987" s="16">
        <f t="shared" si="289"/>
        <v>1838</v>
      </c>
      <c r="AO987" s="16">
        <f t="shared" si="297"/>
        <v>2514</v>
      </c>
      <c r="AP987" s="16">
        <f t="shared" si="290"/>
        <v>3433</v>
      </c>
      <c r="AQ987" s="16">
        <f t="shared" si="291"/>
        <v>1476</v>
      </c>
      <c r="AR987" s="16">
        <f t="shared" si="292"/>
        <v>318</v>
      </c>
      <c r="AS987" s="16"/>
      <c r="AT987" s="16">
        <v>104.7</v>
      </c>
      <c r="AU987" s="16">
        <v>117.3</v>
      </c>
      <c r="AV987" s="16">
        <v>4.7</v>
      </c>
      <c r="AW987" s="16"/>
    </row>
    <row r="988" spans="1:49">
      <c r="A988" s="62">
        <f>'表格编辑 '!A1045</f>
        <v>40632</v>
      </c>
      <c r="B988" s="62">
        <f>'表格编辑 '!B1045</f>
        <v>50103</v>
      </c>
      <c r="C988" s="62" t="str">
        <f>VLOOKUP(B988,映射!A:B,2,FALSE)</f>
        <v>地精</v>
      </c>
      <c r="D988" s="62">
        <f>'表格编辑 '!E1045</f>
        <v>54</v>
      </c>
      <c r="E988" s="62">
        <f>ROUNDUP((VLOOKUP(B988,Sheet1!U:AA,3,FALSE)-2)*(0.042*(D988-1)+0.2)+0.4,0)</f>
        <v>69</v>
      </c>
      <c r="F988" s="62">
        <f>ROUNDUP((VLOOKUP(B988,Sheet1!U:AA,4,FALSE)-2)*(0.042*(D988-1)+0.2)+0.4,0)</f>
        <v>69</v>
      </c>
      <c r="G988" s="62">
        <f>ROUNDUP((VLOOKUP(B988,Sheet1!U:AA,5,FALSE)-2)*(0.042*(D988-1)+0.2)+0.4,0)</f>
        <v>69</v>
      </c>
      <c r="H988" s="62">
        <f>ROUNDUP((VLOOKUP(B988,Sheet1!U:AA,6,FALSE)-2)*(0.042*(D988-1)+0.2)+0.4,0)</f>
        <v>69</v>
      </c>
      <c r="I988" s="62">
        <f>ROUNDUP((VLOOKUP(B988,Sheet1!U:AA,7,FALSE)-2)*(0.042*(D988-1)+0.2)+0.4,0)</f>
        <v>45</v>
      </c>
      <c r="J988" s="62">
        <f>E988*8+F988*2+G988*3+H988*3+I988*1+VLOOKUP(B988,Sheet1!AU:AZ,2,FALSE)</f>
        <v>1169</v>
      </c>
      <c r="K988" s="62">
        <f>E988*1+F988*2+G988*2+H988*2+I988*10+VLOOKUP(B988,Sheet1!AU:AZ,3,FALSE)</f>
        <v>953</v>
      </c>
      <c r="L988" s="62">
        <f>E988*0.1+F988*2+G988*0.2+H988*0.26+I988*0.1+VLOOKUP(B988,Sheet1!AU:AZ,4,FALSE)</f>
        <v>201.14</v>
      </c>
      <c r="M988" s="62">
        <f>E988*0.1+F988*0.2+G988*2+H988*0.2+I988*0.1+VLOOKUP(B988,Sheet1!AU:AZ,5,FALSE)</f>
        <v>197</v>
      </c>
      <c r="N988" s="62">
        <f>E988*0.1+F988*0.2+G988*0.2+H988*2+I988*0.1+VLOOKUP(B988,Sheet1!AU:AZ,6,FALSE)</f>
        <v>197</v>
      </c>
      <c r="O988" s="62">
        <f t="shared" si="280"/>
        <v>15.3</v>
      </c>
      <c r="P988" s="62">
        <f t="shared" si="281"/>
        <v>50.7</v>
      </c>
      <c r="R988" s="9">
        <f t="shared" si="293"/>
        <v>54</v>
      </c>
      <c r="S988" s="9">
        <f t="shared" si="282"/>
        <v>380.04</v>
      </c>
      <c r="T988" s="9">
        <f t="shared" si="283"/>
        <v>58.8</v>
      </c>
      <c r="U988" s="66">
        <f t="shared" si="294"/>
        <v>446</v>
      </c>
      <c r="V988" s="9">
        <f t="shared" si="295"/>
        <v>535.2</v>
      </c>
      <c r="W988" s="67">
        <f t="shared" si="296"/>
        <v>322</v>
      </c>
      <c r="Y988" s="69">
        <f>VLOOKUP(D988,Sheet2!P:Q,2,FALSE)</f>
        <v>120</v>
      </c>
      <c r="AB988" s="4" t="str">
        <f>IF('表格编辑 '!D1045="monster","普通","BOSS")</f>
        <v>普通</v>
      </c>
      <c r="AD988" s="50">
        <f>VLOOKUP(D988,映射!AK:AL,2,FALSE)</f>
        <v>4</v>
      </c>
      <c r="AE988" s="50" t="s">
        <v>37</v>
      </c>
      <c r="AF988" s="4">
        <f>VLOOKUP(AE988,映射!AN:AO,2,FALSE)</f>
        <v>2</v>
      </c>
      <c r="AG988" s="50">
        <v>1</v>
      </c>
      <c r="AH988" s="70">
        <v>1</v>
      </c>
      <c r="AI988" s="16">
        <f t="shared" si="284"/>
        <v>40632</v>
      </c>
      <c r="AJ988" s="16">
        <f t="shared" si="285"/>
        <v>50103</v>
      </c>
      <c r="AK988" s="16">
        <f t="shared" si="286"/>
        <v>54</v>
      </c>
      <c r="AL988" s="16" t="str">
        <f t="shared" si="287"/>
        <v>地精</v>
      </c>
      <c r="AM988" s="16">
        <f t="shared" si="288"/>
        <v>3568</v>
      </c>
      <c r="AN988" s="16">
        <f t="shared" si="289"/>
        <v>2338</v>
      </c>
      <c r="AO988" s="16">
        <f t="shared" si="297"/>
        <v>1230</v>
      </c>
      <c r="AP988" s="16">
        <f t="shared" si="290"/>
        <v>2399</v>
      </c>
      <c r="AQ988" s="16">
        <f t="shared" si="291"/>
        <v>1906</v>
      </c>
      <c r="AR988" s="16">
        <f t="shared" si="292"/>
        <v>302</v>
      </c>
      <c r="AS988" s="16"/>
      <c r="AT988" s="16">
        <v>130</v>
      </c>
      <c r="AU988" s="16">
        <v>130</v>
      </c>
      <c r="AV988" s="16">
        <v>25</v>
      </c>
      <c r="AW988" s="16"/>
    </row>
    <row r="989" spans="1:49">
      <c r="A989" s="62">
        <f>'表格编辑 '!A1046</f>
        <v>40633</v>
      </c>
      <c r="B989" s="62">
        <f>'表格编辑 '!B1046</f>
        <v>50016</v>
      </c>
      <c r="C989" s="62" t="str">
        <f>VLOOKUP(B989,映射!A:B,2,FALSE)</f>
        <v>炽热贼鼠</v>
      </c>
      <c r="D989" s="62">
        <f>'表格编辑 '!E1046</f>
        <v>54</v>
      </c>
      <c r="E989" s="62">
        <f>ROUNDUP((VLOOKUP(B989,Sheet1!U:AA,3,FALSE)-2)*(0.042*(D989-1)+0.2)+0.4,0)</f>
        <v>37</v>
      </c>
      <c r="F989" s="62">
        <f>ROUNDUP((VLOOKUP(B989,Sheet1!U:AA,4,FALSE)-2)*(0.042*(D989-1)+0.2)+0.4,0)</f>
        <v>49</v>
      </c>
      <c r="G989" s="62">
        <f>ROUNDUP((VLOOKUP(B989,Sheet1!U:AA,5,FALSE)-2)*(0.042*(D989-1)+0.2)+0.4,0)</f>
        <v>32</v>
      </c>
      <c r="H989" s="62">
        <f>ROUNDUP((VLOOKUP(B989,Sheet1!U:AA,6,FALSE)-2)*(0.042*(D989-1)+0.2)+0.4,0)</f>
        <v>79</v>
      </c>
      <c r="I989" s="62">
        <f>ROUNDUP((VLOOKUP(B989,Sheet1!U:AA,7,FALSE)-2)*(0.042*(D989-1)+0.2)+0.4,0)</f>
        <v>74</v>
      </c>
      <c r="J989" s="62">
        <f>E989*8+F989*2+G989*3+H989*3+I989*1+VLOOKUP(B989,Sheet1!AU:AZ,2,FALSE)</f>
        <v>821</v>
      </c>
      <c r="K989" s="62">
        <f>E989*1+F989*2+G989*2+H989*2+I989*10+VLOOKUP(B989,Sheet1!AU:AZ,3,FALSE)</f>
        <v>1117</v>
      </c>
      <c r="L989" s="62">
        <f>E989*0.1+F989*2+G989*0.2+H989*0.26+I989*0.1+VLOOKUP(B989,Sheet1!AU:AZ,4,FALSE)</f>
        <v>156.04</v>
      </c>
      <c r="M989" s="62">
        <f>E989*0.1+F989*0.2+G989*2+H989*0.2+I989*0.1+VLOOKUP(B989,Sheet1!AU:AZ,5,FALSE)</f>
        <v>120.7</v>
      </c>
      <c r="N989" s="62">
        <f>E989*0.1+F989*0.2+G989*0.2+H989*2+I989*0.1+VLOOKUP(B989,Sheet1!AU:AZ,6,FALSE)</f>
        <v>205.3</v>
      </c>
      <c r="O989" s="62">
        <f t="shared" si="280"/>
        <v>41.7</v>
      </c>
      <c r="P989" s="62">
        <f t="shared" si="281"/>
        <v>29.9</v>
      </c>
      <c r="R989" s="9">
        <f t="shared" si="293"/>
        <v>54</v>
      </c>
      <c r="S989" s="9">
        <f t="shared" si="282"/>
        <v>380.04</v>
      </c>
      <c r="T989" s="9">
        <f t="shared" si="283"/>
        <v>58.8</v>
      </c>
      <c r="U989" s="66">
        <f t="shared" si="294"/>
        <v>584</v>
      </c>
      <c r="V989" s="9">
        <f t="shared" si="295"/>
        <v>700.8</v>
      </c>
      <c r="W989" s="67">
        <f t="shared" si="296"/>
        <v>220</v>
      </c>
      <c r="Y989" s="69">
        <f>VLOOKUP(D989,Sheet2!P:Q,2,FALSE)</f>
        <v>120</v>
      </c>
      <c r="AB989" s="4" t="str">
        <f>IF('表格编辑 '!D1046="monster","普通","BOSS")</f>
        <v>普通</v>
      </c>
      <c r="AD989" s="50">
        <f>VLOOKUP(D989,映射!AK:AL,2,FALSE)</f>
        <v>4</v>
      </c>
      <c r="AE989" s="50" t="s">
        <v>37</v>
      </c>
      <c r="AF989" s="4">
        <f>VLOOKUP(AE989,映射!AN:AO,2,FALSE)</f>
        <v>2</v>
      </c>
      <c r="AG989" s="50">
        <v>1</v>
      </c>
      <c r="AH989" s="70">
        <v>1</v>
      </c>
      <c r="AI989" s="16">
        <f t="shared" si="284"/>
        <v>40633</v>
      </c>
      <c r="AJ989" s="16">
        <f t="shared" si="285"/>
        <v>50016</v>
      </c>
      <c r="AK989" s="16">
        <f t="shared" si="286"/>
        <v>54</v>
      </c>
      <c r="AL989" s="16" t="str">
        <f t="shared" si="287"/>
        <v>炽热贼鼠</v>
      </c>
      <c r="AM989" s="16">
        <f t="shared" si="288"/>
        <v>4672</v>
      </c>
      <c r="AN989" s="16">
        <f t="shared" si="289"/>
        <v>1642</v>
      </c>
      <c r="AO989" s="16">
        <f t="shared" si="297"/>
        <v>3030</v>
      </c>
      <c r="AP989" s="16">
        <f t="shared" si="290"/>
        <v>3851</v>
      </c>
      <c r="AQ989" s="16">
        <f t="shared" si="291"/>
        <v>2234</v>
      </c>
      <c r="AR989" s="16">
        <f t="shared" si="292"/>
        <v>235</v>
      </c>
      <c r="AS989" s="16"/>
      <c r="AT989" s="16">
        <v>83.9</v>
      </c>
      <c r="AU989" s="16">
        <v>155.9</v>
      </c>
      <c r="AV989" s="16">
        <v>45.1</v>
      </c>
      <c r="AW989" s="16"/>
    </row>
    <row r="990" spans="1:49">
      <c r="A990" s="62">
        <f>'表格编辑 '!A1047</f>
        <v>40634</v>
      </c>
      <c r="B990" s="62">
        <f>'表格编辑 '!B1047</f>
        <v>50133</v>
      </c>
      <c r="C990" s="62" t="str">
        <f>VLOOKUP(B990,映射!A:B,2,FALSE)</f>
        <v>蜥蜴人武士</v>
      </c>
      <c r="D990" s="62">
        <f>'表格编辑 '!E1047</f>
        <v>54</v>
      </c>
      <c r="E990" s="62">
        <f>ROUNDUP((VLOOKUP(B990,Sheet1!U:AA,3,FALSE)-2)*(0.042*(D990-1)+0.2)+0.4,0)</f>
        <v>76</v>
      </c>
      <c r="F990" s="62">
        <f>ROUNDUP((VLOOKUP(B990,Sheet1!U:AA,4,FALSE)-2)*(0.042*(D990-1)+0.2)+0.4,0)</f>
        <v>88</v>
      </c>
      <c r="G990" s="62">
        <f>ROUNDUP((VLOOKUP(B990,Sheet1!U:AA,5,FALSE)-2)*(0.042*(D990-1)+0.2)+0.4,0)</f>
        <v>69</v>
      </c>
      <c r="H990" s="62">
        <f>ROUNDUP((VLOOKUP(B990,Sheet1!U:AA,6,FALSE)-2)*(0.042*(D990-1)+0.2)+0.4,0)</f>
        <v>45</v>
      </c>
      <c r="I990" s="62">
        <f>ROUNDUP((VLOOKUP(B990,Sheet1!U:AA,7,FALSE)-2)*(0.042*(D990-1)+0.2)+0.4,0)</f>
        <v>42</v>
      </c>
      <c r="J990" s="62">
        <f>E990*8+F990*2+G990*3+H990*3+I990*1+VLOOKUP(B990,Sheet1!AU:AZ,2,FALSE)</f>
        <v>1188</v>
      </c>
      <c r="K990" s="62">
        <f>E990*1+F990*2+G990*2+H990*2+I990*10+VLOOKUP(B990,Sheet1!AU:AZ,3,FALSE)</f>
        <v>920</v>
      </c>
      <c r="L990" s="62">
        <f>E990*0.1+F990*2+G990*0.2+H990*0.26+I990*0.1+VLOOKUP(B990,Sheet1!AU:AZ,4,FALSE)</f>
        <v>233.3</v>
      </c>
      <c r="M990" s="62">
        <f>E990*0.1+F990*0.2+G990*2+H990*0.2+I990*0.1+VLOOKUP(B990,Sheet1!AU:AZ,5,FALSE)</f>
        <v>196.4</v>
      </c>
      <c r="N990" s="62">
        <f>E990*0.1+F990*0.2+G990*0.2+H990*2+I990*0.1+VLOOKUP(B990,Sheet1!AU:AZ,6,FALSE)</f>
        <v>153.2</v>
      </c>
      <c r="O990" s="62">
        <f t="shared" si="280"/>
        <v>11.3</v>
      </c>
      <c r="P990" s="62">
        <f t="shared" si="281"/>
        <v>49.9</v>
      </c>
      <c r="R990" s="9">
        <f t="shared" si="293"/>
        <v>54</v>
      </c>
      <c r="S990" s="9">
        <f t="shared" si="282"/>
        <v>380.04</v>
      </c>
      <c r="T990" s="9">
        <f t="shared" si="283"/>
        <v>58.8</v>
      </c>
      <c r="U990" s="66">
        <f t="shared" si="294"/>
        <v>447</v>
      </c>
      <c r="V990" s="9">
        <f t="shared" si="295"/>
        <v>536.4</v>
      </c>
      <c r="W990" s="67">
        <f t="shared" si="296"/>
        <v>399</v>
      </c>
      <c r="Y990" s="69">
        <f>VLOOKUP(D990,Sheet2!P:Q,2,FALSE)</f>
        <v>120</v>
      </c>
      <c r="AB990" s="4" t="str">
        <f>IF('表格编辑 '!D1047="monster","普通","BOSS")</f>
        <v>普通</v>
      </c>
      <c r="AD990" s="50">
        <f>VLOOKUP(D990,映射!AK:AL,2,FALSE)</f>
        <v>4</v>
      </c>
      <c r="AE990" s="50" t="s">
        <v>37</v>
      </c>
      <c r="AF990" s="4">
        <f>VLOOKUP(AE990,映射!AN:AO,2,FALSE)</f>
        <v>2</v>
      </c>
      <c r="AG990" s="50">
        <v>1</v>
      </c>
      <c r="AH990" s="70">
        <v>1</v>
      </c>
      <c r="AI990" s="16">
        <f t="shared" si="284"/>
        <v>40634</v>
      </c>
      <c r="AJ990" s="16">
        <f t="shared" si="285"/>
        <v>50133</v>
      </c>
      <c r="AK990" s="16">
        <f t="shared" si="286"/>
        <v>54</v>
      </c>
      <c r="AL990" s="16" t="str">
        <f t="shared" si="287"/>
        <v>蜥蜴人武士</v>
      </c>
      <c r="AM990" s="16">
        <f t="shared" si="288"/>
        <v>3576</v>
      </c>
      <c r="AN990" s="16">
        <f t="shared" si="289"/>
        <v>2376</v>
      </c>
      <c r="AO990" s="16">
        <f t="shared" si="297"/>
        <v>1200</v>
      </c>
      <c r="AP990" s="16">
        <f t="shared" si="290"/>
        <v>2388</v>
      </c>
      <c r="AQ990" s="16">
        <f t="shared" si="291"/>
        <v>1840</v>
      </c>
      <c r="AR990" s="16">
        <f t="shared" si="292"/>
        <v>350</v>
      </c>
      <c r="AS990" s="16"/>
      <c r="AT990" s="16">
        <v>146.9</v>
      </c>
      <c r="AU990" s="16">
        <v>89.3</v>
      </c>
      <c r="AV990" s="16">
        <v>12.1</v>
      </c>
      <c r="AW990" s="16"/>
    </row>
    <row r="991" spans="1:49">
      <c r="A991" s="62">
        <f>'表格编辑 '!A1048</f>
        <v>40635</v>
      </c>
      <c r="B991" s="62">
        <f>'表格编辑 '!B1048</f>
        <v>50058</v>
      </c>
      <c r="C991" s="62" t="str">
        <f>VLOOKUP(B991,映射!A:B,2,FALSE)</f>
        <v>兔耳蝙蝠</v>
      </c>
      <c r="D991" s="62">
        <f>'表格编辑 '!E1048</f>
        <v>54</v>
      </c>
      <c r="E991" s="62">
        <f>ROUNDUP((VLOOKUP(B991,Sheet1!U:AA,3,FALSE)-2)*(0.042*(D991-1)+0.2)+0.4,0)</f>
        <v>47</v>
      </c>
      <c r="F991" s="62">
        <f>ROUNDUP((VLOOKUP(B991,Sheet1!U:AA,4,FALSE)-2)*(0.042*(D991-1)+0.2)+0.4,0)</f>
        <v>59</v>
      </c>
      <c r="G991" s="62">
        <f>ROUNDUP((VLOOKUP(B991,Sheet1!U:AA,5,FALSE)-2)*(0.042*(D991-1)+0.2)+0.4,0)</f>
        <v>40</v>
      </c>
      <c r="H991" s="62">
        <f>ROUNDUP((VLOOKUP(B991,Sheet1!U:AA,6,FALSE)-2)*(0.042*(D991-1)+0.2)+0.4,0)</f>
        <v>71</v>
      </c>
      <c r="I991" s="62">
        <f>ROUNDUP((VLOOKUP(B991,Sheet1!U:AA,7,FALSE)-2)*(0.042*(D991-1)+0.2)+0.4,0)</f>
        <v>30</v>
      </c>
      <c r="J991" s="62">
        <f>E991*8+F991*2+G991*3+H991*3+I991*1+VLOOKUP(B991,Sheet1!AU:AZ,2,FALSE)</f>
        <v>877</v>
      </c>
      <c r="K991" s="62">
        <f>E991*1+F991*2+G991*2+H991*2+I991*10+VLOOKUP(B991,Sheet1!AU:AZ,3,FALSE)</f>
        <v>707</v>
      </c>
      <c r="L991" s="62">
        <f>E991*0.1+F991*2+G991*0.2+H991*0.26+I991*0.1+VLOOKUP(B991,Sheet1!AU:AZ,4,FALSE)</f>
        <v>172.16</v>
      </c>
      <c r="M991" s="62">
        <f>E991*0.1+F991*0.2+G991*2+H991*0.2+I991*0.1+VLOOKUP(B991,Sheet1!AU:AZ,5,FALSE)</f>
        <v>133.7</v>
      </c>
      <c r="N991" s="62">
        <f>E991*0.1+F991*0.2+G991*0.2+H991*2+I991*0.1+VLOOKUP(B991,Sheet1!AU:AZ,6,FALSE)</f>
        <v>189.5</v>
      </c>
      <c r="O991" s="62">
        <f t="shared" si="280"/>
        <v>4.9</v>
      </c>
      <c r="P991" s="62">
        <f t="shared" si="281"/>
        <v>38.9</v>
      </c>
      <c r="R991" s="9">
        <f t="shared" si="293"/>
        <v>54</v>
      </c>
      <c r="S991" s="9">
        <f t="shared" si="282"/>
        <v>380.04</v>
      </c>
      <c r="T991" s="9">
        <f t="shared" si="283"/>
        <v>58.8</v>
      </c>
      <c r="U991" s="66">
        <f t="shared" si="294"/>
        <v>555</v>
      </c>
      <c r="V991" s="9">
        <f t="shared" si="295"/>
        <v>666</v>
      </c>
      <c r="W991" s="67">
        <f t="shared" si="296"/>
        <v>256</v>
      </c>
      <c r="Y991" s="69">
        <f>VLOOKUP(D991,Sheet2!P:Q,2,FALSE)</f>
        <v>120</v>
      </c>
      <c r="AB991" s="4" t="str">
        <f>IF('表格编辑 '!D1048="monster","普通","BOSS")</f>
        <v>普通</v>
      </c>
      <c r="AD991" s="50">
        <f>VLOOKUP(D991,映射!AK:AL,2,FALSE)</f>
        <v>4</v>
      </c>
      <c r="AE991" s="50" t="s">
        <v>37</v>
      </c>
      <c r="AF991" s="4">
        <f>VLOOKUP(AE991,映射!AN:AO,2,FALSE)</f>
        <v>2</v>
      </c>
      <c r="AG991" s="50">
        <v>1</v>
      </c>
      <c r="AH991" s="70">
        <v>1</v>
      </c>
      <c r="AI991" s="16">
        <f t="shared" si="284"/>
        <v>40635</v>
      </c>
      <c r="AJ991" s="16">
        <f t="shared" si="285"/>
        <v>50058</v>
      </c>
      <c r="AK991" s="16">
        <f t="shared" si="286"/>
        <v>54</v>
      </c>
      <c r="AL991" s="16" t="str">
        <f t="shared" si="287"/>
        <v>兔耳蝙蝠</v>
      </c>
      <c r="AM991" s="16">
        <f t="shared" si="288"/>
        <v>4440</v>
      </c>
      <c r="AN991" s="16">
        <f t="shared" si="289"/>
        <v>1754</v>
      </c>
      <c r="AO991" s="16">
        <f t="shared" si="297"/>
        <v>2686</v>
      </c>
      <c r="AP991" s="16">
        <f t="shared" si="290"/>
        <v>3563</v>
      </c>
      <c r="AQ991" s="16">
        <f t="shared" si="291"/>
        <v>1414</v>
      </c>
      <c r="AR991" s="16">
        <f t="shared" si="292"/>
        <v>259</v>
      </c>
      <c r="AS991" s="16"/>
      <c r="AT991" s="16">
        <v>99.7</v>
      </c>
      <c r="AU991" s="16">
        <v>150.1</v>
      </c>
      <c r="AV991" s="16">
        <v>4</v>
      </c>
      <c r="AW991" s="16"/>
    </row>
    <row r="992" spans="1:49">
      <c r="A992" s="62">
        <f>'表格编辑 '!A1049</f>
        <v>40636</v>
      </c>
      <c r="B992" s="62">
        <f>'表格编辑 '!B1049</f>
        <v>50111</v>
      </c>
      <c r="C992" s="62" t="str">
        <f>VLOOKUP(B992,映射!A:B,2,FALSE)</f>
        <v>暗影</v>
      </c>
      <c r="D992" s="62">
        <f>'表格编辑 '!E1049</f>
        <v>54</v>
      </c>
      <c r="E992" s="62">
        <f>ROUNDUP((VLOOKUP(B992,Sheet1!U:AA,3,FALSE)-2)*(0.042*(D992-1)+0.2)+0.4,0)</f>
        <v>57</v>
      </c>
      <c r="F992" s="62">
        <f>ROUNDUP((VLOOKUP(B992,Sheet1!U:AA,4,FALSE)-2)*(0.042*(D992-1)+0.2)+0.4,0)</f>
        <v>52</v>
      </c>
      <c r="G992" s="62">
        <f>ROUNDUP((VLOOKUP(B992,Sheet1!U:AA,5,FALSE)-2)*(0.042*(D992-1)+0.2)+0.4,0)</f>
        <v>52</v>
      </c>
      <c r="H992" s="62">
        <f>ROUNDUP((VLOOKUP(B992,Sheet1!U:AA,6,FALSE)-2)*(0.042*(D992-1)+0.2)+0.4,0)</f>
        <v>52</v>
      </c>
      <c r="I992" s="62">
        <f>ROUNDUP((VLOOKUP(B992,Sheet1!U:AA,7,FALSE)-2)*(0.042*(D992-1)+0.2)+0.4,0)</f>
        <v>59</v>
      </c>
      <c r="J992" s="62">
        <f>E992*8+F992*2+G992*3+H992*3+I992*1+VLOOKUP(B992,Sheet1!AU:AZ,2,FALSE)</f>
        <v>951</v>
      </c>
      <c r="K992" s="62">
        <f>E992*1+F992*2+G992*2+H992*2+I992*10+VLOOKUP(B992,Sheet1!AU:AZ,3,FALSE)</f>
        <v>979</v>
      </c>
      <c r="L992" s="62">
        <f>E992*0.1+F992*2+G992*0.2+H992*0.26+I992*0.1+VLOOKUP(B992,Sheet1!AU:AZ,4,FALSE)</f>
        <v>159.52</v>
      </c>
      <c r="M992" s="62">
        <f>E992*0.1+F992*0.2+G992*2+H992*0.2+I992*0.1+VLOOKUP(B992,Sheet1!AU:AZ,5,FALSE)</f>
        <v>156.4</v>
      </c>
      <c r="N992" s="62">
        <f>E992*0.1+F992*0.2+G992*0.2+H992*2+I992*0.1+VLOOKUP(B992,Sheet1!AU:AZ,6,FALSE)</f>
        <v>156.4</v>
      </c>
      <c r="O992" s="62">
        <f t="shared" ref="O992:O1055" si="298">E992*-0.3+F992*-0.1+G992*0.2+H992*-0.1+I992*0.8</f>
        <v>30.1</v>
      </c>
      <c r="P992" s="62">
        <f t="shared" ref="P992:P1055" si="299">E992*0.8+F992*-0.1+G992*-0.1+H992*0.2+I992*-0.1</f>
        <v>39.7</v>
      </c>
      <c r="R992" s="9">
        <f t="shared" si="293"/>
        <v>54</v>
      </c>
      <c r="S992" s="9">
        <f t="shared" si="282"/>
        <v>380.04</v>
      </c>
      <c r="T992" s="9">
        <f t="shared" si="283"/>
        <v>58.8</v>
      </c>
      <c r="U992" s="66">
        <f t="shared" si="294"/>
        <v>510</v>
      </c>
      <c r="V992" s="9">
        <f t="shared" si="295"/>
        <v>612</v>
      </c>
      <c r="W992" s="67">
        <f t="shared" si="296"/>
        <v>228</v>
      </c>
      <c r="Y992" s="69">
        <f>VLOOKUP(D992,Sheet2!P:Q,2,FALSE)</f>
        <v>120</v>
      </c>
      <c r="AB992" s="4" t="str">
        <f>IF('表格编辑 '!D1049="monster","普通","BOSS")</f>
        <v>普通</v>
      </c>
      <c r="AD992" s="50">
        <f>VLOOKUP(D992,映射!AK:AL,2,FALSE)</f>
        <v>4</v>
      </c>
      <c r="AE992" s="50" t="s">
        <v>37</v>
      </c>
      <c r="AF992" s="4">
        <f>VLOOKUP(AE992,映射!AN:AO,2,FALSE)</f>
        <v>2</v>
      </c>
      <c r="AG992" s="50">
        <v>1</v>
      </c>
      <c r="AH992" s="70">
        <v>1</v>
      </c>
      <c r="AI992" s="16">
        <f t="shared" si="284"/>
        <v>40636</v>
      </c>
      <c r="AJ992" s="16">
        <f t="shared" si="285"/>
        <v>50111</v>
      </c>
      <c r="AK992" s="16">
        <f t="shared" si="286"/>
        <v>54</v>
      </c>
      <c r="AL992" s="16" t="str">
        <f t="shared" si="287"/>
        <v>暗影</v>
      </c>
      <c r="AM992" s="16">
        <f t="shared" si="288"/>
        <v>4080</v>
      </c>
      <c r="AN992" s="16">
        <f t="shared" si="289"/>
        <v>1902</v>
      </c>
      <c r="AO992" s="16">
        <f t="shared" si="297"/>
        <v>2178</v>
      </c>
      <c r="AP992" s="16">
        <f t="shared" si="290"/>
        <v>3129</v>
      </c>
      <c r="AQ992" s="16">
        <f t="shared" si="291"/>
        <v>1958</v>
      </c>
      <c r="AR992" s="16">
        <f t="shared" si="292"/>
        <v>240</v>
      </c>
      <c r="AS992" s="16"/>
      <c r="AT992" s="16">
        <v>120.6</v>
      </c>
      <c r="AU992" s="16">
        <v>120.6</v>
      </c>
      <c r="AV992" s="16">
        <v>26.6</v>
      </c>
      <c r="AW992" s="16"/>
    </row>
    <row r="993" spans="1:49">
      <c r="A993" s="62">
        <f>'表格编辑 '!A1050</f>
        <v>40637</v>
      </c>
      <c r="B993" s="62">
        <f>'表格编辑 '!B1050</f>
        <v>50014</v>
      </c>
      <c r="C993" s="62" t="str">
        <f>VLOOKUP(B993,映射!A:B,2,FALSE)</f>
        <v>堕落贼鼠</v>
      </c>
      <c r="D993" s="62">
        <f>'表格编辑 '!E1050</f>
        <v>54</v>
      </c>
      <c r="E993" s="62">
        <f>ROUNDUP((VLOOKUP(B993,Sheet1!U:AA,3,FALSE)-2)*(0.042*(D993-1)+0.2)+0.4,0)</f>
        <v>11</v>
      </c>
      <c r="F993" s="62">
        <f>ROUNDUP((VLOOKUP(B993,Sheet1!U:AA,4,FALSE)-2)*(0.042*(D993-1)+0.2)+0.4,0)</f>
        <v>28</v>
      </c>
      <c r="G993" s="62">
        <f>ROUNDUP((VLOOKUP(B993,Sheet1!U:AA,5,FALSE)-2)*(0.042*(D993-1)+0.2)+0.4,0)</f>
        <v>57</v>
      </c>
      <c r="H993" s="62">
        <f>ROUNDUP((VLOOKUP(B993,Sheet1!U:AA,6,FALSE)-2)*(0.042*(D993-1)+0.2)+0.4,0)</f>
        <v>71</v>
      </c>
      <c r="I993" s="62">
        <f>ROUNDUP((VLOOKUP(B993,Sheet1!U:AA,7,FALSE)-2)*(0.042*(D993-1)+0.2)+0.4,0)</f>
        <v>81</v>
      </c>
      <c r="J993" s="62">
        <f>E993*8+F993*2+G993*3+H993*3+I993*1+VLOOKUP(B993,Sheet1!AU:AZ,2,FALSE)</f>
        <v>629</v>
      </c>
      <c r="K993" s="62">
        <f>E993*1+F993*2+G993*2+H993*2+I993*10+VLOOKUP(B993,Sheet1!AU:AZ,3,FALSE)</f>
        <v>1153</v>
      </c>
      <c r="L993" s="62">
        <f>E993*0.1+F993*2+G993*0.2+H993*0.26+I993*0.1+VLOOKUP(B993,Sheet1!AU:AZ,4,FALSE)</f>
        <v>115.06</v>
      </c>
      <c r="M993" s="62">
        <f>E993*0.1+F993*0.2+G993*2+H993*0.2+I993*0.1+VLOOKUP(B993,Sheet1!AU:AZ,5,FALSE)</f>
        <v>163</v>
      </c>
      <c r="N993" s="62">
        <f>E993*0.1+F993*0.2+G993*0.2+H993*2+I993*0.1+VLOOKUP(B993,Sheet1!AU:AZ,6,FALSE)</f>
        <v>188.2</v>
      </c>
      <c r="O993" s="62">
        <f t="shared" si="298"/>
        <v>63</v>
      </c>
      <c r="P993" s="62">
        <f t="shared" si="299"/>
        <v>6.4</v>
      </c>
      <c r="R993" s="9">
        <f t="shared" si="293"/>
        <v>54</v>
      </c>
      <c r="S993" s="9">
        <f t="shared" si="282"/>
        <v>380.04</v>
      </c>
      <c r="T993" s="9">
        <f t="shared" si="283"/>
        <v>58.8</v>
      </c>
      <c r="U993" s="66">
        <f t="shared" si="294"/>
        <v>499</v>
      </c>
      <c r="V993" s="9">
        <f t="shared" si="295"/>
        <v>598.8</v>
      </c>
      <c r="W993" s="67">
        <f t="shared" si="296"/>
        <v>137</v>
      </c>
      <c r="Y993" s="69">
        <f>VLOOKUP(D993,Sheet2!P:Q,2,FALSE)</f>
        <v>120</v>
      </c>
      <c r="AB993" s="4" t="str">
        <f>IF('表格编辑 '!D1050="monster","普通","BOSS")</f>
        <v>普通</v>
      </c>
      <c r="AD993" s="50">
        <f>VLOOKUP(D993,映射!AK:AL,2,FALSE)</f>
        <v>4</v>
      </c>
      <c r="AE993" s="50" t="s">
        <v>37</v>
      </c>
      <c r="AF993" s="4">
        <f>VLOOKUP(AE993,映射!AN:AO,2,FALSE)</f>
        <v>2</v>
      </c>
      <c r="AG993" s="50">
        <v>1</v>
      </c>
      <c r="AH993" s="70">
        <v>1</v>
      </c>
      <c r="AI993" s="16">
        <f t="shared" si="284"/>
        <v>40637</v>
      </c>
      <c r="AJ993" s="16">
        <f t="shared" si="285"/>
        <v>50014</v>
      </c>
      <c r="AK993" s="16">
        <f t="shared" si="286"/>
        <v>54</v>
      </c>
      <c r="AL993" s="16" t="str">
        <f t="shared" si="287"/>
        <v>堕落贼鼠</v>
      </c>
      <c r="AM993" s="16">
        <f t="shared" si="288"/>
        <v>3992</v>
      </c>
      <c r="AN993" s="16">
        <f t="shared" si="289"/>
        <v>1258</v>
      </c>
      <c r="AO993" s="16">
        <f t="shared" si="297"/>
        <v>2734</v>
      </c>
      <c r="AP993" s="16">
        <f t="shared" si="290"/>
        <v>3363</v>
      </c>
      <c r="AQ993" s="16">
        <f t="shared" si="291"/>
        <v>2306</v>
      </c>
      <c r="AR993" s="16">
        <f t="shared" si="292"/>
        <v>173</v>
      </c>
      <c r="AS993" s="16"/>
      <c r="AT993" s="16">
        <v>101.2</v>
      </c>
      <c r="AU993" s="16">
        <v>124.6</v>
      </c>
      <c r="AV993" s="16">
        <v>54.3</v>
      </c>
      <c r="AW993" s="16"/>
    </row>
    <row r="994" spans="1:49">
      <c r="A994" s="62">
        <f>'表格编辑 '!A1051</f>
        <v>40638</v>
      </c>
      <c r="B994" s="62">
        <f>'表格编辑 '!B1051</f>
        <v>50023</v>
      </c>
      <c r="C994" s="62" t="str">
        <f>VLOOKUP(B994,映射!A:B,2,FALSE)</f>
        <v>异域魔犬</v>
      </c>
      <c r="D994" s="62">
        <f>'表格编辑 '!E1051</f>
        <v>54</v>
      </c>
      <c r="E994" s="62">
        <f>ROUNDUP((VLOOKUP(B994,Sheet1!U:AA,3,FALSE)-2)*(0.042*(D994-1)+0.2)+0.4,0)</f>
        <v>52</v>
      </c>
      <c r="F994" s="62">
        <f>ROUNDUP((VLOOKUP(B994,Sheet1!U:AA,4,FALSE)-2)*(0.042*(D994-1)+0.2)+0.4,0)</f>
        <v>93</v>
      </c>
      <c r="G994" s="62">
        <f>ROUNDUP((VLOOKUP(B994,Sheet1!U:AA,5,FALSE)-2)*(0.042*(D994-1)+0.2)+0.4,0)</f>
        <v>28</v>
      </c>
      <c r="H994" s="62">
        <f>ROUNDUP((VLOOKUP(B994,Sheet1!U:AA,6,FALSE)-2)*(0.042*(D994-1)+0.2)+0.4,0)</f>
        <v>47</v>
      </c>
      <c r="I994" s="62">
        <f>ROUNDUP((VLOOKUP(B994,Sheet1!U:AA,7,FALSE)-2)*(0.042*(D994-1)+0.2)+0.4,0)</f>
        <v>40</v>
      </c>
      <c r="J994" s="62">
        <f>E994*8+F994*2+G994*3+H994*3+I994*1+VLOOKUP(B994,Sheet1!AU:AZ,2,FALSE)</f>
        <v>887</v>
      </c>
      <c r="K994" s="62">
        <f>E994*1+F994*2+G994*2+H994*2+I994*10+VLOOKUP(B994,Sheet1!AU:AZ,3,FALSE)</f>
        <v>808</v>
      </c>
      <c r="L994" s="62">
        <f>E994*0.1+F994*2+G994*0.2+H994*0.26+I994*0.1+VLOOKUP(B994,Sheet1!AU:AZ,4,FALSE)</f>
        <v>233.02</v>
      </c>
      <c r="M994" s="62">
        <f>E994*0.1+F994*0.2+G994*2+H994*0.2+I994*0.1+VLOOKUP(B994,Sheet1!AU:AZ,5,FALSE)</f>
        <v>113.2</v>
      </c>
      <c r="N994" s="62">
        <f>E994*0.1+F994*0.2+G994*0.2+H994*2+I994*0.1+VLOOKUP(B994,Sheet1!AU:AZ,6,FALSE)</f>
        <v>147.4</v>
      </c>
      <c r="O994" s="62">
        <f t="shared" si="298"/>
        <v>8</v>
      </c>
      <c r="P994" s="62">
        <f t="shared" si="299"/>
        <v>34.9</v>
      </c>
      <c r="R994" s="9">
        <f t="shared" si="293"/>
        <v>54</v>
      </c>
      <c r="S994" s="9">
        <f t="shared" si="282"/>
        <v>380.04</v>
      </c>
      <c r="T994" s="9">
        <f t="shared" si="283"/>
        <v>58.8</v>
      </c>
      <c r="U994" s="66">
        <f t="shared" si="294"/>
        <v>602</v>
      </c>
      <c r="V994" s="9">
        <f t="shared" si="295"/>
        <v>722.4</v>
      </c>
      <c r="W994" s="67">
        <f t="shared" si="296"/>
        <v>398</v>
      </c>
      <c r="Y994" s="69">
        <f>VLOOKUP(D994,Sheet2!P:Q,2,FALSE)</f>
        <v>120</v>
      </c>
      <c r="AB994" s="4" t="str">
        <f>IF('表格编辑 '!D1051="monster","普通","BOSS")</f>
        <v>普通</v>
      </c>
      <c r="AD994" s="50">
        <f>VLOOKUP(D994,映射!AK:AL,2,FALSE)</f>
        <v>4</v>
      </c>
      <c r="AE994" s="50" t="s">
        <v>37</v>
      </c>
      <c r="AF994" s="4">
        <f>VLOOKUP(AE994,映射!AN:AO,2,FALSE)</f>
        <v>2</v>
      </c>
      <c r="AG994" s="50">
        <v>1</v>
      </c>
      <c r="AH994" s="70">
        <v>1</v>
      </c>
      <c r="AI994" s="16">
        <f t="shared" si="284"/>
        <v>40638</v>
      </c>
      <c r="AJ994" s="16">
        <f t="shared" si="285"/>
        <v>50023</v>
      </c>
      <c r="AK994" s="16">
        <f t="shared" si="286"/>
        <v>54</v>
      </c>
      <c r="AL994" s="16" t="str">
        <f t="shared" si="287"/>
        <v>异域魔犬</v>
      </c>
      <c r="AM994" s="16">
        <f t="shared" si="288"/>
        <v>4816</v>
      </c>
      <c r="AN994" s="16">
        <f t="shared" si="289"/>
        <v>1774</v>
      </c>
      <c r="AO994" s="16">
        <f t="shared" si="297"/>
        <v>3042</v>
      </c>
      <c r="AP994" s="16">
        <f t="shared" si="290"/>
        <v>3929</v>
      </c>
      <c r="AQ994" s="16">
        <f t="shared" si="291"/>
        <v>1616</v>
      </c>
      <c r="AR994" s="16">
        <f t="shared" si="292"/>
        <v>350</v>
      </c>
      <c r="AS994" s="16"/>
      <c r="AT994" s="16">
        <v>80.7</v>
      </c>
      <c r="AU994" s="16">
        <v>111.3</v>
      </c>
      <c r="AV994" s="16">
        <v>6.7</v>
      </c>
      <c r="AW994" s="16"/>
    </row>
    <row r="995" spans="1:49">
      <c r="A995" s="62">
        <f>'表格编辑 '!A1052</f>
        <v>40639</v>
      </c>
      <c r="B995" s="62">
        <f>'表格编辑 '!B1052</f>
        <v>50015</v>
      </c>
      <c r="C995" s="62" t="str">
        <f>VLOOKUP(B995,映射!A:B,2,FALSE)</f>
        <v>噩梦耗子</v>
      </c>
      <c r="D995" s="62">
        <f>'表格编辑 '!E1052</f>
        <v>54</v>
      </c>
      <c r="E995" s="62">
        <f>ROUNDUP((VLOOKUP(B995,Sheet1!U:AA,3,FALSE)-2)*(0.042*(D995-1)+0.2)+0.4,0)</f>
        <v>6</v>
      </c>
      <c r="F995" s="62">
        <f>ROUNDUP((VLOOKUP(B995,Sheet1!U:AA,4,FALSE)-2)*(0.042*(D995-1)+0.2)+0.4,0)</f>
        <v>15</v>
      </c>
      <c r="G995" s="62">
        <f>ROUNDUP((VLOOKUP(B995,Sheet1!U:AA,5,FALSE)-2)*(0.042*(D995-1)+0.2)+0.4,0)</f>
        <v>40</v>
      </c>
      <c r="H995" s="62">
        <f>ROUNDUP((VLOOKUP(B995,Sheet1!U:AA,6,FALSE)-2)*(0.042*(D995-1)+0.2)+0.4,0)</f>
        <v>76</v>
      </c>
      <c r="I995" s="62">
        <f>ROUNDUP((VLOOKUP(B995,Sheet1!U:AA,7,FALSE)-2)*(0.042*(D995-1)+0.2)+0.4,0)</f>
        <v>86</v>
      </c>
      <c r="J995" s="62">
        <f>E995*8+F995*2+G995*3+H995*3+I995*1+VLOOKUP(B995,Sheet1!AU:AZ,2,FALSE)</f>
        <v>532</v>
      </c>
      <c r="K995" s="62">
        <f>E995*1+F995*2+G995*2+H995*2+I995*10+VLOOKUP(B995,Sheet1!AU:AZ,3,FALSE)</f>
        <v>1148</v>
      </c>
      <c r="L995" s="62">
        <f>E995*0.1+F995*2+G995*0.2+H995*0.26+I995*0.1+VLOOKUP(B995,Sheet1!AU:AZ,4,FALSE)</f>
        <v>86.96</v>
      </c>
      <c r="M995" s="62">
        <f>E995*0.1+F995*0.2+G995*2+H995*0.2+I995*0.1+VLOOKUP(B995,Sheet1!AU:AZ,5,FALSE)</f>
        <v>127.4</v>
      </c>
      <c r="N995" s="62">
        <f>E995*0.1+F995*0.2+G995*0.2+H995*2+I995*0.1+VLOOKUP(B995,Sheet1!AU:AZ,6,FALSE)</f>
        <v>192.2</v>
      </c>
      <c r="O995" s="62">
        <f t="shared" si="298"/>
        <v>65.9</v>
      </c>
      <c r="P995" s="62">
        <f t="shared" si="299"/>
        <v>5.9</v>
      </c>
      <c r="R995" s="9">
        <f t="shared" si="293"/>
        <v>54</v>
      </c>
      <c r="S995" s="9">
        <f t="shared" si="282"/>
        <v>380.04</v>
      </c>
      <c r="T995" s="9">
        <f t="shared" si="283"/>
        <v>58.8</v>
      </c>
      <c r="U995" s="66">
        <f t="shared" si="294"/>
        <v>568</v>
      </c>
      <c r="V995" s="9">
        <f t="shared" si="295"/>
        <v>681.6</v>
      </c>
      <c r="W995" s="67">
        <f t="shared" si="296"/>
        <v>87</v>
      </c>
      <c r="Y995" s="69">
        <f>VLOOKUP(D995,Sheet2!P:Q,2,FALSE)</f>
        <v>120</v>
      </c>
      <c r="AB995" s="4" t="str">
        <f>IF('表格编辑 '!D1052="monster","普通","BOSS")</f>
        <v>普通</v>
      </c>
      <c r="AD995" s="50">
        <f>VLOOKUP(D995,映射!AK:AL,2,FALSE)</f>
        <v>4</v>
      </c>
      <c r="AE995" s="50" t="s">
        <v>37</v>
      </c>
      <c r="AF995" s="4">
        <f>VLOOKUP(AE995,映射!AN:AO,2,FALSE)</f>
        <v>2</v>
      </c>
      <c r="AG995" s="50">
        <v>1</v>
      </c>
      <c r="AH995" s="70">
        <v>1</v>
      </c>
      <c r="AI995" s="16">
        <f t="shared" si="284"/>
        <v>40639</v>
      </c>
      <c r="AJ995" s="16">
        <f t="shared" si="285"/>
        <v>50015</v>
      </c>
      <c r="AK995" s="16">
        <f t="shared" si="286"/>
        <v>54</v>
      </c>
      <c r="AL995" s="16" t="str">
        <f t="shared" si="287"/>
        <v>噩梦耗子</v>
      </c>
      <c r="AM995" s="16">
        <f t="shared" si="288"/>
        <v>4544</v>
      </c>
      <c r="AN995" s="16">
        <f t="shared" si="289"/>
        <v>1064</v>
      </c>
      <c r="AO995" s="16">
        <f t="shared" si="297"/>
        <v>3480</v>
      </c>
      <c r="AP995" s="16">
        <f t="shared" si="290"/>
        <v>4012</v>
      </c>
      <c r="AQ995" s="16">
        <f t="shared" si="291"/>
        <v>2296</v>
      </c>
      <c r="AR995" s="16">
        <f t="shared" si="292"/>
        <v>131</v>
      </c>
      <c r="AS995" s="16"/>
      <c r="AT995" s="16">
        <v>102.8</v>
      </c>
      <c r="AU995" s="16">
        <v>160.4</v>
      </c>
      <c r="AV995" s="16">
        <v>32.7</v>
      </c>
      <c r="AW995" s="16"/>
    </row>
    <row r="996" spans="1:49">
      <c r="A996" s="62">
        <f>'表格编辑 '!A1053</f>
        <v>40640</v>
      </c>
      <c r="B996" s="62">
        <f>'表格编辑 '!B1053</f>
        <v>50115</v>
      </c>
      <c r="C996" s="62" t="str">
        <f>VLOOKUP(B996,映射!A:B,2,FALSE)</f>
        <v>烈焰刃使魔</v>
      </c>
      <c r="D996" s="62">
        <f>'表格编辑 '!E1053</f>
        <v>54</v>
      </c>
      <c r="E996" s="62">
        <f>ROUNDUP((VLOOKUP(B996,Sheet1!U:AA,3,FALSE)-2)*(0.042*(D996-1)+0.2)+0.4,0)</f>
        <v>32</v>
      </c>
      <c r="F996" s="62">
        <f>ROUNDUP((VLOOKUP(B996,Sheet1!U:AA,4,FALSE)-2)*(0.042*(D996-1)+0.2)+0.4,0)</f>
        <v>98</v>
      </c>
      <c r="G996" s="62">
        <f>ROUNDUP((VLOOKUP(B996,Sheet1!U:AA,5,FALSE)-2)*(0.042*(D996-1)+0.2)+0.4,0)</f>
        <v>64</v>
      </c>
      <c r="H996" s="62">
        <f>ROUNDUP((VLOOKUP(B996,Sheet1!U:AA,6,FALSE)-2)*(0.042*(D996-1)+0.2)+0.4,0)</f>
        <v>42</v>
      </c>
      <c r="I996" s="62">
        <f>ROUNDUP((VLOOKUP(B996,Sheet1!U:AA,7,FALSE)-2)*(0.042*(D996-1)+0.2)+0.4,0)</f>
        <v>83</v>
      </c>
      <c r="J996" s="62">
        <f>E996*8+F996*2+G996*3+H996*3+I996*1+VLOOKUP(B996,Sheet1!AU:AZ,2,FALSE)</f>
        <v>873</v>
      </c>
      <c r="K996" s="62">
        <f>E996*1+F996*2+G996*2+H996*2+I996*10+VLOOKUP(B996,Sheet1!AU:AZ,3,FALSE)</f>
        <v>1290</v>
      </c>
      <c r="L996" s="62">
        <f>E996*0.1+F996*2+G996*0.2+H996*0.26+I996*0.1+VLOOKUP(B996,Sheet1!AU:AZ,4,FALSE)</f>
        <v>251.22</v>
      </c>
      <c r="M996" s="62">
        <f>E996*0.1+F996*0.2+G996*2+H996*0.2+I996*0.1+VLOOKUP(B996,Sheet1!AU:AZ,5,FALSE)</f>
        <v>187.5</v>
      </c>
      <c r="N996" s="62">
        <f>E996*0.1+F996*0.2+G996*0.2+H996*2+I996*0.1+VLOOKUP(B996,Sheet1!AU:AZ,6,FALSE)</f>
        <v>147.9</v>
      </c>
      <c r="O996" s="62">
        <f t="shared" si="298"/>
        <v>55.6</v>
      </c>
      <c r="P996" s="62">
        <f t="shared" si="299"/>
        <v>9.5</v>
      </c>
      <c r="R996" s="9">
        <f t="shared" si="293"/>
        <v>54</v>
      </c>
      <c r="S996" s="9">
        <f t="shared" si="282"/>
        <v>380.04</v>
      </c>
      <c r="T996" s="9">
        <f t="shared" si="283"/>
        <v>58.8</v>
      </c>
      <c r="U996" s="66">
        <f t="shared" si="294"/>
        <v>460</v>
      </c>
      <c r="V996" s="9">
        <f t="shared" si="295"/>
        <v>552</v>
      </c>
      <c r="W996" s="67">
        <f t="shared" si="296"/>
        <v>443</v>
      </c>
      <c r="Y996" s="69">
        <f>VLOOKUP(D996,Sheet2!P:Q,2,FALSE)</f>
        <v>120</v>
      </c>
      <c r="AB996" s="4" t="str">
        <f>IF('表格编辑 '!D1053="monster","普通","BOSS")</f>
        <v>普通</v>
      </c>
      <c r="AD996" s="50">
        <f>VLOOKUP(D996,映射!AK:AL,2,FALSE)</f>
        <v>4</v>
      </c>
      <c r="AE996" s="50" t="s">
        <v>37</v>
      </c>
      <c r="AF996" s="4">
        <f>VLOOKUP(AE996,映射!AN:AO,2,FALSE)</f>
        <v>2</v>
      </c>
      <c r="AG996" s="50">
        <v>1</v>
      </c>
      <c r="AH996" s="70">
        <v>1</v>
      </c>
      <c r="AI996" s="16">
        <f t="shared" si="284"/>
        <v>40640</v>
      </c>
      <c r="AJ996" s="16">
        <f t="shared" si="285"/>
        <v>50115</v>
      </c>
      <c r="AK996" s="16">
        <f t="shared" si="286"/>
        <v>54</v>
      </c>
      <c r="AL996" s="16" t="str">
        <f t="shared" si="287"/>
        <v>烈焰刃使魔</v>
      </c>
      <c r="AM996" s="16">
        <f t="shared" si="288"/>
        <v>3680</v>
      </c>
      <c r="AN996" s="16">
        <f t="shared" si="289"/>
        <v>1746</v>
      </c>
      <c r="AO996" s="16">
        <f t="shared" si="297"/>
        <v>1934</v>
      </c>
      <c r="AP996" s="16">
        <f t="shared" si="290"/>
        <v>2807</v>
      </c>
      <c r="AQ996" s="16">
        <f t="shared" si="291"/>
        <v>2580</v>
      </c>
      <c r="AR996" s="16">
        <f t="shared" si="292"/>
        <v>377</v>
      </c>
      <c r="AS996" s="16"/>
      <c r="AT996" s="16">
        <v>140.5</v>
      </c>
      <c r="AU996" s="16">
        <v>79.3</v>
      </c>
      <c r="AV996" s="16">
        <v>46</v>
      </c>
      <c r="AW996" s="16"/>
    </row>
    <row r="997" spans="1:49">
      <c r="A997" s="62">
        <f>'表格编辑 '!A1054</f>
        <v>40641</v>
      </c>
      <c r="B997" s="62">
        <f>'表格编辑 '!B1054</f>
        <v>50152</v>
      </c>
      <c r="C997" s="62" t="str">
        <f>VLOOKUP(B997,映射!A:B,2,FALSE)</f>
        <v>盗贼</v>
      </c>
      <c r="D997" s="62">
        <f>'表格编辑 '!E1054</f>
        <v>54</v>
      </c>
      <c r="E997" s="62">
        <f>ROUNDUP((VLOOKUP(B997,Sheet1!U:AA,3,FALSE)-2)*(0.042*(D997-1)+0.2)+0.4,0)</f>
        <v>52</v>
      </c>
      <c r="F997" s="62">
        <f>ROUNDUP((VLOOKUP(B997,Sheet1!U:AA,4,FALSE)-2)*(0.042*(D997-1)+0.2)+0.4,0)</f>
        <v>64</v>
      </c>
      <c r="G997" s="62">
        <f>ROUNDUP((VLOOKUP(B997,Sheet1!U:AA,5,FALSE)-2)*(0.042*(D997-1)+0.2)+0.4,0)</f>
        <v>54</v>
      </c>
      <c r="H997" s="62">
        <f>ROUNDUP((VLOOKUP(B997,Sheet1!U:AA,6,FALSE)-2)*(0.042*(D997-1)+0.2)+0.4,0)</f>
        <v>81</v>
      </c>
      <c r="I997" s="62">
        <f>ROUNDUP((VLOOKUP(B997,Sheet1!U:AA,7,FALSE)-2)*(0.042*(D997-1)+0.2)+0.4,0)</f>
        <v>25</v>
      </c>
      <c r="J997" s="62">
        <f>E997*8+F997*2+G997*3+H997*3+I997*1+VLOOKUP(B997,Sheet1!AU:AZ,2,FALSE)</f>
        <v>994</v>
      </c>
      <c r="K997" s="62">
        <f>E997*1+F997*2+G997*2+H997*2+I997*10+VLOOKUP(B997,Sheet1!AU:AZ,3,FALSE)</f>
        <v>720</v>
      </c>
      <c r="L997" s="62">
        <f>E997*0.1+F997*2+G997*0.2+H997*0.26+I997*0.1+VLOOKUP(B997,Sheet1!AU:AZ,4,FALSE)</f>
        <v>187.56</v>
      </c>
      <c r="M997" s="62">
        <f>E997*0.1+F997*0.2+G997*2+H997*0.2+I997*0.1+VLOOKUP(B997,Sheet1!AU:AZ,5,FALSE)</f>
        <v>164.7</v>
      </c>
      <c r="N997" s="62">
        <f>E997*0.1+F997*0.2+G997*0.2+H997*2+I997*0.1+VLOOKUP(B997,Sheet1!AU:AZ,6,FALSE)</f>
        <v>213.3</v>
      </c>
      <c r="O997" s="62">
        <f t="shared" si="298"/>
        <v>0.700000000000003</v>
      </c>
      <c r="P997" s="62">
        <f t="shared" si="299"/>
        <v>43.5</v>
      </c>
      <c r="R997" s="9">
        <f t="shared" si="293"/>
        <v>54</v>
      </c>
      <c r="S997" s="9">
        <f t="shared" si="282"/>
        <v>380.04</v>
      </c>
      <c r="T997" s="9">
        <f t="shared" si="283"/>
        <v>58.8</v>
      </c>
      <c r="U997" s="66">
        <f t="shared" si="294"/>
        <v>496</v>
      </c>
      <c r="V997" s="9">
        <f t="shared" si="295"/>
        <v>595.2</v>
      </c>
      <c r="W997" s="67">
        <f t="shared" si="296"/>
        <v>290</v>
      </c>
      <c r="Y997" s="69">
        <f>VLOOKUP(D997,Sheet2!P:Q,2,FALSE)</f>
        <v>120</v>
      </c>
      <c r="AB997" s="4" t="str">
        <f>IF('表格编辑 '!D1054="monster","普通","BOSS")</f>
        <v>普通</v>
      </c>
      <c r="AD997" s="50">
        <f>VLOOKUP(D997,映射!AK:AL,2,FALSE)</f>
        <v>4</v>
      </c>
      <c r="AE997" s="50" t="s">
        <v>37</v>
      </c>
      <c r="AF997" s="4">
        <f>VLOOKUP(AE997,映射!AN:AO,2,FALSE)</f>
        <v>2</v>
      </c>
      <c r="AG997" s="50">
        <v>1</v>
      </c>
      <c r="AH997" s="70">
        <v>1</v>
      </c>
      <c r="AI997" s="16">
        <f t="shared" si="284"/>
        <v>40641</v>
      </c>
      <c r="AJ997" s="16">
        <f t="shared" si="285"/>
        <v>50152</v>
      </c>
      <c r="AK997" s="16">
        <f t="shared" si="286"/>
        <v>54</v>
      </c>
      <c r="AL997" s="16" t="str">
        <f t="shared" si="287"/>
        <v>盗贼</v>
      </c>
      <c r="AM997" s="16">
        <f t="shared" si="288"/>
        <v>3968</v>
      </c>
      <c r="AN997" s="16">
        <f t="shared" si="289"/>
        <v>1988</v>
      </c>
      <c r="AO997" s="16">
        <f t="shared" si="297"/>
        <v>1980</v>
      </c>
      <c r="AP997" s="16">
        <f t="shared" si="290"/>
        <v>2974</v>
      </c>
      <c r="AQ997" s="16">
        <f t="shared" si="291"/>
        <v>1440</v>
      </c>
      <c r="AR997" s="16">
        <f t="shared" si="292"/>
        <v>282</v>
      </c>
      <c r="AS997" s="16"/>
      <c r="AT997" s="16">
        <v>113</v>
      </c>
      <c r="AU997" s="16">
        <v>156.2</v>
      </c>
      <c r="AV997" s="16">
        <v>-0.0999999999999943</v>
      </c>
      <c r="AW997" s="16"/>
    </row>
    <row r="998" spans="1:49">
      <c r="A998" s="62">
        <f>'表格编辑 '!A1055</f>
        <v>40642</v>
      </c>
      <c r="B998" s="62">
        <f>'表格编辑 '!B1055</f>
        <v>50158</v>
      </c>
      <c r="C998" s="62" t="str">
        <f>VLOOKUP(B998,映射!A:B,2,FALSE)</f>
        <v>阴毒鸟人</v>
      </c>
      <c r="D998" s="62">
        <f>'表格编辑 '!E1055</f>
        <v>54</v>
      </c>
      <c r="E998" s="62">
        <f>ROUNDUP((VLOOKUP(B998,Sheet1!U:AA,3,FALSE)-2)*(0.042*(D998-1)+0.2)+0.4,0)</f>
        <v>40</v>
      </c>
      <c r="F998" s="62">
        <f>ROUNDUP((VLOOKUP(B998,Sheet1!U:AA,4,FALSE)-2)*(0.042*(D998-1)+0.2)+0.4,0)</f>
        <v>42</v>
      </c>
      <c r="G998" s="62">
        <f>ROUNDUP((VLOOKUP(B998,Sheet1!U:AA,5,FALSE)-2)*(0.042*(D998-1)+0.2)+0.4,0)</f>
        <v>30</v>
      </c>
      <c r="H998" s="62">
        <f>ROUNDUP((VLOOKUP(B998,Sheet1!U:AA,6,FALSE)-2)*(0.042*(D998-1)+0.2)+0.4,0)</f>
        <v>91</v>
      </c>
      <c r="I998" s="62">
        <f>ROUNDUP((VLOOKUP(B998,Sheet1!U:AA,7,FALSE)-2)*(0.042*(D998-1)+0.2)+0.4,0)</f>
        <v>45</v>
      </c>
      <c r="J998" s="62">
        <f>E998*8+F998*2+G998*3+H998*3+I998*1+VLOOKUP(B998,Sheet1!AU:AZ,2,FALSE)</f>
        <v>832</v>
      </c>
      <c r="K998" s="62">
        <f>E998*1+F998*2+G998*2+H998*2+I998*10+VLOOKUP(B998,Sheet1!AU:AZ,3,FALSE)</f>
        <v>836</v>
      </c>
      <c r="L998" s="62">
        <f>E998*0.1+F998*2+G998*0.2+H998*0.26+I998*0.1+VLOOKUP(B998,Sheet1!AU:AZ,4,FALSE)</f>
        <v>142.16</v>
      </c>
      <c r="M998" s="62">
        <f>E998*0.1+F998*0.2+G998*2+H998*0.2+I998*0.1+VLOOKUP(B998,Sheet1!AU:AZ,5,FALSE)</f>
        <v>115.1</v>
      </c>
      <c r="N998" s="62">
        <f>E998*0.1+F998*0.2+G998*0.2+H998*2+I998*0.1+VLOOKUP(B998,Sheet1!AU:AZ,6,FALSE)</f>
        <v>224.9</v>
      </c>
      <c r="O998" s="62">
        <f t="shared" si="298"/>
        <v>16.7</v>
      </c>
      <c r="P998" s="62">
        <f t="shared" si="299"/>
        <v>38.5</v>
      </c>
      <c r="R998" s="9">
        <f t="shared" si="293"/>
        <v>54</v>
      </c>
      <c r="S998" s="9">
        <f t="shared" si="282"/>
        <v>380.04</v>
      </c>
      <c r="T998" s="9">
        <f t="shared" si="283"/>
        <v>58.8</v>
      </c>
      <c r="U998" s="66">
        <f t="shared" si="294"/>
        <v>597</v>
      </c>
      <c r="V998" s="9">
        <f t="shared" si="295"/>
        <v>716.4</v>
      </c>
      <c r="W998" s="67">
        <f t="shared" si="296"/>
        <v>191</v>
      </c>
      <c r="Y998" s="69">
        <f>VLOOKUP(D998,Sheet2!P:Q,2,FALSE)</f>
        <v>120</v>
      </c>
      <c r="AB998" s="4" t="str">
        <f>IF('表格编辑 '!D1055="monster","普通","BOSS")</f>
        <v>普通</v>
      </c>
      <c r="AD998" s="50">
        <f>VLOOKUP(D998,映射!AK:AL,2,FALSE)</f>
        <v>4</v>
      </c>
      <c r="AE998" s="50" t="s">
        <v>37</v>
      </c>
      <c r="AF998" s="4">
        <f>VLOOKUP(AE998,映射!AN:AO,2,FALSE)</f>
        <v>2</v>
      </c>
      <c r="AG998" s="50">
        <v>1</v>
      </c>
      <c r="AH998" s="70">
        <v>1</v>
      </c>
      <c r="AI998" s="16">
        <f t="shared" si="284"/>
        <v>40642</v>
      </c>
      <c r="AJ998" s="16">
        <f t="shared" si="285"/>
        <v>50158</v>
      </c>
      <c r="AK998" s="16">
        <f t="shared" si="286"/>
        <v>54</v>
      </c>
      <c r="AL998" s="16" t="str">
        <f t="shared" si="287"/>
        <v>阴毒鸟人</v>
      </c>
      <c r="AM998" s="16">
        <f t="shared" si="288"/>
        <v>4776</v>
      </c>
      <c r="AN998" s="16">
        <f t="shared" si="289"/>
        <v>1664</v>
      </c>
      <c r="AO998" s="16">
        <f t="shared" si="297"/>
        <v>3112</v>
      </c>
      <c r="AP998" s="16">
        <f t="shared" si="290"/>
        <v>3944</v>
      </c>
      <c r="AQ998" s="16">
        <f t="shared" si="291"/>
        <v>1672</v>
      </c>
      <c r="AR998" s="16">
        <f t="shared" si="292"/>
        <v>214</v>
      </c>
      <c r="AS998" s="16"/>
      <c r="AT998" s="16">
        <v>82.8</v>
      </c>
      <c r="AU998" s="16">
        <v>180</v>
      </c>
      <c r="AV998" s="16">
        <v>14.2</v>
      </c>
      <c r="AW998" s="16"/>
    </row>
    <row r="999" spans="1:49">
      <c r="A999" s="62">
        <f>'表格编辑 '!A1056</f>
        <v>40643</v>
      </c>
      <c r="B999" s="62">
        <f>'表格编辑 '!B1056</f>
        <v>50003</v>
      </c>
      <c r="C999" s="62" t="str">
        <f>VLOOKUP(B999,映射!A:B,2,FALSE)</f>
        <v>虎人</v>
      </c>
      <c r="D999" s="62">
        <f>'表格编辑 '!E1056</f>
        <v>54</v>
      </c>
      <c r="E999" s="62">
        <f>ROUNDUP((VLOOKUP(B999,Sheet1!U:AA,3,FALSE)-2)*(0.042*(D999-1)+0.2)+0.4,0)</f>
        <v>49</v>
      </c>
      <c r="F999" s="62">
        <f>ROUNDUP((VLOOKUP(B999,Sheet1!U:AA,4,FALSE)-2)*(0.042*(D999-1)+0.2)+0.4,0)</f>
        <v>59</v>
      </c>
      <c r="G999" s="62">
        <f>ROUNDUP((VLOOKUP(B999,Sheet1!U:AA,5,FALSE)-2)*(0.042*(D999-1)+0.2)+0.4,0)</f>
        <v>37</v>
      </c>
      <c r="H999" s="62">
        <f>ROUNDUP((VLOOKUP(B999,Sheet1!U:AA,6,FALSE)-2)*(0.042*(D999-1)+0.2)+0.4,0)</f>
        <v>42</v>
      </c>
      <c r="I999" s="62">
        <f>ROUNDUP((VLOOKUP(B999,Sheet1!U:AA,7,FALSE)-2)*(0.042*(D999-1)+0.2)+0.4,0)</f>
        <v>59</v>
      </c>
      <c r="J999" s="62">
        <f>E999*8+F999*2+G999*3+H999*3+I999*1+VLOOKUP(B999,Sheet1!AU:AZ,2,FALSE)</f>
        <v>826</v>
      </c>
      <c r="K999" s="62">
        <f>E999*1+F999*2+G999*2+H999*2+I999*10+VLOOKUP(B999,Sheet1!AU:AZ,3,FALSE)</f>
        <v>935</v>
      </c>
      <c r="L999" s="62">
        <f>E999*0.1+F999*2+G999*0.2+H999*0.26+I999*0.1+VLOOKUP(B999,Sheet1!AU:AZ,4,FALSE)</f>
        <v>167.12</v>
      </c>
      <c r="M999" s="62">
        <f>E999*0.1+F999*0.2+G999*2+H999*0.2+I999*0.1+VLOOKUP(B999,Sheet1!AU:AZ,5,FALSE)</f>
        <v>125</v>
      </c>
      <c r="N999" s="62">
        <f>E999*0.1+F999*0.2+G999*0.2+H999*2+I999*0.1+VLOOKUP(B999,Sheet1!AU:AZ,6,FALSE)</f>
        <v>134</v>
      </c>
      <c r="O999" s="62">
        <f t="shared" si="298"/>
        <v>29.8</v>
      </c>
      <c r="P999" s="62">
        <f t="shared" si="299"/>
        <v>32.1</v>
      </c>
      <c r="R999" s="9">
        <f t="shared" si="293"/>
        <v>54</v>
      </c>
      <c r="S999" s="9">
        <f t="shared" si="282"/>
        <v>380.04</v>
      </c>
      <c r="T999" s="9">
        <f t="shared" si="283"/>
        <v>58.8</v>
      </c>
      <c r="U999" s="66">
        <f t="shared" si="294"/>
        <v>574</v>
      </c>
      <c r="V999" s="9">
        <f t="shared" si="295"/>
        <v>688.8</v>
      </c>
      <c r="W999" s="67">
        <f t="shared" si="296"/>
        <v>244</v>
      </c>
      <c r="Y999" s="69">
        <f>VLOOKUP(D999,Sheet2!P:Q,2,FALSE)</f>
        <v>120</v>
      </c>
      <c r="AB999" s="4" t="str">
        <f>IF('表格编辑 '!D1056="monster","普通","BOSS")</f>
        <v>普通</v>
      </c>
      <c r="AD999" s="50">
        <f>VLOOKUP(D999,映射!AK:AL,2,FALSE)</f>
        <v>4</v>
      </c>
      <c r="AE999" s="50" t="s">
        <v>37</v>
      </c>
      <c r="AF999" s="4">
        <f>VLOOKUP(AE999,映射!AN:AO,2,FALSE)</f>
        <v>2</v>
      </c>
      <c r="AG999" s="50">
        <v>1</v>
      </c>
      <c r="AH999" s="70">
        <v>1</v>
      </c>
      <c r="AI999" s="16">
        <f t="shared" si="284"/>
        <v>40643</v>
      </c>
      <c r="AJ999" s="16">
        <f t="shared" si="285"/>
        <v>50003</v>
      </c>
      <c r="AK999" s="16">
        <f t="shared" si="286"/>
        <v>54</v>
      </c>
      <c r="AL999" s="16" t="str">
        <f t="shared" si="287"/>
        <v>虎人</v>
      </c>
      <c r="AM999" s="16">
        <f t="shared" si="288"/>
        <v>4592</v>
      </c>
      <c r="AN999" s="16">
        <f t="shared" si="289"/>
        <v>1652</v>
      </c>
      <c r="AO999" s="16">
        <f t="shared" si="297"/>
        <v>2940</v>
      </c>
      <c r="AP999" s="16">
        <f t="shared" si="290"/>
        <v>3766</v>
      </c>
      <c r="AQ999" s="16">
        <f t="shared" si="291"/>
        <v>1870</v>
      </c>
      <c r="AR999" s="16">
        <f t="shared" si="292"/>
        <v>251</v>
      </c>
      <c r="AS999" s="16"/>
      <c r="AT999" s="16">
        <v>91.3</v>
      </c>
      <c r="AU999" s="16">
        <v>98.5</v>
      </c>
      <c r="AV999" s="16">
        <v>9.3</v>
      </c>
      <c r="AW999" s="16"/>
    </row>
    <row r="1000" spans="1:49">
      <c r="A1000" s="62">
        <f>'表格编辑 '!A1057</f>
        <v>40644</v>
      </c>
      <c r="B1000" s="62">
        <f>'表格编辑 '!B1057</f>
        <v>50119</v>
      </c>
      <c r="C1000" s="62" t="str">
        <f>VLOOKUP(B1000,映射!A:B,2,FALSE)</f>
        <v>红魔恐怖箱</v>
      </c>
      <c r="D1000" s="62">
        <f>'表格编辑 '!E1057</f>
        <v>54</v>
      </c>
      <c r="E1000" s="62">
        <f>ROUNDUP((VLOOKUP(B1000,Sheet1!U:AA,3,FALSE)-2)*(0.042*(D1000-1)+0.2)+0.4,0)</f>
        <v>25</v>
      </c>
      <c r="F1000" s="62">
        <f>ROUNDUP((VLOOKUP(B1000,Sheet1!U:AA,4,FALSE)-2)*(0.042*(D1000-1)+0.2)+0.4,0)</f>
        <v>74</v>
      </c>
      <c r="G1000" s="62">
        <f>ROUNDUP((VLOOKUP(B1000,Sheet1!U:AA,5,FALSE)-2)*(0.042*(D1000-1)+0.2)+0.4,0)</f>
        <v>62</v>
      </c>
      <c r="H1000" s="62">
        <f>ROUNDUP((VLOOKUP(B1000,Sheet1!U:AA,6,FALSE)-2)*(0.042*(D1000-1)+0.2)+0.4,0)</f>
        <v>25</v>
      </c>
      <c r="I1000" s="62">
        <f>ROUNDUP((VLOOKUP(B1000,Sheet1!U:AA,7,FALSE)-2)*(0.042*(D1000-1)+0.2)+0.4,0)</f>
        <v>62</v>
      </c>
      <c r="J1000" s="62">
        <f>E1000*8+F1000*2+G1000*3+H1000*3+I1000*1+VLOOKUP(B1000,Sheet1!AU:AZ,2,FALSE)</f>
        <v>691</v>
      </c>
      <c r="K1000" s="62">
        <f>E1000*1+F1000*2+G1000*2+H1000*2+I1000*10+VLOOKUP(B1000,Sheet1!AU:AZ,3,FALSE)</f>
        <v>987</v>
      </c>
      <c r="L1000" s="62">
        <f>E1000*0.1+F1000*2+G1000*0.2+H1000*0.26+I1000*0.1+VLOOKUP(B1000,Sheet1!AU:AZ,4,FALSE)</f>
        <v>195.6</v>
      </c>
      <c r="M1000" s="62">
        <f>E1000*0.1+F1000*0.2+G1000*2+H1000*0.2+I1000*0.1+VLOOKUP(B1000,Sheet1!AU:AZ,5,FALSE)</f>
        <v>172.5</v>
      </c>
      <c r="N1000" s="62">
        <f>E1000*0.1+F1000*0.2+G1000*0.2+H1000*2+I1000*0.1+VLOOKUP(B1000,Sheet1!AU:AZ,6,FALSE)</f>
        <v>105.9</v>
      </c>
      <c r="O1000" s="62">
        <f t="shared" si="298"/>
        <v>44.6</v>
      </c>
      <c r="P1000" s="62">
        <f t="shared" si="299"/>
        <v>5.2</v>
      </c>
      <c r="R1000" s="9">
        <f t="shared" si="293"/>
        <v>54</v>
      </c>
      <c r="S1000" s="9">
        <f t="shared" si="282"/>
        <v>380.04</v>
      </c>
      <c r="T1000" s="9">
        <f t="shared" si="283"/>
        <v>58.8</v>
      </c>
      <c r="U1000" s="66">
        <f t="shared" si="294"/>
        <v>483</v>
      </c>
      <c r="V1000" s="9">
        <f t="shared" si="295"/>
        <v>579.6</v>
      </c>
      <c r="W1000" s="67">
        <f t="shared" si="296"/>
        <v>309</v>
      </c>
      <c r="Y1000" s="69">
        <f>VLOOKUP(D1000,Sheet2!P:Q,2,FALSE)</f>
        <v>120</v>
      </c>
      <c r="AB1000" s="4" t="str">
        <f>IF('表格编辑 '!D1057="monster","普通","BOSS")</f>
        <v>普通</v>
      </c>
      <c r="AD1000" s="50">
        <f>VLOOKUP(D1000,映射!AK:AL,2,FALSE)</f>
        <v>4</v>
      </c>
      <c r="AE1000" s="50" t="s">
        <v>37</v>
      </c>
      <c r="AF1000" s="4">
        <f>VLOOKUP(AE1000,映射!AN:AO,2,FALSE)</f>
        <v>2</v>
      </c>
      <c r="AG1000" s="50">
        <v>1</v>
      </c>
      <c r="AH1000" s="70">
        <v>1</v>
      </c>
      <c r="AI1000" s="16">
        <f t="shared" si="284"/>
        <v>40644</v>
      </c>
      <c r="AJ1000" s="16">
        <f t="shared" si="285"/>
        <v>50119</v>
      </c>
      <c r="AK1000" s="16">
        <f t="shared" si="286"/>
        <v>54</v>
      </c>
      <c r="AL1000" s="16" t="str">
        <f t="shared" si="287"/>
        <v>红魔恐怖箱</v>
      </c>
      <c r="AM1000" s="16">
        <f t="shared" si="288"/>
        <v>3864</v>
      </c>
      <c r="AN1000" s="16">
        <f t="shared" si="289"/>
        <v>1382</v>
      </c>
      <c r="AO1000" s="16">
        <f t="shared" si="297"/>
        <v>2482</v>
      </c>
      <c r="AP1000" s="16">
        <f t="shared" si="290"/>
        <v>3173</v>
      </c>
      <c r="AQ1000" s="16">
        <f t="shared" si="291"/>
        <v>1974</v>
      </c>
      <c r="AR1000" s="16">
        <f t="shared" si="292"/>
        <v>294</v>
      </c>
      <c r="AS1000" s="16"/>
      <c r="AT1000" s="16">
        <v>133</v>
      </c>
      <c r="AU1000" s="16">
        <v>75.4</v>
      </c>
      <c r="AV1000" s="16">
        <v>38.7</v>
      </c>
      <c r="AW1000" s="16"/>
    </row>
    <row r="1001" spans="1:49">
      <c r="A1001" s="62">
        <f>'表格编辑 '!A1058</f>
        <v>40645</v>
      </c>
      <c r="B1001" s="62">
        <f>'表格编辑 '!B1058</f>
        <v>50121</v>
      </c>
      <c r="C1001" s="62" t="str">
        <f>VLOOKUP(B1001,映射!A:B,2,FALSE)</f>
        <v>绿蛙恐怖箱</v>
      </c>
      <c r="D1001" s="62">
        <f>'表格编辑 '!E1058</f>
        <v>54</v>
      </c>
      <c r="E1001" s="62">
        <f>ROUNDUP((VLOOKUP(B1001,Sheet1!U:AA,3,FALSE)-2)*(0.042*(D1001-1)+0.2)+0.4,0)</f>
        <v>28</v>
      </c>
      <c r="F1001" s="62">
        <f>ROUNDUP((VLOOKUP(B1001,Sheet1!U:AA,4,FALSE)-2)*(0.042*(D1001-1)+0.2)+0.4,0)</f>
        <v>81</v>
      </c>
      <c r="G1001" s="62">
        <f>ROUNDUP((VLOOKUP(B1001,Sheet1!U:AA,5,FALSE)-2)*(0.042*(D1001-1)+0.2)+0.4,0)</f>
        <v>66</v>
      </c>
      <c r="H1001" s="62">
        <f>ROUNDUP((VLOOKUP(B1001,Sheet1!U:AA,6,FALSE)-2)*(0.042*(D1001-1)+0.2)+0.4,0)</f>
        <v>57</v>
      </c>
      <c r="I1001" s="62">
        <f>ROUNDUP((VLOOKUP(B1001,Sheet1!U:AA,7,FALSE)-2)*(0.042*(D1001-1)+0.2)+0.4,0)</f>
        <v>52</v>
      </c>
      <c r="J1001" s="62">
        <f>E1001*8+F1001*2+G1001*3+H1001*3+I1001*1+VLOOKUP(B1001,Sheet1!AU:AZ,2,FALSE)</f>
        <v>827</v>
      </c>
      <c r="K1001" s="62">
        <f>E1001*1+F1001*2+G1001*2+H1001*2+I1001*10+VLOOKUP(B1001,Sheet1!AU:AZ,3,FALSE)</f>
        <v>976</v>
      </c>
      <c r="L1001" s="62">
        <f>E1001*0.1+F1001*2+G1001*0.2+H1001*0.26+I1001*0.1+VLOOKUP(B1001,Sheet1!AU:AZ,4,FALSE)</f>
        <v>218.02</v>
      </c>
      <c r="M1001" s="62">
        <f>E1001*0.1+F1001*0.2+G1001*2+H1001*0.2+I1001*0.1+VLOOKUP(B1001,Sheet1!AU:AZ,5,FALSE)</f>
        <v>187.6</v>
      </c>
      <c r="N1001" s="62">
        <f>E1001*0.1+F1001*0.2+G1001*0.2+H1001*2+I1001*0.1+VLOOKUP(B1001,Sheet1!AU:AZ,6,FALSE)</f>
        <v>171.4</v>
      </c>
      <c r="O1001" s="62">
        <f t="shared" si="298"/>
        <v>32.6</v>
      </c>
      <c r="P1001" s="62">
        <f t="shared" si="299"/>
        <v>13.9</v>
      </c>
      <c r="R1001" s="9">
        <f t="shared" si="293"/>
        <v>54</v>
      </c>
      <c r="S1001" s="9">
        <f t="shared" si="282"/>
        <v>380.04</v>
      </c>
      <c r="T1001" s="9">
        <f t="shared" si="283"/>
        <v>58.8</v>
      </c>
      <c r="U1001" s="66">
        <f t="shared" si="294"/>
        <v>460</v>
      </c>
      <c r="V1001" s="9">
        <f t="shared" si="295"/>
        <v>552</v>
      </c>
      <c r="W1001" s="67">
        <f t="shared" si="296"/>
        <v>362</v>
      </c>
      <c r="Y1001" s="69">
        <f>VLOOKUP(D1001,Sheet2!P:Q,2,FALSE)</f>
        <v>120</v>
      </c>
      <c r="AB1001" s="4" t="str">
        <f>IF('表格编辑 '!D1058="monster","普通","BOSS")</f>
        <v>普通</v>
      </c>
      <c r="AD1001" s="50">
        <f>VLOOKUP(D1001,映射!AK:AL,2,FALSE)</f>
        <v>4</v>
      </c>
      <c r="AE1001" s="50" t="s">
        <v>37</v>
      </c>
      <c r="AF1001" s="4">
        <f>VLOOKUP(AE1001,映射!AN:AO,2,FALSE)</f>
        <v>2</v>
      </c>
      <c r="AG1001" s="50">
        <v>1</v>
      </c>
      <c r="AH1001" s="70">
        <v>1</v>
      </c>
      <c r="AI1001" s="16">
        <f t="shared" si="284"/>
        <v>40645</v>
      </c>
      <c r="AJ1001" s="16">
        <f t="shared" si="285"/>
        <v>50121</v>
      </c>
      <c r="AK1001" s="16">
        <f t="shared" si="286"/>
        <v>54</v>
      </c>
      <c r="AL1001" s="16" t="str">
        <f t="shared" si="287"/>
        <v>绿蛙恐怖箱</v>
      </c>
      <c r="AM1001" s="16">
        <f t="shared" si="288"/>
        <v>3680</v>
      </c>
      <c r="AN1001" s="16">
        <f t="shared" si="289"/>
        <v>1654</v>
      </c>
      <c r="AO1001" s="16">
        <f t="shared" si="297"/>
        <v>2026</v>
      </c>
      <c r="AP1001" s="16">
        <f t="shared" si="290"/>
        <v>2853</v>
      </c>
      <c r="AQ1001" s="16">
        <f t="shared" si="291"/>
        <v>1952</v>
      </c>
      <c r="AR1001" s="16">
        <f t="shared" si="292"/>
        <v>328</v>
      </c>
      <c r="AS1001" s="16"/>
      <c r="AT1001" s="16">
        <v>140.8</v>
      </c>
      <c r="AU1001" s="16">
        <v>68.8</v>
      </c>
      <c r="AV1001" s="16">
        <v>32.3</v>
      </c>
      <c r="AW1001" s="16"/>
    </row>
    <row r="1002" spans="1:49">
      <c r="A1002" s="62">
        <f>'表格编辑 '!A1059</f>
        <v>40646</v>
      </c>
      <c r="B1002" s="62">
        <f>'表格编辑 '!B1059</f>
        <v>50022</v>
      </c>
      <c r="C1002" s="62" t="str">
        <f>VLOOKUP(B1002,映射!A:B,2,FALSE)</f>
        <v>魔域狂犬</v>
      </c>
      <c r="D1002" s="62">
        <f>'表格编辑 '!E1059</f>
        <v>59</v>
      </c>
      <c r="E1002" s="62">
        <f>ROUNDUP((VLOOKUP(B1002,Sheet1!U:AA,3,FALSE)-2)*(0.042*(D1002-1)+0.2)+0.4,0)</f>
        <v>59</v>
      </c>
      <c r="F1002" s="62">
        <f>ROUNDUP((VLOOKUP(B1002,Sheet1!U:AA,4,FALSE)-2)*(0.042*(D1002-1)+0.2)+0.4,0)</f>
        <v>88</v>
      </c>
      <c r="G1002" s="62">
        <f>ROUNDUP((VLOOKUP(B1002,Sheet1!U:AA,5,FALSE)-2)*(0.042*(D1002-1)+0.2)+0.4,0)</f>
        <v>46</v>
      </c>
      <c r="H1002" s="62">
        <f>ROUNDUP((VLOOKUP(B1002,Sheet1!U:AA,6,FALSE)-2)*(0.042*(D1002-1)+0.2)+0.4,0)</f>
        <v>54</v>
      </c>
      <c r="I1002" s="62">
        <f>ROUNDUP((VLOOKUP(B1002,Sheet1!U:AA,7,FALSE)-2)*(0.042*(D1002-1)+0.2)+0.4,0)</f>
        <v>35</v>
      </c>
      <c r="J1002" s="62">
        <f>E1002*8+F1002*2+G1002*3+H1002*3+I1002*1+VLOOKUP(B1002,Sheet1!AU:AZ,2,FALSE)</f>
        <v>1003</v>
      </c>
      <c r="K1002" s="62">
        <f>E1002*1+F1002*2+G1002*2+H1002*2+I1002*10+VLOOKUP(B1002,Sheet1!AU:AZ,3,FALSE)</f>
        <v>805</v>
      </c>
      <c r="L1002" s="62">
        <f>E1002*0.1+F1002*2+G1002*0.2+H1002*0.26+I1002*0.1+VLOOKUP(B1002,Sheet1!AU:AZ,4,FALSE)</f>
        <v>228.64</v>
      </c>
      <c r="M1002" s="62">
        <f>E1002*0.1+F1002*0.2+G1002*2+H1002*0.2+I1002*0.1+VLOOKUP(B1002,Sheet1!AU:AZ,5,FALSE)</f>
        <v>149.8</v>
      </c>
      <c r="N1002" s="62">
        <f>E1002*0.1+F1002*0.2+G1002*0.2+H1002*2+I1002*0.1+VLOOKUP(B1002,Sheet1!AU:AZ,6,FALSE)</f>
        <v>164.2</v>
      </c>
      <c r="O1002" s="62">
        <f t="shared" si="298"/>
        <v>5.3</v>
      </c>
      <c r="P1002" s="62">
        <f t="shared" si="299"/>
        <v>41.1</v>
      </c>
      <c r="R1002" s="9">
        <f t="shared" si="293"/>
        <v>59</v>
      </c>
      <c r="S1002" s="9">
        <f t="shared" si="282"/>
        <v>402.64</v>
      </c>
      <c r="T1002" s="9">
        <f t="shared" si="283"/>
        <v>62.8</v>
      </c>
      <c r="U1002" s="66">
        <f t="shared" si="294"/>
        <v>571</v>
      </c>
      <c r="V1002" s="9">
        <f t="shared" si="295"/>
        <v>685.2</v>
      </c>
      <c r="W1002" s="67">
        <f t="shared" si="296"/>
        <v>377</v>
      </c>
      <c r="Y1002" s="69">
        <f>VLOOKUP(D1002,Sheet2!P:Q,2,FALSE)</f>
        <v>120</v>
      </c>
      <c r="AB1002" s="4" t="str">
        <f>IF('表格编辑 '!D1059="monster","普通","BOSS")</f>
        <v>普通</v>
      </c>
      <c r="AD1002" s="50">
        <f>VLOOKUP(D1002,映射!AK:AL,2,FALSE)</f>
        <v>4</v>
      </c>
      <c r="AE1002" s="50" t="s">
        <v>37</v>
      </c>
      <c r="AF1002" s="4">
        <f>VLOOKUP(AE1002,映射!AN:AO,2,FALSE)</f>
        <v>2</v>
      </c>
      <c r="AG1002" s="50">
        <v>1</v>
      </c>
      <c r="AH1002" s="70">
        <v>1</v>
      </c>
      <c r="AI1002" s="16">
        <f t="shared" si="284"/>
        <v>40646</v>
      </c>
      <c r="AJ1002" s="16">
        <f t="shared" si="285"/>
        <v>50022</v>
      </c>
      <c r="AK1002" s="16">
        <f t="shared" si="286"/>
        <v>59</v>
      </c>
      <c r="AL1002" s="16" t="str">
        <f t="shared" si="287"/>
        <v>魔域狂犬</v>
      </c>
      <c r="AM1002" s="16">
        <f t="shared" si="288"/>
        <v>4568</v>
      </c>
      <c r="AN1002" s="16">
        <f t="shared" si="289"/>
        <v>2006</v>
      </c>
      <c r="AO1002" s="16">
        <f t="shared" si="297"/>
        <v>2562</v>
      </c>
      <c r="AP1002" s="16">
        <f t="shared" si="290"/>
        <v>3565</v>
      </c>
      <c r="AQ1002" s="16">
        <f t="shared" si="291"/>
        <v>1610</v>
      </c>
      <c r="AR1002" s="16">
        <f t="shared" si="292"/>
        <v>343</v>
      </c>
      <c r="AS1002" s="16"/>
      <c r="AT1002" s="16">
        <v>115.5</v>
      </c>
      <c r="AU1002" s="16">
        <v>128.1</v>
      </c>
      <c r="AV1002" s="16">
        <v>4.8</v>
      </c>
      <c r="AW1002" s="16"/>
    </row>
    <row r="1003" spans="1:49">
      <c r="A1003" s="62">
        <f>'表格编辑 '!A1060</f>
        <v>40647</v>
      </c>
      <c r="B1003" s="62">
        <f>'表格编辑 '!B1060</f>
        <v>50103</v>
      </c>
      <c r="C1003" s="62" t="str">
        <f>VLOOKUP(B1003,映射!A:B,2,FALSE)</f>
        <v>地精</v>
      </c>
      <c r="D1003" s="62">
        <f>'表格编辑 '!E1060</f>
        <v>59</v>
      </c>
      <c r="E1003" s="62">
        <f>ROUNDUP((VLOOKUP(B1003,Sheet1!U:AA,3,FALSE)-2)*(0.042*(D1003-1)+0.2)+0.4,0)</f>
        <v>75</v>
      </c>
      <c r="F1003" s="62">
        <f>ROUNDUP((VLOOKUP(B1003,Sheet1!U:AA,4,FALSE)-2)*(0.042*(D1003-1)+0.2)+0.4,0)</f>
        <v>75</v>
      </c>
      <c r="G1003" s="62">
        <f>ROUNDUP((VLOOKUP(B1003,Sheet1!U:AA,5,FALSE)-2)*(0.042*(D1003-1)+0.2)+0.4,0)</f>
        <v>75</v>
      </c>
      <c r="H1003" s="62">
        <f>ROUNDUP((VLOOKUP(B1003,Sheet1!U:AA,6,FALSE)-2)*(0.042*(D1003-1)+0.2)+0.4,0)</f>
        <v>75</v>
      </c>
      <c r="I1003" s="62">
        <f>ROUNDUP((VLOOKUP(B1003,Sheet1!U:AA,7,FALSE)-2)*(0.042*(D1003-1)+0.2)+0.4,0)</f>
        <v>48</v>
      </c>
      <c r="J1003" s="62">
        <f>E1003*8+F1003*2+G1003*3+H1003*3+I1003*1+VLOOKUP(B1003,Sheet1!AU:AZ,2,FALSE)</f>
        <v>1268</v>
      </c>
      <c r="K1003" s="62">
        <f>E1003*1+F1003*2+G1003*2+H1003*2+I1003*10+VLOOKUP(B1003,Sheet1!AU:AZ,3,FALSE)</f>
        <v>1025</v>
      </c>
      <c r="L1003" s="62">
        <f>E1003*0.1+F1003*2+G1003*0.2+H1003*0.26+I1003*0.1+VLOOKUP(B1003,Sheet1!AU:AZ,4,FALSE)</f>
        <v>216.8</v>
      </c>
      <c r="M1003" s="62">
        <f>E1003*0.1+F1003*0.2+G1003*2+H1003*0.2+I1003*0.1+VLOOKUP(B1003,Sheet1!AU:AZ,5,FALSE)</f>
        <v>212.3</v>
      </c>
      <c r="N1003" s="62">
        <f>E1003*0.1+F1003*0.2+G1003*0.2+H1003*2+I1003*0.1+VLOOKUP(B1003,Sheet1!AU:AZ,6,FALSE)</f>
        <v>212.3</v>
      </c>
      <c r="O1003" s="62">
        <f t="shared" si="298"/>
        <v>15.9</v>
      </c>
      <c r="P1003" s="62">
        <f t="shared" si="299"/>
        <v>55.2</v>
      </c>
      <c r="R1003" s="9">
        <f t="shared" si="293"/>
        <v>59</v>
      </c>
      <c r="S1003" s="9">
        <f t="shared" si="282"/>
        <v>402.64</v>
      </c>
      <c r="T1003" s="9">
        <f t="shared" si="283"/>
        <v>62.8</v>
      </c>
      <c r="U1003" s="66">
        <f t="shared" si="294"/>
        <v>468</v>
      </c>
      <c r="V1003" s="9">
        <f t="shared" si="295"/>
        <v>561.6</v>
      </c>
      <c r="W1003" s="67">
        <f t="shared" si="296"/>
        <v>348</v>
      </c>
      <c r="Y1003" s="69">
        <f>VLOOKUP(D1003,Sheet2!P:Q,2,FALSE)</f>
        <v>120</v>
      </c>
      <c r="AB1003" s="4" t="str">
        <f>IF('表格编辑 '!D1060="monster","普通","BOSS")</f>
        <v>普通</v>
      </c>
      <c r="AD1003" s="50">
        <f>VLOOKUP(D1003,映射!AK:AL,2,FALSE)</f>
        <v>4</v>
      </c>
      <c r="AE1003" s="50" t="s">
        <v>37</v>
      </c>
      <c r="AF1003" s="4">
        <f>VLOOKUP(AE1003,映射!AN:AO,2,FALSE)</f>
        <v>2</v>
      </c>
      <c r="AG1003" s="50">
        <v>1</v>
      </c>
      <c r="AH1003" s="70">
        <v>1</v>
      </c>
      <c r="AI1003" s="16">
        <f t="shared" si="284"/>
        <v>40647</v>
      </c>
      <c r="AJ1003" s="16">
        <f t="shared" si="285"/>
        <v>50103</v>
      </c>
      <c r="AK1003" s="16">
        <f t="shared" si="286"/>
        <v>59</v>
      </c>
      <c r="AL1003" s="16" t="str">
        <f t="shared" si="287"/>
        <v>地精</v>
      </c>
      <c r="AM1003" s="16">
        <f t="shared" si="288"/>
        <v>3744</v>
      </c>
      <c r="AN1003" s="16">
        <f t="shared" si="289"/>
        <v>2536</v>
      </c>
      <c r="AO1003" s="16">
        <f t="shared" si="297"/>
        <v>1208</v>
      </c>
      <c r="AP1003" s="16">
        <f t="shared" si="290"/>
        <v>2476</v>
      </c>
      <c r="AQ1003" s="16">
        <f t="shared" si="291"/>
        <v>2050</v>
      </c>
      <c r="AR1003" s="16">
        <f t="shared" si="292"/>
        <v>326</v>
      </c>
      <c r="AS1003" s="16"/>
      <c r="AT1003" s="16">
        <v>143</v>
      </c>
      <c r="AU1003" s="16">
        <v>143</v>
      </c>
      <c r="AV1003" s="16">
        <v>27.5</v>
      </c>
      <c r="AW1003" s="16"/>
    </row>
    <row r="1004" spans="1:49">
      <c r="A1004" s="62">
        <f>'表格编辑 '!A1061</f>
        <v>40648</v>
      </c>
      <c r="B1004" s="62">
        <f>'表格编辑 '!B1061</f>
        <v>50016</v>
      </c>
      <c r="C1004" s="62" t="str">
        <f>VLOOKUP(B1004,映射!A:B,2,FALSE)</f>
        <v>炽热贼鼠</v>
      </c>
      <c r="D1004" s="62">
        <f>'表格编辑 '!E1061</f>
        <v>59</v>
      </c>
      <c r="E1004" s="62">
        <f>ROUNDUP((VLOOKUP(B1004,Sheet1!U:AA,3,FALSE)-2)*(0.042*(D1004-1)+0.2)+0.4,0)</f>
        <v>40</v>
      </c>
      <c r="F1004" s="62">
        <f>ROUNDUP((VLOOKUP(B1004,Sheet1!U:AA,4,FALSE)-2)*(0.042*(D1004-1)+0.2)+0.4,0)</f>
        <v>54</v>
      </c>
      <c r="G1004" s="62">
        <f>ROUNDUP((VLOOKUP(B1004,Sheet1!U:AA,5,FALSE)-2)*(0.042*(D1004-1)+0.2)+0.4,0)</f>
        <v>35</v>
      </c>
      <c r="H1004" s="62">
        <f>ROUNDUP((VLOOKUP(B1004,Sheet1!U:AA,6,FALSE)-2)*(0.042*(D1004-1)+0.2)+0.4,0)</f>
        <v>85</v>
      </c>
      <c r="I1004" s="62">
        <f>ROUNDUP((VLOOKUP(B1004,Sheet1!U:AA,7,FALSE)-2)*(0.042*(D1004-1)+0.2)+0.4,0)</f>
        <v>80</v>
      </c>
      <c r="J1004" s="62">
        <f>E1004*8+F1004*2+G1004*3+H1004*3+I1004*1+VLOOKUP(B1004,Sheet1!AU:AZ,2,FALSE)</f>
        <v>888</v>
      </c>
      <c r="K1004" s="62">
        <f>E1004*1+F1004*2+G1004*2+H1004*2+I1004*10+VLOOKUP(B1004,Sheet1!AU:AZ,3,FALSE)</f>
        <v>1208</v>
      </c>
      <c r="L1004" s="62">
        <f>E1004*0.1+F1004*2+G1004*0.2+H1004*0.26+I1004*0.1+VLOOKUP(B1004,Sheet1!AU:AZ,4,FALSE)</f>
        <v>169.1</v>
      </c>
      <c r="M1004" s="62">
        <f>E1004*0.1+F1004*0.2+G1004*2+H1004*0.2+I1004*0.1+VLOOKUP(B1004,Sheet1!AU:AZ,5,FALSE)</f>
        <v>129.8</v>
      </c>
      <c r="N1004" s="62">
        <f>E1004*0.1+F1004*0.2+G1004*0.2+H1004*2+I1004*0.1+VLOOKUP(B1004,Sheet1!AU:AZ,6,FALSE)</f>
        <v>219.8</v>
      </c>
      <c r="O1004" s="62">
        <f t="shared" si="298"/>
        <v>45.1</v>
      </c>
      <c r="P1004" s="62">
        <f t="shared" si="299"/>
        <v>32.1</v>
      </c>
      <c r="R1004" s="9">
        <f t="shared" si="293"/>
        <v>59</v>
      </c>
      <c r="S1004" s="9">
        <f t="shared" si="282"/>
        <v>402.64</v>
      </c>
      <c r="T1004" s="9">
        <f t="shared" si="283"/>
        <v>62.8</v>
      </c>
      <c r="U1004" s="66">
        <f t="shared" si="294"/>
        <v>614</v>
      </c>
      <c r="V1004" s="9">
        <f t="shared" si="295"/>
        <v>736.8</v>
      </c>
      <c r="W1004" s="67">
        <f t="shared" si="296"/>
        <v>240</v>
      </c>
      <c r="Y1004" s="69">
        <f>VLOOKUP(D1004,Sheet2!P:Q,2,FALSE)</f>
        <v>120</v>
      </c>
      <c r="AB1004" s="4" t="str">
        <f>IF('表格编辑 '!D1061="monster","普通","BOSS")</f>
        <v>普通</v>
      </c>
      <c r="AD1004" s="50">
        <f>VLOOKUP(D1004,映射!AK:AL,2,FALSE)</f>
        <v>4</v>
      </c>
      <c r="AE1004" s="50" t="s">
        <v>37</v>
      </c>
      <c r="AF1004" s="4">
        <f>VLOOKUP(AE1004,映射!AN:AO,2,FALSE)</f>
        <v>2</v>
      </c>
      <c r="AG1004" s="50">
        <v>1</v>
      </c>
      <c r="AH1004" s="70">
        <v>1</v>
      </c>
      <c r="AI1004" s="16">
        <f t="shared" si="284"/>
        <v>40648</v>
      </c>
      <c r="AJ1004" s="16">
        <f t="shared" si="285"/>
        <v>50016</v>
      </c>
      <c r="AK1004" s="16">
        <f t="shared" si="286"/>
        <v>59</v>
      </c>
      <c r="AL1004" s="16" t="str">
        <f t="shared" si="287"/>
        <v>炽热贼鼠</v>
      </c>
      <c r="AM1004" s="16">
        <f t="shared" si="288"/>
        <v>4912</v>
      </c>
      <c r="AN1004" s="16">
        <f t="shared" si="289"/>
        <v>1776</v>
      </c>
      <c r="AO1004" s="16">
        <f t="shared" si="297"/>
        <v>3136</v>
      </c>
      <c r="AP1004" s="16">
        <f t="shared" si="290"/>
        <v>4024</v>
      </c>
      <c r="AQ1004" s="16">
        <f t="shared" si="291"/>
        <v>2416</v>
      </c>
      <c r="AR1004" s="16">
        <f t="shared" si="292"/>
        <v>254</v>
      </c>
      <c r="AS1004" s="16"/>
      <c r="AT1004" s="16">
        <v>90.4</v>
      </c>
      <c r="AU1004" s="16">
        <v>171.4</v>
      </c>
      <c r="AV1004" s="16">
        <v>49.1</v>
      </c>
      <c r="AW1004" s="16"/>
    </row>
    <row r="1005" spans="1:49">
      <c r="A1005" s="62">
        <f>'表格编辑 '!A1062</f>
        <v>40649</v>
      </c>
      <c r="B1005" s="62">
        <f>'表格编辑 '!B1062</f>
        <v>50133</v>
      </c>
      <c r="C1005" s="62" t="str">
        <f>VLOOKUP(B1005,映射!A:B,2,FALSE)</f>
        <v>蜥蜴人武士</v>
      </c>
      <c r="D1005" s="62">
        <f>'表格编辑 '!E1062</f>
        <v>59</v>
      </c>
      <c r="E1005" s="62">
        <f>ROUNDUP((VLOOKUP(B1005,Sheet1!U:AA,3,FALSE)-2)*(0.042*(D1005-1)+0.2)+0.4,0)</f>
        <v>83</v>
      </c>
      <c r="F1005" s="62">
        <f>ROUNDUP((VLOOKUP(B1005,Sheet1!U:AA,4,FALSE)-2)*(0.042*(D1005-1)+0.2)+0.4,0)</f>
        <v>96</v>
      </c>
      <c r="G1005" s="62">
        <f>ROUNDUP((VLOOKUP(B1005,Sheet1!U:AA,5,FALSE)-2)*(0.042*(D1005-1)+0.2)+0.4,0)</f>
        <v>75</v>
      </c>
      <c r="H1005" s="62">
        <f>ROUNDUP((VLOOKUP(B1005,Sheet1!U:AA,6,FALSE)-2)*(0.042*(D1005-1)+0.2)+0.4,0)</f>
        <v>48</v>
      </c>
      <c r="I1005" s="62">
        <f>ROUNDUP((VLOOKUP(B1005,Sheet1!U:AA,7,FALSE)-2)*(0.042*(D1005-1)+0.2)+0.4,0)</f>
        <v>46</v>
      </c>
      <c r="J1005" s="62">
        <f>E1005*8+F1005*2+G1005*3+H1005*3+I1005*1+VLOOKUP(B1005,Sheet1!AU:AZ,2,FALSE)</f>
        <v>1291</v>
      </c>
      <c r="K1005" s="62">
        <f>E1005*1+F1005*2+G1005*2+H1005*2+I1005*10+VLOOKUP(B1005,Sheet1!AU:AZ,3,FALSE)</f>
        <v>1001</v>
      </c>
      <c r="L1005" s="62">
        <f>E1005*0.1+F1005*2+G1005*0.2+H1005*0.26+I1005*0.1+VLOOKUP(B1005,Sheet1!AU:AZ,4,FALSE)</f>
        <v>252.38</v>
      </c>
      <c r="M1005" s="62">
        <f>E1005*0.1+F1005*0.2+G1005*2+H1005*0.2+I1005*0.1+VLOOKUP(B1005,Sheet1!AU:AZ,5,FALSE)</f>
        <v>211.7</v>
      </c>
      <c r="N1005" s="62">
        <f>E1005*0.1+F1005*0.2+G1005*0.2+H1005*2+I1005*0.1+VLOOKUP(B1005,Sheet1!AU:AZ,6,FALSE)</f>
        <v>163.1</v>
      </c>
      <c r="O1005" s="62">
        <f t="shared" si="298"/>
        <v>12.5</v>
      </c>
      <c r="P1005" s="62">
        <f t="shared" si="299"/>
        <v>54.3</v>
      </c>
      <c r="R1005" s="9">
        <f t="shared" si="293"/>
        <v>59</v>
      </c>
      <c r="S1005" s="9">
        <f t="shared" si="282"/>
        <v>402.64</v>
      </c>
      <c r="T1005" s="9">
        <f t="shared" si="283"/>
        <v>62.8</v>
      </c>
      <c r="U1005" s="66">
        <f t="shared" si="294"/>
        <v>469</v>
      </c>
      <c r="V1005" s="9">
        <f t="shared" si="295"/>
        <v>562.8</v>
      </c>
      <c r="W1005" s="67">
        <f t="shared" si="296"/>
        <v>434</v>
      </c>
      <c r="Y1005" s="69">
        <f>VLOOKUP(D1005,Sheet2!P:Q,2,FALSE)</f>
        <v>120</v>
      </c>
      <c r="AB1005" s="4" t="str">
        <f>IF('表格编辑 '!D1062="monster","普通","BOSS")</f>
        <v>普通</v>
      </c>
      <c r="AD1005" s="50">
        <f>VLOOKUP(D1005,映射!AK:AL,2,FALSE)</f>
        <v>4</v>
      </c>
      <c r="AE1005" s="50" t="s">
        <v>37</v>
      </c>
      <c r="AF1005" s="4">
        <f>VLOOKUP(AE1005,映射!AN:AO,2,FALSE)</f>
        <v>2</v>
      </c>
      <c r="AG1005" s="50">
        <v>1</v>
      </c>
      <c r="AH1005" s="70">
        <v>1</v>
      </c>
      <c r="AI1005" s="16">
        <f t="shared" si="284"/>
        <v>40649</v>
      </c>
      <c r="AJ1005" s="16">
        <f t="shared" si="285"/>
        <v>50133</v>
      </c>
      <c r="AK1005" s="16">
        <f t="shared" si="286"/>
        <v>59</v>
      </c>
      <c r="AL1005" s="16" t="str">
        <f t="shared" si="287"/>
        <v>蜥蜴人武士</v>
      </c>
      <c r="AM1005" s="16">
        <f t="shared" si="288"/>
        <v>3752</v>
      </c>
      <c r="AN1005" s="16">
        <f t="shared" si="289"/>
        <v>2582</v>
      </c>
      <c r="AO1005" s="16">
        <f t="shared" si="297"/>
        <v>1170</v>
      </c>
      <c r="AP1005" s="16">
        <f t="shared" si="290"/>
        <v>2461</v>
      </c>
      <c r="AQ1005" s="16">
        <f t="shared" si="291"/>
        <v>2002</v>
      </c>
      <c r="AR1005" s="16">
        <f t="shared" si="292"/>
        <v>379</v>
      </c>
      <c r="AS1005" s="16"/>
      <c r="AT1005" s="16">
        <v>159.2</v>
      </c>
      <c r="AU1005" s="16">
        <v>96.2</v>
      </c>
      <c r="AV1005" s="16">
        <v>13.5</v>
      </c>
      <c r="AW1005" s="16"/>
    </row>
    <row r="1006" spans="1:49">
      <c r="A1006" s="62">
        <f>'表格编辑 '!A1063</f>
        <v>40650</v>
      </c>
      <c r="B1006" s="62">
        <f>'表格编辑 '!B1063</f>
        <v>50058</v>
      </c>
      <c r="C1006" s="62" t="str">
        <f>VLOOKUP(B1006,映射!A:B,2,FALSE)</f>
        <v>兔耳蝙蝠</v>
      </c>
      <c r="D1006" s="62">
        <f>'表格编辑 '!E1063</f>
        <v>59</v>
      </c>
      <c r="E1006" s="62">
        <f>ROUNDUP((VLOOKUP(B1006,Sheet1!U:AA,3,FALSE)-2)*(0.042*(D1006-1)+0.2)+0.4,0)</f>
        <v>51</v>
      </c>
      <c r="F1006" s="62">
        <f>ROUNDUP((VLOOKUP(B1006,Sheet1!U:AA,4,FALSE)-2)*(0.042*(D1006-1)+0.2)+0.4,0)</f>
        <v>64</v>
      </c>
      <c r="G1006" s="62">
        <f>ROUNDUP((VLOOKUP(B1006,Sheet1!U:AA,5,FALSE)-2)*(0.042*(D1006-1)+0.2)+0.4,0)</f>
        <v>43</v>
      </c>
      <c r="H1006" s="62">
        <f>ROUNDUP((VLOOKUP(B1006,Sheet1!U:AA,6,FALSE)-2)*(0.042*(D1006-1)+0.2)+0.4,0)</f>
        <v>77</v>
      </c>
      <c r="I1006" s="62">
        <f>ROUNDUP((VLOOKUP(B1006,Sheet1!U:AA,7,FALSE)-2)*(0.042*(D1006-1)+0.2)+0.4,0)</f>
        <v>33</v>
      </c>
      <c r="J1006" s="62">
        <f>E1006*8+F1006*2+G1006*3+H1006*3+I1006*1+VLOOKUP(B1006,Sheet1!AU:AZ,2,FALSE)</f>
        <v>949</v>
      </c>
      <c r="K1006" s="62">
        <f>E1006*1+F1006*2+G1006*2+H1006*2+I1006*10+VLOOKUP(B1006,Sheet1!AU:AZ,3,FALSE)</f>
        <v>769</v>
      </c>
      <c r="L1006" s="62">
        <f>E1006*0.1+F1006*2+G1006*0.2+H1006*0.26+I1006*0.1+VLOOKUP(B1006,Sheet1!AU:AZ,4,FALSE)</f>
        <v>185.02</v>
      </c>
      <c r="M1006" s="62">
        <f>E1006*0.1+F1006*0.2+G1006*2+H1006*0.2+I1006*0.1+VLOOKUP(B1006,Sheet1!AU:AZ,5,FALSE)</f>
        <v>142.6</v>
      </c>
      <c r="N1006" s="62">
        <f>E1006*0.1+F1006*0.2+G1006*0.2+H1006*2+I1006*0.1+VLOOKUP(B1006,Sheet1!AU:AZ,6,FALSE)</f>
        <v>203.8</v>
      </c>
      <c r="O1006" s="62">
        <f t="shared" si="298"/>
        <v>5.6</v>
      </c>
      <c r="P1006" s="62">
        <f t="shared" si="299"/>
        <v>42.2</v>
      </c>
      <c r="R1006" s="9">
        <f t="shared" si="293"/>
        <v>59</v>
      </c>
      <c r="S1006" s="9">
        <f t="shared" si="282"/>
        <v>402.64</v>
      </c>
      <c r="T1006" s="9">
        <f t="shared" si="283"/>
        <v>62.8</v>
      </c>
      <c r="U1006" s="66">
        <f t="shared" si="294"/>
        <v>586</v>
      </c>
      <c r="V1006" s="9">
        <f t="shared" si="295"/>
        <v>703.2</v>
      </c>
      <c r="W1006" s="67">
        <f t="shared" si="296"/>
        <v>276</v>
      </c>
      <c r="Y1006" s="69">
        <f>VLOOKUP(D1006,Sheet2!P:Q,2,FALSE)</f>
        <v>120</v>
      </c>
      <c r="AB1006" s="4" t="str">
        <f>IF('表格编辑 '!D1063="monster","普通","BOSS")</f>
        <v>普通</v>
      </c>
      <c r="AD1006" s="50">
        <f>VLOOKUP(D1006,映射!AK:AL,2,FALSE)</f>
        <v>4</v>
      </c>
      <c r="AE1006" s="50" t="s">
        <v>37</v>
      </c>
      <c r="AF1006" s="4">
        <f>VLOOKUP(AE1006,映射!AN:AO,2,FALSE)</f>
        <v>2</v>
      </c>
      <c r="AG1006" s="50">
        <v>1</v>
      </c>
      <c r="AH1006" s="70">
        <v>1</v>
      </c>
      <c r="AI1006" s="16">
        <f t="shared" si="284"/>
        <v>40650</v>
      </c>
      <c r="AJ1006" s="16">
        <f t="shared" si="285"/>
        <v>50058</v>
      </c>
      <c r="AK1006" s="16">
        <f t="shared" si="286"/>
        <v>59</v>
      </c>
      <c r="AL1006" s="16" t="str">
        <f t="shared" si="287"/>
        <v>兔耳蝙蝠</v>
      </c>
      <c r="AM1006" s="16">
        <f t="shared" si="288"/>
        <v>4688</v>
      </c>
      <c r="AN1006" s="16">
        <f t="shared" si="289"/>
        <v>1898</v>
      </c>
      <c r="AO1006" s="16">
        <f t="shared" si="297"/>
        <v>2790</v>
      </c>
      <c r="AP1006" s="16">
        <f t="shared" si="290"/>
        <v>3739</v>
      </c>
      <c r="AQ1006" s="16">
        <f t="shared" si="291"/>
        <v>1538</v>
      </c>
      <c r="AR1006" s="16">
        <f t="shared" si="292"/>
        <v>278</v>
      </c>
      <c r="AS1006" s="16"/>
      <c r="AT1006" s="16">
        <v>108.6</v>
      </c>
      <c r="AU1006" s="16">
        <v>164.4</v>
      </c>
      <c r="AV1006" s="16">
        <v>4.7</v>
      </c>
      <c r="AW1006" s="16"/>
    </row>
    <row r="1007" spans="1:49">
      <c r="A1007" s="62">
        <f>'表格编辑 '!A1064</f>
        <v>40651</v>
      </c>
      <c r="B1007" s="62">
        <f>'表格编辑 '!B1064</f>
        <v>50111</v>
      </c>
      <c r="C1007" s="62" t="str">
        <f>VLOOKUP(B1007,映射!A:B,2,FALSE)</f>
        <v>暗影</v>
      </c>
      <c r="D1007" s="62">
        <f>'表格编辑 '!E1064</f>
        <v>59</v>
      </c>
      <c r="E1007" s="62">
        <f>ROUNDUP((VLOOKUP(B1007,Sheet1!U:AA,3,FALSE)-2)*(0.042*(D1007-1)+0.2)+0.4,0)</f>
        <v>62</v>
      </c>
      <c r="F1007" s="62">
        <f>ROUNDUP((VLOOKUP(B1007,Sheet1!U:AA,4,FALSE)-2)*(0.042*(D1007-1)+0.2)+0.4,0)</f>
        <v>56</v>
      </c>
      <c r="G1007" s="62">
        <f>ROUNDUP((VLOOKUP(B1007,Sheet1!U:AA,5,FALSE)-2)*(0.042*(D1007-1)+0.2)+0.4,0)</f>
        <v>56</v>
      </c>
      <c r="H1007" s="62">
        <f>ROUNDUP((VLOOKUP(B1007,Sheet1!U:AA,6,FALSE)-2)*(0.042*(D1007-1)+0.2)+0.4,0)</f>
        <v>56</v>
      </c>
      <c r="I1007" s="62">
        <f>ROUNDUP((VLOOKUP(B1007,Sheet1!U:AA,7,FALSE)-2)*(0.042*(D1007-1)+0.2)+0.4,0)</f>
        <v>64</v>
      </c>
      <c r="J1007" s="62">
        <f>E1007*8+F1007*2+G1007*3+H1007*3+I1007*1+VLOOKUP(B1007,Sheet1!AU:AZ,2,FALSE)</f>
        <v>1028</v>
      </c>
      <c r="K1007" s="62">
        <f>E1007*1+F1007*2+G1007*2+H1007*2+I1007*10+VLOOKUP(B1007,Sheet1!AU:AZ,3,FALSE)</f>
        <v>1058</v>
      </c>
      <c r="L1007" s="62">
        <f>E1007*0.1+F1007*2+G1007*0.2+H1007*0.26+I1007*0.1+VLOOKUP(B1007,Sheet1!AU:AZ,4,FALSE)</f>
        <v>170.36</v>
      </c>
      <c r="M1007" s="62">
        <f>E1007*0.1+F1007*0.2+G1007*2+H1007*0.2+I1007*0.1+VLOOKUP(B1007,Sheet1!AU:AZ,5,FALSE)</f>
        <v>167</v>
      </c>
      <c r="N1007" s="62">
        <f>E1007*0.1+F1007*0.2+G1007*0.2+H1007*2+I1007*0.1+VLOOKUP(B1007,Sheet1!AU:AZ,6,FALSE)</f>
        <v>167</v>
      </c>
      <c r="O1007" s="62">
        <f t="shared" si="298"/>
        <v>32.6</v>
      </c>
      <c r="P1007" s="62">
        <f t="shared" si="299"/>
        <v>43.2</v>
      </c>
      <c r="R1007" s="9">
        <f t="shared" si="293"/>
        <v>59</v>
      </c>
      <c r="S1007" s="9">
        <f t="shared" si="282"/>
        <v>402.64</v>
      </c>
      <c r="T1007" s="9">
        <f t="shared" si="283"/>
        <v>62.8</v>
      </c>
      <c r="U1007" s="66">
        <f t="shared" si="294"/>
        <v>538</v>
      </c>
      <c r="V1007" s="9">
        <f t="shared" si="295"/>
        <v>645.6</v>
      </c>
      <c r="W1007" s="67">
        <f t="shared" si="296"/>
        <v>243</v>
      </c>
      <c r="Y1007" s="69">
        <f>VLOOKUP(D1007,Sheet2!P:Q,2,FALSE)</f>
        <v>120</v>
      </c>
      <c r="AB1007" s="4" t="str">
        <f>IF('表格编辑 '!D1064="monster","普通","BOSS")</f>
        <v>普通</v>
      </c>
      <c r="AD1007" s="50">
        <f>VLOOKUP(D1007,映射!AK:AL,2,FALSE)</f>
        <v>4</v>
      </c>
      <c r="AE1007" s="50" t="s">
        <v>37</v>
      </c>
      <c r="AF1007" s="4">
        <f>VLOOKUP(AE1007,映射!AN:AO,2,FALSE)</f>
        <v>2</v>
      </c>
      <c r="AG1007" s="50">
        <v>1</v>
      </c>
      <c r="AH1007" s="70">
        <v>1</v>
      </c>
      <c r="AI1007" s="16">
        <f t="shared" si="284"/>
        <v>40651</v>
      </c>
      <c r="AJ1007" s="16">
        <f t="shared" si="285"/>
        <v>50111</v>
      </c>
      <c r="AK1007" s="16">
        <f t="shared" si="286"/>
        <v>59</v>
      </c>
      <c r="AL1007" s="16" t="str">
        <f t="shared" si="287"/>
        <v>暗影</v>
      </c>
      <c r="AM1007" s="16">
        <f t="shared" si="288"/>
        <v>4304</v>
      </c>
      <c r="AN1007" s="16">
        <f t="shared" si="289"/>
        <v>2056</v>
      </c>
      <c r="AO1007" s="16">
        <f t="shared" si="297"/>
        <v>2248</v>
      </c>
      <c r="AP1007" s="16">
        <f t="shared" si="290"/>
        <v>3276</v>
      </c>
      <c r="AQ1007" s="16">
        <f t="shared" si="291"/>
        <v>2116</v>
      </c>
      <c r="AR1007" s="16">
        <f t="shared" si="292"/>
        <v>256</v>
      </c>
      <c r="AS1007" s="16"/>
      <c r="AT1007" s="16">
        <v>131.2</v>
      </c>
      <c r="AU1007" s="16">
        <v>131.2</v>
      </c>
      <c r="AV1007" s="16">
        <v>29.1</v>
      </c>
      <c r="AW1007" s="16"/>
    </row>
    <row r="1008" spans="1:49">
      <c r="A1008" s="62">
        <f>'表格编辑 '!A1065</f>
        <v>40652</v>
      </c>
      <c r="B1008" s="62">
        <f>'表格编辑 '!B1065</f>
        <v>50014</v>
      </c>
      <c r="C1008" s="62" t="str">
        <f>VLOOKUP(B1008,映射!A:B,2,FALSE)</f>
        <v>堕落贼鼠</v>
      </c>
      <c r="D1008" s="62">
        <f>'表格编辑 '!E1065</f>
        <v>59</v>
      </c>
      <c r="E1008" s="62">
        <f>ROUNDUP((VLOOKUP(B1008,Sheet1!U:AA,3,FALSE)-2)*(0.042*(D1008-1)+0.2)+0.4,0)</f>
        <v>11</v>
      </c>
      <c r="F1008" s="62">
        <f>ROUNDUP((VLOOKUP(B1008,Sheet1!U:AA,4,FALSE)-2)*(0.042*(D1008-1)+0.2)+0.4,0)</f>
        <v>30</v>
      </c>
      <c r="G1008" s="62">
        <f>ROUNDUP((VLOOKUP(B1008,Sheet1!U:AA,5,FALSE)-2)*(0.042*(D1008-1)+0.2)+0.4,0)</f>
        <v>62</v>
      </c>
      <c r="H1008" s="62">
        <f>ROUNDUP((VLOOKUP(B1008,Sheet1!U:AA,6,FALSE)-2)*(0.042*(D1008-1)+0.2)+0.4,0)</f>
        <v>77</v>
      </c>
      <c r="I1008" s="62">
        <f>ROUNDUP((VLOOKUP(B1008,Sheet1!U:AA,7,FALSE)-2)*(0.042*(D1008-1)+0.2)+0.4,0)</f>
        <v>88</v>
      </c>
      <c r="J1008" s="62">
        <f>E1008*8+F1008*2+G1008*3+H1008*3+I1008*1+VLOOKUP(B1008,Sheet1!AU:AZ,2,FALSE)</f>
        <v>673</v>
      </c>
      <c r="K1008" s="62">
        <f>E1008*1+F1008*2+G1008*2+H1008*2+I1008*10+VLOOKUP(B1008,Sheet1!AU:AZ,3,FALSE)</f>
        <v>1249</v>
      </c>
      <c r="L1008" s="62">
        <f>E1008*0.1+F1008*2+G1008*0.2+H1008*0.26+I1008*0.1+VLOOKUP(B1008,Sheet1!AU:AZ,4,FALSE)</f>
        <v>122.32</v>
      </c>
      <c r="M1008" s="62">
        <f>E1008*0.1+F1008*0.2+G1008*2+H1008*0.2+I1008*0.1+VLOOKUP(B1008,Sheet1!AU:AZ,5,FALSE)</f>
        <v>175.3</v>
      </c>
      <c r="N1008" s="62">
        <f>E1008*0.1+F1008*0.2+G1008*0.2+H1008*2+I1008*0.1+VLOOKUP(B1008,Sheet1!AU:AZ,6,FALSE)</f>
        <v>202.3</v>
      </c>
      <c r="O1008" s="62">
        <f t="shared" si="298"/>
        <v>68.8</v>
      </c>
      <c r="P1008" s="62">
        <f t="shared" si="299"/>
        <v>6.2</v>
      </c>
      <c r="R1008" s="9">
        <f t="shared" si="293"/>
        <v>59</v>
      </c>
      <c r="S1008" s="9">
        <f t="shared" si="282"/>
        <v>402.64</v>
      </c>
      <c r="T1008" s="9">
        <f t="shared" si="283"/>
        <v>62.8</v>
      </c>
      <c r="U1008" s="66">
        <f t="shared" si="294"/>
        <v>524</v>
      </c>
      <c r="V1008" s="9">
        <f t="shared" si="295"/>
        <v>628.8</v>
      </c>
      <c r="W1008" s="67">
        <f t="shared" si="296"/>
        <v>145</v>
      </c>
      <c r="Y1008" s="69">
        <f>VLOOKUP(D1008,Sheet2!P:Q,2,FALSE)</f>
        <v>120</v>
      </c>
      <c r="AB1008" s="4" t="str">
        <f>IF('表格编辑 '!D1065="monster","普通","BOSS")</f>
        <v>普通</v>
      </c>
      <c r="AD1008" s="50">
        <f>VLOOKUP(D1008,映射!AK:AL,2,FALSE)</f>
        <v>4</v>
      </c>
      <c r="AE1008" s="50" t="s">
        <v>37</v>
      </c>
      <c r="AF1008" s="4">
        <f>VLOOKUP(AE1008,映射!AN:AO,2,FALSE)</f>
        <v>2</v>
      </c>
      <c r="AG1008" s="50">
        <v>1</v>
      </c>
      <c r="AH1008" s="70">
        <v>1</v>
      </c>
      <c r="AI1008" s="16">
        <f t="shared" si="284"/>
        <v>40652</v>
      </c>
      <c r="AJ1008" s="16">
        <f t="shared" si="285"/>
        <v>50014</v>
      </c>
      <c r="AK1008" s="16">
        <f t="shared" si="286"/>
        <v>59</v>
      </c>
      <c r="AL1008" s="16" t="str">
        <f t="shared" si="287"/>
        <v>堕落贼鼠</v>
      </c>
      <c r="AM1008" s="16">
        <f t="shared" si="288"/>
        <v>4192</v>
      </c>
      <c r="AN1008" s="16">
        <f t="shared" si="289"/>
        <v>1346</v>
      </c>
      <c r="AO1008" s="16">
        <f t="shared" si="297"/>
        <v>2846</v>
      </c>
      <c r="AP1008" s="16">
        <f t="shared" si="290"/>
        <v>3519</v>
      </c>
      <c r="AQ1008" s="16">
        <f t="shared" si="291"/>
        <v>2498</v>
      </c>
      <c r="AR1008" s="16">
        <f t="shared" si="292"/>
        <v>184</v>
      </c>
      <c r="AS1008" s="16"/>
      <c r="AT1008" s="16">
        <v>111.6</v>
      </c>
      <c r="AU1008" s="16">
        <v>136.8</v>
      </c>
      <c r="AV1008" s="16">
        <v>59.6</v>
      </c>
      <c r="AW1008" s="16"/>
    </row>
    <row r="1009" spans="1:49">
      <c r="A1009" s="62">
        <f>'表格编辑 '!A1066</f>
        <v>40653</v>
      </c>
      <c r="B1009" s="62">
        <f>'表格编辑 '!B1066</f>
        <v>50023</v>
      </c>
      <c r="C1009" s="62" t="str">
        <f>VLOOKUP(B1009,映射!A:B,2,FALSE)</f>
        <v>异域魔犬</v>
      </c>
      <c r="D1009" s="62">
        <f>'表格编辑 '!E1066</f>
        <v>59</v>
      </c>
      <c r="E1009" s="62">
        <f>ROUNDUP((VLOOKUP(B1009,Sheet1!U:AA,3,FALSE)-2)*(0.042*(D1009-1)+0.2)+0.4,0)</f>
        <v>56</v>
      </c>
      <c r="F1009" s="62">
        <f>ROUNDUP((VLOOKUP(B1009,Sheet1!U:AA,4,FALSE)-2)*(0.042*(D1009-1)+0.2)+0.4,0)</f>
        <v>101</v>
      </c>
      <c r="G1009" s="62">
        <f>ROUNDUP((VLOOKUP(B1009,Sheet1!U:AA,5,FALSE)-2)*(0.042*(D1009-1)+0.2)+0.4,0)</f>
        <v>30</v>
      </c>
      <c r="H1009" s="62">
        <f>ROUNDUP((VLOOKUP(B1009,Sheet1!U:AA,6,FALSE)-2)*(0.042*(D1009-1)+0.2)+0.4,0)</f>
        <v>51</v>
      </c>
      <c r="I1009" s="62">
        <f>ROUNDUP((VLOOKUP(B1009,Sheet1!U:AA,7,FALSE)-2)*(0.042*(D1009-1)+0.2)+0.4,0)</f>
        <v>43</v>
      </c>
      <c r="J1009" s="62">
        <f>E1009*8+F1009*2+G1009*3+H1009*3+I1009*1+VLOOKUP(B1009,Sheet1!AU:AZ,2,FALSE)</f>
        <v>956</v>
      </c>
      <c r="K1009" s="62">
        <f>E1009*1+F1009*2+G1009*2+H1009*2+I1009*10+VLOOKUP(B1009,Sheet1!AU:AZ,3,FALSE)</f>
        <v>870</v>
      </c>
      <c r="L1009" s="62">
        <f>E1009*0.1+F1009*2+G1009*0.2+H1009*0.26+I1009*0.1+VLOOKUP(B1009,Sheet1!AU:AZ,4,FALSE)</f>
        <v>251.16</v>
      </c>
      <c r="M1009" s="62">
        <f>E1009*0.1+F1009*0.2+G1009*2+H1009*0.2+I1009*0.1+VLOOKUP(B1009,Sheet1!AU:AZ,5,FALSE)</f>
        <v>120.3</v>
      </c>
      <c r="N1009" s="62">
        <f>E1009*0.1+F1009*0.2+G1009*0.2+H1009*2+I1009*0.1+VLOOKUP(B1009,Sheet1!AU:AZ,6,FALSE)</f>
        <v>158.1</v>
      </c>
      <c r="O1009" s="62">
        <f t="shared" si="298"/>
        <v>8.4</v>
      </c>
      <c r="P1009" s="62">
        <f t="shared" si="299"/>
        <v>37.6</v>
      </c>
      <c r="R1009" s="9">
        <f t="shared" si="293"/>
        <v>59</v>
      </c>
      <c r="S1009" s="9">
        <f t="shared" si="282"/>
        <v>402.64</v>
      </c>
      <c r="T1009" s="9">
        <f t="shared" si="283"/>
        <v>62.8</v>
      </c>
      <c r="U1009" s="66">
        <f t="shared" si="294"/>
        <v>637</v>
      </c>
      <c r="V1009" s="9">
        <f t="shared" si="295"/>
        <v>764.4</v>
      </c>
      <c r="W1009" s="67">
        <f t="shared" si="296"/>
        <v>431</v>
      </c>
      <c r="Y1009" s="69">
        <f>VLOOKUP(D1009,Sheet2!P:Q,2,FALSE)</f>
        <v>120</v>
      </c>
      <c r="AB1009" s="4" t="str">
        <f>IF('表格编辑 '!D1066="monster","普通","BOSS")</f>
        <v>普通</v>
      </c>
      <c r="AD1009" s="50">
        <f>VLOOKUP(D1009,映射!AK:AL,2,FALSE)</f>
        <v>4</v>
      </c>
      <c r="AE1009" s="50" t="s">
        <v>37</v>
      </c>
      <c r="AF1009" s="4">
        <f>VLOOKUP(AE1009,映射!AN:AO,2,FALSE)</f>
        <v>2</v>
      </c>
      <c r="AG1009" s="50">
        <v>1</v>
      </c>
      <c r="AH1009" s="70">
        <v>1</v>
      </c>
      <c r="AI1009" s="16">
        <f t="shared" si="284"/>
        <v>40653</v>
      </c>
      <c r="AJ1009" s="16">
        <f t="shared" si="285"/>
        <v>50023</v>
      </c>
      <c r="AK1009" s="16">
        <f t="shared" si="286"/>
        <v>59</v>
      </c>
      <c r="AL1009" s="16" t="str">
        <f t="shared" si="287"/>
        <v>异域魔犬</v>
      </c>
      <c r="AM1009" s="16">
        <f t="shared" si="288"/>
        <v>5096</v>
      </c>
      <c r="AN1009" s="16">
        <f t="shared" si="289"/>
        <v>1912</v>
      </c>
      <c r="AO1009" s="16">
        <f t="shared" si="297"/>
        <v>3184</v>
      </c>
      <c r="AP1009" s="16">
        <f t="shared" si="290"/>
        <v>4140</v>
      </c>
      <c r="AQ1009" s="16">
        <f t="shared" si="291"/>
        <v>1740</v>
      </c>
      <c r="AR1009" s="16">
        <f t="shared" si="292"/>
        <v>377</v>
      </c>
      <c r="AS1009" s="16"/>
      <c r="AT1009" s="16">
        <v>89.8</v>
      </c>
      <c r="AU1009" s="16">
        <v>122.2</v>
      </c>
      <c r="AV1009" s="16">
        <v>7.3</v>
      </c>
      <c r="AW1009" s="16"/>
    </row>
    <row r="1010" spans="1:49">
      <c r="A1010" s="62">
        <f>'表格编辑 '!A1067</f>
        <v>40654</v>
      </c>
      <c r="B1010" s="62">
        <f>'表格编辑 '!B1067</f>
        <v>50015</v>
      </c>
      <c r="C1010" s="62" t="str">
        <f>VLOOKUP(B1010,映射!A:B,2,FALSE)</f>
        <v>噩梦耗子</v>
      </c>
      <c r="D1010" s="62">
        <f>'表格编辑 '!E1067</f>
        <v>59</v>
      </c>
      <c r="E1010" s="62">
        <f>ROUNDUP((VLOOKUP(B1010,Sheet1!U:AA,3,FALSE)-2)*(0.042*(D1010-1)+0.2)+0.4,0)</f>
        <v>6</v>
      </c>
      <c r="F1010" s="62">
        <f>ROUNDUP((VLOOKUP(B1010,Sheet1!U:AA,4,FALSE)-2)*(0.042*(D1010-1)+0.2)+0.4,0)</f>
        <v>17</v>
      </c>
      <c r="G1010" s="62">
        <f>ROUNDUP((VLOOKUP(B1010,Sheet1!U:AA,5,FALSE)-2)*(0.042*(D1010-1)+0.2)+0.4,0)</f>
        <v>43</v>
      </c>
      <c r="H1010" s="62">
        <f>ROUNDUP((VLOOKUP(B1010,Sheet1!U:AA,6,FALSE)-2)*(0.042*(D1010-1)+0.2)+0.4,0)</f>
        <v>83</v>
      </c>
      <c r="I1010" s="62">
        <f>ROUNDUP((VLOOKUP(B1010,Sheet1!U:AA,7,FALSE)-2)*(0.042*(D1010-1)+0.2)+0.4,0)</f>
        <v>93</v>
      </c>
      <c r="J1010" s="62">
        <f>E1010*8+F1010*2+G1010*3+H1010*3+I1010*1+VLOOKUP(B1010,Sheet1!AU:AZ,2,FALSE)</f>
        <v>573</v>
      </c>
      <c r="K1010" s="62">
        <f>E1010*1+F1010*2+G1010*2+H1010*2+I1010*10+VLOOKUP(B1010,Sheet1!AU:AZ,3,FALSE)</f>
        <v>1242</v>
      </c>
      <c r="L1010" s="62">
        <f>E1010*0.1+F1010*2+G1010*0.2+H1010*0.26+I1010*0.1+VLOOKUP(B1010,Sheet1!AU:AZ,4,FALSE)</f>
        <v>94.08</v>
      </c>
      <c r="M1010" s="62">
        <f>E1010*0.1+F1010*0.2+G1010*2+H1010*0.2+I1010*0.1+VLOOKUP(B1010,Sheet1!AU:AZ,5,FALSE)</f>
        <v>135.9</v>
      </c>
      <c r="N1010" s="62">
        <f>E1010*0.1+F1010*0.2+G1010*0.2+H1010*2+I1010*0.1+VLOOKUP(B1010,Sheet1!AU:AZ,6,FALSE)</f>
        <v>207.9</v>
      </c>
      <c r="O1010" s="62">
        <f t="shared" si="298"/>
        <v>71.2</v>
      </c>
      <c r="P1010" s="62">
        <f t="shared" si="299"/>
        <v>6.1</v>
      </c>
      <c r="R1010" s="9">
        <f t="shared" si="293"/>
        <v>59</v>
      </c>
      <c r="S1010" s="9">
        <f t="shared" si="282"/>
        <v>402.64</v>
      </c>
      <c r="T1010" s="9">
        <f t="shared" si="283"/>
        <v>62.8</v>
      </c>
      <c r="U1010" s="66">
        <f t="shared" si="294"/>
        <v>600</v>
      </c>
      <c r="V1010" s="9">
        <f t="shared" si="295"/>
        <v>720</v>
      </c>
      <c r="W1010" s="67">
        <f t="shared" si="296"/>
        <v>95</v>
      </c>
      <c r="Y1010" s="69">
        <f>VLOOKUP(D1010,Sheet2!P:Q,2,FALSE)</f>
        <v>120</v>
      </c>
      <c r="AB1010" s="4" t="str">
        <f>IF('表格编辑 '!D1067="monster","普通","BOSS")</f>
        <v>普通</v>
      </c>
      <c r="AD1010" s="50">
        <f>VLOOKUP(D1010,映射!AK:AL,2,FALSE)</f>
        <v>4</v>
      </c>
      <c r="AE1010" s="50" t="s">
        <v>37</v>
      </c>
      <c r="AF1010" s="4">
        <f>VLOOKUP(AE1010,映射!AN:AO,2,FALSE)</f>
        <v>2</v>
      </c>
      <c r="AG1010" s="50">
        <v>1</v>
      </c>
      <c r="AH1010" s="70">
        <v>1</v>
      </c>
      <c r="AI1010" s="16">
        <f t="shared" si="284"/>
        <v>40654</v>
      </c>
      <c r="AJ1010" s="16">
        <f t="shared" si="285"/>
        <v>50015</v>
      </c>
      <c r="AK1010" s="16">
        <f t="shared" si="286"/>
        <v>59</v>
      </c>
      <c r="AL1010" s="16" t="str">
        <f t="shared" si="287"/>
        <v>噩梦耗子</v>
      </c>
      <c r="AM1010" s="16">
        <f t="shared" si="288"/>
        <v>4800</v>
      </c>
      <c r="AN1010" s="16">
        <f t="shared" si="289"/>
        <v>1146</v>
      </c>
      <c r="AO1010" s="16">
        <f t="shared" si="297"/>
        <v>3654</v>
      </c>
      <c r="AP1010" s="16">
        <f t="shared" si="290"/>
        <v>4227</v>
      </c>
      <c r="AQ1010" s="16">
        <f t="shared" si="291"/>
        <v>2484</v>
      </c>
      <c r="AR1010" s="16">
        <f t="shared" si="292"/>
        <v>142</v>
      </c>
      <c r="AS1010" s="16"/>
      <c r="AT1010" s="16">
        <v>112</v>
      </c>
      <c r="AU1010" s="16">
        <v>176.8</v>
      </c>
      <c r="AV1010" s="16">
        <v>35.4</v>
      </c>
      <c r="AW1010" s="16"/>
    </row>
    <row r="1011" spans="1:49">
      <c r="A1011" s="62">
        <f>'表格编辑 '!A1068</f>
        <v>40655</v>
      </c>
      <c r="B1011" s="62">
        <f>'表格编辑 '!B1068</f>
        <v>50115</v>
      </c>
      <c r="C1011" s="62" t="str">
        <f>VLOOKUP(B1011,映射!A:B,2,FALSE)</f>
        <v>烈焰刃使魔</v>
      </c>
      <c r="D1011" s="62">
        <f>'表格编辑 '!E1068</f>
        <v>59</v>
      </c>
      <c r="E1011" s="62">
        <f>ROUNDUP((VLOOKUP(B1011,Sheet1!U:AA,3,FALSE)-2)*(0.042*(D1011-1)+0.2)+0.4,0)</f>
        <v>35</v>
      </c>
      <c r="F1011" s="62">
        <f>ROUNDUP((VLOOKUP(B1011,Sheet1!U:AA,4,FALSE)-2)*(0.042*(D1011-1)+0.2)+0.4,0)</f>
        <v>106</v>
      </c>
      <c r="G1011" s="62">
        <f>ROUNDUP((VLOOKUP(B1011,Sheet1!U:AA,5,FALSE)-2)*(0.042*(D1011-1)+0.2)+0.4,0)</f>
        <v>69</v>
      </c>
      <c r="H1011" s="62">
        <f>ROUNDUP((VLOOKUP(B1011,Sheet1!U:AA,6,FALSE)-2)*(0.042*(D1011-1)+0.2)+0.4,0)</f>
        <v>46</v>
      </c>
      <c r="I1011" s="62">
        <f>ROUNDUP((VLOOKUP(B1011,Sheet1!U:AA,7,FALSE)-2)*(0.042*(D1011-1)+0.2)+0.4,0)</f>
        <v>91</v>
      </c>
      <c r="J1011" s="62">
        <f>E1011*8+F1011*2+G1011*3+H1011*3+I1011*1+VLOOKUP(B1011,Sheet1!AU:AZ,2,FALSE)</f>
        <v>948</v>
      </c>
      <c r="K1011" s="62">
        <f>E1011*1+F1011*2+G1011*2+H1011*2+I1011*10+VLOOKUP(B1011,Sheet1!AU:AZ,3,FALSE)</f>
        <v>1407</v>
      </c>
      <c r="L1011" s="62">
        <f>E1011*0.1+F1011*2+G1011*0.2+H1011*0.26+I1011*0.1+VLOOKUP(B1011,Sheet1!AU:AZ,4,FALSE)</f>
        <v>270.36</v>
      </c>
      <c r="M1011" s="62">
        <f>E1011*0.1+F1011*0.2+G1011*2+H1011*0.2+I1011*0.1+VLOOKUP(B1011,Sheet1!AU:AZ,5,FALSE)</f>
        <v>201</v>
      </c>
      <c r="N1011" s="62">
        <f>E1011*0.1+F1011*0.2+G1011*0.2+H1011*2+I1011*0.1+VLOOKUP(B1011,Sheet1!AU:AZ,6,FALSE)</f>
        <v>159.6</v>
      </c>
      <c r="O1011" s="62">
        <f t="shared" si="298"/>
        <v>60.9</v>
      </c>
      <c r="P1011" s="62">
        <f t="shared" si="299"/>
        <v>10.6</v>
      </c>
      <c r="R1011" s="9">
        <f t="shared" si="293"/>
        <v>59</v>
      </c>
      <c r="S1011" s="9">
        <f t="shared" si="282"/>
        <v>402.64</v>
      </c>
      <c r="T1011" s="9">
        <f t="shared" si="283"/>
        <v>62.8</v>
      </c>
      <c r="U1011" s="66">
        <f t="shared" si="294"/>
        <v>484</v>
      </c>
      <c r="V1011" s="9">
        <f t="shared" si="295"/>
        <v>580.8</v>
      </c>
      <c r="W1011" s="67">
        <f t="shared" si="296"/>
        <v>478</v>
      </c>
      <c r="Y1011" s="69">
        <f>VLOOKUP(D1011,Sheet2!P:Q,2,FALSE)</f>
        <v>120</v>
      </c>
      <c r="AB1011" s="4" t="str">
        <f>IF('表格编辑 '!D1068="monster","普通","BOSS")</f>
        <v>普通</v>
      </c>
      <c r="AD1011" s="50">
        <f>VLOOKUP(D1011,映射!AK:AL,2,FALSE)</f>
        <v>4</v>
      </c>
      <c r="AE1011" s="50" t="s">
        <v>37</v>
      </c>
      <c r="AF1011" s="4">
        <f>VLOOKUP(AE1011,映射!AN:AO,2,FALSE)</f>
        <v>2</v>
      </c>
      <c r="AG1011" s="50">
        <v>1</v>
      </c>
      <c r="AH1011" s="70">
        <v>1</v>
      </c>
      <c r="AI1011" s="16">
        <f t="shared" si="284"/>
        <v>40655</v>
      </c>
      <c r="AJ1011" s="16">
        <f t="shared" si="285"/>
        <v>50115</v>
      </c>
      <c r="AK1011" s="16">
        <f t="shared" si="286"/>
        <v>59</v>
      </c>
      <c r="AL1011" s="16" t="str">
        <f t="shared" si="287"/>
        <v>烈焰刃使魔</v>
      </c>
      <c r="AM1011" s="16">
        <f t="shared" si="288"/>
        <v>3872</v>
      </c>
      <c r="AN1011" s="16">
        <f t="shared" si="289"/>
        <v>1896</v>
      </c>
      <c r="AO1011" s="16">
        <f t="shared" si="297"/>
        <v>1976</v>
      </c>
      <c r="AP1011" s="16">
        <f t="shared" si="290"/>
        <v>2924</v>
      </c>
      <c r="AQ1011" s="16">
        <f t="shared" si="291"/>
        <v>2814</v>
      </c>
      <c r="AR1011" s="16">
        <f t="shared" si="292"/>
        <v>406</v>
      </c>
      <c r="AS1011" s="16"/>
      <c r="AT1011" s="16">
        <v>155.3</v>
      </c>
      <c r="AU1011" s="16">
        <v>86.9</v>
      </c>
      <c r="AV1011" s="16">
        <v>50.4</v>
      </c>
      <c r="AW1011" s="16"/>
    </row>
    <row r="1012" spans="1:49">
      <c r="A1012" s="62">
        <f>'表格编辑 '!A1069</f>
        <v>40656</v>
      </c>
      <c r="B1012" s="62">
        <f>'表格编辑 '!B1069</f>
        <v>50152</v>
      </c>
      <c r="C1012" s="62" t="str">
        <f>VLOOKUP(B1012,映射!A:B,2,FALSE)</f>
        <v>盗贼</v>
      </c>
      <c r="D1012" s="62">
        <f>'表格编辑 '!E1069</f>
        <v>59</v>
      </c>
      <c r="E1012" s="62">
        <f>ROUNDUP((VLOOKUP(B1012,Sheet1!U:AA,3,FALSE)-2)*(0.042*(D1012-1)+0.2)+0.4,0)</f>
        <v>56</v>
      </c>
      <c r="F1012" s="62">
        <f>ROUNDUP((VLOOKUP(B1012,Sheet1!U:AA,4,FALSE)-2)*(0.042*(D1012-1)+0.2)+0.4,0)</f>
        <v>69</v>
      </c>
      <c r="G1012" s="62">
        <f>ROUNDUP((VLOOKUP(B1012,Sheet1!U:AA,5,FALSE)-2)*(0.042*(D1012-1)+0.2)+0.4,0)</f>
        <v>59</v>
      </c>
      <c r="H1012" s="62">
        <f>ROUNDUP((VLOOKUP(B1012,Sheet1!U:AA,6,FALSE)-2)*(0.042*(D1012-1)+0.2)+0.4,0)</f>
        <v>88</v>
      </c>
      <c r="I1012" s="62">
        <f>ROUNDUP((VLOOKUP(B1012,Sheet1!U:AA,7,FALSE)-2)*(0.042*(D1012-1)+0.2)+0.4,0)</f>
        <v>27</v>
      </c>
      <c r="J1012" s="62">
        <f>E1012*8+F1012*2+G1012*3+H1012*3+I1012*1+VLOOKUP(B1012,Sheet1!AU:AZ,2,FALSE)</f>
        <v>1074</v>
      </c>
      <c r="K1012" s="62">
        <f>E1012*1+F1012*2+G1012*2+H1012*2+I1012*10+VLOOKUP(B1012,Sheet1!AU:AZ,3,FALSE)</f>
        <v>778</v>
      </c>
      <c r="L1012" s="62">
        <f>E1012*0.1+F1012*2+G1012*0.2+H1012*0.26+I1012*0.1+VLOOKUP(B1012,Sheet1!AU:AZ,4,FALSE)</f>
        <v>200.98</v>
      </c>
      <c r="M1012" s="62">
        <f>E1012*0.1+F1012*0.2+G1012*2+H1012*0.2+I1012*0.1+VLOOKUP(B1012,Sheet1!AU:AZ,5,FALSE)</f>
        <v>177.7</v>
      </c>
      <c r="N1012" s="62">
        <f>E1012*0.1+F1012*0.2+G1012*0.2+H1012*2+I1012*0.1+VLOOKUP(B1012,Sheet1!AU:AZ,6,FALSE)</f>
        <v>229.9</v>
      </c>
      <c r="O1012" s="62">
        <f t="shared" si="298"/>
        <v>0.899999999999999</v>
      </c>
      <c r="P1012" s="62">
        <f t="shared" si="299"/>
        <v>46.9</v>
      </c>
      <c r="R1012" s="9">
        <f t="shared" si="293"/>
        <v>59</v>
      </c>
      <c r="S1012" s="9">
        <f t="shared" si="282"/>
        <v>402.64</v>
      </c>
      <c r="T1012" s="9">
        <f t="shared" si="283"/>
        <v>62.8</v>
      </c>
      <c r="U1012" s="66">
        <f t="shared" si="294"/>
        <v>520</v>
      </c>
      <c r="V1012" s="9">
        <f t="shared" si="295"/>
        <v>624</v>
      </c>
      <c r="W1012" s="67">
        <f t="shared" si="296"/>
        <v>312</v>
      </c>
      <c r="Y1012" s="69">
        <f>VLOOKUP(D1012,Sheet2!P:Q,2,FALSE)</f>
        <v>120</v>
      </c>
      <c r="AB1012" s="4" t="str">
        <f>IF('表格编辑 '!D1069="monster","普通","BOSS")</f>
        <v>普通</v>
      </c>
      <c r="AD1012" s="50">
        <f>VLOOKUP(D1012,映射!AK:AL,2,FALSE)</f>
        <v>4</v>
      </c>
      <c r="AE1012" s="50" t="s">
        <v>37</v>
      </c>
      <c r="AF1012" s="4">
        <f>VLOOKUP(AE1012,映射!AN:AO,2,FALSE)</f>
        <v>2</v>
      </c>
      <c r="AG1012" s="50">
        <v>1</v>
      </c>
      <c r="AH1012" s="70">
        <v>1</v>
      </c>
      <c r="AI1012" s="16">
        <f t="shared" si="284"/>
        <v>40656</v>
      </c>
      <c r="AJ1012" s="16">
        <f t="shared" si="285"/>
        <v>50152</v>
      </c>
      <c r="AK1012" s="16">
        <f t="shared" si="286"/>
        <v>59</v>
      </c>
      <c r="AL1012" s="16" t="str">
        <f t="shared" si="287"/>
        <v>盗贼</v>
      </c>
      <c r="AM1012" s="16">
        <f t="shared" si="288"/>
        <v>4160</v>
      </c>
      <c r="AN1012" s="16">
        <f t="shared" si="289"/>
        <v>2148</v>
      </c>
      <c r="AO1012" s="16">
        <f t="shared" si="297"/>
        <v>2012</v>
      </c>
      <c r="AP1012" s="16">
        <f t="shared" si="290"/>
        <v>3086</v>
      </c>
      <c r="AQ1012" s="16">
        <f t="shared" si="291"/>
        <v>1556</v>
      </c>
      <c r="AR1012" s="16">
        <f t="shared" si="292"/>
        <v>302</v>
      </c>
      <c r="AS1012" s="16"/>
      <c r="AT1012" s="16">
        <v>124</v>
      </c>
      <c r="AU1012" s="16">
        <v>170.8</v>
      </c>
      <c r="AV1012" s="16">
        <v>-0.0999999999999979</v>
      </c>
      <c r="AW1012" s="16"/>
    </row>
    <row r="1013" spans="1:49">
      <c r="A1013" s="62">
        <f>'表格编辑 '!A1070</f>
        <v>40657</v>
      </c>
      <c r="B1013" s="62">
        <f>'表格编辑 '!B1070</f>
        <v>50158</v>
      </c>
      <c r="C1013" s="62" t="str">
        <f>VLOOKUP(B1013,映射!A:B,2,FALSE)</f>
        <v>阴毒鸟人</v>
      </c>
      <c r="D1013" s="62">
        <f>'表格编辑 '!E1070</f>
        <v>59</v>
      </c>
      <c r="E1013" s="62">
        <f>ROUNDUP((VLOOKUP(B1013,Sheet1!U:AA,3,FALSE)-2)*(0.042*(D1013-1)+0.2)+0.4,0)</f>
        <v>43</v>
      </c>
      <c r="F1013" s="62">
        <f>ROUNDUP((VLOOKUP(B1013,Sheet1!U:AA,4,FALSE)-2)*(0.042*(D1013-1)+0.2)+0.4,0)</f>
        <v>46</v>
      </c>
      <c r="G1013" s="62">
        <f>ROUNDUP((VLOOKUP(B1013,Sheet1!U:AA,5,FALSE)-2)*(0.042*(D1013-1)+0.2)+0.4,0)</f>
        <v>33</v>
      </c>
      <c r="H1013" s="62">
        <f>ROUNDUP((VLOOKUP(B1013,Sheet1!U:AA,6,FALSE)-2)*(0.042*(D1013-1)+0.2)+0.4,0)</f>
        <v>98</v>
      </c>
      <c r="I1013" s="62">
        <f>ROUNDUP((VLOOKUP(B1013,Sheet1!U:AA,7,FALSE)-2)*(0.042*(D1013-1)+0.2)+0.4,0)</f>
        <v>48</v>
      </c>
      <c r="J1013" s="62">
        <f>E1013*8+F1013*2+G1013*3+H1013*3+I1013*1+VLOOKUP(B1013,Sheet1!AU:AZ,2,FALSE)</f>
        <v>897</v>
      </c>
      <c r="K1013" s="62">
        <f>E1013*1+F1013*2+G1013*2+H1013*2+I1013*10+VLOOKUP(B1013,Sheet1!AU:AZ,3,FALSE)</f>
        <v>897</v>
      </c>
      <c r="L1013" s="62">
        <f>E1013*0.1+F1013*2+G1013*0.2+H1013*0.26+I1013*0.1+VLOOKUP(B1013,Sheet1!AU:AZ,4,FALSE)</f>
        <v>153.18</v>
      </c>
      <c r="M1013" s="62">
        <f>E1013*0.1+F1013*0.2+G1013*2+H1013*0.2+I1013*0.1+VLOOKUP(B1013,Sheet1!AU:AZ,5,FALSE)</f>
        <v>123.9</v>
      </c>
      <c r="N1013" s="62">
        <f>E1013*0.1+F1013*0.2+G1013*0.2+H1013*2+I1013*0.1+VLOOKUP(B1013,Sheet1!AU:AZ,6,FALSE)</f>
        <v>240.9</v>
      </c>
      <c r="O1013" s="62">
        <f t="shared" si="298"/>
        <v>17.7</v>
      </c>
      <c r="P1013" s="62">
        <f t="shared" si="299"/>
        <v>41.3</v>
      </c>
      <c r="R1013" s="9">
        <f t="shared" si="293"/>
        <v>59</v>
      </c>
      <c r="S1013" s="9">
        <f t="shared" si="282"/>
        <v>402.64</v>
      </c>
      <c r="T1013" s="9">
        <f t="shared" si="283"/>
        <v>62.8</v>
      </c>
      <c r="U1013" s="66">
        <f t="shared" si="294"/>
        <v>628</v>
      </c>
      <c r="V1013" s="9">
        <f t="shared" si="295"/>
        <v>753.6</v>
      </c>
      <c r="W1013" s="67">
        <f t="shared" si="296"/>
        <v>207</v>
      </c>
      <c r="Y1013" s="69">
        <f>VLOOKUP(D1013,Sheet2!P:Q,2,FALSE)</f>
        <v>120</v>
      </c>
      <c r="AB1013" s="4" t="str">
        <f>IF('表格编辑 '!D1070="monster","普通","BOSS")</f>
        <v>普通</v>
      </c>
      <c r="AD1013" s="50">
        <f>VLOOKUP(D1013,映射!AK:AL,2,FALSE)</f>
        <v>4</v>
      </c>
      <c r="AE1013" s="50" t="s">
        <v>37</v>
      </c>
      <c r="AF1013" s="4">
        <f>VLOOKUP(AE1013,映射!AN:AO,2,FALSE)</f>
        <v>2</v>
      </c>
      <c r="AG1013" s="50">
        <v>1</v>
      </c>
      <c r="AH1013" s="70">
        <v>1</v>
      </c>
      <c r="AI1013" s="16">
        <f t="shared" si="284"/>
        <v>40657</v>
      </c>
      <c r="AJ1013" s="16">
        <f t="shared" si="285"/>
        <v>50158</v>
      </c>
      <c r="AK1013" s="16">
        <f t="shared" si="286"/>
        <v>59</v>
      </c>
      <c r="AL1013" s="16" t="str">
        <f t="shared" si="287"/>
        <v>阴毒鸟人</v>
      </c>
      <c r="AM1013" s="16">
        <f t="shared" si="288"/>
        <v>5024</v>
      </c>
      <c r="AN1013" s="16">
        <f t="shared" si="289"/>
        <v>1794</v>
      </c>
      <c r="AO1013" s="16">
        <f t="shared" si="297"/>
        <v>3230</v>
      </c>
      <c r="AP1013" s="16">
        <f t="shared" si="290"/>
        <v>4127</v>
      </c>
      <c r="AQ1013" s="16">
        <f t="shared" si="291"/>
        <v>1794</v>
      </c>
      <c r="AR1013" s="16">
        <f t="shared" si="292"/>
        <v>230</v>
      </c>
      <c r="AS1013" s="16"/>
      <c r="AT1013" s="16">
        <v>91.9</v>
      </c>
      <c r="AU1013" s="16">
        <v>198.1</v>
      </c>
      <c r="AV1013" s="16">
        <v>15.9</v>
      </c>
      <c r="AW1013" s="16"/>
    </row>
    <row r="1014" spans="1:49">
      <c r="A1014" s="62">
        <f>'表格编辑 '!A1071</f>
        <v>40658</v>
      </c>
      <c r="B1014" s="62">
        <f>'表格编辑 '!B1071</f>
        <v>50003</v>
      </c>
      <c r="C1014" s="62" t="str">
        <f>VLOOKUP(B1014,映射!A:B,2,FALSE)</f>
        <v>虎人</v>
      </c>
      <c r="D1014" s="62">
        <f>'表格编辑 '!E1071</f>
        <v>59</v>
      </c>
      <c r="E1014" s="62">
        <f>ROUNDUP((VLOOKUP(B1014,Sheet1!U:AA,3,FALSE)-2)*(0.042*(D1014-1)+0.2)+0.4,0)</f>
        <v>54</v>
      </c>
      <c r="F1014" s="62">
        <f>ROUNDUP((VLOOKUP(B1014,Sheet1!U:AA,4,FALSE)-2)*(0.042*(D1014-1)+0.2)+0.4,0)</f>
        <v>64</v>
      </c>
      <c r="G1014" s="62">
        <f>ROUNDUP((VLOOKUP(B1014,Sheet1!U:AA,5,FALSE)-2)*(0.042*(D1014-1)+0.2)+0.4,0)</f>
        <v>40</v>
      </c>
      <c r="H1014" s="62">
        <f>ROUNDUP((VLOOKUP(B1014,Sheet1!U:AA,6,FALSE)-2)*(0.042*(D1014-1)+0.2)+0.4,0)</f>
        <v>46</v>
      </c>
      <c r="I1014" s="62">
        <f>ROUNDUP((VLOOKUP(B1014,Sheet1!U:AA,7,FALSE)-2)*(0.042*(D1014-1)+0.2)+0.4,0)</f>
        <v>64</v>
      </c>
      <c r="J1014" s="62">
        <f>E1014*8+F1014*2+G1014*3+H1014*3+I1014*1+VLOOKUP(B1014,Sheet1!AU:AZ,2,FALSE)</f>
        <v>902</v>
      </c>
      <c r="K1014" s="62">
        <f>E1014*1+F1014*2+G1014*2+H1014*2+I1014*10+VLOOKUP(B1014,Sheet1!AU:AZ,3,FALSE)</f>
        <v>1014</v>
      </c>
      <c r="L1014" s="62">
        <f>E1014*0.1+F1014*2+G1014*0.2+H1014*0.26+I1014*0.1+VLOOKUP(B1014,Sheet1!AU:AZ,4,FALSE)</f>
        <v>179.76</v>
      </c>
      <c r="M1014" s="62">
        <f>E1014*0.1+F1014*0.2+G1014*2+H1014*0.2+I1014*0.1+VLOOKUP(B1014,Sheet1!AU:AZ,5,FALSE)</f>
        <v>133.8</v>
      </c>
      <c r="N1014" s="62">
        <f>E1014*0.1+F1014*0.2+G1014*0.2+H1014*2+I1014*0.1+VLOOKUP(B1014,Sheet1!AU:AZ,6,FALSE)</f>
        <v>144.6</v>
      </c>
      <c r="O1014" s="62">
        <f t="shared" si="298"/>
        <v>32</v>
      </c>
      <c r="P1014" s="62">
        <f t="shared" si="299"/>
        <v>35.6</v>
      </c>
      <c r="R1014" s="9">
        <f t="shared" si="293"/>
        <v>59</v>
      </c>
      <c r="S1014" s="9">
        <f t="shared" si="282"/>
        <v>402.64</v>
      </c>
      <c r="T1014" s="9">
        <f t="shared" si="283"/>
        <v>62.8</v>
      </c>
      <c r="U1014" s="66">
        <f t="shared" si="294"/>
        <v>605</v>
      </c>
      <c r="V1014" s="9">
        <f t="shared" si="295"/>
        <v>726</v>
      </c>
      <c r="W1014" s="67">
        <f t="shared" si="296"/>
        <v>264</v>
      </c>
      <c r="Y1014" s="69">
        <f>VLOOKUP(D1014,Sheet2!P:Q,2,FALSE)</f>
        <v>120</v>
      </c>
      <c r="AB1014" s="4" t="str">
        <f>IF('表格编辑 '!D1071="monster","普通","BOSS")</f>
        <v>普通</v>
      </c>
      <c r="AD1014" s="50">
        <f>VLOOKUP(D1014,映射!AK:AL,2,FALSE)</f>
        <v>4</v>
      </c>
      <c r="AE1014" s="50" t="s">
        <v>37</v>
      </c>
      <c r="AF1014" s="4">
        <f>VLOOKUP(AE1014,映射!AN:AO,2,FALSE)</f>
        <v>2</v>
      </c>
      <c r="AG1014" s="50">
        <v>1</v>
      </c>
      <c r="AH1014" s="70">
        <v>1</v>
      </c>
      <c r="AI1014" s="16">
        <f t="shared" si="284"/>
        <v>40658</v>
      </c>
      <c r="AJ1014" s="16">
        <f t="shared" si="285"/>
        <v>50003</v>
      </c>
      <c r="AK1014" s="16">
        <f t="shared" si="286"/>
        <v>59</v>
      </c>
      <c r="AL1014" s="16" t="str">
        <f t="shared" si="287"/>
        <v>虎人</v>
      </c>
      <c r="AM1014" s="16">
        <f t="shared" si="288"/>
        <v>4840</v>
      </c>
      <c r="AN1014" s="16">
        <f t="shared" si="289"/>
        <v>1804</v>
      </c>
      <c r="AO1014" s="16">
        <f t="shared" si="297"/>
        <v>3036</v>
      </c>
      <c r="AP1014" s="16">
        <f t="shared" si="290"/>
        <v>3938</v>
      </c>
      <c r="AQ1014" s="16">
        <f t="shared" si="291"/>
        <v>2028</v>
      </c>
      <c r="AR1014" s="16">
        <f t="shared" si="292"/>
        <v>270</v>
      </c>
      <c r="AS1014" s="16"/>
      <c r="AT1014" s="16">
        <v>99.8</v>
      </c>
      <c r="AU1014" s="16">
        <v>108.8</v>
      </c>
      <c r="AV1014" s="16">
        <v>10.2</v>
      </c>
      <c r="AW1014" s="16"/>
    </row>
    <row r="1015" spans="1:49">
      <c r="A1015" s="62">
        <f>'表格编辑 '!A1072</f>
        <v>40659</v>
      </c>
      <c r="B1015" s="62">
        <f>'表格编辑 '!B1072</f>
        <v>50119</v>
      </c>
      <c r="C1015" s="62" t="str">
        <f>VLOOKUP(B1015,映射!A:B,2,FALSE)</f>
        <v>红魔恐怖箱</v>
      </c>
      <c r="D1015" s="62">
        <f>'表格编辑 '!E1072</f>
        <v>59</v>
      </c>
      <c r="E1015" s="62">
        <f>ROUNDUP((VLOOKUP(B1015,Sheet1!U:AA,3,FALSE)-2)*(0.042*(D1015-1)+0.2)+0.4,0)</f>
        <v>27</v>
      </c>
      <c r="F1015" s="62">
        <f>ROUNDUP((VLOOKUP(B1015,Sheet1!U:AA,4,FALSE)-2)*(0.042*(D1015-1)+0.2)+0.4,0)</f>
        <v>80</v>
      </c>
      <c r="G1015" s="62">
        <f>ROUNDUP((VLOOKUP(B1015,Sheet1!U:AA,5,FALSE)-2)*(0.042*(D1015-1)+0.2)+0.4,0)</f>
        <v>67</v>
      </c>
      <c r="H1015" s="62">
        <f>ROUNDUP((VLOOKUP(B1015,Sheet1!U:AA,6,FALSE)-2)*(0.042*(D1015-1)+0.2)+0.4,0)</f>
        <v>27</v>
      </c>
      <c r="I1015" s="62">
        <f>ROUNDUP((VLOOKUP(B1015,Sheet1!U:AA,7,FALSE)-2)*(0.042*(D1015-1)+0.2)+0.4,0)</f>
        <v>67</v>
      </c>
      <c r="J1015" s="62">
        <f>E1015*8+F1015*2+G1015*3+H1015*3+I1015*1+VLOOKUP(B1015,Sheet1!AU:AZ,2,FALSE)</f>
        <v>745</v>
      </c>
      <c r="K1015" s="62">
        <f>E1015*1+F1015*2+G1015*2+H1015*2+I1015*10+VLOOKUP(B1015,Sheet1!AU:AZ,3,FALSE)</f>
        <v>1065</v>
      </c>
      <c r="L1015" s="62">
        <f>E1015*0.1+F1015*2+G1015*0.2+H1015*0.26+I1015*0.1+VLOOKUP(B1015,Sheet1!AU:AZ,4,FALSE)</f>
        <v>209.82</v>
      </c>
      <c r="M1015" s="62">
        <f>E1015*0.1+F1015*0.2+G1015*2+H1015*0.2+I1015*0.1+VLOOKUP(B1015,Sheet1!AU:AZ,5,FALSE)</f>
        <v>184.8</v>
      </c>
      <c r="N1015" s="62">
        <f>E1015*0.1+F1015*0.2+G1015*0.2+H1015*2+I1015*0.1+VLOOKUP(B1015,Sheet1!AU:AZ,6,FALSE)</f>
        <v>112.8</v>
      </c>
      <c r="O1015" s="62">
        <f t="shared" si="298"/>
        <v>48.2</v>
      </c>
      <c r="P1015" s="62">
        <f t="shared" si="299"/>
        <v>5.6</v>
      </c>
      <c r="R1015" s="9">
        <f t="shared" si="293"/>
        <v>59</v>
      </c>
      <c r="S1015" s="9">
        <f t="shared" si="282"/>
        <v>402.64</v>
      </c>
      <c r="T1015" s="9">
        <f t="shared" si="283"/>
        <v>62.8</v>
      </c>
      <c r="U1015" s="66">
        <f t="shared" si="294"/>
        <v>508</v>
      </c>
      <c r="V1015" s="9">
        <f t="shared" si="295"/>
        <v>609.6</v>
      </c>
      <c r="W1015" s="67">
        <f t="shared" si="296"/>
        <v>332</v>
      </c>
      <c r="Y1015" s="69">
        <f>VLOOKUP(D1015,Sheet2!P:Q,2,FALSE)</f>
        <v>120</v>
      </c>
      <c r="AB1015" s="4" t="str">
        <f>IF('表格编辑 '!D1072="monster","普通","BOSS")</f>
        <v>普通</v>
      </c>
      <c r="AD1015" s="50">
        <f>VLOOKUP(D1015,映射!AK:AL,2,FALSE)</f>
        <v>4</v>
      </c>
      <c r="AE1015" s="50" t="s">
        <v>37</v>
      </c>
      <c r="AF1015" s="4">
        <f>VLOOKUP(AE1015,映射!AN:AO,2,FALSE)</f>
        <v>2</v>
      </c>
      <c r="AG1015" s="50">
        <v>1</v>
      </c>
      <c r="AH1015" s="70">
        <v>1</v>
      </c>
      <c r="AI1015" s="16">
        <f t="shared" si="284"/>
        <v>40659</v>
      </c>
      <c r="AJ1015" s="16">
        <f t="shared" si="285"/>
        <v>50119</v>
      </c>
      <c r="AK1015" s="16">
        <f t="shared" si="286"/>
        <v>59</v>
      </c>
      <c r="AL1015" s="16" t="str">
        <f t="shared" si="287"/>
        <v>红魔恐怖箱</v>
      </c>
      <c r="AM1015" s="16">
        <f t="shared" si="288"/>
        <v>4064</v>
      </c>
      <c r="AN1015" s="16">
        <f t="shared" si="289"/>
        <v>1490</v>
      </c>
      <c r="AO1015" s="16">
        <f t="shared" si="297"/>
        <v>2574</v>
      </c>
      <c r="AP1015" s="16">
        <f t="shared" si="290"/>
        <v>3319</v>
      </c>
      <c r="AQ1015" s="16">
        <f t="shared" si="291"/>
        <v>2130</v>
      </c>
      <c r="AR1015" s="16">
        <f t="shared" si="292"/>
        <v>315</v>
      </c>
      <c r="AS1015" s="16"/>
      <c r="AT1015" s="16">
        <v>145.3</v>
      </c>
      <c r="AU1015" s="16">
        <v>82.3</v>
      </c>
      <c r="AV1015" s="16">
        <v>42.3</v>
      </c>
      <c r="AW1015" s="16"/>
    </row>
    <row r="1016" spans="1:49">
      <c r="A1016" s="62">
        <f>'表格编辑 '!A1073</f>
        <v>40660</v>
      </c>
      <c r="B1016" s="62">
        <f>'表格编辑 '!B1073</f>
        <v>50121</v>
      </c>
      <c r="C1016" s="62" t="str">
        <f>VLOOKUP(B1016,映射!A:B,2,FALSE)</f>
        <v>绿蛙恐怖箱</v>
      </c>
      <c r="D1016" s="62">
        <f>'表格编辑 '!E1073</f>
        <v>59</v>
      </c>
      <c r="E1016" s="62">
        <f>ROUNDUP((VLOOKUP(B1016,Sheet1!U:AA,3,FALSE)-2)*(0.042*(D1016-1)+0.2)+0.4,0)</f>
        <v>30</v>
      </c>
      <c r="F1016" s="62">
        <f>ROUNDUP((VLOOKUP(B1016,Sheet1!U:AA,4,FALSE)-2)*(0.042*(D1016-1)+0.2)+0.4,0)</f>
        <v>88</v>
      </c>
      <c r="G1016" s="62">
        <f>ROUNDUP((VLOOKUP(B1016,Sheet1!U:AA,5,FALSE)-2)*(0.042*(D1016-1)+0.2)+0.4,0)</f>
        <v>72</v>
      </c>
      <c r="H1016" s="62">
        <f>ROUNDUP((VLOOKUP(B1016,Sheet1!U:AA,6,FALSE)-2)*(0.042*(D1016-1)+0.2)+0.4,0)</f>
        <v>62</v>
      </c>
      <c r="I1016" s="62">
        <f>ROUNDUP((VLOOKUP(B1016,Sheet1!U:AA,7,FALSE)-2)*(0.042*(D1016-1)+0.2)+0.4,0)</f>
        <v>56</v>
      </c>
      <c r="J1016" s="62">
        <f>E1016*8+F1016*2+G1016*3+H1016*3+I1016*1+VLOOKUP(B1016,Sheet1!AU:AZ,2,FALSE)</f>
        <v>894</v>
      </c>
      <c r="K1016" s="62">
        <f>E1016*1+F1016*2+G1016*2+H1016*2+I1016*10+VLOOKUP(B1016,Sheet1!AU:AZ,3,FALSE)</f>
        <v>1054</v>
      </c>
      <c r="L1016" s="62">
        <f>E1016*0.1+F1016*2+G1016*0.2+H1016*0.26+I1016*0.1+VLOOKUP(B1016,Sheet1!AU:AZ,4,FALSE)</f>
        <v>235.12</v>
      </c>
      <c r="M1016" s="62">
        <f>E1016*0.1+F1016*0.2+G1016*2+H1016*0.2+I1016*0.1+VLOOKUP(B1016,Sheet1!AU:AZ,5,FALSE)</f>
        <v>202.6</v>
      </c>
      <c r="N1016" s="62">
        <f>E1016*0.1+F1016*0.2+G1016*0.2+H1016*2+I1016*0.1+VLOOKUP(B1016,Sheet1!AU:AZ,6,FALSE)</f>
        <v>184.6</v>
      </c>
      <c r="O1016" s="62">
        <f t="shared" si="298"/>
        <v>35.2</v>
      </c>
      <c r="P1016" s="62">
        <f t="shared" si="299"/>
        <v>14.8</v>
      </c>
      <c r="R1016" s="9">
        <f t="shared" si="293"/>
        <v>59</v>
      </c>
      <c r="S1016" s="9">
        <f t="shared" si="282"/>
        <v>402.64</v>
      </c>
      <c r="T1016" s="9">
        <f t="shared" si="283"/>
        <v>62.8</v>
      </c>
      <c r="U1016" s="66">
        <f t="shared" si="294"/>
        <v>481</v>
      </c>
      <c r="V1016" s="9">
        <f t="shared" si="295"/>
        <v>577.2</v>
      </c>
      <c r="W1016" s="67">
        <f t="shared" si="296"/>
        <v>392</v>
      </c>
      <c r="Y1016" s="69">
        <f>VLOOKUP(D1016,Sheet2!P:Q,2,FALSE)</f>
        <v>120</v>
      </c>
      <c r="AB1016" s="4" t="str">
        <f>IF('表格编辑 '!D1073="monster","普通","BOSS")</f>
        <v>普通</v>
      </c>
      <c r="AD1016" s="50">
        <f>VLOOKUP(D1016,映射!AK:AL,2,FALSE)</f>
        <v>4</v>
      </c>
      <c r="AE1016" s="50" t="s">
        <v>37</v>
      </c>
      <c r="AF1016" s="4">
        <f>VLOOKUP(AE1016,映射!AN:AO,2,FALSE)</f>
        <v>2</v>
      </c>
      <c r="AG1016" s="50">
        <v>1</v>
      </c>
      <c r="AH1016" s="70">
        <v>1</v>
      </c>
      <c r="AI1016" s="16">
        <f t="shared" si="284"/>
        <v>40660</v>
      </c>
      <c r="AJ1016" s="16">
        <f t="shared" si="285"/>
        <v>50121</v>
      </c>
      <c r="AK1016" s="16">
        <f t="shared" si="286"/>
        <v>59</v>
      </c>
      <c r="AL1016" s="16" t="str">
        <f t="shared" si="287"/>
        <v>绿蛙恐怖箱</v>
      </c>
      <c r="AM1016" s="16">
        <f t="shared" si="288"/>
        <v>3848</v>
      </c>
      <c r="AN1016" s="16">
        <f t="shared" si="289"/>
        <v>1788</v>
      </c>
      <c r="AO1016" s="16">
        <f t="shared" si="297"/>
        <v>2060</v>
      </c>
      <c r="AP1016" s="16">
        <f t="shared" si="290"/>
        <v>2954</v>
      </c>
      <c r="AQ1016" s="16">
        <f t="shared" si="291"/>
        <v>2108</v>
      </c>
      <c r="AR1016" s="16">
        <f t="shared" si="292"/>
        <v>353</v>
      </c>
      <c r="AS1016" s="16"/>
      <c r="AT1016" s="16">
        <v>155.3</v>
      </c>
      <c r="AU1016" s="16">
        <v>76.1</v>
      </c>
      <c r="AV1016" s="16">
        <v>34.9</v>
      </c>
      <c r="AW1016" s="16"/>
    </row>
    <row r="1017" spans="1:49">
      <c r="A1017" s="62">
        <f>'表格编辑 '!A1074</f>
        <v>40661</v>
      </c>
      <c r="B1017" s="62">
        <f>'表格编辑 '!B1074</f>
        <v>50022</v>
      </c>
      <c r="C1017" s="62" t="str">
        <f>VLOOKUP(B1017,映射!A:B,2,FALSE)</f>
        <v>魔域狂犬</v>
      </c>
      <c r="D1017" s="62">
        <f>'表格编辑 '!E1074</f>
        <v>60</v>
      </c>
      <c r="E1017" s="62">
        <f>ROUNDUP((VLOOKUP(B1017,Sheet1!U:AA,3,FALSE)-2)*(0.042*(D1017-1)+0.2)+0.4,0)</f>
        <v>60</v>
      </c>
      <c r="F1017" s="62">
        <f>ROUNDUP((VLOOKUP(B1017,Sheet1!U:AA,4,FALSE)-2)*(0.042*(D1017-1)+0.2)+0.4,0)</f>
        <v>89</v>
      </c>
      <c r="G1017" s="62">
        <f>ROUNDUP((VLOOKUP(B1017,Sheet1!U:AA,5,FALSE)-2)*(0.042*(D1017-1)+0.2)+0.4,0)</f>
        <v>46</v>
      </c>
      <c r="H1017" s="62">
        <f>ROUNDUP((VLOOKUP(B1017,Sheet1!U:AA,6,FALSE)-2)*(0.042*(D1017-1)+0.2)+0.4,0)</f>
        <v>54</v>
      </c>
      <c r="I1017" s="62">
        <f>ROUNDUP((VLOOKUP(B1017,Sheet1!U:AA,7,FALSE)-2)*(0.042*(D1017-1)+0.2)+0.4,0)</f>
        <v>36</v>
      </c>
      <c r="J1017" s="62">
        <f>E1017*8+F1017*2+G1017*3+H1017*3+I1017*1+VLOOKUP(B1017,Sheet1!AU:AZ,2,FALSE)</f>
        <v>1014</v>
      </c>
      <c r="K1017" s="62">
        <f>E1017*1+F1017*2+G1017*2+H1017*2+I1017*10+VLOOKUP(B1017,Sheet1!AU:AZ,3,FALSE)</f>
        <v>818</v>
      </c>
      <c r="L1017" s="62">
        <f>E1017*0.1+F1017*2+G1017*0.2+H1017*0.26+I1017*0.1+VLOOKUP(B1017,Sheet1!AU:AZ,4,FALSE)</f>
        <v>230.84</v>
      </c>
      <c r="M1017" s="62">
        <f>E1017*0.1+F1017*0.2+G1017*2+H1017*0.2+I1017*0.1+VLOOKUP(B1017,Sheet1!AU:AZ,5,FALSE)</f>
        <v>150.2</v>
      </c>
      <c r="N1017" s="62">
        <f>E1017*0.1+F1017*0.2+G1017*0.2+H1017*2+I1017*0.1+VLOOKUP(B1017,Sheet1!AU:AZ,6,FALSE)</f>
        <v>164.6</v>
      </c>
      <c r="O1017" s="62">
        <f t="shared" si="298"/>
        <v>5.70000000000001</v>
      </c>
      <c r="P1017" s="62">
        <f t="shared" si="299"/>
        <v>41.7</v>
      </c>
      <c r="R1017" s="9">
        <f t="shared" si="293"/>
        <v>60</v>
      </c>
      <c r="S1017" s="9">
        <f t="shared" si="282"/>
        <v>427.16</v>
      </c>
      <c r="T1017" s="9">
        <f t="shared" si="283"/>
        <v>63.6</v>
      </c>
      <c r="U1017" s="66">
        <f t="shared" si="294"/>
        <v>624</v>
      </c>
      <c r="V1017" s="9">
        <f t="shared" si="295"/>
        <v>748.8</v>
      </c>
      <c r="W1017" s="67">
        <f t="shared" si="296"/>
        <v>380</v>
      </c>
      <c r="Y1017" s="69">
        <f>VLOOKUP(D1017,Sheet2!P:Q,2,FALSE)</f>
        <v>140</v>
      </c>
      <c r="AB1017" s="4" t="str">
        <f>IF('表格编辑 '!D1074="monster","普通","BOSS")</f>
        <v>普通</v>
      </c>
      <c r="AD1017" s="50">
        <f>VLOOKUP(D1017,映射!AK:AL,2,FALSE)</f>
        <v>4</v>
      </c>
      <c r="AE1017" s="50" t="s">
        <v>37</v>
      </c>
      <c r="AF1017" s="4">
        <f>VLOOKUP(AE1017,映射!AN:AO,2,FALSE)</f>
        <v>2</v>
      </c>
      <c r="AG1017" s="50">
        <v>1</v>
      </c>
      <c r="AH1017" s="70">
        <v>1</v>
      </c>
      <c r="AI1017" s="16">
        <f t="shared" si="284"/>
        <v>40661</v>
      </c>
      <c r="AJ1017" s="16">
        <f t="shared" si="285"/>
        <v>50022</v>
      </c>
      <c r="AK1017" s="16">
        <f t="shared" si="286"/>
        <v>60</v>
      </c>
      <c r="AL1017" s="16" t="str">
        <f t="shared" si="287"/>
        <v>魔域狂犬</v>
      </c>
      <c r="AM1017" s="16">
        <f t="shared" si="288"/>
        <v>4992</v>
      </c>
      <c r="AN1017" s="16">
        <f t="shared" si="289"/>
        <v>2028</v>
      </c>
      <c r="AO1017" s="16">
        <f t="shared" si="297"/>
        <v>2964</v>
      </c>
      <c r="AP1017" s="16">
        <f t="shared" si="290"/>
        <v>3978</v>
      </c>
      <c r="AQ1017" s="16">
        <f t="shared" si="291"/>
        <v>1636</v>
      </c>
      <c r="AR1017" s="16">
        <f t="shared" si="292"/>
        <v>347</v>
      </c>
      <c r="AS1017" s="16"/>
      <c r="AT1017" s="16">
        <v>124.5</v>
      </c>
      <c r="AU1017" s="16">
        <v>138.9</v>
      </c>
      <c r="AV1017" s="16">
        <v>5.20000000000001</v>
      </c>
      <c r="AW1017" s="16"/>
    </row>
    <row r="1018" spans="1:49">
      <c r="A1018" s="62">
        <f>'表格编辑 '!A1075</f>
        <v>40662</v>
      </c>
      <c r="B1018" s="62">
        <f>'表格编辑 '!B1075</f>
        <v>50103</v>
      </c>
      <c r="C1018" s="62" t="str">
        <f>VLOOKUP(B1018,映射!A:B,2,FALSE)</f>
        <v>地精</v>
      </c>
      <c r="D1018" s="62">
        <f>'表格编辑 '!E1075</f>
        <v>60</v>
      </c>
      <c r="E1018" s="62">
        <f>ROUNDUP((VLOOKUP(B1018,Sheet1!U:AA,3,FALSE)-2)*(0.042*(D1018-1)+0.2)+0.4,0)</f>
        <v>76</v>
      </c>
      <c r="F1018" s="62">
        <f>ROUNDUP((VLOOKUP(B1018,Sheet1!U:AA,4,FALSE)-2)*(0.042*(D1018-1)+0.2)+0.4,0)</f>
        <v>76</v>
      </c>
      <c r="G1018" s="62">
        <f>ROUNDUP((VLOOKUP(B1018,Sheet1!U:AA,5,FALSE)-2)*(0.042*(D1018-1)+0.2)+0.4,0)</f>
        <v>76</v>
      </c>
      <c r="H1018" s="62">
        <f>ROUNDUP((VLOOKUP(B1018,Sheet1!U:AA,6,FALSE)-2)*(0.042*(D1018-1)+0.2)+0.4,0)</f>
        <v>76</v>
      </c>
      <c r="I1018" s="62">
        <f>ROUNDUP((VLOOKUP(B1018,Sheet1!U:AA,7,FALSE)-2)*(0.042*(D1018-1)+0.2)+0.4,0)</f>
        <v>49</v>
      </c>
      <c r="J1018" s="62">
        <f>E1018*8+F1018*2+G1018*3+H1018*3+I1018*1+VLOOKUP(B1018,Sheet1!AU:AZ,2,FALSE)</f>
        <v>1285</v>
      </c>
      <c r="K1018" s="62">
        <f>E1018*1+F1018*2+G1018*2+H1018*2+I1018*10+VLOOKUP(B1018,Sheet1!AU:AZ,3,FALSE)</f>
        <v>1042</v>
      </c>
      <c r="L1018" s="62">
        <f>E1018*0.1+F1018*2+G1018*0.2+H1018*0.26+I1018*0.1+VLOOKUP(B1018,Sheet1!AU:AZ,4,FALSE)</f>
        <v>219.46</v>
      </c>
      <c r="M1018" s="62">
        <f>E1018*0.1+F1018*0.2+G1018*2+H1018*0.2+I1018*0.1+VLOOKUP(B1018,Sheet1!AU:AZ,5,FALSE)</f>
        <v>214.9</v>
      </c>
      <c r="N1018" s="62">
        <f>E1018*0.1+F1018*0.2+G1018*0.2+H1018*2+I1018*0.1+VLOOKUP(B1018,Sheet1!AU:AZ,6,FALSE)</f>
        <v>214.9</v>
      </c>
      <c r="O1018" s="62">
        <f t="shared" si="298"/>
        <v>16.4</v>
      </c>
      <c r="P1018" s="62">
        <f t="shared" si="299"/>
        <v>55.9</v>
      </c>
      <c r="R1018" s="9">
        <f t="shared" si="293"/>
        <v>60</v>
      </c>
      <c r="S1018" s="9">
        <f t="shared" si="282"/>
        <v>427.16</v>
      </c>
      <c r="T1018" s="9">
        <f t="shared" si="283"/>
        <v>63.6</v>
      </c>
      <c r="U1018" s="66">
        <f t="shared" si="294"/>
        <v>511</v>
      </c>
      <c r="V1018" s="9">
        <f t="shared" si="295"/>
        <v>613.2</v>
      </c>
      <c r="W1018" s="67">
        <f t="shared" si="296"/>
        <v>353</v>
      </c>
      <c r="Y1018" s="69">
        <f>VLOOKUP(D1018,Sheet2!P:Q,2,FALSE)</f>
        <v>140</v>
      </c>
      <c r="AB1018" s="4" t="str">
        <f>IF('表格编辑 '!D1075="monster","普通","BOSS")</f>
        <v>普通</v>
      </c>
      <c r="AD1018" s="50">
        <f>VLOOKUP(D1018,映射!AK:AL,2,FALSE)</f>
        <v>4</v>
      </c>
      <c r="AE1018" s="50" t="s">
        <v>37</v>
      </c>
      <c r="AF1018" s="4">
        <f>VLOOKUP(AE1018,映射!AN:AO,2,FALSE)</f>
        <v>2</v>
      </c>
      <c r="AG1018" s="50">
        <v>1</v>
      </c>
      <c r="AH1018" s="70">
        <v>1</v>
      </c>
      <c r="AI1018" s="16">
        <f t="shared" si="284"/>
        <v>40662</v>
      </c>
      <c r="AJ1018" s="16">
        <f t="shared" si="285"/>
        <v>50103</v>
      </c>
      <c r="AK1018" s="16">
        <f t="shared" si="286"/>
        <v>60</v>
      </c>
      <c r="AL1018" s="16" t="str">
        <f t="shared" si="287"/>
        <v>地精</v>
      </c>
      <c r="AM1018" s="16">
        <f t="shared" si="288"/>
        <v>4088</v>
      </c>
      <c r="AN1018" s="16">
        <f t="shared" si="289"/>
        <v>2570</v>
      </c>
      <c r="AO1018" s="16">
        <f t="shared" si="297"/>
        <v>1518</v>
      </c>
      <c r="AP1018" s="16">
        <f t="shared" si="290"/>
        <v>2803</v>
      </c>
      <c r="AQ1018" s="16">
        <f t="shared" si="291"/>
        <v>2084</v>
      </c>
      <c r="AR1018" s="16">
        <f t="shared" si="292"/>
        <v>330</v>
      </c>
      <c r="AS1018" s="16"/>
      <c r="AT1018" s="16">
        <v>156</v>
      </c>
      <c r="AU1018" s="16">
        <v>156</v>
      </c>
      <c r="AV1018" s="16">
        <v>30</v>
      </c>
      <c r="AW1018" s="16"/>
    </row>
    <row r="1019" spans="1:49">
      <c r="A1019" s="62">
        <f>'表格编辑 '!A1076</f>
        <v>40663</v>
      </c>
      <c r="B1019" s="62">
        <f>'表格编辑 '!B1076</f>
        <v>50016</v>
      </c>
      <c r="C1019" s="62" t="str">
        <f>VLOOKUP(B1019,映射!A:B,2,FALSE)</f>
        <v>炽热贼鼠</v>
      </c>
      <c r="D1019" s="62">
        <f>'表格编辑 '!E1076</f>
        <v>60</v>
      </c>
      <c r="E1019" s="62">
        <f>ROUNDUP((VLOOKUP(B1019,Sheet1!U:AA,3,FALSE)-2)*(0.042*(D1019-1)+0.2)+0.4,0)</f>
        <v>41</v>
      </c>
      <c r="F1019" s="62">
        <f>ROUNDUP((VLOOKUP(B1019,Sheet1!U:AA,4,FALSE)-2)*(0.042*(D1019-1)+0.2)+0.4,0)</f>
        <v>54</v>
      </c>
      <c r="G1019" s="62">
        <f>ROUNDUP((VLOOKUP(B1019,Sheet1!U:AA,5,FALSE)-2)*(0.042*(D1019-1)+0.2)+0.4,0)</f>
        <v>36</v>
      </c>
      <c r="H1019" s="62">
        <f>ROUNDUP((VLOOKUP(B1019,Sheet1!U:AA,6,FALSE)-2)*(0.042*(D1019-1)+0.2)+0.4,0)</f>
        <v>87</v>
      </c>
      <c r="I1019" s="62">
        <f>ROUNDUP((VLOOKUP(B1019,Sheet1!U:AA,7,FALSE)-2)*(0.042*(D1019-1)+0.2)+0.4,0)</f>
        <v>81</v>
      </c>
      <c r="J1019" s="62">
        <f>E1019*8+F1019*2+G1019*3+H1019*3+I1019*1+VLOOKUP(B1019,Sheet1!AU:AZ,2,FALSE)</f>
        <v>906</v>
      </c>
      <c r="K1019" s="62">
        <f>E1019*1+F1019*2+G1019*2+H1019*2+I1019*10+VLOOKUP(B1019,Sheet1!AU:AZ,3,FALSE)</f>
        <v>1225</v>
      </c>
      <c r="L1019" s="62">
        <f>E1019*0.1+F1019*2+G1019*0.2+H1019*0.26+I1019*0.1+VLOOKUP(B1019,Sheet1!AU:AZ,4,FALSE)</f>
        <v>170.02</v>
      </c>
      <c r="M1019" s="62">
        <f>E1019*0.1+F1019*0.2+G1019*2+H1019*0.2+I1019*0.1+VLOOKUP(B1019,Sheet1!AU:AZ,5,FALSE)</f>
        <v>132.4</v>
      </c>
      <c r="N1019" s="62">
        <f>E1019*0.1+F1019*0.2+G1019*0.2+H1019*2+I1019*0.1+VLOOKUP(B1019,Sheet1!AU:AZ,6,FALSE)</f>
        <v>224.2</v>
      </c>
      <c r="O1019" s="62">
        <f t="shared" si="298"/>
        <v>45.6</v>
      </c>
      <c r="P1019" s="62">
        <f t="shared" si="299"/>
        <v>33.1</v>
      </c>
      <c r="R1019" s="9">
        <f t="shared" si="293"/>
        <v>60</v>
      </c>
      <c r="S1019" s="9">
        <f t="shared" si="282"/>
        <v>427.16</v>
      </c>
      <c r="T1019" s="9">
        <f t="shared" si="283"/>
        <v>63.6</v>
      </c>
      <c r="U1019" s="66">
        <f t="shared" si="294"/>
        <v>664</v>
      </c>
      <c r="V1019" s="9">
        <f t="shared" si="295"/>
        <v>796.8</v>
      </c>
      <c r="W1019" s="67">
        <f t="shared" si="296"/>
        <v>241</v>
      </c>
      <c r="Y1019" s="69">
        <f>VLOOKUP(D1019,Sheet2!P:Q,2,FALSE)</f>
        <v>140</v>
      </c>
      <c r="AB1019" s="4" t="str">
        <f>IF('表格编辑 '!D1076="monster","普通","BOSS")</f>
        <v>普通</v>
      </c>
      <c r="AD1019" s="50">
        <f>VLOOKUP(D1019,映射!AK:AL,2,FALSE)</f>
        <v>4</v>
      </c>
      <c r="AE1019" s="50" t="s">
        <v>37</v>
      </c>
      <c r="AF1019" s="4">
        <f>VLOOKUP(AE1019,映射!AN:AO,2,FALSE)</f>
        <v>2</v>
      </c>
      <c r="AG1019" s="50">
        <v>1</v>
      </c>
      <c r="AH1019" s="70">
        <v>1</v>
      </c>
      <c r="AI1019" s="16">
        <f t="shared" si="284"/>
        <v>40663</v>
      </c>
      <c r="AJ1019" s="16">
        <f t="shared" si="285"/>
        <v>50016</v>
      </c>
      <c r="AK1019" s="16">
        <f t="shared" si="286"/>
        <v>60</v>
      </c>
      <c r="AL1019" s="16" t="str">
        <f t="shared" si="287"/>
        <v>炽热贼鼠</v>
      </c>
      <c r="AM1019" s="16">
        <f t="shared" si="288"/>
        <v>5312</v>
      </c>
      <c r="AN1019" s="16">
        <f t="shared" si="289"/>
        <v>1812</v>
      </c>
      <c r="AO1019" s="16">
        <f t="shared" si="297"/>
        <v>3500</v>
      </c>
      <c r="AP1019" s="16">
        <f t="shared" si="290"/>
        <v>4406</v>
      </c>
      <c r="AQ1019" s="16">
        <f t="shared" si="291"/>
        <v>2450</v>
      </c>
      <c r="AR1019" s="16">
        <f t="shared" si="292"/>
        <v>256</v>
      </c>
      <c r="AS1019" s="16"/>
      <c r="AT1019" s="16">
        <v>98.9</v>
      </c>
      <c r="AU1019" s="16">
        <v>187.1</v>
      </c>
      <c r="AV1019" s="16">
        <v>53.3</v>
      </c>
      <c r="AW1019" s="16"/>
    </row>
    <row r="1020" spans="1:49">
      <c r="A1020" s="62">
        <f>'表格编辑 '!A1077</f>
        <v>40664</v>
      </c>
      <c r="B1020" s="62">
        <f>'表格编辑 '!B1077</f>
        <v>50133</v>
      </c>
      <c r="C1020" s="62" t="str">
        <f>VLOOKUP(B1020,映射!A:B,2,FALSE)</f>
        <v>蜥蜴人武士</v>
      </c>
      <c r="D1020" s="62">
        <f>'表格编辑 '!E1077</f>
        <v>60</v>
      </c>
      <c r="E1020" s="62">
        <f>ROUNDUP((VLOOKUP(B1020,Sheet1!U:AA,3,FALSE)-2)*(0.042*(D1020-1)+0.2)+0.4,0)</f>
        <v>84</v>
      </c>
      <c r="F1020" s="62">
        <f>ROUNDUP((VLOOKUP(B1020,Sheet1!U:AA,4,FALSE)-2)*(0.042*(D1020-1)+0.2)+0.4,0)</f>
        <v>97</v>
      </c>
      <c r="G1020" s="62">
        <f>ROUNDUP((VLOOKUP(B1020,Sheet1!U:AA,5,FALSE)-2)*(0.042*(D1020-1)+0.2)+0.4,0)</f>
        <v>76</v>
      </c>
      <c r="H1020" s="62">
        <f>ROUNDUP((VLOOKUP(B1020,Sheet1!U:AA,6,FALSE)-2)*(0.042*(D1020-1)+0.2)+0.4,0)</f>
        <v>49</v>
      </c>
      <c r="I1020" s="62">
        <f>ROUNDUP((VLOOKUP(B1020,Sheet1!U:AA,7,FALSE)-2)*(0.042*(D1020-1)+0.2)+0.4,0)</f>
        <v>46</v>
      </c>
      <c r="J1020" s="62">
        <f>E1020*8+F1020*2+G1020*3+H1020*3+I1020*1+VLOOKUP(B1020,Sheet1!AU:AZ,2,FALSE)</f>
        <v>1307</v>
      </c>
      <c r="K1020" s="62">
        <f>E1020*1+F1020*2+G1020*2+H1020*2+I1020*10+VLOOKUP(B1020,Sheet1!AU:AZ,3,FALSE)</f>
        <v>1008</v>
      </c>
      <c r="L1020" s="62">
        <f>E1020*0.1+F1020*2+G1020*0.2+H1020*0.26+I1020*0.1+VLOOKUP(B1020,Sheet1!AU:AZ,4,FALSE)</f>
        <v>254.94</v>
      </c>
      <c r="M1020" s="62">
        <f>E1020*0.1+F1020*0.2+G1020*2+H1020*0.2+I1020*0.1+VLOOKUP(B1020,Sheet1!AU:AZ,5,FALSE)</f>
        <v>214.2</v>
      </c>
      <c r="N1020" s="62">
        <f>E1020*0.1+F1020*0.2+G1020*0.2+H1020*2+I1020*0.1+VLOOKUP(B1020,Sheet1!AU:AZ,6,FALSE)</f>
        <v>165.6</v>
      </c>
      <c r="O1020" s="62">
        <f t="shared" si="298"/>
        <v>12.2</v>
      </c>
      <c r="P1020" s="62">
        <f t="shared" si="299"/>
        <v>55.1</v>
      </c>
      <c r="R1020" s="9">
        <f t="shared" si="293"/>
        <v>60</v>
      </c>
      <c r="S1020" s="9">
        <f t="shared" si="282"/>
        <v>427.16</v>
      </c>
      <c r="T1020" s="9">
        <f t="shared" si="283"/>
        <v>63.6</v>
      </c>
      <c r="U1020" s="66">
        <f t="shared" si="294"/>
        <v>512</v>
      </c>
      <c r="V1020" s="9">
        <f t="shared" si="295"/>
        <v>614.4</v>
      </c>
      <c r="W1020" s="67">
        <f t="shared" si="296"/>
        <v>438</v>
      </c>
      <c r="Y1020" s="69">
        <f>VLOOKUP(D1020,Sheet2!P:Q,2,FALSE)</f>
        <v>140</v>
      </c>
      <c r="AB1020" s="4" t="str">
        <f>IF('表格编辑 '!D1077="monster","普通","BOSS")</f>
        <v>普通</v>
      </c>
      <c r="AD1020" s="50">
        <f>VLOOKUP(D1020,映射!AK:AL,2,FALSE)</f>
        <v>4</v>
      </c>
      <c r="AE1020" s="50" t="s">
        <v>37</v>
      </c>
      <c r="AF1020" s="4">
        <f>VLOOKUP(AE1020,映射!AN:AO,2,FALSE)</f>
        <v>2</v>
      </c>
      <c r="AG1020" s="50">
        <v>1</v>
      </c>
      <c r="AH1020" s="70">
        <v>1</v>
      </c>
      <c r="AI1020" s="16">
        <f t="shared" si="284"/>
        <v>40664</v>
      </c>
      <c r="AJ1020" s="16">
        <f t="shared" si="285"/>
        <v>50133</v>
      </c>
      <c r="AK1020" s="16">
        <f t="shared" si="286"/>
        <v>60</v>
      </c>
      <c r="AL1020" s="16" t="str">
        <f t="shared" si="287"/>
        <v>蜥蜴人武士</v>
      </c>
      <c r="AM1020" s="16">
        <f t="shared" si="288"/>
        <v>4096</v>
      </c>
      <c r="AN1020" s="16">
        <f t="shared" si="289"/>
        <v>2614</v>
      </c>
      <c r="AO1020" s="16">
        <f t="shared" si="297"/>
        <v>1482</v>
      </c>
      <c r="AP1020" s="16">
        <f t="shared" si="290"/>
        <v>2789</v>
      </c>
      <c r="AQ1020" s="16">
        <f t="shared" si="291"/>
        <v>2016</v>
      </c>
      <c r="AR1020" s="16">
        <f t="shared" si="292"/>
        <v>383</v>
      </c>
      <c r="AS1020" s="16"/>
      <c r="AT1020" s="16">
        <v>173.7</v>
      </c>
      <c r="AU1020" s="16">
        <v>105.3</v>
      </c>
      <c r="AV1020" s="16">
        <v>15</v>
      </c>
      <c r="AW1020" s="16"/>
    </row>
    <row r="1021" spans="1:49">
      <c r="A1021" s="62">
        <f>'表格编辑 '!A1078</f>
        <v>40665</v>
      </c>
      <c r="B1021" s="62">
        <f>'表格编辑 '!B1078</f>
        <v>50058</v>
      </c>
      <c r="C1021" s="62" t="str">
        <f>VLOOKUP(B1021,映射!A:B,2,FALSE)</f>
        <v>兔耳蝙蝠</v>
      </c>
      <c r="D1021" s="62">
        <f>'表格编辑 '!E1078</f>
        <v>60</v>
      </c>
      <c r="E1021" s="62">
        <f>ROUNDUP((VLOOKUP(B1021,Sheet1!U:AA,3,FALSE)-2)*(0.042*(D1021-1)+0.2)+0.4,0)</f>
        <v>52</v>
      </c>
      <c r="F1021" s="62">
        <f>ROUNDUP((VLOOKUP(B1021,Sheet1!U:AA,4,FALSE)-2)*(0.042*(D1021-1)+0.2)+0.4,0)</f>
        <v>65</v>
      </c>
      <c r="G1021" s="62">
        <f>ROUNDUP((VLOOKUP(B1021,Sheet1!U:AA,5,FALSE)-2)*(0.042*(D1021-1)+0.2)+0.4,0)</f>
        <v>44</v>
      </c>
      <c r="H1021" s="62">
        <f>ROUNDUP((VLOOKUP(B1021,Sheet1!U:AA,6,FALSE)-2)*(0.042*(D1021-1)+0.2)+0.4,0)</f>
        <v>79</v>
      </c>
      <c r="I1021" s="62">
        <f>ROUNDUP((VLOOKUP(B1021,Sheet1!U:AA,7,FALSE)-2)*(0.042*(D1021-1)+0.2)+0.4,0)</f>
        <v>33</v>
      </c>
      <c r="J1021" s="62">
        <f>E1021*8+F1021*2+G1021*3+H1021*3+I1021*1+VLOOKUP(B1021,Sheet1!AU:AZ,2,FALSE)</f>
        <v>968</v>
      </c>
      <c r="K1021" s="62">
        <f>E1021*1+F1021*2+G1021*2+H1021*2+I1021*10+VLOOKUP(B1021,Sheet1!AU:AZ,3,FALSE)</f>
        <v>778</v>
      </c>
      <c r="L1021" s="62">
        <f>E1021*0.1+F1021*2+G1021*0.2+H1021*0.26+I1021*0.1+VLOOKUP(B1021,Sheet1!AU:AZ,4,FALSE)</f>
        <v>187.84</v>
      </c>
      <c r="M1021" s="62">
        <f>E1021*0.1+F1021*0.2+G1021*2+H1021*0.2+I1021*0.1+VLOOKUP(B1021,Sheet1!AU:AZ,5,FALSE)</f>
        <v>145.3</v>
      </c>
      <c r="N1021" s="62">
        <f>E1021*0.1+F1021*0.2+G1021*0.2+H1021*2+I1021*0.1+VLOOKUP(B1021,Sheet1!AU:AZ,6,FALSE)</f>
        <v>208.3</v>
      </c>
      <c r="O1021" s="62">
        <f t="shared" si="298"/>
        <v>5.2</v>
      </c>
      <c r="P1021" s="62">
        <f t="shared" si="299"/>
        <v>43.2</v>
      </c>
      <c r="R1021" s="9">
        <f t="shared" si="293"/>
        <v>60</v>
      </c>
      <c r="S1021" s="9">
        <f t="shared" si="282"/>
        <v>427.16</v>
      </c>
      <c r="T1021" s="9">
        <f t="shared" si="283"/>
        <v>63.6</v>
      </c>
      <c r="U1021" s="66">
        <f t="shared" si="294"/>
        <v>634</v>
      </c>
      <c r="V1021" s="9">
        <f t="shared" si="295"/>
        <v>760.8</v>
      </c>
      <c r="W1021" s="67">
        <f t="shared" si="296"/>
        <v>280</v>
      </c>
      <c r="Y1021" s="69">
        <f>VLOOKUP(D1021,Sheet2!P:Q,2,FALSE)</f>
        <v>140</v>
      </c>
      <c r="AB1021" s="4" t="str">
        <f>IF('表格编辑 '!D1078="monster","普通","BOSS")</f>
        <v>普通</v>
      </c>
      <c r="AD1021" s="50">
        <f>VLOOKUP(D1021,映射!AK:AL,2,FALSE)</f>
        <v>4</v>
      </c>
      <c r="AE1021" s="50" t="s">
        <v>37</v>
      </c>
      <c r="AF1021" s="4">
        <f>VLOOKUP(AE1021,映射!AN:AO,2,FALSE)</f>
        <v>2</v>
      </c>
      <c r="AG1021" s="50">
        <v>1</v>
      </c>
      <c r="AH1021" s="70">
        <v>1</v>
      </c>
      <c r="AI1021" s="16">
        <f t="shared" si="284"/>
        <v>40665</v>
      </c>
      <c r="AJ1021" s="16">
        <f t="shared" si="285"/>
        <v>50058</v>
      </c>
      <c r="AK1021" s="16">
        <f t="shared" si="286"/>
        <v>60</v>
      </c>
      <c r="AL1021" s="16" t="str">
        <f t="shared" si="287"/>
        <v>兔耳蝙蝠</v>
      </c>
      <c r="AM1021" s="16">
        <f t="shared" si="288"/>
        <v>5072</v>
      </c>
      <c r="AN1021" s="16">
        <f t="shared" si="289"/>
        <v>1936</v>
      </c>
      <c r="AO1021" s="16">
        <f t="shared" si="297"/>
        <v>3136</v>
      </c>
      <c r="AP1021" s="16">
        <f t="shared" si="290"/>
        <v>4104</v>
      </c>
      <c r="AQ1021" s="16">
        <f t="shared" si="291"/>
        <v>1556</v>
      </c>
      <c r="AR1021" s="16">
        <f t="shared" si="292"/>
        <v>282</v>
      </c>
      <c r="AS1021" s="16"/>
      <c r="AT1021" s="16">
        <v>119.5</v>
      </c>
      <c r="AU1021" s="16">
        <v>178.9</v>
      </c>
      <c r="AV1021" s="16">
        <v>5.6</v>
      </c>
      <c r="AW1021" s="16"/>
    </row>
    <row r="1022" spans="1:49">
      <c r="A1022" s="62">
        <f>'表格编辑 '!A1079</f>
        <v>40666</v>
      </c>
      <c r="B1022" s="62">
        <f>'表格编辑 '!B1079</f>
        <v>50111</v>
      </c>
      <c r="C1022" s="62" t="str">
        <f>VLOOKUP(B1022,映射!A:B,2,FALSE)</f>
        <v>暗影</v>
      </c>
      <c r="D1022" s="62">
        <f>'表格编辑 '!E1079</f>
        <v>60</v>
      </c>
      <c r="E1022" s="62">
        <f>ROUNDUP((VLOOKUP(B1022,Sheet1!U:AA,3,FALSE)-2)*(0.042*(D1022-1)+0.2)+0.4,0)</f>
        <v>62</v>
      </c>
      <c r="F1022" s="62">
        <f>ROUNDUP((VLOOKUP(B1022,Sheet1!U:AA,4,FALSE)-2)*(0.042*(D1022-1)+0.2)+0.4,0)</f>
        <v>57</v>
      </c>
      <c r="G1022" s="62">
        <f>ROUNDUP((VLOOKUP(B1022,Sheet1!U:AA,5,FALSE)-2)*(0.042*(D1022-1)+0.2)+0.4,0)</f>
        <v>57</v>
      </c>
      <c r="H1022" s="62">
        <f>ROUNDUP((VLOOKUP(B1022,Sheet1!U:AA,6,FALSE)-2)*(0.042*(D1022-1)+0.2)+0.4,0)</f>
        <v>57</v>
      </c>
      <c r="I1022" s="62">
        <f>ROUNDUP((VLOOKUP(B1022,Sheet1!U:AA,7,FALSE)-2)*(0.042*(D1022-1)+0.2)+0.4,0)</f>
        <v>65</v>
      </c>
      <c r="J1022" s="62">
        <f>E1022*8+F1022*2+G1022*3+H1022*3+I1022*1+VLOOKUP(B1022,Sheet1!AU:AZ,2,FALSE)</f>
        <v>1037</v>
      </c>
      <c r="K1022" s="62">
        <f>E1022*1+F1022*2+G1022*2+H1022*2+I1022*10+VLOOKUP(B1022,Sheet1!AU:AZ,3,FALSE)</f>
        <v>1074</v>
      </c>
      <c r="L1022" s="62">
        <f>E1022*0.1+F1022*2+G1022*0.2+H1022*0.26+I1022*0.1+VLOOKUP(B1022,Sheet1!AU:AZ,4,FALSE)</f>
        <v>172.92</v>
      </c>
      <c r="M1022" s="62">
        <f>E1022*0.1+F1022*0.2+G1022*2+H1022*0.2+I1022*0.1+VLOOKUP(B1022,Sheet1!AU:AZ,5,FALSE)</f>
        <v>169.5</v>
      </c>
      <c r="N1022" s="62">
        <f>E1022*0.1+F1022*0.2+G1022*0.2+H1022*2+I1022*0.1+VLOOKUP(B1022,Sheet1!AU:AZ,6,FALSE)</f>
        <v>169.5</v>
      </c>
      <c r="O1022" s="62">
        <f t="shared" si="298"/>
        <v>33.4</v>
      </c>
      <c r="P1022" s="62">
        <f t="shared" si="299"/>
        <v>43.1</v>
      </c>
      <c r="R1022" s="9">
        <f t="shared" si="293"/>
        <v>60</v>
      </c>
      <c r="S1022" s="9">
        <f t="shared" si="282"/>
        <v>427.16</v>
      </c>
      <c r="T1022" s="9">
        <f t="shared" si="283"/>
        <v>63.6</v>
      </c>
      <c r="U1022" s="66">
        <f t="shared" si="294"/>
        <v>585</v>
      </c>
      <c r="V1022" s="9">
        <f t="shared" si="295"/>
        <v>702</v>
      </c>
      <c r="W1022" s="67">
        <f t="shared" si="296"/>
        <v>247</v>
      </c>
      <c r="Y1022" s="69">
        <f>VLOOKUP(D1022,Sheet2!P:Q,2,FALSE)</f>
        <v>140</v>
      </c>
      <c r="AB1022" s="4" t="str">
        <f>IF('表格编辑 '!D1079="monster","普通","BOSS")</f>
        <v>普通</v>
      </c>
      <c r="AD1022" s="50">
        <f>VLOOKUP(D1022,映射!AK:AL,2,FALSE)</f>
        <v>4</v>
      </c>
      <c r="AE1022" s="50" t="s">
        <v>37</v>
      </c>
      <c r="AF1022" s="4">
        <f>VLOOKUP(AE1022,映射!AN:AO,2,FALSE)</f>
        <v>2</v>
      </c>
      <c r="AG1022" s="50">
        <v>1</v>
      </c>
      <c r="AH1022" s="70">
        <v>1</v>
      </c>
      <c r="AI1022" s="16">
        <f t="shared" si="284"/>
        <v>40666</v>
      </c>
      <c r="AJ1022" s="16">
        <f t="shared" si="285"/>
        <v>50111</v>
      </c>
      <c r="AK1022" s="16">
        <f t="shared" si="286"/>
        <v>60</v>
      </c>
      <c r="AL1022" s="16" t="str">
        <f t="shared" si="287"/>
        <v>暗影</v>
      </c>
      <c r="AM1022" s="16">
        <f t="shared" si="288"/>
        <v>4680</v>
      </c>
      <c r="AN1022" s="16">
        <f t="shared" si="289"/>
        <v>2074</v>
      </c>
      <c r="AO1022" s="16">
        <f t="shared" si="297"/>
        <v>2606</v>
      </c>
      <c r="AP1022" s="16">
        <f t="shared" si="290"/>
        <v>3643</v>
      </c>
      <c r="AQ1022" s="16">
        <f t="shared" si="291"/>
        <v>2148</v>
      </c>
      <c r="AR1022" s="16">
        <f t="shared" si="292"/>
        <v>260</v>
      </c>
      <c r="AS1022" s="16"/>
      <c r="AT1022" s="16">
        <v>141.8</v>
      </c>
      <c r="AU1022" s="16">
        <v>141.8</v>
      </c>
      <c r="AV1022" s="16">
        <v>31.6</v>
      </c>
      <c r="AW1022" s="16"/>
    </row>
    <row r="1023" spans="1:49">
      <c r="A1023" s="62">
        <f>'表格编辑 '!A1080</f>
        <v>40667</v>
      </c>
      <c r="B1023" s="62">
        <f>'表格编辑 '!B1080</f>
        <v>50014</v>
      </c>
      <c r="C1023" s="62" t="str">
        <f>VLOOKUP(B1023,映射!A:B,2,FALSE)</f>
        <v>堕落贼鼠</v>
      </c>
      <c r="D1023" s="62">
        <f>'表格编辑 '!E1080</f>
        <v>60</v>
      </c>
      <c r="E1023" s="62">
        <f>ROUNDUP((VLOOKUP(B1023,Sheet1!U:AA,3,FALSE)-2)*(0.042*(D1023-1)+0.2)+0.4,0)</f>
        <v>12</v>
      </c>
      <c r="F1023" s="62">
        <f>ROUNDUP((VLOOKUP(B1023,Sheet1!U:AA,4,FALSE)-2)*(0.042*(D1023-1)+0.2)+0.4,0)</f>
        <v>30</v>
      </c>
      <c r="G1023" s="62">
        <f>ROUNDUP((VLOOKUP(B1023,Sheet1!U:AA,5,FALSE)-2)*(0.042*(D1023-1)+0.2)+0.4,0)</f>
        <v>62</v>
      </c>
      <c r="H1023" s="62">
        <f>ROUNDUP((VLOOKUP(B1023,Sheet1!U:AA,6,FALSE)-2)*(0.042*(D1023-1)+0.2)+0.4,0)</f>
        <v>79</v>
      </c>
      <c r="I1023" s="62">
        <f>ROUNDUP((VLOOKUP(B1023,Sheet1!U:AA,7,FALSE)-2)*(0.042*(D1023-1)+0.2)+0.4,0)</f>
        <v>89</v>
      </c>
      <c r="J1023" s="62">
        <f>E1023*8+F1023*2+G1023*3+H1023*3+I1023*1+VLOOKUP(B1023,Sheet1!AU:AZ,2,FALSE)</f>
        <v>688</v>
      </c>
      <c r="K1023" s="62">
        <f>E1023*1+F1023*2+G1023*2+H1023*2+I1023*10+VLOOKUP(B1023,Sheet1!AU:AZ,3,FALSE)</f>
        <v>1264</v>
      </c>
      <c r="L1023" s="62">
        <f>E1023*0.1+F1023*2+G1023*0.2+H1023*0.26+I1023*0.1+VLOOKUP(B1023,Sheet1!AU:AZ,4,FALSE)</f>
        <v>123.04</v>
      </c>
      <c r="M1023" s="62">
        <f>E1023*0.1+F1023*0.2+G1023*2+H1023*0.2+I1023*0.1+VLOOKUP(B1023,Sheet1!AU:AZ,5,FALSE)</f>
        <v>175.9</v>
      </c>
      <c r="N1023" s="62">
        <f>E1023*0.1+F1023*0.2+G1023*0.2+H1023*2+I1023*0.1+VLOOKUP(B1023,Sheet1!AU:AZ,6,FALSE)</f>
        <v>206.5</v>
      </c>
      <c r="O1023" s="62">
        <f t="shared" si="298"/>
        <v>69.1</v>
      </c>
      <c r="P1023" s="62">
        <f t="shared" si="299"/>
        <v>7.3</v>
      </c>
      <c r="R1023" s="9">
        <f t="shared" si="293"/>
        <v>60</v>
      </c>
      <c r="S1023" s="9">
        <f t="shared" si="282"/>
        <v>427.16</v>
      </c>
      <c r="T1023" s="9">
        <f t="shared" si="283"/>
        <v>63.6</v>
      </c>
      <c r="U1023" s="66">
        <f t="shared" si="294"/>
        <v>573</v>
      </c>
      <c r="V1023" s="9">
        <f t="shared" si="295"/>
        <v>687.6</v>
      </c>
      <c r="W1023" s="67">
        <f t="shared" si="296"/>
        <v>145</v>
      </c>
      <c r="Y1023" s="69">
        <f>VLOOKUP(D1023,Sheet2!P:Q,2,FALSE)</f>
        <v>140</v>
      </c>
      <c r="AB1023" s="4" t="str">
        <f>IF('表格编辑 '!D1080="monster","普通","BOSS")</f>
        <v>普通</v>
      </c>
      <c r="AD1023" s="50">
        <f>VLOOKUP(D1023,映射!AK:AL,2,FALSE)</f>
        <v>4</v>
      </c>
      <c r="AE1023" s="50" t="s">
        <v>37</v>
      </c>
      <c r="AF1023" s="4">
        <f>VLOOKUP(AE1023,映射!AN:AO,2,FALSE)</f>
        <v>2</v>
      </c>
      <c r="AG1023" s="50">
        <v>1</v>
      </c>
      <c r="AH1023" s="70">
        <v>1</v>
      </c>
      <c r="AI1023" s="16">
        <f t="shared" si="284"/>
        <v>40667</v>
      </c>
      <c r="AJ1023" s="16">
        <f t="shared" si="285"/>
        <v>50014</v>
      </c>
      <c r="AK1023" s="16">
        <f t="shared" si="286"/>
        <v>60</v>
      </c>
      <c r="AL1023" s="16" t="str">
        <f t="shared" si="287"/>
        <v>堕落贼鼠</v>
      </c>
      <c r="AM1023" s="16">
        <f t="shared" si="288"/>
        <v>4584</v>
      </c>
      <c r="AN1023" s="16">
        <f t="shared" si="289"/>
        <v>1376</v>
      </c>
      <c r="AO1023" s="16">
        <f t="shared" si="297"/>
        <v>3208</v>
      </c>
      <c r="AP1023" s="16">
        <f t="shared" si="290"/>
        <v>3896</v>
      </c>
      <c r="AQ1023" s="16">
        <f t="shared" si="291"/>
        <v>2528</v>
      </c>
      <c r="AR1023" s="16">
        <f t="shared" si="292"/>
        <v>185</v>
      </c>
      <c r="AS1023" s="16"/>
      <c r="AT1023" s="16">
        <v>121.8</v>
      </c>
      <c r="AU1023" s="16">
        <v>148.8</v>
      </c>
      <c r="AV1023" s="16">
        <v>65</v>
      </c>
      <c r="AW1023" s="16"/>
    </row>
    <row r="1024" spans="1:49">
      <c r="A1024" s="62">
        <f>'表格编辑 '!A1081</f>
        <v>40668</v>
      </c>
      <c r="B1024" s="62">
        <f>'表格编辑 '!B1081</f>
        <v>50023</v>
      </c>
      <c r="C1024" s="62" t="str">
        <f>VLOOKUP(B1024,映射!A:B,2,FALSE)</f>
        <v>异域魔犬</v>
      </c>
      <c r="D1024" s="62">
        <f>'表格编辑 '!E1081</f>
        <v>60</v>
      </c>
      <c r="E1024" s="62">
        <f>ROUNDUP((VLOOKUP(B1024,Sheet1!U:AA,3,FALSE)-2)*(0.042*(D1024-1)+0.2)+0.4,0)</f>
        <v>57</v>
      </c>
      <c r="F1024" s="62">
        <f>ROUNDUP((VLOOKUP(B1024,Sheet1!U:AA,4,FALSE)-2)*(0.042*(D1024-1)+0.2)+0.4,0)</f>
        <v>103</v>
      </c>
      <c r="G1024" s="62">
        <f>ROUNDUP((VLOOKUP(B1024,Sheet1!U:AA,5,FALSE)-2)*(0.042*(D1024-1)+0.2)+0.4,0)</f>
        <v>30</v>
      </c>
      <c r="H1024" s="62">
        <f>ROUNDUP((VLOOKUP(B1024,Sheet1!U:AA,6,FALSE)-2)*(0.042*(D1024-1)+0.2)+0.4,0)</f>
        <v>52</v>
      </c>
      <c r="I1024" s="62">
        <f>ROUNDUP((VLOOKUP(B1024,Sheet1!U:AA,7,FALSE)-2)*(0.042*(D1024-1)+0.2)+0.4,0)</f>
        <v>44</v>
      </c>
      <c r="J1024" s="62">
        <f>E1024*8+F1024*2+G1024*3+H1024*3+I1024*1+VLOOKUP(B1024,Sheet1!AU:AZ,2,FALSE)</f>
        <v>972</v>
      </c>
      <c r="K1024" s="62">
        <f>E1024*1+F1024*2+G1024*2+H1024*2+I1024*10+VLOOKUP(B1024,Sheet1!AU:AZ,3,FALSE)</f>
        <v>887</v>
      </c>
      <c r="L1024" s="62">
        <f>E1024*0.1+F1024*2+G1024*0.2+H1024*0.26+I1024*0.1+VLOOKUP(B1024,Sheet1!AU:AZ,4,FALSE)</f>
        <v>255.62</v>
      </c>
      <c r="M1024" s="62">
        <f>E1024*0.1+F1024*0.2+G1024*2+H1024*0.2+I1024*0.1+VLOOKUP(B1024,Sheet1!AU:AZ,5,FALSE)</f>
        <v>121.1</v>
      </c>
      <c r="N1024" s="62">
        <f>E1024*0.1+F1024*0.2+G1024*0.2+H1024*2+I1024*0.1+VLOOKUP(B1024,Sheet1!AU:AZ,6,FALSE)</f>
        <v>160.7</v>
      </c>
      <c r="O1024" s="62">
        <f t="shared" si="298"/>
        <v>8.6</v>
      </c>
      <c r="P1024" s="62">
        <f t="shared" si="299"/>
        <v>38.3</v>
      </c>
      <c r="R1024" s="9">
        <f t="shared" si="293"/>
        <v>60</v>
      </c>
      <c r="S1024" s="9">
        <f t="shared" si="282"/>
        <v>427.16</v>
      </c>
      <c r="T1024" s="9">
        <f t="shared" si="283"/>
        <v>63.6</v>
      </c>
      <c r="U1024" s="66">
        <f t="shared" si="294"/>
        <v>693</v>
      </c>
      <c r="V1024" s="9">
        <f t="shared" si="295"/>
        <v>831.6</v>
      </c>
      <c r="W1024" s="67">
        <f t="shared" si="296"/>
        <v>440</v>
      </c>
      <c r="Y1024" s="69">
        <f>VLOOKUP(D1024,Sheet2!P:Q,2,FALSE)</f>
        <v>140</v>
      </c>
      <c r="AB1024" s="4" t="str">
        <f>IF('表格编辑 '!D1081="monster","普通","BOSS")</f>
        <v>普通</v>
      </c>
      <c r="AD1024" s="50">
        <f>VLOOKUP(D1024,映射!AK:AL,2,FALSE)</f>
        <v>4</v>
      </c>
      <c r="AE1024" s="50" t="s">
        <v>37</v>
      </c>
      <c r="AF1024" s="4">
        <f>VLOOKUP(AE1024,映射!AN:AO,2,FALSE)</f>
        <v>2</v>
      </c>
      <c r="AG1024" s="50">
        <v>1</v>
      </c>
      <c r="AH1024" s="70">
        <v>1</v>
      </c>
      <c r="AI1024" s="16">
        <f t="shared" si="284"/>
        <v>40668</v>
      </c>
      <c r="AJ1024" s="16">
        <f t="shared" si="285"/>
        <v>50023</v>
      </c>
      <c r="AK1024" s="16">
        <f t="shared" si="286"/>
        <v>60</v>
      </c>
      <c r="AL1024" s="16" t="str">
        <f t="shared" si="287"/>
        <v>异域魔犬</v>
      </c>
      <c r="AM1024" s="16">
        <f t="shared" si="288"/>
        <v>5544</v>
      </c>
      <c r="AN1024" s="16">
        <f t="shared" si="289"/>
        <v>1944</v>
      </c>
      <c r="AO1024" s="16">
        <f t="shared" si="297"/>
        <v>3600</v>
      </c>
      <c r="AP1024" s="16">
        <f t="shared" si="290"/>
        <v>4572</v>
      </c>
      <c r="AQ1024" s="16">
        <f t="shared" si="291"/>
        <v>1774</v>
      </c>
      <c r="AR1024" s="16">
        <f t="shared" si="292"/>
        <v>384</v>
      </c>
      <c r="AS1024" s="16"/>
      <c r="AT1024" s="16">
        <v>97</v>
      </c>
      <c r="AU1024" s="16">
        <v>133</v>
      </c>
      <c r="AV1024" s="16">
        <v>8.5</v>
      </c>
      <c r="AW1024" s="16"/>
    </row>
    <row r="1025" spans="1:49">
      <c r="A1025" s="62">
        <f>'表格编辑 '!A1082</f>
        <v>40669</v>
      </c>
      <c r="B1025" s="62">
        <f>'表格编辑 '!B1082</f>
        <v>50015</v>
      </c>
      <c r="C1025" s="62" t="str">
        <f>VLOOKUP(B1025,映射!A:B,2,FALSE)</f>
        <v>噩梦耗子</v>
      </c>
      <c r="D1025" s="62">
        <f>'表格编辑 '!E1082</f>
        <v>60</v>
      </c>
      <c r="E1025" s="62">
        <f>ROUNDUP((VLOOKUP(B1025,Sheet1!U:AA,3,FALSE)-2)*(0.042*(D1025-1)+0.2)+0.4,0)</f>
        <v>6</v>
      </c>
      <c r="F1025" s="62">
        <f>ROUNDUP((VLOOKUP(B1025,Sheet1!U:AA,4,FALSE)-2)*(0.042*(D1025-1)+0.2)+0.4,0)</f>
        <v>17</v>
      </c>
      <c r="G1025" s="62">
        <f>ROUNDUP((VLOOKUP(B1025,Sheet1!U:AA,5,FALSE)-2)*(0.042*(D1025-1)+0.2)+0.4,0)</f>
        <v>44</v>
      </c>
      <c r="H1025" s="62">
        <f>ROUNDUP((VLOOKUP(B1025,Sheet1!U:AA,6,FALSE)-2)*(0.042*(D1025-1)+0.2)+0.4,0)</f>
        <v>84</v>
      </c>
      <c r="I1025" s="62">
        <f>ROUNDUP((VLOOKUP(B1025,Sheet1!U:AA,7,FALSE)-2)*(0.042*(D1025-1)+0.2)+0.4,0)</f>
        <v>95</v>
      </c>
      <c r="J1025" s="62">
        <f>E1025*8+F1025*2+G1025*3+H1025*3+I1025*1+VLOOKUP(B1025,Sheet1!AU:AZ,2,FALSE)</f>
        <v>581</v>
      </c>
      <c r="K1025" s="62">
        <f>E1025*1+F1025*2+G1025*2+H1025*2+I1025*10+VLOOKUP(B1025,Sheet1!AU:AZ,3,FALSE)</f>
        <v>1266</v>
      </c>
      <c r="L1025" s="62">
        <f>E1025*0.1+F1025*2+G1025*0.2+H1025*0.26+I1025*0.1+VLOOKUP(B1025,Sheet1!AU:AZ,4,FALSE)</f>
        <v>94.74</v>
      </c>
      <c r="M1025" s="62">
        <f>E1025*0.1+F1025*0.2+G1025*2+H1025*0.2+I1025*0.1+VLOOKUP(B1025,Sheet1!AU:AZ,5,FALSE)</f>
        <v>138.3</v>
      </c>
      <c r="N1025" s="62">
        <f>E1025*0.1+F1025*0.2+G1025*0.2+H1025*2+I1025*0.1+VLOOKUP(B1025,Sheet1!AU:AZ,6,FALSE)</f>
        <v>210.3</v>
      </c>
      <c r="O1025" s="62">
        <f t="shared" si="298"/>
        <v>72.9</v>
      </c>
      <c r="P1025" s="62">
        <f t="shared" si="299"/>
        <v>6</v>
      </c>
      <c r="R1025" s="9">
        <f t="shared" si="293"/>
        <v>60</v>
      </c>
      <c r="S1025" s="9">
        <f t="shared" si="282"/>
        <v>427.16</v>
      </c>
      <c r="T1025" s="9">
        <f t="shared" si="283"/>
        <v>63.6</v>
      </c>
      <c r="U1025" s="66">
        <f t="shared" si="294"/>
        <v>650</v>
      </c>
      <c r="V1025" s="9">
        <f t="shared" si="295"/>
        <v>780</v>
      </c>
      <c r="W1025" s="67">
        <f t="shared" si="296"/>
        <v>95</v>
      </c>
      <c r="Y1025" s="69">
        <f>VLOOKUP(D1025,Sheet2!P:Q,2,FALSE)</f>
        <v>140</v>
      </c>
      <c r="AB1025" s="4" t="str">
        <f>IF('表格编辑 '!D1082="monster","普通","BOSS")</f>
        <v>普通</v>
      </c>
      <c r="AD1025" s="50">
        <f>VLOOKUP(D1025,映射!AK:AL,2,FALSE)</f>
        <v>4</v>
      </c>
      <c r="AE1025" s="50" t="s">
        <v>37</v>
      </c>
      <c r="AF1025" s="4">
        <f>VLOOKUP(AE1025,映射!AN:AO,2,FALSE)</f>
        <v>2</v>
      </c>
      <c r="AG1025" s="50">
        <v>1</v>
      </c>
      <c r="AH1025" s="70">
        <v>1</v>
      </c>
      <c r="AI1025" s="16">
        <f t="shared" si="284"/>
        <v>40669</v>
      </c>
      <c r="AJ1025" s="16">
        <f t="shared" si="285"/>
        <v>50015</v>
      </c>
      <c r="AK1025" s="16">
        <f t="shared" si="286"/>
        <v>60</v>
      </c>
      <c r="AL1025" s="16" t="str">
        <f t="shared" si="287"/>
        <v>噩梦耗子</v>
      </c>
      <c r="AM1025" s="16">
        <f t="shared" si="288"/>
        <v>5200</v>
      </c>
      <c r="AN1025" s="16">
        <f t="shared" si="289"/>
        <v>1162</v>
      </c>
      <c r="AO1025" s="16">
        <f t="shared" si="297"/>
        <v>4038</v>
      </c>
      <c r="AP1025" s="16">
        <f t="shared" si="290"/>
        <v>4619</v>
      </c>
      <c r="AQ1025" s="16">
        <f t="shared" si="291"/>
        <v>2532</v>
      </c>
      <c r="AR1025" s="16">
        <f t="shared" si="292"/>
        <v>143</v>
      </c>
      <c r="AS1025" s="16"/>
      <c r="AT1025" s="16">
        <v>123</v>
      </c>
      <c r="AU1025" s="16">
        <v>191.4</v>
      </c>
      <c r="AV1025" s="16">
        <v>38.4</v>
      </c>
      <c r="AW1025" s="16"/>
    </row>
    <row r="1026" spans="1:49">
      <c r="A1026" s="62">
        <f>'表格编辑 '!A1083</f>
        <v>40670</v>
      </c>
      <c r="B1026" s="62">
        <f>'表格编辑 '!B1083</f>
        <v>50115</v>
      </c>
      <c r="C1026" s="62" t="str">
        <f>VLOOKUP(B1026,映射!A:B,2,FALSE)</f>
        <v>烈焰刃使魔</v>
      </c>
      <c r="D1026" s="62">
        <f>'表格编辑 '!E1083</f>
        <v>60</v>
      </c>
      <c r="E1026" s="62">
        <f>ROUNDUP((VLOOKUP(B1026,Sheet1!U:AA,3,FALSE)-2)*(0.042*(D1026-1)+0.2)+0.4,0)</f>
        <v>36</v>
      </c>
      <c r="F1026" s="62">
        <f>ROUNDUP((VLOOKUP(B1026,Sheet1!U:AA,4,FALSE)-2)*(0.042*(D1026-1)+0.2)+0.4,0)</f>
        <v>108</v>
      </c>
      <c r="G1026" s="62">
        <f>ROUNDUP((VLOOKUP(B1026,Sheet1!U:AA,5,FALSE)-2)*(0.042*(D1026-1)+0.2)+0.4,0)</f>
        <v>71</v>
      </c>
      <c r="H1026" s="62">
        <f>ROUNDUP((VLOOKUP(B1026,Sheet1!U:AA,6,FALSE)-2)*(0.042*(D1026-1)+0.2)+0.4,0)</f>
        <v>46</v>
      </c>
      <c r="I1026" s="62">
        <f>ROUNDUP((VLOOKUP(B1026,Sheet1!U:AA,7,FALSE)-2)*(0.042*(D1026-1)+0.2)+0.4,0)</f>
        <v>92</v>
      </c>
      <c r="J1026" s="62">
        <f>E1026*8+F1026*2+G1026*3+H1026*3+I1026*1+VLOOKUP(B1026,Sheet1!AU:AZ,2,FALSE)</f>
        <v>967</v>
      </c>
      <c r="K1026" s="62">
        <f>E1026*1+F1026*2+G1026*2+H1026*2+I1026*10+VLOOKUP(B1026,Sheet1!AU:AZ,3,FALSE)</f>
        <v>1426</v>
      </c>
      <c r="L1026" s="62">
        <f>E1026*0.1+F1026*2+G1026*0.2+H1026*0.26+I1026*0.1+VLOOKUP(B1026,Sheet1!AU:AZ,4,FALSE)</f>
        <v>274.96</v>
      </c>
      <c r="M1026" s="62">
        <f>E1026*0.1+F1026*0.2+G1026*2+H1026*0.2+I1026*0.1+VLOOKUP(B1026,Sheet1!AU:AZ,5,FALSE)</f>
        <v>205.6</v>
      </c>
      <c r="N1026" s="62">
        <f>E1026*0.1+F1026*0.2+G1026*0.2+H1026*2+I1026*0.1+VLOOKUP(B1026,Sheet1!AU:AZ,6,FALSE)</f>
        <v>160.6</v>
      </c>
      <c r="O1026" s="62">
        <f t="shared" si="298"/>
        <v>61.6</v>
      </c>
      <c r="P1026" s="62">
        <f t="shared" si="299"/>
        <v>10.9</v>
      </c>
      <c r="R1026" s="9">
        <f t="shared" si="293"/>
        <v>60</v>
      </c>
      <c r="S1026" s="9">
        <f t="shared" si="282"/>
        <v>427.16</v>
      </c>
      <c r="T1026" s="9">
        <f t="shared" si="283"/>
        <v>63.6</v>
      </c>
      <c r="U1026" s="66">
        <f t="shared" si="294"/>
        <v>524</v>
      </c>
      <c r="V1026" s="9">
        <f t="shared" si="295"/>
        <v>628.8</v>
      </c>
      <c r="W1026" s="67">
        <f t="shared" si="296"/>
        <v>487</v>
      </c>
      <c r="Y1026" s="69">
        <f>VLOOKUP(D1026,Sheet2!P:Q,2,FALSE)</f>
        <v>140</v>
      </c>
      <c r="AB1026" s="4" t="str">
        <f>IF('表格编辑 '!D1083="monster","普通","BOSS")</f>
        <v>普通</v>
      </c>
      <c r="AD1026" s="50">
        <f>VLOOKUP(D1026,映射!AK:AL,2,FALSE)</f>
        <v>4</v>
      </c>
      <c r="AE1026" s="50" t="s">
        <v>37</v>
      </c>
      <c r="AF1026" s="4">
        <f>VLOOKUP(AE1026,映射!AN:AO,2,FALSE)</f>
        <v>2</v>
      </c>
      <c r="AG1026" s="50">
        <v>1</v>
      </c>
      <c r="AH1026" s="70">
        <v>1</v>
      </c>
      <c r="AI1026" s="16">
        <f t="shared" si="284"/>
        <v>40670</v>
      </c>
      <c r="AJ1026" s="16">
        <f t="shared" si="285"/>
        <v>50115</v>
      </c>
      <c r="AK1026" s="16">
        <f t="shared" si="286"/>
        <v>60</v>
      </c>
      <c r="AL1026" s="16" t="str">
        <f t="shared" si="287"/>
        <v>烈焰刃使魔</v>
      </c>
      <c r="AM1026" s="16">
        <f t="shared" si="288"/>
        <v>4192</v>
      </c>
      <c r="AN1026" s="16">
        <f t="shared" si="289"/>
        <v>1934</v>
      </c>
      <c r="AO1026" s="16">
        <f t="shared" si="297"/>
        <v>2258</v>
      </c>
      <c r="AP1026" s="16">
        <f t="shared" si="290"/>
        <v>3225</v>
      </c>
      <c r="AQ1026" s="16">
        <f t="shared" si="291"/>
        <v>2852</v>
      </c>
      <c r="AR1026" s="16">
        <f t="shared" si="292"/>
        <v>413</v>
      </c>
      <c r="AS1026" s="16"/>
      <c r="AT1026" s="16">
        <v>167.8</v>
      </c>
      <c r="AU1026" s="16">
        <v>94</v>
      </c>
      <c r="AV1026" s="16">
        <v>55</v>
      </c>
      <c r="AW1026" s="16"/>
    </row>
    <row r="1027" spans="1:49">
      <c r="A1027" s="62">
        <f>'表格编辑 '!A1084</f>
        <v>40671</v>
      </c>
      <c r="B1027" s="62">
        <f>'表格编辑 '!B1084</f>
        <v>50152</v>
      </c>
      <c r="C1027" s="62" t="str">
        <f>VLOOKUP(B1027,映射!A:B,2,FALSE)</f>
        <v>盗贼</v>
      </c>
      <c r="D1027" s="62">
        <f>'表格编辑 '!E1084</f>
        <v>60</v>
      </c>
      <c r="E1027" s="62">
        <f>ROUNDUP((VLOOKUP(B1027,Sheet1!U:AA,3,FALSE)-2)*(0.042*(D1027-1)+0.2)+0.4,0)</f>
        <v>57</v>
      </c>
      <c r="F1027" s="62">
        <f>ROUNDUP((VLOOKUP(B1027,Sheet1!U:AA,4,FALSE)-2)*(0.042*(D1027-1)+0.2)+0.4,0)</f>
        <v>71</v>
      </c>
      <c r="G1027" s="62">
        <f>ROUNDUP((VLOOKUP(B1027,Sheet1!U:AA,5,FALSE)-2)*(0.042*(D1027-1)+0.2)+0.4,0)</f>
        <v>60</v>
      </c>
      <c r="H1027" s="62">
        <f>ROUNDUP((VLOOKUP(B1027,Sheet1!U:AA,6,FALSE)-2)*(0.042*(D1027-1)+0.2)+0.4,0)</f>
        <v>89</v>
      </c>
      <c r="I1027" s="62">
        <f>ROUNDUP((VLOOKUP(B1027,Sheet1!U:AA,7,FALSE)-2)*(0.042*(D1027-1)+0.2)+0.4,0)</f>
        <v>28</v>
      </c>
      <c r="J1027" s="62">
        <f>E1027*8+F1027*2+G1027*3+H1027*3+I1027*1+VLOOKUP(B1027,Sheet1!AU:AZ,2,FALSE)</f>
        <v>1093</v>
      </c>
      <c r="K1027" s="62">
        <f>E1027*1+F1027*2+G1027*2+H1027*2+I1027*10+VLOOKUP(B1027,Sheet1!AU:AZ,3,FALSE)</f>
        <v>797</v>
      </c>
      <c r="L1027" s="62">
        <f>E1027*0.1+F1027*2+G1027*0.2+H1027*0.26+I1027*0.1+VLOOKUP(B1027,Sheet1!AU:AZ,4,FALSE)</f>
        <v>205.64</v>
      </c>
      <c r="M1027" s="62">
        <f>E1027*0.1+F1027*0.2+G1027*2+H1027*0.2+I1027*0.1+VLOOKUP(B1027,Sheet1!AU:AZ,5,FALSE)</f>
        <v>180.5</v>
      </c>
      <c r="N1027" s="62">
        <f>E1027*0.1+F1027*0.2+G1027*0.2+H1027*2+I1027*0.1+VLOOKUP(B1027,Sheet1!AU:AZ,6,FALSE)</f>
        <v>232.7</v>
      </c>
      <c r="O1027" s="62">
        <f t="shared" si="298"/>
        <v>1.3</v>
      </c>
      <c r="P1027" s="62">
        <f t="shared" si="299"/>
        <v>47.5</v>
      </c>
      <c r="R1027" s="9">
        <f t="shared" si="293"/>
        <v>60</v>
      </c>
      <c r="S1027" s="9">
        <f t="shared" si="282"/>
        <v>427.16</v>
      </c>
      <c r="T1027" s="9">
        <f t="shared" si="283"/>
        <v>63.6</v>
      </c>
      <c r="U1027" s="66">
        <f t="shared" si="294"/>
        <v>565</v>
      </c>
      <c r="V1027" s="9">
        <f t="shared" si="295"/>
        <v>678</v>
      </c>
      <c r="W1027" s="67">
        <f t="shared" si="296"/>
        <v>321</v>
      </c>
      <c r="Y1027" s="69">
        <f>VLOOKUP(D1027,Sheet2!P:Q,2,FALSE)</f>
        <v>140</v>
      </c>
      <c r="AB1027" s="4" t="str">
        <f>IF('表格编辑 '!D1084="monster","普通","BOSS")</f>
        <v>普通</v>
      </c>
      <c r="AD1027" s="50">
        <f>VLOOKUP(D1027,映射!AK:AL,2,FALSE)</f>
        <v>4</v>
      </c>
      <c r="AE1027" s="50" t="s">
        <v>37</v>
      </c>
      <c r="AF1027" s="4">
        <f>VLOOKUP(AE1027,映射!AN:AO,2,FALSE)</f>
        <v>2</v>
      </c>
      <c r="AG1027" s="50">
        <v>1</v>
      </c>
      <c r="AH1027" s="70">
        <v>1</v>
      </c>
      <c r="AI1027" s="16">
        <f t="shared" si="284"/>
        <v>40671</v>
      </c>
      <c r="AJ1027" s="16">
        <f t="shared" si="285"/>
        <v>50152</v>
      </c>
      <c r="AK1027" s="16">
        <f t="shared" si="286"/>
        <v>60</v>
      </c>
      <c r="AL1027" s="16" t="str">
        <f t="shared" si="287"/>
        <v>盗贼</v>
      </c>
      <c r="AM1027" s="16">
        <f t="shared" si="288"/>
        <v>4520</v>
      </c>
      <c r="AN1027" s="16">
        <f t="shared" si="289"/>
        <v>2186</v>
      </c>
      <c r="AO1027" s="16">
        <f t="shared" si="297"/>
        <v>2334</v>
      </c>
      <c r="AP1027" s="16">
        <f t="shared" si="290"/>
        <v>3427</v>
      </c>
      <c r="AQ1027" s="16">
        <f t="shared" si="291"/>
        <v>1594</v>
      </c>
      <c r="AR1027" s="16">
        <f t="shared" si="292"/>
        <v>309</v>
      </c>
      <c r="AS1027" s="16"/>
      <c r="AT1027" s="16">
        <v>134.8</v>
      </c>
      <c r="AU1027" s="16">
        <v>185.2</v>
      </c>
      <c r="AV1027" s="16">
        <v>0</v>
      </c>
      <c r="AW1027" s="16"/>
    </row>
    <row r="1028" spans="1:49">
      <c r="A1028" s="62">
        <f>'表格编辑 '!A1085</f>
        <v>40672</v>
      </c>
      <c r="B1028" s="62">
        <f>'表格编辑 '!B1085</f>
        <v>50158</v>
      </c>
      <c r="C1028" s="62" t="str">
        <f>VLOOKUP(B1028,映射!A:B,2,FALSE)</f>
        <v>阴毒鸟人</v>
      </c>
      <c r="D1028" s="62">
        <f>'表格编辑 '!E1085</f>
        <v>60</v>
      </c>
      <c r="E1028" s="62">
        <f>ROUNDUP((VLOOKUP(B1028,Sheet1!U:AA,3,FALSE)-2)*(0.042*(D1028-1)+0.2)+0.4,0)</f>
        <v>44</v>
      </c>
      <c r="F1028" s="62">
        <f>ROUNDUP((VLOOKUP(B1028,Sheet1!U:AA,4,FALSE)-2)*(0.042*(D1028-1)+0.2)+0.4,0)</f>
        <v>46</v>
      </c>
      <c r="G1028" s="62">
        <f>ROUNDUP((VLOOKUP(B1028,Sheet1!U:AA,5,FALSE)-2)*(0.042*(D1028-1)+0.2)+0.4,0)</f>
        <v>33</v>
      </c>
      <c r="H1028" s="62">
        <f>ROUNDUP((VLOOKUP(B1028,Sheet1!U:AA,6,FALSE)-2)*(0.042*(D1028-1)+0.2)+0.4,0)</f>
        <v>100</v>
      </c>
      <c r="I1028" s="62">
        <f>ROUNDUP((VLOOKUP(B1028,Sheet1!U:AA,7,FALSE)-2)*(0.042*(D1028-1)+0.2)+0.4,0)</f>
        <v>49</v>
      </c>
      <c r="J1028" s="62">
        <f>E1028*8+F1028*2+G1028*3+H1028*3+I1028*1+VLOOKUP(B1028,Sheet1!AU:AZ,2,FALSE)</f>
        <v>912</v>
      </c>
      <c r="K1028" s="62">
        <f>E1028*1+F1028*2+G1028*2+H1028*2+I1028*10+VLOOKUP(B1028,Sheet1!AU:AZ,3,FALSE)</f>
        <v>912</v>
      </c>
      <c r="L1028" s="62">
        <f>E1028*0.1+F1028*2+G1028*0.2+H1028*0.26+I1028*0.1+VLOOKUP(B1028,Sheet1!AU:AZ,4,FALSE)</f>
        <v>153.9</v>
      </c>
      <c r="M1028" s="62">
        <f>E1028*0.1+F1028*0.2+G1028*2+H1028*0.2+I1028*0.1+VLOOKUP(B1028,Sheet1!AU:AZ,5,FALSE)</f>
        <v>124.5</v>
      </c>
      <c r="N1028" s="62">
        <f>E1028*0.1+F1028*0.2+G1028*0.2+H1028*2+I1028*0.1+VLOOKUP(B1028,Sheet1!AU:AZ,6,FALSE)</f>
        <v>245.1</v>
      </c>
      <c r="O1028" s="62">
        <f t="shared" si="298"/>
        <v>18</v>
      </c>
      <c r="P1028" s="62">
        <f t="shared" si="299"/>
        <v>42.4</v>
      </c>
      <c r="R1028" s="9">
        <f t="shared" si="293"/>
        <v>60</v>
      </c>
      <c r="S1028" s="9">
        <f t="shared" si="282"/>
        <v>427.16</v>
      </c>
      <c r="T1028" s="9">
        <f t="shared" si="283"/>
        <v>63.6</v>
      </c>
      <c r="U1028" s="66">
        <f t="shared" si="294"/>
        <v>684</v>
      </c>
      <c r="V1028" s="9">
        <f t="shared" si="295"/>
        <v>820.8</v>
      </c>
      <c r="W1028" s="67">
        <f t="shared" si="296"/>
        <v>207</v>
      </c>
      <c r="Y1028" s="69">
        <f>VLOOKUP(D1028,Sheet2!P:Q,2,FALSE)</f>
        <v>140</v>
      </c>
      <c r="AB1028" s="4" t="str">
        <f>IF('表格编辑 '!D1085="monster","普通","BOSS")</f>
        <v>普通</v>
      </c>
      <c r="AD1028" s="50">
        <f>VLOOKUP(D1028,映射!AK:AL,2,FALSE)</f>
        <v>4</v>
      </c>
      <c r="AE1028" s="50" t="s">
        <v>37</v>
      </c>
      <c r="AF1028" s="4">
        <f>VLOOKUP(AE1028,映射!AN:AO,2,FALSE)</f>
        <v>2</v>
      </c>
      <c r="AG1028" s="50">
        <v>1</v>
      </c>
      <c r="AH1028" s="70">
        <v>1</v>
      </c>
      <c r="AI1028" s="16">
        <f t="shared" si="284"/>
        <v>40672</v>
      </c>
      <c r="AJ1028" s="16">
        <f t="shared" si="285"/>
        <v>50158</v>
      </c>
      <c r="AK1028" s="16">
        <f t="shared" si="286"/>
        <v>60</v>
      </c>
      <c r="AL1028" s="16" t="str">
        <f t="shared" si="287"/>
        <v>阴毒鸟人</v>
      </c>
      <c r="AM1028" s="16">
        <f t="shared" si="288"/>
        <v>5472</v>
      </c>
      <c r="AN1028" s="16">
        <f t="shared" si="289"/>
        <v>1824</v>
      </c>
      <c r="AO1028" s="16">
        <f t="shared" si="297"/>
        <v>3648</v>
      </c>
      <c r="AP1028" s="16">
        <f t="shared" si="290"/>
        <v>4560</v>
      </c>
      <c r="AQ1028" s="16">
        <f t="shared" si="291"/>
        <v>1824</v>
      </c>
      <c r="AR1028" s="16">
        <f t="shared" si="292"/>
        <v>231</v>
      </c>
      <c r="AS1028" s="16"/>
      <c r="AT1028" s="16">
        <v>100.7</v>
      </c>
      <c r="AU1028" s="16">
        <v>214.1</v>
      </c>
      <c r="AV1028" s="16">
        <v>17.5</v>
      </c>
      <c r="AW1028" s="16"/>
    </row>
    <row r="1029" spans="1:49">
      <c r="A1029" s="62">
        <f>'表格编辑 '!A1086</f>
        <v>40673</v>
      </c>
      <c r="B1029" s="62">
        <f>'表格编辑 '!B1086</f>
        <v>50003</v>
      </c>
      <c r="C1029" s="62" t="str">
        <f>VLOOKUP(B1029,映射!A:B,2,FALSE)</f>
        <v>虎人</v>
      </c>
      <c r="D1029" s="62">
        <f>'表格编辑 '!E1086</f>
        <v>60</v>
      </c>
      <c r="E1029" s="62">
        <f>ROUNDUP((VLOOKUP(B1029,Sheet1!U:AA,3,FALSE)-2)*(0.042*(D1029-1)+0.2)+0.4,0)</f>
        <v>54</v>
      </c>
      <c r="F1029" s="62">
        <f>ROUNDUP((VLOOKUP(B1029,Sheet1!U:AA,4,FALSE)-2)*(0.042*(D1029-1)+0.2)+0.4,0)</f>
        <v>65</v>
      </c>
      <c r="G1029" s="62">
        <f>ROUNDUP((VLOOKUP(B1029,Sheet1!U:AA,5,FALSE)-2)*(0.042*(D1029-1)+0.2)+0.4,0)</f>
        <v>41</v>
      </c>
      <c r="H1029" s="62">
        <f>ROUNDUP((VLOOKUP(B1029,Sheet1!U:AA,6,FALSE)-2)*(0.042*(D1029-1)+0.2)+0.4,0)</f>
        <v>46</v>
      </c>
      <c r="I1029" s="62">
        <f>ROUNDUP((VLOOKUP(B1029,Sheet1!U:AA,7,FALSE)-2)*(0.042*(D1029-1)+0.2)+0.4,0)</f>
        <v>65</v>
      </c>
      <c r="J1029" s="62">
        <f>E1029*8+F1029*2+G1029*3+H1029*3+I1029*1+VLOOKUP(B1029,Sheet1!AU:AZ,2,FALSE)</f>
        <v>908</v>
      </c>
      <c r="K1029" s="62">
        <f>E1029*1+F1029*2+G1029*2+H1029*2+I1029*10+VLOOKUP(B1029,Sheet1!AU:AZ,3,FALSE)</f>
        <v>1028</v>
      </c>
      <c r="L1029" s="62">
        <f>E1029*0.1+F1029*2+G1029*0.2+H1029*0.26+I1029*0.1+VLOOKUP(B1029,Sheet1!AU:AZ,4,FALSE)</f>
        <v>182.06</v>
      </c>
      <c r="M1029" s="62">
        <f>E1029*0.1+F1029*0.2+G1029*2+H1029*0.2+I1029*0.1+VLOOKUP(B1029,Sheet1!AU:AZ,5,FALSE)</f>
        <v>136.1</v>
      </c>
      <c r="N1029" s="62">
        <f>E1029*0.1+F1029*0.2+G1029*0.2+H1029*2+I1029*0.1+VLOOKUP(B1029,Sheet1!AU:AZ,6,FALSE)</f>
        <v>145.1</v>
      </c>
      <c r="O1029" s="62">
        <f t="shared" si="298"/>
        <v>32.9</v>
      </c>
      <c r="P1029" s="62">
        <f t="shared" si="299"/>
        <v>35.3</v>
      </c>
      <c r="R1029" s="9">
        <f t="shared" si="293"/>
        <v>60</v>
      </c>
      <c r="S1029" s="9">
        <f t="shared" si="282"/>
        <v>427.16</v>
      </c>
      <c r="T1029" s="9">
        <f t="shared" si="283"/>
        <v>63.6</v>
      </c>
      <c r="U1029" s="66">
        <f t="shared" si="294"/>
        <v>655</v>
      </c>
      <c r="V1029" s="9">
        <f t="shared" si="295"/>
        <v>786</v>
      </c>
      <c r="W1029" s="67">
        <f t="shared" si="296"/>
        <v>267</v>
      </c>
      <c r="Y1029" s="69">
        <f>VLOOKUP(D1029,Sheet2!P:Q,2,FALSE)</f>
        <v>140</v>
      </c>
      <c r="AB1029" s="4" t="str">
        <f>IF('表格编辑 '!D1086="monster","普通","BOSS")</f>
        <v>普通</v>
      </c>
      <c r="AD1029" s="50">
        <f>VLOOKUP(D1029,映射!AK:AL,2,FALSE)</f>
        <v>4</v>
      </c>
      <c r="AE1029" s="50" t="s">
        <v>37</v>
      </c>
      <c r="AF1029" s="4">
        <f>VLOOKUP(AE1029,映射!AN:AO,2,FALSE)</f>
        <v>2</v>
      </c>
      <c r="AG1029" s="50">
        <v>1</v>
      </c>
      <c r="AH1029" s="70">
        <v>1</v>
      </c>
      <c r="AI1029" s="16">
        <f t="shared" si="284"/>
        <v>40673</v>
      </c>
      <c r="AJ1029" s="16">
        <f t="shared" si="285"/>
        <v>50003</v>
      </c>
      <c r="AK1029" s="16">
        <f t="shared" si="286"/>
        <v>60</v>
      </c>
      <c r="AL1029" s="16" t="str">
        <f t="shared" si="287"/>
        <v>虎人</v>
      </c>
      <c r="AM1029" s="16">
        <f t="shared" si="288"/>
        <v>5240</v>
      </c>
      <c r="AN1029" s="16">
        <f t="shared" si="289"/>
        <v>1816</v>
      </c>
      <c r="AO1029" s="16">
        <f t="shared" si="297"/>
        <v>3424</v>
      </c>
      <c r="AP1029" s="16">
        <f t="shared" si="290"/>
        <v>4332</v>
      </c>
      <c r="AQ1029" s="16">
        <f t="shared" si="291"/>
        <v>2056</v>
      </c>
      <c r="AR1029" s="16">
        <f t="shared" si="292"/>
        <v>274</v>
      </c>
      <c r="AS1029" s="16"/>
      <c r="AT1029" s="16">
        <v>108.1</v>
      </c>
      <c r="AU1029" s="16">
        <v>117.1</v>
      </c>
      <c r="AV1029" s="16">
        <v>11.2</v>
      </c>
      <c r="AW1029" s="16"/>
    </row>
    <row r="1030" spans="1:49">
      <c r="A1030" s="62">
        <f>'表格编辑 '!A1087</f>
        <v>40674</v>
      </c>
      <c r="B1030" s="62">
        <f>'表格编辑 '!B1087</f>
        <v>50119</v>
      </c>
      <c r="C1030" s="62" t="str">
        <f>VLOOKUP(B1030,映射!A:B,2,FALSE)</f>
        <v>红魔恐怖箱</v>
      </c>
      <c r="D1030" s="62">
        <f>'表格编辑 '!E1087</f>
        <v>60</v>
      </c>
      <c r="E1030" s="62">
        <f>ROUNDUP((VLOOKUP(B1030,Sheet1!U:AA,3,FALSE)-2)*(0.042*(D1030-1)+0.2)+0.4,0)</f>
        <v>28</v>
      </c>
      <c r="F1030" s="62">
        <f>ROUNDUP((VLOOKUP(B1030,Sheet1!U:AA,4,FALSE)-2)*(0.042*(D1030-1)+0.2)+0.4,0)</f>
        <v>81</v>
      </c>
      <c r="G1030" s="62">
        <f>ROUNDUP((VLOOKUP(B1030,Sheet1!U:AA,5,FALSE)-2)*(0.042*(D1030-1)+0.2)+0.4,0)</f>
        <v>68</v>
      </c>
      <c r="H1030" s="62">
        <f>ROUNDUP((VLOOKUP(B1030,Sheet1!U:AA,6,FALSE)-2)*(0.042*(D1030-1)+0.2)+0.4,0)</f>
        <v>28</v>
      </c>
      <c r="I1030" s="62">
        <f>ROUNDUP((VLOOKUP(B1030,Sheet1!U:AA,7,FALSE)-2)*(0.042*(D1030-1)+0.2)+0.4,0)</f>
        <v>68</v>
      </c>
      <c r="J1030" s="62">
        <f>E1030*8+F1030*2+G1030*3+H1030*3+I1030*1+VLOOKUP(B1030,Sheet1!AU:AZ,2,FALSE)</f>
        <v>762</v>
      </c>
      <c r="K1030" s="62">
        <f>E1030*1+F1030*2+G1030*2+H1030*2+I1030*10+VLOOKUP(B1030,Sheet1!AU:AZ,3,FALSE)</f>
        <v>1082</v>
      </c>
      <c r="L1030" s="62">
        <f>E1030*0.1+F1030*2+G1030*0.2+H1030*0.26+I1030*0.1+VLOOKUP(B1030,Sheet1!AU:AZ,4,FALSE)</f>
        <v>212.48</v>
      </c>
      <c r="M1030" s="62">
        <f>E1030*0.1+F1030*0.2+G1030*2+H1030*0.2+I1030*0.1+VLOOKUP(B1030,Sheet1!AU:AZ,5,FALSE)</f>
        <v>187.4</v>
      </c>
      <c r="N1030" s="62">
        <f>E1030*0.1+F1030*0.2+G1030*0.2+H1030*2+I1030*0.1+VLOOKUP(B1030,Sheet1!AU:AZ,6,FALSE)</f>
        <v>115.4</v>
      </c>
      <c r="O1030" s="62">
        <f t="shared" si="298"/>
        <v>48.7</v>
      </c>
      <c r="P1030" s="62">
        <f t="shared" si="299"/>
        <v>6.3</v>
      </c>
      <c r="R1030" s="9">
        <f t="shared" si="293"/>
        <v>60</v>
      </c>
      <c r="S1030" s="9">
        <f t="shared" si="282"/>
        <v>427.16</v>
      </c>
      <c r="T1030" s="9">
        <f t="shared" si="283"/>
        <v>63.6</v>
      </c>
      <c r="U1030" s="66">
        <f t="shared" si="294"/>
        <v>553</v>
      </c>
      <c r="V1030" s="9">
        <f t="shared" si="295"/>
        <v>663.6</v>
      </c>
      <c r="W1030" s="67">
        <f t="shared" si="296"/>
        <v>336</v>
      </c>
      <c r="Y1030" s="69">
        <f>VLOOKUP(D1030,Sheet2!P:Q,2,FALSE)</f>
        <v>140</v>
      </c>
      <c r="AB1030" s="4" t="str">
        <f>IF('表格编辑 '!D1087="monster","普通","BOSS")</f>
        <v>普通</v>
      </c>
      <c r="AD1030" s="50">
        <f>VLOOKUP(D1030,映射!AK:AL,2,FALSE)</f>
        <v>4</v>
      </c>
      <c r="AE1030" s="50" t="s">
        <v>37</v>
      </c>
      <c r="AF1030" s="4">
        <f>VLOOKUP(AE1030,映射!AN:AO,2,FALSE)</f>
        <v>2</v>
      </c>
      <c r="AG1030" s="50">
        <v>1</v>
      </c>
      <c r="AH1030" s="70">
        <v>1</v>
      </c>
      <c r="AI1030" s="16">
        <f t="shared" si="284"/>
        <v>40674</v>
      </c>
      <c r="AJ1030" s="16">
        <f t="shared" si="285"/>
        <v>50119</v>
      </c>
      <c r="AK1030" s="16">
        <f t="shared" si="286"/>
        <v>60</v>
      </c>
      <c r="AL1030" s="16" t="str">
        <f t="shared" si="287"/>
        <v>红魔恐怖箱</v>
      </c>
      <c r="AM1030" s="16">
        <f t="shared" si="288"/>
        <v>4424</v>
      </c>
      <c r="AN1030" s="16">
        <f t="shared" si="289"/>
        <v>1524</v>
      </c>
      <c r="AO1030" s="16">
        <f t="shared" si="297"/>
        <v>2900</v>
      </c>
      <c r="AP1030" s="16">
        <f t="shared" si="290"/>
        <v>3662</v>
      </c>
      <c r="AQ1030" s="16">
        <f t="shared" si="291"/>
        <v>2164</v>
      </c>
      <c r="AR1030" s="16">
        <f t="shared" si="292"/>
        <v>319</v>
      </c>
      <c r="AS1030" s="16"/>
      <c r="AT1030" s="16">
        <v>159.7</v>
      </c>
      <c r="AU1030" s="16">
        <v>89.5</v>
      </c>
      <c r="AV1030" s="16">
        <v>46.9</v>
      </c>
      <c r="AW1030" s="16"/>
    </row>
    <row r="1031" spans="1:49">
      <c r="A1031" s="62">
        <f>'表格编辑 '!A1088</f>
        <v>40675</v>
      </c>
      <c r="B1031" s="62">
        <f>'表格编辑 '!B1088</f>
        <v>50121</v>
      </c>
      <c r="C1031" s="62" t="str">
        <f>VLOOKUP(B1031,映射!A:B,2,FALSE)</f>
        <v>绿蛙恐怖箱</v>
      </c>
      <c r="D1031" s="62">
        <f>'表格编辑 '!E1088</f>
        <v>60</v>
      </c>
      <c r="E1031" s="62">
        <f>ROUNDUP((VLOOKUP(B1031,Sheet1!U:AA,3,FALSE)-2)*(0.042*(D1031-1)+0.2)+0.4,0)</f>
        <v>30</v>
      </c>
      <c r="F1031" s="62">
        <f>ROUNDUP((VLOOKUP(B1031,Sheet1!U:AA,4,FALSE)-2)*(0.042*(D1031-1)+0.2)+0.4,0)</f>
        <v>89</v>
      </c>
      <c r="G1031" s="62">
        <f>ROUNDUP((VLOOKUP(B1031,Sheet1!U:AA,5,FALSE)-2)*(0.042*(D1031-1)+0.2)+0.4,0)</f>
        <v>73</v>
      </c>
      <c r="H1031" s="62">
        <f>ROUNDUP((VLOOKUP(B1031,Sheet1!U:AA,6,FALSE)-2)*(0.042*(D1031-1)+0.2)+0.4,0)</f>
        <v>62</v>
      </c>
      <c r="I1031" s="62">
        <f>ROUNDUP((VLOOKUP(B1031,Sheet1!U:AA,7,FALSE)-2)*(0.042*(D1031-1)+0.2)+0.4,0)</f>
        <v>57</v>
      </c>
      <c r="J1031" s="62">
        <f>E1031*8+F1031*2+G1031*3+H1031*3+I1031*1+VLOOKUP(B1031,Sheet1!AU:AZ,2,FALSE)</f>
        <v>900</v>
      </c>
      <c r="K1031" s="62">
        <f>E1031*1+F1031*2+G1031*2+H1031*2+I1031*10+VLOOKUP(B1031,Sheet1!AU:AZ,3,FALSE)</f>
        <v>1068</v>
      </c>
      <c r="L1031" s="62">
        <f>E1031*0.1+F1031*2+G1031*0.2+H1031*0.26+I1031*0.1+VLOOKUP(B1031,Sheet1!AU:AZ,4,FALSE)</f>
        <v>237.42</v>
      </c>
      <c r="M1031" s="62">
        <f>E1031*0.1+F1031*0.2+G1031*2+H1031*0.2+I1031*0.1+VLOOKUP(B1031,Sheet1!AU:AZ,5,FALSE)</f>
        <v>204.9</v>
      </c>
      <c r="N1031" s="62">
        <f>E1031*0.1+F1031*0.2+G1031*0.2+H1031*2+I1031*0.1+VLOOKUP(B1031,Sheet1!AU:AZ,6,FALSE)</f>
        <v>185.1</v>
      </c>
      <c r="O1031" s="62">
        <f t="shared" si="298"/>
        <v>36.1</v>
      </c>
      <c r="P1031" s="62">
        <f t="shared" si="299"/>
        <v>14.5</v>
      </c>
      <c r="R1031" s="9">
        <f t="shared" si="293"/>
        <v>60</v>
      </c>
      <c r="S1031" s="9">
        <f t="shared" si="282"/>
        <v>427.16</v>
      </c>
      <c r="T1031" s="9">
        <f t="shared" si="283"/>
        <v>63.6</v>
      </c>
      <c r="U1031" s="66">
        <f t="shared" si="294"/>
        <v>525</v>
      </c>
      <c r="V1031" s="9">
        <f t="shared" si="295"/>
        <v>630</v>
      </c>
      <c r="W1031" s="67">
        <f t="shared" si="296"/>
        <v>395</v>
      </c>
      <c r="Y1031" s="69">
        <f>VLOOKUP(D1031,Sheet2!P:Q,2,FALSE)</f>
        <v>140</v>
      </c>
      <c r="AB1031" s="4" t="str">
        <f>IF('表格编辑 '!D1088="monster","普通","BOSS")</f>
        <v>普通</v>
      </c>
      <c r="AD1031" s="50">
        <f>VLOOKUP(D1031,映射!AK:AL,2,FALSE)</f>
        <v>4</v>
      </c>
      <c r="AE1031" s="50" t="s">
        <v>37</v>
      </c>
      <c r="AF1031" s="4">
        <f>VLOOKUP(AE1031,映射!AN:AO,2,FALSE)</f>
        <v>2</v>
      </c>
      <c r="AG1031" s="50">
        <v>1</v>
      </c>
      <c r="AH1031" s="70">
        <v>1</v>
      </c>
      <c r="AI1031" s="16">
        <f t="shared" si="284"/>
        <v>40675</v>
      </c>
      <c r="AJ1031" s="16">
        <f t="shared" si="285"/>
        <v>50121</v>
      </c>
      <c r="AK1031" s="16">
        <f t="shared" si="286"/>
        <v>60</v>
      </c>
      <c r="AL1031" s="16" t="str">
        <f t="shared" si="287"/>
        <v>绿蛙恐怖箱</v>
      </c>
      <c r="AM1031" s="16">
        <f t="shared" si="288"/>
        <v>4200</v>
      </c>
      <c r="AN1031" s="16">
        <f t="shared" si="289"/>
        <v>1800</v>
      </c>
      <c r="AO1031" s="16">
        <f t="shared" si="297"/>
        <v>2400</v>
      </c>
      <c r="AP1031" s="16">
        <f t="shared" si="290"/>
        <v>3300</v>
      </c>
      <c r="AQ1031" s="16">
        <f t="shared" si="291"/>
        <v>2136</v>
      </c>
      <c r="AR1031" s="16">
        <f t="shared" si="292"/>
        <v>357</v>
      </c>
      <c r="AS1031" s="16"/>
      <c r="AT1031" s="16">
        <v>169.5</v>
      </c>
      <c r="AU1031" s="16">
        <v>81.3</v>
      </c>
      <c r="AV1031" s="16">
        <v>37.9</v>
      </c>
      <c r="AW1031" s="16"/>
    </row>
    <row r="1032" spans="1:49">
      <c r="A1032" s="62">
        <f>'表格编辑 '!A1089</f>
        <v>40676</v>
      </c>
      <c r="B1032" s="62">
        <f>'表格编辑 '!B1089</f>
        <v>50102</v>
      </c>
      <c r="C1032" s="62" t="str">
        <f>VLOOKUP(B1032,映射!A:B,2,FALSE)</f>
        <v>水精</v>
      </c>
      <c r="D1032" s="62">
        <f>'表格编辑 '!E1089</f>
        <v>24</v>
      </c>
      <c r="E1032" s="62">
        <f>ROUNDUP((VLOOKUP(B1032,Sheet1!U:AA,3,FALSE)-2)*(0.042*(D1032-1)+0.2)+0.4,0)</f>
        <v>34</v>
      </c>
      <c r="F1032" s="62">
        <f>ROUNDUP((VLOOKUP(B1032,Sheet1!U:AA,4,FALSE)-2)*(0.042*(D1032-1)+0.2)+0.4,0)</f>
        <v>34</v>
      </c>
      <c r="G1032" s="62">
        <f>ROUNDUP((VLOOKUP(B1032,Sheet1!U:AA,5,FALSE)-2)*(0.042*(D1032-1)+0.2)+0.4,0)</f>
        <v>34</v>
      </c>
      <c r="H1032" s="62">
        <f>ROUNDUP((VLOOKUP(B1032,Sheet1!U:AA,6,FALSE)-2)*(0.042*(D1032-1)+0.2)+0.4,0)</f>
        <v>22</v>
      </c>
      <c r="I1032" s="62">
        <f>ROUNDUP((VLOOKUP(B1032,Sheet1!U:AA,7,FALSE)-2)*(0.042*(D1032-1)+0.2)+0.4,0)</f>
        <v>34</v>
      </c>
      <c r="J1032" s="62">
        <f>E1032*8+F1032*2+G1032*3+H1032*3+I1032*1+VLOOKUP(B1032,Sheet1!AU:AZ,2,FALSE)</f>
        <v>562</v>
      </c>
      <c r="K1032" s="62">
        <f>E1032*1+F1032*2+G1032*2+H1032*2+I1032*10+VLOOKUP(B1032,Sheet1!AU:AZ,3,FALSE)</f>
        <v>574</v>
      </c>
      <c r="L1032" s="62">
        <f>E1032*0.1+F1032*2+G1032*0.2+H1032*0.26+I1032*0.1+VLOOKUP(B1032,Sheet1!AU:AZ,4,FALSE)</f>
        <v>107.32</v>
      </c>
      <c r="M1032" s="62">
        <f>E1032*0.1+F1032*0.2+G1032*2+H1032*0.2+I1032*0.1+VLOOKUP(B1032,Sheet1!AU:AZ,5,FALSE)</f>
        <v>106</v>
      </c>
      <c r="N1032" s="62">
        <f>E1032*0.1+F1032*0.2+G1032*0.2+H1032*2+I1032*0.1+VLOOKUP(B1032,Sheet1!AU:AZ,6,FALSE)</f>
        <v>84.4</v>
      </c>
      <c r="O1032" s="62">
        <f t="shared" si="298"/>
        <v>18.2</v>
      </c>
      <c r="P1032" s="62">
        <f t="shared" si="299"/>
        <v>21.4</v>
      </c>
      <c r="R1032" s="9">
        <f t="shared" si="293"/>
        <v>24</v>
      </c>
      <c r="S1032" s="9">
        <f t="shared" si="282"/>
        <v>162.44</v>
      </c>
      <c r="T1032" s="9">
        <f t="shared" si="283"/>
        <v>34.8</v>
      </c>
      <c r="U1032" s="66">
        <f t="shared" si="294"/>
        <v>165</v>
      </c>
      <c r="V1032" s="9">
        <f t="shared" si="295"/>
        <v>198</v>
      </c>
      <c r="W1032" s="67">
        <f t="shared" si="296"/>
        <v>164</v>
      </c>
      <c r="Y1032" s="69">
        <f>VLOOKUP(D1032,Sheet2!P:Q,2,FALSE)</f>
        <v>38</v>
      </c>
      <c r="AB1032" s="4" t="str">
        <f>IF('表格编辑 '!D1089="monster","普通","BOSS")</f>
        <v>普通</v>
      </c>
      <c r="AD1032" s="50">
        <f>VLOOKUP(D1032,映射!AK:AL,2,FALSE)</f>
        <v>3</v>
      </c>
      <c r="AE1032" s="50" t="s">
        <v>37</v>
      </c>
      <c r="AF1032" s="4">
        <f>VLOOKUP(AE1032,映射!AN:AO,2,FALSE)</f>
        <v>2</v>
      </c>
      <c r="AG1032" s="50">
        <v>1</v>
      </c>
      <c r="AH1032" s="70">
        <v>1</v>
      </c>
      <c r="AI1032" s="16">
        <f t="shared" si="284"/>
        <v>40676</v>
      </c>
      <c r="AJ1032" s="16">
        <f t="shared" si="285"/>
        <v>50102</v>
      </c>
      <c r="AK1032" s="16">
        <f t="shared" si="286"/>
        <v>24</v>
      </c>
      <c r="AL1032" s="16" t="str">
        <f t="shared" si="287"/>
        <v>水精</v>
      </c>
      <c r="AM1032" s="16">
        <f t="shared" si="288"/>
        <v>990</v>
      </c>
      <c r="AN1032" s="16">
        <f t="shared" si="289"/>
        <v>1124</v>
      </c>
      <c r="AO1032" s="16">
        <f t="shared" si="297"/>
        <v>-134</v>
      </c>
      <c r="AP1032" s="16">
        <f t="shared" si="290"/>
        <v>428</v>
      </c>
      <c r="AQ1032" s="16">
        <f t="shared" si="291"/>
        <v>1148</v>
      </c>
      <c r="AR1032" s="16">
        <f t="shared" si="292"/>
        <v>161</v>
      </c>
      <c r="AS1032" s="16"/>
      <c r="AT1032" s="16">
        <v>54.6</v>
      </c>
      <c r="AU1032" s="16">
        <v>54.6</v>
      </c>
      <c r="AV1032" s="16">
        <v>10.5</v>
      </c>
      <c r="AW1032" s="16"/>
    </row>
    <row r="1033" spans="1:49">
      <c r="A1033" s="62">
        <f>'表格编辑 '!A1090</f>
        <v>40677</v>
      </c>
      <c r="B1033" s="62">
        <f>'表格编辑 '!B1090</f>
        <v>50089</v>
      </c>
      <c r="C1033" s="62" t="str">
        <f>VLOOKUP(B1033,映射!A:B,2,FALSE)</f>
        <v>冰雪臭臭花</v>
      </c>
      <c r="D1033" s="62">
        <f>'表格编辑 '!E1090</f>
        <v>24</v>
      </c>
      <c r="E1033" s="62">
        <f>ROUNDUP((VLOOKUP(B1033,Sheet1!U:AA,3,FALSE)-2)*(0.042*(D1033-1)+0.2)+0.4,0)</f>
        <v>39</v>
      </c>
      <c r="F1033" s="62">
        <f>ROUNDUP((VLOOKUP(B1033,Sheet1!U:AA,4,FALSE)-2)*(0.042*(D1033-1)+0.2)+0.4,0)</f>
        <v>28</v>
      </c>
      <c r="G1033" s="62">
        <f>ROUNDUP((VLOOKUP(B1033,Sheet1!U:AA,5,FALSE)-2)*(0.042*(D1033-1)+0.2)+0.4,0)</f>
        <v>16</v>
      </c>
      <c r="H1033" s="62">
        <f>ROUNDUP((VLOOKUP(B1033,Sheet1!U:AA,6,FALSE)-2)*(0.042*(D1033-1)+0.2)+0.4,0)</f>
        <v>20</v>
      </c>
      <c r="I1033" s="62">
        <f>ROUNDUP((VLOOKUP(B1033,Sheet1!U:AA,7,FALSE)-2)*(0.042*(D1033-1)+0.2)+0.4,0)</f>
        <v>30</v>
      </c>
      <c r="J1033" s="62">
        <f>E1033*8+F1033*2+G1033*3+H1033*3+I1033*1+VLOOKUP(B1033,Sheet1!AU:AZ,2,FALSE)</f>
        <v>526</v>
      </c>
      <c r="K1033" s="62">
        <f>E1033*1+F1033*2+G1033*2+H1033*2+I1033*10+VLOOKUP(B1033,Sheet1!AU:AZ,3,FALSE)</f>
        <v>487</v>
      </c>
      <c r="L1033" s="62">
        <f>E1033*0.1+F1033*2+G1033*0.2+H1033*0.26+I1033*0.1+VLOOKUP(B1033,Sheet1!AU:AZ,4,FALSE)</f>
        <v>91.3</v>
      </c>
      <c r="M1033" s="62">
        <f>E1033*0.1+F1033*0.2+G1033*2+H1033*0.2+I1033*0.1+VLOOKUP(B1033,Sheet1!AU:AZ,5,FALSE)</f>
        <v>68.5</v>
      </c>
      <c r="N1033" s="62">
        <f>E1033*0.1+F1033*0.2+G1033*0.2+H1033*2+I1033*0.1+VLOOKUP(B1033,Sheet1!AU:AZ,6,FALSE)</f>
        <v>75.7</v>
      </c>
      <c r="O1033" s="62">
        <f t="shared" si="298"/>
        <v>10.7</v>
      </c>
      <c r="P1033" s="62">
        <f t="shared" si="299"/>
        <v>27.8</v>
      </c>
      <c r="R1033" s="9">
        <f t="shared" si="293"/>
        <v>24</v>
      </c>
      <c r="S1033" s="9">
        <f t="shared" si="282"/>
        <v>162.44</v>
      </c>
      <c r="T1033" s="9">
        <f t="shared" si="283"/>
        <v>34.8</v>
      </c>
      <c r="U1033" s="66">
        <f t="shared" si="294"/>
        <v>215</v>
      </c>
      <c r="V1033" s="9">
        <f t="shared" si="295"/>
        <v>258</v>
      </c>
      <c r="W1033" s="67">
        <f t="shared" si="296"/>
        <v>128</v>
      </c>
      <c r="Y1033" s="69">
        <f>VLOOKUP(D1033,Sheet2!P:Q,2,FALSE)</f>
        <v>38</v>
      </c>
      <c r="AB1033" s="4" t="str">
        <f>IF('表格编辑 '!D1090="monster","普通","BOSS")</f>
        <v>普通</v>
      </c>
      <c r="AD1033" s="50">
        <f>VLOOKUP(D1033,映射!AK:AL,2,FALSE)</f>
        <v>3</v>
      </c>
      <c r="AE1033" s="50" t="s">
        <v>37</v>
      </c>
      <c r="AF1033" s="4">
        <f>VLOOKUP(AE1033,映射!AN:AO,2,FALSE)</f>
        <v>2</v>
      </c>
      <c r="AG1033" s="50">
        <v>1</v>
      </c>
      <c r="AH1033" s="70">
        <v>1</v>
      </c>
      <c r="AI1033" s="16">
        <f t="shared" si="284"/>
        <v>40677</v>
      </c>
      <c r="AJ1033" s="16">
        <f t="shared" si="285"/>
        <v>50089</v>
      </c>
      <c r="AK1033" s="16">
        <f t="shared" si="286"/>
        <v>24</v>
      </c>
      <c r="AL1033" s="16" t="str">
        <f t="shared" si="287"/>
        <v>冰雪臭臭花</v>
      </c>
      <c r="AM1033" s="16">
        <f t="shared" si="288"/>
        <v>1290</v>
      </c>
      <c r="AN1033" s="16">
        <f t="shared" si="289"/>
        <v>1052</v>
      </c>
      <c r="AO1033" s="16">
        <f t="shared" si="297"/>
        <v>238</v>
      </c>
      <c r="AP1033" s="16">
        <f t="shared" si="290"/>
        <v>764</v>
      </c>
      <c r="AQ1033" s="16">
        <f t="shared" si="291"/>
        <v>974</v>
      </c>
      <c r="AR1033" s="16">
        <f t="shared" si="292"/>
        <v>137</v>
      </c>
      <c r="AS1033" s="16"/>
      <c r="AT1033" s="16">
        <v>36.5</v>
      </c>
      <c r="AU1033" s="16">
        <v>41.9</v>
      </c>
      <c r="AV1033" s="16">
        <v>8.2</v>
      </c>
      <c r="AW1033" s="16"/>
    </row>
    <row r="1034" spans="1:49">
      <c r="A1034" s="62">
        <f>'表格编辑 '!A1091</f>
        <v>40678</v>
      </c>
      <c r="B1034" s="62">
        <f>'表格编辑 '!B1091</f>
        <v>50060</v>
      </c>
      <c r="C1034" s="62" t="str">
        <f>VLOOKUP(B1034,映射!A:B,2,FALSE)</f>
        <v>炼狱魔蝎</v>
      </c>
      <c r="D1034" s="62">
        <f>'表格编辑 '!E1091</f>
        <v>24</v>
      </c>
      <c r="E1034" s="62">
        <f>ROUNDUP((VLOOKUP(B1034,Sheet1!U:AA,3,FALSE)-2)*(0.042*(D1034-1)+0.2)+0.4,0)</f>
        <v>21</v>
      </c>
      <c r="F1034" s="62">
        <f>ROUNDUP((VLOOKUP(B1034,Sheet1!U:AA,4,FALSE)-2)*(0.042*(D1034-1)+0.2)+0.4,0)</f>
        <v>31</v>
      </c>
      <c r="G1034" s="62">
        <f>ROUNDUP((VLOOKUP(B1034,Sheet1!U:AA,5,FALSE)-2)*(0.042*(D1034-1)+0.2)+0.4,0)</f>
        <v>48</v>
      </c>
      <c r="H1034" s="62">
        <f>ROUNDUP((VLOOKUP(B1034,Sheet1!U:AA,6,FALSE)-2)*(0.042*(D1034-1)+0.2)+0.4,0)</f>
        <v>21</v>
      </c>
      <c r="I1034" s="62">
        <f>ROUNDUP((VLOOKUP(B1034,Sheet1!U:AA,7,FALSE)-2)*(0.042*(D1034-1)+0.2)+0.4,0)</f>
        <v>7</v>
      </c>
      <c r="J1034" s="62">
        <f>E1034*8+F1034*2+G1034*3+H1034*3+I1034*1+VLOOKUP(B1034,Sheet1!AU:AZ,2,FALSE)</f>
        <v>464</v>
      </c>
      <c r="K1034" s="62">
        <f>E1034*1+F1034*2+G1034*2+H1034*2+I1034*10+VLOOKUP(B1034,Sheet1!AU:AZ,3,FALSE)</f>
        <v>311</v>
      </c>
      <c r="L1034" s="62">
        <f>E1034*0.1+F1034*2+G1034*0.2+H1034*0.26+I1034*0.1+VLOOKUP(B1034,Sheet1!AU:AZ,4,FALSE)</f>
        <v>99.86</v>
      </c>
      <c r="M1034" s="62">
        <f>E1034*0.1+F1034*0.2+G1034*2+H1034*0.2+I1034*0.1+VLOOKUP(B1034,Sheet1!AU:AZ,5,FALSE)</f>
        <v>129.2</v>
      </c>
      <c r="N1034" s="62">
        <f>E1034*0.1+F1034*0.2+G1034*0.2+H1034*2+I1034*0.1+VLOOKUP(B1034,Sheet1!AU:AZ,6,FALSE)</f>
        <v>80.6</v>
      </c>
      <c r="O1034" s="62">
        <f t="shared" si="298"/>
        <v>3.7</v>
      </c>
      <c r="P1034" s="62">
        <f t="shared" si="299"/>
        <v>12.4</v>
      </c>
      <c r="R1034" s="9">
        <f t="shared" si="293"/>
        <v>24</v>
      </c>
      <c r="S1034" s="9">
        <f t="shared" si="282"/>
        <v>162.44</v>
      </c>
      <c r="T1034" s="9">
        <f t="shared" si="283"/>
        <v>34.8</v>
      </c>
      <c r="U1034" s="66">
        <f t="shared" si="294"/>
        <v>144</v>
      </c>
      <c r="V1034" s="9">
        <f t="shared" si="295"/>
        <v>172.8</v>
      </c>
      <c r="W1034" s="67">
        <f t="shared" si="296"/>
        <v>147</v>
      </c>
      <c r="Y1034" s="69">
        <f>VLOOKUP(D1034,Sheet2!P:Q,2,FALSE)</f>
        <v>38</v>
      </c>
      <c r="AB1034" s="4" t="str">
        <f>IF('表格编辑 '!D1091="monster","普通","BOSS")</f>
        <v>普通</v>
      </c>
      <c r="AD1034" s="50">
        <f>VLOOKUP(D1034,映射!AK:AL,2,FALSE)</f>
        <v>3</v>
      </c>
      <c r="AE1034" s="50" t="s">
        <v>37</v>
      </c>
      <c r="AF1034" s="4">
        <f>VLOOKUP(AE1034,映射!AN:AO,2,FALSE)</f>
        <v>2</v>
      </c>
      <c r="AG1034" s="50">
        <v>1</v>
      </c>
      <c r="AH1034" s="70">
        <v>1</v>
      </c>
      <c r="AI1034" s="16">
        <f t="shared" si="284"/>
        <v>40678</v>
      </c>
      <c r="AJ1034" s="16">
        <f t="shared" si="285"/>
        <v>50060</v>
      </c>
      <c r="AK1034" s="16">
        <f t="shared" si="286"/>
        <v>24</v>
      </c>
      <c r="AL1034" s="16" t="str">
        <f t="shared" si="287"/>
        <v>炼狱魔蝎</v>
      </c>
      <c r="AM1034" s="16">
        <f t="shared" si="288"/>
        <v>864</v>
      </c>
      <c r="AN1034" s="16">
        <f t="shared" si="289"/>
        <v>928</v>
      </c>
      <c r="AO1034" s="16">
        <f t="shared" si="297"/>
        <v>-64</v>
      </c>
      <c r="AP1034" s="16">
        <f t="shared" si="290"/>
        <v>400</v>
      </c>
      <c r="AQ1034" s="16">
        <f t="shared" si="291"/>
        <v>622</v>
      </c>
      <c r="AR1034" s="16">
        <f t="shared" si="292"/>
        <v>150</v>
      </c>
      <c r="AS1034" s="16"/>
      <c r="AT1034" s="16">
        <v>82.1</v>
      </c>
      <c r="AU1034" s="16">
        <v>46.1</v>
      </c>
      <c r="AV1034" s="16">
        <v>2.4</v>
      </c>
      <c r="AW1034" s="16"/>
    </row>
    <row r="1035" spans="1:49">
      <c r="A1035" s="62">
        <f>'表格编辑 '!A1092</f>
        <v>40679</v>
      </c>
      <c r="B1035" s="62">
        <f>'表格编辑 '!B1092</f>
        <v>50102</v>
      </c>
      <c r="C1035" s="62" t="str">
        <f>VLOOKUP(B1035,映射!A:B,2,FALSE)</f>
        <v>水精</v>
      </c>
      <c r="D1035" s="62">
        <f>'表格编辑 '!E1092</f>
        <v>24</v>
      </c>
      <c r="E1035" s="62">
        <f>ROUNDUP((VLOOKUP(B1035,Sheet1!U:AA,3,FALSE)-2)*(0.042*(D1035-1)+0.2)+0.4,0)</f>
        <v>34</v>
      </c>
      <c r="F1035" s="62">
        <f>ROUNDUP((VLOOKUP(B1035,Sheet1!U:AA,4,FALSE)-2)*(0.042*(D1035-1)+0.2)+0.4,0)</f>
        <v>34</v>
      </c>
      <c r="G1035" s="62">
        <f>ROUNDUP((VLOOKUP(B1035,Sheet1!U:AA,5,FALSE)-2)*(0.042*(D1035-1)+0.2)+0.4,0)</f>
        <v>34</v>
      </c>
      <c r="H1035" s="62">
        <f>ROUNDUP((VLOOKUP(B1035,Sheet1!U:AA,6,FALSE)-2)*(0.042*(D1035-1)+0.2)+0.4,0)</f>
        <v>22</v>
      </c>
      <c r="I1035" s="62">
        <f>ROUNDUP((VLOOKUP(B1035,Sheet1!U:AA,7,FALSE)-2)*(0.042*(D1035-1)+0.2)+0.4,0)</f>
        <v>34</v>
      </c>
      <c r="J1035" s="62">
        <f>E1035*8+F1035*2+G1035*3+H1035*3+I1035*1+VLOOKUP(B1035,Sheet1!AU:AZ,2,FALSE)</f>
        <v>562</v>
      </c>
      <c r="K1035" s="62">
        <f>E1035*1+F1035*2+G1035*2+H1035*2+I1035*10+VLOOKUP(B1035,Sheet1!AU:AZ,3,FALSE)</f>
        <v>574</v>
      </c>
      <c r="L1035" s="62">
        <f>E1035*0.1+F1035*2+G1035*0.2+H1035*0.26+I1035*0.1+VLOOKUP(B1035,Sheet1!AU:AZ,4,FALSE)</f>
        <v>107.32</v>
      </c>
      <c r="M1035" s="62">
        <f>E1035*0.1+F1035*0.2+G1035*2+H1035*0.2+I1035*0.1+VLOOKUP(B1035,Sheet1!AU:AZ,5,FALSE)</f>
        <v>106</v>
      </c>
      <c r="N1035" s="62">
        <f>E1035*0.1+F1035*0.2+G1035*0.2+H1035*2+I1035*0.1+VLOOKUP(B1035,Sheet1!AU:AZ,6,FALSE)</f>
        <v>84.4</v>
      </c>
      <c r="O1035" s="62">
        <f t="shared" si="298"/>
        <v>18.2</v>
      </c>
      <c r="P1035" s="62">
        <f t="shared" si="299"/>
        <v>21.4</v>
      </c>
      <c r="R1035" s="9">
        <f t="shared" si="293"/>
        <v>24</v>
      </c>
      <c r="S1035" s="9">
        <f t="shared" si="282"/>
        <v>162.44</v>
      </c>
      <c r="T1035" s="9">
        <f t="shared" si="283"/>
        <v>34.8</v>
      </c>
      <c r="U1035" s="66">
        <f t="shared" si="294"/>
        <v>165</v>
      </c>
      <c r="V1035" s="9">
        <f t="shared" si="295"/>
        <v>198</v>
      </c>
      <c r="W1035" s="67">
        <f t="shared" si="296"/>
        <v>164</v>
      </c>
      <c r="Y1035" s="69">
        <f>VLOOKUP(D1035,Sheet2!P:Q,2,FALSE)</f>
        <v>38</v>
      </c>
      <c r="AB1035" s="4" t="str">
        <f>IF('表格编辑 '!D1092="monster","普通","BOSS")</f>
        <v>普通</v>
      </c>
      <c r="AD1035" s="50">
        <f>VLOOKUP(D1035,映射!AK:AL,2,FALSE)</f>
        <v>3</v>
      </c>
      <c r="AE1035" s="50" t="s">
        <v>37</v>
      </c>
      <c r="AF1035" s="4">
        <f>VLOOKUP(AE1035,映射!AN:AO,2,FALSE)</f>
        <v>2</v>
      </c>
      <c r="AG1035" s="50">
        <v>1</v>
      </c>
      <c r="AH1035" s="70">
        <v>1</v>
      </c>
      <c r="AI1035" s="16">
        <f t="shared" si="284"/>
        <v>40679</v>
      </c>
      <c r="AJ1035" s="16">
        <f t="shared" si="285"/>
        <v>50102</v>
      </c>
      <c r="AK1035" s="16">
        <f t="shared" si="286"/>
        <v>24</v>
      </c>
      <c r="AL1035" s="16" t="str">
        <f t="shared" si="287"/>
        <v>水精</v>
      </c>
      <c r="AM1035" s="16">
        <f t="shared" si="288"/>
        <v>990</v>
      </c>
      <c r="AN1035" s="16">
        <f t="shared" si="289"/>
        <v>1124</v>
      </c>
      <c r="AO1035" s="16">
        <f t="shared" si="297"/>
        <v>-134</v>
      </c>
      <c r="AP1035" s="16">
        <f t="shared" si="290"/>
        <v>428</v>
      </c>
      <c r="AQ1035" s="16">
        <f t="shared" si="291"/>
        <v>1148</v>
      </c>
      <c r="AR1035" s="16">
        <f t="shared" si="292"/>
        <v>161</v>
      </c>
      <c r="AS1035" s="16"/>
      <c r="AT1035" s="16">
        <v>54.6</v>
      </c>
      <c r="AU1035" s="16">
        <v>54.6</v>
      </c>
      <c r="AV1035" s="16">
        <v>10.5</v>
      </c>
      <c r="AW1035" s="16"/>
    </row>
    <row r="1036" spans="1:49">
      <c r="A1036" s="62">
        <f>'表格编辑 '!A1093</f>
        <v>40680</v>
      </c>
      <c r="B1036" s="62">
        <f>'表格编辑 '!B1093</f>
        <v>50043</v>
      </c>
      <c r="C1036" s="62" t="str">
        <f>VLOOKUP(B1036,映射!A:B,2,FALSE)</f>
        <v>小魔物</v>
      </c>
      <c r="D1036" s="62">
        <f>'表格编辑 '!E1093</f>
        <v>24</v>
      </c>
      <c r="E1036" s="62">
        <f>ROUNDUP((VLOOKUP(B1036,Sheet1!U:AA,3,FALSE)-2)*(0.042*(D1036-1)+0.2)+0.4,0)</f>
        <v>24</v>
      </c>
      <c r="F1036" s="62">
        <f>ROUNDUP((VLOOKUP(B1036,Sheet1!U:AA,4,FALSE)-2)*(0.042*(D1036-1)+0.2)+0.4,0)</f>
        <v>36</v>
      </c>
      <c r="G1036" s="62">
        <f>ROUNDUP((VLOOKUP(B1036,Sheet1!U:AA,5,FALSE)-2)*(0.042*(D1036-1)+0.2)+0.4,0)</f>
        <v>13</v>
      </c>
      <c r="H1036" s="62">
        <f>ROUNDUP((VLOOKUP(B1036,Sheet1!U:AA,6,FALSE)-2)*(0.042*(D1036-1)+0.2)+0.4,0)</f>
        <v>42</v>
      </c>
      <c r="I1036" s="62">
        <f>ROUNDUP((VLOOKUP(B1036,Sheet1!U:AA,7,FALSE)-2)*(0.042*(D1036-1)+0.2)+0.4,0)</f>
        <v>42</v>
      </c>
      <c r="J1036" s="62">
        <f>E1036*8+F1036*2+G1036*3+H1036*3+I1036*1+VLOOKUP(B1036,Sheet1!AU:AZ,2,FALSE)</f>
        <v>491</v>
      </c>
      <c r="K1036" s="62">
        <f>E1036*1+F1036*2+G1036*2+H1036*2+I1036*10+VLOOKUP(B1036,Sheet1!AU:AZ,3,FALSE)</f>
        <v>646</v>
      </c>
      <c r="L1036" s="62">
        <f>E1036*0.1+F1036*2+G1036*0.2+H1036*0.26+I1036*0.1+VLOOKUP(B1036,Sheet1!AU:AZ,4,FALSE)</f>
        <v>112.12</v>
      </c>
      <c r="M1036" s="62">
        <f>E1036*0.1+F1036*0.2+G1036*2+H1036*0.2+I1036*0.1+VLOOKUP(B1036,Sheet1!AU:AZ,5,FALSE)</f>
        <v>68.2</v>
      </c>
      <c r="N1036" s="62">
        <f>E1036*0.1+F1036*0.2+G1036*0.2+H1036*2+I1036*0.1+VLOOKUP(B1036,Sheet1!AU:AZ,6,FALSE)</f>
        <v>120.4</v>
      </c>
      <c r="O1036" s="62">
        <f t="shared" si="298"/>
        <v>21.2</v>
      </c>
      <c r="P1036" s="62">
        <f t="shared" si="299"/>
        <v>18.5</v>
      </c>
      <c r="R1036" s="9">
        <f t="shared" si="293"/>
        <v>24</v>
      </c>
      <c r="S1036" s="9">
        <f t="shared" si="282"/>
        <v>162.44</v>
      </c>
      <c r="T1036" s="9">
        <f t="shared" si="283"/>
        <v>34.8</v>
      </c>
      <c r="U1036" s="66">
        <f t="shared" si="294"/>
        <v>216</v>
      </c>
      <c r="V1036" s="9">
        <f t="shared" si="295"/>
        <v>259.2</v>
      </c>
      <c r="W1036" s="67">
        <f t="shared" si="296"/>
        <v>175</v>
      </c>
      <c r="Y1036" s="69">
        <f>VLOOKUP(D1036,Sheet2!P:Q,2,FALSE)</f>
        <v>38</v>
      </c>
      <c r="AB1036" s="4" t="str">
        <f>IF('表格编辑 '!D1093="monster","普通","BOSS")</f>
        <v>普通</v>
      </c>
      <c r="AD1036" s="50">
        <f>VLOOKUP(D1036,映射!AK:AL,2,FALSE)</f>
        <v>3</v>
      </c>
      <c r="AE1036" s="50" t="s">
        <v>37</v>
      </c>
      <c r="AF1036" s="4">
        <f>VLOOKUP(AE1036,映射!AN:AO,2,FALSE)</f>
        <v>2</v>
      </c>
      <c r="AG1036" s="50">
        <v>1</v>
      </c>
      <c r="AH1036" s="70">
        <v>1</v>
      </c>
      <c r="AI1036" s="16">
        <f t="shared" si="284"/>
        <v>40680</v>
      </c>
      <c r="AJ1036" s="16">
        <f t="shared" si="285"/>
        <v>50043</v>
      </c>
      <c r="AK1036" s="16">
        <f t="shared" si="286"/>
        <v>24</v>
      </c>
      <c r="AL1036" s="16" t="str">
        <f t="shared" si="287"/>
        <v>小魔物</v>
      </c>
      <c r="AM1036" s="16">
        <f t="shared" si="288"/>
        <v>1296</v>
      </c>
      <c r="AN1036" s="16">
        <f t="shared" si="289"/>
        <v>982</v>
      </c>
      <c r="AO1036" s="16">
        <f t="shared" si="297"/>
        <v>314</v>
      </c>
      <c r="AP1036" s="16">
        <f t="shared" si="290"/>
        <v>805</v>
      </c>
      <c r="AQ1036" s="16">
        <f t="shared" si="291"/>
        <v>1292</v>
      </c>
      <c r="AR1036" s="16">
        <f t="shared" si="292"/>
        <v>169</v>
      </c>
      <c r="AS1036" s="16"/>
      <c r="AT1036" s="16">
        <v>23.9</v>
      </c>
      <c r="AU1036" s="16">
        <v>70.7</v>
      </c>
      <c r="AV1036" s="16">
        <v>17.9</v>
      </c>
      <c r="AW1036" s="16"/>
    </row>
    <row r="1037" spans="1:49">
      <c r="A1037" s="62">
        <f>'表格编辑 '!A1094</f>
        <v>40681</v>
      </c>
      <c r="B1037" s="62">
        <f>'表格编辑 '!B1094</f>
        <v>50154</v>
      </c>
      <c r="C1037" s="62" t="str">
        <f>VLOOKUP(B1037,映射!A:B,2,FALSE)</f>
        <v>海贼</v>
      </c>
      <c r="D1037" s="62">
        <f>'表格编辑 '!E1094</f>
        <v>24</v>
      </c>
      <c r="E1037" s="62">
        <f>ROUNDUP((VLOOKUP(B1037,Sheet1!U:AA,3,FALSE)-2)*(0.042*(D1037-1)+0.2)+0.4,0)</f>
        <v>21</v>
      </c>
      <c r="F1037" s="62">
        <f>ROUNDUP((VLOOKUP(B1037,Sheet1!U:AA,4,FALSE)-2)*(0.042*(D1037-1)+0.2)+0.4,0)</f>
        <v>35</v>
      </c>
      <c r="G1037" s="62">
        <f>ROUNDUP((VLOOKUP(B1037,Sheet1!U:AA,5,FALSE)-2)*(0.042*(D1037-1)+0.2)+0.4,0)</f>
        <v>25</v>
      </c>
      <c r="H1037" s="62">
        <f>ROUNDUP((VLOOKUP(B1037,Sheet1!U:AA,6,FALSE)-2)*(0.042*(D1037-1)+0.2)+0.4,0)</f>
        <v>31</v>
      </c>
      <c r="I1037" s="62">
        <f>ROUNDUP((VLOOKUP(B1037,Sheet1!U:AA,7,FALSE)-2)*(0.042*(D1037-1)+0.2)+0.4,0)</f>
        <v>15</v>
      </c>
      <c r="J1037" s="62">
        <f>E1037*8+F1037*2+G1037*3+H1037*3+I1037*1+VLOOKUP(B1037,Sheet1!AU:AZ,2,FALSE)</f>
        <v>441</v>
      </c>
      <c r="K1037" s="62">
        <f>E1037*1+F1037*2+G1037*2+H1037*2+I1037*10+VLOOKUP(B1037,Sheet1!AU:AZ,3,FALSE)</f>
        <v>373</v>
      </c>
      <c r="L1037" s="62">
        <f>E1037*0.1+F1037*2+G1037*0.2+H1037*0.26+I1037*0.1+VLOOKUP(B1037,Sheet1!AU:AZ,4,FALSE)</f>
        <v>106.66</v>
      </c>
      <c r="M1037" s="62">
        <f>E1037*0.1+F1037*0.2+G1037*2+H1037*0.2+I1037*0.1+VLOOKUP(B1037,Sheet1!AU:AZ,5,FALSE)</f>
        <v>86.8</v>
      </c>
      <c r="N1037" s="62">
        <f>E1037*0.1+F1037*0.2+G1037*0.2+H1037*2+I1037*0.1+VLOOKUP(B1037,Sheet1!AU:AZ,6,FALSE)</f>
        <v>97.6</v>
      </c>
      <c r="O1037" s="62">
        <f t="shared" si="298"/>
        <v>4.1</v>
      </c>
      <c r="P1037" s="62">
        <f t="shared" si="299"/>
        <v>15.5</v>
      </c>
      <c r="R1037" s="9">
        <f t="shared" si="293"/>
        <v>24</v>
      </c>
      <c r="S1037" s="9">
        <f t="shared" si="282"/>
        <v>162.44</v>
      </c>
      <c r="T1037" s="9">
        <f t="shared" si="283"/>
        <v>34.8</v>
      </c>
      <c r="U1037" s="66">
        <f t="shared" si="294"/>
        <v>187</v>
      </c>
      <c r="V1037" s="9">
        <f t="shared" si="295"/>
        <v>224.4</v>
      </c>
      <c r="W1037" s="67">
        <f t="shared" si="296"/>
        <v>162</v>
      </c>
      <c r="Y1037" s="69">
        <f>VLOOKUP(D1037,Sheet2!P:Q,2,FALSE)</f>
        <v>38</v>
      </c>
      <c r="AB1037" s="4" t="str">
        <f>IF('表格编辑 '!D1094="monster","普通","BOSS")</f>
        <v>普通</v>
      </c>
      <c r="AD1037" s="50">
        <f>VLOOKUP(D1037,映射!AK:AL,2,FALSE)</f>
        <v>3</v>
      </c>
      <c r="AE1037" s="50" t="s">
        <v>37</v>
      </c>
      <c r="AF1037" s="4">
        <f>VLOOKUP(AE1037,映射!AN:AO,2,FALSE)</f>
        <v>2</v>
      </c>
      <c r="AG1037" s="50">
        <v>1</v>
      </c>
      <c r="AH1037" s="70">
        <v>1</v>
      </c>
      <c r="AI1037" s="16">
        <f t="shared" si="284"/>
        <v>40681</v>
      </c>
      <c r="AJ1037" s="16">
        <f t="shared" si="285"/>
        <v>50154</v>
      </c>
      <c r="AK1037" s="16">
        <f t="shared" si="286"/>
        <v>24</v>
      </c>
      <c r="AL1037" s="16" t="str">
        <f t="shared" si="287"/>
        <v>海贼</v>
      </c>
      <c r="AM1037" s="16">
        <f t="shared" si="288"/>
        <v>1122</v>
      </c>
      <c r="AN1037" s="16">
        <f t="shared" si="289"/>
        <v>882</v>
      </c>
      <c r="AO1037" s="16">
        <f t="shared" si="297"/>
        <v>240</v>
      </c>
      <c r="AP1037" s="16">
        <f t="shared" si="290"/>
        <v>681</v>
      </c>
      <c r="AQ1037" s="16">
        <f t="shared" si="291"/>
        <v>746</v>
      </c>
      <c r="AR1037" s="16">
        <f t="shared" si="292"/>
        <v>160</v>
      </c>
      <c r="AS1037" s="16"/>
      <c r="AT1037" s="16">
        <v>50.7</v>
      </c>
      <c r="AU1037" s="16">
        <v>59.7</v>
      </c>
      <c r="AV1037" s="16">
        <v>2.8</v>
      </c>
      <c r="AW1037" s="16"/>
    </row>
    <row r="1038" spans="1:49">
      <c r="A1038" s="62">
        <f>'表格编辑 '!A1095</f>
        <v>40682</v>
      </c>
      <c r="B1038" s="62">
        <f>'表格编辑 '!B1095</f>
        <v>50052</v>
      </c>
      <c r="C1038" s="62" t="str">
        <f>VLOOKUP(B1038,映射!A:B,2,FALSE)</f>
        <v>恶魔蝙蝠</v>
      </c>
      <c r="D1038" s="62">
        <f>'表格编辑 '!E1095</f>
        <v>24</v>
      </c>
      <c r="E1038" s="62">
        <f>ROUNDUP((VLOOKUP(B1038,Sheet1!U:AA,3,FALSE)-2)*(0.042*(D1038-1)+0.2)+0.4,0)</f>
        <v>20</v>
      </c>
      <c r="F1038" s="62">
        <f>ROUNDUP((VLOOKUP(B1038,Sheet1!U:AA,4,FALSE)-2)*(0.042*(D1038-1)+0.2)+0.4,0)</f>
        <v>44</v>
      </c>
      <c r="G1038" s="62">
        <f>ROUNDUP((VLOOKUP(B1038,Sheet1!U:AA,5,FALSE)-2)*(0.042*(D1038-1)+0.2)+0.4,0)</f>
        <v>16</v>
      </c>
      <c r="H1038" s="62">
        <f>ROUNDUP((VLOOKUP(B1038,Sheet1!U:AA,6,FALSE)-2)*(0.042*(D1038-1)+0.2)+0.4,0)</f>
        <v>38</v>
      </c>
      <c r="I1038" s="62">
        <f>ROUNDUP((VLOOKUP(B1038,Sheet1!U:AA,7,FALSE)-2)*(0.042*(D1038-1)+0.2)+0.4,0)</f>
        <v>32</v>
      </c>
      <c r="J1038" s="62">
        <f>E1038*8+F1038*2+G1038*3+H1038*3+I1038*1+VLOOKUP(B1038,Sheet1!AU:AZ,2,FALSE)</f>
        <v>462</v>
      </c>
      <c r="K1038" s="62">
        <f>E1038*1+F1038*2+G1038*2+H1038*2+I1038*10+VLOOKUP(B1038,Sheet1!AU:AZ,3,FALSE)</f>
        <v>556</v>
      </c>
      <c r="L1038" s="62">
        <f>E1038*0.1+F1038*2+G1038*0.2+H1038*0.26+I1038*0.1+VLOOKUP(B1038,Sheet1!AU:AZ,4,FALSE)</f>
        <v>126.28</v>
      </c>
      <c r="M1038" s="62">
        <f>E1038*0.1+F1038*0.2+G1038*2+H1038*0.2+I1038*0.1+VLOOKUP(B1038,Sheet1!AU:AZ,5,FALSE)</f>
        <v>73.6</v>
      </c>
      <c r="N1038" s="62">
        <f>E1038*0.1+F1038*0.2+G1038*0.2+H1038*2+I1038*0.1+VLOOKUP(B1038,Sheet1!AU:AZ,6,FALSE)</f>
        <v>113.2</v>
      </c>
      <c r="O1038" s="62">
        <f t="shared" si="298"/>
        <v>14.6</v>
      </c>
      <c r="P1038" s="62">
        <f t="shared" si="299"/>
        <v>14.4</v>
      </c>
      <c r="R1038" s="9">
        <f t="shared" si="293"/>
        <v>24</v>
      </c>
      <c r="S1038" s="9">
        <f t="shared" si="282"/>
        <v>162.44</v>
      </c>
      <c r="T1038" s="9">
        <f t="shared" si="283"/>
        <v>34.8</v>
      </c>
      <c r="U1038" s="66">
        <f t="shared" si="294"/>
        <v>207</v>
      </c>
      <c r="V1038" s="9">
        <f t="shared" si="295"/>
        <v>248.4</v>
      </c>
      <c r="W1038" s="67">
        <f t="shared" si="296"/>
        <v>208</v>
      </c>
      <c r="Y1038" s="69">
        <f>VLOOKUP(D1038,Sheet2!P:Q,2,FALSE)</f>
        <v>38</v>
      </c>
      <c r="AB1038" s="4" t="str">
        <f>IF('表格编辑 '!D1095="monster","普通","BOSS")</f>
        <v>普通</v>
      </c>
      <c r="AD1038" s="50">
        <f>VLOOKUP(D1038,映射!AK:AL,2,FALSE)</f>
        <v>3</v>
      </c>
      <c r="AE1038" s="50" t="s">
        <v>37</v>
      </c>
      <c r="AF1038" s="4">
        <f>VLOOKUP(AE1038,映射!AN:AO,2,FALSE)</f>
        <v>2</v>
      </c>
      <c r="AG1038" s="50">
        <v>1</v>
      </c>
      <c r="AH1038" s="70">
        <v>1</v>
      </c>
      <c r="AI1038" s="16">
        <f t="shared" si="284"/>
        <v>40682</v>
      </c>
      <c r="AJ1038" s="16">
        <f t="shared" si="285"/>
        <v>50052</v>
      </c>
      <c r="AK1038" s="16">
        <f t="shared" si="286"/>
        <v>24</v>
      </c>
      <c r="AL1038" s="16" t="str">
        <f t="shared" si="287"/>
        <v>恶魔蝙蝠</v>
      </c>
      <c r="AM1038" s="16">
        <f t="shared" si="288"/>
        <v>1242</v>
      </c>
      <c r="AN1038" s="16">
        <f t="shared" si="289"/>
        <v>924</v>
      </c>
      <c r="AO1038" s="16">
        <f t="shared" si="297"/>
        <v>318</v>
      </c>
      <c r="AP1038" s="16">
        <f t="shared" si="290"/>
        <v>780</v>
      </c>
      <c r="AQ1038" s="16">
        <f t="shared" si="291"/>
        <v>1112</v>
      </c>
      <c r="AR1038" s="16">
        <f t="shared" si="292"/>
        <v>190</v>
      </c>
      <c r="AS1038" s="16"/>
      <c r="AT1038" s="16">
        <v>29.6</v>
      </c>
      <c r="AU1038" s="16">
        <v>58.4</v>
      </c>
      <c r="AV1038" s="16">
        <v>9.3</v>
      </c>
      <c r="AW1038" s="16"/>
    </row>
    <row r="1039" spans="1:49">
      <c r="A1039" s="62">
        <f>'表格编辑 '!A1096</f>
        <v>40683</v>
      </c>
      <c r="B1039" s="62">
        <f>'表格编辑 '!B1096</f>
        <v>50141</v>
      </c>
      <c r="C1039" s="62" t="str">
        <f>VLOOKUP(B1039,映射!A:B,2,FALSE)</f>
        <v>水龙蜥</v>
      </c>
      <c r="D1039" s="62">
        <f>'表格编辑 '!E1096</f>
        <v>24</v>
      </c>
      <c r="E1039" s="62">
        <f>ROUNDUP((VLOOKUP(B1039,Sheet1!U:AA,3,FALSE)-2)*(0.042*(D1039-1)+0.2)+0.4,0)</f>
        <v>46</v>
      </c>
      <c r="F1039" s="62">
        <f>ROUNDUP((VLOOKUP(B1039,Sheet1!U:AA,4,FALSE)-2)*(0.042*(D1039-1)+0.2)+0.4,0)</f>
        <v>45</v>
      </c>
      <c r="G1039" s="62">
        <f>ROUNDUP((VLOOKUP(B1039,Sheet1!U:AA,5,FALSE)-2)*(0.042*(D1039-1)+0.2)+0.4,0)</f>
        <v>36</v>
      </c>
      <c r="H1039" s="62">
        <f>ROUNDUP((VLOOKUP(B1039,Sheet1!U:AA,6,FALSE)-2)*(0.042*(D1039-1)+0.2)+0.4,0)</f>
        <v>17</v>
      </c>
      <c r="I1039" s="62">
        <f>ROUNDUP((VLOOKUP(B1039,Sheet1!U:AA,7,FALSE)-2)*(0.042*(D1039-1)+0.2)+0.4,0)</f>
        <v>11</v>
      </c>
      <c r="J1039" s="62">
        <f>E1039*8+F1039*2+G1039*3+H1039*3+I1039*1+VLOOKUP(B1039,Sheet1!AU:AZ,2,FALSE)</f>
        <v>648</v>
      </c>
      <c r="K1039" s="62">
        <f>E1039*1+F1039*2+G1039*2+H1039*2+I1039*10+VLOOKUP(B1039,Sheet1!AU:AZ,3,FALSE)</f>
        <v>372</v>
      </c>
      <c r="L1039" s="62">
        <f>E1039*0.1+F1039*2+G1039*0.2+H1039*0.26+I1039*0.1+VLOOKUP(B1039,Sheet1!AU:AZ,4,FALSE)</f>
        <v>127.32</v>
      </c>
      <c r="M1039" s="62">
        <f>E1039*0.1+F1039*0.2+G1039*2+H1039*0.2+I1039*0.1+VLOOKUP(B1039,Sheet1!AU:AZ,5,FALSE)</f>
        <v>110.1</v>
      </c>
      <c r="N1039" s="62">
        <f>E1039*0.1+F1039*0.2+G1039*0.2+H1039*2+I1039*0.1+VLOOKUP(B1039,Sheet1!AU:AZ,6,FALSE)</f>
        <v>75.9</v>
      </c>
      <c r="O1039" s="62">
        <f t="shared" si="298"/>
        <v>-4</v>
      </c>
      <c r="P1039" s="62">
        <f t="shared" si="299"/>
        <v>31</v>
      </c>
      <c r="R1039" s="9">
        <f t="shared" si="293"/>
        <v>24</v>
      </c>
      <c r="S1039" s="9">
        <f t="shared" si="282"/>
        <v>162.44</v>
      </c>
      <c r="T1039" s="9">
        <f t="shared" si="283"/>
        <v>34.8</v>
      </c>
      <c r="U1039" s="66">
        <f t="shared" si="294"/>
        <v>161</v>
      </c>
      <c r="V1039" s="9">
        <f t="shared" si="295"/>
        <v>193.2</v>
      </c>
      <c r="W1039" s="67">
        <f t="shared" si="296"/>
        <v>210</v>
      </c>
      <c r="Y1039" s="69">
        <f>VLOOKUP(D1039,Sheet2!P:Q,2,FALSE)</f>
        <v>38</v>
      </c>
      <c r="AB1039" s="4" t="str">
        <f>IF('表格编辑 '!D1096="monster","普通","BOSS")</f>
        <v>普通</v>
      </c>
      <c r="AD1039" s="50">
        <f>VLOOKUP(D1039,映射!AK:AL,2,FALSE)</f>
        <v>3</v>
      </c>
      <c r="AE1039" s="50" t="s">
        <v>37</v>
      </c>
      <c r="AF1039" s="4">
        <f>VLOOKUP(AE1039,映射!AN:AO,2,FALSE)</f>
        <v>2</v>
      </c>
      <c r="AG1039" s="50">
        <v>1</v>
      </c>
      <c r="AH1039" s="70">
        <v>1</v>
      </c>
      <c r="AI1039" s="16">
        <f t="shared" si="284"/>
        <v>40683</v>
      </c>
      <c r="AJ1039" s="16">
        <f t="shared" si="285"/>
        <v>50141</v>
      </c>
      <c r="AK1039" s="16">
        <f t="shared" si="286"/>
        <v>24</v>
      </c>
      <c r="AL1039" s="16" t="str">
        <f t="shared" si="287"/>
        <v>水龙蜥</v>
      </c>
      <c r="AM1039" s="16">
        <f t="shared" si="288"/>
        <v>966</v>
      </c>
      <c r="AN1039" s="16">
        <f t="shared" si="289"/>
        <v>1296</v>
      </c>
      <c r="AO1039" s="16">
        <f t="shared" si="297"/>
        <v>-330</v>
      </c>
      <c r="AP1039" s="16">
        <f t="shared" si="290"/>
        <v>318</v>
      </c>
      <c r="AQ1039" s="16">
        <f t="shared" si="291"/>
        <v>744</v>
      </c>
      <c r="AR1039" s="16">
        <f t="shared" si="292"/>
        <v>191</v>
      </c>
      <c r="AS1039" s="16"/>
      <c r="AT1039" s="16">
        <v>69.7</v>
      </c>
      <c r="AU1039" s="16">
        <v>33.7</v>
      </c>
      <c r="AV1039" s="16">
        <v>-4.4</v>
      </c>
      <c r="AW1039" s="16"/>
    </row>
    <row r="1040" spans="1:49">
      <c r="A1040" s="62">
        <f>'表格编辑 '!A1097</f>
        <v>40684</v>
      </c>
      <c r="B1040" s="62">
        <f>'表格编辑 '!B1097</f>
        <v>50073</v>
      </c>
      <c r="C1040" s="62" t="str">
        <f>VLOOKUP(B1040,映射!A:B,2,FALSE)</f>
        <v>土蜘蛛</v>
      </c>
      <c r="D1040" s="62">
        <f>'表格编辑 '!E1097</f>
        <v>24</v>
      </c>
      <c r="E1040" s="62">
        <f>ROUNDUP((VLOOKUP(B1040,Sheet1!U:AA,3,FALSE)-2)*(0.042*(D1040-1)+0.2)+0.4,0)</f>
        <v>29</v>
      </c>
      <c r="F1040" s="62">
        <f>ROUNDUP((VLOOKUP(B1040,Sheet1!U:AA,4,FALSE)-2)*(0.042*(D1040-1)+0.2)+0.4,0)</f>
        <v>16</v>
      </c>
      <c r="G1040" s="62">
        <f>ROUNDUP((VLOOKUP(B1040,Sheet1!U:AA,5,FALSE)-2)*(0.042*(D1040-1)+0.2)+0.4,0)</f>
        <v>20</v>
      </c>
      <c r="H1040" s="62">
        <f>ROUNDUP((VLOOKUP(B1040,Sheet1!U:AA,6,FALSE)-2)*(0.042*(D1040-1)+0.2)+0.4,0)</f>
        <v>31</v>
      </c>
      <c r="I1040" s="62">
        <f>ROUNDUP((VLOOKUP(B1040,Sheet1!U:AA,7,FALSE)-2)*(0.042*(D1040-1)+0.2)+0.4,0)</f>
        <v>25</v>
      </c>
      <c r="J1040" s="62">
        <f>E1040*8+F1040*2+G1040*3+H1040*3+I1040*1+VLOOKUP(B1040,Sheet1!AU:AZ,2,FALSE)</f>
        <v>462</v>
      </c>
      <c r="K1040" s="62">
        <f>E1040*1+F1040*2+G1040*2+H1040*2+I1040*10+VLOOKUP(B1040,Sheet1!AU:AZ,3,FALSE)</f>
        <v>433</v>
      </c>
      <c r="L1040" s="62">
        <f>E1040*0.1+F1040*2+G1040*0.2+H1040*0.26+I1040*0.1+VLOOKUP(B1040,Sheet1!AU:AZ,4,FALSE)</f>
        <v>69.46</v>
      </c>
      <c r="M1040" s="62">
        <f>E1040*0.1+F1040*0.2+G1040*2+H1040*0.2+I1040*0.1+VLOOKUP(B1040,Sheet1!AU:AZ,5,FALSE)</f>
        <v>74.8</v>
      </c>
      <c r="N1040" s="62">
        <f>E1040*0.1+F1040*0.2+G1040*0.2+H1040*2+I1040*0.1+VLOOKUP(B1040,Sheet1!AU:AZ,6,FALSE)</f>
        <v>94.6</v>
      </c>
      <c r="O1040" s="62">
        <f t="shared" si="298"/>
        <v>10.6</v>
      </c>
      <c r="P1040" s="62">
        <f t="shared" si="299"/>
        <v>23.3</v>
      </c>
      <c r="R1040" s="9">
        <f t="shared" si="293"/>
        <v>24</v>
      </c>
      <c r="S1040" s="9">
        <f t="shared" si="282"/>
        <v>162.44</v>
      </c>
      <c r="T1040" s="9">
        <f t="shared" si="283"/>
        <v>34.8</v>
      </c>
      <c r="U1040" s="66">
        <f t="shared" si="294"/>
        <v>205</v>
      </c>
      <c r="V1040" s="9">
        <f t="shared" si="295"/>
        <v>246</v>
      </c>
      <c r="W1040" s="67">
        <f t="shared" si="296"/>
        <v>84</v>
      </c>
      <c r="Y1040" s="69">
        <f>VLOOKUP(D1040,Sheet2!P:Q,2,FALSE)</f>
        <v>38</v>
      </c>
      <c r="AB1040" s="4" t="str">
        <f>IF('表格编辑 '!D1097="monster","普通","BOSS")</f>
        <v>普通</v>
      </c>
      <c r="AD1040" s="50">
        <f>VLOOKUP(D1040,映射!AK:AL,2,FALSE)</f>
        <v>3</v>
      </c>
      <c r="AE1040" s="50" t="s">
        <v>37</v>
      </c>
      <c r="AF1040" s="4">
        <f>VLOOKUP(AE1040,映射!AN:AO,2,FALSE)</f>
        <v>2</v>
      </c>
      <c r="AG1040" s="50">
        <v>1</v>
      </c>
      <c r="AH1040" s="70">
        <v>1</v>
      </c>
      <c r="AI1040" s="16">
        <f t="shared" si="284"/>
        <v>40684</v>
      </c>
      <c r="AJ1040" s="16">
        <f t="shared" si="285"/>
        <v>50073</v>
      </c>
      <c r="AK1040" s="16">
        <f t="shared" si="286"/>
        <v>24</v>
      </c>
      <c r="AL1040" s="16" t="str">
        <f t="shared" si="287"/>
        <v>土蜘蛛</v>
      </c>
      <c r="AM1040" s="16">
        <f t="shared" si="288"/>
        <v>1230</v>
      </c>
      <c r="AN1040" s="16">
        <f t="shared" si="289"/>
        <v>924</v>
      </c>
      <c r="AO1040" s="16">
        <f t="shared" si="297"/>
        <v>306</v>
      </c>
      <c r="AP1040" s="16">
        <f t="shared" si="290"/>
        <v>768</v>
      </c>
      <c r="AQ1040" s="16">
        <f t="shared" si="291"/>
        <v>866</v>
      </c>
      <c r="AR1040" s="16">
        <f t="shared" si="292"/>
        <v>105</v>
      </c>
      <c r="AS1040" s="16"/>
      <c r="AT1040" s="16">
        <v>40.3</v>
      </c>
      <c r="AU1040" s="16">
        <v>47.5</v>
      </c>
      <c r="AV1040" s="16">
        <v>8.5</v>
      </c>
      <c r="AW1040" s="16"/>
    </row>
    <row r="1041" spans="1:49">
      <c r="A1041" s="62">
        <f>'表格编辑 '!A1098</f>
        <v>40685</v>
      </c>
      <c r="B1041" s="62">
        <f>'表格编辑 '!B1098</f>
        <v>50085</v>
      </c>
      <c r="C1041" s="62" t="str">
        <f>VLOOKUP(B1041,映射!A:B,2,FALSE)</f>
        <v>死亡之花</v>
      </c>
      <c r="D1041" s="62">
        <f>'表格编辑 '!E1098</f>
        <v>24</v>
      </c>
      <c r="E1041" s="62">
        <f>ROUNDUP((VLOOKUP(B1041,Sheet1!U:AA,3,FALSE)-2)*(0.042*(D1041-1)+0.2)+0.4,0)</f>
        <v>30</v>
      </c>
      <c r="F1041" s="62">
        <f>ROUNDUP((VLOOKUP(B1041,Sheet1!U:AA,4,FALSE)-2)*(0.042*(D1041-1)+0.2)+0.4,0)</f>
        <v>13</v>
      </c>
      <c r="G1041" s="62">
        <f>ROUNDUP((VLOOKUP(B1041,Sheet1!U:AA,5,FALSE)-2)*(0.042*(D1041-1)+0.2)+0.4,0)</f>
        <v>13</v>
      </c>
      <c r="H1041" s="62">
        <f>ROUNDUP((VLOOKUP(B1041,Sheet1!U:AA,6,FALSE)-2)*(0.042*(D1041-1)+0.2)+0.4,0)</f>
        <v>21</v>
      </c>
      <c r="I1041" s="62">
        <f>ROUNDUP((VLOOKUP(B1041,Sheet1!U:AA,7,FALSE)-2)*(0.042*(D1041-1)+0.2)+0.4,0)</f>
        <v>39</v>
      </c>
      <c r="J1041" s="62">
        <f>E1041*8+F1041*2+G1041*3+H1041*3+I1041*1+VLOOKUP(B1041,Sheet1!AU:AZ,2,FALSE)</f>
        <v>427</v>
      </c>
      <c r="K1041" s="62">
        <f>E1041*1+F1041*2+G1041*2+H1041*2+I1041*10+VLOOKUP(B1041,Sheet1!AU:AZ,3,FALSE)</f>
        <v>534</v>
      </c>
      <c r="L1041" s="62">
        <f>E1041*0.1+F1041*2+G1041*0.2+H1041*0.26+I1041*0.1+VLOOKUP(B1041,Sheet1!AU:AZ,4,FALSE)</f>
        <v>60.96</v>
      </c>
      <c r="M1041" s="62">
        <f>E1041*0.1+F1041*0.2+G1041*2+H1041*0.2+I1041*0.1+VLOOKUP(B1041,Sheet1!AU:AZ,5,FALSE)</f>
        <v>59.7</v>
      </c>
      <c r="N1041" s="62">
        <f>E1041*0.1+F1041*0.2+G1041*0.2+H1041*2+I1041*0.1+VLOOKUP(B1041,Sheet1!AU:AZ,6,FALSE)</f>
        <v>74.1</v>
      </c>
      <c r="O1041" s="62">
        <f t="shared" si="298"/>
        <v>21.4</v>
      </c>
      <c r="P1041" s="62">
        <f t="shared" si="299"/>
        <v>21.7</v>
      </c>
      <c r="R1041" s="9">
        <f t="shared" si="293"/>
        <v>24</v>
      </c>
      <c r="S1041" s="9">
        <f t="shared" si="282"/>
        <v>162.44</v>
      </c>
      <c r="T1041" s="9">
        <f t="shared" si="283"/>
        <v>34.8</v>
      </c>
      <c r="U1041" s="66">
        <f t="shared" si="294"/>
        <v>232</v>
      </c>
      <c r="V1041" s="9">
        <f t="shared" si="295"/>
        <v>278.4</v>
      </c>
      <c r="W1041" s="67">
        <f t="shared" si="296"/>
        <v>68</v>
      </c>
      <c r="Y1041" s="69">
        <f>VLOOKUP(D1041,Sheet2!P:Q,2,FALSE)</f>
        <v>38</v>
      </c>
      <c r="AB1041" s="4" t="str">
        <f>IF('表格编辑 '!D1098="monster","普通","BOSS")</f>
        <v>普通</v>
      </c>
      <c r="AD1041" s="50">
        <f>VLOOKUP(D1041,映射!AK:AL,2,FALSE)</f>
        <v>3</v>
      </c>
      <c r="AE1041" s="50" t="s">
        <v>37</v>
      </c>
      <c r="AF1041" s="4">
        <f>VLOOKUP(AE1041,映射!AN:AO,2,FALSE)</f>
        <v>2</v>
      </c>
      <c r="AG1041" s="50">
        <v>1</v>
      </c>
      <c r="AH1041" s="70">
        <v>1</v>
      </c>
      <c r="AI1041" s="16">
        <f t="shared" si="284"/>
        <v>40685</v>
      </c>
      <c r="AJ1041" s="16">
        <f t="shared" si="285"/>
        <v>50085</v>
      </c>
      <c r="AK1041" s="16">
        <f t="shared" si="286"/>
        <v>24</v>
      </c>
      <c r="AL1041" s="16" t="str">
        <f t="shared" si="287"/>
        <v>死亡之花</v>
      </c>
      <c r="AM1041" s="16">
        <f t="shared" si="288"/>
        <v>1392</v>
      </c>
      <c r="AN1041" s="16">
        <f t="shared" si="289"/>
        <v>854</v>
      </c>
      <c r="AO1041" s="16">
        <f t="shared" si="297"/>
        <v>538</v>
      </c>
      <c r="AP1041" s="16">
        <f t="shared" si="290"/>
        <v>965</v>
      </c>
      <c r="AQ1041" s="16">
        <f t="shared" si="291"/>
        <v>1068</v>
      </c>
      <c r="AR1041" s="16">
        <f t="shared" si="292"/>
        <v>92</v>
      </c>
      <c r="AS1041" s="16"/>
      <c r="AT1041" s="16">
        <v>30.5</v>
      </c>
      <c r="AU1041" s="16">
        <v>41.3</v>
      </c>
      <c r="AV1041" s="16">
        <v>16.5</v>
      </c>
      <c r="AW1041" s="16"/>
    </row>
    <row r="1042" spans="1:49">
      <c r="A1042" s="62">
        <f>'表格编辑 '!A1099</f>
        <v>40686</v>
      </c>
      <c r="B1042" s="62">
        <f>'表格编辑 '!B1099</f>
        <v>50148</v>
      </c>
      <c r="C1042" s="62" t="str">
        <f>VLOOKUP(B1042,映射!A:B,2,FALSE)</f>
        <v>巨人</v>
      </c>
      <c r="D1042" s="62">
        <f>'表格编辑 '!E1099</f>
        <v>24</v>
      </c>
      <c r="E1042" s="62">
        <f>ROUNDUP((VLOOKUP(B1042,Sheet1!U:AA,3,FALSE)-2)*(0.042*(D1042-1)+0.2)+0.4,0)</f>
        <v>43</v>
      </c>
      <c r="F1042" s="62">
        <f>ROUNDUP((VLOOKUP(B1042,Sheet1!U:AA,4,FALSE)-2)*(0.042*(D1042-1)+0.2)+0.4,0)</f>
        <v>39</v>
      </c>
      <c r="G1042" s="62">
        <f>ROUNDUP((VLOOKUP(B1042,Sheet1!U:AA,5,FALSE)-2)*(0.042*(D1042-1)+0.2)+0.4,0)</f>
        <v>27</v>
      </c>
      <c r="H1042" s="62">
        <f>ROUNDUP((VLOOKUP(B1042,Sheet1!U:AA,6,FALSE)-2)*(0.042*(D1042-1)+0.2)+0.4,0)</f>
        <v>9</v>
      </c>
      <c r="I1042" s="62">
        <f>ROUNDUP((VLOOKUP(B1042,Sheet1!U:AA,7,FALSE)-2)*(0.042*(D1042-1)+0.2)+0.4,0)</f>
        <v>15</v>
      </c>
      <c r="J1042" s="62">
        <f>E1042*8+F1042*2+G1042*3+H1042*3+I1042*1+VLOOKUP(B1042,Sheet1!AU:AZ,2,FALSE)</f>
        <v>565</v>
      </c>
      <c r="K1042" s="62">
        <f>E1042*1+F1042*2+G1042*2+H1042*2+I1042*10+VLOOKUP(B1042,Sheet1!AU:AZ,3,FALSE)</f>
        <v>363</v>
      </c>
      <c r="L1042" s="62">
        <f>E1042*0.1+F1042*2+G1042*0.2+H1042*0.26+I1042*0.1+VLOOKUP(B1042,Sheet1!AU:AZ,4,FALSE)</f>
        <v>111.54</v>
      </c>
      <c r="M1042" s="62">
        <f>E1042*0.1+F1042*0.2+G1042*2+H1042*0.2+I1042*0.1+VLOOKUP(B1042,Sheet1!AU:AZ,5,FALSE)</f>
        <v>89.4</v>
      </c>
      <c r="N1042" s="62">
        <f>E1042*0.1+F1042*0.2+G1042*0.2+H1042*2+I1042*0.1+VLOOKUP(B1042,Sheet1!AU:AZ,6,FALSE)</f>
        <v>57</v>
      </c>
      <c r="O1042" s="62">
        <f t="shared" si="298"/>
        <v>-0.300000000000001</v>
      </c>
      <c r="P1042" s="62">
        <f t="shared" si="299"/>
        <v>28.1</v>
      </c>
      <c r="R1042" s="9">
        <f t="shared" si="293"/>
        <v>24</v>
      </c>
      <c r="S1042" s="9">
        <f t="shared" si="282"/>
        <v>162.44</v>
      </c>
      <c r="T1042" s="9">
        <f t="shared" si="283"/>
        <v>34.8</v>
      </c>
      <c r="U1042" s="66">
        <f t="shared" si="294"/>
        <v>184</v>
      </c>
      <c r="V1042" s="9">
        <f t="shared" si="295"/>
        <v>220.8</v>
      </c>
      <c r="W1042" s="67">
        <f t="shared" si="296"/>
        <v>173</v>
      </c>
      <c r="Y1042" s="69">
        <f>VLOOKUP(D1042,Sheet2!P:Q,2,FALSE)</f>
        <v>38</v>
      </c>
      <c r="AB1042" s="4" t="str">
        <f>IF('表格编辑 '!D1099="monster","普通","BOSS")</f>
        <v>普通</v>
      </c>
      <c r="AD1042" s="50">
        <f>VLOOKUP(D1042,映射!AK:AL,2,FALSE)</f>
        <v>3</v>
      </c>
      <c r="AE1042" s="50" t="s">
        <v>37</v>
      </c>
      <c r="AF1042" s="4">
        <f>VLOOKUP(AE1042,映射!AN:AO,2,FALSE)</f>
        <v>2</v>
      </c>
      <c r="AG1042" s="50">
        <v>1</v>
      </c>
      <c r="AH1042" s="70">
        <v>1</v>
      </c>
      <c r="AI1042" s="16">
        <f t="shared" si="284"/>
        <v>40686</v>
      </c>
      <c r="AJ1042" s="16">
        <f t="shared" si="285"/>
        <v>50148</v>
      </c>
      <c r="AK1042" s="16">
        <f t="shared" si="286"/>
        <v>24</v>
      </c>
      <c r="AL1042" s="16" t="str">
        <f t="shared" si="287"/>
        <v>巨人</v>
      </c>
      <c r="AM1042" s="16">
        <f t="shared" si="288"/>
        <v>1104</v>
      </c>
      <c r="AN1042" s="16">
        <f t="shared" si="289"/>
        <v>1130</v>
      </c>
      <c r="AO1042" s="16">
        <f t="shared" si="297"/>
        <v>-26</v>
      </c>
      <c r="AP1042" s="16">
        <f t="shared" si="290"/>
        <v>539</v>
      </c>
      <c r="AQ1042" s="16">
        <f t="shared" si="291"/>
        <v>726</v>
      </c>
      <c r="AR1042" s="16">
        <f t="shared" si="292"/>
        <v>168</v>
      </c>
      <c r="AS1042" s="16"/>
      <c r="AT1042" s="16">
        <v>51.7</v>
      </c>
      <c r="AU1042" s="16">
        <v>28.3</v>
      </c>
      <c r="AV1042" s="16">
        <v>-0.499999999999998</v>
      </c>
      <c r="AW1042" s="16"/>
    </row>
    <row r="1043" spans="1:49">
      <c r="A1043" s="62">
        <f>'表格编辑 '!A1100</f>
        <v>40687</v>
      </c>
      <c r="B1043" s="62">
        <f>'表格编辑 '!B1100</f>
        <v>50064</v>
      </c>
      <c r="C1043" s="62" t="str">
        <f>VLOOKUP(B1043,映射!A:B,2,FALSE)</f>
        <v>毒蜂</v>
      </c>
      <c r="D1043" s="62">
        <f>'表格编辑 '!E1100</f>
        <v>24</v>
      </c>
      <c r="E1043" s="62">
        <f>ROUNDUP((VLOOKUP(B1043,Sheet1!U:AA,3,FALSE)-2)*(0.042*(D1043-1)+0.2)+0.4,0)</f>
        <v>21</v>
      </c>
      <c r="F1043" s="62">
        <f>ROUNDUP((VLOOKUP(B1043,Sheet1!U:AA,4,FALSE)-2)*(0.042*(D1043-1)+0.2)+0.4,0)</f>
        <v>43</v>
      </c>
      <c r="G1043" s="62">
        <f>ROUNDUP((VLOOKUP(B1043,Sheet1!U:AA,5,FALSE)-2)*(0.042*(D1043-1)+0.2)+0.4,0)</f>
        <v>17</v>
      </c>
      <c r="H1043" s="62">
        <f>ROUNDUP((VLOOKUP(B1043,Sheet1!U:AA,6,FALSE)-2)*(0.042*(D1043-1)+0.2)+0.4,0)</f>
        <v>45</v>
      </c>
      <c r="I1043" s="62">
        <f>ROUNDUP((VLOOKUP(B1043,Sheet1!U:AA,7,FALSE)-2)*(0.042*(D1043-1)+0.2)+0.4,0)</f>
        <v>24</v>
      </c>
      <c r="J1043" s="62">
        <f>E1043*8+F1043*2+G1043*3+H1043*3+I1043*1+VLOOKUP(B1043,Sheet1!AU:AZ,2,FALSE)</f>
        <v>484</v>
      </c>
      <c r="K1043" s="62">
        <f>E1043*1+F1043*2+G1043*2+H1043*2+I1043*10+VLOOKUP(B1043,Sheet1!AU:AZ,3,FALSE)</f>
        <v>491</v>
      </c>
      <c r="L1043" s="62">
        <f>E1043*0.1+F1043*2+G1043*0.2+H1043*0.26+I1043*0.1+VLOOKUP(B1043,Sheet1!AU:AZ,4,FALSE)</f>
        <v>125.6</v>
      </c>
      <c r="M1043" s="62">
        <f>E1043*0.1+F1043*0.2+G1043*2+H1043*0.2+I1043*0.1+VLOOKUP(B1043,Sheet1!AU:AZ,5,FALSE)</f>
        <v>76.1</v>
      </c>
      <c r="N1043" s="62">
        <f>E1043*0.1+F1043*0.2+G1043*0.2+H1043*2+I1043*0.1+VLOOKUP(B1043,Sheet1!AU:AZ,6,FALSE)</f>
        <v>126.5</v>
      </c>
      <c r="O1043" s="62">
        <f t="shared" si="298"/>
        <v>7.5</v>
      </c>
      <c r="P1043" s="62">
        <f t="shared" si="299"/>
        <v>17.4</v>
      </c>
      <c r="R1043" s="9">
        <f t="shared" si="293"/>
        <v>24</v>
      </c>
      <c r="S1043" s="9">
        <f t="shared" si="282"/>
        <v>162.44</v>
      </c>
      <c r="T1043" s="9">
        <f t="shared" si="283"/>
        <v>34.8</v>
      </c>
      <c r="U1043" s="66">
        <f t="shared" si="294"/>
        <v>203</v>
      </c>
      <c r="V1043" s="9">
        <f t="shared" si="295"/>
        <v>243.6</v>
      </c>
      <c r="W1043" s="67">
        <f t="shared" si="296"/>
        <v>206</v>
      </c>
      <c r="Y1043" s="69">
        <f>VLOOKUP(D1043,Sheet2!P:Q,2,FALSE)</f>
        <v>38</v>
      </c>
      <c r="AB1043" s="4" t="str">
        <f>IF('表格编辑 '!D1100="monster","普通","BOSS")</f>
        <v>普通</v>
      </c>
      <c r="AD1043" s="50">
        <f>VLOOKUP(D1043,映射!AK:AL,2,FALSE)</f>
        <v>3</v>
      </c>
      <c r="AE1043" s="50" t="s">
        <v>37</v>
      </c>
      <c r="AF1043" s="4">
        <f>VLOOKUP(AE1043,映射!AN:AO,2,FALSE)</f>
        <v>2</v>
      </c>
      <c r="AG1043" s="50">
        <v>1</v>
      </c>
      <c r="AH1043" s="70">
        <v>1</v>
      </c>
      <c r="AI1043" s="16">
        <f t="shared" si="284"/>
        <v>40687</v>
      </c>
      <c r="AJ1043" s="16">
        <f t="shared" si="285"/>
        <v>50064</v>
      </c>
      <c r="AK1043" s="16">
        <f t="shared" si="286"/>
        <v>24</v>
      </c>
      <c r="AL1043" s="16" t="str">
        <f t="shared" si="287"/>
        <v>毒蜂</v>
      </c>
      <c r="AM1043" s="16">
        <f t="shared" si="288"/>
        <v>1218</v>
      </c>
      <c r="AN1043" s="16">
        <f t="shared" si="289"/>
        <v>968</v>
      </c>
      <c r="AO1043" s="16">
        <f t="shared" si="297"/>
        <v>250</v>
      </c>
      <c r="AP1043" s="16">
        <f t="shared" si="290"/>
        <v>734</v>
      </c>
      <c r="AQ1043" s="16">
        <f t="shared" si="291"/>
        <v>982</v>
      </c>
      <c r="AR1043" s="16">
        <f t="shared" si="292"/>
        <v>189</v>
      </c>
      <c r="AS1043" s="16"/>
      <c r="AT1043" s="16">
        <v>32.1</v>
      </c>
      <c r="AU1043" s="16">
        <v>69.9</v>
      </c>
      <c r="AV1043" s="16">
        <v>3.9</v>
      </c>
      <c r="AW1043" s="16"/>
    </row>
    <row r="1044" spans="1:49">
      <c r="A1044" s="62">
        <f>'表格编辑 '!A1101</f>
        <v>40688</v>
      </c>
      <c r="B1044" s="62">
        <f>'表格编辑 '!B1101</f>
        <v>50134</v>
      </c>
      <c r="C1044" s="62" t="str">
        <f>VLOOKUP(B1044,映射!A:B,2,FALSE)</f>
        <v>猎豹蜥蜴</v>
      </c>
      <c r="D1044" s="62">
        <f>'表格编辑 '!E1101</f>
        <v>24</v>
      </c>
      <c r="E1044" s="62">
        <f>ROUNDUP((VLOOKUP(B1044,Sheet1!U:AA,3,FALSE)-2)*(0.042*(D1044-1)+0.2)+0.4,0)</f>
        <v>25</v>
      </c>
      <c r="F1044" s="62">
        <f>ROUNDUP((VLOOKUP(B1044,Sheet1!U:AA,4,FALSE)-2)*(0.042*(D1044-1)+0.2)+0.4,0)</f>
        <v>41</v>
      </c>
      <c r="G1044" s="62">
        <f>ROUNDUP((VLOOKUP(B1044,Sheet1!U:AA,5,FALSE)-2)*(0.042*(D1044-1)+0.2)+0.4,0)</f>
        <v>31</v>
      </c>
      <c r="H1044" s="62">
        <f>ROUNDUP((VLOOKUP(B1044,Sheet1!U:AA,6,FALSE)-2)*(0.042*(D1044-1)+0.2)+0.4,0)</f>
        <v>10</v>
      </c>
      <c r="I1044" s="62">
        <f>ROUNDUP((VLOOKUP(B1044,Sheet1!U:AA,7,FALSE)-2)*(0.042*(D1044-1)+0.2)+0.4,0)</f>
        <v>14</v>
      </c>
      <c r="J1044" s="62">
        <f>E1044*8+F1044*2+G1044*3+H1044*3+I1044*1+VLOOKUP(B1044,Sheet1!AU:AZ,2,FALSE)</f>
        <v>439</v>
      </c>
      <c r="K1044" s="62">
        <f>E1044*1+F1044*2+G1044*2+H1044*2+I1044*10+VLOOKUP(B1044,Sheet1!AU:AZ,3,FALSE)</f>
        <v>349</v>
      </c>
      <c r="L1044" s="62">
        <f>E1044*0.1+F1044*2+G1044*0.2+H1044*0.26+I1044*0.1+VLOOKUP(B1044,Sheet1!AU:AZ,4,FALSE)</f>
        <v>114.7</v>
      </c>
      <c r="M1044" s="62">
        <f>E1044*0.1+F1044*0.2+G1044*2+H1044*0.2+I1044*0.1+VLOOKUP(B1044,Sheet1!AU:AZ,5,FALSE)</f>
        <v>96.1</v>
      </c>
      <c r="N1044" s="62">
        <f>E1044*0.1+F1044*0.2+G1044*0.2+H1044*2+I1044*0.1+VLOOKUP(B1044,Sheet1!AU:AZ,6,FALSE)</f>
        <v>58.3</v>
      </c>
      <c r="O1044" s="62">
        <f t="shared" si="298"/>
        <v>4.8</v>
      </c>
      <c r="P1044" s="62">
        <f t="shared" si="299"/>
        <v>13.4</v>
      </c>
      <c r="R1044" s="9">
        <f t="shared" si="293"/>
        <v>24</v>
      </c>
      <c r="S1044" s="9">
        <f t="shared" si="282"/>
        <v>162.44</v>
      </c>
      <c r="T1044" s="9">
        <f t="shared" si="283"/>
        <v>34.8</v>
      </c>
      <c r="U1044" s="66">
        <f t="shared" si="294"/>
        <v>176</v>
      </c>
      <c r="V1044" s="9">
        <f t="shared" si="295"/>
        <v>211.2</v>
      </c>
      <c r="W1044" s="67">
        <f t="shared" si="296"/>
        <v>181</v>
      </c>
      <c r="Y1044" s="69">
        <f>VLOOKUP(D1044,Sheet2!P:Q,2,FALSE)</f>
        <v>38</v>
      </c>
      <c r="AB1044" s="4" t="str">
        <f>IF('表格编辑 '!D1101="monster","普通","BOSS")</f>
        <v>普通</v>
      </c>
      <c r="AD1044" s="50">
        <f>VLOOKUP(D1044,映射!AK:AL,2,FALSE)</f>
        <v>3</v>
      </c>
      <c r="AE1044" s="50" t="s">
        <v>37</v>
      </c>
      <c r="AF1044" s="4">
        <f>VLOOKUP(AE1044,映射!AN:AO,2,FALSE)</f>
        <v>2</v>
      </c>
      <c r="AG1044" s="50">
        <v>1</v>
      </c>
      <c r="AH1044" s="70">
        <v>1</v>
      </c>
      <c r="AI1044" s="16">
        <f t="shared" si="284"/>
        <v>40688</v>
      </c>
      <c r="AJ1044" s="16">
        <f t="shared" si="285"/>
        <v>50134</v>
      </c>
      <c r="AK1044" s="16">
        <f t="shared" si="286"/>
        <v>24</v>
      </c>
      <c r="AL1044" s="16" t="str">
        <f t="shared" si="287"/>
        <v>猎豹蜥蜴</v>
      </c>
      <c r="AM1044" s="16">
        <f t="shared" si="288"/>
        <v>1056</v>
      </c>
      <c r="AN1044" s="16">
        <f t="shared" si="289"/>
        <v>878</v>
      </c>
      <c r="AO1044" s="16">
        <f t="shared" si="297"/>
        <v>178</v>
      </c>
      <c r="AP1044" s="16">
        <f t="shared" si="290"/>
        <v>617</v>
      </c>
      <c r="AQ1044" s="16">
        <f t="shared" si="291"/>
        <v>698</v>
      </c>
      <c r="AR1044" s="16">
        <f t="shared" si="292"/>
        <v>173</v>
      </c>
      <c r="AS1044" s="16"/>
      <c r="AT1044" s="16">
        <v>58.7</v>
      </c>
      <c r="AU1044" s="16">
        <v>29.9</v>
      </c>
      <c r="AV1044" s="16">
        <v>3.2</v>
      </c>
      <c r="AW1044" s="16"/>
    </row>
    <row r="1045" spans="1:49">
      <c r="A1045" s="62">
        <f>'表格编辑 '!A1102</f>
        <v>40689</v>
      </c>
      <c r="B1045" s="62">
        <f>'表格编辑 '!B1102</f>
        <v>50020</v>
      </c>
      <c r="C1045" s="62" t="str">
        <f>VLOOKUP(B1045,映射!A:B,2,FALSE)</f>
        <v>地狱看门犬</v>
      </c>
      <c r="D1045" s="62">
        <f>'表格编辑 '!E1102</f>
        <v>24</v>
      </c>
      <c r="E1045" s="62">
        <f>ROUNDUP((VLOOKUP(B1045,Sheet1!U:AA,3,FALSE)-2)*(0.042*(D1045-1)+0.2)+0.4,0)</f>
        <v>41</v>
      </c>
      <c r="F1045" s="62">
        <f>ROUNDUP((VLOOKUP(B1045,Sheet1!U:AA,4,FALSE)-2)*(0.042*(D1045-1)+0.2)+0.4,0)</f>
        <v>46</v>
      </c>
      <c r="G1045" s="62">
        <f>ROUNDUP((VLOOKUP(B1045,Sheet1!U:AA,5,FALSE)-2)*(0.042*(D1045-1)+0.2)+0.4,0)</f>
        <v>24</v>
      </c>
      <c r="H1045" s="62">
        <f>ROUNDUP((VLOOKUP(B1045,Sheet1!U:AA,6,FALSE)-2)*(0.042*(D1045-1)+0.2)+0.4,0)</f>
        <v>37</v>
      </c>
      <c r="I1045" s="62">
        <f>ROUNDUP((VLOOKUP(B1045,Sheet1!U:AA,7,FALSE)-2)*(0.042*(D1045-1)+0.2)+0.4,0)</f>
        <v>20</v>
      </c>
      <c r="J1045" s="62">
        <f>E1045*8+F1045*2+G1045*3+H1045*3+I1045*1+VLOOKUP(B1045,Sheet1!AU:AZ,2,FALSE)</f>
        <v>643</v>
      </c>
      <c r="K1045" s="62">
        <f>E1045*1+F1045*2+G1045*2+H1045*2+I1045*10+VLOOKUP(B1045,Sheet1!AU:AZ,3,FALSE)</f>
        <v>475</v>
      </c>
      <c r="L1045" s="62">
        <f>E1045*0.1+F1045*2+G1045*0.2+H1045*0.26+I1045*0.1+VLOOKUP(B1045,Sheet1!AU:AZ,4,FALSE)</f>
        <v>132.52</v>
      </c>
      <c r="M1045" s="62">
        <f>E1045*0.1+F1045*0.2+G1045*2+H1045*0.2+I1045*0.1+VLOOKUP(B1045,Sheet1!AU:AZ,5,FALSE)</f>
        <v>90.7</v>
      </c>
      <c r="N1045" s="62">
        <f>E1045*0.1+F1045*0.2+G1045*0.2+H1045*2+I1045*0.1+VLOOKUP(B1045,Sheet1!AU:AZ,6,FALSE)</f>
        <v>114.1</v>
      </c>
      <c r="O1045" s="62">
        <f t="shared" si="298"/>
        <v>0.200000000000003</v>
      </c>
      <c r="P1045" s="62">
        <f t="shared" si="299"/>
        <v>31.2</v>
      </c>
      <c r="R1045" s="9">
        <f t="shared" si="293"/>
        <v>24</v>
      </c>
      <c r="S1045" s="9">
        <f t="shared" si="282"/>
        <v>162.44</v>
      </c>
      <c r="T1045" s="9">
        <f t="shared" si="283"/>
        <v>34.8</v>
      </c>
      <c r="U1045" s="66">
        <f t="shared" si="294"/>
        <v>182</v>
      </c>
      <c r="V1045" s="9">
        <f t="shared" si="295"/>
        <v>218.4</v>
      </c>
      <c r="W1045" s="67">
        <f t="shared" si="296"/>
        <v>223</v>
      </c>
      <c r="Y1045" s="69">
        <f>VLOOKUP(D1045,Sheet2!P:Q,2,FALSE)</f>
        <v>38</v>
      </c>
      <c r="AB1045" s="4" t="str">
        <f>IF('表格编辑 '!D1102="monster","普通","BOSS")</f>
        <v>普通</v>
      </c>
      <c r="AD1045" s="50">
        <f>VLOOKUP(D1045,映射!AK:AL,2,FALSE)</f>
        <v>3</v>
      </c>
      <c r="AE1045" s="50" t="s">
        <v>37</v>
      </c>
      <c r="AF1045" s="4">
        <f>VLOOKUP(AE1045,映射!AN:AO,2,FALSE)</f>
        <v>2</v>
      </c>
      <c r="AG1045" s="50">
        <v>1</v>
      </c>
      <c r="AH1045" s="70">
        <v>1</v>
      </c>
      <c r="AI1045" s="16">
        <f t="shared" si="284"/>
        <v>40689</v>
      </c>
      <c r="AJ1045" s="16">
        <f t="shared" si="285"/>
        <v>50020</v>
      </c>
      <c r="AK1045" s="16">
        <f t="shared" si="286"/>
        <v>24</v>
      </c>
      <c r="AL1045" s="16" t="str">
        <f t="shared" si="287"/>
        <v>地狱看门犬</v>
      </c>
      <c r="AM1045" s="16">
        <f t="shared" si="288"/>
        <v>1092</v>
      </c>
      <c r="AN1045" s="16">
        <f t="shared" si="289"/>
        <v>1286</v>
      </c>
      <c r="AO1045" s="16">
        <f t="shared" si="297"/>
        <v>-194</v>
      </c>
      <c r="AP1045" s="16">
        <f t="shared" si="290"/>
        <v>449</v>
      </c>
      <c r="AQ1045" s="16">
        <f t="shared" si="291"/>
        <v>950</v>
      </c>
      <c r="AR1045" s="16">
        <f t="shared" si="292"/>
        <v>199</v>
      </c>
      <c r="AS1045" s="16"/>
      <c r="AT1045" s="16">
        <v>33.7</v>
      </c>
      <c r="AU1045" s="16">
        <v>49.9</v>
      </c>
      <c r="AV1045" s="16">
        <v>2.4</v>
      </c>
      <c r="AW1045" s="16"/>
    </row>
    <row r="1046" spans="1:49">
      <c r="A1046" s="62">
        <f>'表格编辑 '!A1103</f>
        <v>40690</v>
      </c>
      <c r="B1046" s="62">
        <f>'表格编辑 '!B1103</f>
        <v>50063</v>
      </c>
      <c r="C1046" s="62" t="str">
        <f>VLOOKUP(B1046,映射!A:B,2,FALSE)</f>
        <v>杀人蜂</v>
      </c>
      <c r="D1046" s="62">
        <f>'表格编辑 '!E1103</f>
        <v>24</v>
      </c>
      <c r="E1046" s="62">
        <f>ROUNDUP((VLOOKUP(B1046,Sheet1!U:AA,3,FALSE)-2)*(0.042*(D1046-1)+0.2)+0.4,0)</f>
        <v>13</v>
      </c>
      <c r="F1046" s="62">
        <f>ROUNDUP((VLOOKUP(B1046,Sheet1!U:AA,4,FALSE)-2)*(0.042*(D1046-1)+0.2)+0.4,0)</f>
        <v>42</v>
      </c>
      <c r="G1046" s="62">
        <f>ROUNDUP((VLOOKUP(B1046,Sheet1!U:AA,5,FALSE)-2)*(0.042*(D1046-1)+0.2)+0.4,0)</f>
        <v>13</v>
      </c>
      <c r="H1046" s="62">
        <f>ROUNDUP((VLOOKUP(B1046,Sheet1!U:AA,6,FALSE)-2)*(0.042*(D1046-1)+0.2)+0.4,0)</f>
        <v>42</v>
      </c>
      <c r="I1046" s="62">
        <f>ROUNDUP((VLOOKUP(B1046,Sheet1!U:AA,7,FALSE)-2)*(0.042*(D1046-1)+0.2)+0.4,0)</f>
        <v>13</v>
      </c>
      <c r="J1046" s="62">
        <f>E1046*8+F1046*2+G1046*3+H1046*3+I1046*1+VLOOKUP(B1046,Sheet1!AU:AZ,2,FALSE)</f>
        <v>386</v>
      </c>
      <c r="K1046" s="62">
        <f>E1046*1+F1046*2+G1046*2+H1046*2+I1046*10+VLOOKUP(B1046,Sheet1!AU:AZ,3,FALSE)</f>
        <v>357</v>
      </c>
      <c r="L1046" s="62">
        <f>E1046*0.1+F1046*2+G1046*0.2+H1046*0.26+I1046*0.1+VLOOKUP(B1046,Sheet1!AU:AZ,4,FALSE)</f>
        <v>120.12</v>
      </c>
      <c r="M1046" s="62">
        <f>E1046*0.1+F1046*0.2+G1046*2+H1046*0.2+I1046*0.1+VLOOKUP(B1046,Sheet1!AU:AZ,5,FALSE)</f>
        <v>65.4</v>
      </c>
      <c r="N1046" s="62">
        <f>E1046*0.1+F1046*0.2+G1046*0.2+H1046*2+I1046*0.1+VLOOKUP(B1046,Sheet1!AU:AZ,6,FALSE)</f>
        <v>117.6</v>
      </c>
      <c r="O1046" s="62">
        <f t="shared" si="298"/>
        <v>0.700000000000001</v>
      </c>
      <c r="P1046" s="62">
        <f t="shared" si="299"/>
        <v>12</v>
      </c>
      <c r="R1046" s="9">
        <f t="shared" si="293"/>
        <v>24</v>
      </c>
      <c r="S1046" s="9">
        <f t="shared" si="282"/>
        <v>162.44</v>
      </c>
      <c r="T1046" s="9">
        <f t="shared" si="283"/>
        <v>34.8</v>
      </c>
      <c r="U1046" s="66">
        <f t="shared" si="294"/>
        <v>221</v>
      </c>
      <c r="V1046" s="9">
        <f t="shared" si="295"/>
        <v>265.2</v>
      </c>
      <c r="W1046" s="67">
        <f t="shared" si="296"/>
        <v>193</v>
      </c>
      <c r="Y1046" s="69">
        <f>VLOOKUP(D1046,Sheet2!P:Q,2,FALSE)</f>
        <v>38</v>
      </c>
      <c r="AB1046" s="4" t="str">
        <f>IF('表格编辑 '!D1103="monster","普通","BOSS")</f>
        <v>普通</v>
      </c>
      <c r="AD1046" s="50">
        <f>VLOOKUP(D1046,映射!AK:AL,2,FALSE)</f>
        <v>3</v>
      </c>
      <c r="AE1046" s="50" t="s">
        <v>37</v>
      </c>
      <c r="AF1046" s="4">
        <f>VLOOKUP(AE1046,映射!AN:AO,2,FALSE)</f>
        <v>2</v>
      </c>
      <c r="AG1046" s="50">
        <v>1</v>
      </c>
      <c r="AH1046" s="70">
        <v>1</v>
      </c>
      <c r="AI1046" s="16">
        <f t="shared" si="284"/>
        <v>40690</v>
      </c>
      <c r="AJ1046" s="16">
        <f t="shared" si="285"/>
        <v>50063</v>
      </c>
      <c r="AK1046" s="16">
        <f t="shared" si="286"/>
        <v>24</v>
      </c>
      <c r="AL1046" s="16" t="str">
        <f t="shared" si="287"/>
        <v>杀人蜂</v>
      </c>
      <c r="AM1046" s="16">
        <f t="shared" si="288"/>
        <v>1326</v>
      </c>
      <c r="AN1046" s="16">
        <f t="shared" si="289"/>
        <v>772</v>
      </c>
      <c r="AO1046" s="16">
        <f t="shared" si="297"/>
        <v>554</v>
      </c>
      <c r="AP1046" s="16">
        <f t="shared" si="290"/>
        <v>940</v>
      </c>
      <c r="AQ1046" s="16">
        <f t="shared" si="291"/>
        <v>714</v>
      </c>
      <c r="AR1046" s="16">
        <f t="shared" si="292"/>
        <v>181</v>
      </c>
      <c r="AS1046" s="16"/>
      <c r="AT1046" s="16">
        <v>34.4</v>
      </c>
      <c r="AU1046" s="16">
        <v>72.2</v>
      </c>
      <c r="AV1046" s="16">
        <v>0.800000000000001</v>
      </c>
      <c r="AW1046" s="16"/>
    </row>
    <row r="1047" spans="1:49">
      <c r="A1047" s="62">
        <f>'表格编辑 '!A1104</f>
        <v>40691</v>
      </c>
      <c r="B1047" s="62">
        <f>'表格编辑 '!B1104</f>
        <v>50102</v>
      </c>
      <c r="C1047" s="62" t="str">
        <f>VLOOKUP(B1047,映射!A:B,2,FALSE)</f>
        <v>水精</v>
      </c>
      <c r="D1047" s="62">
        <f>'表格编辑 '!E1104</f>
        <v>29</v>
      </c>
      <c r="E1047" s="62">
        <f>ROUNDUP((VLOOKUP(B1047,Sheet1!U:AA,3,FALSE)-2)*(0.042*(D1047-1)+0.2)+0.4,0)</f>
        <v>39</v>
      </c>
      <c r="F1047" s="62">
        <f>ROUNDUP((VLOOKUP(B1047,Sheet1!U:AA,4,FALSE)-2)*(0.042*(D1047-1)+0.2)+0.4,0)</f>
        <v>39</v>
      </c>
      <c r="G1047" s="62">
        <f>ROUNDUP((VLOOKUP(B1047,Sheet1!U:AA,5,FALSE)-2)*(0.042*(D1047-1)+0.2)+0.4,0)</f>
        <v>39</v>
      </c>
      <c r="H1047" s="62">
        <f>ROUNDUP((VLOOKUP(B1047,Sheet1!U:AA,6,FALSE)-2)*(0.042*(D1047-1)+0.2)+0.4,0)</f>
        <v>26</v>
      </c>
      <c r="I1047" s="62">
        <f>ROUNDUP((VLOOKUP(B1047,Sheet1!U:AA,7,FALSE)-2)*(0.042*(D1047-1)+0.2)+0.4,0)</f>
        <v>39</v>
      </c>
      <c r="J1047" s="62">
        <f>E1047*8+F1047*2+G1047*3+H1047*3+I1047*1+VLOOKUP(B1047,Sheet1!AU:AZ,2,FALSE)</f>
        <v>644</v>
      </c>
      <c r="K1047" s="62">
        <f>E1047*1+F1047*2+G1047*2+H1047*2+I1047*10+VLOOKUP(B1047,Sheet1!AU:AZ,3,FALSE)</f>
        <v>657</v>
      </c>
      <c r="L1047" s="62">
        <f>E1047*0.1+F1047*2+G1047*0.2+H1047*0.26+I1047*0.1+VLOOKUP(B1047,Sheet1!AU:AZ,4,FALSE)</f>
        <v>120.36</v>
      </c>
      <c r="M1047" s="62">
        <f>E1047*0.1+F1047*0.2+G1047*2+H1047*0.2+I1047*0.1+VLOOKUP(B1047,Sheet1!AU:AZ,5,FALSE)</f>
        <v>118.8</v>
      </c>
      <c r="N1047" s="62">
        <f>E1047*0.1+F1047*0.2+G1047*0.2+H1047*2+I1047*0.1+VLOOKUP(B1047,Sheet1!AU:AZ,6,FALSE)</f>
        <v>95.4</v>
      </c>
      <c r="O1047" s="62">
        <f t="shared" si="298"/>
        <v>20.8</v>
      </c>
      <c r="P1047" s="62">
        <f t="shared" si="299"/>
        <v>24.7</v>
      </c>
      <c r="R1047" s="9">
        <f t="shared" si="293"/>
        <v>29</v>
      </c>
      <c r="S1047" s="9">
        <f t="shared" ref="S1047:S1110" si="300">VLOOKUP(R1047,LVgongfang,9,FALSE)+Y1047</f>
        <v>185.04</v>
      </c>
      <c r="T1047" s="9">
        <f t="shared" ref="T1047:T1110" si="301">VLOOKUP(R1047,LVgongfang,10,FALSE)</f>
        <v>38.8</v>
      </c>
      <c r="U1047" s="66">
        <f t="shared" si="294"/>
        <v>190</v>
      </c>
      <c r="V1047" s="9">
        <f t="shared" si="295"/>
        <v>228</v>
      </c>
      <c r="W1047" s="67">
        <f t="shared" si="296"/>
        <v>184</v>
      </c>
      <c r="Y1047" s="69">
        <f>VLOOKUP(D1047,Sheet2!P:Q,2,FALSE)</f>
        <v>38</v>
      </c>
      <c r="AB1047" s="4" t="str">
        <f>IF('表格编辑 '!D1104="monster","普通","BOSS")</f>
        <v>普通</v>
      </c>
      <c r="AD1047" s="50">
        <f>VLOOKUP(D1047,映射!AK:AL,2,FALSE)</f>
        <v>3</v>
      </c>
      <c r="AE1047" s="50" t="s">
        <v>37</v>
      </c>
      <c r="AF1047" s="4">
        <f>VLOOKUP(AE1047,映射!AN:AO,2,FALSE)</f>
        <v>2</v>
      </c>
      <c r="AG1047" s="50">
        <v>1</v>
      </c>
      <c r="AH1047" s="70">
        <v>1</v>
      </c>
      <c r="AI1047" s="16">
        <f t="shared" ref="AI1047:AI1110" si="302">A1047</f>
        <v>40691</v>
      </c>
      <c r="AJ1047" s="16">
        <f t="shared" ref="AJ1047:AJ1110" si="303">B1047</f>
        <v>50102</v>
      </c>
      <c r="AK1047" s="16">
        <f t="shared" ref="AK1047:AK1110" si="304">D1047</f>
        <v>29</v>
      </c>
      <c r="AL1047" s="16" t="str">
        <f t="shared" ref="AL1047:AL1110" si="305">C1047</f>
        <v>水精</v>
      </c>
      <c r="AM1047" s="16">
        <f t="shared" ref="AM1047:AM1110" si="306">U1047*AD1047*AG1047*AF1047</f>
        <v>1140</v>
      </c>
      <c r="AN1047" s="16">
        <f t="shared" ref="AN1047:AN1110" si="307">J1047*AF1047</f>
        <v>1288</v>
      </c>
      <c r="AO1047" s="16">
        <f t="shared" si="297"/>
        <v>-148</v>
      </c>
      <c r="AP1047" s="16">
        <f t="shared" ref="AP1047:AP1110" si="308">J1047+AO1047</f>
        <v>496</v>
      </c>
      <c r="AQ1047" s="16">
        <f t="shared" ref="AQ1047:AQ1110" si="309">K1047*AF1047</f>
        <v>1314</v>
      </c>
      <c r="AR1047" s="16">
        <f t="shared" ref="AR1047:AR1110" si="310">ROUNDUP(L1047*IF(AF1047&gt;1,1.5,1),0)</f>
        <v>181</v>
      </c>
      <c r="AS1047" s="16"/>
      <c r="AT1047" s="16">
        <v>67.6</v>
      </c>
      <c r="AU1047" s="16">
        <v>67.6</v>
      </c>
      <c r="AV1047" s="16">
        <v>13</v>
      </c>
      <c r="AW1047" s="16"/>
    </row>
    <row r="1048" spans="1:49">
      <c r="A1048" s="62">
        <f>'表格编辑 '!A1105</f>
        <v>40692</v>
      </c>
      <c r="B1048" s="62">
        <f>'表格编辑 '!B1105</f>
        <v>50089</v>
      </c>
      <c r="C1048" s="62" t="str">
        <f>VLOOKUP(B1048,映射!A:B,2,FALSE)</f>
        <v>冰雪臭臭花</v>
      </c>
      <c r="D1048" s="62">
        <f>'表格编辑 '!E1105</f>
        <v>29</v>
      </c>
      <c r="E1048" s="62">
        <f>ROUNDUP((VLOOKUP(B1048,Sheet1!U:AA,3,FALSE)-2)*(0.042*(D1048-1)+0.2)+0.4,0)</f>
        <v>46</v>
      </c>
      <c r="F1048" s="62">
        <f>ROUNDUP((VLOOKUP(B1048,Sheet1!U:AA,4,FALSE)-2)*(0.042*(D1048-1)+0.2)+0.4,0)</f>
        <v>33</v>
      </c>
      <c r="G1048" s="62">
        <f>ROUNDUP((VLOOKUP(B1048,Sheet1!U:AA,5,FALSE)-2)*(0.042*(D1048-1)+0.2)+0.4,0)</f>
        <v>19</v>
      </c>
      <c r="H1048" s="62">
        <f>ROUNDUP((VLOOKUP(B1048,Sheet1!U:AA,6,FALSE)-2)*(0.042*(D1048-1)+0.2)+0.4,0)</f>
        <v>23</v>
      </c>
      <c r="I1048" s="62">
        <f>ROUNDUP((VLOOKUP(B1048,Sheet1!U:AA,7,FALSE)-2)*(0.042*(D1048-1)+0.2)+0.4,0)</f>
        <v>35</v>
      </c>
      <c r="J1048" s="62">
        <f>E1048*8+F1048*2+G1048*3+H1048*3+I1048*1+VLOOKUP(B1048,Sheet1!AU:AZ,2,FALSE)</f>
        <v>615</v>
      </c>
      <c r="K1048" s="62">
        <f>E1048*1+F1048*2+G1048*2+H1048*2+I1048*10+VLOOKUP(B1048,Sheet1!AU:AZ,3,FALSE)</f>
        <v>566</v>
      </c>
      <c r="L1048" s="62">
        <f>E1048*0.1+F1048*2+G1048*0.2+H1048*0.26+I1048*0.1+VLOOKUP(B1048,Sheet1!AU:AZ,4,FALSE)</f>
        <v>103.88</v>
      </c>
      <c r="M1048" s="62">
        <f>E1048*0.1+F1048*0.2+G1048*2+H1048*0.2+I1048*0.1+VLOOKUP(B1048,Sheet1!AU:AZ,5,FALSE)</f>
        <v>77.3</v>
      </c>
      <c r="N1048" s="62">
        <f>E1048*0.1+F1048*0.2+G1048*0.2+H1048*2+I1048*0.1+VLOOKUP(B1048,Sheet1!AU:AZ,6,FALSE)</f>
        <v>84.5</v>
      </c>
      <c r="O1048" s="62">
        <f t="shared" si="298"/>
        <v>12.4</v>
      </c>
      <c r="P1048" s="62">
        <f t="shared" si="299"/>
        <v>32.7</v>
      </c>
      <c r="R1048" s="9">
        <f t="shared" ref="R1048:R1111" si="311">D1048</f>
        <v>29</v>
      </c>
      <c r="S1048" s="9">
        <f t="shared" si="300"/>
        <v>185.04</v>
      </c>
      <c r="T1048" s="9">
        <f t="shared" si="301"/>
        <v>38.8</v>
      </c>
      <c r="U1048" s="66">
        <f t="shared" ref="U1048:U1111" si="312">ROUND((S1048^2*3)/(S1048+M1048*3),0)</f>
        <v>246</v>
      </c>
      <c r="V1048" s="9">
        <f t="shared" ref="V1048:V1111" si="313">U1048*1.2</f>
        <v>295.2</v>
      </c>
      <c r="W1048" s="67">
        <f t="shared" ref="W1048:W1111" si="314">ROUNDUP((L1048^2*3)/(L1048+T1048*3),0)</f>
        <v>147</v>
      </c>
      <c r="Y1048" s="69">
        <f>VLOOKUP(D1048,Sheet2!P:Q,2,FALSE)</f>
        <v>38</v>
      </c>
      <c r="AB1048" s="4" t="str">
        <f>IF('表格编辑 '!D1105="monster","普通","BOSS")</f>
        <v>普通</v>
      </c>
      <c r="AD1048" s="50">
        <f>VLOOKUP(D1048,映射!AK:AL,2,FALSE)</f>
        <v>3</v>
      </c>
      <c r="AE1048" s="50" t="s">
        <v>37</v>
      </c>
      <c r="AF1048" s="4">
        <f>VLOOKUP(AE1048,映射!AN:AO,2,FALSE)</f>
        <v>2</v>
      </c>
      <c r="AG1048" s="50">
        <v>1</v>
      </c>
      <c r="AH1048" s="70">
        <v>1</v>
      </c>
      <c r="AI1048" s="16">
        <f t="shared" si="302"/>
        <v>40692</v>
      </c>
      <c r="AJ1048" s="16">
        <f t="shared" si="303"/>
        <v>50089</v>
      </c>
      <c r="AK1048" s="16">
        <f t="shared" si="304"/>
        <v>29</v>
      </c>
      <c r="AL1048" s="16" t="str">
        <f t="shared" si="305"/>
        <v>冰雪臭臭花</v>
      </c>
      <c r="AM1048" s="16">
        <f t="shared" si="306"/>
        <v>1476</v>
      </c>
      <c r="AN1048" s="16">
        <f t="shared" si="307"/>
        <v>1230</v>
      </c>
      <c r="AO1048" s="16">
        <f t="shared" ref="AO1048:AO1111" si="315">AM1048-AN1048</f>
        <v>246</v>
      </c>
      <c r="AP1048" s="16">
        <f t="shared" si="308"/>
        <v>861</v>
      </c>
      <c r="AQ1048" s="16">
        <f t="shared" si="309"/>
        <v>1132</v>
      </c>
      <c r="AR1048" s="16">
        <f t="shared" si="310"/>
        <v>156</v>
      </c>
      <c r="AS1048" s="16"/>
      <c r="AT1048" s="16">
        <v>45.3</v>
      </c>
      <c r="AU1048" s="16">
        <v>50.7</v>
      </c>
      <c r="AV1048" s="16">
        <v>9.9</v>
      </c>
      <c r="AW1048" s="16"/>
    </row>
    <row r="1049" spans="1:49">
      <c r="A1049" s="62">
        <f>'表格编辑 '!A1106</f>
        <v>40693</v>
      </c>
      <c r="B1049" s="62">
        <f>'表格编辑 '!B1106</f>
        <v>50060</v>
      </c>
      <c r="C1049" s="62" t="str">
        <f>VLOOKUP(B1049,映射!A:B,2,FALSE)</f>
        <v>炼狱魔蝎</v>
      </c>
      <c r="D1049" s="62">
        <f>'表格编辑 '!E1106</f>
        <v>29</v>
      </c>
      <c r="E1049" s="62">
        <f>ROUNDUP((VLOOKUP(B1049,Sheet1!U:AA,3,FALSE)-2)*(0.042*(D1049-1)+0.2)+0.4,0)</f>
        <v>24</v>
      </c>
      <c r="F1049" s="62">
        <f>ROUNDUP((VLOOKUP(B1049,Sheet1!U:AA,4,FALSE)-2)*(0.042*(D1049-1)+0.2)+0.4,0)</f>
        <v>37</v>
      </c>
      <c r="G1049" s="62">
        <f>ROUNDUP((VLOOKUP(B1049,Sheet1!U:AA,5,FALSE)-2)*(0.042*(D1049-1)+0.2)+0.4,0)</f>
        <v>56</v>
      </c>
      <c r="H1049" s="62">
        <f>ROUNDUP((VLOOKUP(B1049,Sheet1!U:AA,6,FALSE)-2)*(0.042*(D1049-1)+0.2)+0.4,0)</f>
        <v>24</v>
      </c>
      <c r="I1049" s="62">
        <f>ROUNDUP((VLOOKUP(B1049,Sheet1!U:AA,7,FALSE)-2)*(0.042*(D1049-1)+0.2)+0.4,0)</f>
        <v>8</v>
      </c>
      <c r="J1049" s="62">
        <f>E1049*8+F1049*2+G1049*3+H1049*3+I1049*1+VLOOKUP(B1049,Sheet1!AU:AZ,2,FALSE)</f>
        <v>534</v>
      </c>
      <c r="K1049" s="62">
        <f>E1049*1+F1049*2+G1049*2+H1049*2+I1049*10+VLOOKUP(B1049,Sheet1!AU:AZ,3,FALSE)</f>
        <v>358</v>
      </c>
      <c r="L1049" s="62">
        <f>E1049*0.1+F1049*2+G1049*0.2+H1049*0.26+I1049*0.1+VLOOKUP(B1049,Sheet1!AU:AZ,4,FALSE)</f>
        <v>114.64</v>
      </c>
      <c r="M1049" s="62">
        <f>E1049*0.1+F1049*0.2+G1049*2+H1049*0.2+I1049*0.1+VLOOKUP(B1049,Sheet1!AU:AZ,5,FALSE)</f>
        <v>147.4</v>
      </c>
      <c r="N1049" s="62">
        <f>E1049*0.1+F1049*0.2+G1049*0.2+H1049*2+I1049*0.1+VLOOKUP(B1049,Sheet1!AU:AZ,6,FALSE)</f>
        <v>89.8</v>
      </c>
      <c r="O1049" s="62">
        <f t="shared" si="298"/>
        <v>4.3</v>
      </c>
      <c r="P1049" s="62">
        <f t="shared" si="299"/>
        <v>13.9</v>
      </c>
      <c r="R1049" s="9">
        <f t="shared" si="311"/>
        <v>29</v>
      </c>
      <c r="S1049" s="9">
        <f t="shared" si="300"/>
        <v>185.04</v>
      </c>
      <c r="T1049" s="9">
        <f t="shared" si="301"/>
        <v>38.8</v>
      </c>
      <c r="U1049" s="66">
        <f t="shared" si="312"/>
        <v>164</v>
      </c>
      <c r="V1049" s="9">
        <f t="shared" si="313"/>
        <v>196.8</v>
      </c>
      <c r="W1049" s="67">
        <f t="shared" si="314"/>
        <v>171</v>
      </c>
      <c r="Y1049" s="69">
        <f>VLOOKUP(D1049,Sheet2!P:Q,2,FALSE)</f>
        <v>38</v>
      </c>
      <c r="AB1049" s="4" t="str">
        <f>IF('表格编辑 '!D1106="monster","普通","BOSS")</f>
        <v>普通</v>
      </c>
      <c r="AD1049" s="50">
        <f>VLOOKUP(D1049,映射!AK:AL,2,FALSE)</f>
        <v>3</v>
      </c>
      <c r="AE1049" s="50" t="s">
        <v>37</v>
      </c>
      <c r="AF1049" s="4">
        <f>VLOOKUP(AE1049,映射!AN:AO,2,FALSE)</f>
        <v>2</v>
      </c>
      <c r="AG1049" s="50">
        <v>1</v>
      </c>
      <c r="AH1049" s="70">
        <v>1</v>
      </c>
      <c r="AI1049" s="16">
        <f t="shared" si="302"/>
        <v>40693</v>
      </c>
      <c r="AJ1049" s="16">
        <f t="shared" si="303"/>
        <v>50060</v>
      </c>
      <c r="AK1049" s="16">
        <f t="shared" si="304"/>
        <v>29</v>
      </c>
      <c r="AL1049" s="16" t="str">
        <f t="shared" si="305"/>
        <v>炼狱魔蝎</v>
      </c>
      <c r="AM1049" s="16">
        <f t="shared" si="306"/>
        <v>984</v>
      </c>
      <c r="AN1049" s="16">
        <f t="shared" si="307"/>
        <v>1068</v>
      </c>
      <c r="AO1049" s="16">
        <f t="shared" si="315"/>
        <v>-84</v>
      </c>
      <c r="AP1049" s="16">
        <f t="shared" si="308"/>
        <v>450</v>
      </c>
      <c r="AQ1049" s="16">
        <f t="shared" si="309"/>
        <v>716</v>
      </c>
      <c r="AR1049" s="16">
        <f t="shared" si="310"/>
        <v>172</v>
      </c>
      <c r="AS1049" s="16"/>
      <c r="AT1049" s="16">
        <v>100.1</v>
      </c>
      <c r="AU1049" s="16">
        <v>55.1</v>
      </c>
      <c r="AV1049" s="16">
        <v>3.1</v>
      </c>
      <c r="AW1049" s="16"/>
    </row>
    <row r="1050" spans="1:49">
      <c r="A1050" s="62">
        <f>'表格编辑 '!A1107</f>
        <v>40694</v>
      </c>
      <c r="B1050" s="62">
        <f>'表格编辑 '!B1107</f>
        <v>50102</v>
      </c>
      <c r="C1050" s="62" t="str">
        <f>VLOOKUP(B1050,映射!A:B,2,FALSE)</f>
        <v>水精</v>
      </c>
      <c r="D1050" s="62">
        <f>'表格编辑 '!E1107</f>
        <v>29</v>
      </c>
      <c r="E1050" s="62">
        <f>ROUNDUP((VLOOKUP(B1050,Sheet1!U:AA,3,FALSE)-2)*(0.042*(D1050-1)+0.2)+0.4,0)</f>
        <v>39</v>
      </c>
      <c r="F1050" s="62">
        <f>ROUNDUP((VLOOKUP(B1050,Sheet1!U:AA,4,FALSE)-2)*(0.042*(D1050-1)+0.2)+0.4,0)</f>
        <v>39</v>
      </c>
      <c r="G1050" s="62">
        <f>ROUNDUP((VLOOKUP(B1050,Sheet1!U:AA,5,FALSE)-2)*(0.042*(D1050-1)+0.2)+0.4,0)</f>
        <v>39</v>
      </c>
      <c r="H1050" s="62">
        <f>ROUNDUP((VLOOKUP(B1050,Sheet1!U:AA,6,FALSE)-2)*(0.042*(D1050-1)+0.2)+0.4,0)</f>
        <v>26</v>
      </c>
      <c r="I1050" s="62">
        <f>ROUNDUP((VLOOKUP(B1050,Sheet1!U:AA,7,FALSE)-2)*(0.042*(D1050-1)+0.2)+0.4,0)</f>
        <v>39</v>
      </c>
      <c r="J1050" s="62">
        <f>E1050*8+F1050*2+G1050*3+H1050*3+I1050*1+VLOOKUP(B1050,Sheet1!AU:AZ,2,FALSE)</f>
        <v>644</v>
      </c>
      <c r="K1050" s="62">
        <f>E1050*1+F1050*2+G1050*2+H1050*2+I1050*10+VLOOKUP(B1050,Sheet1!AU:AZ,3,FALSE)</f>
        <v>657</v>
      </c>
      <c r="L1050" s="62">
        <f>E1050*0.1+F1050*2+G1050*0.2+H1050*0.26+I1050*0.1+VLOOKUP(B1050,Sheet1!AU:AZ,4,FALSE)</f>
        <v>120.36</v>
      </c>
      <c r="M1050" s="62">
        <f>E1050*0.1+F1050*0.2+G1050*2+H1050*0.2+I1050*0.1+VLOOKUP(B1050,Sheet1!AU:AZ,5,FALSE)</f>
        <v>118.8</v>
      </c>
      <c r="N1050" s="62">
        <f>E1050*0.1+F1050*0.2+G1050*0.2+H1050*2+I1050*0.1+VLOOKUP(B1050,Sheet1!AU:AZ,6,FALSE)</f>
        <v>95.4</v>
      </c>
      <c r="O1050" s="62">
        <f t="shared" si="298"/>
        <v>20.8</v>
      </c>
      <c r="P1050" s="62">
        <f t="shared" si="299"/>
        <v>24.7</v>
      </c>
      <c r="R1050" s="9">
        <f t="shared" si="311"/>
        <v>29</v>
      </c>
      <c r="S1050" s="9">
        <f t="shared" si="300"/>
        <v>185.04</v>
      </c>
      <c r="T1050" s="9">
        <f t="shared" si="301"/>
        <v>38.8</v>
      </c>
      <c r="U1050" s="66">
        <f t="shared" si="312"/>
        <v>190</v>
      </c>
      <c r="V1050" s="9">
        <f t="shared" si="313"/>
        <v>228</v>
      </c>
      <c r="W1050" s="67">
        <f t="shared" si="314"/>
        <v>184</v>
      </c>
      <c r="Y1050" s="69">
        <f>VLOOKUP(D1050,Sheet2!P:Q,2,FALSE)</f>
        <v>38</v>
      </c>
      <c r="AB1050" s="4" t="str">
        <f>IF('表格编辑 '!D1107="monster","普通","BOSS")</f>
        <v>普通</v>
      </c>
      <c r="AD1050" s="50">
        <f>VLOOKUP(D1050,映射!AK:AL,2,FALSE)</f>
        <v>3</v>
      </c>
      <c r="AE1050" s="50" t="s">
        <v>37</v>
      </c>
      <c r="AF1050" s="4">
        <f>VLOOKUP(AE1050,映射!AN:AO,2,FALSE)</f>
        <v>2</v>
      </c>
      <c r="AG1050" s="50">
        <v>1</v>
      </c>
      <c r="AH1050" s="70">
        <v>1</v>
      </c>
      <c r="AI1050" s="16">
        <f t="shared" si="302"/>
        <v>40694</v>
      </c>
      <c r="AJ1050" s="16">
        <f t="shared" si="303"/>
        <v>50102</v>
      </c>
      <c r="AK1050" s="16">
        <f t="shared" si="304"/>
        <v>29</v>
      </c>
      <c r="AL1050" s="16" t="str">
        <f t="shared" si="305"/>
        <v>水精</v>
      </c>
      <c r="AM1050" s="16">
        <f t="shared" si="306"/>
        <v>1140</v>
      </c>
      <c r="AN1050" s="16">
        <f t="shared" si="307"/>
        <v>1288</v>
      </c>
      <c r="AO1050" s="16">
        <f t="shared" si="315"/>
        <v>-148</v>
      </c>
      <c r="AP1050" s="16">
        <f t="shared" si="308"/>
        <v>496</v>
      </c>
      <c r="AQ1050" s="16">
        <f t="shared" si="309"/>
        <v>1314</v>
      </c>
      <c r="AR1050" s="16">
        <f t="shared" si="310"/>
        <v>181</v>
      </c>
      <c r="AS1050" s="16"/>
      <c r="AT1050" s="16">
        <v>67.6</v>
      </c>
      <c r="AU1050" s="16">
        <v>67.6</v>
      </c>
      <c r="AV1050" s="16">
        <v>13</v>
      </c>
      <c r="AW1050" s="16"/>
    </row>
    <row r="1051" spans="1:49">
      <c r="A1051" s="62">
        <f>'表格编辑 '!A1108</f>
        <v>40695</v>
      </c>
      <c r="B1051" s="62">
        <f>'表格编辑 '!B1108</f>
        <v>50043</v>
      </c>
      <c r="C1051" s="62" t="str">
        <f>VLOOKUP(B1051,映射!A:B,2,FALSE)</f>
        <v>小魔物</v>
      </c>
      <c r="D1051" s="62">
        <f>'表格编辑 '!E1108</f>
        <v>29</v>
      </c>
      <c r="E1051" s="62">
        <f>ROUNDUP((VLOOKUP(B1051,Sheet1!U:AA,3,FALSE)-2)*(0.042*(D1051-1)+0.2)+0.4,0)</f>
        <v>28</v>
      </c>
      <c r="F1051" s="62">
        <f>ROUNDUP((VLOOKUP(B1051,Sheet1!U:AA,4,FALSE)-2)*(0.042*(D1051-1)+0.2)+0.4,0)</f>
        <v>42</v>
      </c>
      <c r="G1051" s="62">
        <f>ROUNDUP((VLOOKUP(B1051,Sheet1!U:AA,5,FALSE)-2)*(0.042*(D1051-1)+0.2)+0.4,0)</f>
        <v>15</v>
      </c>
      <c r="H1051" s="62">
        <f>ROUNDUP((VLOOKUP(B1051,Sheet1!U:AA,6,FALSE)-2)*(0.042*(D1051-1)+0.2)+0.4,0)</f>
        <v>49</v>
      </c>
      <c r="I1051" s="62">
        <f>ROUNDUP((VLOOKUP(B1051,Sheet1!U:AA,7,FALSE)-2)*(0.042*(D1051-1)+0.2)+0.4,0)</f>
        <v>49</v>
      </c>
      <c r="J1051" s="62">
        <f>E1051*8+F1051*2+G1051*3+H1051*3+I1051*1+VLOOKUP(B1051,Sheet1!AU:AZ,2,FALSE)</f>
        <v>569</v>
      </c>
      <c r="K1051" s="62">
        <f>E1051*1+F1051*2+G1051*2+H1051*2+I1051*10+VLOOKUP(B1051,Sheet1!AU:AZ,3,FALSE)</f>
        <v>750</v>
      </c>
      <c r="L1051" s="62">
        <f>E1051*0.1+F1051*2+G1051*0.2+H1051*0.26+I1051*0.1+VLOOKUP(B1051,Sheet1!AU:AZ,4,FALSE)</f>
        <v>127.44</v>
      </c>
      <c r="M1051" s="62">
        <f>E1051*0.1+F1051*0.2+G1051*2+H1051*0.2+I1051*0.1+VLOOKUP(B1051,Sheet1!AU:AZ,5,FALSE)</f>
        <v>75.9</v>
      </c>
      <c r="N1051" s="62">
        <f>E1051*0.1+F1051*0.2+G1051*0.2+H1051*2+I1051*0.1+VLOOKUP(B1051,Sheet1!AU:AZ,6,FALSE)</f>
        <v>137.1</v>
      </c>
      <c r="O1051" s="62">
        <f t="shared" si="298"/>
        <v>24.7</v>
      </c>
      <c r="P1051" s="62">
        <f t="shared" si="299"/>
        <v>21.6</v>
      </c>
      <c r="R1051" s="9">
        <f t="shared" si="311"/>
        <v>29</v>
      </c>
      <c r="S1051" s="9">
        <f t="shared" si="300"/>
        <v>185.04</v>
      </c>
      <c r="T1051" s="9">
        <f t="shared" si="301"/>
        <v>38.8</v>
      </c>
      <c r="U1051" s="66">
        <f t="shared" si="312"/>
        <v>249</v>
      </c>
      <c r="V1051" s="9">
        <f t="shared" si="313"/>
        <v>298.8</v>
      </c>
      <c r="W1051" s="67">
        <f t="shared" si="314"/>
        <v>200</v>
      </c>
      <c r="Y1051" s="69">
        <f>VLOOKUP(D1051,Sheet2!P:Q,2,FALSE)</f>
        <v>38</v>
      </c>
      <c r="AB1051" s="4" t="str">
        <f>IF('表格编辑 '!D1108="monster","普通","BOSS")</f>
        <v>普通</v>
      </c>
      <c r="AD1051" s="50">
        <f>VLOOKUP(D1051,映射!AK:AL,2,FALSE)</f>
        <v>3</v>
      </c>
      <c r="AE1051" s="50" t="s">
        <v>37</v>
      </c>
      <c r="AF1051" s="4">
        <f>VLOOKUP(AE1051,映射!AN:AO,2,FALSE)</f>
        <v>2</v>
      </c>
      <c r="AG1051" s="50">
        <v>1</v>
      </c>
      <c r="AH1051" s="70">
        <v>1</v>
      </c>
      <c r="AI1051" s="16">
        <f t="shared" si="302"/>
        <v>40695</v>
      </c>
      <c r="AJ1051" s="16">
        <f t="shared" si="303"/>
        <v>50043</v>
      </c>
      <c r="AK1051" s="16">
        <f t="shared" si="304"/>
        <v>29</v>
      </c>
      <c r="AL1051" s="16" t="str">
        <f t="shared" si="305"/>
        <v>小魔物</v>
      </c>
      <c r="AM1051" s="16">
        <f t="shared" si="306"/>
        <v>1494</v>
      </c>
      <c r="AN1051" s="16">
        <f t="shared" si="307"/>
        <v>1138</v>
      </c>
      <c r="AO1051" s="16">
        <f t="shared" si="315"/>
        <v>356</v>
      </c>
      <c r="AP1051" s="16">
        <f t="shared" si="308"/>
        <v>925</v>
      </c>
      <c r="AQ1051" s="16">
        <f t="shared" si="309"/>
        <v>1500</v>
      </c>
      <c r="AR1051" s="16">
        <f t="shared" si="310"/>
        <v>192</v>
      </c>
      <c r="AS1051" s="16"/>
      <c r="AT1051" s="16">
        <v>29.5</v>
      </c>
      <c r="AU1051" s="16">
        <v>88.9</v>
      </c>
      <c r="AV1051" s="16">
        <v>22.6</v>
      </c>
      <c r="AW1051" s="16"/>
    </row>
    <row r="1052" spans="1:49">
      <c r="A1052" s="62">
        <f>'表格编辑 '!A1109</f>
        <v>40696</v>
      </c>
      <c r="B1052" s="62">
        <f>'表格编辑 '!B1109</f>
        <v>50154</v>
      </c>
      <c r="C1052" s="62" t="str">
        <f>VLOOKUP(B1052,映射!A:B,2,FALSE)</f>
        <v>海贼</v>
      </c>
      <c r="D1052" s="62">
        <f>'表格编辑 '!E1109</f>
        <v>29</v>
      </c>
      <c r="E1052" s="62">
        <f>ROUNDUP((VLOOKUP(B1052,Sheet1!U:AA,3,FALSE)-2)*(0.042*(D1052-1)+0.2)+0.4,0)</f>
        <v>24</v>
      </c>
      <c r="F1052" s="62">
        <f>ROUNDUP((VLOOKUP(B1052,Sheet1!U:AA,4,FALSE)-2)*(0.042*(D1052-1)+0.2)+0.4,0)</f>
        <v>41</v>
      </c>
      <c r="G1052" s="62">
        <f>ROUNDUP((VLOOKUP(B1052,Sheet1!U:AA,5,FALSE)-2)*(0.042*(D1052-1)+0.2)+0.4,0)</f>
        <v>30</v>
      </c>
      <c r="H1052" s="62">
        <f>ROUNDUP((VLOOKUP(B1052,Sheet1!U:AA,6,FALSE)-2)*(0.042*(D1052-1)+0.2)+0.4,0)</f>
        <v>37</v>
      </c>
      <c r="I1052" s="62">
        <f>ROUNDUP((VLOOKUP(B1052,Sheet1!U:AA,7,FALSE)-2)*(0.042*(D1052-1)+0.2)+0.4,0)</f>
        <v>17</v>
      </c>
      <c r="J1052" s="62">
        <f>E1052*8+F1052*2+G1052*3+H1052*3+I1052*1+VLOOKUP(B1052,Sheet1!AU:AZ,2,FALSE)</f>
        <v>512</v>
      </c>
      <c r="K1052" s="62">
        <f>E1052*1+F1052*2+G1052*2+H1052*2+I1052*10+VLOOKUP(B1052,Sheet1!AU:AZ,3,FALSE)</f>
        <v>430</v>
      </c>
      <c r="L1052" s="62">
        <f>E1052*0.1+F1052*2+G1052*0.2+H1052*0.26+I1052*0.1+VLOOKUP(B1052,Sheet1!AU:AZ,4,FALSE)</f>
        <v>121.72</v>
      </c>
      <c r="M1052" s="62">
        <f>E1052*0.1+F1052*0.2+G1052*2+H1052*0.2+I1052*0.1+VLOOKUP(B1052,Sheet1!AU:AZ,5,FALSE)</f>
        <v>99.7</v>
      </c>
      <c r="N1052" s="62">
        <f>E1052*0.1+F1052*0.2+G1052*0.2+H1052*2+I1052*0.1+VLOOKUP(B1052,Sheet1!AU:AZ,6,FALSE)</f>
        <v>112.3</v>
      </c>
      <c r="O1052" s="62">
        <f t="shared" si="298"/>
        <v>4.6</v>
      </c>
      <c r="P1052" s="62">
        <f t="shared" si="299"/>
        <v>17.8</v>
      </c>
      <c r="R1052" s="9">
        <f t="shared" si="311"/>
        <v>29</v>
      </c>
      <c r="S1052" s="9">
        <f t="shared" si="300"/>
        <v>185.04</v>
      </c>
      <c r="T1052" s="9">
        <f t="shared" si="301"/>
        <v>38.8</v>
      </c>
      <c r="U1052" s="66">
        <f t="shared" si="312"/>
        <v>212</v>
      </c>
      <c r="V1052" s="9">
        <f t="shared" si="313"/>
        <v>254.4</v>
      </c>
      <c r="W1052" s="67">
        <f t="shared" si="314"/>
        <v>187</v>
      </c>
      <c r="Y1052" s="69">
        <f>VLOOKUP(D1052,Sheet2!P:Q,2,FALSE)</f>
        <v>38</v>
      </c>
      <c r="AB1052" s="4" t="str">
        <f>IF('表格编辑 '!D1109="monster","普通","BOSS")</f>
        <v>普通</v>
      </c>
      <c r="AD1052" s="50">
        <f>VLOOKUP(D1052,映射!AK:AL,2,FALSE)</f>
        <v>3</v>
      </c>
      <c r="AE1052" s="50" t="s">
        <v>37</v>
      </c>
      <c r="AF1052" s="4">
        <f>VLOOKUP(AE1052,映射!AN:AO,2,FALSE)</f>
        <v>2</v>
      </c>
      <c r="AG1052" s="50">
        <v>1</v>
      </c>
      <c r="AH1052" s="70">
        <v>1</v>
      </c>
      <c r="AI1052" s="16">
        <f t="shared" si="302"/>
        <v>40696</v>
      </c>
      <c r="AJ1052" s="16">
        <f t="shared" si="303"/>
        <v>50154</v>
      </c>
      <c r="AK1052" s="16">
        <f t="shared" si="304"/>
        <v>29</v>
      </c>
      <c r="AL1052" s="16" t="str">
        <f t="shared" si="305"/>
        <v>海贼</v>
      </c>
      <c r="AM1052" s="16">
        <f t="shared" si="306"/>
        <v>1272</v>
      </c>
      <c r="AN1052" s="16">
        <f t="shared" si="307"/>
        <v>1024</v>
      </c>
      <c r="AO1052" s="16">
        <f t="shared" si="315"/>
        <v>248</v>
      </c>
      <c r="AP1052" s="16">
        <f t="shared" si="308"/>
        <v>760</v>
      </c>
      <c r="AQ1052" s="16">
        <f t="shared" si="309"/>
        <v>860</v>
      </c>
      <c r="AR1052" s="16">
        <f t="shared" si="310"/>
        <v>183</v>
      </c>
      <c r="AS1052" s="16"/>
      <c r="AT1052" s="16">
        <v>63.5</v>
      </c>
      <c r="AU1052" s="16">
        <v>72.5</v>
      </c>
      <c r="AV1052" s="16">
        <v>4.2</v>
      </c>
      <c r="AW1052" s="16"/>
    </row>
    <row r="1053" spans="1:49">
      <c r="A1053" s="62">
        <f>'表格编辑 '!A1110</f>
        <v>40697</v>
      </c>
      <c r="B1053" s="62">
        <f>'表格编辑 '!B1110</f>
        <v>50052</v>
      </c>
      <c r="C1053" s="62" t="str">
        <f>VLOOKUP(B1053,映射!A:B,2,FALSE)</f>
        <v>恶魔蝙蝠</v>
      </c>
      <c r="D1053" s="62">
        <f>'表格编辑 '!E1110</f>
        <v>29</v>
      </c>
      <c r="E1053" s="62">
        <f>ROUNDUP((VLOOKUP(B1053,Sheet1!U:AA,3,FALSE)-2)*(0.042*(D1053-1)+0.2)+0.4,0)</f>
        <v>23</v>
      </c>
      <c r="F1053" s="62">
        <f>ROUNDUP((VLOOKUP(B1053,Sheet1!U:AA,4,FALSE)-2)*(0.042*(D1053-1)+0.2)+0.4,0)</f>
        <v>52</v>
      </c>
      <c r="G1053" s="62">
        <f>ROUNDUP((VLOOKUP(B1053,Sheet1!U:AA,5,FALSE)-2)*(0.042*(D1053-1)+0.2)+0.4,0)</f>
        <v>19</v>
      </c>
      <c r="H1053" s="62">
        <f>ROUNDUP((VLOOKUP(B1053,Sheet1!U:AA,6,FALSE)-2)*(0.042*(D1053-1)+0.2)+0.4,0)</f>
        <v>45</v>
      </c>
      <c r="I1053" s="62">
        <f>ROUNDUP((VLOOKUP(B1053,Sheet1!U:AA,7,FALSE)-2)*(0.042*(D1053-1)+0.2)+0.4,0)</f>
        <v>38</v>
      </c>
      <c r="J1053" s="62">
        <f>E1053*8+F1053*2+G1053*3+H1053*3+I1053*1+VLOOKUP(B1053,Sheet1!AU:AZ,2,FALSE)</f>
        <v>538</v>
      </c>
      <c r="K1053" s="62">
        <f>E1053*1+F1053*2+G1053*2+H1053*2+I1053*10+VLOOKUP(B1053,Sheet1!AU:AZ,3,FALSE)</f>
        <v>655</v>
      </c>
      <c r="L1053" s="62">
        <f>E1053*0.1+F1053*2+G1053*0.2+H1053*0.26+I1053*0.1+VLOOKUP(B1053,Sheet1!AU:AZ,4,FALSE)</f>
        <v>145.6</v>
      </c>
      <c r="M1053" s="62">
        <f>E1053*0.1+F1053*0.2+G1053*2+H1053*0.2+I1053*0.1+VLOOKUP(B1053,Sheet1!AU:AZ,5,FALSE)</f>
        <v>83.5</v>
      </c>
      <c r="N1053" s="62">
        <f>E1053*0.1+F1053*0.2+G1053*0.2+H1053*2+I1053*0.1+VLOOKUP(B1053,Sheet1!AU:AZ,6,FALSE)</f>
        <v>130.3</v>
      </c>
      <c r="O1053" s="62">
        <f t="shared" si="298"/>
        <v>17.6</v>
      </c>
      <c r="P1053" s="62">
        <f t="shared" si="299"/>
        <v>16.5</v>
      </c>
      <c r="R1053" s="9">
        <f t="shared" si="311"/>
        <v>29</v>
      </c>
      <c r="S1053" s="9">
        <f t="shared" si="300"/>
        <v>185.04</v>
      </c>
      <c r="T1053" s="9">
        <f t="shared" si="301"/>
        <v>38.8</v>
      </c>
      <c r="U1053" s="66">
        <f t="shared" si="312"/>
        <v>236</v>
      </c>
      <c r="V1053" s="9">
        <f t="shared" si="313"/>
        <v>283.2</v>
      </c>
      <c r="W1053" s="67">
        <f t="shared" si="314"/>
        <v>243</v>
      </c>
      <c r="Y1053" s="69">
        <f>VLOOKUP(D1053,Sheet2!P:Q,2,FALSE)</f>
        <v>38</v>
      </c>
      <c r="AB1053" s="4" t="str">
        <f>IF('表格编辑 '!D1110="monster","普通","BOSS")</f>
        <v>普通</v>
      </c>
      <c r="AD1053" s="50">
        <f>VLOOKUP(D1053,映射!AK:AL,2,FALSE)</f>
        <v>3</v>
      </c>
      <c r="AE1053" s="50" t="s">
        <v>37</v>
      </c>
      <c r="AF1053" s="4">
        <f>VLOOKUP(AE1053,映射!AN:AO,2,FALSE)</f>
        <v>2</v>
      </c>
      <c r="AG1053" s="50">
        <v>1</v>
      </c>
      <c r="AH1053" s="70">
        <v>1</v>
      </c>
      <c r="AI1053" s="16">
        <f t="shared" si="302"/>
        <v>40697</v>
      </c>
      <c r="AJ1053" s="16">
        <f t="shared" si="303"/>
        <v>50052</v>
      </c>
      <c r="AK1053" s="16">
        <f t="shared" si="304"/>
        <v>29</v>
      </c>
      <c r="AL1053" s="16" t="str">
        <f t="shared" si="305"/>
        <v>恶魔蝙蝠</v>
      </c>
      <c r="AM1053" s="16">
        <f t="shared" si="306"/>
        <v>1416</v>
      </c>
      <c r="AN1053" s="16">
        <f t="shared" si="307"/>
        <v>1076</v>
      </c>
      <c r="AO1053" s="16">
        <f t="shared" si="315"/>
        <v>340</v>
      </c>
      <c r="AP1053" s="16">
        <f t="shared" si="308"/>
        <v>878</v>
      </c>
      <c r="AQ1053" s="16">
        <f t="shared" si="309"/>
        <v>1310</v>
      </c>
      <c r="AR1053" s="16">
        <f t="shared" si="310"/>
        <v>219</v>
      </c>
      <c r="AS1053" s="16"/>
      <c r="AT1053" s="16">
        <v>37</v>
      </c>
      <c r="AU1053" s="16">
        <v>73</v>
      </c>
      <c r="AV1053" s="16">
        <v>11.5</v>
      </c>
      <c r="AW1053" s="16"/>
    </row>
    <row r="1054" spans="1:49">
      <c r="A1054" s="62">
        <f>'表格编辑 '!A1111</f>
        <v>40698</v>
      </c>
      <c r="B1054" s="62">
        <f>'表格编辑 '!B1111</f>
        <v>50141</v>
      </c>
      <c r="C1054" s="62" t="str">
        <f>VLOOKUP(B1054,映射!A:B,2,FALSE)</f>
        <v>水龙蜥</v>
      </c>
      <c r="D1054" s="62">
        <f>'表格编辑 '!E1111</f>
        <v>29</v>
      </c>
      <c r="E1054" s="62">
        <f>ROUNDUP((VLOOKUP(B1054,Sheet1!U:AA,3,FALSE)-2)*(0.042*(D1054-1)+0.2)+0.4,0)</f>
        <v>55</v>
      </c>
      <c r="F1054" s="62">
        <f>ROUNDUP((VLOOKUP(B1054,Sheet1!U:AA,4,FALSE)-2)*(0.042*(D1054-1)+0.2)+0.4,0)</f>
        <v>53</v>
      </c>
      <c r="G1054" s="62">
        <f>ROUNDUP((VLOOKUP(B1054,Sheet1!U:AA,5,FALSE)-2)*(0.042*(D1054-1)+0.2)+0.4,0)</f>
        <v>42</v>
      </c>
      <c r="H1054" s="62">
        <f>ROUNDUP((VLOOKUP(B1054,Sheet1!U:AA,6,FALSE)-2)*(0.042*(D1054-1)+0.2)+0.4,0)</f>
        <v>20</v>
      </c>
      <c r="I1054" s="62">
        <f>ROUNDUP((VLOOKUP(B1054,Sheet1!U:AA,7,FALSE)-2)*(0.042*(D1054-1)+0.2)+0.4,0)</f>
        <v>13</v>
      </c>
      <c r="J1054" s="62">
        <f>E1054*8+F1054*2+G1054*3+H1054*3+I1054*1+VLOOKUP(B1054,Sheet1!AU:AZ,2,FALSE)</f>
        <v>765</v>
      </c>
      <c r="K1054" s="62">
        <f>E1054*1+F1054*2+G1054*2+H1054*2+I1054*10+VLOOKUP(B1054,Sheet1!AU:AZ,3,FALSE)</f>
        <v>435</v>
      </c>
      <c r="L1054" s="62">
        <f>E1054*0.1+F1054*2+G1054*0.2+H1054*0.26+I1054*0.1+VLOOKUP(B1054,Sheet1!AU:AZ,4,FALSE)</f>
        <v>146.4</v>
      </c>
      <c r="M1054" s="62">
        <f>E1054*0.1+F1054*0.2+G1054*2+H1054*0.2+I1054*0.1+VLOOKUP(B1054,Sheet1!AU:AZ,5,FALSE)</f>
        <v>125.4</v>
      </c>
      <c r="N1054" s="62">
        <f>E1054*0.1+F1054*0.2+G1054*0.2+H1054*2+I1054*0.1+VLOOKUP(B1054,Sheet1!AU:AZ,6,FALSE)</f>
        <v>85.8</v>
      </c>
      <c r="O1054" s="62">
        <f t="shared" si="298"/>
        <v>-5</v>
      </c>
      <c r="P1054" s="62">
        <f t="shared" si="299"/>
        <v>37.2</v>
      </c>
      <c r="R1054" s="9">
        <f t="shared" si="311"/>
        <v>29</v>
      </c>
      <c r="S1054" s="9">
        <f t="shared" si="300"/>
        <v>185.04</v>
      </c>
      <c r="T1054" s="9">
        <f t="shared" si="301"/>
        <v>38.8</v>
      </c>
      <c r="U1054" s="66">
        <f t="shared" si="312"/>
        <v>183</v>
      </c>
      <c r="V1054" s="9">
        <f t="shared" si="313"/>
        <v>219.6</v>
      </c>
      <c r="W1054" s="67">
        <f t="shared" si="314"/>
        <v>245</v>
      </c>
      <c r="Y1054" s="69">
        <f>VLOOKUP(D1054,Sheet2!P:Q,2,FALSE)</f>
        <v>38</v>
      </c>
      <c r="AB1054" s="4" t="str">
        <f>IF('表格编辑 '!D1111="monster","普通","BOSS")</f>
        <v>普通</v>
      </c>
      <c r="AD1054" s="50">
        <f>VLOOKUP(D1054,映射!AK:AL,2,FALSE)</f>
        <v>3</v>
      </c>
      <c r="AE1054" s="50" t="s">
        <v>37</v>
      </c>
      <c r="AF1054" s="4">
        <f>VLOOKUP(AE1054,映射!AN:AO,2,FALSE)</f>
        <v>2</v>
      </c>
      <c r="AG1054" s="50">
        <v>1</v>
      </c>
      <c r="AH1054" s="70">
        <v>1</v>
      </c>
      <c r="AI1054" s="16">
        <f t="shared" si="302"/>
        <v>40698</v>
      </c>
      <c r="AJ1054" s="16">
        <f t="shared" si="303"/>
        <v>50141</v>
      </c>
      <c r="AK1054" s="16">
        <f t="shared" si="304"/>
        <v>29</v>
      </c>
      <c r="AL1054" s="16" t="str">
        <f t="shared" si="305"/>
        <v>水龙蜥</v>
      </c>
      <c r="AM1054" s="16">
        <f t="shared" si="306"/>
        <v>1098</v>
      </c>
      <c r="AN1054" s="16">
        <f t="shared" si="307"/>
        <v>1530</v>
      </c>
      <c r="AO1054" s="16">
        <f t="shared" si="315"/>
        <v>-432</v>
      </c>
      <c r="AP1054" s="16">
        <f t="shared" si="308"/>
        <v>333</v>
      </c>
      <c r="AQ1054" s="16">
        <f t="shared" si="309"/>
        <v>870</v>
      </c>
      <c r="AR1054" s="16">
        <f t="shared" si="310"/>
        <v>220</v>
      </c>
      <c r="AS1054" s="16"/>
      <c r="AT1054" s="16">
        <v>86.5</v>
      </c>
      <c r="AU1054" s="16">
        <v>41.5</v>
      </c>
      <c r="AV1054" s="16">
        <v>-5.3</v>
      </c>
      <c r="AW1054" s="16"/>
    </row>
    <row r="1055" spans="1:49">
      <c r="A1055" s="62">
        <f>'表格编辑 '!A1112</f>
        <v>40699</v>
      </c>
      <c r="B1055" s="62">
        <f>'表格编辑 '!B1112</f>
        <v>50073</v>
      </c>
      <c r="C1055" s="62" t="str">
        <f>VLOOKUP(B1055,映射!A:B,2,FALSE)</f>
        <v>土蜘蛛</v>
      </c>
      <c r="D1055" s="62">
        <f>'表格编辑 '!E1112</f>
        <v>29</v>
      </c>
      <c r="E1055" s="62">
        <f>ROUNDUP((VLOOKUP(B1055,Sheet1!U:AA,3,FALSE)-2)*(0.042*(D1055-1)+0.2)+0.4,0)</f>
        <v>34</v>
      </c>
      <c r="F1055" s="62">
        <f>ROUNDUP((VLOOKUP(B1055,Sheet1!U:AA,4,FALSE)-2)*(0.042*(D1055-1)+0.2)+0.4,0)</f>
        <v>19</v>
      </c>
      <c r="G1055" s="62">
        <f>ROUNDUP((VLOOKUP(B1055,Sheet1!U:AA,5,FALSE)-2)*(0.042*(D1055-1)+0.2)+0.4,0)</f>
        <v>23</v>
      </c>
      <c r="H1055" s="62">
        <f>ROUNDUP((VLOOKUP(B1055,Sheet1!U:AA,6,FALSE)-2)*(0.042*(D1055-1)+0.2)+0.4,0)</f>
        <v>37</v>
      </c>
      <c r="I1055" s="62">
        <f>ROUNDUP((VLOOKUP(B1055,Sheet1!U:AA,7,FALSE)-2)*(0.042*(D1055-1)+0.2)+0.4,0)</f>
        <v>30</v>
      </c>
      <c r="J1055" s="62">
        <f>E1055*8+F1055*2+G1055*3+H1055*3+I1055*1+VLOOKUP(B1055,Sheet1!AU:AZ,2,FALSE)</f>
        <v>540</v>
      </c>
      <c r="K1055" s="62">
        <f>E1055*1+F1055*2+G1055*2+H1055*2+I1055*10+VLOOKUP(B1055,Sheet1!AU:AZ,3,FALSE)</f>
        <v>512</v>
      </c>
      <c r="L1055" s="62">
        <f>E1055*0.1+F1055*2+G1055*0.2+H1055*0.26+I1055*0.1+VLOOKUP(B1055,Sheet1!AU:AZ,4,FALSE)</f>
        <v>78.62</v>
      </c>
      <c r="M1055" s="62">
        <f>E1055*0.1+F1055*0.2+G1055*2+H1055*0.2+I1055*0.1+VLOOKUP(B1055,Sheet1!AU:AZ,5,FALSE)</f>
        <v>83.6</v>
      </c>
      <c r="N1055" s="62">
        <f>E1055*0.1+F1055*0.2+G1055*0.2+H1055*2+I1055*0.1+VLOOKUP(B1055,Sheet1!AU:AZ,6,FALSE)</f>
        <v>108.8</v>
      </c>
      <c r="O1055" s="62">
        <f t="shared" si="298"/>
        <v>12.8</v>
      </c>
      <c r="P1055" s="62">
        <f t="shared" si="299"/>
        <v>27.4</v>
      </c>
      <c r="R1055" s="9">
        <f t="shared" si="311"/>
        <v>29</v>
      </c>
      <c r="S1055" s="9">
        <f t="shared" si="300"/>
        <v>185.04</v>
      </c>
      <c r="T1055" s="9">
        <f t="shared" si="301"/>
        <v>38.8</v>
      </c>
      <c r="U1055" s="66">
        <f t="shared" si="312"/>
        <v>236</v>
      </c>
      <c r="V1055" s="9">
        <f t="shared" si="313"/>
        <v>283.2</v>
      </c>
      <c r="W1055" s="67">
        <f t="shared" si="314"/>
        <v>96</v>
      </c>
      <c r="Y1055" s="69">
        <f>VLOOKUP(D1055,Sheet2!P:Q,2,FALSE)</f>
        <v>38</v>
      </c>
      <c r="AB1055" s="4" t="str">
        <f>IF('表格编辑 '!D1112="monster","普通","BOSS")</f>
        <v>普通</v>
      </c>
      <c r="AD1055" s="50">
        <f>VLOOKUP(D1055,映射!AK:AL,2,FALSE)</f>
        <v>3</v>
      </c>
      <c r="AE1055" s="50" t="s">
        <v>37</v>
      </c>
      <c r="AF1055" s="4">
        <f>VLOOKUP(AE1055,映射!AN:AO,2,FALSE)</f>
        <v>2</v>
      </c>
      <c r="AG1055" s="50">
        <v>1</v>
      </c>
      <c r="AH1055" s="70">
        <v>1</v>
      </c>
      <c r="AI1055" s="16">
        <f t="shared" si="302"/>
        <v>40699</v>
      </c>
      <c r="AJ1055" s="16">
        <f t="shared" si="303"/>
        <v>50073</v>
      </c>
      <c r="AK1055" s="16">
        <f t="shared" si="304"/>
        <v>29</v>
      </c>
      <c r="AL1055" s="16" t="str">
        <f t="shared" si="305"/>
        <v>土蜘蛛</v>
      </c>
      <c r="AM1055" s="16">
        <f t="shared" si="306"/>
        <v>1416</v>
      </c>
      <c r="AN1055" s="16">
        <f t="shared" si="307"/>
        <v>1080</v>
      </c>
      <c r="AO1055" s="16">
        <f t="shared" si="315"/>
        <v>336</v>
      </c>
      <c r="AP1055" s="16">
        <f t="shared" si="308"/>
        <v>876</v>
      </c>
      <c r="AQ1055" s="16">
        <f t="shared" si="309"/>
        <v>1024</v>
      </c>
      <c r="AR1055" s="16">
        <f t="shared" si="310"/>
        <v>118</v>
      </c>
      <c r="AS1055" s="16"/>
      <c r="AT1055" s="16">
        <v>48.9</v>
      </c>
      <c r="AU1055" s="16">
        <v>59.7</v>
      </c>
      <c r="AV1055" s="16">
        <v>10.8</v>
      </c>
      <c r="AW1055" s="16"/>
    </row>
    <row r="1056" spans="1:49">
      <c r="A1056" s="62">
        <f>'表格编辑 '!A1113</f>
        <v>40700</v>
      </c>
      <c r="B1056" s="62">
        <f>'表格编辑 '!B1113</f>
        <v>50085</v>
      </c>
      <c r="C1056" s="62" t="str">
        <f>VLOOKUP(B1056,映射!A:B,2,FALSE)</f>
        <v>死亡之花</v>
      </c>
      <c r="D1056" s="62">
        <f>'表格编辑 '!E1113</f>
        <v>29</v>
      </c>
      <c r="E1056" s="62">
        <f>ROUNDUP((VLOOKUP(B1056,Sheet1!U:AA,3,FALSE)-2)*(0.042*(D1056-1)+0.2)+0.4,0)</f>
        <v>35</v>
      </c>
      <c r="F1056" s="62">
        <f>ROUNDUP((VLOOKUP(B1056,Sheet1!U:AA,4,FALSE)-2)*(0.042*(D1056-1)+0.2)+0.4,0)</f>
        <v>15</v>
      </c>
      <c r="G1056" s="62">
        <f>ROUNDUP((VLOOKUP(B1056,Sheet1!U:AA,5,FALSE)-2)*(0.042*(D1056-1)+0.2)+0.4,0)</f>
        <v>15</v>
      </c>
      <c r="H1056" s="62">
        <f>ROUNDUP((VLOOKUP(B1056,Sheet1!U:AA,6,FALSE)-2)*(0.042*(D1056-1)+0.2)+0.4,0)</f>
        <v>24</v>
      </c>
      <c r="I1056" s="62">
        <f>ROUNDUP((VLOOKUP(B1056,Sheet1!U:AA,7,FALSE)-2)*(0.042*(D1056-1)+0.2)+0.4,0)</f>
        <v>46</v>
      </c>
      <c r="J1056" s="62">
        <f>E1056*8+F1056*2+G1056*3+H1056*3+I1056*1+VLOOKUP(B1056,Sheet1!AU:AZ,2,FALSE)</f>
        <v>493</v>
      </c>
      <c r="K1056" s="62">
        <f>E1056*1+F1056*2+G1056*2+H1056*2+I1056*10+VLOOKUP(B1056,Sheet1!AU:AZ,3,FALSE)</f>
        <v>623</v>
      </c>
      <c r="L1056" s="62">
        <f>E1056*0.1+F1056*2+G1056*0.2+H1056*0.26+I1056*0.1+VLOOKUP(B1056,Sheet1!AU:AZ,4,FALSE)</f>
        <v>67.34</v>
      </c>
      <c r="M1056" s="62">
        <f>E1056*0.1+F1056*0.2+G1056*2+H1056*0.2+I1056*0.1+VLOOKUP(B1056,Sheet1!AU:AZ,5,FALSE)</f>
        <v>65.9</v>
      </c>
      <c r="N1056" s="62">
        <f>E1056*0.1+F1056*0.2+G1056*0.2+H1056*2+I1056*0.1+VLOOKUP(B1056,Sheet1!AU:AZ,6,FALSE)</f>
        <v>82.1</v>
      </c>
      <c r="O1056" s="62">
        <f t="shared" ref="O1056:O1119" si="316">E1056*-0.3+F1056*-0.1+G1056*0.2+H1056*-0.1+I1056*0.8</f>
        <v>25.4</v>
      </c>
      <c r="P1056" s="62">
        <f t="shared" ref="P1056:P1119" si="317">E1056*0.8+F1056*-0.1+G1056*-0.1+H1056*0.2+I1056*-0.1</f>
        <v>25.2</v>
      </c>
      <c r="R1056" s="9">
        <f t="shared" si="311"/>
        <v>29</v>
      </c>
      <c r="S1056" s="9">
        <f t="shared" si="300"/>
        <v>185.04</v>
      </c>
      <c r="T1056" s="9">
        <f t="shared" si="301"/>
        <v>38.8</v>
      </c>
      <c r="U1056" s="66">
        <f t="shared" si="312"/>
        <v>268</v>
      </c>
      <c r="V1056" s="9">
        <f t="shared" si="313"/>
        <v>321.6</v>
      </c>
      <c r="W1056" s="67">
        <f t="shared" si="314"/>
        <v>75</v>
      </c>
      <c r="Y1056" s="69">
        <f>VLOOKUP(D1056,Sheet2!P:Q,2,FALSE)</f>
        <v>38</v>
      </c>
      <c r="AB1056" s="4" t="str">
        <f>IF('表格编辑 '!D1113="monster","普通","BOSS")</f>
        <v>普通</v>
      </c>
      <c r="AD1056" s="50">
        <f>VLOOKUP(D1056,映射!AK:AL,2,FALSE)</f>
        <v>3</v>
      </c>
      <c r="AE1056" s="50" t="s">
        <v>37</v>
      </c>
      <c r="AF1056" s="4">
        <f>VLOOKUP(AE1056,映射!AN:AO,2,FALSE)</f>
        <v>2</v>
      </c>
      <c r="AG1056" s="50">
        <v>1</v>
      </c>
      <c r="AH1056" s="70">
        <v>1</v>
      </c>
      <c r="AI1056" s="16">
        <f t="shared" si="302"/>
        <v>40700</v>
      </c>
      <c r="AJ1056" s="16">
        <f t="shared" si="303"/>
        <v>50085</v>
      </c>
      <c r="AK1056" s="16">
        <f t="shared" si="304"/>
        <v>29</v>
      </c>
      <c r="AL1056" s="16" t="str">
        <f t="shared" si="305"/>
        <v>死亡之花</v>
      </c>
      <c r="AM1056" s="16">
        <f t="shared" si="306"/>
        <v>1608</v>
      </c>
      <c r="AN1056" s="16">
        <f t="shared" si="307"/>
        <v>986</v>
      </c>
      <c r="AO1056" s="16">
        <f t="shared" si="315"/>
        <v>622</v>
      </c>
      <c r="AP1056" s="16">
        <f t="shared" si="308"/>
        <v>1115</v>
      </c>
      <c r="AQ1056" s="16">
        <f t="shared" si="309"/>
        <v>1246</v>
      </c>
      <c r="AR1056" s="16">
        <f t="shared" si="310"/>
        <v>102</v>
      </c>
      <c r="AS1056" s="16"/>
      <c r="AT1056" s="16">
        <v>36.7</v>
      </c>
      <c r="AU1056" s="16">
        <v>49.3</v>
      </c>
      <c r="AV1056" s="16">
        <v>20.5</v>
      </c>
      <c r="AW1056" s="16"/>
    </row>
    <row r="1057" spans="1:49">
      <c r="A1057" s="62">
        <f>'表格编辑 '!A1114</f>
        <v>40701</v>
      </c>
      <c r="B1057" s="62">
        <f>'表格编辑 '!B1114</f>
        <v>50148</v>
      </c>
      <c r="C1057" s="62" t="str">
        <f>VLOOKUP(B1057,映射!A:B,2,FALSE)</f>
        <v>巨人</v>
      </c>
      <c r="D1057" s="62">
        <f>'表格编辑 '!E1114</f>
        <v>29</v>
      </c>
      <c r="E1057" s="62">
        <f>ROUNDUP((VLOOKUP(B1057,Sheet1!U:AA,3,FALSE)-2)*(0.042*(D1057-1)+0.2)+0.4,0)</f>
        <v>50</v>
      </c>
      <c r="F1057" s="62">
        <f>ROUNDUP((VLOOKUP(B1057,Sheet1!U:AA,4,FALSE)-2)*(0.042*(D1057-1)+0.2)+0.4,0)</f>
        <v>46</v>
      </c>
      <c r="G1057" s="62">
        <f>ROUNDUP((VLOOKUP(B1057,Sheet1!U:AA,5,FALSE)-2)*(0.042*(D1057-1)+0.2)+0.4,0)</f>
        <v>31</v>
      </c>
      <c r="H1057" s="62">
        <f>ROUNDUP((VLOOKUP(B1057,Sheet1!U:AA,6,FALSE)-2)*(0.042*(D1057-1)+0.2)+0.4,0)</f>
        <v>11</v>
      </c>
      <c r="I1057" s="62">
        <f>ROUNDUP((VLOOKUP(B1057,Sheet1!U:AA,7,FALSE)-2)*(0.042*(D1057-1)+0.2)+0.4,0)</f>
        <v>17</v>
      </c>
      <c r="J1057" s="62">
        <f>E1057*8+F1057*2+G1057*3+H1057*3+I1057*1+VLOOKUP(B1057,Sheet1!AU:AZ,2,FALSE)</f>
        <v>655</v>
      </c>
      <c r="K1057" s="62">
        <f>E1057*1+F1057*2+G1057*2+H1057*2+I1057*10+VLOOKUP(B1057,Sheet1!AU:AZ,3,FALSE)</f>
        <v>416</v>
      </c>
      <c r="L1057" s="62">
        <f>E1057*0.1+F1057*2+G1057*0.2+H1057*0.26+I1057*0.1+VLOOKUP(B1057,Sheet1!AU:AZ,4,FALSE)</f>
        <v>127.76</v>
      </c>
      <c r="M1057" s="62">
        <f>E1057*0.1+F1057*0.2+G1057*2+H1057*0.2+I1057*0.1+VLOOKUP(B1057,Sheet1!AU:AZ,5,FALSE)</f>
        <v>100.1</v>
      </c>
      <c r="N1057" s="62">
        <f>E1057*0.1+F1057*0.2+G1057*0.2+H1057*2+I1057*0.1+VLOOKUP(B1057,Sheet1!AU:AZ,6,FALSE)</f>
        <v>64.1</v>
      </c>
      <c r="O1057" s="62">
        <f t="shared" si="316"/>
        <v>-0.9</v>
      </c>
      <c r="P1057" s="62">
        <f t="shared" si="317"/>
        <v>32.8</v>
      </c>
      <c r="R1057" s="9">
        <f t="shared" si="311"/>
        <v>29</v>
      </c>
      <c r="S1057" s="9">
        <f t="shared" si="300"/>
        <v>185.04</v>
      </c>
      <c r="T1057" s="9">
        <f t="shared" si="301"/>
        <v>38.8</v>
      </c>
      <c r="U1057" s="66">
        <f t="shared" si="312"/>
        <v>212</v>
      </c>
      <c r="V1057" s="9">
        <f t="shared" si="313"/>
        <v>254.4</v>
      </c>
      <c r="W1057" s="67">
        <f t="shared" si="314"/>
        <v>201</v>
      </c>
      <c r="Y1057" s="69">
        <f>VLOOKUP(D1057,Sheet2!P:Q,2,FALSE)</f>
        <v>38</v>
      </c>
      <c r="AB1057" s="4" t="str">
        <f>IF('表格编辑 '!D1114="monster","普通","BOSS")</f>
        <v>普通</v>
      </c>
      <c r="AD1057" s="50">
        <f>VLOOKUP(D1057,映射!AK:AL,2,FALSE)</f>
        <v>3</v>
      </c>
      <c r="AE1057" s="50" t="s">
        <v>37</v>
      </c>
      <c r="AF1057" s="4">
        <f>VLOOKUP(AE1057,映射!AN:AO,2,FALSE)</f>
        <v>2</v>
      </c>
      <c r="AG1057" s="50">
        <v>1</v>
      </c>
      <c r="AH1057" s="70">
        <v>1</v>
      </c>
      <c r="AI1057" s="16">
        <f t="shared" si="302"/>
        <v>40701</v>
      </c>
      <c r="AJ1057" s="16">
        <f t="shared" si="303"/>
        <v>50148</v>
      </c>
      <c r="AK1057" s="16">
        <f t="shared" si="304"/>
        <v>29</v>
      </c>
      <c r="AL1057" s="16" t="str">
        <f t="shared" si="305"/>
        <v>巨人</v>
      </c>
      <c r="AM1057" s="16">
        <f t="shared" si="306"/>
        <v>1272</v>
      </c>
      <c r="AN1057" s="16">
        <f t="shared" si="307"/>
        <v>1310</v>
      </c>
      <c r="AO1057" s="16">
        <f t="shared" si="315"/>
        <v>-38</v>
      </c>
      <c r="AP1057" s="16">
        <f t="shared" si="308"/>
        <v>617</v>
      </c>
      <c r="AQ1057" s="16">
        <f t="shared" si="309"/>
        <v>832</v>
      </c>
      <c r="AR1057" s="16">
        <f t="shared" si="310"/>
        <v>192</v>
      </c>
      <c r="AS1057" s="16"/>
      <c r="AT1057" s="16">
        <v>64.4</v>
      </c>
      <c r="AU1057" s="16">
        <v>33.8</v>
      </c>
      <c r="AV1057" s="16">
        <v>-0.299999999999999</v>
      </c>
      <c r="AW1057" s="16"/>
    </row>
    <row r="1058" spans="1:49">
      <c r="A1058" s="62">
        <f>'表格编辑 '!A1115</f>
        <v>40702</v>
      </c>
      <c r="B1058" s="62">
        <f>'表格编辑 '!B1115</f>
        <v>50064</v>
      </c>
      <c r="C1058" s="62" t="str">
        <f>VLOOKUP(B1058,映射!A:B,2,FALSE)</f>
        <v>毒蜂</v>
      </c>
      <c r="D1058" s="62">
        <f>'表格编辑 '!E1115</f>
        <v>29</v>
      </c>
      <c r="E1058" s="62">
        <f>ROUNDUP((VLOOKUP(B1058,Sheet1!U:AA,3,FALSE)-2)*(0.042*(D1058-1)+0.2)+0.4,0)</f>
        <v>24</v>
      </c>
      <c r="F1058" s="62">
        <f>ROUNDUP((VLOOKUP(B1058,Sheet1!U:AA,4,FALSE)-2)*(0.042*(D1058-1)+0.2)+0.4,0)</f>
        <v>50</v>
      </c>
      <c r="G1058" s="62">
        <f>ROUNDUP((VLOOKUP(B1058,Sheet1!U:AA,5,FALSE)-2)*(0.042*(D1058-1)+0.2)+0.4,0)</f>
        <v>20</v>
      </c>
      <c r="H1058" s="62">
        <f>ROUNDUP((VLOOKUP(B1058,Sheet1!U:AA,6,FALSE)-2)*(0.042*(D1058-1)+0.2)+0.4,0)</f>
        <v>53</v>
      </c>
      <c r="I1058" s="62">
        <f>ROUNDUP((VLOOKUP(B1058,Sheet1!U:AA,7,FALSE)-2)*(0.042*(D1058-1)+0.2)+0.4,0)</f>
        <v>28</v>
      </c>
      <c r="J1058" s="62">
        <f>E1058*8+F1058*2+G1058*3+H1058*3+I1058*1+VLOOKUP(B1058,Sheet1!AU:AZ,2,FALSE)</f>
        <v>559</v>
      </c>
      <c r="K1058" s="62">
        <f>E1058*1+F1058*2+G1058*2+H1058*2+I1058*10+VLOOKUP(B1058,Sheet1!AU:AZ,3,FALSE)</f>
        <v>570</v>
      </c>
      <c r="L1058" s="62">
        <f>E1058*0.1+F1058*2+G1058*0.2+H1058*0.26+I1058*0.1+VLOOKUP(B1058,Sheet1!AU:AZ,4,FALSE)</f>
        <v>142.98</v>
      </c>
      <c r="M1058" s="62">
        <f>E1058*0.1+F1058*0.2+G1058*2+H1058*0.2+I1058*0.1+VLOOKUP(B1058,Sheet1!AU:AZ,5,FALSE)</f>
        <v>85.8</v>
      </c>
      <c r="N1058" s="62">
        <f>E1058*0.1+F1058*0.2+G1058*0.2+H1058*2+I1058*0.1+VLOOKUP(B1058,Sheet1!AU:AZ,6,FALSE)</f>
        <v>145.2</v>
      </c>
      <c r="O1058" s="62">
        <f t="shared" si="316"/>
        <v>8.9</v>
      </c>
      <c r="P1058" s="62">
        <f t="shared" si="317"/>
        <v>20</v>
      </c>
      <c r="R1058" s="9">
        <f t="shared" si="311"/>
        <v>29</v>
      </c>
      <c r="S1058" s="9">
        <f t="shared" si="300"/>
        <v>185.04</v>
      </c>
      <c r="T1058" s="9">
        <f t="shared" si="301"/>
        <v>38.8</v>
      </c>
      <c r="U1058" s="66">
        <f t="shared" si="312"/>
        <v>232</v>
      </c>
      <c r="V1058" s="9">
        <f t="shared" si="313"/>
        <v>278.4</v>
      </c>
      <c r="W1058" s="67">
        <f t="shared" si="314"/>
        <v>237</v>
      </c>
      <c r="Y1058" s="69">
        <f>VLOOKUP(D1058,Sheet2!P:Q,2,FALSE)</f>
        <v>38</v>
      </c>
      <c r="AB1058" s="4" t="str">
        <f>IF('表格编辑 '!D1115="monster","普通","BOSS")</f>
        <v>普通</v>
      </c>
      <c r="AD1058" s="50">
        <f>VLOOKUP(D1058,映射!AK:AL,2,FALSE)</f>
        <v>3</v>
      </c>
      <c r="AE1058" s="50" t="s">
        <v>37</v>
      </c>
      <c r="AF1058" s="4">
        <f>VLOOKUP(AE1058,映射!AN:AO,2,FALSE)</f>
        <v>2</v>
      </c>
      <c r="AG1058" s="50">
        <v>1</v>
      </c>
      <c r="AH1058" s="70">
        <v>1</v>
      </c>
      <c r="AI1058" s="16">
        <f t="shared" si="302"/>
        <v>40702</v>
      </c>
      <c r="AJ1058" s="16">
        <f t="shared" si="303"/>
        <v>50064</v>
      </c>
      <c r="AK1058" s="16">
        <f t="shared" si="304"/>
        <v>29</v>
      </c>
      <c r="AL1058" s="16" t="str">
        <f t="shared" si="305"/>
        <v>毒蜂</v>
      </c>
      <c r="AM1058" s="16">
        <f t="shared" si="306"/>
        <v>1392</v>
      </c>
      <c r="AN1058" s="16">
        <f t="shared" si="307"/>
        <v>1118</v>
      </c>
      <c r="AO1058" s="16">
        <f t="shared" si="315"/>
        <v>274</v>
      </c>
      <c r="AP1058" s="16">
        <f t="shared" si="308"/>
        <v>833</v>
      </c>
      <c r="AQ1058" s="16">
        <f t="shared" si="309"/>
        <v>1140</v>
      </c>
      <c r="AR1058" s="16">
        <f t="shared" si="310"/>
        <v>215</v>
      </c>
      <c r="AS1058" s="16"/>
      <c r="AT1058" s="16">
        <v>39.3</v>
      </c>
      <c r="AU1058" s="16">
        <v>86.1</v>
      </c>
      <c r="AV1058" s="16">
        <v>4.5</v>
      </c>
      <c r="AW1058" s="16"/>
    </row>
    <row r="1059" spans="1:49">
      <c r="A1059" s="62">
        <f>'表格编辑 '!A1116</f>
        <v>40703</v>
      </c>
      <c r="B1059" s="62">
        <f>'表格编辑 '!B1116</f>
        <v>50134</v>
      </c>
      <c r="C1059" s="62" t="str">
        <f>VLOOKUP(B1059,映射!A:B,2,FALSE)</f>
        <v>猎豹蜥蜴</v>
      </c>
      <c r="D1059" s="62">
        <f>'表格编辑 '!E1116</f>
        <v>29</v>
      </c>
      <c r="E1059" s="62">
        <f>ROUNDUP((VLOOKUP(B1059,Sheet1!U:AA,3,FALSE)-2)*(0.042*(D1059-1)+0.2)+0.4,0)</f>
        <v>30</v>
      </c>
      <c r="F1059" s="62">
        <f>ROUNDUP((VLOOKUP(B1059,Sheet1!U:AA,4,FALSE)-2)*(0.042*(D1059-1)+0.2)+0.4,0)</f>
        <v>48</v>
      </c>
      <c r="G1059" s="62">
        <f>ROUNDUP((VLOOKUP(B1059,Sheet1!U:AA,5,FALSE)-2)*(0.042*(D1059-1)+0.2)+0.4,0)</f>
        <v>37</v>
      </c>
      <c r="H1059" s="62">
        <f>ROUNDUP((VLOOKUP(B1059,Sheet1!U:AA,6,FALSE)-2)*(0.042*(D1059-1)+0.2)+0.4,0)</f>
        <v>12</v>
      </c>
      <c r="I1059" s="62">
        <f>ROUNDUP((VLOOKUP(B1059,Sheet1!U:AA,7,FALSE)-2)*(0.042*(D1059-1)+0.2)+0.4,0)</f>
        <v>16</v>
      </c>
      <c r="J1059" s="62">
        <f>E1059*8+F1059*2+G1059*3+H1059*3+I1059*1+VLOOKUP(B1059,Sheet1!AU:AZ,2,FALSE)</f>
        <v>519</v>
      </c>
      <c r="K1059" s="62">
        <f>E1059*1+F1059*2+G1059*2+H1059*2+I1059*10+VLOOKUP(B1059,Sheet1!AU:AZ,3,FALSE)</f>
        <v>404</v>
      </c>
      <c r="L1059" s="62">
        <f>E1059*0.1+F1059*2+G1059*0.2+H1059*0.26+I1059*0.1+VLOOKUP(B1059,Sheet1!AU:AZ,4,FALSE)</f>
        <v>131.12</v>
      </c>
      <c r="M1059" s="62">
        <f>E1059*0.1+F1059*0.2+G1059*2+H1059*0.2+I1059*0.1+VLOOKUP(B1059,Sheet1!AU:AZ,5,FALSE)</f>
        <v>110.6</v>
      </c>
      <c r="N1059" s="62">
        <f>E1059*0.1+F1059*0.2+G1059*0.2+H1059*2+I1059*0.1+VLOOKUP(B1059,Sheet1!AU:AZ,6,FALSE)</f>
        <v>65.6</v>
      </c>
      <c r="O1059" s="62">
        <f t="shared" si="316"/>
        <v>5.2</v>
      </c>
      <c r="P1059" s="62">
        <f t="shared" si="317"/>
        <v>16.3</v>
      </c>
      <c r="R1059" s="9">
        <f t="shared" si="311"/>
        <v>29</v>
      </c>
      <c r="S1059" s="9">
        <f t="shared" si="300"/>
        <v>185.04</v>
      </c>
      <c r="T1059" s="9">
        <f t="shared" si="301"/>
        <v>38.8</v>
      </c>
      <c r="U1059" s="66">
        <f t="shared" si="312"/>
        <v>199</v>
      </c>
      <c r="V1059" s="9">
        <f t="shared" si="313"/>
        <v>238.8</v>
      </c>
      <c r="W1059" s="67">
        <f t="shared" si="314"/>
        <v>209</v>
      </c>
      <c r="Y1059" s="69">
        <f>VLOOKUP(D1059,Sheet2!P:Q,2,FALSE)</f>
        <v>38</v>
      </c>
      <c r="AB1059" s="4" t="str">
        <f>IF('表格编辑 '!D1116="monster","普通","BOSS")</f>
        <v>普通</v>
      </c>
      <c r="AD1059" s="50">
        <f>VLOOKUP(D1059,映射!AK:AL,2,FALSE)</f>
        <v>3</v>
      </c>
      <c r="AE1059" s="50" t="s">
        <v>37</v>
      </c>
      <c r="AF1059" s="4">
        <f>VLOOKUP(AE1059,映射!AN:AO,2,FALSE)</f>
        <v>2</v>
      </c>
      <c r="AG1059" s="50">
        <v>1</v>
      </c>
      <c r="AH1059" s="70">
        <v>1</v>
      </c>
      <c r="AI1059" s="16">
        <f t="shared" si="302"/>
        <v>40703</v>
      </c>
      <c r="AJ1059" s="16">
        <f t="shared" si="303"/>
        <v>50134</v>
      </c>
      <c r="AK1059" s="16">
        <f t="shared" si="304"/>
        <v>29</v>
      </c>
      <c r="AL1059" s="16" t="str">
        <f t="shared" si="305"/>
        <v>猎豹蜥蜴</v>
      </c>
      <c r="AM1059" s="16">
        <f t="shared" si="306"/>
        <v>1194</v>
      </c>
      <c r="AN1059" s="16">
        <f t="shared" si="307"/>
        <v>1038</v>
      </c>
      <c r="AO1059" s="16">
        <f t="shared" si="315"/>
        <v>156</v>
      </c>
      <c r="AP1059" s="16">
        <f t="shared" si="308"/>
        <v>675</v>
      </c>
      <c r="AQ1059" s="16">
        <f t="shared" si="309"/>
        <v>808</v>
      </c>
      <c r="AR1059" s="16">
        <f t="shared" si="310"/>
        <v>197</v>
      </c>
      <c r="AS1059" s="16"/>
      <c r="AT1059" s="16">
        <v>71.3</v>
      </c>
      <c r="AU1059" s="16">
        <v>37.1</v>
      </c>
      <c r="AV1059" s="16">
        <v>4.2</v>
      </c>
      <c r="AW1059" s="16"/>
    </row>
    <row r="1060" spans="1:49">
      <c r="A1060" s="62">
        <f>'表格编辑 '!A1117</f>
        <v>40704</v>
      </c>
      <c r="B1060" s="62">
        <f>'表格编辑 '!B1117</f>
        <v>50020</v>
      </c>
      <c r="C1060" s="62" t="str">
        <f>VLOOKUP(B1060,映射!A:B,2,FALSE)</f>
        <v>地狱看门犬</v>
      </c>
      <c r="D1060" s="62">
        <f>'表格编辑 '!E1117</f>
        <v>29</v>
      </c>
      <c r="E1060" s="62">
        <f>ROUNDUP((VLOOKUP(B1060,Sheet1!U:AA,3,FALSE)-2)*(0.042*(D1060-1)+0.2)+0.4,0)</f>
        <v>48</v>
      </c>
      <c r="F1060" s="62">
        <f>ROUNDUP((VLOOKUP(B1060,Sheet1!U:AA,4,FALSE)-2)*(0.042*(D1060-1)+0.2)+0.4,0)</f>
        <v>55</v>
      </c>
      <c r="G1060" s="62">
        <f>ROUNDUP((VLOOKUP(B1060,Sheet1!U:AA,5,FALSE)-2)*(0.042*(D1060-1)+0.2)+0.4,0)</f>
        <v>28</v>
      </c>
      <c r="H1060" s="62">
        <f>ROUNDUP((VLOOKUP(B1060,Sheet1!U:AA,6,FALSE)-2)*(0.042*(D1060-1)+0.2)+0.4,0)</f>
        <v>44</v>
      </c>
      <c r="I1060" s="62">
        <f>ROUNDUP((VLOOKUP(B1060,Sheet1!U:AA,7,FALSE)-2)*(0.042*(D1060-1)+0.2)+0.4,0)</f>
        <v>23</v>
      </c>
      <c r="J1060" s="62">
        <f>E1060*8+F1060*2+G1060*3+H1060*3+I1060*1+VLOOKUP(B1060,Sheet1!AU:AZ,2,FALSE)</f>
        <v>753</v>
      </c>
      <c r="K1060" s="62">
        <f>E1060*1+F1060*2+G1060*2+H1060*2+I1060*10+VLOOKUP(B1060,Sheet1!AU:AZ,3,FALSE)</f>
        <v>552</v>
      </c>
      <c r="L1060" s="62">
        <f>E1060*0.1+F1060*2+G1060*0.2+H1060*0.26+I1060*0.1+VLOOKUP(B1060,Sheet1!AU:AZ,4,FALSE)</f>
        <v>154.14</v>
      </c>
      <c r="M1060" s="62">
        <f>E1060*0.1+F1060*0.2+G1060*2+H1060*0.2+I1060*0.1+VLOOKUP(B1060,Sheet1!AU:AZ,5,FALSE)</f>
        <v>102.9</v>
      </c>
      <c r="N1060" s="62">
        <f>E1060*0.1+F1060*0.2+G1060*0.2+H1060*2+I1060*0.1+VLOOKUP(B1060,Sheet1!AU:AZ,6,FALSE)</f>
        <v>131.7</v>
      </c>
      <c r="O1060" s="62">
        <f t="shared" si="316"/>
        <v>-0.299999999999994</v>
      </c>
      <c r="P1060" s="62">
        <f t="shared" si="317"/>
        <v>36.6</v>
      </c>
      <c r="R1060" s="9">
        <f t="shared" si="311"/>
        <v>29</v>
      </c>
      <c r="S1060" s="9">
        <f t="shared" si="300"/>
        <v>185.04</v>
      </c>
      <c r="T1060" s="9">
        <f t="shared" si="301"/>
        <v>38.8</v>
      </c>
      <c r="U1060" s="66">
        <f t="shared" si="312"/>
        <v>208</v>
      </c>
      <c r="V1060" s="9">
        <f t="shared" si="313"/>
        <v>249.6</v>
      </c>
      <c r="W1060" s="67">
        <f t="shared" si="314"/>
        <v>264</v>
      </c>
      <c r="Y1060" s="69">
        <f>VLOOKUP(D1060,Sheet2!P:Q,2,FALSE)</f>
        <v>38</v>
      </c>
      <c r="AB1060" s="4" t="str">
        <f>IF('表格编辑 '!D1117="monster","普通","BOSS")</f>
        <v>普通</v>
      </c>
      <c r="AD1060" s="50">
        <f>VLOOKUP(D1060,映射!AK:AL,2,FALSE)</f>
        <v>3</v>
      </c>
      <c r="AE1060" s="50" t="s">
        <v>37</v>
      </c>
      <c r="AF1060" s="4">
        <f>VLOOKUP(AE1060,映射!AN:AO,2,FALSE)</f>
        <v>2</v>
      </c>
      <c r="AG1060" s="50">
        <v>1</v>
      </c>
      <c r="AH1060" s="70">
        <v>1</v>
      </c>
      <c r="AI1060" s="16">
        <f t="shared" si="302"/>
        <v>40704</v>
      </c>
      <c r="AJ1060" s="16">
        <f t="shared" si="303"/>
        <v>50020</v>
      </c>
      <c r="AK1060" s="16">
        <f t="shared" si="304"/>
        <v>29</v>
      </c>
      <c r="AL1060" s="16" t="str">
        <f t="shared" si="305"/>
        <v>地狱看门犬</v>
      </c>
      <c r="AM1060" s="16">
        <f t="shared" si="306"/>
        <v>1248</v>
      </c>
      <c r="AN1060" s="16">
        <f t="shared" si="307"/>
        <v>1506</v>
      </c>
      <c r="AO1060" s="16">
        <f t="shared" si="315"/>
        <v>-258</v>
      </c>
      <c r="AP1060" s="16">
        <f t="shared" si="308"/>
        <v>495</v>
      </c>
      <c r="AQ1060" s="16">
        <f t="shared" si="309"/>
        <v>1104</v>
      </c>
      <c r="AR1060" s="16">
        <f t="shared" si="310"/>
        <v>232</v>
      </c>
      <c r="AS1060" s="16"/>
      <c r="AT1060" s="16">
        <v>40.9</v>
      </c>
      <c r="AU1060" s="16">
        <v>62.5</v>
      </c>
      <c r="AV1060" s="16">
        <v>2.5</v>
      </c>
      <c r="AW1060" s="16"/>
    </row>
    <row r="1061" spans="1:49">
      <c r="A1061" s="62">
        <f>'表格编辑 '!A1118</f>
        <v>40705</v>
      </c>
      <c r="B1061" s="62">
        <f>'表格编辑 '!B1118</f>
        <v>50063</v>
      </c>
      <c r="C1061" s="62" t="str">
        <f>VLOOKUP(B1061,映射!A:B,2,FALSE)</f>
        <v>杀人蜂</v>
      </c>
      <c r="D1061" s="62">
        <f>'表格编辑 '!E1118</f>
        <v>29</v>
      </c>
      <c r="E1061" s="62">
        <f>ROUNDUP((VLOOKUP(B1061,Sheet1!U:AA,3,FALSE)-2)*(0.042*(D1061-1)+0.2)+0.4,0)</f>
        <v>15</v>
      </c>
      <c r="F1061" s="62">
        <f>ROUNDUP((VLOOKUP(B1061,Sheet1!U:AA,4,FALSE)-2)*(0.042*(D1061-1)+0.2)+0.4,0)</f>
        <v>49</v>
      </c>
      <c r="G1061" s="62">
        <f>ROUNDUP((VLOOKUP(B1061,Sheet1!U:AA,5,FALSE)-2)*(0.042*(D1061-1)+0.2)+0.4,0)</f>
        <v>15</v>
      </c>
      <c r="H1061" s="62">
        <f>ROUNDUP((VLOOKUP(B1061,Sheet1!U:AA,6,FALSE)-2)*(0.042*(D1061-1)+0.2)+0.4,0)</f>
        <v>49</v>
      </c>
      <c r="I1061" s="62">
        <f>ROUNDUP((VLOOKUP(B1061,Sheet1!U:AA,7,FALSE)-2)*(0.042*(D1061-1)+0.2)+0.4,0)</f>
        <v>15</v>
      </c>
      <c r="J1061" s="62">
        <f>E1061*8+F1061*2+G1061*3+H1061*3+I1061*1+VLOOKUP(B1061,Sheet1!AU:AZ,2,FALSE)</f>
        <v>445</v>
      </c>
      <c r="K1061" s="62">
        <f>E1061*1+F1061*2+G1061*2+H1061*2+I1061*10+VLOOKUP(B1061,Sheet1!AU:AZ,3,FALSE)</f>
        <v>411</v>
      </c>
      <c r="L1061" s="62">
        <f>E1061*0.1+F1061*2+G1061*0.2+H1061*0.26+I1061*0.1+VLOOKUP(B1061,Sheet1!AU:AZ,4,FALSE)</f>
        <v>136.74</v>
      </c>
      <c r="M1061" s="62">
        <f>E1061*0.1+F1061*0.2+G1061*2+H1061*0.2+I1061*0.1+VLOOKUP(B1061,Sheet1!AU:AZ,5,FALSE)</f>
        <v>72.6</v>
      </c>
      <c r="N1061" s="62">
        <f>E1061*0.1+F1061*0.2+G1061*0.2+H1061*2+I1061*0.1+VLOOKUP(B1061,Sheet1!AU:AZ,6,FALSE)</f>
        <v>133.8</v>
      </c>
      <c r="O1061" s="62">
        <f t="shared" si="316"/>
        <v>0.699999999999999</v>
      </c>
      <c r="P1061" s="62">
        <f t="shared" si="317"/>
        <v>13.9</v>
      </c>
      <c r="R1061" s="9">
        <f t="shared" si="311"/>
        <v>29</v>
      </c>
      <c r="S1061" s="9">
        <f t="shared" si="300"/>
        <v>185.04</v>
      </c>
      <c r="T1061" s="9">
        <f t="shared" si="301"/>
        <v>38.8</v>
      </c>
      <c r="U1061" s="66">
        <f t="shared" si="312"/>
        <v>255</v>
      </c>
      <c r="V1061" s="9">
        <f t="shared" si="313"/>
        <v>306</v>
      </c>
      <c r="W1061" s="67">
        <f t="shared" si="314"/>
        <v>222</v>
      </c>
      <c r="Y1061" s="69">
        <f>VLOOKUP(D1061,Sheet2!P:Q,2,FALSE)</f>
        <v>38</v>
      </c>
      <c r="AB1061" s="4" t="str">
        <f>IF('表格编辑 '!D1118="monster","普通","BOSS")</f>
        <v>普通</v>
      </c>
      <c r="AD1061" s="50">
        <f>VLOOKUP(D1061,映射!AK:AL,2,FALSE)</f>
        <v>3</v>
      </c>
      <c r="AE1061" s="50" t="s">
        <v>37</v>
      </c>
      <c r="AF1061" s="4">
        <f>VLOOKUP(AE1061,映射!AN:AO,2,FALSE)</f>
        <v>2</v>
      </c>
      <c r="AG1061" s="50">
        <v>1</v>
      </c>
      <c r="AH1061" s="70">
        <v>1</v>
      </c>
      <c r="AI1061" s="16">
        <f t="shared" si="302"/>
        <v>40705</v>
      </c>
      <c r="AJ1061" s="16">
        <f t="shared" si="303"/>
        <v>50063</v>
      </c>
      <c r="AK1061" s="16">
        <f t="shared" si="304"/>
        <v>29</v>
      </c>
      <c r="AL1061" s="16" t="str">
        <f t="shared" si="305"/>
        <v>杀人蜂</v>
      </c>
      <c r="AM1061" s="16">
        <f t="shared" si="306"/>
        <v>1530</v>
      </c>
      <c r="AN1061" s="16">
        <f t="shared" si="307"/>
        <v>890</v>
      </c>
      <c r="AO1061" s="16">
        <f t="shared" si="315"/>
        <v>640</v>
      </c>
      <c r="AP1061" s="16">
        <f t="shared" si="308"/>
        <v>1085</v>
      </c>
      <c r="AQ1061" s="16">
        <f t="shared" si="309"/>
        <v>822</v>
      </c>
      <c r="AR1061" s="16">
        <f t="shared" si="310"/>
        <v>206</v>
      </c>
      <c r="AS1061" s="16"/>
      <c r="AT1061" s="16">
        <v>42</v>
      </c>
      <c r="AU1061" s="16">
        <v>90.6</v>
      </c>
      <c r="AV1061" s="16">
        <v>0.600000000000001</v>
      </c>
      <c r="AW1061" s="16"/>
    </row>
    <row r="1062" spans="1:49">
      <c r="A1062" s="62">
        <f>'表格编辑 '!A1119</f>
        <v>40706</v>
      </c>
      <c r="B1062" s="62">
        <f>'表格编辑 '!B1119</f>
        <v>50102</v>
      </c>
      <c r="C1062" s="62" t="str">
        <f>VLOOKUP(B1062,映射!A:B,2,FALSE)</f>
        <v>水精</v>
      </c>
      <c r="D1062" s="62">
        <f>'表格编辑 '!E1119</f>
        <v>34</v>
      </c>
      <c r="E1062" s="62">
        <f>ROUNDUP((VLOOKUP(B1062,Sheet1!U:AA,3,FALSE)-2)*(0.042*(D1062-1)+0.2)+0.4,0)</f>
        <v>45</v>
      </c>
      <c r="F1062" s="62">
        <f>ROUNDUP((VLOOKUP(B1062,Sheet1!U:AA,4,FALSE)-2)*(0.042*(D1062-1)+0.2)+0.4,0)</f>
        <v>45</v>
      </c>
      <c r="G1062" s="62">
        <f>ROUNDUP((VLOOKUP(B1062,Sheet1!U:AA,5,FALSE)-2)*(0.042*(D1062-1)+0.2)+0.4,0)</f>
        <v>45</v>
      </c>
      <c r="H1062" s="62">
        <f>ROUNDUP((VLOOKUP(B1062,Sheet1!U:AA,6,FALSE)-2)*(0.042*(D1062-1)+0.2)+0.4,0)</f>
        <v>29</v>
      </c>
      <c r="I1062" s="62">
        <f>ROUNDUP((VLOOKUP(B1062,Sheet1!U:AA,7,FALSE)-2)*(0.042*(D1062-1)+0.2)+0.4,0)</f>
        <v>45</v>
      </c>
      <c r="J1062" s="62">
        <f>E1062*8+F1062*2+G1062*3+H1062*3+I1062*1+VLOOKUP(B1062,Sheet1!AU:AZ,2,FALSE)</f>
        <v>737</v>
      </c>
      <c r="K1062" s="62">
        <f>E1062*1+F1062*2+G1062*2+H1062*2+I1062*10+VLOOKUP(B1062,Sheet1!AU:AZ,3,FALSE)</f>
        <v>753</v>
      </c>
      <c r="L1062" s="62">
        <f>E1062*0.1+F1062*2+G1062*0.2+H1062*0.26+I1062*0.1+VLOOKUP(B1062,Sheet1!AU:AZ,4,FALSE)</f>
        <v>135.54</v>
      </c>
      <c r="M1062" s="62">
        <f>E1062*0.1+F1062*0.2+G1062*2+H1062*0.2+I1062*0.1+VLOOKUP(B1062,Sheet1!AU:AZ,5,FALSE)</f>
        <v>133.8</v>
      </c>
      <c r="N1062" s="62">
        <f>E1062*0.1+F1062*0.2+G1062*0.2+H1062*2+I1062*0.1+VLOOKUP(B1062,Sheet1!AU:AZ,6,FALSE)</f>
        <v>105</v>
      </c>
      <c r="O1062" s="62">
        <f t="shared" si="316"/>
        <v>24.1</v>
      </c>
      <c r="P1062" s="62">
        <f t="shared" si="317"/>
        <v>28.3</v>
      </c>
      <c r="R1062" s="9">
        <f t="shared" si="311"/>
        <v>34</v>
      </c>
      <c r="S1062" s="9">
        <f t="shared" si="300"/>
        <v>229.64</v>
      </c>
      <c r="T1062" s="9">
        <f t="shared" si="301"/>
        <v>42.8</v>
      </c>
      <c r="U1062" s="66">
        <f t="shared" si="312"/>
        <v>251</v>
      </c>
      <c r="V1062" s="9">
        <f t="shared" si="313"/>
        <v>301.2</v>
      </c>
      <c r="W1062" s="67">
        <f t="shared" si="314"/>
        <v>209</v>
      </c>
      <c r="Y1062" s="69">
        <f>VLOOKUP(D1062,Sheet2!P:Q,2,FALSE)</f>
        <v>60</v>
      </c>
      <c r="AB1062" s="4" t="str">
        <f>IF('表格编辑 '!D1119="monster","普通","BOSS")</f>
        <v>普通</v>
      </c>
      <c r="AD1062" s="50">
        <f>VLOOKUP(D1062,映射!AK:AL,2,FALSE)</f>
        <v>4</v>
      </c>
      <c r="AE1062" s="50" t="s">
        <v>37</v>
      </c>
      <c r="AF1062" s="4">
        <f>VLOOKUP(AE1062,映射!AN:AO,2,FALSE)</f>
        <v>2</v>
      </c>
      <c r="AG1062" s="50">
        <v>1</v>
      </c>
      <c r="AH1062" s="70">
        <v>1</v>
      </c>
      <c r="AI1062" s="16">
        <f t="shared" si="302"/>
        <v>40706</v>
      </c>
      <c r="AJ1062" s="16">
        <f t="shared" si="303"/>
        <v>50102</v>
      </c>
      <c r="AK1062" s="16">
        <f t="shared" si="304"/>
        <v>34</v>
      </c>
      <c r="AL1062" s="16" t="str">
        <f t="shared" si="305"/>
        <v>水精</v>
      </c>
      <c r="AM1062" s="16">
        <f t="shared" si="306"/>
        <v>2008</v>
      </c>
      <c r="AN1062" s="16">
        <f t="shared" si="307"/>
        <v>1474</v>
      </c>
      <c r="AO1062" s="16">
        <f t="shared" si="315"/>
        <v>534</v>
      </c>
      <c r="AP1062" s="16">
        <f t="shared" si="308"/>
        <v>1271</v>
      </c>
      <c r="AQ1062" s="16">
        <f t="shared" si="309"/>
        <v>1506</v>
      </c>
      <c r="AR1062" s="16">
        <f t="shared" si="310"/>
        <v>204</v>
      </c>
      <c r="AS1062" s="16"/>
      <c r="AT1062" s="16">
        <v>80.6</v>
      </c>
      <c r="AU1062" s="16">
        <v>80.6</v>
      </c>
      <c r="AV1062" s="16">
        <v>15.5</v>
      </c>
      <c r="AW1062" s="16"/>
    </row>
    <row r="1063" spans="1:49">
      <c r="A1063" s="62">
        <f>'表格编辑 '!A1120</f>
        <v>40707</v>
      </c>
      <c r="B1063" s="62">
        <f>'表格编辑 '!B1120</f>
        <v>50089</v>
      </c>
      <c r="C1063" s="62" t="str">
        <f>VLOOKUP(B1063,映射!A:B,2,FALSE)</f>
        <v>冰雪臭臭花</v>
      </c>
      <c r="D1063" s="62">
        <f>'表格编辑 '!E1120</f>
        <v>34</v>
      </c>
      <c r="E1063" s="62">
        <f>ROUNDUP((VLOOKUP(B1063,Sheet1!U:AA,3,FALSE)-2)*(0.042*(D1063-1)+0.2)+0.4,0)</f>
        <v>53</v>
      </c>
      <c r="F1063" s="62">
        <f>ROUNDUP((VLOOKUP(B1063,Sheet1!U:AA,4,FALSE)-2)*(0.042*(D1063-1)+0.2)+0.4,0)</f>
        <v>37</v>
      </c>
      <c r="G1063" s="62">
        <f>ROUNDUP((VLOOKUP(B1063,Sheet1!U:AA,5,FALSE)-2)*(0.042*(D1063-1)+0.2)+0.4,0)</f>
        <v>22</v>
      </c>
      <c r="H1063" s="62">
        <f>ROUNDUP((VLOOKUP(B1063,Sheet1!U:AA,6,FALSE)-2)*(0.042*(D1063-1)+0.2)+0.4,0)</f>
        <v>26</v>
      </c>
      <c r="I1063" s="62">
        <f>ROUNDUP((VLOOKUP(B1063,Sheet1!U:AA,7,FALSE)-2)*(0.042*(D1063-1)+0.2)+0.4,0)</f>
        <v>41</v>
      </c>
      <c r="J1063" s="62">
        <f>E1063*8+F1063*2+G1063*3+H1063*3+I1063*1+VLOOKUP(B1063,Sheet1!AU:AZ,2,FALSE)</f>
        <v>703</v>
      </c>
      <c r="K1063" s="62">
        <f>E1063*1+F1063*2+G1063*2+H1063*2+I1063*10+VLOOKUP(B1063,Sheet1!AU:AZ,3,FALSE)</f>
        <v>653</v>
      </c>
      <c r="L1063" s="62">
        <f>E1063*0.1+F1063*2+G1063*0.2+H1063*0.26+I1063*0.1+VLOOKUP(B1063,Sheet1!AU:AZ,4,FALSE)</f>
        <v>114.56</v>
      </c>
      <c r="M1063" s="62">
        <f>E1063*0.1+F1063*0.2+G1063*2+H1063*0.2+I1063*0.1+VLOOKUP(B1063,Sheet1!AU:AZ,5,FALSE)</f>
        <v>86</v>
      </c>
      <c r="N1063" s="62">
        <f>E1063*0.1+F1063*0.2+G1063*0.2+H1063*2+I1063*0.1+VLOOKUP(B1063,Sheet1!AU:AZ,6,FALSE)</f>
        <v>93.2</v>
      </c>
      <c r="O1063" s="62">
        <f t="shared" si="316"/>
        <v>15</v>
      </c>
      <c r="P1063" s="62">
        <f t="shared" si="317"/>
        <v>37.6</v>
      </c>
      <c r="R1063" s="9">
        <f t="shared" si="311"/>
        <v>34</v>
      </c>
      <c r="S1063" s="9">
        <f t="shared" si="300"/>
        <v>229.64</v>
      </c>
      <c r="T1063" s="9">
        <f t="shared" si="301"/>
        <v>42.8</v>
      </c>
      <c r="U1063" s="66">
        <f t="shared" si="312"/>
        <v>324</v>
      </c>
      <c r="V1063" s="9">
        <f t="shared" si="313"/>
        <v>388.8</v>
      </c>
      <c r="W1063" s="67">
        <f t="shared" si="314"/>
        <v>163</v>
      </c>
      <c r="Y1063" s="69">
        <f>VLOOKUP(D1063,Sheet2!P:Q,2,FALSE)</f>
        <v>60</v>
      </c>
      <c r="AB1063" s="4" t="str">
        <f>IF('表格编辑 '!D1120="monster","普通","BOSS")</f>
        <v>普通</v>
      </c>
      <c r="AD1063" s="50">
        <f>VLOOKUP(D1063,映射!AK:AL,2,FALSE)</f>
        <v>4</v>
      </c>
      <c r="AE1063" s="50" t="s">
        <v>37</v>
      </c>
      <c r="AF1063" s="4">
        <f>VLOOKUP(AE1063,映射!AN:AO,2,FALSE)</f>
        <v>2</v>
      </c>
      <c r="AG1063" s="50">
        <v>1</v>
      </c>
      <c r="AH1063" s="70">
        <v>1</v>
      </c>
      <c r="AI1063" s="16">
        <f t="shared" si="302"/>
        <v>40707</v>
      </c>
      <c r="AJ1063" s="16">
        <f t="shared" si="303"/>
        <v>50089</v>
      </c>
      <c r="AK1063" s="16">
        <f t="shared" si="304"/>
        <v>34</v>
      </c>
      <c r="AL1063" s="16" t="str">
        <f t="shared" si="305"/>
        <v>冰雪臭臭花</v>
      </c>
      <c r="AM1063" s="16">
        <f t="shared" si="306"/>
        <v>2592</v>
      </c>
      <c r="AN1063" s="16">
        <f t="shared" si="307"/>
        <v>1406</v>
      </c>
      <c r="AO1063" s="16">
        <f t="shared" si="315"/>
        <v>1186</v>
      </c>
      <c r="AP1063" s="16">
        <f t="shared" si="308"/>
        <v>1889</v>
      </c>
      <c r="AQ1063" s="16">
        <f t="shared" si="309"/>
        <v>1306</v>
      </c>
      <c r="AR1063" s="16">
        <f t="shared" si="310"/>
        <v>172</v>
      </c>
      <c r="AS1063" s="16"/>
      <c r="AT1063" s="16">
        <v>54.3</v>
      </c>
      <c r="AU1063" s="16">
        <v>61.5</v>
      </c>
      <c r="AV1063" s="16">
        <v>11.5</v>
      </c>
      <c r="AW1063" s="16"/>
    </row>
    <row r="1064" spans="1:49">
      <c r="A1064" s="62">
        <f>'表格编辑 '!A1121</f>
        <v>40708</v>
      </c>
      <c r="B1064" s="62">
        <f>'表格编辑 '!B1121</f>
        <v>50060</v>
      </c>
      <c r="C1064" s="62" t="str">
        <f>VLOOKUP(B1064,映射!A:B,2,FALSE)</f>
        <v>炼狱魔蝎</v>
      </c>
      <c r="D1064" s="62">
        <f>'表格编辑 '!E1121</f>
        <v>34</v>
      </c>
      <c r="E1064" s="62">
        <f>ROUNDUP((VLOOKUP(B1064,Sheet1!U:AA,3,FALSE)-2)*(0.042*(D1064-1)+0.2)+0.4,0)</f>
        <v>28</v>
      </c>
      <c r="F1064" s="62">
        <f>ROUNDUP((VLOOKUP(B1064,Sheet1!U:AA,4,FALSE)-2)*(0.042*(D1064-1)+0.2)+0.4,0)</f>
        <v>42</v>
      </c>
      <c r="G1064" s="62">
        <f>ROUNDUP((VLOOKUP(B1064,Sheet1!U:AA,5,FALSE)-2)*(0.042*(D1064-1)+0.2)+0.4,0)</f>
        <v>64</v>
      </c>
      <c r="H1064" s="62">
        <f>ROUNDUP((VLOOKUP(B1064,Sheet1!U:AA,6,FALSE)-2)*(0.042*(D1064-1)+0.2)+0.4,0)</f>
        <v>28</v>
      </c>
      <c r="I1064" s="62">
        <f>ROUNDUP((VLOOKUP(B1064,Sheet1!U:AA,7,FALSE)-2)*(0.042*(D1064-1)+0.2)+0.4,0)</f>
        <v>9</v>
      </c>
      <c r="J1064" s="62">
        <f>E1064*8+F1064*2+G1064*3+H1064*3+I1064*1+VLOOKUP(B1064,Sheet1!AU:AZ,2,FALSE)</f>
        <v>613</v>
      </c>
      <c r="K1064" s="62">
        <f>E1064*1+F1064*2+G1064*2+H1064*2+I1064*10+VLOOKUP(B1064,Sheet1!AU:AZ,3,FALSE)</f>
        <v>406</v>
      </c>
      <c r="L1064" s="62">
        <f>E1064*0.1+F1064*2+G1064*0.2+H1064*0.26+I1064*0.1+VLOOKUP(B1064,Sheet1!AU:AZ,4,FALSE)</f>
        <v>127.78</v>
      </c>
      <c r="M1064" s="62">
        <f>E1064*0.1+F1064*0.2+G1064*2+H1064*0.2+I1064*0.1+VLOOKUP(B1064,Sheet1!AU:AZ,5,FALSE)</f>
        <v>165.7</v>
      </c>
      <c r="N1064" s="62">
        <f>E1064*0.1+F1064*0.2+G1064*0.2+H1064*2+I1064*0.1+VLOOKUP(B1064,Sheet1!AU:AZ,6,FALSE)</f>
        <v>100.9</v>
      </c>
      <c r="O1064" s="62">
        <f t="shared" si="316"/>
        <v>4.6</v>
      </c>
      <c r="P1064" s="62">
        <f t="shared" si="317"/>
        <v>16.5</v>
      </c>
      <c r="R1064" s="9">
        <f t="shared" si="311"/>
        <v>34</v>
      </c>
      <c r="S1064" s="9">
        <f t="shared" si="300"/>
        <v>229.64</v>
      </c>
      <c r="T1064" s="9">
        <f t="shared" si="301"/>
        <v>42.8</v>
      </c>
      <c r="U1064" s="66">
        <f t="shared" si="312"/>
        <v>218</v>
      </c>
      <c r="V1064" s="9">
        <f t="shared" si="313"/>
        <v>261.6</v>
      </c>
      <c r="W1064" s="67">
        <f t="shared" si="314"/>
        <v>192</v>
      </c>
      <c r="Y1064" s="69">
        <f>VLOOKUP(D1064,Sheet2!P:Q,2,FALSE)</f>
        <v>60</v>
      </c>
      <c r="AB1064" s="4" t="str">
        <f>IF('表格编辑 '!D1121="monster","普通","BOSS")</f>
        <v>普通</v>
      </c>
      <c r="AD1064" s="50">
        <f>VLOOKUP(D1064,映射!AK:AL,2,FALSE)</f>
        <v>4</v>
      </c>
      <c r="AE1064" s="50" t="s">
        <v>37</v>
      </c>
      <c r="AF1064" s="4">
        <f>VLOOKUP(AE1064,映射!AN:AO,2,FALSE)</f>
        <v>2</v>
      </c>
      <c r="AG1064" s="50">
        <v>1</v>
      </c>
      <c r="AH1064" s="70">
        <v>1</v>
      </c>
      <c r="AI1064" s="16">
        <f t="shared" si="302"/>
        <v>40708</v>
      </c>
      <c r="AJ1064" s="16">
        <f t="shared" si="303"/>
        <v>50060</v>
      </c>
      <c r="AK1064" s="16">
        <f t="shared" si="304"/>
        <v>34</v>
      </c>
      <c r="AL1064" s="16" t="str">
        <f t="shared" si="305"/>
        <v>炼狱魔蝎</v>
      </c>
      <c r="AM1064" s="16">
        <f t="shared" si="306"/>
        <v>1744</v>
      </c>
      <c r="AN1064" s="16">
        <f t="shared" si="307"/>
        <v>1226</v>
      </c>
      <c r="AO1064" s="16">
        <f t="shared" si="315"/>
        <v>518</v>
      </c>
      <c r="AP1064" s="16">
        <f t="shared" si="308"/>
        <v>1131</v>
      </c>
      <c r="AQ1064" s="16">
        <f t="shared" si="309"/>
        <v>812</v>
      </c>
      <c r="AR1064" s="16">
        <f t="shared" si="310"/>
        <v>192</v>
      </c>
      <c r="AS1064" s="16"/>
      <c r="AT1064" s="16">
        <v>120.4</v>
      </c>
      <c r="AU1064" s="16">
        <v>66.4</v>
      </c>
      <c r="AV1064" s="16">
        <v>3.6</v>
      </c>
      <c r="AW1064" s="16"/>
    </row>
    <row r="1065" spans="1:49">
      <c r="A1065" s="62">
        <f>'表格编辑 '!A1122</f>
        <v>40709</v>
      </c>
      <c r="B1065" s="62">
        <f>'表格编辑 '!B1122</f>
        <v>50102</v>
      </c>
      <c r="C1065" s="62" t="str">
        <f>VLOOKUP(B1065,映射!A:B,2,FALSE)</f>
        <v>水精</v>
      </c>
      <c r="D1065" s="62">
        <f>'表格编辑 '!E1122</f>
        <v>34</v>
      </c>
      <c r="E1065" s="62">
        <f>ROUNDUP((VLOOKUP(B1065,Sheet1!U:AA,3,FALSE)-2)*(0.042*(D1065-1)+0.2)+0.4,0)</f>
        <v>45</v>
      </c>
      <c r="F1065" s="62">
        <f>ROUNDUP((VLOOKUP(B1065,Sheet1!U:AA,4,FALSE)-2)*(0.042*(D1065-1)+0.2)+0.4,0)</f>
        <v>45</v>
      </c>
      <c r="G1065" s="62">
        <f>ROUNDUP((VLOOKUP(B1065,Sheet1!U:AA,5,FALSE)-2)*(0.042*(D1065-1)+0.2)+0.4,0)</f>
        <v>45</v>
      </c>
      <c r="H1065" s="62">
        <f>ROUNDUP((VLOOKUP(B1065,Sheet1!U:AA,6,FALSE)-2)*(0.042*(D1065-1)+0.2)+0.4,0)</f>
        <v>29</v>
      </c>
      <c r="I1065" s="62">
        <f>ROUNDUP((VLOOKUP(B1065,Sheet1!U:AA,7,FALSE)-2)*(0.042*(D1065-1)+0.2)+0.4,0)</f>
        <v>45</v>
      </c>
      <c r="J1065" s="62">
        <f>E1065*8+F1065*2+G1065*3+H1065*3+I1065*1+VLOOKUP(B1065,Sheet1!AU:AZ,2,FALSE)</f>
        <v>737</v>
      </c>
      <c r="K1065" s="62">
        <f>E1065*1+F1065*2+G1065*2+H1065*2+I1065*10+VLOOKUP(B1065,Sheet1!AU:AZ,3,FALSE)</f>
        <v>753</v>
      </c>
      <c r="L1065" s="62">
        <f>E1065*0.1+F1065*2+G1065*0.2+H1065*0.26+I1065*0.1+VLOOKUP(B1065,Sheet1!AU:AZ,4,FALSE)</f>
        <v>135.54</v>
      </c>
      <c r="M1065" s="62">
        <f>E1065*0.1+F1065*0.2+G1065*2+H1065*0.2+I1065*0.1+VLOOKUP(B1065,Sheet1!AU:AZ,5,FALSE)</f>
        <v>133.8</v>
      </c>
      <c r="N1065" s="62">
        <f>E1065*0.1+F1065*0.2+G1065*0.2+H1065*2+I1065*0.1+VLOOKUP(B1065,Sheet1!AU:AZ,6,FALSE)</f>
        <v>105</v>
      </c>
      <c r="O1065" s="62">
        <f t="shared" si="316"/>
        <v>24.1</v>
      </c>
      <c r="P1065" s="62">
        <f t="shared" si="317"/>
        <v>28.3</v>
      </c>
      <c r="R1065" s="9">
        <f t="shared" si="311"/>
        <v>34</v>
      </c>
      <c r="S1065" s="9">
        <f t="shared" si="300"/>
        <v>229.64</v>
      </c>
      <c r="T1065" s="9">
        <f t="shared" si="301"/>
        <v>42.8</v>
      </c>
      <c r="U1065" s="66">
        <f t="shared" si="312"/>
        <v>251</v>
      </c>
      <c r="V1065" s="9">
        <f t="shared" si="313"/>
        <v>301.2</v>
      </c>
      <c r="W1065" s="67">
        <f t="shared" si="314"/>
        <v>209</v>
      </c>
      <c r="Y1065" s="69">
        <f>VLOOKUP(D1065,Sheet2!P:Q,2,FALSE)</f>
        <v>60</v>
      </c>
      <c r="AB1065" s="4" t="str">
        <f>IF('表格编辑 '!D1122="monster","普通","BOSS")</f>
        <v>普通</v>
      </c>
      <c r="AD1065" s="50">
        <f>VLOOKUP(D1065,映射!AK:AL,2,FALSE)</f>
        <v>4</v>
      </c>
      <c r="AE1065" s="50" t="s">
        <v>37</v>
      </c>
      <c r="AF1065" s="4">
        <f>VLOOKUP(AE1065,映射!AN:AO,2,FALSE)</f>
        <v>2</v>
      </c>
      <c r="AG1065" s="50">
        <v>1</v>
      </c>
      <c r="AH1065" s="70">
        <v>1</v>
      </c>
      <c r="AI1065" s="16">
        <f t="shared" si="302"/>
        <v>40709</v>
      </c>
      <c r="AJ1065" s="16">
        <f t="shared" si="303"/>
        <v>50102</v>
      </c>
      <c r="AK1065" s="16">
        <f t="shared" si="304"/>
        <v>34</v>
      </c>
      <c r="AL1065" s="16" t="str">
        <f t="shared" si="305"/>
        <v>水精</v>
      </c>
      <c r="AM1065" s="16">
        <f t="shared" si="306"/>
        <v>2008</v>
      </c>
      <c r="AN1065" s="16">
        <f t="shared" si="307"/>
        <v>1474</v>
      </c>
      <c r="AO1065" s="16">
        <f t="shared" si="315"/>
        <v>534</v>
      </c>
      <c r="AP1065" s="16">
        <f t="shared" si="308"/>
        <v>1271</v>
      </c>
      <c r="AQ1065" s="16">
        <f t="shared" si="309"/>
        <v>1506</v>
      </c>
      <c r="AR1065" s="16">
        <f t="shared" si="310"/>
        <v>204</v>
      </c>
      <c r="AS1065" s="16"/>
      <c r="AT1065" s="16">
        <v>80.6</v>
      </c>
      <c r="AU1065" s="16">
        <v>80.6</v>
      </c>
      <c r="AV1065" s="16">
        <v>15.5</v>
      </c>
      <c r="AW1065" s="16"/>
    </row>
    <row r="1066" spans="1:49">
      <c r="A1066" s="62">
        <f>'表格编辑 '!A1123</f>
        <v>40710</v>
      </c>
      <c r="B1066" s="62">
        <f>'表格编辑 '!B1123</f>
        <v>50043</v>
      </c>
      <c r="C1066" s="62" t="str">
        <f>VLOOKUP(B1066,映射!A:B,2,FALSE)</f>
        <v>小魔物</v>
      </c>
      <c r="D1066" s="62">
        <f>'表格编辑 '!E1123</f>
        <v>34</v>
      </c>
      <c r="E1066" s="62">
        <f>ROUNDUP((VLOOKUP(B1066,Sheet1!U:AA,3,FALSE)-2)*(0.042*(D1066-1)+0.2)+0.4,0)</f>
        <v>33</v>
      </c>
      <c r="F1066" s="62">
        <f>ROUNDUP((VLOOKUP(B1066,Sheet1!U:AA,4,FALSE)-2)*(0.042*(D1066-1)+0.2)+0.4,0)</f>
        <v>48</v>
      </c>
      <c r="G1066" s="62">
        <f>ROUNDUP((VLOOKUP(B1066,Sheet1!U:AA,5,FALSE)-2)*(0.042*(D1066-1)+0.2)+0.4,0)</f>
        <v>17</v>
      </c>
      <c r="H1066" s="62">
        <f>ROUNDUP((VLOOKUP(B1066,Sheet1!U:AA,6,FALSE)-2)*(0.042*(D1066-1)+0.2)+0.4,0)</f>
        <v>56</v>
      </c>
      <c r="I1066" s="62">
        <f>ROUNDUP((VLOOKUP(B1066,Sheet1!U:AA,7,FALSE)-2)*(0.042*(D1066-1)+0.2)+0.4,0)</f>
        <v>56</v>
      </c>
      <c r="J1066" s="62">
        <f>E1066*8+F1066*2+G1066*3+H1066*3+I1066*1+VLOOKUP(B1066,Sheet1!AU:AZ,2,FALSE)</f>
        <v>655</v>
      </c>
      <c r="K1066" s="62">
        <f>E1066*1+F1066*2+G1066*2+H1066*2+I1066*10+VLOOKUP(B1066,Sheet1!AU:AZ,3,FALSE)</f>
        <v>855</v>
      </c>
      <c r="L1066" s="62">
        <f>E1066*0.1+F1066*2+G1066*0.2+H1066*0.26+I1066*0.1+VLOOKUP(B1066,Sheet1!AU:AZ,4,FALSE)</f>
        <v>142.86</v>
      </c>
      <c r="M1066" s="62">
        <f>E1066*0.1+F1066*0.2+G1066*2+H1066*0.2+I1066*0.1+VLOOKUP(B1066,Sheet1!AU:AZ,5,FALSE)</f>
        <v>83.7</v>
      </c>
      <c r="N1066" s="62">
        <f>E1066*0.1+F1066*0.2+G1066*0.2+H1066*2+I1066*0.1+VLOOKUP(B1066,Sheet1!AU:AZ,6,FALSE)</f>
        <v>153.9</v>
      </c>
      <c r="O1066" s="62">
        <f t="shared" si="316"/>
        <v>27.9</v>
      </c>
      <c r="P1066" s="62">
        <f t="shared" si="317"/>
        <v>25.5</v>
      </c>
      <c r="R1066" s="9">
        <f t="shared" si="311"/>
        <v>34</v>
      </c>
      <c r="S1066" s="9">
        <f t="shared" si="300"/>
        <v>229.64</v>
      </c>
      <c r="T1066" s="9">
        <f t="shared" si="301"/>
        <v>42.8</v>
      </c>
      <c r="U1066" s="66">
        <f t="shared" si="312"/>
        <v>329</v>
      </c>
      <c r="V1066" s="9">
        <f t="shared" si="313"/>
        <v>394.8</v>
      </c>
      <c r="W1066" s="67">
        <f t="shared" si="314"/>
        <v>226</v>
      </c>
      <c r="Y1066" s="69">
        <f>VLOOKUP(D1066,Sheet2!P:Q,2,FALSE)</f>
        <v>60</v>
      </c>
      <c r="AB1066" s="4" t="str">
        <f>IF('表格编辑 '!D1123="monster","普通","BOSS")</f>
        <v>普通</v>
      </c>
      <c r="AD1066" s="50">
        <f>VLOOKUP(D1066,映射!AK:AL,2,FALSE)</f>
        <v>4</v>
      </c>
      <c r="AE1066" s="50" t="s">
        <v>37</v>
      </c>
      <c r="AF1066" s="4">
        <f>VLOOKUP(AE1066,映射!AN:AO,2,FALSE)</f>
        <v>2</v>
      </c>
      <c r="AG1066" s="50">
        <v>1</v>
      </c>
      <c r="AH1066" s="70">
        <v>1</v>
      </c>
      <c r="AI1066" s="16">
        <f t="shared" si="302"/>
        <v>40710</v>
      </c>
      <c r="AJ1066" s="16">
        <f t="shared" si="303"/>
        <v>50043</v>
      </c>
      <c r="AK1066" s="16">
        <f t="shared" si="304"/>
        <v>34</v>
      </c>
      <c r="AL1066" s="16" t="str">
        <f t="shared" si="305"/>
        <v>小魔物</v>
      </c>
      <c r="AM1066" s="16">
        <f t="shared" si="306"/>
        <v>2632</v>
      </c>
      <c r="AN1066" s="16">
        <f t="shared" si="307"/>
        <v>1310</v>
      </c>
      <c r="AO1066" s="16">
        <f t="shared" si="315"/>
        <v>1322</v>
      </c>
      <c r="AP1066" s="16">
        <f t="shared" si="308"/>
        <v>1977</v>
      </c>
      <c r="AQ1066" s="16">
        <f t="shared" si="309"/>
        <v>1710</v>
      </c>
      <c r="AR1066" s="16">
        <f t="shared" si="310"/>
        <v>215</v>
      </c>
      <c r="AS1066" s="16"/>
      <c r="AT1066" s="16">
        <v>34.6</v>
      </c>
      <c r="AU1066" s="16">
        <v>104.8</v>
      </c>
      <c r="AV1066" s="16">
        <v>26.7</v>
      </c>
      <c r="AW1066" s="16"/>
    </row>
    <row r="1067" spans="1:49">
      <c r="A1067" s="62">
        <f>'表格编辑 '!A1124</f>
        <v>40711</v>
      </c>
      <c r="B1067" s="62">
        <f>'表格编辑 '!B1124</f>
        <v>50154</v>
      </c>
      <c r="C1067" s="62" t="str">
        <f>VLOOKUP(B1067,映射!A:B,2,FALSE)</f>
        <v>海贼</v>
      </c>
      <c r="D1067" s="62">
        <f>'表格编辑 '!E1124</f>
        <v>34</v>
      </c>
      <c r="E1067" s="62">
        <f>ROUNDUP((VLOOKUP(B1067,Sheet1!U:AA,3,FALSE)-2)*(0.042*(D1067-1)+0.2)+0.4,0)</f>
        <v>28</v>
      </c>
      <c r="F1067" s="62">
        <f>ROUNDUP((VLOOKUP(B1067,Sheet1!U:AA,4,FALSE)-2)*(0.042*(D1067-1)+0.2)+0.4,0)</f>
        <v>47</v>
      </c>
      <c r="G1067" s="62">
        <f>ROUNDUP((VLOOKUP(B1067,Sheet1!U:AA,5,FALSE)-2)*(0.042*(D1067-1)+0.2)+0.4,0)</f>
        <v>34</v>
      </c>
      <c r="H1067" s="62">
        <f>ROUNDUP((VLOOKUP(B1067,Sheet1!U:AA,6,FALSE)-2)*(0.042*(D1067-1)+0.2)+0.4,0)</f>
        <v>42</v>
      </c>
      <c r="I1067" s="62">
        <f>ROUNDUP((VLOOKUP(B1067,Sheet1!U:AA,7,FALSE)-2)*(0.042*(D1067-1)+0.2)+0.4,0)</f>
        <v>20</v>
      </c>
      <c r="J1067" s="62">
        <f>E1067*8+F1067*2+G1067*3+H1067*3+I1067*1+VLOOKUP(B1067,Sheet1!AU:AZ,2,FALSE)</f>
        <v>586</v>
      </c>
      <c r="K1067" s="62">
        <f>E1067*1+F1067*2+G1067*2+H1067*2+I1067*10+VLOOKUP(B1067,Sheet1!AU:AZ,3,FALSE)</f>
        <v>494</v>
      </c>
      <c r="L1067" s="62">
        <f>E1067*0.1+F1067*2+G1067*0.2+H1067*0.26+I1067*0.1+VLOOKUP(B1067,Sheet1!AU:AZ,4,FALSE)</f>
        <v>136.52</v>
      </c>
      <c r="M1067" s="62">
        <f>E1067*0.1+F1067*0.2+G1067*2+H1067*0.2+I1067*0.1+VLOOKUP(B1067,Sheet1!AU:AZ,5,FALSE)</f>
        <v>110.6</v>
      </c>
      <c r="N1067" s="62">
        <f>E1067*0.1+F1067*0.2+G1067*0.2+H1067*2+I1067*0.1+VLOOKUP(B1067,Sheet1!AU:AZ,6,FALSE)</f>
        <v>125</v>
      </c>
      <c r="O1067" s="62">
        <f t="shared" si="316"/>
        <v>5.5</v>
      </c>
      <c r="P1067" s="62">
        <f t="shared" si="317"/>
        <v>20.7</v>
      </c>
      <c r="R1067" s="9">
        <f t="shared" si="311"/>
        <v>34</v>
      </c>
      <c r="S1067" s="9">
        <f t="shared" si="300"/>
        <v>229.64</v>
      </c>
      <c r="T1067" s="9">
        <f t="shared" si="301"/>
        <v>42.8</v>
      </c>
      <c r="U1067" s="66">
        <f t="shared" si="312"/>
        <v>282</v>
      </c>
      <c r="V1067" s="9">
        <f t="shared" si="313"/>
        <v>338.4</v>
      </c>
      <c r="W1067" s="67">
        <f t="shared" si="314"/>
        <v>212</v>
      </c>
      <c r="Y1067" s="69">
        <f>VLOOKUP(D1067,Sheet2!P:Q,2,FALSE)</f>
        <v>60</v>
      </c>
      <c r="AB1067" s="4" t="str">
        <f>IF('表格编辑 '!D1124="monster","普通","BOSS")</f>
        <v>普通</v>
      </c>
      <c r="AD1067" s="50">
        <f>VLOOKUP(D1067,映射!AK:AL,2,FALSE)</f>
        <v>4</v>
      </c>
      <c r="AE1067" s="50" t="s">
        <v>37</v>
      </c>
      <c r="AF1067" s="4">
        <f>VLOOKUP(AE1067,映射!AN:AO,2,FALSE)</f>
        <v>2</v>
      </c>
      <c r="AG1067" s="50">
        <v>1</v>
      </c>
      <c r="AH1067" s="70">
        <v>1</v>
      </c>
      <c r="AI1067" s="16">
        <f t="shared" si="302"/>
        <v>40711</v>
      </c>
      <c r="AJ1067" s="16">
        <f t="shared" si="303"/>
        <v>50154</v>
      </c>
      <c r="AK1067" s="16">
        <f t="shared" si="304"/>
        <v>34</v>
      </c>
      <c r="AL1067" s="16" t="str">
        <f t="shared" si="305"/>
        <v>海贼</v>
      </c>
      <c r="AM1067" s="16">
        <f t="shared" si="306"/>
        <v>2256</v>
      </c>
      <c r="AN1067" s="16">
        <f t="shared" si="307"/>
        <v>1172</v>
      </c>
      <c r="AO1067" s="16">
        <f t="shared" si="315"/>
        <v>1084</v>
      </c>
      <c r="AP1067" s="16">
        <f t="shared" si="308"/>
        <v>1670</v>
      </c>
      <c r="AQ1067" s="16">
        <f t="shared" si="309"/>
        <v>988</v>
      </c>
      <c r="AR1067" s="16">
        <f t="shared" si="310"/>
        <v>205</v>
      </c>
      <c r="AS1067" s="16"/>
      <c r="AT1067" s="16">
        <v>74.3</v>
      </c>
      <c r="AU1067" s="16">
        <v>85.1</v>
      </c>
      <c r="AV1067" s="16">
        <v>4.3</v>
      </c>
      <c r="AW1067" s="16"/>
    </row>
    <row r="1068" spans="1:49">
      <c r="A1068" s="62">
        <f>'表格编辑 '!A1125</f>
        <v>40712</v>
      </c>
      <c r="B1068" s="62">
        <f>'表格编辑 '!B1125</f>
        <v>50052</v>
      </c>
      <c r="C1068" s="62" t="str">
        <f>VLOOKUP(B1068,映射!A:B,2,FALSE)</f>
        <v>恶魔蝙蝠</v>
      </c>
      <c r="D1068" s="62">
        <f>'表格编辑 '!E1125</f>
        <v>34</v>
      </c>
      <c r="E1068" s="62">
        <f>ROUNDUP((VLOOKUP(B1068,Sheet1!U:AA,3,FALSE)-2)*(0.042*(D1068-1)+0.2)+0.4,0)</f>
        <v>26</v>
      </c>
      <c r="F1068" s="62">
        <f>ROUNDUP((VLOOKUP(B1068,Sheet1!U:AA,4,FALSE)-2)*(0.042*(D1068-1)+0.2)+0.4,0)</f>
        <v>60</v>
      </c>
      <c r="G1068" s="62">
        <f>ROUNDUP((VLOOKUP(B1068,Sheet1!U:AA,5,FALSE)-2)*(0.042*(D1068-1)+0.2)+0.4,0)</f>
        <v>22</v>
      </c>
      <c r="H1068" s="62">
        <f>ROUNDUP((VLOOKUP(B1068,Sheet1!U:AA,6,FALSE)-2)*(0.042*(D1068-1)+0.2)+0.4,0)</f>
        <v>52</v>
      </c>
      <c r="I1068" s="62">
        <f>ROUNDUP((VLOOKUP(B1068,Sheet1!U:AA,7,FALSE)-2)*(0.042*(D1068-1)+0.2)+0.4,0)</f>
        <v>44</v>
      </c>
      <c r="J1068" s="62">
        <f>E1068*8+F1068*2+G1068*3+H1068*3+I1068*1+VLOOKUP(B1068,Sheet1!AU:AZ,2,FALSE)</f>
        <v>614</v>
      </c>
      <c r="K1068" s="62">
        <f>E1068*1+F1068*2+G1068*2+H1068*2+I1068*10+VLOOKUP(B1068,Sheet1!AU:AZ,3,FALSE)</f>
        <v>754</v>
      </c>
      <c r="L1068" s="62">
        <f>E1068*0.1+F1068*2+G1068*0.2+H1068*0.26+I1068*0.1+VLOOKUP(B1068,Sheet1!AU:AZ,4,FALSE)</f>
        <v>164.92</v>
      </c>
      <c r="M1068" s="62">
        <f>E1068*0.1+F1068*0.2+G1068*2+H1068*0.2+I1068*0.1+VLOOKUP(B1068,Sheet1!AU:AZ,5,FALSE)</f>
        <v>93.4</v>
      </c>
      <c r="N1068" s="62">
        <f>E1068*0.1+F1068*0.2+G1068*0.2+H1068*2+I1068*0.1+VLOOKUP(B1068,Sheet1!AU:AZ,6,FALSE)</f>
        <v>147.4</v>
      </c>
      <c r="O1068" s="62">
        <f t="shared" si="316"/>
        <v>20.6</v>
      </c>
      <c r="P1068" s="62">
        <f t="shared" si="317"/>
        <v>18.6</v>
      </c>
      <c r="R1068" s="9">
        <f t="shared" si="311"/>
        <v>34</v>
      </c>
      <c r="S1068" s="9">
        <f t="shared" si="300"/>
        <v>229.64</v>
      </c>
      <c r="T1068" s="9">
        <f t="shared" si="301"/>
        <v>42.8</v>
      </c>
      <c r="U1068" s="66">
        <f t="shared" si="312"/>
        <v>310</v>
      </c>
      <c r="V1068" s="9">
        <f t="shared" si="313"/>
        <v>372</v>
      </c>
      <c r="W1068" s="67">
        <f t="shared" si="314"/>
        <v>279</v>
      </c>
      <c r="Y1068" s="69">
        <f>VLOOKUP(D1068,Sheet2!P:Q,2,FALSE)</f>
        <v>60</v>
      </c>
      <c r="AB1068" s="4" t="str">
        <f>IF('表格编辑 '!D1125="monster","普通","BOSS")</f>
        <v>普通</v>
      </c>
      <c r="AD1068" s="50">
        <f>VLOOKUP(D1068,映射!AK:AL,2,FALSE)</f>
        <v>4</v>
      </c>
      <c r="AE1068" s="50" t="s">
        <v>37</v>
      </c>
      <c r="AF1068" s="4">
        <f>VLOOKUP(AE1068,映射!AN:AO,2,FALSE)</f>
        <v>2</v>
      </c>
      <c r="AG1068" s="50">
        <v>1</v>
      </c>
      <c r="AH1068" s="70">
        <v>1</v>
      </c>
      <c r="AI1068" s="16">
        <f t="shared" si="302"/>
        <v>40712</v>
      </c>
      <c r="AJ1068" s="16">
        <f t="shared" si="303"/>
        <v>50052</v>
      </c>
      <c r="AK1068" s="16">
        <f t="shared" si="304"/>
        <v>34</v>
      </c>
      <c r="AL1068" s="16" t="str">
        <f t="shared" si="305"/>
        <v>恶魔蝙蝠</v>
      </c>
      <c r="AM1068" s="16">
        <f t="shared" si="306"/>
        <v>2480</v>
      </c>
      <c r="AN1068" s="16">
        <f t="shared" si="307"/>
        <v>1228</v>
      </c>
      <c r="AO1068" s="16">
        <f t="shared" si="315"/>
        <v>1252</v>
      </c>
      <c r="AP1068" s="16">
        <f t="shared" si="308"/>
        <v>1866</v>
      </c>
      <c r="AQ1068" s="16">
        <f t="shared" si="309"/>
        <v>1508</v>
      </c>
      <c r="AR1068" s="16">
        <f t="shared" si="310"/>
        <v>248</v>
      </c>
      <c r="AS1068" s="16"/>
      <c r="AT1068" s="16">
        <v>42</v>
      </c>
      <c r="AU1068" s="16">
        <v>87</v>
      </c>
      <c r="AV1068" s="16">
        <v>13.1</v>
      </c>
      <c r="AW1068" s="16"/>
    </row>
    <row r="1069" spans="1:49">
      <c r="A1069" s="62">
        <f>'表格编辑 '!A1126</f>
        <v>40713</v>
      </c>
      <c r="B1069" s="62">
        <f>'表格编辑 '!B1126</f>
        <v>50141</v>
      </c>
      <c r="C1069" s="62" t="str">
        <f>VLOOKUP(B1069,映射!A:B,2,FALSE)</f>
        <v>水龙蜥</v>
      </c>
      <c r="D1069" s="62">
        <f>'表格编辑 '!E1126</f>
        <v>34</v>
      </c>
      <c r="E1069" s="62">
        <f>ROUNDUP((VLOOKUP(B1069,Sheet1!U:AA,3,FALSE)-2)*(0.042*(D1069-1)+0.2)+0.4,0)</f>
        <v>63</v>
      </c>
      <c r="F1069" s="62">
        <f>ROUNDUP((VLOOKUP(B1069,Sheet1!U:AA,4,FALSE)-2)*(0.042*(D1069-1)+0.2)+0.4,0)</f>
        <v>61</v>
      </c>
      <c r="G1069" s="62">
        <f>ROUNDUP((VLOOKUP(B1069,Sheet1!U:AA,5,FALSE)-2)*(0.042*(D1069-1)+0.2)+0.4,0)</f>
        <v>48</v>
      </c>
      <c r="H1069" s="62">
        <f>ROUNDUP((VLOOKUP(B1069,Sheet1!U:AA,6,FALSE)-2)*(0.042*(D1069-1)+0.2)+0.4,0)</f>
        <v>23</v>
      </c>
      <c r="I1069" s="62">
        <f>ROUNDUP((VLOOKUP(B1069,Sheet1!U:AA,7,FALSE)-2)*(0.042*(D1069-1)+0.2)+0.4,0)</f>
        <v>15</v>
      </c>
      <c r="J1069" s="62">
        <f>E1069*8+F1069*2+G1069*3+H1069*3+I1069*1+VLOOKUP(B1069,Sheet1!AU:AZ,2,FALSE)</f>
        <v>874</v>
      </c>
      <c r="K1069" s="62">
        <f>E1069*1+F1069*2+G1069*2+H1069*2+I1069*10+VLOOKUP(B1069,Sheet1!AU:AZ,3,FALSE)</f>
        <v>497</v>
      </c>
      <c r="L1069" s="62">
        <f>E1069*0.1+F1069*2+G1069*0.2+H1069*0.26+I1069*0.1+VLOOKUP(B1069,Sheet1!AU:AZ,4,FALSE)</f>
        <v>165.38</v>
      </c>
      <c r="M1069" s="62">
        <f>E1069*0.1+F1069*0.2+G1069*2+H1069*0.2+I1069*0.1+VLOOKUP(B1069,Sheet1!AU:AZ,5,FALSE)</f>
        <v>140.6</v>
      </c>
      <c r="N1069" s="62">
        <f>E1069*0.1+F1069*0.2+G1069*0.2+H1069*2+I1069*0.1+VLOOKUP(B1069,Sheet1!AU:AZ,6,FALSE)</f>
        <v>95.6</v>
      </c>
      <c r="O1069" s="62">
        <f t="shared" si="316"/>
        <v>-5.7</v>
      </c>
      <c r="P1069" s="62">
        <f t="shared" si="317"/>
        <v>42.6</v>
      </c>
      <c r="R1069" s="9">
        <f t="shared" si="311"/>
        <v>34</v>
      </c>
      <c r="S1069" s="9">
        <f t="shared" si="300"/>
        <v>229.64</v>
      </c>
      <c r="T1069" s="9">
        <f t="shared" si="301"/>
        <v>42.8</v>
      </c>
      <c r="U1069" s="66">
        <f t="shared" si="312"/>
        <v>243</v>
      </c>
      <c r="V1069" s="9">
        <f t="shared" si="313"/>
        <v>291.6</v>
      </c>
      <c r="W1069" s="67">
        <f t="shared" si="314"/>
        <v>280</v>
      </c>
      <c r="Y1069" s="69">
        <f>VLOOKUP(D1069,Sheet2!P:Q,2,FALSE)</f>
        <v>60</v>
      </c>
      <c r="AB1069" s="4" t="str">
        <f>IF('表格编辑 '!D1126="monster","普通","BOSS")</f>
        <v>普通</v>
      </c>
      <c r="AD1069" s="50">
        <f>VLOOKUP(D1069,映射!AK:AL,2,FALSE)</f>
        <v>4</v>
      </c>
      <c r="AE1069" s="50" t="s">
        <v>37</v>
      </c>
      <c r="AF1069" s="4">
        <f>VLOOKUP(AE1069,映射!AN:AO,2,FALSE)</f>
        <v>2</v>
      </c>
      <c r="AG1069" s="50">
        <v>1</v>
      </c>
      <c r="AH1069" s="70">
        <v>1</v>
      </c>
      <c r="AI1069" s="16">
        <f t="shared" si="302"/>
        <v>40713</v>
      </c>
      <c r="AJ1069" s="16">
        <f t="shared" si="303"/>
        <v>50141</v>
      </c>
      <c r="AK1069" s="16">
        <f t="shared" si="304"/>
        <v>34</v>
      </c>
      <c r="AL1069" s="16" t="str">
        <f t="shared" si="305"/>
        <v>水龙蜥</v>
      </c>
      <c r="AM1069" s="16">
        <f t="shared" si="306"/>
        <v>1944</v>
      </c>
      <c r="AN1069" s="16">
        <f t="shared" si="307"/>
        <v>1748</v>
      </c>
      <c r="AO1069" s="16">
        <f t="shared" si="315"/>
        <v>196</v>
      </c>
      <c r="AP1069" s="16">
        <f t="shared" si="308"/>
        <v>1070</v>
      </c>
      <c r="AQ1069" s="16">
        <f t="shared" si="309"/>
        <v>994</v>
      </c>
      <c r="AR1069" s="16">
        <f t="shared" si="310"/>
        <v>249</v>
      </c>
      <c r="AS1069" s="16"/>
      <c r="AT1069" s="16">
        <v>101.1</v>
      </c>
      <c r="AU1069" s="16">
        <v>48.9</v>
      </c>
      <c r="AV1069" s="16">
        <v>-6.3</v>
      </c>
      <c r="AW1069" s="16"/>
    </row>
    <row r="1070" spans="1:49">
      <c r="A1070" s="62">
        <f>'表格编辑 '!A1127</f>
        <v>40714</v>
      </c>
      <c r="B1070" s="62">
        <f>'表格编辑 '!B1127</f>
        <v>50073</v>
      </c>
      <c r="C1070" s="62" t="str">
        <f>VLOOKUP(B1070,映射!A:B,2,FALSE)</f>
        <v>土蜘蛛</v>
      </c>
      <c r="D1070" s="62">
        <f>'表格编辑 '!E1127</f>
        <v>34</v>
      </c>
      <c r="E1070" s="62">
        <f>ROUNDUP((VLOOKUP(B1070,Sheet1!U:AA,3,FALSE)-2)*(0.042*(D1070-1)+0.2)+0.4,0)</f>
        <v>39</v>
      </c>
      <c r="F1070" s="62">
        <f>ROUNDUP((VLOOKUP(B1070,Sheet1!U:AA,4,FALSE)-2)*(0.042*(D1070-1)+0.2)+0.4,0)</f>
        <v>22</v>
      </c>
      <c r="G1070" s="62">
        <f>ROUNDUP((VLOOKUP(B1070,Sheet1!U:AA,5,FALSE)-2)*(0.042*(D1070-1)+0.2)+0.4,0)</f>
        <v>26</v>
      </c>
      <c r="H1070" s="62">
        <f>ROUNDUP((VLOOKUP(B1070,Sheet1!U:AA,6,FALSE)-2)*(0.042*(D1070-1)+0.2)+0.4,0)</f>
        <v>42</v>
      </c>
      <c r="I1070" s="62">
        <f>ROUNDUP((VLOOKUP(B1070,Sheet1!U:AA,7,FALSE)-2)*(0.042*(D1070-1)+0.2)+0.4,0)</f>
        <v>34</v>
      </c>
      <c r="J1070" s="62">
        <f>E1070*8+F1070*2+G1070*3+H1070*3+I1070*1+VLOOKUP(B1070,Sheet1!AU:AZ,2,FALSE)</f>
        <v>614</v>
      </c>
      <c r="K1070" s="62">
        <f>E1070*1+F1070*2+G1070*2+H1070*2+I1070*10+VLOOKUP(B1070,Sheet1!AU:AZ,3,FALSE)</f>
        <v>579</v>
      </c>
      <c r="L1070" s="62">
        <f>E1070*0.1+F1070*2+G1070*0.2+H1070*0.26+I1070*0.1+VLOOKUP(B1070,Sheet1!AU:AZ,4,FALSE)</f>
        <v>87.42</v>
      </c>
      <c r="M1070" s="62">
        <f>E1070*0.1+F1070*0.2+G1070*2+H1070*0.2+I1070*0.1+VLOOKUP(B1070,Sheet1!AU:AZ,5,FALSE)</f>
        <v>92.1</v>
      </c>
      <c r="N1070" s="62">
        <f>E1070*0.1+F1070*0.2+G1070*0.2+H1070*2+I1070*0.1+VLOOKUP(B1070,Sheet1!AU:AZ,6,FALSE)</f>
        <v>120.9</v>
      </c>
      <c r="O1070" s="62">
        <f t="shared" si="316"/>
        <v>14.3</v>
      </c>
      <c r="P1070" s="62">
        <f t="shared" si="317"/>
        <v>31.4</v>
      </c>
      <c r="R1070" s="9">
        <f t="shared" si="311"/>
        <v>34</v>
      </c>
      <c r="S1070" s="9">
        <f t="shared" si="300"/>
        <v>229.64</v>
      </c>
      <c r="T1070" s="9">
        <f t="shared" si="301"/>
        <v>42.8</v>
      </c>
      <c r="U1070" s="66">
        <f t="shared" si="312"/>
        <v>313</v>
      </c>
      <c r="V1070" s="9">
        <f t="shared" si="313"/>
        <v>375.6</v>
      </c>
      <c r="W1070" s="67">
        <f t="shared" si="314"/>
        <v>107</v>
      </c>
      <c r="Y1070" s="69">
        <f>VLOOKUP(D1070,Sheet2!P:Q,2,FALSE)</f>
        <v>60</v>
      </c>
      <c r="AB1070" s="4" t="str">
        <f>IF('表格编辑 '!D1127="monster","普通","BOSS")</f>
        <v>普通</v>
      </c>
      <c r="AD1070" s="50">
        <f>VLOOKUP(D1070,映射!AK:AL,2,FALSE)</f>
        <v>4</v>
      </c>
      <c r="AE1070" s="50" t="s">
        <v>37</v>
      </c>
      <c r="AF1070" s="4">
        <f>VLOOKUP(AE1070,映射!AN:AO,2,FALSE)</f>
        <v>2</v>
      </c>
      <c r="AG1070" s="50">
        <v>1</v>
      </c>
      <c r="AH1070" s="70">
        <v>1</v>
      </c>
      <c r="AI1070" s="16">
        <f t="shared" si="302"/>
        <v>40714</v>
      </c>
      <c r="AJ1070" s="16">
        <f t="shared" si="303"/>
        <v>50073</v>
      </c>
      <c r="AK1070" s="16">
        <f t="shared" si="304"/>
        <v>34</v>
      </c>
      <c r="AL1070" s="16" t="str">
        <f t="shared" si="305"/>
        <v>土蜘蛛</v>
      </c>
      <c r="AM1070" s="16">
        <f t="shared" si="306"/>
        <v>2504</v>
      </c>
      <c r="AN1070" s="16">
        <f t="shared" si="307"/>
        <v>1228</v>
      </c>
      <c r="AO1070" s="16">
        <f t="shared" si="315"/>
        <v>1276</v>
      </c>
      <c r="AP1070" s="16">
        <f t="shared" si="308"/>
        <v>1890</v>
      </c>
      <c r="AQ1070" s="16">
        <f t="shared" si="309"/>
        <v>1158</v>
      </c>
      <c r="AR1070" s="16">
        <f t="shared" si="310"/>
        <v>132</v>
      </c>
      <c r="AS1070" s="16"/>
      <c r="AT1070" s="16">
        <v>59.2</v>
      </c>
      <c r="AU1070" s="16">
        <v>70</v>
      </c>
      <c r="AV1070" s="16">
        <v>12.6</v>
      </c>
      <c r="AW1070" s="16"/>
    </row>
    <row r="1071" spans="1:49">
      <c r="A1071" s="62">
        <f>'表格编辑 '!A1128</f>
        <v>40715</v>
      </c>
      <c r="B1071" s="62">
        <f>'表格编辑 '!B1128</f>
        <v>50085</v>
      </c>
      <c r="C1071" s="62" t="str">
        <f>VLOOKUP(B1071,映射!A:B,2,FALSE)</f>
        <v>死亡之花</v>
      </c>
      <c r="D1071" s="62">
        <f>'表格编辑 '!E1128</f>
        <v>34</v>
      </c>
      <c r="E1071" s="62">
        <f>ROUNDUP((VLOOKUP(B1071,Sheet1!U:AA,3,FALSE)-2)*(0.042*(D1071-1)+0.2)+0.4,0)</f>
        <v>41</v>
      </c>
      <c r="F1071" s="62">
        <f>ROUNDUP((VLOOKUP(B1071,Sheet1!U:AA,4,FALSE)-2)*(0.042*(D1071-1)+0.2)+0.4,0)</f>
        <v>17</v>
      </c>
      <c r="G1071" s="62">
        <f>ROUNDUP((VLOOKUP(B1071,Sheet1!U:AA,5,FALSE)-2)*(0.042*(D1071-1)+0.2)+0.4,0)</f>
        <v>17</v>
      </c>
      <c r="H1071" s="62">
        <f>ROUNDUP((VLOOKUP(B1071,Sheet1!U:AA,6,FALSE)-2)*(0.042*(D1071-1)+0.2)+0.4,0)</f>
        <v>28</v>
      </c>
      <c r="I1071" s="62">
        <f>ROUNDUP((VLOOKUP(B1071,Sheet1!U:AA,7,FALSE)-2)*(0.042*(D1071-1)+0.2)+0.4,0)</f>
        <v>53</v>
      </c>
      <c r="J1071" s="62">
        <f>E1071*8+F1071*2+G1071*3+H1071*3+I1071*1+VLOOKUP(B1071,Sheet1!AU:AZ,2,FALSE)</f>
        <v>570</v>
      </c>
      <c r="K1071" s="62">
        <f>E1071*1+F1071*2+G1071*2+H1071*2+I1071*10+VLOOKUP(B1071,Sheet1!AU:AZ,3,FALSE)</f>
        <v>715</v>
      </c>
      <c r="L1071" s="62">
        <f>E1071*0.1+F1071*2+G1071*0.2+H1071*0.26+I1071*0.1+VLOOKUP(B1071,Sheet1!AU:AZ,4,FALSE)</f>
        <v>74.08</v>
      </c>
      <c r="M1071" s="62">
        <f>E1071*0.1+F1071*0.2+G1071*2+H1071*0.2+I1071*0.1+VLOOKUP(B1071,Sheet1!AU:AZ,5,FALSE)</f>
        <v>72.4</v>
      </c>
      <c r="N1071" s="62">
        <f>E1071*0.1+F1071*0.2+G1071*0.2+H1071*2+I1071*0.1+VLOOKUP(B1071,Sheet1!AU:AZ,6,FALSE)</f>
        <v>92.2</v>
      </c>
      <c r="O1071" s="62">
        <f t="shared" si="316"/>
        <v>29</v>
      </c>
      <c r="P1071" s="62">
        <f t="shared" si="317"/>
        <v>29.7</v>
      </c>
      <c r="R1071" s="9">
        <f t="shared" si="311"/>
        <v>34</v>
      </c>
      <c r="S1071" s="9">
        <f t="shared" si="300"/>
        <v>229.64</v>
      </c>
      <c r="T1071" s="9">
        <f t="shared" si="301"/>
        <v>42.8</v>
      </c>
      <c r="U1071" s="66">
        <f t="shared" si="312"/>
        <v>354</v>
      </c>
      <c r="V1071" s="9">
        <f t="shared" si="313"/>
        <v>424.8</v>
      </c>
      <c r="W1071" s="67">
        <f t="shared" si="314"/>
        <v>82</v>
      </c>
      <c r="Y1071" s="69">
        <f>VLOOKUP(D1071,Sheet2!P:Q,2,FALSE)</f>
        <v>60</v>
      </c>
      <c r="AB1071" s="4" t="str">
        <f>IF('表格编辑 '!D1128="monster","普通","BOSS")</f>
        <v>普通</v>
      </c>
      <c r="AD1071" s="50">
        <f>VLOOKUP(D1071,映射!AK:AL,2,FALSE)</f>
        <v>4</v>
      </c>
      <c r="AE1071" s="50" t="s">
        <v>37</v>
      </c>
      <c r="AF1071" s="4">
        <f>VLOOKUP(AE1071,映射!AN:AO,2,FALSE)</f>
        <v>2</v>
      </c>
      <c r="AG1071" s="50">
        <v>1</v>
      </c>
      <c r="AH1071" s="70">
        <v>1</v>
      </c>
      <c r="AI1071" s="16">
        <f t="shared" si="302"/>
        <v>40715</v>
      </c>
      <c r="AJ1071" s="16">
        <f t="shared" si="303"/>
        <v>50085</v>
      </c>
      <c r="AK1071" s="16">
        <f t="shared" si="304"/>
        <v>34</v>
      </c>
      <c r="AL1071" s="16" t="str">
        <f t="shared" si="305"/>
        <v>死亡之花</v>
      </c>
      <c r="AM1071" s="16">
        <f t="shared" si="306"/>
        <v>2832</v>
      </c>
      <c r="AN1071" s="16">
        <f t="shared" si="307"/>
        <v>1140</v>
      </c>
      <c r="AO1071" s="16">
        <f t="shared" si="315"/>
        <v>1692</v>
      </c>
      <c r="AP1071" s="16">
        <f t="shared" si="308"/>
        <v>2262</v>
      </c>
      <c r="AQ1071" s="16">
        <f t="shared" si="309"/>
        <v>1430</v>
      </c>
      <c r="AR1071" s="16">
        <f t="shared" si="310"/>
        <v>112</v>
      </c>
      <c r="AS1071" s="16"/>
      <c r="AT1071" s="16">
        <v>43.1</v>
      </c>
      <c r="AU1071" s="16">
        <v>59.3</v>
      </c>
      <c r="AV1071" s="16">
        <v>24.4</v>
      </c>
      <c r="AW1071" s="16"/>
    </row>
    <row r="1072" spans="1:49">
      <c r="A1072" s="62">
        <f>'表格编辑 '!A1129</f>
        <v>40716</v>
      </c>
      <c r="B1072" s="62">
        <f>'表格编辑 '!B1129</f>
        <v>50148</v>
      </c>
      <c r="C1072" s="62" t="str">
        <f>VLOOKUP(B1072,映射!A:B,2,FALSE)</f>
        <v>巨人</v>
      </c>
      <c r="D1072" s="62">
        <f>'表格编辑 '!E1129</f>
        <v>34</v>
      </c>
      <c r="E1072" s="62">
        <f>ROUNDUP((VLOOKUP(B1072,Sheet1!U:AA,3,FALSE)-2)*(0.042*(D1072-1)+0.2)+0.4,0)</f>
        <v>58</v>
      </c>
      <c r="F1072" s="62">
        <f>ROUNDUP((VLOOKUP(B1072,Sheet1!U:AA,4,FALSE)-2)*(0.042*(D1072-1)+0.2)+0.4,0)</f>
        <v>53</v>
      </c>
      <c r="G1072" s="62">
        <f>ROUNDUP((VLOOKUP(B1072,Sheet1!U:AA,5,FALSE)-2)*(0.042*(D1072-1)+0.2)+0.4,0)</f>
        <v>36</v>
      </c>
      <c r="H1072" s="62">
        <f>ROUNDUP((VLOOKUP(B1072,Sheet1!U:AA,6,FALSE)-2)*(0.042*(D1072-1)+0.2)+0.4,0)</f>
        <v>12</v>
      </c>
      <c r="I1072" s="62">
        <f>ROUNDUP((VLOOKUP(B1072,Sheet1!U:AA,7,FALSE)-2)*(0.042*(D1072-1)+0.2)+0.4,0)</f>
        <v>20</v>
      </c>
      <c r="J1072" s="62">
        <f>E1072*8+F1072*2+G1072*3+H1072*3+I1072*1+VLOOKUP(B1072,Sheet1!AU:AZ,2,FALSE)</f>
        <v>754</v>
      </c>
      <c r="K1072" s="62">
        <f>E1072*1+F1072*2+G1072*2+H1072*2+I1072*10+VLOOKUP(B1072,Sheet1!AU:AZ,3,FALSE)</f>
        <v>480</v>
      </c>
      <c r="L1072" s="62">
        <f>E1072*0.1+F1072*2+G1072*0.2+H1072*0.26+I1072*0.1+VLOOKUP(B1072,Sheet1!AU:AZ,4,FALSE)</f>
        <v>144.12</v>
      </c>
      <c r="M1072" s="62">
        <f>E1072*0.1+F1072*0.2+G1072*2+H1072*0.2+I1072*0.1+VLOOKUP(B1072,Sheet1!AU:AZ,5,FALSE)</f>
        <v>112.8</v>
      </c>
      <c r="N1072" s="62">
        <f>E1072*0.1+F1072*0.2+G1072*0.2+H1072*2+I1072*0.1+VLOOKUP(B1072,Sheet1!AU:AZ,6,FALSE)</f>
        <v>69.6</v>
      </c>
      <c r="O1072" s="62">
        <f t="shared" si="316"/>
        <v>-0.699999999999999</v>
      </c>
      <c r="P1072" s="62">
        <f t="shared" si="317"/>
        <v>37.9</v>
      </c>
      <c r="R1072" s="9">
        <f t="shared" si="311"/>
        <v>34</v>
      </c>
      <c r="S1072" s="9">
        <f t="shared" si="300"/>
        <v>229.64</v>
      </c>
      <c r="T1072" s="9">
        <f t="shared" si="301"/>
        <v>42.8</v>
      </c>
      <c r="U1072" s="66">
        <f t="shared" si="312"/>
        <v>279</v>
      </c>
      <c r="V1072" s="9">
        <f t="shared" si="313"/>
        <v>334.8</v>
      </c>
      <c r="W1072" s="67">
        <f t="shared" si="314"/>
        <v>229</v>
      </c>
      <c r="Y1072" s="69">
        <f>VLOOKUP(D1072,Sheet2!P:Q,2,FALSE)</f>
        <v>60</v>
      </c>
      <c r="AB1072" s="4" t="str">
        <f>IF('表格编辑 '!D1129="monster","普通","BOSS")</f>
        <v>普通</v>
      </c>
      <c r="AD1072" s="50">
        <f>VLOOKUP(D1072,映射!AK:AL,2,FALSE)</f>
        <v>4</v>
      </c>
      <c r="AE1072" s="50" t="s">
        <v>37</v>
      </c>
      <c r="AF1072" s="4">
        <f>VLOOKUP(AE1072,映射!AN:AO,2,FALSE)</f>
        <v>2</v>
      </c>
      <c r="AG1072" s="50">
        <v>1</v>
      </c>
      <c r="AH1072" s="70">
        <v>1</v>
      </c>
      <c r="AI1072" s="16">
        <f t="shared" si="302"/>
        <v>40716</v>
      </c>
      <c r="AJ1072" s="16">
        <f t="shared" si="303"/>
        <v>50148</v>
      </c>
      <c r="AK1072" s="16">
        <f t="shared" si="304"/>
        <v>34</v>
      </c>
      <c r="AL1072" s="16" t="str">
        <f t="shared" si="305"/>
        <v>巨人</v>
      </c>
      <c r="AM1072" s="16">
        <f t="shared" si="306"/>
        <v>2232</v>
      </c>
      <c r="AN1072" s="16">
        <f t="shared" si="307"/>
        <v>1508</v>
      </c>
      <c r="AO1072" s="16">
        <f t="shared" si="315"/>
        <v>724</v>
      </c>
      <c r="AP1072" s="16">
        <f t="shared" si="308"/>
        <v>1478</v>
      </c>
      <c r="AQ1072" s="16">
        <f t="shared" si="309"/>
        <v>960</v>
      </c>
      <c r="AR1072" s="16">
        <f t="shared" si="310"/>
        <v>217</v>
      </c>
      <c r="AS1072" s="16"/>
      <c r="AT1072" s="16">
        <v>75.1</v>
      </c>
      <c r="AU1072" s="16">
        <v>40.9</v>
      </c>
      <c r="AV1072" s="16">
        <v>-0.899999999999999</v>
      </c>
      <c r="AW1072" s="16"/>
    </row>
    <row r="1073" spans="1:49">
      <c r="A1073" s="62">
        <f>'表格编辑 '!A1130</f>
        <v>40717</v>
      </c>
      <c r="B1073" s="62">
        <f>'表格编辑 '!B1130</f>
        <v>50064</v>
      </c>
      <c r="C1073" s="62" t="str">
        <f>VLOOKUP(B1073,映射!A:B,2,FALSE)</f>
        <v>毒蜂</v>
      </c>
      <c r="D1073" s="62">
        <f>'表格编辑 '!E1130</f>
        <v>34</v>
      </c>
      <c r="E1073" s="62">
        <f>ROUNDUP((VLOOKUP(B1073,Sheet1!U:AA,3,FALSE)-2)*(0.042*(D1073-1)+0.2)+0.4,0)</f>
        <v>28</v>
      </c>
      <c r="F1073" s="62">
        <f>ROUNDUP((VLOOKUP(B1073,Sheet1!U:AA,4,FALSE)-2)*(0.042*(D1073-1)+0.2)+0.4,0)</f>
        <v>58</v>
      </c>
      <c r="G1073" s="62">
        <f>ROUNDUP((VLOOKUP(B1073,Sheet1!U:AA,5,FALSE)-2)*(0.042*(D1073-1)+0.2)+0.4,0)</f>
        <v>23</v>
      </c>
      <c r="H1073" s="62">
        <f>ROUNDUP((VLOOKUP(B1073,Sheet1!U:AA,6,FALSE)-2)*(0.042*(D1073-1)+0.2)+0.4,0)</f>
        <v>61</v>
      </c>
      <c r="I1073" s="62">
        <f>ROUNDUP((VLOOKUP(B1073,Sheet1!U:AA,7,FALSE)-2)*(0.042*(D1073-1)+0.2)+0.4,0)</f>
        <v>33</v>
      </c>
      <c r="J1073" s="62">
        <f>E1073*8+F1073*2+G1073*3+H1073*3+I1073*1+VLOOKUP(B1073,Sheet1!AU:AZ,2,FALSE)</f>
        <v>645</v>
      </c>
      <c r="K1073" s="62">
        <f>E1073*1+F1073*2+G1073*2+H1073*2+I1073*10+VLOOKUP(B1073,Sheet1!AU:AZ,3,FALSE)</f>
        <v>662</v>
      </c>
      <c r="L1073" s="62">
        <f>E1073*0.1+F1073*2+G1073*0.2+H1073*0.26+I1073*0.1+VLOOKUP(B1073,Sheet1!AU:AZ,4,FALSE)</f>
        <v>162.56</v>
      </c>
      <c r="M1073" s="62">
        <f>E1073*0.1+F1073*0.2+G1073*2+H1073*0.2+I1073*0.1+VLOOKUP(B1073,Sheet1!AU:AZ,5,FALSE)</f>
        <v>95.9</v>
      </c>
      <c r="N1073" s="62">
        <f>E1073*0.1+F1073*0.2+G1073*0.2+H1073*2+I1073*0.1+VLOOKUP(B1073,Sheet1!AU:AZ,6,FALSE)</f>
        <v>164.3</v>
      </c>
      <c r="O1073" s="62">
        <f t="shared" si="316"/>
        <v>10.7</v>
      </c>
      <c r="P1073" s="62">
        <f t="shared" si="317"/>
        <v>23.2</v>
      </c>
      <c r="R1073" s="9">
        <f t="shared" si="311"/>
        <v>34</v>
      </c>
      <c r="S1073" s="9">
        <f t="shared" si="300"/>
        <v>229.64</v>
      </c>
      <c r="T1073" s="9">
        <f t="shared" si="301"/>
        <v>42.8</v>
      </c>
      <c r="U1073" s="66">
        <f t="shared" si="312"/>
        <v>306</v>
      </c>
      <c r="V1073" s="9">
        <f t="shared" si="313"/>
        <v>367.2</v>
      </c>
      <c r="W1073" s="67">
        <f t="shared" si="314"/>
        <v>273</v>
      </c>
      <c r="Y1073" s="69">
        <f>VLOOKUP(D1073,Sheet2!P:Q,2,FALSE)</f>
        <v>60</v>
      </c>
      <c r="AB1073" s="4" t="str">
        <f>IF('表格编辑 '!D1130="monster","普通","BOSS")</f>
        <v>普通</v>
      </c>
      <c r="AD1073" s="50">
        <f>VLOOKUP(D1073,映射!AK:AL,2,FALSE)</f>
        <v>4</v>
      </c>
      <c r="AE1073" s="50" t="s">
        <v>37</v>
      </c>
      <c r="AF1073" s="4">
        <f>VLOOKUP(AE1073,映射!AN:AO,2,FALSE)</f>
        <v>2</v>
      </c>
      <c r="AG1073" s="50">
        <v>1</v>
      </c>
      <c r="AH1073" s="70">
        <v>1</v>
      </c>
      <c r="AI1073" s="16">
        <f t="shared" si="302"/>
        <v>40717</v>
      </c>
      <c r="AJ1073" s="16">
        <f t="shared" si="303"/>
        <v>50064</v>
      </c>
      <c r="AK1073" s="16">
        <f t="shared" si="304"/>
        <v>34</v>
      </c>
      <c r="AL1073" s="16" t="str">
        <f t="shared" si="305"/>
        <v>毒蜂</v>
      </c>
      <c r="AM1073" s="16">
        <f t="shared" si="306"/>
        <v>2448</v>
      </c>
      <c r="AN1073" s="16">
        <f t="shared" si="307"/>
        <v>1290</v>
      </c>
      <c r="AO1073" s="16">
        <f t="shared" si="315"/>
        <v>1158</v>
      </c>
      <c r="AP1073" s="16">
        <f t="shared" si="308"/>
        <v>1803</v>
      </c>
      <c r="AQ1073" s="16">
        <f t="shared" si="309"/>
        <v>1324</v>
      </c>
      <c r="AR1073" s="16">
        <f t="shared" si="310"/>
        <v>244</v>
      </c>
      <c r="AS1073" s="16"/>
      <c r="AT1073" s="16">
        <v>46.6</v>
      </c>
      <c r="AU1073" s="16">
        <v>102.4</v>
      </c>
      <c r="AV1073" s="16">
        <v>5.3</v>
      </c>
      <c r="AW1073" s="16"/>
    </row>
    <row r="1074" spans="1:49">
      <c r="A1074" s="62">
        <f>'表格编辑 '!A1131</f>
        <v>40718</v>
      </c>
      <c r="B1074" s="62">
        <f>'表格编辑 '!B1131</f>
        <v>50134</v>
      </c>
      <c r="C1074" s="62" t="str">
        <f>VLOOKUP(B1074,映射!A:B,2,FALSE)</f>
        <v>猎豹蜥蜴</v>
      </c>
      <c r="D1074" s="62">
        <f>'表格编辑 '!E1131</f>
        <v>34</v>
      </c>
      <c r="E1074" s="62">
        <f>ROUNDUP((VLOOKUP(B1074,Sheet1!U:AA,3,FALSE)-2)*(0.042*(D1074-1)+0.2)+0.4,0)</f>
        <v>34</v>
      </c>
      <c r="F1074" s="62">
        <f>ROUNDUP((VLOOKUP(B1074,Sheet1!U:AA,4,FALSE)-2)*(0.042*(D1074-1)+0.2)+0.4,0)</f>
        <v>55</v>
      </c>
      <c r="G1074" s="62">
        <f>ROUNDUP((VLOOKUP(B1074,Sheet1!U:AA,5,FALSE)-2)*(0.042*(D1074-1)+0.2)+0.4,0)</f>
        <v>42</v>
      </c>
      <c r="H1074" s="62">
        <f>ROUNDUP((VLOOKUP(B1074,Sheet1!U:AA,6,FALSE)-2)*(0.042*(D1074-1)+0.2)+0.4,0)</f>
        <v>14</v>
      </c>
      <c r="I1074" s="62">
        <f>ROUNDUP((VLOOKUP(B1074,Sheet1!U:AA,7,FALSE)-2)*(0.042*(D1074-1)+0.2)+0.4,0)</f>
        <v>18</v>
      </c>
      <c r="J1074" s="62">
        <f>E1074*8+F1074*2+G1074*3+H1074*3+I1074*1+VLOOKUP(B1074,Sheet1!AU:AZ,2,FALSE)</f>
        <v>588</v>
      </c>
      <c r="K1074" s="62">
        <f>E1074*1+F1074*2+G1074*2+H1074*2+I1074*10+VLOOKUP(B1074,Sheet1!AU:AZ,3,FALSE)</f>
        <v>456</v>
      </c>
      <c r="L1074" s="62">
        <f>E1074*0.1+F1074*2+G1074*0.2+H1074*0.26+I1074*0.1+VLOOKUP(B1074,Sheet1!AU:AZ,4,FALSE)</f>
        <v>147.24</v>
      </c>
      <c r="M1074" s="62">
        <f>E1074*0.1+F1074*0.2+G1074*2+H1074*0.2+I1074*0.1+VLOOKUP(B1074,Sheet1!AU:AZ,5,FALSE)</f>
        <v>123</v>
      </c>
      <c r="N1074" s="62">
        <f>E1074*0.1+F1074*0.2+G1074*0.2+H1074*2+I1074*0.1+VLOOKUP(B1074,Sheet1!AU:AZ,6,FALSE)</f>
        <v>72.6</v>
      </c>
      <c r="O1074" s="62">
        <f t="shared" si="316"/>
        <v>5.7</v>
      </c>
      <c r="P1074" s="62">
        <f t="shared" si="317"/>
        <v>18.5</v>
      </c>
      <c r="R1074" s="9">
        <f t="shared" si="311"/>
        <v>34</v>
      </c>
      <c r="S1074" s="9">
        <f t="shared" si="300"/>
        <v>229.64</v>
      </c>
      <c r="T1074" s="9">
        <f t="shared" si="301"/>
        <v>42.8</v>
      </c>
      <c r="U1074" s="66">
        <f t="shared" si="312"/>
        <v>264</v>
      </c>
      <c r="V1074" s="9">
        <f t="shared" si="313"/>
        <v>316.8</v>
      </c>
      <c r="W1074" s="67">
        <f t="shared" si="314"/>
        <v>236</v>
      </c>
      <c r="Y1074" s="69">
        <f>VLOOKUP(D1074,Sheet2!P:Q,2,FALSE)</f>
        <v>60</v>
      </c>
      <c r="AB1074" s="4" t="str">
        <f>IF('表格编辑 '!D1131="monster","普通","BOSS")</f>
        <v>普通</v>
      </c>
      <c r="AD1074" s="50">
        <f>VLOOKUP(D1074,映射!AK:AL,2,FALSE)</f>
        <v>4</v>
      </c>
      <c r="AE1074" s="50" t="s">
        <v>37</v>
      </c>
      <c r="AF1074" s="4">
        <f>VLOOKUP(AE1074,映射!AN:AO,2,FALSE)</f>
        <v>2</v>
      </c>
      <c r="AG1074" s="50">
        <v>1</v>
      </c>
      <c r="AH1074" s="70">
        <v>1</v>
      </c>
      <c r="AI1074" s="16">
        <f t="shared" si="302"/>
        <v>40718</v>
      </c>
      <c r="AJ1074" s="16">
        <f t="shared" si="303"/>
        <v>50134</v>
      </c>
      <c r="AK1074" s="16">
        <f t="shared" si="304"/>
        <v>34</v>
      </c>
      <c r="AL1074" s="16" t="str">
        <f t="shared" si="305"/>
        <v>猎豹蜥蜴</v>
      </c>
      <c r="AM1074" s="16">
        <f t="shared" si="306"/>
        <v>2112</v>
      </c>
      <c r="AN1074" s="16">
        <f t="shared" si="307"/>
        <v>1176</v>
      </c>
      <c r="AO1074" s="16">
        <f t="shared" si="315"/>
        <v>936</v>
      </c>
      <c r="AP1074" s="16">
        <f t="shared" si="308"/>
        <v>1524</v>
      </c>
      <c r="AQ1074" s="16">
        <f t="shared" si="309"/>
        <v>912</v>
      </c>
      <c r="AR1074" s="16">
        <f t="shared" si="310"/>
        <v>221</v>
      </c>
      <c r="AS1074" s="16"/>
      <c r="AT1074" s="16">
        <v>83.5</v>
      </c>
      <c r="AU1074" s="16">
        <v>42.1</v>
      </c>
      <c r="AV1074" s="16">
        <v>4.8</v>
      </c>
      <c r="AW1074" s="16"/>
    </row>
    <row r="1075" spans="1:49">
      <c r="A1075" s="62">
        <f>'表格编辑 '!A1132</f>
        <v>40719</v>
      </c>
      <c r="B1075" s="62">
        <f>'表格编辑 '!B1132</f>
        <v>50020</v>
      </c>
      <c r="C1075" s="62" t="str">
        <f>VLOOKUP(B1075,映射!A:B,2,FALSE)</f>
        <v>地狱看门犬</v>
      </c>
      <c r="D1075" s="62">
        <f>'表格编辑 '!E1132</f>
        <v>34</v>
      </c>
      <c r="E1075" s="62">
        <f>ROUNDUP((VLOOKUP(B1075,Sheet1!U:AA,3,FALSE)-2)*(0.042*(D1075-1)+0.2)+0.4,0)</f>
        <v>55</v>
      </c>
      <c r="F1075" s="62">
        <f>ROUNDUP((VLOOKUP(B1075,Sheet1!U:AA,4,FALSE)-2)*(0.042*(D1075-1)+0.2)+0.4,0)</f>
        <v>63</v>
      </c>
      <c r="G1075" s="62">
        <f>ROUNDUP((VLOOKUP(B1075,Sheet1!U:AA,5,FALSE)-2)*(0.042*(D1075-1)+0.2)+0.4,0)</f>
        <v>33</v>
      </c>
      <c r="H1075" s="62">
        <f>ROUNDUP((VLOOKUP(B1075,Sheet1!U:AA,6,FALSE)-2)*(0.042*(D1075-1)+0.2)+0.4,0)</f>
        <v>50</v>
      </c>
      <c r="I1075" s="62">
        <f>ROUNDUP((VLOOKUP(B1075,Sheet1!U:AA,7,FALSE)-2)*(0.042*(D1075-1)+0.2)+0.4,0)</f>
        <v>26</v>
      </c>
      <c r="J1075" s="62">
        <f>E1075*8+F1075*2+G1075*3+H1075*3+I1075*1+VLOOKUP(B1075,Sheet1!AU:AZ,2,FALSE)</f>
        <v>861</v>
      </c>
      <c r="K1075" s="62">
        <f>E1075*1+F1075*2+G1075*2+H1075*2+I1075*10+VLOOKUP(B1075,Sheet1!AU:AZ,3,FALSE)</f>
        <v>627</v>
      </c>
      <c r="L1075" s="62">
        <f>E1075*0.1+F1075*2+G1075*0.2+H1075*0.26+I1075*0.1+VLOOKUP(B1075,Sheet1!AU:AZ,4,FALSE)</f>
        <v>173.7</v>
      </c>
      <c r="M1075" s="62">
        <f>E1075*0.1+F1075*0.2+G1075*2+H1075*0.2+I1075*0.1+VLOOKUP(B1075,Sheet1!AU:AZ,5,FALSE)</f>
        <v>116.7</v>
      </c>
      <c r="N1075" s="62">
        <f>E1075*0.1+F1075*0.2+G1075*0.2+H1075*2+I1075*0.1+VLOOKUP(B1075,Sheet1!AU:AZ,6,FALSE)</f>
        <v>147.3</v>
      </c>
      <c r="O1075" s="62">
        <f t="shared" si="316"/>
        <v>-0.399999999999999</v>
      </c>
      <c r="P1075" s="62">
        <f t="shared" si="317"/>
        <v>41.8</v>
      </c>
      <c r="R1075" s="9">
        <f t="shared" si="311"/>
        <v>34</v>
      </c>
      <c r="S1075" s="9">
        <f t="shared" si="300"/>
        <v>229.64</v>
      </c>
      <c r="T1075" s="9">
        <f t="shared" si="301"/>
        <v>42.8</v>
      </c>
      <c r="U1075" s="66">
        <f t="shared" si="312"/>
        <v>273</v>
      </c>
      <c r="V1075" s="9">
        <f t="shared" si="313"/>
        <v>327.6</v>
      </c>
      <c r="W1075" s="67">
        <f t="shared" si="314"/>
        <v>300</v>
      </c>
      <c r="Y1075" s="69">
        <f>VLOOKUP(D1075,Sheet2!P:Q,2,FALSE)</f>
        <v>60</v>
      </c>
      <c r="AB1075" s="4" t="str">
        <f>IF('表格编辑 '!D1132="monster","普通","BOSS")</f>
        <v>普通</v>
      </c>
      <c r="AD1075" s="50">
        <f>VLOOKUP(D1075,映射!AK:AL,2,FALSE)</f>
        <v>4</v>
      </c>
      <c r="AE1075" s="50" t="s">
        <v>37</v>
      </c>
      <c r="AF1075" s="4">
        <f>VLOOKUP(AE1075,映射!AN:AO,2,FALSE)</f>
        <v>2</v>
      </c>
      <c r="AG1075" s="50">
        <v>1</v>
      </c>
      <c r="AH1075" s="70">
        <v>1</v>
      </c>
      <c r="AI1075" s="16">
        <f t="shared" si="302"/>
        <v>40719</v>
      </c>
      <c r="AJ1075" s="16">
        <f t="shared" si="303"/>
        <v>50020</v>
      </c>
      <c r="AK1075" s="16">
        <f t="shared" si="304"/>
        <v>34</v>
      </c>
      <c r="AL1075" s="16" t="str">
        <f t="shared" si="305"/>
        <v>地狱看门犬</v>
      </c>
      <c r="AM1075" s="16">
        <f t="shared" si="306"/>
        <v>2184</v>
      </c>
      <c r="AN1075" s="16">
        <f t="shared" si="307"/>
        <v>1722</v>
      </c>
      <c r="AO1075" s="16">
        <f t="shared" si="315"/>
        <v>462</v>
      </c>
      <c r="AP1075" s="16">
        <f t="shared" si="308"/>
        <v>1323</v>
      </c>
      <c r="AQ1075" s="16">
        <f t="shared" si="309"/>
        <v>1254</v>
      </c>
      <c r="AR1075" s="16">
        <f t="shared" si="310"/>
        <v>261</v>
      </c>
      <c r="AS1075" s="16"/>
      <c r="AT1075" s="16">
        <v>48</v>
      </c>
      <c r="AU1075" s="16">
        <v>73.2</v>
      </c>
      <c r="AV1075" s="16">
        <v>3.5</v>
      </c>
      <c r="AW1075" s="16"/>
    </row>
    <row r="1076" spans="1:49">
      <c r="A1076" s="62">
        <f>'表格编辑 '!A1133</f>
        <v>40720</v>
      </c>
      <c r="B1076" s="62">
        <f>'表格编辑 '!B1133</f>
        <v>50063</v>
      </c>
      <c r="C1076" s="62" t="str">
        <f>VLOOKUP(B1076,映射!A:B,2,FALSE)</f>
        <v>杀人蜂</v>
      </c>
      <c r="D1076" s="62">
        <f>'表格编辑 '!E1133</f>
        <v>34</v>
      </c>
      <c r="E1076" s="62">
        <f>ROUNDUP((VLOOKUP(B1076,Sheet1!U:AA,3,FALSE)-2)*(0.042*(D1076-1)+0.2)+0.4,0)</f>
        <v>17</v>
      </c>
      <c r="F1076" s="62">
        <f>ROUNDUP((VLOOKUP(B1076,Sheet1!U:AA,4,FALSE)-2)*(0.042*(D1076-1)+0.2)+0.4,0)</f>
        <v>56</v>
      </c>
      <c r="G1076" s="62">
        <f>ROUNDUP((VLOOKUP(B1076,Sheet1!U:AA,5,FALSE)-2)*(0.042*(D1076-1)+0.2)+0.4,0)</f>
        <v>17</v>
      </c>
      <c r="H1076" s="62">
        <f>ROUNDUP((VLOOKUP(B1076,Sheet1!U:AA,6,FALSE)-2)*(0.042*(D1076-1)+0.2)+0.4,0)</f>
        <v>56</v>
      </c>
      <c r="I1076" s="62">
        <f>ROUNDUP((VLOOKUP(B1076,Sheet1!U:AA,7,FALSE)-2)*(0.042*(D1076-1)+0.2)+0.4,0)</f>
        <v>17</v>
      </c>
      <c r="J1076" s="62">
        <f>E1076*8+F1076*2+G1076*3+H1076*3+I1076*1+VLOOKUP(B1076,Sheet1!AU:AZ,2,FALSE)</f>
        <v>504</v>
      </c>
      <c r="K1076" s="62">
        <f>E1076*1+F1076*2+G1076*2+H1076*2+I1076*10+VLOOKUP(B1076,Sheet1!AU:AZ,3,FALSE)</f>
        <v>465</v>
      </c>
      <c r="L1076" s="62">
        <f>E1076*0.1+F1076*2+G1076*0.2+H1076*0.26+I1076*0.1+VLOOKUP(B1076,Sheet1!AU:AZ,4,FALSE)</f>
        <v>153.36</v>
      </c>
      <c r="M1076" s="62">
        <f>E1076*0.1+F1076*0.2+G1076*2+H1076*0.2+I1076*0.1+VLOOKUP(B1076,Sheet1!AU:AZ,5,FALSE)</f>
        <v>79.8</v>
      </c>
      <c r="N1076" s="62">
        <f>E1076*0.1+F1076*0.2+G1076*0.2+H1076*2+I1076*0.1+VLOOKUP(B1076,Sheet1!AU:AZ,6,FALSE)</f>
        <v>150</v>
      </c>
      <c r="O1076" s="62">
        <f t="shared" si="316"/>
        <v>0.700000000000003</v>
      </c>
      <c r="P1076" s="62">
        <f t="shared" si="317"/>
        <v>15.8</v>
      </c>
      <c r="R1076" s="9">
        <f t="shared" si="311"/>
        <v>34</v>
      </c>
      <c r="S1076" s="9">
        <f t="shared" si="300"/>
        <v>229.64</v>
      </c>
      <c r="T1076" s="9">
        <f t="shared" si="301"/>
        <v>42.8</v>
      </c>
      <c r="U1076" s="66">
        <f t="shared" si="312"/>
        <v>337</v>
      </c>
      <c r="V1076" s="9">
        <f t="shared" si="313"/>
        <v>404.4</v>
      </c>
      <c r="W1076" s="67">
        <f t="shared" si="314"/>
        <v>251</v>
      </c>
      <c r="Y1076" s="69">
        <f>VLOOKUP(D1076,Sheet2!P:Q,2,FALSE)</f>
        <v>60</v>
      </c>
      <c r="AB1076" s="4" t="str">
        <f>IF('表格编辑 '!D1133="monster","普通","BOSS")</f>
        <v>普通</v>
      </c>
      <c r="AD1076" s="50">
        <f>VLOOKUP(D1076,映射!AK:AL,2,FALSE)</f>
        <v>4</v>
      </c>
      <c r="AE1076" s="50" t="s">
        <v>37</v>
      </c>
      <c r="AF1076" s="4">
        <f>VLOOKUP(AE1076,映射!AN:AO,2,FALSE)</f>
        <v>2</v>
      </c>
      <c r="AG1076" s="50">
        <v>1</v>
      </c>
      <c r="AH1076" s="70">
        <v>1</v>
      </c>
      <c r="AI1076" s="16">
        <f t="shared" si="302"/>
        <v>40720</v>
      </c>
      <c r="AJ1076" s="16">
        <f t="shared" si="303"/>
        <v>50063</v>
      </c>
      <c r="AK1076" s="16">
        <f t="shared" si="304"/>
        <v>34</v>
      </c>
      <c r="AL1076" s="16" t="str">
        <f t="shared" si="305"/>
        <v>杀人蜂</v>
      </c>
      <c r="AM1076" s="16">
        <f t="shared" si="306"/>
        <v>2696</v>
      </c>
      <c r="AN1076" s="16">
        <f t="shared" si="307"/>
        <v>1008</v>
      </c>
      <c r="AO1076" s="16">
        <f t="shared" si="315"/>
        <v>1688</v>
      </c>
      <c r="AP1076" s="16">
        <f t="shared" si="308"/>
        <v>2192</v>
      </c>
      <c r="AQ1076" s="16">
        <f t="shared" si="309"/>
        <v>930</v>
      </c>
      <c r="AR1076" s="16">
        <f t="shared" si="310"/>
        <v>231</v>
      </c>
      <c r="AS1076" s="16"/>
      <c r="AT1076" s="16">
        <v>49.2</v>
      </c>
      <c r="AU1076" s="16">
        <v>106.8</v>
      </c>
      <c r="AV1076" s="16">
        <v>0.6</v>
      </c>
      <c r="AW1076" s="16"/>
    </row>
    <row r="1077" spans="1:49">
      <c r="A1077" s="62">
        <f>'表格编辑 '!A1134</f>
        <v>40721</v>
      </c>
      <c r="B1077" s="62">
        <f>'表格编辑 '!B1134</f>
        <v>50102</v>
      </c>
      <c r="C1077" s="62" t="str">
        <f>VLOOKUP(B1077,映射!A:B,2,FALSE)</f>
        <v>水精</v>
      </c>
      <c r="D1077" s="62">
        <f>'表格编辑 '!E1134</f>
        <v>39</v>
      </c>
      <c r="E1077" s="62">
        <f>ROUNDUP((VLOOKUP(B1077,Sheet1!U:AA,3,FALSE)-2)*(0.042*(D1077-1)+0.2)+0.4,0)</f>
        <v>51</v>
      </c>
      <c r="F1077" s="62">
        <f>ROUNDUP((VLOOKUP(B1077,Sheet1!U:AA,4,FALSE)-2)*(0.042*(D1077-1)+0.2)+0.4,0)</f>
        <v>51</v>
      </c>
      <c r="G1077" s="62">
        <f>ROUNDUP((VLOOKUP(B1077,Sheet1!U:AA,5,FALSE)-2)*(0.042*(D1077-1)+0.2)+0.4,0)</f>
        <v>51</v>
      </c>
      <c r="H1077" s="62">
        <f>ROUNDUP((VLOOKUP(B1077,Sheet1!U:AA,6,FALSE)-2)*(0.042*(D1077-1)+0.2)+0.4,0)</f>
        <v>33</v>
      </c>
      <c r="I1077" s="62">
        <f>ROUNDUP((VLOOKUP(B1077,Sheet1!U:AA,7,FALSE)-2)*(0.042*(D1077-1)+0.2)+0.4,0)</f>
        <v>51</v>
      </c>
      <c r="J1077" s="62">
        <f>E1077*8+F1077*2+G1077*3+H1077*3+I1077*1+VLOOKUP(B1077,Sheet1!AU:AZ,2,FALSE)</f>
        <v>833</v>
      </c>
      <c r="K1077" s="62">
        <f>E1077*1+F1077*2+G1077*2+H1077*2+I1077*10+VLOOKUP(B1077,Sheet1!AU:AZ,3,FALSE)</f>
        <v>851</v>
      </c>
      <c r="L1077" s="62">
        <f>E1077*0.1+F1077*2+G1077*0.2+H1077*0.26+I1077*0.1+VLOOKUP(B1077,Sheet1!AU:AZ,4,FALSE)</f>
        <v>150.98</v>
      </c>
      <c r="M1077" s="62">
        <f>E1077*0.1+F1077*0.2+G1077*2+H1077*0.2+I1077*0.1+VLOOKUP(B1077,Sheet1!AU:AZ,5,FALSE)</f>
        <v>149</v>
      </c>
      <c r="N1077" s="62">
        <f>E1077*0.1+F1077*0.2+G1077*0.2+H1077*2+I1077*0.1+VLOOKUP(B1077,Sheet1!AU:AZ,6,FALSE)</f>
        <v>116.6</v>
      </c>
      <c r="O1077" s="62">
        <f t="shared" si="316"/>
        <v>27.3</v>
      </c>
      <c r="P1077" s="62">
        <f t="shared" si="317"/>
        <v>32.1</v>
      </c>
      <c r="R1077" s="9">
        <f t="shared" si="311"/>
        <v>39</v>
      </c>
      <c r="S1077" s="9">
        <f t="shared" si="300"/>
        <v>252.24</v>
      </c>
      <c r="T1077" s="9">
        <f t="shared" si="301"/>
        <v>46.8</v>
      </c>
      <c r="U1077" s="66">
        <f t="shared" si="312"/>
        <v>273</v>
      </c>
      <c r="V1077" s="9">
        <f t="shared" si="313"/>
        <v>327.6</v>
      </c>
      <c r="W1077" s="67">
        <f t="shared" si="314"/>
        <v>235</v>
      </c>
      <c r="Y1077" s="69">
        <f>VLOOKUP(D1077,Sheet2!P:Q,2,FALSE)</f>
        <v>60</v>
      </c>
      <c r="AB1077" s="4" t="str">
        <f>IF('表格编辑 '!D1134="monster","普通","BOSS")</f>
        <v>普通</v>
      </c>
      <c r="AD1077" s="50">
        <f>VLOOKUP(D1077,映射!AK:AL,2,FALSE)</f>
        <v>4</v>
      </c>
      <c r="AE1077" s="50" t="s">
        <v>37</v>
      </c>
      <c r="AF1077" s="4">
        <f>VLOOKUP(AE1077,映射!AN:AO,2,FALSE)</f>
        <v>2</v>
      </c>
      <c r="AG1077" s="50">
        <v>1</v>
      </c>
      <c r="AH1077" s="70">
        <v>1</v>
      </c>
      <c r="AI1077" s="16">
        <f t="shared" si="302"/>
        <v>40721</v>
      </c>
      <c r="AJ1077" s="16">
        <f t="shared" si="303"/>
        <v>50102</v>
      </c>
      <c r="AK1077" s="16">
        <f t="shared" si="304"/>
        <v>39</v>
      </c>
      <c r="AL1077" s="16" t="str">
        <f t="shared" si="305"/>
        <v>水精</v>
      </c>
      <c r="AM1077" s="16">
        <f t="shared" si="306"/>
        <v>2184</v>
      </c>
      <c r="AN1077" s="16">
        <f t="shared" si="307"/>
        <v>1666</v>
      </c>
      <c r="AO1077" s="16">
        <f t="shared" si="315"/>
        <v>518</v>
      </c>
      <c r="AP1077" s="16">
        <f t="shared" si="308"/>
        <v>1351</v>
      </c>
      <c r="AQ1077" s="16">
        <f t="shared" si="309"/>
        <v>1702</v>
      </c>
      <c r="AR1077" s="16">
        <f t="shared" si="310"/>
        <v>227</v>
      </c>
      <c r="AS1077" s="16"/>
      <c r="AT1077" s="16">
        <v>91</v>
      </c>
      <c r="AU1077" s="16">
        <v>91</v>
      </c>
      <c r="AV1077" s="16">
        <v>17.5</v>
      </c>
      <c r="AW1077" s="16"/>
    </row>
    <row r="1078" spans="1:49">
      <c r="A1078" s="62">
        <f>'表格编辑 '!A1135</f>
        <v>40722</v>
      </c>
      <c r="B1078" s="62">
        <f>'表格编辑 '!B1135</f>
        <v>50089</v>
      </c>
      <c r="C1078" s="62" t="str">
        <f>VLOOKUP(B1078,映射!A:B,2,FALSE)</f>
        <v>冰雪臭臭花</v>
      </c>
      <c r="D1078" s="62">
        <f>'表格编辑 '!E1135</f>
        <v>39</v>
      </c>
      <c r="E1078" s="62">
        <f>ROUNDUP((VLOOKUP(B1078,Sheet1!U:AA,3,FALSE)-2)*(0.042*(D1078-1)+0.2)+0.4,0)</f>
        <v>60</v>
      </c>
      <c r="F1078" s="62">
        <f>ROUNDUP((VLOOKUP(B1078,Sheet1!U:AA,4,FALSE)-2)*(0.042*(D1078-1)+0.2)+0.4,0)</f>
        <v>42</v>
      </c>
      <c r="G1078" s="62">
        <f>ROUNDUP((VLOOKUP(B1078,Sheet1!U:AA,5,FALSE)-2)*(0.042*(D1078-1)+0.2)+0.4,0)</f>
        <v>24</v>
      </c>
      <c r="H1078" s="62">
        <f>ROUNDUP((VLOOKUP(B1078,Sheet1!U:AA,6,FALSE)-2)*(0.042*(D1078-1)+0.2)+0.4,0)</f>
        <v>30</v>
      </c>
      <c r="I1078" s="62">
        <f>ROUNDUP((VLOOKUP(B1078,Sheet1!U:AA,7,FALSE)-2)*(0.042*(D1078-1)+0.2)+0.4,0)</f>
        <v>46</v>
      </c>
      <c r="J1078" s="62">
        <f>E1078*8+F1078*2+G1078*3+H1078*3+I1078*1+VLOOKUP(B1078,Sheet1!AU:AZ,2,FALSE)</f>
        <v>792</v>
      </c>
      <c r="K1078" s="62">
        <f>E1078*1+F1078*2+G1078*2+H1078*2+I1078*10+VLOOKUP(B1078,Sheet1!AU:AZ,3,FALSE)</f>
        <v>732</v>
      </c>
      <c r="L1078" s="62">
        <f>E1078*0.1+F1078*2+G1078*0.2+H1078*0.26+I1078*0.1+VLOOKUP(B1078,Sheet1!AU:AZ,4,FALSE)</f>
        <v>127.2</v>
      </c>
      <c r="M1078" s="62">
        <f>E1078*0.1+F1078*0.2+G1078*2+H1078*0.2+I1078*0.1+VLOOKUP(B1078,Sheet1!AU:AZ,5,FALSE)</f>
        <v>93</v>
      </c>
      <c r="N1078" s="62">
        <f>E1078*0.1+F1078*0.2+G1078*0.2+H1078*2+I1078*0.1+VLOOKUP(B1078,Sheet1!AU:AZ,6,FALSE)</f>
        <v>103.8</v>
      </c>
      <c r="O1078" s="62">
        <f t="shared" si="316"/>
        <v>16.4</v>
      </c>
      <c r="P1078" s="62">
        <f t="shared" si="317"/>
        <v>42.8</v>
      </c>
      <c r="R1078" s="9">
        <f t="shared" si="311"/>
        <v>39</v>
      </c>
      <c r="S1078" s="9">
        <f t="shared" si="300"/>
        <v>252.24</v>
      </c>
      <c r="T1078" s="9">
        <f t="shared" si="301"/>
        <v>46.8</v>
      </c>
      <c r="U1078" s="66">
        <f t="shared" si="312"/>
        <v>359</v>
      </c>
      <c r="V1078" s="9">
        <f t="shared" si="313"/>
        <v>430.8</v>
      </c>
      <c r="W1078" s="67">
        <f t="shared" si="314"/>
        <v>182</v>
      </c>
      <c r="Y1078" s="69">
        <f>VLOOKUP(D1078,Sheet2!P:Q,2,FALSE)</f>
        <v>60</v>
      </c>
      <c r="AB1078" s="4" t="str">
        <f>IF('表格编辑 '!D1135="monster","普通","BOSS")</f>
        <v>普通</v>
      </c>
      <c r="AD1078" s="50">
        <f>VLOOKUP(D1078,映射!AK:AL,2,FALSE)</f>
        <v>4</v>
      </c>
      <c r="AE1078" s="50" t="s">
        <v>37</v>
      </c>
      <c r="AF1078" s="4">
        <f>VLOOKUP(AE1078,映射!AN:AO,2,FALSE)</f>
        <v>2</v>
      </c>
      <c r="AG1078" s="50">
        <v>1</v>
      </c>
      <c r="AH1078" s="70">
        <v>1</v>
      </c>
      <c r="AI1078" s="16">
        <f t="shared" si="302"/>
        <v>40722</v>
      </c>
      <c r="AJ1078" s="16">
        <f t="shared" si="303"/>
        <v>50089</v>
      </c>
      <c r="AK1078" s="16">
        <f t="shared" si="304"/>
        <v>39</v>
      </c>
      <c r="AL1078" s="16" t="str">
        <f t="shared" si="305"/>
        <v>冰雪臭臭花</v>
      </c>
      <c r="AM1078" s="16">
        <f t="shared" si="306"/>
        <v>2872</v>
      </c>
      <c r="AN1078" s="16">
        <f t="shared" si="307"/>
        <v>1584</v>
      </c>
      <c r="AO1078" s="16">
        <f t="shared" si="315"/>
        <v>1288</v>
      </c>
      <c r="AP1078" s="16">
        <f t="shared" si="308"/>
        <v>2080</v>
      </c>
      <c r="AQ1078" s="16">
        <f t="shared" si="309"/>
        <v>1464</v>
      </c>
      <c r="AR1078" s="16">
        <f t="shared" si="310"/>
        <v>191</v>
      </c>
      <c r="AS1078" s="16"/>
      <c r="AT1078" s="16">
        <v>60.8</v>
      </c>
      <c r="AU1078" s="16">
        <v>69.8</v>
      </c>
      <c r="AV1078" s="16">
        <v>13.4</v>
      </c>
      <c r="AW1078" s="16"/>
    </row>
    <row r="1079" spans="1:49">
      <c r="A1079" s="62">
        <f>'表格编辑 '!A1136</f>
        <v>40723</v>
      </c>
      <c r="B1079" s="62">
        <f>'表格编辑 '!B1136</f>
        <v>50060</v>
      </c>
      <c r="C1079" s="62" t="str">
        <f>VLOOKUP(B1079,映射!A:B,2,FALSE)</f>
        <v>炼狱魔蝎</v>
      </c>
      <c r="D1079" s="62">
        <f>'表格编辑 '!E1136</f>
        <v>39</v>
      </c>
      <c r="E1079" s="62">
        <f>ROUNDUP((VLOOKUP(B1079,Sheet1!U:AA,3,FALSE)-2)*(0.042*(D1079-1)+0.2)+0.4,0)</f>
        <v>31</v>
      </c>
      <c r="F1079" s="62">
        <f>ROUNDUP((VLOOKUP(B1079,Sheet1!U:AA,4,FALSE)-2)*(0.042*(D1079-1)+0.2)+0.4,0)</f>
        <v>48</v>
      </c>
      <c r="G1079" s="62">
        <f>ROUNDUP((VLOOKUP(B1079,Sheet1!U:AA,5,FALSE)-2)*(0.042*(D1079-1)+0.2)+0.4,0)</f>
        <v>73</v>
      </c>
      <c r="H1079" s="62">
        <f>ROUNDUP((VLOOKUP(B1079,Sheet1!U:AA,6,FALSE)-2)*(0.042*(D1079-1)+0.2)+0.4,0)</f>
        <v>31</v>
      </c>
      <c r="I1079" s="62">
        <f>ROUNDUP((VLOOKUP(B1079,Sheet1!U:AA,7,FALSE)-2)*(0.042*(D1079-1)+0.2)+0.4,0)</f>
        <v>10</v>
      </c>
      <c r="J1079" s="62">
        <f>E1079*8+F1079*2+G1079*3+H1079*3+I1079*1+VLOOKUP(B1079,Sheet1!AU:AZ,2,FALSE)</f>
        <v>686</v>
      </c>
      <c r="K1079" s="62">
        <f>E1079*1+F1079*2+G1079*2+H1079*2+I1079*10+VLOOKUP(B1079,Sheet1!AU:AZ,3,FALSE)</f>
        <v>455</v>
      </c>
      <c r="L1079" s="62">
        <f>E1079*0.1+F1079*2+G1079*0.2+H1079*0.26+I1079*0.1+VLOOKUP(B1079,Sheet1!AU:AZ,4,FALSE)</f>
        <v>142.76</v>
      </c>
      <c r="M1079" s="62">
        <f>E1079*0.1+F1079*0.2+G1079*2+H1079*0.2+I1079*0.1+VLOOKUP(B1079,Sheet1!AU:AZ,5,FALSE)</f>
        <v>185.9</v>
      </c>
      <c r="N1079" s="62">
        <f>E1079*0.1+F1079*0.2+G1079*0.2+H1079*2+I1079*0.1+VLOOKUP(B1079,Sheet1!AU:AZ,6,FALSE)</f>
        <v>110.3</v>
      </c>
      <c r="O1079" s="62">
        <f t="shared" si="316"/>
        <v>5.4</v>
      </c>
      <c r="P1079" s="62">
        <f t="shared" si="317"/>
        <v>17.9</v>
      </c>
      <c r="R1079" s="9">
        <f t="shared" si="311"/>
        <v>39</v>
      </c>
      <c r="S1079" s="9">
        <f t="shared" si="300"/>
        <v>252.24</v>
      </c>
      <c r="T1079" s="9">
        <f t="shared" si="301"/>
        <v>46.8</v>
      </c>
      <c r="U1079" s="66">
        <f t="shared" si="312"/>
        <v>236</v>
      </c>
      <c r="V1079" s="9">
        <f t="shared" si="313"/>
        <v>283.2</v>
      </c>
      <c r="W1079" s="67">
        <f t="shared" si="314"/>
        <v>216</v>
      </c>
      <c r="Y1079" s="69">
        <f>VLOOKUP(D1079,Sheet2!P:Q,2,FALSE)</f>
        <v>60</v>
      </c>
      <c r="AB1079" s="4" t="str">
        <f>IF('表格编辑 '!D1136="monster","普通","BOSS")</f>
        <v>普通</v>
      </c>
      <c r="AD1079" s="50">
        <f>VLOOKUP(D1079,映射!AK:AL,2,FALSE)</f>
        <v>4</v>
      </c>
      <c r="AE1079" s="50" t="s">
        <v>37</v>
      </c>
      <c r="AF1079" s="4">
        <f>VLOOKUP(AE1079,映射!AN:AO,2,FALSE)</f>
        <v>2</v>
      </c>
      <c r="AG1079" s="50">
        <v>1</v>
      </c>
      <c r="AH1079" s="70">
        <v>1</v>
      </c>
      <c r="AI1079" s="16">
        <f t="shared" si="302"/>
        <v>40723</v>
      </c>
      <c r="AJ1079" s="16">
        <f t="shared" si="303"/>
        <v>50060</v>
      </c>
      <c r="AK1079" s="16">
        <f t="shared" si="304"/>
        <v>39</v>
      </c>
      <c r="AL1079" s="16" t="str">
        <f t="shared" si="305"/>
        <v>炼狱魔蝎</v>
      </c>
      <c r="AM1079" s="16">
        <f t="shared" si="306"/>
        <v>1888</v>
      </c>
      <c r="AN1079" s="16">
        <f t="shared" si="307"/>
        <v>1372</v>
      </c>
      <c r="AO1079" s="16">
        <f t="shared" si="315"/>
        <v>516</v>
      </c>
      <c r="AP1079" s="16">
        <f t="shared" si="308"/>
        <v>1202</v>
      </c>
      <c r="AQ1079" s="16">
        <f t="shared" si="309"/>
        <v>910</v>
      </c>
      <c r="AR1079" s="16">
        <f t="shared" si="310"/>
        <v>215</v>
      </c>
      <c r="AS1079" s="16"/>
      <c r="AT1079" s="16">
        <v>138.6</v>
      </c>
      <c r="AU1079" s="16">
        <v>75.6</v>
      </c>
      <c r="AV1079" s="16">
        <v>4.2</v>
      </c>
      <c r="AW1079" s="16"/>
    </row>
    <row r="1080" spans="1:49">
      <c r="A1080" s="62">
        <f>'表格编辑 '!A1137</f>
        <v>40724</v>
      </c>
      <c r="B1080" s="62">
        <f>'表格编辑 '!B1137</f>
        <v>50102</v>
      </c>
      <c r="C1080" s="62" t="str">
        <f>VLOOKUP(B1080,映射!A:B,2,FALSE)</f>
        <v>水精</v>
      </c>
      <c r="D1080" s="62">
        <f>'表格编辑 '!E1137</f>
        <v>39</v>
      </c>
      <c r="E1080" s="62">
        <f>ROUNDUP((VLOOKUP(B1080,Sheet1!U:AA,3,FALSE)-2)*(0.042*(D1080-1)+0.2)+0.4,0)</f>
        <v>51</v>
      </c>
      <c r="F1080" s="62">
        <f>ROUNDUP((VLOOKUP(B1080,Sheet1!U:AA,4,FALSE)-2)*(0.042*(D1080-1)+0.2)+0.4,0)</f>
        <v>51</v>
      </c>
      <c r="G1080" s="62">
        <f>ROUNDUP((VLOOKUP(B1080,Sheet1!U:AA,5,FALSE)-2)*(0.042*(D1080-1)+0.2)+0.4,0)</f>
        <v>51</v>
      </c>
      <c r="H1080" s="62">
        <f>ROUNDUP((VLOOKUP(B1080,Sheet1!U:AA,6,FALSE)-2)*(0.042*(D1080-1)+0.2)+0.4,0)</f>
        <v>33</v>
      </c>
      <c r="I1080" s="62">
        <f>ROUNDUP((VLOOKUP(B1080,Sheet1!U:AA,7,FALSE)-2)*(0.042*(D1080-1)+0.2)+0.4,0)</f>
        <v>51</v>
      </c>
      <c r="J1080" s="62">
        <f>E1080*8+F1080*2+G1080*3+H1080*3+I1080*1+VLOOKUP(B1080,Sheet1!AU:AZ,2,FALSE)</f>
        <v>833</v>
      </c>
      <c r="K1080" s="62">
        <f>E1080*1+F1080*2+G1080*2+H1080*2+I1080*10+VLOOKUP(B1080,Sheet1!AU:AZ,3,FALSE)</f>
        <v>851</v>
      </c>
      <c r="L1080" s="62">
        <f>E1080*0.1+F1080*2+G1080*0.2+H1080*0.26+I1080*0.1+VLOOKUP(B1080,Sheet1!AU:AZ,4,FALSE)</f>
        <v>150.98</v>
      </c>
      <c r="M1080" s="62">
        <f>E1080*0.1+F1080*0.2+G1080*2+H1080*0.2+I1080*0.1+VLOOKUP(B1080,Sheet1!AU:AZ,5,FALSE)</f>
        <v>149</v>
      </c>
      <c r="N1080" s="62">
        <f>E1080*0.1+F1080*0.2+G1080*0.2+H1080*2+I1080*0.1+VLOOKUP(B1080,Sheet1!AU:AZ,6,FALSE)</f>
        <v>116.6</v>
      </c>
      <c r="O1080" s="62">
        <f t="shared" si="316"/>
        <v>27.3</v>
      </c>
      <c r="P1080" s="62">
        <f t="shared" si="317"/>
        <v>32.1</v>
      </c>
      <c r="R1080" s="9">
        <f t="shared" si="311"/>
        <v>39</v>
      </c>
      <c r="S1080" s="9">
        <f t="shared" si="300"/>
        <v>252.24</v>
      </c>
      <c r="T1080" s="9">
        <f t="shared" si="301"/>
        <v>46.8</v>
      </c>
      <c r="U1080" s="66">
        <f t="shared" si="312"/>
        <v>273</v>
      </c>
      <c r="V1080" s="9">
        <f t="shared" si="313"/>
        <v>327.6</v>
      </c>
      <c r="W1080" s="67">
        <f t="shared" si="314"/>
        <v>235</v>
      </c>
      <c r="Y1080" s="69">
        <f>VLOOKUP(D1080,Sheet2!P:Q,2,FALSE)</f>
        <v>60</v>
      </c>
      <c r="AB1080" s="4" t="str">
        <f>IF('表格编辑 '!D1137="monster","普通","BOSS")</f>
        <v>普通</v>
      </c>
      <c r="AD1080" s="50">
        <f>VLOOKUP(D1080,映射!AK:AL,2,FALSE)</f>
        <v>4</v>
      </c>
      <c r="AE1080" s="50" t="s">
        <v>37</v>
      </c>
      <c r="AF1080" s="4">
        <f>VLOOKUP(AE1080,映射!AN:AO,2,FALSE)</f>
        <v>2</v>
      </c>
      <c r="AG1080" s="50">
        <v>1</v>
      </c>
      <c r="AH1080" s="70">
        <v>1</v>
      </c>
      <c r="AI1080" s="16">
        <f t="shared" si="302"/>
        <v>40724</v>
      </c>
      <c r="AJ1080" s="16">
        <f t="shared" si="303"/>
        <v>50102</v>
      </c>
      <c r="AK1080" s="16">
        <f t="shared" si="304"/>
        <v>39</v>
      </c>
      <c r="AL1080" s="16" t="str">
        <f t="shared" si="305"/>
        <v>水精</v>
      </c>
      <c r="AM1080" s="16">
        <f t="shared" si="306"/>
        <v>2184</v>
      </c>
      <c r="AN1080" s="16">
        <f t="shared" si="307"/>
        <v>1666</v>
      </c>
      <c r="AO1080" s="16">
        <f t="shared" si="315"/>
        <v>518</v>
      </c>
      <c r="AP1080" s="16">
        <f t="shared" si="308"/>
        <v>1351</v>
      </c>
      <c r="AQ1080" s="16">
        <f t="shared" si="309"/>
        <v>1702</v>
      </c>
      <c r="AR1080" s="16">
        <f t="shared" si="310"/>
        <v>227</v>
      </c>
      <c r="AS1080" s="16"/>
      <c r="AT1080" s="16">
        <v>91</v>
      </c>
      <c r="AU1080" s="16">
        <v>91</v>
      </c>
      <c r="AV1080" s="16">
        <v>17.5</v>
      </c>
      <c r="AW1080" s="16"/>
    </row>
    <row r="1081" spans="1:49">
      <c r="A1081" s="62">
        <f>'表格编辑 '!A1138</f>
        <v>40725</v>
      </c>
      <c r="B1081" s="62">
        <f>'表格编辑 '!B1138</f>
        <v>50043</v>
      </c>
      <c r="C1081" s="62" t="str">
        <f>VLOOKUP(B1081,映射!A:B,2,FALSE)</f>
        <v>小魔物</v>
      </c>
      <c r="D1081" s="62">
        <f>'表格编辑 '!E1138</f>
        <v>39</v>
      </c>
      <c r="E1081" s="62">
        <f>ROUNDUP((VLOOKUP(B1081,Sheet1!U:AA,3,FALSE)-2)*(0.042*(D1081-1)+0.2)+0.4,0)</f>
        <v>37</v>
      </c>
      <c r="F1081" s="62">
        <f>ROUNDUP((VLOOKUP(B1081,Sheet1!U:AA,4,FALSE)-2)*(0.042*(D1081-1)+0.2)+0.4,0)</f>
        <v>55</v>
      </c>
      <c r="G1081" s="62">
        <f>ROUNDUP((VLOOKUP(B1081,Sheet1!U:AA,5,FALSE)-2)*(0.042*(D1081-1)+0.2)+0.4,0)</f>
        <v>19</v>
      </c>
      <c r="H1081" s="62">
        <f>ROUNDUP((VLOOKUP(B1081,Sheet1!U:AA,6,FALSE)-2)*(0.042*(D1081-1)+0.2)+0.4,0)</f>
        <v>64</v>
      </c>
      <c r="I1081" s="62">
        <f>ROUNDUP((VLOOKUP(B1081,Sheet1!U:AA,7,FALSE)-2)*(0.042*(D1081-1)+0.2)+0.4,0)</f>
        <v>64</v>
      </c>
      <c r="J1081" s="62">
        <f>E1081*8+F1081*2+G1081*3+H1081*3+I1081*1+VLOOKUP(B1081,Sheet1!AU:AZ,2,FALSE)</f>
        <v>739</v>
      </c>
      <c r="K1081" s="62">
        <f>E1081*1+F1081*2+G1081*2+H1081*2+I1081*10+VLOOKUP(B1081,Sheet1!AU:AZ,3,FALSE)</f>
        <v>973</v>
      </c>
      <c r="L1081" s="62">
        <f>E1081*0.1+F1081*2+G1081*0.2+H1081*0.26+I1081*0.1+VLOOKUP(B1081,Sheet1!AU:AZ,4,FALSE)</f>
        <v>160.54</v>
      </c>
      <c r="M1081" s="62">
        <f>E1081*0.1+F1081*0.2+G1081*2+H1081*0.2+I1081*0.1+VLOOKUP(B1081,Sheet1!AU:AZ,5,FALSE)</f>
        <v>91.9</v>
      </c>
      <c r="N1081" s="62">
        <f>E1081*0.1+F1081*0.2+G1081*0.2+H1081*2+I1081*0.1+VLOOKUP(B1081,Sheet1!AU:AZ,6,FALSE)</f>
        <v>172.9</v>
      </c>
      <c r="O1081" s="62">
        <f t="shared" si="316"/>
        <v>32</v>
      </c>
      <c r="P1081" s="62">
        <f t="shared" si="317"/>
        <v>28.6</v>
      </c>
      <c r="R1081" s="9">
        <f t="shared" si="311"/>
        <v>39</v>
      </c>
      <c r="S1081" s="9">
        <f t="shared" si="300"/>
        <v>252.24</v>
      </c>
      <c r="T1081" s="9">
        <f t="shared" si="301"/>
        <v>46.8</v>
      </c>
      <c r="U1081" s="66">
        <f t="shared" si="312"/>
        <v>362</v>
      </c>
      <c r="V1081" s="9">
        <f t="shared" si="313"/>
        <v>434.4</v>
      </c>
      <c r="W1081" s="67">
        <f t="shared" si="314"/>
        <v>257</v>
      </c>
      <c r="Y1081" s="69">
        <f>VLOOKUP(D1081,Sheet2!P:Q,2,FALSE)</f>
        <v>60</v>
      </c>
      <c r="AB1081" s="4" t="str">
        <f>IF('表格编辑 '!D1138="monster","普通","BOSS")</f>
        <v>普通</v>
      </c>
      <c r="AD1081" s="50">
        <f>VLOOKUP(D1081,映射!AK:AL,2,FALSE)</f>
        <v>4</v>
      </c>
      <c r="AE1081" s="50" t="s">
        <v>37</v>
      </c>
      <c r="AF1081" s="4">
        <f>VLOOKUP(AE1081,映射!AN:AO,2,FALSE)</f>
        <v>2</v>
      </c>
      <c r="AG1081" s="50">
        <v>1</v>
      </c>
      <c r="AH1081" s="70">
        <v>1</v>
      </c>
      <c r="AI1081" s="16">
        <f t="shared" si="302"/>
        <v>40725</v>
      </c>
      <c r="AJ1081" s="16">
        <f t="shared" si="303"/>
        <v>50043</v>
      </c>
      <c r="AK1081" s="16">
        <f t="shared" si="304"/>
        <v>39</v>
      </c>
      <c r="AL1081" s="16" t="str">
        <f t="shared" si="305"/>
        <v>小魔物</v>
      </c>
      <c r="AM1081" s="16">
        <f t="shared" si="306"/>
        <v>2896</v>
      </c>
      <c r="AN1081" s="16">
        <f t="shared" si="307"/>
        <v>1478</v>
      </c>
      <c r="AO1081" s="16">
        <f t="shared" si="315"/>
        <v>1418</v>
      </c>
      <c r="AP1081" s="16">
        <f t="shared" si="308"/>
        <v>2157</v>
      </c>
      <c r="AQ1081" s="16">
        <f t="shared" si="309"/>
        <v>1946</v>
      </c>
      <c r="AR1081" s="16">
        <f t="shared" si="310"/>
        <v>241</v>
      </c>
      <c r="AS1081" s="16"/>
      <c r="AT1081" s="16">
        <v>39.7</v>
      </c>
      <c r="AU1081" s="16">
        <v>120.7</v>
      </c>
      <c r="AV1081" s="16">
        <v>30.8</v>
      </c>
      <c r="AW1081" s="16"/>
    </row>
    <row r="1082" spans="1:49">
      <c r="A1082" s="62">
        <f>'表格编辑 '!A1139</f>
        <v>40726</v>
      </c>
      <c r="B1082" s="62">
        <f>'表格编辑 '!B1139</f>
        <v>50154</v>
      </c>
      <c r="C1082" s="62" t="str">
        <f>VLOOKUP(B1082,映射!A:B,2,FALSE)</f>
        <v>海贼</v>
      </c>
      <c r="D1082" s="62">
        <f>'表格编辑 '!E1139</f>
        <v>39</v>
      </c>
      <c r="E1082" s="62">
        <f>ROUNDUP((VLOOKUP(B1082,Sheet1!U:AA,3,FALSE)-2)*(0.042*(D1082-1)+0.2)+0.4,0)</f>
        <v>31</v>
      </c>
      <c r="F1082" s="62">
        <f>ROUNDUP((VLOOKUP(B1082,Sheet1!U:AA,4,FALSE)-2)*(0.042*(D1082-1)+0.2)+0.4,0)</f>
        <v>53</v>
      </c>
      <c r="G1082" s="62">
        <f>ROUNDUP((VLOOKUP(B1082,Sheet1!U:AA,5,FALSE)-2)*(0.042*(D1082-1)+0.2)+0.4,0)</f>
        <v>39</v>
      </c>
      <c r="H1082" s="62">
        <f>ROUNDUP((VLOOKUP(B1082,Sheet1!U:AA,6,FALSE)-2)*(0.042*(D1082-1)+0.2)+0.4,0)</f>
        <v>48</v>
      </c>
      <c r="I1082" s="62">
        <f>ROUNDUP((VLOOKUP(B1082,Sheet1!U:AA,7,FALSE)-2)*(0.042*(D1082-1)+0.2)+0.4,0)</f>
        <v>22</v>
      </c>
      <c r="J1082" s="62">
        <f>E1082*8+F1082*2+G1082*3+H1082*3+I1082*1+VLOOKUP(B1082,Sheet1!AU:AZ,2,FALSE)</f>
        <v>657</v>
      </c>
      <c r="K1082" s="62">
        <f>E1082*1+F1082*2+G1082*2+H1082*2+I1082*10+VLOOKUP(B1082,Sheet1!AU:AZ,3,FALSE)</f>
        <v>551</v>
      </c>
      <c r="L1082" s="62">
        <f>E1082*0.1+F1082*2+G1082*0.2+H1082*0.26+I1082*0.1+VLOOKUP(B1082,Sheet1!AU:AZ,4,FALSE)</f>
        <v>151.58</v>
      </c>
      <c r="M1082" s="62">
        <f>E1082*0.1+F1082*0.2+G1082*2+H1082*0.2+I1082*0.1+VLOOKUP(B1082,Sheet1!AU:AZ,5,FALSE)</f>
        <v>123.5</v>
      </c>
      <c r="N1082" s="62">
        <f>E1082*0.1+F1082*0.2+G1082*0.2+H1082*2+I1082*0.1+VLOOKUP(B1082,Sheet1!AU:AZ,6,FALSE)</f>
        <v>139.7</v>
      </c>
      <c r="O1082" s="62">
        <f t="shared" si="316"/>
        <v>6</v>
      </c>
      <c r="P1082" s="62">
        <f t="shared" si="317"/>
        <v>23</v>
      </c>
      <c r="R1082" s="9">
        <f t="shared" si="311"/>
        <v>39</v>
      </c>
      <c r="S1082" s="9">
        <f t="shared" si="300"/>
        <v>252.24</v>
      </c>
      <c r="T1082" s="9">
        <f t="shared" si="301"/>
        <v>46.8</v>
      </c>
      <c r="U1082" s="66">
        <f t="shared" si="312"/>
        <v>307</v>
      </c>
      <c r="V1082" s="9">
        <f t="shared" si="313"/>
        <v>368.4</v>
      </c>
      <c r="W1082" s="67">
        <f t="shared" si="314"/>
        <v>237</v>
      </c>
      <c r="Y1082" s="69">
        <f>VLOOKUP(D1082,Sheet2!P:Q,2,FALSE)</f>
        <v>60</v>
      </c>
      <c r="AB1082" s="4" t="str">
        <f>IF('表格编辑 '!D1139="monster","普通","BOSS")</f>
        <v>普通</v>
      </c>
      <c r="AD1082" s="50">
        <f>VLOOKUP(D1082,映射!AK:AL,2,FALSE)</f>
        <v>4</v>
      </c>
      <c r="AE1082" s="50" t="s">
        <v>37</v>
      </c>
      <c r="AF1082" s="4">
        <f>VLOOKUP(AE1082,映射!AN:AO,2,FALSE)</f>
        <v>2</v>
      </c>
      <c r="AG1082" s="50">
        <v>1</v>
      </c>
      <c r="AH1082" s="70">
        <v>1</v>
      </c>
      <c r="AI1082" s="16">
        <f t="shared" si="302"/>
        <v>40726</v>
      </c>
      <c r="AJ1082" s="16">
        <f t="shared" si="303"/>
        <v>50154</v>
      </c>
      <c r="AK1082" s="16">
        <f t="shared" si="304"/>
        <v>39</v>
      </c>
      <c r="AL1082" s="16" t="str">
        <f t="shared" si="305"/>
        <v>海贼</v>
      </c>
      <c r="AM1082" s="16">
        <f t="shared" si="306"/>
        <v>2456</v>
      </c>
      <c r="AN1082" s="16">
        <f t="shared" si="307"/>
        <v>1314</v>
      </c>
      <c r="AO1082" s="16">
        <f t="shared" si="315"/>
        <v>1142</v>
      </c>
      <c r="AP1082" s="16">
        <f t="shared" si="308"/>
        <v>1799</v>
      </c>
      <c r="AQ1082" s="16">
        <f t="shared" si="309"/>
        <v>1102</v>
      </c>
      <c r="AR1082" s="16">
        <f t="shared" si="310"/>
        <v>228</v>
      </c>
      <c r="AS1082" s="16"/>
      <c r="AT1082" s="16">
        <v>85.3</v>
      </c>
      <c r="AU1082" s="16">
        <v>99.7</v>
      </c>
      <c r="AV1082" s="16">
        <v>5.4</v>
      </c>
      <c r="AW1082" s="16"/>
    </row>
    <row r="1083" spans="1:49">
      <c r="A1083" s="62">
        <f>'表格编辑 '!A1140</f>
        <v>40727</v>
      </c>
      <c r="B1083" s="62">
        <f>'表格编辑 '!B1140</f>
        <v>50052</v>
      </c>
      <c r="C1083" s="62" t="str">
        <f>VLOOKUP(B1083,映射!A:B,2,FALSE)</f>
        <v>恶魔蝙蝠</v>
      </c>
      <c r="D1083" s="62">
        <f>'表格编辑 '!E1140</f>
        <v>39</v>
      </c>
      <c r="E1083" s="62">
        <f>ROUNDUP((VLOOKUP(B1083,Sheet1!U:AA,3,FALSE)-2)*(0.042*(D1083-1)+0.2)+0.4,0)</f>
        <v>30</v>
      </c>
      <c r="F1083" s="62">
        <f>ROUNDUP((VLOOKUP(B1083,Sheet1!U:AA,4,FALSE)-2)*(0.042*(D1083-1)+0.2)+0.4,0)</f>
        <v>67</v>
      </c>
      <c r="G1083" s="62">
        <f>ROUNDUP((VLOOKUP(B1083,Sheet1!U:AA,5,FALSE)-2)*(0.042*(D1083-1)+0.2)+0.4,0)</f>
        <v>24</v>
      </c>
      <c r="H1083" s="62">
        <f>ROUNDUP((VLOOKUP(B1083,Sheet1!U:AA,6,FALSE)-2)*(0.042*(D1083-1)+0.2)+0.4,0)</f>
        <v>58</v>
      </c>
      <c r="I1083" s="62">
        <f>ROUNDUP((VLOOKUP(B1083,Sheet1!U:AA,7,FALSE)-2)*(0.042*(D1083-1)+0.2)+0.4,0)</f>
        <v>49</v>
      </c>
      <c r="J1083" s="62">
        <f>E1083*8+F1083*2+G1083*3+H1083*3+I1083*1+VLOOKUP(B1083,Sheet1!AU:AZ,2,FALSE)</f>
        <v>689</v>
      </c>
      <c r="K1083" s="62">
        <f>E1083*1+F1083*2+G1083*2+H1083*2+I1083*10+VLOOKUP(B1083,Sheet1!AU:AZ,3,FALSE)</f>
        <v>838</v>
      </c>
      <c r="L1083" s="62">
        <f>E1083*0.1+F1083*2+G1083*0.2+H1083*0.26+I1083*0.1+VLOOKUP(B1083,Sheet1!AU:AZ,4,FALSE)</f>
        <v>181.78</v>
      </c>
      <c r="M1083" s="62">
        <f>E1083*0.1+F1083*0.2+G1083*2+H1083*0.2+I1083*0.1+VLOOKUP(B1083,Sheet1!AU:AZ,5,FALSE)</f>
        <v>100.9</v>
      </c>
      <c r="N1083" s="62">
        <f>E1083*0.1+F1083*0.2+G1083*0.2+H1083*2+I1083*0.1+VLOOKUP(B1083,Sheet1!AU:AZ,6,FALSE)</f>
        <v>162.1</v>
      </c>
      <c r="O1083" s="62">
        <f t="shared" si="316"/>
        <v>22.5</v>
      </c>
      <c r="P1083" s="62">
        <f t="shared" si="317"/>
        <v>21.6</v>
      </c>
      <c r="R1083" s="9">
        <f t="shared" si="311"/>
        <v>39</v>
      </c>
      <c r="S1083" s="9">
        <f t="shared" si="300"/>
        <v>252.24</v>
      </c>
      <c r="T1083" s="9">
        <f t="shared" si="301"/>
        <v>46.8</v>
      </c>
      <c r="U1083" s="66">
        <f t="shared" si="312"/>
        <v>344</v>
      </c>
      <c r="V1083" s="9">
        <f t="shared" si="313"/>
        <v>412.8</v>
      </c>
      <c r="W1083" s="67">
        <f t="shared" si="314"/>
        <v>308</v>
      </c>
      <c r="Y1083" s="69">
        <f>VLOOKUP(D1083,Sheet2!P:Q,2,FALSE)</f>
        <v>60</v>
      </c>
      <c r="AB1083" s="4" t="str">
        <f>IF('表格编辑 '!D1140="monster","普通","BOSS")</f>
        <v>普通</v>
      </c>
      <c r="AD1083" s="50">
        <f>VLOOKUP(D1083,映射!AK:AL,2,FALSE)</f>
        <v>4</v>
      </c>
      <c r="AE1083" s="50" t="s">
        <v>37</v>
      </c>
      <c r="AF1083" s="4">
        <f>VLOOKUP(AE1083,映射!AN:AO,2,FALSE)</f>
        <v>2</v>
      </c>
      <c r="AG1083" s="50">
        <v>1</v>
      </c>
      <c r="AH1083" s="70">
        <v>1</v>
      </c>
      <c r="AI1083" s="16">
        <f t="shared" si="302"/>
        <v>40727</v>
      </c>
      <c r="AJ1083" s="16">
        <f t="shared" si="303"/>
        <v>50052</v>
      </c>
      <c r="AK1083" s="16">
        <f t="shared" si="304"/>
        <v>39</v>
      </c>
      <c r="AL1083" s="16" t="str">
        <f t="shared" si="305"/>
        <v>恶魔蝙蝠</v>
      </c>
      <c r="AM1083" s="16">
        <f t="shared" si="306"/>
        <v>2752</v>
      </c>
      <c r="AN1083" s="16">
        <f t="shared" si="307"/>
        <v>1378</v>
      </c>
      <c r="AO1083" s="16">
        <f t="shared" si="315"/>
        <v>1374</v>
      </c>
      <c r="AP1083" s="16">
        <f t="shared" si="308"/>
        <v>2063</v>
      </c>
      <c r="AQ1083" s="16">
        <f t="shared" si="309"/>
        <v>1676</v>
      </c>
      <c r="AR1083" s="16">
        <f t="shared" si="310"/>
        <v>273</v>
      </c>
      <c r="AS1083" s="16"/>
      <c r="AT1083" s="16">
        <v>49.1</v>
      </c>
      <c r="AU1083" s="16">
        <v>99.5</v>
      </c>
      <c r="AV1083" s="16">
        <v>15.7</v>
      </c>
      <c r="AW1083" s="16"/>
    </row>
    <row r="1084" spans="1:49">
      <c r="A1084" s="62">
        <f>'表格编辑 '!A1141</f>
        <v>40728</v>
      </c>
      <c r="B1084" s="62">
        <f>'表格编辑 '!B1141</f>
        <v>50141</v>
      </c>
      <c r="C1084" s="62" t="str">
        <f>VLOOKUP(B1084,映射!A:B,2,FALSE)</f>
        <v>水龙蜥</v>
      </c>
      <c r="D1084" s="62">
        <f>'表格编辑 '!E1141</f>
        <v>39</v>
      </c>
      <c r="E1084" s="62">
        <f>ROUNDUP((VLOOKUP(B1084,Sheet1!U:AA,3,FALSE)-2)*(0.042*(D1084-1)+0.2)+0.4,0)</f>
        <v>71</v>
      </c>
      <c r="F1084" s="62">
        <f>ROUNDUP((VLOOKUP(B1084,Sheet1!U:AA,4,FALSE)-2)*(0.042*(D1084-1)+0.2)+0.4,0)</f>
        <v>69</v>
      </c>
      <c r="G1084" s="62">
        <f>ROUNDUP((VLOOKUP(B1084,Sheet1!U:AA,5,FALSE)-2)*(0.042*(D1084-1)+0.2)+0.4,0)</f>
        <v>55</v>
      </c>
      <c r="H1084" s="62">
        <f>ROUNDUP((VLOOKUP(B1084,Sheet1!U:AA,6,FALSE)-2)*(0.042*(D1084-1)+0.2)+0.4,0)</f>
        <v>26</v>
      </c>
      <c r="I1084" s="62">
        <f>ROUNDUP((VLOOKUP(B1084,Sheet1!U:AA,7,FALSE)-2)*(0.042*(D1084-1)+0.2)+0.4,0)</f>
        <v>17</v>
      </c>
      <c r="J1084" s="62">
        <f>E1084*8+F1084*2+G1084*3+H1084*3+I1084*1+VLOOKUP(B1084,Sheet1!AU:AZ,2,FALSE)</f>
        <v>986</v>
      </c>
      <c r="K1084" s="62">
        <f>E1084*1+F1084*2+G1084*2+H1084*2+I1084*10+VLOOKUP(B1084,Sheet1!AU:AZ,3,FALSE)</f>
        <v>561</v>
      </c>
      <c r="L1084" s="62">
        <f>E1084*0.1+F1084*2+G1084*0.2+H1084*0.26+I1084*0.1+VLOOKUP(B1084,Sheet1!AU:AZ,4,FALSE)</f>
        <v>184.56</v>
      </c>
      <c r="M1084" s="62">
        <f>E1084*0.1+F1084*0.2+G1084*2+H1084*0.2+I1084*0.1+VLOOKUP(B1084,Sheet1!AU:AZ,5,FALSE)</f>
        <v>157.8</v>
      </c>
      <c r="N1084" s="62">
        <f>E1084*0.1+F1084*0.2+G1084*0.2+H1084*2+I1084*0.1+VLOOKUP(B1084,Sheet1!AU:AZ,6,FALSE)</f>
        <v>105.6</v>
      </c>
      <c r="O1084" s="62">
        <f t="shared" si="316"/>
        <v>-6.2</v>
      </c>
      <c r="P1084" s="62">
        <f t="shared" si="317"/>
        <v>47.9</v>
      </c>
      <c r="R1084" s="9">
        <f t="shared" si="311"/>
        <v>39</v>
      </c>
      <c r="S1084" s="9">
        <f t="shared" si="300"/>
        <v>252.24</v>
      </c>
      <c r="T1084" s="9">
        <f t="shared" si="301"/>
        <v>46.8</v>
      </c>
      <c r="U1084" s="66">
        <f t="shared" si="312"/>
        <v>263</v>
      </c>
      <c r="V1084" s="9">
        <f t="shared" si="313"/>
        <v>315.6</v>
      </c>
      <c r="W1084" s="67">
        <f t="shared" si="314"/>
        <v>315</v>
      </c>
      <c r="Y1084" s="69">
        <f>VLOOKUP(D1084,Sheet2!P:Q,2,FALSE)</f>
        <v>60</v>
      </c>
      <c r="AB1084" s="4" t="str">
        <f>IF('表格编辑 '!D1141="monster","普通","BOSS")</f>
        <v>普通</v>
      </c>
      <c r="AD1084" s="50">
        <f>VLOOKUP(D1084,映射!AK:AL,2,FALSE)</f>
        <v>4</v>
      </c>
      <c r="AE1084" s="50" t="s">
        <v>37</v>
      </c>
      <c r="AF1084" s="4">
        <f>VLOOKUP(AE1084,映射!AN:AO,2,FALSE)</f>
        <v>2</v>
      </c>
      <c r="AG1084" s="50">
        <v>1</v>
      </c>
      <c r="AH1084" s="70">
        <v>1</v>
      </c>
      <c r="AI1084" s="16">
        <f t="shared" si="302"/>
        <v>40728</v>
      </c>
      <c r="AJ1084" s="16">
        <f t="shared" si="303"/>
        <v>50141</v>
      </c>
      <c r="AK1084" s="16">
        <f t="shared" si="304"/>
        <v>39</v>
      </c>
      <c r="AL1084" s="16" t="str">
        <f t="shared" si="305"/>
        <v>水龙蜥</v>
      </c>
      <c r="AM1084" s="16">
        <f t="shared" si="306"/>
        <v>2104</v>
      </c>
      <c r="AN1084" s="16">
        <f t="shared" si="307"/>
        <v>1972</v>
      </c>
      <c r="AO1084" s="16">
        <f t="shared" si="315"/>
        <v>132</v>
      </c>
      <c r="AP1084" s="16">
        <f t="shared" si="308"/>
        <v>1118</v>
      </c>
      <c r="AQ1084" s="16">
        <f t="shared" si="309"/>
        <v>1122</v>
      </c>
      <c r="AR1084" s="16">
        <f t="shared" si="310"/>
        <v>277</v>
      </c>
      <c r="AS1084" s="16"/>
      <c r="AT1084" s="16">
        <v>117.7</v>
      </c>
      <c r="AU1084" s="16">
        <v>54.7</v>
      </c>
      <c r="AV1084" s="16">
        <v>-7.1</v>
      </c>
      <c r="AW1084" s="16"/>
    </row>
    <row r="1085" spans="1:49">
      <c r="A1085" s="62">
        <f>'表格编辑 '!A1142</f>
        <v>40729</v>
      </c>
      <c r="B1085" s="62">
        <f>'表格编辑 '!B1142</f>
        <v>50073</v>
      </c>
      <c r="C1085" s="62" t="str">
        <f>VLOOKUP(B1085,映射!A:B,2,FALSE)</f>
        <v>土蜘蛛</v>
      </c>
      <c r="D1085" s="62">
        <f>'表格编辑 '!E1142</f>
        <v>39</v>
      </c>
      <c r="E1085" s="62">
        <f>ROUNDUP((VLOOKUP(B1085,Sheet1!U:AA,3,FALSE)-2)*(0.042*(D1085-1)+0.2)+0.4,0)</f>
        <v>44</v>
      </c>
      <c r="F1085" s="62">
        <f>ROUNDUP((VLOOKUP(B1085,Sheet1!U:AA,4,FALSE)-2)*(0.042*(D1085-1)+0.2)+0.4,0)</f>
        <v>24</v>
      </c>
      <c r="G1085" s="62">
        <f>ROUNDUP((VLOOKUP(B1085,Sheet1!U:AA,5,FALSE)-2)*(0.042*(D1085-1)+0.2)+0.4,0)</f>
        <v>30</v>
      </c>
      <c r="H1085" s="62">
        <f>ROUNDUP((VLOOKUP(B1085,Sheet1!U:AA,6,FALSE)-2)*(0.042*(D1085-1)+0.2)+0.4,0)</f>
        <v>48</v>
      </c>
      <c r="I1085" s="62">
        <f>ROUNDUP((VLOOKUP(B1085,Sheet1!U:AA,7,FALSE)-2)*(0.042*(D1085-1)+0.2)+0.4,0)</f>
        <v>39</v>
      </c>
      <c r="J1085" s="62">
        <f>E1085*8+F1085*2+G1085*3+H1085*3+I1085*1+VLOOKUP(B1085,Sheet1!AU:AZ,2,FALSE)</f>
        <v>693</v>
      </c>
      <c r="K1085" s="62">
        <f>E1085*1+F1085*2+G1085*2+H1085*2+I1085*10+VLOOKUP(B1085,Sheet1!AU:AZ,3,FALSE)</f>
        <v>658</v>
      </c>
      <c r="L1085" s="62">
        <f>E1085*0.1+F1085*2+G1085*0.2+H1085*0.26+I1085*0.1+VLOOKUP(B1085,Sheet1!AU:AZ,4,FALSE)</f>
        <v>94.78</v>
      </c>
      <c r="M1085" s="62">
        <f>E1085*0.1+F1085*0.2+G1085*2+H1085*0.2+I1085*0.1+VLOOKUP(B1085,Sheet1!AU:AZ,5,FALSE)</f>
        <v>102.7</v>
      </c>
      <c r="N1085" s="62">
        <f>E1085*0.1+F1085*0.2+G1085*0.2+H1085*2+I1085*0.1+VLOOKUP(B1085,Sheet1!AU:AZ,6,FALSE)</f>
        <v>135.1</v>
      </c>
      <c r="O1085" s="62">
        <f t="shared" si="316"/>
        <v>16.8</v>
      </c>
      <c r="P1085" s="62">
        <f t="shared" si="317"/>
        <v>35.5</v>
      </c>
      <c r="R1085" s="9">
        <f t="shared" si="311"/>
        <v>39</v>
      </c>
      <c r="S1085" s="9">
        <f t="shared" si="300"/>
        <v>252.24</v>
      </c>
      <c r="T1085" s="9">
        <f t="shared" si="301"/>
        <v>46.8</v>
      </c>
      <c r="U1085" s="66">
        <f t="shared" si="312"/>
        <v>341</v>
      </c>
      <c r="V1085" s="9">
        <f t="shared" si="313"/>
        <v>409.2</v>
      </c>
      <c r="W1085" s="67">
        <f t="shared" si="314"/>
        <v>115</v>
      </c>
      <c r="Y1085" s="69">
        <f>VLOOKUP(D1085,Sheet2!P:Q,2,FALSE)</f>
        <v>60</v>
      </c>
      <c r="AB1085" s="4" t="str">
        <f>IF('表格编辑 '!D1142="monster","普通","BOSS")</f>
        <v>普通</v>
      </c>
      <c r="AD1085" s="50">
        <f>VLOOKUP(D1085,映射!AK:AL,2,FALSE)</f>
        <v>4</v>
      </c>
      <c r="AE1085" s="50" t="s">
        <v>37</v>
      </c>
      <c r="AF1085" s="4">
        <f>VLOOKUP(AE1085,映射!AN:AO,2,FALSE)</f>
        <v>2</v>
      </c>
      <c r="AG1085" s="50">
        <v>1</v>
      </c>
      <c r="AH1085" s="70">
        <v>1</v>
      </c>
      <c r="AI1085" s="16">
        <f t="shared" si="302"/>
        <v>40729</v>
      </c>
      <c r="AJ1085" s="16">
        <f t="shared" si="303"/>
        <v>50073</v>
      </c>
      <c r="AK1085" s="16">
        <f t="shared" si="304"/>
        <v>39</v>
      </c>
      <c r="AL1085" s="16" t="str">
        <f t="shared" si="305"/>
        <v>土蜘蛛</v>
      </c>
      <c r="AM1085" s="16">
        <f t="shared" si="306"/>
        <v>2728</v>
      </c>
      <c r="AN1085" s="16">
        <f t="shared" si="307"/>
        <v>1386</v>
      </c>
      <c r="AO1085" s="16">
        <f t="shared" si="315"/>
        <v>1342</v>
      </c>
      <c r="AP1085" s="16">
        <f t="shared" si="308"/>
        <v>2035</v>
      </c>
      <c r="AQ1085" s="16">
        <f t="shared" si="309"/>
        <v>1316</v>
      </c>
      <c r="AR1085" s="16">
        <f t="shared" si="310"/>
        <v>143</v>
      </c>
      <c r="AS1085" s="16"/>
      <c r="AT1085" s="16">
        <v>67.3</v>
      </c>
      <c r="AU1085" s="16">
        <v>79.9</v>
      </c>
      <c r="AV1085" s="16">
        <v>14.3</v>
      </c>
      <c r="AW1085" s="16"/>
    </row>
    <row r="1086" spans="1:49">
      <c r="A1086" s="62">
        <f>'表格编辑 '!A1143</f>
        <v>40730</v>
      </c>
      <c r="B1086" s="62">
        <f>'表格编辑 '!B1143</f>
        <v>50085</v>
      </c>
      <c r="C1086" s="62" t="str">
        <f>VLOOKUP(B1086,映射!A:B,2,FALSE)</f>
        <v>死亡之花</v>
      </c>
      <c r="D1086" s="62">
        <f>'表格编辑 '!E1143</f>
        <v>39</v>
      </c>
      <c r="E1086" s="62">
        <f>ROUNDUP((VLOOKUP(B1086,Sheet1!U:AA,3,FALSE)-2)*(0.042*(D1086-1)+0.2)+0.4,0)</f>
        <v>46</v>
      </c>
      <c r="F1086" s="62">
        <f>ROUNDUP((VLOOKUP(B1086,Sheet1!U:AA,4,FALSE)-2)*(0.042*(D1086-1)+0.2)+0.4,0)</f>
        <v>19</v>
      </c>
      <c r="G1086" s="62">
        <f>ROUNDUP((VLOOKUP(B1086,Sheet1!U:AA,5,FALSE)-2)*(0.042*(D1086-1)+0.2)+0.4,0)</f>
        <v>19</v>
      </c>
      <c r="H1086" s="62">
        <f>ROUNDUP((VLOOKUP(B1086,Sheet1!U:AA,6,FALSE)-2)*(0.042*(D1086-1)+0.2)+0.4,0)</f>
        <v>31</v>
      </c>
      <c r="I1086" s="62">
        <f>ROUNDUP((VLOOKUP(B1086,Sheet1!U:AA,7,FALSE)-2)*(0.042*(D1086-1)+0.2)+0.4,0)</f>
        <v>60</v>
      </c>
      <c r="J1086" s="62">
        <f>E1086*8+F1086*2+G1086*3+H1086*3+I1086*1+VLOOKUP(B1086,Sheet1!AU:AZ,2,FALSE)</f>
        <v>636</v>
      </c>
      <c r="K1086" s="62">
        <f>E1086*1+F1086*2+G1086*2+H1086*2+I1086*10+VLOOKUP(B1086,Sheet1!AU:AZ,3,FALSE)</f>
        <v>804</v>
      </c>
      <c r="L1086" s="62">
        <f>E1086*0.1+F1086*2+G1086*0.2+H1086*0.26+I1086*0.1+VLOOKUP(B1086,Sheet1!AU:AZ,4,FALSE)</f>
        <v>80.46</v>
      </c>
      <c r="M1086" s="62">
        <f>E1086*0.1+F1086*0.2+G1086*2+H1086*0.2+I1086*0.1+VLOOKUP(B1086,Sheet1!AU:AZ,5,FALSE)</f>
        <v>78.6</v>
      </c>
      <c r="N1086" s="62">
        <f>E1086*0.1+F1086*0.2+G1086*0.2+H1086*2+I1086*0.1+VLOOKUP(B1086,Sheet1!AU:AZ,6,FALSE)</f>
        <v>100.2</v>
      </c>
      <c r="O1086" s="62">
        <f t="shared" si="316"/>
        <v>33</v>
      </c>
      <c r="P1086" s="62">
        <f t="shared" si="317"/>
        <v>33.2</v>
      </c>
      <c r="R1086" s="9">
        <f t="shared" si="311"/>
        <v>39</v>
      </c>
      <c r="S1086" s="9">
        <f t="shared" si="300"/>
        <v>252.24</v>
      </c>
      <c r="T1086" s="9">
        <f t="shared" si="301"/>
        <v>46.8</v>
      </c>
      <c r="U1086" s="66">
        <f t="shared" si="312"/>
        <v>391</v>
      </c>
      <c r="V1086" s="9">
        <f t="shared" si="313"/>
        <v>469.2</v>
      </c>
      <c r="W1086" s="67">
        <f t="shared" si="314"/>
        <v>88</v>
      </c>
      <c r="Y1086" s="69">
        <f>VLOOKUP(D1086,Sheet2!P:Q,2,FALSE)</f>
        <v>60</v>
      </c>
      <c r="AB1086" s="4" t="str">
        <f>IF('表格编辑 '!D1143="monster","普通","BOSS")</f>
        <v>普通</v>
      </c>
      <c r="AD1086" s="50">
        <f>VLOOKUP(D1086,映射!AK:AL,2,FALSE)</f>
        <v>4</v>
      </c>
      <c r="AE1086" s="50" t="s">
        <v>37</v>
      </c>
      <c r="AF1086" s="4">
        <f>VLOOKUP(AE1086,映射!AN:AO,2,FALSE)</f>
        <v>2</v>
      </c>
      <c r="AG1086" s="50">
        <v>1</v>
      </c>
      <c r="AH1086" s="70">
        <v>1</v>
      </c>
      <c r="AI1086" s="16">
        <f t="shared" si="302"/>
        <v>40730</v>
      </c>
      <c r="AJ1086" s="16">
        <f t="shared" si="303"/>
        <v>50085</v>
      </c>
      <c r="AK1086" s="16">
        <f t="shared" si="304"/>
        <v>39</v>
      </c>
      <c r="AL1086" s="16" t="str">
        <f t="shared" si="305"/>
        <v>死亡之花</v>
      </c>
      <c r="AM1086" s="16">
        <f t="shared" si="306"/>
        <v>3128</v>
      </c>
      <c r="AN1086" s="16">
        <f t="shared" si="307"/>
        <v>1272</v>
      </c>
      <c r="AO1086" s="16">
        <f t="shared" si="315"/>
        <v>1856</v>
      </c>
      <c r="AP1086" s="16">
        <f t="shared" si="308"/>
        <v>2492</v>
      </c>
      <c r="AQ1086" s="16">
        <f t="shared" si="309"/>
        <v>1608</v>
      </c>
      <c r="AR1086" s="16">
        <f t="shared" si="310"/>
        <v>121</v>
      </c>
      <c r="AS1086" s="16"/>
      <c r="AT1086" s="16">
        <v>49.2</v>
      </c>
      <c r="AU1086" s="16">
        <v>67.2</v>
      </c>
      <c r="AV1086" s="16">
        <v>27.6</v>
      </c>
      <c r="AW1086" s="16"/>
    </row>
    <row r="1087" spans="1:49">
      <c r="A1087" s="62">
        <f>'表格编辑 '!A1144</f>
        <v>40731</v>
      </c>
      <c r="B1087" s="62">
        <f>'表格编辑 '!B1144</f>
        <v>50148</v>
      </c>
      <c r="C1087" s="62" t="str">
        <f>VLOOKUP(B1087,映射!A:B,2,FALSE)</f>
        <v>巨人</v>
      </c>
      <c r="D1087" s="62">
        <f>'表格编辑 '!E1144</f>
        <v>39</v>
      </c>
      <c r="E1087" s="62">
        <f>ROUNDUP((VLOOKUP(B1087,Sheet1!U:AA,3,FALSE)-2)*(0.042*(D1087-1)+0.2)+0.4,0)</f>
        <v>66</v>
      </c>
      <c r="F1087" s="62">
        <f>ROUNDUP((VLOOKUP(B1087,Sheet1!U:AA,4,FALSE)-2)*(0.042*(D1087-1)+0.2)+0.4,0)</f>
        <v>60</v>
      </c>
      <c r="G1087" s="62">
        <f>ROUNDUP((VLOOKUP(B1087,Sheet1!U:AA,5,FALSE)-2)*(0.042*(D1087-1)+0.2)+0.4,0)</f>
        <v>40</v>
      </c>
      <c r="H1087" s="62">
        <f>ROUNDUP((VLOOKUP(B1087,Sheet1!U:AA,6,FALSE)-2)*(0.042*(D1087-1)+0.2)+0.4,0)</f>
        <v>13</v>
      </c>
      <c r="I1087" s="62">
        <f>ROUNDUP((VLOOKUP(B1087,Sheet1!U:AA,7,FALSE)-2)*(0.042*(D1087-1)+0.2)+0.4,0)</f>
        <v>22</v>
      </c>
      <c r="J1087" s="62">
        <f>E1087*8+F1087*2+G1087*3+H1087*3+I1087*1+VLOOKUP(B1087,Sheet1!AU:AZ,2,FALSE)</f>
        <v>849</v>
      </c>
      <c r="K1087" s="62">
        <f>E1087*1+F1087*2+G1087*2+H1087*2+I1087*10+VLOOKUP(B1087,Sheet1!AU:AZ,3,FALSE)</f>
        <v>532</v>
      </c>
      <c r="L1087" s="62">
        <f>E1087*0.1+F1087*2+G1087*0.2+H1087*0.26+I1087*0.1+VLOOKUP(B1087,Sheet1!AU:AZ,4,FALSE)</f>
        <v>160.18</v>
      </c>
      <c r="M1087" s="62">
        <f>E1087*0.1+F1087*0.2+G1087*2+H1087*0.2+I1087*0.1+VLOOKUP(B1087,Sheet1!AU:AZ,5,FALSE)</f>
        <v>123.4</v>
      </c>
      <c r="N1087" s="62">
        <f>E1087*0.1+F1087*0.2+G1087*0.2+H1087*2+I1087*0.1+VLOOKUP(B1087,Sheet1!AU:AZ,6,FALSE)</f>
        <v>74.8</v>
      </c>
      <c r="O1087" s="62">
        <f t="shared" si="316"/>
        <v>-1.5</v>
      </c>
      <c r="P1087" s="62">
        <f t="shared" si="317"/>
        <v>43.2</v>
      </c>
      <c r="R1087" s="9">
        <f t="shared" si="311"/>
        <v>39</v>
      </c>
      <c r="S1087" s="9">
        <f t="shared" si="300"/>
        <v>252.24</v>
      </c>
      <c r="T1087" s="9">
        <f t="shared" si="301"/>
        <v>46.8</v>
      </c>
      <c r="U1087" s="66">
        <f t="shared" si="312"/>
        <v>307</v>
      </c>
      <c r="V1087" s="9">
        <f t="shared" si="313"/>
        <v>368.4</v>
      </c>
      <c r="W1087" s="67">
        <f t="shared" si="314"/>
        <v>257</v>
      </c>
      <c r="Y1087" s="69">
        <f>VLOOKUP(D1087,Sheet2!P:Q,2,FALSE)</f>
        <v>60</v>
      </c>
      <c r="AB1087" s="4" t="str">
        <f>IF('表格编辑 '!D1144="monster","普通","BOSS")</f>
        <v>普通</v>
      </c>
      <c r="AD1087" s="50">
        <f>VLOOKUP(D1087,映射!AK:AL,2,FALSE)</f>
        <v>4</v>
      </c>
      <c r="AE1087" s="50" t="s">
        <v>37</v>
      </c>
      <c r="AF1087" s="4">
        <f>VLOOKUP(AE1087,映射!AN:AO,2,FALSE)</f>
        <v>2</v>
      </c>
      <c r="AG1087" s="50">
        <v>1</v>
      </c>
      <c r="AH1087" s="70">
        <v>1</v>
      </c>
      <c r="AI1087" s="16">
        <f t="shared" si="302"/>
        <v>40731</v>
      </c>
      <c r="AJ1087" s="16">
        <f t="shared" si="303"/>
        <v>50148</v>
      </c>
      <c r="AK1087" s="16">
        <f t="shared" si="304"/>
        <v>39</v>
      </c>
      <c r="AL1087" s="16" t="str">
        <f t="shared" si="305"/>
        <v>巨人</v>
      </c>
      <c r="AM1087" s="16">
        <f t="shared" si="306"/>
        <v>2456</v>
      </c>
      <c r="AN1087" s="16">
        <f t="shared" si="307"/>
        <v>1698</v>
      </c>
      <c r="AO1087" s="16">
        <f t="shared" si="315"/>
        <v>758</v>
      </c>
      <c r="AP1087" s="16">
        <f t="shared" si="308"/>
        <v>1607</v>
      </c>
      <c r="AQ1087" s="16">
        <f t="shared" si="309"/>
        <v>1064</v>
      </c>
      <c r="AR1087" s="16">
        <f t="shared" si="310"/>
        <v>241</v>
      </c>
      <c r="AS1087" s="16"/>
      <c r="AT1087" s="16">
        <v>87.6</v>
      </c>
      <c r="AU1087" s="16">
        <v>46.2</v>
      </c>
      <c r="AV1087" s="16">
        <v>-0.599999999999998</v>
      </c>
      <c r="AW1087" s="16"/>
    </row>
    <row r="1088" spans="1:49">
      <c r="A1088" s="62">
        <f>'表格编辑 '!A1145</f>
        <v>40732</v>
      </c>
      <c r="B1088" s="62">
        <f>'表格编辑 '!B1145</f>
        <v>50064</v>
      </c>
      <c r="C1088" s="62" t="str">
        <f>VLOOKUP(B1088,映射!A:B,2,FALSE)</f>
        <v>毒蜂</v>
      </c>
      <c r="D1088" s="62">
        <f>'表格编辑 '!E1145</f>
        <v>39</v>
      </c>
      <c r="E1088" s="62">
        <f>ROUNDUP((VLOOKUP(B1088,Sheet1!U:AA,3,FALSE)-2)*(0.042*(D1088-1)+0.2)+0.4,0)</f>
        <v>31</v>
      </c>
      <c r="F1088" s="62">
        <f>ROUNDUP((VLOOKUP(B1088,Sheet1!U:AA,4,FALSE)-2)*(0.042*(D1088-1)+0.2)+0.4,0)</f>
        <v>66</v>
      </c>
      <c r="G1088" s="62">
        <f>ROUNDUP((VLOOKUP(B1088,Sheet1!U:AA,5,FALSE)-2)*(0.042*(D1088-1)+0.2)+0.4,0)</f>
        <v>26</v>
      </c>
      <c r="H1088" s="62">
        <f>ROUNDUP((VLOOKUP(B1088,Sheet1!U:AA,6,FALSE)-2)*(0.042*(D1088-1)+0.2)+0.4,0)</f>
        <v>69</v>
      </c>
      <c r="I1088" s="62">
        <f>ROUNDUP((VLOOKUP(B1088,Sheet1!U:AA,7,FALSE)-2)*(0.042*(D1088-1)+0.2)+0.4,0)</f>
        <v>37</v>
      </c>
      <c r="J1088" s="62">
        <f>E1088*8+F1088*2+G1088*3+H1088*3+I1088*1+VLOOKUP(B1088,Sheet1!AU:AZ,2,FALSE)</f>
        <v>722</v>
      </c>
      <c r="K1088" s="62">
        <f>E1088*1+F1088*2+G1088*2+H1088*2+I1088*10+VLOOKUP(B1088,Sheet1!AU:AZ,3,FALSE)</f>
        <v>743</v>
      </c>
      <c r="L1088" s="62">
        <f>E1088*0.1+F1088*2+G1088*0.2+H1088*0.26+I1088*0.1+VLOOKUP(B1088,Sheet1!AU:AZ,4,FALSE)</f>
        <v>181.94</v>
      </c>
      <c r="M1088" s="62">
        <f>E1088*0.1+F1088*0.2+G1088*2+H1088*0.2+I1088*0.1+VLOOKUP(B1088,Sheet1!AU:AZ,5,FALSE)</f>
        <v>105.8</v>
      </c>
      <c r="N1088" s="62">
        <f>E1088*0.1+F1088*0.2+G1088*0.2+H1088*2+I1088*0.1+VLOOKUP(B1088,Sheet1!AU:AZ,6,FALSE)</f>
        <v>183.2</v>
      </c>
      <c r="O1088" s="62">
        <f t="shared" si="316"/>
        <v>12</v>
      </c>
      <c r="P1088" s="62">
        <f t="shared" si="317"/>
        <v>25.7</v>
      </c>
      <c r="R1088" s="9">
        <f t="shared" si="311"/>
        <v>39</v>
      </c>
      <c r="S1088" s="9">
        <f t="shared" si="300"/>
        <v>252.24</v>
      </c>
      <c r="T1088" s="9">
        <f t="shared" si="301"/>
        <v>46.8</v>
      </c>
      <c r="U1088" s="66">
        <f t="shared" si="312"/>
        <v>335</v>
      </c>
      <c r="V1088" s="9">
        <f t="shared" si="313"/>
        <v>402</v>
      </c>
      <c r="W1088" s="67">
        <f t="shared" si="314"/>
        <v>309</v>
      </c>
      <c r="Y1088" s="69">
        <f>VLOOKUP(D1088,Sheet2!P:Q,2,FALSE)</f>
        <v>60</v>
      </c>
      <c r="AB1088" s="4" t="str">
        <f>IF('表格编辑 '!D1145="monster","普通","BOSS")</f>
        <v>普通</v>
      </c>
      <c r="AD1088" s="50">
        <f>VLOOKUP(D1088,映射!AK:AL,2,FALSE)</f>
        <v>4</v>
      </c>
      <c r="AE1088" s="50" t="s">
        <v>37</v>
      </c>
      <c r="AF1088" s="4">
        <f>VLOOKUP(AE1088,映射!AN:AO,2,FALSE)</f>
        <v>2</v>
      </c>
      <c r="AG1088" s="50">
        <v>1</v>
      </c>
      <c r="AH1088" s="70">
        <v>1</v>
      </c>
      <c r="AI1088" s="16">
        <f t="shared" si="302"/>
        <v>40732</v>
      </c>
      <c r="AJ1088" s="16">
        <f t="shared" si="303"/>
        <v>50064</v>
      </c>
      <c r="AK1088" s="16">
        <f t="shared" si="304"/>
        <v>39</v>
      </c>
      <c r="AL1088" s="16" t="str">
        <f t="shared" si="305"/>
        <v>毒蜂</v>
      </c>
      <c r="AM1088" s="16">
        <f t="shared" si="306"/>
        <v>2680</v>
      </c>
      <c r="AN1088" s="16">
        <f t="shared" si="307"/>
        <v>1444</v>
      </c>
      <c r="AO1088" s="16">
        <f t="shared" si="315"/>
        <v>1236</v>
      </c>
      <c r="AP1088" s="16">
        <f t="shared" si="308"/>
        <v>1958</v>
      </c>
      <c r="AQ1088" s="16">
        <f t="shared" si="309"/>
        <v>1486</v>
      </c>
      <c r="AR1088" s="16">
        <f t="shared" si="310"/>
        <v>273</v>
      </c>
      <c r="AS1088" s="16"/>
      <c r="AT1088" s="16">
        <v>51.6</v>
      </c>
      <c r="AU1088" s="16">
        <v>116.4</v>
      </c>
      <c r="AV1088" s="16">
        <v>5.8</v>
      </c>
      <c r="AW1088" s="16"/>
    </row>
    <row r="1089" spans="1:49">
      <c r="A1089" s="62">
        <f>'表格编辑 '!A1146</f>
        <v>40733</v>
      </c>
      <c r="B1089" s="62">
        <f>'表格编辑 '!B1146</f>
        <v>50134</v>
      </c>
      <c r="C1089" s="62" t="str">
        <f>VLOOKUP(B1089,映射!A:B,2,FALSE)</f>
        <v>猎豹蜥蜴</v>
      </c>
      <c r="D1089" s="62">
        <f>'表格编辑 '!E1146</f>
        <v>39</v>
      </c>
      <c r="E1089" s="62">
        <f>ROUNDUP((VLOOKUP(B1089,Sheet1!U:AA,3,FALSE)-2)*(0.042*(D1089-1)+0.2)+0.4,0)</f>
        <v>39</v>
      </c>
      <c r="F1089" s="62">
        <f>ROUNDUP((VLOOKUP(B1089,Sheet1!U:AA,4,FALSE)-2)*(0.042*(D1089-1)+0.2)+0.4,0)</f>
        <v>62</v>
      </c>
      <c r="G1089" s="62">
        <f>ROUNDUP((VLOOKUP(B1089,Sheet1!U:AA,5,FALSE)-2)*(0.042*(D1089-1)+0.2)+0.4,0)</f>
        <v>48</v>
      </c>
      <c r="H1089" s="62">
        <f>ROUNDUP((VLOOKUP(B1089,Sheet1!U:AA,6,FALSE)-2)*(0.042*(D1089-1)+0.2)+0.4,0)</f>
        <v>15</v>
      </c>
      <c r="I1089" s="62">
        <f>ROUNDUP((VLOOKUP(B1089,Sheet1!U:AA,7,FALSE)-2)*(0.042*(D1089-1)+0.2)+0.4,0)</f>
        <v>21</v>
      </c>
      <c r="J1089" s="62">
        <f>E1089*8+F1089*2+G1089*3+H1089*3+I1089*1+VLOOKUP(B1089,Sheet1!AU:AZ,2,FALSE)</f>
        <v>666</v>
      </c>
      <c r="K1089" s="62">
        <f>E1089*1+F1089*2+G1089*2+H1089*2+I1089*10+VLOOKUP(B1089,Sheet1!AU:AZ,3,FALSE)</f>
        <v>519</v>
      </c>
      <c r="L1089" s="62">
        <f>E1089*0.1+F1089*2+G1089*0.2+H1089*0.26+I1089*0.1+VLOOKUP(B1089,Sheet1!AU:AZ,4,FALSE)</f>
        <v>163.5</v>
      </c>
      <c r="M1089" s="62">
        <f>E1089*0.1+F1089*0.2+G1089*2+H1089*0.2+I1089*0.1+VLOOKUP(B1089,Sheet1!AU:AZ,5,FALSE)</f>
        <v>137.4</v>
      </c>
      <c r="N1089" s="62">
        <f>E1089*0.1+F1089*0.2+G1089*0.2+H1089*2+I1089*0.1+VLOOKUP(B1089,Sheet1!AU:AZ,6,FALSE)</f>
        <v>78</v>
      </c>
      <c r="O1089" s="62">
        <f t="shared" si="316"/>
        <v>7</v>
      </c>
      <c r="P1089" s="62">
        <f t="shared" si="317"/>
        <v>21.1</v>
      </c>
      <c r="R1089" s="9">
        <f t="shared" si="311"/>
        <v>39</v>
      </c>
      <c r="S1089" s="9">
        <f t="shared" si="300"/>
        <v>252.24</v>
      </c>
      <c r="T1089" s="9">
        <f t="shared" si="301"/>
        <v>46.8</v>
      </c>
      <c r="U1089" s="66">
        <f t="shared" si="312"/>
        <v>287</v>
      </c>
      <c r="V1089" s="9">
        <f t="shared" si="313"/>
        <v>344.4</v>
      </c>
      <c r="W1089" s="67">
        <f t="shared" si="314"/>
        <v>264</v>
      </c>
      <c r="Y1089" s="69">
        <f>VLOOKUP(D1089,Sheet2!P:Q,2,FALSE)</f>
        <v>60</v>
      </c>
      <c r="AB1089" s="4" t="str">
        <f>IF('表格编辑 '!D1146="monster","普通","BOSS")</f>
        <v>普通</v>
      </c>
      <c r="AD1089" s="50">
        <f>VLOOKUP(D1089,映射!AK:AL,2,FALSE)</f>
        <v>4</v>
      </c>
      <c r="AE1089" s="50" t="s">
        <v>37</v>
      </c>
      <c r="AF1089" s="4">
        <f>VLOOKUP(AE1089,映射!AN:AO,2,FALSE)</f>
        <v>2</v>
      </c>
      <c r="AG1089" s="50">
        <v>1</v>
      </c>
      <c r="AH1089" s="70">
        <v>1</v>
      </c>
      <c r="AI1089" s="16">
        <f t="shared" si="302"/>
        <v>40733</v>
      </c>
      <c r="AJ1089" s="16">
        <f t="shared" si="303"/>
        <v>50134</v>
      </c>
      <c r="AK1089" s="16">
        <f t="shared" si="304"/>
        <v>39</v>
      </c>
      <c r="AL1089" s="16" t="str">
        <f t="shared" si="305"/>
        <v>猎豹蜥蜴</v>
      </c>
      <c r="AM1089" s="16">
        <f t="shared" si="306"/>
        <v>2296</v>
      </c>
      <c r="AN1089" s="16">
        <f t="shared" si="307"/>
        <v>1332</v>
      </c>
      <c r="AO1089" s="16">
        <f t="shared" si="315"/>
        <v>964</v>
      </c>
      <c r="AP1089" s="16">
        <f t="shared" si="308"/>
        <v>1630</v>
      </c>
      <c r="AQ1089" s="16">
        <f t="shared" si="309"/>
        <v>1038</v>
      </c>
      <c r="AR1089" s="16">
        <f t="shared" si="310"/>
        <v>246</v>
      </c>
      <c r="AS1089" s="16"/>
      <c r="AT1089" s="16">
        <v>97.9</v>
      </c>
      <c r="AU1089" s="16">
        <v>49.3</v>
      </c>
      <c r="AV1089" s="16">
        <v>5.5</v>
      </c>
      <c r="AW1089" s="16"/>
    </row>
    <row r="1090" spans="1:49">
      <c r="A1090" s="62">
        <f>'表格编辑 '!A1147</f>
        <v>40734</v>
      </c>
      <c r="B1090" s="62">
        <f>'表格编辑 '!B1147</f>
        <v>50020</v>
      </c>
      <c r="C1090" s="62" t="str">
        <f>VLOOKUP(B1090,映射!A:B,2,FALSE)</f>
        <v>地狱看门犬</v>
      </c>
      <c r="D1090" s="62">
        <f>'表格编辑 '!E1147</f>
        <v>39</v>
      </c>
      <c r="E1090" s="62">
        <f>ROUNDUP((VLOOKUP(B1090,Sheet1!U:AA,3,FALSE)-2)*(0.042*(D1090-1)+0.2)+0.4,0)</f>
        <v>62</v>
      </c>
      <c r="F1090" s="62">
        <f>ROUNDUP((VLOOKUP(B1090,Sheet1!U:AA,4,FALSE)-2)*(0.042*(D1090-1)+0.2)+0.4,0)</f>
        <v>71</v>
      </c>
      <c r="G1090" s="62">
        <f>ROUNDUP((VLOOKUP(B1090,Sheet1!U:AA,5,FALSE)-2)*(0.042*(D1090-1)+0.2)+0.4,0)</f>
        <v>37</v>
      </c>
      <c r="H1090" s="62">
        <f>ROUNDUP((VLOOKUP(B1090,Sheet1!U:AA,6,FALSE)-2)*(0.042*(D1090-1)+0.2)+0.4,0)</f>
        <v>57</v>
      </c>
      <c r="I1090" s="62">
        <f>ROUNDUP((VLOOKUP(B1090,Sheet1!U:AA,7,FALSE)-2)*(0.042*(D1090-1)+0.2)+0.4,0)</f>
        <v>30</v>
      </c>
      <c r="J1090" s="62">
        <f>E1090*8+F1090*2+G1090*3+H1090*3+I1090*1+VLOOKUP(B1090,Sheet1!AU:AZ,2,FALSE)</f>
        <v>970</v>
      </c>
      <c r="K1090" s="62">
        <f>E1090*1+F1090*2+G1090*2+H1090*2+I1090*10+VLOOKUP(B1090,Sheet1!AU:AZ,3,FALSE)</f>
        <v>712</v>
      </c>
      <c r="L1090" s="62">
        <f>E1090*0.1+F1090*2+G1090*0.2+H1090*0.26+I1090*0.1+VLOOKUP(B1090,Sheet1!AU:AZ,4,FALSE)</f>
        <v>193.42</v>
      </c>
      <c r="M1090" s="62">
        <f>E1090*0.1+F1090*0.2+G1090*2+H1090*0.2+I1090*0.1+VLOOKUP(B1090,Sheet1!AU:AZ,5,FALSE)</f>
        <v>128.8</v>
      </c>
      <c r="N1090" s="62">
        <f>E1090*0.1+F1090*0.2+G1090*0.2+H1090*2+I1090*0.1+VLOOKUP(B1090,Sheet1!AU:AZ,6,FALSE)</f>
        <v>164.8</v>
      </c>
      <c r="O1090" s="62">
        <f t="shared" si="316"/>
        <v>0</v>
      </c>
      <c r="P1090" s="62">
        <f t="shared" si="317"/>
        <v>47.2</v>
      </c>
      <c r="R1090" s="9">
        <f t="shared" si="311"/>
        <v>39</v>
      </c>
      <c r="S1090" s="9">
        <f t="shared" si="300"/>
        <v>252.24</v>
      </c>
      <c r="T1090" s="9">
        <f t="shared" si="301"/>
        <v>46.8</v>
      </c>
      <c r="U1090" s="66">
        <f t="shared" si="312"/>
        <v>299</v>
      </c>
      <c r="V1090" s="9">
        <f t="shared" si="313"/>
        <v>358.8</v>
      </c>
      <c r="W1090" s="67">
        <f t="shared" si="314"/>
        <v>337</v>
      </c>
      <c r="Y1090" s="69">
        <f>VLOOKUP(D1090,Sheet2!P:Q,2,FALSE)</f>
        <v>60</v>
      </c>
      <c r="AB1090" s="4" t="str">
        <f>IF('表格编辑 '!D1147="monster","普通","BOSS")</f>
        <v>普通</v>
      </c>
      <c r="AD1090" s="50">
        <f>VLOOKUP(D1090,映射!AK:AL,2,FALSE)</f>
        <v>4</v>
      </c>
      <c r="AE1090" s="50" t="s">
        <v>37</v>
      </c>
      <c r="AF1090" s="4">
        <f>VLOOKUP(AE1090,映射!AN:AO,2,FALSE)</f>
        <v>2</v>
      </c>
      <c r="AG1090" s="50">
        <v>1</v>
      </c>
      <c r="AH1090" s="70">
        <v>1</v>
      </c>
      <c r="AI1090" s="16">
        <f t="shared" si="302"/>
        <v>40734</v>
      </c>
      <c r="AJ1090" s="16">
        <f t="shared" si="303"/>
        <v>50020</v>
      </c>
      <c r="AK1090" s="16">
        <f t="shared" si="304"/>
        <v>39</v>
      </c>
      <c r="AL1090" s="16" t="str">
        <f t="shared" si="305"/>
        <v>地狱看门犬</v>
      </c>
      <c r="AM1090" s="16">
        <f t="shared" si="306"/>
        <v>2392</v>
      </c>
      <c r="AN1090" s="16">
        <f t="shared" si="307"/>
        <v>1940</v>
      </c>
      <c r="AO1090" s="16">
        <f t="shared" si="315"/>
        <v>452</v>
      </c>
      <c r="AP1090" s="16">
        <f t="shared" si="308"/>
        <v>1422</v>
      </c>
      <c r="AQ1090" s="16">
        <f t="shared" si="309"/>
        <v>1424</v>
      </c>
      <c r="AR1090" s="16">
        <f t="shared" si="310"/>
        <v>291</v>
      </c>
      <c r="AS1090" s="16"/>
      <c r="AT1090" s="16">
        <v>55</v>
      </c>
      <c r="AU1090" s="16">
        <v>83.8</v>
      </c>
      <c r="AV1090" s="16">
        <v>3.7</v>
      </c>
      <c r="AW1090" s="16"/>
    </row>
    <row r="1091" spans="1:49">
      <c r="A1091" s="62">
        <f>'表格编辑 '!A1148</f>
        <v>40735</v>
      </c>
      <c r="B1091" s="62">
        <f>'表格编辑 '!B1148</f>
        <v>50063</v>
      </c>
      <c r="C1091" s="62" t="str">
        <f>VLOOKUP(B1091,映射!A:B,2,FALSE)</f>
        <v>杀人蜂</v>
      </c>
      <c r="D1091" s="62">
        <f>'表格编辑 '!E1148</f>
        <v>39</v>
      </c>
      <c r="E1091" s="62">
        <f>ROUNDUP((VLOOKUP(B1091,Sheet1!U:AA,3,FALSE)-2)*(0.042*(D1091-1)+0.2)+0.4,0)</f>
        <v>19</v>
      </c>
      <c r="F1091" s="62">
        <f>ROUNDUP((VLOOKUP(B1091,Sheet1!U:AA,4,FALSE)-2)*(0.042*(D1091-1)+0.2)+0.4,0)</f>
        <v>64</v>
      </c>
      <c r="G1091" s="62">
        <f>ROUNDUP((VLOOKUP(B1091,Sheet1!U:AA,5,FALSE)-2)*(0.042*(D1091-1)+0.2)+0.4,0)</f>
        <v>19</v>
      </c>
      <c r="H1091" s="62">
        <f>ROUNDUP((VLOOKUP(B1091,Sheet1!U:AA,6,FALSE)-2)*(0.042*(D1091-1)+0.2)+0.4,0)</f>
        <v>64</v>
      </c>
      <c r="I1091" s="62">
        <f>ROUNDUP((VLOOKUP(B1091,Sheet1!U:AA,7,FALSE)-2)*(0.042*(D1091-1)+0.2)+0.4,0)</f>
        <v>19</v>
      </c>
      <c r="J1091" s="62">
        <f>E1091*8+F1091*2+G1091*3+H1091*3+I1091*1+VLOOKUP(B1091,Sheet1!AU:AZ,2,FALSE)</f>
        <v>568</v>
      </c>
      <c r="K1091" s="62">
        <f>E1091*1+F1091*2+G1091*2+H1091*2+I1091*10+VLOOKUP(B1091,Sheet1!AU:AZ,3,FALSE)</f>
        <v>523</v>
      </c>
      <c r="L1091" s="62">
        <f>E1091*0.1+F1091*2+G1091*0.2+H1091*0.26+I1091*0.1+VLOOKUP(B1091,Sheet1!AU:AZ,4,FALSE)</f>
        <v>172.24</v>
      </c>
      <c r="M1091" s="62">
        <f>E1091*0.1+F1091*0.2+G1091*2+H1091*0.2+I1091*0.1+VLOOKUP(B1091,Sheet1!AU:AZ,5,FALSE)</f>
        <v>87.4</v>
      </c>
      <c r="N1091" s="62">
        <f>E1091*0.1+F1091*0.2+G1091*0.2+H1091*2+I1091*0.1+VLOOKUP(B1091,Sheet1!AU:AZ,6,FALSE)</f>
        <v>168.4</v>
      </c>
      <c r="O1091" s="62">
        <f t="shared" si="316"/>
        <v>0.5</v>
      </c>
      <c r="P1091" s="62">
        <f t="shared" si="317"/>
        <v>17.8</v>
      </c>
      <c r="R1091" s="9">
        <f t="shared" si="311"/>
        <v>39</v>
      </c>
      <c r="S1091" s="9">
        <f t="shared" si="300"/>
        <v>252.24</v>
      </c>
      <c r="T1091" s="9">
        <f t="shared" si="301"/>
        <v>46.8</v>
      </c>
      <c r="U1091" s="66">
        <f t="shared" si="312"/>
        <v>371</v>
      </c>
      <c r="V1091" s="9">
        <f t="shared" si="313"/>
        <v>445.2</v>
      </c>
      <c r="W1091" s="67">
        <f t="shared" si="314"/>
        <v>285</v>
      </c>
      <c r="Y1091" s="69">
        <f>VLOOKUP(D1091,Sheet2!P:Q,2,FALSE)</f>
        <v>60</v>
      </c>
      <c r="AB1091" s="4" t="str">
        <f>IF('表格编辑 '!D1148="monster","普通","BOSS")</f>
        <v>普通</v>
      </c>
      <c r="AD1091" s="50">
        <f>VLOOKUP(D1091,映射!AK:AL,2,FALSE)</f>
        <v>4</v>
      </c>
      <c r="AE1091" s="50" t="s">
        <v>37</v>
      </c>
      <c r="AF1091" s="4">
        <f>VLOOKUP(AE1091,映射!AN:AO,2,FALSE)</f>
        <v>2</v>
      </c>
      <c r="AG1091" s="50">
        <v>1</v>
      </c>
      <c r="AH1091" s="70">
        <v>1</v>
      </c>
      <c r="AI1091" s="16">
        <f t="shared" si="302"/>
        <v>40735</v>
      </c>
      <c r="AJ1091" s="16">
        <f t="shared" si="303"/>
        <v>50063</v>
      </c>
      <c r="AK1091" s="16">
        <f t="shared" si="304"/>
        <v>39</v>
      </c>
      <c r="AL1091" s="16" t="str">
        <f t="shared" si="305"/>
        <v>杀人蜂</v>
      </c>
      <c r="AM1091" s="16">
        <f t="shared" si="306"/>
        <v>2968</v>
      </c>
      <c r="AN1091" s="16">
        <f t="shared" si="307"/>
        <v>1136</v>
      </c>
      <c r="AO1091" s="16">
        <f t="shared" si="315"/>
        <v>1832</v>
      </c>
      <c r="AP1091" s="16">
        <f t="shared" si="308"/>
        <v>2400</v>
      </c>
      <c r="AQ1091" s="16">
        <f t="shared" si="309"/>
        <v>1046</v>
      </c>
      <c r="AR1091" s="16">
        <f t="shared" si="310"/>
        <v>259</v>
      </c>
      <c r="AS1091" s="16"/>
      <c r="AT1091" s="16">
        <v>56.4</v>
      </c>
      <c r="AU1091" s="16">
        <v>123</v>
      </c>
      <c r="AV1091" s="16">
        <v>0.599999999999998</v>
      </c>
      <c r="AW1091" s="16"/>
    </row>
    <row r="1092" spans="1:49">
      <c r="A1092" s="62">
        <f>'表格编辑 '!A1149</f>
        <v>40736</v>
      </c>
      <c r="B1092" s="62">
        <f>'表格编辑 '!B1149</f>
        <v>50102</v>
      </c>
      <c r="C1092" s="62" t="str">
        <f>VLOOKUP(B1092,映射!A:B,2,FALSE)</f>
        <v>水精</v>
      </c>
      <c r="D1092" s="62">
        <f>'表格编辑 '!E1149</f>
        <v>44</v>
      </c>
      <c r="E1092" s="62">
        <f>ROUNDUP((VLOOKUP(B1092,Sheet1!U:AA,3,FALSE)-2)*(0.042*(D1092-1)+0.2)+0.4,0)</f>
        <v>57</v>
      </c>
      <c r="F1092" s="62">
        <f>ROUNDUP((VLOOKUP(B1092,Sheet1!U:AA,4,FALSE)-2)*(0.042*(D1092-1)+0.2)+0.4,0)</f>
        <v>57</v>
      </c>
      <c r="G1092" s="62">
        <f>ROUNDUP((VLOOKUP(B1092,Sheet1!U:AA,5,FALSE)-2)*(0.042*(D1092-1)+0.2)+0.4,0)</f>
        <v>57</v>
      </c>
      <c r="H1092" s="62">
        <f>ROUNDUP((VLOOKUP(B1092,Sheet1!U:AA,6,FALSE)-2)*(0.042*(D1092-1)+0.2)+0.4,0)</f>
        <v>37</v>
      </c>
      <c r="I1092" s="62">
        <f>ROUNDUP((VLOOKUP(B1092,Sheet1!U:AA,7,FALSE)-2)*(0.042*(D1092-1)+0.2)+0.4,0)</f>
        <v>57</v>
      </c>
      <c r="J1092" s="62">
        <f>E1092*8+F1092*2+G1092*3+H1092*3+I1092*1+VLOOKUP(B1092,Sheet1!AU:AZ,2,FALSE)</f>
        <v>929</v>
      </c>
      <c r="K1092" s="62">
        <f>E1092*1+F1092*2+G1092*2+H1092*2+I1092*10+VLOOKUP(B1092,Sheet1!AU:AZ,3,FALSE)</f>
        <v>949</v>
      </c>
      <c r="L1092" s="62">
        <f>E1092*0.1+F1092*2+G1092*0.2+H1092*0.26+I1092*0.1+VLOOKUP(B1092,Sheet1!AU:AZ,4,FALSE)</f>
        <v>166.42</v>
      </c>
      <c r="M1092" s="62">
        <f>E1092*0.1+F1092*0.2+G1092*2+H1092*0.2+I1092*0.1+VLOOKUP(B1092,Sheet1!AU:AZ,5,FALSE)</f>
        <v>164.2</v>
      </c>
      <c r="N1092" s="62">
        <f>E1092*0.1+F1092*0.2+G1092*0.2+H1092*2+I1092*0.1+VLOOKUP(B1092,Sheet1!AU:AZ,6,FALSE)</f>
        <v>128.2</v>
      </c>
      <c r="O1092" s="62">
        <f t="shared" si="316"/>
        <v>30.5</v>
      </c>
      <c r="P1092" s="62">
        <f t="shared" si="317"/>
        <v>35.9</v>
      </c>
      <c r="R1092" s="9">
        <f t="shared" si="311"/>
        <v>44</v>
      </c>
      <c r="S1092" s="9">
        <f t="shared" si="300"/>
        <v>319.84</v>
      </c>
      <c r="T1092" s="9">
        <f t="shared" si="301"/>
        <v>50.8</v>
      </c>
      <c r="U1092" s="66">
        <f t="shared" si="312"/>
        <v>378</v>
      </c>
      <c r="V1092" s="9">
        <f t="shared" si="313"/>
        <v>453.6</v>
      </c>
      <c r="W1092" s="67">
        <f t="shared" si="314"/>
        <v>261</v>
      </c>
      <c r="Y1092" s="69">
        <f>VLOOKUP(D1092,Sheet2!P:Q,2,FALSE)</f>
        <v>105</v>
      </c>
      <c r="AB1092" s="4" t="str">
        <f>IF('表格编辑 '!D1149="monster","普通","BOSS")</f>
        <v>普通</v>
      </c>
      <c r="AD1092" s="50">
        <f>VLOOKUP(D1092,映射!AK:AL,2,FALSE)</f>
        <v>4</v>
      </c>
      <c r="AE1092" s="50" t="s">
        <v>37</v>
      </c>
      <c r="AF1092" s="4">
        <f>VLOOKUP(AE1092,映射!AN:AO,2,FALSE)</f>
        <v>2</v>
      </c>
      <c r="AG1092" s="50">
        <v>1</v>
      </c>
      <c r="AH1092" s="70">
        <v>1</v>
      </c>
      <c r="AI1092" s="16">
        <f t="shared" si="302"/>
        <v>40736</v>
      </c>
      <c r="AJ1092" s="16">
        <f t="shared" si="303"/>
        <v>50102</v>
      </c>
      <c r="AK1092" s="16">
        <f t="shared" si="304"/>
        <v>44</v>
      </c>
      <c r="AL1092" s="16" t="str">
        <f t="shared" si="305"/>
        <v>水精</v>
      </c>
      <c r="AM1092" s="16">
        <f t="shared" si="306"/>
        <v>3024</v>
      </c>
      <c r="AN1092" s="16">
        <f t="shared" si="307"/>
        <v>1858</v>
      </c>
      <c r="AO1092" s="16">
        <f t="shared" si="315"/>
        <v>1166</v>
      </c>
      <c r="AP1092" s="16">
        <f t="shared" si="308"/>
        <v>2095</v>
      </c>
      <c r="AQ1092" s="16">
        <f t="shared" si="309"/>
        <v>1898</v>
      </c>
      <c r="AR1092" s="16">
        <f t="shared" si="310"/>
        <v>250</v>
      </c>
      <c r="AS1092" s="16"/>
      <c r="AT1092" s="16">
        <v>104</v>
      </c>
      <c r="AU1092" s="16">
        <v>104</v>
      </c>
      <c r="AV1092" s="16">
        <v>20</v>
      </c>
      <c r="AW1092" s="16"/>
    </row>
    <row r="1093" spans="1:49">
      <c r="A1093" s="62">
        <f>'表格编辑 '!A1150</f>
        <v>40737</v>
      </c>
      <c r="B1093" s="62">
        <f>'表格编辑 '!B1150</f>
        <v>50089</v>
      </c>
      <c r="C1093" s="62" t="str">
        <f>VLOOKUP(B1093,映射!A:B,2,FALSE)</f>
        <v>冰雪臭臭花</v>
      </c>
      <c r="D1093" s="62">
        <f>'表格编辑 '!E1150</f>
        <v>44</v>
      </c>
      <c r="E1093" s="62">
        <f>ROUNDUP((VLOOKUP(B1093,Sheet1!U:AA,3,FALSE)-2)*(0.042*(D1093-1)+0.2)+0.4,0)</f>
        <v>67</v>
      </c>
      <c r="F1093" s="62">
        <f>ROUNDUP((VLOOKUP(B1093,Sheet1!U:AA,4,FALSE)-2)*(0.042*(D1093-1)+0.2)+0.4,0)</f>
        <v>47</v>
      </c>
      <c r="G1093" s="62">
        <f>ROUNDUP((VLOOKUP(B1093,Sheet1!U:AA,5,FALSE)-2)*(0.042*(D1093-1)+0.2)+0.4,0)</f>
        <v>27</v>
      </c>
      <c r="H1093" s="62">
        <f>ROUNDUP((VLOOKUP(B1093,Sheet1!U:AA,6,FALSE)-2)*(0.042*(D1093-1)+0.2)+0.4,0)</f>
        <v>33</v>
      </c>
      <c r="I1093" s="62">
        <f>ROUNDUP((VLOOKUP(B1093,Sheet1!U:AA,7,FALSE)-2)*(0.042*(D1093-1)+0.2)+0.4,0)</f>
        <v>51</v>
      </c>
      <c r="J1093" s="62">
        <f>E1093*8+F1093*2+G1093*3+H1093*3+I1093*1+VLOOKUP(B1093,Sheet1!AU:AZ,2,FALSE)</f>
        <v>881</v>
      </c>
      <c r="K1093" s="62">
        <f>E1093*1+F1093*2+G1093*2+H1093*2+I1093*10+VLOOKUP(B1093,Sheet1!AU:AZ,3,FALSE)</f>
        <v>811</v>
      </c>
      <c r="L1093" s="62">
        <f>E1093*0.1+F1093*2+G1093*0.2+H1093*0.26+I1093*0.1+VLOOKUP(B1093,Sheet1!AU:AZ,4,FALSE)</f>
        <v>139.78</v>
      </c>
      <c r="M1093" s="62">
        <f>E1093*0.1+F1093*0.2+G1093*2+H1093*0.2+I1093*0.1+VLOOKUP(B1093,Sheet1!AU:AZ,5,FALSE)</f>
        <v>101.8</v>
      </c>
      <c r="N1093" s="62">
        <f>E1093*0.1+F1093*0.2+G1093*0.2+H1093*2+I1093*0.1+VLOOKUP(B1093,Sheet1!AU:AZ,6,FALSE)</f>
        <v>112.6</v>
      </c>
      <c r="O1093" s="62">
        <f t="shared" si="316"/>
        <v>18.1</v>
      </c>
      <c r="P1093" s="62">
        <f t="shared" si="317"/>
        <v>47.7</v>
      </c>
      <c r="R1093" s="9">
        <f t="shared" si="311"/>
        <v>44</v>
      </c>
      <c r="S1093" s="9">
        <f t="shared" si="300"/>
        <v>319.84</v>
      </c>
      <c r="T1093" s="9">
        <f t="shared" si="301"/>
        <v>50.8</v>
      </c>
      <c r="U1093" s="66">
        <f t="shared" si="312"/>
        <v>491</v>
      </c>
      <c r="V1093" s="9">
        <f t="shared" si="313"/>
        <v>589.2</v>
      </c>
      <c r="W1093" s="67">
        <f t="shared" si="314"/>
        <v>201</v>
      </c>
      <c r="Y1093" s="69">
        <f>VLOOKUP(D1093,Sheet2!P:Q,2,FALSE)</f>
        <v>105</v>
      </c>
      <c r="AB1093" s="4" t="str">
        <f>IF('表格编辑 '!D1150="monster","普通","BOSS")</f>
        <v>普通</v>
      </c>
      <c r="AD1093" s="50">
        <f>VLOOKUP(D1093,映射!AK:AL,2,FALSE)</f>
        <v>4</v>
      </c>
      <c r="AE1093" s="50" t="s">
        <v>37</v>
      </c>
      <c r="AF1093" s="4">
        <f>VLOOKUP(AE1093,映射!AN:AO,2,FALSE)</f>
        <v>2</v>
      </c>
      <c r="AG1093" s="50">
        <v>1</v>
      </c>
      <c r="AH1093" s="70">
        <v>1</v>
      </c>
      <c r="AI1093" s="16">
        <f t="shared" si="302"/>
        <v>40737</v>
      </c>
      <c r="AJ1093" s="16">
        <f t="shared" si="303"/>
        <v>50089</v>
      </c>
      <c r="AK1093" s="16">
        <f t="shared" si="304"/>
        <v>44</v>
      </c>
      <c r="AL1093" s="16" t="str">
        <f t="shared" si="305"/>
        <v>冰雪臭臭花</v>
      </c>
      <c r="AM1093" s="16">
        <f t="shared" si="306"/>
        <v>3928</v>
      </c>
      <c r="AN1093" s="16">
        <f t="shared" si="307"/>
        <v>1762</v>
      </c>
      <c r="AO1093" s="16">
        <f t="shared" si="315"/>
        <v>2166</v>
      </c>
      <c r="AP1093" s="16">
        <f t="shared" si="308"/>
        <v>3047</v>
      </c>
      <c r="AQ1093" s="16">
        <f t="shared" si="309"/>
        <v>1622</v>
      </c>
      <c r="AR1093" s="16">
        <f t="shared" si="310"/>
        <v>210</v>
      </c>
      <c r="AS1093" s="16"/>
      <c r="AT1093" s="16">
        <v>69.7</v>
      </c>
      <c r="AU1093" s="16">
        <v>78.7</v>
      </c>
      <c r="AV1093" s="16">
        <v>15.9</v>
      </c>
      <c r="AW1093" s="16"/>
    </row>
    <row r="1094" spans="1:49">
      <c r="A1094" s="62">
        <f>'表格编辑 '!A1151</f>
        <v>40738</v>
      </c>
      <c r="B1094" s="62">
        <f>'表格编辑 '!B1151</f>
        <v>50060</v>
      </c>
      <c r="C1094" s="62" t="str">
        <f>VLOOKUP(B1094,映射!A:B,2,FALSE)</f>
        <v>炼狱魔蝎</v>
      </c>
      <c r="D1094" s="62">
        <f>'表格编辑 '!E1151</f>
        <v>44</v>
      </c>
      <c r="E1094" s="62">
        <f>ROUNDUP((VLOOKUP(B1094,Sheet1!U:AA,3,FALSE)-2)*(0.042*(D1094-1)+0.2)+0.4,0)</f>
        <v>35</v>
      </c>
      <c r="F1094" s="62">
        <f>ROUNDUP((VLOOKUP(B1094,Sheet1!U:AA,4,FALSE)-2)*(0.042*(D1094-1)+0.2)+0.4,0)</f>
        <v>53</v>
      </c>
      <c r="G1094" s="62">
        <f>ROUNDUP((VLOOKUP(B1094,Sheet1!U:AA,5,FALSE)-2)*(0.042*(D1094-1)+0.2)+0.4,0)</f>
        <v>81</v>
      </c>
      <c r="H1094" s="62">
        <f>ROUNDUP((VLOOKUP(B1094,Sheet1!U:AA,6,FALSE)-2)*(0.042*(D1094-1)+0.2)+0.4,0)</f>
        <v>35</v>
      </c>
      <c r="I1094" s="62">
        <f>ROUNDUP((VLOOKUP(B1094,Sheet1!U:AA,7,FALSE)-2)*(0.042*(D1094-1)+0.2)+0.4,0)</f>
        <v>11</v>
      </c>
      <c r="J1094" s="62">
        <f>E1094*8+F1094*2+G1094*3+H1094*3+I1094*1+VLOOKUP(B1094,Sheet1!AU:AZ,2,FALSE)</f>
        <v>765</v>
      </c>
      <c r="K1094" s="62">
        <f>E1094*1+F1094*2+G1094*2+H1094*2+I1094*10+VLOOKUP(B1094,Sheet1!AU:AZ,3,FALSE)</f>
        <v>503</v>
      </c>
      <c r="L1094" s="62">
        <f>E1094*0.1+F1094*2+G1094*0.2+H1094*0.26+I1094*0.1+VLOOKUP(B1094,Sheet1!AU:AZ,4,FALSE)</f>
        <v>155.9</v>
      </c>
      <c r="M1094" s="62">
        <f>E1094*0.1+F1094*0.2+G1094*2+H1094*0.2+I1094*0.1+VLOOKUP(B1094,Sheet1!AU:AZ,5,FALSE)</f>
        <v>204.2</v>
      </c>
      <c r="N1094" s="62">
        <f>E1094*0.1+F1094*0.2+G1094*0.2+H1094*2+I1094*0.1+VLOOKUP(B1094,Sheet1!AU:AZ,6,FALSE)</f>
        <v>121.4</v>
      </c>
      <c r="O1094" s="62">
        <f t="shared" si="316"/>
        <v>5.7</v>
      </c>
      <c r="P1094" s="62">
        <f t="shared" si="317"/>
        <v>20.5</v>
      </c>
      <c r="R1094" s="9">
        <f t="shared" si="311"/>
        <v>44</v>
      </c>
      <c r="S1094" s="9">
        <f t="shared" si="300"/>
        <v>319.84</v>
      </c>
      <c r="T1094" s="9">
        <f t="shared" si="301"/>
        <v>50.8</v>
      </c>
      <c r="U1094" s="66">
        <f t="shared" si="312"/>
        <v>329</v>
      </c>
      <c r="V1094" s="9">
        <f t="shared" si="313"/>
        <v>394.8</v>
      </c>
      <c r="W1094" s="67">
        <f t="shared" si="314"/>
        <v>237</v>
      </c>
      <c r="Y1094" s="69">
        <f>VLOOKUP(D1094,Sheet2!P:Q,2,FALSE)</f>
        <v>105</v>
      </c>
      <c r="AB1094" s="4" t="str">
        <f>IF('表格编辑 '!D1151="monster","普通","BOSS")</f>
        <v>普通</v>
      </c>
      <c r="AD1094" s="50">
        <f>VLOOKUP(D1094,映射!AK:AL,2,FALSE)</f>
        <v>4</v>
      </c>
      <c r="AE1094" s="50" t="s">
        <v>37</v>
      </c>
      <c r="AF1094" s="4">
        <f>VLOOKUP(AE1094,映射!AN:AO,2,FALSE)</f>
        <v>2</v>
      </c>
      <c r="AG1094" s="50">
        <v>1</v>
      </c>
      <c r="AH1094" s="70">
        <v>1</v>
      </c>
      <c r="AI1094" s="16">
        <f t="shared" si="302"/>
        <v>40738</v>
      </c>
      <c r="AJ1094" s="16">
        <f t="shared" si="303"/>
        <v>50060</v>
      </c>
      <c r="AK1094" s="16">
        <f t="shared" si="304"/>
        <v>44</v>
      </c>
      <c r="AL1094" s="16" t="str">
        <f t="shared" si="305"/>
        <v>炼狱魔蝎</v>
      </c>
      <c r="AM1094" s="16">
        <f t="shared" si="306"/>
        <v>2632</v>
      </c>
      <c r="AN1094" s="16">
        <f t="shared" si="307"/>
        <v>1530</v>
      </c>
      <c r="AO1094" s="16">
        <f t="shared" si="315"/>
        <v>1102</v>
      </c>
      <c r="AP1094" s="16">
        <f t="shared" si="308"/>
        <v>1867</v>
      </c>
      <c r="AQ1094" s="16">
        <f t="shared" si="309"/>
        <v>1006</v>
      </c>
      <c r="AR1094" s="16">
        <f t="shared" si="310"/>
        <v>234</v>
      </c>
      <c r="AS1094" s="16"/>
      <c r="AT1094" s="16">
        <v>156.9</v>
      </c>
      <c r="AU1094" s="16">
        <v>86.7</v>
      </c>
      <c r="AV1094" s="16">
        <v>4.5</v>
      </c>
      <c r="AW1094" s="16"/>
    </row>
    <row r="1095" spans="1:49">
      <c r="A1095" s="62">
        <f>'表格编辑 '!A1152</f>
        <v>40739</v>
      </c>
      <c r="B1095" s="62">
        <f>'表格编辑 '!B1152</f>
        <v>50102</v>
      </c>
      <c r="C1095" s="62" t="str">
        <f>VLOOKUP(B1095,映射!A:B,2,FALSE)</f>
        <v>水精</v>
      </c>
      <c r="D1095" s="62">
        <f>'表格编辑 '!E1152</f>
        <v>44</v>
      </c>
      <c r="E1095" s="62">
        <f>ROUNDUP((VLOOKUP(B1095,Sheet1!U:AA,3,FALSE)-2)*(0.042*(D1095-1)+0.2)+0.4,0)</f>
        <v>57</v>
      </c>
      <c r="F1095" s="62">
        <f>ROUNDUP((VLOOKUP(B1095,Sheet1!U:AA,4,FALSE)-2)*(0.042*(D1095-1)+0.2)+0.4,0)</f>
        <v>57</v>
      </c>
      <c r="G1095" s="62">
        <f>ROUNDUP((VLOOKUP(B1095,Sheet1!U:AA,5,FALSE)-2)*(0.042*(D1095-1)+0.2)+0.4,0)</f>
        <v>57</v>
      </c>
      <c r="H1095" s="62">
        <f>ROUNDUP((VLOOKUP(B1095,Sheet1!U:AA,6,FALSE)-2)*(0.042*(D1095-1)+0.2)+0.4,0)</f>
        <v>37</v>
      </c>
      <c r="I1095" s="62">
        <f>ROUNDUP((VLOOKUP(B1095,Sheet1!U:AA,7,FALSE)-2)*(0.042*(D1095-1)+0.2)+0.4,0)</f>
        <v>57</v>
      </c>
      <c r="J1095" s="62">
        <f>E1095*8+F1095*2+G1095*3+H1095*3+I1095*1+VLOOKUP(B1095,Sheet1!AU:AZ,2,FALSE)</f>
        <v>929</v>
      </c>
      <c r="K1095" s="62">
        <f>E1095*1+F1095*2+G1095*2+H1095*2+I1095*10+VLOOKUP(B1095,Sheet1!AU:AZ,3,FALSE)</f>
        <v>949</v>
      </c>
      <c r="L1095" s="62">
        <f>E1095*0.1+F1095*2+G1095*0.2+H1095*0.26+I1095*0.1+VLOOKUP(B1095,Sheet1!AU:AZ,4,FALSE)</f>
        <v>166.42</v>
      </c>
      <c r="M1095" s="62">
        <f>E1095*0.1+F1095*0.2+G1095*2+H1095*0.2+I1095*0.1+VLOOKUP(B1095,Sheet1!AU:AZ,5,FALSE)</f>
        <v>164.2</v>
      </c>
      <c r="N1095" s="62">
        <f>E1095*0.1+F1095*0.2+G1095*0.2+H1095*2+I1095*0.1+VLOOKUP(B1095,Sheet1!AU:AZ,6,FALSE)</f>
        <v>128.2</v>
      </c>
      <c r="O1095" s="62">
        <f t="shared" si="316"/>
        <v>30.5</v>
      </c>
      <c r="P1095" s="62">
        <f t="shared" si="317"/>
        <v>35.9</v>
      </c>
      <c r="R1095" s="9">
        <f t="shared" si="311"/>
        <v>44</v>
      </c>
      <c r="S1095" s="9">
        <f t="shared" si="300"/>
        <v>319.84</v>
      </c>
      <c r="T1095" s="9">
        <f t="shared" si="301"/>
        <v>50.8</v>
      </c>
      <c r="U1095" s="66">
        <f t="shared" si="312"/>
        <v>378</v>
      </c>
      <c r="V1095" s="9">
        <f t="shared" si="313"/>
        <v>453.6</v>
      </c>
      <c r="W1095" s="67">
        <f t="shared" si="314"/>
        <v>261</v>
      </c>
      <c r="Y1095" s="69">
        <f>VLOOKUP(D1095,Sheet2!P:Q,2,FALSE)</f>
        <v>105</v>
      </c>
      <c r="AB1095" s="4" t="str">
        <f>IF('表格编辑 '!D1152="monster","普通","BOSS")</f>
        <v>普通</v>
      </c>
      <c r="AD1095" s="50">
        <f>VLOOKUP(D1095,映射!AK:AL,2,FALSE)</f>
        <v>4</v>
      </c>
      <c r="AE1095" s="50" t="s">
        <v>37</v>
      </c>
      <c r="AF1095" s="4">
        <f>VLOOKUP(AE1095,映射!AN:AO,2,FALSE)</f>
        <v>2</v>
      </c>
      <c r="AG1095" s="50">
        <v>1</v>
      </c>
      <c r="AH1095" s="70">
        <v>1</v>
      </c>
      <c r="AI1095" s="16">
        <f t="shared" si="302"/>
        <v>40739</v>
      </c>
      <c r="AJ1095" s="16">
        <f t="shared" si="303"/>
        <v>50102</v>
      </c>
      <c r="AK1095" s="16">
        <f t="shared" si="304"/>
        <v>44</v>
      </c>
      <c r="AL1095" s="16" t="str">
        <f t="shared" si="305"/>
        <v>水精</v>
      </c>
      <c r="AM1095" s="16">
        <f t="shared" si="306"/>
        <v>3024</v>
      </c>
      <c r="AN1095" s="16">
        <f t="shared" si="307"/>
        <v>1858</v>
      </c>
      <c r="AO1095" s="16">
        <f t="shared" si="315"/>
        <v>1166</v>
      </c>
      <c r="AP1095" s="16">
        <f t="shared" si="308"/>
        <v>2095</v>
      </c>
      <c r="AQ1095" s="16">
        <f t="shared" si="309"/>
        <v>1898</v>
      </c>
      <c r="AR1095" s="16">
        <f t="shared" si="310"/>
        <v>250</v>
      </c>
      <c r="AS1095" s="16"/>
      <c r="AT1095" s="16">
        <v>104</v>
      </c>
      <c r="AU1095" s="16">
        <v>104</v>
      </c>
      <c r="AV1095" s="16">
        <v>20</v>
      </c>
      <c r="AW1095" s="16"/>
    </row>
    <row r="1096" spans="1:49">
      <c r="A1096" s="62">
        <f>'表格编辑 '!A1153</f>
        <v>40740</v>
      </c>
      <c r="B1096" s="62">
        <f>'表格编辑 '!B1153</f>
        <v>50043</v>
      </c>
      <c r="C1096" s="62" t="str">
        <f>VLOOKUP(B1096,映射!A:B,2,FALSE)</f>
        <v>小魔物</v>
      </c>
      <c r="D1096" s="62">
        <f>'表格编辑 '!E1153</f>
        <v>44</v>
      </c>
      <c r="E1096" s="62">
        <f>ROUNDUP((VLOOKUP(B1096,Sheet1!U:AA,3,FALSE)-2)*(0.042*(D1096-1)+0.2)+0.4,0)</f>
        <v>41</v>
      </c>
      <c r="F1096" s="62">
        <f>ROUNDUP((VLOOKUP(B1096,Sheet1!U:AA,4,FALSE)-2)*(0.042*(D1096-1)+0.2)+0.4,0)</f>
        <v>61</v>
      </c>
      <c r="G1096" s="62">
        <f>ROUNDUP((VLOOKUP(B1096,Sheet1!U:AA,5,FALSE)-2)*(0.042*(D1096-1)+0.2)+0.4,0)</f>
        <v>21</v>
      </c>
      <c r="H1096" s="62">
        <f>ROUNDUP((VLOOKUP(B1096,Sheet1!U:AA,6,FALSE)-2)*(0.042*(D1096-1)+0.2)+0.4,0)</f>
        <v>71</v>
      </c>
      <c r="I1096" s="62">
        <f>ROUNDUP((VLOOKUP(B1096,Sheet1!U:AA,7,FALSE)-2)*(0.042*(D1096-1)+0.2)+0.4,0)</f>
        <v>71</v>
      </c>
      <c r="J1096" s="62">
        <f>E1096*8+F1096*2+G1096*3+H1096*3+I1096*1+VLOOKUP(B1096,Sheet1!AU:AZ,2,FALSE)</f>
        <v>817</v>
      </c>
      <c r="K1096" s="62">
        <f>E1096*1+F1096*2+G1096*2+H1096*2+I1096*10+VLOOKUP(B1096,Sheet1!AU:AZ,3,FALSE)</f>
        <v>1077</v>
      </c>
      <c r="L1096" s="62">
        <f>E1096*0.1+F1096*2+G1096*0.2+H1096*0.26+I1096*0.1+VLOOKUP(B1096,Sheet1!AU:AZ,4,FALSE)</f>
        <v>175.86</v>
      </c>
      <c r="M1096" s="62">
        <f>E1096*0.1+F1096*0.2+G1096*2+H1096*0.2+I1096*0.1+VLOOKUP(B1096,Sheet1!AU:AZ,5,FALSE)</f>
        <v>99.6</v>
      </c>
      <c r="N1096" s="62">
        <f>E1096*0.1+F1096*0.2+G1096*0.2+H1096*2+I1096*0.1+VLOOKUP(B1096,Sheet1!AU:AZ,6,FALSE)</f>
        <v>189.6</v>
      </c>
      <c r="O1096" s="62">
        <f t="shared" si="316"/>
        <v>35.5</v>
      </c>
      <c r="P1096" s="62">
        <f t="shared" si="317"/>
        <v>31.7</v>
      </c>
      <c r="R1096" s="9">
        <f t="shared" si="311"/>
        <v>44</v>
      </c>
      <c r="S1096" s="9">
        <f t="shared" si="300"/>
        <v>319.84</v>
      </c>
      <c r="T1096" s="9">
        <f t="shared" si="301"/>
        <v>50.8</v>
      </c>
      <c r="U1096" s="66">
        <f t="shared" si="312"/>
        <v>496</v>
      </c>
      <c r="V1096" s="9">
        <f t="shared" si="313"/>
        <v>595.2</v>
      </c>
      <c r="W1096" s="67">
        <f t="shared" si="314"/>
        <v>283</v>
      </c>
      <c r="Y1096" s="69">
        <f>VLOOKUP(D1096,Sheet2!P:Q,2,FALSE)</f>
        <v>105</v>
      </c>
      <c r="AB1096" s="4" t="str">
        <f>IF('表格编辑 '!D1153="monster","普通","BOSS")</f>
        <v>普通</v>
      </c>
      <c r="AD1096" s="50">
        <f>VLOOKUP(D1096,映射!AK:AL,2,FALSE)</f>
        <v>4</v>
      </c>
      <c r="AE1096" s="50" t="s">
        <v>37</v>
      </c>
      <c r="AF1096" s="4">
        <f>VLOOKUP(AE1096,映射!AN:AO,2,FALSE)</f>
        <v>2</v>
      </c>
      <c r="AG1096" s="50">
        <v>1</v>
      </c>
      <c r="AH1096" s="70">
        <v>1</v>
      </c>
      <c r="AI1096" s="16">
        <f t="shared" si="302"/>
        <v>40740</v>
      </c>
      <c r="AJ1096" s="16">
        <f t="shared" si="303"/>
        <v>50043</v>
      </c>
      <c r="AK1096" s="16">
        <f t="shared" si="304"/>
        <v>44</v>
      </c>
      <c r="AL1096" s="16" t="str">
        <f t="shared" si="305"/>
        <v>小魔物</v>
      </c>
      <c r="AM1096" s="16">
        <f t="shared" si="306"/>
        <v>3968</v>
      </c>
      <c r="AN1096" s="16">
        <f t="shared" si="307"/>
        <v>1634</v>
      </c>
      <c r="AO1096" s="16">
        <f t="shared" si="315"/>
        <v>2334</v>
      </c>
      <c r="AP1096" s="16">
        <f t="shared" si="308"/>
        <v>3151</v>
      </c>
      <c r="AQ1096" s="16">
        <f t="shared" si="309"/>
        <v>2154</v>
      </c>
      <c r="AR1096" s="16">
        <f t="shared" si="310"/>
        <v>264</v>
      </c>
      <c r="AS1096" s="16"/>
      <c r="AT1096" s="16">
        <v>45.1</v>
      </c>
      <c r="AU1096" s="16">
        <v>138.7</v>
      </c>
      <c r="AV1096" s="16">
        <v>35.6</v>
      </c>
      <c r="AW1096" s="16"/>
    </row>
    <row r="1097" spans="1:49">
      <c r="A1097" s="62">
        <f>'表格编辑 '!A1154</f>
        <v>40741</v>
      </c>
      <c r="B1097" s="62">
        <f>'表格编辑 '!B1154</f>
        <v>50154</v>
      </c>
      <c r="C1097" s="62" t="str">
        <f>VLOOKUP(B1097,映射!A:B,2,FALSE)</f>
        <v>海贼</v>
      </c>
      <c r="D1097" s="62">
        <f>'表格编辑 '!E1154</f>
        <v>44</v>
      </c>
      <c r="E1097" s="62">
        <f>ROUNDUP((VLOOKUP(B1097,Sheet1!U:AA,3,FALSE)-2)*(0.042*(D1097-1)+0.2)+0.4,0)</f>
        <v>35</v>
      </c>
      <c r="F1097" s="62">
        <f>ROUNDUP((VLOOKUP(B1097,Sheet1!U:AA,4,FALSE)-2)*(0.042*(D1097-1)+0.2)+0.4,0)</f>
        <v>59</v>
      </c>
      <c r="G1097" s="62">
        <f>ROUNDUP((VLOOKUP(B1097,Sheet1!U:AA,5,FALSE)-2)*(0.042*(D1097-1)+0.2)+0.4,0)</f>
        <v>43</v>
      </c>
      <c r="H1097" s="62">
        <f>ROUNDUP((VLOOKUP(B1097,Sheet1!U:AA,6,FALSE)-2)*(0.042*(D1097-1)+0.2)+0.4,0)</f>
        <v>53</v>
      </c>
      <c r="I1097" s="62">
        <f>ROUNDUP((VLOOKUP(B1097,Sheet1!U:AA,7,FALSE)-2)*(0.042*(D1097-1)+0.2)+0.4,0)</f>
        <v>25</v>
      </c>
      <c r="J1097" s="62">
        <f>E1097*8+F1097*2+G1097*3+H1097*3+I1097*1+VLOOKUP(B1097,Sheet1!AU:AZ,2,FALSE)</f>
        <v>731</v>
      </c>
      <c r="K1097" s="62">
        <f>E1097*1+F1097*2+G1097*2+H1097*2+I1097*10+VLOOKUP(B1097,Sheet1!AU:AZ,3,FALSE)</f>
        <v>615</v>
      </c>
      <c r="L1097" s="62">
        <f>E1097*0.1+F1097*2+G1097*0.2+H1097*0.26+I1097*0.1+VLOOKUP(B1097,Sheet1!AU:AZ,4,FALSE)</f>
        <v>166.38</v>
      </c>
      <c r="M1097" s="62">
        <f>E1097*0.1+F1097*0.2+G1097*2+H1097*0.2+I1097*0.1+VLOOKUP(B1097,Sheet1!AU:AZ,5,FALSE)</f>
        <v>134.4</v>
      </c>
      <c r="N1097" s="62">
        <f>E1097*0.1+F1097*0.2+G1097*0.2+H1097*2+I1097*0.1+VLOOKUP(B1097,Sheet1!AU:AZ,6,FALSE)</f>
        <v>152.4</v>
      </c>
      <c r="O1097" s="62">
        <f t="shared" si="316"/>
        <v>6.9</v>
      </c>
      <c r="P1097" s="62">
        <f t="shared" si="317"/>
        <v>25.9</v>
      </c>
      <c r="R1097" s="9">
        <f t="shared" si="311"/>
        <v>44</v>
      </c>
      <c r="S1097" s="9">
        <f t="shared" si="300"/>
        <v>319.84</v>
      </c>
      <c r="T1097" s="9">
        <f t="shared" si="301"/>
        <v>50.8</v>
      </c>
      <c r="U1097" s="66">
        <f t="shared" si="312"/>
        <v>424</v>
      </c>
      <c r="V1097" s="9">
        <f t="shared" si="313"/>
        <v>508.8</v>
      </c>
      <c r="W1097" s="67">
        <f t="shared" si="314"/>
        <v>261</v>
      </c>
      <c r="Y1097" s="69">
        <f>VLOOKUP(D1097,Sheet2!P:Q,2,FALSE)</f>
        <v>105</v>
      </c>
      <c r="AB1097" s="4" t="str">
        <f>IF('表格编辑 '!D1154="monster","普通","BOSS")</f>
        <v>普通</v>
      </c>
      <c r="AD1097" s="50">
        <f>VLOOKUP(D1097,映射!AK:AL,2,FALSE)</f>
        <v>4</v>
      </c>
      <c r="AE1097" s="50" t="s">
        <v>37</v>
      </c>
      <c r="AF1097" s="4">
        <f>VLOOKUP(AE1097,映射!AN:AO,2,FALSE)</f>
        <v>2</v>
      </c>
      <c r="AG1097" s="50">
        <v>1</v>
      </c>
      <c r="AH1097" s="70">
        <v>1</v>
      </c>
      <c r="AI1097" s="16">
        <f t="shared" si="302"/>
        <v>40741</v>
      </c>
      <c r="AJ1097" s="16">
        <f t="shared" si="303"/>
        <v>50154</v>
      </c>
      <c r="AK1097" s="16">
        <f t="shared" si="304"/>
        <v>44</v>
      </c>
      <c r="AL1097" s="16" t="str">
        <f t="shared" si="305"/>
        <v>海贼</v>
      </c>
      <c r="AM1097" s="16">
        <f t="shared" si="306"/>
        <v>3392</v>
      </c>
      <c r="AN1097" s="16">
        <f t="shared" si="307"/>
        <v>1462</v>
      </c>
      <c r="AO1097" s="16">
        <f t="shared" si="315"/>
        <v>1930</v>
      </c>
      <c r="AP1097" s="16">
        <f t="shared" si="308"/>
        <v>2661</v>
      </c>
      <c r="AQ1097" s="16">
        <f t="shared" si="309"/>
        <v>1230</v>
      </c>
      <c r="AR1097" s="16">
        <f t="shared" si="310"/>
        <v>250</v>
      </c>
      <c r="AS1097" s="16"/>
      <c r="AT1097" s="16">
        <v>98.3</v>
      </c>
      <c r="AU1097" s="16">
        <v>112.7</v>
      </c>
      <c r="AV1097" s="16">
        <v>5.6</v>
      </c>
      <c r="AW1097" s="16"/>
    </row>
    <row r="1098" spans="1:49">
      <c r="A1098" s="62">
        <f>'表格编辑 '!A1155</f>
        <v>40742</v>
      </c>
      <c r="B1098" s="62">
        <f>'表格编辑 '!B1155</f>
        <v>50052</v>
      </c>
      <c r="C1098" s="62" t="str">
        <f>VLOOKUP(B1098,映射!A:B,2,FALSE)</f>
        <v>恶魔蝙蝠</v>
      </c>
      <c r="D1098" s="62">
        <f>'表格编辑 '!E1155</f>
        <v>44</v>
      </c>
      <c r="E1098" s="62">
        <f>ROUNDUP((VLOOKUP(B1098,Sheet1!U:AA,3,FALSE)-2)*(0.042*(D1098-1)+0.2)+0.4,0)</f>
        <v>33</v>
      </c>
      <c r="F1098" s="62">
        <f>ROUNDUP((VLOOKUP(B1098,Sheet1!U:AA,4,FALSE)-2)*(0.042*(D1098-1)+0.2)+0.4,0)</f>
        <v>75</v>
      </c>
      <c r="G1098" s="62">
        <f>ROUNDUP((VLOOKUP(B1098,Sheet1!U:AA,5,FALSE)-2)*(0.042*(D1098-1)+0.2)+0.4,0)</f>
        <v>27</v>
      </c>
      <c r="H1098" s="62">
        <f>ROUNDUP((VLOOKUP(B1098,Sheet1!U:AA,6,FALSE)-2)*(0.042*(D1098-1)+0.2)+0.4,0)</f>
        <v>65</v>
      </c>
      <c r="I1098" s="62">
        <f>ROUNDUP((VLOOKUP(B1098,Sheet1!U:AA,7,FALSE)-2)*(0.042*(D1098-1)+0.2)+0.4,0)</f>
        <v>55</v>
      </c>
      <c r="J1098" s="62">
        <f>E1098*8+F1098*2+G1098*3+H1098*3+I1098*1+VLOOKUP(B1098,Sheet1!AU:AZ,2,FALSE)</f>
        <v>765</v>
      </c>
      <c r="K1098" s="62">
        <f>E1098*1+F1098*2+G1098*2+H1098*2+I1098*10+VLOOKUP(B1098,Sheet1!AU:AZ,3,FALSE)</f>
        <v>937</v>
      </c>
      <c r="L1098" s="62">
        <f>E1098*0.1+F1098*2+G1098*0.2+H1098*0.26+I1098*0.1+VLOOKUP(B1098,Sheet1!AU:AZ,4,FALSE)</f>
        <v>201.1</v>
      </c>
      <c r="M1098" s="62">
        <f>E1098*0.1+F1098*0.2+G1098*2+H1098*0.2+I1098*0.1+VLOOKUP(B1098,Sheet1!AU:AZ,5,FALSE)</f>
        <v>110.8</v>
      </c>
      <c r="N1098" s="62">
        <f>E1098*0.1+F1098*0.2+G1098*0.2+H1098*2+I1098*0.1+VLOOKUP(B1098,Sheet1!AU:AZ,6,FALSE)</f>
        <v>179.2</v>
      </c>
      <c r="O1098" s="62">
        <f t="shared" si="316"/>
        <v>25.5</v>
      </c>
      <c r="P1098" s="62">
        <f t="shared" si="317"/>
        <v>23.7</v>
      </c>
      <c r="R1098" s="9">
        <f t="shared" si="311"/>
        <v>44</v>
      </c>
      <c r="S1098" s="9">
        <f t="shared" si="300"/>
        <v>319.84</v>
      </c>
      <c r="T1098" s="9">
        <f t="shared" si="301"/>
        <v>50.8</v>
      </c>
      <c r="U1098" s="66">
        <f t="shared" si="312"/>
        <v>471</v>
      </c>
      <c r="V1098" s="9">
        <f t="shared" si="313"/>
        <v>565.2</v>
      </c>
      <c r="W1098" s="67">
        <f t="shared" si="314"/>
        <v>344</v>
      </c>
      <c r="Y1098" s="69">
        <f>VLOOKUP(D1098,Sheet2!P:Q,2,FALSE)</f>
        <v>105</v>
      </c>
      <c r="AB1098" s="4" t="str">
        <f>IF('表格编辑 '!D1155="monster","普通","BOSS")</f>
        <v>普通</v>
      </c>
      <c r="AD1098" s="50">
        <f>VLOOKUP(D1098,映射!AK:AL,2,FALSE)</f>
        <v>4</v>
      </c>
      <c r="AE1098" s="50" t="s">
        <v>37</v>
      </c>
      <c r="AF1098" s="4">
        <f>VLOOKUP(AE1098,映射!AN:AO,2,FALSE)</f>
        <v>2</v>
      </c>
      <c r="AG1098" s="50">
        <v>1</v>
      </c>
      <c r="AH1098" s="70">
        <v>1</v>
      </c>
      <c r="AI1098" s="16">
        <f t="shared" si="302"/>
        <v>40742</v>
      </c>
      <c r="AJ1098" s="16">
        <f t="shared" si="303"/>
        <v>50052</v>
      </c>
      <c r="AK1098" s="16">
        <f t="shared" si="304"/>
        <v>44</v>
      </c>
      <c r="AL1098" s="16" t="str">
        <f t="shared" si="305"/>
        <v>恶魔蝙蝠</v>
      </c>
      <c r="AM1098" s="16">
        <f t="shared" si="306"/>
        <v>3768</v>
      </c>
      <c r="AN1098" s="16">
        <f t="shared" si="307"/>
        <v>1530</v>
      </c>
      <c r="AO1098" s="16">
        <f t="shared" si="315"/>
        <v>2238</v>
      </c>
      <c r="AP1098" s="16">
        <f t="shared" si="308"/>
        <v>3003</v>
      </c>
      <c r="AQ1098" s="16">
        <f t="shared" si="309"/>
        <v>1874</v>
      </c>
      <c r="AR1098" s="16">
        <f t="shared" si="310"/>
        <v>302</v>
      </c>
      <c r="AS1098" s="16"/>
      <c r="AT1098" s="16">
        <v>56.5</v>
      </c>
      <c r="AU1098" s="16">
        <v>114.1</v>
      </c>
      <c r="AV1098" s="16">
        <v>17.9</v>
      </c>
      <c r="AW1098" s="16"/>
    </row>
    <row r="1099" spans="1:49">
      <c r="A1099" s="62">
        <f>'表格编辑 '!A1156</f>
        <v>40743</v>
      </c>
      <c r="B1099" s="62">
        <f>'表格编辑 '!B1156</f>
        <v>50141</v>
      </c>
      <c r="C1099" s="62" t="str">
        <f>VLOOKUP(B1099,映射!A:B,2,FALSE)</f>
        <v>水龙蜥</v>
      </c>
      <c r="D1099" s="62">
        <f>'表格编辑 '!E1156</f>
        <v>44</v>
      </c>
      <c r="E1099" s="62">
        <f>ROUNDUP((VLOOKUP(B1099,Sheet1!U:AA,3,FALSE)-2)*(0.042*(D1099-1)+0.2)+0.4,0)</f>
        <v>79</v>
      </c>
      <c r="F1099" s="62">
        <f>ROUNDUP((VLOOKUP(B1099,Sheet1!U:AA,4,FALSE)-2)*(0.042*(D1099-1)+0.2)+0.4,0)</f>
        <v>77</v>
      </c>
      <c r="G1099" s="62">
        <f>ROUNDUP((VLOOKUP(B1099,Sheet1!U:AA,5,FALSE)-2)*(0.042*(D1099-1)+0.2)+0.4,0)</f>
        <v>61</v>
      </c>
      <c r="H1099" s="62">
        <f>ROUNDUP((VLOOKUP(B1099,Sheet1!U:AA,6,FALSE)-2)*(0.042*(D1099-1)+0.2)+0.4,0)</f>
        <v>29</v>
      </c>
      <c r="I1099" s="62">
        <f>ROUNDUP((VLOOKUP(B1099,Sheet1!U:AA,7,FALSE)-2)*(0.042*(D1099-1)+0.2)+0.4,0)</f>
        <v>19</v>
      </c>
      <c r="J1099" s="62">
        <f>E1099*8+F1099*2+G1099*3+H1099*3+I1099*1+VLOOKUP(B1099,Sheet1!AU:AZ,2,FALSE)</f>
        <v>1095</v>
      </c>
      <c r="K1099" s="62">
        <f>E1099*1+F1099*2+G1099*2+H1099*2+I1099*10+VLOOKUP(B1099,Sheet1!AU:AZ,3,FALSE)</f>
        <v>623</v>
      </c>
      <c r="L1099" s="62">
        <f>E1099*0.1+F1099*2+G1099*0.2+H1099*0.26+I1099*0.1+VLOOKUP(B1099,Sheet1!AU:AZ,4,FALSE)</f>
        <v>203.54</v>
      </c>
      <c r="M1099" s="62">
        <f>E1099*0.1+F1099*0.2+G1099*2+H1099*0.2+I1099*0.1+VLOOKUP(B1099,Sheet1!AU:AZ,5,FALSE)</f>
        <v>173</v>
      </c>
      <c r="N1099" s="62">
        <f>E1099*0.1+F1099*0.2+G1099*0.2+H1099*2+I1099*0.1+VLOOKUP(B1099,Sheet1!AU:AZ,6,FALSE)</f>
        <v>115.4</v>
      </c>
      <c r="O1099" s="62">
        <f t="shared" si="316"/>
        <v>-6.89999999999999</v>
      </c>
      <c r="P1099" s="62">
        <f t="shared" si="317"/>
        <v>53.3</v>
      </c>
      <c r="R1099" s="9">
        <f t="shared" si="311"/>
        <v>44</v>
      </c>
      <c r="S1099" s="9">
        <f t="shared" si="300"/>
        <v>319.84</v>
      </c>
      <c r="T1099" s="9">
        <f t="shared" si="301"/>
        <v>50.8</v>
      </c>
      <c r="U1099" s="66">
        <f t="shared" si="312"/>
        <v>366</v>
      </c>
      <c r="V1099" s="9">
        <f t="shared" si="313"/>
        <v>439.2</v>
      </c>
      <c r="W1099" s="67">
        <f t="shared" si="314"/>
        <v>350</v>
      </c>
      <c r="Y1099" s="69">
        <f>VLOOKUP(D1099,Sheet2!P:Q,2,FALSE)</f>
        <v>105</v>
      </c>
      <c r="AB1099" s="4" t="str">
        <f>IF('表格编辑 '!D1156="monster","普通","BOSS")</f>
        <v>普通</v>
      </c>
      <c r="AD1099" s="50">
        <f>VLOOKUP(D1099,映射!AK:AL,2,FALSE)</f>
        <v>4</v>
      </c>
      <c r="AE1099" s="50" t="s">
        <v>37</v>
      </c>
      <c r="AF1099" s="4">
        <f>VLOOKUP(AE1099,映射!AN:AO,2,FALSE)</f>
        <v>2</v>
      </c>
      <c r="AG1099" s="50">
        <v>1</v>
      </c>
      <c r="AH1099" s="70">
        <v>1</v>
      </c>
      <c r="AI1099" s="16">
        <f t="shared" si="302"/>
        <v>40743</v>
      </c>
      <c r="AJ1099" s="16">
        <f t="shared" si="303"/>
        <v>50141</v>
      </c>
      <c r="AK1099" s="16">
        <f t="shared" si="304"/>
        <v>44</v>
      </c>
      <c r="AL1099" s="16" t="str">
        <f t="shared" si="305"/>
        <v>水龙蜥</v>
      </c>
      <c r="AM1099" s="16">
        <f t="shared" si="306"/>
        <v>2928</v>
      </c>
      <c r="AN1099" s="16">
        <f t="shared" si="307"/>
        <v>2190</v>
      </c>
      <c r="AO1099" s="16">
        <f t="shared" si="315"/>
        <v>738</v>
      </c>
      <c r="AP1099" s="16">
        <f t="shared" si="308"/>
        <v>1833</v>
      </c>
      <c r="AQ1099" s="16">
        <f t="shared" si="309"/>
        <v>1246</v>
      </c>
      <c r="AR1099" s="16">
        <f t="shared" si="310"/>
        <v>306</v>
      </c>
      <c r="AS1099" s="16"/>
      <c r="AT1099" s="16">
        <v>134.5</v>
      </c>
      <c r="AU1099" s="16">
        <v>62.5</v>
      </c>
      <c r="AV1099" s="16">
        <v>-8</v>
      </c>
      <c r="AW1099" s="16"/>
    </row>
    <row r="1100" spans="1:49">
      <c r="A1100" s="62">
        <f>'表格编辑 '!A1157</f>
        <v>40744</v>
      </c>
      <c r="B1100" s="62">
        <f>'表格编辑 '!B1157</f>
        <v>50073</v>
      </c>
      <c r="C1100" s="62" t="str">
        <f>VLOOKUP(B1100,映射!A:B,2,FALSE)</f>
        <v>土蜘蛛</v>
      </c>
      <c r="D1100" s="62">
        <f>'表格编辑 '!E1157</f>
        <v>44</v>
      </c>
      <c r="E1100" s="62">
        <f>ROUNDUP((VLOOKUP(B1100,Sheet1!U:AA,3,FALSE)-2)*(0.042*(D1100-1)+0.2)+0.4,0)</f>
        <v>49</v>
      </c>
      <c r="F1100" s="62">
        <f>ROUNDUP((VLOOKUP(B1100,Sheet1!U:AA,4,FALSE)-2)*(0.042*(D1100-1)+0.2)+0.4,0)</f>
        <v>27</v>
      </c>
      <c r="G1100" s="62">
        <f>ROUNDUP((VLOOKUP(B1100,Sheet1!U:AA,5,FALSE)-2)*(0.042*(D1100-1)+0.2)+0.4,0)</f>
        <v>33</v>
      </c>
      <c r="H1100" s="62">
        <f>ROUNDUP((VLOOKUP(B1100,Sheet1!U:AA,6,FALSE)-2)*(0.042*(D1100-1)+0.2)+0.4,0)</f>
        <v>53</v>
      </c>
      <c r="I1100" s="62">
        <f>ROUNDUP((VLOOKUP(B1100,Sheet1!U:AA,7,FALSE)-2)*(0.042*(D1100-1)+0.2)+0.4,0)</f>
        <v>43</v>
      </c>
      <c r="J1100" s="62">
        <f>E1100*8+F1100*2+G1100*3+H1100*3+I1100*1+VLOOKUP(B1100,Sheet1!AU:AZ,2,FALSE)</f>
        <v>767</v>
      </c>
      <c r="K1100" s="62">
        <f>E1100*1+F1100*2+G1100*2+H1100*2+I1100*10+VLOOKUP(B1100,Sheet1!AU:AZ,3,FALSE)</f>
        <v>725</v>
      </c>
      <c r="L1100" s="62">
        <f>E1100*0.1+F1100*2+G1100*0.2+H1100*0.26+I1100*0.1+VLOOKUP(B1100,Sheet1!AU:AZ,4,FALSE)</f>
        <v>103.58</v>
      </c>
      <c r="M1100" s="62">
        <f>E1100*0.1+F1100*0.2+G1100*2+H1100*0.2+I1100*0.1+VLOOKUP(B1100,Sheet1!AU:AZ,5,FALSE)</f>
        <v>111.2</v>
      </c>
      <c r="N1100" s="62">
        <f>E1100*0.1+F1100*0.2+G1100*0.2+H1100*2+I1100*0.1+VLOOKUP(B1100,Sheet1!AU:AZ,6,FALSE)</f>
        <v>147.2</v>
      </c>
      <c r="O1100" s="62">
        <f t="shared" si="316"/>
        <v>18.3</v>
      </c>
      <c r="P1100" s="62">
        <f t="shared" si="317"/>
        <v>39.5</v>
      </c>
      <c r="R1100" s="9">
        <f t="shared" si="311"/>
        <v>44</v>
      </c>
      <c r="S1100" s="9">
        <f t="shared" si="300"/>
        <v>319.84</v>
      </c>
      <c r="T1100" s="9">
        <f t="shared" si="301"/>
        <v>50.8</v>
      </c>
      <c r="U1100" s="66">
        <f t="shared" si="312"/>
        <v>470</v>
      </c>
      <c r="V1100" s="9">
        <f t="shared" si="313"/>
        <v>564</v>
      </c>
      <c r="W1100" s="67">
        <f t="shared" si="314"/>
        <v>126</v>
      </c>
      <c r="Y1100" s="69">
        <f>VLOOKUP(D1100,Sheet2!P:Q,2,FALSE)</f>
        <v>105</v>
      </c>
      <c r="AB1100" s="4" t="str">
        <f>IF('表格编辑 '!D1157="monster","普通","BOSS")</f>
        <v>普通</v>
      </c>
      <c r="AD1100" s="50">
        <f>VLOOKUP(D1100,映射!AK:AL,2,FALSE)</f>
        <v>4</v>
      </c>
      <c r="AE1100" s="50" t="s">
        <v>37</v>
      </c>
      <c r="AF1100" s="4">
        <f>VLOOKUP(AE1100,映射!AN:AO,2,FALSE)</f>
        <v>2</v>
      </c>
      <c r="AG1100" s="50">
        <v>1</v>
      </c>
      <c r="AH1100" s="70">
        <v>1</v>
      </c>
      <c r="AI1100" s="16">
        <f t="shared" si="302"/>
        <v>40744</v>
      </c>
      <c r="AJ1100" s="16">
        <f t="shared" si="303"/>
        <v>50073</v>
      </c>
      <c r="AK1100" s="16">
        <f t="shared" si="304"/>
        <v>44</v>
      </c>
      <c r="AL1100" s="16" t="str">
        <f t="shared" si="305"/>
        <v>土蜘蛛</v>
      </c>
      <c r="AM1100" s="16">
        <f t="shared" si="306"/>
        <v>3760</v>
      </c>
      <c r="AN1100" s="16">
        <f t="shared" si="307"/>
        <v>1534</v>
      </c>
      <c r="AO1100" s="16">
        <f t="shared" si="315"/>
        <v>2226</v>
      </c>
      <c r="AP1100" s="16">
        <f t="shared" si="308"/>
        <v>2993</v>
      </c>
      <c r="AQ1100" s="16">
        <f t="shared" si="309"/>
        <v>1450</v>
      </c>
      <c r="AR1100" s="16">
        <f t="shared" si="310"/>
        <v>156</v>
      </c>
      <c r="AS1100" s="16"/>
      <c r="AT1100" s="16">
        <v>75.9</v>
      </c>
      <c r="AU1100" s="16">
        <v>92.1</v>
      </c>
      <c r="AV1100" s="16">
        <v>16.6</v>
      </c>
      <c r="AW1100" s="16"/>
    </row>
    <row r="1101" spans="1:49">
      <c r="A1101" s="62">
        <f>'表格编辑 '!A1158</f>
        <v>40745</v>
      </c>
      <c r="B1101" s="62">
        <f>'表格编辑 '!B1158</f>
        <v>50085</v>
      </c>
      <c r="C1101" s="62" t="str">
        <f>VLOOKUP(B1101,映射!A:B,2,FALSE)</f>
        <v>死亡之花</v>
      </c>
      <c r="D1101" s="62">
        <f>'表格编辑 '!E1158</f>
        <v>44</v>
      </c>
      <c r="E1101" s="62">
        <f>ROUNDUP((VLOOKUP(B1101,Sheet1!U:AA,3,FALSE)-2)*(0.042*(D1101-1)+0.2)+0.4,0)</f>
        <v>51</v>
      </c>
      <c r="F1101" s="62">
        <f>ROUNDUP((VLOOKUP(B1101,Sheet1!U:AA,4,FALSE)-2)*(0.042*(D1101-1)+0.2)+0.4,0)</f>
        <v>21</v>
      </c>
      <c r="G1101" s="62">
        <f>ROUNDUP((VLOOKUP(B1101,Sheet1!U:AA,5,FALSE)-2)*(0.042*(D1101-1)+0.2)+0.4,0)</f>
        <v>21</v>
      </c>
      <c r="H1101" s="62">
        <f>ROUNDUP((VLOOKUP(B1101,Sheet1!U:AA,6,FALSE)-2)*(0.042*(D1101-1)+0.2)+0.4,0)</f>
        <v>35</v>
      </c>
      <c r="I1101" s="62">
        <f>ROUNDUP((VLOOKUP(B1101,Sheet1!U:AA,7,FALSE)-2)*(0.042*(D1101-1)+0.2)+0.4,0)</f>
        <v>67</v>
      </c>
      <c r="J1101" s="62">
        <f>E1101*8+F1101*2+G1101*3+H1101*3+I1101*1+VLOOKUP(B1101,Sheet1!AU:AZ,2,FALSE)</f>
        <v>705</v>
      </c>
      <c r="K1101" s="62">
        <f>E1101*1+F1101*2+G1101*2+H1101*2+I1101*10+VLOOKUP(B1101,Sheet1!AU:AZ,3,FALSE)</f>
        <v>895</v>
      </c>
      <c r="L1101" s="62">
        <f>E1101*0.1+F1101*2+G1101*0.2+H1101*0.26+I1101*0.1+VLOOKUP(B1101,Sheet1!AU:AZ,4,FALSE)</f>
        <v>87.1</v>
      </c>
      <c r="M1101" s="62">
        <f>E1101*0.1+F1101*0.2+G1101*2+H1101*0.2+I1101*0.1+VLOOKUP(B1101,Sheet1!AU:AZ,5,FALSE)</f>
        <v>85</v>
      </c>
      <c r="N1101" s="62">
        <f>E1101*0.1+F1101*0.2+G1101*0.2+H1101*2+I1101*0.1+VLOOKUP(B1101,Sheet1!AU:AZ,6,FALSE)</f>
        <v>110.2</v>
      </c>
      <c r="O1101" s="62">
        <f t="shared" si="316"/>
        <v>36.9</v>
      </c>
      <c r="P1101" s="62">
        <f t="shared" si="317"/>
        <v>36.9</v>
      </c>
      <c r="R1101" s="9">
        <f t="shared" si="311"/>
        <v>44</v>
      </c>
      <c r="S1101" s="9">
        <f t="shared" si="300"/>
        <v>319.84</v>
      </c>
      <c r="T1101" s="9">
        <f t="shared" si="301"/>
        <v>50.8</v>
      </c>
      <c r="U1101" s="66">
        <f t="shared" si="312"/>
        <v>534</v>
      </c>
      <c r="V1101" s="9">
        <f t="shared" si="313"/>
        <v>640.8</v>
      </c>
      <c r="W1101" s="67">
        <f t="shared" si="314"/>
        <v>96</v>
      </c>
      <c r="Y1101" s="69">
        <f>VLOOKUP(D1101,Sheet2!P:Q,2,FALSE)</f>
        <v>105</v>
      </c>
      <c r="AB1101" s="4" t="str">
        <f>IF('表格编辑 '!D1158="monster","普通","BOSS")</f>
        <v>普通</v>
      </c>
      <c r="AD1101" s="50">
        <f>VLOOKUP(D1101,映射!AK:AL,2,FALSE)</f>
        <v>4</v>
      </c>
      <c r="AE1101" s="50" t="s">
        <v>37</v>
      </c>
      <c r="AF1101" s="4">
        <f>VLOOKUP(AE1101,映射!AN:AO,2,FALSE)</f>
        <v>2</v>
      </c>
      <c r="AG1101" s="50">
        <v>1</v>
      </c>
      <c r="AH1101" s="70">
        <v>1</v>
      </c>
      <c r="AI1101" s="16">
        <f t="shared" si="302"/>
        <v>40745</v>
      </c>
      <c r="AJ1101" s="16">
        <f t="shared" si="303"/>
        <v>50085</v>
      </c>
      <c r="AK1101" s="16">
        <f t="shared" si="304"/>
        <v>44</v>
      </c>
      <c r="AL1101" s="16" t="str">
        <f t="shared" si="305"/>
        <v>死亡之花</v>
      </c>
      <c r="AM1101" s="16">
        <f t="shared" si="306"/>
        <v>4272</v>
      </c>
      <c r="AN1101" s="16">
        <f t="shared" si="307"/>
        <v>1410</v>
      </c>
      <c r="AO1101" s="16">
        <f t="shared" si="315"/>
        <v>2862</v>
      </c>
      <c r="AP1101" s="16">
        <f t="shared" si="308"/>
        <v>3567</v>
      </c>
      <c r="AQ1101" s="16">
        <f t="shared" si="309"/>
        <v>1790</v>
      </c>
      <c r="AR1101" s="16">
        <f t="shared" si="310"/>
        <v>131</v>
      </c>
      <c r="AS1101" s="16"/>
      <c r="AT1101" s="16">
        <v>55.7</v>
      </c>
      <c r="AU1101" s="16">
        <v>77.3</v>
      </c>
      <c r="AV1101" s="16">
        <v>31.2</v>
      </c>
      <c r="AW1101" s="16"/>
    </row>
    <row r="1102" spans="1:49">
      <c r="A1102" s="62">
        <f>'表格编辑 '!A1159</f>
        <v>40746</v>
      </c>
      <c r="B1102" s="62">
        <f>'表格编辑 '!B1159</f>
        <v>50148</v>
      </c>
      <c r="C1102" s="62" t="str">
        <f>VLOOKUP(B1102,映射!A:B,2,FALSE)</f>
        <v>巨人</v>
      </c>
      <c r="D1102" s="62">
        <f>'表格编辑 '!E1159</f>
        <v>44</v>
      </c>
      <c r="E1102" s="62">
        <f>ROUNDUP((VLOOKUP(B1102,Sheet1!U:AA,3,FALSE)-2)*(0.042*(D1102-1)+0.2)+0.4,0)</f>
        <v>73</v>
      </c>
      <c r="F1102" s="62">
        <f>ROUNDUP((VLOOKUP(B1102,Sheet1!U:AA,4,FALSE)-2)*(0.042*(D1102-1)+0.2)+0.4,0)</f>
        <v>67</v>
      </c>
      <c r="G1102" s="62">
        <f>ROUNDUP((VLOOKUP(B1102,Sheet1!U:AA,5,FALSE)-2)*(0.042*(D1102-1)+0.2)+0.4,0)</f>
        <v>45</v>
      </c>
      <c r="H1102" s="62">
        <f>ROUNDUP((VLOOKUP(B1102,Sheet1!U:AA,6,FALSE)-2)*(0.042*(D1102-1)+0.2)+0.4,0)</f>
        <v>15</v>
      </c>
      <c r="I1102" s="62">
        <f>ROUNDUP((VLOOKUP(B1102,Sheet1!U:AA,7,FALSE)-2)*(0.042*(D1102-1)+0.2)+0.4,0)</f>
        <v>25</v>
      </c>
      <c r="J1102" s="62">
        <f>E1102*8+F1102*2+G1102*3+H1102*3+I1102*1+VLOOKUP(B1102,Sheet1!AU:AZ,2,FALSE)</f>
        <v>943</v>
      </c>
      <c r="K1102" s="62">
        <f>E1102*1+F1102*2+G1102*2+H1102*2+I1102*10+VLOOKUP(B1102,Sheet1!AU:AZ,3,FALSE)</f>
        <v>597</v>
      </c>
      <c r="L1102" s="62">
        <f>E1102*0.1+F1102*2+G1102*0.2+H1102*0.26+I1102*0.1+VLOOKUP(B1102,Sheet1!AU:AZ,4,FALSE)</f>
        <v>176.7</v>
      </c>
      <c r="M1102" s="62">
        <f>E1102*0.1+F1102*0.2+G1102*2+H1102*0.2+I1102*0.1+VLOOKUP(B1102,Sheet1!AU:AZ,5,FALSE)</f>
        <v>136.2</v>
      </c>
      <c r="N1102" s="62">
        <f>E1102*0.1+F1102*0.2+G1102*0.2+H1102*2+I1102*0.1+VLOOKUP(B1102,Sheet1!AU:AZ,6,FALSE)</f>
        <v>82.2</v>
      </c>
      <c r="O1102" s="62">
        <f t="shared" si="316"/>
        <v>-1.1</v>
      </c>
      <c r="P1102" s="62">
        <f t="shared" si="317"/>
        <v>47.7</v>
      </c>
      <c r="R1102" s="9">
        <f t="shared" si="311"/>
        <v>44</v>
      </c>
      <c r="S1102" s="9">
        <f t="shared" si="300"/>
        <v>319.84</v>
      </c>
      <c r="T1102" s="9">
        <f t="shared" si="301"/>
        <v>50.8</v>
      </c>
      <c r="U1102" s="66">
        <f t="shared" si="312"/>
        <v>421</v>
      </c>
      <c r="V1102" s="9">
        <f t="shared" si="313"/>
        <v>505.2</v>
      </c>
      <c r="W1102" s="67">
        <f t="shared" si="314"/>
        <v>285</v>
      </c>
      <c r="Y1102" s="69">
        <f>VLOOKUP(D1102,Sheet2!P:Q,2,FALSE)</f>
        <v>105</v>
      </c>
      <c r="AB1102" s="4" t="str">
        <f>IF('表格编辑 '!D1159="monster","普通","BOSS")</f>
        <v>普通</v>
      </c>
      <c r="AD1102" s="50">
        <f>VLOOKUP(D1102,映射!AK:AL,2,FALSE)</f>
        <v>4</v>
      </c>
      <c r="AE1102" s="50" t="s">
        <v>37</v>
      </c>
      <c r="AF1102" s="4">
        <f>VLOOKUP(AE1102,映射!AN:AO,2,FALSE)</f>
        <v>2</v>
      </c>
      <c r="AG1102" s="50">
        <v>1</v>
      </c>
      <c r="AH1102" s="70">
        <v>1</v>
      </c>
      <c r="AI1102" s="16">
        <f t="shared" si="302"/>
        <v>40746</v>
      </c>
      <c r="AJ1102" s="16">
        <f t="shared" si="303"/>
        <v>50148</v>
      </c>
      <c r="AK1102" s="16">
        <f t="shared" si="304"/>
        <v>44</v>
      </c>
      <c r="AL1102" s="16" t="str">
        <f t="shared" si="305"/>
        <v>巨人</v>
      </c>
      <c r="AM1102" s="16">
        <f t="shared" si="306"/>
        <v>3368</v>
      </c>
      <c r="AN1102" s="16">
        <f t="shared" si="307"/>
        <v>1886</v>
      </c>
      <c r="AO1102" s="16">
        <f t="shared" si="315"/>
        <v>1482</v>
      </c>
      <c r="AP1102" s="16">
        <f t="shared" si="308"/>
        <v>2425</v>
      </c>
      <c r="AQ1102" s="16">
        <f t="shared" si="309"/>
        <v>1194</v>
      </c>
      <c r="AR1102" s="16">
        <f t="shared" si="310"/>
        <v>266</v>
      </c>
      <c r="AS1102" s="16"/>
      <c r="AT1102" s="16">
        <v>100.4</v>
      </c>
      <c r="AU1102" s="16">
        <v>53.6</v>
      </c>
      <c r="AV1102" s="16">
        <v>-1.3</v>
      </c>
      <c r="AW1102" s="16"/>
    </row>
    <row r="1103" spans="1:49">
      <c r="A1103" s="62">
        <f>'表格编辑 '!A1160</f>
        <v>40747</v>
      </c>
      <c r="B1103" s="62">
        <f>'表格编辑 '!B1160</f>
        <v>50064</v>
      </c>
      <c r="C1103" s="62" t="str">
        <f>VLOOKUP(B1103,映射!A:B,2,FALSE)</f>
        <v>毒蜂</v>
      </c>
      <c r="D1103" s="62">
        <f>'表格编辑 '!E1160</f>
        <v>44</v>
      </c>
      <c r="E1103" s="62">
        <f>ROUNDUP((VLOOKUP(B1103,Sheet1!U:AA,3,FALSE)-2)*(0.042*(D1103-1)+0.2)+0.4,0)</f>
        <v>35</v>
      </c>
      <c r="F1103" s="62">
        <f>ROUNDUP((VLOOKUP(B1103,Sheet1!U:AA,4,FALSE)-2)*(0.042*(D1103-1)+0.2)+0.4,0)</f>
        <v>73</v>
      </c>
      <c r="G1103" s="62">
        <f>ROUNDUP((VLOOKUP(B1103,Sheet1!U:AA,5,FALSE)-2)*(0.042*(D1103-1)+0.2)+0.4,0)</f>
        <v>29</v>
      </c>
      <c r="H1103" s="62">
        <f>ROUNDUP((VLOOKUP(B1103,Sheet1!U:AA,6,FALSE)-2)*(0.042*(D1103-1)+0.2)+0.4,0)</f>
        <v>77</v>
      </c>
      <c r="I1103" s="62">
        <f>ROUNDUP((VLOOKUP(B1103,Sheet1!U:AA,7,FALSE)-2)*(0.042*(D1103-1)+0.2)+0.4,0)</f>
        <v>41</v>
      </c>
      <c r="J1103" s="62">
        <f>E1103*8+F1103*2+G1103*3+H1103*3+I1103*1+VLOOKUP(B1103,Sheet1!AU:AZ,2,FALSE)</f>
        <v>805</v>
      </c>
      <c r="K1103" s="62">
        <f>E1103*1+F1103*2+G1103*2+H1103*2+I1103*10+VLOOKUP(B1103,Sheet1!AU:AZ,3,FALSE)</f>
        <v>823</v>
      </c>
      <c r="L1103" s="62">
        <f>E1103*0.1+F1103*2+G1103*0.2+H1103*0.26+I1103*0.1+VLOOKUP(B1103,Sheet1!AU:AZ,4,FALSE)</f>
        <v>199.42</v>
      </c>
      <c r="M1103" s="62">
        <f>E1103*0.1+F1103*0.2+G1103*2+H1103*0.2+I1103*0.1+VLOOKUP(B1103,Sheet1!AU:AZ,5,FALSE)</f>
        <v>115.6</v>
      </c>
      <c r="N1103" s="62">
        <f>E1103*0.1+F1103*0.2+G1103*0.2+H1103*2+I1103*0.1+VLOOKUP(B1103,Sheet1!AU:AZ,6,FALSE)</f>
        <v>202</v>
      </c>
      <c r="O1103" s="62">
        <f t="shared" si="316"/>
        <v>13.1</v>
      </c>
      <c r="P1103" s="62">
        <f t="shared" si="317"/>
        <v>29.1</v>
      </c>
      <c r="R1103" s="9">
        <f t="shared" si="311"/>
        <v>44</v>
      </c>
      <c r="S1103" s="9">
        <f t="shared" si="300"/>
        <v>319.84</v>
      </c>
      <c r="T1103" s="9">
        <f t="shared" si="301"/>
        <v>50.8</v>
      </c>
      <c r="U1103" s="66">
        <f t="shared" si="312"/>
        <v>460</v>
      </c>
      <c r="V1103" s="9">
        <f t="shared" si="313"/>
        <v>552</v>
      </c>
      <c r="W1103" s="67">
        <f t="shared" si="314"/>
        <v>340</v>
      </c>
      <c r="Y1103" s="69">
        <f>VLOOKUP(D1103,Sheet2!P:Q,2,FALSE)</f>
        <v>105</v>
      </c>
      <c r="AB1103" s="4" t="str">
        <f>IF('表格编辑 '!D1160="monster","普通","BOSS")</f>
        <v>普通</v>
      </c>
      <c r="AD1103" s="50">
        <f>VLOOKUP(D1103,映射!AK:AL,2,FALSE)</f>
        <v>4</v>
      </c>
      <c r="AE1103" s="50" t="s">
        <v>37</v>
      </c>
      <c r="AF1103" s="4">
        <f>VLOOKUP(AE1103,映射!AN:AO,2,FALSE)</f>
        <v>2</v>
      </c>
      <c r="AG1103" s="50">
        <v>1</v>
      </c>
      <c r="AH1103" s="70">
        <v>1</v>
      </c>
      <c r="AI1103" s="16">
        <f t="shared" si="302"/>
        <v>40747</v>
      </c>
      <c r="AJ1103" s="16">
        <f t="shared" si="303"/>
        <v>50064</v>
      </c>
      <c r="AK1103" s="16">
        <f t="shared" si="304"/>
        <v>44</v>
      </c>
      <c r="AL1103" s="16" t="str">
        <f t="shared" si="305"/>
        <v>毒蜂</v>
      </c>
      <c r="AM1103" s="16">
        <f t="shared" si="306"/>
        <v>3680</v>
      </c>
      <c r="AN1103" s="16">
        <f t="shared" si="307"/>
        <v>1610</v>
      </c>
      <c r="AO1103" s="16">
        <f t="shared" si="315"/>
        <v>2070</v>
      </c>
      <c r="AP1103" s="16">
        <f t="shared" si="308"/>
        <v>2875</v>
      </c>
      <c r="AQ1103" s="16">
        <f t="shared" si="309"/>
        <v>1646</v>
      </c>
      <c r="AR1103" s="16">
        <f t="shared" si="310"/>
        <v>300</v>
      </c>
      <c r="AS1103" s="16"/>
      <c r="AT1103" s="16">
        <v>59</v>
      </c>
      <c r="AU1103" s="16">
        <v>132.8</v>
      </c>
      <c r="AV1103" s="16">
        <v>7.4</v>
      </c>
      <c r="AW1103" s="16"/>
    </row>
    <row r="1104" spans="1:49">
      <c r="A1104" s="62">
        <f>'表格编辑 '!A1161</f>
        <v>40748</v>
      </c>
      <c r="B1104" s="62">
        <f>'表格编辑 '!B1161</f>
        <v>50134</v>
      </c>
      <c r="C1104" s="62" t="str">
        <f>VLOOKUP(B1104,映射!A:B,2,FALSE)</f>
        <v>猎豹蜥蜴</v>
      </c>
      <c r="D1104" s="62">
        <f>'表格编辑 '!E1161</f>
        <v>44</v>
      </c>
      <c r="E1104" s="62">
        <f>ROUNDUP((VLOOKUP(B1104,Sheet1!U:AA,3,FALSE)-2)*(0.042*(D1104-1)+0.2)+0.4,0)</f>
        <v>43</v>
      </c>
      <c r="F1104" s="62">
        <f>ROUNDUP((VLOOKUP(B1104,Sheet1!U:AA,4,FALSE)-2)*(0.042*(D1104-1)+0.2)+0.4,0)</f>
        <v>69</v>
      </c>
      <c r="G1104" s="62">
        <f>ROUNDUP((VLOOKUP(B1104,Sheet1!U:AA,5,FALSE)-2)*(0.042*(D1104-1)+0.2)+0.4,0)</f>
        <v>53</v>
      </c>
      <c r="H1104" s="62">
        <f>ROUNDUP((VLOOKUP(B1104,Sheet1!U:AA,6,FALSE)-2)*(0.042*(D1104-1)+0.2)+0.4,0)</f>
        <v>17</v>
      </c>
      <c r="I1104" s="62">
        <f>ROUNDUP((VLOOKUP(B1104,Sheet1!U:AA,7,FALSE)-2)*(0.042*(D1104-1)+0.2)+0.4,0)</f>
        <v>23</v>
      </c>
      <c r="J1104" s="62">
        <f>E1104*8+F1104*2+G1104*3+H1104*3+I1104*1+VLOOKUP(B1104,Sheet1!AU:AZ,2,FALSE)</f>
        <v>735</v>
      </c>
      <c r="K1104" s="62">
        <f>E1104*1+F1104*2+G1104*2+H1104*2+I1104*10+VLOOKUP(B1104,Sheet1!AU:AZ,3,FALSE)</f>
        <v>571</v>
      </c>
      <c r="L1104" s="62">
        <f>E1104*0.1+F1104*2+G1104*0.2+H1104*0.26+I1104*0.1+VLOOKUP(B1104,Sheet1!AU:AZ,4,FALSE)</f>
        <v>179.62</v>
      </c>
      <c r="M1104" s="62">
        <f>E1104*0.1+F1104*0.2+G1104*2+H1104*0.2+I1104*0.1+VLOOKUP(B1104,Sheet1!AU:AZ,5,FALSE)</f>
        <v>149.8</v>
      </c>
      <c r="N1104" s="62">
        <f>E1104*0.1+F1104*0.2+G1104*0.2+H1104*2+I1104*0.1+VLOOKUP(B1104,Sheet1!AU:AZ,6,FALSE)</f>
        <v>85</v>
      </c>
      <c r="O1104" s="62">
        <f t="shared" si="316"/>
        <v>7.5</v>
      </c>
      <c r="P1104" s="62">
        <f t="shared" si="317"/>
        <v>23.3</v>
      </c>
      <c r="R1104" s="9">
        <f t="shared" si="311"/>
        <v>44</v>
      </c>
      <c r="S1104" s="9">
        <f t="shared" si="300"/>
        <v>319.84</v>
      </c>
      <c r="T1104" s="9">
        <f t="shared" si="301"/>
        <v>50.8</v>
      </c>
      <c r="U1104" s="66">
        <f t="shared" si="312"/>
        <v>399</v>
      </c>
      <c r="V1104" s="9">
        <f t="shared" si="313"/>
        <v>478.8</v>
      </c>
      <c r="W1104" s="67">
        <f t="shared" si="314"/>
        <v>292</v>
      </c>
      <c r="Y1104" s="69">
        <f>VLOOKUP(D1104,Sheet2!P:Q,2,FALSE)</f>
        <v>105</v>
      </c>
      <c r="AB1104" s="4" t="str">
        <f>IF('表格编辑 '!D1161="monster","普通","BOSS")</f>
        <v>普通</v>
      </c>
      <c r="AD1104" s="50">
        <f>VLOOKUP(D1104,映射!AK:AL,2,FALSE)</f>
        <v>4</v>
      </c>
      <c r="AE1104" s="50" t="s">
        <v>37</v>
      </c>
      <c r="AF1104" s="4">
        <f>VLOOKUP(AE1104,映射!AN:AO,2,FALSE)</f>
        <v>2</v>
      </c>
      <c r="AG1104" s="50">
        <v>1</v>
      </c>
      <c r="AH1104" s="70">
        <v>1</v>
      </c>
      <c r="AI1104" s="16">
        <f t="shared" si="302"/>
        <v>40748</v>
      </c>
      <c r="AJ1104" s="16">
        <f t="shared" si="303"/>
        <v>50134</v>
      </c>
      <c r="AK1104" s="16">
        <f t="shared" si="304"/>
        <v>44</v>
      </c>
      <c r="AL1104" s="16" t="str">
        <f t="shared" si="305"/>
        <v>猎豹蜥蜴</v>
      </c>
      <c r="AM1104" s="16">
        <f t="shared" si="306"/>
        <v>3192</v>
      </c>
      <c r="AN1104" s="16">
        <f t="shared" si="307"/>
        <v>1470</v>
      </c>
      <c r="AO1104" s="16">
        <f t="shared" si="315"/>
        <v>1722</v>
      </c>
      <c r="AP1104" s="16">
        <f t="shared" si="308"/>
        <v>2457</v>
      </c>
      <c r="AQ1104" s="16">
        <f t="shared" si="309"/>
        <v>1142</v>
      </c>
      <c r="AR1104" s="16">
        <f t="shared" si="310"/>
        <v>270</v>
      </c>
      <c r="AS1104" s="16"/>
      <c r="AT1104" s="16">
        <v>110.5</v>
      </c>
      <c r="AU1104" s="16">
        <v>56.5</v>
      </c>
      <c r="AV1104" s="16">
        <v>6.5</v>
      </c>
      <c r="AW1104" s="16"/>
    </row>
    <row r="1105" spans="1:49">
      <c r="A1105" s="62">
        <f>'表格编辑 '!A1162</f>
        <v>40749</v>
      </c>
      <c r="B1105" s="62">
        <f>'表格编辑 '!B1162</f>
        <v>50020</v>
      </c>
      <c r="C1105" s="62" t="str">
        <f>VLOOKUP(B1105,映射!A:B,2,FALSE)</f>
        <v>地狱看门犬</v>
      </c>
      <c r="D1105" s="62">
        <f>'表格编辑 '!E1162</f>
        <v>44</v>
      </c>
      <c r="E1105" s="62">
        <f>ROUNDUP((VLOOKUP(B1105,Sheet1!U:AA,3,FALSE)-2)*(0.042*(D1105-1)+0.2)+0.4,0)</f>
        <v>69</v>
      </c>
      <c r="F1105" s="62">
        <f>ROUNDUP((VLOOKUP(B1105,Sheet1!U:AA,4,FALSE)-2)*(0.042*(D1105-1)+0.2)+0.4,0)</f>
        <v>79</v>
      </c>
      <c r="G1105" s="62">
        <f>ROUNDUP((VLOOKUP(B1105,Sheet1!U:AA,5,FALSE)-2)*(0.042*(D1105-1)+0.2)+0.4,0)</f>
        <v>41</v>
      </c>
      <c r="H1105" s="62">
        <f>ROUNDUP((VLOOKUP(B1105,Sheet1!U:AA,6,FALSE)-2)*(0.042*(D1105-1)+0.2)+0.4,0)</f>
        <v>63</v>
      </c>
      <c r="I1105" s="62">
        <f>ROUNDUP((VLOOKUP(B1105,Sheet1!U:AA,7,FALSE)-2)*(0.042*(D1105-1)+0.2)+0.4,0)</f>
        <v>33</v>
      </c>
      <c r="J1105" s="62">
        <f>E1105*8+F1105*2+G1105*3+H1105*3+I1105*1+VLOOKUP(B1105,Sheet1!AU:AZ,2,FALSE)</f>
        <v>1075</v>
      </c>
      <c r="K1105" s="62">
        <f>E1105*1+F1105*2+G1105*2+H1105*2+I1105*10+VLOOKUP(B1105,Sheet1!AU:AZ,3,FALSE)</f>
        <v>785</v>
      </c>
      <c r="L1105" s="62">
        <f>E1105*0.1+F1105*2+G1105*0.2+H1105*0.26+I1105*0.1+VLOOKUP(B1105,Sheet1!AU:AZ,4,FALSE)</f>
        <v>212.78</v>
      </c>
      <c r="M1105" s="62">
        <f>E1105*0.1+F1105*0.2+G1105*2+H1105*0.2+I1105*0.1+VLOOKUP(B1105,Sheet1!AU:AZ,5,FALSE)</f>
        <v>140.6</v>
      </c>
      <c r="N1105" s="62">
        <f>E1105*0.1+F1105*0.2+G1105*0.2+H1105*2+I1105*0.1+VLOOKUP(B1105,Sheet1!AU:AZ,6,FALSE)</f>
        <v>180.2</v>
      </c>
      <c r="O1105" s="62">
        <f t="shared" si="316"/>
        <v>-0.299999999999997</v>
      </c>
      <c r="P1105" s="62">
        <f t="shared" si="317"/>
        <v>52.5</v>
      </c>
      <c r="R1105" s="9">
        <f t="shared" si="311"/>
        <v>44</v>
      </c>
      <c r="S1105" s="9">
        <f t="shared" si="300"/>
        <v>319.84</v>
      </c>
      <c r="T1105" s="9">
        <f t="shared" si="301"/>
        <v>50.8</v>
      </c>
      <c r="U1105" s="66">
        <f t="shared" si="312"/>
        <v>414</v>
      </c>
      <c r="V1105" s="9">
        <f t="shared" si="313"/>
        <v>496.8</v>
      </c>
      <c r="W1105" s="67">
        <f t="shared" si="314"/>
        <v>372</v>
      </c>
      <c r="Y1105" s="69">
        <f>VLOOKUP(D1105,Sheet2!P:Q,2,FALSE)</f>
        <v>105</v>
      </c>
      <c r="AB1105" s="4" t="str">
        <f>IF('表格编辑 '!D1162="monster","普通","BOSS")</f>
        <v>普通</v>
      </c>
      <c r="AD1105" s="50">
        <f>VLOOKUP(D1105,映射!AK:AL,2,FALSE)</f>
        <v>4</v>
      </c>
      <c r="AE1105" s="50" t="s">
        <v>37</v>
      </c>
      <c r="AF1105" s="4">
        <f>VLOOKUP(AE1105,映射!AN:AO,2,FALSE)</f>
        <v>2</v>
      </c>
      <c r="AG1105" s="50">
        <v>1</v>
      </c>
      <c r="AH1105" s="70">
        <v>1</v>
      </c>
      <c r="AI1105" s="16">
        <f t="shared" si="302"/>
        <v>40749</v>
      </c>
      <c r="AJ1105" s="16">
        <f t="shared" si="303"/>
        <v>50020</v>
      </c>
      <c r="AK1105" s="16">
        <f t="shared" si="304"/>
        <v>44</v>
      </c>
      <c r="AL1105" s="16" t="str">
        <f t="shared" si="305"/>
        <v>地狱看门犬</v>
      </c>
      <c r="AM1105" s="16">
        <f t="shared" si="306"/>
        <v>3312</v>
      </c>
      <c r="AN1105" s="16">
        <f t="shared" si="307"/>
        <v>2150</v>
      </c>
      <c r="AO1105" s="16">
        <f t="shared" si="315"/>
        <v>1162</v>
      </c>
      <c r="AP1105" s="16">
        <f t="shared" si="308"/>
        <v>2237</v>
      </c>
      <c r="AQ1105" s="16">
        <f t="shared" si="309"/>
        <v>1570</v>
      </c>
      <c r="AR1105" s="16">
        <f t="shared" si="310"/>
        <v>320</v>
      </c>
      <c r="AS1105" s="16"/>
      <c r="AT1105" s="16">
        <v>62.2</v>
      </c>
      <c r="AU1105" s="16">
        <v>96.4</v>
      </c>
      <c r="AV1105" s="16">
        <v>3.8</v>
      </c>
      <c r="AW1105" s="16"/>
    </row>
    <row r="1106" spans="1:49">
      <c r="A1106" s="62">
        <f>'表格编辑 '!A1163</f>
        <v>40750</v>
      </c>
      <c r="B1106" s="62">
        <f>'表格编辑 '!B1163</f>
        <v>50063</v>
      </c>
      <c r="C1106" s="62" t="str">
        <f>VLOOKUP(B1106,映射!A:B,2,FALSE)</f>
        <v>杀人蜂</v>
      </c>
      <c r="D1106" s="62">
        <f>'表格编辑 '!E1163</f>
        <v>44</v>
      </c>
      <c r="E1106" s="62">
        <f>ROUNDUP((VLOOKUP(B1106,Sheet1!U:AA,3,FALSE)-2)*(0.042*(D1106-1)+0.2)+0.4,0)</f>
        <v>21</v>
      </c>
      <c r="F1106" s="62">
        <f>ROUNDUP((VLOOKUP(B1106,Sheet1!U:AA,4,FALSE)-2)*(0.042*(D1106-1)+0.2)+0.4,0)</f>
        <v>71</v>
      </c>
      <c r="G1106" s="62">
        <f>ROUNDUP((VLOOKUP(B1106,Sheet1!U:AA,5,FALSE)-2)*(0.042*(D1106-1)+0.2)+0.4,0)</f>
        <v>21</v>
      </c>
      <c r="H1106" s="62">
        <f>ROUNDUP((VLOOKUP(B1106,Sheet1!U:AA,6,FALSE)-2)*(0.042*(D1106-1)+0.2)+0.4,0)</f>
        <v>71</v>
      </c>
      <c r="I1106" s="62">
        <f>ROUNDUP((VLOOKUP(B1106,Sheet1!U:AA,7,FALSE)-2)*(0.042*(D1106-1)+0.2)+0.4,0)</f>
        <v>21</v>
      </c>
      <c r="J1106" s="62">
        <f>E1106*8+F1106*2+G1106*3+H1106*3+I1106*1+VLOOKUP(B1106,Sheet1!AU:AZ,2,FALSE)</f>
        <v>627</v>
      </c>
      <c r="K1106" s="62">
        <f>E1106*1+F1106*2+G1106*2+H1106*2+I1106*10+VLOOKUP(B1106,Sheet1!AU:AZ,3,FALSE)</f>
        <v>577</v>
      </c>
      <c r="L1106" s="62">
        <f>E1106*0.1+F1106*2+G1106*0.2+H1106*0.26+I1106*0.1+VLOOKUP(B1106,Sheet1!AU:AZ,4,FALSE)</f>
        <v>188.86</v>
      </c>
      <c r="M1106" s="62">
        <f>E1106*0.1+F1106*0.2+G1106*2+H1106*0.2+I1106*0.1+VLOOKUP(B1106,Sheet1!AU:AZ,5,FALSE)</f>
        <v>94.6</v>
      </c>
      <c r="N1106" s="62">
        <f>E1106*0.1+F1106*0.2+G1106*0.2+H1106*2+I1106*0.1+VLOOKUP(B1106,Sheet1!AU:AZ,6,FALSE)</f>
        <v>184.6</v>
      </c>
      <c r="O1106" s="62">
        <f t="shared" si="316"/>
        <v>0.5</v>
      </c>
      <c r="P1106" s="62">
        <f t="shared" si="317"/>
        <v>19.7</v>
      </c>
      <c r="R1106" s="9">
        <f t="shared" si="311"/>
        <v>44</v>
      </c>
      <c r="S1106" s="9">
        <f t="shared" si="300"/>
        <v>319.84</v>
      </c>
      <c r="T1106" s="9">
        <f t="shared" si="301"/>
        <v>50.8</v>
      </c>
      <c r="U1106" s="66">
        <f t="shared" si="312"/>
        <v>508</v>
      </c>
      <c r="V1106" s="9">
        <f t="shared" si="313"/>
        <v>609.6</v>
      </c>
      <c r="W1106" s="67">
        <f t="shared" si="314"/>
        <v>314</v>
      </c>
      <c r="Y1106" s="69">
        <f>VLOOKUP(D1106,Sheet2!P:Q,2,FALSE)</f>
        <v>105</v>
      </c>
      <c r="AB1106" s="4" t="str">
        <f>IF('表格编辑 '!D1163="monster","普通","BOSS")</f>
        <v>普通</v>
      </c>
      <c r="AD1106" s="50">
        <f>VLOOKUP(D1106,映射!AK:AL,2,FALSE)</f>
        <v>4</v>
      </c>
      <c r="AE1106" s="50" t="s">
        <v>37</v>
      </c>
      <c r="AF1106" s="4">
        <f>VLOOKUP(AE1106,映射!AN:AO,2,FALSE)</f>
        <v>2</v>
      </c>
      <c r="AG1106" s="50">
        <v>1</v>
      </c>
      <c r="AH1106" s="70">
        <v>1</v>
      </c>
      <c r="AI1106" s="16">
        <f t="shared" si="302"/>
        <v>40750</v>
      </c>
      <c r="AJ1106" s="16">
        <f t="shared" si="303"/>
        <v>50063</v>
      </c>
      <c r="AK1106" s="16">
        <f t="shared" si="304"/>
        <v>44</v>
      </c>
      <c r="AL1106" s="16" t="str">
        <f t="shared" si="305"/>
        <v>杀人蜂</v>
      </c>
      <c r="AM1106" s="16">
        <f t="shared" si="306"/>
        <v>4064</v>
      </c>
      <c r="AN1106" s="16">
        <f t="shared" si="307"/>
        <v>1254</v>
      </c>
      <c r="AO1106" s="16">
        <f t="shared" si="315"/>
        <v>2810</v>
      </c>
      <c r="AP1106" s="16">
        <f t="shared" si="308"/>
        <v>3437</v>
      </c>
      <c r="AQ1106" s="16">
        <f t="shared" si="309"/>
        <v>1154</v>
      </c>
      <c r="AR1106" s="16">
        <f t="shared" si="310"/>
        <v>284</v>
      </c>
      <c r="AS1106" s="16"/>
      <c r="AT1106" s="16">
        <v>64</v>
      </c>
      <c r="AU1106" s="16">
        <v>141.4</v>
      </c>
      <c r="AV1106" s="16">
        <v>0.4</v>
      </c>
      <c r="AW1106" s="16"/>
    </row>
    <row r="1107" spans="1:49">
      <c r="A1107" s="62">
        <f>'表格编辑 '!A1164</f>
        <v>40751</v>
      </c>
      <c r="B1107" s="62">
        <f>'表格编辑 '!B1164</f>
        <v>50102</v>
      </c>
      <c r="C1107" s="62" t="str">
        <f>VLOOKUP(B1107,映射!A:B,2,FALSE)</f>
        <v>水精</v>
      </c>
      <c r="D1107" s="62">
        <f>'表格编辑 '!E1164</f>
        <v>49</v>
      </c>
      <c r="E1107" s="62">
        <f>ROUNDUP((VLOOKUP(B1107,Sheet1!U:AA,3,FALSE)-2)*(0.042*(D1107-1)+0.2)+0.4,0)</f>
        <v>63</v>
      </c>
      <c r="F1107" s="62">
        <f>ROUNDUP((VLOOKUP(B1107,Sheet1!U:AA,4,FALSE)-2)*(0.042*(D1107-1)+0.2)+0.4,0)</f>
        <v>63</v>
      </c>
      <c r="G1107" s="62">
        <f>ROUNDUP((VLOOKUP(B1107,Sheet1!U:AA,5,FALSE)-2)*(0.042*(D1107-1)+0.2)+0.4,0)</f>
        <v>63</v>
      </c>
      <c r="H1107" s="62">
        <f>ROUNDUP((VLOOKUP(B1107,Sheet1!U:AA,6,FALSE)-2)*(0.042*(D1107-1)+0.2)+0.4,0)</f>
        <v>41</v>
      </c>
      <c r="I1107" s="62">
        <f>ROUNDUP((VLOOKUP(B1107,Sheet1!U:AA,7,FALSE)-2)*(0.042*(D1107-1)+0.2)+0.4,0)</f>
        <v>63</v>
      </c>
      <c r="J1107" s="62">
        <f>E1107*8+F1107*2+G1107*3+H1107*3+I1107*1+VLOOKUP(B1107,Sheet1!AU:AZ,2,FALSE)</f>
        <v>1025</v>
      </c>
      <c r="K1107" s="62">
        <f>E1107*1+F1107*2+G1107*2+H1107*2+I1107*10+VLOOKUP(B1107,Sheet1!AU:AZ,3,FALSE)</f>
        <v>1047</v>
      </c>
      <c r="L1107" s="62">
        <f>E1107*0.1+F1107*2+G1107*0.2+H1107*0.26+I1107*0.1+VLOOKUP(B1107,Sheet1!AU:AZ,4,FALSE)</f>
        <v>181.86</v>
      </c>
      <c r="M1107" s="62">
        <f>E1107*0.1+F1107*0.2+G1107*2+H1107*0.2+I1107*0.1+VLOOKUP(B1107,Sheet1!AU:AZ,5,FALSE)</f>
        <v>179.4</v>
      </c>
      <c r="N1107" s="62">
        <f>E1107*0.1+F1107*0.2+G1107*0.2+H1107*2+I1107*0.1+VLOOKUP(B1107,Sheet1!AU:AZ,6,FALSE)</f>
        <v>139.8</v>
      </c>
      <c r="O1107" s="62">
        <f t="shared" si="316"/>
        <v>33.7</v>
      </c>
      <c r="P1107" s="62">
        <f t="shared" si="317"/>
        <v>39.7</v>
      </c>
      <c r="R1107" s="9">
        <f t="shared" si="311"/>
        <v>49</v>
      </c>
      <c r="S1107" s="9">
        <f t="shared" si="300"/>
        <v>342.44</v>
      </c>
      <c r="T1107" s="9">
        <f t="shared" si="301"/>
        <v>54.8</v>
      </c>
      <c r="U1107" s="66">
        <f t="shared" si="312"/>
        <v>399</v>
      </c>
      <c r="V1107" s="9">
        <f t="shared" si="313"/>
        <v>478.8</v>
      </c>
      <c r="W1107" s="67">
        <f t="shared" si="314"/>
        <v>287</v>
      </c>
      <c r="Y1107" s="69">
        <f>VLOOKUP(D1107,Sheet2!P:Q,2,FALSE)</f>
        <v>105</v>
      </c>
      <c r="AB1107" s="4" t="str">
        <f>IF('表格编辑 '!D1164="monster","普通","BOSS")</f>
        <v>普通</v>
      </c>
      <c r="AD1107" s="50">
        <f>VLOOKUP(D1107,映射!AK:AL,2,FALSE)</f>
        <v>4</v>
      </c>
      <c r="AE1107" s="50" t="s">
        <v>37</v>
      </c>
      <c r="AF1107" s="4">
        <f>VLOOKUP(AE1107,映射!AN:AO,2,FALSE)</f>
        <v>2</v>
      </c>
      <c r="AG1107" s="50">
        <v>1</v>
      </c>
      <c r="AH1107" s="70">
        <v>1</v>
      </c>
      <c r="AI1107" s="16">
        <f t="shared" si="302"/>
        <v>40751</v>
      </c>
      <c r="AJ1107" s="16">
        <f t="shared" si="303"/>
        <v>50102</v>
      </c>
      <c r="AK1107" s="16">
        <f t="shared" si="304"/>
        <v>49</v>
      </c>
      <c r="AL1107" s="16" t="str">
        <f t="shared" si="305"/>
        <v>水精</v>
      </c>
      <c r="AM1107" s="16">
        <f t="shared" si="306"/>
        <v>3192</v>
      </c>
      <c r="AN1107" s="16">
        <f t="shared" si="307"/>
        <v>2050</v>
      </c>
      <c r="AO1107" s="16">
        <f t="shared" si="315"/>
        <v>1142</v>
      </c>
      <c r="AP1107" s="16">
        <f t="shared" si="308"/>
        <v>2167</v>
      </c>
      <c r="AQ1107" s="16">
        <f t="shared" si="309"/>
        <v>2094</v>
      </c>
      <c r="AR1107" s="16">
        <f t="shared" si="310"/>
        <v>273</v>
      </c>
      <c r="AS1107" s="16"/>
      <c r="AT1107" s="16">
        <v>117</v>
      </c>
      <c r="AU1107" s="16">
        <v>117</v>
      </c>
      <c r="AV1107" s="16">
        <v>22.5</v>
      </c>
      <c r="AW1107" s="16"/>
    </row>
    <row r="1108" spans="1:49">
      <c r="A1108" s="62">
        <f>'表格编辑 '!A1165</f>
        <v>40752</v>
      </c>
      <c r="B1108" s="62">
        <f>'表格编辑 '!B1165</f>
        <v>50089</v>
      </c>
      <c r="C1108" s="62" t="str">
        <f>VLOOKUP(B1108,映射!A:B,2,FALSE)</f>
        <v>冰雪臭臭花</v>
      </c>
      <c r="D1108" s="62">
        <f>'表格编辑 '!E1165</f>
        <v>49</v>
      </c>
      <c r="E1108" s="62">
        <f>ROUNDUP((VLOOKUP(B1108,Sheet1!U:AA,3,FALSE)-2)*(0.042*(D1108-1)+0.2)+0.4,0)</f>
        <v>74</v>
      </c>
      <c r="F1108" s="62">
        <f>ROUNDUP((VLOOKUP(B1108,Sheet1!U:AA,4,FALSE)-2)*(0.042*(D1108-1)+0.2)+0.4,0)</f>
        <v>52</v>
      </c>
      <c r="G1108" s="62">
        <f>ROUNDUP((VLOOKUP(B1108,Sheet1!U:AA,5,FALSE)-2)*(0.042*(D1108-1)+0.2)+0.4,0)</f>
        <v>30</v>
      </c>
      <c r="H1108" s="62">
        <f>ROUNDUP((VLOOKUP(B1108,Sheet1!U:AA,6,FALSE)-2)*(0.042*(D1108-1)+0.2)+0.4,0)</f>
        <v>36</v>
      </c>
      <c r="I1108" s="62">
        <f>ROUNDUP((VLOOKUP(B1108,Sheet1!U:AA,7,FALSE)-2)*(0.042*(D1108-1)+0.2)+0.4,0)</f>
        <v>56</v>
      </c>
      <c r="J1108" s="62">
        <f>E1108*8+F1108*2+G1108*3+H1108*3+I1108*1+VLOOKUP(B1108,Sheet1!AU:AZ,2,FALSE)</f>
        <v>970</v>
      </c>
      <c r="K1108" s="62">
        <f>E1108*1+F1108*2+G1108*2+H1108*2+I1108*10+VLOOKUP(B1108,Sheet1!AU:AZ,3,FALSE)</f>
        <v>890</v>
      </c>
      <c r="L1108" s="62">
        <f>E1108*0.1+F1108*2+G1108*0.2+H1108*0.26+I1108*0.1+VLOOKUP(B1108,Sheet1!AU:AZ,4,FALSE)</f>
        <v>152.36</v>
      </c>
      <c r="M1108" s="62">
        <f>E1108*0.1+F1108*0.2+G1108*2+H1108*0.2+I1108*0.1+VLOOKUP(B1108,Sheet1!AU:AZ,5,FALSE)</f>
        <v>110.6</v>
      </c>
      <c r="N1108" s="62">
        <f>E1108*0.1+F1108*0.2+G1108*0.2+H1108*2+I1108*0.1+VLOOKUP(B1108,Sheet1!AU:AZ,6,FALSE)</f>
        <v>121.4</v>
      </c>
      <c r="O1108" s="62">
        <f t="shared" si="316"/>
        <v>19.8</v>
      </c>
      <c r="P1108" s="62">
        <f t="shared" si="317"/>
        <v>52.6</v>
      </c>
      <c r="R1108" s="9">
        <f t="shared" si="311"/>
        <v>49</v>
      </c>
      <c r="S1108" s="9">
        <f t="shared" si="300"/>
        <v>342.44</v>
      </c>
      <c r="T1108" s="9">
        <f t="shared" si="301"/>
        <v>54.8</v>
      </c>
      <c r="U1108" s="66">
        <f t="shared" si="312"/>
        <v>522</v>
      </c>
      <c r="V1108" s="9">
        <f t="shared" si="313"/>
        <v>626.4</v>
      </c>
      <c r="W1108" s="67">
        <f t="shared" si="314"/>
        <v>220</v>
      </c>
      <c r="Y1108" s="69">
        <f>VLOOKUP(D1108,Sheet2!P:Q,2,FALSE)</f>
        <v>105</v>
      </c>
      <c r="AB1108" s="4" t="str">
        <f>IF('表格编辑 '!D1165="monster","普通","BOSS")</f>
        <v>普通</v>
      </c>
      <c r="AD1108" s="50">
        <f>VLOOKUP(D1108,映射!AK:AL,2,FALSE)</f>
        <v>4</v>
      </c>
      <c r="AE1108" s="50" t="s">
        <v>37</v>
      </c>
      <c r="AF1108" s="4">
        <f>VLOOKUP(AE1108,映射!AN:AO,2,FALSE)</f>
        <v>2</v>
      </c>
      <c r="AG1108" s="50">
        <v>1</v>
      </c>
      <c r="AH1108" s="70">
        <v>1</v>
      </c>
      <c r="AI1108" s="16">
        <f t="shared" si="302"/>
        <v>40752</v>
      </c>
      <c r="AJ1108" s="16">
        <f t="shared" si="303"/>
        <v>50089</v>
      </c>
      <c r="AK1108" s="16">
        <f t="shared" si="304"/>
        <v>49</v>
      </c>
      <c r="AL1108" s="16" t="str">
        <f t="shared" si="305"/>
        <v>冰雪臭臭花</v>
      </c>
      <c r="AM1108" s="16">
        <f t="shared" si="306"/>
        <v>4176</v>
      </c>
      <c r="AN1108" s="16">
        <f t="shared" si="307"/>
        <v>1940</v>
      </c>
      <c r="AO1108" s="16">
        <f t="shared" si="315"/>
        <v>2236</v>
      </c>
      <c r="AP1108" s="16">
        <f t="shared" si="308"/>
        <v>3206</v>
      </c>
      <c r="AQ1108" s="16">
        <f t="shared" si="309"/>
        <v>1780</v>
      </c>
      <c r="AR1108" s="16">
        <f t="shared" si="310"/>
        <v>229</v>
      </c>
      <c r="AS1108" s="16"/>
      <c r="AT1108" s="16">
        <v>78.7</v>
      </c>
      <c r="AU1108" s="16">
        <v>89.5</v>
      </c>
      <c r="AV1108" s="16">
        <v>17.5</v>
      </c>
      <c r="AW1108" s="16"/>
    </row>
    <row r="1109" spans="1:49">
      <c r="A1109" s="62">
        <f>'表格编辑 '!A1166</f>
        <v>40753</v>
      </c>
      <c r="B1109" s="62">
        <f>'表格编辑 '!B1166</f>
        <v>50060</v>
      </c>
      <c r="C1109" s="62" t="str">
        <f>VLOOKUP(B1109,映射!A:B,2,FALSE)</f>
        <v>炼狱魔蝎</v>
      </c>
      <c r="D1109" s="62">
        <f>'表格编辑 '!E1166</f>
        <v>49</v>
      </c>
      <c r="E1109" s="62">
        <f>ROUNDUP((VLOOKUP(B1109,Sheet1!U:AA,3,FALSE)-2)*(0.042*(D1109-1)+0.2)+0.4,0)</f>
        <v>39</v>
      </c>
      <c r="F1109" s="62">
        <f>ROUNDUP((VLOOKUP(B1109,Sheet1!U:AA,4,FALSE)-2)*(0.042*(D1109-1)+0.2)+0.4,0)</f>
        <v>59</v>
      </c>
      <c r="G1109" s="62">
        <f>ROUNDUP((VLOOKUP(B1109,Sheet1!U:AA,5,FALSE)-2)*(0.042*(D1109-1)+0.2)+0.4,0)</f>
        <v>90</v>
      </c>
      <c r="H1109" s="62">
        <f>ROUNDUP((VLOOKUP(B1109,Sheet1!U:AA,6,FALSE)-2)*(0.042*(D1109-1)+0.2)+0.4,0)</f>
        <v>39</v>
      </c>
      <c r="I1109" s="62">
        <f>ROUNDUP((VLOOKUP(B1109,Sheet1!U:AA,7,FALSE)-2)*(0.042*(D1109-1)+0.2)+0.4,0)</f>
        <v>12</v>
      </c>
      <c r="J1109" s="62">
        <f>E1109*8+F1109*2+G1109*3+H1109*3+I1109*1+VLOOKUP(B1109,Sheet1!AU:AZ,2,FALSE)</f>
        <v>849</v>
      </c>
      <c r="K1109" s="62">
        <f>E1109*1+F1109*2+G1109*2+H1109*2+I1109*10+VLOOKUP(B1109,Sheet1!AU:AZ,3,FALSE)</f>
        <v>555</v>
      </c>
      <c r="L1109" s="62">
        <f>E1109*0.1+F1109*2+G1109*0.2+H1109*0.26+I1109*0.1+VLOOKUP(B1109,Sheet1!AU:AZ,4,FALSE)</f>
        <v>171.24</v>
      </c>
      <c r="M1109" s="62">
        <f>E1109*0.1+F1109*0.2+G1109*2+H1109*0.2+I1109*0.1+VLOOKUP(B1109,Sheet1!AU:AZ,5,FALSE)</f>
        <v>224.7</v>
      </c>
      <c r="N1109" s="62">
        <f>E1109*0.1+F1109*0.2+G1109*0.2+H1109*2+I1109*0.1+VLOOKUP(B1109,Sheet1!AU:AZ,6,FALSE)</f>
        <v>132.9</v>
      </c>
      <c r="O1109" s="62">
        <f t="shared" si="316"/>
        <v>6.1</v>
      </c>
      <c r="P1109" s="62">
        <f t="shared" si="317"/>
        <v>22.9</v>
      </c>
      <c r="R1109" s="9">
        <f t="shared" si="311"/>
        <v>49</v>
      </c>
      <c r="S1109" s="9">
        <f t="shared" si="300"/>
        <v>342.44</v>
      </c>
      <c r="T1109" s="9">
        <f t="shared" si="301"/>
        <v>54.8</v>
      </c>
      <c r="U1109" s="66">
        <f t="shared" si="312"/>
        <v>346</v>
      </c>
      <c r="V1109" s="9">
        <f t="shared" si="313"/>
        <v>415.2</v>
      </c>
      <c r="W1109" s="67">
        <f t="shared" si="314"/>
        <v>263</v>
      </c>
      <c r="Y1109" s="69">
        <f>VLOOKUP(D1109,Sheet2!P:Q,2,FALSE)</f>
        <v>105</v>
      </c>
      <c r="AB1109" s="4" t="str">
        <f>IF('表格编辑 '!D1166="monster","普通","BOSS")</f>
        <v>普通</v>
      </c>
      <c r="AD1109" s="50">
        <f>VLOOKUP(D1109,映射!AK:AL,2,FALSE)</f>
        <v>4</v>
      </c>
      <c r="AE1109" s="50" t="s">
        <v>37</v>
      </c>
      <c r="AF1109" s="4">
        <f>VLOOKUP(AE1109,映射!AN:AO,2,FALSE)</f>
        <v>2</v>
      </c>
      <c r="AG1109" s="50">
        <v>1</v>
      </c>
      <c r="AH1109" s="70">
        <v>1</v>
      </c>
      <c r="AI1109" s="16">
        <f t="shared" si="302"/>
        <v>40753</v>
      </c>
      <c r="AJ1109" s="16">
        <f t="shared" si="303"/>
        <v>50060</v>
      </c>
      <c r="AK1109" s="16">
        <f t="shared" si="304"/>
        <v>49</v>
      </c>
      <c r="AL1109" s="16" t="str">
        <f t="shared" si="305"/>
        <v>炼狱魔蝎</v>
      </c>
      <c r="AM1109" s="16">
        <f t="shared" si="306"/>
        <v>2768</v>
      </c>
      <c r="AN1109" s="16">
        <f t="shared" si="307"/>
        <v>1698</v>
      </c>
      <c r="AO1109" s="16">
        <f t="shared" si="315"/>
        <v>1070</v>
      </c>
      <c r="AP1109" s="16">
        <f t="shared" si="308"/>
        <v>1919</v>
      </c>
      <c r="AQ1109" s="16">
        <f t="shared" si="309"/>
        <v>1110</v>
      </c>
      <c r="AR1109" s="16">
        <f t="shared" si="310"/>
        <v>257</v>
      </c>
      <c r="AS1109" s="16"/>
      <c r="AT1109" s="16">
        <v>177.5</v>
      </c>
      <c r="AU1109" s="16">
        <v>98.3</v>
      </c>
      <c r="AV1109" s="16">
        <v>5.7</v>
      </c>
      <c r="AW1109" s="16"/>
    </row>
    <row r="1110" spans="1:49">
      <c r="A1110" s="62">
        <f>'表格编辑 '!A1167</f>
        <v>40754</v>
      </c>
      <c r="B1110" s="62">
        <f>'表格编辑 '!B1167</f>
        <v>50102</v>
      </c>
      <c r="C1110" s="62" t="str">
        <f>VLOOKUP(B1110,映射!A:B,2,FALSE)</f>
        <v>水精</v>
      </c>
      <c r="D1110" s="62">
        <f>'表格编辑 '!E1167</f>
        <v>49</v>
      </c>
      <c r="E1110" s="62">
        <f>ROUNDUP((VLOOKUP(B1110,Sheet1!U:AA,3,FALSE)-2)*(0.042*(D1110-1)+0.2)+0.4,0)</f>
        <v>63</v>
      </c>
      <c r="F1110" s="62">
        <f>ROUNDUP((VLOOKUP(B1110,Sheet1!U:AA,4,FALSE)-2)*(0.042*(D1110-1)+0.2)+0.4,0)</f>
        <v>63</v>
      </c>
      <c r="G1110" s="62">
        <f>ROUNDUP((VLOOKUP(B1110,Sheet1!U:AA,5,FALSE)-2)*(0.042*(D1110-1)+0.2)+0.4,0)</f>
        <v>63</v>
      </c>
      <c r="H1110" s="62">
        <f>ROUNDUP((VLOOKUP(B1110,Sheet1!U:AA,6,FALSE)-2)*(0.042*(D1110-1)+0.2)+0.4,0)</f>
        <v>41</v>
      </c>
      <c r="I1110" s="62">
        <f>ROUNDUP((VLOOKUP(B1110,Sheet1!U:AA,7,FALSE)-2)*(0.042*(D1110-1)+0.2)+0.4,0)</f>
        <v>63</v>
      </c>
      <c r="J1110" s="62">
        <f>E1110*8+F1110*2+G1110*3+H1110*3+I1110*1+VLOOKUP(B1110,Sheet1!AU:AZ,2,FALSE)</f>
        <v>1025</v>
      </c>
      <c r="K1110" s="62">
        <f>E1110*1+F1110*2+G1110*2+H1110*2+I1110*10+VLOOKUP(B1110,Sheet1!AU:AZ,3,FALSE)</f>
        <v>1047</v>
      </c>
      <c r="L1110" s="62">
        <f>E1110*0.1+F1110*2+G1110*0.2+H1110*0.26+I1110*0.1+VLOOKUP(B1110,Sheet1!AU:AZ,4,FALSE)</f>
        <v>181.86</v>
      </c>
      <c r="M1110" s="62">
        <f>E1110*0.1+F1110*0.2+G1110*2+H1110*0.2+I1110*0.1+VLOOKUP(B1110,Sheet1!AU:AZ,5,FALSE)</f>
        <v>179.4</v>
      </c>
      <c r="N1110" s="62">
        <f>E1110*0.1+F1110*0.2+G1110*0.2+H1110*2+I1110*0.1+VLOOKUP(B1110,Sheet1!AU:AZ,6,FALSE)</f>
        <v>139.8</v>
      </c>
      <c r="O1110" s="62">
        <f t="shared" si="316"/>
        <v>33.7</v>
      </c>
      <c r="P1110" s="62">
        <f t="shared" si="317"/>
        <v>39.7</v>
      </c>
      <c r="R1110" s="9">
        <f t="shared" si="311"/>
        <v>49</v>
      </c>
      <c r="S1110" s="9">
        <f t="shared" si="300"/>
        <v>342.44</v>
      </c>
      <c r="T1110" s="9">
        <f t="shared" si="301"/>
        <v>54.8</v>
      </c>
      <c r="U1110" s="66">
        <f t="shared" si="312"/>
        <v>399</v>
      </c>
      <c r="V1110" s="9">
        <f t="shared" si="313"/>
        <v>478.8</v>
      </c>
      <c r="W1110" s="67">
        <f t="shared" si="314"/>
        <v>287</v>
      </c>
      <c r="Y1110" s="69">
        <f>VLOOKUP(D1110,Sheet2!P:Q,2,FALSE)</f>
        <v>105</v>
      </c>
      <c r="AB1110" s="4" t="str">
        <f>IF('表格编辑 '!D1167="monster","普通","BOSS")</f>
        <v>普通</v>
      </c>
      <c r="AD1110" s="50">
        <f>VLOOKUP(D1110,映射!AK:AL,2,FALSE)</f>
        <v>4</v>
      </c>
      <c r="AE1110" s="50" t="s">
        <v>37</v>
      </c>
      <c r="AF1110" s="4">
        <f>VLOOKUP(AE1110,映射!AN:AO,2,FALSE)</f>
        <v>2</v>
      </c>
      <c r="AG1110" s="50">
        <v>1</v>
      </c>
      <c r="AH1110" s="70">
        <v>1</v>
      </c>
      <c r="AI1110" s="16">
        <f t="shared" si="302"/>
        <v>40754</v>
      </c>
      <c r="AJ1110" s="16">
        <f t="shared" si="303"/>
        <v>50102</v>
      </c>
      <c r="AK1110" s="16">
        <f t="shared" si="304"/>
        <v>49</v>
      </c>
      <c r="AL1110" s="16" t="str">
        <f t="shared" si="305"/>
        <v>水精</v>
      </c>
      <c r="AM1110" s="16">
        <f t="shared" si="306"/>
        <v>3192</v>
      </c>
      <c r="AN1110" s="16">
        <f t="shared" si="307"/>
        <v>2050</v>
      </c>
      <c r="AO1110" s="16">
        <f t="shared" si="315"/>
        <v>1142</v>
      </c>
      <c r="AP1110" s="16">
        <f t="shared" si="308"/>
        <v>2167</v>
      </c>
      <c r="AQ1110" s="16">
        <f t="shared" si="309"/>
        <v>2094</v>
      </c>
      <c r="AR1110" s="16">
        <f t="shared" si="310"/>
        <v>273</v>
      </c>
      <c r="AS1110" s="16"/>
      <c r="AT1110" s="16">
        <v>117</v>
      </c>
      <c r="AU1110" s="16">
        <v>117</v>
      </c>
      <c r="AV1110" s="16">
        <v>22.5</v>
      </c>
      <c r="AW1110" s="16"/>
    </row>
    <row r="1111" spans="1:49">
      <c r="A1111" s="62">
        <f>'表格编辑 '!A1168</f>
        <v>40755</v>
      </c>
      <c r="B1111" s="62">
        <f>'表格编辑 '!B1168</f>
        <v>50043</v>
      </c>
      <c r="C1111" s="62" t="str">
        <f>VLOOKUP(B1111,映射!A:B,2,FALSE)</f>
        <v>小魔物</v>
      </c>
      <c r="D1111" s="62">
        <f>'表格编辑 '!E1168</f>
        <v>49</v>
      </c>
      <c r="E1111" s="62">
        <f>ROUNDUP((VLOOKUP(B1111,Sheet1!U:AA,3,FALSE)-2)*(0.042*(D1111-1)+0.2)+0.4,0)</f>
        <v>45</v>
      </c>
      <c r="F1111" s="62">
        <f>ROUNDUP((VLOOKUP(B1111,Sheet1!U:AA,4,FALSE)-2)*(0.042*(D1111-1)+0.2)+0.4,0)</f>
        <v>67</v>
      </c>
      <c r="G1111" s="62">
        <f>ROUNDUP((VLOOKUP(B1111,Sheet1!U:AA,5,FALSE)-2)*(0.042*(D1111-1)+0.2)+0.4,0)</f>
        <v>23</v>
      </c>
      <c r="H1111" s="62">
        <f>ROUNDUP((VLOOKUP(B1111,Sheet1!U:AA,6,FALSE)-2)*(0.042*(D1111-1)+0.2)+0.4,0)</f>
        <v>78</v>
      </c>
      <c r="I1111" s="62">
        <f>ROUNDUP((VLOOKUP(B1111,Sheet1!U:AA,7,FALSE)-2)*(0.042*(D1111-1)+0.2)+0.4,0)</f>
        <v>78</v>
      </c>
      <c r="J1111" s="62">
        <f>E1111*8+F1111*2+G1111*3+H1111*3+I1111*1+VLOOKUP(B1111,Sheet1!AU:AZ,2,FALSE)</f>
        <v>895</v>
      </c>
      <c r="K1111" s="62">
        <f>E1111*1+F1111*2+G1111*2+H1111*2+I1111*10+VLOOKUP(B1111,Sheet1!AU:AZ,3,FALSE)</f>
        <v>1181</v>
      </c>
      <c r="L1111" s="62">
        <f>E1111*0.1+F1111*2+G1111*0.2+H1111*0.26+I1111*0.1+VLOOKUP(B1111,Sheet1!AU:AZ,4,FALSE)</f>
        <v>191.18</v>
      </c>
      <c r="M1111" s="62">
        <f>E1111*0.1+F1111*0.2+G1111*2+H1111*0.2+I1111*0.1+VLOOKUP(B1111,Sheet1!AU:AZ,5,FALSE)</f>
        <v>107.3</v>
      </c>
      <c r="N1111" s="62">
        <f>E1111*0.1+F1111*0.2+G1111*0.2+H1111*2+I1111*0.1+VLOOKUP(B1111,Sheet1!AU:AZ,6,FALSE)</f>
        <v>206.3</v>
      </c>
      <c r="O1111" s="62">
        <f t="shared" si="316"/>
        <v>39</v>
      </c>
      <c r="P1111" s="62">
        <f t="shared" si="317"/>
        <v>34.8</v>
      </c>
      <c r="R1111" s="9">
        <f t="shared" si="311"/>
        <v>49</v>
      </c>
      <c r="S1111" s="9">
        <f t="shared" ref="S1111:S1174" si="318">VLOOKUP(R1111,LVgongfang,9,FALSE)+Y1111</f>
        <v>342.44</v>
      </c>
      <c r="T1111" s="9">
        <f t="shared" ref="T1111:T1174" si="319">VLOOKUP(R1111,LVgongfang,10,FALSE)</f>
        <v>54.8</v>
      </c>
      <c r="U1111" s="66">
        <f t="shared" si="312"/>
        <v>530</v>
      </c>
      <c r="V1111" s="9">
        <f t="shared" si="313"/>
        <v>636</v>
      </c>
      <c r="W1111" s="67">
        <f t="shared" si="314"/>
        <v>309</v>
      </c>
      <c r="Y1111" s="69">
        <f>VLOOKUP(D1111,Sheet2!P:Q,2,FALSE)</f>
        <v>105</v>
      </c>
      <c r="AB1111" s="4" t="str">
        <f>IF('表格编辑 '!D1168="monster","普通","BOSS")</f>
        <v>普通</v>
      </c>
      <c r="AD1111" s="50">
        <f>VLOOKUP(D1111,映射!AK:AL,2,FALSE)</f>
        <v>4</v>
      </c>
      <c r="AE1111" s="50" t="s">
        <v>37</v>
      </c>
      <c r="AF1111" s="4">
        <f>VLOOKUP(AE1111,映射!AN:AO,2,FALSE)</f>
        <v>2</v>
      </c>
      <c r="AG1111" s="50">
        <v>1</v>
      </c>
      <c r="AH1111" s="70">
        <v>1</v>
      </c>
      <c r="AI1111" s="16">
        <f t="shared" ref="AI1111:AI1174" si="320">A1111</f>
        <v>40755</v>
      </c>
      <c r="AJ1111" s="16">
        <f t="shared" ref="AJ1111:AJ1174" si="321">B1111</f>
        <v>50043</v>
      </c>
      <c r="AK1111" s="16">
        <f t="shared" ref="AK1111:AK1174" si="322">D1111</f>
        <v>49</v>
      </c>
      <c r="AL1111" s="16" t="str">
        <f t="shared" ref="AL1111:AL1174" si="323">C1111</f>
        <v>小魔物</v>
      </c>
      <c r="AM1111" s="16">
        <f t="shared" ref="AM1111:AM1174" si="324">U1111*AD1111*AG1111*AF1111</f>
        <v>4240</v>
      </c>
      <c r="AN1111" s="16">
        <f t="shared" ref="AN1111:AN1174" si="325">J1111*AF1111</f>
        <v>1790</v>
      </c>
      <c r="AO1111" s="16">
        <f t="shared" si="315"/>
        <v>2450</v>
      </c>
      <c r="AP1111" s="16">
        <f t="shared" ref="AP1111:AP1174" si="326">J1111+AO1111</f>
        <v>3345</v>
      </c>
      <c r="AQ1111" s="16">
        <f t="shared" ref="AQ1111:AQ1174" si="327">K1111*AF1111</f>
        <v>2362</v>
      </c>
      <c r="AR1111" s="16">
        <f t="shared" ref="AR1111:AR1174" si="328">ROUNDUP(L1111*IF(AF1111&gt;1,1.5,1),0)</f>
        <v>287</v>
      </c>
      <c r="AS1111" s="16"/>
      <c r="AT1111" s="16">
        <v>52.2</v>
      </c>
      <c r="AU1111" s="16">
        <v>154.8</v>
      </c>
      <c r="AV1111" s="16">
        <v>39.9</v>
      </c>
      <c r="AW1111" s="16"/>
    </row>
    <row r="1112" spans="1:49">
      <c r="A1112" s="62">
        <f>'表格编辑 '!A1169</f>
        <v>40756</v>
      </c>
      <c r="B1112" s="62">
        <f>'表格编辑 '!B1169</f>
        <v>50154</v>
      </c>
      <c r="C1112" s="62" t="str">
        <f>VLOOKUP(B1112,映射!A:B,2,FALSE)</f>
        <v>海贼</v>
      </c>
      <c r="D1112" s="62">
        <f>'表格编辑 '!E1169</f>
        <v>49</v>
      </c>
      <c r="E1112" s="62">
        <f>ROUNDUP((VLOOKUP(B1112,Sheet1!U:AA,3,FALSE)-2)*(0.042*(D1112-1)+0.2)+0.4,0)</f>
        <v>39</v>
      </c>
      <c r="F1112" s="62">
        <f>ROUNDUP((VLOOKUP(B1112,Sheet1!U:AA,4,FALSE)-2)*(0.042*(D1112-1)+0.2)+0.4,0)</f>
        <v>65</v>
      </c>
      <c r="G1112" s="62">
        <f>ROUNDUP((VLOOKUP(B1112,Sheet1!U:AA,5,FALSE)-2)*(0.042*(D1112-1)+0.2)+0.4,0)</f>
        <v>47</v>
      </c>
      <c r="H1112" s="62">
        <f>ROUNDUP((VLOOKUP(B1112,Sheet1!U:AA,6,FALSE)-2)*(0.042*(D1112-1)+0.2)+0.4,0)</f>
        <v>59</v>
      </c>
      <c r="I1112" s="62">
        <f>ROUNDUP((VLOOKUP(B1112,Sheet1!U:AA,7,FALSE)-2)*(0.042*(D1112-1)+0.2)+0.4,0)</f>
        <v>27</v>
      </c>
      <c r="J1112" s="62">
        <f>E1112*8+F1112*2+G1112*3+H1112*3+I1112*1+VLOOKUP(B1112,Sheet1!AU:AZ,2,FALSE)</f>
        <v>807</v>
      </c>
      <c r="K1112" s="62">
        <f>E1112*1+F1112*2+G1112*2+H1112*2+I1112*10+VLOOKUP(B1112,Sheet1!AU:AZ,3,FALSE)</f>
        <v>671</v>
      </c>
      <c r="L1112" s="62">
        <f>E1112*0.1+F1112*2+G1112*0.2+H1112*0.26+I1112*0.1+VLOOKUP(B1112,Sheet1!AU:AZ,4,FALSE)</f>
        <v>181.34</v>
      </c>
      <c r="M1112" s="62">
        <f>E1112*0.1+F1112*0.2+G1112*2+H1112*0.2+I1112*0.1+VLOOKUP(B1112,Sheet1!AU:AZ,5,FALSE)</f>
        <v>145.4</v>
      </c>
      <c r="N1112" s="62">
        <f>E1112*0.1+F1112*0.2+G1112*0.2+H1112*2+I1112*0.1+VLOOKUP(B1112,Sheet1!AU:AZ,6,FALSE)</f>
        <v>167</v>
      </c>
      <c r="O1112" s="62">
        <f t="shared" si="316"/>
        <v>6.9</v>
      </c>
      <c r="P1112" s="62">
        <f t="shared" si="317"/>
        <v>29.1</v>
      </c>
      <c r="R1112" s="9">
        <f t="shared" ref="R1112:R1175" si="329">D1112</f>
        <v>49</v>
      </c>
      <c r="S1112" s="9">
        <f t="shared" si="318"/>
        <v>342.44</v>
      </c>
      <c r="T1112" s="9">
        <f t="shared" si="319"/>
        <v>54.8</v>
      </c>
      <c r="U1112" s="66">
        <f t="shared" ref="U1112:U1175" si="330">ROUND((S1112^2*3)/(S1112+M1112*3),0)</f>
        <v>452</v>
      </c>
      <c r="V1112" s="9">
        <f t="shared" ref="V1112:V1175" si="331">U1112*1.2</f>
        <v>542.4</v>
      </c>
      <c r="W1112" s="67">
        <f t="shared" ref="W1112:W1175" si="332">ROUNDUP((L1112^2*3)/(L1112+T1112*3),0)</f>
        <v>286</v>
      </c>
      <c r="Y1112" s="69">
        <f>VLOOKUP(D1112,Sheet2!P:Q,2,FALSE)</f>
        <v>105</v>
      </c>
      <c r="AB1112" s="4" t="str">
        <f>IF('表格编辑 '!D1169="monster","普通","BOSS")</f>
        <v>普通</v>
      </c>
      <c r="AD1112" s="50">
        <f>VLOOKUP(D1112,映射!AK:AL,2,FALSE)</f>
        <v>4</v>
      </c>
      <c r="AE1112" s="50" t="s">
        <v>37</v>
      </c>
      <c r="AF1112" s="4">
        <f>VLOOKUP(AE1112,映射!AN:AO,2,FALSE)</f>
        <v>2</v>
      </c>
      <c r="AG1112" s="50">
        <v>1</v>
      </c>
      <c r="AH1112" s="70">
        <v>1</v>
      </c>
      <c r="AI1112" s="16">
        <f t="shared" si="320"/>
        <v>40756</v>
      </c>
      <c r="AJ1112" s="16">
        <f t="shared" si="321"/>
        <v>50154</v>
      </c>
      <c r="AK1112" s="16">
        <f t="shared" si="322"/>
        <v>49</v>
      </c>
      <c r="AL1112" s="16" t="str">
        <f t="shared" si="323"/>
        <v>海贼</v>
      </c>
      <c r="AM1112" s="16">
        <f t="shared" si="324"/>
        <v>3616</v>
      </c>
      <c r="AN1112" s="16">
        <f t="shared" si="325"/>
        <v>1614</v>
      </c>
      <c r="AO1112" s="16">
        <f t="shared" ref="AO1112:AO1175" si="333">AM1112-AN1112</f>
        <v>2002</v>
      </c>
      <c r="AP1112" s="16">
        <f t="shared" si="326"/>
        <v>2809</v>
      </c>
      <c r="AQ1112" s="16">
        <f t="shared" si="327"/>
        <v>1342</v>
      </c>
      <c r="AR1112" s="16">
        <f t="shared" si="328"/>
        <v>273</v>
      </c>
      <c r="AS1112" s="16"/>
      <c r="AT1112" s="16">
        <v>109.4</v>
      </c>
      <c r="AU1112" s="16">
        <v>127.4</v>
      </c>
      <c r="AV1112" s="16">
        <v>6.40000000000001</v>
      </c>
      <c r="AW1112" s="16"/>
    </row>
    <row r="1113" spans="1:49">
      <c r="A1113" s="62">
        <f>'表格编辑 '!A1170</f>
        <v>40757</v>
      </c>
      <c r="B1113" s="62">
        <f>'表格编辑 '!B1170</f>
        <v>50052</v>
      </c>
      <c r="C1113" s="62" t="str">
        <f>VLOOKUP(B1113,映射!A:B,2,FALSE)</f>
        <v>恶魔蝙蝠</v>
      </c>
      <c r="D1113" s="62">
        <f>'表格编辑 '!E1170</f>
        <v>49</v>
      </c>
      <c r="E1113" s="62">
        <f>ROUNDUP((VLOOKUP(B1113,Sheet1!U:AA,3,FALSE)-2)*(0.042*(D1113-1)+0.2)+0.4,0)</f>
        <v>36</v>
      </c>
      <c r="F1113" s="62">
        <f>ROUNDUP((VLOOKUP(B1113,Sheet1!U:AA,4,FALSE)-2)*(0.042*(D1113-1)+0.2)+0.4,0)</f>
        <v>83</v>
      </c>
      <c r="G1113" s="62">
        <f>ROUNDUP((VLOOKUP(B1113,Sheet1!U:AA,5,FALSE)-2)*(0.042*(D1113-1)+0.2)+0.4,0)</f>
        <v>30</v>
      </c>
      <c r="H1113" s="62">
        <f>ROUNDUP((VLOOKUP(B1113,Sheet1!U:AA,6,FALSE)-2)*(0.042*(D1113-1)+0.2)+0.4,0)</f>
        <v>72</v>
      </c>
      <c r="I1113" s="62">
        <f>ROUNDUP((VLOOKUP(B1113,Sheet1!U:AA,7,FALSE)-2)*(0.042*(D1113-1)+0.2)+0.4,0)</f>
        <v>61</v>
      </c>
      <c r="J1113" s="62">
        <f>E1113*8+F1113*2+G1113*3+H1113*3+I1113*1+VLOOKUP(B1113,Sheet1!AU:AZ,2,FALSE)</f>
        <v>841</v>
      </c>
      <c r="K1113" s="62">
        <f>E1113*1+F1113*2+G1113*2+H1113*2+I1113*10+VLOOKUP(B1113,Sheet1!AU:AZ,3,FALSE)</f>
        <v>1036</v>
      </c>
      <c r="L1113" s="62">
        <f>E1113*0.1+F1113*2+G1113*0.2+H1113*0.26+I1113*0.1+VLOOKUP(B1113,Sheet1!AU:AZ,4,FALSE)</f>
        <v>220.42</v>
      </c>
      <c r="M1113" s="62">
        <f>E1113*0.1+F1113*0.2+G1113*2+H1113*0.2+I1113*0.1+VLOOKUP(B1113,Sheet1!AU:AZ,5,FALSE)</f>
        <v>120.7</v>
      </c>
      <c r="N1113" s="62">
        <f>E1113*0.1+F1113*0.2+G1113*0.2+H1113*2+I1113*0.1+VLOOKUP(B1113,Sheet1!AU:AZ,6,FALSE)</f>
        <v>196.3</v>
      </c>
      <c r="O1113" s="62">
        <f t="shared" si="316"/>
        <v>28.5</v>
      </c>
      <c r="P1113" s="62">
        <f t="shared" si="317"/>
        <v>25.8</v>
      </c>
      <c r="R1113" s="9">
        <f t="shared" si="329"/>
        <v>49</v>
      </c>
      <c r="S1113" s="9">
        <f t="shared" si="318"/>
        <v>342.44</v>
      </c>
      <c r="T1113" s="9">
        <f t="shared" si="319"/>
        <v>54.8</v>
      </c>
      <c r="U1113" s="66">
        <f t="shared" si="330"/>
        <v>499</v>
      </c>
      <c r="V1113" s="9">
        <f t="shared" si="331"/>
        <v>598.8</v>
      </c>
      <c r="W1113" s="67">
        <f t="shared" si="332"/>
        <v>379</v>
      </c>
      <c r="Y1113" s="69">
        <f>VLOOKUP(D1113,Sheet2!P:Q,2,FALSE)</f>
        <v>105</v>
      </c>
      <c r="AB1113" s="4" t="str">
        <f>IF('表格编辑 '!D1170="monster","普通","BOSS")</f>
        <v>普通</v>
      </c>
      <c r="AD1113" s="50">
        <f>VLOOKUP(D1113,映射!AK:AL,2,FALSE)</f>
        <v>4</v>
      </c>
      <c r="AE1113" s="50" t="s">
        <v>37</v>
      </c>
      <c r="AF1113" s="4">
        <f>VLOOKUP(AE1113,映射!AN:AO,2,FALSE)</f>
        <v>2</v>
      </c>
      <c r="AG1113" s="50">
        <v>1</v>
      </c>
      <c r="AH1113" s="70">
        <v>1</v>
      </c>
      <c r="AI1113" s="16">
        <f t="shared" si="320"/>
        <v>40757</v>
      </c>
      <c r="AJ1113" s="16">
        <f t="shared" si="321"/>
        <v>50052</v>
      </c>
      <c r="AK1113" s="16">
        <f t="shared" si="322"/>
        <v>49</v>
      </c>
      <c r="AL1113" s="16" t="str">
        <f t="shared" si="323"/>
        <v>恶魔蝙蝠</v>
      </c>
      <c r="AM1113" s="16">
        <f t="shared" si="324"/>
        <v>3992</v>
      </c>
      <c r="AN1113" s="16">
        <f t="shared" si="325"/>
        <v>1682</v>
      </c>
      <c r="AO1113" s="16">
        <f t="shared" si="333"/>
        <v>2310</v>
      </c>
      <c r="AP1113" s="16">
        <f t="shared" si="326"/>
        <v>3151</v>
      </c>
      <c r="AQ1113" s="16">
        <f t="shared" si="327"/>
        <v>2072</v>
      </c>
      <c r="AR1113" s="16">
        <f t="shared" si="328"/>
        <v>331</v>
      </c>
      <c r="AS1113" s="16"/>
      <c r="AT1113" s="16">
        <v>61.5</v>
      </c>
      <c r="AU1113" s="16">
        <v>128.1</v>
      </c>
      <c r="AV1113" s="16">
        <v>19.5</v>
      </c>
      <c r="AW1113" s="16"/>
    </row>
    <row r="1114" spans="1:49">
      <c r="A1114" s="62">
        <f>'表格编辑 '!A1171</f>
        <v>40758</v>
      </c>
      <c r="B1114" s="62">
        <f>'表格编辑 '!B1171</f>
        <v>50141</v>
      </c>
      <c r="C1114" s="62" t="str">
        <f>VLOOKUP(B1114,映射!A:B,2,FALSE)</f>
        <v>水龙蜥</v>
      </c>
      <c r="D1114" s="62">
        <f>'表格编辑 '!E1171</f>
        <v>49</v>
      </c>
      <c r="E1114" s="62">
        <f>ROUNDUP((VLOOKUP(B1114,Sheet1!U:AA,3,FALSE)-2)*(0.042*(D1114-1)+0.2)+0.4,0)</f>
        <v>87</v>
      </c>
      <c r="F1114" s="62">
        <f>ROUNDUP((VLOOKUP(B1114,Sheet1!U:AA,4,FALSE)-2)*(0.042*(D1114-1)+0.2)+0.4,0)</f>
        <v>85</v>
      </c>
      <c r="G1114" s="62">
        <f>ROUNDUP((VLOOKUP(B1114,Sheet1!U:AA,5,FALSE)-2)*(0.042*(D1114-1)+0.2)+0.4,0)</f>
        <v>67</v>
      </c>
      <c r="H1114" s="62">
        <f>ROUNDUP((VLOOKUP(B1114,Sheet1!U:AA,6,FALSE)-2)*(0.042*(D1114-1)+0.2)+0.4,0)</f>
        <v>32</v>
      </c>
      <c r="I1114" s="62">
        <f>ROUNDUP((VLOOKUP(B1114,Sheet1!U:AA,7,FALSE)-2)*(0.042*(D1114-1)+0.2)+0.4,0)</f>
        <v>21</v>
      </c>
      <c r="J1114" s="62">
        <f>E1114*8+F1114*2+G1114*3+H1114*3+I1114*1+VLOOKUP(B1114,Sheet1!AU:AZ,2,FALSE)</f>
        <v>1204</v>
      </c>
      <c r="K1114" s="62">
        <f>E1114*1+F1114*2+G1114*2+H1114*2+I1114*10+VLOOKUP(B1114,Sheet1!AU:AZ,3,FALSE)</f>
        <v>685</v>
      </c>
      <c r="L1114" s="62">
        <f>E1114*0.1+F1114*2+G1114*0.2+H1114*0.26+I1114*0.1+VLOOKUP(B1114,Sheet1!AU:AZ,4,FALSE)</f>
        <v>222.52</v>
      </c>
      <c r="M1114" s="62">
        <f>E1114*0.1+F1114*0.2+G1114*2+H1114*0.2+I1114*0.1+VLOOKUP(B1114,Sheet1!AU:AZ,5,FALSE)</f>
        <v>188.2</v>
      </c>
      <c r="N1114" s="62">
        <f>E1114*0.1+F1114*0.2+G1114*0.2+H1114*2+I1114*0.1+VLOOKUP(B1114,Sheet1!AU:AZ,6,FALSE)</f>
        <v>125.2</v>
      </c>
      <c r="O1114" s="62">
        <f t="shared" si="316"/>
        <v>-7.59999999999999</v>
      </c>
      <c r="P1114" s="62">
        <f t="shared" si="317"/>
        <v>58.7</v>
      </c>
      <c r="R1114" s="9">
        <f t="shared" si="329"/>
        <v>49</v>
      </c>
      <c r="S1114" s="9">
        <f t="shared" si="318"/>
        <v>342.44</v>
      </c>
      <c r="T1114" s="9">
        <f t="shared" si="319"/>
        <v>54.8</v>
      </c>
      <c r="U1114" s="66">
        <f t="shared" si="330"/>
        <v>388</v>
      </c>
      <c r="V1114" s="9">
        <f t="shared" si="331"/>
        <v>465.6</v>
      </c>
      <c r="W1114" s="67">
        <f t="shared" si="332"/>
        <v>384</v>
      </c>
      <c r="Y1114" s="69">
        <f>VLOOKUP(D1114,Sheet2!P:Q,2,FALSE)</f>
        <v>105</v>
      </c>
      <c r="AB1114" s="4" t="str">
        <f>IF('表格编辑 '!D1171="monster","普通","BOSS")</f>
        <v>普通</v>
      </c>
      <c r="AD1114" s="50">
        <f>VLOOKUP(D1114,映射!AK:AL,2,FALSE)</f>
        <v>4</v>
      </c>
      <c r="AE1114" s="50" t="s">
        <v>37</v>
      </c>
      <c r="AF1114" s="4">
        <f>VLOOKUP(AE1114,映射!AN:AO,2,FALSE)</f>
        <v>2</v>
      </c>
      <c r="AG1114" s="50">
        <v>1</v>
      </c>
      <c r="AH1114" s="70">
        <v>1</v>
      </c>
      <c r="AI1114" s="16">
        <f t="shared" si="320"/>
        <v>40758</v>
      </c>
      <c r="AJ1114" s="16">
        <f t="shared" si="321"/>
        <v>50141</v>
      </c>
      <c r="AK1114" s="16">
        <f t="shared" si="322"/>
        <v>49</v>
      </c>
      <c r="AL1114" s="16" t="str">
        <f t="shared" si="323"/>
        <v>水龙蜥</v>
      </c>
      <c r="AM1114" s="16">
        <f t="shared" si="324"/>
        <v>3104</v>
      </c>
      <c r="AN1114" s="16">
        <f t="shared" si="325"/>
        <v>2408</v>
      </c>
      <c r="AO1114" s="16">
        <f t="shared" si="333"/>
        <v>696</v>
      </c>
      <c r="AP1114" s="16">
        <f t="shared" si="326"/>
        <v>1900</v>
      </c>
      <c r="AQ1114" s="16">
        <f t="shared" si="327"/>
        <v>1370</v>
      </c>
      <c r="AR1114" s="16">
        <f t="shared" si="328"/>
        <v>334</v>
      </c>
      <c r="AS1114" s="16"/>
      <c r="AT1114" s="16">
        <v>149.1</v>
      </c>
      <c r="AU1114" s="16">
        <v>69.9</v>
      </c>
      <c r="AV1114" s="16">
        <v>-9</v>
      </c>
      <c r="AW1114" s="16"/>
    </row>
    <row r="1115" spans="1:49">
      <c r="A1115" s="62">
        <f>'表格编辑 '!A1172</f>
        <v>40759</v>
      </c>
      <c r="B1115" s="62">
        <f>'表格编辑 '!B1172</f>
        <v>50073</v>
      </c>
      <c r="C1115" s="62" t="str">
        <f>VLOOKUP(B1115,映射!A:B,2,FALSE)</f>
        <v>土蜘蛛</v>
      </c>
      <c r="D1115" s="62">
        <f>'表格编辑 '!E1172</f>
        <v>49</v>
      </c>
      <c r="E1115" s="62">
        <f>ROUNDUP((VLOOKUP(B1115,Sheet1!U:AA,3,FALSE)-2)*(0.042*(D1115-1)+0.2)+0.4,0)</f>
        <v>54</v>
      </c>
      <c r="F1115" s="62">
        <f>ROUNDUP((VLOOKUP(B1115,Sheet1!U:AA,4,FALSE)-2)*(0.042*(D1115-1)+0.2)+0.4,0)</f>
        <v>30</v>
      </c>
      <c r="G1115" s="62">
        <f>ROUNDUP((VLOOKUP(B1115,Sheet1!U:AA,5,FALSE)-2)*(0.042*(D1115-1)+0.2)+0.4,0)</f>
        <v>36</v>
      </c>
      <c r="H1115" s="62">
        <f>ROUNDUP((VLOOKUP(B1115,Sheet1!U:AA,6,FALSE)-2)*(0.042*(D1115-1)+0.2)+0.4,0)</f>
        <v>59</v>
      </c>
      <c r="I1115" s="62">
        <f>ROUNDUP((VLOOKUP(B1115,Sheet1!U:AA,7,FALSE)-2)*(0.042*(D1115-1)+0.2)+0.4,0)</f>
        <v>47</v>
      </c>
      <c r="J1115" s="62">
        <f>E1115*8+F1115*2+G1115*3+H1115*3+I1115*1+VLOOKUP(B1115,Sheet1!AU:AZ,2,FALSE)</f>
        <v>844</v>
      </c>
      <c r="K1115" s="62">
        <f>E1115*1+F1115*2+G1115*2+H1115*2+I1115*10+VLOOKUP(B1115,Sheet1!AU:AZ,3,FALSE)</f>
        <v>794</v>
      </c>
      <c r="L1115" s="62">
        <f>E1115*0.1+F1115*2+G1115*0.2+H1115*0.26+I1115*0.1+VLOOKUP(B1115,Sheet1!AU:AZ,4,FALSE)</f>
        <v>112.64</v>
      </c>
      <c r="M1115" s="62">
        <f>E1115*0.1+F1115*0.2+G1115*2+H1115*0.2+I1115*0.1+VLOOKUP(B1115,Sheet1!AU:AZ,5,FALSE)</f>
        <v>119.9</v>
      </c>
      <c r="N1115" s="62">
        <f>E1115*0.1+F1115*0.2+G1115*0.2+H1115*2+I1115*0.1+VLOOKUP(B1115,Sheet1!AU:AZ,6,FALSE)</f>
        <v>161.3</v>
      </c>
      <c r="O1115" s="62">
        <f t="shared" si="316"/>
        <v>19.7</v>
      </c>
      <c r="P1115" s="62">
        <f t="shared" si="317"/>
        <v>43.7</v>
      </c>
      <c r="R1115" s="9">
        <f t="shared" si="329"/>
        <v>49</v>
      </c>
      <c r="S1115" s="9">
        <f t="shared" si="318"/>
        <v>342.44</v>
      </c>
      <c r="T1115" s="9">
        <f t="shared" si="319"/>
        <v>54.8</v>
      </c>
      <c r="U1115" s="66">
        <f t="shared" si="330"/>
        <v>501</v>
      </c>
      <c r="V1115" s="9">
        <f t="shared" si="331"/>
        <v>601.2</v>
      </c>
      <c r="W1115" s="67">
        <f t="shared" si="332"/>
        <v>138</v>
      </c>
      <c r="Y1115" s="69">
        <f>VLOOKUP(D1115,Sheet2!P:Q,2,FALSE)</f>
        <v>105</v>
      </c>
      <c r="AB1115" s="4" t="str">
        <f>IF('表格编辑 '!D1172="monster","普通","BOSS")</f>
        <v>普通</v>
      </c>
      <c r="AD1115" s="50">
        <f>VLOOKUP(D1115,映射!AK:AL,2,FALSE)</f>
        <v>4</v>
      </c>
      <c r="AE1115" s="50" t="s">
        <v>37</v>
      </c>
      <c r="AF1115" s="4">
        <f>VLOOKUP(AE1115,映射!AN:AO,2,FALSE)</f>
        <v>2</v>
      </c>
      <c r="AG1115" s="50">
        <v>1</v>
      </c>
      <c r="AH1115" s="70">
        <v>1</v>
      </c>
      <c r="AI1115" s="16">
        <f t="shared" si="320"/>
        <v>40759</v>
      </c>
      <c r="AJ1115" s="16">
        <f t="shared" si="321"/>
        <v>50073</v>
      </c>
      <c r="AK1115" s="16">
        <f t="shared" si="322"/>
        <v>49</v>
      </c>
      <c r="AL1115" s="16" t="str">
        <f t="shared" si="323"/>
        <v>土蜘蛛</v>
      </c>
      <c r="AM1115" s="16">
        <f t="shared" si="324"/>
        <v>4008</v>
      </c>
      <c r="AN1115" s="16">
        <f t="shared" si="325"/>
        <v>1688</v>
      </c>
      <c r="AO1115" s="16">
        <f t="shared" si="333"/>
        <v>2320</v>
      </c>
      <c r="AP1115" s="16">
        <f t="shared" si="326"/>
        <v>3164</v>
      </c>
      <c r="AQ1115" s="16">
        <f t="shared" si="327"/>
        <v>1588</v>
      </c>
      <c r="AR1115" s="16">
        <f t="shared" si="328"/>
        <v>169</v>
      </c>
      <c r="AS1115" s="16"/>
      <c r="AT1115" s="16">
        <v>86.2</v>
      </c>
      <c r="AU1115" s="16">
        <v>102.4</v>
      </c>
      <c r="AV1115" s="16">
        <v>18.4</v>
      </c>
      <c r="AW1115" s="16"/>
    </row>
    <row r="1116" spans="1:49">
      <c r="A1116" s="62">
        <f>'表格编辑 '!A1173</f>
        <v>40760</v>
      </c>
      <c r="B1116" s="62">
        <f>'表格编辑 '!B1173</f>
        <v>50085</v>
      </c>
      <c r="C1116" s="62" t="str">
        <f>VLOOKUP(B1116,映射!A:B,2,FALSE)</f>
        <v>死亡之花</v>
      </c>
      <c r="D1116" s="62">
        <f>'表格编辑 '!E1173</f>
        <v>49</v>
      </c>
      <c r="E1116" s="62">
        <f>ROUNDUP((VLOOKUP(B1116,Sheet1!U:AA,3,FALSE)-2)*(0.042*(D1116-1)+0.2)+0.4,0)</f>
        <v>56</v>
      </c>
      <c r="F1116" s="62">
        <f>ROUNDUP((VLOOKUP(B1116,Sheet1!U:AA,4,FALSE)-2)*(0.042*(D1116-1)+0.2)+0.4,0)</f>
        <v>23</v>
      </c>
      <c r="G1116" s="62">
        <f>ROUNDUP((VLOOKUP(B1116,Sheet1!U:AA,5,FALSE)-2)*(0.042*(D1116-1)+0.2)+0.4,0)</f>
        <v>23</v>
      </c>
      <c r="H1116" s="62">
        <f>ROUNDUP((VLOOKUP(B1116,Sheet1!U:AA,6,FALSE)-2)*(0.042*(D1116-1)+0.2)+0.4,0)</f>
        <v>39</v>
      </c>
      <c r="I1116" s="62">
        <f>ROUNDUP((VLOOKUP(B1116,Sheet1!U:AA,7,FALSE)-2)*(0.042*(D1116-1)+0.2)+0.4,0)</f>
        <v>74</v>
      </c>
      <c r="J1116" s="62">
        <f>E1116*8+F1116*2+G1116*3+H1116*3+I1116*1+VLOOKUP(B1116,Sheet1!AU:AZ,2,FALSE)</f>
        <v>774</v>
      </c>
      <c r="K1116" s="62">
        <f>E1116*1+F1116*2+G1116*2+H1116*2+I1116*10+VLOOKUP(B1116,Sheet1!AU:AZ,3,FALSE)</f>
        <v>986</v>
      </c>
      <c r="L1116" s="62">
        <f>E1116*0.1+F1116*2+G1116*0.2+H1116*0.26+I1116*0.1+VLOOKUP(B1116,Sheet1!AU:AZ,4,FALSE)</f>
        <v>93.74</v>
      </c>
      <c r="M1116" s="62">
        <f>E1116*0.1+F1116*0.2+G1116*2+H1116*0.2+I1116*0.1+VLOOKUP(B1116,Sheet1!AU:AZ,5,FALSE)</f>
        <v>91.4</v>
      </c>
      <c r="N1116" s="62">
        <f>E1116*0.1+F1116*0.2+G1116*0.2+H1116*2+I1116*0.1+VLOOKUP(B1116,Sheet1!AU:AZ,6,FALSE)</f>
        <v>120.2</v>
      </c>
      <c r="O1116" s="62">
        <f t="shared" si="316"/>
        <v>40.8</v>
      </c>
      <c r="P1116" s="62">
        <f t="shared" si="317"/>
        <v>40.6</v>
      </c>
      <c r="R1116" s="9">
        <f t="shared" si="329"/>
        <v>49</v>
      </c>
      <c r="S1116" s="9">
        <f t="shared" si="318"/>
        <v>342.44</v>
      </c>
      <c r="T1116" s="9">
        <f t="shared" si="319"/>
        <v>54.8</v>
      </c>
      <c r="U1116" s="66">
        <f t="shared" si="330"/>
        <v>571</v>
      </c>
      <c r="V1116" s="9">
        <f t="shared" si="331"/>
        <v>685.2</v>
      </c>
      <c r="W1116" s="67">
        <f t="shared" si="332"/>
        <v>103</v>
      </c>
      <c r="Y1116" s="69">
        <f>VLOOKUP(D1116,Sheet2!P:Q,2,FALSE)</f>
        <v>105</v>
      </c>
      <c r="AB1116" s="4" t="str">
        <f>IF('表格编辑 '!D1173="monster","普通","BOSS")</f>
        <v>普通</v>
      </c>
      <c r="AD1116" s="50">
        <f>VLOOKUP(D1116,映射!AK:AL,2,FALSE)</f>
        <v>4</v>
      </c>
      <c r="AE1116" s="50" t="s">
        <v>37</v>
      </c>
      <c r="AF1116" s="4">
        <f>VLOOKUP(AE1116,映射!AN:AO,2,FALSE)</f>
        <v>2</v>
      </c>
      <c r="AG1116" s="50">
        <v>1</v>
      </c>
      <c r="AH1116" s="70">
        <v>1</v>
      </c>
      <c r="AI1116" s="16">
        <f t="shared" si="320"/>
        <v>40760</v>
      </c>
      <c r="AJ1116" s="16">
        <f t="shared" si="321"/>
        <v>50085</v>
      </c>
      <c r="AK1116" s="16">
        <f t="shared" si="322"/>
        <v>49</v>
      </c>
      <c r="AL1116" s="16" t="str">
        <f t="shared" si="323"/>
        <v>死亡之花</v>
      </c>
      <c r="AM1116" s="16">
        <f t="shared" si="324"/>
        <v>4568</v>
      </c>
      <c r="AN1116" s="16">
        <f t="shared" si="325"/>
        <v>1548</v>
      </c>
      <c r="AO1116" s="16">
        <f t="shared" si="333"/>
        <v>3020</v>
      </c>
      <c r="AP1116" s="16">
        <f t="shared" si="326"/>
        <v>3794</v>
      </c>
      <c r="AQ1116" s="16">
        <f t="shared" si="327"/>
        <v>1972</v>
      </c>
      <c r="AR1116" s="16">
        <f t="shared" si="328"/>
        <v>141</v>
      </c>
      <c r="AS1116" s="16"/>
      <c r="AT1116" s="16">
        <v>62.1</v>
      </c>
      <c r="AU1116" s="16">
        <v>87.3</v>
      </c>
      <c r="AV1116" s="16">
        <v>35.1</v>
      </c>
      <c r="AW1116" s="16"/>
    </row>
    <row r="1117" spans="1:49">
      <c r="A1117" s="62">
        <f>'表格编辑 '!A1174</f>
        <v>40761</v>
      </c>
      <c r="B1117" s="62">
        <f>'表格编辑 '!B1174</f>
        <v>50148</v>
      </c>
      <c r="C1117" s="62" t="str">
        <f>VLOOKUP(B1117,映射!A:B,2,FALSE)</f>
        <v>巨人</v>
      </c>
      <c r="D1117" s="62">
        <f>'表格编辑 '!E1174</f>
        <v>49</v>
      </c>
      <c r="E1117" s="62">
        <f>ROUNDUP((VLOOKUP(B1117,Sheet1!U:AA,3,FALSE)-2)*(0.042*(D1117-1)+0.2)+0.4,0)</f>
        <v>81</v>
      </c>
      <c r="F1117" s="62">
        <f>ROUNDUP((VLOOKUP(B1117,Sheet1!U:AA,4,FALSE)-2)*(0.042*(D1117-1)+0.2)+0.4,0)</f>
        <v>74</v>
      </c>
      <c r="G1117" s="62">
        <f>ROUNDUP((VLOOKUP(B1117,Sheet1!U:AA,5,FALSE)-2)*(0.042*(D1117-1)+0.2)+0.4,0)</f>
        <v>50</v>
      </c>
      <c r="H1117" s="62">
        <f>ROUNDUP((VLOOKUP(B1117,Sheet1!U:AA,6,FALSE)-2)*(0.042*(D1117-1)+0.2)+0.4,0)</f>
        <v>16</v>
      </c>
      <c r="I1117" s="62">
        <f>ROUNDUP((VLOOKUP(B1117,Sheet1!U:AA,7,FALSE)-2)*(0.042*(D1117-1)+0.2)+0.4,0)</f>
        <v>27</v>
      </c>
      <c r="J1117" s="62">
        <f>E1117*8+F1117*2+G1117*3+H1117*3+I1117*1+VLOOKUP(B1117,Sheet1!AU:AZ,2,FALSE)</f>
        <v>1041</v>
      </c>
      <c r="K1117" s="62">
        <f>E1117*1+F1117*2+G1117*2+H1117*2+I1117*10+VLOOKUP(B1117,Sheet1!AU:AZ,3,FALSE)</f>
        <v>651</v>
      </c>
      <c r="L1117" s="62">
        <f>E1117*0.1+F1117*2+G1117*0.2+H1117*0.26+I1117*0.1+VLOOKUP(B1117,Sheet1!AU:AZ,4,FALSE)</f>
        <v>192.96</v>
      </c>
      <c r="M1117" s="62">
        <f>E1117*0.1+F1117*0.2+G1117*2+H1117*0.2+I1117*0.1+VLOOKUP(B1117,Sheet1!AU:AZ,5,FALSE)</f>
        <v>148.8</v>
      </c>
      <c r="N1117" s="62">
        <f>E1117*0.1+F1117*0.2+G1117*0.2+H1117*2+I1117*0.1+VLOOKUP(B1117,Sheet1!AU:AZ,6,FALSE)</f>
        <v>87.6</v>
      </c>
      <c r="O1117" s="62">
        <f t="shared" si="316"/>
        <v>-1.7</v>
      </c>
      <c r="P1117" s="62">
        <f t="shared" si="317"/>
        <v>52.9</v>
      </c>
      <c r="R1117" s="9">
        <f t="shared" si="329"/>
        <v>49</v>
      </c>
      <c r="S1117" s="9">
        <f t="shared" si="318"/>
        <v>342.44</v>
      </c>
      <c r="T1117" s="9">
        <f t="shared" si="319"/>
        <v>54.8</v>
      </c>
      <c r="U1117" s="66">
        <f t="shared" si="330"/>
        <v>446</v>
      </c>
      <c r="V1117" s="9">
        <f t="shared" si="331"/>
        <v>535.2</v>
      </c>
      <c r="W1117" s="67">
        <f t="shared" si="332"/>
        <v>313</v>
      </c>
      <c r="Y1117" s="69">
        <f>VLOOKUP(D1117,Sheet2!P:Q,2,FALSE)</f>
        <v>105</v>
      </c>
      <c r="AB1117" s="4" t="str">
        <f>IF('表格编辑 '!D1174="monster","普通","BOSS")</f>
        <v>普通</v>
      </c>
      <c r="AD1117" s="50">
        <f>VLOOKUP(D1117,映射!AK:AL,2,FALSE)</f>
        <v>4</v>
      </c>
      <c r="AE1117" s="50" t="s">
        <v>37</v>
      </c>
      <c r="AF1117" s="4">
        <f>VLOOKUP(AE1117,映射!AN:AO,2,FALSE)</f>
        <v>2</v>
      </c>
      <c r="AG1117" s="50">
        <v>1</v>
      </c>
      <c r="AH1117" s="70">
        <v>1</v>
      </c>
      <c r="AI1117" s="16">
        <f t="shared" si="320"/>
        <v>40761</v>
      </c>
      <c r="AJ1117" s="16">
        <f t="shared" si="321"/>
        <v>50148</v>
      </c>
      <c r="AK1117" s="16">
        <f t="shared" si="322"/>
        <v>49</v>
      </c>
      <c r="AL1117" s="16" t="str">
        <f t="shared" si="323"/>
        <v>巨人</v>
      </c>
      <c r="AM1117" s="16">
        <f t="shared" si="324"/>
        <v>3568</v>
      </c>
      <c r="AN1117" s="16">
        <f t="shared" si="325"/>
        <v>2082</v>
      </c>
      <c r="AO1117" s="16">
        <f t="shared" si="333"/>
        <v>1486</v>
      </c>
      <c r="AP1117" s="16">
        <f t="shared" si="326"/>
        <v>2527</v>
      </c>
      <c r="AQ1117" s="16">
        <f t="shared" si="327"/>
        <v>1302</v>
      </c>
      <c r="AR1117" s="16">
        <f t="shared" si="328"/>
        <v>290</v>
      </c>
      <c r="AS1117" s="16"/>
      <c r="AT1117" s="16">
        <v>111</v>
      </c>
      <c r="AU1117" s="16">
        <v>58.8</v>
      </c>
      <c r="AV1117" s="16">
        <v>-0.999999999999993</v>
      </c>
      <c r="AW1117" s="16"/>
    </row>
    <row r="1118" spans="1:49">
      <c r="A1118" s="62">
        <f>'表格编辑 '!A1175</f>
        <v>40762</v>
      </c>
      <c r="B1118" s="62">
        <f>'表格编辑 '!B1175</f>
        <v>50064</v>
      </c>
      <c r="C1118" s="62" t="str">
        <f>VLOOKUP(B1118,映射!A:B,2,FALSE)</f>
        <v>毒蜂</v>
      </c>
      <c r="D1118" s="62">
        <f>'表格编辑 '!E1175</f>
        <v>49</v>
      </c>
      <c r="E1118" s="62">
        <f>ROUNDUP((VLOOKUP(B1118,Sheet1!U:AA,3,FALSE)-2)*(0.042*(D1118-1)+0.2)+0.4,0)</f>
        <v>39</v>
      </c>
      <c r="F1118" s="62">
        <f>ROUNDUP((VLOOKUP(B1118,Sheet1!U:AA,4,FALSE)-2)*(0.042*(D1118-1)+0.2)+0.4,0)</f>
        <v>81</v>
      </c>
      <c r="G1118" s="62">
        <f>ROUNDUP((VLOOKUP(B1118,Sheet1!U:AA,5,FALSE)-2)*(0.042*(D1118-1)+0.2)+0.4,0)</f>
        <v>32</v>
      </c>
      <c r="H1118" s="62">
        <f>ROUNDUP((VLOOKUP(B1118,Sheet1!U:AA,6,FALSE)-2)*(0.042*(D1118-1)+0.2)+0.4,0)</f>
        <v>85</v>
      </c>
      <c r="I1118" s="62">
        <f>ROUNDUP((VLOOKUP(B1118,Sheet1!U:AA,7,FALSE)-2)*(0.042*(D1118-1)+0.2)+0.4,0)</f>
        <v>45</v>
      </c>
      <c r="J1118" s="62">
        <f>E1118*8+F1118*2+G1118*3+H1118*3+I1118*1+VLOOKUP(B1118,Sheet1!AU:AZ,2,FALSE)</f>
        <v>890</v>
      </c>
      <c r="K1118" s="62">
        <f>E1118*1+F1118*2+G1118*2+H1118*2+I1118*10+VLOOKUP(B1118,Sheet1!AU:AZ,3,FALSE)</f>
        <v>905</v>
      </c>
      <c r="L1118" s="62">
        <f>E1118*0.1+F1118*2+G1118*0.2+H1118*0.26+I1118*0.1+VLOOKUP(B1118,Sheet1!AU:AZ,4,FALSE)</f>
        <v>218.9</v>
      </c>
      <c r="M1118" s="62">
        <f>E1118*0.1+F1118*0.2+G1118*2+H1118*0.2+I1118*0.1+VLOOKUP(B1118,Sheet1!AU:AZ,5,FALSE)</f>
        <v>125.6</v>
      </c>
      <c r="N1118" s="62">
        <f>E1118*0.1+F1118*0.2+G1118*0.2+H1118*2+I1118*0.1+VLOOKUP(B1118,Sheet1!AU:AZ,6,FALSE)</f>
        <v>221</v>
      </c>
      <c r="O1118" s="62">
        <f t="shared" si="316"/>
        <v>14.1</v>
      </c>
      <c r="P1118" s="62">
        <f t="shared" si="317"/>
        <v>32.4</v>
      </c>
      <c r="R1118" s="9">
        <f t="shared" si="329"/>
        <v>49</v>
      </c>
      <c r="S1118" s="9">
        <f t="shared" si="318"/>
        <v>342.44</v>
      </c>
      <c r="T1118" s="9">
        <f t="shared" si="319"/>
        <v>54.8</v>
      </c>
      <c r="U1118" s="66">
        <f t="shared" si="330"/>
        <v>489</v>
      </c>
      <c r="V1118" s="9">
        <f t="shared" si="331"/>
        <v>586.8</v>
      </c>
      <c r="W1118" s="67">
        <f t="shared" si="332"/>
        <v>376</v>
      </c>
      <c r="Y1118" s="69">
        <f>VLOOKUP(D1118,Sheet2!P:Q,2,FALSE)</f>
        <v>105</v>
      </c>
      <c r="AB1118" s="4" t="str">
        <f>IF('表格编辑 '!D1175="monster","普通","BOSS")</f>
        <v>普通</v>
      </c>
      <c r="AD1118" s="50">
        <f>VLOOKUP(D1118,映射!AK:AL,2,FALSE)</f>
        <v>4</v>
      </c>
      <c r="AE1118" s="50" t="s">
        <v>37</v>
      </c>
      <c r="AF1118" s="4">
        <f>VLOOKUP(AE1118,映射!AN:AO,2,FALSE)</f>
        <v>2</v>
      </c>
      <c r="AG1118" s="50">
        <v>1</v>
      </c>
      <c r="AH1118" s="70">
        <v>1</v>
      </c>
      <c r="AI1118" s="16">
        <f t="shared" si="320"/>
        <v>40762</v>
      </c>
      <c r="AJ1118" s="16">
        <f t="shared" si="321"/>
        <v>50064</v>
      </c>
      <c r="AK1118" s="16">
        <f t="shared" si="322"/>
        <v>49</v>
      </c>
      <c r="AL1118" s="16" t="str">
        <f t="shared" si="323"/>
        <v>毒蜂</v>
      </c>
      <c r="AM1118" s="16">
        <f t="shared" si="324"/>
        <v>3912</v>
      </c>
      <c r="AN1118" s="16">
        <f t="shared" si="325"/>
        <v>1780</v>
      </c>
      <c r="AO1118" s="16">
        <f t="shared" si="333"/>
        <v>2132</v>
      </c>
      <c r="AP1118" s="16">
        <f t="shared" si="326"/>
        <v>3022</v>
      </c>
      <c r="AQ1118" s="16">
        <f t="shared" si="327"/>
        <v>1810</v>
      </c>
      <c r="AR1118" s="16">
        <f t="shared" si="328"/>
        <v>329</v>
      </c>
      <c r="AS1118" s="16"/>
      <c r="AT1118" s="16">
        <v>66.2</v>
      </c>
      <c r="AU1118" s="16">
        <v>149</v>
      </c>
      <c r="AV1118" s="16">
        <v>8</v>
      </c>
      <c r="AW1118" s="16"/>
    </row>
    <row r="1119" spans="1:49">
      <c r="A1119" s="62">
        <f>'表格编辑 '!A1176</f>
        <v>40763</v>
      </c>
      <c r="B1119" s="62">
        <f>'表格编辑 '!B1176</f>
        <v>50134</v>
      </c>
      <c r="C1119" s="62" t="str">
        <f>VLOOKUP(B1119,映射!A:B,2,FALSE)</f>
        <v>猎豹蜥蜴</v>
      </c>
      <c r="D1119" s="62">
        <f>'表格编辑 '!E1176</f>
        <v>49</v>
      </c>
      <c r="E1119" s="62">
        <f>ROUNDUP((VLOOKUP(B1119,Sheet1!U:AA,3,FALSE)-2)*(0.042*(D1119-1)+0.2)+0.4,0)</f>
        <v>47</v>
      </c>
      <c r="F1119" s="62">
        <f>ROUNDUP((VLOOKUP(B1119,Sheet1!U:AA,4,FALSE)-2)*(0.042*(D1119-1)+0.2)+0.4,0)</f>
        <v>76</v>
      </c>
      <c r="G1119" s="62">
        <f>ROUNDUP((VLOOKUP(B1119,Sheet1!U:AA,5,FALSE)-2)*(0.042*(D1119-1)+0.2)+0.4,0)</f>
        <v>59</v>
      </c>
      <c r="H1119" s="62">
        <f>ROUNDUP((VLOOKUP(B1119,Sheet1!U:AA,6,FALSE)-2)*(0.042*(D1119-1)+0.2)+0.4,0)</f>
        <v>19</v>
      </c>
      <c r="I1119" s="62">
        <f>ROUNDUP((VLOOKUP(B1119,Sheet1!U:AA,7,FALSE)-2)*(0.042*(D1119-1)+0.2)+0.4,0)</f>
        <v>25</v>
      </c>
      <c r="J1119" s="62">
        <f>E1119*8+F1119*2+G1119*3+H1119*3+I1119*1+VLOOKUP(B1119,Sheet1!AU:AZ,2,FALSE)</f>
        <v>807</v>
      </c>
      <c r="K1119" s="62">
        <f>E1119*1+F1119*2+G1119*2+H1119*2+I1119*10+VLOOKUP(B1119,Sheet1!AU:AZ,3,FALSE)</f>
        <v>625</v>
      </c>
      <c r="L1119" s="62">
        <f>E1119*0.1+F1119*2+G1119*0.2+H1119*0.26+I1119*0.1+VLOOKUP(B1119,Sheet1!AU:AZ,4,FALSE)</f>
        <v>195.94</v>
      </c>
      <c r="M1119" s="62">
        <f>E1119*0.1+F1119*0.2+G1119*2+H1119*0.2+I1119*0.1+VLOOKUP(B1119,Sheet1!AU:AZ,5,FALSE)</f>
        <v>164.2</v>
      </c>
      <c r="N1119" s="62">
        <f>E1119*0.1+F1119*0.2+G1119*0.2+H1119*2+I1119*0.1+VLOOKUP(B1119,Sheet1!AU:AZ,6,FALSE)</f>
        <v>92.2</v>
      </c>
      <c r="O1119" s="62">
        <f t="shared" si="316"/>
        <v>8.2</v>
      </c>
      <c r="P1119" s="62">
        <f t="shared" si="317"/>
        <v>25.4</v>
      </c>
      <c r="R1119" s="9">
        <f t="shared" si="329"/>
        <v>49</v>
      </c>
      <c r="S1119" s="9">
        <f t="shared" si="318"/>
        <v>342.44</v>
      </c>
      <c r="T1119" s="9">
        <f t="shared" si="319"/>
        <v>54.8</v>
      </c>
      <c r="U1119" s="66">
        <f t="shared" si="330"/>
        <v>421</v>
      </c>
      <c r="V1119" s="9">
        <f t="shared" si="331"/>
        <v>505.2</v>
      </c>
      <c r="W1119" s="67">
        <f t="shared" si="332"/>
        <v>320</v>
      </c>
      <c r="Y1119" s="69">
        <f>VLOOKUP(D1119,Sheet2!P:Q,2,FALSE)</f>
        <v>105</v>
      </c>
      <c r="AB1119" s="4" t="str">
        <f>IF('表格编辑 '!D1176="monster","普通","BOSS")</f>
        <v>普通</v>
      </c>
      <c r="AD1119" s="50">
        <f>VLOOKUP(D1119,映射!AK:AL,2,FALSE)</f>
        <v>4</v>
      </c>
      <c r="AE1119" s="50" t="s">
        <v>37</v>
      </c>
      <c r="AF1119" s="4">
        <f>VLOOKUP(AE1119,映射!AN:AO,2,FALSE)</f>
        <v>2</v>
      </c>
      <c r="AG1119" s="50">
        <v>1</v>
      </c>
      <c r="AH1119" s="70">
        <v>1</v>
      </c>
      <c r="AI1119" s="16">
        <f t="shared" si="320"/>
        <v>40763</v>
      </c>
      <c r="AJ1119" s="16">
        <f t="shared" si="321"/>
        <v>50134</v>
      </c>
      <c r="AK1119" s="16">
        <f t="shared" si="322"/>
        <v>49</v>
      </c>
      <c r="AL1119" s="16" t="str">
        <f t="shared" si="323"/>
        <v>猎豹蜥蜴</v>
      </c>
      <c r="AM1119" s="16">
        <f t="shared" si="324"/>
        <v>3368</v>
      </c>
      <c r="AN1119" s="16">
        <f t="shared" si="325"/>
        <v>1614</v>
      </c>
      <c r="AO1119" s="16">
        <f t="shared" si="333"/>
        <v>1754</v>
      </c>
      <c r="AP1119" s="16">
        <f t="shared" si="326"/>
        <v>2561</v>
      </c>
      <c r="AQ1119" s="16">
        <f t="shared" si="327"/>
        <v>1250</v>
      </c>
      <c r="AR1119" s="16">
        <f t="shared" si="328"/>
        <v>294</v>
      </c>
      <c r="AS1119" s="16"/>
      <c r="AT1119" s="16">
        <v>124.7</v>
      </c>
      <c r="AU1119" s="16">
        <v>61.7</v>
      </c>
      <c r="AV1119" s="16">
        <v>7.3</v>
      </c>
      <c r="AW1119" s="16"/>
    </row>
    <row r="1120" spans="1:49">
      <c r="A1120" s="62">
        <f>'表格编辑 '!A1177</f>
        <v>40764</v>
      </c>
      <c r="B1120" s="62">
        <f>'表格编辑 '!B1177</f>
        <v>50020</v>
      </c>
      <c r="C1120" s="62" t="str">
        <f>VLOOKUP(B1120,映射!A:B,2,FALSE)</f>
        <v>地狱看门犬</v>
      </c>
      <c r="D1120" s="62">
        <f>'表格编辑 '!E1177</f>
        <v>49</v>
      </c>
      <c r="E1120" s="62">
        <f>ROUNDUP((VLOOKUP(B1120,Sheet1!U:AA,3,FALSE)-2)*(0.042*(D1120-1)+0.2)+0.4,0)</f>
        <v>76</v>
      </c>
      <c r="F1120" s="62">
        <f>ROUNDUP((VLOOKUP(B1120,Sheet1!U:AA,4,FALSE)-2)*(0.042*(D1120-1)+0.2)+0.4,0)</f>
        <v>87</v>
      </c>
      <c r="G1120" s="62">
        <f>ROUNDUP((VLOOKUP(B1120,Sheet1!U:AA,5,FALSE)-2)*(0.042*(D1120-1)+0.2)+0.4,0)</f>
        <v>45</v>
      </c>
      <c r="H1120" s="62">
        <f>ROUNDUP((VLOOKUP(B1120,Sheet1!U:AA,6,FALSE)-2)*(0.042*(D1120-1)+0.2)+0.4,0)</f>
        <v>70</v>
      </c>
      <c r="I1120" s="62">
        <f>ROUNDUP((VLOOKUP(B1120,Sheet1!U:AA,7,FALSE)-2)*(0.042*(D1120-1)+0.2)+0.4,0)</f>
        <v>36</v>
      </c>
      <c r="J1120" s="62">
        <f>E1120*8+F1120*2+G1120*3+H1120*3+I1120*1+VLOOKUP(B1120,Sheet1!AU:AZ,2,FALSE)</f>
        <v>1183</v>
      </c>
      <c r="K1120" s="62">
        <f>E1120*1+F1120*2+G1120*2+H1120*2+I1120*10+VLOOKUP(B1120,Sheet1!AU:AZ,3,FALSE)</f>
        <v>860</v>
      </c>
      <c r="L1120" s="62">
        <f>E1120*0.1+F1120*2+G1120*0.2+H1120*0.26+I1120*0.1+VLOOKUP(B1120,Sheet1!AU:AZ,4,FALSE)</f>
        <v>232.4</v>
      </c>
      <c r="M1120" s="62">
        <f>E1120*0.1+F1120*0.2+G1120*2+H1120*0.2+I1120*0.1+VLOOKUP(B1120,Sheet1!AU:AZ,5,FALSE)</f>
        <v>152.6</v>
      </c>
      <c r="N1120" s="62">
        <f>E1120*0.1+F1120*0.2+G1120*0.2+H1120*2+I1120*0.1+VLOOKUP(B1120,Sheet1!AU:AZ,6,FALSE)</f>
        <v>197.6</v>
      </c>
      <c r="O1120" s="62">
        <f t="shared" ref="O1120:O1183" si="334">E1120*-0.3+F1120*-0.1+G1120*0.2+H1120*-0.1+I1120*0.8</f>
        <v>-0.699999999999999</v>
      </c>
      <c r="P1120" s="62">
        <f t="shared" ref="P1120:P1183" si="335">E1120*0.8+F1120*-0.1+G1120*-0.1+H1120*0.2+I1120*-0.1</f>
        <v>58</v>
      </c>
      <c r="R1120" s="9">
        <f t="shared" si="329"/>
        <v>49</v>
      </c>
      <c r="S1120" s="9">
        <f t="shared" si="318"/>
        <v>342.44</v>
      </c>
      <c r="T1120" s="9">
        <f t="shared" si="319"/>
        <v>54.8</v>
      </c>
      <c r="U1120" s="66">
        <f t="shared" si="330"/>
        <v>440</v>
      </c>
      <c r="V1120" s="9">
        <f t="shared" si="331"/>
        <v>528</v>
      </c>
      <c r="W1120" s="67">
        <f t="shared" si="332"/>
        <v>409</v>
      </c>
      <c r="Y1120" s="69">
        <f>VLOOKUP(D1120,Sheet2!P:Q,2,FALSE)</f>
        <v>105</v>
      </c>
      <c r="AB1120" s="4" t="str">
        <f>IF('表格编辑 '!D1177="monster","普通","BOSS")</f>
        <v>普通</v>
      </c>
      <c r="AD1120" s="50">
        <f>VLOOKUP(D1120,映射!AK:AL,2,FALSE)</f>
        <v>4</v>
      </c>
      <c r="AE1120" s="50" t="s">
        <v>37</v>
      </c>
      <c r="AF1120" s="4">
        <f>VLOOKUP(AE1120,映射!AN:AO,2,FALSE)</f>
        <v>2</v>
      </c>
      <c r="AG1120" s="50">
        <v>1</v>
      </c>
      <c r="AH1120" s="70">
        <v>1</v>
      </c>
      <c r="AI1120" s="16">
        <f t="shared" si="320"/>
        <v>40764</v>
      </c>
      <c r="AJ1120" s="16">
        <f t="shared" si="321"/>
        <v>50020</v>
      </c>
      <c r="AK1120" s="16">
        <f t="shared" si="322"/>
        <v>49</v>
      </c>
      <c r="AL1120" s="16" t="str">
        <f t="shared" si="323"/>
        <v>地狱看门犬</v>
      </c>
      <c r="AM1120" s="16">
        <f t="shared" si="324"/>
        <v>3520</v>
      </c>
      <c r="AN1120" s="16">
        <f t="shared" si="325"/>
        <v>2366</v>
      </c>
      <c r="AO1120" s="16">
        <f t="shared" si="333"/>
        <v>1154</v>
      </c>
      <c r="AP1120" s="16">
        <f t="shared" si="326"/>
        <v>2337</v>
      </c>
      <c r="AQ1120" s="16">
        <f t="shared" si="327"/>
        <v>1720</v>
      </c>
      <c r="AR1120" s="16">
        <f t="shared" si="328"/>
        <v>349</v>
      </c>
      <c r="AS1120" s="16"/>
      <c r="AT1120" s="16">
        <v>69.3</v>
      </c>
      <c r="AU1120" s="16">
        <v>107.1</v>
      </c>
      <c r="AV1120" s="16">
        <v>4.8</v>
      </c>
      <c r="AW1120" s="16"/>
    </row>
    <row r="1121" spans="1:49">
      <c r="A1121" s="62">
        <f>'表格编辑 '!A1178</f>
        <v>40765</v>
      </c>
      <c r="B1121" s="62">
        <f>'表格编辑 '!B1178</f>
        <v>50063</v>
      </c>
      <c r="C1121" s="62" t="str">
        <f>VLOOKUP(B1121,映射!A:B,2,FALSE)</f>
        <v>杀人蜂</v>
      </c>
      <c r="D1121" s="62">
        <f>'表格编辑 '!E1178</f>
        <v>49</v>
      </c>
      <c r="E1121" s="62">
        <f>ROUNDUP((VLOOKUP(B1121,Sheet1!U:AA,3,FALSE)-2)*(0.042*(D1121-1)+0.2)+0.4,0)</f>
        <v>23</v>
      </c>
      <c r="F1121" s="62">
        <f>ROUNDUP((VLOOKUP(B1121,Sheet1!U:AA,4,FALSE)-2)*(0.042*(D1121-1)+0.2)+0.4,0)</f>
        <v>78</v>
      </c>
      <c r="G1121" s="62">
        <f>ROUNDUP((VLOOKUP(B1121,Sheet1!U:AA,5,FALSE)-2)*(0.042*(D1121-1)+0.2)+0.4,0)</f>
        <v>23</v>
      </c>
      <c r="H1121" s="62">
        <f>ROUNDUP((VLOOKUP(B1121,Sheet1!U:AA,6,FALSE)-2)*(0.042*(D1121-1)+0.2)+0.4,0)</f>
        <v>78</v>
      </c>
      <c r="I1121" s="62">
        <f>ROUNDUP((VLOOKUP(B1121,Sheet1!U:AA,7,FALSE)-2)*(0.042*(D1121-1)+0.2)+0.4,0)</f>
        <v>23</v>
      </c>
      <c r="J1121" s="62">
        <f>E1121*8+F1121*2+G1121*3+H1121*3+I1121*1+VLOOKUP(B1121,Sheet1!AU:AZ,2,FALSE)</f>
        <v>686</v>
      </c>
      <c r="K1121" s="62">
        <f>E1121*1+F1121*2+G1121*2+H1121*2+I1121*10+VLOOKUP(B1121,Sheet1!AU:AZ,3,FALSE)</f>
        <v>631</v>
      </c>
      <c r="L1121" s="62">
        <f>E1121*0.1+F1121*2+G1121*0.2+H1121*0.26+I1121*0.1+VLOOKUP(B1121,Sheet1!AU:AZ,4,FALSE)</f>
        <v>205.48</v>
      </c>
      <c r="M1121" s="62">
        <f>E1121*0.1+F1121*0.2+G1121*2+H1121*0.2+I1121*0.1+VLOOKUP(B1121,Sheet1!AU:AZ,5,FALSE)</f>
        <v>101.8</v>
      </c>
      <c r="N1121" s="62">
        <f>E1121*0.1+F1121*0.2+G1121*0.2+H1121*2+I1121*0.1+VLOOKUP(B1121,Sheet1!AU:AZ,6,FALSE)</f>
        <v>200.8</v>
      </c>
      <c r="O1121" s="62">
        <f t="shared" si="334"/>
        <v>0.500000000000004</v>
      </c>
      <c r="P1121" s="62">
        <f t="shared" si="335"/>
        <v>21.6</v>
      </c>
      <c r="R1121" s="9">
        <f t="shared" si="329"/>
        <v>49</v>
      </c>
      <c r="S1121" s="9">
        <f t="shared" si="318"/>
        <v>342.44</v>
      </c>
      <c r="T1121" s="9">
        <f t="shared" si="319"/>
        <v>54.8</v>
      </c>
      <c r="U1121" s="66">
        <f t="shared" si="330"/>
        <v>543</v>
      </c>
      <c r="V1121" s="9">
        <f t="shared" si="331"/>
        <v>651.6</v>
      </c>
      <c r="W1121" s="67">
        <f t="shared" si="332"/>
        <v>343</v>
      </c>
      <c r="Y1121" s="69">
        <f>VLOOKUP(D1121,Sheet2!P:Q,2,FALSE)</f>
        <v>105</v>
      </c>
      <c r="AB1121" s="4" t="str">
        <f>IF('表格编辑 '!D1178="monster","普通","BOSS")</f>
        <v>普通</v>
      </c>
      <c r="AD1121" s="50">
        <f>VLOOKUP(D1121,映射!AK:AL,2,FALSE)</f>
        <v>4</v>
      </c>
      <c r="AE1121" s="50" t="s">
        <v>37</v>
      </c>
      <c r="AF1121" s="4">
        <f>VLOOKUP(AE1121,映射!AN:AO,2,FALSE)</f>
        <v>2</v>
      </c>
      <c r="AG1121" s="50">
        <v>1</v>
      </c>
      <c r="AH1121" s="70">
        <v>1</v>
      </c>
      <c r="AI1121" s="16">
        <f t="shared" si="320"/>
        <v>40765</v>
      </c>
      <c r="AJ1121" s="16">
        <f t="shared" si="321"/>
        <v>50063</v>
      </c>
      <c r="AK1121" s="16">
        <f t="shared" si="322"/>
        <v>49</v>
      </c>
      <c r="AL1121" s="16" t="str">
        <f t="shared" si="323"/>
        <v>杀人蜂</v>
      </c>
      <c r="AM1121" s="16">
        <f t="shared" si="324"/>
        <v>4344</v>
      </c>
      <c r="AN1121" s="16">
        <f t="shared" si="325"/>
        <v>1372</v>
      </c>
      <c r="AO1121" s="16">
        <f t="shared" si="333"/>
        <v>2972</v>
      </c>
      <c r="AP1121" s="16">
        <f t="shared" si="326"/>
        <v>3658</v>
      </c>
      <c r="AQ1121" s="16">
        <f t="shared" si="327"/>
        <v>1262</v>
      </c>
      <c r="AR1121" s="16">
        <f t="shared" si="328"/>
        <v>309</v>
      </c>
      <c r="AS1121" s="16"/>
      <c r="AT1121" s="16">
        <v>71.2</v>
      </c>
      <c r="AU1121" s="16">
        <v>157.6</v>
      </c>
      <c r="AV1121" s="16">
        <v>0.399999999999999</v>
      </c>
      <c r="AW1121" s="16"/>
    </row>
    <row r="1122" spans="1:49">
      <c r="A1122" s="62">
        <f>'表格编辑 '!A1179</f>
        <v>40766</v>
      </c>
      <c r="B1122" s="62">
        <f>'表格编辑 '!B1179</f>
        <v>50102</v>
      </c>
      <c r="C1122" s="62" t="str">
        <f>VLOOKUP(B1122,映射!A:B,2,FALSE)</f>
        <v>水精</v>
      </c>
      <c r="D1122" s="62">
        <f>'表格编辑 '!E1179</f>
        <v>54</v>
      </c>
      <c r="E1122" s="62">
        <f>ROUNDUP((VLOOKUP(B1122,Sheet1!U:AA,3,FALSE)-2)*(0.042*(D1122-1)+0.2)+0.4,0)</f>
        <v>69</v>
      </c>
      <c r="F1122" s="62">
        <f>ROUNDUP((VLOOKUP(B1122,Sheet1!U:AA,4,FALSE)-2)*(0.042*(D1122-1)+0.2)+0.4,0)</f>
        <v>69</v>
      </c>
      <c r="G1122" s="62">
        <f>ROUNDUP((VLOOKUP(B1122,Sheet1!U:AA,5,FALSE)-2)*(0.042*(D1122-1)+0.2)+0.4,0)</f>
        <v>69</v>
      </c>
      <c r="H1122" s="62">
        <f>ROUNDUP((VLOOKUP(B1122,Sheet1!U:AA,6,FALSE)-2)*(0.042*(D1122-1)+0.2)+0.4,0)</f>
        <v>45</v>
      </c>
      <c r="I1122" s="62">
        <f>ROUNDUP((VLOOKUP(B1122,Sheet1!U:AA,7,FALSE)-2)*(0.042*(D1122-1)+0.2)+0.4,0)</f>
        <v>69</v>
      </c>
      <c r="J1122" s="62">
        <f>E1122*8+F1122*2+G1122*3+H1122*3+I1122*1+VLOOKUP(B1122,Sheet1!AU:AZ,2,FALSE)</f>
        <v>1121</v>
      </c>
      <c r="K1122" s="62">
        <f>E1122*1+F1122*2+G1122*2+H1122*2+I1122*10+VLOOKUP(B1122,Sheet1!AU:AZ,3,FALSE)</f>
        <v>1145</v>
      </c>
      <c r="L1122" s="62">
        <f>E1122*0.1+F1122*2+G1122*0.2+H1122*0.26+I1122*0.1+VLOOKUP(B1122,Sheet1!AU:AZ,4,FALSE)</f>
        <v>197.3</v>
      </c>
      <c r="M1122" s="62">
        <f>E1122*0.1+F1122*0.2+G1122*2+H1122*0.2+I1122*0.1+VLOOKUP(B1122,Sheet1!AU:AZ,5,FALSE)</f>
        <v>194.6</v>
      </c>
      <c r="N1122" s="62">
        <f>E1122*0.1+F1122*0.2+G1122*0.2+H1122*2+I1122*0.1+VLOOKUP(B1122,Sheet1!AU:AZ,6,FALSE)</f>
        <v>151.4</v>
      </c>
      <c r="O1122" s="62">
        <f t="shared" si="334"/>
        <v>36.9</v>
      </c>
      <c r="P1122" s="62">
        <f t="shared" si="335"/>
        <v>43.5</v>
      </c>
      <c r="R1122" s="9">
        <f t="shared" si="329"/>
        <v>54</v>
      </c>
      <c r="S1122" s="9">
        <f t="shared" si="318"/>
        <v>380.04</v>
      </c>
      <c r="T1122" s="9">
        <f t="shared" si="319"/>
        <v>58.8</v>
      </c>
      <c r="U1122" s="66">
        <f t="shared" si="330"/>
        <v>450</v>
      </c>
      <c r="V1122" s="9">
        <f t="shared" si="331"/>
        <v>540</v>
      </c>
      <c r="W1122" s="67">
        <f t="shared" si="332"/>
        <v>313</v>
      </c>
      <c r="Y1122" s="69">
        <f>VLOOKUP(D1122,Sheet2!P:Q,2,FALSE)</f>
        <v>120</v>
      </c>
      <c r="AB1122" s="4" t="str">
        <f>IF('表格编辑 '!D1179="monster","普通","BOSS")</f>
        <v>普通</v>
      </c>
      <c r="AD1122" s="50">
        <f>VLOOKUP(D1122,映射!AK:AL,2,FALSE)</f>
        <v>4</v>
      </c>
      <c r="AE1122" s="50" t="s">
        <v>37</v>
      </c>
      <c r="AF1122" s="4">
        <f>VLOOKUP(AE1122,映射!AN:AO,2,FALSE)</f>
        <v>2</v>
      </c>
      <c r="AG1122" s="50">
        <v>1</v>
      </c>
      <c r="AH1122" s="70">
        <v>1</v>
      </c>
      <c r="AI1122" s="16">
        <f t="shared" si="320"/>
        <v>40766</v>
      </c>
      <c r="AJ1122" s="16">
        <f t="shared" si="321"/>
        <v>50102</v>
      </c>
      <c r="AK1122" s="16">
        <f t="shared" si="322"/>
        <v>54</v>
      </c>
      <c r="AL1122" s="16" t="str">
        <f t="shared" si="323"/>
        <v>水精</v>
      </c>
      <c r="AM1122" s="16">
        <f t="shared" si="324"/>
        <v>3600</v>
      </c>
      <c r="AN1122" s="16">
        <f t="shared" si="325"/>
        <v>2242</v>
      </c>
      <c r="AO1122" s="16">
        <f t="shared" si="333"/>
        <v>1358</v>
      </c>
      <c r="AP1122" s="16">
        <f t="shared" si="326"/>
        <v>2479</v>
      </c>
      <c r="AQ1122" s="16">
        <f t="shared" si="327"/>
        <v>2290</v>
      </c>
      <c r="AR1122" s="16">
        <f t="shared" si="328"/>
        <v>296</v>
      </c>
      <c r="AS1122" s="16"/>
      <c r="AT1122" s="16">
        <v>130</v>
      </c>
      <c r="AU1122" s="16">
        <v>130</v>
      </c>
      <c r="AV1122" s="16">
        <v>25</v>
      </c>
      <c r="AW1122" s="16"/>
    </row>
    <row r="1123" spans="1:49">
      <c r="A1123" s="62">
        <f>'表格编辑 '!A1180</f>
        <v>40767</v>
      </c>
      <c r="B1123" s="62">
        <f>'表格编辑 '!B1180</f>
        <v>50089</v>
      </c>
      <c r="C1123" s="62" t="str">
        <f>VLOOKUP(B1123,映射!A:B,2,FALSE)</f>
        <v>冰雪臭臭花</v>
      </c>
      <c r="D1123" s="62">
        <f>'表格编辑 '!E1180</f>
        <v>54</v>
      </c>
      <c r="E1123" s="62">
        <f>ROUNDUP((VLOOKUP(B1123,Sheet1!U:AA,3,FALSE)-2)*(0.042*(D1123-1)+0.2)+0.4,0)</f>
        <v>81</v>
      </c>
      <c r="F1123" s="62">
        <f>ROUNDUP((VLOOKUP(B1123,Sheet1!U:AA,4,FALSE)-2)*(0.042*(D1123-1)+0.2)+0.4,0)</f>
        <v>57</v>
      </c>
      <c r="G1123" s="62">
        <f>ROUNDUP((VLOOKUP(B1123,Sheet1!U:AA,5,FALSE)-2)*(0.042*(D1123-1)+0.2)+0.4,0)</f>
        <v>32</v>
      </c>
      <c r="H1123" s="62">
        <f>ROUNDUP((VLOOKUP(B1123,Sheet1!U:AA,6,FALSE)-2)*(0.042*(D1123-1)+0.2)+0.4,0)</f>
        <v>40</v>
      </c>
      <c r="I1123" s="62">
        <f>ROUNDUP((VLOOKUP(B1123,Sheet1!U:AA,7,FALSE)-2)*(0.042*(D1123-1)+0.2)+0.4,0)</f>
        <v>62</v>
      </c>
      <c r="J1123" s="62">
        <f>E1123*8+F1123*2+G1123*3+H1123*3+I1123*1+VLOOKUP(B1123,Sheet1!AU:AZ,2,FALSE)</f>
        <v>1060</v>
      </c>
      <c r="K1123" s="62">
        <f>E1123*1+F1123*2+G1123*2+H1123*2+I1123*10+VLOOKUP(B1123,Sheet1!AU:AZ,3,FALSE)</f>
        <v>979</v>
      </c>
      <c r="L1123" s="62">
        <f>E1123*0.1+F1123*2+G1123*0.2+H1123*0.26+I1123*0.1+VLOOKUP(B1123,Sheet1!AU:AZ,4,FALSE)</f>
        <v>165.1</v>
      </c>
      <c r="M1123" s="62">
        <f>E1123*0.1+F1123*0.2+G1123*2+H1123*0.2+I1123*0.1+VLOOKUP(B1123,Sheet1!AU:AZ,5,FALSE)</f>
        <v>117.7</v>
      </c>
      <c r="N1123" s="62">
        <f>E1123*0.1+F1123*0.2+G1123*0.2+H1123*2+I1123*0.1+VLOOKUP(B1123,Sheet1!AU:AZ,6,FALSE)</f>
        <v>132.1</v>
      </c>
      <c r="O1123" s="62">
        <f t="shared" si="334"/>
        <v>22</v>
      </c>
      <c r="P1123" s="62">
        <f t="shared" si="335"/>
        <v>57.7</v>
      </c>
      <c r="R1123" s="9">
        <f t="shared" si="329"/>
        <v>54</v>
      </c>
      <c r="S1123" s="9">
        <f t="shared" si="318"/>
        <v>380.04</v>
      </c>
      <c r="T1123" s="9">
        <f t="shared" si="319"/>
        <v>58.8</v>
      </c>
      <c r="U1123" s="66">
        <f t="shared" si="330"/>
        <v>591</v>
      </c>
      <c r="V1123" s="9">
        <f t="shared" si="331"/>
        <v>709.2</v>
      </c>
      <c r="W1123" s="67">
        <f t="shared" si="332"/>
        <v>240</v>
      </c>
      <c r="Y1123" s="69">
        <f>VLOOKUP(D1123,Sheet2!P:Q,2,FALSE)</f>
        <v>120</v>
      </c>
      <c r="AB1123" s="4" t="str">
        <f>IF('表格编辑 '!D1180="monster","普通","BOSS")</f>
        <v>普通</v>
      </c>
      <c r="AD1123" s="50">
        <f>VLOOKUP(D1123,映射!AK:AL,2,FALSE)</f>
        <v>4</v>
      </c>
      <c r="AE1123" s="50" t="s">
        <v>37</v>
      </c>
      <c r="AF1123" s="4">
        <f>VLOOKUP(AE1123,映射!AN:AO,2,FALSE)</f>
        <v>2</v>
      </c>
      <c r="AG1123" s="50">
        <v>1</v>
      </c>
      <c r="AH1123" s="70">
        <v>1</v>
      </c>
      <c r="AI1123" s="16">
        <f t="shared" si="320"/>
        <v>40767</v>
      </c>
      <c r="AJ1123" s="16">
        <f t="shared" si="321"/>
        <v>50089</v>
      </c>
      <c r="AK1123" s="16">
        <f t="shared" si="322"/>
        <v>54</v>
      </c>
      <c r="AL1123" s="16" t="str">
        <f t="shared" si="323"/>
        <v>冰雪臭臭花</v>
      </c>
      <c r="AM1123" s="16">
        <f t="shared" si="324"/>
        <v>4728</v>
      </c>
      <c r="AN1123" s="16">
        <f t="shared" si="325"/>
        <v>2120</v>
      </c>
      <c r="AO1123" s="16">
        <f t="shared" si="333"/>
        <v>2608</v>
      </c>
      <c r="AP1123" s="16">
        <f t="shared" si="326"/>
        <v>3668</v>
      </c>
      <c r="AQ1123" s="16">
        <f t="shared" si="327"/>
        <v>1958</v>
      </c>
      <c r="AR1123" s="16">
        <f t="shared" si="328"/>
        <v>248</v>
      </c>
      <c r="AS1123" s="16"/>
      <c r="AT1123" s="16">
        <v>87.5</v>
      </c>
      <c r="AU1123" s="16">
        <v>98.3</v>
      </c>
      <c r="AV1123" s="16">
        <v>19.2</v>
      </c>
      <c r="AW1123" s="16"/>
    </row>
    <row r="1124" spans="1:49">
      <c r="A1124" s="62">
        <f>'表格编辑 '!A1181</f>
        <v>40768</v>
      </c>
      <c r="B1124" s="62">
        <f>'表格编辑 '!B1181</f>
        <v>50060</v>
      </c>
      <c r="C1124" s="62" t="str">
        <f>VLOOKUP(B1124,映射!A:B,2,FALSE)</f>
        <v>炼狱魔蝎</v>
      </c>
      <c r="D1124" s="62">
        <f>'表格编辑 '!E1181</f>
        <v>54</v>
      </c>
      <c r="E1124" s="62">
        <f>ROUNDUP((VLOOKUP(B1124,Sheet1!U:AA,3,FALSE)-2)*(0.042*(D1124-1)+0.2)+0.4,0)</f>
        <v>42</v>
      </c>
      <c r="F1124" s="62">
        <f>ROUNDUP((VLOOKUP(B1124,Sheet1!U:AA,4,FALSE)-2)*(0.042*(D1124-1)+0.2)+0.4,0)</f>
        <v>64</v>
      </c>
      <c r="G1124" s="62">
        <f>ROUNDUP((VLOOKUP(B1124,Sheet1!U:AA,5,FALSE)-2)*(0.042*(D1124-1)+0.2)+0.4,0)</f>
        <v>98</v>
      </c>
      <c r="H1124" s="62">
        <f>ROUNDUP((VLOOKUP(B1124,Sheet1!U:AA,6,FALSE)-2)*(0.042*(D1124-1)+0.2)+0.4,0)</f>
        <v>42</v>
      </c>
      <c r="I1124" s="62">
        <f>ROUNDUP((VLOOKUP(B1124,Sheet1!U:AA,7,FALSE)-2)*(0.042*(D1124-1)+0.2)+0.4,0)</f>
        <v>13</v>
      </c>
      <c r="J1124" s="62">
        <f>E1124*8+F1124*2+G1124*3+H1124*3+I1124*1+VLOOKUP(B1124,Sheet1!AU:AZ,2,FALSE)</f>
        <v>917</v>
      </c>
      <c r="K1124" s="62">
        <f>E1124*1+F1124*2+G1124*2+H1124*2+I1124*10+VLOOKUP(B1124,Sheet1!AU:AZ,3,FALSE)</f>
        <v>600</v>
      </c>
      <c r="L1124" s="62">
        <f>E1124*0.1+F1124*2+G1124*0.2+H1124*0.26+I1124*0.1+VLOOKUP(B1124,Sheet1!AU:AZ,4,FALSE)</f>
        <v>184.02</v>
      </c>
      <c r="M1124" s="62">
        <f>E1124*0.1+F1124*0.2+G1124*2+H1124*0.2+I1124*0.1+VLOOKUP(B1124,Sheet1!AU:AZ,5,FALSE)</f>
        <v>242.7</v>
      </c>
      <c r="N1124" s="62">
        <f>E1124*0.1+F1124*0.2+G1124*0.2+H1124*2+I1124*0.1+VLOOKUP(B1124,Sheet1!AU:AZ,6,FALSE)</f>
        <v>141.9</v>
      </c>
      <c r="O1124" s="62">
        <f t="shared" si="334"/>
        <v>6.8</v>
      </c>
      <c r="P1124" s="62">
        <f t="shared" si="335"/>
        <v>24.5</v>
      </c>
      <c r="R1124" s="9">
        <f t="shared" si="329"/>
        <v>54</v>
      </c>
      <c r="S1124" s="9">
        <f t="shared" si="318"/>
        <v>380.04</v>
      </c>
      <c r="T1124" s="9">
        <f t="shared" si="319"/>
        <v>58.8</v>
      </c>
      <c r="U1124" s="66">
        <f t="shared" si="330"/>
        <v>391</v>
      </c>
      <c r="V1124" s="9">
        <f t="shared" si="331"/>
        <v>469.2</v>
      </c>
      <c r="W1124" s="67">
        <f t="shared" si="332"/>
        <v>282</v>
      </c>
      <c r="Y1124" s="69">
        <f>VLOOKUP(D1124,Sheet2!P:Q,2,FALSE)</f>
        <v>120</v>
      </c>
      <c r="AB1124" s="4" t="str">
        <f>IF('表格编辑 '!D1181="monster","普通","BOSS")</f>
        <v>普通</v>
      </c>
      <c r="AD1124" s="50">
        <f>VLOOKUP(D1124,映射!AK:AL,2,FALSE)</f>
        <v>4</v>
      </c>
      <c r="AE1124" s="50" t="s">
        <v>37</v>
      </c>
      <c r="AF1124" s="4">
        <f>VLOOKUP(AE1124,映射!AN:AO,2,FALSE)</f>
        <v>2</v>
      </c>
      <c r="AG1124" s="50">
        <v>1</v>
      </c>
      <c r="AH1124" s="70">
        <v>1</v>
      </c>
      <c r="AI1124" s="16">
        <f t="shared" si="320"/>
        <v>40768</v>
      </c>
      <c r="AJ1124" s="16">
        <f t="shared" si="321"/>
        <v>50060</v>
      </c>
      <c r="AK1124" s="16">
        <f t="shared" si="322"/>
        <v>54</v>
      </c>
      <c r="AL1124" s="16" t="str">
        <f t="shared" si="323"/>
        <v>炼狱魔蝎</v>
      </c>
      <c r="AM1124" s="16">
        <f t="shared" si="324"/>
        <v>3128</v>
      </c>
      <c r="AN1124" s="16">
        <f t="shared" si="325"/>
        <v>1834</v>
      </c>
      <c r="AO1124" s="16">
        <f t="shared" si="333"/>
        <v>1294</v>
      </c>
      <c r="AP1124" s="16">
        <f t="shared" si="326"/>
        <v>2211</v>
      </c>
      <c r="AQ1124" s="16">
        <f t="shared" si="327"/>
        <v>1200</v>
      </c>
      <c r="AR1124" s="16">
        <f t="shared" si="328"/>
        <v>277</v>
      </c>
      <c r="AS1124" s="16"/>
      <c r="AT1124" s="16">
        <v>195.5</v>
      </c>
      <c r="AU1124" s="16">
        <v>107.3</v>
      </c>
      <c r="AV1124" s="16">
        <v>6.4</v>
      </c>
      <c r="AW1124" s="16"/>
    </row>
    <row r="1125" spans="1:49">
      <c r="A1125" s="62">
        <f>'表格编辑 '!A1182</f>
        <v>40769</v>
      </c>
      <c r="B1125" s="62">
        <f>'表格编辑 '!B1182</f>
        <v>50102</v>
      </c>
      <c r="C1125" s="62" t="str">
        <f>VLOOKUP(B1125,映射!A:B,2,FALSE)</f>
        <v>水精</v>
      </c>
      <c r="D1125" s="62">
        <f>'表格编辑 '!E1182</f>
        <v>54</v>
      </c>
      <c r="E1125" s="62">
        <f>ROUNDUP((VLOOKUP(B1125,Sheet1!U:AA,3,FALSE)-2)*(0.042*(D1125-1)+0.2)+0.4,0)</f>
        <v>69</v>
      </c>
      <c r="F1125" s="62">
        <f>ROUNDUP((VLOOKUP(B1125,Sheet1!U:AA,4,FALSE)-2)*(0.042*(D1125-1)+0.2)+0.4,0)</f>
        <v>69</v>
      </c>
      <c r="G1125" s="62">
        <f>ROUNDUP((VLOOKUP(B1125,Sheet1!U:AA,5,FALSE)-2)*(0.042*(D1125-1)+0.2)+0.4,0)</f>
        <v>69</v>
      </c>
      <c r="H1125" s="62">
        <f>ROUNDUP((VLOOKUP(B1125,Sheet1!U:AA,6,FALSE)-2)*(0.042*(D1125-1)+0.2)+0.4,0)</f>
        <v>45</v>
      </c>
      <c r="I1125" s="62">
        <f>ROUNDUP((VLOOKUP(B1125,Sheet1!U:AA,7,FALSE)-2)*(0.042*(D1125-1)+0.2)+0.4,0)</f>
        <v>69</v>
      </c>
      <c r="J1125" s="62">
        <f>E1125*8+F1125*2+G1125*3+H1125*3+I1125*1+VLOOKUP(B1125,Sheet1!AU:AZ,2,FALSE)</f>
        <v>1121</v>
      </c>
      <c r="K1125" s="62">
        <f>E1125*1+F1125*2+G1125*2+H1125*2+I1125*10+VLOOKUP(B1125,Sheet1!AU:AZ,3,FALSE)</f>
        <v>1145</v>
      </c>
      <c r="L1125" s="62">
        <f>E1125*0.1+F1125*2+G1125*0.2+H1125*0.26+I1125*0.1+VLOOKUP(B1125,Sheet1!AU:AZ,4,FALSE)</f>
        <v>197.3</v>
      </c>
      <c r="M1125" s="62">
        <f>E1125*0.1+F1125*0.2+G1125*2+H1125*0.2+I1125*0.1+VLOOKUP(B1125,Sheet1!AU:AZ,5,FALSE)</f>
        <v>194.6</v>
      </c>
      <c r="N1125" s="62">
        <f>E1125*0.1+F1125*0.2+G1125*0.2+H1125*2+I1125*0.1+VLOOKUP(B1125,Sheet1!AU:AZ,6,FALSE)</f>
        <v>151.4</v>
      </c>
      <c r="O1125" s="62">
        <f t="shared" si="334"/>
        <v>36.9</v>
      </c>
      <c r="P1125" s="62">
        <f t="shared" si="335"/>
        <v>43.5</v>
      </c>
      <c r="R1125" s="9">
        <f t="shared" si="329"/>
        <v>54</v>
      </c>
      <c r="S1125" s="9">
        <f t="shared" si="318"/>
        <v>380.04</v>
      </c>
      <c r="T1125" s="9">
        <f t="shared" si="319"/>
        <v>58.8</v>
      </c>
      <c r="U1125" s="66">
        <f t="shared" si="330"/>
        <v>450</v>
      </c>
      <c r="V1125" s="9">
        <f t="shared" si="331"/>
        <v>540</v>
      </c>
      <c r="W1125" s="67">
        <f t="shared" si="332"/>
        <v>313</v>
      </c>
      <c r="Y1125" s="69">
        <f>VLOOKUP(D1125,Sheet2!P:Q,2,FALSE)</f>
        <v>120</v>
      </c>
      <c r="AB1125" s="4" t="str">
        <f>IF('表格编辑 '!D1182="monster","普通","BOSS")</f>
        <v>普通</v>
      </c>
      <c r="AD1125" s="50">
        <f>VLOOKUP(D1125,映射!AK:AL,2,FALSE)</f>
        <v>4</v>
      </c>
      <c r="AE1125" s="50" t="s">
        <v>37</v>
      </c>
      <c r="AF1125" s="4">
        <f>VLOOKUP(AE1125,映射!AN:AO,2,FALSE)</f>
        <v>2</v>
      </c>
      <c r="AG1125" s="50">
        <v>1</v>
      </c>
      <c r="AH1125" s="70">
        <v>1</v>
      </c>
      <c r="AI1125" s="16">
        <f t="shared" si="320"/>
        <v>40769</v>
      </c>
      <c r="AJ1125" s="16">
        <f t="shared" si="321"/>
        <v>50102</v>
      </c>
      <c r="AK1125" s="16">
        <f t="shared" si="322"/>
        <v>54</v>
      </c>
      <c r="AL1125" s="16" t="str">
        <f t="shared" si="323"/>
        <v>水精</v>
      </c>
      <c r="AM1125" s="16">
        <f t="shared" si="324"/>
        <v>3600</v>
      </c>
      <c r="AN1125" s="16">
        <f t="shared" si="325"/>
        <v>2242</v>
      </c>
      <c r="AO1125" s="16">
        <f t="shared" si="333"/>
        <v>1358</v>
      </c>
      <c r="AP1125" s="16">
        <f t="shared" si="326"/>
        <v>2479</v>
      </c>
      <c r="AQ1125" s="16">
        <f t="shared" si="327"/>
        <v>2290</v>
      </c>
      <c r="AR1125" s="16">
        <f t="shared" si="328"/>
        <v>296</v>
      </c>
      <c r="AS1125" s="16"/>
      <c r="AT1125" s="16">
        <v>130</v>
      </c>
      <c r="AU1125" s="16">
        <v>130</v>
      </c>
      <c r="AV1125" s="16">
        <v>25</v>
      </c>
      <c r="AW1125" s="16"/>
    </row>
    <row r="1126" spans="1:49">
      <c r="A1126" s="62">
        <f>'表格编辑 '!A1183</f>
        <v>40770</v>
      </c>
      <c r="B1126" s="62">
        <f>'表格编辑 '!B1183</f>
        <v>50043</v>
      </c>
      <c r="C1126" s="62" t="str">
        <f>VLOOKUP(B1126,映射!A:B,2,FALSE)</f>
        <v>小魔物</v>
      </c>
      <c r="D1126" s="62">
        <f>'表格编辑 '!E1183</f>
        <v>54</v>
      </c>
      <c r="E1126" s="62">
        <f>ROUNDUP((VLOOKUP(B1126,Sheet1!U:AA,3,FALSE)-2)*(0.042*(D1126-1)+0.2)+0.4,0)</f>
        <v>49</v>
      </c>
      <c r="F1126" s="62">
        <f>ROUNDUP((VLOOKUP(B1126,Sheet1!U:AA,4,FALSE)-2)*(0.042*(D1126-1)+0.2)+0.4,0)</f>
        <v>74</v>
      </c>
      <c r="G1126" s="62">
        <f>ROUNDUP((VLOOKUP(B1126,Sheet1!U:AA,5,FALSE)-2)*(0.042*(D1126-1)+0.2)+0.4,0)</f>
        <v>25</v>
      </c>
      <c r="H1126" s="62">
        <f>ROUNDUP((VLOOKUP(B1126,Sheet1!U:AA,6,FALSE)-2)*(0.042*(D1126-1)+0.2)+0.4,0)</f>
        <v>86</v>
      </c>
      <c r="I1126" s="62">
        <f>ROUNDUP((VLOOKUP(B1126,Sheet1!U:AA,7,FALSE)-2)*(0.042*(D1126-1)+0.2)+0.4,0)</f>
        <v>86</v>
      </c>
      <c r="J1126" s="62">
        <f>E1126*8+F1126*2+G1126*3+H1126*3+I1126*1+VLOOKUP(B1126,Sheet1!AU:AZ,2,FALSE)</f>
        <v>979</v>
      </c>
      <c r="K1126" s="62">
        <f>E1126*1+F1126*2+G1126*2+H1126*2+I1126*10+VLOOKUP(B1126,Sheet1!AU:AZ,3,FALSE)</f>
        <v>1299</v>
      </c>
      <c r="L1126" s="62">
        <f>E1126*0.1+F1126*2+G1126*0.2+H1126*0.26+I1126*0.1+VLOOKUP(B1126,Sheet1!AU:AZ,4,FALSE)</f>
        <v>208.86</v>
      </c>
      <c r="M1126" s="62">
        <f>E1126*0.1+F1126*0.2+G1126*2+H1126*0.2+I1126*0.1+VLOOKUP(B1126,Sheet1!AU:AZ,5,FALSE)</f>
        <v>115.5</v>
      </c>
      <c r="N1126" s="62">
        <f>E1126*0.1+F1126*0.2+G1126*0.2+H1126*2+I1126*0.1+VLOOKUP(B1126,Sheet1!AU:AZ,6,FALSE)</f>
        <v>225.3</v>
      </c>
      <c r="O1126" s="62">
        <f t="shared" si="334"/>
        <v>43.1</v>
      </c>
      <c r="P1126" s="62">
        <f t="shared" si="335"/>
        <v>37.9</v>
      </c>
      <c r="R1126" s="9">
        <f t="shared" si="329"/>
        <v>54</v>
      </c>
      <c r="S1126" s="9">
        <f t="shared" si="318"/>
        <v>380.04</v>
      </c>
      <c r="T1126" s="9">
        <f t="shared" si="319"/>
        <v>58.8</v>
      </c>
      <c r="U1126" s="66">
        <f t="shared" si="330"/>
        <v>596</v>
      </c>
      <c r="V1126" s="9">
        <f t="shared" si="331"/>
        <v>715.2</v>
      </c>
      <c r="W1126" s="67">
        <f t="shared" si="332"/>
        <v>340</v>
      </c>
      <c r="Y1126" s="69">
        <f>VLOOKUP(D1126,Sheet2!P:Q,2,FALSE)</f>
        <v>120</v>
      </c>
      <c r="AB1126" s="4" t="str">
        <f>IF('表格编辑 '!D1183="monster","普通","BOSS")</f>
        <v>普通</v>
      </c>
      <c r="AD1126" s="50">
        <f>VLOOKUP(D1126,映射!AK:AL,2,FALSE)</f>
        <v>4</v>
      </c>
      <c r="AE1126" s="50" t="s">
        <v>37</v>
      </c>
      <c r="AF1126" s="4">
        <f>VLOOKUP(AE1126,映射!AN:AO,2,FALSE)</f>
        <v>2</v>
      </c>
      <c r="AG1126" s="50">
        <v>1</v>
      </c>
      <c r="AH1126" s="70">
        <v>1</v>
      </c>
      <c r="AI1126" s="16">
        <f t="shared" si="320"/>
        <v>40770</v>
      </c>
      <c r="AJ1126" s="16">
        <f t="shared" si="321"/>
        <v>50043</v>
      </c>
      <c r="AK1126" s="16">
        <f t="shared" si="322"/>
        <v>54</v>
      </c>
      <c r="AL1126" s="16" t="str">
        <f t="shared" si="323"/>
        <v>小魔物</v>
      </c>
      <c r="AM1126" s="16">
        <f t="shared" si="324"/>
        <v>4768</v>
      </c>
      <c r="AN1126" s="16">
        <f t="shared" si="325"/>
        <v>1958</v>
      </c>
      <c r="AO1126" s="16">
        <f t="shared" si="333"/>
        <v>2810</v>
      </c>
      <c r="AP1126" s="16">
        <f t="shared" si="326"/>
        <v>3789</v>
      </c>
      <c r="AQ1126" s="16">
        <f t="shared" si="327"/>
        <v>2598</v>
      </c>
      <c r="AR1126" s="16">
        <f t="shared" si="328"/>
        <v>314</v>
      </c>
      <c r="AS1126" s="16"/>
      <c r="AT1126" s="16">
        <v>57.8</v>
      </c>
      <c r="AU1126" s="16">
        <v>173</v>
      </c>
      <c r="AV1126" s="16">
        <v>44.6</v>
      </c>
      <c r="AW1126" s="16"/>
    </row>
    <row r="1127" spans="1:49">
      <c r="A1127" s="62">
        <f>'表格编辑 '!A1184</f>
        <v>40771</v>
      </c>
      <c r="B1127" s="62">
        <f>'表格编辑 '!B1184</f>
        <v>50154</v>
      </c>
      <c r="C1127" s="62" t="str">
        <f>VLOOKUP(B1127,映射!A:B,2,FALSE)</f>
        <v>海贼</v>
      </c>
      <c r="D1127" s="62">
        <f>'表格编辑 '!E1184</f>
        <v>54</v>
      </c>
      <c r="E1127" s="62">
        <f>ROUNDUP((VLOOKUP(B1127,Sheet1!U:AA,3,FALSE)-2)*(0.042*(D1127-1)+0.2)+0.4,0)</f>
        <v>42</v>
      </c>
      <c r="F1127" s="62">
        <f>ROUNDUP((VLOOKUP(B1127,Sheet1!U:AA,4,FALSE)-2)*(0.042*(D1127-1)+0.2)+0.4,0)</f>
        <v>71</v>
      </c>
      <c r="G1127" s="62">
        <f>ROUNDUP((VLOOKUP(B1127,Sheet1!U:AA,5,FALSE)-2)*(0.042*(D1127-1)+0.2)+0.4,0)</f>
        <v>52</v>
      </c>
      <c r="H1127" s="62">
        <f>ROUNDUP((VLOOKUP(B1127,Sheet1!U:AA,6,FALSE)-2)*(0.042*(D1127-1)+0.2)+0.4,0)</f>
        <v>64</v>
      </c>
      <c r="I1127" s="62">
        <f>ROUNDUP((VLOOKUP(B1127,Sheet1!U:AA,7,FALSE)-2)*(0.042*(D1127-1)+0.2)+0.4,0)</f>
        <v>30</v>
      </c>
      <c r="J1127" s="62">
        <f>E1127*8+F1127*2+G1127*3+H1127*3+I1127*1+VLOOKUP(B1127,Sheet1!AU:AZ,2,FALSE)</f>
        <v>876</v>
      </c>
      <c r="K1127" s="62">
        <f>E1127*1+F1127*2+G1127*2+H1127*2+I1127*10+VLOOKUP(B1127,Sheet1!AU:AZ,3,FALSE)</f>
        <v>736</v>
      </c>
      <c r="L1127" s="62">
        <f>E1127*0.1+F1127*2+G1127*0.2+H1127*0.26+I1127*0.1+VLOOKUP(B1127,Sheet1!AU:AZ,4,FALSE)</f>
        <v>196.24</v>
      </c>
      <c r="M1127" s="62">
        <f>E1127*0.1+F1127*0.2+G1127*2+H1127*0.2+I1127*0.1+VLOOKUP(B1127,Sheet1!AU:AZ,5,FALSE)</f>
        <v>158.2</v>
      </c>
      <c r="N1127" s="62">
        <f>E1127*0.1+F1127*0.2+G1127*0.2+H1127*2+I1127*0.1+VLOOKUP(B1127,Sheet1!AU:AZ,6,FALSE)</f>
        <v>179.8</v>
      </c>
      <c r="O1127" s="62">
        <f t="shared" si="334"/>
        <v>8.3</v>
      </c>
      <c r="P1127" s="62">
        <f t="shared" si="335"/>
        <v>31.1</v>
      </c>
      <c r="R1127" s="9">
        <f t="shared" si="329"/>
        <v>54</v>
      </c>
      <c r="S1127" s="9">
        <f t="shared" si="318"/>
        <v>380.04</v>
      </c>
      <c r="T1127" s="9">
        <f t="shared" si="319"/>
        <v>58.8</v>
      </c>
      <c r="U1127" s="66">
        <f t="shared" si="330"/>
        <v>507</v>
      </c>
      <c r="V1127" s="9">
        <f t="shared" si="331"/>
        <v>608.4</v>
      </c>
      <c r="W1127" s="67">
        <f t="shared" si="332"/>
        <v>311</v>
      </c>
      <c r="Y1127" s="69">
        <f>VLOOKUP(D1127,Sheet2!P:Q,2,FALSE)</f>
        <v>120</v>
      </c>
      <c r="AB1127" s="4" t="str">
        <f>IF('表格编辑 '!D1184="monster","普通","BOSS")</f>
        <v>普通</v>
      </c>
      <c r="AD1127" s="50">
        <f>VLOOKUP(D1127,映射!AK:AL,2,FALSE)</f>
        <v>4</v>
      </c>
      <c r="AE1127" s="50" t="s">
        <v>37</v>
      </c>
      <c r="AF1127" s="4">
        <f>VLOOKUP(AE1127,映射!AN:AO,2,FALSE)</f>
        <v>2</v>
      </c>
      <c r="AG1127" s="50">
        <v>1</v>
      </c>
      <c r="AH1127" s="70">
        <v>1</v>
      </c>
      <c r="AI1127" s="16">
        <f t="shared" si="320"/>
        <v>40771</v>
      </c>
      <c r="AJ1127" s="16">
        <f t="shared" si="321"/>
        <v>50154</v>
      </c>
      <c r="AK1127" s="16">
        <f t="shared" si="322"/>
        <v>54</v>
      </c>
      <c r="AL1127" s="16" t="str">
        <f t="shared" si="323"/>
        <v>海贼</v>
      </c>
      <c r="AM1127" s="16">
        <f t="shared" si="324"/>
        <v>4056</v>
      </c>
      <c r="AN1127" s="16">
        <f t="shared" si="325"/>
        <v>1752</v>
      </c>
      <c r="AO1127" s="16">
        <f t="shared" si="333"/>
        <v>2304</v>
      </c>
      <c r="AP1127" s="16">
        <f t="shared" si="326"/>
        <v>3180</v>
      </c>
      <c r="AQ1127" s="16">
        <f t="shared" si="327"/>
        <v>1472</v>
      </c>
      <c r="AR1127" s="16">
        <f t="shared" si="328"/>
        <v>295</v>
      </c>
      <c r="AS1127" s="16"/>
      <c r="AT1127" s="16">
        <v>122.1</v>
      </c>
      <c r="AU1127" s="16">
        <v>140.1</v>
      </c>
      <c r="AV1127" s="16">
        <v>7</v>
      </c>
      <c r="AW1127" s="16"/>
    </row>
    <row r="1128" spans="1:49">
      <c r="A1128" s="62">
        <f>'表格编辑 '!A1185</f>
        <v>40772</v>
      </c>
      <c r="B1128" s="62">
        <f>'表格编辑 '!B1185</f>
        <v>50052</v>
      </c>
      <c r="C1128" s="62" t="str">
        <f>VLOOKUP(B1128,映射!A:B,2,FALSE)</f>
        <v>恶魔蝙蝠</v>
      </c>
      <c r="D1128" s="62">
        <f>'表格编辑 '!E1185</f>
        <v>54</v>
      </c>
      <c r="E1128" s="62">
        <f>ROUNDUP((VLOOKUP(B1128,Sheet1!U:AA,3,FALSE)-2)*(0.042*(D1128-1)+0.2)+0.4,0)</f>
        <v>40</v>
      </c>
      <c r="F1128" s="62">
        <f>ROUNDUP((VLOOKUP(B1128,Sheet1!U:AA,4,FALSE)-2)*(0.042*(D1128-1)+0.2)+0.4,0)</f>
        <v>91</v>
      </c>
      <c r="G1128" s="62">
        <f>ROUNDUP((VLOOKUP(B1128,Sheet1!U:AA,5,FALSE)-2)*(0.042*(D1128-1)+0.2)+0.4,0)</f>
        <v>32</v>
      </c>
      <c r="H1128" s="62">
        <f>ROUNDUP((VLOOKUP(B1128,Sheet1!U:AA,6,FALSE)-2)*(0.042*(D1128-1)+0.2)+0.4,0)</f>
        <v>79</v>
      </c>
      <c r="I1128" s="62">
        <f>ROUNDUP((VLOOKUP(B1128,Sheet1!U:AA,7,FALSE)-2)*(0.042*(D1128-1)+0.2)+0.4,0)</f>
        <v>66</v>
      </c>
      <c r="J1128" s="62">
        <f>E1128*8+F1128*2+G1128*3+H1128*3+I1128*1+VLOOKUP(B1128,Sheet1!AU:AZ,2,FALSE)</f>
        <v>921</v>
      </c>
      <c r="K1128" s="62">
        <f>E1128*1+F1128*2+G1128*2+H1128*2+I1128*10+VLOOKUP(B1128,Sheet1!AU:AZ,3,FALSE)</f>
        <v>1124</v>
      </c>
      <c r="L1128" s="62">
        <f>E1128*0.1+F1128*2+G1128*0.2+H1128*0.26+I1128*0.1+VLOOKUP(B1128,Sheet1!AU:AZ,4,FALSE)</f>
        <v>239.54</v>
      </c>
      <c r="M1128" s="62">
        <f>E1128*0.1+F1128*0.2+G1128*2+H1128*0.2+I1128*0.1+VLOOKUP(B1128,Sheet1!AU:AZ,5,FALSE)</f>
        <v>128.6</v>
      </c>
      <c r="N1128" s="62">
        <f>E1128*0.1+F1128*0.2+G1128*0.2+H1128*2+I1128*0.1+VLOOKUP(B1128,Sheet1!AU:AZ,6,FALSE)</f>
        <v>213.2</v>
      </c>
      <c r="O1128" s="62">
        <f t="shared" si="334"/>
        <v>30.2</v>
      </c>
      <c r="P1128" s="62">
        <f t="shared" si="335"/>
        <v>28.9</v>
      </c>
      <c r="R1128" s="9">
        <f t="shared" si="329"/>
        <v>54</v>
      </c>
      <c r="S1128" s="9">
        <f t="shared" si="318"/>
        <v>380.04</v>
      </c>
      <c r="T1128" s="9">
        <f t="shared" si="319"/>
        <v>58.8</v>
      </c>
      <c r="U1128" s="66">
        <f t="shared" si="330"/>
        <v>566</v>
      </c>
      <c r="V1128" s="9">
        <f t="shared" si="331"/>
        <v>679.2</v>
      </c>
      <c r="W1128" s="67">
        <f t="shared" si="332"/>
        <v>414</v>
      </c>
      <c r="Y1128" s="69">
        <f>VLOOKUP(D1128,Sheet2!P:Q,2,FALSE)</f>
        <v>120</v>
      </c>
      <c r="AB1128" s="4" t="str">
        <f>IF('表格编辑 '!D1185="monster","普通","BOSS")</f>
        <v>普通</v>
      </c>
      <c r="AD1128" s="50">
        <f>VLOOKUP(D1128,映射!AK:AL,2,FALSE)</f>
        <v>4</v>
      </c>
      <c r="AE1128" s="50" t="s">
        <v>37</v>
      </c>
      <c r="AF1128" s="4">
        <f>VLOOKUP(AE1128,映射!AN:AO,2,FALSE)</f>
        <v>2</v>
      </c>
      <c r="AG1128" s="50">
        <v>1</v>
      </c>
      <c r="AH1128" s="70">
        <v>1</v>
      </c>
      <c r="AI1128" s="16">
        <f t="shared" si="320"/>
        <v>40772</v>
      </c>
      <c r="AJ1128" s="16">
        <f t="shared" si="321"/>
        <v>50052</v>
      </c>
      <c r="AK1128" s="16">
        <f t="shared" si="322"/>
        <v>54</v>
      </c>
      <c r="AL1128" s="16" t="str">
        <f t="shared" si="323"/>
        <v>恶魔蝙蝠</v>
      </c>
      <c r="AM1128" s="16">
        <f t="shared" si="324"/>
        <v>4528</v>
      </c>
      <c r="AN1128" s="16">
        <f t="shared" si="325"/>
        <v>1842</v>
      </c>
      <c r="AO1128" s="16">
        <f t="shared" si="333"/>
        <v>2686</v>
      </c>
      <c r="AP1128" s="16">
        <f t="shared" si="326"/>
        <v>3607</v>
      </c>
      <c r="AQ1128" s="16">
        <f t="shared" si="327"/>
        <v>2248</v>
      </c>
      <c r="AR1128" s="16">
        <f t="shared" si="328"/>
        <v>360</v>
      </c>
      <c r="AS1128" s="16"/>
      <c r="AT1128" s="16">
        <v>68.6</v>
      </c>
      <c r="AU1128" s="16">
        <v>140.6</v>
      </c>
      <c r="AV1128" s="16">
        <v>22.1</v>
      </c>
      <c r="AW1128" s="16"/>
    </row>
    <row r="1129" spans="1:49">
      <c r="A1129" s="62">
        <f>'表格编辑 '!A1186</f>
        <v>40773</v>
      </c>
      <c r="B1129" s="62">
        <f>'表格编辑 '!B1186</f>
        <v>50141</v>
      </c>
      <c r="C1129" s="62" t="str">
        <f>VLOOKUP(B1129,映射!A:B,2,FALSE)</f>
        <v>水龙蜥</v>
      </c>
      <c r="D1129" s="62">
        <f>'表格编辑 '!E1186</f>
        <v>54</v>
      </c>
      <c r="E1129" s="62">
        <f>ROUNDUP((VLOOKUP(B1129,Sheet1!U:AA,3,FALSE)-2)*(0.042*(D1129-1)+0.2)+0.4,0)</f>
        <v>96</v>
      </c>
      <c r="F1129" s="62">
        <f>ROUNDUP((VLOOKUP(B1129,Sheet1!U:AA,4,FALSE)-2)*(0.042*(D1129-1)+0.2)+0.4,0)</f>
        <v>93</v>
      </c>
      <c r="G1129" s="62">
        <f>ROUNDUP((VLOOKUP(B1129,Sheet1!U:AA,5,FALSE)-2)*(0.042*(D1129-1)+0.2)+0.4,0)</f>
        <v>74</v>
      </c>
      <c r="H1129" s="62">
        <f>ROUNDUP((VLOOKUP(B1129,Sheet1!U:AA,6,FALSE)-2)*(0.042*(D1129-1)+0.2)+0.4,0)</f>
        <v>35</v>
      </c>
      <c r="I1129" s="62">
        <f>ROUNDUP((VLOOKUP(B1129,Sheet1!U:AA,7,FALSE)-2)*(0.042*(D1129-1)+0.2)+0.4,0)</f>
        <v>23</v>
      </c>
      <c r="J1129" s="62">
        <f>E1129*8+F1129*2+G1129*3+H1129*3+I1129*1+VLOOKUP(B1129,Sheet1!AU:AZ,2,FALSE)</f>
        <v>1324</v>
      </c>
      <c r="K1129" s="62">
        <f>E1129*1+F1129*2+G1129*2+H1129*2+I1129*10+VLOOKUP(B1129,Sheet1!AU:AZ,3,FALSE)</f>
        <v>750</v>
      </c>
      <c r="L1129" s="62">
        <f>E1129*0.1+F1129*2+G1129*0.2+H1129*0.26+I1129*0.1+VLOOKUP(B1129,Sheet1!AU:AZ,4,FALSE)</f>
        <v>241.8</v>
      </c>
      <c r="M1129" s="62">
        <f>E1129*0.1+F1129*0.2+G1129*2+H1129*0.2+I1129*0.1+VLOOKUP(B1129,Sheet1!AU:AZ,5,FALSE)</f>
        <v>205.5</v>
      </c>
      <c r="N1129" s="62">
        <f>E1129*0.1+F1129*0.2+G1129*0.2+H1129*2+I1129*0.1+VLOOKUP(B1129,Sheet1!AU:AZ,6,FALSE)</f>
        <v>135.3</v>
      </c>
      <c r="O1129" s="62">
        <f t="shared" si="334"/>
        <v>-8.39999999999999</v>
      </c>
      <c r="P1129" s="62">
        <f t="shared" si="335"/>
        <v>64.8</v>
      </c>
      <c r="R1129" s="9">
        <f t="shared" si="329"/>
        <v>54</v>
      </c>
      <c r="S1129" s="9">
        <f t="shared" si="318"/>
        <v>380.04</v>
      </c>
      <c r="T1129" s="9">
        <f t="shared" si="319"/>
        <v>58.8</v>
      </c>
      <c r="U1129" s="66">
        <f t="shared" si="330"/>
        <v>435</v>
      </c>
      <c r="V1129" s="9">
        <f t="shared" si="331"/>
        <v>522</v>
      </c>
      <c r="W1129" s="67">
        <f t="shared" si="332"/>
        <v>420</v>
      </c>
      <c r="Y1129" s="69">
        <f>VLOOKUP(D1129,Sheet2!P:Q,2,FALSE)</f>
        <v>120</v>
      </c>
      <c r="AB1129" s="4" t="str">
        <f>IF('表格编辑 '!D1186="monster","普通","BOSS")</f>
        <v>普通</v>
      </c>
      <c r="AD1129" s="50">
        <f>VLOOKUP(D1129,映射!AK:AL,2,FALSE)</f>
        <v>4</v>
      </c>
      <c r="AE1129" s="50" t="s">
        <v>37</v>
      </c>
      <c r="AF1129" s="4">
        <f>VLOOKUP(AE1129,映射!AN:AO,2,FALSE)</f>
        <v>2</v>
      </c>
      <c r="AG1129" s="50">
        <v>1</v>
      </c>
      <c r="AH1129" s="70">
        <v>1</v>
      </c>
      <c r="AI1129" s="16">
        <f t="shared" si="320"/>
        <v>40773</v>
      </c>
      <c r="AJ1129" s="16">
        <f t="shared" si="321"/>
        <v>50141</v>
      </c>
      <c r="AK1129" s="16">
        <f t="shared" si="322"/>
        <v>54</v>
      </c>
      <c r="AL1129" s="16" t="str">
        <f t="shared" si="323"/>
        <v>水龙蜥</v>
      </c>
      <c r="AM1129" s="16">
        <f t="shared" si="324"/>
        <v>3480</v>
      </c>
      <c r="AN1129" s="16">
        <f t="shared" si="325"/>
        <v>2648</v>
      </c>
      <c r="AO1129" s="16">
        <f t="shared" si="333"/>
        <v>832</v>
      </c>
      <c r="AP1129" s="16">
        <f t="shared" si="326"/>
        <v>2156</v>
      </c>
      <c r="AQ1129" s="16">
        <f t="shared" si="327"/>
        <v>1500</v>
      </c>
      <c r="AR1129" s="16">
        <f t="shared" si="328"/>
        <v>363</v>
      </c>
      <c r="AS1129" s="16"/>
      <c r="AT1129" s="16">
        <v>165.8</v>
      </c>
      <c r="AU1129" s="16">
        <v>77.6</v>
      </c>
      <c r="AV1129" s="16">
        <v>-10.7</v>
      </c>
      <c r="AW1129" s="16"/>
    </row>
    <row r="1130" spans="1:49">
      <c r="A1130" s="62">
        <f>'表格编辑 '!A1187</f>
        <v>40774</v>
      </c>
      <c r="B1130" s="62">
        <f>'表格编辑 '!B1187</f>
        <v>50073</v>
      </c>
      <c r="C1130" s="62" t="str">
        <f>VLOOKUP(B1130,映射!A:B,2,FALSE)</f>
        <v>土蜘蛛</v>
      </c>
      <c r="D1130" s="62">
        <f>'表格编辑 '!E1187</f>
        <v>54</v>
      </c>
      <c r="E1130" s="62">
        <f>ROUNDUP((VLOOKUP(B1130,Sheet1!U:AA,3,FALSE)-2)*(0.042*(D1130-1)+0.2)+0.4,0)</f>
        <v>59</v>
      </c>
      <c r="F1130" s="62">
        <f>ROUNDUP((VLOOKUP(B1130,Sheet1!U:AA,4,FALSE)-2)*(0.042*(D1130-1)+0.2)+0.4,0)</f>
        <v>32</v>
      </c>
      <c r="G1130" s="62">
        <f>ROUNDUP((VLOOKUP(B1130,Sheet1!U:AA,5,FALSE)-2)*(0.042*(D1130-1)+0.2)+0.4,0)</f>
        <v>40</v>
      </c>
      <c r="H1130" s="62">
        <f>ROUNDUP((VLOOKUP(B1130,Sheet1!U:AA,6,FALSE)-2)*(0.042*(D1130-1)+0.2)+0.4,0)</f>
        <v>64</v>
      </c>
      <c r="I1130" s="62">
        <f>ROUNDUP((VLOOKUP(B1130,Sheet1!U:AA,7,FALSE)-2)*(0.042*(D1130-1)+0.2)+0.4,0)</f>
        <v>52</v>
      </c>
      <c r="J1130" s="62">
        <f>E1130*8+F1130*2+G1130*3+H1130*3+I1130*1+VLOOKUP(B1130,Sheet1!AU:AZ,2,FALSE)</f>
        <v>920</v>
      </c>
      <c r="K1130" s="62">
        <f>E1130*1+F1130*2+G1130*2+H1130*2+I1130*10+VLOOKUP(B1130,Sheet1!AU:AZ,3,FALSE)</f>
        <v>871</v>
      </c>
      <c r="L1130" s="62">
        <f>E1130*0.1+F1130*2+G1130*0.2+H1130*0.26+I1130*0.1+VLOOKUP(B1130,Sheet1!AU:AZ,4,FALSE)</f>
        <v>119.74</v>
      </c>
      <c r="M1130" s="62">
        <f>E1130*0.1+F1130*0.2+G1130*2+H1130*0.2+I1130*0.1+VLOOKUP(B1130,Sheet1!AU:AZ,5,FALSE)</f>
        <v>130.3</v>
      </c>
      <c r="N1130" s="62">
        <f>E1130*0.1+F1130*0.2+G1130*0.2+H1130*2+I1130*0.1+VLOOKUP(B1130,Sheet1!AU:AZ,6,FALSE)</f>
        <v>173.5</v>
      </c>
      <c r="O1130" s="62">
        <f t="shared" si="334"/>
        <v>22.3</v>
      </c>
      <c r="P1130" s="62">
        <f t="shared" si="335"/>
        <v>47.6</v>
      </c>
      <c r="R1130" s="9">
        <f t="shared" si="329"/>
        <v>54</v>
      </c>
      <c r="S1130" s="9">
        <f t="shared" si="318"/>
        <v>380.04</v>
      </c>
      <c r="T1130" s="9">
        <f t="shared" si="319"/>
        <v>58.8</v>
      </c>
      <c r="U1130" s="66">
        <f t="shared" si="330"/>
        <v>562</v>
      </c>
      <c r="V1130" s="9">
        <f t="shared" si="331"/>
        <v>674.4</v>
      </c>
      <c r="W1130" s="67">
        <f t="shared" si="332"/>
        <v>146</v>
      </c>
      <c r="Y1130" s="69">
        <f>VLOOKUP(D1130,Sheet2!P:Q,2,FALSE)</f>
        <v>120</v>
      </c>
      <c r="AB1130" s="4" t="str">
        <f>IF('表格编辑 '!D1187="monster","普通","BOSS")</f>
        <v>普通</v>
      </c>
      <c r="AD1130" s="50">
        <f>VLOOKUP(D1130,映射!AK:AL,2,FALSE)</f>
        <v>4</v>
      </c>
      <c r="AE1130" s="50" t="s">
        <v>37</v>
      </c>
      <c r="AF1130" s="4">
        <f>VLOOKUP(AE1130,映射!AN:AO,2,FALSE)</f>
        <v>2</v>
      </c>
      <c r="AG1130" s="50">
        <v>1</v>
      </c>
      <c r="AH1130" s="70">
        <v>1</v>
      </c>
      <c r="AI1130" s="16">
        <f t="shared" si="320"/>
        <v>40774</v>
      </c>
      <c r="AJ1130" s="16">
        <f t="shared" si="321"/>
        <v>50073</v>
      </c>
      <c r="AK1130" s="16">
        <f t="shared" si="322"/>
        <v>54</v>
      </c>
      <c r="AL1130" s="16" t="str">
        <f t="shared" si="323"/>
        <v>土蜘蛛</v>
      </c>
      <c r="AM1130" s="16">
        <f t="shared" si="324"/>
        <v>4496</v>
      </c>
      <c r="AN1130" s="16">
        <f t="shared" si="325"/>
        <v>1840</v>
      </c>
      <c r="AO1130" s="16">
        <f t="shared" si="333"/>
        <v>2656</v>
      </c>
      <c r="AP1130" s="16">
        <f t="shared" si="326"/>
        <v>3576</v>
      </c>
      <c r="AQ1130" s="16">
        <f t="shared" si="327"/>
        <v>1742</v>
      </c>
      <c r="AR1130" s="16">
        <f t="shared" si="328"/>
        <v>180</v>
      </c>
      <c r="AS1130" s="16"/>
      <c r="AT1130" s="16">
        <v>94.8</v>
      </c>
      <c r="AU1130" s="16">
        <v>114.6</v>
      </c>
      <c r="AV1130" s="16">
        <v>20.7</v>
      </c>
      <c r="AW1130" s="16"/>
    </row>
    <row r="1131" spans="1:49">
      <c r="A1131" s="62">
        <f>'表格编辑 '!A1188</f>
        <v>40775</v>
      </c>
      <c r="B1131" s="62">
        <f>'表格编辑 '!B1188</f>
        <v>50085</v>
      </c>
      <c r="C1131" s="62" t="str">
        <f>VLOOKUP(B1131,映射!A:B,2,FALSE)</f>
        <v>死亡之花</v>
      </c>
      <c r="D1131" s="62">
        <f>'表格编辑 '!E1188</f>
        <v>54</v>
      </c>
      <c r="E1131" s="62">
        <f>ROUNDUP((VLOOKUP(B1131,Sheet1!U:AA,3,FALSE)-2)*(0.042*(D1131-1)+0.2)+0.4,0)</f>
        <v>62</v>
      </c>
      <c r="F1131" s="62">
        <f>ROUNDUP((VLOOKUP(B1131,Sheet1!U:AA,4,FALSE)-2)*(0.042*(D1131-1)+0.2)+0.4,0)</f>
        <v>25</v>
      </c>
      <c r="G1131" s="62">
        <f>ROUNDUP((VLOOKUP(B1131,Sheet1!U:AA,5,FALSE)-2)*(0.042*(D1131-1)+0.2)+0.4,0)</f>
        <v>25</v>
      </c>
      <c r="H1131" s="62">
        <f>ROUNDUP((VLOOKUP(B1131,Sheet1!U:AA,6,FALSE)-2)*(0.042*(D1131-1)+0.2)+0.4,0)</f>
        <v>42</v>
      </c>
      <c r="I1131" s="62">
        <f>ROUNDUP((VLOOKUP(B1131,Sheet1!U:AA,7,FALSE)-2)*(0.042*(D1131-1)+0.2)+0.4,0)</f>
        <v>81</v>
      </c>
      <c r="J1131" s="62">
        <f>E1131*8+F1131*2+G1131*3+H1131*3+I1131*1+VLOOKUP(B1131,Sheet1!AU:AZ,2,FALSE)</f>
        <v>848</v>
      </c>
      <c r="K1131" s="62">
        <f>E1131*1+F1131*2+G1131*2+H1131*2+I1131*10+VLOOKUP(B1131,Sheet1!AU:AZ,3,FALSE)</f>
        <v>1076</v>
      </c>
      <c r="L1131" s="62">
        <f>E1131*0.1+F1131*2+G1131*0.2+H1131*0.26+I1131*0.1+VLOOKUP(B1131,Sheet1!AU:AZ,4,FALSE)</f>
        <v>100.22</v>
      </c>
      <c r="M1131" s="62">
        <f>E1131*0.1+F1131*0.2+G1131*2+H1131*0.2+I1131*0.1+VLOOKUP(B1131,Sheet1!AU:AZ,5,FALSE)</f>
        <v>97.7</v>
      </c>
      <c r="N1131" s="62">
        <f>E1131*0.1+F1131*0.2+G1131*0.2+H1131*2+I1131*0.1+VLOOKUP(B1131,Sheet1!AU:AZ,6,FALSE)</f>
        <v>128.3</v>
      </c>
      <c r="O1131" s="62">
        <f t="shared" si="334"/>
        <v>44.5</v>
      </c>
      <c r="P1131" s="62">
        <f t="shared" si="335"/>
        <v>44.9</v>
      </c>
      <c r="R1131" s="9">
        <f t="shared" si="329"/>
        <v>54</v>
      </c>
      <c r="S1131" s="9">
        <f t="shared" si="318"/>
        <v>380.04</v>
      </c>
      <c r="T1131" s="9">
        <f t="shared" si="319"/>
        <v>58.8</v>
      </c>
      <c r="U1131" s="66">
        <f t="shared" si="330"/>
        <v>644</v>
      </c>
      <c r="V1131" s="9">
        <f t="shared" si="331"/>
        <v>772.8</v>
      </c>
      <c r="W1131" s="67">
        <f t="shared" si="332"/>
        <v>109</v>
      </c>
      <c r="Y1131" s="69">
        <f>VLOOKUP(D1131,Sheet2!P:Q,2,FALSE)</f>
        <v>120</v>
      </c>
      <c r="AB1131" s="4" t="str">
        <f>IF('表格编辑 '!D1188="monster","普通","BOSS")</f>
        <v>普通</v>
      </c>
      <c r="AD1131" s="50">
        <f>VLOOKUP(D1131,映射!AK:AL,2,FALSE)</f>
        <v>4</v>
      </c>
      <c r="AE1131" s="50" t="s">
        <v>37</v>
      </c>
      <c r="AF1131" s="4">
        <f>VLOOKUP(AE1131,映射!AN:AO,2,FALSE)</f>
        <v>2</v>
      </c>
      <c r="AG1131" s="50">
        <v>1</v>
      </c>
      <c r="AH1131" s="70">
        <v>1</v>
      </c>
      <c r="AI1131" s="16">
        <f t="shared" si="320"/>
        <v>40775</v>
      </c>
      <c r="AJ1131" s="16">
        <f t="shared" si="321"/>
        <v>50085</v>
      </c>
      <c r="AK1131" s="16">
        <f t="shared" si="322"/>
        <v>54</v>
      </c>
      <c r="AL1131" s="16" t="str">
        <f t="shared" si="323"/>
        <v>死亡之花</v>
      </c>
      <c r="AM1131" s="16">
        <f t="shared" si="324"/>
        <v>5152</v>
      </c>
      <c r="AN1131" s="16">
        <f t="shared" si="325"/>
        <v>1696</v>
      </c>
      <c r="AO1131" s="16">
        <f t="shared" si="333"/>
        <v>3456</v>
      </c>
      <c r="AP1131" s="16">
        <f t="shared" si="326"/>
        <v>4304</v>
      </c>
      <c r="AQ1131" s="16">
        <f t="shared" si="327"/>
        <v>2152</v>
      </c>
      <c r="AR1131" s="16">
        <f t="shared" si="328"/>
        <v>151</v>
      </c>
      <c r="AS1131" s="16"/>
      <c r="AT1131" s="16">
        <v>68.3</v>
      </c>
      <c r="AU1131" s="16">
        <v>95.3</v>
      </c>
      <c r="AV1131" s="16">
        <v>39.1</v>
      </c>
      <c r="AW1131" s="16"/>
    </row>
    <row r="1132" spans="1:49">
      <c r="A1132" s="62">
        <f>'表格编辑 '!A1189</f>
        <v>40776</v>
      </c>
      <c r="B1132" s="62">
        <f>'表格编辑 '!B1189</f>
        <v>50148</v>
      </c>
      <c r="C1132" s="62" t="str">
        <f>VLOOKUP(B1132,映射!A:B,2,FALSE)</f>
        <v>巨人</v>
      </c>
      <c r="D1132" s="62">
        <f>'表格编辑 '!E1189</f>
        <v>54</v>
      </c>
      <c r="E1132" s="62">
        <f>ROUNDUP((VLOOKUP(B1132,Sheet1!U:AA,3,FALSE)-2)*(0.042*(D1132-1)+0.2)+0.4,0)</f>
        <v>88</v>
      </c>
      <c r="F1132" s="62">
        <f>ROUNDUP((VLOOKUP(B1132,Sheet1!U:AA,4,FALSE)-2)*(0.042*(D1132-1)+0.2)+0.4,0)</f>
        <v>81</v>
      </c>
      <c r="G1132" s="62">
        <f>ROUNDUP((VLOOKUP(B1132,Sheet1!U:AA,5,FALSE)-2)*(0.042*(D1132-1)+0.2)+0.4,0)</f>
        <v>54</v>
      </c>
      <c r="H1132" s="62">
        <f>ROUNDUP((VLOOKUP(B1132,Sheet1!U:AA,6,FALSE)-2)*(0.042*(D1132-1)+0.2)+0.4,0)</f>
        <v>18</v>
      </c>
      <c r="I1132" s="62">
        <f>ROUNDUP((VLOOKUP(B1132,Sheet1!U:AA,7,FALSE)-2)*(0.042*(D1132-1)+0.2)+0.4,0)</f>
        <v>30</v>
      </c>
      <c r="J1132" s="62">
        <f>E1132*8+F1132*2+G1132*3+H1132*3+I1132*1+VLOOKUP(B1132,Sheet1!AU:AZ,2,FALSE)</f>
        <v>1132</v>
      </c>
      <c r="K1132" s="62">
        <f>E1132*1+F1132*2+G1132*2+H1132*2+I1132*10+VLOOKUP(B1132,Sheet1!AU:AZ,3,FALSE)</f>
        <v>714</v>
      </c>
      <c r="L1132" s="62">
        <f>E1132*0.1+F1132*2+G1132*0.2+H1132*0.26+I1132*0.1+VLOOKUP(B1132,Sheet1!AU:AZ,4,FALSE)</f>
        <v>209.28</v>
      </c>
      <c r="M1132" s="62">
        <f>E1132*0.1+F1132*0.2+G1132*2+H1132*0.2+I1132*0.1+VLOOKUP(B1132,Sheet1!AU:AZ,5,FALSE)</f>
        <v>159.6</v>
      </c>
      <c r="N1132" s="62">
        <f>E1132*0.1+F1132*0.2+G1132*0.2+H1132*2+I1132*0.1+VLOOKUP(B1132,Sheet1!AU:AZ,6,FALSE)</f>
        <v>94.8</v>
      </c>
      <c r="O1132" s="62">
        <f t="shared" si="334"/>
        <v>-1.5</v>
      </c>
      <c r="P1132" s="62">
        <f t="shared" si="335"/>
        <v>57.5</v>
      </c>
      <c r="R1132" s="9">
        <f t="shared" si="329"/>
        <v>54</v>
      </c>
      <c r="S1132" s="9">
        <f t="shared" si="318"/>
        <v>380.04</v>
      </c>
      <c r="T1132" s="9">
        <f t="shared" si="319"/>
        <v>58.8</v>
      </c>
      <c r="U1132" s="66">
        <f t="shared" si="330"/>
        <v>505</v>
      </c>
      <c r="V1132" s="9">
        <f t="shared" si="331"/>
        <v>606</v>
      </c>
      <c r="W1132" s="67">
        <f t="shared" si="332"/>
        <v>341</v>
      </c>
      <c r="Y1132" s="69">
        <f>VLOOKUP(D1132,Sheet2!P:Q,2,FALSE)</f>
        <v>120</v>
      </c>
      <c r="AB1132" s="4" t="str">
        <f>IF('表格编辑 '!D1189="monster","普通","BOSS")</f>
        <v>普通</v>
      </c>
      <c r="AD1132" s="50">
        <f>VLOOKUP(D1132,映射!AK:AL,2,FALSE)</f>
        <v>4</v>
      </c>
      <c r="AE1132" s="50" t="s">
        <v>37</v>
      </c>
      <c r="AF1132" s="4">
        <f>VLOOKUP(AE1132,映射!AN:AO,2,FALSE)</f>
        <v>2</v>
      </c>
      <c r="AG1132" s="50">
        <v>1</v>
      </c>
      <c r="AH1132" s="70">
        <v>1</v>
      </c>
      <c r="AI1132" s="16">
        <f t="shared" si="320"/>
        <v>40776</v>
      </c>
      <c r="AJ1132" s="16">
        <f t="shared" si="321"/>
        <v>50148</v>
      </c>
      <c r="AK1132" s="16">
        <f t="shared" si="322"/>
        <v>54</v>
      </c>
      <c r="AL1132" s="16" t="str">
        <f t="shared" si="323"/>
        <v>巨人</v>
      </c>
      <c r="AM1132" s="16">
        <f t="shared" si="324"/>
        <v>4040</v>
      </c>
      <c r="AN1132" s="16">
        <f t="shared" si="325"/>
        <v>2264</v>
      </c>
      <c r="AO1132" s="16">
        <f t="shared" si="333"/>
        <v>1776</v>
      </c>
      <c r="AP1132" s="16">
        <f t="shared" si="326"/>
        <v>2908</v>
      </c>
      <c r="AQ1132" s="16">
        <f t="shared" si="327"/>
        <v>1428</v>
      </c>
      <c r="AR1132" s="16">
        <f t="shared" si="328"/>
        <v>314</v>
      </c>
      <c r="AS1132" s="16"/>
      <c r="AT1132" s="16">
        <v>123.8</v>
      </c>
      <c r="AU1132" s="16">
        <v>66.2</v>
      </c>
      <c r="AV1132" s="16">
        <v>-1.7</v>
      </c>
      <c r="AW1132" s="16"/>
    </row>
    <row r="1133" spans="1:49">
      <c r="A1133" s="62">
        <f>'表格编辑 '!A1190</f>
        <v>40777</v>
      </c>
      <c r="B1133" s="62">
        <f>'表格编辑 '!B1190</f>
        <v>50064</v>
      </c>
      <c r="C1133" s="62" t="str">
        <f>VLOOKUP(B1133,映射!A:B,2,FALSE)</f>
        <v>毒蜂</v>
      </c>
      <c r="D1133" s="62">
        <f>'表格编辑 '!E1190</f>
        <v>54</v>
      </c>
      <c r="E1133" s="62">
        <f>ROUNDUP((VLOOKUP(B1133,Sheet1!U:AA,3,FALSE)-2)*(0.042*(D1133-1)+0.2)+0.4,0)</f>
        <v>42</v>
      </c>
      <c r="F1133" s="62">
        <f>ROUNDUP((VLOOKUP(B1133,Sheet1!U:AA,4,FALSE)-2)*(0.042*(D1133-1)+0.2)+0.4,0)</f>
        <v>88</v>
      </c>
      <c r="G1133" s="62">
        <f>ROUNDUP((VLOOKUP(B1133,Sheet1!U:AA,5,FALSE)-2)*(0.042*(D1133-1)+0.2)+0.4,0)</f>
        <v>35</v>
      </c>
      <c r="H1133" s="62">
        <f>ROUNDUP((VLOOKUP(B1133,Sheet1!U:AA,6,FALSE)-2)*(0.042*(D1133-1)+0.2)+0.4,0)</f>
        <v>93</v>
      </c>
      <c r="I1133" s="62">
        <f>ROUNDUP((VLOOKUP(B1133,Sheet1!U:AA,7,FALSE)-2)*(0.042*(D1133-1)+0.2)+0.4,0)</f>
        <v>49</v>
      </c>
      <c r="J1133" s="62">
        <f>E1133*8+F1133*2+G1133*3+H1133*3+I1133*1+VLOOKUP(B1133,Sheet1!AU:AZ,2,FALSE)</f>
        <v>965</v>
      </c>
      <c r="K1133" s="62">
        <f>E1133*1+F1133*2+G1133*2+H1133*2+I1133*10+VLOOKUP(B1133,Sheet1!AU:AZ,3,FALSE)</f>
        <v>984</v>
      </c>
      <c r="L1133" s="62">
        <f>E1133*0.1+F1133*2+G1133*0.2+H1133*0.26+I1133*0.1+VLOOKUP(B1133,Sheet1!AU:AZ,4,FALSE)</f>
        <v>236.28</v>
      </c>
      <c r="M1133" s="62">
        <f>E1133*0.1+F1133*0.2+G1133*2+H1133*0.2+I1133*0.1+VLOOKUP(B1133,Sheet1!AU:AZ,5,FALSE)</f>
        <v>135.3</v>
      </c>
      <c r="N1133" s="62">
        <f>E1133*0.1+F1133*0.2+G1133*0.2+H1133*2+I1133*0.1+VLOOKUP(B1133,Sheet1!AU:AZ,6,FALSE)</f>
        <v>239.7</v>
      </c>
      <c r="O1133" s="62">
        <f t="shared" si="334"/>
        <v>15.5</v>
      </c>
      <c r="P1133" s="62">
        <f t="shared" si="335"/>
        <v>35</v>
      </c>
      <c r="R1133" s="9">
        <f t="shared" si="329"/>
        <v>54</v>
      </c>
      <c r="S1133" s="9">
        <f t="shared" si="318"/>
        <v>380.04</v>
      </c>
      <c r="T1133" s="9">
        <f t="shared" si="319"/>
        <v>58.8</v>
      </c>
      <c r="U1133" s="66">
        <f t="shared" si="330"/>
        <v>551</v>
      </c>
      <c r="V1133" s="9">
        <f t="shared" si="331"/>
        <v>661.2</v>
      </c>
      <c r="W1133" s="67">
        <f t="shared" si="332"/>
        <v>406</v>
      </c>
      <c r="Y1133" s="69">
        <f>VLOOKUP(D1133,Sheet2!P:Q,2,FALSE)</f>
        <v>120</v>
      </c>
      <c r="AB1133" s="4" t="str">
        <f>IF('表格编辑 '!D1190="monster","普通","BOSS")</f>
        <v>普通</v>
      </c>
      <c r="AD1133" s="50">
        <f>VLOOKUP(D1133,映射!AK:AL,2,FALSE)</f>
        <v>4</v>
      </c>
      <c r="AE1133" s="50" t="s">
        <v>37</v>
      </c>
      <c r="AF1133" s="4">
        <f>VLOOKUP(AE1133,映射!AN:AO,2,FALSE)</f>
        <v>2</v>
      </c>
      <c r="AG1133" s="50">
        <v>1</v>
      </c>
      <c r="AH1133" s="70">
        <v>1</v>
      </c>
      <c r="AI1133" s="16">
        <f t="shared" si="320"/>
        <v>40777</v>
      </c>
      <c r="AJ1133" s="16">
        <f t="shared" si="321"/>
        <v>50064</v>
      </c>
      <c r="AK1133" s="16">
        <f t="shared" si="322"/>
        <v>54</v>
      </c>
      <c r="AL1133" s="16" t="str">
        <f t="shared" si="323"/>
        <v>毒蜂</v>
      </c>
      <c r="AM1133" s="16">
        <f t="shared" si="324"/>
        <v>4408</v>
      </c>
      <c r="AN1133" s="16">
        <f t="shared" si="325"/>
        <v>1930</v>
      </c>
      <c r="AO1133" s="16">
        <f t="shared" si="333"/>
        <v>2478</v>
      </c>
      <c r="AP1133" s="16">
        <f t="shared" si="326"/>
        <v>3443</v>
      </c>
      <c r="AQ1133" s="16">
        <f t="shared" si="327"/>
        <v>1968</v>
      </c>
      <c r="AR1133" s="16">
        <f t="shared" si="328"/>
        <v>355</v>
      </c>
      <c r="AS1133" s="16"/>
      <c r="AT1133" s="16">
        <v>73.5</v>
      </c>
      <c r="AU1133" s="16">
        <v>165.3</v>
      </c>
      <c r="AV1133" s="16">
        <v>8.8</v>
      </c>
      <c r="AW1133" s="16"/>
    </row>
    <row r="1134" spans="1:49">
      <c r="A1134" s="62">
        <f>'表格编辑 '!A1191</f>
        <v>40778</v>
      </c>
      <c r="B1134" s="62">
        <f>'表格编辑 '!B1191</f>
        <v>50134</v>
      </c>
      <c r="C1134" s="62" t="str">
        <f>VLOOKUP(B1134,映射!A:B,2,FALSE)</f>
        <v>猎豹蜥蜴</v>
      </c>
      <c r="D1134" s="62">
        <f>'表格编辑 '!E1191</f>
        <v>54</v>
      </c>
      <c r="E1134" s="62">
        <f>ROUNDUP((VLOOKUP(B1134,Sheet1!U:AA,3,FALSE)-2)*(0.042*(D1134-1)+0.2)+0.4,0)</f>
        <v>52</v>
      </c>
      <c r="F1134" s="62">
        <f>ROUNDUP((VLOOKUP(B1134,Sheet1!U:AA,4,FALSE)-2)*(0.042*(D1134-1)+0.2)+0.4,0)</f>
        <v>83</v>
      </c>
      <c r="G1134" s="62">
        <f>ROUNDUP((VLOOKUP(B1134,Sheet1!U:AA,5,FALSE)-2)*(0.042*(D1134-1)+0.2)+0.4,0)</f>
        <v>64</v>
      </c>
      <c r="H1134" s="62">
        <f>ROUNDUP((VLOOKUP(B1134,Sheet1!U:AA,6,FALSE)-2)*(0.042*(D1134-1)+0.2)+0.4,0)</f>
        <v>20</v>
      </c>
      <c r="I1134" s="62">
        <f>ROUNDUP((VLOOKUP(B1134,Sheet1!U:AA,7,FALSE)-2)*(0.042*(D1134-1)+0.2)+0.4,0)</f>
        <v>28</v>
      </c>
      <c r="J1134" s="62">
        <f>E1134*8+F1134*2+G1134*3+H1134*3+I1134*1+VLOOKUP(B1134,Sheet1!AU:AZ,2,FALSE)</f>
        <v>882</v>
      </c>
      <c r="K1134" s="62">
        <f>E1134*1+F1134*2+G1134*2+H1134*2+I1134*10+VLOOKUP(B1134,Sheet1!AU:AZ,3,FALSE)</f>
        <v>686</v>
      </c>
      <c r="L1134" s="62">
        <f>E1134*0.1+F1134*2+G1134*0.2+H1134*0.26+I1134*0.1+VLOOKUP(B1134,Sheet1!AU:AZ,4,FALSE)</f>
        <v>212</v>
      </c>
      <c r="M1134" s="62">
        <f>E1134*0.1+F1134*0.2+G1134*2+H1134*0.2+I1134*0.1+VLOOKUP(B1134,Sheet1!AU:AZ,5,FALSE)</f>
        <v>176.6</v>
      </c>
      <c r="N1134" s="62">
        <f>E1134*0.1+F1134*0.2+G1134*0.2+H1134*2+I1134*0.1+VLOOKUP(B1134,Sheet1!AU:AZ,6,FALSE)</f>
        <v>97.4</v>
      </c>
      <c r="O1134" s="62">
        <f t="shared" si="334"/>
        <v>9.3</v>
      </c>
      <c r="P1134" s="62">
        <f t="shared" si="335"/>
        <v>28.1</v>
      </c>
      <c r="R1134" s="9">
        <f t="shared" si="329"/>
        <v>54</v>
      </c>
      <c r="S1134" s="9">
        <f t="shared" si="318"/>
        <v>380.04</v>
      </c>
      <c r="T1134" s="9">
        <f t="shared" si="319"/>
        <v>58.8</v>
      </c>
      <c r="U1134" s="66">
        <f t="shared" si="330"/>
        <v>476</v>
      </c>
      <c r="V1134" s="9">
        <f t="shared" si="331"/>
        <v>571.2</v>
      </c>
      <c r="W1134" s="67">
        <f t="shared" si="332"/>
        <v>348</v>
      </c>
      <c r="Y1134" s="69">
        <f>VLOOKUP(D1134,Sheet2!P:Q,2,FALSE)</f>
        <v>120</v>
      </c>
      <c r="AB1134" s="4" t="str">
        <f>IF('表格编辑 '!D1191="monster","普通","BOSS")</f>
        <v>普通</v>
      </c>
      <c r="AD1134" s="50">
        <f>VLOOKUP(D1134,映射!AK:AL,2,FALSE)</f>
        <v>4</v>
      </c>
      <c r="AE1134" s="50" t="s">
        <v>37</v>
      </c>
      <c r="AF1134" s="4">
        <f>VLOOKUP(AE1134,映射!AN:AO,2,FALSE)</f>
        <v>2</v>
      </c>
      <c r="AG1134" s="50">
        <v>1</v>
      </c>
      <c r="AH1134" s="70">
        <v>1</v>
      </c>
      <c r="AI1134" s="16">
        <f t="shared" si="320"/>
        <v>40778</v>
      </c>
      <c r="AJ1134" s="16">
        <f t="shared" si="321"/>
        <v>50134</v>
      </c>
      <c r="AK1134" s="16">
        <f t="shared" si="322"/>
        <v>54</v>
      </c>
      <c r="AL1134" s="16" t="str">
        <f t="shared" si="323"/>
        <v>猎豹蜥蜴</v>
      </c>
      <c r="AM1134" s="16">
        <f t="shared" si="324"/>
        <v>3808</v>
      </c>
      <c r="AN1134" s="16">
        <f t="shared" si="325"/>
        <v>1764</v>
      </c>
      <c r="AO1134" s="16">
        <f t="shared" si="333"/>
        <v>2044</v>
      </c>
      <c r="AP1134" s="16">
        <f t="shared" si="326"/>
        <v>2926</v>
      </c>
      <c r="AQ1134" s="16">
        <f t="shared" si="327"/>
        <v>1372</v>
      </c>
      <c r="AR1134" s="16">
        <f t="shared" si="328"/>
        <v>318</v>
      </c>
      <c r="AS1134" s="16"/>
      <c r="AT1134" s="16">
        <v>137.2</v>
      </c>
      <c r="AU1134" s="16">
        <v>68.8</v>
      </c>
      <c r="AV1134" s="16">
        <v>7.5</v>
      </c>
      <c r="AW1134" s="16"/>
    </row>
    <row r="1135" spans="1:49">
      <c r="A1135" s="62">
        <f>'表格编辑 '!A1192</f>
        <v>40779</v>
      </c>
      <c r="B1135" s="62">
        <f>'表格编辑 '!B1192</f>
        <v>50020</v>
      </c>
      <c r="C1135" s="62" t="str">
        <f>VLOOKUP(B1135,映射!A:B,2,FALSE)</f>
        <v>地狱看门犬</v>
      </c>
      <c r="D1135" s="62">
        <f>'表格编辑 '!E1192</f>
        <v>54</v>
      </c>
      <c r="E1135" s="62">
        <f>ROUNDUP((VLOOKUP(B1135,Sheet1!U:AA,3,FALSE)-2)*(0.042*(D1135-1)+0.2)+0.4,0)</f>
        <v>83</v>
      </c>
      <c r="F1135" s="62">
        <f>ROUNDUP((VLOOKUP(B1135,Sheet1!U:AA,4,FALSE)-2)*(0.042*(D1135-1)+0.2)+0.4,0)</f>
        <v>96</v>
      </c>
      <c r="G1135" s="62">
        <f>ROUNDUP((VLOOKUP(B1135,Sheet1!U:AA,5,FALSE)-2)*(0.042*(D1135-1)+0.2)+0.4,0)</f>
        <v>49</v>
      </c>
      <c r="H1135" s="62">
        <f>ROUNDUP((VLOOKUP(B1135,Sheet1!U:AA,6,FALSE)-2)*(0.042*(D1135-1)+0.2)+0.4,0)</f>
        <v>76</v>
      </c>
      <c r="I1135" s="62">
        <f>ROUNDUP((VLOOKUP(B1135,Sheet1!U:AA,7,FALSE)-2)*(0.042*(D1135-1)+0.2)+0.4,0)</f>
        <v>40</v>
      </c>
      <c r="J1135" s="62">
        <f>E1135*8+F1135*2+G1135*3+H1135*3+I1135*1+VLOOKUP(B1135,Sheet1!AU:AZ,2,FALSE)</f>
        <v>1291</v>
      </c>
      <c r="K1135" s="62">
        <f>E1135*1+F1135*2+G1135*2+H1135*2+I1135*10+VLOOKUP(B1135,Sheet1!AU:AZ,3,FALSE)</f>
        <v>945</v>
      </c>
      <c r="L1135" s="62">
        <f>E1135*0.1+F1135*2+G1135*0.2+H1135*0.26+I1135*0.1+VLOOKUP(B1135,Sheet1!AU:AZ,4,FALSE)</f>
        <v>253.86</v>
      </c>
      <c r="M1135" s="62">
        <f>E1135*0.1+F1135*0.2+G1135*2+H1135*0.2+I1135*0.1+VLOOKUP(B1135,Sheet1!AU:AZ,5,FALSE)</f>
        <v>164.7</v>
      </c>
      <c r="N1135" s="62">
        <f>E1135*0.1+F1135*0.2+G1135*0.2+H1135*2+I1135*0.1+VLOOKUP(B1135,Sheet1!AU:AZ,6,FALSE)</f>
        <v>213.3</v>
      </c>
      <c r="O1135" s="62">
        <f t="shared" si="334"/>
        <v>-0.299999999999997</v>
      </c>
      <c r="P1135" s="62">
        <f t="shared" si="335"/>
        <v>63.1</v>
      </c>
      <c r="R1135" s="9">
        <f t="shared" si="329"/>
        <v>54</v>
      </c>
      <c r="S1135" s="9">
        <f t="shared" si="318"/>
        <v>380.04</v>
      </c>
      <c r="T1135" s="9">
        <f t="shared" si="319"/>
        <v>58.8</v>
      </c>
      <c r="U1135" s="66">
        <f t="shared" si="330"/>
        <v>496</v>
      </c>
      <c r="V1135" s="9">
        <f t="shared" si="331"/>
        <v>595.2</v>
      </c>
      <c r="W1135" s="67">
        <f t="shared" si="332"/>
        <v>450</v>
      </c>
      <c r="Y1135" s="69">
        <f>VLOOKUP(D1135,Sheet2!P:Q,2,FALSE)</f>
        <v>120</v>
      </c>
      <c r="AB1135" s="4" t="str">
        <f>IF('表格编辑 '!D1192="monster","普通","BOSS")</f>
        <v>普通</v>
      </c>
      <c r="AD1135" s="50">
        <f>VLOOKUP(D1135,映射!AK:AL,2,FALSE)</f>
        <v>4</v>
      </c>
      <c r="AE1135" s="50" t="s">
        <v>37</v>
      </c>
      <c r="AF1135" s="4">
        <f>VLOOKUP(AE1135,映射!AN:AO,2,FALSE)</f>
        <v>2</v>
      </c>
      <c r="AG1135" s="50">
        <v>1</v>
      </c>
      <c r="AH1135" s="70">
        <v>1</v>
      </c>
      <c r="AI1135" s="16">
        <f t="shared" si="320"/>
        <v>40779</v>
      </c>
      <c r="AJ1135" s="16">
        <f t="shared" si="321"/>
        <v>50020</v>
      </c>
      <c r="AK1135" s="16">
        <f t="shared" si="322"/>
        <v>54</v>
      </c>
      <c r="AL1135" s="16" t="str">
        <f t="shared" si="323"/>
        <v>地狱看门犬</v>
      </c>
      <c r="AM1135" s="16">
        <f t="shared" si="324"/>
        <v>3968</v>
      </c>
      <c r="AN1135" s="16">
        <f t="shared" si="325"/>
        <v>2582</v>
      </c>
      <c r="AO1135" s="16">
        <f t="shared" si="333"/>
        <v>1386</v>
      </c>
      <c r="AP1135" s="16">
        <f t="shared" si="326"/>
        <v>2677</v>
      </c>
      <c r="AQ1135" s="16">
        <f t="shared" si="327"/>
        <v>1890</v>
      </c>
      <c r="AR1135" s="16">
        <f t="shared" si="328"/>
        <v>381</v>
      </c>
      <c r="AS1135" s="16"/>
      <c r="AT1135" s="16">
        <v>76.5</v>
      </c>
      <c r="AU1135" s="16">
        <v>119.7</v>
      </c>
      <c r="AV1135" s="16">
        <v>4.9</v>
      </c>
      <c r="AW1135" s="16"/>
    </row>
    <row r="1136" spans="1:49">
      <c r="A1136" s="62">
        <f>'表格编辑 '!A1193</f>
        <v>40780</v>
      </c>
      <c r="B1136" s="62">
        <f>'表格编辑 '!B1193</f>
        <v>50063</v>
      </c>
      <c r="C1136" s="62" t="str">
        <f>VLOOKUP(B1136,映射!A:B,2,FALSE)</f>
        <v>杀人蜂</v>
      </c>
      <c r="D1136" s="62">
        <f>'表格编辑 '!E1193</f>
        <v>54</v>
      </c>
      <c r="E1136" s="62">
        <f>ROUNDUP((VLOOKUP(B1136,Sheet1!U:AA,3,FALSE)-2)*(0.042*(D1136-1)+0.2)+0.4,0)</f>
        <v>25</v>
      </c>
      <c r="F1136" s="62">
        <f>ROUNDUP((VLOOKUP(B1136,Sheet1!U:AA,4,FALSE)-2)*(0.042*(D1136-1)+0.2)+0.4,0)</f>
        <v>86</v>
      </c>
      <c r="G1136" s="62">
        <f>ROUNDUP((VLOOKUP(B1136,Sheet1!U:AA,5,FALSE)-2)*(0.042*(D1136-1)+0.2)+0.4,0)</f>
        <v>25</v>
      </c>
      <c r="H1136" s="62">
        <f>ROUNDUP((VLOOKUP(B1136,Sheet1!U:AA,6,FALSE)-2)*(0.042*(D1136-1)+0.2)+0.4,0)</f>
        <v>86</v>
      </c>
      <c r="I1136" s="62">
        <f>ROUNDUP((VLOOKUP(B1136,Sheet1!U:AA,7,FALSE)-2)*(0.042*(D1136-1)+0.2)+0.4,0)</f>
        <v>25</v>
      </c>
      <c r="J1136" s="62">
        <f>E1136*8+F1136*2+G1136*3+H1136*3+I1136*1+VLOOKUP(B1136,Sheet1!AU:AZ,2,FALSE)</f>
        <v>750</v>
      </c>
      <c r="K1136" s="62">
        <f>E1136*1+F1136*2+G1136*2+H1136*2+I1136*10+VLOOKUP(B1136,Sheet1!AU:AZ,3,FALSE)</f>
        <v>689</v>
      </c>
      <c r="L1136" s="62">
        <f>E1136*0.1+F1136*2+G1136*0.2+H1136*0.26+I1136*0.1+VLOOKUP(B1136,Sheet1!AU:AZ,4,FALSE)</f>
        <v>224.36</v>
      </c>
      <c r="M1136" s="62">
        <f>E1136*0.1+F1136*0.2+G1136*2+H1136*0.2+I1136*0.1+VLOOKUP(B1136,Sheet1!AU:AZ,5,FALSE)</f>
        <v>109.4</v>
      </c>
      <c r="N1136" s="62">
        <f>E1136*0.1+F1136*0.2+G1136*0.2+H1136*2+I1136*0.1+VLOOKUP(B1136,Sheet1!AU:AZ,6,FALSE)</f>
        <v>219.2</v>
      </c>
      <c r="O1136" s="62">
        <f t="shared" si="334"/>
        <v>0.299999999999997</v>
      </c>
      <c r="P1136" s="62">
        <f t="shared" si="335"/>
        <v>23.6</v>
      </c>
      <c r="R1136" s="9">
        <f t="shared" si="329"/>
        <v>54</v>
      </c>
      <c r="S1136" s="9">
        <f t="shared" si="318"/>
        <v>380.04</v>
      </c>
      <c r="T1136" s="9">
        <f t="shared" si="319"/>
        <v>58.8</v>
      </c>
      <c r="U1136" s="66">
        <f t="shared" si="330"/>
        <v>612</v>
      </c>
      <c r="V1136" s="9">
        <f t="shared" si="331"/>
        <v>734.4</v>
      </c>
      <c r="W1136" s="67">
        <f t="shared" si="332"/>
        <v>377</v>
      </c>
      <c r="Y1136" s="69">
        <f>VLOOKUP(D1136,Sheet2!P:Q,2,FALSE)</f>
        <v>120</v>
      </c>
      <c r="AB1136" s="4" t="str">
        <f>IF('表格编辑 '!D1193="monster","普通","BOSS")</f>
        <v>普通</v>
      </c>
      <c r="AD1136" s="50">
        <f>VLOOKUP(D1136,映射!AK:AL,2,FALSE)</f>
        <v>4</v>
      </c>
      <c r="AE1136" s="50" t="s">
        <v>37</v>
      </c>
      <c r="AF1136" s="4">
        <f>VLOOKUP(AE1136,映射!AN:AO,2,FALSE)</f>
        <v>2</v>
      </c>
      <c r="AG1136" s="50">
        <v>1</v>
      </c>
      <c r="AH1136" s="70">
        <v>1</v>
      </c>
      <c r="AI1136" s="16">
        <f t="shared" si="320"/>
        <v>40780</v>
      </c>
      <c r="AJ1136" s="16">
        <f t="shared" si="321"/>
        <v>50063</v>
      </c>
      <c r="AK1136" s="16">
        <f t="shared" si="322"/>
        <v>54</v>
      </c>
      <c r="AL1136" s="16" t="str">
        <f t="shared" si="323"/>
        <v>杀人蜂</v>
      </c>
      <c r="AM1136" s="16">
        <f t="shared" si="324"/>
        <v>4896</v>
      </c>
      <c r="AN1136" s="16">
        <f t="shared" si="325"/>
        <v>1500</v>
      </c>
      <c r="AO1136" s="16">
        <f t="shared" si="333"/>
        <v>3396</v>
      </c>
      <c r="AP1136" s="16">
        <f t="shared" si="326"/>
        <v>4146</v>
      </c>
      <c r="AQ1136" s="16">
        <f t="shared" si="327"/>
        <v>1378</v>
      </c>
      <c r="AR1136" s="16">
        <f t="shared" si="328"/>
        <v>337</v>
      </c>
      <c r="AS1136" s="16"/>
      <c r="AT1136" s="16">
        <v>78.8</v>
      </c>
      <c r="AU1136" s="16">
        <v>176</v>
      </c>
      <c r="AV1136" s="16">
        <v>0.200000000000003</v>
      </c>
      <c r="AW1136" s="16"/>
    </row>
    <row r="1137" spans="1:49">
      <c r="A1137" s="62">
        <f>'表格编辑 '!A1194</f>
        <v>40781</v>
      </c>
      <c r="B1137" s="62">
        <f>'表格编辑 '!B1194</f>
        <v>50102</v>
      </c>
      <c r="C1137" s="62" t="str">
        <f>VLOOKUP(B1137,映射!A:B,2,FALSE)</f>
        <v>水精</v>
      </c>
      <c r="D1137" s="62">
        <f>'表格编辑 '!E1194</f>
        <v>59</v>
      </c>
      <c r="E1137" s="62">
        <f>ROUNDUP((VLOOKUP(B1137,Sheet1!U:AA,3,FALSE)-2)*(0.042*(D1137-1)+0.2)+0.4,0)</f>
        <v>75</v>
      </c>
      <c r="F1137" s="62">
        <f>ROUNDUP((VLOOKUP(B1137,Sheet1!U:AA,4,FALSE)-2)*(0.042*(D1137-1)+0.2)+0.4,0)</f>
        <v>75</v>
      </c>
      <c r="G1137" s="62">
        <f>ROUNDUP((VLOOKUP(B1137,Sheet1!U:AA,5,FALSE)-2)*(0.042*(D1137-1)+0.2)+0.4,0)</f>
        <v>75</v>
      </c>
      <c r="H1137" s="62">
        <f>ROUNDUP((VLOOKUP(B1137,Sheet1!U:AA,6,FALSE)-2)*(0.042*(D1137-1)+0.2)+0.4,0)</f>
        <v>48</v>
      </c>
      <c r="I1137" s="62">
        <f>ROUNDUP((VLOOKUP(B1137,Sheet1!U:AA,7,FALSE)-2)*(0.042*(D1137-1)+0.2)+0.4,0)</f>
        <v>75</v>
      </c>
      <c r="J1137" s="62">
        <f>E1137*8+F1137*2+G1137*3+H1137*3+I1137*1+VLOOKUP(B1137,Sheet1!AU:AZ,2,FALSE)</f>
        <v>1214</v>
      </c>
      <c r="K1137" s="62">
        <f>E1137*1+F1137*2+G1137*2+H1137*2+I1137*10+VLOOKUP(B1137,Sheet1!AU:AZ,3,FALSE)</f>
        <v>1241</v>
      </c>
      <c r="L1137" s="62">
        <f>E1137*0.1+F1137*2+G1137*0.2+H1137*0.26+I1137*0.1+VLOOKUP(B1137,Sheet1!AU:AZ,4,FALSE)</f>
        <v>212.48</v>
      </c>
      <c r="M1137" s="62">
        <f>E1137*0.1+F1137*0.2+G1137*2+H1137*0.2+I1137*0.1+VLOOKUP(B1137,Sheet1!AU:AZ,5,FALSE)</f>
        <v>209.6</v>
      </c>
      <c r="N1137" s="62">
        <f>E1137*0.1+F1137*0.2+G1137*0.2+H1137*2+I1137*0.1+VLOOKUP(B1137,Sheet1!AU:AZ,6,FALSE)</f>
        <v>161</v>
      </c>
      <c r="O1137" s="62">
        <f t="shared" si="334"/>
        <v>40.2</v>
      </c>
      <c r="P1137" s="62">
        <f t="shared" si="335"/>
        <v>47.1</v>
      </c>
      <c r="R1137" s="9">
        <f t="shared" si="329"/>
        <v>59</v>
      </c>
      <c r="S1137" s="9">
        <f t="shared" si="318"/>
        <v>402.64</v>
      </c>
      <c r="T1137" s="9">
        <f t="shared" si="319"/>
        <v>62.8</v>
      </c>
      <c r="U1137" s="66">
        <f t="shared" si="330"/>
        <v>472</v>
      </c>
      <c r="V1137" s="9">
        <f t="shared" si="331"/>
        <v>566.4</v>
      </c>
      <c r="W1137" s="67">
        <f t="shared" si="332"/>
        <v>338</v>
      </c>
      <c r="Y1137" s="69">
        <f>VLOOKUP(D1137,Sheet2!P:Q,2,FALSE)</f>
        <v>120</v>
      </c>
      <c r="AB1137" s="4" t="str">
        <f>IF('表格编辑 '!D1194="monster","普通","BOSS")</f>
        <v>普通</v>
      </c>
      <c r="AD1137" s="50">
        <f>VLOOKUP(D1137,映射!AK:AL,2,FALSE)</f>
        <v>4</v>
      </c>
      <c r="AE1137" s="50" t="s">
        <v>37</v>
      </c>
      <c r="AF1137" s="4">
        <f>VLOOKUP(AE1137,映射!AN:AO,2,FALSE)</f>
        <v>2</v>
      </c>
      <c r="AG1137" s="50">
        <v>1</v>
      </c>
      <c r="AH1137" s="70">
        <v>1</v>
      </c>
      <c r="AI1137" s="16">
        <f t="shared" si="320"/>
        <v>40781</v>
      </c>
      <c r="AJ1137" s="16">
        <f t="shared" si="321"/>
        <v>50102</v>
      </c>
      <c r="AK1137" s="16">
        <f t="shared" si="322"/>
        <v>59</v>
      </c>
      <c r="AL1137" s="16" t="str">
        <f t="shared" si="323"/>
        <v>水精</v>
      </c>
      <c r="AM1137" s="16">
        <f t="shared" si="324"/>
        <v>3776</v>
      </c>
      <c r="AN1137" s="16">
        <f t="shared" si="325"/>
        <v>2428</v>
      </c>
      <c r="AO1137" s="16">
        <f t="shared" si="333"/>
        <v>1348</v>
      </c>
      <c r="AP1137" s="16">
        <f t="shared" si="326"/>
        <v>2562</v>
      </c>
      <c r="AQ1137" s="16">
        <f t="shared" si="327"/>
        <v>2482</v>
      </c>
      <c r="AR1137" s="16">
        <f t="shared" si="328"/>
        <v>319</v>
      </c>
      <c r="AS1137" s="16"/>
      <c r="AT1137" s="16">
        <v>143</v>
      </c>
      <c r="AU1137" s="16">
        <v>143</v>
      </c>
      <c r="AV1137" s="16">
        <v>27.5</v>
      </c>
      <c r="AW1137" s="16"/>
    </row>
    <row r="1138" spans="1:49">
      <c r="A1138" s="62">
        <f>'表格编辑 '!A1195</f>
        <v>40782</v>
      </c>
      <c r="B1138" s="62">
        <f>'表格编辑 '!B1195</f>
        <v>50089</v>
      </c>
      <c r="C1138" s="62" t="str">
        <f>VLOOKUP(B1138,映射!A:B,2,FALSE)</f>
        <v>冰雪臭臭花</v>
      </c>
      <c r="D1138" s="62">
        <f>'表格编辑 '!E1195</f>
        <v>59</v>
      </c>
      <c r="E1138" s="62">
        <f>ROUNDUP((VLOOKUP(B1138,Sheet1!U:AA,3,FALSE)-2)*(0.042*(D1138-1)+0.2)+0.4,0)</f>
        <v>88</v>
      </c>
      <c r="F1138" s="62">
        <f>ROUNDUP((VLOOKUP(B1138,Sheet1!U:AA,4,FALSE)-2)*(0.042*(D1138-1)+0.2)+0.4,0)</f>
        <v>62</v>
      </c>
      <c r="G1138" s="62">
        <f>ROUNDUP((VLOOKUP(B1138,Sheet1!U:AA,5,FALSE)-2)*(0.042*(D1138-1)+0.2)+0.4,0)</f>
        <v>35</v>
      </c>
      <c r="H1138" s="62">
        <f>ROUNDUP((VLOOKUP(B1138,Sheet1!U:AA,6,FALSE)-2)*(0.042*(D1138-1)+0.2)+0.4,0)</f>
        <v>43</v>
      </c>
      <c r="I1138" s="62">
        <f>ROUNDUP((VLOOKUP(B1138,Sheet1!U:AA,7,FALSE)-2)*(0.042*(D1138-1)+0.2)+0.4,0)</f>
        <v>67</v>
      </c>
      <c r="J1138" s="62">
        <f>E1138*8+F1138*2+G1138*3+H1138*3+I1138*1+VLOOKUP(B1138,Sheet1!AU:AZ,2,FALSE)</f>
        <v>1149</v>
      </c>
      <c r="K1138" s="62">
        <f>E1138*1+F1138*2+G1138*2+H1138*2+I1138*10+VLOOKUP(B1138,Sheet1!AU:AZ,3,FALSE)</f>
        <v>1058</v>
      </c>
      <c r="L1138" s="62">
        <f>E1138*0.1+F1138*2+G1138*0.2+H1138*0.26+I1138*0.1+VLOOKUP(B1138,Sheet1!AU:AZ,4,FALSE)</f>
        <v>177.68</v>
      </c>
      <c r="M1138" s="62">
        <f>E1138*0.1+F1138*0.2+G1138*2+H1138*0.2+I1138*0.1+VLOOKUP(B1138,Sheet1!AU:AZ,5,FALSE)</f>
        <v>126.5</v>
      </c>
      <c r="N1138" s="62">
        <f>E1138*0.1+F1138*0.2+G1138*0.2+H1138*2+I1138*0.1+VLOOKUP(B1138,Sheet1!AU:AZ,6,FALSE)</f>
        <v>140.9</v>
      </c>
      <c r="O1138" s="62">
        <f t="shared" si="334"/>
        <v>23.7</v>
      </c>
      <c r="P1138" s="62">
        <f t="shared" si="335"/>
        <v>62.6</v>
      </c>
      <c r="R1138" s="9">
        <f t="shared" si="329"/>
        <v>59</v>
      </c>
      <c r="S1138" s="9">
        <f t="shared" si="318"/>
        <v>402.64</v>
      </c>
      <c r="T1138" s="9">
        <f t="shared" si="319"/>
        <v>62.8</v>
      </c>
      <c r="U1138" s="66">
        <f t="shared" si="330"/>
        <v>622</v>
      </c>
      <c r="V1138" s="9">
        <f t="shared" si="331"/>
        <v>746.4</v>
      </c>
      <c r="W1138" s="67">
        <f t="shared" si="332"/>
        <v>259</v>
      </c>
      <c r="Y1138" s="69">
        <f>VLOOKUP(D1138,Sheet2!P:Q,2,FALSE)</f>
        <v>120</v>
      </c>
      <c r="AB1138" s="4" t="str">
        <f>IF('表格编辑 '!D1195="monster","普通","BOSS")</f>
        <v>普通</v>
      </c>
      <c r="AD1138" s="50">
        <f>VLOOKUP(D1138,映射!AK:AL,2,FALSE)</f>
        <v>4</v>
      </c>
      <c r="AE1138" s="50" t="s">
        <v>37</v>
      </c>
      <c r="AF1138" s="4">
        <f>VLOOKUP(AE1138,映射!AN:AO,2,FALSE)</f>
        <v>2</v>
      </c>
      <c r="AG1138" s="50">
        <v>1</v>
      </c>
      <c r="AH1138" s="70">
        <v>1</v>
      </c>
      <c r="AI1138" s="16">
        <f t="shared" si="320"/>
        <v>40782</v>
      </c>
      <c r="AJ1138" s="16">
        <f t="shared" si="321"/>
        <v>50089</v>
      </c>
      <c r="AK1138" s="16">
        <f t="shared" si="322"/>
        <v>59</v>
      </c>
      <c r="AL1138" s="16" t="str">
        <f t="shared" si="323"/>
        <v>冰雪臭臭花</v>
      </c>
      <c r="AM1138" s="16">
        <f t="shared" si="324"/>
        <v>4976</v>
      </c>
      <c r="AN1138" s="16">
        <f t="shared" si="325"/>
        <v>2298</v>
      </c>
      <c r="AO1138" s="16">
        <f t="shared" si="333"/>
        <v>2678</v>
      </c>
      <c r="AP1138" s="16">
        <f t="shared" si="326"/>
        <v>3827</v>
      </c>
      <c r="AQ1138" s="16">
        <f t="shared" si="327"/>
        <v>2116</v>
      </c>
      <c r="AR1138" s="16">
        <f t="shared" si="328"/>
        <v>267</v>
      </c>
      <c r="AS1138" s="16"/>
      <c r="AT1138" s="16">
        <v>94.3</v>
      </c>
      <c r="AU1138" s="16">
        <v>106.9</v>
      </c>
      <c r="AV1138" s="16">
        <v>20.7</v>
      </c>
      <c r="AW1138" s="16"/>
    </row>
    <row r="1139" spans="1:49">
      <c r="A1139" s="62">
        <f>'表格编辑 '!A1196</f>
        <v>40783</v>
      </c>
      <c r="B1139" s="62">
        <f>'表格编辑 '!B1196</f>
        <v>50060</v>
      </c>
      <c r="C1139" s="62" t="str">
        <f>VLOOKUP(B1139,映射!A:B,2,FALSE)</f>
        <v>炼狱魔蝎</v>
      </c>
      <c r="D1139" s="62">
        <f>'表格编辑 '!E1196</f>
        <v>59</v>
      </c>
      <c r="E1139" s="62">
        <f>ROUNDUP((VLOOKUP(B1139,Sheet1!U:AA,3,FALSE)-2)*(0.042*(D1139-1)+0.2)+0.4,0)</f>
        <v>46</v>
      </c>
      <c r="F1139" s="62">
        <f>ROUNDUP((VLOOKUP(B1139,Sheet1!U:AA,4,FALSE)-2)*(0.042*(D1139-1)+0.2)+0.4,0)</f>
        <v>69</v>
      </c>
      <c r="G1139" s="62">
        <f>ROUNDUP((VLOOKUP(B1139,Sheet1!U:AA,5,FALSE)-2)*(0.042*(D1139-1)+0.2)+0.4,0)</f>
        <v>106</v>
      </c>
      <c r="H1139" s="62">
        <f>ROUNDUP((VLOOKUP(B1139,Sheet1!U:AA,6,FALSE)-2)*(0.042*(D1139-1)+0.2)+0.4,0)</f>
        <v>46</v>
      </c>
      <c r="I1139" s="62">
        <f>ROUNDUP((VLOOKUP(B1139,Sheet1!U:AA,7,FALSE)-2)*(0.042*(D1139-1)+0.2)+0.4,0)</f>
        <v>14</v>
      </c>
      <c r="J1139" s="62">
        <f>E1139*8+F1139*2+G1139*3+H1139*3+I1139*1+VLOOKUP(B1139,Sheet1!AU:AZ,2,FALSE)</f>
        <v>996</v>
      </c>
      <c r="K1139" s="62">
        <f>E1139*1+F1139*2+G1139*2+H1139*2+I1139*10+VLOOKUP(B1139,Sheet1!AU:AZ,3,FALSE)</f>
        <v>648</v>
      </c>
      <c r="L1139" s="62">
        <f>E1139*0.1+F1139*2+G1139*0.2+H1139*0.26+I1139*0.1+VLOOKUP(B1139,Sheet1!AU:AZ,4,FALSE)</f>
        <v>197.16</v>
      </c>
      <c r="M1139" s="62">
        <f>E1139*0.1+F1139*0.2+G1139*2+H1139*0.2+I1139*0.1+VLOOKUP(B1139,Sheet1!AU:AZ,5,FALSE)</f>
        <v>261</v>
      </c>
      <c r="N1139" s="62">
        <f>E1139*0.1+F1139*0.2+G1139*0.2+H1139*2+I1139*0.1+VLOOKUP(B1139,Sheet1!AU:AZ,6,FALSE)</f>
        <v>153</v>
      </c>
      <c r="O1139" s="62">
        <f t="shared" si="334"/>
        <v>7.1</v>
      </c>
      <c r="P1139" s="62">
        <f t="shared" si="335"/>
        <v>27.1</v>
      </c>
      <c r="R1139" s="9">
        <f t="shared" si="329"/>
        <v>59</v>
      </c>
      <c r="S1139" s="9">
        <f t="shared" si="318"/>
        <v>402.64</v>
      </c>
      <c r="T1139" s="9">
        <f t="shared" si="319"/>
        <v>62.8</v>
      </c>
      <c r="U1139" s="66">
        <f t="shared" si="330"/>
        <v>410</v>
      </c>
      <c r="V1139" s="9">
        <f t="shared" si="331"/>
        <v>492</v>
      </c>
      <c r="W1139" s="67">
        <f t="shared" si="332"/>
        <v>303</v>
      </c>
      <c r="Y1139" s="69">
        <f>VLOOKUP(D1139,Sheet2!P:Q,2,FALSE)</f>
        <v>120</v>
      </c>
      <c r="AB1139" s="4" t="str">
        <f>IF('表格编辑 '!D1196="monster","普通","BOSS")</f>
        <v>普通</v>
      </c>
      <c r="AD1139" s="50">
        <f>VLOOKUP(D1139,映射!AK:AL,2,FALSE)</f>
        <v>4</v>
      </c>
      <c r="AE1139" s="50" t="s">
        <v>37</v>
      </c>
      <c r="AF1139" s="4">
        <f>VLOOKUP(AE1139,映射!AN:AO,2,FALSE)</f>
        <v>2</v>
      </c>
      <c r="AG1139" s="50">
        <v>1</v>
      </c>
      <c r="AH1139" s="70">
        <v>1</v>
      </c>
      <c r="AI1139" s="16">
        <f t="shared" si="320"/>
        <v>40783</v>
      </c>
      <c r="AJ1139" s="16">
        <f t="shared" si="321"/>
        <v>50060</v>
      </c>
      <c r="AK1139" s="16">
        <f t="shared" si="322"/>
        <v>59</v>
      </c>
      <c r="AL1139" s="16" t="str">
        <f t="shared" si="323"/>
        <v>炼狱魔蝎</v>
      </c>
      <c r="AM1139" s="16">
        <f t="shared" si="324"/>
        <v>3280</v>
      </c>
      <c r="AN1139" s="16">
        <f t="shared" si="325"/>
        <v>1992</v>
      </c>
      <c r="AO1139" s="16">
        <f t="shared" si="333"/>
        <v>1288</v>
      </c>
      <c r="AP1139" s="16">
        <f t="shared" si="326"/>
        <v>2284</v>
      </c>
      <c r="AQ1139" s="16">
        <f t="shared" si="327"/>
        <v>1296</v>
      </c>
      <c r="AR1139" s="16">
        <f t="shared" si="328"/>
        <v>296</v>
      </c>
      <c r="AS1139" s="16"/>
      <c r="AT1139" s="16">
        <v>216</v>
      </c>
      <c r="AU1139" s="16">
        <v>118.8</v>
      </c>
      <c r="AV1139" s="16">
        <v>6.8</v>
      </c>
      <c r="AW1139" s="16"/>
    </row>
    <row r="1140" spans="1:49">
      <c r="A1140" s="62">
        <f>'表格编辑 '!A1197</f>
        <v>40784</v>
      </c>
      <c r="B1140" s="62">
        <f>'表格编辑 '!B1197</f>
        <v>50102</v>
      </c>
      <c r="C1140" s="62" t="str">
        <f>VLOOKUP(B1140,映射!A:B,2,FALSE)</f>
        <v>水精</v>
      </c>
      <c r="D1140" s="62">
        <f>'表格编辑 '!E1197</f>
        <v>59</v>
      </c>
      <c r="E1140" s="62">
        <f>ROUNDUP((VLOOKUP(B1140,Sheet1!U:AA,3,FALSE)-2)*(0.042*(D1140-1)+0.2)+0.4,0)</f>
        <v>75</v>
      </c>
      <c r="F1140" s="62">
        <f>ROUNDUP((VLOOKUP(B1140,Sheet1!U:AA,4,FALSE)-2)*(0.042*(D1140-1)+0.2)+0.4,0)</f>
        <v>75</v>
      </c>
      <c r="G1140" s="62">
        <f>ROUNDUP((VLOOKUP(B1140,Sheet1!U:AA,5,FALSE)-2)*(0.042*(D1140-1)+0.2)+0.4,0)</f>
        <v>75</v>
      </c>
      <c r="H1140" s="62">
        <f>ROUNDUP((VLOOKUP(B1140,Sheet1!U:AA,6,FALSE)-2)*(0.042*(D1140-1)+0.2)+0.4,0)</f>
        <v>48</v>
      </c>
      <c r="I1140" s="62">
        <f>ROUNDUP((VLOOKUP(B1140,Sheet1!U:AA,7,FALSE)-2)*(0.042*(D1140-1)+0.2)+0.4,0)</f>
        <v>75</v>
      </c>
      <c r="J1140" s="62">
        <f>E1140*8+F1140*2+G1140*3+H1140*3+I1140*1+VLOOKUP(B1140,Sheet1!AU:AZ,2,FALSE)</f>
        <v>1214</v>
      </c>
      <c r="K1140" s="62">
        <f>E1140*1+F1140*2+G1140*2+H1140*2+I1140*10+VLOOKUP(B1140,Sheet1!AU:AZ,3,FALSE)</f>
        <v>1241</v>
      </c>
      <c r="L1140" s="62">
        <f>E1140*0.1+F1140*2+G1140*0.2+H1140*0.26+I1140*0.1+VLOOKUP(B1140,Sheet1!AU:AZ,4,FALSE)</f>
        <v>212.48</v>
      </c>
      <c r="M1140" s="62">
        <f>E1140*0.1+F1140*0.2+G1140*2+H1140*0.2+I1140*0.1+VLOOKUP(B1140,Sheet1!AU:AZ,5,FALSE)</f>
        <v>209.6</v>
      </c>
      <c r="N1140" s="62">
        <f>E1140*0.1+F1140*0.2+G1140*0.2+H1140*2+I1140*0.1+VLOOKUP(B1140,Sheet1!AU:AZ,6,FALSE)</f>
        <v>161</v>
      </c>
      <c r="O1140" s="62">
        <f t="shared" si="334"/>
        <v>40.2</v>
      </c>
      <c r="P1140" s="62">
        <f t="shared" si="335"/>
        <v>47.1</v>
      </c>
      <c r="R1140" s="9">
        <f t="shared" si="329"/>
        <v>59</v>
      </c>
      <c r="S1140" s="9">
        <f t="shared" si="318"/>
        <v>402.64</v>
      </c>
      <c r="T1140" s="9">
        <f t="shared" si="319"/>
        <v>62.8</v>
      </c>
      <c r="U1140" s="66">
        <f t="shared" si="330"/>
        <v>472</v>
      </c>
      <c r="V1140" s="9">
        <f t="shared" si="331"/>
        <v>566.4</v>
      </c>
      <c r="W1140" s="67">
        <f t="shared" si="332"/>
        <v>338</v>
      </c>
      <c r="Y1140" s="69">
        <f>VLOOKUP(D1140,Sheet2!P:Q,2,FALSE)</f>
        <v>120</v>
      </c>
      <c r="AB1140" s="4" t="str">
        <f>IF('表格编辑 '!D1197="monster","普通","BOSS")</f>
        <v>普通</v>
      </c>
      <c r="AD1140" s="50">
        <f>VLOOKUP(D1140,映射!AK:AL,2,FALSE)</f>
        <v>4</v>
      </c>
      <c r="AE1140" s="50" t="s">
        <v>37</v>
      </c>
      <c r="AF1140" s="4">
        <f>VLOOKUP(AE1140,映射!AN:AO,2,FALSE)</f>
        <v>2</v>
      </c>
      <c r="AG1140" s="50">
        <v>1</v>
      </c>
      <c r="AH1140" s="70">
        <v>1</v>
      </c>
      <c r="AI1140" s="16">
        <f t="shared" si="320"/>
        <v>40784</v>
      </c>
      <c r="AJ1140" s="16">
        <f t="shared" si="321"/>
        <v>50102</v>
      </c>
      <c r="AK1140" s="16">
        <f t="shared" si="322"/>
        <v>59</v>
      </c>
      <c r="AL1140" s="16" t="str">
        <f t="shared" si="323"/>
        <v>水精</v>
      </c>
      <c r="AM1140" s="16">
        <f t="shared" si="324"/>
        <v>3776</v>
      </c>
      <c r="AN1140" s="16">
        <f t="shared" si="325"/>
        <v>2428</v>
      </c>
      <c r="AO1140" s="16">
        <f t="shared" si="333"/>
        <v>1348</v>
      </c>
      <c r="AP1140" s="16">
        <f t="shared" si="326"/>
        <v>2562</v>
      </c>
      <c r="AQ1140" s="16">
        <f t="shared" si="327"/>
        <v>2482</v>
      </c>
      <c r="AR1140" s="16">
        <f t="shared" si="328"/>
        <v>319</v>
      </c>
      <c r="AS1140" s="16"/>
      <c r="AT1140" s="16">
        <v>143</v>
      </c>
      <c r="AU1140" s="16">
        <v>143</v>
      </c>
      <c r="AV1140" s="16">
        <v>27.5</v>
      </c>
      <c r="AW1140" s="16"/>
    </row>
    <row r="1141" spans="1:49">
      <c r="A1141" s="62">
        <f>'表格编辑 '!A1198</f>
        <v>40785</v>
      </c>
      <c r="B1141" s="62">
        <f>'表格编辑 '!B1198</f>
        <v>50043</v>
      </c>
      <c r="C1141" s="62" t="str">
        <f>VLOOKUP(B1141,映射!A:B,2,FALSE)</f>
        <v>小魔物</v>
      </c>
      <c r="D1141" s="62">
        <f>'表格编辑 '!E1198</f>
        <v>59</v>
      </c>
      <c r="E1141" s="62">
        <f>ROUNDUP((VLOOKUP(B1141,Sheet1!U:AA,3,FALSE)-2)*(0.042*(D1141-1)+0.2)+0.4,0)</f>
        <v>54</v>
      </c>
      <c r="F1141" s="62">
        <f>ROUNDUP((VLOOKUP(B1141,Sheet1!U:AA,4,FALSE)-2)*(0.042*(D1141-1)+0.2)+0.4,0)</f>
        <v>80</v>
      </c>
      <c r="G1141" s="62">
        <f>ROUNDUP((VLOOKUP(B1141,Sheet1!U:AA,5,FALSE)-2)*(0.042*(D1141-1)+0.2)+0.4,0)</f>
        <v>27</v>
      </c>
      <c r="H1141" s="62">
        <f>ROUNDUP((VLOOKUP(B1141,Sheet1!U:AA,6,FALSE)-2)*(0.042*(D1141-1)+0.2)+0.4,0)</f>
        <v>93</v>
      </c>
      <c r="I1141" s="62">
        <f>ROUNDUP((VLOOKUP(B1141,Sheet1!U:AA,7,FALSE)-2)*(0.042*(D1141-1)+0.2)+0.4,0)</f>
        <v>93</v>
      </c>
      <c r="J1141" s="62">
        <f>E1141*8+F1141*2+G1141*3+H1141*3+I1141*1+VLOOKUP(B1141,Sheet1!AU:AZ,2,FALSE)</f>
        <v>1065</v>
      </c>
      <c r="K1141" s="62">
        <f>E1141*1+F1141*2+G1141*2+H1141*2+I1141*10+VLOOKUP(B1141,Sheet1!AU:AZ,3,FALSE)</f>
        <v>1404</v>
      </c>
      <c r="L1141" s="62">
        <f>E1141*0.1+F1141*2+G1141*0.2+H1141*0.26+I1141*0.1+VLOOKUP(B1141,Sheet1!AU:AZ,4,FALSE)</f>
        <v>224.28</v>
      </c>
      <c r="M1141" s="62">
        <f>E1141*0.1+F1141*0.2+G1141*2+H1141*0.2+I1141*0.1+VLOOKUP(B1141,Sheet1!AU:AZ,5,FALSE)</f>
        <v>123.3</v>
      </c>
      <c r="N1141" s="62">
        <f>E1141*0.1+F1141*0.2+G1141*0.2+H1141*2+I1141*0.1+VLOOKUP(B1141,Sheet1!AU:AZ,6,FALSE)</f>
        <v>242.1</v>
      </c>
      <c r="O1141" s="62">
        <f t="shared" si="334"/>
        <v>46.3</v>
      </c>
      <c r="P1141" s="62">
        <f t="shared" si="335"/>
        <v>41.8</v>
      </c>
      <c r="R1141" s="9">
        <f t="shared" si="329"/>
        <v>59</v>
      </c>
      <c r="S1141" s="9">
        <f t="shared" si="318"/>
        <v>402.64</v>
      </c>
      <c r="T1141" s="9">
        <f t="shared" si="319"/>
        <v>62.8</v>
      </c>
      <c r="U1141" s="66">
        <f t="shared" si="330"/>
        <v>630</v>
      </c>
      <c r="V1141" s="9">
        <f t="shared" si="331"/>
        <v>756</v>
      </c>
      <c r="W1141" s="67">
        <f t="shared" si="332"/>
        <v>366</v>
      </c>
      <c r="Y1141" s="69">
        <f>VLOOKUP(D1141,Sheet2!P:Q,2,FALSE)</f>
        <v>120</v>
      </c>
      <c r="AB1141" s="4" t="str">
        <f>IF('表格编辑 '!D1198="monster","普通","BOSS")</f>
        <v>普通</v>
      </c>
      <c r="AD1141" s="50">
        <f>VLOOKUP(D1141,映射!AK:AL,2,FALSE)</f>
        <v>4</v>
      </c>
      <c r="AE1141" s="50" t="s">
        <v>37</v>
      </c>
      <c r="AF1141" s="4">
        <f>VLOOKUP(AE1141,映射!AN:AO,2,FALSE)</f>
        <v>2</v>
      </c>
      <c r="AG1141" s="50">
        <v>1</v>
      </c>
      <c r="AH1141" s="70">
        <v>1</v>
      </c>
      <c r="AI1141" s="16">
        <f t="shared" si="320"/>
        <v>40785</v>
      </c>
      <c r="AJ1141" s="16">
        <f t="shared" si="321"/>
        <v>50043</v>
      </c>
      <c r="AK1141" s="16">
        <f t="shared" si="322"/>
        <v>59</v>
      </c>
      <c r="AL1141" s="16" t="str">
        <f t="shared" si="323"/>
        <v>小魔物</v>
      </c>
      <c r="AM1141" s="16">
        <f t="shared" si="324"/>
        <v>5040</v>
      </c>
      <c r="AN1141" s="16">
        <f t="shared" si="325"/>
        <v>2130</v>
      </c>
      <c r="AO1141" s="16">
        <f t="shared" si="333"/>
        <v>2910</v>
      </c>
      <c r="AP1141" s="16">
        <f t="shared" si="326"/>
        <v>3975</v>
      </c>
      <c r="AQ1141" s="16">
        <f t="shared" si="327"/>
        <v>2808</v>
      </c>
      <c r="AR1141" s="16">
        <f t="shared" si="328"/>
        <v>337</v>
      </c>
      <c r="AS1141" s="16"/>
      <c r="AT1141" s="16">
        <v>62.9</v>
      </c>
      <c r="AU1141" s="16">
        <v>188.9</v>
      </c>
      <c r="AV1141" s="16">
        <v>48.7</v>
      </c>
      <c r="AW1141" s="16"/>
    </row>
    <row r="1142" spans="1:49">
      <c r="A1142" s="62">
        <f>'表格编辑 '!A1199</f>
        <v>40786</v>
      </c>
      <c r="B1142" s="62">
        <f>'表格编辑 '!B1199</f>
        <v>50154</v>
      </c>
      <c r="C1142" s="62" t="str">
        <f>VLOOKUP(B1142,映射!A:B,2,FALSE)</f>
        <v>海贼</v>
      </c>
      <c r="D1142" s="62">
        <f>'表格编辑 '!E1199</f>
        <v>59</v>
      </c>
      <c r="E1142" s="62">
        <f>ROUNDUP((VLOOKUP(B1142,Sheet1!U:AA,3,FALSE)-2)*(0.042*(D1142-1)+0.2)+0.4,0)</f>
        <v>46</v>
      </c>
      <c r="F1142" s="62">
        <f>ROUNDUP((VLOOKUP(B1142,Sheet1!U:AA,4,FALSE)-2)*(0.042*(D1142-1)+0.2)+0.4,0)</f>
        <v>77</v>
      </c>
      <c r="G1142" s="62">
        <f>ROUNDUP((VLOOKUP(B1142,Sheet1!U:AA,5,FALSE)-2)*(0.042*(D1142-1)+0.2)+0.4,0)</f>
        <v>56</v>
      </c>
      <c r="H1142" s="62">
        <f>ROUNDUP((VLOOKUP(B1142,Sheet1!U:AA,6,FALSE)-2)*(0.042*(D1142-1)+0.2)+0.4,0)</f>
        <v>69</v>
      </c>
      <c r="I1142" s="62">
        <f>ROUNDUP((VLOOKUP(B1142,Sheet1!U:AA,7,FALSE)-2)*(0.042*(D1142-1)+0.2)+0.4,0)</f>
        <v>33</v>
      </c>
      <c r="J1142" s="62">
        <f>E1142*8+F1142*2+G1142*3+H1142*3+I1142*1+VLOOKUP(B1142,Sheet1!AU:AZ,2,FALSE)</f>
        <v>950</v>
      </c>
      <c r="K1142" s="62">
        <f>E1142*1+F1142*2+G1142*2+H1142*2+I1142*10+VLOOKUP(B1142,Sheet1!AU:AZ,3,FALSE)</f>
        <v>800</v>
      </c>
      <c r="L1142" s="62">
        <f>E1142*0.1+F1142*2+G1142*0.2+H1142*0.26+I1142*0.1+VLOOKUP(B1142,Sheet1!AU:AZ,4,FALSE)</f>
        <v>211.04</v>
      </c>
      <c r="M1142" s="62">
        <f>E1142*0.1+F1142*0.2+G1142*2+H1142*0.2+I1142*0.1+VLOOKUP(B1142,Sheet1!AU:AZ,5,FALSE)</f>
        <v>169.1</v>
      </c>
      <c r="N1142" s="62">
        <f>E1142*0.1+F1142*0.2+G1142*0.2+H1142*2+I1142*0.1+VLOOKUP(B1142,Sheet1!AU:AZ,6,FALSE)</f>
        <v>192.5</v>
      </c>
      <c r="O1142" s="62">
        <f t="shared" si="334"/>
        <v>9.2</v>
      </c>
      <c r="P1142" s="62">
        <f t="shared" si="335"/>
        <v>34</v>
      </c>
      <c r="R1142" s="9">
        <f t="shared" si="329"/>
        <v>59</v>
      </c>
      <c r="S1142" s="9">
        <f t="shared" si="318"/>
        <v>402.64</v>
      </c>
      <c r="T1142" s="9">
        <f t="shared" si="319"/>
        <v>62.8</v>
      </c>
      <c r="U1142" s="66">
        <f t="shared" si="330"/>
        <v>534</v>
      </c>
      <c r="V1142" s="9">
        <f t="shared" si="331"/>
        <v>640.8</v>
      </c>
      <c r="W1142" s="67">
        <f t="shared" si="332"/>
        <v>335</v>
      </c>
      <c r="Y1142" s="69">
        <f>VLOOKUP(D1142,Sheet2!P:Q,2,FALSE)</f>
        <v>120</v>
      </c>
      <c r="AB1142" s="4" t="str">
        <f>IF('表格编辑 '!D1199="monster","普通","BOSS")</f>
        <v>普通</v>
      </c>
      <c r="AD1142" s="50">
        <f>VLOOKUP(D1142,映射!AK:AL,2,FALSE)</f>
        <v>4</v>
      </c>
      <c r="AE1142" s="50" t="s">
        <v>37</v>
      </c>
      <c r="AF1142" s="4">
        <f>VLOOKUP(AE1142,映射!AN:AO,2,FALSE)</f>
        <v>2</v>
      </c>
      <c r="AG1142" s="50">
        <v>1</v>
      </c>
      <c r="AH1142" s="70">
        <v>1</v>
      </c>
      <c r="AI1142" s="16">
        <f t="shared" si="320"/>
        <v>40786</v>
      </c>
      <c r="AJ1142" s="16">
        <f t="shared" si="321"/>
        <v>50154</v>
      </c>
      <c r="AK1142" s="16">
        <f t="shared" si="322"/>
        <v>59</v>
      </c>
      <c r="AL1142" s="16" t="str">
        <f t="shared" si="323"/>
        <v>海贼</v>
      </c>
      <c r="AM1142" s="16">
        <f t="shared" si="324"/>
        <v>4272</v>
      </c>
      <c r="AN1142" s="16">
        <f t="shared" si="325"/>
        <v>1900</v>
      </c>
      <c r="AO1142" s="16">
        <f t="shared" si="333"/>
        <v>2372</v>
      </c>
      <c r="AP1142" s="16">
        <f t="shared" si="326"/>
        <v>3322</v>
      </c>
      <c r="AQ1142" s="16">
        <f t="shared" si="327"/>
        <v>1600</v>
      </c>
      <c r="AR1142" s="16">
        <f t="shared" si="328"/>
        <v>317</v>
      </c>
      <c r="AS1142" s="16"/>
      <c r="AT1142" s="16">
        <v>133.2</v>
      </c>
      <c r="AU1142" s="16">
        <v>154.8</v>
      </c>
      <c r="AV1142" s="16">
        <v>7.8</v>
      </c>
      <c r="AW1142" s="16"/>
    </row>
    <row r="1143" spans="1:49">
      <c r="A1143" s="62">
        <f>'表格编辑 '!A1200</f>
        <v>40787</v>
      </c>
      <c r="B1143" s="62">
        <f>'表格编辑 '!B1200</f>
        <v>50052</v>
      </c>
      <c r="C1143" s="62" t="str">
        <f>VLOOKUP(B1143,映射!A:B,2,FALSE)</f>
        <v>恶魔蝙蝠</v>
      </c>
      <c r="D1143" s="62">
        <f>'表格编辑 '!E1200</f>
        <v>59</v>
      </c>
      <c r="E1143" s="62">
        <f>ROUNDUP((VLOOKUP(B1143,Sheet1!U:AA,3,FALSE)-2)*(0.042*(D1143-1)+0.2)+0.4,0)</f>
        <v>43</v>
      </c>
      <c r="F1143" s="62">
        <f>ROUNDUP((VLOOKUP(B1143,Sheet1!U:AA,4,FALSE)-2)*(0.042*(D1143-1)+0.2)+0.4,0)</f>
        <v>98</v>
      </c>
      <c r="G1143" s="62">
        <f>ROUNDUP((VLOOKUP(B1143,Sheet1!U:AA,5,FALSE)-2)*(0.042*(D1143-1)+0.2)+0.4,0)</f>
        <v>35</v>
      </c>
      <c r="H1143" s="62">
        <f>ROUNDUP((VLOOKUP(B1143,Sheet1!U:AA,6,FALSE)-2)*(0.042*(D1143-1)+0.2)+0.4,0)</f>
        <v>85</v>
      </c>
      <c r="I1143" s="62">
        <f>ROUNDUP((VLOOKUP(B1143,Sheet1!U:AA,7,FALSE)-2)*(0.042*(D1143-1)+0.2)+0.4,0)</f>
        <v>72</v>
      </c>
      <c r="J1143" s="62">
        <f>E1143*8+F1143*2+G1143*3+H1143*3+I1143*1+VLOOKUP(B1143,Sheet1!AU:AZ,2,FALSE)</f>
        <v>992</v>
      </c>
      <c r="K1143" s="62">
        <f>E1143*1+F1143*2+G1143*2+H1143*2+I1143*10+VLOOKUP(B1143,Sheet1!AU:AZ,3,FALSE)</f>
        <v>1219</v>
      </c>
      <c r="L1143" s="62">
        <f>E1143*0.1+F1143*2+G1143*0.2+H1143*0.26+I1143*0.1+VLOOKUP(B1143,Sheet1!AU:AZ,4,FALSE)</f>
        <v>256.6</v>
      </c>
      <c r="M1143" s="62">
        <f>E1143*0.1+F1143*0.2+G1143*2+H1143*0.2+I1143*0.1+VLOOKUP(B1143,Sheet1!AU:AZ,5,FALSE)</f>
        <v>138.1</v>
      </c>
      <c r="N1143" s="62">
        <f>E1143*0.1+F1143*0.2+G1143*0.2+H1143*2+I1143*0.1+VLOOKUP(B1143,Sheet1!AU:AZ,6,FALSE)</f>
        <v>228.1</v>
      </c>
      <c r="O1143" s="62">
        <f t="shared" si="334"/>
        <v>33.4</v>
      </c>
      <c r="P1143" s="62">
        <f t="shared" si="335"/>
        <v>30.9</v>
      </c>
      <c r="R1143" s="9">
        <f t="shared" si="329"/>
        <v>59</v>
      </c>
      <c r="S1143" s="9">
        <f t="shared" si="318"/>
        <v>402.64</v>
      </c>
      <c r="T1143" s="9">
        <f t="shared" si="319"/>
        <v>62.8</v>
      </c>
      <c r="U1143" s="66">
        <f t="shared" si="330"/>
        <v>595</v>
      </c>
      <c r="V1143" s="9">
        <f t="shared" si="331"/>
        <v>714</v>
      </c>
      <c r="W1143" s="67">
        <f t="shared" si="332"/>
        <v>444</v>
      </c>
      <c r="Y1143" s="69">
        <f>VLOOKUP(D1143,Sheet2!P:Q,2,FALSE)</f>
        <v>120</v>
      </c>
      <c r="AB1143" s="4" t="str">
        <f>IF('表格编辑 '!D1200="monster","普通","BOSS")</f>
        <v>普通</v>
      </c>
      <c r="AD1143" s="50">
        <f>VLOOKUP(D1143,映射!AK:AL,2,FALSE)</f>
        <v>4</v>
      </c>
      <c r="AE1143" s="50" t="s">
        <v>37</v>
      </c>
      <c r="AF1143" s="4">
        <f>VLOOKUP(AE1143,映射!AN:AO,2,FALSE)</f>
        <v>2</v>
      </c>
      <c r="AG1143" s="50">
        <v>1</v>
      </c>
      <c r="AH1143" s="70">
        <v>1</v>
      </c>
      <c r="AI1143" s="16">
        <f t="shared" si="320"/>
        <v>40787</v>
      </c>
      <c r="AJ1143" s="16">
        <f t="shared" si="321"/>
        <v>50052</v>
      </c>
      <c r="AK1143" s="16">
        <f t="shared" si="322"/>
        <v>59</v>
      </c>
      <c r="AL1143" s="16" t="str">
        <f t="shared" si="323"/>
        <v>恶魔蝙蝠</v>
      </c>
      <c r="AM1143" s="16">
        <f t="shared" si="324"/>
        <v>4760</v>
      </c>
      <c r="AN1143" s="16">
        <f t="shared" si="325"/>
        <v>1984</v>
      </c>
      <c r="AO1143" s="16">
        <f t="shared" si="333"/>
        <v>2776</v>
      </c>
      <c r="AP1143" s="16">
        <f t="shared" si="326"/>
        <v>3768</v>
      </c>
      <c r="AQ1143" s="16">
        <f t="shared" si="327"/>
        <v>2438</v>
      </c>
      <c r="AR1143" s="16">
        <f t="shared" si="328"/>
        <v>385</v>
      </c>
      <c r="AS1143" s="16"/>
      <c r="AT1143" s="16">
        <v>75.9</v>
      </c>
      <c r="AU1143" s="16">
        <v>155.1</v>
      </c>
      <c r="AV1143" s="16">
        <v>23.5</v>
      </c>
      <c r="AW1143" s="16"/>
    </row>
    <row r="1144" spans="1:49">
      <c r="A1144" s="62">
        <f>'表格编辑 '!A1201</f>
        <v>40788</v>
      </c>
      <c r="B1144" s="62">
        <f>'表格编辑 '!B1201</f>
        <v>50141</v>
      </c>
      <c r="C1144" s="62" t="str">
        <f>VLOOKUP(B1144,映射!A:B,2,FALSE)</f>
        <v>水龙蜥</v>
      </c>
      <c r="D1144" s="62">
        <f>'表格编辑 '!E1201</f>
        <v>59</v>
      </c>
      <c r="E1144" s="62">
        <f>ROUNDUP((VLOOKUP(B1144,Sheet1!U:AA,3,FALSE)-2)*(0.042*(D1144-1)+0.2)+0.4,0)</f>
        <v>104</v>
      </c>
      <c r="F1144" s="62">
        <f>ROUNDUP((VLOOKUP(B1144,Sheet1!U:AA,4,FALSE)-2)*(0.042*(D1144-1)+0.2)+0.4,0)</f>
        <v>101</v>
      </c>
      <c r="G1144" s="62">
        <f>ROUNDUP((VLOOKUP(B1144,Sheet1!U:AA,5,FALSE)-2)*(0.042*(D1144-1)+0.2)+0.4,0)</f>
        <v>80</v>
      </c>
      <c r="H1144" s="62">
        <f>ROUNDUP((VLOOKUP(B1144,Sheet1!U:AA,6,FALSE)-2)*(0.042*(D1144-1)+0.2)+0.4,0)</f>
        <v>38</v>
      </c>
      <c r="I1144" s="62">
        <f>ROUNDUP((VLOOKUP(B1144,Sheet1!U:AA,7,FALSE)-2)*(0.042*(D1144-1)+0.2)+0.4,0)</f>
        <v>25</v>
      </c>
      <c r="J1144" s="62">
        <f>E1144*8+F1144*2+G1144*3+H1144*3+I1144*1+VLOOKUP(B1144,Sheet1!AU:AZ,2,FALSE)</f>
        <v>1433</v>
      </c>
      <c r="K1144" s="62">
        <f>E1144*1+F1144*2+G1144*2+H1144*2+I1144*10+VLOOKUP(B1144,Sheet1!AU:AZ,3,FALSE)</f>
        <v>812</v>
      </c>
      <c r="L1144" s="62">
        <f>E1144*0.1+F1144*2+G1144*0.2+H1144*0.26+I1144*0.1+VLOOKUP(B1144,Sheet1!AU:AZ,4,FALSE)</f>
        <v>260.78</v>
      </c>
      <c r="M1144" s="62">
        <f>E1144*0.1+F1144*0.2+G1144*2+H1144*0.2+I1144*0.1+VLOOKUP(B1144,Sheet1!AU:AZ,5,FALSE)</f>
        <v>220.7</v>
      </c>
      <c r="N1144" s="62">
        <f>E1144*0.1+F1144*0.2+G1144*0.2+H1144*2+I1144*0.1+VLOOKUP(B1144,Sheet1!AU:AZ,6,FALSE)</f>
        <v>145.1</v>
      </c>
      <c r="O1144" s="62">
        <f t="shared" si="334"/>
        <v>-9.1</v>
      </c>
      <c r="P1144" s="62">
        <f t="shared" si="335"/>
        <v>70.2</v>
      </c>
      <c r="R1144" s="9">
        <f t="shared" si="329"/>
        <v>59</v>
      </c>
      <c r="S1144" s="9">
        <f t="shared" si="318"/>
        <v>402.64</v>
      </c>
      <c r="T1144" s="9">
        <f t="shared" si="319"/>
        <v>62.8</v>
      </c>
      <c r="U1144" s="66">
        <f t="shared" si="330"/>
        <v>457</v>
      </c>
      <c r="V1144" s="9">
        <f t="shared" si="331"/>
        <v>548.4</v>
      </c>
      <c r="W1144" s="67">
        <f t="shared" si="332"/>
        <v>455</v>
      </c>
      <c r="Y1144" s="69">
        <f>VLOOKUP(D1144,Sheet2!P:Q,2,FALSE)</f>
        <v>120</v>
      </c>
      <c r="AB1144" s="4" t="str">
        <f>IF('表格编辑 '!D1201="monster","普通","BOSS")</f>
        <v>普通</v>
      </c>
      <c r="AD1144" s="50">
        <f>VLOOKUP(D1144,映射!AK:AL,2,FALSE)</f>
        <v>4</v>
      </c>
      <c r="AE1144" s="50" t="s">
        <v>37</v>
      </c>
      <c r="AF1144" s="4">
        <f>VLOOKUP(AE1144,映射!AN:AO,2,FALSE)</f>
        <v>2</v>
      </c>
      <c r="AG1144" s="50">
        <v>1</v>
      </c>
      <c r="AH1144" s="70">
        <v>1</v>
      </c>
      <c r="AI1144" s="16">
        <f t="shared" si="320"/>
        <v>40788</v>
      </c>
      <c r="AJ1144" s="16">
        <f t="shared" si="321"/>
        <v>50141</v>
      </c>
      <c r="AK1144" s="16">
        <f t="shared" si="322"/>
        <v>59</v>
      </c>
      <c r="AL1144" s="16" t="str">
        <f t="shared" si="323"/>
        <v>水龙蜥</v>
      </c>
      <c r="AM1144" s="16">
        <f t="shared" si="324"/>
        <v>3656</v>
      </c>
      <c r="AN1144" s="16">
        <f t="shared" si="325"/>
        <v>2866</v>
      </c>
      <c r="AO1144" s="16">
        <f t="shared" si="333"/>
        <v>790</v>
      </c>
      <c r="AP1144" s="16">
        <f t="shared" si="326"/>
        <v>2223</v>
      </c>
      <c r="AQ1144" s="16">
        <f t="shared" si="327"/>
        <v>1624</v>
      </c>
      <c r="AR1144" s="16">
        <f t="shared" si="328"/>
        <v>392</v>
      </c>
      <c r="AS1144" s="16"/>
      <c r="AT1144" s="16">
        <v>182.5</v>
      </c>
      <c r="AU1144" s="16">
        <v>85.3</v>
      </c>
      <c r="AV1144" s="16">
        <v>-11.8</v>
      </c>
      <c r="AW1144" s="16"/>
    </row>
    <row r="1145" spans="1:49">
      <c r="A1145" s="62">
        <f>'表格编辑 '!A1202</f>
        <v>40789</v>
      </c>
      <c r="B1145" s="62">
        <f>'表格编辑 '!B1202</f>
        <v>50073</v>
      </c>
      <c r="C1145" s="62" t="str">
        <f>VLOOKUP(B1145,映射!A:B,2,FALSE)</f>
        <v>土蜘蛛</v>
      </c>
      <c r="D1145" s="62">
        <f>'表格编辑 '!E1202</f>
        <v>59</v>
      </c>
      <c r="E1145" s="62">
        <f>ROUNDUP((VLOOKUP(B1145,Sheet1!U:AA,3,FALSE)-2)*(0.042*(D1145-1)+0.2)+0.4,0)</f>
        <v>64</v>
      </c>
      <c r="F1145" s="62">
        <f>ROUNDUP((VLOOKUP(B1145,Sheet1!U:AA,4,FALSE)-2)*(0.042*(D1145-1)+0.2)+0.4,0)</f>
        <v>35</v>
      </c>
      <c r="G1145" s="62">
        <f>ROUNDUP((VLOOKUP(B1145,Sheet1!U:AA,5,FALSE)-2)*(0.042*(D1145-1)+0.2)+0.4,0)</f>
        <v>43</v>
      </c>
      <c r="H1145" s="62">
        <f>ROUNDUP((VLOOKUP(B1145,Sheet1!U:AA,6,FALSE)-2)*(0.042*(D1145-1)+0.2)+0.4,0)</f>
        <v>69</v>
      </c>
      <c r="I1145" s="62">
        <f>ROUNDUP((VLOOKUP(B1145,Sheet1!U:AA,7,FALSE)-2)*(0.042*(D1145-1)+0.2)+0.4,0)</f>
        <v>56</v>
      </c>
      <c r="J1145" s="62">
        <f>E1145*8+F1145*2+G1145*3+H1145*3+I1145*1+VLOOKUP(B1145,Sheet1!AU:AZ,2,FALSE)</f>
        <v>994</v>
      </c>
      <c r="K1145" s="62">
        <f>E1145*1+F1145*2+G1145*2+H1145*2+I1145*10+VLOOKUP(B1145,Sheet1!AU:AZ,3,FALSE)</f>
        <v>938</v>
      </c>
      <c r="L1145" s="62">
        <f>E1145*0.1+F1145*2+G1145*0.2+H1145*0.26+I1145*0.1+VLOOKUP(B1145,Sheet1!AU:AZ,4,FALSE)</f>
        <v>128.54</v>
      </c>
      <c r="M1145" s="62">
        <f>E1145*0.1+F1145*0.2+G1145*2+H1145*0.2+I1145*0.1+VLOOKUP(B1145,Sheet1!AU:AZ,5,FALSE)</f>
        <v>138.8</v>
      </c>
      <c r="N1145" s="62">
        <f>E1145*0.1+F1145*0.2+G1145*0.2+H1145*2+I1145*0.1+VLOOKUP(B1145,Sheet1!AU:AZ,6,FALSE)</f>
        <v>185.6</v>
      </c>
      <c r="O1145" s="62">
        <f t="shared" si="334"/>
        <v>23.8</v>
      </c>
      <c r="P1145" s="62">
        <f t="shared" si="335"/>
        <v>51.6</v>
      </c>
      <c r="R1145" s="9">
        <f t="shared" si="329"/>
        <v>59</v>
      </c>
      <c r="S1145" s="9">
        <f t="shared" si="318"/>
        <v>402.64</v>
      </c>
      <c r="T1145" s="9">
        <f t="shared" si="319"/>
        <v>62.8</v>
      </c>
      <c r="U1145" s="66">
        <f t="shared" si="330"/>
        <v>594</v>
      </c>
      <c r="V1145" s="9">
        <f t="shared" si="331"/>
        <v>712.8</v>
      </c>
      <c r="W1145" s="67">
        <f t="shared" si="332"/>
        <v>157</v>
      </c>
      <c r="Y1145" s="69">
        <f>VLOOKUP(D1145,Sheet2!P:Q,2,FALSE)</f>
        <v>120</v>
      </c>
      <c r="AB1145" s="4" t="str">
        <f>IF('表格编辑 '!D1202="monster","普通","BOSS")</f>
        <v>普通</v>
      </c>
      <c r="AD1145" s="50">
        <f>VLOOKUP(D1145,映射!AK:AL,2,FALSE)</f>
        <v>4</v>
      </c>
      <c r="AE1145" s="50" t="s">
        <v>37</v>
      </c>
      <c r="AF1145" s="4">
        <f>VLOOKUP(AE1145,映射!AN:AO,2,FALSE)</f>
        <v>2</v>
      </c>
      <c r="AG1145" s="50">
        <v>1</v>
      </c>
      <c r="AH1145" s="70">
        <v>1</v>
      </c>
      <c r="AI1145" s="16">
        <f t="shared" si="320"/>
        <v>40789</v>
      </c>
      <c r="AJ1145" s="16">
        <f t="shared" si="321"/>
        <v>50073</v>
      </c>
      <c r="AK1145" s="16">
        <f t="shared" si="322"/>
        <v>59</v>
      </c>
      <c r="AL1145" s="16" t="str">
        <f t="shared" si="323"/>
        <v>土蜘蛛</v>
      </c>
      <c r="AM1145" s="16">
        <f t="shared" si="324"/>
        <v>4752</v>
      </c>
      <c r="AN1145" s="16">
        <f t="shared" si="325"/>
        <v>1988</v>
      </c>
      <c r="AO1145" s="16">
        <f t="shared" si="333"/>
        <v>2764</v>
      </c>
      <c r="AP1145" s="16">
        <f t="shared" si="326"/>
        <v>3758</v>
      </c>
      <c r="AQ1145" s="16">
        <f t="shared" si="327"/>
        <v>1876</v>
      </c>
      <c r="AR1145" s="16">
        <f t="shared" si="328"/>
        <v>193</v>
      </c>
      <c r="AS1145" s="16"/>
      <c r="AT1145" s="16">
        <v>102.9</v>
      </c>
      <c r="AU1145" s="16">
        <v>124.5</v>
      </c>
      <c r="AV1145" s="16">
        <v>22.4</v>
      </c>
      <c r="AW1145" s="16"/>
    </row>
    <row r="1146" spans="1:49">
      <c r="A1146" s="62">
        <f>'表格编辑 '!A1203</f>
        <v>40790</v>
      </c>
      <c r="B1146" s="62">
        <f>'表格编辑 '!B1203</f>
        <v>50085</v>
      </c>
      <c r="C1146" s="62" t="str">
        <f>VLOOKUP(B1146,映射!A:B,2,FALSE)</f>
        <v>死亡之花</v>
      </c>
      <c r="D1146" s="62">
        <f>'表格编辑 '!E1203</f>
        <v>59</v>
      </c>
      <c r="E1146" s="62">
        <f>ROUNDUP((VLOOKUP(B1146,Sheet1!U:AA,3,FALSE)-2)*(0.042*(D1146-1)+0.2)+0.4,0)</f>
        <v>67</v>
      </c>
      <c r="F1146" s="62">
        <f>ROUNDUP((VLOOKUP(B1146,Sheet1!U:AA,4,FALSE)-2)*(0.042*(D1146-1)+0.2)+0.4,0)</f>
        <v>27</v>
      </c>
      <c r="G1146" s="62">
        <f>ROUNDUP((VLOOKUP(B1146,Sheet1!U:AA,5,FALSE)-2)*(0.042*(D1146-1)+0.2)+0.4,0)</f>
        <v>27</v>
      </c>
      <c r="H1146" s="62">
        <f>ROUNDUP((VLOOKUP(B1146,Sheet1!U:AA,6,FALSE)-2)*(0.042*(D1146-1)+0.2)+0.4,0)</f>
        <v>46</v>
      </c>
      <c r="I1146" s="62">
        <f>ROUNDUP((VLOOKUP(B1146,Sheet1!U:AA,7,FALSE)-2)*(0.042*(D1146-1)+0.2)+0.4,0)</f>
        <v>88</v>
      </c>
      <c r="J1146" s="62">
        <f>E1146*8+F1146*2+G1146*3+H1146*3+I1146*1+VLOOKUP(B1146,Sheet1!AU:AZ,2,FALSE)</f>
        <v>917</v>
      </c>
      <c r="K1146" s="62">
        <f>E1146*1+F1146*2+G1146*2+H1146*2+I1146*10+VLOOKUP(B1146,Sheet1!AU:AZ,3,FALSE)</f>
        <v>1167</v>
      </c>
      <c r="L1146" s="62">
        <f>E1146*0.1+F1146*2+G1146*0.2+H1146*0.26+I1146*0.1+VLOOKUP(B1146,Sheet1!AU:AZ,4,FALSE)</f>
        <v>106.86</v>
      </c>
      <c r="M1146" s="62">
        <f>E1146*0.1+F1146*0.2+G1146*2+H1146*0.2+I1146*0.1+VLOOKUP(B1146,Sheet1!AU:AZ,5,FALSE)</f>
        <v>104.1</v>
      </c>
      <c r="N1146" s="62">
        <f>E1146*0.1+F1146*0.2+G1146*0.2+H1146*2+I1146*0.1+VLOOKUP(B1146,Sheet1!AU:AZ,6,FALSE)</f>
        <v>138.3</v>
      </c>
      <c r="O1146" s="62">
        <f t="shared" si="334"/>
        <v>48.4</v>
      </c>
      <c r="P1146" s="62">
        <f t="shared" si="335"/>
        <v>48.6</v>
      </c>
      <c r="R1146" s="9">
        <f t="shared" si="329"/>
        <v>59</v>
      </c>
      <c r="S1146" s="9">
        <f t="shared" si="318"/>
        <v>402.64</v>
      </c>
      <c r="T1146" s="9">
        <f t="shared" si="319"/>
        <v>62.8</v>
      </c>
      <c r="U1146" s="66">
        <f t="shared" si="330"/>
        <v>680</v>
      </c>
      <c r="V1146" s="9">
        <f t="shared" si="331"/>
        <v>816</v>
      </c>
      <c r="W1146" s="67">
        <f t="shared" si="332"/>
        <v>117</v>
      </c>
      <c r="Y1146" s="69">
        <f>VLOOKUP(D1146,Sheet2!P:Q,2,FALSE)</f>
        <v>120</v>
      </c>
      <c r="AB1146" s="4" t="str">
        <f>IF('表格编辑 '!D1203="monster","普通","BOSS")</f>
        <v>普通</v>
      </c>
      <c r="AD1146" s="50">
        <f>VLOOKUP(D1146,映射!AK:AL,2,FALSE)</f>
        <v>4</v>
      </c>
      <c r="AE1146" s="50" t="s">
        <v>37</v>
      </c>
      <c r="AF1146" s="4">
        <f>VLOOKUP(AE1146,映射!AN:AO,2,FALSE)</f>
        <v>2</v>
      </c>
      <c r="AG1146" s="50">
        <v>1</v>
      </c>
      <c r="AH1146" s="70">
        <v>1</v>
      </c>
      <c r="AI1146" s="16">
        <f t="shared" si="320"/>
        <v>40790</v>
      </c>
      <c r="AJ1146" s="16">
        <f t="shared" si="321"/>
        <v>50085</v>
      </c>
      <c r="AK1146" s="16">
        <f t="shared" si="322"/>
        <v>59</v>
      </c>
      <c r="AL1146" s="16" t="str">
        <f t="shared" si="323"/>
        <v>死亡之花</v>
      </c>
      <c r="AM1146" s="16">
        <f t="shared" si="324"/>
        <v>5440</v>
      </c>
      <c r="AN1146" s="16">
        <f t="shared" si="325"/>
        <v>1834</v>
      </c>
      <c r="AO1146" s="16">
        <f t="shared" si="333"/>
        <v>3606</v>
      </c>
      <c r="AP1146" s="16">
        <f t="shared" si="326"/>
        <v>4523</v>
      </c>
      <c r="AQ1146" s="16">
        <f t="shared" si="327"/>
        <v>2334</v>
      </c>
      <c r="AR1146" s="16">
        <f t="shared" si="328"/>
        <v>161</v>
      </c>
      <c r="AS1146" s="16"/>
      <c r="AT1146" s="16">
        <v>74.7</v>
      </c>
      <c r="AU1146" s="16">
        <v>105.3</v>
      </c>
      <c r="AV1146" s="16">
        <v>43</v>
      </c>
      <c r="AW1146" s="16"/>
    </row>
    <row r="1147" spans="1:49">
      <c r="A1147" s="62">
        <f>'表格编辑 '!A1204</f>
        <v>40791</v>
      </c>
      <c r="B1147" s="62">
        <f>'表格编辑 '!B1204</f>
        <v>50148</v>
      </c>
      <c r="C1147" s="62" t="str">
        <f>VLOOKUP(B1147,映射!A:B,2,FALSE)</f>
        <v>巨人</v>
      </c>
      <c r="D1147" s="62">
        <f>'表格编辑 '!E1204</f>
        <v>59</v>
      </c>
      <c r="E1147" s="62">
        <f>ROUNDUP((VLOOKUP(B1147,Sheet1!U:AA,3,FALSE)-2)*(0.042*(D1147-1)+0.2)+0.4,0)</f>
        <v>96</v>
      </c>
      <c r="F1147" s="62">
        <f>ROUNDUP((VLOOKUP(B1147,Sheet1!U:AA,4,FALSE)-2)*(0.042*(D1147-1)+0.2)+0.4,0)</f>
        <v>88</v>
      </c>
      <c r="G1147" s="62">
        <f>ROUNDUP((VLOOKUP(B1147,Sheet1!U:AA,5,FALSE)-2)*(0.042*(D1147-1)+0.2)+0.4,0)</f>
        <v>59</v>
      </c>
      <c r="H1147" s="62">
        <f>ROUNDUP((VLOOKUP(B1147,Sheet1!U:AA,6,FALSE)-2)*(0.042*(D1147-1)+0.2)+0.4,0)</f>
        <v>19</v>
      </c>
      <c r="I1147" s="62">
        <f>ROUNDUP((VLOOKUP(B1147,Sheet1!U:AA,7,FALSE)-2)*(0.042*(D1147-1)+0.2)+0.4,0)</f>
        <v>33</v>
      </c>
      <c r="J1147" s="62">
        <f>E1147*8+F1147*2+G1147*3+H1147*3+I1147*1+VLOOKUP(B1147,Sheet1!AU:AZ,2,FALSE)</f>
        <v>1231</v>
      </c>
      <c r="K1147" s="62">
        <f>E1147*1+F1147*2+G1147*2+H1147*2+I1147*10+VLOOKUP(B1147,Sheet1!AU:AZ,3,FALSE)</f>
        <v>778</v>
      </c>
      <c r="L1147" s="62">
        <f>E1147*0.1+F1147*2+G1147*0.2+H1147*0.26+I1147*0.1+VLOOKUP(B1147,Sheet1!AU:AZ,4,FALSE)</f>
        <v>225.64</v>
      </c>
      <c r="M1147" s="62">
        <f>E1147*0.1+F1147*0.2+G1147*2+H1147*0.2+I1147*0.1+VLOOKUP(B1147,Sheet1!AU:AZ,5,FALSE)</f>
        <v>172.3</v>
      </c>
      <c r="N1147" s="62">
        <f>E1147*0.1+F1147*0.2+G1147*0.2+H1147*2+I1147*0.1+VLOOKUP(B1147,Sheet1!AU:AZ,6,FALSE)</f>
        <v>100.3</v>
      </c>
      <c r="O1147" s="62">
        <f t="shared" si="334"/>
        <v>-1.29999999999999</v>
      </c>
      <c r="P1147" s="62">
        <f t="shared" si="335"/>
        <v>62.6</v>
      </c>
      <c r="R1147" s="9">
        <f t="shared" si="329"/>
        <v>59</v>
      </c>
      <c r="S1147" s="9">
        <f t="shared" si="318"/>
        <v>402.64</v>
      </c>
      <c r="T1147" s="9">
        <f t="shared" si="319"/>
        <v>62.8</v>
      </c>
      <c r="U1147" s="66">
        <f t="shared" si="330"/>
        <v>529</v>
      </c>
      <c r="V1147" s="9">
        <f t="shared" si="331"/>
        <v>634.8</v>
      </c>
      <c r="W1147" s="67">
        <f t="shared" si="332"/>
        <v>369</v>
      </c>
      <c r="Y1147" s="69">
        <f>VLOOKUP(D1147,Sheet2!P:Q,2,FALSE)</f>
        <v>120</v>
      </c>
      <c r="AB1147" s="4" t="str">
        <f>IF('表格编辑 '!D1204="monster","普通","BOSS")</f>
        <v>普通</v>
      </c>
      <c r="AD1147" s="50">
        <f>VLOOKUP(D1147,映射!AK:AL,2,FALSE)</f>
        <v>4</v>
      </c>
      <c r="AE1147" s="50" t="s">
        <v>37</v>
      </c>
      <c r="AF1147" s="4">
        <f>VLOOKUP(AE1147,映射!AN:AO,2,FALSE)</f>
        <v>2</v>
      </c>
      <c r="AG1147" s="50">
        <v>1</v>
      </c>
      <c r="AH1147" s="70">
        <v>1</v>
      </c>
      <c r="AI1147" s="16">
        <f t="shared" si="320"/>
        <v>40791</v>
      </c>
      <c r="AJ1147" s="16">
        <f t="shared" si="321"/>
        <v>50148</v>
      </c>
      <c r="AK1147" s="16">
        <f t="shared" si="322"/>
        <v>59</v>
      </c>
      <c r="AL1147" s="16" t="str">
        <f t="shared" si="323"/>
        <v>巨人</v>
      </c>
      <c r="AM1147" s="16">
        <f t="shared" si="324"/>
        <v>4232</v>
      </c>
      <c r="AN1147" s="16">
        <f t="shared" si="325"/>
        <v>2462</v>
      </c>
      <c r="AO1147" s="16">
        <f t="shared" si="333"/>
        <v>1770</v>
      </c>
      <c r="AP1147" s="16">
        <f t="shared" si="326"/>
        <v>3001</v>
      </c>
      <c r="AQ1147" s="16">
        <f t="shared" si="327"/>
        <v>1556</v>
      </c>
      <c r="AR1147" s="16">
        <f t="shared" si="328"/>
        <v>339</v>
      </c>
      <c r="AS1147" s="16"/>
      <c r="AT1147" s="16">
        <v>134.4</v>
      </c>
      <c r="AU1147" s="16">
        <v>71.4</v>
      </c>
      <c r="AV1147" s="16">
        <v>-1.4</v>
      </c>
      <c r="AW1147" s="16"/>
    </row>
    <row r="1148" spans="1:49">
      <c r="A1148" s="62">
        <f>'表格编辑 '!A1205</f>
        <v>40792</v>
      </c>
      <c r="B1148" s="62">
        <f>'表格编辑 '!B1205</f>
        <v>50064</v>
      </c>
      <c r="C1148" s="62" t="str">
        <f>VLOOKUP(B1148,映射!A:B,2,FALSE)</f>
        <v>毒蜂</v>
      </c>
      <c r="D1148" s="62">
        <f>'表格编辑 '!E1205</f>
        <v>59</v>
      </c>
      <c r="E1148" s="62">
        <f>ROUNDUP((VLOOKUP(B1148,Sheet1!U:AA,3,FALSE)-2)*(0.042*(D1148-1)+0.2)+0.4,0)</f>
        <v>46</v>
      </c>
      <c r="F1148" s="62">
        <f>ROUNDUP((VLOOKUP(B1148,Sheet1!U:AA,4,FALSE)-2)*(0.042*(D1148-1)+0.2)+0.4,0)</f>
        <v>96</v>
      </c>
      <c r="G1148" s="62">
        <f>ROUNDUP((VLOOKUP(B1148,Sheet1!U:AA,5,FALSE)-2)*(0.042*(D1148-1)+0.2)+0.4,0)</f>
        <v>38</v>
      </c>
      <c r="H1148" s="62">
        <f>ROUNDUP((VLOOKUP(B1148,Sheet1!U:AA,6,FALSE)-2)*(0.042*(D1148-1)+0.2)+0.4,0)</f>
        <v>101</v>
      </c>
      <c r="I1148" s="62">
        <f>ROUNDUP((VLOOKUP(B1148,Sheet1!U:AA,7,FALSE)-2)*(0.042*(D1148-1)+0.2)+0.4,0)</f>
        <v>54</v>
      </c>
      <c r="J1148" s="62">
        <f>E1148*8+F1148*2+G1148*3+H1148*3+I1148*1+VLOOKUP(B1148,Sheet1!AU:AZ,2,FALSE)</f>
        <v>1051</v>
      </c>
      <c r="K1148" s="62">
        <f>E1148*1+F1148*2+G1148*2+H1148*2+I1148*10+VLOOKUP(B1148,Sheet1!AU:AZ,3,FALSE)</f>
        <v>1076</v>
      </c>
      <c r="L1148" s="62">
        <f>E1148*0.1+F1148*2+G1148*0.2+H1148*0.26+I1148*0.1+VLOOKUP(B1148,Sheet1!AU:AZ,4,FALSE)</f>
        <v>255.86</v>
      </c>
      <c r="M1148" s="62">
        <f>E1148*0.1+F1148*0.2+G1148*2+H1148*0.2+I1148*0.1+VLOOKUP(B1148,Sheet1!AU:AZ,5,FALSE)</f>
        <v>145.4</v>
      </c>
      <c r="N1148" s="62">
        <f>E1148*0.1+F1148*0.2+G1148*0.2+H1148*2+I1148*0.1+VLOOKUP(B1148,Sheet1!AU:AZ,6,FALSE)</f>
        <v>258.8</v>
      </c>
      <c r="O1148" s="62">
        <f t="shared" si="334"/>
        <v>17.3</v>
      </c>
      <c r="P1148" s="62">
        <f t="shared" si="335"/>
        <v>38.2</v>
      </c>
      <c r="R1148" s="9">
        <f t="shared" si="329"/>
        <v>59</v>
      </c>
      <c r="S1148" s="9">
        <f t="shared" si="318"/>
        <v>402.64</v>
      </c>
      <c r="T1148" s="9">
        <f t="shared" si="319"/>
        <v>62.8</v>
      </c>
      <c r="U1148" s="66">
        <f t="shared" si="330"/>
        <v>580</v>
      </c>
      <c r="V1148" s="9">
        <f t="shared" si="331"/>
        <v>696</v>
      </c>
      <c r="W1148" s="67">
        <f t="shared" si="332"/>
        <v>443</v>
      </c>
      <c r="Y1148" s="69">
        <f>VLOOKUP(D1148,Sheet2!P:Q,2,FALSE)</f>
        <v>120</v>
      </c>
      <c r="AB1148" s="4" t="str">
        <f>IF('表格编辑 '!D1205="monster","普通","BOSS")</f>
        <v>普通</v>
      </c>
      <c r="AD1148" s="50">
        <f>VLOOKUP(D1148,映射!AK:AL,2,FALSE)</f>
        <v>4</v>
      </c>
      <c r="AE1148" s="50" t="s">
        <v>37</v>
      </c>
      <c r="AF1148" s="4">
        <f>VLOOKUP(AE1148,映射!AN:AO,2,FALSE)</f>
        <v>2</v>
      </c>
      <c r="AG1148" s="50">
        <v>1</v>
      </c>
      <c r="AH1148" s="70">
        <v>1</v>
      </c>
      <c r="AI1148" s="16">
        <f t="shared" si="320"/>
        <v>40792</v>
      </c>
      <c r="AJ1148" s="16">
        <f t="shared" si="321"/>
        <v>50064</v>
      </c>
      <c r="AK1148" s="16">
        <f t="shared" si="322"/>
        <v>59</v>
      </c>
      <c r="AL1148" s="16" t="str">
        <f t="shared" si="323"/>
        <v>毒蜂</v>
      </c>
      <c r="AM1148" s="16">
        <f t="shared" si="324"/>
        <v>4640</v>
      </c>
      <c r="AN1148" s="16">
        <f t="shared" si="325"/>
        <v>2102</v>
      </c>
      <c r="AO1148" s="16">
        <f t="shared" si="333"/>
        <v>2538</v>
      </c>
      <c r="AP1148" s="16">
        <f t="shared" si="326"/>
        <v>3589</v>
      </c>
      <c r="AQ1148" s="16">
        <f t="shared" si="327"/>
        <v>2152</v>
      </c>
      <c r="AR1148" s="16">
        <f t="shared" si="328"/>
        <v>384</v>
      </c>
      <c r="AS1148" s="16"/>
      <c r="AT1148" s="16">
        <v>80.9</v>
      </c>
      <c r="AU1148" s="16">
        <v>181.7</v>
      </c>
      <c r="AV1148" s="16">
        <v>9.3</v>
      </c>
      <c r="AW1148" s="16"/>
    </row>
    <row r="1149" spans="1:49">
      <c r="A1149" s="62">
        <f>'表格编辑 '!A1206</f>
        <v>40793</v>
      </c>
      <c r="B1149" s="62">
        <f>'表格编辑 '!B1206</f>
        <v>50134</v>
      </c>
      <c r="C1149" s="62" t="str">
        <f>VLOOKUP(B1149,映射!A:B,2,FALSE)</f>
        <v>猎豹蜥蜴</v>
      </c>
      <c r="D1149" s="62">
        <f>'表格编辑 '!E1206</f>
        <v>59</v>
      </c>
      <c r="E1149" s="62">
        <f>ROUNDUP((VLOOKUP(B1149,Sheet1!U:AA,3,FALSE)-2)*(0.042*(D1149-1)+0.2)+0.4,0)</f>
        <v>56</v>
      </c>
      <c r="F1149" s="62">
        <f>ROUNDUP((VLOOKUP(B1149,Sheet1!U:AA,4,FALSE)-2)*(0.042*(D1149-1)+0.2)+0.4,0)</f>
        <v>91</v>
      </c>
      <c r="G1149" s="62">
        <f>ROUNDUP((VLOOKUP(B1149,Sheet1!U:AA,5,FALSE)-2)*(0.042*(D1149-1)+0.2)+0.4,0)</f>
        <v>69</v>
      </c>
      <c r="H1149" s="62">
        <f>ROUNDUP((VLOOKUP(B1149,Sheet1!U:AA,6,FALSE)-2)*(0.042*(D1149-1)+0.2)+0.4,0)</f>
        <v>22</v>
      </c>
      <c r="I1149" s="62">
        <f>ROUNDUP((VLOOKUP(B1149,Sheet1!U:AA,7,FALSE)-2)*(0.042*(D1149-1)+0.2)+0.4,0)</f>
        <v>30</v>
      </c>
      <c r="J1149" s="62">
        <f>E1149*8+F1149*2+G1149*3+H1149*3+I1149*1+VLOOKUP(B1149,Sheet1!AU:AZ,2,FALSE)</f>
        <v>953</v>
      </c>
      <c r="K1149" s="62">
        <f>E1149*1+F1149*2+G1149*2+H1149*2+I1149*10+VLOOKUP(B1149,Sheet1!AU:AZ,3,FALSE)</f>
        <v>740</v>
      </c>
      <c r="L1149" s="62">
        <f>E1149*0.1+F1149*2+G1149*0.2+H1149*0.26+I1149*0.1+VLOOKUP(B1149,Sheet1!AU:AZ,4,FALSE)</f>
        <v>230.12</v>
      </c>
      <c r="M1149" s="62">
        <f>E1149*0.1+F1149*0.2+G1149*2+H1149*0.2+I1149*0.1+VLOOKUP(B1149,Sheet1!AU:AZ,5,FALSE)</f>
        <v>189.2</v>
      </c>
      <c r="N1149" s="62">
        <f>E1149*0.1+F1149*0.2+G1149*0.2+H1149*2+I1149*0.1+VLOOKUP(B1149,Sheet1!AU:AZ,6,FALSE)</f>
        <v>104.6</v>
      </c>
      <c r="O1149" s="62">
        <f t="shared" si="334"/>
        <v>9.7</v>
      </c>
      <c r="P1149" s="62">
        <f t="shared" si="335"/>
        <v>30.2</v>
      </c>
      <c r="R1149" s="9">
        <f t="shared" si="329"/>
        <v>59</v>
      </c>
      <c r="S1149" s="9">
        <f t="shared" si="318"/>
        <v>402.64</v>
      </c>
      <c r="T1149" s="9">
        <f t="shared" si="319"/>
        <v>62.8</v>
      </c>
      <c r="U1149" s="66">
        <f t="shared" si="330"/>
        <v>501</v>
      </c>
      <c r="V1149" s="9">
        <f t="shared" si="331"/>
        <v>601.2</v>
      </c>
      <c r="W1149" s="67">
        <f t="shared" si="332"/>
        <v>380</v>
      </c>
      <c r="Y1149" s="69">
        <f>VLOOKUP(D1149,Sheet2!P:Q,2,FALSE)</f>
        <v>120</v>
      </c>
      <c r="AB1149" s="4" t="str">
        <f>IF('表格编辑 '!D1206="monster","普通","BOSS")</f>
        <v>普通</v>
      </c>
      <c r="AD1149" s="50">
        <f>VLOOKUP(D1149,映射!AK:AL,2,FALSE)</f>
        <v>4</v>
      </c>
      <c r="AE1149" s="50" t="s">
        <v>37</v>
      </c>
      <c r="AF1149" s="4">
        <f>VLOOKUP(AE1149,映射!AN:AO,2,FALSE)</f>
        <v>2</v>
      </c>
      <c r="AG1149" s="50">
        <v>1</v>
      </c>
      <c r="AH1149" s="70">
        <v>1</v>
      </c>
      <c r="AI1149" s="16">
        <f t="shared" si="320"/>
        <v>40793</v>
      </c>
      <c r="AJ1149" s="16">
        <f t="shared" si="321"/>
        <v>50134</v>
      </c>
      <c r="AK1149" s="16">
        <f t="shared" si="322"/>
        <v>59</v>
      </c>
      <c r="AL1149" s="16" t="str">
        <f t="shared" si="323"/>
        <v>猎豹蜥蜴</v>
      </c>
      <c r="AM1149" s="16">
        <f t="shared" si="324"/>
        <v>4008</v>
      </c>
      <c r="AN1149" s="16">
        <f t="shared" si="325"/>
        <v>1906</v>
      </c>
      <c r="AO1149" s="16">
        <f t="shared" si="333"/>
        <v>2102</v>
      </c>
      <c r="AP1149" s="16">
        <f t="shared" si="326"/>
        <v>3055</v>
      </c>
      <c r="AQ1149" s="16">
        <f t="shared" si="327"/>
        <v>1480</v>
      </c>
      <c r="AR1149" s="16">
        <f t="shared" si="328"/>
        <v>346</v>
      </c>
      <c r="AS1149" s="16"/>
      <c r="AT1149" s="16">
        <v>151.9</v>
      </c>
      <c r="AU1149" s="16">
        <v>76.3</v>
      </c>
      <c r="AV1149" s="16">
        <v>8.9</v>
      </c>
      <c r="AW1149" s="16"/>
    </row>
    <row r="1150" spans="1:49">
      <c r="A1150" s="62">
        <f>'表格编辑 '!A1207</f>
        <v>40794</v>
      </c>
      <c r="B1150" s="62">
        <f>'表格编辑 '!B1207</f>
        <v>50020</v>
      </c>
      <c r="C1150" s="62" t="str">
        <f>VLOOKUP(B1150,映射!A:B,2,FALSE)</f>
        <v>地狱看门犬</v>
      </c>
      <c r="D1150" s="62">
        <f>'表格编辑 '!E1207</f>
        <v>59</v>
      </c>
      <c r="E1150" s="62">
        <f>ROUNDUP((VLOOKUP(B1150,Sheet1!U:AA,3,FALSE)-2)*(0.042*(D1150-1)+0.2)+0.4,0)</f>
        <v>91</v>
      </c>
      <c r="F1150" s="62">
        <f>ROUNDUP((VLOOKUP(B1150,Sheet1!U:AA,4,FALSE)-2)*(0.042*(D1150-1)+0.2)+0.4,0)</f>
        <v>104</v>
      </c>
      <c r="G1150" s="62">
        <f>ROUNDUP((VLOOKUP(B1150,Sheet1!U:AA,5,FALSE)-2)*(0.042*(D1150-1)+0.2)+0.4,0)</f>
        <v>54</v>
      </c>
      <c r="H1150" s="62">
        <f>ROUNDUP((VLOOKUP(B1150,Sheet1!U:AA,6,FALSE)-2)*(0.042*(D1150-1)+0.2)+0.4,0)</f>
        <v>83</v>
      </c>
      <c r="I1150" s="62">
        <f>ROUNDUP((VLOOKUP(B1150,Sheet1!U:AA,7,FALSE)-2)*(0.042*(D1150-1)+0.2)+0.4,0)</f>
        <v>43</v>
      </c>
      <c r="J1150" s="62">
        <f>E1150*8+F1150*2+G1150*3+H1150*3+I1150*1+VLOOKUP(B1150,Sheet1!AU:AZ,2,FALSE)</f>
        <v>1410</v>
      </c>
      <c r="K1150" s="62">
        <f>E1150*1+F1150*2+G1150*2+H1150*2+I1150*10+VLOOKUP(B1150,Sheet1!AU:AZ,3,FALSE)</f>
        <v>1023</v>
      </c>
      <c r="L1150" s="62">
        <f>E1150*0.1+F1150*2+G1150*0.2+H1150*0.26+I1150*0.1+VLOOKUP(B1150,Sheet1!AU:AZ,4,FALSE)</f>
        <v>273.78</v>
      </c>
      <c r="M1150" s="62">
        <f>E1150*0.1+F1150*0.2+G1150*2+H1150*0.2+I1150*0.1+VLOOKUP(B1150,Sheet1!AU:AZ,5,FALSE)</f>
        <v>178.8</v>
      </c>
      <c r="N1150" s="62">
        <f>E1150*0.1+F1150*0.2+G1150*0.2+H1150*2+I1150*0.1+VLOOKUP(B1150,Sheet1!AU:AZ,6,FALSE)</f>
        <v>231</v>
      </c>
      <c r="O1150" s="62">
        <f t="shared" si="334"/>
        <v>-0.800000000000004</v>
      </c>
      <c r="P1150" s="62">
        <f t="shared" si="335"/>
        <v>69.3</v>
      </c>
      <c r="R1150" s="9">
        <f t="shared" si="329"/>
        <v>59</v>
      </c>
      <c r="S1150" s="9">
        <f t="shared" si="318"/>
        <v>402.64</v>
      </c>
      <c r="T1150" s="9">
        <f t="shared" si="319"/>
        <v>62.8</v>
      </c>
      <c r="U1150" s="66">
        <f t="shared" si="330"/>
        <v>518</v>
      </c>
      <c r="V1150" s="9">
        <f t="shared" si="331"/>
        <v>621.6</v>
      </c>
      <c r="W1150" s="67">
        <f t="shared" si="332"/>
        <v>487</v>
      </c>
      <c r="Y1150" s="69">
        <f>VLOOKUP(D1150,Sheet2!P:Q,2,FALSE)</f>
        <v>120</v>
      </c>
      <c r="AB1150" s="4" t="str">
        <f>IF('表格编辑 '!D1207="monster","普通","BOSS")</f>
        <v>普通</v>
      </c>
      <c r="AD1150" s="50">
        <f>VLOOKUP(D1150,映射!AK:AL,2,FALSE)</f>
        <v>4</v>
      </c>
      <c r="AE1150" s="50" t="s">
        <v>37</v>
      </c>
      <c r="AF1150" s="4">
        <f>VLOOKUP(AE1150,映射!AN:AO,2,FALSE)</f>
        <v>2</v>
      </c>
      <c r="AG1150" s="50">
        <v>1</v>
      </c>
      <c r="AH1150" s="70">
        <v>1</v>
      </c>
      <c r="AI1150" s="16">
        <f t="shared" si="320"/>
        <v>40794</v>
      </c>
      <c r="AJ1150" s="16">
        <f t="shared" si="321"/>
        <v>50020</v>
      </c>
      <c r="AK1150" s="16">
        <f t="shared" si="322"/>
        <v>59</v>
      </c>
      <c r="AL1150" s="16" t="str">
        <f t="shared" si="323"/>
        <v>地狱看门犬</v>
      </c>
      <c r="AM1150" s="16">
        <f t="shared" si="324"/>
        <v>4144</v>
      </c>
      <c r="AN1150" s="16">
        <f t="shared" si="325"/>
        <v>2820</v>
      </c>
      <c r="AO1150" s="16">
        <f t="shared" si="333"/>
        <v>1324</v>
      </c>
      <c r="AP1150" s="16">
        <f t="shared" si="326"/>
        <v>2734</v>
      </c>
      <c r="AQ1150" s="16">
        <f t="shared" si="327"/>
        <v>2046</v>
      </c>
      <c r="AR1150" s="16">
        <f t="shared" si="328"/>
        <v>411</v>
      </c>
      <c r="AS1150" s="16"/>
      <c r="AT1150" s="16">
        <v>83.7</v>
      </c>
      <c r="AU1150" s="16">
        <v>130.5</v>
      </c>
      <c r="AV1150" s="16">
        <v>5.00000000000001</v>
      </c>
      <c r="AW1150" s="16"/>
    </row>
    <row r="1151" spans="1:49">
      <c r="A1151" s="62">
        <f>'表格编辑 '!A1208</f>
        <v>40795</v>
      </c>
      <c r="B1151" s="62">
        <f>'表格编辑 '!B1208</f>
        <v>50063</v>
      </c>
      <c r="C1151" s="62" t="str">
        <f>VLOOKUP(B1151,映射!A:B,2,FALSE)</f>
        <v>杀人蜂</v>
      </c>
      <c r="D1151" s="62">
        <f>'表格编辑 '!E1208</f>
        <v>59</v>
      </c>
      <c r="E1151" s="62">
        <f>ROUNDUP((VLOOKUP(B1151,Sheet1!U:AA,3,FALSE)-2)*(0.042*(D1151-1)+0.2)+0.4,0)</f>
        <v>27</v>
      </c>
      <c r="F1151" s="62">
        <f>ROUNDUP((VLOOKUP(B1151,Sheet1!U:AA,4,FALSE)-2)*(0.042*(D1151-1)+0.2)+0.4,0)</f>
        <v>93</v>
      </c>
      <c r="G1151" s="62">
        <f>ROUNDUP((VLOOKUP(B1151,Sheet1!U:AA,5,FALSE)-2)*(0.042*(D1151-1)+0.2)+0.4,0)</f>
        <v>27</v>
      </c>
      <c r="H1151" s="62">
        <f>ROUNDUP((VLOOKUP(B1151,Sheet1!U:AA,6,FALSE)-2)*(0.042*(D1151-1)+0.2)+0.4,0)</f>
        <v>93</v>
      </c>
      <c r="I1151" s="62">
        <f>ROUNDUP((VLOOKUP(B1151,Sheet1!U:AA,7,FALSE)-2)*(0.042*(D1151-1)+0.2)+0.4,0)</f>
        <v>27</v>
      </c>
      <c r="J1151" s="62">
        <f>E1151*8+F1151*2+G1151*3+H1151*3+I1151*1+VLOOKUP(B1151,Sheet1!AU:AZ,2,FALSE)</f>
        <v>809</v>
      </c>
      <c r="K1151" s="62">
        <f>E1151*1+F1151*2+G1151*2+H1151*2+I1151*10+VLOOKUP(B1151,Sheet1!AU:AZ,3,FALSE)</f>
        <v>743</v>
      </c>
      <c r="L1151" s="62">
        <f>E1151*0.1+F1151*2+G1151*0.2+H1151*0.26+I1151*0.1+VLOOKUP(B1151,Sheet1!AU:AZ,4,FALSE)</f>
        <v>240.98</v>
      </c>
      <c r="M1151" s="62">
        <f>E1151*0.1+F1151*0.2+G1151*2+H1151*0.2+I1151*0.1+VLOOKUP(B1151,Sheet1!AU:AZ,5,FALSE)</f>
        <v>116.6</v>
      </c>
      <c r="N1151" s="62">
        <f>E1151*0.1+F1151*0.2+G1151*0.2+H1151*2+I1151*0.1+VLOOKUP(B1151,Sheet1!AU:AZ,6,FALSE)</f>
        <v>235.4</v>
      </c>
      <c r="O1151" s="62">
        <f t="shared" si="334"/>
        <v>0.300000000000004</v>
      </c>
      <c r="P1151" s="62">
        <f t="shared" si="335"/>
        <v>25.5</v>
      </c>
      <c r="R1151" s="9">
        <f t="shared" si="329"/>
        <v>59</v>
      </c>
      <c r="S1151" s="9">
        <f t="shared" si="318"/>
        <v>402.64</v>
      </c>
      <c r="T1151" s="9">
        <f t="shared" si="319"/>
        <v>62.8</v>
      </c>
      <c r="U1151" s="66">
        <f t="shared" si="330"/>
        <v>646</v>
      </c>
      <c r="V1151" s="9">
        <f t="shared" si="331"/>
        <v>775.2</v>
      </c>
      <c r="W1151" s="67">
        <f t="shared" si="332"/>
        <v>406</v>
      </c>
      <c r="Y1151" s="69">
        <f>VLOOKUP(D1151,Sheet2!P:Q,2,FALSE)</f>
        <v>120</v>
      </c>
      <c r="AB1151" s="4" t="str">
        <f>IF('表格编辑 '!D1208="monster","普通","BOSS")</f>
        <v>普通</v>
      </c>
      <c r="AD1151" s="50">
        <f>VLOOKUP(D1151,映射!AK:AL,2,FALSE)</f>
        <v>4</v>
      </c>
      <c r="AE1151" s="50" t="s">
        <v>37</v>
      </c>
      <c r="AF1151" s="4">
        <f>VLOOKUP(AE1151,映射!AN:AO,2,FALSE)</f>
        <v>2</v>
      </c>
      <c r="AG1151" s="50">
        <v>1</v>
      </c>
      <c r="AH1151" s="70">
        <v>1</v>
      </c>
      <c r="AI1151" s="16">
        <f t="shared" si="320"/>
        <v>40795</v>
      </c>
      <c r="AJ1151" s="16">
        <f t="shared" si="321"/>
        <v>50063</v>
      </c>
      <c r="AK1151" s="16">
        <f t="shared" si="322"/>
        <v>59</v>
      </c>
      <c r="AL1151" s="16" t="str">
        <f t="shared" si="323"/>
        <v>杀人蜂</v>
      </c>
      <c r="AM1151" s="16">
        <f t="shared" si="324"/>
        <v>5168</v>
      </c>
      <c r="AN1151" s="16">
        <f t="shared" si="325"/>
        <v>1618</v>
      </c>
      <c r="AO1151" s="16">
        <f t="shared" si="333"/>
        <v>3550</v>
      </c>
      <c r="AP1151" s="16">
        <f t="shared" si="326"/>
        <v>4359</v>
      </c>
      <c r="AQ1151" s="16">
        <f t="shared" si="327"/>
        <v>1486</v>
      </c>
      <c r="AR1151" s="16">
        <f t="shared" si="328"/>
        <v>362</v>
      </c>
      <c r="AS1151" s="16"/>
      <c r="AT1151" s="16">
        <v>86</v>
      </c>
      <c r="AU1151" s="16">
        <v>192.2</v>
      </c>
      <c r="AV1151" s="16">
        <v>0.200000000000003</v>
      </c>
      <c r="AW1151" s="16"/>
    </row>
    <row r="1152" spans="1:49">
      <c r="A1152" s="62">
        <f>'表格编辑 '!A1209</f>
        <v>40796</v>
      </c>
      <c r="B1152" s="62">
        <f>'表格编辑 '!B1209</f>
        <v>50102</v>
      </c>
      <c r="C1152" s="62" t="str">
        <f>VLOOKUP(B1152,映射!A:B,2,FALSE)</f>
        <v>水精</v>
      </c>
      <c r="D1152" s="62">
        <f>'表格编辑 '!E1209</f>
        <v>60</v>
      </c>
      <c r="E1152" s="62">
        <f>ROUNDUP((VLOOKUP(B1152,Sheet1!U:AA,3,FALSE)-2)*(0.042*(D1152-1)+0.2)+0.4,0)</f>
        <v>76</v>
      </c>
      <c r="F1152" s="62">
        <f>ROUNDUP((VLOOKUP(B1152,Sheet1!U:AA,4,FALSE)-2)*(0.042*(D1152-1)+0.2)+0.4,0)</f>
        <v>76</v>
      </c>
      <c r="G1152" s="62">
        <f>ROUNDUP((VLOOKUP(B1152,Sheet1!U:AA,5,FALSE)-2)*(0.042*(D1152-1)+0.2)+0.4,0)</f>
        <v>76</v>
      </c>
      <c r="H1152" s="62">
        <f>ROUNDUP((VLOOKUP(B1152,Sheet1!U:AA,6,FALSE)-2)*(0.042*(D1152-1)+0.2)+0.4,0)</f>
        <v>49</v>
      </c>
      <c r="I1152" s="62">
        <f>ROUNDUP((VLOOKUP(B1152,Sheet1!U:AA,7,FALSE)-2)*(0.042*(D1152-1)+0.2)+0.4,0)</f>
        <v>76</v>
      </c>
      <c r="J1152" s="62">
        <f>E1152*8+F1152*2+G1152*3+H1152*3+I1152*1+VLOOKUP(B1152,Sheet1!AU:AZ,2,FALSE)</f>
        <v>1231</v>
      </c>
      <c r="K1152" s="62">
        <f>E1152*1+F1152*2+G1152*2+H1152*2+I1152*10+VLOOKUP(B1152,Sheet1!AU:AZ,3,FALSE)</f>
        <v>1258</v>
      </c>
      <c r="L1152" s="62">
        <f>E1152*0.1+F1152*2+G1152*0.2+H1152*0.26+I1152*0.1+VLOOKUP(B1152,Sheet1!AU:AZ,4,FALSE)</f>
        <v>215.14</v>
      </c>
      <c r="M1152" s="62">
        <f>E1152*0.1+F1152*0.2+G1152*2+H1152*0.2+I1152*0.1+VLOOKUP(B1152,Sheet1!AU:AZ,5,FALSE)</f>
        <v>212.2</v>
      </c>
      <c r="N1152" s="62">
        <f>E1152*0.1+F1152*0.2+G1152*0.2+H1152*2+I1152*0.1+VLOOKUP(B1152,Sheet1!AU:AZ,6,FALSE)</f>
        <v>163.6</v>
      </c>
      <c r="O1152" s="62">
        <f t="shared" si="334"/>
        <v>40.7</v>
      </c>
      <c r="P1152" s="62">
        <f t="shared" si="335"/>
        <v>47.8</v>
      </c>
      <c r="R1152" s="9">
        <f t="shared" si="329"/>
        <v>60</v>
      </c>
      <c r="S1152" s="9">
        <f t="shared" si="318"/>
        <v>427.16</v>
      </c>
      <c r="T1152" s="9">
        <f t="shared" si="319"/>
        <v>63.6</v>
      </c>
      <c r="U1152" s="66">
        <f t="shared" si="330"/>
        <v>515</v>
      </c>
      <c r="V1152" s="9">
        <f t="shared" si="331"/>
        <v>618</v>
      </c>
      <c r="W1152" s="67">
        <f t="shared" si="332"/>
        <v>343</v>
      </c>
      <c r="Y1152" s="69">
        <f>VLOOKUP(D1152,Sheet2!P:Q,2,FALSE)</f>
        <v>140</v>
      </c>
      <c r="AB1152" s="4" t="str">
        <f>IF('表格编辑 '!D1209="monster","普通","BOSS")</f>
        <v>普通</v>
      </c>
      <c r="AD1152" s="50">
        <f>VLOOKUP(D1152,映射!AK:AL,2,FALSE)</f>
        <v>4</v>
      </c>
      <c r="AE1152" s="50" t="s">
        <v>37</v>
      </c>
      <c r="AF1152" s="4">
        <f>VLOOKUP(AE1152,映射!AN:AO,2,FALSE)</f>
        <v>2</v>
      </c>
      <c r="AG1152" s="50">
        <v>1</v>
      </c>
      <c r="AH1152" s="70">
        <v>1</v>
      </c>
      <c r="AI1152" s="16">
        <f t="shared" si="320"/>
        <v>40796</v>
      </c>
      <c r="AJ1152" s="16">
        <f t="shared" si="321"/>
        <v>50102</v>
      </c>
      <c r="AK1152" s="16">
        <f t="shared" si="322"/>
        <v>60</v>
      </c>
      <c r="AL1152" s="16" t="str">
        <f t="shared" si="323"/>
        <v>水精</v>
      </c>
      <c r="AM1152" s="16">
        <f t="shared" si="324"/>
        <v>4120</v>
      </c>
      <c r="AN1152" s="16">
        <f t="shared" si="325"/>
        <v>2462</v>
      </c>
      <c r="AO1152" s="16">
        <f t="shared" si="333"/>
        <v>1658</v>
      </c>
      <c r="AP1152" s="16">
        <f t="shared" si="326"/>
        <v>2889</v>
      </c>
      <c r="AQ1152" s="16">
        <f t="shared" si="327"/>
        <v>2516</v>
      </c>
      <c r="AR1152" s="16">
        <f t="shared" si="328"/>
        <v>323</v>
      </c>
      <c r="AS1152" s="16"/>
      <c r="AT1152" s="16">
        <v>156</v>
      </c>
      <c r="AU1152" s="16">
        <v>156</v>
      </c>
      <c r="AV1152" s="16">
        <v>30</v>
      </c>
      <c r="AW1152" s="16"/>
    </row>
    <row r="1153" spans="1:49">
      <c r="A1153" s="62">
        <f>'表格编辑 '!A1210</f>
        <v>40797</v>
      </c>
      <c r="B1153" s="62">
        <f>'表格编辑 '!B1210</f>
        <v>50089</v>
      </c>
      <c r="C1153" s="62" t="str">
        <f>VLOOKUP(B1153,映射!A:B,2,FALSE)</f>
        <v>冰雪臭臭花</v>
      </c>
      <c r="D1153" s="62">
        <f>'表格编辑 '!E1210</f>
        <v>60</v>
      </c>
      <c r="E1153" s="62">
        <f>ROUNDUP((VLOOKUP(B1153,Sheet1!U:AA,3,FALSE)-2)*(0.042*(D1153-1)+0.2)+0.4,0)</f>
        <v>89</v>
      </c>
      <c r="F1153" s="62">
        <f>ROUNDUP((VLOOKUP(B1153,Sheet1!U:AA,4,FALSE)-2)*(0.042*(D1153-1)+0.2)+0.4,0)</f>
        <v>62</v>
      </c>
      <c r="G1153" s="62">
        <f>ROUNDUP((VLOOKUP(B1153,Sheet1!U:AA,5,FALSE)-2)*(0.042*(D1153-1)+0.2)+0.4,0)</f>
        <v>36</v>
      </c>
      <c r="H1153" s="62">
        <f>ROUNDUP((VLOOKUP(B1153,Sheet1!U:AA,6,FALSE)-2)*(0.042*(D1153-1)+0.2)+0.4,0)</f>
        <v>44</v>
      </c>
      <c r="I1153" s="62">
        <f>ROUNDUP((VLOOKUP(B1153,Sheet1!U:AA,7,FALSE)-2)*(0.042*(D1153-1)+0.2)+0.4,0)</f>
        <v>68</v>
      </c>
      <c r="J1153" s="62">
        <f>E1153*8+F1153*2+G1153*3+H1153*3+I1153*1+VLOOKUP(B1153,Sheet1!AU:AZ,2,FALSE)</f>
        <v>1164</v>
      </c>
      <c r="K1153" s="62">
        <f>E1153*1+F1153*2+G1153*2+H1153*2+I1153*10+VLOOKUP(B1153,Sheet1!AU:AZ,3,FALSE)</f>
        <v>1073</v>
      </c>
      <c r="L1153" s="62">
        <f>E1153*0.1+F1153*2+G1153*0.2+H1153*0.26+I1153*0.1+VLOOKUP(B1153,Sheet1!AU:AZ,4,FALSE)</f>
        <v>178.34</v>
      </c>
      <c r="M1153" s="62">
        <f>E1153*0.1+F1153*0.2+G1153*2+H1153*0.2+I1153*0.1+VLOOKUP(B1153,Sheet1!AU:AZ,5,FALSE)</f>
        <v>128.9</v>
      </c>
      <c r="N1153" s="62">
        <f>E1153*0.1+F1153*0.2+G1153*0.2+H1153*2+I1153*0.1+VLOOKUP(B1153,Sheet1!AU:AZ,6,FALSE)</f>
        <v>143.3</v>
      </c>
      <c r="O1153" s="62">
        <f t="shared" si="334"/>
        <v>24.3</v>
      </c>
      <c r="P1153" s="62">
        <f t="shared" si="335"/>
        <v>63.4</v>
      </c>
      <c r="R1153" s="9">
        <f t="shared" si="329"/>
        <v>60</v>
      </c>
      <c r="S1153" s="9">
        <f t="shared" si="318"/>
        <v>427.16</v>
      </c>
      <c r="T1153" s="9">
        <f t="shared" si="319"/>
        <v>63.6</v>
      </c>
      <c r="U1153" s="66">
        <f t="shared" si="330"/>
        <v>673</v>
      </c>
      <c r="V1153" s="9">
        <f t="shared" si="331"/>
        <v>807.6</v>
      </c>
      <c r="W1153" s="67">
        <f t="shared" si="332"/>
        <v>259</v>
      </c>
      <c r="Y1153" s="69">
        <f>VLOOKUP(D1153,Sheet2!P:Q,2,FALSE)</f>
        <v>140</v>
      </c>
      <c r="AB1153" s="4" t="str">
        <f>IF('表格编辑 '!D1210="monster","普通","BOSS")</f>
        <v>普通</v>
      </c>
      <c r="AD1153" s="50">
        <f>VLOOKUP(D1153,映射!AK:AL,2,FALSE)</f>
        <v>4</v>
      </c>
      <c r="AE1153" s="50" t="s">
        <v>37</v>
      </c>
      <c r="AF1153" s="4">
        <f>VLOOKUP(AE1153,映射!AN:AO,2,FALSE)</f>
        <v>2</v>
      </c>
      <c r="AG1153" s="50">
        <v>1</v>
      </c>
      <c r="AH1153" s="70">
        <v>1</v>
      </c>
      <c r="AI1153" s="16">
        <f t="shared" si="320"/>
        <v>40797</v>
      </c>
      <c r="AJ1153" s="16">
        <f t="shared" si="321"/>
        <v>50089</v>
      </c>
      <c r="AK1153" s="16">
        <f t="shared" si="322"/>
        <v>60</v>
      </c>
      <c r="AL1153" s="16" t="str">
        <f t="shared" si="323"/>
        <v>冰雪臭臭花</v>
      </c>
      <c r="AM1153" s="16">
        <f t="shared" si="324"/>
        <v>5384</v>
      </c>
      <c r="AN1153" s="16">
        <f t="shared" si="325"/>
        <v>2328</v>
      </c>
      <c r="AO1153" s="16">
        <f t="shared" si="333"/>
        <v>3056</v>
      </c>
      <c r="AP1153" s="16">
        <f t="shared" si="326"/>
        <v>4220</v>
      </c>
      <c r="AQ1153" s="16">
        <f t="shared" si="327"/>
        <v>2146</v>
      </c>
      <c r="AR1153" s="16">
        <f t="shared" si="328"/>
        <v>268</v>
      </c>
      <c r="AS1153" s="16"/>
      <c r="AT1153" s="16">
        <v>103.4</v>
      </c>
      <c r="AU1153" s="16">
        <v>117.8</v>
      </c>
      <c r="AV1153" s="16">
        <v>23.1</v>
      </c>
      <c r="AW1153" s="16"/>
    </row>
    <row r="1154" spans="1:49">
      <c r="A1154" s="62">
        <f>'表格编辑 '!A1211</f>
        <v>40798</v>
      </c>
      <c r="B1154" s="62">
        <f>'表格编辑 '!B1211</f>
        <v>50060</v>
      </c>
      <c r="C1154" s="62" t="str">
        <f>VLOOKUP(B1154,映射!A:B,2,FALSE)</f>
        <v>炼狱魔蝎</v>
      </c>
      <c r="D1154" s="62">
        <f>'表格编辑 '!E1211</f>
        <v>60</v>
      </c>
      <c r="E1154" s="62">
        <f>ROUNDUP((VLOOKUP(B1154,Sheet1!U:AA,3,FALSE)-2)*(0.042*(D1154-1)+0.2)+0.4,0)</f>
        <v>46</v>
      </c>
      <c r="F1154" s="62">
        <f>ROUNDUP((VLOOKUP(B1154,Sheet1!U:AA,4,FALSE)-2)*(0.042*(D1154-1)+0.2)+0.4,0)</f>
        <v>71</v>
      </c>
      <c r="G1154" s="62">
        <f>ROUNDUP((VLOOKUP(B1154,Sheet1!U:AA,5,FALSE)-2)*(0.042*(D1154-1)+0.2)+0.4,0)</f>
        <v>108</v>
      </c>
      <c r="H1154" s="62">
        <f>ROUNDUP((VLOOKUP(B1154,Sheet1!U:AA,6,FALSE)-2)*(0.042*(D1154-1)+0.2)+0.4,0)</f>
        <v>46</v>
      </c>
      <c r="I1154" s="62">
        <f>ROUNDUP((VLOOKUP(B1154,Sheet1!U:AA,7,FALSE)-2)*(0.042*(D1154-1)+0.2)+0.4,0)</f>
        <v>14</v>
      </c>
      <c r="J1154" s="62">
        <f>E1154*8+F1154*2+G1154*3+H1154*3+I1154*1+VLOOKUP(B1154,Sheet1!AU:AZ,2,FALSE)</f>
        <v>1006</v>
      </c>
      <c r="K1154" s="62">
        <f>E1154*1+F1154*2+G1154*2+H1154*2+I1154*10+VLOOKUP(B1154,Sheet1!AU:AZ,3,FALSE)</f>
        <v>656</v>
      </c>
      <c r="L1154" s="62">
        <f>E1154*0.1+F1154*2+G1154*0.2+H1154*0.26+I1154*0.1+VLOOKUP(B1154,Sheet1!AU:AZ,4,FALSE)</f>
        <v>201.56</v>
      </c>
      <c r="M1154" s="62">
        <f>E1154*0.1+F1154*0.2+G1154*2+H1154*0.2+I1154*0.1+VLOOKUP(B1154,Sheet1!AU:AZ,5,FALSE)</f>
        <v>265.4</v>
      </c>
      <c r="N1154" s="62">
        <f>E1154*0.1+F1154*0.2+G1154*0.2+H1154*2+I1154*0.1+VLOOKUP(B1154,Sheet1!AU:AZ,6,FALSE)</f>
        <v>153.8</v>
      </c>
      <c r="O1154" s="62">
        <f t="shared" si="334"/>
        <v>7.3</v>
      </c>
      <c r="P1154" s="62">
        <f t="shared" si="335"/>
        <v>26.7</v>
      </c>
      <c r="R1154" s="9">
        <f t="shared" si="329"/>
        <v>60</v>
      </c>
      <c r="S1154" s="9">
        <f t="shared" si="318"/>
        <v>427.16</v>
      </c>
      <c r="T1154" s="9">
        <f t="shared" si="319"/>
        <v>63.6</v>
      </c>
      <c r="U1154" s="66">
        <f t="shared" si="330"/>
        <v>447</v>
      </c>
      <c r="V1154" s="9">
        <f t="shared" si="331"/>
        <v>536.4</v>
      </c>
      <c r="W1154" s="67">
        <f t="shared" si="332"/>
        <v>311</v>
      </c>
      <c r="Y1154" s="69">
        <f>VLOOKUP(D1154,Sheet2!P:Q,2,FALSE)</f>
        <v>140</v>
      </c>
      <c r="AB1154" s="4" t="str">
        <f>IF('表格编辑 '!D1211="monster","普通","BOSS")</f>
        <v>普通</v>
      </c>
      <c r="AD1154" s="50">
        <f>VLOOKUP(D1154,映射!AK:AL,2,FALSE)</f>
        <v>4</v>
      </c>
      <c r="AE1154" s="50" t="s">
        <v>37</v>
      </c>
      <c r="AF1154" s="4">
        <f>VLOOKUP(AE1154,映射!AN:AO,2,FALSE)</f>
        <v>2</v>
      </c>
      <c r="AG1154" s="50">
        <v>1</v>
      </c>
      <c r="AH1154" s="70">
        <v>1</v>
      </c>
      <c r="AI1154" s="16">
        <f t="shared" si="320"/>
        <v>40798</v>
      </c>
      <c r="AJ1154" s="16">
        <f t="shared" si="321"/>
        <v>50060</v>
      </c>
      <c r="AK1154" s="16">
        <f t="shared" si="322"/>
        <v>60</v>
      </c>
      <c r="AL1154" s="16" t="str">
        <f t="shared" si="323"/>
        <v>炼狱魔蝎</v>
      </c>
      <c r="AM1154" s="16">
        <f t="shared" si="324"/>
        <v>3576</v>
      </c>
      <c r="AN1154" s="16">
        <f t="shared" si="325"/>
        <v>2012</v>
      </c>
      <c r="AO1154" s="16">
        <f t="shared" si="333"/>
        <v>1564</v>
      </c>
      <c r="AP1154" s="16">
        <f t="shared" si="326"/>
        <v>2570</v>
      </c>
      <c r="AQ1154" s="16">
        <f t="shared" si="327"/>
        <v>1312</v>
      </c>
      <c r="AR1154" s="16">
        <f t="shared" si="328"/>
        <v>303</v>
      </c>
      <c r="AS1154" s="16"/>
      <c r="AT1154" s="16">
        <v>234</v>
      </c>
      <c r="AU1154" s="16">
        <v>127.8</v>
      </c>
      <c r="AV1154" s="16">
        <v>7.5</v>
      </c>
      <c r="AW1154" s="16"/>
    </row>
    <row r="1155" spans="1:49">
      <c r="A1155" s="62">
        <f>'表格编辑 '!A1212</f>
        <v>40799</v>
      </c>
      <c r="B1155" s="62">
        <f>'表格编辑 '!B1212</f>
        <v>50102</v>
      </c>
      <c r="C1155" s="62" t="str">
        <f>VLOOKUP(B1155,映射!A:B,2,FALSE)</f>
        <v>水精</v>
      </c>
      <c r="D1155" s="62">
        <f>'表格编辑 '!E1212</f>
        <v>60</v>
      </c>
      <c r="E1155" s="62">
        <f>ROUNDUP((VLOOKUP(B1155,Sheet1!U:AA,3,FALSE)-2)*(0.042*(D1155-1)+0.2)+0.4,0)</f>
        <v>76</v>
      </c>
      <c r="F1155" s="62">
        <f>ROUNDUP((VLOOKUP(B1155,Sheet1!U:AA,4,FALSE)-2)*(0.042*(D1155-1)+0.2)+0.4,0)</f>
        <v>76</v>
      </c>
      <c r="G1155" s="62">
        <f>ROUNDUP((VLOOKUP(B1155,Sheet1!U:AA,5,FALSE)-2)*(0.042*(D1155-1)+0.2)+0.4,0)</f>
        <v>76</v>
      </c>
      <c r="H1155" s="62">
        <f>ROUNDUP((VLOOKUP(B1155,Sheet1!U:AA,6,FALSE)-2)*(0.042*(D1155-1)+0.2)+0.4,0)</f>
        <v>49</v>
      </c>
      <c r="I1155" s="62">
        <f>ROUNDUP((VLOOKUP(B1155,Sheet1!U:AA,7,FALSE)-2)*(0.042*(D1155-1)+0.2)+0.4,0)</f>
        <v>76</v>
      </c>
      <c r="J1155" s="62">
        <f>E1155*8+F1155*2+G1155*3+H1155*3+I1155*1+VLOOKUP(B1155,Sheet1!AU:AZ,2,FALSE)</f>
        <v>1231</v>
      </c>
      <c r="K1155" s="62">
        <f>E1155*1+F1155*2+G1155*2+H1155*2+I1155*10+VLOOKUP(B1155,Sheet1!AU:AZ,3,FALSE)</f>
        <v>1258</v>
      </c>
      <c r="L1155" s="62">
        <f>E1155*0.1+F1155*2+G1155*0.2+H1155*0.26+I1155*0.1+VLOOKUP(B1155,Sheet1!AU:AZ,4,FALSE)</f>
        <v>215.14</v>
      </c>
      <c r="M1155" s="62">
        <f>E1155*0.1+F1155*0.2+G1155*2+H1155*0.2+I1155*0.1+VLOOKUP(B1155,Sheet1!AU:AZ,5,FALSE)</f>
        <v>212.2</v>
      </c>
      <c r="N1155" s="62">
        <f>E1155*0.1+F1155*0.2+G1155*0.2+H1155*2+I1155*0.1+VLOOKUP(B1155,Sheet1!AU:AZ,6,FALSE)</f>
        <v>163.6</v>
      </c>
      <c r="O1155" s="62">
        <f t="shared" si="334"/>
        <v>40.7</v>
      </c>
      <c r="P1155" s="62">
        <f t="shared" si="335"/>
        <v>47.8</v>
      </c>
      <c r="R1155" s="9">
        <f t="shared" si="329"/>
        <v>60</v>
      </c>
      <c r="S1155" s="9">
        <f t="shared" si="318"/>
        <v>427.16</v>
      </c>
      <c r="T1155" s="9">
        <f t="shared" si="319"/>
        <v>63.6</v>
      </c>
      <c r="U1155" s="66">
        <f t="shared" si="330"/>
        <v>515</v>
      </c>
      <c r="V1155" s="9">
        <f t="shared" si="331"/>
        <v>618</v>
      </c>
      <c r="W1155" s="67">
        <f t="shared" si="332"/>
        <v>343</v>
      </c>
      <c r="Y1155" s="69">
        <f>VLOOKUP(D1155,Sheet2!P:Q,2,FALSE)</f>
        <v>140</v>
      </c>
      <c r="AB1155" s="4" t="str">
        <f>IF('表格编辑 '!D1212="monster","普通","BOSS")</f>
        <v>普通</v>
      </c>
      <c r="AD1155" s="50">
        <f>VLOOKUP(D1155,映射!AK:AL,2,FALSE)</f>
        <v>4</v>
      </c>
      <c r="AE1155" s="50" t="s">
        <v>37</v>
      </c>
      <c r="AF1155" s="4">
        <f>VLOOKUP(AE1155,映射!AN:AO,2,FALSE)</f>
        <v>2</v>
      </c>
      <c r="AG1155" s="50">
        <v>1</v>
      </c>
      <c r="AH1155" s="70">
        <v>1</v>
      </c>
      <c r="AI1155" s="16">
        <f t="shared" si="320"/>
        <v>40799</v>
      </c>
      <c r="AJ1155" s="16">
        <f t="shared" si="321"/>
        <v>50102</v>
      </c>
      <c r="AK1155" s="16">
        <f t="shared" si="322"/>
        <v>60</v>
      </c>
      <c r="AL1155" s="16" t="str">
        <f t="shared" si="323"/>
        <v>水精</v>
      </c>
      <c r="AM1155" s="16">
        <f t="shared" si="324"/>
        <v>4120</v>
      </c>
      <c r="AN1155" s="16">
        <f t="shared" si="325"/>
        <v>2462</v>
      </c>
      <c r="AO1155" s="16">
        <f t="shared" si="333"/>
        <v>1658</v>
      </c>
      <c r="AP1155" s="16">
        <f t="shared" si="326"/>
        <v>2889</v>
      </c>
      <c r="AQ1155" s="16">
        <f t="shared" si="327"/>
        <v>2516</v>
      </c>
      <c r="AR1155" s="16">
        <f t="shared" si="328"/>
        <v>323</v>
      </c>
      <c r="AS1155" s="16"/>
      <c r="AT1155" s="16">
        <v>156</v>
      </c>
      <c r="AU1155" s="16">
        <v>156</v>
      </c>
      <c r="AV1155" s="16">
        <v>30</v>
      </c>
      <c r="AW1155" s="16"/>
    </row>
    <row r="1156" spans="1:49">
      <c r="A1156" s="62">
        <f>'表格编辑 '!A1213</f>
        <v>40800</v>
      </c>
      <c r="B1156" s="62">
        <f>'表格编辑 '!B1213</f>
        <v>50043</v>
      </c>
      <c r="C1156" s="62" t="str">
        <f>VLOOKUP(B1156,映射!A:B,2,FALSE)</f>
        <v>小魔物</v>
      </c>
      <c r="D1156" s="62">
        <f>'表格编辑 '!E1213</f>
        <v>60</v>
      </c>
      <c r="E1156" s="62">
        <f>ROUNDUP((VLOOKUP(B1156,Sheet1!U:AA,3,FALSE)-2)*(0.042*(D1156-1)+0.2)+0.4,0)</f>
        <v>54</v>
      </c>
      <c r="F1156" s="62">
        <f>ROUNDUP((VLOOKUP(B1156,Sheet1!U:AA,4,FALSE)-2)*(0.042*(D1156-1)+0.2)+0.4,0)</f>
        <v>81</v>
      </c>
      <c r="G1156" s="62">
        <f>ROUNDUP((VLOOKUP(B1156,Sheet1!U:AA,5,FALSE)-2)*(0.042*(D1156-1)+0.2)+0.4,0)</f>
        <v>28</v>
      </c>
      <c r="H1156" s="62">
        <f>ROUNDUP((VLOOKUP(B1156,Sheet1!U:AA,6,FALSE)-2)*(0.042*(D1156-1)+0.2)+0.4,0)</f>
        <v>95</v>
      </c>
      <c r="I1156" s="62">
        <f>ROUNDUP((VLOOKUP(B1156,Sheet1!U:AA,7,FALSE)-2)*(0.042*(D1156-1)+0.2)+0.4,0)</f>
        <v>95</v>
      </c>
      <c r="J1156" s="62">
        <f>E1156*8+F1156*2+G1156*3+H1156*3+I1156*1+VLOOKUP(B1156,Sheet1!AU:AZ,2,FALSE)</f>
        <v>1078</v>
      </c>
      <c r="K1156" s="62">
        <f>E1156*1+F1156*2+G1156*2+H1156*2+I1156*10+VLOOKUP(B1156,Sheet1!AU:AZ,3,FALSE)</f>
        <v>1432</v>
      </c>
      <c r="L1156" s="62">
        <f>E1156*0.1+F1156*2+G1156*0.2+H1156*0.26+I1156*0.1+VLOOKUP(B1156,Sheet1!AU:AZ,4,FALSE)</f>
        <v>227.2</v>
      </c>
      <c r="M1156" s="62">
        <f>E1156*0.1+F1156*0.2+G1156*2+H1156*0.2+I1156*0.1+VLOOKUP(B1156,Sheet1!AU:AZ,5,FALSE)</f>
        <v>126.1</v>
      </c>
      <c r="N1156" s="62">
        <f>E1156*0.1+F1156*0.2+G1156*0.2+H1156*2+I1156*0.1+VLOOKUP(B1156,Sheet1!AU:AZ,6,FALSE)</f>
        <v>246.7</v>
      </c>
      <c r="O1156" s="62">
        <f t="shared" si="334"/>
        <v>47.8</v>
      </c>
      <c r="P1156" s="62">
        <f t="shared" si="335"/>
        <v>41.8</v>
      </c>
      <c r="R1156" s="9">
        <f t="shared" si="329"/>
        <v>60</v>
      </c>
      <c r="S1156" s="9">
        <f t="shared" si="318"/>
        <v>427.16</v>
      </c>
      <c r="T1156" s="9">
        <f t="shared" si="319"/>
        <v>63.6</v>
      </c>
      <c r="U1156" s="66">
        <f t="shared" si="330"/>
        <v>680</v>
      </c>
      <c r="V1156" s="9">
        <f t="shared" si="331"/>
        <v>816</v>
      </c>
      <c r="W1156" s="67">
        <f t="shared" si="332"/>
        <v>371</v>
      </c>
      <c r="Y1156" s="69">
        <f>VLOOKUP(D1156,Sheet2!P:Q,2,FALSE)</f>
        <v>140</v>
      </c>
      <c r="AB1156" s="4" t="str">
        <f>IF('表格编辑 '!D1213="monster","普通","BOSS")</f>
        <v>普通</v>
      </c>
      <c r="AD1156" s="50">
        <f>VLOOKUP(D1156,映射!AK:AL,2,FALSE)</f>
        <v>4</v>
      </c>
      <c r="AE1156" s="50" t="s">
        <v>37</v>
      </c>
      <c r="AF1156" s="4">
        <f>VLOOKUP(AE1156,映射!AN:AO,2,FALSE)</f>
        <v>2</v>
      </c>
      <c r="AG1156" s="50">
        <v>1</v>
      </c>
      <c r="AH1156" s="70">
        <v>1</v>
      </c>
      <c r="AI1156" s="16">
        <f t="shared" si="320"/>
        <v>40800</v>
      </c>
      <c r="AJ1156" s="16">
        <f t="shared" si="321"/>
        <v>50043</v>
      </c>
      <c r="AK1156" s="16">
        <f t="shared" si="322"/>
        <v>60</v>
      </c>
      <c r="AL1156" s="16" t="str">
        <f t="shared" si="323"/>
        <v>小魔物</v>
      </c>
      <c r="AM1156" s="16">
        <f t="shared" si="324"/>
        <v>5440</v>
      </c>
      <c r="AN1156" s="16">
        <f t="shared" si="325"/>
        <v>2156</v>
      </c>
      <c r="AO1156" s="16">
        <f t="shared" si="333"/>
        <v>3284</v>
      </c>
      <c r="AP1156" s="16">
        <f t="shared" si="326"/>
        <v>4362</v>
      </c>
      <c r="AQ1156" s="16">
        <f t="shared" si="327"/>
        <v>2864</v>
      </c>
      <c r="AR1156" s="16">
        <f t="shared" si="328"/>
        <v>341</v>
      </c>
      <c r="AS1156" s="16"/>
      <c r="AT1156" s="16">
        <v>68</v>
      </c>
      <c r="AU1156" s="16">
        <v>204.8</v>
      </c>
      <c r="AV1156" s="16">
        <v>52.8</v>
      </c>
      <c r="AW1156" s="16"/>
    </row>
    <row r="1157" spans="1:49">
      <c r="A1157" s="62">
        <f>'表格编辑 '!A1214</f>
        <v>40801</v>
      </c>
      <c r="B1157" s="62">
        <f>'表格编辑 '!B1214</f>
        <v>50154</v>
      </c>
      <c r="C1157" s="62" t="str">
        <f>VLOOKUP(B1157,映射!A:B,2,FALSE)</f>
        <v>海贼</v>
      </c>
      <c r="D1157" s="62">
        <f>'表格编辑 '!E1214</f>
        <v>60</v>
      </c>
      <c r="E1157" s="62">
        <f>ROUNDUP((VLOOKUP(B1157,Sheet1!U:AA,3,FALSE)-2)*(0.042*(D1157-1)+0.2)+0.4,0)</f>
        <v>46</v>
      </c>
      <c r="F1157" s="62">
        <f>ROUNDUP((VLOOKUP(B1157,Sheet1!U:AA,4,FALSE)-2)*(0.042*(D1157-1)+0.2)+0.4,0)</f>
        <v>79</v>
      </c>
      <c r="G1157" s="62">
        <f>ROUNDUP((VLOOKUP(B1157,Sheet1!U:AA,5,FALSE)-2)*(0.042*(D1157-1)+0.2)+0.4,0)</f>
        <v>57</v>
      </c>
      <c r="H1157" s="62">
        <f>ROUNDUP((VLOOKUP(B1157,Sheet1!U:AA,6,FALSE)-2)*(0.042*(D1157-1)+0.2)+0.4,0)</f>
        <v>71</v>
      </c>
      <c r="I1157" s="62">
        <f>ROUNDUP((VLOOKUP(B1157,Sheet1!U:AA,7,FALSE)-2)*(0.042*(D1157-1)+0.2)+0.4,0)</f>
        <v>33</v>
      </c>
      <c r="J1157" s="62">
        <f>E1157*8+F1157*2+G1157*3+H1157*3+I1157*1+VLOOKUP(B1157,Sheet1!AU:AZ,2,FALSE)</f>
        <v>963</v>
      </c>
      <c r="K1157" s="62">
        <f>E1157*1+F1157*2+G1157*2+H1157*2+I1157*10+VLOOKUP(B1157,Sheet1!AU:AZ,3,FALSE)</f>
        <v>810</v>
      </c>
      <c r="L1157" s="62">
        <f>E1157*0.1+F1157*2+G1157*0.2+H1157*0.26+I1157*0.1+VLOOKUP(B1157,Sheet1!AU:AZ,4,FALSE)</f>
        <v>215.76</v>
      </c>
      <c r="M1157" s="62">
        <f>E1157*0.1+F1157*0.2+G1157*2+H1157*0.2+I1157*0.1+VLOOKUP(B1157,Sheet1!AU:AZ,5,FALSE)</f>
        <v>171.9</v>
      </c>
      <c r="N1157" s="62">
        <f>E1157*0.1+F1157*0.2+G1157*0.2+H1157*2+I1157*0.1+VLOOKUP(B1157,Sheet1!AU:AZ,6,FALSE)</f>
        <v>197.1</v>
      </c>
      <c r="O1157" s="62">
        <f t="shared" si="334"/>
        <v>9</v>
      </c>
      <c r="P1157" s="62">
        <f t="shared" si="335"/>
        <v>34.1</v>
      </c>
      <c r="R1157" s="9">
        <f t="shared" si="329"/>
        <v>60</v>
      </c>
      <c r="S1157" s="9">
        <f t="shared" si="318"/>
        <v>427.16</v>
      </c>
      <c r="T1157" s="9">
        <f t="shared" si="319"/>
        <v>63.6</v>
      </c>
      <c r="U1157" s="66">
        <f t="shared" si="330"/>
        <v>581</v>
      </c>
      <c r="V1157" s="9">
        <f t="shared" si="331"/>
        <v>697.2</v>
      </c>
      <c r="W1157" s="67">
        <f t="shared" si="332"/>
        <v>344</v>
      </c>
      <c r="Y1157" s="69">
        <f>VLOOKUP(D1157,Sheet2!P:Q,2,FALSE)</f>
        <v>140</v>
      </c>
      <c r="AB1157" s="4" t="str">
        <f>IF('表格编辑 '!D1214="monster","普通","BOSS")</f>
        <v>普通</v>
      </c>
      <c r="AD1157" s="50">
        <f>VLOOKUP(D1157,映射!AK:AL,2,FALSE)</f>
        <v>4</v>
      </c>
      <c r="AE1157" s="50" t="s">
        <v>37</v>
      </c>
      <c r="AF1157" s="4">
        <f>VLOOKUP(AE1157,映射!AN:AO,2,FALSE)</f>
        <v>2</v>
      </c>
      <c r="AG1157" s="50">
        <v>1</v>
      </c>
      <c r="AH1157" s="70">
        <v>1</v>
      </c>
      <c r="AI1157" s="16">
        <f t="shared" si="320"/>
        <v>40801</v>
      </c>
      <c r="AJ1157" s="16">
        <f t="shared" si="321"/>
        <v>50154</v>
      </c>
      <c r="AK1157" s="16">
        <f t="shared" si="322"/>
        <v>60</v>
      </c>
      <c r="AL1157" s="16" t="str">
        <f t="shared" si="323"/>
        <v>海贼</v>
      </c>
      <c r="AM1157" s="16">
        <f t="shared" si="324"/>
        <v>4648</v>
      </c>
      <c r="AN1157" s="16">
        <f t="shared" si="325"/>
        <v>1926</v>
      </c>
      <c r="AO1157" s="16">
        <f t="shared" si="333"/>
        <v>2722</v>
      </c>
      <c r="AP1157" s="16">
        <f t="shared" si="326"/>
        <v>3685</v>
      </c>
      <c r="AQ1157" s="16">
        <f t="shared" si="327"/>
        <v>1620</v>
      </c>
      <c r="AR1157" s="16">
        <f t="shared" si="328"/>
        <v>324</v>
      </c>
      <c r="AS1157" s="16"/>
      <c r="AT1157" s="16">
        <v>144</v>
      </c>
      <c r="AU1157" s="16">
        <v>167.4</v>
      </c>
      <c r="AV1157" s="16">
        <v>9</v>
      </c>
      <c r="AW1157" s="16"/>
    </row>
    <row r="1158" spans="1:49">
      <c r="A1158" s="62">
        <f>'表格编辑 '!A1215</f>
        <v>40802</v>
      </c>
      <c r="B1158" s="62">
        <f>'表格编辑 '!B1215</f>
        <v>50052</v>
      </c>
      <c r="C1158" s="62" t="str">
        <f>VLOOKUP(B1158,映射!A:B,2,FALSE)</f>
        <v>恶魔蝙蝠</v>
      </c>
      <c r="D1158" s="62">
        <f>'表格编辑 '!E1215</f>
        <v>60</v>
      </c>
      <c r="E1158" s="62">
        <f>ROUNDUP((VLOOKUP(B1158,Sheet1!U:AA,3,FALSE)-2)*(0.042*(D1158-1)+0.2)+0.4,0)</f>
        <v>44</v>
      </c>
      <c r="F1158" s="62">
        <f>ROUNDUP((VLOOKUP(B1158,Sheet1!U:AA,4,FALSE)-2)*(0.042*(D1158-1)+0.2)+0.4,0)</f>
        <v>100</v>
      </c>
      <c r="G1158" s="62">
        <f>ROUNDUP((VLOOKUP(B1158,Sheet1!U:AA,5,FALSE)-2)*(0.042*(D1158-1)+0.2)+0.4,0)</f>
        <v>36</v>
      </c>
      <c r="H1158" s="62">
        <f>ROUNDUP((VLOOKUP(B1158,Sheet1!U:AA,6,FALSE)-2)*(0.042*(D1158-1)+0.2)+0.4,0)</f>
        <v>87</v>
      </c>
      <c r="I1158" s="62">
        <f>ROUNDUP((VLOOKUP(B1158,Sheet1!U:AA,7,FALSE)-2)*(0.042*(D1158-1)+0.2)+0.4,0)</f>
        <v>73</v>
      </c>
      <c r="J1158" s="62">
        <f>E1158*8+F1158*2+G1158*3+H1158*3+I1158*1+VLOOKUP(B1158,Sheet1!AU:AZ,2,FALSE)</f>
        <v>1014</v>
      </c>
      <c r="K1158" s="62">
        <f>E1158*1+F1158*2+G1158*2+H1158*2+I1158*10+VLOOKUP(B1158,Sheet1!AU:AZ,3,FALSE)</f>
        <v>1240</v>
      </c>
      <c r="L1158" s="62">
        <f>E1158*0.1+F1158*2+G1158*0.2+H1158*0.26+I1158*0.1+VLOOKUP(B1158,Sheet1!AU:AZ,4,FALSE)</f>
        <v>261.52</v>
      </c>
      <c r="M1158" s="62">
        <f>E1158*0.1+F1158*0.2+G1158*2+H1158*0.2+I1158*0.1+VLOOKUP(B1158,Sheet1!AU:AZ,5,FALSE)</f>
        <v>141.1</v>
      </c>
      <c r="N1158" s="62">
        <f>E1158*0.1+F1158*0.2+G1158*0.2+H1158*2+I1158*0.1+VLOOKUP(B1158,Sheet1!AU:AZ,6,FALSE)</f>
        <v>232.9</v>
      </c>
      <c r="O1158" s="62">
        <f t="shared" si="334"/>
        <v>33.7</v>
      </c>
      <c r="P1158" s="62">
        <f t="shared" si="335"/>
        <v>31.7</v>
      </c>
      <c r="R1158" s="9">
        <f t="shared" si="329"/>
        <v>60</v>
      </c>
      <c r="S1158" s="9">
        <f t="shared" si="318"/>
        <v>427.16</v>
      </c>
      <c r="T1158" s="9">
        <f t="shared" si="319"/>
        <v>63.6</v>
      </c>
      <c r="U1158" s="66">
        <f t="shared" si="330"/>
        <v>644</v>
      </c>
      <c r="V1158" s="9">
        <f t="shared" si="331"/>
        <v>772.8</v>
      </c>
      <c r="W1158" s="67">
        <f t="shared" si="332"/>
        <v>454</v>
      </c>
      <c r="Y1158" s="69">
        <f>VLOOKUP(D1158,Sheet2!P:Q,2,FALSE)</f>
        <v>140</v>
      </c>
      <c r="AB1158" s="4" t="str">
        <f>IF('表格编辑 '!D1215="monster","普通","BOSS")</f>
        <v>普通</v>
      </c>
      <c r="AD1158" s="50">
        <f>VLOOKUP(D1158,映射!AK:AL,2,FALSE)</f>
        <v>4</v>
      </c>
      <c r="AE1158" s="50" t="s">
        <v>37</v>
      </c>
      <c r="AF1158" s="4">
        <f>VLOOKUP(AE1158,映射!AN:AO,2,FALSE)</f>
        <v>2</v>
      </c>
      <c r="AG1158" s="50">
        <v>1</v>
      </c>
      <c r="AH1158" s="70">
        <v>1</v>
      </c>
      <c r="AI1158" s="16">
        <f t="shared" si="320"/>
        <v>40802</v>
      </c>
      <c r="AJ1158" s="16">
        <f t="shared" si="321"/>
        <v>50052</v>
      </c>
      <c r="AK1158" s="16">
        <f t="shared" si="322"/>
        <v>60</v>
      </c>
      <c r="AL1158" s="16" t="str">
        <f t="shared" si="323"/>
        <v>恶魔蝙蝠</v>
      </c>
      <c r="AM1158" s="16">
        <f t="shared" si="324"/>
        <v>5152</v>
      </c>
      <c r="AN1158" s="16">
        <f t="shared" si="325"/>
        <v>2028</v>
      </c>
      <c r="AO1158" s="16">
        <f t="shared" si="333"/>
        <v>3124</v>
      </c>
      <c r="AP1158" s="16">
        <f t="shared" si="326"/>
        <v>4138</v>
      </c>
      <c r="AQ1158" s="16">
        <f t="shared" si="327"/>
        <v>2480</v>
      </c>
      <c r="AR1158" s="16">
        <f t="shared" si="328"/>
        <v>393</v>
      </c>
      <c r="AS1158" s="16"/>
      <c r="AT1158" s="16">
        <v>81.2</v>
      </c>
      <c r="AU1158" s="16">
        <v>169.4</v>
      </c>
      <c r="AV1158" s="16">
        <v>25.8</v>
      </c>
      <c r="AW1158" s="16"/>
    </row>
    <row r="1159" spans="1:49">
      <c r="A1159" s="62">
        <f>'表格编辑 '!A1216</f>
        <v>40803</v>
      </c>
      <c r="B1159" s="62">
        <f>'表格编辑 '!B1216</f>
        <v>50141</v>
      </c>
      <c r="C1159" s="62" t="str">
        <f>VLOOKUP(B1159,映射!A:B,2,FALSE)</f>
        <v>水龙蜥</v>
      </c>
      <c r="D1159" s="62">
        <f>'表格编辑 '!E1216</f>
        <v>60</v>
      </c>
      <c r="E1159" s="62">
        <f>ROUNDUP((VLOOKUP(B1159,Sheet1!U:AA,3,FALSE)-2)*(0.042*(D1159-1)+0.2)+0.4,0)</f>
        <v>105</v>
      </c>
      <c r="F1159" s="62">
        <f>ROUNDUP((VLOOKUP(B1159,Sheet1!U:AA,4,FALSE)-2)*(0.042*(D1159-1)+0.2)+0.4,0)</f>
        <v>103</v>
      </c>
      <c r="G1159" s="62">
        <f>ROUNDUP((VLOOKUP(B1159,Sheet1!U:AA,5,FALSE)-2)*(0.042*(D1159-1)+0.2)+0.4,0)</f>
        <v>81</v>
      </c>
      <c r="H1159" s="62">
        <f>ROUNDUP((VLOOKUP(B1159,Sheet1!U:AA,6,FALSE)-2)*(0.042*(D1159-1)+0.2)+0.4,0)</f>
        <v>38</v>
      </c>
      <c r="I1159" s="62">
        <f>ROUNDUP((VLOOKUP(B1159,Sheet1!U:AA,7,FALSE)-2)*(0.042*(D1159-1)+0.2)+0.4,0)</f>
        <v>25</v>
      </c>
      <c r="J1159" s="62">
        <f>E1159*8+F1159*2+G1159*3+H1159*3+I1159*1+VLOOKUP(B1159,Sheet1!AU:AZ,2,FALSE)</f>
        <v>1448</v>
      </c>
      <c r="K1159" s="62">
        <f>E1159*1+F1159*2+G1159*2+H1159*2+I1159*10+VLOOKUP(B1159,Sheet1!AU:AZ,3,FALSE)</f>
        <v>819</v>
      </c>
      <c r="L1159" s="62">
        <f>E1159*0.1+F1159*2+G1159*0.2+H1159*0.26+I1159*0.1+VLOOKUP(B1159,Sheet1!AU:AZ,4,FALSE)</f>
        <v>265.08</v>
      </c>
      <c r="M1159" s="62">
        <f>E1159*0.1+F1159*0.2+G1159*2+H1159*0.2+I1159*0.1+VLOOKUP(B1159,Sheet1!AU:AZ,5,FALSE)</f>
        <v>223.2</v>
      </c>
      <c r="N1159" s="62">
        <f>E1159*0.1+F1159*0.2+G1159*0.2+H1159*2+I1159*0.1+VLOOKUP(B1159,Sheet1!AU:AZ,6,FALSE)</f>
        <v>145.8</v>
      </c>
      <c r="O1159" s="62">
        <f t="shared" si="334"/>
        <v>-9.4</v>
      </c>
      <c r="P1159" s="62">
        <f t="shared" si="335"/>
        <v>70.7</v>
      </c>
      <c r="R1159" s="9">
        <f t="shared" si="329"/>
        <v>60</v>
      </c>
      <c r="S1159" s="9">
        <f t="shared" si="318"/>
        <v>427.16</v>
      </c>
      <c r="T1159" s="9">
        <f t="shared" si="319"/>
        <v>63.6</v>
      </c>
      <c r="U1159" s="66">
        <f t="shared" si="330"/>
        <v>499</v>
      </c>
      <c r="V1159" s="9">
        <f t="shared" si="331"/>
        <v>598.8</v>
      </c>
      <c r="W1159" s="67">
        <f t="shared" si="332"/>
        <v>463</v>
      </c>
      <c r="Y1159" s="69">
        <f>VLOOKUP(D1159,Sheet2!P:Q,2,FALSE)</f>
        <v>140</v>
      </c>
      <c r="AB1159" s="4" t="str">
        <f>IF('表格编辑 '!D1216="monster","普通","BOSS")</f>
        <v>普通</v>
      </c>
      <c r="AD1159" s="50">
        <f>VLOOKUP(D1159,映射!AK:AL,2,FALSE)</f>
        <v>4</v>
      </c>
      <c r="AE1159" s="50" t="s">
        <v>37</v>
      </c>
      <c r="AF1159" s="4">
        <f>VLOOKUP(AE1159,映射!AN:AO,2,FALSE)</f>
        <v>2</v>
      </c>
      <c r="AG1159" s="50">
        <v>1</v>
      </c>
      <c r="AH1159" s="70">
        <v>1</v>
      </c>
      <c r="AI1159" s="16">
        <f t="shared" si="320"/>
        <v>40803</v>
      </c>
      <c r="AJ1159" s="16">
        <f t="shared" si="321"/>
        <v>50141</v>
      </c>
      <c r="AK1159" s="16">
        <f t="shared" si="322"/>
        <v>60</v>
      </c>
      <c r="AL1159" s="16" t="str">
        <f t="shared" si="323"/>
        <v>水龙蜥</v>
      </c>
      <c r="AM1159" s="16">
        <f t="shared" si="324"/>
        <v>3992</v>
      </c>
      <c r="AN1159" s="16">
        <f t="shared" si="325"/>
        <v>2896</v>
      </c>
      <c r="AO1159" s="16">
        <f t="shared" si="333"/>
        <v>1096</v>
      </c>
      <c r="AP1159" s="16">
        <f t="shared" si="326"/>
        <v>2544</v>
      </c>
      <c r="AQ1159" s="16">
        <f t="shared" si="327"/>
        <v>1638</v>
      </c>
      <c r="AR1159" s="16">
        <f t="shared" si="328"/>
        <v>398</v>
      </c>
      <c r="AS1159" s="16"/>
      <c r="AT1159" s="16">
        <v>199.3</v>
      </c>
      <c r="AU1159" s="16">
        <v>93.1</v>
      </c>
      <c r="AV1159" s="16">
        <v>-12.7</v>
      </c>
      <c r="AW1159" s="16"/>
    </row>
    <row r="1160" spans="1:49">
      <c r="A1160" s="62">
        <f>'表格编辑 '!A1217</f>
        <v>40804</v>
      </c>
      <c r="B1160" s="62">
        <f>'表格编辑 '!B1217</f>
        <v>50073</v>
      </c>
      <c r="C1160" s="62" t="str">
        <f>VLOOKUP(B1160,映射!A:B,2,FALSE)</f>
        <v>土蜘蛛</v>
      </c>
      <c r="D1160" s="62">
        <f>'表格编辑 '!E1217</f>
        <v>60</v>
      </c>
      <c r="E1160" s="62">
        <f>ROUNDUP((VLOOKUP(B1160,Sheet1!U:AA,3,FALSE)-2)*(0.042*(D1160-1)+0.2)+0.4,0)</f>
        <v>65</v>
      </c>
      <c r="F1160" s="62">
        <f>ROUNDUP((VLOOKUP(B1160,Sheet1!U:AA,4,FALSE)-2)*(0.042*(D1160-1)+0.2)+0.4,0)</f>
        <v>36</v>
      </c>
      <c r="G1160" s="62">
        <f>ROUNDUP((VLOOKUP(B1160,Sheet1!U:AA,5,FALSE)-2)*(0.042*(D1160-1)+0.2)+0.4,0)</f>
        <v>44</v>
      </c>
      <c r="H1160" s="62">
        <f>ROUNDUP((VLOOKUP(B1160,Sheet1!U:AA,6,FALSE)-2)*(0.042*(D1160-1)+0.2)+0.4,0)</f>
        <v>71</v>
      </c>
      <c r="I1160" s="62">
        <f>ROUNDUP((VLOOKUP(B1160,Sheet1!U:AA,7,FALSE)-2)*(0.042*(D1160-1)+0.2)+0.4,0)</f>
        <v>57</v>
      </c>
      <c r="J1160" s="62">
        <f>E1160*8+F1160*2+G1160*3+H1160*3+I1160*1+VLOOKUP(B1160,Sheet1!AU:AZ,2,FALSE)</f>
        <v>1014</v>
      </c>
      <c r="K1160" s="62">
        <f>E1160*1+F1160*2+G1160*2+H1160*2+I1160*10+VLOOKUP(B1160,Sheet1!AU:AZ,3,FALSE)</f>
        <v>957</v>
      </c>
      <c r="L1160" s="62">
        <f>E1160*0.1+F1160*2+G1160*0.2+H1160*0.26+I1160*0.1+VLOOKUP(B1160,Sheet1!AU:AZ,4,FALSE)</f>
        <v>131.46</v>
      </c>
      <c r="M1160" s="62">
        <f>E1160*0.1+F1160*0.2+G1160*2+H1160*0.2+I1160*0.1+VLOOKUP(B1160,Sheet1!AU:AZ,5,FALSE)</f>
        <v>141.6</v>
      </c>
      <c r="N1160" s="62">
        <f>E1160*0.1+F1160*0.2+G1160*0.2+H1160*2+I1160*0.1+VLOOKUP(B1160,Sheet1!AU:AZ,6,FALSE)</f>
        <v>190.2</v>
      </c>
      <c r="O1160" s="62">
        <f t="shared" si="334"/>
        <v>24.2</v>
      </c>
      <c r="P1160" s="62">
        <f t="shared" si="335"/>
        <v>52.5</v>
      </c>
      <c r="R1160" s="9">
        <f t="shared" si="329"/>
        <v>60</v>
      </c>
      <c r="S1160" s="9">
        <f t="shared" si="318"/>
        <v>427.16</v>
      </c>
      <c r="T1160" s="9">
        <f t="shared" si="319"/>
        <v>63.6</v>
      </c>
      <c r="U1160" s="66">
        <f t="shared" si="330"/>
        <v>643</v>
      </c>
      <c r="V1160" s="9">
        <f t="shared" si="331"/>
        <v>771.6</v>
      </c>
      <c r="W1160" s="67">
        <f t="shared" si="332"/>
        <v>161</v>
      </c>
      <c r="Y1160" s="69">
        <f>VLOOKUP(D1160,Sheet2!P:Q,2,FALSE)</f>
        <v>140</v>
      </c>
      <c r="AB1160" s="4" t="str">
        <f>IF('表格编辑 '!D1217="monster","普通","BOSS")</f>
        <v>普通</v>
      </c>
      <c r="AD1160" s="50">
        <f>VLOOKUP(D1160,映射!AK:AL,2,FALSE)</f>
        <v>4</v>
      </c>
      <c r="AE1160" s="50" t="s">
        <v>37</v>
      </c>
      <c r="AF1160" s="4">
        <f>VLOOKUP(AE1160,映射!AN:AO,2,FALSE)</f>
        <v>2</v>
      </c>
      <c r="AG1160" s="50">
        <v>1</v>
      </c>
      <c r="AH1160" s="70">
        <v>1</v>
      </c>
      <c r="AI1160" s="16">
        <f t="shared" si="320"/>
        <v>40804</v>
      </c>
      <c r="AJ1160" s="16">
        <f t="shared" si="321"/>
        <v>50073</v>
      </c>
      <c r="AK1160" s="16">
        <f t="shared" si="322"/>
        <v>60</v>
      </c>
      <c r="AL1160" s="16" t="str">
        <f t="shared" si="323"/>
        <v>土蜘蛛</v>
      </c>
      <c r="AM1160" s="16">
        <f t="shared" si="324"/>
        <v>5144</v>
      </c>
      <c r="AN1160" s="16">
        <f t="shared" si="325"/>
        <v>2028</v>
      </c>
      <c r="AO1160" s="16">
        <f t="shared" si="333"/>
        <v>3116</v>
      </c>
      <c r="AP1160" s="16">
        <f t="shared" si="326"/>
        <v>4130</v>
      </c>
      <c r="AQ1160" s="16">
        <f t="shared" si="327"/>
        <v>1914</v>
      </c>
      <c r="AR1160" s="16">
        <f t="shared" si="328"/>
        <v>198</v>
      </c>
      <c r="AS1160" s="16"/>
      <c r="AT1160" s="16">
        <v>113.2</v>
      </c>
      <c r="AU1160" s="16">
        <v>134.8</v>
      </c>
      <c r="AV1160" s="16">
        <v>24.2</v>
      </c>
      <c r="AW1160" s="16"/>
    </row>
    <row r="1161" spans="1:49">
      <c r="A1161" s="62">
        <f>'表格编辑 '!A1218</f>
        <v>40805</v>
      </c>
      <c r="B1161" s="62">
        <f>'表格编辑 '!B1218</f>
        <v>50085</v>
      </c>
      <c r="C1161" s="62" t="str">
        <f>VLOOKUP(B1161,映射!A:B,2,FALSE)</f>
        <v>死亡之花</v>
      </c>
      <c r="D1161" s="62">
        <f>'表格编辑 '!E1218</f>
        <v>60</v>
      </c>
      <c r="E1161" s="62">
        <f>ROUNDUP((VLOOKUP(B1161,Sheet1!U:AA,3,FALSE)-2)*(0.042*(D1161-1)+0.2)+0.4,0)</f>
        <v>68</v>
      </c>
      <c r="F1161" s="62">
        <f>ROUNDUP((VLOOKUP(B1161,Sheet1!U:AA,4,FALSE)-2)*(0.042*(D1161-1)+0.2)+0.4,0)</f>
        <v>28</v>
      </c>
      <c r="G1161" s="62">
        <f>ROUNDUP((VLOOKUP(B1161,Sheet1!U:AA,5,FALSE)-2)*(0.042*(D1161-1)+0.2)+0.4,0)</f>
        <v>28</v>
      </c>
      <c r="H1161" s="62">
        <f>ROUNDUP((VLOOKUP(B1161,Sheet1!U:AA,6,FALSE)-2)*(0.042*(D1161-1)+0.2)+0.4,0)</f>
        <v>46</v>
      </c>
      <c r="I1161" s="62">
        <f>ROUNDUP((VLOOKUP(B1161,Sheet1!U:AA,7,FALSE)-2)*(0.042*(D1161-1)+0.2)+0.4,0)</f>
        <v>89</v>
      </c>
      <c r="J1161" s="62">
        <f>E1161*8+F1161*2+G1161*3+H1161*3+I1161*1+VLOOKUP(B1161,Sheet1!AU:AZ,2,FALSE)</f>
        <v>931</v>
      </c>
      <c r="K1161" s="62">
        <f>E1161*1+F1161*2+G1161*2+H1161*2+I1161*10+VLOOKUP(B1161,Sheet1!AU:AZ,3,FALSE)</f>
        <v>1182</v>
      </c>
      <c r="L1161" s="62">
        <f>E1161*0.1+F1161*2+G1161*0.2+H1161*0.26+I1161*0.1+VLOOKUP(B1161,Sheet1!AU:AZ,4,FALSE)</f>
        <v>109.26</v>
      </c>
      <c r="M1161" s="62">
        <f>E1161*0.1+F1161*0.2+G1161*2+H1161*0.2+I1161*0.1+VLOOKUP(B1161,Sheet1!AU:AZ,5,FALSE)</f>
        <v>106.5</v>
      </c>
      <c r="N1161" s="62">
        <f>E1161*0.1+F1161*0.2+G1161*0.2+H1161*2+I1161*0.1+VLOOKUP(B1161,Sheet1!AU:AZ,6,FALSE)</f>
        <v>138.9</v>
      </c>
      <c r="O1161" s="62">
        <f t="shared" si="334"/>
        <v>49</v>
      </c>
      <c r="P1161" s="62">
        <f t="shared" si="335"/>
        <v>49.1</v>
      </c>
      <c r="R1161" s="9">
        <f t="shared" si="329"/>
        <v>60</v>
      </c>
      <c r="S1161" s="9">
        <f t="shared" si="318"/>
        <v>427.16</v>
      </c>
      <c r="T1161" s="9">
        <f t="shared" si="319"/>
        <v>63.6</v>
      </c>
      <c r="U1161" s="66">
        <f t="shared" si="330"/>
        <v>733</v>
      </c>
      <c r="V1161" s="9">
        <f t="shared" si="331"/>
        <v>879.6</v>
      </c>
      <c r="W1161" s="67">
        <f t="shared" si="332"/>
        <v>120</v>
      </c>
      <c r="Y1161" s="69">
        <f>VLOOKUP(D1161,Sheet2!P:Q,2,FALSE)</f>
        <v>140</v>
      </c>
      <c r="AB1161" s="4" t="str">
        <f>IF('表格编辑 '!D1218="monster","普通","BOSS")</f>
        <v>普通</v>
      </c>
      <c r="AD1161" s="50">
        <f>VLOOKUP(D1161,映射!AK:AL,2,FALSE)</f>
        <v>4</v>
      </c>
      <c r="AE1161" s="50" t="s">
        <v>37</v>
      </c>
      <c r="AF1161" s="4">
        <f>VLOOKUP(AE1161,映射!AN:AO,2,FALSE)</f>
        <v>2</v>
      </c>
      <c r="AG1161" s="50">
        <v>1</v>
      </c>
      <c r="AH1161" s="70">
        <v>1</v>
      </c>
      <c r="AI1161" s="16">
        <f t="shared" si="320"/>
        <v>40805</v>
      </c>
      <c r="AJ1161" s="16">
        <f t="shared" si="321"/>
        <v>50085</v>
      </c>
      <c r="AK1161" s="16">
        <f t="shared" si="322"/>
        <v>60</v>
      </c>
      <c r="AL1161" s="16" t="str">
        <f t="shared" si="323"/>
        <v>死亡之花</v>
      </c>
      <c r="AM1161" s="16">
        <f t="shared" si="324"/>
        <v>5864</v>
      </c>
      <c r="AN1161" s="16">
        <f t="shared" si="325"/>
        <v>1862</v>
      </c>
      <c r="AO1161" s="16">
        <f t="shared" si="333"/>
        <v>4002</v>
      </c>
      <c r="AP1161" s="16">
        <f t="shared" si="326"/>
        <v>4933</v>
      </c>
      <c r="AQ1161" s="16">
        <f t="shared" si="327"/>
        <v>2364</v>
      </c>
      <c r="AR1161" s="16">
        <f t="shared" si="328"/>
        <v>164</v>
      </c>
      <c r="AS1161" s="16"/>
      <c r="AT1161" s="16">
        <v>81</v>
      </c>
      <c r="AU1161" s="16">
        <v>113.4</v>
      </c>
      <c r="AV1161" s="16">
        <v>46.7</v>
      </c>
      <c r="AW1161" s="16"/>
    </row>
    <row r="1162" spans="1:49">
      <c r="A1162" s="62">
        <f>'表格编辑 '!A1219</f>
        <v>40806</v>
      </c>
      <c r="B1162" s="62">
        <f>'表格编辑 '!B1219</f>
        <v>50148</v>
      </c>
      <c r="C1162" s="62" t="str">
        <f>VLOOKUP(B1162,映射!A:B,2,FALSE)</f>
        <v>巨人</v>
      </c>
      <c r="D1162" s="62">
        <f>'表格编辑 '!E1219</f>
        <v>60</v>
      </c>
      <c r="E1162" s="62">
        <f>ROUNDUP((VLOOKUP(B1162,Sheet1!U:AA,3,FALSE)-2)*(0.042*(D1162-1)+0.2)+0.4,0)</f>
        <v>97</v>
      </c>
      <c r="F1162" s="62">
        <f>ROUNDUP((VLOOKUP(B1162,Sheet1!U:AA,4,FALSE)-2)*(0.042*(D1162-1)+0.2)+0.4,0)</f>
        <v>89</v>
      </c>
      <c r="G1162" s="62">
        <f>ROUNDUP((VLOOKUP(B1162,Sheet1!U:AA,5,FALSE)-2)*(0.042*(D1162-1)+0.2)+0.4,0)</f>
        <v>60</v>
      </c>
      <c r="H1162" s="62">
        <f>ROUNDUP((VLOOKUP(B1162,Sheet1!U:AA,6,FALSE)-2)*(0.042*(D1162-1)+0.2)+0.4,0)</f>
        <v>20</v>
      </c>
      <c r="I1162" s="62">
        <f>ROUNDUP((VLOOKUP(B1162,Sheet1!U:AA,7,FALSE)-2)*(0.042*(D1162-1)+0.2)+0.4,0)</f>
        <v>33</v>
      </c>
      <c r="J1162" s="62">
        <f>E1162*8+F1162*2+G1162*3+H1162*3+I1162*1+VLOOKUP(B1162,Sheet1!AU:AZ,2,FALSE)</f>
        <v>1247</v>
      </c>
      <c r="K1162" s="62">
        <f>E1162*1+F1162*2+G1162*2+H1162*2+I1162*10+VLOOKUP(B1162,Sheet1!AU:AZ,3,FALSE)</f>
        <v>785</v>
      </c>
      <c r="L1162" s="62">
        <f>E1162*0.1+F1162*2+G1162*0.2+H1162*0.26+I1162*0.1+VLOOKUP(B1162,Sheet1!AU:AZ,4,FALSE)</f>
        <v>228.2</v>
      </c>
      <c r="M1162" s="62">
        <f>E1162*0.1+F1162*0.2+G1162*2+H1162*0.2+I1162*0.1+VLOOKUP(B1162,Sheet1!AU:AZ,5,FALSE)</f>
        <v>174.8</v>
      </c>
      <c r="N1162" s="62">
        <f>E1162*0.1+F1162*0.2+G1162*0.2+H1162*2+I1162*0.1+VLOOKUP(B1162,Sheet1!AU:AZ,6,FALSE)</f>
        <v>102.8</v>
      </c>
      <c r="O1162" s="62">
        <f t="shared" si="334"/>
        <v>-1.6</v>
      </c>
      <c r="P1162" s="62">
        <f t="shared" si="335"/>
        <v>63.4</v>
      </c>
      <c r="R1162" s="9">
        <f t="shared" si="329"/>
        <v>60</v>
      </c>
      <c r="S1162" s="9">
        <f t="shared" si="318"/>
        <v>427.16</v>
      </c>
      <c r="T1162" s="9">
        <f t="shared" si="319"/>
        <v>63.6</v>
      </c>
      <c r="U1162" s="66">
        <f t="shared" si="330"/>
        <v>575</v>
      </c>
      <c r="V1162" s="9">
        <f t="shared" si="331"/>
        <v>690</v>
      </c>
      <c r="W1162" s="67">
        <f t="shared" si="332"/>
        <v>373</v>
      </c>
      <c r="Y1162" s="69">
        <f>VLOOKUP(D1162,Sheet2!P:Q,2,FALSE)</f>
        <v>140</v>
      </c>
      <c r="AB1162" s="4" t="str">
        <f>IF('表格编辑 '!D1219="monster","普通","BOSS")</f>
        <v>普通</v>
      </c>
      <c r="AD1162" s="50">
        <f>VLOOKUP(D1162,映射!AK:AL,2,FALSE)</f>
        <v>4</v>
      </c>
      <c r="AE1162" s="50" t="s">
        <v>37</v>
      </c>
      <c r="AF1162" s="4">
        <f>VLOOKUP(AE1162,映射!AN:AO,2,FALSE)</f>
        <v>2</v>
      </c>
      <c r="AG1162" s="50">
        <v>1</v>
      </c>
      <c r="AH1162" s="70">
        <v>1</v>
      </c>
      <c r="AI1162" s="16">
        <f t="shared" si="320"/>
        <v>40806</v>
      </c>
      <c r="AJ1162" s="16">
        <f t="shared" si="321"/>
        <v>50148</v>
      </c>
      <c r="AK1162" s="16">
        <f t="shared" si="322"/>
        <v>60</v>
      </c>
      <c r="AL1162" s="16" t="str">
        <f t="shared" si="323"/>
        <v>巨人</v>
      </c>
      <c r="AM1162" s="16">
        <f t="shared" si="324"/>
        <v>4600</v>
      </c>
      <c r="AN1162" s="16">
        <f t="shared" si="325"/>
        <v>2494</v>
      </c>
      <c r="AO1162" s="16">
        <f t="shared" si="333"/>
        <v>2106</v>
      </c>
      <c r="AP1162" s="16">
        <f t="shared" si="326"/>
        <v>3353</v>
      </c>
      <c r="AQ1162" s="16">
        <f t="shared" si="327"/>
        <v>1570</v>
      </c>
      <c r="AR1162" s="16">
        <f t="shared" si="328"/>
        <v>343</v>
      </c>
      <c r="AS1162" s="16"/>
      <c r="AT1162" s="16">
        <v>147.3</v>
      </c>
      <c r="AU1162" s="16">
        <v>78.9</v>
      </c>
      <c r="AV1162" s="16">
        <v>-1.3</v>
      </c>
      <c r="AW1162" s="16"/>
    </row>
    <row r="1163" spans="1:49">
      <c r="A1163" s="62">
        <f>'表格编辑 '!A1220</f>
        <v>40807</v>
      </c>
      <c r="B1163" s="62">
        <f>'表格编辑 '!B1220</f>
        <v>50064</v>
      </c>
      <c r="C1163" s="62" t="str">
        <f>VLOOKUP(B1163,映射!A:B,2,FALSE)</f>
        <v>毒蜂</v>
      </c>
      <c r="D1163" s="62">
        <f>'表格编辑 '!E1220</f>
        <v>60</v>
      </c>
      <c r="E1163" s="62">
        <f>ROUNDUP((VLOOKUP(B1163,Sheet1!U:AA,3,FALSE)-2)*(0.042*(D1163-1)+0.2)+0.4,0)</f>
        <v>46</v>
      </c>
      <c r="F1163" s="62">
        <f>ROUNDUP((VLOOKUP(B1163,Sheet1!U:AA,4,FALSE)-2)*(0.042*(D1163-1)+0.2)+0.4,0)</f>
        <v>97</v>
      </c>
      <c r="G1163" s="62">
        <f>ROUNDUP((VLOOKUP(B1163,Sheet1!U:AA,5,FALSE)-2)*(0.042*(D1163-1)+0.2)+0.4,0)</f>
        <v>38</v>
      </c>
      <c r="H1163" s="62">
        <f>ROUNDUP((VLOOKUP(B1163,Sheet1!U:AA,6,FALSE)-2)*(0.042*(D1163-1)+0.2)+0.4,0)</f>
        <v>103</v>
      </c>
      <c r="I1163" s="62">
        <f>ROUNDUP((VLOOKUP(B1163,Sheet1!U:AA,7,FALSE)-2)*(0.042*(D1163-1)+0.2)+0.4,0)</f>
        <v>54</v>
      </c>
      <c r="J1163" s="62">
        <f>E1163*8+F1163*2+G1163*3+H1163*3+I1163*1+VLOOKUP(B1163,Sheet1!AU:AZ,2,FALSE)</f>
        <v>1059</v>
      </c>
      <c r="K1163" s="62">
        <f>E1163*1+F1163*2+G1163*2+H1163*2+I1163*10+VLOOKUP(B1163,Sheet1!AU:AZ,3,FALSE)</f>
        <v>1082</v>
      </c>
      <c r="L1163" s="62">
        <f>E1163*0.1+F1163*2+G1163*0.2+H1163*0.26+I1163*0.1+VLOOKUP(B1163,Sheet1!AU:AZ,4,FALSE)</f>
        <v>258.38</v>
      </c>
      <c r="M1163" s="62">
        <f>E1163*0.1+F1163*0.2+G1163*2+H1163*0.2+I1163*0.1+VLOOKUP(B1163,Sheet1!AU:AZ,5,FALSE)</f>
        <v>146</v>
      </c>
      <c r="N1163" s="62">
        <f>E1163*0.1+F1163*0.2+G1163*0.2+H1163*2+I1163*0.1+VLOOKUP(B1163,Sheet1!AU:AZ,6,FALSE)</f>
        <v>263</v>
      </c>
      <c r="O1163" s="62">
        <f t="shared" si="334"/>
        <v>17</v>
      </c>
      <c r="P1163" s="62">
        <f t="shared" si="335"/>
        <v>38.5</v>
      </c>
      <c r="R1163" s="9">
        <f t="shared" si="329"/>
        <v>60</v>
      </c>
      <c r="S1163" s="9">
        <f t="shared" si="318"/>
        <v>427.16</v>
      </c>
      <c r="T1163" s="9">
        <f t="shared" si="319"/>
        <v>63.6</v>
      </c>
      <c r="U1163" s="66">
        <f t="shared" si="330"/>
        <v>633</v>
      </c>
      <c r="V1163" s="9">
        <f t="shared" si="331"/>
        <v>759.6</v>
      </c>
      <c r="W1163" s="67">
        <f t="shared" si="332"/>
        <v>446</v>
      </c>
      <c r="Y1163" s="69">
        <f>VLOOKUP(D1163,Sheet2!P:Q,2,FALSE)</f>
        <v>140</v>
      </c>
      <c r="AB1163" s="4" t="str">
        <f>IF('表格编辑 '!D1220="monster","普通","BOSS")</f>
        <v>普通</v>
      </c>
      <c r="AD1163" s="50">
        <f>VLOOKUP(D1163,映射!AK:AL,2,FALSE)</f>
        <v>4</v>
      </c>
      <c r="AE1163" s="50" t="s">
        <v>37</v>
      </c>
      <c r="AF1163" s="4">
        <f>VLOOKUP(AE1163,映射!AN:AO,2,FALSE)</f>
        <v>2</v>
      </c>
      <c r="AG1163" s="50">
        <v>1</v>
      </c>
      <c r="AH1163" s="70">
        <v>1</v>
      </c>
      <c r="AI1163" s="16">
        <f t="shared" si="320"/>
        <v>40807</v>
      </c>
      <c r="AJ1163" s="16">
        <f t="shared" si="321"/>
        <v>50064</v>
      </c>
      <c r="AK1163" s="16">
        <f t="shared" si="322"/>
        <v>60</v>
      </c>
      <c r="AL1163" s="16" t="str">
        <f t="shared" si="323"/>
        <v>毒蜂</v>
      </c>
      <c r="AM1163" s="16">
        <f t="shared" si="324"/>
        <v>5064</v>
      </c>
      <c r="AN1163" s="16">
        <f t="shared" si="325"/>
        <v>2118</v>
      </c>
      <c r="AO1163" s="16">
        <f t="shared" si="333"/>
        <v>2946</v>
      </c>
      <c r="AP1163" s="16">
        <f t="shared" si="326"/>
        <v>4005</v>
      </c>
      <c r="AQ1163" s="16">
        <f t="shared" si="327"/>
        <v>2164</v>
      </c>
      <c r="AR1163" s="16">
        <f t="shared" si="328"/>
        <v>388</v>
      </c>
      <c r="AS1163" s="16"/>
      <c r="AT1163" s="16">
        <v>88.1</v>
      </c>
      <c r="AU1163" s="16">
        <v>197.9</v>
      </c>
      <c r="AV1163" s="16">
        <v>9.9</v>
      </c>
      <c r="AW1163" s="16"/>
    </row>
    <row r="1164" spans="1:49">
      <c r="A1164" s="62">
        <f>'表格编辑 '!A1221</f>
        <v>40808</v>
      </c>
      <c r="B1164" s="62">
        <f>'表格编辑 '!B1221</f>
        <v>50134</v>
      </c>
      <c r="C1164" s="62" t="str">
        <f>VLOOKUP(B1164,映射!A:B,2,FALSE)</f>
        <v>猎豹蜥蜴</v>
      </c>
      <c r="D1164" s="62">
        <f>'表格编辑 '!E1221</f>
        <v>60</v>
      </c>
      <c r="E1164" s="62">
        <f>ROUNDUP((VLOOKUP(B1164,Sheet1!U:AA,3,FALSE)-2)*(0.042*(D1164-1)+0.2)+0.4,0)</f>
        <v>57</v>
      </c>
      <c r="F1164" s="62">
        <f>ROUNDUP((VLOOKUP(B1164,Sheet1!U:AA,4,FALSE)-2)*(0.042*(D1164-1)+0.2)+0.4,0)</f>
        <v>92</v>
      </c>
      <c r="G1164" s="62">
        <f>ROUNDUP((VLOOKUP(B1164,Sheet1!U:AA,5,FALSE)-2)*(0.042*(D1164-1)+0.2)+0.4,0)</f>
        <v>71</v>
      </c>
      <c r="H1164" s="62">
        <f>ROUNDUP((VLOOKUP(B1164,Sheet1!U:AA,6,FALSE)-2)*(0.042*(D1164-1)+0.2)+0.4,0)</f>
        <v>22</v>
      </c>
      <c r="I1164" s="62">
        <f>ROUNDUP((VLOOKUP(B1164,Sheet1!U:AA,7,FALSE)-2)*(0.042*(D1164-1)+0.2)+0.4,0)</f>
        <v>30</v>
      </c>
      <c r="J1164" s="62">
        <f>E1164*8+F1164*2+G1164*3+H1164*3+I1164*1+VLOOKUP(B1164,Sheet1!AU:AZ,2,FALSE)</f>
        <v>969</v>
      </c>
      <c r="K1164" s="62">
        <f>E1164*1+F1164*2+G1164*2+H1164*2+I1164*10+VLOOKUP(B1164,Sheet1!AU:AZ,3,FALSE)</f>
        <v>747</v>
      </c>
      <c r="L1164" s="62">
        <f>E1164*0.1+F1164*2+G1164*0.2+H1164*0.26+I1164*0.1+VLOOKUP(B1164,Sheet1!AU:AZ,4,FALSE)</f>
        <v>232.62</v>
      </c>
      <c r="M1164" s="62">
        <f>E1164*0.1+F1164*0.2+G1164*2+H1164*0.2+I1164*0.1+VLOOKUP(B1164,Sheet1!AU:AZ,5,FALSE)</f>
        <v>193.5</v>
      </c>
      <c r="N1164" s="62">
        <f>E1164*0.1+F1164*0.2+G1164*0.2+H1164*2+I1164*0.1+VLOOKUP(B1164,Sheet1!AU:AZ,6,FALSE)</f>
        <v>105.3</v>
      </c>
      <c r="O1164" s="62">
        <f t="shared" si="334"/>
        <v>9.7</v>
      </c>
      <c r="P1164" s="62">
        <f t="shared" si="335"/>
        <v>30.7</v>
      </c>
      <c r="R1164" s="9">
        <f t="shared" si="329"/>
        <v>60</v>
      </c>
      <c r="S1164" s="9">
        <f t="shared" si="318"/>
        <v>427.16</v>
      </c>
      <c r="T1164" s="9">
        <f t="shared" si="319"/>
        <v>63.6</v>
      </c>
      <c r="U1164" s="66">
        <f t="shared" si="330"/>
        <v>543</v>
      </c>
      <c r="V1164" s="9">
        <f t="shared" si="331"/>
        <v>651.6</v>
      </c>
      <c r="W1164" s="67">
        <f t="shared" si="332"/>
        <v>384</v>
      </c>
      <c r="Y1164" s="69">
        <f>VLOOKUP(D1164,Sheet2!P:Q,2,FALSE)</f>
        <v>140</v>
      </c>
      <c r="AB1164" s="4" t="str">
        <f>IF('表格编辑 '!D1221="monster","普通","BOSS")</f>
        <v>普通</v>
      </c>
      <c r="AD1164" s="50">
        <f>VLOOKUP(D1164,映射!AK:AL,2,FALSE)</f>
        <v>4</v>
      </c>
      <c r="AE1164" s="50" t="s">
        <v>37</v>
      </c>
      <c r="AF1164" s="4">
        <f>VLOOKUP(AE1164,映射!AN:AO,2,FALSE)</f>
        <v>2</v>
      </c>
      <c r="AG1164" s="50">
        <v>1</v>
      </c>
      <c r="AH1164" s="70">
        <v>1</v>
      </c>
      <c r="AI1164" s="16">
        <f t="shared" si="320"/>
        <v>40808</v>
      </c>
      <c r="AJ1164" s="16">
        <f t="shared" si="321"/>
        <v>50134</v>
      </c>
      <c r="AK1164" s="16">
        <f t="shared" si="322"/>
        <v>60</v>
      </c>
      <c r="AL1164" s="16" t="str">
        <f t="shared" si="323"/>
        <v>猎豹蜥蜴</v>
      </c>
      <c r="AM1164" s="16">
        <f t="shared" si="324"/>
        <v>4344</v>
      </c>
      <c r="AN1164" s="16">
        <f t="shared" si="325"/>
        <v>1938</v>
      </c>
      <c r="AO1164" s="16">
        <f t="shared" si="333"/>
        <v>2406</v>
      </c>
      <c r="AP1164" s="16">
        <f t="shared" si="326"/>
        <v>3375</v>
      </c>
      <c r="AQ1164" s="16">
        <f t="shared" si="327"/>
        <v>1494</v>
      </c>
      <c r="AR1164" s="16">
        <f t="shared" si="328"/>
        <v>349</v>
      </c>
      <c r="AS1164" s="16"/>
      <c r="AT1164" s="16">
        <v>164.1</v>
      </c>
      <c r="AU1164" s="16">
        <v>81.3</v>
      </c>
      <c r="AV1164" s="16">
        <v>9.5</v>
      </c>
      <c r="AW1164" s="16"/>
    </row>
    <row r="1165" spans="1:49">
      <c r="A1165" s="62">
        <f>'表格编辑 '!A1222</f>
        <v>40809</v>
      </c>
      <c r="B1165" s="62">
        <f>'表格编辑 '!B1222</f>
        <v>50020</v>
      </c>
      <c r="C1165" s="62" t="str">
        <f>VLOOKUP(B1165,映射!A:B,2,FALSE)</f>
        <v>地狱看门犬</v>
      </c>
      <c r="D1165" s="62">
        <f>'表格编辑 '!E1222</f>
        <v>60</v>
      </c>
      <c r="E1165" s="62">
        <f>ROUNDUP((VLOOKUP(B1165,Sheet1!U:AA,3,FALSE)-2)*(0.042*(D1165-1)+0.2)+0.4,0)</f>
        <v>92</v>
      </c>
      <c r="F1165" s="62">
        <f>ROUNDUP((VLOOKUP(B1165,Sheet1!U:AA,4,FALSE)-2)*(0.042*(D1165-1)+0.2)+0.4,0)</f>
        <v>105</v>
      </c>
      <c r="G1165" s="62">
        <f>ROUNDUP((VLOOKUP(B1165,Sheet1!U:AA,5,FALSE)-2)*(0.042*(D1165-1)+0.2)+0.4,0)</f>
        <v>54</v>
      </c>
      <c r="H1165" s="62">
        <f>ROUNDUP((VLOOKUP(B1165,Sheet1!U:AA,6,FALSE)-2)*(0.042*(D1165-1)+0.2)+0.4,0)</f>
        <v>84</v>
      </c>
      <c r="I1165" s="62">
        <f>ROUNDUP((VLOOKUP(B1165,Sheet1!U:AA,7,FALSE)-2)*(0.042*(D1165-1)+0.2)+0.4,0)</f>
        <v>44</v>
      </c>
      <c r="J1165" s="62">
        <f>E1165*8+F1165*2+G1165*3+H1165*3+I1165*1+VLOOKUP(B1165,Sheet1!AU:AZ,2,FALSE)</f>
        <v>1424</v>
      </c>
      <c r="K1165" s="62">
        <f>E1165*1+F1165*2+G1165*2+H1165*2+I1165*10+VLOOKUP(B1165,Sheet1!AU:AZ,3,FALSE)</f>
        <v>1038</v>
      </c>
      <c r="L1165" s="62">
        <f>E1165*0.1+F1165*2+G1165*0.2+H1165*0.26+I1165*0.1+VLOOKUP(B1165,Sheet1!AU:AZ,4,FALSE)</f>
        <v>276.24</v>
      </c>
      <c r="M1165" s="62">
        <f>E1165*0.1+F1165*0.2+G1165*2+H1165*0.2+I1165*0.1+VLOOKUP(B1165,Sheet1!AU:AZ,5,FALSE)</f>
        <v>179.4</v>
      </c>
      <c r="N1165" s="62">
        <f>E1165*0.1+F1165*0.2+G1165*0.2+H1165*2+I1165*0.1+VLOOKUP(B1165,Sheet1!AU:AZ,6,FALSE)</f>
        <v>233.4</v>
      </c>
      <c r="O1165" s="62">
        <f t="shared" si="334"/>
        <v>-0.499999999999993</v>
      </c>
      <c r="P1165" s="62">
        <f t="shared" si="335"/>
        <v>70.1</v>
      </c>
      <c r="R1165" s="9">
        <f t="shared" si="329"/>
        <v>60</v>
      </c>
      <c r="S1165" s="9">
        <f t="shared" si="318"/>
        <v>427.16</v>
      </c>
      <c r="T1165" s="9">
        <f t="shared" si="319"/>
        <v>63.6</v>
      </c>
      <c r="U1165" s="66">
        <f t="shared" si="330"/>
        <v>567</v>
      </c>
      <c r="V1165" s="9">
        <f t="shared" si="331"/>
        <v>680.4</v>
      </c>
      <c r="W1165" s="67">
        <f t="shared" si="332"/>
        <v>491</v>
      </c>
      <c r="Y1165" s="69">
        <f>VLOOKUP(D1165,Sheet2!P:Q,2,FALSE)</f>
        <v>140</v>
      </c>
      <c r="AB1165" s="4" t="str">
        <f>IF('表格编辑 '!D1222="monster","普通","BOSS")</f>
        <v>普通</v>
      </c>
      <c r="AD1165" s="50">
        <f>VLOOKUP(D1165,映射!AK:AL,2,FALSE)</f>
        <v>4</v>
      </c>
      <c r="AE1165" s="50" t="s">
        <v>37</v>
      </c>
      <c r="AF1165" s="4">
        <f>VLOOKUP(AE1165,映射!AN:AO,2,FALSE)</f>
        <v>2</v>
      </c>
      <c r="AG1165" s="50">
        <v>1</v>
      </c>
      <c r="AH1165" s="70">
        <v>1</v>
      </c>
      <c r="AI1165" s="16">
        <f t="shared" si="320"/>
        <v>40809</v>
      </c>
      <c r="AJ1165" s="16">
        <f t="shared" si="321"/>
        <v>50020</v>
      </c>
      <c r="AK1165" s="16">
        <f t="shared" si="322"/>
        <v>60</v>
      </c>
      <c r="AL1165" s="16" t="str">
        <f t="shared" si="323"/>
        <v>地狱看门犬</v>
      </c>
      <c r="AM1165" s="16">
        <f t="shared" si="324"/>
        <v>4536</v>
      </c>
      <c r="AN1165" s="16">
        <f t="shared" si="325"/>
        <v>2848</v>
      </c>
      <c r="AO1165" s="16">
        <f t="shared" si="333"/>
        <v>1688</v>
      </c>
      <c r="AP1165" s="16">
        <f t="shared" si="326"/>
        <v>3112</v>
      </c>
      <c r="AQ1165" s="16">
        <f t="shared" si="327"/>
        <v>2076</v>
      </c>
      <c r="AR1165" s="16">
        <f t="shared" si="328"/>
        <v>415</v>
      </c>
      <c r="AS1165" s="16"/>
      <c r="AT1165" s="16">
        <v>90.8</v>
      </c>
      <c r="AU1165" s="16">
        <v>141.2</v>
      </c>
      <c r="AV1165" s="16">
        <v>6</v>
      </c>
      <c r="AW1165" s="16"/>
    </row>
    <row r="1166" spans="1:49">
      <c r="A1166" s="62">
        <f>'表格编辑 '!A1223</f>
        <v>40810</v>
      </c>
      <c r="B1166" s="62">
        <f>'表格编辑 '!B1223</f>
        <v>50063</v>
      </c>
      <c r="C1166" s="62" t="str">
        <f>VLOOKUP(B1166,映射!A:B,2,FALSE)</f>
        <v>杀人蜂</v>
      </c>
      <c r="D1166" s="62">
        <f>'表格编辑 '!E1223</f>
        <v>60</v>
      </c>
      <c r="E1166" s="62">
        <f>ROUNDUP((VLOOKUP(B1166,Sheet1!U:AA,3,FALSE)-2)*(0.042*(D1166-1)+0.2)+0.4,0)</f>
        <v>28</v>
      </c>
      <c r="F1166" s="62">
        <f>ROUNDUP((VLOOKUP(B1166,Sheet1!U:AA,4,FALSE)-2)*(0.042*(D1166-1)+0.2)+0.4,0)</f>
        <v>95</v>
      </c>
      <c r="G1166" s="62">
        <f>ROUNDUP((VLOOKUP(B1166,Sheet1!U:AA,5,FALSE)-2)*(0.042*(D1166-1)+0.2)+0.4,0)</f>
        <v>28</v>
      </c>
      <c r="H1166" s="62">
        <f>ROUNDUP((VLOOKUP(B1166,Sheet1!U:AA,6,FALSE)-2)*(0.042*(D1166-1)+0.2)+0.4,0)</f>
        <v>95</v>
      </c>
      <c r="I1166" s="62">
        <f>ROUNDUP((VLOOKUP(B1166,Sheet1!U:AA,7,FALSE)-2)*(0.042*(D1166-1)+0.2)+0.4,0)</f>
        <v>28</v>
      </c>
      <c r="J1166" s="62">
        <f>E1166*8+F1166*2+G1166*3+H1166*3+I1166*1+VLOOKUP(B1166,Sheet1!AU:AZ,2,FALSE)</f>
        <v>831</v>
      </c>
      <c r="K1166" s="62">
        <f>E1166*1+F1166*2+G1166*2+H1166*2+I1166*10+VLOOKUP(B1166,Sheet1!AU:AZ,3,FALSE)</f>
        <v>764</v>
      </c>
      <c r="L1166" s="62">
        <f>E1166*0.1+F1166*2+G1166*0.2+H1166*0.26+I1166*0.1+VLOOKUP(B1166,Sheet1!AU:AZ,4,FALSE)</f>
        <v>245.9</v>
      </c>
      <c r="M1166" s="62">
        <f>E1166*0.1+F1166*0.2+G1166*2+H1166*0.2+I1166*0.1+VLOOKUP(B1166,Sheet1!AU:AZ,5,FALSE)</f>
        <v>119.6</v>
      </c>
      <c r="N1166" s="62">
        <f>E1166*0.1+F1166*0.2+G1166*0.2+H1166*2+I1166*0.1+VLOOKUP(B1166,Sheet1!AU:AZ,6,FALSE)</f>
        <v>240.2</v>
      </c>
      <c r="O1166" s="62">
        <f t="shared" si="334"/>
        <v>0.600000000000005</v>
      </c>
      <c r="P1166" s="62">
        <f t="shared" si="335"/>
        <v>26.3</v>
      </c>
      <c r="R1166" s="9">
        <f t="shared" si="329"/>
        <v>60</v>
      </c>
      <c r="S1166" s="9">
        <f t="shared" si="318"/>
        <v>427.16</v>
      </c>
      <c r="T1166" s="9">
        <f t="shared" si="319"/>
        <v>63.6</v>
      </c>
      <c r="U1166" s="66">
        <f t="shared" si="330"/>
        <v>696</v>
      </c>
      <c r="V1166" s="9">
        <f t="shared" si="331"/>
        <v>835.2</v>
      </c>
      <c r="W1166" s="67">
        <f t="shared" si="332"/>
        <v>416</v>
      </c>
      <c r="Y1166" s="69">
        <f>VLOOKUP(D1166,Sheet2!P:Q,2,FALSE)</f>
        <v>140</v>
      </c>
      <c r="AB1166" s="4" t="str">
        <f>IF('表格编辑 '!D1223="monster","普通","BOSS")</f>
        <v>普通</v>
      </c>
      <c r="AD1166" s="50">
        <f>VLOOKUP(D1166,映射!AK:AL,2,FALSE)</f>
        <v>4</v>
      </c>
      <c r="AE1166" s="50" t="s">
        <v>37</v>
      </c>
      <c r="AF1166" s="4">
        <f>VLOOKUP(AE1166,映射!AN:AO,2,FALSE)</f>
        <v>2</v>
      </c>
      <c r="AG1166" s="50">
        <v>1</v>
      </c>
      <c r="AH1166" s="70">
        <v>1</v>
      </c>
      <c r="AI1166" s="16">
        <f t="shared" si="320"/>
        <v>40810</v>
      </c>
      <c r="AJ1166" s="16">
        <f t="shared" si="321"/>
        <v>50063</v>
      </c>
      <c r="AK1166" s="16">
        <f t="shared" si="322"/>
        <v>60</v>
      </c>
      <c r="AL1166" s="16" t="str">
        <f t="shared" si="323"/>
        <v>杀人蜂</v>
      </c>
      <c r="AM1166" s="16">
        <f t="shared" si="324"/>
        <v>5568</v>
      </c>
      <c r="AN1166" s="16">
        <f t="shared" si="325"/>
        <v>1662</v>
      </c>
      <c r="AO1166" s="16">
        <f t="shared" si="333"/>
        <v>3906</v>
      </c>
      <c r="AP1166" s="16">
        <f t="shared" si="326"/>
        <v>4737</v>
      </c>
      <c r="AQ1166" s="16">
        <f t="shared" si="327"/>
        <v>1528</v>
      </c>
      <c r="AR1166" s="16">
        <f t="shared" si="328"/>
        <v>369</v>
      </c>
      <c r="AS1166" s="16"/>
      <c r="AT1166" s="16">
        <v>93.2</v>
      </c>
      <c r="AU1166" s="16">
        <v>208.4</v>
      </c>
      <c r="AV1166" s="16">
        <v>0.199999999999999</v>
      </c>
      <c r="AW1166" s="16"/>
    </row>
    <row r="1167" spans="1:49">
      <c r="A1167" s="62">
        <f>'表格编辑 '!A1224</f>
        <v>40811</v>
      </c>
      <c r="B1167" s="62">
        <f>'表格编辑 '!B1224</f>
        <v>50045</v>
      </c>
      <c r="C1167" s="62" t="str">
        <f>VLOOKUP(B1167,映射!A:B,2,FALSE)</f>
        <v>血魔</v>
      </c>
      <c r="D1167" s="62">
        <f>'表格编辑 '!E1224</f>
        <v>24</v>
      </c>
      <c r="E1167" s="62">
        <f>ROUNDUP((VLOOKUP(B1167,Sheet1!U:AA,3,FALSE)-2)*(0.042*(D1167-1)+0.2)+0.4,0)</f>
        <v>14</v>
      </c>
      <c r="F1167" s="62">
        <f>ROUNDUP((VLOOKUP(B1167,Sheet1!U:AA,4,FALSE)-2)*(0.042*(D1167-1)+0.2)+0.4,0)</f>
        <v>35</v>
      </c>
      <c r="G1167" s="62">
        <f>ROUNDUP((VLOOKUP(B1167,Sheet1!U:AA,5,FALSE)-2)*(0.042*(D1167-1)+0.2)+0.4,0)</f>
        <v>29</v>
      </c>
      <c r="H1167" s="62">
        <f>ROUNDUP((VLOOKUP(B1167,Sheet1!U:AA,6,FALSE)-2)*(0.042*(D1167-1)+0.2)+0.4,0)</f>
        <v>28</v>
      </c>
      <c r="I1167" s="62">
        <f>ROUNDUP((VLOOKUP(B1167,Sheet1!U:AA,7,FALSE)-2)*(0.042*(D1167-1)+0.2)+0.4,0)</f>
        <v>28</v>
      </c>
      <c r="J1167" s="62">
        <f>E1167*8+F1167*2+G1167*3+H1167*3+I1167*1+VLOOKUP(B1167,Sheet1!AU:AZ,2,FALSE)</f>
        <v>401</v>
      </c>
      <c r="K1167" s="62">
        <f>E1167*1+F1167*2+G1167*2+H1167*2+I1167*10+VLOOKUP(B1167,Sheet1!AU:AZ,3,FALSE)</f>
        <v>498</v>
      </c>
      <c r="L1167" s="62">
        <f>E1167*0.1+F1167*2+G1167*0.2+H1167*0.26+I1167*0.1+VLOOKUP(B1167,Sheet1!AU:AZ,4,FALSE)</f>
        <v>107.28</v>
      </c>
      <c r="M1167" s="62">
        <f>E1167*0.1+F1167*0.2+G1167*2+H1167*0.2+I1167*0.1+VLOOKUP(B1167,Sheet1!AU:AZ,5,FALSE)</f>
        <v>94.8</v>
      </c>
      <c r="N1167" s="62">
        <f>E1167*0.1+F1167*0.2+G1167*0.2+H1167*2+I1167*0.1+VLOOKUP(B1167,Sheet1!AU:AZ,6,FALSE)</f>
        <v>93</v>
      </c>
      <c r="O1167" s="62">
        <f t="shared" si="334"/>
        <v>17.7</v>
      </c>
      <c r="P1167" s="62">
        <f t="shared" si="335"/>
        <v>7.6</v>
      </c>
      <c r="R1167" s="9">
        <f t="shared" si="329"/>
        <v>24</v>
      </c>
      <c r="S1167" s="9">
        <f t="shared" si="318"/>
        <v>162.44</v>
      </c>
      <c r="T1167" s="9">
        <f t="shared" si="319"/>
        <v>34.8</v>
      </c>
      <c r="U1167" s="66">
        <f t="shared" si="330"/>
        <v>177</v>
      </c>
      <c r="V1167" s="9">
        <f t="shared" si="331"/>
        <v>212.4</v>
      </c>
      <c r="W1167" s="67">
        <f t="shared" si="332"/>
        <v>164</v>
      </c>
      <c r="Y1167" s="69">
        <f>VLOOKUP(D1167,Sheet2!P:Q,2,FALSE)</f>
        <v>38</v>
      </c>
      <c r="AB1167" s="4" t="str">
        <f>IF('表格编辑 '!D1224="monster","普通","BOSS")</f>
        <v>普通</v>
      </c>
      <c r="AD1167" s="50">
        <f>VLOOKUP(D1167,映射!AK:AL,2,FALSE)</f>
        <v>3</v>
      </c>
      <c r="AE1167" s="50" t="s">
        <v>37</v>
      </c>
      <c r="AF1167" s="4">
        <f>VLOOKUP(AE1167,映射!AN:AO,2,FALSE)</f>
        <v>2</v>
      </c>
      <c r="AG1167" s="50">
        <v>1</v>
      </c>
      <c r="AH1167" s="70">
        <v>1</v>
      </c>
      <c r="AI1167" s="16">
        <f t="shared" si="320"/>
        <v>40811</v>
      </c>
      <c r="AJ1167" s="16">
        <f t="shared" si="321"/>
        <v>50045</v>
      </c>
      <c r="AK1167" s="16">
        <f t="shared" si="322"/>
        <v>24</v>
      </c>
      <c r="AL1167" s="16" t="str">
        <f t="shared" si="323"/>
        <v>血魔</v>
      </c>
      <c r="AM1167" s="16">
        <f t="shared" si="324"/>
        <v>1062</v>
      </c>
      <c r="AN1167" s="16">
        <f t="shared" si="325"/>
        <v>802</v>
      </c>
      <c r="AO1167" s="16">
        <f t="shared" si="333"/>
        <v>260</v>
      </c>
      <c r="AP1167" s="16">
        <f t="shared" si="326"/>
        <v>661</v>
      </c>
      <c r="AQ1167" s="16">
        <f t="shared" si="327"/>
        <v>996</v>
      </c>
      <c r="AR1167" s="16">
        <f t="shared" si="328"/>
        <v>161</v>
      </c>
      <c r="AS1167" s="16"/>
      <c r="AT1167" s="16">
        <v>56.5</v>
      </c>
      <c r="AU1167" s="16">
        <v>54.7</v>
      </c>
      <c r="AV1167" s="16">
        <v>13.5</v>
      </c>
      <c r="AW1167" s="16"/>
    </row>
    <row r="1168" spans="1:49">
      <c r="A1168" s="62">
        <f>'表格编辑 '!A1225</f>
        <v>40812</v>
      </c>
      <c r="B1168" s="62">
        <f>'表格编辑 '!B1225</f>
        <v>50121</v>
      </c>
      <c r="C1168" s="62" t="str">
        <f>VLOOKUP(B1168,映射!A:B,2,FALSE)</f>
        <v>绿蛙恐怖箱</v>
      </c>
      <c r="D1168" s="62">
        <f>'表格编辑 '!E1225</f>
        <v>24</v>
      </c>
      <c r="E1168" s="62">
        <f>ROUNDUP((VLOOKUP(B1168,Sheet1!U:AA,3,FALSE)-2)*(0.042*(D1168-1)+0.2)+0.4,0)</f>
        <v>14</v>
      </c>
      <c r="F1168" s="62">
        <f>ROUNDUP((VLOOKUP(B1168,Sheet1!U:AA,4,FALSE)-2)*(0.042*(D1168-1)+0.2)+0.4,0)</f>
        <v>39</v>
      </c>
      <c r="G1168" s="62">
        <f>ROUNDUP((VLOOKUP(B1168,Sheet1!U:AA,5,FALSE)-2)*(0.042*(D1168-1)+0.2)+0.4,0)</f>
        <v>32</v>
      </c>
      <c r="H1168" s="62">
        <f>ROUNDUP((VLOOKUP(B1168,Sheet1!U:AA,6,FALSE)-2)*(0.042*(D1168-1)+0.2)+0.4,0)</f>
        <v>28</v>
      </c>
      <c r="I1168" s="62">
        <f>ROUNDUP((VLOOKUP(B1168,Sheet1!U:AA,7,FALSE)-2)*(0.042*(D1168-1)+0.2)+0.4,0)</f>
        <v>25</v>
      </c>
      <c r="J1168" s="62">
        <f>E1168*8+F1168*2+G1168*3+H1168*3+I1168*1+VLOOKUP(B1168,Sheet1!AU:AZ,2,FALSE)</f>
        <v>415</v>
      </c>
      <c r="K1168" s="62">
        <f>E1168*1+F1168*2+G1168*2+H1168*2+I1168*10+VLOOKUP(B1168,Sheet1!AU:AZ,3,FALSE)</f>
        <v>482</v>
      </c>
      <c r="L1168" s="62">
        <f>E1168*0.1+F1168*2+G1168*0.2+H1168*0.26+I1168*0.1+VLOOKUP(B1168,Sheet1!AU:AZ,4,FALSE)</f>
        <v>115.58</v>
      </c>
      <c r="M1168" s="62">
        <f>E1168*0.1+F1168*0.2+G1168*2+H1168*0.2+I1168*0.1+VLOOKUP(B1168,Sheet1!AU:AZ,5,FALSE)</f>
        <v>101.3</v>
      </c>
      <c r="N1168" s="62">
        <f>E1168*0.1+F1168*0.2+G1168*0.2+H1168*2+I1168*0.1+VLOOKUP(B1168,Sheet1!AU:AZ,6,FALSE)</f>
        <v>94.1</v>
      </c>
      <c r="O1168" s="62">
        <f t="shared" si="334"/>
        <v>15.5</v>
      </c>
      <c r="P1168" s="62">
        <f t="shared" si="335"/>
        <v>7.2</v>
      </c>
      <c r="R1168" s="9">
        <f t="shared" si="329"/>
        <v>24</v>
      </c>
      <c r="S1168" s="9">
        <f t="shared" si="318"/>
        <v>162.44</v>
      </c>
      <c r="T1168" s="9">
        <f t="shared" si="319"/>
        <v>34.8</v>
      </c>
      <c r="U1168" s="66">
        <f t="shared" si="330"/>
        <v>170</v>
      </c>
      <c r="V1168" s="9">
        <f t="shared" si="331"/>
        <v>204</v>
      </c>
      <c r="W1168" s="67">
        <f t="shared" si="332"/>
        <v>183</v>
      </c>
      <c r="Y1168" s="69">
        <f>VLOOKUP(D1168,Sheet2!P:Q,2,FALSE)</f>
        <v>38</v>
      </c>
      <c r="AB1168" s="4" t="str">
        <f>IF('表格编辑 '!D1225="monster","普通","BOSS")</f>
        <v>普通</v>
      </c>
      <c r="AD1168" s="50">
        <f>VLOOKUP(D1168,映射!AK:AL,2,FALSE)</f>
        <v>3</v>
      </c>
      <c r="AE1168" s="50" t="s">
        <v>37</v>
      </c>
      <c r="AF1168" s="4">
        <f>VLOOKUP(AE1168,映射!AN:AO,2,FALSE)</f>
        <v>2</v>
      </c>
      <c r="AG1168" s="50">
        <v>1</v>
      </c>
      <c r="AH1168" s="70">
        <v>1</v>
      </c>
      <c r="AI1168" s="16">
        <f t="shared" si="320"/>
        <v>40812</v>
      </c>
      <c r="AJ1168" s="16">
        <f t="shared" si="321"/>
        <v>50121</v>
      </c>
      <c r="AK1168" s="16">
        <f t="shared" si="322"/>
        <v>24</v>
      </c>
      <c r="AL1168" s="16" t="str">
        <f t="shared" si="323"/>
        <v>绿蛙恐怖箱</v>
      </c>
      <c r="AM1168" s="16">
        <f t="shared" si="324"/>
        <v>1020</v>
      </c>
      <c r="AN1168" s="16">
        <f t="shared" si="325"/>
        <v>830</v>
      </c>
      <c r="AO1168" s="16">
        <f t="shared" si="333"/>
        <v>190</v>
      </c>
      <c r="AP1168" s="16">
        <f t="shared" si="326"/>
        <v>605</v>
      </c>
      <c r="AQ1168" s="16">
        <f t="shared" si="327"/>
        <v>964</v>
      </c>
      <c r="AR1168" s="16">
        <f t="shared" si="328"/>
        <v>174</v>
      </c>
      <c r="AS1168" s="16"/>
      <c r="AT1168" s="16">
        <v>58.5</v>
      </c>
      <c r="AU1168" s="16">
        <v>29.7</v>
      </c>
      <c r="AV1168" s="16">
        <v>13.2</v>
      </c>
      <c r="AW1168" s="16"/>
    </row>
    <row r="1169" spans="1:49">
      <c r="A1169" s="62">
        <f>'表格编辑 '!A1226</f>
        <v>40813</v>
      </c>
      <c r="B1169" s="62">
        <f>'表格编辑 '!B1226</f>
        <v>50134</v>
      </c>
      <c r="C1169" s="62" t="str">
        <f>VLOOKUP(B1169,映射!A:B,2,FALSE)</f>
        <v>猎豹蜥蜴</v>
      </c>
      <c r="D1169" s="62">
        <f>'表格编辑 '!E1226</f>
        <v>24</v>
      </c>
      <c r="E1169" s="62">
        <f>ROUNDUP((VLOOKUP(B1169,Sheet1!U:AA,3,FALSE)-2)*(0.042*(D1169-1)+0.2)+0.4,0)</f>
        <v>25</v>
      </c>
      <c r="F1169" s="62">
        <f>ROUNDUP((VLOOKUP(B1169,Sheet1!U:AA,4,FALSE)-2)*(0.042*(D1169-1)+0.2)+0.4,0)</f>
        <v>41</v>
      </c>
      <c r="G1169" s="62">
        <f>ROUNDUP((VLOOKUP(B1169,Sheet1!U:AA,5,FALSE)-2)*(0.042*(D1169-1)+0.2)+0.4,0)</f>
        <v>31</v>
      </c>
      <c r="H1169" s="62">
        <f>ROUNDUP((VLOOKUP(B1169,Sheet1!U:AA,6,FALSE)-2)*(0.042*(D1169-1)+0.2)+0.4,0)</f>
        <v>10</v>
      </c>
      <c r="I1169" s="62">
        <f>ROUNDUP((VLOOKUP(B1169,Sheet1!U:AA,7,FALSE)-2)*(0.042*(D1169-1)+0.2)+0.4,0)</f>
        <v>14</v>
      </c>
      <c r="J1169" s="62">
        <f>E1169*8+F1169*2+G1169*3+H1169*3+I1169*1+VLOOKUP(B1169,Sheet1!AU:AZ,2,FALSE)</f>
        <v>439</v>
      </c>
      <c r="K1169" s="62">
        <f>E1169*1+F1169*2+G1169*2+H1169*2+I1169*10+VLOOKUP(B1169,Sheet1!AU:AZ,3,FALSE)</f>
        <v>349</v>
      </c>
      <c r="L1169" s="62">
        <f>E1169*0.1+F1169*2+G1169*0.2+H1169*0.26+I1169*0.1+VLOOKUP(B1169,Sheet1!AU:AZ,4,FALSE)</f>
        <v>114.7</v>
      </c>
      <c r="M1169" s="62">
        <f>E1169*0.1+F1169*0.2+G1169*2+H1169*0.2+I1169*0.1+VLOOKUP(B1169,Sheet1!AU:AZ,5,FALSE)</f>
        <v>96.1</v>
      </c>
      <c r="N1169" s="62">
        <f>E1169*0.1+F1169*0.2+G1169*0.2+H1169*2+I1169*0.1+VLOOKUP(B1169,Sheet1!AU:AZ,6,FALSE)</f>
        <v>58.3</v>
      </c>
      <c r="O1169" s="62">
        <f t="shared" si="334"/>
        <v>4.8</v>
      </c>
      <c r="P1169" s="62">
        <f t="shared" si="335"/>
        <v>13.4</v>
      </c>
      <c r="R1169" s="9">
        <f t="shared" si="329"/>
        <v>24</v>
      </c>
      <c r="S1169" s="9">
        <f t="shared" si="318"/>
        <v>162.44</v>
      </c>
      <c r="T1169" s="9">
        <f t="shared" si="319"/>
        <v>34.8</v>
      </c>
      <c r="U1169" s="66">
        <f t="shared" si="330"/>
        <v>176</v>
      </c>
      <c r="V1169" s="9">
        <f t="shared" si="331"/>
        <v>211.2</v>
      </c>
      <c r="W1169" s="67">
        <f t="shared" si="332"/>
        <v>181</v>
      </c>
      <c r="Y1169" s="69">
        <f>VLOOKUP(D1169,Sheet2!P:Q,2,FALSE)</f>
        <v>38</v>
      </c>
      <c r="AB1169" s="4" t="str">
        <f>IF('表格编辑 '!D1226="monster","普通","BOSS")</f>
        <v>普通</v>
      </c>
      <c r="AD1169" s="50">
        <f>VLOOKUP(D1169,映射!AK:AL,2,FALSE)</f>
        <v>3</v>
      </c>
      <c r="AE1169" s="50" t="s">
        <v>37</v>
      </c>
      <c r="AF1169" s="4">
        <f>VLOOKUP(AE1169,映射!AN:AO,2,FALSE)</f>
        <v>2</v>
      </c>
      <c r="AG1169" s="50">
        <v>1</v>
      </c>
      <c r="AH1169" s="70">
        <v>1</v>
      </c>
      <c r="AI1169" s="16">
        <f t="shared" si="320"/>
        <v>40813</v>
      </c>
      <c r="AJ1169" s="16">
        <f t="shared" si="321"/>
        <v>50134</v>
      </c>
      <c r="AK1169" s="16">
        <f t="shared" si="322"/>
        <v>24</v>
      </c>
      <c r="AL1169" s="16" t="str">
        <f t="shared" si="323"/>
        <v>猎豹蜥蜴</v>
      </c>
      <c r="AM1169" s="16">
        <f t="shared" si="324"/>
        <v>1056</v>
      </c>
      <c r="AN1169" s="16">
        <f t="shared" si="325"/>
        <v>878</v>
      </c>
      <c r="AO1169" s="16">
        <f t="shared" si="333"/>
        <v>178</v>
      </c>
      <c r="AP1169" s="16">
        <f t="shared" si="326"/>
        <v>617</v>
      </c>
      <c r="AQ1169" s="16">
        <f t="shared" si="327"/>
        <v>698</v>
      </c>
      <c r="AR1169" s="16">
        <f t="shared" si="328"/>
        <v>173</v>
      </c>
      <c r="AS1169" s="16"/>
      <c r="AT1169" s="16">
        <v>58.7</v>
      </c>
      <c r="AU1169" s="16">
        <v>29.9</v>
      </c>
      <c r="AV1169" s="16">
        <v>3.2</v>
      </c>
      <c r="AW1169" s="16"/>
    </row>
    <row r="1170" spans="1:49">
      <c r="A1170" s="62">
        <f>'表格编辑 '!A1227</f>
        <v>40814</v>
      </c>
      <c r="B1170" s="62">
        <f>'表格编辑 '!B1227</f>
        <v>50068</v>
      </c>
      <c r="C1170" s="62" t="str">
        <f>VLOOKUP(B1170,映射!A:B,2,FALSE)</f>
        <v>螳螂</v>
      </c>
      <c r="D1170" s="62">
        <f>'表格编辑 '!E1227</f>
        <v>24</v>
      </c>
      <c r="E1170" s="62">
        <f>ROUNDUP((VLOOKUP(B1170,Sheet1!U:AA,3,FALSE)-2)*(0.042*(D1170-1)+0.2)+0.4,0)</f>
        <v>17</v>
      </c>
      <c r="F1170" s="62">
        <f>ROUNDUP((VLOOKUP(B1170,Sheet1!U:AA,4,FALSE)-2)*(0.042*(D1170-1)+0.2)+0.4,0)</f>
        <v>38</v>
      </c>
      <c r="G1170" s="62">
        <f>ROUNDUP((VLOOKUP(B1170,Sheet1!U:AA,5,FALSE)-2)*(0.042*(D1170-1)+0.2)+0.4,0)</f>
        <v>24</v>
      </c>
      <c r="H1170" s="62">
        <f>ROUNDUP((VLOOKUP(B1170,Sheet1!U:AA,6,FALSE)-2)*(0.042*(D1170-1)+0.2)+0.4,0)</f>
        <v>30</v>
      </c>
      <c r="I1170" s="62">
        <f>ROUNDUP((VLOOKUP(B1170,Sheet1!U:AA,7,FALSE)-2)*(0.042*(D1170-1)+0.2)+0.4,0)</f>
        <v>11</v>
      </c>
      <c r="J1170" s="62">
        <f>E1170*8+F1170*2+G1170*3+H1170*3+I1170*1+VLOOKUP(B1170,Sheet1!AU:AZ,2,FALSE)</f>
        <v>405</v>
      </c>
      <c r="K1170" s="62">
        <f>E1170*1+F1170*2+G1170*2+H1170*2+I1170*10+VLOOKUP(B1170,Sheet1!AU:AZ,3,FALSE)</f>
        <v>331</v>
      </c>
      <c r="L1170" s="62">
        <f>E1170*0.1+F1170*2+G1170*0.2+H1170*0.26+I1170*0.1+VLOOKUP(B1170,Sheet1!AU:AZ,4,FALSE)</f>
        <v>111.4</v>
      </c>
      <c r="M1170" s="62">
        <f>E1170*0.1+F1170*0.2+G1170*2+H1170*0.2+I1170*0.1+VLOOKUP(B1170,Sheet1!AU:AZ,5,FALSE)</f>
        <v>84.4</v>
      </c>
      <c r="N1170" s="62">
        <f>E1170*0.1+F1170*0.2+G1170*0.2+H1170*2+I1170*0.1+VLOOKUP(B1170,Sheet1!AU:AZ,6,FALSE)</f>
        <v>95.2</v>
      </c>
      <c r="O1170" s="62">
        <f t="shared" si="334"/>
        <v>1.7</v>
      </c>
      <c r="P1170" s="62">
        <f t="shared" si="335"/>
        <v>12.3</v>
      </c>
      <c r="R1170" s="9">
        <f t="shared" si="329"/>
        <v>24</v>
      </c>
      <c r="S1170" s="9">
        <f t="shared" si="318"/>
        <v>162.44</v>
      </c>
      <c r="T1170" s="9">
        <f t="shared" si="319"/>
        <v>34.8</v>
      </c>
      <c r="U1170" s="66">
        <f t="shared" si="330"/>
        <v>190</v>
      </c>
      <c r="V1170" s="9">
        <f t="shared" si="331"/>
        <v>228</v>
      </c>
      <c r="W1170" s="67">
        <f t="shared" si="332"/>
        <v>173</v>
      </c>
      <c r="Y1170" s="69">
        <f>VLOOKUP(D1170,Sheet2!P:Q,2,FALSE)</f>
        <v>38</v>
      </c>
      <c r="AB1170" s="4" t="str">
        <f>IF('表格编辑 '!D1227="monster","普通","BOSS")</f>
        <v>普通</v>
      </c>
      <c r="AD1170" s="50">
        <f>VLOOKUP(D1170,映射!AK:AL,2,FALSE)</f>
        <v>3</v>
      </c>
      <c r="AE1170" s="50" t="s">
        <v>37</v>
      </c>
      <c r="AF1170" s="4">
        <f>VLOOKUP(AE1170,映射!AN:AO,2,FALSE)</f>
        <v>2</v>
      </c>
      <c r="AG1170" s="50">
        <v>1</v>
      </c>
      <c r="AH1170" s="70">
        <v>1</v>
      </c>
      <c r="AI1170" s="16">
        <f t="shared" si="320"/>
        <v>40814</v>
      </c>
      <c r="AJ1170" s="16">
        <f t="shared" si="321"/>
        <v>50068</v>
      </c>
      <c r="AK1170" s="16">
        <f t="shared" si="322"/>
        <v>24</v>
      </c>
      <c r="AL1170" s="16" t="str">
        <f t="shared" si="323"/>
        <v>螳螂</v>
      </c>
      <c r="AM1170" s="16">
        <f t="shared" si="324"/>
        <v>1140</v>
      </c>
      <c r="AN1170" s="16">
        <f t="shared" si="325"/>
        <v>810</v>
      </c>
      <c r="AO1170" s="16">
        <f t="shared" si="333"/>
        <v>330</v>
      </c>
      <c r="AP1170" s="16">
        <f t="shared" si="326"/>
        <v>735</v>
      </c>
      <c r="AQ1170" s="16">
        <f t="shared" si="327"/>
        <v>662</v>
      </c>
      <c r="AR1170" s="16">
        <f t="shared" si="328"/>
        <v>168</v>
      </c>
      <c r="AS1170" s="16"/>
      <c r="AT1170" s="16">
        <v>50.4</v>
      </c>
      <c r="AU1170" s="16">
        <v>59.4</v>
      </c>
      <c r="AV1170" s="16">
        <v>0.8</v>
      </c>
      <c r="AW1170" s="16"/>
    </row>
    <row r="1171" spans="1:49">
      <c r="A1171" s="62">
        <f>'表格编辑 '!A1228</f>
        <v>40815</v>
      </c>
      <c r="B1171" s="62">
        <f>'表格编辑 '!B1228</f>
        <v>50070</v>
      </c>
      <c r="C1171" s="62" t="str">
        <f>VLOOKUP(B1171,映射!A:B,2,FALSE)</f>
        <v>血眼螳螂</v>
      </c>
      <c r="D1171" s="62">
        <f>'表格编辑 '!E1228</f>
        <v>24</v>
      </c>
      <c r="E1171" s="62">
        <f>ROUNDUP((VLOOKUP(B1171,Sheet1!U:AA,3,FALSE)-2)*(0.042*(D1171-1)+0.2)+0.4,0)</f>
        <v>27</v>
      </c>
      <c r="F1171" s="62">
        <f>ROUNDUP((VLOOKUP(B1171,Sheet1!U:AA,4,FALSE)-2)*(0.042*(D1171-1)+0.2)+0.4,0)</f>
        <v>50</v>
      </c>
      <c r="G1171" s="62">
        <f>ROUNDUP((VLOOKUP(B1171,Sheet1!U:AA,5,FALSE)-2)*(0.042*(D1171-1)+0.2)+0.4,0)</f>
        <v>32</v>
      </c>
      <c r="H1171" s="62">
        <f>ROUNDUP((VLOOKUP(B1171,Sheet1!U:AA,6,FALSE)-2)*(0.042*(D1171-1)+0.2)+0.4,0)</f>
        <v>32</v>
      </c>
      <c r="I1171" s="62">
        <f>ROUNDUP((VLOOKUP(B1171,Sheet1!U:AA,7,FALSE)-2)*(0.042*(D1171-1)+0.2)+0.4,0)</f>
        <v>27</v>
      </c>
      <c r="J1171" s="62">
        <f>E1171*8+F1171*2+G1171*3+H1171*3+I1171*1+VLOOKUP(B1171,Sheet1!AU:AZ,2,FALSE)</f>
        <v>555</v>
      </c>
      <c r="K1171" s="62">
        <f>E1171*1+F1171*2+G1171*2+H1171*2+I1171*10+VLOOKUP(B1171,Sheet1!AU:AZ,3,FALSE)</f>
        <v>545</v>
      </c>
      <c r="L1171" s="62">
        <f>E1171*0.1+F1171*2+G1171*0.2+H1171*0.26+I1171*0.1+VLOOKUP(B1171,Sheet1!AU:AZ,4,FALSE)</f>
        <v>140.12</v>
      </c>
      <c r="M1171" s="62">
        <f>E1171*0.1+F1171*0.2+G1171*2+H1171*0.2+I1171*0.1+VLOOKUP(B1171,Sheet1!AU:AZ,5,FALSE)</f>
        <v>105.8</v>
      </c>
      <c r="N1171" s="62">
        <f>E1171*0.1+F1171*0.2+G1171*0.2+H1171*2+I1171*0.1+VLOOKUP(B1171,Sheet1!AU:AZ,6,FALSE)</f>
        <v>105.8</v>
      </c>
      <c r="O1171" s="62">
        <f t="shared" si="334"/>
        <v>11.7</v>
      </c>
      <c r="P1171" s="62">
        <f t="shared" si="335"/>
        <v>17.1</v>
      </c>
      <c r="R1171" s="9">
        <f t="shared" si="329"/>
        <v>24</v>
      </c>
      <c r="S1171" s="9">
        <f t="shared" si="318"/>
        <v>162.44</v>
      </c>
      <c r="T1171" s="9">
        <f t="shared" si="319"/>
        <v>34.8</v>
      </c>
      <c r="U1171" s="66">
        <f t="shared" si="330"/>
        <v>165</v>
      </c>
      <c r="V1171" s="9">
        <f t="shared" si="331"/>
        <v>198</v>
      </c>
      <c r="W1171" s="67">
        <f t="shared" si="332"/>
        <v>241</v>
      </c>
      <c r="Y1171" s="69">
        <f>VLOOKUP(D1171,Sheet2!P:Q,2,FALSE)</f>
        <v>38</v>
      </c>
      <c r="AB1171" s="4" t="str">
        <f>IF('表格编辑 '!D1228="monster","普通","BOSS")</f>
        <v>普通</v>
      </c>
      <c r="AD1171" s="50">
        <f>VLOOKUP(D1171,映射!AK:AL,2,FALSE)</f>
        <v>3</v>
      </c>
      <c r="AE1171" s="50" t="s">
        <v>37</v>
      </c>
      <c r="AF1171" s="4">
        <f>VLOOKUP(AE1171,映射!AN:AO,2,FALSE)</f>
        <v>2</v>
      </c>
      <c r="AG1171" s="50">
        <v>1</v>
      </c>
      <c r="AH1171" s="70">
        <v>1</v>
      </c>
      <c r="AI1171" s="16">
        <f t="shared" si="320"/>
        <v>40815</v>
      </c>
      <c r="AJ1171" s="16">
        <f t="shared" si="321"/>
        <v>50070</v>
      </c>
      <c r="AK1171" s="16">
        <f t="shared" si="322"/>
        <v>24</v>
      </c>
      <c r="AL1171" s="16" t="str">
        <f t="shared" si="323"/>
        <v>血眼螳螂</v>
      </c>
      <c r="AM1171" s="16">
        <f t="shared" si="324"/>
        <v>990</v>
      </c>
      <c r="AN1171" s="16">
        <f t="shared" si="325"/>
        <v>1110</v>
      </c>
      <c r="AO1171" s="16">
        <f t="shared" si="333"/>
        <v>-120</v>
      </c>
      <c r="AP1171" s="16">
        <f t="shared" si="326"/>
        <v>435</v>
      </c>
      <c r="AQ1171" s="16">
        <f t="shared" si="327"/>
        <v>1090</v>
      </c>
      <c r="AR1171" s="16">
        <f t="shared" si="328"/>
        <v>211</v>
      </c>
      <c r="AS1171" s="16"/>
      <c r="AT1171" s="16">
        <v>46.6</v>
      </c>
      <c r="AU1171" s="16">
        <v>61</v>
      </c>
      <c r="AV1171" s="16">
        <v>2.5</v>
      </c>
      <c r="AW1171" s="16"/>
    </row>
    <row r="1172" spans="1:49">
      <c r="A1172" s="62">
        <f>'表格编辑 '!A1229</f>
        <v>40816</v>
      </c>
      <c r="B1172" s="62">
        <f>'表格编辑 '!B1229</f>
        <v>50111</v>
      </c>
      <c r="C1172" s="62" t="str">
        <f>VLOOKUP(B1172,映射!A:B,2,FALSE)</f>
        <v>暗影</v>
      </c>
      <c r="D1172" s="62">
        <f>'表格编辑 '!E1229</f>
        <v>24</v>
      </c>
      <c r="E1172" s="62">
        <f>ROUNDUP((VLOOKUP(B1172,Sheet1!U:AA,3,FALSE)-2)*(0.042*(D1172-1)+0.2)+0.4,0)</f>
        <v>28</v>
      </c>
      <c r="F1172" s="62">
        <f>ROUNDUP((VLOOKUP(B1172,Sheet1!U:AA,4,FALSE)-2)*(0.042*(D1172-1)+0.2)+0.4,0)</f>
        <v>25</v>
      </c>
      <c r="G1172" s="62">
        <f>ROUNDUP((VLOOKUP(B1172,Sheet1!U:AA,5,FALSE)-2)*(0.042*(D1172-1)+0.2)+0.4,0)</f>
        <v>25</v>
      </c>
      <c r="H1172" s="62">
        <f>ROUNDUP((VLOOKUP(B1172,Sheet1!U:AA,6,FALSE)-2)*(0.042*(D1172-1)+0.2)+0.4,0)</f>
        <v>25</v>
      </c>
      <c r="I1172" s="62">
        <f>ROUNDUP((VLOOKUP(B1172,Sheet1!U:AA,7,FALSE)-2)*(0.042*(D1172-1)+0.2)+0.4,0)</f>
        <v>29</v>
      </c>
      <c r="J1172" s="62">
        <f>E1172*8+F1172*2+G1172*3+H1172*3+I1172*1+VLOOKUP(B1172,Sheet1!AU:AZ,2,FALSE)</f>
        <v>473</v>
      </c>
      <c r="K1172" s="62">
        <f>E1172*1+F1172*2+G1172*2+H1172*2+I1172*10+VLOOKUP(B1172,Sheet1!AU:AZ,3,FALSE)</f>
        <v>488</v>
      </c>
      <c r="L1172" s="62">
        <f>E1172*0.1+F1172*2+G1172*0.2+H1172*0.26+I1172*0.1+VLOOKUP(B1172,Sheet1!AU:AZ,4,FALSE)</f>
        <v>87.2</v>
      </c>
      <c r="M1172" s="62">
        <f>E1172*0.1+F1172*0.2+G1172*2+H1172*0.2+I1172*0.1+VLOOKUP(B1172,Sheet1!AU:AZ,5,FALSE)</f>
        <v>85.7</v>
      </c>
      <c r="N1172" s="62">
        <f>E1172*0.1+F1172*0.2+G1172*0.2+H1172*2+I1172*0.1+VLOOKUP(B1172,Sheet1!AU:AZ,6,FALSE)</f>
        <v>85.7</v>
      </c>
      <c r="O1172" s="62">
        <f t="shared" si="334"/>
        <v>14.8</v>
      </c>
      <c r="P1172" s="62">
        <f t="shared" si="335"/>
        <v>19.5</v>
      </c>
      <c r="R1172" s="9">
        <f t="shared" si="329"/>
        <v>24</v>
      </c>
      <c r="S1172" s="9">
        <f t="shared" si="318"/>
        <v>162.44</v>
      </c>
      <c r="T1172" s="9">
        <f t="shared" si="319"/>
        <v>34.8</v>
      </c>
      <c r="U1172" s="66">
        <f t="shared" si="330"/>
        <v>189</v>
      </c>
      <c r="V1172" s="9">
        <f t="shared" si="331"/>
        <v>226.8</v>
      </c>
      <c r="W1172" s="67">
        <f t="shared" si="332"/>
        <v>120</v>
      </c>
      <c r="Y1172" s="69">
        <f>VLOOKUP(D1172,Sheet2!P:Q,2,FALSE)</f>
        <v>38</v>
      </c>
      <c r="AB1172" s="4" t="str">
        <f>IF('表格编辑 '!D1229="monster","普通","BOSS")</f>
        <v>普通</v>
      </c>
      <c r="AD1172" s="50">
        <f>VLOOKUP(D1172,映射!AK:AL,2,FALSE)</f>
        <v>3</v>
      </c>
      <c r="AE1172" s="50" t="s">
        <v>37</v>
      </c>
      <c r="AF1172" s="4">
        <f>VLOOKUP(AE1172,映射!AN:AO,2,FALSE)</f>
        <v>2</v>
      </c>
      <c r="AG1172" s="50">
        <v>1</v>
      </c>
      <c r="AH1172" s="70">
        <v>1</v>
      </c>
      <c r="AI1172" s="16">
        <f t="shared" si="320"/>
        <v>40816</v>
      </c>
      <c r="AJ1172" s="16">
        <f t="shared" si="321"/>
        <v>50111</v>
      </c>
      <c r="AK1172" s="16">
        <f t="shared" si="322"/>
        <v>24</v>
      </c>
      <c r="AL1172" s="16" t="str">
        <f t="shared" si="323"/>
        <v>暗影</v>
      </c>
      <c r="AM1172" s="16">
        <f t="shared" si="324"/>
        <v>1134</v>
      </c>
      <c r="AN1172" s="16">
        <f t="shared" si="325"/>
        <v>946</v>
      </c>
      <c r="AO1172" s="16">
        <f t="shared" si="333"/>
        <v>188</v>
      </c>
      <c r="AP1172" s="16">
        <f t="shared" si="326"/>
        <v>661</v>
      </c>
      <c r="AQ1172" s="16">
        <f t="shared" si="327"/>
        <v>976</v>
      </c>
      <c r="AR1172" s="16">
        <f t="shared" si="328"/>
        <v>131</v>
      </c>
      <c r="AS1172" s="16"/>
      <c r="AT1172" s="16">
        <v>49.9</v>
      </c>
      <c r="AU1172" s="16">
        <v>49.9</v>
      </c>
      <c r="AV1172" s="16">
        <v>11.3</v>
      </c>
      <c r="AW1172" s="16"/>
    </row>
    <row r="1173" spans="1:49">
      <c r="A1173" s="62">
        <f>'表格编辑 '!A1230</f>
        <v>40817</v>
      </c>
      <c r="B1173" s="62">
        <f>'表格编辑 '!B1230</f>
        <v>50144</v>
      </c>
      <c r="C1173" s="62" t="str">
        <f>VLOOKUP(B1173,映射!A:B,2,FALSE)</f>
        <v>哥布林</v>
      </c>
      <c r="D1173" s="62">
        <f>'表格编辑 '!E1230</f>
        <v>24</v>
      </c>
      <c r="E1173" s="62">
        <f>ROUNDUP((VLOOKUP(B1173,Sheet1!U:AA,3,FALSE)-2)*(0.042*(D1173-1)+0.2)+0.4,0)</f>
        <v>30</v>
      </c>
      <c r="F1173" s="62">
        <f>ROUNDUP((VLOOKUP(B1173,Sheet1!U:AA,4,FALSE)-2)*(0.042*(D1173-1)+0.2)+0.4,0)</f>
        <v>30</v>
      </c>
      <c r="G1173" s="62">
        <f>ROUNDUP((VLOOKUP(B1173,Sheet1!U:AA,5,FALSE)-2)*(0.042*(D1173-1)+0.2)+0.4,0)</f>
        <v>30</v>
      </c>
      <c r="H1173" s="62">
        <f>ROUNDUP((VLOOKUP(B1173,Sheet1!U:AA,6,FALSE)-2)*(0.042*(D1173-1)+0.2)+0.4,0)</f>
        <v>18</v>
      </c>
      <c r="I1173" s="62">
        <f>ROUNDUP((VLOOKUP(B1173,Sheet1!U:AA,7,FALSE)-2)*(0.042*(D1173-1)+0.2)+0.4,0)</f>
        <v>7</v>
      </c>
      <c r="J1173" s="62">
        <f>E1173*8+F1173*2+G1173*3+H1173*3+I1173*1+VLOOKUP(B1173,Sheet1!AU:AZ,2,FALSE)</f>
        <v>471</v>
      </c>
      <c r="K1173" s="62">
        <f>E1173*1+F1173*2+G1173*2+H1173*2+I1173*10+VLOOKUP(B1173,Sheet1!AU:AZ,3,FALSE)</f>
        <v>276</v>
      </c>
      <c r="L1173" s="62">
        <f>E1173*0.1+F1173*2+G1173*0.2+H1173*0.26+I1173*0.1+VLOOKUP(B1173,Sheet1!AU:AZ,4,FALSE)</f>
        <v>94.38</v>
      </c>
      <c r="M1173" s="62">
        <f>E1173*0.1+F1173*0.2+G1173*2+H1173*0.2+I1173*0.1+VLOOKUP(B1173,Sheet1!AU:AZ,5,FALSE)</f>
        <v>93.3</v>
      </c>
      <c r="N1173" s="62">
        <f>E1173*0.1+F1173*0.2+G1173*0.2+H1173*2+I1173*0.1+VLOOKUP(B1173,Sheet1!AU:AZ,6,FALSE)</f>
        <v>71.7</v>
      </c>
      <c r="O1173" s="62">
        <f t="shared" si="334"/>
        <v>-2.2</v>
      </c>
      <c r="P1173" s="62">
        <f t="shared" si="335"/>
        <v>20.9</v>
      </c>
      <c r="R1173" s="9">
        <f t="shared" si="329"/>
        <v>24</v>
      </c>
      <c r="S1173" s="9">
        <f t="shared" si="318"/>
        <v>162.44</v>
      </c>
      <c r="T1173" s="9">
        <f t="shared" si="319"/>
        <v>34.8</v>
      </c>
      <c r="U1173" s="66">
        <f t="shared" si="330"/>
        <v>179</v>
      </c>
      <c r="V1173" s="9">
        <f t="shared" si="331"/>
        <v>214.8</v>
      </c>
      <c r="W1173" s="67">
        <f t="shared" si="332"/>
        <v>135</v>
      </c>
      <c r="Y1173" s="69">
        <f>VLOOKUP(D1173,Sheet2!P:Q,2,FALSE)</f>
        <v>38</v>
      </c>
      <c r="AB1173" s="4" t="str">
        <f>IF('表格编辑 '!D1230="monster","普通","BOSS")</f>
        <v>普通</v>
      </c>
      <c r="AD1173" s="50">
        <f>VLOOKUP(D1173,映射!AK:AL,2,FALSE)</f>
        <v>3</v>
      </c>
      <c r="AE1173" s="50" t="s">
        <v>37</v>
      </c>
      <c r="AF1173" s="4">
        <f>VLOOKUP(AE1173,映射!AN:AO,2,FALSE)</f>
        <v>2</v>
      </c>
      <c r="AG1173" s="50">
        <v>1</v>
      </c>
      <c r="AH1173" s="70">
        <v>1</v>
      </c>
      <c r="AI1173" s="16">
        <f t="shared" si="320"/>
        <v>40817</v>
      </c>
      <c r="AJ1173" s="16">
        <f t="shared" si="321"/>
        <v>50144</v>
      </c>
      <c r="AK1173" s="16">
        <f t="shared" si="322"/>
        <v>24</v>
      </c>
      <c r="AL1173" s="16" t="str">
        <f t="shared" si="323"/>
        <v>哥布林</v>
      </c>
      <c r="AM1173" s="16">
        <f t="shared" si="324"/>
        <v>1074</v>
      </c>
      <c r="AN1173" s="16">
        <f t="shared" si="325"/>
        <v>942</v>
      </c>
      <c r="AO1173" s="16">
        <f t="shared" si="333"/>
        <v>132</v>
      </c>
      <c r="AP1173" s="16">
        <f t="shared" si="326"/>
        <v>603</v>
      </c>
      <c r="AQ1173" s="16">
        <f t="shared" si="327"/>
        <v>552</v>
      </c>
      <c r="AR1173" s="16">
        <f t="shared" si="328"/>
        <v>142</v>
      </c>
      <c r="AS1173" s="16"/>
      <c r="AT1173" s="16">
        <v>56.2</v>
      </c>
      <c r="AU1173" s="16">
        <v>40</v>
      </c>
      <c r="AV1173" s="16">
        <v>-2</v>
      </c>
      <c r="AW1173" s="16"/>
    </row>
    <row r="1174" spans="1:49">
      <c r="A1174" s="62">
        <f>'表格编辑 '!A1231</f>
        <v>40818</v>
      </c>
      <c r="B1174" s="62">
        <f>'表格编辑 '!B1231</f>
        <v>50076</v>
      </c>
      <c r="C1174" s="62" t="str">
        <f>VLOOKUP(B1174,映射!A:B,2,FALSE)</f>
        <v>风蜘蛛</v>
      </c>
      <c r="D1174" s="62">
        <f>'表格编辑 '!E1231</f>
        <v>24</v>
      </c>
      <c r="E1174" s="62">
        <f>ROUNDUP((VLOOKUP(B1174,Sheet1!U:AA,3,FALSE)-2)*(0.042*(D1174-1)+0.2)+0.4,0)</f>
        <v>28</v>
      </c>
      <c r="F1174" s="62">
        <f>ROUNDUP((VLOOKUP(B1174,Sheet1!U:AA,4,FALSE)-2)*(0.042*(D1174-1)+0.2)+0.4,0)</f>
        <v>31</v>
      </c>
      <c r="G1174" s="62">
        <f>ROUNDUP((VLOOKUP(B1174,Sheet1!U:AA,5,FALSE)-2)*(0.042*(D1174-1)+0.2)+0.4,0)</f>
        <v>22</v>
      </c>
      <c r="H1174" s="62">
        <f>ROUNDUP((VLOOKUP(B1174,Sheet1!U:AA,6,FALSE)-2)*(0.042*(D1174-1)+0.2)+0.4,0)</f>
        <v>21</v>
      </c>
      <c r="I1174" s="62">
        <f>ROUNDUP((VLOOKUP(B1174,Sheet1!U:AA,7,FALSE)-2)*(0.042*(D1174-1)+0.2)+0.4,0)</f>
        <v>20</v>
      </c>
      <c r="J1174" s="62">
        <f>E1174*8+F1174*2+G1174*3+H1174*3+I1174*1+VLOOKUP(B1174,Sheet1!AU:AZ,2,FALSE)</f>
        <v>455</v>
      </c>
      <c r="K1174" s="62">
        <f>E1174*1+F1174*2+G1174*2+H1174*2+I1174*10+VLOOKUP(B1174,Sheet1!AU:AZ,3,FALSE)</f>
        <v>396</v>
      </c>
      <c r="L1174" s="62">
        <f>E1174*0.1+F1174*2+G1174*0.2+H1174*0.26+I1174*0.1+VLOOKUP(B1174,Sheet1!AU:AZ,4,FALSE)</f>
        <v>96.66</v>
      </c>
      <c r="M1174" s="62">
        <f>E1174*0.1+F1174*0.2+G1174*2+H1174*0.2+I1174*0.1+VLOOKUP(B1174,Sheet1!AU:AZ,5,FALSE)</f>
        <v>79.2</v>
      </c>
      <c r="N1174" s="62">
        <f>E1174*0.1+F1174*0.2+G1174*0.2+H1174*2+I1174*0.1+VLOOKUP(B1174,Sheet1!AU:AZ,6,FALSE)</f>
        <v>77.4</v>
      </c>
      <c r="O1174" s="62">
        <f t="shared" si="334"/>
        <v>6.8</v>
      </c>
      <c r="P1174" s="62">
        <f t="shared" si="335"/>
        <v>19.3</v>
      </c>
      <c r="R1174" s="9">
        <f t="shared" si="329"/>
        <v>24</v>
      </c>
      <c r="S1174" s="9">
        <f t="shared" si="318"/>
        <v>162.44</v>
      </c>
      <c r="T1174" s="9">
        <f t="shared" si="319"/>
        <v>34.8</v>
      </c>
      <c r="U1174" s="66">
        <f t="shared" si="330"/>
        <v>198</v>
      </c>
      <c r="V1174" s="9">
        <f t="shared" si="331"/>
        <v>237.6</v>
      </c>
      <c r="W1174" s="67">
        <f t="shared" si="332"/>
        <v>140</v>
      </c>
      <c r="Y1174" s="69">
        <f>VLOOKUP(D1174,Sheet2!P:Q,2,FALSE)</f>
        <v>38</v>
      </c>
      <c r="AB1174" s="4" t="str">
        <f>IF('表格编辑 '!D1231="monster","普通","BOSS")</f>
        <v>普通</v>
      </c>
      <c r="AD1174" s="50">
        <f>VLOOKUP(D1174,映射!AK:AL,2,FALSE)</f>
        <v>3</v>
      </c>
      <c r="AE1174" s="50" t="s">
        <v>37</v>
      </c>
      <c r="AF1174" s="4">
        <f>VLOOKUP(AE1174,映射!AN:AO,2,FALSE)</f>
        <v>2</v>
      </c>
      <c r="AG1174" s="50">
        <v>1</v>
      </c>
      <c r="AH1174" s="70">
        <v>1</v>
      </c>
      <c r="AI1174" s="16">
        <f t="shared" si="320"/>
        <v>40818</v>
      </c>
      <c r="AJ1174" s="16">
        <f t="shared" si="321"/>
        <v>50076</v>
      </c>
      <c r="AK1174" s="16">
        <f t="shared" si="322"/>
        <v>24</v>
      </c>
      <c r="AL1174" s="16" t="str">
        <f t="shared" si="323"/>
        <v>风蜘蛛</v>
      </c>
      <c r="AM1174" s="16">
        <f t="shared" si="324"/>
        <v>1188</v>
      </c>
      <c r="AN1174" s="16">
        <f t="shared" si="325"/>
        <v>910</v>
      </c>
      <c r="AO1174" s="16">
        <f t="shared" si="333"/>
        <v>278</v>
      </c>
      <c r="AP1174" s="16">
        <f t="shared" si="326"/>
        <v>733</v>
      </c>
      <c r="AQ1174" s="16">
        <f t="shared" si="327"/>
        <v>792</v>
      </c>
      <c r="AR1174" s="16">
        <f t="shared" si="328"/>
        <v>145</v>
      </c>
      <c r="AS1174" s="16"/>
      <c r="AT1174" s="16">
        <v>35.6</v>
      </c>
      <c r="AU1174" s="16">
        <v>42.8</v>
      </c>
      <c r="AV1174" s="16">
        <v>4.1</v>
      </c>
      <c r="AW1174" s="16"/>
    </row>
    <row r="1175" spans="1:49">
      <c r="A1175" s="62">
        <f>'表格编辑 '!A1232</f>
        <v>40819</v>
      </c>
      <c r="B1175" s="62">
        <f>'表格编辑 '!B1232</f>
        <v>50081</v>
      </c>
      <c r="C1175" s="62" t="str">
        <f>VLOOKUP(B1175,映射!A:B,2,FALSE)</f>
        <v>冰晶树妖</v>
      </c>
      <c r="D1175" s="62">
        <f>'表格编辑 '!E1232</f>
        <v>24</v>
      </c>
      <c r="E1175" s="62">
        <f>ROUNDUP((VLOOKUP(B1175,Sheet1!U:AA,3,FALSE)-2)*(0.042*(D1175-1)+0.2)+0.4,0)</f>
        <v>39</v>
      </c>
      <c r="F1175" s="62">
        <f>ROUNDUP((VLOOKUP(B1175,Sheet1!U:AA,4,FALSE)-2)*(0.042*(D1175-1)+0.2)+0.4,0)</f>
        <v>22</v>
      </c>
      <c r="G1175" s="62">
        <f>ROUNDUP((VLOOKUP(B1175,Sheet1!U:AA,5,FALSE)-2)*(0.042*(D1175-1)+0.2)+0.4,0)</f>
        <v>36</v>
      </c>
      <c r="H1175" s="62">
        <f>ROUNDUP((VLOOKUP(B1175,Sheet1!U:AA,6,FALSE)-2)*(0.042*(D1175-1)+0.2)+0.4,0)</f>
        <v>23</v>
      </c>
      <c r="I1175" s="62">
        <f>ROUNDUP((VLOOKUP(B1175,Sheet1!U:AA,7,FALSE)-2)*(0.042*(D1175-1)+0.2)+0.4,0)</f>
        <v>30</v>
      </c>
      <c r="J1175" s="62">
        <f>E1175*8+F1175*2+G1175*3+H1175*3+I1175*1+VLOOKUP(B1175,Sheet1!AU:AZ,2,FALSE)</f>
        <v>583</v>
      </c>
      <c r="K1175" s="62">
        <f>E1175*1+F1175*2+G1175*2+H1175*2+I1175*10+VLOOKUP(B1175,Sheet1!AU:AZ,3,FALSE)</f>
        <v>521</v>
      </c>
      <c r="L1175" s="62">
        <f>E1175*0.1+F1175*2+G1175*0.2+H1175*0.26+I1175*0.1+VLOOKUP(B1175,Sheet1!AU:AZ,4,FALSE)</f>
        <v>84.08</v>
      </c>
      <c r="M1175" s="62">
        <f>E1175*0.1+F1175*0.2+G1175*2+H1175*0.2+I1175*0.1+VLOOKUP(B1175,Sheet1!AU:AZ,5,FALSE)</f>
        <v>107.9</v>
      </c>
      <c r="N1175" s="62">
        <f>E1175*0.1+F1175*0.2+G1175*0.2+H1175*2+I1175*0.1+VLOOKUP(B1175,Sheet1!AU:AZ,6,FALSE)</f>
        <v>84.5</v>
      </c>
      <c r="O1175" s="62">
        <f t="shared" si="334"/>
        <v>15</v>
      </c>
      <c r="P1175" s="62">
        <f t="shared" si="335"/>
        <v>27</v>
      </c>
      <c r="R1175" s="9">
        <f t="shared" si="329"/>
        <v>24</v>
      </c>
      <c r="S1175" s="9">
        <f t="shared" ref="S1175:S1238" si="336">VLOOKUP(R1175,LVgongfang,9,FALSE)+Y1175</f>
        <v>162.44</v>
      </c>
      <c r="T1175" s="9">
        <f t="shared" ref="T1175:T1238" si="337">VLOOKUP(R1175,LVgongfang,10,FALSE)</f>
        <v>34.8</v>
      </c>
      <c r="U1175" s="66">
        <f t="shared" si="330"/>
        <v>163</v>
      </c>
      <c r="V1175" s="9">
        <f t="shared" si="331"/>
        <v>195.6</v>
      </c>
      <c r="W1175" s="67">
        <f t="shared" si="332"/>
        <v>113</v>
      </c>
      <c r="Y1175" s="69">
        <f>VLOOKUP(D1175,Sheet2!P:Q,2,FALSE)</f>
        <v>38</v>
      </c>
      <c r="AB1175" s="4" t="str">
        <f>IF('表格编辑 '!D1232="monster","普通","BOSS")</f>
        <v>普通</v>
      </c>
      <c r="AD1175" s="50">
        <f>VLOOKUP(D1175,映射!AK:AL,2,FALSE)</f>
        <v>3</v>
      </c>
      <c r="AE1175" s="50" t="s">
        <v>37</v>
      </c>
      <c r="AF1175" s="4">
        <f>VLOOKUP(AE1175,映射!AN:AO,2,FALSE)</f>
        <v>2</v>
      </c>
      <c r="AG1175" s="50">
        <v>1</v>
      </c>
      <c r="AH1175" s="70">
        <v>1</v>
      </c>
      <c r="AI1175" s="16">
        <f t="shared" ref="AI1175:AI1238" si="338">A1175</f>
        <v>40819</v>
      </c>
      <c r="AJ1175" s="16">
        <f t="shared" ref="AJ1175:AJ1238" si="339">B1175</f>
        <v>50081</v>
      </c>
      <c r="AK1175" s="16">
        <f t="shared" ref="AK1175:AK1238" si="340">D1175</f>
        <v>24</v>
      </c>
      <c r="AL1175" s="16" t="str">
        <f t="shared" ref="AL1175:AL1238" si="341">C1175</f>
        <v>冰晶树妖</v>
      </c>
      <c r="AM1175" s="16">
        <f t="shared" ref="AM1175:AM1238" si="342">U1175*AD1175*AG1175*AF1175</f>
        <v>978</v>
      </c>
      <c r="AN1175" s="16">
        <f t="shared" ref="AN1175:AN1238" si="343">J1175*AF1175</f>
        <v>1166</v>
      </c>
      <c r="AO1175" s="16">
        <f t="shared" si="333"/>
        <v>-188</v>
      </c>
      <c r="AP1175" s="16">
        <f t="shared" ref="AP1175:AP1238" si="344">J1175+AO1175</f>
        <v>395</v>
      </c>
      <c r="AQ1175" s="16">
        <f t="shared" ref="AQ1175:AQ1238" si="345">K1175*AF1175</f>
        <v>1042</v>
      </c>
      <c r="AR1175" s="16">
        <f t="shared" ref="AR1175:AR1238" si="346">ROUNDUP(L1175*IF(AF1175&gt;1,1.5,1),0)</f>
        <v>127</v>
      </c>
      <c r="AS1175" s="16"/>
      <c r="AT1175" s="16">
        <v>55.3</v>
      </c>
      <c r="AU1175" s="16">
        <v>37.3</v>
      </c>
      <c r="AV1175" s="16">
        <v>9</v>
      </c>
      <c r="AW1175" s="16"/>
    </row>
    <row r="1176" spans="1:49">
      <c r="A1176" s="62">
        <f>'表格编辑 '!A1233</f>
        <v>40820</v>
      </c>
      <c r="B1176" s="62">
        <f>'表格编辑 '!B1233</f>
        <v>50006</v>
      </c>
      <c r="C1176" s="62" t="str">
        <f>VLOOKUP(B1176,映射!A:B,2,FALSE)</f>
        <v>猫人</v>
      </c>
      <c r="D1176" s="62">
        <f>'表格编辑 '!E1233</f>
        <v>24</v>
      </c>
      <c r="E1176" s="62">
        <f>ROUNDUP((VLOOKUP(B1176,Sheet1!U:AA,3,FALSE)-2)*(0.042*(D1176-1)+0.2)+0.4,0)</f>
        <v>25</v>
      </c>
      <c r="F1176" s="62">
        <f>ROUNDUP((VLOOKUP(B1176,Sheet1!U:AA,4,FALSE)-2)*(0.042*(D1176-1)+0.2)+0.4,0)</f>
        <v>30</v>
      </c>
      <c r="G1176" s="62">
        <f>ROUNDUP((VLOOKUP(B1176,Sheet1!U:AA,5,FALSE)-2)*(0.042*(D1176-1)+0.2)+0.4,0)</f>
        <v>16</v>
      </c>
      <c r="H1176" s="62">
        <f>ROUNDUP((VLOOKUP(B1176,Sheet1!U:AA,6,FALSE)-2)*(0.042*(D1176-1)+0.2)+0.4,0)</f>
        <v>29</v>
      </c>
      <c r="I1176" s="62">
        <f>ROUNDUP((VLOOKUP(B1176,Sheet1!U:AA,7,FALSE)-2)*(0.042*(D1176-1)+0.2)+0.4,0)</f>
        <v>27</v>
      </c>
      <c r="J1176" s="62">
        <f>E1176*8+F1176*2+G1176*3+H1176*3+I1176*1+VLOOKUP(B1176,Sheet1!AU:AZ,2,FALSE)</f>
        <v>442</v>
      </c>
      <c r="K1176" s="62">
        <f>E1176*1+F1176*2+G1176*2+H1176*2+I1176*10+VLOOKUP(B1176,Sheet1!AU:AZ,3,FALSE)</f>
        <v>465</v>
      </c>
      <c r="L1176" s="62">
        <f>E1176*0.1+F1176*2+G1176*0.2+H1176*0.26+I1176*0.1+VLOOKUP(B1176,Sheet1!AU:AZ,4,FALSE)</f>
        <v>95.94</v>
      </c>
      <c r="M1176" s="62">
        <f>E1176*0.1+F1176*0.2+G1176*2+H1176*0.2+I1176*0.1+VLOOKUP(B1176,Sheet1!AU:AZ,5,FALSE)</f>
        <v>69</v>
      </c>
      <c r="N1176" s="62">
        <f>E1176*0.1+F1176*0.2+G1176*0.2+H1176*2+I1176*0.1+VLOOKUP(B1176,Sheet1!AU:AZ,6,FALSE)</f>
        <v>92.4</v>
      </c>
      <c r="O1176" s="62">
        <f t="shared" si="334"/>
        <v>11.4</v>
      </c>
      <c r="P1176" s="62">
        <f t="shared" si="335"/>
        <v>18.5</v>
      </c>
      <c r="R1176" s="9">
        <f t="shared" ref="R1176:R1239" si="347">D1176</f>
        <v>24</v>
      </c>
      <c r="S1176" s="9">
        <f t="shared" si="336"/>
        <v>162.44</v>
      </c>
      <c r="T1176" s="9">
        <f t="shared" si="337"/>
        <v>34.8</v>
      </c>
      <c r="U1176" s="66">
        <f t="shared" ref="U1176:U1239" si="348">ROUND((S1176^2*3)/(S1176+M1176*3),0)</f>
        <v>214</v>
      </c>
      <c r="V1176" s="9">
        <f t="shared" ref="V1176:V1239" si="349">U1176*1.2</f>
        <v>256.8</v>
      </c>
      <c r="W1176" s="67">
        <f t="shared" ref="W1176:W1239" si="350">ROUNDUP((L1176^2*3)/(L1176+T1176*3),0)</f>
        <v>138</v>
      </c>
      <c r="Y1176" s="69">
        <f>VLOOKUP(D1176,Sheet2!P:Q,2,FALSE)</f>
        <v>38</v>
      </c>
      <c r="AB1176" s="4" t="str">
        <f>IF('表格编辑 '!D1233="monster","普通","BOSS")</f>
        <v>普通</v>
      </c>
      <c r="AD1176" s="50">
        <f>VLOOKUP(D1176,映射!AK:AL,2,FALSE)</f>
        <v>3</v>
      </c>
      <c r="AE1176" s="50" t="s">
        <v>37</v>
      </c>
      <c r="AF1176" s="4">
        <f>VLOOKUP(AE1176,映射!AN:AO,2,FALSE)</f>
        <v>2</v>
      </c>
      <c r="AG1176" s="50">
        <v>1</v>
      </c>
      <c r="AH1176" s="70">
        <v>1</v>
      </c>
      <c r="AI1176" s="16">
        <f t="shared" si="338"/>
        <v>40820</v>
      </c>
      <c r="AJ1176" s="16">
        <f t="shared" si="339"/>
        <v>50006</v>
      </c>
      <c r="AK1176" s="16">
        <f t="shared" si="340"/>
        <v>24</v>
      </c>
      <c r="AL1176" s="16" t="str">
        <f t="shared" si="341"/>
        <v>猫人</v>
      </c>
      <c r="AM1176" s="16">
        <f t="shared" si="342"/>
        <v>1284</v>
      </c>
      <c r="AN1176" s="16">
        <f t="shared" si="343"/>
        <v>884</v>
      </c>
      <c r="AO1176" s="16">
        <f t="shared" ref="AO1176:AO1239" si="351">AM1176-AN1176</f>
        <v>400</v>
      </c>
      <c r="AP1176" s="16">
        <f t="shared" si="344"/>
        <v>842</v>
      </c>
      <c r="AQ1176" s="16">
        <f t="shared" si="345"/>
        <v>930</v>
      </c>
      <c r="AR1176" s="16">
        <f t="shared" si="346"/>
        <v>144</v>
      </c>
      <c r="AS1176" s="16"/>
      <c r="AT1176" s="16">
        <v>36</v>
      </c>
      <c r="AU1176" s="16">
        <v>54</v>
      </c>
      <c r="AV1176" s="16">
        <v>1</v>
      </c>
      <c r="AW1176" s="16"/>
    </row>
    <row r="1177" spans="1:49">
      <c r="A1177" s="62">
        <f>'表格编辑 '!A1234</f>
        <v>40821</v>
      </c>
      <c r="B1177" s="62">
        <f>'表格编辑 '!B1234</f>
        <v>50122</v>
      </c>
      <c r="C1177" s="62" t="str">
        <f>VLOOKUP(B1177,映射!A:B,2,FALSE)</f>
        <v>纯白恐怖箱</v>
      </c>
      <c r="D1177" s="62">
        <f>'表格编辑 '!E1234</f>
        <v>24</v>
      </c>
      <c r="E1177" s="62">
        <f>ROUNDUP((VLOOKUP(B1177,Sheet1!U:AA,3,FALSE)-2)*(0.042*(D1177-1)+0.2)+0.4,0)</f>
        <v>21</v>
      </c>
      <c r="F1177" s="62">
        <f>ROUNDUP((VLOOKUP(B1177,Sheet1!U:AA,4,FALSE)-2)*(0.042*(D1177-1)+0.2)+0.4,0)</f>
        <v>38</v>
      </c>
      <c r="G1177" s="62">
        <f>ROUNDUP((VLOOKUP(B1177,Sheet1!U:AA,5,FALSE)-2)*(0.042*(D1177-1)+0.2)+0.4,0)</f>
        <v>44</v>
      </c>
      <c r="H1177" s="62">
        <f>ROUNDUP((VLOOKUP(B1177,Sheet1!U:AA,6,FALSE)-2)*(0.042*(D1177-1)+0.2)+0.4,0)</f>
        <v>17</v>
      </c>
      <c r="I1177" s="62">
        <f>ROUNDUP((VLOOKUP(B1177,Sheet1!U:AA,7,FALSE)-2)*(0.042*(D1177-1)+0.2)+0.4,0)</f>
        <v>48</v>
      </c>
      <c r="J1177" s="62">
        <f>E1177*8+F1177*2+G1177*3+H1177*3+I1177*1+VLOOKUP(B1177,Sheet1!AU:AZ,2,FALSE)</f>
        <v>495</v>
      </c>
      <c r="K1177" s="62">
        <f>E1177*1+F1177*2+G1177*2+H1177*2+I1177*10+VLOOKUP(B1177,Sheet1!AU:AZ,3,FALSE)</f>
        <v>719</v>
      </c>
      <c r="L1177" s="62">
        <f>E1177*0.1+F1177*2+G1177*0.2+H1177*0.26+I1177*0.1+VLOOKUP(B1177,Sheet1!AU:AZ,4,FALSE)</f>
        <v>116.12</v>
      </c>
      <c r="M1177" s="62">
        <f>E1177*0.1+F1177*0.2+G1177*2+H1177*0.2+I1177*0.1+VLOOKUP(B1177,Sheet1!AU:AZ,5,FALSE)</f>
        <v>125.9</v>
      </c>
      <c r="N1177" s="62">
        <f>E1177*0.1+F1177*0.2+G1177*0.2+H1177*2+I1177*0.1+VLOOKUP(B1177,Sheet1!AU:AZ,6,FALSE)</f>
        <v>77.3</v>
      </c>
      <c r="O1177" s="62">
        <f t="shared" si="334"/>
        <v>35.4</v>
      </c>
      <c r="P1177" s="62">
        <f t="shared" si="335"/>
        <v>7.2</v>
      </c>
      <c r="R1177" s="9">
        <f t="shared" si="347"/>
        <v>24</v>
      </c>
      <c r="S1177" s="9">
        <f t="shared" si="336"/>
        <v>162.44</v>
      </c>
      <c r="T1177" s="9">
        <f t="shared" si="337"/>
        <v>34.8</v>
      </c>
      <c r="U1177" s="66">
        <f t="shared" si="348"/>
        <v>147</v>
      </c>
      <c r="V1177" s="9">
        <f t="shared" si="349"/>
        <v>176.4</v>
      </c>
      <c r="W1177" s="67">
        <f t="shared" si="350"/>
        <v>184</v>
      </c>
      <c r="Y1177" s="69">
        <f>VLOOKUP(D1177,Sheet2!P:Q,2,FALSE)</f>
        <v>38</v>
      </c>
      <c r="AB1177" s="4" t="str">
        <f>IF('表格编辑 '!D1234="monster","普通","BOSS")</f>
        <v>普通</v>
      </c>
      <c r="AD1177" s="50">
        <f>VLOOKUP(D1177,映射!AK:AL,2,FALSE)</f>
        <v>3</v>
      </c>
      <c r="AE1177" s="50" t="s">
        <v>37</v>
      </c>
      <c r="AF1177" s="4">
        <f>VLOOKUP(AE1177,映射!AN:AO,2,FALSE)</f>
        <v>2</v>
      </c>
      <c r="AG1177" s="50">
        <v>1</v>
      </c>
      <c r="AH1177" s="70">
        <v>1</v>
      </c>
      <c r="AI1177" s="16">
        <f t="shared" si="338"/>
        <v>40821</v>
      </c>
      <c r="AJ1177" s="16">
        <f t="shared" si="339"/>
        <v>50122</v>
      </c>
      <c r="AK1177" s="16">
        <f t="shared" si="340"/>
        <v>24</v>
      </c>
      <c r="AL1177" s="16" t="str">
        <f t="shared" si="341"/>
        <v>纯白恐怖箱</v>
      </c>
      <c r="AM1177" s="16">
        <f t="shared" si="342"/>
        <v>882</v>
      </c>
      <c r="AN1177" s="16">
        <f t="shared" si="343"/>
        <v>990</v>
      </c>
      <c r="AO1177" s="16">
        <f t="shared" si="351"/>
        <v>-108</v>
      </c>
      <c r="AP1177" s="16">
        <f t="shared" si="344"/>
        <v>387</v>
      </c>
      <c r="AQ1177" s="16">
        <f t="shared" si="345"/>
        <v>1438</v>
      </c>
      <c r="AR1177" s="16">
        <f t="shared" si="346"/>
        <v>175</v>
      </c>
      <c r="AS1177" s="16"/>
      <c r="AT1177" s="16">
        <v>57.6</v>
      </c>
      <c r="AU1177" s="16">
        <v>30.6</v>
      </c>
      <c r="AV1177" s="16">
        <v>24.6</v>
      </c>
      <c r="AW1177" s="16"/>
    </row>
    <row r="1178" spans="1:49">
      <c r="A1178" s="62">
        <f>'表格编辑 '!A1235</f>
        <v>40822</v>
      </c>
      <c r="B1178" s="62">
        <f>'表格编辑 '!B1235</f>
        <v>50154</v>
      </c>
      <c r="C1178" s="62" t="str">
        <f>VLOOKUP(B1178,映射!A:B,2,FALSE)</f>
        <v>海贼</v>
      </c>
      <c r="D1178" s="62">
        <f>'表格编辑 '!E1235</f>
        <v>24</v>
      </c>
      <c r="E1178" s="62">
        <f>ROUNDUP((VLOOKUP(B1178,Sheet1!U:AA,3,FALSE)-2)*(0.042*(D1178-1)+0.2)+0.4,0)</f>
        <v>21</v>
      </c>
      <c r="F1178" s="62">
        <f>ROUNDUP((VLOOKUP(B1178,Sheet1!U:AA,4,FALSE)-2)*(0.042*(D1178-1)+0.2)+0.4,0)</f>
        <v>35</v>
      </c>
      <c r="G1178" s="62">
        <f>ROUNDUP((VLOOKUP(B1178,Sheet1!U:AA,5,FALSE)-2)*(0.042*(D1178-1)+0.2)+0.4,0)</f>
        <v>25</v>
      </c>
      <c r="H1178" s="62">
        <f>ROUNDUP((VLOOKUP(B1178,Sheet1!U:AA,6,FALSE)-2)*(0.042*(D1178-1)+0.2)+0.4,0)</f>
        <v>31</v>
      </c>
      <c r="I1178" s="62">
        <f>ROUNDUP((VLOOKUP(B1178,Sheet1!U:AA,7,FALSE)-2)*(0.042*(D1178-1)+0.2)+0.4,0)</f>
        <v>15</v>
      </c>
      <c r="J1178" s="62">
        <f>E1178*8+F1178*2+G1178*3+H1178*3+I1178*1+VLOOKUP(B1178,Sheet1!AU:AZ,2,FALSE)</f>
        <v>441</v>
      </c>
      <c r="K1178" s="62">
        <f>E1178*1+F1178*2+G1178*2+H1178*2+I1178*10+VLOOKUP(B1178,Sheet1!AU:AZ,3,FALSE)</f>
        <v>373</v>
      </c>
      <c r="L1178" s="62">
        <f>E1178*0.1+F1178*2+G1178*0.2+H1178*0.26+I1178*0.1+VLOOKUP(B1178,Sheet1!AU:AZ,4,FALSE)</f>
        <v>106.66</v>
      </c>
      <c r="M1178" s="62">
        <f>E1178*0.1+F1178*0.2+G1178*2+H1178*0.2+I1178*0.1+VLOOKUP(B1178,Sheet1!AU:AZ,5,FALSE)</f>
        <v>86.8</v>
      </c>
      <c r="N1178" s="62">
        <f>E1178*0.1+F1178*0.2+G1178*0.2+H1178*2+I1178*0.1+VLOOKUP(B1178,Sheet1!AU:AZ,6,FALSE)</f>
        <v>97.6</v>
      </c>
      <c r="O1178" s="62">
        <f t="shared" si="334"/>
        <v>4.1</v>
      </c>
      <c r="P1178" s="62">
        <f t="shared" si="335"/>
        <v>15.5</v>
      </c>
      <c r="R1178" s="9">
        <f t="shared" si="347"/>
        <v>24</v>
      </c>
      <c r="S1178" s="9">
        <f t="shared" si="336"/>
        <v>162.44</v>
      </c>
      <c r="T1178" s="9">
        <f t="shared" si="337"/>
        <v>34.8</v>
      </c>
      <c r="U1178" s="66">
        <f t="shared" si="348"/>
        <v>187</v>
      </c>
      <c r="V1178" s="9">
        <f t="shared" si="349"/>
        <v>224.4</v>
      </c>
      <c r="W1178" s="67">
        <f t="shared" si="350"/>
        <v>162</v>
      </c>
      <c r="Y1178" s="69">
        <f>VLOOKUP(D1178,Sheet2!P:Q,2,FALSE)</f>
        <v>38</v>
      </c>
      <c r="AB1178" s="4" t="str">
        <f>IF('表格编辑 '!D1235="monster","普通","BOSS")</f>
        <v>普通</v>
      </c>
      <c r="AD1178" s="50">
        <f>VLOOKUP(D1178,映射!AK:AL,2,FALSE)</f>
        <v>3</v>
      </c>
      <c r="AE1178" s="50" t="s">
        <v>37</v>
      </c>
      <c r="AF1178" s="4">
        <f>VLOOKUP(AE1178,映射!AN:AO,2,FALSE)</f>
        <v>2</v>
      </c>
      <c r="AG1178" s="50">
        <v>1</v>
      </c>
      <c r="AH1178" s="70">
        <v>1</v>
      </c>
      <c r="AI1178" s="16">
        <f t="shared" si="338"/>
        <v>40822</v>
      </c>
      <c r="AJ1178" s="16">
        <f t="shared" si="339"/>
        <v>50154</v>
      </c>
      <c r="AK1178" s="16">
        <f t="shared" si="340"/>
        <v>24</v>
      </c>
      <c r="AL1178" s="16" t="str">
        <f t="shared" si="341"/>
        <v>海贼</v>
      </c>
      <c r="AM1178" s="16">
        <f t="shared" si="342"/>
        <v>1122</v>
      </c>
      <c r="AN1178" s="16">
        <f t="shared" si="343"/>
        <v>882</v>
      </c>
      <c r="AO1178" s="16">
        <f t="shared" si="351"/>
        <v>240</v>
      </c>
      <c r="AP1178" s="16">
        <f t="shared" si="344"/>
        <v>681</v>
      </c>
      <c r="AQ1178" s="16">
        <f t="shared" si="345"/>
        <v>746</v>
      </c>
      <c r="AR1178" s="16">
        <f t="shared" si="346"/>
        <v>160</v>
      </c>
      <c r="AS1178" s="16"/>
      <c r="AT1178" s="16">
        <v>50.7</v>
      </c>
      <c r="AU1178" s="16">
        <v>59.7</v>
      </c>
      <c r="AV1178" s="16">
        <v>2.8</v>
      </c>
      <c r="AW1178" s="16"/>
    </row>
    <row r="1179" spans="1:49">
      <c r="A1179" s="62">
        <f>'表格编辑 '!A1236</f>
        <v>40823</v>
      </c>
      <c r="B1179" s="62">
        <f>'表格编辑 '!B1236</f>
        <v>50075</v>
      </c>
      <c r="C1179" s="62" t="str">
        <f>VLOOKUP(B1179,映射!A:B,2,FALSE)</f>
        <v>火蜘蛛</v>
      </c>
      <c r="D1179" s="62">
        <f>'表格编辑 '!E1236</f>
        <v>24</v>
      </c>
      <c r="E1179" s="62">
        <f>ROUNDUP((VLOOKUP(B1179,Sheet1!U:AA,3,FALSE)-2)*(0.042*(D1179-1)+0.2)+0.4,0)</f>
        <v>24</v>
      </c>
      <c r="F1179" s="62">
        <f>ROUNDUP((VLOOKUP(B1179,Sheet1!U:AA,4,FALSE)-2)*(0.042*(D1179-1)+0.2)+0.4,0)</f>
        <v>24</v>
      </c>
      <c r="G1179" s="62">
        <f>ROUNDUP((VLOOKUP(B1179,Sheet1!U:AA,5,FALSE)-2)*(0.042*(D1179-1)+0.2)+0.4,0)</f>
        <v>17</v>
      </c>
      <c r="H1179" s="62">
        <f>ROUNDUP((VLOOKUP(B1179,Sheet1!U:AA,6,FALSE)-2)*(0.042*(D1179-1)+0.2)+0.4,0)</f>
        <v>28</v>
      </c>
      <c r="I1179" s="62">
        <f>ROUNDUP((VLOOKUP(B1179,Sheet1!U:AA,7,FALSE)-2)*(0.042*(D1179-1)+0.2)+0.4,0)</f>
        <v>22</v>
      </c>
      <c r="J1179" s="62">
        <f>E1179*8+F1179*2+G1179*3+H1179*3+I1179*1+VLOOKUP(B1179,Sheet1!AU:AZ,2,FALSE)</f>
        <v>417</v>
      </c>
      <c r="K1179" s="62">
        <f>E1179*1+F1179*2+G1179*2+H1179*2+I1179*10+VLOOKUP(B1179,Sheet1!AU:AZ,3,FALSE)</f>
        <v>402</v>
      </c>
      <c r="L1179" s="62">
        <f>E1179*0.1+F1179*2+G1179*0.2+H1179*0.26+I1179*0.1+VLOOKUP(B1179,Sheet1!AU:AZ,4,FALSE)</f>
        <v>83.28</v>
      </c>
      <c r="M1179" s="62">
        <f>E1179*0.1+F1179*0.2+G1179*2+H1179*0.2+I1179*0.1+VLOOKUP(B1179,Sheet1!AU:AZ,5,FALSE)</f>
        <v>69</v>
      </c>
      <c r="N1179" s="62">
        <f>E1179*0.1+F1179*0.2+G1179*0.2+H1179*2+I1179*0.1+VLOOKUP(B1179,Sheet1!AU:AZ,6,FALSE)</f>
        <v>88.8</v>
      </c>
      <c r="O1179" s="62">
        <f t="shared" si="334"/>
        <v>8.6</v>
      </c>
      <c r="P1179" s="62">
        <f t="shared" si="335"/>
        <v>18.5</v>
      </c>
      <c r="R1179" s="9">
        <f t="shared" si="347"/>
        <v>24</v>
      </c>
      <c r="S1179" s="9">
        <f t="shared" si="336"/>
        <v>162.44</v>
      </c>
      <c r="T1179" s="9">
        <f t="shared" si="337"/>
        <v>34.8</v>
      </c>
      <c r="U1179" s="66">
        <f t="shared" si="348"/>
        <v>214</v>
      </c>
      <c r="V1179" s="9">
        <f t="shared" si="349"/>
        <v>256.8</v>
      </c>
      <c r="W1179" s="67">
        <f t="shared" si="350"/>
        <v>111</v>
      </c>
      <c r="Y1179" s="69">
        <f>VLOOKUP(D1179,Sheet2!P:Q,2,FALSE)</f>
        <v>38</v>
      </c>
      <c r="AB1179" s="4" t="str">
        <f>IF('表格编辑 '!D1236="monster","普通","BOSS")</f>
        <v>普通</v>
      </c>
      <c r="AD1179" s="50">
        <f>VLOOKUP(D1179,映射!AK:AL,2,FALSE)</f>
        <v>3</v>
      </c>
      <c r="AE1179" s="50" t="s">
        <v>37</v>
      </c>
      <c r="AF1179" s="4">
        <f>VLOOKUP(AE1179,映射!AN:AO,2,FALSE)</f>
        <v>2</v>
      </c>
      <c r="AG1179" s="50">
        <v>1</v>
      </c>
      <c r="AH1179" s="70">
        <v>1</v>
      </c>
      <c r="AI1179" s="16">
        <f t="shared" si="338"/>
        <v>40823</v>
      </c>
      <c r="AJ1179" s="16">
        <f t="shared" si="339"/>
        <v>50075</v>
      </c>
      <c r="AK1179" s="16">
        <f t="shared" si="340"/>
        <v>24</v>
      </c>
      <c r="AL1179" s="16" t="str">
        <f t="shared" si="341"/>
        <v>火蜘蛛</v>
      </c>
      <c r="AM1179" s="16">
        <f t="shared" si="342"/>
        <v>1284</v>
      </c>
      <c r="AN1179" s="16">
        <f t="shared" si="343"/>
        <v>834</v>
      </c>
      <c r="AO1179" s="16">
        <f t="shared" si="351"/>
        <v>450</v>
      </c>
      <c r="AP1179" s="16">
        <f t="shared" si="344"/>
        <v>867</v>
      </c>
      <c r="AQ1179" s="16">
        <f t="shared" si="345"/>
        <v>804</v>
      </c>
      <c r="AR1179" s="16">
        <f t="shared" si="346"/>
        <v>125</v>
      </c>
      <c r="AS1179" s="16"/>
      <c r="AT1179" s="16">
        <v>37.3</v>
      </c>
      <c r="AU1179" s="16">
        <v>51.7</v>
      </c>
      <c r="AV1179" s="16">
        <v>6.9</v>
      </c>
      <c r="AW1179" s="16"/>
    </row>
    <row r="1180" spans="1:49">
      <c r="A1180" s="62">
        <f>'表格编辑 '!A1237</f>
        <v>40824</v>
      </c>
      <c r="B1180" s="62">
        <f>'表格编辑 '!B1237</f>
        <v>50065</v>
      </c>
      <c r="C1180" s="62" t="str">
        <f>VLOOKUP(B1180,映射!A:B,2,FALSE)</f>
        <v>虎头蜂</v>
      </c>
      <c r="D1180" s="62">
        <f>'表格编辑 '!E1237</f>
        <v>24</v>
      </c>
      <c r="E1180" s="62">
        <f>ROUNDUP((VLOOKUP(B1180,Sheet1!U:AA,3,FALSE)-2)*(0.042*(D1180-1)+0.2)+0.4,0)</f>
        <v>14</v>
      </c>
      <c r="F1180" s="62">
        <f>ROUNDUP((VLOOKUP(B1180,Sheet1!U:AA,4,FALSE)-2)*(0.042*(D1180-1)+0.2)+0.4,0)</f>
        <v>45</v>
      </c>
      <c r="G1180" s="62">
        <f>ROUNDUP((VLOOKUP(B1180,Sheet1!U:AA,5,FALSE)-2)*(0.042*(D1180-1)+0.2)+0.4,0)</f>
        <v>8</v>
      </c>
      <c r="H1180" s="62">
        <f>ROUNDUP((VLOOKUP(B1180,Sheet1!U:AA,6,FALSE)-2)*(0.042*(D1180-1)+0.2)+0.4,0)</f>
        <v>43</v>
      </c>
      <c r="I1180" s="62">
        <f>ROUNDUP((VLOOKUP(B1180,Sheet1!U:AA,7,FALSE)-2)*(0.042*(D1180-1)+0.2)+0.4,0)</f>
        <v>11</v>
      </c>
      <c r="J1180" s="62">
        <f>E1180*8+F1180*2+G1180*3+H1180*3+I1180*1+VLOOKUP(B1180,Sheet1!AU:AZ,2,FALSE)</f>
        <v>386</v>
      </c>
      <c r="K1180" s="62">
        <f>E1180*1+F1180*2+G1180*2+H1180*2+I1180*10+VLOOKUP(B1180,Sheet1!AU:AZ,3,FALSE)</f>
        <v>336</v>
      </c>
      <c r="L1180" s="62">
        <f>E1180*0.1+F1180*2+G1180*0.2+H1180*0.26+I1180*0.1+VLOOKUP(B1180,Sheet1!AU:AZ,4,FALSE)</f>
        <v>125.28</v>
      </c>
      <c r="M1180" s="62">
        <f>E1180*0.1+F1180*0.2+G1180*2+H1180*0.2+I1180*0.1+VLOOKUP(B1180,Sheet1!AU:AZ,5,FALSE)</f>
        <v>56.1</v>
      </c>
      <c r="N1180" s="62">
        <f>E1180*0.1+F1180*0.2+G1180*0.2+H1180*2+I1180*0.1+VLOOKUP(B1180,Sheet1!AU:AZ,6,FALSE)</f>
        <v>119.1</v>
      </c>
      <c r="O1180" s="62">
        <f t="shared" si="334"/>
        <v>-2.6</v>
      </c>
      <c r="P1180" s="62">
        <f t="shared" si="335"/>
        <v>13.4</v>
      </c>
      <c r="R1180" s="9">
        <f t="shared" si="347"/>
        <v>24</v>
      </c>
      <c r="S1180" s="9">
        <f t="shared" si="336"/>
        <v>162.44</v>
      </c>
      <c r="T1180" s="9">
        <f t="shared" si="337"/>
        <v>34.8</v>
      </c>
      <c r="U1180" s="66">
        <f t="shared" si="348"/>
        <v>239</v>
      </c>
      <c r="V1180" s="9">
        <f t="shared" si="349"/>
        <v>286.8</v>
      </c>
      <c r="W1180" s="67">
        <f t="shared" si="350"/>
        <v>206</v>
      </c>
      <c r="Y1180" s="69">
        <f>VLOOKUP(D1180,Sheet2!P:Q,2,FALSE)</f>
        <v>38</v>
      </c>
      <c r="AB1180" s="4" t="str">
        <f>IF('表格编辑 '!D1237="monster","普通","BOSS")</f>
        <v>普通</v>
      </c>
      <c r="AD1180" s="50">
        <f>VLOOKUP(D1180,映射!AK:AL,2,FALSE)</f>
        <v>3</v>
      </c>
      <c r="AE1180" s="50" t="s">
        <v>37</v>
      </c>
      <c r="AF1180" s="4">
        <f>VLOOKUP(AE1180,映射!AN:AO,2,FALSE)</f>
        <v>2</v>
      </c>
      <c r="AG1180" s="50">
        <v>1</v>
      </c>
      <c r="AH1180" s="70">
        <v>1</v>
      </c>
      <c r="AI1180" s="16">
        <f t="shared" si="338"/>
        <v>40824</v>
      </c>
      <c r="AJ1180" s="16">
        <f t="shared" si="339"/>
        <v>50065</v>
      </c>
      <c r="AK1180" s="16">
        <f t="shared" si="340"/>
        <v>24</v>
      </c>
      <c r="AL1180" s="16" t="str">
        <f t="shared" si="341"/>
        <v>虎头蜂</v>
      </c>
      <c r="AM1180" s="16">
        <f t="shared" si="342"/>
        <v>1434</v>
      </c>
      <c r="AN1180" s="16">
        <f t="shared" si="343"/>
        <v>772</v>
      </c>
      <c r="AO1180" s="16">
        <f t="shared" si="351"/>
        <v>662</v>
      </c>
      <c r="AP1180" s="16">
        <f t="shared" si="344"/>
        <v>1048</v>
      </c>
      <c r="AQ1180" s="16">
        <f t="shared" si="345"/>
        <v>672</v>
      </c>
      <c r="AR1180" s="16">
        <f t="shared" si="346"/>
        <v>188</v>
      </c>
      <c r="AS1180" s="16"/>
      <c r="AT1180" s="16">
        <v>27.1</v>
      </c>
      <c r="AU1180" s="16">
        <v>73.9</v>
      </c>
      <c r="AV1180" s="16">
        <v>-1.2</v>
      </c>
      <c r="AW1180" s="16"/>
    </row>
    <row r="1181" spans="1:49">
      <c r="A1181" s="62">
        <f>'表格编辑 '!A1238</f>
        <v>40825</v>
      </c>
      <c r="B1181" s="62">
        <f>'表格编辑 '!B1238</f>
        <v>50112</v>
      </c>
      <c r="C1181" s="62" t="str">
        <f>VLOOKUP(B1181,映射!A:B,2,FALSE)</f>
        <v>阴影</v>
      </c>
      <c r="D1181" s="62">
        <f>'表格编辑 '!E1238</f>
        <v>24</v>
      </c>
      <c r="E1181" s="62">
        <f>ROUNDUP((VLOOKUP(B1181,Sheet1!U:AA,3,FALSE)-2)*(0.042*(D1181-1)+0.2)+0.4,0)</f>
        <v>31</v>
      </c>
      <c r="F1181" s="62">
        <f>ROUNDUP((VLOOKUP(B1181,Sheet1!U:AA,4,FALSE)-2)*(0.042*(D1181-1)+0.2)+0.4,0)</f>
        <v>27</v>
      </c>
      <c r="G1181" s="62">
        <f>ROUNDUP((VLOOKUP(B1181,Sheet1!U:AA,5,FALSE)-2)*(0.042*(D1181-1)+0.2)+0.4,0)</f>
        <v>24</v>
      </c>
      <c r="H1181" s="62">
        <f>ROUNDUP((VLOOKUP(B1181,Sheet1!U:AA,6,FALSE)-2)*(0.042*(D1181-1)+0.2)+0.4,0)</f>
        <v>24</v>
      </c>
      <c r="I1181" s="62">
        <f>ROUNDUP((VLOOKUP(B1181,Sheet1!U:AA,7,FALSE)-2)*(0.042*(D1181-1)+0.2)+0.4,0)</f>
        <v>27</v>
      </c>
      <c r="J1181" s="62">
        <f>E1181*8+F1181*2+G1181*3+H1181*3+I1181*1+VLOOKUP(B1181,Sheet1!AU:AZ,2,FALSE)</f>
        <v>493</v>
      </c>
      <c r="K1181" s="62">
        <f>E1181*1+F1181*2+G1181*2+H1181*2+I1181*10+VLOOKUP(B1181,Sheet1!AU:AZ,3,FALSE)</f>
        <v>471</v>
      </c>
      <c r="L1181" s="62">
        <f>E1181*0.1+F1181*2+G1181*0.2+H1181*0.26+I1181*0.1+VLOOKUP(B1181,Sheet1!AU:AZ,4,FALSE)</f>
        <v>90.84</v>
      </c>
      <c r="M1181" s="62">
        <f>E1181*0.1+F1181*0.2+G1181*2+H1181*0.2+I1181*0.1+VLOOKUP(B1181,Sheet1!AU:AZ,5,FALSE)</f>
        <v>84</v>
      </c>
      <c r="N1181" s="62">
        <f>E1181*0.1+F1181*0.2+G1181*0.2+H1181*2+I1181*0.1+VLOOKUP(B1181,Sheet1!AU:AZ,6,FALSE)</f>
        <v>84</v>
      </c>
      <c r="O1181" s="62">
        <f t="shared" si="334"/>
        <v>12</v>
      </c>
      <c r="P1181" s="62">
        <f t="shared" si="335"/>
        <v>21.8</v>
      </c>
      <c r="R1181" s="9">
        <f t="shared" si="347"/>
        <v>24</v>
      </c>
      <c r="S1181" s="9">
        <f t="shared" si="336"/>
        <v>162.44</v>
      </c>
      <c r="T1181" s="9">
        <f t="shared" si="337"/>
        <v>34.8</v>
      </c>
      <c r="U1181" s="66">
        <f t="shared" si="348"/>
        <v>191</v>
      </c>
      <c r="V1181" s="9">
        <f t="shared" si="349"/>
        <v>229.2</v>
      </c>
      <c r="W1181" s="67">
        <f t="shared" si="350"/>
        <v>127</v>
      </c>
      <c r="Y1181" s="69">
        <f>VLOOKUP(D1181,Sheet2!P:Q,2,FALSE)</f>
        <v>38</v>
      </c>
      <c r="AB1181" s="4" t="str">
        <f>IF('表格编辑 '!D1238="monster","普通","BOSS")</f>
        <v>BOSS</v>
      </c>
      <c r="AD1181" s="50">
        <f>VLOOKUP(D1181,映射!AK:AL,2,FALSE)</f>
        <v>3</v>
      </c>
      <c r="AE1181" s="50" t="s">
        <v>37</v>
      </c>
      <c r="AF1181" s="4">
        <f>VLOOKUP(AE1181,映射!AN:AO,2,FALSE)</f>
        <v>2</v>
      </c>
      <c r="AG1181" s="50">
        <v>1</v>
      </c>
      <c r="AH1181" s="70">
        <v>1</v>
      </c>
      <c r="AI1181" s="16">
        <f t="shared" si="338"/>
        <v>40825</v>
      </c>
      <c r="AJ1181" s="16">
        <f t="shared" si="339"/>
        <v>50112</v>
      </c>
      <c r="AK1181" s="16">
        <f t="shared" si="340"/>
        <v>24</v>
      </c>
      <c r="AL1181" s="16" t="str">
        <f t="shared" si="341"/>
        <v>阴影</v>
      </c>
      <c r="AM1181" s="16">
        <f t="shared" si="342"/>
        <v>1146</v>
      </c>
      <c r="AN1181" s="16">
        <f t="shared" si="343"/>
        <v>986</v>
      </c>
      <c r="AO1181" s="16">
        <f t="shared" si="351"/>
        <v>160</v>
      </c>
      <c r="AP1181" s="16">
        <f t="shared" si="344"/>
        <v>653</v>
      </c>
      <c r="AQ1181" s="16">
        <f t="shared" si="345"/>
        <v>942</v>
      </c>
      <c r="AR1181" s="16">
        <f t="shared" si="346"/>
        <v>137</v>
      </c>
      <c r="AS1181" s="16"/>
      <c r="AT1181" s="16">
        <v>48</v>
      </c>
      <c r="AU1181" s="16">
        <v>48</v>
      </c>
      <c r="AV1181" s="16">
        <v>8.6</v>
      </c>
      <c r="AW1181" s="16"/>
    </row>
    <row r="1182" spans="1:49">
      <c r="A1182" s="62">
        <f>'表格编辑 '!A1239</f>
        <v>40826</v>
      </c>
      <c r="B1182" s="62">
        <f>'表格编辑 '!B1239</f>
        <v>50045</v>
      </c>
      <c r="C1182" s="62" t="str">
        <f>VLOOKUP(B1182,映射!A:B,2,FALSE)</f>
        <v>血魔</v>
      </c>
      <c r="D1182" s="62">
        <f>'表格编辑 '!E1239</f>
        <v>29</v>
      </c>
      <c r="E1182" s="62">
        <f>ROUNDUP((VLOOKUP(B1182,Sheet1!U:AA,3,FALSE)-2)*(0.042*(D1182-1)+0.2)+0.4,0)</f>
        <v>16</v>
      </c>
      <c r="F1182" s="62">
        <f>ROUNDUP((VLOOKUP(B1182,Sheet1!U:AA,4,FALSE)-2)*(0.042*(D1182-1)+0.2)+0.4,0)</f>
        <v>41</v>
      </c>
      <c r="G1182" s="62">
        <f>ROUNDUP((VLOOKUP(B1182,Sheet1!U:AA,5,FALSE)-2)*(0.042*(D1182-1)+0.2)+0.4,0)</f>
        <v>34</v>
      </c>
      <c r="H1182" s="62">
        <f>ROUNDUP((VLOOKUP(B1182,Sheet1!U:AA,6,FALSE)-2)*(0.042*(D1182-1)+0.2)+0.4,0)</f>
        <v>33</v>
      </c>
      <c r="I1182" s="62">
        <f>ROUNDUP((VLOOKUP(B1182,Sheet1!U:AA,7,FALSE)-2)*(0.042*(D1182-1)+0.2)+0.4,0)</f>
        <v>33</v>
      </c>
      <c r="J1182" s="62">
        <f>E1182*8+F1182*2+G1182*3+H1182*3+I1182*1+VLOOKUP(B1182,Sheet1!AU:AZ,2,FALSE)</f>
        <v>464</v>
      </c>
      <c r="K1182" s="62">
        <f>E1182*1+F1182*2+G1182*2+H1182*2+I1182*10+VLOOKUP(B1182,Sheet1!AU:AZ,3,FALSE)</f>
        <v>582</v>
      </c>
      <c r="L1182" s="62">
        <f>E1182*0.1+F1182*2+G1182*0.2+H1182*0.26+I1182*0.1+VLOOKUP(B1182,Sheet1!AU:AZ,4,FALSE)</f>
        <v>122.28</v>
      </c>
      <c r="M1182" s="62">
        <f>E1182*0.1+F1182*0.2+G1182*2+H1182*0.2+I1182*0.1+VLOOKUP(B1182,Sheet1!AU:AZ,5,FALSE)</f>
        <v>107.7</v>
      </c>
      <c r="N1182" s="62">
        <f>E1182*0.1+F1182*0.2+G1182*0.2+H1182*2+I1182*0.1+VLOOKUP(B1182,Sheet1!AU:AZ,6,FALSE)</f>
        <v>105.9</v>
      </c>
      <c r="O1182" s="62">
        <f t="shared" si="334"/>
        <v>21</v>
      </c>
      <c r="P1182" s="62">
        <f t="shared" si="335"/>
        <v>8.6</v>
      </c>
      <c r="R1182" s="9">
        <f t="shared" si="347"/>
        <v>29</v>
      </c>
      <c r="S1182" s="9">
        <f t="shared" si="336"/>
        <v>185.04</v>
      </c>
      <c r="T1182" s="9">
        <f t="shared" si="337"/>
        <v>38.8</v>
      </c>
      <c r="U1182" s="66">
        <f t="shared" si="348"/>
        <v>202</v>
      </c>
      <c r="V1182" s="9">
        <f t="shared" si="349"/>
        <v>242.4</v>
      </c>
      <c r="W1182" s="67">
        <f t="shared" si="350"/>
        <v>188</v>
      </c>
      <c r="Y1182" s="69">
        <f>VLOOKUP(D1182,Sheet2!P:Q,2,FALSE)</f>
        <v>38</v>
      </c>
      <c r="AB1182" s="4" t="str">
        <f>IF('表格编辑 '!D1239="monster","普通","BOSS")</f>
        <v>普通</v>
      </c>
      <c r="AD1182" s="50">
        <f>VLOOKUP(D1182,映射!AK:AL,2,FALSE)</f>
        <v>3</v>
      </c>
      <c r="AE1182" s="50" t="s">
        <v>37</v>
      </c>
      <c r="AF1182" s="4">
        <f>VLOOKUP(AE1182,映射!AN:AO,2,FALSE)</f>
        <v>2</v>
      </c>
      <c r="AG1182" s="50">
        <v>1</v>
      </c>
      <c r="AH1182" s="70">
        <v>1</v>
      </c>
      <c r="AI1182" s="16">
        <f t="shared" si="338"/>
        <v>40826</v>
      </c>
      <c r="AJ1182" s="16">
        <f t="shared" si="339"/>
        <v>50045</v>
      </c>
      <c r="AK1182" s="16">
        <f t="shared" si="340"/>
        <v>29</v>
      </c>
      <c r="AL1182" s="16" t="str">
        <f t="shared" si="341"/>
        <v>血魔</v>
      </c>
      <c r="AM1182" s="16">
        <f t="shared" si="342"/>
        <v>1212</v>
      </c>
      <c r="AN1182" s="16">
        <f t="shared" si="343"/>
        <v>928</v>
      </c>
      <c r="AO1182" s="16">
        <f t="shared" si="351"/>
        <v>284</v>
      </c>
      <c r="AP1182" s="16">
        <f t="shared" si="344"/>
        <v>748</v>
      </c>
      <c r="AQ1182" s="16">
        <f t="shared" si="345"/>
        <v>1164</v>
      </c>
      <c r="AR1182" s="16">
        <f t="shared" si="346"/>
        <v>184</v>
      </c>
      <c r="AS1182" s="16"/>
      <c r="AT1182" s="16">
        <v>69.5</v>
      </c>
      <c r="AU1182" s="16">
        <v>67.7</v>
      </c>
      <c r="AV1182" s="16">
        <v>16.5</v>
      </c>
      <c r="AW1182" s="16"/>
    </row>
    <row r="1183" spans="1:49">
      <c r="A1183" s="62">
        <f>'表格编辑 '!A1240</f>
        <v>40827</v>
      </c>
      <c r="B1183" s="62">
        <f>'表格编辑 '!B1240</f>
        <v>50121</v>
      </c>
      <c r="C1183" s="62" t="str">
        <f>VLOOKUP(B1183,映射!A:B,2,FALSE)</f>
        <v>绿蛙恐怖箱</v>
      </c>
      <c r="D1183" s="62">
        <f>'表格编辑 '!E1240</f>
        <v>29</v>
      </c>
      <c r="E1183" s="62">
        <f>ROUNDUP((VLOOKUP(B1183,Sheet1!U:AA,3,FALSE)-2)*(0.042*(D1183-1)+0.2)+0.4,0)</f>
        <v>16</v>
      </c>
      <c r="F1183" s="62">
        <f>ROUNDUP((VLOOKUP(B1183,Sheet1!U:AA,4,FALSE)-2)*(0.042*(D1183-1)+0.2)+0.4,0)</f>
        <v>46</v>
      </c>
      <c r="G1183" s="62">
        <f>ROUNDUP((VLOOKUP(B1183,Sheet1!U:AA,5,FALSE)-2)*(0.042*(D1183-1)+0.2)+0.4,0)</f>
        <v>38</v>
      </c>
      <c r="H1183" s="62">
        <f>ROUNDUP((VLOOKUP(B1183,Sheet1!U:AA,6,FALSE)-2)*(0.042*(D1183-1)+0.2)+0.4,0)</f>
        <v>33</v>
      </c>
      <c r="I1183" s="62">
        <f>ROUNDUP((VLOOKUP(B1183,Sheet1!U:AA,7,FALSE)-2)*(0.042*(D1183-1)+0.2)+0.4,0)</f>
        <v>30</v>
      </c>
      <c r="J1183" s="62">
        <f>E1183*8+F1183*2+G1183*3+H1183*3+I1183*1+VLOOKUP(B1183,Sheet1!AU:AZ,2,FALSE)</f>
        <v>483</v>
      </c>
      <c r="K1183" s="62">
        <f>E1183*1+F1183*2+G1183*2+H1183*2+I1183*10+VLOOKUP(B1183,Sheet1!AU:AZ,3,FALSE)</f>
        <v>570</v>
      </c>
      <c r="L1183" s="62">
        <f>E1183*0.1+F1183*2+G1183*0.2+H1183*0.26+I1183*0.1+VLOOKUP(B1183,Sheet1!AU:AZ,4,FALSE)</f>
        <v>132.78</v>
      </c>
      <c r="M1183" s="62">
        <f>E1183*0.1+F1183*0.2+G1183*2+H1183*0.2+I1183*0.1+VLOOKUP(B1183,Sheet1!AU:AZ,5,FALSE)</f>
        <v>116.4</v>
      </c>
      <c r="N1183" s="62">
        <f>E1183*0.1+F1183*0.2+G1183*0.2+H1183*2+I1183*0.1+VLOOKUP(B1183,Sheet1!AU:AZ,6,FALSE)</f>
        <v>107.4</v>
      </c>
      <c r="O1183" s="62">
        <f t="shared" si="334"/>
        <v>18.9</v>
      </c>
      <c r="P1183" s="62">
        <f t="shared" si="335"/>
        <v>8</v>
      </c>
      <c r="R1183" s="9">
        <f t="shared" si="347"/>
        <v>29</v>
      </c>
      <c r="S1183" s="9">
        <f t="shared" si="336"/>
        <v>185.04</v>
      </c>
      <c r="T1183" s="9">
        <f t="shared" si="337"/>
        <v>38.8</v>
      </c>
      <c r="U1183" s="66">
        <f t="shared" si="348"/>
        <v>192</v>
      </c>
      <c r="V1183" s="9">
        <f t="shared" si="349"/>
        <v>230.4</v>
      </c>
      <c r="W1183" s="67">
        <f t="shared" si="350"/>
        <v>213</v>
      </c>
      <c r="Y1183" s="69">
        <f>VLOOKUP(D1183,Sheet2!P:Q,2,FALSE)</f>
        <v>38</v>
      </c>
      <c r="AB1183" s="4" t="str">
        <f>IF('表格编辑 '!D1240="monster","普通","BOSS")</f>
        <v>普通</v>
      </c>
      <c r="AD1183" s="50">
        <f>VLOOKUP(D1183,映射!AK:AL,2,FALSE)</f>
        <v>3</v>
      </c>
      <c r="AE1183" s="50" t="s">
        <v>37</v>
      </c>
      <c r="AF1183" s="4">
        <f>VLOOKUP(AE1183,映射!AN:AO,2,FALSE)</f>
        <v>2</v>
      </c>
      <c r="AG1183" s="50">
        <v>1</v>
      </c>
      <c r="AH1183" s="70">
        <v>1</v>
      </c>
      <c r="AI1183" s="16">
        <f t="shared" si="338"/>
        <v>40827</v>
      </c>
      <c r="AJ1183" s="16">
        <f t="shared" si="339"/>
        <v>50121</v>
      </c>
      <c r="AK1183" s="16">
        <f t="shared" si="340"/>
        <v>29</v>
      </c>
      <c r="AL1183" s="16" t="str">
        <f t="shared" si="341"/>
        <v>绿蛙恐怖箱</v>
      </c>
      <c r="AM1183" s="16">
        <f t="shared" si="342"/>
        <v>1152</v>
      </c>
      <c r="AN1183" s="16">
        <f t="shared" si="343"/>
        <v>966</v>
      </c>
      <c r="AO1183" s="16">
        <f t="shared" si="351"/>
        <v>186</v>
      </c>
      <c r="AP1183" s="16">
        <f t="shared" si="344"/>
        <v>669</v>
      </c>
      <c r="AQ1183" s="16">
        <f t="shared" si="345"/>
        <v>1140</v>
      </c>
      <c r="AR1183" s="16">
        <f t="shared" si="346"/>
        <v>200</v>
      </c>
      <c r="AS1183" s="16"/>
      <c r="AT1183" s="16">
        <v>73.1</v>
      </c>
      <c r="AU1183" s="16">
        <v>37.1</v>
      </c>
      <c r="AV1183" s="16">
        <v>16.6</v>
      </c>
      <c r="AW1183" s="16"/>
    </row>
    <row r="1184" spans="1:49">
      <c r="A1184" s="62">
        <f>'表格编辑 '!A1241</f>
        <v>40828</v>
      </c>
      <c r="B1184" s="62">
        <f>'表格编辑 '!B1241</f>
        <v>50134</v>
      </c>
      <c r="C1184" s="62" t="str">
        <f>VLOOKUP(B1184,映射!A:B,2,FALSE)</f>
        <v>猎豹蜥蜴</v>
      </c>
      <c r="D1184" s="62">
        <f>'表格编辑 '!E1241</f>
        <v>29</v>
      </c>
      <c r="E1184" s="62">
        <f>ROUNDUP((VLOOKUP(B1184,Sheet1!U:AA,3,FALSE)-2)*(0.042*(D1184-1)+0.2)+0.4,0)</f>
        <v>30</v>
      </c>
      <c r="F1184" s="62">
        <f>ROUNDUP((VLOOKUP(B1184,Sheet1!U:AA,4,FALSE)-2)*(0.042*(D1184-1)+0.2)+0.4,0)</f>
        <v>48</v>
      </c>
      <c r="G1184" s="62">
        <f>ROUNDUP((VLOOKUP(B1184,Sheet1!U:AA,5,FALSE)-2)*(0.042*(D1184-1)+0.2)+0.4,0)</f>
        <v>37</v>
      </c>
      <c r="H1184" s="62">
        <f>ROUNDUP((VLOOKUP(B1184,Sheet1!U:AA,6,FALSE)-2)*(0.042*(D1184-1)+0.2)+0.4,0)</f>
        <v>12</v>
      </c>
      <c r="I1184" s="62">
        <f>ROUNDUP((VLOOKUP(B1184,Sheet1!U:AA,7,FALSE)-2)*(0.042*(D1184-1)+0.2)+0.4,0)</f>
        <v>16</v>
      </c>
      <c r="J1184" s="62">
        <f>E1184*8+F1184*2+G1184*3+H1184*3+I1184*1+VLOOKUP(B1184,Sheet1!AU:AZ,2,FALSE)</f>
        <v>519</v>
      </c>
      <c r="K1184" s="62">
        <f>E1184*1+F1184*2+G1184*2+H1184*2+I1184*10+VLOOKUP(B1184,Sheet1!AU:AZ,3,FALSE)</f>
        <v>404</v>
      </c>
      <c r="L1184" s="62">
        <f>E1184*0.1+F1184*2+G1184*0.2+H1184*0.26+I1184*0.1+VLOOKUP(B1184,Sheet1!AU:AZ,4,FALSE)</f>
        <v>131.12</v>
      </c>
      <c r="M1184" s="62">
        <f>E1184*0.1+F1184*0.2+G1184*2+H1184*0.2+I1184*0.1+VLOOKUP(B1184,Sheet1!AU:AZ,5,FALSE)</f>
        <v>110.6</v>
      </c>
      <c r="N1184" s="62">
        <f>E1184*0.1+F1184*0.2+G1184*0.2+H1184*2+I1184*0.1+VLOOKUP(B1184,Sheet1!AU:AZ,6,FALSE)</f>
        <v>65.6</v>
      </c>
      <c r="O1184" s="62">
        <f t="shared" ref="O1184:O1247" si="352">E1184*-0.3+F1184*-0.1+G1184*0.2+H1184*-0.1+I1184*0.8</f>
        <v>5.2</v>
      </c>
      <c r="P1184" s="62">
        <f t="shared" ref="P1184:P1247" si="353">E1184*0.8+F1184*-0.1+G1184*-0.1+H1184*0.2+I1184*-0.1</f>
        <v>16.3</v>
      </c>
      <c r="R1184" s="9">
        <f t="shared" si="347"/>
        <v>29</v>
      </c>
      <c r="S1184" s="9">
        <f t="shared" si="336"/>
        <v>185.04</v>
      </c>
      <c r="T1184" s="9">
        <f t="shared" si="337"/>
        <v>38.8</v>
      </c>
      <c r="U1184" s="66">
        <f t="shared" si="348"/>
        <v>199</v>
      </c>
      <c r="V1184" s="9">
        <f t="shared" si="349"/>
        <v>238.8</v>
      </c>
      <c r="W1184" s="67">
        <f t="shared" si="350"/>
        <v>209</v>
      </c>
      <c r="Y1184" s="69">
        <f>VLOOKUP(D1184,Sheet2!P:Q,2,FALSE)</f>
        <v>38</v>
      </c>
      <c r="AB1184" s="4" t="str">
        <f>IF('表格编辑 '!D1241="monster","普通","BOSS")</f>
        <v>普通</v>
      </c>
      <c r="AD1184" s="50">
        <f>VLOOKUP(D1184,映射!AK:AL,2,FALSE)</f>
        <v>3</v>
      </c>
      <c r="AE1184" s="50" t="s">
        <v>37</v>
      </c>
      <c r="AF1184" s="4">
        <f>VLOOKUP(AE1184,映射!AN:AO,2,FALSE)</f>
        <v>2</v>
      </c>
      <c r="AG1184" s="50">
        <v>1</v>
      </c>
      <c r="AH1184" s="70">
        <v>1</v>
      </c>
      <c r="AI1184" s="16">
        <f t="shared" si="338"/>
        <v>40828</v>
      </c>
      <c r="AJ1184" s="16">
        <f t="shared" si="339"/>
        <v>50134</v>
      </c>
      <c r="AK1184" s="16">
        <f t="shared" si="340"/>
        <v>29</v>
      </c>
      <c r="AL1184" s="16" t="str">
        <f t="shared" si="341"/>
        <v>猎豹蜥蜴</v>
      </c>
      <c r="AM1184" s="16">
        <f t="shared" si="342"/>
        <v>1194</v>
      </c>
      <c r="AN1184" s="16">
        <f t="shared" si="343"/>
        <v>1038</v>
      </c>
      <c r="AO1184" s="16">
        <f t="shared" si="351"/>
        <v>156</v>
      </c>
      <c r="AP1184" s="16">
        <f t="shared" si="344"/>
        <v>675</v>
      </c>
      <c r="AQ1184" s="16">
        <f t="shared" si="345"/>
        <v>808</v>
      </c>
      <c r="AR1184" s="16">
        <f t="shared" si="346"/>
        <v>197</v>
      </c>
      <c r="AS1184" s="16"/>
      <c r="AT1184" s="16">
        <v>71.3</v>
      </c>
      <c r="AU1184" s="16">
        <v>37.1</v>
      </c>
      <c r="AV1184" s="16">
        <v>4.2</v>
      </c>
      <c r="AW1184" s="16"/>
    </row>
    <row r="1185" spans="1:49">
      <c r="A1185" s="62">
        <f>'表格编辑 '!A1242</f>
        <v>40829</v>
      </c>
      <c r="B1185" s="62">
        <f>'表格编辑 '!B1242</f>
        <v>50068</v>
      </c>
      <c r="C1185" s="62" t="str">
        <f>VLOOKUP(B1185,映射!A:B,2,FALSE)</f>
        <v>螳螂</v>
      </c>
      <c r="D1185" s="62">
        <f>'表格编辑 '!E1242</f>
        <v>29</v>
      </c>
      <c r="E1185" s="62">
        <f>ROUNDUP((VLOOKUP(B1185,Sheet1!U:AA,3,FALSE)-2)*(0.042*(D1185-1)+0.2)+0.4,0)</f>
        <v>20</v>
      </c>
      <c r="F1185" s="62">
        <f>ROUNDUP((VLOOKUP(B1185,Sheet1!U:AA,4,FALSE)-2)*(0.042*(D1185-1)+0.2)+0.4,0)</f>
        <v>45</v>
      </c>
      <c r="G1185" s="62">
        <f>ROUNDUP((VLOOKUP(B1185,Sheet1!U:AA,5,FALSE)-2)*(0.042*(D1185-1)+0.2)+0.4,0)</f>
        <v>28</v>
      </c>
      <c r="H1185" s="62">
        <f>ROUNDUP((VLOOKUP(B1185,Sheet1!U:AA,6,FALSE)-2)*(0.042*(D1185-1)+0.2)+0.4,0)</f>
        <v>35</v>
      </c>
      <c r="I1185" s="62">
        <f>ROUNDUP((VLOOKUP(B1185,Sheet1!U:AA,7,FALSE)-2)*(0.042*(D1185-1)+0.2)+0.4,0)</f>
        <v>13</v>
      </c>
      <c r="J1185" s="62">
        <f>E1185*8+F1185*2+G1185*3+H1185*3+I1185*1+VLOOKUP(B1185,Sheet1!AU:AZ,2,FALSE)</f>
        <v>472</v>
      </c>
      <c r="K1185" s="62">
        <f>E1185*1+F1185*2+G1185*2+H1185*2+I1185*10+VLOOKUP(B1185,Sheet1!AU:AZ,3,FALSE)</f>
        <v>386</v>
      </c>
      <c r="L1185" s="62">
        <f>E1185*0.1+F1185*2+G1185*0.2+H1185*0.26+I1185*0.1+VLOOKUP(B1185,Sheet1!AU:AZ,4,FALSE)</f>
        <v>128</v>
      </c>
      <c r="M1185" s="62">
        <f>E1185*0.1+F1185*0.2+G1185*2+H1185*0.2+I1185*0.1+VLOOKUP(B1185,Sheet1!AU:AZ,5,FALSE)</f>
        <v>95.3</v>
      </c>
      <c r="N1185" s="62">
        <f>E1185*0.1+F1185*0.2+G1185*0.2+H1185*2+I1185*0.1+VLOOKUP(B1185,Sheet1!AU:AZ,6,FALSE)</f>
        <v>107.9</v>
      </c>
      <c r="O1185" s="62">
        <f t="shared" si="352"/>
        <v>2</v>
      </c>
      <c r="P1185" s="62">
        <f t="shared" si="353"/>
        <v>14.4</v>
      </c>
      <c r="R1185" s="9">
        <f t="shared" si="347"/>
        <v>29</v>
      </c>
      <c r="S1185" s="9">
        <f t="shared" si="336"/>
        <v>185.04</v>
      </c>
      <c r="T1185" s="9">
        <f t="shared" si="337"/>
        <v>38.8</v>
      </c>
      <c r="U1185" s="66">
        <f t="shared" si="348"/>
        <v>218</v>
      </c>
      <c r="V1185" s="9">
        <f t="shared" si="349"/>
        <v>261.6</v>
      </c>
      <c r="W1185" s="67">
        <f t="shared" si="350"/>
        <v>202</v>
      </c>
      <c r="Y1185" s="69">
        <f>VLOOKUP(D1185,Sheet2!P:Q,2,FALSE)</f>
        <v>38</v>
      </c>
      <c r="AB1185" s="4" t="str">
        <f>IF('表格编辑 '!D1242="monster","普通","BOSS")</f>
        <v>普通</v>
      </c>
      <c r="AD1185" s="50">
        <f>VLOOKUP(D1185,映射!AK:AL,2,FALSE)</f>
        <v>3</v>
      </c>
      <c r="AE1185" s="50" t="s">
        <v>37</v>
      </c>
      <c r="AF1185" s="4">
        <f>VLOOKUP(AE1185,映射!AN:AO,2,FALSE)</f>
        <v>2</v>
      </c>
      <c r="AG1185" s="50">
        <v>1</v>
      </c>
      <c r="AH1185" s="70">
        <v>1</v>
      </c>
      <c r="AI1185" s="16">
        <f t="shared" si="338"/>
        <v>40829</v>
      </c>
      <c r="AJ1185" s="16">
        <f t="shared" si="339"/>
        <v>50068</v>
      </c>
      <c r="AK1185" s="16">
        <f t="shared" si="340"/>
        <v>29</v>
      </c>
      <c r="AL1185" s="16" t="str">
        <f t="shared" si="341"/>
        <v>螳螂</v>
      </c>
      <c r="AM1185" s="16">
        <f t="shared" si="342"/>
        <v>1308</v>
      </c>
      <c r="AN1185" s="16">
        <f t="shared" si="343"/>
        <v>944</v>
      </c>
      <c r="AO1185" s="16">
        <f t="shared" si="351"/>
        <v>364</v>
      </c>
      <c r="AP1185" s="16">
        <f t="shared" si="344"/>
        <v>836</v>
      </c>
      <c r="AQ1185" s="16">
        <f t="shared" si="345"/>
        <v>772</v>
      </c>
      <c r="AR1185" s="16">
        <f t="shared" si="346"/>
        <v>192</v>
      </c>
      <c r="AS1185" s="16"/>
      <c r="AT1185" s="16">
        <v>63.5</v>
      </c>
      <c r="AU1185" s="16">
        <v>72.5</v>
      </c>
      <c r="AV1185" s="16">
        <v>1.2</v>
      </c>
      <c r="AW1185" s="16"/>
    </row>
    <row r="1186" spans="1:49">
      <c r="A1186" s="62">
        <f>'表格编辑 '!A1243</f>
        <v>40830</v>
      </c>
      <c r="B1186" s="62">
        <f>'表格编辑 '!B1243</f>
        <v>50070</v>
      </c>
      <c r="C1186" s="62" t="str">
        <f>VLOOKUP(B1186,映射!A:B,2,FALSE)</f>
        <v>血眼螳螂</v>
      </c>
      <c r="D1186" s="62">
        <f>'表格编辑 '!E1243</f>
        <v>29</v>
      </c>
      <c r="E1186" s="62">
        <f>ROUNDUP((VLOOKUP(B1186,Sheet1!U:AA,3,FALSE)-2)*(0.042*(D1186-1)+0.2)+0.4,0)</f>
        <v>31</v>
      </c>
      <c r="F1186" s="62">
        <f>ROUNDUP((VLOOKUP(B1186,Sheet1!U:AA,4,FALSE)-2)*(0.042*(D1186-1)+0.2)+0.4,0)</f>
        <v>59</v>
      </c>
      <c r="G1186" s="62">
        <f>ROUNDUP((VLOOKUP(B1186,Sheet1!U:AA,5,FALSE)-2)*(0.042*(D1186-1)+0.2)+0.4,0)</f>
        <v>38</v>
      </c>
      <c r="H1186" s="62">
        <f>ROUNDUP((VLOOKUP(B1186,Sheet1!U:AA,6,FALSE)-2)*(0.042*(D1186-1)+0.2)+0.4,0)</f>
        <v>38</v>
      </c>
      <c r="I1186" s="62">
        <f>ROUNDUP((VLOOKUP(B1186,Sheet1!U:AA,7,FALSE)-2)*(0.042*(D1186-1)+0.2)+0.4,0)</f>
        <v>31</v>
      </c>
      <c r="J1186" s="62">
        <f>E1186*8+F1186*2+G1186*3+H1186*3+I1186*1+VLOOKUP(B1186,Sheet1!AU:AZ,2,FALSE)</f>
        <v>645</v>
      </c>
      <c r="K1186" s="62">
        <f>E1186*1+F1186*2+G1186*2+H1186*2+I1186*10+VLOOKUP(B1186,Sheet1!AU:AZ,3,FALSE)</f>
        <v>631</v>
      </c>
      <c r="L1186" s="62">
        <f>E1186*0.1+F1186*2+G1186*0.2+H1186*0.26+I1186*0.1+VLOOKUP(B1186,Sheet1!AU:AZ,4,FALSE)</f>
        <v>161.68</v>
      </c>
      <c r="M1186" s="62">
        <f>E1186*0.1+F1186*0.2+G1186*2+H1186*0.2+I1186*0.1+VLOOKUP(B1186,Sheet1!AU:AZ,5,FALSE)</f>
        <v>121.6</v>
      </c>
      <c r="N1186" s="62">
        <f>E1186*0.1+F1186*0.2+G1186*0.2+H1186*2+I1186*0.1+VLOOKUP(B1186,Sheet1!AU:AZ,6,FALSE)</f>
        <v>121.6</v>
      </c>
      <c r="O1186" s="62">
        <f t="shared" si="352"/>
        <v>13.4</v>
      </c>
      <c r="P1186" s="62">
        <f t="shared" si="353"/>
        <v>19.6</v>
      </c>
      <c r="R1186" s="9">
        <f t="shared" si="347"/>
        <v>29</v>
      </c>
      <c r="S1186" s="9">
        <f t="shared" si="336"/>
        <v>185.04</v>
      </c>
      <c r="T1186" s="9">
        <f t="shared" si="337"/>
        <v>38.8</v>
      </c>
      <c r="U1186" s="66">
        <f t="shared" si="348"/>
        <v>187</v>
      </c>
      <c r="V1186" s="9">
        <f t="shared" si="349"/>
        <v>224.4</v>
      </c>
      <c r="W1186" s="67">
        <f t="shared" si="350"/>
        <v>283</v>
      </c>
      <c r="Y1186" s="69">
        <f>VLOOKUP(D1186,Sheet2!P:Q,2,FALSE)</f>
        <v>38</v>
      </c>
      <c r="AB1186" s="4" t="str">
        <f>IF('表格编辑 '!D1243="monster","普通","BOSS")</f>
        <v>普通</v>
      </c>
      <c r="AD1186" s="50">
        <f>VLOOKUP(D1186,映射!AK:AL,2,FALSE)</f>
        <v>3</v>
      </c>
      <c r="AE1186" s="50" t="s">
        <v>37</v>
      </c>
      <c r="AF1186" s="4">
        <f>VLOOKUP(AE1186,映射!AN:AO,2,FALSE)</f>
        <v>2</v>
      </c>
      <c r="AG1186" s="50">
        <v>1</v>
      </c>
      <c r="AH1186" s="70">
        <v>1</v>
      </c>
      <c r="AI1186" s="16">
        <f t="shared" si="338"/>
        <v>40830</v>
      </c>
      <c r="AJ1186" s="16">
        <f t="shared" si="339"/>
        <v>50070</v>
      </c>
      <c r="AK1186" s="16">
        <f t="shared" si="340"/>
        <v>29</v>
      </c>
      <c r="AL1186" s="16" t="str">
        <f t="shared" si="341"/>
        <v>血眼螳螂</v>
      </c>
      <c r="AM1186" s="16">
        <f t="shared" si="342"/>
        <v>1122</v>
      </c>
      <c r="AN1186" s="16">
        <f t="shared" si="343"/>
        <v>1290</v>
      </c>
      <c r="AO1186" s="16">
        <f t="shared" si="351"/>
        <v>-168</v>
      </c>
      <c r="AP1186" s="16">
        <f t="shared" si="344"/>
        <v>477</v>
      </c>
      <c r="AQ1186" s="16">
        <f t="shared" si="345"/>
        <v>1262</v>
      </c>
      <c r="AR1186" s="16">
        <f t="shared" si="346"/>
        <v>243</v>
      </c>
      <c r="AS1186" s="16"/>
      <c r="AT1186" s="16">
        <v>56</v>
      </c>
      <c r="AU1186" s="16">
        <v>75.8</v>
      </c>
      <c r="AV1186" s="16">
        <v>3.2</v>
      </c>
      <c r="AW1186" s="16"/>
    </row>
    <row r="1187" spans="1:49">
      <c r="A1187" s="62">
        <f>'表格编辑 '!A1244</f>
        <v>40831</v>
      </c>
      <c r="B1187" s="62">
        <f>'表格编辑 '!B1244</f>
        <v>50111</v>
      </c>
      <c r="C1187" s="62" t="str">
        <f>VLOOKUP(B1187,映射!A:B,2,FALSE)</f>
        <v>暗影</v>
      </c>
      <c r="D1187" s="62">
        <f>'表格编辑 '!E1244</f>
        <v>29</v>
      </c>
      <c r="E1187" s="62">
        <f>ROUNDUP((VLOOKUP(B1187,Sheet1!U:AA,3,FALSE)-2)*(0.042*(D1187-1)+0.2)+0.4,0)</f>
        <v>33</v>
      </c>
      <c r="F1187" s="62">
        <f>ROUNDUP((VLOOKUP(B1187,Sheet1!U:AA,4,FALSE)-2)*(0.042*(D1187-1)+0.2)+0.4,0)</f>
        <v>30</v>
      </c>
      <c r="G1187" s="62">
        <f>ROUNDUP((VLOOKUP(B1187,Sheet1!U:AA,5,FALSE)-2)*(0.042*(D1187-1)+0.2)+0.4,0)</f>
        <v>30</v>
      </c>
      <c r="H1187" s="62">
        <f>ROUNDUP((VLOOKUP(B1187,Sheet1!U:AA,6,FALSE)-2)*(0.042*(D1187-1)+0.2)+0.4,0)</f>
        <v>30</v>
      </c>
      <c r="I1187" s="62">
        <f>ROUNDUP((VLOOKUP(B1187,Sheet1!U:AA,7,FALSE)-2)*(0.042*(D1187-1)+0.2)+0.4,0)</f>
        <v>34</v>
      </c>
      <c r="J1187" s="62">
        <f>E1187*8+F1187*2+G1187*3+H1187*3+I1187*1+VLOOKUP(B1187,Sheet1!AU:AZ,2,FALSE)</f>
        <v>558</v>
      </c>
      <c r="K1187" s="62">
        <f>E1187*1+F1187*2+G1187*2+H1187*2+I1187*10+VLOOKUP(B1187,Sheet1!AU:AZ,3,FALSE)</f>
        <v>573</v>
      </c>
      <c r="L1187" s="62">
        <f>E1187*0.1+F1187*2+G1187*0.2+H1187*0.26+I1187*0.1+VLOOKUP(B1187,Sheet1!AU:AZ,4,FALSE)</f>
        <v>100.5</v>
      </c>
      <c r="M1187" s="62">
        <f>E1187*0.1+F1187*0.2+G1187*2+H1187*0.2+I1187*0.1+VLOOKUP(B1187,Sheet1!AU:AZ,5,FALSE)</f>
        <v>98.7</v>
      </c>
      <c r="N1187" s="62">
        <f>E1187*0.1+F1187*0.2+G1187*0.2+H1187*2+I1187*0.1+VLOOKUP(B1187,Sheet1!AU:AZ,6,FALSE)</f>
        <v>98.7</v>
      </c>
      <c r="O1187" s="62">
        <f t="shared" si="352"/>
        <v>17.3</v>
      </c>
      <c r="P1187" s="62">
        <f t="shared" si="353"/>
        <v>23</v>
      </c>
      <c r="R1187" s="9">
        <f t="shared" si="347"/>
        <v>29</v>
      </c>
      <c r="S1187" s="9">
        <f t="shared" si="336"/>
        <v>185.04</v>
      </c>
      <c r="T1187" s="9">
        <f t="shared" si="337"/>
        <v>38.8</v>
      </c>
      <c r="U1187" s="66">
        <f t="shared" si="348"/>
        <v>213</v>
      </c>
      <c r="V1187" s="9">
        <f t="shared" si="349"/>
        <v>255.6</v>
      </c>
      <c r="W1187" s="67">
        <f t="shared" si="350"/>
        <v>140</v>
      </c>
      <c r="Y1187" s="69">
        <f>VLOOKUP(D1187,Sheet2!P:Q,2,FALSE)</f>
        <v>38</v>
      </c>
      <c r="AB1187" s="4" t="str">
        <f>IF('表格编辑 '!D1244="monster","普通","BOSS")</f>
        <v>普通</v>
      </c>
      <c r="AD1187" s="50">
        <f>VLOOKUP(D1187,映射!AK:AL,2,FALSE)</f>
        <v>3</v>
      </c>
      <c r="AE1187" s="50" t="s">
        <v>37</v>
      </c>
      <c r="AF1187" s="4">
        <f>VLOOKUP(AE1187,映射!AN:AO,2,FALSE)</f>
        <v>2</v>
      </c>
      <c r="AG1187" s="50">
        <v>1</v>
      </c>
      <c r="AH1187" s="70">
        <v>1</v>
      </c>
      <c r="AI1187" s="16">
        <f t="shared" si="338"/>
        <v>40831</v>
      </c>
      <c r="AJ1187" s="16">
        <f t="shared" si="339"/>
        <v>50111</v>
      </c>
      <c r="AK1187" s="16">
        <f t="shared" si="340"/>
        <v>29</v>
      </c>
      <c r="AL1187" s="16" t="str">
        <f t="shared" si="341"/>
        <v>暗影</v>
      </c>
      <c r="AM1187" s="16">
        <f t="shared" si="342"/>
        <v>1278</v>
      </c>
      <c r="AN1187" s="16">
        <f t="shared" si="343"/>
        <v>1116</v>
      </c>
      <c r="AO1187" s="16">
        <f t="shared" si="351"/>
        <v>162</v>
      </c>
      <c r="AP1187" s="16">
        <f t="shared" si="344"/>
        <v>720</v>
      </c>
      <c r="AQ1187" s="16">
        <f t="shared" si="345"/>
        <v>1146</v>
      </c>
      <c r="AR1187" s="16">
        <f t="shared" si="346"/>
        <v>151</v>
      </c>
      <c r="AS1187" s="16"/>
      <c r="AT1187" s="16">
        <v>62.9</v>
      </c>
      <c r="AU1187" s="16">
        <v>62.9</v>
      </c>
      <c r="AV1187" s="16">
        <v>13.8</v>
      </c>
      <c r="AW1187" s="16"/>
    </row>
    <row r="1188" spans="1:49">
      <c r="A1188" s="62">
        <f>'表格编辑 '!A1245</f>
        <v>40832</v>
      </c>
      <c r="B1188" s="62">
        <f>'表格编辑 '!B1245</f>
        <v>50144</v>
      </c>
      <c r="C1188" s="62" t="str">
        <f>VLOOKUP(B1188,映射!A:B,2,FALSE)</f>
        <v>哥布林</v>
      </c>
      <c r="D1188" s="62">
        <f>'表格编辑 '!E1245</f>
        <v>29</v>
      </c>
      <c r="E1188" s="62">
        <f>ROUNDUP((VLOOKUP(B1188,Sheet1!U:AA,3,FALSE)-2)*(0.042*(D1188-1)+0.2)+0.4,0)</f>
        <v>35</v>
      </c>
      <c r="F1188" s="62">
        <f>ROUNDUP((VLOOKUP(B1188,Sheet1!U:AA,4,FALSE)-2)*(0.042*(D1188-1)+0.2)+0.4,0)</f>
        <v>35</v>
      </c>
      <c r="G1188" s="62">
        <f>ROUNDUP((VLOOKUP(B1188,Sheet1!U:AA,5,FALSE)-2)*(0.042*(D1188-1)+0.2)+0.4,0)</f>
        <v>35</v>
      </c>
      <c r="H1188" s="62">
        <f>ROUNDUP((VLOOKUP(B1188,Sheet1!U:AA,6,FALSE)-2)*(0.042*(D1188-1)+0.2)+0.4,0)</f>
        <v>22</v>
      </c>
      <c r="I1188" s="62">
        <f>ROUNDUP((VLOOKUP(B1188,Sheet1!U:AA,7,FALSE)-2)*(0.042*(D1188-1)+0.2)+0.4,0)</f>
        <v>8</v>
      </c>
      <c r="J1188" s="62">
        <f>E1188*8+F1188*2+G1188*3+H1188*3+I1188*1+VLOOKUP(B1188,Sheet1!AU:AZ,2,FALSE)</f>
        <v>549</v>
      </c>
      <c r="K1188" s="62">
        <f>E1188*1+F1188*2+G1188*2+H1188*2+I1188*10+VLOOKUP(B1188,Sheet1!AU:AZ,3,FALSE)</f>
        <v>319</v>
      </c>
      <c r="L1188" s="62">
        <f>E1188*0.1+F1188*2+G1188*0.2+H1188*0.26+I1188*0.1+VLOOKUP(B1188,Sheet1!AU:AZ,4,FALSE)</f>
        <v>107.02</v>
      </c>
      <c r="M1188" s="62">
        <f>E1188*0.1+F1188*0.2+G1188*2+H1188*0.2+I1188*0.1+VLOOKUP(B1188,Sheet1!AU:AZ,5,FALSE)</f>
        <v>105.7</v>
      </c>
      <c r="N1188" s="62">
        <f>E1188*0.1+F1188*0.2+G1188*0.2+H1188*2+I1188*0.1+VLOOKUP(B1188,Sheet1!AU:AZ,6,FALSE)</f>
        <v>82.3</v>
      </c>
      <c r="O1188" s="62">
        <f t="shared" si="352"/>
        <v>-2.8</v>
      </c>
      <c r="P1188" s="62">
        <f t="shared" si="353"/>
        <v>24.6</v>
      </c>
      <c r="R1188" s="9">
        <f t="shared" si="347"/>
        <v>29</v>
      </c>
      <c r="S1188" s="9">
        <f t="shared" si="336"/>
        <v>185.04</v>
      </c>
      <c r="T1188" s="9">
        <f t="shared" si="337"/>
        <v>38.8</v>
      </c>
      <c r="U1188" s="66">
        <f t="shared" si="348"/>
        <v>205</v>
      </c>
      <c r="V1188" s="9">
        <f t="shared" si="349"/>
        <v>246</v>
      </c>
      <c r="W1188" s="67">
        <f t="shared" si="350"/>
        <v>154</v>
      </c>
      <c r="Y1188" s="69">
        <f>VLOOKUP(D1188,Sheet2!P:Q,2,FALSE)</f>
        <v>38</v>
      </c>
      <c r="AB1188" s="4" t="str">
        <f>IF('表格编辑 '!D1245="monster","普通","BOSS")</f>
        <v>普通</v>
      </c>
      <c r="AD1188" s="50">
        <f>VLOOKUP(D1188,映射!AK:AL,2,FALSE)</f>
        <v>3</v>
      </c>
      <c r="AE1188" s="50" t="s">
        <v>37</v>
      </c>
      <c r="AF1188" s="4">
        <f>VLOOKUP(AE1188,映射!AN:AO,2,FALSE)</f>
        <v>2</v>
      </c>
      <c r="AG1188" s="50">
        <v>1</v>
      </c>
      <c r="AH1188" s="70">
        <v>1</v>
      </c>
      <c r="AI1188" s="16">
        <f t="shared" si="338"/>
        <v>40832</v>
      </c>
      <c r="AJ1188" s="16">
        <f t="shared" si="339"/>
        <v>50144</v>
      </c>
      <c r="AK1188" s="16">
        <f t="shared" si="340"/>
        <v>29</v>
      </c>
      <c r="AL1188" s="16" t="str">
        <f t="shared" si="341"/>
        <v>哥布林</v>
      </c>
      <c r="AM1188" s="16">
        <f t="shared" si="342"/>
        <v>1230</v>
      </c>
      <c r="AN1188" s="16">
        <f t="shared" si="343"/>
        <v>1098</v>
      </c>
      <c r="AO1188" s="16">
        <f t="shared" si="351"/>
        <v>132</v>
      </c>
      <c r="AP1188" s="16">
        <f t="shared" si="344"/>
        <v>681</v>
      </c>
      <c r="AQ1188" s="16">
        <f t="shared" si="345"/>
        <v>638</v>
      </c>
      <c r="AR1188" s="16">
        <f t="shared" si="346"/>
        <v>161</v>
      </c>
      <c r="AS1188" s="16"/>
      <c r="AT1188" s="16">
        <v>68.4</v>
      </c>
      <c r="AU1188" s="16">
        <v>48.6</v>
      </c>
      <c r="AV1188" s="16">
        <v>-2.5</v>
      </c>
      <c r="AW1188" s="16"/>
    </row>
    <row r="1189" spans="1:49">
      <c r="A1189" s="62">
        <f>'表格编辑 '!A1246</f>
        <v>40833</v>
      </c>
      <c r="B1189" s="62">
        <f>'表格编辑 '!B1246</f>
        <v>50076</v>
      </c>
      <c r="C1189" s="62" t="str">
        <f>VLOOKUP(B1189,映射!A:B,2,FALSE)</f>
        <v>风蜘蛛</v>
      </c>
      <c r="D1189" s="62">
        <f>'表格编辑 '!E1246</f>
        <v>29</v>
      </c>
      <c r="E1189" s="62">
        <f>ROUNDUP((VLOOKUP(B1189,Sheet1!U:AA,3,FALSE)-2)*(0.042*(D1189-1)+0.2)+0.4,0)</f>
        <v>33</v>
      </c>
      <c r="F1189" s="62">
        <f>ROUNDUP((VLOOKUP(B1189,Sheet1!U:AA,4,FALSE)-2)*(0.042*(D1189-1)+0.2)+0.4,0)</f>
        <v>37</v>
      </c>
      <c r="G1189" s="62">
        <f>ROUNDUP((VLOOKUP(B1189,Sheet1!U:AA,5,FALSE)-2)*(0.042*(D1189-1)+0.2)+0.4,0)</f>
        <v>26</v>
      </c>
      <c r="H1189" s="62">
        <f>ROUNDUP((VLOOKUP(B1189,Sheet1!U:AA,6,FALSE)-2)*(0.042*(D1189-1)+0.2)+0.4,0)</f>
        <v>24</v>
      </c>
      <c r="I1189" s="62">
        <f>ROUNDUP((VLOOKUP(B1189,Sheet1!U:AA,7,FALSE)-2)*(0.042*(D1189-1)+0.2)+0.4,0)</f>
        <v>23</v>
      </c>
      <c r="J1189" s="62">
        <f>E1189*8+F1189*2+G1189*3+H1189*3+I1189*1+VLOOKUP(B1189,Sheet1!AU:AZ,2,FALSE)</f>
        <v>531</v>
      </c>
      <c r="K1189" s="62">
        <f>E1189*1+F1189*2+G1189*2+H1189*2+I1189*10+VLOOKUP(B1189,Sheet1!AU:AZ,3,FALSE)</f>
        <v>457</v>
      </c>
      <c r="L1189" s="62">
        <f>E1189*0.1+F1189*2+G1189*0.2+H1189*0.26+I1189*0.1+VLOOKUP(B1189,Sheet1!AU:AZ,4,FALSE)</f>
        <v>111.04</v>
      </c>
      <c r="M1189" s="62">
        <f>E1189*0.1+F1189*0.2+G1189*2+H1189*0.2+I1189*0.1+VLOOKUP(B1189,Sheet1!AU:AZ,5,FALSE)</f>
        <v>89.8</v>
      </c>
      <c r="N1189" s="62">
        <f>E1189*0.1+F1189*0.2+G1189*0.2+H1189*2+I1189*0.1+VLOOKUP(B1189,Sheet1!AU:AZ,6,FALSE)</f>
        <v>86.2</v>
      </c>
      <c r="O1189" s="62">
        <f t="shared" si="352"/>
        <v>7.6</v>
      </c>
      <c r="P1189" s="62">
        <f t="shared" si="353"/>
        <v>22.6</v>
      </c>
      <c r="R1189" s="9">
        <f t="shared" si="347"/>
        <v>29</v>
      </c>
      <c r="S1189" s="9">
        <f t="shared" si="336"/>
        <v>185.04</v>
      </c>
      <c r="T1189" s="9">
        <f t="shared" si="337"/>
        <v>38.8</v>
      </c>
      <c r="U1189" s="66">
        <f t="shared" si="348"/>
        <v>226</v>
      </c>
      <c r="V1189" s="9">
        <f t="shared" si="349"/>
        <v>271.2</v>
      </c>
      <c r="W1189" s="67">
        <f t="shared" si="350"/>
        <v>163</v>
      </c>
      <c r="Y1189" s="69">
        <f>VLOOKUP(D1189,Sheet2!P:Q,2,FALSE)</f>
        <v>38</v>
      </c>
      <c r="AB1189" s="4" t="str">
        <f>IF('表格编辑 '!D1246="monster","普通","BOSS")</f>
        <v>普通</v>
      </c>
      <c r="AD1189" s="50">
        <f>VLOOKUP(D1189,映射!AK:AL,2,FALSE)</f>
        <v>3</v>
      </c>
      <c r="AE1189" s="50" t="s">
        <v>37</v>
      </c>
      <c r="AF1189" s="4">
        <f>VLOOKUP(AE1189,映射!AN:AO,2,FALSE)</f>
        <v>2</v>
      </c>
      <c r="AG1189" s="50">
        <v>1</v>
      </c>
      <c r="AH1189" s="70">
        <v>1</v>
      </c>
      <c r="AI1189" s="16">
        <f t="shared" si="338"/>
        <v>40833</v>
      </c>
      <c r="AJ1189" s="16">
        <f t="shared" si="339"/>
        <v>50076</v>
      </c>
      <c r="AK1189" s="16">
        <f t="shared" si="340"/>
        <v>29</v>
      </c>
      <c r="AL1189" s="16" t="str">
        <f t="shared" si="341"/>
        <v>风蜘蛛</v>
      </c>
      <c r="AM1189" s="16">
        <f t="shared" si="342"/>
        <v>1356</v>
      </c>
      <c r="AN1189" s="16">
        <f t="shared" si="343"/>
        <v>1062</v>
      </c>
      <c r="AO1189" s="16">
        <f t="shared" si="351"/>
        <v>294</v>
      </c>
      <c r="AP1189" s="16">
        <f t="shared" si="344"/>
        <v>825</v>
      </c>
      <c r="AQ1189" s="16">
        <f t="shared" si="345"/>
        <v>914</v>
      </c>
      <c r="AR1189" s="16">
        <f t="shared" si="346"/>
        <v>167</v>
      </c>
      <c r="AS1189" s="16"/>
      <c r="AT1189" s="16">
        <v>44</v>
      </c>
      <c r="AU1189" s="16">
        <v>51.2</v>
      </c>
      <c r="AV1189" s="16">
        <v>4.8</v>
      </c>
      <c r="AW1189" s="16"/>
    </row>
    <row r="1190" spans="1:49">
      <c r="A1190" s="62">
        <f>'表格编辑 '!A1247</f>
        <v>40834</v>
      </c>
      <c r="B1190" s="62">
        <f>'表格编辑 '!B1247</f>
        <v>50081</v>
      </c>
      <c r="C1190" s="62" t="str">
        <f>VLOOKUP(B1190,映射!A:B,2,FALSE)</f>
        <v>冰晶树妖</v>
      </c>
      <c r="D1190" s="62">
        <f>'表格编辑 '!E1247</f>
        <v>29</v>
      </c>
      <c r="E1190" s="62">
        <f>ROUNDUP((VLOOKUP(B1190,Sheet1!U:AA,3,FALSE)-2)*(0.042*(D1190-1)+0.2)+0.4,0)</f>
        <v>46</v>
      </c>
      <c r="F1190" s="62">
        <f>ROUNDUP((VLOOKUP(B1190,Sheet1!U:AA,4,FALSE)-2)*(0.042*(D1190-1)+0.2)+0.4,0)</f>
        <v>26</v>
      </c>
      <c r="G1190" s="62">
        <f>ROUNDUP((VLOOKUP(B1190,Sheet1!U:AA,5,FALSE)-2)*(0.042*(D1190-1)+0.2)+0.4,0)</f>
        <v>42</v>
      </c>
      <c r="H1190" s="62">
        <f>ROUNDUP((VLOOKUP(B1190,Sheet1!U:AA,6,FALSE)-2)*(0.042*(D1190-1)+0.2)+0.4,0)</f>
        <v>27</v>
      </c>
      <c r="I1190" s="62">
        <f>ROUNDUP((VLOOKUP(B1190,Sheet1!U:AA,7,FALSE)-2)*(0.042*(D1190-1)+0.2)+0.4,0)</f>
        <v>35</v>
      </c>
      <c r="J1190" s="62">
        <f>E1190*8+F1190*2+G1190*3+H1190*3+I1190*1+VLOOKUP(B1190,Sheet1!AU:AZ,2,FALSE)</f>
        <v>682</v>
      </c>
      <c r="K1190" s="62">
        <f>E1190*1+F1190*2+G1190*2+H1190*2+I1190*10+VLOOKUP(B1190,Sheet1!AU:AZ,3,FALSE)</f>
        <v>606</v>
      </c>
      <c r="L1190" s="62">
        <f>E1190*0.1+F1190*2+G1190*0.2+H1190*0.26+I1190*0.1+VLOOKUP(B1190,Sheet1!AU:AZ,4,FALSE)</f>
        <v>95.52</v>
      </c>
      <c r="M1190" s="62">
        <f>E1190*0.1+F1190*0.2+G1190*2+H1190*0.2+I1190*0.1+VLOOKUP(B1190,Sheet1!AU:AZ,5,FALSE)</f>
        <v>122.7</v>
      </c>
      <c r="N1190" s="62">
        <f>E1190*0.1+F1190*0.2+G1190*0.2+H1190*2+I1190*0.1+VLOOKUP(B1190,Sheet1!AU:AZ,6,FALSE)</f>
        <v>95.7</v>
      </c>
      <c r="O1190" s="62">
        <f t="shared" si="352"/>
        <v>17.3</v>
      </c>
      <c r="P1190" s="62">
        <f t="shared" si="353"/>
        <v>31.9</v>
      </c>
      <c r="R1190" s="9">
        <f t="shared" si="347"/>
        <v>29</v>
      </c>
      <c r="S1190" s="9">
        <f t="shared" si="336"/>
        <v>185.04</v>
      </c>
      <c r="T1190" s="9">
        <f t="shared" si="337"/>
        <v>38.8</v>
      </c>
      <c r="U1190" s="66">
        <f t="shared" si="348"/>
        <v>186</v>
      </c>
      <c r="V1190" s="9">
        <f t="shared" si="349"/>
        <v>223.2</v>
      </c>
      <c r="W1190" s="67">
        <f t="shared" si="350"/>
        <v>130</v>
      </c>
      <c r="Y1190" s="69">
        <f>VLOOKUP(D1190,Sheet2!P:Q,2,FALSE)</f>
        <v>38</v>
      </c>
      <c r="AB1190" s="4" t="str">
        <f>IF('表格编辑 '!D1247="monster","普通","BOSS")</f>
        <v>普通</v>
      </c>
      <c r="AD1190" s="50">
        <f>VLOOKUP(D1190,映射!AK:AL,2,FALSE)</f>
        <v>3</v>
      </c>
      <c r="AE1190" s="50" t="s">
        <v>37</v>
      </c>
      <c r="AF1190" s="4">
        <f>VLOOKUP(AE1190,映射!AN:AO,2,FALSE)</f>
        <v>2</v>
      </c>
      <c r="AG1190" s="50">
        <v>1</v>
      </c>
      <c r="AH1190" s="70">
        <v>1</v>
      </c>
      <c r="AI1190" s="16">
        <f t="shared" si="338"/>
        <v>40834</v>
      </c>
      <c r="AJ1190" s="16">
        <f t="shared" si="339"/>
        <v>50081</v>
      </c>
      <c r="AK1190" s="16">
        <f t="shared" si="340"/>
        <v>29</v>
      </c>
      <c r="AL1190" s="16" t="str">
        <f t="shared" si="341"/>
        <v>冰晶树妖</v>
      </c>
      <c r="AM1190" s="16">
        <f t="shared" si="342"/>
        <v>1116</v>
      </c>
      <c r="AN1190" s="16">
        <f t="shared" si="343"/>
        <v>1364</v>
      </c>
      <c r="AO1190" s="16">
        <f t="shared" si="351"/>
        <v>-248</v>
      </c>
      <c r="AP1190" s="16">
        <f t="shared" si="344"/>
        <v>434</v>
      </c>
      <c r="AQ1190" s="16">
        <f t="shared" si="345"/>
        <v>1212</v>
      </c>
      <c r="AR1190" s="16">
        <f t="shared" si="346"/>
        <v>144</v>
      </c>
      <c r="AS1190" s="16"/>
      <c r="AT1190" s="16">
        <v>67.6</v>
      </c>
      <c r="AU1190" s="16">
        <v>46</v>
      </c>
      <c r="AV1190" s="16">
        <v>11.6</v>
      </c>
      <c r="AW1190" s="16"/>
    </row>
    <row r="1191" spans="1:49">
      <c r="A1191" s="62">
        <f>'表格编辑 '!A1248</f>
        <v>40835</v>
      </c>
      <c r="B1191" s="62">
        <f>'表格编辑 '!B1248</f>
        <v>50006</v>
      </c>
      <c r="C1191" s="62" t="str">
        <f>VLOOKUP(B1191,映射!A:B,2,FALSE)</f>
        <v>猫人</v>
      </c>
      <c r="D1191" s="62">
        <f>'表格编辑 '!E1248</f>
        <v>29</v>
      </c>
      <c r="E1191" s="62">
        <f>ROUNDUP((VLOOKUP(B1191,Sheet1!U:AA,3,FALSE)-2)*(0.042*(D1191-1)+0.2)+0.4,0)</f>
        <v>30</v>
      </c>
      <c r="F1191" s="62">
        <f>ROUNDUP((VLOOKUP(B1191,Sheet1!U:AA,4,FALSE)-2)*(0.042*(D1191-1)+0.2)+0.4,0)</f>
        <v>35</v>
      </c>
      <c r="G1191" s="62">
        <f>ROUNDUP((VLOOKUP(B1191,Sheet1!U:AA,5,FALSE)-2)*(0.042*(D1191-1)+0.2)+0.4,0)</f>
        <v>19</v>
      </c>
      <c r="H1191" s="62">
        <f>ROUNDUP((VLOOKUP(B1191,Sheet1!U:AA,6,FALSE)-2)*(0.042*(D1191-1)+0.2)+0.4,0)</f>
        <v>34</v>
      </c>
      <c r="I1191" s="62">
        <f>ROUNDUP((VLOOKUP(B1191,Sheet1!U:AA,7,FALSE)-2)*(0.042*(D1191-1)+0.2)+0.4,0)</f>
        <v>31</v>
      </c>
      <c r="J1191" s="62">
        <f>E1191*8+F1191*2+G1191*3+H1191*3+I1191*1+VLOOKUP(B1191,Sheet1!AU:AZ,2,FALSE)</f>
        <v>520</v>
      </c>
      <c r="K1191" s="62">
        <f>E1191*1+F1191*2+G1191*2+H1191*2+I1191*10+VLOOKUP(B1191,Sheet1!AU:AZ,3,FALSE)</f>
        <v>536</v>
      </c>
      <c r="L1191" s="62">
        <f>E1191*0.1+F1191*2+G1191*0.2+H1191*0.26+I1191*0.1+VLOOKUP(B1191,Sheet1!AU:AZ,4,FALSE)</f>
        <v>108.74</v>
      </c>
      <c r="M1191" s="62">
        <f>E1191*0.1+F1191*0.2+G1191*2+H1191*0.2+I1191*0.1+VLOOKUP(B1191,Sheet1!AU:AZ,5,FALSE)</f>
        <v>77.9</v>
      </c>
      <c r="N1191" s="62">
        <f>E1191*0.1+F1191*0.2+G1191*0.2+H1191*2+I1191*0.1+VLOOKUP(B1191,Sheet1!AU:AZ,6,FALSE)</f>
        <v>104.9</v>
      </c>
      <c r="O1191" s="62">
        <f t="shared" si="352"/>
        <v>12.7</v>
      </c>
      <c r="P1191" s="62">
        <f t="shared" si="353"/>
        <v>22.3</v>
      </c>
      <c r="R1191" s="9">
        <f t="shared" si="347"/>
        <v>29</v>
      </c>
      <c r="S1191" s="9">
        <f t="shared" si="336"/>
        <v>185.04</v>
      </c>
      <c r="T1191" s="9">
        <f t="shared" si="337"/>
        <v>38.8</v>
      </c>
      <c r="U1191" s="66">
        <f t="shared" si="348"/>
        <v>245</v>
      </c>
      <c r="V1191" s="9">
        <f t="shared" si="349"/>
        <v>294</v>
      </c>
      <c r="W1191" s="67">
        <f t="shared" si="350"/>
        <v>158</v>
      </c>
      <c r="Y1191" s="69">
        <f>VLOOKUP(D1191,Sheet2!P:Q,2,FALSE)</f>
        <v>38</v>
      </c>
      <c r="AB1191" s="4" t="str">
        <f>IF('表格编辑 '!D1248="monster","普通","BOSS")</f>
        <v>普通</v>
      </c>
      <c r="AD1191" s="50">
        <f>VLOOKUP(D1191,映射!AK:AL,2,FALSE)</f>
        <v>3</v>
      </c>
      <c r="AE1191" s="50" t="s">
        <v>37</v>
      </c>
      <c r="AF1191" s="4">
        <f>VLOOKUP(AE1191,映射!AN:AO,2,FALSE)</f>
        <v>2</v>
      </c>
      <c r="AG1191" s="50">
        <v>1</v>
      </c>
      <c r="AH1191" s="70">
        <v>1</v>
      </c>
      <c r="AI1191" s="16">
        <f t="shared" si="338"/>
        <v>40835</v>
      </c>
      <c r="AJ1191" s="16">
        <f t="shared" si="339"/>
        <v>50006</v>
      </c>
      <c r="AK1191" s="16">
        <f t="shared" si="340"/>
        <v>29</v>
      </c>
      <c r="AL1191" s="16" t="str">
        <f t="shared" si="341"/>
        <v>猫人</v>
      </c>
      <c r="AM1191" s="16">
        <f t="shared" si="342"/>
        <v>1470</v>
      </c>
      <c r="AN1191" s="16">
        <f t="shared" si="343"/>
        <v>1040</v>
      </c>
      <c r="AO1191" s="16">
        <f t="shared" si="351"/>
        <v>430</v>
      </c>
      <c r="AP1191" s="16">
        <f t="shared" si="344"/>
        <v>950</v>
      </c>
      <c r="AQ1191" s="16">
        <f t="shared" si="345"/>
        <v>1072</v>
      </c>
      <c r="AR1191" s="16">
        <f t="shared" si="346"/>
        <v>164</v>
      </c>
      <c r="AS1191" s="16"/>
      <c r="AT1191" s="16">
        <v>44.8</v>
      </c>
      <c r="AU1191" s="16">
        <v>66.4</v>
      </c>
      <c r="AV1191" s="16">
        <v>1.5</v>
      </c>
      <c r="AW1191" s="16"/>
    </row>
    <row r="1192" spans="1:49">
      <c r="A1192" s="62">
        <f>'表格编辑 '!A1249</f>
        <v>40836</v>
      </c>
      <c r="B1192" s="62">
        <f>'表格编辑 '!B1249</f>
        <v>50122</v>
      </c>
      <c r="C1192" s="62" t="str">
        <f>VLOOKUP(B1192,映射!A:B,2,FALSE)</f>
        <v>纯白恐怖箱</v>
      </c>
      <c r="D1192" s="62">
        <f>'表格编辑 '!E1249</f>
        <v>29</v>
      </c>
      <c r="E1192" s="62">
        <f>ROUNDUP((VLOOKUP(B1192,Sheet1!U:AA,3,FALSE)-2)*(0.042*(D1192-1)+0.2)+0.4,0)</f>
        <v>24</v>
      </c>
      <c r="F1192" s="62">
        <f>ROUNDUP((VLOOKUP(B1192,Sheet1!U:AA,4,FALSE)-2)*(0.042*(D1192-1)+0.2)+0.4,0)</f>
        <v>45</v>
      </c>
      <c r="G1192" s="62">
        <f>ROUNDUP((VLOOKUP(B1192,Sheet1!U:AA,5,FALSE)-2)*(0.042*(D1192-1)+0.2)+0.4,0)</f>
        <v>52</v>
      </c>
      <c r="H1192" s="62">
        <f>ROUNDUP((VLOOKUP(B1192,Sheet1!U:AA,6,FALSE)-2)*(0.042*(D1192-1)+0.2)+0.4,0)</f>
        <v>20</v>
      </c>
      <c r="I1192" s="62">
        <f>ROUNDUP((VLOOKUP(B1192,Sheet1!U:AA,7,FALSE)-2)*(0.042*(D1192-1)+0.2)+0.4,0)</f>
        <v>56</v>
      </c>
      <c r="J1192" s="62">
        <f>E1192*8+F1192*2+G1192*3+H1192*3+I1192*1+VLOOKUP(B1192,Sheet1!AU:AZ,2,FALSE)</f>
        <v>574</v>
      </c>
      <c r="K1192" s="62">
        <f>E1192*1+F1192*2+G1192*2+H1192*2+I1192*10+VLOOKUP(B1192,Sheet1!AU:AZ,3,FALSE)</f>
        <v>838</v>
      </c>
      <c r="L1192" s="62">
        <f>E1192*0.1+F1192*2+G1192*0.2+H1192*0.26+I1192*0.1+VLOOKUP(B1192,Sheet1!AU:AZ,4,FALSE)</f>
        <v>133.6</v>
      </c>
      <c r="M1192" s="62">
        <f>E1192*0.1+F1192*0.2+G1192*2+H1192*0.2+I1192*0.1+VLOOKUP(B1192,Sheet1!AU:AZ,5,FALSE)</f>
        <v>145</v>
      </c>
      <c r="N1192" s="62">
        <f>E1192*0.1+F1192*0.2+G1192*0.2+H1192*2+I1192*0.1+VLOOKUP(B1192,Sheet1!AU:AZ,6,FALSE)</f>
        <v>87.4</v>
      </c>
      <c r="O1192" s="62">
        <f t="shared" si="352"/>
        <v>41.5</v>
      </c>
      <c r="P1192" s="62">
        <f t="shared" si="353"/>
        <v>7.9</v>
      </c>
      <c r="R1192" s="9">
        <f t="shared" si="347"/>
        <v>29</v>
      </c>
      <c r="S1192" s="9">
        <f t="shared" si="336"/>
        <v>185.04</v>
      </c>
      <c r="T1192" s="9">
        <f t="shared" si="337"/>
        <v>38.8</v>
      </c>
      <c r="U1192" s="66">
        <f t="shared" si="348"/>
        <v>166</v>
      </c>
      <c r="V1192" s="9">
        <f t="shared" si="349"/>
        <v>199.2</v>
      </c>
      <c r="W1192" s="67">
        <f t="shared" si="350"/>
        <v>215</v>
      </c>
      <c r="Y1192" s="69">
        <f>VLOOKUP(D1192,Sheet2!P:Q,2,FALSE)</f>
        <v>38</v>
      </c>
      <c r="AB1192" s="4" t="str">
        <f>IF('表格编辑 '!D1249="monster","普通","BOSS")</f>
        <v>普通</v>
      </c>
      <c r="AD1192" s="50">
        <f>VLOOKUP(D1192,映射!AK:AL,2,FALSE)</f>
        <v>3</v>
      </c>
      <c r="AE1192" s="50" t="s">
        <v>37</v>
      </c>
      <c r="AF1192" s="4">
        <f>VLOOKUP(AE1192,映射!AN:AO,2,FALSE)</f>
        <v>2</v>
      </c>
      <c r="AG1192" s="50">
        <v>1</v>
      </c>
      <c r="AH1192" s="70">
        <v>1</v>
      </c>
      <c r="AI1192" s="16">
        <f t="shared" si="338"/>
        <v>40836</v>
      </c>
      <c r="AJ1192" s="16">
        <f t="shared" si="339"/>
        <v>50122</v>
      </c>
      <c r="AK1192" s="16">
        <f t="shared" si="340"/>
        <v>29</v>
      </c>
      <c r="AL1192" s="16" t="str">
        <f t="shared" si="341"/>
        <v>纯白恐怖箱</v>
      </c>
      <c r="AM1192" s="16">
        <f t="shared" si="342"/>
        <v>996</v>
      </c>
      <c r="AN1192" s="16">
        <f t="shared" si="343"/>
        <v>1148</v>
      </c>
      <c r="AO1192" s="16">
        <f t="shared" si="351"/>
        <v>-152</v>
      </c>
      <c r="AP1192" s="16">
        <f t="shared" si="344"/>
        <v>422</v>
      </c>
      <c r="AQ1192" s="16">
        <f t="shared" si="345"/>
        <v>1676</v>
      </c>
      <c r="AR1192" s="16">
        <f t="shared" si="346"/>
        <v>201</v>
      </c>
      <c r="AS1192" s="16"/>
      <c r="AT1192" s="16">
        <v>71.9</v>
      </c>
      <c r="AU1192" s="16">
        <v>37.7</v>
      </c>
      <c r="AV1192" s="16">
        <v>31.2</v>
      </c>
      <c r="AW1192" s="16"/>
    </row>
    <row r="1193" spans="1:49">
      <c r="A1193" s="62">
        <f>'表格编辑 '!A1250</f>
        <v>40837</v>
      </c>
      <c r="B1193" s="62">
        <f>'表格编辑 '!B1250</f>
        <v>50154</v>
      </c>
      <c r="C1193" s="62" t="str">
        <f>VLOOKUP(B1193,映射!A:B,2,FALSE)</f>
        <v>海贼</v>
      </c>
      <c r="D1193" s="62">
        <f>'表格编辑 '!E1250</f>
        <v>29</v>
      </c>
      <c r="E1193" s="62">
        <f>ROUNDUP((VLOOKUP(B1193,Sheet1!U:AA,3,FALSE)-2)*(0.042*(D1193-1)+0.2)+0.4,0)</f>
        <v>24</v>
      </c>
      <c r="F1193" s="62">
        <f>ROUNDUP((VLOOKUP(B1193,Sheet1!U:AA,4,FALSE)-2)*(0.042*(D1193-1)+0.2)+0.4,0)</f>
        <v>41</v>
      </c>
      <c r="G1193" s="62">
        <f>ROUNDUP((VLOOKUP(B1193,Sheet1!U:AA,5,FALSE)-2)*(0.042*(D1193-1)+0.2)+0.4,0)</f>
        <v>30</v>
      </c>
      <c r="H1193" s="62">
        <f>ROUNDUP((VLOOKUP(B1193,Sheet1!U:AA,6,FALSE)-2)*(0.042*(D1193-1)+0.2)+0.4,0)</f>
        <v>37</v>
      </c>
      <c r="I1193" s="62">
        <f>ROUNDUP((VLOOKUP(B1193,Sheet1!U:AA,7,FALSE)-2)*(0.042*(D1193-1)+0.2)+0.4,0)</f>
        <v>17</v>
      </c>
      <c r="J1193" s="62">
        <f>E1193*8+F1193*2+G1193*3+H1193*3+I1193*1+VLOOKUP(B1193,Sheet1!AU:AZ,2,FALSE)</f>
        <v>512</v>
      </c>
      <c r="K1193" s="62">
        <f>E1193*1+F1193*2+G1193*2+H1193*2+I1193*10+VLOOKUP(B1193,Sheet1!AU:AZ,3,FALSE)</f>
        <v>430</v>
      </c>
      <c r="L1193" s="62">
        <f>E1193*0.1+F1193*2+G1193*0.2+H1193*0.26+I1193*0.1+VLOOKUP(B1193,Sheet1!AU:AZ,4,FALSE)</f>
        <v>121.72</v>
      </c>
      <c r="M1193" s="62">
        <f>E1193*0.1+F1193*0.2+G1193*2+H1193*0.2+I1193*0.1+VLOOKUP(B1193,Sheet1!AU:AZ,5,FALSE)</f>
        <v>99.7</v>
      </c>
      <c r="N1193" s="62">
        <f>E1193*0.1+F1193*0.2+G1193*0.2+H1193*2+I1193*0.1+VLOOKUP(B1193,Sheet1!AU:AZ,6,FALSE)</f>
        <v>112.3</v>
      </c>
      <c r="O1193" s="62">
        <f t="shared" si="352"/>
        <v>4.6</v>
      </c>
      <c r="P1193" s="62">
        <f t="shared" si="353"/>
        <v>17.8</v>
      </c>
      <c r="R1193" s="9">
        <f t="shared" si="347"/>
        <v>29</v>
      </c>
      <c r="S1193" s="9">
        <f t="shared" si="336"/>
        <v>185.04</v>
      </c>
      <c r="T1193" s="9">
        <f t="shared" si="337"/>
        <v>38.8</v>
      </c>
      <c r="U1193" s="66">
        <f t="shared" si="348"/>
        <v>212</v>
      </c>
      <c r="V1193" s="9">
        <f t="shared" si="349"/>
        <v>254.4</v>
      </c>
      <c r="W1193" s="67">
        <f t="shared" si="350"/>
        <v>187</v>
      </c>
      <c r="Y1193" s="69">
        <f>VLOOKUP(D1193,Sheet2!P:Q,2,FALSE)</f>
        <v>38</v>
      </c>
      <c r="AB1193" s="4" t="str">
        <f>IF('表格编辑 '!D1250="monster","普通","BOSS")</f>
        <v>普通</v>
      </c>
      <c r="AD1193" s="50">
        <f>VLOOKUP(D1193,映射!AK:AL,2,FALSE)</f>
        <v>3</v>
      </c>
      <c r="AE1193" s="50" t="s">
        <v>37</v>
      </c>
      <c r="AF1193" s="4">
        <f>VLOOKUP(AE1193,映射!AN:AO,2,FALSE)</f>
        <v>2</v>
      </c>
      <c r="AG1193" s="50">
        <v>1</v>
      </c>
      <c r="AH1193" s="70">
        <v>1</v>
      </c>
      <c r="AI1193" s="16">
        <f t="shared" si="338"/>
        <v>40837</v>
      </c>
      <c r="AJ1193" s="16">
        <f t="shared" si="339"/>
        <v>50154</v>
      </c>
      <c r="AK1193" s="16">
        <f t="shared" si="340"/>
        <v>29</v>
      </c>
      <c r="AL1193" s="16" t="str">
        <f t="shared" si="341"/>
        <v>海贼</v>
      </c>
      <c r="AM1193" s="16">
        <f t="shared" si="342"/>
        <v>1272</v>
      </c>
      <c r="AN1193" s="16">
        <f t="shared" si="343"/>
        <v>1024</v>
      </c>
      <c r="AO1193" s="16">
        <f t="shared" si="351"/>
        <v>248</v>
      </c>
      <c r="AP1193" s="16">
        <f t="shared" si="344"/>
        <v>760</v>
      </c>
      <c r="AQ1193" s="16">
        <f t="shared" si="345"/>
        <v>860</v>
      </c>
      <c r="AR1193" s="16">
        <f t="shared" si="346"/>
        <v>183</v>
      </c>
      <c r="AS1193" s="16"/>
      <c r="AT1193" s="16">
        <v>63.5</v>
      </c>
      <c r="AU1193" s="16">
        <v>72.5</v>
      </c>
      <c r="AV1193" s="16">
        <v>4.2</v>
      </c>
      <c r="AW1193" s="16"/>
    </row>
    <row r="1194" spans="1:49">
      <c r="A1194" s="62">
        <f>'表格编辑 '!A1251</f>
        <v>40838</v>
      </c>
      <c r="B1194" s="62">
        <f>'表格编辑 '!B1251</f>
        <v>50075</v>
      </c>
      <c r="C1194" s="62" t="str">
        <f>VLOOKUP(B1194,映射!A:B,2,FALSE)</f>
        <v>火蜘蛛</v>
      </c>
      <c r="D1194" s="62">
        <f>'表格编辑 '!E1251</f>
        <v>29</v>
      </c>
      <c r="E1194" s="62">
        <f>ROUNDUP((VLOOKUP(B1194,Sheet1!U:AA,3,FALSE)-2)*(0.042*(D1194-1)+0.2)+0.4,0)</f>
        <v>28</v>
      </c>
      <c r="F1194" s="62">
        <f>ROUNDUP((VLOOKUP(B1194,Sheet1!U:AA,4,FALSE)-2)*(0.042*(D1194-1)+0.2)+0.4,0)</f>
        <v>28</v>
      </c>
      <c r="G1194" s="62">
        <f>ROUNDUP((VLOOKUP(B1194,Sheet1!U:AA,5,FALSE)-2)*(0.042*(D1194-1)+0.2)+0.4,0)</f>
        <v>20</v>
      </c>
      <c r="H1194" s="62">
        <f>ROUNDUP((VLOOKUP(B1194,Sheet1!U:AA,6,FALSE)-2)*(0.042*(D1194-1)+0.2)+0.4,0)</f>
        <v>33</v>
      </c>
      <c r="I1194" s="62">
        <f>ROUNDUP((VLOOKUP(B1194,Sheet1!U:AA,7,FALSE)-2)*(0.042*(D1194-1)+0.2)+0.4,0)</f>
        <v>26</v>
      </c>
      <c r="J1194" s="62">
        <f>E1194*8+F1194*2+G1194*3+H1194*3+I1194*1+VLOOKUP(B1194,Sheet1!AU:AZ,2,FALSE)</f>
        <v>485</v>
      </c>
      <c r="K1194" s="62">
        <f>E1194*1+F1194*2+G1194*2+H1194*2+I1194*10+VLOOKUP(B1194,Sheet1!AU:AZ,3,FALSE)</f>
        <v>470</v>
      </c>
      <c r="L1194" s="62">
        <f>E1194*0.1+F1194*2+G1194*0.2+H1194*0.26+I1194*0.1+VLOOKUP(B1194,Sheet1!AU:AZ,4,FALSE)</f>
        <v>93.98</v>
      </c>
      <c r="M1194" s="62">
        <f>E1194*0.1+F1194*0.2+G1194*2+H1194*0.2+I1194*0.1+VLOOKUP(B1194,Sheet1!AU:AZ,5,FALSE)</f>
        <v>77.6</v>
      </c>
      <c r="N1194" s="62">
        <f>E1194*0.1+F1194*0.2+G1194*0.2+H1194*2+I1194*0.1+VLOOKUP(B1194,Sheet1!AU:AZ,6,FALSE)</f>
        <v>101</v>
      </c>
      <c r="O1194" s="62">
        <f t="shared" si="352"/>
        <v>10.3</v>
      </c>
      <c r="P1194" s="62">
        <f t="shared" si="353"/>
        <v>21.6</v>
      </c>
      <c r="R1194" s="9">
        <f t="shared" si="347"/>
        <v>29</v>
      </c>
      <c r="S1194" s="9">
        <f t="shared" si="336"/>
        <v>185.04</v>
      </c>
      <c r="T1194" s="9">
        <f t="shared" si="337"/>
        <v>38.8</v>
      </c>
      <c r="U1194" s="66">
        <f t="shared" si="348"/>
        <v>246</v>
      </c>
      <c r="V1194" s="9">
        <f t="shared" si="349"/>
        <v>295.2</v>
      </c>
      <c r="W1194" s="67">
        <f t="shared" si="350"/>
        <v>126</v>
      </c>
      <c r="Y1194" s="69">
        <f>VLOOKUP(D1194,Sheet2!P:Q,2,FALSE)</f>
        <v>38</v>
      </c>
      <c r="AB1194" s="4" t="str">
        <f>IF('表格编辑 '!D1251="monster","普通","BOSS")</f>
        <v>普通</v>
      </c>
      <c r="AD1194" s="50">
        <f>VLOOKUP(D1194,映射!AK:AL,2,FALSE)</f>
        <v>3</v>
      </c>
      <c r="AE1194" s="50" t="s">
        <v>37</v>
      </c>
      <c r="AF1194" s="4">
        <f>VLOOKUP(AE1194,映射!AN:AO,2,FALSE)</f>
        <v>2</v>
      </c>
      <c r="AG1194" s="50">
        <v>1</v>
      </c>
      <c r="AH1194" s="70">
        <v>1</v>
      </c>
      <c r="AI1194" s="16">
        <f t="shared" si="338"/>
        <v>40838</v>
      </c>
      <c r="AJ1194" s="16">
        <f t="shared" si="339"/>
        <v>50075</v>
      </c>
      <c r="AK1194" s="16">
        <f t="shared" si="340"/>
        <v>29</v>
      </c>
      <c r="AL1194" s="16" t="str">
        <f t="shared" si="341"/>
        <v>火蜘蛛</v>
      </c>
      <c r="AM1194" s="16">
        <f t="shared" si="342"/>
        <v>1476</v>
      </c>
      <c r="AN1194" s="16">
        <f t="shared" si="343"/>
        <v>970</v>
      </c>
      <c r="AO1194" s="16">
        <f t="shared" si="351"/>
        <v>506</v>
      </c>
      <c r="AP1194" s="16">
        <f t="shared" si="344"/>
        <v>991</v>
      </c>
      <c r="AQ1194" s="16">
        <f t="shared" si="345"/>
        <v>940</v>
      </c>
      <c r="AR1194" s="16">
        <f t="shared" si="346"/>
        <v>141</v>
      </c>
      <c r="AS1194" s="16"/>
      <c r="AT1194" s="16">
        <v>46.1</v>
      </c>
      <c r="AU1194" s="16">
        <v>64.1</v>
      </c>
      <c r="AV1194" s="16">
        <v>7.4</v>
      </c>
      <c r="AW1194" s="16"/>
    </row>
    <row r="1195" spans="1:49">
      <c r="A1195" s="62">
        <f>'表格编辑 '!A1252</f>
        <v>40839</v>
      </c>
      <c r="B1195" s="62">
        <f>'表格编辑 '!B1252</f>
        <v>50065</v>
      </c>
      <c r="C1195" s="62" t="str">
        <f>VLOOKUP(B1195,映射!A:B,2,FALSE)</f>
        <v>虎头蜂</v>
      </c>
      <c r="D1195" s="62">
        <f>'表格编辑 '!E1252</f>
        <v>29</v>
      </c>
      <c r="E1195" s="62">
        <f>ROUNDUP((VLOOKUP(B1195,Sheet1!U:AA,3,FALSE)-2)*(0.042*(D1195-1)+0.2)+0.4,0)</f>
        <v>16</v>
      </c>
      <c r="F1195" s="62">
        <f>ROUNDUP((VLOOKUP(B1195,Sheet1!U:AA,4,FALSE)-2)*(0.042*(D1195-1)+0.2)+0.4,0)</f>
        <v>53</v>
      </c>
      <c r="G1195" s="62">
        <f>ROUNDUP((VLOOKUP(B1195,Sheet1!U:AA,5,FALSE)-2)*(0.042*(D1195-1)+0.2)+0.4,0)</f>
        <v>9</v>
      </c>
      <c r="H1195" s="62">
        <f>ROUNDUP((VLOOKUP(B1195,Sheet1!U:AA,6,FALSE)-2)*(0.042*(D1195-1)+0.2)+0.4,0)</f>
        <v>50</v>
      </c>
      <c r="I1195" s="62">
        <f>ROUNDUP((VLOOKUP(B1195,Sheet1!U:AA,7,FALSE)-2)*(0.042*(D1195-1)+0.2)+0.4,0)</f>
        <v>13</v>
      </c>
      <c r="J1195" s="62">
        <f>E1195*8+F1195*2+G1195*3+H1195*3+I1195*1+VLOOKUP(B1195,Sheet1!AU:AZ,2,FALSE)</f>
        <v>444</v>
      </c>
      <c r="K1195" s="62">
        <f>E1195*1+F1195*2+G1195*2+H1195*2+I1195*10+VLOOKUP(B1195,Sheet1!AU:AZ,3,FALSE)</f>
        <v>390</v>
      </c>
      <c r="L1195" s="62">
        <f>E1195*0.1+F1195*2+G1195*0.2+H1195*0.26+I1195*0.1+VLOOKUP(B1195,Sheet1!AU:AZ,4,FALSE)</f>
        <v>143.7</v>
      </c>
      <c r="M1195" s="62">
        <f>E1195*0.1+F1195*0.2+G1195*2+H1195*0.2+I1195*0.1+VLOOKUP(B1195,Sheet1!AU:AZ,5,FALSE)</f>
        <v>61.5</v>
      </c>
      <c r="N1195" s="62">
        <f>E1195*0.1+F1195*0.2+G1195*0.2+H1195*2+I1195*0.1+VLOOKUP(B1195,Sheet1!AU:AZ,6,FALSE)</f>
        <v>135.3</v>
      </c>
      <c r="O1195" s="62">
        <f t="shared" si="352"/>
        <v>-2.9</v>
      </c>
      <c r="P1195" s="62">
        <f t="shared" si="353"/>
        <v>15.3</v>
      </c>
      <c r="R1195" s="9">
        <f t="shared" si="347"/>
        <v>29</v>
      </c>
      <c r="S1195" s="9">
        <f t="shared" si="336"/>
        <v>185.04</v>
      </c>
      <c r="T1195" s="9">
        <f t="shared" si="337"/>
        <v>38.8</v>
      </c>
      <c r="U1195" s="66">
        <f t="shared" si="348"/>
        <v>278</v>
      </c>
      <c r="V1195" s="9">
        <f t="shared" si="349"/>
        <v>333.6</v>
      </c>
      <c r="W1195" s="67">
        <f t="shared" si="350"/>
        <v>239</v>
      </c>
      <c r="Y1195" s="69">
        <f>VLOOKUP(D1195,Sheet2!P:Q,2,FALSE)</f>
        <v>38</v>
      </c>
      <c r="AB1195" s="4" t="str">
        <f>IF('表格编辑 '!D1252="monster","普通","BOSS")</f>
        <v>普通</v>
      </c>
      <c r="AD1195" s="50">
        <f>VLOOKUP(D1195,映射!AK:AL,2,FALSE)</f>
        <v>3</v>
      </c>
      <c r="AE1195" s="50" t="s">
        <v>37</v>
      </c>
      <c r="AF1195" s="4">
        <f>VLOOKUP(AE1195,映射!AN:AO,2,FALSE)</f>
        <v>2</v>
      </c>
      <c r="AG1195" s="50">
        <v>1</v>
      </c>
      <c r="AH1195" s="70">
        <v>1</v>
      </c>
      <c r="AI1195" s="16">
        <f t="shared" si="338"/>
        <v>40839</v>
      </c>
      <c r="AJ1195" s="16">
        <f t="shared" si="339"/>
        <v>50065</v>
      </c>
      <c r="AK1195" s="16">
        <f t="shared" si="340"/>
        <v>29</v>
      </c>
      <c r="AL1195" s="16" t="str">
        <f t="shared" si="341"/>
        <v>虎头蜂</v>
      </c>
      <c r="AM1195" s="16">
        <f t="shared" si="342"/>
        <v>1668</v>
      </c>
      <c r="AN1195" s="16">
        <f t="shared" si="343"/>
        <v>888</v>
      </c>
      <c r="AO1195" s="16">
        <f t="shared" si="351"/>
        <v>780</v>
      </c>
      <c r="AP1195" s="16">
        <f t="shared" si="344"/>
        <v>1224</v>
      </c>
      <c r="AQ1195" s="16">
        <f t="shared" si="345"/>
        <v>780</v>
      </c>
      <c r="AR1195" s="16">
        <f t="shared" si="346"/>
        <v>216</v>
      </c>
      <c r="AS1195" s="16"/>
      <c r="AT1195" s="16">
        <v>32.8</v>
      </c>
      <c r="AU1195" s="16">
        <v>92.2</v>
      </c>
      <c r="AV1195" s="16">
        <v>-1.9</v>
      </c>
      <c r="AW1195" s="16"/>
    </row>
    <row r="1196" spans="1:49">
      <c r="A1196" s="62">
        <f>'表格编辑 '!A1253</f>
        <v>40840</v>
      </c>
      <c r="B1196" s="62">
        <f>'表格编辑 '!B1253</f>
        <v>50112</v>
      </c>
      <c r="C1196" s="62" t="str">
        <f>VLOOKUP(B1196,映射!A:B,2,FALSE)</f>
        <v>阴影</v>
      </c>
      <c r="D1196" s="62">
        <f>'表格编辑 '!E1253</f>
        <v>29</v>
      </c>
      <c r="E1196" s="62">
        <f>ROUNDUP((VLOOKUP(B1196,Sheet1!U:AA,3,FALSE)-2)*(0.042*(D1196-1)+0.2)+0.4,0)</f>
        <v>37</v>
      </c>
      <c r="F1196" s="62">
        <f>ROUNDUP((VLOOKUP(B1196,Sheet1!U:AA,4,FALSE)-2)*(0.042*(D1196-1)+0.2)+0.4,0)</f>
        <v>31</v>
      </c>
      <c r="G1196" s="62">
        <f>ROUNDUP((VLOOKUP(B1196,Sheet1!U:AA,5,FALSE)-2)*(0.042*(D1196-1)+0.2)+0.4,0)</f>
        <v>28</v>
      </c>
      <c r="H1196" s="62">
        <f>ROUNDUP((VLOOKUP(B1196,Sheet1!U:AA,6,FALSE)-2)*(0.042*(D1196-1)+0.2)+0.4,0)</f>
        <v>28</v>
      </c>
      <c r="I1196" s="62">
        <f>ROUNDUP((VLOOKUP(B1196,Sheet1!U:AA,7,FALSE)-2)*(0.042*(D1196-1)+0.2)+0.4,0)</f>
        <v>31</v>
      </c>
      <c r="J1196" s="62">
        <f>E1196*8+F1196*2+G1196*3+H1196*3+I1196*1+VLOOKUP(B1196,Sheet1!AU:AZ,2,FALSE)</f>
        <v>577</v>
      </c>
      <c r="K1196" s="62">
        <f>E1196*1+F1196*2+G1196*2+H1196*2+I1196*10+VLOOKUP(B1196,Sheet1!AU:AZ,3,FALSE)</f>
        <v>541</v>
      </c>
      <c r="L1196" s="62">
        <f>E1196*0.1+F1196*2+G1196*0.2+H1196*0.26+I1196*0.1+VLOOKUP(B1196,Sheet1!AU:AZ,4,FALSE)</f>
        <v>101.68</v>
      </c>
      <c r="M1196" s="62">
        <f>E1196*0.1+F1196*0.2+G1196*2+H1196*0.2+I1196*0.1+VLOOKUP(B1196,Sheet1!AU:AZ,5,FALSE)</f>
        <v>94.6</v>
      </c>
      <c r="N1196" s="62">
        <f>E1196*0.1+F1196*0.2+G1196*0.2+H1196*2+I1196*0.1+VLOOKUP(B1196,Sheet1!AU:AZ,6,FALSE)</f>
        <v>94.6</v>
      </c>
      <c r="O1196" s="62">
        <f t="shared" si="352"/>
        <v>13.4</v>
      </c>
      <c r="P1196" s="62">
        <f t="shared" si="353"/>
        <v>26.2</v>
      </c>
      <c r="R1196" s="9">
        <f t="shared" si="347"/>
        <v>29</v>
      </c>
      <c r="S1196" s="9">
        <f t="shared" si="336"/>
        <v>185.04</v>
      </c>
      <c r="T1196" s="9">
        <f t="shared" si="337"/>
        <v>38.8</v>
      </c>
      <c r="U1196" s="66">
        <f t="shared" si="348"/>
        <v>219</v>
      </c>
      <c r="V1196" s="9">
        <f t="shared" si="349"/>
        <v>262.8</v>
      </c>
      <c r="W1196" s="67">
        <f t="shared" si="350"/>
        <v>143</v>
      </c>
      <c r="Y1196" s="69">
        <f>VLOOKUP(D1196,Sheet2!P:Q,2,FALSE)</f>
        <v>38</v>
      </c>
      <c r="AB1196" s="4" t="str">
        <f>IF('表格编辑 '!D1253="monster","普通","BOSS")</f>
        <v>BOSS</v>
      </c>
      <c r="AD1196" s="50">
        <f>VLOOKUP(D1196,映射!AK:AL,2,FALSE)</f>
        <v>3</v>
      </c>
      <c r="AE1196" s="50" t="s">
        <v>37</v>
      </c>
      <c r="AF1196" s="4">
        <f>VLOOKUP(AE1196,映射!AN:AO,2,FALSE)</f>
        <v>2</v>
      </c>
      <c r="AG1196" s="50">
        <v>1</v>
      </c>
      <c r="AH1196" s="70">
        <v>1</v>
      </c>
      <c r="AI1196" s="16">
        <f t="shared" si="338"/>
        <v>40840</v>
      </c>
      <c r="AJ1196" s="16">
        <f t="shared" si="339"/>
        <v>50112</v>
      </c>
      <c r="AK1196" s="16">
        <f t="shared" si="340"/>
        <v>29</v>
      </c>
      <c r="AL1196" s="16" t="str">
        <f t="shared" si="341"/>
        <v>阴影</v>
      </c>
      <c r="AM1196" s="16">
        <f t="shared" si="342"/>
        <v>1314</v>
      </c>
      <c r="AN1196" s="16">
        <f t="shared" si="343"/>
        <v>1154</v>
      </c>
      <c r="AO1196" s="16">
        <f t="shared" si="351"/>
        <v>160</v>
      </c>
      <c r="AP1196" s="16">
        <f t="shared" si="344"/>
        <v>737</v>
      </c>
      <c r="AQ1196" s="16">
        <f t="shared" si="345"/>
        <v>1082</v>
      </c>
      <c r="AR1196" s="16">
        <f t="shared" si="346"/>
        <v>153</v>
      </c>
      <c r="AS1196" s="16"/>
      <c r="AT1196" s="16">
        <v>61</v>
      </c>
      <c r="AU1196" s="16">
        <v>61</v>
      </c>
      <c r="AV1196" s="16">
        <v>11.1</v>
      </c>
      <c r="AW1196" s="16"/>
    </row>
    <row r="1197" spans="1:49">
      <c r="A1197" s="62">
        <f>'表格编辑 '!A1254</f>
        <v>40841</v>
      </c>
      <c r="B1197" s="62">
        <f>'表格编辑 '!B1254</f>
        <v>50045</v>
      </c>
      <c r="C1197" s="62" t="str">
        <f>VLOOKUP(B1197,映射!A:B,2,FALSE)</f>
        <v>血魔</v>
      </c>
      <c r="D1197" s="62">
        <f>'表格编辑 '!E1254</f>
        <v>34</v>
      </c>
      <c r="E1197" s="62">
        <f>ROUNDUP((VLOOKUP(B1197,Sheet1!U:AA,3,FALSE)-2)*(0.042*(D1197-1)+0.2)+0.4,0)</f>
        <v>18</v>
      </c>
      <c r="F1197" s="62">
        <f>ROUNDUP((VLOOKUP(B1197,Sheet1!U:AA,4,FALSE)-2)*(0.042*(D1197-1)+0.2)+0.4,0)</f>
        <v>47</v>
      </c>
      <c r="G1197" s="62">
        <f>ROUNDUP((VLOOKUP(B1197,Sheet1!U:AA,5,FALSE)-2)*(0.042*(D1197-1)+0.2)+0.4,0)</f>
        <v>39</v>
      </c>
      <c r="H1197" s="62">
        <f>ROUNDUP((VLOOKUP(B1197,Sheet1!U:AA,6,FALSE)-2)*(0.042*(D1197-1)+0.2)+0.4,0)</f>
        <v>37</v>
      </c>
      <c r="I1197" s="62">
        <f>ROUNDUP((VLOOKUP(B1197,Sheet1!U:AA,7,FALSE)-2)*(0.042*(D1197-1)+0.2)+0.4,0)</f>
        <v>37</v>
      </c>
      <c r="J1197" s="62">
        <f>E1197*8+F1197*2+G1197*3+H1197*3+I1197*1+VLOOKUP(B1197,Sheet1!AU:AZ,2,FALSE)</f>
        <v>523</v>
      </c>
      <c r="K1197" s="62">
        <f>E1197*1+F1197*2+G1197*2+H1197*2+I1197*10+VLOOKUP(B1197,Sheet1!AU:AZ,3,FALSE)</f>
        <v>654</v>
      </c>
      <c r="L1197" s="62">
        <f>E1197*0.1+F1197*2+G1197*0.2+H1197*0.26+I1197*0.1+VLOOKUP(B1197,Sheet1!AU:AZ,4,FALSE)</f>
        <v>136.92</v>
      </c>
      <c r="M1197" s="62">
        <f>E1197*0.1+F1197*0.2+G1197*2+H1197*0.2+I1197*0.1+VLOOKUP(B1197,Sheet1!AU:AZ,5,FALSE)</f>
        <v>120.3</v>
      </c>
      <c r="N1197" s="62">
        <f>E1197*0.1+F1197*0.2+G1197*0.2+H1197*2+I1197*0.1+VLOOKUP(B1197,Sheet1!AU:AZ,6,FALSE)</f>
        <v>116.7</v>
      </c>
      <c r="O1197" s="62">
        <f t="shared" si="352"/>
        <v>23.6</v>
      </c>
      <c r="P1197" s="62">
        <f t="shared" si="353"/>
        <v>9.5</v>
      </c>
      <c r="R1197" s="9">
        <f t="shared" si="347"/>
        <v>34</v>
      </c>
      <c r="S1197" s="9">
        <f t="shared" si="336"/>
        <v>229.64</v>
      </c>
      <c r="T1197" s="9">
        <f t="shared" si="337"/>
        <v>42.8</v>
      </c>
      <c r="U1197" s="66">
        <f t="shared" si="348"/>
        <v>268</v>
      </c>
      <c r="V1197" s="9">
        <f t="shared" si="349"/>
        <v>321.6</v>
      </c>
      <c r="W1197" s="67">
        <f t="shared" si="350"/>
        <v>212</v>
      </c>
      <c r="Y1197" s="69">
        <f>VLOOKUP(D1197,Sheet2!P:Q,2,FALSE)</f>
        <v>60</v>
      </c>
      <c r="AB1197" s="4" t="str">
        <f>IF('表格编辑 '!D1254="monster","普通","BOSS")</f>
        <v>普通</v>
      </c>
      <c r="AD1197" s="50">
        <f>VLOOKUP(D1197,映射!AK:AL,2,FALSE)</f>
        <v>4</v>
      </c>
      <c r="AE1197" s="50" t="s">
        <v>37</v>
      </c>
      <c r="AF1197" s="4">
        <f>VLOOKUP(AE1197,映射!AN:AO,2,FALSE)</f>
        <v>2</v>
      </c>
      <c r="AG1197" s="50">
        <v>1</v>
      </c>
      <c r="AH1197" s="70">
        <v>1</v>
      </c>
      <c r="AI1197" s="16">
        <f t="shared" si="338"/>
        <v>40841</v>
      </c>
      <c r="AJ1197" s="16">
        <f t="shared" si="339"/>
        <v>50045</v>
      </c>
      <c r="AK1197" s="16">
        <f t="shared" si="340"/>
        <v>34</v>
      </c>
      <c r="AL1197" s="16" t="str">
        <f t="shared" si="341"/>
        <v>血魔</v>
      </c>
      <c r="AM1197" s="16">
        <f t="shared" si="342"/>
        <v>2144</v>
      </c>
      <c r="AN1197" s="16">
        <f t="shared" si="343"/>
        <v>1046</v>
      </c>
      <c r="AO1197" s="16">
        <f t="shared" si="351"/>
        <v>1098</v>
      </c>
      <c r="AP1197" s="16">
        <f t="shared" si="344"/>
        <v>1621</v>
      </c>
      <c r="AQ1197" s="16">
        <f t="shared" si="345"/>
        <v>1308</v>
      </c>
      <c r="AR1197" s="16">
        <f t="shared" si="346"/>
        <v>206</v>
      </c>
      <c r="AS1197" s="16"/>
      <c r="AT1197" s="16">
        <v>82.4</v>
      </c>
      <c r="AU1197" s="16">
        <v>80.6</v>
      </c>
      <c r="AV1197" s="16">
        <v>19.8</v>
      </c>
      <c r="AW1197" s="16"/>
    </row>
    <row r="1198" spans="1:49">
      <c r="A1198" s="62">
        <f>'表格编辑 '!A1255</f>
        <v>40842</v>
      </c>
      <c r="B1198" s="62">
        <f>'表格编辑 '!B1255</f>
        <v>50121</v>
      </c>
      <c r="C1198" s="62" t="str">
        <f>VLOOKUP(B1198,映射!A:B,2,FALSE)</f>
        <v>绿蛙恐怖箱</v>
      </c>
      <c r="D1198" s="62">
        <f>'表格编辑 '!E1255</f>
        <v>34</v>
      </c>
      <c r="E1198" s="62">
        <f>ROUNDUP((VLOOKUP(B1198,Sheet1!U:AA,3,FALSE)-2)*(0.042*(D1198-1)+0.2)+0.4,0)</f>
        <v>18</v>
      </c>
      <c r="F1198" s="62">
        <f>ROUNDUP((VLOOKUP(B1198,Sheet1!U:AA,4,FALSE)-2)*(0.042*(D1198-1)+0.2)+0.4,0)</f>
        <v>53</v>
      </c>
      <c r="G1198" s="62">
        <f>ROUNDUP((VLOOKUP(B1198,Sheet1!U:AA,5,FALSE)-2)*(0.042*(D1198-1)+0.2)+0.4,0)</f>
        <v>44</v>
      </c>
      <c r="H1198" s="62">
        <f>ROUNDUP((VLOOKUP(B1198,Sheet1!U:AA,6,FALSE)-2)*(0.042*(D1198-1)+0.2)+0.4,0)</f>
        <v>37</v>
      </c>
      <c r="I1198" s="62">
        <f>ROUNDUP((VLOOKUP(B1198,Sheet1!U:AA,7,FALSE)-2)*(0.042*(D1198-1)+0.2)+0.4,0)</f>
        <v>34</v>
      </c>
      <c r="J1198" s="62">
        <f>E1198*8+F1198*2+G1198*3+H1198*3+I1198*1+VLOOKUP(B1198,Sheet1!AU:AZ,2,FALSE)</f>
        <v>547</v>
      </c>
      <c r="K1198" s="62">
        <f>E1198*1+F1198*2+G1198*2+H1198*2+I1198*10+VLOOKUP(B1198,Sheet1!AU:AZ,3,FALSE)</f>
        <v>646</v>
      </c>
      <c r="L1198" s="62">
        <f>E1198*0.1+F1198*2+G1198*0.2+H1198*0.26+I1198*0.1+VLOOKUP(B1198,Sheet1!AU:AZ,4,FALSE)</f>
        <v>149.62</v>
      </c>
      <c r="M1198" s="62">
        <f>E1198*0.1+F1198*0.2+G1198*2+H1198*0.2+I1198*0.1+VLOOKUP(B1198,Sheet1!AU:AZ,5,FALSE)</f>
        <v>131.2</v>
      </c>
      <c r="N1198" s="62">
        <f>E1198*0.1+F1198*0.2+G1198*0.2+H1198*2+I1198*0.1+VLOOKUP(B1198,Sheet1!AU:AZ,6,FALSE)</f>
        <v>118.6</v>
      </c>
      <c r="O1198" s="62">
        <f t="shared" si="352"/>
        <v>21.6</v>
      </c>
      <c r="P1198" s="62">
        <f t="shared" si="353"/>
        <v>8.7</v>
      </c>
      <c r="R1198" s="9">
        <f t="shared" si="347"/>
        <v>34</v>
      </c>
      <c r="S1198" s="9">
        <f t="shared" si="336"/>
        <v>229.64</v>
      </c>
      <c r="T1198" s="9">
        <f t="shared" si="337"/>
        <v>42.8</v>
      </c>
      <c r="U1198" s="66">
        <f t="shared" si="348"/>
        <v>254</v>
      </c>
      <c r="V1198" s="9">
        <f t="shared" si="349"/>
        <v>304.8</v>
      </c>
      <c r="W1198" s="67">
        <f t="shared" si="350"/>
        <v>242</v>
      </c>
      <c r="Y1198" s="69">
        <f>VLOOKUP(D1198,Sheet2!P:Q,2,FALSE)</f>
        <v>60</v>
      </c>
      <c r="AB1198" s="4" t="str">
        <f>IF('表格编辑 '!D1255="monster","普通","BOSS")</f>
        <v>普通</v>
      </c>
      <c r="AD1198" s="50">
        <f>VLOOKUP(D1198,映射!AK:AL,2,FALSE)</f>
        <v>4</v>
      </c>
      <c r="AE1198" s="50" t="s">
        <v>37</v>
      </c>
      <c r="AF1198" s="4">
        <f>VLOOKUP(AE1198,映射!AN:AO,2,FALSE)</f>
        <v>2</v>
      </c>
      <c r="AG1198" s="50">
        <v>1</v>
      </c>
      <c r="AH1198" s="70">
        <v>1</v>
      </c>
      <c r="AI1198" s="16">
        <f t="shared" si="338"/>
        <v>40842</v>
      </c>
      <c r="AJ1198" s="16">
        <f t="shared" si="339"/>
        <v>50121</v>
      </c>
      <c r="AK1198" s="16">
        <f t="shared" si="340"/>
        <v>34</v>
      </c>
      <c r="AL1198" s="16" t="str">
        <f t="shared" si="341"/>
        <v>绿蛙恐怖箱</v>
      </c>
      <c r="AM1198" s="16">
        <f t="shared" si="342"/>
        <v>2032</v>
      </c>
      <c r="AN1198" s="16">
        <f t="shared" si="343"/>
        <v>1094</v>
      </c>
      <c r="AO1198" s="16">
        <f t="shared" si="351"/>
        <v>938</v>
      </c>
      <c r="AP1198" s="16">
        <f t="shared" si="344"/>
        <v>1485</v>
      </c>
      <c r="AQ1198" s="16">
        <f t="shared" si="345"/>
        <v>1292</v>
      </c>
      <c r="AR1198" s="16">
        <f t="shared" si="346"/>
        <v>225</v>
      </c>
      <c r="AS1198" s="16"/>
      <c r="AT1198" s="16">
        <v>87.3</v>
      </c>
      <c r="AU1198" s="16">
        <v>42.3</v>
      </c>
      <c r="AV1198" s="16">
        <v>19.6</v>
      </c>
      <c r="AW1198" s="16"/>
    </row>
    <row r="1199" spans="1:49">
      <c r="A1199" s="62">
        <f>'表格编辑 '!A1256</f>
        <v>40843</v>
      </c>
      <c r="B1199" s="62">
        <f>'表格编辑 '!B1256</f>
        <v>50134</v>
      </c>
      <c r="C1199" s="62" t="str">
        <f>VLOOKUP(B1199,映射!A:B,2,FALSE)</f>
        <v>猎豹蜥蜴</v>
      </c>
      <c r="D1199" s="62">
        <f>'表格编辑 '!E1256</f>
        <v>34</v>
      </c>
      <c r="E1199" s="62">
        <f>ROUNDUP((VLOOKUP(B1199,Sheet1!U:AA,3,FALSE)-2)*(0.042*(D1199-1)+0.2)+0.4,0)</f>
        <v>34</v>
      </c>
      <c r="F1199" s="62">
        <f>ROUNDUP((VLOOKUP(B1199,Sheet1!U:AA,4,FALSE)-2)*(0.042*(D1199-1)+0.2)+0.4,0)</f>
        <v>55</v>
      </c>
      <c r="G1199" s="62">
        <f>ROUNDUP((VLOOKUP(B1199,Sheet1!U:AA,5,FALSE)-2)*(0.042*(D1199-1)+0.2)+0.4,0)</f>
        <v>42</v>
      </c>
      <c r="H1199" s="62">
        <f>ROUNDUP((VLOOKUP(B1199,Sheet1!U:AA,6,FALSE)-2)*(0.042*(D1199-1)+0.2)+0.4,0)</f>
        <v>14</v>
      </c>
      <c r="I1199" s="62">
        <f>ROUNDUP((VLOOKUP(B1199,Sheet1!U:AA,7,FALSE)-2)*(0.042*(D1199-1)+0.2)+0.4,0)</f>
        <v>18</v>
      </c>
      <c r="J1199" s="62">
        <f>E1199*8+F1199*2+G1199*3+H1199*3+I1199*1+VLOOKUP(B1199,Sheet1!AU:AZ,2,FALSE)</f>
        <v>588</v>
      </c>
      <c r="K1199" s="62">
        <f>E1199*1+F1199*2+G1199*2+H1199*2+I1199*10+VLOOKUP(B1199,Sheet1!AU:AZ,3,FALSE)</f>
        <v>456</v>
      </c>
      <c r="L1199" s="62">
        <f>E1199*0.1+F1199*2+G1199*0.2+H1199*0.26+I1199*0.1+VLOOKUP(B1199,Sheet1!AU:AZ,4,FALSE)</f>
        <v>147.24</v>
      </c>
      <c r="M1199" s="62">
        <f>E1199*0.1+F1199*0.2+G1199*2+H1199*0.2+I1199*0.1+VLOOKUP(B1199,Sheet1!AU:AZ,5,FALSE)</f>
        <v>123</v>
      </c>
      <c r="N1199" s="62">
        <f>E1199*0.1+F1199*0.2+G1199*0.2+H1199*2+I1199*0.1+VLOOKUP(B1199,Sheet1!AU:AZ,6,FALSE)</f>
        <v>72.6</v>
      </c>
      <c r="O1199" s="62">
        <f t="shared" si="352"/>
        <v>5.7</v>
      </c>
      <c r="P1199" s="62">
        <f t="shared" si="353"/>
        <v>18.5</v>
      </c>
      <c r="R1199" s="9">
        <f t="shared" si="347"/>
        <v>34</v>
      </c>
      <c r="S1199" s="9">
        <f t="shared" si="336"/>
        <v>229.64</v>
      </c>
      <c r="T1199" s="9">
        <f t="shared" si="337"/>
        <v>42.8</v>
      </c>
      <c r="U1199" s="66">
        <f t="shared" si="348"/>
        <v>264</v>
      </c>
      <c r="V1199" s="9">
        <f t="shared" si="349"/>
        <v>316.8</v>
      </c>
      <c r="W1199" s="67">
        <f t="shared" si="350"/>
        <v>236</v>
      </c>
      <c r="Y1199" s="69">
        <f>VLOOKUP(D1199,Sheet2!P:Q,2,FALSE)</f>
        <v>60</v>
      </c>
      <c r="AB1199" s="4" t="str">
        <f>IF('表格编辑 '!D1256="monster","普通","BOSS")</f>
        <v>普通</v>
      </c>
      <c r="AD1199" s="50">
        <f>VLOOKUP(D1199,映射!AK:AL,2,FALSE)</f>
        <v>4</v>
      </c>
      <c r="AE1199" s="50" t="s">
        <v>37</v>
      </c>
      <c r="AF1199" s="4">
        <f>VLOOKUP(AE1199,映射!AN:AO,2,FALSE)</f>
        <v>2</v>
      </c>
      <c r="AG1199" s="50">
        <v>1</v>
      </c>
      <c r="AH1199" s="70">
        <v>1</v>
      </c>
      <c r="AI1199" s="16">
        <f t="shared" si="338"/>
        <v>40843</v>
      </c>
      <c r="AJ1199" s="16">
        <f t="shared" si="339"/>
        <v>50134</v>
      </c>
      <c r="AK1199" s="16">
        <f t="shared" si="340"/>
        <v>34</v>
      </c>
      <c r="AL1199" s="16" t="str">
        <f t="shared" si="341"/>
        <v>猎豹蜥蜴</v>
      </c>
      <c r="AM1199" s="16">
        <f t="shared" si="342"/>
        <v>2112</v>
      </c>
      <c r="AN1199" s="16">
        <f t="shared" si="343"/>
        <v>1176</v>
      </c>
      <c r="AO1199" s="16">
        <f t="shared" si="351"/>
        <v>936</v>
      </c>
      <c r="AP1199" s="16">
        <f t="shared" si="344"/>
        <v>1524</v>
      </c>
      <c r="AQ1199" s="16">
        <f t="shared" si="345"/>
        <v>912</v>
      </c>
      <c r="AR1199" s="16">
        <f t="shared" si="346"/>
        <v>221</v>
      </c>
      <c r="AS1199" s="16"/>
      <c r="AT1199" s="16">
        <v>83.5</v>
      </c>
      <c r="AU1199" s="16">
        <v>42.1</v>
      </c>
      <c r="AV1199" s="16">
        <v>4.8</v>
      </c>
      <c r="AW1199" s="16"/>
    </row>
    <row r="1200" spans="1:49">
      <c r="A1200" s="62">
        <f>'表格编辑 '!A1257</f>
        <v>40844</v>
      </c>
      <c r="B1200" s="62">
        <f>'表格编辑 '!B1257</f>
        <v>50068</v>
      </c>
      <c r="C1200" s="62" t="str">
        <f>VLOOKUP(B1200,映射!A:B,2,FALSE)</f>
        <v>螳螂</v>
      </c>
      <c r="D1200" s="62">
        <f>'表格编辑 '!E1257</f>
        <v>34</v>
      </c>
      <c r="E1200" s="62">
        <f>ROUNDUP((VLOOKUP(B1200,Sheet1!U:AA,3,FALSE)-2)*(0.042*(D1200-1)+0.2)+0.4,0)</f>
        <v>23</v>
      </c>
      <c r="F1200" s="62">
        <f>ROUNDUP((VLOOKUP(B1200,Sheet1!U:AA,4,FALSE)-2)*(0.042*(D1200-1)+0.2)+0.4,0)</f>
        <v>52</v>
      </c>
      <c r="G1200" s="62">
        <f>ROUNDUP((VLOOKUP(B1200,Sheet1!U:AA,5,FALSE)-2)*(0.042*(D1200-1)+0.2)+0.4,0)</f>
        <v>33</v>
      </c>
      <c r="H1200" s="62">
        <f>ROUNDUP((VLOOKUP(B1200,Sheet1!U:AA,6,FALSE)-2)*(0.042*(D1200-1)+0.2)+0.4,0)</f>
        <v>41</v>
      </c>
      <c r="I1200" s="62">
        <f>ROUNDUP((VLOOKUP(B1200,Sheet1!U:AA,7,FALSE)-2)*(0.042*(D1200-1)+0.2)+0.4,0)</f>
        <v>15</v>
      </c>
      <c r="J1200" s="62">
        <f>E1200*8+F1200*2+G1200*3+H1200*3+I1200*1+VLOOKUP(B1200,Sheet1!AU:AZ,2,FALSE)</f>
        <v>545</v>
      </c>
      <c r="K1200" s="62">
        <f>E1200*1+F1200*2+G1200*2+H1200*2+I1200*10+VLOOKUP(B1200,Sheet1!AU:AZ,3,FALSE)</f>
        <v>445</v>
      </c>
      <c r="L1200" s="62">
        <f>E1200*0.1+F1200*2+G1200*0.2+H1200*0.26+I1200*0.1+VLOOKUP(B1200,Sheet1!AU:AZ,4,FALSE)</f>
        <v>145.06</v>
      </c>
      <c r="M1200" s="62">
        <f>E1200*0.1+F1200*0.2+G1200*2+H1200*0.2+I1200*0.1+VLOOKUP(B1200,Sheet1!AU:AZ,5,FALSE)</f>
        <v>108.4</v>
      </c>
      <c r="N1200" s="62">
        <f>E1200*0.1+F1200*0.2+G1200*0.2+H1200*2+I1200*0.1+VLOOKUP(B1200,Sheet1!AU:AZ,6,FALSE)</f>
        <v>122.8</v>
      </c>
      <c r="O1200" s="62">
        <f t="shared" si="352"/>
        <v>2.4</v>
      </c>
      <c r="P1200" s="62">
        <f t="shared" si="353"/>
        <v>16.6</v>
      </c>
      <c r="R1200" s="9">
        <f t="shared" si="347"/>
        <v>34</v>
      </c>
      <c r="S1200" s="9">
        <f t="shared" si="336"/>
        <v>229.64</v>
      </c>
      <c r="T1200" s="9">
        <f t="shared" si="337"/>
        <v>42.8</v>
      </c>
      <c r="U1200" s="66">
        <f t="shared" si="348"/>
        <v>285</v>
      </c>
      <c r="V1200" s="9">
        <f t="shared" si="349"/>
        <v>342</v>
      </c>
      <c r="W1200" s="67">
        <f t="shared" si="350"/>
        <v>231</v>
      </c>
      <c r="Y1200" s="69">
        <f>VLOOKUP(D1200,Sheet2!P:Q,2,FALSE)</f>
        <v>60</v>
      </c>
      <c r="AB1200" s="4" t="str">
        <f>IF('表格编辑 '!D1257="monster","普通","BOSS")</f>
        <v>普通</v>
      </c>
      <c r="AD1200" s="50">
        <f>VLOOKUP(D1200,映射!AK:AL,2,FALSE)</f>
        <v>4</v>
      </c>
      <c r="AE1200" s="50" t="s">
        <v>37</v>
      </c>
      <c r="AF1200" s="4">
        <f>VLOOKUP(AE1200,映射!AN:AO,2,FALSE)</f>
        <v>2</v>
      </c>
      <c r="AG1200" s="50">
        <v>1</v>
      </c>
      <c r="AH1200" s="70">
        <v>1</v>
      </c>
      <c r="AI1200" s="16">
        <f t="shared" si="338"/>
        <v>40844</v>
      </c>
      <c r="AJ1200" s="16">
        <f t="shared" si="339"/>
        <v>50068</v>
      </c>
      <c r="AK1200" s="16">
        <f t="shared" si="340"/>
        <v>34</v>
      </c>
      <c r="AL1200" s="16" t="str">
        <f t="shared" si="341"/>
        <v>螳螂</v>
      </c>
      <c r="AM1200" s="16">
        <f t="shared" si="342"/>
        <v>2280</v>
      </c>
      <c r="AN1200" s="16">
        <f t="shared" si="343"/>
        <v>1090</v>
      </c>
      <c r="AO1200" s="16">
        <f t="shared" si="351"/>
        <v>1190</v>
      </c>
      <c r="AP1200" s="16">
        <f t="shared" si="344"/>
        <v>1735</v>
      </c>
      <c r="AQ1200" s="16">
        <f t="shared" si="345"/>
        <v>890</v>
      </c>
      <c r="AR1200" s="16">
        <f t="shared" si="346"/>
        <v>218</v>
      </c>
      <c r="AS1200" s="16"/>
      <c r="AT1200" s="16">
        <v>74.8</v>
      </c>
      <c r="AU1200" s="16">
        <v>85.6</v>
      </c>
      <c r="AV1200" s="16">
        <v>1.3</v>
      </c>
      <c r="AW1200" s="16"/>
    </row>
    <row r="1201" spans="1:49">
      <c r="A1201" s="62">
        <f>'表格编辑 '!A1258</f>
        <v>40845</v>
      </c>
      <c r="B1201" s="62">
        <f>'表格编辑 '!B1258</f>
        <v>50070</v>
      </c>
      <c r="C1201" s="62" t="str">
        <f>VLOOKUP(B1201,映射!A:B,2,FALSE)</f>
        <v>血眼螳螂</v>
      </c>
      <c r="D1201" s="62">
        <f>'表格编辑 '!E1258</f>
        <v>34</v>
      </c>
      <c r="E1201" s="62">
        <f>ROUNDUP((VLOOKUP(B1201,Sheet1!U:AA,3,FALSE)-2)*(0.042*(D1201-1)+0.2)+0.4,0)</f>
        <v>36</v>
      </c>
      <c r="F1201" s="62">
        <f>ROUNDUP((VLOOKUP(B1201,Sheet1!U:AA,4,FALSE)-2)*(0.042*(D1201-1)+0.2)+0.4,0)</f>
        <v>68</v>
      </c>
      <c r="G1201" s="62">
        <f>ROUNDUP((VLOOKUP(B1201,Sheet1!U:AA,5,FALSE)-2)*(0.042*(D1201-1)+0.2)+0.4,0)</f>
        <v>44</v>
      </c>
      <c r="H1201" s="62">
        <f>ROUNDUP((VLOOKUP(B1201,Sheet1!U:AA,6,FALSE)-2)*(0.042*(D1201-1)+0.2)+0.4,0)</f>
        <v>44</v>
      </c>
      <c r="I1201" s="62">
        <f>ROUNDUP((VLOOKUP(B1201,Sheet1!U:AA,7,FALSE)-2)*(0.042*(D1201-1)+0.2)+0.4,0)</f>
        <v>36</v>
      </c>
      <c r="J1201" s="62">
        <f>E1201*8+F1201*2+G1201*3+H1201*3+I1201*1+VLOOKUP(B1201,Sheet1!AU:AZ,2,FALSE)</f>
        <v>744</v>
      </c>
      <c r="K1201" s="62">
        <f>E1201*1+F1201*2+G1201*2+H1201*2+I1201*10+VLOOKUP(B1201,Sheet1!AU:AZ,3,FALSE)</f>
        <v>728</v>
      </c>
      <c r="L1201" s="62">
        <f>E1201*0.1+F1201*2+G1201*0.2+H1201*0.26+I1201*0.1+VLOOKUP(B1201,Sheet1!AU:AZ,4,FALSE)</f>
        <v>183.44</v>
      </c>
      <c r="M1201" s="62">
        <f>E1201*0.1+F1201*0.2+G1201*2+H1201*0.2+I1201*0.1+VLOOKUP(B1201,Sheet1!AU:AZ,5,FALSE)</f>
        <v>137.6</v>
      </c>
      <c r="N1201" s="62">
        <f>E1201*0.1+F1201*0.2+G1201*0.2+H1201*2+I1201*0.1+VLOOKUP(B1201,Sheet1!AU:AZ,6,FALSE)</f>
        <v>137.6</v>
      </c>
      <c r="O1201" s="62">
        <f t="shared" si="352"/>
        <v>15.6</v>
      </c>
      <c r="P1201" s="62">
        <f t="shared" si="353"/>
        <v>22.8</v>
      </c>
      <c r="R1201" s="9">
        <f t="shared" si="347"/>
        <v>34</v>
      </c>
      <c r="S1201" s="9">
        <f t="shared" si="336"/>
        <v>229.64</v>
      </c>
      <c r="T1201" s="9">
        <f t="shared" si="337"/>
        <v>42.8</v>
      </c>
      <c r="U1201" s="66">
        <f t="shared" si="348"/>
        <v>246</v>
      </c>
      <c r="V1201" s="9">
        <f t="shared" si="349"/>
        <v>295.2</v>
      </c>
      <c r="W1201" s="67">
        <f t="shared" si="350"/>
        <v>324</v>
      </c>
      <c r="Y1201" s="69">
        <f>VLOOKUP(D1201,Sheet2!P:Q,2,FALSE)</f>
        <v>60</v>
      </c>
      <c r="AB1201" s="4" t="str">
        <f>IF('表格编辑 '!D1258="monster","普通","BOSS")</f>
        <v>普通</v>
      </c>
      <c r="AD1201" s="50">
        <f>VLOOKUP(D1201,映射!AK:AL,2,FALSE)</f>
        <v>4</v>
      </c>
      <c r="AE1201" s="50" t="s">
        <v>37</v>
      </c>
      <c r="AF1201" s="4">
        <f>VLOOKUP(AE1201,映射!AN:AO,2,FALSE)</f>
        <v>2</v>
      </c>
      <c r="AG1201" s="50">
        <v>1</v>
      </c>
      <c r="AH1201" s="70">
        <v>1</v>
      </c>
      <c r="AI1201" s="16">
        <f t="shared" si="338"/>
        <v>40845</v>
      </c>
      <c r="AJ1201" s="16">
        <f t="shared" si="339"/>
        <v>50070</v>
      </c>
      <c r="AK1201" s="16">
        <f t="shared" si="340"/>
        <v>34</v>
      </c>
      <c r="AL1201" s="16" t="str">
        <f t="shared" si="341"/>
        <v>血眼螳螂</v>
      </c>
      <c r="AM1201" s="16">
        <f t="shared" si="342"/>
        <v>1968</v>
      </c>
      <c r="AN1201" s="16">
        <f t="shared" si="343"/>
        <v>1488</v>
      </c>
      <c r="AO1201" s="16">
        <f t="shared" si="351"/>
        <v>480</v>
      </c>
      <c r="AP1201" s="16">
        <f t="shared" si="344"/>
        <v>1224</v>
      </c>
      <c r="AQ1201" s="16">
        <f t="shared" si="345"/>
        <v>1456</v>
      </c>
      <c r="AR1201" s="16">
        <f t="shared" si="346"/>
        <v>276</v>
      </c>
      <c r="AS1201" s="16"/>
      <c r="AT1201" s="16">
        <v>67.4</v>
      </c>
      <c r="AU1201" s="16">
        <v>90.8</v>
      </c>
      <c r="AV1201" s="16">
        <v>3.5</v>
      </c>
      <c r="AW1201" s="16"/>
    </row>
    <row r="1202" spans="1:49">
      <c r="A1202" s="62">
        <f>'表格编辑 '!A1259</f>
        <v>40846</v>
      </c>
      <c r="B1202" s="62">
        <f>'表格编辑 '!B1259</f>
        <v>50111</v>
      </c>
      <c r="C1202" s="62" t="str">
        <f>VLOOKUP(B1202,映射!A:B,2,FALSE)</f>
        <v>暗影</v>
      </c>
      <c r="D1202" s="62">
        <f>'表格编辑 '!E1259</f>
        <v>34</v>
      </c>
      <c r="E1202" s="62">
        <f>ROUNDUP((VLOOKUP(B1202,Sheet1!U:AA,3,FALSE)-2)*(0.042*(D1202-1)+0.2)+0.4,0)</f>
        <v>37</v>
      </c>
      <c r="F1202" s="62">
        <f>ROUNDUP((VLOOKUP(B1202,Sheet1!U:AA,4,FALSE)-2)*(0.042*(D1202-1)+0.2)+0.4,0)</f>
        <v>34</v>
      </c>
      <c r="G1202" s="62">
        <f>ROUNDUP((VLOOKUP(B1202,Sheet1!U:AA,5,FALSE)-2)*(0.042*(D1202-1)+0.2)+0.4,0)</f>
        <v>34</v>
      </c>
      <c r="H1202" s="62">
        <f>ROUNDUP((VLOOKUP(B1202,Sheet1!U:AA,6,FALSE)-2)*(0.042*(D1202-1)+0.2)+0.4,0)</f>
        <v>34</v>
      </c>
      <c r="I1202" s="62">
        <f>ROUNDUP((VLOOKUP(B1202,Sheet1!U:AA,7,FALSE)-2)*(0.042*(D1202-1)+0.2)+0.4,0)</f>
        <v>39</v>
      </c>
      <c r="J1202" s="62">
        <f>E1202*8+F1202*2+G1202*3+H1202*3+I1202*1+VLOOKUP(B1202,Sheet1!AU:AZ,2,FALSE)</f>
        <v>627</v>
      </c>
      <c r="K1202" s="62">
        <f>E1202*1+F1202*2+G1202*2+H1202*2+I1202*10+VLOOKUP(B1202,Sheet1!AU:AZ,3,FALSE)</f>
        <v>651</v>
      </c>
      <c r="L1202" s="62">
        <f>E1202*0.1+F1202*2+G1202*0.2+H1202*0.26+I1202*0.1+VLOOKUP(B1202,Sheet1!AU:AZ,4,FALSE)</f>
        <v>111.24</v>
      </c>
      <c r="M1202" s="62">
        <f>E1202*0.1+F1202*0.2+G1202*2+H1202*0.2+I1202*0.1+VLOOKUP(B1202,Sheet1!AU:AZ,5,FALSE)</f>
        <v>109.2</v>
      </c>
      <c r="N1202" s="62">
        <f>E1202*0.1+F1202*0.2+G1202*0.2+H1202*2+I1202*0.1+VLOOKUP(B1202,Sheet1!AU:AZ,6,FALSE)</f>
        <v>109.2</v>
      </c>
      <c r="O1202" s="62">
        <f t="shared" si="352"/>
        <v>20.1</v>
      </c>
      <c r="P1202" s="62">
        <f t="shared" si="353"/>
        <v>25.7</v>
      </c>
      <c r="R1202" s="9">
        <f t="shared" si="347"/>
        <v>34</v>
      </c>
      <c r="S1202" s="9">
        <f t="shared" si="336"/>
        <v>229.64</v>
      </c>
      <c r="T1202" s="9">
        <f t="shared" si="337"/>
        <v>42.8</v>
      </c>
      <c r="U1202" s="66">
        <f t="shared" si="348"/>
        <v>284</v>
      </c>
      <c r="V1202" s="9">
        <f t="shared" si="349"/>
        <v>340.8</v>
      </c>
      <c r="W1202" s="67">
        <f t="shared" si="350"/>
        <v>155</v>
      </c>
      <c r="Y1202" s="69">
        <f>VLOOKUP(D1202,Sheet2!P:Q,2,FALSE)</f>
        <v>60</v>
      </c>
      <c r="AB1202" s="4" t="str">
        <f>IF('表格编辑 '!D1259="monster","普通","BOSS")</f>
        <v>普通</v>
      </c>
      <c r="AD1202" s="50">
        <f>VLOOKUP(D1202,映射!AK:AL,2,FALSE)</f>
        <v>4</v>
      </c>
      <c r="AE1202" s="50" t="s">
        <v>37</v>
      </c>
      <c r="AF1202" s="4">
        <f>VLOOKUP(AE1202,映射!AN:AO,2,FALSE)</f>
        <v>2</v>
      </c>
      <c r="AG1202" s="50">
        <v>1</v>
      </c>
      <c r="AH1202" s="70">
        <v>1</v>
      </c>
      <c r="AI1202" s="16">
        <f t="shared" si="338"/>
        <v>40846</v>
      </c>
      <c r="AJ1202" s="16">
        <f t="shared" si="339"/>
        <v>50111</v>
      </c>
      <c r="AK1202" s="16">
        <f t="shared" si="340"/>
        <v>34</v>
      </c>
      <c r="AL1202" s="16" t="str">
        <f t="shared" si="341"/>
        <v>暗影</v>
      </c>
      <c r="AM1202" s="16">
        <f t="shared" si="342"/>
        <v>2272</v>
      </c>
      <c r="AN1202" s="16">
        <f t="shared" si="343"/>
        <v>1254</v>
      </c>
      <c r="AO1202" s="16">
        <f t="shared" si="351"/>
        <v>1018</v>
      </c>
      <c r="AP1202" s="16">
        <f t="shared" si="344"/>
        <v>1645</v>
      </c>
      <c r="AQ1202" s="16">
        <f t="shared" si="345"/>
        <v>1302</v>
      </c>
      <c r="AR1202" s="16">
        <f t="shared" si="346"/>
        <v>167</v>
      </c>
      <c r="AS1202" s="16"/>
      <c r="AT1202" s="16">
        <v>73.5</v>
      </c>
      <c r="AU1202" s="16">
        <v>73.5</v>
      </c>
      <c r="AV1202" s="16">
        <v>16.3</v>
      </c>
      <c r="AW1202" s="16"/>
    </row>
    <row r="1203" spans="1:49">
      <c r="A1203" s="62">
        <f>'表格编辑 '!A1260</f>
        <v>40847</v>
      </c>
      <c r="B1203" s="62">
        <f>'表格编辑 '!B1260</f>
        <v>50144</v>
      </c>
      <c r="C1203" s="62" t="str">
        <f>VLOOKUP(B1203,映射!A:B,2,FALSE)</f>
        <v>哥布林</v>
      </c>
      <c r="D1203" s="62">
        <f>'表格编辑 '!E1260</f>
        <v>34</v>
      </c>
      <c r="E1203" s="62">
        <f>ROUNDUP((VLOOKUP(B1203,Sheet1!U:AA,3,FALSE)-2)*(0.042*(D1203-1)+0.2)+0.4,0)</f>
        <v>41</v>
      </c>
      <c r="F1203" s="62">
        <f>ROUNDUP((VLOOKUP(B1203,Sheet1!U:AA,4,FALSE)-2)*(0.042*(D1203-1)+0.2)+0.4,0)</f>
        <v>41</v>
      </c>
      <c r="G1203" s="62">
        <f>ROUNDUP((VLOOKUP(B1203,Sheet1!U:AA,5,FALSE)-2)*(0.042*(D1203-1)+0.2)+0.4,0)</f>
        <v>41</v>
      </c>
      <c r="H1203" s="62">
        <f>ROUNDUP((VLOOKUP(B1203,Sheet1!U:AA,6,FALSE)-2)*(0.042*(D1203-1)+0.2)+0.4,0)</f>
        <v>25</v>
      </c>
      <c r="I1203" s="62">
        <f>ROUNDUP((VLOOKUP(B1203,Sheet1!U:AA,7,FALSE)-2)*(0.042*(D1203-1)+0.2)+0.4,0)</f>
        <v>9</v>
      </c>
      <c r="J1203" s="62">
        <f>E1203*8+F1203*2+G1203*3+H1203*3+I1203*1+VLOOKUP(B1203,Sheet1!AU:AZ,2,FALSE)</f>
        <v>637</v>
      </c>
      <c r="K1203" s="62">
        <f>E1203*1+F1203*2+G1203*2+H1203*2+I1203*10+VLOOKUP(B1203,Sheet1!AU:AZ,3,FALSE)</f>
        <v>365</v>
      </c>
      <c r="L1203" s="62">
        <f>E1203*0.1+F1203*2+G1203*0.2+H1203*0.26+I1203*0.1+VLOOKUP(B1203,Sheet1!AU:AZ,4,FALSE)</f>
        <v>121.7</v>
      </c>
      <c r="M1203" s="62">
        <f>E1203*0.1+F1203*0.2+G1203*2+H1203*0.2+I1203*0.1+VLOOKUP(B1203,Sheet1!AU:AZ,5,FALSE)</f>
        <v>120.2</v>
      </c>
      <c r="N1203" s="62">
        <f>E1203*0.1+F1203*0.2+G1203*0.2+H1203*2+I1203*0.1+VLOOKUP(B1203,Sheet1!AU:AZ,6,FALSE)</f>
        <v>91.4</v>
      </c>
      <c r="O1203" s="62">
        <f t="shared" si="352"/>
        <v>-3.5</v>
      </c>
      <c r="P1203" s="62">
        <f t="shared" si="353"/>
        <v>28.7</v>
      </c>
      <c r="R1203" s="9">
        <f t="shared" si="347"/>
        <v>34</v>
      </c>
      <c r="S1203" s="9">
        <f t="shared" si="336"/>
        <v>229.64</v>
      </c>
      <c r="T1203" s="9">
        <f t="shared" si="337"/>
        <v>42.8</v>
      </c>
      <c r="U1203" s="66">
        <f t="shared" si="348"/>
        <v>268</v>
      </c>
      <c r="V1203" s="9">
        <f t="shared" si="349"/>
        <v>321.6</v>
      </c>
      <c r="W1203" s="67">
        <f t="shared" si="350"/>
        <v>178</v>
      </c>
      <c r="Y1203" s="69">
        <f>VLOOKUP(D1203,Sheet2!P:Q,2,FALSE)</f>
        <v>60</v>
      </c>
      <c r="AB1203" s="4" t="str">
        <f>IF('表格编辑 '!D1260="monster","普通","BOSS")</f>
        <v>普通</v>
      </c>
      <c r="AD1203" s="50">
        <f>VLOOKUP(D1203,映射!AK:AL,2,FALSE)</f>
        <v>4</v>
      </c>
      <c r="AE1203" s="50" t="s">
        <v>37</v>
      </c>
      <c r="AF1203" s="4">
        <f>VLOOKUP(AE1203,映射!AN:AO,2,FALSE)</f>
        <v>2</v>
      </c>
      <c r="AG1203" s="50">
        <v>1</v>
      </c>
      <c r="AH1203" s="70">
        <v>1</v>
      </c>
      <c r="AI1203" s="16">
        <f t="shared" si="338"/>
        <v>40847</v>
      </c>
      <c r="AJ1203" s="16">
        <f t="shared" si="339"/>
        <v>50144</v>
      </c>
      <c r="AK1203" s="16">
        <f t="shared" si="340"/>
        <v>34</v>
      </c>
      <c r="AL1203" s="16" t="str">
        <f t="shared" si="341"/>
        <v>哥布林</v>
      </c>
      <c r="AM1203" s="16">
        <f t="shared" si="342"/>
        <v>2144</v>
      </c>
      <c r="AN1203" s="16">
        <f t="shared" si="343"/>
        <v>1274</v>
      </c>
      <c r="AO1203" s="16">
        <f t="shared" si="351"/>
        <v>870</v>
      </c>
      <c r="AP1203" s="16">
        <f t="shared" si="344"/>
        <v>1507</v>
      </c>
      <c r="AQ1203" s="16">
        <f t="shared" si="345"/>
        <v>730</v>
      </c>
      <c r="AR1203" s="16">
        <f t="shared" si="346"/>
        <v>183</v>
      </c>
      <c r="AS1203" s="16"/>
      <c r="AT1203" s="16">
        <v>80.6</v>
      </c>
      <c r="AU1203" s="16">
        <v>57.2</v>
      </c>
      <c r="AV1203" s="16">
        <v>-3</v>
      </c>
      <c r="AW1203" s="16"/>
    </row>
    <row r="1204" spans="1:49">
      <c r="A1204" s="62">
        <f>'表格编辑 '!A1261</f>
        <v>40848</v>
      </c>
      <c r="B1204" s="62">
        <f>'表格编辑 '!B1261</f>
        <v>50076</v>
      </c>
      <c r="C1204" s="62" t="str">
        <f>VLOOKUP(B1204,映射!A:B,2,FALSE)</f>
        <v>风蜘蛛</v>
      </c>
      <c r="D1204" s="62">
        <f>'表格编辑 '!E1261</f>
        <v>34</v>
      </c>
      <c r="E1204" s="62">
        <f>ROUNDUP((VLOOKUP(B1204,Sheet1!U:AA,3,FALSE)-2)*(0.042*(D1204-1)+0.2)+0.4,0)</f>
        <v>37</v>
      </c>
      <c r="F1204" s="62">
        <f>ROUNDUP((VLOOKUP(B1204,Sheet1!U:AA,4,FALSE)-2)*(0.042*(D1204-1)+0.2)+0.4,0)</f>
        <v>42</v>
      </c>
      <c r="G1204" s="62">
        <f>ROUNDUP((VLOOKUP(B1204,Sheet1!U:AA,5,FALSE)-2)*(0.042*(D1204-1)+0.2)+0.4,0)</f>
        <v>29</v>
      </c>
      <c r="H1204" s="62">
        <f>ROUNDUP((VLOOKUP(B1204,Sheet1!U:AA,6,FALSE)-2)*(0.042*(D1204-1)+0.2)+0.4,0)</f>
        <v>28</v>
      </c>
      <c r="I1204" s="62">
        <f>ROUNDUP((VLOOKUP(B1204,Sheet1!U:AA,7,FALSE)-2)*(0.042*(D1204-1)+0.2)+0.4,0)</f>
        <v>26</v>
      </c>
      <c r="J1204" s="62">
        <f>E1204*8+F1204*2+G1204*3+H1204*3+I1204*1+VLOOKUP(B1204,Sheet1!AU:AZ,2,FALSE)</f>
        <v>597</v>
      </c>
      <c r="K1204" s="62">
        <f>E1204*1+F1204*2+G1204*2+H1204*2+I1204*10+VLOOKUP(B1204,Sheet1!AU:AZ,3,FALSE)</f>
        <v>515</v>
      </c>
      <c r="L1204" s="62">
        <f>E1204*0.1+F1204*2+G1204*0.2+H1204*0.26+I1204*0.1+VLOOKUP(B1204,Sheet1!AU:AZ,4,FALSE)</f>
        <v>123.38</v>
      </c>
      <c r="M1204" s="62">
        <f>E1204*0.1+F1204*0.2+G1204*2+H1204*0.2+I1204*0.1+VLOOKUP(B1204,Sheet1!AU:AZ,5,FALSE)</f>
        <v>98.3</v>
      </c>
      <c r="N1204" s="62">
        <f>E1204*0.1+F1204*0.2+G1204*0.2+H1204*2+I1204*0.1+VLOOKUP(B1204,Sheet1!AU:AZ,6,FALSE)</f>
        <v>96.5</v>
      </c>
      <c r="O1204" s="62">
        <f t="shared" si="352"/>
        <v>8.5</v>
      </c>
      <c r="P1204" s="62">
        <f t="shared" si="353"/>
        <v>25.5</v>
      </c>
      <c r="R1204" s="9">
        <f t="shared" si="347"/>
        <v>34</v>
      </c>
      <c r="S1204" s="9">
        <f t="shared" si="336"/>
        <v>229.64</v>
      </c>
      <c r="T1204" s="9">
        <f t="shared" si="337"/>
        <v>42.8</v>
      </c>
      <c r="U1204" s="66">
        <f t="shared" si="348"/>
        <v>302</v>
      </c>
      <c r="V1204" s="9">
        <f t="shared" si="349"/>
        <v>362.4</v>
      </c>
      <c r="W1204" s="67">
        <f t="shared" si="350"/>
        <v>182</v>
      </c>
      <c r="Y1204" s="69">
        <f>VLOOKUP(D1204,Sheet2!P:Q,2,FALSE)</f>
        <v>60</v>
      </c>
      <c r="AB1204" s="4" t="str">
        <f>IF('表格编辑 '!D1261="monster","普通","BOSS")</f>
        <v>普通</v>
      </c>
      <c r="AD1204" s="50">
        <f>VLOOKUP(D1204,映射!AK:AL,2,FALSE)</f>
        <v>4</v>
      </c>
      <c r="AE1204" s="50" t="s">
        <v>37</v>
      </c>
      <c r="AF1204" s="4">
        <f>VLOOKUP(AE1204,映射!AN:AO,2,FALSE)</f>
        <v>2</v>
      </c>
      <c r="AG1204" s="50">
        <v>1</v>
      </c>
      <c r="AH1204" s="70">
        <v>1</v>
      </c>
      <c r="AI1204" s="16">
        <f t="shared" si="338"/>
        <v>40848</v>
      </c>
      <c r="AJ1204" s="16">
        <f t="shared" si="339"/>
        <v>50076</v>
      </c>
      <c r="AK1204" s="16">
        <f t="shared" si="340"/>
        <v>34</v>
      </c>
      <c r="AL1204" s="16" t="str">
        <f t="shared" si="341"/>
        <v>风蜘蛛</v>
      </c>
      <c r="AM1204" s="16">
        <f t="shared" si="342"/>
        <v>2416</v>
      </c>
      <c r="AN1204" s="16">
        <f t="shared" si="343"/>
        <v>1194</v>
      </c>
      <c r="AO1204" s="16">
        <f t="shared" si="351"/>
        <v>1222</v>
      </c>
      <c r="AP1204" s="16">
        <f t="shared" si="344"/>
        <v>1819</v>
      </c>
      <c r="AQ1204" s="16">
        <f t="shared" si="345"/>
        <v>1030</v>
      </c>
      <c r="AR1204" s="16">
        <f t="shared" si="346"/>
        <v>186</v>
      </c>
      <c r="AS1204" s="16"/>
      <c r="AT1204" s="16">
        <v>52.7</v>
      </c>
      <c r="AU1204" s="16">
        <v>61.7</v>
      </c>
      <c r="AV1204" s="16">
        <v>6.2</v>
      </c>
      <c r="AW1204" s="16"/>
    </row>
    <row r="1205" spans="1:49">
      <c r="A1205" s="62">
        <f>'表格编辑 '!A1262</f>
        <v>40849</v>
      </c>
      <c r="B1205" s="62">
        <f>'表格编辑 '!B1262</f>
        <v>50081</v>
      </c>
      <c r="C1205" s="62" t="str">
        <f>VLOOKUP(B1205,映射!A:B,2,FALSE)</f>
        <v>冰晶树妖</v>
      </c>
      <c r="D1205" s="62">
        <f>'表格编辑 '!E1262</f>
        <v>34</v>
      </c>
      <c r="E1205" s="62">
        <f>ROUNDUP((VLOOKUP(B1205,Sheet1!U:AA,3,FALSE)-2)*(0.042*(D1205-1)+0.2)+0.4,0)</f>
        <v>53</v>
      </c>
      <c r="F1205" s="62">
        <f>ROUNDUP((VLOOKUP(B1205,Sheet1!U:AA,4,FALSE)-2)*(0.042*(D1205-1)+0.2)+0.4,0)</f>
        <v>29</v>
      </c>
      <c r="G1205" s="62">
        <f>ROUNDUP((VLOOKUP(B1205,Sheet1!U:AA,5,FALSE)-2)*(0.042*(D1205-1)+0.2)+0.4,0)</f>
        <v>48</v>
      </c>
      <c r="H1205" s="62">
        <f>ROUNDUP((VLOOKUP(B1205,Sheet1!U:AA,6,FALSE)-2)*(0.042*(D1205-1)+0.2)+0.4,0)</f>
        <v>31</v>
      </c>
      <c r="I1205" s="62">
        <f>ROUNDUP((VLOOKUP(B1205,Sheet1!U:AA,7,FALSE)-2)*(0.042*(D1205-1)+0.2)+0.4,0)</f>
        <v>41</v>
      </c>
      <c r="J1205" s="62">
        <f>E1205*8+F1205*2+G1205*3+H1205*3+I1205*1+VLOOKUP(B1205,Sheet1!AU:AZ,2,FALSE)</f>
        <v>780</v>
      </c>
      <c r="K1205" s="62">
        <f>E1205*1+F1205*2+G1205*2+H1205*2+I1205*10+VLOOKUP(B1205,Sheet1!AU:AZ,3,FALSE)</f>
        <v>699</v>
      </c>
      <c r="L1205" s="62">
        <f>E1205*0.1+F1205*2+G1205*0.2+H1205*0.26+I1205*0.1+VLOOKUP(B1205,Sheet1!AU:AZ,4,FALSE)</f>
        <v>105.06</v>
      </c>
      <c r="M1205" s="62">
        <f>E1205*0.1+F1205*0.2+G1205*2+H1205*0.2+I1205*0.1+VLOOKUP(B1205,Sheet1!AU:AZ,5,FALSE)</f>
        <v>137.4</v>
      </c>
      <c r="N1205" s="62">
        <f>E1205*0.1+F1205*0.2+G1205*0.2+H1205*2+I1205*0.1+VLOOKUP(B1205,Sheet1!AU:AZ,6,FALSE)</f>
        <v>106.8</v>
      </c>
      <c r="O1205" s="62">
        <f t="shared" si="352"/>
        <v>20.5</v>
      </c>
      <c r="P1205" s="62">
        <f t="shared" si="353"/>
        <v>36.8</v>
      </c>
      <c r="R1205" s="9">
        <f t="shared" si="347"/>
        <v>34</v>
      </c>
      <c r="S1205" s="9">
        <f t="shared" si="336"/>
        <v>229.64</v>
      </c>
      <c r="T1205" s="9">
        <f t="shared" si="337"/>
        <v>42.8</v>
      </c>
      <c r="U1205" s="66">
        <f t="shared" si="348"/>
        <v>246</v>
      </c>
      <c r="V1205" s="9">
        <f t="shared" si="349"/>
        <v>295.2</v>
      </c>
      <c r="W1205" s="67">
        <f t="shared" si="350"/>
        <v>142</v>
      </c>
      <c r="Y1205" s="69">
        <f>VLOOKUP(D1205,Sheet2!P:Q,2,FALSE)</f>
        <v>60</v>
      </c>
      <c r="AB1205" s="4" t="str">
        <f>IF('表格编辑 '!D1262="monster","普通","BOSS")</f>
        <v>普通</v>
      </c>
      <c r="AD1205" s="50">
        <f>VLOOKUP(D1205,映射!AK:AL,2,FALSE)</f>
        <v>4</v>
      </c>
      <c r="AE1205" s="50" t="s">
        <v>37</v>
      </c>
      <c r="AF1205" s="4">
        <f>VLOOKUP(AE1205,映射!AN:AO,2,FALSE)</f>
        <v>2</v>
      </c>
      <c r="AG1205" s="50">
        <v>1</v>
      </c>
      <c r="AH1205" s="70">
        <v>1</v>
      </c>
      <c r="AI1205" s="16">
        <f t="shared" si="338"/>
        <v>40849</v>
      </c>
      <c r="AJ1205" s="16">
        <f t="shared" si="339"/>
        <v>50081</v>
      </c>
      <c r="AK1205" s="16">
        <f t="shared" si="340"/>
        <v>34</v>
      </c>
      <c r="AL1205" s="16" t="str">
        <f t="shared" si="341"/>
        <v>冰晶树妖</v>
      </c>
      <c r="AM1205" s="16">
        <f t="shared" si="342"/>
        <v>1968</v>
      </c>
      <c r="AN1205" s="16">
        <f t="shared" si="343"/>
        <v>1560</v>
      </c>
      <c r="AO1205" s="16">
        <f t="shared" si="351"/>
        <v>408</v>
      </c>
      <c r="AP1205" s="16">
        <f t="shared" si="344"/>
        <v>1188</v>
      </c>
      <c r="AQ1205" s="16">
        <f t="shared" si="345"/>
        <v>1398</v>
      </c>
      <c r="AR1205" s="16">
        <f t="shared" si="346"/>
        <v>158</v>
      </c>
      <c r="AS1205" s="16"/>
      <c r="AT1205" s="16">
        <v>79.8</v>
      </c>
      <c r="AU1205" s="16">
        <v>54.6</v>
      </c>
      <c r="AV1205" s="16">
        <v>13.4</v>
      </c>
      <c r="AW1205" s="16"/>
    </row>
    <row r="1206" spans="1:49">
      <c r="A1206" s="62">
        <f>'表格编辑 '!A1263</f>
        <v>40850</v>
      </c>
      <c r="B1206" s="62">
        <f>'表格编辑 '!B1263</f>
        <v>50006</v>
      </c>
      <c r="C1206" s="62" t="str">
        <f>VLOOKUP(B1206,映射!A:B,2,FALSE)</f>
        <v>猫人</v>
      </c>
      <c r="D1206" s="62">
        <f>'表格编辑 '!E1263</f>
        <v>34</v>
      </c>
      <c r="E1206" s="62">
        <f>ROUNDUP((VLOOKUP(B1206,Sheet1!U:AA,3,FALSE)-2)*(0.042*(D1206-1)+0.2)+0.4,0)</f>
        <v>34</v>
      </c>
      <c r="F1206" s="62">
        <f>ROUNDUP((VLOOKUP(B1206,Sheet1!U:AA,4,FALSE)-2)*(0.042*(D1206-1)+0.2)+0.4,0)</f>
        <v>41</v>
      </c>
      <c r="G1206" s="62">
        <f>ROUNDUP((VLOOKUP(B1206,Sheet1!U:AA,5,FALSE)-2)*(0.042*(D1206-1)+0.2)+0.4,0)</f>
        <v>22</v>
      </c>
      <c r="H1206" s="62">
        <f>ROUNDUP((VLOOKUP(B1206,Sheet1!U:AA,6,FALSE)-2)*(0.042*(D1206-1)+0.2)+0.4,0)</f>
        <v>39</v>
      </c>
      <c r="I1206" s="62">
        <f>ROUNDUP((VLOOKUP(B1206,Sheet1!U:AA,7,FALSE)-2)*(0.042*(D1206-1)+0.2)+0.4,0)</f>
        <v>36</v>
      </c>
      <c r="J1206" s="62">
        <f>E1206*8+F1206*2+G1206*3+H1206*3+I1206*1+VLOOKUP(B1206,Sheet1!AU:AZ,2,FALSE)</f>
        <v>593</v>
      </c>
      <c r="K1206" s="62">
        <f>E1206*1+F1206*2+G1206*2+H1206*2+I1206*10+VLOOKUP(B1206,Sheet1!AU:AZ,3,FALSE)</f>
        <v>618</v>
      </c>
      <c r="L1206" s="62">
        <f>E1206*0.1+F1206*2+G1206*0.2+H1206*0.26+I1206*0.1+VLOOKUP(B1206,Sheet1!AU:AZ,4,FALSE)</f>
        <v>123.54</v>
      </c>
      <c r="M1206" s="62">
        <f>E1206*0.1+F1206*0.2+G1206*2+H1206*0.2+I1206*0.1+VLOOKUP(B1206,Sheet1!AU:AZ,5,FALSE)</f>
        <v>87</v>
      </c>
      <c r="N1206" s="62">
        <f>E1206*0.1+F1206*0.2+G1206*0.2+H1206*2+I1206*0.1+VLOOKUP(B1206,Sheet1!AU:AZ,6,FALSE)</f>
        <v>117.6</v>
      </c>
      <c r="O1206" s="62">
        <f t="shared" si="352"/>
        <v>15</v>
      </c>
      <c r="P1206" s="62">
        <f t="shared" si="353"/>
        <v>25.1</v>
      </c>
      <c r="R1206" s="9">
        <f t="shared" si="347"/>
        <v>34</v>
      </c>
      <c r="S1206" s="9">
        <f t="shared" si="336"/>
        <v>229.64</v>
      </c>
      <c r="T1206" s="9">
        <f t="shared" si="337"/>
        <v>42.8</v>
      </c>
      <c r="U1206" s="66">
        <f t="shared" si="348"/>
        <v>322</v>
      </c>
      <c r="V1206" s="9">
        <f t="shared" si="349"/>
        <v>386.4</v>
      </c>
      <c r="W1206" s="67">
        <f t="shared" si="350"/>
        <v>182</v>
      </c>
      <c r="Y1206" s="69">
        <f>VLOOKUP(D1206,Sheet2!P:Q,2,FALSE)</f>
        <v>60</v>
      </c>
      <c r="AB1206" s="4" t="str">
        <f>IF('表格编辑 '!D1263="monster","普通","BOSS")</f>
        <v>普通</v>
      </c>
      <c r="AD1206" s="50">
        <f>VLOOKUP(D1206,映射!AK:AL,2,FALSE)</f>
        <v>4</v>
      </c>
      <c r="AE1206" s="50" t="s">
        <v>37</v>
      </c>
      <c r="AF1206" s="4">
        <f>VLOOKUP(AE1206,映射!AN:AO,2,FALSE)</f>
        <v>2</v>
      </c>
      <c r="AG1206" s="50">
        <v>1</v>
      </c>
      <c r="AH1206" s="70">
        <v>1</v>
      </c>
      <c r="AI1206" s="16">
        <f t="shared" si="338"/>
        <v>40850</v>
      </c>
      <c r="AJ1206" s="16">
        <f t="shared" si="339"/>
        <v>50006</v>
      </c>
      <c r="AK1206" s="16">
        <f t="shared" si="340"/>
        <v>34</v>
      </c>
      <c r="AL1206" s="16" t="str">
        <f t="shared" si="341"/>
        <v>猫人</v>
      </c>
      <c r="AM1206" s="16">
        <f t="shared" si="342"/>
        <v>2576</v>
      </c>
      <c r="AN1206" s="16">
        <f t="shared" si="343"/>
        <v>1186</v>
      </c>
      <c r="AO1206" s="16">
        <f t="shared" si="351"/>
        <v>1390</v>
      </c>
      <c r="AP1206" s="16">
        <f t="shared" si="344"/>
        <v>1983</v>
      </c>
      <c r="AQ1206" s="16">
        <f t="shared" si="345"/>
        <v>1236</v>
      </c>
      <c r="AR1206" s="16">
        <f t="shared" si="346"/>
        <v>186</v>
      </c>
      <c r="AS1206" s="16"/>
      <c r="AT1206" s="16">
        <v>53.4</v>
      </c>
      <c r="AU1206" s="16">
        <v>78.6</v>
      </c>
      <c r="AV1206" s="16">
        <v>1.5</v>
      </c>
      <c r="AW1206" s="16"/>
    </row>
    <row r="1207" spans="1:49">
      <c r="A1207" s="62">
        <f>'表格编辑 '!A1264</f>
        <v>40851</v>
      </c>
      <c r="B1207" s="62">
        <f>'表格编辑 '!B1264</f>
        <v>50122</v>
      </c>
      <c r="C1207" s="62" t="str">
        <f>VLOOKUP(B1207,映射!A:B,2,FALSE)</f>
        <v>纯白恐怖箱</v>
      </c>
      <c r="D1207" s="62">
        <f>'表格编辑 '!E1264</f>
        <v>34</v>
      </c>
      <c r="E1207" s="62">
        <f>ROUNDUP((VLOOKUP(B1207,Sheet1!U:AA,3,FALSE)-2)*(0.042*(D1207-1)+0.2)+0.4,0)</f>
        <v>28</v>
      </c>
      <c r="F1207" s="62">
        <f>ROUNDUP((VLOOKUP(B1207,Sheet1!U:AA,4,FALSE)-2)*(0.042*(D1207-1)+0.2)+0.4,0)</f>
        <v>52</v>
      </c>
      <c r="G1207" s="62">
        <f>ROUNDUP((VLOOKUP(B1207,Sheet1!U:AA,5,FALSE)-2)*(0.042*(D1207-1)+0.2)+0.4,0)</f>
        <v>60</v>
      </c>
      <c r="H1207" s="62">
        <f>ROUNDUP((VLOOKUP(B1207,Sheet1!U:AA,6,FALSE)-2)*(0.042*(D1207-1)+0.2)+0.4,0)</f>
        <v>23</v>
      </c>
      <c r="I1207" s="62">
        <f>ROUNDUP((VLOOKUP(B1207,Sheet1!U:AA,7,FALSE)-2)*(0.042*(D1207-1)+0.2)+0.4,0)</f>
        <v>64</v>
      </c>
      <c r="J1207" s="62">
        <f>E1207*8+F1207*2+G1207*3+H1207*3+I1207*1+VLOOKUP(B1207,Sheet1!AU:AZ,2,FALSE)</f>
        <v>661</v>
      </c>
      <c r="K1207" s="62">
        <f>E1207*1+F1207*2+G1207*2+H1207*2+I1207*10+VLOOKUP(B1207,Sheet1!AU:AZ,3,FALSE)</f>
        <v>958</v>
      </c>
      <c r="L1207" s="62">
        <f>E1207*0.1+F1207*2+G1207*0.2+H1207*0.26+I1207*0.1+VLOOKUP(B1207,Sheet1!AU:AZ,4,FALSE)</f>
        <v>151.18</v>
      </c>
      <c r="M1207" s="62">
        <f>E1207*0.1+F1207*0.2+G1207*2+H1207*0.2+I1207*0.1+VLOOKUP(B1207,Sheet1!AU:AZ,5,FALSE)</f>
        <v>164.2</v>
      </c>
      <c r="N1207" s="62">
        <f>E1207*0.1+F1207*0.2+G1207*0.2+H1207*2+I1207*0.1+VLOOKUP(B1207,Sheet1!AU:AZ,6,FALSE)</f>
        <v>97.6</v>
      </c>
      <c r="O1207" s="62">
        <f t="shared" si="352"/>
        <v>47.3</v>
      </c>
      <c r="P1207" s="62">
        <f t="shared" si="353"/>
        <v>9.4</v>
      </c>
      <c r="R1207" s="9">
        <f t="shared" si="347"/>
        <v>34</v>
      </c>
      <c r="S1207" s="9">
        <f t="shared" si="336"/>
        <v>229.64</v>
      </c>
      <c r="T1207" s="9">
        <f t="shared" si="337"/>
        <v>42.8</v>
      </c>
      <c r="U1207" s="66">
        <f t="shared" si="348"/>
        <v>219</v>
      </c>
      <c r="V1207" s="9">
        <f t="shared" si="349"/>
        <v>262.8</v>
      </c>
      <c r="W1207" s="67">
        <f t="shared" si="350"/>
        <v>246</v>
      </c>
      <c r="Y1207" s="69">
        <f>VLOOKUP(D1207,Sheet2!P:Q,2,FALSE)</f>
        <v>60</v>
      </c>
      <c r="AB1207" s="4" t="str">
        <f>IF('表格编辑 '!D1264="monster","普通","BOSS")</f>
        <v>普通</v>
      </c>
      <c r="AD1207" s="50">
        <f>VLOOKUP(D1207,映射!AK:AL,2,FALSE)</f>
        <v>4</v>
      </c>
      <c r="AE1207" s="50" t="s">
        <v>37</v>
      </c>
      <c r="AF1207" s="4">
        <f>VLOOKUP(AE1207,映射!AN:AO,2,FALSE)</f>
        <v>2</v>
      </c>
      <c r="AG1207" s="50">
        <v>1</v>
      </c>
      <c r="AH1207" s="70">
        <v>1</v>
      </c>
      <c r="AI1207" s="16">
        <f t="shared" si="338"/>
        <v>40851</v>
      </c>
      <c r="AJ1207" s="16">
        <f t="shared" si="339"/>
        <v>50122</v>
      </c>
      <c r="AK1207" s="16">
        <f t="shared" si="340"/>
        <v>34</v>
      </c>
      <c r="AL1207" s="16" t="str">
        <f t="shared" si="341"/>
        <v>纯白恐怖箱</v>
      </c>
      <c r="AM1207" s="16">
        <f t="shared" si="342"/>
        <v>1752</v>
      </c>
      <c r="AN1207" s="16">
        <f t="shared" si="343"/>
        <v>1322</v>
      </c>
      <c r="AO1207" s="16">
        <f t="shared" si="351"/>
        <v>430</v>
      </c>
      <c r="AP1207" s="16">
        <f t="shared" si="344"/>
        <v>1091</v>
      </c>
      <c r="AQ1207" s="16">
        <f t="shared" si="345"/>
        <v>1916</v>
      </c>
      <c r="AR1207" s="16">
        <f t="shared" si="346"/>
        <v>227</v>
      </c>
      <c r="AS1207" s="16"/>
      <c r="AT1207" s="16">
        <v>86</v>
      </c>
      <c r="AU1207" s="16">
        <v>44.6</v>
      </c>
      <c r="AV1207" s="16">
        <v>36.8</v>
      </c>
      <c r="AW1207" s="16"/>
    </row>
    <row r="1208" spans="1:49">
      <c r="A1208" s="62">
        <f>'表格编辑 '!A1265</f>
        <v>40852</v>
      </c>
      <c r="B1208" s="62">
        <f>'表格编辑 '!B1265</f>
        <v>50154</v>
      </c>
      <c r="C1208" s="62" t="str">
        <f>VLOOKUP(B1208,映射!A:B,2,FALSE)</f>
        <v>海贼</v>
      </c>
      <c r="D1208" s="62">
        <f>'表格编辑 '!E1265</f>
        <v>34</v>
      </c>
      <c r="E1208" s="62">
        <f>ROUNDUP((VLOOKUP(B1208,Sheet1!U:AA,3,FALSE)-2)*(0.042*(D1208-1)+0.2)+0.4,0)</f>
        <v>28</v>
      </c>
      <c r="F1208" s="62">
        <f>ROUNDUP((VLOOKUP(B1208,Sheet1!U:AA,4,FALSE)-2)*(0.042*(D1208-1)+0.2)+0.4,0)</f>
        <v>47</v>
      </c>
      <c r="G1208" s="62">
        <f>ROUNDUP((VLOOKUP(B1208,Sheet1!U:AA,5,FALSE)-2)*(0.042*(D1208-1)+0.2)+0.4,0)</f>
        <v>34</v>
      </c>
      <c r="H1208" s="62">
        <f>ROUNDUP((VLOOKUP(B1208,Sheet1!U:AA,6,FALSE)-2)*(0.042*(D1208-1)+0.2)+0.4,0)</f>
        <v>42</v>
      </c>
      <c r="I1208" s="62">
        <f>ROUNDUP((VLOOKUP(B1208,Sheet1!U:AA,7,FALSE)-2)*(0.042*(D1208-1)+0.2)+0.4,0)</f>
        <v>20</v>
      </c>
      <c r="J1208" s="62">
        <f>E1208*8+F1208*2+G1208*3+H1208*3+I1208*1+VLOOKUP(B1208,Sheet1!AU:AZ,2,FALSE)</f>
        <v>586</v>
      </c>
      <c r="K1208" s="62">
        <f>E1208*1+F1208*2+G1208*2+H1208*2+I1208*10+VLOOKUP(B1208,Sheet1!AU:AZ,3,FALSE)</f>
        <v>494</v>
      </c>
      <c r="L1208" s="62">
        <f>E1208*0.1+F1208*2+G1208*0.2+H1208*0.26+I1208*0.1+VLOOKUP(B1208,Sheet1!AU:AZ,4,FALSE)</f>
        <v>136.52</v>
      </c>
      <c r="M1208" s="62">
        <f>E1208*0.1+F1208*0.2+G1208*2+H1208*0.2+I1208*0.1+VLOOKUP(B1208,Sheet1!AU:AZ,5,FALSE)</f>
        <v>110.6</v>
      </c>
      <c r="N1208" s="62">
        <f>E1208*0.1+F1208*0.2+G1208*0.2+H1208*2+I1208*0.1+VLOOKUP(B1208,Sheet1!AU:AZ,6,FALSE)</f>
        <v>125</v>
      </c>
      <c r="O1208" s="62">
        <f t="shared" si="352"/>
        <v>5.5</v>
      </c>
      <c r="P1208" s="62">
        <f t="shared" si="353"/>
        <v>20.7</v>
      </c>
      <c r="R1208" s="9">
        <f t="shared" si="347"/>
        <v>34</v>
      </c>
      <c r="S1208" s="9">
        <f t="shared" si="336"/>
        <v>229.64</v>
      </c>
      <c r="T1208" s="9">
        <f t="shared" si="337"/>
        <v>42.8</v>
      </c>
      <c r="U1208" s="66">
        <f t="shared" si="348"/>
        <v>282</v>
      </c>
      <c r="V1208" s="9">
        <f t="shared" si="349"/>
        <v>338.4</v>
      </c>
      <c r="W1208" s="67">
        <f t="shared" si="350"/>
        <v>212</v>
      </c>
      <c r="Y1208" s="69">
        <f>VLOOKUP(D1208,Sheet2!P:Q,2,FALSE)</f>
        <v>60</v>
      </c>
      <c r="AB1208" s="4" t="str">
        <f>IF('表格编辑 '!D1265="monster","普通","BOSS")</f>
        <v>普通</v>
      </c>
      <c r="AD1208" s="50">
        <f>VLOOKUP(D1208,映射!AK:AL,2,FALSE)</f>
        <v>4</v>
      </c>
      <c r="AE1208" s="50" t="s">
        <v>37</v>
      </c>
      <c r="AF1208" s="4">
        <f>VLOOKUP(AE1208,映射!AN:AO,2,FALSE)</f>
        <v>2</v>
      </c>
      <c r="AG1208" s="50">
        <v>1</v>
      </c>
      <c r="AH1208" s="70">
        <v>1</v>
      </c>
      <c r="AI1208" s="16">
        <f t="shared" si="338"/>
        <v>40852</v>
      </c>
      <c r="AJ1208" s="16">
        <f t="shared" si="339"/>
        <v>50154</v>
      </c>
      <c r="AK1208" s="16">
        <f t="shared" si="340"/>
        <v>34</v>
      </c>
      <c r="AL1208" s="16" t="str">
        <f t="shared" si="341"/>
        <v>海贼</v>
      </c>
      <c r="AM1208" s="16">
        <f t="shared" si="342"/>
        <v>2256</v>
      </c>
      <c r="AN1208" s="16">
        <f t="shared" si="343"/>
        <v>1172</v>
      </c>
      <c r="AO1208" s="16">
        <f t="shared" si="351"/>
        <v>1084</v>
      </c>
      <c r="AP1208" s="16">
        <f t="shared" si="344"/>
        <v>1670</v>
      </c>
      <c r="AQ1208" s="16">
        <f t="shared" si="345"/>
        <v>988</v>
      </c>
      <c r="AR1208" s="16">
        <f t="shared" si="346"/>
        <v>205</v>
      </c>
      <c r="AS1208" s="16"/>
      <c r="AT1208" s="16">
        <v>74.3</v>
      </c>
      <c r="AU1208" s="16">
        <v>85.1</v>
      </c>
      <c r="AV1208" s="16">
        <v>4.3</v>
      </c>
      <c r="AW1208" s="16"/>
    </row>
    <row r="1209" spans="1:49">
      <c r="A1209" s="62">
        <f>'表格编辑 '!A1266</f>
        <v>40853</v>
      </c>
      <c r="B1209" s="62">
        <f>'表格编辑 '!B1266</f>
        <v>50075</v>
      </c>
      <c r="C1209" s="62" t="str">
        <f>VLOOKUP(B1209,映射!A:B,2,FALSE)</f>
        <v>火蜘蛛</v>
      </c>
      <c r="D1209" s="62">
        <f>'表格编辑 '!E1266</f>
        <v>34</v>
      </c>
      <c r="E1209" s="62">
        <f>ROUNDUP((VLOOKUP(B1209,Sheet1!U:AA,3,FALSE)-2)*(0.042*(D1209-1)+0.2)+0.4,0)</f>
        <v>33</v>
      </c>
      <c r="F1209" s="62">
        <f>ROUNDUP((VLOOKUP(B1209,Sheet1!U:AA,4,FALSE)-2)*(0.042*(D1209-1)+0.2)+0.4,0)</f>
        <v>33</v>
      </c>
      <c r="G1209" s="62">
        <f>ROUNDUP((VLOOKUP(B1209,Sheet1!U:AA,5,FALSE)-2)*(0.042*(D1209-1)+0.2)+0.4,0)</f>
        <v>23</v>
      </c>
      <c r="H1209" s="62">
        <f>ROUNDUP((VLOOKUP(B1209,Sheet1!U:AA,6,FALSE)-2)*(0.042*(D1209-1)+0.2)+0.4,0)</f>
        <v>37</v>
      </c>
      <c r="I1209" s="62">
        <f>ROUNDUP((VLOOKUP(B1209,Sheet1!U:AA,7,FALSE)-2)*(0.042*(D1209-1)+0.2)+0.4,0)</f>
        <v>29</v>
      </c>
      <c r="J1209" s="62">
        <f>E1209*8+F1209*2+G1209*3+H1209*3+I1209*1+VLOOKUP(B1209,Sheet1!AU:AZ,2,FALSE)</f>
        <v>559</v>
      </c>
      <c r="K1209" s="62">
        <f>E1209*1+F1209*2+G1209*2+H1209*2+I1209*10+VLOOKUP(B1209,Sheet1!AU:AZ,3,FALSE)</f>
        <v>529</v>
      </c>
      <c r="L1209" s="62">
        <f>E1209*0.1+F1209*2+G1209*0.2+H1209*0.26+I1209*0.1+VLOOKUP(B1209,Sheet1!AU:AZ,4,FALSE)</f>
        <v>106.42</v>
      </c>
      <c r="M1209" s="62">
        <f>E1209*0.1+F1209*0.2+G1209*2+H1209*0.2+I1209*0.1+VLOOKUP(B1209,Sheet1!AU:AZ,5,FALSE)</f>
        <v>86.2</v>
      </c>
      <c r="N1209" s="62">
        <f>E1209*0.1+F1209*0.2+G1209*0.2+H1209*2+I1209*0.1+VLOOKUP(B1209,Sheet1!AU:AZ,6,FALSE)</f>
        <v>111.4</v>
      </c>
      <c r="O1209" s="62">
        <f t="shared" si="352"/>
        <v>10.9</v>
      </c>
      <c r="P1209" s="62">
        <f t="shared" si="353"/>
        <v>25.3</v>
      </c>
      <c r="R1209" s="9">
        <f t="shared" si="347"/>
        <v>34</v>
      </c>
      <c r="S1209" s="9">
        <f t="shared" si="336"/>
        <v>229.64</v>
      </c>
      <c r="T1209" s="9">
        <f t="shared" si="337"/>
        <v>42.8</v>
      </c>
      <c r="U1209" s="66">
        <f t="shared" si="348"/>
        <v>324</v>
      </c>
      <c r="V1209" s="9">
        <f t="shared" si="349"/>
        <v>388.8</v>
      </c>
      <c r="W1209" s="67">
        <f t="shared" si="350"/>
        <v>145</v>
      </c>
      <c r="Y1209" s="69">
        <f>VLOOKUP(D1209,Sheet2!P:Q,2,FALSE)</f>
        <v>60</v>
      </c>
      <c r="AB1209" s="4" t="str">
        <f>IF('表格编辑 '!D1266="monster","普通","BOSS")</f>
        <v>普通</v>
      </c>
      <c r="AD1209" s="50">
        <f>VLOOKUP(D1209,映射!AK:AL,2,FALSE)</f>
        <v>4</v>
      </c>
      <c r="AE1209" s="50" t="s">
        <v>37</v>
      </c>
      <c r="AF1209" s="4">
        <f>VLOOKUP(AE1209,映射!AN:AO,2,FALSE)</f>
        <v>2</v>
      </c>
      <c r="AG1209" s="50">
        <v>1</v>
      </c>
      <c r="AH1209" s="70">
        <v>1</v>
      </c>
      <c r="AI1209" s="16">
        <f t="shared" si="338"/>
        <v>40853</v>
      </c>
      <c r="AJ1209" s="16">
        <f t="shared" si="339"/>
        <v>50075</v>
      </c>
      <c r="AK1209" s="16">
        <f t="shared" si="340"/>
        <v>34</v>
      </c>
      <c r="AL1209" s="16" t="str">
        <f t="shared" si="341"/>
        <v>火蜘蛛</v>
      </c>
      <c r="AM1209" s="16">
        <f t="shared" si="342"/>
        <v>2592</v>
      </c>
      <c r="AN1209" s="16">
        <f t="shared" si="343"/>
        <v>1118</v>
      </c>
      <c r="AO1209" s="16">
        <f t="shared" si="351"/>
        <v>1474</v>
      </c>
      <c r="AP1209" s="16">
        <f t="shared" si="344"/>
        <v>2033</v>
      </c>
      <c r="AQ1209" s="16">
        <f t="shared" si="345"/>
        <v>1058</v>
      </c>
      <c r="AR1209" s="16">
        <f t="shared" si="346"/>
        <v>160</v>
      </c>
      <c r="AS1209" s="16"/>
      <c r="AT1209" s="16">
        <v>54.7</v>
      </c>
      <c r="AU1209" s="16">
        <v>76.3</v>
      </c>
      <c r="AV1209" s="16">
        <v>9.1</v>
      </c>
      <c r="AW1209" s="16"/>
    </row>
    <row r="1210" spans="1:49">
      <c r="A1210" s="62">
        <f>'表格编辑 '!A1267</f>
        <v>40854</v>
      </c>
      <c r="B1210" s="62">
        <f>'表格编辑 '!B1267</f>
        <v>50065</v>
      </c>
      <c r="C1210" s="62" t="str">
        <f>VLOOKUP(B1210,映射!A:B,2,FALSE)</f>
        <v>虎头蜂</v>
      </c>
      <c r="D1210" s="62">
        <f>'表格编辑 '!E1267</f>
        <v>34</v>
      </c>
      <c r="E1210" s="62">
        <f>ROUNDUP((VLOOKUP(B1210,Sheet1!U:AA,3,FALSE)-2)*(0.042*(D1210-1)+0.2)+0.4,0)</f>
        <v>18</v>
      </c>
      <c r="F1210" s="62">
        <f>ROUNDUP((VLOOKUP(B1210,Sheet1!U:AA,4,FALSE)-2)*(0.042*(D1210-1)+0.2)+0.4,0)</f>
        <v>61</v>
      </c>
      <c r="G1210" s="62">
        <f>ROUNDUP((VLOOKUP(B1210,Sheet1!U:AA,5,FALSE)-2)*(0.042*(D1210-1)+0.2)+0.4,0)</f>
        <v>10</v>
      </c>
      <c r="H1210" s="62">
        <f>ROUNDUP((VLOOKUP(B1210,Sheet1!U:AA,6,FALSE)-2)*(0.042*(D1210-1)+0.2)+0.4,0)</f>
        <v>58</v>
      </c>
      <c r="I1210" s="62">
        <f>ROUNDUP((VLOOKUP(B1210,Sheet1!U:AA,7,FALSE)-2)*(0.042*(D1210-1)+0.2)+0.4,0)</f>
        <v>15</v>
      </c>
      <c r="J1210" s="62">
        <f>E1210*8+F1210*2+G1210*3+H1210*3+I1210*1+VLOOKUP(B1210,Sheet1!AU:AZ,2,FALSE)</f>
        <v>505</v>
      </c>
      <c r="K1210" s="62">
        <f>E1210*1+F1210*2+G1210*2+H1210*2+I1210*10+VLOOKUP(B1210,Sheet1!AU:AZ,3,FALSE)</f>
        <v>446</v>
      </c>
      <c r="L1210" s="62">
        <f>E1210*0.1+F1210*2+G1210*0.2+H1210*0.26+I1210*0.1+VLOOKUP(B1210,Sheet1!AU:AZ,4,FALSE)</f>
        <v>162.38</v>
      </c>
      <c r="M1210" s="62">
        <f>E1210*0.1+F1210*0.2+G1210*2+H1210*0.2+I1210*0.1+VLOOKUP(B1210,Sheet1!AU:AZ,5,FALSE)</f>
        <v>67.1</v>
      </c>
      <c r="N1210" s="62">
        <f>E1210*0.1+F1210*0.2+G1210*0.2+H1210*2+I1210*0.1+VLOOKUP(B1210,Sheet1!AU:AZ,6,FALSE)</f>
        <v>153.5</v>
      </c>
      <c r="O1210" s="62">
        <f t="shared" si="352"/>
        <v>-3.3</v>
      </c>
      <c r="P1210" s="62">
        <f t="shared" si="353"/>
        <v>17.4</v>
      </c>
      <c r="R1210" s="9">
        <f t="shared" si="347"/>
        <v>34</v>
      </c>
      <c r="S1210" s="9">
        <f t="shared" si="336"/>
        <v>229.64</v>
      </c>
      <c r="T1210" s="9">
        <f t="shared" si="337"/>
        <v>42.8</v>
      </c>
      <c r="U1210" s="66">
        <f t="shared" si="348"/>
        <v>367</v>
      </c>
      <c r="V1210" s="9">
        <f t="shared" si="349"/>
        <v>440.4</v>
      </c>
      <c r="W1210" s="67">
        <f t="shared" si="350"/>
        <v>273</v>
      </c>
      <c r="Y1210" s="69">
        <f>VLOOKUP(D1210,Sheet2!P:Q,2,FALSE)</f>
        <v>60</v>
      </c>
      <c r="AB1210" s="4" t="str">
        <f>IF('表格编辑 '!D1267="monster","普通","BOSS")</f>
        <v>普通</v>
      </c>
      <c r="AD1210" s="50">
        <f>VLOOKUP(D1210,映射!AK:AL,2,FALSE)</f>
        <v>4</v>
      </c>
      <c r="AE1210" s="50" t="s">
        <v>37</v>
      </c>
      <c r="AF1210" s="4">
        <f>VLOOKUP(AE1210,映射!AN:AO,2,FALSE)</f>
        <v>2</v>
      </c>
      <c r="AG1210" s="50">
        <v>1</v>
      </c>
      <c r="AH1210" s="70">
        <v>1</v>
      </c>
      <c r="AI1210" s="16">
        <f t="shared" si="338"/>
        <v>40854</v>
      </c>
      <c r="AJ1210" s="16">
        <f t="shared" si="339"/>
        <v>50065</v>
      </c>
      <c r="AK1210" s="16">
        <f t="shared" si="340"/>
        <v>34</v>
      </c>
      <c r="AL1210" s="16" t="str">
        <f t="shared" si="341"/>
        <v>虎头蜂</v>
      </c>
      <c r="AM1210" s="16">
        <f t="shared" si="342"/>
        <v>2936</v>
      </c>
      <c r="AN1210" s="16">
        <f t="shared" si="343"/>
        <v>1010</v>
      </c>
      <c r="AO1210" s="16">
        <f t="shared" si="351"/>
        <v>1926</v>
      </c>
      <c r="AP1210" s="16">
        <f t="shared" si="344"/>
        <v>2431</v>
      </c>
      <c r="AQ1210" s="16">
        <f t="shared" si="345"/>
        <v>892</v>
      </c>
      <c r="AR1210" s="16">
        <f t="shared" si="346"/>
        <v>244</v>
      </c>
      <c r="AS1210" s="16"/>
      <c r="AT1210" s="16">
        <v>40.2</v>
      </c>
      <c r="AU1210" s="16">
        <v>108.6</v>
      </c>
      <c r="AV1210" s="16">
        <v>-2</v>
      </c>
      <c r="AW1210" s="16"/>
    </row>
    <row r="1211" spans="1:49">
      <c r="A1211" s="62">
        <f>'表格编辑 '!A1268</f>
        <v>40855</v>
      </c>
      <c r="B1211" s="62">
        <f>'表格编辑 '!B1268</f>
        <v>50112</v>
      </c>
      <c r="C1211" s="62" t="str">
        <f>VLOOKUP(B1211,映射!A:B,2,FALSE)</f>
        <v>阴影</v>
      </c>
      <c r="D1211" s="62">
        <f>'表格编辑 '!E1268</f>
        <v>34</v>
      </c>
      <c r="E1211" s="62">
        <f>ROUNDUP((VLOOKUP(B1211,Sheet1!U:AA,3,FALSE)-2)*(0.042*(D1211-1)+0.2)+0.4,0)</f>
        <v>42</v>
      </c>
      <c r="F1211" s="62">
        <f>ROUNDUP((VLOOKUP(B1211,Sheet1!U:AA,4,FALSE)-2)*(0.042*(D1211-1)+0.2)+0.4,0)</f>
        <v>36</v>
      </c>
      <c r="G1211" s="62">
        <f>ROUNDUP((VLOOKUP(B1211,Sheet1!U:AA,5,FALSE)-2)*(0.042*(D1211-1)+0.2)+0.4,0)</f>
        <v>33</v>
      </c>
      <c r="H1211" s="62">
        <f>ROUNDUP((VLOOKUP(B1211,Sheet1!U:AA,6,FALSE)-2)*(0.042*(D1211-1)+0.2)+0.4,0)</f>
        <v>33</v>
      </c>
      <c r="I1211" s="62">
        <f>ROUNDUP((VLOOKUP(B1211,Sheet1!U:AA,7,FALSE)-2)*(0.042*(D1211-1)+0.2)+0.4,0)</f>
        <v>36</v>
      </c>
      <c r="J1211" s="62">
        <f>E1211*8+F1211*2+G1211*3+H1211*3+I1211*1+VLOOKUP(B1211,Sheet1!AU:AZ,2,FALSE)</f>
        <v>662</v>
      </c>
      <c r="K1211" s="62">
        <f>E1211*1+F1211*2+G1211*2+H1211*2+I1211*10+VLOOKUP(B1211,Sheet1!AU:AZ,3,FALSE)</f>
        <v>626</v>
      </c>
      <c r="L1211" s="62">
        <f>E1211*0.1+F1211*2+G1211*0.2+H1211*0.26+I1211*0.1+VLOOKUP(B1211,Sheet1!AU:AZ,4,FALSE)</f>
        <v>114.98</v>
      </c>
      <c r="M1211" s="62">
        <f>E1211*0.1+F1211*0.2+G1211*2+H1211*0.2+I1211*0.1+VLOOKUP(B1211,Sheet1!AU:AZ,5,FALSE)</f>
        <v>107.6</v>
      </c>
      <c r="N1211" s="62">
        <f>E1211*0.1+F1211*0.2+G1211*0.2+H1211*2+I1211*0.1+VLOOKUP(B1211,Sheet1!AU:AZ,6,FALSE)</f>
        <v>107.6</v>
      </c>
      <c r="O1211" s="62">
        <f t="shared" si="352"/>
        <v>15.9</v>
      </c>
      <c r="P1211" s="62">
        <f t="shared" si="353"/>
        <v>29.7</v>
      </c>
      <c r="R1211" s="9">
        <f t="shared" si="347"/>
        <v>34</v>
      </c>
      <c r="S1211" s="9">
        <f t="shared" si="336"/>
        <v>229.64</v>
      </c>
      <c r="T1211" s="9">
        <f t="shared" si="337"/>
        <v>42.8</v>
      </c>
      <c r="U1211" s="66">
        <f t="shared" si="348"/>
        <v>286</v>
      </c>
      <c r="V1211" s="9">
        <f t="shared" si="349"/>
        <v>343.2</v>
      </c>
      <c r="W1211" s="67">
        <f t="shared" si="350"/>
        <v>163</v>
      </c>
      <c r="Y1211" s="69">
        <f>VLOOKUP(D1211,Sheet2!P:Q,2,FALSE)</f>
        <v>60</v>
      </c>
      <c r="AB1211" s="4" t="str">
        <f>IF('表格编辑 '!D1268="monster","普通","BOSS")</f>
        <v>BOSS</v>
      </c>
      <c r="AD1211" s="50">
        <f>VLOOKUP(D1211,映射!AK:AL,2,FALSE)</f>
        <v>4</v>
      </c>
      <c r="AE1211" s="50" t="s">
        <v>37</v>
      </c>
      <c r="AF1211" s="4">
        <f>VLOOKUP(AE1211,映射!AN:AO,2,FALSE)</f>
        <v>2</v>
      </c>
      <c r="AG1211" s="50">
        <v>1</v>
      </c>
      <c r="AH1211" s="70">
        <v>1</v>
      </c>
      <c r="AI1211" s="16">
        <f t="shared" si="338"/>
        <v>40855</v>
      </c>
      <c r="AJ1211" s="16">
        <f t="shared" si="339"/>
        <v>50112</v>
      </c>
      <c r="AK1211" s="16">
        <f t="shared" si="340"/>
        <v>34</v>
      </c>
      <c r="AL1211" s="16" t="str">
        <f t="shared" si="341"/>
        <v>阴影</v>
      </c>
      <c r="AM1211" s="16">
        <f t="shared" si="342"/>
        <v>2288</v>
      </c>
      <c r="AN1211" s="16">
        <f t="shared" si="343"/>
        <v>1324</v>
      </c>
      <c r="AO1211" s="16">
        <f t="shared" si="351"/>
        <v>964</v>
      </c>
      <c r="AP1211" s="16">
        <f t="shared" si="344"/>
        <v>1626</v>
      </c>
      <c r="AQ1211" s="16">
        <f t="shared" si="345"/>
        <v>1252</v>
      </c>
      <c r="AR1211" s="16">
        <f t="shared" si="346"/>
        <v>173</v>
      </c>
      <c r="AS1211" s="16"/>
      <c r="AT1211" s="16">
        <v>71.5</v>
      </c>
      <c r="AU1211" s="16">
        <v>71.5</v>
      </c>
      <c r="AV1211" s="16">
        <v>12.8</v>
      </c>
      <c r="AW1211" s="16"/>
    </row>
    <row r="1212" spans="1:49">
      <c r="A1212" s="62">
        <f>'表格编辑 '!A1269</f>
        <v>40856</v>
      </c>
      <c r="B1212" s="62">
        <f>'表格编辑 '!B1269</f>
        <v>50045</v>
      </c>
      <c r="C1212" s="62" t="str">
        <f>VLOOKUP(B1212,映射!A:B,2,FALSE)</f>
        <v>血魔</v>
      </c>
      <c r="D1212" s="62">
        <f>'表格编辑 '!E1269</f>
        <v>39</v>
      </c>
      <c r="E1212" s="62">
        <f>ROUNDUP((VLOOKUP(B1212,Sheet1!U:AA,3,FALSE)-2)*(0.042*(D1212-1)+0.2)+0.4,0)</f>
        <v>21</v>
      </c>
      <c r="F1212" s="62">
        <f>ROUNDUP((VLOOKUP(B1212,Sheet1!U:AA,4,FALSE)-2)*(0.042*(D1212-1)+0.2)+0.4,0)</f>
        <v>53</v>
      </c>
      <c r="G1212" s="62">
        <f>ROUNDUP((VLOOKUP(B1212,Sheet1!U:AA,5,FALSE)-2)*(0.042*(D1212-1)+0.2)+0.4,0)</f>
        <v>44</v>
      </c>
      <c r="H1212" s="62">
        <f>ROUNDUP((VLOOKUP(B1212,Sheet1!U:AA,6,FALSE)-2)*(0.042*(D1212-1)+0.2)+0.4,0)</f>
        <v>42</v>
      </c>
      <c r="I1212" s="62">
        <f>ROUNDUP((VLOOKUP(B1212,Sheet1!U:AA,7,FALSE)-2)*(0.042*(D1212-1)+0.2)+0.4,0)</f>
        <v>42</v>
      </c>
      <c r="J1212" s="62">
        <f>E1212*8+F1212*2+G1212*3+H1212*3+I1212*1+VLOOKUP(B1212,Sheet1!AU:AZ,2,FALSE)</f>
        <v>594</v>
      </c>
      <c r="K1212" s="62">
        <f>E1212*1+F1212*2+G1212*2+H1212*2+I1212*10+VLOOKUP(B1212,Sheet1!AU:AZ,3,FALSE)</f>
        <v>739</v>
      </c>
      <c r="L1212" s="62">
        <f>E1212*0.1+F1212*2+G1212*0.2+H1212*0.26+I1212*0.1+VLOOKUP(B1212,Sheet1!AU:AZ,4,FALSE)</f>
        <v>152.02</v>
      </c>
      <c r="M1212" s="62">
        <f>E1212*0.1+F1212*0.2+G1212*2+H1212*0.2+I1212*0.1+VLOOKUP(B1212,Sheet1!AU:AZ,5,FALSE)</f>
        <v>133.3</v>
      </c>
      <c r="N1212" s="62">
        <f>E1212*0.1+F1212*0.2+G1212*0.2+H1212*2+I1212*0.1+VLOOKUP(B1212,Sheet1!AU:AZ,6,FALSE)</f>
        <v>129.7</v>
      </c>
      <c r="O1212" s="62">
        <f t="shared" si="352"/>
        <v>26.6</v>
      </c>
      <c r="P1212" s="62">
        <f t="shared" si="353"/>
        <v>11.3</v>
      </c>
      <c r="R1212" s="9">
        <f t="shared" si="347"/>
        <v>39</v>
      </c>
      <c r="S1212" s="9">
        <f t="shared" si="336"/>
        <v>252.24</v>
      </c>
      <c r="T1212" s="9">
        <f t="shared" si="337"/>
        <v>46.8</v>
      </c>
      <c r="U1212" s="66">
        <f t="shared" si="348"/>
        <v>293</v>
      </c>
      <c r="V1212" s="9">
        <f t="shared" si="349"/>
        <v>351.6</v>
      </c>
      <c r="W1212" s="67">
        <f t="shared" si="350"/>
        <v>238</v>
      </c>
      <c r="Y1212" s="69">
        <f>VLOOKUP(D1212,Sheet2!P:Q,2,FALSE)</f>
        <v>60</v>
      </c>
      <c r="AB1212" s="4" t="str">
        <f>IF('表格编辑 '!D1269="monster","普通","BOSS")</f>
        <v>普通</v>
      </c>
      <c r="AD1212" s="50">
        <f>VLOOKUP(D1212,映射!AK:AL,2,FALSE)</f>
        <v>4</v>
      </c>
      <c r="AE1212" s="50" t="s">
        <v>37</v>
      </c>
      <c r="AF1212" s="4">
        <f>VLOOKUP(AE1212,映射!AN:AO,2,FALSE)</f>
        <v>2</v>
      </c>
      <c r="AG1212" s="50">
        <v>1</v>
      </c>
      <c r="AH1212" s="70">
        <v>1</v>
      </c>
      <c r="AI1212" s="16">
        <f t="shared" si="338"/>
        <v>40856</v>
      </c>
      <c r="AJ1212" s="16">
        <f t="shared" si="339"/>
        <v>50045</v>
      </c>
      <c r="AK1212" s="16">
        <f t="shared" si="340"/>
        <v>39</v>
      </c>
      <c r="AL1212" s="16" t="str">
        <f t="shared" si="341"/>
        <v>血魔</v>
      </c>
      <c r="AM1212" s="16">
        <f t="shared" si="342"/>
        <v>2344</v>
      </c>
      <c r="AN1212" s="16">
        <f t="shared" si="343"/>
        <v>1188</v>
      </c>
      <c r="AO1212" s="16">
        <f t="shared" si="351"/>
        <v>1156</v>
      </c>
      <c r="AP1212" s="16">
        <f t="shared" si="344"/>
        <v>1750</v>
      </c>
      <c r="AQ1212" s="16">
        <f t="shared" si="345"/>
        <v>1478</v>
      </c>
      <c r="AR1212" s="16">
        <f t="shared" si="346"/>
        <v>229</v>
      </c>
      <c r="AS1212" s="16"/>
      <c r="AT1212" s="16">
        <v>95</v>
      </c>
      <c r="AU1212" s="16">
        <v>91.4</v>
      </c>
      <c r="AV1212" s="16">
        <v>22.4</v>
      </c>
      <c r="AW1212" s="16"/>
    </row>
    <row r="1213" spans="1:49">
      <c r="A1213" s="62">
        <f>'表格编辑 '!A1270</f>
        <v>40857</v>
      </c>
      <c r="B1213" s="62">
        <f>'表格编辑 '!B1270</f>
        <v>50121</v>
      </c>
      <c r="C1213" s="62" t="str">
        <f>VLOOKUP(B1213,映射!A:B,2,FALSE)</f>
        <v>绿蛙恐怖箱</v>
      </c>
      <c r="D1213" s="62">
        <f>'表格编辑 '!E1270</f>
        <v>39</v>
      </c>
      <c r="E1213" s="62">
        <f>ROUNDUP((VLOOKUP(B1213,Sheet1!U:AA,3,FALSE)-2)*(0.042*(D1213-1)+0.2)+0.4,0)</f>
        <v>21</v>
      </c>
      <c r="F1213" s="62">
        <f>ROUNDUP((VLOOKUP(B1213,Sheet1!U:AA,4,FALSE)-2)*(0.042*(D1213-1)+0.2)+0.4,0)</f>
        <v>60</v>
      </c>
      <c r="G1213" s="62">
        <f>ROUNDUP((VLOOKUP(B1213,Sheet1!U:AA,5,FALSE)-2)*(0.042*(D1213-1)+0.2)+0.4,0)</f>
        <v>49</v>
      </c>
      <c r="H1213" s="62">
        <f>ROUNDUP((VLOOKUP(B1213,Sheet1!U:AA,6,FALSE)-2)*(0.042*(D1213-1)+0.2)+0.4,0)</f>
        <v>42</v>
      </c>
      <c r="I1213" s="62">
        <f>ROUNDUP((VLOOKUP(B1213,Sheet1!U:AA,7,FALSE)-2)*(0.042*(D1213-1)+0.2)+0.4,0)</f>
        <v>39</v>
      </c>
      <c r="J1213" s="62">
        <f>E1213*8+F1213*2+G1213*3+H1213*3+I1213*1+VLOOKUP(B1213,Sheet1!AU:AZ,2,FALSE)</f>
        <v>620</v>
      </c>
      <c r="K1213" s="62">
        <f>E1213*1+F1213*2+G1213*2+H1213*2+I1213*10+VLOOKUP(B1213,Sheet1!AU:AZ,3,FALSE)</f>
        <v>733</v>
      </c>
      <c r="L1213" s="62">
        <f>E1213*0.1+F1213*2+G1213*0.2+H1213*0.26+I1213*0.1+VLOOKUP(B1213,Sheet1!AU:AZ,4,FALSE)</f>
        <v>166.72</v>
      </c>
      <c r="M1213" s="62">
        <f>E1213*0.1+F1213*0.2+G1213*2+H1213*0.2+I1213*0.1+VLOOKUP(B1213,Sheet1!AU:AZ,5,FALSE)</f>
        <v>144.4</v>
      </c>
      <c r="N1213" s="62">
        <f>E1213*0.1+F1213*0.2+G1213*0.2+H1213*2+I1213*0.1+VLOOKUP(B1213,Sheet1!AU:AZ,6,FALSE)</f>
        <v>131.8</v>
      </c>
      <c r="O1213" s="62">
        <f t="shared" si="352"/>
        <v>24.5</v>
      </c>
      <c r="P1213" s="62">
        <f t="shared" si="353"/>
        <v>10.4</v>
      </c>
      <c r="R1213" s="9">
        <f t="shared" si="347"/>
        <v>39</v>
      </c>
      <c r="S1213" s="9">
        <f t="shared" si="336"/>
        <v>252.24</v>
      </c>
      <c r="T1213" s="9">
        <f t="shared" si="337"/>
        <v>46.8</v>
      </c>
      <c r="U1213" s="66">
        <f t="shared" si="348"/>
        <v>278</v>
      </c>
      <c r="V1213" s="9">
        <f t="shared" si="349"/>
        <v>333.6</v>
      </c>
      <c r="W1213" s="67">
        <f t="shared" si="350"/>
        <v>272</v>
      </c>
      <c r="Y1213" s="69">
        <f>VLOOKUP(D1213,Sheet2!P:Q,2,FALSE)</f>
        <v>60</v>
      </c>
      <c r="AB1213" s="4" t="str">
        <f>IF('表格编辑 '!D1270="monster","普通","BOSS")</f>
        <v>普通</v>
      </c>
      <c r="AD1213" s="50">
        <f>VLOOKUP(D1213,映射!AK:AL,2,FALSE)</f>
        <v>4</v>
      </c>
      <c r="AE1213" s="50" t="s">
        <v>37</v>
      </c>
      <c r="AF1213" s="4">
        <f>VLOOKUP(AE1213,映射!AN:AO,2,FALSE)</f>
        <v>2</v>
      </c>
      <c r="AG1213" s="50">
        <v>1</v>
      </c>
      <c r="AH1213" s="70">
        <v>1</v>
      </c>
      <c r="AI1213" s="16">
        <f t="shared" si="338"/>
        <v>40857</v>
      </c>
      <c r="AJ1213" s="16">
        <f t="shared" si="339"/>
        <v>50121</v>
      </c>
      <c r="AK1213" s="16">
        <f t="shared" si="340"/>
        <v>39</v>
      </c>
      <c r="AL1213" s="16" t="str">
        <f t="shared" si="341"/>
        <v>绿蛙恐怖箱</v>
      </c>
      <c r="AM1213" s="16">
        <f t="shared" si="342"/>
        <v>2224</v>
      </c>
      <c r="AN1213" s="16">
        <f t="shared" si="343"/>
        <v>1240</v>
      </c>
      <c r="AO1213" s="16">
        <f t="shared" si="351"/>
        <v>984</v>
      </c>
      <c r="AP1213" s="16">
        <f t="shared" si="344"/>
        <v>1604</v>
      </c>
      <c r="AQ1213" s="16">
        <f t="shared" si="345"/>
        <v>1466</v>
      </c>
      <c r="AR1213" s="16">
        <f t="shared" si="346"/>
        <v>251</v>
      </c>
      <c r="AS1213" s="16"/>
      <c r="AT1213" s="16">
        <v>99.5</v>
      </c>
      <c r="AU1213" s="16">
        <v>49.1</v>
      </c>
      <c r="AV1213" s="16">
        <v>22.4</v>
      </c>
      <c r="AW1213" s="16"/>
    </row>
    <row r="1214" spans="1:49">
      <c r="A1214" s="62">
        <f>'表格编辑 '!A1271</f>
        <v>40858</v>
      </c>
      <c r="B1214" s="62">
        <f>'表格编辑 '!B1271</f>
        <v>50134</v>
      </c>
      <c r="C1214" s="62" t="str">
        <f>VLOOKUP(B1214,映射!A:B,2,FALSE)</f>
        <v>猎豹蜥蜴</v>
      </c>
      <c r="D1214" s="62">
        <f>'表格编辑 '!E1271</f>
        <v>39</v>
      </c>
      <c r="E1214" s="62">
        <f>ROUNDUP((VLOOKUP(B1214,Sheet1!U:AA,3,FALSE)-2)*(0.042*(D1214-1)+0.2)+0.4,0)</f>
        <v>39</v>
      </c>
      <c r="F1214" s="62">
        <f>ROUNDUP((VLOOKUP(B1214,Sheet1!U:AA,4,FALSE)-2)*(0.042*(D1214-1)+0.2)+0.4,0)</f>
        <v>62</v>
      </c>
      <c r="G1214" s="62">
        <f>ROUNDUP((VLOOKUP(B1214,Sheet1!U:AA,5,FALSE)-2)*(0.042*(D1214-1)+0.2)+0.4,0)</f>
        <v>48</v>
      </c>
      <c r="H1214" s="62">
        <f>ROUNDUP((VLOOKUP(B1214,Sheet1!U:AA,6,FALSE)-2)*(0.042*(D1214-1)+0.2)+0.4,0)</f>
        <v>15</v>
      </c>
      <c r="I1214" s="62">
        <f>ROUNDUP((VLOOKUP(B1214,Sheet1!U:AA,7,FALSE)-2)*(0.042*(D1214-1)+0.2)+0.4,0)</f>
        <v>21</v>
      </c>
      <c r="J1214" s="62">
        <f>E1214*8+F1214*2+G1214*3+H1214*3+I1214*1+VLOOKUP(B1214,Sheet1!AU:AZ,2,FALSE)</f>
        <v>666</v>
      </c>
      <c r="K1214" s="62">
        <f>E1214*1+F1214*2+G1214*2+H1214*2+I1214*10+VLOOKUP(B1214,Sheet1!AU:AZ,3,FALSE)</f>
        <v>519</v>
      </c>
      <c r="L1214" s="62">
        <f>E1214*0.1+F1214*2+G1214*0.2+H1214*0.26+I1214*0.1+VLOOKUP(B1214,Sheet1!AU:AZ,4,FALSE)</f>
        <v>163.5</v>
      </c>
      <c r="M1214" s="62">
        <f>E1214*0.1+F1214*0.2+G1214*2+H1214*0.2+I1214*0.1+VLOOKUP(B1214,Sheet1!AU:AZ,5,FALSE)</f>
        <v>137.4</v>
      </c>
      <c r="N1214" s="62">
        <f>E1214*0.1+F1214*0.2+G1214*0.2+H1214*2+I1214*0.1+VLOOKUP(B1214,Sheet1!AU:AZ,6,FALSE)</f>
        <v>78</v>
      </c>
      <c r="O1214" s="62">
        <f t="shared" si="352"/>
        <v>7</v>
      </c>
      <c r="P1214" s="62">
        <f t="shared" si="353"/>
        <v>21.1</v>
      </c>
      <c r="R1214" s="9">
        <f t="shared" si="347"/>
        <v>39</v>
      </c>
      <c r="S1214" s="9">
        <f t="shared" si="336"/>
        <v>252.24</v>
      </c>
      <c r="T1214" s="9">
        <f t="shared" si="337"/>
        <v>46.8</v>
      </c>
      <c r="U1214" s="66">
        <f t="shared" si="348"/>
        <v>287</v>
      </c>
      <c r="V1214" s="9">
        <f t="shared" si="349"/>
        <v>344.4</v>
      </c>
      <c r="W1214" s="67">
        <f t="shared" si="350"/>
        <v>264</v>
      </c>
      <c r="Y1214" s="69">
        <f>VLOOKUP(D1214,Sheet2!P:Q,2,FALSE)</f>
        <v>60</v>
      </c>
      <c r="AB1214" s="4" t="str">
        <f>IF('表格编辑 '!D1271="monster","普通","BOSS")</f>
        <v>普通</v>
      </c>
      <c r="AD1214" s="50">
        <f>VLOOKUP(D1214,映射!AK:AL,2,FALSE)</f>
        <v>4</v>
      </c>
      <c r="AE1214" s="50" t="s">
        <v>37</v>
      </c>
      <c r="AF1214" s="4">
        <f>VLOOKUP(AE1214,映射!AN:AO,2,FALSE)</f>
        <v>2</v>
      </c>
      <c r="AG1214" s="50">
        <v>1</v>
      </c>
      <c r="AH1214" s="70">
        <v>1</v>
      </c>
      <c r="AI1214" s="16">
        <f t="shared" si="338"/>
        <v>40858</v>
      </c>
      <c r="AJ1214" s="16">
        <f t="shared" si="339"/>
        <v>50134</v>
      </c>
      <c r="AK1214" s="16">
        <f t="shared" si="340"/>
        <v>39</v>
      </c>
      <c r="AL1214" s="16" t="str">
        <f t="shared" si="341"/>
        <v>猎豹蜥蜴</v>
      </c>
      <c r="AM1214" s="16">
        <f t="shared" si="342"/>
        <v>2296</v>
      </c>
      <c r="AN1214" s="16">
        <f t="shared" si="343"/>
        <v>1332</v>
      </c>
      <c r="AO1214" s="16">
        <f t="shared" si="351"/>
        <v>964</v>
      </c>
      <c r="AP1214" s="16">
        <f t="shared" si="344"/>
        <v>1630</v>
      </c>
      <c r="AQ1214" s="16">
        <f t="shared" si="345"/>
        <v>1038</v>
      </c>
      <c r="AR1214" s="16">
        <f t="shared" si="346"/>
        <v>246</v>
      </c>
      <c r="AS1214" s="16"/>
      <c r="AT1214" s="16">
        <v>97.9</v>
      </c>
      <c r="AU1214" s="16">
        <v>49.3</v>
      </c>
      <c r="AV1214" s="16">
        <v>5.5</v>
      </c>
      <c r="AW1214" s="16"/>
    </row>
    <row r="1215" spans="1:49">
      <c r="A1215" s="62">
        <f>'表格编辑 '!A1272</f>
        <v>40859</v>
      </c>
      <c r="B1215" s="62">
        <f>'表格编辑 '!B1272</f>
        <v>50068</v>
      </c>
      <c r="C1215" s="62" t="str">
        <f>VLOOKUP(B1215,映射!A:B,2,FALSE)</f>
        <v>螳螂</v>
      </c>
      <c r="D1215" s="62">
        <f>'表格编辑 '!E1272</f>
        <v>39</v>
      </c>
      <c r="E1215" s="62">
        <f>ROUNDUP((VLOOKUP(B1215,Sheet1!U:AA,3,FALSE)-2)*(0.042*(D1215-1)+0.2)+0.4,0)</f>
        <v>26</v>
      </c>
      <c r="F1215" s="62">
        <f>ROUNDUP((VLOOKUP(B1215,Sheet1!U:AA,4,FALSE)-2)*(0.042*(D1215-1)+0.2)+0.4,0)</f>
        <v>58</v>
      </c>
      <c r="G1215" s="62">
        <f>ROUNDUP((VLOOKUP(B1215,Sheet1!U:AA,5,FALSE)-2)*(0.042*(D1215-1)+0.2)+0.4,0)</f>
        <v>37</v>
      </c>
      <c r="H1215" s="62">
        <f>ROUNDUP((VLOOKUP(B1215,Sheet1!U:AA,6,FALSE)-2)*(0.042*(D1215-1)+0.2)+0.4,0)</f>
        <v>46</v>
      </c>
      <c r="I1215" s="62">
        <f>ROUNDUP((VLOOKUP(B1215,Sheet1!U:AA,7,FALSE)-2)*(0.042*(D1215-1)+0.2)+0.4,0)</f>
        <v>17</v>
      </c>
      <c r="J1215" s="62">
        <f>E1215*8+F1215*2+G1215*3+H1215*3+I1215*1+VLOOKUP(B1215,Sheet1!AU:AZ,2,FALSE)</f>
        <v>610</v>
      </c>
      <c r="K1215" s="62">
        <f>E1215*1+F1215*2+G1215*2+H1215*2+I1215*10+VLOOKUP(B1215,Sheet1!AU:AZ,3,FALSE)</f>
        <v>498</v>
      </c>
      <c r="L1215" s="62">
        <f>E1215*0.1+F1215*2+G1215*0.2+H1215*0.26+I1215*0.1+VLOOKUP(B1215,Sheet1!AU:AZ,4,FALSE)</f>
        <v>159.66</v>
      </c>
      <c r="M1215" s="62">
        <f>E1215*0.1+F1215*0.2+G1215*2+H1215*0.2+I1215*0.1+VLOOKUP(B1215,Sheet1!AU:AZ,5,FALSE)</f>
        <v>119.1</v>
      </c>
      <c r="N1215" s="62">
        <f>E1215*0.1+F1215*0.2+G1215*0.2+H1215*2+I1215*0.1+VLOOKUP(B1215,Sheet1!AU:AZ,6,FALSE)</f>
        <v>135.3</v>
      </c>
      <c r="O1215" s="62">
        <f t="shared" si="352"/>
        <v>2.8</v>
      </c>
      <c r="P1215" s="62">
        <f t="shared" si="353"/>
        <v>18.8</v>
      </c>
      <c r="R1215" s="9">
        <f t="shared" si="347"/>
        <v>39</v>
      </c>
      <c r="S1215" s="9">
        <f t="shared" si="336"/>
        <v>252.24</v>
      </c>
      <c r="T1215" s="9">
        <f t="shared" si="337"/>
        <v>46.8</v>
      </c>
      <c r="U1215" s="66">
        <f t="shared" si="348"/>
        <v>313</v>
      </c>
      <c r="V1215" s="9">
        <f t="shared" si="349"/>
        <v>375.6</v>
      </c>
      <c r="W1215" s="67">
        <f t="shared" si="350"/>
        <v>255</v>
      </c>
      <c r="Y1215" s="69">
        <f>VLOOKUP(D1215,Sheet2!P:Q,2,FALSE)</f>
        <v>60</v>
      </c>
      <c r="AB1215" s="4" t="str">
        <f>IF('表格编辑 '!D1272="monster","普通","BOSS")</f>
        <v>普通</v>
      </c>
      <c r="AD1215" s="50">
        <f>VLOOKUP(D1215,映射!AK:AL,2,FALSE)</f>
        <v>4</v>
      </c>
      <c r="AE1215" s="50" t="s">
        <v>37</v>
      </c>
      <c r="AF1215" s="4">
        <f>VLOOKUP(AE1215,映射!AN:AO,2,FALSE)</f>
        <v>2</v>
      </c>
      <c r="AG1215" s="50">
        <v>1</v>
      </c>
      <c r="AH1215" s="70">
        <v>1</v>
      </c>
      <c r="AI1215" s="16">
        <f t="shared" si="338"/>
        <v>40859</v>
      </c>
      <c r="AJ1215" s="16">
        <f t="shared" si="339"/>
        <v>50068</v>
      </c>
      <c r="AK1215" s="16">
        <f t="shared" si="340"/>
        <v>39</v>
      </c>
      <c r="AL1215" s="16" t="str">
        <f t="shared" si="341"/>
        <v>螳螂</v>
      </c>
      <c r="AM1215" s="16">
        <f t="shared" si="342"/>
        <v>2504</v>
      </c>
      <c r="AN1215" s="16">
        <f t="shared" si="343"/>
        <v>1220</v>
      </c>
      <c r="AO1215" s="16">
        <f t="shared" si="351"/>
        <v>1284</v>
      </c>
      <c r="AP1215" s="16">
        <f t="shared" si="344"/>
        <v>1894</v>
      </c>
      <c r="AQ1215" s="16">
        <f t="shared" si="345"/>
        <v>996</v>
      </c>
      <c r="AR1215" s="16">
        <f t="shared" si="346"/>
        <v>240</v>
      </c>
      <c r="AS1215" s="16"/>
      <c r="AT1215" s="16">
        <v>86</v>
      </c>
      <c r="AU1215" s="16">
        <v>98.6</v>
      </c>
      <c r="AV1215" s="16">
        <v>0.600000000000001</v>
      </c>
      <c r="AW1215" s="16"/>
    </row>
    <row r="1216" spans="1:49">
      <c r="A1216" s="62">
        <f>'表格编辑 '!A1273</f>
        <v>40860</v>
      </c>
      <c r="B1216" s="62">
        <f>'表格编辑 '!B1273</f>
        <v>50070</v>
      </c>
      <c r="C1216" s="62" t="str">
        <f>VLOOKUP(B1216,映射!A:B,2,FALSE)</f>
        <v>血眼螳螂</v>
      </c>
      <c r="D1216" s="62">
        <f>'表格编辑 '!E1273</f>
        <v>39</v>
      </c>
      <c r="E1216" s="62">
        <f>ROUNDUP((VLOOKUP(B1216,Sheet1!U:AA,3,FALSE)-2)*(0.042*(D1216-1)+0.2)+0.4,0)</f>
        <v>40</v>
      </c>
      <c r="F1216" s="62">
        <f>ROUNDUP((VLOOKUP(B1216,Sheet1!U:AA,4,FALSE)-2)*(0.042*(D1216-1)+0.2)+0.4,0)</f>
        <v>76</v>
      </c>
      <c r="G1216" s="62">
        <f>ROUNDUP((VLOOKUP(B1216,Sheet1!U:AA,5,FALSE)-2)*(0.042*(D1216-1)+0.2)+0.4,0)</f>
        <v>49</v>
      </c>
      <c r="H1216" s="62">
        <f>ROUNDUP((VLOOKUP(B1216,Sheet1!U:AA,6,FALSE)-2)*(0.042*(D1216-1)+0.2)+0.4,0)</f>
        <v>49</v>
      </c>
      <c r="I1216" s="62">
        <f>ROUNDUP((VLOOKUP(B1216,Sheet1!U:AA,7,FALSE)-2)*(0.042*(D1216-1)+0.2)+0.4,0)</f>
        <v>40</v>
      </c>
      <c r="J1216" s="62">
        <f>E1216*8+F1216*2+G1216*3+H1216*3+I1216*1+VLOOKUP(B1216,Sheet1!AU:AZ,2,FALSE)</f>
        <v>826</v>
      </c>
      <c r="K1216" s="62">
        <f>E1216*1+F1216*2+G1216*2+H1216*2+I1216*10+VLOOKUP(B1216,Sheet1!AU:AZ,3,FALSE)</f>
        <v>808</v>
      </c>
      <c r="L1216" s="62">
        <f>E1216*0.1+F1216*2+G1216*0.2+H1216*0.26+I1216*0.1+VLOOKUP(B1216,Sheet1!AU:AZ,4,FALSE)</f>
        <v>202.54</v>
      </c>
      <c r="M1216" s="62">
        <f>E1216*0.1+F1216*0.2+G1216*2+H1216*0.2+I1216*0.1+VLOOKUP(B1216,Sheet1!AU:AZ,5,FALSE)</f>
        <v>151</v>
      </c>
      <c r="N1216" s="62">
        <f>E1216*0.1+F1216*0.2+G1216*0.2+H1216*2+I1216*0.1+VLOOKUP(B1216,Sheet1!AU:AZ,6,FALSE)</f>
        <v>151</v>
      </c>
      <c r="O1216" s="62">
        <f t="shared" si="352"/>
        <v>17.3</v>
      </c>
      <c r="P1216" s="62">
        <f t="shared" si="353"/>
        <v>25.3</v>
      </c>
      <c r="R1216" s="9">
        <f t="shared" si="347"/>
        <v>39</v>
      </c>
      <c r="S1216" s="9">
        <f t="shared" si="336"/>
        <v>252.24</v>
      </c>
      <c r="T1216" s="9">
        <f t="shared" si="337"/>
        <v>46.8</v>
      </c>
      <c r="U1216" s="66">
        <f t="shared" si="348"/>
        <v>271</v>
      </c>
      <c r="V1216" s="9">
        <f t="shared" si="349"/>
        <v>325.2</v>
      </c>
      <c r="W1216" s="67">
        <f t="shared" si="350"/>
        <v>359</v>
      </c>
      <c r="Y1216" s="69">
        <f>VLOOKUP(D1216,Sheet2!P:Q,2,FALSE)</f>
        <v>60</v>
      </c>
      <c r="AB1216" s="4" t="str">
        <f>IF('表格编辑 '!D1273="monster","普通","BOSS")</f>
        <v>普通</v>
      </c>
      <c r="AD1216" s="50">
        <f>VLOOKUP(D1216,映射!AK:AL,2,FALSE)</f>
        <v>4</v>
      </c>
      <c r="AE1216" s="50" t="s">
        <v>37</v>
      </c>
      <c r="AF1216" s="4">
        <f>VLOOKUP(AE1216,映射!AN:AO,2,FALSE)</f>
        <v>2</v>
      </c>
      <c r="AG1216" s="50">
        <v>1</v>
      </c>
      <c r="AH1216" s="70">
        <v>1</v>
      </c>
      <c r="AI1216" s="16">
        <f t="shared" si="338"/>
        <v>40860</v>
      </c>
      <c r="AJ1216" s="16">
        <f t="shared" si="339"/>
        <v>50070</v>
      </c>
      <c r="AK1216" s="16">
        <f t="shared" si="340"/>
        <v>39</v>
      </c>
      <c r="AL1216" s="16" t="str">
        <f t="shared" si="341"/>
        <v>血眼螳螂</v>
      </c>
      <c r="AM1216" s="16">
        <f t="shared" si="342"/>
        <v>2168</v>
      </c>
      <c r="AN1216" s="16">
        <f t="shared" si="343"/>
        <v>1652</v>
      </c>
      <c r="AO1216" s="16">
        <f t="shared" si="351"/>
        <v>516</v>
      </c>
      <c r="AP1216" s="16">
        <f t="shared" si="344"/>
        <v>1342</v>
      </c>
      <c r="AQ1216" s="16">
        <f t="shared" si="345"/>
        <v>1616</v>
      </c>
      <c r="AR1216" s="16">
        <f t="shared" si="346"/>
        <v>304</v>
      </c>
      <c r="AS1216" s="16"/>
      <c r="AT1216" s="16">
        <v>76.8</v>
      </c>
      <c r="AU1216" s="16">
        <v>103.8</v>
      </c>
      <c r="AV1216" s="16">
        <v>4.2</v>
      </c>
      <c r="AW1216" s="16"/>
    </row>
    <row r="1217" spans="1:49">
      <c r="A1217" s="62">
        <f>'表格编辑 '!A1274</f>
        <v>40861</v>
      </c>
      <c r="B1217" s="62">
        <f>'表格编辑 '!B1274</f>
        <v>50111</v>
      </c>
      <c r="C1217" s="62" t="str">
        <f>VLOOKUP(B1217,映射!A:B,2,FALSE)</f>
        <v>暗影</v>
      </c>
      <c r="D1217" s="62">
        <f>'表格编辑 '!E1274</f>
        <v>39</v>
      </c>
      <c r="E1217" s="62">
        <f>ROUNDUP((VLOOKUP(B1217,Sheet1!U:AA,3,FALSE)-2)*(0.042*(D1217-1)+0.2)+0.4,0)</f>
        <v>42</v>
      </c>
      <c r="F1217" s="62">
        <f>ROUNDUP((VLOOKUP(B1217,Sheet1!U:AA,4,FALSE)-2)*(0.042*(D1217-1)+0.2)+0.4,0)</f>
        <v>39</v>
      </c>
      <c r="G1217" s="62">
        <f>ROUNDUP((VLOOKUP(B1217,Sheet1!U:AA,5,FALSE)-2)*(0.042*(D1217-1)+0.2)+0.4,0)</f>
        <v>39</v>
      </c>
      <c r="H1217" s="62">
        <f>ROUNDUP((VLOOKUP(B1217,Sheet1!U:AA,6,FALSE)-2)*(0.042*(D1217-1)+0.2)+0.4,0)</f>
        <v>39</v>
      </c>
      <c r="I1217" s="62">
        <f>ROUNDUP((VLOOKUP(B1217,Sheet1!U:AA,7,FALSE)-2)*(0.042*(D1217-1)+0.2)+0.4,0)</f>
        <v>44</v>
      </c>
      <c r="J1217" s="62">
        <f>E1217*8+F1217*2+G1217*3+H1217*3+I1217*1+VLOOKUP(B1217,Sheet1!AU:AZ,2,FALSE)</f>
        <v>712</v>
      </c>
      <c r="K1217" s="62">
        <f>E1217*1+F1217*2+G1217*2+H1217*2+I1217*10+VLOOKUP(B1217,Sheet1!AU:AZ,3,FALSE)</f>
        <v>736</v>
      </c>
      <c r="L1217" s="62">
        <f>E1217*0.1+F1217*2+G1217*0.2+H1217*0.26+I1217*0.1+VLOOKUP(B1217,Sheet1!AU:AZ,4,FALSE)</f>
        <v>124.54</v>
      </c>
      <c r="M1217" s="62">
        <f>E1217*0.1+F1217*0.2+G1217*2+H1217*0.2+I1217*0.1+VLOOKUP(B1217,Sheet1!AU:AZ,5,FALSE)</f>
        <v>122.2</v>
      </c>
      <c r="N1217" s="62">
        <f>E1217*0.1+F1217*0.2+G1217*0.2+H1217*2+I1217*0.1+VLOOKUP(B1217,Sheet1!AU:AZ,6,FALSE)</f>
        <v>122.2</v>
      </c>
      <c r="O1217" s="62">
        <f t="shared" si="352"/>
        <v>22.6</v>
      </c>
      <c r="P1217" s="62">
        <f t="shared" si="353"/>
        <v>29.2</v>
      </c>
      <c r="R1217" s="9">
        <f t="shared" si="347"/>
        <v>39</v>
      </c>
      <c r="S1217" s="9">
        <f t="shared" si="336"/>
        <v>252.24</v>
      </c>
      <c r="T1217" s="9">
        <f t="shared" si="337"/>
        <v>46.8</v>
      </c>
      <c r="U1217" s="66">
        <f t="shared" si="348"/>
        <v>308</v>
      </c>
      <c r="V1217" s="9">
        <f t="shared" si="349"/>
        <v>369.6</v>
      </c>
      <c r="W1217" s="67">
        <f t="shared" si="350"/>
        <v>176</v>
      </c>
      <c r="Y1217" s="69">
        <f>VLOOKUP(D1217,Sheet2!P:Q,2,FALSE)</f>
        <v>60</v>
      </c>
      <c r="AB1217" s="4" t="str">
        <f>IF('表格编辑 '!D1274="monster","普通","BOSS")</f>
        <v>普通</v>
      </c>
      <c r="AD1217" s="50">
        <f>VLOOKUP(D1217,映射!AK:AL,2,FALSE)</f>
        <v>4</v>
      </c>
      <c r="AE1217" s="50" t="s">
        <v>37</v>
      </c>
      <c r="AF1217" s="4">
        <f>VLOOKUP(AE1217,映射!AN:AO,2,FALSE)</f>
        <v>2</v>
      </c>
      <c r="AG1217" s="50">
        <v>1</v>
      </c>
      <c r="AH1217" s="70">
        <v>1</v>
      </c>
      <c r="AI1217" s="16">
        <f t="shared" si="338"/>
        <v>40861</v>
      </c>
      <c r="AJ1217" s="16">
        <f t="shared" si="339"/>
        <v>50111</v>
      </c>
      <c r="AK1217" s="16">
        <f t="shared" si="340"/>
        <v>39</v>
      </c>
      <c r="AL1217" s="16" t="str">
        <f t="shared" si="341"/>
        <v>暗影</v>
      </c>
      <c r="AM1217" s="16">
        <f t="shared" si="342"/>
        <v>2464</v>
      </c>
      <c r="AN1217" s="16">
        <f t="shared" si="343"/>
        <v>1424</v>
      </c>
      <c r="AO1217" s="16">
        <f t="shared" si="351"/>
        <v>1040</v>
      </c>
      <c r="AP1217" s="16">
        <f t="shared" si="344"/>
        <v>1752</v>
      </c>
      <c r="AQ1217" s="16">
        <f t="shared" si="345"/>
        <v>1472</v>
      </c>
      <c r="AR1217" s="16">
        <f t="shared" si="346"/>
        <v>187</v>
      </c>
      <c r="AS1217" s="16"/>
      <c r="AT1217" s="16">
        <v>84</v>
      </c>
      <c r="AU1217" s="16">
        <v>84</v>
      </c>
      <c r="AV1217" s="16">
        <v>19.1</v>
      </c>
      <c r="AW1217" s="16"/>
    </row>
    <row r="1218" spans="1:49">
      <c r="A1218" s="62">
        <f>'表格编辑 '!A1275</f>
        <v>40862</v>
      </c>
      <c r="B1218" s="62">
        <f>'表格编辑 '!B1275</f>
        <v>50144</v>
      </c>
      <c r="C1218" s="62" t="str">
        <f>VLOOKUP(B1218,映射!A:B,2,FALSE)</f>
        <v>哥布林</v>
      </c>
      <c r="D1218" s="62">
        <f>'表格编辑 '!E1275</f>
        <v>39</v>
      </c>
      <c r="E1218" s="62">
        <f>ROUNDUP((VLOOKUP(B1218,Sheet1!U:AA,3,FALSE)-2)*(0.042*(D1218-1)+0.2)+0.4,0)</f>
        <v>46</v>
      </c>
      <c r="F1218" s="62">
        <f>ROUNDUP((VLOOKUP(B1218,Sheet1!U:AA,4,FALSE)-2)*(0.042*(D1218-1)+0.2)+0.4,0)</f>
        <v>46</v>
      </c>
      <c r="G1218" s="62">
        <f>ROUNDUP((VLOOKUP(B1218,Sheet1!U:AA,5,FALSE)-2)*(0.042*(D1218-1)+0.2)+0.4,0)</f>
        <v>46</v>
      </c>
      <c r="H1218" s="62">
        <f>ROUNDUP((VLOOKUP(B1218,Sheet1!U:AA,6,FALSE)-2)*(0.042*(D1218-1)+0.2)+0.4,0)</f>
        <v>28</v>
      </c>
      <c r="I1218" s="62">
        <f>ROUNDUP((VLOOKUP(B1218,Sheet1!U:AA,7,FALSE)-2)*(0.042*(D1218-1)+0.2)+0.4,0)</f>
        <v>10</v>
      </c>
      <c r="J1218" s="62">
        <f>E1218*8+F1218*2+G1218*3+H1218*3+I1218*1+VLOOKUP(B1218,Sheet1!AU:AZ,2,FALSE)</f>
        <v>712</v>
      </c>
      <c r="K1218" s="62">
        <f>E1218*1+F1218*2+G1218*2+H1218*2+I1218*10+VLOOKUP(B1218,Sheet1!AU:AZ,3,FALSE)</f>
        <v>406</v>
      </c>
      <c r="L1218" s="62">
        <f>E1218*0.1+F1218*2+G1218*0.2+H1218*0.26+I1218*0.1+VLOOKUP(B1218,Sheet1!AU:AZ,4,FALSE)</f>
        <v>134.08</v>
      </c>
      <c r="M1218" s="62">
        <f>E1218*0.1+F1218*0.2+G1218*2+H1218*0.2+I1218*0.1+VLOOKUP(B1218,Sheet1!AU:AZ,5,FALSE)</f>
        <v>132.4</v>
      </c>
      <c r="N1218" s="62">
        <f>E1218*0.1+F1218*0.2+G1218*0.2+H1218*2+I1218*0.1+VLOOKUP(B1218,Sheet1!AU:AZ,6,FALSE)</f>
        <v>100</v>
      </c>
      <c r="O1218" s="62">
        <f t="shared" si="352"/>
        <v>-4</v>
      </c>
      <c r="P1218" s="62">
        <f t="shared" si="353"/>
        <v>32.2</v>
      </c>
      <c r="R1218" s="9">
        <f t="shared" si="347"/>
        <v>39</v>
      </c>
      <c r="S1218" s="9">
        <f t="shared" si="336"/>
        <v>252.24</v>
      </c>
      <c r="T1218" s="9">
        <f t="shared" si="337"/>
        <v>46.8</v>
      </c>
      <c r="U1218" s="66">
        <f t="shared" si="348"/>
        <v>294</v>
      </c>
      <c r="V1218" s="9">
        <f t="shared" si="349"/>
        <v>352.8</v>
      </c>
      <c r="W1218" s="67">
        <f t="shared" si="350"/>
        <v>197</v>
      </c>
      <c r="Y1218" s="69">
        <f>VLOOKUP(D1218,Sheet2!P:Q,2,FALSE)</f>
        <v>60</v>
      </c>
      <c r="AB1218" s="4" t="str">
        <f>IF('表格编辑 '!D1275="monster","普通","BOSS")</f>
        <v>普通</v>
      </c>
      <c r="AD1218" s="50">
        <f>VLOOKUP(D1218,映射!AK:AL,2,FALSE)</f>
        <v>4</v>
      </c>
      <c r="AE1218" s="50" t="s">
        <v>37</v>
      </c>
      <c r="AF1218" s="4">
        <f>VLOOKUP(AE1218,映射!AN:AO,2,FALSE)</f>
        <v>2</v>
      </c>
      <c r="AG1218" s="50">
        <v>1</v>
      </c>
      <c r="AH1218" s="70">
        <v>1</v>
      </c>
      <c r="AI1218" s="16">
        <f t="shared" si="338"/>
        <v>40862</v>
      </c>
      <c r="AJ1218" s="16">
        <f t="shared" si="339"/>
        <v>50144</v>
      </c>
      <c r="AK1218" s="16">
        <f t="shared" si="340"/>
        <v>39</v>
      </c>
      <c r="AL1218" s="16" t="str">
        <f t="shared" si="341"/>
        <v>哥布林</v>
      </c>
      <c r="AM1218" s="16">
        <f t="shared" si="342"/>
        <v>2352</v>
      </c>
      <c r="AN1218" s="16">
        <f t="shared" si="343"/>
        <v>1424</v>
      </c>
      <c r="AO1218" s="16">
        <f t="shared" si="351"/>
        <v>928</v>
      </c>
      <c r="AP1218" s="16">
        <f t="shared" si="344"/>
        <v>1640</v>
      </c>
      <c r="AQ1218" s="16">
        <f t="shared" si="345"/>
        <v>812</v>
      </c>
      <c r="AR1218" s="16">
        <f t="shared" si="346"/>
        <v>202</v>
      </c>
      <c r="AS1218" s="16"/>
      <c r="AT1218" s="16">
        <v>92.8</v>
      </c>
      <c r="AU1218" s="16">
        <v>65.8</v>
      </c>
      <c r="AV1218" s="16">
        <v>-3.5</v>
      </c>
      <c r="AW1218" s="16"/>
    </row>
    <row r="1219" spans="1:49">
      <c r="A1219" s="62">
        <f>'表格编辑 '!A1276</f>
        <v>40863</v>
      </c>
      <c r="B1219" s="62">
        <f>'表格编辑 '!B1276</f>
        <v>50076</v>
      </c>
      <c r="C1219" s="62" t="str">
        <f>VLOOKUP(B1219,映射!A:B,2,FALSE)</f>
        <v>风蜘蛛</v>
      </c>
      <c r="D1219" s="62">
        <f>'表格编辑 '!E1276</f>
        <v>39</v>
      </c>
      <c r="E1219" s="62">
        <f>ROUNDUP((VLOOKUP(B1219,Sheet1!U:AA,3,FALSE)-2)*(0.042*(D1219-1)+0.2)+0.4,0)</f>
        <v>42</v>
      </c>
      <c r="F1219" s="62">
        <f>ROUNDUP((VLOOKUP(B1219,Sheet1!U:AA,4,FALSE)-2)*(0.042*(D1219-1)+0.2)+0.4,0)</f>
        <v>48</v>
      </c>
      <c r="G1219" s="62">
        <f>ROUNDUP((VLOOKUP(B1219,Sheet1!U:AA,5,FALSE)-2)*(0.042*(D1219-1)+0.2)+0.4,0)</f>
        <v>33</v>
      </c>
      <c r="H1219" s="62">
        <f>ROUNDUP((VLOOKUP(B1219,Sheet1!U:AA,6,FALSE)-2)*(0.042*(D1219-1)+0.2)+0.4,0)</f>
        <v>31</v>
      </c>
      <c r="I1219" s="62">
        <f>ROUNDUP((VLOOKUP(B1219,Sheet1!U:AA,7,FALSE)-2)*(0.042*(D1219-1)+0.2)+0.4,0)</f>
        <v>30</v>
      </c>
      <c r="J1219" s="62">
        <f>E1219*8+F1219*2+G1219*3+H1219*3+I1219*1+VLOOKUP(B1219,Sheet1!AU:AZ,2,FALSE)</f>
        <v>674</v>
      </c>
      <c r="K1219" s="62">
        <f>E1219*1+F1219*2+G1219*2+H1219*2+I1219*10+VLOOKUP(B1219,Sheet1!AU:AZ,3,FALSE)</f>
        <v>586</v>
      </c>
      <c r="L1219" s="62">
        <f>E1219*0.1+F1219*2+G1219*0.2+H1219*0.26+I1219*0.1+VLOOKUP(B1219,Sheet1!AU:AZ,4,FALSE)</f>
        <v>137.86</v>
      </c>
      <c r="M1219" s="62">
        <f>E1219*0.1+F1219*0.2+G1219*2+H1219*0.2+I1219*0.1+VLOOKUP(B1219,Sheet1!AU:AZ,5,FALSE)</f>
        <v>109</v>
      </c>
      <c r="N1219" s="62">
        <f>E1219*0.1+F1219*0.2+G1219*0.2+H1219*2+I1219*0.1+VLOOKUP(B1219,Sheet1!AU:AZ,6,FALSE)</f>
        <v>105.4</v>
      </c>
      <c r="O1219" s="62">
        <f t="shared" si="352"/>
        <v>10.1</v>
      </c>
      <c r="P1219" s="62">
        <f t="shared" si="353"/>
        <v>28.7</v>
      </c>
      <c r="R1219" s="9">
        <f t="shared" si="347"/>
        <v>39</v>
      </c>
      <c r="S1219" s="9">
        <f t="shared" si="336"/>
        <v>252.24</v>
      </c>
      <c r="T1219" s="9">
        <f t="shared" si="337"/>
        <v>46.8</v>
      </c>
      <c r="U1219" s="66">
        <f t="shared" si="348"/>
        <v>330</v>
      </c>
      <c r="V1219" s="9">
        <f t="shared" si="349"/>
        <v>396</v>
      </c>
      <c r="W1219" s="67">
        <f t="shared" si="350"/>
        <v>205</v>
      </c>
      <c r="Y1219" s="69">
        <f>VLOOKUP(D1219,Sheet2!P:Q,2,FALSE)</f>
        <v>60</v>
      </c>
      <c r="AB1219" s="4" t="str">
        <f>IF('表格编辑 '!D1276="monster","普通","BOSS")</f>
        <v>普通</v>
      </c>
      <c r="AD1219" s="50">
        <f>VLOOKUP(D1219,映射!AK:AL,2,FALSE)</f>
        <v>4</v>
      </c>
      <c r="AE1219" s="50" t="s">
        <v>37</v>
      </c>
      <c r="AF1219" s="4">
        <f>VLOOKUP(AE1219,映射!AN:AO,2,FALSE)</f>
        <v>2</v>
      </c>
      <c r="AG1219" s="50">
        <v>1</v>
      </c>
      <c r="AH1219" s="70">
        <v>1</v>
      </c>
      <c r="AI1219" s="16">
        <f t="shared" si="338"/>
        <v>40863</v>
      </c>
      <c r="AJ1219" s="16">
        <f t="shared" si="339"/>
        <v>50076</v>
      </c>
      <c r="AK1219" s="16">
        <f t="shared" si="340"/>
        <v>39</v>
      </c>
      <c r="AL1219" s="16" t="str">
        <f t="shared" si="341"/>
        <v>风蜘蛛</v>
      </c>
      <c r="AM1219" s="16">
        <f t="shared" si="342"/>
        <v>2640</v>
      </c>
      <c r="AN1219" s="16">
        <f t="shared" si="343"/>
        <v>1348</v>
      </c>
      <c r="AO1219" s="16">
        <f t="shared" si="351"/>
        <v>1292</v>
      </c>
      <c r="AP1219" s="16">
        <f t="shared" si="344"/>
        <v>1966</v>
      </c>
      <c r="AQ1219" s="16">
        <f t="shared" si="345"/>
        <v>1172</v>
      </c>
      <c r="AR1219" s="16">
        <f t="shared" si="346"/>
        <v>207</v>
      </c>
      <c r="AS1219" s="16"/>
      <c r="AT1219" s="16">
        <v>59.2</v>
      </c>
      <c r="AU1219" s="16">
        <v>70</v>
      </c>
      <c r="AV1219" s="16">
        <v>6.9</v>
      </c>
      <c r="AW1219" s="16"/>
    </row>
    <row r="1220" spans="1:49">
      <c r="A1220" s="62">
        <f>'表格编辑 '!A1277</f>
        <v>40864</v>
      </c>
      <c r="B1220" s="62">
        <f>'表格编辑 '!B1277</f>
        <v>50081</v>
      </c>
      <c r="C1220" s="62" t="str">
        <f>VLOOKUP(B1220,映射!A:B,2,FALSE)</f>
        <v>冰晶树妖</v>
      </c>
      <c r="D1220" s="62">
        <f>'表格编辑 '!E1277</f>
        <v>39</v>
      </c>
      <c r="E1220" s="62">
        <f>ROUNDUP((VLOOKUP(B1220,Sheet1!U:AA,3,FALSE)-2)*(0.042*(D1220-1)+0.2)+0.4,0)</f>
        <v>60</v>
      </c>
      <c r="F1220" s="62">
        <f>ROUNDUP((VLOOKUP(B1220,Sheet1!U:AA,4,FALSE)-2)*(0.042*(D1220-1)+0.2)+0.4,0)</f>
        <v>33</v>
      </c>
      <c r="G1220" s="62">
        <f>ROUNDUP((VLOOKUP(B1220,Sheet1!U:AA,5,FALSE)-2)*(0.042*(D1220-1)+0.2)+0.4,0)</f>
        <v>55</v>
      </c>
      <c r="H1220" s="62">
        <f>ROUNDUP((VLOOKUP(B1220,Sheet1!U:AA,6,FALSE)-2)*(0.042*(D1220-1)+0.2)+0.4,0)</f>
        <v>35</v>
      </c>
      <c r="I1220" s="62">
        <f>ROUNDUP((VLOOKUP(B1220,Sheet1!U:AA,7,FALSE)-2)*(0.042*(D1220-1)+0.2)+0.4,0)</f>
        <v>46</v>
      </c>
      <c r="J1220" s="62">
        <f>E1220*8+F1220*2+G1220*3+H1220*3+I1220*1+VLOOKUP(B1220,Sheet1!AU:AZ,2,FALSE)</f>
        <v>882</v>
      </c>
      <c r="K1220" s="62">
        <f>E1220*1+F1220*2+G1220*2+H1220*2+I1220*10+VLOOKUP(B1220,Sheet1!AU:AZ,3,FALSE)</f>
        <v>786</v>
      </c>
      <c r="L1220" s="62">
        <f>E1220*0.1+F1220*2+G1220*0.2+H1220*0.26+I1220*0.1+VLOOKUP(B1220,Sheet1!AU:AZ,4,FALSE)</f>
        <v>116.7</v>
      </c>
      <c r="M1220" s="62">
        <f>E1220*0.1+F1220*0.2+G1220*2+H1220*0.2+I1220*0.1+VLOOKUP(B1220,Sheet1!AU:AZ,5,FALSE)</f>
        <v>154.2</v>
      </c>
      <c r="N1220" s="62">
        <f>E1220*0.1+F1220*0.2+G1220*0.2+H1220*2+I1220*0.1+VLOOKUP(B1220,Sheet1!AU:AZ,6,FALSE)</f>
        <v>118.2</v>
      </c>
      <c r="O1220" s="62">
        <f t="shared" si="352"/>
        <v>23</v>
      </c>
      <c r="P1220" s="62">
        <f t="shared" si="353"/>
        <v>41.6</v>
      </c>
      <c r="R1220" s="9">
        <f t="shared" si="347"/>
        <v>39</v>
      </c>
      <c r="S1220" s="9">
        <f t="shared" si="336"/>
        <v>252.24</v>
      </c>
      <c r="T1220" s="9">
        <f t="shared" si="337"/>
        <v>46.8</v>
      </c>
      <c r="U1220" s="66">
        <f t="shared" si="348"/>
        <v>267</v>
      </c>
      <c r="V1220" s="9">
        <f t="shared" si="349"/>
        <v>320.4</v>
      </c>
      <c r="W1220" s="67">
        <f t="shared" si="350"/>
        <v>159</v>
      </c>
      <c r="Y1220" s="69">
        <f>VLOOKUP(D1220,Sheet2!P:Q,2,FALSE)</f>
        <v>60</v>
      </c>
      <c r="AB1220" s="4" t="str">
        <f>IF('表格编辑 '!D1277="monster","普通","BOSS")</f>
        <v>普通</v>
      </c>
      <c r="AD1220" s="50">
        <f>VLOOKUP(D1220,映射!AK:AL,2,FALSE)</f>
        <v>4</v>
      </c>
      <c r="AE1220" s="50" t="s">
        <v>37</v>
      </c>
      <c r="AF1220" s="4">
        <f>VLOOKUP(AE1220,映射!AN:AO,2,FALSE)</f>
        <v>2</v>
      </c>
      <c r="AG1220" s="50">
        <v>1</v>
      </c>
      <c r="AH1220" s="70">
        <v>1</v>
      </c>
      <c r="AI1220" s="16">
        <f t="shared" si="338"/>
        <v>40864</v>
      </c>
      <c r="AJ1220" s="16">
        <f t="shared" si="339"/>
        <v>50081</v>
      </c>
      <c r="AK1220" s="16">
        <f t="shared" si="340"/>
        <v>39</v>
      </c>
      <c r="AL1220" s="16" t="str">
        <f t="shared" si="341"/>
        <v>冰晶树妖</v>
      </c>
      <c r="AM1220" s="16">
        <f t="shared" si="342"/>
        <v>2136</v>
      </c>
      <c r="AN1220" s="16">
        <f t="shared" si="343"/>
        <v>1764</v>
      </c>
      <c r="AO1220" s="16">
        <f t="shared" si="351"/>
        <v>372</v>
      </c>
      <c r="AP1220" s="16">
        <f t="shared" si="344"/>
        <v>1254</v>
      </c>
      <c r="AQ1220" s="16">
        <f t="shared" si="345"/>
        <v>1572</v>
      </c>
      <c r="AR1220" s="16">
        <f t="shared" si="346"/>
        <v>176</v>
      </c>
      <c r="AS1220" s="16"/>
      <c r="AT1220" s="16">
        <v>91.8</v>
      </c>
      <c r="AU1220" s="16">
        <v>63</v>
      </c>
      <c r="AV1220" s="16">
        <v>15.3</v>
      </c>
      <c r="AW1220" s="16"/>
    </row>
    <row r="1221" spans="1:49">
      <c r="A1221" s="62">
        <f>'表格编辑 '!A1278</f>
        <v>40865</v>
      </c>
      <c r="B1221" s="62">
        <f>'表格编辑 '!B1278</f>
        <v>50006</v>
      </c>
      <c r="C1221" s="62" t="str">
        <f>VLOOKUP(B1221,映射!A:B,2,FALSE)</f>
        <v>猫人</v>
      </c>
      <c r="D1221" s="62">
        <f>'表格编辑 '!E1278</f>
        <v>39</v>
      </c>
      <c r="E1221" s="62">
        <f>ROUNDUP((VLOOKUP(B1221,Sheet1!U:AA,3,FALSE)-2)*(0.042*(D1221-1)+0.2)+0.4,0)</f>
        <v>39</v>
      </c>
      <c r="F1221" s="62">
        <f>ROUNDUP((VLOOKUP(B1221,Sheet1!U:AA,4,FALSE)-2)*(0.042*(D1221-1)+0.2)+0.4,0)</f>
        <v>46</v>
      </c>
      <c r="G1221" s="62">
        <f>ROUNDUP((VLOOKUP(B1221,Sheet1!U:AA,5,FALSE)-2)*(0.042*(D1221-1)+0.2)+0.4,0)</f>
        <v>24</v>
      </c>
      <c r="H1221" s="62">
        <f>ROUNDUP((VLOOKUP(B1221,Sheet1!U:AA,6,FALSE)-2)*(0.042*(D1221-1)+0.2)+0.4,0)</f>
        <v>44</v>
      </c>
      <c r="I1221" s="62">
        <f>ROUNDUP((VLOOKUP(B1221,Sheet1!U:AA,7,FALSE)-2)*(0.042*(D1221-1)+0.2)+0.4,0)</f>
        <v>40</v>
      </c>
      <c r="J1221" s="62">
        <f>E1221*8+F1221*2+G1221*3+H1221*3+I1221*1+VLOOKUP(B1221,Sheet1!AU:AZ,2,FALSE)</f>
        <v>668</v>
      </c>
      <c r="K1221" s="62">
        <f>E1221*1+F1221*2+G1221*2+H1221*2+I1221*10+VLOOKUP(B1221,Sheet1!AU:AZ,3,FALSE)</f>
        <v>687</v>
      </c>
      <c r="L1221" s="62">
        <f>E1221*0.1+F1221*2+G1221*0.2+H1221*0.26+I1221*0.1+VLOOKUP(B1221,Sheet1!AU:AZ,4,FALSE)</f>
        <v>136.14</v>
      </c>
      <c r="M1221" s="62">
        <f>E1221*0.1+F1221*0.2+G1221*2+H1221*0.2+I1221*0.1+VLOOKUP(B1221,Sheet1!AU:AZ,5,FALSE)</f>
        <v>93.9</v>
      </c>
      <c r="N1221" s="62">
        <f>E1221*0.1+F1221*0.2+G1221*0.2+H1221*2+I1221*0.1+VLOOKUP(B1221,Sheet1!AU:AZ,6,FALSE)</f>
        <v>129.9</v>
      </c>
      <c r="O1221" s="62">
        <f t="shared" si="352"/>
        <v>16.1</v>
      </c>
      <c r="P1221" s="62">
        <f t="shared" si="353"/>
        <v>29</v>
      </c>
      <c r="R1221" s="9">
        <f t="shared" si="347"/>
        <v>39</v>
      </c>
      <c r="S1221" s="9">
        <f t="shared" si="336"/>
        <v>252.24</v>
      </c>
      <c r="T1221" s="9">
        <f t="shared" si="337"/>
        <v>46.8</v>
      </c>
      <c r="U1221" s="66">
        <f t="shared" si="348"/>
        <v>357</v>
      </c>
      <c r="V1221" s="9">
        <f t="shared" si="349"/>
        <v>428.4</v>
      </c>
      <c r="W1221" s="67">
        <f t="shared" si="350"/>
        <v>202</v>
      </c>
      <c r="Y1221" s="69">
        <f>VLOOKUP(D1221,Sheet2!P:Q,2,FALSE)</f>
        <v>60</v>
      </c>
      <c r="AB1221" s="4" t="str">
        <f>IF('表格编辑 '!D1278="monster","普通","BOSS")</f>
        <v>普通</v>
      </c>
      <c r="AD1221" s="50">
        <f>VLOOKUP(D1221,映射!AK:AL,2,FALSE)</f>
        <v>4</v>
      </c>
      <c r="AE1221" s="50" t="s">
        <v>37</v>
      </c>
      <c r="AF1221" s="4">
        <f>VLOOKUP(AE1221,映射!AN:AO,2,FALSE)</f>
        <v>2</v>
      </c>
      <c r="AG1221" s="50">
        <v>1</v>
      </c>
      <c r="AH1221" s="70">
        <v>1</v>
      </c>
      <c r="AI1221" s="16">
        <f t="shared" si="338"/>
        <v>40865</v>
      </c>
      <c r="AJ1221" s="16">
        <f t="shared" si="339"/>
        <v>50006</v>
      </c>
      <c r="AK1221" s="16">
        <f t="shared" si="340"/>
        <v>39</v>
      </c>
      <c r="AL1221" s="16" t="str">
        <f t="shared" si="341"/>
        <v>猫人</v>
      </c>
      <c r="AM1221" s="16">
        <f t="shared" si="342"/>
        <v>2856</v>
      </c>
      <c r="AN1221" s="16">
        <f t="shared" si="343"/>
        <v>1336</v>
      </c>
      <c r="AO1221" s="16">
        <f t="shared" si="351"/>
        <v>1520</v>
      </c>
      <c r="AP1221" s="16">
        <f t="shared" si="344"/>
        <v>2188</v>
      </c>
      <c r="AQ1221" s="16">
        <f t="shared" si="345"/>
        <v>1374</v>
      </c>
      <c r="AR1221" s="16">
        <f t="shared" si="346"/>
        <v>205</v>
      </c>
      <c r="AS1221" s="16"/>
      <c r="AT1221" s="16">
        <v>60.1</v>
      </c>
      <c r="AU1221" s="16">
        <v>90.7</v>
      </c>
      <c r="AV1221" s="16">
        <v>2.1</v>
      </c>
      <c r="AW1221" s="16"/>
    </row>
    <row r="1222" spans="1:49">
      <c r="A1222" s="62">
        <f>'表格编辑 '!A1279</f>
        <v>40866</v>
      </c>
      <c r="B1222" s="62">
        <f>'表格编辑 '!B1279</f>
        <v>50122</v>
      </c>
      <c r="C1222" s="62" t="str">
        <f>VLOOKUP(B1222,映射!A:B,2,FALSE)</f>
        <v>纯白恐怖箱</v>
      </c>
      <c r="D1222" s="62">
        <f>'表格编辑 '!E1279</f>
        <v>39</v>
      </c>
      <c r="E1222" s="62">
        <f>ROUNDUP((VLOOKUP(B1222,Sheet1!U:AA,3,FALSE)-2)*(0.042*(D1222-1)+0.2)+0.4,0)</f>
        <v>31</v>
      </c>
      <c r="F1222" s="62">
        <f>ROUNDUP((VLOOKUP(B1222,Sheet1!U:AA,4,FALSE)-2)*(0.042*(D1222-1)+0.2)+0.4,0)</f>
        <v>58</v>
      </c>
      <c r="G1222" s="62">
        <f>ROUNDUP((VLOOKUP(B1222,Sheet1!U:AA,5,FALSE)-2)*(0.042*(D1222-1)+0.2)+0.4,0)</f>
        <v>67</v>
      </c>
      <c r="H1222" s="62">
        <f>ROUNDUP((VLOOKUP(B1222,Sheet1!U:AA,6,FALSE)-2)*(0.042*(D1222-1)+0.2)+0.4,0)</f>
        <v>26</v>
      </c>
      <c r="I1222" s="62">
        <f>ROUNDUP((VLOOKUP(B1222,Sheet1!U:AA,7,FALSE)-2)*(0.042*(D1222-1)+0.2)+0.4,0)</f>
        <v>73</v>
      </c>
      <c r="J1222" s="62">
        <f>E1222*8+F1222*2+G1222*3+H1222*3+I1222*1+VLOOKUP(B1222,Sheet1!AU:AZ,2,FALSE)</f>
        <v>736</v>
      </c>
      <c r="K1222" s="62">
        <f>E1222*1+F1222*2+G1222*2+H1222*2+I1222*10+VLOOKUP(B1222,Sheet1!AU:AZ,3,FALSE)</f>
        <v>1083</v>
      </c>
      <c r="L1222" s="62">
        <f>E1222*0.1+F1222*2+G1222*0.2+H1222*0.26+I1222*0.1+VLOOKUP(B1222,Sheet1!AU:AZ,4,FALSE)</f>
        <v>166.56</v>
      </c>
      <c r="M1222" s="62">
        <f>E1222*0.1+F1222*0.2+G1222*2+H1222*0.2+I1222*0.1+VLOOKUP(B1222,Sheet1!AU:AZ,5,FALSE)</f>
        <v>181.2</v>
      </c>
      <c r="N1222" s="62">
        <f>E1222*0.1+F1222*0.2+G1222*0.2+H1222*2+I1222*0.1+VLOOKUP(B1222,Sheet1!AU:AZ,6,FALSE)</f>
        <v>107.4</v>
      </c>
      <c r="O1222" s="62">
        <f t="shared" si="352"/>
        <v>54.1</v>
      </c>
      <c r="P1222" s="62">
        <f t="shared" si="353"/>
        <v>10.2</v>
      </c>
      <c r="R1222" s="9">
        <f t="shared" si="347"/>
        <v>39</v>
      </c>
      <c r="S1222" s="9">
        <f t="shared" si="336"/>
        <v>252.24</v>
      </c>
      <c r="T1222" s="9">
        <f t="shared" si="337"/>
        <v>46.8</v>
      </c>
      <c r="U1222" s="66">
        <f t="shared" si="348"/>
        <v>240</v>
      </c>
      <c r="V1222" s="9">
        <f t="shared" si="349"/>
        <v>288</v>
      </c>
      <c r="W1222" s="67">
        <f t="shared" si="350"/>
        <v>272</v>
      </c>
      <c r="Y1222" s="69">
        <f>VLOOKUP(D1222,Sheet2!P:Q,2,FALSE)</f>
        <v>60</v>
      </c>
      <c r="AB1222" s="4" t="str">
        <f>IF('表格编辑 '!D1279="monster","普通","BOSS")</f>
        <v>普通</v>
      </c>
      <c r="AD1222" s="50">
        <f>VLOOKUP(D1222,映射!AK:AL,2,FALSE)</f>
        <v>4</v>
      </c>
      <c r="AE1222" s="50" t="s">
        <v>37</v>
      </c>
      <c r="AF1222" s="4">
        <f>VLOOKUP(AE1222,映射!AN:AO,2,FALSE)</f>
        <v>2</v>
      </c>
      <c r="AG1222" s="50">
        <v>1</v>
      </c>
      <c r="AH1222" s="70">
        <v>1</v>
      </c>
      <c r="AI1222" s="16">
        <f t="shared" si="338"/>
        <v>40866</v>
      </c>
      <c r="AJ1222" s="16">
        <f t="shared" si="339"/>
        <v>50122</v>
      </c>
      <c r="AK1222" s="16">
        <f t="shared" si="340"/>
        <v>39</v>
      </c>
      <c r="AL1222" s="16" t="str">
        <f t="shared" si="341"/>
        <v>纯白恐怖箱</v>
      </c>
      <c r="AM1222" s="16">
        <f t="shared" si="342"/>
        <v>1920</v>
      </c>
      <c r="AN1222" s="16">
        <f t="shared" si="343"/>
        <v>1472</v>
      </c>
      <c r="AO1222" s="16">
        <f t="shared" si="351"/>
        <v>448</v>
      </c>
      <c r="AP1222" s="16">
        <f t="shared" si="344"/>
        <v>1184</v>
      </c>
      <c r="AQ1222" s="16">
        <f t="shared" si="345"/>
        <v>2166</v>
      </c>
      <c r="AR1222" s="16">
        <f t="shared" si="346"/>
        <v>250</v>
      </c>
      <c r="AS1222" s="16"/>
      <c r="AT1222" s="16">
        <v>98</v>
      </c>
      <c r="AU1222" s="16">
        <v>49.4</v>
      </c>
      <c r="AV1222" s="16">
        <v>42.5</v>
      </c>
      <c r="AW1222" s="16"/>
    </row>
    <row r="1223" spans="1:49">
      <c r="A1223" s="62">
        <f>'表格编辑 '!A1280</f>
        <v>40867</v>
      </c>
      <c r="B1223" s="62">
        <f>'表格编辑 '!B1280</f>
        <v>50154</v>
      </c>
      <c r="C1223" s="62" t="str">
        <f>VLOOKUP(B1223,映射!A:B,2,FALSE)</f>
        <v>海贼</v>
      </c>
      <c r="D1223" s="62">
        <f>'表格编辑 '!E1280</f>
        <v>39</v>
      </c>
      <c r="E1223" s="62">
        <f>ROUNDUP((VLOOKUP(B1223,Sheet1!U:AA,3,FALSE)-2)*(0.042*(D1223-1)+0.2)+0.4,0)</f>
        <v>31</v>
      </c>
      <c r="F1223" s="62">
        <f>ROUNDUP((VLOOKUP(B1223,Sheet1!U:AA,4,FALSE)-2)*(0.042*(D1223-1)+0.2)+0.4,0)</f>
        <v>53</v>
      </c>
      <c r="G1223" s="62">
        <f>ROUNDUP((VLOOKUP(B1223,Sheet1!U:AA,5,FALSE)-2)*(0.042*(D1223-1)+0.2)+0.4,0)</f>
        <v>39</v>
      </c>
      <c r="H1223" s="62">
        <f>ROUNDUP((VLOOKUP(B1223,Sheet1!U:AA,6,FALSE)-2)*(0.042*(D1223-1)+0.2)+0.4,0)</f>
        <v>48</v>
      </c>
      <c r="I1223" s="62">
        <f>ROUNDUP((VLOOKUP(B1223,Sheet1!U:AA,7,FALSE)-2)*(0.042*(D1223-1)+0.2)+0.4,0)</f>
        <v>22</v>
      </c>
      <c r="J1223" s="62">
        <f>E1223*8+F1223*2+G1223*3+H1223*3+I1223*1+VLOOKUP(B1223,Sheet1!AU:AZ,2,FALSE)</f>
        <v>657</v>
      </c>
      <c r="K1223" s="62">
        <f>E1223*1+F1223*2+G1223*2+H1223*2+I1223*10+VLOOKUP(B1223,Sheet1!AU:AZ,3,FALSE)</f>
        <v>551</v>
      </c>
      <c r="L1223" s="62">
        <f>E1223*0.1+F1223*2+G1223*0.2+H1223*0.26+I1223*0.1+VLOOKUP(B1223,Sheet1!AU:AZ,4,FALSE)</f>
        <v>151.58</v>
      </c>
      <c r="M1223" s="62">
        <f>E1223*0.1+F1223*0.2+G1223*2+H1223*0.2+I1223*0.1+VLOOKUP(B1223,Sheet1!AU:AZ,5,FALSE)</f>
        <v>123.5</v>
      </c>
      <c r="N1223" s="62">
        <f>E1223*0.1+F1223*0.2+G1223*0.2+H1223*2+I1223*0.1+VLOOKUP(B1223,Sheet1!AU:AZ,6,FALSE)</f>
        <v>139.7</v>
      </c>
      <c r="O1223" s="62">
        <f t="shared" si="352"/>
        <v>6</v>
      </c>
      <c r="P1223" s="62">
        <f t="shared" si="353"/>
        <v>23</v>
      </c>
      <c r="R1223" s="9">
        <f t="shared" si="347"/>
        <v>39</v>
      </c>
      <c r="S1223" s="9">
        <f t="shared" si="336"/>
        <v>252.24</v>
      </c>
      <c r="T1223" s="9">
        <f t="shared" si="337"/>
        <v>46.8</v>
      </c>
      <c r="U1223" s="66">
        <f t="shared" si="348"/>
        <v>307</v>
      </c>
      <c r="V1223" s="9">
        <f t="shared" si="349"/>
        <v>368.4</v>
      </c>
      <c r="W1223" s="67">
        <f t="shared" si="350"/>
        <v>237</v>
      </c>
      <c r="Y1223" s="69">
        <f>VLOOKUP(D1223,Sheet2!P:Q,2,FALSE)</f>
        <v>60</v>
      </c>
      <c r="AB1223" s="4" t="str">
        <f>IF('表格编辑 '!D1280="monster","普通","BOSS")</f>
        <v>普通</v>
      </c>
      <c r="AD1223" s="50">
        <f>VLOOKUP(D1223,映射!AK:AL,2,FALSE)</f>
        <v>4</v>
      </c>
      <c r="AE1223" s="50" t="s">
        <v>37</v>
      </c>
      <c r="AF1223" s="4">
        <f>VLOOKUP(AE1223,映射!AN:AO,2,FALSE)</f>
        <v>2</v>
      </c>
      <c r="AG1223" s="50">
        <v>1</v>
      </c>
      <c r="AH1223" s="70">
        <v>1</v>
      </c>
      <c r="AI1223" s="16">
        <f t="shared" si="338"/>
        <v>40867</v>
      </c>
      <c r="AJ1223" s="16">
        <f t="shared" si="339"/>
        <v>50154</v>
      </c>
      <c r="AK1223" s="16">
        <f t="shared" si="340"/>
        <v>39</v>
      </c>
      <c r="AL1223" s="16" t="str">
        <f t="shared" si="341"/>
        <v>海贼</v>
      </c>
      <c r="AM1223" s="16">
        <f t="shared" si="342"/>
        <v>2456</v>
      </c>
      <c r="AN1223" s="16">
        <f t="shared" si="343"/>
        <v>1314</v>
      </c>
      <c r="AO1223" s="16">
        <f t="shared" si="351"/>
        <v>1142</v>
      </c>
      <c r="AP1223" s="16">
        <f t="shared" si="344"/>
        <v>1799</v>
      </c>
      <c r="AQ1223" s="16">
        <f t="shared" si="345"/>
        <v>1102</v>
      </c>
      <c r="AR1223" s="16">
        <f t="shared" si="346"/>
        <v>228</v>
      </c>
      <c r="AS1223" s="16"/>
      <c r="AT1223" s="16">
        <v>85.3</v>
      </c>
      <c r="AU1223" s="16">
        <v>99.7</v>
      </c>
      <c r="AV1223" s="16">
        <v>5.4</v>
      </c>
      <c r="AW1223" s="16"/>
    </row>
    <row r="1224" spans="1:49">
      <c r="A1224" s="62">
        <f>'表格编辑 '!A1281</f>
        <v>40868</v>
      </c>
      <c r="B1224" s="62">
        <f>'表格编辑 '!B1281</f>
        <v>50075</v>
      </c>
      <c r="C1224" s="62" t="str">
        <f>VLOOKUP(B1224,映射!A:B,2,FALSE)</f>
        <v>火蜘蛛</v>
      </c>
      <c r="D1224" s="62">
        <f>'表格编辑 '!E1281</f>
        <v>39</v>
      </c>
      <c r="E1224" s="62">
        <f>ROUNDUP((VLOOKUP(B1224,Sheet1!U:AA,3,FALSE)-2)*(0.042*(D1224-1)+0.2)+0.4,0)</f>
        <v>37</v>
      </c>
      <c r="F1224" s="62">
        <f>ROUNDUP((VLOOKUP(B1224,Sheet1!U:AA,4,FALSE)-2)*(0.042*(D1224-1)+0.2)+0.4,0)</f>
        <v>37</v>
      </c>
      <c r="G1224" s="62">
        <f>ROUNDUP((VLOOKUP(B1224,Sheet1!U:AA,5,FALSE)-2)*(0.042*(D1224-1)+0.2)+0.4,0)</f>
        <v>26</v>
      </c>
      <c r="H1224" s="62">
        <f>ROUNDUP((VLOOKUP(B1224,Sheet1!U:AA,6,FALSE)-2)*(0.042*(D1224-1)+0.2)+0.4,0)</f>
        <v>42</v>
      </c>
      <c r="I1224" s="62">
        <f>ROUNDUP((VLOOKUP(B1224,Sheet1!U:AA,7,FALSE)-2)*(0.042*(D1224-1)+0.2)+0.4,0)</f>
        <v>33</v>
      </c>
      <c r="J1224" s="62">
        <f>E1224*8+F1224*2+G1224*3+H1224*3+I1224*1+VLOOKUP(B1224,Sheet1!AU:AZ,2,FALSE)</f>
        <v>627</v>
      </c>
      <c r="K1224" s="62">
        <f>E1224*1+F1224*2+G1224*2+H1224*2+I1224*10+VLOOKUP(B1224,Sheet1!AU:AZ,3,FALSE)</f>
        <v>597</v>
      </c>
      <c r="L1224" s="62">
        <f>E1224*0.1+F1224*2+G1224*0.2+H1224*0.26+I1224*0.1+VLOOKUP(B1224,Sheet1!AU:AZ,4,FALSE)</f>
        <v>117.12</v>
      </c>
      <c r="M1224" s="62">
        <f>E1224*0.1+F1224*0.2+G1224*2+H1224*0.2+I1224*0.1+VLOOKUP(B1224,Sheet1!AU:AZ,5,FALSE)</f>
        <v>94.8</v>
      </c>
      <c r="N1224" s="62">
        <f>E1224*0.1+F1224*0.2+G1224*0.2+H1224*2+I1224*0.1+VLOOKUP(B1224,Sheet1!AU:AZ,6,FALSE)</f>
        <v>123.6</v>
      </c>
      <c r="O1224" s="62">
        <f t="shared" si="352"/>
        <v>12.6</v>
      </c>
      <c r="P1224" s="62">
        <f t="shared" si="353"/>
        <v>28.4</v>
      </c>
      <c r="R1224" s="9">
        <f t="shared" si="347"/>
        <v>39</v>
      </c>
      <c r="S1224" s="9">
        <f t="shared" si="336"/>
        <v>252.24</v>
      </c>
      <c r="T1224" s="9">
        <f t="shared" si="337"/>
        <v>46.8</v>
      </c>
      <c r="U1224" s="66">
        <f t="shared" si="348"/>
        <v>356</v>
      </c>
      <c r="V1224" s="9">
        <f t="shared" si="349"/>
        <v>427.2</v>
      </c>
      <c r="W1224" s="67">
        <f t="shared" si="350"/>
        <v>160</v>
      </c>
      <c r="Y1224" s="69">
        <f>VLOOKUP(D1224,Sheet2!P:Q,2,FALSE)</f>
        <v>60</v>
      </c>
      <c r="AB1224" s="4" t="str">
        <f>IF('表格编辑 '!D1281="monster","普通","BOSS")</f>
        <v>普通</v>
      </c>
      <c r="AD1224" s="50">
        <f>VLOOKUP(D1224,映射!AK:AL,2,FALSE)</f>
        <v>4</v>
      </c>
      <c r="AE1224" s="50" t="s">
        <v>37</v>
      </c>
      <c r="AF1224" s="4">
        <f>VLOOKUP(AE1224,映射!AN:AO,2,FALSE)</f>
        <v>2</v>
      </c>
      <c r="AG1224" s="50">
        <v>1</v>
      </c>
      <c r="AH1224" s="70">
        <v>1</v>
      </c>
      <c r="AI1224" s="16">
        <f t="shared" si="338"/>
        <v>40868</v>
      </c>
      <c r="AJ1224" s="16">
        <f t="shared" si="339"/>
        <v>50075</v>
      </c>
      <c r="AK1224" s="16">
        <f t="shared" si="340"/>
        <v>39</v>
      </c>
      <c r="AL1224" s="16" t="str">
        <f t="shared" si="341"/>
        <v>火蜘蛛</v>
      </c>
      <c r="AM1224" s="16">
        <f t="shared" si="342"/>
        <v>2848</v>
      </c>
      <c r="AN1224" s="16">
        <f t="shared" si="343"/>
        <v>1254</v>
      </c>
      <c r="AO1224" s="16">
        <f t="shared" si="351"/>
        <v>1594</v>
      </c>
      <c r="AP1224" s="16">
        <f t="shared" si="344"/>
        <v>2221</v>
      </c>
      <c r="AQ1224" s="16">
        <f t="shared" si="345"/>
        <v>1194</v>
      </c>
      <c r="AR1224" s="16">
        <f t="shared" si="346"/>
        <v>176</v>
      </c>
      <c r="AS1224" s="16"/>
      <c r="AT1224" s="16">
        <v>63.1</v>
      </c>
      <c r="AU1224" s="16">
        <v>86.5</v>
      </c>
      <c r="AV1224" s="16">
        <v>10.9</v>
      </c>
      <c r="AW1224" s="16"/>
    </row>
    <row r="1225" spans="1:49">
      <c r="A1225" s="62">
        <f>'表格编辑 '!A1282</f>
        <v>40869</v>
      </c>
      <c r="B1225" s="62">
        <f>'表格编辑 '!B1282</f>
        <v>50065</v>
      </c>
      <c r="C1225" s="62" t="str">
        <f>VLOOKUP(B1225,映射!A:B,2,FALSE)</f>
        <v>虎头蜂</v>
      </c>
      <c r="D1225" s="62">
        <f>'表格编辑 '!E1282</f>
        <v>39</v>
      </c>
      <c r="E1225" s="62">
        <f>ROUNDUP((VLOOKUP(B1225,Sheet1!U:AA,3,FALSE)-2)*(0.042*(D1225-1)+0.2)+0.4,0)</f>
        <v>21</v>
      </c>
      <c r="F1225" s="62">
        <f>ROUNDUP((VLOOKUP(B1225,Sheet1!U:AA,4,FALSE)-2)*(0.042*(D1225-1)+0.2)+0.4,0)</f>
        <v>69</v>
      </c>
      <c r="G1225" s="62">
        <f>ROUNDUP((VLOOKUP(B1225,Sheet1!U:AA,5,FALSE)-2)*(0.042*(D1225-1)+0.2)+0.4,0)</f>
        <v>12</v>
      </c>
      <c r="H1225" s="62">
        <f>ROUNDUP((VLOOKUP(B1225,Sheet1!U:AA,6,FALSE)-2)*(0.042*(D1225-1)+0.2)+0.4,0)</f>
        <v>66</v>
      </c>
      <c r="I1225" s="62">
        <f>ROUNDUP((VLOOKUP(B1225,Sheet1!U:AA,7,FALSE)-2)*(0.042*(D1225-1)+0.2)+0.4,0)</f>
        <v>17</v>
      </c>
      <c r="J1225" s="62">
        <f>E1225*8+F1225*2+G1225*3+H1225*3+I1225*1+VLOOKUP(B1225,Sheet1!AU:AZ,2,FALSE)</f>
        <v>577</v>
      </c>
      <c r="K1225" s="62">
        <f>E1225*1+F1225*2+G1225*2+H1225*2+I1225*10+VLOOKUP(B1225,Sheet1!AU:AZ,3,FALSE)</f>
        <v>505</v>
      </c>
      <c r="L1225" s="62">
        <f>E1225*0.1+F1225*2+G1225*0.2+H1225*0.26+I1225*0.1+VLOOKUP(B1225,Sheet1!AU:AZ,4,FALSE)</f>
        <v>181.36</v>
      </c>
      <c r="M1225" s="62">
        <f>E1225*0.1+F1225*0.2+G1225*2+H1225*0.2+I1225*0.1+VLOOKUP(B1225,Sheet1!AU:AZ,5,FALSE)</f>
        <v>74.8</v>
      </c>
      <c r="N1225" s="62">
        <f>E1225*0.1+F1225*0.2+G1225*0.2+H1225*2+I1225*0.1+VLOOKUP(B1225,Sheet1!AU:AZ,6,FALSE)</f>
        <v>172</v>
      </c>
      <c r="O1225" s="62">
        <f t="shared" si="352"/>
        <v>-3.8</v>
      </c>
      <c r="P1225" s="62">
        <f t="shared" si="353"/>
        <v>20.2</v>
      </c>
      <c r="R1225" s="9">
        <f t="shared" si="347"/>
        <v>39</v>
      </c>
      <c r="S1225" s="9">
        <f t="shared" si="336"/>
        <v>252.24</v>
      </c>
      <c r="T1225" s="9">
        <f t="shared" si="337"/>
        <v>46.8</v>
      </c>
      <c r="U1225" s="66">
        <f t="shared" si="348"/>
        <v>400</v>
      </c>
      <c r="V1225" s="9">
        <f t="shared" si="349"/>
        <v>480</v>
      </c>
      <c r="W1225" s="67">
        <f t="shared" si="350"/>
        <v>307</v>
      </c>
      <c r="Y1225" s="69">
        <f>VLOOKUP(D1225,Sheet2!P:Q,2,FALSE)</f>
        <v>60</v>
      </c>
      <c r="AB1225" s="4" t="str">
        <f>IF('表格编辑 '!D1282="monster","普通","BOSS")</f>
        <v>普通</v>
      </c>
      <c r="AD1225" s="50">
        <f>VLOOKUP(D1225,映射!AK:AL,2,FALSE)</f>
        <v>4</v>
      </c>
      <c r="AE1225" s="50" t="s">
        <v>37</v>
      </c>
      <c r="AF1225" s="4">
        <f>VLOOKUP(AE1225,映射!AN:AO,2,FALSE)</f>
        <v>2</v>
      </c>
      <c r="AG1225" s="50">
        <v>1</v>
      </c>
      <c r="AH1225" s="70">
        <v>1</v>
      </c>
      <c r="AI1225" s="16">
        <f t="shared" si="338"/>
        <v>40869</v>
      </c>
      <c r="AJ1225" s="16">
        <f t="shared" si="339"/>
        <v>50065</v>
      </c>
      <c r="AK1225" s="16">
        <f t="shared" si="340"/>
        <v>39</v>
      </c>
      <c r="AL1225" s="16" t="str">
        <f t="shared" si="341"/>
        <v>虎头蜂</v>
      </c>
      <c r="AM1225" s="16">
        <f t="shared" si="342"/>
        <v>3200</v>
      </c>
      <c r="AN1225" s="16">
        <f t="shared" si="343"/>
        <v>1154</v>
      </c>
      <c r="AO1225" s="16">
        <f t="shared" si="351"/>
        <v>2046</v>
      </c>
      <c r="AP1225" s="16">
        <f t="shared" si="344"/>
        <v>2623</v>
      </c>
      <c r="AQ1225" s="16">
        <f t="shared" si="345"/>
        <v>1010</v>
      </c>
      <c r="AR1225" s="16">
        <f t="shared" si="346"/>
        <v>273</v>
      </c>
      <c r="AS1225" s="16"/>
      <c r="AT1225" s="16">
        <v>45.7</v>
      </c>
      <c r="AU1225" s="16">
        <v>126.7</v>
      </c>
      <c r="AV1225" s="16">
        <v>-3.2</v>
      </c>
      <c r="AW1225" s="16"/>
    </row>
    <row r="1226" spans="1:49">
      <c r="A1226" s="62">
        <f>'表格编辑 '!A1283</f>
        <v>40870</v>
      </c>
      <c r="B1226" s="62">
        <f>'表格编辑 '!B1283</f>
        <v>50112</v>
      </c>
      <c r="C1226" s="62" t="str">
        <f>VLOOKUP(B1226,映射!A:B,2,FALSE)</f>
        <v>阴影</v>
      </c>
      <c r="D1226" s="62">
        <f>'表格编辑 '!E1283</f>
        <v>39</v>
      </c>
      <c r="E1226" s="62">
        <f>ROUNDUP((VLOOKUP(B1226,Sheet1!U:AA,3,FALSE)-2)*(0.042*(D1226-1)+0.2)+0.4,0)</f>
        <v>48</v>
      </c>
      <c r="F1226" s="62">
        <f>ROUNDUP((VLOOKUP(B1226,Sheet1!U:AA,4,FALSE)-2)*(0.042*(D1226-1)+0.2)+0.4,0)</f>
        <v>40</v>
      </c>
      <c r="G1226" s="62">
        <f>ROUNDUP((VLOOKUP(B1226,Sheet1!U:AA,5,FALSE)-2)*(0.042*(D1226-1)+0.2)+0.4,0)</f>
        <v>37</v>
      </c>
      <c r="H1226" s="62">
        <f>ROUNDUP((VLOOKUP(B1226,Sheet1!U:AA,6,FALSE)-2)*(0.042*(D1226-1)+0.2)+0.4,0)</f>
        <v>37</v>
      </c>
      <c r="I1226" s="62">
        <f>ROUNDUP((VLOOKUP(B1226,Sheet1!U:AA,7,FALSE)-2)*(0.042*(D1226-1)+0.2)+0.4,0)</f>
        <v>40</v>
      </c>
      <c r="J1226" s="62">
        <f>E1226*8+F1226*2+G1226*3+H1226*3+I1226*1+VLOOKUP(B1226,Sheet1!AU:AZ,2,FALSE)</f>
        <v>746</v>
      </c>
      <c r="K1226" s="62">
        <f>E1226*1+F1226*2+G1226*2+H1226*2+I1226*10+VLOOKUP(B1226,Sheet1!AU:AZ,3,FALSE)</f>
        <v>696</v>
      </c>
      <c r="L1226" s="62">
        <f>E1226*0.1+F1226*2+G1226*0.2+H1226*0.26+I1226*0.1+VLOOKUP(B1226,Sheet1!AU:AZ,4,FALSE)</f>
        <v>125.82</v>
      </c>
      <c r="M1226" s="62">
        <f>E1226*0.1+F1226*0.2+G1226*2+H1226*0.2+I1226*0.1+VLOOKUP(B1226,Sheet1!AU:AZ,5,FALSE)</f>
        <v>118.2</v>
      </c>
      <c r="N1226" s="62">
        <f>E1226*0.1+F1226*0.2+G1226*0.2+H1226*2+I1226*0.1+VLOOKUP(B1226,Sheet1!AU:AZ,6,FALSE)</f>
        <v>118.2</v>
      </c>
      <c r="O1226" s="62">
        <f t="shared" si="352"/>
        <v>17.3</v>
      </c>
      <c r="P1226" s="62">
        <f t="shared" si="353"/>
        <v>34.1</v>
      </c>
      <c r="R1226" s="9">
        <f t="shared" si="347"/>
        <v>39</v>
      </c>
      <c r="S1226" s="9">
        <f t="shared" si="336"/>
        <v>252.24</v>
      </c>
      <c r="T1226" s="9">
        <f t="shared" si="337"/>
        <v>46.8</v>
      </c>
      <c r="U1226" s="66">
        <f t="shared" si="348"/>
        <v>315</v>
      </c>
      <c r="V1226" s="9">
        <f t="shared" si="349"/>
        <v>378</v>
      </c>
      <c r="W1226" s="67">
        <f t="shared" si="350"/>
        <v>179</v>
      </c>
      <c r="Y1226" s="69">
        <f>VLOOKUP(D1226,Sheet2!P:Q,2,FALSE)</f>
        <v>60</v>
      </c>
      <c r="AB1226" s="4" t="str">
        <f>IF('表格编辑 '!D1283="monster","普通","BOSS")</f>
        <v>BOSS</v>
      </c>
      <c r="AD1226" s="50">
        <f>VLOOKUP(D1226,映射!AK:AL,2,FALSE)</f>
        <v>4</v>
      </c>
      <c r="AE1226" s="50" t="s">
        <v>37</v>
      </c>
      <c r="AF1226" s="4">
        <f>VLOOKUP(AE1226,映射!AN:AO,2,FALSE)</f>
        <v>2</v>
      </c>
      <c r="AG1226" s="50">
        <v>1</v>
      </c>
      <c r="AH1226" s="70">
        <v>1</v>
      </c>
      <c r="AI1226" s="16">
        <f t="shared" si="338"/>
        <v>40870</v>
      </c>
      <c r="AJ1226" s="16">
        <f t="shared" si="339"/>
        <v>50112</v>
      </c>
      <c r="AK1226" s="16">
        <f t="shared" si="340"/>
        <v>39</v>
      </c>
      <c r="AL1226" s="16" t="str">
        <f t="shared" si="341"/>
        <v>阴影</v>
      </c>
      <c r="AM1226" s="16">
        <f t="shared" si="342"/>
        <v>2520</v>
      </c>
      <c r="AN1226" s="16">
        <f t="shared" si="343"/>
        <v>1492</v>
      </c>
      <c r="AO1226" s="16">
        <f t="shared" si="351"/>
        <v>1028</v>
      </c>
      <c r="AP1226" s="16">
        <f t="shared" si="344"/>
        <v>1774</v>
      </c>
      <c r="AQ1226" s="16">
        <f t="shared" si="345"/>
        <v>1392</v>
      </c>
      <c r="AR1226" s="16">
        <f t="shared" si="346"/>
        <v>189</v>
      </c>
      <c r="AS1226" s="16"/>
      <c r="AT1226" s="16">
        <v>82.4</v>
      </c>
      <c r="AU1226" s="16">
        <v>82.4</v>
      </c>
      <c r="AV1226" s="16">
        <v>14.9</v>
      </c>
      <c r="AW1226" s="16"/>
    </row>
    <row r="1227" spans="1:49">
      <c r="A1227" s="62">
        <f>'表格编辑 '!A1284</f>
        <v>40871</v>
      </c>
      <c r="B1227" s="62">
        <f>'表格编辑 '!B1284</f>
        <v>50045</v>
      </c>
      <c r="C1227" s="62" t="str">
        <f>VLOOKUP(B1227,映射!A:B,2,FALSE)</f>
        <v>血魔</v>
      </c>
      <c r="D1227" s="62">
        <f>'表格编辑 '!E1284</f>
        <v>44</v>
      </c>
      <c r="E1227" s="62">
        <f>ROUNDUP((VLOOKUP(B1227,Sheet1!U:AA,3,FALSE)-2)*(0.042*(D1227-1)+0.2)+0.4,0)</f>
        <v>23</v>
      </c>
      <c r="F1227" s="62">
        <f>ROUNDUP((VLOOKUP(B1227,Sheet1!U:AA,4,FALSE)-2)*(0.042*(D1227-1)+0.2)+0.4,0)</f>
        <v>59</v>
      </c>
      <c r="G1227" s="62">
        <f>ROUNDUP((VLOOKUP(B1227,Sheet1!U:AA,5,FALSE)-2)*(0.042*(D1227-1)+0.2)+0.4,0)</f>
        <v>49</v>
      </c>
      <c r="H1227" s="62">
        <f>ROUNDUP((VLOOKUP(B1227,Sheet1!U:AA,6,FALSE)-2)*(0.042*(D1227-1)+0.2)+0.4,0)</f>
        <v>47</v>
      </c>
      <c r="I1227" s="62">
        <f>ROUNDUP((VLOOKUP(B1227,Sheet1!U:AA,7,FALSE)-2)*(0.042*(D1227-1)+0.2)+0.4,0)</f>
        <v>47</v>
      </c>
      <c r="J1227" s="62">
        <f>E1227*8+F1227*2+G1227*3+H1227*3+I1227*1+VLOOKUP(B1227,Sheet1!AU:AZ,2,FALSE)</f>
        <v>657</v>
      </c>
      <c r="K1227" s="62">
        <f>E1227*1+F1227*2+G1227*2+H1227*2+I1227*10+VLOOKUP(B1227,Sheet1!AU:AZ,3,FALSE)</f>
        <v>823</v>
      </c>
      <c r="L1227" s="62">
        <f>E1227*0.1+F1227*2+G1227*0.2+H1227*0.26+I1227*0.1+VLOOKUP(B1227,Sheet1!AU:AZ,4,FALSE)</f>
        <v>167.02</v>
      </c>
      <c r="M1227" s="62">
        <f>E1227*0.1+F1227*0.2+G1227*2+H1227*0.2+I1227*0.1+VLOOKUP(B1227,Sheet1!AU:AZ,5,FALSE)</f>
        <v>146.2</v>
      </c>
      <c r="N1227" s="62">
        <f>E1227*0.1+F1227*0.2+G1227*0.2+H1227*2+I1227*0.1+VLOOKUP(B1227,Sheet1!AU:AZ,6,FALSE)</f>
        <v>142.6</v>
      </c>
      <c r="O1227" s="62">
        <f t="shared" si="352"/>
        <v>29.9</v>
      </c>
      <c r="P1227" s="62">
        <f t="shared" si="353"/>
        <v>12.3</v>
      </c>
      <c r="R1227" s="9">
        <f t="shared" si="347"/>
        <v>44</v>
      </c>
      <c r="S1227" s="9">
        <f t="shared" si="336"/>
        <v>319.84</v>
      </c>
      <c r="T1227" s="9">
        <f t="shared" si="337"/>
        <v>50.8</v>
      </c>
      <c r="U1227" s="66">
        <f t="shared" si="348"/>
        <v>405</v>
      </c>
      <c r="V1227" s="9">
        <f t="shared" si="349"/>
        <v>486</v>
      </c>
      <c r="W1227" s="67">
        <f t="shared" si="350"/>
        <v>262</v>
      </c>
      <c r="Y1227" s="69">
        <f>VLOOKUP(D1227,Sheet2!P:Q,2,FALSE)</f>
        <v>105</v>
      </c>
      <c r="AB1227" s="4" t="str">
        <f>IF('表格编辑 '!D1284="monster","普通","BOSS")</f>
        <v>普通</v>
      </c>
      <c r="AD1227" s="50">
        <f>VLOOKUP(D1227,映射!AK:AL,2,FALSE)</f>
        <v>4</v>
      </c>
      <c r="AE1227" s="50" t="s">
        <v>37</v>
      </c>
      <c r="AF1227" s="4">
        <f>VLOOKUP(AE1227,映射!AN:AO,2,FALSE)</f>
        <v>2</v>
      </c>
      <c r="AG1227" s="50">
        <v>1</v>
      </c>
      <c r="AH1227" s="70">
        <v>1</v>
      </c>
      <c r="AI1227" s="16">
        <f t="shared" si="338"/>
        <v>40871</v>
      </c>
      <c r="AJ1227" s="16">
        <f t="shared" si="339"/>
        <v>50045</v>
      </c>
      <c r="AK1227" s="16">
        <f t="shared" si="340"/>
        <v>44</v>
      </c>
      <c r="AL1227" s="16" t="str">
        <f t="shared" si="341"/>
        <v>血魔</v>
      </c>
      <c r="AM1227" s="16">
        <f t="shared" si="342"/>
        <v>3240</v>
      </c>
      <c r="AN1227" s="16">
        <f t="shared" si="343"/>
        <v>1314</v>
      </c>
      <c r="AO1227" s="16">
        <f t="shared" si="351"/>
        <v>1926</v>
      </c>
      <c r="AP1227" s="16">
        <f t="shared" si="344"/>
        <v>2583</v>
      </c>
      <c r="AQ1227" s="16">
        <f t="shared" si="345"/>
        <v>1646</v>
      </c>
      <c r="AR1227" s="16">
        <f t="shared" si="346"/>
        <v>251</v>
      </c>
      <c r="AS1227" s="16"/>
      <c r="AT1227" s="16">
        <v>108.2</v>
      </c>
      <c r="AU1227" s="16">
        <v>104.6</v>
      </c>
      <c r="AV1227" s="16">
        <v>25.3</v>
      </c>
      <c r="AW1227" s="16"/>
    </row>
    <row r="1228" spans="1:49">
      <c r="A1228" s="62">
        <f>'表格编辑 '!A1285</f>
        <v>40872</v>
      </c>
      <c r="B1228" s="62">
        <f>'表格编辑 '!B1285</f>
        <v>50121</v>
      </c>
      <c r="C1228" s="62" t="str">
        <f>VLOOKUP(B1228,映射!A:B,2,FALSE)</f>
        <v>绿蛙恐怖箱</v>
      </c>
      <c r="D1228" s="62">
        <f>'表格编辑 '!E1285</f>
        <v>44</v>
      </c>
      <c r="E1228" s="62">
        <f>ROUNDUP((VLOOKUP(B1228,Sheet1!U:AA,3,FALSE)-2)*(0.042*(D1228-1)+0.2)+0.4,0)</f>
        <v>23</v>
      </c>
      <c r="F1228" s="62">
        <f>ROUNDUP((VLOOKUP(B1228,Sheet1!U:AA,4,FALSE)-2)*(0.042*(D1228-1)+0.2)+0.4,0)</f>
        <v>67</v>
      </c>
      <c r="G1228" s="62">
        <f>ROUNDUP((VLOOKUP(B1228,Sheet1!U:AA,5,FALSE)-2)*(0.042*(D1228-1)+0.2)+0.4,0)</f>
        <v>55</v>
      </c>
      <c r="H1228" s="62">
        <f>ROUNDUP((VLOOKUP(B1228,Sheet1!U:AA,6,FALSE)-2)*(0.042*(D1228-1)+0.2)+0.4,0)</f>
        <v>47</v>
      </c>
      <c r="I1228" s="62">
        <f>ROUNDUP((VLOOKUP(B1228,Sheet1!U:AA,7,FALSE)-2)*(0.042*(D1228-1)+0.2)+0.4,0)</f>
        <v>43</v>
      </c>
      <c r="J1228" s="62">
        <f>E1228*8+F1228*2+G1228*3+H1228*3+I1228*1+VLOOKUP(B1228,Sheet1!AU:AZ,2,FALSE)</f>
        <v>687</v>
      </c>
      <c r="K1228" s="62">
        <f>E1228*1+F1228*2+G1228*2+H1228*2+I1228*10+VLOOKUP(B1228,Sheet1!AU:AZ,3,FALSE)</f>
        <v>811</v>
      </c>
      <c r="L1228" s="62">
        <f>E1228*0.1+F1228*2+G1228*0.2+H1228*0.26+I1228*0.1+VLOOKUP(B1228,Sheet1!AU:AZ,4,FALSE)</f>
        <v>183.82</v>
      </c>
      <c r="M1228" s="62">
        <f>E1228*0.1+F1228*0.2+G1228*2+H1228*0.2+I1228*0.1+VLOOKUP(B1228,Sheet1!AU:AZ,5,FALSE)</f>
        <v>159.4</v>
      </c>
      <c r="N1228" s="62">
        <f>E1228*0.1+F1228*0.2+G1228*0.2+H1228*2+I1228*0.1+VLOOKUP(B1228,Sheet1!AU:AZ,6,FALSE)</f>
        <v>145</v>
      </c>
      <c r="O1228" s="62">
        <f t="shared" si="352"/>
        <v>27.1</v>
      </c>
      <c r="P1228" s="62">
        <f t="shared" si="353"/>
        <v>11.3</v>
      </c>
      <c r="R1228" s="9">
        <f t="shared" si="347"/>
        <v>44</v>
      </c>
      <c r="S1228" s="9">
        <f t="shared" si="336"/>
        <v>319.84</v>
      </c>
      <c r="T1228" s="9">
        <f t="shared" si="337"/>
        <v>50.8</v>
      </c>
      <c r="U1228" s="66">
        <f t="shared" si="348"/>
        <v>385</v>
      </c>
      <c r="V1228" s="9">
        <f t="shared" si="349"/>
        <v>462</v>
      </c>
      <c r="W1228" s="67">
        <f t="shared" si="350"/>
        <v>302</v>
      </c>
      <c r="Y1228" s="69">
        <f>VLOOKUP(D1228,Sheet2!P:Q,2,FALSE)</f>
        <v>105</v>
      </c>
      <c r="AB1228" s="4" t="str">
        <f>IF('表格编辑 '!D1285="monster","普通","BOSS")</f>
        <v>普通</v>
      </c>
      <c r="AD1228" s="50">
        <f>VLOOKUP(D1228,映射!AK:AL,2,FALSE)</f>
        <v>4</v>
      </c>
      <c r="AE1228" s="50" t="s">
        <v>37</v>
      </c>
      <c r="AF1228" s="4">
        <f>VLOOKUP(AE1228,映射!AN:AO,2,FALSE)</f>
        <v>2</v>
      </c>
      <c r="AG1228" s="50">
        <v>1</v>
      </c>
      <c r="AH1228" s="70">
        <v>1</v>
      </c>
      <c r="AI1228" s="16">
        <f t="shared" si="338"/>
        <v>40872</v>
      </c>
      <c r="AJ1228" s="16">
        <f t="shared" si="339"/>
        <v>50121</v>
      </c>
      <c r="AK1228" s="16">
        <f t="shared" si="340"/>
        <v>44</v>
      </c>
      <c r="AL1228" s="16" t="str">
        <f t="shared" si="341"/>
        <v>绿蛙恐怖箱</v>
      </c>
      <c r="AM1228" s="16">
        <f t="shared" si="342"/>
        <v>3080</v>
      </c>
      <c r="AN1228" s="16">
        <f t="shared" si="343"/>
        <v>1374</v>
      </c>
      <c r="AO1228" s="16">
        <f t="shared" si="351"/>
        <v>1706</v>
      </c>
      <c r="AP1228" s="16">
        <f t="shared" si="344"/>
        <v>2393</v>
      </c>
      <c r="AQ1228" s="16">
        <f t="shared" si="345"/>
        <v>1622</v>
      </c>
      <c r="AR1228" s="16">
        <f t="shared" si="346"/>
        <v>276</v>
      </c>
      <c r="AS1228" s="16"/>
      <c r="AT1228" s="16">
        <v>114.1</v>
      </c>
      <c r="AU1228" s="16">
        <v>56.5</v>
      </c>
      <c r="AV1228" s="16">
        <v>25.8</v>
      </c>
      <c r="AW1228" s="16"/>
    </row>
    <row r="1229" spans="1:49">
      <c r="A1229" s="62">
        <f>'表格编辑 '!A1286</f>
        <v>40873</v>
      </c>
      <c r="B1229" s="62">
        <f>'表格编辑 '!B1286</f>
        <v>50134</v>
      </c>
      <c r="C1229" s="62" t="str">
        <f>VLOOKUP(B1229,映射!A:B,2,FALSE)</f>
        <v>猎豹蜥蜴</v>
      </c>
      <c r="D1229" s="62">
        <f>'表格编辑 '!E1286</f>
        <v>44</v>
      </c>
      <c r="E1229" s="62">
        <f>ROUNDUP((VLOOKUP(B1229,Sheet1!U:AA,3,FALSE)-2)*(0.042*(D1229-1)+0.2)+0.4,0)</f>
        <v>43</v>
      </c>
      <c r="F1229" s="62">
        <f>ROUNDUP((VLOOKUP(B1229,Sheet1!U:AA,4,FALSE)-2)*(0.042*(D1229-1)+0.2)+0.4,0)</f>
        <v>69</v>
      </c>
      <c r="G1229" s="62">
        <f>ROUNDUP((VLOOKUP(B1229,Sheet1!U:AA,5,FALSE)-2)*(0.042*(D1229-1)+0.2)+0.4,0)</f>
        <v>53</v>
      </c>
      <c r="H1229" s="62">
        <f>ROUNDUP((VLOOKUP(B1229,Sheet1!U:AA,6,FALSE)-2)*(0.042*(D1229-1)+0.2)+0.4,0)</f>
        <v>17</v>
      </c>
      <c r="I1229" s="62">
        <f>ROUNDUP((VLOOKUP(B1229,Sheet1!U:AA,7,FALSE)-2)*(0.042*(D1229-1)+0.2)+0.4,0)</f>
        <v>23</v>
      </c>
      <c r="J1229" s="62">
        <f>E1229*8+F1229*2+G1229*3+H1229*3+I1229*1+VLOOKUP(B1229,Sheet1!AU:AZ,2,FALSE)</f>
        <v>735</v>
      </c>
      <c r="K1229" s="62">
        <f>E1229*1+F1229*2+G1229*2+H1229*2+I1229*10+VLOOKUP(B1229,Sheet1!AU:AZ,3,FALSE)</f>
        <v>571</v>
      </c>
      <c r="L1229" s="62">
        <f>E1229*0.1+F1229*2+G1229*0.2+H1229*0.26+I1229*0.1+VLOOKUP(B1229,Sheet1!AU:AZ,4,FALSE)</f>
        <v>179.62</v>
      </c>
      <c r="M1229" s="62">
        <f>E1229*0.1+F1229*0.2+G1229*2+H1229*0.2+I1229*0.1+VLOOKUP(B1229,Sheet1!AU:AZ,5,FALSE)</f>
        <v>149.8</v>
      </c>
      <c r="N1229" s="62">
        <f>E1229*0.1+F1229*0.2+G1229*0.2+H1229*2+I1229*0.1+VLOOKUP(B1229,Sheet1!AU:AZ,6,FALSE)</f>
        <v>85</v>
      </c>
      <c r="O1229" s="62">
        <f t="shared" si="352"/>
        <v>7.5</v>
      </c>
      <c r="P1229" s="62">
        <f t="shared" si="353"/>
        <v>23.3</v>
      </c>
      <c r="R1229" s="9">
        <f t="shared" si="347"/>
        <v>44</v>
      </c>
      <c r="S1229" s="9">
        <f t="shared" si="336"/>
        <v>319.84</v>
      </c>
      <c r="T1229" s="9">
        <f t="shared" si="337"/>
        <v>50.8</v>
      </c>
      <c r="U1229" s="66">
        <f t="shared" si="348"/>
        <v>399</v>
      </c>
      <c r="V1229" s="9">
        <f t="shared" si="349"/>
        <v>478.8</v>
      </c>
      <c r="W1229" s="67">
        <f t="shared" si="350"/>
        <v>292</v>
      </c>
      <c r="Y1229" s="69">
        <f>VLOOKUP(D1229,Sheet2!P:Q,2,FALSE)</f>
        <v>105</v>
      </c>
      <c r="AB1229" s="4" t="str">
        <f>IF('表格编辑 '!D1286="monster","普通","BOSS")</f>
        <v>普通</v>
      </c>
      <c r="AD1229" s="50">
        <f>VLOOKUP(D1229,映射!AK:AL,2,FALSE)</f>
        <v>4</v>
      </c>
      <c r="AE1229" s="50" t="s">
        <v>37</v>
      </c>
      <c r="AF1229" s="4">
        <f>VLOOKUP(AE1229,映射!AN:AO,2,FALSE)</f>
        <v>2</v>
      </c>
      <c r="AG1229" s="50">
        <v>1</v>
      </c>
      <c r="AH1229" s="70">
        <v>1</v>
      </c>
      <c r="AI1229" s="16">
        <f t="shared" si="338"/>
        <v>40873</v>
      </c>
      <c r="AJ1229" s="16">
        <f t="shared" si="339"/>
        <v>50134</v>
      </c>
      <c r="AK1229" s="16">
        <f t="shared" si="340"/>
        <v>44</v>
      </c>
      <c r="AL1229" s="16" t="str">
        <f t="shared" si="341"/>
        <v>猎豹蜥蜴</v>
      </c>
      <c r="AM1229" s="16">
        <f t="shared" si="342"/>
        <v>3192</v>
      </c>
      <c r="AN1229" s="16">
        <f t="shared" si="343"/>
        <v>1470</v>
      </c>
      <c r="AO1229" s="16">
        <f t="shared" si="351"/>
        <v>1722</v>
      </c>
      <c r="AP1229" s="16">
        <f t="shared" si="344"/>
        <v>2457</v>
      </c>
      <c r="AQ1229" s="16">
        <f t="shared" si="345"/>
        <v>1142</v>
      </c>
      <c r="AR1229" s="16">
        <f t="shared" si="346"/>
        <v>270</v>
      </c>
      <c r="AS1229" s="16"/>
      <c r="AT1229" s="16">
        <v>110.5</v>
      </c>
      <c r="AU1229" s="16">
        <v>56.5</v>
      </c>
      <c r="AV1229" s="16">
        <v>6.5</v>
      </c>
      <c r="AW1229" s="16"/>
    </row>
    <row r="1230" spans="1:49">
      <c r="A1230" s="62">
        <f>'表格编辑 '!A1287</f>
        <v>40874</v>
      </c>
      <c r="B1230" s="62">
        <f>'表格编辑 '!B1287</f>
        <v>50068</v>
      </c>
      <c r="C1230" s="62" t="str">
        <f>VLOOKUP(B1230,映射!A:B,2,FALSE)</f>
        <v>螳螂</v>
      </c>
      <c r="D1230" s="62">
        <f>'表格编辑 '!E1287</f>
        <v>44</v>
      </c>
      <c r="E1230" s="62">
        <f>ROUNDUP((VLOOKUP(B1230,Sheet1!U:AA,3,FALSE)-2)*(0.042*(D1230-1)+0.2)+0.4,0)</f>
        <v>29</v>
      </c>
      <c r="F1230" s="62">
        <f>ROUNDUP((VLOOKUP(B1230,Sheet1!U:AA,4,FALSE)-2)*(0.042*(D1230-1)+0.2)+0.4,0)</f>
        <v>65</v>
      </c>
      <c r="G1230" s="62">
        <f>ROUNDUP((VLOOKUP(B1230,Sheet1!U:AA,5,FALSE)-2)*(0.042*(D1230-1)+0.2)+0.4,0)</f>
        <v>41</v>
      </c>
      <c r="H1230" s="62">
        <f>ROUNDUP((VLOOKUP(B1230,Sheet1!U:AA,6,FALSE)-2)*(0.042*(D1230-1)+0.2)+0.4,0)</f>
        <v>51</v>
      </c>
      <c r="I1230" s="62">
        <f>ROUNDUP((VLOOKUP(B1230,Sheet1!U:AA,7,FALSE)-2)*(0.042*(D1230-1)+0.2)+0.4,0)</f>
        <v>19</v>
      </c>
      <c r="J1230" s="62">
        <f>E1230*8+F1230*2+G1230*3+H1230*3+I1230*1+VLOOKUP(B1230,Sheet1!AU:AZ,2,FALSE)</f>
        <v>677</v>
      </c>
      <c r="K1230" s="62">
        <f>E1230*1+F1230*2+G1230*2+H1230*2+I1230*10+VLOOKUP(B1230,Sheet1!AU:AZ,3,FALSE)</f>
        <v>553</v>
      </c>
      <c r="L1230" s="62">
        <f>E1230*0.1+F1230*2+G1230*0.2+H1230*0.26+I1230*0.1+VLOOKUP(B1230,Sheet1!AU:AZ,4,FALSE)</f>
        <v>176.26</v>
      </c>
      <c r="M1230" s="62">
        <f>E1230*0.1+F1230*0.2+G1230*2+H1230*0.2+I1230*0.1+VLOOKUP(B1230,Sheet1!AU:AZ,5,FALSE)</f>
        <v>130</v>
      </c>
      <c r="N1230" s="62">
        <f>E1230*0.1+F1230*0.2+G1230*0.2+H1230*2+I1230*0.1+VLOOKUP(B1230,Sheet1!AU:AZ,6,FALSE)</f>
        <v>148</v>
      </c>
      <c r="O1230" s="62">
        <f t="shared" si="352"/>
        <v>3.1</v>
      </c>
      <c r="P1230" s="62">
        <f t="shared" si="353"/>
        <v>20.9</v>
      </c>
      <c r="R1230" s="9">
        <f t="shared" si="347"/>
        <v>44</v>
      </c>
      <c r="S1230" s="9">
        <f t="shared" si="336"/>
        <v>319.84</v>
      </c>
      <c r="T1230" s="9">
        <f t="shared" si="337"/>
        <v>50.8</v>
      </c>
      <c r="U1230" s="66">
        <f t="shared" si="348"/>
        <v>432</v>
      </c>
      <c r="V1230" s="9">
        <f t="shared" si="349"/>
        <v>518.4</v>
      </c>
      <c r="W1230" s="67">
        <f t="shared" si="350"/>
        <v>284</v>
      </c>
      <c r="Y1230" s="69">
        <f>VLOOKUP(D1230,Sheet2!P:Q,2,FALSE)</f>
        <v>105</v>
      </c>
      <c r="AB1230" s="4" t="str">
        <f>IF('表格编辑 '!D1287="monster","普通","BOSS")</f>
        <v>普通</v>
      </c>
      <c r="AD1230" s="50">
        <f>VLOOKUP(D1230,映射!AK:AL,2,FALSE)</f>
        <v>4</v>
      </c>
      <c r="AE1230" s="50" t="s">
        <v>37</v>
      </c>
      <c r="AF1230" s="4">
        <f>VLOOKUP(AE1230,映射!AN:AO,2,FALSE)</f>
        <v>2</v>
      </c>
      <c r="AG1230" s="50">
        <v>1</v>
      </c>
      <c r="AH1230" s="70">
        <v>1</v>
      </c>
      <c r="AI1230" s="16">
        <f t="shared" si="338"/>
        <v>40874</v>
      </c>
      <c r="AJ1230" s="16">
        <f t="shared" si="339"/>
        <v>50068</v>
      </c>
      <c r="AK1230" s="16">
        <f t="shared" si="340"/>
        <v>44</v>
      </c>
      <c r="AL1230" s="16" t="str">
        <f t="shared" si="341"/>
        <v>螳螂</v>
      </c>
      <c r="AM1230" s="16">
        <f t="shared" si="342"/>
        <v>3456</v>
      </c>
      <c r="AN1230" s="16">
        <f t="shared" si="343"/>
        <v>1354</v>
      </c>
      <c r="AO1230" s="16">
        <f t="shared" si="351"/>
        <v>2102</v>
      </c>
      <c r="AP1230" s="16">
        <f t="shared" si="344"/>
        <v>2779</v>
      </c>
      <c r="AQ1230" s="16">
        <f t="shared" si="345"/>
        <v>1106</v>
      </c>
      <c r="AR1230" s="16">
        <f t="shared" si="346"/>
        <v>265</v>
      </c>
      <c r="AS1230" s="16"/>
      <c r="AT1230" s="16">
        <v>97.5</v>
      </c>
      <c r="AU1230" s="16">
        <v>113.7</v>
      </c>
      <c r="AV1230" s="16">
        <v>0.6</v>
      </c>
      <c r="AW1230" s="16"/>
    </row>
    <row r="1231" spans="1:49">
      <c r="A1231" s="62">
        <f>'表格编辑 '!A1288</f>
        <v>40875</v>
      </c>
      <c r="B1231" s="62">
        <f>'表格编辑 '!B1288</f>
        <v>50070</v>
      </c>
      <c r="C1231" s="62" t="str">
        <f>VLOOKUP(B1231,映射!A:B,2,FALSE)</f>
        <v>血眼螳螂</v>
      </c>
      <c r="D1231" s="62">
        <f>'表格编辑 '!E1288</f>
        <v>44</v>
      </c>
      <c r="E1231" s="62">
        <f>ROUNDUP((VLOOKUP(B1231,Sheet1!U:AA,3,FALSE)-2)*(0.042*(D1231-1)+0.2)+0.4,0)</f>
        <v>45</v>
      </c>
      <c r="F1231" s="62">
        <f>ROUNDUP((VLOOKUP(B1231,Sheet1!U:AA,4,FALSE)-2)*(0.042*(D1231-1)+0.2)+0.4,0)</f>
        <v>85</v>
      </c>
      <c r="G1231" s="62">
        <f>ROUNDUP((VLOOKUP(B1231,Sheet1!U:AA,5,FALSE)-2)*(0.042*(D1231-1)+0.2)+0.4,0)</f>
        <v>55</v>
      </c>
      <c r="H1231" s="62">
        <f>ROUNDUP((VLOOKUP(B1231,Sheet1!U:AA,6,FALSE)-2)*(0.042*(D1231-1)+0.2)+0.4,0)</f>
        <v>55</v>
      </c>
      <c r="I1231" s="62">
        <f>ROUNDUP((VLOOKUP(B1231,Sheet1!U:AA,7,FALSE)-2)*(0.042*(D1231-1)+0.2)+0.4,0)</f>
        <v>45</v>
      </c>
      <c r="J1231" s="62">
        <f>E1231*8+F1231*2+G1231*3+H1231*3+I1231*1+VLOOKUP(B1231,Sheet1!AU:AZ,2,FALSE)</f>
        <v>925</v>
      </c>
      <c r="K1231" s="62">
        <f>E1231*1+F1231*2+G1231*2+H1231*2+I1231*10+VLOOKUP(B1231,Sheet1!AU:AZ,3,FALSE)</f>
        <v>905</v>
      </c>
      <c r="L1231" s="62">
        <f>E1231*0.1+F1231*2+G1231*0.2+H1231*0.26+I1231*0.1+VLOOKUP(B1231,Sheet1!AU:AZ,4,FALSE)</f>
        <v>224.3</v>
      </c>
      <c r="M1231" s="62">
        <f>E1231*0.1+F1231*0.2+G1231*2+H1231*0.2+I1231*0.1+VLOOKUP(B1231,Sheet1!AU:AZ,5,FALSE)</f>
        <v>167</v>
      </c>
      <c r="N1231" s="62">
        <f>E1231*0.1+F1231*0.2+G1231*0.2+H1231*2+I1231*0.1+VLOOKUP(B1231,Sheet1!AU:AZ,6,FALSE)</f>
        <v>167</v>
      </c>
      <c r="O1231" s="62">
        <f t="shared" si="352"/>
        <v>19.5</v>
      </c>
      <c r="P1231" s="62">
        <f t="shared" si="353"/>
        <v>28.5</v>
      </c>
      <c r="R1231" s="9">
        <f t="shared" si="347"/>
        <v>44</v>
      </c>
      <c r="S1231" s="9">
        <f t="shared" si="336"/>
        <v>319.84</v>
      </c>
      <c r="T1231" s="9">
        <f t="shared" si="337"/>
        <v>50.8</v>
      </c>
      <c r="U1231" s="66">
        <f t="shared" si="348"/>
        <v>374</v>
      </c>
      <c r="V1231" s="9">
        <f t="shared" si="349"/>
        <v>448.8</v>
      </c>
      <c r="W1231" s="67">
        <f t="shared" si="350"/>
        <v>401</v>
      </c>
      <c r="Y1231" s="69">
        <f>VLOOKUP(D1231,Sheet2!P:Q,2,FALSE)</f>
        <v>105</v>
      </c>
      <c r="AB1231" s="4" t="str">
        <f>IF('表格编辑 '!D1288="monster","普通","BOSS")</f>
        <v>普通</v>
      </c>
      <c r="AD1231" s="50">
        <f>VLOOKUP(D1231,映射!AK:AL,2,FALSE)</f>
        <v>4</v>
      </c>
      <c r="AE1231" s="50" t="s">
        <v>37</v>
      </c>
      <c r="AF1231" s="4">
        <f>VLOOKUP(AE1231,映射!AN:AO,2,FALSE)</f>
        <v>2</v>
      </c>
      <c r="AG1231" s="50">
        <v>1</v>
      </c>
      <c r="AH1231" s="70">
        <v>1</v>
      </c>
      <c r="AI1231" s="16">
        <f t="shared" si="338"/>
        <v>40875</v>
      </c>
      <c r="AJ1231" s="16">
        <f t="shared" si="339"/>
        <v>50070</v>
      </c>
      <c r="AK1231" s="16">
        <f t="shared" si="340"/>
        <v>44</v>
      </c>
      <c r="AL1231" s="16" t="str">
        <f t="shared" si="341"/>
        <v>血眼螳螂</v>
      </c>
      <c r="AM1231" s="16">
        <f t="shared" si="342"/>
        <v>2992</v>
      </c>
      <c r="AN1231" s="16">
        <f t="shared" si="343"/>
        <v>1850</v>
      </c>
      <c r="AO1231" s="16">
        <f t="shared" si="351"/>
        <v>1142</v>
      </c>
      <c r="AP1231" s="16">
        <f t="shared" si="344"/>
        <v>2067</v>
      </c>
      <c r="AQ1231" s="16">
        <f t="shared" si="345"/>
        <v>1810</v>
      </c>
      <c r="AR1231" s="16">
        <f t="shared" si="346"/>
        <v>337</v>
      </c>
      <c r="AS1231" s="16"/>
      <c r="AT1231" s="16">
        <v>88.2</v>
      </c>
      <c r="AU1231" s="16">
        <v>118.8</v>
      </c>
      <c r="AV1231" s="16">
        <v>4.5</v>
      </c>
      <c r="AW1231" s="16"/>
    </row>
    <row r="1232" spans="1:49">
      <c r="A1232" s="62">
        <f>'表格编辑 '!A1289</f>
        <v>40876</v>
      </c>
      <c r="B1232" s="62">
        <f>'表格编辑 '!B1289</f>
        <v>50111</v>
      </c>
      <c r="C1232" s="62" t="str">
        <f>VLOOKUP(B1232,映射!A:B,2,FALSE)</f>
        <v>暗影</v>
      </c>
      <c r="D1232" s="62">
        <f>'表格编辑 '!E1289</f>
        <v>44</v>
      </c>
      <c r="E1232" s="62">
        <f>ROUNDUP((VLOOKUP(B1232,Sheet1!U:AA,3,FALSE)-2)*(0.042*(D1232-1)+0.2)+0.4,0)</f>
        <v>47</v>
      </c>
      <c r="F1232" s="62">
        <f>ROUNDUP((VLOOKUP(B1232,Sheet1!U:AA,4,FALSE)-2)*(0.042*(D1232-1)+0.2)+0.4,0)</f>
        <v>43</v>
      </c>
      <c r="G1232" s="62">
        <f>ROUNDUP((VLOOKUP(B1232,Sheet1!U:AA,5,FALSE)-2)*(0.042*(D1232-1)+0.2)+0.4,0)</f>
        <v>43</v>
      </c>
      <c r="H1232" s="62">
        <f>ROUNDUP((VLOOKUP(B1232,Sheet1!U:AA,6,FALSE)-2)*(0.042*(D1232-1)+0.2)+0.4,0)</f>
        <v>43</v>
      </c>
      <c r="I1232" s="62">
        <f>ROUNDUP((VLOOKUP(B1232,Sheet1!U:AA,7,FALSE)-2)*(0.042*(D1232-1)+0.2)+0.4,0)</f>
        <v>49</v>
      </c>
      <c r="J1232" s="62">
        <f>E1232*8+F1232*2+G1232*3+H1232*3+I1232*1+VLOOKUP(B1232,Sheet1!AU:AZ,2,FALSE)</f>
        <v>789</v>
      </c>
      <c r="K1232" s="62">
        <f>E1232*1+F1232*2+G1232*2+H1232*2+I1232*10+VLOOKUP(B1232,Sheet1!AU:AZ,3,FALSE)</f>
        <v>815</v>
      </c>
      <c r="L1232" s="62">
        <f>E1232*0.1+F1232*2+G1232*0.2+H1232*0.26+I1232*0.1+VLOOKUP(B1232,Sheet1!AU:AZ,4,FALSE)</f>
        <v>135.38</v>
      </c>
      <c r="M1232" s="62">
        <f>E1232*0.1+F1232*0.2+G1232*2+H1232*0.2+I1232*0.1+VLOOKUP(B1232,Sheet1!AU:AZ,5,FALSE)</f>
        <v>132.8</v>
      </c>
      <c r="N1232" s="62">
        <f>E1232*0.1+F1232*0.2+G1232*0.2+H1232*2+I1232*0.1+VLOOKUP(B1232,Sheet1!AU:AZ,6,FALSE)</f>
        <v>132.8</v>
      </c>
      <c r="O1232" s="62">
        <f t="shared" si="352"/>
        <v>25.1</v>
      </c>
      <c r="P1232" s="62">
        <f t="shared" si="353"/>
        <v>32.7</v>
      </c>
      <c r="R1232" s="9">
        <f t="shared" si="347"/>
        <v>44</v>
      </c>
      <c r="S1232" s="9">
        <f t="shared" si="336"/>
        <v>319.84</v>
      </c>
      <c r="T1232" s="9">
        <f t="shared" si="337"/>
        <v>50.8</v>
      </c>
      <c r="U1232" s="66">
        <f t="shared" si="348"/>
        <v>427</v>
      </c>
      <c r="V1232" s="9">
        <f t="shared" si="349"/>
        <v>512.4</v>
      </c>
      <c r="W1232" s="67">
        <f t="shared" si="350"/>
        <v>192</v>
      </c>
      <c r="Y1232" s="69">
        <f>VLOOKUP(D1232,Sheet2!P:Q,2,FALSE)</f>
        <v>105</v>
      </c>
      <c r="AB1232" s="4" t="str">
        <f>IF('表格编辑 '!D1289="monster","普通","BOSS")</f>
        <v>普通</v>
      </c>
      <c r="AD1232" s="50">
        <f>VLOOKUP(D1232,映射!AK:AL,2,FALSE)</f>
        <v>4</v>
      </c>
      <c r="AE1232" s="50" t="s">
        <v>37</v>
      </c>
      <c r="AF1232" s="4">
        <f>VLOOKUP(AE1232,映射!AN:AO,2,FALSE)</f>
        <v>2</v>
      </c>
      <c r="AG1232" s="50">
        <v>1</v>
      </c>
      <c r="AH1232" s="70">
        <v>1</v>
      </c>
      <c r="AI1232" s="16">
        <f t="shared" si="338"/>
        <v>40876</v>
      </c>
      <c r="AJ1232" s="16">
        <f t="shared" si="339"/>
        <v>50111</v>
      </c>
      <c r="AK1232" s="16">
        <f t="shared" si="340"/>
        <v>44</v>
      </c>
      <c r="AL1232" s="16" t="str">
        <f t="shared" si="341"/>
        <v>暗影</v>
      </c>
      <c r="AM1232" s="16">
        <f t="shared" si="342"/>
        <v>3416</v>
      </c>
      <c r="AN1232" s="16">
        <f t="shared" si="343"/>
        <v>1578</v>
      </c>
      <c r="AO1232" s="16">
        <f t="shared" si="351"/>
        <v>1838</v>
      </c>
      <c r="AP1232" s="16">
        <f t="shared" si="344"/>
        <v>2627</v>
      </c>
      <c r="AQ1232" s="16">
        <f t="shared" si="345"/>
        <v>1630</v>
      </c>
      <c r="AR1232" s="16">
        <f t="shared" si="346"/>
        <v>204</v>
      </c>
      <c r="AS1232" s="16"/>
      <c r="AT1232" s="16">
        <v>97</v>
      </c>
      <c r="AU1232" s="16">
        <v>97</v>
      </c>
      <c r="AV1232" s="16">
        <v>21.6</v>
      </c>
      <c r="AW1232" s="16"/>
    </row>
    <row r="1233" spans="1:49">
      <c r="A1233" s="62">
        <f>'表格编辑 '!A1290</f>
        <v>40877</v>
      </c>
      <c r="B1233" s="62">
        <f>'表格编辑 '!B1290</f>
        <v>50144</v>
      </c>
      <c r="C1233" s="62" t="str">
        <f>VLOOKUP(B1233,映射!A:B,2,FALSE)</f>
        <v>哥布林</v>
      </c>
      <c r="D1233" s="62">
        <f>'表格编辑 '!E1290</f>
        <v>44</v>
      </c>
      <c r="E1233" s="62">
        <f>ROUNDUP((VLOOKUP(B1233,Sheet1!U:AA,3,FALSE)-2)*(0.042*(D1233-1)+0.2)+0.4,0)</f>
        <v>51</v>
      </c>
      <c r="F1233" s="62">
        <f>ROUNDUP((VLOOKUP(B1233,Sheet1!U:AA,4,FALSE)-2)*(0.042*(D1233-1)+0.2)+0.4,0)</f>
        <v>51</v>
      </c>
      <c r="G1233" s="62">
        <f>ROUNDUP((VLOOKUP(B1233,Sheet1!U:AA,5,FALSE)-2)*(0.042*(D1233-1)+0.2)+0.4,0)</f>
        <v>51</v>
      </c>
      <c r="H1233" s="62">
        <f>ROUNDUP((VLOOKUP(B1233,Sheet1!U:AA,6,FALSE)-2)*(0.042*(D1233-1)+0.2)+0.4,0)</f>
        <v>31</v>
      </c>
      <c r="I1233" s="62">
        <f>ROUNDUP((VLOOKUP(B1233,Sheet1!U:AA,7,FALSE)-2)*(0.042*(D1233-1)+0.2)+0.4,0)</f>
        <v>11</v>
      </c>
      <c r="J1233" s="62">
        <f>E1233*8+F1233*2+G1233*3+H1233*3+I1233*1+VLOOKUP(B1233,Sheet1!AU:AZ,2,FALSE)</f>
        <v>787</v>
      </c>
      <c r="K1233" s="62">
        <f>E1233*1+F1233*2+G1233*2+H1233*2+I1233*10+VLOOKUP(B1233,Sheet1!AU:AZ,3,FALSE)</f>
        <v>447</v>
      </c>
      <c r="L1233" s="62">
        <f>E1233*0.1+F1233*2+G1233*0.2+H1233*0.26+I1233*0.1+VLOOKUP(B1233,Sheet1!AU:AZ,4,FALSE)</f>
        <v>146.46</v>
      </c>
      <c r="M1233" s="62">
        <f>E1233*0.1+F1233*0.2+G1233*2+H1233*0.2+I1233*0.1+VLOOKUP(B1233,Sheet1!AU:AZ,5,FALSE)</f>
        <v>144.6</v>
      </c>
      <c r="N1233" s="62">
        <f>E1233*0.1+F1233*0.2+G1233*0.2+H1233*2+I1233*0.1+VLOOKUP(B1233,Sheet1!AU:AZ,6,FALSE)</f>
        <v>108.6</v>
      </c>
      <c r="O1233" s="62">
        <f t="shared" si="352"/>
        <v>-4.5</v>
      </c>
      <c r="P1233" s="62">
        <f t="shared" si="353"/>
        <v>35.7</v>
      </c>
      <c r="R1233" s="9">
        <f t="shared" si="347"/>
        <v>44</v>
      </c>
      <c r="S1233" s="9">
        <f t="shared" si="336"/>
        <v>319.84</v>
      </c>
      <c r="T1233" s="9">
        <f t="shared" si="337"/>
        <v>50.8</v>
      </c>
      <c r="U1233" s="66">
        <f t="shared" si="348"/>
        <v>407</v>
      </c>
      <c r="V1233" s="9">
        <f t="shared" si="349"/>
        <v>488.4</v>
      </c>
      <c r="W1233" s="67">
        <f t="shared" si="350"/>
        <v>216</v>
      </c>
      <c r="Y1233" s="69">
        <f>VLOOKUP(D1233,Sheet2!P:Q,2,FALSE)</f>
        <v>105</v>
      </c>
      <c r="AB1233" s="4" t="str">
        <f>IF('表格编辑 '!D1290="monster","普通","BOSS")</f>
        <v>普通</v>
      </c>
      <c r="AD1233" s="50">
        <f>VLOOKUP(D1233,映射!AK:AL,2,FALSE)</f>
        <v>4</v>
      </c>
      <c r="AE1233" s="50" t="s">
        <v>37</v>
      </c>
      <c r="AF1233" s="4">
        <f>VLOOKUP(AE1233,映射!AN:AO,2,FALSE)</f>
        <v>2</v>
      </c>
      <c r="AG1233" s="50">
        <v>1</v>
      </c>
      <c r="AH1233" s="70">
        <v>1</v>
      </c>
      <c r="AI1233" s="16">
        <f t="shared" si="338"/>
        <v>40877</v>
      </c>
      <c r="AJ1233" s="16">
        <f t="shared" si="339"/>
        <v>50144</v>
      </c>
      <c r="AK1233" s="16">
        <f t="shared" si="340"/>
        <v>44</v>
      </c>
      <c r="AL1233" s="16" t="str">
        <f t="shared" si="341"/>
        <v>哥布林</v>
      </c>
      <c r="AM1233" s="16">
        <f t="shared" si="342"/>
        <v>3256</v>
      </c>
      <c r="AN1233" s="16">
        <f t="shared" si="343"/>
        <v>1574</v>
      </c>
      <c r="AO1233" s="16">
        <f t="shared" si="351"/>
        <v>1682</v>
      </c>
      <c r="AP1233" s="16">
        <f t="shared" si="344"/>
        <v>2469</v>
      </c>
      <c r="AQ1233" s="16">
        <f t="shared" si="345"/>
        <v>894</v>
      </c>
      <c r="AR1233" s="16">
        <f t="shared" si="346"/>
        <v>220</v>
      </c>
      <c r="AS1233" s="16"/>
      <c r="AT1233" s="16">
        <v>107.5</v>
      </c>
      <c r="AU1233" s="16">
        <v>76.9</v>
      </c>
      <c r="AV1233" s="16">
        <v>-4.3</v>
      </c>
      <c r="AW1233" s="16"/>
    </row>
    <row r="1234" spans="1:49">
      <c r="A1234" s="62">
        <f>'表格编辑 '!A1291</f>
        <v>40878</v>
      </c>
      <c r="B1234" s="62">
        <f>'表格编辑 '!B1291</f>
        <v>50076</v>
      </c>
      <c r="C1234" s="62" t="str">
        <f>VLOOKUP(B1234,映射!A:B,2,FALSE)</f>
        <v>风蜘蛛</v>
      </c>
      <c r="D1234" s="62">
        <f>'表格编辑 '!E1291</f>
        <v>44</v>
      </c>
      <c r="E1234" s="62">
        <f>ROUNDUP((VLOOKUP(B1234,Sheet1!U:AA,3,FALSE)-2)*(0.042*(D1234-1)+0.2)+0.4,0)</f>
        <v>47</v>
      </c>
      <c r="F1234" s="62">
        <f>ROUNDUP((VLOOKUP(B1234,Sheet1!U:AA,4,FALSE)-2)*(0.042*(D1234-1)+0.2)+0.4,0)</f>
        <v>53</v>
      </c>
      <c r="G1234" s="62">
        <f>ROUNDUP((VLOOKUP(B1234,Sheet1!U:AA,5,FALSE)-2)*(0.042*(D1234-1)+0.2)+0.4,0)</f>
        <v>37</v>
      </c>
      <c r="H1234" s="62">
        <f>ROUNDUP((VLOOKUP(B1234,Sheet1!U:AA,6,FALSE)-2)*(0.042*(D1234-1)+0.2)+0.4,0)</f>
        <v>35</v>
      </c>
      <c r="I1234" s="62">
        <f>ROUNDUP((VLOOKUP(B1234,Sheet1!U:AA,7,FALSE)-2)*(0.042*(D1234-1)+0.2)+0.4,0)</f>
        <v>33</v>
      </c>
      <c r="J1234" s="62">
        <f>E1234*8+F1234*2+G1234*3+H1234*3+I1234*1+VLOOKUP(B1234,Sheet1!AU:AZ,2,FALSE)</f>
        <v>751</v>
      </c>
      <c r="K1234" s="62">
        <f>E1234*1+F1234*2+G1234*2+H1234*2+I1234*10+VLOOKUP(B1234,Sheet1!AU:AZ,3,FALSE)</f>
        <v>647</v>
      </c>
      <c r="L1234" s="62">
        <f>E1234*0.1+F1234*2+G1234*0.2+H1234*0.26+I1234*0.1+VLOOKUP(B1234,Sheet1!AU:AZ,4,FALSE)</f>
        <v>150.5</v>
      </c>
      <c r="M1234" s="62">
        <f>E1234*0.1+F1234*0.2+G1234*2+H1234*0.2+I1234*0.1+VLOOKUP(B1234,Sheet1!AU:AZ,5,FALSE)</f>
        <v>119.6</v>
      </c>
      <c r="N1234" s="62">
        <f>E1234*0.1+F1234*0.2+G1234*0.2+H1234*2+I1234*0.1+VLOOKUP(B1234,Sheet1!AU:AZ,6,FALSE)</f>
        <v>116</v>
      </c>
      <c r="O1234" s="62">
        <f t="shared" si="352"/>
        <v>10.9</v>
      </c>
      <c r="P1234" s="62">
        <f t="shared" si="353"/>
        <v>32.3</v>
      </c>
      <c r="R1234" s="9">
        <f t="shared" si="347"/>
        <v>44</v>
      </c>
      <c r="S1234" s="9">
        <f t="shared" si="336"/>
        <v>319.84</v>
      </c>
      <c r="T1234" s="9">
        <f t="shared" si="337"/>
        <v>50.8</v>
      </c>
      <c r="U1234" s="66">
        <f t="shared" si="348"/>
        <v>452</v>
      </c>
      <c r="V1234" s="9">
        <f t="shared" si="349"/>
        <v>542.4</v>
      </c>
      <c r="W1234" s="67">
        <f t="shared" si="350"/>
        <v>225</v>
      </c>
      <c r="Y1234" s="69">
        <f>VLOOKUP(D1234,Sheet2!P:Q,2,FALSE)</f>
        <v>105</v>
      </c>
      <c r="AB1234" s="4" t="str">
        <f>IF('表格编辑 '!D1291="monster","普通","BOSS")</f>
        <v>普通</v>
      </c>
      <c r="AD1234" s="50">
        <f>VLOOKUP(D1234,映射!AK:AL,2,FALSE)</f>
        <v>4</v>
      </c>
      <c r="AE1234" s="50" t="s">
        <v>37</v>
      </c>
      <c r="AF1234" s="4">
        <f>VLOOKUP(AE1234,映射!AN:AO,2,FALSE)</f>
        <v>2</v>
      </c>
      <c r="AG1234" s="50">
        <v>1</v>
      </c>
      <c r="AH1234" s="70">
        <v>1</v>
      </c>
      <c r="AI1234" s="16">
        <f t="shared" si="338"/>
        <v>40878</v>
      </c>
      <c r="AJ1234" s="16">
        <f t="shared" si="339"/>
        <v>50076</v>
      </c>
      <c r="AK1234" s="16">
        <f t="shared" si="340"/>
        <v>44</v>
      </c>
      <c r="AL1234" s="16" t="str">
        <f t="shared" si="341"/>
        <v>风蜘蛛</v>
      </c>
      <c r="AM1234" s="16">
        <f t="shared" si="342"/>
        <v>3616</v>
      </c>
      <c r="AN1234" s="16">
        <f t="shared" si="343"/>
        <v>1502</v>
      </c>
      <c r="AO1234" s="16">
        <f t="shared" si="351"/>
        <v>2114</v>
      </c>
      <c r="AP1234" s="16">
        <f t="shared" si="344"/>
        <v>2865</v>
      </c>
      <c r="AQ1234" s="16">
        <f t="shared" si="345"/>
        <v>1294</v>
      </c>
      <c r="AR1234" s="16">
        <f t="shared" si="346"/>
        <v>226</v>
      </c>
      <c r="AS1234" s="16"/>
      <c r="AT1234" s="16">
        <v>67.8</v>
      </c>
      <c r="AU1234" s="16">
        <v>80.4</v>
      </c>
      <c r="AV1234" s="16">
        <v>7.5</v>
      </c>
      <c r="AW1234" s="16"/>
    </row>
    <row r="1235" spans="1:49">
      <c r="A1235" s="62">
        <f>'表格编辑 '!A1292</f>
        <v>40879</v>
      </c>
      <c r="B1235" s="62">
        <f>'表格编辑 '!B1292</f>
        <v>50081</v>
      </c>
      <c r="C1235" s="62" t="str">
        <f>VLOOKUP(B1235,映射!A:B,2,FALSE)</f>
        <v>冰晶树妖</v>
      </c>
      <c r="D1235" s="62">
        <f>'表格编辑 '!E1292</f>
        <v>44</v>
      </c>
      <c r="E1235" s="62">
        <f>ROUNDUP((VLOOKUP(B1235,Sheet1!U:AA,3,FALSE)-2)*(0.042*(D1235-1)+0.2)+0.4,0)</f>
        <v>67</v>
      </c>
      <c r="F1235" s="62">
        <f>ROUNDUP((VLOOKUP(B1235,Sheet1!U:AA,4,FALSE)-2)*(0.042*(D1235-1)+0.2)+0.4,0)</f>
        <v>37</v>
      </c>
      <c r="G1235" s="62">
        <f>ROUNDUP((VLOOKUP(B1235,Sheet1!U:AA,5,FALSE)-2)*(0.042*(D1235-1)+0.2)+0.4,0)</f>
        <v>61</v>
      </c>
      <c r="H1235" s="62">
        <f>ROUNDUP((VLOOKUP(B1235,Sheet1!U:AA,6,FALSE)-2)*(0.042*(D1235-1)+0.2)+0.4,0)</f>
        <v>39</v>
      </c>
      <c r="I1235" s="62">
        <f>ROUNDUP((VLOOKUP(B1235,Sheet1!U:AA,7,FALSE)-2)*(0.042*(D1235-1)+0.2)+0.4,0)</f>
        <v>51</v>
      </c>
      <c r="J1235" s="62">
        <f>E1235*8+F1235*2+G1235*3+H1235*3+I1235*1+VLOOKUP(B1235,Sheet1!AU:AZ,2,FALSE)</f>
        <v>981</v>
      </c>
      <c r="K1235" s="62">
        <f>E1235*1+F1235*2+G1235*2+H1235*2+I1235*10+VLOOKUP(B1235,Sheet1!AU:AZ,3,FALSE)</f>
        <v>871</v>
      </c>
      <c r="L1235" s="62">
        <f>E1235*0.1+F1235*2+G1235*0.2+H1235*0.26+I1235*0.1+VLOOKUP(B1235,Sheet1!AU:AZ,4,FALSE)</f>
        <v>128.14</v>
      </c>
      <c r="M1235" s="62">
        <f>E1235*0.1+F1235*0.2+G1235*2+H1235*0.2+I1235*0.1+VLOOKUP(B1235,Sheet1!AU:AZ,5,FALSE)</f>
        <v>169</v>
      </c>
      <c r="N1235" s="62">
        <f>E1235*0.1+F1235*0.2+G1235*0.2+H1235*2+I1235*0.1+VLOOKUP(B1235,Sheet1!AU:AZ,6,FALSE)</f>
        <v>129.4</v>
      </c>
      <c r="O1235" s="62">
        <f t="shared" si="352"/>
        <v>25.3</v>
      </c>
      <c r="P1235" s="62">
        <f t="shared" si="353"/>
        <v>46.5</v>
      </c>
      <c r="R1235" s="9">
        <f t="shared" si="347"/>
        <v>44</v>
      </c>
      <c r="S1235" s="9">
        <f t="shared" si="336"/>
        <v>319.84</v>
      </c>
      <c r="T1235" s="9">
        <f t="shared" si="337"/>
        <v>50.8</v>
      </c>
      <c r="U1235" s="66">
        <f t="shared" si="348"/>
        <v>371</v>
      </c>
      <c r="V1235" s="9">
        <f t="shared" si="349"/>
        <v>445.2</v>
      </c>
      <c r="W1235" s="67">
        <f t="shared" si="350"/>
        <v>176</v>
      </c>
      <c r="Y1235" s="69">
        <f>VLOOKUP(D1235,Sheet2!P:Q,2,FALSE)</f>
        <v>105</v>
      </c>
      <c r="AB1235" s="4" t="str">
        <f>IF('表格编辑 '!D1292="monster","普通","BOSS")</f>
        <v>普通</v>
      </c>
      <c r="AD1235" s="50">
        <f>VLOOKUP(D1235,映射!AK:AL,2,FALSE)</f>
        <v>4</v>
      </c>
      <c r="AE1235" s="50" t="s">
        <v>37</v>
      </c>
      <c r="AF1235" s="4">
        <f>VLOOKUP(AE1235,映射!AN:AO,2,FALSE)</f>
        <v>2</v>
      </c>
      <c r="AG1235" s="50">
        <v>1</v>
      </c>
      <c r="AH1235" s="70">
        <v>1</v>
      </c>
      <c r="AI1235" s="16">
        <f t="shared" si="338"/>
        <v>40879</v>
      </c>
      <c r="AJ1235" s="16">
        <f t="shared" si="339"/>
        <v>50081</v>
      </c>
      <c r="AK1235" s="16">
        <f t="shared" si="340"/>
        <v>44</v>
      </c>
      <c r="AL1235" s="16" t="str">
        <f t="shared" si="341"/>
        <v>冰晶树妖</v>
      </c>
      <c r="AM1235" s="16">
        <f t="shared" si="342"/>
        <v>2968</v>
      </c>
      <c r="AN1235" s="16">
        <f t="shared" si="343"/>
        <v>1962</v>
      </c>
      <c r="AO1235" s="16">
        <f t="shared" si="351"/>
        <v>1006</v>
      </c>
      <c r="AP1235" s="16">
        <f t="shared" si="344"/>
        <v>1987</v>
      </c>
      <c r="AQ1235" s="16">
        <f t="shared" si="345"/>
        <v>1742</v>
      </c>
      <c r="AR1235" s="16">
        <f t="shared" si="346"/>
        <v>193</v>
      </c>
      <c r="AS1235" s="16"/>
      <c r="AT1235" s="16">
        <v>106</v>
      </c>
      <c r="AU1235" s="16">
        <v>71.8</v>
      </c>
      <c r="AV1235" s="16">
        <v>17.3</v>
      </c>
      <c r="AW1235" s="16"/>
    </row>
    <row r="1236" spans="1:49">
      <c r="A1236" s="62">
        <f>'表格编辑 '!A1293</f>
        <v>40880</v>
      </c>
      <c r="B1236" s="62">
        <f>'表格编辑 '!B1293</f>
        <v>50006</v>
      </c>
      <c r="C1236" s="62" t="str">
        <f>VLOOKUP(B1236,映射!A:B,2,FALSE)</f>
        <v>猫人</v>
      </c>
      <c r="D1236" s="62">
        <f>'表格编辑 '!E1293</f>
        <v>44</v>
      </c>
      <c r="E1236" s="62">
        <f>ROUNDUP((VLOOKUP(B1236,Sheet1!U:AA,3,FALSE)-2)*(0.042*(D1236-1)+0.2)+0.4,0)</f>
        <v>43</v>
      </c>
      <c r="F1236" s="62">
        <f>ROUNDUP((VLOOKUP(B1236,Sheet1!U:AA,4,FALSE)-2)*(0.042*(D1236-1)+0.2)+0.4,0)</f>
        <v>51</v>
      </c>
      <c r="G1236" s="62">
        <f>ROUNDUP((VLOOKUP(B1236,Sheet1!U:AA,5,FALSE)-2)*(0.042*(D1236-1)+0.2)+0.4,0)</f>
        <v>27</v>
      </c>
      <c r="H1236" s="62">
        <f>ROUNDUP((VLOOKUP(B1236,Sheet1!U:AA,6,FALSE)-2)*(0.042*(D1236-1)+0.2)+0.4,0)</f>
        <v>49</v>
      </c>
      <c r="I1236" s="62">
        <f>ROUNDUP((VLOOKUP(B1236,Sheet1!U:AA,7,FALSE)-2)*(0.042*(D1236-1)+0.2)+0.4,0)</f>
        <v>45</v>
      </c>
      <c r="J1236" s="62">
        <f>E1236*8+F1236*2+G1236*3+H1236*3+I1236*1+VLOOKUP(B1236,Sheet1!AU:AZ,2,FALSE)</f>
        <v>739</v>
      </c>
      <c r="K1236" s="62">
        <f>E1236*1+F1236*2+G1236*2+H1236*2+I1236*10+VLOOKUP(B1236,Sheet1!AU:AZ,3,FALSE)</f>
        <v>767</v>
      </c>
      <c r="L1236" s="62">
        <f>E1236*0.1+F1236*2+G1236*0.2+H1236*0.26+I1236*0.1+VLOOKUP(B1236,Sheet1!AU:AZ,4,FALSE)</f>
        <v>148.94</v>
      </c>
      <c r="M1236" s="62">
        <f>E1236*0.1+F1236*0.2+G1236*2+H1236*0.2+I1236*0.1+VLOOKUP(B1236,Sheet1!AU:AZ,5,FALSE)</f>
        <v>102.8</v>
      </c>
      <c r="N1236" s="62">
        <f>E1236*0.1+F1236*0.2+G1236*0.2+H1236*2+I1236*0.1+VLOOKUP(B1236,Sheet1!AU:AZ,6,FALSE)</f>
        <v>142.4</v>
      </c>
      <c r="O1236" s="62">
        <f t="shared" si="352"/>
        <v>18.5</v>
      </c>
      <c r="P1236" s="62">
        <f t="shared" si="353"/>
        <v>31.9</v>
      </c>
      <c r="R1236" s="9">
        <f t="shared" si="347"/>
        <v>44</v>
      </c>
      <c r="S1236" s="9">
        <f t="shared" si="336"/>
        <v>319.84</v>
      </c>
      <c r="T1236" s="9">
        <f t="shared" si="337"/>
        <v>50.8</v>
      </c>
      <c r="U1236" s="66">
        <f t="shared" si="348"/>
        <v>488</v>
      </c>
      <c r="V1236" s="9">
        <f t="shared" si="349"/>
        <v>585.6</v>
      </c>
      <c r="W1236" s="67">
        <f t="shared" si="350"/>
        <v>221</v>
      </c>
      <c r="Y1236" s="69">
        <f>VLOOKUP(D1236,Sheet2!P:Q,2,FALSE)</f>
        <v>105</v>
      </c>
      <c r="AB1236" s="4" t="str">
        <f>IF('表格编辑 '!D1293="monster","普通","BOSS")</f>
        <v>普通</v>
      </c>
      <c r="AD1236" s="50">
        <f>VLOOKUP(D1236,映射!AK:AL,2,FALSE)</f>
        <v>4</v>
      </c>
      <c r="AE1236" s="50" t="s">
        <v>37</v>
      </c>
      <c r="AF1236" s="4">
        <f>VLOOKUP(AE1236,映射!AN:AO,2,FALSE)</f>
        <v>2</v>
      </c>
      <c r="AG1236" s="50">
        <v>1</v>
      </c>
      <c r="AH1236" s="70">
        <v>1</v>
      </c>
      <c r="AI1236" s="16">
        <f t="shared" si="338"/>
        <v>40880</v>
      </c>
      <c r="AJ1236" s="16">
        <f t="shared" si="339"/>
        <v>50006</v>
      </c>
      <c r="AK1236" s="16">
        <f t="shared" si="340"/>
        <v>44</v>
      </c>
      <c r="AL1236" s="16" t="str">
        <f t="shared" si="341"/>
        <v>猫人</v>
      </c>
      <c r="AM1236" s="16">
        <f t="shared" si="342"/>
        <v>3904</v>
      </c>
      <c r="AN1236" s="16">
        <f t="shared" si="343"/>
        <v>1478</v>
      </c>
      <c r="AO1236" s="16">
        <f t="shared" si="351"/>
        <v>2426</v>
      </c>
      <c r="AP1236" s="16">
        <f t="shared" si="344"/>
        <v>3165</v>
      </c>
      <c r="AQ1236" s="16">
        <f t="shared" si="345"/>
        <v>1534</v>
      </c>
      <c r="AR1236" s="16">
        <f t="shared" si="346"/>
        <v>224</v>
      </c>
      <c r="AS1236" s="16"/>
      <c r="AT1236" s="16">
        <v>69</v>
      </c>
      <c r="AU1236" s="16">
        <v>103.2</v>
      </c>
      <c r="AV1236" s="16">
        <v>1.7</v>
      </c>
      <c r="AW1236" s="16"/>
    </row>
    <row r="1237" spans="1:49">
      <c r="A1237" s="62">
        <f>'表格编辑 '!A1294</f>
        <v>40881</v>
      </c>
      <c r="B1237" s="62">
        <f>'表格编辑 '!B1294</f>
        <v>50122</v>
      </c>
      <c r="C1237" s="62" t="str">
        <f>VLOOKUP(B1237,映射!A:B,2,FALSE)</f>
        <v>纯白恐怖箱</v>
      </c>
      <c r="D1237" s="62">
        <f>'表格编辑 '!E1294</f>
        <v>44</v>
      </c>
      <c r="E1237" s="62">
        <f>ROUNDUP((VLOOKUP(B1237,Sheet1!U:AA,3,FALSE)-2)*(0.042*(D1237-1)+0.2)+0.4,0)</f>
        <v>35</v>
      </c>
      <c r="F1237" s="62">
        <f>ROUNDUP((VLOOKUP(B1237,Sheet1!U:AA,4,FALSE)-2)*(0.042*(D1237-1)+0.2)+0.4,0)</f>
        <v>65</v>
      </c>
      <c r="G1237" s="62">
        <f>ROUNDUP((VLOOKUP(B1237,Sheet1!U:AA,5,FALSE)-2)*(0.042*(D1237-1)+0.2)+0.4,0)</f>
        <v>75</v>
      </c>
      <c r="H1237" s="62">
        <f>ROUNDUP((VLOOKUP(B1237,Sheet1!U:AA,6,FALSE)-2)*(0.042*(D1237-1)+0.2)+0.4,0)</f>
        <v>29</v>
      </c>
      <c r="I1237" s="62">
        <f>ROUNDUP((VLOOKUP(B1237,Sheet1!U:AA,7,FALSE)-2)*(0.042*(D1237-1)+0.2)+0.4,0)</f>
        <v>81</v>
      </c>
      <c r="J1237" s="62">
        <f>E1237*8+F1237*2+G1237*3+H1237*3+I1237*1+VLOOKUP(B1237,Sheet1!AU:AZ,2,FALSE)</f>
        <v>823</v>
      </c>
      <c r="K1237" s="62">
        <f>E1237*1+F1237*2+G1237*2+H1237*2+I1237*10+VLOOKUP(B1237,Sheet1!AU:AZ,3,FALSE)</f>
        <v>1203</v>
      </c>
      <c r="L1237" s="62">
        <f>E1237*0.1+F1237*2+G1237*0.2+H1237*0.26+I1237*0.1+VLOOKUP(B1237,Sheet1!AU:AZ,4,FALSE)</f>
        <v>184.14</v>
      </c>
      <c r="M1237" s="62">
        <f>E1237*0.1+F1237*0.2+G1237*2+H1237*0.2+I1237*0.1+VLOOKUP(B1237,Sheet1!AU:AZ,5,FALSE)</f>
        <v>200.4</v>
      </c>
      <c r="N1237" s="62">
        <f>E1237*0.1+F1237*0.2+G1237*0.2+H1237*2+I1237*0.1+VLOOKUP(B1237,Sheet1!AU:AZ,6,FALSE)</f>
        <v>117.6</v>
      </c>
      <c r="O1237" s="62">
        <f t="shared" si="352"/>
        <v>59.9</v>
      </c>
      <c r="P1237" s="62">
        <f t="shared" si="353"/>
        <v>11.7</v>
      </c>
      <c r="R1237" s="9">
        <f t="shared" si="347"/>
        <v>44</v>
      </c>
      <c r="S1237" s="9">
        <f t="shared" si="336"/>
        <v>319.84</v>
      </c>
      <c r="T1237" s="9">
        <f t="shared" si="337"/>
        <v>50.8</v>
      </c>
      <c r="U1237" s="66">
        <f t="shared" si="348"/>
        <v>333</v>
      </c>
      <c r="V1237" s="9">
        <f t="shared" si="349"/>
        <v>399.6</v>
      </c>
      <c r="W1237" s="67">
        <f t="shared" si="350"/>
        <v>303</v>
      </c>
      <c r="Y1237" s="69">
        <f>VLOOKUP(D1237,Sheet2!P:Q,2,FALSE)</f>
        <v>105</v>
      </c>
      <c r="AB1237" s="4" t="str">
        <f>IF('表格编辑 '!D1294="monster","普通","BOSS")</f>
        <v>普通</v>
      </c>
      <c r="AD1237" s="50">
        <f>VLOOKUP(D1237,映射!AK:AL,2,FALSE)</f>
        <v>4</v>
      </c>
      <c r="AE1237" s="50" t="s">
        <v>37</v>
      </c>
      <c r="AF1237" s="4">
        <f>VLOOKUP(AE1237,映射!AN:AO,2,FALSE)</f>
        <v>2</v>
      </c>
      <c r="AG1237" s="50">
        <v>1</v>
      </c>
      <c r="AH1237" s="70">
        <v>1</v>
      </c>
      <c r="AI1237" s="16">
        <f t="shared" si="338"/>
        <v>40881</v>
      </c>
      <c r="AJ1237" s="16">
        <f t="shared" si="339"/>
        <v>50122</v>
      </c>
      <c r="AK1237" s="16">
        <f t="shared" si="340"/>
        <v>44</v>
      </c>
      <c r="AL1237" s="16" t="str">
        <f t="shared" si="341"/>
        <v>纯白恐怖箱</v>
      </c>
      <c r="AM1237" s="16">
        <f t="shared" si="342"/>
        <v>2664</v>
      </c>
      <c r="AN1237" s="16">
        <f t="shared" si="343"/>
        <v>1646</v>
      </c>
      <c r="AO1237" s="16">
        <f t="shared" si="351"/>
        <v>1018</v>
      </c>
      <c r="AP1237" s="16">
        <f t="shared" si="344"/>
        <v>1841</v>
      </c>
      <c r="AQ1237" s="16">
        <f t="shared" si="345"/>
        <v>2406</v>
      </c>
      <c r="AR1237" s="16">
        <f t="shared" si="346"/>
        <v>277</v>
      </c>
      <c r="AS1237" s="16"/>
      <c r="AT1237" s="16">
        <v>112.4</v>
      </c>
      <c r="AU1237" s="16">
        <v>56.6</v>
      </c>
      <c r="AV1237" s="16">
        <v>48.8</v>
      </c>
      <c r="AW1237" s="16"/>
    </row>
    <row r="1238" spans="1:49">
      <c r="A1238" s="62">
        <f>'表格编辑 '!A1295</f>
        <v>40882</v>
      </c>
      <c r="B1238" s="62">
        <f>'表格编辑 '!B1295</f>
        <v>50154</v>
      </c>
      <c r="C1238" s="62" t="str">
        <f>VLOOKUP(B1238,映射!A:B,2,FALSE)</f>
        <v>海贼</v>
      </c>
      <c r="D1238" s="62">
        <f>'表格编辑 '!E1295</f>
        <v>44</v>
      </c>
      <c r="E1238" s="62">
        <f>ROUNDUP((VLOOKUP(B1238,Sheet1!U:AA,3,FALSE)-2)*(0.042*(D1238-1)+0.2)+0.4,0)</f>
        <v>35</v>
      </c>
      <c r="F1238" s="62">
        <f>ROUNDUP((VLOOKUP(B1238,Sheet1!U:AA,4,FALSE)-2)*(0.042*(D1238-1)+0.2)+0.4,0)</f>
        <v>59</v>
      </c>
      <c r="G1238" s="62">
        <f>ROUNDUP((VLOOKUP(B1238,Sheet1!U:AA,5,FALSE)-2)*(0.042*(D1238-1)+0.2)+0.4,0)</f>
        <v>43</v>
      </c>
      <c r="H1238" s="62">
        <f>ROUNDUP((VLOOKUP(B1238,Sheet1!U:AA,6,FALSE)-2)*(0.042*(D1238-1)+0.2)+0.4,0)</f>
        <v>53</v>
      </c>
      <c r="I1238" s="62">
        <f>ROUNDUP((VLOOKUP(B1238,Sheet1!U:AA,7,FALSE)-2)*(0.042*(D1238-1)+0.2)+0.4,0)</f>
        <v>25</v>
      </c>
      <c r="J1238" s="62">
        <f>E1238*8+F1238*2+G1238*3+H1238*3+I1238*1+VLOOKUP(B1238,Sheet1!AU:AZ,2,FALSE)</f>
        <v>731</v>
      </c>
      <c r="K1238" s="62">
        <f>E1238*1+F1238*2+G1238*2+H1238*2+I1238*10+VLOOKUP(B1238,Sheet1!AU:AZ,3,FALSE)</f>
        <v>615</v>
      </c>
      <c r="L1238" s="62">
        <f>E1238*0.1+F1238*2+G1238*0.2+H1238*0.26+I1238*0.1+VLOOKUP(B1238,Sheet1!AU:AZ,4,FALSE)</f>
        <v>166.38</v>
      </c>
      <c r="M1238" s="62">
        <f>E1238*0.1+F1238*0.2+G1238*2+H1238*0.2+I1238*0.1+VLOOKUP(B1238,Sheet1!AU:AZ,5,FALSE)</f>
        <v>134.4</v>
      </c>
      <c r="N1238" s="62">
        <f>E1238*0.1+F1238*0.2+G1238*0.2+H1238*2+I1238*0.1+VLOOKUP(B1238,Sheet1!AU:AZ,6,FALSE)</f>
        <v>152.4</v>
      </c>
      <c r="O1238" s="62">
        <f t="shared" si="352"/>
        <v>6.9</v>
      </c>
      <c r="P1238" s="62">
        <f t="shared" si="353"/>
        <v>25.9</v>
      </c>
      <c r="R1238" s="9">
        <f t="shared" si="347"/>
        <v>44</v>
      </c>
      <c r="S1238" s="9">
        <f t="shared" si="336"/>
        <v>319.84</v>
      </c>
      <c r="T1238" s="9">
        <f t="shared" si="337"/>
        <v>50.8</v>
      </c>
      <c r="U1238" s="66">
        <f t="shared" si="348"/>
        <v>424</v>
      </c>
      <c r="V1238" s="9">
        <f t="shared" si="349"/>
        <v>508.8</v>
      </c>
      <c r="W1238" s="67">
        <f t="shared" si="350"/>
        <v>261</v>
      </c>
      <c r="Y1238" s="69">
        <f>VLOOKUP(D1238,Sheet2!P:Q,2,FALSE)</f>
        <v>105</v>
      </c>
      <c r="AB1238" s="4" t="str">
        <f>IF('表格编辑 '!D1295="monster","普通","BOSS")</f>
        <v>普通</v>
      </c>
      <c r="AD1238" s="50">
        <f>VLOOKUP(D1238,映射!AK:AL,2,FALSE)</f>
        <v>4</v>
      </c>
      <c r="AE1238" s="50" t="s">
        <v>37</v>
      </c>
      <c r="AF1238" s="4">
        <f>VLOOKUP(AE1238,映射!AN:AO,2,FALSE)</f>
        <v>2</v>
      </c>
      <c r="AG1238" s="50">
        <v>1</v>
      </c>
      <c r="AH1238" s="70">
        <v>1</v>
      </c>
      <c r="AI1238" s="16">
        <f t="shared" si="338"/>
        <v>40882</v>
      </c>
      <c r="AJ1238" s="16">
        <f t="shared" si="339"/>
        <v>50154</v>
      </c>
      <c r="AK1238" s="16">
        <f t="shared" si="340"/>
        <v>44</v>
      </c>
      <c r="AL1238" s="16" t="str">
        <f t="shared" si="341"/>
        <v>海贼</v>
      </c>
      <c r="AM1238" s="16">
        <f t="shared" si="342"/>
        <v>3392</v>
      </c>
      <c r="AN1238" s="16">
        <f t="shared" si="343"/>
        <v>1462</v>
      </c>
      <c r="AO1238" s="16">
        <f t="shared" si="351"/>
        <v>1930</v>
      </c>
      <c r="AP1238" s="16">
        <f t="shared" si="344"/>
        <v>2661</v>
      </c>
      <c r="AQ1238" s="16">
        <f t="shared" si="345"/>
        <v>1230</v>
      </c>
      <c r="AR1238" s="16">
        <f t="shared" si="346"/>
        <v>250</v>
      </c>
      <c r="AS1238" s="16"/>
      <c r="AT1238" s="16">
        <v>98.3</v>
      </c>
      <c r="AU1238" s="16">
        <v>112.7</v>
      </c>
      <c r="AV1238" s="16">
        <v>5.6</v>
      </c>
      <c r="AW1238" s="16"/>
    </row>
    <row r="1239" spans="1:49">
      <c r="A1239" s="62">
        <f>'表格编辑 '!A1296</f>
        <v>40883</v>
      </c>
      <c r="B1239" s="62">
        <f>'表格编辑 '!B1296</f>
        <v>50075</v>
      </c>
      <c r="C1239" s="62" t="str">
        <f>VLOOKUP(B1239,映射!A:B,2,FALSE)</f>
        <v>火蜘蛛</v>
      </c>
      <c r="D1239" s="62">
        <f>'表格编辑 '!E1296</f>
        <v>44</v>
      </c>
      <c r="E1239" s="62">
        <f>ROUNDUP((VLOOKUP(B1239,Sheet1!U:AA,3,FALSE)-2)*(0.042*(D1239-1)+0.2)+0.4,0)</f>
        <v>41</v>
      </c>
      <c r="F1239" s="62">
        <f>ROUNDUP((VLOOKUP(B1239,Sheet1!U:AA,4,FALSE)-2)*(0.042*(D1239-1)+0.2)+0.4,0)</f>
        <v>41</v>
      </c>
      <c r="G1239" s="62">
        <f>ROUNDUP((VLOOKUP(B1239,Sheet1!U:AA,5,FALSE)-2)*(0.042*(D1239-1)+0.2)+0.4,0)</f>
        <v>29</v>
      </c>
      <c r="H1239" s="62">
        <f>ROUNDUP((VLOOKUP(B1239,Sheet1!U:AA,6,FALSE)-2)*(0.042*(D1239-1)+0.2)+0.4,0)</f>
        <v>47</v>
      </c>
      <c r="I1239" s="62">
        <f>ROUNDUP((VLOOKUP(B1239,Sheet1!U:AA,7,FALSE)-2)*(0.042*(D1239-1)+0.2)+0.4,0)</f>
        <v>37</v>
      </c>
      <c r="J1239" s="62">
        <f>E1239*8+F1239*2+G1239*3+H1239*3+I1239*1+VLOOKUP(B1239,Sheet1!AU:AZ,2,FALSE)</f>
        <v>695</v>
      </c>
      <c r="K1239" s="62">
        <f>E1239*1+F1239*2+G1239*2+H1239*2+I1239*10+VLOOKUP(B1239,Sheet1!AU:AZ,3,FALSE)</f>
        <v>665</v>
      </c>
      <c r="L1239" s="62">
        <f>E1239*0.1+F1239*2+G1239*0.2+H1239*0.26+I1239*0.1+VLOOKUP(B1239,Sheet1!AU:AZ,4,FALSE)</f>
        <v>127.82</v>
      </c>
      <c r="M1239" s="62">
        <f>E1239*0.1+F1239*0.2+G1239*2+H1239*0.2+I1239*0.1+VLOOKUP(B1239,Sheet1!AU:AZ,5,FALSE)</f>
        <v>103.4</v>
      </c>
      <c r="N1239" s="62">
        <f>E1239*0.1+F1239*0.2+G1239*0.2+H1239*2+I1239*0.1+VLOOKUP(B1239,Sheet1!AU:AZ,6,FALSE)</f>
        <v>135.8</v>
      </c>
      <c r="O1239" s="62">
        <f t="shared" si="352"/>
        <v>14.3</v>
      </c>
      <c r="P1239" s="62">
        <f t="shared" si="353"/>
        <v>31.5</v>
      </c>
      <c r="R1239" s="9">
        <f t="shared" si="347"/>
        <v>44</v>
      </c>
      <c r="S1239" s="9">
        <f t="shared" ref="S1239:S1302" si="354">VLOOKUP(R1239,LVgongfang,9,FALSE)+Y1239</f>
        <v>319.84</v>
      </c>
      <c r="T1239" s="9">
        <f t="shared" ref="T1239:T1302" si="355">VLOOKUP(R1239,LVgongfang,10,FALSE)</f>
        <v>50.8</v>
      </c>
      <c r="U1239" s="66">
        <f t="shared" si="348"/>
        <v>487</v>
      </c>
      <c r="V1239" s="9">
        <f t="shared" si="349"/>
        <v>584.4</v>
      </c>
      <c r="W1239" s="67">
        <f t="shared" si="350"/>
        <v>175</v>
      </c>
      <c r="Y1239" s="69">
        <f>VLOOKUP(D1239,Sheet2!P:Q,2,FALSE)</f>
        <v>105</v>
      </c>
      <c r="AB1239" s="4" t="str">
        <f>IF('表格编辑 '!D1296="monster","普通","BOSS")</f>
        <v>普通</v>
      </c>
      <c r="AD1239" s="50">
        <f>VLOOKUP(D1239,映射!AK:AL,2,FALSE)</f>
        <v>4</v>
      </c>
      <c r="AE1239" s="50" t="s">
        <v>37</v>
      </c>
      <c r="AF1239" s="4">
        <f>VLOOKUP(AE1239,映射!AN:AO,2,FALSE)</f>
        <v>2</v>
      </c>
      <c r="AG1239" s="50">
        <v>1</v>
      </c>
      <c r="AH1239" s="70">
        <v>1</v>
      </c>
      <c r="AI1239" s="16">
        <f t="shared" ref="AI1239:AI1302" si="356">A1239</f>
        <v>40883</v>
      </c>
      <c r="AJ1239" s="16">
        <f t="shared" ref="AJ1239:AJ1302" si="357">B1239</f>
        <v>50075</v>
      </c>
      <c r="AK1239" s="16">
        <f t="shared" ref="AK1239:AK1302" si="358">D1239</f>
        <v>44</v>
      </c>
      <c r="AL1239" s="16" t="str">
        <f t="shared" ref="AL1239:AL1302" si="359">C1239</f>
        <v>火蜘蛛</v>
      </c>
      <c r="AM1239" s="16">
        <f t="shared" ref="AM1239:AM1302" si="360">U1239*AD1239*AG1239*AF1239</f>
        <v>3896</v>
      </c>
      <c r="AN1239" s="16">
        <f t="shared" ref="AN1239:AN1302" si="361">J1239*AF1239</f>
        <v>1390</v>
      </c>
      <c r="AO1239" s="16">
        <f t="shared" si="351"/>
        <v>2506</v>
      </c>
      <c r="AP1239" s="16">
        <f t="shared" ref="AP1239:AP1302" si="362">J1239+AO1239</f>
        <v>3201</v>
      </c>
      <c r="AQ1239" s="16">
        <f t="shared" ref="AQ1239:AQ1302" si="363">K1239*AF1239</f>
        <v>1330</v>
      </c>
      <c r="AR1239" s="16">
        <f t="shared" ref="AR1239:AR1302" si="364">ROUNDUP(L1239*IF(AF1239&gt;1,1.5,1),0)</f>
        <v>192</v>
      </c>
      <c r="AS1239" s="16"/>
      <c r="AT1239" s="16">
        <v>71.7</v>
      </c>
      <c r="AU1239" s="16">
        <v>98.7</v>
      </c>
      <c r="AV1239" s="16">
        <v>12.6</v>
      </c>
      <c r="AW1239" s="16"/>
    </row>
    <row r="1240" spans="1:49">
      <c r="A1240" s="62">
        <f>'表格编辑 '!A1297</f>
        <v>40884</v>
      </c>
      <c r="B1240" s="62">
        <f>'表格编辑 '!B1297</f>
        <v>50065</v>
      </c>
      <c r="C1240" s="62" t="str">
        <f>VLOOKUP(B1240,映射!A:B,2,FALSE)</f>
        <v>虎头蜂</v>
      </c>
      <c r="D1240" s="62">
        <f>'表格编辑 '!E1297</f>
        <v>44</v>
      </c>
      <c r="E1240" s="62">
        <f>ROUNDUP((VLOOKUP(B1240,Sheet1!U:AA,3,FALSE)-2)*(0.042*(D1240-1)+0.2)+0.4,0)</f>
        <v>23</v>
      </c>
      <c r="F1240" s="62">
        <f>ROUNDUP((VLOOKUP(B1240,Sheet1!U:AA,4,FALSE)-2)*(0.042*(D1240-1)+0.2)+0.4,0)</f>
        <v>77</v>
      </c>
      <c r="G1240" s="62">
        <f>ROUNDUP((VLOOKUP(B1240,Sheet1!U:AA,5,FALSE)-2)*(0.042*(D1240-1)+0.2)+0.4,0)</f>
        <v>13</v>
      </c>
      <c r="H1240" s="62">
        <f>ROUNDUP((VLOOKUP(B1240,Sheet1!U:AA,6,FALSE)-2)*(0.042*(D1240-1)+0.2)+0.4,0)</f>
        <v>73</v>
      </c>
      <c r="I1240" s="62">
        <f>ROUNDUP((VLOOKUP(B1240,Sheet1!U:AA,7,FALSE)-2)*(0.042*(D1240-1)+0.2)+0.4,0)</f>
        <v>19</v>
      </c>
      <c r="J1240" s="62">
        <f>E1240*8+F1240*2+G1240*3+H1240*3+I1240*1+VLOOKUP(B1240,Sheet1!AU:AZ,2,FALSE)</f>
        <v>635</v>
      </c>
      <c r="K1240" s="62">
        <f>E1240*1+F1240*2+G1240*2+H1240*2+I1240*10+VLOOKUP(B1240,Sheet1!AU:AZ,3,FALSE)</f>
        <v>559</v>
      </c>
      <c r="L1240" s="62">
        <f>E1240*0.1+F1240*2+G1240*0.2+H1240*0.26+I1240*0.1+VLOOKUP(B1240,Sheet1!AU:AZ,4,FALSE)</f>
        <v>199.78</v>
      </c>
      <c r="M1240" s="62">
        <f>E1240*0.1+F1240*0.2+G1240*2+H1240*0.2+I1240*0.1+VLOOKUP(B1240,Sheet1!AU:AZ,5,FALSE)</f>
        <v>80.2</v>
      </c>
      <c r="N1240" s="62">
        <f>E1240*0.1+F1240*0.2+G1240*0.2+H1240*2+I1240*0.1+VLOOKUP(B1240,Sheet1!AU:AZ,6,FALSE)</f>
        <v>188.2</v>
      </c>
      <c r="O1240" s="62">
        <f t="shared" si="352"/>
        <v>-4.1</v>
      </c>
      <c r="P1240" s="62">
        <f t="shared" si="353"/>
        <v>22.1</v>
      </c>
      <c r="R1240" s="9">
        <f t="shared" ref="R1240:R1303" si="365">D1240</f>
        <v>44</v>
      </c>
      <c r="S1240" s="9">
        <f t="shared" si="354"/>
        <v>319.84</v>
      </c>
      <c r="T1240" s="9">
        <f t="shared" si="355"/>
        <v>50.8</v>
      </c>
      <c r="U1240" s="66">
        <f t="shared" ref="U1240:U1303" si="366">ROUND((S1240^2*3)/(S1240+M1240*3),0)</f>
        <v>548</v>
      </c>
      <c r="V1240" s="9">
        <f t="shared" ref="V1240:V1303" si="367">U1240*1.2</f>
        <v>657.6</v>
      </c>
      <c r="W1240" s="67">
        <f t="shared" ref="W1240:W1303" si="368">ROUNDUP((L1240^2*3)/(L1240+T1240*3),0)</f>
        <v>340</v>
      </c>
      <c r="Y1240" s="69">
        <f>VLOOKUP(D1240,Sheet2!P:Q,2,FALSE)</f>
        <v>105</v>
      </c>
      <c r="AB1240" s="4" t="str">
        <f>IF('表格编辑 '!D1297="monster","普通","BOSS")</f>
        <v>普通</v>
      </c>
      <c r="AD1240" s="50">
        <f>VLOOKUP(D1240,映射!AK:AL,2,FALSE)</f>
        <v>4</v>
      </c>
      <c r="AE1240" s="50" t="s">
        <v>37</v>
      </c>
      <c r="AF1240" s="4">
        <f>VLOOKUP(AE1240,映射!AN:AO,2,FALSE)</f>
        <v>2</v>
      </c>
      <c r="AG1240" s="50">
        <v>1</v>
      </c>
      <c r="AH1240" s="70">
        <v>1</v>
      </c>
      <c r="AI1240" s="16">
        <f t="shared" si="356"/>
        <v>40884</v>
      </c>
      <c r="AJ1240" s="16">
        <f t="shared" si="357"/>
        <v>50065</v>
      </c>
      <c r="AK1240" s="16">
        <f t="shared" si="358"/>
        <v>44</v>
      </c>
      <c r="AL1240" s="16" t="str">
        <f t="shared" si="359"/>
        <v>虎头蜂</v>
      </c>
      <c r="AM1240" s="16">
        <f t="shared" si="360"/>
        <v>4384</v>
      </c>
      <c r="AN1240" s="16">
        <f t="shared" si="361"/>
        <v>1270</v>
      </c>
      <c r="AO1240" s="16">
        <f t="shared" ref="AO1240:AO1303" si="369">AM1240-AN1240</f>
        <v>3114</v>
      </c>
      <c r="AP1240" s="16">
        <f t="shared" si="362"/>
        <v>3749</v>
      </c>
      <c r="AQ1240" s="16">
        <f t="shared" si="363"/>
        <v>1118</v>
      </c>
      <c r="AR1240" s="16">
        <f t="shared" si="364"/>
        <v>300</v>
      </c>
      <c r="AS1240" s="16"/>
      <c r="AT1240" s="16">
        <v>51.4</v>
      </c>
      <c r="AU1240" s="16">
        <v>145</v>
      </c>
      <c r="AV1240" s="16">
        <v>-3.9</v>
      </c>
      <c r="AW1240" s="16"/>
    </row>
    <row r="1241" spans="1:49">
      <c r="A1241" s="62">
        <f>'表格编辑 '!A1298</f>
        <v>40885</v>
      </c>
      <c r="B1241" s="62">
        <f>'表格编辑 '!B1298</f>
        <v>50112</v>
      </c>
      <c r="C1241" s="62" t="str">
        <f>VLOOKUP(B1241,映射!A:B,2,FALSE)</f>
        <v>阴影</v>
      </c>
      <c r="D1241" s="62">
        <f>'表格编辑 '!E1298</f>
        <v>44</v>
      </c>
      <c r="E1241" s="62">
        <f>ROUNDUP((VLOOKUP(B1241,Sheet1!U:AA,3,FALSE)-2)*(0.042*(D1241-1)+0.2)+0.4,0)</f>
        <v>53</v>
      </c>
      <c r="F1241" s="62">
        <f>ROUNDUP((VLOOKUP(B1241,Sheet1!U:AA,4,FALSE)-2)*(0.042*(D1241-1)+0.2)+0.4,0)</f>
        <v>45</v>
      </c>
      <c r="G1241" s="62">
        <f>ROUNDUP((VLOOKUP(B1241,Sheet1!U:AA,5,FALSE)-2)*(0.042*(D1241-1)+0.2)+0.4,0)</f>
        <v>41</v>
      </c>
      <c r="H1241" s="62">
        <f>ROUNDUP((VLOOKUP(B1241,Sheet1!U:AA,6,FALSE)-2)*(0.042*(D1241-1)+0.2)+0.4,0)</f>
        <v>41</v>
      </c>
      <c r="I1241" s="62">
        <f>ROUNDUP((VLOOKUP(B1241,Sheet1!U:AA,7,FALSE)-2)*(0.042*(D1241-1)+0.2)+0.4,0)</f>
        <v>45</v>
      </c>
      <c r="J1241" s="62">
        <f>E1241*8+F1241*2+G1241*3+H1241*3+I1241*1+VLOOKUP(B1241,Sheet1!AU:AZ,2,FALSE)</f>
        <v>825</v>
      </c>
      <c r="K1241" s="62">
        <f>E1241*1+F1241*2+G1241*2+H1241*2+I1241*10+VLOOKUP(B1241,Sheet1!AU:AZ,3,FALSE)</f>
        <v>777</v>
      </c>
      <c r="L1241" s="62">
        <f>E1241*0.1+F1241*2+G1241*0.2+H1241*0.26+I1241*0.1+VLOOKUP(B1241,Sheet1!AU:AZ,4,FALSE)</f>
        <v>138.66</v>
      </c>
      <c r="M1241" s="62">
        <f>E1241*0.1+F1241*0.2+G1241*2+H1241*0.2+I1241*0.1+VLOOKUP(B1241,Sheet1!AU:AZ,5,FALSE)</f>
        <v>129</v>
      </c>
      <c r="N1241" s="62">
        <f>E1241*0.1+F1241*0.2+G1241*0.2+H1241*2+I1241*0.1+VLOOKUP(B1241,Sheet1!AU:AZ,6,FALSE)</f>
        <v>129</v>
      </c>
      <c r="O1241" s="62">
        <f t="shared" si="352"/>
        <v>19.7</v>
      </c>
      <c r="P1241" s="62">
        <f t="shared" si="353"/>
        <v>37.5</v>
      </c>
      <c r="R1241" s="9">
        <f t="shared" si="365"/>
        <v>44</v>
      </c>
      <c r="S1241" s="9">
        <f t="shared" si="354"/>
        <v>319.84</v>
      </c>
      <c r="T1241" s="9">
        <f t="shared" si="355"/>
        <v>50.8</v>
      </c>
      <c r="U1241" s="66">
        <f t="shared" si="366"/>
        <v>434</v>
      </c>
      <c r="V1241" s="9">
        <f t="shared" si="367"/>
        <v>520.8</v>
      </c>
      <c r="W1241" s="67">
        <f t="shared" si="368"/>
        <v>199</v>
      </c>
      <c r="Y1241" s="69">
        <f>VLOOKUP(D1241,Sheet2!P:Q,2,FALSE)</f>
        <v>105</v>
      </c>
      <c r="AB1241" s="4" t="str">
        <f>IF('表格编辑 '!D1298="monster","普通","BOSS")</f>
        <v>BOSS</v>
      </c>
      <c r="AD1241" s="50">
        <f>VLOOKUP(D1241,映射!AK:AL,2,FALSE)</f>
        <v>4</v>
      </c>
      <c r="AE1241" s="50" t="s">
        <v>37</v>
      </c>
      <c r="AF1241" s="4">
        <f>VLOOKUP(AE1241,映射!AN:AO,2,FALSE)</f>
        <v>2</v>
      </c>
      <c r="AG1241" s="50">
        <v>1</v>
      </c>
      <c r="AH1241" s="70">
        <v>1</v>
      </c>
      <c r="AI1241" s="16">
        <f t="shared" si="356"/>
        <v>40885</v>
      </c>
      <c r="AJ1241" s="16">
        <f t="shared" si="357"/>
        <v>50112</v>
      </c>
      <c r="AK1241" s="16">
        <f t="shared" si="358"/>
        <v>44</v>
      </c>
      <c r="AL1241" s="16" t="str">
        <f t="shared" si="359"/>
        <v>阴影</v>
      </c>
      <c r="AM1241" s="16">
        <f t="shared" si="360"/>
        <v>3472</v>
      </c>
      <c r="AN1241" s="16">
        <f t="shared" si="361"/>
        <v>1650</v>
      </c>
      <c r="AO1241" s="16">
        <f t="shared" si="369"/>
        <v>1822</v>
      </c>
      <c r="AP1241" s="16">
        <f t="shared" si="362"/>
        <v>2647</v>
      </c>
      <c r="AQ1241" s="16">
        <f t="shared" si="363"/>
        <v>1554</v>
      </c>
      <c r="AR1241" s="16">
        <f t="shared" si="364"/>
        <v>208</v>
      </c>
      <c r="AS1241" s="16"/>
      <c r="AT1241" s="16">
        <v>93.2</v>
      </c>
      <c r="AU1241" s="16">
        <v>93.2</v>
      </c>
      <c r="AV1241" s="16">
        <v>17.3</v>
      </c>
      <c r="AW1241" s="16"/>
    </row>
    <row r="1242" spans="1:49">
      <c r="A1242" s="62">
        <f>'表格编辑 '!A1299</f>
        <v>40886</v>
      </c>
      <c r="B1242" s="62">
        <f>'表格编辑 '!B1299</f>
        <v>50045</v>
      </c>
      <c r="C1242" s="62" t="str">
        <f>VLOOKUP(B1242,映射!A:B,2,FALSE)</f>
        <v>血魔</v>
      </c>
      <c r="D1242" s="62">
        <f>'表格编辑 '!E1299</f>
        <v>49</v>
      </c>
      <c r="E1242" s="62">
        <f>ROUNDUP((VLOOKUP(B1242,Sheet1!U:AA,3,FALSE)-2)*(0.042*(D1242-1)+0.2)+0.4,0)</f>
        <v>25</v>
      </c>
      <c r="F1242" s="62">
        <f>ROUNDUP((VLOOKUP(B1242,Sheet1!U:AA,4,FALSE)-2)*(0.042*(D1242-1)+0.2)+0.4,0)</f>
        <v>65</v>
      </c>
      <c r="G1242" s="62">
        <f>ROUNDUP((VLOOKUP(B1242,Sheet1!U:AA,5,FALSE)-2)*(0.042*(D1242-1)+0.2)+0.4,0)</f>
        <v>54</v>
      </c>
      <c r="H1242" s="62">
        <f>ROUNDUP((VLOOKUP(B1242,Sheet1!U:AA,6,FALSE)-2)*(0.042*(D1242-1)+0.2)+0.4,0)</f>
        <v>52</v>
      </c>
      <c r="I1242" s="62">
        <f>ROUNDUP((VLOOKUP(B1242,Sheet1!U:AA,7,FALSE)-2)*(0.042*(D1242-1)+0.2)+0.4,0)</f>
        <v>52</v>
      </c>
      <c r="J1242" s="62">
        <f>E1242*8+F1242*2+G1242*3+H1242*3+I1242*1+VLOOKUP(B1242,Sheet1!AU:AZ,2,FALSE)</f>
        <v>720</v>
      </c>
      <c r="K1242" s="62">
        <f>E1242*1+F1242*2+G1242*2+H1242*2+I1242*10+VLOOKUP(B1242,Sheet1!AU:AZ,3,FALSE)</f>
        <v>907</v>
      </c>
      <c r="L1242" s="62">
        <f>E1242*0.1+F1242*2+G1242*0.2+H1242*0.26+I1242*0.1+VLOOKUP(B1242,Sheet1!AU:AZ,4,FALSE)</f>
        <v>182.02</v>
      </c>
      <c r="M1242" s="62">
        <f>E1242*0.1+F1242*0.2+G1242*2+H1242*0.2+I1242*0.1+VLOOKUP(B1242,Sheet1!AU:AZ,5,FALSE)</f>
        <v>159.1</v>
      </c>
      <c r="N1242" s="62">
        <f>E1242*0.1+F1242*0.2+G1242*0.2+H1242*2+I1242*0.1+VLOOKUP(B1242,Sheet1!AU:AZ,6,FALSE)</f>
        <v>155.5</v>
      </c>
      <c r="O1242" s="62">
        <f t="shared" si="352"/>
        <v>33.2</v>
      </c>
      <c r="P1242" s="62">
        <f t="shared" si="353"/>
        <v>13.3</v>
      </c>
      <c r="R1242" s="9">
        <f t="shared" si="365"/>
        <v>49</v>
      </c>
      <c r="S1242" s="9">
        <f t="shared" si="354"/>
        <v>342.44</v>
      </c>
      <c r="T1242" s="9">
        <f t="shared" si="355"/>
        <v>54.8</v>
      </c>
      <c r="U1242" s="66">
        <f t="shared" si="366"/>
        <v>429</v>
      </c>
      <c r="V1242" s="9">
        <f t="shared" si="367"/>
        <v>514.8</v>
      </c>
      <c r="W1242" s="67">
        <f t="shared" si="368"/>
        <v>287</v>
      </c>
      <c r="Y1242" s="69">
        <f>VLOOKUP(D1242,Sheet2!P:Q,2,FALSE)</f>
        <v>105</v>
      </c>
      <c r="AB1242" s="4" t="str">
        <f>IF('表格编辑 '!D1299="monster","普通","BOSS")</f>
        <v>普通</v>
      </c>
      <c r="AD1242" s="50">
        <f>VLOOKUP(D1242,映射!AK:AL,2,FALSE)</f>
        <v>4</v>
      </c>
      <c r="AE1242" s="50" t="s">
        <v>37</v>
      </c>
      <c r="AF1242" s="4">
        <f>VLOOKUP(AE1242,映射!AN:AO,2,FALSE)</f>
        <v>2</v>
      </c>
      <c r="AG1242" s="50">
        <v>1</v>
      </c>
      <c r="AH1242" s="70">
        <v>1</v>
      </c>
      <c r="AI1242" s="16">
        <f t="shared" si="356"/>
        <v>40886</v>
      </c>
      <c r="AJ1242" s="16">
        <f t="shared" si="357"/>
        <v>50045</v>
      </c>
      <c r="AK1242" s="16">
        <f t="shared" si="358"/>
        <v>49</v>
      </c>
      <c r="AL1242" s="16" t="str">
        <f t="shared" si="359"/>
        <v>血魔</v>
      </c>
      <c r="AM1242" s="16">
        <f t="shared" si="360"/>
        <v>3432</v>
      </c>
      <c r="AN1242" s="16">
        <f t="shared" si="361"/>
        <v>1440</v>
      </c>
      <c r="AO1242" s="16">
        <f t="shared" si="369"/>
        <v>1992</v>
      </c>
      <c r="AP1242" s="16">
        <f t="shared" si="362"/>
        <v>2712</v>
      </c>
      <c r="AQ1242" s="16">
        <f t="shared" si="363"/>
        <v>1814</v>
      </c>
      <c r="AR1242" s="16">
        <f t="shared" si="364"/>
        <v>274</v>
      </c>
      <c r="AS1242" s="16"/>
      <c r="AT1242" s="16">
        <v>121.1</v>
      </c>
      <c r="AU1242" s="16">
        <v>117.5</v>
      </c>
      <c r="AV1242" s="16">
        <v>28.6</v>
      </c>
      <c r="AW1242" s="16"/>
    </row>
    <row r="1243" spans="1:49">
      <c r="A1243" s="62">
        <f>'表格编辑 '!A1300</f>
        <v>40887</v>
      </c>
      <c r="B1243" s="62">
        <f>'表格编辑 '!B1300</f>
        <v>50121</v>
      </c>
      <c r="C1243" s="62" t="str">
        <f>VLOOKUP(B1243,映射!A:B,2,FALSE)</f>
        <v>绿蛙恐怖箱</v>
      </c>
      <c r="D1243" s="62">
        <f>'表格编辑 '!E1300</f>
        <v>49</v>
      </c>
      <c r="E1243" s="62">
        <f>ROUNDUP((VLOOKUP(B1243,Sheet1!U:AA,3,FALSE)-2)*(0.042*(D1243-1)+0.2)+0.4,0)</f>
        <v>25</v>
      </c>
      <c r="F1243" s="62">
        <f>ROUNDUP((VLOOKUP(B1243,Sheet1!U:AA,4,FALSE)-2)*(0.042*(D1243-1)+0.2)+0.4,0)</f>
        <v>74</v>
      </c>
      <c r="G1243" s="62">
        <f>ROUNDUP((VLOOKUP(B1243,Sheet1!U:AA,5,FALSE)-2)*(0.042*(D1243-1)+0.2)+0.4,0)</f>
        <v>61</v>
      </c>
      <c r="H1243" s="62">
        <f>ROUNDUP((VLOOKUP(B1243,Sheet1!U:AA,6,FALSE)-2)*(0.042*(D1243-1)+0.2)+0.4,0)</f>
        <v>52</v>
      </c>
      <c r="I1243" s="62">
        <f>ROUNDUP((VLOOKUP(B1243,Sheet1!U:AA,7,FALSE)-2)*(0.042*(D1243-1)+0.2)+0.4,0)</f>
        <v>47</v>
      </c>
      <c r="J1243" s="62">
        <f>E1243*8+F1243*2+G1243*3+H1243*3+I1243*1+VLOOKUP(B1243,Sheet1!AU:AZ,2,FALSE)</f>
        <v>754</v>
      </c>
      <c r="K1243" s="62">
        <f>E1243*1+F1243*2+G1243*2+H1243*2+I1243*10+VLOOKUP(B1243,Sheet1!AU:AZ,3,FALSE)</f>
        <v>889</v>
      </c>
      <c r="L1243" s="62">
        <f>E1243*0.1+F1243*2+G1243*0.2+H1243*0.26+I1243*0.1+VLOOKUP(B1243,Sheet1!AU:AZ,4,FALSE)</f>
        <v>200.92</v>
      </c>
      <c r="M1243" s="62">
        <f>E1243*0.1+F1243*0.2+G1243*2+H1243*0.2+I1243*0.1+VLOOKUP(B1243,Sheet1!AU:AZ,5,FALSE)</f>
        <v>174.4</v>
      </c>
      <c r="N1243" s="62">
        <f>E1243*0.1+F1243*0.2+G1243*0.2+H1243*2+I1243*0.1+VLOOKUP(B1243,Sheet1!AU:AZ,6,FALSE)</f>
        <v>158.2</v>
      </c>
      <c r="O1243" s="62">
        <f t="shared" si="352"/>
        <v>29.7</v>
      </c>
      <c r="P1243" s="62">
        <f t="shared" si="353"/>
        <v>12.2</v>
      </c>
      <c r="R1243" s="9">
        <f t="shared" si="365"/>
        <v>49</v>
      </c>
      <c r="S1243" s="9">
        <f t="shared" si="354"/>
        <v>342.44</v>
      </c>
      <c r="T1243" s="9">
        <f t="shared" si="355"/>
        <v>54.8</v>
      </c>
      <c r="U1243" s="66">
        <f t="shared" si="366"/>
        <v>406</v>
      </c>
      <c r="V1243" s="9">
        <f t="shared" si="367"/>
        <v>487.2</v>
      </c>
      <c r="W1243" s="67">
        <f t="shared" si="368"/>
        <v>332</v>
      </c>
      <c r="Y1243" s="69">
        <f>VLOOKUP(D1243,Sheet2!P:Q,2,FALSE)</f>
        <v>105</v>
      </c>
      <c r="AB1243" s="4" t="str">
        <f>IF('表格编辑 '!D1300="monster","普通","BOSS")</f>
        <v>普通</v>
      </c>
      <c r="AD1243" s="50">
        <f>VLOOKUP(D1243,映射!AK:AL,2,FALSE)</f>
        <v>4</v>
      </c>
      <c r="AE1243" s="50" t="s">
        <v>37</v>
      </c>
      <c r="AF1243" s="4">
        <f>VLOOKUP(AE1243,映射!AN:AO,2,FALSE)</f>
        <v>2</v>
      </c>
      <c r="AG1243" s="50">
        <v>1</v>
      </c>
      <c r="AH1243" s="70">
        <v>1</v>
      </c>
      <c r="AI1243" s="16">
        <f t="shared" si="356"/>
        <v>40887</v>
      </c>
      <c r="AJ1243" s="16">
        <f t="shared" si="357"/>
        <v>50121</v>
      </c>
      <c r="AK1243" s="16">
        <f t="shared" si="358"/>
        <v>49</v>
      </c>
      <c r="AL1243" s="16" t="str">
        <f t="shared" si="359"/>
        <v>绿蛙恐怖箱</v>
      </c>
      <c r="AM1243" s="16">
        <f t="shared" si="360"/>
        <v>3248</v>
      </c>
      <c r="AN1243" s="16">
        <f t="shared" si="361"/>
        <v>1508</v>
      </c>
      <c r="AO1243" s="16">
        <f t="shared" si="369"/>
        <v>1740</v>
      </c>
      <c r="AP1243" s="16">
        <f t="shared" si="362"/>
        <v>2494</v>
      </c>
      <c r="AQ1243" s="16">
        <f t="shared" si="363"/>
        <v>1778</v>
      </c>
      <c r="AR1243" s="16">
        <f t="shared" si="364"/>
        <v>302</v>
      </c>
      <c r="AS1243" s="16"/>
      <c r="AT1243" s="16">
        <v>128.3</v>
      </c>
      <c r="AU1243" s="16">
        <v>61.7</v>
      </c>
      <c r="AV1243" s="16">
        <v>28.8</v>
      </c>
      <c r="AW1243" s="16"/>
    </row>
    <row r="1244" spans="1:49">
      <c r="A1244" s="62">
        <f>'表格编辑 '!A1301</f>
        <v>40888</v>
      </c>
      <c r="B1244" s="62">
        <f>'表格编辑 '!B1301</f>
        <v>50134</v>
      </c>
      <c r="C1244" s="62" t="str">
        <f>VLOOKUP(B1244,映射!A:B,2,FALSE)</f>
        <v>猎豹蜥蜴</v>
      </c>
      <c r="D1244" s="62">
        <f>'表格编辑 '!E1301</f>
        <v>49</v>
      </c>
      <c r="E1244" s="62">
        <f>ROUNDUP((VLOOKUP(B1244,Sheet1!U:AA,3,FALSE)-2)*(0.042*(D1244-1)+0.2)+0.4,0)</f>
        <v>47</v>
      </c>
      <c r="F1244" s="62">
        <f>ROUNDUP((VLOOKUP(B1244,Sheet1!U:AA,4,FALSE)-2)*(0.042*(D1244-1)+0.2)+0.4,0)</f>
        <v>76</v>
      </c>
      <c r="G1244" s="62">
        <f>ROUNDUP((VLOOKUP(B1244,Sheet1!U:AA,5,FALSE)-2)*(0.042*(D1244-1)+0.2)+0.4,0)</f>
        <v>59</v>
      </c>
      <c r="H1244" s="62">
        <f>ROUNDUP((VLOOKUP(B1244,Sheet1!U:AA,6,FALSE)-2)*(0.042*(D1244-1)+0.2)+0.4,0)</f>
        <v>19</v>
      </c>
      <c r="I1244" s="62">
        <f>ROUNDUP((VLOOKUP(B1244,Sheet1!U:AA,7,FALSE)-2)*(0.042*(D1244-1)+0.2)+0.4,0)</f>
        <v>25</v>
      </c>
      <c r="J1244" s="62">
        <f>E1244*8+F1244*2+G1244*3+H1244*3+I1244*1+VLOOKUP(B1244,Sheet1!AU:AZ,2,FALSE)</f>
        <v>807</v>
      </c>
      <c r="K1244" s="62">
        <f>E1244*1+F1244*2+G1244*2+H1244*2+I1244*10+VLOOKUP(B1244,Sheet1!AU:AZ,3,FALSE)</f>
        <v>625</v>
      </c>
      <c r="L1244" s="62">
        <f>E1244*0.1+F1244*2+G1244*0.2+H1244*0.26+I1244*0.1+VLOOKUP(B1244,Sheet1!AU:AZ,4,FALSE)</f>
        <v>195.94</v>
      </c>
      <c r="M1244" s="62">
        <f>E1244*0.1+F1244*0.2+G1244*2+H1244*0.2+I1244*0.1+VLOOKUP(B1244,Sheet1!AU:AZ,5,FALSE)</f>
        <v>164.2</v>
      </c>
      <c r="N1244" s="62">
        <f>E1244*0.1+F1244*0.2+G1244*0.2+H1244*2+I1244*0.1+VLOOKUP(B1244,Sheet1!AU:AZ,6,FALSE)</f>
        <v>92.2</v>
      </c>
      <c r="O1244" s="62">
        <f t="shared" si="352"/>
        <v>8.2</v>
      </c>
      <c r="P1244" s="62">
        <f t="shared" si="353"/>
        <v>25.4</v>
      </c>
      <c r="R1244" s="9">
        <f t="shared" si="365"/>
        <v>49</v>
      </c>
      <c r="S1244" s="9">
        <f t="shared" si="354"/>
        <v>342.44</v>
      </c>
      <c r="T1244" s="9">
        <f t="shared" si="355"/>
        <v>54.8</v>
      </c>
      <c r="U1244" s="66">
        <f t="shared" si="366"/>
        <v>421</v>
      </c>
      <c r="V1244" s="9">
        <f t="shared" si="367"/>
        <v>505.2</v>
      </c>
      <c r="W1244" s="67">
        <f t="shared" si="368"/>
        <v>320</v>
      </c>
      <c r="Y1244" s="69">
        <f>VLOOKUP(D1244,Sheet2!P:Q,2,FALSE)</f>
        <v>105</v>
      </c>
      <c r="AB1244" s="4" t="str">
        <f>IF('表格编辑 '!D1301="monster","普通","BOSS")</f>
        <v>普通</v>
      </c>
      <c r="AD1244" s="50">
        <f>VLOOKUP(D1244,映射!AK:AL,2,FALSE)</f>
        <v>4</v>
      </c>
      <c r="AE1244" s="50" t="s">
        <v>37</v>
      </c>
      <c r="AF1244" s="4">
        <f>VLOOKUP(AE1244,映射!AN:AO,2,FALSE)</f>
        <v>2</v>
      </c>
      <c r="AG1244" s="50">
        <v>1</v>
      </c>
      <c r="AH1244" s="70">
        <v>1</v>
      </c>
      <c r="AI1244" s="16">
        <f t="shared" si="356"/>
        <v>40888</v>
      </c>
      <c r="AJ1244" s="16">
        <f t="shared" si="357"/>
        <v>50134</v>
      </c>
      <c r="AK1244" s="16">
        <f t="shared" si="358"/>
        <v>49</v>
      </c>
      <c r="AL1244" s="16" t="str">
        <f t="shared" si="359"/>
        <v>猎豹蜥蜴</v>
      </c>
      <c r="AM1244" s="16">
        <f t="shared" si="360"/>
        <v>3368</v>
      </c>
      <c r="AN1244" s="16">
        <f t="shared" si="361"/>
        <v>1614</v>
      </c>
      <c r="AO1244" s="16">
        <f t="shared" si="369"/>
        <v>1754</v>
      </c>
      <c r="AP1244" s="16">
        <f t="shared" si="362"/>
        <v>2561</v>
      </c>
      <c r="AQ1244" s="16">
        <f t="shared" si="363"/>
        <v>1250</v>
      </c>
      <c r="AR1244" s="16">
        <f t="shared" si="364"/>
        <v>294</v>
      </c>
      <c r="AS1244" s="16"/>
      <c r="AT1244" s="16">
        <v>124.7</v>
      </c>
      <c r="AU1244" s="16">
        <v>61.7</v>
      </c>
      <c r="AV1244" s="16">
        <v>7.3</v>
      </c>
      <c r="AW1244" s="16"/>
    </row>
    <row r="1245" spans="1:49">
      <c r="A1245" s="62">
        <f>'表格编辑 '!A1302</f>
        <v>40889</v>
      </c>
      <c r="B1245" s="62">
        <f>'表格编辑 '!B1302</f>
        <v>50068</v>
      </c>
      <c r="C1245" s="62" t="str">
        <f>VLOOKUP(B1245,映射!A:B,2,FALSE)</f>
        <v>螳螂</v>
      </c>
      <c r="D1245" s="62">
        <f>'表格编辑 '!E1302</f>
        <v>49</v>
      </c>
      <c r="E1245" s="62">
        <f>ROUNDUP((VLOOKUP(B1245,Sheet1!U:AA,3,FALSE)-2)*(0.042*(D1245-1)+0.2)+0.4,0)</f>
        <v>32</v>
      </c>
      <c r="F1245" s="62">
        <f>ROUNDUP((VLOOKUP(B1245,Sheet1!U:AA,4,FALSE)-2)*(0.042*(D1245-1)+0.2)+0.4,0)</f>
        <v>72</v>
      </c>
      <c r="G1245" s="62">
        <f>ROUNDUP((VLOOKUP(B1245,Sheet1!U:AA,5,FALSE)-2)*(0.042*(D1245-1)+0.2)+0.4,0)</f>
        <v>45</v>
      </c>
      <c r="H1245" s="62">
        <f>ROUNDUP((VLOOKUP(B1245,Sheet1!U:AA,6,FALSE)-2)*(0.042*(D1245-1)+0.2)+0.4,0)</f>
        <v>56</v>
      </c>
      <c r="I1245" s="62">
        <f>ROUNDUP((VLOOKUP(B1245,Sheet1!U:AA,7,FALSE)-2)*(0.042*(D1245-1)+0.2)+0.4,0)</f>
        <v>21</v>
      </c>
      <c r="J1245" s="62">
        <f>E1245*8+F1245*2+G1245*3+H1245*3+I1245*1+VLOOKUP(B1245,Sheet1!AU:AZ,2,FALSE)</f>
        <v>744</v>
      </c>
      <c r="K1245" s="62">
        <f>E1245*1+F1245*2+G1245*2+H1245*2+I1245*10+VLOOKUP(B1245,Sheet1!AU:AZ,3,FALSE)</f>
        <v>608</v>
      </c>
      <c r="L1245" s="62">
        <f>E1245*0.1+F1245*2+G1245*0.2+H1245*0.26+I1245*0.1+VLOOKUP(B1245,Sheet1!AU:AZ,4,FALSE)</f>
        <v>192.86</v>
      </c>
      <c r="M1245" s="62">
        <f>E1245*0.1+F1245*0.2+G1245*2+H1245*0.2+I1245*0.1+VLOOKUP(B1245,Sheet1!AU:AZ,5,FALSE)</f>
        <v>140.9</v>
      </c>
      <c r="N1245" s="62">
        <f>E1245*0.1+F1245*0.2+G1245*0.2+H1245*2+I1245*0.1+VLOOKUP(B1245,Sheet1!AU:AZ,6,FALSE)</f>
        <v>160.7</v>
      </c>
      <c r="O1245" s="62">
        <f t="shared" si="352"/>
        <v>3.4</v>
      </c>
      <c r="P1245" s="62">
        <f t="shared" si="353"/>
        <v>23</v>
      </c>
      <c r="R1245" s="9">
        <f t="shared" si="365"/>
        <v>49</v>
      </c>
      <c r="S1245" s="9">
        <f t="shared" si="354"/>
        <v>342.44</v>
      </c>
      <c r="T1245" s="9">
        <f t="shared" si="355"/>
        <v>54.8</v>
      </c>
      <c r="U1245" s="66">
        <f t="shared" si="366"/>
        <v>460</v>
      </c>
      <c r="V1245" s="9">
        <f t="shared" si="367"/>
        <v>552</v>
      </c>
      <c r="W1245" s="67">
        <f t="shared" si="368"/>
        <v>313</v>
      </c>
      <c r="Y1245" s="69">
        <f>VLOOKUP(D1245,Sheet2!P:Q,2,FALSE)</f>
        <v>105</v>
      </c>
      <c r="AB1245" s="4" t="str">
        <f>IF('表格编辑 '!D1302="monster","普通","BOSS")</f>
        <v>普通</v>
      </c>
      <c r="AD1245" s="50">
        <f>VLOOKUP(D1245,映射!AK:AL,2,FALSE)</f>
        <v>4</v>
      </c>
      <c r="AE1245" s="50" t="s">
        <v>37</v>
      </c>
      <c r="AF1245" s="4">
        <f>VLOOKUP(AE1245,映射!AN:AO,2,FALSE)</f>
        <v>2</v>
      </c>
      <c r="AG1245" s="50">
        <v>1</v>
      </c>
      <c r="AH1245" s="70">
        <v>1</v>
      </c>
      <c r="AI1245" s="16">
        <f t="shared" si="356"/>
        <v>40889</v>
      </c>
      <c r="AJ1245" s="16">
        <f t="shared" si="357"/>
        <v>50068</v>
      </c>
      <c r="AK1245" s="16">
        <f t="shared" si="358"/>
        <v>49</v>
      </c>
      <c r="AL1245" s="16" t="str">
        <f t="shared" si="359"/>
        <v>螳螂</v>
      </c>
      <c r="AM1245" s="16">
        <f t="shared" si="360"/>
        <v>3680</v>
      </c>
      <c r="AN1245" s="16">
        <f t="shared" si="361"/>
        <v>1488</v>
      </c>
      <c r="AO1245" s="16">
        <f t="shared" si="369"/>
        <v>2192</v>
      </c>
      <c r="AP1245" s="16">
        <f t="shared" si="362"/>
        <v>2936</v>
      </c>
      <c r="AQ1245" s="16">
        <f t="shared" si="363"/>
        <v>1216</v>
      </c>
      <c r="AR1245" s="16">
        <f t="shared" si="364"/>
        <v>290</v>
      </c>
      <c r="AS1245" s="16"/>
      <c r="AT1245" s="16">
        <v>108.8</v>
      </c>
      <c r="AU1245" s="16">
        <v>126.8</v>
      </c>
      <c r="AV1245" s="16">
        <v>0.699999999999999</v>
      </c>
      <c r="AW1245" s="16"/>
    </row>
    <row r="1246" spans="1:49">
      <c r="A1246" s="62">
        <f>'表格编辑 '!A1303</f>
        <v>40890</v>
      </c>
      <c r="B1246" s="62">
        <f>'表格编辑 '!B1303</f>
        <v>50070</v>
      </c>
      <c r="C1246" s="62" t="str">
        <f>VLOOKUP(B1246,映射!A:B,2,FALSE)</f>
        <v>血眼螳螂</v>
      </c>
      <c r="D1246" s="62">
        <f>'表格编辑 '!E1303</f>
        <v>49</v>
      </c>
      <c r="E1246" s="62">
        <f>ROUNDUP((VLOOKUP(B1246,Sheet1!U:AA,3,FALSE)-2)*(0.042*(D1246-1)+0.2)+0.4,0)</f>
        <v>50</v>
      </c>
      <c r="F1246" s="62">
        <f>ROUNDUP((VLOOKUP(B1246,Sheet1!U:AA,4,FALSE)-2)*(0.042*(D1246-1)+0.2)+0.4,0)</f>
        <v>94</v>
      </c>
      <c r="G1246" s="62">
        <f>ROUNDUP((VLOOKUP(B1246,Sheet1!U:AA,5,FALSE)-2)*(0.042*(D1246-1)+0.2)+0.4,0)</f>
        <v>61</v>
      </c>
      <c r="H1246" s="62">
        <f>ROUNDUP((VLOOKUP(B1246,Sheet1!U:AA,6,FALSE)-2)*(0.042*(D1246-1)+0.2)+0.4,0)</f>
        <v>61</v>
      </c>
      <c r="I1246" s="62">
        <f>ROUNDUP((VLOOKUP(B1246,Sheet1!U:AA,7,FALSE)-2)*(0.042*(D1246-1)+0.2)+0.4,0)</f>
        <v>50</v>
      </c>
      <c r="J1246" s="62">
        <f>E1246*8+F1246*2+G1246*3+H1246*3+I1246*1+VLOOKUP(B1246,Sheet1!AU:AZ,2,FALSE)</f>
        <v>1024</v>
      </c>
      <c r="K1246" s="62">
        <f>E1246*1+F1246*2+G1246*2+H1246*2+I1246*10+VLOOKUP(B1246,Sheet1!AU:AZ,3,FALSE)</f>
        <v>1002</v>
      </c>
      <c r="L1246" s="62">
        <f>E1246*0.1+F1246*2+G1246*0.2+H1246*0.26+I1246*0.1+VLOOKUP(B1246,Sheet1!AU:AZ,4,FALSE)</f>
        <v>246.06</v>
      </c>
      <c r="M1246" s="62">
        <f>E1246*0.1+F1246*0.2+G1246*2+H1246*0.2+I1246*0.1+VLOOKUP(B1246,Sheet1!AU:AZ,5,FALSE)</f>
        <v>183</v>
      </c>
      <c r="N1246" s="62">
        <f>E1246*0.1+F1246*0.2+G1246*0.2+H1246*2+I1246*0.1+VLOOKUP(B1246,Sheet1!AU:AZ,6,FALSE)</f>
        <v>183</v>
      </c>
      <c r="O1246" s="62">
        <f t="shared" si="352"/>
        <v>21.7</v>
      </c>
      <c r="P1246" s="62">
        <f t="shared" si="353"/>
        <v>31.7</v>
      </c>
      <c r="R1246" s="9">
        <f t="shared" si="365"/>
        <v>49</v>
      </c>
      <c r="S1246" s="9">
        <f t="shared" si="354"/>
        <v>342.44</v>
      </c>
      <c r="T1246" s="9">
        <f t="shared" si="355"/>
        <v>54.8</v>
      </c>
      <c r="U1246" s="66">
        <f t="shared" si="366"/>
        <v>395</v>
      </c>
      <c r="V1246" s="9">
        <f t="shared" si="367"/>
        <v>474</v>
      </c>
      <c r="W1246" s="67">
        <f t="shared" si="368"/>
        <v>443</v>
      </c>
      <c r="Y1246" s="69">
        <f>VLOOKUP(D1246,Sheet2!P:Q,2,FALSE)</f>
        <v>105</v>
      </c>
      <c r="AB1246" s="4" t="str">
        <f>IF('表格编辑 '!D1303="monster","普通","BOSS")</f>
        <v>普通</v>
      </c>
      <c r="AD1246" s="50">
        <f>VLOOKUP(D1246,映射!AK:AL,2,FALSE)</f>
        <v>4</v>
      </c>
      <c r="AE1246" s="50" t="s">
        <v>37</v>
      </c>
      <c r="AF1246" s="4">
        <f>VLOOKUP(AE1246,映射!AN:AO,2,FALSE)</f>
        <v>2</v>
      </c>
      <c r="AG1246" s="50">
        <v>1</v>
      </c>
      <c r="AH1246" s="70">
        <v>1</v>
      </c>
      <c r="AI1246" s="16">
        <f t="shared" si="356"/>
        <v>40890</v>
      </c>
      <c r="AJ1246" s="16">
        <f t="shared" si="357"/>
        <v>50070</v>
      </c>
      <c r="AK1246" s="16">
        <f t="shared" si="358"/>
        <v>49</v>
      </c>
      <c r="AL1246" s="16" t="str">
        <f t="shared" si="359"/>
        <v>血眼螳螂</v>
      </c>
      <c r="AM1246" s="16">
        <f t="shared" si="360"/>
        <v>3160</v>
      </c>
      <c r="AN1246" s="16">
        <f t="shared" si="361"/>
        <v>2048</v>
      </c>
      <c r="AO1246" s="16">
        <f t="shared" si="369"/>
        <v>1112</v>
      </c>
      <c r="AP1246" s="16">
        <f t="shared" si="362"/>
        <v>2136</v>
      </c>
      <c r="AQ1246" s="16">
        <f t="shared" si="363"/>
        <v>2004</v>
      </c>
      <c r="AR1246" s="16">
        <f t="shared" si="364"/>
        <v>370</v>
      </c>
      <c r="AS1246" s="16"/>
      <c r="AT1246" s="16">
        <v>99.8</v>
      </c>
      <c r="AU1246" s="16">
        <v>134</v>
      </c>
      <c r="AV1246" s="16">
        <v>5.3</v>
      </c>
      <c r="AW1246" s="16"/>
    </row>
    <row r="1247" spans="1:49">
      <c r="A1247" s="62">
        <f>'表格编辑 '!A1304</f>
        <v>40891</v>
      </c>
      <c r="B1247" s="62">
        <f>'表格编辑 '!B1304</f>
        <v>50111</v>
      </c>
      <c r="C1247" s="62" t="str">
        <f>VLOOKUP(B1247,映射!A:B,2,FALSE)</f>
        <v>暗影</v>
      </c>
      <c r="D1247" s="62">
        <f>'表格编辑 '!E1304</f>
        <v>49</v>
      </c>
      <c r="E1247" s="62">
        <f>ROUNDUP((VLOOKUP(B1247,Sheet1!U:AA,3,FALSE)-2)*(0.042*(D1247-1)+0.2)+0.4,0)</f>
        <v>52</v>
      </c>
      <c r="F1247" s="62">
        <f>ROUNDUP((VLOOKUP(B1247,Sheet1!U:AA,4,FALSE)-2)*(0.042*(D1247-1)+0.2)+0.4,0)</f>
        <v>47</v>
      </c>
      <c r="G1247" s="62">
        <f>ROUNDUP((VLOOKUP(B1247,Sheet1!U:AA,5,FALSE)-2)*(0.042*(D1247-1)+0.2)+0.4,0)</f>
        <v>47</v>
      </c>
      <c r="H1247" s="62">
        <f>ROUNDUP((VLOOKUP(B1247,Sheet1!U:AA,6,FALSE)-2)*(0.042*(D1247-1)+0.2)+0.4,0)</f>
        <v>47</v>
      </c>
      <c r="I1247" s="62">
        <f>ROUNDUP((VLOOKUP(B1247,Sheet1!U:AA,7,FALSE)-2)*(0.042*(D1247-1)+0.2)+0.4,0)</f>
        <v>54</v>
      </c>
      <c r="J1247" s="62">
        <f>E1247*8+F1247*2+G1247*3+H1247*3+I1247*1+VLOOKUP(B1247,Sheet1!AU:AZ,2,FALSE)</f>
        <v>866</v>
      </c>
      <c r="K1247" s="62">
        <f>E1247*1+F1247*2+G1247*2+H1247*2+I1247*10+VLOOKUP(B1247,Sheet1!AU:AZ,3,FALSE)</f>
        <v>894</v>
      </c>
      <c r="L1247" s="62">
        <f>E1247*0.1+F1247*2+G1247*0.2+H1247*0.26+I1247*0.1+VLOOKUP(B1247,Sheet1!AU:AZ,4,FALSE)</f>
        <v>146.22</v>
      </c>
      <c r="M1247" s="62">
        <f>E1247*0.1+F1247*0.2+G1247*2+H1247*0.2+I1247*0.1+VLOOKUP(B1247,Sheet1!AU:AZ,5,FALSE)</f>
        <v>143.4</v>
      </c>
      <c r="N1247" s="62">
        <f>E1247*0.1+F1247*0.2+G1247*0.2+H1247*2+I1247*0.1+VLOOKUP(B1247,Sheet1!AU:AZ,6,FALSE)</f>
        <v>143.4</v>
      </c>
      <c r="O1247" s="62">
        <f t="shared" si="352"/>
        <v>27.6</v>
      </c>
      <c r="P1247" s="62">
        <f t="shared" si="353"/>
        <v>36.2</v>
      </c>
      <c r="R1247" s="9">
        <f t="shared" si="365"/>
        <v>49</v>
      </c>
      <c r="S1247" s="9">
        <f t="shared" si="354"/>
        <v>342.44</v>
      </c>
      <c r="T1247" s="9">
        <f t="shared" si="355"/>
        <v>54.8</v>
      </c>
      <c r="U1247" s="66">
        <f t="shared" si="366"/>
        <v>455</v>
      </c>
      <c r="V1247" s="9">
        <f t="shared" si="367"/>
        <v>546</v>
      </c>
      <c r="W1247" s="67">
        <f t="shared" si="368"/>
        <v>207</v>
      </c>
      <c r="Y1247" s="69">
        <f>VLOOKUP(D1247,Sheet2!P:Q,2,FALSE)</f>
        <v>105</v>
      </c>
      <c r="AB1247" s="4" t="str">
        <f>IF('表格编辑 '!D1304="monster","普通","BOSS")</f>
        <v>普通</v>
      </c>
      <c r="AD1247" s="50">
        <f>VLOOKUP(D1247,映射!AK:AL,2,FALSE)</f>
        <v>4</v>
      </c>
      <c r="AE1247" s="50" t="s">
        <v>37</v>
      </c>
      <c r="AF1247" s="4">
        <f>VLOOKUP(AE1247,映射!AN:AO,2,FALSE)</f>
        <v>2</v>
      </c>
      <c r="AG1247" s="50">
        <v>1</v>
      </c>
      <c r="AH1247" s="70">
        <v>1</v>
      </c>
      <c r="AI1247" s="16">
        <f t="shared" si="356"/>
        <v>40891</v>
      </c>
      <c r="AJ1247" s="16">
        <f t="shared" si="357"/>
        <v>50111</v>
      </c>
      <c r="AK1247" s="16">
        <f t="shared" si="358"/>
        <v>49</v>
      </c>
      <c r="AL1247" s="16" t="str">
        <f t="shared" si="359"/>
        <v>暗影</v>
      </c>
      <c r="AM1247" s="16">
        <f t="shared" si="360"/>
        <v>3640</v>
      </c>
      <c r="AN1247" s="16">
        <f t="shared" si="361"/>
        <v>1732</v>
      </c>
      <c r="AO1247" s="16">
        <f t="shared" si="369"/>
        <v>1908</v>
      </c>
      <c r="AP1247" s="16">
        <f t="shared" si="362"/>
        <v>2774</v>
      </c>
      <c r="AQ1247" s="16">
        <f t="shared" si="363"/>
        <v>1788</v>
      </c>
      <c r="AR1247" s="16">
        <f t="shared" si="364"/>
        <v>220</v>
      </c>
      <c r="AS1247" s="16"/>
      <c r="AT1247" s="16">
        <v>107.6</v>
      </c>
      <c r="AU1247" s="16">
        <v>107.6</v>
      </c>
      <c r="AV1247" s="16">
        <v>24.1</v>
      </c>
      <c r="AW1247" s="16"/>
    </row>
    <row r="1248" spans="1:49">
      <c r="A1248" s="62">
        <f>'表格编辑 '!A1305</f>
        <v>40892</v>
      </c>
      <c r="B1248" s="62">
        <f>'表格编辑 '!B1305</f>
        <v>50144</v>
      </c>
      <c r="C1248" s="62" t="str">
        <f>VLOOKUP(B1248,映射!A:B,2,FALSE)</f>
        <v>哥布林</v>
      </c>
      <c r="D1248" s="62">
        <f>'表格编辑 '!E1305</f>
        <v>49</v>
      </c>
      <c r="E1248" s="62">
        <f>ROUNDUP((VLOOKUP(B1248,Sheet1!U:AA,3,FALSE)-2)*(0.042*(D1248-1)+0.2)+0.4,0)</f>
        <v>56</v>
      </c>
      <c r="F1248" s="62">
        <f>ROUNDUP((VLOOKUP(B1248,Sheet1!U:AA,4,FALSE)-2)*(0.042*(D1248-1)+0.2)+0.4,0)</f>
        <v>56</v>
      </c>
      <c r="G1248" s="62">
        <f>ROUNDUP((VLOOKUP(B1248,Sheet1!U:AA,5,FALSE)-2)*(0.042*(D1248-1)+0.2)+0.4,0)</f>
        <v>56</v>
      </c>
      <c r="H1248" s="62">
        <f>ROUNDUP((VLOOKUP(B1248,Sheet1!U:AA,6,FALSE)-2)*(0.042*(D1248-1)+0.2)+0.4,0)</f>
        <v>34</v>
      </c>
      <c r="I1248" s="62">
        <f>ROUNDUP((VLOOKUP(B1248,Sheet1!U:AA,7,FALSE)-2)*(0.042*(D1248-1)+0.2)+0.4,0)</f>
        <v>12</v>
      </c>
      <c r="J1248" s="62">
        <f>E1248*8+F1248*2+G1248*3+H1248*3+I1248*1+VLOOKUP(B1248,Sheet1!AU:AZ,2,FALSE)</f>
        <v>862</v>
      </c>
      <c r="K1248" s="62">
        <f>E1248*1+F1248*2+G1248*2+H1248*2+I1248*10+VLOOKUP(B1248,Sheet1!AU:AZ,3,FALSE)</f>
        <v>488</v>
      </c>
      <c r="L1248" s="62">
        <f>E1248*0.1+F1248*2+G1248*0.2+H1248*0.26+I1248*0.1+VLOOKUP(B1248,Sheet1!AU:AZ,4,FALSE)</f>
        <v>158.84</v>
      </c>
      <c r="M1248" s="62">
        <f>E1248*0.1+F1248*0.2+G1248*2+H1248*0.2+I1248*0.1+VLOOKUP(B1248,Sheet1!AU:AZ,5,FALSE)</f>
        <v>156.8</v>
      </c>
      <c r="N1248" s="62">
        <f>E1248*0.1+F1248*0.2+G1248*0.2+H1248*2+I1248*0.1+VLOOKUP(B1248,Sheet1!AU:AZ,6,FALSE)</f>
        <v>117.2</v>
      </c>
      <c r="O1248" s="62">
        <f t="shared" ref="O1248:O1311" si="370">E1248*-0.3+F1248*-0.1+G1248*0.2+H1248*-0.1+I1248*0.8</f>
        <v>-5</v>
      </c>
      <c r="P1248" s="62">
        <f t="shared" ref="P1248:P1311" si="371">E1248*0.8+F1248*-0.1+G1248*-0.1+H1248*0.2+I1248*-0.1</f>
        <v>39.2</v>
      </c>
      <c r="R1248" s="9">
        <f t="shared" si="365"/>
        <v>49</v>
      </c>
      <c r="S1248" s="9">
        <f t="shared" si="354"/>
        <v>342.44</v>
      </c>
      <c r="T1248" s="9">
        <f t="shared" si="355"/>
        <v>54.8</v>
      </c>
      <c r="U1248" s="66">
        <f t="shared" si="366"/>
        <v>433</v>
      </c>
      <c r="V1248" s="9">
        <f t="shared" si="367"/>
        <v>519.6</v>
      </c>
      <c r="W1248" s="67">
        <f t="shared" si="368"/>
        <v>235</v>
      </c>
      <c r="Y1248" s="69">
        <f>VLOOKUP(D1248,Sheet2!P:Q,2,FALSE)</f>
        <v>105</v>
      </c>
      <c r="AB1248" s="4" t="str">
        <f>IF('表格编辑 '!D1305="monster","普通","BOSS")</f>
        <v>普通</v>
      </c>
      <c r="AD1248" s="50">
        <f>VLOOKUP(D1248,映射!AK:AL,2,FALSE)</f>
        <v>4</v>
      </c>
      <c r="AE1248" s="50" t="s">
        <v>37</v>
      </c>
      <c r="AF1248" s="4">
        <f>VLOOKUP(AE1248,映射!AN:AO,2,FALSE)</f>
        <v>2</v>
      </c>
      <c r="AG1248" s="50">
        <v>1</v>
      </c>
      <c r="AH1248" s="70">
        <v>1</v>
      </c>
      <c r="AI1248" s="16">
        <f t="shared" si="356"/>
        <v>40892</v>
      </c>
      <c r="AJ1248" s="16">
        <f t="shared" si="357"/>
        <v>50144</v>
      </c>
      <c r="AK1248" s="16">
        <f t="shared" si="358"/>
        <v>49</v>
      </c>
      <c r="AL1248" s="16" t="str">
        <f t="shared" si="359"/>
        <v>哥布林</v>
      </c>
      <c r="AM1248" s="16">
        <f t="shared" si="360"/>
        <v>3464</v>
      </c>
      <c r="AN1248" s="16">
        <f t="shared" si="361"/>
        <v>1724</v>
      </c>
      <c r="AO1248" s="16">
        <f t="shared" si="369"/>
        <v>1740</v>
      </c>
      <c r="AP1248" s="16">
        <f t="shared" si="362"/>
        <v>2602</v>
      </c>
      <c r="AQ1248" s="16">
        <f t="shared" si="363"/>
        <v>976</v>
      </c>
      <c r="AR1248" s="16">
        <f t="shared" si="364"/>
        <v>239</v>
      </c>
      <c r="AS1248" s="16"/>
      <c r="AT1248" s="16">
        <v>119.8</v>
      </c>
      <c r="AU1248" s="16">
        <v>85.6</v>
      </c>
      <c r="AV1248" s="16">
        <v>-4</v>
      </c>
      <c r="AW1248" s="16"/>
    </row>
    <row r="1249" spans="1:49">
      <c r="A1249" s="62">
        <f>'表格编辑 '!A1306</f>
        <v>40893</v>
      </c>
      <c r="B1249" s="62">
        <f>'表格编辑 '!B1306</f>
        <v>50076</v>
      </c>
      <c r="C1249" s="62" t="str">
        <f>VLOOKUP(B1249,映射!A:B,2,FALSE)</f>
        <v>风蜘蛛</v>
      </c>
      <c r="D1249" s="62">
        <f>'表格编辑 '!E1306</f>
        <v>49</v>
      </c>
      <c r="E1249" s="62">
        <f>ROUNDUP((VLOOKUP(B1249,Sheet1!U:AA,3,FALSE)-2)*(0.042*(D1249-1)+0.2)+0.4,0)</f>
        <v>52</v>
      </c>
      <c r="F1249" s="62">
        <f>ROUNDUP((VLOOKUP(B1249,Sheet1!U:AA,4,FALSE)-2)*(0.042*(D1249-1)+0.2)+0.4,0)</f>
        <v>59</v>
      </c>
      <c r="G1249" s="62">
        <f>ROUNDUP((VLOOKUP(B1249,Sheet1!U:AA,5,FALSE)-2)*(0.042*(D1249-1)+0.2)+0.4,0)</f>
        <v>41</v>
      </c>
      <c r="H1249" s="62">
        <f>ROUNDUP((VLOOKUP(B1249,Sheet1!U:AA,6,FALSE)-2)*(0.042*(D1249-1)+0.2)+0.4,0)</f>
        <v>39</v>
      </c>
      <c r="I1249" s="62">
        <f>ROUNDUP((VLOOKUP(B1249,Sheet1!U:AA,7,FALSE)-2)*(0.042*(D1249-1)+0.2)+0.4,0)</f>
        <v>36</v>
      </c>
      <c r="J1249" s="62">
        <f>E1249*8+F1249*2+G1249*3+H1249*3+I1249*1+VLOOKUP(B1249,Sheet1!AU:AZ,2,FALSE)</f>
        <v>830</v>
      </c>
      <c r="K1249" s="62">
        <f>E1249*1+F1249*2+G1249*2+H1249*2+I1249*10+VLOOKUP(B1249,Sheet1!AU:AZ,3,FALSE)</f>
        <v>710</v>
      </c>
      <c r="L1249" s="62">
        <f>E1249*0.1+F1249*2+G1249*0.2+H1249*0.26+I1249*0.1+VLOOKUP(B1249,Sheet1!AU:AZ,4,FALSE)</f>
        <v>165.14</v>
      </c>
      <c r="M1249" s="62">
        <f>E1249*0.1+F1249*0.2+G1249*2+H1249*0.2+I1249*0.1+VLOOKUP(B1249,Sheet1!AU:AZ,5,FALSE)</f>
        <v>130.4</v>
      </c>
      <c r="N1249" s="62">
        <f>E1249*0.1+F1249*0.2+G1249*0.2+H1249*2+I1249*0.1+VLOOKUP(B1249,Sheet1!AU:AZ,6,FALSE)</f>
        <v>126.8</v>
      </c>
      <c r="O1249" s="62">
        <f t="shared" si="370"/>
        <v>11.6</v>
      </c>
      <c r="P1249" s="62">
        <f t="shared" si="371"/>
        <v>35.8</v>
      </c>
      <c r="R1249" s="9">
        <f t="shared" si="365"/>
        <v>49</v>
      </c>
      <c r="S1249" s="9">
        <f t="shared" si="354"/>
        <v>342.44</v>
      </c>
      <c r="T1249" s="9">
        <f t="shared" si="355"/>
        <v>54.8</v>
      </c>
      <c r="U1249" s="66">
        <f t="shared" si="366"/>
        <v>480</v>
      </c>
      <c r="V1249" s="9">
        <f t="shared" si="367"/>
        <v>576</v>
      </c>
      <c r="W1249" s="67">
        <f t="shared" si="368"/>
        <v>249</v>
      </c>
      <c r="Y1249" s="69">
        <f>VLOOKUP(D1249,Sheet2!P:Q,2,FALSE)</f>
        <v>105</v>
      </c>
      <c r="AB1249" s="4" t="str">
        <f>IF('表格编辑 '!D1306="monster","普通","BOSS")</f>
        <v>普通</v>
      </c>
      <c r="AD1249" s="50">
        <f>VLOOKUP(D1249,映射!AK:AL,2,FALSE)</f>
        <v>4</v>
      </c>
      <c r="AE1249" s="50" t="s">
        <v>37</v>
      </c>
      <c r="AF1249" s="4">
        <f>VLOOKUP(AE1249,映射!AN:AO,2,FALSE)</f>
        <v>2</v>
      </c>
      <c r="AG1249" s="50">
        <v>1</v>
      </c>
      <c r="AH1249" s="70">
        <v>1</v>
      </c>
      <c r="AI1249" s="16">
        <f t="shared" si="356"/>
        <v>40893</v>
      </c>
      <c r="AJ1249" s="16">
        <f t="shared" si="357"/>
        <v>50076</v>
      </c>
      <c r="AK1249" s="16">
        <f t="shared" si="358"/>
        <v>49</v>
      </c>
      <c r="AL1249" s="16" t="str">
        <f t="shared" si="359"/>
        <v>风蜘蛛</v>
      </c>
      <c r="AM1249" s="16">
        <f t="shared" si="360"/>
        <v>3840</v>
      </c>
      <c r="AN1249" s="16">
        <f t="shared" si="361"/>
        <v>1660</v>
      </c>
      <c r="AO1249" s="16">
        <f t="shared" si="369"/>
        <v>2180</v>
      </c>
      <c r="AP1249" s="16">
        <f t="shared" si="362"/>
        <v>3010</v>
      </c>
      <c r="AQ1249" s="16">
        <f t="shared" si="363"/>
        <v>1420</v>
      </c>
      <c r="AR1249" s="16">
        <f t="shared" si="364"/>
        <v>248</v>
      </c>
      <c r="AS1249" s="16"/>
      <c r="AT1249" s="16">
        <v>76.7</v>
      </c>
      <c r="AU1249" s="16">
        <v>91.1</v>
      </c>
      <c r="AV1249" s="16">
        <v>8.8</v>
      </c>
      <c r="AW1249" s="16"/>
    </row>
    <row r="1250" spans="1:49">
      <c r="A1250" s="62">
        <f>'表格编辑 '!A1307</f>
        <v>40894</v>
      </c>
      <c r="B1250" s="62">
        <f>'表格编辑 '!B1307</f>
        <v>50081</v>
      </c>
      <c r="C1250" s="62" t="str">
        <f>VLOOKUP(B1250,映射!A:B,2,FALSE)</f>
        <v>冰晶树妖</v>
      </c>
      <c r="D1250" s="62">
        <f>'表格编辑 '!E1307</f>
        <v>49</v>
      </c>
      <c r="E1250" s="62">
        <f>ROUNDUP((VLOOKUP(B1250,Sheet1!U:AA,3,FALSE)-2)*(0.042*(D1250-1)+0.2)+0.4,0)</f>
        <v>74</v>
      </c>
      <c r="F1250" s="62">
        <f>ROUNDUP((VLOOKUP(B1250,Sheet1!U:AA,4,FALSE)-2)*(0.042*(D1250-1)+0.2)+0.4,0)</f>
        <v>41</v>
      </c>
      <c r="G1250" s="62">
        <f>ROUNDUP((VLOOKUP(B1250,Sheet1!U:AA,5,FALSE)-2)*(0.042*(D1250-1)+0.2)+0.4,0)</f>
        <v>67</v>
      </c>
      <c r="H1250" s="62">
        <f>ROUNDUP((VLOOKUP(B1250,Sheet1!U:AA,6,FALSE)-2)*(0.042*(D1250-1)+0.2)+0.4,0)</f>
        <v>43</v>
      </c>
      <c r="I1250" s="62">
        <f>ROUNDUP((VLOOKUP(B1250,Sheet1!U:AA,7,FALSE)-2)*(0.042*(D1250-1)+0.2)+0.4,0)</f>
        <v>56</v>
      </c>
      <c r="J1250" s="62">
        <f>E1250*8+F1250*2+G1250*3+H1250*3+I1250*1+VLOOKUP(B1250,Sheet1!AU:AZ,2,FALSE)</f>
        <v>1080</v>
      </c>
      <c r="K1250" s="62">
        <f>E1250*1+F1250*2+G1250*2+H1250*2+I1250*10+VLOOKUP(B1250,Sheet1!AU:AZ,3,FALSE)</f>
        <v>956</v>
      </c>
      <c r="L1250" s="62">
        <f>E1250*0.1+F1250*2+G1250*0.2+H1250*0.26+I1250*0.1+VLOOKUP(B1250,Sheet1!AU:AZ,4,FALSE)</f>
        <v>139.58</v>
      </c>
      <c r="M1250" s="62">
        <f>E1250*0.1+F1250*0.2+G1250*2+H1250*0.2+I1250*0.1+VLOOKUP(B1250,Sheet1!AU:AZ,5,FALSE)</f>
        <v>183.8</v>
      </c>
      <c r="N1250" s="62">
        <f>E1250*0.1+F1250*0.2+G1250*0.2+H1250*2+I1250*0.1+VLOOKUP(B1250,Sheet1!AU:AZ,6,FALSE)</f>
        <v>140.6</v>
      </c>
      <c r="O1250" s="62">
        <f t="shared" si="370"/>
        <v>27.6</v>
      </c>
      <c r="P1250" s="62">
        <f t="shared" si="371"/>
        <v>51.4</v>
      </c>
      <c r="R1250" s="9">
        <f t="shared" si="365"/>
        <v>49</v>
      </c>
      <c r="S1250" s="9">
        <f t="shared" si="354"/>
        <v>342.44</v>
      </c>
      <c r="T1250" s="9">
        <f t="shared" si="355"/>
        <v>54.8</v>
      </c>
      <c r="U1250" s="66">
        <f t="shared" si="366"/>
        <v>394</v>
      </c>
      <c r="V1250" s="9">
        <f t="shared" si="367"/>
        <v>472.8</v>
      </c>
      <c r="W1250" s="67">
        <f t="shared" si="368"/>
        <v>193</v>
      </c>
      <c r="Y1250" s="69">
        <f>VLOOKUP(D1250,Sheet2!P:Q,2,FALSE)</f>
        <v>105</v>
      </c>
      <c r="AB1250" s="4" t="str">
        <f>IF('表格编辑 '!D1307="monster","普通","BOSS")</f>
        <v>普通</v>
      </c>
      <c r="AD1250" s="50">
        <f>VLOOKUP(D1250,映射!AK:AL,2,FALSE)</f>
        <v>4</v>
      </c>
      <c r="AE1250" s="50" t="s">
        <v>37</v>
      </c>
      <c r="AF1250" s="4">
        <f>VLOOKUP(AE1250,映射!AN:AO,2,FALSE)</f>
        <v>2</v>
      </c>
      <c r="AG1250" s="50">
        <v>1</v>
      </c>
      <c r="AH1250" s="70">
        <v>1</v>
      </c>
      <c r="AI1250" s="16">
        <f t="shared" si="356"/>
        <v>40894</v>
      </c>
      <c r="AJ1250" s="16">
        <f t="shared" si="357"/>
        <v>50081</v>
      </c>
      <c r="AK1250" s="16">
        <f t="shared" si="358"/>
        <v>49</v>
      </c>
      <c r="AL1250" s="16" t="str">
        <f t="shared" si="359"/>
        <v>冰晶树妖</v>
      </c>
      <c r="AM1250" s="16">
        <f t="shared" si="360"/>
        <v>3152</v>
      </c>
      <c r="AN1250" s="16">
        <f t="shared" si="361"/>
        <v>2160</v>
      </c>
      <c r="AO1250" s="16">
        <f t="shared" si="369"/>
        <v>992</v>
      </c>
      <c r="AP1250" s="16">
        <f t="shared" si="362"/>
        <v>2072</v>
      </c>
      <c r="AQ1250" s="16">
        <f t="shared" si="363"/>
        <v>1912</v>
      </c>
      <c r="AR1250" s="16">
        <f t="shared" si="364"/>
        <v>210</v>
      </c>
      <c r="AS1250" s="16"/>
      <c r="AT1250" s="16">
        <v>118.2</v>
      </c>
      <c r="AU1250" s="16">
        <v>80.4</v>
      </c>
      <c r="AV1250" s="16">
        <v>19.1</v>
      </c>
      <c r="AW1250" s="16"/>
    </row>
    <row r="1251" spans="1:49">
      <c r="A1251" s="62">
        <f>'表格编辑 '!A1308</f>
        <v>40895</v>
      </c>
      <c r="B1251" s="62">
        <f>'表格编辑 '!B1308</f>
        <v>50006</v>
      </c>
      <c r="C1251" s="62" t="str">
        <f>VLOOKUP(B1251,映射!A:B,2,FALSE)</f>
        <v>猫人</v>
      </c>
      <c r="D1251" s="62">
        <f>'表格编辑 '!E1308</f>
        <v>49</v>
      </c>
      <c r="E1251" s="62">
        <f>ROUNDUP((VLOOKUP(B1251,Sheet1!U:AA,3,FALSE)-2)*(0.042*(D1251-1)+0.2)+0.4,0)</f>
        <v>47</v>
      </c>
      <c r="F1251" s="62">
        <f>ROUNDUP((VLOOKUP(B1251,Sheet1!U:AA,4,FALSE)-2)*(0.042*(D1251-1)+0.2)+0.4,0)</f>
        <v>56</v>
      </c>
      <c r="G1251" s="62">
        <f>ROUNDUP((VLOOKUP(B1251,Sheet1!U:AA,5,FALSE)-2)*(0.042*(D1251-1)+0.2)+0.4,0)</f>
        <v>30</v>
      </c>
      <c r="H1251" s="62">
        <f>ROUNDUP((VLOOKUP(B1251,Sheet1!U:AA,6,FALSE)-2)*(0.042*(D1251-1)+0.2)+0.4,0)</f>
        <v>54</v>
      </c>
      <c r="I1251" s="62">
        <f>ROUNDUP((VLOOKUP(B1251,Sheet1!U:AA,7,FALSE)-2)*(0.042*(D1251-1)+0.2)+0.4,0)</f>
        <v>50</v>
      </c>
      <c r="J1251" s="62">
        <f>E1251*8+F1251*2+G1251*3+H1251*3+I1251*1+VLOOKUP(B1251,Sheet1!AU:AZ,2,FALSE)</f>
        <v>810</v>
      </c>
      <c r="K1251" s="62">
        <f>E1251*1+F1251*2+G1251*2+H1251*2+I1251*10+VLOOKUP(B1251,Sheet1!AU:AZ,3,FALSE)</f>
        <v>847</v>
      </c>
      <c r="L1251" s="62">
        <f>E1251*0.1+F1251*2+G1251*0.2+H1251*0.26+I1251*0.1+VLOOKUP(B1251,Sheet1!AU:AZ,4,FALSE)</f>
        <v>161.74</v>
      </c>
      <c r="M1251" s="62">
        <f>E1251*0.1+F1251*0.2+G1251*2+H1251*0.2+I1251*0.1+VLOOKUP(B1251,Sheet1!AU:AZ,5,FALSE)</f>
        <v>111.7</v>
      </c>
      <c r="N1251" s="62">
        <f>E1251*0.1+F1251*0.2+G1251*0.2+H1251*2+I1251*0.1+VLOOKUP(B1251,Sheet1!AU:AZ,6,FALSE)</f>
        <v>154.9</v>
      </c>
      <c r="O1251" s="62">
        <f t="shared" si="370"/>
        <v>20.9</v>
      </c>
      <c r="P1251" s="62">
        <f t="shared" si="371"/>
        <v>34.8</v>
      </c>
      <c r="R1251" s="9">
        <f t="shared" si="365"/>
        <v>49</v>
      </c>
      <c r="S1251" s="9">
        <f t="shared" si="354"/>
        <v>342.44</v>
      </c>
      <c r="T1251" s="9">
        <f t="shared" si="355"/>
        <v>54.8</v>
      </c>
      <c r="U1251" s="66">
        <f t="shared" si="366"/>
        <v>519</v>
      </c>
      <c r="V1251" s="9">
        <f t="shared" si="367"/>
        <v>622.8</v>
      </c>
      <c r="W1251" s="67">
        <f t="shared" si="368"/>
        <v>241</v>
      </c>
      <c r="Y1251" s="69">
        <f>VLOOKUP(D1251,Sheet2!P:Q,2,FALSE)</f>
        <v>105</v>
      </c>
      <c r="AB1251" s="4" t="str">
        <f>IF('表格编辑 '!D1308="monster","普通","BOSS")</f>
        <v>普通</v>
      </c>
      <c r="AD1251" s="50">
        <f>VLOOKUP(D1251,映射!AK:AL,2,FALSE)</f>
        <v>4</v>
      </c>
      <c r="AE1251" s="50" t="s">
        <v>37</v>
      </c>
      <c r="AF1251" s="4">
        <f>VLOOKUP(AE1251,映射!AN:AO,2,FALSE)</f>
        <v>2</v>
      </c>
      <c r="AG1251" s="50">
        <v>1</v>
      </c>
      <c r="AH1251" s="70">
        <v>1</v>
      </c>
      <c r="AI1251" s="16">
        <f t="shared" si="356"/>
        <v>40895</v>
      </c>
      <c r="AJ1251" s="16">
        <f t="shared" si="357"/>
        <v>50006</v>
      </c>
      <c r="AK1251" s="16">
        <f t="shared" si="358"/>
        <v>49</v>
      </c>
      <c r="AL1251" s="16" t="str">
        <f t="shared" si="359"/>
        <v>猫人</v>
      </c>
      <c r="AM1251" s="16">
        <f t="shared" si="360"/>
        <v>4152</v>
      </c>
      <c r="AN1251" s="16">
        <f t="shared" si="361"/>
        <v>1620</v>
      </c>
      <c r="AO1251" s="16">
        <f t="shared" si="369"/>
        <v>2532</v>
      </c>
      <c r="AP1251" s="16">
        <f t="shared" si="362"/>
        <v>3342</v>
      </c>
      <c r="AQ1251" s="16">
        <f t="shared" si="363"/>
        <v>1694</v>
      </c>
      <c r="AR1251" s="16">
        <f t="shared" si="364"/>
        <v>243</v>
      </c>
      <c r="AS1251" s="16"/>
      <c r="AT1251" s="16">
        <v>77.7</v>
      </c>
      <c r="AU1251" s="16">
        <v>115.5</v>
      </c>
      <c r="AV1251" s="16">
        <v>2.5</v>
      </c>
      <c r="AW1251" s="16"/>
    </row>
    <row r="1252" spans="1:49">
      <c r="A1252" s="62">
        <f>'表格编辑 '!A1309</f>
        <v>40896</v>
      </c>
      <c r="B1252" s="62">
        <f>'表格编辑 '!B1309</f>
        <v>50122</v>
      </c>
      <c r="C1252" s="62" t="str">
        <f>VLOOKUP(B1252,映射!A:B,2,FALSE)</f>
        <v>纯白恐怖箱</v>
      </c>
      <c r="D1252" s="62">
        <f>'表格编辑 '!E1309</f>
        <v>49</v>
      </c>
      <c r="E1252" s="62">
        <f>ROUNDUP((VLOOKUP(B1252,Sheet1!U:AA,3,FALSE)-2)*(0.042*(D1252-1)+0.2)+0.4,0)</f>
        <v>39</v>
      </c>
      <c r="F1252" s="62">
        <f>ROUNDUP((VLOOKUP(B1252,Sheet1!U:AA,4,FALSE)-2)*(0.042*(D1252-1)+0.2)+0.4,0)</f>
        <v>72</v>
      </c>
      <c r="G1252" s="62">
        <f>ROUNDUP((VLOOKUP(B1252,Sheet1!U:AA,5,FALSE)-2)*(0.042*(D1252-1)+0.2)+0.4,0)</f>
        <v>83</v>
      </c>
      <c r="H1252" s="62">
        <f>ROUNDUP((VLOOKUP(B1252,Sheet1!U:AA,6,FALSE)-2)*(0.042*(D1252-1)+0.2)+0.4,0)</f>
        <v>32</v>
      </c>
      <c r="I1252" s="62">
        <f>ROUNDUP((VLOOKUP(B1252,Sheet1!U:AA,7,FALSE)-2)*(0.042*(D1252-1)+0.2)+0.4,0)</f>
        <v>90</v>
      </c>
      <c r="J1252" s="62">
        <f>E1252*8+F1252*2+G1252*3+H1252*3+I1252*1+VLOOKUP(B1252,Sheet1!AU:AZ,2,FALSE)</f>
        <v>911</v>
      </c>
      <c r="K1252" s="62">
        <f>E1252*1+F1252*2+G1252*2+H1252*2+I1252*10+VLOOKUP(B1252,Sheet1!AU:AZ,3,FALSE)</f>
        <v>1333</v>
      </c>
      <c r="L1252" s="62">
        <f>E1252*0.1+F1252*2+G1252*0.2+H1252*0.26+I1252*0.1+VLOOKUP(B1252,Sheet1!AU:AZ,4,FALSE)</f>
        <v>201.82</v>
      </c>
      <c r="M1252" s="62">
        <f>E1252*0.1+F1252*0.2+G1252*2+H1252*0.2+I1252*0.1+VLOOKUP(B1252,Sheet1!AU:AZ,5,FALSE)</f>
        <v>219.7</v>
      </c>
      <c r="N1252" s="62">
        <f>E1252*0.1+F1252*0.2+G1252*0.2+H1252*2+I1252*0.1+VLOOKUP(B1252,Sheet1!AU:AZ,6,FALSE)</f>
        <v>127.9</v>
      </c>
      <c r="O1252" s="62">
        <f t="shared" si="370"/>
        <v>66.5</v>
      </c>
      <c r="P1252" s="62">
        <f t="shared" si="371"/>
        <v>13.1</v>
      </c>
      <c r="R1252" s="9">
        <f t="shared" si="365"/>
        <v>49</v>
      </c>
      <c r="S1252" s="9">
        <f t="shared" si="354"/>
        <v>342.44</v>
      </c>
      <c r="T1252" s="9">
        <f t="shared" si="355"/>
        <v>54.8</v>
      </c>
      <c r="U1252" s="66">
        <f t="shared" si="366"/>
        <v>351</v>
      </c>
      <c r="V1252" s="9">
        <f t="shared" si="367"/>
        <v>421.2</v>
      </c>
      <c r="W1252" s="67">
        <f t="shared" si="368"/>
        <v>334</v>
      </c>
      <c r="Y1252" s="69">
        <f>VLOOKUP(D1252,Sheet2!P:Q,2,FALSE)</f>
        <v>105</v>
      </c>
      <c r="AB1252" s="4" t="str">
        <f>IF('表格编辑 '!D1309="monster","普通","BOSS")</f>
        <v>普通</v>
      </c>
      <c r="AD1252" s="50">
        <f>VLOOKUP(D1252,映射!AK:AL,2,FALSE)</f>
        <v>4</v>
      </c>
      <c r="AE1252" s="50" t="s">
        <v>37</v>
      </c>
      <c r="AF1252" s="4">
        <f>VLOOKUP(AE1252,映射!AN:AO,2,FALSE)</f>
        <v>2</v>
      </c>
      <c r="AG1252" s="50">
        <v>1</v>
      </c>
      <c r="AH1252" s="70">
        <v>1</v>
      </c>
      <c r="AI1252" s="16">
        <f t="shared" si="356"/>
        <v>40896</v>
      </c>
      <c r="AJ1252" s="16">
        <f t="shared" si="357"/>
        <v>50122</v>
      </c>
      <c r="AK1252" s="16">
        <f t="shared" si="358"/>
        <v>49</v>
      </c>
      <c r="AL1252" s="16" t="str">
        <f t="shared" si="359"/>
        <v>纯白恐怖箱</v>
      </c>
      <c r="AM1252" s="16">
        <f t="shared" si="360"/>
        <v>2808</v>
      </c>
      <c r="AN1252" s="16">
        <f t="shared" si="361"/>
        <v>1822</v>
      </c>
      <c r="AO1252" s="16">
        <f t="shared" si="369"/>
        <v>986</v>
      </c>
      <c r="AP1252" s="16">
        <f t="shared" si="362"/>
        <v>1897</v>
      </c>
      <c r="AQ1252" s="16">
        <f t="shared" si="363"/>
        <v>2666</v>
      </c>
      <c r="AR1252" s="16">
        <f t="shared" si="364"/>
        <v>303</v>
      </c>
      <c r="AS1252" s="16"/>
      <c r="AT1252" s="16">
        <v>126.4</v>
      </c>
      <c r="AU1252" s="16">
        <v>63.4</v>
      </c>
      <c r="AV1252" s="16">
        <v>54.7</v>
      </c>
      <c r="AW1252" s="16"/>
    </row>
    <row r="1253" spans="1:49">
      <c r="A1253" s="62">
        <f>'表格编辑 '!A1310</f>
        <v>40897</v>
      </c>
      <c r="B1253" s="62">
        <f>'表格编辑 '!B1310</f>
        <v>50154</v>
      </c>
      <c r="C1253" s="62" t="str">
        <f>VLOOKUP(B1253,映射!A:B,2,FALSE)</f>
        <v>海贼</v>
      </c>
      <c r="D1253" s="62">
        <f>'表格编辑 '!E1310</f>
        <v>49</v>
      </c>
      <c r="E1253" s="62">
        <f>ROUNDUP((VLOOKUP(B1253,Sheet1!U:AA,3,FALSE)-2)*(0.042*(D1253-1)+0.2)+0.4,0)</f>
        <v>39</v>
      </c>
      <c r="F1253" s="62">
        <f>ROUNDUP((VLOOKUP(B1253,Sheet1!U:AA,4,FALSE)-2)*(0.042*(D1253-1)+0.2)+0.4,0)</f>
        <v>65</v>
      </c>
      <c r="G1253" s="62">
        <f>ROUNDUP((VLOOKUP(B1253,Sheet1!U:AA,5,FALSE)-2)*(0.042*(D1253-1)+0.2)+0.4,0)</f>
        <v>47</v>
      </c>
      <c r="H1253" s="62">
        <f>ROUNDUP((VLOOKUP(B1253,Sheet1!U:AA,6,FALSE)-2)*(0.042*(D1253-1)+0.2)+0.4,0)</f>
        <v>59</v>
      </c>
      <c r="I1253" s="62">
        <f>ROUNDUP((VLOOKUP(B1253,Sheet1!U:AA,7,FALSE)-2)*(0.042*(D1253-1)+0.2)+0.4,0)</f>
        <v>27</v>
      </c>
      <c r="J1253" s="62">
        <f>E1253*8+F1253*2+G1253*3+H1253*3+I1253*1+VLOOKUP(B1253,Sheet1!AU:AZ,2,FALSE)</f>
        <v>807</v>
      </c>
      <c r="K1253" s="62">
        <f>E1253*1+F1253*2+G1253*2+H1253*2+I1253*10+VLOOKUP(B1253,Sheet1!AU:AZ,3,FALSE)</f>
        <v>671</v>
      </c>
      <c r="L1253" s="62">
        <f>E1253*0.1+F1253*2+G1253*0.2+H1253*0.26+I1253*0.1+VLOOKUP(B1253,Sheet1!AU:AZ,4,FALSE)</f>
        <v>181.34</v>
      </c>
      <c r="M1253" s="62">
        <f>E1253*0.1+F1253*0.2+G1253*2+H1253*0.2+I1253*0.1+VLOOKUP(B1253,Sheet1!AU:AZ,5,FALSE)</f>
        <v>145.4</v>
      </c>
      <c r="N1253" s="62">
        <f>E1253*0.1+F1253*0.2+G1253*0.2+H1253*2+I1253*0.1+VLOOKUP(B1253,Sheet1!AU:AZ,6,FALSE)</f>
        <v>167</v>
      </c>
      <c r="O1253" s="62">
        <f t="shared" si="370"/>
        <v>6.9</v>
      </c>
      <c r="P1253" s="62">
        <f t="shared" si="371"/>
        <v>29.1</v>
      </c>
      <c r="R1253" s="9">
        <f t="shared" si="365"/>
        <v>49</v>
      </c>
      <c r="S1253" s="9">
        <f t="shared" si="354"/>
        <v>342.44</v>
      </c>
      <c r="T1253" s="9">
        <f t="shared" si="355"/>
        <v>54.8</v>
      </c>
      <c r="U1253" s="66">
        <f t="shared" si="366"/>
        <v>452</v>
      </c>
      <c r="V1253" s="9">
        <f t="shared" si="367"/>
        <v>542.4</v>
      </c>
      <c r="W1253" s="67">
        <f t="shared" si="368"/>
        <v>286</v>
      </c>
      <c r="Y1253" s="69">
        <f>VLOOKUP(D1253,Sheet2!P:Q,2,FALSE)</f>
        <v>105</v>
      </c>
      <c r="AB1253" s="4" t="str">
        <f>IF('表格编辑 '!D1310="monster","普通","BOSS")</f>
        <v>普通</v>
      </c>
      <c r="AD1253" s="50">
        <f>VLOOKUP(D1253,映射!AK:AL,2,FALSE)</f>
        <v>4</v>
      </c>
      <c r="AE1253" s="50" t="s">
        <v>37</v>
      </c>
      <c r="AF1253" s="4">
        <f>VLOOKUP(AE1253,映射!AN:AO,2,FALSE)</f>
        <v>2</v>
      </c>
      <c r="AG1253" s="50">
        <v>1</v>
      </c>
      <c r="AH1253" s="70">
        <v>1</v>
      </c>
      <c r="AI1253" s="16">
        <f t="shared" si="356"/>
        <v>40897</v>
      </c>
      <c r="AJ1253" s="16">
        <f t="shared" si="357"/>
        <v>50154</v>
      </c>
      <c r="AK1253" s="16">
        <f t="shared" si="358"/>
        <v>49</v>
      </c>
      <c r="AL1253" s="16" t="str">
        <f t="shared" si="359"/>
        <v>海贼</v>
      </c>
      <c r="AM1253" s="16">
        <f t="shared" si="360"/>
        <v>3616</v>
      </c>
      <c r="AN1253" s="16">
        <f t="shared" si="361"/>
        <v>1614</v>
      </c>
      <c r="AO1253" s="16">
        <f t="shared" si="369"/>
        <v>2002</v>
      </c>
      <c r="AP1253" s="16">
        <f t="shared" si="362"/>
        <v>2809</v>
      </c>
      <c r="AQ1253" s="16">
        <f t="shared" si="363"/>
        <v>1342</v>
      </c>
      <c r="AR1253" s="16">
        <f t="shared" si="364"/>
        <v>273</v>
      </c>
      <c r="AS1253" s="16"/>
      <c r="AT1253" s="16">
        <v>109.4</v>
      </c>
      <c r="AU1253" s="16">
        <v>127.4</v>
      </c>
      <c r="AV1253" s="16">
        <v>6.40000000000001</v>
      </c>
      <c r="AW1253" s="16"/>
    </row>
    <row r="1254" spans="1:49">
      <c r="A1254" s="62">
        <f>'表格编辑 '!A1311</f>
        <v>40898</v>
      </c>
      <c r="B1254" s="62">
        <f>'表格编辑 '!B1311</f>
        <v>50075</v>
      </c>
      <c r="C1254" s="62" t="str">
        <f>VLOOKUP(B1254,映射!A:B,2,FALSE)</f>
        <v>火蜘蛛</v>
      </c>
      <c r="D1254" s="62">
        <f>'表格编辑 '!E1311</f>
        <v>49</v>
      </c>
      <c r="E1254" s="62">
        <f>ROUNDUP((VLOOKUP(B1254,Sheet1!U:AA,3,FALSE)-2)*(0.042*(D1254-1)+0.2)+0.4,0)</f>
        <v>45</v>
      </c>
      <c r="F1254" s="62">
        <f>ROUNDUP((VLOOKUP(B1254,Sheet1!U:AA,4,FALSE)-2)*(0.042*(D1254-1)+0.2)+0.4,0)</f>
        <v>45</v>
      </c>
      <c r="G1254" s="62">
        <f>ROUNDUP((VLOOKUP(B1254,Sheet1!U:AA,5,FALSE)-2)*(0.042*(D1254-1)+0.2)+0.4,0)</f>
        <v>32</v>
      </c>
      <c r="H1254" s="62">
        <f>ROUNDUP((VLOOKUP(B1254,Sheet1!U:AA,6,FALSE)-2)*(0.042*(D1254-1)+0.2)+0.4,0)</f>
        <v>52</v>
      </c>
      <c r="I1254" s="62">
        <f>ROUNDUP((VLOOKUP(B1254,Sheet1!U:AA,7,FALSE)-2)*(0.042*(D1254-1)+0.2)+0.4,0)</f>
        <v>41</v>
      </c>
      <c r="J1254" s="62">
        <f>E1254*8+F1254*2+G1254*3+H1254*3+I1254*1+VLOOKUP(B1254,Sheet1!AU:AZ,2,FALSE)</f>
        <v>763</v>
      </c>
      <c r="K1254" s="62">
        <f>E1254*1+F1254*2+G1254*2+H1254*2+I1254*10+VLOOKUP(B1254,Sheet1!AU:AZ,3,FALSE)</f>
        <v>733</v>
      </c>
      <c r="L1254" s="62">
        <f>E1254*0.1+F1254*2+G1254*0.2+H1254*0.26+I1254*0.1+VLOOKUP(B1254,Sheet1!AU:AZ,4,FALSE)</f>
        <v>138.52</v>
      </c>
      <c r="M1254" s="62">
        <f>E1254*0.1+F1254*0.2+G1254*2+H1254*0.2+I1254*0.1+VLOOKUP(B1254,Sheet1!AU:AZ,5,FALSE)</f>
        <v>112</v>
      </c>
      <c r="N1254" s="62">
        <f>E1254*0.1+F1254*0.2+G1254*0.2+H1254*2+I1254*0.1+VLOOKUP(B1254,Sheet1!AU:AZ,6,FALSE)</f>
        <v>148</v>
      </c>
      <c r="O1254" s="62">
        <f t="shared" si="370"/>
        <v>16</v>
      </c>
      <c r="P1254" s="62">
        <f t="shared" si="371"/>
        <v>34.6</v>
      </c>
      <c r="R1254" s="9">
        <f t="shared" si="365"/>
        <v>49</v>
      </c>
      <c r="S1254" s="9">
        <f t="shared" si="354"/>
        <v>342.44</v>
      </c>
      <c r="T1254" s="9">
        <f t="shared" si="355"/>
        <v>54.8</v>
      </c>
      <c r="U1254" s="66">
        <f t="shared" si="366"/>
        <v>519</v>
      </c>
      <c r="V1254" s="9">
        <f t="shared" si="367"/>
        <v>622.8</v>
      </c>
      <c r="W1254" s="67">
        <f t="shared" si="368"/>
        <v>191</v>
      </c>
      <c r="Y1254" s="69">
        <f>VLOOKUP(D1254,Sheet2!P:Q,2,FALSE)</f>
        <v>105</v>
      </c>
      <c r="AB1254" s="4" t="str">
        <f>IF('表格编辑 '!D1311="monster","普通","BOSS")</f>
        <v>普通</v>
      </c>
      <c r="AD1254" s="50">
        <f>VLOOKUP(D1254,映射!AK:AL,2,FALSE)</f>
        <v>4</v>
      </c>
      <c r="AE1254" s="50" t="s">
        <v>37</v>
      </c>
      <c r="AF1254" s="4">
        <f>VLOOKUP(AE1254,映射!AN:AO,2,FALSE)</f>
        <v>2</v>
      </c>
      <c r="AG1254" s="50">
        <v>1</v>
      </c>
      <c r="AH1254" s="70">
        <v>1</v>
      </c>
      <c r="AI1254" s="16">
        <f t="shared" si="356"/>
        <v>40898</v>
      </c>
      <c r="AJ1254" s="16">
        <f t="shared" si="357"/>
        <v>50075</v>
      </c>
      <c r="AK1254" s="16">
        <f t="shared" si="358"/>
        <v>49</v>
      </c>
      <c r="AL1254" s="16" t="str">
        <f t="shared" si="359"/>
        <v>火蜘蛛</v>
      </c>
      <c r="AM1254" s="16">
        <f t="shared" si="360"/>
        <v>4152</v>
      </c>
      <c r="AN1254" s="16">
        <f t="shared" si="361"/>
        <v>1526</v>
      </c>
      <c r="AO1254" s="16">
        <f t="shared" si="369"/>
        <v>2626</v>
      </c>
      <c r="AP1254" s="16">
        <f t="shared" si="362"/>
        <v>3389</v>
      </c>
      <c r="AQ1254" s="16">
        <f t="shared" si="363"/>
        <v>1466</v>
      </c>
      <c r="AR1254" s="16">
        <f t="shared" si="364"/>
        <v>208</v>
      </c>
      <c r="AS1254" s="16"/>
      <c r="AT1254" s="16">
        <v>80.2</v>
      </c>
      <c r="AU1254" s="16">
        <v>110.8</v>
      </c>
      <c r="AV1254" s="16">
        <v>13.5</v>
      </c>
      <c r="AW1254" s="16"/>
    </row>
    <row r="1255" spans="1:49">
      <c r="A1255" s="62">
        <f>'表格编辑 '!A1312</f>
        <v>40899</v>
      </c>
      <c r="B1255" s="62">
        <f>'表格编辑 '!B1312</f>
        <v>50065</v>
      </c>
      <c r="C1255" s="62" t="str">
        <f>VLOOKUP(B1255,映射!A:B,2,FALSE)</f>
        <v>虎头蜂</v>
      </c>
      <c r="D1255" s="62">
        <f>'表格编辑 '!E1312</f>
        <v>49</v>
      </c>
      <c r="E1255" s="62">
        <f>ROUNDUP((VLOOKUP(B1255,Sheet1!U:AA,3,FALSE)-2)*(0.042*(D1255-1)+0.2)+0.4,0)</f>
        <v>25</v>
      </c>
      <c r="F1255" s="62">
        <f>ROUNDUP((VLOOKUP(B1255,Sheet1!U:AA,4,FALSE)-2)*(0.042*(D1255-1)+0.2)+0.4,0)</f>
        <v>85</v>
      </c>
      <c r="G1255" s="62">
        <f>ROUNDUP((VLOOKUP(B1255,Sheet1!U:AA,5,FALSE)-2)*(0.042*(D1255-1)+0.2)+0.4,0)</f>
        <v>14</v>
      </c>
      <c r="H1255" s="62">
        <f>ROUNDUP((VLOOKUP(B1255,Sheet1!U:AA,6,FALSE)-2)*(0.042*(D1255-1)+0.2)+0.4,0)</f>
        <v>81</v>
      </c>
      <c r="I1255" s="62">
        <f>ROUNDUP((VLOOKUP(B1255,Sheet1!U:AA,7,FALSE)-2)*(0.042*(D1255-1)+0.2)+0.4,0)</f>
        <v>21</v>
      </c>
      <c r="J1255" s="62">
        <f>E1255*8+F1255*2+G1255*3+H1255*3+I1255*1+VLOOKUP(B1255,Sheet1!AU:AZ,2,FALSE)</f>
        <v>696</v>
      </c>
      <c r="K1255" s="62">
        <f>E1255*1+F1255*2+G1255*2+H1255*2+I1255*10+VLOOKUP(B1255,Sheet1!AU:AZ,3,FALSE)</f>
        <v>615</v>
      </c>
      <c r="L1255" s="62">
        <f>E1255*0.1+F1255*2+G1255*0.2+H1255*0.26+I1255*0.1+VLOOKUP(B1255,Sheet1!AU:AZ,4,FALSE)</f>
        <v>218.46</v>
      </c>
      <c r="M1255" s="62">
        <f>E1255*0.1+F1255*0.2+G1255*2+H1255*0.2+I1255*0.1+VLOOKUP(B1255,Sheet1!AU:AZ,5,FALSE)</f>
        <v>85.8</v>
      </c>
      <c r="N1255" s="62">
        <f>E1255*0.1+F1255*0.2+G1255*0.2+H1255*2+I1255*0.1+VLOOKUP(B1255,Sheet1!AU:AZ,6,FALSE)</f>
        <v>206.4</v>
      </c>
      <c r="O1255" s="62">
        <f t="shared" si="370"/>
        <v>-4.5</v>
      </c>
      <c r="P1255" s="62">
        <f t="shared" si="371"/>
        <v>24.2</v>
      </c>
      <c r="R1255" s="9">
        <f t="shared" si="365"/>
        <v>49</v>
      </c>
      <c r="S1255" s="9">
        <f t="shared" si="354"/>
        <v>342.44</v>
      </c>
      <c r="T1255" s="9">
        <f t="shared" si="355"/>
        <v>54.8</v>
      </c>
      <c r="U1255" s="66">
        <f t="shared" si="366"/>
        <v>586</v>
      </c>
      <c r="V1255" s="9">
        <f t="shared" si="367"/>
        <v>703.2</v>
      </c>
      <c r="W1255" s="67">
        <f t="shared" si="368"/>
        <v>374</v>
      </c>
      <c r="Y1255" s="69">
        <f>VLOOKUP(D1255,Sheet2!P:Q,2,FALSE)</f>
        <v>105</v>
      </c>
      <c r="AB1255" s="4" t="str">
        <f>IF('表格编辑 '!D1312="monster","普通","BOSS")</f>
        <v>普通</v>
      </c>
      <c r="AD1255" s="50">
        <f>VLOOKUP(D1255,映射!AK:AL,2,FALSE)</f>
        <v>4</v>
      </c>
      <c r="AE1255" s="50" t="s">
        <v>37</v>
      </c>
      <c r="AF1255" s="4">
        <f>VLOOKUP(AE1255,映射!AN:AO,2,FALSE)</f>
        <v>2</v>
      </c>
      <c r="AG1255" s="50">
        <v>1</v>
      </c>
      <c r="AH1255" s="70">
        <v>1</v>
      </c>
      <c r="AI1255" s="16">
        <f t="shared" si="356"/>
        <v>40899</v>
      </c>
      <c r="AJ1255" s="16">
        <f t="shared" si="357"/>
        <v>50065</v>
      </c>
      <c r="AK1255" s="16">
        <f t="shared" si="358"/>
        <v>49</v>
      </c>
      <c r="AL1255" s="16" t="str">
        <f t="shared" si="359"/>
        <v>虎头蜂</v>
      </c>
      <c r="AM1255" s="16">
        <f t="shared" si="360"/>
        <v>4688</v>
      </c>
      <c r="AN1255" s="16">
        <f t="shared" si="361"/>
        <v>1392</v>
      </c>
      <c r="AO1255" s="16">
        <f t="shared" si="369"/>
        <v>3296</v>
      </c>
      <c r="AP1255" s="16">
        <f t="shared" si="362"/>
        <v>3992</v>
      </c>
      <c r="AQ1255" s="16">
        <f t="shared" si="363"/>
        <v>1230</v>
      </c>
      <c r="AR1255" s="16">
        <f t="shared" si="364"/>
        <v>328</v>
      </c>
      <c r="AS1255" s="16"/>
      <c r="AT1255" s="16">
        <v>56.8</v>
      </c>
      <c r="AU1255" s="16">
        <v>161.2</v>
      </c>
      <c r="AV1255" s="16">
        <v>-4.2</v>
      </c>
      <c r="AW1255" s="16"/>
    </row>
    <row r="1256" spans="1:49">
      <c r="A1256" s="62">
        <f>'表格编辑 '!A1313</f>
        <v>40900</v>
      </c>
      <c r="B1256" s="62">
        <f>'表格编辑 '!B1313</f>
        <v>50112</v>
      </c>
      <c r="C1256" s="62" t="str">
        <f>VLOOKUP(B1256,映射!A:B,2,FALSE)</f>
        <v>阴影</v>
      </c>
      <c r="D1256" s="62">
        <f>'表格编辑 '!E1313</f>
        <v>49</v>
      </c>
      <c r="E1256" s="62">
        <f>ROUNDUP((VLOOKUP(B1256,Sheet1!U:AA,3,FALSE)-2)*(0.042*(D1256-1)+0.2)+0.4,0)</f>
        <v>59</v>
      </c>
      <c r="F1256" s="62">
        <f>ROUNDUP((VLOOKUP(B1256,Sheet1!U:AA,4,FALSE)-2)*(0.042*(D1256-1)+0.2)+0.4,0)</f>
        <v>50</v>
      </c>
      <c r="G1256" s="62">
        <f>ROUNDUP((VLOOKUP(B1256,Sheet1!U:AA,5,FALSE)-2)*(0.042*(D1256-1)+0.2)+0.4,0)</f>
        <v>45</v>
      </c>
      <c r="H1256" s="62">
        <f>ROUNDUP((VLOOKUP(B1256,Sheet1!U:AA,6,FALSE)-2)*(0.042*(D1256-1)+0.2)+0.4,0)</f>
        <v>45</v>
      </c>
      <c r="I1256" s="62">
        <f>ROUNDUP((VLOOKUP(B1256,Sheet1!U:AA,7,FALSE)-2)*(0.042*(D1256-1)+0.2)+0.4,0)</f>
        <v>50</v>
      </c>
      <c r="J1256" s="62">
        <f>E1256*8+F1256*2+G1256*3+H1256*3+I1256*1+VLOOKUP(B1256,Sheet1!AU:AZ,2,FALSE)</f>
        <v>912</v>
      </c>
      <c r="K1256" s="62">
        <f>E1256*1+F1256*2+G1256*2+H1256*2+I1256*10+VLOOKUP(B1256,Sheet1!AU:AZ,3,FALSE)</f>
        <v>859</v>
      </c>
      <c r="L1256" s="62">
        <f>E1256*0.1+F1256*2+G1256*0.2+H1256*0.26+I1256*0.1+VLOOKUP(B1256,Sheet1!AU:AZ,4,FALSE)</f>
        <v>151.6</v>
      </c>
      <c r="M1256" s="62">
        <f>E1256*0.1+F1256*0.2+G1256*2+H1256*0.2+I1256*0.1+VLOOKUP(B1256,Sheet1!AU:AZ,5,FALSE)</f>
        <v>139.9</v>
      </c>
      <c r="N1256" s="62">
        <f>E1256*0.1+F1256*0.2+G1256*0.2+H1256*2+I1256*0.1+VLOOKUP(B1256,Sheet1!AU:AZ,6,FALSE)</f>
        <v>139.9</v>
      </c>
      <c r="O1256" s="62">
        <f t="shared" si="370"/>
        <v>21.8</v>
      </c>
      <c r="P1256" s="62">
        <f t="shared" si="371"/>
        <v>41.7</v>
      </c>
      <c r="R1256" s="9">
        <f t="shared" si="365"/>
        <v>49</v>
      </c>
      <c r="S1256" s="9">
        <f t="shared" si="354"/>
        <v>342.44</v>
      </c>
      <c r="T1256" s="9">
        <f t="shared" si="355"/>
        <v>54.8</v>
      </c>
      <c r="U1256" s="66">
        <f t="shared" si="366"/>
        <v>462</v>
      </c>
      <c r="V1256" s="9">
        <f t="shared" si="367"/>
        <v>554.4</v>
      </c>
      <c r="W1256" s="67">
        <f t="shared" si="368"/>
        <v>219</v>
      </c>
      <c r="Y1256" s="69">
        <f>VLOOKUP(D1256,Sheet2!P:Q,2,FALSE)</f>
        <v>105</v>
      </c>
      <c r="AB1256" s="4" t="str">
        <f>IF('表格编辑 '!D1313="monster","普通","BOSS")</f>
        <v>BOSS</v>
      </c>
      <c r="AD1256" s="50">
        <f>VLOOKUP(D1256,映射!AK:AL,2,FALSE)</f>
        <v>4</v>
      </c>
      <c r="AE1256" s="50" t="s">
        <v>37</v>
      </c>
      <c r="AF1256" s="4">
        <f>VLOOKUP(AE1256,映射!AN:AO,2,FALSE)</f>
        <v>2</v>
      </c>
      <c r="AG1256" s="50">
        <v>1</v>
      </c>
      <c r="AH1256" s="70">
        <v>1</v>
      </c>
      <c r="AI1256" s="16">
        <f t="shared" si="356"/>
        <v>40900</v>
      </c>
      <c r="AJ1256" s="16">
        <f t="shared" si="357"/>
        <v>50112</v>
      </c>
      <c r="AK1256" s="16">
        <f t="shared" si="358"/>
        <v>49</v>
      </c>
      <c r="AL1256" s="16" t="str">
        <f t="shared" si="359"/>
        <v>阴影</v>
      </c>
      <c r="AM1256" s="16">
        <f t="shared" si="360"/>
        <v>3696</v>
      </c>
      <c r="AN1256" s="16">
        <f t="shared" si="361"/>
        <v>1824</v>
      </c>
      <c r="AO1256" s="16">
        <f t="shared" si="369"/>
        <v>1872</v>
      </c>
      <c r="AP1256" s="16">
        <f t="shared" si="362"/>
        <v>2784</v>
      </c>
      <c r="AQ1256" s="16">
        <f t="shared" si="363"/>
        <v>1718</v>
      </c>
      <c r="AR1256" s="16">
        <f t="shared" si="364"/>
        <v>228</v>
      </c>
      <c r="AS1256" s="16"/>
      <c r="AT1256" s="16">
        <v>103.8</v>
      </c>
      <c r="AU1256" s="16">
        <v>103.8</v>
      </c>
      <c r="AV1256" s="16">
        <v>18.7</v>
      </c>
      <c r="AW1256" s="16"/>
    </row>
    <row r="1257" spans="1:49">
      <c r="A1257" s="62">
        <f>'表格编辑 '!A1314</f>
        <v>40901</v>
      </c>
      <c r="B1257" s="62">
        <f>'表格编辑 '!B1314</f>
        <v>50045</v>
      </c>
      <c r="C1257" s="62" t="str">
        <f>VLOOKUP(B1257,映射!A:B,2,FALSE)</f>
        <v>血魔</v>
      </c>
      <c r="D1257" s="62">
        <f>'表格编辑 '!E1314</f>
        <v>54</v>
      </c>
      <c r="E1257" s="62">
        <f>ROUNDUP((VLOOKUP(B1257,Sheet1!U:AA,3,FALSE)-2)*(0.042*(D1257-1)+0.2)+0.4,0)</f>
        <v>28</v>
      </c>
      <c r="F1257" s="62">
        <f>ROUNDUP((VLOOKUP(B1257,Sheet1!U:AA,4,FALSE)-2)*(0.042*(D1257-1)+0.2)+0.4,0)</f>
        <v>71</v>
      </c>
      <c r="G1257" s="62">
        <f>ROUNDUP((VLOOKUP(B1257,Sheet1!U:AA,5,FALSE)-2)*(0.042*(D1257-1)+0.2)+0.4,0)</f>
        <v>59</v>
      </c>
      <c r="H1257" s="62">
        <f>ROUNDUP((VLOOKUP(B1257,Sheet1!U:AA,6,FALSE)-2)*(0.042*(D1257-1)+0.2)+0.4,0)</f>
        <v>57</v>
      </c>
      <c r="I1257" s="62">
        <f>ROUNDUP((VLOOKUP(B1257,Sheet1!U:AA,7,FALSE)-2)*(0.042*(D1257-1)+0.2)+0.4,0)</f>
        <v>57</v>
      </c>
      <c r="J1257" s="62">
        <f>E1257*8+F1257*2+G1257*3+H1257*3+I1257*1+VLOOKUP(B1257,Sheet1!AU:AZ,2,FALSE)</f>
        <v>791</v>
      </c>
      <c r="K1257" s="62">
        <f>E1257*1+F1257*2+G1257*2+H1257*2+I1257*10+VLOOKUP(B1257,Sheet1!AU:AZ,3,FALSE)</f>
        <v>992</v>
      </c>
      <c r="L1257" s="62">
        <f>E1257*0.1+F1257*2+G1257*0.2+H1257*0.26+I1257*0.1+VLOOKUP(B1257,Sheet1!AU:AZ,4,FALSE)</f>
        <v>197.12</v>
      </c>
      <c r="M1257" s="62">
        <f>E1257*0.1+F1257*0.2+G1257*2+H1257*0.2+I1257*0.1+VLOOKUP(B1257,Sheet1!AU:AZ,5,FALSE)</f>
        <v>172.1</v>
      </c>
      <c r="N1257" s="62">
        <f>E1257*0.1+F1257*0.2+G1257*0.2+H1257*2+I1257*0.1+VLOOKUP(B1257,Sheet1!AU:AZ,6,FALSE)</f>
        <v>168.5</v>
      </c>
      <c r="O1257" s="62">
        <f t="shared" si="370"/>
        <v>36.2</v>
      </c>
      <c r="P1257" s="62">
        <f t="shared" si="371"/>
        <v>15.1</v>
      </c>
      <c r="R1257" s="9">
        <f t="shared" si="365"/>
        <v>54</v>
      </c>
      <c r="S1257" s="9">
        <f t="shared" si="354"/>
        <v>380.04</v>
      </c>
      <c r="T1257" s="9">
        <f t="shared" si="355"/>
        <v>58.8</v>
      </c>
      <c r="U1257" s="66">
        <f t="shared" si="366"/>
        <v>483</v>
      </c>
      <c r="V1257" s="9">
        <f t="shared" si="367"/>
        <v>579.6</v>
      </c>
      <c r="W1257" s="67">
        <f t="shared" si="368"/>
        <v>313</v>
      </c>
      <c r="Y1257" s="69">
        <f>VLOOKUP(D1257,Sheet2!P:Q,2,FALSE)</f>
        <v>120</v>
      </c>
      <c r="AB1257" s="4" t="str">
        <f>IF('表格编辑 '!D1314="monster","普通","BOSS")</f>
        <v>普通</v>
      </c>
      <c r="AD1257" s="50">
        <f>VLOOKUP(D1257,映射!AK:AL,2,FALSE)</f>
        <v>4</v>
      </c>
      <c r="AE1257" s="50" t="s">
        <v>37</v>
      </c>
      <c r="AF1257" s="4">
        <f>VLOOKUP(AE1257,映射!AN:AO,2,FALSE)</f>
        <v>2</v>
      </c>
      <c r="AG1257" s="50">
        <v>1</v>
      </c>
      <c r="AH1257" s="70">
        <v>1</v>
      </c>
      <c r="AI1257" s="16">
        <f t="shared" si="356"/>
        <v>40901</v>
      </c>
      <c r="AJ1257" s="16">
        <f t="shared" si="357"/>
        <v>50045</v>
      </c>
      <c r="AK1257" s="16">
        <f t="shared" si="358"/>
        <v>54</v>
      </c>
      <c r="AL1257" s="16" t="str">
        <f t="shared" si="359"/>
        <v>血魔</v>
      </c>
      <c r="AM1257" s="16">
        <f t="shared" si="360"/>
        <v>3864</v>
      </c>
      <c r="AN1257" s="16">
        <f t="shared" si="361"/>
        <v>1582</v>
      </c>
      <c r="AO1257" s="16">
        <f t="shared" si="369"/>
        <v>2282</v>
      </c>
      <c r="AP1257" s="16">
        <f t="shared" si="362"/>
        <v>3073</v>
      </c>
      <c r="AQ1257" s="16">
        <f t="shared" si="363"/>
        <v>1984</v>
      </c>
      <c r="AR1257" s="16">
        <f t="shared" si="364"/>
        <v>296</v>
      </c>
      <c r="AS1257" s="16"/>
      <c r="AT1257" s="16">
        <v>134</v>
      </c>
      <c r="AU1257" s="16">
        <v>130.4</v>
      </c>
      <c r="AV1257" s="16">
        <v>31.9</v>
      </c>
      <c r="AW1257" s="16"/>
    </row>
    <row r="1258" spans="1:49">
      <c r="A1258" s="62">
        <f>'表格编辑 '!A1315</f>
        <v>40902</v>
      </c>
      <c r="B1258" s="62">
        <f>'表格编辑 '!B1315</f>
        <v>50121</v>
      </c>
      <c r="C1258" s="62" t="str">
        <f>VLOOKUP(B1258,映射!A:B,2,FALSE)</f>
        <v>绿蛙恐怖箱</v>
      </c>
      <c r="D1258" s="62">
        <f>'表格编辑 '!E1315</f>
        <v>54</v>
      </c>
      <c r="E1258" s="62">
        <f>ROUNDUP((VLOOKUP(B1258,Sheet1!U:AA,3,FALSE)-2)*(0.042*(D1258-1)+0.2)+0.4,0)</f>
        <v>28</v>
      </c>
      <c r="F1258" s="62">
        <f>ROUNDUP((VLOOKUP(B1258,Sheet1!U:AA,4,FALSE)-2)*(0.042*(D1258-1)+0.2)+0.4,0)</f>
        <v>81</v>
      </c>
      <c r="G1258" s="62">
        <f>ROUNDUP((VLOOKUP(B1258,Sheet1!U:AA,5,FALSE)-2)*(0.042*(D1258-1)+0.2)+0.4,0)</f>
        <v>66</v>
      </c>
      <c r="H1258" s="62">
        <f>ROUNDUP((VLOOKUP(B1258,Sheet1!U:AA,6,FALSE)-2)*(0.042*(D1258-1)+0.2)+0.4,0)</f>
        <v>57</v>
      </c>
      <c r="I1258" s="62">
        <f>ROUNDUP((VLOOKUP(B1258,Sheet1!U:AA,7,FALSE)-2)*(0.042*(D1258-1)+0.2)+0.4,0)</f>
        <v>52</v>
      </c>
      <c r="J1258" s="62">
        <f>E1258*8+F1258*2+G1258*3+H1258*3+I1258*1+VLOOKUP(B1258,Sheet1!AU:AZ,2,FALSE)</f>
        <v>827</v>
      </c>
      <c r="K1258" s="62">
        <f>E1258*1+F1258*2+G1258*2+H1258*2+I1258*10+VLOOKUP(B1258,Sheet1!AU:AZ,3,FALSE)</f>
        <v>976</v>
      </c>
      <c r="L1258" s="62">
        <f>E1258*0.1+F1258*2+G1258*0.2+H1258*0.26+I1258*0.1+VLOOKUP(B1258,Sheet1!AU:AZ,4,FALSE)</f>
        <v>218.02</v>
      </c>
      <c r="M1258" s="62">
        <f>E1258*0.1+F1258*0.2+G1258*2+H1258*0.2+I1258*0.1+VLOOKUP(B1258,Sheet1!AU:AZ,5,FALSE)</f>
        <v>187.6</v>
      </c>
      <c r="N1258" s="62">
        <f>E1258*0.1+F1258*0.2+G1258*0.2+H1258*2+I1258*0.1+VLOOKUP(B1258,Sheet1!AU:AZ,6,FALSE)</f>
        <v>171.4</v>
      </c>
      <c r="O1258" s="62">
        <f t="shared" si="370"/>
        <v>32.6</v>
      </c>
      <c r="P1258" s="62">
        <f t="shared" si="371"/>
        <v>13.9</v>
      </c>
      <c r="R1258" s="9">
        <f t="shared" si="365"/>
        <v>54</v>
      </c>
      <c r="S1258" s="9">
        <f t="shared" si="354"/>
        <v>380.04</v>
      </c>
      <c r="T1258" s="9">
        <f t="shared" si="355"/>
        <v>58.8</v>
      </c>
      <c r="U1258" s="66">
        <f t="shared" si="366"/>
        <v>460</v>
      </c>
      <c r="V1258" s="9">
        <f t="shared" si="367"/>
        <v>552</v>
      </c>
      <c r="W1258" s="67">
        <f t="shared" si="368"/>
        <v>362</v>
      </c>
      <c r="Y1258" s="69">
        <f>VLOOKUP(D1258,Sheet2!P:Q,2,FALSE)</f>
        <v>120</v>
      </c>
      <c r="AB1258" s="4" t="str">
        <f>IF('表格编辑 '!D1315="monster","普通","BOSS")</f>
        <v>普通</v>
      </c>
      <c r="AD1258" s="50">
        <f>VLOOKUP(D1258,映射!AK:AL,2,FALSE)</f>
        <v>4</v>
      </c>
      <c r="AE1258" s="50" t="s">
        <v>37</v>
      </c>
      <c r="AF1258" s="4">
        <f>VLOOKUP(AE1258,映射!AN:AO,2,FALSE)</f>
        <v>2</v>
      </c>
      <c r="AG1258" s="50">
        <v>1</v>
      </c>
      <c r="AH1258" s="70">
        <v>1</v>
      </c>
      <c r="AI1258" s="16">
        <f t="shared" si="356"/>
        <v>40902</v>
      </c>
      <c r="AJ1258" s="16">
        <f t="shared" si="357"/>
        <v>50121</v>
      </c>
      <c r="AK1258" s="16">
        <f t="shared" si="358"/>
        <v>54</v>
      </c>
      <c r="AL1258" s="16" t="str">
        <f t="shared" si="359"/>
        <v>绿蛙恐怖箱</v>
      </c>
      <c r="AM1258" s="16">
        <f t="shared" si="360"/>
        <v>3680</v>
      </c>
      <c r="AN1258" s="16">
        <f t="shared" si="361"/>
        <v>1654</v>
      </c>
      <c r="AO1258" s="16">
        <f t="shared" si="369"/>
        <v>2026</v>
      </c>
      <c r="AP1258" s="16">
        <f t="shared" si="362"/>
        <v>2853</v>
      </c>
      <c r="AQ1258" s="16">
        <f t="shared" si="363"/>
        <v>1952</v>
      </c>
      <c r="AR1258" s="16">
        <f t="shared" si="364"/>
        <v>328</v>
      </c>
      <c r="AS1258" s="16"/>
      <c r="AT1258" s="16">
        <v>140.8</v>
      </c>
      <c r="AU1258" s="16">
        <v>68.8</v>
      </c>
      <c r="AV1258" s="16">
        <v>32.3</v>
      </c>
      <c r="AW1258" s="16"/>
    </row>
    <row r="1259" spans="1:49">
      <c r="A1259" s="62">
        <f>'表格编辑 '!A1316</f>
        <v>40903</v>
      </c>
      <c r="B1259" s="62">
        <f>'表格编辑 '!B1316</f>
        <v>50134</v>
      </c>
      <c r="C1259" s="62" t="str">
        <f>VLOOKUP(B1259,映射!A:B,2,FALSE)</f>
        <v>猎豹蜥蜴</v>
      </c>
      <c r="D1259" s="62">
        <f>'表格编辑 '!E1316</f>
        <v>54</v>
      </c>
      <c r="E1259" s="62">
        <f>ROUNDUP((VLOOKUP(B1259,Sheet1!U:AA,3,FALSE)-2)*(0.042*(D1259-1)+0.2)+0.4,0)</f>
        <v>52</v>
      </c>
      <c r="F1259" s="62">
        <f>ROUNDUP((VLOOKUP(B1259,Sheet1!U:AA,4,FALSE)-2)*(0.042*(D1259-1)+0.2)+0.4,0)</f>
        <v>83</v>
      </c>
      <c r="G1259" s="62">
        <f>ROUNDUP((VLOOKUP(B1259,Sheet1!U:AA,5,FALSE)-2)*(0.042*(D1259-1)+0.2)+0.4,0)</f>
        <v>64</v>
      </c>
      <c r="H1259" s="62">
        <f>ROUNDUP((VLOOKUP(B1259,Sheet1!U:AA,6,FALSE)-2)*(0.042*(D1259-1)+0.2)+0.4,0)</f>
        <v>20</v>
      </c>
      <c r="I1259" s="62">
        <f>ROUNDUP((VLOOKUP(B1259,Sheet1!U:AA,7,FALSE)-2)*(0.042*(D1259-1)+0.2)+0.4,0)</f>
        <v>28</v>
      </c>
      <c r="J1259" s="62">
        <f>E1259*8+F1259*2+G1259*3+H1259*3+I1259*1+VLOOKUP(B1259,Sheet1!AU:AZ,2,FALSE)</f>
        <v>882</v>
      </c>
      <c r="K1259" s="62">
        <f>E1259*1+F1259*2+G1259*2+H1259*2+I1259*10+VLOOKUP(B1259,Sheet1!AU:AZ,3,FALSE)</f>
        <v>686</v>
      </c>
      <c r="L1259" s="62">
        <f>E1259*0.1+F1259*2+G1259*0.2+H1259*0.26+I1259*0.1+VLOOKUP(B1259,Sheet1!AU:AZ,4,FALSE)</f>
        <v>212</v>
      </c>
      <c r="M1259" s="62">
        <f>E1259*0.1+F1259*0.2+G1259*2+H1259*0.2+I1259*0.1+VLOOKUP(B1259,Sheet1!AU:AZ,5,FALSE)</f>
        <v>176.6</v>
      </c>
      <c r="N1259" s="62">
        <f>E1259*0.1+F1259*0.2+G1259*0.2+H1259*2+I1259*0.1+VLOOKUP(B1259,Sheet1!AU:AZ,6,FALSE)</f>
        <v>97.4</v>
      </c>
      <c r="O1259" s="62">
        <f t="shared" si="370"/>
        <v>9.3</v>
      </c>
      <c r="P1259" s="62">
        <f t="shared" si="371"/>
        <v>28.1</v>
      </c>
      <c r="R1259" s="9">
        <f t="shared" si="365"/>
        <v>54</v>
      </c>
      <c r="S1259" s="9">
        <f t="shared" si="354"/>
        <v>380.04</v>
      </c>
      <c r="T1259" s="9">
        <f t="shared" si="355"/>
        <v>58.8</v>
      </c>
      <c r="U1259" s="66">
        <f t="shared" si="366"/>
        <v>476</v>
      </c>
      <c r="V1259" s="9">
        <f t="shared" si="367"/>
        <v>571.2</v>
      </c>
      <c r="W1259" s="67">
        <f t="shared" si="368"/>
        <v>348</v>
      </c>
      <c r="Y1259" s="69">
        <f>VLOOKUP(D1259,Sheet2!P:Q,2,FALSE)</f>
        <v>120</v>
      </c>
      <c r="AB1259" s="4" t="str">
        <f>IF('表格编辑 '!D1316="monster","普通","BOSS")</f>
        <v>普通</v>
      </c>
      <c r="AD1259" s="50">
        <f>VLOOKUP(D1259,映射!AK:AL,2,FALSE)</f>
        <v>4</v>
      </c>
      <c r="AE1259" s="50" t="s">
        <v>37</v>
      </c>
      <c r="AF1259" s="4">
        <f>VLOOKUP(AE1259,映射!AN:AO,2,FALSE)</f>
        <v>2</v>
      </c>
      <c r="AG1259" s="50">
        <v>1</v>
      </c>
      <c r="AH1259" s="70">
        <v>1</v>
      </c>
      <c r="AI1259" s="16">
        <f t="shared" si="356"/>
        <v>40903</v>
      </c>
      <c r="AJ1259" s="16">
        <f t="shared" si="357"/>
        <v>50134</v>
      </c>
      <c r="AK1259" s="16">
        <f t="shared" si="358"/>
        <v>54</v>
      </c>
      <c r="AL1259" s="16" t="str">
        <f t="shared" si="359"/>
        <v>猎豹蜥蜴</v>
      </c>
      <c r="AM1259" s="16">
        <f t="shared" si="360"/>
        <v>3808</v>
      </c>
      <c r="AN1259" s="16">
        <f t="shared" si="361"/>
        <v>1764</v>
      </c>
      <c r="AO1259" s="16">
        <f t="shared" si="369"/>
        <v>2044</v>
      </c>
      <c r="AP1259" s="16">
        <f t="shared" si="362"/>
        <v>2926</v>
      </c>
      <c r="AQ1259" s="16">
        <f t="shared" si="363"/>
        <v>1372</v>
      </c>
      <c r="AR1259" s="16">
        <f t="shared" si="364"/>
        <v>318</v>
      </c>
      <c r="AS1259" s="16"/>
      <c r="AT1259" s="16">
        <v>137.2</v>
      </c>
      <c r="AU1259" s="16">
        <v>68.8</v>
      </c>
      <c r="AV1259" s="16">
        <v>7.5</v>
      </c>
      <c r="AW1259" s="16"/>
    </row>
    <row r="1260" spans="1:49">
      <c r="A1260" s="62">
        <f>'表格编辑 '!A1317</f>
        <v>40904</v>
      </c>
      <c r="B1260" s="62">
        <f>'表格编辑 '!B1317</f>
        <v>50068</v>
      </c>
      <c r="C1260" s="62" t="str">
        <f>VLOOKUP(B1260,映射!A:B,2,FALSE)</f>
        <v>螳螂</v>
      </c>
      <c r="D1260" s="62">
        <f>'表格编辑 '!E1317</f>
        <v>54</v>
      </c>
      <c r="E1260" s="62">
        <f>ROUNDUP((VLOOKUP(B1260,Sheet1!U:AA,3,FALSE)-2)*(0.042*(D1260-1)+0.2)+0.4,0)</f>
        <v>35</v>
      </c>
      <c r="F1260" s="62">
        <f>ROUNDUP((VLOOKUP(B1260,Sheet1!U:AA,4,FALSE)-2)*(0.042*(D1260-1)+0.2)+0.4,0)</f>
        <v>79</v>
      </c>
      <c r="G1260" s="62">
        <f>ROUNDUP((VLOOKUP(B1260,Sheet1!U:AA,5,FALSE)-2)*(0.042*(D1260-1)+0.2)+0.4,0)</f>
        <v>49</v>
      </c>
      <c r="H1260" s="62">
        <f>ROUNDUP((VLOOKUP(B1260,Sheet1!U:AA,6,FALSE)-2)*(0.042*(D1260-1)+0.2)+0.4,0)</f>
        <v>62</v>
      </c>
      <c r="I1260" s="62">
        <f>ROUNDUP((VLOOKUP(B1260,Sheet1!U:AA,7,FALSE)-2)*(0.042*(D1260-1)+0.2)+0.4,0)</f>
        <v>23</v>
      </c>
      <c r="J1260" s="62">
        <f>E1260*8+F1260*2+G1260*3+H1260*3+I1260*1+VLOOKUP(B1260,Sheet1!AU:AZ,2,FALSE)</f>
        <v>814</v>
      </c>
      <c r="K1260" s="62">
        <f>E1260*1+F1260*2+G1260*2+H1260*2+I1260*10+VLOOKUP(B1260,Sheet1!AU:AZ,3,FALSE)</f>
        <v>665</v>
      </c>
      <c r="L1260" s="62">
        <f>E1260*0.1+F1260*2+G1260*0.2+H1260*0.26+I1260*0.1+VLOOKUP(B1260,Sheet1!AU:AZ,4,FALSE)</f>
        <v>209.72</v>
      </c>
      <c r="M1260" s="62">
        <f>E1260*0.1+F1260*0.2+G1260*2+H1260*0.2+I1260*0.1+VLOOKUP(B1260,Sheet1!AU:AZ,5,FALSE)</f>
        <v>152</v>
      </c>
      <c r="N1260" s="62">
        <f>E1260*0.1+F1260*0.2+G1260*0.2+H1260*2+I1260*0.1+VLOOKUP(B1260,Sheet1!AU:AZ,6,FALSE)</f>
        <v>175.4</v>
      </c>
      <c r="O1260" s="62">
        <f t="shared" si="370"/>
        <v>3.6</v>
      </c>
      <c r="P1260" s="62">
        <f t="shared" si="371"/>
        <v>25.3</v>
      </c>
      <c r="R1260" s="9">
        <f t="shared" si="365"/>
        <v>54</v>
      </c>
      <c r="S1260" s="9">
        <f t="shared" si="354"/>
        <v>380.04</v>
      </c>
      <c r="T1260" s="9">
        <f t="shared" si="355"/>
        <v>58.8</v>
      </c>
      <c r="U1260" s="66">
        <f t="shared" si="366"/>
        <v>518</v>
      </c>
      <c r="V1260" s="9">
        <f t="shared" si="367"/>
        <v>621.6</v>
      </c>
      <c r="W1260" s="67">
        <f t="shared" si="368"/>
        <v>342</v>
      </c>
      <c r="Y1260" s="69">
        <f>VLOOKUP(D1260,Sheet2!P:Q,2,FALSE)</f>
        <v>120</v>
      </c>
      <c r="AB1260" s="4" t="str">
        <f>IF('表格编辑 '!D1317="monster","普通","BOSS")</f>
        <v>普通</v>
      </c>
      <c r="AD1260" s="50">
        <f>VLOOKUP(D1260,映射!AK:AL,2,FALSE)</f>
        <v>4</v>
      </c>
      <c r="AE1260" s="50" t="s">
        <v>37</v>
      </c>
      <c r="AF1260" s="4">
        <f>VLOOKUP(AE1260,映射!AN:AO,2,FALSE)</f>
        <v>2</v>
      </c>
      <c r="AG1260" s="50">
        <v>1</v>
      </c>
      <c r="AH1260" s="70">
        <v>1</v>
      </c>
      <c r="AI1260" s="16">
        <f t="shared" si="356"/>
        <v>40904</v>
      </c>
      <c r="AJ1260" s="16">
        <f t="shared" si="357"/>
        <v>50068</v>
      </c>
      <c r="AK1260" s="16">
        <f t="shared" si="358"/>
        <v>54</v>
      </c>
      <c r="AL1260" s="16" t="str">
        <f t="shared" si="359"/>
        <v>螳螂</v>
      </c>
      <c r="AM1260" s="16">
        <f t="shared" si="360"/>
        <v>4144</v>
      </c>
      <c r="AN1260" s="16">
        <f t="shared" si="361"/>
        <v>1628</v>
      </c>
      <c r="AO1260" s="16">
        <f t="shared" si="369"/>
        <v>2516</v>
      </c>
      <c r="AP1260" s="16">
        <f t="shared" si="362"/>
        <v>3330</v>
      </c>
      <c r="AQ1260" s="16">
        <f t="shared" si="363"/>
        <v>1330</v>
      </c>
      <c r="AR1260" s="16">
        <f t="shared" si="364"/>
        <v>315</v>
      </c>
      <c r="AS1260" s="16"/>
      <c r="AT1260" s="16">
        <v>121.9</v>
      </c>
      <c r="AU1260" s="16">
        <v>139.9</v>
      </c>
      <c r="AV1260" s="16">
        <v>1.1</v>
      </c>
      <c r="AW1260" s="16"/>
    </row>
    <row r="1261" spans="1:49">
      <c r="A1261" s="62">
        <f>'表格编辑 '!A1318</f>
        <v>40905</v>
      </c>
      <c r="B1261" s="62">
        <f>'表格编辑 '!B1318</f>
        <v>50070</v>
      </c>
      <c r="C1261" s="62" t="str">
        <f>VLOOKUP(B1261,映射!A:B,2,FALSE)</f>
        <v>血眼螳螂</v>
      </c>
      <c r="D1261" s="62">
        <f>'表格编辑 '!E1318</f>
        <v>54</v>
      </c>
      <c r="E1261" s="62">
        <f>ROUNDUP((VLOOKUP(B1261,Sheet1!U:AA,3,FALSE)-2)*(0.042*(D1261-1)+0.2)+0.4,0)</f>
        <v>54</v>
      </c>
      <c r="F1261" s="62">
        <f>ROUNDUP((VLOOKUP(B1261,Sheet1!U:AA,4,FALSE)-2)*(0.042*(D1261-1)+0.2)+0.4,0)</f>
        <v>103</v>
      </c>
      <c r="G1261" s="62">
        <f>ROUNDUP((VLOOKUP(B1261,Sheet1!U:AA,5,FALSE)-2)*(0.042*(D1261-1)+0.2)+0.4,0)</f>
        <v>66</v>
      </c>
      <c r="H1261" s="62">
        <f>ROUNDUP((VLOOKUP(B1261,Sheet1!U:AA,6,FALSE)-2)*(0.042*(D1261-1)+0.2)+0.4,0)</f>
        <v>66</v>
      </c>
      <c r="I1261" s="62">
        <f>ROUNDUP((VLOOKUP(B1261,Sheet1!U:AA,7,FALSE)-2)*(0.042*(D1261-1)+0.2)+0.4,0)</f>
        <v>54</v>
      </c>
      <c r="J1261" s="62">
        <f>E1261*8+F1261*2+G1261*3+H1261*3+I1261*1+VLOOKUP(B1261,Sheet1!AU:AZ,2,FALSE)</f>
        <v>1108</v>
      </c>
      <c r="K1261" s="62">
        <f>E1261*1+F1261*2+G1261*2+H1261*2+I1261*10+VLOOKUP(B1261,Sheet1!AU:AZ,3,FALSE)</f>
        <v>1084</v>
      </c>
      <c r="L1261" s="62">
        <f>E1261*0.1+F1261*2+G1261*0.2+H1261*0.26+I1261*0.1+VLOOKUP(B1261,Sheet1!AU:AZ,4,FALSE)</f>
        <v>267.16</v>
      </c>
      <c r="M1261" s="62">
        <f>E1261*0.1+F1261*0.2+G1261*2+H1261*0.2+I1261*0.1+VLOOKUP(B1261,Sheet1!AU:AZ,5,FALSE)</f>
        <v>196.6</v>
      </c>
      <c r="N1261" s="62">
        <f>E1261*0.1+F1261*0.2+G1261*0.2+H1261*2+I1261*0.1+VLOOKUP(B1261,Sheet1!AU:AZ,6,FALSE)</f>
        <v>196.6</v>
      </c>
      <c r="O1261" s="62">
        <f t="shared" si="370"/>
        <v>23.3</v>
      </c>
      <c r="P1261" s="62">
        <f t="shared" si="371"/>
        <v>34.1</v>
      </c>
      <c r="R1261" s="9">
        <f t="shared" si="365"/>
        <v>54</v>
      </c>
      <c r="S1261" s="9">
        <f t="shared" si="354"/>
        <v>380.04</v>
      </c>
      <c r="T1261" s="9">
        <f t="shared" si="355"/>
        <v>58.8</v>
      </c>
      <c r="U1261" s="66">
        <f t="shared" si="366"/>
        <v>447</v>
      </c>
      <c r="V1261" s="9">
        <f t="shared" si="367"/>
        <v>536.4</v>
      </c>
      <c r="W1261" s="67">
        <f t="shared" si="368"/>
        <v>483</v>
      </c>
      <c r="Y1261" s="69">
        <f>VLOOKUP(D1261,Sheet2!P:Q,2,FALSE)</f>
        <v>120</v>
      </c>
      <c r="AB1261" s="4" t="str">
        <f>IF('表格编辑 '!D1318="monster","普通","BOSS")</f>
        <v>普通</v>
      </c>
      <c r="AD1261" s="50">
        <f>VLOOKUP(D1261,映射!AK:AL,2,FALSE)</f>
        <v>4</v>
      </c>
      <c r="AE1261" s="50" t="s">
        <v>37</v>
      </c>
      <c r="AF1261" s="4">
        <f>VLOOKUP(AE1261,映射!AN:AO,2,FALSE)</f>
        <v>2</v>
      </c>
      <c r="AG1261" s="50">
        <v>1</v>
      </c>
      <c r="AH1261" s="70">
        <v>1</v>
      </c>
      <c r="AI1261" s="16">
        <f t="shared" si="356"/>
        <v>40905</v>
      </c>
      <c r="AJ1261" s="16">
        <f t="shared" si="357"/>
        <v>50070</v>
      </c>
      <c r="AK1261" s="16">
        <f t="shared" si="358"/>
        <v>54</v>
      </c>
      <c r="AL1261" s="16" t="str">
        <f t="shared" si="359"/>
        <v>血眼螳螂</v>
      </c>
      <c r="AM1261" s="16">
        <f t="shared" si="360"/>
        <v>3576</v>
      </c>
      <c r="AN1261" s="16">
        <f t="shared" si="361"/>
        <v>2216</v>
      </c>
      <c r="AO1261" s="16">
        <f t="shared" si="369"/>
        <v>1360</v>
      </c>
      <c r="AP1261" s="16">
        <f t="shared" si="362"/>
        <v>2468</v>
      </c>
      <c r="AQ1261" s="16">
        <f t="shared" si="363"/>
        <v>2168</v>
      </c>
      <c r="AR1261" s="16">
        <f t="shared" si="364"/>
        <v>401</v>
      </c>
      <c r="AS1261" s="16"/>
      <c r="AT1261" s="16">
        <v>108.8</v>
      </c>
      <c r="AU1261" s="16">
        <v>146.6</v>
      </c>
      <c r="AV1261" s="16">
        <v>5.6</v>
      </c>
      <c r="AW1261" s="16"/>
    </row>
    <row r="1262" spans="1:49">
      <c r="A1262" s="62">
        <f>'表格编辑 '!A1319</f>
        <v>40906</v>
      </c>
      <c r="B1262" s="62">
        <f>'表格编辑 '!B1319</f>
        <v>50111</v>
      </c>
      <c r="C1262" s="62" t="str">
        <f>VLOOKUP(B1262,映射!A:B,2,FALSE)</f>
        <v>暗影</v>
      </c>
      <c r="D1262" s="62">
        <f>'表格编辑 '!E1319</f>
        <v>54</v>
      </c>
      <c r="E1262" s="62">
        <f>ROUNDUP((VLOOKUP(B1262,Sheet1!U:AA,3,FALSE)-2)*(0.042*(D1262-1)+0.2)+0.4,0)</f>
        <v>57</v>
      </c>
      <c r="F1262" s="62">
        <f>ROUNDUP((VLOOKUP(B1262,Sheet1!U:AA,4,FALSE)-2)*(0.042*(D1262-1)+0.2)+0.4,0)</f>
        <v>52</v>
      </c>
      <c r="G1262" s="62">
        <f>ROUNDUP((VLOOKUP(B1262,Sheet1!U:AA,5,FALSE)-2)*(0.042*(D1262-1)+0.2)+0.4,0)</f>
        <v>52</v>
      </c>
      <c r="H1262" s="62">
        <f>ROUNDUP((VLOOKUP(B1262,Sheet1!U:AA,6,FALSE)-2)*(0.042*(D1262-1)+0.2)+0.4,0)</f>
        <v>52</v>
      </c>
      <c r="I1262" s="62">
        <f>ROUNDUP((VLOOKUP(B1262,Sheet1!U:AA,7,FALSE)-2)*(0.042*(D1262-1)+0.2)+0.4,0)</f>
        <v>59</v>
      </c>
      <c r="J1262" s="62">
        <f>E1262*8+F1262*2+G1262*3+H1262*3+I1262*1+VLOOKUP(B1262,Sheet1!AU:AZ,2,FALSE)</f>
        <v>951</v>
      </c>
      <c r="K1262" s="62">
        <f>E1262*1+F1262*2+G1262*2+H1262*2+I1262*10+VLOOKUP(B1262,Sheet1!AU:AZ,3,FALSE)</f>
        <v>979</v>
      </c>
      <c r="L1262" s="62">
        <f>E1262*0.1+F1262*2+G1262*0.2+H1262*0.26+I1262*0.1+VLOOKUP(B1262,Sheet1!AU:AZ,4,FALSE)</f>
        <v>159.52</v>
      </c>
      <c r="M1262" s="62">
        <f>E1262*0.1+F1262*0.2+G1262*2+H1262*0.2+I1262*0.1+VLOOKUP(B1262,Sheet1!AU:AZ,5,FALSE)</f>
        <v>156.4</v>
      </c>
      <c r="N1262" s="62">
        <f>E1262*0.1+F1262*0.2+G1262*0.2+H1262*2+I1262*0.1+VLOOKUP(B1262,Sheet1!AU:AZ,6,FALSE)</f>
        <v>156.4</v>
      </c>
      <c r="O1262" s="62">
        <f t="shared" si="370"/>
        <v>30.1</v>
      </c>
      <c r="P1262" s="62">
        <f t="shared" si="371"/>
        <v>39.7</v>
      </c>
      <c r="R1262" s="9">
        <f t="shared" si="365"/>
        <v>54</v>
      </c>
      <c r="S1262" s="9">
        <f t="shared" si="354"/>
        <v>380.04</v>
      </c>
      <c r="T1262" s="9">
        <f t="shared" si="355"/>
        <v>58.8</v>
      </c>
      <c r="U1262" s="66">
        <f t="shared" si="366"/>
        <v>510</v>
      </c>
      <c r="V1262" s="9">
        <f t="shared" si="367"/>
        <v>612</v>
      </c>
      <c r="W1262" s="67">
        <f t="shared" si="368"/>
        <v>228</v>
      </c>
      <c r="Y1262" s="69">
        <f>VLOOKUP(D1262,Sheet2!P:Q,2,FALSE)</f>
        <v>120</v>
      </c>
      <c r="AB1262" s="4" t="str">
        <f>IF('表格编辑 '!D1319="monster","普通","BOSS")</f>
        <v>普通</v>
      </c>
      <c r="AD1262" s="50">
        <f>VLOOKUP(D1262,映射!AK:AL,2,FALSE)</f>
        <v>4</v>
      </c>
      <c r="AE1262" s="50" t="s">
        <v>37</v>
      </c>
      <c r="AF1262" s="4">
        <f>VLOOKUP(AE1262,映射!AN:AO,2,FALSE)</f>
        <v>2</v>
      </c>
      <c r="AG1262" s="50">
        <v>1</v>
      </c>
      <c r="AH1262" s="70">
        <v>1</v>
      </c>
      <c r="AI1262" s="16">
        <f t="shared" si="356"/>
        <v>40906</v>
      </c>
      <c r="AJ1262" s="16">
        <f t="shared" si="357"/>
        <v>50111</v>
      </c>
      <c r="AK1262" s="16">
        <f t="shared" si="358"/>
        <v>54</v>
      </c>
      <c r="AL1262" s="16" t="str">
        <f t="shared" si="359"/>
        <v>暗影</v>
      </c>
      <c r="AM1262" s="16">
        <f t="shared" si="360"/>
        <v>4080</v>
      </c>
      <c r="AN1262" s="16">
        <f t="shared" si="361"/>
        <v>1902</v>
      </c>
      <c r="AO1262" s="16">
        <f t="shared" si="369"/>
        <v>2178</v>
      </c>
      <c r="AP1262" s="16">
        <f t="shared" si="362"/>
        <v>3129</v>
      </c>
      <c r="AQ1262" s="16">
        <f t="shared" si="363"/>
        <v>1958</v>
      </c>
      <c r="AR1262" s="16">
        <f t="shared" si="364"/>
        <v>240</v>
      </c>
      <c r="AS1262" s="16"/>
      <c r="AT1262" s="16">
        <v>120.6</v>
      </c>
      <c r="AU1262" s="16">
        <v>120.6</v>
      </c>
      <c r="AV1262" s="16">
        <v>26.6</v>
      </c>
      <c r="AW1262" s="16"/>
    </row>
    <row r="1263" spans="1:49">
      <c r="A1263" s="62">
        <f>'表格编辑 '!A1320</f>
        <v>40907</v>
      </c>
      <c r="B1263" s="62">
        <f>'表格编辑 '!B1320</f>
        <v>50144</v>
      </c>
      <c r="C1263" s="62" t="str">
        <f>VLOOKUP(B1263,映射!A:B,2,FALSE)</f>
        <v>哥布林</v>
      </c>
      <c r="D1263" s="62">
        <f>'表格编辑 '!E1320</f>
        <v>54</v>
      </c>
      <c r="E1263" s="62">
        <f>ROUNDUP((VLOOKUP(B1263,Sheet1!U:AA,3,FALSE)-2)*(0.042*(D1263-1)+0.2)+0.4,0)</f>
        <v>62</v>
      </c>
      <c r="F1263" s="62">
        <f>ROUNDUP((VLOOKUP(B1263,Sheet1!U:AA,4,FALSE)-2)*(0.042*(D1263-1)+0.2)+0.4,0)</f>
        <v>62</v>
      </c>
      <c r="G1263" s="62">
        <f>ROUNDUP((VLOOKUP(B1263,Sheet1!U:AA,5,FALSE)-2)*(0.042*(D1263-1)+0.2)+0.4,0)</f>
        <v>62</v>
      </c>
      <c r="H1263" s="62">
        <f>ROUNDUP((VLOOKUP(B1263,Sheet1!U:AA,6,FALSE)-2)*(0.042*(D1263-1)+0.2)+0.4,0)</f>
        <v>37</v>
      </c>
      <c r="I1263" s="62">
        <f>ROUNDUP((VLOOKUP(B1263,Sheet1!U:AA,7,FALSE)-2)*(0.042*(D1263-1)+0.2)+0.4,0)</f>
        <v>13</v>
      </c>
      <c r="J1263" s="62">
        <f>E1263*8+F1263*2+G1263*3+H1263*3+I1263*1+VLOOKUP(B1263,Sheet1!AU:AZ,2,FALSE)</f>
        <v>950</v>
      </c>
      <c r="K1263" s="62">
        <f>E1263*1+F1263*2+G1263*2+H1263*2+I1263*10+VLOOKUP(B1263,Sheet1!AU:AZ,3,FALSE)</f>
        <v>534</v>
      </c>
      <c r="L1263" s="62">
        <f>E1263*0.1+F1263*2+G1263*0.2+H1263*0.26+I1263*0.1+VLOOKUP(B1263,Sheet1!AU:AZ,4,FALSE)</f>
        <v>173.52</v>
      </c>
      <c r="M1263" s="62">
        <f>E1263*0.1+F1263*0.2+G1263*2+H1263*0.2+I1263*0.1+VLOOKUP(B1263,Sheet1!AU:AZ,5,FALSE)</f>
        <v>171.3</v>
      </c>
      <c r="N1263" s="62">
        <f>E1263*0.1+F1263*0.2+G1263*0.2+H1263*2+I1263*0.1+VLOOKUP(B1263,Sheet1!AU:AZ,6,FALSE)</f>
        <v>126.3</v>
      </c>
      <c r="O1263" s="62">
        <f t="shared" si="370"/>
        <v>-5.7</v>
      </c>
      <c r="P1263" s="62">
        <f t="shared" si="371"/>
        <v>43.3</v>
      </c>
      <c r="R1263" s="9">
        <f t="shared" si="365"/>
        <v>54</v>
      </c>
      <c r="S1263" s="9">
        <f t="shared" si="354"/>
        <v>380.04</v>
      </c>
      <c r="T1263" s="9">
        <f t="shared" si="355"/>
        <v>58.8</v>
      </c>
      <c r="U1263" s="66">
        <f t="shared" si="366"/>
        <v>485</v>
      </c>
      <c r="V1263" s="9">
        <f t="shared" si="367"/>
        <v>582</v>
      </c>
      <c r="W1263" s="67">
        <f t="shared" si="368"/>
        <v>259</v>
      </c>
      <c r="Y1263" s="69">
        <f>VLOOKUP(D1263,Sheet2!P:Q,2,FALSE)</f>
        <v>120</v>
      </c>
      <c r="AB1263" s="4" t="str">
        <f>IF('表格编辑 '!D1320="monster","普通","BOSS")</f>
        <v>普通</v>
      </c>
      <c r="AD1263" s="50">
        <f>VLOOKUP(D1263,映射!AK:AL,2,FALSE)</f>
        <v>4</v>
      </c>
      <c r="AE1263" s="50" t="s">
        <v>37</v>
      </c>
      <c r="AF1263" s="4">
        <f>VLOOKUP(AE1263,映射!AN:AO,2,FALSE)</f>
        <v>2</v>
      </c>
      <c r="AG1263" s="50">
        <v>1</v>
      </c>
      <c r="AH1263" s="70">
        <v>1</v>
      </c>
      <c r="AI1263" s="16">
        <f t="shared" si="356"/>
        <v>40907</v>
      </c>
      <c r="AJ1263" s="16">
        <f t="shared" si="357"/>
        <v>50144</v>
      </c>
      <c r="AK1263" s="16">
        <f t="shared" si="358"/>
        <v>54</v>
      </c>
      <c r="AL1263" s="16" t="str">
        <f t="shared" si="359"/>
        <v>哥布林</v>
      </c>
      <c r="AM1263" s="16">
        <f t="shared" si="360"/>
        <v>3880</v>
      </c>
      <c r="AN1263" s="16">
        <f t="shared" si="361"/>
        <v>1900</v>
      </c>
      <c r="AO1263" s="16">
        <f t="shared" si="369"/>
        <v>1980</v>
      </c>
      <c r="AP1263" s="16">
        <f t="shared" si="362"/>
        <v>2930</v>
      </c>
      <c r="AQ1263" s="16">
        <f t="shared" si="363"/>
        <v>1068</v>
      </c>
      <c r="AR1263" s="16">
        <f t="shared" si="364"/>
        <v>261</v>
      </c>
      <c r="AS1263" s="16"/>
      <c r="AT1263" s="16">
        <v>132</v>
      </c>
      <c r="AU1263" s="16">
        <v>94.2</v>
      </c>
      <c r="AV1263" s="16">
        <v>-4.5</v>
      </c>
      <c r="AW1263" s="16"/>
    </row>
    <row r="1264" spans="1:49">
      <c r="A1264" s="62">
        <f>'表格编辑 '!A1321</f>
        <v>40908</v>
      </c>
      <c r="B1264" s="62">
        <f>'表格编辑 '!B1321</f>
        <v>50076</v>
      </c>
      <c r="C1264" s="62" t="str">
        <f>VLOOKUP(B1264,映射!A:B,2,FALSE)</f>
        <v>风蜘蛛</v>
      </c>
      <c r="D1264" s="62">
        <f>'表格编辑 '!E1321</f>
        <v>54</v>
      </c>
      <c r="E1264" s="62">
        <f>ROUNDUP((VLOOKUP(B1264,Sheet1!U:AA,3,FALSE)-2)*(0.042*(D1264-1)+0.2)+0.4,0)</f>
        <v>57</v>
      </c>
      <c r="F1264" s="62">
        <f>ROUNDUP((VLOOKUP(B1264,Sheet1!U:AA,4,FALSE)-2)*(0.042*(D1264-1)+0.2)+0.4,0)</f>
        <v>64</v>
      </c>
      <c r="G1264" s="62">
        <f>ROUNDUP((VLOOKUP(B1264,Sheet1!U:AA,5,FALSE)-2)*(0.042*(D1264-1)+0.2)+0.4,0)</f>
        <v>45</v>
      </c>
      <c r="H1264" s="62">
        <f>ROUNDUP((VLOOKUP(B1264,Sheet1!U:AA,6,FALSE)-2)*(0.042*(D1264-1)+0.2)+0.4,0)</f>
        <v>42</v>
      </c>
      <c r="I1264" s="62">
        <f>ROUNDUP((VLOOKUP(B1264,Sheet1!U:AA,7,FALSE)-2)*(0.042*(D1264-1)+0.2)+0.4,0)</f>
        <v>40</v>
      </c>
      <c r="J1264" s="62">
        <f>E1264*8+F1264*2+G1264*3+H1264*3+I1264*1+VLOOKUP(B1264,Sheet1!AU:AZ,2,FALSE)</f>
        <v>905</v>
      </c>
      <c r="K1264" s="62">
        <f>E1264*1+F1264*2+G1264*2+H1264*2+I1264*10+VLOOKUP(B1264,Sheet1!AU:AZ,3,FALSE)</f>
        <v>779</v>
      </c>
      <c r="L1264" s="62">
        <f>E1264*0.1+F1264*2+G1264*0.2+H1264*0.26+I1264*0.1+VLOOKUP(B1264,Sheet1!AU:AZ,4,FALSE)</f>
        <v>177.62</v>
      </c>
      <c r="M1264" s="62">
        <f>E1264*0.1+F1264*0.2+G1264*2+H1264*0.2+I1264*0.1+VLOOKUP(B1264,Sheet1!AU:AZ,5,FALSE)</f>
        <v>140.9</v>
      </c>
      <c r="N1264" s="62">
        <f>E1264*0.1+F1264*0.2+G1264*0.2+H1264*2+I1264*0.1+VLOOKUP(B1264,Sheet1!AU:AZ,6,FALSE)</f>
        <v>135.5</v>
      </c>
      <c r="O1264" s="62">
        <f t="shared" si="370"/>
        <v>13.3</v>
      </c>
      <c r="P1264" s="62">
        <f t="shared" si="371"/>
        <v>39.1</v>
      </c>
      <c r="R1264" s="9">
        <f t="shared" si="365"/>
        <v>54</v>
      </c>
      <c r="S1264" s="9">
        <f t="shared" si="354"/>
        <v>380.04</v>
      </c>
      <c r="T1264" s="9">
        <f t="shared" si="355"/>
        <v>58.8</v>
      </c>
      <c r="U1264" s="66">
        <f t="shared" si="366"/>
        <v>540</v>
      </c>
      <c r="V1264" s="9">
        <f t="shared" si="367"/>
        <v>648</v>
      </c>
      <c r="W1264" s="67">
        <f t="shared" si="368"/>
        <v>268</v>
      </c>
      <c r="Y1264" s="69">
        <f>VLOOKUP(D1264,Sheet2!P:Q,2,FALSE)</f>
        <v>120</v>
      </c>
      <c r="AB1264" s="4" t="str">
        <f>IF('表格编辑 '!D1321="monster","普通","BOSS")</f>
        <v>普通</v>
      </c>
      <c r="AD1264" s="50">
        <f>VLOOKUP(D1264,映射!AK:AL,2,FALSE)</f>
        <v>4</v>
      </c>
      <c r="AE1264" s="50" t="s">
        <v>37</v>
      </c>
      <c r="AF1264" s="4">
        <f>VLOOKUP(AE1264,映射!AN:AO,2,FALSE)</f>
        <v>2</v>
      </c>
      <c r="AG1264" s="50">
        <v>1</v>
      </c>
      <c r="AH1264" s="70">
        <v>1</v>
      </c>
      <c r="AI1264" s="16">
        <f t="shared" si="356"/>
        <v>40908</v>
      </c>
      <c r="AJ1264" s="16">
        <f t="shared" si="357"/>
        <v>50076</v>
      </c>
      <c r="AK1264" s="16">
        <f t="shared" si="358"/>
        <v>54</v>
      </c>
      <c r="AL1264" s="16" t="str">
        <f t="shared" si="359"/>
        <v>风蜘蛛</v>
      </c>
      <c r="AM1264" s="16">
        <f t="shared" si="360"/>
        <v>4320</v>
      </c>
      <c r="AN1264" s="16">
        <f t="shared" si="361"/>
        <v>1810</v>
      </c>
      <c r="AO1264" s="16">
        <f t="shared" si="369"/>
        <v>2510</v>
      </c>
      <c r="AP1264" s="16">
        <f t="shared" si="362"/>
        <v>3415</v>
      </c>
      <c r="AQ1264" s="16">
        <f t="shared" si="363"/>
        <v>1558</v>
      </c>
      <c r="AR1264" s="16">
        <f t="shared" si="364"/>
        <v>267</v>
      </c>
      <c r="AS1264" s="16"/>
      <c r="AT1264" s="16">
        <v>85.1</v>
      </c>
      <c r="AU1264" s="16">
        <v>99.5</v>
      </c>
      <c r="AV1264" s="16">
        <v>9.5</v>
      </c>
      <c r="AW1264" s="16"/>
    </row>
    <row r="1265" spans="1:49">
      <c r="A1265" s="62">
        <f>'表格编辑 '!A1322</f>
        <v>40909</v>
      </c>
      <c r="B1265" s="62">
        <f>'表格编辑 '!B1322</f>
        <v>50081</v>
      </c>
      <c r="C1265" s="62" t="str">
        <f>VLOOKUP(B1265,映射!A:B,2,FALSE)</f>
        <v>冰晶树妖</v>
      </c>
      <c r="D1265" s="62">
        <f>'表格编辑 '!E1322</f>
        <v>54</v>
      </c>
      <c r="E1265" s="62">
        <f>ROUNDUP((VLOOKUP(B1265,Sheet1!U:AA,3,FALSE)-2)*(0.042*(D1265-1)+0.2)+0.4,0)</f>
        <v>81</v>
      </c>
      <c r="F1265" s="62">
        <f>ROUNDUP((VLOOKUP(B1265,Sheet1!U:AA,4,FALSE)-2)*(0.042*(D1265-1)+0.2)+0.4,0)</f>
        <v>45</v>
      </c>
      <c r="G1265" s="62">
        <f>ROUNDUP((VLOOKUP(B1265,Sheet1!U:AA,5,FALSE)-2)*(0.042*(D1265-1)+0.2)+0.4,0)</f>
        <v>74</v>
      </c>
      <c r="H1265" s="62">
        <f>ROUNDUP((VLOOKUP(B1265,Sheet1!U:AA,6,FALSE)-2)*(0.042*(D1265-1)+0.2)+0.4,0)</f>
        <v>47</v>
      </c>
      <c r="I1265" s="62">
        <f>ROUNDUP((VLOOKUP(B1265,Sheet1!U:AA,7,FALSE)-2)*(0.042*(D1265-1)+0.2)+0.4,0)</f>
        <v>62</v>
      </c>
      <c r="J1265" s="62">
        <f>E1265*8+F1265*2+G1265*3+H1265*3+I1265*1+VLOOKUP(B1265,Sheet1!AU:AZ,2,FALSE)</f>
        <v>1183</v>
      </c>
      <c r="K1265" s="62">
        <f>E1265*1+F1265*2+G1265*2+H1265*2+I1265*10+VLOOKUP(B1265,Sheet1!AU:AZ,3,FALSE)</f>
        <v>1053</v>
      </c>
      <c r="L1265" s="62">
        <f>E1265*0.1+F1265*2+G1265*0.2+H1265*0.26+I1265*0.1+VLOOKUP(B1265,Sheet1!AU:AZ,4,FALSE)</f>
        <v>151.32</v>
      </c>
      <c r="M1265" s="62">
        <f>E1265*0.1+F1265*0.2+G1265*2+H1265*0.2+I1265*0.1+VLOOKUP(B1265,Sheet1!AU:AZ,5,FALSE)</f>
        <v>200.7</v>
      </c>
      <c r="N1265" s="62">
        <f>E1265*0.1+F1265*0.2+G1265*0.2+H1265*2+I1265*0.1+VLOOKUP(B1265,Sheet1!AU:AZ,6,FALSE)</f>
        <v>152.1</v>
      </c>
      <c r="O1265" s="62">
        <f t="shared" si="370"/>
        <v>30.9</v>
      </c>
      <c r="P1265" s="62">
        <f t="shared" si="371"/>
        <v>56.1</v>
      </c>
      <c r="R1265" s="9">
        <f t="shared" si="365"/>
        <v>54</v>
      </c>
      <c r="S1265" s="9">
        <f t="shared" si="354"/>
        <v>380.04</v>
      </c>
      <c r="T1265" s="9">
        <f t="shared" si="355"/>
        <v>58.8</v>
      </c>
      <c r="U1265" s="66">
        <f t="shared" si="366"/>
        <v>441</v>
      </c>
      <c r="V1265" s="9">
        <f t="shared" si="367"/>
        <v>529.2</v>
      </c>
      <c r="W1265" s="67">
        <f t="shared" si="368"/>
        <v>210</v>
      </c>
      <c r="Y1265" s="69">
        <f>VLOOKUP(D1265,Sheet2!P:Q,2,FALSE)</f>
        <v>120</v>
      </c>
      <c r="AB1265" s="4" t="str">
        <f>IF('表格编辑 '!D1322="monster","普通","BOSS")</f>
        <v>普通</v>
      </c>
      <c r="AD1265" s="50">
        <f>VLOOKUP(D1265,映射!AK:AL,2,FALSE)</f>
        <v>4</v>
      </c>
      <c r="AE1265" s="50" t="s">
        <v>37</v>
      </c>
      <c r="AF1265" s="4">
        <f>VLOOKUP(AE1265,映射!AN:AO,2,FALSE)</f>
        <v>2</v>
      </c>
      <c r="AG1265" s="50">
        <v>1</v>
      </c>
      <c r="AH1265" s="70">
        <v>1</v>
      </c>
      <c r="AI1265" s="16">
        <f t="shared" si="356"/>
        <v>40909</v>
      </c>
      <c r="AJ1265" s="16">
        <f t="shared" si="357"/>
        <v>50081</v>
      </c>
      <c r="AK1265" s="16">
        <f t="shared" si="358"/>
        <v>54</v>
      </c>
      <c r="AL1265" s="16" t="str">
        <f t="shared" si="359"/>
        <v>冰晶树妖</v>
      </c>
      <c r="AM1265" s="16">
        <f t="shared" si="360"/>
        <v>3528</v>
      </c>
      <c r="AN1265" s="16">
        <f t="shared" si="361"/>
        <v>2366</v>
      </c>
      <c r="AO1265" s="16">
        <f t="shared" si="369"/>
        <v>1162</v>
      </c>
      <c r="AP1265" s="16">
        <f t="shared" si="362"/>
        <v>2345</v>
      </c>
      <c r="AQ1265" s="16">
        <f t="shared" si="363"/>
        <v>2106</v>
      </c>
      <c r="AR1265" s="16">
        <f t="shared" si="364"/>
        <v>227</v>
      </c>
      <c r="AS1265" s="16"/>
      <c r="AT1265" s="16">
        <v>130.5</v>
      </c>
      <c r="AU1265" s="16">
        <v>89.1</v>
      </c>
      <c r="AV1265" s="16">
        <v>21.7</v>
      </c>
      <c r="AW1265" s="16"/>
    </row>
    <row r="1266" spans="1:49">
      <c r="A1266" s="62">
        <f>'表格编辑 '!A1323</f>
        <v>40910</v>
      </c>
      <c r="B1266" s="62">
        <f>'表格编辑 '!B1323</f>
        <v>50006</v>
      </c>
      <c r="C1266" s="62" t="str">
        <f>VLOOKUP(B1266,映射!A:B,2,FALSE)</f>
        <v>猫人</v>
      </c>
      <c r="D1266" s="62">
        <f>'表格编辑 '!E1323</f>
        <v>54</v>
      </c>
      <c r="E1266" s="62">
        <f>ROUNDUP((VLOOKUP(B1266,Sheet1!U:AA,3,FALSE)-2)*(0.042*(D1266-1)+0.2)+0.4,0)</f>
        <v>52</v>
      </c>
      <c r="F1266" s="62">
        <f>ROUNDUP((VLOOKUP(B1266,Sheet1!U:AA,4,FALSE)-2)*(0.042*(D1266-1)+0.2)+0.4,0)</f>
        <v>62</v>
      </c>
      <c r="G1266" s="62">
        <f>ROUNDUP((VLOOKUP(B1266,Sheet1!U:AA,5,FALSE)-2)*(0.042*(D1266-1)+0.2)+0.4,0)</f>
        <v>32</v>
      </c>
      <c r="H1266" s="62">
        <f>ROUNDUP((VLOOKUP(B1266,Sheet1!U:AA,6,FALSE)-2)*(0.042*(D1266-1)+0.2)+0.4,0)</f>
        <v>59</v>
      </c>
      <c r="I1266" s="62">
        <f>ROUNDUP((VLOOKUP(B1266,Sheet1!U:AA,7,FALSE)-2)*(0.042*(D1266-1)+0.2)+0.4,0)</f>
        <v>54</v>
      </c>
      <c r="J1266" s="62">
        <f>E1266*8+F1266*2+G1266*3+H1266*3+I1266*1+VLOOKUP(B1266,Sheet1!AU:AZ,2,FALSE)</f>
        <v>887</v>
      </c>
      <c r="K1266" s="62">
        <f>E1266*1+F1266*2+G1266*2+H1266*2+I1266*10+VLOOKUP(B1266,Sheet1!AU:AZ,3,FALSE)</f>
        <v>918</v>
      </c>
      <c r="L1266" s="62">
        <f>E1266*0.1+F1266*2+G1266*0.2+H1266*0.26+I1266*0.1+VLOOKUP(B1266,Sheet1!AU:AZ,4,FALSE)</f>
        <v>176.34</v>
      </c>
      <c r="M1266" s="62">
        <f>E1266*0.1+F1266*0.2+G1266*2+H1266*0.2+I1266*0.1+VLOOKUP(B1266,Sheet1!AU:AZ,5,FALSE)</f>
        <v>118.8</v>
      </c>
      <c r="N1266" s="62">
        <f>E1266*0.1+F1266*0.2+G1266*0.2+H1266*2+I1266*0.1+VLOOKUP(B1266,Sheet1!AU:AZ,6,FALSE)</f>
        <v>167.4</v>
      </c>
      <c r="O1266" s="62">
        <f t="shared" si="370"/>
        <v>21.9</v>
      </c>
      <c r="P1266" s="62">
        <f t="shared" si="371"/>
        <v>38.6</v>
      </c>
      <c r="R1266" s="9">
        <f t="shared" si="365"/>
        <v>54</v>
      </c>
      <c r="S1266" s="9">
        <f t="shared" si="354"/>
        <v>380.04</v>
      </c>
      <c r="T1266" s="9">
        <f t="shared" si="355"/>
        <v>58.8</v>
      </c>
      <c r="U1266" s="66">
        <f t="shared" si="366"/>
        <v>588</v>
      </c>
      <c r="V1266" s="9">
        <f t="shared" si="367"/>
        <v>705.6</v>
      </c>
      <c r="W1266" s="67">
        <f t="shared" si="368"/>
        <v>265</v>
      </c>
      <c r="Y1266" s="69">
        <f>VLOOKUP(D1266,Sheet2!P:Q,2,FALSE)</f>
        <v>120</v>
      </c>
      <c r="AB1266" s="4" t="str">
        <f>IF('表格编辑 '!D1323="monster","普通","BOSS")</f>
        <v>普通</v>
      </c>
      <c r="AD1266" s="50">
        <f>VLOOKUP(D1266,映射!AK:AL,2,FALSE)</f>
        <v>4</v>
      </c>
      <c r="AE1266" s="50" t="s">
        <v>37</v>
      </c>
      <c r="AF1266" s="4">
        <f>VLOOKUP(AE1266,映射!AN:AO,2,FALSE)</f>
        <v>2</v>
      </c>
      <c r="AG1266" s="50">
        <v>1</v>
      </c>
      <c r="AH1266" s="70">
        <v>1</v>
      </c>
      <c r="AI1266" s="16">
        <f t="shared" si="356"/>
        <v>40910</v>
      </c>
      <c r="AJ1266" s="16">
        <f t="shared" si="357"/>
        <v>50006</v>
      </c>
      <c r="AK1266" s="16">
        <f t="shared" si="358"/>
        <v>54</v>
      </c>
      <c r="AL1266" s="16" t="str">
        <f t="shared" si="359"/>
        <v>猫人</v>
      </c>
      <c r="AM1266" s="16">
        <f t="shared" si="360"/>
        <v>4704</v>
      </c>
      <c r="AN1266" s="16">
        <f t="shared" si="361"/>
        <v>1774</v>
      </c>
      <c r="AO1266" s="16">
        <f t="shared" si="369"/>
        <v>2930</v>
      </c>
      <c r="AP1266" s="16">
        <f t="shared" si="362"/>
        <v>3817</v>
      </c>
      <c r="AQ1266" s="16">
        <f t="shared" si="363"/>
        <v>1836</v>
      </c>
      <c r="AR1266" s="16">
        <f t="shared" si="364"/>
        <v>265</v>
      </c>
      <c r="AS1266" s="16"/>
      <c r="AT1266" s="16">
        <v>86.4</v>
      </c>
      <c r="AU1266" s="16">
        <v>127.8</v>
      </c>
      <c r="AV1266" s="16">
        <v>2.2</v>
      </c>
      <c r="AW1266" s="16"/>
    </row>
    <row r="1267" spans="1:49">
      <c r="A1267" s="62">
        <f>'表格编辑 '!A1324</f>
        <v>40911</v>
      </c>
      <c r="B1267" s="62">
        <f>'表格编辑 '!B1324</f>
        <v>50122</v>
      </c>
      <c r="C1267" s="62" t="str">
        <f>VLOOKUP(B1267,映射!A:B,2,FALSE)</f>
        <v>纯白恐怖箱</v>
      </c>
      <c r="D1267" s="62">
        <f>'表格编辑 '!E1324</f>
        <v>54</v>
      </c>
      <c r="E1267" s="62">
        <f>ROUNDUP((VLOOKUP(B1267,Sheet1!U:AA,3,FALSE)-2)*(0.042*(D1267-1)+0.2)+0.4,0)</f>
        <v>42</v>
      </c>
      <c r="F1267" s="62">
        <f>ROUNDUP((VLOOKUP(B1267,Sheet1!U:AA,4,FALSE)-2)*(0.042*(D1267-1)+0.2)+0.4,0)</f>
        <v>79</v>
      </c>
      <c r="G1267" s="62">
        <f>ROUNDUP((VLOOKUP(B1267,Sheet1!U:AA,5,FALSE)-2)*(0.042*(D1267-1)+0.2)+0.4,0)</f>
        <v>91</v>
      </c>
      <c r="H1267" s="62">
        <f>ROUNDUP((VLOOKUP(B1267,Sheet1!U:AA,6,FALSE)-2)*(0.042*(D1267-1)+0.2)+0.4,0)</f>
        <v>35</v>
      </c>
      <c r="I1267" s="62">
        <f>ROUNDUP((VLOOKUP(B1267,Sheet1!U:AA,7,FALSE)-2)*(0.042*(D1267-1)+0.2)+0.4,0)</f>
        <v>98</v>
      </c>
      <c r="J1267" s="62">
        <f>E1267*8+F1267*2+G1267*3+H1267*3+I1267*1+VLOOKUP(B1267,Sheet1!AU:AZ,2,FALSE)</f>
        <v>990</v>
      </c>
      <c r="K1267" s="62">
        <f>E1267*1+F1267*2+G1267*2+H1267*2+I1267*10+VLOOKUP(B1267,Sheet1!AU:AZ,3,FALSE)</f>
        <v>1452</v>
      </c>
      <c r="L1267" s="62">
        <f>E1267*0.1+F1267*2+G1267*0.2+H1267*0.26+I1267*0.1+VLOOKUP(B1267,Sheet1!AU:AZ,4,FALSE)</f>
        <v>219.3</v>
      </c>
      <c r="M1267" s="62">
        <f>E1267*0.1+F1267*0.2+G1267*2+H1267*0.2+I1267*0.1+VLOOKUP(B1267,Sheet1!AU:AZ,5,FALSE)</f>
        <v>238.8</v>
      </c>
      <c r="N1267" s="62">
        <f>E1267*0.1+F1267*0.2+G1267*0.2+H1267*2+I1267*0.1+VLOOKUP(B1267,Sheet1!AU:AZ,6,FALSE)</f>
        <v>138</v>
      </c>
      <c r="O1267" s="62">
        <f t="shared" si="370"/>
        <v>72.6</v>
      </c>
      <c r="P1267" s="62">
        <f t="shared" si="371"/>
        <v>13.8</v>
      </c>
      <c r="R1267" s="9">
        <f t="shared" si="365"/>
        <v>54</v>
      </c>
      <c r="S1267" s="9">
        <f t="shared" si="354"/>
        <v>380.04</v>
      </c>
      <c r="T1267" s="9">
        <f t="shared" si="355"/>
        <v>58.8</v>
      </c>
      <c r="U1267" s="66">
        <f t="shared" si="366"/>
        <v>395</v>
      </c>
      <c r="V1267" s="9">
        <f t="shared" si="367"/>
        <v>474</v>
      </c>
      <c r="W1267" s="67">
        <f t="shared" si="368"/>
        <v>365</v>
      </c>
      <c r="Y1267" s="69">
        <f>VLOOKUP(D1267,Sheet2!P:Q,2,FALSE)</f>
        <v>120</v>
      </c>
      <c r="AB1267" s="4" t="str">
        <f>IF('表格编辑 '!D1324="monster","普通","BOSS")</f>
        <v>普通</v>
      </c>
      <c r="AD1267" s="50">
        <f>VLOOKUP(D1267,映射!AK:AL,2,FALSE)</f>
        <v>4</v>
      </c>
      <c r="AE1267" s="50" t="s">
        <v>37</v>
      </c>
      <c r="AF1267" s="4">
        <f>VLOOKUP(AE1267,映射!AN:AO,2,FALSE)</f>
        <v>2</v>
      </c>
      <c r="AG1267" s="50">
        <v>1</v>
      </c>
      <c r="AH1267" s="70">
        <v>1</v>
      </c>
      <c r="AI1267" s="16">
        <f t="shared" si="356"/>
        <v>40911</v>
      </c>
      <c r="AJ1267" s="16">
        <f t="shared" si="357"/>
        <v>50122</v>
      </c>
      <c r="AK1267" s="16">
        <f t="shared" si="358"/>
        <v>54</v>
      </c>
      <c r="AL1267" s="16" t="str">
        <f t="shared" si="359"/>
        <v>纯白恐怖箱</v>
      </c>
      <c r="AM1267" s="16">
        <f t="shared" si="360"/>
        <v>3160</v>
      </c>
      <c r="AN1267" s="16">
        <f t="shared" si="361"/>
        <v>1980</v>
      </c>
      <c r="AO1267" s="16">
        <f t="shared" si="369"/>
        <v>1180</v>
      </c>
      <c r="AP1267" s="16">
        <f t="shared" si="362"/>
        <v>2170</v>
      </c>
      <c r="AQ1267" s="16">
        <f t="shared" si="363"/>
        <v>2904</v>
      </c>
      <c r="AR1267" s="16">
        <f t="shared" si="364"/>
        <v>329</v>
      </c>
      <c r="AS1267" s="16"/>
      <c r="AT1267" s="16">
        <v>138.8</v>
      </c>
      <c r="AU1267" s="16">
        <v>70.4</v>
      </c>
      <c r="AV1267" s="16">
        <v>60.8</v>
      </c>
      <c r="AW1267" s="16"/>
    </row>
    <row r="1268" spans="1:49">
      <c r="A1268" s="62">
        <f>'表格编辑 '!A1325</f>
        <v>40912</v>
      </c>
      <c r="B1268" s="62">
        <f>'表格编辑 '!B1325</f>
        <v>50154</v>
      </c>
      <c r="C1268" s="62" t="str">
        <f>VLOOKUP(B1268,映射!A:B,2,FALSE)</f>
        <v>海贼</v>
      </c>
      <c r="D1268" s="62">
        <f>'表格编辑 '!E1325</f>
        <v>54</v>
      </c>
      <c r="E1268" s="62">
        <f>ROUNDUP((VLOOKUP(B1268,Sheet1!U:AA,3,FALSE)-2)*(0.042*(D1268-1)+0.2)+0.4,0)</f>
        <v>42</v>
      </c>
      <c r="F1268" s="62">
        <f>ROUNDUP((VLOOKUP(B1268,Sheet1!U:AA,4,FALSE)-2)*(0.042*(D1268-1)+0.2)+0.4,0)</f>
        <v>71</v>
      </c>
      <c r="G1268" s="62">
        <f>ROUNDUP((VLOOKUP(B1268,Sheet1!U:AA,5,FALSE)-2)*(0.042*(D1268-1)+0.2)+0.4,0)</f>
        <v>52</v>
      </c>
      <c r="H1268" s="62">
        <f>ROUNDUP((VLOOKUP(B1268,Sheet1!U:AA,6,FALSE)-2)*(0.042*(D1268-1)+0.2)+0.4,0)</f>
        <v>64</v>
      </c>
      <c r="I1268" s="62">
        <f>ROUNDUP((VLOOKUP(B1268,Sheet1!U:AA,7,FALSE)-2)*(0.042*(D1268-1)+0.2)+0.4,0)</f>
        <v>30</v>
      </c>
      <c r="J1268" s="62">
        <f>E1268*8+F1268*2+G1268*3+H1268*3+I1268*1+VLOOKUP(B1268,Sheet1!AU:AZ,2,FALSE)</f>
        <v>876</v>
      </c>
      <c r="K1268" s="62">
        <f>E1268*1+F1268*2+G1268*2+H1268*2+I1268*10+VLOOKUP(B1268,Sheet1!AU:AZ,3,FALSE)</f>
        <v>736</v>
      </c>
      <c r="L1268" s="62">
        <f>E1268*0.1+F1268*2+G1268*0.2+H1268*0.26+I1268*0.1+VLOOKUP(B1268,Sheet1!AU:AZ,4,FALSE)</f>
        <v>196.24</v>
      </c>
      <c r="M1268" s="62">
        <f>E1268*0.1+F1268*0.2+G1268*2+H1268*0.2+I1268*0.1+VLOOKUP(B1268,Sheet1!AU:AZ,5,FALSE)</f>
        <v>158.2</v>
      </c>
      <c r="N1268" s="62">
        <f>E1268*0.1+F1268*0.2+G1268*0.2+H1268*2+I1268*0.1+VLOOKUP(B1268,Sheet1!AU:AZ,6,FALSE)</f>
        <v>179.8</v>
      </c>
      <c r="O1268" s="62">
        <f t="shared" si="370"/>
        <v>8.3</v>
      </c>
      <c r="P1268" s="62">
        <f t="shared" si="371"/>
        <v>31.1</v>
      </c>
      <c r="R1268" s="9">
        <f t="shared" si="365"/>
        <v>54</v>
      </c>
      <c r="S1268" s="9">
        <f t="shared" si="354"/>
        <v>380.04</v>
      </c>
      <c r="T1268" s="9">
        <f t="shared" si="355"/>
        <v>58.8</v>
      </c>
      <c r="U1268" s="66">
        <f t="shared" si="366"/>
        <v>507</v>
      </c>
      <c r="V1268" s="9">
        <f t="shared" si="367"/>
        <v>608.4</v>
      </c>
      <c r="W1268" s="67">
        <f t="shared" si="368"/>
        <v>311</v>
      </c>
      <c r="Y1268" s="69">
        <f>VLOOKUP(D1268,Sheet2!P:Q,2,FALSE)</f>
        <v>120</v>
      </c>
      <c r="AB1268" s="4" t="str">
        <f>IF('表格编辑 '!D1325="monster","普通","BOSS")</f>
        <v>普通</v>
      </c>
      <c r="AD1268" s="50">
        <f>VLOOKUP(D1268,映射!AK:AL,2,FALSE)</f>
        <v>4</v>
      </c>
      <c r="AE1268" s="50" t="s">
        <v>37</v>
      </c>
      <c r="AF1268" s="4">
        <f>VLOOKUP(AE1268,映射!AN:AO,2,FALSE)</f>
        <v>2</v>
      </c>
      <c r="AG1268" s="50">
        <v>1</v>
      </c>
      <c r="AH1268" s="70">
        <v>1</v>
      </c>
      <c r="AI1268" s="16">
        <f t="shared" si="356"/>
        <v>40912</v>
      </c>
      <c r="AJ1268" s="16">
        <f t="shared" si="357"/>
        <v>50154</v>
      </c>
      <c r="AK1268" s="16">
        <f t="shared" si="358"/>
        <v>54</v>
      </c>
      <c r="AL1268" s="16" t="str">
        <f t="shared" si="359"/>
        <v>海贼</v>
      </c>
      <c r="AM1268" s="16">
        <f t="shared" si="360"/>
        <v>4056</v>
      </c>
      <c r="AN1268" s="16">
        <f t="shared" si="361"/>
        <v>1752</v>
      </c>
      <c r="AO1268" s="16">
        <f t="shared" si="369"/>
        <v>2304</v>
      </c>
      <c r="AP1268" s="16">
        <f t="shared" si="362"/>
        <v>3180</v>
      </c>
      <c r="AQ1268" s="16">
        <f t="shared" si="363"/>
        <v>1472</v>
      </c>
      <c r="AR1268" s="16">
        <f t="shared" si="364"/>
        <v>295</v>
      </c>
      <c r="AS1268" s="16"/>
      <c r="AT1268" s="16">
        <v>122.1</v>
      </c>
      <c r="AU1268" s="16">
        <v>140.1</v>
      </c>
      <c r="AV1268" s="16">
        <v>7</v>
      </c>
      <c r="AW1268" s="16"/>
    </row>
    <row r="1269" spans="1:49">
      <c r="A1269" s="62">
        <f>'表格编辑 '!A1326</f>
        <v>40913</v>
      </c>
      <c r="B1269" s="62">
        <f>'表格编辑 '!B1326</f>
        <v>50075</v>
      </c>
      <c r="C1269" s="62" t="str">
        <f>VLOOKUP(B1269,映射!A:B,2,FALSE)</f>
        <v>火蜘蛛</v>
      </c>
      <c r="D1269" s="62">
        <f>'表格编辑 '!E1326</f>
        <v>54</v>
      </c>
      <c r="E1269" s="62">
        <f>ROUNDUP((VLOOKUP(B1269,Sheet1!U:AA,3,FALSE)-2)*(0.042*(D1269-1)+0.2)+0.4,0)</f>
        <v>49</v>
      </c>
      <c r="F1269" s="62">
        <f>ROUNDUP((VLOOKUP(B1269,Sheet1!U:AA,4,FALSE)-2)*(0.042*(D1269-1)+0.2)+0.4,0)</f>
        <v>49</v>
      </c>
      <c r="G1269" s="62">
        <f>ROUNDUP((VLOOKUP(B1269,Sheet1!U:AA,5,FALSE)-2)*(0.042*(D1269-1)+0.2)+0.4,0)</f>
        <v>35</v>
      </c>
      <c r="H1269" s="62">
        <f>ROUNDUP((VLOOKUP(B1269,Sheet1!U:AA,6,FALSE)-2)*(0.042*(D1269-1)+0.2)+0.4,0)</f>
        <v>57</v>
      </c>
      <c r="I1269" s="62">
        <f>ROUNDUP((VLOOKUP(B1269,Sheet1!U:AA,7,FALSE)-2)*(0.042*(D1269-1)+0.2)+0.4,0)</f>
        <v>45</v>
      </c>
      <c r="J1269" s="62">
        <f>E1269*8+F1269*2+G1269*3+H1269*3+I1269*1+VLOOKUP(B1269,Sheet1!AU:AZ,2,FALSE)</f>
        <v>831</v>
      </c>
      <c r="K1269" s="62">
        <f>E1269*1+F1269*2+G1269*2+H1269*2+I1269*10+VLOOKUP(B1269,Sheet1!AU:AZ,3,FALSE)</f>
        <v>801</v>
      </c>
      <c r="L1269" s="62">
        <f>E1269*0.1+F1269*2+G1269*0.2+H1269*0.26+I1269*0.1+VLOOKUP(B1269,Sheet1!AU:AZ,4,FALSE)</f>
        <v>149.22</v>
      </c>
      <c r="M1269" s="62">
        <f>E1269*0.1+F1269*0.2+G1269*2+H1269*0.2+I1269*0.1+VLOOKUP(B1269,Sheet1!AU:AZ,5,FALSE)</f>
        <v>120.6</v>
      </c>
      <c r="N1269" s="62">
        <f>E1269*0.1+F1269*0.2+G1269*0.2+H1269*2+I1269*0.1+VLOOKUP(B1269,Sheet1!AU:AZ,6,FALSE)</f>
        <v>160.2</v>
      </c>
      <c r="O1269" s="62">
        <f t="shared" si="370"/>
        <v>17.7</v>
      </c>
      <c r="P1269" s="62">
        <f t="shared" si="371"/>
        <v>37.7</v>
      </c>
      <c r="R1269" s="9">
        <f t="shared" si="365"/>
        <v>54</v>
      </c>
      <c r="S1269" s="9">
        <f t="shared" si="354"/>
        <v>380.04</v>
      </c>
      <c r="T1269" s="9">
        <f t="shared" si="355"/>
        <v>58.8</v>
      </c>
      <c r="U1269" s="66">
        <f t="shared" si="366"/>
        <v>584</v>
      </c>
      <c r="V1269" s="9">
        <f t="shared" si="367"/>
        <v>700.8</v>
      </c>
      <c r="W1269" s="67">
        <f t="shared" si="368"/>
        <v>206</v>
      </c>
      <c r="Y1269" s="69">
        <f>VLOOKUP(D1269,Sheet2!P:Q,2,FALSE)</f>
        <v>120</v>
      </c>
      <c r="AB1269" s="4" t="str">
        <f>IF('表格编辑 '!D1326="monster","普通","BOSS")</f>
        <v>普通</v>
      </c>
      <c r="AD1269" s="50">
        <f>VLOOKUP(D1269,映射!AK:AL,2,FALSE)</f>
        <v>4</v>
      </c>
      <c r="AE1269" s="50" t="s">
        <v>37</v>
      </c>
      <c r="AF1269" s="4">
        <f>VLOOKUP(AE1269,映射!AN:AO,2,FALSE)</f>
        <v>2</v>
      </c>
      <c r="AG1269" s="50">
        <v>1</v>
      </c>
      <c r="AH1269" s="70">
        <v>1</v>
      </c>
      <c r="AI1269" s="16">
        <f t="shared" si="356"/>
        <v>40913</v>
      </c>
      <c r="AJ1269" s="16">
        <f t="shared" si="357"/>
        <v>50075</v>
      </c>
      <c r="AK1269" s="16">
        <f t="shared" si="358"/>
        <v>54</v>
      </c>
      <c r="AL1269" s="16" t="str">
        <f t="shared" si="359"/>
        <v>火蜘蛛</v>
      </c>
      <c r="AM1269" s="16">
        <f t="shared" si="360"/>
        <v>4672</v>
      </c>
      <c r="AN1269" s="16">
        <f t="shared" si="361"/>
        <v>1662</v>
      </c>
      <c r="AO1269" s="16">
        <f t="shared" si="369"/>
        <v>3010</v>
      </c>
      <c r="AP1269" s="16">
        <f t="shared" si="362"/>
        <v>3841</v>
      </c>
      <c r="AQ1269" s="16">
        <f t="shared" si="363"/>
        <v>1602</v>
      </c>
      <c r="AR1269" s="16">
        <f t="shared" si="364"/>
        <v>224</v>
      </c>
      <c r="AS1269" s="16"/>
      <c r="AT1269" s="16">
        <v>89.1</v>
      </c>
      <c r="AU1269" s="16">
        <v>123.3</v>
      </c>
      <c r="AV1269" s="16">
        <v>14.8</v>
      </c>
      <c r="AW1269" s="16"/>
    </row>
    <row r="1270" spans="1:49">
      <c r="A1270" s="62">
        <f>'表格编辑 '!A1327</f>
        <v>40914</v>
      </c>
      <c r="B1270" s="62">
        <f>'表格编辑 '!B1327</f>
        <v>50065</v>
      </c>
      <c r="C1270" s="62" t="str">
        <f>VLOOKUP(B1270,映射!A:B,2,FALSE)</f>
        <v>虎头蜂</v>
      </c>
      <c r="D1270" s="62">
        <f>'表格编辑 '!E1327</f>
        <v>54</v>
      </c>
      <c r="E1270" s="62">
        <f>ROUNDUP((VLOOKUP(B1270,Sheet1!U:AA,3,FALSE)-2)*(0.042*(D1270-1)+0.2)+0.4,0)</f>
        <v>28</v>
      </c>
      <c r="F1270" s="62">
        <f>ROUNDUP((VLOOKUP(B1270,Sheet1!U:AA,4,FALSE)-2)*(0.042*(D1270-1)+0.2)+0.4,0)</f>
        <v>93</v>
      </c>
      <c r="G1270" s="62">
        <f>ROUNDUP((VLOOKUP(B1270,Sheet1!U:AA,5,FALSE)-2)*(0.042*(D1270-1)+0.2)+0.4,0)</f>
        <v>15</v>
      </c>
      <c r="H1270" s="62">
        <f>ROUNDUP((VLOOKUP(B1270,Sheet1!U:AA,6,FALSE)-2)*(0.042*(D1270-1)+0.2)+0.4,0)</f>
        <v>88</v>
      </c>
      <c r="I1270" s="62">
        <f>ROUNDUP((VLOOKUP(B1270,Sheet1!U:AA,7,FALSE)-2)*(0.042*(D1270-1)+0.2)+0.4,0)</f>
        <v>23</v>
      </c>
      <c r="J1270" s="62">
        <f>E1270*8+F1270*2+G1270*3+H1270*3+I1270*1+VLOOKUP(B1270,Sheet1!AU:AZ,2,FALSE)</f>
        <v>762</v>
      </c>
      <c r="K1270" s="62">
        <f>E1270*1+F1270*2+G1270*2+H1270*2+I1270*10+VLOOKUP(B1270,Sheet1!AU:AZ,3,FALSE)</f>
        <v>670</v>
      </c>
      <c r="L1270" s="62">
        <f>E1270*0.1+F1270*2+G1270*0.2+H1270*0.26+I1270*0.1+VLOOKUP(B1270,Sheet1!AU:AZ,4,FALSE)</f>
        <v>236.98</v>
      </c>
      <c r="M1270" s="62">
        <f>E1270*0.1+F1270*0.2+G1270*2+H1270*0.2+I1270*0.1+VLOOKUP(B1270,Sheet1!AU:AZ,5,FALSE)</f>
        <v>91.3</v>
      </c>
      <c r="N1270" s="62">
        <f>E1270*0.1+F1270*0.2+G1270*0.2+H1270*2+I1270*0.1+VLOOKUP(B1270,Sheet1!AU:AZ,6,FALSE)</f>
        <v>222.7</v>
      </c>
      <c r="O1270" s="62">
        <f t="shared" si="370"/>
        <v>-5.1</v>
      </c>
      <c r="P1270" s="62">
        <f t="shared" si="371"/>
        <v>26.9</v>
      </c>
      <c r="R1270" s="9">
        <f t="shared" si="365"/>
        <v>54</v>
      </c>
      <c r="S1270" s="9">
        <f t="shared" si="354"/>
        <v>380.04</v>
      </c>
      <c r="T1270" s="9">
        <f t="shared" si="355"/>
        <v>58.8</v>
      </c>
      <c r="U1270" s="66">
        <f t="shared" si="366"/>
        <v>663</v>
      </c>
      <c r="V1270" s="9">
        <f t="shared" si="367"/>
        <v>795.6</v>
      </c>
      <c r="W1270" s="67">
        <f t="shared" si="368"/>
        <v>408</v>
      </c>
      <c r="Y1270" s="69">
        <f>VLOOKUP(D1270,Sheet2!P:Q,2,FALSE)</f>
        <v>120</v>
      </c>
      <c r="AB1270" s="4" t="str">
        <f>IF('表格编辑 '!D1327="monster","普通","BOSS")</f>
        <v>普通</v>
      </c>
      <c r="AD1270" s="50">
        <f>VLOOKUP(D1270,映射!AK:AL,2,FALSE)</f>
        <v>4</v>
      </c>
      <c r="AE1270" s="50" t="s">
        <v>37</v>
      </c>
      <c r="AF1270" s="4">
        <f>VLOOKUP(AE1270,映射!AN:AO,2,FALSE)</f>
        <v>2</v>
      </c>
      <c r="AG1270" s="50">
        <v>1</v>
      </c>
      <c r="AH1270" s="70">
        <v>1</v>
      </c>
      <c r="AI1270" s="16">
        <f t="shared" si="356"/>
        <v>40914</v>
      </c>
      <c r="AJ1270" s="16">
        <f t="shared" si="357"/>
        <v>50065</v>
      </c>
      <c r="AK1270" s="16">
        <f t="shared" si="358"/>
        <v>54</v>
      </c>
      <c r="AL1270" s="16" t="str">
        <f t="shared" si="359"/>
        <v>虎头蜂</v>
      </c>
      <c r="AM1270" s="16">
        <f t="shared" si="360"/>
        <v>5304</v>
      </c>
      <c r="AN1270" s="16">
        <f t="shared" si="361"/>
        <v>1524</v>
      </c>
      <c r="AO1270" s="16">
        <f t="shared" si="369"/>
        <v>3780</v>
      </c>
      <c r="AP1270" s="16">
        <f t="shared" si="362"/>
        <v>4542</v>
      </c>
      <c r="AQ1270" s="16">
        <f t="shared" si="363"/>
        <v>1340</v>
      </c>
      <c r="AR1270" s="16">
        <f t="shared" si="364"/>
        <v>356</v>
      </c>
      <c r="AS1270" s="16"/>
      <c r="AT1270" s="16">
        <v>64.4</v>
      </c>
      <c r="AU1270" s="16">
        <v>179.6</v>
      </c>
      <c r="AV1270" s="16">
        <v>-4.4</v>
      </c>
      <c r="AW1270" s="16"/>
    </row>
    <row r="1271" spans="1:49">
      <c r="A1271" s="62">
        <f>'表格编辑 '!A1328</f>
        <v>40915</v>
      </c>
      <c r="B1271" s="62">
        <f>'表格编辑 '!B1328</f>
        <v>50112</v>
      </c>
      <c r="C1271" s="62" t="str">
        <f>VLOOKUP(B1271,映射!A:B,2,FALSE)</f>
        <v>阴影</v>
      </c>
      <c r="D1271" s="62">
        <f>'表格编辑 '!E1328</f>
        <v>54</v>
      </c>
      <c r="E1271" s="62">
        <f>ROUNDUP((VLOOKUP(B1271,Sheet1!U:AA,3,FALSE)-2)*(0.042*(D1271-1)+0.2)+0.4,0)</f>
        <v>64</v>
      </c>
      <c r="F1271" s="62">
        <f>ROUNDUP((VLOOKUP(B1271,Sheet1!U:AA,4,FALSE)-2)*(0.042*(D1271-1)+0.2)+0.4,0)</f>
        <v>54</v>
      </c>
      <c r="G1271" s="62">
        <f>ROUNDUP((VLOOKUP(B1271,Sheet1!U:AA,5,FALSE)-2)*(0.042*(D1271-1)+0.2)+0.4,0)</f>
        <v>49</v>
      </c>
      <c r="H1271" s="62">
        <f>ROUNDUP((VLOOKUP(B1271,Sheet1!U:AA,6,FALSE)-2)*(0.042*(D1271-1)+0.2)+0.4,0)</f>
        <v>49</v>
      </c>
      <c r="I1271" s="62">
        <f>ROUNDUP((VLOOKUP(B1271,Sheet1!U:AA,7,FALSE)-2)*(0.042*(D1271-1)+0.2)+0.4,0)</f>
        <v>54</v>
      </c>
      <c r="J1271" s="62">
        <f>E1271*8+F1271*2+G1271*3+H1271*3+I1271*1+VLOOKUP(B1271,Sheet1!AU:AZ,2,FALSE)</f>
        <v>988</v>
      </c>
      <c r="K1271" s="62">
        <f>E1271*1+F1271*2+G1271*2+H1271*2+I1271*10+VLOOKUP(B1271,Sheet1!AU:AZ,3,FALSE)</f>
        <v>928</v>
      </c>
      <c r="L1271" s="62">
        <f>E1271*0.1+F1271*2+G1271*0.2+H1271*0.26+I1271*0.1+VLOOKUP(B1271,Sheet1!AU:AZ,4,FALSE)</f>
        <v>162.34</v>
      </c>
      <c r="M1271" s="62">
        <f>E1271*0.1+F1271*0.2+G1271*2+H1271*0.2+I1271*0.1+VLOOKUP(B1271,Sheet1!AU:AZ,5,FALSE)</f>
        <v>150.4</v>
      </c>
      <c r="N1271" s="62">
        <f>E1271*0.1+F1271*0.2+G1271*0.2+H1271*2+I1271*0.1+VLOOKUP(B1271,Sheet1!AU:AZ,6,FALSE)</f>
        <v>150.4</v>
      </c>
      <c r="O1271" s="62">
        <f t="shared" si="370"/>
        <v>23.5</v>
      </c>
      <c r="P1271" s="62">
        <f t="shared" si="371"/>
        <v>45.3</v>
      </c>
      <c r="R1271" s="9">
        <f t="shared" si="365"/>
        <v>54</v>
      </c>
      <c r="S1271" s="9">
        <f t="shared" si="354"/>
        <v>380.04</v>
      </c>
      <c r="T1271" s="9">
        <f t="shared" si="355"/>
        <v>58.8</v>
      </c>
      <c r="U1271" s="66">
        <f t="shared" si="366"/>
        <v>521</v>
      </c>
      <c r="V1271" s="9">
        <f t="shared" si="367"/>
        <v>625.2</v>
      </c>
      <c r="W1271" s="67">
        <f t="shared" si="368"/>
        <v>234</v>
      </c>
      <c r="Y1271" s="69">
        <f>VLOOKUP(D1271,Sheet2!P:Q,2,FALSE)</f>
        <v>120</v>
      </c>
      <c r="AB1271" s="4" t="str">
        <f>IF('表格编辑 '!D1328="monster","普通","BOSS")</f>
        <v>BOSS</v>
      </c>
      <c r="AD1271" s="50">
        <f>VLOOKUP(D1271,映射!AK:AL,2,FALSE)</f>
        <v>4</v>
      </c>
      <c r="AE1271" s="50" t="s">
        <v>37</v>
      </c>
      <c r="AF1271" s="4">
        <f>VLOOKUP(AE1271,映射!AN:AO,2,FALSE)</f>
        <v>2</v>
      </c>
      <c r="AG1271" s="50">
        <v>3</v>
      </c>
      <c r="AH1271" s="70">
        <v>1</v>
      </c>
      <c r="AI1271" s="16">
        <f t="shared" si="356"/>
        <v>40915</v>
      </c>
      <c r="AJ1271" s="16">
        <f t="shared" si="357"/>
        <v>50112</v>
      </c>
      <c r="AK1271" s="16">
        <f t="shared" si="358"/>
        <v>54</v>
      </c>
      <c r="AL1271" s="16" t="str">
        <f t="shared" si="359"/>
        <v>阴影</v>
      </c>
      <c r="AM1271" s="16">
        <f t="shared" si="360"/>
        <v>12504</v>
      </c>
      <c r="AN1271" s="16">
        <f t="shared" si="361"/>
        <v>1976</v>
      </c>
      <c r="AO1271" s="16">
        <f t="shared" si="369"/>
        <v>10528</v>
      </c>
      <c r="AP1271" s="16">
        <f t="shared" si="362"/>
        <v>11516</v>
      </c>
      <c r="AQ1271" s="16">
        <f t="shared" si="363"/>
        <v>1856</v>
      </c>
      <c r="AR1271" s="16">
        <f t="shared" si="364"/>
        <v>244</v>
      </c>
      <c r="AS1271" s="16"/>
      <c r="AT1271" s="16">
        <v>116.8</v>
      </c>
      <c r="AU1271" s="16">
        <v>116.8</v>
      </c>
      <c r="AV1271" s="16">
        <v>21.2</v>
      </c>
      <c r="AW1271" s="16"/>
    </row>
    <row r="1272" spans="1:49">
      <c r="A1272" s="62">
        <f>'表格编辑 '!A1329</f>
        <v>40916</v>
      </c>
      <c r="B1272" s="62">
        <f>'表格编辑 '!B1329</f>
        <v>50045</v>
      </c>
      <c r="C1272" s="62" t="str">
        <f>VLOOKUP(B1272,映射!A:B,2,FALSE)</f>
        <v>血魔</v>
      </c>
      <c r="D1272" s="62">
        <f>'表格编辑 '!E1329</f>
        <v>59</v>
      </c>
      <c r="E1272" s="62">
        <f>ROUNDUP((VLOOKUP(B1272,Sheet1!U:AA,3,FALSE)-2)*(0.042*(D1272-1)+0.2)+0.4,0)</f>
        <v>30</v>
      </c>
      <c r="F1272" s="62">
        <f>ROUNDUP((VLOOKUP(B1272,Sheet1!U:AA,4,FALSE)-2)*(0.042*(D1272-1)+0.2)+0.4,0)</f>
        <v>77</v>
      </c>
      <c r="G1272" s="62">
        <f>ROUNDUP((VLOOKUP(B1272,Sheet1!U:AA,5,FALSE)-2)*(0.042*(D1272-1)+0.2)+0.4,0)</f>
        <v>64</v>
      </c>
      <c r="H1272" s="62">
        <f>ROUNDUP((VLOOKUP(B1272,Sheet1!U:AA,6,FALSE)-2)*(0.042*(D1272-1)+0.2)+0.4,0)</f>
        <v>62</v>
      </c>
      <c r="I1272" s="62">
        <f>ROUNDUP((VLOOKUP(B1272,Sheet1!U:AA,7,FALSE)-2)*(0.042*(D1272-1)+0.2)+0.4,0)</f>
        <v>62</v>
      </c>
      <c r="J1272" s="62">
        <f>E1272*8+F1272*2+G1272*3+H1272*3+I1272*1+VLOOKUP(B1272,Sheet1!AU:AZ,2,FALSE)</f>
        <v>854</v>
      </c>
      <c r="K1272" s="62">
        <f>E1272*1+F1272*2+G1272*2+H1272*2+I1272*10+VLOOKUP(B1272,Sheet1!AU:AZ,3,FALSE)</f>
        <v>1076</v>
      </c>
      <c r="L1272" s="62">
        <f>E1272*0.1+F1272*2+G1272*0.2+H1272*0.26+I1272*0.1+VLOOKUP(B1272,Sheet1!AU:AZ,4,FALSE)</f>
        <v>212.12</v>
      </c>
      <c r="M1272" s="62">
        <f>E1272*0.1+F1272*0.2+G1272*2+H1272*0.2+I1272*0.1+VLOOKUP(B1272,Sheet1!AU:AZ,5,FALSE)</f>
        <v>185</v>
      </c>
      <c r="N1272" s="62">
        <f>E1272*0.1+F1272*0.2+G1272*0.2+H1272*2+I1272*0.1+VLOOKUP(B1272,Sheet1!AU:AZ,6,FALSE)</f>
        <v>181.4</v>
      </c>
      <c r="O1272" s="62">
        <f t="shared" si="370"/>
        <v>39.5</v>
      </c>
      <c r="P1272" s="62">
        <f t="shared" si="371"/>
        <v>16.1</v>
      </c>
      <c r="R1272" s="9">
        <f t="shared" si="365"/>
        <v>59</v>
      </c>
      <c r="S1272" s="9">
        <f t="shared" si="354"/>
        <v>402.64</v>
      </c>
      <c r="T1272" s="9">
        <f t="shared" si="355"/>
        <v>62.8</v>
      </c>
      <c r="U1272" s="66">
        <f t="shared" si="366"/>
        <v>508</v>
      </c>
      <c r="V1272" s="9">
        <f t="shared" si="367"/>
        <v>609.6</v>
      </c>
      <c r="W1272" s="67">
        <f t="shared" si="368"/>
        <v>338</v>
      </c>
      <c r="Y1272" s="69">
        <f>VLOOKUP(D1272,Sheet2!P:Q,2,FALSE)</f>
        <v>120</v>
      </c>
      <c r="AB1272" s="4" t="str">
        <f>IF('表格编辑 '!D1329="monster","普通","BOSS")</f>
        <v>普通</v>
      </c>
      <c r="AD1272" s="50">
        <f>VLOOKUP(D1272,映射!AK:AL,2,FALSE)</f>
        <v>4</v>
      </c>
      <c r="AE1272" s="50" t="s">
        <v>37</v>
      </c>
      <c r="AF1272" s="4">
        <f>VLOOKUP(AE1272,映射!AN:AO,2,FALSE)</f>
        <v>2</v>
      </c>
      <c r="AG1272" s="50">
        <v>1</v>
      </c>
      <c r="AH1272" s="70">
        <v>1</v>
      </c>
      <c r="AI1272" s="16">
        <f t="shared" si="356"/>
        <v>40916</v>
      </c>
      <c r="AJ1272" s="16">
        <f t="shared" si="357"/>
        <v>50045</v>
      </c>
      <c r="AK1272" s="16">
        <f t="shared" si="358"/>
        <v>59</v>
      </c>
      <c r="AL1272" s="16" t="str">
        <f t="shared" si="359"/>
        <v>血魔</v>
      </c>
      <c r="AM1272" s="16">
        <f t="shared" si="360"/>
        <v>4064</v>
      </c>
      <c r="AN1272" s="16">
        <f t="shared" si="361"/>
        <v>1708</v>
      </c>
      <c r="AO1272" s="16">
        <f t="shared" si="369"/>
        <v>2356</v>
      </c>
      <c r="AP1272" s="16">
        <f t="shared" si="362"/>
        <v>3210</v>
      </c>
      <c r="AQ1272" s="16">
        <f t="shared" si="363"/>
        <v>2152</v>
      </c>
      <c r="AR1272" s="16">
        <f t="shared" si="364"/>
        <v>319</v>
      </c>
      <c r="AS1272" s="16"/>
      <c r="AT1272" s="16">
        <v>147</v>
      </c>
      <c r="AU1272" s="16">
        <v>143.4</v>
      </c>
      <c r="AV1272" s="16">
        <v>34.9</v>
      </c>
      <c r="AW1272" s="16"/>
    </row>
    <row r="1273" spans="1:49">
      <c r="A1273" s="62">
        <f>'表格编辑 '!A1330</f>
        <v>40917</v>
      </c>
      <c r="B1273" s="62">
        <f>'表格编辑 '!B1330</f>
        <v>50121</v>
      </c>
      <c r="C1273" s="62" t="str">
        <f>VLOOKUP(B1273,映射!A:B,2,FALSE)</f>
        <v>绿蛙恐怖箱</v>
      </c>
      <c r="D1273" s="62">
        <f>'表格编辑 '!E1330</f>
        <v>59</v>
      </c>
      <c r="E1273" s="62">
        <f>ROUNDUP((VLOOKUP(B1273,Sheet1!U:AA,3,FALSE)-2)*(0.042*(D1273-1)+0.2)+0.4,0)</f>
        <v>30</v>
      </c>
      <c r="F1273" s="62">
        <f>ROUNDUP((VLOOKUP(B1273,Sheet1!U:AA,4,FALSE)-2)*(0.042*(D1273-1)+0.2)+0.4,0)</f>
        <v>88</v>
      </c>
      <c r="G1273" s="62">
        <f>ROUNDUP((VLOOKUP(B1273,Sheet1!U:AA,5,FALSE)-2)*(0.042*(D1273-1)+0.2)+0.4,0)</f>
        <v>72</v>
      </c>
      <c r="H1273" s="62">
        <f>ROUNDUP((VLOOKUP(B1273,Sheet1!U:AA,6,FALSE)-2)*(0.042*(D1273-1)+0.2)+0.4,0)</f>
        <v>62</v>
      </c>
      <c r="I1273" s="62">
        <f>ROUNDUP((VLOOKUP(B1273,Sheet1!U:AA,7,FALSE)-2)*(0.042*(D1273-1)+0.2)+0.4,0)</f>
        <v>56</v>
      </c>
      <c r="J1273" s="62">
        <f>E1273*8+F1273*2+G1273*3+H1273*3+I1273*1+VLOOKUP(B1273,Sheet1!AU:AZ,2,FALSE)</f>
        <v>894</v>
      </c>
      <c r="K1273" s="62">
        <f>E1273*1+F1273*2+G1273*2+H1273*2+I1273*10+VLOOKUP(B1273,Sheet1!AU:AZ,3,FALSE)</f>
        <v>1054</v>
      </c>
      <c r="L1273" s="62">
        <f>E1273*0.1+F1273*2+G1273*0.2+H1273*0.26+I1273*0.1+VLOOKUP(B1273,Sheet1!AU:AZ,4,FALSE)</f>
        <v>235.12</v>
      </c>
      <c r="M1273" s="62">
        <f>E1273*0.1+F1273*0.2+G1273*2+H1273*0.2+I1273*0.1+VLOOKUP(B1273,Sheet1!AU:AZ,5,FALSE)</f>
        <v>202.6</v>
      </c>
      <c r="N1273" s="62">
        <f>E1273*0.1+F1273*0.2+G1273*0.2+H1273*2+I1273*0.1+VLOOKUP(B1273,Sheet1!AU:AZ,6,FALSE)</f>
        <v>184.6</v>
      </c>
      <c r="O1273" s="62">
        <f t="shared" si="370"/>
        <v>35.2</v>
      </c>
      <c r="P1273" s="62">
        <f t="shared" si="371"/>
        <v>14.8</v>
      </c>
      <c r="R1273" s="9">
        <f t="shared" si="365"/>
        <v>59</v>
      </c>
      <c r="S1273" s="9">
        <f t="shared" si="354"/>
        <v>402.64</v>
      </c>
      <c r="T1273" s="9">
        <f t="shared" si="355"/>
        <v>62.8</v>
      </c>
      <c r="U1273" s="66">
        <f t="shared" si="366"/>
        <v>481</v>
      </c>
      <c r="V1273" s="9">
        <f t="shared" si="367"/>
        <v>577.2</v>
      </c>
      <c r="W1273" s="67">
        <f t="shared" si="368"/>
        <v>392</v>
      </c>
      <c r="Y1273" s="69">
        <f>VLOOKUP(D1273,Sheet2!P:Q,2,FALSE)</f>
        <v>120</v>
      </c>
      <c r="AB1273" s="4" t="str">
        <f>IF('表格编辑 '!D1330="monster","普通","BOSS")</f>
        <v>普通</v>
      </c>
      <c r="AD1273" s="50">
        <f>VLOOKUP(D1273,映射!AK:AL,2,FALSE)</f>
        <v>4</v>
      </c>
      <c r="AE1273" s="50" t="s">
        <v>37</v>
      </c>
      <c r="AF1273" s="4">
        <f>VLOOKUP(AE1273,映射!AN:AO,2,FALSE)</f>
        <v>2</v>
      </c>
      <c r="AG1273" s="50">
        <v>1</v>
      </c>
      <c r="AH1273" s="70">
        <v>1</v>
      </c>
      <c r="AI1273" s="16">
        <f t="shared" si="356"/>
        <v>40917</v>
      </c>
      <c r="AJ1273" s="16">
        <f t="shared" si="357"/>
        <v>50121</v>
      </c>
      <c r="AK1273" s="16">
        <f t="shared" si="358"/>
        <v>59</v>
      </c>
      <c r="AL1273" s="16" t="str">
        <f t="shared" si="359"/>
        <v>绿蛙恐怖箱</v>
      </c>
      <c r="AM1273" s="16">
        <f t="shared" si="360"/>
        <v>3848</v>
      </c>
      <c r="AN1273" s="16">
        <f t="shared" si="361"/>
        <v>1788</v>
      </c>
      <c r="AO1273" s="16">
        <f t="shared" si="369"/>
        <v>2060</v>
      </c>
      <c r="AP1273" s="16">
        <f t="shared" si="362"/>
        <v>2954</v>
      </c>
      <c r="AQ1273" s="16">
        <f t="shared" si="363"/>
        <v>2108</v>
      </c>
      <c r="AR1273" s="16">
        <f t="shared" si="364"/>
        <v>353</v>
      </c>
      <c r="AS1273" s="16"/>
      <c r="AT1273" s="16">
        <v>155.3</v>
      </c>
      <c r="AU1273" s="16">
        <v>76.1</v>
      </c>
      <c r="AV1273" s="16">
        <v>34.9</v>
      </c>
      <c r="AW1273" s="16"/>
    </row>
    <row r="1274" spans="1:49">
      <c r="A1274" s="62">
        <f>'表格编辑 '!A1331</f>
        <v>40918</v>
      </c>
      <c r="B1274" s="62">
        <f>'表格编辑 '!B1331</f>
        <v>50134</v>
      </c>
      <c r="C1274" s="62" t="str">
        <f>VLOOKUP(B1274,映射!A:B,2,FALSE)</f>
        <v>猎豹蜥蜴</v>
      </c>
      <c r="D1274" s="62">
        <f>'表格编辑 '!E1331</f>
        <v>59</v>
      </c>
      <c r="E1274" s="62">
        <f>ROUNDUP((VLOOKUP(B1274,Sheet1!U:AA,3,FALSE)-2)*(0.042*(D1274-1)+0.2)+0.4,0)</f>
        <v>56</v>
      </c>
      <c r="F1274" s="62">
        <f>ROUNDUP((VLOOKUP(B1274,Sheet1!U:AA,4,FALSE)-2)*(0.042*(D1274-1)+0.2)+0.4,0)</f>
        <v>91</v>
      </c>
      <c r="G1274" s="62">
        <f>ROUNDUP((VLOOKUP(B1274,Sheet1!U:AA,5,FALSE)-2)*(0.042*(D1274-1)+0.2)+0.4,0)</f>
        <v>69</v>
      </c>
      <c r="H1274" s="62">
        <f>ROUNDUP((VLOOKUP(B1274,Sheet1!U:AA,6,FALSE)-2)*(0.042*(D1274-1)+0.2)+0.4,0)</f>
        <v>22</v>
      </c>
      <c r="I1274" s="62">
        <f>ROUNDUP((VLOOKUP(B1274,Sheet1!U:AA,7,FALSE)-2)*(0.042*(D1274-1)+0.2)+0.4,0)</f>
        <v>30</v>
      </c>
      <c r="J1274" s="62">
        <f>E1274*8+F1274*2+G1274*3+H1274*3+I1274*1+VLOOKUP(B1274,Sheet1!AU:AZ,2,FALSE)</f>
        <v>953</v>
      </c>
      <c r="K1274" s="62">
        <f>E1274*1+F1274*2+G1274*2+H1274*2+I1274*10+VLOOKUP(B1274,Sheet1!AU:AZ,3,FALSE)</f>
        <v>740</v>
      </c>
      <c r="L1274" s="62">
        <f>E1274*0.1+F1274*2+G1274*0.2+H1274*0.26+I1274*0.1+VLOOKUP(B1274,Sheet1!AU:AZ,4,FALSE)</f>
        <v>230.12</v>
      </c>
      <c r="M1274" s="62">
        <f>E1274*0.1+F1274*0.2+G1274*2+H1274*0.2+I1274*0.1+VLOOKUP(B1274,Sheet1!AU:AZ,5,FALSE)</f>
        <v>189.2</v>
      </c>
      <c r="N1274" s="62">
        <f>E1274*0.1+F1274*0.2+G1274*0.2+H1274*2+I1274*0.1+VLOOKUP(B1274,Sheet1!AU:AZ,6,FALSE)</f>
        <v>104.6</v>
      </c>
      <c r="O1274" s="62">
        <f t="shared" si="370"/>
        <v>9.7</v>
      </c>
      <c r="P1274" s="62">
        <f t="shared" si="371"/>
        <v>30.2</v>
      </c>
      <c r="R1274" s="9">
        <f t="shared" si="365"/>
        <v>59</v>
      </c>
      <c r="S1274" s="9">
        <f t="shared" si="354"/>
        <v>402.64</v>
      </c>
      <c r="T1274" s="9">
        <f t="shared" si="355"/>
        <v>62.8</v>
      </c>
      <c r="U1274" s="66">
        <f t="shared" si="366"/>
        <v>501</v>
      </c>
      <c r="V1274" s="9">
        <f t="shared" si="367"/>
        <v>601.2</v>
      </c>
      <c r="W1274" s="67">
        <f t="shared" si="368"/>
        <v>380</v>
      </c>
      <c r="Y1274" s="69">
        <f>VLOOKUP(D1274,Sheet2!P:Q,2,FALSE)</f>
        <v>120</v>
      </c>
      <c r="AB1274" s="4" t="str">
        <f>IF('表格编辑 '!D1331="monster","普通","BOSS")</f>
        <v>普通</v>
      </c>
      <c r="AD1274" s="50">
        <f>VLOOKUP(D1274,映射!AK:AL,2,FALSE)</f>
        <v>4</v>
      </c>
      <c r="AE1274" s="50" t="s">
        <v>37</v>
      </c>
      <c r="AF1274" s="4">
        <f>VLOOKUP(AE1274,映射!AN:AO,2,FALSE)</f>
        <v>2</v>
      </c>
      <c r="AG1274" s="50">
        <v>1</v>
      </c>
      <c r="AH1274" s="70">
        <v>1</v>
      </c>
      <c r="AI1274" s="16">
        <f t="shared" si="356"/>
        <v>40918</v>
      </c>
      <c r="AJ1274" s="16">
        <f t="shared" si="357"/>
        <v>50134</v>
      </c>
      <c r="AK1274" s="16">
        <f t="shared" si="358"/>
        <v>59</v>
      </c>
      <c r="AL1274" s="16" t="str">
        <f t="shared" si="359"/>
        <v>猎豹蜥蜴</v>
      </c>
      <c r="AM1274" s="16">
        <f t="shared" si="360"/>
        <v>4008</v>
      </c>
      <c r="AN1274" s="16">
        <f t="shared" si="361"/>
        <v>1906</v>
      </c>
      <c r="AO1274" s="16">
        <f t="shared" si="369"/>
        <v>2102</v>
      </c>
      <c r="AP1274" s="16">
        <f t="shared" si="362"/>
        <v>3055</v>
      </c>
      <c r="AQ1274" s="16">
        <f t="shared" si="363"/>
        <v>1480</v>
      </c>
      <c r="AR1274" s="16">
        <f t="shared" si="364"/>
        <v>346</v>
      </c>
      <c r="AS1274" s="16"/>
      <c r="AT1274" s="16">
        <v>151.9</v>
      </c>
      <c r="AU1274" s="16">
        <v>76.3</v>
      </c>
      <c r="AV1274" s="16">
        <v>8.9</v>
      </c>
      <c r="AW1274" s="16"/>
    </row>
    <row r="1275" spans="1:49">
      <c r="A1275" s="62">
        <f>'表格编辑 '!A1332</f>
        <v>40919</v>
      </c>
      <c r="B1275" s="62">
        <f>'表格编辑 '!B1332</f>
        <v>50068</v>
      </c>
      <c r="C1275" s="62" t="str">
        <f>VLOOKUP(B1275,映射!A:B,2,FALSE)</f>
        <v>螳螂</v>
      </c>
      <c r="D1275" s="62">
        <f>'表格编辑 '!E1332</f>
        <v>59</v>
      </c>
      <c r="E1275" s="62">
        <f>ROUNDUP((VLOOKUP(B1275,Sheet1!U:AA,3,FALSE)-2)*(0.042*(D1275-1)+0.2)+0.4,0)</f>
        <v>38</v>
      </c>
      <c r="F1275" s="62">
        <f>ROUNDUP((VLOOKUP(B1275,Sheet1!U:AA,4,FALSE)-2)*(0.042*(D1275-1)+0.2)+0.4,0)</f>
        <v>85</v>
      </c>
      <c r="G1275" s="62">
        <f>ROUNDUP((VLOOKUP(B1275,Sheet1!U:AA,5,FALSE)-2)*(0.042*(D1275-1)+0.2)+0.4,0)</f>
        <v>54</v>
      </c>
      <c r="H1275" s="62">
        <f>ROUNDUP((VLOOKUP(B1275,Sheet1!U:AA,6,FALSE)-2)*(0.042*(D1275-1)+0.2)+0.4,0)</f>
        <v>67</v>
      </c>
      <c r="I1275" s="62">
        <f>ROUNDUP((VLOOKUP(B1275,Sheet1!U:AA,7,FALSE)-2)*(0.042*(D1275-1)+0.2)+0.4,0)</f>
        <v>25</v>
      </c>
      <c r="J1275" s="62">
        <f>E1275*8+F1275*2+G1275*3+H1275*3+I1275*1+VLOOKUP(B1275,Sheet1!AU:AZ,2,FALSE)</f>
        <v>882</v>
      </c>
      <c r="K1275" s="62">
        <f>E1275*1+F1275*2+G1275*2+H1275*2+I1275*10+VLOOKUP(B1275,Sheet1!AU:AZ,3,FALSE)</f>
        <v>720</v>
      </c>
      <c r="L1275" s="62">
        <f>E1275*0.1+F1275*2+G1275*0.2+H1275*0.26+I1275*0.1+VLOOKUP(B1275,Sheet1!AU:AZ,4,FALSE)</f>
        <v>224.52</v>
      </c>
      <c r="M1275" s="62">
        <f>E1275*0.1+F1275*0.2+G1275*2+H1275*0.2+I1275*0.1+VLOOKUP(B1275,Sheet1!AU:AZ,5,FALSE)</f>
        <v>164.7</v>
      </c>
      <c r="N1275" s="62">
        <f>E1275*0.1+F1275*0.2+G1275*0.2+H1275*2+I1275*0.1+VLOOKUP(B1275,Sheet1!AU:AZ,6,FALSE)</f>
        <v>188.1</v>
      </c>
      <c r="O1275" s="62">
        <f t="shared" si="370"/>
        <v>4.2</v>
      </c>
      <c r="P1275" s="62">
        <f t="shared" si="371"/>
        <v>27.4</v>
      </c>
      <c r="R1275" s="9">
        <f t="shared" si="365"/>
        <v>59</v>
      </c>
      <c r="S1275" s="9">
        <f t="shared" si="354"/>
        <v>402.64</v>
      </c>
      <c r="T1275" s="9">
        <f t="shared" si="355"/>
        <v>62.8</v>
      </c>
      <c r="U1275" s="66">
        <f t="shared" si="366"/>
        <v>542</v>
      </c>
      <c r="V1275" s="9">
        <f t="shared" si="367"/>
        <v>650.4</v>
      </c>
      <c r="W1275" s="67">
        <f t="shared" si="368"/>
        <v>367</v>
      </c>
      <c r="Y1275" s="69">
        <f>VLOOKUP(D1275,Sheet2!P:Q,2,FALSE)</f>
        <v>120</v>
      </c>
      <c r="AB1275" s="4" t="str">
        <f>IF('表格编辑 '!D1332="monster","普通","BOSS")</f>
        <v>普通</v>
      </c>
      <c r="AD1275" s="50">
        <f>VLOOKUP(D1275,映射!AK:AL,2,FALSE)</f>
        <v>4</v>
      </c>
      <c r="AE1275" s="50" t="s">
        <v>37</v>
      </c>
      <c r="AF1275" s="4">
        <f>VLOOKUP(AE1275,映射!AN:AO,2,FALSE)</f>
        <v>2</v>
      </c>
      <c r="AG1275" s="50">
        <v>1</v>
      </c>
      <c r="AH1275" s="70">
        <v>1</v>
      </c>
      <c r="AI1275" s="16">
        <f t="shared" si="356"/>
        <v>40919</v>
      </c>
      <c r="AJ1275" s="16">
        <f t="shared" si="357"/>
        <v>50068</v>
      </c>
      <c r="AK1275" s="16">
        <f t="shared" si="358"/>
        <v>59</v>
      </c>
      <c r="AL1275" s="16" t="str">
        <f t="shared" si="359"/>
        <v>螳螂</v>
      </c>
      <c r="AM1275" s="16">
        <f t="shared" si="360"/>
        <v>4336</v>
      </c>
      <c r="AN1275" s="16">
        <f t="shared" si="361"/>
        <v>1764</v>
      </c>
      <c r="AO1275" s="16">
        <f t="shared" si="369"/>
        <v>2572</v>
      </c>
      <c r="AP1275" s="16">
        <f t="shared" si="362"/>
        <v>3454</v>
      </c>
      <c r="AQ1275" s="16">
        <f t="shared" si="363"/>
        <v>1440</v>
      </c>
      <c r="AR1275" s="16">
        <f t="shared" si="364"/>
        <v>337</v>
      </c>
      <c r="AS1275" s="16"/>
      <c r="AT1275" s="16">
        <v>133.2</v>
      </c>
      <c r="AU1275" s="16">
        <v>153</v>
      </c>
      <c r="AV1275" s="16">
        <v>1.2</v>
      </c>
      <c r="AW1275" s="16"/>
    </row>
    <row r="1276" spans="1:49">
      <c r="A1276" s="62">
        <f>'表格编辑 '!A1333</f>
        <v>40920</v>
      </c>
      <c r="B1276" s="62">
        <f>'表格编辑 '!B1333</f>
        <v>50070</v>
      </c>
      <c r="C1276" s="62" t="str">
        <f>VLOOKUP(B1276,映射!A:B,2,FALSE)</f>
        <v>血眼螳螂</v>
      </c>
      <c r="D1276" s="62">
        <f>'表格编辑 '!E1333</f>
        <v>59</v>
      </c>
      <c r="E1276" s="62">
        <f>ROUNDUP((VLOOKUP(B1276,Sheet1!U:AA,3,FALSE)-2)*(0.042*(D1276-1)+0.2)+0.4,0)</f>
        <v>59</v>
      </c>
      <c r="F1276" s="62">
        <f>ROUNDUP((VLOOKUP(B1276,Sheet1!U:AA,4,FALSE)-2)*(0.042*(D1276-1)+0.2)+0.4,0)</f>
        <v>112</v>
      </c>
      <c r="G1276" s="62">
        <f>ROUNDUP((VLOOKUP(B1276,Sheet1!U:AA,5,FALSE)-2)*(0.042*(D1276-1)+0.2)+0.4,0)</f>
        <v>72</v>
      </c>
      <c r="H1276" s="62">
        <f>ROUNDUP((VLOOKUP(B1276,Sheet1!U:AA,6,FALSE)-2)*(0.042*(D1276-1)+0.2)+0.4,0)</f>
        <v>72</v>
      </c>
      <c r="I1276" s="62">
        <f>ROUNDUP((VLOOKUP(B1276,Sheet1!U:AA,7,FALSE)-2)*(0.042*(D1276-1)+0.2)+0.4,0)</f>
        <v>59</v>
      </c>
      <c r="J1276" s="62">
        <f>E1276*8+F1276*2+G1276*3+H1276*3+I1276*1+VLOOKUP(B1276,Sheet1!AU:AZ,2,FALSE)</f>
        <v>1207</v>
      </c>
      <c r="K1276" s="62">
        <f>E1276*1+F1276*2+G1276*2+H1276*2+I1276*10+VLOOKUP(B1276,Sheet1!AU:AZ,3,FALSE)</f>
        <v>1181</v>
      </c>
      <c r="L1276" s="62">
        <f>E1276*0.1+F1276*2+G1276*0.2+H1276*0.26+I1276*0.1+VLOOKUP(B1276,Sheet1!AU:AZ,4,FALSE)</f>
        <v>288.92</v>
      </c>
      <c r="M1276" s="62">
        <f>E1276*0.1+F1276*0.2+G1276*2+H1276*0.2+I1276*0.1+VLOOKUP(B1276,Sheet1!AU:AZ,5,FALSE)</f>
        <v>212.6</v>
      </c>
      <c r="N1276" s="62">
        <f>E1276*0.1+F1276*0.2+G1276*0.2+H1276*2+I1276*0.1+VLOOKUP(B1276,Sheet1!AU:AZ,6,FALSE)</f>
        <v>212.6</v>
      </c>
      <c r="O1276" s="62">
        <f t="shared" si="370"/>
        <v>25.5</v>
      </c>
      <c r="P1276" s="62">
        <f t="shared" si="371"/>
        <v>37.3</v>
      </c>
      <c r="R1276" s="9">
        <f t="shared" si="365"/>
        <v>59</v>
      </c>
      <c r="S1276" s="9">
        <f t="shared" si="354"/>
        <v>402.64</v>
      </c>
      <c r="T1276" s="9">
        <f t="shared" si="355"/>
        <v>62.8</v>
      </c>
      <c r="U1276" s="66">
        <f t="shared" si="366"/>
        <v>467</v>
      </c>
      <c r="V1276" s="9">
        <f t="shared" si="367"/>
        <v>560.4</v>
      </c>
      <c r="W1276" s="67">
        <f t="shared" si="368"/>
        <v>525</v>
      </c>
      <c r="Y1276" s="69">
        <f>VLOOKUP(D1276,Sheet2!P:Q,2,FALSE)</f>
        <v>120</v>
      </c>
      <c r="AB1276" s="4" t="str">
        <f>IF('表格编辑 '!D1333="monster","普通","BOSS")</f>
        <v>普通</v>
      </c>
      <c r="AD1276" s="50">
        <f>VLOOKUP(D1276,映射!AK:AL,2,FALSE)</f>
        <v>4</v>
      </c>
      <c r="AE1276" s="50" t="s">
        <v>37</v>
      </c>
      <c r="AF1276" s="4">
        <f>VLOOKUP(AE1276,映射!AN:AO,2,FALSE)</f>
        <v>2</v>
      </c>
      <c r="AG1276" s="50">
        <v>1</v>
      </c>
      <c r="AH1276" s="70">
        <v>1</v>
      </c>
      <c r="AI1276" s="16">
        <f t="shared" si="356"/>
        <v>40920</v>
      </c>
      <c r="AJ1276" s="16">
        <f t="shared" si="357"/>
        <v>50070</v>
      </c>
      <c r="AK1276" s="16">
        <f t="shared" si="358"/>
        <v>59</v>
      </c>
      <c r="AL1276" s="16" t="str">
        <f t="shared" si="359"/>
        <v>血眼螳螂</v>
      </c>
      <c r="AM1276" s="16">
        <f t="shared" si="360"/>
        <v>3736</v>
      </c>
      <c r="AN1276" s="16">
        <f t="shared" si="361"/>
        <v>2414</v>
      </c>
      <c r="AO1276" s="16">
        <f t="shared" si="369"/>
        <v>1322</v>
      </c>
      <c r="AP1276" s="16">
        <f t="shared" si="362"/>
        <v>2529</v>
      </c>
      <c r="AQ1276" s="16">
        <f t="shared" si="363"/>
        <v>2362</v>
      </c>
      <c r="AR1276" s="16">
        <f t="shared" si="364"/>
        <v>434</v>
      </c>
      <c r="AS1276" s="16"/>
      <c r="AT1276" s="16">
        <v>120.4</v>
      </c>
      <c r="AU1276" s="16">
        <v>161.8</v>
      </c>
      <c r="AV1276" s="16">
        <v>6.4</v>
      </c>
      <c r="AW1276" s="16"/>
    </row>
    <row r="1277" spans="1:49">
      <c r="A1277" s="62">
        <f>'表格编辑 '!A1334</f>
        <v>40921</v>
      </c>
      <c r="B1277" s="62">
        <f>'表格编辑 '!B1334</f>
        <v>50111</v>
      </c>
      <c r="C1277" s="62" t="str">
        <f>VLOOKUP(B1277,映射!A:B,2,FALSE)</f>
        <v>暗影</v>
      </c>
      <c r="D1277" s="62">
        <f>'表格编辑 '!E1334</f>
        <v>59</v>
      </c>
      <c r="E1277" s="62">
        <f>ROUNDUP((VLOOKUP(B1277,Sheet1!U:AA,3,FALSE)-2)*(0.042*(D1277-1)+0.2)+0.4,0)</f>
        <v>62</v>
      </c>
      <c r="F1277" s="62">
        <f>ROUNDUP((VLOOKUP(B1277,Sheet1!U:AA,4,FALSE)-2)*(0.042*(D1277-1)+0.2)+0.4,0)</f>
        <v>56</v>
      </c>
      <c r="G1277" s="62">
        <f>ROUNDUP((VLOOKUP(B1277,Sheet1!U:AA,5,FALSE)-2)*(0.042*(D1277-1)+0.2)+0.4,0)</f>
        <v>56</v>
      </c>
      <c r="H1277" s="62">
        <f>ROUNDUP((VLOOKUP(B1277,Sheet1!U:AA,6,FALSE)-2)*(0.042*(D1277-1)+0.2)+0.4,0)</f>
        <v>56</v>
      </c>
      <c r="I1277" s="62">
        <f>ROUNDUP((VLOOKUP(B1277,Sheet1!U:AA,7,FALSE)-2)*(0.042*(D1277-1)+0.2)+0.4,0)</f>
        <v>64</v>
      </c>
      <c r="J1277" s="62">
        <f>E1277*8+F1277*2+G1277*3+H1277*3+I1277*1+VLOOKUP(B1277,Sheet1!AU:AZ,2,FALSE)</f>
        <v>1028</v>
      </c>
      <c r="K1277" s="62">
        <f>E1277*1+F1277*2+G1277*2+H1277*2+I1277*10+VLOOKUP(B1277,Sheet1!AU:AZ,3,FALSE)</f>
        <v>1058</v>
      </c>
      <c r="L1277" s="62">
        <f>E1277*0.1+F1277*2+G1277*0.2+H1277*0.26+I1277*0.1+VLOOKUP(B1277,Sheet1!AU:AZ,4,FALSE)</f>
        <v>170.36</v>
      </c>
      <c r="M1277" s="62">
        <f>E1277*0.1+F1277*0.2+G1277*2+H1277*0.2+I1277*0.1+VLOOKUP(B1277,Sheet1!AU:AZ,5,FALSE)</f>
        <v>167</v>
      </c>
      <c r="N1277" s="62">
        <f>E1277*0.1+F1277*0.2+G1277*0.2+H1277*2+I1277*0.1+VLOOKUP(B1277,Sheet1!AU:AZ,6,FALSE)</f>
        <v>167</v>
      </c>
      <c r="O1277" s="62">
        <f t="shared" si="370"/>
        <v>32.6</v>
      </c>
      <c r="P1277" s="62">
        <f t="shared" si="371"/>
        <v>43.2</v>
      </c>
      <c r="R1277" s="9">
        <f t="shared" si="365"/>
        <v>59</v>
      </c>
      <c r="S1277" s="9">
        <f t="shared" si="354"/>
        <v>402.64</v>
      </c>
      <c r="T1277" s="9">
        <f t="shared" si="355"/>
        <v>62.8</v>
      </c>
      <c r="U1277" s="66">
        <f t="shared" si="366"/>
        <v>538</v>
      </c>
      <c r="V1277" s="9">
        <f t="shared" si="367"/>
        <v>645.6</v>
      </c>
      <c r="W1277" s="67">
        <f t="shared" si="368"/>
        <v>243</v>
      </c>
      <c r="Y1277" s="69">
        <f>VLOOKUP(D1277,Sheet2!P:Q,2,FALSE)</f>
        <v>120</v>
      </c>
      <c r="AB1277" s="4" t="str">
        <f>IF('表格编辑 '!D1334="monster","普通","BOSS")</f>
        <v>普通</v>
      </c>
      <c r="AD1277" s="50">
        <f>VLOOKUP(D1277,映射!AK:AL,2,FALSE)</f>
        <v>4</v>
      </c>
      <c r="AE1277" s="50" t="s">
        <v>37</v>
      </c>
      <c r="AF1277" s="4">
        <f>VLOOKUP(AE1277,映射!AN:AO,2,FALSE)</f>
        <v>2</v>
      </c>
      <c r="AG1277" s="50">
        <v>1</v>
      </c>
      <c r="AH1277" s="70">
        <v>1</v>
      </c>
      <c r="AI1277" s="16">
        <f t="shared" si="356"/>
        <v>40921</v>
      </c>
      <c r="AJ1277" s="16">
        <f t="shared" si="357"/>
        <v>50111</v>
      </c>
      <c r="AK1277" s="16">
        <f t="shared" si="358"/>
        <v>59</v>
      </c>
      <c r="AL1277" s="16" t="str">
        <f t="shared" si="359"/>
        <v>暗影</v>
      </c>
      <c r="AM1277" s="16">
        <f t="shared" si="360"/>
        <v>4304</v>
      </c>
      <c r="AN1277" s="16">
        <f t="shared" si="361"/>
        <v>2056</v>
      </c>
      <c r="AO1277" s="16">
        <f t="shared" si="369"/>
        <v>2248</v>
      </c>
      <c r="AP1277" s="16">
        <f t="shared" si="362"/>
        <v>3276</v>
      </c>
      <c r="AQ1277" s="16">
        <f t="shared" si="363"/>
        <v>2116</v>
      </c>
      <c r="AR1277" s="16">
        <f t="shared" si="364"/>
        <v>256</v>
      </c>
      <c r="AS1277" s="16"/>
      <c r="AT1277" s="16">
        <v>131.2</v>
      </c>
      <c r="AU1277" s="16">
        <v>131.2</v>
      </c>
      <c r="AV1277" s="16">
        <v>29.1</v>
      </c>
      <c r="AW1277" s="16"/>
    </row>
    <row r="1278" spans="1:49">
      <c r="A1278" s="62">
        <f>'表格编辑 '!A1335</f>
        <v>40922</v>
      </c>
      <c r="B1278" s="62">
        <f>'表格编辑 '!B1335</f>
        <v>50144</v>
      </c>
      <c r="C1278" s="62" t="str">
        <f>VLOOKUP(B1278,映射!A:B,2,FALSE)</f>
        <v>哥布林</v>
      </c>
      <c r="D1278" s="62">
        <f>'表格编辑 '!E1335</f>
        <v>59</v>
      </c>
      <c r="E1278" s="62">
        <f>ROUNDUP((VLOOKUP(B1278,Sheet1!U:AA,3,FALSE)-2)*(0.042*(D1278-1)+0.2)+0.4,0)</f>
        <v>67</v>
      </c>
      <c r="F1278" s="62">
        <f>ROUNDUP((VLOOKUP(B1278,Sheet1!U:AA,4,FALSE)-2)*(0.042*(D1278-1)+0.2)+0.4,0)</f>
        <v>67</v>
      </c>
      <c r="G1278" s="62">
        <f>ROUNDUP((VLOOKUP(B1278,Sheet1!U:AA,5,FALSE)-2)*(0.042*(D1278-1)+0.2)+0.4,0)</f>
        <v>67</v>
      </c>
      <c r="H1278" s="62">
        <f>ROUNDUP((VLOOKUP(B1278,Sheet1!U:AA,6,FALSE)-2)*(0.042*(D1278-1)+0.2)+0.4,0)</f>
        <v>40</v>
      </c>
      <c r="I1278" s="62">
        <f>ROUNDUP((VLOOKUP(B1278,Sheet1!U:AA,7,FALSE)-2)*(0.042*(D1278-1)+0.2)+0.4,0)</f>
        <v>14</v>
      </c>
      <c r="J1278" s="62">
        <f>E1278*8+F1278*2+G1278*3+H1278*3+I1278*1+VLOOKUP(B1278,Sheet1!AU:AZ,2,FALSE)</f>
        <v>1025</v>
      </c>
      <c r="K1278" s="62">
        <f>E1278*1+F1278*2+G1278*2+H1278*2+I1278*10+VLOOKUP(B1278,Sheet1!AU:AZ,3,FALSE)</f>
        <v>575</v>
      </c>
      <c r="L1278" s="62">
        <f>E1278*0.1+F1278*2+G1278*0.2+H1278*0.26+I1278*0.1+VLOOKUP(B1278,Sheet1!AU:AZ,4,FALSE)</f>
        <v>185.9</v>
      </c>
      <c r="M1278" s="62">
        <f>E1278*0.1+F1278*0.2+G1278*2+H1278*0.2+I1278*0.1+VLOOKUP(B1278,Sheet1!AU:AZ,5,FALSE)</f>
        <v>183.5</v>
      </c>
      <c r="N1278" s="62">
        <f>E1278*0.1+F1278*0.2+G1278*0.2+H1278*2+I1278*0.1+VLOOKUP(B1278,Sheet1!AU:AZ,6,FALSE)</f>
        <v>134.9</v>
      </c>
      <c r="O1278" s="62">
        <f t="shared" si="370"/>
        <v>-6.2</v>
      </c>
      <c r="P1278" s="62">
        <f t="shared" si="371"/>
        <v>46.8</v>
      </c>
      <c r="R1278" s="9">
        <f t="shared" si="365"/>
        <v>59</v>
      </c>
      <c r="S1278" s="9">
        <f t="shared" si="354"/>
        <v>402.64</v>
      </c>
      <c r="T1278" s="9">
        <f t="shared" si="355"/>
        <v>62.8</v>
      </c>
      <c r="U1278" s="66">
        <f t="shared" si="366"/>
        <v>510</v>
      </c>
      <c r="V1278" s="9">
        <f t="shared" si="367"/>
        <v>612</v>
      </c>
      <c r="W1278" s="67">
        <f t="shared" si="368"/>
        <v>277</v>
      </c>
      <c r="Y1278" s="69">
        <f>VLOOKUP(D1278,Sheet2!P:Q,2,FALSE)</f>
        <v>120</v>
      </c>
      <c r="AB1278" s="4" t="str">
        <f>IF('表格编辑 '!D1335="monster","普通","BOSS")</f>
        <v>普通</v>
      </c>
      <c r="AD1278" s="50">
        <f>VLOOKUP(D1278,映射!AK:AL,2,FALSE)</f>
        <v>4</v>
      </c>
      <c r="AE1278" s="50" t="s">
        <v>37</v>
      </c>
      <c r="AF1278" s="4">
        <f>VLOOKUP(AE1278,映射!AN:AO,2,FALSE)</f>
        <v>2</v>
      </c>
      <c r="AG1278" s="50">
        <v>1</v>
      </c>
      <c r="AH1278" s="70">
        <v>1</v>
      </c>
      <c r="AI1278" s="16">
        <f t="shared" si="356"/>
        <v>40922</v>
      </c>
      <c r="AJ1278" s="16">
        <f t="shared" si="357"/>
        <v>50144</v>
      </c>
      <c r="AK1278" s="16">
        <f t="shared" si="358"/>
        <v>59</v>
      </c>
      <c r="AL1278" s="16" t="str">
        <f t="shared" si="359"/>
        <v>哥布林</v>
      </c>
      <c r="AM1278" s="16">
        <f t="shared" si="360"/>
        <v>4080</v>
      </c>
      <c r="AN1278" s="16">
        <f t="shared" si="361"/>
        <v>2050</v>
      </c>
      <c r="AO1278" s="16">
        <f t="shared" si="369"/>
        <v>2030</v>
      </c>
      <c r="AP1278" s="16">
        <f t="shared" si="362"/>
        <v>3055</v>
      </c>
      <c r="AQ1278" s="16">
        <f t="shared" si="363"/>
        <v>1150</v>
      </c>
      <c r="AR1278" s="16">
        <f t="shared" si="364"/>
        <v>279</v>
      </c>
      <c r="AS1278" s="16"/>
      <c r="AT1278" s="16">
        <v>144.2</v>
      </c>
      <c r="AU1278" s="16">
        <v>102.8</v>
      </c>
      <c r="AV1278" s="16">
        <v>-5</v>
      </c>
      <c r="AW1278" s="16"/>
    </row>
    <row r="1279" spans="1:49">
      <c r="A1279" s="62">
        <f>'表格编辑 '!A1336</f>
        <v>40923</v>
      </c>
      <c r="B1279" s="62">
        <f>'表格编辑 '!B1336</f>
        <v>50076</v>
      </c>
      <c r="C1279" s="62" t="str">
        <f>VLOOKUP(B1279,映射!A:B,2,FALSE)</f>
        <v>风蜘蛛</v>
      </c>
      <c r="D1279" s="62">
        <f>'表格编辑 '!E1336</f>
        <v>59</v>
      </c>
      <c r="E1279" s="62">
        <f>ROUNDUP((VLOOKUP(B1279,Sheet1!U:AA,3,FALSE)-2)*(0.042*(D1279-1)+0.2)+0.4,0)</f>
        <v>62</v>
      </c>
      <c r="F1279" s="62">
        <f>ROUNDUP((VLOOKUP(B1279,Sheet1!U:AA,4,FALSE)-2)*(0.042*(D1279-1)+0.2)+0.4,0)</f>
        <v>69</v>
      </c>
      <c r="G1279" s="62">
        <f>ROUNDUP((VLOOKUP(B1279,Sheet1!U:AA,5,FALSE)-2)*(0.042*(D1279-1)+0.2)+0.4,0)</f>
        <v>48</v>
      </c>
      <c r="H1279" s="62">
        <f>ROUNDUP((VLOOKUP(B1279,Sheet1!U:AA,6,FALSE)-2)*(0.042*(D1279-1)+0.2)+0.4,0)</f>
        <v>46</v>
      </c>
      <c r="I1279" s="62">
        <f>ROUNDUP((VLOOKUP(B1279,Sheet1!U:AA,7,FALSE)-2)*(0.042*(D1279-1)+0.2)+0.4,0)</f>
        <v>43</v>
      </c>
      <c r="J1279" s="62">
        <f>E1279*8+F1279*2+G1279*3+H1279*3+I1279*1+VLOOKUP(B1279,Sheet1!AU:AZ,2,FALSE)</f>
        <v>979</v>
      </c>
      <c r="K1279" s="62">
        <f>E1279*1+F1279*2+G1279*2+H1279*2+I1279*10+VLOOKUP(B1279,Sheet1!AU:AZ,3,FALSE)</f>
        <v>838</v>
      </c>
      <c r="L1279" s="62">
        <f>E1279*0.1+F1279*2+G1279*0.2+H1279*0.26+I1279*0.1+VLOOKUP(B1279,Sheet1!AU:AZ,4,FALSE)</f>
        <v>190.06</v>
      </c>
      <c r="M1279" s="62">
        <f>E1279*0.1+F1279*0.2+G1279*2+H1279*0.2+I1279*0.1+VLOOKUP(B1279,Sheet1!AU:AZ,5,FALSE)</f>
        <v>149.5</v>
      </c>
      <c r="N1279" s="62">
        <f>E1279*0.1+F1279*0.2+G1279*0.2+H1279*2+I1279*0.1+VLOOKUP(B1279,Sheet1!AU:AZ,6,FALSE)</f>
        <v>145.9</v>
      </c>
      <c r="O1279" s="62">
        <f t="shared" si="370"/>
        <v>13.9</v>
      </c>
      <c r="P1279" s="62">
        <f t="shared" si="371"/>
        <v>42.8</v>
      </c>
      <c r="R1279" s="9">
        <f t="shared" si="365"/>
        <v>59</v>
      </c>
      <c r="S1279" s="9">
        <f t="shared" si="354"/>
        <v>402.64</v>
      </c>
      <c r="T1279" s="9">
        <f t="shared" si="355"/>
        <v>62.8</v>
      </c>
      <c r="U1279" s="66">
        <f t="shared" si="366"/>
        <v>571</v>
      </c>
      <c r="V1279" s="9">
        <f t="shared" si="367"/>
        <v>685.2</v>
      </c>
      <c r="W1279" s="67">
        <f t="shared" si="368"/>
        <v>287</v>
      </c>
      <c r="Y1279" s="69">
        <f>VLOOKUP(D1279,Sheet2!P:Q,2,FALSE)</f>
        <v>120</v>
      </c>
      <c r="AB1279" s="4" t="str">
        <f>IF('表格编辑 '!D1336="monster","普通","BOSS")</f>
        <v>普通</v>
      </c>
      <c r="AD1279" s="50">
        <f>VLOOKUP(D1279,映射!AK:AL,2,FALSE)</f>
        <v>4</v>
      </c>
      <c r="AE1279" s="50" t="s">
        <v>37</v>
      </c>
      <c r="AF1279" s="4">
        <f>VLOOKUP(AE1279,映射!AN:AO,2,FALSE)</f>
        <v>2</v>
      </c>
      <c r="AG1279" s="50">
        <v>1</v>
      </c>
      <c r="AH1279" s="70">
        <v>1</v>
      </c>
      <c r="AI1279" s="16">
        <f t="shared" si="356"/>
        <v>40923</v>
      </c>
      <c r="AJ1279" s="16">
        <f t="shared" si="357"/>
        <v>50076</v>
      </c>
      <c r="AK1279" s="16">
        <f t="shared" si="358"/>
        <v>59</v>
      </c>
      <c r="AL1279" s="16" t="str">
        <f t="shared" si="359"/>
        <v>风蜘蛛</v>
      </c>
      <c r="AM1279" s="16">
        <f t="shared" si="360"/>
        <v>4568</v>
      </c>
      <c r="AN1279" s="16">
        <f t="shared" si="361"/>
        <v>1958</v>
      </c>
      <c r="AO1279" s="16">
        <f t="shared" si="369"/>
        <v>2610</v>
      </c>
      <c r="AP1279" s="16">
        <f t="shared" si="362"/>
        <v>3589</v>
      </c>
      <c r="AQ1279" s="16">
        <f t="shared" si="363"/>
        <v>1676</v>
      </c>
      <c r="AR1279" s="16">
        <f t="shared" si="364"/>
        <v>286</v>
      </c>
      <c r="AS1279" s="16"/>
      <c r="AT1279" s="16">
        <v>91.9</v>
      </c>
      <c r="AU1279" s="16">
        <v>109.9</v>
      </c>
      <c r="AV1279" s="16">
        <v>9.8</v>
      </c>
      <c r="AW1279" s="16"/>
    </row>
    <row r="1280" spans="1:49">
      <c r="A1280" s="62">
        <f>'表格编辑 '!A1337</f>
        <v>40924</v>
      </c>
      <c r="B1280" s="62">
        <f>'表格编辑 '!B1337</f>
        <v>50081</v>
      </c>
      <c r="C1280" s="62" t="str">
        <f>VLOOKUP(B1280,映射!A:B,2,FALSE)</f>
        <v>冰晶树妖</v>
      </c>
      <c r="D1280" s="62">
        <f>'表格编辑 '!E1337</f>
        <v>59</v>
      </c>
      <c r="E1280" s="62">
        <f>ROUNDUP((VLOOKUP(B1280,Sheet1!U:AA,3,FALSE)-2)*(0.042*(D1280-1)+0.2)+0.4,0)</f>
        <v>88</v>
      </c>
      <c r="F1280" s="62">
        <f>ROUNDUP((VLOOKUP(B1280,Sheet1!U:AA,4,FALSE)-2)*(0.042*(D1280-1)+0.2)+0.4,0)</f>
        <v>48</v>
      </c>
      <c r="G1280" s="62">
        <f>ROUNDUP((VLOOKUP(B1280,Sheet1!U:AA,5,FALSE)-2)*(0.042*(D1280-1)+0.2)+0.4,0)</f>
        <v>80</v>
      </c>
      <c r="H1280" s="62">
        <f>ROUNDUP((VLOOKUP(B1280,Sheet1!U:AA,6,FALSE)-2)*(0.042*(D1280-1)+0.2)+0.4,0)</f>
        <v>51</v>
      </c>
      <c r="I1280" s="62">
        <f>ROUNDUP((VLOOKUP(B1280,Sheet1!U:AA,7,FALSE)-2)*(0.042*(D1280-1)+0.2)+0.4,0)</f>
        <v>67</v>
      </c>
      <c r="J1280" s="62">
        <f>E1280*8+F1280*2+G1280*3+H1280*3+I1280*1+VLOOKUP(B1280,Sheet1!AU:AZ,2,FALSE)</f>
        <v>1280</v>
      </c>
      <c r="K1280" s="62">
        <f>E1280*1+F1280*2+G1280*2+H1280*2+I1280*10+VLOOKUP(B1280,Sheet1!AU:AZ,3,FALSE)</f>
        <v>1136</v>
      </c>
      <c r="L1280" s="62">
        <f>E1280*0.1+F1280*2+G1280*0.2+H1280*0.26+I1280*0.1+VLOOKUP(B1280,Sheet1!AU:AZ,4,FALSE)</f>
        <v>160.76</v>
      </c>
      <c r="M1280" s="62">
        <f>E1280*0.1+F1280*0.2+G1280*2+H1280*0.2+I1280*0.1+VLOOKUP(B1280,Sheet1!AU:AZ,5,FALSE)</f>
        <v>215.3</v>
      </c>
      <c r="N1280" s="62">
        <f>E1280*0.1+F1280*0.2+G1280*0.2+H1280*2+I1280*0.1+VLOOKUP(B1280,Sheet1!AU:AZ,6,FALSE)</f>
        <v>163.1</v>
      </c>
      <c r="O1280" s="62">
        <f t="shared" si="370"/>
        <v>33.3</v>
      </c>
      <c r="P1280" s="62">
        <f t="shared" si="371"/>
        <v>61.1</v>
      </c>
      <c r="R1280" s="9">
        <f t="shared" si="365"/>
        <v>59</v>
      </c>
      <c r="S1280" s="9">
        <f t="shared" si="354"/>
        <v>402.64</v>
      </c>
      <c r="T1280" s="9">
        <f t="shared" si="355"/>
        <v>62.8</v>
      </c>
      <c r="U1280" s="66">
        <f t="shared" si="366"/>
        <v>464</v>
      </c>
      <c r="V1280" s="9">
        <f t="shared" si="367"/>
        <v>556.8</v>
      </c>
      <c r="W1280" s="67">
        <f t="shared" si="368"/>
        <v>223</v>
      </c>
      <c r="Y1280" s="69">
        <f>VLOOKUP(D1280,Sheet2!P:Q,2,FALSE)</f>
        <v>120</v>
      </c>
      <c r="AB1280" s="4" t="str">
        <f>IF('表格编辑 '!D1337="monster","普通","BOSS")</f>
        <v>普通</v>
      </c>
      <c r="AD1280" s="50">
        <f>VLOOKUP(D1280,映射!AK:AL,2,FALSE)</f>
        <v>4</v>
      </c>
      <c r="AE1280" s="50" t="s">
        <v>37</v>
      </c>
      <c r="AF1280" s="4">
        <f>VLOOKUP(AE1280,映射!AN:AO,2,FALSE)</f>
        <v>2</v>
      </c>
      <c r="AG1280" s="50">
        <v>1</v>
      </c>
      <c r="AH1280" s="70">
        <v>1</v>
      </c>
      <c r="AI1280" s="16">
        <f t="shared" si="356"/>
        <v>40924</v>
      </c>
      <c r="AJ1280" s="16">
        <f t="shared" si="357"/>
        <v>50081</v>
      </c>
      <c r="AK1280" s="16">
        <f t="shared" si="358"/>
        <v>59</v>
      </c>
      <c r="AL1280" s="16" t="str">
        <f t="shared" si="359"/>
        <v>冰晶树妖</v>
      </c>
      <c r="AM1280" s="16">
        <f t="shared" si="360"/>
        <v>3712</v>
      </c>
      <c r="AN1280" s="16">
        <f t="shared" si="361"/>
        <v>2560</v>
      </c>
      <c r="AO1280" s="16">
        <f t="shared" si="369"/>
        <v>1152</v>
      </c>
      <c r="AP1280" s="16">
        <f t="shared" si="362"/>
        <v>2432</v>
      </c>
      <c r="AQ1280" s="16">
        <f t="shared" si="363"/>
        <v>2272</v>
      </c>
      <c r="AR1280" s="16">
        <f t="shared" si="364"/>
        <v>242</v>
      </c>
      <c r="AS1280" s="16"/>
      <c r="AT1280" s="16">
        <v>142.4</v>
      </c>
      <c r="AU1280" s="16">
        <v>97.4</v>
      </c>
      <c r="AV1280" s="16">
        <v>23.9</v>
      </c>
      <c r="AW1280" s="16"/>
    </row>
    <row r="1281" spans="1:49">
      <c r="A1281" s="62">
        <f>'表格编辑 '!A1338</f>
        <v>40925</v>
      </c>
      <c r="B1281" s="62">
        <f>'表格编辑 '!B1338</f>
        <v>50006</v>
      </c>
      <c r="C1281" s="62" t="str">
        <f>VLOOKUP(B1281,映射!A:B,2,FALSE)</f>
        <v>猫人</v>
      </c>
      <c r="D1281" s="62">
        <f>'表格编辑 '!E1338</f>
        <v>59</v>
      </c>
      <c r="E1281" s="62">
        <f>ROUNDUP((VLOOKUP(B1281,Sheet1!U:AA,3,FALSE)-2)*(0.042*(D1281-1)+0.2)+0.4,0)</f>
        <v>56</v>
      </c>
      <c r="F1281" s="62">
        <f>ROUNDUP((VLOOKUP(B1281,Sheet1!U:AA,4,FALSE)-2)*(0.042*(D1281-1)+0.2)+0.4,0)</f>
        <v>67</v>
      </c>
      <c r="G1281" s="62">
        <f>ROUNDUP((VLOOKUP(B1281,Sheet1!U:AA,5,FALSE)-2)*(0.042*(D1281-1)+0.2)+0.4,0)</f>
        <v>35</v>
      </c>
      <c r="H1281" s="62">
        <f>ROUNDUP((VLOOKUP(B1281,Sheet1!U:AA,6,FALSE)-2)*(0.042*(D1281-1)+0.2)+0.4,0)</f>
        <v>64</v>
      </c>
      <c r="I1281" s="62">
        <f>ROUNDUP((VLOOKUP(B1281,Sheet1!U:AA,7,FALSE)-2)*(0.042*(D1281-1)+0.2)+0.4,0)</f>
        <v>59</v>
      </c>
      <c r="J1281" s="62">
        <f>E1281*8+F1281*2+G1281*3+H1281*3+I1281*1+VLOOKUP(B1281,Sheet1!AU:AZ,2,FALSE)</f>
        <v>958</v>
      </c>
      <c r="K1281" s="62">
        <f>E1281*1+F1281*2+G1281*2+H1281*2+I1281*10+VLOOKUP(B1281,Sheet1!AU:AZ,3,FALSE)</f>
        <v>998</v>
      </c>
      <c r="L1281" s="62">
        <f>E1281*0.1+F1281*2+G1281*0.2+H1281*0.26+I1281*0.1+VLOOKUP(B1281,Sheet1!AU:AZ,4,FALSE)</f>
        <v>189.14</v>
      </c>
      <c r="M1281" s="62">
        <f>E1281*0.1+F1281*0.2+G1281*2+H1281*0.2+I1281*0.1+VLOOKUP(B1281,Sheet1!AU:AZ,5,FALSE)</f>
        <v>127.7</v>
      </c>
      <c r="N1281" s="62">
        <f>E1281*0.1+F1281*0.2+G1281*0.2+H1281*2+I1281*0.1+VLOOKUP(B1281,Sheet1!AU:AZ,6,FALSE)</f>
        <v>179.9</v>
      </c>
      <c r="O1281" s="62">
        <f t="shared" si="370"/>
        <v>24.3</v>
      </c>
      <c r="P1281" s="62">
        <f t="shared" si="371"/>
        <v>41.5</v>
      </c>
      <c r="R1281" s="9">
        <f t="shared" si="365"/>
        <v>59</v>
      </c>
      <c r="S1281" s="9">
        <f t="shared" si="354"/>
        <v>402.64</v>
      </c>
      <c r="T1281" s="9">
        <f t="shared" si="355"/>
        <v>62.8</v>
      </c>
      <c r="U1281" s="66">
        <f t="shared" si="366"/>
        <v>619</v>
      </c>
      <c r="V1281" s="9">
        <f t="shared" si="367"/>
        <v>742.8</v>
      </c>
      <c r="W1281" s="67">
        <f t="shared" si="368"/>
        <v>285</v>
      </c>
      <c r="Y1281" s="69">
        <f>VLOOKUP(D1281,Sheet2!P:Q,2,FALSE)</f>
        <v>120</v>
      </c>
      <c r="AB1281" s="4" t="str">
        <f>IF('表格编辑 '!D1338="monster","普通","BOSS")</f>
        <v>普通</v>
      </c>
      <c r="AD1281" s="50">
        <f>VLOOKUP(D1281,映射!AK:AL,2,FALSE)</f>
        <v>4</v>
      </c>
      <c r="AE1281" s="50" t="s">
        <v>37</v>
      </c>
      <c r="AF1281" s="4">
        <f>VLOOKUP(AE1281,映射!AN:AO,2,FALSE)</f>
        <v>2</v>
      </c>
      <c r="AG1281" s="50">
        <v>1</v>
      </c>
      <c r="AH1281" s="70">
        <v>1</v>
      </c>
      <c r="AI1281" s="16">
        <f t="shared" si="356"/>
        <v>40925</v>
      </c>
      <c r="AJ1281" s="16">
        <f t="shared" si="357"/>
        <v>50006</v>
      </c>
      <c r="AK1281" s="16">
        <f t="shared" si="358"/>
        <v>59</v>
      </c>
      <c r="AL1281" s="16" t="str">
        <f t="shared" si="359"/>
        <v>猫人</v>
      </c>
      <c r="AM1281" s="16">
        <f t="shared" si="360"/>
        <v>4952</v>
      </c>
      <c r="AN1281" s="16">
        <f t="shared" si="361"/>
        <v>1916</v>
      </c>
      <c r="AO1281" s="16">
        <f t="shared" si="369"/>
        <v>3036</v>
      </c>
      <c r="AP1281" s="16">
        <f t="shared" si="362"/>
        <v>3994</v>
      </c>
      <c r="AQ1281" s="16">
        <f t="shared" si="363"/>
        <v>1996</v>
      </c>
      <c r="AR1281" s="16">
        <f t="shared" si="364"/>
        <v>284</v>
      </c>
      <c r="AS1281" s="16"/>
      <c r="AT1281" s="16">
        <v>93.1</v>
      </c>
      <c r="AU1281" s="16">
        <v>139.9</v>
      </c>
      <c r="AV1281" s="16">
        <v>2.8</v>
      </c>
      <c r="AW1281" s="16"/>
    </row>
    <row r="1282" spans="1:49">
      <c r="A1282" s="62">
        <f>'表格编辑 '!A1339</f>
        <v>40926</v>
      </c>
      <c r="B1282" s="62">
        <f>'表格编辑 '!B1339</f>
        <v>50122</v>
      </c>
      <c r="C1282" s="62" t="str">
        <f>VLOOKUP(B1282,映射!A:B,2,FALSE)</f>
        <v>纯白恐怖箱</v>
      </c>
      <c r="D1282" s="62">
        <f>'表格编辑 '!E1339</f>
        <v>59</v>
      </c>
      <c r="E1282" s="62">
        <f>ROUNDUP((VLOOKUP(B1282,Sheet1!U:AA,3,FALSE)-2)*(0.042*(D1282-1)+0.2)+0.4,0)</f>
        <v>46</v>
      </c>
      <c r="F1282" s="62">
        <f>ROUNDUP((VLOOKUP(B1282,Sheet1!U:AA,4,FALSE)-2)*(0.042*(D1282-1)+0.2)+0.4,0)</f>
        <v>85</v>
      </c>
      <c r="G1282" s="62">
        <f>ROUNDUP((VLOOKUP(B1282,Sheet1!U:AA,5,FALSE)-2)*(0.042*(D1282-1)+0.2)+0.4,0)</f>
        <v>98</v>
      </c>
      <c r="H1282" s="62">
        <f>ROUNDUP((VLOOKUP(B1282,Sheet1!U:AA,6,FALSE)-2)*(0.042*(D1282-1)+0.2)+0.4,0)</f>
        <v>38</v>
      </c>
      <c r="I1282" s="62">
        <f>ROUNDUP((VLOOKUP(B1282,Sheet1!U:AA,7,FALSE)-2)*(0.042*(D1282-1)+0.2)+0.4,0)</f>
        <v>106</v>
      </c>
      <c r="J1282" s="62">
        <f>E1282*8+F1282*2+G1282*3+H1282*3+I1282*1+VLOOKUP(B1282,Sheet1!AU:AZ,2,FALSE)</f>
        <v>1072</v>
      </c>
      <c r="K1282" s="62">
        <f>E1282*1+F1282*2+G1282*2+H1282*2+I1282*10+VLOOKUP(B1282,Sheet1!AU:AZ,3,FALSE)</f>
        <v>1568</v>
      </c>
      <c r="L1282" s="62">
        <f>E1282*0.1+F1282*2+G1282*0.2+H1282*0.26+I1282*0.1+VLOOKUP(B1282,Sheet1!AU:AZ,4,FALSE)</f>
        <v>234.68</v>
      </c>
      <c r="M1282" s="62">
        <f>E1282*0.1+F1282*0.2+G1282*2+H1282*0.2+I1282*0.1+VLOOKUP(B1282,Sheet1!AU:AZ,5,FALSE)</f>
        <v>255.8</v>
      </c>
      <c r="N1282" s="62">
        <f>E1282*0.1+F1282*0.2+G1282*0.2+H1282*2+I1282*0.1+VLOOKUP(B1282,Sheet1!AU:AZ,6,FALSE)</f>
        <v>147.8</v>
      </c>
      <c r="O1282" s="62">
        <f t="shared" si="370"/>
        <v>78.3</v>
      </c>
      <c r="P1282" s="62">
        <f t="shared" si="371"/>
        <v>15.5</v>
      </c>
      <c r="R1282" s="9">
        <f t="shared" si="365"/>
        <v>59</v>
      </c>
      <c r="S1282" s="9">
        <f t="shared" si="354"/>
        <v>402.64</v>
      </c>
      <c r="T1282" s="9">
        <f t="shared" si="355"/>
        <v>62.8</v>
      </c>
      <c r="U1282" s="66">
        <f t="shared" si="366"/>
        <v>416</v>
      </c>
      <c r="V1282" s="9">
        <f t="shared" si="367"/>
        <v>499.2</v>
      </c>
      <c r="W1282" s="67">
        <f t="shared" si="368"/>
        <v>391</v>
      </c>
      <c r="Y1282" s="69">
        <f>VLOOKUP(D1282,Sheet2!P:Q,2,FALSE)</f>
        <v>120</v>
      </c>
      <c r="AB1282" s="4" t="str">
        <f>IF('表格编辑 '!D1339="monster","普通","BOSS")</f>
        <v>普通</v>
      </c>
      <c r="AD1282" s="50">
        <f>VLOOKUP(D1282,映射!AK:AL,2,FALSE)</f>
        <v>4</v>
      </c>
      <c r="AE1282" s="50" t="s">
        <v>37</v>
      </c>
      <c r="AF1282" s="4">
        <f>VLOOKUP(AE1282,映射!AN:AO,2,FALSE)</f>
        <v>2</v>
      </c>
      <c r="AG1282" s="50">
        <v>1</v>
      </c>
      <c r="AH1282" s="70">
        <v>1</v>
      </c>
      <c r="AI1282" s="16">
        <f t="shared" si="356"/>
        <v>40926</v>
      </c>
      <c r="AJ1282" s="16">
        <f t="shared" si="357"/>
        <v>50122</v>
      </c>
      <c r="AK1282" s="16">
        <f t="shared" si="358"/>
        <v>59</v>
      </c>
      <c r="AL1282" s="16" t="str">
        <f t="shared" si="359"/>
        <v>纯白恐怖箱</v>
      </c>
      <c r="AM1282" s="16">
        <f t="shared" si="360"/>
        <v>3328</v>
      </c>
      <c r="AN1282" s="16">
        <f t="shared" si="361"/>
        <v>2144</v>
      </c>
      <c r="AO1282" s="16">
        <f t="shared" si="369"/>
        <v>1184</v>
      </c>
      <c r="AP1282" s="16">
        <f t="shared" si="362"/>
        <v>2256</v>
      </c>
      <c r="AQ1282" s="16">
        <f t="shared" si="363"/>
        <v>3136</v>
      </c>
      <c r="AR1282" s="16">
        <f t="shared" si="364"/>
        <v>353</v>
      </c>
      <c r="AS1282" s="16"/>
      <c r="AT1282" s="16">
        <v>152.8</v>
      </c>
      <c r="AU1282" s="16">
        <v>77.2</v>
      </c>
      <c r="AV1282" s="16">
        <v>66.7</v>
      </c>
      <c r="AW1282" s="16"/>
    </row>
    <row r="1283" spans="1:49">
      <c r="A1283" s="62">
        <f>'表格编辑 '!A1340</f>
        <v>40927</v>
      </c>
      <c r="B1283" s="62">
        <f>'表格编辑 '!B1340</f>
        <v>50154</v>
      </c>
      <c r="C1283" s="62" t="str">
        <f>VLOOKUP(B1283,映射!A:B,2,FALSE)</f>
        <v>海贼</v>
      </c>
      <c r="D1283" s="62">
        <f>'表格编辑 '!E1340</f>
        <v>59</v>
      </c>
      <c r="E1283" s="62">
        <f>ROUNDUP((VLOOKUP(B1283,Sheet1!U:AA,3,FALSE)-2)*(0.042*(D1283-1)+0.2)+0.4,0)</f>
        <v>46</v>
      </c>
      <c r="F1283" s="62">
        <f>ROUNDUP((VLOOKUP(B1283,Sheet1!U:AA,4,FALSE)-2)*(0.042*(D1283-1)+0.2)+0.4,0)</f>
        <v>77</v>
      </c>
      <c r="G1283" s="62">
        <f>ROUNDUP((VLOOKUP(B1283,Sheet1!U:AA,5,FALSE)-2)*(0.042*(D1283-1)+0.2)+0.4,0)</f>
        <v>56</v>
      </c>
      <c r="H1283" s="62">
        <f>ROUNDUP((VLOOKUP(B1283,Sheet1!U:AA,6,FALSE)-2)*(0.042*(D1283-1)+0.2)+0.4,0)</f>
        <v>69</v>
      </c>
      <c r="I1283" s="62">
        <f>ROUNDUP((VLOOKUP(B1283,Sheet1!U:AA,7,FALSE)-2)*(0.042*(D1283-1)+0.2)+0.4,0)</f>
        <v>33</v>
      </c>
      <c r="J1283" s="62">
        <f>E1283*8+F1283*2+G1283*3+H1283*3+I1283*1+VLOOKUP(B1283,Sheet1!AU:AZ,2,FALSE)</f>
        <v>950</v>
      </c>
      <c r="K1283" s="62">
        <f>E1283*1+F1283*2+G1283*2+H1283*2+I1283*10+VLOOKUP(B1283,Sheet1!AU:AZ,3,FALSE)</f>
        <v>800</v>
      </c>
      <c r="L1283" s="62">
        <f>E1283*0.1+F1283*2+G1283*0.2+H1283*0.26+I1283*0.1+VLOOKUP(B1283,Sheet1!AU:AZ,4,FALSE)</f>
        <v>211.04</v>
      </c>
      <c r="M1283" s="62">
        <f>E1283*0.1+F1283*0.2+G1283*2+H1283*0.2+I1283*0.1+VLOOKUP(B1283,Sheet1!AU:AZ,5,FALSE)</f>
        <v>169.1</v>
      </c>
      <c r="N1283" s="62">
        <f>E1283*0.1+F1283*0.2+G1283*0.2+H1283*2+I1283*0.1+VLOOKUP(B1283,Sheet1!AU:AZ,6,FALSE)</f>
        <v>192.5</v>
      </c>
      <c r="O1283" s="62">
        <f t="shared" si="370"/>
        <v>9.2</v>
      </c>
      <c r="P1283" s="62">
        <f t="shared" si="371"/>
        <v>34</v>
      </c>
      <c r="R1283" s="9">
        <f t="shared" si="365"/>
        <v>59</v>
      </c>
      <c r="S1283" s="9">
        <f t="shared" si="354"/>
        <v>402.64</v>
      </c>
      <c r="T1283" s="9">
        <f t="shared" si="355"/>
        <v>62.8</v>
      </c>
      <c r="U1283" s="66">
        <f t="shared" si="366"/>
        <v>534</v>
      </c>
      <c r="V1283" s="9">
        <f t="shared" si="367"/>
        <v>640.8</v>
      </c>
      <c r="W1283" s="67">
        <f t="shared" si="368"/>
        <v>335</v>
      </c>
      <c r="Y1283" s="69">
        <f>VLOOKUP(D1283,Sheet2!P:Q,2,FALSE)</f>
        <v>120</v>
      </c>
      <c r="AB1283" s="4" t="str">
        <f>IF('表格编辑 '!D1340="monster","普通","BOSS")</f>
        <v>普通</v>
      </c>
      <c r="AD1283" s="50">
        <f>VLOOKUP(D1283,映射!AK:AL,2,FALSE)</f>
        <v>4</v>
      </c>
      <c r="AE1283" s="50" t="s">
        <v>37</v>
      </c>
      <c r="AF1283" s="4">
        <f>VLOOKUP(AE1283,映射!AN:AO,2,FALSE)</f>
        <v>2</v>
      </c>
      <c r="AG1283" s="50">
        <v>1</v>
      </c>
      <c r="AH1283" s="70">
        <v>1</v>
      </c>
      <c r="AI1283" s="16">
        <f t="shared" si="356"/>
        <v>40927</v>
      </c>
      <c r="AJ1283" s="16">
        <f t="shared" si="357"/>
        <v>50154</v>
      </c>
      <c r="AK1283" s="16">
        <f t="shared" si="358"/>
        <v>59</v>
      </c>
      <c r="AL1283" s="16" t="str">
        <f t="shared" si="359"/>
        <v>海贼</v>
      </c>
      <c r="AM1283" s="16">
        <f t="shared" si="360"/>
        <v>4272</v>
      </c>
      <c r="AN1283" s="16">
        <f t="shared" si="361"/>
        <v>1900</v>
      </c>
      <c r="AO1283" s="16">
        <f t="shared" si="369"/>
        <v>2372</v>
      </c>
      <c r="AP1283" s="16">
        <f t="shared" si="362"/>
        <v>3322</v>
      </c>
      <c r="AQ1283" s="16">
        <f t="shared" si="363"/>
        <v>1600</v>
      </c>
      <c r="AR1283" s="16">
        <f t="shared" si="364"/>
        <v>317</v>
      </c>
      <c r="AS1283" s="16"/>
      <c r="AT1283" s="16">
        <v>133.2</v>
      </c>
      <c r="AU1283" s="16">
        <v>154.8</v>
      </c>
      <c r="AV1283" s="16">
        <v>7.8</v>
      </c>
      <c r="AW1283" s="16"/>
    </row>
    <row r="1284" spans="1:49">
      <c r="A1284" s="62">
        <f>'表格编辑 '!A1341</f>
        <v>40928</v>
      </c>
      <c r="B1284" s="62">
        <f>'表格编辑 '!B1341</f>
        <v>50075</v>
      </c>
      <c r="C1284" s="62" t="str">
        <f>VLOOKUP(B1284,映射!A:B,2,FALSE)</f>
        <v>火蜘蛛</v>
      </c>
      <c r="D1284" s="62">
        <f>'表格编辑 '!E1341</f>
        <v>59</v>
      </c>
      <c r="E1284" s="62">
        <f>ROUNDUP((VLOOKUP(B1284,Sheet1!U:AA,3,FALSE)-2)*(0.042*(D1284-1)+0.2)+0.4,0)</f>
        <v>54</v>
      </c>
      <c r="F1284" s="62">
        <f>ROUNDUP((VLOOKUP(B1284,Sheet1!U:AA,4,FALSE)-2)*(0.042*(D1284-1)+0.2)+0.4,0)</f>
        <v>54</v>
      </c>
      <c r="G1284" s="62">
        <f>ROUNDUP((VLOOKUP(B1284,Sheet1!U:AA,5,FALSE)-2)*(0.042*(D1284-1)+0.2)+0.4,0)</f>
        <v>38</v>
      </c>
      <c r="H1284" s="62">
        <f>ROUNDUP((VLOOKUP(B1284,Sheet1!U:AA,6,FALSE)-2)*(0.042*(D1284-1)+0.2)+0.4,0)</f>
        <v>62</v>
      </c>
      <c r="I1284" s="62">
        <f>ROUNDUP((VLOOKUP(B1284,Sheet1!U:AA,7,FALSE)-2)*(0.042*(D1284-1)+0.2)+0.4,0)</f>
        <v>48</v>
      </c>
      <c r="J1284" s="62">
        <f>E1284*8+F1284*2+G1284*3+H1284*3+I1284*1+VLOOKUP(B1284,Sheet1!AU:AZ,2,FALSE)</f>
        <v>908</v>
      </c>
      <c r="K1284" s="62">
        <f>E1284*1+F1284*2+G1284*2+H1284*2+I1284*10+VLOOKUP(B1284,Sheet1!AU:AZ,3,FALSE)</f>
        <v>862</v>
      </c>
      <c r="L1284" s="62">
        <f>E1284*0.1+F1284*2+G1284*0.2+H1284*0.26+I1284*0.1+VLOOKUP(B1284,Sheet1!AU:AZ,4,FALSE)</f>
        <v>161.92</v>
      </c>
      <c r="M1284" s="62">
        <f>E1284*0.1+F1284*0.2+G1284*2+H1284*0.2+I1284*0.1+VLOOKUP(B1284,Sheet1!AU:AZ,5,FALSE)</f>
        <v>129.4</v>
      </c>
      <c r="N1284" s="62">
        <f>E1284*0.1+F1284*0.2+G1284*0.2+H1284*2+I1284*0.1+VLOOKUP(B1284,Sheet1!AU:AZ,6,FALSE)</f>
        <v>172.6</v>
      </c>
      <c r="O1284" s="62">
        <f t="shared" si="370"/>
        <v>18.2</v>
      </c>
      <c r="P1284" s="62">
        <f t="shared" si="371"/>
        <v>41.6</v>
      </c>
      <c r="R1284" s="9">
        <f t="shared" si="365"/>
        <v>59</v>
      </c>
      <c r="S1284" s="9">
        <f t="shared" si="354"/>
        <v>402.64</v>
      </c>
      <c r="T1284" s="9">
        <f t="shared" si="355"/>
        <v>62.8</v>
      </c>
      <c r="U1284" s="66">
        <f t="shared" si="366"/>
        <v>615</v>
      </c>
      <c r="V1284" s="9">
        <f t="shared" si="367"/>
        <v>738</v>
      </c>
      <c r="W1284" s="67">
        <f t="shared" si="368"/>
        <v>225</v>
      </c>
      <c r="Y1284" s="69">
        <f>VLOOKUP(D1284,Sheet2!P:Q,2,FALSE)</f>
        <v>120</v>
      </c>
      <c r="AB1284" s="4" t="str">
        <f>IF('表格编辑 '!D1341="monster","普通","BOSS")</f>
        <v>普通</v>
      </c>
      <c r="AD1284" s="50">
        <f>VLOOKUP(D1284,映射!AK:AL,2,FALSE)</f>
        <v>4</v>
      </c>
      <c r="AE1284" s="50" t="s">
        <v>37</v>
      </c>
      <c r="AF1284" s="4">
        <f>VLOOKUP(AE1284,映射!AN:AO,2,FALSE)</f>
        <v>2</v>
      </c>
      <c r="AG1284" s="50">
        <v>1</v>
      </c>
      <c r="AH1284" s="70">
        <v>1</v>
      </c>
      <c r="AI1284" s="16">
        <f t="shared" si="356"/>
        <v>40928</v>
      </c>
      <c r="AJ1284" s="16">
        <f t="shared" si="357"/>
        <v>50075</v>
      </c>
      <c r="AK1284" s="16">
        <f t="shared" si="358"/>
        <v>59</v>
      </c>
      <c r="AL1284" s="16" t="str">
        <f t="shared" si="359"/>
        <v>火蜘蛛</v>
      </c>
      <c r="AM1284" s="16">
        <f t="shared" si="360"/>
        <v>4920</v>
      </c>
      <c r="AN1284" s="16">
        <f t="shared" si="361"/>
        <v>1816</v>
      </c>
      <c r="AO1284" s="16">
        <f t="shared" si="369"/>
        <v>3104</v>
      </c>
      <c r="AP1284" s="16">
        <f t="shared" si="362"/>
        <v>4012</v>
      </c>
      <c r="AQ1284" s="16">
        <f t="shared" si="363"/>
        <v>1724</v>
      </c>
      <c r="AR1284" s="16">
        <f t="shared" si="364"/>
        <v>243</v>
      </c>
      <c r="AS1284" s="16"/>
      <c r="AT1284" s="16">
        <v>97.7</v>
      </c>
      <c r="AU1284" s="16">
        <v>135.5</v>
      </c>
      <c r="AV1284" s="16">
        <v>16.5</v>
      </c>
      <c r="AW1284" s="16"/>
    </row>
    <row r="1285" spans="1:49">
      <c r="A1285" s="62">
        <f>'表格编辑 '!A1342</f>
        <v>40929</v>
      </c>
      <c r="B1285" s="62">
        <f>'表格编辑 '!B1342</f>
        <v>50065</v>
      </c>
      <c r="C1285" s="62" t="str">
        <f>VLOOKUP(B1285,映射!A:B,2,FALSE)</f>
        <v>虎头蜂</v>
      </c>
      <c r="D1285" s="62">
        <f>'表格编辑 '!E1342</f>
        <v>59</v>
      </c>
      <c r="E1285" s="62">
        <f>ROUNDUP((VLOOKUP(B1285,Sheet1!U:AA,3,FALSE)-2)*(0.042*(D1285-1)+0.2)+0.4,0)</f>
        <v>30</v>
      </c>
      <c r="F1285" s="62">
        <f>ROUNDUP((VLOOKUP(B1285,Sheet1!U:AA,4,FALSE)-2)*(0.042*(D1285-1)+0.2)+0.4,0)</f>
        <v>101</v>
      </c>
      <c r="G1285" s="62">
        <f>ROUNDUP((VLOOKUP(B1285,Sheet1!U:AA,5,FALSE)-2)*(0.042*(D1285-1)+0.2)+0.4,0)</f>
        <v>17</v>
      </c>
      <c r="H1285" s="62">
        <f>ROUNDUP((VLOOKUP(B1285,Sheet1!U:AA,6,FALSE)-2)*(0.042*(D1285-1)+0.2)+0.4,0)</f>
        <v>96</v>
      </c>
      <c r="I1285" s="62">
        <f>ROUNDUP((VLOOKUP(B1285,Sheet1!U:AA,7,FALSE)-2)*(0.042*(D1285-1)+0.2)+0.4,0)</f>
        <v>25</v>
      </c>
      <c r="J1285" s="62">
        <f>E1285*8+F1285*2+G1285*3+H1285*3+I1285*1+VLOOKUP(B1285,Sheet1!AU:AZ,2,FALSE)</f>
        <v>826</v>
      </c>
      <c r="K1285" s="62">
        <f>E1285*1+F1285*2+G1285*2+H1285*2+I1285*10+VLOOKUP(B1285,Sheet1!AU:AZ,3,FALSE)</f>
        <v>728</v>
      </c>
      <c r="L1285" s="62">
        <f>E1285*0.1+F1285*2+G1285*0.2+H1285*0.26+I1285*0.1+VLOOKUP(B1285,Sheet1!AU:AZ,4,FALSE)</f>
        <v>255.86</v>
      </c>
      <c r="M1285" s="62">
        <f>E1285*0.1+F1285*0.2+G1285*2+H1285*0.2+I1285*0.1+VLOOKUP(B1285,Sheet1!AU:AZ,5,FALSE)</f>
        <v>98.9</v>
      </c>
      <c r="N1285" s="62">
        <f>E1285*0.1+F1285*0.2+G1285*0.2+H1285*2+I1285*0.1+VLOOKUP(B1285,Sheet1!AU:AZ,6,FALSE)</f>
        <v>241.1</v>
      </c>
      <c r="O1285" s="62">
        <f t="shared" si="370"/>
        <v>-5.3</v>
      </c>
      <c r="P1285" s="62">
        <f t="shared" si="371"/>
        <v>28.9</v>
      </c>
      <c r="R1285" s="9">
        <f t="shared" si="365"/>
        <v>59</v>
      </c>
      <c r="S1285" s="9">
        <f t="shared" si="354"/>
        <v>402.64</v>
      </c>
      <c r="T1285" s="9">
        <f t="shared" si="355"/>
        <v>62.8</v>
      </c>
      <c r="U1285" s="66">
        <f t="shared" si="366"/>
        <v>695</v>
      </c>
      <c r="V1285" s="9">
        <f t="shared" si="367"/>
        <v>834</v>
      </c>
      <c r="W1285" s="67">
        <f t="shared" si="368"/>
        <v>443</v>
      </c>
      <c r="Y1285" s="69">
        <f>VLOOKUP(D1285,Sheet2!P:Q,2,FALSE)</f>
        <v>120</v>
      </c>
      <c r="AB1285" s="4" t="str">
        <f>IF('表格编辑 '!D1342="monster","普通","BOSS")</f>
        <v>普通</v>
      </c>
      <c r="AD1285" s="50">
        <f>VLOOKUP(D1285,映射!AK:AL,2,FALSE)</f>
        <v>4</v>
      </c>
      <c r="AE1285" s="50" t="s">
        <v>37</v>
      </c>
      <c r="AF1285" s="4">
        <f>VLOOKUP(AE1285,映射!AN:AO,2,FALSE)</f>
        <v>2</v>
      </c>
      <c r="AG1285" s="50">
        <v>1</v>
      </c>
      <c r="AH1285" s="70">
        <v>1</v>
      </c>
      <c r="AI1285" s="16">
        <f t="shared" si="356"/>
        <v>40929</v>
      </c>
      <c r="AJ1285" s="16">
        <f t="shared" si="357"/>
        <v>50065</v>
      </c>
      <c r="AK1285" s="16">
        <f t="shared" si="358"/>
        <v>59</v>
      </c>
      <c r="AL1285" s="16" t="str">
        <f t="shared" si="359"/>
        <v>虎头蜂</v>
      </c>
      <c r="AM1285" s="16">
        <f t="shared" si="360"/>
        <v>5560</v>
      </c>
      <c r="AN1285" s="16">
        <f t="shared" si="361"/>
        <v>1652</v>
      </c>
      <c r="AO1285" s="16">
        <f t="shared" si="369"/>
        <v>3908</v>
      </c>
      <c r="AP1285" s="16">
        <f t="shared" si="362"/>
        <v>4734</v>
      </c>
      <c r="AQ1285" s="16">
        <f t="shared" si="363"/>
        <v>1456</v>
      </c>
      <c r="AR1285" s="16">
        <f t="shared" si="364"/>
        <v>384</v>
      </c>
      <c r="AS1285" s="16"/>
      <c r="AT1285" s="16">
        <v>69.9</v>
      </c>
      <c r="AU1285" s="16">
        <v>195.9</v>
      </c>
      <c r="AV1285" s="16">
        <v>-5</v>
      </c>
      <c r="AW1285" s="16"/>
    </row>
    <row r="1286" spans="1:49">
      <c r="A1286" s="62">
        <f>'表格编辑 '!A1343</f>
        <v>40930</v>
      </c>
      <c r="B1286" s="62">
        <f>'表格编辑 '!B1343</f>
        <v>50112</v>
      </c>
      <c r="C1286" s="62" t="str">
        <f>VLOOKUP(B1286,映射!A:B,2,FALSE)</f>
        <v>阴影</v>
      </c>
      <c r="D1286" s="62">
        <f>'表格编辑 '!E1343</f>
        <v>59</v>
      </c>
      <c r="E1286" s="62">
        <f>ROUNDUP((VLOOKUP(B1286,Sheet1!U:AA,3,FALSE)-2)*(0.042*(D1286-1)+0.2)+0.4,0)</f>
        <v>69</v>
      </c>
      <c r="F1286" s="62">
        <f>ROUNDUP((VLOOKUP(B1286,Sheet1!U:AA,4,FALSE)-2)*(0.042*(D1286-1)+0.2)+0.4,0)</f>
        <v>59</v>
      </c>
      <c r="G1286" s="62">
        <f>ROUNDUP((VLOOKUP(B1286,Sheet1!U:AA,5,FALSE)-2)*(0.042*(D1286-1)+0.2)+0.4,0)</f>
        <v>54</v>
      </c>
      <c r="H1286" s="62">
        <f>ROUNDUP((VLOOKUP(B1286,Sheet1!U:AA,6,FALSE)-2)*(0.042*(D1286-1)+0.2)+0.4,0)</f>
        <v>54</v>
      </c>
      <c r="I1286" s="62">
        <f>ROUNDUP((VLOOKUP(B1286,Sheet1!U:AA,7,FALSE)-2)*(0.042*(D1286-1)+0.2)+0.4,0)</f>
        <v>59</v>
      </c>
      <c r="J1286" s="62">
        <f>E1286*8+F1286*2+G1286*3+H1286*3+I1286*1+VLOOKUP(B1286,Sheet1!AU:AZ,2,FALSE)</f>
        <v>1073</v>
      </c>
      <c r="K1286" s="62">
        <f>E1286*1+F1286*2+G1286*2+H1286*2+I1286*10+VLOOKUP(B1286,Sheet1!AU:AZ,3,FALSE)</f>
        <v>1013</v>
      </c>
      <c r="L1286" s="62">
        <f>E1286*0.1+F1286*2+G1286*0.2+H1286*0.26+I1286*0.1+VLOOKUP(B1286,Sheet1!AU:AZ,4,FALSE)</f>
        <v>175.64</v>
      </c>
      <c r="M1286" s="62">
        <f>E1286*0.1+F1286*0.2+G1286*2+H1286*0.2+I1286*0.1+VLOOKUP(B1286,Sheet1!AU:AZ,5,FALSE)</f>
        <v>163.4</v>
      </c>
      <c r="N1286" s="62">
        <f>E1286*0.1+F1286*0.2+G1286*0.2+H1286*2+I1286*0.1+VLOOKUP(B1286,Sheet1!AU:AZ,6,FALSE)</f>
        <v>163.4</v>
      </c>
      <c r="O1286" s="62">
        <f t="shared" si="370"/>
        <v>26</v>
      </c>
      <c r="P1286" s="62">
        <f t="shared" si="371"/>
        <v>48.8</v>
      </c>
      <c r="R1286" s="9">
        <f t="shared" si="365"/>
        <v>59</v>
      </c>
      <c r="S1286" s="9">
        <f t="shared" si="354"/>
        <v>402.64</v>
      </c>
      <c r="T1286" s="9">
        <f t="shared" si="355"/>
        <v>62.8</v>
      </c>
      <c r="U1286" s="66">
        <f t="shared" si="366"/>
        <v>545</v>
      </c>
      <c r="V1286" s="9">
        <f t="shared" si="367"/>
        <v>654</v>
      </c>
      <c r="W1286" s="67">
        <f t="shared" si="368"/>
        <v>255</v>
      </c>
      <c r="Y1286" s="69">
        <f>VLOOKUP(D1286,Sheet2!P:Q,2,FALSE)</f>
        <v>120</v>
      </c>
      <c r="AB1286" s="4" t="str">
        <f>IF('表格编辑 '!D1343="monster","普通","BOSS")</f>
        <v>BOSS</v>
      </c>
      <c r="AD1286" s="50">
        <f>VLOOKUP(D1286,映射!AK:AL,2,FALSE)</f>
        <v>4</v>
      </c>
      <c r="AE1286" s="50" t="s">
        <v>37</v>
      </c>
      <c r="AF1286" s="4">
        <f>VLOOKUP(AE1286,映射!AN:AO,2,FALSE)</f>
        <v>2</v>
      </c>
      <c r="AG1286" s="50">
        <v>3</v>
      </c>
      <c r="AH1286" s="70">
        <v>1</v>
      </c>
      <c r="AI1286" s="16">
        <f t="shared" si="356"/>
        <v>40930</v>
      </c>
      <c r="AJ1286" s="16">
        <f t="shared" si="357"/>
        <v>50112</v>
      </c>
      <c r="AK1286" s="16">
        <f t="shared" si="358"/>
        <v>59</v>
      </c>
      <c r="AL1286" s="16" t="str">
        <f t="shared" si="359"/>
        <v>阴影</v>
      </c>
      <c r="AM1286" s="16">
        <f t="shared" si="360"/>
        <v>13080</v>
      </c>
      <c r="AN1286" s="16">
        <f t="shared" si="361"/>
        <v>2146</v>
      </c>
      <c r="AO1286" s="16">
        <f t="shared" si="369"/>
        <v>10934</v>
      </c>
      <c r="AP1286" s="16">
        <f t="shared" si="362"/>
        <v>12007</v>
      </c>
      <c r="AQ1286" s="16">
        <f t="shared" si="363"/>
        <v>2026</v>
      </c>
      <c r="AR1286" s="16">
        <f t="shared" si="364"/>
        <v>264</v>
      </c>
      <c r="AS1286" s="16"/>
      <c r="AT1286" s="16">
        <v>127.4</v>
      </c>
      <c r="AU1286" s="16">
        <v>127.4</v>
      </c>
      <c r="AV1286" s="16">
        <v>22.6</v>
      </c>
      <c r="AW1286" s="16"/>
    </row>
    <row r="1287" spans="1:49">
      <c r="A1287" s="62">
        <f>'表格编辑 '!A1344</f>
        <v>40931</v>
      </c>
      <c r="B1287" s="62">
        <f>'表格编辑 '!B1344</f>
        <v>50045</v>
      </c>
      <c r="C1287" s="62" t="str">
        <f>VLOOKUP(B1287,映射!A:B,2,FALSE)</f>
        <v>血魔</v>
      </c>
      <c r="D1287" s="62">
        <f>'表格编辑 '!E1344</f>
        <v>60</v>
      </c>
      <c r="E1287" s="62">
        <f>ROUNDUP((VLOOKUP(B1287,Sheet1!U:AA,3,FALSE)-2)*(0.042*(D1287-1)+0.2)+0.4,0)</f>
        <v>30</v>
      </c>
      <c r="F1287" s="62">
        <f>ROUNDUP((VLOOKUP(B1287,Sheet1!U:AA,4,FALSE)-2)*(0.042*(D1287-1)+0.2)+0.4,0)</f>
        <v>79</v>
      </c>
      <c r="G1287" s="62">
        <f>ROUNDUP((VLOOKUP(B1287,Sheet1!U:AA,5,FALSE)-2)*(0.042*(D1287-1)+0.2)+0.4,0)</f>
        <v>65</v>
      </c>
      <c r="H1287" s="62">
        <f>ROUNDUP((VLOOKUP(B1287,Sheet1!U:AA,6,FALSE)-2)*(0.042*(D1287-1)+0.2)+0.4,0)</f>
        <v>62</v>
      </c>
      <c r="I1287" s="62">
        <f>ROUNDUP((VLOOKUP(B1287,Sheet1!U:AA,7,FALSE)-2)*(0.042*(D1287-1)+0.2)+0.4,0)</f>
        <v>62</v>
      </c>
      <c r="J1287" s="62">
        <f>E1287*8+F1287*2+G1287*3+H1287*3+I1287*1+VLOOKUP(B1287,Sheet1!AU:AZ,2,FALSE)</f>
        <v>861</v>
      </c>
      <c r="K1287" s="62">
        <f>E1287*1+F1287*2+G1287*2+H1287*2+I1287*10+VLOOKUP(B1287,Sheet1!AU:AZ,3,FALSE)</f>
        <v>1082</v>
      </c>
      <c r="L1287" s="62">
        <f>E1287*0.1+F1287*2+G1287*0.2+H1287*0.26+I1287*0.1+VLOOKUP(B1287,Sheet1!AU:AZ,4,FALSE)</f>
        <v>216.32</v>
      </c>
      <c r="M1287" s="62">
        <f>E1287*0.1+F1287*0.2+G1287*2+H1287*0.2+I1287*0.1+VLOOKUP(B1287,Sheet1!AU:AZ,5,FALSE)</f>
        <v>187.4</v>
      </c>
      <c r="N1287" s="62">
        <f>E1287*0.1+F1287*0.2+G1287*0.2+H1287*2+I1287*0.1+VLOOKUP(B1287,Sheet1!AU:AZ,6,FALSE)</f>
        <v>182</v>
      </c>
      <c r="O1287" s="62">
        <f t="shared" si="370"/>
        <v>39.5</v>
      </c>
      <c r="P1287" s="62">
        <f t="shared" si="371"/>
        <v>15.8</v>
      </c>
      <c r="R1287" s="9">
        <f t="shared" si="365"/>
        <v>60</v>
      </c>
      <c r="S1287" s="9">
        <f t="shared" si="354"/>
        <v>427.16</v>
      </c>
      <c r="T1287" s="9">
        <f t="shared" si="355"/>
        <v>63.6</v>
      </c>
      <c r="U1287" s="66">
        <f t="shared" si="366"/>
        <v>553</v>
      </c>
      <c r="V1287" s="9">
        <f t="shared" si="367"/>
        <v>663.6</v>
      </c>
      <c r="W1287" s="67">
        <f t="shared" si="368"/>
        <v>345</v>
      </c>
      <c r="Y1287" s="69">
        <f>VLOOKUP(D1287,Sheet2!P:Q,2,FALSE)</f>
        <v>140</v>
      </c>
      <c r="AB1287" s="4" t="str">
        <f>IF('表格编辑 '!D1344="monster","普通","BOSS")</f>
        <v>普通</v>
      </c>
      <c r="AD1287" s="50">
        <f>VLOOKUP(D1287,映射!AK:AL,2,FALSE)</f>
        <v>4</v>
      </c>
      <c r="AE1287" s="50" t="s">
        <v>37</v>
      </c>
      <c r="AF1287" s="4">
        <f>VLOOKUP(AE1287,映射!AN:AO,2,FALSE)</f>
        <v>2</v>
      </c>
      <c r="AG1287" s="50">
        <v>1</v>
      </c>
      <c r="AH1287" s="70">
        <v>1</v>
      </c>
      <c r="AI1287" s="16">
        <f t="shared" si="356"/>
        <v>40931</v>
      </c>
      <c r="AJ1287" s="16">
        <f t="shared" si="357"/>
        <v>50045</v>
      </c>
      <c r="AK1287" s="16">
        <f t="shared" si="358"/>
        <v>60</v>
      </c>
      <c r="AL1287" s="16" t="str">
        <f t="shared" si="359"/>
        <v>血魔</v>
      </c>
      <c r="AM1287" s="16">
        <f t="shared" si="360"/>
        <v>4424</v>
      </c>
      <c r="AN1287" s="16">
        <f t="shared" si="361"/>
        <v>1722</v>
      </c>
      <c r="AO1287" s="16">
        <f t="shared" si="369"/>
        <v>2702</v>
      </c>
      <c r="AP1287" s="16">
        <f t="shared" si="362"/>
        <v>3563</v>
      </c>
      <c r="AQ1287" s="16">
        <f t="shared" si="363"/>
        <v>2164</v>
      </c>
      <c r="AR1287" s="16">
        <f t="shared" si="364"/>
        <v>325</v>
      </c>
      <c r="AS1287" s="16"/>
      <c r="AT1287" s="16">
        <v>159.9</v>
      </c>
      <c r="AU1287" s="16">
        <v>156.3</v>
      </c>
      <c r="AV1287" s="16">
        <v>38.2</v>
      </c>
      <c r="AW1287" s="16"/>
    </row>
    <row r="1288" spans="1:49">
      <c r="A1288" s="62">
        <f>'表格编辑 '!A1345</f>
        <v>40932</v>
      </c>
      <c r="B1288" s="62">
        <f>'表格编辑 '!B1345</f>
        <v>50121</v>
      </c>
      <c r="C1288" s="62" t="str">
        <f>VLOOKUP(B1288,映射!A:B,2,FALSE)</f>
        <v>绿蛙恐怖箱</v>
      </c>
      <c r="D1288" s="62">
        <f>'表格编辑 '!E1345</f>
        <v>60</v>
      </c>
      <c r="E1288" s="62">
        <f>ROUNDUP((VLOOKUP(B1288,Sheet1!U:AA,3,FALSE)-2)*(0.042*(D1288-1)+0.2)+0.4,0)</f>
        <v>30</v>
      </c>
      <c r="F1288" s="62">
        <f>ROUNDUP((VLOOKUP(B1288,Sheet1!U:AA,4,FALSE)-2)*(0.042*(D1288-1)+0.2)+0.4,0)</f>
        <v>89</v>
      </c>
      <c r="G1288" s="62">
        <f>ROUNDUP((VLOOKUP(B1288,Sheet1!U:AA,5,FALSE)-2)*(0.042*(D1288-1)+0.2)+0.4,0)</f>
        <v>73</v>
      </c>
      <c r="H1288" s="62">
        <f>ROUNDUP((VLOOKUP(B1288,Sheet1!U:AA,6,FALSE)-2)*(0.042*(D1288-1)+0.2)+0.4,0)</f>
        <v>62</v>
      </c>
      <c r="I1288" s="62">
        <f>ROUNDUP((VLOOKUP(B1288,Sheet1!U:AA,7,FALSE)-2)*(0.042*(D1288-1)+0.2)+0.4,0)</f>
        <v>57</v>
      </c>
      <c r="J1288" s="62">
        <f>E1288*8+F1288*2+G1288*3+H1288*3+I1288*1+VLOOKUP(B1288,Sheet1!AU:AZ,2,FALSE)</f>
        <v>900</v>
      </c>
      <c r="K1288" s="62">
        <f>E1288*1+F1288*2+G1288*2+H1288*2+I1288*10+VLOOKUP(B1288,Sheet1!AU:AZ,3,FALSE)</f>
        <v>1068</v>
      </c>
      <c r="L1288" s="62">
        <f>E1288*0.1+F1288*2+G1288*0.2+H1288*0.26+I1288*0.1+VLOOKUP(B1288,Sheet1!AU:AZ,4,FALSE)</f>
        <v>237.42</v>
      </c>
      <c r="M1288" s="62">
        <f>E1288*0.1+F1288*0.2+G1288*2+H1288*0.2+I1288*0.1+VLOOKUP(B1288,Sheet1!AU:AZ,5,FALSE)</f>
        <v>204.9</v>
      </c>
      <c r="N1288" s="62">
        <f>E1288*0.1+F1288*0.2+G1288*0.2+H1288*2+I1288*0.1+VLOOKUP(B1288,Sheet1!AU:AZ,6,FALSE)</f>
        <v>185.1</v>
      </c>
      <c r="O1288" s="62">
        <f t="shared" si="370"/>
        <v>36.1</v>
      </c>
      <c r="P1288" s="62">
        <f t="shared" si="371"/>
        <v>14.5</v>
      </c>
      <c r="R1288" s="9">
        <f t="shared" si="365"/>
        <v>60</v>
      </c>
      <c r="S1288" s="9">
        <f t="shared" si="354"/>
        <v>427.16</v>
      </c>
      <c r="T1288" s="9">
        <f t="shared" si="355"/>
        <v>63.6</v>
      </c>
      <c r="U1288" s="66">
        <f t="shared" si="366"/>
        <v>525</v>
      </c>
      <c r="V1288" s="9">
        <f t="shared" si="367"/>
        <v>630</v>
      </c>
      <c r="W1288" s="67">
        <f t="shared" si="368"/>
        <v>395</v>
      </c>
      <c r="Y1288" s="69">
        <f>VLOOKUP(D1288,Sheet2!P:Q,2,FALSE)</f>
        <v>140</v>
      </c>
      <c r="AB1288" s="4" t="str">
        <f>IF('表格编辑 '!D1345="monster","普通","BOSS")</f>
        <v>普通</v>
      </c>
      <c r="AD1288" s="50">
        <f>VLOOKUP(D1288,映射!AK:AL,2,FALSE)</f>
        <v>4</v>
      </c>
      <c r="AE1288" s="50" t="s">
        <v>37</v>
      </c>
      <c r="AF1288" s="4">
        <f>VLOOKUP(AE1288,映射!AN:AO,2,FALSE)</f>
        <v>2</v>
      </c>
      <c r="AG1288" s="50">
        <v>1</v>
      </c>
      <c r="AH1288" s="70">
        <v>1</v>
      </c>
      <c r="AI1288" s="16">
        <f t="shared" si="356"/>
        <v>40932</v>
      </c>
      <c r="AJ1288" s="16">
        <f t="shared" si="357"/>
        <v>50121</v>
      </c>
      <c r="AK1288" s="16">
        <f t="shared" si="358"/>
        <v>60</v>
      </c>
      <c r="AL1288" s="16" t="str">
        <f t="shared" si="359"/>
        <v>绿蛙恐怖箱</v>
      </c>
      <c r="AM1288" s="16">
        <f t="shared" si="360"/>
        <v>4200</v>
      </c>
      <c r="AN1288" s="16">
        <f t="shared" si="361"/>
        <v>1800</v>
      </c>
      <c r="AO1288" s="16">
        <f t="shared" si="369"/>
        <v>2400</v>
      </c>
      <c r="AP1288" s="16">
        <f t="shared" si="362"/>
        <v>3300</v>
      </c>
      <c r="AQ1288" s="16">
        <f t="shared" si="363"/>
        <v>2136</v>
      </c>
      <c r="AR1288" s="16">
        <f t="shared" si="364"/>
        <v>357</v>
      </c>
      <c r="AS1288" s="16"/>
      <c r="AT1288" s="16">
        <v>169.5</v>
      </c>
      <c r="AU1288" s="16">
        <v>81.3</v>
      </c>
      <c r="AV1288" s="16">
        <v>37.9</v>
      </c>
      <c r="AW1288" s="16"/>
    </row>
    <row r="1289" spans="1:49">
      <c r="A1289" s="62">
        <f>'表格编辑 '!A1346</f>
        <v>40933</v>
      </c>
      <c r="B1289" s="62">
        <f>'表格编辑 '!B1346</f>
        <v>50134</v>
      </c>
      <c r="C1289" s="62" t="str">
        <f>VLOOKUP(B1289,映射!A:B,2,FALSE)</f>
        <v>猎豹蜥蜴</v>
      </c>
      <c r="D1289" s="62">
        <f>'表格编辑 '!E1346</f>
        <v>60</v>
      </c>
      <c r="E1289" s="62">
        <f>ROUNDUP((VLOOKUP(B1289,Sheet1!U:AA,3,FALSE)-2)*(0.042*(D1289-1)+0.2)+0.4,0)</f>
        <v>57</v>
      </c>
      <c r="F1289" s="62">
        <f>ROUNDUP((VLOOKUP(B1289,Sheet1!U:AA,4,FALSE)-2)*(0.042*(D1289-1)+0.2)+0.4,0)</f>
        <v>92</v>
      </c>
      <c r="G1289" s="62">
        <f>ROUNDUP((VLOOKUP(B1289,Sheet1!U:AA,5,FALSE)-2)*(0.042*(D1289-1)+0.2)+0.4,0)</f>
        <v>71</v>
      </c>
      <c r="H1289" s="62">
        <f>ROUNDUP((VLOOKUP(B1289,Sheet1!U:AA,6,FALSE)-2)*(0.042*(D1289-1)+0.2)+0.4,0)</f>
        <v>22</v>
      </c>
      <c r="I1289" s="62">
        <f>ROUNDUP((VLOOKUP(B1289,Sheet1!U:AA,7,FALSE)-2)*(0.042*(D1289-1)+0.2)+0.4,0)</f>
        <v>30</v>
      </c>
      <c r="J1289" s="62">
        <f>E1289*8+F1289*2+G1289*3+H1289*3+I1289*1+VLOOKUP(B1289,Sheet1!AU:AZ,2,FALSE)</f>
        <v>969</v>
      </c>
      <c r="K1289" s="62">
        <f>E1289*1+F1289*2+G1289*2+H1289*2+I1289*10+VLOOKUP(B1289,Sheet1!AU:AZ,3,FALSE)</f>
        <v>747</v>
      </c>
      <c r="L1289" s="62">
        <f>E1289*0.1+F1289*2+G1289*0.2+H1289*0.26+I1289*0.1+VLOOKUP(B1289,Sheet1!AU:AZ,4,FALSE)</f>
        <v>232.62</v>
      </c>
      <c r="M1289" s="62">
        <f>E1289*0.1+F1289*0.2+G1289*2+H1289*0.2+I1289*0.1+VLOOKUP(B1289,Sheet1!AU:AZ,5,FALSE)</f>
        <v>193.5</v>
      </c>
      <c r="N1289" s="62">
        <f>E1289*0.1+F1289*0.2+G1289*0.2+H1289*2+I1289*0.1+VLOOKUP(B1289,Sheet1!AU:AZ,6,FALSE)</f>
        <v>105.3</v>
      </c>
      <c r="O1289" s="62">
        <f t="shared" si="370"/>
        <v>9.7</v>
      </c>
      <c r="P1289" s="62">
        <f t="shared" si="371"/>
        <v>30.7</v>
      </c>
      <c r="R1289" s="9">
        <f t="shared" si="365"/>
        <v>60</v>
      </c>
      <c r="S1289" s="9">
        <f t="shared" si="354"/>
        <v>427.16</v>
      </c>
      <c r="T1289" s="9">
        <f t="shared" si="355"/>
        <v>63.6</v>
      </c>
      <c r="U1289" s="66">
        <f t="shared" si="366"/>
        <v>543</v>
      </c>
      <c r="V1289" s="9">
        <f t="shared" si="367"/>
        <v>651.6</v>
      </c>
      <c r="W1289" s="67">
        <f t="shared" si="368"/>
        <v>384</v>
      </c>
      <c r="Y1289" s="69">
        <f>VLOOKUP(D1289,Sheet2!P:Q,2,FALSE)</f>
        <v>140</v>
      </c>
      <c r="AB1289" s="4" t="str">
        <f>IF('表格编辑 '!D1346="monster","普通","BOSS")</f>
        <v>普通</v>
      </c>
      <c r="AD1289" s="50">
        <f>VLOOKUP(D1289,映射!AK:AL,2,FALSE)</f>
        <v>4</v>
      </c>
      <c r="AE1289" s="50" t="s">
        <v>37</v>
      </c>
      <c r="AF1289" s="4">
        <f>VLOOKUP(AE1289,映射!AN:AO,2,FALSE)</f>
        <v>2</v>
      </c>
      <c r="AG1289" s="50">
        <v>1</v>
      </c>
      <c r="AH1289" s="70">
        <v>1</v>
      </c>
      <c r="AI1289" s="16">
        <f t="shared" si="356"/>
        <v>40933</v>
      </c>
      <c r="AJ1289" s="16">
        <f t="shared" si="357"/>
        <v>50134</v>
      </c>
      <c r="AK1289" s="16">
        <f t="shared" si="358"/>
        <v>60</v>
      </c>
      <c r="AL1289" s="16" t="str">
        <f t="shared" si="359"/>
        <v>猎豹蜥蜴</v>
      </c>
      <c r="AM1289" s="16">
        <f t="shared" si="360"/>
        <v>4344</v>
      </c>
      <c r="AN1289" s="16">
        <f t="shared" si="361"/>
        <v>1938</v>
      </c>
      <c r="AO1289" s="16">
        <f t="shared" si="369"/>
        <v>2406</v>
      </c>
      <c r="AP1289" s="16">
        <f t="shared" si="362"/>
        <v>3375</v>
      </c>
      <c r="AQ1289" s="16">
        <f t="shared" si="363"/>
        <v>1494</v>
      </c>
      <c r="AR1289" s="16">
        <f t="shared" si="364"/>
        <v>349</v>
      </c>
      <c r="AS1289" s="16"/>
      <c r="AT1289" s="16">
        <v>164.1</v>
      </c>
      <c r="AU1289" s="16">
        <v>81.3</v>
      </c>
      <c r="AV1289" s="16">
        <v>9.5</v>
      </c>
      <c r="AW1289" s="16"/>
    </row>
    <row r="1290" spans="1:49">
      <c r="A1290" s="62">
        <f>'表格编辑 '!A1347</f>
        <v>40934</v>
      </c>
      <c r="B1290" s="62">
        <f>'表格编辑 '!B1347</f>
        <v>50068</v>
      </c>
      <c r="C1290" s="62" t="str">
        <f>VLOOKUP(B1290,映射!A:B,2,FALSE)</f>
        <v>螳螂</v>
      </c>
      <c r="D1290" s="62">
        <f>'表格编辑 '!E1347</f>
        <v>60</v>
      </c>
      <c r="E1290" s="62">
        <f>ROUNDUP((VLOOKUP(B1290,Sheet1!U:AA,3,FALSE)-2)*(0.042*(D1290-1)+0.2)+0.4,0)</f>
        <v>38</v>
      </c>
      <c r="F1290" s="62">
        <f>ROUNDUP((VLOOKUP(B1290,Sheet1!U:AA,4,FALSE)-2)*(0.042*(D1290-1)+0.2)+0.4,0)</f>
        <v>87</v>
      </c>
      <c r="G1290" s="62">
        <f>ROUNDUP((VLOOKUP(B1290,Sheet1!U:AA,5,FALSE)-2)*(0.042*(D1290-1)+0.2)+0.4,0)</f>
        <v>54</v>
      </c>
      <c r="H1290" s="62">
        <f>ROUNDUP((VLOOKUP(B1290,Sheet1!U:AA,6,FALSE)-2)*(0.042*(D1290-1)+0.2)+0.4,0)</f>
        <v>68</v>
      </c>
      <c r="I1290" s="62">
        <f>ROUNDUP((VLOOKUP(B1290,Sheet1!U:AA,7,FALSE)-2)*(0.042*(D1290-1)+0.2)+0.4,0)</f>
        <v>25</v>
      </c>
      <c r="J1290" s="62">
        <f>E1290*8+F1290*2+G1290*3+H1290*3+I1290*1+VLOOKUP(B1290,Sheet1!AU:AZ,2,FALSE)</f>
        <v>889</v>
      </c>
      <c r="K1290" s="62">
        <f>E1290*1+F1290*2+G1290*2+H1290*2+I1290*10+VLOOKUP(B1290,Sheet1!AU:AZ,3,FALSE)</f>
        <v>726</v>
      </c>
      <c r="L1290" s="62">
        <f>E1290*0.1+F1290*2+G1290*0.2+H1290*0.26+I1290*0.1+VLOOKUP(B1290,Sheet1!AU:AZ,4,FALSE)</f>
        <v>228.78</v>
      </c>
      <c r="M1290" s="62">
        <f>E1290*0.1+F1290*0.2+G1290*2+H1290*0.2+I1290*0.1+VLOOKUP(B1290,Sheet1!AU:AZ,5,FALSE)</f>
        <v>165.3</v>
      </c>
      <c r="N1290" s="62">
        <f>E1290*0.1+F1290*0.2+G1290*0.2+H1290*2+I1290*0.1+VLOOKUP(B1290,Sheet1!AU:AZ,6,FALSE)</f>
        <v>190.5</v>
      </c>
      <c r="O1290" s="62">
        <f t="shared" si="370"/>
        <v>3.9</v>
      </c>
      <c r="P1290" s="62">
        <f t="shared" si="371"/>
        <v>27.4</v>
      </c>
      <c r="R1290" s="9">
        <f t="shared" si="365"/>
        <v>60</v>
      </c>
      <c r="S1290" s="9">
        <f t="shared" si="354"/>
        <v>427.16</v>
      </c>
      <c r="T1290" s="9">
        <f t="shared" si="355"/>
        <v>63.6</v>
      </c>
      <c r="U1290" s="66">
        <f t="shared" si="366"/>
        <v>593</v>
      </c>
      <c r="V1290" s="9">
        <f t="shared" si="367"/>
        <v>711.6</v>
      </c>
      <c r="W1290" s="67">
        <f t="shared" si="368"/>
        <v>375</v>
      </c>
      <c r="Y1290" s="69">
        <f>VLOOKUP(D1290,Sheet2!P:Q,2,FALSE)</f>
        <v>140</v>
      </c>
      <c r="AB1290" s="4" t="str">
        <f>IF('表格编辑 '!D1347="monster","普通","BOSS")</f>
        <v>普通</v>
      </c>
      <c r="AD1290" s="50">
        <f>VLOOKUP(D1290,映射!AK:AL,2,FALSE)</f>
        <v>4</v>
      </c>
      <c r="AE1290" s="50" t="s">
        <v>37</v>
      </c>
      <c r="AF1290" s="4">
        <f>VLOOKUP(AE1290,映射!AN:AO,2,FALSE)</f>
        <v>2</v>
      </c>
      <c r="AG1290" s="50">
        <v>1</v>
      </c>
      <c r="AH1290" s="70">
        <v>1</v>
      </c>
      <c r="AI1290" s="16">
        <f t="shared" si="356"/>
        <v>40934</v>
      </c>
      <c r="AJ1290" s="16">
        <f t="shared" si="357"/>
        <v>50068</v>
      </c>
      <c r="AK1290" s="16">
        <f t="shared" si="358"/>
        <v>60</v>
      </c>
      <c r="AL1290" s="16" t="str">
        <f t="shared" si="359"/>
        <v>螳螂</v>
      </c>
      <c r="AM1290" s="16">
        <f t="shared" si="360"/>
        <v>4744</v>
      </c>
      <c r="AN1290" s="16">
        <f t="shared" si="361"/>
        <v>1778</v>
      </c>
      <c r="AO1290" s="16">
        <f t="shared" si="369"/>
        <v>2966</v>
      </c>
      <c r="AP1290" s="16">
        <f t="shared" si="362"/>
        <v>3855</v>
      </c>
      <c r="AQ1290" s="16">
        <f t="shared" si="363"/>
        <v>1452</v>
      </c>
      <c r="AR1290" s="16">
        <f t="shared" si="364"/>
        <v>344</v>
      </c>
      <c r="AS1290" s="16"/>
      <c r="AT1290" s="16">
        <v>144.7</v>
      </c>
      <c r="AU1290" s="16">
        <v>168.1</v>
      </c>
      <c r="AV1290" s="16">
        <v>1.2</v>
      </c>
      <c r="AW1290" s="16"/>
    </row>
    <row r="1291" spans="1:49">
      <c r="A1291" s="62">
        <f>'表格编辑 '!A1348</f>
        <v>40935</v>
      </c>
      <c r="B1291" s="62">
        <f>'表格编辑 '!B1348</f>
        <v>50070</v>
      </c>
      <c r="C1291" s="62" t="str">
        <f>VLOOKUP(B1291,映射!A:B,2,FALSE)</f>
        <v>血眼螳螂</v>
      </c>
      <c r="D1291" s="62">
        <f>'表格编辑 '!E1348</f>
        <v>60</v>
      </c>
      <c r="E1291" s="62">
        <f>ROUNDUP((VLOOKUP(B1291,Sheet1!U:AA,3,FALSE)-2)*(0.042*(D1291-1)+0.2)+0.4,0)</f>
        <v>60</v>
      </c>
      <c r="F1291" s="62">
        <f>ROUNDUP((VLOOKUP(B1291,Sheet1!U:AA,4,FALSE)-2)*(0.042*(D1291-1)+0.2)+0.4,0)</f>
        <v>113</v>
      </c>
      <c r="G1291" s="62">
        <f>ROUNDUP((VLOOKUP(B1291,Sheet1!U:AA,5,FALSE)-2)*(0.042*(D1291-1)+0.2)+0.4,0)</f>
        <v>73</v>
      </c>
      <c r="H1291" s="62">
        <f>ROUNDUP((VLOOKUP(B1291,Sheet1!U:AA,6,FALSE)-2)*(0.042*(D1291-1)+0.2)+0.4,0)</f>
        <v>73</v>
      </c>
      <c r="I1291" s="62">
        <f>ROUNDUP((VLOOKUP(B1291,Sheet1!U:AA,7,FALSE)-2)*(0.042*(D1291-1)+0.2)+0.4,0)</f>
        <v>60</v>
      </c>
      <c r="J1291" s="62">
        <f>E1291*8+F1291*2+G1291*3+H1291*3+I1291*1+VLOOKUP(B1291,Sheet1!AU:AZ,2,FALSE)</f>
        <v>1224</v>
      </c>
      <c r="K1291" s="62">
        <f>E1291*1+F1291*2+G1291*2+H1291*2+I1291*10+VLOOKUP(B1291,Sheet1!AU:AZ,3,FALSE)</f>
        <v>1198</v>
      </c>
      <c r="L1291" s="62">
        <f>E1291*0.1+F1291*2+G1291*0.2+H1291*0.26+I1291*0.1+VLOOKUP(B1291,Sheet1!AU:AZ,4,FALSE)</f>
        <v>291.58</v>
      </c>
      <c r="M1291" s="62">
        <f>E1291*0.1+F1291*0.2+G1291*2+H1291*0.2+I1291*0.1+VLOOKUP(B1291,Sheet1!AU:AZ,5,FALSE)</f>
        <v>215.2</v>
      </c>
      <c r="N1291" s="62">
        <f>E1291*0.1+F1291*0.2+G1291*0.2+H1291*2+I1291*0.1+VLOOKUP(B1291,Sheet1!AU:AZ,6,FALSE)</f>
        <v>215.2</v>
      </c>
      <c r="O1291" s="62">
        <f t="shared" si="370"/>
        <v>26</v>
      </c>
      <c r="P1291" s="62">
        <f t="shared" si="371"/>
        <v>38</v>
      </c>
      <c r="R1291" s="9">
        <f t="shared" si="365"/>
        <v>60</v>
      </c>
      <c r="S1291" s="9">
        <f t="shared" si="354"/>
        <v>427.16</v>
      </c>
      <c r="T1291" s="9">
        <f t="shared" si="355"/>
        <v>63.6</v>
      </c>
      <c r="U1291" s="66">
        <f t="shared" si="366"/>
        <v>510</v>
      </c>
      <c r="V1291" s="9">
        <f t="shared" si="367"/>
        <v>612</v>
      </c>
      <c r="W1291" s="67">
        <f t="shared" si="368"/>
        <v>529</v>
      </c>
      <c r="Y1291" s="69">
        <f>VLOOKUP(D1291,Sheet2!P:Q,2,FALSE)</f>
        <v>140</v>
      </c>
      <c r="AB1291" s="4" t="str">
        <f>IF('表格编辑 '!D1348="monster","普通","BOSS")</f>
        <v>普通</v>
      </c>
      <c r="AD1291" s="50">
        <f>VLOOKUP(D1291,映射!AK:AL,2,FALSE)</f>
        <v>4</v>
      </c>
      <c r="AE1291" s="50" t="s">
        <v>37</v>
      </c>
      <c r="AF1291" s="4">
        <f>VLOOKUP(AE1291,映射!AN:AO,2,FALSE)</f>
        <v>2</v>
      </c>
      <c r="AG1291" s="50">
        <v>1</v>
      </c>
      <c r="AH1291" s="70">
        <v>1</v>
      </c>
      <c r="AI1291" s="16">
        <f t="shared" si="356"/>
        <v>40935</v>
      </c>
      <c r="AJ1291" s="16">
        <f t="shared" si="357"/>
        <v>50070</v>
      </c>
      <c r="AK1291" s="16">
        <f t="shared" si="358"/>
        <v>60</v>
      </c>
      <c r="AL1291" s="16" t="str">
        <f t="shared" si="359"/>
        <v>血眼螳螂</v>
      </c>
      <c r="AM1291" s="16">
        <f t="shared" si="360"/>
        <v>4080</v>
      </c>
      <c r="AN1291" s="16">
        <f t="shared" si="361"/>
        <v>2448</v>
      </c>
      <c r="AO1291" s="16">
        <f t="shared" si="369"/>
        <v>1632</v>
      </c>
      <c r="AP1291" s="16">
        <f t="shared" si="362"/>
        <v>2856</v>
      </c>
      <c r="AQ1291" s="16">
        <f t="shared" si="363"/>
        <v>2396</v>
      </c>
      <c r="AR1291" s="16">
        <f t="shared" si="364"/>
        <v>438</v>
      </c>
      <c r="AS1291" s="16"/>
      <c r="AT1291" s="16">
        <v>130</v>
      </c>
      <c r="AU1291" s="16">
        <v>176.8</v>
      </c>
      <c r="AV1291" s="16">
        <v>7</v>
      </c>
      <c r="AW1291" s="16"/>
    </row>
    <row r="1292" spans="1:49">
      <c r="A1292" s="62">
        <f>'表格编辑 '!A1349</f>
        <v>40936</v>
      </c>
      <c r="B1292" s="62">
        <f>'表格编辑 '!B1349</f>
        <v>50111</v>
      </c>
      <c r="C1292" s="62" t="str">
        <f>VLOOKUP(B1292,映射!A:B,2,FALSE)</f>
        <v>暗影</v>
      </c>
      <c r="D1292" s="62">
        <f>'表格编辑 '!E1349</f>
        <v>60</v>
      </c>
      <c r="E1292" s="62">
        <f>ROUNDUP((VLOOKUP(B1292,Sheet1!U:AA,3,FALSE)-2)*(0.042*(D1292-1)+0.2)+0.4,0)</f>
        <v>62</v>
      </c>
      <c r="F1292" s="62">
        <f>ROUNDUP((VLOOKUP(B1292,Sheet1!U:AA,4,FALSE)-2)*(0.042*(D1292-1)+0.2)+0.4,0)</f>
        <v>57</v>
      </c>
      <c r="G1292" s="62">
        <f>ROUNDUP((VLOOKUP(B1292,Sheet1!U:AA,5,FALSE)-2)*(0.042*(D1292-1)+0.2)+0.4,0)</f>
        <v>57</v>
      </c>
      <c r="H1292" s="62">
        <f>ROUNDUP((VLOOKUP(B1292,Sheet1!U:AA,6,FALSE)-2)*(0.042*(D1292-1)+0.2)+0.4,0)</f>
        <v>57</v>
      </c>
      <c r="I1292" s="62">
        <f>ROUNDUP((VLOOKUP(B1292,Sheet1!U:AA,7,FALSE)-2)*(0.042*(D1292-1)+0.2)+0.4,0)</f>
        <v>65</v>
      </c>
      <c r="J1292" s="62">
        <f>E1292*8+F1292*2+G1292*3+H1292*3+I1292*1+VLOOKUP(B1292,Sheet1!AU:AZ,2,FALSE)</f>
        <v>1037</v>
      </c>
      <c r="K1292" s="62">
        <f>E1292*1+F1292*2+G1292*2+H1292*2+I1292*10+VLOOKUP(B1292,Sheet1!AU:AZ,3,FALSE)</f>
        <v>1074</v>
      </c>
      <c r="L1292" s="62">
        <f>E1292*0.1+F1292*2+G1292*0.2+H1292*0.26+I1292*0.1+VLOOKUP(B1292,Sheet1!AU:AZ,4,FALSE)</f>
        <v>172.92</v>
      </c>
      <c r="M1292" s="62">
        <f>E1292*0.1+F1292*0.2+G1292*2+H1292*0.2+I1292*0.1+VLOOKUP(B1292,Sheet1!AU:AZ,5,FALSE)</f>
        <v>169.5</v>
      </c>
      <c r="N1292" s="62">
        <f>E1292*0.1+F1292*0.2+G1292*0.2+H1292*2+I1292*0.1+VLOOKUP(B1292,Sheet1!AU:AZ,6,FALSE)</f>
        <v>169.5</v>
      </c>
      <c r="O1292" s="62">
        <f t="shared" si="370"/>
        <v>33.4</v>
      </c>
      <c r="P1292" s="62">
        <f t="shared" si="371"/>
        <v>43.1</v>
      </c>
      <c r="R1292" s="9">
        <f t="shared" si="365"/>
        <v>60</v>
      </c>
      <c r="S1292" s="9">
        <f t="shared" si="354"/>
        <v>427.16</v>
      </c>
      <c r="T1292" s="9">
        <f t="shared" si="355"/>
        <v>63.6</v>
      </c>
      <c r="U1292" s="66">
        <f t="shared" si="366"/>
        <v>585</v>
      </c>
      <c r="V1292" s="9">
        <f t="shared" si="367"/>
        <v>702</v>
      </c>
      <c r="W1292" s="67">
        <f t="shared" si="368"/>
        <v>247</v>
      </c>
      <c r="Y1292" s="69">
        <f>VLOOKUP(D1292,Sheet2!P:Q,2,FALSE)</f>
        <v>140</v>
      </c>
      <c r="AB1292" s="4" t="str">
        <f>IF('表格编辑 '!D1349="monster","普通","BOSS")</f>
        <v>普通</v>
      </c>
      <c r="AD1292" s="50">
        <f>VLOOKUP(D1292,映射!AK:AL,2,FALSE)</f>
        <v>4</v>
      </c>
      <c r="AE1292" s="50" t="s">
        <v>37</v>
      </c>
      <c r="AF1292" s="4">
        <f>VLOOKUP(AE1292,映射!AN:AO,2,FALSE)</f>
        <v>2</v>
      </c>
      <c r="AG1292" s="50">
        <v>1</v>
      </c>
      <c r="AH1292" s="70">
        <v>1</v>
      </c>
      <c r="AI1292" s="16">
        <f t="shared" si="356"/>
        <v>40936</v>
      </c>
      <c r="AJ1292" s="16">
        <f t="shared" si="357"/>
        <v>50111</v>
      </c>
      <c r="AK1292" s="16">
        <f t="shared" si="358"/>
        <v>60</v>
      </c>
      <c r="AL1292" s="16" t="str">
        <f t="shared" si="359"/>
        <v>暗影</v>
      </c>
      <c r="AM1292" s="16">
        <f t="shared" si="360"/>
        <v>4680</v>
      </c>
      <c r="AN1292" s="16">
        <f t="shared" si="361"/>
        <v>2074</v>
      </c>
      <c r="AO1292" s="16">
        <f t="shared" si="369"/>
        <v>2606</v>
      </c>
      <c r="AP1292" s="16">
        <f t="shared" si="362"/>
        <v>3643</v>
      </c>
      <c r="AQ1292" s="16">
        <f t="shared" si="363"/>
        <v>2148</v>
      </c>
      <c r="AR1292" s="16">
        <f t="shared" si="364"/>
        <v>260</v>
      </c>
      <c r="AS1292" s="16"/>
      <c r="AT1292" s="16">
        <v>141.8</v>
      </c>
      <c r="AU1292" s="16">
        <v>141.8</v>
      </c>
      <c r="AV1292" s="16">
        <v>31.6</v>
      </c>
      <c r="AW1292" s="16"/>
    </row>
    <row r="1293" spans="1:49">
      <c r="A1293" s="62">
        <f>'表格编辑 '!A1350</f>
        <v>40937</v>
      </c>
      <c r="B1293" s="62">
        <f>'表格编辑 '!B1350</f>
        <v>50144</v>
      </c>
      <c r="C1293" s="62" t="str">
        <f>VLOOKUP(B1293,映射!A:B,2,FALSE)</f>
        <v>哥布林</v>
      </c>
      <c r="D1293" s="62">
        <f>'表格编辑 '!E1350</f>
        <v>60</v>
      </c>
      <c r="E1293" s="62">
        <f>ROUNDUP((VLOOKUP(B1293,Sheet1!U:AA,3,FALSE)-2)*(0.042*(D1293-1)+0.2)+0.4,0)</f>
        <v>68</v>
      </c>
      <c r="F1293" s="62">
        <f>ROUNDUP((VLOOKUP(B1293,Sheet1!U:AA,4,FALSE)-2)*(0.042*(D1293-1)+0.2)+0.4,0)</f>
        <v>68</v>
      </c>
      <c r="G1293" s="62">
        <f>ROUNDUP((VLOOKUP(B1293,Sheet1!U:AA,5,FALSE)-2)*(0.042*(D1293-1)+0.2)+0.4,0)</f>
        <v>68</v>
      </c>
      <c r="H1293" s="62">
        <f>ROUNDUP((VLOOKUP(B1293,Sheet1!U:AA,6,FALSE)-2)*(0.042*(D1293-1)+0.2)+0.4,0)</f>
        <v>41</v>
      </c>
      <c r="I1293" s="62">
        <f>ROUNDUP((VLOOKUP(B1293,Sheet1!U:AA,7,FALSE)-2)*(0.042*(D1293-1)+0.2)+0.4,0)</f>
        <v>14</v>
      </c>
      <c r="J1293" s="62">
        <f>E1293*8+F1293*2+G1293*3+H1293*3+I1293*1+VLOOKUP(B1293,Sheet1!AU:AZ,2,FALSE)</f>
        <v>1041</v>
      </c>
      <c r="K1293" s="62">
        <f>E1293*1+F1293*2+G1293*2+H1293*2+I1293*10+VLOOKUP(B1293,Sheet1!AU:AZ,3,FALSE)</f>
        <v>582</v>
      </c>
      <c r="L1293" s="62">
        <f>E1293*0.1+F1293*2+G1293*0.2+H1293*0.26+I1293*0.1+VLOOKUP(B1293,Sheet1!AU:AZ,4,FALSE)</f>
        <v>188.46</v>
      </c>
      <c r="M1293" s="62">
        <f>E1293*0.1+F1293*0.2+G1293*2+H1293*0.2+I1293*0.1+VLOOKUP(B1293,Sheet1!AU:AZ,5,FALSE)</f>
        <v>186</v>
      </c>
      <c r="N1293" s="62">
        <f>E1293*0.1+F1293*0.2+G1293*0.2+H1293*2+I1293*0.1+VLOOKUP(B1293,Sheet1!AU:AZ,6,FALSE)</f>
        <v>137.4</v>
      </c>
      <c r="O1293" s="62">
        <f t="shared" si="370"/>
        <v>-6.5</v>
      </c>
      <c r="P1293" s="62">
        <f t="shared" si="371"/>
        <v>47.6</v>
      </c>
      <c r="R1293" s="9">
        <f t="shared" si="365"/>
        <v>60</v>
      </c>
      <c r="S1293" s="9">
        <f t="shared" si="354"/>
        <v>427.16</v>
      </c>
      <c r="T1293" s="9">
        <f t="shared" si="355"/>
        <v>63.6</v>
      </c>
      <c r="U1293" s="66">
        <f t="shared" si="366"/>
        <v>556</v>
      </c>
      <c r="V1293" s="9">
        <f t="shared" si="367"/>
        <v>667.2</v>
      </c>
      <c r="W1293" s="67">
        <f t="shared" si="368"/>
        <v>281</v>
      </c>
      <c r="Y1293" s="69">
        <f>VLOOKUP(D1293,Sheet2!P:Q,2,FALSE)</f>
        <v>140</v>
      </c>
      <c r="AB1293" s="4" t="str">
        <f>IF('表格编辑 '!D1350="monster","普通","BOSS")</f>
        <v>普通</v>
      </c>
      <c r="AD1293" s="50">
        <f>VLOOKUP(D1293,映射!AK:AL,2,FALSE)</f>
        <v>4</v>
      </c>
      <c r="AE1293" s="50" t="s">
        <v>37</v>
      </c>
      <c r="AF1293" s="4">
        <f>VLOOKUP(AE1293,映射!AN:AO,2,FALSE)</f>
        <v>2</v>
      </c>
      <c r="AG1293" s="50">
        <v>1</v>
      </c>
      <c r="AH1293" s="70">
        <v>1</v>
      </c>
      <c r="AI1293" s="16">
        <f t="shared" si="356"/>
        <v>40937</v>
      </c>
      <c r="AJ1293" s="16">
        <f t="shared" si="357"/>
        <v>50144</v>
      </c>
      <c r="AK1293" s="16">
        <f t="shared" si="358"/>
        <v>60</v>
      </c>
      <c r="AL1293" s="16" t="str">
        <f t="shared" si="359"/>
        <v>哥布林</v>
      </c>
      <c r="AM1293" s="16">
        <f t="shared" si="360"/>
        <v>4448</v>
      </c>
      <c r="AN1293" s="16">
        <f t="shared" si="361"/>
        <v>2082</v>
      </c>
      <c r="AO1293" s="16">
        <f t="shared" si="369"/>
        <v>2366</v>
      </c>
      <c r="AP1293" s="16">
        <f t="shared" si="362"/>
        <v>3407</v>
      </c>
      <c r="AQ1293" s="16">
        <f t="shared" si="363"/>
        <v>1164</v>
      </c>
      <c r="AR1293" s="16">
        <f t="shared" si="364"/>
        <v>283</v>
      </c>
      <c r="AS1293" s="16"/>
      <c r="AT1293" s="16">
        <v>158.7</v>
      </c>
      <c r="AU1293" s="16">
        <v>111.9</v>
      </c>
      <c r="AV1293" s="16">
        <v>-5.7</v>
      </c>
      <c r="AW1293" s="16"/>
    </row>
    <row r="1294" spans="1:49">
      <c r="A1294" s="62">
        <f>'表格编辑 '!A1351</f>
        <v>40938</v>
      </c>
      <c r="B1294" s="62">
        <f>'表格编辑 '!B1351</f>
        <v>50076</v>
      </c>
      <c r="C1294" s="62" t="str">
        <f>VLOOKUP(B1294,映射!A:B,2,FALSE)</f>
        <v>风蜘蛛</v>
      </c>
      <c r="D1294" s="62">
        <f>'表格编辑 '!E1351</f>
        <v>60</v>
      </c>
      <c r="E1294" s="62">
        <f>ROUNDUP((VLOOKUP(B1294,Sheet1!U:AA,3,FALSE)-2)*(0.042*(D1294-1)+0.2)+0.4,0)</f>
        <v>62</v>
      </c>
      <c r="F1294" s="62">
        <f>ROUNDUP((VLOOKUP(B1294,Sheet1!U:AA,4,FALSE)-2)*(0.042*(D1294-1)+0.2)+0.4,0)</f>
        <v>71</v>
      </c>
      <c r="G1294" s="62">
        <f>ROUNDUP((VLOOKUP(B1294,Sheet1!U:AA,5,FALSE)-2)*(0.042*(D1294-1)+0.2)+0.4,0)</f>
        <v>49</v>
      </c>
      <c r="H1294" s="62">
        <f>ROUNDUP((VLOOKUP(B1294,Sheet1!U:AA,6,FALSE)-2)*(0.042*(D1294-1)+0.2)+0.4,0)</f>
        <v>46</v>
      </c>
      <c r="I1294" s="62">
        <f>ROUNDUP((VLOOKUP(B1294,Sheet1!U:AA,7,FALSE)-2)*(0.042*(D1294-1)+0.2)+0.4,0)</f>
        <v>44</v>
      </c>
      <c r="J1294" s="62">
        <f>E1294*8+F1294*2+G1294*3+H1294*3+I1294*1+VLOOKUP(B1294,Sheet1!AU:AZ,2,FALSE)</f>
        <v>987</v>
      </c>
      <c r="K1294" s="62">
        <f>E1294*1+F1294*2+G1294*2+H1294*2+I1294*10+VLOOKUP(B1294,Sheet1!AU:AZ,3,FALSE)</f>
        <v>854</v>
      </c>
      <c r="L1294" s="62">
        <f>E1294*0.1+F1294*2+G1294*0.2+H1294*0.26+I1294*0.1+VLOOKUP(B1294,Sheet1!AU:AZ,4,FALSE)</f>
        <v>194.36</v>
      </c>
      <c r="M1294" s="62">
        <f>E1294*0.1+F1294*0.2+G1294*2+H1294*0.2+I1294*0.1+VLOOKUP(B1294,Sheet1!AU:AZ,5,FALSE)</f>
        <v>152</v>
      </c>
      <c r="N1294" s="62">
        <f>E1294*0.1+F1294*0.2+G1294*0.2+H1294*2+I1294*0.1+VLOOKUP(B1294,Sheet1!AU:AZ,6,FALSE)</f>
        <v>146.6</v>
      </c>
      <c r="O1294" s="62">
        <f t="shared" si="370"/>
        <v>14.7</v>
      </c>
      <c r="P1294" s="62">
        <f t="shared" si="371"/>
        <v>42.4</v>
      </c>
      <c r="R1294" s="9">
        <f t="shared" si="365"/>
        <v>60</v>
      </c>
      <c r="S1294" s="9">
        <f t="shared" si="354"/>
        <v>427.16</v>
      </c>
      <c r="T1294" s="9">
        <f t="shared" si="355"/>
        <v>63.6</v>
      </c>
      <c r="U1294" s="66">
        <f t="shared" si="366"/>
        <v>620</v>
      </c>
      <c r="V1294" s="9">
        <f t="shared" si="367"/>
        <v>744</v>
      </c>
      <c r="W1294" s="67">
        <f t="shared" si="368"/>
        <v>295</v>
      </c>
      <c r="Y1294" s="69">
        <f>VLOOKUP(D1294,Sheet2!P:Q,2,FALSE)</f>
        <v>140</v>
      </c>
      <c r="AB1294" s="4" t="str">
        <f>IF('表格编辑 '!D1351="monster","普通","BOSS")</f>
        <v>普通</v>
      </c>
      <c r="AD1294" s="50">
        <f>VLOOKUP(D1294,映射!AK:AL,2,FALSE)</f>
        <v>4</v>
      </c>
      <c r="AE1294" s="50" t="s">
        <v>37</v>
      </c>
      <c r="AF1294" s="4">
        <f>VLOOKUP(AE1294,映射!AN:AO,2,FALSE)</f>
        <v>2</v>
      </c>
      <c r="AG1294" s="50">
        <v>1</v>
      </c>
      <c r="AH1294" s="70">
        <v>1</v>
      </c>
      <c r="AI1294" s="16">
        <f t="shared" si="356"/>
        <v>40938</v>
      </c>
      <c r="AJ1294" s="16">
        <f t="shared" si="357"/>
        <v>50076</v>
      </c>
      <c r="AK1294" s="16">
        <f t="shared" si="358"/>
        <v>60</v>
      </c>
      <c r="AL1294" s="16" t="str">
        <f t="shared" si="359"/>
        <v>风蜘蛛</v>
      </c>
      <c r="AM1294" s="16">
        <f t="shared" si="360"/>
        <v>4960</v>
      </c>
      <c r="AN1294" s="16">
        <f t="shared" si="361"/>
        <v>1974</v>
      </c>
      <c r="AO1294" s="16">
        <f t="shared" si="369"/>
        <v>2986</v>
      </c>
      <c r="AP1294" s="16">
        <f t="shared" si="362"/>
        <v>3973</v>
      </c>
      <c r="AQ1294" s="16">
        <f t="shared" si="363"/>
        <v>1708</v>
      </c>
      <c r="AR1294" s="16">
        <f t="shared" si="364"/>
        <v>292</v>
      </c>
      <c r="AS1294" s="16"/>
      <c r="AT1294" s="16">
        <v>100.4</v>
      </c>
      <c r="AU1294" s="16">
        <v>118.4</v>
      </c>
      <c r="AV1294" s="16">
        <v>11.3</v>
      </c>
      <c r="AW1294" s="16"/>
    </row>
    <row r="1295" spans="1:49">
      <c r="A1295" s="62">
        <f>'表格编辑 '!A1352</f>
        <v>40939</v>
      </c>
      <c r="B1295" s="62">
        <f>'表格编辑 '!B1352</f>
        <v>50081</v>
      </c>
      <c r="C1295" s="62" t="str">
        <f>VLOOKUP(B1295,映射!A:B,2,FALSE)</f>
        <v>冰晶树妖</v>
      </c>
      <c r="D1295" s="62">
        <f>'表格编辑 '!E1352</f>
        <v>60</v>
      </c>
      <c r="E1295" s="62">
        <f>ROUNDUP((VLOOKUP(B1295,Sheet1!U:AA,3,FALSE)-2)*(0.042*(D1295-1)+0.2)+0.4,0)</f>
        <v>89</v>
      </c>
      <c r="F1295" s="62">
        <f>ROUNDUP((VLOOKUP(B1295,Sheet1!U:AA,4,FALSE)-2)*(0.042*(D1295-1)+0.2)+0.4,0)</f>
        <v>49</v>
      </c>
      <c r="G1295" s="62">
        <f>ROUNDUP((VLOOKUP(B1295,Sheet1!U:AA,5,FALSE)-2)*(0.042*(D1295-1)+0.2)+0.4,0)</f>
        <v>81</v>
      </c>
      <c r="H1295" s="62">
        <f>ROUNDUP((VLOOKUP(B1295,Sheet1!U:AA,6,FALSE)-2)*(0.042*(D1295-1)+0.2)+0.4,0)</f>
        <v>52</v>
      </c>
      <c r="I1295" s="62">
        <f>ROUNDUP((VLOOKUP(B1295,Sheet1!U:AA,7,FALSE)-2)*(0.042*(D1295-1)+0.2)+0.4,0)</f>
        <v>68</v>
      </c>
      <c r="J1295" s="62">
        <f>E1295*8+F1295*2+G1295*3+H1295*3+I1295*1+VLOOKUP(B1295,Sheet1!AU:AZ,2,FALSE)</f>
        <v>1297</v>
      </c>
      <c r="K1295" s="62">
        <f>E1295*1+F1295*2+G1295*2+H1295*2+I1295*10+VLOOKUP(B1295,Sheet1!AU:AZ,3,FALSE)</f>
        <v>1153</v>
      </c>
      <c r="L1295" s="62">
        <f>E1295*0.1+F1295*2+G1295*0.2+H1295*0.26+I1295*0.1+VLOOKUP(B1295,Sheet1!AU:AZ,4,FALSE)</f>
        <v>163.42</v>
      </c>
      <c r="M1295" s="62">
        <f>E1295*0.1+F1295*0.2+G1295*2+H1295*0.2+I1295*0.1+VLOOKUP(B1295,Sheet1!AU:AZ,5,FALSE)</f>
        <v>217.9</v>
      </c>
      <c r="N1295" s="62">
        <f>E1295*0.1+F1295*0.2+G1295*0.2+H1295*2+I1295*0.1+VLOOKUP(B1295,Sheet1!AU:AZ,6,FALSE)</f>
        <v>165.7</v>
      </c>
      <c r="O1295" s="62">
        <f t="shared" si="370"/>
        <v>33.8</v>
      </c>
      <c r="P1295" s="62">
        <f t="shared" si="371"/>
        <v>61.8</v>
      </c>
      <c r="R1295" s="9">
        <f t="shared" si="365"/>
        <v>60</v>
      </c>
      <c r="S1295" s="9">
        <f t="shared" si="354"/>
        <v>427.16</v>
      </c>
      <c r="T1295" s="9">
        <f t="shared" si="355"/>
        <v>63.6</v>
      </c>
      <c r="U1295" s="66">
        <f t="shared" si="366"/>
        <v>506</v>
      </c>
      <c r="V1295" s="9">
        <f t="shared" si="367"/>
        <v>607.2</v>
      </c>
      <c r="W1295" s="67">
        <f t="shared" si="368"/>
        <v>227</v>
      </c>
      <c r="Y1295" s="69">
        <f>VLOOKUP(D1295,Sheet2!P:Q,2,FALSE)</f>
        <v>140</v>
      </c>
      <c r="AB1295" s="4" t="str">
        <f>IF('表格编辑 '!D1352="monster","普通","BOSS")</f>
        <v>普通</v>
      </c>
      <c r="AD1295" s="50">
        <f>VLOOKUP(D1295,映射!AK:AL,2,FALSE)</f>
        <v>4</v>
      </c>
      <c r="AE1295" s="50" t="s">
        <v>37</v>
      </c>
      <c r="AF1295" s="4">
        <f>VLOOKUP(AE1295,映射!AN:AO,2,FALSE)</f>
        <v>2</v>
      </c>
      <c r="AG1295" s="50">
        <v>1</v>
      </c>
      <c r="AH1295" s="70">
        <v>1</v>
      </c>
      <c r="AI1295" s="16">
        <f t="shared" si="356"/>
        <v>40939</v>
      </c>
      <c r="AJ1295" s="16">
        <f t="shared" si="357"/>
        <v>50081</v>
      </c>
      <c r="AK1295" s="16">
        <f t="shared" si="358"/>
        <v>60</v>
      </c>
      <c r="AL1295" s="16" t="str">
        <f t="shared" si="359"/>
        <v>冰晶树妖</v>
      </c>
      <c r="AM1295" s="16">
        <f t="shared" si="360"/>
        <v>4048</v>
      </c>
      <c r="AN1295" s="16">
        <f t="shared" si="361"/>
        <v>2594</v>
      </c>
      <c r="AO1295" s="16">
        <f t="shared" si="369"/>
        <v>1454</v>
      </c>
      <c r="AP1295" s="16">
        <f t="shared" si="362"/>
        <v>2751</v>
      </c>
      <c r="AQ1295" s="16">
        <f t="shared" si="363"/>
        <v>2306</v>
      </c>
      <c r="AR1295" s="16">
        <f t="shared" si="364"/>
        <v>246</v>
      </c>
      <c r="AS1295" s="16"/>
      <c r="AT1295" s="16">
        <v>156.6</v>
      </c>
      <c r="AU1295" s="16">
        <v>106.2</v>
      </c>
      <c r="AV1295" s="16">
        <v>25.9</v>
      </c>
      <c r="AW1295" s="16"/>
    </row>
    <row r="1296" spans="1:49">
      <c r="A1296" s="62">
        <f>'表格编辑 '!A1353</f>
        <v>40940</v>
      </c>
      <c r="B1296" s="62">
        <f>'表格编辑 '!B1353</f>
        <v>50006</v>
      </c>
      <c r="C1296" s="62" t="str">
        <f>VLOOKUP(B1296,映射!A:B,2,FALSE)</f>
        <v>猫人</v>
      </c>
      <c r="D1296" s="62">
        <f>'表格编辑 '!E1353</f>
        <v>60</v>
      </c>
      <c r="E1296" s="62">
        <f>ROUNDUP((VLOOKUP(B1296,Sheet1!U:AA,3,FALSE)-2)*(0.042*(D1296-1)+0.2)+0.4,0)</f>
        <v>57</v>
      </c>
      <c r="F1296" s="62">
        <f>ROUNDUP((VLOOKUP(B1296,Sheet1!U:AA,4,FALSE)-2)*(0.042*(D1296-1)+0.2)+0.4,0)</f>
        <v>68</v>
      </c>
      <c r="G1296" s="62">
        <f>ROUNDUP((VLOOKUP(B1296,Sheet1!U:AA,5,FALSE)-2)*(0.042*(D1296-1)+0.2)+0.4,0)</f>
        <v>36</v>
      </c>
      <c r="H1296" s="62">
        <f>ROUNDUP((VLOOKUP(B1296,Sheet1!U:AA,6,FALSE)-2)*(0.042*(D1296-1)+0.2)+0.4,0)</f>
        <v>65</v>
      </c>
      <c r="I1296" s="62">
        <f>ROUNDUP((VLOOKUP(B1296,Sheet1!U:AA,7,FALSE)-2)*(0.042*(D1296-1)+0.2)+0.4,0)</f>
        <v>60</v>
      </c>
      <c r="J1296" s="62">
        <f>E1296*8+F1296*2+G1296*3+H1296*3+I1296*1+VLOOKUP(B1296,Sheet1!AU:AZ,2,FALSE)</f>
        <v>975</v>
      </c>
      <c r="K1296" s="62">
        <f>E1296*1+F1296*2+G1296*2+H1296*2+I1296*10+VLOOKUP(B1296,Sheet1!AU:AZ,3,FALSE)</f>
        <v>1015</v>
      </c>
      <c r="L1296" s="62">
        <f>E1296*0.1+F1296*2+G1296*0.2+H1296*0.26+I1296*0.1+VLOOKUP(B1296,Sheet1!AU:AZ,4,FALSE)</f>
        <v>191.8</v>
      </c>
      <c r="M1296" s="62">
        <f>E1296*0.1+F1296*0.2+G1296*2+H1296*0.2+I1296*0.1+VLOOKUP(B1296,Sheet1!AU:AZ,5,FALSE)</f>
        <v>130.3</v>
      </c>
      <c r="N1296" s="62">
        <f>E1296*0.1+F1296*0.2+G1296*0.2+H1296*2+I1296*0.1+VLOOKUP(B1296,Sheet1!AU:AZ,6,FALSE)</f>
        <v>182.5</v>
      </c>
      <c r="O1296" s="62">
        <f t="shared" si="370"/>
        <v>24.8</v>
      </c>
      <c r="P1296" s="62">
        <f t="shared" si="371"/>
        <v>42.2</v>
      </c>
      <c r="R1296" s="9">
        <f t="shared" si="365"/>
        <v>60</v>
      </c>
      <c r="S1296" s="9">
        <f t="shared" si="354"/>
        <v>427.16</v>
      </c>
      <c r="T1296" s="9">
        <f t="shared" si="355"/>
        <v>63.6</v>
      </c>
      <c r="U1296" s="66">
        <f t="shared" si="366"/>
        <v>669</v>
      </c>
      <c r="V1296" s="9">
        <f t="shared" si="367"/>
        <v>802.8</v>
      </c>
      <c r="W1296" s="67">
        <f t="shared" si="368"/>
        <v>289</v>
      </c>
      <c r="Y1296" s="69">
        <f>VLOOKUP(D1296,Sheet2!P:Q,2,FALSE)</f>
        <v>140</v>
      </c>
      <c r="AB1296" s="4" t="str">
        <f>IF('表格编辑 '!D1353="monster","普通","BOSS")</f>
        <v>普通</v>
      </c>
      <c r="AD1296" s="50">
        <f>VLOOKUP(D1296,映射!AK:AL,2,FALSE)</f>
        <v>4</v>
      </c>
      <c r="AE1296" s="50" t="s">
        <v>37</v>
      </c>
      <c r="AF1296" s="4">
        <f>VLOOKUP(AE1296,映射!AN:AO,2,FALSE)</f>
        <v>2</v>
      </c>
      <c r="AG1296" s="50">
        <v>1</v>
      </c>
      <c r="AH1296" s="70">
        <v>1</v>
      </c>
      <c r="AI1296" s="16">
        <f t="shared" si="356"/>
        <v>40940</v>
      </c>
      <c r="AJ1296" s="16">
        <f t="shared" si="357"/>
        <v>50006</v>
      </c>
      <c r="AK1296" s="16">
        <f t="shared" si="358"/>
        <v>60</v>
      </c>
      <c r="AL1296" s="16" t="str">
        <f t="shared" si="359"/>
        <v>猫人</v>
      </c>
      <c r="AM1296" s="16">
        <f t="shared" si="360"/>
        <v>5352</v>
      </c>
      <c r="AN1296" s="16">
        <f t="shared" si="361"/>
        <v>1950</v>
      </c>
      <c r="AO1296" s="16">
        <f t="shared" si="369"/>
        <v>3402</v>
      </c>
      <c r="AP1296" s="16">
        <f t="shared" si="362"/>
        <v>4377</v>
      </c>
      <c r="AQ1296" s="16">
        <f t="shared" si="363"/>
        <v>2030</v>
      </c>
      <c r="AR1296" s="16">
        <f t="shared" si="364"/>
        <v>288</v>
      </c>
      <c r="AS1296" s="16"/>
      <c r="AT1296" s="16">
        <v>102</v>
      </c>
      <c r="AU1296" s="16">
        <v>152.4</v>
      </c>
      <c r="AV1296" s="16">
        <v>3.5</v>
      </c>
      <c r="AW1296" s="16"/>
    </row>
    <row r="1297" spans="1:49">
      <c r="A1297" s="62">
        <f>'表格编辑 '!A1354</f>
        <v>40941</v>
      </c>
      <c r="B1297" s="62">
        <f>'表格编辑 '!B1354</f>
        <v>50122</v>
      </c>
      <c r="C1297" s="62" t="str">
        <f>VLOOKUP(B1297,映射!A:B,2,FALSE)</f>
        <v>纯白恐怖箱</v>
      </c>
      <c r="D1297" s="62">
        <f>'表格编辑 '!E1354</f>
        <v>60</v>
      </c>
      <c r="E1297" s="62">
        <f>ROUNDUP((VLOOKUP(B1297,Sheet1!U:AA,3,FALSE)-2)*(0.042*(D1297-1)+0.2)+0.4,0)</f>
        <v>46</v>
      </c>
      <c r="F1297" s="62">
        <f>ROUNDUP((VLOOKUP(B1297,Sheet1!U:AA,4,FALSE)-2)*(0.042*(D1297-1)+0.2)+0.4,0)</f>
        <v>87</v>
      </c>
      <c r="G1297" s="62">
        <f>ROUNDUP((VLOOKUP(B1297,Sheet1!U:AA,5,FALSE)-2)*(0.042*(D1297-1)+0.2)+0.4,0)</f>
        <v>100</v>
      </c>
      <c r="H1297" s="62">
        <f>ROUNDUP((VLOOKUP(B1297,Sheet1!U:AA,6,FALSE)-2)*(0.042*(D1297-1)+0.2)+0.4,0)</f>
        <v>38</v>
      </c>
      <c r="I1297" s="62">
        <f>ROUNDUP((VLOOKUP(B1297,Sheet1!U:AA,7,FALSE)-2)*(0.042*(D1297-1)+0.2)+0.4,0)</f>
        <v>108</v>
      </c>
      <c r="J1297" s="62">
        <f>E1297*8+F1297*2+G1297*3+H1297*3+I1297*1+VLOOKUP(B1297,Sheet1!AU:AZ,2,FALSE)</f>
        <v>1084</v>
      </c>
      <c r="K1297" s="62">
        <f>E1297*1+F1297*2+G1297*2+H1297*2+I1297*10+VLOOKUP(B1297,Sheet1!AU:AZ,3,FALSE)</f>
        <v>1596</v>
      </c>
      <c r="L1297" s="62">
        <f>E1297*0.1+F1297*2+G1297*0.2+H1297*0.26+I1297*0.1+VLOOKUP(B1297,Sheet1!AU:AZ,4,FALSE)</f>
        <v>239.28</v>
      </c>
      <c r="M1297" s="62">
        <f>E1297*0.1+F1297*0.2+G1297*2+H1297*0.2+I1297*0.1+VLOOKUP(B1297,Sheet1!AU:AZ,5,FALSE)</f>
        <v>260.4</v>
      </c>
      <c r="N1297" s="62">
        <f>E1297*0.1+F1297*0.2+G1297*0.2+H1297*2+I1297*0.1+VLOOKUP(B1297,Sheet1!AU:AZ,6,FALSE)</f>
        <v>148.8</v>
      </c>
      <c r="O1297" s="62">
        <f t="shared" si="370"/>
        <v>80.1</v>
      </c>
      <c r="P1297" s="62">
        <f t="shared" si="371"/>
        <v>14.9</v>
      </c>
      <c r="R1297" s="9">
        <f t="shared" si="365"/>
        <v>60</v>
      </c>
      <c r="S1297" s="9">
        <f t="shared" si="354"/>
        <v>427.16</v>
      </c>
      <c r="T1297" s="9">
        <f t="shared" si="355"/>
        <v>63.6</v>
      </c>
      <c r="U1297" s="66">
        <f t="shared" si="366"/>
        <v>453</v>
      </c>
      <c r="V1297" s="9">
        <f t="shared" si="367"/>
        <v>543.6</v>
      </c>
      <c r="W1297" s="67">
        <f t="shared" si="368"/>
        <v>400</v>
      </c>
      <c r="Y1297" s="69">
        <f>VLOOKUP(D1297,Sheet2!P:Q,2,FALSE)</f>
        <v>140</v>
      </c>
      <c r="AB1297" s="4" t="str">
        <f>IF('表格编辑 '!D1354="monster","普通","BOSS")</f>
        <v>普通</v>
      </c>
      <c r="AD1297" s="50">
        <f>VLOOKUP(D1297,映射!AK:AL,2,FALSE)</f>
        <v>4</v>
      </c>
      <c r="AE1297" s="50" t="s">
        <v>37</v>
      </c>
      <c r="AF1297" s="4">
        <f>VLOOKUP(AE1297,映射!AN:AO,2,FALSE)</f>
        <v>2</v>
      </c>
      <c r="AG1297" s="50">
        <v>1</v>
      </c>
      <c r="AH1297" s="70">
        <v>1</v>
      </c>
      <c r="AI1297" s="16">
        <f t="shared" si="356"/>
        <v>40941</v>
      </c>
      <c r="AJ1297" s="16">
        <f t="shared" si="357"/>
        <v>50122</v>
      </c>
      <c r="AK1297" s="16">
        <f t="shared" si="358"/>
        <v>60</v>
      </c>
      <c r="AL1297" s="16" t="str">
        <f t="shared" si="359"/>
        <v>纯白恐怖箱</v>
      </c>
      <c r="AM1297" s="16">
        <f t="shared" si="360"/>
        <v>3624</v>
      </c>
      <c r="AN1297" s="16">
        <f t="shared" si="361"/>
        <v>2168</v>
      </c>
      <c r="AO1297" s="16">
        <f t="shared" si="369"/>
        <v>1456</v>
      </c>
      <c r="AP1297" s="16">
        <f t="shared" si="362"/>
        <v>2540</v>
      </c>
      <c r="AQ1297" s="16">
        <f t="shared" si="363"/>
        <v>3192</v>
      </c>
      <c r="AR1297" s="16">
        <f t="shared" si="364"/>
        <v>359</v>
      </c>
      <c r="AS1297" s="16"/>
      <c r="AT1297" s="16">
        <v>167.1</v>
      </c>
      <c r="AU1297" s="16">
        <v>84.3</v>
      </c>
      <c r="AV1297" s="16">
        <v>72.2</v>
      </c>
      <c r="AW1297" s="16"/>
    </row>
    <row r="1298" spans="1:49">
      <c r="A1298" s="62">
        <f>'表格编辑 '!A1355</f>
        <v>40942</v>
      </c>
      <c r="B1298" s="62">
        <f>'表格编辑 '!B1355</f>
        <v>50154</v>
      </c>
      <c r="C1298" s="62" t="str">
        <f>VLOOKUP(B1298,映射!A:B,2,FALSE)</f>
        <v>海贼</v>
      </c>
      <c r="D1298" s="62">
        <f>'表格编辑 '!E1355</f>
        <v>60</v>
      </c>
      <c r="E1298" s="62">
        <f>ROUNDUP((VLOOKUP(B1298,Sheet1!U:AA,3,FALSE)-2)*(0.042*(D1298-1)+0.2)+0.4,0)</f>
        <v>46</v>
      </c>
      <c r="F1298" s="62">
        <f>ROUNDUP((VLOOKUP(B1298,Sheet1!U:AA,4,FALSE)-2)*(0.042*(D1298-1)+0.2)+0.4,0)</f>
        <v>79</v>
      </c>
      <c r="G1298" s="62">
        <f>ROUNDUP((VLOOKUP(B1298,Sheet1!U:AA,5,FALSE)-2)*(0.042*(D1298-1)+0.2)+0.4,0)</f>
        <v>57</v>
      </c>
      <c r="H1298" s="62">
        <f>ROUNDUP((VLOOKUP(B1298,Sheet1!U:AA,6,FALSE)-2)*(0.042*(D1298-1)+0.2)+0.4,0)</f>
        <v>71</v>
      </c>
      <c r="I1298" s="62">
        <f>ROUNDUP((VLOOKUP(B1298,Sheet1!U:AA,7,FALSE)-2)*(0.042*(D1298-1)+0.2)+0.4,0)</f>
        <v>33</v>
      </c>
      <c r="J1298" s="62">
        <f>E1298*8+F1298*2+G1298*3+H1298*3+I1298*1+VLOOKUP(B1298,Sheet1!AU:AZ,2,FALSE)</f>
        <v>963</v>
      </c>
      <c r="K1298" s="62">
        <f>E1298*1+F1298*2+G1298*2+H1298*2+I1298*10+VLOOKUP(B1298,Sheet1!AU:AZ,3,FALSE)</f>
        <v>810</v>
      </c>
      <c r="L1298" s="62">
        <f>E1298*0.1+F1298*2+G1298*0.2+H1298*0.26+I1298*0.1+VLOOKUP(B1298,Sheet1!AU:AZ,4,FALSE)</f>
        <v>215.76</v>
      </c>
      <c r="M1298" s="62">
        <f>E1298*0.1+F1298*0.2+G1298*2+H1298*0.2+I1298*0.1+VLOOKUP(B1298,Sheet1!AU:AZ,5,FALSE)</f>
        <v>171.9</v>
      </c>
      <c r="N1298" s="62">
        <f>E1298*0.1+F1298*0.2+G1298*0.2+H1298*2+I1298*0.1+VLOOKUP(B1298,Sheet1!AU:AZ,6,FALSE)</f>
        <v>197.1</v>
      </c>
      <c r="O1298" s="62">
        <f t="shared" si="370"/>
        <v>9</v>
      </c>
      <c r="P1298" s="62">
        <f t="shared" si="371"/>
        <v>34.1</v>
      </c>
      <c r="R1298" s="9">
        <f t="shared" si="365"/>
        <v>60</v>
      </c>
      <c r="S1298" s="9">
        <f t="shared" si="354"/>
        <v>427.16</v>
      </c>
      <c r="T1298" s="9">
        <f t="shared" si="355"/>
        <v>63.6</v>
      </c>
      <c r="U1298" s="66">
        <f t="shared" si="366"/>
        <v>581</v>
      </c>
      <c r="V1298" s="9">
        <f t="shared" si="367"/>
        <v>697.2</v>
      </c>
      <c r="W1298" s="67">
        <f t="shared" si="368"/>
        <v>344</v>
      </c>
      <c r="Y1298" s="69">
        <f>VLOOKUP(D1298,Sheet2!P:Q,2,FALSE)</f>
        <v>140</v>
      </c>
      <c r="AB1298" s="4" t="str">
        <f>IF('表格编辑 '!D1355="monster","普通","BOSS")</f>
        <v>普通</v>
      </c>
      <c r="AD1298" s="50">
        <f>VLOOKUP(D1298,映射!AK:AL,2,FALSE)</f>
        <v>4</v>
      </c>
      <c r="AE1298" s="50" t="s">
        <v>37</v>
      </c>
      <c r="AF1298" s="4">
        <f>VLOOKUP(AE1298,映射!AN:AO,2,FALSE)</f>
        <v>2</v>
      </c>
      <c r="AG1298" s="50">
        <v>1</v>
      </c>
      <c r="AH1298" s="70">
        <v>1</v>
      </c>
      <c r="AI1298" s="16">
        <f t="shared" si="356"/>
        <v>40942</v>
      </c>
      <c r="AJ1298" s="16">
        <f t="shared" si="357"/>
        <v>50154</v>
      </c>
      <c r="AK1298" s="16">
        <f t="shared" si="358"/>
        <v>60</v>
      </c>
      <c r="AL1298" s="16" t="str">
        <f t="shared" si="359"/>
        <v>海贼</v>
      </c>
      <c r="AM1298" s="16">
        <f t="shared" si="360"/>
        <v>4648</v>
      </c>
      <c r="AN1298" s="16">
        <f t="shared" si="361"/>
        <v>1926</v>
      </c>
      <c r="AO1298" s="16">
        <f t="shared" si="369"/>
        <v>2722</v>
      </c>
      <c r="AP1298" s="16">
        <f t="shared" si="362"/>
        <v>3685</v>
      </c>
      <c r="AQ1298" s="16">
        <f t="shared" si="363"/>
        <v>1620</v>
      </c>
      <c r="AR1298" s="16">
        <f t="shared" si="364"/>
        <v>324</v>
      </c>
      <c r="AS1298" s="16"/>
      <c r="AT1298" s="16">
        <v>144</v>
      </c>
      <c r="AU1298" s="16">
        <v>167.4</v>
      </c>
      <c r="AV1298" s="16">
        <v>9</v>
      </c>
      <c r="AW1298" s="16"/>
    </row>
    <row r="1299" spans="1:49">
      <c r="A1299" s="62">
        <f>'表格编辑 '!A1356</f>
        <v>40943</v>
      </c>
      <c r="B1299" s="62">
        <f>'表格编辑 '!B1356</f>
        <v>50075</v>
      </c>
      <c r="C1299" s="62" t="str">
        <f>VLOOKUP(B1299,映射!A:B,2,FALSE)</f>
        <v>火蜘蛛</v>
      </c>
      <c r="D1299" s="62">
        <f>'表格编辑 '!E1356</f>
        <v>60</v>
      </c>
      <c r="E1299" s="62">
        <f>ROUNDUP((VLOOKUP(B1299,Sheet1!U:AA,3,FALSE)-2)*(0.042*(D1299-1)+0.2)+0.4,0)</f>
        <v>54</v>
      </c>
      <c r="F1299" s="62">
        <f>ROUNDUP((VLOOKUP(B1299,Sheet1!U:AA,4,FALSE)-2)*(0.042*(D1299-1)+0.2)+0.4,0)</f>
        <v>54</v>
      </c>
      <c r="G1299" s="62">
        <f>ROUNDUP((VLOOKUP(B1299,Sheet1!U:AA,5,FALSE)-2)*(0.042*(D1299-1)+0.2)+0.4,0)</f>
        <v>38</v>
      </c>
      <c r="H1299" s="62">
        <f>ROUNDUP((VLOOKUP(B1299,Sheet1!U:AA,6,FALSE)-2)*(0.042*(D1299-1)+0.2)+0.4,0)</f>
        <v>62</v>
      </c>
      <c r="I1299" s="62">
        <f>ROUNDUP((VLOOKUP(B1299,Sheet1!U:AA,7,FALSE)-2)*(0.042*(D1299-1)+0.2)+0.4,0)</f>
        <v>49</v>
      </c>
      <c r="J1299" s="62">
        <f>E1299*8+F1299*2+G1299*3+H1299*3+I1299*1+VLOOKUP(B1299,Sheet1!AU:AZ,2,FALSE)</f>
        <v>909</v>
      </c>
      <c r="K1299" s="62">
        <f>E1299*1+F1299*2+G1299*2+H1299*2+I1299*10+VLOOKUP(B1299,Sheet1!AU:AZ,3,FALSE)</f>
        <v>872</v>
      </c>
      <c r="L1299" s="62">
        <f>E1299*0.1+F1299*2+G1299*0.2+H1299*0.26+I1299*0.1+VLOOKUP(B1299,Sheet1!AU:AZ,4,FALSE)</f>
        <v>162.02</v>
      </c>
      <c r="M1299" s="62">
        <f>E1299*0.1+F1299*0.2+G1299*2+H1299*0.2+I1299*0.1+VLOOKUP(B1299,Sheet1!AU:AZ,5,FALSE)</f>
        <v>129.5</v>
      </c>
      <c r="N1299" s="62">
        <f>E1299*0.1+F1299*0.2+G1299*0.2+H1299*2+I1299*0.1+VLOOKUP(B1299,Sheet1!AU:AZ,6,FALSE)</f>
        <v>172.7</v>
      </c>
      <c r="O1299" s="62">
        <f t="shared" si="370"/>
        <v>19</v>
      </c>
      <c r="P1299" s="62">
        <f t="shared" si="371"/>
        <v>41.5</v>
      </c>
      <c r="R1299" s="9">
        <f t="shared" si="365"/>
        <v>60</v>
      </c>
      <c r="S1299" s="9">
        <f t="shared" si="354"/>
        <v>427.16</v>
      </c>
      <c r="T1299" s="9">
        <f t="shared" si="355"/>
        <v>63.6</v>
      </c>
      <c r="U1299" s="66">
        <f t="shared" si="366"/>
        <v>671</v>
      </c>
      <c r="V1299" s="9">
        <f t="shared" si="367"/>
        <v>805.2</v>
      </c>
      <c r="W1299" s="67">
        <f t="shared" si="368"/>
        <v>224</v>
      </c>
      <c r="Y1299" s="69">
        <f>VLOOKUP(D1299,Sheet2!P:Q,2,FALSE)</f>
        <v>140</v>
      </c>
      <c r="AB1299" s="4" t="str">
        <f>IF('表格编辑 '!D1356="monster","普通","BOSS")</f>
        <v>普通</v>
      </c>
      <c r="AD1299" s="50">
        <f>VLOOKUP(D1299,映射!AK:AL,2,FALSE)</f>
        <v>4</v>
      </c>
      <c r="AE1299" s="50" t="s">
        <v>37</v>
      </c>
      <c r="AF1299" s="4">
        <f>VLOOKUP(AE1299,映射!AN:AO,2,FALSE)</f>
        <v>2</v>
      </c>
      <c r="AG1299" s="50">
        <v>1</v>
      </c>
      <c r="AH1299" s="70">
        <v>1</v>
      </c>
      <c r="AI1299" s="16">
        <f t="shared" si="356"/>
        <v>40943</v>
      </c>
      <c r="AJ1299" s="16">
        <f t="shared" si="357"/>
        <v>50075</v>
      </c>
      <c r="AK1299" s="16">
        <f t="shared" si="358"/>
        <v>60</v>
      </c>
      <c r="AL1299" s="16" t="str">
        <f t="shared" si="359"/>
        <v>火蜘蛛</v>
      </c>
      <c r="AM1299" s="16">
        <f t="shared" si="360"/>
        <v>5368</v>
      </c>
      <c r="AN1299" s="16">
        <f t="shared" si="361"/>
        <v>1818</v>
      </c>
      <c r="AO1299" s="16">
        <f t="shared" si="369"/>
        <v>3550</v>
      </c>
      <c r="AP1299" s="16">
        <f t="shared" si="362"/>
        <v>4459</v>
      </c>
      <c r="AQ1299" s="16">
        <f t="shared" si="363"/>
        <v>1744</v>
      </c>
      <c r="AR1299" s="16">
        <f t="shared" si="364"/>
        <v>244</v>
      </c>
      <c r="AS1299" s="16"/>
      <c r="AT1299" s="16">
        <v>106.3</v>
      </c>
      <c r="AU1299" s="16">
        <v>147.7</v>
      </c>
      <c r="AV1299" s="16">
        <v>18.2</v>
      </c>
      <c r="AW1299" s="16"/>
    </row>
    <row r="1300" spans="1:49">
      <c r="A1300" s="62">
        <f>'表格编辑 '!A1357</f>
        <v>40944</v>
      </c>
      <c r="B1300" s="62">
        <f>'表格编辑 '!B1357</f>
        <v>50065</v>
      </c>
      <c r="C1300" s="62" t="str">
        <f>VLOOKUP(B1300,映射!A:B,2,FALSE)</f>
        <v>虎头蜂</v>
      </c>
      <c r="D1300" s="62">
        <f>'表格编辑 '!E1357</f>
        <v>60</v>
      </c>
      <c r="E1300" s="62">
        <f>ROUNDUP((VLOOKUP(B1300,Sheet1!U:AA,3,FALSE)-2)*(0.042*(D1300-1)+0.2)+0.4,0)</f>
        <v>30</v>
      </c>
      <c r="F1300" s="62">
        <f>ROUNDUP((VLOOKUP(B1300,Sheet1!U:AA,4,FALSE)-2)*(0.042*(D1300-1)+0.2)+0.4,0)</f>
        <v>103</v>
      </c>
      <c r="G1300" s="62">
        <f>ROUNDUP((VLOOKUP(B1300,Sheet1!U:AA,5,FALSE)-2)*(0.042*(D1300-1)+0.2)+0.4,0)</f>
        <v>17</v>
      </c>
      <c r="H1300" s="62">
        <f>ROUNDUP((VLOOKUP(B1300,Sheet1!U:AA,6,FALSE)-2)*(0.042*(D1300-1)+0.2)+0.4,0)</f>
        <v>97</v>
      </c>
      <c r="I1300" s="62">
        <f>ROUNDUP((VLOOKUP(B1300,Sheet1!U:AA,7,FALSE)-2)*(0.042*(D1300-1)+0.2)+0.4,0)</f>
        <v>25</v>
      </c>
      <c r="J1300" s="62">
        <f>E1300*8+F1300*2+G1300*3+H1300*3+I1300*1+VLOOKUP(B1300,Sheet1!AU:AZ,2,FALSE)</f>
        <v>833</v>
      </c>
      <c r="K1300" s="62">
        <f>E1300*1+F1300*2+G1300*2+H1300*2+I1300*10+VLOOKUP(B1300,Sheet1!AU:AZ,3,FALSE)</f>
        <v>734</v>
      </c>
      <c r="L1300" s="62">
        <f>E1300*0.1+F1300*2+G1300*0.2+H1300*0.26+I1300*0.1+VLOOKUP(B1300,Sheet1!AU:AZ,4,FALSE)</f>
        <v>260.12</v>
      </c>
      <c r="M1300" s="62">
        <f>E1300*0.1+F1300*0.2+G1300*2+H1300*0.2+I1300*0.1+VLOOKUP(B1300,Sheet1!AU:AZ,5,FALSE)</f>
        <v>99.5</v>
      </c>
      <c r="N1300" s="62">
        <f>E1300*0.1+F1300*0.2+G1300*0.2+H1300*2+I1300*0.1+VLOOKUP(B1300,Sheet1!AU:AZ,6,FALSE)</f>
        <v>243.5</v>
      </c>
      <c r="O1300" s="62">
        <f t="shared" si="370"/>
        <v>-5.6</v>
      </c>
      <c r="P1300" s="62">
        <f t="shared" si="371"/>
        <v>28.9</v>
      </c>
      <c r="R1300" s="9">
        <f t="shared" si="365"/>
        <v>60</v>
      </c>
      <c r="S1300" s="9">
        <f t="shared" si="354"/>
        <v>427.16</v>
      </c>
      <c r="T1300" s="9">
        <f t="shared" si="355"/>
        <v>63.6</v>
      </c>
      <c r="U1300" s="66">
        <f t="shared" si="366"/>
        <v>754</v>
      </c>
      <c r="V1300" s="9">
        <f t="shared" si="367"/>
        <v>904.8</v>
      </c>
      <c r="W1300" s="67">
        <f t="shared" si="368"/>
        <v>451</v>
      </c>
      <c r="Y1300" s="69">
        <f>VLOOKUP(D1300,Sheet2!P:Q,2,FALSE)</f>
        <v>140</v>
      </c>
      <c r="AB1300" s="4" t="str">
        <f>IF('表格编辑 '!D1357="monster","普通","BOSS")</f>
        <v>普通</v>
      </c>
      <c r="AD1300" s="50">
        <f>VLOOKUP(D1300,映射!AK:AL,2,FALSE)</f>
        <v>4</v>
      </c>
      <c r="AE1300" s="50" t="s">
        <v>37</v>
      </c>
      <c r="AF1300" s="4">
        <f>VLOOKUP(AE1300,映射!AN:AO,2,FALSE)</f>
        <v>2</v>
      </c>
      <c r="AG1300" s="50">
        <v>1</v>
      </c>
      <c r="AH1300" s="70">
        <v>1</v>
      </c>
      <c r="AI1300" s="16">
        <f t="shared" si="356"/>
        <v>40944</v>
      </c>
      <c r="AJ1300" s="16">
        <f t="shared" si="357"/>
        <v>50065</v>
      </c>
      <c r="AK1300" s="16">
        <f t="shared" si="358"/>
        <v>60</v>
      </c>
      <c r="AL1300" s="16" t="str">
        <f t="shared" si="359"/>
        <v>虎头蜂</v>
      </c>
      <c r="AM1300" s="16">
        <f t="shared" si="360"/>
        <v>6032</v>
      </c>
      <c r="AN1300" s="16">
        <f t="shared" si="361"/>
        <v>1666</v>
      </c>
      <c r="AO1300" s="16">
        <f t="shared" si="369"/>
        <v>4366</v>
      </c>
      <c r="AP1300" s="16">
        <f t="shared" si="362"/>
        <v>5199</v>
      </c>
      <c r="AQ1300" s="16">
        <f t="shared" si="363"/>
        <v>1468</v>
      </c>
      <c r="AR1300" s="16">
        <f t="shared" si="364"/>
        <v>391</v>
      </c>
      <c r="AS1300" s="16"/>
      <c r="AT1300" s="16">
        <v>75.5</v>
      </c>
      <c r="AU1300" s="16">
        <v>214.1</v>
      </c>
      <c r="AV1300" s="16">
        <v>-5.4</v>
      </c>
      <c r="AW1300" s="16"/>
    </row>
    <row r="1301" spans="1:49">
      <c r="A1301" s="62">
        <f>'表格编辑 '!A1358</f>
        <v>40945</v>
      </c>
      <c r="B1301" s="62">
        <f>'表格编辑 '!B1358</f>
        <v>50112</v>
      </c>
      <c r="C1301" s="62" t="str">
        <f>VLOOKUP(B1301,映射!A:B,2,FALSE)</f>
        <v>阴影</v>
      </c>
      <c r="D1301" s="62">
        <f>'表格编辑 '!E1358</f>
        <v>60</v>
      </c>
      <c r="E1301" s="62">
        <f>ROUNDUP((VLOOKUP(B1301,Sheet1!U:AA,3,FALSE)-2)*(0.042*(D1301-1)+0.2)+0.4,0)</f>
        <v>71</v>
      </c>
      <c r="F1301" s="62">
        <f>ROUNDUP((VLOOKUP(B1301,Sheet1!U:AA,4,FALSE)-2)*(0.042*(D1301-1)+0.2)+0.4,0)</f>
        <v>60</v>
      </c>
      <c r="G1301" s="62">
        <f>ROUNDUP((VLOOKUP(B1301,Sheet1!U:AA,5,FALSE)-2)*(0.042*(D1301-1)+0.2)+0.4,0)</f>
        <v>54</v>
      </c>
      <c r="H1301" s="62">
        <f>ROUNDUP((VLOOKUP(B1301,Sheet1!U:AA,6,FALSE)-2)*(0.042*(D1301-1)+0.2)+0.4,0)</f>
        <v>54</v>
      </c>
      <c r="I1301" s="62">
        <f>ROUNDUP((VLOOKUP(B1301,Sheet1!U:AA,7,FALSE)-2)*(0.042*(D1301-1)+0.2)+0.4,0)</f>
        <v>60</v>
      </c>
      <c r="J1301" s="62">
        <f>E1301*8+F1301*2+G1301*3+H1301*3+I1301*1+VLOOKUP(B1301,Sheet1!AU:AZ,2,FALSE)</f>
        <v>1092</v>
      </c>
      <c r="K1301" s="62">
        <f>E1301*1+F1301*2+G1301*2+H1301*2+I1301*10+VLOOKUP(B1301,Sheet1!AU:AZ,3,FALSE)</f>
        <v>1027</v>
      </c>
      <c r="L1301" s="62">
        <f>E1301*0.1+F1301*2+G1301*0.2+H1301*0.26+I1301*0.1+VLOOKUP(B1301,Sheet1!AU:AZ,4,FALSE)</f>
        <v>177.94</v>
      </c>
      <c r="M1301" s="62">
        <f>E1301*0.1+F1301*0.2+G1301*2+H1301*0.2+I1301*0.1+VLOOKUP(B1301,Sheet1!AU:AZ,5,FALSE)</f>
        <v>163.9</v>
      </c>
      <c r="N1301" s="62">
        <f>E1301*0.1+F1301*0.2+G1301*0.2+H1301*2+I1301*0.1+VLOOKUP(B1301,Sheet1!AU:AZ,6,FALSE)</f>
        <v>163.9</v>
      </c>
      <c r="O1301" s="62">
        <f t="shared" si="370"/>
        <v>26.1</v>
      </c>
      <c r="P1301" s="62">
        <f t="shared" si="371"/>
        <v>50.2</v>
      </c>
      <c r="R1301" s="9">
        <f t="shared" si="365"/>
        <v>60</v>
      </c>
      <c r="S1301" s="9">
        <f t="shared" si="354"/>
        <v>427.16</v>
      </c>
      <c r="T1301" s="9">
        <f t="shared" si="355"/>
        <v>63.6</v>
      </c>
      <c r="U1301" s="66">
        <f t="shared" si="366"/>
        <v>596</v>
      </c>
      <c r="V1301" s="9">
        <f t="shared" si="367"/>
        <v>715.2</v>
      </c>
      <c r="W1301" s="67">
        <f t="shared" si="368"/>
        <v>258</v>
      </c>
      <c r="Y1301" s="69">
        <f>VLOOKUP(D1301,Sheet2!P:Q,2,FALSE)</f>
        <v>140</v>
      </c>
      <c r="AB1301" s="4" t="str">
        <f>IF('表格编辑 '!D1358="monster","普通","BOSS")</f>
        <v>BOSS</v>
      </c>
      <c r="AD1301" s="50">
        <f>VLOOKUP(D1301,映射!AK:AL,2,FALSE)</f>
        <v>4</v>
      </c>
      <c r="AE1301" s="50" t="s">
        <v>37</v>
      </c>
      <c r="AF1301" s="4">
        <f>VLOOKUP(AE1301,映射!AN:AO,2,FALSE)</f>
        <v>2</v>
      </c>
      <c r="AG1301" s="50">
        <v>3</v>
      </c>
      <c r="AH1301" s="70">
        <v>1</v>
      </c>
      <c r="AI1301" s="16">
        <f t="shared" si="356"/>
        <v>40945</v>
      </c>
      <c r="AJ1301" s="16">
        <f t="shared" si="357"/>
        <v>50112</v>
      </c>
      <c r="AK1301" s="16">
        <f t="shared" si="358"/>
        <v>60</v>
      </c>
      <c r="AL1301" s="16" t="str">
        <f t="shared" si="359"/>
        <v>阴影</v>
      </c>
      <c r="AM1301" s="16">
        <f t="shared" si="360"/>
        <v>14304</v>
      </c>
      <c r="AN1301" s="16">
        <f t="shared" si="361"/>
        <v>2184</v>
      </c>
      <c r="AO1301" s="16">
        <f t="shared" si="369"/>
        <v>12120</v>
      </c>
      <c r="AP1301" s="16">
        <f t="shared" si="362"/>
        <v>13212</v>
      </c>
      <c r="AQ1301" s="16">
        <f t="shared" si="363"/>
        <v>2054</v>
      </c>
      <c r="AR1301" s="16">
        <f t="shared" si="364"/>
        <v>267</v>
      </c>
      <c r="AS1301" s="16"/>
      <c r="AT1301" s="16">
        <v>138.2</v>
      </c>
      <c r="AU1301" s="16">
        <v>138.2</v>
      </c>
      <c r="AV1301" s="16">
        <v>25</v>
      </c>
      <c r="AW1301" s="16"/>
    </row>
    <row r="1302" spans="1:49">
      <c r="A1302" s="62">
        <f>'表格编辑 '!A1569</f>
        <v>31001</v>
      </c>
      <c r="B1302" s="62">
        <f>'表格编辑 '!B1569</f>
        <v>54</v>
      </c>
      <c r="C1302" s="62" t="str">
        <f>VLOOKUP(B1302,映射!A:B,2,FALSE)</f>
        <v>毒蘑菇</v>
      </c>
      <c r="D1302" s="62">
        <f>'表格编辑 '!E1569</f>
        <v>25</v>
      </c>
      <c r="E1302" s="62">
        <f>ROUNDUP((VLOOKUP(B1302,Sheet1!U:AA,3,FALSE)-2)*(0.042*(D1302-1)+0.2)+0.4,0)</f>
        <v>43</v>
      </c>
      <c r="F1302" s="62">
        <f>ROUNDUP((VLOOKUP(B1302,Sheet1!U:AA,4,FALSE)-2)*(0.042*(D1302-1)+0.2)+0.4,0)</f>
        <v>13</v>
      </c>
      <c r="G1302" s="62">
        <f>ROUNDUP((VLOOKUP(B1302,Sheet1!U:AA,5,FALSE)-2)*(0.042*(D1302-1)+0.2)+0.4,0)</f>
        <v>13</v>
      </c>
      <c r="H1302" s="62">
        <f>ROUNDUP((VLOOKUP(B1302,Sheet1!U:AA,6,FALSE)-2)*(0.042*(D1302-1)+0.2)+0.4,0)</f>
        <v>19</v>
      </c>
      <c r="I1302" s="62">
        <f>ROUNDUP((VLOOKUP(B1302,Sheet1!U:AA,7,FALSE)-2)*(0.042*(D1302-1)+0.2)+0.4,0)</f>
        <v>43</v>
      </c>
      <c r="J1302" s="62">
        <f>E1302*8+F1302*2+G1302*3+H1302*3+I1302*1+VLOOKUP(B1302,Sheet1!AU:AZ,2,FALSE)</f>
        <v>586</v>
      </c>
      <c r="K1302" s="62">
        <f>E1302*1+F1302*2+G1302*2+H1302*2+I1302*10+VLOOKUP(B1302,Sheet1!AU:AZ,3,FALSE)</f>
        <v>621</v>
      </c>
      <c r="L1302" s="62">
        <f>E1302*0.1+F1302*2+G1302*0.2+H1302*0.26+I1302*0.1+VLOOKUP(B1302,Sheet1!AU:AZ,4,FALSE)</f>
        <v>54.14</v>
      </c>
      <c r="M1302" s="62">
        <f>E1302*0.1+F1302*0.2+G1302*2+H1302*0.2+I1302*0.1+VLOOKUP(B1302,Sheet1!AU:AZ,5,FALSE)</f>
        <v>53</v>
      </c>
      <c r="N1302" s="62">
        <f>E1302*0.1+F1302*0.2+G1302*0.2+H1302*2+I1302*0.1+VLOOKUP(B1302,Sheet1!AU:AZ,6,FALSE)</f>
        <v>78.8</v>
      </c>
      <c r="O1302" s="62">
        <f t="shared" si="370"/>
        <v>20.9</v>
      </c>
      <c r="P1302" s="62">
        <f t="shared" si="371"/>
        <v>31.3</v>
      </c>
      <c r="R1302" s="9">
        <f t="shared" si="365"/>
        <v>25</v>
      </c>
      <c r="S1302" s="9">
        <f t="shared" si="354"/>
        <v>166.96</v>
      </c>
      <c r="T1302" s="9">
        <f t="shared" si="355"/>
        <v>35.6</v>
      </c>
      <c r="U1302" s="66">
        <f t="shared" si="366"/>
        <v>257</v>
      </c>
      <c r="V1302" s="9">
        <f t="shared" si="367"/>
        <v>308.4</v>
      </c>
      <c r="W1302" s="67">
        <f t="shared" si="368"/>
        <v>55</v>
      </c>
      <c r="Y1302" s="69">
        <f>VLOOKUP(D1302,Sheet2!P:Q,2,FALSE)</f>
        <v>38</v>
      </c>
      <c r="AB1302" s="4" t="str">
        <f>IF('表格编辑 '!D1569="monster","普通","BOSS")</f>
        <v>普通</v>
      </c>
      <c r="AD1302" s="50">
        <f>VLOOKUP(D1302,映射!AK:AL,2,FALSE)</f>
        <v>3</v>
      </c>
      <c r="AE1302" s="50" t="s">
        <v>21</v>
      </c>
      <c r="AF1302" s="4">
        <f>VLOOKUP(AE1302,映射!AN:AO,2,FALSE)</f>
        <v>1</v>
      </c>
      <c r="AG1302" s="50">
        <v>1</v>
      </c>
      <c r="AH1302" s="70">
        <v>1</v>
      </c>
      <c r="AI1302" s="16">
        <f t="shared" si="356"/>
        <v>31001</v>
      </c>
      <c r="AJ1302" s="16">
        <f t="shared" si="357"/>
        <v>54</v>
      </c>
      <c r="AK1302" s="16">
        <f t="shared" si="358"/>
        <v>25</v>
      </c>
      <c r="AL1302" s="16" t="str">
        <f t="shared" si="359"/>
        <v>毒蘑菇</v>
      </c>
      <c r="AM1302" s="16">
        <f t="shared" si="360"/>
        <v>771</v>
      </c>
      <c r="AN1302" s="16">
        <f t="shared" si="361"/>
        <v>586</v>
      </c>
      <c r="AO1302" s="16">
        <f t="shared" si="369"/>
        <v>185</v>
      </c>
      <c r="AP1302" s="16">
        <f t="shared" si="362"/>
        <v>771</v>
      </c>
      <c r="AQ1302" s="16">
        <f t="shared" si="363"/>
        <v>621</v>
      </c>
      <c r="AR1302" s="16">
        <f t="shared" si="364"/>
        <v>55</v>
      </c>
      <c r="AS1302" s="16"/>
      <c r="AT1302" s="16">
        <v>52.9</v>
      </c>
      <c r="AU1302" s="16">
        <v>51.1</v>
      </c>
      <c r="AV1302" s="16">
        <v>2.2</v>
      </c>
      <c r="AW1302" s="16"/>
    </row>
    <row r="1303" spans="1:49">
      <c r="A1303" s="62">
        <f>'表格编辑 '!A1570</f>
        <v>31002</v>
      </c>
      <c r="B1303" s="62">
        <f>'表格编辑 '!B1570</f>
        <v>54</v>
      </c>
      <c r="C1303" s="62" t="str">
        <f>VLOOKUP(B1303,映射!A:B,2,FALSE)</f>
        <v>毒蘑菇</v>
      </c>
      <c r="D1303" s="62">
        <f>'表格编辑 '!E1570</f>
        <v>30</v>
      </c>
      <c r="E1303" s="62">
        <f>ROUNDUP((VLOOKUP(B1303,Sheet1!U:AA,3,FALSE)-2)*(0.042*(D1303-1)+0.2)+0.4,0)</f>
        <v>51</v>
      </c>
      <c r="F1303" s="62">
        <f>ROUNDUP((VLOOKUP(B1303,Sheet1!U:AA,4,FALSE)-2)*(0.042*(D1303-1)+0.2)+0.4,0)</f>
        <v>15</v>
      </c>
      <c r="G1303" s="62">
        <f>ROUNDUP((VLOOKUP(B1303,Sheet1!U:AA,5,FALSE)-2)*(0.042*(D1303-1)+0.2)+0.4,0)</f>
        <v>15</v>
      </c>
      <c r="H1303" s="62">
        <f>ROUNDUP((VLOOKUP(B1303,Sheet1!U:AA,6,FALSE)-2)*(0.042*(D1303-1)+0.2)+0.4,0)</f>
        <v>22</v>
      </c>
      <c r="I1303" s="62">
        <f>ROUNDUP((VLOOKUP(B1303,Sheet1!U:AA,7,FALSE)-2)*(0.042*(D1303-1)+0.2)+0.4,0)</f>
        <v>51</v>
      </c>
      <c r="J1303" s="62">
        <f>E1303*8+F1303*2+G1303*3+H1303*3+I1303*1+VLOOKUP(B1303,Sheet1!AU:AZ,2,FALSE)</f>
        <v>677</v>
      </c>
      <c r="K1303" s="62">
        <f>E1303*1+F1303*2+G1303*2+H1303*2+I1303*10+VLOOKUP(B1303,Sheet1!AU:AZ,3,FALSE)</f>
        <v>723</v>
      </c>
      <c r="L1303" s="62">
        <f>E1303*0.1+F1303*2+G1303*0.2+H1303*0.26+I1303*0.1+VLOOKUP(B1303,Sheet1!AU:AZ,4,FALSE)</f>
        <v>60.92</v>
      </c>
      <c r="M1303" s="62">
        <f>E1303*0.1+F1303*0.2+G1303*2+H1303*0.2+I1303*0.1+VLOOKUP(B1303,Sheet1!AU:AZ,5,FALSE)</f>
        <v>59.6</v>
      </c>
      <c r="N1303" s="62">
        <f>E1303*0.1+F1303*0.2+G1303*0.2+H1303*2+I1303*0.1+VLOOKUP(B1303,Sheet1!AU:AZ,6,FALSE)</f>
        <v>87.2</v>
      </c>
      <c r="O1303" s="62">
        <f t="shared" si="370"/>
        <v>24.8</v>
      </c>
      <c r="P1303" s="62">
        <f t="shared" si="371"/>
        <v>37.1</v>
      </c>
      <c r="R1303" s="9">
        <f t="shared" si="365"/>
        <v>30</v>
      </c>
      <c r="S1303" s="9">
        <f t="shared" ref="S1303:S1366" si="372">VLOOKUP(R1303,LVgongfang,9,FALSE)+Y1303</f>
        <v>211.56</v>
      </c>
      <c r="T1303" s="9">
        <f t="shared" ref="T1303:T1366" si="373">VLOOKUP(R1303,LVgongfang,10,FALSE)</f>
        <v>39.6</v>
      </c>
      <c r="U1303" s="66">
        <f t="shared" si="366"/>
        <v>344</v>
      </c>
      <c r="V1303" s="9">
        <f t="shared" si="367"/>
        <v>412.8</v>
      </c>
      <c r="W1303" s="67">
        <f t="shared" si="368"/>
        <v>62</v>
      </c>
      <c r="Y1303" s="69">
        <f>VLOOKUP(D1303,Sheet2!P:Q,2,FALSE)</f>
        <v>60</v>
      </c>
      <c r="AB1303" s="4" t="str">
        <f>IF('表格编辑 '!D1570="monster","普通","BOSS")</f>
        <v>普通</v>
      </c>
      <c r="AD1303" s="50">
        <f>VLOOKUP(D1303,映射!AK:AL,2,FALSE)</f>
        <v>4</v>
      </c>
      <c r="AE1303" s="50" t="s">
        <v>21</v>
      </c>
      <c r="AF1303" s="4">
        <f>VLOOKUP(AE1303,映射!AN:AO,2,FALSE)</f>
        <v>1</v>
      </c>
      <c r="AG1303" s="50">
        <v>1</v>
      </c>
      <c r="AH1303" s="70">
        <v>1</v>
      </c>
      <c r="AI1303" s="16">
        <f t="shared" ref="AI1303:AI1366" si="374">A1303</f>
        <v>31002</v>
      </c>
      <c r="AJ1303" s="16">
        <f t="shared" ref="AJ1303:AJ1366" si="375">B1303</f>
        <v>54</v>
      </c>
      <c r="AK1303" s="16">
        <f t="shared" ref="AK1303:AK1366" si="376">D1303</f>
        <v>30</v>
      </c>
      <c r="AL1303" s="16" t="str">
        <f t="shared" ref="AL1303:AL1366" si="377">C1303</f>
        <v>毒蘑菇</v>
      </c>
      <c r="AM1303" s="16">
        <f t="shared" ref="AM1303:AM1366" si="378">U1303*AD1303*AG1303*AF1303</f>
        <v>1376</v>
      </c>
      <c r="AN1303" s="16">
        <f t="shared" ref="AN1303:AN1366" si="379">J1303*AF1303</f>
        <v>677</v>
      </c>
      <c r="AO1303" s="16">
        <f t="shared" si="369"/>
        <v>699</v>
      </c>
      <c r="AP1303" s="16">
        <f t="shared" ref="AP1303:AP1366" si="380">J1303+AO1303</f>
        <v>1376</v>
      </c>
      <c r="AQ1303" s="16">
        <f t="shared" ref="AQ1303:AQ1366" si="381">K1303*AF1303</f>
        <v>723</v>
      </c>
      <c r="AR1303" s="16">
        <f t="shared" ref="AR1303:AR1366" si="382">ROUNDUP(L1303*IF(AF1303&gt;1,1.5,1),0)</f>
        <v>61</v>
      </c>
      <c r="AS1303" s="16"/>
      <c r="AT1303" s="16">
        <v>64.2</v>
      </c>
      <c r="AU1303" s="16">
        <v>60.6</v>
      </c>
      <c r="AV1303" s="16">
        <v>3</v>
      </c>
      <c r="AW1303" s="16"/>
    </row>
    <row r="1304" spans="1:49">
      <c r="A1304" s="62">
        <f>'表格编辑 '!A1571</f>
        <v>31003</v>
      </c>
      <c r="B1304" s="62">
        <f>'表格编辑 '!B1571</f>
        <v>54</v>
      </c>
      <c r="C1304" s="62" t="str">
        <f>VLOOKUP(B1304,映射!A:B,2,FALSE)</f>
        <v>毒蘑菇</v>
      </c>
      <c r="D1304" s="62">
        <f>'表格编辑 '!E1571</f>
        <v>35</v>
      </c>
      <c r="E1304" s="62">
        <f>ROUNDUP((VLOOKUP(B1304,Sheet1!U:AA,3,FALSE)-2)*(0.042*(D1304-1)+0.2)+0.4,0)</f>
        <v>58</v>
      </c>
      <c r="F1304" s="62">
        <f>ROUNDUP((VLOOKUP(B1304,Sheet1!U:AA,4,FALSE)-2)*(0.042*(D1304-1)+0.2)+0.4,0)</f>
        <v>17</v>
      </c>
      <c r="G1304" s="62">
        <f>ROUNDUP((VLOOKUP(B1304,Sheet1!U:AA,5,FALSE)-2)*(0.042*(D1304-1)+0.2)+0.4,0)</f>
        <v>17</v>
      </c>
      <c r="H1304" s="62">
        <f>ROUNDUP((VLOOKUP(B1304,Sheet1!U:AA,6,FALSE)-2)*(0.042*(D1304-1)+0.2)+0.4,0)</f>
        <v>25</v>
      </c>
      <c r="I1304" s="62">
        <f>ROUNDUP((VLOOKUP(B1304,Sheet1!U:AA,7,FALSE)-2)*(0.042*(D1304-1)+0.2)+0.4,0)</f>
        <v>58</v>
      </c>
      <c r="J1304" s="62">
        <f>E1304*8+F1304*2+G1304*3+H1304*3+I1304*1+VLOOKUP(B1304,Sheet1!AU:AZ,2,FALSE)</f>
        <v>759</v>
      </c>
      <c r="K1304" s="62">
        <f>E1304*1+F1304*2+G1304*2+H1304*2+I1304*10+VLOOKUP(B1304,Sheet1!AU:AZ,3,FALSE)</f>
        <v>814</v>
      </c>
      <c r="L1304" s="62">
        <f>E1304*0.1+F1304*2+G1304*0.2+H1304*0.26+I1304*0.1+VLOOKUP(B1304,Sheet1!AU:AZ,4,FALSE)</f>
        <v>67.5</v>
      </c>
      <c r="M1304" s="62">
        <f>E1304*0.1+F1304*0.2+G1304*2+H1304*0.2+I1304*0.1+VLOOKUP(B1304,Sheet1!AU:AZ,5,FALSE)</f>
        <v>66</v>
      </c>
      <c r="N1304" s="62">
        <f>E1304*0.1+F1304*0.2+G1304*0.2+H1304*2+I1304*0.1+VLOOKUP(B1304,Sheet1!AU:AZ,6,FALSE)</f>
        <v>95.4</v>
      </c>
      <c r="O1304" s="62">
        <f t="shared" si="370"/>
        <v>28.2</v>
      </c>
      <c r="P1304" s="62">
        <f t="shared" si="371"/>
        <v>42.2</v>
      </c>
      <c r="R1304" s="9">
        <f t="shared" ref="R1304:R1367" si="383">D1304</f>
        <v>35</v>
      </c>
      <c r="S1304" s="9">
        <f t="shared" si="372"/>
        <v>234.16</v>
      </c>
      <c r="T1304" s="9">
        <f t="shared" si="373"/>
        <v>43.6</v>
      </c>
      <c r="U1304" s="66">
        <f t="shared" ref="U1304:U1367" si="384">ROUND((S1304^2*3)/(S1304+M1304*3),0)</f>
        <v>381</v>
      </c>
      <c r="V1304" s="9">
        <f t="shared" ref="V1304:V1367" si="385">U1304*1.2</f>
        <v>457.2</v>
      </c>
      <c r="W1304" s="67">
        <f t="shared" ref="W1304:W1367" si="386">ROUNDUP((L1304^2*3)/(L1304+T1304*3),0)</f>
        <v>69</v>
      </c>
      <c r="Y1304" s="69">
        <f>VLOOKUP(D1304,Sheet2!P:Q,2,FALSE)</f>
        <v>60</v>
      </c>
      <c r="AB1304" s="4" t="str">
        <f>IF('表格编辑 '!D1571="monster","普通","BOSS")</f>
        <v>普通</v>
      </c>
      <c r="AD1304" s="50">
        <f>VLOOKUP(D1304,映射!AK:AL,2,FALSE)</f>
        <v>4</v>
      </c>
      <c r="AE1304" s="50" t="s">
        <v>21</v>
      </c>
      <c r="AF1304" s="4">
        <f>VLOOKUP(AE1304,映射!AN:AO,2,FALSE)</f>
        <v>1</v>
      </c>
      <c r="AG1304" s="50">
        <v>1</v>
      </c>
      <c r="AH1304" s="70">
        <v>1</v>
      </c>
      <c r="AI1304" s="16">
        <f t="shared" si="374"/>
        <v>31003</v>
      </c>
      <c r="AJ1304" s="16">
        <f t="shared" si="375"/>
        <v>54</v>
      </c>
      <c r="AK1304" s="16">
        <f t="shared" si="376"/>
        <v>35</v>
      </c>
      <c r="AL1304" s="16" t="str">
        <f t="shared" si="377"/>
        <v>毒蘑菇</v>
      </c>
      <c r="AM1304" s="16">
        <f t="shared" si="378"/>
        <v>1524</v>
      </c>
      <c r="AN1304" s="16">
        <f t="shared" si="379"/>
        <v>759</v>
      </c>
      <c r="AO1304" s="16">
        <f t="shared" ref="AO1304:AO1367" si="387">AM1304-AN1304</f>
        <v>765</v>
      </c>
      <c r="AP1304" s="16">
        <f t="shared" si="380"/>
        <v>1524</v>
      </c>
      <c r="AQ1304" s="16">
        <f t="shared" si="381"/>
        <v>814</v>
      </c>
      <c r="AR1304" s="16">
        <f t="shared" si="382"/>
        <v>68</v>
      </c>
      <c r="AS1304" s="16"/>
      <c r="AT1304" s="16">
        <v>73.3</v>
      </c>
      <c r="AU1304" s="16">
        <v>69.7</v>
      </c>
      <c r="AV1304" s="16">
        <v>3.1</v>
      </c>
      <c r="AW1304" s="16"/>
    </row>
    <row r="1305" spans="1:49">
      <c r="A1305" s="62">
        <f>'表格编辑 '!A1572</f>
        <v>31004</v>
      </c>
      <c r="B1305" s="62">
        <f>'表格编辑 '!B1572</f>
        <v>54</v>
      </c>
      <c r="C1305" s="62" t="str">
        <f>VLOOKUP(B1305,映射!A:B,2,FALSE)</f>
        <v>毒蘑菇</v>
      </c>
      <c r="D1305" s="62">
        <f>'表格编辑 '!E1572</f>
        <v>40</v>
      </c>
      <c r="E1305" s="62">
        <f>ROUNDUP((VLOOKUP(B1305,Sheet1!U:AA,3,FALSE)-2)*(0.042*(D1305-1)+0.2)+0.4,0)</f>
        <v>65</v>
      </c>
      <c r="F1305" s="62">
        <f>ROUNDUP((VLOOKUP(B1305,Sheet1!U:AA,4,FALSE)-2)*(0.042*(D1305-1)+0.2)+0.4,0)</f>
        <v>19</v>
      </c>
      <c r="G1305" s="62">
        <f>ROUNDUP((VLOOKUP(B1305,Sheet1!U:AA,5,FALSE)-2)*(0.042*(D1305-1)+0.2)+0.4,0)</f>
        <v>19</v>
      </c>
      <c r="H1305" s="62">
        <f>ROUNDUP((VLOOKUP(B1305,Sheet1!U:AA,6,FALSE)-2)*(0.042*(D1305-1)+0.2)+0.4,0)</f>
        <v>28</v>
      </c>
      <c r="I1305" s="62">
        <f>ROUNDUP((VLOOKUP(B1305,Sheet1!U:AA,7,FALSE)-2)*(0.042*(D1305-1)+0.2)+0.4,0)</f>
        <v>65</v>
      </c>
      <c r="J1305" s="62">
        <f>E1305*8+F1305*2+G1305*3+H1305*3+I1305*1+VLOOKUP(B1305,Sheet1!AU:AZ,2,FALSE)</f>
        <v>841</v>
      </c>
      <c r="K1305" s="62">
        <f>E1305*1+F1305*2+G1305*2+H1305*2+I1305*10+VLOOKUP(B1305,Sheet1!AU:AZ,3,FALSE)</f>
        <v>905</v>
      </c>
      <c r="L1305" s="62">
        <f>E1305*0.1+F1305*2+G1305*0.2+H1305*0.26+I1305*0.1+VLOOKUP(B1305,Sheet1!AU:AZ,4,FALSE)</f>
        <v>74.08</v>
      </c>
      <c r="M1305" s="62">
        <f>E1305*0.1+F1305*0.2+G1305*2+H1305*0.2+I1305*0.1+VLOOKUP(B1305,Sheet1!AU:AZ,5,FALSE)</f>
        <v>72.4</v>
      </c>
      <c r="N1305" s="62">
        <f>E1305*0.1+F1305*0.2+G1305*0.2+H1305*2+I1305*0.1+VLOOKUP(B1305,Sheet1!AU:AZ,6,FALSE)</f>
        <v>103.6</v>
      </c>
      <c r="O1305" s="62">
        <f t="shared" si="370"/>
        <v>31.6</v>
      </c>
      <c r="P1305" s="62">
        <f t="shared" si="371"/>
        <v>47.3</v>
      </c>
      <c r="R1305" s="9">
        <f t="shared" si="383"/>
        <v>40</v>
      </c>
      <c r="S1305" s="9">
        <f t="shared" si="372"/>
        <v>256.76</v>
      </c>
      <c r="T1305" s="9">
        <f t="shared" si="373"/>
        <v>47.6</v>
      </c>
      <c r="U1305" s="66">
        <f t="shared" si="384"/>
        <v>417</v>
      </c>
      <c r="V1305" s="9">
        <f t="shared" si="385"/>
        <v>500.4</v>
      </c>
      <c r="W1305" s="67">
        <f t="shared" si="386"/>
        <v>76</v>
      </c>
      <c r="Y1305" s="69">
        <f>VLOOKUP(D1305,Sheet2!P:Q,2,FALSE)</f>
        <v>60</v>
      </c>
      <c r="AB1305" s="4" t="str">
        <f>IF('表格编辑 '!D1572="monster","普通","BOSS")</f>
        <v>普通</v>
      </c>
      <c r="AD1305" s="50">
        <f>VLOOKUP(D1305,映射!AK:AL,2,FALSE)</f>
        <v>4</v>
      </c>
      <c r="AE1305" s="50" t="s">
        <v>21</v>
      </c>
      <c r="AF1305" s="4">
        <f>VLOOKUP(AE1305,映射!AN:AO,2,FALSE)</f>
        <v>1</v>
      </c>
      <c r="AG1305" s="50">
        <v>1</v>
      </c>
      <c r="AH1305" s="70">
        <v>1</v>
      </c>
      <c r="AI1305" s="16">
        <f t="shared" si="374"/>
        <v>31004</v>
      </c>
      <c r="AJ1305" s="16">
        <f t="shared" si="375"/>
        <v>54</v>
      </c>
      <c r="AK1305" s="16">
        <f t="shared" si="376"/>
        <v>40</v>
      </c>
      <c r="AL1305" s="16" t="str">
        <f t="shared" si="377"/>
        <v>毒蘑菇</v>
      </c>
      <c r="AM1305" s="16">
        <f t="shared" si="378"/>
        <v>1668</v>
      </c>
      <c r="AN1305" s="16">
        <f t="shared" si="379"/>
        <v>841</v>
      </c>
      <c r="AO1305" s="16">
        <f t="shared" si="387"/>
        <v>827</v>
      </c>
      <c r="AP1305" s="16">
        <f t="shared" si="380"/>
        <v>1668</v>
      </c>
      <c r="AQ1305" s="16">
        <f t="shared" si="381"/>
        <v>905</v>
      </c>
      <c r="AR1305" s="16">
        <f t="shared" si="382"/>
        <v>75</v>
      </c>
      <c r="AS1305" s="16"/>
      <c r="AT1305" s="16">
        <v>82.6</v>
      </c>
      <c r="AU1305" s="16">
        <v>80.8</v>
      </c>
      <c r="AV1305" s="16">
        <v>3.1</v>
      </c>
      <c r="AW1305" s="16"/>
    </row>
    <row r="1306" spans="1:49">
      <c r="A1306" s="62">
        <f>'表格编辑 '!A1573</f>
        <v>31005</v>
      </c>
      <c r="B1306" s="62">
        <f>'表格编辑 '!B1573</f>
        <v>54</v>
      </c>
      <c r="C1306" s="62" t="str">
        <f>VLOOKUP(B1306,映射!A:B,2,FALSE)</f>
        <v>毒蘑菇</v>
      </c>
      <c r="D1306" s="62">
        <f>'表格编辑 '!E1573</f>
        <v>45</v>
      </c>
      <c r="E1306" s="62">
        <f>ROUNDUP((VLOOKUP(B1306,Sheet1!U:AA,3,FALSE)-2)*(0.042*(D1306-1)+0.2)+0.4,0)</f>
        <v>73</v>
      </c>
      <c r="F1306" s="62">
        <f>ROUNDUP((VLOOKUP(B1306,Sheet1!U:AA,4,FALSE)-2)*(0.042*(D1306-1)+0.2)+0.4,0)</f>
        <v>21</v>
      </c>
      <c r="G1306" s="62">
        <f>ROUNDUP((VLOOKUP(B1306,Sheet1!U:AA,5,FALSE)-2)*(0.042*(D1306-1)+0.2)+0.4,0)</f>
        <v>21</v>
      </c>
      <c r="H1306" s="62">
        <f>ROUNDUP((VLOOKUP(B1306,Sheet1!U:AA,6,FALSE)-2)*(0.042*(D1306-1)+0.2)+0.4,0)</f>
        <v>32</v>
      </c>
      <c r="I1306" s="62">
        <f>ROUNDUP((VLOOKUP(B1306,Sheet1!U:AA,7,FALSE)-2)*(0.042*(D1306-1)+0.2)+0.4,0)</f>
        <v>73</v>
      </c>
      <c r="J1306" s="62">
        <f>E1306*8+F1306*2+G1306*3+H1306*3+I1306*1+VLOOKUP(B1306,Sheet1!AU:AZ,2,FALSE)</f>
        <v>935</v>
      </c>
      <c r="K1306" s="62">
        <f>E1306*1+F1306*2+G1306*2+H1306*2+I1306*10+VLOOKUP(B1306,Sheet1!AU:AZ,3,FALSE)</f>
        <v>1009</v>
      </c>
      <c r="L1306" s="62">
        <f>E1306*0.1+F1306*2+G1306*0.2+H1306*0.26+I1306*0.1+VLOOKUP(B1306,Sheet1!AU:AZ,4,FALSE)</f>
        <v>81.12</v>
      </c>
      <c r="M1306" s="62">
        <f>E1306*0.1+F1306*0.2+G1306*2+H1306*0.2+I1306*0.1+VLOOKUP(B1306,Sheet1!AU:AZ,5,FALSE)</f>
        <v>79.2</v>
      </c>
      <c r="N1306" s="62">
        <f>E1306*0.1+F1306*0.2+G1306*0.2+H1306*2+I1306*0.1+VLOOKUP(B1306,Sheet1!AU:AZ,6,FALSE)</f>
        <v>114</v>
      </c>
      <c r="O1306" s="62">
        <f t="shared" si="370"/>
        <v>35.4</v>
      </c>
      <c r="P1306" s="62">
        <f t="shared" si="371"/>
        <v>53.3</v>
      </c>
      <c r="R1306" s="9">
        <f t="shared" si="383"/>
        <v>45</v>
      </c>
      <c r="S1306" s="9">
        <f t="shared" si="372"/>
        <v>324.36</v>
      </c>
      <c r="T1306" s="9">
        <f t="shared" si="373"/>
        <v>51.6</v>
      </c>
      <c r="U1306" s="66">
        <f t="shared" si="384"/>
        <v>562</v>
      </c>
      <c r="V1306" s="9">
        <f t="shared" si="385"/>
        <v>674.4</v>
      </c>
      <c r="W1306" s="67">
        <f t="shared" si="386"/>
        <v>84</v>
      </c>
      <c r="Y1306" s="69">
        <f>VLOOKUP(D1306,Sheet2!P:Q,2,FALSE)</f>
        <v>105</v>
      </c>
      <c r="AB1306" s="4" t="str">
        <f>IF('表格编辑 '!D1573="monster","普通","BOSS")</f>
        <v>普通</v>
      </c>
      <c r="AD1306" s="50">
        <f>VLOOKUP(D1306,映射!AK:AL,2,FALSE)</f>
        <v>4</v>
      </c>
      <c r="AE1306" s="50" t="s">
        <v>21</v>
      </c>
      <c r="AF1306" s="4">
        <f>VLOOKUP(AE1306,映射!AN:AO,2,FALSE)</f>
        <v>1</v>
      </c>
      <c r="AG1306" s="50">
        <v>1</v>
      </c>
      <c r="AH1306" s="70">
        <v>1</v>
      </c>
      <c r="AI1306" s="16">
        <f t="shared" si="374"/>
        <v>31005</v>
      </c>
      <c r="AJ1306" s="16">
        <f t="shared" si="375"/>
        <v>54</v>
      </c>
      <c r="AK1306" s="16">
        <f t="shared" si="376"/>
        <v>45</v>
      </c>
      <c r="AL1306" s="16" t="str">
        <f t="shared" si="377"/>
        <v>毒蘑菇</v>
      </c>
      <c r="AM1306" s="16">
        <f t="shared" si="378"/>
        <v>2248</v>
      </c>
      <c r="AN1306" s="16">
        <f t="shared" si="379"/>
        <v>935</v>
      </c>
      <c r="AO1306" s="16">
        <f t="shared" si="387"/>
        <v>1313</v>
      </c>
      <c r="AP1306" s="16">
        <f t="shared" si="380"/>
        <v>2248</v>
      </c>
      <c r="AQ1306" s="16">
        <f t="shared" si="381"/>
        <v>1009</v>
      </c>
      <c r="AR1306" s="16">
        <f t="shared" si="382"/>
        <v>82</v>
      </c>
      <c r="AS1306" s="16"/>
      <c r="AT1306" s="16">
        <v>93.9</v>
      </c>
      <c r="AU1306" s="16">
        <v>90.3</v>
      </c>
      <c r="AV1306" s="16">
        <v>3.9</v>
      </c>
      <c r="AW1306" s="16"/>
    </row>
    <row r="1307" spans="1:49">
      <c r="A1307" s="62">
        <f>'表格编辑 '!A1574</f>
        <v>31006</v>
      </c>
      <c r="B1307" s="62">
        <f>'表格编辑 '!B1574</f>
        <v>54</v>
      </c>
      <c r="C1307" s="62" t="str">
        <f>VLOOKUP(B1307,映射!A:B,2,FALSE)</f>
        <v>毒蘑菇</v>
      </c>
      <c r="D1307" s="62">
        <f>'表格编辑 '!E1574</f>
        <v>50</v>
      </c>
      <c r="E1307" s="62">
        <f>ROUNDUP((VLOOKUP(B1307,Sheet1!U:AA,3,FALSE)-2)*(0.042*(D1307-1)+0.2)+0.4,0)</f>
        <v>80</v>
      </c>
      <c r="F1307" s="62">
        <f>ROUNDUP((VLOOKUP(B1307,Sheet1!U:AA,4,FALSE)-2)*(0.042*(D1307-1)+0.2)+0.4,0)</f>
        <v>23</v>
      </c>
      <c r="G1307" s="62">
        <f>ROUNDUP((VLOOKUP(B1307,Sheet1!U:AA,5,FALSE)-2)*(0.042*(D1307-1)+0.2)+0.4,0)</f>
        <v>23</v>
      </c>
      <c r="H1307" s="62">
        <f>ROUNDUP((VLOOKUP(B1307,Sheet1!U:AA,6,FALSE)-2)*(0.042*(D1307-1)+0.2)+0.4,0)</f>
        <v>35</v>
      </c>
      <c r="I1307" s="62">
        <f>ROUNDUP((VLOOKUP(B1307,Sheet1!U:AA,7,FALSE)-2)*(0.042*(D1307-1)+0.2)+0.4,0)</f>
        <v>80</v>
      </c>
      <c r="J1307" s="62">
        <f>E1307*8+F1307*2+G1307*3+H1307*3+I1307*1+VLOOKUP(B1307,Sheet1!AU:AZ,2,FALSE)</f>
        <v>1017</v>
      </c>
      <c r="K1307" s="62">
        <f>E1307*1+F1307*2+G1307*2+H1307*2+I1307*10+VLOOKUP(B1307,Sheet1!AU:AZ,3,FALSE)</f>
        <v>1100</v>
      </c>
      <c r="L1307" s="62">
        <f>E1307*0.1+F1307*2+G1307*0.2+H1307*0.26+I1307*0.1+VLOOKUP(B1307,Sheet1!AU:AZ,4,FALSE)</f>
        <v>87.7</v>
      </c>
      <c r="M1307" s="62">
        <f>E1307*0.1+F1307*0.2+G1307*2+H1307*0.2+I1307*0.1+VLOOKUP(B1307,Sheet1!AU:AZ,5,FALSE)</f>
        <v>85.6</v>
      </c>
      <c r="N1307" s="62">
        <f>E1307*0.1+F1307*0.2+G1307*0.2+H1307*2+I1307*0.1+VLOOKUP(B1307,Sheet1!AU:AZ,6,FALSE)</f>
        <v>122.2</v>
      </c>
      <c r="O1307" s="62">
        <f t="shared" si="370"/>
        <v>38.8</v>
      </c>
      <c r="P1307" s="62">
        <f t="shared" si="371"/>
        <v>58.4</v>
      </c>
      <c r="R1307" s="9">
        <f t="shared" si="383"/>
        <v>50</v>
      </c>
      <c r="S1307" s="9">
        <f t="shared" si="372"/>
        <v>361.96</v>
      </c>
      <c r="T1307" s="9">
        <f t="shared" si="373"/>
        <v>55.6</v>
      </c>
      <c r="U1307" s="66">
        <f t="shared" si="384"/>
        <v>635</v>
      </c>
      <c r="V1307" s="9">
        <f t="shared" si="385"/>
        <v>762</v>
      </c>
      <c r="W1307" s="67">
        <f t="shared" si="386"/>
        <v>91</v>
      </c>
      <c r="Y1307" s="69">
        <f>VLOOKUP(D1307,Sheet2!P:Q,2,FALSE)</f>
        <v>120</v>
      </c>
      <c r="AB1307" s="4" t="str">
        <f>IF('表格编辑 '!D1574="monster","普通","BOSS")</f>
        <v>普通</v>
      </c>
      <c r="AD1307" s="50">
        <f>VLOOKUP(D1307,映射!AK:AL,2,FALSE)</f>
        <v>4</v>
      </c>
      <c r="AE1307" s="50" t="s">
        <v>21</v>
      </c>
      <c r="AF1307" s="4">
        <f>VLOOKUP(AE1307,映射!AN:AO,2,FALSE)</f>
        <v>1</v>
      </c>
      <c r="AG1307" s="50">
        <v>1</v>
      </c>
      <c r="AH1307" s="70">
        <v>1</v>
      </c>
      <c r="AI1307" s="16">
        <f t="shared" si="374"/>
        <v>31006</v>
      </c>
      <c r="AJ1307" s="16">
        <f t="shared" si="375"/>
        <v>54</v>
      </c>
      <c r="AK1307" s="16">
        <f t="shared" si="376"/>
        <v>50</v>
      </c>
      <c r="AL1307" s="16" t="str">
        <f t="shared" si="377"/>
        <v>毒蘑菇</v>
      </c>
      <c r="AM1307" s="16">
        <f t="shared" si="378"/>
        <v>2540</v>
      </c>
      <c r="AN1307" s="16">
        <f t="shared" si="379"/>
        <v>1017</v>
      </c>
      <c r="AO1307" s="16">
        <f t="shared" si="387"/>
        <v>1523</v>
      </c>
      <c r="AP1307" s="16">
        <f t="shared" si="380"/>
        <v>2540</v>
      </c>
      <c r="AQ1307" s="16">
        <f t="shared" si="381"/>
        <v>1100</v>
      </c>
      <c r="AR1307" s="16">
        <f t="shared" si="382"/>
        <v>88</v>
      </c>
      <c r="AS1307" s="16"/>
      <c r="AT1307" s="16">
        <v>103</v>
      </c>
      <c r="AU1307" s="16">
        <v>99.4</v>
      </c>
      <c r="AV1307" s="16">
        <v>4</v>
      </c>
      <c r="AW1307" s="16"/>
    </row>
    <row r="1308" spans="1:49">
      <c r="A1308" s="62">
        <f>'表格编辑 '!A1575</f>
        <v>31007</v>
      </c>
      <c r="B1308" s="62">
        <f>'表格编辑 '!B1575</f>
        <v>54</v>
      </c>
      <c r="C1308" s="62" t="str">
        <f>VLOOKUP(B1308,映射!A:B,2,FALSE)</f>
        <v>毒蘑菇</v>
      </c>
      <c r="D1308" s="62">
        <f>'表格编辑 '!E1575</f>
        <v>55</v>
      </c>
      <c r="E1308" s="62">
        <f>ROUNDUP((VLOOKUP(B1308,Sheet1!U:AA,3,FALSE)-2)*(0.042*(D1308-1)+0.2)+0.4,0)</f>
        <v>87</v>
      </c>
      <c r="F1308" s="62">
        <f>ROUNDUP((VLOOKUP(B1308,Sheet1!U:AA,4,FALSE)-2)*(0.042*(D1308-1)+0.2)+0.4,0)</f>
        <v>26</v>
      </c>
      <c r="G1308" s="62">
        <f>ROUNDUP((VLOOKUP(B1308,Sheet1!U:AA,5,FALSE)-2)*(0.042*(D1308-1)+0.2)+0.4,0)</f>
        <v>26</v>
      </c>
      <c r="H1308" s="62">
        <f>ROUNDUP((VLOOKUP(B1308,Sheet1!U:AA,6,FALSE)-2)*(0.042*(D1308-1)+0.2)+0.4,0)</f>
        <v>38</v>
      </c>
      <c r="I1308" s="62">
        <f>ROUNDUP((VLOOKUP(B1308,Sheet1!U:AA,7,FALSE)-2)*(0.042*(D1308-1)+0.2)+0.4,0)</f>
        <v>87</v>
      </c>
      <c r="J1308" s="62">
        <f>E1308*8+F1308*2+G1308*3+H1308*3+I1308*1+VLOOKUP(B1308,Sheet1!AU:AZ,2,FALSE)</f>
        <v>1104</v>
      </c>
      <c r="K1308" s="62">
        <f>E1308*1+F1308*2+G1308*2+H1308*2+I1308*10+VLOOKUP(B1308,Sheet1!AU:AZ,3,FALSE)</f>
        <v>1195</v>
      </c>
      <c r="L1308" s="62">
        <f>E1308*0.1+F1308*2+G1308*0.2+H1308*0.26+I1308*0.1+VLOOKUP(B1308,Sheet1!AU:AZ,4,FALSE)</f>
        <v>96.48</v>
      </c>
      <c r="M1308" s="62">
        <f>E1308*0.1+F1308*0.2+G1308*2+H1308*0.2+I1308*0.1+VLOOKUP(B1308,Sheet1!AU:AZ,5,FALSE)</f>
        <v>94.2</v>
      </c>
      <c r="N1308" s="62">
        <f>E1308*0.1+F1308*0.2+G1308*0.2+H1308*2+I1308*0.1+VLOOKUP(B1308,Sheet1!AU:AZ,6,FALSE)</f>
        <v>130.8</v>
      </c>
      <c r="O1308" s="62">
        <f t="shared" si="370"/>
        <v>42.3</v>
      </c>
      <c r="P1308" s="62">
        <f t="shared" si="371"/>
        <v>63.3</v>
      </c>
      <c r="R1308" s="9">
        <f t="shared" si="383"/>
        <v>55</v>
      </c>
      <c r="S1308" s="9">
        <f t="shared" si="372"/>
        <v>384.56</v>
      </c>
      <c r="T1308" s="9">
        <f t="shared" si="373"/>
        <v>59.6</v>
      </c>
      <c r="U1308" s="66">
        <f t="shared" si="384"/>
        <v>665</v>
      </c>
      <c r="V1308" s="9">
        <f t="shared" si="385"/>
        <v>798</v>
      </c>
      <c r="W1308" s="67">
        <f t="shared" si="386"/>
        <v>102</v>
      </c>
      <c r="Y1308" s="69">
        <f>VLOOKUP(D1308,Sheet2!P:Q,2,FALSE)</f>
        <v>120</v>
      </c>
      <c r="AB1308" s="4" t="str">
        <f>IF('表格编辑 '!D1575="monster","普通","BOSS")</f>
        <v>普通</v>
      </c>
      <c r="AD1308" s="50">
        <f>VLOOKUP(D1308,映射!AK:AL,2,FALSE)</f>
        <v>4</v>
      </c>
      <c r="AE1308" s="50" t="s">
        <v>21</v>
      </c>
      <c r="AF1308" s="4">
        <f>VLOOKUP(AE1308,映射!AN:AO,2,FALSE)</f>
        <v>1</v>
      </c>
      <c r="AG1308" s="50">
        <v>1</v>
      </c>
      <c r="AH1308" s="70">
        <v>1</v>
      </c>
      <c r="AI1308" s="16">
        <f t="shared" si="374"/>
        <v>31007</v>
      </c>
      <c r="AJ1308" s="16">
        <f t="shared" si="375"/>
        <v>54</v>
      </c>
      <c r="AK1308" s="16">
        <f t="shared" si="376"/>
        <v>55</v>
      </c>
      <c r="AL1308" s="16" t="str">
        <f t="shared" si="377"/>
        <v>毒蘑菇</v>
      </c>
      <c r="AM1308" s="16">
        <f t="shared" si="378"/>
        <v>2660</v>
      </c>
      <c r="AN1308" s="16">
        <f t="shared" si="379"/>
        <v>1104</v>
      </c>
      <c r="AO1308" s="16">
        <f t="shared" si="387"/>
        <v>1556</v>
      </c>
      <c r="AP1308" s="16">
        <f t="shared" si="380"/>
        <v>2660</v>
      </c>
      <c r="AQ1308" s="16">
        <f t="shared" si="381"/>
        <v>1195</v>
      </c>
      <c r="AR1308" s="16">
        <f t="shared" si="382"/>
        <v>97</v>
      </c>
      <c r="AS1308" s="16"/>
      <c r="AT1308" s="16">
        <v>112.1</v>
      </c>
      <c r="AU1308" s="16">
        <v>108.5</v>
      </c>
      <c r="AV1308" s="16">
        <v>4.1</v>
      </c>
      <c r="AW1308" s="16"/>
    </row>
    <row r="1309" spans="1:49">
      <c r="A1309" s="62">
        <f>'表格编辑 '!A1576</f>
        <v>31008</v>
      </c>
      <c r="B1309" s="62">
        <f>'表格编辑 '!B1576</f>
        <v>54</v>
      </c>
      <c r="C1309" s="62" t="str">
        <f>VLOOKUP(B1309,映射!A:B,2,FALSE)</f>
        <v>毒蘑菇</v>
      </c>
      <c r="D1309" s="62">
        <f>'表格编辑 '!E1576</f>
        <v>60</v>
      </c>
      <c r="E1309" s="62">
        <f>ROUNDUP((VLOOKUP(B1309,Sheet1!U:AA,3,FALSE)-2)*(0.042*(D1309-1)+0.2)+0.4,0)</f>
        <v>95</v>
      </c>
      <c r="F1309" s="62">
        <f>ROUNDUP((VLOOKUP(B1309,Sheet1!U:AA,4,FALSE)-2)*(0.042*(D1309-1)+0.2)+0.4,0)</f>
        <v>28</v>
      </c>
      <c r="G1309" s="62">
        <f>ROUNDUP((VLOOKUP(B1309,Sheet1!U:AA,5,FALSE)-2)*(0.042*(D1309-1)+0.2)+0.4,0)</f>
        <v>28</v>
      </c>
      <c r="H1309" s="62">
        <f>ROUNDUP((VLOOKUP(B1309,Sheet1!U:AA,6,FALSE)-2)*(0.042*(D1309-1)+0.2)+0.4,0)</f>
        <v>41</v>
      </c>
      <c r="I1309" s="62">
        <f>ROUNDUP((VLOOKUP(B1309,Sheet1!U:AA,7,FALSE)-2)*(0.042*(D1309-1)+0.2)+0.4,0)</f>
        <v>95</v>
      </c>
      <c r="J1309" s="62">
        <f>E1309*8+F1309*2+G1309*3+H1309*3+I1309*1+VLOOKUP(B1309,Sheet1!AU:AZ,2,FALSE)</f>
        <v>1195</v>
      </c>
      <c r="K1309" s="62">
        <f>E1309*1+F1309*2+G1309*2+H1309*2+I1309*10+VLOOKUP(B1309,Sheet1!AU:AZ,3,FALSE)</f>
        <v>1297</v>
      </c>
      <c r="L1309" s="62">
        <f>E1309*0.1+F1309*2+G1309*0.2+H1309*0.26+I1309*0.1+VLOOKUP(B1309,Sheet1!AU:AZ,4,FALSE)</f>
        <v>103.26</v>
      </c>
      <c r="M1309" s="62">
        <f>E1309*0.1+F1309*0.2+G1309*2+H1309*0.2+I1309*0.1+VLOOKUP(B1309,Sheet1!AU:AZ,5,FALSE)</f>
        <v>100.8</v>
      </c>
      <c r="N1309" s="62">
        <f>E1309*0.1+F1309*0.2+G1309*0.2+H1309*2+I1309*0.1+VLOOKUP(B1309,Sheet1!AU:AZ,6,FALSE)</f>
        <v>139.2</v>
      </c>
      <c r="O1309" s="62">
        <f t="shared" si="370"/>
        <v>46.2</v>
      </c>
      <c r="P1309" s="62">
        <f t="shared" si="371"/>
        <v>69.1</v>
      </c>
      <c r="R1309" s="9">
        <f t="shared" si="383"/>
        <v>60</v>
      </c>
      <c r="S1309" s="9">
        <f t="shared" si="372"/>
        <v>427.16</v>
      </c>
      <c r="T1309" s="9">
        <f t="shared" si="373"/>
        <v>63.6</v>
      </c>
      <c r="U1309" s="66">
        <f t="shared" si="384"/>
        <v>750</v>
      </c>
      <c r="V1309" s="9">
        <f t="shared" si="385"/>
        <v>900</v>
      </c>
      <c r="W1309" s="67">
        <f t="shared" si="386"/>
        <v>109</v>
      </c>
      <c r="Y1309" s="69">
        <f>VLOOKUP(D1309,Sheet2!P:Q,2,FALSE)</f>
        <v>140</v>
      </c>
      <c r="AB1309" s="4" t="str">
        <f>IF('表格编辑 '!D1576="monster","普通","BOSS")</f>
        <v>普通</v>
      </c>
      <c r="AD1309" s="50">
        <f>VLOOKUP(D1309,映射!AK:AL,2,FALSE)</f>
        <v>4</v>
      </c>
      <c r="AE1309" s="50" t="s">
        <v>21</v>
      </c>
      <c r="AF1309" s="4">
        <f>VLOOKUP(AE1309,映射!AN:AO,2,FALSE)</f>
        <v>1</v>
      </c>
      <c r="AG1309" s="50">
        <v>1</v>
      </c>
      <c r="AH1309" s="70">
        <v>1</v>
      </c>
      <c r="AI1309" s="16">
        <f t="shared" si="374"/>
        <v>31008</v>
      </c>
      <c r="AJ1309" s="16">
        <f t="shared" si="375"/>
        <v>54</v>
      </c>
      <c r="AK1309" s="16">
        <f t="shared" si="376"/>
        <v>60</v>
      </c>
      <c r="AL1309" s="16" t="str">
        <f t="shared" si="377"/>
        <v>毒蘑菇</v>
      </c>
      <c r="AM1309" s="16">
        <f t="shared" si="378"/>
        <v>3000</v>
      </c>
      <c r="AN1309" s="16">
        <f t="shared" si="379"/>
        <v>1195</v>
      </c>
      <c r="AO1309" s="16">
        <f t="shared" si="387"/>
        <v>1805</v>
      </c>
      <c r="AP1309" s="16">
        <f t="shared" si="380"/>
        <v>3000</v>
      </c>
      <c r="AQ1309" s="16">
        <f t="shared" si="381"/>
        <v>1297</v>
      </c>
      <c r="AR1309" s="16">
        <f t="shared" si="382"/>
        <v>104</v>
      </c>
      <c r="AS1309" s="16"/>
      <c r="AT1309" s="16">
        <v>123.3</v>
      </c>
      <c r="AU1309" s="16">
        <v>117.9</v>
      </c>
      <c r="AV1309" s="16">
        <v>5.2</v>
      </c>
      <c r="AW1309" s="16"/>
    </row>
    <row r="1310" spans="1:49">
      <c r="A1310" s="62">
        <f>'表格编辑 '!A1577</f>
        <v>31009</v>
      </c>
      <c r="B1310" s="62">
        <f>'表格编辑 '!B1577</f>
        <v>97</v>
      </c>
      <c r="C1310" s="62" t="str">
        <f>VLOOKUP(B1310,映射!A:B,2,FALSE)</f>
        <v>牛头怪</v>
      </c>
      <c r="D1310" s="62">
        <f>'表格编辑 '!E1577</f>
        <v>29</v>
      </c>
      <c r="E1310" s="62">
        <f>ROUNDUP((VLOOKUP(B1310,Sheet1!U:AA,3,FALSE)-2)*(0.042*(D1310-1)+0.2)+0.4,0)</f>
        <v>49</v>
      </c>
      <c r="F1310" s="62">
        <f>ROUNDUP((VLOOKUP(B1310,Sheet1!U:AA,4,FALSE)-2)*(0.042*(D1310-1)+0.2)+0.4,0)</f>
        <v>42</v>
      </c>
      <c r="G1310" s="62">
        <f>ROUNDUP((VLOOKUP(B1310,Sheet1!U:AA,5,FALSE)-2)*(0.042*(D1310-1)+0.2)+0.4,0)</f>
        <v>15</v>
      </c>
      <c r="H1310" s="62">
        <f>ROUNDUP((VLOOKUP(B1310,Sheet1!U:AA,6,FALSE)-2)*(0.042*(D1310-1)+0.2)+0.4,0)</f>
        <v>15</v>
      </c>
      <c r="I1310" s="62">
        <f>ROUNDUP((VLOOKUP(B1310,Sheet1!U:AA,7,FALSE)-2)*(0.042*(D1310-1)+0.2)+0.4,0)</f>
        <v>15</v>
      </c>
      <c r="J1310" s="62">
        <f>E1310*8+F1310*2+G1310*3+H1310*3+I1310*1+VLOOKUP(B1310,Sheet1!AU:AZ,2,FALSE)</f>
        <v>601</v>
      </c>
      <c r="K1310" s="62">
        <f>E1310*1+F1310*2+G1310*2+H1310*2+I1310*10+VLOOKUP(B1310,Sheet1!AU:AZ,3,FALSE)</f>
        <v>363</v>
      </c>
      <c r="L1310" s="62">
        <f>E1310*0.1+F1310*2+G1310*0.2+H1310*0.26+I1310*0.1+VLOOKUP(B1310,Sheet1!AU:AZ,4,FALSE)</f>
        <v>117.3</v>
      </c>
      <c r="M1310" s="62">
        <f>E1310*0.1+F1310*0.2+G1310*2+H1310*0.2+I1310*0.1+VLOOKUP(B1310,Sheet1!AU:AZ,5,FALSE)</f>
        <v>67.8</v>
      </c>
      <c r="N1310" s="62">
        <f>E1310*0.1+F1310*0.2+G1310*0.2+H1310*2+I1310*0.1+VLOOKUP(B1310,Sheet1!AU:AZ,6,FALSE)</f>
        <v>67.8</v>
      </c>
      <c r="O1310" s="62">
        <f t="shared" si="370"/>
        <v>-5.4</v>
      </c>
      <c r="P1310" s="62">
        <f t="shared" si="371"/>
        <v>35</v>
      </c>
      <c r="R1310" s="9">
        <f t="shared" si="383"/>
        <v>29</v>
      </c>
      <c r="S1310" s="9">
        <f t="shared" si="372"/>
        <v>185.04</v>
      </c>
      <c r="T1310" s="9">
        <f t="shared" si="373"/>
        <v>38.8</v>
      </c>
      <c r="U1310" s="66">
        <f t="shared" si="384"/>
        <v>264</v>
      </c>
      <c r="V1310" s="9">
        <f t="shared" si="385"/>
        <v>316.8</v>
      </c>
      <c r="W1310" s="67">
        <f t="shared" si="386"/>
        <v>177</v>
      </c>
      <c r="Y1310" s="69">
        <f>VLOOKUP(D1310,Sheet2!P:Q,2,FALSE)</f>
        <v>38</v>
      </c>
      <c r="AB1310" s="4" t="str">
        <f>IF('表格编辑 '!D1577="monster","普通","BOSS")</f>
        <v>BOSS</v>
      </c>
      <c r="AD1310" s="50">
        <f>VLOOKUP(D1310,映射!AK:AL,2,FALSE)</f>
        <v>3</v>
      </c>
      <c r="AE1310" s="50" t="s">
        <v>31</v>
      </c>
      <c r="AF1310" s="4">
        <f>VLOOKUP(AE1310,映射!AN:AO,2,FALSE)</f>
        <v>2.2</v>
      </c>
      <c r="AG1310" s="50">
        <v>3</v>
      </c>
      <c r="AH1310" s="70">
        <v>1</v>
      </c>
      <c r="AI1310" s="16">
        <f t="shared" si="374"/>
        <v>31009</v>
      </c>
      <c r="AJ1310" s="16">
        <f t="shared" si="375"/>
        <v>97</v>
      </c>
      <c r="AK1310" s="16">
        <f t="shared" si="376"/>
        <v>29</v>
      </c>
      <c r="AL1310" s="16" t="str">
        <f t="shared" si="377"/>
        <v>牛头怪</v>
      </c>
      <c r="AM1310" s="16">
        <f t="shared" si="378"/>
        <v>5227.2</v>
      </c>
      <c r="AN1310" s="16">
        <f t="shared" si="379"/>
        <v>1322.2</v>
      </c>
      <c r="AO1310" s="16">
        <f t="shared" si="387"/>
        <v>3905</v>
      </c>
      <c r="AP1310" s="16">
        <f t="shared" si="380"/>
        <v>4506</v>
      </c>
      <c r="AQ1310" s="16">
        <f t="shared" si="381"/>
        <v>798.6</v>
      </c>
      <c r="AR1310" s="16">
        <f t="shared" si="382"/>
        <v>176</v>
      </c>
      <c r="AS1310" s="16"/>
      <c r="AT1310" s="16">
        <v>8.2</v>
      </c>
      <c r="AU1310" s="16">
        <v>8.2</v>
      </c>
      <c r="AV1310" s="16">
        <v>-32.9</v>
      </c>
      <c r="AW1310" s="16"/>
    </row>
    <row r="1311" spans="1:49">
      <c r="A1311" s="62">
        <f>'表格编辑 '!A1578</f>
        <v>31010</v>
      </c>
      <c r="B1311" s="62">
        <f>'表格编辑 '!B1578</f>
        <v>97</v>
      </c>
      <c r="C1311" s="62" t="str">
        <f>VLOOKUP(B1311,映射!A:B,2,FALSE)</f>
        <v>牛头怪</v>
      </c>
      <c r="D1311" s="62">
        <f>'表格编辑 '!E1578</f>
        <v>34</v>
      </c>
      <c r="E1311" s="62">
        <f>ROUNDUP((VLOOKUP(B1311,Sheet1!U:AA,3,FALSE)-2)*(0.042*(D1311-1)+0.2)+0.4,0)</f>
        <v>56</v>
      </c>
      <c r="F1311" s="62">
        <f>ROUNDUP((VLOOKUP(B1311,Sheet1!U:AA,4,FALSE)-2)*(0.042*(D1311-1)+0.2)+0.4,0)</f>
        <v>48</v>
      </c>
      <c r="G1311" s="62">
        <f>ROUNDUP((VLOOKUP(B1311,Sheet1!U:AA,5,FALSE)-2)*(0.042*(D1311-1)+0.2)+0.4,0)</f>
        <v>17</v>
      </c>
      <c r="H1311" s="62">
        <f>ROUNDUP((VLOOKUP(B1311,Sheet1!U:AA,6,FALSE)-2)*(0.042*(D1311-1)+0.2)+0.4,0)</f>
        <v>17</v>
      </c>
      <c r="I1311" s="62">
        <f>ROUNDUP((VLOOKUP(B1311,Sheet1!U:AA,7,FALSE)-2)*(0.042*(D1311-1)+0.2)+0.4,0)</f>
        <v>17</v>
      </c>
      <c r="J1311" s="62">
        <f>E1311*8+F1311*2+G1311*3+H1311*3+I1311*1+VLOOKUP(B1311,Sheet1!AU:AZ,2,FALSE)</f>
        <v>683</v>
      </c>
      <c r="K1311" s="62">
        <f>E1311*1+F1311*2+G1311*2+H1311*2+I1311*10+VLOOKUP(B1311,Sheet1!AU:AZ,3,FALSE)</f>
        <v>410</v>
      </c>
      <c r="L1311" s="62">
        <f>E1311*0.1+F1311*2+G1311*0.2+H1311*0.26+I1311*0.1+VLOOKUP(B1311,Sheet1!AU:AZ,4,FALSE)</f>
        <v>131.12</v>
      </c>
      <c r="M1311" s="62">
        <f>E1311*0.1+F1311*0.2+G1311*2+H1311*0.2+I1311*0.1+VLOOKUP(B1311,Sheet1!AU:AZ,5,FALSE)</f>
        <v>74.3</v>
      </c>
      <c r="N1311" s="62">
        <f>E1311*0.1+F1311*0.2+G1311*0.2+H1311*2+I1311*0.1+VLOOKUP(B1311,Sheet1!AU:AZ,6,FALSE)</f>
        <v>74.3</v>
      </c>
      <c r="O1311" s="62">
        <f t="shared" si="370"/>
        <v>-6.3</v>
      </c>
      <c r="P1311" s="62">
        <f t="shared" si="371"/>
        <v>40</v>
      </c>
      <c r="R1311" s="9">
        <f t="shared" si="383"/>
        <v>34</v>
      </c>
      <c r="S1311" s="9">
        <f t="shared" si="372"/>
        <v>229.64</v>
      </c>
      <c r="T1311" s="9">
        <f t="shared" si="373"/>
        <v>42.8</v>
      </c>
      <c r="U1311" s="66">
        <f t="shared" si="384"/>
        <v>350</v>
      </c>
      <c r="V1311" s="9">
        <f t="shared" si="385"/>
        <v>420</v>
      </c>
      <c r="W1311" s="67">
        <f t="shared" si="386"/>
        <v>199</v>
      </c>
      <c r="Y1311" s="69">
        <f>VLOOKUP(D1311,Sheet2!P:Q,2,FALSE)</f>
        <v>60</v>
      </c>
      <c r="AB1311" s="4" t="str">
        <f>IF('表格编辑 '!D1578="monster","普通","BOSS")</f>
        <v>BOSS</v>
      </c>
      <c r="AD1311" s="50">
        <f>VLOOKUP(D1311,映射!AK:AL,2,FALSE)</f>
        <v>4</v>
      </c>
      <c r="AE1311" s="50" t="s">
        <v>31</v>
      </c>
      <c r="AF1311" s="4">
        <f>VLOOKUP(AE1311,映射!AN:AO,2,FALSE)</f>
        <v>2.2</v>
      </c>
      <c r="AG1311" s="50">
        <v>3</v>
      </c>
      <c r="AH1311" s="70">
        <v>1</v>
      </c>
      <c r="AI1311" s="16">
        <f t="shared" si="374"/>
        <v>31010</v>
      </c>
      <c r="AJ1311" s="16">
        <f t="shared" si="375"/>
        <v>97</v>
      </c>
      <c r="AK1311" s="16">
        <f t="shared" si="376"/>
        <v>34</v>
      </c>
      <c r="AL1311" s="16" t="str">
        <f t="shared" si="377"/>
        <v>牛头怪</v>
      </c>
      <c r="AM1311" s="16">
        <f t="shared" si="378"/>
        <v>9240</v>
      </c>
      <c r="AN1311" s="16">
        <f t="shared" si="379"/>
        <v>1502.6</v>
      </c>
      <c r="AO1311" s="16">
        <f t="shared" si="387"/>
        <v>7737.4</v>
      </c>
      <c r="AP1311" s="16">
        <f t="shared" si="380"/>
        <v>8420.4</v>
      </c>
      <c r="AQ1311" s="16">
        <f t="shared" si="381"/>
        <v>902</v>
      </c>
      <c r="AR1311" s="16">
        <f t="shared" si="382"/>
        <v>197</v>
      </c>
      <c r="AS1311" s="16"/>
      <c r="AT1311" s="16">
        <v>10.3</v>
      </c>
      <c r="AU1311" s="16">
        <v>10.3</v>
      </c>
      <c r="AV1311" s="16">
        <v>-39.2</v>
      </c>
      <c r="AW1311" s="16"/>
    </row>
    <row r="1312" spans="1:49">
      <c r="A1312" s="62">
        <f>'表格编辑 '!A1579</f>
        <v>31011</v>
      </c>
      <c r="B1312" s="62">
        <f>'表格编辑 '!B1579</f>
        <v>97</v>
      </c>
      <c r="C1312" s="62" t="str">
        <f>VLOOKUP(B1312,映射!A:B,2,FALSE)</f>
        <v>牛头怪</v>
      </c>
      <c r="D1312" s="62">
        <f>'表格编辑 '!E1579</f>
        <v>39</v>
      </c>
      <c r="E1312" s="62">
        <f>ROUNDUP((VLOOKUP(B1312,Sheet1!U:AA,3,FALSE)-2)*(0.042*(D1312-1)+0.2)+0.4,0)</f>
        <v>64</v>
      </c>
      <c r="F1312" s="62">
        <f>ROUNDUP((VLOOKUP(B1312,Sheet1!U:AA,4,FALSE)-2)*(0.042*(D1312-1)+0.2)+0.4,0)</f>
        <v>55</v>
      </c>
      <c r="G1312" s="62">
        <f>ROUNDUP((VLOOKUP(B1312,Sheet1!U:AA,5,FALSE)-2)*(0.042*(D1312-1)+0.2)+0.4,0)</f>
        <v>19</v>
      </c>
      <c r="H1312" s="62">
        <f>ROUNDUP((VLOOKUP(B1312,Sheet1!U:AA,6,FALSE)-2)*(0.042*(D1312-1)+0.2)+0.4,0)</f>
        <v>19</v>
      </c>
      <c r="I1312" s="62">
        <f>ROUNDUP((VLOOKUP(B1312,Sheet1!U:AA,7,FALSE)-2)*(0.042*(D1312-1)+0.2)+0.4,0)</f>
        <v>19</v>
      </c>
      <c r="J1312" s="62">
        <f>E1312*8+F1312*2+G1312*3+H1312*3+I1312*1+VLOOKUP(B1312,Sheet1!AU:AZ,2,FALSE)</f>
        <v>775</v>
      </c>
      <c r="K1312" s="62">
        <f>E1312*1+F1312*2+G1312*2+H1312*2+I1312*10+VLOOKUP(B1312,Sheet1!AU:AZ,3,FALSE)</f>
        <v>460</v>
      </c>
      <c r="L1312" s="62">
        <f>E1312*0.1+F1312*2+G1312*0.2+H1312*0.26+I1312*0.1+VLOOKUP(B1312,Sheet1!AU:AZ,4,FALSE)</f>
        <v>147.04</v>
      </c>
      <c r="M1312" s="62">
        <f>E1312*0.1+F1312*0.2+G1312*2+H1312*0.2+I1312*0.1+VLOOKUP(B1312,Sheet1!AU:AZ,5,FALSE)</f>
        <v>81.1</v>
      </c>
      <c r="N1312" s="62">
        <f>E1312*0.1+F1312*0.2+G1312*0.2+H1312*2+I1312*0.1+VLOOKUP(B1312,Sheet1!AU:AZ,6,FALSE)</f>
        <v>81.1</v>
      </c>
      <c r="O1312" s="62">
        <f t="shared" ref="O1312:O1375" si="388">E1312*-0.3+F1312*-0.1+G1312*0.2+H1312*-0.1+I1312*0.8</f>
        <v>-7.6</v>
      </c>
      <c r="P1312" s="62">
        <f t="shared" ref="P1312:P1375" si="389">E1312*0.8+F1312*-0.1+G1312*-0.1+H1312*0.2+I1312*-0.1</f>
        <v>45.7</v>
      </c>
      <c r="R1312" s="9">
        <f t="shared" si="383"/>
        <v>39</v>
      </c>
      <c r="S1312" s="9">
        <f t="shared" si="372"/>
        <v>252.24</v>
      </c>
      <c r="T1312" s="9">
        <f t="shared" si="373"/>
        <v>46.8</v>
      </c>
      <c r="U1312" s="66">
        <f t="shared" si="384"/>
        <v>385</v>
      </c>
      <c r="V1312" s="9">
        <f t="shared" si="385"/>
        <v>462</v>
      </c>
      <c r="W1312" s="67">
        <f t="shared" si="386"/>
        <v>226</v>
      </c>
      <c r="Y1312" s="69">
        <f>VLOOKUP(D1312,Sheet2!P:Q,2,FALSE)</f>
        <v>60</v>
      </c>
      <c r="AB1312" s="4" t="str">
        <f>IF('表格编辑 '!D1579="monster","普通","BOSS")</f>
        <v>BOSS</v>
      </c>
      <c r="AD1312" s="50">
        <f>VLOOKUP(D1312,映射!AK:AL,2,FALSE)</f>
        <v>4</v>
      </c>
      <c r="AE1312" s="50" t="s">
        <v>31</v>
      </c>
      <c r="AF1312" s="4">
        <f>VLOOKUP(AE1312,映射!AN:AO,2,FALSE)</f>
        <v>2.2</v>
      </c>
      <c r="AG1312" s="50">
        <v>3</v>
      </c>
      <c r="AH1312" s="70">
        <v>1</v>
      </c>
      <c r="AI1312" s="16">
        <f t="shared" si="374"/>
        <v>31011</v>
      </c>
      <c r="AJ1312" s="16">
        <f t="shared" si="375"/>
        <v>97</v>
      </c>
      <c r="AK1312" s="16">
        <f t="shared" si="376"/>
        <v>39</v>
      </c>
      <c r="AL1312" s="16" t="str">
        <f t="shared" si="377"/>
        <v>牛头怪</v>
      </c>
      <c r="AM1312" s="16">
        <f t="shared" si="378"/>
        <v>10164</v>
      </c>
      <c r="AN1312" s="16">
        <f t="shared" si="379"/>
        <v>1705</v>
      </c>
      <c r="AO1312" s="16">
        <f t="shared" si="387"/>
        <v>8459</v>
      </c>
      <c r="AP1312" s="16">
        <f t="shared" si="380"/>
        <v>9234</v>
      </c>
      <c r="AQ1312" s="16">
        <f t="shared" si="381"/>
        <v>1012</v>
      </c>
      <c r="AR1312" s="16">
        <f t="shared" si="382"/>
        <v>221</v>
      </c>
      <c r="AS1312" s="16"/>
      <c r="AT1312" s="16">
        <v>9.8</v>
      </c>
      <c r="AU1312" s="16">
        <v>9.8</v>
      </c>
      <c r="AV1312" s="16">
        <v>-46</v>
      </c>
      <c r="AW1312" s="16"/>
    </row>
    <row r="1313" spans="1:49">
      <c r="A1313" s="62">
        <f>'表格编辑 '!A1580</f>
        <v>31012</v>
      </c>
      <c r="B1313" s="62">
        <f>'表格编辑 '!B1580</f>
        <v>97</v>
      </c>
      <c r="C1313" s="62" t="str">
        <f>VLOOKUP(B1313,映射!A:B,2,FALSE)</f>
        <v>牛头怪</v>
      </c>
      <c r="D1313" s="62">
        <f>'表格编辑 '!E1580</f>
        <v>44</v>
      </c>
      <c r="E1313" s="62">
        <f>ROUNDUP((VLOOKUP(B1313,Sheet1!U:AA,3,FALSE)-2)*(0.042*(D1313-1)+0.2)+0.4,0)</f>
        <v>71</v>
      </c>
      <c r="F1313" s="62">
        <f>ROUNDUP((VLOOKUP(B1313,Sheet1!U:AA,4,FALSE)-2)*(0.042*(D1313-1)+0.2)+0.4,0)</f>
        <v>61</v>
      </c>
      <c r="G1313" s="62">
        <f>ROUNDUP((VLOOKUP(B1313,Sheet1!U:AA,5,FALSE)-2)*(0.042*(D1313-1)+0.2)+0.4,0)</f>
        <v>21</v>
      </c>
      <c r="H1313" s="62">
        <f>ROUNDUP((VLOOKUP(B1313,Sheet1!U:AA,6,FALSE)-2)*(0.042*(D1313-1)+0.2)+0.4,0)</f>
        <v>21</v>
      </c>
      <c r="I1313" s="62">
        <f>ROUNDUP((VLOOKUP(B1313,Sheet1!U:AA,7,FALSE)-2)*(0.042*(D1313-1)+0.2)+0.4,0)</f>
        <v>21</v>
      </c>
      <c r="J1313" s="62">
        <f>E1313*8+F1313*2+G1313*3+H1313*3+I1313*1+VLOOKUP(B1313,Sheet1!AU:AZ,2,FALSE)</f>
        <v>857</v>
      </c>
      <c r="K1313" s="62">
        <f>E1313*1+F1313*2+G1313*2+H1313*2+I1313*10+VLOOKUP(B1313,Sheet1!AU:AZ,3,FALSE)</f>
        <v>507</v>
      </c>
      <c r="L1313" s="62">
        <f>E1313*0.1+F1313*2+G1313*0.2+H1313*0.26+I1313*0.1+VLOOKUP(B1313,Sheet1!AU:AZ,4,FALSE)</f>
        <v>160.86</v>
      </c>
      <c r="M1313" s="62">
        <f>E1313*0.1+F1313*0.2+G1313*2+H1313*0.2+I1313*0.1+VLOOKUP(B1313,Sheet1!AU:AZ,5,FALSE)</f>
        <v>87.6</v>
      </c>
      <c r="N1313" s="62">
        <f>E1313*0.1+F1313*0.2+G1313*0.2+H1313*2+I1313*0.1+VLOOKUP(B1313,Sheet1!AU:AZ,6,FALSE)</f>
        <v>87.6</v>
      </c>
      <c r="O1313" s="62">
        <f t="shared" si="388"/>
        <v>-8.5</v>
      </c>
      <c r="P1313" s="62">
        <f t="shared" si="389"/>
        <v>50.7</v>
      </c>
      <c r="R1313" s="9">
        <f t="shared" si="383"/>
        <v>44</v>
      </c>
      <c r="S1313" s="9">
        <f t="shared" si="372"/>
        <v>319.84</v>
      </c>
      <c r="T1313" s="9">
        <f t="shared" si="373"/>
        <v>50.8</v>
      </c>
      <c r="U1313" s="66">
        <f t="shared" si="384"/>
        <v>527</v>
      </c>
      <c r="V1313" s="9">
        <f t="shared" si="385"/>
        <v>632.4</v>
      </c>
      <c r="W1313" s="67">
        <f t="shared" si="386"/>
        <v>248</v>
      </c>
      <c r="Y1313" s="69">
        <f>VLOOKUP(D1313,Sheet2!P:Q,2,FALSE)</f>
        <v>105</v>
      </c>
      <c r="AB1313" s="4" t="str">
        <f>IF('表格编辑 '!D1580="monster","普通","BOSS")</f>
        <v>BOSS</v>
      </c>
      <c r="AD1313" s="50">
        <f>VLOOKUP(D1313,映射!AK:AL,2,FALSE)</f>
        <v>4</v>
      </c>
      <c r="AE1313" s="50" t="s">
        <v>31</v>
      </c>
      <c r="AF1313" s="4">
        <f>VLOOKUP(AE1313,映射!AN:AO,2,FALSE)</f>
        <v>2.2</v>
      </c>
      <c r="AG1313" s="50">
        <v>3</v>
      </c>
      <c r="AH1313" s="70">
        <v>1</v>
      </c>
      <c r="AI1313" s="16">
        <f t="shared" si="374"/>
        <v>31012</v>
      </c>
      <c r="AJ1313" s="16">
        <f t="shared" si="375"/>
        <v>97</v>
      </c>
      <c r="AK1313" s="16">
        <f t="shared" si="376"/>
        <v>44</v>
      </c>
      <c r="AL1313" s="16" t="str">
        <f t="shared" si="377"/>
        <v>牛头怪</v>
      </c>
      <c r="AM1313" s="16">
        <f t="shared" si="378"/>
        <v>13912.8</v>
      </c>
      <c r="AN1313" s="16">
        <f t="shared" si="379"/>
        <v>1885.4</v>
      </c>
      <c r="AO1313" s="16">
        <f t="shared" si="387"/>
        <v>12027.4</v>
      </c>
      <c r="AP1313" s="16">
        <f t="shared" si="380"/>
        <v>12884.4</v>
      </c>
      <c r="AQ1313" s="16">
        <f t="shared" si="381"/>
        <v>1115.4</v>
      </c>
      <c r="AR1313" s="16">
        <f t="shared" si="382"/>
        <v>242</v>
      </c>
      <c r="AS1313" s="16"/>
      <c r="AT1313" s="16">
        <v>11.9</v>
      </c>
      <c r="AU1313" s="16">
        <v>11.9</v>
      </c>
      <c r="AV1313" s="16">
        <v>-52.3</v>
      </c>
      <c r="AW1313" s="16"/>
    </row>
    <row r="1314" spans="1:49">
      <c r="A1314" s="62">
        <f>'表格编辑 '!A1581</f>
        <v>31013</v>
      </c>
      <c r="B1314" s="62">
        <f>'表格编辑 '!B1581</f>
        <v>97</v>
      </c>
      <c r="C1314" s="62" t="str">
        <f>VLOOKUP(B1314,映射!A:B,2,FALSE)</f>
        <v>牛头怪</v>
      </c>
      <c r="D1314" s="62">
        <f>'表格编辑 '!E1581</f>
        <v>49</v>
      </c>
      <c r="E1314" s="62">
        <f>ROUNDUP((VLOOKUP(B1314,Sheet1!U:AA,3,FALSE)-2)*(0.042*(D1314-1)+0.2)+0.4,0)</f>
        <v>78</v>
      </c>
      <c r="F1314" s="62">
        <f>ROUNDUP((VLOOKUP(B1314,Sheet1!U:AA,4,FALSE)-2)*(0.042*(D1314-1)+0.2)+0.4,0)</f>
        <v>67</v>
      </c>
      <c r="G1314" s="62">
        <f>ROUNDUP((VLOOKUP(B1314,Sheet1!U:AA,5,FALSE)-2)*(0.042*(D1314-1)+0.2)+0.4,0)</f>
        <v>23</v>
      </c>
      <c r="H1314" s="62">
        <f>ROUNDUP((VLOOKUP(B1314,Sheet1!U:AA,6,FALSE)-2)*(0.042*(D1314-1)+0.2)+0.4,0)</f>
        <v>23</v>
      </c>
      <c r="I1314" s="62">
        <f>ROUNDUP((VLOOKUP(B1314,Sheet1!U:AA,7,FALSE)-2)*(0.042*(D1314-1)+0.2)+0.4,0)</f>
        <v>23</v>
      </c>
      <c r="J1314" s="62">
        <f>E1314*8+F1314*2+G1314*3+H1314*3+I1314*1+VLOOKUP(B1314,Sheet1!AU:AZ,2,FALSE)</f>
        <v>939</v>
      </c>
      <c r="K1314" s="62">
        <f>E1314*1+F1314*2+G1314*2+H1314*2+I1314*10+VLOOKUP(B1314,Sheet1!AU:AZ,3,FALSE)</f>
        <v>554</v>
      </c>
      <c r="L1314" s="62">
        <f>E1314*0.1+F1314*2+G1314*0.2+H1314*0.26+I1314*0.1+VLOOKUP(B1314,Sheet1!AU:AZ,4,FALSE)</f>
        <v>174.68</v>
      </c>
      <c r="M1314" s="62">
        <f>E1314*0.1+F1314*0.2+G1314*2+H1314*0.2+I1314*0.1+VLOOKUP(B1314,Sheet1!AU:AZ,5,FALSE)</f>
        <v>94.1</v>
      </c>
      <c r="N1314" s="62">
        <f>E1314*0.1+F1314*0.2+G1314*0.2+H1314*2+I1314*0.1+VLOOKUP(B1314,Sheet1!AU:AZ,6,FALSE)</f>
        <v>94.1</v>
      </c>
      <c r="O1314" s="62">
        <f t="shared" si="388"/>
        <v>-9.4</v>
      </c>
      <c r="P1314" s="62">
        <f t="shared" si="389"/>
        <v>55.7</v>
      </c>
      <c r="R1314" s="9">
        <f t="shared" si="383"/>
        <v>49</v>
      </c>
      <c r="S1314" s="9">
        <f t="shared" si="372"/>
        <v>342.44</v>
      </c>
      <c r="T1314" s="9">
        <f t="shared" si="373"/>
        <v>54.8</v>
      </c>
      <c r="U1314" s="66">
        <f t="shared" si="384"/>
        <v>563</v>
      </c>
      <c r="V1314" s="9">
        <f t="shared" si="385"/>
        <v>675.6</v>
      </c>
      <c r="W1314" s="67">
        <f t="shared" si="386"/>
        <v>270</v>
      </c>
      <c r="Y1314" s="69">
        <f>VLOOKUP(D1314,Sheet2!P:Q,2,FALSE)</f>
        <v>105</v>
      </c>
      <c r="AB1314" s="4" t="str">
        <f>IF('表格编辑 '!D1581="monster","普通","BOSS")</f>
        <v>BOSS</v>
      </c>
      <c r="AD1314" s="50">
        <f>VLOOKUP(D1314,映射!AK:AL,2,FALSE)</f>
        <v>4</v>
      </c>
      <c r="AE1314" s="50" t="s">
        <v>31</v>
      </c>
      <c r="AF1314" s="4">
        <f>VLOOKUP(AE1314,映射!AN:AO,2,FALSE)</f>
        <v>2.2</v>
      </c>
      <c r="AG1314" s="50">
        <v>3</v>
      </c>
      <c r="AH1314" s="70">
        <v>1</v>
      </c>
      <c r="AI1314" s="16">
        <f t="shared" si="374"/>
        <v>31013</v>
      </c>
      <c r="AJ1314" s="16">
        <f t="shared" si="375"/>
        <v>97</v>
      </c>
      <c r="AK1314" s="16">
        <f t="shared" si="376"/>
        <v>49</v>
      </c>
      <c r="AL1314" s="16" t="str">
        <f t="shared" si="377"/>
        <v>牛头怪</v>
      </c>
      <c r="AM1314" s="16">
        <f t="shared" si="378"/>
        <v>14863.2</v>
      </c>
      <c r="AN1314" s="16">
        <f t="shared" si="379"/>
        <v>2065.8</v>
      </c>
      <c r="AO1314" s="16">
        <f t="shared" si="387"/>
        <v>12797.4</v>
      </c>
      <c r="AP1314" s="16">
        <f t="shared" si="380"/>
        <v>13736.4</v>
      </c>
      <c r="AQ1314" s="16">
        <f t="shared" si="381"/>
        <v>1218.8</v>
      </c>
      <c r="AR1314" s="16">
        <f t="shared" si="382"/>
        <v>263</v>
      </c>
      <c r="AS1314" s="16"/>
      <c r="AT1314" s="16">
        <v>13.9</v>
      </c>
      <c r="AU1314" s="16">
        <v>13.9</v>
      </c>
      <c r="AV1314" s="16">
        <v>-58.3</v>
      </c>
      <c r="AW1314" s="16"/>
    </row>
    <row r="1315" spans="1:49">
      <c r="A1315" s="62">
        <f>'表格编辑 '!A1582</f>
        <v>31014</v>
      </c>
      <c r="B1315" s="62">
        <f>'表格编辑 '!B1582</f>
        <v>97</v>
      </c>
      <c r="C1315" s="62" t="str">
        <f>VLOOKUP(B1315,映射!A:B,2,FALSE)</f>
        <v>牛头怪</v>
      </c>
      <c r="D1315" s="62">
        <f>'表格编辑 '!E1582</f>
        <v>54</v>
      </c>
      <c r="E1315" s="62">
        <f>ROUNDUP((VLOOKUP(B1315,Sheet1!U:AA,3,FALSE)-2)*(0.042*(D1315-1)+0.2)+0.4,0)</f>
        <v>86</v>
      </c>
      <c r="F1315" s="62">
        <f>ROUNDUP((VLOOKUP(B1315,Sheet1!U:AA,4,FALSE)-2)*(0.042*(D1315-1)+0.2)+0.4,0)</f>
        <v>74</v>
      </c>
      <c r="G1315" s="62">
        <f>ROUNDUP((VLOOKUP(B1315,Sheet1!U:AA,5,FALSE)-2)*(0.042*(D1315-1)+0.2)+0.4,0)</f>
        <v>25</v>
      </c>
      <c r="H1315" s="62">
        <f>ROUNDUP((VLOOKUP(B1315,Sheet1!U:AA,6,FALSE)-2)*(0.042*(D1315-1)+0.2)+0.4,0)</f>
        <v>25</v>
      </c>
      <c r="I1315" s="62">
        <f>ROUNDUP((VLOOKUP(B1315,Sheet1!U:AA,7,FALSE)-2)*(0.042*(D1315-1)+0.2)+0.4,0)</f>
        <v>25</v>
      </c>
      <c r="J1315" s="62">
        <f>E1315*8+F1315*2+G1315*3+H1315*3+I1315*1+VLOOKUP(B1315,Sheet1!AU:AZ,2,FALSE)</f>
        <v>1031</v>
      </c>
      <c r="K1315" s="62">
        <f>E1315*1+F1315*2+G1315*2+H1315*2+I1315*10+VLOOKUP(B1315,Sheet1!AU:AZ,3,FALSE)</f>
        <v>604</v>
      </c>
      <c r="L1315" s="62">
        <f>E1315*0.1+F1315*2+G1315*0.2+H1315*0.26+I1315*0.1+VLOOKUP(B1315,Sheet1!AU:AZ,4,FALSE)</f>
        <v>190.6</v>
      </c>
      <c r="M1315" s="62">
        <f>E1315*0.1+F1315*0.2+G1315*2+H1315*0.2+I1315*0.1+VLOOKUP(B1315,Sheet1!AU:AZ,5,FALSE)</f>
        <v>100.9</v>
      </c>
      <c r="N1315" s="62">
        <f>E1315*0.1+F1315*0.2+G1315*0.2+H1315*2+I1315*0.1+VLOOKUP(B1315,Sheet1!AU:AZ,6,FALSE)</f>
        <v>100.9</v>
      </c>
      <c r="O1315" s="62">
        <f t="shared" si="388"/>
        <v>-10.7</v>
      </c>
      <c r="P1315" s="62">
        <f t="shared" si="389"/>
        <v>61.4</v>
      </c>
      <c r="R1315" s="9">
        <f t="shared" si="383"/>
        <v>54</v>
      </c>
      <c r="S1315" s="9">
        <f t="shared" si="372"/>
        <v>380.04</v>
      </c>
      <c r="T1315" s="9">
        <f t="shared" si="373"/>
        <v>58.8</v>
      </c>
      <c r="U1315" s="66">
        <f t="shared" si="384"/>
        <v>635</v>
      </c>
      <c r="V1315" s="9">
        <f t="shared" si="385"/>
        <v>762</v>
      </c>
      <c r="W1315" s="67">
        <f t="shared" si="386"/>
        <v>297</v>
      </c>
      <c r="Y1315" s="69">
        <f>VLOOKUP(D1315,Sheet2!P:Q,2,FALSE)</f>
        <v>120</v>
      </c>
      <c r="AB1315" s="4" t="str">
        <f>IF('表格编辑 '!D1582="monster","普通","BOSS")</f>
        <v>BOSS</v>
      </c>
      <c r="AD1315" s="50">
        <f>VLOOKUP(D1315,映射!AK:AL,2,FALSE)</f>
        <v>4</v>
      </c>
      <c r="AE1315" s="50" t="s">
        <v>31</v>
      </c>
      <c r="AF1315" s="4">
        <f>VLOOKUP(AE1315,映射!AN:AO,2,FALSE)</f>
        <v>2.2</v>
      </c>
      <c r="AG1315" s="50">
        <v>3</v>
      </c>
      <c r="AH1315" s="70">
        <v>1</v>
      </c>
      <c r="AI1315" s="16">
        <f t="shared" si="374"/>
        <v>31014</v>
      </c>
      <c r="AJ1315" s="16">
        <f t="shared" si="375"/>
        <v>97</v>
      </c>
      <c r="AK1315" s="16">
        <f t="shared" si="376"/>
        <v>54</v>
      </c>
      <c r="AL1315" s="16" t="str">
        <f t="shared" si="377"/>
        <v>牛头怪</v>
      </c>
      <c r="AM1315" s="16">
        <f t="shared" si="378"/>
        <v>16764</v>
      </c>
      <c r="AN1315" s="16">
        <f t="shared" si="379"/>
        <v>2268.2</v>
      </c>
      <c r="AO1315" s="16">
        <f t="shared" si="387"/>
        <v>14495.8</v>
      </c>
      <c r="AP1315" s="16">
        <f t="shared" si="380"/>
        <v>15526.8</v>
      </c>
      <c r="AQ1315" s="16">
        <f t="shared" si="381"/>
        <v>1328.8</v>
      </c>
      <c r="AR1315" s="16">
        <f t="shared" si="382"/>
        <v>286</v>
      </c>
      <c r="AS1315" s="16"/>
      <c r="AT1315" s="16">
        <v>16</v>
      </c>
      <c r="AU1315" s="16">
        <v>16</v>
      </c>
      <c r="AV1315" s="16">
        <v>-64.6</v>
      </c>
      <c r="AW1315" s="16"/>
    </row>
    <row r="1316" spans="1:49">
      <c r="A1316" s="62">
        <f>'表格编辑 '!A1583</f>
        <v>31015</v>
      </c>
      <c r="B1316" s="62">
        <f>'表格编辑 '!B1583</f>
        <v>97</v>
      </c>
      <c r="C1316" s="62" t="str">
        <f>VLOOKUP(B1316,映射!A:B,2,FALSE)</f>
        <v>牛头怪</v>
      </c>
      <c r="D1316" s="62">
        <f>'表格编辑 '!E1583</f>
        <v>59</v>
      </c>
      <c r="E1316" s="62">
        <f>ROUNDUP((VLOOKUP(B1316,Sheet1!U:AA,3,FALSE)-2)*(0.042*(D1316-1)+0.2)+0.4,0)</f>
        <v>93</v>
      </c>
      <c r="F1316" s="62">
        <f>ROUNDUP((VLOOKUP(B1316,Sheet1!U:AA,4,FALSE)-2)*(0.042*(D1316-1)+0.2)+0.4,0)</f>
        <v>80</v>
      </c>
      <c r="G1316" s="62">
        <f>ROUNDUP((VLOOKUP(B1316,Sheet1!U:AA,5,FALSE)-2)*(0.042*(D1316-1)+0.2)+0.4,0)</f>
        <v>27</v>
      </c>
      <c r="H1316" s="62">
        <f>ROUNDUP((VLOOKUP(B1316,Sheet1!U:AA,6,FALSE)-2)*(0.042*(D1316-1)+0.2)+0.4,0)</f>
        <v>27</v>
      </c>
      <c r="I1316" s="62">
        <f>ROUNDUP((VLOOKUP(B1316,Sheet1!U:AA,7,FALSE)-2)*(0.042*(D1316-1)+0.2)+0.4,0)</f>
        <v>27</v>
      </c>
      <c r="J1316" s="62">
        <f>E1316*8+F1316*2+G1316*3+H1316*3+I1316*1+VLOOKUP(B1316,Sheet1!AU:AZ,2,FALSE)</f>
        <v>1113</v>
      </c>
      <c r="K1316" s="62">
        <f>E1316*1+F1316*2+G1316*2+H1316*2+I1316*10+VLOOKUP(B1316,Sheet1!AU:AZ,3,FALSE)</f>
        <v>651</v>
      </c>
      <c r="L1316" s="62">
        <f>E1316*0.1+F1316*2+G1316*0.2+H1316*0.26+I1316*0.1+VLOOKUP(B1316,Sheet1!AU:AZ,4,FALSE)</f>
        <v>204.42</v>
      </c>
      <c r="M1316" s="62">
        <f>E1316*0.1+F1316*0.2+G1316*2+H1316*0.2+I1316*0.1+VLOOKUP(B1316,Sheet1!AU:AZ,5,FALSE)</f>
        <v>107.4</v>
      </c>
      <c r="N1316" s="62">
        <f>E1316*0.1+F1316*0.2+G1316*0.2+H1316*2+I1316*0.1+VLOOKUP(B1316,Sheet1!AU:AZ,6,FALSE)</f>
        <v>107.4</v>
      </c>
      <c r="O1316" s="62">
        <f t="shared" si="388"/>
        <v>-11.6</v>
      </c>
      <c r="P1316" s="62">
        <f t="shared" si="389"/>
        <v>66.4</v>
      </c>
      <c r="R1316" s="9">
        <f t="shared" si="383"/>
        <v>59</v>
      </c>
      <c r="S1316" s="9">
        <f t="shared" si="372"/>
        <v>402.64</v>
      </c>
      <c r="T1316" s="9">
        <f t="shared" si="373"/>
        <v>62.8</v>
      </c>
      <c r="U1316" s="66">
        <f t="shared" si="384"/>
        <v>671</v>
      </c>
      <c r="V1316" s="9">
        <f t="shared" si="385"/>
        <v>805.2</v>
      </c>
      <c r="W1316" s="67">
        <f t="shared" si="386"/>
        <v>320</v>
      </c>
      <c r="Y1316" s="69">
        <f>VLOOKUP(D1316,Sheet2!P:Q,2,FALSE)</f>
        <v>120</v>
      </c>
      <c r="AB1316" s="4" t="str">
        <f>IF('表格编辑 '!D1583="monster","普通","BOSS")</f>
        <v>BOSS</v>
      </c>
      <c r="AD1316" s="50">
        <f>VLOOKUP(D1316,映射!AK:AL,2,FALSE)</f>
        <v>4</v>
      </c>
      <c r="AE1316" s="50" t="s">
        <v>31</v>
      </c>
      <c r="AF1316" s="4">
        <f>VLOOKUP(AE1316,映射!AN:AO,2,FALSE)</f>
        <v>2.2</v>
      </c>
      <c r="AG1316" s="50">
        <v>3</v>
      </c>
      <c r="AH1316" s="70">
        <v>1</v>
      </c>
      <c r="AI1316" s="16">
        <f t="shared" si="374"/>
        <v>31015</v>
      </c>
      <c r="AJ1316" s="16">
        <f t="shared" si="375"/>
        <v>97</v>
      </c>
      <c r="AK1316" s="16">
        <f t="shared" si="376"/>
        <v>59</v>
      </c>
      <c r="AL1316" s="16" t="str">
        <f t="shared" si="377"/>
        <v>牛头怪</v>
      </c>
      <c r="AM1316" s="16">
        <f t="shared" si="378"/>
        <v>17714.4</v>
      </c>
      <c r="AN1316" s="16">
        <f t="shared" si="379"/>
        <v>2448.6</v>
      </c>
      <c r="AO1316" s="16">
        <f t="shared" si="387"/>
        <v>15265.8</v>
      </c>
      <c r="AP1316" s="16">
        <f t="shared" si="380"/>
        <v>16378.8</v>
      </c>
      <c r="AQ1316" s="16">
        <f t="shared" si="381"/>
        <v>1432.2</v>
      </c>
      <c r="AR1316" s="16">
        <f t="shared" si="382"/>
        <v>307</v>
      </c>
      <c r="AS1316" s="16"/>
      <c r="AT1316" s="16">
        <v>18</v>
      </c>
      <c r="AU1316" s="16">
        <v>18</v>
      </c>
      <c r="AV1316" s="16">
        <v>-70.6</v>
      </c>
      <c r="AW1316" s="16"/>
    </row>
    <row r="1317" spans="1:49">
      <c r="A1317" s="62">
        <f>'表格编辑 '!A1584</f>
        <v>31016</v>
      </c>
      <c r="B1317" s="62">
        <f>'表格编辑 '!B1584</f>
        <v>97</v>
      </c>
      <c r="C1317" s="62" t="str">
        <f>VLOOKUP(B1317,映射!A:B,2,FALSE)</f>
        <v>牛头怪</v>
      </c>
      <c r="D1317" s="62">
        <f>'表格编辑 '!E1584</f>
        <v>60</v>
      </c>
      <c r="E1317" s="62">
        <f>ROUNDUP((VLOOKUP(B1317,Sheet1!U:AA,3,FALSE)-2)*(0.042*(D1317-1)+0.2)+0.4,0)</f>
        <v>95</v>
      </c>
      <c r="F1317" s="62">
        <f>ROUNDUP((VLOOKUP(B1317,Sheet1!U:AA,4,FALSE)-2)*(0.042*(D1317-1)+0.2)+0.4,0)</f>
        <v>81</v>
      </c>
      <c r="G1317" s="62">
        <f>ROUNDUP((VLOOKUP(B1317,Sheet1!U:AA,5,FALSE)-2)*(0.042*(D1317-1)+0.2)+0.4,0)</f>
        <v>28</v>
      </c>
      <c r="H1317" s="62">
        <f>ROUNDUP((VLOOKUP(B1317,Sheet1!U:AA,6,FALSE)-2)*(0.042*(D1317-1)+0.2)+0.4,0)</f>
        <v>28</v>
      </c>
      <c r="I1317" s="62">
        <f>ROUNDUP((VLOOKUP(B1317,Sheet1!U:AA,7,FALSE)-2)*(0.042*(D1317-1)+0.2)+0.4,0)</f>
        <v>28</v>
      </c>
      <c r="J1317" s="62">
        <f>E1317*8+F1317*2+G1317*3+H1317*3+I1317*1+VLOOKUP(B1317,Sheet1!AU:AZ,2,FALSE)</f>
        <v>1138</v>
      </c>
      <c r="K1317" s="62">
        <f>E1317*1+F1317*2+G1317*2+H1317*2+I1317*10+VLOOKUP(B1317,Sheet1!AU:AZ,3,FALSE)</f>
        <v>669</v>
      </c>
      <c r="L1317" s="62">
        <f>E1317*0.1+F1317*2+G1317*0.2+H1317*0.26+I1317*0.1+VLOOKUP(B1317,Sheet1!AU:AZ,4,FALSE)</f>
        <v>207.18</v>
      </c>
      <c r="M1317" s="62">
        <f>E1317*0.1+F1317*0.2+G1317*2+H1317*0.2+I1317*0.1+VLOOKUP(B1317,Sheet1!AU:AZ,5,FALSE)</f>
        <v>110.1</v>
      </c>
      <c r="N1317" s="62">
        <f>E1317*0.1+F1317*0.2+G1317*0.2+H1317*2+I1317*0.1+VLOOKUP(B1317,Sheet1!AU:AZ,6,FALSE)</f>
        <v>110.1</v>
      </c>
      <c r="O1317" s="62">
        <f t="shared" si="388"/>
        <v>-11.4</v>
      </c>
      <c r="P1317" s="62">
        <f t="shared" si="389"/>
        <v>67.9</v>
      </c>
      <c r="R1317" s="9">
        <f t="shared" si="383"/>
        <v>60</v>
      </c>
      <c r="S1317" s="9">
        <f t="shared" si="372"/>
        <v>427.16</v>
      </c>
      <c r="T1317" s="9">
        <f t="shared" si="373"/>
        <v>63.6</v>
      </c>
      <c r="U1317" s="66">
        <f t="shared" si="384"/>
        <v>723</v>
      </c>
      <c r="V1317" s="9">
        <f t="shared" si="385"/>
        <v>867.6</v>
      </c>
      <c r="W1317" s="67">
        <f t="shared" si="386"/>
        <v>324</v>
      </c>
      <c r="Y1317" s="69">
        <f>VLOOKUP(D1317,Sheet2!P:Q,2,FALSE)</f>
        <v>140</v>
      </c>
      <c r="AB1317" s="4" t="str">
        <f>IF('表格编辑 '!D1584="monster","普通","BOSS")</f>
        <v>BOSS</v>
      </c>
      <c r="AD1317" s="50">
        <f>VLOOKUP(D1317,映射!AK:AL,2,FALSE)</f>
        <v>4</v>
      </c>
      <c r="AE1317" s="50" t="s">
        <v>31</v>
      </c>
      <c r="AF1317" s="4">
        <f>VLOOKUP(AE1317,映射!AN:AO,2,FALSE)</f>
        <v>2.2</v>
      </c>
      <c r="AG1317" s="50">
        <v>3</v>
      </c>
      <c r="AH1317" s="70">
        <v>1</v>
      </c>
      <c r="AI1317" s="16">
        <f t="shared" si="374"/>
        <v>31016</v>
      </c>
      <c r="AJ1317" s="16">
        <f t="shared" si="375"/>
        <v>97</v>
      </c>
      <c r="AK1317" s="16">
        <f t="shared" si="376"/>
        <v>60</v>
      </c>
      <c r="AL1317" s="16" t="str">
        <f t="shared" si="377"/>
        <v>牛头怪</v>
      </c>
      <c r="AM1317" s="16">
        <f t="shared" si="378"/>
        <v>19087.2</v>
      </c>
      <c r="AN1317" s="16">
        <f t="shared" si="379"/>
        <v>2503.6</v>
      </c>
      <c r="AO1317" s="16">
        <f t="shared" si="387"/>
        <v>16583.6</v>
      </c>
      <c r="AP1317" s="16">
        <f t="shared" si="380"/>
        <v>17721.6</v>
      </c>
      <c r="AQ1317" s="16">
        <f t="shared" si="381"/>
        <v>1471.8</v>
      </c>
      <c r="AR1317" s="16">
        <f t="shared" si="382"/>
        <v>311</v>
      </c>
      <c r="AS1317" s="16"/>
      <c r="AT1317" s="16">
        <v>17.6</v>
      </c>
      <c r="AU1317" s="16">
        <v>17.6</v>
      </c>
      <c r="AV1317" s="16">
        <v>-77.7</v>
      </c>
      <c r="AW1317" s="16"/>
    </row>
    <row r="1318" spans="1:49">
      <c r="A1318" s="62">
        <f>'表格编辑 '!A1585</f>
        <v>31017</v>
      </c>
      <c r="B1318" s="62">
        <f>'表格编辑 '!B1585</f>
        <v>10126</v>
      </c>
      <c r="C1318" s="62" t="str">
        <f>VLOOKUP(B1318,映射!A:B,2,FALSE)</f>
        <v>金怪</v>
      </c>
      <c r="D1318" s="62">
        <f>'表格编辑 '!E1585</f>
        <v>29</v>
      </c>
      <c r="E1318" s="62">
        <f>ROUNDUP((VLOOKUP(B1318,Sheet1!U:AA,3,FALSE)-2)*(0.042*(D1318-1)+0.2)+0.4,0)</f>
        <v>45</v>
      </c>
      <c r="F1318" s="62">
        <f>ROUNDUP((VLOOKUP(B1318,Sheet1!U:AA,4,FALSE)-2)*(0.042*(D1318-1)+0.2)+0.4,0)</f>
        <v>55</v>
      </c>
      <c r="G1318" s="62">
        <f>ROUNDUP((VLOOKUP(B1318,Sheet1!U:AA,5,FALSE)-2)*(0.042*(D1318-1)+0.2)+0.4,0)</f>
        <v>53</v>
      </c>
      <c r="H1318" s="62">
        <f>ROUNDUP((VLOOKUP(B1318,Sheet1!U:AA,6,FALSE)-2)*(0.042*(D1318-1)+0.2)+0.4,0)</f>
        <v>19</v>
      </c>
      <c r="I1318" s="62">
        <f>ROUNDUP((VLOOKUP(B1318,Sheet1!U:AA,7,FALSE)-2)*(0.042*(D1318-1)+0.2)+0.4,0)</f>
        <v>26</v>
      </c>
      <c r="J1318" s="62">
        <f>E1318*8+F1318*2+G1318*3+H1318*3+I1318*1+VLOOKUP(B1318,Sheet1!AU:AZ,2,FALSE)</f>
        <v>802</v>
      </c>
      <c r="K1318" s="62">
        <f>E1318*1+F1318*2+G1318*2+H1318*2+I1318*10+VLOOKUP(B1318,Sheet1!AU:AZ,3,FALSE)</f>
        <v>597</v>
      </c>
      <c r="L1318" s="62">
        <f>E1318*0.1+F1318*2+G1318*0.2+H1318*0.26+I1318*0.1+VLOOKUP(B1318,Sheet1!AU:AZ,4,FALSE)</f>
        <v>185.64</v>
      </c>
      <c r="M1318" s="62">
        <f>E1318*0.1+F1318*0.2+G1318*2+H1318*0.2+I1318*0.1+VLOOKUP(B1318,Sheet1!AU:AZ,5,FALSE)</f>
        <v>180.9</v>
      </c>
      <c r="N1318" s="62">
        <f>E1318*0.1+F1318*0.2+G1318*0.2+H1318*2+I1318*0.1+VLOOKUP(B1318,Sheet1!AU:AZ,6,FALSE)</f>
        <v>88.7</v>
      </c>
      <c r="O1318" s="62">
        <f t="shared" si="388"/>
        <v>10.5</v>
      </c>
      <c r="P1318" s="62">
        <f t="shared" si="389"/>
        <v>26.4</v>
      </c>
      <c r="R1318" s="9">
        <f t="shared" si="383"/>
        <v>29</v>
      </c>
      <c r="S1318" s="9">
        <f t="shared" si="372"/>
        <v>185.04</v>
      </c>
      <c r="T1318" s="9">
        <f t="shared" si="373"/>
        <v>38.8</v>
      </c>
      <c r="U1318" s="66">
        <f t="shared" si="384"/>
        <v>141</v>
      </c>
      <c r="V1318" s="9">
        <f t="shared" si="385"/>
        <v>169.2</v>
      </c>
      <c r="W1318" s="67">
        <f t="shared" si="386"/>
        <v>343</v>
      </c>
      <c r="Y1318" s="69">
        <f>VLOOKUP(D1318,Sheet2!P:Q,2,FALSE)</f>
        <v>38</v>
      </c>
      <c r="AB1318" s="4" t="str">
        <f>IF('表格编辑 '!D1585="monster","普通","BOSS")</f>
        <v>普通</v>
      </c>
      <c r="AD1318" s="50">
        <f>VLOOKUP(D1318,映射!AK:AL,2,FALSE)</f>
        <v>3</v>
      </c>
      <c r="AE1318" s="50" t="s">
        <v>37</v>
      </c>
      <c r="AF1318" s="4">
        <f>VLOOKUP(AE1318,映射!AN:AO,2,FALSE)</f>
        <v>2</v>
      </c>
      <c r="AG1318" s="50">
        <v>2</v>
      </c>
      <c r="AH1318" s="70">
        <v>1</v>
      </c>
      <c r="AI1318" s="16">
        <f t="shared" si="374"/>
        <v>31017</v>
      </c>
      <c r="AJ1318" s="16">
        <f t="shared" si="375"/>
        <v>10126</v>
      </c>
      <c r="AK1318" s="16">
        <f t="shared" si="376"/>
        <v>29</v>
      </c>
      <c r="AL1318" s="16" t="str">
        <f t="shared" si="377"/>
        <v>金怪</v>
      </c>
      <c r="AM1318" s="16">
        <f t="shared" si="378"/>
        <v>1692</v>
      </c>
      <c r="AN1318" s="16">
        <f t="shared" si="379"/>
        <v>1604</v>
      </c>
      <c r="AO1318" s="16">
        <f t="shared" si="387"/>
        <v>88</v>
      </c>
      <c r="AP1318" s="16">
        <f t="shared" si="380"/>
        <v>890</v>
      </c>
      <c r="AQ1318" s="16">
        <f t="shared" si="381"/>
        <v>1194</v>
      </c>
      <c r="AR1318" s="16">
        <f t="shared" si="382"/>
        <v>279</v>
      </c>
      <c r="AS1318" s="16"/>
      <c r="AT1318" s="16">
        <v>96.3</v>
      </c>
      <c r="AU1318" s="16">
        <v>27.9</v>
      </c>
      <c r="AV1318" s="16">
        <v>11.5</v>
      </c>
      <c r="AW1318" s="16"/>
    </row>
    <row r="1319" spans="1:49">
      <c r="A1319" s="62">
        <f>'表格编辑 '!A1586</f>
        <v>31018</v>
      </c>
      <c r="B1319" s="62">
        <f>'表格编辑 '!B1586</f>
        <v>10072</v>
      </c>
      <c r="C1319" s="62" t="str">
        <f>VLOOKUP(B1319,映射!A:B,2,FALSE)</f>
        <v>致命螳螂</v>
      </c>
      <c r="D1319" s="62">
        <f>'表格编辑 '!E1586</f>
        <v>29</v>
      </c>
      <c r="E1319" s="62">
        <f>ROUNDUP((VLOOKUP(B1319,Sheet1!U:AA,3,FALSE)-2)*(0.042*(D1319-1)+0.2)+0.4,0)</f>
        <v>35</v>
      </c>
      <c r="F1319" s="62">
        <f>ROUNDUP((VLOOKUP(B1319,Sheet1!U:AA,4,FALSE)-2)*(0.042*(D1319-1)+0.2)+0.4,0)</f>
        <v>57</v>
      </c>
      <c r="G1319" s="62">
        <f>ROUNDUP((VLOOKUP(B1319,Sheet1!U:AA,5,FALSE)-2)*(0.042*(D1319-1)+0.2)+0.4,0)</f>
        <v>31</v>
      </c>
      <c r="H1319" s="62">
        <f>ROUNDUP((VLOOKUP(B1319,Sheet1!U:AA,6,FALSE)-2)*(0.042*(D1319-1)+0.2)+0.4,0)</f>
        <v>42</v>
      </c>
      <c r="I1319" s="62">
        <f>ROUNDUP((VLOOKUP(B1319,Sheet1!U:AA,7,FALSE)-2)*(0.042*(D1319-1)+0.2)+0.4,0)</f>
        <v>17</v>
      </c>
      <c r="J1319" s="62">
        <f>E1319*8+F1319*2+G1319*3+H1319*3+I1319*1+VLOOKUP(B1319,Sheet1!AU:AZ,2,FALSE)</f>
        <v>691</v>
      </c>
      <c r="K1319" s="62">
        <f>E1319*1+F1319*2+G1319*2+H1319*2+I1319*10+VLOOKUP(B1319,Sheet1!AU:AZ,3,FALSE)</f>
        <v>489</v>
      </c>
      <c r="L1319" s="62">
        <f>E1319*0.1+F1319*2+G1319*0.2+H1319*0.26+I1319*0.1+VLOOKUP(B1319,Sheet1!AU:AZ,4,FALSE)</f>
        <v>186.32</v>
      </c>
      <c r="M1319" s="62">
        <f>E1319*0.1+F1319*0.2+G1319*2+H1319*0.2+I1319*0.1+VLOOKUP(B1319,Sheet1!AU:AZ,5,FALSE)</f>
        <v>114</v>
      </c>
      <c r="N1319" s="62">
        <f>E1319*0.1+F1319*0.2+G1319*0.2+H1319*2+I1319*0.1+VLOOKUP(B1319,Sheet1!AU:AZ,6,FALSE)</f>
        <v>151.8</v>
      </c>
      <c r="O1319" s="62">
        <f t="shared" si="388"/>
        <v>-0.599999999999998</v>
      </c>
      <c r="P1319" s="62">
        <f t="shared" si="389"/>
        <v>25.9</v>
      </c>
      <c r="R1319" s="9">
        <f t="shared" si="383"/>
        <v>29</v>
      </c>
      <c r="S1319" s="9">
        <f t="shared" si="372"/>
        <v>185.04</v>
      </c>
      <c r="T1319" s="9">
        <f t="shared" si="373"/>
        <v>38.8</v>
      </c>
      <c r="U1319" s="66">
        <f t="shared" si="384"/>
        <v>195</v>
      </c>
      <c r="V1319" s="9">
        <f t="shared" si="385"/>
        <v>234</v>
      </c>
      <c r="W1319" s="67">
        <f t="shared" si="386"/>
        <v>345</v>
      </c>
      <c r="Y1319" s="69">
        <f>VLOOKUP(D1319,Sheet2!P:Q,2,FALSE)</f>
        <v>38</v>
      </c>
      <c r="AB1319" s="4" t="str">
        <f>IF('表格编辑 '!D1586="monster","普通","BOSS")</f>
        <v>普通</v>
      </c>
      <c r="AD1319" s="50">
        <f>VLOOKUP(D1319,映射!AK:AL,2,FALSE)</f>
        <v>3</v>
      </c>
      <c r="AE1319" s="50" t="s">
        <v>37</v>
      </c>
      <c r="AF1319" s="4">
        <f>VLOOKUP(AE1319,映射!AN:AO,2,FALSE)</f>
        <v>2</v>
      </c>
      <c r="AG1319" s="50">
        <v>2</v>
      </c>
      <c r="AH1319" s="70">
        <v>1</v>
      </c>
      <c r="AI1319" s="16">
        <f t="shared" si="374"/>
        <v>31018</v>
      </c>
      <c r="AJ1319" s="16">
        <f t="shared" si="375"/>
        <v>10072</v>
      </c>
      <c r="AK1319" s="16">
        <f t="shared" si="376"/>
        <v>29</v>
      </c>
      <c r="AL1319" s="16" t="str">
        <f t="shared" si="377"/>
        <v>致命螳螂</v>
      </c>
      <c r="AM1319" s="16">
        <f t="shared" si="378"/>
        <v>2340</v>
      </c>
      <c r="AN1319" s="16">
        <f t="shared" si="379"/>
        <v>1382</v>
      </c>
      <c r="AO1319" s="16">
        <f t="shared" si="387"/>
        <v>958</v>
      </c>
      <c r="AP1319" s="16">
        <f t="shared" si="380"/>
        <v>1649</v>
      </c>
      <c r="AQ1319" s="16">
        <f t="shared" si="381"/>
        <v>978</v>
      </c>
      <c r="AR1319" s="16">
        <f t="shared" si="382"/>
        <v>280</v>
      </c>
      <c r="AS1319" s="16"/>
      <c r="AT1319" s="16">
        <v>53.8</v>
      </c>
      <c r="AU1319" s="16">
        <v>71.8</v>
      </c>
      <c r="AV1319" s="16">
        <v>-0.0999999999999996</v>
      </c>
      <c r="AW1319" s="16"/>
    </row>
    <row r="1320" spans="1:49">
      <c r="A1320" s="62">
        <f>'表格编辑 '!A1587</f>
        <v>31019</v>
      </c>
      <c r="B1320" s="62">
        <f>'表格编辑 '!B1587</f>
        <v>10132</v>
      </c>
      <c r="C1320" s="62" t="str">
        <f>VLOOKUP(B1320,映射!A:B,2,FALSE)</f>
        <v>蜥蝪斗士</v>
      </c>
      <c r="D1320" s="62">
        <f>'表格编辑 '!E1587</f>
        <v>29</v>
      </c>
      <c r="E1320" s="62">
        <f>ROUNDUP((VLOOKUP(B1320,Sheet1!U:AA,3,FALSE)-2)*(0.042*(D1320-1)+0.2)+0.4,0)</f>
        <v>23</v>
      </c>
      <c r="F1320" s="62">
        <f>ROUNDUP((VLOOKUP(B1320,Sheet1!U:AA,4,FALSE)-2)*(0.042*(D1320-1)+0.2)+0.4,0)</f>
        <v>49</v>
      </c>
      <c r="G1320" s="62">
        <f>ROUNDUP((VLOOKUP(B1320,Sheet1!U:AA,5,FALSE)-2)*(0.042*(D1320-1)+0.2)+0.4,0)</f>
        <v>49</v>
      </c>
      <c r="H1320" s="62">
        <f>ROUNDUP((VLOOKUP(B1320,Sheet1!U:AA,6,FALSE)-2)*(0.042*(D1320-1)+0.2)+0.4,0)</f>
        <v>9</v>
      </c>
      <c r="I1320" s="62">
        <f>ROUNDUP((VLOOKUP(B1320,Sheet1!U:AA,7,FALSE)-2)*(0.042*(D1320-1)+0.2)+0.4,0)</f>
        <v>12</v>
      </c>
      <c r="J1320" s="62">
        <f>E1320*8+F1320*2+G1320*3+H1320*3+I1320*1+VLOOKUP(B1320,Sheet1!AU:AZ,2,FALSE)</f>
        <v>505</v>
      </c>
      <c r="K1320" s="62">
        <f>E1320*1+F1320*2+G1320*2+H1320*2+I1320*10+VLOOKUP(B1320,Sheet1!AU:AZ,3,FALSE)</f>
        <v>373</v>
      </c>
      <c r="L1320" s="62">
        <f>E1320*0.1+F1320*2+G1320*0.2+H1320*0.26+I1320*0.1+VLOOKUP(B1320,Sheet1!AU:AZ,4,FALSE)</f>
        <v>152.64</v>
      </c>
      <c r="M1320" s="62">
        <f>E1320*0.1+F1320*0.2+G1320*2+H1320*0.2+I1320*0.1+VLOOKUP(B1320,Sheet1!AU:AZ,5,FALSE)</f>
        <v>152.1</v>
      </c>
      <c r="N1320" s="62">
        <f>E1320*0.1+F1320*0.2+G1320*0.2+H1320*2+I1320*0.1+VLOOKUP(B1320,Sheet1!AU:AZ,6,FALSE)</f>
        <v>53.1</v>
      </c>
      <c r="O1320" s="62">
        <f t="shared" si="388"/>
        <v>6.7</v>
      </c>
      <c r="P1320" s="62">
        <f t="shared" si="389"/>
        <v>9.2</v>
      </c>
      <c r="R1320" s="9">
        <f t="shared" si="383"/>
        <v>29</v>
      </c>
      <c r="S1320" s="9">
        <f t="shared" si="372"/>
        <v>185.04</v>
      </c>
      <c r="T1320" s="9">
        <f t="shared" si="373"/>
        <v>38.8</v>
      </c>
      <c r="U1320" s="66">
        <f t="shared" si="384"/>
        <v>160</v>
      </c>
      <c r="V1320" s="9">
        <f t="shared" si="385"/>
        <v>192</v>
      </c>
      <c r="W1320" s="67">
        <f t="shared" si="386"/>
        <v>260</v>
      </c>
      <c r="Y1320" s="69">
        <f>VLOOKUP(D1320,Sheet2!P:Q,2,FALSE)</f>
        <v>38</v>
      </c>
      <c r="AB1320" s="4" t="str">
        <f>IF('表格编辑 '!D1587="monster","普通","BOSS")</f>
        <v>普通</v>
      </c>
      <c r="AD1320" s="50">
        <f>VLOOKUP(D1320,映射!AK:AL,2,FALSE)</f>
        <v>3</v>
      </c>
      <c r="AE1320" s="50" t="s">
        <v>37</v>
      </c>
      <c r="AF1320" s="4">
        <f>VLOOKUP(AE1320,映射!AN:AO,2,FALSE)</f>
        <v>2</v>
      </c>
      <c r="AG1320" s="50">
        <v>2</v>
      </c>
      <c r="AH1320" s="70">
        <v>1</v>
      </c>
      <c r="AI1320" s="16">
        <f t="shared" si="374"/>
        <v>31019</v>
      </c>
      <c r="AJ1320" s="16">
        <f t="shared" si="375"/>
        <v>10132</v>
      </c>
      <c r="AK1320" s="16">
        <f t="shared" si="376"/>
        <v>29</v>
      </c>
      <c r="AL1320" s="16" t="str">
        <f t="shared" si="377"/>
        <v>蜥蝪斗士</v>
      </c>
      <c r="AM1320" s="16">
        <f t="shared" si="378"/>
        <v>1920</v>
      </c>
      <c r="AN1320" s="16">
        <f t="shared" si="379"/>
        <v>1010</v>
      </c>
      <c r="AO1320" s="16">
        <f t="shared" si="387"/>
        <v>910</v>
      </c>
      <c r="AP1320" s="16">
        <f t="shared" si="380"/>
        <v>1415</v>
      </c>
      <c r="AQ1320" s="16">
        <f t="shared" si="381"/>
        <v>746</v>
      </c>
      <c r="AR1320" s="16">
        <f t="shared" si="382"/>
        <v>229</v>
      </c>
      <c r="AS1320" s="16"/>
      <c r="AT1320" s="16">
        <v>90</v>
      </c>
      <c r="AU1320" s="16">
        <v>32.4</v>
      </c>
      <c r="AV1320" s="16">
        <v>5.8</v>
      </c>
      <c r="AW1320" s="16"/>
    </row>
    <row r="1321" spans="1:49">
      <c r="A1321" s="62">
        <f>'表格编辑 '!A1588</f>
        <v>31020</v>
      </c>
      <c r="B1321" s="62">
        <f>'表格编辑 '!B1588</f>
        <v>10101</v>
      </c>
      <c r="C1321" s="62" t="str">
        <f>VLOOKUP(B1321,映射!A:B,2,FALSE)</f>
        <v>风精</v>
      </c>
      <c r="D1321" s="62">
        <f>'表格编辑 '!E1588</f>
        <v>29</v>
      </c>
      <c r="E1321" s="62">
        <f>ROUNDUP((VLOOKUP(B1321,Sheet1!U:AA,3,FALSE)-2)*(0.042*(D1321-1)+0.2)+0.4,0)</f>
        <v>39</v>
      </c>
      <c r="F1321" s="62">
        <f>ROUNDUP((VLOOKUP(B1321,Sheet1!U:AA,4,FALSE)-2)*(0.042*(D1321-1)+0.2)+0.4,0)</f>
        <v>39</v>
      </c>
      <c r="G1321" s="62">
        <f>ROUNDUP((VLOOKUP(B1321,Sheet1!U:AA,5,FALSE)-2)*(0.042*(D1321-1)+0.2)+0.4,0)</f>
        <v>26</v>
      </c>
      <c r="H1321" s="62">
        <f>ROUNDUP((VLOOKUP(B1321,Sheet1!U:AA,6,FALSE)-2)*(0.042*(D1321-1)+0.2)+0.4,0)</f>
        <v>39</v>
      </c>
      <c r="I1321" s="62">
        <f>ROUNDUP((VLOOKUP(B1321,Sheet1!U:AA,7,FALSE)-2)*(0.042*(D1321-1)+0.2)+0.4,0)</f>
        <v>39</v>
      </c>
      <c r="J1321" s="62">
        <f>E1321*8+F1321*2+G1321*3+H1321*3+I1321*1+VLOOKUP(B1321,Sheet1!AU:AZ,2,FALSE)</f>
        <v>692</v>
      </c>
      <c r="K1321" s="62">
        <f>E1321*1+F1321*2+G1321*2+H1321*2+I1321*10+VLOOKUP(B1321,Sheet1!AU:AZ,3,FALSE)</f>
        <v>688</v>
      </c>
      <c r="L1321" s="62">
        <f>E1321*0.1+F1321*2+G1321*0.2+H1321*0.26+I1321*0.1+VLOOKUP(B1321,Sheet1!AU:AZ,4,FALSE)</f>
        <v>135.14</v>
      </c>
      <c r="M1321" s="62">
        <f>E1321*0.1+F1321*0.2+G1321*2+H1321*0.2+I1321*0.1+VLOOKUP(B1321,Sheet1!AU:AZ,5,FALSE)</f>
        <v>98.4</v>
      </c>
      <c r="N1321" s="62">
        <f>E1321*0.1+F1321*0.2+G1321*0.2+H1321*2+I1321*0.1+VLOOKUP(B1321,Sheet1!AU:AZ,6,FALSE)</f>
        <v>139.8</v>
      </c>
      <c r="O1321" s="62">
        <f t="shared" si="388"/>
        <v>16.9</v>
      </c>
      <c r="P1321" s="62">
        <f t="shared" si="389"/>
        <v>28.6</v>
      </c>
      <c r="R1321" s="9">
        <f t="shared" si="383"/>
        <v>29</v>
      </c>
      <c r="S1321" s="9">
        <f t="shared" si="372"/>
        <v>185.04</v>
      </c>
      <c r="T1321" s="9">
        <f t="shared" si="373"/>
        <v>38.8</v>
      </c>
      <c r="U1321" s="66">
        <f t="shared" si="384"/>
        <v>214</v>
      </c>
      <c r="V1321" s="9">
        <f t="shared" si="385"/>
        <v>256.8</v>
      </c>
      <c r="W1321" s="67">
        <f t="shared" si="386"/>
        <v>218</v>
      </c>
      <c r="Y1321" s="69">
        <f>VLOOKUP(D1321,Sheet2!P:Q,2,FALSE)</f>
        <v>38</v>
      </c>
      <c r="AB1321" s="4" t="str">
        <f>IF('表格编辑 '!D1588="monster","普通","BOSS")</f>
        <v>普通</v>
      </c>
      <c r="AD1321" s="50">
        <f>VLOOKUP(D1321,映射!AK:AL,2,FALSE)</f>
        <v>3</v>
      </c>
      <c r="AE1321" s="50" t="s">
        <v>37</v>
      </c>
      <c r="AF1321" s="4">
        <f>VLOOKUP(AE1321,映射!AN:AO,2,FALSE)</f>
        <v>2</v>
      </c>
      <c r="AG1321" s="50">
        <v>2</v>
      </c>
      <c r="AH1321" s="70">
        <v>1</v>
      </c>
      <c r="AI1321" s="16">
        <f t="shared" si="374"/>
        <v>31020</v>
      </c>
      <c r="AJ1321" s="16">
        <f t="shared" si="375"/>
        <v>10101</v>
      </c>
      <c r="AK1321" s="16">
        <f t="shared" si="376"/>
        <v>29</v>
      </c>
      <c r="AL1321" s="16" t="str">
        <f t="shared" si="377"/>
        <v>风精</v>
      </c>
      <c r="AM1321" s="16">
        <f t="shared" si="378"/>
        <v>2568</v>
      </c>
      <c r="AN1321" s="16">
        <f t="shared" si="379"/>
        <v>1384</v>
      </c>
      <c r="AO1321" s="16">
        <f t="shared" si="387"/>
        <v>1184</v>
      </c>
      <c r="AP1321" s="16">
        <f t="shared" si="380"/>
        <v>1876</v>
      </c>
      <c r="AQ1321" s="16">
        <f t="shared" si="381"/>
        <v>1376</v>
      </c>
      <c r="AR1321" s="16">
        <f t="shared" si="382"/>
        <v>203</v>
      </c>
      <c r="AS1321" s="16"/>
      <c r="AT1321" s="16">
        <v>67.6</v>
      </c>
      <c r="AU1321" s="16">
        <v>67.6</v>
      </c>
      <c r="AV1321" s="16">
        <v>13</v>
      </c>
      <c r="AW1321" s="16"/>
    </row>
    <row r="1322" spans="1:49">
      <c r="A1322" s="62">
        <f>'表格编辑 '!A1589</f>
        <v>31021</v>
      </c>
      <c r="B1322" s="62">
        <f>'表格编辑 '!B1589</f>
        <v>10108</v>
      </c>
      <c r="C1322" s="62" t="str">
        <f>VLOOKUP(B1322,映射!A:B,2,FALSE)</f>
        <v>丸子炸弹</v>
      </c>
      <c r="D1322" s="62">
        <f>'表格编辑 '!E1589</f>
        <v>29</v>
      </c>
      <c r="E1322" s="62">
        <f>ROUNDUP((VLOOKUP(B1322,Sheet1!U:AA,3,FALSE)-2)*(0.042*(D1322-1)+0.2)+0.4,0)</f>
        <v>22</v>
      </c>
      <c r="F1322" s="62">
        <f>ROUNDUP((VLOOKUP(B1322,Sheet1!U:AA,4,FALSE)-2)*(0.042*(D1322-1)+0.2)+0.4,0)</f>
        <v>22</v>
      </c>
      <c r="G1322" s="62">
        <f>ROUNDUP((VLOOKUP(B1322,Sheet1!U:AA,5,FALSE)-2)*(0.042*(D1322-1)+0.2)+0.4,0)</f>
        <v>8</v>
      </c>
      <c r="H1322" s="62">
        <f>ROUNDUP((VLOOKUP(B1322,Sheet1!U:AA,6,FALSE)-2)*(0.042*(D1322-1)+0.2)+0.4,0)</f>
        <v>28</v>
      </c>
      <c r="I1322" s="62">
        <f>ROUNDUP((VLOOKUP(B1322,Sheet1!U:AA,7,FALSE)-2)*(0.042*(D1322-1)+0.2)+0.4,0)</f>
        <v>63</v>
      </c>
      <c r="J1322" s="62">
        <f>E1322*8+F1322*2+G1322*3+H1322*3+I1322*1+VLOOKUP(B1322,Sheet1!AU:AZ,2,FALSE)</f>
        <v>426</v>
      </c>
      <c r="K1322" s="62">
        <f>E1322*1+F1322*2+G1322*2+H1322*2+I1322*10+VLOOKUP(B1322,Sheet1!AU:AZ,3,FALSE)</f>
        <v>842</v>
      </c>
      <c r="L1322" s="62">
        <f>E1322*0.1+F1322*2+G1322*0.2+H1322*0.26+I1322*0.1+VLOOKUP(B1322,Sheet1!AU:AZ,4,FALSE)</f>
        <v>78.38</v>
      </c>
      <c r="M1322" s="62">
        <f>E1322*0.1+F1322*0.2+G1322*2+H1322*0.2+I1322*0.1+VLOOKUP(B1322,Sheet1!AU:AZ,5,FALSE)</f>
        <v>41.5</v>
      </c>
      <c r="N1322" s="62">
        <f>E1322*0.1+F1322*0.2+G1322*0.2+H1322*2+I1322*0.1+VLOOKUP(B1322,Sheet1!AU:AZ,6,FALSE)</f>
        <v>106.5</v>
      </c>
      <c r="O1322" s="62">
        <f t="shared" si="388"/>
        <v>40.4</v>
      </c>
      <c r="P1322" s="62">
        <f t="shared" si="389"/>
        <v>13.9</v>
      </c>
      <c r="R1322" s="9">
        <f t="shared" si="383"/>
        <v>29</v>
      </c>
      <c r="S1322" s="9">
        <f t="shared" si="372"/>
        <v>185.04</v>
      </c>
      <c r="T1322" s="9">
        <f t="shared" si="373"/>
        <v>38.8</v>
      </c>
      <c r="U1322" s="66">
        <f t="shared" si="384"/>
        <v>332</v>
      </c>
      <c r="V1322" s="9">
        <f t="shared" si="385"/>
        <v>398.4</v>
      </c>
      <c r="W1322" s="67">
        <f t="shared" si="386"/>
        <v>95</v>
      </c>
      <c r="Y1322" s="69">
        <f>VLOOKUP(D1322,Sheet2!P:Q,2,FALSE)</f>
        <v>38</v>
      </c>
      <c r="AB1322" s="4" t="str">
        <f>IF('表格编辑 '!D1589="monster","普通","BOSS")</f>
        <v>普通</v>
      </c>
      <c r="AD1322" s="50">
        <f>VLOOKUP(D1322,映射!AK:AL,2,FALSE)</f>
        <v>3</v>
      </c>
      <c r="AE1322" s="50" t="s">
        <v>37</v>
      </c>
      <c r="AF1322" s="4">
        <f>VLOOKUP(AE1322,映射!AN:AO,2,FALSE)</f>
        <v>2</v>
      </c>
      <c r="AG1322" s="50">
        <v>2</v>
      </c>
      <c r="AH1322" s="70">
        <v>1</v>
      </c>
      <c r="AI1322" s="16">
        <f t="shared" si="374"/>
        <v>31021</v>
      </c>
      <c r="AJ1322" s="16">
        <f t="shared" si="375"/>
        <v>10108</v>
      </c>
      <c r="AK1322" s="16">
        <f t="shared" si="376"/>
        <v>29</v>
      </c>
      <c r="AL1322" s="16" t="str">
        <f t="shared" si="377"/>
        <v>丸子炸弹</v>
      </c>
      <c r="AM1322" s="16">
        <f t="shared" si="378"/>
        <v>3984</v>
      </c>
      <c r="AN1322" s="16">
        <f t="shared" si="379"/>
        <v>852</v>
      </c>
      <c r="AO1322" s="16">
        <f t="shared" si="387"/>
        <v>3132</v>
      </c>
      <c r="AP1322" s="16">
        <f t="shared" si="380"/>
        <v>3558</v>
      </c>
      <c r="AQ1322" s="16">
        <f t="shared" si="381"/>
        <v>1684</v>
      </c>
      <c r="AR1322" s="16">
        <f t="shared" si="382"/>
        <v>118</v>
      </c>
      <c r="AS1322" s="16"/>
      <c r="AT1322" s="16">
        <v>25.5</v>
      </c>
      <c r="AU1322" s="16">
        <v>45.3</v>
      </c>
      <c r="AV1322" s="16">
        <v>32.7</v>
      </c>
      <c r="AW1322" s="16"/>
    </row>
    <row r="1323" spans="1:49">
      <c r="A1323" s="62">
        <f>'表格编辑 '!A1590</f>
        <v>31022</v>
      </c>
      <c r="B1323" s="62">
        <f>'表格编辑 '!B1590</f>
        <v>10155</v>
      </c>
      <c r="C1323" s="62" t="str">
        <f>VLOOKUP(B1323,映射!A:B,2,FALSE)</f>
        <v>蜥蜴团</v>
      </c>
      <c r="D1323" s="62">
        <f>'表格编辑 '!E1590</f>
        <v>29</v>
      </c>
      <c r="E1323" s="62">
        <f>ROUNDUP((VLOOKUP(B1323,Sheet1!U:AA,3,FALSE)-2)*(0.042*(D1323-1)+0.2)+0.4,0)</f>
        <v>35</v>
      </c>
      <c r="F1323" s="62">
        <f>ROUNDUP((VLOOKUP(B1323,Sheet1!U:AA,4,FALSE)-2)*(0.042*(D1323-1)+0.2)+0.4,0)</f>
        <v>34</v>
      </c>
      <c r="G1323" s="62">
        <f>ROUNDUP((VLOOKUP(B1323,Sheet1!U:AA,5,FALSE)-2)*(0.042*(D1323-1)+0.2)+0.4,0)</f>
        <v>39</v>
      </c>
      <c r="H1323" s="62">
        <f>ROUNDUP((VLOOKUP(B1323,Sheet1!U:AA,6,FALSE)-2)*(0.042*(D1323-1)+0.2)+0.4,0)</f>
        <v>31</v>
      </c>
      <c r="I1323" s="62">
        <f>ROUNDUP((VLOOKUP(B1323,Sheet1!U:AA,7,FALSE)-2)*(0.042*(D1323-1)+0.2)+0.4,0)</f>
        <v>9</v>
      </c>
      <c r="J1323" s="62">
        <f>E1323*8+F1323*2+G1323*3+H1323*3+I1323*1+VLOOKUP(B1323,Sheet1!AU:AZ,2,FALSE)</f>
        <v>587</v>
      </c>
      <c r="K1323" s="62">
        <f>E1323*1+F1323*2+G1323*2+H1323*2+I1323*10+VLOOKUP(B1323,Sheet1!AU:AZ,3,FALSE)</f>
        <v>353</v>
      </c>
      <c r="L1323" s="62">
        <f>E1323*0.1+F1323*2+G1323*0.2+H1323*0.26+I1323*0.1+VLOOKUP(B1323,Sheet1!AU:AZ,4,FALSE)</f>
        <v>108.26</v>
      </c>
      <c r="M1323" s="62">
        <f>E1323*0.1+F1323*0.2+G1323*2+H1323*0.2+I1323*0.1+VLOOKUP(B1323,Sheet1!AU:AZ,5,FALSE)</f>
        <v>115.4</v>
      </c>
      <c r="N1323" s="62">
        <f>E1323*0.1+F1323*0.2+G1323*0.2+H1323*2+I1323*0.1+VLOOKUP(B1323,Sheet1!AU:AZ,6,FALSE)</f>
        <v>101</v>
      </c>
      <c r="O1323" s="62">
        <f t="shared" si="388"/>
        <v>-2</v>
      </c>
      <c r="P1323" s="62">
        <f t="shared" si="389"/>
        <v>26</v>
      </c>
      <c r="R1323" s="9">
        <f t="shared" si="383"/>
        <v>29</v>
      </c>
      <c r="S1323" s="9">
        <f t="shared" si="372"/>
        <v>185.04</v>
      </c>
      <c r="T1323" s="9">
        <f t="shared" si="373"/>
        <v>38.8</v>
      </c>
      <c r="U1323" s="66">
        <f t="shared" si="384"/>
        <v>193</v>
      </c>
      <c r="V1323" s="9">
        <f t="shared" si="385"/>
        <v>231.6</v>
      </c>
      <c r="W1323" s="67">
        <f t="shared" si="386"/>
        <v>157</v>
      </c>
      <c r="Y1323" s="69">
        <f>VLOOKUP(D1323,Sheet2!P:Q,2,FALSE)</f>
        <v>38</v>
      </c>
      <c r="AB1323" s="4" t="str">
        <f>IF('表格编辑 '!D1590="monster","普通","BOSS")</f>
        <v>普通</v>
      </c>
      <c r="AD1323" s="50">
        <f>VLOOKUP(D1323,映射!AK:AL,2,FALSE)</f>
        <v>3</v>
      </c>
      <c r="AE1323" s="50" t="s">
        <v>37</v>
      </c>
      <c r="AF1323" s="4">
        <f>VLOOKUP(AE1323,映射!AN:AO,2,FALSE)</f>
        <v>2</v>
      </c>
      <c r="AG1323" s="50">
        <v>2</v>
      </c>
      <c r="AH1323" s="70">
        <v>1</v>
      </c>
      <c r="AI1323" s="16">
        <f t="shared" si="374"/>
        <v>31022</v>
      </c>
      <c r="AJ1323" s="16">
        <f t="shared" si="375"/>
        <v>10155</v>
      </c>
      <c r="AK1323" s="16">
        <f t="shared" si="376"/>
        <v>29</v>
      </c>
      <c r="AL1323" s="16" t="str">
        <f t="shared" si="377"/>
        <v>蜥蜴团</v>
      </c>
      <c r="AM1323" s="16">
        <f t="shared" si="378"/>
        <v>2316</v>
      </c>
      <c r="AN1323" s="16">
        <f t="shared" si="379"/>
        <v>1174</v>
      </c>
      <c r="AO1323" s="16">
        <f t="shared" si="387"/>
        <v>1142</v>
      </c>
      <c r="AP1323" s="16">
        <f t="shared" si="380"/>
        <v>1729</v>
      </c>
      <c r="AQ1323" s="16">
        <f t="shared" si="381"/>
        <v>706</v>
      </c>
      <c r="AR1323" s="16">
        <f t="shared" si="382"/>
        <v>163</v>
      </c>
      <c r="AS1323" s="16"/>
      <c r="AT1323" s="16">
        <v>75.9</v>
      </c>
      <c r="AU1323" s="16">
        <v>65.1</v>
      </c>
      <c r="AV1323" s="16">
        <v>-1.8</v>
      </c>
      <c r="AW1323" s="16"/>
    </row>
    <row r="1324" spans="1:49">
      <c r="A1324" s="62">
        <f>'表格编辑 '!A1591</f>
        <v>31023</v>
      </c>
      <c r="B1324" s="62">
        <f>'表格编辑 '!B1591</f>
        <v>10125</v>
      </c>
      <c r="C1324" s="62" t="str">
        <f>VLOOKUP(B1324,映射!A:B,2,FALSE)</f>
        <v>银怪</v>
      </c>
      <c r="D1324" s="62">
        <f>'表格编辑 '!E1591</f>
        <v>29</v>
      </c>
      <c r="E1324" s="62">
        <f>ROUNDUP((VLOOKUP(B1324,Sheet1!U:AA,3,FALSE)-2)*(0.042*(D1324-1)+0.2)+0.4,0)</f>
        <v>26</v>
      </c>
      <c r="F1324" s="62">
        <f>ROUNDUP((VLOOKUP(B1324,Sheet1!U:AA,4,FALSE)-2)*(0.042*(D1324-1)+0.2)+0.4,0)</f>
        <v>49</v>
      </c>
      <c r="G1324" s="62">
        <f>ROUNDUP((VLOOKUP(B1324,Sheet1!U:AA,5,FALSE)-2)*(0.042*(D1324-1)+0.2)+0.4,0)</f>
        <v>64</v>
      </c>
      <c r="H1324" s="62">
        <f>ROUNDUP((VLOOKUP(B1324,Sheet1!U:AA,6,FALSE)-2)*(0.042*(D1324-1)+0.2)+0.4,0)</f>
        <v>23</v>
      </c>
      <c r="I1324" s="62">
        <f>ROUNDUP((VLOOKUP(B1324,Sheet1!U:AA,7,FALSE)-2)*(0.042*(D1324-1)+0.2)+0.4,0)</f>
        <v>35</v>
      </c>
      <c r="J1324" s="62">
        <f>E1324*8+F1324*2+G1324*3+H1324*3+I1324*1+VLOOKUP(B1324,Sheet1!AU:AZ,2,FALSE)</f>
        <v>653</v>
      </c>
      <c r="K1324" s="62">
        <f>E1324*1+F1324*2+G1324*2+H1324*2+I1324*10+VLOOKUP(B1324,Sheet1!AU:AZ,3,FALSE)</f>
        <v>701</v>
      </c>
      <c r="L1324" s="62">
        <f>E1324*0.1+F1324*2+G1324*0.2+H1324*0.26+I1324*0.1+VLOOKUP(B1324,Sheet1!AU:AZ,4,FALSE)</f>
        <v>171.88</v>
      </c>
      <c r="M1324" s="62">
        <f>E1324*0.1+F1324*0.2+G1324*2+H1324*0.2+I1324*0.1+VLOOKUP(B1324,Sheet1!AU:AZ,5,FALSE)</f>
        <v>210.5</v>
      </c>
      <c r="N1324" s="62">
        <f>E1324*0.1+F1324*0.2+G1324*0.2+H1324*2+I1324*0.1+VLOOKUP(B1324,Sheet1!AU:AZ,6,FALSE)</f>
        <v>101.7</v>
      </c>
      <c r="O1324" s="62">
        <f t="shared" si="388"/>
        <v>25.8</v>
      </c>
      <c r="P1324" s="62">
        <f t="shared" si="389"/>
        <v>10.6</v>
      </c>
      <c r="R1324" s="9">
        <f t="shared" si="383"/>
        <v>29</v>
      </c>
      <c r="S1324" s="9">
        <f t="shared" si="372"/>
        <v>185.04</v>
      </c>
      <c r="T1324" s="9">
        <f t="shared" si="373"/>
        <v>38.8</v>
      </c>
      <c r="U1324" s="66">
        <f t="shared" si="384"/>
        <v>126</v>
      </c>
      <c r="V1324" s="9">
        <f t="shared" si="385"/>
        <v>151.2</v>
      </c>
      <c r="W1324" s="67">
        <f t="shared" si="386"/>
        <v>308</v>
      </c>
      <c r="Y1324" s="69">
        <f>VLOOKUP(D1324,Sheet2!P:Q,2,FALSE)</f>
        <v>38</v>
      </c>
      <c r="AB1324" s="4" t="str">
        <f>IF('表格编辑 '!D1591="monster","普通","BOSS")</f>
        <v>普通</v>
      </c>
      <c r="AD1324" s="50">
        <f>VLOOKUP(D1324,映射!AK:AL,2,FALSE)</f>
        <v>3</v>
      </c>
      <c r="AE1324" s="50" t="s">
        <v>37</v>
      </c>
      <c r="AF1324" s="4">
        <f>VLOOKUP(AE1324,映射!AN:AO,2,FALSE)</f>
        <v>2</v>
      </c>
      <c r="AG1324" s="50">
        <v>2</v>
      </c>
      <c r="AH1324" s="70">
        <v>1</v>
      </c>
      <c r="AI1324" s="16">
        <f t="shared" si="374"/>
        <v>31023</v>
      </c>
      <c r="AJ1324" s="16">
        <f t="shared" si="375"/>
        <v>10125</v>
      </c>
      <c r="AK1324" s="16">
        <f t="shared" si="376"/>
        <v>29</v>
      </c>
      <c r="AL1324" s="16" t="str">
        <f t="shared" si="377"/>
        <v>银怪</v>
      </c>
      <c r="AM1324" s="16">
        <f t="shared" si="378"/>
        <v>1512</v>
      </c>
      <c r="AN1324" s="16">
        <f t="shared" si="379"/>
        <v>1306</v>
      </c>
      <c r="AO1324" s="16">
        <f t="shared" si="387"/>
        <v>206</v>
      </c>
      <c r="AP1324" s="16">
        <f t="shared" si="380"/>
        <v>859</v>
      </c>
      <c r="AQ1324" s="16">
        <f t="shared" si="381"/>
        <v>1402</v>
      </c>
      <c r="AR1324" s="16">
        <f t="shared" si="382"/>
        <v>258</v>
      </c>
      <c r="AS1324" s="16"/>
      <c r="AT1324" s="16">
        <v>112.7</v>
      </c>
      <c r="AU1324" s="16">
        <v>33.5</v>
      </c>
      <c r="AV1324" s="16">
        <v>16.8</v>
      </c>
      <c r="AW1324" s="16"/>
    </row>
    <row r="1325" spans="1:49">
      <c r="A1325" s="62">
        <f>'表格编辑 '!A1592</f>
        <v>31024</v>
      </c>
      <c r="B1325" s="62">
        <f>'表格编辑 '!B1592</f>
        <v>10035</v>
      </c>
      <c r="C1325" s="62" t="str">
        <f>VLOOKUP(B1325,映射!A:B,2,FALSE)</f>
        <v>鬼灵</v>
      </c>
      <c r="D1325" s="62">
        <f>'表格编辑 '!E1592</f>
        <v>29</v>
      </c>
      <c r="E1325" s="62">
        <f>ROUNDUP((VLOOKUP(B1325,Sheet1!U:AA,3,FALSE)-2)*(0.042*(D1325-1)+0.2)+0.4,0)</f>
        <v>11</v>
      </c>
      <c r="F1325" s="62">
        <f>ROUNDUP((VLOOKUP(B1325,Sheet1!U:AA,4,FALSE)-2)*(0.042*(D1325-1)+0.2)+0.4,0)</f>
        <v>27</v>
      </c>
      <c r="G1325" s="62">
        <f>ROUNDUP((VLOOKUP(B1325,Sheet1!U:AA,5,FALSE)-2)*(0.042*(D1325-1)+0.2)+0.4,0)</f>
        <v>35</v>
      </c>
      <c r="H1325" s="62">
        <f>ROUNDUP((VLOOKUP(B1325,Sheet1!U:AA,6,FALSE)-2)*(0.042*(D1325-1)+0.2)+0.4,0)</f>
        <v>33</v>
      </c>
      <c r="I1325" s="62">
        <f>ROUNDUP((VLOOKUP(B1325,Sheet1!U:AA,7,FALSE)-2)*(0.042*(D1325-1)+0.2)+0.4,0)</f>
        <v>44</v>
      </c>
      <c r="J1325" s="62">
        <f>E1325*8+F1325*2+G1325*3+H1325*3+I1325*1+VLOOKUP(B1325,Sheet1!AU:AZ,2,FALSE)</f>
        <v>410</v>
      </c>
      <c r="K1325" s="62">
        <f>E1325*1+F1325*2+G1325*2+H1325*2+I1325*10+VLOOKUP(B1325,Sheet1!AU:AZ,3,FALSE)</f>
        <v>661</v>
      </c>
      <c r="L1325" s="62">
        <f>E1325*0.1+F1325*2+G1325*0.2+H1325*0.26+I1325*0.1+VLOOKUP(B1325,Sheet1!AU:AZ,4,FALSE)</f>
        <v>95.08</v>
      </c>
      <c r="M1325" s="62">
        <f>E1325*0.1+F1325*0.2+G1325*2+H1325*0.2+I1325*0.1+VLOOKUP(B1325,Sheet1!AU:AZ,5,FALSE)</f>
        <v>107.5</v>
      </c>
      <c r="N1325" s="62">
        <f>E1325*0.1+F1325*0.2+G1325*0.2+H1325*2+I1325*0.1+VLOOKUP(B1325,Sheet1!AU:AZ,6,FALSE)</f>
        <v>103.9</v>
      </c>
      <c r="O1325" s="62">
        <f t="shared" si="388"/>
        <v>32.9</v>
      </c>
      <c r="P1325" s="62">
        <f t="shared" si="389"/>
        <v>4.8</v>
      </c>
      <c r="R1325" s="9">
        <f t="shared" si="383"/>
        <v>29</v>
      </c>
      <c r="S1325" s="9">
        <f t="shared" si="372"/>
        <v>185.04</v>
      </c>
      <c r="T1325" s="9">
        <f t="shared" si="373"/>
        <v>38.8</v>
      </c>
      <c r="U1325" s="66">
        <f t="shared" si="384"/>
        <v>202</v>
      </c>
      <c r="V1325" s="9">
        <f t="shared" si="385"/>
        <v>242.4</v>
      </c>
      <c r="W1325" s="67">
        <f t="shared" si="386"/>
        <v>129</v>
      </c>
      <c r="Y1325" s="69">
        <f>VLOOKUP(D1325,Sheet2!P:Q,2,FALSE)</f>
        <v>38</v>
      </c>
      <c r="AB1325" s="4" t="str">
        <f>IF('表格编辑 '!D1592="monster","普通","BOSS")</f>
        <v>普通</v>
      </c>
      <c r="AD1325" s="50">
        <f>VLOOKUP(D1325,映射!AK:AL,2,FALSE)</f>
        <v>3</v>
      </c>
      <c r="AE1325" s="50" t="s">
        <v>37</v>
      </c>
      <c r="AF1325" s="4">
        <f>VLOOKUP(AE1325,映射!AN:AO,2,FALSE)</f>
        <v>2</v>
      </c>
      <c r="AG1325" s="50">
        <v>2</v>
      </c>
      <c r="AH1325" s="70">
        <v>1</v>
      </c>
      <c r="AI1325" s="16">
        <f t="shared" si="374"/>
        <v>31024</v>
      </c>
      <c r="AJ1325" s="16">
        <f t="shared" si="375"/>
        <v>10035</v>
      </c>
      <c r="AK1325" s="16">
        <f t="shared" si="376"/>
        <v>29</v>
      </c>
      <c r="AL1325" s="16" t="str">
        <f t="shared" si="377"/>
        <v>鬼灵</v>
      </c>
      <c r="AM1325" s="16">
        <f t="shared" si="378"/>
        <v>2424</v>
      </c>
      <c r="AN1325" s="16">
        <f t="shared" si="379"/>
        <v>820</v>
      </c>
      <c r="AO1325" s="16">
        <f t="shared" si="387"/>
        <v>1604</v>
      </c>
      <c r="AP1325" s="16">
        <f t="shared" si="380"/>
        <v>2014</v>
      </c>
      <c r="AQ1325" s="16">
        <f t="shared" si="381"/>
        <v>1322</v>
      </c>
      <c r="AR1325" s="16">
        <f t="shared" si="382"/>
        <v>143</v>
      </c>
      <c r="AS1325" s="16"/>
      <c r="AT1325" s="16">
        <v>69.6</v>
      </c>
      <c r="AU1325" s="16">
        <v>66</v>
      </c>
      <c r="AV1325" s="16">
        <v>25.7</v>
      </c>
      <c r="AW1325" s="16"/>
    </row>
    <row r="1326" spans="1:49">
      <c r="A1326" s="62">
        <f>'表格编辑 '!A1593</f>
        <v>31025</v>
      </c>
      <c r="B1326" s="62">
        <f>'表格编辑 '!B1593</f>
        <v>10035</v>
      </c>
      <c r="C1326" s="62" t="str">
        <f>VLOOKUP(B1326,映射!A:B,2,FALSE)</f>
        <v>鬼灵</v>
      </c>
      <c r="D1326" s="62">
        <f>'表格编辑 '!E1593</f>
        <v>29</v>
      </c>
      <c r="E1326" s="62">
        <f>ROUNDUP((VLOOKUP(B1326,Sheet1!U:AA,3,FALSE)-2)*(0.042*(D1326-1)+0.2)+0.4,0)</f>
        <v>11</v>
      </c>
      <c r="F1326" s="62">
        <f>ROUNDUP((VLOOKUP(B1326,Sheet1!U:AA,4,FALSE)-2)*(0.042*(D1326-1)+0.2)+0.4,0)</f>
        <v>27</v>
      </c>
      <c r="G1326" s="62">
        <f>ROUNDUP((VLOOKUP(B1326,Sheet1!U:AA,5,FALSE)-2)*(0.042*(D1326-1)+0.2)+0.4,0)</f>
        <v>35</v>
      </c>
      <c r="H1326" s="62">
        <f>ROUNDUP((VLOOKUP(B1326,Sheet1!U:AA,6,FALSE)-2)*(0.042*(D1326-1)+0.2)+0.4,0)</f>
        <v>33</v>
      </c>
      <c r="I1326" s="62">
        <f>ROUNDUP((VLOOKUP(B1326,Sheet1!U:AA,7,FALSE)-2)*(0.042*(D1326-1)+0.2)+0.4,0)</f>
        <v>44</v>
      </c>
      <c r="J1326" s="62">
        <f>E1326*8+F1326*2+G1326*3+H1326*3+I1326*1+VLOOKUP(B1326,Sheet1!AU:AZ,2,FALSE)</f>
        <v>410</v>
      </c>
      <c r="K1326" s="62">
        <f>E1326*1+F1326*2+G1326*2+H1326*2+I1326*10+VLOOKUP(B1326,Sheet1!AU:AZ,3,FALSE)</f>
        <v>661</v>
      </c>
      <c r="L1326" s="62">
        <f>E1326*0.1+F1326*2+G1326*0.2+H1326*0.26+I1326*0.1+VLOOKUP(B1326,Sheet1!AU:AZ,4,FALSE)</f>
        <v>95.08</v>
      </c>
      <c r="M1326" s="62">
        <f>E1326*0.1+F1326*0.2+G1326*2+H1326*0.2+I1326*0.1+VLOOKUP(B1326,Sheet1!AU:AZ,5,FALSE)</f>
        <v>107.5</v>
      </c>
      <c r="N1326" s="62">
        <f>E1326*0.1+F1326*0.2+G1326*0.2+H1326*2+I1326*0.1+VLOOKUP(B1326,Sheet1!AU:AZ,6,FALSE)</f>
        <v>103.9</v>
      </c>
      <c r="O1326" s="62">
        <f t="shared" si="388"/>
        <v>32.9</v>
      </c>
      <c r="P1326" s="62">
        <f t="shared" si="389"/>
        <v>4.8</v>
      </c>
      <c r="R1326" s="9">
        <f t="shared" si="383"/>
        <v>29</v>
      </c>
      <c r="S1326" s="9">
        <f t="shared" si="372"/>
        <v>185.04</v>
      </c>
      <c r="T1326" s="9">
        <f t="shared" si="373"/>
        <v>38.8</v>
      </c>
      <c r="U1326" s="66">
        <f t="shared" si="384"/>
        <v>202</v>
      </c>
      <c r="V1326" s="9">
        <f t="shared" si="385"/>
        <v>242.4</v>
      </c>
      <c r="W1326" s="67">
        <f t="shared" si="386"/>
        <v>129</v>
      </c>
      <c r="Y1326" s="69">
        <f>VLOOKUP(D1326,Sheet2!P:Q,2,FALSE)</f>
        <v>38</v>
      </c>
      <c r="AB1326" s="4" t="str">
        <f>IF('表格编辑 '!D1593="monster","普通","BOSS")</f>
        <v>普通</v>
      </c>
      <c r="AD1326" s="50">
        <f>VLOOKUP(D1326,映射!AK:AL,2,FALSE)</f>
        <v>3</v>
      </c>
      <c r="AE1326" s="50" t="s">
        <v>37</v>
      </c>
      <c r="AF1326" s="4">
        <f>VLOOKUP(AE1326,映射!AN:AO,2,FALSE)</f>
        <v>2</v>
      </c>
      <c r="AG1326" s="50">
        <v>2</v>
      </c>
      <c r="AH1326" s="70">
        <v>1</v>
      </c>
      <c r="AI1326" s="16">
        <f t="shared" si="374"/>
        <v>31025</v>
      </c>
      <c r="AJ1326" s="16">
        <f t="shared" si="375"/>
        <v>10035</v>
      </c>
      <c r="AK1326" s="16">
        <f t="shared" si="376"/>
        <v>29</v>
      </c>
      <c r="AL1326" s="16" t="str">
        <f t="shared" si="377"/>
        <v>鬼灵</v>
      </c>
      <c r="AM1326" s="16">
        <f t="shared" si="378"/>
        <v>2424</v>
      </c>
      <c r="AN1326" s="16">
        <f t="shared" si="379"/>
        <v>820</v>
      </c>
      <c r="AO1326" s="16">
        <f t="shared" si="387"/>
        <v>1604</v>
      </c>
      <c r="AP1326" s="16">
        <f t="shared" si="380"/>
        <v>2014</v>
      </c>
      <c r="AQ1326" s="16">
        <f t="shared" si="381"/>
        <v>1322</v>
      </c>
      <c r="AR1326" s="16">
        <f t="shared" si="382"/>
        <v>143</v>
      </c>
      <c r="AS1326" s="16"/>
      <c r="AT1326" s="16">
        <v>69.6</v>
      </c>
      <c r="AU1326" s="16">
        <v>66</v>
      </c>
      <c r="AV1326" s="16">
        <v>25.7</v>
      </c>
      <c r="AW1326" s="16"/>
    </row>
    <row r="1327" spans="1:49">
      <c r="A1327" s="62">
        <f>'表格编辑 '!A1594</f>
        <v>31026</v>
      </c>
      <c r="B1327" s="62">
        <f>'表格编辑 '!B1594</f>
        <v>10101</v>
      </c>
      <c r="C1327" s="62" t="str">
        <f>VLOOKUP(B1327,映射!A:B,2,FALSE)</f>
        <v>风精</v>
      </c>
      <c r="D1327" s="62">
        <f>'表格编辑 '!E1594</f>
        <v>29</v>
      </c>
      <c r="E1327" s="62">
        <f>ROUNDUP((VLOOKUP(B1327,Sheet1!U:AA,3,FALSE)-2)*(0.042*(D1327-1)+0.2)+0.4,0)</f>
        <v>39</v>
      </c>
      <c r="F1327" s="62">
        <f>ROUNDUP((VLOOKUP(B1327,Sheet1!U:AA,4,FALSE)-2)*(0.042*(D1327-1)+0.2)+0.4,0)</f>
        <v>39</v>
      </c>
      <c r="G1327" s="62">
        <f>ROUNDUP((VLOOKUP(B1327,Sheet1!U:AA,5,FALSE)-2)*(0.042*(D1327-1)+0.2)+0.4,0)</f>
        <v>26</v>
      </c>
      <c r="H1327" s="62">
        <f>ROUNDUP((VLOOKUP(B1327,Sheet1!U:AA,6,FALSE)-2)*(0.042*(D1327-1)+0.2)+0.4,0)</f>
        <v>39</v>
      </c>
      <c r="I1327" s="62">
        <f>ROUNDUP((VLOOKUP(B1327,Sheet1!U:AA,7,FALSE)-2)*(0.042*(D1327-1)+0.2)+0.4,0)</f>
        <v>39</v>
      </c>
      <c r="J1327" s="62">
        <f>E1327*8+F1327*2+G1327*3+H1327*3+I1327*1+VLOOKUP(B1327,Sheet1!AU:AZ,2,FALSE)</f>
        <v>692</v>
      </c>
      <c r="K1327" s="62">
        <f>E1327*1+F1327*2+G1327*2+H1327*2+I1327*10+VLOOKUP(B1327,Sheet1!AU:AZ,3,FALSE)</f>
        <v>688</v>
      </c>
      <c r="L1327" s="62">
        <f>E1327*0.1+F1327*2+G1327*0.2+H1327*0.26+I1327*0.1+VLOOKUP(B1327,Sheet1!AU:AZ,4,FALSE)</f>
        <v>135.14</v>
      </c>
      <c r="M1327" s="62">
        <f>E1327*0.1+F1327*0.2+G1327*2+H1327*0.2+I1327*0.1+VLOOKUP(B1327,Sheet1!AU:AZ,5,FALSE)</f>
        <v>98.4</v>
      </c>
      <c r="N1327" s="62">
        <f>E1327*0.1+F1327*0.2+G1327*0.2+H1327*2+I1327*0.1+VLOOKUP(B1327,Sheet1!AU:AZ,6,FALSE)</f>
        <v>139.8</v>
      </c>
      <c r="O1327" s="62">
        <f t="shared" si="388"/>
        <v>16.9</v>
      </c>
      <c r="P1327" s="62">
        <f t="shared" si="389"/>
        <v>28.6</v>
      </c>
      <c r="R1327" s="9">
        <f t="shared" si="383"/>
        <v>29</v>
      </c>
      <c r="S1327" s="9">
        <f t="shared" si="372"/>
        <v>185.04</v>
      </c>
      <c r="T1327" s="9">
        <f t="shared" si="373"/>
        <v>38.8</v>
      </c>
      <c r="U1327" s="66">
        <f t="shared" si="384"/>
        <v>214</v>
      </c>
      <c r="V1327" s="9">
        <f t="shared" si="385"/>
        <v>256.8</v>
      </c>
      <c r="W1327" s="67">
        <f t="shared" si="386"/>
        <v>218</v>
      </c>
      <c r="Y1327" s="69">
        <f>VLOOKUP(D1327,Sheet2!P:Q,2,FALSE)</f>
        <v>38</v>
      </c>
      <c r="AB1327" s="4" t="str">
        <f>IF('表格编辑 '!D1594="monster","普通","BOSS")</f>
        <v>普通</v>
      </c>
      <c r="AD1327" s="50">
        <f>VLOOKUP(D1327,映射!AK:AL,2,FALSE)</f>
        <v>3</v>
      </c>
      <c r="AE1327" s="50" t="s">
        <v>37</v>
      </c>
      <c r="AF1327" s="4">
        <f>VLOOKUP(AE1327,映射!AN:AO,2,FALSE)</f>
        <v>2</v>
      </c>
      <c r="AG1327" s="50">
        <v>2</v>
      </c>
      <c r="AH1327" s="70">
        <v>1</v>
      </c>
      <c r="AI1327" s="16">
        <f t="shared" si="374"/>
        <v>31026</v>
      </c>
      <c r="AJ1327" s="16">
        <f t="shared" si="375"/>
        <v>10101</v>
      </c>
      <c r="AK1327" s="16">
        <f t="shared" si="376"/>
        <v>29</v>
      </c>
      <c r="AL1327" s="16" t="str">
        <f t="shared" si="377"/>
        <v>风精</v>
      </c>
      <c r="AM1327" s="16">
        <f t="shared" si="378"/>
        <v>2568</v>
      </c>
      <c r="AN1327" s="16">
        <f t="shared" si="379"/>
        <v>1384</v>
      </c>
      <c r="AO1327" s="16">
        <f t="shared" si="387"/>
        <v>1184</v>
      </c>
      <c r="AP1327" s="16">
        <f t="shared" si="380"/>
        <v>1876</v>
      </c>
      <c r="AQ1327" s="16">
        <f t="shared" si="381"/>
        <v>1376</v>
      </c>
      <c r="AR1327" s="16">
        <f t="shared" si="382"/>
        <v>203</v>
      </c>
      <c r="AS1327" s="16"/>
      <c r="AT1327" s="16">
        <v>67.6</v>
      </c>
      <c r="AU1327" s="16">
        <v>67.6</v>
      </c>
      <c r="AV1327" s="16">
        <v>13</v>
      </c>
      <c r="AW1327" s="16"/>
    </row>
    <row r="1328" spans="1:49">
      <c r="A1328" s="62">
        <f>'表格编辑 '!A1595</f>
        <v>31027</v>
      </c>
      <c r="B1328" s="62">
        <f>'表格编辑 '!B1595</f>
        <v>10152</v>
      </c>
      <c r="C1328" s="62" t="str">
        <f>VLOOKUP(B1328,映射!A:B,2,FALSE)</f>
        <v>盗贼</v>
      </c>
      <c r="D1328" s="62">
        <f>'表格编辑 '!E1595</f>
        <v>29</v>
      </c>
      <c r="E1328" s="62">
        <f>ROUNDUP((VLOOKUP(B1328,Sheet1!U:AA,3,FALSE)-2)*(0.042*(D1328-1)+0.2)+0.4,0)</f>
        <v>30</v>
      </c>
      <c r="F1328" s="62">
        <f>ROUNDUP((VLOOKUP(B1328,Sheet1!U:AA,4,FALSE)-2)*(0.042*(D1328-1)+0.2)+0.4,0)</f>
        <v>37</v>
      </c>
      <c r="G1328" s="62">
        <f>ROUNDUP((VLOOKUP(B1328,Sheet1!U:AA,5,FALSE)-2)*(0.042*(D1328-1)+0.2)+0.4,0)</f>
        <v>31</v>
      </c>
      <c r="H1328" s="62">
        <f>ROUNDUP((VLOOKUP(B1328,Sheet1!U:AA,6,FALSE)-2)*(0.042*(D1328-1)+0.2)+0.4,0)</f>
        <v>46</v>
      </c>
      <c r="I1328" s="62">
        <f>ROUNDUP((VLOOKUP(B1328,Sheet1!U:AA,7,FALSE)-2)*(0.042*(D1328-1)+0.2)+0.4,0)</f>
        <v>15</v>
      </c>
      <c r="J1328" s="62">
        <f>E1328*8+F1328*2+G1328*3+H1328*3+I1328*1+VLOOKUP(B1328,Sheet1!AU:AZ,2,FALSE)</f>
        <v>611</v>
      </c>
      <c r="K1328" s="62">
        <f>E1328*1+F1328*2+G1328*2+H1328*2+I1328*10+VLOOKUP(B1328,Sheet1!AU:AZ,3,FALSE)</f>
        <v>428</v>
      </c>
      <c r="L1328" s="62">
        <f>E1328*0.1+F1328*2+G1328*0.2+H1328*0.26+I1328*0.1+VLOOKUP(B1328,Sheet1!AU:AZ,4,FALSE)</f>
        <v>127.66</v>
      </c>
      <c r="M1328" s="62">
        <f>E1328*0.1+F1328*0.2+G1328*2+H1328*0.2+I1328*0.1+VLOOKUP(B1328,Sheet1!AU:AZ,5,FALSE)</f>
        <v>110.1</v>
      </c>
      <c r="N1328" s="62">
        <f>E1328*0.1+F1328*0.2+G1328*0.2+H1328*2+I1328*0.1+VLOOKUP(B1328,Sheet1!AU:AZ,6,FALSE)</f>
        <v>164.1</v>
      </c>
      <c r="O1328" s="62">
        <f t="shared" si="388"/>
        <v>0.9</v>
      </c>
      <c r="P1328" s="62">
        <f t="shared" si="389"/>
        <v>24.9</v>
      </c>
      <c r="R1328" s="9">
        <f t="shared" si="383"/>
        <v>29</v>
      </c>
      <c r="S1328" s="9">
        <f t="shared" si="372"/>
        <v>185.04</v>
      </c>
      <c r="T1328" s="9">
        <f t="shared" si="373"/>
        <v>38.8</v>
      </c>
      <c r="U1328" s="66">
        <f t="shared" si="384"/>
        <v>199</v>
      </c>
      <c r="V1328" s="9">
        <f t="shared" si="385"/>
        <v>238.8</v>
      </c>
      <c r="W1328" s="67">
        <f t="shared" si="386"/>
        <v>201</v>
      </c>
      <c r="Y1328" s="69">
        <f>VLOOKUP(D1328,Sheet2!P:Q,2,FALSE)</f>
        <v>38</v>
      </c>
      <c r="AB1328" s="4" t="str">
        <f>IF('表格编辑 '!D1595="monster","普通","BOSS")</f>
        <v>普通</v>
      </c>
      <c r="AD1328" s="50">
        <f>VLOOKUP(D1328,映射!AK:AL,2,FALSE)</f>
        <v>3</v>
      </c>
      <c r="AE1328" s="50" t="s">
        <v>37</v>
      </c>
      <c r="AF1328" s="4">
        <f>VLOOKUP(AE1328,映射!AN:AO,2,FALSE)</f>
        <v>2</v>
      </c>
      <c r="AG1328" s="50">
        <v>2</v>
      </c>
      <c r="AH1328" s="70">
        <v>1</v>
      </c>
      <c r="AI1328" s="16">
        <f t="shared" si="374"/>
        <v>31027</v>
      </c>
      <c r="AJ1328" s="16">
        <f t="shared" si="375"/>
        <v>10152</v>
      </c>
      <c r="AK1328" s="16">
        <f t="shared" si="376"/>
        <v>29</v>
      </c>
      <c r="AL1328" s="16" t="str">
        <f t="shared" si="377"/>
        <v>盗贼</v>
      </c>
      <c r="AM1328" s="16">
        <f t="shared" si="378"/>
        <v>2388</v>
      </c>
      <c r="AN1328" s="16">
        <f t="shared" si="379"/>
        <v>1222</v>
      </c>
      <c r="AO1328" s="16">
        <f t="shared" si="387"/>
        <v>1166</v>
      </c>
      <c r="AP1328" s="16">
        <f t="shared" si="380"/>
        <v>1777</v>
      </c>
      <c r="AQ1328" s="16">
        <f t="shared" si="381"/>
        <v>856</v>
      </c>
      <c r="AR1328" s="16">
        <f t="shared" si="382"/>
        <v>192</v>
      </c>
      <c r="AS1328" s="16"/>
      <c r="AT1328" s="16">
        <v>58</v>
      </c>
      <c r="AU1328" s="16">
        <v>79.6</v>
      </c>
      <c r="AV1328" s="16">
        <v>0.400000000000002</v>
      </c>
      <c r="AW1328" s="16"/>
    </row>
    <row r="1329" spans="1:49">
      <c r="A1329" s="62">
        <f>'表格编辑 '!A1596</f>
        <v>31028</v>
      </c>
      <c r="B1329" s="62">
        <f>'表格编辑 '!B1596</f>
        <v>10100</v>
      </c>
      <c r="C1329" s="62" t="str">
        <f>VLOOKUP(B1329,映射!A:B,2,FALSE)</f>
        <v>火精</v>
      </c>
      <c r="D1329" s="62">
        <f>'表格编辑 '!E1596</f>
        <v>29</v>
      </c>
      <c r="E1329" s="62">
        <f>ROUNDUP((VLOOKUP(B1329,Sheet1!U:AA,3,FALSE)-2)*(0.042*(D1329-1)+0.2)+0.4,0)</f>
        <v>39</v>
      </c>
      <c r="F1329" s="62">
        <f>ROUNDUP((VLOOKUP(B1329,Sheet1!U:AA,4,FALSE)-2)*(0.042*(D1329-1)+0.2)+0.4,0)</f>
        <v>26</v>
      </c>
      <c r="G1329" s="62">
        <f>ROUNDUP((VLOOKUP(B1329,Sheet1!U:AA,5,FALSE)-2)*(0.042*(D1329-1)+0.2)+0.4,0)</f>
        <v>39</v>
      </c>
      <c r="H1329" s="62">
        <f>ROUNDUP((VLOOKUP(B1329,Sheet1!U:AA,6,FALSE)-2)*(0.042*(D1329-1)+0.2)+0.4,0)</f>
        <v>39</v>
      </c>
      <c r="I1329" s="62">
        <f>ROUNDUP((VLOOKUP(B1329,Sheet1!U:AA,7,FALSE)-2)*(0.042*(D1329-1)+0.2)+0.4,0)</f>
        <v>39</v>
      </c>
      <c r="J1329" s="62">
        <f>E1329*8+F1329*2+G1329*3+H1329*3+I1329*1+VLOOKUP(B1329,Sheet1!AU:AZ,2,FALSE)</f>
        <v>705</v>
      </c>
      <c r="K1329" s="62">
        <f>E1329*1+F1329*2+G1329*2+H1329*2+I1329*10+VLOOKUP(B1329,Sheet1!AU:AZ,3,FALSE)</f>
        <v>688</v>
      </c>
      <c r="L1329" s="62">
        <f>E1329*0.1+F1329*2+G1329*0.2+H1329*0.26+I1329*0.1+VLOOKUP(B1329,Sheet1!AU:AZ,4,FALSE)</f>
        <v>100.74</v>
      </c>
      <c r="M1329" s="62">
        <f>E1329*0.1+F1329*0.2+G1329*2+H1329*0.2+I1329*0.1+VLOOKUP(B1329,Sheet1!AU:AZ,5,FALSE)</f>
        <v>132.8</v>
      </c>
      <c r="N1329" s="62">
        <f>E1329*0.1+F1329*0.2+G1329*0.2+H1329*2+I1329*0.1+VLOOKUP(B1329,Sheet1!AU:AZ,6,FALSE)</f>
        <v>139.8</v>
      </c>
      <c r="O1329" s="62">
        <f t="shared" si="388"/>
        <v>20.8</v>
      </c>
      <c r="P1329" s="62">
        <f t="shared" si="389"/>
        <v>28.6</v>
      </c>
      <c r="R1329" s="9">
        <f t="shared" si="383"/>
        <v>29</v>
      </c>
      <c r="S1329" s="9">
        <f t="shared" si="372"/>
        <v>185.04</v>
      </c>
      <c r="T1329" s="9">
        <f t="shared" si="373"/>
        <v>38.8</v>
      </c>
      <c r="U1329" s="66">
        <f t="shared" si="384"/>
        <v>176</v>
      </c>
      <c r="V1329" s="9">
        <f t="shared" si="385"/>
        <v>211.2</v>
      </c>
      <c r="W1329" s="67">
        <f t="shared" si="386"/>
        <v>141</v>
      </c>
      <c r="Y1329" s="69">
        <f>VLOOKUP(D1329,Sheet2!P:Q,2,FALSE)</f>
        <v>38</v>
      </c>
      <c r="AB1329" s="4" t="str">
        <f>IF('表格编辑 '!D1596="monster","普通","BOSS")</f>
        <v>普通</v>
      </c>
      <c r="AD1329" s="50">
        <f>VLOOKUP(D1329,映射!AK:AL,2,FALSE)</f>
        <v>3</v>
      </c>
      <c r="AE1329" s="50" t="s">
        <v>37</v>
      </c>
      <c r="AF1329" s="4">
        <f>VLOOKUP(AE1329,映射!AN:AO,2,FALSE)</f>
        <v>2</v>
      </c>
      <c r="AG1329" s="50">
        <v>2</v>
      </c>
      <c r="AH1329" s="70">
        <v>1</v>
      </c>
      <c r="AI1329" s="16">
        <f t="shared" si="374"/>
        <v>31028</v>
      </c>
      <c r="AJ1329" s="16">
        <f t="shared" si="375"/>
        <v>10100</v>
      </c>
      <c r="AK1329" s="16">
        <f t="shared" si="376"/>
        <v>29</v>
      </c>
      <c r="AL1329" s="16" t="str">
        <f t="shared" si="377"/>
        <v>火精</v>
      </c>
      <c r="AM1329" s="16">
        <f t="shared" si="378"/>
        <v>2112</v>
      </c>
      <c r="AN1329" s="16">
        <f t="shared" si="379"/>
        <v>1410</v>
      </c>
      <c r="AO1329" s="16">
        <f t="shared" si="387"/>
        <v>702</v>
      </c>
      <c r="AP1329" s="16">
        <f t="shared" si="380"/>
        <v>1407</v>
      </c>
      <c r="AQ1329" s="16">
        <f t="shared" si="381"/>
        <v>1376</v>
      </c>
      <c r="AR1329" s="16">
        <f t="shared" si="382"/>
        <v>152</v>
      </c>
      <c r="AS1329" s="16"/>
      <c r="AT1329" s="16">
        <v>67.6</v>
      </c>
      <c r="AU1329" s="16">
        <v>67.6</v>
      </c>
      <c r="AV1329" s="16">
        <v>13</v>
      </c>
      <c r="AW1329" s="16"/>
    </row>
    <row r="1330" spans="1:49">
      <c r="A1330" s="62">
        <f>'表格编辑 '!A1597</f>
        <v>31029</v>
      </c>
      <c r="B1330" s="62">
        <f>'表格编辑 '!B1597</f>
        <v>10020</v>
      </c>
      <c r="C1330" s="62" t="str">
        <f>VLOOKUP(B1330,映射!A:B,2,FALSE)</f>
        <v>地狱看门犬</v>
      </c>
      <c r="D1330" s="62">
        <f>'表格编辑 '!E1597</f>
        <v>29</v>
      </c>
      <c r="E1330" s="62">
        <f>ROUNDUP((VLOOKUP(B1330,Sheet1!U:AA,3,FALSE)-2)*(0.042*(D1330-1)+0.2)+0.4,0)</f>
        <v>48</v>
      </c>
      <c r="F1330" s="62">
        <f>ROUNDUP((VLOOKUP(B1330,Sheet1!U:AA,4,FALSE)-2)*(0.042*(D1330-1)+0.2)+0.4,0)</f>
        <v>55</v>
      </c>
      <c r="G1330" s="62">
        <f>ROUNDUP((VLOOKUP(B1330,Sheet1!U:AA,5,FALSE)-2)*(0.042*(D1330-1)+0.2)+0.4,0)</f>
        <v>28</v>
      </c>
      <c r="H1330" s="62">
        <f>ROUNDUP((VLOOKUP(B1330,Sheet1!U:AA,6,FALSE)-2)*(0.042*(D1330-1)+0.2)+0.4,0)</f>
        <v>44</v>
      </c>
      <c r="I1330" s="62">
        <f>ROUNDUP((VLOOKUP(B1330,Sheet1!U:AA,7,FALSE)-2)*(0.042*(D1330-1)+0.2)+0.4,0)</f>
        <v>23</v>
      </c>
      <c r="J1330" s="62">
        <f>E1330*8+F1330*2+G1330*3+H1330*3+I1330*1+VLOOKUP(B1330,Sheet1!AU:AZ,2,FALSE)</f>
        <v>827</v>
      </c>
      <c r="K1330" s="62">
        <f>E1330*1+F1330*2+G1330*2+H1330*2+I1330*10+VLOOKUP(B1330,Sheet1!AU:AZ,3,FALSE)</f>
        <v>567</v>
      </c>
      <c r="L1330" s="62">
        <f>E1330*0.1+F1330*2+G1330*0.2+H1330*0.26+I1330*0.1+VLOOKUP(B1330,Sheet1!AU:AZ,4,FALSE)</f>
        <v>187.14</v>
      </c>
      <c r="M1330" s="62">
        <f>E1330*0.1+F1330*0.2+G1330*2+H1330*0.2+I1330*0.1+VLOOKUP(B1330,Sheet1!AU:AZ,5,FALSE)</f>
        <v>111.9</v>
      </c>
      <c r="N1330" s="62">
        <f>E1330*0.1+F1330*0.2+G1330*0.2+H1330*2+I1330*0.1+VLOOKUP(B1330,Sheet1!AU:AZ,6,FALSE)</f>
        <v>160.7</v>
      </c>
      <c r="O1330" s="62">
        <f t="shared" si="388"/>
        <v>-0.299999999999994</v>
      </c>
      <c r="P1330" s="62">
        <f t="shared" si="389"/>
        <v>36.6</v>
      </c>
      <c r="R1330" s="9">
        <f t="shared" si="383"/>
        <v>29</v>
      </c>
      <c r="S1330" s="9">
        <f t="shared" si="372"/>
        <v>185.04</v>
      </c>
      <c r="T1330" s="9">
        <f t="shared" si="373"/>
        <v>38.8</v>
      </c>
      <c r="U1330" s="66">
        <f t="shared" si="384"/>
        <v>197</v>
      </c>
      <c r="V1330" s="9">
        <f t="shared" si="385"/>
        <v>236.4</v>
      </c>
      <c r="W1330" s="67">
        <f t="shared" si="386"/>
        <v>347</v>
      </c>
      <c r="Y1330" s="69">
        <f>VLOOKUP(D1330,Sheet2!P:Q,2,FALSE)</f>
        <v>38</v>
      </c>
      <c r="AB1330" s="4" t="str">
        <f>IF('表格编辑 '!D1597="monster","普通","BOSS")</f>
        <v>普通</v>
      </c>
      <c r="AD1330" s="50">
        <f>VLOOKUP(D1330,映射!AK:AL,2,FALSE)</f>
        <v>3</v>
      </c>
      <c r="AE1330" s="50" t="s">
        <v>37</v>
      </c>
      <c r="AF1330" s="4">
        <f>VLOOKUP(AE1330,映射!AN:AO,2,FALSE)</f>
        <v>2</v>
      </c>
      <c r="AG1330" s="50">
        <v>2</v>
      </c>
      <c r="AH1330" s="70">
        <v>1</v>
      </c>
      <c r="AI1330" s="16">
        <f t="shared" si="374"/>
        <v>31029</v>
      </c>
      <c r="AJ1330" s="16">
        <f t="shared" si="375"/>
        <v>10020</v>
      </c>
      <c r="AK1330" s="16">
        <f t="shared" si="376"/>
        <v>29</v>
      </c>
      <c r="AL1330" s="16" t="str">
        <f t="shared" si="377"/>
        <v>地狱看门犬</v>
      </c>
      <c r="AM1330" s="16">
        <f t="shared" si="378"/>
        <v>2364</v>
      </c>
      <c r="AN1330" s="16">
        <f t="shared" si="379"/>
        <v>1654</v>
      </c>
      <c r="AO1330" s="16">
        <f t="shared" si="387"/>
        <v>710</v>
      </c>
      <c r="AP1330" s="16">
        <f t="shared" si="380"/>
        <v>1537</v>
      </c>
      <c r="AQ1330" s="16">
        <f t="shared" si="381"/>
        <v>1134</v>
      </c>
      <c r="AR1330" s="16">
        <f t="shared" si="382"/>
        <v>281</v>
      </c>
      <c r="AS1330" s="16"/>
      <c r="AT1330" s="16">
        <v>40.9</v>
      </c>
      <c r="AU1330" s="16">
        <v>62.5</v>
      </c>
      <c r="AV1330" s="16">
        <v>2.5</v>
      </c>
      <c r="AW1330" s="16"/>
    </row>
    <row r="1331" spans="1:49">
      <c r="A1331" s="62">
        <f>'表格编辑 '!A1598</f>
        <v>31030</v>
      </c>
      <c r="B1331" s="62">
        <f>'表格编辑 '!B1598</f>
        <v>10073</v>
      </c>
      <c r="C1331" s="62" t="str">
        <f>VLOOKUP(B1331,映射!A:B,2,FALSE)</f>
        <v>土蜘蛛</v>
      </c>
      <c r="D1331" s="62">
        <f>'表格编辑 '!E1598</f>
        <v>29</v>
      </c>
      <c r="E1331" s="62">
        <f>ROUNDUP((VLOOKUP(B1331,Sheet1!U:AA,3,FALSE)-2)*(0.042*(D1331-1)+0.2)+0.4,0)</f>
        <v>34</v>
      </c>
      <c r="F1331" s="62">
        <f>ROUNDUP((VLOOKUP(B1331,Sheet1!U:AA,4,FALSE)-2)*(0.042*(D1331-1)+0.2)+0.4,0)</f>
        <v>19</v>
      </c>
      <c r="G1331" s="62">
        <f>ROUNDUP((VLOOKUP(B1331,Sheet1!U:AA,5,FALSE)-2)*(0.042*(D1331-1)+0.2)+0.4,0)</f>
        <v>23</v>
      </c>
      <c r="H1331" s="62">
        <f>ROUNDUP((VLOOKUP(B1331,Sheet1!U:AA,6,FALSE)-2)*(0.042*(D1331-1)+0.2)+0.4,0)</f>
        <v>37</v>
      </c>
      <c r="I1331" s="62">
        <f>ROUNDUP((VLOOKUP(B1331,Sheet1!U:AA,7,FALSE)-2)*(0.042*(D1331-1)+0.2)+0.4,0)</f>
        <v>30</v>
      </c>
      <c r="J1331" s="62">
        <f>E1331*8+F1331*2+G1331*3+H1331*3+I1331*1+VLOOKUP(B1331,Sheet1!AU:AZ,2,FALSE)</f>
        <v>575</v>
      </c>
      <c r="K1331" s="62">
        <f>E1331*1+F1331*2+G1331*2+H1331*2+I1331*10+VLOOKUP(B1331,Sheet1!AU:AZ,3,FALSE)</f>
        <v>528</v>
      </c>
      <c r="L1331" s="62">
        <f>E1331*0.1+F1331*2+G1331*0.2+H1331*0.26+I1331*0.1+VLOOKUP(B1331,Sheet1!AU:AZ,4,FALSE)</f>
        <v>74.62</v>
      </c>
      <c r="M1331" s="62">
        <f>E1331*0.1+F1331*0.2+G1331*2+H1331*0.2+I1331*0.1+VLOOKUP(B1331,Sheet1!AU:AZ,5,FALSE)</f>
        <v>81.6</v>
      </c>
      <c r="N1331" s="62">
        <f>E1331*0.1+F1331*0.2+G1331*0.2+H1331*2+I1331*0.1+VLOOKUP(B1331,Sheet1!AU:AZ,6,FALSE)</f>
        <v>133.8</v>
      </c>
      <c r="O1331" s="62">
        <f t="shared" si="388"/>
        <v>12.8</v>
      </c>
      <c r="P1331" s="62">
        <f t="shared" si="389"/>
        <v>27.4</v>
      </c>
      <c r="R1331" s="9">
        <f t="shared" si="383"/>
        <v>29</v>
      </c>
      <c r="S1331" s="9">
        <f t="shared" si="372"/>
        <v>185.04</v>
      </c>
      <c r="T1331" s="9">
        <f t="shared" si="373"/>
        <v>38.8</v>
      </c>
      <c r="U1331" s="66">
        <f t="shared" si="384"/>
        <v>239</v>
      </c>
      <c r="V1331" s="9">
        <f t="shared" si="385"/>
        <v>286.8</v>
      </c>
      <c r="W1331" s="67">
        <f t="shared" si="386"/>
        <v>88</v>
      </c>
      <c r="Y1331" s="69">
        <f>VLOOKUP(D1331,Sheet2!P:Q,2,FALSE)</f>
        <v>38</v>
      </c>
      <c r="AB1331" s="4" t="str">
        <f>IF('表格编辑 '!D1598="monster","普通","BOSS")</f>
        <v>普通</v>
      </c>
      <c r="AD1331" s="50">
        <f>VLOOKUP(D1331,映射!AK:AL,2,FALSE)</f>
        <v>3</v>
      </c>
      <c r="AE1331" s="50" t="s">
        <v>37</v>
      </c>
      <c r="AF1331" s="4">
        <f>VLOOKUP(AE1331,映射!AN:AO,2,FALSE)</f>
        <v>2</v>
      </c>
      <c r="AG1331" s="50">
        <v>2</v>
      </c>
      <c r="AH1331" s="70">
        <v>1</v>
      </c>
      <c r="AI1331" s="16">
        <f t="shared" si="374"/>
        <v>31030</v>
      </c>
      <c r="AJ1331" s="16">
        <f t="shared" si="375"/>
        <v>10073</v>
      </c>
      <c r="AK1331" s="16">
        <f t="shared" si="376"/>
        <v>29</v>
      </c>
      <c r="AL1331" s="16" t="str">
        <f t="shared" si="377"/>
        <v>土蜘蛛</v>
      </c>
      <c r="AM1331" s="16">
        <f t="shared" si="378"/>
        <v>2868</v>
      </c>
      <c r="AN1331" s="16">
        <f t="shared" si="379"/>
        <v>1150</v>
      </c>
      <c r="AO1331" s="16">
        <f t="shared" si="387"/>
        <v>1718</v>
      </c>
      <c r="AP1331" s="16">
        <f t="shared" si="380"/>
        <v>2293</v>
      </c>
      <c r="AQ1331" s="16">
        <f t="shared" si="381"/>
        <v>1056</v>
      </c>
      <c r="AR1331" s="16">
        <f t="shared" si="382"/>
        <v>112</v>
      </c>
      <c r="AS1331" s="16"/>
      <c r="AT1331" s="16">
        <v>48.9</v>
      </c>
      <c r="AU1331" s="16">
        <v>59.7</v>
      </c>
      <c r="AV1331" s="16">
        <v>10.8</v>
      </c>
      <c r="AW1331" s="16"/>
    </row>
    <row r="1332" spans="1:49">
      <c r="A1332" s="62">
        <f>'表格编辑 '!A1599</f>
        <v>31031</v>
      </c>
      <c r="B1332" s="62">
        <f>'表格编辑 '!B1599</f>
        <v>10139</v>
      </c>
      <c r="C1332" s="62" t="str">
        <f>VLOOKUP(B1332,映射!A:B,2,FALSE)</f>
        <v>银色翼龙</v>
      </c>
      <c r="D1332" s="62">
        <f>'表格编辑 '!E1599</f>
        <v>29</v>
      </c>
      <c r="E1332" s="62">
        <f>ROUNDUP((VLOOKUP(B1332,Sheet1!U:AA,3,FALSE)-2)*(0.042*(D1332-1)+0.2)+0.4,0)</f>
        <v>42</v>
      </c>
      <c r="F1332" s="62">
        <f>ROUNDUP((VLOOKUP(B1332,Sheet1!U:AA,4,FALSE)-2)*(0.042*(D1332-1)+0.2)+0.4,0)</f>
        <v>39</v>
      </c>
      <c r="G1332" s="62">
        <f>ROUNDUP((VLOOKUP(B1332,Sheet1!U:AA,5,FALSE)-2)*(0.042*(D1332-1)+0.2)+0.4,0)</f>
        <v>34</v>
      </c>
      <c r="H1332" s="62">
        <f>ROUNDUP((VLOOKUP(B1332,Sheet1!U:AA,6,FALSE)-2)*(0.042*(D1332-1)+0.2)+0.4,0)</f>
        <v>24</v>
      </c>
      <c r="I1332" s="62">
        <f>ROUNDUP((VLOOKUP(B1332,Sheet1!U:AA,7,FALSE)-2)*(0.042*(D1332-1)+0.2)+0.4,0)</f>
        <v>23</v>
      </c>
      <c r="J1332" s="62">
        <f>E1332*8+F1332*2+G1332*3+H1332*3+I1332*1+VLOOKUP(B1332,Sheet1!AU:AZ,2,FALSE)</f>
        <v>631</v>
      </c>
      <c r="K1332" s="62">
        <f>E1332*1+F1332*2+G1332*2+H1332*2+I1332*10+VLOOKUP(B1332,Sheet1!AU:AZ,3,FALSE)</f>
        <v>486</v>
      </c>
      <c r="L1332" s="62">
        <f>E1332*0.1+F1332*2+G1332*0.2+H1332*0.26+I1332*0.1+VLOOKUP(B1332,Sheet1!AU:AZ,4,FALSE)</f>
        <v>117.54</v>
      </c>
      <c r="M1332" s="62">
        <f>E1332*0.1+F1332*0.2+G1332*2+H1332*0.2+I1332*0.1+VLOOKUP(B1332,Sheet1!AU:AZ,5,FALSE)</f>
        <v>107.1</v>
      </c>
      <c r="N1332" s="62">
        <f>E1332*0.1+F1332*0.2+G1332*0.2+H1332*2+I1332*0.1+VLOOKUP(B1332,Sheet1!AU:AZ,6,FALSE)</f>
        <v>89.1</v>
      </c>
      <c r="O1332" s="62">
        <f t="shared" si="388"/>
        <v>6.3</v>
      </c>
      <c r="P1332" s="62">
        <f t="shared" si="389"/>
        <v>28.8</v>
      </c>
      <c r="R1332" s="9">
        <f t="shared" si="383"/>
        <v>29</v>
      </c>
      <c r="S1332" s="9">
        <f t="shared" si="372"/>
        <v>185.04</v>
      </c>
      <c r="T1332" s="9">
        <f t="shared" si="373"/>
        <v>38.8</v>
      </c>
      <c r="U1332" s="66">
        <f t="shared" si="384"/>
        <v>203</v>
      </c>
      <c r="V1332" s="9">
        <f t="shared" si="385"/>
        <v>243.6</v>
      </c>
      <c r="W1332" s="67">
        <f t="shared" si="386"/>
        <v>178</v>
      </c>
      <c r="Y1332" s="69">
        <f>VLOOKUP(D1332,Sheet2!P:Q,2,FALSE)</f>
        <v>38</v>
      </c>
      <c r="AB1332" s="4" t="str">
        <f>IF('表格编辑 '!D1599="monster","普通","BOSS")</f>
        <v>普通</v>
      </c>
      <c r="AD1332" s="50">
        <f>VLOOKUP(D1332,映射!AK:AL,2,FALSE)</f>
        <v>3</v>
      </c>
      <c r="AE1332" s="50" t="s">
        <v>37</v>
      </c>
      <c r="AF1332" s="4">
        <f>VLOOKUP(AE1332,映射!AN:AO,2,FALSE)</f>
        <v>2</v>
      </c>
      <c r="AG1332" s="50">
        <v>2</v>
      </c>
      <c r="AH1332" s="70">
        <v>1</v>
      </c>
      <c r="AI1332" s="16">
        <f t="shared" si="374"/>
        <v>31031</v>
      </c>
      <c r="AJ1332" s="16">
        <f t="shared" si="375"/>
        <v>10139</v>
      </c>
      <c r="AK1332" s="16">
        <f t="shared" si="376"/>
        <v>29</v>
      </c>
      <c r="AL1332" s="16" t="str">
        <f t="shared" si="377"/>
        <v>银色翼龙</v>
      </c>
      <c r="AM1332" s="16">
        <f t="shared" si="378"/>
        <v>2436</v>
      </c>
      <c r="AN1332" s="16">
        <f t="shared" si="379"/>
        <v>1262</v>
      </c>
      <c r="AO1332" s="16">
        <f t="shared" si="387"/>
        <v>1174</v>
      </c>
      <c r="AP1332" s="16">
        <f t="shared" si="380"/>
        <v>1805</v>
      </c>
      <c r="AQ1332" s="16">
        <f t="shared" si="381"/>
        <v>972</v>
      </c>
      <c r="AR1332" s="16">
        <f t="shared" si="382"/>
        <v>177</v>
      </c>
      <c r="AS1332" s="16"/>
      <c r="AT1332" s="16">
        <v>69.1</v>
      </c>
      <c r="AU1332" s="16">
        <v>54.7</v>
      </c>
      <c r="AV1332" s="16">
        <v>4.9</v>
      </c>
      <c r="AW1332" s="16"/>
    </row>
    <row r="1333" spans="1:49">
      <c r="A1333" s="62">
        <f>'表格编辑 '!A1600</f>
        <v>31032</v>
      </c>
      <c r="B1333" s="62">
        <f>'表格编辑 '!B1600</f>
        <v>10126</v>
      </c>
      <c r="C1333" s="62" t="str">
        <f>VLOOKUP(B1333,映射!A:B,2,FALSE)</f>
        <v>金怪</v>
      </c>
      <c r="D1333" s="62">
        <f>'表格编辑 '!E1600</f>
        <v>34</v>
      </c>
      <c r="E1333" s="62">
        <f>ROUNDUP((VLOOKUP(B1333,Sheet1!U:AA,3,FALSE)-2)*(0.042*(D1333-1)+0.2)+0.4,0)</f>
        <v>52</v>
      </c>
      <c r="F1333" s="62">
        <f>ROUNDUP((VLOOKUP(B1333,Sheet1!U:AA,4,FALSE)-2)*(0.042*(D1333-1)+0.2)+0.4,0)</f>
        <v>63</v>
      </c>
      <c r="G1333" s="62">
        <f>ROUNDUP((VLOOKUP(B1333,Sheet1!U:AA,5,FALSE)-2)*(0.042*(D1333-1)+0.2)+0.4,0)</f>
        <v>61</v>
      </c>
      <c r="H1333" s="62">
        <f>ROUNDUP((VLOOKUP(B1333,Sheet1!U:AA,6,FALSE)-2)*(0.042*(D1333-1)+0.2)+0.4,0)</f>
        <v>22</v>
      </c>
      <c r="I1333" s="62">
        <f>ROUNDUP((VLOOKUP(B1333,Sheet1!U:AA,7,FALSE)-2)*(0.042*(D1333-1)+0.2)+0.4,0)</f>
        <v>29</v>
      </c>
      <c r="J1333" s="62">
        <f>E1333*8+F1333*2+G1333*3+H1333*3+I1333*1+VLOOKUP(B1333,Sheet1!AU:AZ,2,FALSE)</f>
        <v>910</v>
      </c>
      <c r="K1333" s="62">
        <f>E1333*1+F1333*2+G1333*2+H1333*2+I1333*10+VLOOKUP(B1333,Sheet1!AU:AZ,3,FALSE)</f>
        <v>672</v>
      </c>
      <c r="L1333" s="62">
        <f>E1333*0.1+F1333*2+G1333*0.2+H1333*0.26+I1333*0.1+VLOOKUP(B1333,Sheet1!AU:AZ,4,FALSE)</f>
        <v>205.02</v>
      </c>
      <c r="M1333" s="62">
        <f>E1333*0.1+F1333*0.2+G1333*2+H1333*0.2+I1333*0.1+VLOOKUP(B1333,Sheet1!AU:AZ,5,FALSE)</f>
        <v>200.1</v>
      </c>
      <c r="N1333" s="62">
        <f>E1333*0.1+F1333*0.2+G1333*0.2+H1333*2+I1333*0.1+VLOOKUP(B1333,Sheet1!AU:AZ,6,FALSE)</f>
        <v>98.9</v>
      </c>
      <c r="O1333" s="62">
        <f t="shared" si="388"/>
        <v>11.3</v>
      </c>
      <c r="P1333" s="62">
        <f t="shared" si="389"/>
        <v>30.7</v>
      </c>
      <c r="R1333" s="9">
        <f t="shared" si="383"/>
        <v>34</v>
      </c>
      <c r="S1333" s="9">
        <f t="shared" si="372"/>
        <v>229.64</v>
      </c>
      <c r="T1333" s="9">
        <f t="shared" si="373"/>
        <v>42.8</v>
      </c>
      <c r="U1333" s="66">
        <f t="shared" si="384"/>
        <v>191</v>
      </c>
      <c r="V1333" s="9">
        <f t="shared" si="385"/>
        <v>229.2</v>
      </c>
      <c r="W1333" s="67">
        <f t="shared" si="386"/>
        <v>379</v>
      </c>
      <c r="Y1333" s="69">
        <f>VLOOKUP(D1333,Sheet2!P:Q,2,FALSE)</f>
        <v>60</v>
      </c>
      <c r="AB1333" s="4" t="str">
        <f>IF('表格编辑 '!D1600="monster","普通","BOSS")</f>
        <v>普通</v>
      </c>
      <c r="AD1333" s="50">
        <f>VLOOKUP(D1333,映射!AK:AL,2,FALSE)</f>
        <v>4</v>
      </c>
      <c r="AE1333" s="50" t="s">
        <v>37</v>
      </c>
      <c r="AF1333" s="4">
        <f>VLOOKUP(AE1333,映射!AN:AO,2,FALSE)</f>
        <v>2</v>
      </c>
      <c r="AG1333" s="50">
        <v>2</v>
      </c>
      <c r="AH1333" s="70">
        <v>1</v>
      </c>
      <c r="AI1333" s="16">
        <f t="shared" si="374"/>
        <v>31032</v>
      </c>
      <c r="AJ1333" s="16">
        <f t="shared" si="375"/>
        <v>10126</v>
      </c>
      <c r="AK1333" s="16">
        <f t="shared" si="376"/>
        <v>34</v>
      </c>
      <c r="AL1333" s="16" t="str">
        <f t="shared" si="377"/>
        <v>金怪</v>
      </c>
      <c r="AM1333" s="16">
        <f t="shared" si="378"/>
        <v>3056</v>
      </c>
      <c r="AN1333" s="16">
        <f t="shared" si="379"/>
        <v>1820</v>
      </c>
      <c r="AO1333" s="16">
        <f t="shared" si="387"/>
        <v>1236</v>
      </c>
      <c r="AP1333" s="16">
        <f t="shared" si="380"/>
        <v>2146</v>
      </c>
      <c r="AQ1333" s="16">
        <f t="shared" si="381"/>
        <v>1344</v>
      </c>
      <c r="AR1333" s="16">
        <f t="shared" si="382"/>
        <v>308</v>
      </c>
      <c r="AS1333" s="16"/>
      <c r="AT1333" s="16">
        <v>114.6</v>
      </c>
      <c r="AU1333" s="16">
        <v>33.6</v>
      </c>
      <c r="AV1333" s="16">
        <v>14</v>
      </c>
      <c r="AW1333" s="16"/>
    </row>
    <row r="1334" spans="1:49">
      <c r="A1334" s="62">
        <f>'表格编辑 '!A1601</f>
        <v>31033</v>
      </c>
      <c r="B1334" s="62">
        <f>'表格编辑 '!B1601</f>
        <v>10072</v>
      </c>
      <c r="C1334" s="62" t="str">
        <f>VLOOKUP(B1334,映射!A:B,2,FALSE)</f>
        <v>致命螳螂</v>
      </c>
      <c r="D1334" s="62">
        <f>'表格编辑 '!E1601</f>
        <v>34</v>
      </c>
      <c r="E1334" s="62">
        <f>ROUNDUP((VLOOKUP(B1334,Sheet1!U:AA,3,FALSE)-2)*(0.042*(D1334-1)+0.2)+0.4,0)</f>
        <v>41</v>
      </c>
      <c r="F1334" s="62">
        <f>ROUNDUP((VLOOKUP(B1334,Sheet1!U:AA,4,FALSE)-2)*(0.042*(D1334-1)+0.2)+0.4,0)</f>
        <v>66</v>
      </c>
      <c r="G1334" s="62">
        <f>ROUNDUP((VLOOKUP(B1334,Sheet1!U:AA,5,FALSE)-2)*(0.042*(D1334-1)+0.2)+0.4,0)</f>
        <v>36</v>
      </c>
      <c r="H1334" s="62">
        <f>ROUNDUP((VLOOKUP(B1334,Sheet1!U:AA,6,FALSE)-2)*(0.042*(D1334-1)+0.2)+0.4,0)</f>
        <v>48</v>
      </c>
      <c r="I1334" s="62">
        <f>ROUNDUP((VLOOKUP(B1334,Sheet1!U:AA,7,FALSE)-2)*(0.042*(D1334-1)+0.2)+0.4,0)</f>
        <v>20</v>
      </c>
      <c r="J1334" s="62">
        <f>E1334*8+F1334*2+G1334*3+H1334*3+I1334*1+VLOOKUP(B1334,Sheet1!AU:AZ,2,FALSE)</f>
        <v>793</v>
      </c>
      <c r="K1334" s="62">
        <f>E1334*1+F1334*2+G1334*2+H1334*2+I1334*10+VLOOKUP(B1334,Sheet1!AU:AZ,3,FALSE)</f>
        <v>565</v>
      </c>
      <c r="L1334" s="62">
        <f>E1334*0.1+F1334*2+G1334*0.2+H1334*0.26+I1334*0.1+VLOOKUP(B1334,Sheet1!AU:AZ,4,FALSE)</f>
        <v>207.78</v>
      </c>
      <c r="M1334" s="62">
        <f>E1334*0.1+F1334*0.2+G1334*2+H1334*0.2+I1334*0.1+VLOOKUP(B1334,Sheet1!AU:AZ,5,FALSE)</f>
        <v>127.9</v>
      </c>
      <c r="N1334" s="62">
        <f>E1334*0.1+F1334*0.2+G1334*0.2+H1334*2+I1334*0.1+VLOOKUP(B1334,Sheet1!AU:AZ,6,FALSE)</f>
        <v>167.5</v>
      </c>
      <c r="O1334" s="62">
        <f t="shared" si="388"/>
        <v>-0.5</v>
      </c>
      <c r="P1334" s="62">
        <f t="shared" si="389"/>
        <v>30.2</v>
      </c>
      <c r="R1334" s="9">
        <f t="shared" si="383"/>
        <v>34</v>
      </c>
      <c r="S1334" s="9">
        <f t="shared" si="372"/>
        <v>229.64</v>
      </c>
      <c r="T1334" s="9">
        <f t="shared" si="373"/>
        <v>42.8</v>
      </c>
      <c r="U1334" s="66">
        <f t="shared" si="384"/>
        <v>258</v>
      </c>
      <c r="V1334" s="9">
        <f t="shared" si="385"/>
        <v>309.6</v>
      </c>
      <c r="W1334" s="67">
        <f t="shared" si="386"/>
        <v>386</v>
      </c>
      <c r="Y1334" s="69">
        <f>VLOOKUP(D1334,Sheet2!P:Q,2,FALSE)</f>
        <v>60</v>
      </c>
      <c r="AB1334" s="4" t="str">
        <f>IF('表格编辑 '!D1601="monster","普通","BOSS")</f>
        <v>普通</v>
      </c>
      <c r="AD1334" s="50">
        <f>VLOOKUP(D1334,映射!AK:AL,2,FALSE)</f>
        <v>4</v>
      </c>
      <c r="AE1334" s="50" t="s">
        <v>37</v>
      </c>
      <c r="AF1334" s="4">
        <f>VLOOKUP(AE1334,映射!AN:AO,2,FALSE)</f>
        <v>2</v>
      </c>
      <c r="AG1334" s="50">
        <v>2</v>
      </c>
      <c r="AH1334" s="70">
        <v>1</v>
      </c>
      <c r="AI1334" s="16">
        <f t="shared" si="374"/>
        <v>31033</v>
      </c>
      <c r="AJ1334" s="16">
        <f t="shared" si="375"/>
        <v>10072</v>
      </c>
      <c r="AK1334" s="16">
        <f t="shared" si="376"/>
        <v>34</v>
      </c>
      <c r="AL1334" s="16" t="str">
        <f t="shared" si="377"/>
        <v>致命螳螂</v>
      </c>
      <c r="AM1334" s="16">
        <f t="shared" si="378"/>
        <v>4128</v>
      </c>
      <c r="AN1334" s="16">
        <f t="shared" si="379"/>
        <v>1586</v>
      </c>
      <c r="AO1334" s="16">
        <f t="shared" si="387"/>
        <v>2542</v>
      </c>
      <c r="AP1334" s="16">
        <f t="shared" si="380"/>
        <v>3335</v>
      </c>
      <c r="AQ1334" s="16">
        <f t="shared" si="381"/>
        <v>1130</v>
      </c>
      <c r="AR1334" s="16">
        <f t="shared" si="382"/>
        <v>312</v>
      </c>
      <c r="AS1334" s="16"/>
      <c r="AT1334" s="16">
        <v>65.2</v>
      </c>
      <c r="AU1334" s="16">
        <v>85</v>
      </c>
      <c r="AV1334" s="16">
        <v>-0.299999999999999</v>
      </c>
      <c r="AW1334" s="16"/>
    </row>
    <row r="1335" spans="1:49">
      <c r="A1335" s="62">
        <f>'表格编辑 '!A1602</f>
        <v>31034</v>
      </c>
      <c r="B1335" s="62">
        <f>'表格编辑 '!B1602</f>
        <v>10132</v>
      </c>
      <c r="C1335" s="62" t="str">
        <f>VLOOKUP(B1335,映射!A:B,2,FALSE)</f>
        <v>蜥蝪斗士</v>
      </c>
      <c r="D1335" s="62">
        <f>'表格编辑 '!E1602</f>
        <v>34</v>
      </c>
      <c r="E1335" s="62">
        <f>ROUNDUP((VLOOKUP(B1335,Sheet1!U:AA,3,FALSE)-2)*(0.042*(D1335-1)+0.2)+0.4,0)</f>
        <v>26</v>
      </c>
      <c r="F1335" s="62">
        <f>ROUNDUP((VLOOKUP(B1335,Sheet1!U:AA,4,FALSE)-2)*(0.042*(D1335-1)+0.2)+0.4,0)</f>
        <v>56</v>
      </c>
      <c r="G1335" s="62">
        <f>ROUNDUP((VLOOKUP(B1335,Sheet1!U:AA,5,FALSE)-2)*(0.042*(D1335-1)+0.2)+0.4,0)</f>
        <v>56</v>
      </c>
      <c r="H1335" s="62">
        <f>ROUNDUP((VLOOKUP(B1335,Sheet1!U:AA,6,FALSE)-2)*(0.042*(D1335-1)+0.2)+0.4,0)</f>
        <v>10</v>
      </c>
      <c r="I1335" s="62">
        <f>ROUNDUP((VLOOKUP(B1335,Sheet1!U:AA,7,FALSE)-2)*(0.042*(D1335-1)+0.2)+0.4,0)</f>
        <v>14</v>
      </c>
      <c r="J1335" s="62">
        <f>E1335*8+F1335*2+G1335*3+H1335*3+I1335*1+VLOOKUP(B1335,Sheet1!AU:AZ,2,FALSE)</f>
        <v>569</v>
      </c>
      <c r="K1335" s="62">
        <f>E1335*1+F1335*2+G1335*2+H1335*2+I1335*10+VLOOKUP(B1335,Sheet1!AU:AZ,3,FALSE)</f>
        <v>426</v>
      </c>
      <c r="L1335" s="62">
        <f>E1335*0.1+F1335*2+G1335*0.2+H1335*0.26+I1335*0.1+VLOOKUP(B1335,Sheet1!AU:AZ,4,FALSE)</f>
        <v>168.8</v>
      </c>
      <c r="M1335" s="62">
        <f>E1335*0.1+F1335*0.2+G1335*2+H1335*0.2+I1335*0.1+VLOOKUP(B1335,Sheet1!AU:AZ,5,FALSE)</f>
        <v>168.2</v>
      </c>
      <c r="N1335" s="62">
        <f>E1335*0.1+F1335*0.2+G1335*0.2+H1335*2+I1335*0.1+VLOOKUP(B1335,Sheet1!AU:AZ,6,FALSE)</f>
        <v>58.4</v>
      </c>
      <c r="O1335" s="62">
        <f t="shared" si="388"/>
        <v>8</v>
      </c>
      <c r="P1335" s="62">
        <f t="shared" si="389"/>
        <v>10.2</v>
      </c>
      <c r="R1335" s="9">
        <f t="shared" si="383"/>
        <v>34</v>
      </c>
      <c r="S1335" s="9">
        <f t="shared" si="372"/>
        <v>229.64</v>
      </c>
      <c r="T1335" s="9">
        <f t="shared" si="373"/>
        <v>42.8</v>
      </c>
      <c r="U1335" s="66">
        <f t="shared" si="384"/>
        <v>215</v>
      </c>
      <c r="V1335" s="9">
        <f t="shared" si="385"/>
        <v>258</v>
      </c>
      <c r="W1335" s="67">
        <f t="shared" si="386"/>
        <v>288</v>
      </c>
      <c r="Y1335" s="69">
        <f>VLOOKUP(D1335,Sheet2!P:Q,2,FALSE)</f>
        <v>60</v>
      </c>
      <c r="AB1335" s="4" t="str">
        <f>IF('表格编辑 '!D1602="monster","普通","BOSS")</f>
        <v>普通</v>
      </c>
      <c r="AD1335" s="50">
        <f>VLOOKUP(D1335,映射!AK:AL,2,FALSE)</f>
        <v>4</v>
      </c>
      <c r="AE1335" s="50" t="s">
        <v>37</v>
      </c>
      <c r="AF1335" s="4">
        <f>VLOOKUP(AE1335,映射!AN:AO,2,FALSE)</f>
        <v>2</v>
      </c>
      <c r="AG1335" s="50">
        <v>2</v>
      </c>
      <c r="AH1335" s="70">
        <v>1</v>
      </c>
      <c r="AI1335" s="16">
        <f t="shared" si="374"/>
        <v>31034</v>
      </c>
      <c r="AJ1335" s="16">
        <f t="shared" si="375"/>
        <v>10132</v>
      </c>
      <c r="AK1335" s="16">
        <f t="shared" si="376"/>
        <v>34</v>
      </c>
      <c r="AL1335" s="16" t="str">
        <f t="shared" si="377"/>
        <v>蜥蝪斗士</v>
      </c>
      <c r="AM1335" s="16">
        <f t="shared" si="378"/>
        <v>3440</v>
      </c>
      <c r="AN1335" s="16">
        <f t="shared" si="379"/>
        <v>1138</v>
      </c>
      <c r="AO1335" s="16">
        <f t="shared" si="387"/>
        <v>2302</v>
      </c>
      <c r="AP1335" s="16">
        <f t="shared" si="380"/>
        <v>2871</v>
      </c>
      <c r="AQ1335" s="16">
        <f t="shared" si="381"/>
        <v>852</v>
      </c>
      <c r="AR1335" s="16">
        <f t="shared" si="382"/>
        <v>254</v>
      </c>
      <c r="AS1335" s="16"/>
      <c r="AT1335" s="16">
        <v>106.3</v>
      </c>
      <c r="AU1335" s="16">
        <v>39.7</v>
      </c>
      <c r="AV1335" s="16">
        <v>5.9</v>
      </c>
      <c r="AW1335" s="16"/>
    </row>
    <row r="1336" spans="1:49">
      <c r="A1336" s="62">
        <f>'表格编辑 '!A1603</f>
        <v>31035</v>
      </c>
      <c r="B1336" s="62">
        <f>'表格编辑 '!B1603</f>
        <v>10101</v>
      </c>
      <c r="C1336" s="62" t="str">
        <f>VLOOKUP(B1336,映射!A:B,2,FALSE)</f>
        <v>风精</v>
      </c>
      <c r="D1336" s="62">
        <f>'表格编辑 '!E1603</f>
        <v>34</v>
      </c>
      <c r="E1336" s="62">
        <f>ROUNDUP((VLOOKUP(B1336,Sheet1!U:AA,3,FALSE)-2)*(0.042*(D1336-1)+0.2)+0.4,0)</f>
        <v>45</v>
      </c>
      <c r="F1336" s="62">
        <f>ROUNDUP((VLOOKUP(B1336,Sheet1!U:AA,4,FALSE)-2)*(0.042*(D1336-1)+0.2)+0.4,0)</f>
        <v>45</v>
      </c>
      <c r="G1336" s="62">
        <f>ROUNDUP((VLOOKUP(B1336,Sheet1!U:AA,5,FALSE)-2)*(0.042*(D1336-1)+0.2)+0.4,0)</f>
        <v>29</v>
      </c>
      <c r="H1336" s="62">
        <f>ROUNDUP((VLOOKUP(B1336,Sheet1!U:AA,6,FALSE)-2)*(0.042*(D1336-1)+0.2)+0.4,0)</f>
        <v>45</v>
      </c>
      <c r="I1336" s="62">
        <f>ROUNDUP((VLOOKUP(B1336,Sheet1!U:AA,7,FALSE)-2)*(0.042*(D1336-1)+0.2)+0.4,0)</f>
        <v>45</v>
      </c>
      <c r="J1336" s="62">
        <f>E1336*8+F1336*2+G1336*3+H1336*3+I1336*1+VLOOKUP(B1336,Sheet1!AU:AZ,2,FALSE)</f>
        <v>785</v>
      </c>
      <c r="K1336" s="62">
        <f>E1336*1+F1336*2+G1336*2+H1336*2+I1336*10+VLOOKUP(B1336,Sheet1!AU:AZ,3,FALSE)</f>
        <v>784</v>
      </c>
      <c r="L1336" s="62">
        <f>E1336*0.1+F1336*2+G1336*0.2+H1336*0.26+I1336*0.1+VLOOKUP(B1336,Sheet1!AU:AZ,4,FALSE)</f>
        <v>150.5</v>
      </c>
      <c r="M1336" s="62">
        <f>E1336*0.1+F1336*0.2+G1336*2+H1336*0.2+I1336*0.1+VLOOKUP(B1336,Sheet1!AU:AZ,5,FALSE)</f>
        <v>108</v>
      </c>
      <c r="N1336" s="62">
        <f>E1336*0.1+F1336*0.2+G1336*0.2+H1336*2+I1336*0.1+VLOOKUP(B1336,Sheet1!AU:AZ,6,FALSE)</f>
        <v>154.8</v>
      </c>
      <c r="O1336" s="62">
        <f t="shared" si="388"/>
        <v>19.3</v>
      </c>
      <c r="P1336" s="62">
        <f t="shared" si="389"/>
        <v>33.1</v>
      </c>
      <c r="R1336" s="9">
        <f t="shared" si="383"/>
        <v>34</v>
      </c>
      <c r="S1336" s="9">
        <f t="shared" si="372"/>
        <v>229.64</v>
      </c>
      <c r="T1336" s="9">
        <f t="shared" si="373"/>
        <v>42.8</v>
      </c>
      <c r="U1336" s="66">
        <f t="shared" si="384"/>
        <v>286</v>
      </c>
      <c r="V1336" s="9">
        <f t="shared" si="385"/>
        <v>343.2</v>
      </c>
      <c r="W1336" s="67">
        <f t="shared" si="386"/>
        <v>244</v>
      </c>
      <c r="Y1336" s="69">
        <f>VLOOKUP(D1336,Sheet2!P:Q,2,FALSE)</f>
        <v>60</v>
      </c>
      <c r="AB1336" s="4" t="str">
        <f>IF('表格编辑 '!D1603="monster","普通","BOSS")</f>
        <v>普通</v>
      </c>
      <c r="AD1336" s="50">
        <f>VLOOKUP(D1336,映射!AK:AL,2,FALSE)</f>
        <v>4</v>
      </c>
      <c r="AE1336" s="50" t="s">
        <v>37</v>
      </c>
      <c r="AF1336" s="4">
        <f>VLOOKUP(AE1336,映射!AN:AO,2,FALSE)</f>
        <v>2</v>
      </c>
      <c r="AG1336" s="50">
        <v>2</v>
      </c>
      <c r="AH1336" s="70">
        <v>1</v>
      </c>
      <c r="AI1336" s="16">
        <f t="shared" si="374"/>
        <v>31035</v>
      </c>
      <c r="AJ1336" s="16">
        <f t="shared" si="375"/>
        <v>10101</v>
      </c>
      <c r="AK1336" s="16">
        <f t="shared" si="376"/>
        <v>34</v>
      </c>
      <c r="AL1336" s="16" t="str">
        <f t="shared" si="377"/>
        <v>风精</v>
      </c>
      <c r="AM1336" s="16">
        <f t="shared" si="378"/>
        <v>4576</v>
      </c>
      <c r="AN1336" s="16">
        <f t="shared" si="379"/>
        <v>1570</v>
      </c>
      <c r="AO1336" s="16">
        <f t="shared" si="387"/>
        <v>3006</v>
      </c>
      <c r="AP1336" s="16">
        <f t="shared" si="380"/>
        <v>3791</v>
      </c>
      <c r="AQ1336" s="16">
        <f t="shared" si="381"/>
        <v>1568</v>
      </c>
      <c r="AR1336" s="16">
        <f t="shared" si="382"/>
        <v>226</v>
      </c>
      <c r="AS1336" s="16"/>
      <c r="AT1336" s="16">
        <v>80.6</v>
      </c>
      <c r="AU1336" s="16">
        <v>80.6</v>
      </c>
      <c r="AV1336" s="16">
        <v>15.5</v>
      </c>
      <c r="AW1336" s="16"/>
    </row>
    <row r="1337" spans="1:49">
      <c r="A1337" s="62">
        <f>'表格编辑 '!A1604</f>
        <v>31036</v>
      </c>
      <c r="B1337" s="62">
        <f>'表格编辑 '!B1604</f>
        <v>10108</v>
      </c>
      <c r="C1337" s="62" t="str">
        <f>VLOOKUP(B1337,映射!A:B,2,FALSE)</f>
        <v>丸子炸弹</v>
      </c>
      <c r="D1337" s="62">
        <f>'表格编辑 '!E1604</f>
        <v>34</v>
      </c>
      <c r="E1337" s="62">
        <f>ROUNDUP((VLOOKUP(B1337,Sheet1!U:AA,3,FALSE)-2)*(0.042*(D1337-1)+0.2)+0.4,0)</f>
        <v>25</v>
      </c>
      <c r="F1337" s="62">
        <f>ROUNDUP((VLOOKUP(B1337,Sheet1!U:AA,4,FALSE)-2)*(0.042*(D1337-1)+0.2)+0.4,0)</f>
        <v>25</v>
      </c>
      <c r="G1337" s="62">
        <f>ROUNDUP((VLOOKUP(B1337,Sheet1!U:AA,5,FALSE)-2)*(0.042*(D1337-1)+0.2)+0.4,0)</f>
        <v>9</v>
      </c>
      <c r="H1337" s="62">
        <f>ROUNDUP((VLOOKUP(B1337,Sheet1!U:AA,6,FALSE)-2)*(0.042*(D1337-1)+0.2)+0.4,0)</f>
        <v>33</v>
      </c>
      <c r="I1337" s="62">
        <f>ROUNDUP((VLOOKUP(B1337,Sheet1!U:AA,7,FALSE)-2)*(0.042*(D1337-1)+0.2)+0.4,0)</f>
        <v>72</v>
      </c>
      <c r="J1337" s="62">
        <f>E1337*8+F1337*2+G1337*3+H1337*3+I1337*1+VLOOKUP(B1337,Sheet1!AU:AZ,2,FALSE)</f>
        <v>483</v>
      </c>
      <c r="K1337" s="62">
        <f>E1337*1+F1337*2+G1337*2+H1337*2+I1337*10+VLOOKUP(B1337,Sheet1!AU:AZ,3,FALSE)</f>
        <v>953</v>
      </c>
      <c r="L1337" s="62">
        <f>E1337*0.1+F1337*2+G1337*0.2+H1337*0.26+I1337*0.1+VLOOKUP(B1337,Sheet1!AU:AZ,4,FALSE)</f>
        <v>87.08</v>
      </c>
      <c r="M1337" s="62">
        <f>E1337*0.1+F1337*0.2+G1337*2+H1337*0.2+I1337*0.1+VLOOKUP(B1337,Sheet1!AU:AZ,5,FALSE)</f>
        <v>46.3</v>
      </c>
      <c r="N1337" s="62">
        <f>E1337*0.1+F1337*0.2+G1337*0.2+H1337*2+I1337*0.1+VLOOKUP(B1337,Sheet1!AU:AZ,6,FALSE)</f>
        <v>118.5</v>
      </c>
      <c r="O1337" s="62">
        <f t="shared" si="388"/>
        <v>46.1</v>
      </c>
      <c r="P1337" s="62">
        <f t="shared" si="389"/>
        <v>16</v>
      </c>
      <c r="R1337" s="9">
        <f t="shared" si="383"/>
        <v>34</v>
      </c>
      <c r="S1337" s="9">
        <f t="shared" si="372"/>
        <v>229.64</v>
      </c>
      <c r="T1337" s="9">
        <f t="shared" si="373"/>
        <v>42.8</v>
      </c>
      <c r="U1337" s="66">
        <f t="shared" si="384"/>
        <v>429</v>
      </c>
      <c r="V1337" s="9">
        <f t="shared" si="385"/>
        <v>514.8</v>
      </c>
      <c r="W1337" s="67">
        <f t="shared" si="386"/>
        <v>106</v>
      </c>
      <c r="Y1337" s="69">
        <f>VLOOKUP(D1337,Sheet2!P:Q,2,FALSE)</f>
        <v>60</v>
      </c>
      <c r="AB1337" s="4" t="str">
        <f>IF('表格编辑 '!D1604="monster","普通","BOSS")</f>
        <v>普通</v>
      </c>
      <c r="AD1337" s="50">
        <f>VLOOKUP(D1337,映射!AK:AL,2,FALSE)</f>
        <v>4</v>
      </c>
      <c r="AE1337" s="50" t="s">
        <v>37</v>
      </c>
      <c r="AF1337" s="4">
        <f>VLOOKUP(AE1337,映射!AN:AO,2,FALSE)</f>
        <v>2</v>
      </c>
      <c r="AG1337" s="50">
        <v>2</v>
      </c>
      <c r="AH1337" s="70">
        <v>1</v>
      </c>
      <c r="AI1337" s="16">
        <f t="shared" si="374"/>
        <v>31036</v>
      </c>
      <c r="AJ1337" s="16">
        <f t="shared" si="375"/>
        <v>10108</v>
      </c>
      <c r="AK1337" s="16">
        <f t="shared" si="376"/>
        <v>34</v>
      </c>
      <c r="AL1337" s="16" t="str">
        <f t="shared" si="377"/>
        <v>丸子炸弹</v>
      </c>
      <c r="AM1337" s="16">
        <f t="shared" si="378"/>
        <v>6864</v>
      </c>
      <c r="AN1337" s="16">
        <f t="shared" si="379"/>
        <v>966</v>
      </c>
      <c r="AO1337" s="16">
        <f t="shared" si="387"/>
        <v>5898</v>
      </c>
      <c r="AP1337" s="16">
        <f t="shared" si="380"/>
        <v>6381</v>
      </c>
      <c r="AQ1337" s="16">
        <f t="shared" si="381"/>
        <v>1906</v>
      </c>
      <c r="AR1337" s="16">
        <f t="shared" si="382"/>
        <v>131</v>
      </c>
      <c r="AS1337" s="16"/>
      <c r="AT1337" s="16">
        <v>29.9</v>
      </c>
      <c r="AU1337" s="16">
        <v>53.3</v>
      </c>
      <c r="AV1337" s="16">
        <v>38.6</v>
      </c>
      <c r="AW1337" s="16"/>
    </row>
    <row r="1338" spans="1:49">
      <c r="A1338" s="62">
        <f>'表格编辑 '!A1605</f>
        <v>31037</v>
      </c>
      <c r="B1338" s="62">
        <f>'表格编辑 '!B1605</f>
        <v>10155</v>
      </c>
      <c r="C1338" s="62" t="str">
        <f>VLOOKUP(B1338,映射!A:B,2,FALSE)</f>
        <v>蜥蜴团</v>
      </c>
      <c r="D1338" s="62">
        <f>'表格编辑 '!E1605</f>
        <v>34</v>
      </c>
      <c r="E1338" s="62">
        <f>ROUNDUP((VLOOKUP(B1338,Sheet1!U:AA,3,FALSE)-2)*(0.042*(D1338-1)+0.2)+0.4,0)</f>
        <v>41</v>
      </c>
      <c r="F1338" s="62">
        <f>ROUNDUP((VLOOKUP(B1338,Sheet1!U:AA,4,FALSE)-2)*(0.042*(D1338-1)+0.2)+0.4,0)</f>
        <v>39</v>
      </c>
      <c r="G1338" s="62">
        <f>ROUNDUP((VLOOKUP(B1338,Sheet1!U:AA,5,FALSE)-2)*(0.042*(D1338-1)+0.2)+0.4,0)</f>
        <v>45</v>
      </c>
      <c r="H1338" s="62">
        <f>ROUNDUP((VLOOKUP(B1338,Sheet1!U:AA,6,FALSE)-2)*(0.042*(D1338-1)+0.2)+0.4,0)</f>
        <v>36</v>
      </c>
      <c r="I1338" s="62">
        <f>ROUNDUP((VLOOKUP(B1338,Sheet1!U:AA,7,FALSE)-2)*(0.042*(D1338-1)+0.2)+0.4,0)</f>
        <v>10</v>
      </c>
      <c r="J1338" s="62">
        <f>E1338*8+F1338*2+G1338*3+H1338*3+I1338*1+VLOOKUP(B1338,Sheet1!AU:AZ,2,FALSE)</f>
        <v>679</v>
      </c>
      <c r="K1338" s="62">
        <f>E1338*1+F1338*2+G1338*2+H1338*2+I1338*10+VLOOKUP(B1338,Sheet1!AU:AZ,3,FALSE)</f>
        <v>401</v>
      </c>
      <c r="L1338" s="62">
        <f>E1338*0.1+F1338*2+G1338*0.2+H1338*0.26+I1338*0.1+VLOOKUP(B1338,Sheet1!AU:AZ,4,FALSE)</f>
        <v>121.46</v>
      </c>
      <c r="M1338" s="62">
        <f>E1338*0.1+F1338*0.2+G1338*2+H1338*0.2+I1338*0.1+VLOOKUP(B1338,Sheet1!AU:AZ,5,FALSE)</f>
        <v>130.1</v>
      </c>
      <c r="N1338" s="62">
        <f>E1338*0.1+F1338*0.2+G1338*0.2+H1338*2+I1338*0.1+VLOOKUP(B1338,Sheet1!AU:AZ,6,FALSE)</f>
        <v>113.9</v>
      </c>
      <c r="O1338" s="62">
        <f t="shared" si="388"/>
        <v>-2.8</v>
      </c>
      <c r="P1338" s="62">
        <f t="shared" si="389"/>
        <v>30.6</v>
      </c>
      <c r="R1338" s="9">
        <f t="shared" si="383"/>
        <v>34</v>
      </c>
      <c r="S1338" s="9">
        <f t="shared" si="372"/>
        <v>229.64</v>
      </c>
      <c r="T1338" s="9">
        <f t="shared" si="373"/>
        <v>42.8</v>
      </c>
      <c r="U1338" s="66">
        <f t="shared" si="384"/>
        <v>255</v>
      </c>
      <c r="V1338" s="9">
        <f t="shared" si="385"/>
        <v>306</v>
      </c>
      <c r="W1338" s="67">
        <f t="shared" si="386"/>
        <v>178</v>
      </c>
      <c r="Y1338" s="69">
        <f>VLOOKUP(D1338,Sheet2!P:Q,2,FALSE)</f>
        <v>60</v>
      </c>
      <c r="AB1338" s="4" t="str">
        <f>IF('表格编辑 '!D1605="monster","普通","BOSS")</f>
        <v>普通</v>
      </c>
      <c r="AD1338" s="50">
        <f>VLOOKUP(D1338,映射!AK:AL,2,FALSE)</f>
        <v>4</v>
      </c>
      <c r="AE1338" s="50" t="s">
        <v>37</v>
      </c>
      <c r="AF1338" s="4">
        <f>VLOOKUP(AE1338,映射!AN:AO,2,FALSE)</f>
        <v>2</v>
      </c>
      <c r="AG1338" s="50">
        <v>2</v>
      </c>
      <c r="AH1338" s="70">
        <v>1</v>
      </c>
      <c r="AI1338" s="16">
        <f t="shared" si="374"/>
        <v>31037</v>
      </c>
      <c r="AJ1338" s="16">
        <f t="shared" si="375"/>
        <v>10155</v>
      </c>
      <c r="AK1338" s="16">
        <f t="shared" si="376"/>
        <v>34</v>
      </c>
      <c r="AL1338" s="16" t="str">
        <f t="shared" si="377"/>
        <v>蜥蜴团</v>
      </c>
      <c r="AM1338" s="16">
        <f t="shared" si="378"/>
        <v>4080</v>
      </c>
      <c r="AN1338" s="16">
        <f t="shared" si="379"/>
        <v>1358</v>
      </c>
      <c r="AO1338" s="16">
        <f t="shared" si="387"/>
        <v>2722</v>
      </c>
      <c r="AP1338" s="16">
        <f t="shared" si="380"/>
        <v>3401</v>
      </c>
      <c r="AQ1338" s="16">
        <f t="shared" si="381"/>
        <v>802</v>
      </c>
      <c r="AR1338" s="16">
        <f t="shared" si="382"/>
        <v>183</v>
      </c>
      <c r="AS1338" s="16"/>
      <c r="AT1338" s="16">
        <v>90.4</v>
      </c>
      <c r="AU1338" s="16">
        <v>76</v>
      </c>
      <c r="AV1338" s="16">
        <v>-1.4</v>
      </c>
      <c r="AW1338" s="16"/>
    </row>
    <row r="1339" spans="1:49">
      <c r="A1339" s="62">
        <f>'表格编辑 '!A1606</f>
        <v>31038</v>
      </c>
      <c r="B1339" s="62">
        <f>'表格编辑 '!B1606</f>
        <v>10125</v>
      </c>
      <c r="C1339" s="62" t="str">
        <f>VLOOKUP(B1339,映射!A:B,2,FALSE)</f>
        <v>银怪</v>
      </c>
      <c r="D1339" s="62">
        <f>'表格编辑 '!E1606</f>
        <v>34</v>
      </c>
      <c r="E1339" s="62">
        <f>ROUNDUP((VLOOKUP(B1339,Sheet1!U:AA,3,FALSE)-2)*(0.042*(D1339-1)+0.2)+0.4,0)</f>
        <v>29</v>
      </c>
      <c r="F1339" s="62">
        <f>ROUNDUP((VLOOKUP(B1339,Sheet1!U:AA,4,FALSE)-2)*(0.042*(D1339-1)+0.2)+0.4,0)</f>
        <v>56</v>
      </c>
      <c r="G1339" s="62">
        <f>ROUNDUP((VLOOKUP(B1339,Sheet1!U:AA,5,FALSE)-2)*(0.042*(D1339-1)+0.2)+0.4,0)</f>
        <v>74</v>
      </c>
      <c r="H1339" s="62">
        <f>ROUNDUP((VLOOKUP(B1339,Sheet1!U:AA,6,FALSE)-2)*(0.042*(D1339-1)+0.2)+0.4,0)</f>
        <v>26</v>
      </c>
      <c r="I1339" s="62">
        <f>ROUNDUP((VLOOKUP(B1339,Sheet1!U:AA,7,FALSE)-2)*(0.042*(D1339-1)+0.2)+0.4,0)</f>
        <v>41</v>
      </c>
      <c r="J1339" s="62">
        <f>E1339*8+F1339*2+G1339*3+H1339*3+I1339*1+VLOOKUP(B1339,Sheet1!AU:AZ,2,FALSE)</f>
        <v>736</v>
      </c>
      <c r="K1339" s="62">
        <f>E1339*1+F1339*2+G1339*2+H1339*2+I1339*10+VLOOKUP(B1339,Sheet1!AU:AZ,3,FALSE)</f>
        <v>804</v>
      </c>
      <c r="L1339" s="62">
        <f>E1339*0.1+F1339*2+G1339*0.2+H1339*0.26+I1339*0.1+VLOOKUP(B1339,Sheet1!AU:AZ,4,FALSE)</f>
        <v>189.56</v>
      </c>
      <c r="M1339" s="62">
        <f>E1339*0.1+F1339*0.2+G1339*2+H1339*0.2+I1339*0.1+VLOOKUP(B1339,Sheet1!AU:AZ,5,FALSE)</f>
        <v>233.4</v>
      </c>
      <c r="N1339" s="62">
        <f>E1339*0.1+F1339*0.2+G1339*0.2+H1339*2+I1339*0.1+VLOOKUP(B1339,Sheet1!AU:AZ,6,FALSE)</f>
        <v>112</v>
      </c>
      <c r="O1339" s="62">
        <f t="shared" si="388"/>
        <v>30.7</v>
      </c>
      <c r="P1339" s="62">
        <f t="shared" si="389"/>
        <v>11.3</v>
      </c>
      <c r="R1339" s="9">
        <f t="shared" si="383"/>
        <v>34</v>
      </c>
      <c r="S1339" s="9">
        <f t="shared" si="372"/>
        <v>229.64</v>
      </c>
      <c r="T1339" s="9">
        <f t="shared" si="373"/>
        <v>42.8</v>
      </c>
      <c r="U1339" s="66">
        <f t="shared" si="384"/>
        <v>170</v>
      </c>
      <c r="V1339" s="9">
        <f t="shared" si="385"/>
        <v>204</v>
      </c>
      <c r="W1339" s="67">
        <f t="shared" si="386"/>
        <v>340</v>
      </c>
      <c r="Y1339" s="69">
        <f>VLOOKUP(D1339,Sheet2!P:Q,2,FALSE)</f>
        <v>60</v>
      </c>
      <c r="AB1339" s="4" t="str">
        <f>IF('表格编辑 '!D1606="monster","普通","BOSS")</f>
        <v>普通</v>
      </c>
      <c r="AD1339" s="50">
        <f>VLOOKUP(D1339,映射!AK:AL,2,FALSE)</f>
        <v>4</v>
      </c>
      <c r="AE1339" s="50" t="s">
        <v>37</v>
      </c>
      <c r="AF1339" s="4">
        <f>VLOOKUP(AE1339,映射!AN:AO,2,FALSE)</f>
        <v>2</v>
      </c>
      <c r="AG1339" s="50">
        <v>2</v>
      </c>
      <c r="AH1339" s="70">
        <v>1</v>
      </c>
      <c r="AI1339" s="16">
        <f t="shared" si="374"/>
        <v>31038</v>
      </c>
      <c r="AJ1339" s="16">
        <f t="shared" si="375"/>
        <v>10125</v>
      </c>
      <c r="AK1339" s="16">
        <f t="shared" si="376"/>
        <v>34</v>
      </c>
      <c r="AL1339" s="16" t="str">
        <f t="shared" si="377"/>
        <v>银怪</v>
      </c>
      <c r="AM1339" s="16">
        <f t="shared" si="378"/>
        <v>2720</v>
      </c>
      <c r="AN1339" s="16">
        <f t="shared" si="379"/>
        <v>1472</v>
      </c>
      <c r="AO1339" s="16">
        <f t="shared" si="387"/>
        <v>1248</v>
      </c>
      <c r="AP1339" s="16">
        <f t="shared" si="380"/>
        <v>1984</v>
      </c>
      <c r="AQ1339" s="16">
        <f t="shared" si="381"/>
        <v>1608</v>
      </c>
      <c r="AR1339" s="16">
        <f t="shared" si="382"/>
        <v>285</v>
      </c>
      <c r="AS1339" s="16"/>
      <c r="AT1339" s="16">
        <v>132.9</v>
      </c>
      <c r="AU1339" s="16">
        <v>41.1</v>
      </c>
      <c r="AV1339" s="16">
        <v>19.8</v>
      </c>
      <c r="AW1339" s="16"/>
    </row>
    <row r="1340" spans="1:49">
      <c r="A1340" s="62">
        <f>'表格编辑 '!A1607</f>
        <v>31039</v>
      </c>
      <c r="B1340" s="62">
        <f>'表格编辑 '!B1607</f>
        <v>10035</v>
      </c>
      <c r="C1340" s="62" t="str">
        <f>VLOOKUP(B1340,映射!A:B,2,FALSE)</f>
        <v>鬼灵</v>
      </c>
      <c r="D1340" s="62">
        <f>'表格编辑 '!E1607</f>
        <v>34</v>
      </c>
      <c r="E1340" s="62">
        <f>ROUNDUP((VLOOKUP(B1340,Sheet1!U:AA,3,FALSE)-2)*(0.042*(D1340-1)+0.2)+0.4,0)</f>
        <v>12</v>
      </c>
      <c r="F1340" s="62">
        <f>ROUNDUP((VLOOKUP(B1340,Sheet1!U:AA,4,FALSE)-2)*(0.042*(D1340-1)+0.2)+0.4,0)</f>
        <v>31</v>
      </c>
      <c r="G1340" s="62">
        <f>ROUNDUP((VLOOKUP(B1340,Sheet1!U:AA,5,FALSE)-2)*(0.042*(D1340-1)+0.2)+0.4,0)</f>
        <v>41</v>
      </c>
      <c r="H1340" s="62">
        <f>ROUNDUP((VLOOKUP(B1340,Sheet1!U:AA,6,FALSE)-2)*(0.042*(D1340-1)+0.2)+0.4,0)</f>
        <v>37</v>
      </c>
      <c r="I1340" s="62">
        <f>ROUNDUP((VLOOKUP(B1340,Sheet1!U:AA,7,FALSE)-2)*(0.042*(D1340-1)+0.2)+0.4,0)</f>
        <v>50</v>
      </c>
      <c r="J1340" s="62">
        <f>E1340*8+F1340*2+G1340*3+H1340*3+I1340*1+VLOOKUP(B1340,Sheet1!AU:AZ,2,FALSE)</f>
        <v>462</v>
      </c>
      <c r="K1340" s="62">
        <f>E1340*1+F1340*2+G1340*2+H1340*2+I1340*10+VLOOKUP(B1340,Sheet1!AU:AZ,3,FALSE)</f>
        <v>750</v>
      </c>
      <c r="L1340" s="62">
        <f>E1340*0.1+F1340*2+G1340*0.2+H1340*0.26+I1340*0.1+VLOOKUP(B1340,Sheet1!AU:AZ,4,FALSE)</f>
        <v>106.02</v>
      </c>
      <c r="M1340" s="62">
        <f>E1340*0.1+F1340*0.2+G1340*2+H1340*0.2+I1340*0.1+VLOOKUP(B1340,Sheet1!AU:AZ,5,FALSE)</f>
        <v>121.8</v>
      </c>
      <c r="N1340" s="62">
        <f>E1340*0.1+F1340*0.2+G1340*0.2+H1340*2+I1340*0.1+VLOOKUP(B1340,Sheet1!AU:AZ,6,FALSE)</f>
        <v>114.6</v>
      </c>
      <c r="O1340" s="62">
        <f t="shared" si="388"/>
        <v>37.8</v>
      </c>
      <c r="P1340" s="62">
        <f t="shared" si="389"/>
        <v>4.8</v>
      </c>
      <c r="R1340" s="9">
        <f t="shared" si="383"/>
        <v>34</v>
      </c>
      <c r="S1340" s="9">
        <f t="shared" si="372"/>
        <v>229.64</v>
      </c>
      <c r="T1340" s="9">
        <f t="shared" si="373"/>
        <v>42.8</v>
      </c>
      <c r="U1340" s="66">
        <f t="shared" si="384"/>
        <v>266</v>
      </c>
      <c r="V1340" s="9">
        <f t="shared" si="385"/>
        <v>319.2</v>
      </c>
      <c r="W1340" s="67">
        <f t="shared" si="386"/>
        <v>144</v>
      </c>
      <c r="Y1340" s="69">
        <f>VLOOKUP(D1340,Sheet2!P:Q,2,FALSE)</f>
        <v>60</v>
      </c>
      <c r="AB1340" s="4" t="str">
        <f>IF('表格编辑 '!D1607="monster","普通","BOSS")</f>
        <v>普通</v>
      </c>
      <c r="AD1340" s="50">
        <f>VLOOKUP(D1340,映射!AK:AL,2,FALSE)</f>
        <v>4</v>
      </c>
      <c r="AE1340" s="50" t="s">
        <v>37</v>
      </c>
      <c r="AF1340" s="4">
        <f>VLOOKUP(AE1340,映射!AN:AO,2,FALSE)</f>
        <v>2</v>
      </c>
      <c r="AG1340" s="50">
        <v>2</v>
      </c>
      <c r="AH1340" s="70">
        <v>1</v>
      </c>
      <c r="AI1340" s="16">
        <f t="shared" si="374"/>
        <v>31039</v>
      </c>
      <c r="AJ1340" s="16">
        <f t="shared" si="375"/>
        <v>10035</v>
      </c>
      <c r="AK1340" s="16">
        <f t="shared" si="376"/>
        <v>34</v>
      </c>
      <c r="AL1340" s="16" t="str">
        <f t="shared" si="377"/>
        <v>鬼灵</v>
      </c>
      <c r="AM1340" s="16">
        <f t="shared" si="378"/>
        <v>4256</v>
      </c>
      <c r="AN1340" s="16">
        <f t="shared" si="379"/>
        <v>924</v>
      </c>
      <c r="AO1340" s="16">
        <f t="shared" si="387"/>
        <v>3332</v>
      </c>
      <c r="AP1340" s="16">
        <f t="shared" si="380"/>
        <v>3794</v>
      </c>
      <c r="AQ1340" s="16">
        <f t="shared" si="381"/>
        <v>1500</v>
      </c>
      <c r="AR1340" s="16">
        <f t="shared" si="382"/>
        <v>160</v>
      </c>
      <c r="AS1340" s="16"/>
      <c r="AT1340" s="16">
        <v>82.3</v>
      </c>
      <c r="AU1340" s="16">
        <v>78.7</v>
      </c>
      <c r="AV1340" s="16">
        <v>30.8</v>
      </c>
      <c r="AW1340" s="16"/>
    </row>
    <row r="1341" spans="1:49">
      <c r="A1341" s="62">
        <f>'表格编辑 '!A1608</f>
        <v>31040</v>
      </c>
      <c r="B1341" s="62">
        <f>'表格编辑 '!B1608</f>
        <v>10035</v>
      </c>
      <c r="C1341" s="62" t="str">
        <f>VLOOKUP(B1341,映射!A:B,2,FALSE)</f>
        <v>鬼灵</v>
      </c>
      <c r="D1341" s="62">
        <f>'表格编辑 '!E1608</f>
        <v>34</v>
      </c>
      <c r="E1341" s="62">
        <f>ROUNDUP((VLOOKUP(B1341,Sheet1!U:AA,3,FALSE)-2)*(0.042*(D1341-1)+0.2)+0.4,0)</f>
        <v>12</v>
      </c>
      <c r="F1341" s="62">
        <f>ROUNDUP((VLOOKUP(B1341,Sheet1!U:AA,4,FALSE)-2)*(0.042*(D1341-1)+0.2)+0.4,0)</f>
        <v>31</v>
      </c>
      <c r="G1341" s="62">
        <f>ROUNDUP((VLOOKUP(B1341,Sheet1!U:AA,5,FALSE)-2)*(0.042*(D1341-1)+0.2)+0.4,0)</f>
        <v>41</v>
      </c>
      <c r="H1341" s="62">
        <f>ROUNDUP((VLOOKUP(B1341,Sheet1!U:AA,6,FALSE)-2)*(0.042*(D1341-1)+0.2)+0.4,0)</f>
        <v>37</v>
      </c>
      <c r="I1341" s="62">
        <f>ROUNDUP((VLOOKUP(B1341,Sheet1!U:AA,7,FALSE)-2)*(0.042*(D1341-1)+0.2)+0.4,0)</f>
        <v>50</v>
      </c>
      <c r="J1341" s="62">
        <f>E1341*8+F1341*2+G1341*3+H1341*3+I1341*1+VLOOKUP(B1341,Sheet1!AU:AZ,2,FALSE)</f>
        <v>462</v>
      </c>
      <c r="K1341" s="62">
        <f>E1341*1+F1341*2+G1341*2+H1341*2+I1341*10+VLOOKUP(B1341,Sheet1!AU:AZ,3,FALSE)</f>
        <v>750</v>
      </c>
      <c r="L1341" s="62">
        <f>E1341*0.1+F1341*2+G1341*0.2+H1341*0.26+I1341*0.1+VLOOKUP(B1341,Sheet1!AU:AZ,4,FALSE)</f>
        <v>106.02</v>
      </c>
      <c r="M1341" s="62">
        <f>E1341*0.1+F1341*0.2+G1341*2+H1341*0.2+I1341*0.1+VLOOKUP(B1341,Sheet1!AU:AZ,5,FALSE)</f>
        <v>121.8</v>
      </c>
      <c r="N1341" s="62">
        <f>E1341*0.1+F1341*0.2+G1341*0.2+H1341*2+I1341*0.1+VLOOKUP(B1341,Sheet1!AU:AZ,6,FALSE)</f>
        <v>114.6</v>
      </c>
      <c r="O1341" s="62">
        <f t="shared" si="388"/>
        <v>37.8</v>
      </c>
      <c r="P1341" s="62">
        <f t="shared" si="389"/>
        <v>4.8</v>
      </c>
      <c r="R1341" s="9">
        <f t="shared" si="383"/>
        <v>34</v>
      </c>
      <c r="S1341" s="9">
        <f t="shared" si="372"/>
        <v>229.64</v>
      </c>
      <c r="T1341" s="9">
        <f t="shared" si="373"/>
        <v>42.8</v>
      </c>
      <c r="U1341" s="66">
        <f t="shared" si="384"/>
        <v>266</v>
      </c>
      <c r="V1341" s="9">
        <f t="shared" si="385"/>
        <v>319.2</v>
      </c>
      <c r="W1341" s="67">
        <f t="shared" si="386"/>
        <v>144</v>
      </c>
      <c r="Y1341" s="69">
        <f>VLOOKUP(D1341,Sheet2!P:Q,2,FALSE)</f>
        <v>60</v>
      </c>
      <c r="AB1341" s="4" t="str">
        <f>IF('表格编辑 '!D1608="monster","普通","BOSS")</f>
        <v>普通</v>
      </c>
      <c r="AD1341" s="50">
        <f>VLOOKUP(D1341,映射!AK:AL,2,FALSE)</f>
        <v>4</v>
      </c>
      <c r="AE1341" s="50" t="s">
        <v>37</v>
      </c>
      <c r="AF1341" s="4">
        <f>VLOOKUP(AE1341,映射!AN:AO,2,FALSE)</f>
        <v>2</v>
      </c>
      <c r="AG1341" s="50">
        <v>2</v>
      </c>
      <c r="AH1341" s="70">
        <v>1</v>
      </c>
      <c r="AI1341" s="16">
        <f t="shared" si="374"/>
        <v>31040</v>
      </c>
      <c r="AJ1341" s="16">
        <f t="shared" si="375"/>
        <v>10035</v>
      </c>
      <c r="AK1341" s="16">
        <f t="shared" si="376"/>
        <v>34</v>
      </c>
      <c r="AL1341" s="16" t="str">
        <f t="shared" si="377"/>
        <v>鬼灵</v>
      </c>
      <c r="AM1341" s="16">
        <f t="shared" si="378"/>
        <v>4256</v>
      </c>
      <c r="AN1341" s="16">
        <f t="shared" si="379"/>
        <v>924</v>
      </c>
      <c r="AO1341" s="16">
        <f t="shared" si="387"/>
        <v>3332</v>
      </c>
      <c r="AP1341" s="16">
        <f t="shared" si="380"/>
        <v>3794</v>
      </c>
      <c r="AQ1341" s="16">
        <f t="shared" si="381"/>
        <v>1500</v>
      </c>
      <c r="AR1341" s="16">
        <f t="shared" si="382"/>
        <v>160</v>
      </c>
      <c r="AS1341" s="16"/>
      <c r="AT1341" s="16">
        <v>82.3</v>
      </c>
      <c r="AU1341" s="16">
        <v>78.7</v>
      </c>
      <c r="AV1341" s="16">
        <v>30.8</v>
      </c>
      <c r="AW1341" s="16"/>
    </row>
    <row r="1342" spans="1:49">
      <c r="A1342" s="62">
        <f>'表格编辑 '!A1609</f>
        <v>31041</v>
      </c>
      <c r="B1342" s="62">
        <f>'表格编辑 '!B1609</f>
        <v>10101</v>
      </c>
      <c r="C1342" s="62" t="str">
        <f>VLOOKUP(B1342,映射!A:B,2,FALSE)</f>
        <v>风精</v>
      </c>
      <c r="D1342" s="62">
        <f>'表格编辑 '!E1609</f>
        <v>34</v>
      </c>
      <c r="E1342" s="62">
        <f>ROUNDUP((VLOOKUP(B1342,Sheet1!U:AA,3,FALSE)-2)*(0.042*(D1342-1)+0.2)+0.4,0)</f>
        <v>45</v>
      </c>
      <c r="F1342" s="62">
        <f>ROUNDUP((VLOOKUP(B1342,Sheet1!U:AA,4,FALSE)-2)*(0.042*(D1342-1)+0.2)+0.4,0)</f>
        <v>45</v>
      </c>
      <c r="G1342" s="62">
        <f>ROUNDUP((VLOOKUP(B1342,Sheet1!U:AA,5,FALSE)-2)*(0.042*(D1342-1)+0.2)+0.4,0)</f>
        <v>29</v>
      </c>
      <c r="H1342" s="62">
        <f>ROUNDUP((VLOOKUP(B1342,Sheet1!U:AA,6,FALSE)-2)*(0.042*(D1342-1)+0.2)+0.4,0)</f>
        <v>45</v>
      </c>
      <c r="I1342" s="62">
        <f>ROUNDUP((VLOOKUP(B1342,Sheet1!U:AA,7,FALSE)-2)*(0.042*(D1342-1)+0.2)+0.4,0)</f>
        <v>45</v>
      </c>
      <c r="J1342" s="62">
        <f>E1342*8+F1342*2+G1342*3+H1342*3+I1342*1+VLOOKUP(B1342,Sheet1!AU:AZ,2,FALSE)</f>
        <v>785</v>
      </c>
      <c r="K1342" s="62">
        <f>E1342*1+F1342*2+G1342*2+H1342*2+I1342*10+VLOOKUP(B1342,Sheet1!AU:AZ,3,FALSE)</f>
        <v>784</v>
      </c>
      <c r="L1342" s="62">
        <f>E1342*0.1+F1342*2+G1342*0.2+H1342*0.26+I1342*0.1+VLOOKUP(B1342,Sheet1!AU:AZ,4,FALSE)</f>
        <v>150.5</v>
      </c>
      <c r="M1342" s="62">
        <f>E1342*0.1+F1342*0.2+G1342*2+H1342*0.2+I1342*0.1+VLOOKUP(B1342,Sheet1!AU:AZ,5,FALSE)</f>
        <v>108</v>
      </c>
      <c r="N1342" s="62">
        <f>E1342*0.1+F1342*0.2+G1342*0.2+H1342*2+I1342*0.1+VLOOKUP(B1342,Sheet1!AU:AZ,6,FALSE)</f>
        <v>154.8</v>
      </c>
      <c r="O1342" s="62">
        <f t="shared" si="388"/>
        <v>19.3</v>
      </c>
      <c r="P1342" s="62">
        <f t="shared" si="389"/>
        <v>33.1</v>
      </c>
      <c r="R1342" s="9">
        <f t="shared" si="383"/>
        <v>34</v>
      </c>
      <c r="S1342" s="9">
        <f t="shared" si="372"/>
        <v>229.64</v>
      </c>
      <c r="T1342" s="9">
        <f t="shared" si="373"/>
        <v>42.8</v>
      </c>
      <c r="U1342" s="66">
        <f t="shared" si="384"/>
        <v>286</v>
      </c>
      <c r="V1342" s="9">
        <f t="shared" si="385"/>
        <v>343.2</v>
      </c>
      <c r="W1342" s="67">
        <f t="shared" si="386"/>
        <v>244</v>
      </c>
      <c r="Y1342" s="69">
        <f>VLOOKUP(D1342,Sheet2!P:Q,2,FALSE)</f>
        <v>60</v>
      </c>
      <c r="AB1342" s="4" t="str">
        <f>IF('表格编辑 '!D1609="monster","普通","BOSS")</f>
        <v>普通</v>
      </c>
      <c r="AD1342" s="50">
        <f>VLOOKUP(D1342,映射!AK:AL,2,FALSE)</f>
        <v>4</v>
      </c>
      <c r="AE1342" s="50" t="s">
        <v>37</v>
      </c>
      <c r="AF1342" s="4">
        <f>VLOOKUP(AE1342,映射!AN:AO,2,FALSE)</f>
        <v>2</v>
      </c>
      <c r="AG1342" s="50">
        <v>2</v>
      </c>
      <c r="AH1342" s="70">
        <v>1</v>
      </c>
      <c r="AI1342" s="16">
        <f t="shared" si="374"/>
        <v>31041</v>
      </c>
      <c r="AJ1342" s="16">
        <f t="shared" si="375"/>
        <v>10101</v>
      </c>
      <c r="AK1342" s="16">
        <f t="shared" si="376"/>
        <v>34</v>
      </c>
      <c r="AL1342" s="16" t="str">
        <f t="shared" si="377"/>
        <v>风精</v>
      </c>
      <c r="AM1342" s="16">
        <f t="shared" si="378"/>
        <v>4576</v>
      </c>
      <c r="AN1342" s="16">
        <f t="shared" si="379"/>
        <v>1570</v>
      </c>
      <c r="AO1342" s="16">
        <f t="shared" si="387"/>
        <v>3006</v>
      </c>
      <c r="AP1342" s="16">
        <f t="shared" si="380"/>
        <v>3791</v>
      </c>
      <c r="AQ1342" s="16">
        <f t="shared" si="381"/>
        <v>1568</v>
      </c>
      <c r="AR1342" s="16">
        <f t="shared" si="382"/>
        <v>226</v>
      </c>
      <c r="AS1342" s="16"/>
      <c r="AT1342" s="16">
        <v>80.6</v>
      </c>
      <c r="AU1342" s="16">
        <v>80.6</v>
      </c>
      <c r="AV1342" s="16">
        <v>15.5</v>
      </c>
      <c r="AW1342" s="16"/>
    </row>
    <row r="1343" spans="1:49">
      <c r="A1343" s="62">
        <f>'表格编辑 '!A1610</f>
        <v>31042</v>
      </c>
      <c r="B1343" s="62">
        <f>'表格编辑 '!B1610</f>
        <v>10152</v>
      </c>
      <c r="C1343" s="62" t="str">
        <f>VLOOKUP(B1343,映射!A:B,2,FALSE)</f>
        <v>盗贼</v>
      </c>
      <c r="D1343" s="62">
        <f>'表格编辑 '!E1610</f>
        <v>34</v>
      </c>
      <c r="E1343" s="62">
        <f>ROUNDUP((VLOOKUP(B1343,Sheet1!U:AA,3,FALSE)-2)*(0.042*(D1343-1)+0.2)+0.4,0)</f>
        <v>34</v>
      </c>
      <c r="F1343" s="62">
        <f>ROUNDUP((VLOOKUP(B1343,Sheet1!U:AA,4,FALSE)-2)*(0.042*(D1343-1)+0.2)+0.4,0)</f>
        <v>42</v>
      </c>
      <c r="G1343" s="62">
        <f>ROUNDUP((VLOOKUP(B1343,Sheet1!U:AA,5,FALSE)-2)*(0.042*(D1343-1)+0.2)+0.4,0)</f>
        <v>36</v>
      </c>
      <c r="H1343" s="62">
        <f>ROUNDUP((VLOOKUP(B1343,Sheet1!U:AA,6,FALSE)-2)*(0.042*(D1343-1)+0.2)+0.4,0)</f>
        <v>53</v>
      </c>
      <c r="I1343" s="62">
        <f>ROUNDUP((VLOOKUP(B1343,Sheet1!U:AA,7,FALSE)-2)*(0.042*(D1343-1)+0.2)+0.4,0)</f>
        <v>17</v>
      </c>
      <c r="J1343" s="62">
        <f>E1343*8+F1343*2+G1343*3+H1343*3+I1343*1+VLOOKUP(B1343,Sheet1!AU:AZ,2,FALSE)</f>
        <v>691</v>
      </c>
      <c r="K1343" s="62">
        <f>E1343*1+F1343*2+G1343*2+H1343*2+I1343*10+VLOOKUP(B1343,Sheet1!AU:AZ,3,FALSE)</f>
        <v>486</v>
      </c>
      <c r="L1343" s="62">
        <f>E1343*0.1+F1343*2+G1343*0.2+H1343*0.26+I1343*0.1+VLOOKUP(B1343,Sheet1!AU:AZ,4,FALSE)</f>
        <v>141.08</v>
      </c>
      <c r="M1343" s="62">
        <f>E1343*0.1+F1343*0.2+G1343*2+H1343*0.2+I1343*0.1+VLOOKUP(B1343,Sheet1!AU:AZ,5,FALSE)</f>
        <v>123.1</v>
      </c>
      <c r="N1343" s="62">
        <f>E1343*0.1+F1343*0.2+G1343*0.2+H1343*2+I1343*0.1+VLOOKUP(B1343,Sheet1!AU:AZ,6,FALSE)</f>
        <v>180.7</v>
      </c>
      <c r="O1343" s="62">
        <f t="shared" si="388"/>
        <v>1.1</v>
      </c>
      <c r="P1343" s="62">
        <f t="shared" si="389"/>
        <v>28.3</v>
      </c>
      <c r="R1343" s="9">
        <f t="shared" si="383"/>
        <v>34</v>
      </c>
      <c r="S1343" s="9">
        <f t="shared" si="372"/>
        <v>229.64</v>
      </c>
      <c r="T1343" s="9">
        <f t="shared" si="373"/>
        <v>42.8</v>
      </c>
      <c r="U1343" s="66">
        <f t="shared" si="384"/>
        <v>264</v>
      </c>
      <c r="V1343" s="9">
        <f t="shared" si="385"/>
        <v>316.8</v>
      </c>
      <c r="W1343" s="67">
        <f t="shared" si="386"/>
        <v>222</v>
      </c>
      <c r="Y1343" s="69">
        <f>VLOOKUP(D1343,Sheet2!P:Q,2,FALSE)</f>
        <v>60</v>
      </c>
      <c r="AB1343" s="4" t="str">
        <f>IF('表格编辑 '!D1610="monster","普通","BOSS")</f>
        <v>普通</v>
      </c>
      <c r="AD1343" s="50">
        <f>VLOOKUP(D1343,映射!AK:AL,2,FALSE)</f>
        <v>4</v>
      </c>
      <c r="AE1343" s="50" t="s">
        <v>37</v>
      </c>
      <c r="AF1343" s="4">
        <f>VLOOKUP(AE1343,映射!AN:AO,2,FALSE)</f>
        <v>2</v>
      </c>
      <c r="AG1343" s="50">
        <v>2</v>
      </c>
      <c r="AH1343" s="70">
        <v>1</v>
      </c>
      <c r="AI1343" s="16">
        <f t="shared" si="374"/>
        <v>31042</v>
      </c>
      <c r="AJ1343" s="16">
        <f t="shared" si="375"/>
        <v>10152</v>
      </c>
      <c r="AK1343" s="16">
        <f t="shared" si="376"/>
        <v>34</v>
      </c>
      <c r="AL1343" s="16" t="str">
        <f t="shared" si="377"/>
        <v>盗贼</v>
      </c>
      <c r="AM1343" s="16">
        <f t="shared" si="378"/>
        <v>4224</v>
      </c>
      <c r="AN1343" s="16">
        <f t="shared" si="379"/>
        <v>1382</v>
      </c>
      <c r="AO1343" s="16">
        <f t="shared" si="387"/>
        <v>2842</v>
      </c>
      <c r="AP1343" s="16">
        <f t="shared" si="380"/>
        <v>3533</v>
      </c>
      <c r="AQ1343" s="16">
        <f t="shared" si="381"/>
        <v>972</v>
      </c>
      <c r="AR1343" s="16">
        <f t="shared" si="382"/>
        <v>212</v>
      </c>
      <c r="AS1343" s="16"/>
      <c r="AT1343" s="16">
        <v>69</v>
      </c>
      <c r="AU1343" s="16">
        <v>96</v>
      </c>
      <c r="AV1343" s="16">
        <v>0.4</v>
      </c>
      <c r="AW1343" s="16"/>
    </row>
    <row r="1344" spans="1:49">
      <c r="A1344" s="62">
        <f>'表格编辑 '!A1611</f>
        <v>31043</v>
      </c>
      <c r="B1344" s="62">
        <f>'表格编辑 '!B1611</f>
        <v>10100</v>
      </c>
      <c r="C1344" s="62" t="str">
        <f>VLOOKUP(B1344,映射!A:B,2,FALSE)</f>
        <v>火精</v>
      </c>
      <c r="D1344" s="62">
        <f>'表格编辑 '!E1611</f>
        <v>34</v>
      </c>
      <c r="E1344" s="62">
        <f>ROUNDUP((VLOOKUP(B1344,Sheet1!U:AA,3,FALSE)-2)*(0.042*(D1344-1)+0.2)+0.4,0)</f>
        <v>45</v>
      </c>
      <c r="F1344" s="62">
        <f>ROUNDUP((VLOOKUP(B1344,Sheet1!U:AA,4,FALSE)-2)*(0.042*(D1344-1)+0.2)+0.4,0)</f>
        <v>29</v>
      </c>
      <c r="G1344" s="62">
        <f>ROUNDUP((VLOOKUP(B1344,Sheet1!U:AA,5,FALSE)-2)*(0.042*(D1344-1)+0.2)+0.4,0)</f>
        <v>45</v>
      </c>
      <c r="H1344" s="62">
        <f>ROUNDUP((VLOOKUP(B1344,Sheet1!U:AA,6,FALSE)-2)*(0.042*(D1344-1)+0.2)+0.4,0)</f>
        <v>45</v>
      </c>
      <c r="I1344" s="62">
        <f>ROUNDUP((VLOOKUP(B1344,Sheet1!U:AA,7,FALSE)-2)*(0.042*(D1344-1)+0.2)+0.4,0)</f>
        <v>45</v>
      </c>
      <c r="J1344" s="62">
        <f>E1344*8+F1344*2+G1344*3+H1344*3+I1344*1+VLOOKUP(B1344,Sheet1!AU:AZ,2,FALSE)</f>
        <v>801</v>
      </c>
      <c r="K1344" s="62">
        <f>E1344*1+F1344*2+G1344*2+H1344*2+I1344*10+VLOOKUP(B1344,Sheet1!AU:AZ,3,FALSE)</f>
        <v>784</v>
      </c>
      <c r="L1344" s="62">
        <f>E1344*0.1+F1344*2+G1344*0.2+H1344*0.26+I1344*0.1+VLOOKUP(B1344,Sheet1!AU:AZ,4,FALSE)</f>
        <v>110.7</v>
      </c>
      <c r="M1344" s="62">
        <f>E1344*0.1+F1344*0.2+G1344*2+H1344*0.2+I1344*0.1+VLOOKUP(B1344,Sheet1!AU:AZ,5,FALSE)</f>
        <v>147.8</v>
      </c>
      <c r="N1344" s="62">
        <f>E1344*0.1+F1344*0.2+G1344*0.2+H1344*2+I1344*0.1+VLOOKUP(B1344,Sheet1!AU:AZ,6,FALSE)</f>
        <v>154.8</v>
      </c>
      <c r="O1344" s="62">
        <f t="shared" si="388"/>
        <v>24.1</v>
      </c>
      <c r="P1344" s="62">
        <f t="shared" si="389"/>
        <v>33.1</v>
      </c>
      <c r="R1344" s="9">
        <f t="shared" si="383"/>
        <v>34</v>
      </c>
      <c r="S1344" s="9">
        <f t="shared" si="372"/>
        <v>229.64</v>
      </c>
      <c r="T1344" s="9">
        <f t="shared" si="373"/>
        <v>42.8</v>
      </c>
      <c r="U1344" s="66">
        <f t="shared" si="384"/>
        <v>235</v>
      </c>
      <c r="V1344" s="9">
        <f t="shared" si="385"/>
        <v>282</v>
      </c>
      <c r="W1344" s="67">
        <f t="shared" si="386"/>
        <v>154</v>
      </c>
      <c r="Y1344" s="69">
        <f>VLOOKUP(D1344,Sheet2!P:Q,2,FALSE)</f>
        <v>60</v>
      </c>
      <c r="AB1344" s="4" t="str">
        <f>IF('表格编辑 '!D1611="monster","普通","BOSS")</f>
        <v>普通</v>
      </c>
      <c r="AD1344" s="50">
        <f>VLOOKUP(D1344,映射!AK:AL,2,FALSE)</f>
        <v>4</v>
      </c>
      <c r="AE1344" s="50" t="s">
        <v>37</v>
      </c>
      <c r="AF1344" s="4">
        <f>VLOOKUP(AE1344,映射!AN:AO,2,FALSE)</f>
        <v>2</v>
      </c>
      <c r="AG1344" s="50">
        <v>2</v>
      </c>
      <c r="AH1344" s="70">
        <v>1</v>
      </c>
      <c r="AI1344" s="16">
        <f t="shared" si="374"/>
        <v>31043</v>
      </c>
      <c r="AJ1344" s="16">
        <f t="shared" si="375"/>
        <v>10100</v>
      </c>
      <c r="AK1344" s="16">
        <f t="shared" si="376"/>
        <v>34</v>
      </c>
      <c r="AL1344" s="16" t="str">
        <f t="shared" si="377"/>
        <v>火精</v>
      </c>
      <c r="AM1344" s="16">
        <f t="shared" si="378"/>
        <v>3760</v>
      </c>
      <c r="AN1344" s="16">
        <f t="shared" si="379"/>
        <v>1602</v>
      </c>
      <c r="AO1344" s="16">
        <f t="shared" si="387"/>
        <v>2158</v>
      </c>
      <c r="AP1344" s="16">
        <f t="shared" si="380"/>
        <v>2959</v>
      </c>
      <c r="AQ1344" s="16">
        <f t="shared" si="381"/>
        <v>1568</v>
      </c>
      <c r="AR1344" s="16">
        <f t="shared" si="382"/>
        <v>167</v>
      </c>
      <c r="AS1344" s="16"/>
      <c r="AT1344" s="16">
        <v>80.6</v>
      </c>
      <c r="AU1344" s="16">
        <v>80.6</v>
      </c>
      <c r="AV1344" s="16">
        <v>15.5</v>
      </c>
      <c r="AW1344" s="16"/>
    </row>
    <row r="1345" spans="1:49">
      <c r="A1345" s="62">
        <f>'表格编辑 '!A1612</f>
        <v>31044</v>
      </c>
      <c r="B1345" s="62">
        <f>'表格编辑 '!B1612</f>
        <v>10020</v>
      </c>
      <c r="C1345" s="62" t="str">
        <f>VLOOKUP(B1345,映射!A:B,2,FALSE)</f>
        <v>地狱看门犬</v>
      </c>
      <c r="D1345" s="62">
        <f>'表格编辑 '!E1612</f>
        <v>34</v>
      </c>
      <c r="E1345" s="62">
        <f>ROUNDUP((VLOOKUP(B1345,Sheet1!U:AA,3,FALSE)-2)*(0.042*(D1345-1)+0.2)+0.4,0)</f>
        <v>55</v>
      </c>
      <c r="F1345" s="62">
        <f>ROUNDUP((VLOOKUP(B1345,Sheet1!U:AA,4,FALSE)-2)*(0.042*(D1345-1)+0.2)+0.4,0)</f>
        <v>63</v>
      </c>
      <c r="G1345" s="62">
        <f>ROUNDUP((VLOOKUP(B1345,Sheet1!U:AA,5,FALSE)-2)*(0.042*(D1345-1)+0.2)+0.4,0)</f>
        <v>33</v>
      </c>
      <c r="H1345" s="62">
        <f>ROUNDUP((VLOOKUP(B1345,Sheet1!U:AA,6,FALSE)-2)*(0.042*(D1345-1)+0.2)+0.4,0)</f>
        <v>50</v>
      </c>
      <c r="I1345" s="62">
        <f>ROUNDUP((VLOOKUP(B1345,Sheet1!U:AA,7,FALSE)-2)*(0.042*(D1345-1)+0.2)+0.4,0)</f>
        <v>26</v>
      </c>
      <c r="J1345" s="62">
        <f>E1345*8+F1345*2+G1345*3+H1345*3+I1345*1+VLOOKUP(B1345,Sheet1!AU:AZ,2,FALSE)</f>
        <v>935</v>
      </c>
      <c r="K1345" s="62">
        <f>E1345*1+F1345*2+G1345*2+H1345*2+I1345*10+VLOOKUP(B1345,Sheet1!AU:AZ,3,FALSE)</f>
        <v>642</v>
      </c>
      <c r="L1345" s="62">
        <f>E1345*0.1+F1345*2+G1345*0.2+H1345*0.26+I1345*0.1+VLOOKUP(B1345,Sheet1!AU:AZ,4,FALSE)</f>
        <v>206.7</v>
      </c>
      <c r="M1345" s="62">
        <f>E1345*0.1+F1345*0.2+G1345*2+H1345*0.2+I1345*0.1+VLOOKUP(B1345,Sheet1!AU:AZ,5,FALSE)</f>
        <v>125.7</v>
      </c>
      <c r="N1345" s="62">
        <f>E1345*0.1+F1345*0.2+G1345*0.2+H1345*2+I1345*0.1+VLOOKUP(B1345,Sheet1!AU:AZ,6,FALSE)</f>
        <v>176.3</v>
      </c>
      <c r="O1345" s="62">
        <f t="shared" si="388"/>
        <v>-0.399999999999999</v>
      </c>
      <c r="P1345" s="62">
        <f t="shared" si="389"/>
        <v>41.8</v>
      </c>
      <c r="R1345" s="9">
        <f t="shared" si="383"/>
        <v>34</v>
      </c>
      <c r="S1345" s="9">
        <f t="shared" si="372"/>
        <v>229.64</v>
      </c>
      <c r="T1345" s="9">
        <f t="shared" si="373"/>
        <v>42.8</v>
      </c>
      <c r="U1345" s="66">
        <f t="shared" si="384"/>
        <v>261</v>
      </c>
      <c r="V1345" s="9">
        <f t="shared" si="385"/>
        <v>313.2</v>
      </c>
      <c r="W1345" s="67">
        <f t="shared" si="386"/>
        <v>383</v>
      </c>
      <c r="Y1345" s="69">
        <f>VLOOKUP(D1345,Sheet2!P:Q,2,FALSE)</f>
        <v>60</v>
      </c>
      <c r="AB1345" s="4" t="str">
        <f>IF('表格编辑 '!D1612="monster","普通","BOSS")</f>
        <v>普通</v>
      </c>
      <c r="AD1345" s="50">
        <f>VLOOKUP(D1345,映射!AK:AL,2,FALSE)</f>
        <v>4</v>
      </c>
      <c r="AE1345" s="50" t="s">
        <v>37</v>
      </c>
      <c r="AF1345" s="4">
        <f>VLOOKUP(AE1345,映射!AN:AO,2,FALSE)</f>
        <v>2</v>
      </c>
      <c r="AG1345" s="50">
        <v>2</v>
      </c>
      <c r="AH1345" s="70">
        <v>1</v>
      </c>
      <c r="AI1345" s="16">
        <f t="shared" si="374"/>
        <v>31044</v>
      </c>
      <c r="AJ1345" s="16">
        <f t="shared" si="375"/>
        <v>10020</v>
      </c>
      <c r="AK1345" s="16">
        <f t="shared" si="376"/>
        <v>34</v>
      </c>
      <c r="AL1345" s="16" t="str">
        <f t="shared" si="377"/>
        <v>地狱看门犬</v>
      </c>
      <c r="AM1345" s="16">
        <f t="shared" si="378"/>
        <v>4176</v>
      </c>
      <c r="AN1345" s="16">
        <f t="shared" si="379"/>
        <v>1870</v>
      </c>
      <c r="AO1345" s="16">
        <f t="shared" si="387"/>
        <v>2306</v>
      </c>
      <c r="AP1345" s="16">
        <f t="shared" si="380"/>
        <v>3241</v>
      </c>
      <c r="AQ1345" s="16">
        <f t="shared" si="381"/>
        <v>1284</v>
      </c>
      <c r="AR1345" s="16">
        <f t="shared" si="382"/>
        <v>311</v>
      </c>
      <c r="AS1345" s="16"/>
      <c r="AT1345" s="16">
        <v>48</v>
      </c>
      <c r="AU1345" s="16">
        <v>73.2</v>
      </c>
      <c r="AV1345" s="16">
        <v>3.5</v>
      </c>
      <c r="AW1345" s="16"/>
    </row>
    <row r="1346" spans="1:49">
      <c r="A1346" s="62">
        <f>'表格编辑 '!A1613</f>
        <v>31045</v>
      </c>
      <c r="B1346" s="62">
        <f>'表格编辑 '!B1613</f>
        <v>10073</v>
      </c>
      <c r="C1346" s="62" t="str">
        <f>VLOOKUP(B1346,映射!A:B,2,FALSE)</f>
        <v>土蜘蛛</v>
      </c>
      <c r="D1346" s="62">
        <f>'表格编辑 '!E1613</f>
        <v>34</v>
      </c>
      <c r="E1346" s="62">
        <f>ROUNDUP((VLOOKUP(B1346,Sheet1!U:AA,3,FALSE)-2)*(0.042*(D1346-1)+0.2)+0.4,0)</f>
        <v>39</v>
      </c>
      <c r="F1346" s="62">
        <f>ROUNDUP((VLOOKUP(B1346,Sheet1!U:AA,4,FALSE)-2)*(0.042*(D1346-1)+0.2)+0.4,0)</f>
        <v>22</v>
      </c>
      <c r="G1346" s="62">
        <f>ROUNDUP((VLOOKUP(B1346,Sheet1!U:AA,5,FALSE)-2)*(0.042*(D1346-1)+0.2)+0.4,0)</f>
        <v>26</v>
      </c>
      <c r="H1346" s="62">
        <f>ROUNDUP((VLOOKUP(B1346,Sheet1!U:AA,6,FALSE)-2)*(0.042*(D1346-1)+0.2)+0.4,0)</f>
        <v>42</v>
      </c>
      <c r="I1346" s="62">
        <f>ROUNDUP((VLOOKUP(B1346,Sheet1!U:AA,7,FALSE)-2)*(0.042*(D1346-1)+0.2)+0.4,0)</f>
        <v>34</v>
      </c>
      <c r="J1346" s="62">
        <f>E1346*8+F1346*2+G1346*3+H1346*3+I1346*1+VLOOKUP(B1346,Sheet1!AU:AZ,2,FALSE)</f>
        <v>649</v>
      </c>
      <c r="K1346" s="62">
        <f>E1346*1+F1346*2+G1346*2+H1346*2+I1346*10+VLOOKUP(B1346,Sheet1!AU:AZ,3,FALSE)</f>
        <v>595</v>
      </c>
      <c r="L1346" s="62">
        <f>E1346*0.1+F1346*2+G1346*0.2+H1346*0.26+I1346*0.1+VLOOKUP(B1346,Sheet1!AU:AZ,4,FALSE)</f>
        <v>83.42</v>
      </c>
      <c r="M1346" s="62">
        <f>E1346*0.1+F1346*0.2+G1346*2+H1346*0.2+I1346*0.1+VLOOKUP(B1346,Sheet1!AU:AZ,5,FALSE)</f>
        <v>90.1</v>
      </c>
      <c r="N1346" s="62">
        <f>E1346*0.1+F1346*0.2+G1346*0.2+H1346*2+I1346*0.1+VLOOKUP(B1346,Sheet1!AU:AZ,6,FALSE)</f>
        <v>145.9</v>
      </c>
      <c r="O1346" s="62">
        <f t="shared" si="388"/>
        <v>14.3</v>
      </c>
      <c r="P1346" s="62">
        <f t="shared" si="389"/>
        <v>31.4</v>
      </c>
      <c r="R1346" s="9">
        <f t="shared" si="383"/>
        <v>34</v>
      </c>
      <c r="S1346" s="9">
        <f t="shared" si="372"/>
        <v>229.64</v>
      </c>
      <c r="T1346" s="9">
        <f t="shared" si="373"/>
        <v>42.8</v>
      </c>
      <c r="U1346" s="66">
        <f t="shared" si="384"/>
        <v>316</v>
      </c>
      <c r="V1346" s="9">
        <f t="shared" si="385"/>
        <v>379.2</v>
      </c>
      <c r="W1346" s="67">
        <f t="shared" si="386"/>
        <v>99</v>
      </c>
      <c r="Y1346" s="69">
        <f>VLOOKUP(D1346,Sheet2!P:Q,2,FALSE)</f>
        <v>60</v>
      </c>
      <c r="AB1346" s="4" t="str">
        <f>IF('表格编辑 '!D1613="monster","普通","BOSS")</f>
        <v>普通</v>
      </c>
      <c r="AD1346" s="50">
        <f>VLOOKUP(D1346,映射!AK:AL,2,FALSE)</f>
        <v>4</v>
      </c>
      <c r="AE1346" s="50" t="s">
        <v>37</v>
      </c>
      <c r="AF1346" s="4">
        <f>VLOOKUP(AE1346,映射!AN:AO,2,FALSE)</f>
        <v>2</v>
      </c>
      <c r="AG1346" s="50">
        <v>2</v>
      </c>
      <c r="AH1346" s="70">
        <v>1</v>
      </c>
      <c r="AI1346" s="16">
        <f t="shared" si="374"/>
        <v>31045</v>
      </c>
      <c r="AJ1346" s="16">
        <f t="shared" si="375"/>
        <v>10073</v>
      </c>
      <c r="AK1346" s="16">
        <f t="shared" si="376"/>
        <v>34</v>
      </c>
      <c r="AL1346" s="16" t="str">
        <f t="shared" si="377"/>
        <v>土蜘蛛</v>
      </c>
      <c r="AM1346" s="16">
        <f t="shared" si="378"/>
        <v>5056</v>
      </c>
      <c r="AN1346" s="16">
        <f t="shared" si="379"/>
        <v>1298</v>
      </c>
      <c r="AO1346" s="16">
        <f t="shared" si="387"/>
        <v>3758</v>
      </c>
      <c r="AP1346" s="16">
        <f t="shared" si="380"/>
        <v>4407</v>
      </c>
      <c r="AQ1346" s="16">
        <f t="shared" si="381"/>
        <v>1190</v>
      </c>
      <c r="AR1346" s="16">
        <f t="shared" si="382"/>
        <v>126</v>
      </c>
      <c r="AS1346" s="16"/>
      <c r="AT1346" s="16">
        <v>59.2</v>
      </c>
      <c r="AU1346" s="16">
        <v>70</v>
      </c>
      <c r="AV1346" s="16">
        <v>12.6</v>
      </c>
      <c r="AW1346" s="16"/>
    </row>
    <row r="1347" spans="1:49">
      <c r="A1347" s="62">
        <f>'表格编辑 '!A1614</f>
        <v>31046</v>
      </c>
      <c r="B1347" s="62">
        <f>'表格编辑 '!B1614</f>
        <v>10139</v>
      </c>
      <c r="C1347" s="62" t="str">
        <f>VLOOKUP(B1347,映射!A:B,2,FALSE)</f>
        <v>银色翼龙</v>
      </c>
      <c r="D1347" s="62">
        <f>'表格编辑 '!E1614</f>
        <v>34</v>
      </c>
      <c r="E1347" s="62">
        <f>ROUNDUP((VLOOKUP(B1347,Sheet1!U:AA,3,FALSE)-2)*(0.042*(D1347-1)+0.2)+0.4,0)</f>
        <v>48</v>
      </c>
      <c r="F1347" s="62">
        <f>ROUNDUP((VLOOKUP(B1347,Sheet1!U:AA,4,FALSE)-2)*(0.042*(D1347-1)+0.2)+0.4,0)</f>
        <v>45</v>
      </c>
      <c r="G1347" s="62">
        <f>ROUNDUP((VLOOKUP(B1347,Sheet1!U:AA,5,FALSE)-2)*(0.042*(D1347-1)+0.2)+0.4,0)</f>
        <v>39</v>
      </c>
      <c r="H1347" s="62">
        <f>ROUNDUP((VLOOKUP(B1347,Sheet1!U:AA,6,FALSE)-2)*(0.042*(D1347-1)+0.2)+0.4,0)</f>
        <v>28</v>
      </c>
      <c r="I1347" s="62">
        <f>ROUNDUP((VLOOKUP(B1347,Sheet1!U:AA,7,FALSE)-2)*(0.042*(D1347-1)+0.2)+0.4,0)</f>
        <v>26</v>
      </c>
      <c r="J1347" s="62">
        <f>E1347*8+F1347*2+G1347*3+H1347*3+I1347*1+VLOOKUP(B1347,Sheet1!AU:AZ,2,FALSE)</f>
        <v>721</v>
      </c>
      <c r="K1347" s="62">
        <f>E1347*1+F1347*2+G1347*2+H1347*2+I1347*10+VLOOKUP(B1347,Sheet1!AU:AZ,3,FALSE)</f>
        <v>552</v>
      </c>
      <c r="L1347" s="62">
        <f>E1347*0.1+F1347*2+G1347*0.2+H1347*0.26+I1347*0.1+VLOOKUP(B1347,Sheet1!AU:AZ,4,FALSE)</f>
        <v>132.48</v>
      </c>
      <c r="M1347" s="62">
        <f>E1347*0.1+F1347*0.2+G1347*2+H1347*0.2+I1347*0.1+VLOOKUP(B1347,Sheet1!AU:AZ,5,FALSE)</f>
        <v>120</v>
      </c>
      <c r="N1347" s="62">
        <f>E1347*0.1+F1347*0.2+G1347*0.2+H1347*2+I1347*0.1+VLOOKUP(B1347,Sheet1!AU:AZ,6,FALSE)</f>
        <v>100.2</v>
      </c>
      <c r="O1347" s="62">
        <f t="shared" si="388"/>
        <v>6.9</v>
      </c>
      <c r="P1347" s="62">
        <f t="shared" si="389"/>
        <v>33</v>
      </c>
      <c r="R1347" s="9">
        <f t="shared" si="383"/>
        <v>34</v>
      </c>
      <c r="S1347" s="9">
        <f t="shared" si="372"/>
        <v>229.64</v>
      </c>
      <c r="T1347" s="9">
        <f t="shared" si="373"/>
        <v>42.8</v>
      </c>
      <c r="U1347" s="66">
        <f t="shared" si="384"/>
        <v>268</v>
      </c>
      <c r="V1347" s="9">
        <f t="shared" si="385"/>
        <v>321.6</v>
      </c>
      <c r="W1347" s="67">
        <f t="shared" si="386"/>
        <v>202</v>
      </c>
      <c r="Y1347" s="69">
        <f>VLOOKUP(D1347,Sheet2!P:Q,2,FALSE)</f>
        <v>60</v>
      </c>
      <c r="AB1347" s="4" t="str">
        <f>IF('表格编辑 '!D1614="monster","普通","BOSS")</f>
        <v>普通</v>
      </c>
      <c r="AD1347" s="50">
        <f>VLOOKUP(D1347,映射!AK:AL,2,FALSE)</f>
        <v>4</v>
      </c>
      <c r="AE1347" s="50" t="s">
        <v>37</v>
      </c>
      <c r="AF1347" s="4">
        <f>VLOOKUP(AE1347,映射!AN:AO,2,FALSE)</f>
        <v>2</v>
      </c>
      <c r="AG1347" s="50">
        <v>2</v>
      </c>
      <c r="AH1347" s="70">
        <v>1</v>
      </c>
      <c r="AI1347" s="16">
        <f t="shared" si="374"/>
        <v>31046</v>
      </c>
      <c r="AJ1347" s="16">
        <f t="shared" si="375"/>
        <v>10139</v>
      </c>
      <c r="AK1347" s="16">
        <f t="shared" si="376"/>
        <v>34</v>
      </c>
      <c r="AL1347" s="16" t="str">
        <f t="shared" si="377"/>
        <v>银色翼龙</v>
      </c>
      <c r="AM1347" s="16">
        <f t="shared" si="378"/>
        <v>4288</v>
      </c>
      <c r="AN1347" s="16">
        <f t="shared" si="379"/>
        <v>1442</v>
      </c>
      <c r="AO1347" s="16">
        <f t="shared" si="387"/>
        <v>2846</v>
      </c>
      <c r="AP1347" s="16">
        <f t="shared" si="380"/>
        <v>3567</v>
      </c>
      <c r="AQ1347" s="16">
        <f t="shared" si="381"/>
        <v>1104</v>
      </c>
      <c r="AR1347" s="16">
        <f t="shared" si="382"/>
        <v>199</v>
      </c>
      <c r="AS1347" s="16"/>
      <c r="AT1347" s="16">
        <v>82.2</v>
      </c>
      <c r="AU1347" s="16">
        <v>66</v>
      </c>
      <c r="AV1347" s="16">
        <v>6</v>
      </c>
      <c r="AW1347" s="16"/>
    </row>
    <row r="1348" spans="1:49">
      <c r="A1348" s="62">
        <f>'表格编辑 '!A1615</f>
        <v>31047</v>
      </c>
      <c r="B1348" s="62">
        <f>'表格编辑 '!B1615</f>
        <v>10126</v>
      </c>
      <c r="C1348" s="62" t="str">
        <f>VLOOKUP(B1348,映射!A:B,2,FALSE)</f>
        <v>金怪</v>
      </c>
      <c r="D1348" s="62">
        <f>'表格编辑 '!E1615</f>
        <v>39</v>
      </c>
      <c r="E1348" s="62">
        <f>ROUNDUP((VLOOKUP(B1348,Sheet1!U:AA,3,FALSE)-2)*(0.042*(D1348-1)+0.2)+0.4,0)</f>
        <v>58</v>
      </c>
      <c r="F1348" s="62">
        <f>ROUNDUP((VLOOKUP(B1348,Sheet1!U:AA,4,FALSE)-2)*(0.042*(D1348-1)+0.2)+0.4,0)</f>
        <v>71</v>
      </c>
      <c r="G1348" s="62">
        <f>ROUNDUP((VLOOKUP(B1348,Sheet1!U:AA,5,FALSE)-2)*(0.042*(D1348-1)+0.2)+0.4,0)</f>
        <v>69</v>
      </c>
      <c r="H1348" s="62">
        <f>ROUNDUP((VLOOKUP(B1348,Sheet1!U:AA,6,FALSE)-2)*(0.042*(D1348-1)+0.2)+0.4,0)</f>
        <v>24</v>
      </c>
      <c r="I1348" s="62">
        <f>ROUNDUP((VLOOKUP(B1348,Sheet1!U:AA,7,FALSE)-2)*(0.042*(D1348-1)+0.2)+0.4,0)</f>
        <v>33</v>
      </c>
      <c r="J1348" s="62">
        <f>E1348*8+F1348*2+G1348*3+H1348*3+I1348*1+VLOOKUP(B1348,Sheet1!AU:AZ,2,FALSE)</f>
        <v>1008</v>
      </c>
      <c r="K1348" s="62">
        <f>E1348*1+F1348*2+G1348*2+H1348*2+I1348*10+VLOOKUP(B1348,Sheet1!AU:AZ,3,FALSE)</f>
        <v>754</v>
      </c>
      <c r="L1348" s="62">
        <f>E1348*0.1+F1348*2+G1348*0.2+H1348*0.26+I1348*0.1+VLOOKUP(B1348,Sheet1!AU:AZ,4,FALSE)</f>
        <v>224.14</v>
      </c>
      <c r="M1348" s="62">
        <f>E1348*0.1+F1348*0.2+G1348*2+H1348*0.2+I1348*0.1+VLOOKUP(B1348,Sheet1!AU:AZ,5,FALSE)</f>
        <v>219.1</v>
      </c>
      <c r="N1348" s="62">
        <f>E1348*0.1+F1348*0.2+G1348*0.2+H1348*2+I1348*0.1+VLOOKUP(B1348,Sheet1!AU:AZ,6,FALSE)</f>
        <v>107.1</v>
      </c>
      <c r="O1348" s="62">
        <f t="shared" si="388"/>
        <v>13.3</v>
      </c>
      <c r="P1348" s="62">
        <f t="shared" si="389"/>
        <v>33.9</v>
      </c>
      <c r="R1348" s="9">
        <f t="shared" si="383"/>
        <v>39</v>
      </c>
      <c r="S1348" s="9">
        <f t="shared" si="372"/>
        <v>252.24</v>
      </c>
      <c r="T1348" s="9">
        <f t="shared" si="373"/>
        <v>46.8</v>
      </c>
      <c r="U1348" s="66">
        <f t="shared" si="384"/>
        <v>210</v>
      </c>
      <c r="V1348" s="9">
        <f t="shared" si="385"/>
        <v>252</v>
      </c>
      <c r="W1348" s="67">
        <f t="shared" si="386"/>
        <v>414</v>
      </c>
      <c r="Y1348" s="69">
        <f>VLOOKUP(D1348,Sheet2!P:Q,2,FALSE)</f>
        <v>60</v>
      </c>
      <c r="AB1348" s="4" t="str">
        <f>IF('表格编辑 '!D1615="monster","普通","BOSS")</f>
        <v>普通</v>
      </c>
      <c r="AD1348" s="50">
        <f>VLOOKUP(D1348,映射!AK:AL,2,FALSE)</f>
        <v>4</v>
      </c>
      <c r="AE1348" s="50" t="s">
        <v>37</v>
      </c>
      <c r="AF1348" s="4">
        <f>VLOOKUP(AE1348,映射!AN:AO,2,FALSE)</f>
        <v>2</v>
      </c>
      <c r="AG1348" s="50">
        <v>2</v>
      </c>
      <c r="AH1348" s="70">
        <v>1</v>
      </c>
      <c r="AI1348" s="16">
        <f t="shared" si="374"/>
        <v>31047</v>
      </c>
      <c r="AJ1348" s="16">
        <f t="shared" si="375"/>
        <v>10126</v>
      </c>
      <c r="AK1348" s="16">
        <f t="shared" si="376"/>
        <v>39</v>
      </c>
      <c r="AL1348" s="16" t="str">
        <f t="shared" si="377"/>
        <v>金怪</v>
      </c>
      <c r="AM1348" s="16">
        <f t="shared" si="378"/>
        <v>3360</v>
      </c>
      <c r="AN1348" s="16">
        <f t="shared" si="379"/>
        <v>2016</v>
      </c>
      <c r="AO1348" s="16">
        <f t="shared" si="387"/>
        <v>1344</v>
      </c>
      <c r="AP1348" s="16">
        <f t="shared" si="380"/>
        <v>2352</v>
      </c>
      <c r="AQ1348" s="16">
        <f t="shared" si="381"/>
        <v>1508</v>
      </c>
      <c r="AR1348" s="16">
        <f t="shared" si="382"/>
        <v>337</v>
      </c>
      <c r="AS1348" s="16"/>
      <c r="AT1348" s="16">
        <v>132.7</v>
      </c>
      <c r="AU1348" s="16">
        <v>37.3</v>
      </c>
      <c r="AV1348" s="16">
        <v>15.5</v>
      </c>
      <c r="AW1348" s="16"/>
    </row>
    <row r="1349" spans="1:49">
      <c r="A1349" s="62">
        <f>'表格编辑 '!A1616</f>
        <v>31048</v>
      </c>
      <c r="B1349" s="62">
        <f>'表格编辑 '!B1616</f>
        <v>10072</v>
      </c>
      <c r="C1349" s="62" t="str">
        <f>VLOOKUP(B1349,映射!A:B,2,FALSE)</f>
        <v>致命螳螂</v>
      </c>
      <c r="D1349" s="62">
        <f>'表格编辑 '!E1616</f>
        <v>39</v>
      </c>
      <c r="E1349" s="62">
        <f>ROUNDUP((VLOOKUP(B1349,Sheet1!U:AA,3,FALSE)-2)*(0.042*(D1349-1)+0.2)+0.4,0)</f>
        <v>46</v>
      </c>
      <c r="F1349" s="62">
        <f>ROUNDUP((VLOOKUP(B1349,Sheet1!U:AA,4,FALSE)-2)*(0.042*(D1349-1)+0.2)+0.4,0)</f>
        <v>75</v>
      </c>
      <c r="G1349" s="62">
        <f>ROUNDUP((VLOOKUP(B1349,Sheet1!U:AA,5,FALSE)-2)*(0.042*(D1349-1)+0.2)+0.4,0)</f>
        <v>40</v>
      </c>
      <c r="H1349" s="62">
        <f>ROUNDUP((VLOOKUP(B1349,Sheet1!U:AA,6,FALSE)-2)*(0.042*(D1349-1)+0.2)+0.4,0)</f>
        <v>55</v>
      </c>
      <c r="I1349" s="62">
        <f>ROUNDUP((VLOOKUP(B1349,Sheet1!U:AA,7,FALSE)-2)*(0.042*(D1349-1)+0.2)+0.4,0)</f>
        <v>22</v>
      </c>
      <c r="J1349" s="62">
        <f>E1349*8+F1349*2+G1349*3+H1349*3+I1349*1+VLOOKUP(B1349,Sheet1!AU:AZ,2,FALSE)</f>
        <v>886</v>
      </c>
      <c r="K1349" s="62">
        <f>E1349*1+F1349*2+G1349*2+H1349*2+I1349*10+VLOOKUP(B1349,Sheet1!AU:AZ,3,FALSE)</f>
        <v>630</v>
      </c>
      <c r="L1349" s="62">
        <f>E1349*0.1+F1349*2+G1349*0.2+H1349*0.26+I1349*0.1+VLOOKUP(B1349,Sheet1!AU:AZ,4,FALSE)</f>
        <v>229.1</v>
      </c>
      <c r="M1349" s="62">
        <f>E1349*0.1+F1349*0.2+G1349*2+H1349*0.2+I1349*0.1+VLOOKUP(B1349,Sheet1!AU:AZ,5,FALSE)</f>
        <v>139.8</v>
      </c>
      <c r="N1349" s="62">
        <f>E1349*0.1+F1349*0.2+G1349*0.2+H1349*2+I1349*0.1+VLOOKUP(B1349,Sheet1!AU:AZ,6,FALSE)</f>
        <v>184.8</v>
      </c>
      <c r="O1349" s="62">
        <f t="shared" si="388"/>
        <v>-1.2</v>
      </c>
      <c r="P1349" s="62">
        <f t="shared" si="389"/>
        <v>34.1</v>
      </c>
      <c r="R1349" s="9">
        <f t="shared" si="383"/>
        <v>39</v>
      </c>
      <c r="S1349" s="9">
        <f t="shared" si="372"/>
        <v>252.24</v>
      </c>
      <c r="T1349" s="9">
        <f t="shared" si="373"/>
        <v>46.8</v>
      </c>
      <c r="U1349" s="66">
        <f t="shared" si="384"/>
        <v>284</v>
      </c>
      <c r="V1349" s="9">
        <f t="shared" si="385"/>
        <v>340.8</v>
      </c>
      <c r="W1349" s="67">
        <f t="shared" si="386"/>
        <v>427</v>
      </c>
      <c r="Y1349" s="69">
        <f>VLOOKUP(D1349,Sheet2!P:Q,2,FALSE)</f>
        <v>60</v>
      </c>
      <c r="AB1349" s="4" t="str">
        <f>IF('表格编辑 '!D1616="monster","普通","BOSS")</f>
        <v>普通</v>
      </c>
      <c r="AD1349" s="50">
        <f>VLOOKUP(D1349,映射!AK:AL,2,FALSE)</f>
        <v>4</v>
      </c>
      <c r="AE1349" s="50" t="s">
        <v>37</v>
      </c>
      <c r="AF1349" s="4">
        <f>VLOOKUP(AE1349,映射!AN:AO,2,FALSE)</f>
        <v>2</v>
      </c>
      <c r="AG1349" s="50">
        <v>2</v>
      </c>
      <c r="AH1349" s="70">
        <v>1</v>
      </c>
      <c r="AI1349" s="16">
        <f t="shared" si="374"/>
        <v>31048</v>
      </c>
      <c r="AJ1349" s="16">
        <f t="shared" si="375"/>
        <v>10072</v>
      </c>
      <c r="AK1349" s="16">
        <f t="shared" si="376"/>
        <v>39</v>
      </c>
      <c r="AL1349" s="16" t="str">
        <f t="shared" si="377"/>
        <v>致命螳螂</v>
      </c>
      <c r="AM1349" s="16">
        <f t="shared" si="378"/>
        <v>4544</v>
      </c>
      <c r="AN1349" s="16">
        <f t="shared" si="379"/>
        <v>1772</v>
      </c>
      <c r="AO1349" s="16">
        <f t="shared" si="387"/>
        <v>2772</v>
      </c>
      <c r="AP1349" s="16">
        <f t="shared" si="380"/>
        <v>3658</v>
      </c>
      <c r="AQ1349" s="16">
        <f t="shared" si="381"/>
        <v>1260</v>
      </c>
      <c r="AR1349" s="16">
        <f t="shared" si="382"/>
        <v>344</v>
      </c>
      <c r="AS1349" s="16"/>
      <c r="AT1349" s="16">
        <v>74.4</v>
      </c>
      <c r="AU1349" s="16">
        <v>97.8</v>
      </c>
      <c r="AV1349" s="16">
        <v>-0.600000000000001</v>
      </c>
      <c r="AW1349" s="16"/>
    </row>
    <row r="1350" spans="1:49">
      <c r="A1350" s="62">
        <f>'表格编辑 '!A1617</f>
        <v>31049</v>
      </c>
      <c r="B1350" s="62">
        <f>'表格编辑 '!B1617</f>
        <v>10132</v>
      </c>
      <c r="C1350" s="62" t="str">
        <f>VLOOKUP(B1350,映射!A:B,2,FALSE)</f>
        <v>蜥蝪斗士</v>
      </c>
      <c r="D1350" s="62">
        <f>'表格编辑 '!E1617</f>
        <v>39</v>
      </c>
      <c r="E1350" s="62">
        <f>ROUNDUP((VLOOKUP(B1350,Sheet1!U:AA,3,FALSE)-2)*(0.042*(D1350-1)+0.2)+0.4,0)</f>
        <v>30</v>
      </c>
      <c r="F1350" s="62">
        <f>ROUNDUP((VLOOKUP(B1350,Sheet1!U:AA,4,FALSE)-2)*(0.042*(D1350-1)+0.2)+0.4,0)</f>
        <v>64</v>
      </c>
      <c r="G1350" s="62">
        <f>ROUNDUP((VLOOKUP(B1350,Sheet1!U:AA,5,FALSE)-2)*(0.042*(D1350-1)+0.2)+0.4,0)</f>
        <v>64</v>
      </c>
      <c r="H1350" s="62">
        <f>ROUNDUP((VLOOKUP(B1350,Sheet1!U:AA,6,FALSE)-2)*(0.042*(D1350-1)+0.2)+0.4,0)</f>
        <v>12</v>
      </c>
      <c r="I1350" s="62">
        <f>ROUNDUP((VLOOKUP(B1350,Sheet1!U:AA,7,FALSE)-2)*(0.042*(D1350-1)+0.2)+0.4,0)</f>
        <v>15</v>
      </c>
      <c r="J1350" s="62">
        <f>E1350*8+F1350*2+G1350*3+H1350*3+I1350*1+VLOOKUP(B1350,Sheet1!AU:AZ,2,FALSE)</f>
        <v>648</v>
      </c>
      <c r="K1350" s="62">
        <f>E1350*1+F1350*2+G1350*2+H1350*2+I1350*10+VLOOKUP(B1350,Sheet1!AU:AZ,3,FALSE)</f>
        <v>476</v>
      </c>
      <c r="L1350" s="62">
        <f>E1350*0.1+F1350*2+G1350*0.2+H1350*0.26+I1350*0.1+VLOOKUP(B1350,Sheet1!AU:AZ,4,FALSE)</f>
        <v>187.42</v>
      </c>
      <c r="M1350" s="62">
        <f>E1350*0.1+F1350*0.2+G1350*2+H1350*0.2+I1350*0.1+VLOOKUP(B1350,Sheet1!AU:AZ,5,FALSE)</f>
        <v>186.7</v>
      </c>
      <c r="N1350" s="62">
        <f>E1350*0.1+F1350*0.2+G1350*0.2+H1350*2+I1350*0.1+VLOOKUP(B1350,Sheet1!AU:AZ,6,FALSE)</f>
        <v>66.1</v>
      </c>
      <c r="O1350" s="62">
        <f t="shared" si="388"/>
        <v>8.2</v>
      </c>
      <c r="P1350" s="62">
        <f t="shared" si="389"/>
        <v>12.1</v>
      </c>
      <c r="R1350" s="9">
        <f t="shared" si="383"/>
        <v>39</v>
      </c>
      <c r="S1350" s="9">
        <f t="shared" si="372"/>
        <v>252.24</v>
      </c>
      <c r="T1350" s="9">
        <f t="shared" si="373"/>
        <v>46.8</v>
      </c>
      <c r="U1350" s="66">
        <f t="shared" si="384"/>
        <v>235</v>
      </c>
      <c r="V1350" s="9">
        <f t="shared" si="385"/>
        <v>282</v>
      </c>
      <c r="W1350" s="67">
        <f t="shared" si="386"/>
        <v>322</v>
      </c>
      <c r="Y1350" s="69">
        <f>VLOOKUP(D1350,Sheet2!P:Q,2,FALSE)</f>
        <v>60</v>
      </c>
      <c r="AB1350" s="4" t="str">
        <f>IF('表格编辑 '!D1617="monster","普通","BOSS")</f>
        <v>普通</v>
      </c>
      <c r="AD1350" s="50">
        <f>VLOOKUP(D1350,映射!AK:AL,2,FALSE)</f>
        <v>4</v>
      </c>
      <c r="AE1350" s="50" t="s">
        <v>37</v>
      </c>
      <c r="AF1350" s="4">
        <f>VLOOKUP(AE1350,映射!AN:AO,2,FALSE)</f>
        <v>2</v>
      </c>
      <c r="AG1350" s="50">
        <v>2</v>
      </c>
      <c r="AH1350" s="70">
        <v>1</v>
      </c>
      <c r="AI1350" s="16">
        <f t="shared" si="374"/>
        <v>31049</v>
      </c>
      <c r="AJ1350" s="16">
        <f t="shared" si="375"/>
        <v>10132</v>
      </c>
      <c r="AK1350" s="16">
        <f t="shared" si="376"/>
        <v>39</v>
      </c>
      <c r="AL1350" s="16" t="str">
        <f t="shared" si="377"/>
        <v>蜥蝪斗士</v>
      </c>
      <c r="AM1350" s="16">
        <f t="shared" si="378"/>
        <v>3760</v>
      </c>
      <c r="AN1350" s="16">
        <f t="shared" si="379"/>
        <v>1296</v>
      </c>
      <c r="AO1350" s="16">
        <f t="shared" si="387"/>
        <v>2464</v>
      </c>
      <c r="AP1350" s="16">
        <f t="shared" si="380"/>
        <v>3112</v>
      </c>
      <c r="AQ1350" s="16">
        <f t="shared" si="381"/>
        <v>952</v>
      </c>
      <c r="AR1350" s="16">
        <f t="shared" si="382"/>
        <v>282</v>
      </c>
      <c r="AS1350" s="16"/>
      <c r="AT1350" s="16">
        <v>122.4</v>
      </c>
      <c r="AU1350" s="16">
        <v>45</v>
      </c>
      <c r="AV1350" s="16">
        <v>7.2</v>
      </c>
      <c r="AW1350" s="16"/>
    </row>
    <row r="1351" spans="1:49">
      <c r="A1351" s="62">
        <f>'表格编辑 '!A1618</f>
        <v>31050</v>
      </c>
      <c r="B1351" s="62">
        <f>'表格编辑 '!B1618</f>
        <v>10101</v>
      </c>
      <c r="C1351" s="62" t="str">
        <f>VLOOKUP(B1351,映射!A:B,2,FALSE)</f>
        <v>风精</v>
      </c>
      <c r="D1351" s="62">
        <f>'表格编辑 '!E1618</f>
        <v>39</v>
      </c>
      <c r="E1351" s="62">
        <f>ROUNDUP((VLOOKUP(B1351,Sheet1!U:AA,3,FALSE)-2)*(0.042*(D1351-1)+0.2)+0.4,0)</f>
        <v>51</v>
      </c>
      <c r="F1351" s="62">
        <f>ROUNDUP((VLOOKUP(B1351,Sheet1!U:AA,4,FALSE)-2)*(0.042*(D1351-1)+0.2)+0.4,0)</f>
        <v>51</v>
      </c>
      <c r="G1351" s="62">
        <f>ROUNDUP((VLOOKUP(B1351,Sheet1!U:AA,5,FALSE)-2)*(0.042*(D1351-1)+0.2)+0.4,0)</f>
        <v>33</v>
      </c>
      <c r="H1351" s="62">
        <f>ROUNDUP((VLOOKUP(B1351,Sheet1!U:AA,6,FALSE)-2)*(0.042*(D1351-1)+0.2)+0.4,0)</f>
        <v>51</v>
      </c>
      <c r="I1351" s="62">
        <f>ROUNDUP((VLOOKUP(B1351,Sheet1!U:AA,7,FALSE)-2)*(0.042*(D1351-1)+0.2)+0.4,0)</f>
        <v>51</v>
      </c>
      <c r="J1351" s="62">
        <f>E1351*8+F1351*2+G1351*3+H1351*3+I1351*1+VLOOKUP(B1351,Sheet1!AU:AZ,2,FALSE)</f>
        <v>881</v>
      </c>
      <c r="K1351" s="62">
        <f>E1351*1+F1351*2+G1351*2+H1351*2+I1351*10+VLOOKUP(B1351,Sheet1!AU:AZ,3,FALSE)</f>
        <v>882</v>
      </c>
      <c r="L1351" s="62">
        <f>E1351*0.1+F1351*2+G1351*0.2+H1351*0.26+I1351*0.1+VLOOKUP(B1351,Sheet1!AU:AZ,4,FALSE)</f>
        <v>166.06</v>
      </c>
      <c r="M1351" s="62">
        <f>E1351*0.1+F1351*0.2+G1351*2+H1351*0.2+I1351*0.1+VLOOKUP(B1351,Sheet1!AU:AZ,5,FALSE)</f>
        <v>119.6</v>
      </c>
      <c r="N1351" s="62">
        <f>E1351*0.1+F1351*0.2+G1351*0.2+H1351*2+I1351*0.1+VLOOKUP(B1351,Sheet1!AU:AZ,6,FALSE)</f>
        <v>170</v>
      </c>
      <c r="O1351" s="62">
        <f t="shared" si="388"/>
        <v>21.9</v>
      </c>
      <c r="P1351" s="62">
        <f t="shared" si="389"/>
        <v>37.5</v>
      </c>
      <c r="R1351" s="9">
        <f t="shared" si="383"/>
        <v>39</v>
      </c>
      <c r="S1351" s="9">
        <f t="shared" si="372"/>
        <v>252.24</v>
      </c>
      <c r="T1351" s="9">
        <f t="shared" si="373"/>
        <v>46.8</v>
      </c>
      <c r="U1351" s="66">
        <f t="shared" si="384"/>
        <v>312</v>
      </c>
      <c r="V1351" s="9">
        <f t="shared" si="385"/>
        <v>374.4</v>
      </c>
      <c r="W1351" s="67">
        <f t="shared" si="386"/>
        <v>270</v>
      </c>
      <c r="Y1351" s="69">
        <f>VLOOKUP(D1351,Sheet2!P:Q,2,FALSE)</f>
        <v>60</v>
      </c>
      <c r="AB1351" s="4" t="str">
        <f>IF('表格编辑 '!D1618="monster","普通","BOSS")</f>
        <v>普通</v>
      </c>
      <c r="AD1351" s="50">
        <f>VLOOKUP(D1351,映射!AK:AL,2,FALSE)</f>
        <v>4</v>
      </c>
      <c r="AE1351" s="50" t="s">
        <v>37</v>
      </c>
      <c r="AF1351" s="4">
        <f>VLOOKUP(AE1351,映射!AN:AO,2,FALSE)</f>
        <v>2</v>
      </c>
      <c r="AG1351" s="50">
        <v>2</v>
      </c>
      <c r="AH1351" s="70">
        <v>1</v>
      </c>
      <c r="AI1351" s="16">
        <f t="shared" si="374"/>
        <v>31050</v>
      </c>
      <c r="AJ1351" s="16">
        <f t="shared" si="375"/>
        <v>10101</v>
      </c>
      <c r="AK1351" s="16">
        <f t="shared" si="376"/>
        <v>39</v>
      </c>
      <c r="AL1351" s="16" t="str">
        <f t="shared" si="377"/>
        <v>风精</v>
      </c>
      <c r="AM1351" s="16">
        <f t="shared" si="378"/>
        <v>4992</v>
      </c>
      <c r="AN1351" s="16">
        <f t="shared" si="379"/>
        <v>1762</v>
      </c>
      <c r="AO1351" s="16">
        <f t="shared" si="387"/>
        <v>3230</v>
      </c>
      <c r="AP1351" s="16">
        <f t="shared" si="380"/>
        <v>4111</v>
      </c>
      <c r="AQ1351" s="16">
        <f t="shared" si="381"/>
        <v>1764</v>
      </c>
      <c r="AR1351" s="16">
        <f t="shared" si="382"/>
        <v>250</v>
      </c>
      <c r="AS1351" s="16"/>
      <c r="AT1351" s="16">
        <v>91</v>
      </c>
      <c r="AU1351" s="16">
        <v>91</v>
      </c>
      <c r="AV1351" s="16">
        <v>17.5</v>
      </c>
      <c r="AW1351" s="16"/>
    </row>
    <row r="1352" spans="1:49">
      <c r="A1352" s="62">
        <f>'表格编辑 '!A1619</f>
        <v>31051</v>
      </c>
      <c r="B1352" s="62">
        <f>'表格编辑 '!B1619</f>
        <v>10108</v>
      </c>
      <c r="C1352" s="62" t="str">
        <f>VLOOKUP(B1352,映射!A:B,2,FALSE)</f>
        <v>丸子炸弹</v>
      </c>
      <c r="D1352" s="62">
        <f>'表格编辑 '!E1619</f>
        <v>39</v>
      </c>
      <c r="E1352" s="62">
        <f>ROUNDUP((VLOOKUP(B1352,Sheet1!U:AA,3,FALSE)-2)*(0.042*(D1352-1)+0.2)+0.4,0)</f>
        <v>28</v>
      </c>
      <c r="F1352" s="62">
        <f>ROUNDUP((VLOOKUP(B1352,Sheet1!U:AA,4,FALSE)-2)*(0.042*(D1352-1)+0.2)+0.4,0)</f>
        <v>28</v>
      </c>
      <c r="G1352" s="62">
        <f>ROUNDUP((VLOOKUP(B1352,Sheet1!U:AA,5,FALSE)-2)*(0.042*(D1352-1)+0.2)+0.4,0)</f>
        <v>10</v>
      </c>
      <c r="H1352" s="62">
        <f>ROUNDUP((VLOOKUP(B1352,Sheet1!U:AA,6,FALSE)-2)*(0.042*(D1352-1)+0.2)+0.4,0)</f>
        <v>37</v>
      </c>
      <c r="I1352" s="62">
        <f>ROUNDUP((VLOOKUP(B1352,Sheet1!U:AA,7,FALSE)-2)*(0.042*(D1352-1)+0.2)+0.4,0)</f>
        <v>82</v>
      </c>
      <c r="J1352" s="62">
        <f>E1352*8+F1352*2+G1352*3+H1352*3+I1352*1+VLOOKUP(B1352,Sheet1!AU:AZ,2,FALSE)</f>
        <v>538</v>
      </c>
      <c r="K1352" s="62">
        <f>E1352*1+F1352*2+G1352*2+H1352*2+I1352*10+VLOOKUP(B1352,Sheet1!AU:AZ,3,FALSE)</f>
        <v>1072</v>
      </c>
      <c r="L1352" s="62">
        <f>E1352*0.1+F1352*2+G1352*0.2+H1352*0.26+I1352*0.1+VLOOKUP(B1352,Sheet1!AU:AZ,4,FALSE)</f>
        <v>95.62</v>
      </c>
      <c r="M1352" s="62">
        <f>E1352*0.1+F1352*0.2+G1352*2+H1352*0.2+I1352*0.1+VLOOKUP(B1352,Sheet1!AU:AZ,5,FALSE)</f>
        <v>51</v>
      </c>
      <c r="N1352" s="62">
        <f>E1352*0.1+F1352*0.2+G1352*0.2+H1352*2+I1352*0.1+VLOOKUP(B1352,Sheet1!AU:AZ,6,FALSE)</f>
        <v>128.6</v>
      </c>
      <c r="O1352" s="62">
        <f t="shared" si="388"/>
        <v>52.7</v>
      </c>
      <c r="P1352" s="62">
        <f t="shared" si="389"/>
        <v>17.8</v>
      </c>
      <c r="R1352" s="9">
        <f t="shared" si="383"/>
        <v>39</v>
      </c>
      <c r="S1352" s="9">
        <f t="shared" si="372"/>
        <v>252.24</v>
      </c>
      <c r="T1352" s="9">
        <f t="shared" si="373"/>
        <v>46.8</v>
      </c>
      <c r="U1352" s="66">
        <f t="shared" si="384"/>
        <v>471</v>
      </c>
      <c r="V1352" s="9">
        <f t="shared" si="385"/>
        <v>565.2</v>
      </c>
      <c r="W1352" s="67">
        <f t="shared" si="386"/>
        <v>117</v>
      </c>
      <c r="Y1352" s="69">
        <f>VLOOKUP(D1352,Sheet2!P:Q,2,FALSE)</f>
        <v>60</v>
      </c>
      <c r="AB1352" s="4" t="str">
        <f>IF('表格编辑 '!D1619="monster","普通","BOSS")</f>
        <v>普通</v>
      </c>
      <c r="AD1352" s="50">
        <f>VLOOKUP(D1352,映射!AK:AL,2,FALSE)</f>
        <v>4</v>
      </c>
      <c r="AE1352" s="50" t="s">
        <v>37</v>
      </c>
      <c r="AF1352" s="4">
        <f>VLOOKUP(AE1352,映射!AN:AO,2,FALSE)</f>
        <v>2</v>
      </c>
      <c r="AG1352" s="50">
        <v>2</v>
      </c>
      <c r="AH1352" s="70">
        <v>1</v>
      </c>
      <c r="AI1352" s="16">
        <f t="shared" si="374"/>
        <v>31051</v>
      </c>
      <c r="AJ1352" s="16">
        <f t="shared" si="375"/>
        <v>10108</v>
      </c>
      <c r="AK1352" s="16">
        <f t="shared" si="376"/>
        <v>39</v>
      </c>
      <c r="AL1352" s="16" t="str">
        <f t="shared" si="377"/>
        <v>丸子炸弹</v>
      </c>
      <c r="AM1352" s="16">
        <f t="shared" si="378"/>
        <v>7536</v>
      </c>
      <c r="AN1352" s="16">
        <f t="shared" si="379"/>
        <v>1076</v>
      </c>
      <c r="AO1352" s="16">
        <f t="shared" si="387"/>
        <v>6460</v>
      </c>
      <c r="AP1352" s="16">
        <f t="shared" si="380"/>
        <v>6998</v>
      </c>
      <c r="AQ1352" s="16">
        <f t="shared" si="381"/>
        <v>2144</v>
      </c>
      <c r="AR1352" s="16">
        <f t="shared" si="382"/>
        <v>144</v>
      </c>
      <c r="AS1352" s="16"/>
      <c r="AT1352" s="16">
        <v>34.3</v>
      </c>
      <c r="AU1352" s="16">
        <v>61.3</v>
      </c>
      <c r="AV1352" s="16">
        <v>44.5</v>
      </c>
      <c r="AW1352" s="16"/>
    </row>
    <row r="1353" spans="1:49">
      <c r="A1353" s="62">
        <f>'表格编辑 '!A1620</f>
        <v>31052</v>
      </c>
      <c r="B1353" s="62">
        <f>'表格编辑 '!B1620</f>
        <v>10155</v>
      </c>
      <c r="C1353" s="62" t="str">
        <f>VLOOKUP(B1353,映射!A:B,2,FALSE)</f>
        <v>蜥蜴团</v>
      </c>
      <c r="D1353" s="62">
        <f>'表格编辑 '!E1620</f>
        <v>39</v>
      </c>
      <c r="E1353" s="62">
        <f>ROUNDUP((VLOOKUP(B1353,Sheet1!U:AA,3,FALSE)-2)*(0.042*(D1353-1)+0.2)+0.4,0)</f>
        <v>46</v>
      </c>
      <c r="F1353" s="62">
        <f>ROUNDUP((VLOOKUP(B1353,Sheet1!U:AA,4,FALSE)-2)*(0.042*(D1353-1)+0.2)+0.4,0)</f>
        <v>44</v>
      </c>
      <c r="G1353" s="62">
        <f>ROUNDUP((VLOOKUP(B1353,Sheet1!U:AA,5,FALSE)-2)*(0.042*(D1353-1)+0.2)+0.4,0)</f>
        <v>51</v>
      </c>
      <c r="H1353" s="62">
        <f>ROUNDUP((VLOOKUP(B1353,Sheet1!U:AA,6,FALSE)-2)*(0.042*(D1353-1)+0.2)+0.4,0)</f>
        <v>40</v>
      </c>
      <c r="I1353" s="62">
        <f>ROUNDUP((VLOOKUP(B1353,Sheet1!U:AA,7,FALSE)-2)*(0.042*(D1353-1)+0.2)+0.4,0)</f>
        <v>12</v>
      </c>
      <c r="J1353" s="62">
        <f>E1353*8+F1353*2+G1353*3+H1353*3+I1353*1+VLOOKUP(B1353,Sheet1!AU:AZ,2,FALSE)</f>
        <v>761</v>
      </c>
      <c r="K1353" s="62">
        <f>E1353*1+F1353*2+G1353*2+H1353*2+I1353*10+VLOOKUP(B1353,Sheet1!AU:AZ,3,FALSE)</f>
        <v>456</v>
      </c>
      <c r="L1353" s="62">
        <f>E1353*0.1+F1353*2+G1353*0.2+H1353*0.26+I1353*0.1+VLOOKUP(B1353,Sheet1!AU:AZ,4,FALSE)</f>
        <v>134.4</v>
      </c>
      <c r="M1353" s="62">
        <f>E1353*0.1+F1353*0.2+G1353*2+H1353*0.2+I1353*0.1+VLOOKUP(B1353,Sheet1!AU:AZ,5,FALSE)</f>
        <v>144.6</v>
      </c>
      <c r="N1353" s="62">
        <f>E1353*0.1+F1353*0.2+G1353*0.2+H1353*2+I1353*0.1+VLOOKUP(B1353,Sheet1!AU:AZ,6,FALSE)</f>
        <v>124.8</v>
      </c>
      <c r="O1353" s="62">
        <f t="shared" si="388"/>
        <v>-2.4</v>
      </c>
      <c r="P1353" s="62">
        <f t="shared" si="389"/>
        <v>34.1</v>
      </c>
      <c r="R1353" s="9">
        <f t="shared" si="383"/>
        <v>39</v>
      </c>
      <c r="S1353" s="9">
        <f t="shared" si="372"/>
        <v>252.24</v>
      </c>
      <c r="T1353" s="9">
        <f t="shared" si="373"/>
        <v>46.8</v>
      </c>
      <c r="U1353" s="66">
        <f t="shared" si="384"/>
        <v>278</v>
      </c>
      <c r="V1353" s="9">
        <f t="shared" si="385"/>
        <v>333.6</v>
      </c>
      <c r="W1353" s="67">
        <f t="shared" si="386"/>
        <v>198</v>
      </c>
      <c r="Y1353" s="69">
        <f>VLOOKUP(D1353,Sheet2!P:Q,2,FALSE)</f>
        <v>60</v>
      </c>
      <c r="AB1353" s="4" t="str">
        <f>IF('表格编辑 '!D1620="monster","普通","BOSS")</f>
        <v>普通</v>
      </c>
      <c r="AD1353" s="50">
        <f>VLOOKUP(D1353,映射!AK:AL,2,FALSE)</f>
        <v>4</v>
      </c>
      <c r="AE1353" s="50" t="s">
        <v>37</v>
      </c>
      <c r="AF1353" s="4">
        <f>VLOOKUP(AE1353,映射!AN:AO,2,FALSE)</f>
        <v>2</v>
      </c>
      <c r="AG1353" s="50">
        <v>2</v>
      </c>
      <c r="AH1353" s="70">
        <v>1</v>
      </c>
      <c r="AI1353" s="16">
        <f t="shared" si="374"/>
        <v>31052</v>
      </c>
      <c r="AJ1353" s="16">
        <f t="shared" si="375"/>
        <v>10155</v>
      </c>
      <c r="AK1353" s="16">
        <f t="shared" si="376"/>
        <v>39</v>
      </c>
      <c r="AL1353" s="16" t="str">
        <f t="shared" si="377"/>
        <v>蜥蜴团</v>
      </c>
      <c r="AM1353" s="16">
        <f t="shared" si="378"/>
        <v>4448</v>
      </c>
      <c r="AN1353" s="16">
        <f t="shared" si="379"/>
        <v>1522</v>
      </c>
      <c r="AO1353" s="16">
        <f t="shared" si="387"/>
        <v>2926</v>
      </c>
      <c r="AP1353" s="16">
        <f t="shared" si="380"/>
        <v>3687</v>
      </c>
      <c r="AQ1353" s="16">
        <f t="shared" si="381"/>
        <v>912</v>
      </c>
      <c r="AR1353" s="16">
        <f t="shared" si="382"/>
        <v>202</v>
      </c>
      <c r="AS1353" s="16"/>
      <c r="AT1353" s="16">
        <v>105</v>
      </c>
      <c r="AU1353" s="16">
        <v>88.8</v>
      </c>
      <c r="AV1353" s="16">
        <v>-1.9</v>
      </c>
      <c r="AW1353" s="16"/>
    </row>
    <row r="1354" spans="1:49">
      <c r="A1354" s="62">
        <f>'表格编辑 '!A1621</f>
        <v>31053</v>
      </c>
      <c r="B1354" s="62">
        <f>'表格编辑 '!B1621</f>
        <v>10125</v>
      </c>
      <c r="C1354" s="62" t="str">
        <f>VLOOKUP(B1354,映射!A:B,2,FALSE)</f>
        <v>银怪</v>
      </c>
      <c r="D1354" s="62">
        <f>'表格编辑 '!E1621</f>
        <v>39</v>
      </c>
      <c r="E1354" s="62">
        <f>ROUNDUP((VLOOKUP(B1354,Sheet1!U:AA,3,FALSE)-2)*(0.042*(D1354-1)+0.2)+0.4,0)</f>
        <v>33</v>
      </c>
      <c r="F1354" s="62">
        <f>ROUNDUP((VLOOKUP(B1354,Sheet1!U:AA,4,FALSE)-2)*(0.042*(D1354-1)+0.2)+0.4,0)</f>
        <v>64</v>
      </c>
      <c r="G1354" s="62">
        <f>ROUNDUP((VLOOKUP(B1354,Sheet1!U:AA,5,FALSE)-2)*(0.042*(D1354-1)+0.2)+0.4,0)</f>
        <v>84</v>
      </c>
      <c r="H1354" s="62">
        <f>ROUNDUP((VLOOKUP(B1354,Sheet1!U:AA,6,FALSE)-2)*(0.042*(D1354-1)+0.2)+0.4,0)</f>
        <v>30</v>
      </c>
      <c r="I1354" s="62">
        <f>ROUNDUP((VLOOKUP(B1354,Sheet1!U:AA,7,FALSE)-2)*(0.042*(D1354-1)+0.2)+0.4,0)</f>
        <v>46</v>
      </c>
      <c r="J1354" s="62">
        <f>E1354*8+F1354*2+G1354*3+H1354*3+I1354*1+VLOOKUP(B1354,Sheet1!AU:AZ,2,FALSE)</f>
        <v>831</v>
      </c>
      <c r="K1354" s="62">
        <f>E1354*1+F1354*2+G1354*2+H1354*2+I1354*10+VLOOKUP(B1354,Sheet1!AU:AZ,3,FALSE)</f>
        <v>902</v>
      </c>
      <c r="L1354" s="62">
        <f>E1354*0.1+F1354*2+G1354*0.2+H1354*0.26+I1354*0.1+VLOOKUP(B1354,Sheet1!AU:AZ,4,FALSE)</f>
        <v>209.5</v>
      </c>
      <c r="M1354" s="62">
        <f>E1354*0.1+F1354*0.2+G1354*2+H1354*0.2+I1354*0.1+VLOOKUP(B1354,Sheet1!AU:AZ,5,FALSE)</f>
        <v>256.7</v>
      </c>
      <c r="N1354" s="62">
        <f>E1354*0.1+F1354*0.2+G1354*0.2+H1354*2+I1354*0.1+VLOOKUP(B1354,Sheet1!AU:AZ,6,FALSE)</f>
        <v>124.5</v>
      </c>
      <c r="O1354" s="62">
        <f t="shared" si="388"/>
        <v>34.3</v>
      </c>
      <c r="P1354" s="62">
        <f t="shared" si="389"/>
        <v>13</v>
      </c>
      <c r="R1354" s="9">
        <f t="shared" si="383"/>
        <v>39</v>
      </c>
      <c r="S1354" s="9">
        <f t="shared" si="372"/>
        <v>252.24</v>
      </c>
      <c r="T1354" s="9">
        <f t="shared" si="373"/>
        <v>46.8</v>
      </c>
      <c r="U1354" s="66">
        <f t="shared" si="384"/>
        <v>187</v>
      </c>
      <c r="V1354" s="9">
        <f t="shared" si="385"/>
        <v>224.4</v>
      </c>
      <c r="W1354" s="67">
        <f t="shared" si="386"/>
        <v>377</v>
      </c>
      <c r="Y1354" s="69">
        <f>VLOOKUP(D1354,Sheet2!P:Q,2,FALSE)</f>
        <v>60</v>
      </c>
      <c r="AB1354" s="4" t="str">
        <f>IF('表格编辑 '!D1621="monster","普通","BOSS")</f>
        <v>普通</v>
      </c>
      <c r="AD1354" s="50">
        <f>VLOOKUP(D1354,映射!AK:AL,2,FALSE)</f>
        <v>4</v>
      </c>
      <c r="AE1354" s="50" t="s">
        <v>37</v>
      </c>
      <c r="AF1354" s="4">
        <f>VLOOKUP(AE1354,映射!AN:AO,2,FALSE)</f>
        <v>2</v>
      </c>
      <c r="AG1354" s="50">
        <v>2</v>
      </c>
      <c r="AH1354" s="70">
        <v>1</v>
      </c>
      <c r="AI1354" s="16">
        <f t="shared" si="374"/>
        <v>31053</v>
      </c>
      <c r="AJ1354" s="16">
        <f t="shared" si="375"/>
        <v>10125</v>
      </c>
      <c r="AK1354" s="16">
        <f t="shared" si="376"/>
        <v>39</v>
      </c>
      <c r="AL1354" s="16" t="str">
        <f t="shared" si="377"/>
        <v>银怪</v>
      </c>
      <c r="AM1354" s="16">
        <f t="shared" si="378"/>
        <v>2992</v>
      </c>
      <c r="AN1354" s="16">
        <f t="shared" si="379"/>
        <v>1662</v>
      </c>
      <c r="AO1354" s="16">
        <f t="shared" si="387"/>
        <v>1330</v>
      </c>
      <c r="AP1354" s="16">
        <f t="shared" si="380"/>
        <v>2161</v>
      </c>
      <c r="AQ1354" s="16">
        <f t="shared" si="381"/>
        <v>1804</v>
      </c>
      <c r="AR1354" s="16">
        <f t="shared" si="382"/>
        <v>315</v>
      </c>
      <c r="AS1354" s="16"/>
      <c r="AT1354" s="16">
        <v>154.8</v>
      </c>
      <c r="AU1354" s="16">
        <v>46.8</v>
      </c>
      <c r="AV1354" s="16">
        <v>22.9</v>
      </c>
      <c r="AW1354" s="16"/>
    </row>
    <row r="1355" spans="1:49">
      <c r="A1355" s="62">
        <f>'表格编辑 '!A1622</f>
        <v>31054</v>
      </c>
      <c r="B1355" s="62">
        <f>'表格编辑 '!B1622</f>
        <v>10035</v>
      </c>
      <c r="C1355" s="62" t="str">
        <f>VLOOKUP(B1355,映射!A:B,2,FALSE)</f>
        <v>鬼灵</v>
      </c>
      <c r="D1355" s="62">
        <f>'表格编辑 '!E1622</f>
        <v>39</v>
      </c>
      <c r="E1355" s="62">
        <f>ROUNDUP((VLOOKUP(B1355,Sheet1!U:AA,3,FALSE)-2)*(0.042*(D1355-1)+0.2)+0.4,0)</f>
        <v>13</v>
      </c>
      <c r="F1355" s="62">
        <f>ROUNDUP((VLOOKUP(B1355,Sheet1!U:AA,4,FALSE)-2)*(0.042*(D1355-1)+0.2)+0.4,0)</f>
        <v>35</v>
      </c>
      <c r="G1355" s="62">
        <f>ROUNDUP((VLOOKUP(B1355,Sheet1!U:AA,5,FALSE)-2)*(0.042*(D1355-1)+0.2)+0.4,0)</f>
        <v>46</v>
      </c>
      <c r="H1355" s="62">
        <f>ROUNDUP((VLOOKUP(B1355,Sheet1!U:AA,6,FALSE)-2)*(0.042*(D1355-1)+0.2)+0.4,0)</f>
        <v>42</v>
      </c>
      <c r="I1355" s="62">
        <f>ROUNDUP((VLOOKUP(B1355,Sheet1!U:AA,7,FALSE)-2)*(0.042*(D1355-1)+0.2)+0.4,0)</f>
        <v>57</v>
      </c>
      <c r="J1355" s="62">
        <f>E1355*8+F1355*2+G1355*3+H1355*3+I1355*1+VLOOKUP(B1355,Sheet1!AU:AZ,2,FALSE)</f>
        <v>515</v>
      </c>
      <c r="K1355" s="62">
        <f>E1355*1+F1355*2+G1355*2+H1355*2+I1355*10+VLOOKUP(B1355,Sheet1!AU:AZ,3,FALSE)</f>
        <v>849</v>
      </c>
      <c r="L1355" s="62">
        <f>E1355*0.1+F1355*2+G1355*0.2+H1355*0.26+I1355*0.1+VLOOKUP(B1355,Sheet1!AU:AZ,4,FALSE)</f>
        <v>117.12</v>
      </c>
      <c r="M1355" s="62">
        <f>E1355*0.1+F1355*0.2+G1355*2+H1355*0.2+I1355*0.1+VLOOKUP(B1355,Sheet1!AU:AZ,5,FALSE)</f>
        <v>134.4</v>
      </c>
      <c r="N1355" s="62">
        <f>E1355*0.1+F1355*0.2+G1355*0.2+H1355*2+I1355*0.1+VLOOKUP(B1355,Sheet1!AU:AZ,6,FALSE)</f>
        <v>127.2</v>
      </c>
      <c r="O1355" s="62">
        <f t="shared" si="388"/>
        <v>43.2</v>
      </c>
      <c r="P1355" s="62">
        <f t="shared" si="389"/>
        <v>5</v>
      </c>
      <c r="R1355" s="9">
        <f t="shared" si="383"/>
        <v>39</v>
      </c>
      <c r="S1355" s="9">
        <f t="shared" si="372"/>
        <v>252.24</v>
      </c>
      <c r="T1355" s="9">
        <f t="shared" si="373"/>
        <v>46.8</v>
      </c>
      <c r="U1355" s="66">
        <f t="shared" si="384"/>
        <v>291</v>
      </c>
      <c r="V1355" s="9">
        <f t="shared" si="385"/>
        <v>349.2</v>
      </c>
      <c r="W1355" s="67">
        <f t="shared" si="386"/>
        <v>160</v>
      </c>
      <c r="Y1355" s="69">
        <f>VLOOKUP(D1355,Sheet2!P:Q,2,FALSE)</f>
        <v>60</v>
      </c>
      <c r="AB1355" s="4" t="str">
        <f>IF('表格编辑 '!D1622="monster","普通","BOSS")</f>
        <v>普通</v>
      </c>
      <c r="AD1355" s="50">
        <f>VLOOKUP(D1355,映射!AK:AL,2,FALSE)</f>
        <v>4</v>
      </c>
      <c r="AE1355" s="50" t="s">
        <v>37</v>
      </c>
      <c r="AF1355" s="4">
        <f>VLOOKUP(AE1355,映射!AN:AO,2,FALSE)</f>
        <v>2</v>
      </c>
      <c r="AG1355" s="50">
        <v>2</v>
      </c>
      <c r="AH1355" s="70">
        <v>1</v>
      </c>
      <c r="AI1355" s="16">
        <f t="shared" si="374"/>
        <v>31054</v>
      </c>
      <c r="AJ1355" s="16">
        <f t="shared" si="375"/>
        <v>10035</v>
      </c>
      <c r="AK1355" s="16">
        <f t="shared" si="376"/>
        <v>39</v>
      </c>
      <c r="AL1355" s="16" t="str">
        <f t="shared" si="377"/>
        <v>鬼灵</v>
      </c>
      <c r="AM1355" s="16">
        <f t="shared" si="378"/>
        <v>4656</v>
      </c>
      <c r="AN1355" s="16">
        <f t="shared" si="379"/>
        <v>1030</v>
      </c>
      <c r="AO1355" s="16">
        <f t="shared" si="387"/>
        <v>3626</v>
      </c>
      <c r="AP1355" s="16">
        <f t="shared" si="380"/>
        <v>4141</v>
      </c>
      <c r="AQ1355" s="16">
        <f t="shared" si="381"/>
        <v>1698</v>
      </c>
      <c r="AR1355" s="16">
        <f t="shared" si="382"/>
        <v>176</v>
      </c>
      <c r="AS1355" s="16"/>
      <c r="AT1355" s="16">
        <v>94.6</v>
      </c>
      <c r="AU1355" s="16">
        <v>89.2</v>
      </c>
      <c r="AV1355" s="16">
        <v>35.5</v>
      </c>
      <c r="AW1355" s="16"/>
    </row>
    <row r="1356" spans="1:49">
      <c r="A1356" s="62">
        <f>'表格编辑 '!A1623</f>
        <v>31055</v>
      </c>
      <c r="B1356" s="62">
        <f>'表格编辑 '!B1623</f>
        <v>10035</v>
      </c>
      <c r="C1356" s="62" t="str">
        <f>VLOOKUP(B1356,映射!A:B,2,FALSE)</f>
        <v>鬼灵</v>
      </c>
      <c r="D1356" s="62">
        <f>'表格编辑 '!E1623</f>
        <v>39</v>
      </c>
      <c r="E1356" s="62">
        <f>ROUNDUP((VLOOKUP(B1356,Sheet1!U:AA,3,FALSE)-2)*(0.042*(D1356-1)+0.2)+0.4,0)</f>
        <v>13</v>
      </c>
      <c r="F1356" s="62">
        <f>ROUNDUP((VLOOKUP(B1356,Sheet1!U:AA,4,FALSE)-2)*(0.042*(D1356-1)+0.2)+0.4,0)</f>
        <v>35</v>
      </c>
      <c r="G1356" s="62">
        <f>ROUNDUP((VLOOKUP(B1356,Sheet1!U:AA,5,FALSE)-2)*(0.042*(D1356-1)+0.2)+0.4,0)</f>
        <v>46</v>
      </c>
      <c r="H1356" s="62">
        <f>ROUNDUP((VLOOKUP(B1356,Sheet1!U:AA,6,FALSE)-2)*(0.042*(D1356-1)+0.2)+0.4,0)</f>
        <v>42</v>
      </c>
      <c r="I1356" s="62">
        <f>ROUNDUP((VLOOKUP(B1356,Sheet1!U:AA,7,FALSE)-2)*(0.042*(D1356-1)+0.2)+0.4,0)</f>
        <v>57</v>
      </c>
      <c r="J1356" s="62">
        <f>E1356*8+F1356*2+G1356*3+H1356*3+I1356*1+VLOOKUP(B1356,Sheet1!AU:AZ,2,FALSE)</f>
        <v>515</v>
      </c>
      <c r="K1356" s="62">
        <f>E1356*1+F1356*2+G1356*2+H1356*2+I1356*10+VLOOKUP(B1356,Sheet1!AU:AZ,3,FALSE)</f>
        <v>849</v>
      </c>
      <c r="L1356" s="62">
        <f>E1356*0.1+F1356*2+G1356*0.2+H1356*0.26+I1356*0.1+VLOOKUP(B1356,Sheet1!AU:AZ,4,FALSE)</f>
        <v>117.12</v>
      </c>
      <c r="M1356" s="62">
        <f>E1356*0.1+F1356*0.2+G1356*2+H1356*0.2+I1356*0.1+VLOOKUP(B1356,Sheet1!AU:AZ,5,FALSE)</f>
        <v>134.4</v>
      </c>
      <c r="N1356" s="62">
        <f>E1356*0.1+F1356*0.2+G1356*0.2+H1356*2+I1356*0.1+VLOOKUP(B1356,Sheet1!AU:AZ,6,FALSE)</f>
        <v>127.2</v>
      </c>
      <c r="O1356" s="62">
        <f t="shared" si="388"/>
        <v>43.2</v>
      </c>
      <c r="P1356" s="62">
        <f t="shared" si="389"/>
        <v>5</v>
      </c>
      <c r="R1356" s="9">
        <f t="shared" si="383"/>
        <v>39</v>
      </c>
      <c r="S1356" s="9">
        <f t="shared" si="372"/>
        <v>252.24</v>
      </c>
      <c r="T1356" s="9">
        <f t="shared" si="373"/>
        <v>46.8</v>
      </c>
      <c r="U1356" s="66">
        <f t="shared" si="384"/>
        <v>291</v>
      </c>
      <c r="V1356" s="9">
        <f t="shared" si="385"/>
        <v>349.2</v>
      </c>
      <c r="W1356" s="67">
        <f t="shared" si="386"/>
        <v>160</v>
      </c>
      <c r="Y1356" s="69">
        <f>VLOOKUP(D1356,Sheet2!P:Q,2,FALSE)</f>
        <v>60</v>
      </c>
      <c r="AB1356" s="4" t="str">
        <f>IF('表格编辑 '!D1623="monster","普通","BOSS")</f>
        <v>普通</v>
      </c>
      <c r="AD1356" s="50">
        <f>VLOOKUP(D1356,映射!AK:AL,2,FALSE)</f>
        <v>4</v>
      </c>
      <c r="AE1356" s="50" t="s">
        <v>37</v>
      </c>
      <c r="AF1356" s="4">
        <f>VLOOKUP(AE1356,映射!AN:AO,2,FALSE)</f>
        <v>2</v>
      </c>
      <c r="AG1356" s="50">
        <v>2</v>
      </c>
      <c r="AH1356" s="70">
        <v>1</v>
      </c>
      <c r="AI1356" s="16">
        <f t="shared" si="374"/>
        <v>31055</v>
      </c>
      <c r="AJ1356" s="16">
        <f t="shared" si="375"/>
        <v>10035</v>
      </c>
      <c r="AK1356" s="16">
        <f t="shared" si="376"/>
        <v>39</v>
      </c>
      <c r="AL1356" s="16" t="str">
        <f t="shared" si="377"/>
        <v>鬼灵</v>
      </c>
      <c r="AM1356" s="16">
        <f t="shared" si="378"/>
        <v>4656</v>
      </c>
      <c r="AN1356" s="16">
        <f t="shared" si="379"/>
        <v>1030</v>
      </c>
      <c r="AO1356" s="16">
        <f t="shared" si="387"/>
        <v>3626</v>
      </c>
      <c r="AP1356" s="16">
        <f t="shared" si="380"/>
        <v>4141</v>
      </c>
      <c r="AQ1356" s="16">
        <f t="shared" si="381"/>
        <v>1698</v>
      </c>
      <c r="AR1356" s="16">
        <f t="shared" si="382"/>
        <v>176</v>
      </c>
      <c r="AS1356" s="16"/>
      <c r="AT1356" s="16">
        <v>94.6</v>
      </c>
      <c r="AU1356" s="16">
        <v>89.2</v>
      </c>
      <c r="AV1356" s="16">
        <v>35.5</v>
      </c>
      <c r="AW1356" s="16"/>
    </row>
    <row r="1357" spans="1:49">
      <c r="A1357" s="62">
        <f>'表格编辑 '!A1624</f>
        <v>31056</v>
      </c>
      <c r="B1357" s="62">
        <f>'表格编辑 '!B1624</f>
        <v>10101</v>
      </c>
      <c r="C1357" s="62" t="str">
        <f>VLOOKUP(B1357,映射!A:B,2,FALSE)</f>
        <v>风精</v>
      </c>
      <c r="D1357" s="62">
        <f>'表格编辑 '!E1624</f>
        <v>39</v>
      </c>
      <c r="E1357" s="62">
        <f>ROUNDUP((VLOOKUP(B1357,Sheet1!U:AA,3,FALSE)-2)*(0.042*(D1357-1)+0.2)+0.4,0)</f>
        <v>51</v>
      </c>
      <c r="F1357" s="62">
        <f>ROUNDUP((VLOOKUP(B1357,Sheet1!U:AA,4,FALSE)-2)*(0.042*(D1357-1)+0.2)+0.4,0)</f>
        <v>51</v>
      </c>
      <c r="G1357" s="62">
        <f>ROUNDUP((VLOOKUP(B1357,Sheet1!U:AA,5,FALSE)-2)*(0.042*(D1357-1)+0.2)+0.4,0)</f>
        <v>33</v>
      </c>
      <c r="H1357" s="62">
        <f>ROUNDUP((VLOOKUP(B1357,Sheet1!U:AA,6,FALSE)-2)*(0.042*(D1357-1)+0.2)+0.4,0)</f>
        <v>51</v>
      </c>
      <c r="I1357" s="62">
        <f>ROUNDUP((VLOOKUP(B1357,Sheet1!U:AA,7,FALSE)-2)*(0.042*(D1357-1)+0.2)+0.4,0)</f>
        <v>51</v>
      </c>
      <c r="J1357" s="62">
        <f>E1357*8+F1357*2+G1357*3+H1357*3+I1357*1+VLOOKUP(B1357,Sheet1!AU:AZ,2,FALSE)</f>
        <v>881</v>
      </c>
      <c r="K1357" s="62">
        <f>E1357*1+F1357*2+G1357*2+H1357*2+I1357*10+VLOOKUP(B1357,Sheet1!AU:AZ,3,FALSE)</f>
        <v>882</v>
      </c>
      <c r="L1357" s="62">
        <f>E1357*0.1+F1357*2+G1357*0.2+H1357*0.26+I1357*0.1+VLOOKUP(B1357,Sheet1!AU:AZ,4,FALSE)</f>
        <v>166.06</v>
      </c>
      <c r="M1357" s="62">
        <f>E1357*0.1+F1357*0.2+G1357*2+H1357*0.2+I1357*0.1+VLOOKUP(B1357,Sheet1!AU:AZ,5,FALSE)</f>
        <v>119.6</v>
      </c>
      <c r="N1357" s="62">
        <f>E1357*0.1+F1357*0.2+G1357*0.2+H1357*2+I1357*0.1+VLOOKUP(B1357,Sheet1!AU:AZ,6,FALSE)</f>
        <v>170</v>
      </c>
      <c r="O1357" s="62">
        <f t="shared" si="388"/>
        <v>21.9</v>
      </c>
      <c r="P1357" s="62">
        <f t="shared" si="389"/>
        <v>37.5</v>
      </c>
      <c r="R1357" s="9">
        <f t="shared" si="383"/>
        <v>39</v>
      </c>
      <c r="S1357" s="9">
        <f t="shared" si="372"/>
        <v>252.24</v>
      </c>
      <c r="T1357" s="9">
        <f t="shared" si="373"/>
        <v>46.8</v>
      </c>
      <c r="U1357" s="66">
        <f t="shared" si="384"/>
        <v>312</v>
      </c>
      <c r="V1357" s="9">
        <f t="shared" si="385"/>
        <v>374.4</v>
      </c>
      <c r="W1357" s="67">
        <f t="shared" si="386"/>
        <v>270</v>
      </c>
      <c r="Y1357" s="69">
        <f>VLOOKUP(D1357,Sheet2!P:Q,2,FALSE)</f>
        <v>60</v>
      </c>
      <c r="AB1357" s="4" t="str">
        <f>IF('表格编辑 '!D1624="monster","普通","BOSS")</f>
        <v>普通</v>
      </c>
      <c r="AD1357" s="50">
        <f>VLOOKUP(D1357,映射!AK:AL,2,FALSE)</f>
        <v>4</v>
      </c>
      <c r="AE1357" s="50" t="s">
        <v>37</v>
      </c>
      <c r="AF1357" s="4">
        <f>VLOOKUP(AE1357,映射!AN:AO,2,FALSE)</f>
        <v>2</v>
      </c>
      <c r="AG1357" s="50">
        <v>2</v>
      </c>
      <c r="AH1357" s="70">
        <v>1</v>
      </c>
      <c r="AI1357" s="16">
        <f t="shared" si="374"/>
        <v>31056</v>
      </c>
      <c r="AJ1357" s="16">
        <f t="shared" si="375"/>
        <v>10101</v>
      </c>
      <c r="AK1357" s="16">
        <f t="shared" si="376"/>
        <v>39</v>
      </c>
      <c r="AL1357" s="16" t="str">
        <f t="shared" si="377"/>
        <v>风精</v>
      </c>
      <c r="AM1357" s="16">
        <f t="shared" si="378"/>
        <v>4992</v>
      </c>
      <c r="AN1357" s="16">
        <f t="shared" si="379"/>
        <v>1762</v>
      </c>
      <c r="AO1357" s="16">
        <f t="shared" si="387"/>
        <v>3230</v>
      </c>
      <c r="AP1357" s="16">
        <f t="shared" si="380"/>
        <v>4111</v>
      </c>
      <c r="AQ1357" s="16">
        <f t="shared" si="381"/>
        <v>1764</v>
      </c>
      <c r="AR1357" s="16">
        <f t="shared" si="382"/>
        <v>250</v>
      </c>
      <c r="AS1357" s="16"/>
      <c r="AT1357" s="16">
        <v>91</v>
      </c>
      <c r="AU1357" s="16">
        <v>91</v>
      </c>
      <c r="AV1357" s="16">
        <v>17.5</v>
      </c>
      <c r="AW1357" s="16"/>
    </row>
    <row r="1358" spans="1:49">
      <c r="A1358" s="62">
        <f>'表格编辑 '!A1625</f>
        <v>31057</v>
      </c>
      <c r="B1358" s="62">
        <f>'表格编辑 '!B1625</f>
        <v>10152</v>
      </c>
      <c r="C1358" s="62" t="str">
        <f>VLOOKUP(B1358,映射!A:B,2,FALSE)</f>
        <v>盗贼</v>
      </c>
      <c r="D1358" s="62">
        <f>'表格编辑 '!E1625</f>
        <v>39</v>
      </c>
      <c r="E1358" s="62">
        <f>ROUNDUP((VLOOKUP(B1358,Sheet1!U:AA,3,FALSE)-2)*(0.042*(D1358-1)+0.2)+0.4,0)</f>
        <v>39</v>
      </c>
      <c r="F1358" s="62">
        <f>ROUNDUP((VLOOKUP(B1358,Sheet1!U:AA,4,FALSE)-2)*(0.042*(D1358-1)+0.2)+0.4,0)</f>
        <v>48</v>
      </c>
      <c r="G1358" s="62">
        <f>ROUNDUP((VLOOKUP(B1358,Sheet1!U:AA,5,FALSE)-2)*(0.042*(D1358-1)+0.2)+0.4,0)</f>
        <v>40</v>
      </c>
      <c r="H1358" s="62">
        <f>ROUNDUP((VLOOKUP(B1358,Sheet1!U:AA,6,FALSE)-2)*(0.042*(D1358-1)+0.2)+0.4,0)</f>
        <v>60</v>
      </c>
      <c r="I1358" s="62">
        <f>ROUNDUP((VLOOKUP(B1358,Sheet1!U:AA,7,FALSE)-2)*(0.042*(D1358-1)+0.2)+0.4,0)</f>
        <v>19</v>
      </c>
      <c r="J1358" s="62">
        <f>E1358*8+F1358*2+G1358*3+H1358*3+I1358*1+VLOOKUP(B1358,Sheet1!AU:AZ,2,FALSE)</f>
        <v>778</v>
      </c>
      <c r="K1358" s="62">
        <f>E1358*1+F1358*2+G1358*2+H1358*2+I1358*10+VLOOKUP(B1358,Sheet1!AU:AZ,3,FALSE)</f>
        <v>545</v>
      </c>
      <c r="L1358" s="62">
        <f>E1358*0.1+F1358*2+G1358*0.2+H1358*0.26+I1358*0.1+VLOOKUP(B1358,Sheet1!AU:AZ,4,FALSE)</f>
        <v>156.4</v>
      </c>
      <c r="M1358" s="62">
        <f>E1358*0.1+F1358*0.2+G1358*2+H1358*0.2+I1358*0.1+VLOOKUP(B1358,Sheet1!AU:AZ,5,FALSE)</f>
        <v>134.4</v>
      </c>
      <c r="N1358" s="62">
        <f>E1358*0.1+F1358*0.2+G1358*0.2+H1358*2+I1358*0.1+VLOOKUP(B1358,Sheet1!AU:AZ,6,FALSE)</f>
        <v>197.4</v>
      </c>
      <c r="O1358" s="62">
        <f t="shared" si="388"/>
        <v>0.700000000000001</v>
      </c>
      <c r="P1358" s="62">
        <f t="shared" si="389"/>
        <v>32.5</v>
      </c>
      <c r="R1358" s="9">
        <f t="shared" si="383"/>
        <v>39</v>
      </c>
      <c r="S1358" s="9">
        <f t="shared" si="372"/>
        <v>252.24</v>
      </c>
      <c r="T1358" s="9">
        <f t="shared" si="373"/>
        <v>46.8</v>
      </c>
      <c r="U1358" s="66">
        <f t="shared" si="384"/>
        <v>291</v>
      </c>
      <c r="V1358" s="9">
        <f t="shared" si="385"/>
        <v>349.2</v>
      </c>
      <c r="W1358" s="67">
        <f t="shared" si="386"/>
        <v>248</v>
      </c>
      <c r="Y1358" s="69">
        <f>VLOOKUP(D1358,Sheet2!P:Q,2,FALSE)</f>
        <v>60</v>
      </c>
      <c r="AB1358" s="4" t="str">
        <f>IF('表格编辑 '!D1625="monster","普通","BOSS")</f>
        <v>普通</v>
      </c>
      <c r="AD1358" s="50">
        <f>VLOOKUP(D1358,映射!AK:AL,2,FALSE)</f>
        <v>4</v>
      </c>
      <c r="AE1358" s="50" t="s">
        <v>37</v>
      </c>
      <c r="AF1358" s="4">
        <f>VLOOKUP(AE1358,映射!AN:AO,2,FALSE)</f>
        <v>2</v>
      </c>
      <c r="AG1358" s="50">
        <v>2</v>
      </c>
      <c r="AH1358" s="70">
        <v>1</v>
      </c>
      <c r="AI1358" s="16">
        <f t="shared" si="374"/>
        <v>31057</v>
      </c>
      <c r="AJ1358" s="16">
        <f t="shared" si="375"/>
        <v>10152</v>
      </c>
      <c r="AK1358" s="16">
        <f t="shared" si="376"/>
        <v>39</v>
      </c>
      <c r="AL1358" s="16" t="str">
        <f t="shared" si="377"/>
        <v>盗贼</v>
      </c>
      <c r="AM1358" s="16">
        <f t="shared" si="378"/>
        <v>4656</v>
      </c>
      <c r="AN1358" s="16">
        <f t="shared" si="379"/>
        <v>1556</v>
      </c>
      <c r="AO1358" s="16">
        <f t="shared" si="387"/>
        <v>3100</v>
      </c>
      <c r="AP1358" s="16">
        <f t="shared" si="380"/>
        <v>3878</v>
      </c>
      <c r="AQ1358" s="16">
        <f t="shared" si="381"/>
        <v>1090</v>
      </c>
      <c r="AR1358" s="16">
        <f t="shared" si="382"/>
        <v>235</v>
      </c>
      <c r="AS1358" s="16"/>
      <c r="AT1358" s="16">
        <v>80</v>
      </c>
      <c r="AU1358" s="16">
        <v>110.6</v>
      </c>
      <c r="AV1358" s="16">
        <v>0.400000000000002</v>
      </c>
      <c r="AW1358" s="16"/>
    </row>
    <row r="1359" spans="1:49">
      <c r="A1359" s="62">
        <f>'表格编辑 '!A1626</f>
        <v>31058</v>
      </c>
      <c r="B1359" s="62">
        <f>'表格编辑 '!B1626</f>
        <v>10100</v>
      </c>
      <c r="C1359" s="62" t="str">
        <f>VLOOKUP(B1359,映射!A:B,2,FALSE)</f>
        <v>火精</v>
      </c>
      <c r="D1359" s="62">
        <f>'表格编辑 '!E1626</f>
        <v>39</v>
      </c>
      <c r="E1359" s="62">
        <f>ROUNDUP((VLOOKUP(B1359,Sheet1!U:AA,3,FALSE)-2)*(0.042*(D1359-1)+0.2)+0.4,0)</f>
        <v>51</v>
      </c>
      <c r="F1359" s="62">
        <f>ROUNDUP((VLOOKUP(B1359,Sheet1!U:AA,4,FALSE)-2)*(0.042*(D1359-1)+0.2)+0.4,0)</f>
        <v>33</v>
      </c>
      <c r="G1359" s="62">
        <f>ROUNDUP((VLOOKUP(B1359,Sheet1!U:AA,5,FALSE)-2)*(0.042*(D1359-1)+0.2)+0.4,0)</f>
        <v>51</v>
      </c>
      <c r="H1359" s="62">
        <f>ROUNDUP((VLOOKUP(B1359,Sheet1!U:AA,6,FALSE)-2)*(0.042*(D1359-1)+0.2)+0.4,0)</f>
        <v>51</v>
      </c>
      <c r="I1359" s="62">
        <f>ROUNDUP((VLOOKUP(B1359,Sheet1!U:AA,7,FALSE)-2)*(0.042*(D1359-1)+0.2)+0.4,0)</f>
        <v>51</v>
      </c>
      <c r="J1359" s="62">
        <f>E1359*8+F1359*2+G1359*3+H1359*3+I1359*1+VLOOKUP(B1359,Sheet1!AU:AZ,2,FALSE)</f>
        <v>899</v>
      </c>
      <c r="K1359" s="62">
        <f>E1359*1+F1359*2+G1359*2+H1359*2+I1359*10+VLOOKUP(B1359,Sheet1!AU:AZ,3,FALSE)</f>
        <v>882</v>
      </c>
      <c r="L1359" s="62">
        <f>E1359*0.1+F1359*2+G1359*0.2+H1359*0.26+I1359*0.1+VLOOKUP(B1359,Sheet1!AU:AZ,4,FALSE)</f>
        <v>122.66</v>
      </c>
      <c r="M1359" s="62">
        <f>E1359*0.1+F1359*0.2+G1359*2+H1359*0.2+I1359*0.1+VLOOKUP(B1359,Sheet1!AU:AZ,5,FALSE)</f>
        <v>163</v>
      </c>
      <c r="N1359" s="62">
        <f>E1359*0.1+F1359*0.2+G1359*0.2+H1359*2+I1359*0.1+VLOOKUP(B1359,Sheet1!AU:AZ,6,FALSE)</f>
        <v>170</v>
      </c>
      <c r="O1359" s="62">
        <f t="shared" si="388"/>
        <v>27.3</v>
      </c>
      <c r="P1359" s="62">
        <f t="shared" si="389"/>
        <v>37.5</v>
      </c>
      <c r="R1359" s="9">
        <f t="shared" si="383"/>
        <v>39</v>
      </c>
      <c r="S1359" s="9">
        <f t="shared" si="372"/>
        <v>252.24</v>
      </c>
      <c r="T1359" s="9">
        <f t="shared" si="373"/>
        <v>46.8</v>
      </c>
      <c r="U1359" s="66">
        <f t="shared" si="384"/>
        <v>258</v>
      </c>
      <c r="V1359" s="9">
        <f t="shared" si="385"/>
        <v>309.6</v>
      </c>
      <c r="W1359" s="67">
        <f t="shared" si="386"/>
        <v>172</v>
      </c>
      <c r="Y1359" s="69">
        <f>VLOOKUP(D1359,Sheet2!P:Q,2,FALSE)</f>
        <v>60</v>
      </c>
      <c r="AB1359" s="4" t="str">
        <f>IF('表格编辑 '!D1626="monster","普通","BOSS")</f>
        <v>普通</v>
      </c>
      <c r="AD1359" s="50">
        <f>VLOOKUP(D1359,映射!AK:AL,2,FALSE)</f>
        <v>4</v>
      </c>
      <c r="AE1359" s="50" t="s">
        <v>37</v>
      </c>
      <c r="AF1359" s="4">
        <f>VLOOKUP(AE1359,映射!AN:AO,2,FALSE)</f>
        <v>2</v>
      </c>
      <c r="AG1359" s="50">
        <v>2</v>
      </c>
      <c r="AH1359" s="70">
        <v>1</v>
      </c>
      <c r="AI1359" s="16">
        <f t="shared" si="374"/>
        <v>31058</v>
      </c>
      <c r="AJ1359" s="16">
        <f t="shared" si="375"/>
        <v>10100</v>
      </c>
      <c r="AK1359" s="16">
        <f t="shared" si="376"/>
        <v>39</v>
      </c>
      <c r="AL1359" s="16" t="str">
        <f t="shared" si="377"/>
        <v>火精</v>
      </c>
      <c r="AM1359" s="16">
        <f t="shared" si="378"/>
        <v>4128</v>
      </c>
      <c r="AN1359" s="16">
        <f t="shared" si="379"/>
        <v>1798</v>
      </c>
      <c r="AO1359" s="16">
        <f t="shared" si="387"/>
        <v>2330</v>
      </c>
      <c r="AP1359" s="16">
        <f t="shared" si="380"/>
        <v>3229</v>
      </c>
      <c r="AQ1359" s="16">
        <f t="shared" si="381"/>
        <v>1764</v>
      </c>
      <c r="AR1359" s="16">
        <f t="shared" si="382"/>
        <v>184</v>
      </c>
      <c r="AS1359" s="16"/>
      <c r="AT1359" s="16">
        <v>91</v>
      </c>
      <c r="AU1359" s="16">
        <v>91</v>
      </c>
      <c r="AV1359" s="16">
        <v>17.5</v>
      </c>
      <c r="AW1359" s="16"/>
    </row>
    <row r="1360" spans="1:49">
      <c r="A1360" s="62">
        <f>'表格编辑 '!A1627</f>
        <v>31059</v>
      </c>
      <c r="B1360" s="62">
        <f>'表格编辑 '!B1627</f>
        <v>10020</v>
      </c>
      <c r="C1360" s="62" t="str">
        <f>VLOOKUP(B1360,映射!A:B,2,FALSE)</f>
        <v>地狱看门犬</v>
      </c>
      <c r="D1360" s="62">
        <f>'表格编辑 '!E1627</f>
        <v>39</v>
      </c>
      <c r="E1360" s="62">
        <f>ROUNDUP((VLOOKUP(B1360,Sheet1!U:AA,3,FALSE)-2)*(0.042*(D1360-1)+0.2)+0.4,0)</f>
        <v>62</v>
      </c>
      <c r="F1360" s="62">
        <f>ROUNDUP((VLOOKUP(B1360,Sheet1!U:AA,4,FALSE)-2)*(0.042*(D1360-1)+0.2)+0.4,0)</f>
        <v>71</v>
      </c>
      <c r="G1360" s="62">
        <f>ROUNDUP((VLOOKUP(B1360,Sheet1!U:AA,5,FALSE)-2)*(0.042*(D1360-1)+0.2)+0.4,0)</f>
        <v>37</v>
      </c>
      <c r="H1360" s="62">
        <f>ROUNDUP((VLOOKUP(B1360,Sheet1!U:AA,6,FALSE)-2)*(0.042*(D1360-1)+0.2)+0.4,0)</f>
        <v>57</v>
      </c>
      <c r="I1360" s="62">
        <f>ROUNDUP((VLOOKUP(B1360,Sheet1!U:AA,7,FALSE)-2)*(0.042*(D1360-1)+0.2)+0.4,0)</f>
        <v>30</v>
      </c>
      <c r="J1360" s="62">
        <f>E1360*8+F1360*2+G1360*3+H1360*3+I1360*1+VLOOKUP(B1360,Sheet1!AU:AZ,2,FALSE)</f>
        <v>1044</v>
      </c>
      <c r="K1360" s="62">
        <f>E1360*1+F1360*2+G1360*2+H1360*2+I1360*10+VLOOKUP(B1360,Sheet1!AU:AZ,3,FALSE)</f>
        <v>727</v>
      </c>
      <c r="L1360" s="62">
        <f>E1360*0.1+F1360*2+G1360*0.2+H1360*0.26+I1360*0.1+VLOOKUP(B1360,Sheet1!AU:AZ,4,FALSE)</f>
        <v>226.42</v>
      </c>
      <c r="M1360" s="62">
        <f>E1360*0.1+F1360*0.2+G1360*2+H1360*0.2+I1360*0.1+VLOOKUP(B1360,Sheet1!AU:AZ,5,FALSE)</f>
        <v>137.8</v>
      </c>
      <c r="N1360" s="62">
        <f>E1360*0.1+F1360*0.2+G1360*0.2+H1360*2+I1360*0.1+VLOOKUP(B1360,Sheet1!AU:AZ,6,FALSE)</f>
        <v>193.8</v>
      </c>
      <c r="O1360" s="62">
        <f t="shared" si="388"/>
        <v>0</v>
      </c>
      <c r="P1360" s="62">
        <f t="shared" si="389"/>
        <v>47.2</v>
      </c>
      <c r="R1360" s="9">
        <f t="shared" si="383"/>
        <v>39</v>
      </c>
      <c r="S1360" s="9">
        <f t="shared" si="372"/>
        <v>252.24</v>
      </c>
      <c r="T1360" s="9">
        <f t="shared" si="373"/>
        <v>46.8</v>
      </c>
      <c r="U1360" s="66">
        <f t="shared" si="384"/>
        <v>287</v>
      </c>
      <c r="V1360" s="9">
        <f t="shared" si="385"/>
        <v>344.4</v>
      </c>
      <c r="W1360" s="67">
        <f t="shared" si="386"/>
        <v>420</v>
      </c>
      <c r="Y1360" s="69">
        <f>VLOOKUP(D1360,Sheet2!P:Q,2,FALSE)</f>
        <v>60</v>
      </c>
      <c r="AB1360" s="4" t="str">
        <f>IF('表格编辑 '!D1627="monster","普通","BOSS")</f>
        <v>普通</v>
      </c>
      <c r="AD1360" s="50">
        <f>VLOOKUP(D1360,映射!AK:AL,2,FALSE)</f>
        <v>4</v>
      </c>
      <c r="AE1360" s="50" t="s">
        <v>37</v>
      </c>
      <c r="AF1360" s="4">
        <f>VLOOKUP(AE1360,映射!AN:AO,2,FALSE)</f>
        <v>2</v>
      </c>
      <c r="AG1360" s="50">
        <v>2</v>
      </c>
      <c r="AH1360" s="70">
        <v>1</v>
      </c>
      <c r="AI1360" s="16">
        <f t="shared" si="374"/>
        <v>31059</v>
      </c>
      <c r="AJ1360" s="16">
        <f t="shared" si="375"/>
        <v>10020</v>
      </c>
      <c r="AK1360" s="16">
        <f t="shared" si="376"/>
        <v>39</v>
      </c>
      <c r="AL1360" s="16" t="str">
        <f t="shared" si="377"/>
        <v>地狱看门犬</v>
      </c>
      <c r="AM1360" s="16">
        <f t="shared" si="378"/>
        <v>4592</v>
      </c>
      <c r="AN1360" s="16">
        <f t="shared" si="379"/>
        <v>2088</v>
      </c>
      <c r="AO1360" s="16">
        <f t="shared" si="387"/>
        <v>2504</v>
      </c>
      <c r="AP1360" s="16">
        <f t="shared" si="380"/>
        <v>3548</v>
      </c>
      <c r="AQ1360" s="16">
        <f t="shared" si="381"/>
        <v>1454</v>
      </c>
      <c r="AR1360" s="16">
        <f t="shared" si="382"/>
        <v>340</v>
      </c>
      <c r="AS1360" s="16"/>
      <c r="AT1360" s="16">
        <v>55</v>
      </c>
      <c r="AU1360" s="16">
        <v>83.8</v>
      </c>
      <c r="AV1360" s="16">
        <v>3.7</v>
      </c>
      <c r="AW1360" s="16"/>
    </row>
    <row r="1361" spans="1:49">
      <c r="A1361" s="62">
        <f>'表格编辑 '!A1628</f>
        <v>31060</v>
      </c>
      <c r="B1361" s="62">
        <f>'表格编辑 '!B1628</f>
        <v>10073</v>
      </c>
      <c r="C1361" s="62" t="str">
        <f>VLOOKUP(B1361,映射!A:B,2,FALSE)</f>
        <v>土蜘蛛</v>
      </c>
      <c r="D1361" s="62">
        <f>'表格编辑 '!E1628</f>
        <v>39</v>
      </c>
      <c r="E1361" s="62">
        <f>ROUNDUP((VLOOKUP(B1361,Sheet1!U:AA,3,FALSE)-2)*(0.042*(D1361-1)+0.2)+0.4,0)</f>
        <v>44</v>
      </c>
      <c r="F1361" s="62">
        <f>ROUNDUP((VLOOKUP(B1361,Sheet1!U:AA,4,FALSE)-2)*(0.042*(D1361-1)+0.2)+0.4,0)</f>
        <v>24</v>
      </c>
      <c r="G1361" s="62">
        <f>ROUNDUP((VLOOKUP(B1361,Sheet1!U:AA,5,FALSE)-2)*(0.042*(D1361-1)+0.2)+0.4,0)</f>
        <v>30</v>
      </c>
      <c r="H1361" s="62">
        <f>ROUNDUP((VLOOKUP(B1361,Sheet1!U:AA,6,FALSE)-2)*(0.042*(D1361-1)+0.2)+0.4,0)</f>
        <v>48</v>
      </c>
      <c r="I1361" s="62">
        <f>ROUNDUP((VLOOKUP(B1361,Sheet1!U:AA,7,FALSE)-2)*(0.042*(D1361-1)+0.2)+0.4,0)</f>
        <v>39</v>
      </c>
      <c r="J1361" s="62">
        <f>E1361*8+F1361*2+G1361*3+H1361*3+I1361*1+VLOOKUP(B1361,Sheet1!AU:AZ,2,FALSE)</f>
        <v>728</v>
      </c>
      <c r="K1361" s="62">
        <f>E1361*1+F1361*2+G1361*2+H1361*2+I1361*10+VLOOKUP(B1361,Sheet1!AU:AZ,3,FALSE)</f>
        <v>674</v>
      </c>
      <c r="L1361" s="62">
        <f>E1361*0.1+F1361*2+G1361*0.2+H1361*0.26+I1361*0.1+VLOOKUP(B1361,Sheet1!AU:AZ,4,FALSE)</f>
        <v>90.78</v>
      </c>
      <c r="M1361" s="62">
        <f>E1361*0.1+F1361*0.2+G1361*2+H1361*0.2+I1361*0.1+VLOOKUP(B1361,Sheet1!AU:AZ,5,FALSE)</f>
        <v>100.7</v>
      </c>
      <c r="N1361" s="62">
        <f>E1361*0.1+F1361*0.2+G1361*0.2+H1361*2+I1361*0.1+VLOOKUP(B1361,Sheet1!AU:AZ,6,FALSE)</f>
        <v>160.1</v>
      </c>
      <c r="O1361" s="62">
        <f t="shared" si="388"/>
        <v>16.8</v>
      </c>
      <c r="P1361" s="62">
        <f t="shared" si="389"/>
        <v>35.5</v>
      </c>
      <c r="R1361" s="9">
        <f t="shared" si="383"/>
        <v>39</v>
      </c>
      <c r="S1361" s="9">
        <f t="shared" si="372"/>
        <v>252.24</v>
      </c>
      <c r="T1361" s="9">
        <f t="shared" si="373"/>
        <v>46.8</v>
      </c>
      <c r="U1361" s="66">
        <f t="shared" si="384"/>
        <v>344</v>
      </c>
      <c r="V1361" s="9">
        <f t="shared" si="385"/>
        <v>412.8</v>
      </c>
      <c r="W1361" s="67">
        <f t="shared" si="386"/>
        <v>107</v>
      </c>
      <c r="Y1361" s="69">
        <f>VLOOKUP(D1361,Sheet2!P:Q,2,FALSE)</f>
        <v>60</v>
      </c>
      <c r="AB1361" s="4" t="str">
        <f>IF('表格编辑 '!D1628="monster","普通","BOSS")</f>
        <v>普通</v>
      </c>
      <c r="AD1361" s="50">
        <f>VLOOKUP(D1361,映射!AK:AL,2,FALSE)</f>
        <v>4</v>
      </c>
      <c r="AE1361" s="50" t="s">
        <v>37</v>
      </c>
      <c r="AF1361" s="4">
        <f>VLOOKUP(AE1361,映射!AN:AO,2,FALSE)</f>
        <v>2</v>
      </c>
      <c r="AG1361" s="50">
        <v>2</v>
      </c>
      <c r="AH1361" s="70">
        <v>1</v>
      </c>
      <c r="AI1361" s="16">
        <f t="shared" si="374"/>
        <v>31060</v>
      </c>
      <c r="AJ1361" s="16">
        <f t="shared" si="375"/>
        <v>10073</v>
      </c>
      <c r="AK1361" s="16">
        <f t="shared" si="376"/>
        <v>39</v>
      </c>
      <c r="AL1361" s="16" t="str">
        <f t="shared" si="377"/>
        <v>土蜘蛛</v>
      </c>
      <c r="AM1361" s="16">
        <f t="shared" si="378"/>
        <v>5504</v>
      </c>
      <c r="AN1361" s="16">
        <f t="shared" si="379"/>
        <v>1456</v>
      </c>
      <c r="AO1361" s="16">
        <f t="shared" si="387"/>
        <v>4048</v>
      </c>
      <c r="AP1361" s="16">
        <f t="shared" si="380"/>
        <v>4776</v>
      </c>
      <c r="AQ1361" s="16">
        <f t="shared" si="381"/>
        <v>1348</v>
      </c>
      <c r="AR1361" s="16">
        <f t="shared" si="382"/>
        <v>137</v>
      </c>
      <c r="AS1361" s="16"/>
      <c r="AT1361" s="16">
        <v>67.3</v>
      </c>
      <c r="AU1361" s="16">
        <v>79.9</v>
      </c>
      <c r="AV1361" s="16">
        <v>14.3</v>
      </c>
      <c r="AW1361" s="16"/>
    </row>
    <row r="1362" spans="1:49">
      <c r="A1362" s="62">
        <f>'表格编辑 '!A1629</f>
        <v>31061</v>
      </c>
      <c r="B1362" s="62">
        <f>'表格编辑 '!B1629</f>
        <v>10139</v>
      </c>
      <c r="C1362" s="62" t="str">
        <f>VLOOKUP(B1362,映射!A:B,2,FALSE)</f>
        <v>银色翼龙</v>
      </c>
      <c r="D1362" s="62">
        <f>'表格编辑 '!E1629</f>
        <v>39</v>
      </c>
      <c r="E1362" s="62">
        <f>ROUNDUP((VLOOKUP(B1362,Sheet1!U:AA,3,FALSE)-2)*(0.042*(D1362-1)+0.2)+0.4,0)</f>
        <v>55</v>
      </c>
      <c r="F1362" s="62">
        <f>ROUNDUP((VLOOKUP(B1362,Sheet1!U:AA,4,FALSE)-2)*(0.042*(D1362-1)+0.2)+0.4,0)</f>
        <v>51</v>
      </c>
      <c r="G1362" s="62">
        <f>ROUNDUP((VLOOKUP(B1362,Sheet1!U:AA,5,FALSE)-2)*(0.042*(D1362-1)+0.2)+0.4,0)</f>
        <v>44</v>
      </c>
      <c r="H1362" s="62">
        <f>ROUNDUP((VLOOKUP(B1362,Sheet1!U:AA,6,FALSE)-2)*(0.042*(D1362-1)+0.2)+0.4,0)</f>
        <v>31</v>
      </c>
      <c r="I1362" s="62">
        <f>ROUNDUP((VLOOKUP(B1362,Sheet1!U:AA,7,FALSE)-2)*(0.042*(D1362-1)+0.2)+0.4,0)</f>
        <v>30</v>
      </c>
      <c r="J1362" s="62">
        <f>E1362*8+F1362*2+G1362*3+H1362*3+I1362*1+VLOOKUP(B1362,Sheet1!AU:AZ,2,FALSE)</f>
        <v>817</v>
      </c>
      <c r="K1362" s="62">
        <f>E1362*1+F1362*2+G1362*2+H1362*2+I1362*10+VLOOKUP(B1362,Sheet1!AU:AZ,3,FALSE)</f>
        <v>627</v>
      </c>
      <c r="L1362" s="62">
        <f>E1362*0.1+F1362*2+G1362*0.2+H1362*0.26+I1362*0.1+VLOOKUP(B1362,Sheet1!AU:AZ,4,FALSE)</f>
        <v>147.36</v>
      </c>
      <c r="M1362" s="62">
        <f>E1362*0.1+F1362*0.2+G1362*2+H1362*0.2+I1362*0.1+VLOOKUP(B1362,Sheet1!AU:AZ,5,FALSE)</f>
        <v>132.9</v>
      </c>
      <c r="N1362" s="62">
        <f>E1362*0.1+F1362*0.2+G1362*0.2+H1362*2+I1362*0.1+VLOOKUP(B1362,Sheet1!AU:AZ,6,FALSE)</f>
        <v>109.5</v>
      </c>
      <c r="O1362" s="62">
        <f t="shared" si="388"/>
        <v>8.1</v>
      </c>
      <c r="P1362" s="62">
        <f t="shared" si="389"/>
        <v>37.7</v>
      </c>
      <c r="R1362" s="9">
        <f t="shared" si="383"/>
        <v>39</v>
      </c>
      <c r="S1362" s="9">
        <f t="shared" si="372"/>
        <v>252.24</v>
      </c>
      <c r="T1362" s="9">
        <f t="shared" si="373"/>
        <v>46.8</v>
      </c>
      <c r="U1362" s="66">
        <f t="shared" si="384"/>
        <v>293</v>
      </c>
      <c r="V1362" s="9">
        <f t="shared" si="385"/>
        <v>351.6</v>
      </c>
      <c r="W1362" s="67">
        <f t="shared" si="386"/>
        <v>227</v>
      </c>
      <c r="Y1362" s="69">
        <f>VLOOKUP(D1362,Sheet2!P:Q,2,FALSE)</f>
        <v>60</v>
      </c>
      <c r="AB1362" s="4" t="str">
        <f>IF('表格编辑 '!D1629="monster","普通","BOSS")</f>
        <v>普通</v>
      </c>
      <c r="AD1362" s="50">
        <f>VLOOKUP(D1362,映射!AK:AL,2,FALSE)</f>
        <v>4</v>
      </c>
      <c r="AE1362" s="50" t="s">
        <v>37</v>
      </c>
      <c r="AF1362" s="4">
        <f>VLOOKUP(AE1362,映射!AN:AO,2,FALSE)</f>
        <v>2</v>
      </c>
      <c r="AG1362" s="50">
        <v>2</v>
      </c>
      <c r="AH1362" s="70">
        <v>1</v>
      </c>
      <c r="AI1362" s="16">
        <f t="shared" si="374"/>
        <v>31061</v>
      </c>
      <c r="AJ1362" s="16">
        <f t="shared" si="375"/>
        <v>10139</v>
      </c>
      <c r="AK1362" s="16">
        <f t="shared" si="376"/>
        <v>39</v>
      </c>
      <c r="AL1362" s="16" t="str">
        <f t="shared" si="377"/>
        <v>银色翼龙</v>
      </c>
      <c r="AM1362" s="16">
        <f t="shared" si="378"/>
        <v>4688</v>
      </c>
      <c r="AN1362" s="16">
        <f t="shared" si="379"/>
        <v>1634</v>
      </c>
      <c r="AO1362" s="16">
        <f t="shared" si="387"/>
        <v>3054</v>
      </c>
      <c r="AP1362" s="16">
        <f t="shared" si="380"/>
        <v>3871</v>
      </c>
      <c r="AQ1362" s="16">
        <f t="shared" si="381"/>
        <v>1254</v>
      </c>
      <c r="AR1362" s="16">
        <f t="shared" si="382"/>
        <v>222</v>
      </c>
      <c r="AS1362" s="16"/>
      <c r="AT1362" s="16">
        <v>94.9</v>
      </c>
      <c r="AU1362" s="16">
        <v>75.1</v>
      </c>
      <c r="AV1362" s="16">
        <v>6.7</v>
      </c>
      <c r="AW1362" s="16"/>
    </row>
    <row r="1363" spans="1:49">
      <c r="A1363" s="62">
        <f>'表格编辑 '!A1630</f>
        <v>31062</v>
      </c>
      <c r="B1363" s="62">
        <f>'表格编辑 '!B1630</f>
        <v>10126</v>
      </c>
      <c r="C1363" s="62" t="str">
        <f>VLOOKUP(B1363,映射!A:B,2,FALSE)</f>
        <v>金怪</v>
      </c>
      <c r="D1363" s="62">
        <f>'表格编辑 '!E1630</f>
        <v>44</v>
      </c>
      <c r="E1363" s="62">
        <f>ROUNDUP((VLOOKUP(B1363,Sheet1!U:AA,3,FALSE)-2)*(0.042*(D1363-1)+0.2)+0.4,0)</f>
        <v>65</v>
      </c>
      <c r="F1363" s="62">
        <f>ROUNDUP((VLOOKUP(B1363,Sheet1!U:AA,4,FALSE)-2)*(0.042*(D1363-1)+0.2)+0.4,0)</f>
        <v>79</v>
      </c>
      <c r="G1363" s="62">
        <f>ROUNDUP((VLOOKUP(B1363,Sheet1!U:AA,5,FALSE)-2)*(0.042*(D1363-1)+0.2)+0.4,0)</f>
        <v>77</v>
      </c>
      <c r="H1363" s="62">
        <f>ROUNDUP((VLOOKUP(B1363,Sheet1!U:AA,6,FALSE)-2)*(0.042*(D1363-1)+0.2)+0.4,0)</f>
        <v>27</v>
      </c>
      <c r="I1363" s="62">
        <f>ROUNDUP((VLOOKUP(B1363,Sheet1!U:AA,7,FALSE)-2)*(0.042*(D1363-1)+0.2)+0.4,0)</f>
        <v>37</v>
      </c>
      <c r="J1363" s="62">
        <f>E1363*8+F1363*2+G1363*3+H1363*3+I1363*1+VLOOKUP(B1363,Sheet1!AU:AZ,2,FALSE)</f>
        <v>1117</v>
      </c>
      <c r="K1363" s="62">
        <f>E1363*1+F1363*2+G1363*2+H1363*2+I1363*10+VLOOKUP(B1363,Sheet1!AU:AZ,3,FALSE)</f>
        <v>839</v>
      </c>
      <c r="L1363" s="62">
        <f>E1363*0.1+F1363*2+G1363*0.2+H1363*0.26+I1363*0.1+VLOOKUP(B1363,Sheet1!AU:AZ,4,FALSE)</f>
        <v>243.62</v>
      </c>
      <c r="M1363" s="62">
        <f>E1363*0.1+F1363*0.2+G1363*2+H1363*0.2+I1363*0.1+VLOOKUP(B1363,Sheet1!AU:AZ,5,FALSE)</f>
        <v>238.4</v>
      </c>
      <c r="N1363" s="62">
        <f>E1363*0.1+F1363*0.2+G1363*0.2+H1363*2+I1363*0.1+VLOOKUP(B1363,Sheet1!AU:AZ,6,FALSE)</f>
        <v>117.4</v>
      </c>
      <c r="O1363" s="62">
        <f t="shared" si="388"/>
        <v>14.9</v>
      </c>
      <c r="P1363" s="62">
        <f t="shared" si="389"/>
        <v>38.1</v>
      </c>
      <c r="R1363" s="9">
        <f t="shared" si="383"/>
        <v>44</v>
      </c>
      <c r="S1363" s="9">
        <f t="shared" si="372"/>
        <v>319.84</v>
      </c>
      <c r="T1363" s="9">
        <f t="shared" si="373"/>
        <v>50.8</v>
      </c>
      <c r="U1363" s="66">
        <f t="shared" si="384"/>
        <v>297</v>
      </c>
      <c r="V1363" s="9">
        <f t="shared" si="385"/>
        <v>356.4</v>
      </c>
      <c r="W1363" s="67">
        <f t="shared" si="386"/>
        <v>450</v>
      </c>
      <c r="Y1363" s="69">
        <f>VLOOKUP(D1363,Sheet2!P:Q,2,FALSE)</f>
        <v>105</v>
      </c>
      <c r="AB1363" s="4" t="str">
        <f>IF('表格编辑 '!D1630="monster","普通","BOSS")</f>
        <v>普通</v>
      </c>
      <c r="AD1363" s="50">
        <f>VLOOKUP(D1363,映射!AK:AL,2,FALSE)</f>
        <v>4</v>
      </c>
      <c r="AE1363" s="50" t="s">
        <v>37</v>
      </c>
      <c r="AF1363" s="4">
        <f>VLOOKUP(AE1363,映射!AN:AO,2,FALSE)</f>
        <v>2</v>
      </c>
      <c r="AG1363" s="50">
        <v>2</v>
      </c>
      <c r="AH1363" s="70">
        <v>1</v>
      </c>
      <c r="AI1363" s="16">
        <f t="shared" si="374"/>
        <v>31062</v>
      </c>
      <c r="AJ1363" s="16">
        <f t="shared" si="375"/>
        <v>10126</v>
      </c>
      <c r="AK1363" s="16">
        <f t="shared" si="376"/>
        <v>44</v>
      </c>
      <c r="AL1363" s="16" t="str">
        <f t="shared" si="377"/>
        <v>金怪</v>
      </c>
      <c r="AM1363" s="16">
        <f t="shared" si="378"/>
        <v>4752</v>
      </c>
      <c r="AN1363" s="16">
        <f t="shared" si="379"/>
        <v>2234</v>
      </c>
      <c r="AO1363" s="16">
        <f t="shared" si="387"/>
        <v>2518</v>
      </c>
      <c r="AP1363" s="16">
        <f t="shared" si="380"/>
        <v>3635</v>
      </c>
      <c r="AQ1363" s="16">
        <f t="shared" si="381"/>
        <v>1678</v>
      </c>
      <c r="AR1363" s="16">
        <f t="shared" si="382"/>
        <v>366</v>
      </c>
      <c r="AS1363" s="16"/>
      <c r="AT1363" s="16">
        <v>151.2</v>
      </c>
      <c r="AU1363" s="16">
        <v>43.2</v>
      </c>
      <c r="AV1363" s="16">
        <v>17.9</v>
      </c>
      <c r="AW1363" s="16"/>
    </row>
    <row r="1364" spans="1:49">
      <c r="A1364" s="62">
        <f>'表格编辑 '!A1631</f>
        <v>31063</v>
      </c>
      <c r="B1364" s="62">
        <f>'表格编辑 '!B1631</f>
        <v>10072</v>
      </c>
      <c r="C1364" s="62" t="str">
        <f>VLOOKUP(B1364,映射!A:B,2,FALSE)</f>
        <v>致命螳螂</v>
      </c>
      <c r="D1364" s="62">
        <f>'表格编辑 '!E1631</f>
        <v>44</v>
      </c>
      <c r="E1364" s="62">
        <f>ROUNDUP((VLOOKUP(B1364,Sheet1!U:AA,3,FALSE)-2)*(0.042*(D1364-1)+0.2)+0.4,0)</f>
        <v>51</v>
      </c>
      <c r="F1364" s="62">
        <f>ROUNDUP((VLOOKUP(B1364,Sheet1!U:AA,4,FALSE)-2)*(0.042*(D1364-1)+0.2)+0.4,0)</f>
        <v>83</v>
      </c>
      <c r="G1364" s="62">
        <f>ROUNDUP((VLOOKUP(B1364,Sheet1!U:AA,5,FALSE)-2)*(0.042*(D1364-1)+0.2)+0.4,0)</f>
        <v>45</v>
      </c>
      <c r="H1364" s="62">
        <f>ROUNDUP((VLOOKUP(B1364,Sheet1!U:AA,6,FALSE)-2)*(0.042*(D1364-1)+0.2)+0.4,0)</f>
        <v>61</v>
      </c>
      <c r="I1364" s="62">
        <f>ROUNDUP((VLOOKUP(B1364,Sheet1!U:AA,7,FALSE)-2)*(0.042*(D1364-1)+0.2)+0.4,0)</f>
        <v>25</v>
      </c>
      <c r="J1364" s="62">
        <f>E1364*8+F1364*2+G1364*3+H1364*3+I1364*1+VLOOKUP(B1364,Sheet1!AU:AZ,2,FALSE)</f>
        <v>978</v>
      </c>
      <c r="K1364" s="62">
        <f>E1364*1+F1364*2+G1364*2+H1364*2+I1364*10+VLOOKUP(B1364,Sheet1!AU:AZ,3,FALSE)</f>
        <v>703</v>
      </c>
      <c r="L1364" s="62">
        <f>E1364*0.1+F1364*2+G1364*0.2+H1364*0.26+I1364*0.1+VLOOKUP(B1364,Sheet1!AU:AZ,4,FALSE)</f>
        <v>248.46</v>
      </c>
      <c r="M1364" s="62">
        <f>E1364*0.1+F1364*0.2+G1364*2+H1364*0.2+I1364*0.1+VLOOKUP(B1364,Sheet1!AU:AZ,5,FALSE)</f>
        <v>153.4</v>
      </c>
      <c r="N1364" s="62">
        <f>E1364*0.1+F1364*0.2+G1364*0.2+H1364*2+I1364*0.1+VLOOKUP(B1364,Sheet1!AU:AZ,6,FALSE)</f>
        <v>200.2</v>
      </c>
      <c r="O1364" s="62">
        <f t="shared" si="388"/>
        <v>-0.700000000000003</v>
      </c>
      <c r="P1364" s="62">
        <f t="shared" si="389"/>
        <v>37.7</v>
      </c>
      <c r="R1364" s="9">
        <f t="shared" si="383"/>
        <v>44</v>
      </c>
      <c r="S1364" s="9">
        <f t="shared" si="372"/>
        <v>319.84</v>
      </c>
      <c r="T1364" s="9">
        <f t="shared" si="373"/>
        <v>50.8</v>
      </c>
      <c r="U1364" s="66">
        <f t="shared" si="384"/>
        <v>393</v>
      </c>
      <c r="V1364" s="9">
        <f t="shared" si="385"/>
        <v>471.6</v>
      </c>
      <c r="W1364" s="67">
        <f t="shared" si="386"/>
        <v>462</v>
      </c>
      <c r="Y1364" s="69">
        <f>VLOOKUP(D1364,Sheet2!P:Q,2,FALSE)</f>
        <v>105</v>
      </c>
      <c r="AB1364" s="4" t="str">
        <f>IF('表格编辑 '!D1631="monster","普通","BOSS")</f>
        <v>普通</v>
      </c>
      <c r="AD1364" s="50">
        <f>VLOOKUP(D1364,映射!AK:AL,2,FALSE)</f>
        <v>4</v>
      </c>
      <c r="AE1364" s="50" t="s">
        <v>37</v>
      </c>
      <c r="AF1364" s="4">
        <f>VLOOKUP(AE1364,映射!AN:AO,2,FALSE)</f>
        <v>2</v>
      </c>
      <c r="AG1364" s="50">
        <v>2</v>
      </c>
      <c r="AH1364" s="70">
        <v>1</v>
      </c>
      <c r="AI1364" s="16">
        <f t="shared" si="374"/>
        <v>31063</v>
      </c>
      <c r="AJ1364" s="16">
        <f t="shared" si="375"/>
        <v>10072</v>
      </c>
      <c r="AK1364" s="16">
        <f t="shared" si="376"/>
        <v>44</v>
      </c>
      <c r="AL1364" s="16" t="str">
        <f t="shared" si="377"/>
        <v>致命螳螂</v>
      </c>
      <c r="AM1364" s="16">
        <f t="shared" si="378"/>
        <v>6288</v>
      </c>
      <c r="AN1364" s="16">
        <f t="shared" si="379"/>
        <v>1956</v>
      </c>
      <c r="AO1364" s="16">
        <f t="shared" si="387"/>
        <v>4332</v>
      </c>
      <c r="AP1364" s="16">
        <f t="shared" si="380"/>
        <v>5310</v>
      </c>
      <c r="AQ1364" s="16">
        <f t="shared" si="381"/>
        <v>1406</v>
      </c>
      <c r="AR1364" s="16">
        <f t="shared" si="382"/>
        <v>373</v>
      </c>
      <c r="AS1364" s="16"/>
      <c r="AT1364" s="16">
        <v>84</v>
      </c>
      <c r="AU1364" s="16">
        <v>112.8</v>
      </c>
      <c r="AV1364" s="16">
        <v>-1.1</v>
      </c>
      <c r="AW1364" s="16"/>
    </row>
    <row r="1365" spans="1:49">
      <c r="A1365" s="62">
        <f>'表格编辑 '!A1632</f>
        <v>31064</v>
      </c>
      <c r="B1365" s="62">
        <f>'表格编辑 '!B1632</f>
        <v>10132</v>
      </c>
      <c r="C1365" s="62" t="str">
        <f>VLOOKUP(B1365,映射!A:B,2,FALSE)</f>
        <v>蜥蝪斗士</v>
      </c>
      <c r="D1365" s="62">
        <f>'表格编辑 '!E1632</f>
        <v>44</v>
      </c>
      <c r="E1365" s="62">
        <f>ROUNDUP((VLOOKUP(B1365,Sheet1!U:AA,3,FALSE)-2)*(0.042*(D1365-1)+0.2)+0.4,0)</f>
        <v>33</v>
      </c>
      <c r="F1365" s="62">
        <f>ROUNDUP((VLOOKUP(B1365,Sheet1!U:AA,4,FALSE)-2)*(0.042*(D1365-1)+0.2)+0.4,0)</f>
        <v>71</v>
      </c>
      <c r="G1365" s="62">
        <f>ROUNDUP((VLOOKUP(B1365,Sheet1!U:AA,5,FALSE)-2)*(0.042*(D1365-1)+0.2)+0.4,0)</f>
        <v>71</v>
      </c>
      <c r="H1365" s="62">
        <f>ROUNDUP((VLOOKUP(B1365,Sheet1!U:AA,6,FALSE)-2)*(0.042*(D1365-1)+0.2)+0.4,0)</f>
        <v>13</v>
      </c>
      <c r="I1365" s="62">
        <f>ROUNDUP((VLOOKUP(B1365,Sheet1!U:AA,7,FALSE)-2)*(0.042*(D1365-1)+0.2)+0.4,0)</f>
        <v>17</v>
      </c>
      <c r="J1365" s="62">
        <f>E1365*8+F1365*2+G1365*3+H1365*3+I1365*1+VLOOKUP(B1365,Sheet1!AU:AZ,2,FALSE)</f>
        <v>712</v>
      </c>
      <c r="K1365" s="62">
        <f>E1365*1+F1365*2+G1365*2+H1365*2+I1365*10+VLOOKUP(B1365,Sheet1!AU:AZ,3,FALSE)</f>
        <v>529</v>
      </c>
      <c r="L1365" s="62">
        <f>E1365*0.1+F1365*2+G1365*0.2+H1365*0.26+I1365*0.1+VLOOKUP(B1365,Sheet1!AU:AZ,4,FALSE)</f>
        <v>203.58</v>
      </c>
      <c r="M1365" s="62">
        <f>E1365*0.1+F1365*0.2+G1365*2+H1365*0.2+I1365*0.1+VLOOKUP(B1365,Sheet1!AU:AZ,5,FALSE)</f>
        <v>202.8</v>
      </c>
      <c r="N1365" s="62">
        <f>E1365*0.1+F1365*0.2+G1365*0.2+H1365*2+I1365*0.1+VLOOKUP(B1365,Sheet1!AU:AZ,6,FALSE)</f>
        <v>71.4</v>
      </c>
      <c r="O1365" s="62">
        <f t="shared" si="388"/>
        <v>9.5</v>
      </c>
      <c r="P1365" s="62">
        <f t="shared" si="389"/>
        <v>13.1</v>
      </c>
      <c r="R1365" s="9">
        <f t="shared" si="383"/>
        <v>44</v>
      </c>
      <c r="S1365" s="9">
        <f t="shared" si="372"/>
        <v>319.84</v>
      </c>
      <c r="T1365" s="9">
        <f t="shared" si="373"/>
        <v>50.8</v>
      </c>
      <c r="U1365" s="66">
        <f t="shared" si="384"/>
        <v>331</v>
      </c>
      <c r="V1365" s="9">
        <f t="shared" si="385"/>
        <v>397.2</v>
      </c>
      <c r="W1365" s="67">
        <f t="shared" si="386"/>
        <v>350</v>
      </c>
      <c r="Y1365" s="69">
        <f>VLOOKUP(D1365,Sheet2!P:Q,2,FALSE)</f>
        <v>105</v>
      </c>
      <c r="AB1365" s="4" t="str">
        <f>IF('表格编辑 '!D1632="monster","普通","BOSS")</f>
        <v>普通</v>
      </c>
      <c r="AD1365" s="50">
        <f>VLOOKUP(D1365,映射!AK:AL,2,FALSE)</f>
        <v>4</v>
      </c>
      <c r="AE1365" s="50" t="s">
        <v>37</v>
      </c>
      <c r="AF1365" s="4">
        <f>VLOOKUP(AE1365,映射!AN:AO,2,FALSE)</f>
        <v>2</v>
      </c>
      <c r="AG1365" s="50">
        <v>2</v>
      </c>
      <c r="AH1365" s="70">
        <v>1</v>
      </c>
      <c r="AI1365" s="16">
        <f t="shared" si="374"/>
        <v>31064</v>
      </c>
      <c r="AJ1365" s="16">
        <f t="shared" si="375"/>
        <v>10132</v>
      </c>
      <c r="AK1365" s="16">
        <f t="shared" si="376"/>
        <v>44</v>
      </c>
      <c r="AL1365" s="16" t="str">
        <f t="shared" si="377"/>
        <v>蜥蝪斗士</v>
      </c>
      <c r="AM1365" s="16">
        <f t="shared" si="378"/>
        <v>5296</v>
      </c>
      <c r="AN1365" s="16">
        <f t="shared" si="379"/>
        <v>1424</v>
      </c>
      <c r="AO1365" s="16">
        <f t="shared" si="387"/>
        <v>3872</v>
      </c>
      <c r="AP1365" s="16">
        <f t="shared" si="380"/>
        <v>4584</v>
      </c>
      <c r="AQ1365" s="16">
        <f t="shared" si="381"/>
        <v>1058</v>
      </c>
      <c r="AR1365" s="16">
        <f t="shared" si="382"/>
        <v>306</v>
      </c>
      <c r="AS1365" s="16"/>
      <c r="AT1365" s="16">
        <v>140.7</v>
      </c>
      <c r="AU1365" s="16">
        <v>50.7</v>
      </c>
      <c r="AV1365" s="16">
        <v>8.6</v>
      </c>
      <c r="AW1365" s="16"/>
    </row>
    <row r="1366" spans="1:49">
      <c r="A1366" s="62">
        <f>'表格编辑 '!A1633</f>
        <v>31065</v>
      </c>
      <c r="B1366" s="62">
        <f>'表格编辑 '!B1633</f>
        <v>10101</v>
      </c>
      <c r="C1366" s="62" t="str">
        <f>VLOOKUP(B1366,映射!A:B,2,FALSE)</f>
        <v>风精</v>
      </c>
      <c r="D1366" s="62">
        <f>'表格编辑 '!E1633</f>
        <v>44</v>
      </c>
      <c r="E1366" s="62">
        <f>ROUNDUP((VLOOKUP(B1366,Sheet1!U:AA,3,FALSE)-2)*(0.042*(D1366-1)+0.2)+0.4,0)</f>
        <v>57</v>
      </c>
      <c r="F1366" s="62">
        <f>ROUNDUP((VLOOKUP(B1366,Sheet1!U:AA,4,FALSE)-2)*(0.042*(D1366-1)+0.2)+0.4,0)</f>
        <v>57</v>
      </c>
      <c r="G1366" s="62">
        <f>ROUNDUP((VLOOKUP(B1366,Sheet1!U:AA,5,FALSE)-2)*(0.042*(D1366-1)+0.2)+0.4,0)</f>
        <v>37</v>
      </c>
      <c r="H1366" s="62">
        <f>ROUNDUP((VLOOKUP(B1366,Sheet1!U:AA,6,FALSE)-2)*(0.042*(D1366-1)+0.2)+0.4,0)</f>
        <v>57</v>
      </c>
      <c r="I1366" s="62">
        <f>ROUNDUP((VLOOKUP(B1366,Sheet1!U:AA,7,FALSE)-2)*(0.042*(D1366-1)+0.2)+0.4,0)</f>
        <v>57</v>
      </c>
      <c r="J1366" s="62">
        <f>E1366*8+F1366*2+G1366*3+H1366*3+I1366*1+VLOOKUP(B1366,Sheet1!AU:AZ,2,FALSE)</f>
        <v>977</v>
      </c>
      <c r="K1366" s="62">
        <f>E1366*1+F1366*2+G1366*2+H1366*2+I1366*10+VLOOKUP(B1366,Sheet1!AU:AZ,3,FALSE)</f>
        <v>980</v>
      </c>
      <c r="L1366" s="62">
        <f>E1366*0.1+F1366*2+G1366*0.2+H1366*0.26+I1366*0.1+VLOOKUP(B1366,Sheet1!AU:AZ,4,FALSE)</f>
        <v>181.62</v>
      </c>
      <c r="M1366" s="62">
        <f>E1366*0.1+F1366*0.2+G1366*2+H1366*0.2+I1366*0.1+VLOOKUP(B1366,Sheet1!AU:AZ,5,FALSE)</f>
        <v>131.2</v>
      </c>
      <c r="N1366" s="62">
        <f>E1366*0.1+F1366*0.2+G1366*0.2+H1366*2+I1366*0.1+VLOOKUP(B1366,Sheet1!AU:AZ,6,FALSE)</f>
        <v>185.2</v>
      </c>
      <c r="O1366" s="62">
        <f t="shared" si="388"/>
        <v>24.5</v>
      </c>
      <c r="P1366" s="62">
        <f t="shared" si="389"/>
        <v>41.9</v>
      </c>
      <c r="R1366" s="9">
        <f t="shared" si="383"/>
        <v>44</v>
      </c>
      <c r="S1366" s="9">
        <f t="shared" si="372"/>
        <v>319.84</v>
      </c>
      <c r="T1366" s="9">
        <f t="shared" si="373"/>
        <v>50.8</v>
      </c>
      <c r="U1366" s="66">
        <f t="shared" si="384"/>
        <v>430</v>
      </c>
      <c r="V1366" s="9">
        <f t="shared" si="385"/>
        <v>516</v>
      </c>
      <c r="W1366" s="67">
        <f t="shared" si="386"/>
        <v>297</v>
      </c>
      <c r="Y1366" s="69">
        <f>VLOOKUP(D1366,Sheet2!P:Q,2,FALSE)</f>
        <v>105</v>
      </c>
      <c r="AB1366" s="4" t="str">
        <f>IF('表格编辑 '!D1633="monster","普通","BOSS")</f>
        <v>普通</v>
      </c>
      <c r="AD1366" s="50">
        <f>VLOOKUP(D1366,映射!AK:AL,2,FALSE)</f>
        <v>4</v>
      </c>
      <c r="AE1366" s="50" t="s">
        <v>37</v>
      </c>
      <c r="AF1366" s="4">
        <f>VLOOKUP(AE1366,映射!AN:AO,2,FALSE)</f>
        <v>2</v>
      </c>
      <c r="AG1366" s="50">
        <v>2</v>
      </c>
      <c r="AH1366" s="70">
        <v>1</v>
      </c>
      <c r="AI1366" s="16">
        <f t="shared" si="374"/>
        <v>31065</v>
      </c>
      <c r="AJ1366" s="16">
        <f t="shared" si="375"/>
        <v>10101</v>
      </c>
      <c r="AK1366" s="16">
        <f t="shared" si="376"/>
        <v>44</v>
      </c>
      <c r="AL1366" s="16" t="str">
        <f t="shared" si="377"/>
        <v>风精</v>
      </c>
      <c r="AM1366" s="16">
        <f t="shared" si="378"/>
        <v>6880</v>
      </c>
      <c r="AN1366" s="16">
        <f t="shared" si="379"/>
        <v>1954</v>
      </c>
      <c r="AO1366" s="16">
        <f t="shared" si="387"/>
        <v>4926</v>
      </c>
      <c r="AP1366" s="16">
        <f t="shared" si="380"/>
        <v>5903</v>
      </c>
      <c r="AQ1366" s="16">
        <f t="shared" si="381"/>
        <v>1960</v>
      </c>
      <c r="AR1366" s="16">
        <f t="shared" si="382"/>
        <v>273</v>
      </c>
      <c r="AS1366" s="16"/>
      <c r="AT1366" s="16">
        <v>104</v>
      </c>
      <c r="AU1366" s="16">
        <v>104</v>
      </c>
      <c r="AV1366" s="16">
        <v>20</v>
      </c>
      <c r="AW1366" s="16"/>
    </row>
    <row r="1367" spans="1:49">
      <c r="A1367" s="62">
        <f>'表格编辑 '!A1634</f>
        <v>31066</v>
      </c>
      <c r="B1367" s="62">
        <f>'表格编辑 '!B1634</f>
        <v>10108</v>
      </c>
      <c r="C1367" s="62" t="str">
        <f>VLOOKUP(B1367,映射!A:B,2,FALSE)</f>
        <v>丸子炸弹</v>
      </c>
      <c r="D1367" s="62">
        <f>'表格编辑 '!E1634</f>
        <v>44</v>
      </c>
      <c r="E1367" s="62">
        <f>ROUNDUP((VLOOKUP(B1367,Sheet1!U:AA,3,FALSE)-2)*(0.042*(D1367-1)+0.2)+0.4,0)</f>
        <v>31</v>
      </c>
      <c r="F1367" s="62">
        <f>ROUNDUP((VLOOKUP(B1367,Sheet1!U:AA,4,FALSE)-2)*(0.042*(D1367-1)+0.2)+0.4,0)</f>
        <v>31</v>
      </c>
      <c r="G1367" s="62">
        <f>ROUNDUP((VLOOKUP(B1367,Sheet1!U:AA,5,FALSE)-2)*(0.042*(D1367-1)+0.2)+0.4,0)</f>
        <v>11</v>
      </c>
      <c r="H1367" s="62">
        <f>ROUNDUP((VLOOKUP(B1367,Sheet1!U:AA,6,FALSE)-2)*(0.042*(D1367-1)+0.2)+0.4,0)</f>
        <v>41</v>
      </c>
      <c r="I1367" s="62">
        <f>ROUNDUP((VLOOKUP(B1367,Sheet1!U:AA,7,FALSE)-2)*(0.042*(D1367-1)+0.2)+0.4,0)</f>
        <v>91</v>
      </c>
      <c r="J1367" s="62">
        <f>E1367*8+F1367*2+G1367*3+H1367*3+I1367*1+VLOOKUP(B1367,Sheet1!AU:AZ,2,FALSE)</f>
        <v>592</v>
      </c>
      <c r="K1367" s="62">
        <f>E1367*1+F1367*2+G1367*2+H1367*2+I1367*10+VLOOKUP(B1367,Sheet1!AU:AZ,3,FALSE)</f>
        <v>1181</v>
      </c>
      <c r="L1367" s="62">
        <f>E1367*0.1+F1367*2+G1367*0.2+H1367*0.26+I1367*0.1+VLOOKUP(B1367,Sheet1!AU:AZ,4,FALSE)</f>
        <v>104.06</v>
      </c>
      <c r="M1367" s="62">
        <f>E1367*0.1+F1367*0.2+G1367*2+H1367*0.2+I1367*0.1+VLOOKUP(B1367,Sheet1!AU:AZ,5,FALSE)</f>
        <v>55.6</v>
      </c>
      <c r="N1367" s="62">
        <f>E1367*0.1+F1367*0.2+G1367*0.2+H1367*2+I1367*0.1+VLOOKUP(B1367,Sheet1!AU:AZ,6,FALSE)</f>
        <v>138.6</v>
      </c>
      <c r="O1367" s="62">
        <f t="shared" si="388"/>
        <v>58.5</v>
      </c>
      <c r="P1367" s="62">
        <f t="shared" si="389"/>
        <v>19.7</v>
      </c>
      <c r="R1367" s="9">
        <f t="shared" si="383"/>
        <v>44</v>
      </c>
      <c r="S1367" s="9">
        <f t="shared" ref="S1367:S1430" si="390">VLOOKUP(R1367,LVgongfang,9,FALSE)+Y1367</f>
        <v>319.84</v>
      </c>
      <c r="T1367" s="9">
        <f t="shared" ref="T1367:T1430" si="391">VLOOKUP(R1367,LVgongfang,10,FALSE)</f>
        <v>50.8</v>
      </c>
      <c r="U1367" s="66">
        <f t="shared" si="384"/>
        <v>631</v>
      </c>
      <c r="V1367" s="9">
        <f t="shared" si="385"/>
        <v>757.2</v>
      </c>
      <c r="W1367" s="67">
        <f t="shared" si="386"/>
        <v>127</v>
      </c>
      <c r="Y1367" s="69">
        <f>VLOOKUP(D1367,Sheet2!P:Q,2,FALSE)</f>
        <v>105</v>
      </c>
      <c r="AB1367" s="4" t="str">
        <f>IF('表格编辑 '!D1634="monster","普通","BOSS")</f>
        <v>普通</v>
      </c>
      <c r="AD1367" s="50">
        <f>VLOOKUP(D1367,映射!AK:AL,2,FALSE)</f>
        <v>4</v>
      </c>
      <c r="AE1367" s="50" t="s">
        <v>37</v>
      </c>
      <c r="AF1367" s="4">
        <f>VLOOKUP(AE1367,映射!AN:AO,2,FALSE)</f>
        <v>2</v>
      </c>
      <c r="AG1367" s="50">
        <v>2</v>
      </c>
      <c r="AH1367" s="70">
        <v>1</v>
      </c>
      <c r="AI1367" s="16">
        <f t="shared" ref="AI1367:AI1430" si="392">A1367</f>
        <v>31066</v>
      </c>
      <c r="AJ1367" s="16">
        <f t="shared" ref="AJ1367:AJ1430" si="393">B1367</f>
        <v>10108</v>
      </c>
      <c r="AK1367" s="16">
        <f t="shared" ref="AK1367:AK1430" si="394">D1367</f>
        <v>44</v>
      </c>
      <c r="AL1367" s="16" t="str">
        <f t="shared" ref="AL1367:AL1430" si="395">C1367</f>
        <v>丸子炸弹</v>
      </c>
      <c r="AM1367" s="16">
        <f t="shared" ref="AM1367:AM1430" si="396">U1367*AD1367*AG1367*AF1367</f>
        <v>10096</v>
      </c>
      <c r="AN1367" s="16">
        <f t="shared" ref="AN1367:AN1430" si="397">J1367*AF1367</f>
        <v>1184</v>
      </c>
      <c r="AO1367" s="16">
        <f t="shared" si="387"/>
        <v>8912</v>
      </c>
      <c r="AP1367" s="16">
        <f t="shared" ref="AP1367:AP1430" si="398">J1367+AO1367</f>
        <v>9504</v>
      </c>
      <c r="AQ1367" s="16">
        <f t="shared" ref="AQ1367:AQ1430" si="399">K1367*AF1367</f>
        <v>2362</v>
      </c>
      <c r="AR1367" s="16">
        <f t="shared" ref="AR1367:AR1430" si="400">ROUNDUP(L1367*IF(AF1367&gt;1,1.5,1),0)</f>
        <v>157</v>
      </c>
      <c r="AS1367" s="16"/>
      <c r="AT1367" s="16">
        <v>39.3</v>
      </c>
      <c r="AU1367" s="16">
        <v>71.7</v>
      </c>
      <c r="AV1367" s="16">
        <v>50.7</v>
      </c>
      <c r="AW1367" s="16"/>
    </row>
    <row r="1368" spans="1:49">
      <c r="A1368" s="62">
        <f>'表格编辑 '!A1635</f>
        <v>31067</v>
      </c>
      <c r="B1368" s="62">
        <f>'表格编辑 '!B1635</f>
        <v>10155</v>
      </c>
      <c r="C1368" s="62" t="str">
        <f>VLOOKUP(B1368,映射!A:B,2,FALSE)</f>
        <v>蜥蜴团</v>
      </c>
      <c r="D1368" s="62">
        <f>'表格编辑 '!E1635</f>
        <v>44</v>
      </c>
      <c r="E1368" s="62">
        <f>ROUNDUP((VLOOKUP(B1368,Sheet1!U:AA,3,FALSE)-2)*(0.042*(D1368-1)+0.2)+0.4,0)</f>
        <v>51</v>
      </c>
      <c r="F1368" s="62">
        <f>ROUNDUP((VLOOKUP(B1368,Sheet1!U:AA,4,FALSE)-2)*(0.042*(D1368-1)+0.2)+0.4,0)</f>
        <v>49</v>
      </c>
      <c r="G1368" s="62">
        <f>ROUNDUP((VLOOKUP(B1368,Sheet1!U:AA,5,FALSE)-2)*(0.042*(D1368-1)+0.2)+0.4,0)</f>
        <v>57</v>
      </c>
      <c r="H1368" s="62">
        <f>ROUNDUP((VLOOKUP(B1368,Sheet1!U:AA,6,FALSE)-2)*(0.042*(D1368-1)+0.2)+0.4,0)</f>
        <v>45</v>
      </c>
      <c r="I1368" s="62">
        <f>ROUNDUP((VLOOKUP(B1368,Sheet1!U:AA,7,FALSE)-2)*(0.042*(D1368-1)+0.2)+0.4,0)</f>
        <v>13</v>
      </c>
      <c r="J1368" s="62">
        <f>E1368*8+F1368*2+G1368*3+H1368*3+I1368*1+VLOOKUP(B1368,Sheet1!AU:AZ,2,FALSE)</f>
        <v>845</v>
      </c>
      <c r="K1368" s="62">
        <f>E1368*1+F1368*2+G1368*2+H1368*2+I1368*10+VLOOKUP(B1368,Sheet1!AU:AZ,3,FALSE)</f>
        <v>503</v>
      </c>
      <c r="L1368" s="62">
        <f>E1368*0.1+F1368*2+G1368*0.2+H1368*0.26+I1368*0.1+VLOOKUP(B1368,Sheet1!AU:AZ,4,FALSE)</f>
        <v>147.5</v>
      </c>
      <c r="M1368" s="62">
        <f>E1368*0.1+F1368*0.2+G1368*2+H1368*0.2+I1368*0.1+VLOOKUP(B1368,Sheet1!AU:AZ,5,FALSE)</f>
        <v>159.2</v>
      </c>
      <c r="N1368" s="62">
        <f>E1368*0.1+F1368*0.2+G1368*0.2+H1368*2+I1368*0.1+VLOOKUP(B1368,Sheet1!AU:AZ,6,FALSE)</f>
        <v>137.6</v>
      </c>
      <c r="O1368" s="62">
        <f t="shared" si="388"/>
        <v>-2.9</v>
      </c>
      <c r="P1368" s="62">
        <f t="shared" si="389"/>
        <v>37.9</v>
      </c>
      <c r="R1368" s="9">
        <f t="shared" ref="R1368:R1431" si="401">D1368</f>
        <v>44</v>
      </c>
      <c r="S1368" s="9">
        <f t="shared" si="390"/>
        <v>319.84</v>
      </c>
      <c r="T1368" s="9">
        <f t="shared" si="391"/>
        <v>50.8</v>
      </c>
      <c r="U1368" s="66">
        <f t="shared" ref="U1368:U1431" si="402">ROUND((S1368^2*3)/(S1368+M1368*3),0)</f>
        <v>385</v>
      </c>
      <c r="V1368" s="9">
        <f t="shared" ref="V1368:V1431" si="403">U1368*1.2</f>
        <v>462</v>
      </c>
      <c r="W1368" s="67">
        <f t="shared" ref="W1368:W1431" si="404">ROUNDUP((L1368^2*3)/(L1368+T1368*3),0)</f>
        <v>218</v>
      </c>
      <c r="Y1368" s="69">
        <f>VLOOKUP(D1368,Sheet2!P:Q,2,FALSE)</f>
        <v>105</v>
      </c>
      <c r="AB1368" s="4" t="str">
        <f>IF('表格编辑 '!D1635="monster","普通","BOSS")</f>
        <v>普通</v>
      </c>
      <c r="AD1368" s="50">
        <f>VLOOKUP(D1368,映射!AK:AL,2,FALSE)</f>
        <v>4</v>
      </c>
      <c r="AE1368" s="50" t="s">
        <v>37</v>
      </c>
      <c r="AF1368" s="4">
        <f>VLOOKUP(AE1368,映射!AN:AO,2,FALSE)</f>
        <v>2</v>
      </c>
      <c r="AG1368" s="50">
        <v>2</v>
      </c>
      <c r="AH1368" s="70">
        <v>1</v>
      </c>
      <c r="AI1368" s="16">
        <f t="shared" si="392"/>
        <v>31067</v>
      </c>
      <c r="AJ1368" s="16">
        <f t="shared" si="393"/>
        <v>10155</v>
      </c>
      <c r="AK1368" s="16">
        <f t="shared" si="394"/>
        <v>44</v>
      </c>
      <c r="AL1368" s="16" t="str">
        <f t="shared" si="395"/>
        <v>蜥蜴团</v>
      </c>
      <c r="AM1368" s="16">
        <f t="shared" si="396"/>
        <v>6160</v>
      </c>
      <c r="AN1368" s="16">
        <f t="shared" si="397"/>
        <v>1690</v>
      </c>
      <c r="AO1368" s="16">
        <f t="shared" ref="AO1368:AO1431" si="405">AM1368-AN1368</f>
        <v>4470</v>
      </c>
      <c r="AP1368" s="16">
        <f t="shared" si="398"/>
        <v>5315</v>
      </c>
      <c r="AQ1368" s="16">
        <f t="shared" si="399"/>
        <v>1006</v>
      </c>
      <c r="AR1368" s="16">
        <f t="shared" si="400"/>
        <v>222</v>
      </c>
      <c r="AS1368" s="16"/>
      <c r="AT1368" s="16">
        <v>119.7</v>
      </c>
      <c r="AU1368" s="16">
        <v>101.7</v>
      </c>
      <c r="AV1368" s="16">
        <v>-2.7</v>
      </c>
      <c r="AW1368" s="16"/>
    </row>
    <row r="1369" spans="1:49">
      <c r="A1369" s="62">
        <f>'表格编辑 '!A1636</f>
        <v>31068</v>
      </c>
      <c r="B1369" s="62">
        <f>'表格编辑 '!B1636</f>
        <v>10125</v>
      </c>
      <c r="C1369" s="62" t="str">
        <f>VLOOKUP(B1369,映射!A:B,2,FALSE)</f>
        <v>银怪</v>
      </c>
      <c r="D1369" s="62">
        <f>'表格编辑 '!E1636</f>
        <v>44</v>
      </c>
      <c r="E1369" s="62">
        <f>ROUNDUP((VLOOKUP(B1369,Sheet1!U:AA,3,FALSE)-2)*(0.042*(D1369-1)+0.2)+0.4,0)</f>
        <v>37</v>
      </c>
      <c r="F1369" s="62">
        <f>ROUNDUP((VLOOKUP(B1369,Sheet1!U:AA,4,FALSE)-2)*(0.042*(D1369-1)+0.2)+0.4,0)</f>
        <v>71</v>
      </c>
      <c r="G1369" s="62">
        <f>ROUNDUP((VLOOKUP(B1369,Sheet1!U:AA,5,FALSE)-2)*(0.042*(D1369-1)+0.2)+0.4,0)</f>
        <v>93</v>
      </c>
      <c r="H1369" s="62">
        <f>ROUNDUP((VLOOKUP(B1369,Sheet1!U:AA,6,FALSE)-2)*(0.042*(D1369-1)+0.2)+0.4,0)</f>
        <v>33</v>
      </c>
      <c r="I1369" s="62">
        <f>ROUNDUP((VLOOKUP(B1369,Sheet1!U:AA,7,FALSE)-2)*(0.042*(D1369-1)+0.2)+0.4,0)</f>
        <v>51</v>
      </c>
      <c r="J1369" s="62">
        <f>E1369*8+F1369*2+G1369*3+H1369*3+I1369*1+VLOOKUP(B1369,Sheet1!AU:AZ,2,FALSE)</f>
        <v>918</v>
      </c>
      <c r="K1369" s="62">
        <f>E1369*1+F1369*2+G1369*2+H1369*2+I1369*10+VLOOKUP(B1369,Sheet1!AU:AZ,3,FALSE)</f>
        <v>994</v>
      </c>
      <c r="L1369" s="62">
        <f>E1369*0.1+F1369*2+G1369*0.2+H1369*0.26+I1369*0.1+VLOOKUP(B1369,Sheet1!AU:AZ,4,FALSE)</f>
        <v>226.98</v>
      </c>
      <c r="M1369" s="62">
        <f>E1369*0.1+F1369*0.2+G1369*2+H1369*0.2+I1369*0.1+VLOOKUP(B1369,Sheet1!AU:AZ,5,FALSE)</f>
        <v>277.6</v>
      </c>
      <c r="N1369" s="62">
        <f>E1369*0.1+F1369*0.2+G1369*0.2+H1369*2+I1369*0.1+VLOOKUP(B1369,Sheet1!AU:AZ,6,FALSE)</f>
        <v>134.6</v>
      </c>
      <c r="O1369" s="62">
        <f t="shared" si="388"/>
        <v>37.9</v>
      </c>
      <c r="P1369" s="62">
        <f t="shared" si="389"/>
        <v>14.7</v>
      </c>
      <c r="R1369" s="9">
        <f t="shared" si="401"/>
        <v>44</v>
      </c>
      <c r="S1369" s="9">
        <f t="shared" si="390"/>
        <v>319.84</v>
      </c>
      <c r="T1369" s="9">
        <f t="shared" si="391"/>
        <v>50.8</v>
      </c>
      <c r="U1369" s="66">
        <f t="shared" si="402"/>
        <v>266</v>
      </c>
      <c r="V1369" s="9">
        <f t="shared" si="403"/>
        <v>319.2</v>
      </c>
      <c r="W1369" s="67">
        <f t="shared" si="404"/>
        <v>408</v>
      </c>
      <c r="Y1369" s="69">
        <f>VLOOKUP(D1369,Sheet2!P:Q,2,FALSE)</f>
        <v>105</v>
      </c>
      <c r="AB1369" s="4" t="str">
        <f>IF('表格编辑 '!D1636="monster","普通","BOSS")</f>
        <v>普通</v>
      </c>
      <c r="AD1369" s="50">
        <f>VLOOKUP(D1369,映射!AK:AL,2,FALSE)</f>
        <v>4</v>
      </c>
      <c r="AE1369" s="50" t="s">
        <v>37</v>
      </c>
      <c r="AF1369" s="4">
        <f>VLOOKUP(AE1369,映射!AN:AO,2,FALSE)</f>
        <v>2</v>
      </c>
      <c r="AG1369" s="50">
        <v>2</v>
      </c>
      <c r="AH1369" s="70">
        <v>1</v>
      </c>
      <c r="AI1369" s="16">
        <f t="shared" si="392"/>
        <v>31068</v>
      </c>
      <c r="AJ1369" s="16">
        <f t="shared" si="393"/>
        <v>10125</v>
      </c>
      <c r="AK1369" s="16">
        <f t="shared" si="394"/>
        <v>44</v>
      </c>
      <c r="AL1369" s="16" t="str">
        <f t="shared" si="395"/>
        <v>银怪</v>
      </c>
      <c r="AM1369" s="16">
        <f t="shared" si="396"/>
        <v>4256</v>
      </c>
      <c r="AN1369" s="16">
        <f t="shared" si="397"/>
        <v>1836</v>
      </c>
      <c r="AO1369" s="16">
        <f t="shared" si="405"/>
        <v>2420</v>
      </c>
      <c r="AP1369" s="16">
        <f t="shared" si="398"/>
        <v>3338</v>
      </c>
      <c r="AQ1369" s="16">
        <f t="shared" si="399"/>
        <v>1988</v>
      </c>
      <c r="AR1369" s="16">
        <f t="shared" si="400"/>
        <v>341</v>
      </c>
      <c r="AS1369" s="16"/>
      <c r="AT1369" s="16">
        <v>176.8</v>
      </c>
      <c r="AU1369" s="16">
        <v>52.6</v>
      </c>
      <c r="AV1369" s="16">
        <v>26.8</v>
      </c>
      <c r="AW1369" s="16"/>
    </row>
    <row r="1370" spans="1:49">
      <c r="A1370" s="62">
        <f>'表格编辑 '!A1637</f>
        <v>31069</v>
      </c>
      <c r="B1370" s="62">
        <f>'表格编辑 '!B1637</f>
        <v>10035</v>
      </c>
      <c r="C1370" s="62" t="str">
        <f>VLOOKUP(B1370,映射!A:B,2,FALSE)</f>
        <v>鬼灵</v>
      </c>
      <c r="D1370" s="62">
        <f>'表格编辑 '!E1637</f>
        <v>44</v>
      </c>
      <c r="E1370" s="62">
        <f>ROUNDUP((VLOOKUP(B1370,Sheet1!U:AA,3,FALSE)-2)*(0.042*(D1370-1)+0.2)+0.4,0)</f>
        <v>15</v>
      </c>
      <c r="F1370" s="62">
        <f>ROUNDUP((VLOOKUP(B1370,Sheet1!U:AA,4,FALSE)-2)*(0.042*(D1370-1)+0.2)+0.4,0)</f>
        <v>39</v>
      </c>
      <c r="G1370" s="62">
        <f>ROUNDUP((VLOOKUP(B1370,Sheet1!U:AA,5,FALSE)-2)*(0.042*(D1370-1)+0.2)+0.4,0)</f>
        <v>51</v>
      </c>
      <c r="H1370" s="62">
        <f>ROUNDUP((VLOOKUP(B1370,Sheet1!U:AA,6,FALSE)-2)*(0.042*(D1370-1)+0.2)+0.4,0)</f>
        <v>47</v>
      </c>
      <c r="I1370" s="62">
        <f>ROUNDUP((VLOOKUP(B1370,Sheet1!U:AA,7,FALSE)-2)*(0.042*(D1370-1)+0.2)+0.4,0)</f>
        <v>63</v>
      </c>
      <c r="J1370" s="62">
        <f>E1370*8+F1370*2+G1370*3+H1370*3+I1370*1+VLOOKUP(B1370,Sheet1!AU:AZ,2,FALSE)</f>
        <v>575</v>
      </c>
      <c r="K1370" s="62">
        <f>E1370*1+F1370*2+G1370*2+H1370*2+I1370*10+VLOOKUP(B1370,Sheet1!AU:AZ,3,FALSE)</f>
        <v>939</v>
      </c>
      <c r="L1370" s="62">
        <f>E1370*0.1+F1370*2+G1370*0.2+H1370*0.26+I1370*0.1+VLOOKUP(B1370,Sheet1!AU:AZ,4,FALSE)</f>
        <v>128.22</v>
      </c>
      <c r="M1370" s="62">
        <f>E1370*0.1+F1370*0.2+G1370*2+H1370*0.2+I1370*0.1+VLOOKUP(B1370,Sheet1!AU:AZ,5,FALSE)</f>
        <v>147</v>
      </c>
      <c r="N1370" s="62">
        <f>E1370*0.1+F1370*0.2+G1370*0.2+H1370*2+I1370*0.1+VLOOKUP(B1370,Sheet1!AU:AZ,6,FALSE)</f>
        <v>139.8</v>
      </c>
      <c r="O1370" s="62">
        <f t="shared" si="388"/>
        <v>47.5</v>
      </c>
      <c r="P1370" s="62">
        <f t="shared" si="389"/>
        <v>6.1</v>
      </c>
      <c r="R1370" s="9">
        <f t="shared" si="401"/>
        <v>44</v>
      </c>
      <c r="S1370" s="9">
        <f t="shared" si="390"/>
        <v>319.84</v>
      </c>
      <c r="T1370" s="9">
        <f t="shared" si="391"/>
        <v>50.8</v>
      </c>
      <c r="U1370" s="66">
        <f t="shared" si="402"/>
        <v>403</v>
      </c>
      <c r="V1370" s="9">
        <f t="shared" si="403"/>
        <v>483.6</v>
      </c>
      <c r="W1370" s="67">
        <f t="shared" si="404"/>
        <v>176</v>
      </c>
      <c r="Y1370" s="69">
        <f>VLOOKUP(D1370,Sheet2!P:Q,2,FALSE)</f>
        <v>105</v>
      </c>
      <c r="AB1370" s="4" t="str">
        <f>IF('表格编辑 '!D1637="monster","普通","BOSS")</f>
        <v>普通</v>
      </c>
      <c r="AD1370" s="50">
        <f>VLOOKUP(D1370,映射!AK:AL,2,FALSE)</f>
        <v>4</v>
      </c>
      <c r="AE1370" s="50" t="s">
        <v>37</v>
      </c>
      <c r="AF1370" s="4">
        <f>VLOOKUP(AE1370,映射!AN:AO,2,FALSE)</f>
        <v>2</v>
      </c>
      <c r="AG1370" s="50">
        <v>2</v>
      </c>
      <c r="AH1370" s="70">
        <v>1</v>
      </c>
      <c r="AI1370" s="16">
        <f t="shared" si="392"/>
        <v>31069</v>
      </c>
      <c r="AJ1370" s="16">
        <f t="shared" si="393"/>
        <v>10035</v>
      </c>
      <c r="AK1370" s="16">
        <f t="shared" si="394"/>
        <v>44</v>
      </c>
      <c r="AL1370" s="16" t="str">
        <f t="shared" si="395"/>
        <v>鬼灵</v>
      </c>
      <c r="AM1370" s="16">
        <f t="shared" si="396"/>
        <v>6448</v>
      </c>
      <c r="AN1370" s="16">
        <f t="shared" si="397"/>
        <v>1150</v>
      </c>
      <c r="AO1370" s="16">
        <f t="shared" si="405"/>
        <v>5298</v>
      </c>
      <c r="AP1370" s="16">
        <f t="shared" si="398"/>
        <v>5873</v>
      </c>
      <c r="AQ1370" s="16">
        <f t="shared" si="399"/>
        <v>1878</v>
      </c>
      <c r="AR1370" s="16">
        <f t="shared" si="400"/>
        <v>193</v>
      </c>
      <c r="AS1370" s="16"/>
      <c r="AT1370" s="16">
        <v>109.3</v>
      </c>
      <c r="AU1370" s="16">
        <v>102.1</v>
      </c>
      <c r="AV1370" s="16">
        <v>40.8</v>
      </c>
      <c r="AW1370" s="16"/>
    </row>
    <row r="1371" spans="1:49">
      <c r="A1371" s="62">
        <f>'表格编辑 '!A1638</f>
        <v>31070</v>
      </c>
      <c r="B1371" s="62">
        <f>'表格编辑 '!B1638</f>
        <v>10035</v>
      </c>
      <c r="C1371" s="62" t="str">
        <f>VLOOKUP(B1371,映射!A:B,2,FALSE)</f>
        <v>鬼灵</v>
      </c>
      <c r="D1371" s="62">
        <f>'表格编辑 '!E1638</f>
        <v>44</v>
      </c>
      <c r="E1371" s="62">
        <f>ROUNDUP((VLOOKUP(B1371,Sheet1!U:AA,3,FALSE)-2)*(0.042*(D1371-1)+0.2)+0.4,0)</f>
        <v>15</v>
      </c>
      <c r="F1371" s="62">
        <f>ROUNDUP((VLOOKUP(B1371,Sheet1!U:AA,4,FALSE)-2)*(0.042*(D1371-1)+0.2)+0.4,0)</f>
        <v>39</v>
      </c>
      <c r="G1371" s="62">
        <f>ROUNDUP((VLOOKUP(B1371,Sheet1!U:AA,5,FALSE)-2)*(0.042*(D1371-1)+0.2)+0.4,0)</f>
        <v>51</v>
      </c>
      <c r="H1371" s="62">
        <f>ROUNDUP((VLOOKUP(B1371,Sheet1!U:AA,6,FALSE)-2)*(0.042*(D1371-1)+0.2)+0.4,0)</f>
        <v>47</v>
      </c>
      <c r="I1371" s="62">
        <f>ROUNDUP((VLOOKUP(B1371,Sheet1!U:AA,7,FALSE)-2)*(0.042*(D1371-1)+0.2)+0.4,0)</f>
        <v>63</v>
      </c>
      <c r="J1371" s="62">
        <f>E1371*8+F1371*2+G1371*3+H1371*3+I1371*1+VLOOKUP(B1371,Sheet1!AU:AZ,2,FALSE)</f>
        <v>575</v>
      </c>
      <c r="K1371" s="62">
        <f>E1371*1+F1371*2+G1371*2+H1371*2+I1371*10+VLOOKUP(B1371,Sheet1!AU:AZ,3,FALSE)</f>
        <v>939</v>
      </c>
      <c r="L1371" s="62">
        <f>E1371*0.1+F1371*2+G1371*0.2+H1371*0.26+I1371*0.1+VLOOKUP(B1371,Sheet1!AU:AZ,4,FALSE)</f>
        <v>128.22</v>
      </c>
      <c r="M1371" s="62">
        <f>E1371*0.1+F1371*0.2+G1371*2+H1371*0.2+I1371*0.1+VLOOKUP(B1371,Sheet1!AU:AZ,5,FALSE)</f>
        <v>147</v>
      </c>
      <c r="N1371" s="62">
        <f>E1371*0.1+F1371*0.2+G1371*0.2+H1371*2+I1371*0.1+VLOOKUP(B1371,Sheet1!AU:AZ,6,FALSE)</f>
        <v>139.8</v>
      </c>
      <c r="O1371" s="62">
        <f t="shared" si="388"/>
        <v>47.5</v>
      </c>
      <c r="P1371" s="62">
        <f t="shared" si="389"/>
        <v>6.1</v>
      </c>
      <c r="R1371" s="9">
        <f t="shared" si="401"/>
        <v>44</v>
      </c>
      <c r="S1371" s="9">
        <f t="shared" si="390"/>
        <v>319.84</v>
      </c>
      <c r="T1371" s="9">
        <f t="shared" si="391"/>
        <v>50.8</v>
      </c>
      <c r="U1371" s="66">
        <f t="shared" si="402"/>
        <v>403</v>
      </c>
      <c r="V1371" s="9">
        <f t="shared" si="403"/>
        <v>483.6</v>
      </c>
      <c r="W1371" s="67">
        <f t="shared" si="404"/>
        <v>176</v>
      </c>
      <c r="Y1371" s="69">
        <f>VLOOKUP(D1371,Sheet2!P:Q,2,FALSE)</f>
        <v>105</v>
      </c>
      <c r="AB1371" s="4" t="str">
        <f>IF('表格编辑 '!D1638="monster","普通","BOSS")</f>
        <v>普通</v>
      </c>
      <c r="AD1371" s="50">
        <f>VLOOKUP(D1371,映射!AK:AL,2,FALSE)</f>
        <v>4</v>
      </c>
      <c r="AE1371" s="50" t="s">
        <v>37</v>
      </c>
      <c r="AF1371" s="4">
        <f>VLOOKUP(AE1371,映射!AN:AO,2,FALSE)</f>
        <v>2</v>
      </c>
      <c r="AG1371" s="50">
        <v>2</v>
      </c>
      <c r="AH1371" s="70">
        <v>1</v>
      </c>
      <c r="AI1371" s="16">
        <f t="shared" si="392"/>
        <v>31070</v>
      </c>
      <c r="AJ1371" s="16">
        <f t="shared" si="393"/>
        <v>10035</v>
      </c>
      <c r="AK1371" s="16">
        <f t="shared" si="394"/>
        <v>44</v>
      </c>
      <c r="AL1371" s="16" t="str">
        <f t="shared" si="395"/>
        <v>鬼灵</v>
      </c>
      <c r="AM1371" s="16">
        <f t="shared" si="396"/>
        <v>6448</v>
      </c>
      <c r="AN1371" s="16">
        <f t="shared" si="397"/>
        <v>1150</v>
      </c>
      <c r="AO1371" s="16">
        <f t="shared" si="405"/>
        <v>5298</v>
      </c>
      <c r="AP1371" s="16">
        <f t="shared" si="398"/>
        <v>5873</v>
      </c>
      <c r="AQ1371" s="16">
        <f t="shared" si="399"/>
        <v>1878</v>
      </c>
      <c r="AR1371" s="16">
        <f t="shared" si="400"/>
        <v>193</v>
      </c>
      <c r="AS1371" s="16"/>
      <c r="AT1371" s="16">
        <v>109.3</v>
      </c>
      <c r="AU1371" s="16">
        <v>102.1</v>
      </c>
      <c r="AV1371" s="16">
        <v>40.8</v>
      </c>
      <c r="AW1371" s="16"/>
    </row>
    <row r="1372" spans="1:49">
      <c r="A1372" s="62">
        <f>'表格编辑 '!A1639</f>
        <v>31071</v>
      </c>
      <c r="B1372" s="62">
        <f>'表格编辑 '!B1639</f>
        <v>10101</v>
      </c>
      <c r="C1372" s="62" t="str">
        <f>VLOOKUP(B1372,映射!A:B,2,FALSE)</f>
        <v>风精</v>
      </c>
      <c r="D1372" s="62">
        <f>'表格编辑 '!E1639</f>
        <v>44</v>
      </c>
      <c r="E1372" s="62">
        <f>ROUNDUP((VLOOKUP(B1372,Sheet1!U:AA,3,FALSE)-2)*(0.042*(D1372-1)+0.2)+0.4,0)</f>
        <v>57</v>
      </c>
      <c r="F1372" s="62">
        <f>ROUNDUP((VLOOKUP(B1372,Sheet1!U:AA,4,FALSE)-2)*(0.042*(D1372-1)+0.2)+0.4,0)</f>
        <v>57</v>
      </c>
      <c r="G1372" s="62">
        <f>ROUNDUP((VLOOKUP(B1372,Sheet1!U:AA,5,FALSE)-2)*(0.042*(D1372-1)+0.2)+0.4,0)</f>
        <v>37</v>
      </c>
      <c r="H1372" s="62">
        <f>ROUNDUP((VLOOKUP(B1372,Sheet1!U:AA,6,FALSE)-2)*(0.042*(D1372-1)+0.2)+0.4,0)</f>
        <v>57</v>
      </c>
      <c r="I1372" s="62">
        <f>ROUNDUP((VLOOKUP(B1372,Sheet1!U:AA,7,FALSE)-2)*(0.042*(D1372-1)+0.2)+0.4,0)</f>
        <v>57</v>
      </c>
      <c r="J1372" s="62">
        <f>E1372*8+F1372*2+G1372*3+H1372*3+I1372*1+VLOOKUP(B1372,Sheet1!AU:AZ,2,FALSE)</f>
        <v>977</v>
      </c>
      <c r="K1372" s="62">
        <f>E1372*1+F1372*2+G1372*2+H1372*2+I1372*10+VLOOKUP(B1372,Sheet1!AU:AZ,3,FALSE)</f>
        <v>980</v>
      </c>
      <c r="L1372" s="62">
        <f>E1372*0.1+F1372*2+G1372*0.2+H1372*0.26+I1372*0.1+VLOOKUP(B1372,Sheet1!AU:AZ,4,FALSE)</f>
        <v>181.62</v>
      </c>
      <c r="M1372" s="62">
        <f>E1372*0.1+F1372*0.2+G1372*2+H1372*0.2+I1372*0.1+VLOOKUP(B1372,Sheet1!AU:AZ,5,FALSE)</f>
        <v>131.2</v>
      </c>
      <c r="N1372" s="62">
        <f>E1372*0.1+F1372*0.2+G1372*0.2+H1372*2+I1372*0.1+VLOOKUP(B1372,Sheet1!AU:AZ,6,FALSE)</f>
        <v>185.2</v>
      </c>
      <c r="O1372" s="62">
        <f t="shared" si="388"/>
        <v>24.5</v>
      </c>
      <c r="P1372" s="62">
        <f t="shared" si="389"/>
        <v>41.9</v>
      </c>
      <c r="R1372" s="9">
        <f t="shared" si="401"/>
        <v>44</v>
      </c>
      <c r="S1372" s="9">
        <f t="shared" si="390"/>
        <v>319.84</v>
      </c>
      <c r="T1372" s="9">
        <f t="shared" si="391"/>
        <v>50.8</v>
      </c>
      <c r="U1372" s="66">
        <f t="shared" si="402"/>
        <v>430</v>
      </c>
      <c r="V1372" s="9">
        <f t="shared" si="403"/>
        <v>516</v>
      </c>
      <c r="W1372" s="67">
        <f t="shared" si="404"/>
        <v>297</v>
      </c>
      <c r="Y1372" s="69">
        <f>VLOOKUP(D1372,Sheet2!P:Q,2,FALSE)</f>
        <v>105</v>
      </c>
      <c r="AB1372" s="4" t="str">
        <f>IF('表格编辑 '!D1639="monster","普通","BOSS")</f>
        <v>普通</v>
      </c>
      <c r="AD1372" s="50">
        <f>VLOOKUP(D1372,映射!AK:AL,2,FALSE)</f>
        <v>4</v>
      </c>
      <c r="AE1372" s="50" t="s">
        <v>37</v>
      </c>
      <c r="AF1372" s="4">
        <f>VLOOKUP(AE1372,映射!AN:AO,2,FALSE)</f>
        <v>2</v>
      </c>
      <c r="AG1372" s="50">
        <v>2</v>
      </c>
      <c r="AH1372" s="70">
        <v>1</v>
      </c>
      <c r="AI1372" s="16">
        <f t="shared" si="392"/>
        <v>31071</v>
      </c>
      <c r="AJ1372" s="16">
        <f t="shared" si="393"/>
        <v>10101</v>
      </c>
      <c r="AK1372" s="16">
        <f t="shared" si="394"/>
        <v>44</v>
      </c>
      <c r="AL1372" s="16" t="str">
        <f t="shared" si="395"/>
        <v>风精</v>
      </c>
      <c r="AM1372" s="16">
        <f t="shared" si="396"/>
        <v>6880</v>
      </c>
      <c r="AN1372" s="16">
        <f t="shared" si="397"/>
        <v>1954</v>
      </c>
      <c r="AO1372" s="16">
        <f t="shared" si="405"/>
        <v>4926</v>
      </c>
      <c r="AP1372" s="16">
        <f t="shared" si="398"/>
        <v>5903</v>
      </c>
      <c r="AQ1372" s="16">
        <f t="shared" si="399"/>
        <v>1960</v>
      </c>
      <c r="AR1372" s="16">
        <f t="shared" si="400"/>
        <v>273</v>
      </c>
      <c r="AS1372" s="16"/>
      <c r="AT1372" s="16">
        <v>104</v>
      </c>
      <c r="AU1372" s="16">
        <v>104</v>
      </c>
      <c r="AV1372" s="16">
        <v>20</v>
      </c>
      <c r="AW1372" s="16"/>
    </row>
    <row r="1373" spans="1:49">
      <c r="A1373" s="62">
        <f>'表格编辑 '!A1640</f>
        <v>31072</v>
      </c>
      <c r="B1373" s="62">
        <f>'表格编辑 '!B1640</f>
        <v>10152</v>
      </c>
      <c r="C1373" s="62" t="str">
        <f>VLOOKUP(B1373,映射!A:B,2,FALSE)</f>
        <v>盗贼</v>
      </c>
      <c r="D1373" s="62">
        <f>'表格编辑 '!E1640</f>
        <v>44</v>
      </c>
      <c r="E1373" s="62">
        <f>ROUNDUP((VLOOKUP(B1373,Sheet1!U:AA,3,FALSE)-2)*(0.042*(D1373-1)+0.2)+0.4,0)</f>
        <v>43</v>
      </c>
      <c r="F1373" s="62">
        <f>ROUNDUP((VLOOKUP(B1373,Sheet1!U:AA,4,FALSE)-2)*(0.042*(D1373-1)+0.2)+0.4,0)</f>
        <v>53</v>
      </c>
      <c r="G1373" s="62">
        <f>ROUNDUP((VLOOKUP(B1373,Sheet1!U:AA,5,FALSE)-2)*(0.042*(D1373-1)+0.2)+0.4,0)</f>
        <v>45</v>
      </c>
      <c r="H1373" s="62">
        <f>ROUNDUP((VLOOKUP(B1373,Sheet1!U:AA,6,FALSE)-2)*(0.042*(D1373-1)+0.2)+0.4,0)</f>
        <v>67</v>
      </c>
      <c r="I1373" s="62">
        <f>ROUNDUP((VLOOKUP(B1373,Sheet1!U:AA,7,FALSE)-2)*(0.042*(D1373-1)+0.2)+0.4,0)</f>
        <v>21</v>
      </c>
      <c r="J1373" s="62">
        <f>E1373*8+F1373*2+G1373*3+H1373*3+I1373*1+VLOOKUP(B1373,Sheet1!AU:AZ,2,FALSE)</f>
        <v>858</v>
      </c>
      <c r="K1373" s="62">
        <f>E1373*1+F1373*2+G1373*2+H1373*2+I1373*10+VLOOKUP(B1373,Sheet1!AU:AZ,3,FALSE)</f>
        <v>603</v>
      </c>
      <c r="L1373" s="62">
        <f>E1373*0.1+F1373*2+G1373*0.2+H1373*0.26+I1373*0.1+VLOOKUP(B1373,Sheet1!AU:AZ,4,FALSE)</f>
        <v>169.82</v>
      </c>
      <c r="M1373" s="62">
        <f>E1373*0.1+F1373*0.2+G1373*2+H1373*0.2+I1373*0.1+VLOOKUP(B1373,Sheet1!AU:AZ,5,FALSE)</f>
        <v>147.4</v>
      </c>
      <c r="N1373" s="62">
        <f>E1373*0.1+F1373*0.2+G1373*0.2+H1373*2+I1373*0.1+VLOOKUP(B1373,Sheet1!AU:AZ,6,FALSE)</f>
        <v>214</v>
      </c>
      <c r="O1373" s="62">
        <f t="shared" si="388"/>
        <v>0.899999999999999</v>
      </c>
      <c r="P1373" s="62">
        <f t="shared" si="389"/>
        <v>35.9</v>
      </c>
      <c r="R1373" s="9">
        <f t="shared" si="401"/>
        <v>44</v>
      </c>
      <c r="S1373" s="9">
        <f t="shared" si="390"/>
        <v>319.84</v>
      </c>
      <c r="T1373" s="9">
        <f t="shared" si="391"/>
        <v>50.8</v>
      </c>
      <c r="U1373" s="66">
        <f t="shared" si="402"/>
        <v>403</v>
      </c>
      <c r="V1373" s="9">
        <f t="shared" si="403"/>
        <v>483.6</v>
      </c>
      <c r="W1373" s="67">
        <f t="shared" si="404"/>
        <v>269</v>
      </c>
      <c r="Y1373" s="69">
        <f>VLOOKUP(D1373,Sheet2!P:Q,2,FALSE)</f>
        <v>105</v>
      </c>
      <c r="AB1373" s="4" t="str">
        <f>IF('表格编辑 '!D1640="monster","普通","BOSS")</f>
        <v>普通</v>
      </c>
      <c r="AD1373" s="50">
        <f>VLOOKUP(D1373,映射!AK:AL,2,FALSE)</f>
        <v>4</v>
      </c>
      <c r="AE1373" s="50" t="s">
        <v>37</v>
      </c>
      <c r="AF1373" s="4">
        <f>VLOOKUP(AE1373,映射!AN:AO,2,FALSE)</f>
        <v>2</v>
      </c>
      <c r="AG1373" s="50">
        <v>2</v>
      </c>
      <c r="AH1373" s="70">
        <v>1</v>
      </c>
      <c r="AI1373" s="16">
        <f t="shared" si="392"/>
        <v>31072</v>
      </c>
      <c r="AJ1373" s="16">
        <f t="shared" si="393"/>
        <v>10152</v>
      </c>
      <c r="AK1373" s="16">
        <f t="shared" si="394"/>
        <v>44</v>
      </c>
      <c r="AL1373" s="16" t="str">
        <f t="shared" si="395"/>
        <v>盗贼</v>
      </c>
      <c r="AM1373" s="16">
        <f t="shared" si="396"/>
        <v>6448</v>
      </c>
      <c r="AN1373" s="16">
        <f t="shared" si="397"/>
        <v>1716</v>
      </c>
      <c r="AO1373" s="16">
        <f t="shared" si="405"/>
        <v>4732</v>
      </c>
      <c r="AP1373" s="16">
        <f t="shared" si="398"/>
        <v>5590</v>
      </c>
      <c r="AQ1373" s="16">
        <f t="shared" si="399"/>
        <v>1206</v>
      </c>
      <c r="AR1373" s="16">
        <f t="shared" si="400"/>
        <v>255</v>
      </c>
      <c r="AS1373" s="16"/>
      <c r="AT1373" s="16">
        <v>90.9</v>
      </c>
      <c r="AU1373" s="16">
        <v>125.1</v>
      </c>
      <c r="AV1373" s="16">
        <v>0.200000000000001</v>
      </c>
      <c r="AW1373" s="16"/>
    </row>
    <row r="1374" spans="1:49">
      <c r="A1374" s="62">
        <f>'表格编辑 '!A1641</f>
        <v>31073</v>
      </c>
      <c r="B1374" s="62">
        <f>'表格编辑 '!B1641</f>
        <v>10100</v>
      </c>
      <c r="C1374" s="62" t="str">
        <f>VLOOKUP(B1374,映射!A:B,2,FALSE)</f>
        <v>火精</v>
      </c>
      <c r="D1374" s="62">
        <f>'表格编辑 '!E1641</f>
        <v>44</v>
      </c>
      <c r="E1374" s="62">
        <f>ROUNDUP((VLOOKUP(B1374,Sheet1!U:AA,3,FALSE)-2)*(0.042*(D1374-1)+0.2)+0.4,0)</f>
        <v>57</v>
      </c>
      <c r="F1374" s="62">
        <f>ROUNDUP((VLOOKUP(B1374,Sheet1!U:AA,4,FALSE)-2)*(0.042*(D1374-1)+0.2)+0.4,0)</f>
        <v>37</v>
      </c>
      <c r="G1374" s="62">
        <f>ROUNDUP((VLOOKUP(B1374,Sheet1!U:AA,5,FALSE)-2)*(0.042*(D1374-1)+0.2)+0.4,0)</f>
        <v>57</v>
      </c>
      <c r="H1374" s="62">
        <f>ROUNDUP((VLOOKUP(B1374,Sheet1!U:AA,6,FALSE)-2)*(0.042*(D1374-1)+0.2)+0.4,0)</f>
        <v>57</v>
      </c>
      <c r="I1374" s="62">
        <f>ROUNDUP((VLOOKUP(B1374,Sheet1!U:AA,7,FALSE)-2)*(0.042*(D1374-1)+0.2)+0.4,0)</f>
        <v>57</v>
      </c>
      <c r="J1374" s="62">
        <f>E1374*8+F1374*2+G1374*3+H1374*3+I1374*1+VLOOKUP(B1374,Sheet1!AU:AZ,2,FALSE)</f>
        <v>997</v>
      </c>
      <c r="K1374" s="62">
        <f>E1374*1+F1374*2+G1374*2+H1374*2+I1374*10+VLOOKUP(B1374,Sheet1!AU:AZ,3,FALSE)</f>
        <v>980</v>
      </c>
      <c r="L1374" s="62">
        <f>E1374*0.1+F1374*2+G1374*0.2+H1374*0.26+I1374*0.1+VLOOKUP(B1374,Sheet1!AU:AZ,4,FALSE)</f>
        <v>134.62</v>
      </c>
      <c r="M1374" s="62">
        <f>E1374*0.1+F1374*0.2+G1374*2+H1374*0.2+I1374*0.1+VLOOKUP(B1374,Sheet1!AU:AZ,5,FALSE)</f>
        <v>178.2</v>
      </c>
      <c r="N1374" s="62">
        <f>E1374*0.1+F1374*0.2+G1374*0.2+H1374*2+I1374*0.1+VLOOKUP(B1374,Sheet1!AU:AZ,6,FALSE)</f>
        <v>185.2</v>
      </c>
      <c r="O1374" s="62">
        <f t="shared" si="388"/>
        <v>30.5</v>
      </c>
      <c r="P1374" s="62">
        <f t="shared" si="389"/>
        <v>41.9</v>
      </c>
      <c r="R1374" s="9">
        <f t="shared" si="401"/>
        <v>44</v>
      </c>
      <c r="S1374" s="9">
        <f t="shared" si="390"/>
        <v>319.84</v>
      </c>
      <c r="T1374" s="9">
        <f t="shared" si="391"/>
        <v>50.8</v>
      </c>
      <c r="U1374" s="66">
        <f t="shared" si="402"/>
        <v>359</v>
      </c>
      <c r="V1374" s="9">
        <f t="shared" si="403"/>
        <v>430.8</v>
      </c>
      <c r="W1374" s="67">
        <f t="shared" si="404"/>
        <v>190</v>
      </c>
      <c r="Y1374" s="69">
        <f>VLOOKUP(D1374,Sheet2!P:Q,2,FALSE)</f>
        <v>105</v>
      </c>
      <c r="AB1374" s="4" t="str">
        <f>IF('表格编辑 '!D1641="monster","普通","BOSS")</f>
        <v>普通</v>
      </c>
      <c r="AD1374" s="50">
        <f>VLOOKUP(D1374,映射!AK:AL,2,FALSE)</f>
        <v>4</v>
      </c>
      <c r="AE1374" s="50" t="s">
        <v>37</v>
      </c>
      <c r="AF1374" s="4">
        <f>VLOOKUP(AE1374,映射!AN:AO,2,FALSE)</f>
        <v>2</v>
      </c>
      <c r="AG1374" s="50">
        <v>2</v>
      </c>
      <c r="AH1374" s="70">
        <v>1</v>
      </c>
      <c r="AI1374" s="16">
        <f t="shared" si="392"/>
        <v>31073</v>
      </c>
      <c r="AJ1374" s="16">
        <f t="shared" si="393"/>
        <v>10100</v>
      </c>
      <c r="AK1374" s="16">
        <f t="shared" si="394"/>
        <v>44</v>
      </c>
      <c r="AL1374" s="16" t="str">
        <f t="shared" si="395"/>
        <v>火精</v>
      </c>
      <c r="AM1374" s="16">
        <f t="shared" si="396"/>
        <v>5744</v>
      </c>
      <c r="AN1374" s="16">
        <f t="shared" si="397"/>
        <v>1994</v>
      </c>
      <c r="AO1374" s="16">
        <f t="shared" si="405"/>
        <v>3750</v>
      </c>
      <c r="AP1374" s="16">
        <f t="shared" si="398"/>
        <v>4747</v>
      </c>
      <c r="AQ1374" s="16">
        <f t="shared" si="399"/>
        <v>1960</v>
      </c>
      <c r="AR1374" s="16">
        <f t="shared" si="400"/>
        <v>202</v>
      </c>
      <c r="AS1374" s="16"/>
      <c r="AT1374" s="16">
        <v>104</v>
      </c>
      <c r="AU1374" s="16">
        <v>104</v>
      </c>
      <c r="AV1374" s="16">
        <v>20</v>
      </c>
      <c r="AW1374" s="16"/>
    </row>
    <row r="1375" spans="1:49">
      <c r="A1375" s="62">
        <f>'表格编辑 '!A1642</f>
        <v>31074</v>
      </c>
      <c r="B1375" s="62">
        <f>'表格编辑 '!B1642</f>
        <v>10020</v>
      </c>
      <c r="C1375" s="62" t="str">
        <f>VLOOKUP(B1375,映射!A:B,2,FALSE)</f>
        <v>地狱看门犬</v>
      </c>
      <c r="D1375" s="62">
        <f>'表格编辑 '!E1642</f>
        <v>44</v>
      </c>
      <c r="E1375" s="62">
        <f>ROUNDUP((VLOOKUP(B1375,Sheet1!U:AA,3,FALSE)-2)*(0.042*(D1375-1)+0.2)+0.4,0)</f>
        <v>69</v>
      </c>
      <c r="F1375" s="62">
        <f>ROUNDUP((VLOOKUP(B1375,Sheet1!U:AA,4,FALSE)-2)*(0.042*(D1375-1)+0.2)+0.4,0)</f>
        <v>79</v>
      </c>
      <c r="G1375" s="62">
        <f>ROUNDUP((VLOOKUP(B1375,Sheet1!U:AA,5,FALSE)-2)*(0.042*(D1375-1)+0.2)+0.4,0)</f>
        <v>41</v>
      </c>
      <c r="H1375" s="62">
        <f>ROUNDUP((VLOOKUP(B1375,Sheet1!U:AA,6,FALSE)-2)*(0.042*(D1375-1)+0.2)+0.4,0)</f>
        <v>63</v>
      </c>
      <c r="I1375" s="62">
        <f>ROUNDUP((VLOOKUP(B1375,Sheet1!U:AA,7,FALSE)-2)*(0.042*(D1375-1)+0.2)+0.4,0)</f>
        <v>33</v>
      </c>
      <c r="J1375" s="62">
        <f>E1375*8+F1375*2+G1375*3+H1375*3+I1375*1+VLOOKUP(B1375,Sheet1!AU:AZ,2,FALSE)</f>
        <v>1149</v>
      </c>
      <c r="K1375" s="62">
        <f>E1375*1+F1375*2+G1375*2+H1375*2+I1375*10+VLOOKUP(B1375,Sheet1!AU:AZ,3,FALSE)</f>
        <v>800</v>
      </c>
      <c r="L1375" s="62">
        <f>E1375*0.1+F1375*2+G1375*0.2+H1375*0.26+I1375*0.1+VLOOKUP(B1375,Sheet1!AU:AZ,4,FALSE)</f>
        <v>245.78</v>
      </c>
      <c r="M1375" s="62">
        <f>E1375*0.1+F1375*0.2+G1375*2+H1375*0.2+I1375*0.1+VLOOKUP(B1375,Sheet1!AU:AZ,5,FALSE)</f>
        <v>149.6</v>
      </c>
      <c r="N1375" s="62">
        <f>E1375*0.1+F1375*0.2+G1375*0.2+H1375*2+I1375*0.1+VLOOKUP(B1375,Sheet1!AU:AZ,6,FALSE)</f>
        <v>209.2</v>
      </c>
      <c r="O1375" s="62">
        <f t="shared" si="388"/>
        <v>-0.299999999999997</v>
      </c>
      <c r="P1375" s="62">
        <f t="shared" si="389"/>
        <v>52.5</v>
      </c>
      <c r="R1375" s="9">
        <f t="shared" si="401"/>
        <v>44</v>
      </c>
      <c r="S1375" s="9">
        <f t="shared" si="390"/>
        <v>319.84</v>
      </c>
      <c r="T1375" s="9">
        <f t="shared" si="391"/>
        <v>50.8</v>
      </c>
      <c r="U1375" s="66">
        <f t="shared" si="402"/>
        <v>399</v>
      </c>
      <c r="V1375" s="9">
        <f t="shared" si="403"/>
        <v>478.8</v>
      </c>
      <c r="W1375" s="67">
        <f t="shared" si="404"/>
        <v>456</v>
      </c>
      <c r="Y1375" s="69">
        <f>VLOOKUP(D1375,Sheet2!P:Q,2,FALSE)</f>
        <v>105</v>
      </c>
      <c r="AB1375" s="4" t="str">
        <f>IF('表格编辑 '!D1642="monster","普通","BOSS")</f>
        <v>普通</v>
      </c>
      <c r="AD1375" s="50">
        <f>VLOOKUP(D1375,映射!AK:AL,2,FALSE)</f>
        <v>4</v>
      </c>
      <c r="AE1375" s="50" t="s">
        <v>37</v>
      </c>
      <c r="AF1375" s="4">
        <f>VLOOKUP(AE1375,映射!AN:AO,2,FALSE)</f>
        <v>2</v>
      </c>
      <c r="AG1375" s="50">
        <v>2</v>
      </c>
      <c r="AH1375" s="70">
        <v>1</v>
      </c>
      <c r="AI1375" s="16">
        <f t="shared" si="392"/>
        <v>31074</v>
      </c>
      <c r="AJ1375" s="16">
        <f t="shared" si="393"/>
        <v>10020</v>
      </c>
      <c r="AK1375" s="16">
        <f t="shared" si="394"/>
        <v>44</v>
      </c>
      <c r="AL1375" s="16" t="str">
        <f t="shared" si="395"/>
        <v>地狱看门犬</v>
      </c>
      <c r="AM1375" s="16">
        <f t="shared" si="396"/>
        <v>6384</v>
      </c>
      <c r="AN1375" s="16">
        <f t="shared" si="397"/>
        <v>2298</v>
      </c>
      <c r="AO1375" s="16">
        <f t="shared" si="405"/>
        <v>4086</v>
      </c>
      <c r="AP1375" s="16">
        <f t="shared" si="398"/>
        <v>5235</v>
      </c>
      <c r="AQ1375" s="16">
        <f t="shared" si="399"/>
        <v>1600</v>
      </c>
      <c r="AR1375" s="16">
        <f t="shared" si="400"/>
        <v>369</v>
      </c>
      <c r="AS1375" s="16"/>
      <c r="AT1375" s="16">
        <v>62.2</v>
      </c>
      <c r="AU1375" s="16">
        <v>96.4</v>
      </c>
      <c r="AV1375" s="16">
        <v>3.8</v>
      </c>
      <c r="AW1375" s="16"/>
    </row>
    <row r="1376" spans="1:49">
      <c r="A1376" s="62">
        <f>'表格编辑 '!A1643</f>
        <v>31075</v>
      </c>
      <c r="B1376" s="62">
        <f>'表格编辑 '!B1643</f>
        <v>10073</v>
      </c>
      <c r="C1376" s="62" t="str">
        <f>VLOOKUP(B1376,映射!A:B,2,FALSE)</f>
        <v>土蜘蛛</v>
      </c>
      <c r="D1376" s="62">
        <f>'表格编辑 '!E1643</f>
        <v>44</v>
      </c>
      <c r="E1376" s="62">
        <f>ROUNDUP((VLOOKUP(B1376,Sheet1!U:AA,3,FALSE)-2)*(0.042*(D1376-1)+0.2)+0.4,0)</f>
        <v>49</v>
      </c>
      <c r="F1376" s="62">
        <f>ROUNDUP((VLOOKUP(B1376,Sheet1!U:AA,4,FALSE)-2)*(0.042*(D1376-1)+0.2)+0.4,0)</f>
        <v>27</v>
      </c>
      <c r="G1376" s="62">
        <f>ROUNDUP((VLOOKUP(B1376,Sheet1!U:AA,5,FALSE)-2)*(0.042*(D1376-1)+0.2)+0.4,0)</f>
        <v>33</v>
      </c>
      <c r="H1376" s="62">
        <f>ROUNDUP((VLOOKUP(B1376,Sheet1!U:AA,6,FALSE)-2)*(0.042*(D1376-1)+0.2)+0.4,0)</f>
        <v>53</v>
      </c>
      <c r="I1376" s="62">
        <f>ROUNDUP((VLOOKUP(B1376,Sheet1!U:AA,7,FALSE)-2)*(0.042*(D1376-1)+0.2)+0.4,0)</f>
        <v>43</v>
      </c>
      <c r="J1376" s="62">
        <f>E1376*8+F1376*2+G1376*3+H1376*3+I1376*1+VLOOKUP(B1376,Sheet1!AU:AZ,2,FALSE)</f>
        <v>802</v>
      </c>
      <c r="K1376" s="62">
        <f>E1376*1+F1376*2+G1376*2+H1376*2+I1376*10+VLOOKUP(B1376,Sheet1!AU:AZ,3,FALSE)</f>
        <v>741</v>
      </c>
      <c r="L1376" s="62">
        <f>E1376*0.1+F1376*2+G1376*0.2+H1376*0.26+I1376*0.1+VLOOKUP(B1376,Sheet1!AU:AZ,4,FALSE)</f>
        <v>99.58</v>
      </c>
      <c r="M1376" s="62">
        <f>E1376*0.1+F1376*0.2+G1376*2+H1376*0.2+I1376*0.1+VLOOKUP(B1376,Sheet1!AU:AZ,5,FALSE)</f>
        <v>109.2</v>
      </c>
      <c r="N1376" s="62">
        <f>E1376*0.1+F1376*0.2+G1376*0.2+H1376*2+I1376*0.1+VLOOKUP(B1376,Sheet1!AU:AZ,6,FALSE)</f>
        <v>172.2</v>
      </c>
      <c r="O1376" s="62">
        <f t="shared" ref="O1376:O1439" si="406">E1376*-0.3+F1376*-0.1+G1376*0.2+H1376*-0.1+I1376*0.8</f>
        <v>18.3</v>
      </c>
      <c r="P1376" s="62">
        <f t="shared" ref="P1376:P1439" si="407">E1376*0.8+F1376*-0.1+G1376*-0.1+H1376*0.2+I1376*-0.1</f>
        <v>39.5</v>
      </c>
      <c r="R1376" s="9">
        <f t="shared" si="401"/>
        <v>44</v>
      </c>
      <c r="S1376" s="9">
        <f t="shared" si="390"/>
        <v>319.84</v>
      </c>
      <c r="T1376" s="9">
        <f t="shared" si="391"/>
        <v>50.8</v>
      </c>
      <c r="U1376" s="66">
        <f t="shared" si="402"/>
        <v>474</v>
      </c>
      <c r="V1376" s="9">
        <f t="shared" si="403"/>
        <v>568.8</v>
      </c>
      <c r="W1376" s="67">
        <f t="shared" si="404"/>
        <v>119</v>
      </c>
      <c r="Y1376" s="69">
        <f>VLOOKUP(D1376,Sheet2!P:Q,2,FALSE)</f>
        <v>105</v>
      </c>
      <c r="AB1376" s="4" t="str">
        <f>IF('表格编辑 '!D1643="monster","普通","BOSS")</f>
        <v>普通</v>
      </c>
      <c r="AD1376" s="50">
        <f>VLOOKUP(D1376,映射!AK:AL,2,FALSE)</f>
        <v>4</v>
      </c>
      <c r="AE1376" s="50" t="s">
        <v>37</v>
      </c>
      <c r="AF1376" s="4">
        <f>VLOOKUP(AE1376,映射!AN:AO,2,FALSE)</f>
        <v>2</v>
      </c>
      <c r="AG1376" s="50">
        <v>2</v>
      </c>
      <c r="AH1376" s="70">
        <v>1</v>
      </c>
      <c r="AI1376" s="16">
        <f t="shared" si="392"/>
        <v>31075</v>
      </c>
      <c r="AJ1376" s="16">
        <f t="shared" si="393"/>
        <v>10073</v>
      </c>
      <c r="AK1376" s="16">
        <f t="shared" si="394"/>
        <v>44</v>
      </c>
      <c r="AL1376" s="16" t="str">
        <f t="shared" si="395"/>
        <v>土蜘蛛</v>
      </c>
      <c r="AM1376" s="16">
        <f t="shared" si="396"/>
        <v>7584</v>
      </c>
      <c r="AN1376" s="16">
        <f t="shared" si="397"/>
        <v>1604</v>
      </c>
      <c r="AO1376" s="16">
        <f t="shared" si="405"/>
        <v>5980</v>
      </c>
      <c r="AP1376" s="16">
        <f t="shared" si="398"/>
        <v>6782</v>
      </c>
      <c r="AQ1376" s="16">
        <f t="shared" si="399"/>
        <v>1482</v>
      </c>
      <c r="AR1376" s="16">
        <f t="shared" si="400"/>
        <v>150</v>
      </c>
      <c r="AS1376" s="16"/>
      <c r="AT1376" s="16">
        <v>75.9</v>
      </c>
      <c r="AU1376" s="16">
        <v>92.1</v>
      </c>
      <c r="AV1376" s="16">
        <v>16.6</v>
      </c>
      <c r="AW1376" s="16"/>
    </row>
    <row r="1377" spans="1:49">
      <c r="A1377" s="62">
        <f>'表格编辑 '!A1644</f>
        <v>31076</v>
      </c>
      <c r="B1377" s="62">
        <f>'表格编辑 '!B1644</f>
        <v>10139</v>
      </c>
      <c r="C1377" s="62" t="str">
        <f>VLOOKUP(B1377,映射!A:B,2,FALSE)</f>
        <v>银色翼龙</v>
      </c>
      <c r="D1377" s="62">
        <f>'表格编辑 '!E1644</f>
        <v>44</v>
      </c>
      <c r="E1377" s="62">
        <f>ROUNDUP((VLOOKUP(B1377,Sheet1!U:AA,3,FALSE)-2)*(0.042*(D1377-1)+0.2)+0.4,0)</f>
        <v>61</v>
      </c>
      <c r="F1377" s="62">
        <f>ROUNDUP((VLOOKUP(B1377,Sheet1!U:AA,4,FALSE)-2)*(0.042*(D1377-1)+0.2)+0.4,0)</f>
        <v>57</v>
      </c>
      <c r="G1377" s="62">
        <f>ROUNDUP((VLOOKUP(B1377,Sheet1!U:AA,5,FALSE)-2)*(0.042*(D1377-1)+0.2)+0.4,0)</f>
        <v>49</v>
      </c>
      <c r="H1377" s="62">
        <f>ROUNDUP((VLOOKUP(B1377,Sheet1!U:AA,6,FALSE)-2)*(0.042*(D1377-1)+0.2)+0.4,0)</f>
        <v>35</v>
      </c>
      <c r="I1377" s="62">
        <f>ROUNDUP((VLOOKUP(B1377,Sheet1!U:AA,7,FALSE)-2)*(0.042*(D1377-1)+0.2)+0.4,0)</f>
        <v>33</v>
      </c>
      <c r="J1377" s="62">
        <f>E1377*8+F1377*2+G1377*3+H1377*3+I1377*1+VLOOKUP(B1377,Sheet1!AU:AZ,2,FALSE)</f>
        <v>907</v>
      </c>
      <c r="K1377" s="62">
        <f>E1377*1+F1377*2+G1377*2+H1377*2+I1377*10+VLOOKUP(B1377,Sheet1!AU:AZ,3,FALSE)</f>
        <v>693</v>
      </c>
      <c r="L1377" s="62">
        <f>E1377*0.1+F1377*2+G1377*0.2+H1377*0.26+I1377*0.1+VLOOKUP(B1377,Sheet1!AU:AZ,4,FALSE)</f>
        <v>162.3</v>
      </c>
      <c r="M1377" s="62">
        <f>E1377*0.1+F1377*0.2+G1377*2+H1377*0.2+I1377*0.1+VLOOKUP(B1377,Sheet1!AU:AZ,5,FALSE)</f>
        <v>145.8</v>
      </c>
      <c r="N1377" s="62">
        <f>E1377*0.1+F1377*0.2+G1377*0.2+H1377*2+I1377*0.1+VLOOKUP(B1377,Sheet1!AU:AZ,6,FALSE)</f>
        <v>120.6</v>
      </c>
      <c r="O1377" s="62">
        <f t="shared" si="406"/>
        <v>8.7</v>
      </c>
      <c r="P1377" s="62">
        <f t="shared" si="407"/>
        <v>41.9</v>
      </c>
      <c r="R1377" s="9">
        <f t="shared" si="401"/>
        <v>44</v>
      </c>
      <c r="S1377" s="9">
        <f t="shared" si="390"/>
        <v>319.84</v>
      </c>
      <c r="T1377" s="9">
        <f t="shared" si="391"/>
        <v>50.8</v>
      </c>
      <c r="U1377" s="66">
        <f t="shared" si="402"/>
        <v>405</v>
      </c>
      <c r="V1377" s="9">
        <f t="shared" si="403"/>
        <v>486</v>
      </c>
      <c r="W1377" s="67">
        <f t="shared" si="404"/>
        <v>252</v>
      </c>
      <c r="Y1377" s="69">
        <f>VLOOKUP(D1377,Sheet2!P:Q,2,FALSE)</f>
        <v>105</v>
      </c>
      <c r="AB1377" s="4" t="str">
        <f>IF('表格编辑 '!D1644="monster","普通","BOSS")</f>
        <v>普通</v>
      </c>
      <c r="AD1377" s="50">
        <f>VLOOKUP(D1377,映射!AK:AL,2,FALSE)</f>
        <v>4</v>
      </c>
      <c r="AE1377" s="50" t="s">
        <v>37</v>
      </c>
      <c r="AF1377" s="4">
        <f>VLOOKUP(AE1377,映射!AN:AO,2,FALSE)</f>
        <v>2</v>
      </c>
      <c r="AG1377" s="50">
        <v>2</v>
      </c>
      <c r="AH1377" s="70">
        <v>1</v>
      </c>
      <c r="AI1377" s="16">
        <f t="shared" si="392"/>
        <v>31076</v>
      </c>
      <c r="AJ1377" s="16">
        <f t="shared" si="393"/>
        <v>10139</v>
      </c>
      <c r="AK1377" s="16">
        <f t="shared" si="394"/>
        <v>44</v>
      </c>
      <c r="AL1377" s="16" t="str">
        <f t="shared" si="395"/>
        <v>银色翼龙</v>
      </c>
      <c r="AM1377" s="16">
        <f t="shared" si="396"/>
        <v>6480</v>
      </c>
      <c r="AN1377" s="16">
        <f t="shared" si="397"/>
        <v>1814</v>
      </c>
      <c r="AO1377" s="16">
        <f t="shared" si="405"/>
        <v>4666</v>
      </c>
      <c r="AP1377" s="16">
        <f t="shared" si="398"/>
        <v>5573</v>
      </c>
      <c r="AQ1377" s="16">
        <f t="shared" si="399"/>
        <v>1386</v>
      </c>
      <c r="AR1377" s="16">
        <f t="shared" si="400"/>
        <v>244</v>
      </c>
      <c r="AS1377" s="16"/>
      <c r="AT1377" s="16">
        <v>107.8</v>
      </c>
      <c r="AU1377" s="16">
        <v>86.2</v>
      </c>
      <c r="AV1377" s="16">
        <v>7.3</v>
      </c>
      <c r="AW1377" s="16"/>
    </row>
    <row r="1378" spans="1:49">
      <c r="A1378" s="62">
        <f>'表格编辑 '!A1645</f>
        <v>31077</v>
      </c>
      <c r="B1378" s="62">
        <f>'表格编辑 '!B1645</f>
        <v>10126</v>
      </c>
      <c r="C1378" s="62" t="str">
        <f>VLOOKUP(B1378,映射!A:B,2,FALSE)</f>
        <v>金怪</v>
      </c>
      <c r="D1378" s="62">
        <f>'表格编辑 '!E1645</f>
        <v>49</v>
      </c>
      <c r="E1378" s="62">
        <f>ROUNDUP((VLOOKUP(B1378,Sheet1!U:AA,3,FALSE)-2)*(0.042*(D1378-1)+0.2)+0.4,0)</f>
        <v>72</v>
      </c>
      <c r="F1378" s="62">
        <f>ROUNDUP((VLOOKUP(B1378,Sheet1!U:AA,4,FALSE)-2)*(0.042*(D1378-1)+0.2)+0.4,0)</f>
        <v>87</v>
      </c>
      <c r="G1378" s="62">
        <f>ROUNDUP((VLOOKUP(B1378,Sheet1!U:AA,5,FALSE)-2)*(0.042*(D1378-1)+0.2)+0.4,0)</f>
        <v>85</v>
      </c>
      <c r="H1378" s="62">
        <f>ROUNDUP((VLOOKUP(B1378,Sheet1!U:AA,6,FALSE)-2)*(0.042*(D1378-1)+0.2)+0.4,0)</f>
        <v>30</v>
      </c>
      <c r="I1378" s="62">
        <f>ROUNDUP((VLOOKUP(B1378,Sheet1!U:AA,7,FALSE)-2)*(0.042*(D1378-1)+0.2)+0.4,0)</f>
        <v>41</v>
      </c>
      <c r="J1378" s="62">
        <f>E1378*8+F1378*2+G1378*3+H1378*3+I1378*1+VLOOKUP(B1378,Sheet1!AU:AZ,2,FALSE)</f>
        <v>1226</v>
      </c>
      <c r="K1378" s="62">
        <f>E1378*1+F1378*2+G1378*2+H1378*2+I1378*10+VLOOKUP(B1378,Sheet1!AU:AZ,3,FALSE)</f>
        <v>924</v>
      </c>
      <c r="L1378" s="62">
        <f>E1378*0.1+F1378*2+G1378*0.2+H1378*0.26+I1378*0.1+VLOOKUP(B1378,Sheet1!AU:AZ,4,FALSE)</f>
        <v>263.1</v>
      </c>
      <c r="M1378" s="62">
        <f>E1378*0.1+F1378*0.2+G1378*2+H1378*0.2+I1378*0.1+VLOOKUP(B1378,Sheet1!AU:AZ,5,FALSE)</f>
        <v>257.7</v>
      </c>
      <c r="N1378" s="62">
        <f>E1378*0.1+F1378*0.2+G1378*0.2+H1378*2+I1378*0.1+VLOOKUP(B1378,Sheet1!AU:AZ,6,FALSE)</f>
        <v>127.7</v>
      </c>
      <c r="O1378" s="62">
        <f t="shared" si="406"/>
        <v>16.5</v>
      </c>
      <c r="P1378" s="62">
        <f t="shared" si="407"/>
        <v>42.3</v>
      </c>
      <c r="R1378" s="9">
        <f t="shared" si="401"/>
        <v>49</v>
      </c>
      <c r="S1378" s="9">
        <f t="shared" si="390"/>
        <v>342.44</v>
      </c>
      <c r="T1378" s="9">
        <f t="shared" si="391"/>
        <v>54.8</v>
      </c>
      <c r="U1378" s="66">
        <f t="shared" si="402"/>
        <v>315</v>
      </c>
      <c r="V1378" s="9">
        <f t="shared" si="403"/>
        <v>378</v>
      </c>
      <c r="W1378" s="67">
        <f t="shared" si="404"/>
        <v>486</v>
      </c>
      <c r="Y1378" s="69">
        <f>VLOOKUP(D1378,Sheet2!P:Q,2,FALSE)</f>
        <v>105</v>
      </c>
      <c r="AB1378" s="4" t="str">
        <f>IF('表格编辑 '!D1645="monster","普通","BOSS")</f>
        <v>普通</v>
      </c>
      <c r="AD1378" s="50">
        <f>VLOOKUP(D1378,映射!AK:AL,2,FALSE)</f>
        <v>4</v>
      </c>
      <c r="AE1378" s="50" t="s">
        <v>37</v>
      </c>
      <c r="AF1378" s="4">
        <f>VLOOKUP(AE1378,映射!AN:AO,2,FALSE)</f>
        <v>2</v>
      </c>
      <c r="AG1378" s="50">
        <v>2</v>
      </c>
      <c r="AH1378" s="70">
        <v>1</v>
      </c>
      <c r="AI1378" s="16">
        <f t="shared" si="392"/>
        <v>31077</v>
      </c>
      <c r="AJ1378" s="16">
        <f t="shared" si="393"/>
        <v>10126</v>
      </c>
      <c r="AK1378" s="16">
        <f t="shared" si="394"/>
        <v>49</v>
      </c>
      <c r="AL1378" s="16" t="str">
        <f t="shared" si="395"/>
        <v>金怪</v>
      </c>
      <c r="AM1378" s="16">
        <f t="shared" si="396"/>
        <v>5040</v>
      </c>
      <c r="AN1378" s="16">
        <f t="shared" si="397"/>
        <v>2452</v>
      </c>
      <c r="AO1378" s="16">
        <f t="shared" si="405"/>
        <v>2588</v>
      </c>
      <c r="AP1378" s="16">
        <f t="shared" si="398"/>
        <v>3814</v>
      </c>
      <c r="AQ1378" s="16">
        <f t="shared" si="399"/>
        <v>1848</v>
      </c>
      <c r="AR1378" s="16">
        <f t="shared" si="400"/>
        <v>395</v>
      </c>
      <c r="AS1378" s="16"/>
      <c r="AT1378" s="16">
        <v>169.6</v>
      </c>
      <c r="AU1378" s="16">
        <v>49</v>
      </c>
      <c r="AV1378" s="16">
        <v>20.1</v>
      </c>
      <c r="AW1378" s="16"/>
    </row>
    <row r="1379" spans="1:49">
      <c r="A1379" s="62">
        <f>'表格编辑 '!A1646</f>
        <v>31078</v>
      </c>
      <c r="B1379" s="62">
        <f>'表格编辑 '!B1646</f>
        <v>10072</v>
      </c>
      <c r="C1379" s="62" t="str">
        <f>VLOOKUP(B1379,映射!A:B,2,FALSE)</f>
        <v>致命螳螂</v>
      </c>
      <c r="D1379" s="62">
        <f>'表格编辑 '!E1646</f>
        <v>49</v>
      </c>
      <c r="E1379" s="62">
        <f>ROUNDUP((VLOOKUP(B1379,Sheet1!U:AA,3,FALSE)-2)*(0.042*(D1379-1)+0.2)+0.4,0)</f>
        <v>56</v>
      </c>
      <c r="F1379" s="62">
        <f>ROUNDUP((VLOOKUP(B1379,Sheet1!U:AA,4,FALSE)-2)*(0.042*(D1379-1)+0.2)+0.4,0)</f>
        <v>92</v>
      </c>
      <c r="G1379" s="62">
        <f>ROUNDUP((VLOOKUP(B1379,Sheet1!U:AA,5,FALSE)-2)*(0.042*(D1379-1)+0.2)+0.4,0)</f>
        <v>50</v>
      </c>
      <c r="H1379" s="62">
        <f>ROUNDUP((VLOOKUP(B1379,Sheet1!U:AA,6,FALSE)-2)*(0.042*(D1379-1)+0.2)+0.4,0)</f>
        <v>67</v>
      </c>
      <c r="I1379" s="62">
        <f>ROUNDUP((VLOOKUP(B1379,Sheet1!U:AA,7,FALSE)-2)*(0.042*(D1379-1)+0.2)+0.4,0)</f>
        <v>27</v>
      </c>
      <c r="J1379" s="62">
        <f>E1379*8+F1379*2+G1379*3+H1379*3+I1379*1+VLOOKUP(B1379,Sheet1!AU:AZ,2,FALSE)</f>
        <v>1071</v>
      </c>
      <c r="K1379" s="62">
        <f>E1379*1+F1379*2+G1379*2+H1379*2+I1379*10+VLOOKUP(B1379,Sheet1!AU:AZ,3,FALSE)</f>
        <v>768</v>
      </c>
      <c r="L1379" s="62">
        <f>E1379*0.1+F1379*2+G1379*0.2+H1379*0.26+I1379*0.1+VLOOKUP(B1379,Sheet1!AU:AZ,4,FALSE)</f>
        <v>269.72</v>
      </c>
      <c r="M1379" s="62">
        <f>E1379*0.1+F1379*0.2+G1379*2+H1379*0.2+I1379*0.1+VLOOKUP(B1379,Sheet1!AU:AZ,5,FALSE)</f>
        <v>167.1</v>
      </c>
      <c r="N1379" s="62">
        <f>E1379*0.1+F1379*0.2+G1379*0.2+H1379*2+I1379*0.1+VLOOKUP(B1379,Sheet1!AU:AZ,6,FALSE)</f>
        <v>215.7</v>
      </c>
      <c r="O1379" s="62">
        <f t="shared" si="406"/>
        <v>-1.1</v>
      </c>
      <c r="P1379" s="62">
        <f t="shared" si="407"/>
        <v>41.3</v>
      </c>
      <c r="R1379" s="9">
        <f t="shared" si="401"/>
        <v>49</v>
      </c>
      <c r="S1379" s="9">
        <f t="shared" si="390"/>
        <v>342.44</v>
      </c>
      <c r="T1379" s="9">
        <f t="shared" si="391"/>
        <v>54.8</v>
      </c>
      <c r="U1379" s="66">
        <f t="shared" si="402"/>
        <v>417</v>
      </c>
      <c r="V1379" s="9">
        <f t="shared" si="403"/>
        <v>500.4</v>
      </c>
      <c r="W1379" s="67">
        <f t="shared" si="404"/>
        <v>503</v>
      </c>
      <c r="Y1379" s="69">
        <f>VLOOKUP(D1379,Sheet2!P:Q,2,FALSE)</f>
        <v>105</v>
      </c>
      <c r="AB1379" s="4" t="str">
        <f>IF('表格编辑 '!D1646="monster","普通","BOSS")</f>
        <v>普通</v>
      </c>
      <c r="AD1379" s="50">
        <f>VLOOKUP(D1379,映射!AK:AL,2,FALSE)</f>
        <v>4</v>
      </c>
      <c r="AE1379" s="50" t="s">
        <v>37</v>
      </c>
      <c r="AF1379" s="4">
        <f>VLOOKUP(AE1379,映射!AN:AO,2,FALSE)</f>
        <v>2</v>
      </c>
      <c r="AG1379" s="50">
        <v>2</v>
      </c>
      <c r="AH1379" s="70">
        <v>1</v>
      </c>
      <c r="AI1379" s="16">
        <f t="shared" si="392"/>
        <v>31078</v>
      </c>
      <c r="AJ1379" s="16">
        <f t="shared" si="393"/>
        <v>10072</v>
      </c>
      <c r="AK1379" s="16">
        <f t="shared" si="394"/>
        <v>49</v>
      </c>
      <c r="AL1379" s="16" t="str">
        <f t="shared" si="395"/>
        <v>致命螳螂</v>
      </c>
      <c r="AM1379" s="16">
        <f t="shared" si="396"/>
        <v>6672</v>
      </c>
      <c r="AN1379" s="16">
        <f t="shared" si="397"/>
        <v>2142</v>
      </c>
      <c r="AO1379" s="16">
        <f t="shared" si="405"/>
        <v>4530</v>
      </c>
      <c r="AP1379" s="16">
        <f t="shared" si="398"/>
        <v>5601</v>
      </c>
      <c r="AQ1379" s="16">
        <f t="shared" si="399"/>
        <v>1536</v>
      </c>
      <c r="AR1379" s="16">
        <f t="shared" si="400"/>
        <v>405</v>
      </c>
      <c r="AS1379" s="16"/>
      <c r="AT1379" s="16">
        <v>95.3</v>
      </c>
      <c r="AU1379" s="16">
        <v>125.9</v>
      </c>
      <c r="AV1379" s="16">
        <v>-1</v>
      </c>
      <c r="AW1379" s="16"/>
    </row>
    <row r="1380" spans="1:49">
      <c r="A1380" s="62">
        <f>'表格编辑 '!A1647</f>
        <v>31079</v>
      </c>
      <c r="B1380" s="62">
        <f>'表格编辑 '!B1647</f>
        <v>10132</v>
      </c>
      <c r="C1380" s="62" t="str">
        <f>VLOOKUP(B1380,映射!A:B,2,FALSE)</f>
        <v>蜥蝪斗士</v>
      </c>
      <c r="D1380" s="62">
        <f>'表格编辑 '!E1647</f>
        <v>49</v>
      </c>
      <c r="E1380" s="62">
        <f>ROUNDUP((VLOOKUP(B1380,Sheet1!U:AA,3,FALSE)-2)*(0.042*(D1380-1)+0.2)+0.4,0)</f>
        <v>36</v>
      </c>
      <c r="F1380" s="62">
        <f>ROUNDUP((VLOOKUP(B1380,Sheet1!U:AA,4,FALSE)-2)*(0.042*(D1380-1)+0.2)+0.4,0)</f>
        <v>78</v>
      </c>
      <c r="G1380" s="62">
        <f>ROUNDUP((VLOOKUP(B1380,Sheet1!U:AA,5,FALSE)-2)*(0.042*(D1380-1)+0.2)+0.4,0)</f>
        <v>78</v>
      </c>
      <c r="H1380" s="62">
        <f>ROUNDUP((VLOOKUP(B1380,Sheet1!U:AA,6,FALSE)-2)*(0.042*(D1380-1)+0.2)+0.4,0)</f>
        <v>14</v>
      </c>
      <c r="I1380" s="62">
        <f>ROUNDUP((VLOOKUP(B1380,Sheet1!U:AA,7,FALSE)-2)*(0.042*(D1380-1)+0.2)+0.4,0)</f>
        <v>19</v>
      </c>
      <c r="J1380" s="62">
        <f>E1380*8+F1380*2+G1380*3+H1380*3+I1380*1+VLOOKUP(B1380,Sheet1!AU:AZ,2,FALSE)</f>
        <v>776</v>
      </c>
      <c r="K1380" s="62">
        <f>E1380*1+F1380*2+G1380*2+H1380*2+I1380*10+VLOOKUP(B1380,Sheet1!AU:AZ,3,FALSE)</f>
        <v>582</v>
      </c>
      <c r="L1380" s="62">
        <f>E1380*0.1+F1380*2+G1380*0.2+H1380*0.26+I1380*0.1+VLOOKUP(B1380,Sheet1!AU:AZ,4,FALSE)</f>
        <v>219.74</v>
      </c>
      <c r="M1380" s="62">
        <f>E1380*0.1+F1380*0.2+G1380*2+H1380*0.2+I1380*0.1+VLOOKUP(B1380,Sheet1!AU:AZ,5,FALSE)</f>
        <v>218.9</v>
      </c>
      <c r="N1380" s="62">
        <f>E1380*0.1+F1380*0.2+G1380*0.2+H1380*2+I1380*0.1+VLOOKUP(B1380,Sheet1!AU:AZ,6,FALSE)</f>
        <v>76.7</v>
      </c>
      <c r="O1380" s="62">
        <f t="shared" si="406"/>
        <v>10.8</v>
      </c>
      <c r="P1380" s="62">
        <f t="shared" si="407"/>
        <v>14.1</v>
      </c>
      <c r="R1380" s="9">
        <f t="shared" si="401"/>
        <v>49</v>
      </c>
      <c r="S1380" s="9">
        <f t="shared" si="390"/>
        <v>342.44</v>
      </c>
      <c r="T1380" s="9">
        <f t="shared" si="391"/>
        <v>54.8</v>
      </c>
      <c r="U1380" s="66">
        <f t="shared" si="402"/>
        <v>352</v>
      </c>
      <c r="V1380" s="9">
        <f t="shared" si="403"/>
        <v>422.4</v>
      </c>
      <c r="W1380" s="67">
        <f t="shared" si="404"/>
        <v>378</v>
      </c>
      <c r="Y1380" s="69">
        <f>VLOOKUP(D1380,Sheet2!P:Q,2,FALSE)</f>
        <v>105</v>
      </c>
      <c r="AB1380" s="4" t="str">
        <f>IF('表格编辑 '!D1647="monster","普通","BOSS")</f>
        <v>普通</v>
      </c>
      <c r="AD1380" s="50">
        <f>VLOOKUP(D1380,映射!AK:AL,2,FALSE)</f>
        <v>4</v>
      </c>
      <c r="AE1380" s="50" t="s">
        <v>37</v>
      </c>
      <c r="AF1380" s="4">
        <f>VLOOKUP(AE1380,映射!AN:AO,2,FALSE)</f>
        <v>2</v>
      </c>
      <c r="AG1380" s="50">
        <v>2</v>
      </c>
      <c r="AH1380" s="70">
        <v>1</v>
      </c>
      <c r="AI1380" s="16">
        <f t="shared" si="392"/>
        <v>31079</v>
      </c>
      <c r="AJ1380" s="16">
        <f t="shared" si="393"/>
        <v>10132</v>
      </c>
      <c r="AK1380" s="16">
        <f t="shared" si="394"/>
        <v>49</v>
      </c>
      <c r="AL1380" s="16" t="str">
        <f t="shared" si="395"/>
        <v>蜥蝪斗士</v>
      </c>
      <c r="AM1380" s="16">
        <f t="shared" si="396"/>
        <v>5632</v>
      </c>
      <c r="AN1380" s="16">
        <f t="shared" si="397"/>
        <v>1552</v>
      </c>
      <c r="AO1380" s="16">
        <f t="shared" si="405"/>
        <v>4080</v>
      </c>
      <c r="AP1380" s="16">
        <f t="shared" si="398"/>
        <v>4856</v>
      </c>
      <c r="AQ1380" s="16">
        <f t="shared" si="399"/>
        <v>1164</v>
      </c>
      <c r="AR1380" s="16">
        <f t="shared" si="400"/>
        <v>330</v>
      </c>
      <c r="AS1380" s="16"/>
      <c r="AT1380" s="16">
        <v>156.8</v>
      </c>
      <c r="AU1380" s="16">
        <v>56</v>
      </c>
      <c r="AV1380" s="16">
        <v>8.8</v>
      </c>
      <c r="AW1380" s="16"/>
    </row>
    <row r="1381" spans="1:49">
      <c r="A1381" s="62">
        <f>'表格编辑 '!A1648</f>
        <v>31080</v>
      </c>
      <c r="B1381" s="62">
        <f>'表格编辑 '!B1648</f>
        <v>10101</v>
      </c>
      <c r="C1381" s="62" t="str">
        <f>VLOOKUP(B1381,映射!A:B,2,FALSE)</f>
        <v>风精</v>
      </c>
      <c r="D1381" s="62">
        <f>'表格编辑 '!E1648</f>
        <v>49</v>
      </c>
      <c r="E1381" s="62">
        <f>ROUNDUP((VLOOKUP(B1381,Sheet1!U:AA,3,FALSE)-2)*(0.042*(D1381-1)+0.2)+0.4,0)</f>
        <v>63</v>
      </c>
      <c r="F1381" s="62">
        <f>ROUNDUP((VLOOKUP(B1381,Sheet1!U:AA,4,FALSE)-2)*(0.042*(D1381-1)+0.2)+0.4,0)</f>
        <v>63</v>
      </c>
      <c r="G1381" s="62">
        <f>ROUNDUP((VLOOKUP(B1381,Sheet1!U:AA,5,FALSE)-2)*(0.042*(D1381-1)+0.2)+0.4,0)</f>
        <v>41</v>
      </c>
      <c r="H1381" s="62">
        <f>ROUNDUP((VLOOKUP(B1381,Sheet1!U:AA,6,FALSE)-2)*(0.042*(D1381-1)+0.2)+0.4,0)</f>
        <v>63</v>
      </c>
      <c r="I1381" s="62">
        <f>ROUNDUP((VLOOKUP(B1381,Sheet1!U:AA,7,FALSE)-2)*(0.042*(D1381-1)+0.2)+0.4,0)</f>
        <v>63</v>
      </c>
      <c r="J1381" s="62">
        <f>E1381*8+F1381*2+G1381*3+H1381*3+I1381*1+VLOOKUP(B1381,Sheet1!AU:AZ,2,FALSE)</f>
        <v>1073</v>
      </c>
      <c r="K1381" s="62">
        <f>E1381*1+F1381*2+G1381*2+H1381*2+I1381*10+VLOOKUP(B1381,Sheet1!AU:AZ,3,FALSE)</f>
        <v>1078</v>
      </c>
      <c r="L1381" s="62">
        <f>E1381*0.1+F1381*2+G1381*0.2+H1381*0.26+I1381*0.1+VLOOKUP(B1381,Sheet1!AU:AZ,4,FALSE)</f>
        <v>197.18</v>
      </c>
      <c r="M1381" s="62">
        <f>E1381*0.1+F1381*0.2+G1381*2+H1381*0.2+I1381*0.1+VLOOKUP(B1381,Sheet1!AU:AZ,5,FALSE)</f>
        <v>142.8</v>
      </c>
      <c r="N1381" s="62">
        <f>E1381*0.1+F1381*0.2+G1381*0.2+H1381*2+I1381*0.1+VLOOKUP(B1381,Sheet1!AU:AZ,6,FALSE)</f>
        <v>200.4</v>
      </c>
      <c r="O1381" s="62">
        <f t="shared" si="406"/>
        <v>27.1</v>
      </c>
      <c r="P1381" s="62">
        <f t="shared" si="407"/>
        <v>46.3</v>
      </c>
      <c r="R1381" s="9">
        <f t="shared" si="401"/>
        <v>49</v>
      </c>
      <c r="S1381" s="9">
        <f t="shared" si="390"/>
        <v>342.44</v>
      </c>
      <c r="T1381" s="9">
        <f t="shared" si="391"/>
        <v>54.8</v>
      </c>
      <c r="U1381" s="66">
        <f t="shared" si="402"/>
        <v>456</v>
      </c>
      <c r="V1381" s="9">
        <f t="shared" si="403"/>
        <v>547.2</v>
      </c>
      <c r="W1381" s="67">
        <f t="shared" si="404"/>
        <v>323</v>
      </c>
      <c r="Y1381" s="69">
        <f>VLOOKUP(D1381,Sheet2!P:Q,2,FALSE)</f>
        <v>105</v>
      </c>
      <c r="AB1381" s="4" t="str">
        <f>IF('表格编辑 '!D1648="monster","普通","BOSS")</f>
        <v>普通</v>
      </c>
      <c r="AD1381" s="50">
        <f>VLOOKUP(D1381,映射!AK:AL,2,FALSE)</f>
        <v>4</v>
      </c>
      <c r="AE1381" s="50" t="s">
        <v>37</v>
      </c>
      <c r="AF1381" s="4">
        <f>VLOOKUP(AE1381,映射!AN:AO,2,FALSE)</f>
        <v>2</v>
      </c>
      <c r="AG1381" s="50">
        <v>2</v>
      </c>
      <c r="AH1381" s="70">
        <v>1</v>
      </c>
      <c r="AI1381" s="16">
        <f t="shared" si="392"/>
        <v>31080</v>
      </c>
      <c r="AJ1381" s="16">
        <f t="shared" si="393"/>
        <v>10101</v>
      </c>
      <c r="AK1381" s="16">
        <f t="shared" si="394"/>
        <v>49</v>
      </c>
      <c r="AL1381" s="16" t="str">
        <f t="shared" si="395"/>
        <v>风精</v>
      </c>
      <c r="AM1381" s="16">
        <f t="shared" si="396"/>
        <v>7296</v>
      </c>
      <c r="AN1381" s="16">
        <f t="shared" si="397"/>
        <v>2146</v>
      </c>
      <c r="AO1381" s="16">
        <f t="shared" si="405"/>
        <v>5150</v>
      </c>
      <c r="AP1381" s="16">
        <f t="shared" si="398"/>
        <v>6223</v>
      </c>
      <c r="AQ1381" s="16">
        <f t="shared" si="399"/>
        <v>2156</v>
      </c>
      <c r="AR1381" s="16">
        <f t="shared" si="400"/>
        <v>296</v>
      </c>
      <c r="AS1381" s="16"/>
      <c r="AT1381" s="16">
        <v>117</v>
      </c>
      <c r="AU1381" s="16">
        <v>117</v>
      </c>
      <c r="AV1381" s="16">
        <v>22.5</v>
      </c>
      <c r="AW1381" s="16"/>
    </row>
    <row r="1382" spans="1:49">
      <c r="A1382" s="62">
        <f>'表格编辑 '!A1649</f>
        <v>31081</v>
      </c>
      <c r="B1382" s="62">
        <f>'表格编辑 '!B1649</f>
        <v>10108</v>
      </c>
      <c r="C1382" s="62" t="str">
        <f>VLOOKUP(B1382,映射!A:B,2,FALSE)</f>
        <v>丸子炸弹</v>
      </c>
      <c r="D1382" s="62">
        <f>'表格编辑 '!E1649</f>
        <v>49</v>
      </c>
      <c r="E1382" s="62">
        <f>ROUNDUP((VLOOKUP(B1382,Sheet1!U:AA,3,FALSE)-2)*(0.042*(D1382-1)+0.2)+0.4,0)</f>
        <v>34</v>
      </c>
      <c r="F1382" s="62">
        <f>ROUNDUP((VLOOKUP(B1382,Sheet1!U:AA,4,FALSE)-2)*(0.042*(D1382-1)+0.2)+0.4,0)</f>
        <v>34</v>
      </c>
      <c r="G1382" s="62">
        <f>ROUNDUP((VLOOKUP(B1382,Sheet1!U:AA,5,FALSE)-2)*(0.042*(D1382-1)+0.2)+0.4,0)</f>
        <v>12</v>
      </c>
      <c r="H1382" s="62">
        <f>ROUNDUP((VLOOKUP(B1382,Sheet1!U:AA,6,FALSE)-2)*(0.042*(D1382-1)+0.2)+0.4,0)</f>
        <v>45</v>
      </c>
      <c r="I1382" s="62">
        <f>ROUNDUP((VLOOKUP(B1382,Sheet1!U:AA,7,FALSE)-2)*(0.042*(D1382-1)+0.2)+0.4,0)</f>
        <v>101</v>
      </c>
      <c r="J1382" s="62">
        <f>E1382*8+F1382*2+G1382*3+H1382*3+I1382*1+VLOOKUP(B1382,Sheet1!AU:AZ,2,FALSE)</f>
        <v>647</v>
      </c>
      <c r="K1382" s="62">
        <f>E1382*1+F1382*2+G1382*2+H1382*2+I1382*10+VLOOKUP(B1382,Sheet1!AU:AZ,3,FALSE)</f>
        <v>1300</v>
      </c>
      <c r="L1382" s="62">
        <f>E1382*0.1+F1382*2+G1382*0.2+H1382*0.26+I1382*0.1+VLOOKUP(B1382,Sheet1!AU:AZ,4,FALSE)</f>
        <v>112.6</v>
      </c>
      <c r="M1382" s="62">
        <f>E1382*0.1+F1382*0.2+G1382*2+H1382*0.2+I1382*0.1+VLOOKUP(B1382,Sheet1!AU:AZ,5,FALSE)</f>
        <v>60.3</v>
      </c>
      <c r="N1382" s="62">
        <f>E1382*0.1+F1382*0.2+G1382*0.2+H1382*2+I1382*0.1+VLOOKUP(B1382,Sheet1!AU:AZ,6,FALSE)</f>
        <v>148.7</v>
      </c>
      <c r="O1382" s="62">
        <f t="shared" si="406"/>
        <v>65.1</v>
      </c>
      <c r="P1382" s="62">
        <f t="shared" si="407"/>
        <v>21.5</v>
      </c>
      <c r="R1382" s="9">
        <f t="shared" si="401"/>
        <v>49</v>
      </c>
      <c r="S1382" s="9">
        <f t="shared" si="390"/>
        <v>342.44</v>
      </c>
      <c r="T1382" s="9">
        <f t="shared" si="391"/>
        <v>54.8</v>
      </c>
      <c r="U1382" s="66">
        <f t="shared" si="402"/>
        <v>672</v>
      </c>
      <c r="V1382" s="9">
        <f t="shared" si="403"/>
        <v>806.4</v>
      </c>
      <c r="W1382" s="67">
        <f t="shared" si="404"/>
        <v>138</v>
      </c>
      <c r="Y1382" s="69">
        <f>VLOOKUP(D1382,Sheet2!P:Q,2,FALSE)</f>
        <v>105</v>
      </c>
      <c r="AB1382" s="4" t="str">
        <f>IF('表格编辑 '!D1649="monster","普通","BOSS")</f>
        <v>普通</v>
      </c>
      <c r="AD1382" s="50">
        <f>VLOOKUP(D1382,映射!AK:AL,2,FALSE)</f>
        <v>4</v>
      </c>
      <c r="AE1382" s="50" t="s">
        <v>37</v>
      </c>
      <c r="AF1382" s="4">
        <f>VLOOKUP(AE1382,映射!AN:AO,2,FALSE)</f>
        <v>2</v>
      </c>
      <c r="AG1382" s="50">
        <v>2</v>
      </c>
      <c r="AH1382" s="70">
        <v>1</v>
      </c>
      <c r="AI1382" s="16">
        <f t="shared" si="392"/>
        <v>31081</v>
      </c>
      <c r="AJ1382" s="16">
        <f t="shared" si="393"/>
        <v>10108</v>
      </c>
      <c r="AK1382" s="16">
        <f t="shared" si="394"/>
        <v>49</v>
      </c>
      <c r="AL1382" s="16" t="str">
        <f t="shared" si="395"/>
        <v>丸子炸弹</v>
      </c>
      <c r="AM1382" s="16">
        <f t="shared" si="396"/>
        <v>10752</v>
      </c>
      <c r="AN1382" s="16">
        <f t="shared" si="397"/>
        <v>1294</v>
      </c>
      <c r="AO1382" s="16">
        <f t="shared" si="405"/>
        <v>9458</v>
      </c>
      <c r="AP1382" s="16">
        <f t="shared" si="398"/>
        <v>10105</v>
      </c>
      <c r="AQ1382" s="16">
        <f t="shared" si="399"/>
        <v>2600</v>
      </c>
      <c r="AR1382" s="16">
        <f t="shared" si="400"/>
        <v>169</v>
      </c>
      <c r="AS1382" s="16"/>
      <c r="AT1382" s="16">
        <v>45.7</v>
      </c>
      <c r="AU1382" s="16">
        <v>79.9</v>
      </c>
      <c r="AV1382" s="16">
        <v>56.8</v>
      </c>
      <c r="AW1382" s="16"/>
    </row>
    <row r="1383" spans="1:49">
      <c r="A1383" s="62">
        <f>'表格编辑 '!A1650</f>
        <v>31082</v>
      </c>
      <c r="B1383" s="62">
        <f>'表格编辑 '!B1650</f>
        <v>10155</v>
      </c>
      <c r="C1383" s="62" t="str">
        <f>VLOOKUP(B1383,映射!A:B,2,FALSE)</f>
        <v>蜥蜴团</v>
      </c>
      <c r="D1383" s="62">
        <f>'表格编辑 '!E1650</f>
        <v>49</v>
      </c>
      <c r="E1383" s="62">
        <f>ROUNDUP((VLOOKUP(B1383,Sheet1!U:AA,3,FALSE)-2)*(0.042*(D1383-1)+0.2)+0.4,0)</f>
        <v>56</v>
      </c>
      <c r="F1383" s="62">
        <f>ROUNDUP((VLOOKUP(B1383,Sheet1!U:AA,4,FALSE)-2)*(0.042*(D1383-1)+0.2)+0.4,0)</f>
        <v>54</v>
      </c>
      <c r="G1383" s="62">
        <f>ROUNDUP((VLOOKUP(B1383,Sheet1!U:AA,5,FALSE)-2)*(0.042*(D1383-1)+0.2)+0.4,0)</f>
        <v>63</v>
      </c>
      <c r="H1383" s="62">
        <f>ROUNDUP((VLOOKUP(B1383,Sheet1!U:AA,6,FALSE)-2)*(0.042*(D1383-1)+0.2)+0.4,0)</f>
        <v>50</v>
      </c>
      <c r="I1383" s="62">
        <f>ROUNDUP((VLOOKUP(B1383,Sheet1!U:AA,7,FALSE)-2)*(0.042*(D1383-1)+0.2)+0.4,0)</f>
        <v>14</v>
      </c>
      <c r="J1383" s="62">
        <f>E1383*8+F1383*2+G1383*3+H1383*3+I1383*1+VLOOKUP(B1383,Sheet1!AU:AZ,2,FALSE)</f>
        <v>929</v>
      </c>
      <c r="K1383" s="62">
        <f>E1383*1+F1383*2+G1383*2+H1383*2+I1383*10+VLOOKUP(B1383,Sheet1!AU:AZ,3,FALSE)</f>
        <v>550</v>
      </c>
      <c r="L1383" s="62">
        <f>E1383*0.1+F1383*2+G1383*0.2+H1383*0.26+I1383*0.1+VLOOKUP(B1383,Sheet1!AU:AZ,4,FALSE)</f>
        <v>160.6</v>
      </c>
      <c r="M1383" s="62">
        <f>E1383*0.1+F1383*0.2+G1383*2+H1383*0.2+I1383*0.1+VLOOKUP(B1383,Sheet1!AU:AZ,5,FALSE)</f>
        <v>173.8</v>
      </c>
      <c r="N1383" s="62">
        <f>E1383*0.1+F1383*0.2+G1383*0.2+H1383*2+I1383*0.1+VLOOKUP(B1383,Sheet1!AU:AZ,6,FALSE)</f>
        <v>150.4</v>
      </c>
      <c r="O1383" s="62">
        <f t="shared" si="406"/>
        <v>-3.4</v>
      </c>
      <c r="P1383" s="62">
        <f t="shared" si="407"/>
        <v>41.7</v>
      </c>
      <c r="R1383" s="9">
        <f t="shared" si="401"/>
        <v>49</v>
      </c>
      <c r="S1383" s="9">
        <f t="shared" si="390"/>
        <v>342.44</v>
      </c>
      <c r="T1383" s="9">
        <f t="shared" si="391"/>
        <v>54.8</v>
      </c>
      <c r="U1383" s="66">
        <f t="shared" si="402"/>
        <v>407</v>
      </c>
      <c r="V1383" s="9">
        <f t="shared" si="403"/>
        <v>488.4</v>
      </c>
      <c r="W1383" s="67">
        <f t="shared" si="404"/>
        <v>239</v>
      </c>
      <c r="Y1383" s="69">
        <f>VLOOKUP(D1383,Sheet2!P:Q,2,FALSE)</f>
        <v>105</v>
      </c>
      <c r="AB1383" s="4" t="str">
        <f>IF('表格编辑 '!D1650="monster","普通","BOSS")</f>
        <v>普通</v>
      </c>
      <c r="AD1383" s="50">
        <f>VLOOKUP(D1383,映射!AK:AL,2,FALSE)</f>
        <v>4</v>
      </c>
      <c r="AE1383" s="50" t="s">
        <v>37</v>
      </c>
      <c r="AF1383" s="4">
        <f>VLOOKUP(AE1383,映射!AN:AO,2,FALSE)</f>
        <v>2</v>
      </c>
      <c r="AG1383" s="50">
        <v>2</v>
      </c>
      <c r="AH1383" s="70">
        <v>1</v>
      </c>
      <c r="AI1383" s="16">
        <f t="shared" si="392"/>
        <v>31082</v>
      </c>
      <c r="AJ1383" s="16">
        <f t="shared" si="393"/>
        <v>10155</v>
      </c>
      <c r="AK1383" s="16">
        <f t="shared" si="394"/>
        <v>49</v>
      </c>
      <c r="AL1383" s="16" t="str">
        <f t="shared" si="395"/>
        <v>蜥蜴团</v>
      </c>
      <c r="AM1383" s="16">
        <f t="shared" si="396"/>
        <v>6512</v>
      </c>
      <c r="AN1383" s="16">
        <f t="shared" si="397"/>
        <v>1858</v>
      </c>
      <c r="AO1383" s="16">
        <f t="shared" si="405"/>
        <v>4654</v>
      </c>
      <c r="AP1383" s="16">
        <f t="shared" si="398"/>
        <v>5583</v>
      </c>
      <c r="AQ1383" s="16">
        <f t="shared" si="399"/>
        <v>1100</v>
      </c>
      <c r="AR1383" s="16">
        <f t="shared" si="400"/>
        <v>241</v>
      </c>
      <c r="AS1383" s="16"/>
      <c r="AT1383" s="16">
        <v>134.1</v>
      </c>
      <c r="AU1383" s="16">
        <v>112.5</v>
      </c>
      <c r="AV1383" s="16">
        <v>-3.1</v>
      </c>
      <c r="AW1383" s="16"/>
    </row>
    <row r="1384" spans="1:49">
      <c r="A1384" s="62">
        <f>'表格编辑 '!A1651</f>
        <v>31083</v>
      </c>
      <c r="B1384" s="62">
        <f>'表格编辑 '!B1651</f>
        <v>10125</v>
      </c>
      <c r="C1384" s="62" t="str">
        <f>VLOOKUP(B1384,映射!A:B,2,FALSE)</f>
        <v>银怪</v>
      </c>
      <c r="D1384" s="62">
        <f>'表格编辑 '!E1651</f>
        <v>49</v>
      </c>
      <c r="E1384" s="62">
        <f>ROUNDUP((VLOOKUP(B1384,Sheet1!U:AA,3,FALSE)-2)*(0.042*(D1384-1)+0.2)+0.4,0)</f>
        <v>41</v>
      </c>
      <c r="F1384" s="62">
        <f>ROUNDUP((VLOOKUP(B1384,Sheet1!U:AA,4,FALSE)-2)*(0.042*(D1384-1)+0.2)+0.4,0)</f>
        <v>78</v>
      </c>
      <c r="G1384" s="62">
        <f>ROUNDUP((VLOOKUP(B1384,Sheet1!U:AA,5,FALSE)-2)*(0.042*(D1384-1)+0.2)+0.4,0)</f>
        <v>103</v>
      </c>
      <c r="H1384" s="62">
        <f>ROUNDUP((VLOOKUP(B1384,Sheet1!U:AA,6,FALSE)-2)*(0.042*(D1384-1)+0.2)+0.4,0)</f>
        <v>36</v>
      </c>
      <c r="I1384" s="62">
        <f>ROUNDUP((VLOOKUP(B1384,Sheet1!U:AA,7,FALSE)-2)*(0.042*(D1384-1)+0.2)+0.4,0)</f>
        <v>56</v>
      </c>
      <c r="J1384" s="62">
        <f>E1384*8+F1384*2+G1384*3+H1384*3+I1384*1+VLOOKUP(B1384,Sheet1!AU:AZ,2,FALSE)</f>
        <v>1008</v>
      </c>
      <c r="K1384" s="62">
        <f>E1384*1+F1384*2+G1384*2+H1384*2+I1384*10+VLOOKUP(B1384,Sheet1!AU:AZ,3,FALSE)</f>
        <v>1088</v>
      </c>
      <c r="L1384" s="62">
        <f>E1384*0.1+F1384*2+G1384*0.2+H1384*0.26+I1384*0.1+VLOOKUP(B1384,Sheet1!AU:AZ,4,FALSE)</f>
        <v>244.66</v>
      </c>
      <c r="M1384" s="62">
        <f>E1384*0.1+F1384*0.2+G1384*2+H1384*0.2+I1384*0.1+VLOOKUP(B1384,Sheet1!AU:AZ,5,FALSE)</f>
        <v>300.5</v>
      </c>
      <c r="N1384" s="62">
        <f>E1384*0.1+F1384*0.2+G1384*0.2+H1384*2+I1384*0.1+VLOOKUP(B1384,Sheet1!AU:AZ,6,FALSE)</f>
        <v>144.9</v>
      </c>
      <c r="O1384" s="62">
        <f t="shared" si="406"/>
        <v>41.7</v>
      </c>
      <c r="P1384" s="62">
        <f t="shared" si="407"/>
        <v>16.3</v>
      </c>
      <c r="R1384" s="9">
        <f t="shared" si="401"/>
        <v>49</v>
      </c>
      <c r="S1384" s="9">
        <f t="shared" si="390"/>
        <v>342.44</v>
      </c>
      <c r="T1384" s="9">
        <f t="shared" si="391"/>
        <v>54.8</v>
      </c>
      <c r="U1384" s="66">
        <f t="shared" si="402"/>
        <v>283</v>
      </c>
      <c r="V1384" s="9">
        <f t="shared" si="403"/>
        <v>339.6</v>
      </c>
      <c r="W1384" s="67">
        <f t="shared" si="404"/>
        <v>439</v>
      </c>
      <c r="Y1384" s="69">
        <f>VLOOKUP(D1384,Sheet2!P:Q,2,FALSE)</f>
        <v>105</v>
      </c>
      <c r="AB1384" s="4" t="str">
        <f>IF('表格编辑 '!D1651="monster","普通","BOSS")</f>
        <v>普通</v>
      </c>
      <c r="AD1384" s="50">
        <f>VLOOKUP(D1384,映射!AK:AL,2,FALSE)</f>
        <v>4</v>
      </c>
      <c r="AE1384" s="50" t="s">
        <v>37</v>
      </c>
      <c r="AF1384" s="4">
        <f>VLOOKUP(AE1384,映射!AN:AO,2,FALSE)</f>
        <v>2</v>
      </c>
      <c r="AG1384" s="50">
        <v>2</v>
      </c>
      <c r="AH1384" s="70">
        <v>1</v>
      </c>
      <c r="AI1384" s="16">
        <f t="shared" si="392"/>
        <v>31083</v>
      </c>
      <c r="AJ1384" s="16">
        <f t="shared" si="393"/>
        <v>10125</v>
      </c>
      <c r="AK1384" s="16">
        <f t="shared" si="394"/>
        <v>49</v>
      </c>
      <c r="AL1384" s="16" t="str">
        <f t="shared" si="395"/>
        <v>银怪</v>
      </c>
      <c r="AM1384" s="16">
        <f t="shared" si="396"/>
        <v>4528</v>
      </c>
      <c r="AN1384" s="16">
        <f t="shared" si="397"/>
        <v>2016</v>
      </c>
      <c r="AO1384" s="16">
        <f t="shared" si="405"/>
        <v>2512</v>
      </c>
      <c r="AP1384" s="16">
        <f t="shared" si="398"/>
        <v>3520</v>
      </c>
      <c r="AQ1384" s="16">
        <f t="shared" si="399"/>
        <v>2176</v>
      </c>
      <c r="AR1384" s="16">
        <f t="shared" si="400"/>
        <v>367</v>
      </c>
      <c r="AS1384" s="16"/>
      <c r="AT1384" s="16">
        <v>196.8</v>
      </c>
      <c r="AU1384" s="16">
        <v>58.2</v>
      </c>
      <c r="AV1384" s="16">
        <v>29.9</v>
      </c>
      <c r="AW1384" s="16"/>
    </row>
    <row r="1385" spans="1:49">
      <c r="A1385" s="62">
        <f>'表格编辑 '!A1652</f>
        <v>31084</v>
      </c>
      <c r="B1385" s="62">
        <f>'表格编辑 '!B1652</f>
        <v>10035</v>
      </c>
      <c r="C1385" s="62" t="str">
        <f>VLOOKUP(B1385,映射!A:B,2,FALSE)</f>
        <v>鬼灵</v>
      </c>
      <c r="D1385" s="62">
        <f>'表格编辑 '!E1652</f>
        <v>49</v>
      </c>
      <c r="E1385" s="62">
        <f>ROUNDUP((VLOOKUP(B1385,Sheet1!U:AA,3,FALSE)-2)*(0.042*(D1385-1)+0.2)+0.4,0)</f>
        <v>16</v>
      </c>
      <c r="F1385" s="62">
        <f>ROUNDUP((VLOOKUP(B1385,Sheet1!U:AA,4,FALSE)-2)*(0.042*(D1385-1)+0.2)+0.4,0)</f>
        <v>43</v>
      </c>
      <c r="G1385" s="62">
        <f>ROUNDUP((VLOOKUP(B1385,Sheet1!U:AA,5,FALSE)-2)*(0.042*(D1385-1)+0.2)+0.4,0)</f>
        <v>56</v>
      </c>
      <c r="H1385" s="62">
        <f>ROUNDUP((VLOOKUP(B1385,Sheet1!U:AA,6,FALSE)-2)*(0.042*(D1385-1)+0.2)+0.4,0)</f>
        <v>52</v>
      </c>
      <c r="I1385" s="62">
        <f>ROUNDUP((VLOOKUP(B1385,Sheet1!U:AA,7,FALSE)-2)*(0.042*(D1385-1)+0.2)+0.4,0)</f>
        <v>70</v>
      </c>
      <c r="J1385" s="62">
        <f>E1385*8+F1385*2+G1385*3+H1385*3+I1385*1+VLOOKUP(B1385,Sheet1!AU:AZ,2,FALSE)</f>
        <v>628</v>
      </c>
      <c r="K1385" s="62">
        <f>E1385*1+F1385*2+G1385*2+H1385*2+I1385*10+VLOOKUP(B1385,Sheet1!AU:AZ,3,FALSE)</f>
        <v>1038</v>
      </c>
      <c r="L1385" s="62">
        <f>E1385*0.1+F1385*2+G1385*0.2+H1385*0.26+I1385*0.1+VLOOKUP(B1385,Sheet1!AU:AZ,4,FALSE)</f>
        <v>139.32</v>
      </c>
      <c r="M1385" s="62">
        <f>E1385*0.1+F1385*0.2+G1385*2+H1385*0.2+I1385*0.1+VLOOKUP(B1385,Sheet1!AU:AZ,5,FALSE)</f>
        <v>159.6</v>
      </c>
      <c r="N1385" s="62">
        <f>E1385*0.1+F1385*0.2+G1385*0.2+H1385*2+I1385*0.1+VLOOKUP(B1385,Sheet1!AU:AZ,6,FALSE)</f>
        <v>152.4</v>
      </c>
      <c r="O1385" s="62">
        <f t="shared" si="406"/>
        <v>52.9</v>
      </c>
      <c r="P1385" s="62">
        <f t="shared" si="407"/>
        <v>6.3</v>
      </c>
      <c r="R1385" s="9">
        <f t="shared" si="401"/>
        <v>49</v>
      </c>
      <c r="S1385" s="9">
        <f t="shared" si="390"/>
        <v>342.44</v>
      </c>
      <c r="T1385" s="9">
        <f t="shared" si="391"/>
        <v>54.8</v>
      </c>
      <c r="U1385" s="66">
        <f t="shared" si="402"/>
        <v>428</v>
      </c>
      <c r="V1385" s="9">
        <f t="shared" si="403"/>
        <v>513.6</v>
      </c>
      <c r="W1385" s="67">
        <f t="shared" si="404"/>
        <v>192</v>
      </c>
      <c r="Y1385" s="69">
        <f>VLOOKUP(D1385,Sheet2!P:Q,2,FALSE)</f>
        <v>105</v>
      </c>
      <c r="AB1385" s="4" t="str">
        <f>IF('表格编辑 '!D1652="monster","普通","BOSS")</f>
        <v>普通</v>
      </c>
      <c r="AD1385" s="50">
        <f>VLOOKUP(D1385,映射!AK:AL,2,FALSE)</f>
        <v>4</v>
      </c>
      <c r="AE1385" s="50" t="s">
        <v>37</v>
      </c>
      <c r="AF1385" s="4">
        <f>VLOOKUP(AE1385,映射!AN:AO,2,FALSE)</f>
        <v>2</v>
      </c>
      <c r="AG1385" s="50">
        <v>2</v>
      </c>
      <c r="AH1385" s="70">
        <v>1</v>
      </c>
      <c r="AI1385" s="16">
        <f t="shared" si="392"/>
        <v>31084</v>
      </c>
      <c r="AJ1385" s="16">
        <f t="shared" si="393"/>
        <v>10035</v>
      </c>
      <c r="AK1385" s="16">
        <f t="shared" si="394"/>
        <v>49</v>
      </c>
      <c r="AL1385" s="16" t="str">
        <f t="shared" si="395"/>
        <v>鬼灵</v>
      </c>
      <c r="AM1385" s="16">
        <f t="shared" si="396"/>
        <v>6848</v>
      </c>
      <c r="AN1385" s="16">
        <f t="shared" si="397"/>
        <v>1256</v>
      </c>
      <c r="AO1385" s="16">
        <f t="shared" si="405"/>
        <v>5592</v>
      </c>
      <c r="AP1385" s="16">
        <f t="shared" si="398"/>
        <v>6220</v>
      </c>
      <c r="AQ1385" s="16">
        <f t="shared" si="399"/>
        <v>2076</v>
      </c>
      <c r="AR1385" s="16">
        <f t="shared" si="400"/>
        <v>209</v>
      </c>
      <c r="AS1385" s="16"/>
      <c r="AT1385" s="16">
        <v>121.8</v>
      </c>
      <c r="AU1385" s="16">
        <v>114.6</v>
      </c>
      <c r="AV1385" s="16">
        <v>45.4</v>
      </c>
      <c r="AW1385" s="16"/>
    </row>
    <row r="1386" spans="1:49">
      <c r="A1386" s="62">
        <f>'表格编辑 '!A1653</f>
        <v>31085</v>
      </c>
      <c r="B1386" s="62">
        <f>'表格编辑 '!B1653</f>
        <v>10035</v>
      </c>
      <c r="C1386" s="62" t="str">
        <f>VLOOKUP(B1386,映射!A:B,2,FALSE)</f>
        <v>鬼灵</v>
      </c>
      <c r="D1386" s="62">
        <f>'表格编辑 '!E1653</f>
        <v>49</v>
      </c>
      <c r="E1386" s="62">
        <f>ROUNDUP((VLOOKUP(B1386,Sheet1!U:AA,3,FALSE)-2)*(0.042*(D1386-1)+0.2)+0.4,0)</f>
        <v>16</v>
      </c>
      <c r="F1386" s="62">
        <f>ROUNDUP((VLOOKUP(B1386,Sheet1!U:AA,4,FALSE)-2)*(0.042*(D1386-1)+0.2)+0.4,0)</f>
        <v>43</v>
      </c>
      <c r="G1386" s="62">
        <f>ROUNDUP((VLOOKUP(B1386,Sheet1!U:AA,5,FALSE)-2)*(0.042*(D1386-1)+0.2)+0.4,0)</f>
        <v>56</v>
      </c>
      <c r="H1386" s="62">
        <f>ROUNDUP((VLOOKUP(B1386,Sheet1!U:AA,6,FALSE)-2)*(0.042*(D1386-1)+0.2)+0.4,0)</f>
        <v>52</v>
      </c>
      <c r="I1386" s="62">
        <f>ROUNDUP((VLOOKUP(B1386,Sheet1!U:AA,7,FALSE)-2)*(0.042*(D1386-1)+0.2)+0.4,0)</f>
        <v>70</v>
      </c>
      <c r="J1386" s="62">
        <f>E1386*8+F1386*2+G1386*3+H1386*3+I1386*1+VLOOKUP(B1386,Sheet1!AU:AZ,2,FALSE)</f>
        <v>628</v>
      </c>
      <c r="K1386" s="62">
        <f>E1386*1+F1386*2+G1386*2+H1386*2+I1386*10+VLOOKUP(B1386,Sheet1!AU:AZ,3,FALSE)</f>
        <v>1038</v>
      </c>
      <c r="L1386" s="62">
        <f>E1386*0.1+F1386*2+G1386*0.2+H1386*0.26+I1386*0.1+VLOOKUP(B1386,Sheet1!AU:AZ,4,FALSE)</f>
        <v>139.32</v>
      </c>
      <c r="M1386" s="62">
        <f>E1386*0.1+F1386*0.2+G1386*2+H1386*0.2+I1386*0.1+VLOOKUP(B1386,Sheet1!AU:AZ,5,FALSE)</f>
        <v>159.6</v>
      </c>
      <c r="N1386" s="62">
        <f>E1386*0.1+F1386*0.2+G1386*0.2+H1386*2+I1386*0.1+VLOOKUP(B1386,Sheet1!AU:AZ,6,FALSE)</f>
        <v>152.4</v>
      </c>
      <c r="O1386" s="62">
        <f t="shared" si="406"/>
        <v>52.9</v>
      </c>
      <c r="P1386" s="62">
        <f t="shared" si="407"/>
        <v>6.3</v>
      </c>
      <c r="R1386" s="9">
        <f t="shared" si="401"/>
        <v>49</v>
      </c>
      <c r="S1386" s="9">
        <f t="shared" si="390"/>
        <v>342.44</v>
      </c>
      <c r="T1386" s="9">
        <f t="shared" si="391"/>
        <v>54.8</v>
      </c>
      <c r="U1386" s="66">
        <f t="shared" si="402"/>
        <v>428</v>
      </c>
      <c r="V1386" s="9">
        <f t="shared" si="403"/>
        <v>513.6</v>
      </c>
      <c r="W1386" s="67">
        <f t="shared" si="404"/>
        <v>192</v>
      </c>
      <c r="Y1386" s="69">
        <f>VLOOKUP(D1386,Sheet2!P:Q,2,FALSE)</f>
        <v>105</v>
      </c>
      <c r="AB1386" s="4" t="str">
        <f>IF('表格编辑 '!D1653="monster","普通","BOSS")</f>
        <v>普通</v>
      </c>
      <c r="AD1386" s="50">
        <f>VLOOKUP(D1386,映射!AK:AL,2,FALSE)</f>
        <v>4</v>
      </c>
      <c r="AE1386" s="50" t="s">
        <v>37</v>
      </c>
      <c r="AF1386" s="4">
        <f>VLOOKUP(AE1386,映射!AN:AO,2,FALSE)</f>
        <v>2</v>
      </c>
      <c r="AG1386" s="50">
        <v>2</v>
      </c>
      <c r="AH1386" s="70">
        <v>1</v>
      </c>
      <c r="AI1386" s="16">
        <f t="shared" si="392"/>
        <v>31085</v>
      </c>
      <c r="AJ1386" s="16">
        <f t="shared" si="393"/>
        <v>10035</v>
      </c>
      <c r="AK1386" s="16">
        <f t="shared" si="394"/>
        <v>49</v>
      </c>
      <c r="AL1386" s="16" t="str">
        <f t="shared" si="395"/>
        <v>鬼灵</v>
      </c>
      <c r="AM1386" s="16">
        <f t="shared" si="396"/>
        <v>6848</v>
      </c>
      <c r="AN1386" s="16">
        <f t="shared" si="397"/>
        <v>1256</v>
      </c>
      <c r="AO1386" s="16">
        <f t="shared" si="405"/>
        <v>5592</v>
      </c>
      <c r="AP1386" s="16">
        <f t="shared" si="398"/>
        <v>6220</v>
      </c>
      <c r="AQ1386" s="16">
        <f t="shared" si="399"/>
        <v>2076</v>
      </c>
      <c r="AR1386" s="16">
        <f t="shared" si="400"/>
        <v>209</v>
      </c>
      <c r="AS1386" s="16"/>
      <c r="AT1386" s="16">
        <v>121.8</v>
      </c>
      <c r="AU1386" s="16">
        <v>114.6</v>
      </c>
      <c r="AV1386" s="16">
        <v>45.4</v>
      </c>
      <c r="AW1386" s="16"/>
    </row>
    <row r="1387" spans="1:49">
      <c r="A1387" s="62">
        <f>'表格编辑 '!A1654</f>
        <v>31086</v>
      </c>
      <c r="B1387" s="62">
        <f>'表格编辑 '!B1654</f>
        <v>10101</v>
      </c>
      <c r="C1387" s="62" t="str">
        <f>VLOOKUP(B1387,映射!A:B,2,FALSE)</f>
        <v>风精</v>
      </c>
      <c r="D1387" s="62">
        <f>'表格编辑 '!E1654</f>
        <v>49</v>
      </c>
      <c r="E1387" s="62">
        <f>ROUNDUP((VLOOKUP(B1387,Sheet1!U:AA,3,FALSE)-2)*(0.042*(D1387-1)+0.2)+0.4,0)</f>
        <v>63</v>
      </c>
      <c r="F1387" s="62">
        <f>ROUNDUP((VLOOKUP(B1387,Sheet1!U:AA,4,FALSE)-2)*(0.042*(D1387-1)+0.2)+0.4,0)</f>
        <v>63</v>
      </c>
      <c r="G1387" s="62">
        <f>ROUNDUP((VLOOKUP(B1387,Sheet1!U:AA,5,FALSE)-2)*(0.042*(D1387-1)+0.2)+0.4,0)</f>
        <v>41</v>
      </c>
      <c r="H1387" s="62">
        <f>ROUNDUP((VLOOKUP(B1387,Sheet1!U:AA,6,FALSE)-2)*(0.042*(D1387-1)+0.2)+0.4,0)</f>
        <v>63</v>
      </c>
      <c r="I1387" s="62">
        <f>ROUNDUP((VLOOKUP(B1387,Sheet1!U:AA,7,FALSE)-2)*(0.042*(D1387-1)+0.2)+0.4,0)</f>
        <v>63</v>
      </c>
      <c r="J1387" s="62">
        <f>E1387*8+F1387*2+G1387*3+H1387*3+I1387*1+VLOOKUP(B1387,Sheet1!AU:AZ,2,FALSE)</f>
        <v>1073</v>
      </c>
      <c r="K1387" s="62">
        <f>E1387*1+F1387*2+G1387*2+H1387*2+I1387*10+VLOOKUP(B1387,Sheet1!AU:AZ,3,FALSE)</f>
        <v>1078</v>
      </c>
      <c r="L1387" s="62">
        <f>E1387*0.1+F1387*2+G1387*0.2+H1387*0.26+I1387*0.1+VLOOKUP(B1387,Sheet1!AU:AZ,4,FALSE)</f>
        <v>197.18</v>
      </c>
      <c r="M1387" s="62">
        <f>E1387*0.1+F1387*0.2+G1387*2+H1387*0.2+I1387*0.1+VLOOKUP(B1387,Sheet1!AU:AZ,5,FALSE)</f>
        <v>142.8</v>
      </c>
      <c r="N1387" s="62">
        <f>E1387*0.1+F1387*0.2+G1387*0.2+H1387*2+I1387*0.1+VLOOKUP(B1387,Sheet1!AU:AZ,6,FALSE)</f>
        <v>200.4</v>
      </c>
      <c r="O1387" s="62">
        <f t="shared" si="406"/>
        <v>27.1</v>
      </c>
      <c r="P1387" s="62">
        <f t="shared" si="407"/>
        <v>46.3</v>
      </c>
      <c r="R1387" s="9">
        <f t="shared" si="401"/>
        <v>49</v>
      </c>
      <c r="S1387" s="9">
        <f t="shared" si="390"/>
        <v>342.44</v>
      </c>
      <c r="T1387" s="9">
        <f t="shared" si="391"/>
        <v>54.8</v>
      </c>
      <c r="U1387" s="66">
        <f t="shared" si="402"/>
        <v>456</v>
      </c>
      <c r="V1387" s="9">
        <f t="shared" si="403"/>
        <v>547.2</v>
      </c>
      <c r="W1387" s="67">
        <f t="shared" si="404"/>
        <v>323</v>
      </c>
      <c r="Y1387" s="69">
        <f>VLOOKUP(D1387,Sheet2!P:Q,2,FALSE)</f>
        <v>105</v>
      </c>
      <c r="AB1387" s="4" t="str">
        <f>IF('表格编辑 '!D1654="monster","普通","BOSS")</f>
        <v>普通</v>
      </c>
      <c r="AD1387" s="50">
        <f>VLOOKUP(D1387,映射!AK:AL,2,FALSE)</f>
        <v>4</v>
      </c>
      <c r="AE1387" s="50" t="s">
        <v>37</v>
      </c>
      <c r="AF1387" s="4">
        <f>VLOOKUP(AE1387,映射!AN:AO,2,FALSE)</f>
        <v>2</v>
      </c>
      <c r="AG1387" s="50">
        <v>2</v>
      </c>
      <c r="AH1387" s="70">
        <v>1</v>
      </c>
      <c r="AI1387" s="16">
        <f t="shared" si="392"/>
        <v>31086</v>
      </c>
      <c r="AJ1387" s="16">
        <f t="shared" si="393"/>
        <v>10101</v>
      </c>
      <c r="AK1387" s="16">
        <f t="shared" si="394"/>
        <v>49</v>
      </c>
      <c r="AL1387" s="16" t="str">
        <f t="shared" si="395"/>
        <v>风精</v>
      </c>
      <c r="AM1387" s="16">
        <f t="shared" si="396"/>
        <v>7296</v>
      </c>
      <c r="AN1387" s="16">
        <f t="shared" si="397"/>
        <v>2146</v>
      </c>
      <c r="AO1387" s="16">
        <f t="shared" si="405"/>
        <v>5150</v>
      </c>
      <c r="AP1387" s="16">
        <f t="shared" si="398"/>
        <v>6223</v>
      </c>
      <c r="AQ1387" s="16">
        <f t="shared" si="399"/>
        <v>2156</v>
      </c>
      <c r="AR1387" s="16">
        <f t="shared" si="400"/>
        <v>296</v>
      </c>
      <c r="AS1387" s="16"/>
      <c r="AT1387" s="16">
        <v>117</v>
      </c>
      <c r="AU1387" s="16">
        <v>117</v>
      </c>
      <c r="AV1387" s="16">
        <v>22.5</v>
      </c>
      <c r="AW1387" s="16"/>
    </row>
    <row r="1388" spans="1:49">
      <c r="A1388" s="62">
        <f>'表格编辑 '!A1655</f>
        <v>31087</v>
      </c>
      <c r="B1388" s="62">
        <f>'表格编辑 '!B1655</f>
        <v>10152</v>
      </c>
      <c r="C1388" s="62" t="str">
        <f>VLOOKUP(B1388,映射!A:B,2,FALSE)</f>
        <v>盗贼</v>
      </c>
      <c r="D1388" s="62">
        <f>'表格编辑 '!E1655</f>
        <v>49</v>
      </c>
      <c r="E1388" s="62">
        <f>ROUNDUP((VLOOKUP(B1388,Sheet1!U:AA,3,FALSE)-2)*(0.042*(D1388-1)+0.2)+0.4,0)</f>
        <v>47</v>
      </c>
      <c r="F1388" s="62">
        <f>ROUNDUP((VLOOKUP(B1388,Sheet1!U:AA,4,FALSE)-2)*(0.042*(D1388-1)+0.2)+0.4,0)</f>
        <v>59</v>
      </c>
      <c r="G1388" s="62">
        <f>ROUNDUP((VLOOKUP(B1388,Sheet1!U:AA,5,FALSE)-2)*(0.042*(D1388-1)+0.2)+0.4,0)</f>
        <v>50</v>
      </c>
      <c r="H1388" s="62">
        <f>ROUNDUP((VLOOKUP(B1388,Sheet1!U:AA,6,FALSE)-2)*(0.042*(D1388-1)+0.2)+0.4,0)</f>
        <v>74</v>
      </c>
      <c r="I1388" s="62">
        <f>ROUNDUP((VLOOKUP(B1388,Sheet1!U:AA,7,FALSE)-2)*(0.042*(D1388-1)+0.2)+0.4,0)</f>
        <v>23</v>
      </c>
      <c r="J1388" s="62">
        <f>E1388*8+F1388*2+G1388*3+H1388*3+I1388*1+VLOOKUP(B1388,Sheet1!AU:AZ,2,FALSE)</f>
        <v>940</v>
      </c>
      <c r="K1388" s="62">
        <f>E1388*1+F1388*2+G1388*2+H1388*2+I1388*10+VLOOKUP(B1388,Sheet1!AU:AZ,3,FALSE)</f>
        <v>663</v>
      </c>
      <c r="L1388" s="62">
        <f>E1388*0.1+F1388*2+G1388*0.2+H1388*0.26+I1388*0.1+VLOOKUP(B1388,Sheet1!AU:AZ,4,FALSE)</f>
        <v>185.24</v>
      </c>
      <c r="M1388" s="62">
        <f>E1388*0.1+F1388*0.2+G1388*2+H1388*0.2+I1388*0.1+VLOOKUP(B1388,Sheet1!AU:AZ,5,FALSE)</f>
        <v>160.6</v>
      </c>
      <c r="N1388" s="62">
        <f>E1388*0.1+F1388*0.2+G1388*0.2+H1388*2+I1388*0.1+VLOOKUP(B1388,Sheet1!AU:AZ,6,FALSE)</f>
        <v>230.8</v>
      </c>
      <c r="O1388" s="62">
        <f t="shared" si="406"/>
        <v>1</v>
      </c>
      <c r="P1388" s="62">
        <f t="shared" si="407"/>
        <v>39.2</v>
      </c>
      <c r="R1388" s="9">
        <f t="shared" si="401"/>
        <v>49</v>
      </c>
      <c r="S1388" s="9">
        <f t="shared" si="390"/>
        <v>342.44</v>
      </c>
      <c r="T1388" s="9">
        <f t="shared" si="391"/>
        <v>54.8</v>
      </c>
      <c r="U1388" s="66">
        <f t="shared" si="402"/>
        <v>427</v>
      </c>
      <c r="V1388" s="9">
        <f t="shared" si="403"/>
        <v>512.4</v>
      </c>
      <c r="W1388" s="67">
        <f t="shared" si="404"/>
        <v>295</v>
      </c>
      <c r="Y1388" s="69">
        <f>VLOOKUP(D1388,Sheet2!P:Q,2,FALSE)</f>
        <v>105</v>
      </c>
      <c r="AB1388" s="4" t="str">
        <f>IF('表格编辑 '!D1655="monster","普通","BOSS")</f>
        <v>普通</v>
      </c>
      <c r="AD1388" s="50">
        <f>VLOOKUP(D1388,映射!AK:AL,2,FALSE)</f>
        <v>4</v>
      </c>
      <c r="AE1388" s="50" t="s">
        <v>37</v>
      </c>
      <c r="AF1388" s="4">
        <f>VLOOKUP(AE1388,映射!AN:AO,2,FALSE)</f>
        <v>2</v>
      </c>
      <c r="AG1388" s="50">
        <v>2</v>
      </c>
      <c r="AH1388" s="70">
        <v>1</v>
      </c>
      <c r="AI1388" s="16">
        <f t="shared" si="392"/>
        <v>31087</v>
      </c>
      <c r="AJ1388" s="16">
        <f t="shared" si="393"/>
        <v>10152</v>
      </c>
      <c r="AK1388" s="16">
        <f t="shared" si="394"/>
        <v>49</v>
      </c>
      <c r="AL1388" s="16" t="str">
        <f t="shared" si="395"/>
        <v>盗贼</v>
      </c>
      <c r="AM1388" s="16">
        <f t="shared" si="396"/>
        <v>6832</v>
      </c>
      <c r="AN1388" s="16">
        <f t="shared" si="397"/>
        <v>1880</v>
      </c>
      <c r="AO1388" s="16">
        <f t="shared" si="405"/>
        <v>4952</v>
      </c>
      <c r="AP1388" s="16">
        <f t="shared" si="398"/>
        <v>5892</v>
      </c>
      <c r="AQ1388" s="16">
        <f t="shared" si="399"/>
        <v>1326</v>
      </c>
      <c r="AR1388" s="16">
        <f t="shared" si="400"/>
        <v>278</v>
      </c>
      <c r="AS1388" s="16"/>
      <c r="AT1388" s="16">
        <v>102.1</v>
      </c>
      <c r="AU1388" s="16">
        <v>141.7</v>
      </c>
      <c r="AV1388" s="16">
        <v>0.100000000000001</v>
      </c>
      <c r="AW1388" s="16"/>
    </row>
    <row r="1389" spans="1:49">
      <c r="A1389" s="62">
        <f>'表格编辑 '!A1656</f>
        <v>31088</v>
      </c>
      <c r="B1389" s="62">
        <f>'表格编辑 '!B1656</f>
        <v>10100</v>
      </c>
      <c r="C1389" s="62" t="str">
        <f>VLOOKUP(B1389,映射!A:B,2,FALSE)</f>
        <v>火精</v>
      </c>
      <c r="D1389" s="62">
        <f>'表格编辑 '!E1656</f>
        <v>49</v>
      </c>
      <c r="E1389" s="62">
        <f>ROUNDUP((VLOOKUP(B1389,Sheet1!U:AA,3,FALSE)-2)*(0.042*(D1389-1)+0.2)+0.4,0)</f>
        <v>63</v>
      </c>
      <c r="F1389" s="62">
        <f>ROUNDUP((VLOOKUP(B1389,Sheet1!U:AA,4,FALSE)-2)*(0.042*(D1389-1)+0.2)+0.4,0)</f>
        <v>41</v>
      </c>
      <c r="G1389" s="62">
        <f>ROUNDUP((VLOOKUP(B1389,Sheet1!U:AA,5,FALSE)-2)*(0.042*(D1389-1)+0.2)+0.4,0)</f>
        <v>63</v>
      </c>
      <c r="H1389" s="62">
        <f>ROUNDUP((VLOOKUP(B1389,Sheet1!U:AA,6,FALSE)-2)*(0.042*(D1389-1)+0.2)+0.4,0)</f>
        <v>63</v>
      </c>
      <c r="I1389" s="62">
        <f>ROUNDUP((VLOOKUP(B1389,Sheet1!U:AA,7,FALSE)-2)*(0.042*(D1389-1)+0.2)+0.4,0)</f>
        <v>63</v>
      </c>
      <c r="J1389" s="62">
        <f>E1389*8+F1389*2+G1389*3+H1389*3+I1389*1+VLOOKUP(B1389,Sheet1!AU:AZ,2,FALSE)</f>
        <v>1095</v>
      </c>
      <c r="K1389" s="62">
        <f>E1389*1+F1389*2+G1389*2+H1389*2+I1389*10+VLOOKUP(B1389,Sheet1!AU:AZ,3,FALSE)</f>
        <v>1078</v>
      </c>
      <c r="L1389" s="62">
        <f>E1389*0.1+F1389*2+G1389*0.2+H1389*0.26+I1389*0.1+VLOOKUP(B1389,Sheet1!AU:AZ,4,FALSE)</f>
        <v>146.58</v>
      </c>
      <c r="M1389" s="62">
        <f>E1389*0.1+F1389*0.2+G1389*2+H1389*0.2+I1389*0.1+VLOOKUP(B1389,Sheet1!AU:AZ,5,FALSE)</f>
        <v>193.4</v>
      </c>
      <c r="N1389" s="62">
        <f>E1389*0.1+F1389*0.2+G1389*0.2+H1389*2+I1389*0.1+VLOOKUP(B1389,Sheet1!AU:AZ,6,FALSE)</f>
        <v>200.4</v>
      </c>
      <c r="O1389" s="62">
        <f t="shared" si="406"/>
        <v>33.7</v>
      </c>
      <c r="P1389" s="62">
        <f t="shared" si="407"/>
        <v>46.3</v>
      </c>
      <c r="R1389" s="9">
        <f t="shared" si="401"/>
        <v>49</v>
      </c>
      <c r="S1389" s="9">
        <f t="shared" si="390"/>
        <v>342.44</v>
      </c>
      <c r="T1389" s="9">
        <f t="shared" si="391"/>
        <v>54.8</v>
      </c>
      <c r="U1389" s="66">
        <f t="shared" si="402"/>
        <v>381</v>
      </c>
      <c r="V1389" s="9">
        <f t="shared" si="403"/>
        <v>457.2</v>
      </c>
      <c r="W1389" s="67">
        <f t="shared" si="404"/>
        <v>208</v>
      </c>
      <c r="Y1389" s="69">
        <f>VLOOKUP(D1389,Sheet2!P:Q,2,FALSE)</f>
        <v>105</v>
      </c>
      <c r="AB1389" s="4" t="str">
        <f>IF('表格编辑 '!D1656="monster","普通","BOSS")</f>
        <v>普通</v>
      </c>
      <c r="AD1389" s="50">
        <f>VLOOKUP(D1389,映射!AK:AL,2,FALSE)</f>
        <v>4</v>
      </c>
      <c r="AE1389" s="50" t="s">
        <v>37</v>
      </c>
      <c r="AF1389" s="4">
        <f>VLOOKUP(AE1389,映射!AN:AO,2,FALSE)</f>
        <v>2</v>
      </c>
      <c r="AG1389" s="50">
        <v>2</v>
      </c>
      <c r="AH1389" s="70">
        <v>1</v>
      </c>
      <c r="AI1389" s="16">
        <f t="shared" si="392"/>
        <v>31088</v>
      </c>
      <c r="AJ1389" s="16">
        <f t="shared" si="393"/>
        <v>10100</v>
      </c>
      <c r="AK1389" s="16">
        <f t="shared" si="394"/>
        <v>49</v>
      </c>
      <c r="AL1389" s="16" t="str">
        <f t="shared" si="395"/>
        <v>火精</v>
      </c>
      <c r="AM1389" s="16">
        <f t="shared" si="396"/>
        <v>6096</v>
      </c>
      <c r="AN1389" s="16">
        <f t="shared" si="397"/>
        <v>2190</v>
      </c>
      <c r="AO1389" s="16">
        <f t="shared" si="405"/>
        <v>3906</v>
      </c>
      <c r="AP1389" s="16">
        <f t="shared" si="398"/>
        <v>5001</v>
      </c>
      <c r="AQ1389" s="16">
        <f t="shared" si="399"/>
        <v>2156</v>
      </c>
      <c r="AR1389" s="16">
        <f t="shared" si="400"/>
        <v>220</v>
      </c>
      <c r="AS1389" s="16"/>
      <c r="AT1389" s="16">
        <v>117</v>
      </c>
      <c r="AU1389" s="16">
        <v>117</v>
      </c>
      <c r="AV1389" s="16">
        <v>22.5</v>
      </c>
      <c r="AW1389" s="16"/>
    </row>
    <row r="1390" spans="1:49">
      <c r="A1390" s="62">
        <f>'表格编辑 '!A1657</f>
        <v>31089</v>
      </c>
      <c r="B1390" s="62">
        <f>'表格编辑 '!B1657</f>
        <v>10020</v>
      </c>
      <c r="C1390" s="62" t="str">
        <f>VLOOKUP(B1390,映射!A:B,2,FALSE)</f>
        <v>地狱看门犬</v>
      </c>
      <c r="D1390" s="62">
        <f>'表格编辑 '!E1657</f>
        <v>49</v>
      </c>
      <c r="E1390" s="62">
        <f>ROUNDUP((VLOOKUP(B1390,Sheet1!U:AA,3,FALSE)-2)*(0.042*(D1390-1)+0.2)+0.4,0)</f>
        <v>76</v>
      </c>
      <c r="F1390" s="62">
        <f>ROUNDUP((VLOOKUP(B1390,Sheet1!U:AA,4,FALSE)-2)*(0.042*(D1390-1)+0.2)+0.4,0)</f>
        <v>87</v>
      </c>
      <c r="G1390" s="62">
        <f>ROUNDUP((VLOOKUP(B1390,Sheet1!U:AA,5,FALSE)-2)*(0.042*(D1390-1)+0.2)+0.4,0)</f>
        <v>45</v>
      </c>
      <c r="H1390" s="62">
        <f>ROUNDUP((VLOOKUP(B1390,Sheet1!U:AA,6,FALSE)-2)*(0.042*(D1390-1)+0.2)+0.4,0)</f>
        <v>70</v>
      </c>
      <c r="I1390" s="62">
        <f>ROUNDUP((VLOOKUP(B1390,Sheet1!U:AA,7,FALSE)-2)*(0.042*(D1390-1)+0.2)+0.4,0)</f>
        <v>36</v>
      </c>
      <c r="J1390" s="62">
        <f>E1390*8+F1390*2+G1390*3+H1390*3+I1390*1+VLOOKUP(B1390,Sheet1!AU:AZ,2,FALSE)</f>
        <v>1257</v>
      </c>
      <c r="K1390" s="62">
        <f>E1390*1+F1390*2+G1390*2+H1390*2+I1390*10+VLOOKUP(B1390,Sheet1!AU:AZ,3,FALSE)</f>
        <v>875</v>
      </c>
      <c r="L1390" s="62">
        <f>E1390*0.1+F1390*2+G1390*0.2+H1390*0.26+I1390*0.1+VLOOKUP(B1390,Sheet1!AU:AZ,4,FALSE)</f>
        <v>265.4</v>
      </c>
      <c r="M1390" s="62">
        <f>E1390*0.1+F1390*0.2+G1390*2+H1390*0.2+I1390*0.1+VLOOKUP(B1390,Sheet1!AU:AZ,5,FALSE)</f>
        <v>161.6</v>
      </c>
      <c r="N1390" s="62">
        <f>E1390*0.1+F1390*0.2+G1390*0.2+H1390*2+I1390*0.1+VLOOKUP(B1390,Sheet1!AU:AZ,6,FALSE)</f>
        <v>226.6</v>
      </c>
      <c r="O1390" s="62">
        <f t="shared" si="406"/>
        <v>-0.699999999999999</v>
      </c>
      <c r="P1390" s="62">
        <f t="shared" si="407"/>
        <v>58</v>
      </c>
      <c r="R1390" s="9">
        <f t="shared" si="401"/>
        <v>49</v>
      </c>
      <c r="S1390" s="9">
        <f t="shared" si="390"/>
        <v>342.44</v>
      </c>
      <c r="T1390" s="9">
        <f t="shared" si="391"/>
        <v>54.8</v>
      </c>
      <c r="U1390" s="66">
        <f t="shared" si="402"/>
        <v>425</v>
      </c>
      <c r="V1390" s="9">
        <f t="shared" si="403"/>
        <v>510</v>
      </c>
      <c r="W1390" s="67">
        <f t="shared" si="404"/>
        <v>492</v>
      </c>
      <c r="Y1390" s="69">
        <f>VLOOKUP(D1390,Sheet2!P:Q,2,FALSE)</f>
        <v>105</v>
      </c>
      <c r="AB1390" s="4" t="str">
        <f>IF('表格编辑 '!D1657="monster","普通","BOSS")</f>
        <v>普通</v>
      </c>
      <c r="AD1390" s="50">
        <f>VLOOKUP(D1390,映射!AK:AL,2,FALSE)</f>
        <v>4</v>
      </c>
      <c r="AE1390" s="50" t="s">
        <v>37</v>
      </c>
      <c r="AF1390" s="4">
        <f>VLOOKUP(AE1390,映射!AN:AO,2,FALSE)</f>
        <v>2</v>
      </c>
      <c r="AG1390" s="50">
        <v>2</v>
      </c>
      <c r="AH1390" s="70">
        <v>1</v>
      </c>
      <c r="AI1390" s="16">
        <f t="shared" si="392"/>
        <v>31089</v>
      </c>
      <c r="AJ1390" s="16">
        <f t="shared" si="393"/>
        <v>10020</v>
      </c>
      <c r="AK1390" s="16">
        <f t="shared" si="394"/>
        <v>49</v>
      </c>
      <c r="AL1390" s="16" t="str">
        <f t="shared" si="395"/>
        <v>地狱看门犬</v>
      </c>
      <c r="AM1390" s="16">
        <f t="shared" si="396"/>
        <v>6800</v>
      </c>
      <c r="AN1390" s="16">
        <f t="shared" si="397"/>
        <v>2514</v>
      </c>
      <c r="AO1390" s="16">
        <f t="shared" si="405"/>
        <v>4286</v>
      </c>
      <c r="AP1390" s="16">
        <f t="shared" si="398"/>
        <v>5543</v>
      </c>
      <c r="AQ1390" s="16">
        <f t="shared" si="399"/>
        <v>1750</v>
      </c>
      <c r="AR1390" s="16">
        <f t="shared" si="400"/>
        <v>399</v>
      </c>
      <c r="AS1390" s="16"/>
      <c r="AT1390" s="16">
        <v>69.3</v>
      </c>
      <c r="AU1390" s="16">
        <v>107.1</v>
      </c>
      <c r="AV1390" s="16">
        <v>4.8</v>
      </c>
      <c r="AW1390" s="16"/>
    </row>
    <row r="1391" spans="1:49">
      <c r="A1391" s="62">
        <f>'表格编辑 '!A1658</f>
        <v>31090</v>
      </c>
      <c r="B1391" s="62">
        <f>'表格编辑 '!B1658</f>
        <v>10073</v>
      </c>
      <c r="C1391" s="62" t="str">
        <f>VLOOKUP(B1391,映射!A:B,2,FALSE)</f>
        <v>土蜘蛛</v>
      </c>
      <c r="D1391" s="62">
        <f>'表格编辑 '!E1658</f>
        <v>49</v>
      </c>
      <c r="E1391" s="62">
        <f>ROUNDUP((VLOOKUP(B1391,Sheet1!U:AA,3,FALSE)-2)*(0.042*(D1391-1)+0.2)+0.4,0)</f>
        <v>54</v>
      </c>
      <c r="F1391" s="62">
        <f>ROUNDUP((VLOOKUP(B1391,Sheet1!U:AA,4,FALSE)-2)*(0.042*(D1391-1)+0.2)+0.4,0)</f>
        <v>30</v>
      </c>
      <c r="G1391" s="62">
        <f>ROUNDUP((VLOOKUP(B1391,Sheet1!U:AA,5,FALSE)-2)*(0.042*(D1391-1)+0.2)+0.4,0)</f>
        <v>36</v>
      </c>
      <c r="H1391" s="62">
        <f>ROUNDUP((VLOOKUP(B1391,Sheet1!U:AA,6,FALSE)-2)*(0.042*(D1391-1)+0.2)+0.4,0)</f>
        <v>59</v>
      </c>
      <c r="I1391" s="62">
        <f>ROUNDUP((VLOOKUP(B1391,Sheet1!U:AA,7,FALSE)-2)*(0.042*(D1391-1)+0.2)+0.4,0)</f>
        <v>47</v>
      </c>
      <c r="J1391" s="62">
        <f>E1391*8+F1391*2+G1391*3+H1391*3+I1391*1+VLOOKUP(B1391,Sheet1!AU:AZ,2,FALSE)</f>
        <v>879</v>
      </c>
      <c r="K1391" s="62">
        <f>E1391*1+F1391*2+G1391*2+H1391*2+I1391*10+VLOOKUP(B1391,Sheet1!AU:AZ,3,FALSE)</f>
        <v>810</v>
      </c>
      <c r="L1391" s="62">
        <f>E1391*0.1+F1391*2+G1391*0.2+H1391*0.26+I1391*0.1+VLOOKUP(B1391,Sheet1!AU:AZ,4,FALSE)</f>
        <v>108.64</v>
      </c>
      <c r="M1391" s="62">
        <f>E1391*0.1+F1391*0.2+G1391*2+H1391*0.2+I1391*0.1+VLOOKUP(B1391,Sheet1!AU:AZ,5,FALSE)</f>
        <v>117.9</v>
      </c>
      <c r="N1391" s="62">
        <f>E1391*0.1+F1391*0.2+G1391*0.2+H1391*2+I1391*0.1+VLOOKUP(B1391,Sheet1!AU:AZ,6,FALSE)</f>
        <v>186.3</v>
      </c>
      <c r="O1391" s="62">
        <f t="shared" si="406"/>
        <v>19.7</v>
      </c>
      <c r="P1391" s="62">
        <f t="shared" si="407"/>
        <v>43.7</v>
      </c>
      <c r="R1391" s="9">
        <f t="shared" si="401"/>
        <v>49</v>
      </c>
      <c r="S1391" s="9">
        <f t="shared" si="390"/>
        <v>342.44</v>
      </c>
      <c r="T1391" s="9">
        <f t="shared" si="391"/>
        <v>54.8</v>
      </c>
      <c r="U1391" s="66">
        <f t="shared" si="402"/>
        <v>505</v>
      </c>
      <c r="V1391" s="9">
        <f t="shared" si="403"/>
        <v>606</v>
      </c>
      <c r="W1391" s="67">
        <f t="shared" si="404"/>
        <v>130</v>
      </c>
      <c r="Y1391" s="69">
        <f>VLOOKUP(D1391,Sheet2!P:Q,2,FALSE)</f>
        <v>105</v>
      </c>
      <c r="AB1391" s="4" t="str">
        <f>IF('表格编辑 '!D1658="monster","普通","BOSS")</f>
        <v>普通</v>
      </c>
      <c r="AD1391" s="50">
        <f>VLOOKUP(D1391,映射!AK:AL,2,FALSE)</f>
        <v>4</v>
      </c>
      <c r="AE1391" s="50" t="s">
        <v>37</v>
      </c>
      <c r="AF1391" s="4">
        <f>VLOOKUP(AE1391,映射!AN:AO,2,FALSE)</f>
        <v>2</v>
      </c>
      <c r="AG1391" s="50">
        <v>2</v>
      </c>
      <c r="AH1391" s="70">
        <v>1</v>
      </c>
      <c r="AI1391" s="16">
        <f t="shared" si="392"/>
        <v>31090</v>
      </c>
      <c r="AJ1391" s="16">
        <f t="shared" si="393"/>
        <v>10073</v>
      </c>
      <c r="AK1391" s="16">
        <f t="shared" si="394"/>
        <v>49</v>
      </c>
      <c r="AL1391" s="16" t="str">
        <f t="shared" si="395"/>
        <v>土蜘蛛</v>
      </c>
      <c r="AM1391" s="16">
        <f t="shared" si="396"/>
        <v>8080</v>
      </c>
      <c r="AN1391" s="16">
        <f t="shared" si="397"/>
        <v>1758</v>
      </c>
      <c r="AO1391" s="16">
        <f t="shared" si="405"/>
        <v>6322</v>
      </c>
      <c r="AP1391" s="16">
        <f t="shared" si="398"/>
        <v>7201</v>
      </c>
      <c r="AQ1391" s="16">
        <f t="shared" si="399"/>
        <v>1620</v>
      </c>
      <c r="AR1391" s="16">
        <f t="shared" si="400"/>
        <v>163</v>
      </c>
      <c r="AS1391" s="16"/>
      <c r="AT1391" s="16">
        <v>86.2</v>
      </c>
      <c r="AU1391" s="16">
        <v>102.4</v>
      </c>
      <c r="AV1391" s="16">
        <v>18.4</v>
      </c>
      <c r="AW1391" s="16"/>
    </row>
    <row r="1392" spans="1:49">
      <c r="A1392" s="62">
        <f>'表格编辑 '!A1659</f>
        <v>31091</v>
      </c>
      <c r="B1392" s="62">
        <f>'表格编辑 '!B1659</f>
        <v>10139</v>
      </c>
      <c r="C1392" s="62" t="str">
        <f>VLOOKUP(B1392,映射!A:B,2,FALSE)</f>
        <v>银色翼龙</v>
      </c>
      <c r="D1392" s="62">
        <f>'表格编辑 '!E1659</f>
        <v>49</v>
      </c>
      <c r="E1392" s="62">
        <f>ROUNDUP((VLOOKUP(B1392,Sheet1!U:AA,3,FALSE)-2)*(0.042*(D1392-1)+0.2)+0.4,0)</f>
        <v>67</v>
      </c>
      <c r="F1392" s="62">
        <f>ROUNDUP((VLOOKUP(B1392,Sheet1!U:AA,4,FALSE)-2)*(0.042*(D1392-1)+0.2)+0.4,0)</f>
        <v>63</v>
      </c>
      <c r="G1392" s="62">
        <f>ROUNDUP((VLOOKUP(B1392,Sheet1!U:AA,5,FALSE)-2)*(0.042*(D1392-1)+0.2)+0.4,0)</f>
        <v>54</v>
      </c>
      <c r="H1392" s="62">
        <f>ROUNDUP((VLOOKUP(B1392,Sheet1!U:AA,6,FALSE)-2)*(0.042*(D1392-1)+0.2)+0.4,0)</f>
        <v>39</v>
      </c>
      <c r="I1392" s="62">
        <f>ROUNDUP((VLOOKUP(B1392,Sheet1!U:AA,7,FALSE)-2)*(0.042*(D1392-1)+0.2)+0.4,0)</f>
        <v>36</v>
      </c>
      <c r="J1392" s="62">
        <f>E1392*8+F1392*2+G1392*3+H1392*3+I1392*1+VLOOKUP(B1392,Sheet1!AU:AZ,2,FALSE)</f>
        <v>997</v>
      </c>
      <c r="K1392" s="62">
        <f>E1392*1+F1392*2+G1392*2+H1392*2+I1392*10+VLOOKUP(B1392,Sheet1!AU:AZ,3,FALSE)</f>
        <v>759</v>
      </c>
      <c r="L1392" s="62">
        <f>E1392*0.1+F1392*2+G1392*0.2+H1392*0.26+I1392*0.1+VLOOKUP(B1392,Sheet1!AU:AZ,4,FALSE)</f>
        <v>177.24</v>
      </c>
      <c r="M1392" s="62">
        <f>E1392*0.1+F1392*0.2+G1392*2+H1392*0.2+I1392*0.1+VLOOKUP(B1392,Sheet1!AU:AZ,5,FALSE)</f>
        <v>158.7</v>
      </c>
      <c r="N1392" s="62">
        <f>E1392*0.1+F1392*0.2+G1392*0.2+H1392*2+I1392*0.1+VLOOKUP(B1392,Sheet1!AU:AZ,6,FALSE)</f>
        <v>131.7</v>
      </c>
      <c r="O1392" s="62">
        <f t="shared" si="406"/>
        <v>9.3</v>
      </c>
      <c r="P1392" s="62">
        <f t="shared" si="407"/>
        <v>46.1</v>
      </c>
      <c r="R1392" s="9">
        <f t="shared" si="401"/>
        <v>49</v>
      </c>
      <c r="S1392" s="9">
        <f t="shared" si="390"/>
        <v>342.44</v>
      </c>
      <c r="T1392" s="9">
        <f t="shared" si="391"/>
        <v>54.8</v>
      </c>
      <c r="U1392" s="66">
        <f t="shared" si="402"/>
        <v>430</v>
      </c>
      <c r="V1392" s="9">
        <f t="shared" si="403"/>
        <v>516</v>
      </c>
      <c r="W1392" s="67">
        <f t="shared" si="404"/>
        <v>276</v>
      </c>
      <c r="Y1392" s="69">
        <f>VLOOKUP(D1392,Sheet2!P:Q,2,FALSE)</f>
        <v>105</v>
      </c>
      <c r="AB1392" s="4" t="str">
        <f>IF('表格编辑 '!D1659="monster","普通","BOSS")</f>
        <v>普通</v>
      </c>
      <c r="AD1392" s="50">
        <f>VLOOKUP(D1392,映射!AK:AL,2,FALSE)</f>
        <v>4</v>
      </c>
      <c r="AE1392" s="50" t="s">
        <v>37</v>
      </c>
      <c r="AF1392" s="4">
        <f>VLOOKUP(AE1392,映射!AN:AO,2,FALSE)</f>
        <v>2</v>
      </c>
      <c r="AG1392" s="50">
        <v>2</v>
      </c>
      <c r="AH1392" s="70">
        <v>1</v>
      </c>
      <c r="AI1392" s="16">
        <f t="shared" si="392"/>
        <v>31091</v>
      </c>
      <c r="AJ1392" s="16">
        <f t="shared" si="393"/>
        <v>10139</v>
      </c>
      <c r="AK1392" s="16">
        <f t="shared" si="394"/>
        <v>49</v>
      </c>
      <c r="AL1392" s="16" t="str">
        <f t="shared" si="395"/>
        <v>银色翼龙</v>
      </c>
      <c r="AM1392" s="16">
        <f t="shared" si="396"/>
        <v>6880</v>
      </c>
      <c r="AN1392" s="16">
        <f t="shared" si="397"/>
        <v>1994</v>
      </c>
      <c r="AO1392" s="16">
        <f t="shared" si="405"/>
        <v>4886</v>
      </c>
      <c r="AP1392" s="16">
        <f t="shared" si="398"/>
        <v>5883</v>
      </c>
      <c r="AQ1392" s="16">
        <f t="shared" si="399"/>
        <v>1518</v>
      </c>
      <c r="AR1392" s="16">
        <f t="shared" si="400"/>
        <v>266</v>
      </c>
      <c r="AS1392" s="16"/>
      <c r="AT1392" s="16">
        <v>120.9</v>
      </c>
      <c r="AU1392" s="16">
        <v>97.5</v>
      </c>
      <c r="AV1392" s="16">
        <v>8.4</v>
      </c>
      <c r="AW1392" s="16"/>
    </row>
    <row r="1393" spans="1:49">
      <c r="A1393" s="62">
        <f>'表格编辑 '!A1660</f>
        <v>31092</v>
      </c>
      <c r="B1393" s="62">
        <f>'表格编辑 '!B1660</f>
        <v>10126</v>
      </c>
      <c r="C1393" s="62" t="str">
        <f>VLOOKUP(B1393,映射!A:B,2,FALSE)</f>
        <v>金怪</v>
      </c>
      <c r="D1393" s="62">
        <f>'表格编辑 '!E1660</f>
        <v>54</v>
      </c>
      <c r="E1393" s="62">
        <f>ROUNDUP((VLOOKUP(B1393,Sheet1!U:AA,3,FALSE)-2)*(0.042*(D1393-1)+0.2)+0.4,0)</f>
        <v>79</v>
      </c>
      <c r="F1393" s="62">
        <f>ROUNDUP((VLOOKUP(B1393,Sheet1!U:AA,4,FALSE)-2)*(0.042*(D1393-1)+0.2)+0.4,0)</f>
        <v>96</v>
      </c>
      <c r="G1393" s="62">
        <f>ROUNDUP((VLOOKUP(B1393,Sheet1!U:AA,5,FALSE)-2)*(0.042*(D1393-1)+0.2)+0.4,0)</f>
        <v>93</v>
      </c>
      <c r="H1393" s="62">
        <f>ROUNDUP((VLOOKUP(B1393,Sheet1!U:AA,6,FALSE)-2)*(0.042*(D1393-1)+0.2)+0.4,0)</f>
        <v>32</v>
      </c>
      <c r="I1393" s="62">
        <f>ROUNDUP((VLOOKUP(B1393,Sheet1!U:AA,7,FALSE)-2)*(0.042*(D1393-1)+0.2)+0.4,0)</f>
        <v>45</v>
      </c>
      <c r="J1393" s="62">
        <f>E1393*8+F1393*2+G1393*3+H1393*3+I1393*1+VLOOKUP(B1393,Sheet1!AU:AZ,2,FALSE)</f>
        <v>1334</v>
      </c>
      <c r="K1393" s="62">
        <f>E1393*1+F1393*2+G1393*2+H1393*2+I1393*10+VLOOKUP(B1393,Sheet1!AU:AZ,3,FALSE)</f>
        <v>1009</v>
      </c>
      <c r="L1393" s="62">
        <f>E1393*0.1+F1393*2+G1393*0.2+H1393*0.26+I1393*0.1+VLOOKUP(B1393,Sheet1!AU:AZ,4,FALSE)</f>
        <v>284.32</v>
      </c>
      <c r="M1393" s="62">
        <f>E1393*0.1+F1393*0.2+G1393*2+H1393*0.2+I1393*0.1+VLOOKUP(B1393,Sheet1!AU:AZ,5,FALSE)</f>
        <v>277</v>
      </c>
      <c r="N1393" s="62">
        <f>E1393*0.1+F1393*0.2+G1393*0.2+H1393*2+I1393*0.1+VLOOKUP(B1393,Sheet1!AU:AZ,6,FALSE)</f>
        <v>136.2</v>
      </c>
      <c r="O1393" s="62">
        <f t="shared" si="406"/>
        <v>18.1</v>
      </c>
      <c r="P1393" s="62">
        <f t="shared" si="407"/>
        <v>46.2</v>
      </c>
      <c r="R1393" s="9">
        <f t="shared" si="401"/>
        <v>54</v>
      </c>
      <c r="S1393" s="9">
        <f t="shared" si="390"/>
        <v>380.04</v>
      </c>
      <c r="T1393" s="9">
        <f t="shared" si="391"/>
        <v>58.8</v>
      </c>
      <c r="U1393" s="66">
        <f t="shared" si="402"/>
        <v>358</v>
      </c>
      <c r="V1393" s="9">
        <f t="shared" si="403"/>
        <v>429.6</v>
      </c>
      <c r="W1393" s="67">
        <f t="shared" si="404"/>
        <v>527</v>
      </c>
      <c r="Y1393" s="69">
        <f>VLOOKUP(D1393,Sheet2!P:Q,2,FALSE)</f>
        <v>120</v>
      </c>
      <c r="AB1393" s="4" t="str">
        <f>IF('表格编辑 '!D1660="monster","普通","BOSS")</f>
        <v>普通</v>
      </c>
      <c r="AD1393" s="50">
        <f>VLOOKUP(D1393,映射!AK:AL,2,FALSE)</f>
        <v>4</v>
      </c>
      <c r="AE1393" s="50" t="s">
        <v>37</v>
      </c>
      <c r="AF1393" s="4">
        <f>VLOOKUP(AE1393,映射!AN:AO,2,FALSE)</f>
        <v>2</v>
      </c>
      <c r="AG1393" s="50">
        <v>2</v>
      </c>
      <c r="AH1393" s="70">
        <v>1</v>
      </c>
      <c r="AI1393" s="16">
        <f t="shared" si="392"/>
        <v>31092</v>
      </c>
      <c r="AJ1393" s="16">
        <f t="shared" si="393"/>
        <v>10126</v>
      </c>
      <c r="AK1393" s="16">
        <f t="shared" si="394"/>
        <v>54</v>
      </c>
      <c r="AL1393" s="16" t="str">
        <f t="shared" si="395"/>
        <v>金怪</v>
      </c>
      <c r="AM1393" s="16">
        <f t="shared" si="396"/>
        <v>5728</v>
      </c>
      <c r="AN1393" s="16">
        <f t="shared" si="397"/>
        <v>2668</v>
      </c>
      <c r="AO1393" s="16">
        <f t="shared" si="405"/>
        <v>3060</v>
      </c>
      <c r="AP1393" s="16">
        <f t="shared" si="398"/>
        <v>4394</v>
      </c>
      <c r="AQ1393" s="16">
        <f t="shared" si="399"/>
        <v>2018</v>
      </c>
      <c r="AR1393" s="16">
        <f t="shared" si="400"/>
        <v>427</v>
      </c>
      <c r="AS1393" s="16"/>
      <c r="AT1393" s="16">
        <v>187.7</v>
      </c>
      <c r="AU1393" s="16">
        <v>52.7</v>
      </c>
      <c r="AV1393" s="16">
        <v>22.7</v>
      </c>
      <c r="AW1393" s="16"/>
    </row>
    <row r="1394" spans="1:49">
      <c r="A1394" s="62">
        <f>'表格编辑 '!A1661</f>
        <v>31093</v>
      </c>
      <c r="B1394" s="62">
        <f>'表格编辑 '!B1661</f>
        <v>10072</v>
      </c>
      <c r="C1394" s="62" t="str">
        <f>VLOOKUP(B1394,映射!A:B,2,FALSE)</f>
        <v>致命螳螂</v>
      </c>
      <c r="D1394" s="62">
        <f>'表格编辑 '!E1661</f>
        <v>54</v>
      </c>
      <c r="E1394" s="62">
        <f>ROUNDUP((VLOOKUP(B1394,Sheet1!U:AA,3,FALSE)-2)*(0.042*(D1394-1)+0.2)+0.4,0)</f>
        <v>62</v>
      </c>
      <c r="F1394" s="62">
        <f>ROUNDUP((VLOOKUP(B1394,Sheet1!U:AA,4,FALSE)-2)*(0.042*(D1394-1)+0.2)+0.4,0)</f>
        <v>100</v>
      </c>
      <c r="G1394" s="62">
        <f>ROUNDUP((VLOOKUP(B1394,Sheet1!U:AA,5,FALSE)-2)*(0.042*(D1394-1)+0.2)+0.4,0)</f>
        <v>54</v>
      </c>
      <c r="H1394" s="62">
        <f>ROUNDUP((VLOOKUP(B1394,Sheet1!U:AA,6,FALSE)-2)*(0.042*(D1394-1)+0.2)+0.4,0)</f>
        <v>74</v>
      </c>
      <c r="I1394" s="62">
        <f>ROUNDUP((VLOOKUP(B1394,Sheet1!U:AA,7,FALSE)-2)*(0.042*(D1394-1)+0.2)+0.4,0)</f>
        <v>30</v>
      </c>
      <c r="J1394" s="62">
        <f>E1394*8+F1394*2+G1394*3+H1394*3+I1394*1+VLOOKUP(B1394,Sheet1!AU:AZ,2,FALSE)</f>
        <v>1171</v>
      </c>
      <c r="K1394" s="62">
        <f>E1394*1+F1394*2+G1394*2+H1394*2+I1394*10+VLOOKUP(B1394,Sheet1!AU:AZ,3,FALSE)</f>
        <v>842</v>
      </c>
      <c r="L1394" s="62">
        <f>E1394*0.1+F1394*2+G1394*0.2+H1394*0.26+I1394*0.1+VLOOKUP(B1394,Sheet1!AU:AZ,4,FALSE)</f>
        <v>289.24</v>
      </c>
      <c r="M1394" s="62">
        <f>E1394*0.1+F1394*0.2+G1394*2+H1394*0.2+I1394*0.1+VLOOKUP(B1394,Sheet1!AU:AZ,5,FALSE)</f>
        <v>179</v>
      </c>
      <c r="N1394" s="62">
        <f>E1394*0.1+F1394*0.2+G1394*0.2+H1394*2+I1394*0.1+VLOOKUP(B1394,Sheet1!AU:AZ,6,FALSE)</f>
        <v>233</v>
      </c>
      <c r="O1394" s="62">
        <f t="shared" si="406"/>
        <v>-1.2</v>
      </c>
      <c r="P1394" s="62">
        <f t="shared" si="407"/>
        <v>46</v>
      </c>
      <c r="R1394" s="9">
        <f t="shared" si="401"/>
        <v>54</v>
      </c>
      <c r="S1394" s="9">
        <f t="shared" si="390"/>
        <v>380.04</v>
      </c>
      <c r="T1394" s="9">
        <f t="shared" si="391"/>
        <v>58.8</v>
      </c>
      <c r="U1394" s="66">
        <f t="shared" si="402"/>
        <v>472</v>
      </c>
      <c r="V1394" s="9">
        <f t="shared" si="403"/>
        <v>566.4</v>
      </c>
      <c r="W1394" s="67">
        <f t="shared" si="404"/>
        <v>539</v>
      </c>
      <c r="Y1394" s="69">
        <f>VLOOKUP(D1394,Sheet2!P:Q,2,FALSE)</f>
        <v>120</v>
      </c>
      <c r="AB1394" s="4" t="str">
        <f>IF('表格编辑 '!D1661="monster","普通","BOSS")</f>
        <v>普通</v>
      </c>
      <c r="AD1394" s="50">
        <f>VLOOKUP(D1394,映射!AK:AL,2,FALSE)</f>
        <v>4</v>
      </c>
      <c r="AE1394" s="50" t="s">
        <v>37</v>
      </c>
      <c r="AF1394" s="4">
        <f>VLOOKUP(AE1394,映射!AN:AO,2,FALSE)</f>
        <v>2</v>
      </c>
      <c r="AG1394" s="50">
        <v>2</v>
      </c>
      <c r="AH1394" s="70">
        <v>1</v>
      </c>
      <c r="AI1394" s="16">
        <f t="shared" si="392"/>
        <v>31093</v>
      </c>
      <c r="AJ1394" s="16">
        <f t="shared" si="393"/>
        <v>10072</v>
      </c>
      <c r="AK1394" s="16">
        <f t="shared" si="394"/>
        <v>54</v>
      </c>
      <c r="AL1394" s="16" t="str">
        <f t="shared" si="395"/>
        <v>致命螳螂</v>
      </c>
      <c r="AM1394" s="16">
        <f t="shared" si="396"/>
        <v>7552</v>
      </c>
      <c r="AN1394" s="16">
        <f t="shared" si="397"/>
        <v>2342</v>
      </c>
      <c r="AO1394" s="16">
        <f t="shared" si="405"/>
        <v>5210</v>
      </c>
      <c r="AP1394" s="16">
        <f t="shared" si="398"/>
        <v>6381</v>
      </c>
      <c r="AQ1394" s="16">
        <f t="shared" si="399"/>
        <v>1684</v>
      </c>
      <c r="AR1394" s="16">
        <f t="shared" si="400"/>
        <v>434</v>
      </c>
      <c r="AS1394" s="16"/>
      <c r="AT1394" s="16">
        <v>104.5</v>
      </c>
      <c r="AU1394" s="16">
        <v>138.7</v>
      </c>
      <c r="AV1394" s="16">
        <v>-1.3</v>
      </c>
      <c r="AW1394" s="16"/>
    </row>
    <row r="1395" spans="1:49">
      <c r="A1395" s="62">
        <f>'表格编辑 '!A1662</f>
        <v>31094</v>
      </c>
      <c r="B1395" s="62">
        <f>'表格编辑 '!B1662</f>
        <v>10132</v>
      </c>
      <c r="C1395" s="62" t="str">
        <f>VLOOKUP(B1395,映射!A:B,2,FALSE)</f>
        <v>蜥蝪斗士</v>
      </c>
      <c r="D1395" s="62">
        <f>'表格编辑 '!E1662</f>
        <v>54</v>
      </c>
      <c r="E1395" s="62">
        <f>ROUNDUP((VLOOKUP(B1395,Sheet1!U:AA,3,FALSE)-2)*(0.042*(D1395-1)+0.2)+0.4,0)</f>
        <v>40</v>
      </c>
      <c r="F1395" s="62">
        <f>ROUNDUP((VLOOKUP(B1395,Sheet1!U:AA,4,FALSE)-2)*(0.042*(D1395-1)+0.2)+0.4,0)</f>
        <v>86</v>
      </c>
      <c r="G1395" s="62">
        <f>ROUNDUP((VLOOKUP(B1395,Sheet1!U:AA,5,FALSE)-2)*(0.042*(D1395-1)+0.2)+0.4,0)</f>
        <v>86</v>
      </c>
      <c r="H1395" s="62">
        <f>ROUNDUP((VLOOKUP(B1395,Sheet1!U:AA,6,FALSE)-2)*(0.042*(D1395-1)+0.2)+0.4,0)</f>
        <v>15</v>
      </c>
      <c r="I1395" s="62">
        <f>ROUNDUP((VLOOKUP(B1395,Sheet1!U:AA,7,FALSE)-2)*(0.042*(D1395-1)+0.2)+0.4,0)</f>
        <v>20</v>
      </c>
      <c r="J1395" s="62">
        <f>E1395*8+F1395*2+G1395*3+H1395*3+I1395*1+VLOOKUP(B1395,Sheet1!AU:AZ,2,FALSE)</f>
        <v>852</v>
      </c>
      <c r="K1395" s="62">
        <f>E1395*1+F1395*2+G1395*2+H1395*2+I1395*10+VLOOKUP(B1395,Sheet1!AU:AZ,3,FALSE)</f>
        <v>630</v>
      </c>
      <c r="L1395" s="62">
        <f>E1395*0.1+F1395*2+G1395*0.2+H1395*0.26+I1395*0.1+VLOOKUP(B1395,Sheet1!AU:AZ,4,FALSE)</f>
        <v>238.1</v>
      </c>
      <c r="M1395" s="62">
        <f>E1395*0.1+F1395*0.2+G1395*2+H1395*0.2+I1395*0.1+VLOOKUP(B1395,Sheet1!AU:AZ,5,FALSE)</f>
        <v>237.2</v>
      </c>
      <c r="N1395" s="62">
        <f>E1395*0.1+F1395*0.2+G1395*0.2+H1395*2+I1395*0.1+VLOOKUP(B1395,Sheet1!AU:AZ,6,FALSE)</f>
        <v>82.4</v>
      </c>
      <c r="O1395" s="62">
        <f t="shared" si="406"/>
        <v>11.1</v>
      </c>
      <c r="P1395" s="62">
        <f t="shared" si="407"/>
        <v>15.8</v>
      </c>
      <c r="R1395" s="9">
        <f t="shared" si="401"/>
        <v>54</v>
      </c>
      <c r="S1395" s="9">
        <f t="shared" si="390"/>
        <v>380.04</v>
      </c>
      <c r="T1395" s="9">
        <f t="shared" si="391"/>
        <v>58.8</v>
      </c>
      <c r="U1395" s="66">
        <f t="shared" si="402"/>
        <v>397</v>
      </c>
      <c r="V1395" s="9">
        <f t="shared" si="403"/>
        <v>476.4</v>
      </c>
      <c r="W1395" s="67">
        <f t="shared" si="404"/>
        <v>411</v>
      </c>
      <c r="Y1395" s="69">
        <f>VLOOKUP(D1395,Sheet2!P:Q,2,FALSE)</f>
        <v>120</v>
      </c>
      <c r="AB1395" s="4" t="str">
        <f>IF('表格编辑 '!D1662="monster","普通","BOSS")</f>
        <v>普通</v>
      </c>
      <c r="AD1395" s="50">
        <f>VLOOKUP(D1395,映射!AK:AL,2,FALSE)</f>
        <v>4</v>
      </c>
      <c r="AE1395" s="50" t="s">
        <v>37</v>
      </c>
      <c r="AF1395" s="4">
        <f>VLOOKUP(AE1395,映射!AN:AO,2,FALSE)</f>
        <v>2</v>
      </c>
      <c r="AG1395" s="50">
        <v>2</v>
      </c>
      <c r="AH1395" s="70">
        <v>1</v>
      </c>
      <c r="AI1395" s="16">
        <f t="shared" si="392"/>
        <v>31094</v>
      </c>
      <c r="AJ1395" s="16">
        <f t="shared" si="393"/>
        <v>10132</v>
      </c>
      <c r="AK1395" s="16">
        <f t="shared" si="394"/>
        <v>54</v>
      </c>
      <c r="AL1395" s="16" t="str">
        <f t="shared" si="395"/>
        <v>蜥蝪斗士</v>
      </c>
      <c r="AM1395" s="16">
        <f t="shared" si="396"/>
        <v>6352</v>
      </c>
      <c r="AN1395" s="16">
        <f t="shared" si="397"/>
        <v>1704</v>
      </c>
      <c r="AO1395" s="16">
        <f t="shared" si="405"/>
        <v>4648</v>
      </c>
      <c r="AP1395" s="16">
        <f t="shared" si="398"/>
        <v>5500</v>
      </c>
      <c r="AQ1395" s="16">
        <f t="shared" si="399"/>
        <v>1260</v>
      </c>
      <c r="AR1395" s="16">
        <f t="shared" si="400"/>
        <v>358</v>
      </c>
      <c r="AS1395" s="16"/>
      <c r="AT1395" s="16">
        <v>175.3</v>
      </c>
      <c r="AU1395" s="16">
        <v>63.7</v>
      </c>
      <c r="AV1395" s="16">
        <v>10.1</v>
      </c>
      <c r="AW1395" s="16"/>
    </row>
    <row r="1396" spans="1:49">
      <c r="A1396" s="62">
        <f>'表格编辑 '!A1663</f>
        <v>31095</v>
      </c>
      <c r="B1396" s="62">
        <f>'表格编辑 '!B1663</f>
        <v>10101</v>
      </c>
      <c r="C1396" s="62" t="str">
        <f>VLOOKUP(B1396,映射!A:B,2,FALSE)</f>
        <v>风精</v>
      </c>
      <c r="D1396" s="62">
        <f>'表格编辑 '!E1663</f>
        <v>54</v>
      </c>
      <c r="E1396" s="62">
        <f>ROUNDUP((VLOOKUP(B1396,Sheet1!U:AA,3,FALSE)-2)*(0.042*(D1396-1)+0.2)+0.4,0)</f>
        <v>69</v>
      </c>
      <c r="F1396" s="62">
        <f>ROUNDUP((VLOOKUP(B1396,Sheet1!U:AA,4,FALSE)-2)*(0.042*(D1396-1)+0.2)+0.4,0)</f>
        <v>69</v>
      </c>
      <c r="G1396" s="62">
        <f>ROUNDUP((VLOOKUP(B1396,Sheet1!U:AA,5,FALSE)-2)*(0.042*(D1396-1)+0.2)+0.4,0)</f>
        <v>45</v>
      </c>
      <c r="H1396" s="62">
        <f>ROUNDUP((VLOOKUP(B1396,Sheet1!U:AA,6,FALSE)-2)*(0.042*(D1396-1)+0.2)+0.4,0)</f>
        <v>69</v>
      </c>
      <c r="I1396" s="62">
        <f>ROUNDUP((VLOOKUP(B1396,Sheet1!U:AA,7,FALSE)-2)*(0.042*(D1396-1)+0.2)+0.4,0)</f>
        <v>69</v>
      </c>
      <c r="J1396" s="62">
        <f>E1396*8+F1396*2+G1396*3+H1396*3+I1396*1+VLOOKUP(B1396,Sheet1!AU:AZ,2,FALSE)</f>
        <v>1169</v>
      </c>
      <c r="K1396" s="62">
        <f>E1396*1+F1396*2+G1396*2+H1396*2+I1396*10+VLOOKUP(B1396,Sheet1!AU:AZ,3,FALSE)</f>
        <v>1176</v>
      </c>
      <c r="L1396" s="62">
        <f>E1396*0.1+F1396*2+G1396*0.2+H1396*0.26+I1396*0.1+VLOOKUP(B1396,Sheet1!AU:AZ,4,FALSE)</f>
        <v>212.74</v>
      </c>
      <c r="M1396" s="62">
        <f>E1396*0.1+F1396*0.2+G1396*2+H1396*0.2+I1396*0.1+VLOOKUP(B1396,Sheet1!AU:AZ,5,FALSE)</f>
        <v>154.4</v>
      </c>
      <c r="N1396" s="62">
        <f>E1396*0.1+F1396*0.2+G1396*0.2+H1396*2+I1396*0.1+VLOOKUP(B1396,Sheet1!AU:AZ,6,FALSE)</f>
        <v>215.6</v>
      </c>
      <c r="O1396" s="62">
        <f t="shared" si="406"/>
        <v>29.7</v>
      </c>
      <c r="P1396" s="62">
        <f t="shared" si="407"/>
        <v>50.7</v>
      </c>
      <c r="R1396" s="9">
        <f t="shared" si="401"/>
        <v>54</v>
      </c>
      <c r="S1396" s="9">
        <f t="shared" si="390"/>
        <v>380.04</v>
      </c>
      <c r="T1396" s="9">
        <f t="shared" si="391"/>
        <v>58.8</v>
      </c>
      <c r="U1396" s="66">
        <f t="shared" si="402"/>
        <v>514</v>
      </c>
      <c r="V1396" s="9">
        <f t="shared" si="403"/>
        <v>616.8</v>
      </c>
      <c r="W1396" s="67">
        <f t="shared" si="404"/>
        <v>349</v>
      </c>
      <c r="Y1396" s="69">
        <f>VLOOKUP(D1396,Sheet2!P:Q,2,FALSE)</f>
        <v>120</v>
      </c>
      <c r="AB1396" s="4" t="str">
        <f>IF('表格编辑 '!D1663="monster","普通","BOSS")</f>
        <v>普通</v>
      </c>
      <c r="AD1396" s="50">
        <f>VLOOKUP(D1396,映射!AK:AL,2,FALSE)</f>
        <v>4</v>
      </c>
      <c r="AE1396" s="50" t="s">
        <v>37</v>
      </c>
      <c r="AF1396" s="4">
        <f>VLOOKUP(AE1396,映射!AN:AO,2,FALSE)</f>
        <v>2</v>
      </c>
      <c r="AG1396" s="50">
        <v>2</v>
      </c>
      <c r="AH1396" s="70">
        <v>1</v>
      </c>
      <c r="AI1396" s="16">
        <f t="shared" si="392"/>
        <v>31095</v>
      </c>
      <c r="AJ1396" s="16">
        <f t="shared" si="393"/>
        <v>10101</v>
      </c>
      <c r="AK1396" s="16">
        <f t="shared" si="394"/>
        <v>54</v>
      </c>
      <c r="AL1396" s="16" t="str">
        <f t="shared" si="395"/>
        <v>风精</v>
      </c>
      <c r="AM1396" s="16">
        <f t="shared" si="396"/>
        <v>8224</v>
      </c>
      <c r="AN1396" s="16">
        <f t="shared" si="397"/>
        <v>2338</v>
      </c>
      <c r="AO1396" s="16">
        <f t="shared" si="405"/>
        <v>5886</v>
      </c>
      <c r="AP1396" s="16">
        <f t="shared" si="398"/>
        <v>7055</v>
      </c>
      <c r="AQ1396" s="16">
        <f t="shared" si="399"/>
        <v>2352</v>
      </c>
      <c r="AR1396" s="16">
        <f t="shared" si="400"/>
        <v>320</v>
      </c>
      <c r="AS1396" s="16"/>
      <c r="AT1396" s="16">
        <v>130</v>
      </c>
      <c r="AU1396" s="16">
        <v>130</v>
      </c>
      <c r="AV1396" s="16">
        <v>25</v>
      </c>
      <c r="AW1396" s="16"/>
    </row>
    <row r="1397" spans="1:49">
      <c r="A1397" s="62">
        <f>'表格编辑 '!A1664</f>
        <v>31096</v>
      </c>
      <c r="B1397" s="62">
        <f>'表格编辑 '!B1664</f>
        <v>10108</v>
      </c>
      <c r="C1397" s="62" t="str">
        <f>VLOOKUP(B1397,映射!A:B,2,FALSE)</f>
        <v>丸子炸弹</v>
      </c>
      <c r="D1397" s="62">
        <f>'表格编辑 '!E1664</f>
        <v>54</v>
      </c>
      <c r="E1397" s="62">
        <f>ROUNDUP((VLOOKUP(B1397,Sheet1!U:AA,3,FALSE)-2)*(0.042*(D1397-1)+0.2)+0.4,0)</f>
        <v>37</v>
      </c>
      <c r="F1397" s="62">
        <f>ROUNDUP((VLOOKUP(B1397,Sheet1!U:AA,4,FALSE)-2)*(0.042*(D1397-1)+0.2)+0.4,0)</f>
        <v>37</v>
      </c>
      <c r="G1397" s="62">
        <f>ROUNDUP((VLOOKUP(B1397,Sheet1!U:AA,5,FALSE)-2)*(0.042*(D1397-1)+0.2)+0.4,0)</f>
        <v>13</v>
      </c>
      <c r="H1397" s="62">
        <f>ROUNDUP((VLOOKUP(B1397,Sheet1!U:AA,6,FALSE)-2)*(0.042*(D1397-1)+0.2)+0.4,0)</f>
        <v>49</v>
      </c>
      <c r="I1397" s="62">
        <f>ROUNDUP((VLOOKUP(B1397,Sheet1!U:AA,7,FALSE)-2)*(0.042*(D1397-1)+0.2)+0.4,0)</f>
        <v>110</v>
      </c>
      <c r="J1397" s="62">
        <f>E1397*8+F1397*2+G1397*3+H1397*3+I1397*1+VLOOKUP(B1397,Sheet1!AU:AZ,2,FALSE)</f>
        <v>701</v>
      </c>
      <c r="K1397" s="62">
        <f>E1397*1+F1397*2+G1397*2+H1397*2+I1397*10+VLOOKUP(B1397,Sheet1!AU:AZ,3,FALSE)</f>
        <v>1409</v>
      </c>
      <c r="L1397" s="62">
        <f>E1397*0.1+F1397*2+G1397*0.2+H1397*0.26+I1397*0.1+VLOOKUP(B1397,Sheet1!AU:AZ,4,FALSE)</f>
        <v>121.04</v>
      </c>
      <c r="M1397" s="62">
        <f>E1397*0.1+F1397*0.2+G1397*2+H1397*0.2+I1397*0.1+VLOOKUP(B1397,Sheet1!AU:AZ,5,FALSE)</f>
        <v>64.9</v>
      </c>
      <c r="N1397" s="62">
        <f>E1397*0.1+F1397*0.2+G1397*0.2+H1397*2+I1397*0.1+VLOOKUP(B1397,Sheet1!AU:AZ,6,FALSE)</f>
        <v>158.7</v>
      </c>
      <c r="O1397" s="62">
        <f t="shared" si="406"/>
        <v>70.9</v>
      </c>
      <c r="P1397" s="62">
        <f t="shared" si="407"/>
        <v>23.4</v>
      </c>
      <c r="R1397" s="9">
        <f t="shared" si="401"/>
        <v>54</v>
      </c>
      <c r="S1397" s="9">
        <f t="shared" si="390"/>
        <v>380.04</v>
      </c>
      <c r="T1397" s="9">
        <f t="shared" si="391"/>
        <v>58.8</v>
      </c>
      <c r="U1397" s="66">
        <f t="shared" si="402"/>
        <v>754</v>
      </c>
      <c r="V1397" s="9">
        <f t="shared" si="403"/>
        <v>904.8</v>
      </c>
      <c r="W1397" s="67">
        <f t="shared" si="404"/>
        <v>148</v>
      </c>
      <c r="Y1397" s="69">
        <f>VLOOKUP(D1397,Sheet2!P:Q,2,FALSE)</f>
        <v>120</v>
      </c>
      <c r="AB1397" s="4" t="str">
        <f>IF('表格编辑 '!D1664="monster","普通","BOSS")</f>
        <v>普通</v>
      </c>
      <c r="AD1397" s="50">
        <f>VLOOKUP(D1397,映射!AK:AL,2,FALSE)</f>
        <v>4</v>
      </c>
      <c r="AE1397" s="50" t="s">
        <v>37</v>
      </c>
      <c r="AF1397" s="4">
        <f>VLOOKUP(AE1397,映射!AN:AO,2,FALSE)</f>
        <v>2</v>
      </c>
      <c r="AG1397" s="50">
        <v>2</v>
      </c>
      <c r="AH1397" s="70">
        <v>1</v>
      </c>
      <c r="AI1397" s="16">
        <f t="shared" si="392"/>
        <v>31096</v>
      </c>
      <c r="AJ1397" s="16">
        <f t="shared" si="393"/>
        <v>10108</v>
      </c>
      <c r="AK1397" s="16">
        <f t="shared" si="394"/>
        <v>54</v>
      </c>
      <c r="AL1397" s="16" t="str">
        <f t="shared" si="395"/>
        <v>丸子炸弹</v>
      </c>
      <c r="AM1397" s="16">
        <f t="shared" si="396"/>
        <v>12064</v>
      </c>
      <c r="AN1397" s="16">
        <f t="shared" si="397"/>
        <v>1402</v>
      </c>
      <c r="AO1397" s="16">
        <f t="shared" si="405"/>
        <v>10662</v>
      </c>
      <c r="AP1397" s="16">
        <f t="shared" si="398"/>
        <v>11363</v>
      </c>
      <c r="AQ1397" s="16">
        <f t="shared" si="399"/>
        <v>2818</v>
      </c>
      <c r="AR1397" s="16">
        <f t="shared" si="400"/>
        <v>182</v>
      </c>
      <c r="AS1397" s="16"/>
      <c r="AT1397" s="16">
        <v>50.2</v>
      </c>
      <c r="AU1397" s="16">
        <v>88</v>
      </c>
      <c r="AV1397" s="16">
        <v>63.5</v>
      </c>
      <c r="AW1397" s="16"/>
    </row>
    <row r="1398" spans="1:49">
      <c r="A1398" s="62">
        <f>'表格编辑 '!A1665</f>
        <v>31097</v>
      </c>
      <c r="B1398" s="62">
        <f>'表格编辑 '!B1665</f>
        <v>10155</v>
      </c>
      <c r="C1398" s="62" t="str">
        <f>VLOOKUP(B1398,映射!A:B,2,FALSE)</f>
        <v>蜥蜴团</v>
      </c>
      <c r="D1398" s="62">
        <f>'表格编辑 '!E1665</f>
        <v>54</v>
      </c>
      <c r="E1398" s="62">
        <f>ROUNDUP((VLOOKUP(B1398,Sheet1!U:AA,3,FALSE)-2)*(0.042*(D1398-1)+0.2)+0.4,0)</f>
        <v>62</v>
      </c>
      <c r="F1398" s="62">
        <f>ROUNDUP((VLOOKUP(B1398,Sheet1!U:AA,4,FALSE)-2)*(0.042*(D1398-1)+0.2)+0.4,0)</f>
        <v>59</v>
      </c>
      <c r="G1398" s="62">
        <f>ROUNDUP((VLOOKUP(B1398,Sheet1!U:AA,5,FALSE)-2)*(0.042*(D1398-1)+0.2)+0.4,0)</f>
        <v>69</v>
      </c>
      <c r="H1398" s="62">
        <f>ROUNDUP((VLOOKUP(B1398,Sheet1!U:AA,6,FALSE)-2)*(0.042*(D1398-1)+0.2)+0.4,0)</f>
        <v>54</v>
      </c>
      <c r="I1398" s="62">
        <f>ROUNDUP((VLOOKUP(B1398,Sheet1!U:AA,7,FALSE)-2)*(0.042*(D1398-1)+0.2)+0.4,0)</f>
        <v>15</v>
      </c>
      <c r="J1398" s="62">
        <f>E1398*8+F1398*2+G1398*3+H1398*3+I1398*1+VLOOKUP(B1398,Sheet1!AU:AZ,2,FALSE)</f>
        <v>1018</v>
      </c>
      <c r="K1398" s="62">
        <f>E1398*1+F1398*2+G1398*2+H1398*2+I1398*10+VLOOKUP(B1398,Sheet1!AU:AZ,3,FALSE)</f>
        <v>596</v>
      </c>
      <c r="L1398" s="62">
        <f>E1398*0.1+F1398*2+G1398*0.2+H1398*0.26+I1398*0.1+VLOOKUP(B1398,Sheet1!AU:AZ,4,FALSE)</f>
        <v>173.54</v>
      </c>
      <c r="M1398" s="62">
        <f>E1398*0.1+F1398*0.2+G1398*2+H1398*0.2+I1398*0.1+VLOOKUP(B1398,Sheet1!AU:AZ,5,FALSE)</f>
        <v>188.3</v>
      </c>
      <c r="N1398" s="62">
        <f>E1398*0.1+F1398*0.2+G1398*0.2+H1398*2+I1398*0.1+VLOOKUP(B1398,Sheet1!AU:AZ,6,FALSE)</f>
        <v>161.3</v>
      </c>
      <c r="O1398" s="62">
        <f t="shared" si="406"/>
        <v>-4.1</v>
      </c>
      <c r="P1398" s="62">
        <f t="shared" si="407"/>
        <v>46.1</v>
      </c>
      <c r="R1398" s="9">
        <f t="shared" si="401"/>
        <v>54</v>
      </c>
      <c r="S1398" s="9">
        <f t="shared" si="390"/>
        <v>380.04</v>
      </c>
      <c r="T1398" s="9">
        <f t="shared" si="391"/>
        <v>58.8</v>
      </c>
      <c r="U1398" s="66">
        <f t="shared" si="402"/>
        <v>459</v>
      </c>
      <c r="V1398" s="9">
        <f t="shared" si="403"/>
        <v>550.8</v>
      </c>
      <c r="W1398" s="67">
        <f t="shared" si="404"/>
        <v>259</v>
      </c>
      <c r="Y1398" s="69">
        <f>VLOOKUP(D1398,Sheet2!P:Q,2,FALSE)</f>
        <v>120</v>
      </c>
      <c r="AB1398" s="4" t="str">
        <f>IF('表格编辑 '!D1665="monster","普通","BOSS")</f>
        <v>普通</v>
      </c>
      <c r="AD1398" s="50">
        <f>VLOOKUP(D1398,映射!AK:AL,2,FALSE)</f>
        <v>4</v>
      </c>
      <c r="AE1398" s="50" t="s">
        <v>37</v>
      </c>
      <c r="AF1398" s="4">
        <f>VLOOKUP(AE1398,映射!AN:AO,2,FALSE)</f>
        <v>2</v>
      </c>
      <c r="AG1398" s="50">
        <v>2</v>
      </c>
      <c r="AH1398" s="70">
        <v>1</v>
      </c>
      <c r="AI1398" s="16">
        <f t="shared" si="392"/>
        <v>31097</v>
      </c>
      <c r="AJ1398" s="16">
        <f t="shared" si="393"/>
        <v>10155</v>
      </c>
      <c r="AK1398" s="16">
        <f t="shared" si="394"/>
        <v>54</v>
      </c>
      <c r="AL1398" s="16" t="str">
        <f t="shared" si="395"/>
        <v>蜥蜴团</v>
      </c>
      <c r="AM1398" s="16">
        <f t="shared" si="396"/>
        <v>7344</v>
      </c>
      <c r="AN1398" s="16">
        <f t="shared" si="397"/>
        <v>2036</v>
      </c>
      <c r="AO1398" s="16">
        <f t="shared" si="405"/>
        <v>5308</v>
      </c>
      <c r="AP1398" s="16">
        <f t="shared" si="398"/>
        <v>6326</v>
      </c>
      <c r="AQ1398" s="16">
        <f t="shared" si="399"/>
        <v>1192</v>
      </c>
      <c r="AR1398" s="16">
        <f t="shared" si="400"/>
        <v>261</v>
      </c>
      <c r="AS1398" s="16"/>
      <c r="AT1398" s="16">
        <v>148.8</v>
      </c>
      <c r="AU1398" s="16">
        <v>125.4</v>
      </c>
      <c r="AV1398" s="16">
        <v>-2.8</v>
      </c>
      <c r="AW1398" s="16"/>
    </row>
    <row r="1399" spans="1:49">
      <c r="A1399" s="62">
        <f>'表格编辑 '!A1666</f>
        <v>31098</v>
      </c>
      <c r="B1399" s="62">
        <f>'表格编辑 '!B1666</f>
        <v>10125</v>
      </c>
      <c r="C1399" s="62" t="str">
        <f>VLOOKUP(B1399,映射!A:B,2,FALSE)</f>
        <v>银怪</v>
      </c>
      <c r="D1399" s="62">
        <f>'表格编辑 '!E1666</f>
        <v>54</v>
      </c>
      <c r="E1399" s="62">
        <f>ROUNDUP((VLOOKUP(B1399,Sheet1!U:AA,3,FALSE)-2)*(0.042*(D1399-1)+0.2)+0.4,0)</f>
        <v>45</v>
      </c>
      <c r="F1399" s="62">
        <f>ROUNDUP((VLOOKUP(B1399,Sheet1!U:AA,4,FALSE)-2)*(0.042*(D1399-1)+0.2)+0.4,0)</f>
        <v>86</v>
      </c>
      <c r="G1399" s="62">
        <f>ROUNDUP((VLOOKUP(B1399,Sheet1!U:AA,5,FALSE)-2)*(0.042*(D1399-1)+0.2)+0.4,0)</f>
        <v>112</v>
      </c>
      <c r="H1399" s="62">
        <f>ROUNDUP((VLOOKUP(B1399,Sheet1!U:AA,6,FALSE)-2)*(0.042*(D1399-1)+0.2)+0.4,0)</f>
        <v>40</v>
      </c>
      <c r="I1399" s="62">
        <f>ROUNDUP((VLOOKUP(B1399,Sheet1!U:AA,7,FALSE)-2)*(0.042*(D1399-1)+0.2)+0.4,0)</f>
        <v>62</v>
      </c>
      <c r="J1399" s="62">
        <f>E1399*8+F1399*2+G1399*3+H1399*3+I1399*1+VLOOKUP(B1399,Sheet1!AU:AZ,2,FALSE)</f>
        <v>1101</v>
      </c>
      <c r="K1399" s="62">
        <f>E1399*1+F1399*2+G1399*2+H1399*2+I1399*10+VLOOKUP(B1399,Sheet1!AU:AZ,3,FALSE)</f>
        <v>1194</v>
      </c>
      <c r="L1399" s="62">
        <f>E1399*0.1+F1399*2+G1399*0.2+H1399*0.26+I1399*0.1+VLOOKUP(B1399,Sheet1!AU:AZ,4,FALSE)</f>
        <v>264.5</v>
      </c>
      <c r="M1399" s="62">
        <f>E1399*0.1+F1399*0.2+G1399*2+H1399*0.2+I1399*0.1+VLOOKUP(B1399,Sheet1!AU:AZ,5,FALSE)</f>
        <v>321.9</v>
      </c>
      <c r="N1399" s="62">
        <f>E1399*0.1+F1399*0.2+G1399*0.2+H1399*2+I1399*0.1+VLOOKUP(B1399,Sheet1!AU:AZ,6,FALSE)</f>
        <v>157.3</v>
      </c>
      <c r="O1399" s="62">
        <f t="shared" si="406"/>
        <v>45.9</v>
      </c>
      <c r="P1399" s="62">
        <f t="shared" si="407"/>
        <v>18</v>
      </c>
      <c r="R1399" s="9">
        <f t="shared" si="401"/>
        <v>54</v>
      </c>
      <c r="S1399" s="9">
        <f t="shared" si="390"/>
        <v>380.04</v>
      </c>
      <c r="T1399" s="9">
        <f t="shared" si="391"/>
        <v>58.8</v>
      </c>
      <c r="U1399" s="66">
        <f t="shared" si="402"/>
        <v>322</v>
      </c>
      <c r="V1399" s="9">
        <f t="shared" si="403"/>
        <v>386.4</v>
      </c>
      <c r="W1399" s="67">
        <f t="shared" si="404"/>
        <v>477</v>
      </c>
      <c r="Y1399" s="69">
        <f>VLOOKUP(D1399,Sheet2!P:Q,2,FALSE)</f>
        <v>120</v>
      </c>
      <c r="AB1399" s="4" t="str">
        <f>IF('表格编辑 '!D1666="monster","普通","BOSS")</f>
        <v>普通</v>
      </c>
      <c r="AD1399" s="50">
        <f>VLOOKUP(D1399,映射!AK:AL,2,FALSE)</f>
        <v>4</v>
      </c>
      <c r="AE1399" s="50" t="s">
        <v>37</v>
      </c>
      <c r="AF1399" s="4">
        <f>VLOOKUP(AE1399,映射!AN:AO,2,FALSE)</f>
        <v>2</v>
      </c>
      <c r="AG1399" s="50">
        <v>2</v>
      </c>
      <c r="AH1399" s="70">
        <v>1</v>
      </c>
      <c r="AI1399" s="16">
        <f t="shared" si="392"/>
        <v>31098</v>
      </c>
      <c r="AJ1399" s="16">
        <f t="shared" si="393"/>
        <v>10125</v>
      </c>
      <c r="AK1399" s="16">
        <f t="shared" si="394"/>
        <v>54</v>
      </c>
      <c r="AL1399" s="16" t="str">
        <f t="shared" si="395"/>
        <v>银怪</v>
      </c>
      <c r="AM1399" s="16">
        <f t="shared" si="396"/>
        <v>5152</v>
      </c>
      <c r="AN1399" s="16">
        <f t="shared" si="397"/>
        <v>2202</v>
      </c>
      <c r="AO1399" s="16">
        <f t="shared" si="405"/>
        <v>2950</v>
      </c>
      <c r="AP1399" s="16">
        <f t="shared" si="398"/>
        <v>4051</v>
      </c>
      <c r="AQ1399" s="16">
        <f t="shared" si="399"/>
        <v>2388</v>
      </c>
      <c r="AR1399" s="16">
        <f t="shared" si="400"/>
        <v>397</v>
      </c>
      <c r="AS1399" s="16"/>
      <c r="AT1399" s="16">
        <v>218.9</v>
      </c>
      <c r="AU1399" s="16">
        <v>65.9</v>
      </c>
      <c r="AV1399" s="16">
        <v>32.9</v>
      </c>
      <c r="AW1399" s="16"/>
    </row>
    <row r="1400" spans="1:49">
      <c r="A1400" s="62">
        <f>'表格编辑 '!A1667</f>
        <v>31099</v>
      </c>
      <c r="B1400" s="62">
        <f>'表格编辑 '!B1667</f>
        <v>10035</v>
      </c>
      <c r="C1400" s="62" t="str">
        <f>VLOOKUP(B1400,映射!A:B,2,FALSE)</f>
        <v>鬼灵</v>
      </c>
      <c r="D1400" s="62">
        <f>'表格编辑 '!E1667</f>
        <v>54</v>
      </c>
      <c r="E1400" s="62">
        <f>ROUNDUP((VLOOKUP(B1400,Sheet1!U:AA,3,FALSE)-2)*(0.042*(D1400-1)+0.2)+0.4,0)</f>
        <v>18</v>
      </c>
      <c r="F1400" s="62">
        <f>ROUNDUP((VLOOKUP(B1400,Sheet1!U:AA,4,FALSE)-2)*(0.042*(D1400-1)+0.2)+0.4,0)</f>
        <v>47</v>
      </c>
      <c r="G1400" s="62">
        <f>ROUNDUP((VLOOKUP(B1400,Sheet1!U:AA,5,FALSE)-2)*(0.042*(D1400-1)+0.2)+0.4,0)</f>
        <v>62</v>
      </c>
      <c r="H1400" s="62">
        <f>ROUNDUP((VLOOKUP(B1400,Sheet1!U:AA,6,FALSE)-2)*(0.042*(D1400-1)+0.2)+0.4,0)</f>
        <v>57</v>
      </c>
      <c r="I1400" s="62">
        <f>ROUNDUP((VLOOKUP(B1400,Sheet1!U:AA,7,FALSE)-2)*(0.042*(D1400-1)+0.2)+0.4,0)</f>
        <v>76</v>
      </c>
      <c r="J1400" s="62">
        <f>E1400*8+F1400*2+G1400*3+H1400*3+I1400*1+VLOOKUP(B1400,Sheet1!AU:AZ,2,FALSE)</f>
        <v>691</v>
      </c>
      <c r="K1400" s="62">
        <f>E1400*1+F1400*2+G1400*2+H1400*2+I1400*10+VLOOKUP(B1400,Sheet1!AU:AZ,3,FALSE)</f>
        <v>1130</v>
      </c>
      <c r="L1400" s="62">
        <f>E1400*0.1+F1400*2+G1400*0.2+H1400*0.26+I1400*0.1+VLOOKUP(B1400,Sheet1!AU:AZ,4,FALSE)</f>
        <v>150.62</v>
      </c>
      <c r="M1400" s="62">
        <f>E1400*0.1+F1400*0.2+G1400*2+H1400*0.2+I1400*0.1+VLOOKUP(B1400,Sheet1!AU:AZ,5,FALSE)</f>
        <v>174.2</v>
      </c>
      <c r="N1400" s="62">
        <f>E1400*0.1+F1400*0.2+G1400*0.2+H1400*2+I1400*0.1+VLOOKUP(B1400,Sheet1!AU:AZ,6,FALSE)</f>
        <v>165.2</v>
      </c>
      <c r="O1400" s="62">
        <f t="shared" si="406"/>
        <v>57.4</v>
      </c>
      <c r="P1400" s="62">
        <f t="shared" si="407"/>
        <v>7.3</v>
      </c>
      <c r="R1400" s="9">
        <f t="shared" si="401"/>
        <v>54</v>
      </c>
      <c r="S1400" s="9">
        <f t="shared" si="390"/>
        <v>380.04</v>
      </c>
      <c r="T1400" s="9">
        <f t="shared" si="391"/>
        <v>58.8</v>
      </c>
      <c r="U1400" s="66">
        <f t="shared" si="402"/>
        <v>480</v>
      </c>
      <c r="V1400" s="9">
        <f t="shared" si="403"/>
        <v>576</v>
      </c>
      <c r="W1400" s="67">
        <f t="shared" si="404"/>
        <v>209</v>
      </c>
      <c r="Y1400" s="69">
        <f>VLOOKUP(D1400,Sheet2!P:Q,2,FALSE)</f>
        <v>120</v>
      </c>
      <c r="AB1400" s="4" t="str">
        <f>IF('表格编辑 '!D1667="monster","普通","BOSS")</f>
        <v>普通</v>
      </c>
      <c r="AD1400" s="50">
        <f>VLOOKUP(D1400,映射!AK:AL,2,FALSE)</f>
        <v>4</v>
      </c>
      <c r="AE1400" s="50" t="s">
        <v>37</v>
      </c>
      <c r="AF1400" s="4">
        <f>VLOOKUP(AE1400,映射!AN:AO,2,FALSE)</f>
        <v>2</v>
      </c>
      <c r="AG1400" s="50">
        <v>2</v>
      </c>
      <c r="AH1400" s="70">
        <v>1</v>
      </c>
      <c r="AI1400" s="16">
        <f t="shared" si="392"/>
        <v>31099</v>
      </c>
      <c r="AJ1400" s="16">
        <f t="shared" si="393"/>
        <v>10035</v>
      </c>
      <c r="AK1400" s="16">
        <f t="shared" si="394"/>
        <v>54</v>
      </c>
      <c r="AL1400" s="16" t="str">
        <f t="shared" si="395"/>
        <v>鬼灵</v>
      </c>
      <c r="AM1400" s="16">
        <f t="shared" si="396"/>
        <v>7680</v>
      </c>
      <c r="AN1400" s="16">
        <f t="shared" si="397"/>
        <v>1382</v>
      </c>
      <c r="AO1400" s="16">
        <f t="shared" si="405"/>
        <v>6298</v>
      </c>
      <c r="AP1400" s="16">
        <f t="shared" si="398"/>
        <v>6989</v>
      </c>
      <c r="AQ1400" s="16">
        <f t="shared" si="399"/>
        <v>2260</v>
      </c>
      <c r="AR1400" s="16">
        <f t="shared" si="400"/>
        <v>226</v>
      </c>
      <c r="AS1400" s="16"/>
      <c r="AT1400" s="16">
        <v>134.5</v>
      </c>
      <c r="AU1400" s="16">
        <v>127.3</v>
      </c>
      <c r="AV1400" s="16">
        <v>50.5</v>
      </c>
      <c r="AW1400" s="16"/>
    </row>
    <row r="1401" spans="1:49">
      <c r="A1401" s="62">
        <f>'表格编辑 '!A1668</f>
        <v>31100</v>
      </c>
      <c r="B1401" s="62">
        <f>'表格编辑 '!B1668</f>
        <v>10035</v>
      </c>
      <c r="C1401" s="62" t="str">
        <f>VLOOKUP(B1401,映射!A:B,2,FALSE)</f>
        <v>鬼灵</v>
      </c>
      <c r="D1401" s="62">
        <f>'表格编辑 '!E1668</f>
        <v>54</v>
      </c>
      <c r="E1401" s="62">
        <f>ROUNDUP((VLOOKUP(B1401,Sheet1!U:AA,3,FALSE)-2)*(0.042*(D1401-1)+0.2)+0.4,0)</f>
        <v>18</v>
      </c>
      <c r="F1401" s="62">
        <f>ROUNDUP((VLOOKUP(B1401,Sheet1!U:AA,4,FALSE)-2)*(0.042*(D1401-1)+0.2)+0.4,0)</f>
        <v>47</v>
      </c>
      <c r="G1401" s="62">
        <f>ROUNDUP((VLOOKUP(B1401,Sheet1!U:AA,5,FALSE)-2)*(0.042*(D1401-1)+0.2)+0.4,0)</f>
        <v>62</v>
      </c>
      <c r="H1401" s="62">
        <f>ROUNDUP((VLOOKUP(B1401,Sheet1!U:AA,6,FALSE)-2)*(0.042*(D1401-1)+0.2)+0.4,0)</f>
        <v>57</v>
      </c>
      <c r="I1401" s="62">
        <f>ROUNDUP((VLOOKUP(B1401,Sheet1!U:AA,7,FALSE)-2)*(0.042*(D1401-1)+0.2)+0.4,0)</f>
        <v>76</v>
      </c>
      <c r="J1401" s="62">
        <f>E1401*8+F1401*2+G1401*3+H1401*3+I1401*1+VLOOKUP(B1401,Sheet1!AU:AZ,2,FALSE)</f>
        <v>691</v>
      </c>
      <c r="K1401" s="62">
        <f>E1401*1+F1401*2+G1401*2+H1401*2+I1401*10+VLOOKUP(B1401,Sheet1!AU:AZ,3,FALSE)</f>
        <v>1130</v>
      </c>
      <c r="L1401" s="62">
        <f>E1401*0.1+F1401*2+G1401*0.2+H1401*0.26+I1401*0.1+VLOOKUP(B1401,Sheet1!AU:AZ,4,FALSE)</f>
        <v>150.62</v>
      </c>
      <c r="M1401" s="62">
        <f>E1401*0.1+F1401*0.2+G1401*2+H1401*0.2+I1401*0.1+VLOOKUP(B1401,Sheet1!AU:AZ,5,FALSE)</f>
        <v>174.2</v>
      </c>
      <c r="N1401" s="62">
        <f>E1401*0.1+F1401*0.2+G1401*0.2+H1401*2+I1401*0.1+VLOOKUP(B1401,Sheet1!AU:AZ,6,FALSE)</f>
        <v>165.2</v>
      </c>
      <c r="O1401" s="62">
        <f t="shared" si="406"/>
        <v>57.4</v>
      </c>
      <c r="P1401" s="62">
        <f t="shared" si="407"/>
        <v>7.3</v>
      </c>
      <c r="R1401" s="9">
        <f t="shared" si="401"/>
        <v>54</v>
      </c>
      <c r="S1401" s="9">
        <f t="shared" si="390"/>
        <v>380.04</v>
      </c>
      <c r="T1401" s="9">
        <f t="shared" si="391"/>
        <v>58.8</v>
      </c>
      <c r="U1401" s="66">
        <f t="shared" si="402"/>
        <v>480</v>
      </c>
      <c r="V1401" s="9">
        <f t="shared" si="403"/>
        <v>576</v>
      </c>
      <c r="W1401" s="67">
        <f t="shared" si="404"/>
        <v>209</v>
      </c>
      <c r="Y1401" s="69">
        <f>VLOOKUP(D1401,Sheet2!P:Q,2,FALSE)</f>
        <v>120</v>
      </c>
      <c r="AB1401" s="4" t="str">
        <f>IF('表格编辑 '!D1668="monster","普通","BOSS")</f>
        <v>普通</v>
      </c>
      <c r="AD1401" s="50">
        <f>VLOOKUP(D1401,映射!AK:AL,2,FALSE)</f>
        <v>4</v>
      </c>
      <c r="AE1401" s="50" t="s">
        <v>37</v>
      </c>
      <c r="AF1401" s="4">
        <f>VLOOKUP(AE1401,映射!AN:AO,2,FALSE)</f>
        <v>2</v>
      </c>
      <c r="AG1401" s="50">
        <v>2</v>
      </c>
      <c r="AH1401" s="70">
        <v>1</v>
      </c>
      <c r="AI1401" s="16">
        <f t="shared" si="392"/>
        <v>31100</v>
      </c>
      <c r="AJ1401" s="16">
        <f t="shared" si="393"/>
        <v>10035</v>
      </c>
      <c r="AK1401" s="16">
        <f t="shared" si="394"/>
        <v>54</v>
      </c>
      <c r="AL1401" s="16" t="str">
        <f t="shared" si="395"/>
        <v>鬼灵</v>
      </c>
      <c r="AM1401" s="16">
        <f t="shared" si="396"/>
        <v>7680</v>
      </c>
      <c r="AN1401" s="16">
        <f t="shared" si="397"/>
        <v>1382</v>
      </c>
      <c r="AO1401" s="16">
        <f t="shared" si="405"/>
        <v>6298</v>
      </c>
      <c r="AP1401" s="16">
        <f t="shared" si="398"/>
        <v>6989</v>
      </c>
      <c r="AQ1401" s="16">
        <f t="shared" si="399"/>
        <v>2260</v>
      </c>
      <c r="AR1401" s="16">
        <f t="shared" si="400"/>
        <v>226</v>
      </c>
      <c r="AS1401" s="16"/>
      <c r="AT1401" s="16">
        <v>134.5</v>
      </c>
      <c r="AU1401" s="16">
        <v>127.3</v>
      </c>
      <c r="AV1401" s="16">
        <v>50.5</v>
      </c>
      <c r="AW1401" s="16"/>
    </row>
    <row r="1402" spans="1:49">
      <c r="A1402" s="62">
        <f>'表格编辑 '!A1669</f>
        <v>31101</v>
      </c>
      <c r="B1402" s="62">
        <f>'表格编辑 '!B1669</f>
        <v>10101</v>
      </c>
      <c r="C1402" s="62" t="str">
        <f>VLOOKUP(B1402,映射!A:B,2,FALSE)</f>
        <v>风精</v>
      </c>
      <c r="D1402" s="62">
        <f>'表格编辑 '!E1669</f>
        <v>54</v>
      </c>
      <c r="E1402" s="62">
        <f>ROUNDUP((VLOOKUP(B1402,Sheet1!U:AA,3,FALSE)-2)*(0.042*(D1402-1)+0.2)+0.4,0)</f>
        <v>69</v>
      </c>
      <c r="F1402" s="62">
        <f>ROUNDUP((VLOOKUP(B1402,Sheet1!U:AA,4,FALSE)-2)*(0.042*(D1402-1)+0.2)+0.4,0)</f>
        <v>69</v>
      </c>
      <c r="G1402" s="62">
        <f>ROUNDUP((VLOOKUP(B1402,Sheet1!U:AA,5,FALSE)-2)*(0.042*(D1402-1)+0.2)+0.4,0)</f>
        <v>45</v>
      </c>
      <c r="H1402" s="62">
        <f>ROUNDUP((VLOOKUP(B1402,Sheet1!U:AA,6,FALSE)-2)*(0.042*(D1402-1)+0.2)+0.4,0)</f>
        <v>69</v>
      </c>
      <c r="I1402" s="62">
        <f>ROUNDUP((VLOOKUP(B1402,Sheet1!U:AA,7,FALSE)-2)*(0.042*(D1402-1)+0.2)+0.4,0)</f>
        <v>69</v>
      </c>
      <c r="J1402" s="62">
        <f>E1402*8+F1402*2+G1402*3+H1402*3+I1402*1+VLOOKUP(B1402,Sheet1!AU:AZ,2,FALSE)</f>
        <v>1169</v>
      </c>
      <c r="K1402" s="62">
        <f>E1402*1+F1402*2+G1402*2+H1402*2+I1402*10+VLOOKUP(B1402,Sheet1!AU:AZ,3,FALSE)</f>
        <v>1176</v>
      </c>
      <c r="L1402" s="62">
        <f>E1402*0.1+F1402*2+G1402*0.2+H1402*0.26+I1402*0.1+VLOOKUP(B1402,Sheet1!AU:AZ,4,FALSE)</f>
        <v>212.74</v>
      </c>
      <c r="M1402" s="62">
        <f>E1402*0.1+F1402*0.2+G1402*2+H1402*0.2+I1402*0.1+VLOOKUP(B1402,Sheet1!AU:AZ,5,FALSE)</f>
        <v>154.4</v>
      </c>
      <c r="N1402" s="62">
        <f>E1402*0.1+F1402*0.2+G1402*0.2+H1402*2+I1402*0.1+VLOOKUP(B1402,Sheet1!AU:AZ,6,FALSE)</f>
        <v>215.6</v>
      </c>
      <c r="O1402" s="62">
        <f t="shared" si="406"/>
        <v>29.7</v>
      </c>
      <c r="P1402" s="62">
        <f t="shared" si="407"/>
        <v>50.7</v>
      </c>
      <c r="R1402" s="9">
        <f t="shared" si="401"/>
        <v>54</v>
      </c>
      <c r="S1402" s="9">
        <f t="shared" si="390"/>
        <v>380.04</v>
      </c>
      <c r="T1402" s="9">
        <f t="shared" si="391"/>
        <v>58.8</v>
      </c>
      <c r="U1402" s="66">
        <f t="shared" si="402"/>
        <v>514</v>
      </c>
      <c r="V1402" s="9">
        <f t="shared" si="403"/>
        <v>616.8</v>
      </c>
      <c r="W1402" s="67">
        <f t="shared" si="404"/>
        <v>349</v>
      </c>
      <c r="Y1402" s="69">
        <f>VLOOKUP(D1402,Sheet2!P:Q,2,FALSE)</f>
        <v>120</v>
      </c>
      <c r="AB1402" s="4" t="str">
        <f>IF('表格编辑 '!D1669="monster","普通","BOSS")</f>
        <v>普通</v>
      </c>
      <c r="AD1402" s="50">
        <f>VLOOKUP(D1402,映射!AK:AL,2,FALSE)</f>
        <v>4</v>
      </c>
      <c r="AE1402" s="50" t="s">
        <v>37</v>
      </c>
      <c r="AF1402" s="4">
        <f>VLOOKUP(AE1402,映射!AN:AO,2,FALSE)</f>
        <v>2</v>
      </c>
      <c r="AG1402" s="50">
        <v>2</v>
      </c>
      <c r="AH1402" s="70">
        <v>1</v>
      </c>
      <c r="AI1402" s="16">
        <f t="shared" si="392"/>
        <v>31101</v>
      </c>
      <c r="AJ1402" s="16">
        <f t="shared" si="393"/>
        <v>10101</v>
      </c>
      <c r="AK1402" s="16">
        <f t="shared" si="394"/>
        <v>54</v>
      </c>
      <c r="AL1402" s="16" t="str">
        <f t="shared" si="395"/>
        <v>风精</v>
      </c>
      <c r="AM1402" s="16">
        <f t="shared" si="396"/>
        <v>8224</v>
      </c>
      <c r="AN1402" s="16">
        <f t="shared" si="397"/>
        <v>2338</v>
      </c>
      <c r="AO1402" s="16">
        <f t="shared" si="405"/>
        <v>5886</v>
      </c>
      <c r="AP1402" s="16">
        <f t="shared" si="398"/>
        <v>7055</v>
      </c>
      <c r="AQ1402" s="16">
        <f t="shared" si="399"/>
        <v>2352</v>
      </c>
      <c r="AR1402" s="16">
        <f t="shared" si="400"/>
        <v>320</v>
      </c>
      <c r="AS1402" s="16"/>
      <c r="AT1402" s="16">
        <v>130</v>
      </c>
      <c r="AU1402" s="16">
        <v>130</v>
      </c>
      <c r="AV1402" s="16">
        <v>25</v>
      </c>
      <c r="AW1402" s="16"/>
    </row>
    <row r="1403" spans="1:49">
      <c r="A1403" s="62">
        <f>'表格编辑 '!A1670</f>
        <v>31102</v>
      </c>
      <c r="B1403" s="62">
        <f>'表格编辑 '!B1670</f>
        <v>10152</v>
      </c>
      <c r="C1403" s="62" t="str">
        <f>VLOOKUP(B1403,映射!A:B,2,FALSE)</f>
        <v>盗贼</v>
      </c>
      <c r="D1403" s="62">
        <f>'表格编辑 '!E1670</f>
        <v>54</v>
      </c>
      <c r="E1403" s="62">
        <f>ROUNDUP((VLOOKUP(B1403,Sheet1!U:AA,3,FALSE)-2)*(0.042*(D1403-1)+0.2)+0.4,0)</f>
        <v>52</v>
      </c>
      <c r="F1403" s="62">
        <f>ROUNDUP((VLOOKUP(B1403,Sheet1!U:AA,4,FALSE)-2)*(0.042*(D1403-1)+0.2)+0.4,0)</f>
        <v>64</v>
      </c>
      <c r="G1403" s="62">
        <f>ROUNDUP((VLOOKUP(B1403,Sheet1!U:AA,5,FALSE)-2)*(0.042*(D1403-1)+0.2)+0.4,0)</f>
        <v>54</v>
      </c>
      <c r="H1403" s="62">
        <f>ROUNDUP((VLOOKUP(B1403,Sheet1!U:AA,6,FALSE)-2)*(0.042*(D1403-1)+0.2)+0.4,0)</f>
        <v>81</v>
      </c>
      <c r="I1403" s="62">
        <f>ROUNDUP((VLOOKUP(B1403,Sheet1!U:AA,7,FALSE)-2)*(0.042*(D1403-1)+0.2)+0.4,0)</f>
        <v>25</v>
      </c>
      <c r="J1403" s="62">
        <f>E1403*8+F1403*2+G1403*3+H1403*3+I1403*1+VLOOKUP(B1403,Sheet1!AU:AZ,2,FALSE)</f>
        <v>1025</v>
      </c>
      <c r="K1403" s="62">
        <f>E1403*1+F1403*2+G1403*2+H1403*2+I1403*10+VLOOKUP(B1403,Sheet1!AU:AZ,3,FALSE)</f>
        <v>720</v>
      </c>
      <c r="L1403" s="62">
        <f>E1403*0.1+F1403*2+G1403*0.2+H1403*0.26+I1403*0.1+VLOOKUP(B1403,Sheet1!AU:AZ,4,FALSE)</f>
        <v>198.56</v>
      </c>
      <c r="M1403" s="62">
        <f>E1403*0.1+F1403*0.2+G1403*2+H1403*0.2+I1403*0.1+VLOOKUP(B1403,Sheet1!AU:AZ,5,FALSE)</f>
        <v>171.7</v>
      </c>
      <c r="N1403" s="62">
        <f>E1403*0.1+F1403*0.2+G1403*0.2+H1403*2+I1403*0.1+VLOOKUP(B1403,Sheet1!AU:AZ,6,FALSE)</f>
        <v>247.3</v>
      </c>
      <c r="O1403" s="62">
        <f t="shared" si="406"/>
        <v>0.700000000000003</v>
      </c>
      <c r="P1403" s="62">
        <f t="shared" si="407"/>
        <v>43.5</v>
      </c>
      <c r="R1403" s="9">
        <f t="shared" si="401"/>
        <v>54</v>
      </c>
      <c r="S1403" s="9">
        <f t="shared" si="390"/>
        <v>380.04</v>
      </c>
      <c r="T1403" s="9">
        <f t="shared" si="391"/>
        <v>58.8</v>
      </c>
      <c r="U1403" s="66">
        <f t="shared" si="402"/>
        <v>484</v>
      </c>
      <c r="V1403" s="9">
        <f t="shared" si="403"/>
        <v>580.8</v>
      </c>
      <c r="W1403" s="67">
        <f t="shared" si="404"/>
        <v>316</v>
      </c>
      <c r="Y1403" s="69">
        <f>VLOOKUP(D1403,Sheet2!P:Q,2,FALSE)</f>
        <v>120</v>
      </c>
      <c r="AB1403" s="4" t="str">
        <f>IF('表格编辑 '!D1670="monster","普通","BOSS")</f>
        <v>普通</v>
      </c>
      <c r="AD1403" s="50">
        <f>VLOOKUP(D1403,映射!AK:AL,2,FALSE)</f>
        <v>4</v>
      </c>
      <c r="AE1403" s="50" t="s">
        <v>37</v>
      </c>
      <c r="AF1403" s="4">
        <f>VLOOKUP(AE1403,映射!AN:AO,2,FALSE)</f>
        <v>2</v>
      </c>
      <c r="AG1403" s="50">
        <v>2</v>
      </c>
      <c r="AH1403" s="70">
        <v>1</v>
      </c>
      <c r="AI1403" s="16">
        <f t="shared" si="392"/>
        <v>31102</v>
      </c>
      <c r="AJ1403" s="16">
        <f t="shared" si="393"/>
        <v>10152</v>
      </c>
      <c r="AK1403" s="16">
        <f t="shared" si="394"/>
        <v>54</v>
      </c>
      <c r="AL1403" s="16" t="str">
        <f t="shared" si="395"/>
        <v>盗贼</v>
      </c>
      <c r="AM1403" s="16">
        <f t="shared" si="396"/>
        <v>7744</v>
      </c>
      <c r="AN1403" s="16">
        <f t="shared" si="397"/>
        <v>2050</v>
      </c>
      <c r="AO1403" s="16">
        <f t="shared" si="405"/>
        <v>5694</v>
      </c>
      <c r="AP1403" s="16">
        <f t="shared" si="398"/>
        <v>6719</v>
      </c>
      <c r="AQ1403" s="16">
        <f t="shared" si="399"/>
        <v>1440</v>
      </c>
      <c r="AR1403" s="16">
        <f t="shared" si="400"/>
        <v>298</v>
      </c>
      <c r="AS1403" s="16"/>
      <c r="AT1403" s="16">
        <v>113</v>
      </c>
      <c r="AU1403" s="16">
        <v>156.2</v>
      </c>
      <c r="AV1403" s="16">
        <v>-0.0999999999999943</v>
      </c>
      <c r="AW1403" s="16"/>
    </row>
    <row r="1404" spans="1:49">
      <c r="A1404" s="62">
        <f>'表格编辑 '!A1671</f>
        <v>31103</v>
      </c>
      <c r="B1404" s="62">
        <f>'表格编辑 '!B1671</f>
        <v>10100</v>
      </c>
      <c r="C1404" s="62" t="str">
        <f>VLOOKUP(B1404,映射!A:B,2,FALSE)</f>
        <v>火精</v>
      </c>
      <c r="D1404" s="62">
        <f>'表格编辑 '!E1671</f>
        <v>54</v>
      </c>
      <c r="E1404" s="62">
        <f>ROUNDUP((VLOOKUP(B1404,Sheet1!U:AA,3,FALSE)-2)*(0.042*(D1404-1)+0.2)+0.4,0)</f>
        <v>69</v>
      </c>
      <c r="F1404" s="62">
        <f>ROUNDUP((VLOOKUP(B1404,Sheet1!U:AA,4,FALSE)-2)*(0.042*(D1404-1)+0.2)+0.4,0)</f>
        <v>45</v>
      </c>
      <c r="G1404" s="62">
        <f>ROUNDUP((VLOOKUP(B1404,Sheet1!U:AA,5,FALSE)-2)*(0.042*(D1404-1)+0.2)+0.4,0)</f>
        <v>69</v>
      </c>
      <c r="H1404" s="62">
        <f>ROUNDUP((VLOOKUP(B1404,Sheet1!U:AA,6,FALSE)-2)*(0.042*(D1404-1)+0.2)+0.4,0)</f>
        <v>69</v>
      </c>
      <c r="I1404" s="62">
        <f>ROUNDUP((VLOOKUP(B1404,Sheet1!U:AA,7,FALSE)-2)*(0.042*(D1404-1)+0.2)+0.4,0)</f>
        <v>69</v>
      </c>
      <c r="J1404" s="62">
        <f>E1404*8+F1404*2+G1404*3+H1404*3+I1404*1+VLOOKUP(B1404,Sheet1!AU:AZ,2,FALSE)</f>
        <v>1193</v>
      </c>
      <c r="K1404" s="62">
        <f>E1404*1+F1404*2+G1404*2+H1404*2+I1404*10+VLOOKUP(B1404,Sheet1!AU:AZ,3,FALSE)</f>
        <v>1176</v>
      </c>
      <c r="L1404" s="62">
        <f>E1404*0.1+F1404*2+G1404*0.2+H1404*0.26+I1404*0.1+VLOOKUP(B1404,Sheet1!AU:AZ,4,FALSE)</f>
        <v>158.54</v>
      </c>
      <c r="M1404" s="62">
        <f>E1404*0.1+F1404*0.2+G1404*2+H1404*0.2+I1404*0.1+VLOOKUP(B1404,Sheet1!AU:AZ,5,FALSE)</f>
        <v>208.6</v>
      </c>
      <c r="N1404" s="62">
        <f>E1404*0.1+F1404*0.2+G1404*0.2+H1404*2+I1404*0.1+VLOOKUP(B1404,Sheet1!AU:AZ,6,FALSE)</f>
        <v>215.6</v>
      </c>
      <c r="O1404" s="62">
        <f t="shared" si="406"/>
        <v>36.9</v>
      </c>
      <c r="P1404" s="62">
        <f t="shared" si="407"/>
        <v>50.7</v>
      </c>
      <c r="R1404" s="9">
        <f t="shared" si="401"/>
        <v>54</v>
      </c>
      <c r="S1404" s="9">
        <f t="shared" si="390"/>
        <v>380.04</v>
      </c>
      <c r="T1404" s="9">
        <f t="shared" si="391"/>
        <v>58.8</v>
      </c>
      <c r="U1404" s="66">
        <f t="shared" si="402"/>
        <v>431</v>
      </c>
      <c r="V1404" s="9">
        <f t="shared" si="403"/>
        <v>517.2</v>
      </c>
      <c r="W1404" s="67">
        <f t="shared" si="404"/>
        <v>226</v>
      </c>
      <c r="Y1404" s="69">
        <f>VLOOKUP(D1404,Sheet2!P:Q,2,FALSE)</f>
        <v>120</v>
      </c>
      <c r="AB1404" s="4" t="str">
        <f>IF('表格编辑 '!D1671="monster","普通","BOSS")</f>
        <v>普通</v>
      </c>
      <c r="AD1404" s="50">
        <f>VLOOKUP(D1404,映射!AK:AL,2,FALSE)</f>
        <v>4</v>
      </c>
      <c r="AE1404" s="50" t="s">
        <v>37</v>
      </c>
      <c r="AF1404" s="4">
        <f>VLOOKUP(AE1404,映射!AN:AO,2,FALSE)</f>
        <v>2</v>
      </c>
      <c r="AG1404" s="50">
        <v>2</v>
      </c>
      <c r="AH1404" s="70">
        <v>1</v>
      </c>
      <c r="AI1404" s="16">
        <f t="shared" si="392"/>
        <v>31103</v>
      </c>
      <c r="AJ1404" s="16">
        <f t="shared" si="393"/>
        <v>10100</v>
      </c>
      <c r="AK1404" s="16">
        <f t="shared" si="394"/>
        <v>54</v>
      </c>
      <c r="AL1404" s="16" t="str">
        <f t="shared" si="395"/>
        <v>火精</v>
      </c>
      <c r="AM1404" s="16">
        <f t="shared" si="396"/>
        <v>6896</v>
      </c>
      <c r="AN1404" s="16">
        <f t="shared" si="397"/>
        <v>2386</v>
      </c>
      <c r="AO1404" s="16">
        <f t="shared" si="405"/>
        <v>4510</v>
      </c>
      <c r="AP1404" s="16">
        <f t="shared" si="398"/>
        <v>5703</v>
      </c>
      <c r="AQ1404" s="16">
        <f t="shared" si="399"/>
        <v>2352</v>
      </c>
      <c r="AR1404" s="16">
        <f t="shared" si="400"/>
        <v>238</v>
      </c>
      <c r="AS1404" s="16"/>
      <c r="AT1404" s="16">
        <v>130</v>
      </c>
      <c r="AU1404" s="16">
        <v>130</v>
      </c>
      <c r="AV1404" s="16">
        <v>25</v>
      </c>
      <c r="AW1404" s="16"/>
    </row>
    <row r="1405" spans="1:49">
      <c r="A1405" s="62">
        <f>'表格编辑 '!A1672</f>
        <v>31104</v>
      </c>
      <c r="B1405" s="62">
        <f>'表格编辑 '!B1672</f>
        <v>10020</v>
      </c>
      <c r="C1405" s="62" t="str">
        <f>VLOOKUP(B1405,映射!A:B,2,FALSE)</f>
        <v>地狱看门犬</v>
      </c>
      <c r="D1405" s="62">
        <f>'表格编辑 '!E1672</f>
        <v>54</v>
      </c>
      <c r="E1405" s="62">
        <f>ROUNDUP((VLOOKUP(B1405,Sheet1!U:AA,3,FALSE)-2)*(0.042*(D1405-1)+0.2)+0.4,0)</f>
        <v>83</v>
      </c>
      <c r="F1405" s="62">
        <f>ROUNDUP((VLOOKUP(B1405,Sheet1!U:AA,4,FALSE)-2)*(0.042*(D1405-1)+0.2)+0.4,0)</f>
        <v>96</v>
      </c>
      <c r="G1405" s="62">
        <f>ROUNDUP((VLOOKUP(B1405,Sheet1!U:AA,5,FALSE)-2)*(0.042*(D1405-1)+0.2)+0.4,0)</f>
        <v>49</v>
      </c>
      <c r="H1405" s="62">
        <f>ROUNDUP((VLOOKUP(B1405,Sheet1!U:AA,6,FALSE)-2)*(0.042*(D1405-1)+0.2)+0.4,0)</f>
        <v>76</v>
      </c>
      <c r="I1405" s="62">
        <f>ROUNDUP((VLOOKUP(B1405,Sheet1!U:AA,7,FALSE)-2)*(0.042*(D1405-1)+0.2)+0.4,0)</f>
        <v>40</v>
      </c>
      <c r="J1405" s="62">
        <f>E1405*8+F1405*2+G1405*3+H1405*3+I1405*1+VLOOKUP(B1405,Sheet1!AU:AZ,2,FALSE)</f>
        <v>1365</v>
      </c>
      <c r="K1405" s="62">
        <f>E1405*1+F1405*2+G1405*2+H1405*2+I1405*10+VLOOKUP(B1405,Sheet1!AU:AZ,3,FALSE)</f>
        <v>960</v>
      </c>
      <c r="L1405" s="62">
        <f>E1405*0.1+F1405*2+G1405*0.2+H1405*0.26+I1405*0.1+VLOOKUP(B1405,Sheet1!AU:AZ,4,FALSE)</f>
        <v>286.86</v>
      </c>
      <c r="M1405" s="62">
        <f>E1405*0.1+F1405*0.2+G1405*2+H1405*0.2+I1405*0.1+VLOOKUP(B1405,Sheet1!AU:AZ,5,FALSE)</f>
        <v>173.7</v>
      </c>
      <c r="N1405" s="62">
        <f>E1405*0.1+F1405*0.2+G1405*0.2+H1405*2+I1405*0.1+VLOOKUP(B1405,Sheet1!AU:AZ,6,FALSE)</f>
        <v>242.3</v>
      </c>
      <c r="O1405" s="62">
        <f t="shared" si="406"/>
        <v>-0.299999999999997</v>
      </c>
      <c r="P1405" s="62">
        <f t="shared" si="407"/>
        <v>63.1</v>
      </c>
      <c r="R1405" s="9">
        <f t="shared" si="401"/>
        <v>54</v>
      </c>
      <c r="S1405" s="9">
        <f t="shared" si="390"/>
        <v>380.04</v>
      </c>
      <c r="T1405" s="9">
        <f t="shared" si="391"/>
        <v>58.8</v>
      </c>
      <c r="U1405" s="66">
        <f t="shared" si="402"/>
        <v>481</v>
      </c>
      <c r="V1405" s="9">
        <f t="shared" si="403"/>
        <v>577.2</v>
      </c>
      <c r="W1405" s="67">
        <f t="shared" si="404"/>
        <v>533</v>
      </c>
      <c r="Y1405" s="69">
        <f>VLOOKUP(D1405,Sheet2!P:Q,2,FALSE)</f>
        <v>120</v>
      </c>
      <c r="AB1405" s="4" t="str">
        <f>IF('表格编辑 '!D1672="monster","普通","BOSS")</f>
        <v>普通</v>
      </c>
      <c r="AD1405" s="50">
        <f>VLOOKUP(D1405,映射!AK:AL,2,FALSE)</f>
        <v>4</v>
      </c>
      <c r="AE1405" s="50" t="s">
        <v>37</v>
      </c>
      <c r="AF1405" s="4">
        <f>VLOOKUP(AE1405,映射!AN:AO,2,FALSE)</f>
        <v>2</v>
      </c>
      <c r="AG1405" s="50">
        <v>2</v>
      </c>
      <c r="AH1405" s="70">
        <v>1</v>
      </c>
      <c r="AI1405" s="16">
        <f t="shared" si="392"/>
        <v>31104</v>
      </c>
      <c r="AJ1405" s="16">
        <f t="shared" si="393"/>
        <v>10020</v>
      </c>
      <c r="AK1405" s="16">
        <f t="shared" si="394"/>
        <v>54</v>
      </c>
      <c r="AL1405" s="16" t="str">
        <f t="shared" si="395"/>
        <v>地狱看门犬</v>
      </c>
      <c r="AM1405" s="16">
        <f t="shared" si="396"/>
        <v>7696</v>
      </c>
      <c r="AN1405" s="16">
        <f t="shared" si="397"/>
        <v>2730</v>
      </c>
      <c r="AO1405" s="16">
        <f t="shared" si="405"/>
        <v>4966</v>
      </c>
      <c r="AP1405" s="16">
        <f t="shared" si="398"/>
        <v>6331</v>
      </c>
      <c r="AQ1405" s="16">
        <f t="shared" si="399"/>
        <v>1920</v>
      </c>
      <c r="AR1405" s="16">
        <f t="shared" si="400"/>
        <v>431</v>
      </c>
      <c r="AS1405" s="16"/>
      <c r="AT1405" s="16">
        <v>76.5</v>
      </c>
      <c r="AU1405" s="16">
        <v>119.7</v>
      </c>
      <c r="AV1405" s="16">
        <v>4.9</v>
      </c>
      <c r="AW1405" s="16"/>
    </row>
    <row r="1406" spans="1:49">
      <c r="A1406" s="62">
        <f>'表格编辑 '!A1673</f>
        <v>31105</v>
      </c>
      <c r="B1406" s="62">
        <f>'表格编辑 '!B1673</f>
        <v>10073</v>
      </c>
      <c r="C1406" s="62" t="str">
        <f>VLOOKUP(B1406,映射!A:B,2,FALSE)</f>
        <v>土蜘蛛</v>
      </c>
      <c r="D1406" s="62">
        <f>'表格编辑 '!E1673</f>
        <v>54</v>
      </c>
      <c r="E1406" s="62">
        <f>ROUNDUP((VLOOKUP(B1406,Sheet1!U:AA,3,FALSE)-2)*(0.042*(D1406-1)+0.2)+0.4,0)</f>
        <v>59</v>
      </c>
      <c r="F1406" s="62">
        <f>ROUNDUP((VLOOKUP(B1406,Sheet1!U:AA,4,FALSE)-2)*(0.042*(D1406-1)+0.2)+0.4,0)</f>
        <v>32</v>
      </c>
      <c r="G1406" s="62">
        <f>ROUNDUP((VLOOKUP(B1406,Sheet1!U:AA,5,FALSE)-2)*(0.042*(D1406-1)+0.2)+0.4,0)</f>
        <v>40</v>
      </c>
      <c r="H1406" s="62">
        <f>ROUNDUP((VLOOKUP(B1406,Sheet1!U:AA,6,FALSE)-2)*(0.042*(D1406-1)+0.2)+0.4,0)</f>
        <v>64</v>
      </c>
      <c r="I1406" s="62">
        <f>ROUNDUP((VLOOKUP(B1406,Sheet1!U:AA,7,FALSE)-2)*(0.042*(D1406-1)+0.2)+0.4,0)</f>
        <v>52</v>
      </c>
      <c r="J1406" s="62">
        <f>E1406*8+F1406*2+G1406*3+H1406*3+I1406*1+VLOOKUP(B1406,Sheet1!AU:AZ,2,FALSE)</f>
        <v>955</v>
      </c>
      <c r="K1406" s="62">
        <f>E1406*1+F1406*2+G1406*2+H1406*2+I1406*10+VLOOKUP(B1406,Sheet1!AU:AZ,3,FALSE)</f>
        <v>887</v>
      </c>
      <c r="L1406" s="62">
        <f>E1406*0.1+F1406*2+G1406*0.2+H1406*0.26+I1406*0.1+VLOOKUP(B1406,Sheet1!AU:AZ,4,FALSE)</f>
        <v>115.74</v>
      </c>
      <c r="M1406" s="62">
        <f>E1406*0.1+F1406*0.2+G1406*2+H1406*0.2+I1406*0.1+VLOOKUP(B1406,Sheet1!AU:AZ,5,FALSE)</f>
        <v>128.3</v>
      </c>
      <c r="N1406" s="62">
        <f>E1406*0.1+F1406*0.2+G1406*0.2+H1406*2+I1406*0.1+VLOOKUP(B1406,Sheet1!AU:AZ,6,FALSE)</f>
        <v>198.5</v>
      </c>
      <c r="O1406" s="62">
        <f t="shared" si="406"/>
        <v>22.3</v>
      </c>
      <c r="P1406" s="62">
        <f t="shared" si="407"/>
        <v>47.6</v>
      </c>
      <c r="R1406" s="9">
        <f t="shared" si="401"/>
        <v>54</v>
      </c>
      <c r="S1406" s="9">
        <f t="shared" si="390"/>
        <v>380.04</v>
      </c>
      <c r="T1406" s="9">
        <f t="shared" si="391"/>
        <v>58.8</v>
      </c>
      <c r="U1406" s="66">
        <f t="shared" si="402"/>
        <v>566</v>
      </c>
      <c r="V1406" s="9">
        <f t="shared" si="403"/>
        <v>679.2</v>
      </c>
      <c r="W1406" s="67">
        <f t="shared" si="404"/>
        <v>138</v>
      </c>
      <c r="Y1406" s="69">
        <f>VLOOKUP(D1406,Sheet2!P:Q,2,FALSE)</f>
        <v>120</v>
      </c>
      <c r="AB1406" s="4" t="str">
        <f>IF('表格编辑 '!D1673="monster","普通","BOSS")</f>
        <v>普通</v>
      </c>
      <c r="AD1406" s="50">
        <f>VLOOKUP(D1406,映射!AK:AL,2,FALSE)</f>
        <v>4</v>
      </c>
      <c r="AE1406" s="50" t="s">
        <v>37</v>
      </c>
      <c r="AF1406" s="4">
        <f>VLOOKUP(AE1406,映射!AN:AO,2,FALSE)</f>
        <v>2</v>
      </c>
      <c r="AG1406" s="50">
        <v>2</v>
      </c>
      <c r="AH1406" s="70">
        <v>1</v>
      </c>
      <c r="AI1406" s="16">
        <f t="shared" si="392"/>
        <v>31105</v>
      </c>
      <c r="AJ1406" s="16">
        <f t="shared" si="393"/>
        <v>10073</v>
      </c>
      <c r="AK1406" s="16">
        <f t="shared" si="394"/>
        <v>54</v>
      </c>
      <c r="AL1406" s="16" t="str">
        <f t="shared" si="395"/>
        <v>土蜘蛛</v>
      </c>
      <c r="AM1406" s="16">
        <f t="shared" si="396"/>
        <v>9056</v>
      </c>
      <c r="AN1406" s="16">
        <f t="shared" si="397"/>
        <v>1910</v>
      </c>
      <c r="AO1406" s="16">
        <f t="shared" si="405"/>
        <v>7146</v>
      </c>
      <c r="AP1406" s="16">
        <f t="shared" si="398"/>
        <v>8101</v>
      </c>
      <c r="AQ1406" s="16">
        <f t="shared" si="399"/>
        <v>1774</v>
      </c>
      <c r="AR1406" s="16">
        <f t="shared" si="400"/>
        <v>174</v>
      </c>
      <c r="AS1406" s="16"/>
      <c r="AT1406" s="16">
        <v>94.8</v>
      </c>
      <c r="AU1406" s="16">
        <v>114.6</v>
      </c>
      <c r="AV1406" s="16">
        <v>20.7</v>
      </c>
      <c r="AW1406" s="16"/>
    </row>
    <row r="1407" spans="1:49">
      <c r="A1407" s="62">
        <f>'表格编辑 '!A1674</f>
        <v>31106</v>
      </c>
      <c r="B1407" s="62">
        <f>'表格编辑 '!B1674</f>
        <v>10139</v>
      </c>
      <c r="C1407" s="62" t="str">
        <f>VLOOKUP(B1407,映射!A:B,2,FALSE)</f>
        <v>银色翼龙</v>
      </c>
      <c r="D1407" s="62">
        <f>'表格编辑 '!E1674</f>
        <v>54</v>
      </c>
      <c r="E1407" s="62">
        <f>ROUNDUP((VLOOKUP(B1407,Sheet1!U:AA,3,FALSE)-2)*(0.042*(D1407-1)+0.2)+0.4,0)</f>
        <v>74</v>
      </c>
      <c r="F1407" s="62">
        <f>ROUNDUP((VLOOKUP(B1407,Sheet1!U:AA,4,FALSE)-2)*(0.042*(D1407-1)+0.2)+0.4,0)</f>
        <v>69</v>
      </c>
      <c r="G1407" s="62">
        <f>ROUNDUP((VLOOKUP(B1407,Sheet1!U:AA,5,FALSE)-2)*(0.042*(D1407-1)+0.2)+0.4,0)</f>
        <v>59</v>
      </c>
      <c r="H1407" s="62">
        <f>ROUNDUP((VLOOKUP(B1407,Sheet1!U:AA,6,FALSE)-2)*(0.042*(D1407-1)+0.2)+0.4,0)</f>
        <v>42</v>
      </c>
      <c r="I1407" s="62">
        <f>ROUNDUP((VLOOKUP(B1407,Sheet1!U:AA,7,FALSE)-2)*(0.042*(D1407-1)+0.2)+0.4,0)</f>
        <v>40</v>
      </c>
      <c r="J1407" s="62">
        <f>E1407*8+F1407*2+G1407*3+H1407*3+I1407*1+VLOOKUP(B1407,Sheet1!AU:AZ,2,FALSE)</f>
        <v>1093</v>
      </c>
      <c r="K1407" s="62">
        <f>E1407*1+F1407*2+G1407*2+H1407*2+I1407*10+VLOOKUP(B1407,Sheet1!AU:AZ,3,FALSE)</f>
        <v>834</v>
      </c>
      <c r="L1407" s="62">
        <f>E1407*0.1+F1407*2+G1407*0.2+H1407*0.26+I1407*0.1+VLOOKUP(B1407,Sheet1!AU:AZ,4,FALSE)</f>
        <v>192.12</v>
      </c>
      <c r="M1407" s="62">
        <f>E1407*0.1+F1407*0.2+G1407*2+H1407*0.2+I1407*0.1+VLOOKUP(B1407,Sheet1!AU:AZ,5,FALSE)</f>
        <v>171.6</v>
      </c>
      <c r="N1407" s="62">
        <f>E1407*0.1+F1407*0.2+G1407*0.2+H1407*2+I1407*0.1+VLOOKUP(B1407,Sheet1!AU:AZ,6,FALSE)</f>
        <v>141</v>
      </c>
      <c r="O1407" s="62">
        <f t="shared" si="406"/>
        <v>10.5</v>
      </c>
      <c r="P1407" s="62">
        <f t="shared" si="407"/>
        <v>50.8</v>
      </c>
      <c r="R1407" s="9">
        <f t="shared" si="401"/>
        <v>54</v>
      </c>
      <c r="S1407" s="9">
        <f t="shared" si="390"/>
        <v>380.04</v>
      </c>
      <c r="T1407" s="9">
        <f t="shared" si="391"/>
        <v>58.8</v>
      </c>
      <c r="U1407" s="66">
        <f t="shared" si="402"/>
        <v>484</v>
      </c>
      <c r="V1407" s="9">
        <f t="shared" si="403"/>
        <v>580.8</v>
      </c>
      <c r="W1407" s="67">
        <f t="shared" si="404"/>
        <v>301</v>
      </c>
      <c r="Y1407" s="69">
        <f>VLOOKUP(D1407,Sheet2!P:Q,2,FALSE)</f>
        <v>120</v>
      </c>
      <c r="AB1407" s="4" t="str">
        <f>IF('表格编辑 '!D1674="monster","普通","BOSS")</f>
        <v>普通</v>
      </c>
      <c r="AD1407" s="50">
        <f>VLOOKUP(D1407,映射!AK:AL,2,FALSE)</f>
        <v>4</v>
      </c>
      <c r="AE1407" s="50" t="s">
        <v>37</v>
      </c>
      <c r="AF1407" s="4">
        <f>VLOOKUP(AE1407,映射!AN:AO,2,FALSE)</f>
        <v>2</v>
      </c>
      <c r="AG1407" s="50">
        <v>2</v>
      </c>
      <c r="AH1407" s="70">
        <v>1</v>
      </c>
      <c r="AI1407" s="16">
        <f t="shared" si="392"/>
        <v>31106</v>
      </c>
      <c r="AJ1407" s="16">
        <f t="shared" si="393"/>
        <v>10139</v>
      </c>
      <c r="AK1407" s="16">
        <f t="shared" si="394"/>
        <v>54</v>
      </c>
      <c r="AL1407" s="16" t="str">
        <f t="shared" si="395"/>
        <v>银色翼龙</v>
      </c>
      <c r="AM1407" s="16">
        <f t="shared" si="396"/>
        <v>7744</v>
      </c>
      <c r="AN1407" s="16">
        <f t="shared" si="397"/>
        <v>2186</v>
      </c>
      <c r="AO1407" s="16">
        <f t="shared" si="405"/>
        <v>5558</v>
      </c>
      <c r="AP1407" s="16">
        <f t="shared" si="398"/>
        <v>6651</v>
      </c>
      <c r="AQ1407" s="16">
        <f t="shared" si="399"/>
        <v>1668</v>
      </c>
      <c r="AR1407" s="16">
        <f t="shared" si="400"/>
        <v>289</v>
      </c>
      <c r="AS1407" s="16"/>
      <c r="AT1407" s="16">
        <v>133.6</v>
      </c>
      <c r="AU1407" s="16">
        <v>106.6</v>
      </c>
      <c r="AV1407" s="16">
        <v>9.1</v>
      </c>
      <c r="AW1407" s="16"/>
    </row>
    <row r="1408" spans="1:49">
      <c r="A1408" s="62">
        <f>'表格编辑 '!A1675</f>
        <v>31107</v>
      </c>
      <c r="B1408" s="62">
        <f>'表格编辑 '!B1675</f>
        <v>10126</v>
      </c>
      <c r="C1408" s="62" t="str">
        <f>VLOOKUP(B1408,映射!A:B,2,FALSE)</f>
        <v>金怪</v>
      </c>
      <c r="D1408" s="62">
        <f>'表格编辑 '!E1675</f>
        <v>59</v>
      </c>
      <c r="E1408" s="62">
        <f>ROUNDUP((VLOOKUP(B1408,Sheet1!U:AA,3,FALSE)-2)*(0.042*(D1408-1)+0.2)+0.4,0)</f>
        <v>85</v>
      </c>
      <c r="F1408" s="62">
        <f>ROUNDUP((VLOOKUP(B1408,Sheet1!U:AA,4,FALSE)-2)*(0.042*(D1408-1)+0.2)+0.4,0)</f>
        <v>104</v>
      </c>
      <c r="G1408" s="62">
        <f>ROUNDUP((VLOOKUP(B1408,Sheet1!U:AA,5,FALSE)-2)*(0.042*(D1408-1)+0.2)+0.4,0)</f>
        <v>101</v>
      </c>
      <c r="H1408" s="62">
        <f>ROUNDUP((VLOOKUP(B1408,Sheet1!U:AA,6,FALSE)-2)*(0.042*(D1408-1)+0.2)+0.4,0)</f>
        <v>35</v>
      </c>
      <c r="I1408" s="62">
        <f>ROUNDUP((VLOOKUP(B1408,Sheet1!U:AA,7,FALSE)-2)*(0.042*(D1408-1)+0.2)+0.4,0)</f>
        <v>48</v>
      </c>
      <c r="J1408" s="62">
        <f>E1408*8+F1408*2+G1408*3+H1408*3+I1408*1+VLOOKUP(B1408,Sheet1!AU:AZ,2,FALSE)</f>
        <v>1434</v>
      </c>
      <c r="K1408" s="62">
        <f>E1408*1+F1408*2+G1408*2+H1408*2+I1408*10+VLOOKUP(B1408,Sheet1!AU:AZ,3,FALSE)</f>
        <v>1083</v>
      </c>
      <c r="L1408" s="62">
        <f>E1408*0.1+F1408*2+G1408*0.2+H1408*0.26+I1408*0.1+VLOOKUP(B1408,Sheet1!AU:AZ,4,FALSE)</f>
        <v>303.6</v>
      </c>
      <c r="M1408" s="62">
        <f>E1408*0.1+F1408*0.2+G1408*2+H1408*0.2+I1408*0.1+VLOOKUP(B1408,Sheet1!AU:AZ,5,FALSE)</f>
        <v>296.1</v>
      </c>
      <c r="N1408" s="62">
        <f>E1408*0.1+F1408*0.2+G1408*0.2+H1408*2+I1408*0.1+VLOOKUP(B1408,Sheet1!AU:AZ,6,FALSE)</f>
        <v>146.3</v>
      </c>
      <c r="O1408" s="62">
        <f t="shared" si="406"/>
        <v>19.2</v>
      </c>
      <c r="P1408" s="62">
        <f t="shared" si="407"/>
        <v>49.7</v>
      </c>
      <c r="R1408" s="9">
        <f t="shared" si="401"/>
        <v>59</v>
      </c>
      <c r="S1408" s="9">
        <f t="shared" si="390"/>
        <v>402.64</v>
      </c>
      <c r="T1408" s="9">
        <f t="shared" si="391"/>
        <v>62.8</v>
      </c>
      <c r="U1408" s="66">
        <f t="shared" si="402"/>
        <v>377</v>
      </c>
      <c r="V1408" s="9">
        <f t="shared" si="403"/>
        <v>452.4</v>
      </c>
      <c r="W1408" s="67">
        <f t="shared" si="404"/>
        <v>563</v>
      </c>
      <c r="Y1408" s="69">
        <f>VLOOKUP(D1408,Sheet2!P:Q,2,FALSE)</f>
        <v>120</v>
      </c>
      <c r="AB1408" s="4" t="str">
        <f>IF('表格编辑 '!D1675="monster","普通","BOSS")</f>
        <v>普通</v>
      </c>
      <c r="AD1408" s="50">
        <f>VLOOKUP(D1408,映射!AK:AL,2,FALSE)</f>
        <v>4</v>
      </c>
      <c r="AE1408" s="50" t="s">
        <v>37</v>
      </c>
      <c r="AF1408" s="4">
        <f>VLOOKUP(AE1408,映射!AN:AO,2,FALSE)</f>
        <v>2</v>
      </c>
      <c r="AG1408" s="50">
        <v>2</v>
      </c>
      <c r="AH1408" s="70">
        <v>1</v>
      </c>
      <c r="AI1408" s="16">
        <f t="shared" si="392"/>
        <v>31107</v>
      </c>
      <c r="AJ1408" s="16">
        <f t="shared" si="393"/>
        <v>10126</v>
      </c>
      <c r="AK1408" s="16">
        <f t="shared" si="394"/>
        <v>59</v>
      </c>
      <c r="AL1408" s="16" t="str">
        <f t="shared" si="395"/>
        <v>金怪</v>
      </c>
      <c r="AM1408" s="16">
        <f t="shared" si="396"/>
        <v>6032</v>
      </c>
      <c r="AN1408" s="16">
        <f t="shared" si="397"/>
        <v>2868</v>
      </c>
      <c r="AO1408" s="16">
        <f t="shared" si="405"/>
        <v>3164</v>
      </c>
      <c r="AP1408" s="16">
        <f t="shared" si="398"/>
        <v>4598</v>
      </c>
      <c r="AQ1408" s="16">
        <f t="shared" si="399"/>
        <v>2166</v>
      </c>
      <c r="AR1408" s="16">
        <f t="shared" si="400"/>
        <v>456</v>
      </c>
      <c r="AS1408" s="16"/>
      <c r="AT1408" s="16">
        <v>206</v>
      </c>
      <c r="AU1408" s="16">
        <v>58.4</v>
      </c>
      <c r="AV1408" s="16">
        <v>24.1</v>
      </c>
      <c r="AW1408" s="16"/>
    </row>
    <row r="1409" spans="1:49">
      <c r="A1409" s="62">
        <f>'表格编辑 '!A1676</f>
        <v>31108</v>
      </c>
      <c r="B1409" s="62">
        <f>'表格编辑 '!B1676</f>
        <v>10072</v>
      </c>
      <c r="C1409" s="62" t="str">
        <f>VLOOKUP(B1409,映射!A:B,2,FALSE)</f>
        <v>致命螳螂</v>
      </c>
      <c r="D1409" s="62">
        <f>'表格编辑 '!E1676</f>
        <v>59</v>
      </c>
      <c r="E1409" s="62">
        <f>ROUNDUP((VLOOKUP(B1409,Sheet1!U:AA,3,FALSE)-2)*(0.042*(D1409-1)+0.2)+0.4,0)</f>
        <v>67</v>
      </c>
      <c r="F1409" s="62">
        <f>ROUNDUP((VLOOKUP(B1409,Sheet1!U:AA,4,FALSE)-2)*(0.042*(D1409-1)+0.2)+0.4,0)</f>
        <v>109</v>
      </c>
      <c r="G1409" s="62">
        <f>ROUNDUP((VLOOKUP(B1409,Sheet1!U:AA,5,FALSE)-2)*(0.042*(D1409-1)+0.2)+0.4,0)</f>
        <v>59</v>
      </c>
      <c r="H1409" s="62">
        <f>ROUNDUP((VLOOKUP(B1409,Sheet1!U:AA,6,FALSE)-2)*(0.042*(D1409-1)+0.2)+0.4,0)</f>
        <v>80</v>
      </c>
      <c r="I1409" s="62">
        <f>ROUNDUP((VLOOKUP(B1409,Sheet1!U:AA,7,FALSE)-2)*(0.042*(D1409-1)+0.2)+0.4,0)</f>
        <v>33</v>
      </c>
      <c r="J1409" s="62">
        <f>E1409*8+F1409*2+G1409*3+H1409*3+I1409*1+VLOOKUP(B1409,Sheet1!AU:AZ,2,FALSE)</f>
        <v>1265</v>
      </c>
      <c r="K1409" s="62">
        <f>E1409*1+F1409*2+G1409*2+H1409*2+I1409*10+VLOOKUP(B1409,Sheet1!AU:AZ,3,FALSE)</f>
        <v>917</v>
      </c>
      <c r="L1409" s="62">
        <f>E1409*0.1+F1409*2+G1409*0.2+H1409*0.26+I1409*0.1+VLOOKUP(B1409,Sheet1!AU:AZ,4,FALSE)</f>
        <v>310.6</v>
      </c>
      <c r="M1409" s="62">
        <f>E1409*0.1+F1409*0.2+G1409*2+H1409*0.2+I1409*0.1+VLOOKUP(B1409,Sheet1!AU:AZ,5,FALSE)</f>
        <v>192.8</v>
      </c>
      <c r="N1409" s="62">
        <f>E1409*0.1+F1409*0.2+G1409*0.2+H1409*2+I1409*0.1+VLOOKUP(B1409,Sheet1!AU:AZ,6,FALSE)</f>
        <v>248.6</v>
      </c>
      <c r="O1409" s="62">
        <f t="shared" si="406"/>
        <v>-0.799999999999997</v>
      </c>
      <c r="P1409" s="62">
        <f t="shared" si="407"/>
        <v>49.5</v>
      </c>
      <c r="R1409" s="9">
        <f t="shared" si="401"/>
        <v>59</v>
      </c>
      <c r="S1409" s="9">
        <f t="shared" si="390"/>
        <v>402.64</v>
      </c>
      <c r="T1409" s="9">
        <f t="shared" si="391"/>
        <v>62.8</v>
      </c>
      <c r="U1409" s="66">
        <f t="shared" si="402"/>
        <v>496</v>
      </c>
      <c r="V1409" s="9">
        <f t="shared" si="403"/>
        <v>595.2</v>
      </c>
      <c r="W1409" s="67">
        <f t="shared" si="404"/>
        <v>580</v>
      </c>
      <c r="Y1409" s="69">
        <f>VLOOKUP(D1409,Sheet2!P:Q,2,FALSE)</f>
        <v>120</v>
      </c>
      <c r="AB1409" s="4" t="str">
        <f>IF('表格编辑 '!D1676="monster","普通","BOSS")</f>
        <v>普通</v>
      </c>
      <c r="AD1409" s="50">
        <f>VLOOKUP(D1409,映射!AK:AL,2,FALSE)</f>
        <v>4</v>
      </c>
      <c r="AE1409" s="50" t="s">
        <v>37</v>
      </c>
      <c r="AF1409" s="4">
        <f>VLOOKUP(AE1409,映射!AN:AO,2,FALSE)</f>
        <v>2</v>
      </c>
      <c r="AG1409" s="50">
        <v>2</v>
      </c>
      <c r="AH1409" s="70">
        <v>1</v>
      </c>
      <c r="AI1409" s="16">
        <f t="shared" si="392"/>
        <v>31108</v>
      </c>
      <c r="AJ1409" s="16">
        <f t="shared" si="393"/>
        <v>10072</v>
      </c>
      <c r="AK1409" s="16">
        <f t="shared" si="394"/>
        <v>59</v>
      </c>
      <c r="AL1409" s="16" t="str">
        <f t="shared" si="395"/>
        <v>致命螳螂</v>
      </c>
      <c r="AM1409" s="16">
        <f t="shared" si="396"/>
        <v>7936</v>
      </c>
      <c r="AN1409" s="16">
        <f t="shared" si="397"/>
        <v>2530</v>
      </c>
      <c r="AO1409" s="16">
        <f t="shared" si="405"/>
        <v>5406</v>
      </c>
      <c r="AP1409" s="16">
        <f t="shared" si="398"/>
        <v>6671</v>
      </c>
      <c r="AQ1409" s="16">
        <f t="shared" si="399"/>
        <v>1834</v>
      </c>
      <c r="AR1409" s="16">
        <f t="shared" si="400"/>
        <v>466</v>
      </c>
      <c r="AS1409" s="16"/>
      <c r="AT1409" s="16">
        <v>113.9</v>
      </c>
      <c r="AU1409" s="16">
        <v>151.7</v>
      </c>
      <c r="AV1409" s="16">
        <v>-1.7</v>
      </c>
      <c r="AW1409" s="16"/>
    </row>
    <row r="1410" spans="1:49">
      <c r="A1410" s="62">
        <f>'表格编辑 '!A1677</f>
        <v>31109</v>
      </c>
      <c r="B1410" s="62">
        <f>'表格编辑 '!B1677</f>
        <v>10132</v>
      </c>
      <c r="C1410" s="62" t="str">
        <f>VLOOKUP(B1410,映射!A:B,2,FALSE)</f>
        <v>蜥蝪斗士</v>
      </c>
      <c r="D1410" s="62">
        <f>'表格编辑 '!E1677</f>
        <v>59</v>
      </c>
      <c r="E1410" s="62">
        <f>ROUNDUP((VLOOKUP(B1410,Sheet1!U:AA,3,FALSE)-2)*(0.042*(D1410-1)+0.2)+0.4,0)</f>
        <v>43</v>
      </c>
      <c r="F1410" s="62">
        <f>ROUNDUP((VLOOKUP(B1410,Sheet1!U:AA,4,FALSE)-2)*(0.042*(D1410-1)+0.2)+0.4,0)</f>
        <v>93</v>
      </c>
      <c r="G1410" s="62">
        <f>ROUNDUP((VLOOKUP(B1410,Sheet1!U:AA,5,FALSE)-2)*(0.042*(D1410-1)+0.2)+0.4,0)</f>
        <v>93</v>
      </c>
      <c r="H1410" s="62">
        <f>ROUNDUP((VLOOKUP(B1410,Sheet1!U:AA,6,FALSE)-2)*(0.042*(D1410-1)+0.2)+0.4,0)</f>
        <v>17</v>
      </c>
      <c r="I1410" s="62">
        <f>ROUNDUP((VLOOKUP(B1410,Sheet1!U:AA,7,FALSE)-2)*(0.042*(D1410-1)+0.2)+0.4,0)</f>
        <v>22</v>
      </c>
      <c r="J1410" s="62">
        <f>E1410*8+F1410*2+G1410*3+H1410*3+I1410*1+VLOOKUP(B1410,Sheet1!AU:AZ,2,FALSE)</f>
        <v>919</v>
      </c>
      <c r="K1410" s="62">
        <f>E1410*1+F1410*2+G1410*2+H1410*2+I1410*10+VLOOKUP(B1410,Sheet1!AU:AZ,3,FALSE)</f>
        <v>685</v>
      </c>
      <c r="L1410" s="62">
        <f>E1410*0.1+F1410*2+G1410*0.2+H1410*0.26+I1410*0.1+VLOOKUP(B1410,Sheet1!AU:AZ,4,FALSE)</f>
        <v>254.52</v>
      </c>
      <c r="M1410" s="62">
        <f>E1410*0.1+F1410*0.2+G1410*2+H1410*0.2+I1410*0.1+VLOOKUP(B1410,Sheet1!AU:AZ,5,FALSE)</f>
        <v>253.5</v>
      </c>
      <c r="N1410" s="62">
        <f>E1410*0.1+F1410*0.2+G1410*0.2+H1410*2+I1410*0.1+VLOOKUP(B1410,Sheet1!AU:AZ,6,FALSE)</f>
        <v>89.7</v>
      </c>
      <c r="O1410" s="62">
        <f t="shared" si="406"/>
        <v>12.3</v>
      </c>
      <c r="P1410" s="62">
        <f t="shared" si="407"/>
        <v>17</v>
      </c>
      <c r="R1410" s="9">
        <f t="shared" si="401"/>
        <v>59</v>
      </c>
      <c r="S1410" s="9">
        <f t="shared" si="390"/>
        <v>402.64</v>
      </c>
      <c r="T1410" s="9">
        <f t="shared" si="391"/>
        <v>62.8</v>
      </c>
      <c r="U1410" s="66">
        <f t="shared" si="402"/>
        <v>418</v>
      </c>
      <c r="V1410" s="9">
        <f t="shared" si="403"/>
        <v>501.6</v>
      </c>
      <c r="W1410" s="67">
        <f t="shared" si="404"/>
        <v>439</v>
      </c>
      <c r="Y1410" s="69">
        <f>VLOOKUP(D1410,Sheet2!P:Q,2,FALSE)</f>
        <v>120</v>
      </c>
      <c r="AB1410" s="4" t="str">
        <f>IF('表格编辑 '!D1677="monster","普通","BOSS")</f>
        <v>普通</v>
      </c>
      <c r="AD1410" s="50">
        <f>VLOOKUP(D1410,映射!AK:AL,2,FALSE)</f>
        <v>4</v>
      </c>
      <c r="AE1410" s="50" t="s">
        <v>37</v>
      </c>
      <c r="AF1410" s="4">
        <f>VLOOKUP(AE1410,映射!AN:AO,2,FALSE)</f>
        <v>2</v>
      </c>
      <c r="AG1410" s="50">
        <v>2</v>
      </c>
      <c r="AH1410" s="70">
        <v>1</v>
      </c>
      <c r="AI1410" s="16">
        <f t="shared" si="392"/>
        <v>31109</v>
      </c>
      <c r="AJ1410" s="16">
        <f t="shared" si="393"/>
        <v>10132</v>
      </c>
      <c r="AK1410" s="16">
        <f t="shared" si="394"/>
        <v>59</v>
      </c>
      <c r="AL1410" s="16" t="str">
        <f t="shared" si="395"/>
        <v>蜥蝪斗士</v>
      </c>
      <c r="AM1410" s="16">
        <f t="shared" si="396"/>
        <v>6688</v>
      </c>
      <c r="AN1410" s="16">
        <f t="shared" si="397"/>
        <v>1838</v>
      </c>
      <c r="AO1410" s="16">
        <f t="shared" si="405"/>
        <v>4850</v>
      </c>
      <c r="AP1410" s="16">
        <f t="shared" si="398"/>
        <v>5769</v>
      </c>
      <c r="AQ1410" s="16">
        <f t="shared" si="399"/>
        <v>1370</v>
      </c>
      <c r="AR1410" s="16">
        <f t="shared" si="400"/>
        <v>382</v>
      </c>
      <c r="AS1410" s="16"/>
      <c r="AT1410" s="16">
        <v>191.4</v>
      </c>
      <c r="AU1410" s="16">
        <v>69</v>
      </c>
      <c r="AV1410" s="16">
        <v>11.4</v>
      </c>
      <c r="AW1410" s="16"/>
    </row>
    <row r="1411" spans="1:49">
      <c r="A1411" s="62">
        <f>'表格编辑 '!A1678</f>
        <v>31110</v>
      </c>
      <c r="B1411" s="62">
        <f>'表格编辑 '!B1678</f>
        <v>10101</v>
      </c>
      <c r="C1411" s="62" t="str">
        <f>VLOOKUP(B1411,映射!A:B,2,FALSE)</f>
        <v>风精</v>
      </c>
      <c r="D1411" s="62">
        <f>'表格编辑 '!E1678</f>
        <v>59</v>
      </c>
      <c r="E1411" s="62">
        <f>ROUNDUP((VLOOKUP(B1411,Sheet1!U:AA,3,FALSE)-2)*(0.042*(D1411-1)+0.2)+0.4,0)</f>
        <v>75</v>
      </c>
      <c r="F1411" s="62">
        <f>ROUNDUP((VLOOKUP(B1411,Sheet1!U:AA,4,FALSE)-2)*(0.042*(D1411-1)+0.2)+0.4,0)</f>
        <v>75</v>
      </c>
      <c r="G1411" s="62">
        <f>ROUNDUP((VLOOKUP(B1411,Sheet1!U:AA,5,FALSE)-2)*(0.042*(D1411-1)+0.2)+0.4,0)</f>
        <v>48</v>
      </c>
      <c r="H1411" s="62">
        <f>ROUNDUP((VLOOKUP(B1411,Sheet1!U:AA,6,FALSE)-2)*(0.042*(D1411-1)+0.2)+0.4,0)</f>
        <v>75</v>
      </c>
      <c r="I1411" s="62">
        <f>ROUNDUP((VLOOKUP(B1411,Sheet1!U:AA,7,FALSE)-2)*(0.042*(D1411-1)+0.2)+0.4,0)</f>
        <v>75</v>
      </c>
      <c r="J1411" s="62">
        <f>E1411*8+F1411*2+G1411*3+H1411*3+I1411*1+VLOOKUP(B1411,Sheet1!AU:AZ,2,FALSE)</f>
        <v>1262</v>
      </c>
      <c r="K1411" s="62">
        <f>E1411*1+F1411*2+G1411*2+H1411*2+I1411*10+VLOOKUP(B1411,Sheet1!AU:AZ,3,FALSE)</f>
        <v>1272</v>
      </c>
      <c r="L1411" s="62">
        <f>E1411*0.1+F1411*2+G1411*0.2+H1411*0.26+I1411*0.1+VLOOKUP(B1411,Sheet1!AU:AZ,4,FALSE)</f>
        <v>228.1</v>
      </c>
      <c r="M1411" s="62">
        <f>E1411*0.1+F1411*0.2+G1411*2+H1411*0.2+I1411*0.1+VLOOKUP(B1411,Sheet1!AU:AZ,5,FALSE)</f>
        <v>164</v>
      </c>
      <c r="N1411" s="62">
        <f>E1411*0.1+F1411*0.2+G1411*0.2+H1411*2+I1411*0.1+VLOOKUP(B1411,Sheet1!AU:AZ,6,FALSE)</f>
        <v>230.6</v>
      </c>
      <c r="O1411" s="62">
        <f t="shared" si="406"/>
        <v>32.1</v>
      </c>
      <c r="P1411" s="62">
        <f t="shared" si="407"/>
        <v>55.2</v>
      </c>
      <c r="R1411" s="9">
        <f t="shared" si="401"/>
        <v>59</v>
      </c>
      <c r="S1411" s="9">
        <f t="shared" si="390"/>
        <v>402.64</v>
      </c>
      <c r="T1411" s="9">
        <f t="shared" si="391"/>
        <v>62.8</v>
      </c>
      <c r="U1411" s="66">
        <f t="shared" si="402"/>
        <v>544</v>
      </c>
      <c r="V1411" s="9">
        <f t="shared" si="403"/>
        <v>652.8</v>
      </c>
      <c r="W1411" s="67">
        <f t="shared" si="404"/>
        <v>375</v>
      </c>
      <c r="Y1411" s="69">
        <f>VLOOKUP(D1411,Sheet2!P:Q,2,FALSE)</f>
        <v>120</v>
      </c>
      <c r="AB1411" s="4" t="str">
        <f>IF('表格编辑 '!D1678="monster","普通","BOSS")</f>
        <v>普通</v>
      </c>
      <c r="AD1411" s="50">
        <f>VLOOKUP(D1411,映射!AK:AL,2,FALSE)</f>
        <v>4</v>
      </c>
      <c r="AE1411" s="50" t="s">
        <v>37</v>
      </c>
      <c r="AF1411" s="4">
        <f>VLOOKUP(AE1411,映射!AN:AO,2,FALSE)</f>
        <v>2</v>
      </c>
      <c r="AG1411" s="50">
        <v>2</v>
      </c>
      <c r="AH1411" s="70">
        <v>1</v>
      </c>
      <c r="AI1411" s="16">
        <f t="shared" si="392"/>
        <v>31110</v>
      </c>
      <c r="AJ1411" s="16">
        <f t="shared" si="393"/>
        <v>10101</v>
      </c>
      <c r="AK1411" s="16">
        <f t="shared" si="394"/>
        <v>59</v>
      </c>
      <c r="AL1411" s="16" t="str">
        <f t="shared" si="395"/>
        <v>风精</v>
      </c>
      <c r="AM1411" s="16">
        <f t="shared" si="396"/>
        <v>8704</v>
      </c>
      <c r="AN1411" s="16">
        <f t="shared" si="397"/>
        <v>2524</v>
      </c>
      <c r="AO1411" s="16">
        <f t="shared" si="405"/>
        <v>6180</v>
      </c>
      <c r="AP1411" s="16">
        <f t="shared" si="398"/>
        <v>7442</v>
      </c>
      <c r="AQ1411" s="16">
        <f t="shared" si="399"/>
        <v>2544</v>
      </c>
      <c r="AR1411" s="16">
        <f t="shared" si="400"/>
        <v>343</v>
      </c>
      <c r="AS1411" s="16"/>
      <c r="AT1411" s="16">
        <v>143</v>
      </c>
      <c r="AU1411" s="16">
        <v>143</v>
      </c>
      <c r="AV1411" s="16">
        <v>27.5</v>
      </c>
      <c r="AW1411" s="16"/>
    </row>
    <row r="1412" spans="1:49">
      <c r="A1412" s="62">
        <f>'表格编辑 '!A1679</f>
        <v>31111</v>
      </c>
      <c r="B1412" s="62">
        <f>'表格编辑 '!B1679</f>
        <v>10108</v>
      </c>
      <c r="C1412" s="62" t="str">
        <f>VLOOKUP(B1412,映射!A:B,2,FALSE)</f>
        <v>丸子炸弹</v>
      </c>
      <c r="D1412" s="62">
        <f>'表格编辑 '!E1679</f>
        <v>59</v>
      </c>
      <c r="E1412" s="62">
        <f>ROUNDUP((VLOOKUP(B1412,Sheet1!U:AA,3,FALSE)-2)*(0.042*(D1412-1)+0.2)+0.4,0)</f>
        <v>40</v>
      </c>
      <c r="F1412" s="62">
        <f>ROUNDUP((VLOOKUP(B1412,Sheet1!U:AA,4,FALSE)-2)*(0.042*(D1412-1)+0.2)+0.4,0)</f>
        <v>40</v>
      </c>
      <c r="G1412" s="62">
        <f>ROUNDUP((VLOOKUP(B1412,Sheet1!U:AA,5,FALSE)-2)*(0.042*(D1412-1)+0.2)+0.4,0)</f>
        <v>14</v>
      </c>
      <c r="H1412" s="62">
        <f>ROUNDUP((VLOOKUP(B1412,Sheet1!U:AA,6,FALSE)-2)*(0.042*(D1412-1)+0.2)+0.4,0)</f>
        <v>54</v>
      </c>
      <c r="I1412" s="62">
        <f>ROUNDUP((VLOOKUP(B1412,Sheet1!U:AA,7,FALSE)-2)*(0.042*(D1412-1)+0.2)+0.4,0)</f>
        <v>120</v>
      </c>
      <c r="J1412" s="62">
        <f>E1412*8+F1412*2+G1412*3+H1412*3+I1412*1+VLOOKUP(B1412,Sheet1!AU:AZ,2,FALSE)</f>
        <v>759</v>
      </c>
      <c r="K1412" s="62">
        <f>E1412*1+F1412*2+G1412*2+H1412*2+I1412*10+VLOOKUP(B1412,Sheet1!AU:AZ,3,FALSE)</f>
        <v>1530</v>
      </c>
      <c r="L1412" s="62">
        <f>E1412*0.1+F1412*2+G1412*0.2+H1412*0.26+I1412*0.1+VLOOKUP(B1412,Sheet1!AU:AZ,4,FALSE)</f>
        <v>129.84</v>
      </c>
      <c r="M1412" s="62">
        <f>E1412*0.1+F1412*0.2+G1412*2+H1412*0.2+I1412*0.1+VLOOKUP(B1412,Sheet1!AU:AZ,5,FALSE)</f>
        <v>69.8</v>
      </c>
      <c r="N1412" s="62">
        <f>E1412*0.1+F1412*0.2+G1412*0.2+H1412*2+I1412*0.1+VLOOKUP(B1412,Sheet1!AU:AZ,6,FALSE)</f>
        <v>170.8</v>
      </c>
      <c r="O1412" s="62">
        <f t="shared" si="406"/>
        <v>77.4</v>
      </c>
      <c r="P1412" s="62">
        <f t="shared" si="407"/>
        <v>25.4</v>
      </c>
      <c r="R1412" s="9">
        <f t="shared" si="401"/>
        <v>59</v>
      </c>
      <c r="S1412" s="9">
        <f t="shared" si="390"/>
        <v>402.64</v>
      </c>
      <c r="T1412" s="9">
        <f t="shared" si="391"/>
        <v>62.8</v>
      </c>
      <c r="U1412" s="66">
        <f t="shared" si="402"/>
        <v>795</v>
      </c>
      <c r="V1412" s="9">
        <f t="shared" si="403"/>
        <v>954</v>
      </c>
      <c r="W1412" s="67">
        <f t="shared" si="404"/>
        <v>159</v>
      </c>
      <c r="Y1412" s="69">
        <f>VLOOKUP(D1412,Sheet2!P:Q,2,FALSE)</f>
        <v>120</v>
      </c>
      <c r="AB1412" s="4" t="str">
        <f>IF('表格编辑 '!D1679="monster","普通","BOSS")</f>
        <v>普通</v>
      </c>
      <c r="AD1412" s="50">
        <f>VLOOKUP(D1412,映射!AK:AL,2,FALSE)</f>
        <v>4</v>
      </c>
      <c r="AE1412" s="50" t="s">
        <v>37</v>
      </c>
      <c r="AF1412" s="4">
        <f>VLOOKUP(AE1412,映射!AN:AO,2,FALSE)</f>
        <v>2</v>
      </c>
      <c r="AG1412" s="50">
        <v>2</v>
      </c>
      <c r="AH1412" s="70">
        <v>1</v>
      </c>
      <c r="AI1412" s="16">
        <f t="shared" si="392"/>
        <v>31111</v>
      </c>
      <c r="AJ1412" s="16">
        <f t="shared" si="393"/>
        <v>10108</v>
      </c>
      <c r="AK1412" s="16">
        <f t="shared" si="394"/>
        <v>59</v>
      </c>
      <c r="AL1412" s="16" t="str">
        <f t="shared" si="395"/>
        <v>丸子炸弹</v>
      </c>
      <c r="AM1412" s="16">
        <f t="shared" si="396"/>
        <v>12720</v>
      </c>
      <c r="AN1412" s="16">
        <f t="shared" si="397"/>
        <v>1518</v>
      </c>
      <c r="AO1412" s="16">
        <f t="shared" si="405"/>
        <v>11202</v>
      </c>
      <c r="AP1412" s="16">
        <f t="shared" si="398"/>
        <v>11961</v>
      </c>
      <c r="AQ1412" s="16">
        <f t="shared" si="399"/>
        <v>3060</v>
      </c>
      <c r="AR1412" s="16">
        <f t="shared" si="400"/>
        <v>195</v>
      </c>
      <c r="AS1412" s="16"/>
      <c r="AT1412" s="16">
        <v>54.6</v>
      </c>
      <c r="AU1412" s="16">
        <v>96</v>
      </c>
      <c r="AV1412" s="16">
        <v>69.4</v>
      </c>
      <c r="AW1412" s="16"/>
    </row>
    <row r="1413" spans="1:49">
      <c r="A1413" s="62">
        <f>'表格编辑 '!A1680</f>
        <v>31112</v>
      </c>
      <c r="B1413" s="62">
        <f>'表格编辑 '!B1680</f>
        <v>10155</v>
      </c>
      <c r="C1413" s="62" t="str">
        <f>VLOOKUP(B1413,映射!A:B,2,FALSE)</f>
        <v>蜥蜴团</v>
      </c>
      <c r="D1413" s="62">
        <f>'表格编辑 '!E1680</f>
        <v>59</v>
      </c>
      <c r="E1413" s="62">
        <f>ROUNDUP((VLOOKUP(B1413,Sheet1!U:AA,3,FALSE)-2)*(0.042*(D1413-1)+0.2)+0.4,0)</f>
        <v>67</v>
      </c>
      <c r="F1413" s="62">
        <f>ROUNDUP((VLOOKUP(B1413,Sheet1!U:AA,4,FALSE)-2)*(0.042*(D1413-1)+0.2)+0.4,0)</f>
        <v>64</v>
      </c>
      <c r="G1413" s="62">
        <f>ROUNDUP((VLOOKUP(B1413,Sheet1!U:AA,5,FALSE)-2)*(0.042*(D1413-1)+0.2)+0.4,0)</f>
        <v>75</v>
      </c>
      <c r="H1413" s="62">
        <f>ROUNDUP((VLOOKUP(B1413,Sheet1!U:AA,6,FALSE)-2)*(0.042*(D1413-1)+0.2)+0.4,0)</f>
        <v>59</v>
      </c>
      <c r="I1413" s="62">
        <f>ROUNDUP((VLOOKUP(B1413,Sheet1!U:AA,7,FALSE)-2)*(0.042*(D1413-1)+0.2)+0.4,0)</f>
        <v>17</v>
      </c>
      <c r="J1413" s="62">
        <f>E1413*8+F1413*2+G1413*3+H1413*3+I1413*1+VLOOKUP(B1413,Sheet1!AU:AZ,2,FALSE)</f>
        <v>1103</v>
      </c>
      <c r="K1413" s="62">
        <f>E1413*1+F1413*2+G1413*2+H1413*2+I1413*10+VLOOKUP(B1413,Sheet1!AU:AZ,3,FALSE)</f>
        <v>653</v>
      </c>
      <c r="L1413" s="62">
        <f>E1413*0.1+F1413*2+G1413*0.2+H1413*0.26+I1413*0.1+VLOOKUP(B1413,Sheet1!AU:AZ,4,FALSE)</f>
        <v>186.74</v>
      </c>
      <c r="M1413" s="62">
        <f>E1413*0.1+F1413*0.2+G1413*2+H1413*0.2+I1413*0.1+VLOOKUP(B1413,Sheet1!AU:AZ,5,FALSE)</f>
        <v>203</v>
      </c>
      <c r="N1413" s="62">
        <f>E1413*0.1+F1413*0.2+G1413*0.2+H1413*2+I1413*0.1+VLOOKUP(B1413,Sheet1!AU:AZ,6,FALSE)</f>
        <v>174.2</v>
      </c>
      <c r="O1413" s="62">
        <f t="shared" si="406"/>
        <v>-3.8</v>
      </c>
      <c r="P1413" s="62">
        <f t="shared" si="407"/>
        <v>49.8</v>
      </c>
      <c r="R1413" s="9">
        <f t="shared" si="401"/>
        <v>59</v>
      </c>
      <c r="S1413" s="9">
        <f t="shared" si="390"/>
        <v>402.64</v>
      </c>
      <c r="T1413" s="9">
        <f t="shared" si="391"/>
        <v>62.8</v>
      </c>
      <c r="U1413" s="66">
        <f t="shared" si="402"/>
        <v>481</v>
      </c>
      <c r="V1413" s="9">
        <f t="shared" si="403"/>
        <v>577.2</v>
      </c>
      <c r="W1413" s="67">
        <f t="shared" si="404"/>
        <v>279</v>
      </c>
      <c r="Y1413" s="69">
        <f>VLOOKUP(D1413,Sheet2!P:Q,2,FALSE)</f>
        <v>120</v>
      </c>
      <c r="AB1413" s="4" t="str">
        <f>IF('表格编辑 '!D1680="monster","普通","BOSS")</f>
        <v>普通</v>
      </c>
      <c r="AD1413" s="50">
        <f>VLOOKUP(D1413,映射!AK:AL,2,FALSE)</f>
        <v>4</v>
      </c>
      <c r="AE1413" s="50" t="s">
        <v>37</v>
      </c>
      <c r="AF1413" s="4">
        <f>VLOOKUP(AE1413,映射!AN:AO,2,FALSE)</f>
        <v>2</v>
      </c>
      <c r="AG1413" s="50">
        <v>2</v>
      </c>
      <c r="AH1413" s="70">
        <v>1</v>
      </c>
      <c r="AI1413" s="16">
        <f t="shared" si="392"/>
        <v>31112</v>
      </c>
      <c r="AJ1413" s="16">
        <f t="shared" si="393"/>
        <v>10155</v>
      </c>
      <c r="AK1413" s="16">
        <f t="shared" si="394"/>
        <v>59</v>
      </c>
      <c r="AL1413" s="16" t="str">
        <f t="shared" si="395"/>
        <v>蜥蜴团</v>
      </c>
      <c r="AM1413" s="16">
        <f t="shared" si="396"/>
        <v>7696</v>
      </c>
      <c r="AN1413" s="16">
        <f t="shared" si="397"/>
        <v>2206</v>
      </c>
      <c r="AO1413" s="16">
        <f t="shared" si="405"/>
        <v>5490</v>
      </c>
      <c r="AP1413" s="16">
        <f t="shared" si="398"/>
        <v>6593</v>
      </c>
      <c r="AQ1413" s="16">
        <f t="shared" si="399"/>
        <v>1306</v>
      </c>
      <c r="AR1413" s="16">
        <f t="shared" si="400"/>
        <v>281</v>
      </c>
      <c r="AS1413" s="16"/>
      <c r="AT1413" s="16">
        <v>161.2</v>
      </c>
      <c r="AU1413" s="16">
        <v>136</v>
      </c>
      <c r="AV1413" s="16">
        <v>-3.4</v>
      </c>
      <c r="AW1413" s="16"/>
    </row>
    <row r="1414" spans="1:49">
      <c r="A1414" s="62">
        <f>'表格编辑 '!A1681</f>
        <v>31113</v>
      </c>
      <c r="B1414" s="62">
        <f>'表格编辑 '!B1681</f>
        <v>10125</v>
      </c>
      <c r="C1414" s="62" t="str">
        <f>VLOOKUP(B1414,映射!A:B,2,FALSE)</f>
        <v>银怪</v>
      </c>
      <c r="D1414" s="62">
        <f>'表格编辑 '!E1681</f>
        <v>59</v>
      </c>
      <c r="E1414" s="62">
        <f>ROUNDUP((VLOOKUP(B1414,Sheet1!U:AA,3,FALSE)-2)*(0.042*(D1414-1)+0.2)+0.4,0)</f>
        <v>48</v>
      </c>
      <c r="F1414" s="62">
        <f>ROUNDUP((VLOOKUP(B1414,Sheet1!U:AA,4,FALSE)-2)*(0.042*(D1414-1)+0.2)+0.4,0)</f>
        <v>93</v>
      </c>
      <c r="G1414" s="62">
        <f>ROUNDUP((VLOOKUP(B1414,Sheet1!U:AA,5,FALSE)-2)*(0.042*(D1414-1)+0.2)+0.4,0)</f>
        <v>122</v>
      </c>
      <c r="H1414" s="62">
        <f>ROUNDUP((VLOOKUP(B1414,Sheet1!U:AA,6,FALSE)-2)*(0.042*(D1414-1)+0.2)+0.4,0)</f>
        <v>43</v>
      </c>
      <c r="I1414" s="62">
        <f>ROUNDUP((VLOOKUP(B1414,Sheet1!U:AA,7,FALSE)-2)*(0.042*(D1414-1)+0.2)+0.4,0)</f>
        <v>67</v>
      </c>
      <c r="J1414" s="62">
        <f>E1414*8+F1414*2+G1414*3+H1414*3+I1414*1+VLOOKUP(B1414,Sheet1!AU:AZ,2,FALSE)</f>
        <v>1183</v>
      </c>
      <c r="K1414" s="62">
        <f>E1414*1+F1414*2+G1414*2+H1414*2+I1414*10+VLOOKUP(B1414,Sheet1!AU:AZ,3,FALSE)</f>
        <v>1287</v>
      </c>
      <c r="L1414" s="62">
        <f>E1414*0.1+F1414*2+G1414*0.2+H1414*0.26+I1414*0.1+VLOOKUP(B1414,Sheet1!AU:AZ,4,FALSE)</f>
        <v>282.08</v>
      </c>
      <c r="M1414" s="62">
        <f>E1414*0.1+F1414*0.2+G1414*2+H1414*0.2+I1414*0.1+VLOOKUP(B1414,Sheet1!AU:AZ,5,FALSE)</f>
        <v>344.7</v>
      </c>
      <c r="N1414" s="62">
        <f>E1414*0.1+F1414*0.2+G1414*0.2+H1414*2+I1414*0.1+VLOOKUP(B1414,Sheet1!AU:AZ,6,FALSE)</f>
        <v>167.5</v>
      </c>
      <c r="O1414" s="62">
        <f t="shared" si="406"/>
        <v>50</v>
      </c>
      <c r="P1414" s="62">
        <f t="shared" si="407"/>
        <v>18.8</v>
      </c>
      <c r="R1414" s="9">
        <f t="shared" si="401"/>
        <v>59</v>
      </c>
      <c r="S1414" s="9">
        <f t="shared" si="390"/>
        <v>402.64</v>
      </c>
      <c r="T1414" s="9">
        <f t="shared" si="391"/>
        <v>62.8</v>
      </c>
      <c r="U1414" s="66">
        <f t="shared" si="402"/>
        <v>339</v>
      </c>
      <c r="V1414" s="9">
        <f t="shared" si="403"/>
        <v>406.8</v>
      </c>
      <c r="W1414" s="67">
        <f t="shared" si="404"/>
        <v>508</v>
      </c>
      <c r="Y1414" s="69">
        <f>VLOOKUP(D1414,Sheet2!P:Q,2,FALSE)</f>
        <v>120</v>
      </c>
      <c r="AB1414" s="4" t="str">
        <f>IF('表格编辑 '!D1681="monster","普通","BOSS")</f>
        <v>普通</v>
      </c>
      <c r="AD1414" s="50">
        <f>VLOOKUP(D1414,映射!AK:AL,2,FALSE)</f>
        <v>4</v>
      </c>
      <c r="AE1414" s="50" t="s">
        <v>37</v>
      </c>
      <c r="AF1414" s="4">
        <f>VLOOKUP(AE1414,映射!AN:AO,2,FALSE)</f>
        <v>2</v>
      </c>
      <c r="AG1414" s="50">
        <v>2</v>
      </c>
      <c r="AH1414" s="70">
        <v>1</v>
      </c>
      <c r="AI1414" s="16">
        <f t="shared" si="392"/>
        <v>31113</v>
      </c>
      <c r="AJ1414" s="16">
        <f t="shared" si="393"/>
        <v>10125</v>
      </c>
      <c r="AK1414" s="16">
        <f t="shared" si="394"/>
        <v>59</v>
      </c>
      <c r="AL1414" s="16" t="str">
        <f t="shared" si="395"/>
        <v>银怪</v>
      </c>
      <c r="AM1414" s="16">
        <f t="shared" si="396"/>
        <v>5424</v>
      </c>
      <c r="AN1414" s="16">
        <f t="shared" si="397"/>
        <v>2366</v>
      </c>
      <c r="AO1414" s="16">
        <f t="shared" si="405"/>
        <v>3058</v>
      </c>
      <c r="AP1414" s="16">
        <f t="shared" si="398"/>
        <v>4241</v>
      </c>
      <c r="AQ1414" s="16">
        <f t="shared" si="399"/>
        <v>2574</v>
      </c>
      <c r="AR1414" s="16">
        <f t="shared" si="400"/>
        <v>424</v>
      </c>
      <c r="AS1414" s="16"/>
      <c r="AT1414" s="16">
        <v>240.8</v>
      </c>
      <c r="AU1414" s="16">
        <v>71.6</v>
      </c>
      <c r="AV1414" s="16">
        <v>36</v>
      </c>
      <c r="AW1414" s="16"/>
    </row>
    <row r="1415" spans="1:49">
      <c r="A1415" s="62">
        <f>'表格编辑 '!A1682</f>
        <v>31114</v>
      </c>
      <c r="B1415" s="62">
        <f>'表格编辑 '!B1682</f>
        <v>10035</v>
      </c>
      <c r="C1415" s="62" t="str">
        <f>VLOOKUP(B1415,映射!A:B,2,FALSE)</f>
        <v>鬼灵</v>
      </c>
      <c r="D1415" s="62">
        <f>'表格编辑 '!E1682</f>
        <v>59</v>
      </c>
      <c r="E1415" s="62">
        <f>ROUNDUP((VLOOKUP(B1415,Sheet1!U:AA,3,FALSE)-2)*(0.042*(D1415-1)+0.2)+0.4,0)</f>
        <v>19</v>
      </c>
      <c r="F1415" s="62">
        <f>ROUNDUP((VLOOKUP(B1415,Sheet1!U:AA,4,FALSE)-2)*(0.042*(D1415-1)+0.2)+0.4,0)</f>
        <v>51</v>
      </c>
      <c r="G1415" s="62">
        <f>ROUNDUP((VLOOKUP(B1415,Sheet1!U:AA,5,FALSE)-2)*(0.042*(D1415-1)+0.2)+0.4,0)</f>
        <v>67</v>
      </c>
      <c r="H1415" s="62">
        <f>ROUNDUP((VLOOKUP(B1415,Sheet1!U:AA,6,FALSE)-2)*(0.042*(D1415-1)+0.2)+0.4,0)</f>
        <v>62</v>
      </c>
      <c r="I1415" s="62">
        <f>ROUNDUP((VLOOKUP(B1415,Sheet1!U:AA,7,FALSE)-2)*(0.042*(D1415-1)+0.2)+0.4,0)</f>
        <v>83</v>
      </c>
      <c r="J1415" s="62">
        <f>E1415*8+F1415*2+G1415*3+H1415*3+I1415*1+VLOOKUP(B1415,Sheet1!AU:AZ,2,FALSE)</f>
        <v>744</v>
      </c>
      <c r="K1415" s="62">
        <f>E1415*1+F1415*2+G1415*2+H1415*2+I1415*10+VLOOKUP(B1415,Sheet1!AU:AZ,3,FALSE)</f>
        <v>1229</v>
      </c>
      <c r="L1415" s="62">
        <f>E1415*0.1+F1415*2+G1415*0.2+H1415*0.26+I1415*0.1+VLOOKUP(B1415,Sheet1!AU:AZ,4,FALSE)</f>
        <v>161.72</v>
      </c>
      <c r="M1415" s="62">
        <f>E1415*0.1+F1415*0.2+G1415*2+H1415*0.2+I1415*0.1+VLOOKUP(B1415,Sheet1!AU:AZ,5,FALSE)</f>
        <v>186.8</v>
      </c>
      <c r="N1415" s="62">
        <f>E1415*0.1+F1415*0.2+G1415*0.2+H1415*2+I1415*0.1+VLOOKUP(B1415,Sheet1!AU:AZ,6,FALSE)</f>
        <v>177.8</v>
      </c>
      <c r="O1415" s="62">
        <f t="shared" si="406"/>
        <v>62.8</v>
      </c>
      <c r="P1415" s="62">
        <f t="shared" si="407"/>
        <v>7.5</v>
      </c>
      <c r="R1415" s="9">
        <f t="shared" si="401"/>
        <v>59</v>
      </c>
      <c r="S1415" s="9">
        <f t="shared" si="390"/>
        <v>402.64</v>
      </c>
      <c r="T1415" s="9">
        <f t="shared" si="391"/>
        <v>62.8</v>
      </c>
      <c r="U1415" s="66">
        <f t="shared" si="402"/>
        <v>505</v>
      </c>
      <c r="V1415" s="9">
        <f t="shared" si="403"/>
        <v>606</v>
      </c>
      <c r="W1415" s="67">
        <f t="shared" si="404"/>
        <v>225</v>
      </c>
      <c r="Y1415" s="69">
        <f>VLOOKUP(D1415,Sheet2!P:Q,2,FALSE)</f>
        <v>120</v>
      </c>
      <c r="AB1415" s="4" t="str">
        <f>IF('表格编辑 '!D1682="monster","普通","BOSS")</f>
        <v>普通</v>
      </c>
      <c r="AD1415" s="50">
        <f>VLOOKUP(D1415,映射!AK:AL,2,FALSE)</f>
        <v>4</v>
      </c>
      <c r="AE1415" s="50" t="s">
        <v>37</v>
      </c>
      <c r="AF1415" s="4">
        <f>VLOOKUP(AE1415,映射!AN:AO,2,FALSE)</f>
        <v>2</v>
      </c>
      <c r="AG1415" s="50">
        <v>2</v>
      </c>
      <c r="AH1415" s="70">
        <v>1</v>
      </c>
      <c r="AI1415" s="16">
        <f t="shared" si="392"/>
        <v>31114</v>
      </c>
      <c r="AJ1415" s="16">
        <f t="shared" si="393"/>
        <v>10035</v>
      </c>
      <c r="AK1415" s="16">
        <f t="shared" si="394"/>
        <v>59</v>
      </c>
      <c r="AL1415" s="16" t="str">
        <f t="shared" si="395"/>
        <v>鬼灵</v>
      </c>
      <c r="AM1415" s="16">
        <f t="shared" si="396"/>
        <v>8080</v>
      </c>
      <c r="AN1415" s="16">
        <f t="shared" si="397"/>
        <v>1488</v>
      </c>
      <c r="AO1415" s="16">
        <f t="shared" si="405"/>
        <v>6592</v>
      </c>
      <c r="AP1415" s="16">
        <f t="shared" si="398"/>
        <v>7336</v>
      </c>
      <c r="AQ1415" s="16">
        <f t="shared" si="399"/>
        <v>2458</v>
      </c>
      <c r="AR1415" s="16">
        <f t="shared" si="400"/>
        <v>243</v>
      </c>
      <c r="AS1415" s="16"/>
      <c r="AT1415" s="16">
        <v>147.1</v>
      </c>
      <c r="AU1415" s="16">
        <v>139.9</v>
      </c>
      <c r="AV1415" s="16">
        <v>55.9</v>
      </c>
      <c r="AW1415" s="16"/>
    </row>
    <row r="1416" spans="1:49">
      <c r="A1416" s="62">
        <f>'表格编辑 '!A1683</f>
        <v>31115</v>
      </c>
      <c r="B1416" s="62">
        <f>'表格编辑 '!B1683</f>
        <v>10035</v>
      </c>
      <c r="C1416" s="62" t="str">
        <f>VLOOKUP(B1416,映射!A:B,2,FALSE)</f>
        <v>鬼灵</v>
      </c>
      <c r="D1416" s="62">
        <f>'表格编辑 '!E1683</f>
        <v>59</v>
      </c>
      <c r="E1416" s="62">
        <f>ROUNDUP((VLOOKUP(B1416,Sheet1!U:AA,3,FALSE)-2)*(0.042*(D1416-1)+0.2)+0.4,0)</f>
        <v>19</v>
      </c>
      <c r="F1416" s="62">
        <f>ROUNDUP((VLOOKUP(B1416,Sheet1!U:AA,4,FALSE)-2)*(0.042*(D1416-1)+0.2)+0.4,0)</f>
        <v>51</v>
      </c>
      <c r="G1416" s="62">
        <f>ROUNDUP((VLOOKUP(B1416,Sheet1!U:AA,5,FALSE)-2)*(0.042*(D1416-1)+0.2)+0.4,0)</f>
        <v>67</v>
      </c>
      <c r="H1416" s="62">
        <f>ROUNDUP((VLOOKUP(B1416,Sheet1!U:AA,6,FALSE)-2)*(0.042*(D1416-1)+0.2)+0.4,0)</f>
        <v>62</v>
      </c>
      <c r="I1416" s="62">
        <f>ROUNDUP((VLOOKUP(B1416,Sheet1!U:AA,7,FALSE)-2)*(0.042*(D1416-1)+0.2)+0.4,0)</f>
        <v>83</v>
      </c>
      <c r="J1416" s="62">
        <f>E1416*8+F1416*2+G1416*3+H1416*3+I1416*1+VLOOKUP(B1416,Sheet1!AU:AZ,2,FALSE)</f>
        <v>744</v>
      </c>
      <c r="K1416" s="62">
        <f>E1416*1+F1416*2+G1416*2+H1416*2+I1416*10+VLOOKUP(B1416,Sheet1!AU:AZ,3,FALSE)</f>
        <v>1229</v>
      </c>
      <c r="L1416" s="62">
        <f>E1416*0.1+F1416*2+G1416*0.2+H1416*0.26+I1416*0.1+VLOOKUP(B1416,Sheet1!AU:AZ,4,FALSE)</f>
        <v>161.72</v>
      </c>
      <c r="M1416" s="62">
        <f>E1416*0.1+F1416*0.2+G1416*2+H1416*0.2+I1416*0.1+VLOOKUP(B1416,Sheet1!AU:AZ,5,FALSE)</f>
        <v>186.8</v>
      </c>
      <c r="N1416" s="62">
        <f>E1416*0.1+F1416*0.2+G1416*0.2+H1416*2+I1416*0.1+VLOOKUP(B1416,Sheet1!AU:AZ,6,FALSE)</f>
        <v>177.8</v>
      </c>
      <c r="O1416" s="62">
        <f t="shared" si="406"/>
        <v>62.8</v>
      </c>
      <c r="P1416" s="62">
        <f t="shared" si="407"/>
        <v>7.5</v>
      </c>
      <c r="R1416" s="9">
        <f t="shared" si="401"/>
        <v>59</v>
      </c>
      <c r="S1416" s="9">
        <f t="shared" si="390"/>
        <v>402.64</v>
      </c>
      <c r="T1416" s="9">
        <f t="shared" si="391"/>
        <v>62.8</v>
      </c>
      <c r="U1416" s="66">
        <f t="shared" si="402"/>
        <v>505</v>
      </c>
      <c r="V1416" s="9">
        <f t="shared" si="403"/>
        <v>606</v>
      </c>
      <c r="W1416" s="67">
        <f t="shared" si="404"/>
        <v>225</v>
      </c>
      <c r="Y1416" s="69">
        <f>VLOOKUP(D1416,Sheet2!P:Q,2,FALSE)</f>
        <v>120</v>
      </c>
      <c r="AB1416" s="4" t="str">
        <f>IF('表格编辑 '!D1683="monster","普通","BOSS")</f>
        <v>普通</v>
      </c>
      <c r="AD1416" s="50">
        <f>VLOOKUP(D1416,映射!AK:AL,2,FALSE)</f>
        <v>4</v>
      </c>
      <c r="AE1416" s="50" t="s">
        <v>37</v>
      </c>
      <c r="AF1416" s="4">
        <f>VLOOKUP(AE1416,映射!AN:AO,2,FALSE)</f>
        <v>2</v>
      </c>
      <c r="AG1416" s="50">
        <v>2</v>
      </c>
      <c r="AH1416" s="70">
        <v>1</v>
      </c>
      <c r="AI1416" s="16">
        <f t="shared" si="392"/>
        <v>31115</v>
      </c>
      <c r="AJ1416" s="16">
        <f t="shared" si="393"/>
        <v>10035</v>
      </c>
      <c r="AK1416" s="16">
        <f t="shared" si="394"/>
        <v>59</v>
      </c>
      <c r="AL1416" s="16" t="str">
        <f t="shared" si="395"/>
        <v>鬼灵</v>
      </c>
      <c r="AM1416" s="16">
        <f t="shared" si="396"/>
        <v>8080</v>
      </c>
      <c r="AN1416" s="16">
        <f t="shared" si="397"/>
        <v>1488</v>
      </c>
      <c r="AO1416" s="16">
        <f t="shared" si="405"/>
        <v>6592</v>
      </c>
      <c r="AP1416" s="16">
        <f t="shared" si="398"/>
        <v>7336</v>
      </c>
      <c r="AQ1416" s="16">
        <f t="shared" si="399"/>
        <v>2458</v>
      </c>
      <c r="AR1416" s="16">
        <f t="shared" si="400"/>
        <v>243</v>
      </c>
      <c r="AS1416" s="16"/>
      <c r="AT1416" s="16">
        <v>147.1</v>
      </c>
      <c r="AU1416" s="16">
        <v>139.9</v>
      </c>
      <c r="AV1416" s="16">
        <v>55.9</v>
      </c>
      <c r="AW1416" s="16"/>
    </row>
    <row r="1417" spans="1:49">
      <c r="A1417" s="62">
        <f>'表格编辑 '!A1684</f>
        <v>31116</v>
      </c>
      <c r="B1417" s="62">
        <f>'表格编辑 '!B1684</f>
        <v>10101</v>
      </c>
      <c r="C1417" s="62" t="str">
        <f>VLOOKUP(B1417,映射!A:B,2,FALSE)</f>
        <v>风精</v>
      </c>
      <c r="D1417" s="62">
        <f>'表格编辑 '!E1684</f>
        <v>59</v>
      </c>
      <c r="E1417" s="62">
        <f>ROUNDUP((VLOOKUP(B1417,Sheet1!U:AA,3,FALSE)-2)*(0.042*(D1417-1)+0.2)+0.4,0)</f>
        <v>75</v>
      </c>
      <c r="F1417" s="62">
        <f>ROUNDUP((VLOOKUP(B1417,Sheet1!U:AA,4,FALSE)-2)*(0.042*(D1417-1)+0.2)+0.4,0)</f>
        <v>75</v>
      </c>
      <c r="G1417" s="62">
        <f>ROUNDUP((VLOOKUP(B1417,Sheet1!U:AA,5,FALSE)-2)*(0.042*(D1417-1)+0.2)+0.4,0)</f>
        <v>48</v>
      </c>
      <c r="H1417" s="62">
        <f>ROUNDUP((VLOOKUP(B1417,Sheet1!U:AA,6,FALSE)-2)*(0.042*(D1417-1)+0.2)+0.4,0)</f>
        <v>75</v>
      </c>
      <c r="I1417" s="62">
        <f>ROUNDUP((VLOOKUP(B1417,Sheet1!U:AA,7,FALSE)-2)*(0.042*(D1417-1)+0.2)+0.4,0)</f>
        <v>75</v>
      </c>
      <c r="J1417" s="62">
        <f>E1417*8+F1417*2+G1417*3+H1417*3+I1417*1+VLOOKUP(B1417,Sheet1!AU:AZ,2,FALSE)</f>
        <v>1262</v>
      </c>
      <c r="K1417" s="62">
        <f>E1417*1+F1417*2+G1417*2+H1417*2+I1417*10+VLOOKUP(B1417,Sheet1!AU:AZ,3,FALSE)</f>
        <v>1272</v>
      </c>
      <c r="L1417" s="62">
        <f>E1417*0.1+F1417*2+G1417*0.2+H1417*0.26+I1417*0.1+VLOOKUP(B1417,Sheet1!AU:AZ,4,FALSE)</f>
        <v>228.1</v>
      </c>
      <c r="M1417" s="62">
        <f>E1417*0.1+F1417*0.2+G1417*2+H1417*0.2+I1417*0.1+VLOOKUP(B1417,Sheet1!AU:AZ,5,FALSE)</f>
        <v>164</v>
      </c>
      <c r="N1417" s="62">
        <f>E1417*0.1+F1417*0.2+G1417*0.2+H1417*2+I1417*0.1+VLOOKUP(B1417,Sheet1!AU:AZ,6,FALSE)</f>
        <v>230.6</v>
      </c>
      <c r="O1417" s="62">
        <f t="shared" si="406"/>
        <v>32.1</v>
      </c>
      <c r="P1417" s="62">
        <f t="shared" si="407"/>
        <v>55.2</v>
      </c>
      <c r="R1417" s="9">
        <f t="shared" si="401"/>
        <v>59</v>
      </c>
      <c r="S1417" s="9">
        <f t="shared" si="390"/>
        <v>402.64</v>
      </c>
      <c r="T1417" s="9">
        <f t="shared" si="391"/>
        <v>62.8</v>
      </c>
      <c r="U1417" s="66">
        <f t="shared" si="402"/>
        <v>544</v>
      </c>
      <c r="V1417" s="9">
        <f t="shared" si="403"/>
        <v>652.8</v>
      </c>
      <c r="W1417" s="67">
        <f t="shared" si="404"/>
        <v>375</v>
      </c>
      <c r="Y1417" s="69">
        <f>VLOOKUP(D1417,Sheet2!P:Q,2,FALSE)</f>
        <v>120</v>
      </c>
      <c r="AB1417" s="4" t="str">
        <f>IF('表格编辑 '!D1684="monster","普通","BOSS")</f>
        <v>普通</v>
      </c>
      <c r="AD1417" s="50">
        <f>VLOOKUP(D1417,映射!AK:AL,2,FALSE)</f>
        <v>4</v>
      </c>
      <c r="AE1417" s="50" t="s">
        <v>37</v>
      </c>
      <c r="AF1417" s="4">
        <f>VLOOKUP(AE1417,映射!AN:AO,2,FALSE)</f>
        <v>2</v>
      </c>
      <c r="AG1417" s="50">
        <v>2</v>
      </c>
      <c r="AH1417" s="70">
        <v>1</v>
      </c>
      <c r="AI1417" s="16">
        <f t="shared" si="392"/>
        <v>31116</v>
      </c>
      <c r="AJ1417" s="16">
        <f t="shared" si="393"/>
        <v>10101</v>
      </c>
      <c r="AK1417" s="16">
        <f t="shared" si="394"/>
        <v>59</v>
      </c>
      <c r="AL1417" s="16" t="str">
        <f t="shared" si="395"/>
        <v>风精</v>
      </c>
      <c r="AM1417" s="16">
        <f t="shared" si="396"/>
        <v>8704</v>
      </c>
      <c r="AN1417" s="16">
        <f t="shared" si="397"/>
        <v>2524</v>
      </c>
      <c r="AO1417" s="16">
        <f t="shared" si="405"/>
        <v>6180</v>
      </c>
      <c r="AP1417" s="16">
        <f t="shared" si="398"/>
        <v>7442</v>
      </c>
      <c r="AQ1417" s="16">
        <f t="shared" si="399"/>
        <v>2544</v>
      </c>
      <c r="AR1417" s="16">
        <f t="shared" si="400"/>
        <v>343</v>
      </c>
      <c r="AS1417" s="16"/>
      <c r="AT1417" s="16">
        <v>143</v>
      </c>
      <c r="AU1417" s="16">
        <v>143</v>
      </c>
      <c r="AV1417" s="16">
        <v>27.5</v>
      </c>
      <c r="AW1417" s="16"/>
    </row>
    <row r="1418" spans="1:49">
      <c r="A1418" s="62">
        <f>'表格编辑 '!A1685</f>
        <v>31117</v>
      </c>
      <c r="B1418" s="62">
        <f>'表格编辑 '!B1685</f>
        <v>10152</v>
      </c>
      <c r="C1418" s="62" t="str">
        <f>VLOOKUP(B1418,映射!A:B,2,FALSE)</f>
        <v>盗贼</v>
      </c>
      <c r="D1418" s="62">
        <f>'表格编辑 '!E1685</f>
        <v>59</v>
      </c>
      <c r="E1418" s="62">
        <f>ROUNDUP((VLOOKUP(B1418,Sheet1!U:AA,3,FALSE)-2)*(0.042*(D1418-1)+0.2)+0.4,0)</f>
        <v>56</v>
      </c>
      <c r="F1418" s="62">
        <f>ROUNDUP((VLOOKUP(B1418,Sheet1!U:AA,4,FALSE)-2)*(0.042*(D1418-1)+0.2)+0.4,0)</f>
        <v>69</v>
      </c>
      <c r="G1418" s="62">
        <f>ROUNDUP((VLOOKUP(B1418,Sheet1!U:AA,5,FALSE)-2)*(0.042*(D1418-1)+0.2)+0.4,0)</f>
        <v>59</v>
      </c>
      <c r="H1418" s="62">
        <f>ROUNDUP((VLOOKUP(B1418,Sheet1!U:AA,6,FALSE)-2)*(0.042*(D1418-1)+0.2)+0.4,0)</f>
        <v>88</v>
      </c>
      <c r="I1418" s="62">
        <f>ROUNDUP((VLOOKUP(B1418,Sheet1!U:AA,7,FALSE)-2)*(0.042*(D1418-1)+0.2)+0.4,0)</f>
        <v>27</v>
      </c>
      <c r="J1418" s="62">
        <f>E1418*8+F1418*2+G1418*3+H1418*3+I1418*1+VLOOKUP(B1418,Sheet1!AU:AZ,2,FALSE)</f>
        <v>1105</v>
      </c>
      <c r="K1418" s="62">
        <f>E1418*1+F1418*2+G1418*2+H1418*2+I1418*10+VLOOKUP(B1418,Sheet1!AU:AZ,3,FALSE)</f>
        <v>778</v>
      </c>
      <c r="L1418" s="62">
        <f>E1418*0.1+F1418*2+G1418*0.2+H1418*0.26+I1418*0.1+VLOOKUP(B1418,Sheet1!AU:AZ,4,FALSE)</f>
        <v>211.98</v>
      </c>
      <c r="M1418" s="62">
        <f>E1418*0.1+F1418*0.2+G1418*2+H1418*0.2+I1418*0.1+VLOOKUP(B1418,Sheet1!AU:AZ,5,FALSE)</f>
        <v>184.7</v>
      </c>
      <c r="N1418" s="62">
        <f>E1418*0.1+F1418*0.2+G1418*0.2+H1418*2+I1418*0.1+VLOOKUP(B1418,Sheet1!AU:AZ,6,FALSE)</f>
        <v>263.9</v>
      </c>
      <c r="O1418" s="62">
        <f t="shared" si="406"/>
        <v>0.899999999999999</v>
      </c>
      <c r="P1418" s="62">
        <f t="shared" si="407"/>
        <v>46.9</v>
      </c>
      <c r="R1418" s="9">
        <f t="shared" si="401"/>
        <v>59</v>
      </c>
      <c r="S1418" s="9">
        <f t="shared" si="390"/>
        <v>402.64</v>
      </c>
      <c r="T1418" s="9">
        <f t="shared" si="391"/>
        <v>62.8</v>
      </c>
      <c r="U1418" s="66">
        <f t="shared" si="402"/>
        <v>508</v>
      </c>
      <c r="V1418" s="9">
        <f t="shared" si="403"/>
        <v>609.6</v>
      </c>
      <c r="W1418" s="67">
        <f t="shared" si="404"/>
        <v>337</v>
      </c>
      <c r="Y1418" s="69">
        <f>VLOOKUP(D1418,Sheet2!P:Q,2,FALSE)</f>
        <v>120</v>
      </c>
      <c r="AB1418" s="4" t="str">
        <f>IF('表格编辑 '!D1685="monster","普通","BOSS")</f>
        <v>普通</v>
      </c>
      <c r="AD1418" s="50">
        <f>VLOOKUP(D1418,映射!AK:AL,2,FALSE)</f>
        <v>4</v>
      </c>
      <c r="AE1418" s="50" t="s">
        <v>37</v>
      </c>
      <c r="AF1418" s="4">
        <f>VLOOKUP(AE1418,映射!AN:AO,2,FALSE)</f>
        <v>2</v>
      </c>
      <c r="AG1418" s="50">
        <v>2</v>
      </c>
      <c r="AH1418" s="70">
        <v>1</v>
      </c>
      <c r="AI1418" s="16">
        <f t="shared" si="392"/>
        <v>31117</v>
      </c>
      <c r="AJ1418" s="16">
        <f t="shared" si="393"/>
        <v>10152</v>
      </c>
      <c r="AK1418" s="16">
        <f t="shared" si="394"/>
        <v>59</v>
      </c>
      <c r="AL1418" s="16" t="str">
        <f t="shared" si="395"/>
        <v>盗贼</v>
      </c>
      <c r="AM1418" s="16">
        <f t="shared" si="396"/>
        <v>8128</v>
      </c>
      <c r="AN1418" s="16">
        <f t="shared" si="397"/>
        <v>2210</v>
      </c>
      <c r="AO1418" s="16">
        <f t="shared" si="405"/>
        <v>5918</v>
      </c>
      <c r="AP1418" s="16">
        <f t="shared" si="398"/>
        <v>7023</v>
      </c>
      <c r="AQ1418" s="16">
        <f t="shared" si="399"/>
        <v>1556</v>
      </c>
      <c r="AR1418" s="16">
        <f t="shared" si="400"/>
        <v>318</v>
      </c>
      <c r="AS1418" s="16"/>
      <c r="AT1418" s="16">
        <v>124</v>
      </c>
      <c r="AU1418" s="16">
        <v>170.8</v>
      </c>
      <c r="AV1418" s="16">
        <v>-0.0999999999999979</v>
      </c>
      <c r="AW1418" s="16"/>
    </row>
    <row r="1419" spans="1:49">
      <c r="A1419" s="62">
        <f>'表格编辑 '!A1686</f>
        <v>31118</v>
      </c>
      <c r="B1419" s="62">
        <f>'表格编辑 '!B1686</f>
        <v>10100</v>
      </c>
      <c r="C1419" s="62" t="str">
        <f>VLOOKUP(B1419,映射!A:B,2,FALSE)</f>
        <v>火精</v>
      </c>
      <c r="D1419" s="62">
        <f>'表格编辑 '!E1686</f>
        <v>59</v>
      </c>
      <c r="E1419" s="62">
        <f>ROUNDUP((VLOOKUP(B1419,Sheet1!U:AA,3,FALSE)-2)*(0.042*(D1419-1)+0.2)+0.4,0)</f>
        <v>75</v>
      </c>
      <c r="F1419" s="62">
        <f>ROUNDUP((VLOOKUP(B1419,Sheet1!U:AA,4,FALSE)-2)*(0.042*(D1419-1)+0.2)+0.4,0)</f>
        <v>48</v>
      </c>
      <c r="G1419" s="62">
        <f>ROUNDUP((VLOOKUP(B1419,Sheet1!U:AA,5,FALSE)-2)*(0.042*(D1419-1)+0.2)+0.4,0)</f>
        <v>75</v>
      </c>
      <c r="H1419" s="62">
        <f>ROUNDUP((VLOOKUP(B1419,Sheet1!U:AA,6,FALSE)-2)*(0.042*(D1419-1)+0.2)+0.4,0)</f>
        <v>75</v>
      </c>
      <c r="I1419" s="62">
        <f>ROUNDUP((VLOOKUP(B1419,Sheet1!U:AA,7,FALSE)-2)*(0.042*(D1419-1)+0.2)+0.4,0)</f>
        <v>75</v>
      </c>
      <c r="J1419" s="62">
        <f>E1419*8+F1419*2+G1419*3+H1419*3+I1419*1+VLOOKUP(B1419,Sheet1!AU:AZ,2,FALSE)</f>
        <v>1289</v>
      </c>
      <c r="K1419" s="62">
        <f>E1419*1+F1419*2+G1419*2+H1419*2+I1419*10+VLOOKUP(B1419,Sheet1!AU:AZ,3,FALSE)</f>
        <v>1272</v>
      </c>
      <c r="L1419" s="62">
        <f>E1419*0.1+F1419*2+G1419*0.2+H1419*0.26+I1419*0.1+VLOOKUP(B1419,Sheet1!AU:AZ,4,FALSE)</f>
        <v>168.5</v>
      </c>
      <c r="M1419" s="62">
        <f>E1419*0.1+F1419*0.2+G1419*2+H1419*0.2+I1419*0.1+VLOOKUP(B1419,Sheet1!AU:AZ,5,FALSE)</f>
        <v>223.6</v>
      </c>
      <c r="N1419" s="62">
        <f>E1419*0.1+F1419*0.2+G1419*0.2+H1419*2+I1419*0.1+VLOOKUP(B1419,Sheet1!AU:AZ,6,FALSE)</f>
        <v>230.6</v>
      </c>
      <c r="O1419" s="62">
        <f t="shared" si="406"/>
        <v>40.2</v>
      </c>
      <c r="P1419" s="62">
        <f t="shared" si="407"/>
        <v>55.2</v>
      </c>
      <c r="R1419" s="9">
        <f t="shared" si="401"/>
        <v>59</v>
      </c>
      <c r="S1419" s="9">
        <f t="shared" si="390"/>
        <v>402.64</v>
      </c>
      <c r="T1419" s="9">
        <f t="shared" si="391"/>
        <v>62.8</v>
      </c>
      <c r="U1419" s="66">
        <f t="shared" si="402"/>
        <v>453</v>
      </c>
      <c r="V1419" s="9">
        <f t="shared" si="403"/>
        <v>543.6</v>
      </c>
      <c r="W1419" s="67">
        <f t="shared" si="404"/>
        <v>239</v>
      </c>
      <c r="Y1419" s="69">
        <f>VLOOKUP(D1419,Sheet2!P:Q,2,FALSE)</f>
        <v>120</v>
      </c>
      <c r="AB1419" s="4" t="str">
        <f>IF('表格编辑 '!D1686="monster","普通","BOSS")</f>
        <v>普通</v>
      </c>
      <c r="AD1419" s="50">
        <f>VLOOKUP(D1419,映射!AK:AL,2,FALSE)</f>
        <v>4</v>
      </c>
      <c r="AE1419" s="50" t="s">
        <v>37</v>
      </c>
      <c r="AF1419" s="4">
        <f>VLOOKUP(AE1419,映射!AN:AO,2,FALSE)</f>
        <v>2</v>
      </c>
      <c r="AG1419" s="50">
        <v>2</v>
      </c>
      <c r="AH1419" s="70">
        <v>1</v>
      </c>
      <c r="AI1419" s="16">
        <f t="shared" si="392"/>
        <v>31118</v>
      </c>
      <c r="AJ1419" s="16">
        <f t="shared" si="393"/>
        <v>10100</v>
      </c>
      <c r="AK1419" s="16">
        <f t="shared" si="394"/>
        <v>59</v>
      </c>
      <c r="AL1419" s="16" t="str">
        <f t="shared" si="395"/>
        <v>火精</v>
      </c>
      <c r="AM1419" s="16">
        <f t="shared" si="396"/>
        <v>7248</v>
      </c>
      <c r="AN1419" s="16">
        <f t="shared" si="397"/>
        <v>2578</v>
      </c>
      <c r="AO1419" s="16">
        <f t="shared" si="405"/>
        <v>4670</v>
      </c>
      <c r="AP1419" s="16">
        <f t="shared" si="398"/>
        <v>5959</v>
      </c>
      <c r="AQ1419" s="16">
        <f t="shared" si="399"/>
        <v>2544</v>
      </c>
      <c r="AR1419" s="16">
        <f t="shared" si="400"/>
        <v>253</v>
      </c>
      <c r="AS1419" s="16"/>
      <c r="AT1419" s="16">
        <v>143</v>
      </c>
      <c r="AU1419" s="16">
        <v>143</v>
      </c>
      <c r="AV1419" s="16">
        <v>27.5</v>
      </c>
      <c r="AW1419" s="16"/>
    </row>
    <row r="1420" spans="1:49">
      <c r="A1420" s="62">
        <f>'表格编辑 '!A1687</f>
        <v>31119</v>
      </c>
      <c r="B1420" s="62">
        <f>'表格编辑 '!B1687</f>
        <v>10020</v>
      </c>
      <c r="C1420" s="62" t="str">
        <f>VLOOKUP(B1420,映射!A:B,2,FALSE)</f>
        <v>地狱看门犬</v>
      </c>
      <c r="D1420" s="62">
        <f>'表格编辑 '!E1687</f>
        <v>59</v>
      </c>
      <c r="E1420" s="62">
        <f>ROUNDUP((VLOOKUP(B1420,Sheet1!U:AA,3,FALSE)-2)*(0.042*(D1420-1)+0.2)+0.4,0)</f>
        <v>91</v>
      </c>
      <c r="F1420" s="62">
        <f>ROUNDUP((VLOOKUP(B1420,Sheet1!U:AA,4,FALSE)-2)*(0.042*(D1420-1)+0.2)+0.4,0)</f>
        <v>104</v>
      </c>
      <c r="G1420" s="62">
        <f>ROUNDUP((VLOOKUP(B1420,Sheet1!U:AA,5,FALSE)-2)*(0.042*(D1420-1)+0.2)+0.4,0)</f>
        <v>54</v>
      </c>
      <c r="H1420" s="62">
        <f>ROUNDUP((VLOOKUP(B1420,Sheet1!U:AA,6,FALSE)-2)*(0.042*(D1420-1)+0.2)+0.4,0)</f>
        <v>83</v>
      </c>
      <c r="I1420" s="62">
        <f>ROUNDUP((VLOOKUP(B1420,Sheet1!U:AA,7,FALSE)-2)*(0.042*(D1420-1)+0.2)+0.4,0)</f>
        <v>43</v>
      </c>
      <c r="J1420" s="62">
        <f>E1420*8+F1420*2+G1420*3+H1420*3+I1420*1+VLOOKUP(B1420,Sheet1!AU:AZ,2,FALSE)</f>
        <v>1484</v>
      </c>
      <c r="K1420" s="62">
        <f>E1420*1+F1420*2+G1420*2+H1420*2+I1420*10+VLOOKUP(B1420,Sheet1!AU:AZ,3,FALSE)</f>
        <v>1038</v>
      </c>
      <c r="L1420" s="62">
        <f>E1420*0.1+F1420*2+G1420*0.2+H1420*0.26+I1420*0.1+VLOOKUP(B1420,Sheet1!AU:AZ,4,FALSE)</f>
        <v>306.78</v>
      </c>
      <c r="M1420" s="62">
        <f>E1420*0.1+F1420*0.2+G1420*2+H1420*0.2+I1420*0.1+VLOOKUP(B1420,Sheet1!AU:AZ,5,FALSE)</f>
        <v>187.8</v>
      </c>
      <c r="N1420" s="62">
        <f>E1420*0.1+F1420*0.2+G1420*0.2+H1420*2+I1420*0.1+VLOOKUP(B1420,Sheet1!AU:AZ,6,FALSE)</f>
        <v>260</v>
      </c>
      <c r="O1420" s="62">
        <f t="shared" si="406"/>
        <v>-0.800000000000004</v>
      </c>
      <c r="P1420" s="62">
        <f t="shared" si="407"/>
        <v>69.3</v>
      </c>
      <c r="R1420" s="9">
        <f t="shared" si="401"/>
        <v>59</v>
      </c>
      <c r="S1420" s="9">
        <f t="shared" si="390"/>
        <v>402.64</v>
      </c>
      <c r="T1420" s="9">
        <f t="shared" si="391"/>
        <v>62.8</v>
      </c>
      <c r="U1420" s="66">
        <f t="shared" si="402"/>
        <v>503</v>
      </c>
      <c r="V1420" s="9">
        <f t="shared" si="403"/>
        <v>603.6</v>
      </c>
      <c r="W1420" s="67">
        <f t="shared" si="404"/>
        <v>571</v>
      </c>
      <c r="Y1420" s="69">
        <f>VLOOKUP(D1420,Sheet2!P:Q,2,FALSE)</f>
        <v>120</v>
      </c>
      <c r="AB1420" s="4" t="str">
        <f>IF('表格编辑 '!D1687="monster","普通","BOSS")</f>
        <v>普通</v>
      </c>
      <c r="AD1420" s="50">
        <f>VLOOKUP(D1420,映射!AK:AL,2,FALSE)</f>
        <v>4</v>
      </c>
      <c r="AE1420" s="50" t="s">
        <v>37</v>
      </c>
      <c r="AF1420" s="4">
        <f>VLOOKUP(AE1420,映射!AN:AO,2,FALSE)</f>
        <v>2</v>
      </c>
      <c r="AG1420" s="50">
        <v>2</v>
      </c>
      <c r="AH1420" s="70">
        <v>1</v>
      </c>
      <c r="AI1420" s="16">
        <f t="shared" si="392"/>
        <v>31119</v>
      </c>
      <c r="AJ1420" s="16">
        <f t="shared" si="393"/>
        <v>10020</v>
      </c>
      <c r="AK1420" s="16">
        <f t="shared" si="394"/>
        <v>59</v>
      </c>
      <c r="AL1420" s="16" t="str">
        <f t="shared" si="395"/>
        <v>地狱看门犬</v>
      </c>
      <c r="AM1420" s="16">
        <f t="shared" si="396"/>
        <v>8048</v>
      </c>
      <c r="AN1420" s="16">
        <f t="shared" si="397"/>
        <v>2968</v>
      </c>
      <c r="AO1420" s="16">
        <f t="shared" si="405"/>
        <v>5080</v>
      </c>
      <c r="AP1420" s="16">
        <f t="shared" si="398"/>
        <v>6564</v>
      </c>
      <c r="AQ1420" s="16">
        <f t="shared" si="399"/>
        <v>2076</v>
      </c>
      <c r="AR1420" s="16">
        <f t="shared" si="400"/>
        <v>461</v>
      </c>
      <c r="AS1420" s="16"/>
      <c r="AT1420" s="16">
        <v>83.7</v>
      </c>
      <c r="AU1420" s="16">
        <v>130.5</v>
      </c>
      <c r="AV1420" s="16">
        <v>5.00000000000001</v>
      </c>
      <c r="AW1420" s="16"/>
    </row>
    <row r="1421" spans="1:49">
      <c r="A1421" s="62">
        <f>'表格编辑 '!A1688</f>
        <v>31120</v>
      </c>
      <c r="B1421" s="62">
        <f>'表格编辑 '!B1688</f>
        <v>10073</v>
      </c>
      <c r="C1421" s="62" t="str">
        <f>VLOOKUP(B1421,映射!A:B,2,FALSE)</f>
        <v>土蜘蛛</v>
      </c>
      <c r="D1421" s="62">
        <f>'表格编辑 '!E1688</f>
        <v>59</v>
      </c>
      <c r="E1421" s="62">
        <f>ROUNDUP((VLOOKUP(B1421,Sheet1!U:AA,3,FALSE)-2)*(0.042*(D1421-1)+0.2)+0.4,0)</f>
        <v>64</v>
      </c>
      <c r="F1421" s="62">
        <f>ROUNDUP((VLOOKUP(B1421,Sheet1!U:AA,4,FALSE)-2)*(0.042*(D1421-1)+0.2)+0.4,0)</f>
        <v>35</v>
      </c>
      <c r="G1421" s="62">
        <f>ROUNDUP((VLOOKUP(B1421,Sheet1!U:AA,5,FALSE)-2)*(0.042*(D1421-1)+0.2)+0.4,0)</f>
        <v>43</v>
      </c>
      <c r="H1421" s="62">
        <f>ROUNDUP((VLOOKUP(B1421,Sheet1!U:AA,6,FALSE)-2)*(0.042*(D1421-1)+0.2)+0.4,0)</f>
        <v>69</v>
      </c>
      <c r="I1421" s="62">
        <f>ROUNDUP((VLOOKUP(B1421,Sheet1!U:AA,7,FALSE)-2)*(0.042*(D1421-1)+0.2)+0.4,0)</f>
        <v>56</v>
      </c>
      <c r="J1421" s="62">
        <f>E1421*8+F1421*2+G1421*3+H1421*3+I1421*1+VLOOKUP(B1421,Sheet1!AU:AZ,2,FALSE)</f>
        <v>1029</v>
      </c>
      <c r="K1421" s="62">
        <f>E1421*1+F1421*2+G1421*2+H1421*2+I1421*10+VLOOKUP(B1421,Sheet1!AU:AZ,3,FALSE)</f>
        <v>954</v>
      </c>
      <c r="L1421" s="62">
        <f>E1421*0.1+F1421*2+G1421*0.2+H1421*0.26+I1421*0.1+VLOOKUP(B1421,Sheet1!AU:AZ,4,FALSE)</f>
        <v>124.54</v>
      </c>
      <c r="M1421" s="62">
        <f>E1421*0.1+F1421*0.2+G1421*2+H1421*0.2+I1421*0.1+VLOOKUP(B1421,Sheet1!AU:AZ,5,FALSE)</f>
        <v>136.8</v>
      </c>
      <c r="N1421" s="62">
        <f>E1421*0.1+F1421*0.2+G1421*0.2+H1421*2+I1421*0.1+VLOOKUP(B1421,Sheet1!AU:AZ,6,FALSE)</f>
        <v>210.6</v>
      </c>
      <c r="O1421" s="62">
        <f t="shared" si="406"/>
        <v>23.8</v>
      </c>
      <c r="P1421" s="62">
        <f t="shared" si="407"/>
        <v>51.6</v>
      </c>
      <c r="R1421" s="9">
        <f t="shared" si="401"/>
        <v>59</v>
      </c>
      <c r="S1421" s="9">
        <f t="shared" si="390"/>
        <v>402.64</v>
      </c>
      <c r="T1421" s="9">
        <f t="shared" si="391"/>
        <v>62.8</v>
      </c>
      <c r="U1421" s="66">
        <f t="shared" si="402"/>
        <v>598</v>
      </c>
      <c r="V1421" s="9">
        <f t="shared" si="403"/>
        <v>717.6</v>
      </c>
      <c r="W1421" s="67">
        <f t="shared" si="404"/>
        <v>149</v>
      </c>
      <c r="Y1421" s="69">
        <f>VLOOKUP(D1421,Sheet2!P:Q,2,FALSE)</f>
        <v>120</v>
      </c>
      <c r="AB1421" s="4" t="str">
        <f>IF('表格编辑 '!D1688="monster","普通","BOSS")</f>
        <v>普通</v>
      </c>
      <c r="AD1421" s="50">
        <f>VLOOKUP(D1421,映射!AK:AL,2,FALSE)</f>
        <v>4</v>
      </c>
      <c r="AE1421" s="50" t="s">
        <v>37</v>
      </c>
      <c r="AF1421" s="4">
        <f>VLOOKUP(AE1421,映射!AN:AO,2,FALSE)</f>
        <v>2</v>
      </c>
      <c r="AG1421" s="50">
        <v>2</v>
      </c>
      <c r="AH1421" s="70">
        <v>1</v>
      </c>
      <c r="AI1421" s="16">
        <f t="shared" si="392"/>
        <v>31120</v>
      </c>
      <c r="AJ1421" s="16">
        <f t="shared" si="393"/>
        <v>10073</v>
      </c>
      <c r="AK1421" s="16">
        <f t="shared" si="394"/>
        <v>59</v>
      </c>
      <c r="AL1421" s="16" t="str">
        <f t="shared" si="395"/>
        <v>土蜘蛛</v>
      </c>
      <c r="AM1421" s="16">
        <f t="shared" si="396"/>
        <v>9568</v>
      </c>
      <c r="AN1421" s="16">
        <f t="shared" si="397"/>
        <v>2058</v>
      </c>
      <c r="AO1421" s="16">
        <f t="shared" si="405"/>
        <v>7510</v>
      </c>
      <c r="AP1421" s="16">
        <f t="shared" si="398"/>
        <v>8539</v>
      </c>
      <c r="AQ1421" s="16">
        <f t="shared" si="399"/>
        <v>1908</v>
      </c>
      <c r="AR1421" s="16">
        <f t="shared" si="400"/>
        <v>187</v>
      </c>
      <c r="AS1421" s="16"/>
      <c r="AT1421" s="16">
        <v>102.9</v>
      </c>
      <c r="AU1421" s="16">
        <v>124.5</v>
      </c>
      <c r="AV1421" s="16">
        <v>22.4</v>
      </c>
      <c r="AW1421" s="16"/>
    </row>
    <row r="1422" spans="1:49">
      <c r="A1422" s="62">
        <f>'表格编辑 '!A1689</f>
        <v>31121</v>
      </c>
      <c r="B1422" s="62">
        <f>'表格编辑 '!B1689</f>
        <v>10139</v>
      </c>
      <c r="C1422" s="62" t="str">
        <f>VLOOKUP(B1422,映射!A:B,2,FALSE)</f>
        <v>银色翼龙</v>
      </c>
      <c r="D1422" s="62">
        <f>'表格编辑 '!E1689</f>
        <v>59</v>
      </c>
      <c r="E1422" s="62">
        <f>ROUNDUP((VLOOKUP(B1422,Sheet1!U:AA,3,FALSE)-2)*(0.042*(D1422-1)+0.2)+0.4,0)</f>
        <v>80</v>
      </c>
      <c r="F1422" s="62">
        <f>ROUNDUP((VLOOKUP(B1422,Sheet1!U:AA,4,FALSE)-2)*(0.042*(D1422-1)+0.2)+0.4,0)</f>
        <v>75</v>
      </c>
      <c r="G1422" s="62">
        <f>ROUNDUP((VLOOKUP(B1422,Sheet1!U:AA,5,FALSE)-2)*(0.042*(D1422-1)+0.2)+0.4,0)</f>
        <v>64</v>
      </c>
      <c r="H1422" s="62">
        <f>ROUNDUP((VLOOKUP(B1422,Sheet1!U:AA,6,FALSE)-2)*(0.042*(D1422-1)+0.2)+0.4,0)</f>
        <v>46</v>
      </c>
      <c r="I1422" s="62">
        <f>ROUNDUP((VLOOKUP(B1422,Sheet1!U:AA,7,FALSE)-2)*(0.042*(D1422-1)+0.2)+0.4,0)</f>
        <v>43</v>
      </c>
      <c r="J1422" s="62">
        <f>E1422*8+F1422*2+G1422*3+H1422*3+I1422*1+VLOOKUP(B1422,Sheet1!AU:AZ,2,FALSE)</f>
        <v>1183</v>
      </c>
      <c r="K1422" s="62">
        <f>E1422*1+F1422*2+G1422*2+H1422*2+I1422*10+VLOOKUP(B1422,Sheet1!AU:AZ,3,FALSE)</f>
        <v>900</v>
      </c>
      <c r="L1422" s="62">
        <f>E1422*0.1+F1422*2+G1422*0.2+H1422*0.26+I1422*0.1+VLOOKUP(B1422,Sheet1!AU:AZ,4,FALSE)</f>
        <v>207.06</v>
      </c>
      <c r="M1422" s="62">
        <f>E1422*0.1+F1422*0.2+G1422*2+H1422*0.2+I1422*0.1+VLOOKUP(B1422,Sheet1!AU:AZ,5,FALSE)</f>
        <v>184.5</v>
      </c>
      <c r="N1422" s="62">
        <f>E1422*0.1+F1422*0.2+G1422*0.2+H1422*2+I1422*0.1+VLOOKUP(B1422,Sheet1!AU:AZ,6,FALSE)</f>
        <v>152.1</v>
      </c>
      <c r="O1422" s="62">
        <f t="shared" si="406"/>
        <v>11.1</v>
      </c>
      <c r="P1422" s="62">
        <f t="shared" si="407"/>
        <v>55</v>
      </c>
      <c r="R1422" s="9">
        <f t="shared" si="401"/>
        <v>59</v>
      </c>
      <c r="S1422" s="9">
        <f t="shared" si="390"/>
        <v>402.64</v>
      </c>
      <c r="T1422" s="9">
        <f t="shared" si="391"/>
        <v>62.8</v>
      </c>
      <c r="U1422" s="66">
        <f t="shared" si="402"/>
        <v>509</v>
      </c>
      <c r="V1422" s="9">
        <f t="shared" si="403"/>
        <v>610.8</v>
      </c>
      <c r="W1422" s="67">
        <f t="shared" si="404"/>
        <v>326</v>
      </c>
      <c r="Y1422" s="69">
        <f>VLOOKUP(D1422,Sheet2!P:Q,2,FALSE)</f>
        <v>120</v>
      </c>
      <c r="AB1422" s="4" t="str">
        <f>IF('表格编辑 '!D1689="monster","普通","BOSS")</f>
        <v>普通</v>
      </c>
      <c r="AD1422" s="50">
        <f>VLOOKUP(D1422,映射!AK:AL,2,FALSE)</f>
        <v>4</v>
      </c>
      <c r="AE1422" s="50" t="s">
        <v>37</v>
      </c>
      <c r="AF1422" s="4">
        <f>VLOOKUP(AE1422,映射!AN:AO,2,FALSE)</f>
        <v>2</v>
      </c>
      <c r="AG1422" s="50">
        <v>2</v>
      </c>
      <c r="AH1422" s="70">
        <v>1</v>
      </c>
      <c r="AI1422" s="16">
        <f t="shared" si="392"/>
        <v>31121</v>
      </c>
      <c r="AJ1422" s="16">
        <f t="shared" si="393"/>
        <v>10139</v>
      </c>
      <c r="AK1422" s="16">
        <f t="shared" si="394"/>
        <v>59</v>
      </c>
      <c r="AL1422" s="16" t="str">
        <f t="shared" si="395"/>
        <v>银色翼龙</v>
      </c>
      <c r="AM1422" s="16">
        <f t="shared" si="396"/>
        <v>8144</v>
      </c>
      <c r="AN1422" s="16">
        <f t="shared" si="397"/>
        <v>2366</v>
      </c>
      <c r="AO1422" s="16">
        <f t="shared" si="405"/>
        <v>5778</v>
      </c>
      <c r="AP1422" s="16">
        <f t="shared" si="398"/>
        <v>6961</v>
      </c>
      <c r="AQ1422" s="16">
        <f t="shared" si="399"/>
        <v>1800</v>
      </c>
      <c r="AR1422" s="16">
        <f t="shared" si="400"/>
        <v>311</v>
      </c>
      <c r="AS1422" s="16"/>
      <c r="AT1422" s="16">
        <v>146.3</v>
      </c>
      <c r="AU1422" s="16">
        <v>117.5</v>
      </c>
      <c r="AV1422" s="16">
        <v>9.8</v>
      </c>
      <c r="AW1422" s="16"/>
    </row>
    <row r="1423" spans="1:49">
      <c r="A1423" s="62">
        <f>'表格编辑 '!A1690</f>
        <v>31122</v>
      </c>
      <c r="B1423" s="62">
        <f>'表格编辑 '!B1690</f>
        <v>10126</v>
      </c>
      <c r="C1423" s="62" t="str">
        <f>VLOOKUP(B1423,映射!A:B,2,FALSE)</f>
        <v>金怪</v>
      </c>
      <c r="D1423" s="62">
        <f>'表格编辑 '!E1690</f>
        <v>60</v>
      </c>
      <c r="E1423" s="62">
        <f>ROUNDUP((VLOOKUP(B1423,Sheet1!U:AA,3,FALSE)-2)*(0.042*(D1423-1)+0.2)+0.4,0)</f>
        <v>87</v>
      </c>
      <c r="F1423" s="62">
        <f>ROUNDUP((VLOOKUP(B1423,Sheet1!U:AA,4,FALSE)-2)*(0.042*(D1423-1)+0.2)+0.4,0)</f>
        <v>105</v>
      </c>
      <c r="G1423" s="62">
        <f>ROUNDUP((VLOOKUP(B1423,Sheet1!U:AA,5,FALSE)-2)*(0.042*(D1423-1)+0.2)+0.4,0)</f>
        <v>103</v>
      </c>
      <c r="H1423" s="62">
        <f>ROUNDUP((VLOOKUP(B1423,Sheet1!U:AA,6,FALSE)-2)*(0.042*(D1423-1)+0.2)+0.4,0)</f>
        <v>36</v>
      </c>
      <c r="I1423" s="62">
        <f>ROUNDUP((VLOOKUP(B1423,Sheet1!U:AA,7,FALSE)-2)*(0.042*(D1423-1)+0.2)+0.4,0)</f>
        <v>49</v>
      </c>
      <c r="J1423" s="62">
        <f>E1423*8+F1423*2+G1423*3+H1423*3+I1423*1+VLOOKUP(B1423,Sheet1!AU:AZ,2,FALSE)</f>
        <v>1462</v>
      </c>
      <c r="K1423" s="62">
        <f>E1423*1+F1423*2+G1423*2+H1423*2+I1423*10+VLOOKUP(B1423,Sheet1!AU:AZ,3,FALSE)</f>
        <v>1103</v>
      </c>
      <c r="L1423" s="62">
        <f>E1423*0.1+F1423*2+G1423*0.2+H1423*0.26+I1423*0.1+VLOOKUP(B1423,Sheet1!AU:AZ,4,FALSE)</f>
        <v>306.56</v>
      </c>
      <c r="M1423" s="62">
        <f>E1423*0.1+F1423*0.2+G1423*2+H1423*0.2+I1423*0.1+VLOOKUP(B1423,Sheet1!AU:AZ,5,FALSE)</f>
        <v>300.8</v>
      </c>
      <c r="N1423" s="62">
        <f>E1423*0.1+F1423*0.2+G1423*0.2+H1423*2+I1423*0.1+VLOOKUP(B1423,Sheet1!AU:AZ,6,FALSE)</f>
        <v>149.2</v>
      </c>
      <c r="O1423" s="62">
        <f t="shared" si="406"/>
        <v>19.6</v>
      </c>
      <c r="P1423" s="62">
        <f t="shared" si="407"/>
        <v>51.1</v>
      </c>
      <c r="R1423" s="9">
        <f t="shared" si="401"/>
        <v>60</v>
      </c>
      <c r="S1423" s="9">
        <f t="shared" si="390"/>
        <v>427.16</v>
      </c>
      <c r="T1423" s="9">
        <f t="shared" si="391"/>
        <v>63.6</v>
      </c>
      <c r="U1423" s="66">
        <f t="shared" si="402"/>
        <v>412</v>
      </c>
      <c r="V1423" s="9">
        <f t="shared" si="403"/>
        <v>494.4</v>
      </c>
      <c r="W1423" s="67">
        <f t="shared" si="404"/>
        <v>567</v>
      </c>
      <c r="Y1423" s="69">
        <f>VLOOKUP(D1423,Sheet2!P:Q,2,FALSE)</f>
        <v>140</v>
      </c>
      <c r="AB1423" s="4" t="str">
        <f>IF('表格编辑 '!D1690="monster","普通","BOSS")</f>
        <v>普通</v>
      </c>
      <c r="AD1423" s="50">
        <f>VLOOKUP(D1423,映射!AK:AL,2,FALSE)</f>
        <v>4</v>
      </c>
      <c r="AE1423" s="50" t="s">
        <v>37</v>
      </c>
      <c r="AF1423" s="4">
        <f>VLOOKUP(AE1423,映射!AN:AO,2,FALSE)</f>
        <v>2</v>
      </c>
      <c r="AG1423" s="50">
        <v>2</v>
      </c>
      <c r="AH1423" s="70">
        <v>1</v>
      </c>
      <c r="AI1423" s="16">
        <f t="shared" si="392"/>
        <v>31122</v>
      </c>
      <c r="AJ1423" s="16">
        <f t="shared" si="393"/>
        <v>10126</v>
      </c>
      <c r="AK1423" s="16">
        <f t="shared" si="394"/>
        <v>60</v>
      </c>
      <c r="AL1423" s="16" t="str">
        <f t="shared" si="395"/>
        <v>金怪</v>
      </c>
      <c r="AM1423" s="16">
        <f t="shared" si="396"/>
        <v>6592</v>
      </c>
      <c r="AN1423" s="16">
        <f t="shared" si="397"/>
        <v>2924</v>
      </c>
      <c r="AO1423" s="16">
        <f t="shared" si="405"/>
        <v>3668</v>
      </c>
      <c r="AP1423" s="16">
        <f t="shared" si="398"/>
        <v>5130</v>
      </c>
      <c r="AQ1423" s="16">
        <f t="shared" si="399"/>
        <v>2206</v>
      </c>
      <c r="AR1423" s="16">
        <f t="shared" si="400"/>
        <v>460</v>
      </c>
      <c r="AS1423" s="16"/>
      <c r="AT1423" s="16">
        <v>224.4</v>
      </c>
      <c r="AU1423" s="16">
        <v>64.2</v>
      </c>
      <c r="AV1423" s="16">
        <v>26.3</v>
      </c>
      <c r="AW1423" s="16"/>
    </row>
    <row r="1424" spans="1:49">
      <c r="A1424" s="62">
        <f>'表格编辑 '!A1691</f>
        <v>31123</v>
      </c>
      <c r="B1424" s="62">
        <f>'表格编辑 '!B1691</f>
        <v>10072</v>
      </c>
      <c r="C1424" s="62" t="str">
        <f>VLOOKUP(B1424,映射!A:B,2,FALSE)</f>
        <v>致命螳螂</v>
      </c>
      <c r="D1424" s="62">
        <f>'表格编辑 '!E1691</f>
        <v>60</v>
      </c>
      <c r="E1424" s="62">
        <f>ROUNDUP((VLOOKUP(B1424,Sheet1!U:AA,3,FALSE)-2)*(0.042*(D1424-1)+0.2)+0.4,0)</f>
        <v>68</v>
      </c>
      <c r="F1424" s="62">
        <f>ROUNDUP((VLOOKUP(B1424,Sheet1!U:AA,4,FALSE)-2)*(0.042*(D1424-1)+0.2)+0.4,0)</f>
        <v>111</v>
      </c>
      <c r="G1424" s="62">
        <f>ROUNDUP((VLOOKUP(B1424,Sheet1!U:AA,5,FALSE)-2)*(0.042*(D1424-1)+0.2)+0.4,0)</f>
        <v>60</v>
      </c>
      <c r="H1424" s="62">
        <f>ROUNDUP((VLOOKUP(B1424,Sheet1!U:AA,6,FALSE)-2)*(0.042*(D1424-1)+0.2)+0.4,0)</f>
        <v>81</v>
      </c>
      <c r="I1424" s="62">
        <f>ROUNDUP((VLOOKUP(B1424,Sheet1!U:AA,7,FALSE)-2)*(0.042*(D1424-1)+0.2)+0.4,0)</f>
        <v>33</v>
      </c>
      <c r="J1424" s="62">
        <f>E1424*8+F1424*2+G1424*3+H1424*3+I1424*1+VLOOKUP(B1424,Sheet1!AU:AZ,2,FALSE)</f>
        <v>1283</v>
      </c>
      <c r="K1424" s="62">
        <f>E1424*1+F1424*2+G1424*2+H1424*2+I1424*10+VLOOKUP(B1424,Sheet1!AU:AZ,3,FALSE)</f>
        <v>926</v>
      </c>
      <c r="L1424" s="62">
        <f>E1424*0.1+F1424*2+G1424*0.2+H1424*0.26+I1424*0.1+VLOOKUP(B1424,Sheet1!AU:AZ,4,FALSE)</f>
        <v>315.16</v>
      </c>
      <c r="M1424" s="62">
        <f>E1424*0.1+F1424*0.2+G1424*2+H1424*0.2+I1424*0.1+VLOOKUP(B1424,Sheet1!AU:AZ,5,FALSE)</f>
        <v>195.5</v>
      </c>
      <c r="N1424" s="62">
        <f>E1424*0.1+F1424*0.2+G1424*0.2+H1424*2+I1424*0.1+VLOOKUP(B1424,Sheet1!AU:AZ,6,FALSE)</f>
        <v>251.3</v>
      </c>
      <c r="O1424" s="62">
        <f t="shared" si="406"/>
        <v>-1.2</v>
      </c>
      <c r="P1424" s="62">
        <f t="shared" si="407"/>
        <v>50.2</v>
      </c>
      <c r="R1424" s="9">
        <f t="shared" si="401"/>
        <v>60</v>
      </c>
      <c r="S1424" s="9">
        <f t="shared" si="390"/>
        <v>427.16</v>
      </c>
      <c r="T1424" s="9">
        <f t="shared" si="391"/>
        <v>63.6</v>
      </c>
      <c r="U1424" s="66">
        <f t="shared" si="402"/>
        <v>540</v>
      </c>
      <c r="V1424" s="9">
        <f t="shared" si="403"/>
        <v>648</v>
      </c>
      <c r="W1424" s="67">
        <f t="shared" si="404"/>
        <v>589</v>
      </c>
      <c r="Y1424" s="69">
        <f>VLOOKUP(D1424,Sheet2!P:Q,2,FALSE)</f>
        <v>140</v>
      </c>
      <c r="AB1424" s="4" t="str">
        <f>IF('表格编辑 '!D1691="monster","普通","BOSS")</f>
        <v>普通</v>
      </c>
      <c r="AD1424" s="50">
        <f>VLOOKUP(D1424,映射!AK:AL,2,FALSE)</f>
        <v>4</v>
      </c>
      <c r="AE1424" s="50" t="s">
        <v>37</v>
      </c>
      <c r="AF1424" s="4">
        <f>VLOOKUP(AE1424,映射!AN:AO,2,FALSE)</f>
        <v>2</v>
      </c>
      <c r="AG1424" s="50">
        <v>2</v>
      </c>
      <c r="AH1424" s="70">
        <v>1</v>
      </c>
      <c r="AI1424" s="16">
        <f t="shared" si="392"/>
        <v>31123</v>
      </c>
      <c r="AJ1424" s="16">
        <f t="shared" si="393"/>
        <v>10072</v>
      </c>
      <c r="AK1424" s="16">
        <f t="shared" si="394"/>
        <v>60</v>
      </c>
      <c r="AL1424" s="16" t="str">
        <f t="shared" si="395"/>
        <v>致命螳螂</v>
      </c>
      <c r="AM1424" s="16">
        <f t="shared" si="396"/>
        <v>8640</v>
      </c>
      <c r="AN1424" s="16">
        <f t="shared" si="397"/>
        <v>2566</v>
      </c>
      <c r="AO1424" s="16">
        <f t="shared" si="405"/>
        <v>6074</v>
      </c>
      <c r="AP1424" s="16">
        <f t="shared" si="398"/>
        <v>7357</v>
      </c>
      <c r="AQ1424" s="16">
        <f t="shared" si="399"/>
        <v>1852</v>
      </c>
      <c r="AR1424" s="16">
        <f t="shared" si="400"/>
        <v>473</v>
      </c>
      <c r="AS1424" s="16"/>
      <c r="AT1424" s="16">
        <v>125.5</v>
      </c>
      <c r="AU1424" s="16">
        <v>166.9</v>
      </c>
      <c r="AV1424" s="16">
        <v>-2</v>
      </c>
      <c r="AW1424" s="16"/>
    </row>
    <row r="1425" spans="1:49">
      <c r="A1425" s="62">
        <f>'表格编辑 '!A1692</f>
        <v>31124</v>
      </c>
      <c r="B1425" s="62">
        <f>'表格编辑 '!B1692</f>
        <v>10132</v>
      </c>
      <c r="C1425" s="62" t="str">
        <f>VLOOKUP(B1425,映射!A:B,2,FALSE)</f>
        <v>蜥蝪斗士</v>
      </c>
      <c r="D1425" s="62">
        <f>'表格编辑 '!E1692</f>
        <v>60</v>
      </c>
      <c r="E1425" s="62">
        <f>ROUNDUP((VLOOKUP(B1425,Sheet1!U:AA,3,FALSE)-2)*(0.042*(D1425-1)+0.2)+0.4,0)</f>
        <v>44</v>
      </c>
      <c r="F1425" s="62">
        <f>ROUNDUP((VLOOKUP(B1425,Sheet1!U:AA,4,FALSE)-2)*(0.042*(D1425-1)+0.2)+0.4,0)</f>
        <v>95</v>
      </c>
      <c r="G1425" s="62">
        <f>ROUNDUP((VLOOKUP(B1425,Sheet1!U:AA,5,FALSE)-2)*(0.042*(D1425-1)+0.2)+0.4,0)</f>
        <v>95</v>
      </c>
      <c r="H1425" s="62">
        <f>ROUNDUP((VLOOKUP(B1425,Sheet1!U:AA,6,FALSE)-2)*(0.042*(D1425-1)+0.2)+0.4,0)</f>
        <v>17</v>
      </c>
      <c r="I1425" s="62">
        <f>ROUNDUP((VLOOKUP(B1425,Sheet1!U:AA,7,FALSE)-2)*(0.042*(D1425-1)+0.2)+0.4,0)</f>
        <v>22</v>
      </c>
      <c r="J1425" s="62">
        <f>E1425*8+F1425*2+G1425*3+H1425*3+I1425*1+VLOOKUP(B1425,Sheet1!AU:AZ,2,FALSE)</f>
        <v>937</v>
      </c>
      <c r="K1425" s="62">
        <f>E1425*1+F1425*2+G1425*2+H1425*2+I1425*10+VLOOKUP(B1425,Sheet1!AU:AZ,3,FALSE)</f>
        <v>694</v>
      </c>
      <c r="L1425" s="62">
        <f>E1425*0.1+F1425*2+G1425*0.2+H1425*0.26+I1425*0.1+VLOOKUP(B1425,Sheet1!AU:AZ,4,FALSE)</f>
        <v>259.02</v>
      </c>
      <c r="M1425" s="62">
        <f>E1425*0.1+F1425*0.2+G1425*2+H1425*0.2+I1425*0.1+VLOOKUP(B1425,Sheet1!AU:AZ,5,FALSE)</f>
        <v>258</v>
      </c>
      <c r="N1425" s="62">
        <f>E1425*0.1+F1425*0.2+G1425*0.2+H1425*2+I1425*0.1+VLOOKUP(B1425,Sheet1!AU:AZ,6,FALSE)</f>
        <v>90.6</v>
      </c>
      <c r="O1425" s="62">
        <f t="shared" si="406"/>
        <v>12.2</v>
      </c>
      <c r="P1425" s="62">
        <f t="shared" si="407"/>
        <v>17.4</v>
      </c>
      <c r="R1425" s="9">
        <f t="shared" si="401"/>
        <v>60</v>
      </c>
      <c r="S1425" s="9">
        <f t="shared" si="390"/>
        <v>427.16</v>
      </c>
      <c r="T1425" s="9">
        <f t="shared" si="391"/>
        <v>63.6</v>
      </c>
      <c r="U1425" s="66">
        <f t="shared" si="402"/>
        <v>456</v>
      </c>
      <c r="V1425" s="9">
        <f t="shared" si="403"/>
        <v>547.2</v>
      </c>
      <c r="W1425" s="67">
        <f t="shared" si="404"/>
        <v>448</v>
      </c>
      <c r="Y1425" s="69">
        <f>VLOOKUP(D1425,Sheet2!P:Q,2,FALSE)</f>
        <v>140</v>
      </c>
      <c r="AB1425" s="4" t="str">
        <f>IF('表格编辑 '!D1692="monster","普通","BOSS")</f>
        <v>普通</v>
      </c>
      <c r="AD1425" s="50">
        <f>VLOOKUP(D1425,映射!AK:AL,2,FALSE)</f>
        <v>4</v>
      </c>
      <c r="AE1425" s="50" t="s">
        <v>37</v>
      </c>
      <c r="AF1425" s="4">
        <f>VLOOKUP(AE1425,映射!AN:AO,2,FALSE)</f>
        <v>2</v>
      </c>
      <c r="AG1425" s="50">
        <v>2</v>
      </c>
      <c r="AH1425" s="70">
        <v>1</v>
      </c>
      <c r="AI1425" s="16">
        <f t="shared" si="392"/>
        <v>31124</v>
      </c>
      <c r="AJ1425" s="16">
        <f t="shared" si="393"/>
        <v>10132</v>
      </c>
      <c r="AK1425" s="16">
        <f t="shared" si="394"/>
        <v>60</v>
      </c>
      <c r="AL1425" s="16" t="str">
        <f t="shared" si="395"/>
        <v>蜥蝪斗士</v>
      </c>
      <c r="AM1425" s="16">
        <f t="shared" si="396"/>
        <v>7296</v>
      </c>
      <c r="AN1425" s="16">
        <f t="shared" si="397"/>
        <v>1874</v>
      </c>
      <c r="AO1425" s="16">
        <f t="shared" si="405"/>
        <v>5422</v>
      </c>
      <c r="AP1425" s="16">
        <f t="shared" si="398"/>
        <v>6359</v>
      </c>
      <c r="AQ1425" s="16">
        <f t="shared" si="399"/>
        <v>1388</v>
      </c>
      <c r="AR1425" s="16">
        <f t="shared" si="400"/>
        <v>389</v>
      </c>
      <c r="AS1425" s="16"/>
      <c r="AT1425" s="16">
        <v>207.5</v>
      </c>
      <c r="AU1425" s="16">
        <v>74.3</v>
      </c>
      <c r="AV1425" s="16">
        <v>11.6</v>
      </c>
      <c r="AW1425" s="16"/>
    </row>
    <row r="1426" spans="1:49">
      <c r="A1426" s="62">
        <f>'表格编辑 '!A1693</f>
        <v>31125</v>
      </c>
      <c r="B1426" s="62">
        <f>'表格编辑 '!B1693</f>
        <v>10101</v>
      </c>
      <c r="C1426" s="62" t="str">
        <f>VLOOKUP(B1426,映射!A:B,2,FALSE)</f>
        <v>风精</v>
      </c>
      <c r="D1426" s="62">
        <f>'表格编辑 '!E1693</f>
        <v>60</v>
      </c>
      <c r="E1426" s="62">
        <f>ROUNDUP((VLOOKUP(B1426,Sheet1!U:AA,3,FALSE)-2)*(0.042*(D1426-1)+0.2)+0.4,0)</f>
        <v>76</v>
      </c>
      <c r="F1426" s="62">
        <f>ROUNDUP((VLOOKUP(B1426,Sheet1!U:AA,4,FALSE)-2)*(0.042*(D1426-1)+0.2)+0.4,0)</f>
        <v>76</v>
      </c>
      <c r="G1426" s="62">
        <f>ROUNDUP((VLOOKUP(B1426,Sheet1!U:AA,5,FALSE)-2)*(0.042*(D1426-1)+0.2)+0.4,0)</f>
        <v>49</v>
      </c>
      <c r="H1426" s="62">
        <f>ROUNDUP((VLOOKUP(B1426,Sheet1!U:AA,6,FALSE)-2)*(0.042*(D1426-1)+0.2)+0.4,0)</f>
        <v>76</v>
      </c>
      <c r="I1426" s="62">
        <f>ROUNDUP((VLOOKUP(B1426,Sheet1!U:AA,7,FALSE)-2)*(0.042*(D1426-1)+0.2)+0.4,0)</f>
        <v>76</v>
      </c>
      <c r="J1426" s="62">
        <f>E1426*8+F1426*2+G1426*3+H1426*3+I1426*1+VLOOKUP(B1426,Sheet1!AU:AZ,2,FALSE)</f>
        <v>1279</v>
      </c>
      <c r="K1426" s="62">
        <f>E1426*1+F1426*2+G1426*2+H1426*2+I1426*10+VLOOKUP(B1426,Sheet1!AU:AZ,3,FALSE)</f>
        <v>1289</v>
      </c>
      <c r="L1426" s="62">
        <f>E1426*0.1+F1426*2+G1426*0.2+H1426*0.26+I1426*0.1+VLOOKUP(B1426,Sheet1!AU:AZ,4,FALSE)</f>
        <v>230.76</v>
      </c>
      <c r="M1426" s="62">
        <f>E1426*0.1+F1426*0.2+G1426*2+H1426*0.2+I1426*0.1+VLOOKUP(B1426,Sheet1!AU:AZ,5,FALSE)</f>
        <v>166.6</v>
      </c>
      <c r="N1426" s="62">
        <f>E1426*0.1+F1426*0.2+G1426*0.2+H1426*2+I1426*0.1+VLOOKUP(B1426,Sheet1!AU:AZ,6,FALSE)</f>
        <v>233.2</v>
      </c>
      <c r="O1426" s="62">
        <f t="shared" si="406"/>
        <v>32.6</v>
      </c>
      <c r="P1426" s="62">
        <f t="shared" si="407"/>
        <v>55.9</v>
      </c>
      <c r="R1426" s="9">
        <f t="shared" si="401"/>
        <v>60</v>
      </c>
      <c r="S1426" s="9">
        <f t="shared" si="390"/>
        <v>427.16</v>
      </c>
      <c r="T1426" s="9">
        <f t="shared" si="391"/>
        <v>63.6</v>
      </c>
      <c r="U1426" s="66">
        <f t="shared" si="402"/>
        <v>591</v>
      </c>
      <c r="V1426" s="9">
        <f t="shared" si="403"/>
        <v>709.2</v>
      </c>
      <c r="W1426" s="67">
        <f t="shared" si="404"/>
        <v>379</v>
      </c>
      <c r="Y1426" s="69">
        <f>VLOOKUP(D1426,Sheet2!P:Q,2,FALSE)</f>
        <v>140</v>
      </c>
      <c r="AB1426" s="4" t="str">
        <f>IF('表格编辑 '!D1693="monster","普通","BOSS")</f>
        <v>普通</v>
      </c>
      <c r="AD1426" s="50">
        <f>VLOOKUP(D1426,映射!AK:AL,2,FALSE)</f>
        <v>4</v>
      </c>
      <c r="AE1426" s="50" t="s">
        <v>37</v>
      </c>
      <c r="AF1426" s="4">
        <f>VLOOKUP(AE1426,映射!AN:AO,2,FALSE)</f>
        <v>2</v>
      </c>
      <c r="AG1426" s="50">
        <v>2</v>
      </c>
      <c r="AH1426" s="70">
        <v>1</v>
      </c>
      <c r="AI1426" s="16">
        <f t="shared" si="392"/>
        <v>31125</v>
      </c>
      <c r="AJ1426" s="16">
        <f t="shared" si="393"/>
        <v>10101</v>
      </c>
      <c r="AK1426" s="16">
        <f t="shared" si="394"/>
        <v>60</v>
      </c>
      <c r="AL1426" s="16" t="str">
        <f t="shared" si="395"/>
        <v>风精</v>
      </c>
      <c r="AM1426" s="16">
        <f t="shared" si="396"/>
        <v>9456</v>
      </c>
      <c r="AN1426" s="16">
        <f t="shared" si="397"/>
        <v>2558</v>
      </c>
      <c r="AO1426" s="16">
        <f t="shared" si="405"/>
        <v>6898</v>
      </c>
      <c r="AP1426" s="16">
        <f t="shared" si="398"/>
        <v>8177</v>
      </c>
      <c r="AQ1426" s="16">
        <f t="shared" si="399"/>
        <v>2578</v>
      </c>
      <c r="AR1426" s="16">
        <f t="shared" si="400"/>
        <v>347</v>
      </c>
      <c r="AS1426" s="16"/>
      <c r="AT1426" s="16">
        <v>156</v>
      </c>
      <c r="AU1426" s="16">
        <v>156</v>
      </c>
      <c r="AV1426" s="16">
        <v>30</v>
      </c>
      <c r="AW1426" s="16"/>
    </row>
    <row r="1427" spans="1:49">
      <c r="A1427" s="62">
        <f>'表格编辑 '!A1694</f>
        <v>31126</v>
      </c>
      <c r="B1427" s="62">
        <f>'表格编辑 '!B1694</f>
        <v>10108</v>
      </c>
      <c r="C1427" s="62" t="str">
        <f>VLOOKUP(B1427,映射!A:B,2,FALSE)</f>
        <v>丸子炸弹</v>
      </c>
      <c r="D1427" s="62">
        <f>'表格编辑 '!E1694</f>
        <v>60</v>
      </c>
      <c r="E1427" s="62">
        <f>ROUNDUP((VLOOKUP(B1427,Sheet1!U:AA,3,FALSE)-2)*(0.042*(D1427-1)+0.2)+0.4,0)</f>
        <v>41</v>
      </c>
      <c r="F1427" s="62">
        <f>ROUNDUP((VLOOKUP(B1427,Sheet1!U:AA,4,FALSE)-2)*(0.042*(D1427-1)+0.2)+0.4,0)</f>
        <v>41</v>
      </c>
      <c r="G1427" s="62">
        <f>ROUNDUP((VLOOKUP(B1427,Sheet1!U:AA,5,FALSE)-2)*(0.042*(D1427-1)+0.2)+0.4,0)</f>
        <v>14</v>
      </c>
      <c r="H1427" s="62">
        <f>ROUNDUP((VLOOKUP(B1427,Sheet1!U:AA,6,FALSE)-2)*(0.042*(D1427-1)+0.2)+0.4,0)</f>
        <v>54</v>
      </c>
      <c r="I1427" s="62">
        <f>ROUNDUP((VLOOKUP(B1427,Sheet1!U:AA,7,FALSE)-2)*(0.042*(D1427-1)+0.2)+0.4,0)</f>
        <v>121</v>
      </c>
      <c r="J1427" s="62">
        <f>E1427*8+F1427*2+G1427*3+H1427*3+I1427*1+VLOOKUP(B1427,Sheet1!AU:AZ,2,FALSE)</f>
        <v>770</v>
      </c>
      <c r="K1427" s="62">
        <f>E1427*1+F1427*2+G1427*2+H1427*2+I1427*10+VLOOKUP(B1427,Sheet1!AU:AZ,3,FALSE)</f>
        <v>1543</v>
      </c>
      <c r="L1427" s="62">
        <f>E1427*0.1+F1427*2+G1427*0.2+H1427*0.26+I1427*0.1+VLOOKUP(B1427,Sheet1!AU:AZ,4,FALSE)</f>
        <v>132.04</v>
      </c>
      <c r="M1427" s="62">
        <f>E1427*0.1+F1427*0.2+G1427*2+H1427*0.2+I1427*0.1+VLOOKUP(B1427,Sheet1!AU:AZ,5,FALSE)</f>
        <v>70.2</v>
      </c>
      <c r="N1427" s="62">
        <f>E1427*0.1+F1427*0.2+G1427*0.2+H1427*2+I1427*0.1+VLOOKUP(B1427,Sheet1!AU:AZ,6,FALSE)</f>
        <v>171.2</v>
      </c>
      <c r="O1427" s="62">
        <f t="shared" si="406"/>
        <v>77.8</v>
      </c>
      <c r="P1427" s="62">
        <f t="shared" si="407"/>
        <v>26</v>
      </c>
      <c r="R1427" s="9">
        <f t="shared" si="401"/>
        <v>60</v>
      </c>
      <c r="S1427" s="9">
        <f t="shared" si="390"/>
        <v>427.16</v>
      </c>
      <c r="T1427" s="9">
        <f t="shared" si="391"/>
        <v>63.6</v>
      </c>
      <c r="U1427" s="66">
        <f t="shared" si="402"/>
        <v>858</v>
      </c>
      <c r="V1427" s="9">
        <f t="shared" si="403"/>
        <v>1029.6</v>
      </c>
      <c r="W1427" s="67">
        <f t="shared" si="404"/>
        <v>163</v>
      </c>
      <c r="Y1427" s="69">
        <f>VLOOKUP(D1427,Sheet2!P:Q,2,FALSE)</f>
        <v>140</v>
      </c>
      <c r="AB1427" s="4" t="str">
        <f>IF('表格编辑 '!D1694="monster","普通","BOSS")</f>
        <v>普通</v>
      </c>
      <c r="AD1427" s="50">
        <f>VLOOKUP(D1427,映射!AK:AL,2,FALSE)</f>
        <v>4</v>
      </c>
      <c r="AE1427" s="50" t="s">
        <v>37</v>
      </c>
      <c r="AF1427" s="4">
        <f>VLOOKUP(AE1427,映射!AN:AO,2,FALSE)</f>
        <v>2</v>
      </c>
      <c r="AG1427" s="50">
        <v>2</v>
      </c>
      <c r="AH1427" s="70">
        <v>1</v>
      </c>
      <c r="AI1427" s="16">
        <f t="shared" si="392"/>
        <v>31126</v>
      </c>
      <c r="AJ1427" s="16">
        <f t="shared" si="393"/>
        <v>10108</v>
      </c>
      <c r="AK1427" s="16">
        <f t="shared" si="394"/>
        <v>60</v>
      </c>
      <c r="AL1427" s="16" t="str">
        <f t="shared" si="395"/>
        <v>丸子炸弹</v>
      </c>
      <c r="AM1427" s="16">
        <f t="shared" si="396"/>
        <v>13728</v>
      </c>
      <c r="AN1427" s="16">
        <f t="shared" si="397"/>
        <v>1540</v>
      </c>
      <c r="AO1427" s="16">
        <f t="shared" si="405"/>
        <v>12188</v>
      </c>
      <c r="AP1427" s="16">
        <f t="shared" si="398"/>
        <v>12958</v>
      </c>
      <c r="AQ1427" s="16">
        <f t="shared" si="399"/>
        <v>3086</v>
      </c>
      <c r="AR1427" s="16">
        <f t="shared" si="400"/>
        <v>199</v>
      </c>
      <c r="AS1427" s="16"/>
      <c r="AT1427" s="16">
        <v>59.1</v>
      </c>
      <c r="AU1427" s="16">
        <v>104.1</v>
      </c>
      <c r="AV1427" s="16">
        <v>76.1</v>
      </c>
      <c r="AW1427" s="16"/>
    </row>
    <row r="1428" spans="1:49">
      <c r="A1428" s="62">
        <f>'表格编辑 '!A1695</f>
        <v>31127</v>
      </c>
      <c r="B1428" s="62">
        <f>'表格编辑 '!B1695</f>
        <v>10155</v>
      </c>
      <c r="C1428" s="62" t="str">
        <f>VLOOKUP(B1428,映射!A:B,2,FALSE)</f>
        <v>蜥蜴团</v>
      </c>
      <c r="D1428" s="62">
        <f>'表格编辑 '!E1695</f>
        <v>60</v>
      </c>
      <c r="E1428" s="62">
        <f>ROUNDUP((VLOOKUP(B1428,Sheet1!U:AA,3,FALSE)-2)*(0.042*(D1428-1)+0.2)+0.4,0)</f>
        <v>68</v>
      </c>
      <c r="F1428" s="62">
        <f>ROUNDUP((VLOOKUP(B1428,Sheet1!U:AA,4,FALSE)-2)*(0.042*(D1428-1)+0.2)+0.4,0)</f>
        <v>65</v>
      </c>
      <c r="G1428" s="62">
        <f>ROUNDUP((VLOOKUP(B1428,Sheet1!U:AA,5,FALSE)-2)*(0.042*(D1428-1)+0.2)+0.4,0)</f>
        <v>76</v>
      </c>
      <c r="H1428" s="62">
        <f>ROUNDUP((VLOOKUP(B1428,Sheet1!U:AA,6,FALSE)-2)*(0.042*(D1428-1)+0.2)+0.4,0)</f>
        <v>60</v>
      </c>
      <c r="I1428" s="62">
        <f>ROUNDUP((VLOOKUP(B1428,Sheet1!U:AA,7,FALSE)-2)*(0.042*(D1428-1)+0.2)+0.4,0)</f>
        <v>17</v>
      </c>
      <c r="J1428" s="62">
        <f>E1428*8+F1428*2+G1428*3+H1428*3+I1428*1+VLOOKUP(B1428,Sheet1!AU:AZ,2,FALSE)</f>
        <v>1119</v>
      </c>
      <c r="K1428" s="62">
        <f>E1428*1+F1428*2+G1428*2+H1428*2+I1428*10+VLOOKUP(B1428,Sheet1!AU:AZ,3,FALSE)</f>
        <v>660</v>
      </c>
      <c r="L1428" s="62">
        <f>E1428*0.1+F1428*2+G1428*0.2+H1428*0.26+I1428*0.1+VLOOKUP(B1428,Sheet1!AU:AZ,4,FALSE)</f>
        <v>189.3</v>
      </c>
      <c r="M1428" s="62">
        <f>E1428*0.1+F1428*0.2+G1428*2+H1428*0.2+I1428*0.1+VLOOKUP(B1428,Sheet1!AU:AZ,5,FALSE)</f>
        <v>205.5</v>
      </c>
      <c r="N1428" s="62">
        <f>E1428*0.1+F1428*0.2+G1428*0.2+H1428*2+I1428*0.1+VLOOKUP(B1428,Sheet1!AU:AZ,6,FALSE)</f>
        <v>176.7</v>
      </c>
      <c r="O1428" s="62">
        <f t="shared" si="406"/>
        <v>-4.09999999999999</v>
      </c>
      <c r="P1428" s="62">
        <f t="shared" si="407"/>
        <v>50.6</v>
      </c>
      <c r="R1428" s="9">
        <f t="shared" si="401"/>
        <v>60</v>
      </c>
      <c r="S1428" s="9">
        <f t="shared" si="390"/>
        <v>427.16</v>
      </c>
      <c r="T1428" s="9">
        <f t="shared" si="391"/>
        <v>63.6</v>
      </c>
      <c r="U1428" s="66">
        <f t="shared" si="402"/>
        <v>524</v>
      </c>
      <c r="V1428" s="9">
        <f t="shared" si="403"/>
        <v>628.8</v>
      </c>
      <c r="W1428" s="67">
        <f t="shared" si="404"/>
        <v>283</v>
      </c>
      <c r="Y1428" s="69">
        <f>VLOOKUP(D1428,Sheet2!P:Q,2,FALSE)</f>
        <v>140</v>
      </c>
      <c r="AB1428" s="4" t="str">
        <f>IF('表格编辑 '!D1695="monster","普通","BOSS")</f>
        <v>普通</v>
      </c>
      <c r="AD1428" s="50">
        <f>VLOOKUP(D1428,映射!AK:AL,2,FALSE)</f>
        <v>4</v>
      </c>
      <c r="AE1428" s="50" t="s">
        <v>37</v>
      </c>
      <c r="AF1428" s="4">
        <f>VLOOKUP(AE1428,映射!AN:AO,2,FALSE)</f>
        <v>2</v>
      </c>
      <c r="AG1428" s="50">
        <v>2</v>
      </c>
      <c r="AH1428" s="70">
        <v>1</v>
      </c>
      <c r="AI1428" s="16">
        <f t="shared" si="392"/>
        <v>31127</v>
      </c>
      <c r="AJ1428" s="16">
        <f t="shared" si="393"/>
        <v>10155</v>
      </c>
      <c r="AK1428" s="16">
        <f t="shared" si="394"/>
        <v>60</v>
      </c>
      <c r="AL1428" s="16" t="str">
        <f t="shared" si="395"/>
        <v>蜥蜴团</v>
      </c>
      <c r="AM1428" s="16">
        <f t="shared" si="396"/>
        <v>8384</v>
      </c>
      <c r="AN1428" s="16">
        <f t="shared" si="397"/>
        <v>2238</v>
      </c>
      <c r="AO1428" s="16">
        <f t="shared" si="405"/>
        <v>6146</v>
      </c>
      <c r="AP1428" s="16">
        <f t="shared" si="398"/>
        <v>7265</v>
      </c>
      <c r="AQ1428" s="16">
        <f t="shared" si="399"/>
        <v>1320</v>
      </c>
      <c r="AR1428" s="16">
        <f t="shared" si="400"/>
        <v>284</v>
      </c>
      <c r="AS1428" s="16"/>
      <c r="AT1428" s="16">
        <v>175.9</v>
      </c>
      <c r="AU1428" s="16">
        <v>148.9</v>
      </c>
      <c r="AV1428" s="16">
        <v>-4.2</v>
      </c>
      <c r="AW1428" s="16"/>
    </row>
    <row r="1429" spans="1:49">
      <c r="A1429" s="62">
        <f>'表格编辑 '!A1696</f>
        <v>31128</v>
      </c>
      <c r="B1429" s="62">
        <f>'表格编辑 '!B1696</f>
        <v>10125</v>
      </c>
      <c r="C1429" s="62" t="str">
        <f>VLOOKUP(B1429,映射!A:B,2,FALSE)</f>
        <v>银怪</v>
      </c>
      <c r="D1429" s="62">
        <f>'表格编辑 '!E1696</f>
        <v>60</v>
      </c>
      <c r="E1429" s="62">
        <f>ROUNDUP((VLOOKUP(B1429,Sheet1!U:AA,3,FALSE)-2)*(0.042*(D1429-1)+0.2)+0.4,0)</f>
        <v>49</v>
      </c>
      <c r="F1429" s="62">
        <f>ROUNDUP((VLOOKUP(B1429,Sheet1!U:AA,4,FALSE)-2)*(0.042*(D1429-1)+0.2)+0.4,0)</f>
        <v>95</v>
      </c>
      <c r="G1429" s="62">
        <f>ROUNDUP((VLOOKUP(B1429,Sheet1!U:AA,5,FALSE)-2)*(0.042*(D1429-1)+0.2)+0.4,0)</f>
        <v>124</v>
      </c>
      <c r="H1429" s="62">
        <f>ROUNDUP((VLOOKUP(B1429,Sheet1!U:AA,6,FALSE)-2)*(0.042*(D1429-1)+0.2)+0.4,0)</f>
        <v>44</v>
      </c>
      <c r="I1429" s="62">
        <f>ROUNDUP((VLOOKUP(B1429,Sheet1!U:AA,7,FALSE)-2)*(0.042*(D1429-1)+0.2)+0.4,0)</f>
        <v>68</v>
      </c>
      <c r="J1429" s="62">
        <f>E1429*8+F1429*2+G1429*3+H1429*3+I1429*1+VLOOKUP(B1429,Sheet1!AU:AZ,2,FALSE)</f>
        <v>1205</v>
      </c>
      <c r="K1429" s="62">
        <f>E1429*1+F1429*2+G1429*2+H1429*2+I1429*10+VLOOKUP(B1429,Sheet1!AU:AZ,3,FALSE)</f>
        <v>1308</v>
      </c>
      <c r="L1429" s="62">
        <f>E1429*0.1+F1429*2+G1429*0.2+H1429*0.26+I1429*0.1+VLOOKUP(B1429,Sheet1!AU:AZ,4,FALSE)</f>
        <v>286.94</v>
      </c>
      <c r="M1429" s="62">
        <f>E1429*0.1+F1429*0.2+G1429*2+H1429*0.2+I1429*0.1+VLOOKUP(B1429,Sheet1!AU:AZ,5,FALSE)</f>
        <v>349.5</v>
      </c>
      <c r="N1429" s="62">
        <f>E1429*0.1+F1429*0.2+G1429*0.2+H1429*2+I1429*0.1+VLOOKUP(B1429,Sheet1!AU:AZ,6,FALSE)</f>
        <v>170.5</v>
      </c>
      <c r="O1429" s="62">
        <f t="shared" si="406"/>
        <v>50.6</v>
      </c>
      <c r="P1429" s="62">
        <f t="shared" si="407"/>
        <v>19.3</v>
      </c>
      <c r="R1429" s="9">
        <f t="shared" si="401"/>
        <v>60</v>
      </c>
      <c r="S1429" s="9">
        <f t="shared" si="390"/>
        <v>427.16</v>
      </c>
      <c r="T1429" s="9">
        <f t="shared" si="391"/>
        <v>63.6</v>
      </c>
      <c r="U1429" s="66">
        <f t="shared" si="402"/>
        <v>371</v>
      </c>
      <c r="V1429" s="9">
        <f t="shared" si="403"/>
        <v>445.2</v>
      </c>
      <c r="W1429" s="67">
        <f t="shared" si="404"/>
        <v>518</v>
      </c>
      <c r="Y1429" s="69">
        <f>VLOOKUP(D1429,Sheet2!P:Q,2,FALSE)</f>
        <v>140</v>
      </c>
      <c r="AB1429" s="4" t="str">
        <f>IF('表格编辑 '!D1696="monster","普通","BOSS")</f>
        <v>普通</v>
      </c>
      <c r="AD1429" s="50">
        <f>VLOOKUP(D1429,映射!AK:AL,2,FALSE)</f>
        <v>4</v>
      </c>
      <c r="AE1429" s="50" t="s">
        <v>37</v>
      </c>
      <c r="AF1429" s="4">
        <f>VLOOKUP(AE1429,映射!AN:AO,2,FALSE)</f>
        <v>2</v>
      </c>
      <c r="AG1429" s="50">
        <v>2</v>
      </c>
      <c r="AH1429" s="70">
        <v>1</v>
      </c>
      <c r="AI1429" s="16">
        <f t="shared" si="392"/>
        <v>31128</v>
      </c>
      <c r="AJ1429" s="16">
        <f t="shared" si="393"/>
        <v>10125</v>
      </c>
      <c r="AK1429" s="16">
        <f t="shared" si="394"/>
        <v>60</v>
      </c>
      <c r="AL1429" s="16" t="str">
        <f t="shared" si="395"/>
        <v>银怪</v>
      </c>
      <c r="AM1429" s="16">
        <f t="shared" si="396"/>
        <v>5936</v>
      </c>
      <c r="AN1429" s="16">
        <f t="shared" si="397"/>
        <v>2410</v>
      </c>
      <c r="AO1429" s="16">
        <f t="shared" si="405"/>
        <v>3526</v>
      </c>
      <c r="AP1429" s="16">
        <f t="shared" si="398"/>
        <v>4731</v>
      </c>
      <c r="AQ1429" s="16">
        <f t="shared" si="399"/>
        <v>2616</v>
      </c>
      <c r="AR1429" s="16">
        <f t="shared" si="400"/>
        <v>431</v>
      </c>
      <c r="AS1429" s="16"/>
      <c r="AT1429" s="16">
        <v>260.6</v>
      </c>
      <c r="AU1429" s="16">
        <v>77</v>
      </c>
      <c r="AV1429" s="16">
        <v>39.2</v>
      </c>
      <c r="AW1429" s="16"/>
    </row>
    <row r="1430" spans="1:49">
      <c r="A1430" s="62">
        <f>'表格编辑 '!A1697</f>
        <v>31129</v>
      </c>
      <c r="B1430" s="62">
        <f>'表格编辑 '!B1697</f>
        <v>10035</v>
      </c>
      <c r="C1430" s="62" t="str">
        <f>VLOOKUP(B1430,映射!A:B,2,FALSE)</f>
        <v>鬼灵</v>
      </c>
      <c r="D1430" s="62">
        <f>'表格编辑 '!E1697</f>
        <v>60</v>
      </c>
      <c r="E1430" s="62">
        <f>ROUNDUP((VLOOKUP(B1430,Sheet1!U:AA,3,FALSE)-2)*(0.042*(D1430-1)+0.2)+0.4,0)</f>
        <v>20</v>
      </c>
      <c r="F1430" s="62">
        <f>ROUNDUP((VLOOKUP(B1430,Sheet1!U:AA,4,FALSE)-2)*(0.042*(D1430-1)+0.2)+0.4,0)</f>
        <v>52</v>
      </c>
      <c r="G1430" s="62">
        <f>ROUNDUP((VLOOKUP(B1430,Sheet1!U:AA,5,FALSE)-2)*(0.042*(D1430-1)+0.2)+0.4,0)</f>
        <v>68</v>
      </c>
      <c r="H1430" s="62">
        <f>ROUNDUP((VLOOKUP(B1430,Sheet1!U:AA,6,FALSE)-2)*(0.042*(D1430-1)+0.2)+0.4,0)</f>
        <v>62</v>
      </c>
      <c r="I1430" s="62">
        <f>ROUNDUP((VLOOKUP(B1430,Sheet1!U:AA,7,FALSE)-2)*(0.042*(D1430-1)+0.2)+0.4,0)</f>
        <v>84</v>
      </c>
      <c r="J1430" s="62">
        <f>E1430*8+F1430*2+G1430*3+H1430*3+I1430*1+VLOOKUP(B1430,Sheet1!AU:AZ,2,FALSE)</f>
        <v>758</v>
      </c>
      <c r="K1430" s="62">
        <f>E1430*1+F1430*2+G1430*2+H1430*2+I1430*10+VLOOKUP(B1430,Sheet1!AU:AZ,3,FALSE)</f>
        <v>1244</v>
      </c>
      <c r="L1430" s="62">
        <f>E1430*0.1+F1430*2+G1430*0.2+H1430*0.26+I1430*0.1+VLOOKUP(B1430,Sheet1!AU:AZ,4,FALSE)</f>
        <v>164.12</v>
      </c>
      <c r="M1430" s="62">
        <f>E1430*0.1+F1430*0.2+G1430*2+H1430*0.2+I1430*0.1+VLOOKUP(B1430,Sheet1!AU:AZ,5,FALSE)</f>
        <v>189.2</v>
      </c>
      <c r="N1430" s="62">
        <f>E1430*0.1+F1430*0.2+G1430*0.2+H1430*2+I1430*0.1+VLOOKUP(B1430,Sheet1!AU:AZ,6,FALSE)</f>
        <v>178.4</v>
      </c>
      <c r="O1430" s="62">
        <f t="shared" si="406"/>
        <v>63.4</v>
      </c>
      <c r="P1430" s="62">
        <f t="shared" si="407"/>
        <v>8</v>
      </c>
      <c r="R1430" s="9">
        <f t="shared" si="401"/>
        <v>60</v>
      </c>
      <c r="S1430" s="9">
        <f t="shared" si="390"/>
        <v>427.16</v>
      </c>
      <c r="T1430" s="9">
        <f t="shared" si="391"/>
        <v>63.6</v>
      </c>
      <c r="U1430" s="66">
        <f t="shared" si="402"/>
        <v>550</v>
      </c>
      <c r="V1430" s="9">
        <f t="shared" si="403"/>
        <v>660</v>
      </c>
      <c r="W1430" s="67">
        <f t="shared" si="404"/>
        <v>228</v>
      </c>
      <c r="Y1430" s="69">
        <f>VLOOKUP(D1430,Sheet2!P:Q,2,FALSE)</f>
        <v>140</v>
      </c>
      <c r="AB1430" s="4" t="str">
        <f>IF('表格编辑 '!D1697="monster","普通","BOSS")</f>
        <v>普通</v>
      </c>
      <c r="AD1430" s="50">
        <f>VLOOKUP(D1430,映射!AK:AL,2,FALSE)</f>
        <v>4</v>
      </c>
      <c r="AE1430" s="50" t="s">
        <v>37</v>
      </c>
      <c r="AF1430" s="4">
        <f>VLOOKUP(AE1430,映射!AN:AO,2,FALSE)</f>
        <v>2</v>
      </c>
      <c r="AG1430" s="50">
        <v>2</v>
      </c>
      <c r="AH1430" s="70">
        <v>1</v>
      </c>
      <c r="AI1430" s="16">
        <f t="shared" si="392"/>
        <v>31129</v>
      </c>
      <c r="AJ1430" s="16">
        <f t="shared" si="393"/>
        <v>10035</v>
      </c>
      <c r="AK1430" s="16">
        <f t="shared" si="394"/>
        <v>60</v>
      </c>
      <c r="AL1430" s="16" t="str">
        <f t="shared" si="395"/>
        <v>鬼灵</v>
      </c>
      <c r="AM1430" s="16">
        <f t="shared" si="396"/>
        <v>8800</v>
      </c>
      <c r="AN1430" s="16">
        <f t="shared" si="397"/>
        <v>1516</v>
      </c>
      <c r="AO1430" s="16">
        <f t="shared" si="405"/>
        <v>7284</v>
      </c>
      <c r="AP1430" s="16">
        <f t="shared" si="398"/>
        <v>8042</v>
      </c>
      <c r="AQ1430" s="16">
        <f t="shared" si="399"/>
        <v>2488</v>
      </c>
      <c r="AR1430" s="16">
        <f t="shared" si="400"/>
        <v>247</v>
      </c>
      <c r="AS1430" s="16"/>
      <c r="AT1430" s="16">
        <v>161.7</v>
      </c>
      <c r="AU1430" s="16">
        <v>152.7</v>
      </c>
      <c r="AV1430" s="16">
        <v>60.4</v>
      </c>
      <c r="AW1430" s="16"/>
    </row>
    <row r="1431" spans="1:49">
      <c r="A1431" s="62">
        <f>'表格编辑 '!A1698</f>
        <v>31130</v>
      </c>
      <c r="B1431" s="62">
        <f>'表格编辑 '!B1698</f>
        <v>10035</v>
      </c>
      <c r="C1431" s="62" t="str">
        <f>VLOOKUP(B1431,映射!A:B,2,FALSE)</f>
        <v>鬼灵</v>
      </c>
      <c r="D1431" s="62">
        <f>'表格编辑 '!E1698</f>
        <v>60</v>
      </c>
      <c r="E1431" s="62">
        <f>ROUNDUP((VLOOKUP(B1431,Sheet1!U:AA,3,FALSE)-2)*(0.042*(D1431-1)+0.2)+0.4,0)</f>
        <v>20</v>
      </c>
      <c r="F1431" s="62">
        <f>ROUNDUP((VLOOKUP(B1431,Sheet1!U:AA,4,FALSE)-2)*(0.042*(D1431-1)+0.2)+0.4,0)</f>
        <v>52</v>
      </c>
      <c r="G1431" s="62">
        <f>ROUNDUP((VLOOKUP(B1431,Sheet1!U:AA,5,FALSE)-2)*(0.042*(D1431-1)+0.2)+0.4,0)</f>
        <v>68</v>
      </c>
      <c r="H1431" s="62">
        <f>ROUNDUP((VLOOKUP(B1431,Sheet1!U:AA,6,FALSE)-2)*(0.042*(D1431-1)+0.2)+0.4,0)</f>
        <v>62</v>
      </c>
      <c r="I1431" s="62">
        <f>ROUNDUP((VLOOKUP(B1431,Sheet1!U:AA,7,FALSE)-2)*(0.042*(D1431-1)+0.2)+0.4,0)</f>
        <v>84</v>
      </c>
      <c r="J1431" s="62">
        <f>E1431*8+F1431*2+G1431*3+H1431*3+I1431*1+VLOOKUP(B1431,Sheet1!AU:AZ,2,FALSE)</f>
        <v>758</v>
      </c>
      <c r="K1431" s="62">
        <f>E1431*1+F1431*2+G1431*2+H1431*2+I1431*10+VLOOKUP(B1431,Sheet1!AU:AZ,3,FALSE)</f>
        <v>1244</v>
      </c>
      <c r="L1431" s="62">
        <f>E1431*0.1+F1431*2+G1431*0.2+H1431*0.26+I1431*0.1+VLOOKUP(B1431,Sheet1!AU:AZ,4,FALSE)</f>
        <v>164.12</v>
      </c>
      <c r="M1431" s="62">
        <f>E1431*0.1+F1431*0.2+G1431*2+H1431*0.2+I1431*0.1+VLOOKUP(B1431,Sheet1!AU:AZ,5,FALSE)</f>
        <v>189.2</v>
      </c>
      <c r="N1431" s="62">
        <f>E1431*0.1+F1431*0.2+G1431*0.2+H1431*2+I1431*0.1+VLOOKUP(B1431,Sheet1!AU:AZ,6,FALSE)</f>
        <v>178.4</v>
      </c>
      <c r="O1431" s="62">
        <f t="shared" si="406"/>
        <v>63.4</v>
      </c>
      <c r="P1431" s="62">
        <f t="shared" si="407"/>
        <v>8</v>
      </c>
      <c r="R1431" s="9">
        <f t="shared" si="401"/>
        <v>60</v>
      </c>
      <c r="S1431" s="9">
        <f t="shared" ref="S1431:S1494" si="408">VLOOKUP(R1431,LVgongfang,9,FALSE)+Y1431</f>
        <v>427.16</v>
      </c>
      <c r="T1431" s="9">
        <f t="shared" ref="T1431:T1494" si="409">VLOOKUP(R1431,LVgongfang,10,FALSE)</f>
        <v>63.6</v>
      </c>
      <c r="U1431" s="66">
        <f t="shared" si="402"/>
        <v>550</v>
      </c>
      <c r="V1431" s="9">
        <f t="shared" si="403"/>
        <v>660</v>
      </c>
      <c r="W1431" s="67">
        <f t="shared" si="404"/>
        <v>228</v>
      </c>
      <c r="Y1431" s="69">
        <f>VLOOKUP(D1431,Sheet2!P:Q,2,FALSE)</f>
        <v>140</v>
      </c>
      <c r="AB1431" s="4" t="str">
        <f>IF('表格编辑 '!D1698="monster","普通","BOSS")</f>
        <v>普通</v>
      </c>
      <c r="AD1431" s="50">
        <f>VLOOKUP(D1431,映射!AK:AL,2,FALSE)</f>
        <v>4</v>
      </c>
      <c r="AE1431" s="50" t="s">
        <v>37</v>
      </c>
      <c r="AF1431" s="4">
        <f>VLOOKUP(AE1431,映射!AN:AO,2,FALSE)</f>
        <v>2</v>
      </c>
      <c r="AG1431" s="50">
        <v>2</v>
      </c>
      <c r="AH1431" s="70">
        <v>1</v>
      </c>
      <c r="AI1431" s="16">
        <f t="shared" ref="AI1431:AI1494" si="410">A1431</f>
        <v>31130</v>
      </c>
      <c r="AJ1431" s="16">
        <f t="shared" ref="AJ1431:AJ1494" si="411">B1431</f>
        <v>10035</v>
      </c>
      <c r="AK1431" s="16">
        <f t="shared" ref="AK1431:AK1494" si="412">D1431</f>
        <v>60</v>
      </c>
      <c r="AL1431" s="16" t="str">
        <f t="shared" ref="AL1431:AL1494" si="413">C1431</f>
        <v>鬼灵</v>
      </c>
      <c r="AM1431" s="16">
        <f t="shared" ref="AM1431:AM1494" si="414">U1431*AD1431*AG1431*AF1431</f>
        <v>8800</v>
      </c>
      <c r="AN1431" s="16">
        <f t="shared" ref="AN1431:AN1494" si="415">J1431*AF1431</f>
        <v>1516</v>
      </c>
      <c r="AO1431" s="16">
        <f t="shared" si="405"/>
        <v>7284</v>
      </c>
      <c r="AP1431" s="16">
        <f t="shared" ref="AP1431:AP1494" si="416">J1431+AO1431</f>
        <v>8042</v>
      </c>
      <c r="AQ1431" s="16">
        <f t="shared" ref="AQ1431:AQ1494" si="417">K1431*AF1431</f>
        <v>2488</v>
      </c>
      <c r="AR1431" s="16">
        <f t="shared" ref="AR1431:AR1494" si="418">ROUNDUP(L1431*IF(AF1431&gt;1,1.5,1),0)</f>
        <v>247</v>
      </c>
      <c r="AS1431" s="16"/>
      <c r="AT1431" s="16">
        <v>161.7</v>
      </c>
      <c r="AU1431" s="16">
        <v>152.7</v>
      </c>
      <c r="AV1431" s="16">
        <v>60.4</v>
      </c>
      <c r="AW1431" s="16"/>
    </row>
    <row r="1432" spans="1:49">
      <c r="A1432" s="62">
        <f>'表格编辑 '!A1699</f>
        <v>31131</v>
      </c>
      <c r="B1432" s="62">
        <f>'表格编辑 '!B1699</f>
        <v>10101</v>
      </c>
      <c r="C1432" s="62" t="str">
        <f>VLOOKUP(B1432,映射!A:B,2,FALSE)</f>
        <v>风精</v>
      </c>
      <c r="D1432" s="62">
        <f>'表格编辑 '!E1699</f>
        <v>60</v>
      </c>
      <c r="E1432" s="62">
        <f>ROUNDUP((VLOOKUP(B1432,Sheet1!U:AA,3,FALSE)-2)*(0.042*(D1432-1)+0.2)+0.4,0)</f>
        <v>76</v>
      </c>
      <c r="F1432" s="62">
        <f>ROUNDUP((VLOOKUP(B1432,Sheet1!U:AA,4,FALSE)-2)*(0.042*(D1432-1)+0.2)+0.4,0)</f>
        <v>76</v>
      </c>
      <c r="G1432" s="62">
        <f>ROUNDUP((VLOOKUP(B1432,Sheet1!U:AA,5,FALSE)-2)*(0.042*(D1432-1)+0.2)+0.4,0)</f>
        <v>49</v>
      </c>
      <c r="H1432" s="62">
        <f>ROUNDUP((VLOOKUP(B1432,Sheet1!U:AA,6,FALSE)-2)*(0.042*(D1432-1)+0.2)+0.4,0)</f>
        <v>76</v>
      </c>
      <c r="I1432" s="62">
        <f>ROUNDUP((VLOOKUP(B1432,Sheet1!U:AA,7,FALSE)-2)*(0.042*(D1432-1)+0.2)+0.4,0)</f>
        <v>76</v>
      </c>
      <c r="J1432" s="62">
        <f>E1432*8+F1432*2+G1432*3+H1432*3+I1432*1+VLOOKUP(B1432,Sheet1!AU:AZ,2,FALSE)</f>
        <v>1279</v>
      </c>
      <c r="K1432" s="62">
        <f>E1432*1+F1432*2+G1432*2+H1432*2+I1432*10+VLOOKUP(B1432,Sheet1!AU:AZ,3,FALSE)</f>
        <v>1289</v>
      </c>
      <c r="L1432" s="62">
        <f>E1432*0.1+F1432*2+G1432*0.2+H1432*0.26+I1432*0.1+VLOOKUP(B1432,Sheet1!AU:AZ,4,FALSE)</f>
        <v>230.76</v>
      </c>
      <c r="M1432" s="62">
        <f>E1432*0.1+F1432*0.2+G1432*2+H1432*0.2+I1432*0.1+VLOOKUP(B1432,Sheet1!AU:AZ,5,FALSE)</f>
        <v>166.6</v>
      </c>
      <c r="N1432" s="62">
        <f>E1432*0.1+F1432*0.2+G1432*0.2+H1432*2+I1432*0.1+VLOOKUP(B1432,Sheet1!AU:AZ,6,FALSE)</f>
        <v>233.2</v>
      </c>
      <c r="O1432" s="62">
        <f t="shared" si="406"/>
        <v>32.6</v>
      </c>
      <c r="P1432" s="62">
        <f t="shared" si="407"/>
        <v>55.9</v>
      </c>
      <c r="R1432" s="9">
        <f t="shared" ref="R1432:R1495" si="419">D1432</f>
        <v>60</v>
      </c>
      <c r="S1432" s="9">
        <f t="shared" si="408"/>
        <v>427.16</v>
      </c>
      <c r="T1432" s="9">
        <f t="shared" si="409"/>
        <v>63.6</v>
      </c>
      <c r="U1432" s="66">
        <f t="shared" ref="U1432:U1495" si="420">ROUND((S1432^2*3)/(S1432+M1432*3),0)</f>
        <v>591</v>
      </c>
      <c r="V1432" s="9">
        <f t="shared" ref="V1432:V1495" si="421">U1432*1.2</f>
        <v>709.2</v>
      </c>
      <c r="W1432" s="67">
        <f t="shared" ref="W1432:W1495" si="422">ROUNDUP((L1432^2*3)/(L1432+T1432*3),0)</f>
        <v>379</v>
      </c>
      <c r="Y1432" s="69">
        <f>VLOOKUP(D1432,Sheet2!P:Q,2,FALSE)</f>
        <v>140</v>
      </c>
      <c r="AB1432" s="4" t="str">
        <f>IF('表格编辑 '!D1699="monster","普通","BOSS")</f>
        <v>普通</v>
      </c>
      <c r="AD1432" s="50">
        <f>VLOOKUP(D1432,映射!AK:AL,2,FALSE)</f>
        <v>4</v>
      </c>
      <c r="AE1432" s="50" t="s">
        <v>37</v>
      </c>
      <c r="AF1432" s="4">
        <f>VLOOKUP(AE1432,映射!AN:AO,2,FALSE)</f>
        <v>2</v>
      </c>
      <c r="AG1432" s="50">
        <v>2</v>
      </c>
      <c r="AH1432" s="70">
        <v>1</v>
      </c>
      <c r="AI1432" s="16">
        <f t="shared" si="410"/>
        <v>31131</v>
      </c>
      <c r="AJ1432" s="16">
        <f t="shared" si="411"/>
        <v>10101</v>
      </c>
      <c r="AK1432" s="16">
        <f t="shared" si="412"/>
        <v>60</v>
      </c>
      <c r="AL1432" s="16" t="str">
        <f t="shared" si="413"/>
        <v>风精</v>
      </c>
      <c r="AM1432" s="16">
        <f t="shared" si="414"/>
        <v>9456</v>
      </c>
      <c r="AN1432" s="16">
        <f t="shared" si="415"/>
        <v>2558</v>
      </c>
      <c r="AO1432" s="16">
        <f t="shared" ref="AO1432:AO1495" si="423">AM1432-AN1432</f>
        <v>6898</v>
      </c>
      <c r="AP1432" s="16">
        <f t="shared" si="416"/>
        <v>8177</v>
      </c>
      <c r="AQ1432" s="16">
        <f t="shared" si="417"/>
        <v>2578</v>
      </c>
      <c r="AR1432" s="16">
        <f t="shared" si="418"/>
        <v>347</v>
      </c>
      <c r="AS1432" s="16"/>
      <c r="AT1432" s="16">
        <v>156</v>
      </c>
      <c r="AU1432" s="16">
        <v>156</v>
      </c>
      <c r="AV1432" s="16">
        <v>30</v>
      </c>
      <c r="AW1432" s="16"/>
    </row>
    <row r="1433" spans="1:49">
      <c r="A1433" s="62">
        <f>'表格编辑 '!A1700</f>
        <v>31132</v>
      </c>
      <c r="B1433" s="62">
        <f>'表格编辑 '!B1700</f>
        <v>10152</v>
      </c>
      <c r="C1433" s="62" t="str">
        <f>VLOOKUP(B1433,映射!A:B,2,FALSE)</f>
        <v>盗贼</v>
      </c>
      <c r="D1433" s="62">
        <f>'表格编辑 '!E1700</f>
        <v>60</v>
      </c>
      <c r="E1433" s="62">
        <f>ROUNDUP((VLOOKUP(B1433,Sheet1!U:AA,3,FALSE)-2)*(0.042*(D1433-1)+0.2)+0.4,0)</f>
        <v>57</v>
      </c>
      <c r="F1433" s="62">
        <f>ROUNDUP((VLOOKUP(B1433,Sheet1!U:AA,4,FALSE)-2)*(0.042*(D1433-1)+0.2)+0.4,0)</f>
        <v>71</v>
      </c>
      <c r="G1433" s="62">
        <f>ROUNDUP((VLOOKUP(B1433,Sheet1!U:AA,5,FALSE)-2)*(0.042*(D1433-1)+0.2)+0.4,0)</f>
        <v>60</v>
      </c>
      <c r="H1433" s="62">
        <f>ROUNDUP((VLOOKUP(B1433,Sheet1!U:AA,6,FALSE)-2)*(0.042*(D1433-1)+0.2)+0.4,0)</f>
        <v>89</v>
      </c>
      <c r="I1433" s="62">
        <f>ROUNDUP((VLOOKUP(B1433,Sheet1!U:AA,7,FALSE)-2)*(0.042*(D1433-1)+0.2)+0.4,0)</f>
        <v>28</v>
      </c>
      <c r="J1433" s="62">
        <f>E1433*8+F1433*2+G1433*3+H1433*3+I1433*1+VLOOKUP(B1433,Sheet1!AU:AZ,2,FALSE)</f>
        <v>1124</v>
      </c>
      <c r="K1433" s="62">
        <f>E1433*1+F1433*2+G1433*2+H1433*2+I1433*10+VLOOKUP(B1433,Sheet1!AU:AZ,3,FALSE)</f>
        <v>797</v>
      </c>
      <c r="L1433" s="62">
        <f>E1433*0.1+F1433*2+G1433*0.2+H1433*0.26+I1433*0.1+VLOOKUP(B1433,Sheet1!AU:AZ,4,FALSE)</f>
        <v>216.64</v>
      </c>
      <c r="M1433" s="62">
        <f>E1433*0.1+F1433*0.2+G1433*2+H1433*0.2+I1433*0.1+VLOOKUP(B1433,Sheet1!AU:AZ,5,FALSE)</f>
        <v>187.5</v>
      </c>
      <c r="N1433" s="62">
        <f>E1433*0.1+F1433*0.2+G1433*0.2+H1433*2+I1433*0.1+VLOOKUP(B1433,Sheet1!AU:AZ,6,FALSE)</f>
        <v>266.7</v>
      </c>
      <c r="O1433" s="62">
        <f t="shared" si="406"/>
        <v>1.3</v>
      </c>
      <c r="P1433" s="62">
        <f t="shared" si="407"/>
        <v>47.5</v>
      </c>
      <c r="R1433" s="9">
        <f t="shared" si="419"/>
        <v>60</v>
      </c>
      <c r="S1433" s="9">
        <f t="shared" si="408"/>
        <v>427.16</v>
      </c>
      <c r="T1433" s="9">
        <f t="shared" si="409"/>
        <v>63.6</v>
      </c>
      <c r="U1433" s="66">
        <f t="shared" si="420"/>
        <v>553</v>
      </c>
      <c r="V1433" s="9">
        <f t="shared" si="421"/>
        <v>663.6</v>
      </c>
      <c r="W1433" s="67">
        <f t="shared" si="422"/>
        <v>346</v>
      </c>
      <c r="Y1433" s="69">
        <f>VLOOKUP(D1433,Sheet2!P:Q,2,FALSE)</f>
        <v>140</v>
      </c>
      <c r="AB1433" s="4" t="str">
        <f>IF('表格编辑 '!D1700="monster","普通","BOSS")</f>
        <v>普通</v>
      </c>
      <c r="AD1433" s="50">
        <f>VLOOKUP(D1433,映射!AK:AL,2,FALSE)</f>
        <v>4</v>
      </c>
      <c r="AE1433" s="50" t="s">
        <v>37</v>
      </c>
      <c r="AF1433" s="4">
        <f>VLOOKUP(AE1433,映射!AN:AO,2,FALSE)</f>
        <v>2</v>
      </c>
      <c r="AG1433" s="50">
        <v>2</v>
      </c>
      <c r="AH1433" s="70">
        <v>1</v>
      </c>
      <c r="AI1433" s="16">
        <f t="shared" si="410"/>
        <v>31132</v>
      </c>
      <c r="AJ1433" s="16">
        <f t="shared" si="411"/>
        <v>10152</v>
      </c>
      <c r="AK1433" s="16">
        <f t="shared" si="412"/>
        <v>60</v>
      </c>
      <c r="AL1433" s="16" t="str">
        <f t="shared" si="413"/>
        <v>盗贼</v>
      </c>
      <c r="AM1433" s="16">
        <f t="shared" si="414"/>
        <v>8848</v>
      </c>
      <c r="AN1433" s="16">
        <f t="shared" si="415"/>
        <v>2248</v>
      </c>
      <c r="AO1433" s="16">
        <f t="shared" si="423"/>
        <v>6600</v>
      </c>
      <c r="AP1433" s="16">
        <f t="shared" si="416"/>
        <v>7724</v>
      </c>
      <c r="AQ1433" s="16">
        <f t="shared" si="417"/>
        <v>1594</v>
      </c>
      <c r="AR1433" s="16">
        <f t="shared" si="418"/>
        <v>325</v>
      </c>
      <c r="AS1433" s="16"/>
      <c r="AT1433" s="16">
        <v>134.8</v>
      </c>
      <c r="AU1433" s="16">
        <v>185.2</v>
      </c>
      <c r="AV1433" s="16">
        <v>0</v>
      </c>
      <c r="AW1433" s="16"/>
    </row>
    <row r="1434" spans="1:49">
      <c r="A1434" s="62">
        <f>'表格编辑 '!A1701</f>
        <v>31133</v>
      </c>
      <c r="B1434" s="62">
        <f>'表格编辑 '!B1701</f>
        <v>10100</v>
      </c>
      <c r="C1434" s="62" t="str">
        <f>VLOOKUP(B1434,映射!A:B,2,FALSE)</f>
        <v>火精</v>
      </c>
      <c r="D1434" s="62">
        <f>'表格编辑 '!E1701</f>
        <v>60</v>
      </c>
      <c r="E1434" s="62">
        <f>ROUNDUP((VLOOKUP(B1434,Sheet1!U:AA,3,FALSE)-2)*(0.042*(D1434-1)+0.2)+0.4,0)</f>
        <v>76</v>
      </c>
      <c r="F1434" s="62">
        <f>ROUNDUP((VLOOKUP(B1434,Sheet1!U:AA,4,FALSE)-2)*(0.042*(D1434-1)+0.2)+0.4,0)</f>
        <v>49</v>
      </c>
      <c r="G1434" s="62">
        <f>ROUNDUP((VLOOKUP(B1434,Sheet1!U:AA,5,FALSE)-2)*(0.042*(D1434-1)+0.2)+0.4,0)</f>
        <v>76</v>
      </c>
      <c r="H1434" s="62">
        <f>ROUNDUP((VLOOKUP(B1434,Sheet1!U:AA,6,FALSE)-2)*(0.042*(D1434-1)+0.2)+0.4,0)</f>
        <v>76</v>
      </c>
      <c r="I1434" s="62">
        <f>ROUNDUP((VLOOKUP(B1434,Sheet1!U:AA,7,FALSE)-2)*(0.042*(D1434-1)+0.2)+0.4,0)</f>
        <v>76</v>
      </c>
      <c r="J1434" s="62">
        <f>E1434*8+F1434*2+G1434*3+H1434*3+I1434*1+VLOOKUP(B1434,Sheet1!AU:AZ,2,FALSE)</f>
        <v>1306</v>
      </c>
      <c r="K1434" s="62">
        <f>E1434*1+F1434*2+G1434*2+H1434*2+I1434*10+VLOOKUP(B1434,Sheet1!AU:AZ,3,FALSE)</f>
        <v>1289</v>
      </c>
      <c r="L1434" s="62">
        <f>E1434*0.1+F1434*2+G1434*0.2+H1434*0.26+I1434*0.1+VLOOKUP(B1434,Sheet1!AU:AZ,4,FALSE)</f>
        <v>171.16</v>
      </c>
      <c r="M1434" s="62">
        <f>E1434*0.1+F1434*0.2+G1434*2+H1434*0.2+I1434*0.1+VLOOKUP(B1434,Sheet1!AU:AZ,5,FALSE)</f>
        <v>226.2</v>
      </c>
      <c r="N1434" s="62">
        <f>E1434*0.1+F1434*0.2+G1434*0.2+H1434*2+I1434*0.1+VLOOKUP(B1434,Sheet1!AU:AZ,6,FALSE)</f>
        <v>233.2</v>
      </c>
      <c r="O1434" s="62">
        <f t="shared" si="406"/>
        <v>40.7</v>
      </c>
      <c r="P1434" s="62">
        <f t="shared" si="407"/>
        <v>55.9</v>
      </c>
      <c r="R1434" s="9">
        <f t="shared" si="419"/>
        <v>60</v>
      </c>
      <c r="S1434" s="9">
        <f t="shared" si="408"/>
        <v>427.16</v>
      </c>
      <c r="T1434" s="9">
        <f t="shared" si="409"/>
        <v>63.6</v>
      </c>
      <c r="U1434" s="66">
        <f t="shared" si="420"/>
        <v>495</v>
      </c>
      <c r="V1434" s="9">
        <f t="shared" si="421"/>
        <v>594</v>
      </c>
      <c r="W1434" s="67">
        <f t="shared" si="422"/>
        <v>243</v>
      </c>
      <c r="Y1434" s="69">
        <f>VLOOKUP(D1434,Sheet2!P:Q,2,FALSE)</f>
        <v>140</v>
      </c>
      <c r="AB1434" s="4" t="str">
        <f>IF('表格编辑 '!D1701="monster","普通","BOSS")</f>
        <v>普通</v>
      </c>
      <c r="AD1434" s="50">
        <f>VLOOKUP(D1434,映射!AK:AL,2,FALSE)</f>
        <v>4</v>
      </c>
      <c r="AE1434" s="50" t="s">
        <v>37</v>
      </c>
      <c r="AF1434" s="4">
        <f>VLOOKUP(AE1434,映射!AN:AO,2,FALSE)</f>
        <v>2</v>
      </c>
      <c r="AG1434" s="50">
        <v>2</v>
      </c>
      <c r="AH1434" s="70">
        <v>1</v>
      </c>
      <c r="AI1434" s="16">
        <f t="shared" si="410"/>
        <v>31133</v>
      </c>
      <c r="AJ1434" s="16">
        <f t="shared" si="411"/>
        <v>10100</v>
      </c>
      <c r="AK1434" s="16">
        <f t="shared" si="412"/>
        <v>60</v>
      </c>
      <c r="AL1434" s="16" t="str">
        <f t="shared" si="413"/>
        <v>火精</v>
      </c>
      <c r="AM1434" s="16">
        <f t="shared" si="414"/>
        <v>7920</v>
      </c>
      <c r="AN1434" s="16">
        <f t="shared" si="415"/>
        <v>2612</v>
      </c>
      <c r="AO1434" s="16">
        <f t="shared" si="423"/>
        <v>5308</v>
      </c>
      <c r="AP1434" s="16">
        <f t="shared" si="416"/>
        <v>6614</v>
      </c>
      <c r="AQ1434" s="16">
        <f t="shared" si="417"/>
        <v>2578</v>
      </c>
      <c r="AR1434" s="16">
        <f t="shared" si="418"/>
        <v>257</v>
      </c>
      <c r="AS1434" s="16"/>
      <c r="AT1434" s="16">
        <v>156</v>
      </c>
      <c r="AU1434" s="16">
        <v>156</v>
      </c>
      <c r="AV1434" s="16">
        <v>30</v>
      </c>
      <c r="AW1434" s="16"/>
    </row>
    <row r="1435" spans="1:49">
      <c r="A1435" s="62">
        <f>'表格编辑 '!A1702</f>
        <v>31134</v>
      </c>
      <c r="B1435" s="62">
        <f>'表格编辑 '!B1702</f>
        <v>10020</v>
      </c>
      <c r="C1435" s="62" t="str">
        <f>VLOOKUP(B1435,映射!A:B,2,FALSE)</f>
        <v>地狱看门犬</v>
      </c>
      <c r="D1435" s="62">
        <f>'表格编辑 '!E1702</f>
        <v>60</v>
      </c>
      <c r="E1435" s="62">
        <f>ROUNDUP((VLOOKUP(B1435,Sheet1!U:AA,3,FALSE)-2)*(0.042*(D1435-1)+0.2)+0.4,0)</f>
        <v>92</v>
      </c>
      <c r="F1435" s="62">
        <f>ROUNDUP((VLOOKUP(B1435,Sheet1!U:AA,4,FALSE)-2)*(0.042*(D1435-1)+0.2)+0.4,0)</f>
        <v>105</v>
      </c>
      <c r="G1435" s="62">
        <f>ROUNDUP((VLOOKUP(B1435,Sheet1!U:AA,5,FALSE)-2)*(0.042*(D1435-1)+0.2)+0.4,0)</f>
        <v>54</v>
      </c>
      <c r="H1435" s="62">
        <f>ROUNDUP((VLOOKUP(B1435,Sheet1!U:AA,6,FALSE)-2)*(0.042*(D1435-1)+0.2)+0.4,0)</f>
        <v>84</v>
      </c>
      <c r="I1435" s="62">
        <f>ROUNDUP((VLOOKUP(B1435,Sheet1!U:AA,7,FALSE)-2)*(0.042*(D1435-1)+0.2)+0.4,0)</f>
        <v>44</v>
      </c>
      <c r="J1435" s="62">
        <f>E1435*8+F1435*2+G1435*3+H1435*3+I1435*1+VLOOKUP(B1435,Sheet1!AU:AZ,2,FALSE)</f>
        <v>1498</v>
      </c>
      <c r="K1435" s="62">
        <f>E1435*1+F1435*2+G1435*2+H1435*2+I1435*10+VLOOKUP(B1435,Sheet1!AU:AZ,3,FALSE)</f>
        <v>1053</v>
      </c>
      <c r="L1435" s="62">
        <f>E1435*0.1+F1435*2+G1435*0.2+H1435*0.26+I1435*0.1+VLOOKUP(B1435,Sheet1!AU:AZ,4,FALSE)</f>
        <v>309.24</v>
      </c>
      <c r="M1435" s="62">
        <f>E1435*0.1+F1435*0.2+G1435*2+H1435*0.2+I1435*0.1+VLOOKUP(B1435,Sheet1!AU:AZ,5,FALSE)</f>
        <v>188.4</v>
      </c>
      <c r="N1435" s="62">
        <f>E1435*0.1+F1435*0.2+G1435*0.2+H1435*2+I1435*0.1+VLOOKUP(B1435,Sheet1!AU:AZ,6,FALSE)</f>
        <v>262.4</v>
      </c>
      <c r="O1435" s="62">
        <f t="shared" si="406"/>
        <v>-0.499999999999993</v>
      </c>
      <c r="P1435" s="62">
        <f t="shared" si="407"/>
        <v>70.1</v>
      </c>
      <c r="R1435" s="9">
        <f t="shared" si="419"/>
        <v>60</v>
      </c>
      <c r="S1435" s="9">
        <f t="shared" si="408"/>
        <v>427.16</v>
      </c>
      <c r="T1435" s="9">
        <f t="shared" si="409"/>
        <v>63.6</v>
      </c>
      <c r="U1435" s="66">
        <f t="shared" si="420"/>
        <v>552</v>
      </c>
      <c r="V1435" s="9">
        <f t="shared" si="421"/>
        <v>662.4</v>
      </c>
      <c r="W1435" s="67">
        <f t="shared" si="422"/>
        <v>574</v>
      </c>
      <c r="Y1435" s="69">
        <f>VLOOKUP(D1435,Sheet2!P:Q,2,FALSE)</f>
        <v>140</v>
      </c>
      <c r="AB1435" s="4" t="str">
        <f>IF('表格编辑 '!D1702="monster","普通","BOSS")</f>
        <v>普通</v>
      </c>
      <c r="AD1435" s="50">
        <f>VLOOKUP(D1435,映射!AK:AL,2,FALSE)</f>
        <v>4</v>
      </c>
      <c r="AE1435" s="50" t="s">
        <v>37</v>
      </c>
      <c r="AF1435" s="4">
        <f>VLOOKUP(AE1435,映射!AN:AO,2,FALSE)</f>
        <v>2</v>
      </c>
      <c r="AG1435" s="50">
        <v>2</v>
      </c>
      <c r="AH1435" s="70">
        <v>1</v>
      </c>
      <c r="AI1435" s="16">
        <f t="shared" si="410"/>
        <v>31134</v>
      </c>
      <c r="AJ1435" s="16">
        <f t="shared" si="411"/>
        <v>10020</v>
      </c>
      <c r="AK1435" s="16">
        <f t="shared" si="412"/>
        <v>60</v>
      </c>
      <c r="AL1435" s="16" t="str">
        <f t="shared" si="413"/>
        <v>地狱看门犬</v>
      </c>
      <c r="AM1435" s="16">
        <f t="shared" si="414"/>
        <v>8832</v>
      </c>
      <c r="AN1435" s="16">
        <f t="shared" si="415"/>
        <v>2996</v>
      </c>
      <c r="AO1435" s="16">
        <f t="shared" si="423"/>
        <v>5836</v>
      </c>
      <c r="AP1435" s="16">
        <f t="shared" si="416"/>
        <v>7334</v>
      </c>
      <c r="AQ1435" s="16">
        <f t="shared" si="417"/>
        <v>2106</v>
      </c>
      <c r="AR1435" s="16">
        <f t="shared" si="418"/>
        <v>464</v>
      </c>
      <c r="AS1435" s="16"/>
      <c r="AT1435" s="16">
        <v>90.8</v>
      </c>
      <c r="AU1435" s="16">
        <v>141.2</v>
      </c>
      <c r="AV1435" s="16">
        <v>6</v>
      </c>
      <c r="AW1435" s="16"/>
    </row>
    <row r="1436" spans="1:49">
      <c r="A1436" s="62">
        <f>'表格编辑 '!A1703</f>
        <v>31135</v>
      </c>
      <c r="B1436" s="62">
        <f>'表格编辑 '!B1703</f>
        <v>10073</v>
      </c>
      <c r="C1436" s="62" t="str">
        <f>VLOOKUP(B1436,映射!A:B,2,FALSE)</f>
        <v>土蜘蛛</v>
      </c>
      <c r="D1436" s="62">
        <f>'表格编辑 '!E1703</f>
        <v>60</v>
      </c>
      <c r="E1436" s="62">
        <f>ROUNDUP((VLOOKUP(B1436,Sheet1!U:AA,3,FALSE)-2)*(0.042*(D1436-1)+0.2)+0.4,0)</f>
        <v>65</v>
      </c>
      <c r="F1436" s="62">
        <f>ROUNDUP((VLOOKUP(B1436,Sheet1!U:AA,4,FALSE)-2)*(0.042*(D1436-1)+0.2)+0.4,0)</f>
        <v>36</v>
      </c>
      <c r="G1436" s="62">
        <f>ROUNDUP((VLOOKUP(B1436,Sheet1!U:AA,5,FALSE)-2)*(0.042*(D1436-1)+0.2)+0.4,0)</f>
        <v>44</v>
      </c>
      <c r="H1436" s="62">
        <f>ROUNDUP((VLOOKUP(B1436,Sheet1!U:AA,6,FALSE)-2)*(0.042*(D1436-1)+0.2)+0.4,0)</f>
        <v>71</v>
      </c>
      <c r="I1436" s="62">
        <f>ROUNDUP((VLOOKUP(B1436,Sheet1!U:AA,7,FALSE)-2)*(0.042*(D1436-1)+0.2)+0.4,0)</f>
        <v>57</v>
      </c>
      <c r="J1436" s="62">
        <f>E1436*8+F1436*2+G1436*3+H1436*3+I1436*1+VLOOKUP(B1436,Sheet1!AU:AZ,2,FALSE)</f>
        <v>1049</v>
      </c>
      <c r="K1436" s="62">
        <f>E1436*1+F1436*2+G1436*2+H1436*2+I1436*10+VLOOKUP(B1436,Sheet1!AU:AZ,3,FALSE)</f>
        <v>973</v>
      </c>
      <c r="L1436" s="62">
        <f>E1436*0.1+F1436*2+G1436*0.2+H1436*0.26+I1436*0.1+VLOOKUP(B1436,Sheet1!AU:AZ,4,FALSE)</f>
        <v>127.46</v>
      </c>
      <c r="M1436" s="62">
        <f>E1436*0.1+F1436*0.2+G1436*2+H1436*0.2+I1436*0.1+VLOOKUP(B1436,Sheet1!AU:AZ,5,FALSE)</f>
        <v>139.6</v>
      </c>
      <c r="N1436" s="62">
        <f>E1436*0.1+F1436*0.2+G1436*0.2+H1436*2+I1436*0.1+VLOOKUP(B1436,Sheet1!AU:AZ,6,FALSE)</f>
        <v>215.2</v>
      </c>
      <c r="O1436" s="62">
        <f t="shared" si="406"/>
        <v>24.2</v>
      </c>
      <c r="P1436" s="62">
        <f t="shared" si="407"/>
        <v>52.5</v>
      </c>
      <c r="R1436" s="9">
        <f t="shared" si="419"/>
        <v>60</v>
      </c>
      <c r="S1436" s="9">
        <f t="shared" si="408"/>
        <v>427.16</v>
      </c>
      <c r="T1436" s="9">
        <f t="shared" si="409"/>
        <v>63.6</v>
      </c>
      <c r="U1436" s="66">
        <f t="shared" si="420"/>
        <v>647</v>
      </c>
      <c r="V1436" s="9">
        <f t="shared" si="421"/>
        <v>776.4</v>
      </c>
      <c r="W1436" s="67">
        <f t="shared" si="422"/>
        <v>154</v>
      </c>
      <c r="Y1436" s="69">
        <f>VLOOKUP(D1436,Sheet2!P:Q,2,FALSE)</f>
        <v>140</v>
      </c>
      <c r="AB1436" s="4" t="str">
        <f>IF('表格编辑 '!D1703="monster","普通","BOSS")</f>
        <v>普通</v>
      </c>
      <c r="AD1436" s="50">
        <f>VLOOKUP(D1436,映射!AK:AL,2,FALSE)</f>
        <v>4</v>
      </c>
      <c r="AE1436" s="50" t="s">
        <v>37</v>
      </c>
      <c r="AF1436" s="4">
        <f>VLOOKUP(AE1436,映射!AN:AO,2,FALSE)</f>
        <v>2</v>
      </c>
      <c r="AG1436" s="50">
        <v>2</v>
      </c>
      <c r="AH1436" s="70">
        <v>1</v>
      </c>
      <c r="AI1436" s="16">
        <f t="shared" si="410"/>
        <v>31135</v>
      </c>
      <c r="AJ1436" s="16">
        <f t="shared" si="411"/>
        <v>10073</v>
      </c>
      <c r="AK1436" s="16">
        <f t="shared" si="412"/>
        <v>60</v>
      </c>
      <c r="AL1436" s="16" t="str">
        <f t="shared" si="413"/>
        <v>土蜘蛛</v>
      </c>
      <c r="AM1436" s="16">
        <f t="shared" si="414"/>
        <v>10352</v>
      </c>
      <c r="AN1436" s="16">
        <f t="shared" si="415"/>
        <v>2098</v>
      </c>
      <c r="AO1436" s="16">
        <f t="shared" si="423"/>
        <v>8254</v>
      </c>
      <c r="AP1436" s="16">
        <f t="shared" si="416"/>
        <v>9303</v>
      </c>
      <c r="AQ1436" s="16">
        <f t="shared" si="417"/>
        <v>1946</v>
      </c>
      <c r="AR1436" s="16">
        <f t="shared" si="418"/>
        <v>192</v>
      </c>
      <c r="AS1436" s="16"/>
      <c r="AT1436" s="16">
        <v>113.2</v>
      </c>
      <c r="AU1436" s="16">
        <v>134.8</v>
      </c>
      <c r="AV1436" s="16">
        <v>24.2</v>
      </c>
      <c r="AW1436" s="16"/>
    </row>
    <row r="1437" spans="1:49">
      <c r="A1437" s="62">
        <f>'表格编辑 '!A1704</f>
        <v>31136</v>
      </c>
      <c r="B1437" s="62">
        <f>'表格编辑 '!B1704</f>
        <v>10139</v>
      </c>
      <c r="C1437" s="62" t="str">
        <f>VLOOKUP(B1437,映射!A:B,2,FALSE)</f>
        <v>银色翼龙</v>
      </c>
      <c r="D1437" s="62">
        <f>'表格编辑 '!E1704</f>
        <v>60</v>
      </c>
      <c r="E1437" s="62">
        <f>ROUNDUP((VLOOKUP(B1437,Sheet1!U:AA,3,FALSE)-2)*(0.042*(D1437-1)+0.2)+0.4,0)</f>
        <v>81</v>
      </c>
      <c r="F1437" s="62">
        <f>ROUNDUP((VLOOKUP(B1437,Sheet1!U:AA,4,FALSE)-2)*(0.042*(D1437-1)+0.2)+0.4,0)</f>
        <v>76</v>
      </c>
      <c r="G1437" s="62">
        <f>ROUNDUP((VLOOKUP(B1437,Sheet1!U:AA,5,FALSE)-2)*(0.042*(D1437-1)+0.2)+0.4,0)</f>
        <v>65</v>
      </c>
      <c r="H1437" s="62">
        <f>ROUNDUP((VLOOKUP(B1437,Sheet1!U:AA,6,FALSE)-2)*(0.042*(D1437-1)+0.2)+0.4,0)</f>
        <v>46</v>
      </c>
      <c r="I1437" s="62">
        <f>ROUNDUP((VLOOKUP(B1437,Sheet1!U:AA,7,FALSE)-2)*(0.042*(D1437-1)+0.2)+0.4,0)</f>
        <v>44</v>
      </c>
      <c r="J1437" s="62">
        <f>E1437*8+F1437*2+G1437*3+H1437*3+I1437*1+VLOOKUP(B1437,Sheet1!AU:AZ,2,FALSE)</f>
        <v>1197</v>
      </c>
      <c r="K1437" s="62">
        <f>E1437*1+F1437*2+G1437*2+H1437*2+I1437*10+VLOOKUP(B1437,Sheet1!AU:AZ,3,FALSE)</f>
        <v>915</v>
      </c>
      <c r="L1437" s="62">
        <f>E1437*0.1+F1437*2+G1437*0.2+H1437*0.26+I1437*0.1+VLOOKUP(B1437,Sheet1!AU:AZ,4,FALSE)</f>
        <v>209.46</v>
      </c>
      <c r="M1437" s="62">
        <f>E1437*0.1+F1437*0.2+G1437*2+H1437*0.2+I1437*0.1+VLOOKUP(B1437,Sheet1!AU:AZ,5,FALSE)</f>
        <v>186.9</v>
      </c>
      <c r="N1437" s="62">
        <f>E1437*0.1+F1437*0.2+G1437*0.2+H1437*2+I1437*0.1+VLOOKUP(B1437,Sheet1!AU:AZ,6,FALSE)</f>
        <v>152.7</v>
      </c>
      <c r="O1437" s="62">
        <f t="shared" si="406"/>
        <v>11.7</v>
      </c>
      <c r="P1437" s="62">
        <f t="shared" si="407"/>
        <v>55.5</v>
      </c>
      <c r="R1437" s="9">
        <f t="shared" si="419"/>
        <v>60</v>
      </c>
      <c r="S1437" s="9">
        <f t="shared" si="408"/>
        <v>427.16</v>
      </c>
      <c r="T1437" s="9">
        <f t="shared" si="409"/>
        <v>63.6</v>
      </c>
      <c r="U1437" s="66">
        <f t="shared" si="420"/>
        <v>554</v>
      </c>
      <c r="V1437" s="9">
        <f t="shared" si="421"/>
        <v>664.8</v>
      </c>
      <c r="W1437" s="67">
        <f t="shared" si="422"/>
        <v>329</v>
      </c>
      <c r="Y1437" s="69">
        <f>VLOOKUP(D1437,Sheet2!P:Q,2,FALSE)</f>
        <v>140</v>
      </c>
      <c r="AB1437" s="4" t="str">
        <f>IF('表格编辑 '!D1704="monster","普通","BOSS")</f>
        <v>普通</v>
      </c>
      <c r="AD1437" s="50">
        <f>VLOOKUP(D1437,映射!AK:AL,2,FALSE)</f>
        <v>4</v>
      </c>
      <c r="AE1437" s="50" t="s">
        <v>37</v>
      </c>
      <c r="AF1437" s="4">
        <f>VLOOKUP(AE1437,映射!AN:AO,2,FALSE)</f>
        <v>2</v>
      </c>
      <c r="AG1437" s="50">
        <v>2</v>
      </c>
      <c r="AH1437" s="70">
        <v>1</v>
      </c>
      <c r="AI1437" s="16">
        <f t="shared" si="410"/>
        <v>31136</v>
      </c>
      <c r="AJ1437" s="16">
        <f t="shared" si="411"/>
        <v>10139</v>
      </c>
      <c r="AK1437" s="16">
        <f t="shared" si="412"/>
        <v>60</v>
      </c>
      <c r="AL1437" s="16" t="str">
        <f t="shared" si="413"/>
        <v>银色翼龙</v>
      </c>
      <c r="AM1437" s="16">
        <f t="shared" si="414"/>
        <v>8864</v>
      </c>
      <c r="AN1437" s="16">
        <f t="shared" si="415"/>
        <v>2394</v>
      </c>
      <c r="AO1437" s="16">
        <f t="shared" si="423"/>
        <v>6470</v>
      </c>
      <c r="AP1437" s="16">
        <f t="shared" si="416"/>
        <v>7667</v>
      </c>
      <c r="AQ1437" s="16">
        <f t="shared" si="417"/>
        <v>1830</v>
      </c>
      <c r="AR1437" s="16">
        <f t="shared" si="418"/>
        <v>315</v>
      </c>
      <c r="AS1437" s="16"/>
      <c r="AT1437" s="16">
        <v>159.1</v>
      </c>
      <c r="AU1437" s="16">
        <v>126.7</v>
      </c>
      <c r="AV1437" s="16">
        <v>11.3</v>
      </c>
      <c r="AW1437" s="16"/>
    </row>
    <row r="1438" spans="1:49">
      <c r="A1438" s="62">
        <f>'表格编辑 '!A1705</f>
        <v>31137</v>
      </c>
      <c r="B1438" s="62">
        <f>'表格编辑 '!B1705</f>
        <v>10061</v>
      </c>
      <c r="C1438" s="62" t="str">
        <f>VLOOKUP(B1438,映射!A:B,2,FALSE)</f>
        <v>黄蝎</v>
      </c>
      <c r="D1438" s="62">
        <f>'表格编辑 '!E1705</f>
        <v>29</v>
      </c>
      <c r="E1438" s="62">
        <f>ROUNDUP((VLOOKUP(B1438,Sheet1!U:AA,3,FALSE)-2)*(0.042*(D1438-1)+0.2)+0.4,0)</f>
        <v>26</v>
      </c>
      <c r="F1438" s="62">
        <f>ROUNDUP((VLOOKUP(B1438,Sheet1!U:AA,4,FALSE)-2)*(0.042*(D1438-1)+0.2)+0.4,0)</f>
        <v>39</v>
      </c>
      <c r="G1438" s="62">
        <f>ROUNDUP((VLOOKUP(B1438,Sheet1!U:AA,5,FALSE)-2)*(0.042*(D1438-1)+0.2)+0.4,0)</f>
        <v>57</v>
      </c>
      <c r="H1438" s="62">
        <f>ROUNDUP((VLOOKUP(B1438,Sheet1!U:AA,6,FALSE)-2)*(0.042*(D1438-1)+0.2)+0.4,0)</f>
        <v>15</v>
      </c>
      <c r="I1438" s="62">
        <f>ROUNDUP((VLOOKUP(B1438,Sheet1!U:AA,7,FALSE)-2)*(0.042*(D1438-1)+0.2)+0.4,0)</f>
        <v>12</v>
      </c>
      <c r="J1438" s="62">
        <f>E1438*8+F1438*2+G1438*3+H1438*3+I1438*1+VLOOKUP(B1438,Sheet1!AU:AZ,2,FALSE)</f>
        <v>555</v>
      </c>
      <c r="K1438" s="62">
        <f>E1438*1+F1438*2+G1438*2+H1438*2+I1438*10+VLOOKUP(B1438,Sheet1!AU:AZ,3,FALSE)</f>
        <v>384</v>
      </c>
      <c r="L1438" s="62">
        <f>E1438*0.1+F1438*2+G1438*0.2+H1438*0.26+I1438*0.1+VLOOKUP(B1438,Sheet1!AU:AZ,4,FALSE)</f>
        <v>128.1</v>
      </c>
      <c r="M1438" s="62">
        <f>E1438*0.1+F1438*0.2+G1438*2+H1438*0.2+I1438*0.1+VLOOKUP(B1438,Sheet1!AU:AZ,5,FALSE)</f>
        <v>173.6</v>
      </c>
      <c r="N1438" s="62">
        <f>E1438*0.1+F1438*0.2+G1438*0.2+H1438*2+I1438*0.1+VLOOKUP(B1438,Sheet1!AU:AZ,6,FALSE)</f>
        <v>71</v>
      </c>
      <c r="O1438" s="62">
        <f t="shared" si="406"/>
        <v>7.8</v>
      </c>
      <c r="P1438" s="62">
        <f t="shared" si="407"/>
        <v>13</v>
      </c>
      <c r="R1438" s="9">
        <f t="shared" si="419"/>
        <v>29</v>
      </c>
      <c r="S1438" s="9">
        <f t="shared" si="408"/>
        <v>185.04</v>
      </c>
      <c r="T1438" s="9">
        <f t="shared" si="409"/>
        <v>38.8</v>
      </c>
      <c r="U1438" s="66">
        <f t="shared" si="420"/>
        <v>146</v>
      </c>
      <c r="V1438" s="9">
        <f t="shared" si="421"/>
        <v>175.2</v>
      </c>
      <c r="W1438" s="67">
        <f t="shared" si="422"/>
        <v>202</v>
      </c>
      <c r="Y1438" s="69">
        <f>VLOOKUP(D1438,Sheet2!P:Q,2,FALSE)</f>
        <v>38</v>
      </c>
      <c r="AB1438" s="4" t="str">
        <f>IF('表格编辑 '!D1705="monster","普通","BOSS")</f>
        <v>普通</v>
      </c>
      <c r="AD1438" s="50">
        <f>VLOOKUP(D1438,映射!AK:AL,2,FALSE)</f>
        <v>3</v>
      </c>
      <c r="AE1438" s="50" t="s">
        <v>37</v>
      </c>
      <c r="AF1438" s="4">
        <f>VLOOKUP(AE1438,映射!AN:AO,2,FALSE)</f>
        <v>2</v>
      </c>
      <c r="AG1438" s="50">
        <v>2</v>
      </c>
      <c r="AH1438" s="70">
        <v>1</v>
      </c>
      <c r="AI1438" s="16">
        <f t="shared" si="410"/>
        <v>31137</v>
      </c>
      <c r="AJ1438" s="16">
        <f t="shared" si="411"/>
        <v>10061</v>
      </c>
      <c r="AK1438" s="16">
        <f t="shared" si="412"/>
        <v>29</v>
      </c>
      <c r="AL1438" s="16" t="str">
        <f t="shared" si="413"/>
        <v>黄蝎</v>
      </c>
      <c r="AM1438" s="16">
        <f t="shared" si="414"/>
        <v>1752</v>
      </c>
      <c r="AN1438" s="16">
        <f t="shared" si="415"/>
        <v>1110</v>
      </c>
      <c r="AO1438" s="16">
        <f t="shared" si="423"/>
        <v>642</v>
      </c>
      <c r="AP1438" s="16">
        <f t="shared" si="416"/>
        <v>1197</v>
      </c>
      <c r="AQ1438" s="16">
        <f t="shared" si="417"/>
        <v>768</v>
      </c>
      <c r="AR1438" s="16">
        <f t="shared" si="418"/>
        <v>193</v>
      </c>
      <c r="AS1438" s="16"/>
      <c r="AT1438" s="16">
        <v>101.6</v>
      </c>
      <c r="AU1438" s="16">
        <v>42.2</v>
      </c>
      <c r="AV1438" s="16">
        <v>6.7</v>
      </c>
      <c r="AW1438" s="16"/>
    </row>
    <row r="1439" spans="1:49">
      <c r="A1439" s="62">
        <f>'表格编辑 '!A1706</f>
        <v>31138</v>
      </c>
      <c r="B1439" s="62">
        <f>'表格编辑 '!B1706</f>
        <v>10079</v>
      </c>
      <c r="C1439" s="62" t="str">
        <f>VLOOKUP(B1439,映射!A:B,2,FALSE)</f>
        <v>黄金树精</v>
      </c>
      <c r="D1439" s="62">
        <f>'表格编辑 '!E1706</f>
        <v>29</v>
      </c>
      <c r="E1439" s="62">
        <f>ROUNDUP((VLOOKUP(B1439,Sheet1!U:AA,3,FALSE)-2)*(0.042*(D1439-1)+0.2)+0.4,0)</f>
        <v>50</v>
      </c>
      <c r="F1439" s="62">
        <f>ROUNDUP((VLOOKUP(B1439,Sheet1!U:AA,4,FALSE)-2)*(0.042*(D1439-1)+0.2)+0.4,0)</f>
        <v>28</v>
      </c>
      <c r="G1439" s="62">
        <f>ROUNDUP((VLOOKUP(B1439,Sheet1!U:AA,5,FALSE)-2)*(0.042*(D1439-1)+0.2)+0.4,0)</f>
        <v>37</v>
      </c>
      <c r="H1439" s="62">
        <f>ROUNDUP((VLOOKUP(B1439,Sheet1!U:AA,6,FALSE)-2)*(0.042*(D1439-1)+0.2)+0.4,0)</f>
        <v>12</v>
      </c>
      <c r="I1439" s="62">
        <f>ROUNDUP((VLOOKUP(B1439,Sheet1!U:AA,7,FALSE)-2)*(0.042*(D1439-1)+0.2)+0.4,0)</f>
        <v>22</v>
      </c>
      <c r="J1439" s="62">
        <f>E1439*8+F1439*2+G1439*3+H1439*3+I1439*1+VLOOKUP(B1439,Sheet1!AU:AZ,2,FALSE)</f>
        <v>645</v>
      </c>
      <c r="K1439" s="62">
        <f>E1439*1+F1439*2+G1439*2+H1439*2+I1439*10+VLOOKUP(B1439,Sheet1!AU:AZ,3,FALSE)</f>
        <v>444</v>
      </c>
      <c r="L1439" s="62">
        <f>E1439*0.1+F1439*2+G1439*0.2+H1439*0.26+I1439*0.1+VLOOKUP(B1439,Sheet1!AU:AZ,4,FALSE)</f>
        <v>93.72</v>
      </c>
      <c r="M1439" s="62">
        <f>E1439*0.1+F1439*0.2+G1439*2+H1439*0.2+I1439*0.1+VLOOKUP(B1439,Sheet1!AU:AZ,5,FALSE)</f>
        <v>109.2</v>
      </c>
      <c r="N1439" s="62">
        <f>E1439*0.1+F1439*0.2+G1439*0.2+H1439*2+I1439*0.1+VLOOKUP(B1439,Sheet1!AU:AZ,6,FALSE)</f>
        <v>64.2</v>
      </c>
      <c r="O1439" s="62">
        <f t="shared" si="406"/>
        <v>6</v>
      </c>
      <c r="P1439" s="62">
        <f t="shared" si="407"/>
        <v>33.7</v>
      </c>
      <c r="R1439" s="9">
        <f t="shared" si="419"/>
        <v>29</v>
      </c>
      <c r="S1439" s="9">
        <f t="shared" si="408"/>
        <v>185.04</v>
      </c>
      <c r="T1439" s="9">
        <f t="shared" si="409"/>
        <v>38.8</v>
      </c>
      <c r="U1439" s="66">
        <f t="shared" si="420"/>
        <v>200</v>
      </c>
      <c r="V1439" s="9">
        <f t="shared" si="421"/>
        <v>240</v>
      </c>
      <c r="W1439" s="67">
        <f t="shared" si="422"/>
        <v>126</v>
      </c>
      <c r="Y1439" s="69">
        <f>VLOOKUP(D1439,Sheet2!P:Q,2,FALSE)</f>
        <v>38</v>
      </c>
      <c r="AB1439" s="4" t="str">
        <f>IF('表格编辑 '!D1706="monster","普通","BOSS")</f>
        <v>普通</v>
      </c>
      <c r="AD1439" s="50">
        <f>VLOOKUP(D1439,映射!AK:AL,2,FALSE)</f>
        <v>3</v>
      </c>
      <c r="AE1439" s="50" t="s">
        <v>37</v>
      </c>
      <c r="AF1439" s="4">
        <f>VLOOKUP(AE1439,映射!AN:AO,2,FALSE)</f>
        <v>2</v>
      </c>
      <c r="AG1439" s="50">
        <v>2</v>
      </c>
      <c r="AH1439" s="70">
        <v>1</v>
      </c>
      <c r="AI1439" s="16">
        <f t="shared" si="410"/>
        <v>31138</v>
      </c>
      <c r="AJ1439" s="16">
        <f t="shared" si="411"/>
        <v>10079</v>
      </c>
      <c r="AK1439" s="16">
        <f t="shared" si="412"/>
        <v>29</v>
      </c>
      <c r="AL1439" s="16" t="str">
        <f t="shared" si="413"/>
        <v>黄金树精</v>
      </c>
      <c r="AM1439" s="16">
        <f t="shared" si="414"/>
        <v>2400</v>
      </c>
      <c r="AN1439" s="16">
        <f t="shared" si="415"/>
        <v>1290</v>
      </c>
      <c r="AO1439" s="16">
        <f t="shared" si="423"/>
        <v>1110</v>
      </c>
      <c r="AP1439" s="16">
        <f t="shared" si="416"/>
        <v>1755</v>
      </c>
      <c r="AQ1439" s="16">
        <f t="shared" si="417"/>
        <v>888</v>
      </c>
      <c r="AR1439" s="16">
        <f t="shared" si="418"/>
        <v>141</v>
      </c>
      <c r="AS1439" s="16"/>
      <c r="AT1439" s="16">
        <v>70.3</v>
      </c>
      <c r="AU1439" s="16">
        <v>36.1</v>
      </c>
      <c r="AV1439" s="16">
        <v>4.1</v>
      </c>
      <c r="AW1439" s="16"/>
    </row>
    <row r="1440" spans="1:49">
      <c r="A1440" s="62">
        <f>'表格编辑 '!A1707</f>
        <v>31139</v>
      </c>
      <c r="B1440" s="62">
        <f>'表格编辑 '!B1707</f>
        <v>10151</v>
      </c>
      <c r="C1440" s="62" t="str">
        <f>VLOOKUP(B1440,映射!A:B,2,FALSE)</f>
        <v>亚特拉斯巨神</v>
      </c>
      <c r="D1440" s="62">
        <f>'表格编辑 '!E1707</f>
        <v>29</v>
      </c>
      <c r="E1440" s="62">
        <f>ROUNDUP((VLOOKUP(B1440,Sheet1!U:AA,3,FALSE)-2)*(0.042*(D1440-1)+0.2)+0.4,0)</f>
        <v>49</v>
      </c>
      <c r="F1440" s="62">
        <f>ROUNDUP((VLOOKUP(B1440,Sheet1!U:AA,4,FALSE)-2)*(0.042*(D1440-1)+0.2)+0.4,0)</f>
        <v>49</v>
      </c>
      <c r="G1440" s="62">
        <f>ROUNDUP((VLOOKUP(B1440,Sheet1!U:AA,5,FALSE)-2)*(0.042*(D1440-1)+0.2)+0.4,0)</f>
        <v>35</v>
      </c>
      <c r="H1440" s="62">
        <f>ROUNDUP((VLOOKUP(B1440,Sheet1!U:AA,6,FALSE)-2)*(0.042*(D1440-1)+0.2)+0.4,0)</f>
        <v>35</v>
      </c>
      <c r="I1440" s="62">
        <f>ROUNDUP((VLOOKUP(B1440,Sheet1!U:AA,7,FALSE)-2)*(0.042*(D1440-1)+0.2)+0.4,0)</f>
        <v>28</v>
      </c>
      <c r="J1440" s="62">
        <f>E1440*8+F1440*2+G1440*3+H1440*3+I1440*1+VLOOKUP(B1440,Sheet1!AU:AZ,2,FALSE)</f>
        <v>826</v>
      </c>
      <c r="K1440" s="62">
        <f>E1440*1+F1440*2+G1440*2+H1440*2+I1440*10+VLOOKUP(B1440,Sheet1!AU:AZ,3,FALSE)</f>
        <v>611</v>
      </c>
      <c r="L1440" s="62">
        <f>E1440*0.1+F1440*2+G1440*0.2+H1440*0.26+I1440*0.1+VLOOKUP(B1440,Sheet1!AU:AZ,4,FALSE)</f>
        <v>170.8</v>
      </c>
      <c r="M1440" s="62">
        <f>E1440*0.1+F1440*0.2+G1440*2+H1440*0.2+I1440*0.1+VLOOKUP(B1440,Sheet1!AU:AZ,5,FALSE)</f>
        <v>129.5</v>
      </c>
      <c r="N1440" s="62">
        <f>E1440*0.1+F1440*0.2+G1440*0.2+H1440*2+I1440*0.1+VLOOKUP(B1440,Sheet1!AU:AZ,6,FALSE)</f>
        <v>134.5</v>
      </c>
      <c r="O1440" s="62">
        <f t="shared" ref="O1440:O1503" si="424">E1440*-0.3+F1440*-0.1+G1440*0.2+H1440*-0.1+I1440*0.8</f>
        <v>6.3</v>
      </c>
      <c r="P1440" s="62">
        <f t="shared" ref="P1440:P1503" si="425">E1440*0.8+F1440*-0.1+G1440*-0.1+H1440*0.2+I1440*-0.1</f>
        <v>35</v>
      </c>
      <c r="R1440" s="9">
        <f t="shared" si="419"/>
        <v>29</v>
      </c>
      <c r="S1440" s="9">
        <f t="shared" si="408"/>
        <v>185.04</v>
      </c>
      <c r="T1440" s="9">
        <f t="shared" si="409"/>
        <v>38.8</v>
      </c>
      <c r="U1440" s="66">
        <f t="shared" si="420"/>
        <v>179</v>
      </c>
      <c r="V1440" s="9">
        <f t="shared" si="421"/>
        <v>214.8</v>
      </c>
      <c r="W1440" s="67">
        <f t="shared" si="422"/>
        <v>305</v>
      </c>
      <c r="Y1440" s="69">
        <f>VLOOKUP(D1440,Sheet2!P:Q,2,FALSE)</f>
        <v>38</v>
      </c>
      <c r="AB1440" s="4" t="str">
        <f>IF('表格编辑 '!D1707="monster","普通","BOSS")</f>
        <v>普通</v>
      </c>
      <c r="AD1440" s="50">
        <f>VLOOKUP(D1440,映射!AK:AL,2,FALSE)</f>
        <v>3</v>
      </c>
      <c r="AE1440" s="50" t="s">
        <v>37</v>
      </c>
      <c r="AF1440" s="4">
        <f>VLOOKUP(AE1440,映射!AN:AO,2,FALSE)</f>
        <v>2</v>
      </c>
      <c r="AG1440" s="50">
        <v>2</v>
      </c>
      <c r="AH1440" s="70">
        <v>1</v>
      </c>
      <c r="AI1440" s="16">
        <f t="shared" si="410"/>
        <v>31139</v>
      </c>
      <c r="AJ1440" s="16">
        <f t="shared" si="411"/>
        <v>10151</v>
      </c>
      <c r="AK1440" s="16">
        <f t="shared" si="412"/>
        <v>29</v>
      </c>
      <c r="AL1440" s="16" t="str">
        <f t="shared" si="413"/>
        <v>亚特拉斯巨神</v>
      </c>
      <c r="AM1440" s="16">
        <f t="shared" si="414"/>
        <v>2148</v>
      </c>
      <c r="AN1440" s="16">
        <f t="shared" si="415"/>
        <v>1652</v>
      </c>
      <c r="AO1440" s="16">
        <f t="shared" si="423"/>
        <v>496</v>
      </c>
      <c r="AP1440" s="16">
        <f t="shared" si="416"/>
        <v>1322</v>
      </c>
      <c r="AQ1440" s="16">
        <f t="shared" si="417"/>
        <v>1222</v>
      </c>
      <c r="AR1440" s="16">
        <f t="shared" si="418"/>
        <v>257</v>
      </c>
      <c r="AS1440" s="16"/>
      <c r="AT1440" s="16">
        <v>50.3</v>
      </c>
      <c r="AU1440" s="16">
        <v>50.3</v>
      </c>
      <c r="AV1440" s="16">
        <v>-4.3</v>
      </c>
      <c r="AW1440" s="16"/>
    </row>
    <row r="1441" spans="1:49">
      <c r="A1441" s="62">
        <f>'表格编辑 '!A1708</f>
        <v>31140</v>
      </c>
      <c r="B1441" s="62">
        <f>'表格编辑 '!B1708</f>
        <v>10043</v>
      </c>
      <c r="C1441" s="62" t="str">
        <f>VLOOKUP(B1441,映射!A:B,2,FALSE)</f>
        <v>丘比特</v>
      </c>
      <c r="D1441" s="62">
        <f>'表格编辑 '!E1708</f>
        <v>29</v>
      </c>
      <c r="E1441" s="62">
        <f>ROUNDUP((VLOOKUP(B1441,Sheet1!U:AA,3,FALSE)-2)*(0.042*(D1441-1)+0.2)+0.4,0)</f>
        <v>28</v>
      </c>
      <c r="F1441" s="62">
        <f>ROUNDUP((VLOOKUP(B1441,Sheet1!U:AA,4,FALSE)-2)*(0.042*(D1441-1)+0.2)+0.4,0)</f>
        <v>42</v>
      </c>
      <c r="G1441" s="62">
        <f>ROUNDUP((VLOOKUP(B1441,Sheet1!U:AA,5,FALSE)-2)*(0.042*(D1441-1)+0.2)+0.4,0)</f>
        <v>15</v>
      </c>
      <c r="H1441" s="62">
        <f>ROUNDUP((VLOOKUP(B1441,Sheet1!U:AA,6,FALSE)-2)*(0.042*(D1441-1)+0.2)+0.4,0)</f>
        <v>49</v>
      </c>
      <c r="I1441" s="62">
        <f>ROUNDUP((VLOOKUP(B1441,Sheet1!U:AA,7,FALSE)-2)*(0.042*(D1441-1)+0.2)+0.4,0)</f>
        <v>49</v>
      </c>
      <c r="J1441" s="62">
        <f>E1441*8+F1441*2+G1441*3+H1441*3+I1441*1+VLOOKUP(B1441,Sheet1!AU:AZ,2,FALSE)</f>
        <v>601</v>
      </c>
      <c r="K1441" s="62">
        <f>E1441*1+F1441*2+G1441*2+H1441*2+I1441*10+VLOOKUP(B1441,Sheet1!AU:AZ,3,FALSE)</f>
        <v>793</v>
      </c>
      <c r="L1441" s="62">
        <f>E1441*0.1+F1441*2+G1441*0.2+H1441*0.26+I1441*0.1+VLOOKUP(B1441,Sheet1!AU:AZ,4,FALSE)</f>
        <v>144.44</v>
      </c>
      <c r="M1441" s="62">
        <f>E1441*0.1+F1441*0.2+G1441*2+H1441*0.2+I1441*0.1+VLOOKUP(B1441,Sheet1!AU:AZ,5,FALSE)</f>
        <v>69.9</v>
      </c>
      <c r="N1441" s="62">
        <f>E1441*0.1+F1441*0.2+G1441*0.2+H1441*2+I1441*0.1+VLOOKUP(B1441,Sheet1!AU:AZ,6,FALSE)</f>
        <v>168.1</v>
      </c>
      <c r="O1441" s="62">
        <f t="shared" si="424"/>
        <v>24.7</v>
      </c>
      <c r="P1441" s="62">
        <f t="shared" si="425"/>
        <v>21.6</v>
      </c>
      <c r="R1441" s="9">
        <f t="shared" si="419"/>
        <v>29</v>
      </c>
      <c r="S1441" s="9">
        <f t="shared" si="408"/>
        <v>185.04</v>
      </c>
      <c r="T1441" s="9">
        <f t="shared" si="409"/>
        <v>38.8</v>
      </c>
      <c r="U1441" s="66">
        <f t="shared" si="420"/>
        <v>260</v>
      </c>
      <c r="V1441" s="9">
        <f t="shared" si="421"/>
        <v>312</v>
      </c>
      <c r="W1441" s="67">
        <f t="shared" si="422"/>
        <v>240</v>
      </c>
      <c r="Y1441" s="69">
        <f>VLOOKUP(D1441,Sheet2!P:Q,2,FALSE)</f>
        <v>38</v>
      </c>
      <c r="AB1441" s="4" t="str">
        <f>IF('表格编辑 '!D1708="monster","普通","BOSS")</f>
        <v>普通</v>
      </c>
      <c r="AD1441" s="50">
        <f>VLOOKUP(D1441,映射!AK:AL,2,FALSE)</f>
        <v>3</v>
      </c>
      <c r="AE1441" s="50" t="s">
        <v>37</v>
      </c>
      <c r="AF1441" s="4">
        <f>VLOOKUP(AE1441,映射!AN:AO,2,FALSE)</f>
        <v>2</v>
      </c>
      <c r="AG1441" s="50">
        <v>2</v>
      </c>
      <c r="AH1441" s="70">
        <v>1</v>
      </c>
      <c r="AI1441" s="16">
        <f t="shared" si="410"/>
        <v>31140</v>
      </c>
      <c r="AJ1441" s="16">
        <f t="shared" si="411"/>
        <v>10043</v>
      </c>
      <c r="AK1441" s="16">
        <f t="shared" si="412"/>
        <v>29</v>
      </c>
      <c r="AL1441" s="16" t="str">
        <f t="shared" si="413"/>
        <v>丘比特</v>
      </c>
      <c r="AM1441" s="16">
        <f t="shared" si="414"/>
        <v>3120</v>
      </c>
      <c r="AN1441" s="16">
        <f t="shared" si="415"/>
        <v>1202</v>
      </c>
      <c r="AO1441" s="16">
        <f t="shared" si="423"/>
        <v>1918</v>
      </c>
      <c r="AP1441" s="16">
        <f t="shared" si="416"/>
        <v>2519</v>
      </c>
      <c r="AQ1441" s="16">
        <f t="shared" si="417"/>
        <v>1586</v>
      </c>
      <c r="AR1441" s="16">
        <f t="shared" si="418"/>
        <v>217</v>
      </c>
      <c r="AS1441" s="16"/>
      <c r="AT1441" s="16">
        <v>29.5</v>
      </c>
      <c r="AU1441" s="16">
        <v>88.9</v>
      </c>
      <c r="AV1441" s="16">
        <v>22.6</v>
      </c>
      <c r="AW1441" s="16"/>
    </row>
    <row r="1442" spans="1:49">
      <c r="A1442" s="62">
        <f>'表格编辑 '!A1709</f>
        <v>31141</v>
      </c>
      <c r="B1442" s="62">
        <f>'表格编辑 '!B1709</f>
        <v>10043</v>
      </c>
      <c r="C1442" s="62" t="str">
        <f>VLOOKUP(B1442,映射!A:B,2,FALSE)</f>
        <v>丘比特</v>
      </c>
      <c r="D1442" s="62">
        <f>'表格编辑 '!E1709</f>
        <v>29</v>
      </c>
      <c r="E1442" s="62">
        <f>ROUNDUP((VLOOKUP(B1442,Sheet1!U:AA,3,FALSE)-2)*(0.042*(D1442-1)+0.2)+0.4,0)</f>
        <v>28</v>
      </c>
      <c r="F1442" s="62">
        <f>ROUNDUP((VLOOKUP(B1442,Sheet1!U:AA,4,FALSE)-2)*(0.042*(D1442-1)+0.2)+0.4,0)</f>
        <v>42</v>
      </c>
      <c r="G1442" s="62">
        <f>ROUNDUP((VLOOKUP(B1442,Sheet1!U:AA,5,FALSE)-2)*(0.042*(D1442-1)+0.2)+0.4,0)</f>
        <v>15</v>
      </c>
      <c r="H1442" s="62">
        <f>ROUNDUP((VLOOKUP(B1442,Sheet1!U:AA,6,FALSE)-2)*(0.042*(D1442-1)+0.2)+0.4,0)</f>
        <v>49</v>
      </c>
      <c r="I1442" s="62">
        <f>ROUNDUP((VLOOKUP(B1442,Sheet1!U:AA,7,FALSE)-2)*(0.042*(D1442-1)+0.2)+0.4,0)</f>
        <v>49</v>
      </c>
      <c r="J1442" s="62">
        <f>E1442*8+F1442*2+G1442*3+H1442*3+I1442*1+VLOOKUP(B1442,Sheet1!AU:AZ,2,FALSE)</f>
        <v>601</v>
      </c>
      <c r="K1442" s="62">
        <f>E1442*1+F1442*2+G1442*2+H1442*2+I1442*10+VLOOKUP(B1442,Sheet1!AU:AZ,3,FALSE)</f>
        <v>793</v>
      </c>
      <c r="L1442" s="62">
        <f>E1442*0.1+F1442*2+G1442*0.2+H1442*0.26+I1442*0.1+VLOOKUP(B1442,Sheet1!AU:AZ,4,FALSE)</f>
        <v>144.44</v>
      </c>
      <c r="M1442" s="62">
        <f>E1442*0.1+F1442*0.2+G1442*2+H1442*0.2+I1442*0.1+VLOOKUP(B1442,Sheet1!AU:AZ,5,FALSE)</f>
        <v>69.9</v>
      </c>
      <c r="N1442" s="62">
        <f>E1442*0.1+F1442*0.2+G1442*0.2+H1442*2+I1442*0.1+VLOOKUP(B1442,Sheet1!AU:AZ,6,FALSE)</f>
        <v>168.1</v>
      </c>
      <c r="O1442" s="62">
        <f t="shared" si="424"/>
        <v>24.7</v>
      </c>
      <c r="P1442" s="62">
        <f t="shared" si="425"/>
        <v>21.6</v>
      </c>
      <c r="R1442" s="9">
        <f t="shared" si="419"/>
        <v>29</v>
      </c>
      <c r="S1442" s="9">
        <f t="shared" si="408"/>
        <v>185.04</v>
      </c>
      <c r="T1442" s="9">
        <f t="shared" si="409"/>
        <v>38.8</v>
      </c>
      <c r="U1442" s="66">
        <f t="shared" si="420"/>
        <v>260</v>
      </c>
      <c r="V1442" s="9">
        <f t="shared" si="421"/>
        <v>312</v>
      </c>
      <c r="W1442" s="67">
        <f t="shared" si="422"/>
        <v>240</v>
      </c>
      <c r="Y1442" s="69">
        <f>VLOOKUP(D1442,Sheet2!P:Q,2,FALSE)</f>
        <v>38</v>
      </c>
      <c r="AB1442" s="4" t="str">
        <f>IF('表格编辑 '!D1709="monster","普通","BOSS")</f>
        <v>普通</v>
      </c>
      <c r="AD1442" s="50">
        <f>VLOOKUP(D1442,映射!AK:AL,2,FALSE)</f>
        <v>3</v>
      </c>
      <c r="AE1442" s="50" t="s">
        <v>37</v>
      </c>
      <c r="AF1442" s="4">
        <f>VLOOKUP(AE1442,映射!AN:AO,2,FALSE)</f>
        <v>2</v>
      </c>
      <c r="AG1442" s="50">
        <v>2</v>
      </c>
      <c r="AH1442" s="70">
        <v>1</v>
      </c>
      <c r="AI1442" s="16">
        <f t="shared" si="410"/>
        <v>31141</v>
      </c>
      <c r="AJ1442" s="16">
        <f t="shared" si="411"/>
        <v>10043</v>
      </c>
      <c r="AK1442" s="16">
        <f t="shared" si="412"/>
        <v>29</v>
      </c>
      <c r="AL1442" s="16" t="str">
        <f t="shared" si="413"/>
        <v>丘比特</v>
      </c>
      <c r="AM1442" s="16">
        <f t="shared" si="414"/>
        <v>3120</v>
      </c>
      <c r="AN1442" s="16">
        <f t="shared" si="415"/>
        <v>1202</v>
      </c>
      <c r="AO1442" s="16">
        <f t="shared" si="423"/>
        <v>1918</v>
      </c>
      <c r="AP1442" s="16">
        <f t="shared" si="416"/>
        <v>2519</v>
      </c>
      <c r="AQ1442" s="16">
        <f t="shared" si="417"/>
        <v>1586</v>
      </c>
      <c r="AR1442" s="16">
        <f t="shared" si="418"/>
        <v>217</v>
      </c>
      <c r="AS1442" s="16"/>
      <c r="AT1442" s="16">
        <v>29.5</v>
      </c>
      <c r="AU1442" s="16">
        <v>88.9</v>
      </c>
      <c r="AV1442" s="16">
        <v>22.6</v>
      </c>
      <c r="AW1442" s="16"/>
    </row>
    <row r="1443" spans="1:49">
      <c r="A1443" s="62">
        <f>'表格编辑 '!A1710</f>
        <v>31142</v>
      </c>
      <c r="B1443" s="62">
        <f>'表格编辑 '!B1710</f>
        <v>10157</v>
      </c>
      <c r="C1443" s="62" t="str">
        <f>VLOOKUP(B1443,映射!A:B,2,FALSE)</f>
        <v>幻歌妖</v>
      </c>
      <c r="D1443" s="62">
        <f>'表格编辑 '!E1710</f>
        <v>29</v>
      </c>
      <c r="E1443" s="62">
        <f>ROUNDUP((VLOOKUP(B1443,Sheet1!U:AA,3,FALSE)-2)*(0.042*(D1443-1)+0.2)+0.4,0)</f>
        <v>33</v>
      </c>
      <c r="F1443" s="62">
        <f>ROUNDUP((VLOOKUP(B1443,Sheet1!U:AA,4,FALSE)-2)*(0.042*(D1443-1)+0.2)+0.4,0)</f>
        <v>37</v>
      </c>
      <c r="G1443" s="62">
        <f>ROUNDUP((VLOOKUP(B1443,Sheet1!U:AA,5,FALSE)-2)*(0.042*(D1443-1)+0.2)+0.4,0)</f>
        <v>39</v>
      </c>
      <c r="H1443" s="62">
        <f>ROUNDUP((VLOOKUP(B1443,Sheet1!U:AA,6,FALSE)-2)*(0.042*(D1443-1)+0.2)+0.4,0)</f>
        <v>64</v>
      </c>
      <c r="I1443" s="62">
        <f>ROUNDUP((VLOOKUP(B1443,Sheet1!U:AA,7,FALSE)-2)*(0.042*(D1443-1)+0.2)+0.4,0)</f>
        <v>24</v>
      </c>
      <c r="J1443" s="62">
        <f>E1443*8+F1443*2+G1443*3+H1443*3+I1443*1+VLOOKUP(B1443,Sheet1!AU:AZ,2,FALSE)</f>
        <v>737</v>
      </c>
      <c r="K1443" s="62">
        <f>E1443*1+F1443*2+G1443*2+H1443*2+I1443*10+VLOOKUP(B1443,Sheet1!AU:AZ,3,FALSE)</f>
        <v>591</v>
      </c>
      <c r="L1443" s="62">
        <f>E1443*0.1+F1443*2+G1443*0.2+H1443*0.26+I1443*0.1+VLOOKUP(B1443,Sheet1!AU:AZ,4,FALSE)</f>
        <v>141.14</v>
      </c>
      <c r="M1443" s="62">
        <f>E1443*0.1+F1443*0.2+G1443*2+H1443*0.2+I1443*0.1+VLOOKUP(B1443,Sheet1!AU:AZ,5,FALSE)</f>
        <v>142.9</v>
      </c>
      <c r="N1443" s="62">
        <f>E1443*0.1+F1443*0.2+G1443*0.2+H1443*2+I1443*0.1+VLOOKUP(B1443,Sheet1!AU:AZ,6,FALSE)</f>
        <v>219.9</v>
      </c>
      <c r="O1443" s="62">
        <f t="shared" si="424"/>
        <v>7</v>
      </c>
      <c r="P1443" s="62">
        <f t="shared" si="425"/>
        <v>29.2</v>
      </c>
      <c r="R1443" s="9">
        <f t="shared" si="419"/>
        <v>29</v>
      </c>
      <c r="S1443" s="9">
        <f t="shared" si="408"/>
        <v>185.04</v>
      </c>
      <c r="T1443" s="9">
        <f t="shared" si="409"/>
        <v>38.8</v>
      </c>
      <c r="U1443" s="66">
        <f t="shared" si="420"/>
        <v>167</v>
      </c>
      <c r="V1443" s="9">
        <f t="shared" si="421"/>
        <v>200.4</v>
      </c>
      <c r="W1443" s="67">
        <f t="shared" si="422"/>
        <v>233</v>
      </c>
      <c r="Y1443" s="69">
        <f>VLOOKUP(D1443,Sheet2!P:Q,2,FALSE)</f>
        <v>38</v>
      </c>
      <c r="AB1443" s="4" t="str">
        <f>IF('表格编辑 '!D1710="monster","普通","BOSS")</f>
        <v>普通</v>
      </c>
      <c r="AD1443" s="50">
        <f>VLOOKUP(D1443,映射!AK:AL,2,FALSE)</f>
        <v>3</v>
      </c>
      <c r="AE1443" s="50" t="s">
        <v>37</v>
      </c>
      <c r="AF1443" s="4">
        <f>VLOOKUP(AE1443,映射!AN:AO,2,FALSE)</f>
        <v>2</v>
      </c>
      <c r="AG1443" s="50">
        <v>2</v>
      </c>
      <c r="AH1443" s="70">
        <v>1</v>
      </c>
      <c r="AI1443" s="16">
        <f t="shared" si="410"/>
        <v>31142</v>
      </c>
      <c r="AJ1443" s="16">
        <f t="shared" si="411"/>
        <v>10157</v>
      </c>
      <c r="AK1443" s="16">
        <f t="shared" si="412"/>
        <v>29</v>
      </c>
      <c r="AL1443" s="16" t="str">
        <f t="shared" si="413"/>
        <v>幻歌妖</v>
      </c>
      <c r="AM1443" s="16">
        <f t="shared" si="414"/>
        <v>2004</v>
      </c>
      <c r="AN1443" s="16">
        <f t="shared" si="415"/>
        <v>1474</v>
      </c>
      <c r="AO1443" s="16">
        <f t="shared" si="423"/>
        <v>530</v>
      </c>
      <c r="AP1443" s="16">
        <f t="shared" si="416"/>
        <v>1267</v>
      </c>
      <c r="AQ1443" s="16">
        <f t="shared" si="417"/>
        <v>1182</v>
      </c>
      <c r="AR1443" s="16">
        <f t="shared" si="418"/>
        <v>212</v>
      </c>
      <c r="AS1443" s="16"/>
      <c r="AT1443" s="16">
        <v>55</v>
      </c>
      <c r="AU1443" s="16">
        <v>91</v>
      </c>
      <c r="AV1443" s="16">
        <v>8.9</v>
      </c>
      <c r="AW1443" s="16"/>
    </row>
    <row r="1444" spans="1:49">
      <c r="A1444" s="62">
        <f>'表格编辑 '!A1711</f>
        <v>31143</v>
      </c>
      <c r="B1444" s="62">
        <f>'表格编辑 '!B1711</f>
        <v>10124</v>
      </c>
      <c r="C1444" s="62" t="str">
        <f>VLOOKUP(B1444,映射!A:B,2,FALSE)</f>
        <v>石怪</v>
      </c>
      <c r="D1444" s="62">
        <f>'表格编辑 '!E1711</f>
        <v>29</v>
      </c>
      <c r="E1444" s="62">
        <f>ROUNDUP((VLOOKUP(B1444,Sheet1!U:AA,3,FALSE)-2)*(0.042*(D1444-1)+0.2)+0.4,0)</f>
        <v>19</v>
      </c>
      <c r="F1444" s="62">
        <f>ROUNDUP((VLOOKUP(B1444,Sheet1!U:AA,4,FALSE)-2)*(0.042*(D1444-1)+0.2)+0.4,0)</f>
        <v>50</v>
      </c>
      <c r="G1444" s="62">
        <f>ROUNDUP((VLOOKUP(B1444,Sheet1!U:AA,5,FALSE)-2)*(0.042*(D1444-1)+0.2)+0.4,0)</f>
        <v>57</v>
      </c>
      <c r="H1444" s="62">
        <f>ROUNDUP((VLOOKUP(B1444,Sheet1!U:AA,6,FALSE)-2)*(0.042*(D1444-1)+0.2)+0.4,0)</f>
        <v>20</v>
      </c>
      <c r="I1444" s="62">
        <f>ROUNDUP((VLOOKUP(B1444,Sheet1!U:AA,7,FALSE)-2)*(0.042*(D1444-1)+0.2)+0.4,0)</f>
        <v>16</v>
      </c>
      <c r="J1444" s="62">
        <f>E1444*8+F1444*2+G1444*3+H1444*3+I1444*1+VLOOKUP(B1444,Sheet1!AU:AZ,2,FALSE)</f>
        <v>532</v>
      </c>
      <c r="K1444" s="62">
        <f>E1444*1+F1444*2+G1444*2+H1444*2+I1444*10+VLOOKUP(B1444,Sheet1!AU:AZ,3,FALSE)</f>
        <v>454</v>
      </c>
      <c r="L1444" s="62">
        <f>E1444*0.1+F1444*2+G1444*0.2+H1444*0.26+I1444*0.1+VLOOKUP(B1444,Sheet1!AU:AZ,4,FALSE)</f>
        <v>161.1</v>
      </c>
      <c r="M1444" s="62">
        <f>E1444*0.1+F1444*0.2+G1444*2+H1444*0.2+I1444*0.1+VLOOKUP(B1444,Sheet1!AU:AZ,5,FALSE)</f>
        <v>178.5</v>
      </c>
      <c r="N1444" s="62">
        <f>E1444*0.1+F1444*0.2+G1444*0.2+H1444*2+I1444*0.1+VLOOKUP(B1444,Sheet1!AU:AZ,6,FALSE)</f>
        <v>88.9</v>
      </c>
      <c r="O1444" s="62">
        <f t="shared" si="424"/>
        <v>11.5</v>
      </c>
      <c r="P1444" s="62">
        <f t="shared" si="425"/>
        <v>6.9</v>
      </c>
      <c r="R1444" s="9">
        <f t="shared" si="419"/>
        <v>29</v>
      </c>
      <c r="S1444" s="9">
        <f t="shared" si="408"/>
        <v>185.04</v>
      </c>
      <c r="T1444" s="9">
        <f t="shared" si="409"/>
        <v>38.8</v>
      </c>
      <c r="U1444" s="66">
        <f t="shared" si="420"/>
        <v>143</v>
      </c>
      <c r="V1444" s="9">
        <f t="shared" si="421"/>
        <v>171.6</v>
      </c>
      <c r="W1444" s="67">
        <f t="shared" si="422"/>
        <v>281</v>
      </c>
      <c r="Y1444" s="69">
        <f>VLOOKUP(D1444,Sheet2!P:Q,2,FALSE)</f>
        <v>38</v>
      </c>
      <c r="AB1444" s="4" t="str">
        <f>IF('表格编辑 '!D1711="monster","普通","BOSS")</f>
        <v>普通</v>
      </c>
      <c r="AD1444" s="50">
        <f>VLOOKUP(D1444,映射!AK:AL,2,FALSE)</f>
        <v>3</v>
      </c>
      <c r="AE1444" s="50" t="s">
        <v>37</v>
      </c>
      <c r="AF1444" s="4">
        <f>VLOOKUP(AE1444,映射!AN:AO,2,FALSE)</f>
        <v>2</v>
      </c>
      <c r="AG1444" s="50">
        <v>2</v>
      </c>
      <c r="AH1444" s="70">
        <v>1</v>
      </c>
      <c r="AI1444" s="16">
        <f t="shared" si="410"/>
        <v>31143</v>
      </c>
      <c r="AJ1444" s="16">
        <f t="shared" si="411"/>
        <v>10124</v>
      </c>
      <c r="AK1444" s="16">
        <f t="shared" si="412"/>
        <v>29</v>
      </c>
      <c r="AL1444" s="16" t="str">
        <f t="shared" si="413"/>
        <v>石怪</v>
      </c>
      <c r="AM1444" s="16">
        <f t="shared" si="414"/>
        <v>1716</v>
      </c>
      <c r="AN1444" s="16">
        <f t="shared" si="415"/>
        <v>1064</v>
      </c>
      <c r="AO1444" s="16">
        <f t="shared" si="423"/>
        <v>652</v>
      </c>
      <c r="AP1444" s="16">
        <f t="shared" si="416"/>
        <v>1184</v>
      </c>
      <c r="AQ1444" s="16">
        <f t="shared" si="417"/>
        <v>908</v>
      </c>
      <c r="AR1444" s="16">
        <f t="shared" si="418"/>
        <v>242</v>
      </c>
      <c r="AS1444" s="16"/>
      <c r="AT1444" s="16">
        <v>101.8</v>
      </c>
      <c r="AU1444" s="16">
        <v>29.8</v>
      </c>
      <c r="AV1444" s="16">
        <v>10.4</v>
      </c>
      <c r="AW1444" s="16"/>
    </row>
    <row r="1445" spans="1:49">
      <c r="A1445" s="62">
        <f>'表格编辑 '!A1712</f>
        <v>31144</v>
      </c>
      <c r="B1445" s="62">
        <f>'表格编辑 '!B1712</f>
        <v>10047</v>
      </c>
      <c r="C1445" s="62" t="str">
        <f>VLOOKUP(B1445,映射!A:B,2,FALSE)</f>
        <v>恶魔</v>
      </c>
      <c r="D1445" s="62">
        <f>'表格编辑 '!E1712</f>
        <v>29</v>
      </c>
      <c r="E1445" s="62">
        <f>ROUNDUP((VLOOKUP(B1445,Sheet1!U:AA,3,FALSE)-2)*(0.042*(D1445-1)+0.2)+0.4,0)</f>
        <v>12</v>
      </c>
      <c r="F1445" s="62">
        <f>ROUNDUP((VLOOKUP(B1445,Sheet1!U:AA,4,FALSE)-2)*(0.042*(D1445-1)+0.2)+0.4,0)</f>
        <v>35</v>
      </c>
      <c r="G1445" s="62">
        <f>ROUNDUP((VLOOKUP(B1445,Sheet1!U:AA,5,FALSE)-2)*(0.042*(D1445-1)+0.2)+0.4,0)</f>
        <v>34</v>
      </c>
      <c r="H1445" s="62">
        <f>ROUNDUP((VLOOKUP(B1445,Sheet1!U:AA,6,FALSE)-2)*(0.042*(D1445-1)+0.2)+0.4,0)</f>
        <v>34</v>
      </c>
      <c r="I1445" s="62">
        <f>ROUNDUP((VLOOKUP(B1445,Sheet1!U:AA,7,FALSE)-2)*(0.042*(D1445-1)+0.2)+0.4,0)</f>
        <v>41</v>
      </c>
      <c r="J1445" s="62">
        <f>E1445*8+F1445*2+G1445*3+H1445*3+I1445*1+VLOOKUP(B1445,Sheet1!AU:AZ,2,FALSE)</f>
        <v>431</v>
      </c>
      <c r="K1445" s="62">
        <f>E1445*1+F1445*2+G1445*2+H1445*2+I1445*10+VLOOKUP(B1445,Sheet1!AU:AZ,3,FALSE)</f>
        <v>648</v>
      </c>
      <c r="L1445" s="62">
        <f>E1445*0.1+F1445*2+G1445*0.2+H1445*0.26+I1445*0.1+VLOOKUP(B1445,Sheet1!AU:AZ,4,FALSE)</f>
        <v>110.94</v>
      </c>
      <c r="M1445" s="62">
        <f>E1445*0.1+F1445*0.2+G1445*2+H1445*0.2+I1445*0.1+VLOOKUP(B1445,Sheet1!AU:AZ,5,FALSE)</f>
        <v>107.1</v>
      </c>
      <c r="N1445" s="62">
        <f>E1445*0.1+F1445*0.2+G1445*0.2+H1445*2+I1445*0.1+VLOOKUP(B1445,Sheet1!AU:AZ,6,FALSE)</f>
        <v>107.1</v>
      </c>
      <c r="O1445" s="62">
        <f t="shared" si="424"/>
        <v>29.1</v>
      </c>
      <c r="P1445" s="62">
        <f t="shared" si="425"/>
        <v>5.4</v>
      </c>
      <c r="R1445" s="9">
        <f t="shared" si="419"/>
        <v>29</v>
      </c>
      <c r="S1445" s="9">
        <f t="shared" si="408"/>
        <v>185.04</v>
      </c>
      <c r="T1445" s="9">
        <f t="shared" si="409"/>
        <v>38.8</v>
      </c>
      <c r="U1445" s="66">
        <f t="shared" si="420"/>
        <v>203</v>
      </c>
      <c r="V1445" s="9">
        <f t="shared" si="421"/>
        <v>243.6</v>
      </c>
      <c r="W1445" s="67">
        <f t="shared" si="422"/>
        <v>163</v>
      </c>
      <c r="Y1445" s="69">
        <f>VLOOKUP(D1445,Sheet2!P:Q,2,FALSE)</f>
        <v>38</v>
      </c>
      <c r="AB1445" s="4" t="str">
        <f>IF('表格编辑 '!D1712="monster","普通","BOSS")</f>
        <v>普通</v>
      </c>
      <c r="AD1445" s="50">
        <f>VLOOKUP(D1445,映射!AK:AL,2,FALSE)</f>
        <v>3</v>
      </c>
      <c r="AE1445" s="50" t="s">
        <v>37</v>
      </c>
      <c r="AF1445" s="4">
        <f>VLOOKUP(AE1445,映射!AN:AO,2,FALSE)</f>
        <v>2</v>
      </c>
      <c r="AG1445" s="50">
        <v>2</v>
      </c>
      <c r="AH1445" s="70">
        <v>1</v>
      </c>
      <c r="AI1445" s="16">
        <f t="shared" si="410"/>
        <v>31144</v>
      </c>
      <c r="AJ1445" s="16">
        <f t="shared" si="411"/>
        <v>10047</v>
      </c>
      <c r="AK1445" s="16">
        <f t="shared" si="412"/>
        <v>29</v>
      </c>
      <c r="AL1445" s="16" t="str">
        <f t="shared" si="413"/>
        <v>恶魔</v>
      </c>
      <c r="AM1445" s="16">
        <f t="shared" si="414"/>
        <v>2436</v>
      </c>
      <c r="AN1445" s="16">
        <f t="shared" si="415"/>
        <v>862</v>
      </c>
      <c r="AO1445" s="16">
        <f t="shared" si="423"/>
        <v>1574</v>
      </c>
      <c r="AP1445" s="16">
        <f t="shared" si="416"/>
        <v>2005</v>
      </c>
      <c r="AQ1445" s="16">
        <f t="shared" si="417"/>
        <v>1296</v>
      </c>
      <c r="AR1445" s="16">
        <f t="shared" si="418"/>
        <v>167</v>
      </c>
      <c r="AS1445" s="16"/>
      <c r="AT1445" s="16">
        <v>69.2</v>
      </c>
      <c r="AU1445" s="16">
        <v>69.2</v>
      </c>
      <c r="AV1445" s="16">
        <v>22.5</v>
      </c>
      <c r="AW1445" s="16"/>
    </row>
    <row r="1446" spans="1:49">
      <c r="A1446" s="62">
        <f>'表格编辑 '!A1713</f>
        <v>31145</v>
      </c>
      <c r="B1446" s="62">
        <f>'表格编辑 '!B1713</f>
        <v>10117</v>
      </c>
      <c r="C1446" s="62" t="str">
        <f>VLOOKUP(B1446,映射!A:B,2,FALSE)</f>
        <v>吓人箱</v>
      </c>
      <c r="D1446" s="62">
        <f>'表格编辑 '!E1713</f>
        <v>29</v>
      </c>
      <c r="E1446" s="62">
        <f>ROUNDUP((VLOOKUP(B1446,Sheet1!U:AA,3,FALSE)-2)*(0.042*(D1446-1)+0.2)+0.4,0)</f>
        <v>13</v>
      </c>
      <c r="F1446" s="62">
        <f>ROUNDUP((VLOOKUP(B1446,Sheet1!U:AA,4,FALSE)-2)*(0.042*(D1446-1)+0.2)+0.4,0)</f>
        <v>34</v>
      </c>
      <c r="G1446" s="62">
        <f>ROUNDUP((VLOOKUP(B1446,Sheet1!U:AA,5,FALSE)-2)*(0.042*(D1446-1)+0.2)+0.4,0)</f>
        <v>34</v>
      </c>
      <c r="H1446" s="62">
        <f>ROUNDUP((VLOOKUP(B1446,Sheet1!U:AA,6,FALSE)-2)*(0.042*(D1446-1)+0.2)+0.4,0)</f>
        <v>13</v>
      </c>
      <c r="I1446" s="62">
        <f>ROUNDUP((VLOOKUP(B1446,Sheet1!U:AA,7,FALSE)-2)*(0.042*(D1446-1)+0.2)+0.4,0)</f>
        <v>41</v>
      </c>
      <c r="J1446" s="62">
        <f>E1446*8+F1446*2+G1446*3+H1446*3+I1446*1+VLOOKUP(B1446,Sheet1!AU:AZ,2,FALSE)</f>
        <v>374</v>
      </c>
      <c r="K1446" s="62">
        <f>E1446*1+F1446*2+G1446*2+H1446*2+I1446*10+VLOOKUP(B1446,Sheet1!AU:AZ,3,FALSE)</f>
        <v>605</v>
      </c>
      <c r="L1446" s="62">
        <f>E1446*0.1+F1446*2+G1446*0.2+H1446*0.26+I1446*0.1+VLOOKUP(B1446,Sheet1!AU:AZ,4,FALSE)</f>
        <v>103.58</v>
      </c>
      <c r="M1446" s="62">
        <f>E1446*0.1+F1446*0.2+G1446*2+H1446*0.2+I1446*0.1+VLOOKUP(B1446,Sheet1!AU:AZ,5,FALSE)</f>
        <v>102.8</v>
      </c>
      <c r="N1446" s="62">
        <f>E1446*0.1+F1446*0.2+G1446*0.2+H1446*2+I1446*0.1+VLOOKUP(B1446,Sheet1!AU:AZ,6,FALSE)</f>
        <v>65</v>
      </c>
      <c r="O1446" s="62">
        <f t="shared" si="424"/>
        <v>31</v>
      </c>
      <c r="P1446" s="62">
        <f t="shared" si="425"/>
        <v>2.1</v>
      </c>
      <c r="R1446" s="9">
        <f t="shared" si="419"/>
        <v>29</v>
      </c>
      <c r="S1446" s="9">
        <f t="shared" si="408"/>
        <v>185.04</v>
      </c>
      <c r="T1446" s="9">
        <f t="shared" si="409"/>
        <v>38.8</v>
      </c>
      <c r="U1446" s="66">
        <f t="shared" si="420"/>
        <v>208</v>
      </c>
      <c r="V1446" s="9">
        <f t="shared" si="421"/>
        <v>249.6</v>
      </c>
      <c r="W1446" s="67">
        <f t="shared" si="422"/>
        <v>147</v>
      </c>
      <c r="Y1446" s="69">
        <f>VLOOKUP(D1446,Sheet2!P:Q,2,FALSE)</f>
        <v>38</v>
      </c>
      <c r="AB1446" s="4" t="str">
        <f>IF('表格编辑 '!D1713="monster","普通","BOSS")</f>
        <v>普通</v>
      </c>
      <c r="AD1446" s="50">
        <f>VLOOKUP(D1446,映射!AK:AL,2,FALSE)</f>
        <v>3</v>
      </c>
      <c r="AE1446" s="50" t="s">
        <v>37</v>
      </c>
      <c r="AF1446" s="4">
        <f>VLOOKUP(AE1446,映射!AN:AO,2,FALSE)</f>
        <v>2</v>
      </c>
      <c r="AG1446" s="50">
        <v>2</v>
      </c>
      <c r="AH1446" s="70">
        <v>1</v>
      </c>
      <c r="AI1446" s="16">
        <f t="shared" si="410"/>
        <v>31145</v>
      </c>
      <c r="AJ1446" s="16">
        <f t="shared" si="411"/>
        <v>10117</v>
      </c>
      <c r="AK1446" s="16">
        <f t="shared" si="412"/>
        <v>29</v>
      </c>
      <c r="AL1446" s="16" t="str">
        <f t="shared" si="413"/>
        <v>吓人箱</v>
      </c>
      <c r="AM1446" s="16">
        <f t="shared" si="414"/>
        <v>2496</v>
      </c>
      <c r="AN1446" s="16">
        <f t="shared" si="415"/>
        <v>748</v>
      </c>
      <c r="AO1446" s="16">
        <f t="shared" si="423"/>
        <v>1748</v>
      </c>
      <c r="AP1446" s="16">
        <f t="shared" si="416"/>
        <v>2122</v>
      </c>
      <c r="AQ1446" s="16">
        <f t="shared" si="417"/>
        <v>1210</v>
      </c>
      <c r="AR1446" s="16">
        <f t="shared" si="418"/>
        <v>156</v>
      </c>
      <c r="AS1446" s="16"/>
      <c r="AT1446" s="16">
        <v>65.9</v>
      </c>
      <c r="AU1446" s="16">
        <v>37.1</v>
      </c>
      <c r="AV1446" s="16">
        <v>23.9</v>
      </c>
      <c r="AW1446" s="16"/>
    </row>
    <row r="1447" spans="1:49">
      <c r="A1447" s="62">
        <f>'表格编辑 '!A1714</f>
        <v>31146</v>
      </c>
      <c r="B1447" s="62">
        <f>'表格编辑 '!B1714</f>
        <v>10152</v>
      </c>
      <c r="C1447" s="62" t="str">
        <f>VLOOKUP(B1447,映射!A:B,2,FALSE)</f>
        <v>盗贼</v>
      </c>
      <c r="D1447" s="62">
        <f>'表格编辑 '!E1714</f>
        <v>29</v>
      </c>
      <c r="E1447" s="62">
        <f>ROUNDUP((VLOOKUP(B1447,Sheet1!U:AA,3,FALSE)-2)*(0.042*(D1447-1)+0.2)+0.4,0)</f>
        <v>30</v>
      </c>
      <c r="F1447" s="62">
        <f>ROUNDUP((VLOOKUP(B1447,Sheet1!U:AA,4,FALSE)-2)*(0.042*(D1447-1)+0.2)+0.4,0)</f>
        <v>37</v>
      </c>
      <c r="G1447" s="62">
        <f>ROUNDUP((VLOOKUP(B1447,Sheet1!U:AA,5,FALSE)-2)*(0.042*(D1447-1)+0.2)+0.4,0)</f>
        <v>31</v>
      </c>
      <c r="H1447" s="62">
        <f>ROUNDUP((VLOOKUP(B1447,Sheet1!U:AA,6,FALSE)-2)*(0.042*(D1447-1)+0.2)+0.4,0)</f>
        <v>46</v>
      </c>
      <c r="I1447" s="62">
        <f>ROUNDUP((VLOOKUP(B1447,Sheet1!U:AA,7,FALSE)-2)*(0.042*(D1447-1)+0.2)+0.4,0)</f>
        <v>15</v>
      </c>
      <c r="J1447" s="62">
        <f>E1447*8+F1447*2+G1447*3+H1447*3+I1447*1+VLOOKUP(B1447,Sheet1!AU:AZ,2,FALSE)</f>
        <v>611</v>
      </c>
      <c r="K1447" s="62">
        <f>E1447*1+F1447*2+G1447*2+H1447*2+I1447*10+VLOOKUP(B1447,Sheet1!AU:AZ,3,FALSE)</f>
        <v>428</v>
      </c>
      <c r="L1447" s="62">
        <f>E1447*0.1+F1447*2+G1447*0.2+H1447*0.26+I1447*0.1+VLOOKUP(B1447,Sheet1!AU:AZ,4,FALSE)</f>
        <v>127.66</v>
      </c>
      <c r="M1447" s="62">
        <f>E1447*0.1+F1447*0.2+G1447*2+H1447*0.2+I1447*0.1+VLOOKUP(B1447,Sheet1!AU:AZ,5,FALSE)</f>
        <v>110.1</v>
      </c>
      <c r="N1447" s="62">
        <f>E1447*0.1+F1447*0.2+G1447*0.2+H1447*2+I1447*0.1+VLOOKUP(B1447,Sheet1!AU:AZ,6,FALSE)</f>
        <v>164.1</v>
      </c>
      <c r="O1447" s="62">
        <f t="shared" si="424"/>
        <v>0.9</v>
      </c>
      <c r="P1447" s="62">
        <f t="shared" si="425"/>
        <v>24.9</v>
      </c>
      <c r="R1447" s="9">
        <f t="shared" si="419"/>
        <v>29</v>
      </c>
      <c r="S1447" s="9">
        <f t="shared" si="408"/>
        <v>185.04</v>
      </c>
      <c r="T1447" s="9">
        <f t="shared" si="409"/>
        <v>38.8</v>
      </c>
      <c r="U1447" s="66">
        <f t="shared" si="420"/>
        <v>199</v>
      </c>
      <c r="V1447" s="9">
        <f t="shared" si="421"/>
        <v>238.8</v>
      </c>
      <c r="W1447" s="67">
        <f t="shared" si="422"/>
        <v>201</v>
      </c>
      <c r="Y1447" s="69">
        <f>VLOOKUP(D1447,Sheet2!P:Q,2,FALSE)</f>
        <v>38</v>
      </c>
      <c r="AB1447" s="4" t="str">
        <f>IF('表格编辑 '!D1714="monster","普通","BOSS")</f>
        <v>普通</v>
      </c>
      <c r="AD1447" s="50">
        <f>VLOOKUP(D1447,映射!AK:AL,2,FALSE)</f>
        <v>3</v>
      </c>
      <c r="AE1447" s="50" t="s">
        <v>37</v>
      </c>
      <c r="AF1447" s="4">
        <f>VLOOKUP(AE1447,映射!AN:AO,2,FALSE)</f>
        <v>2</v>
      </c>
      <c r="AG1447" s="50">
        <v>2</v>
      </c>
      <c r="AH1447" s="70">
        <v>1</v>
      </c>
      <c r="AI1447" s="16">
        <f t="shared" si="410"/>
        <v>31146</v>
      </c>
      <c r="AJ1447" s="16">
        <f t="shared" si="411"/>
        <v>10152</v>
      </c>
      <c r="AK1447" s="16">
        <f t="shared" si="412"/>
        <v>29</v>
      </c>
      <c r="AL1447" s="16" t="str">
        <f t="shared" si="413"/>
        <v>盗贼</v>
      </c>
      <c r="AM1447" s="16">
        <f t="shared" si="414"/>
        <v>2388</v>
      </c>
      <c r="AN1447" s="16">
        <f t="shared" si="415"/>
        <v>1222</v>
      </c>
      <c r="AO1447" s="16">
        <f t="shared" si="423"/>
        <v>1166</v>
      </c>
      <c r="AP1447" s="16">
        <f t="shared" si="416"/>
        <v>1777</v>
      </c>
      <c r="AQ1447" s="16">
        <f t="shared" si="417"/>
        <v>856</v>
      </c>
      <c r="AR1447" s="16">
        <f t="shared" si="418"/>
        <v>192</v>
      </c>
      <c r="AS1447" s="16"/>
      <c r="AT1447" s="16">
        <v>58</v>
      </c>
      <c r="AU1447" s="16">
        <v>79.6</v>
      </c>
      <c r="AV1447" s="16">
        <v>0.400000000000002</v>
      </c>
      <c r="AW1447" s="16"/>
    </row>
    <row r="1448" spans="1:49">
      <c r="A1448" s="62">
        <f>'表格编辑 '!A1715</f>
        <v>31147</v>
      </c>
      <c r="B1448" s="62">
        <f>'表格编辑 '!B1715</f>
        <v>10061</v>
      </c>
      <c r="C1448" s="62" t="str">
        <f>VLOOKUP(B1448,映射!A:B,2,FALSE)</f>
        <v>黄蝎</v>
      </c>
      <c r="D1448" s="62">
        <f>'表格编辑 '!E1715</f>
        <v>34</v>
      </c>
      <c r="E1448" s="62">
        <f>ROUNDUP((VLOOKUP(B1448,Sheet1!U:AA,3,FALSE)-2)*(0.042*(D1448-1)+0.2)+0.4,0)</f>
        <v>29</v>
      </c>
      <c r="F1448" s="62">
        <f>ROUNDUP((VLOOKUP(B1448,Sheet1!U:AA,4,FALSE)-2)*(0.042*(D1448-1)+0.2)+0.4,0)</f>
        <v>45</v>
      </c>
      <c r="G1448" s="62">
        <f>ROUNDUP((VLOOKUP(B1448,Sheet1!U:AA,5,FALSE)-2)*(0.042*(D1448-1)+0.2)+0.4,0)</f>
        <v>66</v>
      </c>
      <c r="H1448" s="62">
        <f>ROUNDUP((VLOOKUP(B1448,Sheet1!U:AA,6,FALSE)-2)*(0.042*(D1448-1)+0.2)+0.4,0)</f>
        <v>17</v>
      </c>
      <c r="I1448" s="62">
        <f>ROUNDUP((VLOOKUP(B1448,Sheet1!U:AA,7,FALSE)-2)*(0.042*(D1448-1)+0.2)+0.4,0)</f>
        <v>14</v>
      </c>
      <c r="J1448" s="62">
        <f>E1448*8+F1448*2+G1448*3+H1448*3+I1448*1+VLOOKUP(B1448,Sheet1!AU:AZ,2,FALSE)</f>
        <v>626</v>
      </c>
      <c r="K1448" s="62">
        <f>E1448*1+F1448*2+G1448*2+H1448*2+I1448*10+VLOOKUP(B1448,Sheet1!AU:AZ,3,FALSE)</f>
        <v>441</v>
      </c>
      <c r="L1448" s="62">
        <f>E1448*0.1+F1448*2+G1448*0.2+H1448*0.26+I1448*0.1+VLOOKUP(B1448,Sheet1!AU:AZ,4,FALSE)</f>
        <v>142.92</v>
      </c>
      <c r="M1448" s="62">
        <f>E1448*0.1+F1448*0.2+G1448*2+H1448*0.2+I1448*0.1+VLOOKUP(B1448,Sheet1!AU:AZ,5,FALSE)</f>
        <v>193.7</v>
      </c>
      <c r="N1448" s="62">
        <f>E1448*0.1+F1448*0.2+G1448*0.2+H1448*2+I1448*0.1+VLOOKUP(B1448,Sheet1!AU:AZ,6,FALSE)</f>
        <v>78.5</v>
      </c>
      <c r="O1448" s="62">
        <f t="shared" si="424"/>
        <v>9.5</v>
      </c>
      <c r="P1448" s="62">
        <f t="shared" si="425"/>
        <v>14.1</v>
      </c>
      <c r="R1448" s="9">
        <f t="shared" si="419"/>
        <v>34</v>
      </c>
      <c r="S1448" s="9">
        <f t="shared" si="408"/>
        <v>229.64</v>
      </c>
      <c r="T1448" s="9">
        <f t="shared" si="409"/>
        <v>42.8</v>
      </c>
      <c r="U1448" s="66">
        <f t="shared" si="420"/>
        <v>195</v>
      </c>
      <c r="V1448" s="9">
        <f t="shared" si="421"/>
        <v>234</v>
      </c>
      <c r="W1448" s="67">
        <f t="shared" si="422"/>
        <v>226</v>
      </c>
      <c r="Y1448" s="69">
        <f>VLOOKUP(D1448,Sheet2!P:Q,2,FALSE)</f>
        <v>60</v>
      </c>
      <c r="AB1448" s="4" t="str">
        <f>IF('表格编辑 '!D1715="monster","普通","BOSS")</f>
        <v>普通</v>
      </c>
      <c r="AD1448" s="50">
        <f>VLOOKUP(D1448,映射!AK:AL,2,FALSE)</f>
        <v>4</v>
      </c>
      <c r="AE1448" s="50" t="s">
        <v>37</v>
      </c>
      <c r="AF1448" s="4">
        <f>VLOOKUP(AE1448,映射!AN:AO,2,FALSE)</f>
        <v>2</v>
      </c>
      <c r="AG1448" s="50">
        <v>2</v>
      </c>
      <c r="AH1448" s="70">
        <v>1</v>
      </c>
      <c r="AI1448" s="16">
        <f t="shared" si="410"/>
        <v>31147</v>
      </c>
      <c r="AJ1448" s="16">
        <f t="shared" si="411"/>
        <v>10061</v>
      </c>
      <c r="AK1448" s="16">
        <f t="shared" si="412"/>
        <v>34</v>
      </c>
      <c r="AL1448" s="16" t="str">
        <f t="shared" si="413"/>
        <v>黄蝎</v>
      </c>
      <c r="AM1448" s="16">
        <f t="shared" si="414"/>
        <v>3120</v>
      </c>
      <c r="AN1448" s="16">
        <f t="shared" si="415"/>
        <v>1252</v>
      </c>
      <c r="AO1448" s="16">
        <f t="shared" si="423"/>
        <v>1868</v>
      </c>
      <c r="AP1448" s="16">
        <f t="shared" si="416"/>
        <v>2494</v>
      </c>
      <c r="AQ1448" s="16">
        <f t="shared" si="417"/>
        <v>882</v>
      </c>
      <c r="AR1448" s="16">
        <f t="shared" si="418"/>
        <v>215</v>
      </c>
      <c r="AS1448" s="16"/>
      <c r="AT1448" s="16">
        <v>121.7</v>
      </c>
      <c r="AU1448" s="16">
        <v>49.7</v>
      </c>
      <c r="AV1448" s="16">
        <v>7.3</v>
      </c>
      <c r="AW1448" s="16"/>
    </row>
    <row r="1449" spans="1:49">
      <c r="A1449" s="62">
        <f>'表格编辑 '!A1716</f>
        <v>31148</v>
      </c>
      <c r="B1449" s="62">
        <f>'表格编辑 '!B1716</f>
        <v>10079</v>
      </c>
      <c r="C1449" s="62" t="str">
        <f>VLOOKUP(B1449,映射!A:B,2,FALSE)</f>
        <v>黄金树精</v>
      </c>
      <c r="D1449" s="62">
        <f>'表格编辑 '!E1716</f>
        <v>34</v>
      </c>
      <c r="E1449" s="62">
        <f>ROUNDUP((VLOOKUP(B1449,Sheet1!U:AA,3,FALSE)-2)*(0.042*(D1449-1)+0.2)+0.4,0)</f>
        <v>58</v>
      </c>
      <c r="F1449" s="62">
        <f>ROUNDUP((VLOOKUP(B1449,Sheet1!U:AA,4,FALSE)-2)*(0.042*(D1449-1)+0.2)+0.4,0)</f>
        <v>33</v>
      </c>
      <c r="G1449" s="62">
        <f>ROUNDUP((VLOOKUP(B1449,Sheet1!U:AA,5,FALSE)-2)*(0.042*(D1449-1)+0.2)+0.4,0)</f>
        <v>42</v>
      </c>
      <c r="H1449" s="62">
        <f>ROUNDUP((VLOOKUP(B1449,Sheet1!U:AA,6,FALSE)-2)*(0.042*(D1449-1)+0.2)+0.4,0)</f>
        <v>14</v>
      </c>
      <c r="I1449" s="62">
        <f>ROUNDUP((VLOOKUP(B1449,Sheet1!U:AA,7,FALSE)-2)*(0.042*(D1449-1)+0.2)+0.4,0)</f>
        <v>25</v>
      </c>
      <c r="J1449" s="62">
        <f>E1449*8+F1449*2+G1449*3+H1449*3+I1449*1+VLOOKUP(B1449,Sheet1!AU:AZ,2,FALSE)</f>
        <v>743</v>
      </c>
      <c r="K1449" s="62">
        <f>E1449*1+F1449*2+G1449*2+H1449*2+I1449*10+VLOOKUP(B1449,Sheet1!AU:AZ,3,FALSE)</f>
        <v>506</v>
      </c>
      <c r="L1449" s="62">
        <f>E1449*0.1+F1449*2+G1449*0.2+H1449*0.26+I1449*0.1+VLOOKUP(B1449,Sheet1!AU:AZ,4,FALSE)</f>
        <v>106.34</v>
      </c>
      <c r="M1449" s="62">
        <f>E1449*0.1+F1449*0.2+G1449*2+H1449*0.2+I1449*0.1+VLOOKUP(B1449,Sheet1!AU:AZ,5,FALSE)</f>
        <v>121.7</v>
      </c>
      <c r="N1449" s="62">
        <f>E1449*0.1+F1449*0.2+G1449*0.2+H1449*2+I1449*0.1+VLOOKUP(B1449,Sheet1!AU:AZ,6,FALSE)</f>
        <v>71.3</v>
      </c>
      <c r="O1449" s="62">
        <f t="shared" si="424"/>
        <v>6.3</v>
      </c>
      <c r="P1449" s="62">
        <f t="shared" si="425"/>
        <v>39.2</v>
      </c>
      <c r="R1449" s="9">
        <f t="shared" si="419"/>
        <v>34</v>
      </c>
      <c r="S1449" s="9">
        <f t="shared" si="408"/>
        <v>229.64</v>
      </c>
      <c r="T1449" s="9">
        <f t="shared" si="409"/>
        <v>42.8</v>
      </c>
      <c r="U1449" s="66">
        <f t="shared" si="420"/>
        <v>266</v>
      </c>
      <c r="V1449" s="9">
        <f t="shared" si="421"/>
        <v>319.2</v>
      </c>
      <c r="W1449" s="67">
        <f t="shared" si="422"/>
        <v>145</v>
      </c>
      <c r="Y1449" s="69">
        <f>VLOOKUP(D1449,Sheet2!P:Q,2,FALSE)</f>
        <v>60</v>
      </c>
      <c r="AB1449" s="4" t="str">
        <f>IF('表格编辑 '!D1716="monster","普通","BOSS")</f>
        <v>普通</v>
      </c>
      <c r="AD1449" s="50">
        <f>VLOOKUP(D1449,映射!AK:AL,2,FALSE)</f>
        <v>4</v>
      </c>
      <c r="AE1449" s="50" t="s">
        <v>37</v>
      </c>
      <c r="AF1449" s="4">
        <f>VLOOKUP(AE1449,映射!AN:AO,2,FALSE)</f>
        <v>2</v>
      </c>
      <c r="AG1449" s="50">
        <v>2</v>
      </c>
      <c r="AH1449" s="70">
        <v>1</v>
      </c>
      <c r="AI1449" s="16">
        <f t="shared" si="410"/>
        <v>31148</v>
      </c>
      <c r="AJ1449" s="16">
        <f t="shared" si="411"/>
        <v>10079</v>
      </c>
      <c r="AK1449" s="16">
        <f t="shared" si="412"/>
        <v>34</v>
      </c>
      <c r="AL1449" s="16" t="str">
        <f t="shared" si="413"/>
        <v>黄金树精</v>
      </c>
      <c r="AM1449" s="16">
        <f t="shared" si="414"/>
        <v>4256</v>
      </c>
      <c r="AN1449" s="16">
        <f t="shared" si="415"/>
        <v>1486</v>
      </c>
      <c r="AO1449" s="16">
        <f t="shared" si="423"/>
        <v>2770</v>
      </c>
      <c r="AP1449" s="16">
        <f t="shared" si="416"/>
        <v>3513</v>
      </c>
      <c r="AQ1449" s="16">
        <f t="shared" si="417"/>
        <v>1012</v>
      </c>
      <c r="AR1449" s="16">
        <f t="shared" si="418"/>
        <v>160</v>
      </c>
      <c r="AS1449" s="16"/>
      <c r="AT1449" s="16">
        <v>82.3</v>
      </c>
      <c r="AU1449" s="16">
        <v>40.9</v>
      </c>
      <c r="AV1449" s="16">
        <v>4.9</v>
      </c>
      <c r="AW1449" s="16"/>
    </row>
    <row r="1450" spans="1:49">
      <c r="A1450" s="62">
        <f>'表格编辑 '!A1717</f>
        <v>31149</v>
      </c>
      <c r="B1450" s="62">
        <f>'表格编辑 '!B1717</f>
        <v>10151</v>
      </c>
      <c r="C1450" s="62" t="str">
        <f>VLOOKUP(B1450,映射!A:B,2,FALSE)</f>
        <v>亚特拉斯巨神</v>
      </c>
      <c r="D1450" s="62">
        <f>'表格编辑 '!E1717</f>
        <v>34</v>
      </c>
      <c r="E1450" s="62">
        <f>ROUNDUP((VLOOKUP(B1450,Sheet1!U:AA,3,FALSE)-2)*(0.042*(D1450-1)+0.2)+0.4,0)</f>
        <v>56</v>
      </c>
      <c r="F1450" s="62">
        <f>ROUNDUP((VLOOKUP(B1450,Sheet1!U:AA,4,FALSE)-2)*(0.042*(D1450-1)+0.2)+0.4,0)</f>
        <v>56</v>
      </c>
      <c r="G1450" s="62">
        <f>ROUNDUP((VLOOKUP(B1450,Sheet1!U:AA,5,FALSE)-2)*(0.042*(D1450-1)+0.2)+0.4,0)</f>
        <v>41</v>
      </c>
      <c r="H1450" s="62">
        <f>ROUNDUP((VLOOKUP(B1450,Sheet1!U:AA,6,FALSE)-2)*(0.042*(D1450-1)+0.2)+0.4,0)</f>
        <v>41</v>
      </c>
      <c r="I1450" s="62">
        <f>ROUNDUP((VLOOKUP(B1450,Sheet1!U:AA,7,FALSE)-2)*(0.042*(D1450-1)+0.2)+0.4,0)</f>
        <v>33</v>
      </c>
      <c r="J1450" s="62">
        <f>E1450*8+F1450*2+G1450*3+H1450*3+I1450*1+VLOOKUP(B1450,Sheet1!AU:AZ,2,FALSE)</f>
        <v>937</v>
      </c>
      <c r="K1450" s="62">
        <f>E1450*1+F1450*2+G1450*2+H1450*2+I1450*10+VLOOKUP(B1450,Sheet1!AU:AZ,3,FALSE)</f>
        <v>706</v>
      </c>
      <c r="L1450" s="62">
        <f>E1450*0.1+F1450*2+G1450*0.2+H1450*0.26+I1450*0.1+VLOOKUP(B1450,Sheet1!AU:AZ,4,FALSE)</f>
        <v>188.76</v>
      </c>
      <c r="M1450" s="62">
        <f>E1450*0.1+F1450*0.2+G1450*2+H1450*0.2+I1450*0.1+VLOOKUP(B1450,Sheet1!AU:AZ,5,FALSE)</f>
        <v>145.3</v>
      </c>
      <c r="N1450" s="62">
        <f>E1450*0.1+F1450*0.2+G1450*0.2+H1450*2+I1450*0.1+VLOOKUP(B1450,Sheet1!AU:AZ,6,FALSE)</f>
        <v>150.3</v>
      </c>
      <c r="O1450" s="62">
        <f t="shared" si="424"/>
        <v>8.1</v>
      </c>
      <c r="P1450" s="62">
        <f t="shared" si="425"/>
        <v>40</v>
      </c>
      <c r="R1450" s="9">
        <f t="shared" si="419"/>
        <v>34</v>
      </c>
      <c r="S1450" s="9">
        <f t="shared" si="408"/>
        <v>229.64</v>
      </c>
      <c r="T1450" s="9">
        <f t="shared" si="409"/>
        <v>42.8</v>
      </c>
      <c r="U1450" s="66">
        <f t="shared" si="420"/>
        <v>238</v>
      </c>
      <c r="V1450" s="9">
        <f t="shared" si="421"/>
        <v>285.6</v>
      </c>
      <c r="W1450" s="67">
        <f t="shared" si="422"/>
        <v>338</v>
      </c>
      <c r="Y1450" s="69">
        <f>VLOOKUP(D1450,Sheet2!P:Q,2,FALSE)</f>
        <v>60</v>
      </c>
      <c r="AB1450" s="4" t="str">
        <f>IF('表格编辑 '!D1717="monster","普通","BOSS")</f>
        <v>普通</v>
      </c>
      <c r="AD1450" s="50">
        <f>VLOOKUP(D1450,映射!AK:AL,2,FALSE)</f>
        <v>4</v>
      </c>
      <c r="AE1450" s="50" t="s">
        <v>37</v>
      </c>
      <c r="AF1450" s="4">
        <f>VLOOKUP(AE1450,映射!AN:AO,2,FALSE)</f>
        <v>2</v>
      </c>
      <c r="AG1450" s="50">
        <v>2</v>
      </c>
      <c r="AH1450" s="70">
        <v>1</v>
      </c>
      <c r="AI1450" s="16">
        <f t="shared" si="410"/>
        <v>31149</v>
      </c>
      <c r="AJ1450" s="16">
        <f t="shared" si="411"/>
        <v>10151</v>
      </c>
      <c r="AK1450" s="16">
        <f t="shared" si="412"/>
        <v>34</v>
      </c>
      <c r="AL1450" s="16" t="str">
        <f t="shared" si="413"/>
        <v>亚特拉斯巨神</v>
      </c>
      <c r="AM1450" s="16">
        <f t="shared" si="414"/>
        <v>3808</v>
      </c>
      <c r="AN1450" s="16">
        <f t="shared" si="415"/>
        <v>1874</v>
      </c>
      <c r="AO1450" s="16">
        <f t="shared" si="423"/>
        <v>1934</v>
      </c>
      <c r="AP1450" s="16">
        <f t="shared" si="416"/>
        <v>2871</v>
      </c>
      <c r="AQ1450" s="16">
        <f t="shared" si="417"/>
        <v>1412</v>
      </c>
      <c r="AR1450" s="16">
        <f t="shared" si="418"/>
        <v>284</v>
      </c>
      <c r="AS1450" s="16"/>
      <c r="AT1450" s="16">
        <v>59.2</v>
      </c>
      <c r="AU1450" s="16">
        <v>59.2</v>
      </c>
      <c r="AV1450" s="16">
        <v>-5.2</v>
      </c>
      <c r="AW1450" s="16"/>
    </row>
    <row r="1451" spans="1:49">
      <c r="A1451" s="62">
        <f>'表格编辑 '!A1718</f>
        <v>31150</v>
      </c>
      <c r="B1451" s="62">
        <f>'表格编辑 '!B1718</f>
        <v>10043</v>
      </c>
      <c r="C1451" s="62" t="str">
        <f>VLOOKUP(B1451,映射!A:B,2,FALSE)</f>
        <v>丘比特</v>
      </c>
      <c r="D1451" s="62">
        <f>'表格编辑 '!E1718</f>
        <v>34</v>
      </c>
      <c r="E1451" s="62">
        <f>ROUNDUP((VLOOKUP(B1451,Sheet1!U:AA,3,FALSE)-2)*(0.042*(D1451-1)+0.2)+0.4,0)</f>
        <v>33</v>
      </c>
      <c r="F1451" s="62">
        <f>ROUNDUP((VLOOKUP(B1451,Sheet1!U:AA,4,FALSE)-2)*(0.042*(D1451-1)+0.2)+0.4,0)</f>
        <v>48</v>
      </c>
      <c r="G1451" s="62">
        <f>ROUNDUP((VLOOKUP(B1451,Sheet1!U:AA,5,FALSE)-2)*(0.042*(D1451-1)+0.2)+0.4,0)</f>
        <v>17</v>
      </c>
      <c r="H1451" s="62">
        <f>ROUNDUP((VLOOKUP(B1451,Sheet1!U:AA,6,FALSE)-2)*(0.042*(D1451-1)+0.2)+0.4,0)</f>
        <v>56</v>
      </c>
      <c r="I1451" s="62">
        <f>ROUNDUP((VLOOKUP(B1451,Sheet1!U:AA,7,FALSE)-2)*(0.042*(D1451-1)+0.2)+0.4,0)</f>
        <v>56</v>
      </c>
      <c r="J1451" s="62">
        <f>E1451*8+F1451*2+G1451*3+H1451*3+I1451*1+VLOOKUP(B1451,Sheet1!AU:AZ,2,FALSE)</f>
        <v>687</v>
      </c>
      <c r="K1451" s="62">
        <f>E1451*1+F1451*2+G1451*2+H1451*2+I1451*10+VLOOKUP(B1451,Sheet1!AU:AZ,3,FALSE)</f>
        <v>898</v>
      </c>
      <c r="L1451" s="62">
        <f>E1451*0.1+F1451*2+G1451*0.2+H1451*0.26+I1451*0.1+VLOOKUP(B1451,Sheet1!AU:AZ,4,FALSE)</f>
        <v>159.86</v>
      </c>
      <c r="M1451" s="62">
        <f>E1451*0.1+F1451*0.2+G1451*2+H1451*0.2+I1451*0.1+VLOOKUP(B1451,Sheet1!AU:AZ,5,FALSE)</f>
        <v>77.7</v>
      </c>
      <c r="N1451" s="62">
        <f>E1451*0.1+F1451*0.2+G1451*0.2+H1451*2+I1451*0.1+VLOOKUP(B1451,Sheet1!AU:AZ,6,FALSE)</f>
        <v>184.9</v>
      </c>
      <c r="O1451" s="62">
        <f t="shared" si="424"/>
        <v>27.9</v>
      </c>
      <c r="P1451" s="62">
        <f t="shared" si="425"/>
        <v>25.5</v>
      </c>
      <c r="R1451" s="9">
        <f t="shared" si="419"/>
        <v>34</v>
      </c>
      <c r="S1451" s="9">
        <f t="shared" si="408"/>
        <v>229.64</v>
      </c>
      <c r="T1451" s="9">
        <f t="shared" si="409"/>
        <v>42.8</v>
      </c>
      <c r="U1451" s="66">
        <f t="shared" si="420"/>
        <v>342</v>
      </c>
      <c r="V1451" s="9">
        <f t="shared" si="421"/>
        <v>410.4</v>
      </c>
      <c r="W1451" s="67">
        <f t="shared" si="422"/>
        <v>266</v>
      </c>
      <c r="Y1451" s="69">
        <f>VLOOKUP(D1451,Sheet2!P:Q,2,FALSE)</f>
        <v>60</v>
      </c>
      <c r="AB1451" s="4" t="str">
        <f>IF('表格编辑 '!D1718="monster","普通","BOSS")</f>
        <v>普通</v>
      </c>
      <c r="AD1451" s="50">
        <f>VLOOKUP(D1451,映射!AK:AL,2,FALSE)</f>
        <v>4</v>
      </c>
      <c r="AE1451" s="50" t="s">
        <v>37</v>
      </c>
      <c r="AF1451" s="4">
        <f>VLOOKUP(AE1451,映射!AN:AO,2,FALSE)</f>
        <v>2</v>
      </c>
      <c r="AG1451" s="50">
        <v>2</v>
      </c>
      <c r="AH1451" s="70">
        <v>1</v>
      </c>
      <c r="AI1451" s="16">
        <f t="shared" si="410"/>
        <v>31150</v>
      </c>
      <c r="AJ1451" s="16">
        <f t="shared" si="411"/>
        <v>10043</v>
      </c>
      <c r="AK1451" s="16">
        <f t="shared" si="412"/>
        <v>34</v>
      </c>
      <c r="AL1451" s="16" t="str">
        <f t="shared" si="413"/>
        <v>丘比特</v>
      </c>
      <c r="AM1451" s="16">
        <f t="shared" si="414"/>
        <v>5472</v>
      </c>
      <c r="AN1451" s="16">
        <f t="shared" si="415"/>
        <v>1374</v>
      </c>
      <c r="AO1451" s="16">
        <f t="shared" si="423"/>
        <v>4098</v>
      </c>
      <c r="AP1451" s="16">
        <f t="shared" si="416"/>
        <v>4785</v>
      </c>
      <c r="AQ1451" s="16">
        <f t="shared" si="417"/>
        <v>1796</v>
      </c>
      <c r="AR1451" s="16">
        <f t="shared" si="418"/>
        <v>240</v>
      </c>
      <c r="AS1451" s="16"/>
      <c r="AT1451" s="16">
        <v>34.6</v>
      </c>
      <c r="AU1451" s="16">
        <v>104.8</v>
      </c>
      <c r="AV1451" s="16">
        <v>26.7</v>
      </c>
      <c r="AW1451" s="16"/>
    </row>
    <row r="1452" spans="1:49">
      <c r="A1452" s="62">
        <f>'表格编辑 '!A1719</f>
        <v>31151</v>
      </c>
      <c r="B1452" s="62">
        <f>'表格编辑 '!B1719</f>
        <v>10043</v>
      </c>
      <c r="C1452" s="62" t="str">
        <f>VLOOKUP(B1452,映射!A:B,2,FALSE)</f>
        <v>丘比特</v>
      </c>
      <c r="D1452" s="62">
        <f>'表格编辑 '!E1719</f>
        <v>34</v>
      </c>
      <c r="E1452" s="62">
        <f>ROUNDUP((VLOOKUP(B1452,Sheet1!U:AA,3,FALSE)-2)*(0.042*(D1452-1)+0.2)+0.4,0)</f>
        <v>33</v>
      </c>
      <c r="F1452" s="62">
        <f>ROUNDUP((VLOOKUP(B1452,Sheet1!U:AA,4,FALSE)-2)*(0.042*(D1452-1)+0.2)+0.4,0)</f>
        <v>48</v>
      </c>
      <c r="G1452" s="62">
        <f>ROUNDUP((VLOOKUP(B1452,Sheet1!U:AA,5,FALSE)-2)*(0.042*(D1452-1)+0.2)+0.4,0)</f>
        <v>17</v>
      </c>
      <c r="H1452" s="62">
        <f>ROUNDUP((VLOOKUP(B1452,Sheet1!U:AA,6,FALSE)-2)*(0.042*(D1452-1)+0.2)+0.4,0)</f>
        <v>56</v>
      </c>
      <c r="I1452" s="62">
        <f>ROUNDUP((VLOOKUP(B1452,Sheet1!U:AA,7,FALSE)-2)*(0.042*(D1452-1)+0.2)+0.4,0)</f>
        <v>56</v>
      </c>
      <c r="J1452" s="62">
        <f>E1452*8+F1452*2+G1452*3+H1452*3+I1452*1+VLOOKUP(B1452,Sheet1!AU:AZ,2,FALSE)</f>
        <v>687</v>
      </c>
      <c r="K1452" s="62">
        <f>E1452*1+F1452*2+G1452*2+H1452*2+I1452*10+VLOOKUP(B1452,Sheet1!AU:AZ,3,FALSE)</f>
        <v>898</v>
      </c>
      <c r="L1452" s="62">
        <f>E1452*0.1+F1452*2+G1452*0.2+H1452*0.26+I1452*0.1+VLOOKUP(B1452,Sheet1!AU:AZ,4,FALSE)</f>
        <v>159.86</v>
      </c>
      <c r="M1452" s="62">
        <f>E1452*0.1+F1452*0.2+G1452*2+H1452*0.2+I1452*0.1+VLOOKUP(B1452,Sheet1!AU:AZ,5,FALSE)</f>
        <v>77.7</v>
      </c>
      <c r="N1452" s="62">
        <f>E1452*0.1+F1452*0.2+G1452*0.2+H1452*2+I1452*0.1+VLOOKUP(B1452,Sheet1!AU:AZ,6,FALSE)</f>
        <v>184.9</v>
      </c>
      <c r="O1452" s="62">
        <f t="shared" si="424"/>
        <v>27.9</v>
      </c>
      <c r="P1452" s="62">
        <f t="shared" si="425"/>
        <v>25.5</v>
      </c>
      <c r="R1452" s="9">
        <f t="shared" si="419"/>
        <v>34</v>
      </c>
      <c r="S1452" s="9">
        <f t="shared" si="408"/>
        <v>229.64</v>
      </c>
      <c r="T1452" s="9">
        <f t="shared" si="409"/>
        <v>42.8</v>
      </c>
      <c r="U1452" s="66">
        <f t="shared" si="420"/>
        <v>342</v>
      </c>
      <c r="V1452" s="9">
        <f t="shared" si="421"/>
        <v>410.4</v>
      </c>
      <c r="W1452" s="67">
        <f t="shared" si="422"/>
        <v>266</v>
      </c>
      <c r="Y1452" s="69">
        <f>VLOOKUP(D1452,Sheet2!P:Q,2,FALSE)</f>
        <v>60</v>
      </c>
      <c r="AB1452" s="4" t="str">
        <f>IF('表格编辑 '!D1719="monster","普通","BOSS")</f>
        <v>普通</v>
      </c>
      <c r="AD1452" s="50">
        <f>VLOOKUP(D1452,映射!AK:AL,2,FALSE)</f>
        <v>4</v>
      </c>
      <c r="AE1452" s="50" t="s">
        <v>37</v>
      </c>
      <c r="AF1452" s="4">
        <f>VLOOKUP(AE1452,映射!AN:AO,2,FALSE)</f>
        <v>2</v>
      </c>
      <c r="AG1452" s="50">
        <v>2</v>
      </c>
      <c r="AH1452" s="70">
        <v>1</v>
      </c>
      <c r="AI1452" s="16">
        <f t="shared" si="410"/>
        <v>31151</v>
      </c>
      <c r="AJ1452" s="16">
        <f t="shared" si="411"/>
        <v>10043</v>
      </c>
      <c r="AK1452" s="16">
        <f t="shared" si="412"/>
        <v>34</v>
      </c>
      <c r="AL1452" s="16" t="str">
        <f t="shared" si="413"/>
        <v>丘比特</v>
      </c>
      <c r="AM1452" s="16">
        <f t="shared" si="414"/>
        <v>5472</v>
      </c>
      <c r="AN1452" s="16">
        <f t="shared" si="415"/>
        <v>1374</v>
      </c>
      <c r="AO1452" s="16">
        <f t="shared" si="423"/>
        <v>4098</v>
      </c>
      <c r="AP1452" s="16">
        <f t="shared" si="416"/>
        <v>4785</v>
      </c>
      <c r="AQ1452" s="16">
        <f t="shared" si="417"/>
        <v>1796</v>
      </c>
      <c r="AR1452" s="16">
        <f t="shared" si="418"/>
        <v>240</v>
      </c>
      <c r="AS1452" s="16"/>
      <c r="AT1452" s="16">
        <v>34.6</v>
      </c>
      <c r="AU1452" s="16">
        <v>104.8</v>
      </c>
      <c r="AV1452" s="16">
        <v>26.7</v>
      </c>
      <c r="AW1452" s="16"/>
    </row>
    <row r="1453" spans="1:49">
      <c r="A1453" s="62">
        <f>'表格编辑 '!A1720</f>
        <v>31152</v>
      </c>
      <c r="B1453" s="62">
        <f>'表格编辑 '!B1720</f>
        <v>10157</v>
      </c>
      <c r="C1453" s="62" t="str">
        <f>VLOOKUP(B1453,映射!A:B,2,FALSE)</f>
        <v>幻歌妖</v>
      </c>
      <c r="D1453" s="62">
        <f>'表格编辑 '!E1720</f>
        <v>34</v>
      </c>
      <c r="E1453" s="62">
        <f>ROUNDUP((VLOOKUP(B1453,Sheet1!U:AA,3,FALSE)-2)*(0.042*(D1453-1)+0.2)+0.4,0)</f>
        <v>37</v>
      </c>
      <c r="F1453" s="62">
        <f>ROUNDUP((VLOOKUP(B1453,Sheet1!U:AA,4,FALSE)-2)*(0.042*(D1453-1)+0.2)+0.4,0)</f>
        <v>42</v>
      </c>
      <c r="G1453" s="62">
        <f>ROUNDUP((VLOOKUP(B1453,Sheet1!U:AA,5,FALSE)-2)*(0.042*(D1453-1)+0.2)+0.4,0)</f>
        <v>45</v>
      </c>
      <c r="H1453" s="62">
        <f>ROUNDUP((VLOOKUP(B1453,Sheet1!U:AA,6,FALSE)-2)*(0.042*(D1453-1)+0.2)+0.4,0)</f>
        <v>74</v>
      </c>
      <c r="I1453" s="62">
        <f>ROUNDUP((VLOOKUP(B1453,Sheet1!U:AA,7,FALSE)-2)*(0.042*(D1453-1)+0.2)+0.4,0)</f>
        <v>28</v>
      </c>
      <c r="J1453" s="62">
        <f>E1453*8+F1453*2+G1453*3+H1453*3+I1453*1+VLOOKUP(B1453,Sheet1!AU:AZ,2,FALSE)</f>
        <v>831</v>
      </c>
      <c r="K1453" s="62">
        <f>E1453*1+F1453*2+G1453*2+H1453*2+I1453*10+VLOOKUP(B1453,Sheet1!AU:AZ,3,FALSE)</f>
        <v>677</v>
      </c>
      <c r="L1453" s="62">
        <f>E1453*0.1+F1453*2+G1453*0.2+H1453*0.26+I1453*0.1+VLOOKUP(B1453,Sheet1!AU:AZ,4,FALSE)</f>
        <v>155.74</v>
      </c>
      <c r="M1453" s="62">
        <f>E1453*0.1+F1453*0.2+G1453*2+H1453*0.2+I1453*0.1+VLOOKUP(B1453,Sheet1!AU:AZ,5,FALSE)</f>
        <v>158.7</v>
      </c>
      <c r="N1453" s="62">
        <f>E1453*0.1+F1453*0.2+G1453*0.2+H1453*2+I1453*0.1+VLOOKUP(B1453,Sheet1!AU:AZ,6,FALSE)</f>
        <v>242.9</v>
      </c>
      <c r="O1453" s="62">
        <f t="shared" si="424"/>
        <v>8.7</v>
      </c>
      <c r="P1453" s="62">
        <f t="shared" si="425"/>
        <v>32.9</v>
      </c>
      <c r="R1453" s="9">
        <f t="shared" si="419"/>
        <v>34</v>
      </c>
      <c r="S1453" s="9">
        <f t="shared" si="408"/>
        <v>229.64</v>
      </c>
      <c r="T1453" s="9">
        <f t="shared" si="409"/>
        <v>42.8</v>
      </c>
      <c r="U1453" s="66">
        <f t="shared" si="420"/>
        <v>224</v>
      </c>
      <c r="V1453" s="9">
        <f t="shared" si="421"/>
        <v>268.8</v>
      </c>
      <c r="W1453" s="67">
        <f t="shared" si="422"/>
        <v>257</v>
      </c>
      <c r="Y1453" s="69">
        <f>VLOOKUP(D1453,Sheet2!P:Q,2,FALSE)</f>
        <v>60</v>
      </c>
      <c r="AB1453" s="4" t="str">
        <f>IF('表格编辑 '!D1720="monster","普通","BOSS")</f>
        <v>普通</v>
      </c>
      <c r="AD1453" s="50">
        <f>VLOOKUP(D1453,映射!AK:AL,2,FALSE)</f>
        <v>4</v>
      </c>
      <c r="AE1453" s="50" t="s">
        <v>37</v>
      </c>
      <c r="AF1453" s="4">
        <f>VLOOKUP(AE1453,映射!AN:AO,2,FALSE)</f>
        <v>2</v>
      </c>
      <c r="AG1453" s="50">
        <v>2</v>
      </c>
      <c r="AH1453" s="70">
        <v>1</v>
      </c>
      <c r="AI1453" s="16">
        <f t="shared" si="410"/>
        <v>31152</v>
      </c>
      <c r="AJ1453" s="16">
        <f t="shared" si="411"/>
        <v>10157</v>
      </c>
      <c r="AK1453" s="16">
        <f t="shared" si="412"/>
        <v>34</v>
      </c>
      <c r="AL1453" s="16" t="str">
        <f t="shared" si="413"/>
        <v>幻歌妖</v>
      </c>
      <c r="AM1453" s="16">
        <f t="shared" si="414"/>
        <v>3584</v>
      </c>
      <c r="AN1453" s="16">
        <f t="shared" si="415"/>
        <v>1662</v>
      </c>
      <c r="AO1453" s="16">
        <f t="shared" si="423"/>
        <v>1922</v>
      </c>
      <c r="AP1453" s="16">
        <f t="shared" si="416"/>
        <v>2753</v>
      </c>
      <c r="AQ1453" s="16">
        <f t="shared" si="417"/>
        <v>1354</v>
      </c>
      <c r="AR1453" s="16">
        <f t="shared" si="418"/>
        <v>234</v>
      </c>
      <c r="AS1453" s="16"/>
      <c r="AT1453" s="16">
        <v>65.9</v>
      </c>
      <c r="AU1453" s="16">
        <v>107.3</v>
      </c>
      <c r="AV1453" s="16">
        <v>10.9</v>
      </c>
      <c r="AW1453" s="16"/>
    </row>
    <row r="1454" spans="1:49">
      <c r="A1454" s="62">
        <f>'表格编辑 '!A1721</f>
        <v>31153</v>
      </c>
      <c r="B1454" s="62">
        <f>'表格编辑 '!B1721</f>
        <v>10124</v>
      </c>
      <c r="C1454" s="62" t="str">
        <f>VLOOKUP(B1454,映射!A:B,2,FALSE)</f>
        <v>石怪</v>
      </c>
      <c r="D1454" s="62">
        <f>'表格编辑 '!E1721</f>
        <v>34</v>
      </c>
      <c r="E1454" s="62">
        <f>ROUNDUP((VLOOKUP(B1454,Sheet1!U:AA,3,FALSE)-2)*(0.042*(D1454-1)+0.2)+0.4,0)</f>
        <v>22</v>
      </c>
      <c r="F1454" s="62">
        <f>ROUNDUP((VLOOKUP(B1454,Sheet1!U:AA,4,FALSE)-2)*(0.042*(D1454-1)+0.2)+0.4,0)</f>
        <v>58</v>
      </c>
      <c r="G1454" s="62">
        <f>ROUNDUP((VLOOKUP(B1454,Sheet1!U:AA,5,FALSE)-2)*(0.042*(D1454-1)+0.2)+0.4,0)</f>
        <v>66</v>
      </c>
      <c r="H1454" s="62">
        <f>ROUNDUP((VLOOKUP(B1454,Sheet1!U:AA,6,FALSE)-2)*(0.042*(D1454-1)+0.2)+0.4,0)</f>
        <v>23</v>
      </c>
      <c r="I1454" s="62">
        <f>ROUNDUP((VLOOKUP(B1454,Sheet1!U:AA,7,FALSE)-2)*(0.042*(D1454-1)+0.2)+0.4,0)</f>
        <v>18</v>
      </c>
      <c r="J1454" s="62">
        <f>E1454*8+F1454*2+G1454*3+H1454*3+I1454*1+VLOOKUP(B1454,Sheet1!AU:AZ,2,FALSE)</f>
        <v>610</v>
      </c>
      <c r="K1454" s="62">
        <f>E1454*1+F1454*2+G1454*2+H1454*2+I1454*10+VLOOKUP(B1454,Sheet1!AU:AZ,3,FALSE)</f>
        <v>517</v>
      </c>
      <c r="L1454" s="62">
        <f>E1454*0.1+F1454*2+G1454*0.2+H1454*0.26+I1454*0.1+VLOOKUP(B1454,Sheet1!AU:AZ,4,FALSE)</f>
        <v>180.18</v>
      </c>
      <c r="M1454" s="62">
        <f>E1454*0.1+F1454*0.2+G1454*2+H1454*0.2+I1454*0.1+VLOOKUP(B1454,Sheet1!AU:AZ,5,FALSE)</f>
        <v>199.2</v>
      </c>
      <c r="N1454" s="62">
        <f>E1454*0.1+F1454*0.2+G1454*0.2+H1454*2+I1454*0.1+VLOOKUP(B1454,Sheet1!AU:AZ,6,FALSE)</f>
        <v>98.8</v>
      </c>
      <c r="O1454" s="62">
        <f t="shared" si="424"/>
        <v>12.9</v>
      </c>
      <c r="P1454" s="62">
        <f t="shared" si="425"/>
        <v>8</v>
      </c>
      <c r="R1454" s="9">
        <f t="shared" si="419"/>
        <v>34</v>
      </c>
      <c r="S1454" s="9">
        <f t="shared" si="408"/>
        <v>229.64</v>
      </c>
      <c r="T1454" s="9">
        <f t="shared" si="409"/>
        <v>42.8</v>
      </c>
      <c r="U1454" s="66">
        <f t="shared" si="420"/>
        <v>191</v>
      </c>
      <c r="V1454" s="9">
        <f t="shared" si="421"/>
        <v>229.2</v>
      </c>
      <c r="W1454" s="67">
        <f t="shared" si="422"/>
        <v>316</v>
      </c>
      <c r="Y1454" s="69">
        <f>VLOOKUP(D1454,Sheet2!P:Q,2,FALSE)</f>
        <v>60</v>
      </c>
      <c r="AB1454" s="4" t="str">
        <f>IF('表格编辑 '!D1721="monster","普通","BOSS")</f>
        <v>普通</v>
      </c>
      <c r="AD1454" s="50">
        <f>VLOOKUP(D1454,映射!AK:AL,2,FALSE)</f>
        <v>4</v>
      </c>
      <c r="AE1454" s="50" t="s">
        <v>37</v>
      </c>
      <c r="AF1454" s="4">
        <f>VLOOKUP(AE1454,映射!AN:AO,2,FALSE)</f>
        <v>2</v>
      </c>
      <c r="AG1454" s="50">
        <v>2</v>
      </c>
      <c r="AH1454" s="70">
        <v>1</v>
      </c>
      <c r="AI1454" s="16">
        <f t="shared" si="410"/>
        <v>31153</v>
      </c>
      <c r="AJ1454" s="16">
        <f t="shared" si="411"/>
        <v>10124</v>
      </c>
      <c r="AK1454" s="16">
        <f t="shared" si="412"/>
        <v>34</v>
      </c>
      <c r="AL1454" s="16" t="str">
        <f t="shared" si="413"/>
        <v>石怪</v>
      </c>
      <c r="AM1454" s="16">
        <f t="shared" si="414"/>
        <v>3056</v>
      </c>
      <c r="AN1454" s="16">
        <f t="shared" si="415"/>
        <v>1220</v>
      </c>
      <c r="AO1454" s="16">
        <f t="shared" si="423"/>
        <v>1836</v>
      </c>
      <c r="AP1454" s="16">
        <f t="shared" si="416"/>
        <v>2446</v>
      </c>
      <c r="AQ1454" s="16">
        <f t="shared" si="417"/>
        <v>1034</v>
      </c>
      <c r="AR1454" s="16">
        <f t="shared" si="418"/>
        <v>271</v>
      </c>
      <c r="AS1454" s="16"/>
      <c r="AT1454" s="16">
        <v>121.9</v>
      </c>
      <c r="AU1454" s="16">
        <v>35.5</v>
      </c>
      <c r="AV1454" s="16">
        <v>12.1</v>
      </c>
      <c r="AW1454" s="16"/>
    </row>
    <row r="1455" spans="1:49">
      <c r="A1455" s="62">
        <f>'表格编辑 '!A1722</f>
        <v>31154</v>
      </c>
      <c r="B1455" s="62">
        <f>'表格编辑 '!B1722</f>
        <v>10047</v>
      </c>
      <c r="C1455" s="62" t="str">
        <f>VLOOKUP(B1455,映射!A:B,2,FALSE)</f>
        <v>恶魔</v>
      </c>
      <c r="D1455" s="62">
        <f>'表格编辑 '!E1722</f>
        <v>34</v>
      </c>
      <c r="E1455" s="62">
        <f>ROUNDUP((VLOOKUP(B1455,Sheet1!U:AA,3,FALSE)-2)*(0.042*(D1455-1)+0.2)+0.4,0)</f>
        <v>14</v>
      </c>
      <c r="F1455" s="62">
        <f>ROUNDUP((VLOOKUP(B1455,Sheet1!U:AA,4,FALSE)-2)*(0.042*(D1455-1)+0.2)+0.4,0)</f>
        <v>41</v>
      </c>
      <c r="G1455" s="62">
        <f>ROUNDUP((VLOOKUP(B1455,Sheet1!U:AA,5,FALSE)-2)*(0.042*(D1455-1)+0.2)+0.4,0)</f>
        <v>39</v>
      </c>
      <c r="H1455" s="62">
        <f>ROUNDUP((VLOOKUP(B1455,Sheet1!U:AA,6,FALSE)-2)*(0.042*(D1455-1)+0.2)+0.4,0)</f>
        <v>39</v>
      </c>
      <c r="I1455" s="62">
        <f>ROUNDUP((VLOOKUP(B1455,Sheet1!U:AA,7,FALSE)-2)*(0.042*(D1455-1)+0.2)+0.4,0)</f>
        <v>47</v>
      </c>
      <c r="J1455" s="62">
        <f>E1455*8+F1455*2+G1455*3+H1455*3+I1455*1+VLOOKUP(B1455,Sheet1!AU:AZ,2,FALSE)</f>
        <v>495</v>
      </c>
      <c r="K1455" s="62">
        <f>E1455*1+F1455*2+G1455*2+H1455*2+I1455*10+VLOOKUP(B1455,Sheet1!AU:AZ,3,FALSE)</f>
        <v>742</v>
      </c>
      <c r="L1455" s="62">
        <f>E1455*0.1+F1455*2+G1455*0.2+H1455*0.26+I1455*0.1+VLOOKUP(B1455,Sheet1!AU:AZ,4,FALSE)</f>
        <v>126.04</v>
      </c>
      <c r="M1455" s="62">
        <f>E1455*0.1+F1455*0.2+G1455*2+H1455*0.2+I1455*0.1+VLOOKUP(B1455,Sheet1!AU:AZ,5,FALSE)</f>
        <v>120.1</v>
      </c>
      <c r="N1455" s="62">
        <f>E1455*0.1+F1455*0.2+G1455*0.2+H1455*2+I1455*0.1+VLOOKUP(B1455,Sheet1!AU:AZ,6,FALSE)</f>
        <v>120.1</v>
      </c>
      <c r="O1455" s="62">
        <f t="shared" si="424"/>
        <v>33.2</v>
      </c>
      <c r="P1455" s="62">
        <f t="shared" si="425"/>
        <v>6.3</v>
      </c>
      <c r="R1455" s="9">
        <f t="shared" si="419"/>
        <v>34</v>
      </c>
      <c r="S1455" s="9">
        <f t="shared" si="408"/>
        <v>229.64</v>
      </c>
      <c r="T1455" s="9">
        <f t="shared" si="409"/>
        <v>42.8</v>
      </c>
      <c r="U1455" s="66">
        <f t="shared" si="420"/>
        <v>268</v>
      </c>
      <c r="V1455" s="9">
        <f t="shared" si="421"/>
        <v>321.6</v>
      </c>
      <c r="W1455" s="67">
        <f t="shared" si="422"/>
        <v>188</v>
      </c>
      <c r="Y1455" s="69">
        <f>VLOOKUP(D1455,Sheet2!P:Q,2,FALSE)</f>
        <v>60</v>
      </c>
      <c r="AB1455" s="4" t="str">
        <f>IF('表格编辑 '!D1722="monster","普通","BOSS")</f>
        <v>普通</v>
      </c>
      <c r="AD1455" s="50">
        <f>VLOOKUP(D1455,映射!AK:AL,2,FALSE)</f>
        <v>4</v>
      </c>
      <c r="AE1455" s="50" t="s">
        <v>37</v>
      </c>
      <c r="AF1455" s="4">
        <f>VLOOKUP(AE1455,映射!AN:AO,2,FALSE)</f>
        <v>2</v>
      </c>
      <c r="AG1455" s="50">
        <v>2</v>
      </c>
      <c r="AH1455" s="70">
        <v>1</v>
      </c>
      <c r="AI1455" s="16">
        <f t="shared" si="410"/>
        <v>31154</v>
      </c>
      <c r="AJ1455" s="16">
        <f t="shared" si="411"/>
        <v>10047</v>
      </c>
      <c r="AK1455" s="16">
        <f t="shared" si="412"/>
        <v>34</v>
      </c>
      <c r="AL1455" s="16" t="str">
        <f t="shared" si="413"/>
        <v>恶魔</v>
      </c>
      <c r="AM1455" s="16">
        <f t="shared" si="414"/>
        <v>4288</v>
      </c>
      <c r="AN1455" s="16">
        <f t="shared" si="415"/>
        <v>990</v>
      </c>
      <c r="AO1455" s="16">
        <f t="shared" si="423"/>
        <v>3298</v>
      </c>
      <c r="AP1455" s="16">
        <f t="shared" si="416"/>
        <v>3793</v>
      </c>
      <c r="AQ1455" s="16">
        <f t="shared" si="417"/>
        <v>1484</v>
      </c>
      <c r="AR1455" s="16">
        <f t="shared" si="418"/>
        <v>190</v>
      </c>
      <c r="AS1455" s="16"/>
      <c r="AT1455" s="16">
        <v>81.9</v>
      </c>
      <c r="AU1455" s="16">
        <v>81.9</v>
      </c>
      <c r="AV1455" s="16">
        <v>27</v>
      </c>
      <c r="AW1455" s="16"/>
    </row>
    <row r="1456" spans="1:49">
      <c r="A1456" s="62">
        <f>'表格编辑 '!A1723</f>
        <v>31155</v>
      </c>
      <c r="B1456" s="62">
        <f>'表格编辑 '!B1723</f>
        <v>10117</v>
      </c>
      <c r="C1456" s="62" t="str">
        <f>VLOOKUP(B1456,映射!A:B,2,FALSE)</f>
        <v>吓人箱</v>
      </c>
      <c r="D1456" s="62">
        <f>'表格编辑 '!E1723</f>
        <v>34</v>
      </c>
      <c r="E1456" s="62">
        <f>ROUNDUP((VLOOKUP(B1456,Sheet1!U:AA,3,FALSE)-2)*(0.042*(D1456-1)+0.2)+0.4,0)</f>
        <v>15</v>
      </c>
      <c r="F1456" s="62">
        <f>ROUNDUP((VLOOKUP(B1456,Sheet1!U:AA,4,FALSE)-2)*(0.042*(D1456-1)+0.2)+0.4,0)</f>
        <v>39</v>
      </c>
      <c r="G1456" s="62">
        <f>ROUNDUP((VLOOKUP(B1456,Sheet1!U:AA,5,FALSE)-2)*(0.042*(D1456-1)+0.2)+0.4,0)</f>
        <v>39</v>
      </c>
      <c r="H1456" s="62">
        <f>ROUNDUP((VLOOKUP(B1456,Sheet1!U:AA,6,FALSE)-2)*(0.042*(D1456-1)+0.2)+0.4,0)</f>
        <v>15</v>
      </c>
      <c r="I1456" s="62">
        <f>ROUNDUP((VLOOKUP(B1456,Sheet1!U:AA,7,FALSE)-2)*(0.042*(D1456-1)+0.2)+0.4,0)</f>
        <v>47</v>
      </c>
      <c r="J1456" s="62">
        <f>E1456*8+F1456*2+G1456*3+H1456*3+I1456*1+VLOOKUP(B1456,Sheet1!AU:AZ,2,FALSE)</f>
        <v>427</v>
      </c>
      <c r="K1456" s="62">
        <f>E1456*1+F1456*2+G1456*2+H1456*2+I1456*10+VLOOKUP(B1456,Sheet1!AU:AZ,3,FALSE)</f>
        <v>691</v>
      </c>
      <c r="L1456" s="62">
        <f>E1456*0.1+F1456*2+G1456*0.2+H1456*0.26+I1456*0.1+VLOOKUP(B1456,Sheet1!AU:AZ,4,FALSE)</f>
        <v>115.9</v>
      </c>
      <c r="M1456" s="62">
        <f>E1456*0.1+F1456*0.2+G1456*2+H1456*0.2+I1456*0.1+VLOOKUP(B1456,Sheet1!AU:AZ,5,FALSE)</f>
        <v>115</v>
      </c>
      <c r="N1456" s="62">
        <f>E1456*0.1+F1456*0.2+G1456*0.2+H1456*2+I1456*0.1+VLOOKUP(B1456,Sheet1!AU:AZ,6,FALSE)</f>
        <v>71.8</v>
      </c>
      <c r="O1456" s="62">
        <f t="shared" si="424"/>
        <v>35.5</v>
      </c>
      <c r="P1456" s="62">
        <f t="shared" si="425"/>
        <v>2.5</v>
      </c>
      <c r="R1456" s="9">
        <f t="shared" si="419"/>
        <v>34</v>
      </c>
      <c r="S1456" s="9">
        <f t="shared" si="408"/>
        <v>229.64</v>
      </c>
      <c r="T1456" s="9">
        <f t="shared" si="409"/>
        <v>42.8</v>
      </c>
      <c r="U1456" s="66">
        <f t="shared" si="420"/>
        <v>275</v>
      </c>
      <c r="V1456" s="9">
        <f t="shared" si="421"/>
        <v>330</v>
      </c>
      <c r="W1456" s="67">
        <f t="shared" si="422"/>
        <v>165</v>
      </c>
      <c r="Y1456" s="69">
        <f>VLOOKUP(D1456,Sheet2!P:Q,2,FALSE)</f>
        <v>60</v>
      </c>
      <c r="AB1456" s="4" t="str">
        <f>IF('表格编辑 '!D1723="monster","普通","BOSS")</f>
        <v>普通</v>
      </c>
      <c r="AD1456" s="50">
        <f>VLOOKUP(D1456,映射!AK:AL,2,FALSE)</f>
        <v>4</v>
      </c>
      <c r="AE1456" s="50" t="s">
        <v>37</v>
      </c>
      <c r="AF1456" s="4">
        <f>VLOOKUP(AE1456,映射!AN:AO,2,FALSE)</f>
        <v>2</v>
      </c>
      <c r="AG1456" s="50">
        <v>2</v>
      </c>
      <c r="AH1456" s="70">
        <v>1</v>
      </c>
      <c r="AI1456" s="16">
        <f t="shared" si="410"/>
        <v>31155</v>
      </c>
      <c r="AJ1456" s="16">
        <f t="shared" si="411"/>
        <v>10117</v>
      </c>
      <c r="AK1456" s="16">
        <f t="shared" si="412"/>
        <v>34</v>
      </c>
      <c r="AL1456" s="16" t="str">
        <f t="shared" si="413"/>
        <v>吓人箱</v>
      </c>
      <c r="AM1456" s="16">
        <f t="shared" si="414"/>
        <v>4400</v>
      </c>
      <c r="AN1456" s="16">
        <f t="shared" si="415"/>
        <v>854</v>
      </c>
      <c r="AO1456" s="16">
        <f t="shared" si="423"/>
        <v>3546</v>
      </c>
      <c r="AP1456" s="16">
        <f t="shared" si="416"/>
        <v>3973</v>
      </c>
      <c r="AQ1456" s="16">
        <f t="shared" si="417"/>
        <v>1382</v>
      </c>
      <c r="AR1456" s="16">
        <f t="shared" si="418"/>
        <v>174</v>
      </c>
      <c r="AS1456" s="16"/>
      <c r="AT1456" s="16">
        <v>78.1</v>
      </c>
      <c r="AU1456" s="16">
        <v>43.9</v>
      </c>
      <c r="AV1456" s="16">
        <v>28.4</v>
      </c>
      <c r="AW1456" s="16"/>
    </row>
    <row r="1457" spans="1:49">
      <c r="A1457" s="62">
        <f>'表格编辑 '!A1724</f>
        <v>31156</v>
      </c>
      <c r="B1457" s="62">
        <f>'表格编辑 '!B1724</f>
        <v>10152</v>
      </c>
      <c r="C1457" s="62" t="str">
        <f>VLOOKUP(B1457,映射!A:B,2,FALSE)</f>
        <v>盗贼</v>
      </c>
      <c r="D1457" s="62">
        <f>'表格编辑 '!E1724</f>
        <v>34</v>
      </c>
      <c r="E1457" s="62">
        <f>ROUNDUP((VLOOKUP(B1457,Sheet1!U:AA,3,FALSE)-2)*(0.042*(D1457-1)+0.2)+0.4,0)</f>
        <v>34</v>
      </c>
      <c r="F1457" s="62">
        <f>ROUNDUP((VLOOKUP(B1457,Sheet1!U:AA,4,FALSE)-2)*(0.042*(D1457-1)+0.2)+0.4,0)</f>
        <v>42</v>
      </c>
      <c r="G1457" s="62">
        <f>ROUNDUP((VLOOKUP(B1457,Sheet1!U:AA,5,FALSE)-2)*(0.042*(D1457-1)+0.2)+0.4,0)</f>
        <v>36</v>
      </c>
      <c r="H1457" s="62">
        <f>ROUNDUP((VLOOKUP(B1457,Sheet1!U:AA,6,FALSE)-2)*(0.042*(D1457-1)+0.2)+0.4,0)</f>
        <v>53</v>
      </c>
      <c r="I1457" s="62">
        <f>ROUNDUP((VLOOKUP(B1457,Sheet1!U:AA,7,FALSE)-2)*(0.042*(D1457-1)+0.2)+0.4,0)</f>
        <v>17</v>
      </c>
      <c r="J1457" s="62">
        <f>E1457*8+F1457*2+G1457*3+H1457*3+I1457*1+VLOOKUP(B1457,Sheet1!AU:AZ,2,FALSE)</f>
        <v>691</v>
      </c>
      <c r="K1457" s="62">
        <f>E1457*1+F1457*2+G1457*2+H1457*2+I1457*10+VLOOKUP(B1457,Sheet1!AU:AZ,3,FALSE)</f>
        <v>486</v>
      </c>
      <c r="L1457" s="62">
        <f>E1457*0.1+F1457*2+G1457*0.2+H1457*0.26+I1457*0.1+VLOOKUP(B1457,Sheet1!AU:AZ,4,FALSE)</f>
        <v>141.08</v>
      </c>
      <c r="M1457" s="62">
        <f>E1457*0.1+F1457*0.2+G1457*2+H1457*0.2+I1457*0.1+VLOOKUP(B1457,Sheet1!AU:AZ,5,FALSE)</f>
        <v>123.1</v>
      </c>
      <c r="N1457" s="62">
        <f>E1457*0.1+F1457*0.2+G1457*0.2+H1457*2+I1457*0.1+VLOOKUP(B1457,Sheet1!AU:AZ,6,FALSE)</f>
        <v>180.7</v>
      </c>
      <c r="O1457" s="62">
        <f t="shared" si="424"/>
        <v>1.1</v>
      </c>
      <c r="P1457" s="62">
        <f t="shared" si="425"/>
        <v>28.3</v>
      </c>
      <c r="R1457" s="9">
        <f t="shared" si="419"/>
        <v>34</v>
      </c>
      <c r="S1457" s="9">
        <f t="shared" si="408"/>
        <v>229.64</v>
      </c>
      <c r="T1457" s="9">
        <f t="shared" si="409"/>
        <v>42.8</v>
      </c>
      <c r="U1457" s="66">
        <f t="shared" si="420"/>
        <v>264</v>
      </c>
      <c r="V1457" s="9">
        <f t="shared" si="421"/>
        <v>316.8</v>
      </c>
      <c r="W1457" s="67">
        <f t="shared" si="422"/>
        <v>222</v>
      </c>
      <c r="Y1457" s="69">
        <f>VLOOKUP(D1457,Sheet2!P:Q,2,FALSE)</f>
        <v>60</v>
      </c>
      <c r="AB1457" s="4" t="str">
        <f>IF('表格编辑 '!D1724="monster","普通","BOSS")</f>
        <v>普通</v>
      </c>
      <c r="AD1457" s="50">
        <f>VLOOKUP(D1457,映射!AK:AL,2,FALSE)</f>
        <v>4</v>
      </c>
      <c r="AE1457" s="50" t="s">
        <v>37</v>
      </c>
      <c r="AF1457" s="4">
        <f>VLOOKUP(AE1457,映射!AN:AO,2,FALSE)</f>
        <v>2</v>
      </c>
      <c r="AG1457" s="50">
        <v>2</v>
      </c>
      <c r="AH1457" s="70">
        <v>1</v>
      </c>
      <c r="AI1457" s="16">
        <f t="shared" si="410"/>
        <v>31156</v>
      </c>
      <c r="AJ1457" s="16">
        <f t="shared" si="411"/>
        <v>10152</v>
      </c>
      <c r="AK1457" s="16">
        <f t="shared" si="412"/>
        <v>34</v>
      </c>
      <c r="AL1457" s="16" t="str">
        <f t="shared" si="413"/>
        <v>盗贼</v>
      </c>
      <c r="AM1457" s="16">
        <f t="shared" si="414"/>
        <v>4224</v>
      </c>
      <c r="AN1457" s="16">
        <f t="shared" si="415"/>
        <v>1382</v>
      </c>
      <c r="AO1457" s="16">
        <f t="shared" si="423"/>
        <v>2842</v>
      </c>
      <c r="AP1457" s="16">
        <f t="shared" si="416"/>
        <v>3533</v>
      </c>
      <c r="AQ1457" s="16">
        <f t="shared" si="417"/>
        <v>972</v>
      </c>
      <c r="AR1457" s="16">
        <f t="shared" si="418"/>
        <v>212</v>
      </c>
      <c r="AS1457" s="16"/>
      <c r="AT1457" s="16">
        <v>69</v>
      </c>
      <c r="AU1457" s="16">
        <v>96</v>
      </c>
      <c r="AV1457" s="16">
        <v>0.4</v>
      </c>
      <c r="AW1457" s="16"/>
    </row>
    <row r="1458" spans="1:49">
      <c r="A1458" s="62">
        <f>'表格编辑 '!A1725</f>
        <v>31157</v>
      </c>
      <c r="B1458" s="62">
        <f>'表格编辑 '!B1725</f>
        <v>10061</v>
      </c>
      <c r="C1458" s="62" t="str">
        <f>VLOOKUP(B1458,映射!A:B,2,FALSE)</f>
        <v>黄蝎</v>
      </c>
      <c r="D1458" s="62">
        <f>'表格编辑 '!E1725</f>
        <v>39</v>
      </c>
      <c r="E1458" s="62">
        <f>ROUNDUP((VLOOKUP(B1458,Sheet1!U:AA,3,FALSE)-2)*(0.042*(D1458-1)+0.2)+0.4,0)</f>
        <v>33</v>
      </c>
      <c r="F1458" s="62">
        <f>ROUNDUP((VLOOKUP(B1458,Sheet1!U:AA,4,FALSE)-2)*(0.042*(D1458-1)+0.2)+0.4,0)</f>
        <v>51</v>
      </c>
      <c r="G1458" s="62">
        <f>ROUNDUP((VLOOKUP(B1458,Sheet1!U:AA,5,FALSE)-2)*(0.042*(D1458-1)+0.2)+0.4,0)</f>
        <v>75</v>
      </c>
      <c r="H1458" s="62">
        <f>ROUNDUP((VLOOKUP(B1458,Sheet1!U:AA,6,FALSE)-2)*(0.042*(D1458-1)+0.2)+0.4,0)</f>
        <v>19</v>
      </c>
      <c r="I1458" s="62">
        <f>ROUNDUP((VLOOKUP(B1458,Sheet1!U:AA,7,FALSE)-2)*(0.042*(D1458-1)+0.2)+0.4,0)</f>
        <v>15</v>
      </c>
      <c r="J1458" s="62">
        <f>E1458*8+F1458*2+G1458*3+H1458*3+I1458*1+VLOOKUP(B1458,Sheet1!AU:AZ,2,FALSE)</f>
        <v>704</v>
      </c>
      <c r="K1458" s="62">
        <f>E1458*1+F1458*2+G1458*2+H1458*2+I1458*10+VLOOKUP(B1458,Sheet1!AU:AZ,3,FALSE)</f>
        <v>489</v>
      </c>
      <c r="L1458" s="62">
        <f>E1458*0.1+F1458*2+G1458*0.2+H1458*0.26+I1458*0.1+VLOOKUP(B1458,Sheet1!AU:AZ,4,FALSE)</f>
        <v>157.74</v>
      </c>
      <c r="M1458" s="62">
        <f>E1458*0.1+F1458*0.2+G1458*2+H1458*0.2+I1458*0.1+VLOOKUP(B1458,Sheet1!AU:AZ,5,FALSE)</f>
        <v>213.8</v>
      </c>
      <c r="N1458" s="62">
        <f>E1458*0.1+F1458*0.2+G1458*0.2+H1458*2+I1458*0.1+VLOOKUP(B1458,Sheet1!AU:AZ,6,FALSE)</f>
        <v>86</v>
      </c>
      <c r="O1458" s="62">
        <f t="shared" si="424"/>
        <v>10.1</v>
      </c>
      <c r="P1458" s="62">
        <f t="shared" si="425"/>
        <v>16.1</v>
      </c>
      <c r="R1458" s="9">
        <f t="shared" si="419"/>
        <v>39</v>
      </c>
      <c r="S1458" s="9">
        <f t="shared" si="408"/>
        <v>252.24</v>
      </c>
      <c r="T1458" s="9">
        <f t="shared" si="409"/>
        <v>46.8</v>
      </c>
      <c r="U1458" s="66">
        <f t="shared" si="420"/>
        <v>214</v>
      </c>
      <c r="V1458" s="9">
        <f t="shared" si="421"/>
        <v>256.8</v>
      </c>
      <c r="W1458" s="67">
        <f t="shared" si="422"/>
        <v>251</v>
      </c>
      <c r="Y1458" s="69">
        <f>VLOOKUP(D1458,Sheet2!P:Q,2,FALSE)</f>
        <v>60</v>
      </c>
      <c r="AB1458" s="4" t="str">
        <f>IF('表格编辑 '!D1725="monster","普通","BOSS")</f>
        <v>普通</v>
      </c>
      <c r="AD1458" s="50">
        <f>VLOOKUP(D1458,映射!AK:AL,2,FALSE)</f>
        <v>4</v>
      </c>
      <c r="AE1458" s="50" t="s">
        <v>37</v>
      </c>
      <c r="AF1458" s="4">
        <f>VLOOKUP(AE1458,映射!AN:AO,2,FALSE)</f>
        <v>2</v>
      </c>
      <c r="AG1458" s="50">
        <v>2</v>
      </c>
      <c r="AH1458" s="70">
        <v>1</v>
      </c>
      <c r="AI1458" s="16">
        <f t="shared" si="410"/>
        <v>31157</v>
      </c>
      <c r="AJ1458" s="16">
        <f t="shared" si="411"/>
        <v>10061</v>
      </c>
      <c r="AK1458" s="16">
        <f t="shared" si="412"/>
        <v>39</v>
      </c>
      <c r="AL1458" s="16" t="str">
        <f t="shared" si="413"/>
        <v>黄蝎</v>
      </c>
      <c r="AM1458" s="16">
        <f t="shared" si="414"/>
        <v>3424</v>
      </c>
      <c r="AN1458" s="16">
        <f t="shared" si="415"/>
        <v>1408</v>
      </c>
      <c r="AO1458" s="16">
        <f t="shared" si="423"/>
        <v>2016</v>
      </c>
      <c r="AP1458" s="16">
        <f t="shared" si="416"/>
        <v>2720</v>
      </c>
      <c r="AQ1458" s="16">
        <f t="shared" si="417"/>
        <v>978</v>
      </c>
      <c r="AR1458" s="16">
        <f t="shared" si="418"/>
        <v>237</v>
      </c>
      <c r="AS1458" s="16"/>
      <c r="AT1458" s="16">
        <v>139.9</v>
      </c>
      <c r="AU1458" s="16">
        <v>57.1</v>
      </c>
      <c r="AV1458" s="16">
        <v>8.5</v>
      </c>
      <c r="AW1458" s="16"/>
    </row>
    <row r="1459" spans="1:49">
      <c r="A1459" s="62">
        <f>'表格编辑 '!A1726</f>
        <v>31158</v>
      </c>
      <c r="B1459" s="62">
        <f>'表格编辑 '!B1726</f>
        <v>10079</v>
      </c>
      <c r="C1459" s="62" t="str">
        <f>VLOOKUP(B1459,映射!A:B,2,FALSE)</f>
        <v>黄金树精</v>
      </c>
      <c r="D1459" s="62">
        <f>'表格编辑 '!E1726</f>
        <v>39</v>
      </c>
      <c r="E1459" s="62">
        <f>ROUNDUP((VLOOKUP(B1459,Sheet1!U:AA,3,FALSE)-2)*(0.042*(D1459-1)+0.2)+0.4,0)</f>
        <v>66</v>
      </c>
      <c r="F1459" s="62">
        <f>ROUNDUP((VLOOKUP(B1459,Sheet1!U:AA,4,FALSE)-2)*(0.042*(D1459-1)+0.2)+0.4,0)</f>
        <v>37</v>
      </c>
      <c r="G1459" s="62">
        <f>ROUNDUP((VLOOKUP(B1459,Sheet1!U:AA,5,FALSE)-2)*(0.042*(D1459-1)+0.2)+0.4,0)</f>
        <v>48</v>
      </c>
      <c r="H1459" s="62">
        <f>ROUNDUP((VLOOKUP(B1459,Sheet1!U:AA,6,FALSE)-2)*(0.042*(D1459-1)+0.2)+0.4,0)</f>
        <v>15</v>
      </c>
      <c r="I1459" s="62">
        <f>ROUNDUP((VLOOKUP(B1459,Sheet1!U:AA,7,FALSE)-2)*(0.042*(D1459-1)+0.2)+0.4,0)</f>
        <v>28</v>
      </c>
      <c r="J1459" s="62">
        <f>E1459*8+F1459*2+G1459*3+H1459*3+I1459*1+VLOOKUP(B1459,Sheet1!AU:AZ,2,FALSE)</f>
        <v>839</v>
      </c>
      <c r="K1459" s="62">
        <f>E1459*1+F1459*2+G1459*2+H1459*2+I1459*10+VLOOKUP(B1459,Sheet1!AU:AZ,3,FALSE)</f>
        <v>566</v>
      </c>
      <c r="L1459" s="62">
        <f>E1459*0.1+F1459*2+G1459*0.2+H1459*0.26+I1459*0.1+VLOOKUP(B1459,Sheet1!AU:AZ,4,FALSE)</f>
        <v>116.9</v>
      </c>
      <c r="M1459" s="62">
        <f>E1459*0.1+F1459*0.2+G1459*2+H1459*0.2+I1459*0.1+VLOOKUP(B1459,Sheet1!AU:AZ,5,FALSE)</f>
        <v>135.8</v>
      </c>
      <c r="N1459" s="62">
        <f>E1459*0.1+F1459*0.2+G1459*0.2+H1459*2+I1459*0.1+VLOOKUP(B1459,Sheet1!AU:AZ,6,FALSE)</f>
        <v>76.4</v>
      </c>
      <c r="O1459" s="62">
        <f t="shared" si="424"/>
        <v>7</v>
      </c>
      <c r="P1459" s="62">
        <f t="shared" si="425"/>
        <v>44.5</v>
      </c>
      <c r="R1459" s="9">
        <f t="shared" si="419"/>
        <v>39</v>
      </c>
      <c r="S1459" s="9">
        <f t="shared" si="408"/>
        <v>252.24</v>
      </c>
      <c r="T1459" s="9">
        <f t="shared" si="409"/>
        <v>46.8</v>
      </c>
      <c r="U1459" s="66">
        <f t="shared" si="420"/>
        <v>289</v>
      </c>
      <c r="V1459" s="9">
        <f t="shared" si="421"/>
        <v>346.8</v>
      </c>
      <c r="W1459" s="67">
        <f t="shared" si="422"/>
        <v>160</v>
      </c>
      <c r="Y1459" s="69">
        <f>VLOOKUP(D1459,Sheet2!P:Q,2,FALSE)</f>
        <v>60</v>
      </c>
      <c r="AB1459" s="4" t="str">
        <f>IF('表格编辑 '!D1726="monster","普通","BOSS")</f>
        <v>普通</v>
      </c>
      <c r="AD1459" s="50">
        <f>VLOOKUP(D1459,映射!AK:AL,2,FALSE)</f>
        <v>4</v>
      </c>
      <c r="AE1459" s="50" t="s">
        <v>37</v>
      </c>
      <c r="AF1459" s="4">
        <f>VLOOKUP(AE1459,映射!AN:AO,2,FALSE)</f>
        <v>2</v>
      </c>
      <c r="AG1459" s="50">
        <v>2</v>
      </c>
      <c r="AH1459" s="70">
        <v>1</v>
      </c>
      <c r="AI1459" s="16">
        <f t="shared" si="410"/>
        <v>31158</v>
      </c>
      <c r="AJ1459" s="16">
        <f t="shared" si="411"/>
        <v>10079</v>
      </c>
      <c r="AK1459" s="16">
        <f t="shared" si="412"/>
        <v>39</v>
      </c>
      <c r="AL1459" s="16" t="str">
        <f t="shared" si="413"/>
        <v>黄金树精</v>
      </c>
      <c r="AM1459" s="16">
        <f t="shared" si="414"/>
        <v>4624</v>
      </c>
      <c r="AN1459" s="16">
        <f t="shared" si="415"/>
        <v>1678</v>
      </c>
      <c r="AO1459" s="16">
        <f t="shared" si="423"/>
        <v>2946</v>
      </c>
      <c r="AP1459" s="16">
        <f t="shared" si="416"/>
        <v>3785</v>
      </c>
      <c r="AQ1459" s="16">
        <f t="shared" si="417"/>
        <v>1132</v>
      </c>
      <c r="AR1459" s="16">
        <f t="shared" si="418"/>
        <v>176</v>
      </c>
      <c r="AS1459" s="16"/>
      <c r="AT1459" s="16">
        <v>96.6</v>
      </c>
      <c r="AU1459" s="16">
        <v>48</v>
      </c>
      <c r="AV1459" s="16">
        <v>5.5</v>
      </c>
      <c r="AW1459" s="16"/>
    </row>
    <row r="1460" spans="1:49">
      <c r="A1460" s="62">
        <f>'表格编辑 '!A1727</f>
        <v>31159</v>
      </c>
      <c r="B1460" s="62">
        <f>'表格编辑 '!B1727</f>
        <v>10151</v>
      </c>
      <c r="C1460" s="62" t="str">
        <f>VLOOKUP(B1460,映射!A:B,2,FALSE)</f>
        <v>亚特拉斯巨神</v>
      </c>
      <c r="D1460" s="62">
        <f>'表格编辑 '!E1727</f>
        <v>39</v>
      </c>
      <c r="E1460" s="62">
        <f>ROUNDUP((VLOOKUP(B1460,Sheet1!U:AA,3,FALSE)-2)*(0.042*(D1460-1)+0.2)+0.4,0)</f>
        <v>64</v>
      </c>
      <c r="F1460" s="62">
        <f>ROUNDUP((VLOOKUP(B1460,Sheet1!U:AA,4,FALSE)-2)*(0.042*(D1460-1)+0.2)+0.4,0)</f>
        <v>64</v>
      </c>
      <c r="G1460" s="62">
        <f>ROUNDUP((VLOOKUP(B1460,Sheet1!U:AA,5,FALSE)-2)*(0.042*(D1460-1)+0.2)+0.4,0)</f>
        <v>46</v>
      </c>
      <c r="H1460" s="62">
        <f>ROUNDUP((VLOOKUP(B1460,Sheet1!U:AA,6,FALSE)-2)*(0.042*(D1460-1)+0.2)+0.4,0)</f>
        <v>46</v>
      </c>
      <c r="I1460" s="62">
        <f>ROUNDUP((VLOOKUP(B1460,Sheet1!U:AA,7,FALSE)-2)*(0.042*(D1460-1)+0.2)+0.4,0)</f>
        <v>37</v>
      </c>
      <c r="J1460" s="62">
        <f>E1460*8+F1460*2+G1460*3+H1460*3+I1460*1+VLOOKUP(B1460,Sheet1!AU:AZ,2,FALSE)</f>
        <v>1051</v>
      </c>
      <c r="K1460" s="62">
        <f>E1460*1+F1460*2+G1460*2+H1460*2+I1460*10+VLOOKUP(B1460,Sheet1!AU:AZ,3,FALSE)</f>
        <v>790</v>
      </c>
      <c r="L1460" s="62">
        <f>E1460*0.1+F1460*2+G1460*0.2+H1460*0.26+I1460*0.1+VLOOKUP(B1460,Sheet1!AU:AZ,4,FALSE)</f>
        <v>208.26</v>
      </c>
      <c r="M1460" s="62">
        <f>E1460*0.1+F1460*0.2+G1460*2+H1460*0.2+I1460*0.1+VLOOKUP(B1460,Sheet1!AU:AZ,5,FALSE)</f>
        <v>159.1</v>
      </c>
      <c r="N1460" s="62">
        <f>E1460*0.1+F1460*0.2+G1460*0.2+H1460*2+I1460*0.1+VLOOKUP(B1460,Sheet1!AU:AZ,6,FALSE)</f>
        <v>164.1</v>
      </c>
      <c r="O1460" s="62">
        <f t="shared" si="424"/>
        <v>8.6</v>
      </c>
      <c r="P1460" s="62">
        <f t="shared" si="425"/>
        <v>45.7</v>
      </c>
      <c r="R1460" s="9">
        <f t="shared" si="419"/>
        <v>39</v>
      </c>
      <c r="S1460" s="9">
        <f t="shared" si="408"/>
        <v>252.24</v>
      </c>
      <c r="T1460" s="9">
        <f t="shared" si="409"/>
        <v>46.8</v>
      </c>
      <c r="U1460" s="66">
        <f t="shared" si="420"/>
        <v>262</v>
      </c>
      <c r="V1460" s="9">
        <f t="shared" si="421"/>
        <v>314.4</v>
      </c>
      <c r="W1460" s="67">
        <f t="shared" si="422"/>
        <v>374</v>
      </c>
      <c r="Y1460" s="69">
        <f>VLOOKUP(D1460,Sheet2!P:Q,2,FALSE)</f>
        <v>60</v>
      </c>
      <c r="AB1460" s="4" t="str">
        <f>IF('表格编辑 '!D1727="monster","普通","BOSS")</f>
        <v>普通</v>
      </c>
      <c r="AD1460" s="50">
        <f>VLOOKUP(D1460,映射!AK:AL,2,FALSE)</f>
        <v>4</v>
      </c>
      <c r="AE1460" s="50" t="s">
        <v>37</v>
      </c>
      <c r="AF1460" s="4">
        <f>VLOOKUP(AE1460,映射!AN:AO,2,FALSE)</f>
        <v>2</v>
      </c>
      <c r="AG1460" s="50">
        <v>2</v>
      </c>
      <c r="AH1460" s="70">
        <v>1</v>
      </c>
      <c r="AI1460" s="16">
        <f t="shared" si="410"/>
        <v>31159</v>
      </c>
      <c r="AJ1460" s="16">
        <f t="shared" si="411"/>
        <v>10151</v>
      </c>
      <c r="AK1460" s="16">
        <f t="shared" si="412"/>
        <v>39</v>
      </c>
      <c r="AL1460" s="16" t="str">
        <f t="shared" si="413"/>
        <v>亚特拉斯巨神</v>
      </c>
      <c r="AM1460" s="16">
        <f t="shared" si="414"/>
        <v>4192</v>
      </c>
      <c r="AN1460" s="16">
        <f t="shared" si="415"/>
        <v>2102</v>
      </c>
      <c r="AO1460" s="16">
        <f t="shared" si="423"/>
        <v>2090</v>
      </c>
      <c r="AP1460" s="16">
        <f t="shared" si="416"/>
        <v>3141</v>
      </c>
      <c r="AQ1460" s="16">
        <f t="shared" si="417"/>
        <v>1580</v>
      </c>
      <c r="AR1460" s="16">
        <f t="shared" si="418"/>
        <v>313</v>
      </c>
      <c r="AS1460" s="16"/>
      <c r="AT1460" s="16">
        <v>68.1</v>
      </c>
      <c r="AU1460" s="16">
        <v>68.1</v>
      </c>
      <c r="AV1460" s="16">
        <v>-6.1</v>
      </c>
      <c r="AW1460" s="16"/>
    </row>
    <row r="1461" spans="1:49">
      <c r="A1461" s="62">
        <f>'表格编辑 '!A1728</f>
        <v>31160</v>
      </c>
      <c r="B1461" s="62">
        <f>'表格编辑 '!B1728</f>
        <v>10043</v>
      </c>
      <c r="C1461" s="62" t="str">
        <f>VLOOKUP(B1461,映射!A:B,2,FALSE)</f>
        <v>丘比特</v>
      </c>
      <c r="D1461" s="62">
        <f>'表格编辑 '!E1728</f>
        <v>39</v>
      </c>
      <c r="E1461" s="62">
        <f>ROUNDUP((VLOOKUP(B1461,Sheet1!U:AA,3,FALSE)-2)*(0.042*(D1461-1)+0.2)+0.4,0)</f>
        <v>37</v>
      </c>
      <c r="F1461" s="62">
        <f>ROUNDUP((VLOOKUP(B1461,Sheet1!U:AA,4,FALSE)-2)*(0.042*(D1461-1)+0.2)+0.4,0)</f>
        <v>55</v>
      </c>
      <c r="G1461" s="62">
        <f>ROUNDUP((VLOOKUP(B1461,Sheet1!U:AA,5,FALSE)-2)*(0.042*(D1461-1)+0.2)+0.4,0)</f>
        <v>19</v>
      </c>
      <c r="H1461" s="62">
        <f>ROUNDUP((VLOOKUP(B1461,Sheet1!U:AA,6,FALSE)-2)*(0.042*(D1461-1)+0.2)+0.4,0)</f>
        <v>64</v>
      </c>
      <c r="I1461" s="62">
        <f>ROUNDUP((VLOOKUP(B1461,Sheet1!U:AA,7,FALSE)-2)*(0.042*(D1461-1)+0.2)+0.4,0)</f>
        <v>64</v>
      </c>
      <c r="J1461" s="62">
        <f>E1461*8+F1461*2+G1461*3+H1461*3+I1461*1+VLOOKUP(B1461,Sheet1!AU:AZ,2,FALSE)</f>
        <v>771</v>
      </c>
      <c r="K1461" s="62">
        <f>E1461*1+F1461*2+G1461*2+H1461*2+I1461*10+VLOOKUP(B1461,Sheet1!AU:AZ,3,FALSE)</f>
        <v>1016</v>
      </c>
      <c r="L1461" s="62">
        <f>E1461*0.1+F1461*2+G1461*0.2+H1461*0.26+I1461*0.1+VLOOKUP(B1461,Sheet1!AU:AZ,4,FALSE)</f>
        <v>177.54</v>
      </c>
      <c r="M1461" s="62">
        <f>E1461*0.1+F1461*0.2+G1461*2+H1461*0.2+I1461*0.1+VLOOKUP(B1461,Sheet1!AU:AZ,5,FALSE)</f>
        <v>85.9</v>
      </c>
      <c r="N1461" s="62">
        <f>E1461*0.1+F1461*0.2+G1461*0.2+H1461*2+I1461*0.1+VLOOKUP(B1461,Sheet1!AU:AZ,6,FALSE)</f>
        <v>203.9</v>
      </c>
      <c r="O1461" s="62">
        <f t="shared" si="424"/>
        <v>32</v>
      </c>
      <c r="P1461" s="62">
        <f t="shared" si="425"/>
        <v>28.6</v>
      </c>
      <c r="R1461" s="9">
        <f t="shared" si="419"/>
        <v>39</v>
      </c>
      <c r="S1461" s="9">
        <f t="shared" si="408"/>
        <v>252.24</v>
      </c>
      <c r="T1461" s="9">
        <f t="shared" si="409"/>
        <v>46.8</v>
      </c>
      <c r="U1461" s="66">
        <f t="shared" si="420"/>
        <v>374</v>
      </c>
      <c r="V1461" s="9">
        <f t="shared" si="421"/>
        <v>448.8</v>
      </c>
      <c r="W1461" s="67">
        <f t="shared" si="422"/>
        <v>298</v>
      </c>
      <c r="Y1461" s="69">
        <f>VLOOKUP(D1461,Sheet2!P:Q,2,FALSE)</f>
        <v>60</v>
      </c>
      <c r="AB1461" s="4" t="str">
        <f>IF('表格编辑 '!D1728="monster","普通","BOSS")</f>
        <v>普通</v>
      </c>
      <c r="AD1461" s="50">
        <f>VLOOKUP(D1461,映射!AK:AL,2,FALSE)</f>
        <v>4</v>
      </c>
      <c r="AE1461" s="50" t="s">
        <v>37</v>
      </c>
      <c r="AF1461" s="4">
        <f>VLOOKUP(AE1461,映射!AN:AO,2,FALSE)</f>
        <v>2</v>
      </c>
      <c r="AG1461" s="50">
        <v>2</v>
      </c>
      <c r="AH1461" s="70">
        <v>1</v>
      </c>
      <c r="AI1461" s="16">
        <f t="shared" si="410"/>
        <v>31160</v>
      </c>
      <c r="AJ1461" s="16">
        <f t="shared" si="411"/>
        <v>10043</v>
      </c>
      <c r="AK1461" s="16">
        <f t="shared" si="412"/>
        <v>39</v>
      </c>
      <c r="AL1461" s="16" t="str">
        <f t="shared" si="413"/>
        <v>丘比特</v>
      </c>
      <c r="AM1461" s="16">
        <f t="shared" si="414"/>
        <v>5984</v>
      </c>
      <c r="AN1461" s="16">
        <f t="shared" si="415"/>
        <v>1542</v>
      </c>
      <c r="AO1461" s="16">
        <f t="shared" si="423"/>
        <v>4442</v>
      </c>
      <c r="AP1461" s="16">
        <f t="shared" si="416"/>
        <v>5213</v>
      </c>
      <c r="AQ1461" s="16">
        <f t="shared" si="417"/>
        <v>2032</v>
      </c>
      <c r="AR1461" s="16">
        <f t="shared" si="418"/>
        <v>267</v>
      </c>
      <c r="AS1461" s="16"/>
      <c r="AT1461" s="16">
        <v>39.7</v>
      </c>
      <c r="AU1461" s="16">
        <v>120.7</v>
      </c>
      <c r="AV1461" s="16">
        <v>30.8</v>
      </c>
      <c r="AW1461" s="16"/>
    </row>
    <row r="1462" spans="1:49">
      <c r="A1462" s="62">
        <f>'表格编辑 '!A1729</f>
        <v>31161</v>
      </c>
      <c r="B1462" s="62">
        <f>'表格编辑 '!B1729</f>
        <v>10043</v>
      </c>
      <c r="C1462" s="62" t="str">
        <f>VLOOKUP(B1462,映射!A:B,2,FALSE)</f>
        <v>丘比特</v>
      </c>
      <c r="D1462" s="62">
        <f>'表格编辑 '!E1729</f>
        <v>39</v>
      </c>
      <c r="E1462" s="62">
        <f>ROUNDUP((VLOOKUP(B1462,Sheet1!U:AA,3,FALSE)-2)*(0.042*(D1462-1)+0.2)+0.4,0)</f>
        <v>37</v>
      </c>
      <c r="F1462" s="62">
        <f>ROUNDUP((VLOOKUP(B1462,Sheet1!U:AA,4,FALSE)-2)*(0.042*(D1462-1)+0.2)+0.4,0)</f>
        <v>55</v>
      </c>
      <c r="G1462" s="62">
        <f>ROUNDUP((VLOOKUP(B1462,Sheet1!U:AA,5,FALSE)-2)*(0.042*(D1462-1)+0.2)+0.4,0)</f>
        <v>19</v>
      </c>
      <c r="H1462" s="62">
        <f>ROUNDUP((VLOOKUP(B1462,Sheet1!U:AA,6,FALSE)-2)*(0.042*(D1462-1)+0.2)+0.4,0)</f>
        <v>64</v>
      </c>
      <c r="I1462" s="62">
        <f>ROUNDUP((VLOOKUP(B1462,Sheet1!U:AA,7,FALSE)-2)*(0.042*(D1462-1)+0.2)+0.4,0)</f>
        <v>64</v>
      </c>
      <c r="J1462" s="62">
        <f>E1462*8+F1462*2+G1462*3+H1462*3+I1462*1+VLOOKUP(B1462,Sheet1!AU:AZ,2,FALSE)</f>
        <v>771</v>
      </c>
      <c r="K1462" s="62">
        <f>E1462*1+F1462*2+G1462*2+H1462*2+I1462*10+VLOOKUP(B1462,Sheet1!AU:AZ,3,FALSE)</f>
        <v>1016</v>
      </c>
      <c r="L1462" s="62">
        <f>E1462*0.1+F1462*2+G1462*0.2+H1462*0.26+I1462*0.1+VLOOKUP(B1462,Sheet1!AU:AZ,4,FALSE)</f>
        <v>177.54</v>
      </c>
      <c r="M1462" s="62">
        <f>E1462*0.1+F1462*0.2+G1462*2+H1462*0.2+I1462*0.1+VLOOKUP(B1462,Sheet1!AU:AZ,5,FALSE)</f>
        <v>85.9</v>
      </c>
      <c r="N1462" s="62">
        <f>E1462*0.1+F1462*0.2+G1462*0.2+H1462*2+I1462*0.1+VLOOKUP(B1462,Sheet1!AU:AZ,6,FALSE)</f>
        <v>203.9</v>
      </c>
      <c r="O1462" s="62">
        <f t="shared" si="424"/>
        <v>32</v>
      </c>
      <c r="P1462" s="62">
        <f t="shared" si="425"/>
        <v>28.6</v>
      </c>
      <c r="R1462" s="9">
        <f t="shared" si="419"/>
        <v>39</v>
      </c>
      <c r="S1462" s="9">
        <f t="shared" si="408"/>
        <v>252.24</v>
      </c>
      <c r="T1462" s="9">
        <f t="shared" si="409"/>
        <v>46.8</v>
      </c>
      <c r="U1462" s="66">
        <f t="shared" si="420"/>
        <v>374</v>
      </c>
      <c r="V1462" s="9">
        <f t="shared" si="421"/>
        <v>448.8</v>
      </c>
      <c r="W1462" s="67">
        <f t="shared" si="422"/>
        <v>298</v>
      </c>
      <c r="Y1462" s="69">
        <f>VLOOKUP(D1462,Sheet2!P:Q,2,FALSE)</f>
        <v>60</v>
      </c>
      <c r="AB1462" s="4" t="str">
        <f>IF('表格编辑 '!D1729="monster","普通","BOSS")</f>
        <v>普通</v>
      </c>
      <c r="AD1462" s="50">
        <f>VLOOKUP(D1462,映射!AK:AL,2,FALSE)</f>
        <v>4</v>
      </c>
      <c r="AE1462" s="50" t="s">
        <v>37</v>
      </c>
      <c r="AF1462" s="4">
        <f>VLOOKUP(AE1462,映射!AN:AO,2,FALSE)</f>
        <v>2</v>
      </c>
      <c r="AG1462" s="50">
        <v>2</v>
      </c>
      <c r="AH1462" s="70">
        <v>1</v>
      </c>
      <c r="AI1462" s="16">
        <f t="shared" si="410"/>
        <v>31161</v>
      </c>
      <c r="AJ1462" s="16">
        <f t="shared" si="411"/>
        <v>10043</v>
      </c>
      <c r="AK1462" s="16">
        <f t="shared" si="412"/>
        <v>39</v>
      </c>
      <c r="AL1462" s="16" t="str">
        <f t="shared" si="413"/>
        <v>丘比特</v>
      </c>
      <c r="AM1462" s="16">
        <f t="shared" si="414"/>
        <v>5984</v>
      </c>
      <c r="AN1462" s="16">
        <f t="shared" si="415"/>
        <v>1542</v>
      </c>
      <c r="AO1462" s="16">
        <f t="shared" si="423"/>
        <v>4442</v>
      </c>
      <c r="AP1462" s="16">
        <f t="shared" si="416"/>
        <v>5213</v>
      </c>
      <c r="AQ1462" s="16">
        <f t="shared" si="417"/>
        <v>2032</v>
      </c>
      <c r="AR1462" s="16">
        <f t="shared" si="418"/>
        <v>267</v>
      </c>
      <c r="AS1462" s="16"/>
      <c r="AT1462" s="16">
        <v>39.7</v>
      </c>
      <c r="AU1462" s="16">
        <v>120.7</v>
      </c>
      <c r="AV1462" s="16">
        <v>30.8</v>
      </c>
      <c r="AW1462" s="16"/>
    </row>
    <row r="1463" spans="1:49">
      <c r="A1463" s="62">
        <f>'表格编辑 '!A1730</f>
        <v>31162</v>
      </c>
      <c r="B1463" s="62">
        <f>'表格编辑 '!B1730</f>
        <v>10157</v>
      </c>
      <c r="C1463" s="62" t="str">
        <f>VLOOKUP(B1463,映射!A:B,2,FALSE)</f>
        <v>幻歌妖</v>
      </c>
      <c r="D1463" s="62">
        <f>'表格编辑 '!E1730</f>
        <v>39</v>
      </c>
      <c r="E1463" s="62">
        <f>ROUNDUP((VLOOKUP(B1463,Sheet1!U:AA,3,FALSE)-2)*(0.042*(D1463-1)+0.2)+0.4,0)</f>
        <v>42</v>
      </c>
      <c r="F1463" s="62">
        <f>ROUNDUP((VLOOKUP(B1463,Sheet1!U:AA,4,FALSE)-2)*(0.042*(D1463-1)+0.2)+0.4,0)</f>
        <v>48</v>
      </c>
      <c r="G1463" s="62">
        <f>ROUNDUP((VLOOKUP(B1463,Sheet1!U:AA,5,FALSE)-2)*(0.042*(D1463-1)+0.2)+0.4,0)</f>
        <v>51</v>
      </c>
      <c r="H1463" s="62">
        <f>ROUNDUP((VLOOKUP(B1463,Sheet1!U:AA,6,FALSE)-2)*(0.042*(D1463-1)+0.2)+0.4,0)</f>
        <v>84</v>
      </c>
      <c r="I1463" s="62">
        <f>ROUNDUP((VLOOKUP(B1463,Sheet1!U:AA,7,FALSE)-2)*(0.042*(D1463-1)+0.2)+0.4,0)</f>
        <v>31</v>
      </c>
      <c r="J1463" s="62">
        <f>E1463*8+F1463*2+G1463*3+H1463*3+I1463*1+VLOOKUP(B1463,Sheet1!AU:AZ,2,FALSE)</f>
        <v>934</v>
      </c>
      <c r="K1463" s="62">
        <f>E1463*1+F1463*2+G1463*2+H1463*2+I1463*10+VLOOKUP(B1463,Sheet1!AU:AZ,3,FALSE)</f>
        <v>756</v>
      </c>
      <c r="L1463" s="62">
        <f>E1463*0.1+F1463*2+G1463*0.2+H1463*0.26+I1463*0.1+VLOOKUP(B1463,Sheet1!AU:AZ,4,FALSE)</f>
        <v>172.34</v>
      </c>
      <c r="M1463" s="62">
        <f>E1463*0.1+F1463*0.2+G1463*2+H1463*0.2+I1463*0.1+VLOOKUP(B1463,Sheet1!AU:AZ,5,FALSE)</f>
        <v>174.7</v>
      </c>
      <c r="N1463" s="62">
        <f>E1463*0.1+F1463*0.2+G1463*0.2+H1463*2+I1463*0.1+VLOOKUP(B1463,Sheet1!AU:AZ,6,FALSE)</f>
        <v>266.1</v>
      </c>
      <c r="O1463" s="62">
        <f t="shared" si="424"/>
        <v>9.2</v>
      </c>
      <c r="P1463" s="62">
        <f t="shared" si="425"/>
        <v>37.4</v>
      </c>
      <c r="R1463" s="9">
        <f t="shared" si="419"/>
        <v>39</v>
      </c>
      <c r="S1463" s="9">
        <f t="shared" si="408"/>
        <v>252.24</v>
      </c>
      <c r="T1463" s="9">
        <f t="shared" si="409"/>
        <v>46.8</v>
      </c>
      <c r="U1463" s="66">
        <f t="shared" si="420"/>
        <v>246</v>
      </c>
      <c r="V1463" s="9">
        <f t="shared" si="421"/>
        <v>295.2</v>
      </c>
      <c r="W1463" s="67">
        <f t="shared" si="422"/>
        <v>285</v>
      </c>
      <c r="Y1463" s="69">
        <f>VLOOKUP(D1463,Sheet2!P:Q,2,FALSE)</f>
        <v>60</v>
      </c>
      <c r="AB1463" s="4" t="str">
        <f>IF('表格编辑 '!D1730="monster","普通","BOSS")</f>
        <v>普通</v>
      </c>
      <c r="AD1463" s="50">
        <f>VLOOKUP(D1463,映射!AK:AL,2,FALSE)</f>
        <v>4</v>
      </c>
      <c r="AE1463" s="50" t="s">
        <v>37</v>
      </c>
      <c r="AF1463" s="4">
        <f>VLOOKUP(AE1463,映射!AN:AO,2,FALSE)</f>
        <v>2</v>
      </c>
      <c r="AG1463" s="50">
        <v>2</v>
      </c>
      <c r="AH1463" s="70">
        <v>1</v>
      </c>
      <c r="AI1463" s="16">
        <f t="shared" si="410"/>
        <v>31162</v>
      </c>
      <c r="AJ1463" s="16">
        <f t="shared" si="411"/>
        <v>10157</v>
      </c>
      <c r="AK1463" s="16">
        <f t="shared" si="412"/>
        <v>39</v>
      </c>
      <c r="AL1463" s="16" t="str">
        <f t="shared" si="413"/>
        <v>幻歌妖</v>
      </c>
      <c r="AM1463" s="16">
        <f t="shared" si="414"/>
        <v>3936</v>
      </c>
      <c r="AN1463" s="16">
        <f t="shared" si="415"/>
        <v>1868</v>
      </c>
      <c r="AO1463" s="16">
        <f t="shared" si="423"/>
        <v>2068</v>
      </c>
      <c r="AP1463" s="16">
        <f t="shared" si="416"/>
        <v>3002</v>
      </c>
      <c r="AQ1463" s="16">
        <f t="shared" si="417"/>
        <v>1512</v>
      </c>
      <c r="AR1463" s="16">
        <f t="shared" si="418"/>
        <v>259</v>
      </c>
      <c r="AS1463" s="16"/>
      <c r="AT1463" s="16">
        <v>76.6</v>
      </c>
      <c r="AU1463" s="16">
        <v>125.2</v>
      </c>
      <c r="AV1463" s="16">
        <v>12.4</v>
      </c>
      <c r="AW1463" s="16"/>
    </row>
    <row r="1464" spans="1:49">
      <c r="A1464" s="62">
        <f>'表格编辑 '!A1731</f>
        <v>31163</v>
      </c>
      <c r="B1464" s="62">
        <f>'表格编辑 '!B1731</f>
        <v>10124</v>
      </c>
      <c r="C1464" s="62" t="str">
        <f>VLOOKUP(B1464,映射!A:B,2,FALSE)</f>
        <v>石怪</v>
      </c>
      <c r="D1464" s="62">
        <f>'表格编辑 '!E1731</f>
        <v>39</v>
      </c>
      <c r="E1464" s="62">
        <f>ROUNDUP((VLOOKUP(B1464,Sheet1!U:AA,3,FALSE)-2)*(0.042*(D1464-1)+0.2)+0.4,0)</f>
        <v>24</v>
      </c>
      <c r="F1464" s="62">
        <f>ROUNDUP((VLOOKUP(B1464,Sheet1!U:AA,4,FALSE)-2)*(0.042*(D1464-1)+0.2)+0.4,0)</f>
        <v>66</v>
      </c>
      <c r="G1464" s="62">
        <f>ROUNDUP((VLOOKUP(B1464,Sheet1!U:AA,5,FALSE)-2)*(0.042*(D1464-1)+0.2)+0.4,0)</f>
        <v>75</v>
      </c>
      <c r="H1464" s="62">
        <f>ROUNDUP((VLOOKUP(B1464,Sheet1!U:AA,6,FALSE)-2)*(0.042*(D1464-1)+0.2)+0.4,0)</f>
        <v>26</v>
      </c>
      <c r="I1464" s="62">
        <f>ROUNDUP((VLOOKUP(B1464,Sheet1!U:AA,7,FALSE)-2)*(0.042*(D1464-1)+0.2)+0.4,0)</f>
        <v>21</v>
      </c>
      <c r="J1464" s="62">
        <f>E1464*8+F1464*2+G1464*3+H1464*3+I1464*1+VLOOKUP(B1464,Sheet1!AU:AZ,2,FALSE)</f>
        <v>681</v>
      </c>
      <c r="K1464" s="62">
        <f>E1464*1+F1464*2+G1464*2+H1464*2+I1464*10+VLOOKUP(B1464,Sheet1!AU:AZ,3,FALSE)</f>
        <v>589</v>
      </c>
      <c r="L1464" s="62">
        <f>E1464*0.1+F1464*2+G1464*0.2+H1464*0.26+I1464*0.1+VLOOKUP(B1464,Sheet1!AU:AZ,4,FALSE)</f>
        <v>199.26</v>
      </c>
      <c r="M1464" s="62">
        <f>E1464*0.1+F1464*0.2+G1464*2+H1464*0.2+I1464*0.1+VLOOKUP(B1464,Sheet1!AU:AZ,5,FALSE)</f>
        <v>219.9</v>
      </c>
      <c r="N1464" s="62">
        <f>E1464*0.1+F1464*0.2+G1464*0.2+H1464*2+I1464*0.1+VLOOKUP(B1464,Sheet1!AU:AZ,6,FALSE)</f>
        <v>108.7</v>
      </c>
      <c r="O1464" s="62">
        <f t="shared" si="424"/>
        <v>15.4</v>
      </c>
      <c r="P1464" s="62">
        <f t="shared" si="425"/>
        <v>8.2</v>
      </c>
      <c r="R1464" s="9">
        <f t="shared" si="419"/>
        <v>39</v>
      </c>
      <c r="S1464" s="9">
        <f t="shared" si="408"/>
        <v>252.24</v>
      </c>
      <c r="T1464" s="9">
        <f t="shared" si="409"/>
        <v>46.8</v>
      </c>
      <c r="U1464" s="66">
        <f t="shared" si="420"/>
        <v>209</v>
      </c>
      <c r="V1464" s="9">
        <f t="shared" si="421"/>
        <v>250.8</v>
      </c>
      <c r="W1464" s="67">
        <f t="shared" si="422"/>
        <v>351</v>
      </c>
      <c r="Y1464" s="69">
        <f>VLOOKUP(D1464,Sheet2!P:Q,2,FALSE)</f>
        <v>60</v>
      </c>
      <c r="AB1464" s="4" t="str">
        <f>IF('表格编辑 '!D1731="monster","普通","BOSS")</f>
        <v>普通</v>
      </c>
      <c r="AD1464" s="50">
        <f>VLOOKUP(D1464,映射!AK:AL,2,FALSE)</f>
        <v>4</v>
      </c>
      <c r="AE1464" s="50" t="s">
        <v>37</v>
      </c>
      <c r="AF1464" s="4">
        <f>VLOOKUP(AE1464,映射!AN:AO,2,FALSE)</f>
        <v>2</v>
      </c>
      <c r="AG1464" s="50">
        <v>2</v>
      </c>
      <c r="AH1464" s="70">
        <v>1</v>
      </c>
      <c r="AI1464" s="16">
        <f t="shared" si="410"/>
        <v>31163</v>
      </c>
      <c r="AJ1464" s="16">
        <f t="shared" si="411"/>
        <v>10124</v>
      </c>
      <c r="AK1464" s="16">
        <f t="shared" si="412"/>
        <v>39</v>
      </c>
      <c r="AL1464" s="16" t="str">
        <f t="shared" si="413"/>
        <v>石怪</v>
      </c>
      <c r="AM1464" s="16">
        <f t="shared" si="414"/>
        <v>3344</v>
      </c>
      <c r="AN1464" s="16">
        <f t="shared" si="415"/>
        <v>1362</v>
      </c>
      <c r="AO1464" s="16">
        <f t="shared" si="423"/>
        <v>1982</v>
      </c>
      <c r="AP1464" s="16">
        <f t="shared" si="416"/>
        <v>2663</v>
      </c>
      <c r="AQ1464" s="16">
        <f t="shared" si="417"/>
        <v>1178</v>
      </c>
      <c r="AR1464" s="16">
        <f t="shared" si="418"/>
        <v>299</v>
      </c>
      <c r="AS1464" s="16"/>
      <c r="AT1464" s="16">
        <v>140.1</v>
      </c>
      <c r="AU1464" s="16">
        <v>41.1</v>
      </c>
      <c r="AV1464" s="16">
        <v>13.8</v>
      </c>
      <c r="AW1464" s="16"/>
    </row>
    <row r="1465" spans="1:49">
      <c r="A1465" s="62">
        <f>'表格编辑 '!A1732</f>
        <v>31164</v>
      </c>
      <c r="B1465" s="62">
        <f>'表格编辑 '!B1732</f>
        <v>10047</v>
      </c>
      <c r="C1465" s="62" t="str">
        <f>VLOOKUP(B1465,映射!A:B,2,FALSE)</f>
        <v>恶魔</v>
      </c>
      <c r="D1465" s="62">
        <f>'表格编辑 '!E1732</f>
        <v>39</v>
      </c>
      <c r="E1465" s="62">
        <f>ROUNDUP((VLOOKUP(B1465,Sheet1!U:AA,3,FALSE)-2)*(0.042*(D1465-1)+0.2)+0.4,0)</f>
        <v>15</v>
      </c>
      <c r="F1465" s="62">
        <f>ROUNDUP((VLOOKUP(B1465,Sheet1!U:AA,4,FALSE)-2)*(0.042*(D1465-1)+0.2)+0.4,0)</f>
        <v>46</v>
      </c>
      <c r="G1465" s="62">
        <f>ROUNDUP((VLOOKUP(B1465,Sheet1!U:AA,5,FALSE)-2)*(0.042*(D1465-1)+0.2)+0.4,0)</f>
        <v>44</v>
      </c>
      <c r="H1465" s="62">
        <f>ROUNDUP((VLOOKUP(B1465,Sheet1!U:AA,6,FALSE)-2)*(0.042*(D1465-1)+0.2)+0.4,0)</f>
        <v>44</v>
      </c>
      <c r="I1465" s="62">
        <f>ROUNDUP((VLOOKUP(B1465,Sheet1!U:AA,7,FALSE)-2)*(0.042*(D1465-1)+0.2)+0.4,0)</f>
        <v>53</v>
      </c>
      <c r="J1465" s="62">
        <f>E1465*8+F1465*2+G1465*3+H1465*3+I1465*1+VLOOKUP(B1465,Sheet1!AU:AZ,2,FALSE)</f>
        <v>549</v>
      </c>
      <c r="K1465" s="62">
        <f>E1465*1+F1465*2+G1465*2+H1465*2+I1465*10+VLOOKUP(B1465,Sheet1!AU:AZ,3,FALSE)</f>
        <v>833</v>
      </c>
      <c r="L1465" s="62">
        <f>E1465*0.1+F1465*2+G1465*0.2+H1465*0.26+I1465*0.1+VLOOKUP(B1465,Sheet1!AU:AZ,4,FALSE)</f>
        <v>139.04</v>
      </c>
      <c r="M1465" s="62">
        <f>E1465*0.1+F1465*0.2+G1465*2+H1465*0.2+I1465*0.1+VLOOKUP(B1465,Sheet1!AU:AZ,5,FALSE)</f>
        <v>132.8</v>
      </c>
      <c r="N1465" s="62">
        <f>E1465*0.1+F1465*0.2+G1465*0.2+H1465*2+I1465*0.1+VLOOKUP(B1465,Sheet1!AU:AZ,6,FALSE)</f>
        <v>132.8</v>
      </c>
      <c r="O1465" s="62">
        <f t="shared" si="424"/>
        <v>37.7</v>
      </c>
      <c r="P1465" s="62">
        <f t="shared" si="425"/>
        <v>6.5</v>
      </c>
      <c r="R1465" s="9">
        <f t="shared" si="419"/>
        <v>39</v>
      </c>
      <c r="S1465" s="9">
        <f t="shared" si="408"/>
        <v>252.24</v>
      </c>
      <c r="T1465" s="9">
        <f t="shared" si="409"/>
        <v>46.8</v>
      </c>
      <c r="U1465" s="66">
        <f t="shared" si="420"/>
        <v>293</v>
      </c>
      <c r="V1465" s="9">
        <f t="shared" si="421"/>
        <v>351.6</v>
      </c>
      <c r="W1465" s="67">
        <f t="shared" si="422"/>
        <v>208</v>
      </c>
      <c r="Y1465" s="69">
        <f>VLOOKUP(D1465,Sheet2!P:Q,2,FALSE)</f>
        <v>60</v>
      </c>
      <c r="AB1465" s="4" t="str">
        <f>IF('表格编辑 '!D1732="monster","普通","BOSS")</f>
        <v>普通</v>
      </c>
      <c r="AD1465" s="50">
        <f>VLOOKUP(D1465,映射!AK:AL,2,FALSE)</f>
        <v>4</v>
      </c>
      <c r="AE1465" s="50" t="s">
        <v>37</v>
      </c>
      <c r="AF1465" s="4">
        <f>VLOOKUP(AE1465,映射!AN:AO,2,FALSE)</f>
        <v>2</v>
      </c>
      <c r="AG1465" s="50">
        <v>2</v>
      </c>
      <c r="AH1465" s="70">
        <v>1</v>
      </c>
      <c r="AI1465" s="16">
        <f t="shared" si="410"/>
        <v>31164</v>
      </c>
      <c r="AJ1465" s="16">
        <f t="shared" si="411"/>
        <v>10047</v>
      </c>
      <c r="AK1465" s="16">
        <f t="shared" si="412"/>
        <v>39</v>
      </c>
      <c r="AL1465" s="16" t="str">
        <f t="shared" si="413"/>
        <v>恶魔</v>
      </c>
      <c r="AM1465" s="16">
        <f t="shared" si="414"/>
        <v>4688</v>
      </c>
      <c r="AN1465" s="16">
        <f t="shared" si="415"/>
        <v>1098</v>
      </c>
      <c r="AO1465" s="16">
        <f t="shared" si="423"/>
        <v>3590</v>
      </c>
      <c r="AP1465" s="16">
        <f t="shared" si="416"/>
        <v>4139</v>
      </c>
      <c r="AQ1465" s="16">
        <f t="shared" si="417"/>
        <v>1666</v>
      </c>
      <c r="AR1465" s="16">
        <f t="shared" si="418"/>
        <v>209</v>
      </c>
      <c r="AS1465" s="16"/>
      <c r="AT1465" s="16">
        <v>94.7</v>
      </c>
      <c r="AU1465" s="16">
        <v>94.7</v>
      </c>
      <c r="AV1465" s="16">
        <v>31.2</v>
      </c>
      <c r="AW1465" s="16"/>
    </row>
    <row r="1466" spans="1:49">
      <c r="A1466" s="62">
        <f>'表格编辑 '!A1733</f>
        <v>31165</v>
      </c>
      <c r="B1466" s="62">
        <f>'表格编辑 '!B1733</f>
        <v>10117</v>
      </c>
      <c r="C1466" s="62" t="str">
        <f>VLOOKUP(B1466,映射!A:B,2,FALSE)</f>
        <v>吓人箱</v>
      </c>
      <c r="D1466" s="62">
        <f>'表格编辑 '!E1733</f>
        <v>39</v>
      </c>
      <c r="E1466" s="62">
        <f>ROUNDUP((VLOOKUP(B1466,Sheet1!U:AA,3,FALSE)-2)*(0.042*(D1466-1)+0.2)+0.4,0)</f>
        <v>17</v>
      </c>
      <c r="F1466" s="62">
        <f>ROUNDUP((VLOOKUP(B1466,Sheet1!U:AA,4,FALSE)-2)*(0.042*(D1466-1)+0.2)+0.4,0)</f>
        <v>44</v>
      </c>
      <c r="G1466" s="62">
        <f>ROUNDUP((VLOOKUP(B1466,Sheet1!U:AA,5,FALSE)-2)*(0.042*(D1466-1)+0.2)+0.4,0)</f>
        <v>44</v>
      </c>
      <c r="H1466" s="62">
        <f>ROUNDUP((VLOOKUP(B1466,Sheet1!U:AA,6,FALSE)-2)*(0.042*(D1466-1)+0.2)+0.4,0)</f>
        <v>17</v>
      </c>
      <c r="I1466" s="62">
        <f>ROUNDUP((VLOOKUP(B1466,Sheet1!U:AA,7,FALSE)-2)*(0.042*(D1466-1)+0.2)+0.4,0)</f>
        <v>53</v>
      </c>
      <c r="J1466" s="62">
        <f>E1466*8+F1466*2+G1466*3+H1466*3+I1466*1+VLOOKUP(B1466,Sheet1!AU:AZ,2,FALSE)</f>
        <v>480</v>
      </c>
      <c r="K1466" s="62">
        <f>E1466*1+F1466*2+G1466*2+H1466*2+I1466*10+VLOOKUP(B1466,Sheet1!AU:AZ,3,FALSE)</f>
        <v>777</v>
      </c>
      <c r="L1466" s="62">
        <f>E1466*0.1+F1466*2+G1466*0.2+H1466*0.26+I1466*0.1+VLOOKUP(B1466,Sheet1!AU:AZ,4,FALSE)</f>
        <v>128.22</v>
      </c>
      <c r="M1466" s="62">
        <f>E1466*0.1+F1466*0.2+G1466*2+H1466*0.2+I1466*0.1+VLOOKUP(B1466,Sheet1!AU:AZ,5,FALSE)</f>
        <v>127.2</v>
      </c>
      <c r="N1466" s="62">
        <f>E1466*0.1+F1466*0.2+G1466*0.2+H1466*2+I1466*0.1+VLOOKUP(B1466,Sheet1!AU:AZ,6,FALSE)</f>
        <v>78.6</v>
      </c>
      <c r="O1466" s="62">
        <f t="shared" si="424"/>
        <v>40</v>
      </c>
      <c r="P1466" s="62">
        <f t="shared" si="425"/>
        <v>2.9</v>
      </c>
      <c r="R1466" s="9">
        <f t="shared" si="419"/>
        <v>39</v>
      </c>
      <c r="S1466" s="9">
        <f t="shared" si="408"/>
        <v>252.24</v>
      </c>
      <c r="T1466" s="9">
        <f t="shared" si="409"/>
        <v>46.8</v>
      </c>
      <c r="U1466" s="66">
        <f t="shared" si="420"/>
        <v>301</v>
      </c>
      <c r="V1466" s="9">
        <f t="shared" si="421"/>
        <v>361.2</v>
      </c>
      <c r="W1466" s="67">
        <f t="shared" si="422"/>
        <v>184</v>
      </c>
      <c r="Y1466" s="69">
        <f>VLOOKUP(D1466,Sheet2!P:Q,2,FALSE)</f>
        <v>60</v>
      </c>
      <c r="AB1466" s="4" t="str">
        <f>IF('表格编辑 '!D1733="monster","普通","BOSS")</f>
        <v>普通</v>
      </c>
      <c r="AD1466" s="50">
        <f>VLOOKUP(D1466,映射!AK:AL,2,FALSE)</f>
        <v>4</v>
      </c>
      <c r="AE1466" s="50" t="s">
        <v>37</v>
      </c>
      <c r="AF1466" s="4">
        <f>VLOOKUP(AE1466,映射!AN:AO,2,FALSE)</f>
        <v>2</v>
      </c>
      <c r="AG1466" s="50">
        <v>2</v>
      </c>
      <c r="AH1466" s="70">
        <v>1</v>
      </c>
      <c r="AI1466" s="16">
        <f t="shared" si="410"/>
        <v>31165</v>
      </c>
      <c r="AJ1466" s="16">
        <f t="shared" si="411"/>
        <v>10117</v>
      </c>
      <c r="AK1466" s="16">
        <f t="shared" si="412"/>
        <v>39</v>
      </c>
      <c r="AL1466" s="16" t="str">
        <f t="shared" si="413"/>
        <v>吓人箱</v>
      </c>
      <c r="AM1466" s="16">
        <f t="shared" si="414"/>
        <v>4816</v>
      </c>
      <c r="AN1466" s="16">
        <f t="shared" si="415"/>
        <v>960</v>
      </c>
      <c r="AO1466" s="16">
        <f t="shared" si="423"/>
        <v>3856</v>
      </c>
      <c r="AP1466" s="16">
        <f t="shared" si="416"/>
        <v>4336</v>
      </c>
      <c r="AQ1466" s="16">
        <f t="shared" si="417"/>
        <v>1554</v>
      </c>
      <c r="AR1466" s="16">
        <f t="shared" si="418"/>
        <v>193</v>
      </c>
      <c r="AS1466" s="16"/>
      <c r="AT1466" s="16">
        <v>90</v>
      </c>
      <c r="AU1466" s="16">
        <v>48.6</v>
      </c>
      <c r="AV1466" s="16">
        <v>33.3</v>
      </c>
      <c r="AW1466" s="16"/>
    </row>
    <row r="1467" spans="1:49">
      <c r="A1467" s="62">
        <f>'表格编辑 '!A1734</f>
        <v>31166</v>
      </c>
      <c r="B1467" s="62">
        <f>'表格编辑 '!B1734</f>
        <v>10152</v>
      </c>
      <c r="C1467" s="62" t="str">
        <f>VLOOKUP(B1467,映射!A:B,2,FALSE)</f>
        <v>盗贼</v>
      </c>
      <c r="D1467" s="62">
        <f>'表格编辑 '!E1734</f>
        <v>39</v>
      </c>
      <c r="E1467" s="62">
        <f>ROUNDUP((VLOOKUP(B1467,Sheet1!U:AA,3,FALSE)-2)*(0.042*(D1467-1)+0.2)+0.4,0)</f>
        <v>39</v>
      </c>
      <c r="F1467" s="62">
        <f>ROUNDUP((VLOOKUP(B1467,Sheet1!U:AA,4,FALSE)-2)*(0.042*(D1467-1)+0.2)+0.4,0)</f>
        <v>48</v>
      </c>
      <c r="G1467" s="62">
        <f>ROUNDUP((VLOOKUP(B1467,Sheet1!U:AA,5,FALSE)-2)*(0.042*(D1467-1)+0.2)+0.4,0)</f>
        <v>40</v>
      </c>
      <c r="H1467" s="62">
        <f>ROUNDUP((VLOOKUP(B1467,Sheet1!U:AA,6,FALSE)-2)*(0.042*(D1467-1)+0.2)+0.4,0)</f>
        <v>60</v>
      </c>
      <c r="I1467" s="62">
        <f>ROUNDUP((VLOOKUP(B1467,Sheet1!U:AA,7,FALSE)-2)*(0.042*(D1467-1)+0.2)+0.4,0)</f>
        <v>19</v>
      </c>
      <c r="J1467" s="62">
        <f>E1467*8+F1467*2+G1467*3+H1467*3+I1467*1+VLOOKUP(B1467,Sheet1!AU:AZ,2,FALSE)</f>
        <v>778</v>
      </c>
      <c r="K1467" s="62">
        <f>E1467*1+F1467*2+G1467*2+H1467*2+I1467*10+VLOOKUP(B1467,Sheet1!AU:AZ,3,FALSE)</f>
        <v>545</v>
      </c>
      <c r="L1467" s="62">
        <f>E1467*0.1+F1467*2+G1467*0.2+H1467*0.26+I1467*0.1+VLOOKUP(B1467,Sheet1!AU:AZ,4,FALSE)</f>
        <v>156.4</v>
      </c>
      <c r="M1467" s="62">
        <f>E1467*0.1+F1467*0.2+G1467*2+H1467*0.2+I1467*0.1+VLOOKUP(B1467,Sheet1!AU:AZ,5,FALSE)</f>
        <v>134.4</v>
      </c>
      <c r="N1467" s="62">
        <f>E1467*0.1+F1467*0.2+G1467*0.2+H1467*2+I1467*0.1+VLOOKUP(B1467,Sheet1!AU:AZ,6,FALSE)</f>
        <v>197.4</v>
      </c>
      <c r="O1467" s="62">
        <f t="shared" si="424"/>
        <v>0.700000000000001</v>
      </c>
      <c r="P1467" s="62">
        <f t="shared" si="425"/>
        <v>32.5</v>
      </c>
      <c r="R1467" s="9">
        <f t="shared" si="419"/>
        <v>39</v>
      </c>
      <c r="S1467" s="9">
        <f t="shared" si="408"/>
        <v>252.24</v>
      </c>
      <c r="T1467" s="9">
        <f t="shared" si="409"/>
        <v>46.8</v>
      </c>
      <c r="U1467" s="66">
        <f t="shared" si="420"/>
        <v>291</v>
      </c>
      <c r="V1467" s="9">
        <f t="shared" si="421"/>
        <v>349.2</v>
      </c>
      <c r="W1467" s="67">
        <f t="shared" si="422"/>
        <v>248</v>
      </c>
      <c r="Y1467" s="69">
        <f>VLOOKUP(D1467,Sheet2!P:Q,2,FALSE)</f>
        <v>60</v>
      </c>
      <c r="AB1467" s="4" t="str">
        <f>IF('表格编辑 '!D1734="monster","普通","BOSS")</f>
        <v>普通</v>
      </c>
      <c r="AD1467" s="50">
        <f>VLOOKUP(D1467,映射!AK:AL,2,FALSE)</f>
        <v>4</v>
      </c>
      <c r="AE1467" s="50" t="s">
        <v>37</v>
      </c>
      <c r="AF1467" s="4">
        <f>VLOOKUP(AE1467,映射!AN:AO,2,FALSE)</f>
        <v>2</v>
      </c>
      <c r="AG1467" s="50">
        <v>2</v>
      </c>
      <c r="AH1467" s="70">
        <v>1</v>
      </c>
      <c r="AI1467" s="16">
        <f t="shared" si="410"/>
        <v>31166</v>
      </c>
      <c r="AJ1467" s="16">
        <f t="shared" si="411"/>
        <v>10152</v>
      </c>
      <c r="AK1467" s="16">
        <f t="shared" si="412"/>
        <v>39</v>
      </c>
      <c r="AL1467" s="16" t="str">
        <f t="shared" si="413"/>
        <v>盗贼</v>
      </c>
      <c r="AM1467" s="16">
        <f t="shared" si="414"/>
        <v>4656</v>
      </c>
      <c r="AN1467" s="16">
        <f t="shared" si="415"/>
        <v>1556</v>
      </c>
      <c r="AO1467" s="16">
        <f t="shared" si="423"/>
        <v>3100</v>
      </c>
      <c r="AP1467" s="16">
        <f t="shared" si="416"/>
        <v>3878</v>
      </c>
      <c r="AQ1467" s="16">
        <f t="shared" si="417"/>
        <v>1090</v>
      </c>
      <c r="AR1467" s="16">
        <f t="shared" si="418"/>
        <v>235</v>
      </c>
      <c r="AS1467" s="16"/>
      <c r="AT1467" s="16">
        <v>80</v>
      </c>
      <c r="AU1467" s="16">
        <v>110.6</v>
      </c>
      <c r="AV1467" s="16">
        <v>0.400000000000002</v>
      </c>
      <c r="AW1467" s="16"/>
    </row>
    <row r="1468" spans="1:49">
      <c r="A1468" s="62">
        <f>'表格编辑 '!A1735</f>
        <v>31167</v>
      </c>
      <c r="B1468" s="62">
        <f>'表格编辑 '!B1735</f>
        <v>10061</v>
      </c>
      <c r="C1468" s="62" t="str">
        <f>VLOOKUP(B1468,映射!A:B,2,FALSE)</f>
        <v>黄蝎</v>
      </c>
      <c r="D1468" s="62">
        <f>'表格编辑 '!E1735</f>
        <v>44</v>
      </c>
      <c r="E1468" s="62">
        <f>ROUNDUP((VLOOKUP(B1468,Sheet1!U:AA,3,FALSE)-2)*(0.042*(D1468-1)+0.2)+0.4,0)</f>
        <v>37</v>
      </c>
      <c r="F1468" s="62">
        <f>ROUNDUP((VLOOKUP(B1468,Sheet1!U:AA,4,FALSE)-2)*(0.042*(D1468-1)+0.2)+0.4,0)</f>
        <v>57</v>
      </c>
      <c r="G1468" s="62">
        <f>ROUNDUP((VLOOKUP(B1468,Sheet1!U:AA,5,FALSE)-2)*(0.042*(D1468-1)+0.2)+0.4,0)</f>
        <v>83</v>
      </c>
      <c r="H1468" s="62">
        <f>ROUNDUP((VLOOKUP(B1468,Sheet1!U:AA,6,FALSE)-2)*(0.042*(D1468-1)+0.2)+0.4,0)</f>
        <v>21</v>
      </c>
      <c r="I1468" s="62">
        <f>ROUNDUP((VLOOKUP(B1468,Sheet1!U:AA,7,FALSE)-2)*(0.042*(D1468-1)+0.2)+0.4,0)</f>
        <v>17</v>
      </c>
      <c r="J1468" s="62">
        <f>E1468*8+F1468*2+G1468*3+H1468*3+I1468*1+VLOOKUP(B1468,Sheet1!AU:AZ,2,FALSE)</f>
        <v>780</v>
      </c>
      <c r="K1468" s="62">
        <f>E1468*1+F1468*2+G1468*2+H1468*2+I1468*10+VLOOKUP(B1468,Sheet1!AU:AZ,3,FALSE)</f>
        <v>545</v>
      </c>
      <c r="L1468" s="62">
        <f>E1468*0.1+F1468*2+G1468*0.2+H1468*0.26+I1468*0.1+VLOOKUP(B1468,Sheet1!AU:AZ,4,FALSE)</f>
        <v>172.46</v>
      </c>
      <c r="M1468" s="62">
        <f>E1468*0.1+F1468*0.2+G1468*2+H1468*0.2+I1468*0.1+VLOOKUP(B1468,Sheet1!AU:AZ,5,FALSE)</f>
        <v>232</v>
      </c>
      <c r="N1468" s="62">
        <f>E1468*0.1+F1468*0.2+G1468*0.2+H1468*2+I1468*0.1+VLOOKUP(B1468,Sheet1!AU:AZ,6,FALSE)</f>
        <v>93.4</v>
      </c>
      <c r="O1468" s="62">
        <f t="shared" si="424"/>
        <v>11.3</v>
      </c>
      <c r="P1468" s="62">
        <f t="shared" si="425"/>
        <v>18.1</v>
      </c>
      <c r="R1468" s="9">
        <f t="shared" si="419"/>
        <v>44</v>
      </c>
      <c r="S1468" s="9">
        <f t="shared" si="408"/>
        <v>319.84</v>
      </c>
      <c r="T1468" s="9">
        <f t="shared" si="409"/>
        <v>50.8</v>
      </c>
      <c r="U1468" s="66">
        <f t="shared" si="420"/>
        <v>302</v>
      </c>
      <c r="V1468" s="9">
        <f t="shared" si="421"/>
        <v>362.4</v>
      </c>
      <c r="W1468" s="67">
        <f t="shared" si="422"/>
        <v>275</v>
      </c>
      <c r="Y1468" s="69">
        <f>VLOOKUP(D1468,Sheet2!P:Q,2,FALSE)</f>
        <v>105</v>
      </c>
      <c r="AB1468" s="4" t="str">
        <f>IF('表格编辑 '!D1735="monster","普通","BOSS")</f>
        <v>普通</v>
      </c>
      <c r="AD1468" s="50">
        <f>VLOOKUP(D1468,映射!AK:AL,2,FALSE)</f>
        <v>4</v>
      </c>
      <c r="AE1468" s="50" t="s">
        <v>37</v>
      </c>
      <c r="AF1468" s="4">
        <f>VLOOKUP(AE1468,映射!AN:AO,2,FALSE)</f>
        <v>2</v>
      </c>
      <c r="AG1468" s="50">
        <v>2</v>
      </c>
      <c r="AH1468" s="70">
        <v>1</v>
      </c>
      <c r="AI1468" s="16">
        <f t="shared" si="410"/>
        <v>31167</v>
      </c>
      <c r="AJ1468" s="16">
        <f t="shared" si="411"/>
        <v>10061</v>
      </c>
      <c r="AK1468" s="16">
        <f t="shared" si="412"/>
        <v>44</v>
      </c>
      <c r="AL1468" s="16" t="str">
        <f t="shared" si="413"/>
        <v>黄蝎</v>
      </c>
      <c r="AM1468" s="16">
        <f t="shared" si="414"/>
        <v>4832</v>
      </c>
      <c r="AN1468" s="16">
        <f t="shared" si="415"/>
        <v>1560</v>
      </c>
      <c r="AO1468" s="16">
        <f t="shared" si="423"/>
        <v>3272</v>
      </c>
      <c r="AP1468" s="16">
        <f t="shared" si="416"/>
        <v>4052</v>
      </c>
      <c r="AQ1468" s="16">
        <f t="shared" si="417"/>
        <v>1090</v>
      </c>
      <c r="AR1468" s="16">
        <f t="shared" si="418"/>
        <v>259</v>
      </c>
      <c r="AS1468" s="16"/>
      <c r="AT1468" s="16">
        <v>160.1</v>
      </c>
      <c r="AU1468" s="16">
        <v>64.7</v>
      </c>
      <c r="AV1468" s="16">
        <v>9.9</v>
      </c>
      <c r="AW1468" s="16"/>
    </row>
    <row r="1469" spans="1:49">
      <c r="A1469" s="62">
        <f>'表格编辑 '!A1736</f>
        <v>31168</v>
      </c>
      <c r="B1469" s="62">
        <f>'表格编辑 '!B1736</f>
        <v>10079</v>
      </c>
      <c r="C1469" s="62" t="str">
        <f>VLOOKUP(B1469,映射!A:B,2,FALSE)</f>
        <v>黄金树精</v>
      </c>
      <c r="D1469" s="62">
        <f>'表格编辑 '!E1736</f>
        <v>44</v>
      </c>
      <c r="E1469" s="62">
        <f>ROUNDUP((VLOOKUP(B1469,Sheet1!U:AA,3,FALSE)-2)*(0.042*(D1469-1)+0.2)+0.4,0)</f>
        <v>73</v>
      </c>
      <c r="F1469" s="62">
        <f>ROUNDUP((VLOOKUP(B1469,Sheet1!U:AA,4,FALSE)-2)*(0.042*(D1469-1)+0.2)+0.4,0)</f>
        <v>41</v>
      </c>
      <c r="G1469" s="62">
        <f>ROUNDUP((VLOOKUP(B1469,Sheet1!U:AA,5,FALSE)-2)*(0.042*(D1469-1)+0.2)+0.4,0)</f>
        <v>53</v>
      </c>
      <c r="H1469" s="62">
        <f>ROUNDUP((VLOOKUP(B1469,Sheet1!U:AA,6,FALSE)-2)*(0.042*(D1469-1)+0.2)+0.4,0)</f>
        <v>17</v>
      </c>
      <c r="I1469" s="62">
        <f>ROUNDUP((VLOOKUP(B1469,Sheet1!U:AA,7,FALSE)-2)*(0.042*(D1469-1)+0.2)+0.4,0)</f>
        <v>31</v>
      </c>
      <c r="J1469" s="62">
        <f>E1469*8+F1469*2+G1469*3+H1469*3+I1469*1+VLOOKUP(B1469,Sheet1!AU:AZ,2,FALSE)</f>
        <v>927</v>
      </c>
      <c r="K1469" s="62">
        <f>E1469*1+F1469*2+G1469*2+H1469*2+I1469*10+VLOOKUP(B1469,Sheet1!AU:AZ,3,FALSE)</f>
        <v>625</v>
      </c>
      <c r="L1469" s="62">
        <f>E1469*0.1+F1469*2+G1469*0.2+H1469*0.26+I1469*0.1+VLOOKUP(B1469,Sheet1!AU:AZ,4,FALSE)</f>
        <v>127.42</v>
      </c>
      <c r="M1469" s="62">
        <f>E1469*0.1+F1469*0.2+G1469*2+H1469*0.2+I1469*0.1+VLOOKUP(B1469,Sheet1!AU:AZ,5,FALSE)</f>
        <v>148</v>
      </c>
      <c r="N1469" s="62">
        <f>E1469*0.1+F1469*0.2+G1469*0.2+H1469*2+I1469*0.1+VLOOKUP(B1469,Sheet1!AU:AZ,6,FALSE)</f>
        <v>83.2</v>
      </c>
      <c r="O1469" s="62">
        <f t="shared" si="424"/>
        <v>7.7</v>
      </c>
      <c r="P1469" s="62">
        <f t="shared" si="425"/>
        <v>49.3</v>
      </c>
      <c r="R1469" s="9">
        <f t="shared" si="419"/>
        <v>44</v>
      </c>
      <c r="S1469" s="9">
        <f t="shared" si="408"/>
        <v>319.84</v>
      </c>
      <c r="T1469" s="9">
        <f t="shared" si="409"/>
        <v>50.8</v>
      </c>
      <c r="U1469" s="66">
        <f t="shared" si="420"/>
        <v>402</v>
      </c>
      <c r="V1469" s="9">
        <f t="shared" si="421"/>
        <v>482.4</v>
      </c>
      <c r="W1469" s="67">
        <f t="shared" si="422"/>
        <v>175</v>
      </c>
      <c r="Y1469" s="69">
        <f>VLOOKUP(D1469,Sheet2!P:Q,2,FALSE)</f>
        <v>105</v>
      </c>
      <c r="AB1469" s="4" t="str">
        <f>IF('表格编辑 '!D1736="monster","普通","BOSS")</f>
        <v>普通</v>
      </c>
      <c r="AD1469" s="50">
        <f>VLOOKUP(D1469,映射!AK:AL,2,FALSE)</f>
        <v>4</v>
      </c>
      <c r="AE1469" s="50" t="s">
        <v>37</v>
      </c>
      <c r="AF1469" s="4">
        <f>VLOOKUP(AE1469,映射!AN:AO,2,FALSE)</f>
        <v>2</v>
      </c>
      <c r="AG1469" s="50">
        <v>2</v>
      </c>
      <c r="AH1469" s="70">
        <v>1</v>
      </c>
      <c r="AI1469" s="16">
        <f t="shared" si="410"/>
        <v>31168</v>
      </c>
      <c r="AJ1469" s="16">
        <f t="shared" si="411"/>
        <v>10079</v>
      </c>
      <c r="AK1469" s="16">
        <f t="shared" si="412"/>
        <v>44</v>
      </c>
      <c r="AL1469" s="16" t="str">
        <f t="shared" si="413"/>
        <v>黄金树精</v>
      </c>
      <c r="AM1469" s="16">
        <f t="shared" si="414"/>
        <v>6432</v>
      </c>
      <c r="AN1469" s="16">
        <f t="shared" si="415"/>
        <v>1854</v>
      </c>
      <c r="AO1469" s="16">
        <f t="shared" si="423"/>
        <v>4578</v>
      </c>
      <c r="AP1469" s="16">
        <f t="shared" si="416"/>
        <v>5505</v>
      </c>
      <c r="AQ1469" s="16">
        <f t="shared" si="417"/>
        <v>1250</v>
      </c>
      <c r="AR1469" s="16">
        <f t="shared" si="418"/>
        <v>192</v>
      </c>
      <c r="AS1469" s="16"/>
      <c r="AT1469" s="16">
        <v>109</v>
      </c>
      <c r="AU1469" s="16">
        <v>55</v>
      </c>
      <c r="AV1469" s="16">
        <v>6.7</v>
      </c>
      <c r="AW1469" s="16"/>
    </row>
    <row r="1470" spans="1:49">
      <c r="A1470" s="62">
        <f>'表格编辑 '!A1737</f>
        <v>31169</v>
      </c>
      <c r="B1470" s="62">
        <f>'表格编辑 '!B1737</f>
        <v>10151</v>
      </c>
      <c r="C1470" s="62" t="str">
        <f>VLOOKUP(B1470,映射!A:B,2,FALSE)</f>
        <v>亚特拉斯巨神</v>
      </c>
      <c r="D1470" s="62">
        <f>'表格编辑 '!E1737</f>
        <v>44</v>
      </c>
      <c r="E1470" s="62">
        <f>ROUNDUP((VLOOKUP(B1470,Sheet1!U:AA,3,FALSE)-2)*(0.042*(D1470-1)+0.2)+0.4,0)</f>
        <v>71</v>
      </c>
      <c r="F1470" s="62">
        <f>ROUNDUP((VLOOKUP(B1470,Sheet1!U:AA,4,FALSE)-2)*(0.042*(D1470-1)+0.2)+0.4,0)</f>
        <v>71</v>
      </c>
      <c r="G1470" s="62">
        <f>ROUNDUP((VLOOKUP(B1470,Sheet1!U:AA,5,FALSE)-2)*(0.042*(D1470-1)+0.2)+0.4,0)</f>
        <v>51</v>
      </c>
      <c r="H1470" s="62">
        <f>ROUNDUP((VLOOKUP(B1470,Sheet1!U:AA,6,FALSE)-2)*(0.042*(D1470-1)+0.2)+0.4,0)</f>
        <v>51</v>
      </c>
      <c r="I1470" s="62">
        <f>ROUNDUP((VLOOKUP(B1470,Sheet1!U:AA,7,FALSE)-2)*(0.042*(D1470-1)+0.2)+0.4,0)</f>
        <v>41</v>
      </c>
      <c r="J1470" s="62">
        <f>E1470*8+F1470*2+G1470*3+H1470*3+I1470*1+VLOOKUP(B1470,Sheet1!AU:AZ,2,FALSE)</f>
        <v>1155</v>
      </c>
      <c r="K1470" s="62">
        <f>E1470*1+F1470*2+G1470*2+H1470*2+I1470*10+VLOOKUP(B1470,Sheet1!AU:AZ,3,FALSE)</f>
        <v>871</v>
      </c>
      <c r="L1470" s="62">
        <f>E1470*0.1+F1470*2+G1470*0.2+H1470*0.26+I1470*0.1+VLOOKUP(B1470,Sheet1!AU:AZ,4,FALSE)</f>
        <v>225.66</v>
      </c>
      <c r="M1470" s="62">
        <f>E1470*0.1+F1470*0.2+G1470*2+H1470*0.2+I1470*0.1+VLOOKUP(B1470,Sheet1!AU:AZ,5,FALSE)</f>
        <v>172.6</v>
      </c>
      <c r="N1470" s="62">
        <f>E1470*0.1+F1470*0.2+G1470*0.2+H1470*2+I1470*0.1+VLOOKUP(B1470,Sheet1!AU:AZ,6,FALSE)</f>
        <v>177.6</v>
      </c>
      <c r="O1470" s="62">
        <f t="shared" si="424"/>
        <v>9.5</v>
      </c>
      <c r="P1470" s="62">
        <f t="shared" si="425"/>
        <v>50.7</v>
      </c>
      <c r="R1470" s="9">
        <f t="shared" si="419"/>
        <v>44</v>
      </c>
      <c r="S1470" s="9">
        <f t="shared" si="408"/>
        <v>319.84</v>
      </c>
      <c r="T1470" s="9">
        <f t="shared" si="409"/>
        <v>50.8</v>
      </c>
      <c r="U1470" s="66">
        <f t="shared" si="420"/>
        <v>366</v>
      </c>
      <c r="V1470" s="9">
        <f t="shared" si="421"/>
        <v>439.2</v>
      </c>
      <c r="W1470" s="67">
        <f t="shared" si="422"/>
        <v>405</v>
      </c>
      <c r="Y1470" s="69">
        <f>VLOOKUP(D1470,Sheet2!P:Q,2,FALSE)</f>
        <v>105</v>
      </c>
      <c r="AB1470" s="4" t="str">
        <f>IF('表格编辑 '!D1737="monster","普通","BOSS")</f>
        <v>普通</v>
      </c>
      <c r="AD1470" s="50">
        <f>VLOOKUP(D1470,映射!AK:AL,2,FALSE)</f>
        <v>4</v>
      </c>
      <c r="AE1470" s="50" t="s">
        <v>37</v>
      </c>
      <c r="AF1470" s="4">
        <f>VLOOKUP(AE1470,映射!AN:AO,2,FALSE)</f>
        <v>2</v>
      </c>
      <c r="AG1470" s="50">
        <v>2</v>
      </c>
      <c r="AH1470" s="70">
        <v>1</v>
      </c>
      <c r="AI1470" s="16">
        <f t="shared" si="410"/>
        <v>31169</v>
      </c>
      <c r="AJ1470" s="16">
        <f t="shared" si="411"/>
        <v>10151</v>
      </c>
      <c r="AK1470" s="16">
        <f t="shared" si="412"/>
        <v>44</v>
      </c>
      <c r="AL1470" s="16" t="str">
        <f t="shared" si="413"/>
        <v>亚特拉斯巨神</v>
      </c>
      <c r="AM1470" s="16">
        <f t="shared" si="414"/>
        <v>5856</v>
      </c>
      <c r="AN1470" s="16">
        <f t="shared" si="415"/>
        <v>2310</v>
      </c>
      <c r="AO1470" s="16">
        <f t="shared" si="423"/>
        <v>3546</v>
      </c>
      <c r="AP1470" s="16">
        <f t="shared" si="416"/>
        <v>4701</v>
      </c>
      <c r="AQ1470" s="16">
        <f t="shared" si="417"/>
        <v>1742</v>
      </c>
      <c r="AR1470" s="16">
        <f t="shared" si="418"/>
        <v>339</v>
      </c>
      <c r="AS1470" s="16"/>
      <c r="AT1470" s="16">
        <v>79.5</v>
      </c>
      <c r="AU1470" s="16">
        <v>79.5</v>
      </c>
      <c r="AV1470" s="16">
        <v>-7.3</v>
      </c>
      <c r="AW1470" s="16"/>
    </row>
    <row r="1471" spans="1:49">
      <c r="A1471" s="62">
        <f>'表格编辑 '!A1738</f>
        <v>31170</v>
      </c>
      <c r="B1471" s="62">
        <f>'表格编辑 '!B1738</f>
        <v>10043</v>
      </c>
      <c r="C1471" s="62" t="str">
        <f>VLOOKUP(B1471,映射!A:B,2,FALSE)</f>
        <v>丘比特</v>
      </c>
      <c r="D1471" s="62">
        <f>'表格编辑 '!E1738</f>
        <v>44</v>
      </c>
      <c r="E1471" s="62">
        <f>ROUNDUP((VLOOKUP(B1471,Sheet1!U:AA,3,FALSE)-2)*(0.042*(D1471-1)+0.2)+0.4,0)</f>
        <v>41</v>
      </c>
      <c r="F1471" s="62">
        <f>ROUNDUP((VLOOKUP(B1471,Sheet1!U:AA,4,FALSE)-2)*(0.042*(D1471-1)+0.2)+0.4,0)</f>
        <v>61</v>
      </c>
      <c r="G1471" s="62">
        <f>ROUNDUP((VLOOKUP(B1471,Sheet1!U:AA,5,FALSE)-2)*(0.042*(D1471-1)+0.2)+0.4,0)</f>
        <v>21</v>
      </c>
      <c r="H1471" s="62">
        <f>ROUNDUP((VLOOKUP(B1471,Sheet1!U:AA,6,FALSE)-2)*(0.042*(D1471-1)+0.2)+0.4,0)</f>
        <v>71</v>
      </c>
      <c r="I1471" s="62">
        <f>ROUNDUP((VLOOKUP(B1471,Sheet1!U:AA,7,FALSE)-2)*(0.042*(D1471-1)+0.2)+0.4,0)</f>
        <v>71</v>
      </c>
      <c r="J1471" s="62">
        <f>E1471*8+F1471*2+G1471*3+H1471*3+I1471*1+VLOOKUP(B1471,Sheet1!AU:AZ,2,FALSE)</f>
        <v>849</v>
      </c>
      <c r="K1471" s="62">
        <f>E1471*1+F1471*2+G1471*2+H1471*2+I1471*10+VLOOKUP(B1471,Sheet1!AU:AZ,3,FALSE)</f>
        <v>1120</v>
      </c>
      <c r="L1471" s="62">
        <f>E1471*0.1+F1471*2+G1471*0.2+H1471*0.26+I1471*0.1+VLOOKUP(B1471,Sheet1!AU:AZ,4,FALSE)</f>
        <v>192.86</v>
      </c>
      <c r="M1471" s="62">
        <f>E1471*0.1+F1471*0.2+G1471*2+H1471*0.2+I1471*0.1+VLOOKUP(B1471,Sheet1!AU:AZ,5,FALSE)</f>
        <v>93.6</v>
      </c>
      <c r="N1471" s="62">
        <f>E1471*0.1+F1471*0.2+G1471*0.2+H1471*2+I1471*0.1+VLOOKUP(B1471,Sheet1!AU:AZ,6,FALSE)</f>
        <v>220.6</v>
      </c>
      <c r="O1471" s="62">
        <f t="shared" si="424"/>
        <v>35.5</v>
      </c>
      <c r="P1471" s="62">
        <f t="shared" si="425"/>
        <v>31.7</v>
      </c>
      <c r="R1471" s="9">
        <f t="shared" si="419"/>
        <v>44</v>
      </c>
      <c r="S1471" s="9">
        <f t="shared" si="408"/>
        <v>319.84</v>
      </c>
      <c r="T1471" s="9">
        <f t="shared" si="409"/>
        <v>50.8</v>
      </c>
      <c r="U1471" s="66">
        <f t="shared" si="420"/>
        <v>511</v>
      </c>
      <c r="V1471" s="9">
        <f t="shared" si="421"/>
        <v>613.2</v>
      </c>
      <c r="W1471" s="67">
        <f t="shared" si="422"/>
        <v>324</v>
      </c>
      <c r="Y1471" s="69">
        <f>VLOOKUP(D1471,Sheet2!P:Q,2,FALSE)</f>
        <v>105</v>
      </c>
      <c r="AB1471" s="4" t="str">
        <f>IF('表格编辑 '!D1738="monster","普通","BOSS")</f>
        <v>普通</v>
      </c>
      <c r="AD1471" s="50">
        <f>VLOOKUP(D1471,映射!AK:AL,2,FALSE)</f>
        <v>4</v>
      </c>
      <c r="AE1471" s="50" t="s">
        <v>37</v>
      </c>
      <c r="AF1471" s="4">
        <f>VLOOKUP(AE1471,映射!AN:AO,2,FALSE)</f>
        <v>2</v>
      </c>
      <c r="AG1471" s="50">
        <v>2</v>
      </c>
      <c r="AH1471" s="70">
        <v>1</v>
      </c>
      <c r="AI1471" s="16">
        <f t="shared" si="410"/>
        <v>31170</v>
      </c>
      <c r="AJ1471" s="16">
        <f t="shared" si="411"/>
        <v>10043</v>
      </c>
      <c r="AK1471" s="16">
        <f t="shared" si="412"/>
        <v>44</v>
      </c>
      <c r="AL1471" s="16" t="str">
        <f t="shared" si="413"/>
        <v>丘比特</v>
      </c>
      <c r="AM1471" s="16">
        <f t="shared" si="414"/>
        <v>8176</v>
      </c>
      <c r="AN1471" s="16">
        <f t="shared" si="415"/>
        <v>1698</v>
      </c>
      <c r="AO1471" s="16">
        <f t="shared" si="423"/>
        <v>6478</v>
      </c>
      <c r="AP1471" s="16">
        <f t="shared" si="416"/>
        <v>7327</v>
      </c>
      <c r="AQ1471" s="16">
        <f t="shared" si="417"/>
        <v>2240</v>
      </c>
      <c r="AR1471" s="16">
        <f t="shared" si="418"/>
        <v>290</v>
      </c>
      <c r="AS1471" s="16"/>
      <c r="AT1471" s="16">
        <v>45.1</v>
      </c>
      <c r="AU1471" s="16">
        <v>138.7</v>
      </c>
      <c r="AV1471" s="16">
        <v>35.6</v>
      </c>
      <c r="AW1471" s="16"/>
    </row>
    <row r="1472" spans="1:49">
      <c r="A1472" s="62">
        <f>'表格编辑 '!A1739</f>
        <v>31171</v>
      </c>
      <c r="B1472" s="62">
        <f>'表格编辑 '!B1739</f>
        <v>10043</v>
      </c>
      <c r="C1472" s="62" t="str">
        <f>VLOOKUP(B1472,映射!A:B,2,FALSE)</f>
        <v>丘比特</v>
      </c>
      <c r="D1472" s="62">
        <f>'表格编辑 '!E1739</f>
        <v>44</v>
      </c>
      <c r="E1472" s="62">
        <f>ROUNDUP((VLOOKUP(B1472,Sheet1!U:AA,3,FALSE)-2)*(0.042*(D1472-1)+0.2)+0.4,0)</f>
        <v>41</v>
      </c>
      <c r="F1472" s="62">
        <f>ROUNDUP((VLOOKUP(B1472,Sheet1!U:AA,4,FALSE)-2)*(0.042*(D1472-1)+0.2)+0.4,0)</f>
        <v>61</v>
      </c>
      <c r="G1472" s="62">
        <f>ROUNDUP((VLOOKUP(B1472,Sheet1!U:AA,5,FALSE)-2)*(0.042*(D1472-1)+0.2)+0.4,0)</f>
        <v>21</v>
      </c>
      <c r="H1472" s="62">
        <f>ROUNDUP((VLOOKUP(B1472,Sheet1!U:AA,6,FALSE)-2)*(0.042*(D1472-1)+0.2)+0.4,0)</f>
        <v>71</v>
      </c>
      <c r="I1472" s="62">
        <f>ROUNDUP((VLOOKUP(B1472,Sheet1!U:AA,7,FALSE)-2)*(0.042*(D1472-1)+0.2)+0.4,0)</f>
        <v>71</v>
      </c>
      <c r="J1472" s="62">
        <f>E1472*8+F1472*2+G1472*3+H1472*3+I1472*1+VLOOKUP(B1472,Sheet1!AU:AZ,2,FALSE)</f>
        <v>849</v>
      </c>
      <c r="K1472" s="62">
        <f>E1472*1+F1472*2+G1472*2+H1472*2+I1472*10+VLOOKUP(B1472,Sheet1!AU:AZ,3,FALSE)</f>
        <v>1120</v>
      </c>
      <c r="L1472" s="62">
        <f>E1472*0.1+F1472*2+G1472*0.2+H1472*0.26+I1472*0.1+VLOOKUP(B1472,Sheet1!AU:AZ,4,FALSE)</f>
        <v>192.86</v>
      </c>
      <c r="M1472" s="62">
        <f>E1472*0.1+F1472*0.2+G1472*2+H1472*0.2+I1472*0.1+VLOOKUP(B1472,Sheet1!AU:AZ,5,FALSE)</f>
        <v>93.6</v>
      </c>
      <c r="N1472" s="62">
        <f>E1472*0.1+F1472*0.2+G1472*0.2+H1472*2+I1472*0.1+VLOOKUP(B1472,Sheet1!AU:AZ,6,FALSE)</f>
        <v>220.6</v>
      </c>
      <c r="O1472" s="62">
        <f t="shared" si="424"/>
        <v>35.5</v>
      </c>
      <c r="P1472" s="62">
        <f t="shared" si="425"/>
        <v>31.7</v>
      </c>
      <c r="R1472" s="9">
        <f t="shared" si="419"/>
        <v>44</v>
      </c>
      <c r="S1472" s="9">
        <f t="shared" si="408"/>
        <v>319.84</v>
      </c>
      <c r="T1472" s="9">
        <f t="shared" si="409"/>
        <v>50.8</v>
      </c>
      <c r="U1472" s="66">
        <f t="shared" si="420"/>
        <v>511</v>
      </c>
      <c r="V1472" s="9">
        <f t="shared" si="421"/>
        <v>613.2</v>
      </c>
      <c r="W1472" s="67">
        <f t="shared" si="422"/>
        <v>324</v>
      </c>
      <c r="Y1472" s="69">
        <f>VLOOKUP(D1472,Sheet2!P:Q,2,FALSE)</f>
        <v>105</v>
      </c>
      <c r="AB1472" s="4" t="str">
        <f>IF('表格编辑 '!D1739="monster","普通","BOSS")</f>
        <v>普通</v>
      </c>
      <c r="AD1472" s="50">
        <f>VLOOKUP(D1472,映射!AK:AL,2,FALSE)</f>
        <v>4</v>
      </c>
      <c r="AE1472" s="50" t="s">
        <v>37</v>
      </c>
      <c r="AF1472" s="4">
        <f>VLOOKUP(AE1472,映射!AN:AO,2,FALSE)</f>
        <v>2</v>
      </c>
      <c r="AG1472" s="50">
        <v>2</v>
      </c>
      <c r="AH1472" s="70">
        <v>1</v>
      </c>
      <c r="AI1472" s="16">
        <f t="shared" si="410"/>
        <v>31171</v>
      </c>
      <c r="AJ1472" s="16">
        <f t="shared" si="411"/>
        <v>10043</v>
      </c>
      <c r="AK1472" s="16">
        <f t="shared" si="412"/>
        <v>44</v>
      </c>
      <c r="AL1472" s="16" t="str">
        <f t="shared" si="413"/>
        <v>丘比特</v>
      </c>
      <c r="AM1472" s="16">
        <f t="shared" si="414"/>
        <v>8176</v>
      </c>
      <c r="AN1472" s="16">
        <f t="shared" si="415"/>
        <v>1698</v>
      </c>
      <c r="AO1472" s="16">
        <f t="shared" si="423"/>
        <v>6478</v>
      </c>
      <c r="AP1472" s="16">
        <f t="shared" si="416"/>
        <v>7327</v>
      </c>
      <c r="AQ1472" s="16">
        <f t="shared" si="417"/>
        <v>2240</v>
      </c>
      <c r="AR1472" s="16">
        <f t="shared" si="418"/>
        <v>290</v>
      </c>
      <c r="AS1472" s="16"/>
      <c r="AT1472" s="16">
        <v>45.1</v>
      </c>
      <c r="AU1472" s="16">
        <v>138.7</v>
      </c>
      <c r="AV1472" s="16">
        <v>35.6</v>
      </c>
      <c r="AW1472" s="16"/>
    </row>
    <row r="1473" spans="1:49">
      <c r="A1473" s="62">
        <f>'表格编辑 '!A1740</f>
        <v>31172</v>
      </c>
      <c r="B1473" s="62">
        <f>'表格编辑 '!B1740</f>
        <v>10157</v>
      </c>
      <c r="C1473" s="62" t="str">
        <f>VLOOKUP(B1473,映射!A:B,2,FALSE)</f>
        <v>幻歌妖</v>
      </c>
      <c r="D1473" s="62">
        <f>'表格编辑 '!E1740</f>
        <v>44</v>
      </c>
      <c r="E1473" s="62">
        <f>ROUNDUP((VLOOKUP(B1473,Sheet1!U:AA,3,FALSE)-2)*(0.042*(D1473-1)+0.2)+0.4,0)</f>
        <v>47</v>
      </c>
      <c r="F1473" s="62">
        <f>ROUNDUP((VLOOKUP(B1473,Sheet1!U:AA,4,FALSE)-2)*(0.042*(D1473-1)+0.2)+0.4,0)</f>
        <v>53</v>
      </c>
      <c r="G1473" s="62">
        <f>ROUNDUP((VLOOKUP(B1473,Sheet1!U:AA,5,FALSE)-2)*(0.042*(D1473-1)+0.2)+0.4,0)</f>
        <v>57</v>
      </c>
      <c r="H1473" s="62">
        <f>ROUNDUP((VLOOKUP(B1473,Sheet1!U:AA,6,FALSE)-2)*(0.042*(D1473-1)+0.2)+0.4,0)</f>
        <v>93</v>
      </c>
      <c r="I1473" s="62">
        <f>ROUNDUP((VLOOKUP(B1473,Sheet1!U:AA,7,FALSE)-2)*(0.042*(D1473-1)+0.2)+0.4,0)</f>
        <v>35</v>
      </c>
      <c r="J1473" s="62">
        <f>E1473*8+F1473*2+G1473*3+H1473*3+I1473*1+VLOOKUP(B1473,Sheet1!AU:AZ,2,FALSE)</f>
        <v>1033</v>
      </c>
      <c r="K1473" s="62">
        <f>E1473*1+F1473*2+G1473*2+H1473*2+I1473*10+VLOOKUP(B1473,Sheet1!AU:AZ,3,FALSE)</f>
        <v>841</v>
      </c>
      <c r="L1473" s="62">
        <f>E1473*0.1+F1473*2+G1473*0.2+H1473*0.26+I1473*0.1+VLOOKUP(B1473,Sheet1!AU:AZ,4,FALSE)</f>
        <v>186.78</v>
      </c>
      <c r="M1473" s="62">
        <f>E1473*0.1+F1473*0.2+G1473*2+H1473*0.2+I1473*0.1+VLOOKUP(B1473,Sheet1!AU:AZ,5,FALSE)</f>
        <v>190.4</v>
      </c>
      <c r="N1473" s="62">
        <f>E1473*0.1+F1473*0.2+G1473*0.2+H1473*2+I1473*0.1+VLOOKUP(B1473,Sheet1!AU:AZ,6,FALSE)</f>
        <v>287.2</v>
      </c>
      <c r="O1473" s="62">
        <f t="shared" si="424"/>
        <v>10.7</v>
      </c>
      <c r="P1473" s="62">
        <f t="shared" si="425"/>
        <v>41.7</v>
      </c>
      <c r="R1473" s="9">
        <f t="shared" si="419"/>
        <v>44</v>
      </c>
      <c r="S1473" s="9">
        <f t="shared" si="408"/>
        <v>319.84</v>
      </c>
      <c r="T1473" s="9">
        <f t="shared" si="409"/>
        <v>50.8</v>
      </c>
      <c r="U1473" s="66">
        <f t="shared" si="420"/>
        <v>344</v>
      </c>
      <c r="V1473" s="9">
        <f t="shared" si="421"/>
        <v>412.8</v>
      </c>
      <c r="W1473" s="67">
        <f t="shared" si="422"/>
        <v>309</v>
      </c>
      <c r="Y1473" s="69">
        <f>VLOOKUP(D1473,Sheet2!P:Q,2,FALSE)</f>
        <v>105</v>
      </c>
      <c r="AB1473" s="4" t="str">
        <f>IF('表格编辑 '!D1740="monster","普通","BOSS")</f>
        <v>普通</v>
      </c>
      <c r="AD1473" s="50">
        <f>VLOOKUP(D1473,映射!AK:AL,2,FALSE)</f>
        <v>4</v>
      </c>
      <c r="AE1473" s="50" t="s">
        <v>37</v>
      </c>
      <c r="AF1473" s="4">
        <f>VLOOKUP(AE1473,映射!AN:AO,2,FALSE)</f>
        <v>2</v>
      </c>
      <c r="AG1473" s="50">
        <v>2</v>
      </c>
      <c r="AH1473" s="70">
        <v>1</v>
      </c>
      <c r="AI1473" s="16">
        <f t="shared" si="410"/>
        <v>31172</v>
      </c>
      <c r="AJ1473" s="16">
        <f t="shared" si="411"/>
        <v>10157</v>
      </c>
      <c r="AK1473" s="16">
        <f t="shared" si="412"/>
        <v>44</v>
      </c>
      <c r="AL1473" s="16" t="str">
        <f t="shared" si="413"/>
        <v>幻歌妖</v>
      </c>
      <c r="AM1473" s="16">
        <f t="shared" si="414"/>
        <v>5504</v>
      </c>
      <c r="AN1473" s="16">
        <f t="shared" si="415"/>
        <v>2066</v>
      </c>
      <c r="AO1473" s="16">
        <f t="shared" si="423"/>
        <v>3438</v>
      </c>
      <c r="AP1473" s="16">
        <f t="shared" si="416"/>
        <v>4471</v>
      </c>
      <c r="AQ1473" s="16">
        <f t="shared" si="417"/>
        <v>1682</v>
      </c>
      <c r="AR1473" s="16">
        <f t="shared" si="418"/>
        <v>281</v>
      </c>
      <c r="AS1473" s="16"/>
      <c r="AT1473" s="16">
        <v>87.5</v>
      </c>
      <c r="AU1473" s="16">
        <v>143.3</v>
      </c>
      <c r="AV1473" s="16">
        <v>14.4</v>
      </c>
      <c r="AW1473" s="16"/>
    </row>
    <row r="1474" spans="1:49">
      <c r="A1474" s="62">
        <f>'表格编辑 '!A1741</f>
        <v>31173</v>
      </c>
      <c r="B1474" s="62">
        <f>'表格编辑 '!B1741</f>
        <v>10124</v>
      </c>
      <c r="C1474" s="62" t="str">
        <f>VLOOKUP(B1474,映射!A:B,2,FALSE)</f>
        <v>石怪</v>
      </c>
      <c r="D1474" s="62">
        <f>'表格编辑 '!E1741</f>
        <v>44</v>
      </c>
      <c r="E1474" s="62">
        <f>ROUNDUP((VLOOKUP(B1474,Sheet1!U:AA,3,FALSE)-2)*(0.042*(D1474-1)+0.2)+0.4,0)</f>
        <v>27</v>
      </c>
      <c r="F1474" s="62">
        <f>ROUNDUP((VLOOKUP(B1474,Sheet1!U:AA,4,FALSE)-2)*(0.042*(D1474-1)+0.2)+0.4,0)</f>
        <v>73</v>
      </c>
      <c r="G1474" s="62">
        <f>ROUNDUP((VLOOKUP(B1474,Sheet1!U:AA,5,FALSE)-2)*(0.042*(D1474-1)+0.2)+0.4,0)</f>
        <v>83</v>
      </c>
      <c r="H1474" s="62">
        <f>ROUNDUP((VLOOKUP(B1474,Sheet1!U:AA,6,FALSE)-2)*(0.042*(D1474-1)+0.2)+0.4,0)</f>
        <v>29</v>
      </c>
      <c r="I1474" s="62">
        <f>ROUNDUP((VLOOKUP(B1474,Sheet1!U:AA,7,FALSE)-2)*(0.042*(D1474-1)+0.2)+0.4,0)</f>
        <v>23</v>
      </c>
      <c r="J1474" s="62">
        <f>E1474*8+F1474*2+G1474*3+H1474*3+I1474*1+VLOOKUP(B1474,Sheet1!AU:AZ,2,FALSE)</f>
        <v>754</v>
      </c>
      <c r="K1474" s="62">
        <f>E1474*1+F1474*2+G1474*2+H1474*2+I1474*10+VLOOKUP(B1474,Sheet1!AU:AZ,3,FALSE)</f>
        <v>648</v>
      </c>
      <c r="L1474" s="62">
        <f>E1474*0.1+F1474*2+G1474*0.2+H1474*0.26+I1474*0.1+VLOOKUP(B1474,Sheet1!AU:AZ,4,FALSE)</f>
        <v>216.14</v>
      </c>
      <c r="M1474" s="62">
        <f>E1474*0.1+F1474*0.2+G1474*2+H1474*0.2+I1474*0.1+VLOOKUP(B1474,Sheet1!AU:AZ,5,FALSE)</f>
        <v>238.4</v>
      </c>
      <c r="N1474" s="62">
        <f>E1474*0.1+F1474*0.2+G1474*0.2+H1474*2+I1474*0.1+VLOOKUP(B1474,Sheet1!AU:AZ,6,FALSE)</f>
        <v>118.2</v>
      </c>
      <c r="O1474" s="62">
        <f t="shared" si="424"/>
        <v>16.7</v>
      </c>
      <c r="P1474" s="62">
        <f t="shared" si="425"/>
        <v>9.5</v>
      </c>
      <c r="R1474" s="9">
        <f t="shared" si="419"/>
        <v>44</v>
      </c>
      <c r="S1474" s="9">
        <f t="shared" si="408"/>
        <v>319.84</v>
      </c>
      <c r="T1474" s="9">
        <f t="shared" si="409"/>
        <v>50.8</v>
      </c>
      <c r="U1474" s="66">
        <f t="shared" si="420"/>
        <v>297</v>
      </c>
      <c r="V1474" s="9">
        <f t="shared" si="421"/>
        <v>356.4</v>
      </c>
      <c r="W1474" s="67">
        <f t="shared" si="422"/>
        <v>381</v>
      </c>
      <c r="Y1474" s="69">
        <f>VLOOKUP(D1474,Sheet2!P:Q,2,FALSE)</f>
        <v>105</v>
      </c>
      <c r="AB1474" s="4" t="str">
        <f>IF('表格编辑 '!D1741="monster","普通","BOSS")</f>
        <v>普通</v>
      </c>
      <c r="AD1474" s="50">
        <f>VLOOKUP(D1474,映射!AK:AL,2,FALSE)</f>
        <v>4</v>
      </c>
      <c r="AE1474" s="50" t="s">
        <v>37</v>
      </c>
      <c r="AF1474" s="4">
        <f>VLOOKUP(AE1474,映射!AN:AO,2,FALSE)</f>
        <v>2</v>
      </c>
      <c r="AG1474" s="50">
        <v>2</v>
      </c>
      <c r="AH1474" s="70">
        <v>1</v>
      </c>
      <c r="AI1474" s="16">
        <f t="shared" si="410"/>
        <v>31173</v>
      </c>
      <c r="AJ1474" s="16">
        <f t="shared" si="411"/>
        <v>10124</v>
      </c>
      <c r="AK1474" s="16">
        <f t="shared" si="412"/>
        <v>44</v>
      </c>
      <c r="AL1474" s="16" t="str">
        <f t="shared" si="413"/>
        <v>石怪</v>
      </c>
      <c r="AM1474" s="16">
        <f t="shared" si="414"/>
        <v>4752</v>
      </c>
      <c r="AN1474" s="16">
        <f t="shared" si="415"/>
        <v>1508</v>
      </c>
      <c r="AO1474" s="16">
        <f t="shared" si="423"/>
        <v>3244</v>
      </c>
      <c r="AP1474" s="16">
        <f t="shared" si="416"/>
        <v>3998</v>
      </c>
      <c r="AQ1474" s="16">
        <f t="shared" si="417"/>
        <v>1296</v>
      </c>
      <c r="AR1474" s="16">
        <f t="shared" si="418"/>
        <v>325</v>
      </c>
      <c r="AS1474" s="16"/>
      <c r="AT1474" s="16">
        <v>160.5</v>
      </c>
      <c r="AU1474" s="16">
        <v>47.1</v>
      </c>
      <c r="AV1474" s="16">
        <v>16.2</v>
      </c>
      <c r="AW1474" s="16"/>
    </row>
    <row r="1475" spans="1:49">
      <c r="A1475" s="62">
        <f>'表格编辑 '!A1742</f>
        <v>31174</v>
      </c>
      <c r="B1475" s="62">
        <f>'表格编辑 '!B1742</f>
        <v>10047</v>
      </c>
      <c r="C1475" s="62" t="str">
        <f>VLOOKUP(B1475,映射!A:B,2,FALSE)</f>
        <v>恶魔</v>
      </c>
      <c r="D1475" s="62">
        <f>'表格编辑 '!E1742</f>
        <v>44</v>
      </c>
      <c r="E1475" s="62">
        <f>ROUNDUP((VLOOKUP(B1475,Sheet1!U:AA,3,FALSE)-2)*(0.042*(D1475-1)+0.2)+0.4,0)</f>
        <v>17</v>
      </c>
      <c r="F1475" s="62">
        <f>ROUNDUP((VLOOKUP(B1475,Sheet1!U:AA,4,FALSE)-2)*(0.042*(D1475-1)+0.2)+0.4,0)</f>
        <v>51</v>
      </c>
      <c r="G1475" s="62">
        <f>ROUNDUP((VLOOKUP(B1475,Sheet1!U:AA,5,FALSE)-2)*(0.042*(D1475-1)+0.2)+0.4,0)</f>
        <v>49</v>
      </c>
      <c r="H1475" s="62">
        <f>ROUNDUP((VLOOKUP(B1475,Sheet1!U:AA,6,FALSE)-2)*(0.042*(D1475-1)+0.2)+0.4,0)</f>
        <v>49</v>
      </c>
      <c r="I1475" s="62">
        <f>ROUNDUP((VLOOKUP(B1475,Sheet1!U:AA,7,FALSE)-2)*(0.042*(D1475-1)+0.2)+0.4,0)</f>
        <v>59</v>
      </c>
      <c r="J1475" s="62">
        <f>E1475*8+F1475*2+G1475*3+H1475*3+I1475*1+VLOOKUP(B1475,Sheet1!AU:AZ,2,FALSE)</f>
        <v>611</v>
      </c>
      <c r="K1475" s="62">
        <f>E1475*1+F1475*2+G1475*2+H1475*2+I1475*10+VLOOKUP(B1475,Sheet1!AU:AZ,3,FALSE)</f>
        <v>925</v>
      </c>
      <c r="L1475" s="62">
        <f>E1475*0.1+F1475*2+G1475*0.2+H1475*0.26+I1475*0.1+VLOOKUP(B1475,Sheet1!AU:AZ,4,FALSE)</f>
        <v>152.14</v>
      </c>
      <c r="M1475" s="62">
        <f>E1475*0.1+F1475*0.2+G1475*2+H1475*0.2+I1475*0.1+VLOOKUP(B1475,Sheet1!AU:AZ,5,FALSE)</f>
        <v>145.6</v>
      </c>
      <c r="N1475" s="62">
        <f>E1475*0.1+F1475*0.2+G1475*0.2+H1475*2+I1475*0.1+VLOOKUP(B1475,Sheet1!AU:AZ,6,FALSE)</f>
        <v>145.6</v>
      </c>
      <c r="O1475" s="62">
        <f t="shared" si="424"/>
        <v>41.9</v>
      </c>
      <c r="P1475" s="62">
        <f t="shared" si="425"/>
        <v>7.5</v>
      </c>
      <c r="R1475" s="9">
        <f t="shared" si="419"/>
        <v>44</v>
      </c>
      <c r="S1475" s="9">
        <f t="shared" si="408"/>
        <v>319.84</v>
      </c>
      <c r="T1475" s="9">
        <f t="shared" si="409"/>
        <v>50.8</v>
      </c>
      <c r="U1475" s="66">
        <f t="shared" si="420"/>
        <v>406</v>
      </c>
      <c r="V1475" s="9">
        <f t="shared" si="421"/>
        <v>487.2</v>
      </c>
      <c r="W1475" s="67">
        <f t="shared" si="422"/>
        <v>229</v>
      </c>
      <c r="Y1475" s="69">
        <f>VLOOKUP(D1475,Sheet2!P:Q,2,FALSE)</f>
        <v>105</v>
      </c>
      <c r="AB1475" s="4" t="str">
        <f>IF('表格编辑 '!D1742="monster","普通","BOSS")</f>
        <v>普通</v>
      </c>
      <c r="AD1475" s="50">
        <f>VLOOKUP(D1475,映射!AK:AL,2,FALSE)</f>
        <v>4</v>
      </c>
      <c r="AE1475" s="50" t="s">
        <v>37</v>
      </c>
      <c r="AF1475" s="4">
        <f>VLOOKUP(AE1475,映射!AN:AO,2,FALSE)</f>
        <v>2</v>
      </c>
      <c r="AG1475" s="50">
        <v>2</v>
      </c>
      <c r="AH1475" s="70">
        <v>1</v>
      </c>
      <c r="AI1475" s="16">
        <f t="shared" si="410"/>
        <v>31174</v>
      </c>
      <c r="AJ1475" s="16">
        <f t="shared" si="411"/>
        <v>10047</v>
      </c>
      <c r="AK1475" s="16">
        <f t="shared" si="412"/>
        <v>44</v>
      </c>
      <c r="AL1475" s="16" t="str">
        <f t="shared" si="413"/>
        <v>恶魔</v>
      </c>
      <c r="AM1475" s="16">
        <f t="shared" si="414"/>
        <v>6496</v>
      </c>
      <c r="AN1475" s="16">
        <f t="shared" si="415"/>
        <v>1222</v>
      </c>
      <c r="AO1475" s="16">
        <f t="shared" si="423"/>
        <v>5274</v>
      </c>
      <c r="AP1475" s="16">
        <f t="shared" si="416"/>
        <v>5885</v>
      </c>
      <c r="AQ1475" s="16">
        <f t="shared" si="417"/>
        <v>1850</v>
      </c>
      <c r="AR1475" s="16">
        <f t="shared" si="418"/>
        <v>229</v>
      </c>
      <c r="AS1475" s="16"/>
      <c r="AT1475" s="16">
        <v>107.8</v>
      </c>
      <c r="AU1475" s="16">
        <v>107.8</v>
      </c>
      <c r="AV1475" s="16">
        <v>36.1</v>
      </c>
      <c r="AW1475" s="16"/>
    </row>
    <row r="1476" spans="1:49">
      <c r="A1476" s="62">
        <f>'表格编辑 '!A1743</f>
        <v>31175</v>
      </c>
      <c r="B1476" s="62">
        <f>'表格编辑 '!B1743</f>
        <v>10117</v>
      </c>
      <c r="C1476" s="62" t="str">
        <f>VLOOKUP(B1476,映射!A:B,2,FALSE)</f>
        <v>吓人箱</v>
      </c>
      <c r="D1476" s="62">
        <f>'表格编辑 '!E1743</f>
        <v>44</v>
      </c>
      <c r="E1476" s="62">
        <f>ROUNDUP((VLOOKUP(B1476,Sheet1!U:AA,3,FALSE)-2)*(0.042*(D1476-1)+0.2)+0.4,0)</f>
        <v>19</v>
      </c>
      <c r="F1476" s="62">
        <f>ROUNDUP((VLOOKUP(B1476,Sheet1!U:AA,4,FALSE)-2)*(0.042*(D1476-1)+0.2)+0.4,0)</f>
        <v>49</v>
      </c>
      <c r="G1476" s="62">
        <f>ROUNDUP((VLOOKUP(B1476,Sheet1!U:AA,5,FALSE)-2)*(0.042*(D1476-1)+0.2)+0.4,0)</f>
        <v>49</v>
      </c>
      <c r="H1476" s="62">
        <f>ROUNDUP((VLOOKUP(B1476,Sheet1!U:AA,6,FALSE)-2)*(0.042*(D1476-1)+0.2)+0.4,0)</f>
        <v>19</v>
      </c>
      <c r="I1476" s="62">
        <f>ROUNDUP((VLOOKUP(B1476,Sheet1!U:AA,7,FALSE)-2)*(0.042*(D1476-1)+0.2)+0.4,0)</f>
        <v>59</v>
      </c>
      <c r="J1476" s="62">
        <f>E1476*8+F1476*2+G1476*3+H1476*3+I1476*1+VLOOKUP(B1476,Sheet1!AU:AZ,2,FALSE)</f>
        <v>533</v>
      </c>
      <c r="K1476" s="62">
        <f>E1476*1+F1476*2+G1476*2+H1476*2+I1476*10+VLOOKUP(B1476,Sheet1!AU:AZ,3,FALSE)</f>
        <v>863</v>
      </c>
      <c r="L1476" s="62">
        <f>E1476*0.1+F1476*2+G1476*0.2+H1476*0.26+I1476*0.1+VLOOKUP(B1476,Sheet1!AU:AZ,4,FALSE)</f>
        <v>140.54</v>
      </c>
      <c r="M1476" s="62">
        <f>E1476*0.1+F1476*0.2+G1476*2+H1476*0.2+I1476*0.1+VLOOKUP(B1476,Sheet1!AU:AZ,5,FALSE)</f>
        <v>139.4</v>
      </c>
      <c r="N1476" s="62">
        <f>E1476*0.1+F1476*0.2+G1476*0.2+H1476*2+I1476*0.1+VLOOKUP(B1476,Sheet1!AU:AZ,6,FALSE)</f>
        <v>85.4</v>
      </c>
      <c r="O1476" s="62">
        <f t="shared" si="424"/>
        <v>44.5</v>
      </c>
      <c r="P1476" s="62">
        <f t="shared" si="425"/>
        <v>3.3</v>
      </c>
      <c r="R1476" s="9">
        <f t="shared" si="419"/>
        <v>44</v>
      </c>
      <c r="S1476" s="9">
        <f t="shared" si="408"/>
        <v>319.84</v>
      </c>
      <c r="T1476" s="9">
        <f t="shared" si="409"/>
        <v>50.8</v>
      </c>
      <c r="U1476" s="66">
        <f t="shared" si="420"/>
        <v>416</v>
      </c>
      <c r="V1476" s="9">
        <f t="shared" si="421"/>
        <v>499.2</v>
      </c>
      <c r="W1476" s="67">
        <f t="shared" si="422"/>
        <v>203</v>
      </c>
      <c r="Y1476" s="69">
        <f>VLOOKUP(D1476,Sheet2!P:Q,2,FALSE)</f>
        <v>105</v>
      </c>
      <c r="AB1476" s="4" t="str">
        <f>IF('表格编辑 '!D1743="monster","普通","BOSS")</f>
        <v>普通</v>
      </c>
      <c r="AD1476" s="50">
        <f>VLOOKUP(D1476,映射!AK:AL,2,FALSE)</f>
        <v>4</v>
      </c>
      <c r="AE1476" s="50" t="s">
        <v>37</v>
      </c>
      <c r="AF1476" s="4">
        <f>VLOOKUP(AE1476,映射!AN:AO,2,FALSE)</f>
        <v>2</v>
      </c>
      <c r="AG1476" s="50">
        <v>2</v>
      </c>
      <c r="AH1476" s="70">
        <v>1</v>
      </c>
      <c r="AI1476" s="16">
        <f t="shared" si="410"/>
        <v>31175</v>
      </c>
      <c r="AJ1476" s="16">
        <f t="shared" si="411"/>
        <v>10117</v>
      </c>
      <c r="AK1476" s="16">
        <f t="shared" si="412"/>
        <v>44</v>
      </c>
      <c r="AL1476" s="16" t="str">
        <f t="shared" si="413"/>
        <v>吓人箱</v>
      </c>
      <c r="AM1476" s="16">
        <f t="shared" si="414"/>
        <v>6656</v>
      </c>
      <c r="AN1476" s="16">
        <f t="shared" si="415"/>
        <v>1066</v>
      </c>
      <c r="AO1476" s="16">
        <f t="shared" si="423"/>
        <v>5590</v>
      </c>
      <c r="AP1476" s="16">
        <f t="shared" si="416"/>
        <v>6123</v>
      </c>
      <c r="AQ1476" s="16">
        <f t="shared" si="417"/>
        <v>1726</v>
      </c>
      <c r="AR1476" s="16">
        <f t="shared" si="418"/>
        <v>211</v>
      </c>
      <c r="AS1476" s="16"/>
      <c r="AT1476" s="16">
        <v>102.3</v>
      </c>
      <c r="AU1476" s="16">
        <v>55.5</v>
      </c>
      <c r="AV1476" s="16">
        <v>38.6</v>
      </c>
      <c r="AW1476" s="16"/>
    </row>
    <row r="1477" spans="1:49">
      <c r="A1477" s="62">
        <f>'表格编辑 '!A1744</f>
        <v>31176</v>
      </c>
      <c r="B1477" s="62">
        <f>'表格编辑 '!B1744</f>
        <v>10152</v>
      </c>
      <c r="C1477" s="62" t="str">
        <f>VLOOKUP(B1477,映射!A:B,2,FALSE)</f>
        <v>盗贼</v>
      </c>
      <c r="D1477" s="62">
        <f>'表格编辑 '!E1744</f>
        <v>44</v>
      </c>
      <c r="E1477" s="62">
        <f>ROUNDUP((VLOOKUP(B1477,Sheet1!U:AA,3,FALSE)-2)*(0.042*(D1477-1)+0.2)+0.4,0)</f>
        <v>43</v>
      </c>
      <c r="F1477" s="62">
        <f>ROUNDUP((VLOOKUP(B1477,Sheet1!U:AA,4,FALSE)-2)*(0.042*(D1477-1)+0.2)+0.4,0)</f>
        <v>53</v>
      </c>
      <c r="G1477" s="62">
        <f>ROUNDUP((VLOOKUP(B1477,Sheet1!U:AA,5,FALSE)-2)*(0.042*(D1477-1)+0.2)+0.4,0)</f>
        <v>45</v>
      </c>
      <c r="H1477" s="62">
        <f>ROUNDUP((VLOOKUP(B1477,Sheet1!U:AA,6,FALSE)-2)*(0.042*(D1477-1)+0.2)+0.4,0)</f>
        <v>67</v>
      </c>
      <c r="I1477" s="62">
        <f>ROUNDUP((VLOOKUP(B1477,Sheet1!U:AA,7,FALSE)-2)*(0.042*(D1477-1)+0.2)+0.4,0)</f>
        <v>21</v>
      </c>
      <c r="J1477" s="62">
        <f>E1477*8+F1477*2+G1477*3+H1477*3+I1477*1+VLOOKUP(B1477,Sheet1!AU:AZ,2,FALSE)</f>
        <v>858</v>
      </c>
      <c r="K1477" s="62">
        <f>E1477*1+F1477*2+G1477*2+H1477*2+I1477*10+VLOOKUP(B1477,Sheet1!AU:AZ,3,FALSE)</f>
        <v>603</v>
      </c>
      <c r="L1477" s="62">
        <f>E1477*0.1+F1477*2+G1477*0.2+H1477*0.26+I1477*0.1+VLOOKUP(B1477,Sheet1!AU:AZ,4,FALSE)</f>
        <v>169.82</v>
      </c>
      <c r="M1477" s="62">
        <f>E1477*0.1+F1477*0.2+G1477*2+H1477*0.2+I1477*0.1+VLOOKUP(B1477,Sheet1!AU:AZ,5,FALSE)</f>
        <v>147.4</v>
      </c>
      <c r="N1477" s="62">
        <f>E1477*0.1+F1477*0.2+G1477*0.2+H1477*2+I1477*0.1+VLOOKUP(B1477,Sheet1!AU:AZ,6,FALSE)</f>
        <v>214</v>
      </c>
      <c r="O1477" s="62">
        <f t="shared" si="424"/>
        <v>0.899999999999999</v>
      </c>
      <c r="P1477" s="62">
        <f t="shared" si="425"/>
        <v>35.9</v>
      </c>
      <c r="R1477" s="9">
        <f t="shared" si="419"/>
        <v>44</v>
      </c>
      <c r="S1477" s="9">
        <f t="shared" si="408"/>
        <v>319.84</v>
      </c>
      <c r="T1477" s="9">
        <f t="shared" si="409"/>
        <v>50.8</v>
      </c>
      <c r="U1477" s="66">
        <f t="shared" si="420"/>
        <v>403</v>
      </c>
      <c r="V1477" s="9">
        <f t="shared" si="421"/>
        <v>483.6</v>
      </c>
      <c r="W1477" s="67">
        <f t="shared" si="422"/>
        <v>269</v>
      </c>
      <c r="Y1477" s="69">
        <f>VLOOKUP(D1477,Sheet2!P:Q,2,FALSE)</f>
        <v>105</v>
      </c>
      <c r="AB1477" s="4" t="str">
        <f>IF('表格编辑 '!D1744="monster","普通","BOSS")</f>
        <v>普通</v>
      </c>
      <c r="AD1477" s="50">
        <f>VLOOKUP(D1477,映射!AK:AL,2,FALSE)</f>
        <v>4</v>
      </c>
      <c r="AE1477" s="50" t="s">
        <v>37</v>
      </c>
      <c r="AF1477" s="4">
        <f>VLOOKUP(AE1477,映射!AN:AO,2,FALSE)</f>
        <v>2</v>
      </c>
      <c r="AG1477" s="50">
        <v>2</v>
      </c>
      <c r="AH1477" s="70">
        <v>1</v>
      </c>
      <c r="AI1477" s="16">
        <f t="shared" si="410"/>
        <v>31176</v>
      </c>
      <c r="AJ1477" s="16">
        <f t="shared" si="411"/>
        <v>10152</v>
      </c>
      <c r="AK1477" s="16">
        <f t="shared" si="412"/>
        <v>44</v>
      </c>
      <c r="AL1477" s="16" t="str">
        <f t="shared" si="413"/>
        <v>盗贼</v>
      </c>
      <c r="AM1477" s="16">
        <f t="shared" si="414"/>
        <v>6448</v>
      </c>
      <c r="AN1477" s="16">
        <f t="shared" si="415"/>
        <v>1716</v>
      </c>
      <c r="AO1477" s="16">
        <f t="shared" si="423"/>
        <v>4732</v>
      </c>
      <c r="AP1477" s="16">
        <f t="shared" si="416"/>
        <v>5590</v>
      </c>
      <c r="AQ1477" s="16">
        <f t="shared" si="417"/>
        <v>1206</v>
      </c>
      <c r="AR1477" s="16">
        <f t="shared" si="418"/>
        <v>255</v>
      </c>
      <c r="AS1477" s="16"/>
      <c r="AT1477" s="16">
        <v>90.9</v>
      </c>
      <c r="AU1477" s="16">
        <v>125.1</v>
      </c>
      <c r="AV1477" s="16">
        <v>0.200000000000001</v>
      </c>
      <c r="AW1477" s="16"/>
    </row>
    <row r="1478" spans="1:49">
      <c r="A1478" s="62">
        <f>'表格编辑 '!A1745</f>
        <v>31177</v>
      </c>
      <c r="B1478" s="62">
        <f>'表格编辑 '!B1745</f>
        <v>10061</v>
      </c>
      <c r="C1478" s="62" t="str">
        <f>VLOOKUP(B1478,映射!A:B,2,FALSE)</f>
        <v>黄蝎</v>
      </c>
      <c r="D1478" s="62">
        <f>'表格编辑 '!E1745</f>
        <v>49</v>
      </c>
      <c r="E1478" s="62">
        <f>ROUNDUP((VLOOKUP(B1478,Sheet1!U:AA,3,FALSE)-2)*(0.042*(D1478-1)+0.2)+0.4,0)</f>
        <v>41</v>
      </c>
      <c r="F1478" s="62">
        <f>ROUNDUP((VLOOKUP(B1478,Sheet1!U:AA,4,FALSE)-2)*(0.042*(D1478-1)+0.2)+0.4,0)</f>
        <v>63</v>
      </c>
      <c r="G1478" s="62">
        <f>ROUNDUP((VLOOKUP(B1478,Sheet1!U:AA,5,FALSE)-2)*(0.042*(D1478-1)+0.2)+0.4,0)</f>
        <v>92</v>
      </c>
      <c r="H1478" s="62">
        <f>ROUNDUP((VLOOKUP(B1478,Sheet1!U:AA,6,FALSE)-2)*(0.042*(D1478-1)+0.2)+0.4,0)</f>
        <v>23</v>
      </c>
      <c r="I1478" s="62">
        <f>ROUNDUP((VLOOKUP(B1478,Sheet1!U:AA,7,FALSE)-2)*(0.042*(D1478-1)+0.2)+0.4,0)</f>
        <v>19</v>
      </c>
      <c r="J1478" s="62">
        <f>E1478*8+F1478*2+G1478*3+H1478*3+I1478*1+VLOOKUP(B1478,Sheet1!AU:AZ,2,FALSE)</f>
        <v>859</v>
      </c>
      <c r="K1478" s="62">
        <f>E1478*1+F1478*2+G1478*2+H1478*2+I1478*10+VLOOKUP(B1478,Sheet1!AU:AZ,3,FALSE)</f>
        <v>603</v>
      </c>
      <c r="L1478" s="62">
        <f>E1478*0.1+F1478*2+G1478*0.2+H1478*0.26+I1478*0.1+VLOOKUP(B1478,Sheet1!AU:AZ,4,FALSE)</f>
        <v>187.38</v>
      </c>
      <c r="M1478" s="62">
        <f>E1478*0.1+F1478*0.2+G1478*2+H1478*0.2+I1478*0.1+VLOOKUP(B1478,Sheet1!AU:AZ,5,FALSE)</f>
        <v>252.2</v>
      </c>
      <c r="N1478" s="62">
        <f>E1478*0.1+F1478*0.2+G1478*0.2+H1478*2+I1478*0.1+VLOOKUP(B1478,Sheet1!AU:AZ,6,FALSE)</f>
        <v>101</v>
      </c>
      <c r="O1478" s="62">
        <f t="shared" si="424"/>
        <v>12.7</v>
      </c>
      <c r="P1478" s="62">
        <f t="shared" si="425"/>
        <v>20</v>
      </c>
      <c r="R1478" s="9">
        <f t="shared" si="419"/>
        <v>49</v>
      </c>
      <c r="S1478" s="9">
        <f t="shared" si="408"/>
        <v>342.44</v>
      </c>
      <c r="T1478" s="9">
        <f t="shared" si="409"/>
        <v>54.8</v>
      </c>
      <c r="U1478" s="66">
        <f t="shared" si="420"/>
        <v>320</v>
      </c>
      <c r="V1478" s="9">
        <f t="shared" si="421"/>
        <v>384</v>
      </c>
      <c r="W1478" s="67">
        <f t="shared" si="422"/>
        <v>300</v>
      </c>
      <c r="Y1478" s="69">
        <f>VLOOKUP(D1478,Sheet2!P:Q,2,FALSE)</f>
        <v>105</v>
      </c>
      <c r="AB1478" s="4" t="str">
        <f>IF('表格编辑 '!D1745="monster","普通","BOSS")</f>
        <v>普通</v>
      </c>
      <c r="AD1478" s="50">
        <f>VLOOKUP(D1478,映射!AK:AL,2,FALSE)</f>
        <v>4</v>
      </c>
      <c r="AE1478" s="50" t="s">
        <v>37</v>
      </c>
      <c r="AF1478" s="4">
        <f>VLOOKUP(AE1478,映射!AN:AO,2,FALSE)</f>
        <v>2</v>
      </c>
      <c r="AG1478" s="50">
        <v>2</v>
      </c>
      <c r="AH1478" s="70">
        <v>1</v>
      </c>
      <c r="AI1478" s="16">
        <f t="shared" si="410"/>
        <v>31177</v>
      </c>
      <c r="AJ1478" s="16">
        <f t="shared" si="411"/>
        <v>10061</v>
      </c>
      <c r="AK1478" s="16">
        <f t="shared" si="412"/>
        <v>49</v>
      </c>
      <c r="AL1478" s="16" t="str">
        <f t="shared" si="413"/>
        <v>黄蝎</v>
      </c>
      <c r="AM1478" s="16">
        <f t="shared" si="414"/>
        <v>5120</v>
      </c>
      <c r="AN1478" s="16">
        <f t="shared" si="415"/>
        <v>1718</v>
      </c>
      <c r="AO1478" s="16">
        <f t="shared" si="423"/>
        <v>3402</v>
      </c>
      <c r="AP1478" s="16">
        <f t="shared" si="416"/>
        <v>4261</v>
      </c>
      <c r="AQ1478" s="16">
        <f t="shared" si="417"/>
        <v>1206</v>
      </c>
      <c r="AR1478" s="16">
        <f t="shared" si="418"/>
        <v>282</v>
      </c>
      <c r="AS1478" s="16"/>
      <c r="AT1478" s="16">
        <v>180.1</v>
      </c>
      <c r="AU1478" s="16">
        <v>72.1</v>
      </c>
      <c r="AV1478" s="16">
        <v>10.8</v>
      </c>
      <c r="AW1478" s="16"/>
    </row>
    <row r="1479" spans="1:49">
      <c r="A1479" s="62">
        <f>'表格编辑 '!A1746</f>
        <v>31178</v>
      </c>
      <c r="B1479" s="62">
        <f>'表格编辑 '!B1746</f>
        <v>10079</v>
      </c>
      <c r="C1479" s="62" t="str">
        <f>VLOOKUP(B1479,映射!A:B,2,FALSE)</f>
        <v>黄金树精</v>
      </c>
      <c r="D1479" s="62">
        <f>'表格编辑 '!E1746</f>
        <v>49</v>
      </c>
      <c r="E1479" s="62">
        <f>ROUNDUP((VLOOKUP(B1479,Sheet1!U:AA,3,FALSE)-2)*(0.042*(D1479-1)+0.2)+0.4,0)</f>
        <v>81</v>
      </c>
      <c r="F1479" s="62">
        <f>ROUNDUP((VLOOKUP(B1479,Sheet1!U:AA,4,FALSE)-2)*(0.042*(D1479-1)+0.2)+0.4,0)</f>
        <v>45</v>
      </c>
      <c r="G1479" s="62">
        <f>ROUNDUP((VLOOKUP(B1479,Sheet1!U:AA,5,FALSE)-2)*(0.042*(D1479-1)+0.2)+0.4,0)</f>
        <v>59</v>
      </c>
      <c r="H1479" s="62">
        <f>ROUNDUP((VLOOKUP(B1479,Sheet1!U:AA,6,FALSE)-2)*(0.042*(D1479-1)+0.2)+0.4,0)</f>
        <v>19</v>
      </c>
      <c r="I1479" s="62">
        <f>ROUNDUP((VLOOKUP(B1479,Sheet1!U:AA,7,FALSE)-2)*(0.042*(D1479-1)+0.2)+0.4,0)</f>
        <v>34</v>
      </c>
      <c r="J1479" s="62">
        <f>E1479*8+F1479*2+G1479*3+H1479*3+I1479*1+VLOOKUP(B1479,Sheet1!AU:AZ,2,FALSE)</f>
        <v>1026</v>
      </c>
      <c r="K1479" s="62">
        <f>E1479*1+F1479*2+G1479*2+H1479*2+I1479*10+VLOOKUP(B1479,Sheet1!AU:AZ,3,FALSE)</f>
        <v>687</v>
      </c>
      <c r="L1479" s="62">
        <f>E1479*0.1+F1479*2+G1479*0.2+H1479*0.26+I1479*0.1+VLOOKUP(B1479,Sheet1!AU:AZ,4,FALSE)</f>
        <v>138.24</v>
      </c>
      <c r="M1479" s="62">
        <f>E1479*0.1+F1479*0.2+G1479*2+H1479*0.2+I1479*0.1+VLOOKUP(B1479,Sheet1!AU:AZ,5,FALSE)</f>
        <v>162.3</v>
      </c>
      <c r="N1479" s="62">
        <f>E1479*0.1+F1479*0.2+G1479*0.2+H1479*2+I1479*0.1+VLOOKUP(B1479,Sheet1!AU:AZ,6,FALSE)</f>
        <v>90.3</v>
      </c>
      <c r="O1479" s="62">
        <f t="shared" si="424"/>
        <v>8.3</v>
      </c>
      <c r="P1479" s="62">
        <f t="shared" si="425"/>
        <v>54.8</v>
      </c>
      <c r="R1479" s="9">
        <f t="shared" si="419"/>
        <v>49</v>
      </c>
      <c r="S1479" s="9">
        <f t="shared" si="408"/>
        <v>342.44</v>
      </c>
      <c r="T1479" s="9">
        <f t="shared" si="409"/>
        <v>54.8</v>
      </c>
      <c r="U1479" s="66">
        <f t="shared" si="420"/>
        <v>424</v>
      </c>
      <c r="V1479" s="9">
        <f t="shared" si="421"/>
        <v>508.8</v>
      </c>
      <c r="W1479" s="67">
        <f t="shared" si="422"/>
        <v>190</v>
      </c>
      <c r="Y1479" s="69">
        <f>VLOOKUP(D1479,Sheet2!P:Q,2,FALSE)</f>
        <v>105</v>
      </c>
      <c r="AB1479" s="4" t="str">
        <f>IF('表格编辑 '!D1746="monster","普通","BOSS")</f>
        <v>普通</v>
      </c>
      <c r="AD1479" s="50">
        <f>VLOOKUP(D1479,映射!AK:AL,2,FALSE)</f>
        <v>4</v>
      </c>
      <c r="AE1479" s="50" t="s">
        <v>37</v>
      </c>
      <c r="AF1479" s="4">
        <f>VLOOKUP(AE1479,映射!AN:AO,2,FALSE)</f>
        <v>2</v>
      </c>
      <c r="AG1479" s="50">
        <v>2</v>
      </c>
      <c r="AH1479" s="70">
        <v>1</v>
      </c>
      <c r="AI1479" s="16">
        <f t="shared" si="410"/>
        <v>31178</v>
      </c>
      <c r="AJ1479" s="16">
        <f t="shared" si="411"/>
        <v>10079</v>
      </c>
      <c r="AK1479" s="16">
        <f t="shared" si="412"/>
        <v>49</v>
      </c>
      <c r="AL1479" s="16" t="str">
        <f t="shared" si="413"/>
        <v>黄金树精</v>
      </c>
      <c r="AM1479" s="16">
        <f t="shared" si="414"/>
        <v>6784</v>
      </c>
      <c r="AN1479" s="16">
        <f t="shared" si="415"/>
        <v>2052</v>
      </c>
      <c r="AO1479" s="16">
        <f t="shared" si="423"/>
        <v>4732</v>
      </c>
      <c r="AP1479" s="16">
        <f t="shared" si="416"/>
        <v>5758</v>
      </c>
      <c r="AQ1479" s="16">
        <f t="shared" si="417"/>
        <v>1374</v>
      </c>
      <c r="AR1479" s="16">
        <f t="shared" si="418"/>
        <v>208</v>
      </c>
      <c r="AS1479" s="16"/>
      <c r="AT1479" s="16">
        <v>123</v>
      </c>
      <c r="AU1479" s="16">
        <v>60</v>
      </c>
      <c r="AV1479" s="16">
        <v>7.7</v>
      </c>
      <c r="AW1479" s="16"/>
    </row>
    <row r="1480" spans="1:49">
      <c r="A1480" s="62">
        <f>'表格编辑 '!A1747</f>
        <v>31179</v>
      </c>
      <c r="B1480" s="62">
        <f>'表格编辑 '!B1747</f>
        <v>10151</v>
      </c>
      <c r="C1480" s="62" t="str">
        <f>VLOOKUP(B1480,映射!A:B,2,FALSE)</f>
        <v>亚特拉斯巨神</v>
      </c>
      <c r="D1480" s="62">
        <f>'表格编辑 '!E1747</f>
        <v>49</v>
      </c>
      <c r="E1480" s="62">
        <f>ROUNDUP((VLOOKUP(B1480,Sheet1!U:AA,3,FALSE)-2)*(0.042*(D1480-1)+0.2)+0.4,0)</f>
        <v>78</v>
      </c>
      <c r="F1480" s="62">
        <f>ROUNDUP((VLOOKUP(B1480,Sheet1!U:AA,4,FALSE)-2)*(0.042*(D1480-1)+0.2)+0.4,0)</f>
        <v>78</v>
      </c>
      <c r="G1480" s="62">
        <f>ROUNDUP((VLOOKUP(B1480,Sheet1!U:AA,5,FALSE)-2)*(0.042*(D1480-1)+0.2)+0.4,0)</f>
        <v>56</v>
      </c>
      <c r="H1480" s="62">
        <f>ROUNDUP((VLOOKUP(B1480,Sheet1!U:AA,6,FALSE)-2)*(0.042*(D1480-1)+0.2)+0.4,0)</f>
        <v>56</v>
      </c>
      <c r="I1480" s="62">
        <f>ROUNDUP((VLOOKUP(B1480,Sheet1!U:AA,7,FALSE)-2)*(0.042*(D1480-1)+0.2)+0.4,0)</f>
        <v>45</v>
      </c>
      <c r="J1480" s="62">
        <f>E1480*8+F1480*2+G1480*3+H1480*3+I1480*1+VLOOKUP(B1480,Sheet1!AU:AZ,2,FALSE)</f>
        <v>1259</v>
      </c>
      <c r="K1480" s="62">
        <f>E1480*1+F1480*2+G1480*2+H1480*2+I1480*10+VLOOKUP(B1480,Sheet1!AU:AZ,3,FALSE)</f>
        <v>952</v>
      </c>
      <c r="L1480" s="62">
        <f>E1480*0.1+F1480*2+G1480*0.2+H1480*0.26+I1480*0.1+VLOOKUP(B1480,Sheet1!AU:AZ,4,FALSE)</f>
        <v>243.06</v>
      </c>
      <c r="M1480" s="62">
        <f>E1480*0.1+F1480*0.2+G1480*2+H1480*0.2+I1480*0.1+VLOOKUP(B1480,Sheet1!AU:AZ,5,FALSE)</f>
        <v>186.1</v>
      </c>
      <c r="N1480" s="62">
        <f>E1480*0.1+F1480*0.2+G1480*0.2+H1480*2+I1480*0.1+VLOOKUP(B1480,Sheet1!AU:AZ,6,FALSE)</f>
        <v>191.1</v>
      </c>
      <c r="O1480" s="62">
        <f t="shared" si="424"/>
        <v>10.4</v>
      </c>
      <c r="P1480" s="62">
        <f t="shared" si="425"/>
        <v>55.7</v>
      </c>
      <c r="R1480" s="9">
        <f t="shared" si="419"/>
        <v>49</v>
      </c>
      <c r="S1480" s="9">
        <f t="shared" si="408"/>
        <v>342.44</v>
      </c>
      <c r="T1480" s="9">
        <f t="shared" si="409"/>
        <v>54.8</v>
      </c>
      <c r="U1480" s="66">
        <f t="shared" si="420"/>
        <v>391</v>
      </c>
      <c r="V1480" s="9">
        <f t="shared" si="421"/>
        <v>469.2</v>
      </c>
      <c r="W1480" s="67">
        <f t="shared" si="422"/>
        <v>435</v>
      </c>
      <c r="Y1480" s="69">
        <f>VLOOKUP(D1480,Sheet2!P:Q,2,FALSE)</f>
        <v>105</v>
      </c>
      <c r="AB1480" s="4" t="str">
        <f>IF('表格编辑 '!D1747="monster","普通","BOSS")</f>
        <v>普通</v>
      </c>
      <c r="AD1480" s="50">
        <f>VLOOKUP(D1480,映射!AK:AL,2,FALSE)</f>
        <v>4</v>
      </c>
      <c r="AE1480" s="50" t="s">
        <v>37</v>
      </c>
      <c r="AF1480" s="4">
        <f>VLOOKUP(AE1480,映射!AN:AO,2,FALSE)</f>
        <v>2</v>
      </c>
      <c r="AG1480" s="50">
        <v>2</v>
      </c>
      <c r="AH1480" s="70">
        <v>1</v>
      </c>
      <c r="AI1480" s="16">
        <f t="shared" si="410"/>
        <v>31179</v>
      </c>
      <c r="AJ1480" s="16">
        <f t="shared" si="411"/>
        <v>10151</v>
      </c>
      <c r="AK1480" s="16">
        <f t="shared" si="412"/>
        <v>49</v>
      </c>
      <c r="AL1480" s="16" t="str">
        <f t="shared" si="413"/>
        <v>亚特拉斯巨神</v>
      </c>
      <c r="AM1480" s="16">
        <f t="shared" si="414"/>
        <v>6256</v>
      </c>
      <c r="AN1480" s="16">
        <f t="shared" si="415"/>
        <v>2518</v>
      </c>
      <c r="AO1480" s="16">
        <f t="shared" si="423"/>
        <v>3738</v>
      </c>
      <c r="AP1480" s="16">
        <f t="shared" si="416"/>
        <v>4997</v>
      </c>
      <c r="AQ1480" s="16">
        <f t="shared" si="417"/>
        <v>1904</v>
      </c>
      <c r="AR1480" s="16">
        <f t="shared" si="418"/>
        <v>365</v>
      </c>
      <c r="AS1480" s="16"/>
      <c r="AT1480" s="16">
        <v>88.4</v>
      </c>
      <c r="AU1480" s="16">
        <v>88.4</v>
      </c>
      <c r="AV1480" s="16">
        <v>-8.2</v>
      </c>
      <c r="AW1480" s="16"/>
    </row>
    <row r="1481" spans="1:49">
      <c r="A1481" s="62">
        <f>'表格编辑 '!A1748</f>
        <v>31180</v>
      </c>
      <c r="B1481" s="62">
        <f>'表格编辑 '!B1748</f>
        <v>10043</v>
      </c>
      <c r="C1481" s="62" t="str">
        <f>VLOOKUP(B1481,映射!A:B,2,FALSE)</f>
        <v>丘比特</v>
      </c>
      <c r="D1481" s="62">
        <f>'表格编辑 '!E1748</f>
        <v>49</v>
      </c>
      <c r="E1481" s="62">
        <f>ROUNDUP((VLOOKUP(B1481,Sheet1!U:AA,3,FALSE)-2)*(0.042*(D1481-1)+0.2)+0.4,0)</f>
        <v>45</v>
      </c>
      <c r="F1481" s="62">
        <f>ROUNDUP((VLOOKUP(B1481,Sheet1!U:AA,4,FALSE)-2)*(0.042*(D1481-1)+0.2)+0.4,0)</f>
        <v>67</v>
      </c>
      <c r="G1481" s="62">
        <f>ROUNDUP((VLOOKUP(B1481,Sheet1!U:AA,5,FALSE)-2)*(0.042*(D1481-1)+0.2)+0.4,0)</f>
        <v>23</v>
      </c>
      <c r="H1481" s="62">
        <f>ROUNDUP((VLOOKUP(B1481,Sheet1!U:AA,6,FALSE)-2)*(0.042*(D1481-1)+0.2)+0.4,0)</f>
        <v>78</v>
      </c>
      <c r="I1481" s="62">
        <f>ROUNDUP((VLOOKUP(B1481,Sheet1!U:AA,7,FALSE)-2)*(0.042*(D1481-1)+0.2)+0.4,0)</f>
        <v>78</v>
      </c>
      <c r="J1481" s="62">
        <f>E1481*8+F1481*2+G1481*3+H1481*3+I1481*1+VLOOKUP(B1481,Sheet1!AU:AZ,2,FALSE)</f>
        <v>927</v>
      </c>
      <c r="K1481" s="62">
        <f>E1481*1+F1481*2+G1481*2+H1481*2+I1481*10+VLOOKUP(B1481,Sheet1!AU:AZ,3,FALSE)</f>
        <v>1224</v>
      </c>
      <c r="L1481" s="62">
        <f>E1481*0.1+F1481*2+G1481*0.2+H1481*0.26+I1481*0.1+VLOOKUP(B1481,Sheet1!AU:AZ,4,FALSE)</f>
        <v>208.18</v>
      </c>
      <c r="M1481" s="62">
        <f>E1481*0.1+F1481*0.2+G1481*2+H1481*0.2+I1481*0.1+VLOOKUP(B1481,Sheet1!AU:AZ,5,FALSE)</f>
        <v>101.3</v>
      </c>
      <c r="N1481" s="62">
        <f>E1481*0.1+F1481*0.2+G1481*0.2+H1481*2+I1481*0.1+VLOOKUP(B1481,Sheet1!AU:AZ,6,FALSE)</f>
        <v>237.3</v>
      </c>
      <c r="O1481" s="62">
        <f t="shared" si="424"/>
        <v>39</v>
      </c>
      <c r="P1481" s="62">
        <f t="shared" si="425"/>
        <v>34.8</v>
      </c>
      <c r="R1481" s="9">
        <f t="shared" si="419"/>
        <v>49</v>
      </c>
      <c r="S1481" s="9">
        <f t="shared" si="408"/>
        <v>342.44</v>
      </c>
      <c r="T1481" s="9">
        <f t="shared" si="409"/>
        <v>54.8</v>
      </c>
      <c r="U1481" s="66">
        <f t="shared" si="420"/>
        <v>544</v>
      </c>
      <c r="V1481" s="9">
        <f t="shared" si="421"/>
        <v>652.8</v>
      </c>
      <c r="W1481" s="67">
        <f t="shared" si="422"/>
        <v>349</v>
      </c>
      <c r="Y1481" s="69">
        <f>VLOOKUP(D1481,Sheet2!P:Q,2,FALSE)</f>
        <v>105</v>
      </c>
      <c r="AB1481" s="4" t="str">
        <f>IF('表格编辑 '!D1748="monster","普通","BOSS")</f>
        <v>普通</v>
      </c>
      <c r="AD1481" s="50">
        <f>VLOOKUP(D1481,映射!AK:AL,2,FALSE)</f>
        <v>4</v>
      </c>
      <c r="AE1481" s="50" t="s">
        <v>37</v>
      </c>
      <c r="AF1481" s="4">
        <f>VLOOKUP(AE1481,映射!AN:AO,2,FALSE)</f>
        <v>2</v>
      </c>
      <c r="AG1481" s="50">
        <v>2</v>
      </c>
      <c r="AH1481" s="70">
        <v>1</v>
      </c>
      <c r="AI1481" s="16">
        <f t="shared" si="410"/>
        <v>31180</v>
      </c>
      <c r="AJ1481" s="16">
        <f t="shared" si="411"/>
        <v>10043</v>
      </c>
      <c r="AK1481" s="16">
        <f t="shared" si="412"/>
        <v>49</v>
      </c>
      <c r="AL1481" s="16" t="str">
        <f t="shared" si="413"/>
        <v>丘比特</v>
      </c>
      <c r="AM1481" s="16">
        <f t="shared" si="414"/>
        <v>8704</v>
      </c>
      <c r="AN1481" s="16">
        <f t="shared" si="415"/>
        <v>1854</v>
      </c>
      <c r="AO1481" s="16">
        <f t="shared" si="423"/>
        <v>6850</v>
      </c>
      <c r="AP1481" s="16">
        <f t="shared" si="416"/>
        <v>7777</v>
      </c>
      <c r="AQ1481" s="16">
        <f t="shared" si="417"/>
        <v>2448</v>
      </c>
      <c r="AR1481" s="16">
        <f t="shared" si="418"/>
        <v>313</v>
      </c>
      <c r="AS1481" s="16"/>
      <c r="AT1481" s="16">
        <v>52.2</v>
      </c>
      <c r="AU1481" s="16">
        <v>154.8</v>
      </c>
      <c r="AV1481" s="16">
        <v>39.9</v>
      </c>
      <c r="AW1481" s="16"/>
    </row>
    <row r="1482" spans="1:49">
      <c r="A1482" s="62">
        <f>'表格编辑 '!A1749</f>
        <v>31181</v>
      </c>
      <c r="B1482" s="62">
        <f>'表格编辑 '!B1749</f>
        <v>10043</v>
      </c>
      <c r="C1482" s="62" t="str">
        <f>VLOOKUP(B1482,映射!A:B,2,FALSE)</f>
        <v>丘比特</v>
      </c>
      <c r="D1482" s="62">
        <f>'表格编辑 '!E1749</f>
        <v>49</v>
      </c>
      <c r="E1482" s="62">
        <f>ROUNDUP((VLOOKUP(B1482,Sheet1!U:AA,3,FALSE)-2)*(0.042*(D1482-1)+0.2)+0.4,0)</f>
        <v>45</v>
      </c>
      <c r="F1482" s="62">
        <f>ROUNDUP((VLOOKUP(B1482,Sheet1!U:AA,4,FALSE)-2)*(0.042*(D1482-1)+0.2)+0.4,0)</f>
        <v>67</v>
      </c>
      <c r="G1482" s="62">
        <f>ROUNDUP((VLOOKUP(B1482,Sheet1!U:AA,5,FALSE)-2)*(0.042*(D1482-1)+0.2)+0.4,0)</f>
        <v>23</v>
      </c>
      <c r="H1482" s="62">
        <f>ROUNDUP((VLOOKUP(B1482,Sheet1!U:AA,6,FALSE)-2)*(0.042*(D1482-1)+0.2)+0.4,0)</f>
        <v>78</v>
      </c>
      <c r="I1482" s="62">
        <f>ROUNDUP((VLOOKUP(B1482,Sheet1!U:AA,7,FALSE)-2)*(0.042*(D1482-1)+0.2)+0.4,0)</f>
        <v>78</v>
      </c>
      <c r="J1482" s="62">
        <f>E1482*8+F1482*2+G1482*3+H1482*3+I1482*1+VLOOKUP(B1482,Sheet1!AU:AZ,2,FALSE)</f>
        <v>927</v>
      </c>
      <c r="K1482" s="62">
        <f>E1482*1+F1482*2+G1482*2+H1482*2+I1482*10+VLOOKUP(B1482,Sheet1!AU:AZ,3,FALSE)</f>
        <v>1224</v>
      </c>
      <c r="L1482" s="62">
        <f>E1482*0.1+F1482*2+G1482*0.2+H1482*0.26+I1482*0.1+VLOOKUP(B1482,Sheet1!AU:AZ,4,FALSE)</f>
        <v>208.18</v>
      </c>
      <c r="M1482" s="62">
        <f>E1482*0.1+F1482*0.2+G1482*2+H1482*0.2+I1482*0.1+VLOOKUP(B1482,Sheet1!AU:AZ,5,FALSE)</f>
        <v>101.3</v>
      </c>
      <c r="N1482" s="62">
        <f>E1482*0.1+F1482*0.2+G1482*0.2+H1482*2+I1482*0.1+VLOOKUP(B1482,Sheet1!AU:AZ,6,FALSE)</f>
        <v>237.3</v>
      </c>
      <c r="O1482" s="62">
        <f t="shared" si="424"/>
        <v>39</v>
      </c>
      <c r="P1482" s="62">
        <f t="shared" si="425"/>
        <v>34.8</v>
      </c>
      <c r="R1482" s="9">
        <f t="shared" si="419"/>
        <v>49</v>
      </c>
      <c r="S1482" s="9">
        <f t="shared" si="408"/>
        <v>342.44</v>
      </c>
      <c r="T1482" s="9">
        <f t="shared" si="409"/>
        <v>54.8</v>
      </c>
      <c r="U1482" s="66">
        <f t="shared" si="420"/>
        <v>544</v>
      </c>
      <c r="V1482" s="9">
        <f t="shared" si="421"/>
        <v>652.8</v>
      </c>
      <c r="W1482" s="67">
        <f t="shared" si="422"/>
        <v>349</v>
      </c>
      <c r="Y1482" s="69">
        <f>VLOOKUP(D1482,Sheet2!P:Q,2,FALSE)</f>
        <v>105</v>
      </c>
      <c r="AB1482" s="4" t="str">
        <f>IF('表格编辑 '!D1749="monster","普通","BOSS")</f>
        <v>普通</v>
      </c>
      <c r="AD1482" s="50">
        <f>VLOOKUP(D1482,映射!AK:AL,2,FALSE)</f>
        <v>4</v>
      </c>
      <c r="AE1482" s="50" t="s">
        <v>37</v>
      </c>
      <c r="AF1482" s="4">
        <f>VLOOKUP(AE1482,映射!AN:AO,2,FALSE)</f>
        <v>2</v>
      </c>
      <c r="AG1482" s="50">
        <v>2</v>
      </c>
      <c r="AH1482" s="70">
        <v>1</v>
      </c>
      <c r="AI1482" s="16">
        <f t="shared" si="410"/>
        <v>31181</v>
      </c>
      <c r="AJ1482" s="16">
        <f t="shared" si="411"/>
        <v>10043</v>
      </c>
      <c r="AK1482" s="16">
        <f t="shared" si="412"/>
        <v>49</v>
      </c>
      <c r="AL1482" s="16" t="str">
        <f t="shared" si="413"/>
        <v>丘比特</v>
      </c>
      <c r="AM1482" s="16">
        <f t="shared" si="414"/>
        <v>8704</v>
      </c>
      <c r="AN1482" s="16">
        <f t="shared" si="415"/>
        <v>1854</v>
      </c>
      <c r="AO1482" s="16">
        <f t="shared" si="423"/>
        <v>6850</v>
      </c>
      <c r="AP1482" s="16">
        <f t="shared" si="416"/>
        <v>7777</v>
      </c>
      <c r="AQ1482" s="16">
        <f t="shared" si="417"/>
        <v>2448</v>
      </c>
      <c r="AR1482" s="16">
        <f t="shared" si="418"/>
        <v>313</v>
      </c>
      <c r="AS1482" s="16"/>
      <c r="AT1482" s="16">
        <v>52.2</v>
      </c>
      <c r="AU1482" s="16">
        <v>154.8</v>
      </c>
      <c r="AV1482" s="16">
        <v>39.9</v>
      </c>
      <c r="AW1482" s="16"/>
    </row>
    <row r="1483" spans="1:49">
      <c r="A1483" s="62">
        <f>'表格编辑 '!A1750</f>
        <v>31182</v>
      </c>
      <c r="B1483" s="62">
        <f>'表格编辑 '!B1750</f>
        <v>10157</v>
      </c>
      <c r="C1483" s="62" t="str">
        <f>VLOOKUP(B1483,映射!A:B,2,FALSE)</f>
        <v>幻歌妖</v>
      </c>
      <c r="D1483" s="62">
        <f>'表格编辑 '!E1750</f>
        <v>49</v>
      </c>
      <c r="E1483" s="62">
        <f>ROUNDUP((VLOOKUP(B1483,Sheet1!U:AA,3,FALSE)-2)*(0.042*(D1483-1)+0.2)+0.4,0)</f>
        <v>52</v>
      </c>
      <c r="F1483" s="62">
        <f>ROUNDUP((VLOOKUP(B1483,Sheet1!U:AA,4,FALSE)-2)*(0.042*(D1483-1)+0.2)+0.4,0)</f>
        <v>59</v>
      </c>
      <c r="G1483" s="62">
        <f>ROUNDUP((VLOOKUP(B1483,Sheet1!U:AA,5,FALSE)-2)*(0.042*(D1483-1)+0.2)+0.4,0)</f>
        <v>63</v>
      </c>
      <c r="H1483" s="62">
        <f>ROUNDUP((VLOOKUP(B1483,Sheet1!U:AA,6,FALSE)-2)*(0.042*(D1483-1)+0.2)+0.4,0)</f>
        <v>103</v>
      </c>
      <c r="I1483" s="62">
        <f>ROUNDUP((VLOOKUP(B1483,Sheet1!U:AA,7,FALSE)-2)*(0.042*(D1483-1)+0.2)+0.4,0)</f>
        <v>39</v>
      </c>
      <c r="J1483" s="62">
        <f>E1483*8+F1483*2+G1483*3+H1483*3+I1483*1+VLOOKUP(B1483,Sheet1!AU:AZ,2,FALSE)</f>
        <v>1137</v>
      </c>
      <c r="K1483" s="62">
        <f>E1483*1+F1483*2+G1483*2+H1483*2+I1483*10+VLOOKUP(B1483,Sheet1!AU:AZ,3,FALSE)</f>
        <v>930</v>
      </c>
      <c r="L1483" s="62">
        <f>E1483*0.1+F1483*2+G1483*0.2+H1483*0.26+I1483*0.1+VLOOKUP(B1483,Sheet1!AU:AZ,4,FALSE)</f>
        <v>203.48</v>
      </c>
      <c r="M1483" s="62">
        <f>E1483*0.1+F1483*0.2+G1483*2+H1483*0.2+I1483*0.1+VLOOKUP(B1483,Sheet1!AU:AZ,5,FALSE)</f>
        <v>206.5</v>
      </c>
      <c r="N1483" s="62">
        <f>E1483*0.1+F1483*0.2+G1483*0.2+H1483*2+I1483*0.1+VLOOKUP(B1483,Sheet1!AU:AZ,6,FALSE)</f>
        <v>310.5</v>
      </c>
      <c r="O1483" s="62">
        <f t="shared" si="424"/>
        <v>12</v>
      </c>
      <c r="P1483" s="62">
        <f t="shared" si="425"/>
        <v>46.1</v>
      </c>
      <c r="R1483" s="9">
        <f t="shared" si="419"/>
        <v>49</v>
      </c>
      <c r="S1483" s="9">
        <f t="shared" si="408"/>
        <v>342.44</v>
      </c>
      <c r="T1483" s="9">
        <f t="shared" si="409"/>
        <v>54.8</v>
      </c>
      <c r="U1483" s="66">
        <f t="shared" si="420"/>
        <v>366</v>
      </c>
      <c r="V1483" s="9">
        <f t="shared" si="421"/>
        <v>439.2</v>
      </c>
      <c r="W1483" s="67">
        <f t="shared" si="422"/>
        <v>338</v>
      </c>
      <c r="Y1483" s="69">
        <f>VLOOKUP(D1483,Sheet2!P:Q,2,FALSE)</f>
        <v>105</v>
      </c>
      <c r="AB1483" s="4" t="str">
        <f>IF('表格编辑 '!D1750="monster","普通","BOSS")</f>
        <v>普通</v>
      </c>
      <c r="AD1483" s="50">
        <f>VLOOKUP(D1483,映射!AK:AL,2,FALSE)</f>
        <v>4</v>
      </c>
      <c r="AE1483" s="50" t="s">
        <v>37</v>
      </c>
      <c r="AF1483" s="4">
        <f>VLOOKUP(AE1483,映射!AN:AO,2,FALSE)</f>
        <v>2</v>
      </c>
      <c r="AG1483" s="50">
        <v>2</v>
      </c>
      <c r="AH1483" s="70">
        <v>1</v>
      </c>
      <c r="AI1483" s="16">
        <f t="shared" si="410"/>
        <v>31182</v>
      </c>
      <c r="AJ1483" s="16">
        <f t="shared" si="411"/>
        <v>10157</v>
      </c>
      <c r="AK1483" s="16">
        <f t="shared" si="412"/>
        <v>49</v>
      </c>
      <c r="AL1483" s="16" t="str">
        <f t="shared" si="413"/>
        <v>幻歌妖</v>
      </c>
      <c r="AM1483" s="16">
        <f t="shared" si="414"/>
        <v>5856</v>
      </c>
      <c r="AN1483" s="16">
        <f t="shared" si="415"/>
        <v>2274</v>
      </c>
      <c r="AO1483" s="16">
        <f t="shared" si="423"/>
        <v>3582</v>
      </c>
      <c r="AP1483" s="16">
        <f t="shared" si="416"/>
        <v>4719</v>
      </c>
      <c r="AQ1483" s="16">
        <f t="shared" si="417"/>
        <v>1860</v>
      </c>
      <c r="AR1483" s="16">
        <f t="shared" si="418"/>
        <v>306</v>
      </c>
      <c r="AS1483" s="16"/>
      <c r="AT1483" s="16">
        <v>96.4</v>
      </c>
      <c r="AU1483" s="16">
        <v>159.4</v>
      </c>
      <c r="AV1483" s="16">
        <v>16.2</v>
      </c>
      <c r="AW1483" s="16"/>
    </row>
    <row r="1484" spans="1:49">
      <c r="A1484" s="62">
        <f>'表格编辑 '!A1751</f>
        <v>31183</v>
      </c>
      <c r="B1484" s="62">
        <f>'表格编辑 '!B1751</f>
        <v>10124</v>
      </c>
      <c r="C1484" s="62" t="str">
        <f>VLOOKUP(B1484,映射!A:B,2,FALSE)</f>
        <v>石怪</v>
      </c>
      <c r="D1484" s="62">
        <f>'表格编辑 '!E1751</f>
        <v>49</v>
      </c>
      <c r="E1484" s="62">
        <f>ROUNDUP((VLOOKUP(B1484,Sheet1!U:AA,3,FALSE)-2)*(0.042*(D1484-1)+0.2)+0.4,0)</f>
        <v>30</v>
      </c>
      <c r="F1484" s="62">
        <f>ROUNDUP((VLOOKUP(B1484,Sheet1!U:AA,4,FALSE)-2)*(0.042*(D1484-1)+0.2)+0.4,0)</f>
        <v>81</v>
      </c>
      <c r="G1484" s="62">
        <f>ROUNDUP((VLOOKUP(B1484,Sheet1!U:AA,5,FALSE)-2)*(0.042*(D1484-1)+0.2)+0.4,0)</f>
        <v>92</v>
      </c>
      <c r="H1484" s="62">
        <f>ROUNDUP((VLOOKUP(B1484,Sheet1!U:AA,6,FALSE)-2)*(0.042*(D1484-1)+0.2)+0.4,0)</f>
        <v>32</v>
      </c>
      <c r="I1484" s="62">
        <f>ROUNDUP((VLOOKUP(B1484,Sheet1!U:AA,7,FALSE)-2)*(0.042*(D1484-1)+0.2)+0.4,0)</f>
        <v>25</v>
      </c>
      <c r="J1484" s="62">
        <f>E1484*8+F1484*2+G1484*3+H1484*3+I1484*1+VLOOKUP(B1484,Sheet1!AU:AZ,2,FALSE)</f>
        <v>832</v>
      </c>
      <c r="K1484" s="62">
        <f>E1484*1+F1484*2+G1484*2+H1484*2+I1484*10+VLOOKUP(B1484,Sheet1!AU:AZ,3,FALSE)</f>
        <v>711</v>
      </c>
      <c r="L1484" s="62">
        <f>E1484*0.1+F1484*2+G1484*0.2+H1484*0.26+I1484*0.1+VLOOKUP(B1484,Sheet1!AU:AZ,4,FALSE)</f>
        <v>235.22</v>
      </c>
      <c r="M1484" s="62">
        <f>E1484*0.1+F1484*0.2+G1484*2+H1484*0.2+I1484*0.1+VLOOKUP(B1484,Sheet1!AU:AZ,5,FALSE)</f>
        <v>259.1</v>
      </c>
      <c r="N1484" s="62">
        <f>E1484*0.1+F1484*0.2+G1484*0.2+H1484*2+I1484*0.1+VLOOKUP(B1484,Sheet1!AU:AZ,6,FALSE)</f>
        <v>128.1</v>
      </c>
      <c r="O1484" s="62">
        <f t="shared" si="424"/>
        <v>18.1</v>
      </c>
      <c r="P1484" s="62">
        <f t="shared" si="425"/>
        <v>10.6</v>
      </c>
      <c r="R1484" s="9">
        <f t="shared" si="419"/>
        <v>49</v>
      </c>
      <c r="S1484" s="9">
        <f t="shared" si="408"/>
        <v>342.44</v>
      </c>
      <c r="T1484" s="9">
        <f t="shared" si="409"/>
        <v>54.8</v>
      </c>
      <c r="U1484" s="66">
        <f t="shared" si="420"/>
        <v>314</v>
      </c>
      <c r="V1484" s="9">
        <f t="shared" si="421"/>
        <v>376.8</v>
      </c>
      <c r="W1484" s="67">
        <f t="shared" si="422"/>
        <v>416</v>
      </c>
      <c r="Y1484" s="69">
        <f>VLOOKUP(D1484,Sheet2!P:Q,2,FALSE)</f>
        <v>105</v>
      </c>
      <c r="AB1484" s="4" t="str">
        <f>IF('表格编辑 '!D1751="monster","普通","BOSS")</f>
        <v>普通</v>
      </c>
      <c r="AD1484" s="50">
        <f>VLOOKUP(D1484,映射!AK:AL,2,FALSE)</f>
        <v>4</v>
      </c>
      <c r="AE1484" s="50" t="s">
        <v>37</v>
      </c>
      <c r="AF1484" s="4">
        <f>VLOOKUP(AE1484,映射!AN:AO,2,FALSE)</f>
        <v>2</v>
      </c>
      <c r="AG1484" s="50">
        <v>2</v>
      </c>
      <c r="AH1484" s="70">
        <v>1</v>
      </c>
      <c r="AI1484" s="16">
        <f t="shared" si="410"/>
        <v>31183</v>
      </c>
      <c r="AJ1484" s="16">
        <f t="shared" si="411"/>
        <v>10124</v>
      </c>
      <c r="AK1484" s="16">
        <f t="shared" si="412"/>
        <v>49</v>
      </c>
      <c r="AL1484" s="16" t="str">
        <f t="shared" si="413"/>
        <v>石怪</v>
      </c>
      <c r="AM1484" s="16">
        <f t="shared" si="414"/>
        <v>5024</v>
      </c>
      <c r="AN1484" s="16">
        <f t="shared" si="415"/>
        <v>1664</v>
      </c>
      <c r="AO1484" s="16">
        <f t="shared" si="423"/>
        <v>3360</v>
      </c>
      <c r="AP1484" s="16">
        <f t="shared" si="416"/>
        <v>4192</v>
      </c>
      <c r="AQ1484" s="16">
        <f t="shared" si="417"/>
        <v>1422</v>
      </c>
      <c r="AR1484" s="16">
        <f t="shared" si="418"/>
        <v>353</v>
      </c>
      <c r="AS1484" s="16"/>
      <c r="AT1484" s="16">
        <v>180.6</v>
      </c>
      <c r="AU1484" s="16">
        <v>52.8</v>
      </c>
      <c r="AV1484" s="16">
        <v>17.9</v>
      </c>
      <c r="AW1484" s="16"/>
    </row>
    <row r="1485" spans="1:49">
      <c r="A1485" s="62">
        <f>'表格编辑 '!A1752</f>
        <v>31184</v>
      </c>
      <c r="B1485" s="62">
        <f>'表格编辑 '!B1752</f>
        <v>10047</v>
      </c>
      <c r="C1485" s="62" t="str">
        <f>VLOOKUP(B1485,映射!A:B,2,FALSE)</f>
        <v>恶魔</v>
      </c>
      <c r="D1485" s="62">
        <f>'表格编辑 '!E1752</f>
        <v>49</v>
      </c>
      <c r="E1485" s="62">
        <f>ROUNDUP((VLOOKUP(B1485,Sheet1!U:AA,3,FALSE)-2)*(0.042*(D1485-1)+0.2)+0.4,0)</f>
        <v>19</v>
      </c>
      <c r="F1485" s="62">
        <f>ROUNDUP((VLOOKUP(B1485,Sheet1!U:AA,4,FALSE)-2)*(0.042*(D1485-1)+0.2)+0.4,0)</f>
        <v>56</v>
      </c>
      <c r="G1485" s="62">
        <f>ROUNDUP((VLOOKUP(B1485,Sheet1!U:AA,5,FALSE)-2)*(0.042*(D1485-1)+0.2)+0.4,0)</f>
        <v>54</v>
      </c>
      <c r="H1485" s="62">
        <f>ROUNDUP((VLOOKUP(B1485,Sheet1!U:AA,6,FALSE)-2)*(0.042*(D1485-1)+0.2)+0.4,0)</f>
        <v>54</v>
      </c>
      <c r="I1485" s="62">
        <f>ROUNDUP((VLOOKUP(B1485,Sheet1!U:AA,7,FALSE)-2)*(0.042*(D1485-1)+0.2)+0.4,0)</f>
        <v>65</v>
      </c>
      <c r="J1485" s="62">
        <f>E1485*8+F1485*2+G1485*3+H1485*3+I1485*1+VLOOKUP(B1485,Sheet1!AU:AZ,2,FALSE)</f>
        <v>673</v>
      </c>
      <c r="K1485" s="62">
        <f>E1485*1+F1485*2+G1485*2+H1485*2+I1485*10+VLOOKUP(B1485,Sheet1!AU:AZ,3,FALSE)</f>
        <v>1017</v>
      </c>
      <c r="L1485" s="62">
        <f>E1485*0.1+F1485*2+G1485*0.2+H1485*0.26+I1485*0.1+VLOOKUP(B1485,Sheet1!AU:AZ,4,FALSE)</f>
        <v>165.24</v>
      </c>
      <c r="M1485" s="62">
        <f>E1485*0.1+F1485*0.2+G1485*2+H1485*0.2+I1485*0.1+VLOOKUP(B1485,Sheet1!AU:AZ,5,FALSE)</f>
        <v>158.4</v>
      </c>
      <c r="N1485" s="62">
        <f>E1485*0.1+F1485*0.2+G1485*0.2+H1485*2+I1485*0.1+VLOOKUP(B1485,Sheet1!AU:AZ,6,FALSE)</f>
        <v>158.4</v>
      </c>
      <c r="O1485" s="62">
        <f t="shared" si="424"/>
        <v>46.1</v>
      </c>
      <c r="P1485" s="62">
        <f t="shared" si="425"/>
        <v>8.5</v>
      </c>
      <c r="R1485" s="9">
        <f t="shared" si="419"/>
        <v>49</v>
      </c>
      <c r="S1485" s="9">
        <f t="shared" si="408"/>
        <v>342.44</v>
      </c>
      <c r="T1485" s="9">
        <f t="shared" si="409"/>
        <v>54.8</v>
      </c>
      <c r="U1485" s="66">
        <f t="shared" si="420"/>
        <v>430</v>
      </c>
      <c r="V1485" s="9">
        <f t="shared" si="421"/>
        <v>516</v>
      </c>
      <c r="W1485" s="67">
        <f t="shared" si="422"/>
        <v>249</v>
      </c>
      <c r="Y1485" s="69">
        <f>VLOOKUP(D1485,Sheet2!P:Q,2,FALSE)</f>
        <v>105</v>
      </c>
      <c r="AB1485" s="4" t="str">
        <f>IF('表格编辑 '!D1752="monster","普通","BOSS")</f>
        <v>普通</v>
      </c>
      <c r="AD1485" s="50">
        <f>VLOOKUP(D1485,映射!AK:AL,2,FALSE)</f>
        <v>4</v>
      </c>
      <c r="AE1485" s="50" t="s">
        <v>37</v>
      </c>
      <c r="AF1485" s="4">
        <f>VLOOKUP(AE1485,映射!AN:AO,2,FALSE)</f>
        <v>2</v>
      </c>
      <c r="AG1485" s="50">
        <v>2</v>
      </c>
      <c r="AH1485" s="70">
        <v>1</v>
      </c>
      <c r="AI1485" s="16">
        <f t="shared" si="410"/>
        <v>31184</v>
      </c>
      <c r="AJ1485" s="16">
        <f t="shared" si="411"/>
        <v>10047</v>
      </c>
      <c r="AK1485" s="16">
        <f t="shared" si="412"/>
        <v>49</v>
      </c>
      <c r="AL1485" s="16" t="str">
        <f t="shared" si="413"/>
        <v>恶魔</v>
      </c>
      <c r="AM1485" s="16">
        <f t="shared" si="414"/>
        <v>6880</v>
      </c>
      <c r="AN1485" s="16">
        <f t="shared" si="415"/>
        <v>1346</v>
      </c>
      <c r="AO1485" s="16">
        <f t="shared" si="423"/>
        <v>5534</v>
      </c>
      <c r="AP1485" s="16">
        <f t="shared" si="416"/>
        <v>6207</v>
      </c>
      <c r="AQ1485" s="16">
        <f t="shared" si="417"/>
        <v>2034</v>
      </c>
      <c r="AR1485" s="16">
        <f t="shared" si="418"/>
        <v>248</v>
      </c>
      <c r="AS1485" s="16"/>
      <c r="AT1485" s="16">
        <v>120.5</v>
      </c>
      <c r="AU1485" s="16">
        <v>120.5</v>
      </c>
      <c r="AV1485" s="16">
        <v>40.6</v>
      </c>
      <c r="AW1485" s="16"/>
    </row>
    <row r="1486" spans="1:49">
      <c r="A1486" s="62">
        <f>'表格编辑 '!A1753</f>
        <v>31185</v>
      </c>
      <c r="B1486" s="62">
        <f>'表格编辑 '!B1753</f>
        <v>10117</v>
      </c>
      <c r="C1486" s="62" t="str">
        <f>VLOOKUP(B1486,映射!A:B,2,FALSE)</f>
        <v>吓人箱</v>
      </c>
      <c r="D1486" s="62">
        <f>'表格编辑 '!E1753</f>
        <v>49</v>
      </c>
      <c r="E1486" s="62">
        <f>ROUNDUP((VLOOKUP(B1486,Sheet1!U:AA,3,FALSE)-2)*(0.042*(D1486-1)+0.2)+0.4,0)</f>
        <v>21</v>
      </c>
      <c r="F1486" s="62">
        <f>ROUNDUP((VLOOKUP(B1486,Sheet1!U:AA,4,FALSE)-2)*(0.042*(D1486-1)+0.2)+0.4,0)</f>
        <v>54</v>
      </c>
      <c r="G1486" s="62">
        <f>ROUNDUP((VLOOKUP(B1486,Sheet1!U:AA,5,FALSE)-2)*(0.042*(D1486-1)+0.2)+0.4,0)</f>
        <v>54</v>
      </c>
      <c r="H1486" s="62">
        <f>ROUNDUP((VLOOKUP(B1486,Sheet1!U:AA,6,FALSE)-2)*(0.042*(D1486-1)+0.2)+0.4,0)</f>
        <v>21</v>
      </c>
      <c r="I1486" s="62">
        <f>ROUNDUP((VLOOKUP(B1486,Sheet1!U:AA,7,FALSE)-2)*(0.042*(D1486-1)+0.2)+0.4,0)</f>
        <v>65</v>
      </c>
      <c r="J1486" s="62">
        <f>E1486*8+F1486*2+G1486*3+H1486*3+I1486*1+VLOOKUP(B1486,Sheet1!AU:AZ,2,FALSE)</f>
        <v>586</v>
      </c>
      <c r="K1486" s="62">
        <f>E1486*1+F1486*2+G1486*2+H1486*2+I1486*10+VLOOKUP(B1486,Sheet1!AU:AZ,3,FALSE)</f>
        <v>949</v>
      </c>
      <c r="L1486" s="62">
        <f>E1486*0.1+F1486*2+G1486*0.2+H1486*0.26+I1486*0.1+VLOOKUP(B1486,Sheet1!AU:AZ,4,FALSE)</f>
        <v>152.86</v>
      </c>
      <c r="M1486" s="62">
        <f>E1486*0.1+F1486*0.2+G1486*2+H1486*0.2+I1486*0.1+VLOOKUP(B1486,Sheet1!AU:AZ,5,FALSE)</f>
        <v>151.6</v>
      </c>
      <c r="N1486" s="62">
        <f>E1486*0.1+F1486*0.2+G1486*0.2+H1486*2+I1486*0.1+VLOOKUP(B1486,Sheet1!AU:AZ,6,FALSE)</f>
        <v>92.2</v>
      </c>
      <c r="O1486" s="62">
        <f t="shared" si="424"/>
        <v>49</v>
      </c>
      <c r="P1486" s="62">
        <f t="shared" si="425"/>
        <v>3.7</v>
      </c>
      <c r="R1486" s="9">
        <f t="shared" si="419"/>
        <v>49</v>
      </c>
      <c r="S1486" s="9">
        <f t="shared" si="408"/>
        <v>342.44</v>
      </c>
      <c r="T1486" s="9">
        <f t="shared" si="409"/>
        <v>54.8</v>
      </c>
      <c r="U1486" s="66">
        <f t="shared" si="420"/>
        <v>441</v>
      </c>
      <c r="V1486" s="9">
        <f t="shared" si="421"/>
        <v>529.2</v>
      </c>
      <c r="W1486" s="67">
        <f t="shared" si="422"/>
        <v>221</v>
      </c>
      <c r="Y1486" s="69">
        <f>VLOOKUP(D1486,Sheet2!P:Q,2,FALSE)</f>
        <v>105</v>
      </c>
      <c r="AB1486" s="4" t="str">
        <f>IF('表格编辑 '!D1753="monster","普通","BOSS")</f>
        <v>普通</v>
      </c>
      <c r="AD1486" s="50">
        <f>VLOOKUP(D1486,映射!AK:AL,2,FALSE)</f>
        <v>4</v>
      </c>
      <c r="AE1486" s="50" t="s">
        <v>37</v>
      </c>
      <c r="AF1486" s="4">
        <f>VLOOKUP(AE1486,映射!AN:AO,2,FALSE)</f>
        <v>2</v>
      </c>
      <c r="AG1486" s="50">
        <v>2</v>
      </c>
      <c r="AH1486" s="70">
        <v>1</v>
      </c>
      <c r="AI1486" s="16">
        <f t="shared" si="410"/>
        <v>31185</v>
      </c>
      <c r="AJ1486" s="16">
        <f t="shared" si="411"/>
        <v>10117</v>
      </c>
      <c r="AK1486" s="16">
        <f t="shared" si="412"/>
        <v>49</v>
      </c>
      <c r="AL1486" s="16" t="str">
        <f t="shared" si="413"/>
        <v>吓人箱</v>
      </c>
      <c r="AM1486" s="16">
        <f t="shared" si="414"/>
        <v>7056</v>
      </c>
      <c r="AN1486" s="16">
        <f t="shared" si="415"/>
        <v>1172</v>
      </c>
      <c r="AO1486" s="16">
        <f t="shared" si="423"/>
        <v>5884</v>
      </c>
      <c r="AP1486" s="16">
        <f t="shared" si="416"/>
        <v>6470</v>
      </c>
      <c r="AQ1486" s="16">
        <f t="shared" si="417"/>
        <v>1898</v>
      </c>
      <c r="AR1486" s="16">
        <f t="shared" si="418"/>
        <v>230</v>
      </c>
      <c r="AS1486" s="16"/>
      <c r="AT1486" s="16">
        <v>114.5</v>
      </c>
      <c r="AU1486" s="16">
        <v>62.3</v>
      </c>
      <c r="AV1486" s="16">
        <v>43.1</v>
      </c>
      <c r="AW1486" s="16"/>
    </row>
    <row r="1487" spans="1:49">
      <c r="A1487" s="62">
        <f>'表格编辑 '!A1754</f>
        <v>31186</v>
      </c>
      <c r="B1487" s="62">
        <f>'表格编辑 '!B1754</f>
        <v>10152</v>
      </c>
      <c r="C1487" s="62" t="str">
        <f>VLOOKUP(B1487,映射!A:B,2,FALSE)</f>
        <v>盗贼</v>
      </c>
      <c r="D1487" s="62">
        <f>'表格编辑 '!E1754</f>
        <v>49</v>
      </c>
      <c r="E1487" s="62">
        <f>ROUNDUP((VLOOKUP(B1487,Sheet1!U:AA,3,FALSE)-2)*(0.042*(D1487-1)+0.2)+0.4,0)</f>
        <v>47</v>
      </c>
      <c r="F1487" s="62">
        <f>ROUNDUP((VLOOKUP(B1487,Sheet1!U:AA,4,FALSE)-2)*(0.042*(D1487-1)+0.2)+0.4,0)</f>
        <v>59</v>
      </c>
      <c r="G1487" s="62">
        <f>ROUNDUP((VLOOKUP(B1487,Sheet1!U:AA,5,FALSE)-2)*(0.042*(D1487-1)+0.2)+0.4,0)</f>
        <v>50</v>
      </c>
      <c r="H1487" s="62">
        <f>ROUNDUP((VLOOKUP(B1487,Sheet1!U:AA,6,FALSE)-2)*(0.042*(D1487-1)+0.2)+0.4,0)</f>
        <v>74</v>
      </c>
      <c r="I1487" s="62">
        <f>ROUNDUP((VLOOKUP(B1487,Sheet1!U:AA,7,FALSE)-2)*(0.042*(D1487-1)+0.2)+0.4,0)</f>
        <v>23</v>
      </c>
      <c r="J1487" s="62">
        <f>E1487*8+F1487*2+G1487*3+H1487*3+I1487*1+VLOOKUP(B1487,Sheet1!AU:AZ,2,FALSE)</f>
        <v>940</v>
      </c>
      <c r="K1487" s="62">
        <f>E1487*1+F1487*2+G1487*2+H1487*2+I1487*10+VLOOKUP(B1487,Sheet1!AU:AZ,3,FALSE)</f>
        <v>663</v>
      </c>
      <c r="L1487" s="62">
        <f>E1487*0.1+F1487*2+G1487*0.2+H1487*0.26+I1487*0.1+VLOOKUP(B1487,Sheet1!AU:AZ,4,FALSE)</f>
        <v>185.24</v>
      </c>
      <c r="M1487" s="62">
        <f>E1487*0.1+F1487*0.2+G1487*2+H1487*0.2+I1487*0.1+VLOOKUP(B1487,Sheet1!AU:AZ,5,FALSE)</f>
        <v>160.6</v>
      </c>
      <c r="N1487" s="62">
        <f>E1487*0.1+F1487*0.2+G1487*0.2+H1487*2+I1487*0.1+VLOOKUP(B1487,Sheet1!AU:AZ,6,FALSE)</f>
        <v>230.8</v>
      </c>
      <c r="O1487" s="62">
        <f t="shared" si="424"/>
        <v>1</v>
      </c>
      <c r="P1487" s="62">
        <f t="shared" si="425"/>
        <v>39.2</v>
      </c>
      <c r="R1487" s="9">
        <f t="shared" si="419"/>
        <v>49</v>
      </c>
      <c r="S1487" s="9">
        <f t="shared" si="408"/>
        <v>342.44</v>
      </c>
      <c r="T1487" s="9">
        <f t="shared" si="409"/>
        <v>54.8</v>
      </c>
      <c r="U1487" s="66">
        <f t="shared" si="420"/>
        <v>427</v>
      </c>
      <c r="V1487" s="9">
        <f t="shared" si="421"/>
        <v>512.4</v>
      </c>
      <c r="W1487" s="67">
        <f t="shared" si="422"/>
        <v>295</v>
      </c>
      <c r="Y1487" s="69">
        <f>VLOOKUP(D1487,Sheet2!P:Q,2,FALSE)</f>
        <v>105</v>
      </c>
      <c r="AB1487" s="4" t="str">
        <f>IF('表格编辑 '!D1754="monster","普通","BOSS")</f>
        <v>普通</v>
      </c>
      <c r="AD1487" s="50">
        <f>VLOOKUP(D1487,映射!AK:AL,2,FALSE)</f>
        <v>4</v>
      </c>
      <c r="AE1487" s="50" t="s">
        <v>37</v>
      </c>
      <c r="AF1487" s="4">
        <f>VLOOKUP(AE1487,映射!AN:AO,2,FALSE)</f>
        <v>2</v>
      </c>
      <c r="AG1487" s="50">
        <v>2</v>
      </c>
      <c r="AH1487" s="70">
        <v>1</v>
      </c>
      <c r="AI1487" s="16">
        <f t="shared" si="410"/>
        <v>31186</v>
      </c>
      <c r="AJ1487" s="16">
        <f t="shared" si="411"/>
        <v>10152</v>
      </c>
      <c r="AK1487" s="16">
        <f t="shared" si="412"/>
        <v>49</v>
      </c>
      <c r="AL1487" s="16" t="str">
        <f t="shared" si="413"/>
        <v>盗贼</v>
      </c>
      <c r="AM1487" s="16">
        <f t="shared" si="414"/>
        <v>6832</v>
      </c>
      <c r="AN1487" s="16">
        <f t="shared" si="415"/>
        <v>1880</v>
      </c>
      <c r="AO1487" s="16">
        <f t="shared" si="423"/>
        <v>4952</v>
      </c>
      <c r="AP1487" s="16">
        <f t="shared" si="416"/>
        <v>5892</v>
      </c>
      <c r="AQ1487" s="16">
        <f t="shared" si="417"/>
        <v>1326</v>
      </c>
      <c r="AR1487" s="16">
        <f t="shared" si="418"/>
        <v>278</v>
      </c>
      <c r="AS1487" s="16"/>
      <c r="AT1487" s="16">
        <v>102.1</v>
      </c>
      <c r="AU1487" s="16">
        <v>141.7</v>
      </c>
      <c r="AV1487" s="16">
        <v>0.100000000000001</v>
      </c>
      <c r="AW1487" s="16"/>
    </row>
    <row r="1488" spans="1:49">
      <c r="A1488" s="62">
        <f>'表格编辑 '!A1755</f>
        <v>31187</v>
      </c>
      <c r="B1488" s="62">
        <f>'表格编辑 '!B1755</f>
        <v>10061</v>
      </c>
      <c r="C1488" s="62" t="str">
        <f>VLOOKUP(B1488,映射!A:B,2,FALSE)</f>
        <v>黄蝎</v>
      </c>
      <c r="D1488" s="62">
        <f>'表格编辑 '!E1755</f>
        <v>54</v>
      </c>
      <c r="E1488" s="62">
        <f>ROUNDUP((VLOOKUP(B1488,Sheet1!U:AA,3,FALSE)-2)*(0.042*(D1488-1)+0.2)+0.4,0)</f>
        <v>45</v>
      </c>
      <c r="F1488" s="62">
        <f>ROUNDUP((VLOOKUP(B1488,Sheet1!U:AA,4,FALSE)-2)*(0.042*(D1488-1)+0.2)+0.4,0)</f>
        <v>69</v>
      </c>
      <c r="G1488" s="62">
        <f>ROUNDUP((VLOOKUP(B1488,Sheet1!U:AA,5,FALSE)-2)*(0.042*(D1488-1)+0.2)+0.4,0)</f>
        <v>100</v>
      </c>
      <c r="H1488" s="62">
        <f>ROUNDUP((VLOOKUP(B1488,Sheet1!U:AA,6,FALSE)-2)*(0.042*(D1488-1)+0.2)+0.4,0)</f>
        <v>25</v>
      </c>
      <c r="I1488" s="62">
        <f>ROUNDUP((VLOOKUP(B1488,Sheet1!U:AA,7,FALSE)-2)*(0.042*(D1488-1)+0.2)+0.4,0)</f>
        <v>20</v>
      </c>
      <c r="J1488" s="62">
        <f>E1488*8+F1488*2+G1488*3+H1488*3+I1488*1+VLOOKUP(B1488,Sheet1!AU:AZ,2,FALSE)</f>
        <v>934</v>
      </c>
      <c r="K1488" s="62">
        <f>E1488*1+F1488*2+G1488*2+H1488*2+I1488*10+VLOOKUP(B1488,Sheet1!AU:AZ,3,FALSE)</f>
        <v>649</v>
      </c>
      <c r="L1488" s="62">
        <f>E1488*0.1+F1488*2+G1488*0.2+H1488*0.26+I1488*0.1+VLOOKUP(B1488,Sheet1!AU:AZ,4,FALSE)</f>
        <v>202</v>
      </c>
      <c r="M1488" s="62">
        <f>E1488*0.1+F1488*0.2+G1488*2+H1488*0.2+I1488*0.1+VLOOKUP(B1488,Sheet1!AU:AZ,5,FALSE)</f>
        <v>270.3</v>
      </c>
      <c r="N1488" s="62">
        <f>E1488*0.1+F1488*0.2+G1488*0.2+H1488*2+I1488*0.1+VLOOKUP(B1488,Sheet1!AU:AZ,6,FALSE)</f>
        <v>108.3</v>
      </c>
      <c r="O1488" s="62">
        <f t="shared" si="424"/>
        <v>13.1</v>
      </c>
      <c r="P1488" s="62">
        <f t="shared" si="425"/>
        <v>22.1</v>
      </c>
      <c r="R1488" s="9">
        <f t="shared" si="419"/>
        <v>54</v>
      </c>
      <c r="S1488" s="9">
        <f t="shared" si="408"/>
        <v>380.04</v>
      </c>
      <c r="T1488" s="9">
        <f t="shared" si="409"/>
        <v>58.8</v>
      </c>
      <c r="U1488" s="66">
        <f t="shared" si="420"/>
        <v>364</v>
      </c>
      <c r="V1488" s="9">
        <f t="shared" si="421"/>
        <v>436.8</v>
      </c>
      <c r="W1488" s="67">
        <f t="shared" si="422"/>
        <v>324</v>
      </c>
      <c r="Y1488" s="69">
        <f>VLOOKUP(D1488,Sheet2!P:Q,2,FALSE)</f>
        <v>120</v>
      </c>
      <c r="AB1488" s="4" t="str">
        <f>IF('表格编辑 '!D1755="monster","普通","BOSS")</f>
        <v>普通</v>
      </c>
      <c r="AD1488" s="50">
        <f>VLOOKUP(D1488,映射!AK:AL,2,FALSE)</f>
        <v>4</v>
      </c>
      <c r="AE1488" s="50" t="s">
        <v>37</v>
      </c>
      <c r="AF1488" s="4">
        <f>VLOOKUP(AE1488,映射!AN:AO,2,FALSE)</f>
        <v>2</v>
      </c>
      <c r="AG1488" s="50">
        <v>2</v>
      </c>
      <c r="AH1488" s="70">
        <v>1</v>
      </c>
      <c r="AI1488" s="16">
        <f t="shared" si="410"/>
        <v>31187</v>
      </c>
      <c r="AJ1488" s="16">
        <f t="shared" si="411"/>
        <v>10061</v>
      </c>
      <c r="AK1488" s="16">
        <f t="shared" si="412"/>
        <v>54</v>
      </c>
      <c r="AL1488" s="16" t="str">
        <f t="shared" si="413"/>
        <v>黄蝎</v>
      </c>
      <c r="AM1488" s="16">
        <f t="shared" si="414"/>
        <v>5824</v>
      </c>
      <c r="AN1488" s="16">
        <f t="shared" si="415"/>
        <v>1868</v>
      </c>
      <c r="AO1488" s="16">
        <f t="shared" si="423"/>
        <v>3956</v>
      </c>
      <c r="AP1488" s="16">
        <f t="shared" si="416"/>
        <v>4890</v>
      </c>
      <c r="AQ1488" s="16">
        <f t="shared" si="417"/>
        <v>1298</v>
      </c>
      <c r="AR1488" s="16">
        <f t="shared" si="418"/>
        <v>303</v>
      </c>
      <c r="AS1488" s="16"/>
      <c r="AT1488" s="16">
        <v>198.3</v>
      </c>
      <c r="AU1488" s="16">
        <v>79.5</v>
      </c>
      <c r="AV1488" s="16">
        <v>12</v>
      </c>
      <c r="AW1488" s="16"/>
    </row>
    <row r="1489" spans="1:49">
      <c r="A1489" s="62">
        <f>'表格编辑 '!A1756</f>
        <v>31188</v>
      </c>
      <c r="B1489" s="62">
        <f>'表格编辑 '!B1756</f>
        <v>10079</v>
      </c>
      <c r="C1489" s="62" t="str">
        <f>VLOOKUP(B1489,映射!A:B,2,FALSE)</f>
        <v>黄金树精</v>
      </c>
      <c r="D1489" s="62">
        <f>'表格编辑 '!E1756</f>
        <v>54</v>
      </c>
      <c r="E1489" s="62">
        <f>ROUNDUP((VLOOKUP(B1489,Sheet1!U:AA,3,FALSE)-2)*(0.042*(D1489-1)+0.2)+0.4,0)</f>
        <v>88</v>
      </c>
      <c r="F1489" s="62">
        <f>ROUNDUP((VLOOKUP(B1489,Sheet1!U:AA,4,FALSE)-2)*(0.042*(D1489-1)+0.2)+0.4,0)</f>
        <v>49</v>
      </c>
      <c r="G1489" s="62">
        <f>ROUNDUP((VLOOKUP(B1489,Sheet1!U:AA,5,FALSE)-2)*(0.042*(D1489-1)+0.2)+0.4,0)</f>
        <v>64</v>
      </c>
      <c r="H1489" s="62">
        <f>ROUNDUP((VLOOKUP(B1489,Sheet1!U:AA,6,FALSE)-2)*(0.042*(D1489-1)+0.2)+0.4,0)</f>
        <v>20</v>
      </c>
      <c r="I1489" s="62">
        <f>ROUNDUP((VLOOKUP(B1489,Sheet1!U:AA,7,FALSE)-2)*(0.042*(D1489-1)+0.2)+0.4,0)</f>
        <v>37</v>
      </c>
      <c r="J1489" s="62">
        <f>E1489*8+F1489*2+G1489*3+H1489*3+I1489*1+VLOOKUP(B1489,Sheet1!AU:AZ,2,FALSE)</f>
        <v>1111</v>
      </c>
      <c r="K1489" s="62">
        <f>E1489*1+F1489*2+G1489*2+H1489*2+I1489*10+VLOOKUP(B1489,Sheet1!AU:AZ,3,FALSE)</f>
        <v>744</v>
      </c>
      <c r="L1489" s="62">
        <f>E1489*0.1+F1489*2+G1489*0.2+H1489*0.26+I1489*0.1+VLOOKUP(B1489,Sheet1!AU:AZ,4,FALSE)</f>
        <v>148.5</v>
      </c>
      <c r="M1489" s="62">
        <f>E1489*0.1+F1489*0.2+G1489*2+H1489*0.2+I1489*0.1+VLOOKUP(B1489,Sheet1!AU:AZ,5,FALSE)</f>
        <v>174.3</v>
      </c>
      <c r="N1489" s="62">
        <f>E1489*0.1+F1489*0.2+G1489*0.2+H1489*2+I1489*0.1+VLOOKUP(B1489,Sheet1!AU:AZ,6,FALSE)</f>
        <v>95.1</v>
      </c>
      <c r="O1489" s="62">
        <f t="shared" si="424"/>
        <v>9.1</v>
      </c>
      <c r="P1489" s="62">
        <f t="shared" si="425"/>
        <v>59.4</v>
      </c>
      <c r="R1489" s="9">
        <f t="shared" si="419"/>
        <v>54</v>
      </c>
      <c r="S1489" s="9">
        <f t="shared" si="408"/>
        <v>380.04</v>
      </c>
      <c r="T1489" s="9">
        <f t="shared" si="409"/>
        <v>58.8</v>
      </c>
      <c r="U1489" s="66">
        <f t="shared" si="420"/>
        <v>480</v>
      </c>
      <c r="V1489" s="9">
        <f t="shared" si="421"/>
        <v>576</v>
      </c>
      <c r="W1489" s="67">
        <f t="shared" si="422"/>
        <v>204</v>
      </c>
      <c r="Y1489" s="69">
        <f>VLOOKUP(D1489,Sheet2!P:Q,2,FALSE)</f>
        <v>120</v>
      </c>
      <c r="AB1489" s="4" t="str">
        <f>IF('表格编辑 '!D1756="monster","普通","BOSS")</f>
        <v>普通</v>
      </c>
      <c r="AD1489" s="50">
        <f>VLOOKUP(D1489,映射!AK:AL,2,FALSE)</f>
        <v>4</v>
      </c>
      <c r="AE1489" s="50" t="s">
        <v>37</v>
      </c>
      <c r="AF1489" s="4">
        <f>VLOOKUP(AE1489,映射!AN:AO,2,FALSE)</f>
        <v>2</v>
      </c>
      <c r="AG1489" s="50">
        <v>2</v>
      </c>
      <c r="AH1489" s="70">
        <v>1</v>
      </c>
      <c r="AI1489" s="16">
        <f t="shared" si="410"/>
        <v>31188</v>
      </c>
      <c r="AJ1489" s="16">
        <f t="shared" si="411"/>
        <v>10079</v>
      </c>
      <c r="AK1489" s="16">
        <f t="shared" si="412"/>
        <v>54</v>
      </c>
      <c r="AL1489" s="16" t="str">
        <f t="shared" si="413"/>
        <v>黄金树精</v>
      </c>
      <c r="AM1489" s="16">
        <f t="shared" si="414"/>
        <v>7680</v>
      </c>
      <c r="AN1489" s="16">
        <f t="shared" si="415"/>
        <v>2222</v>
      </c>
      <c r="AO1489" s="16">
        <f t="shared" si="423"/>
        <v>5458</v>
      </c>
      <c r="AP1489" s="16">
        <f t="shared" si="416"/>
        <v>6569</v>
      </c>
      <c r="AQ1489" s="16">
        <f t="shared" si="417"/>
        <v>1488</v>
      </c>
      <c r="AR1489" s="16">
        <f t="shared" si="418"/>
        <v>223</v>
      </c>
      <c r="AS1489" s="16"/>
      <c r="AT1489" s="16">
        <v>135.5</v>
      </c>
      <c r="AU1489" s="16">
        <v>67.1</v>
      </c>
      <c r="AV1489" s="16">
        <v>8.00000000000001</v>
      </c>
      <c r="AW1489" s="16"/>
    </row>
    <row r="1490" spans="1:49">
      <c r="A1490" s="62">
        <f>'表格编辑 '!A1757</f>
        <v>31189</v>
      </c>
      <c r="B1490" s="62">
        <f>'表格编辑 '!B1757</f>
        <v>10151</v>
      </c>
      <c r="C1490" s="62" t="str">
        <f>VLOOKUP(B1490,映射!A:B,2,FALSE)</f>
        <v>亚特拉斯巨神</v>
      </c>
      <c r="D1490" s="62">
        <f>'表格编辑 '!E1757</f>
        <v>54</v>
      </c>
      <c r="E1490" s="62">
        <f>ROUNDUP((VLOOKUP(B1490,Sheet1!U:AA,3,FALSE)-2)*(0.042*(D1490-1)+0.2)+0.4,0)</f>
        <v>86</v>
      </c>
      <c r="F1490" s="62">
        <f>ROUNDUP((VLOOKUP(B1490,Sheet1!U:AA,4,FALSE)-2)*(0.042*(D1490-1)+0.2)+0.4,0)</f>
        <v>86</v>
      </c>
      <c r="G1490" s="62">
        <f>ROUNDUP((VLOOKUP(B1490,Sheet1!U:AA,5,FALSE)-2)*(0.042*(D1490-1)+0.2)+0.4,0)</f>
        <v>62</v>
      </c>
      <c r="H1490" s="62">
        <f>ROUNDUP((VLOOKUP(B1490,Sheet1!U:AA,6,FALSE)-2)*(0.042*(D1490-1)+0.2)+0.4,0)</f>
        <v>62</v>
      </c>
      <c r="I1490" s="62">
        <f>ROUNDUP((VLOOKUP(B1490,Sheet1!U:AA,7,FALSE)-2)*(0.042*(D1490-1)+0.2)+0.4,0)</f>
        <v>49</v>
      </c>
      <c r="J1490" s="62">
        <f>E1490*8+F1490*2+G1490*3+H1490*3+I1490*1+VLOOKUP(B1490,Sheet1!AU:AZ,2,FALSE)</f>
        <v>1379</v>
      </c>
      <c r="K1490" s="62">
        <f>E1490*1+F1490*2+G1490*2+H1490*2+I1490*10+VLOOKUP(B1490,Sheet1!AU:AZ,3,FALSE)</f>
        <v>1040</v>
      </c>
      <c r="L1490" s="62">
        <f>E1490*0.1+F1490*2+G1490*0.2+H1490*0.26+I1490*0.1+VLOOKUP(B1490,Sheet1!AU:AZ,4,FALSE)</f>
        <v>263.02</v>
      </c>
      <c r="M1490" s="62">
        <f>E1490*0.1+F1490*0.2+G1490*2+H1490*0.2+I1490*0.1+VLOOKUP(B1490,Sheet1!AU:AZ,5,FALSE)</f>
        <v>202.1</v>
      </c>
      <c r="N1490" s="62">
        <f>E1490*0.1+F1490*0.2+G1490*0.2+H1490*2+I1490*0.1+VLOOKUP(B1490,Sheet1!AU:AZ,6,FALSE)</f>
        <v>207.1</v>
      </c>
      <c r="O1490" s="62">
        <f t="shared" si="424"/>
        <v>11</v>
      </c>
      <c r="P1490" s="62">
        <f t="shared" si="425"/>
        <v>61.5</v>
      </c>
      <c r="R1490" s="9">
        <f t="shared" si="419"/>
        <v>54</v>
      </c>
      <c r="S1490" s="9">
        <f t="shared" si="408"/>
        <v>380.04</v>
      </c>
      <c r="T1490" s="9">
        <f t="shared" si="409"/>
        <v>58.8</v>
      </c>
      <c r="U1490" s="66">
        <f t="shared" si="420"/>
        <v>439</v>
      </c>
      <c r="V1490" s="9">
        <f t="shared" si="421"/>
        <v>526.8</v>
      </c>
      <c r="W1490" s="67">
        <f t="shared" si="422"/>
        <v>473</v>
      </c>
      <c r="Y1490" s="69">
        <f>VLOOKUP(D1490,Sheet2!P:Q,2,FALSE)</f>
        <v>120</v>
      </c>
      <c r="AB1490" s="4" t="str">
        <f>IF('表格编辑 '!D1757="monster","普通","BOSS")</f>
        <v>普通</v>
      </c>
      <c r="AD1490" s="50">
        <f>VLOOKUP(D1490,映射!AK:AL,2,FALSE)</f>
        <v>4</v>
      </c>
      <c r="AE1490" s="50" t="s">
        <v>37</v>
      </c>
      <c r="AF1490" s="4">
        <f>VLOOKUP(AE1490,映射!AN:AO,2,FALSE)</f>
        <v>2</v>
      </c>
      <c r="AG1490" s="50">
        <v>2</v>
      </c>
      <c r="AH1490" s="70">
        <v>1</v>
      </c>
      <c r="AI1490" s="16">
        <f t="shared" si="410"/>
        <v>31189</v>
      </c>
      <c r="AJ1490" s="16">
        <f t="shared" si="411"/>
        <v>10151</v>
      </c>
      <c r="AK1490" s="16">
        <f t="shared" si="412"/>
        <v>54</v>
      </c>
      <c r="AL1490" s="16" t="str">
        <f t="shared" si="413"/>
        <v>亚特拉斯巨神</v>
      </c>
      <c r="AM1490" s="16">
        <f t="shared" si="414"/>
        <v>7024</v>
      </c>
      <c r="AN1490" s="16">
        <f t="shared" si="415"/>
        <v>2758</v>
      </c>
      <c r="AO1490" s="16">
        <f t="shared" si="423"/>
        <v>4266</v>
      </c>
      <c r="AP1490" s="16">
        <f t="shared" si="416"/>
        <v>5645</v>
      </c>
      <c r="AQ1490" s="16">
        <f t="shared" si="417"/>
        <v>2080</v>
      </c>
      <c r="AR1490" s="16">
        <f t="shared" si="418"/>
        <v>395</v>
      </c>
      <c r="AS1490" s="16"/>
      <c r="AT1490" s="16">
        <v>97.6</v>
      </c>
      <c r="AU1490" s="16">
        <v>97.6</v>
      </c>
      <c r="AV1490" s="16">
        <v>-9.5</v>
      </c>
      <c r="AW1490" s="16"/>
    </row>
    <row r="1491" spans="1:49">
      <c r="A1491" s="62">
        <f>'表格编辑 '!A1758</f>
        <v>31190</v>
      </c>
      <c r="B1491" s="62">
        <f>'表格编辑 '!B1758</f>
        <v>10043</v>
      </c>
      <c r="C1491" s="62" t="str">
        <f>VLOOKUP(B1491,映射!A:B,2,FALSE)</f>
        <v>丘比特</v>
      </c>
      <c r="D1491" s="62">
        <f>'表格编辑 '!E1758</f>
        <v>54</v>
      </c>
      <c r="E1491" s="62">
        <f>ROUNDUP((VLOOKUP(B1491,Sheet1!U:AA,3,FALSE)-2)*(0.042*(D1491-1)+0.2)+0.4,0)</f>
        <v>49</v>
      </c>
      <c r="F1491" s="62">
        <f>ROUNDUP((VLOOKUP(B1491,Sheet1!U:AA,4,FALSE)-2)*(0.042*(D1491-1)+0.2)+0.4,0)</f>
        <v>74</v>
      </c>
      <c r="G1491" s="62">
        <f>ROUNDUP((VLOOKUP(B1491,Sheet1!U:AA,5,FALSE)-2)*(0.042*(D1491-1)+0.2)+0.4,0)</f>
        <v>25</v>
      </c>
      <c r="H1491" s="62">
        <f>ROUNDUP((VLOOKUP(B1491,Sheet1!U:AA,6,FALSE)-2)*(0.042*(D1491-1)+0.2)+0.4,0)</f>
        <v>86</v>
      </c>
      <c r="I1491" s="62">
        <f>ROUNDUP((VLOOKUP(B1491,Sheet1!U:AA,7,FALSE)-2)*(0.042*(D1491-1)+0.2)+0.4,0)</f>
        <v>86</v>
      </c>
      <c r="J1491" s="62">
        <f>E1491*8+F1491*2+G1491*3+H1491*3+I1491*1+VLOOKUP(B1491,Sheet1!AU:AZ,2,FALSE)</f>
        <v>1011</v>
      </c>
      <c r="K1491" s="62">
        <f>E1491*1+F1491*2+G1491*2+H1491*2+I1491*10+VLOOKUP(B1491,Sheet1!AU:AZ,3,FALSE)</f>
        <v>1342</v>
      </c>
      <c r="L1491" s="62">
        <f>E1491*0.1+F1491*2+G1491*0.2+H1491*0.26+I1491*0.1+VLOOKUP(B1491,Sheet1!AU:AZ,4,FALSE)</f>
        <v>225.86</v>
      </c>
      <c r="M1491" s="62">
        <f>E1491*0.1+F1491*0.2+G1491*2+H1491*0.2+I1491*0.1+VLOOKUP(B1491,Sheet1!AU:AZ,5,FALSE)</f>
        <v>109.5</v>
      </c>
      <c r="N1491" s="62">
        <f>E1491*0.1+F1491*0.2+G1491*0.2+H1491*2+I1491*0.1+VLOOKUP(B1491,Sheet1!AU:AZ,6,FALSE)</f>
        <v>256.3</v>
      </c>
      <c r="O1491" s="62">
        <f t="shared" si="424"/>
        <v>43.1</v>
      </c>
      <c r="P1491" s="62">
        <f t="shared" si="425"/>
        <v>37.9</v>
      </c>
      <c r="R1491" s="9">
        <f t="shared" si="419"/>
        <v>54</v>
      </c>
      <c r="S1491" s="9">
        <f t="shared" si="408"/>
        <v>380.04</v>
      </c>
      <c r="T1491" s="9">
        <f t="shared" si="409"/>
        <v>58.8</v>
      </c>
      <c r="U1491" s="66">
        <f t="shared" si="420"/>
        <v>612</v>
      </c>
      <c r="V1491" s="9">
        <f t="shared" si="421"/>
        <v>734.4</v>
      </c>
      <c r="W1491" s="67">
        <f t="shared" si="422"/>
        <v>381</v>
      </c>
      <c r="Y1491" s="69">
        <f>VLOOKUP(D1491,Sheet2!P:Q,2,FALSE)</f>
        <v>120</v>
      </c>
      <c r="AB1491" s="4" t="str">
        <f>IF('表格编辑 '!D1758="monster","普通","BOSS")</f>
        <v>普通</v>
      </c>
      <c r="AD1491" s="50">
        <f>VLOOKUP(D1491,映射!AK:AL,2,FALSE)</f>
        <v>4</v>
      </c>
      <c r="AE1491" s="50" t="s">
        <v>37</v>
      </c>
      <c r="AF1491" s="4">
        <f>VLOOKUP(AE1491,映射!AN:AO,2,FALSE)</f>
        <v>2</v>
      </c>
      <c r="AG1491" s="50">
        <v>2</v>
      </c>
      <c r="AH1491" s="70">
        <v>1</v>
      </c>
      <c r="AI1491" s="16">
        <f t="shared" si="410"/>
        <v>31190</v>
      </c>
      <c r="AJ1491" s="16">
        <f t="shared" si="411"/>
        <v>10043</v>
      </c>
      <c r="AK1491" s="16">
        <f t="shared" si="412"/>
        <v>54</v>
      </c>
      <c r="AL1491" s="16" t="str">
        <f t="shared" si="413"/>
        <v>丘比特</v>
      </c>
      <c r="AM1491" s="16">
        <f t="shared" si="414"/>
        <v>9792</v>
      </c>
      <c r="AN1491" s="16">
        <f t="shared" si="415"/>
        <v>2022</v>
      </c>
      <c r="AO1491" s="16">
        <f t="shared" si="423"/>
        <v>7770</v>
      </c>
      <c r="AP1491" s="16">
        <f t="shared" si="416"/>
        <v>8781</v>
      </c>
      <c r="AQ1491" s="16">
        <f t="shared" si="417"/>
        <v>2684</v>
      </c>
      <c r="AR1491" s="16">
        <f t="shared" si="418"/>
        <v>339</v>
      </c>
      <c r="AS1491" s="16"/>
      <c r="AT1491" s="16">
        <v>57.8</v>
      </c>
      <c r="AU1491" s="16">
        <v>173</v>
      </c>
      <c r="AV1491" s="16">
        <v>44.6</v>
      </c>
      <c r="AW1491" s="16"/>
    </row>
    <row r="1492" spans="1:49">
      <c r="A1492" s="62">
        <f>'表格编辑 '!A1759</f>
        <v>31191</v>
      </c>
      <c r="B1492" s="62">
        <f>'表格编辑 '!B1759</f>
        <v>10043</v>
      </c>
      <c r="C1492" s="62" t="str">
        <f>VLOOKUP(B1492,映射!A:B,2,FALSE)</f>
        <v>丘比特</v>
      </c>
      <c r="D1492" s="62">
        <f>'表格编辑 '!E1759</f>
        <v>54</v>
      </c>
      <c r="E1492" s="62">
        <f>ROUNDUP((VLOOKUP(B1492,Sheet1!U:AA,3,FALSE)-2)*(0.042*(D1492-1)+0.2)+0.4,0)</f>
        <v>49</v>
      </c>
      <c r="F1492" s="62">
        <f>ROUNDUP((VLOOKUP(B1492,Sheet1!U:AA,4,FALSE)-2)*(0.042*(D1492-1)+0.2)+0.4,0)</f>
        <v>74</v>
      </c>
      <c r="G1492" s="62">
        <f>ROUNDUP((VLOOKUP(B1492,Sheet1!U:AA,5,FALSE)-2)*(0.042*(D1492-1)+0.2)+0.4,0)</f>
        <v>25</v>
      </c>
      <c r="H1492" s="62">
        <f>ROUNDUP((VLOOKUP(B1492,Sheet1!U:AA,6,FALSE)-2)*(0.042*(D1492-1)+0.2)+0.4,0)</f>
        <v>86</v>
      </c>
      <c r="I1492" s="62">
        <f>ROUNDUP((VLOOKUP(B1492,Sheet1!U:AA,7,FALSE)-2)*(0.042*(D1492-1)+0.2)+0.4,0)</f>
        <v>86</v>
      </c>
      <c r="J1492" s="62">
        <f>E1492*8+F1492*2+G1492*3+H1492*3+I1492*1+VLOOKUP(B1492,Sheet1!AU:AZ,2,FALSE)</f>
        <v>1011</v>
      </c>
      <c r="K1492" s="62">
        <f>E1492*1+F1492*2+G1492*2+H1492*2+I1492*10+VLOOKUP(B1492,Sheet1!AU:AZ,3,FALSE)</f>
        <v>1342</v>
      </c>
      <c r="L1492" s="62">
        <f>E1492*0.1+F1492*2+G1492*0.2+H1492*0.26+I1492*0.1+VLOOKUP(B1492,Sheet1!AU:AZ,4,FALSE)</f>
        <v>225.86</v>
      </c>
      <c r="M1492" s="62">
        <f>E1492*0.1+F1492*0.2+G1492*2+H1492*0.2+I1492*0.1+VLOOKUP(B1492,Sheet1!AU:AZ,5,FALSE)</f>
        <v>109.5</v>
      </c>
      <c r="N1492" s="62">
        <f>E1492*0.1+F1492*0.2+G1492*0.2+H1492*2+I1492*0.1+VLOOKUP(B1492,Sheet1!AU:AZ,6,FALSE)</f>
        <v>256.3</v>
      </c>
      <c r="O1492" s="62">
        <f t="shared" si="424"/>
        <v>43.1</v>
      </c>
      <c r="P1492" s="62">
        <f t="shared" si="425"/>
        <v>37.9</v>
      </c>
      <c r="R1492" s="9">
        <f t="shared" si="419"/>
        <v>54</v>
      </c>
      <c r="S1492" s="9">
        <f t="shared" si="408"/>
        <v>380.04</v>
      </c>
      <c r="T1492" s="9">
        <f t="shared" si="409"/>
        <v>58.8</v>
      </c>
      <c r="U1492" s="66">
        <f t="shared" si="420"/>
        <v>612</v>
      </c>
      <c r="V1492" s="9">
        <f t="shared" si="421"/>
        <v>734.4</v>
      </c>
      <c r="W1492" s="67">
        <f t="shared" si="422"/>
        <v>381</v>
      </c>
      <c r="Y1492" s="69">
        <f>VLOOKUP(D1492,Sheet2!P:Q,2,FALSE)</f>
        <v>120</v>
      </c>
      <c r="AB1492" s="4" t="str">
        <f>IF('表格编辑 '!D1759="monster","普通","BOSS")</f>
        <v>普通</v>
      </c>
      <c r="AD1492" s="50">
        <f>VLOOKUP(D1492,映射!AK:AL,2,FALSE)</f>
        <v>4</v>
      </c>
      <c r="AE1492" s="50" t="s">
        <v>37</v>
      </c>
      <c r="AF1492" s="4">
        <f>VLOOKUP(AE1492,映射!AN:AO,2,FALSE)</f>
        <v>2</v>
      </c>
      <c r="AG1492" s="50">
        <v>2</v>
      </c>
      <c r="AH1492" s="70">
        <v>1</v>
      </c>
      <c r="AI1492" s="16">
        <f t="shared" si="410"/>
        <v>31191</v>
      </c>
      <c r="AJ1492" s="16">
        <f t="shared" si="411"/>
        <v>10043</v>
      </c>
      <c r="AK1492" s="16">
        <f t="shared" si="412"/>
        <v>54</v>
      </c>
      <c r="AL1492" s="16" t="str">
        <f t="shared" si="413"/>
        <v>丘比特</v>
      </c>
      <c r="AM1492" s="16">
        <f t="shared" si="414"/>
        <v>9792</v>
      </c>
      <c r="AN1492" s="16">
        <f t="shared" si="415"/>
        <v>2022</v>
      </c>
      <c r="AO1492" s="16">
        <f t="shared" si="423"/>
        <v>7770</v>
      </c>
      <c r="AP1492" s="16">
        <f t="shared" si="416"/>
        <v>8781</v>
      </c>
      <c r="AQ1492" s="16">
        <f t="shared" si="417"/>
        <v>2684</v>
      </c>
      <c r="AR1492" s="16">
        <f t="shared" si="418"/>
        <v>339</v>
      </c>
      <c r="AS1492" s="16"/>
      <c r="AT1492" s="16">
        <v>57.8</v>
      </c>
      <c r="AU1492" s="16">
        <v>173</v>
      </c>
      <c r="AV1492" s="16">
        <v>44.6</v>
      </c>
      <c r="AW1492" s="16"/>
    </row>
    <row r="1493" spans="1:49">
      <c r="A1493" s="62">
        <f>'表格编辑 '!A1760</f>
        <v>31192</v>
      </c>
      <c r="B1493" s="62">
        <f>'表格编辑 '!B1760</f>
        <v>10157</v>
      </c>
      <c r="C1493" s="62" t="str">
        <f>VLOOKUP(B1493,映射!A:B,2,FALSE)</f>
        <v>幻歌妖</v>
      </c>
      <c r="D1493" s="62">
        <f>'表格编辑 '!E1760</f>
        <v>54</v>
      </c>
      <c r="E1493" s="62">
        <f>ROUNDUP((VLOOKUP(B1493,Sheet1!U:AA,3,FALSE)-2)*(0.042*(D1493-1)+0.2)+0.4,0)</f>
        <v>57</v>
      </c>
      <c r="F1493" s="62">
        <f>ROUNDUP((VLOOKUP(B1493,Sheet1!U:AA,4,FALSE)-2)*(0.042*(D1493-1)+0.2)+0.4,0)</f>
        <v>64</v>
      </c>
      <c r="G1493" s="62">
        <f>ROUNDUP((VLOOKUP(B1493,Sheet1!U:AA,5,FALSE)-2)*(0.042*(D1493-1)+0.2)+0.4,0)</f>
        <v>69</v>
      </c>
      <c r="H1493" s="62">
        <f>ROUNDUP((VLOOKUP(B1493,Sheet1!U:AA,6,FALSE)-2)*(0.042*(D1493-1)+0.2)+0.4,0)</f>
        <v>112</v>
      </c>
      <c r="I1493" s="62">
        <f>ROUNDUP((VLOOKUP(B1493,Sheet1!U:AA,7,FALSE)-2)*(0.042*(D1493-1)+0.2)+0.4,0)</f>
        <v>42</v>
      </c>
      <c r="J1493" s="62">
        <f>E1493*8+F1493*2+G1493*3+H1493*3+I1493*1+VLOOKUP(B1493,Sheet1!AU:AZ,2,FALSE)</f>
        <v>1235</v>
      </c>
      <c r="K1493" s="62">
        <f>E1493*1+F1493*2+G1493*2+H1493*2+I1493*10+VLOOKUP(B1493,Sheet1!AU:AZ,3,FALSE)</f>
        <v>1005</v>
      </c>
      <c r="L1493" s="62">
        <f>E1493*0.1+F1493*2+G1493*0.2+H1493*0.26+I1493*0.1+VLOOKUP(B1493,Sheet1!AU:AZ,4,FALSE)</f>
        <v>217.82</v>
      </c>
      <c r="M1493" s="62">
        <f>E1493*0.1+F1493*0.2+G1493*2+H1493*0.2+I1493*0.1+VLOOKUP(B1493,Sheet1!AU:AZ,5,FALSE)</f>
        <v>222.1</v>
      </c>
      <c r="N1493" s="62">
        <f>E1493*0.1+F1493*0.2+G1493*0.2+H1493*2+I1493*0.1+VLOOKUP(B1493,Sheet1!AU:AZ,6,FALSE)</f>
        <v>331.5</v>
      </c>
      <c r="O1493" s="62">
        <f t="shared" si="424"/>
        <v>12.7</v>
      </c>
      <c r="P1493" s="62">
        <f t="shared" si="425"/>
        <v>50.5</v>
      </c>
      <c r="R1493" s="9">
        <f t="shared" si="419"/>
        <v>54</v>
      </c>
      <c r="S1493" s="9">
        <f t="shared" si="408"/>
        <v>380.04</v>
      </c>
      <c r="T1493" s="9">
        <f t="shared" si="409"/>
        <v>58.8</v>
      </c>
      <c r="U1493" s="66">
        <f t="shared" si="420"/>
        <v>414</v>
      </c>
      <c r="V1493" s="9">
        <f t="shared" si="421"/>
        <v>496.8</v>
      </c>
      <c r="W1493" s="67">
        <f t="shared" si="422"/>
        <v>362</v>
      </c>
      <c r="Y1493" s="69">
        <f>VLOOKUP(D1493,Sheet2!P:Q,2,FALSE)</f>
        <v>120</v>
      </c>
      <c r="AB1493" s="4" t="str">
        <f>IF('表格编辑 '!D1760="monster","普通","BOSS")</f>
        <v>普通</v>
      </c>
      <c r="AD1493" s="50">
        <f>VLOOKUP(D1493,映射!AK:AL,2,FALSE)</f>
        <v>4</v>
      </c>
      <c r="AE1493" s="50" t="s">
        <v>37</v>
      </c>
      <c r="AF1493" s="4">
        <f>VLOOKUP(AE1493,映射!AN:AO,2,FALSE)</f>
        <v>2</v>
      </c>
      <c r="AG1493" s="50">
        <v>2</v>
      </c>
      <c r="AH1493" s="70">
        <v>1</v>
      </c>
      <c r="AI1493" s="16">
        <f t="shared" si="410"/>
        <v>31192</v>
      </c>
      <c r="AJ1493" s="16">
        <f t="shared" si="411"/>
        <v>10157</v>
      </c>
      <c r="AK1493" s="16">
        <f t="shared" si="412"/>
        <v>54</v>
      </c>
      <c r="AL1493" s="16" t="str">
        <f t="shared" si="413"/>
        <v>幻歌妖</v>
      </c>
      <c r="AM1493" s="16">
        <f t="shared" si="414"/>
        <v>6624</v>
      </c>
      <c r="AN1493" s="16">
        <f t="shared" si="415"/>
        <v>2470</v>
      </c>
      <c r="AO1493" s="16">
        <f t="shared" si="423"/>
        <v>4154</v>
      </c>
      <c r="AP1493" s="16">
        <f t="shared" si="416"/>
        <v>5389</v>
      </c>
      <c r="AQ1493" s="16">
        <f t="shared" si="417"/>
        <v>2010</v>
      </c>
      <c r="AR1493" s="16">
        <f t="shared" si="418"/>
        <v>327</v>
      </c>
      <c r="AS1493" s="16"/>
      <c r="AT1493" s="16">
        <v>107.2</v>
      </c>
      <c r="AU1493" s="16">
        <v>177.4</v>
      </c>
      <c r="AV1493" s="16">
        <v>17.4</v>
      </c>
      <c r="AW1493" s="16"/>
    </row>
    <row r="1494" spans="1:49">
      <c r="A1494" s="62">
        <f>'表格编辑 '!A1761</f>
        <v>31193</v>
      </c>
      <c r="B1494" s="62">
        <f>'表格编辑 '!B1761</f>
        <v>10124</v>
      </c>
      <c r="C1494" s="62" t="str">
        <f>VLOOKUP(B1494,映射!A:B,2,FALSE)</f>
        <v>石怪</v>
      </c>
      <c r="D1494" s="62">
        <f>'表格编辑 '!E1761</f>
        <v>54</v>
      </c>
      <c r="E1494" s="62">
        <f>ROUNDUP((VLOOKUP(B1494,Sheet1!U:AA,3,FALSE)-2)*(0.042*(D1494-1)+0.2)+0.4,0)</f>
        <v>32</v>
      </c>
      <c r="F1494" s="62">
        <f>ROUNDUP((VLOOKUP(B1494,Sheet1!U:AA,4,FALSE)-2)*(0.042*(D1494-1)+0.2)+0.4,0)</f>
        <v>88</v>
      </c>
      <c r="G1494" s="62">
        <f>ROUNDUP((VLOOKUP(B1494,Sheet1!U:AA,5,FALSE)-2)*(0.042*(D1494-1)+0.2)+0.4,0)</f>
        <v>100</v>
      </c>
      <c r="H1494" s="62">
        <f>ROUNDUP((VLOOKUP(B1494,Sheet1!U:AA,6,FALSE)-2)*(0.042*(D1494-1)+0.2)+0.4,0)</f>
        <v>35</v>
      </c>
      <c r="I1494" s="62">
        <f>ROUNDUP((VLOOKUP(B1494,Sheet1!U:AA,7,FALSE)-2)*(0.042*(D1494-1)+0.2)+0.4,0)</f>
        <v>28</v>
      </c>
      <c r="J1494" s="62">
        <f>E1494*8+F1494*2+G1494*3+H1494*3+I1494*1+VLOOKUP(B1494,Sheet1!AU:AZ,2,FALSE)</f>
        <v>898</v>
      </c>
      <c r="K1494" s="62">
        <f>E1494*1+F1494*2+G1494*2+H1494*2+I1494*10+VLOOKUP(B1494,Sheet1!AU:AZ,3,FALSE)</f>
        <v>779</v>
      </c>
      <c r="L1494" s="62">
        <f>E1494*0.1+F1494*2+G1494*0.2+H1494*0.26+I1494*0.1+VLOOKUP(B1494,Sheet1!AU:AZ,4,FALSE)</f>
        <v>252.1</v>
      </c>
      <c r="M1494" s="62">
        <f>E1494*0.1+F1494*0.2+G1494*2+H1494*0.2+I1494*0.1+VLOOKUP(B1494,Sheet1!AU:AZ,5,FALSE)</f>
        <v>277.6</v>
      </c>
      <c r="N1494" s="62">
        <f>E1494*0.1+F1494*0.2+G1494*0.2+H1494*2+I1494*0.1+VLOOKUP(B1494,Sheet1!AU:AZ,6,FALSE)</f>
        <v>137.6</v>
      </c>
      <c r="O1494" s="62">
        <f t="shared" si="424"/>
        <v>20.5</v>
      </c>
      <c r="P1494" s="62">
        <f t="shared" si="425"/>
        <v>11</v>
      </c>
      <c r="R1494" s="9">
        <f t="shared" si="419"/>
        <v>54</v>
      </c>
      <c r="S1494" s="9">
        <f t="shared" si="408"/>
        <v>380.04</v>
      </c>
      <c r="T1494" s="9">
        <f t="shared" si="409"/>
        <v>58.8</v>
      </c>
      <c r="U1494" s="66">
        <f t="shared" si="420"/>
        <v>357</v>
      </c>
      <c r="V1494" s="9">
        <f t="shared" si="421"/>
        <v>428.4</v>
      </c>
      <c r="W1494" s="67">
        <f t="shared" si="422"/>
        <v>445</v>
      </c>
      <c r="Y1494" s="69">
        <f>VLOOKUP(D1494,Sheet2!P:Q,2,FALSE)</f>
        <v>120</v>
      </c>
      <c r="AB1494" s="4" t="str">
        <f>IF('表格编辑 '!D1761="monster","普通","BOSS")</f>
        <v>普通</v>
      </c>
      <c r="AD1494" s="50">
        <f>VLOOKUP(D1494,映射!AK:AL,2,FALSE)</f>
        <v>4</v>
      </c>
      <c r="AE1494" s="50" t="s">
        <v>37</v>
      </c>
      <c r="AF1494" s="4">
        <f>VLOOKUP(AE1494,映射!AN:AO,2,FALSE)</f>
        <v>2</v>
      </c>
      <c r="AG1494" s="50">
        <v>2</v>
      </c>
      <c r="AH1494" s="70">
        <v>1</v>
      </c>
      <c r="AI1494" s="16">
        <f t="shared" si="410"/>
        <v>31193</v>
      </c>
      <c r="AJ1494" s="16">
        <f t="shared" si="411"/>
        <v>10124</v>
      </c>
      <c r="AK1494" s="16">
        <f t="shared" si="412"/>
        <v>54</v>
      </c>
      <c r="AL1494" s="16" t="str">
        <f t="shared" si="413"/>
        <v>石怪</v>
      </c>
      <c r="AM1494" s="16">
        <f t="shared" si="414"/>
        <v>5712</v>
      </c>
      <c r="AN1494" s="16">
        <f t="shared" si="415"/>
        <v>1796</v>
      </c>
      <c r="AO1494" s="16">
        <f t="shared" si="423"/>
        <v>3916</v>
      </c>
      <c r="AP1494" s="16">
        <f t="shared" si="416"/>
        <v>4814</v>
      </c>
      <c r="AQ1494" s="16">
        <f t="shared" si="417"/>
        <v>1558</v>
      </c>
      <c r="AR1494" s="16">
        <f t="shared" si="418"/>
        <v>379</v>
      </c>
      <c r="AS1494" s="16"/>
      <c r="AT1494" s="16">
        <v>198.7</v>
      </c>
      <c r="AU1494" s="16">
        <v>56.5</v>
      </c>
      <c r="AV1494" s="16">
        <v>19.4</v>
      </c>
      <c r="AW1494" s="16"/>
    </row>
    <row r="1495" spans="1:49">
      <c r="A1495" s="62">
        <f>'表格编辑 '!A1762</f>
        <v>31194</v>
      </c>
      <c r="B1495" s="62">
        <f>'表格编辑 '!B1762</f>
        <v>10047</v>
      </c>
      <c r="C1495" s="62" t="str">
        <f>VLOOKUP(B1495,映射!A:B,2,FALSE)</f>
        <v>恶魔</v>
      </c>
      <c r="D1495" s="62">
        <f>'表格编辑 '!E1762</f>
        <v>54</v>
      </c>
      <c r="E1495" s="62">
        <f>ROUNDUP((VLOOKUP(B1495,Sheet1!U:AA,3,FALSE)-2)*(0.042*(D1495-1)+0.2)+0.4,0)</f>
        <v>20</v>
      </c>
      <c r="F1495" s="62">
        <f>ROUNDUP((VLOOKUP(B1495,Sheet1!U:AA,4,FALSE)-2)*(0.042*(D1495-1)+0.2)+0.4,0)</f>
        <v>62</v>
      </c>
      <c r="G1495" s="62">
        <f>ROUNDUP((VLOOKUP(B1495,Sheet1!U:AA,5,FALSE)-2)*(0.042*(D1495-1)+0.2)+0.4,0)</f>
        <v>59</v>
      </c>
      <c r="H1495" s="62">
        <f>ROUNDUP((VLOOKUP(B1495,Sheet1!U:AA,6,FALSE)-2)*(0.042*(D1495-1)+0.2)+0.4,0)</f>
        <v>59</v>
      </c>
      <c r="I1495" s="62">
        <f>ROUNDUP((VLOOKUP(B1495,Sheet1!U:AA,7,FALSE)-2)*(0.042*(D1495-1)+0.2)+0.4,0)</f>
        <v>71</v>
      </c>
      <c r="J1495" s="62">
        <f>E1495*8+F1495*2+G1495*3+H1495*3+I1495*1+VLOOKUP(B1495,Sheet1!AU:AZ,2,FALSE)</f>
        <v>729</v>
      </c>
      <c r="K1495" s="62">
        <f>E1495*1+F1495*2+G1495*2+H1495*2+I1495*10+VLOOKUP(B1495,Sheet1!AU:AZ,3,FALSE)</f>
        <v>1110</v>
      </c>
      <c r="L1495" s="62">
        <f>E1495*0.1+F1495*2+G1495*0.2+H1495*0.26+I1495*0.1+VLOOKUP(B1495,Sheet1!AU:AZ,4,FALSE)</f>
        <v>180.24</v>
      </c>
      <c r="M1495" s="62">
        <f>E1495*0.1+F1495*0.2+G1495*2+H1495*0.2+I1495*0.1+VLOOKUP(B1495,Sheet1!AU:AZ,5,FALSE)</f>
        <v>171.3</v>
      </c>
      <c r="N1495" s="62">
        <f>E1495*0.1+F1495*0.2+G1495*0.2+H1495*2+I1495*0.1+VLOOKUP(B1495,Sheet1!AU:AZ,6,FALSE)</f>
        <v>171.3</v>
      </c>
      <c r="O1495" s="62">
        <f t="shared" si="424"/>
        <v>50.5</v>
      </c>
      <c r="P1495" s="62">
        <f t="shared" si="425"/>
        <v>8.6</v>
      </c>
      <c r="R1495" s="9">
        <f t="shared" si="419"/>
        <v>54</v>
      </c>
      <c r="S1495" s="9">
        <f t="shared" ref="S1495:S1558" si="426">VLOOKUP(R1495,LVgongfang,9,FALSE)+Y1495</f>
        <v>380.04</v>
      </c>
      <c r="T1495" s="9">
        <f t="shared" ref="T1495:T1557" si="427">VLOOKUP(R1495,LVgongfang,10,FALSE)</f>
        <v>58.8</v>
      </c>
      <c r="U1495" s="66">
        <f t="shared" si="420"/>
        <v>485</v>
      </c>
      <c r="V1495" s="9">
        <f t="shared" si="421"/>
        <v>582</v>
      </c>
      <c r="W1495" s="67">
        <f t="shared" si="422"/>
        <v>274</v>
      </c>
      <c r="Y1495" s="69">
        <f>VLOOKUP(D1495,Sheet2!P:Q,2,FALSE)</f>
        <v>120</v>
      </c>
      <c r="AB1495" s="4" t="str">
        <f>IF('表格编辑 '!D1762="monster","普通","BOSS")</f>
        <v>普通</v>
      </c>
      <c r="AD1495" s="50">
        <f>VLOOKUP(D1495,映射!AK:AL,2,FALSE)</f>
        <v>4</v>
      </c>
      <c r="AE1495" s="50" t="s">
        <v>37</v>
      </c>
      <c r="AF1495" s="4">
        <f>VLOOKUP(AE1495,映射!AN:AO,2,FALSE)</f>
        <v>2</v>
      </c>
      <c r="AG1495" s="50">
        <v>2</v>
      </c>
      <c r="AH1495" s="70">
        <v>1</v>
      </c>
      <c r="AI1495" s="16">
        <f t="shared" ref="AI1495:AI1558" si="428">A1495</f>
        <v>31194</v>
      </c>
      <c r="AJ1495" s="16">
        <f t="shared" ref="AJ1495:AJ1558" si="429">B1495</f>
        <v>10047</v>
      </c>
      <c r="AK1495" s="16">
        <f t="shared" ref="AK1495:AK1558" si="430">D1495</f>
        <v>54</v>
      </c>
      <c r="AL1495" s="16" t="str">
        <f t="shared" ref="AL1495:AL1558" si="431">C1495</f>
        <v>恶魔</v>
      </c>
      <c r="AM1495" s="16">
        <f t="shared" ref="AM1495:AM1558" si="432">U1495*AD1495*AG1495*AF1495</f>
        <v>7760</v>
      </c>
      <c r="AN1495" s="16">
        <f t="shared" ref="AN1495:AN1558" si="433">J1495*AF1495</f>
        <v>1458</v>
      </c>
      <c r="AO1495" s="16">
        <f t="shared" si="423"/>
        <v>6302</v>
      </c>
      <c r="AP1495" s="16">
        <f t="shared" ref="AP1495:AP1558" si="434">J1495+AO1495</f>
        <v>7031</v>
      </c>
      <c r="AQ1495" s="16">
        <f t="shared" ref="AQ1495:AQ1558" si="435">K1495*AF1495</f>
        <v>2220</v>
      </c>
      <c r="AR1495" s="16">
        <f t="shared" ref="AR1495:AR1558" si="436">ROUNDUP(L1495*IF(AF1495&gt;1,1.5,1),0)</f>
        <v>271</v>
      </c>
      <c r="AS1495" s="16"/>
      <c r="AT1495" s="16">
        <v>133.3</v>
      </c>
      <c r="AU1495" s="16">
        <v>133.3</v>
      </c>
      <c r="AV1495" s="16">
        <v>44.8</v>
      </c>
      <c r="AW1495" s="16"/>
    </row>
    <row r="1496" spans="1:49">
      <c r="A1496" s="62">
        <f>'表格编辑 '!A1763</f>
        <v>31195</v>
      </c>
      <c r="B1496" s="62">
        <f>'表格编辑 '!B1763</f>
        <v>10117</v>
      </c>
      <c r="C1496" s="62" t="str">
        <f>VLOOKUP(B1496,映射!A:B,2,FALSE)</f>
        <v>吓人箱</v>
      </c>
      <c r="D1496" s="62">
        <f>'表格编辑 '!E1763</f>
        <v>54</v>
      </c>
      <c r="E1496" s="62">
        <f>ROUNDUP((VLOOKUP(B1496,Sheet1!U:AA,3,FALSE)-2)*(0.042*(D1496-1)+0.2)+0.4,0)</f>
        <v>23</v>
      </c>
      <c r="F1496" s="62">
        <f>ROUNDUP((VLOOKUP(B1496,Sheet1!U:AA,4,FALSE)-2)*(0.042*(D1496-1)+0.2)+0.4,0)</f>
        <v>59</v>
      </c>
      <c r="G1496" s="62">
        <f>ROUNDUP((VLOOKUP(B1496,Sheet1!U:AA,5,FALSE)-2)*(0.042*(D1496-1)+0.2)+0.4,0)</f>
        <v>59</v>
      </c>
      <c r="H1496" s="62">
        <f>ROUNDUP((VLOOKUP(B1496,Sheet1!U:AA,6,FALSE)-2)*(0.042*(D1496-1)+0.2)+0.4,0)</f>
        <v>23</v>
      </c>
      <c r="I1496" s="62">
        <f>ROUNDUP((VLOOKUP(B1496,Sheet1!U:AA,7,FALSE)-2)*(0.042*(D1496-1)+0.2)+0.4,0)</f>
        <v>71</v>
      </c>
      <c r="J1496" s="62">
        <f>E1496*8+F1496*2+G1496*3+H1496*3+I1496*1+VLOOKUP(B1496,Sheet1!AU:AZ,2,FALSE)</f>
        <v>639</v>
      </c>
      <c r="K1496" s="62">
        <f>E1496*1+F1496*2+G1496*2+H1496*2+I1496*10+VLOOKUP(B1496,Sheet1!AU:AZ,3,FALSE)</f>
        <v>1035</v>
      </c>
      <c r="L1496" s="62">
        <f>E1496*0.1+F1496*2+G1496*0.2+H1496*0.26+I1496*0.1+VLOOKUP(B1496,Sheet1!AU:AZ,4,FALSE)</f>
        <v>165.18</v>
      </c>
      <c r="M1496" s="62">
        <f>E1496*0.1+F1496*0.2+G1496*2+H1496*0.2+I1496*0.1+VLOOKUP(B1496,Sheet1!AU:AZ,5,FALSE)</f>
        <v>163.8</v>
      </c>
      <c r="N1496" s="62">
        <f>E1496*0.1+F1496*0.2+G1496*0.2+H1496*2+I1496*0.1+VLOOKUP(B1496,Sheet1!AU:AZ,6,FALSE)</f>
        <v>99</v>
      </c>
      <c r="O1496" s="62">
        <f t="shared" si="424"/>
        <v>53.5</v>
      </c>
      <c r="P1496" s="62">
        <f t="shared" si="425"/>
        <v>4.1</v>
      </c>
      <c r="R1496" s="9">
        <f t="shared" ref="R1496:R1559" si="437">D1496</f>
        <v>54</v>
      </c>
      <c r="S1496" s="9">
        <f t="shared" si="426"/>
        <v>380.04</v>
      </c>
      <c r="T1496" s="9">
        <f t="shared" si="427"/>
        <v>58.8</v>
      </c>
      <c r="U1496" s="66">
        <f t="shared" ref="U1496:U1559" si="438">ROUND((S1496^2*3)/(S1496+M1496*3),0)</f>
        <v>497</v>
      </c>
      <c r="V1496" s="9">
        <f t="shared" ref="V1496:V1557" si="439">U1496*1.2</f>
        <v>596.4</v>
      </c>
      <c r="W1496" s="67">
        <f t="shared" ref="W1496:W1559" si="440">ROUNDUP((L1496^2*3)/(L1496+T1496*3),0)</f>
        <v>240</v>
      </c>
      <c r="Y1496" s="69">
        <f>VLOOKUP(D1496,Sheet2!P:Q,2,FALSE)</f>
        <v>120</v>
      </c>
      <c r="AB1496" s="4" t="str">
        <f>IF('表格编辑 '!D1763="monster","普通","BOSS")</f>
        <v>普通</v>
      </c>
      <c r="AD1496" s="50">
        <f>VLOOKUP(D1496,映射!AK:AL,2,FALSE)</f>
        <v>4</v>
      </c>
      <c r="AE1496" s="50" t="s">
        <v>37</v>
      </c>
      <c r="AF1496" s="4">
        <f>VLOOKUP(AE1496,映射!AN:AO,2,FALSE)</f>
        <v>2</v>
      </c>
      <c r="AG1496" s="50">
        <v>2</v>
      </c>
      <c r="AH1496" s="70">
        <v>1</v>
      </c>
      <c r="AI1496" s="16">
        <f t="shared" si="428"/>
        <v>31195</v>
      </c>
      <c r="AJ1496" s="16">
        <f t="shared" si="429"/>
        <v>10117</v>
      </c>
      <c r="AK1496" s="16">
        <f t="shared" si="430"/>
        <v>54</v>
      </c>
      <c r="AL1496" s="16" t="str">
        <f t="shared" si="431"/>
        <v>吓人箱</v>
      </c>
      <c r="AM1496" s="16">
        <f t="shared" si="432"/>
        <v>7952</v>
      </c>
      <c r="AN1496" s="16">
        <f t="shared" si="433"/>
        <v>1278</v>
      </c>
      <c r="AO1496" s="16">
        <f t="shared" ref="AO1496:AO1559" si="441">AM1496-AN1496</f>
        <v>6674</v>
      </c>
      <c r="AP1496" s="16">
        <f t="shared" si="434"/>
        <v>7313</v>
      </c>
      <c r="AQ1496" s="16">
        <f t="shared" si="435"/>
        <v>2070</v>
      </c>
      <c r="AR1496" s="16">
        <f t="shared" si="436"/>
        <v>248</v>
      </c>
      <c r="AS1496" s="16"/>
      <c r="AT1496" s="16">
        <v>126.7</v>
      </c>
      <c r="AU1496" s="16">
        <v>69.1</v>
      </c>
      <c r="AV1496" s="16">
        <v>47.6</v>
      </c>
      <c r="AW1496" s="16"/>
    </row>
    <row r="1497" spans="1:49">
      <c r="A1497" s="62">
        <f>'表格编辑 '!A1764</f>
        <v>31196</v>
      </c>
      <c r="B1497" s="62">
        <f>'表格编辑 '!B1764</f>
        <v>10152</v>
      </c>
      <c r="C1497" s="62" t="str">
        <f>VLOOKUP(B1497,映射!A:B,2,FALSE)</f>
        <v>盗贼</v>
      </c>
      <c r="D1497" s="62">
        <f>'表格编辑 '!E1764</f>
        <v>54</v>
      </c>
      <c r="E1497" s="62">
        <f>ROUNDUP((VLOOKUP(B1497,Sheet1!U:AA,3,FALSE)-2)*(0.042*(D1497-1)+0.2)+0.4,0)</f>
        <v>52</v>
      </c>
      <c r="F1497" s="62">
        <f>ROUNDUP((VLOOKUP(B1497,Sheet1!U:AA,4,FALSE)-2)*(0.042*(D1497-1)+0.2)+0.4,0)</f>
        <v>64</v>
      </c>
      <c r="G1497" s="62">
        <f>ROUNDUP((VLOOKUP(B1497,Sheet1!U:AA,5,FALSE)-2)*(0.042*(D1497-1)+0.2)+0.4,0)</f>
        <v>54</v>
      </c>
      <c r="H1497" s="62">
        <f>ROUNDUP((VLOOKUP(B1497,Sheet1!U:AA,6,FALSE)-2)*(0.042*(D1497-1)+0.2)+0.4,0)</f>
        <v>81</v>
      </c>
      <c r="I1497" s="62">
        <f>ROUNDUP((VLOOKUP(B1497,Sheet1!U:AA,7,FALSE)-2)*(0.042*(D1497-1)+0.2)+0.4,0)</f>
        <v>25</v>
      </c>
      <c r="J1497" s="62">
        <f>E1497*8+F1497*2+G1497*3+H1497*3+I1497*1+VLOOKUP(B1497,Sheet1!AU:AZ,2,FALSE)</f>
        <v>1025</v>
      </c>
      <c r="K1497" s="62">
        <f>E1497*1+F1497*2+G1497*2+H1497*2+I1497*10+VLOOKUP(B1497,Sheet1!AU:AZ,3,FALSE)</f>
        <v>720</v>
      </c>
      <c r="L1497" s="62">
        <f>E1497*0.1+F1497*2+G1497*0.2+H1497*0.26+I1497*0.1+VLOOKUP(B1497,Sheet1!AU:AZ,4,FALSE)</f>
        <v>198.56</v>
      </c>
      <c r="M1497" s="62">
        <f>E1497*0.1+F1497*0.2+G1497*2+H1497*0.2+I1497*0.1+VLOOKUP(B1497,Sheet1!AU:AZ,5,FALSE)</f>
        <v>171.7</v>
      </c>
      <c r="N1497" s="62">
        <f>E1497*0.1+F1497*0.2+G1497*0.2+H1497*2+I1497*0.1+VLOOKUP(B1497,Sheet1!AU:AZ,6,FALSE)</f>
        <v>247.3</v>
      </c>
      <c r="O1497" s="62">
        <f t="shared" si="424"/>
        <v>0.700000000000003</v>
      </c>
      <c r="P1497" s="62">
        <f t="shared" si="425"/>
        <v>43.5</v>
      </c>
      <c r="R1497" s="9">
        <f t="shared" si="437"/>
        <v>54</v>
      </c>
      <c r="S1497" s="9">
        <f t="shared" si="426"/>
        <v>380.04</v>
      </c>
      <c r="T1497" s="9">
        <f t="shared" si="427"/>
        <v>58.8</v>
      </c>
      <c r="U1497" s="66">
        <f t="shared" si="438"/>
        <v>484</v>
      </c>
      <c r="V1497" s="9">
        <f t="shared" si="439"/>
        <v>580.8</v>
      </c>
      <c r="W1497" s="67">
        <f t="shared" si="440"/>
        <v>316</v>
      </c>
      <c r="Y1497" s="69">
        <f>VLOOKUP(D1497,Sheet2!P:Q,2,FALSE)</f>
        <v>120</v>
      </c>
      <c r="AB1497" s="4" t="str">
        <f>IF('表格编辑 '!D1764="monster","普通","BOSS")</f>
        <v>普通</v>
      </c>
      <c r="AD1497" s="50">
        <f>VLOOKUP(D1497,映射!AK:AL,2,FALSE)</f>
        <v>4</v>
      </c>
      <c r="AE1497" s="50" t="s">
        <v>37</v>
      </c>
      <c r="AF1497" s="4">
        <f>VLOOKUP(AE1497,映射!AN:AO,2,FALSE)</f>
        <v>2</v>
      </c>
      <c r="AG1497" s="50">
        <v>2</v>
      </c>
      <c r="AH1497" s="70">
        <v>1</v>
      </c>
      <c r="AI1497" s="16">
        <f t="shared" si="428"/>
        <v>31196</v>
      </c>
      <c r="AJ1497" s="16">
        <f t="shared" si="429"/>
        <v>10152</v>
      </c>
      <c r="AK1497" s="16">
        <f t="shared" si="430"/>
        <v>54</v>
      </c>
      <c r="AL1497" s="16" t="str">
        <f t="shared" si="431"/>
        <v>盗贼</v>
      </c>
      <c r="AM1497" s="16">
        <f t="shared" si="432"/>
        <v>7744</v>
      </c>
      <c r="AN1497" s="16">
        <f t="shared" si="433"/>
        <v>2050</v>
      </c>
      <c r="AO1497" s="16">
        <f t="shared" si="441"/>
        <v>5694</v>
      </c>
      <c r="AP1497" s="16">
        <f t="shared" si="434"/>
        <v>6719</v>
      </c>
      <c r="AQ1497" s="16">
        <f t="shared" si="435"/>
        <v>1440</v>
      </c>
      <c r="AR1497" s="16">
        <f t="shared" si="436"/>
        <v>298</v>
      </c>
      <c r="AS1497" s="16"/>
      <c r="AT1497" s="16">
        <v>113</v>
      </c>
      <c r="AU1497" s="16">
        <v>156.2</v>
      </c>
      <c r="AV1497" s="16">
        <v>-0.0999999999999943</v>
      </c>
      <c r="AW1497" s="16"/>
    </row>
    <row r="1498" spans="1:49">
      <c r="A1498" s="62">
        <f>'表格编辑 '!A1765</f>
        <v>31197</v>
      </c>
      <c r="B1498" s="62">
        <f>'表格编辑 '!B1765</f>
        <v>10061</v>
      </c>
      <c r="C1498" s="62" t="str">
        <f>VLOOKUP(B1498,映射!A:B,2,FALSE)</f>
        <v>黄蝎</v>
      </c>
      <c r="D1498" s="62">
        <f>'表格编辑 '!E1765</f>
        <v>59</v>
      </c>
      <c r="E1498" s="62">
        <f>ROUNDUP((VLOOKUP(B1498,Sheet1!U:AA,3,FALSE)-2)*(0.042*(D1498-1)+0.2)+0.4,0)</f>
        <v>48</v>
      </c>
      <c r="F1498" s="62">
        <f>ROUNDUP((VLOOKUP(B1498,Sheet1!U:AA,4,FALSE)-2)*(0.042*(D1498-1)+0.2)+0.4,0)</f>
        <v>75</v>
      </c>
      <c r="G1498" s="62">
        <f>ROUNDUP((VLOOKUP(B1498,Sheet1!U:AA,5,FALSE)-2)*(0.042*(D1498-1)+0.2)+0.4,0)</f>
        <v>109</v>
      </c>
      <c r="H1498" s="62">
        <f>ROUNDUP((VLOOKUP(B1498,Sheet1!U:AA,6,FALSE)-2)*(0.042*(D1498-1)+0.2)+0.4,0)</f>
        <v>27</v>
      </c>
      <c r="I1498" s="62">
        <f>ROUNDUP((VLOOKUP(B1498,Sheet1!U:AA,7,FALSE)-2)*(0.042*(D1498-1)+0.2)+0.4,0)</f>
        <v>22</v>
      </c>
      <c r="J1498" s="62">
        <f>E1498*8+F1498*2+G1498*3+H1498*3+I1498*1+VLOOKUP(B1498,Sheet1!AU:AZ,2,FALSE)</f>
        <v>1005</v>
      </c>
      <c r="K1498" s="62">
        <f>E1498*1+F1498*2+G1498*2+H1498*2+I1498*10+VLOOKUP(B1498,Sheet1!AU:AZ,3,FALSE)</f>
        <v>706</v>
      </c>
      <c r="L1498" s="62">
        <f>E1498*0.1+F1498*2+G1498*0.2+H1498*0.26+I1498*0.1+VLOOKUP(B1498,Sheet1!AU:AZ,4,FALSE)</f>
        <v>216.82</v>
      </c>
      <c r="M1498" s="62">
        <f>E1498*0.1+F1498*0.2+G1498*2+H1498*0.2+I1498*0.1+VLOOKUP(B1498,Sheet1!AU:AZ,5,FALSE)</f>
        <v>290.4</v>
      </c>
      <c r="N1498" s="62">
        <f>E1498*0.1+F1498*0.2+G1498*0.2+H1498*2+I1498*0.1+VLOOKUP(B1498,Sheet1!AU:AZ,6,FALSE)</f>
        <v>115.8</v>
      </c>
      <c r="O1498" s="62">
        <f t="shared" si="424"/>
        <v>14.8</v>
      </c>
      <c r="P1498" s="62">
        <f t="shared" si="425"/>
        <v>23.2</v>
      </c>
      <c r="R1498" s="9">
        <f t="shared" si="437"/>
        <v>59</v>
      </c>
      <c r="S1498" s="9">
        <f t="shared" si="426"/>
        <v>402.64</v>
      </c>
      <c r="T1498" s="9">
        <f t="shared" si="427"/>
        <v>62.8</v>
      </c>
      <c r="U1498" s="66">
        <f t="shared" si="438"/>
        <v>382</v>
      </c>
      <c r="V1498" s="9">
        <f t="shared" si="439"/>
        <v>458.4</v>
      </c>
      <c r="W1498" s="67">
        <f t="shared" si="440"/>
        <v>349</v>
      </c>
      <c r="Y1498" s="69">
        <f>VLOOKUP(D1498,Sheet2!P:Q,2,FALSE)</f>
        <v>120</v>
      </c>
      <c r="AB1498" s="4" t="str">
        <f>IF('表格编辑 '!D1765="monster","普通","BOSS")</f>
        <v>普通</v>
      </c>
      <c r="AD1498" s="50">
        <f>VLOOKUP(D1498,映射!AK:AL,2,FALSE)</f>
        <v>4</v>
      </c>
      <c r="AE1498" s="50" t="s">
        <v>37</v>
      </c>
      <c r="AF1498" s="4">
        <f>VLOOKUP(AE1498,映射!AN:AO,2,FALSE)</f>
        <v>2</v>
      </c>
      <c r="AG1498" s="50">
        <v>2</v>
      </c>
      <c r="AH1498" s="70">
        <v>1</v>
      </c>
      <c r="AI1498" s="16">
        <f t="shared" si="428"/>
        <v>31197</v>
      </c>
      <c r="AJ1498" s="16">
        <f t="shared" si="429"/>
        <v>10061</v>
      </c>
      <c r="AK1498" s="16">
        <f t="shared" si="430"/>
        <v>59</v>
      </c>
      <c r="AL1498" s="16" t="str">
        <f t="shared" si="431"/>
        <v>黄蝎</v>
      </c>
      <c r="AM1498" s="16">
        <f t="shared" si="432"/>
        <v>6112</v>
      </c>
      <c r="AN1498" s="16">
        <f t="shared" si="433"/>
        <v>2010</v>
      </c>
      <c r="AO1498" s="16">
        <f t="shared" si="441"/>
        <v>4102</v>
      </c>
      <c r="AP1498" s="16">
        <f t="shared" si="434"/>
        <v>5107</v>
      </c>
      <c r="AQ1498" s="16">
        <f t="shared" si="435"/>
        <v>1412</v>
      </c>
      <c r="AR1498" s="16">
        <f t="shared" si="436"/>
        <v>326</v>
      </c>
      <c r="AS1498" s="16"/>
      <c r="AT1498" s="16">
        <v>218.3</v>
      </c>
      <c r="AU1498" s="16">
        <v>86.9</v>
      </c>
      <c r="AV1498" s="16">
        <v>13.5</v>
      </c>
      <c r="AW1498" s="16"/>
    </row>
    <row r="1499" spans="1:49">
      <c r="A1499" s="62">
        <f>'表格编辑 '!A1766</f>
        <v>31198</v>
      </c>
      <c r="B1499" s="62">
        <f>'表格编辑 '!B1766</f>
        <v>10079</v>
      </c>
      <c r="C1499" s="62" t="str">
        <f>VLOOKUP(B1499,映射!A:B,2,FALSE)</f>
        <v>黄金树精</v>
      </c>
      <c r="D1499" s="62">
        <f>'表格编辑 '!E1766</f>
        <v>59</v>
      </c>
      <c r="E1499" s="62">
        <f>ROUNDUP((VLOOKUP(B1499,Sheet1!U:AA,3,FALSE)-2)*(0.042*(D1499-1)+0.2)+0.4,0)</f>
        <v>96</v>
      </c>
      <c r="F1499" s="62">
        <f>ROUNDUP((VLOOKUP(B1499,Sheet1!U:AA,4,FALSE)-2)*(0.042*(D1499-1)+0.2)+0.4,0)</f>
        <v>54</v>
      </c>
      <c r="G1499" s="62">
        <f>ROUNDUP((VLOOKUP(B1499,Sheet1!U:AA,5,FALSE)-2)*(0.042*(D1499-1)+0.2)+0.4,0)</f>
        <v>69</v>
      </c>
      <c r="H1499" s="62">
        <f>ROUNDUP((VLOOKUP(B1499,Sheet1!U:AA,6,FALSE)-2)*(0.042*(D1499-1)+0.2)+0.4,0)</f>
        <v>22</v>
      </c>
      <c r="I1499" s="62">
        <f>ROUNDUP((VLOOKUP(B1499,Sheet1!U:AA,7,FALSE)-2)*(0.042*(D1499-1)+0.2)+0.4,0)</f>
        <v>40</v>
      </c>
      <c r="J1499" s="62">
        <f>E1499*8+F1499*2+G1499*3+H1499*3+I1499*1+VLOOKUP(B1499,Sheet1!AU:AZ,2,FALSE)</f>
        <v>1209</v>
      </c>
      <c r="K1499" s="62">
        <f>E1499*1+F1499*2+G1499*2+H1499*2+I1499*10+VLOOKUP(B1499,Sheet1!AU:AZ,3,FALSE)</f>
        <v>806</v>
      </c>
      <c r="L1499" s="62">
        <f>E1499*0.1+F1499*2+G1499*0.2+H1499*0.26+I1499*0.1+VLOOKUP(B1499,Sheet1!AU:AZ,4,FALSE)</f>
        <v>161.12</v>
      </c>
      <c r="M1499" s="62">
        <f>E1499*0.1+F1499*0.2+G1499*2+H1499*0.2+I1499*0.1+VLOOKUP(B1499,Sheet1!AU:AZ,5,FALSE)</f>
        <v>186.8</v>
      </c>
      <c r="N1499" s="62">
        <f>E1499*0.1+F1499*0.2+G1499*0.2+H1499*2+I1499*0.1+VLOOKUP(B1499,Sheet1!AU:AZ,6,FALSE)</f>
        <v>102.2</v>
      </c>
      <c r="O1499" s="62">
        <f t="shared" si="424"/>
        <v>9.40000000000001</v>
      </c>
      <c r="P1499" s="62">
        <f t="shared" si="425"/>
        <v>64.9</v>
      </c>
      <c r="R1499" s="9">
        <f t="shared" si="437"/>
        <v>59</v>
      </c>
      <c r="S1499" s="9">
        <f t="shared" si="426"/>
        <v>402.64</v>
      </c>
      <c r="T1499" s="9">
        <f t="shared" si="427"/>
        <v>62.8</v>
      </c>
      <c r="U1499" s="66">
        <f t="shared" si="438"/>
        <v>505</v>
      </c>
      <c r="V1499" s="9">
        <f t="shared" si="439"/>
        <v>606</v>
      </c>
      <c r="W1499" s="67">
        <f t="shared" si="440"/>
        <v>223</v>
      </c>
      <c r="Y1499" s="69">
        <f>VLOOKUP(D1499,Sheet2!P:Q,2,FALSE)</f>
        <v>120</v>
      </c>
      <c r="AB1499" s="4" t="str">
        <f>IF('表格编辑 '!D1766="monster","普通","BOSS")</f>
        <v>普通</v>
      </c>
      <c r="AD1499" s="50">
        <f>VLOOKUP(D1499,映射!AK:AL,2,FALSE)</f>
        <v>4</v>
      </c>
      <c r="AE1499" s="50" t="s">
        <v>37</v>
      </c>
      <c r="AF1499" s="4">
        <f>VLOOKUP(AE1499,映射!AN:AO,2,FALSE)</f>
        <v>2</v>
      </c>
      <c r="AG1499" s="50">
        <v>2</v>
      </c>
      <c r="AH1499" s="70">
        <v>1</v>
      </c>
      <c r="AI1499" s="16">
        <f t="shared" si="428"/>
        <v>31198</v>
      </c>
      <c r="AJ1499" s="16">
        <f t="shared" si="429"/>
        <v>10079</v>
      </c>
      <c r="AK1499" s="16">
        <f t="shared" si="430"/>
        <v>59</v>
      </c>
      <c r="AL1499" s="16" t="str">
        <f t="shared" si="431"/>
        <v>黄金树精</v>
      </c>
      <c r="AM1499" s="16">
        <f t="shared" si="432"/>
        <v>8080</v>
      </c>
      <c r="AN1499" s="16">
        <f t="shared" si="433"/>
        <v>2418</v>
      </c>
      <c r="AO1499" s="16">
        <f t="shared" si="441"/>
        <v>5662</v>
      </c>
      <c r="AP1499" s="16">
        <f t="shared" si="434"/>
        <v>6871</v>
      </c>
      <c r="AQ1499" s="16">
        <f t="shared" si="435"/>
        <v>1612</v>
      </c>
      <c r="AR1499" s="16">
        <f t="shared" si="436"/>
        <v>242</v>
      </c>
      <c r="AS1499" s="16"/>
      <c r="AT1499" s="16">
        <v>149.7</v>
      </c>
      <c r="AU1499" s="16">
        <v>74.1</v>
      </c>
      <c r="AV1499" s="16">
        <v>8.9</v>
      </c>
      <c r="AW1499" s="16"/>
    </row>
    <row r="1500" spans="1:49">
      <c r="A1500" s="62">
        <f>'表格编辑 '!A1767</f>
        <v>31199</v>
      </c>
      <c r="B1500" s="62">
        <f>'表格编辑 '!B1767</f>
        <v>10151</v>
      </c>
      <c r="C1500" s="62" t="str">
        <f>VLOOKUP(B1500,映射!A:B,2,FALSE)</f>
        <v>亚特拉斯巨神</v>
      </c>
      <c r="D1500" s="62">
        <f>'表格编辑 '!E1767</f>
        <v>59</v>
      </c>
      <c r="E1500" s="62">
        <f>ROUNDUP((VLOOKUP(B1500,Sheet1!U:AA,3,FALSE)-2)*(0.042*(D1500-1)+0.2)+0.4,0)</f>
        <v>93</v>
      </c>
      <c r="F1500" s="62">
        <f>ROUNDUP((VLOOKUP(B1500,Sheet1!U:AA,4,FALSE)-2)*(0.042*(D1500-1)+0.2)+0.4,0)</f>
        <v>93</v>
      </c>
      <c r="G1500" s="62">
        <f>ROUNDUP((VLOOKUP(B1500,Sheet1!U:AA,5,FALSE)-2)*(0.042*(D1500-1)+0.2)+0.4,0)</f>
        <v>67</v>
      </c>
      <c r="H1500" s="62">
        <f>ROUNDUP((VLOOKUP(B1500,Sheet1!U:AA,6,FALSE)-2)*(0.042*(D1500-1)+0.2)+0.4,0)</f>
        <v>67</v>
      </c>
      <c r="I1500" s="62">
        <f>ROUNDUP((VLOOKUP(B1500,Sheet1!U:AA,7,FALSE)-2)*(0.042*(D1500-1)+0.2)+0.4,0)</f>
        <v>54</v>
      </c>
      <c r="J1500" s="62">
        <f>E1500*8+F1500*2+G1500*3+H1500*3+I1500*1+VLOOKUP(B1500,Sheet1!AU:AZ,2,FALSE)</f>
        <v>1484</v>
      </c>
      <c r="K1500" s="62">
        <f>E1500*1+F1500*2+G1500*2+H1500*2+I1500*10+VLOOKUP(B1500,Sheet1!AU:AZ,3,FALSE)</f>
        <v>1131</v>
      </c>
      <c r="L1500" s="62">
        <f>E1500*0.1+F1500*2+G1500*0.2+H1500*0.26+I1500*0.1+VLOOKUP(B1500,Sheet1!AU:AZ,4,FALSE)</f>
        <v>280.52</v>
      </c>
      <c r="M1500" s="62">
        <f>E1500*0.1+F1500*0.2+G1500*2+H1500*0.2+I1500*0.1+VLOOKUP(B1500,Sheet1!AU:AZ,5,FALSE)</f>
        <v>215.7</v>
      </c>
      <c r="N1500" s="62">
        <f>E1500*0.1+F1500*0.2+G1500*0.2+H1500*2+I1500*0.1+VLOOKUP(B1500,Sheet1!AU:AZ,6,FALSE)</f>
        <v>220.7</v>
      </c>
      <c r="O1500" s="62">
        <f t="shared" si="424"/>
        <v>12.7</v>
      </c>
      <c r="P1500" s="62">
        <f t="shared" si="425"/>
        <v>66.4</v>
      </c>
      <c r="R1500" s="9">
        <f t="shared" si="437"/>
        <v>59</v>
      </c>
      <c r="S1500" s="9">
        <f t="shared" si="426"/>
        <v>402.64</v>
      </c>
      <c r="T1500" s="9">
        <f t="shared" si="427"/>
        <v>62.8</v>
      </c>
      <c r="U1500" s="66">
        <f t="shared" si="438"/>
        <v>463</v>
      </c>
      <c r="V1500" s="9">
        <f t="shared" si="439"/>
        <v>555.6</v>
      </c>
      <c r="W1500" s="67">
        <f t="shared" si="440"/>
        <v>504</v>
      </c>
      <c r="Y1500" s="69">
        <f>VLOOKUP(D1500,Sheet2!P:Q,2,FALSE)</f>
        <v>120</v>
      </c>
      <c r="AB1500" s="4" t="str">
        <f>IF('表格编辑 '!D1767="monster","普通","BOSS")</f>
        <v>普通</v>
      </c>
      <c r="AD1500" s="50">
        <f>VLOOKUP(D1500,映射!AK:AL,2,FALSE)</f>
        <v>4</v>
      </c>
      <c r="AE1500" s="50" t="s">
        <v>37</v>
      </c>
      <c r="AF1500" s="4">
        <f>VLOOKUP(AE1500,映射!AN:AO,2,FALSE)</f>
        <v>2</v>
      </c>
      <c r="AG1500" s="50">
        <v>2</v>
      </c>
      <c r="AH1500" s="70">
        <v>1</v>
      </c>
      <c r="AI1500" s="16">
        <f t="shared" si="428"/>
        <v>31199</v>
      </c>
      <c r="AJ1500" s="16">
        <f t="shared" si="429"/>
        <v>10151</v>
      </c>
      <c r="AK1500" s="16">
        <f t="shared" si="430"/>
        <v>59</v>
      </c>
      <c r="AL1500" s="16" t="str">
        <f t="shared" si="431"/>
        <v>亚特拉斯巨神</v>
      </c>
      <c r="AM1500" s="16">
        <f t="shared" si="432"/>
        <v>7408</v>
      </c>
      <c r="AN1500" s="16">
        <f t="shared" si="433"/>
        <v>2968</v>
      </c>
      <c r="AO1500" s="16">
        <f t="shared" si="441"/>
        <v>4440</v>
      </c>
      <c r="AP1500" s="16">
        <f t="shared" si="434"/>
        <v>5924</v>
      </c>
      <c r="AQ1500" s="16">
        <f t="shared" si="435"/>
        <v>2262</v>
      </c>
      <c r="AR1500" s="16">
        <f t="shared" si="436"/>
        <v>421</v>
      </c>
      <c r="AS1500" s="16"/>
      <c r="AT1500" s="16">
        <v>106.5</v>
      </c>
      <c r="AU1500" s="16">
        <v>106.5</v>
      </c>
      <c r="AV1500" s="16">
        <v>-10.4</v>
      </c>
      <c r="AW1500" s="16"/>
    </row>
    <row r="1501" spans="1:49">
      <c r="A1501" s="62">
        <f>'表格编辑 '!A1768</f>
        <v>31200</v>
      </c>
      <c r="B1501" s="62">
        <f>'表格编辑 '!B1768</f>
        <v>10043</v>
      </c>
      <c r="C1501" s="62" t="str">
        <f>VLOOKUP(B1501,映射!A:B,2,FALSE)</f>
        <v>丘比特</v>
      </c>
      <c r="D1501" s="62">
        <f>'表格编辑 '!E1768</f>
        <v>59</v>
      </c>
      <c r="E1501" s="62">
        <f>ROUNDUP((VLOOKUP(B1501,Sheet1!U:AA,3,FALSE)-2)*(0.042*(D1501-1)+0.2)+0.4,0)</f>
        <v>54</v>
      </c>
      <c r="F1501" s="62">
        <f>ROUNDUP((VLOOKUP(B1501,Sheet1!U:AA,4,FALSE)-2)*(0.042*(D1501-1)+0.2)+0.4,0)</f>
        <v>80</v>
      </c>
      <c r="G1501" s="62">
        <f>ROUNDUP((VLOOKUP(B1501,Sheet1!U:AA,5,FALSE)-2)*(0.042*(D1501-1)+0.2)+0.4,0)</f>
        <v>27</v>
      </c>
      <c r="H1501" s="62">
        <f>ROUNDUP((VLOOKUP(B1501,Sheet1!U:AA,6,FALSE)-2)*(0.042*(D1501-1)+0.2)+0.4,0)</f>
        <v>93</v>
      </c>
      <c r="I1501" s="62">
        <f>ROUNDUP((VLOOKUP(B1501,Sheet1!U:AA,7,FALSE)-2)*(0.042*(D1501-1)+0.2)+0.4,0)</f>
        <v>93</v>
      </c>
      <c r="J1501" s="62">
        <f>E1501*8+F1501*2+G1501*3+H1501*3+I1501*1+VLOOKUP(B1501,Sheet1!AU:AZ,2,FALSE)</f>
        <v>1097</v>
      </c>
      <c r="K1501" s="62">
        <f>E1501*1+F1501*2+G1501*2+H1501*2+I1501*10+VLOOKUP(B1501,Sheet1!AU:AZ,3,FALSE)</f>
        <v>1447</v>
      </c>
      <c r="L1501" s="62">
        <f>E1501*0.1+F1501*2+G1501*0.2+H1501*0.26+I1501*0.1+VLOOKUP(B1501,Sheet1!AU:AZ,4,FALSE)</f>
        <v>241.28</v>
      </c>
      <c r="M1501" s="62">
        <f>E1501*0.1+F1501*0.2+G1501*2+H1501*0.2+I1501*0.1+VLOOKUP(B1501,Sheet1!AU:AZ,5,FALSE)</f>
        <v>117.3</v>
      </c>
      <c r="N1501" s="62">
        <f>E1501*0.1+F1501*0.2+G1501*0.2+H1501*2+I1501*0.1+VLOOKUP(B1501,Sheet1!AU:AZ,6,FALSE)</f>
        <v>273.1</v>
      </c>
      <c r="O1501" s="62">
        <f t="shared" si="424"/>
        <v>46.3</v>
      </c>
      <c r="P1501" s="62">
        <f t="shared" si="425"/>
        <v>41.8</v>
      </c>
      <c r="R1501" s="9">
        <f t="shared" si="437"/>
        <v>59</v>
      </c>
      <c r="S1501" s="9">
        <f t="shared" si="426"/>
        <v>402.64</v>
      </c>
      <c r="T1501" s="9">
        <f t="shared" si="427"/>
        <v>62.8</v>
      </c>
      <c r="U1501" s="66">
        <f t="shared" si="438"/>
        <v>645</v>
      </c>
      <c r="V1501" s="9">
        <f t="shared" si="439"/>
        <v>774</v>
      </c>
      <c r="W1501" s="67">
        <f t="shared" si="440"/>
        <v>407</v>
      </c>
      <c r="Y1501" s="69">
        <f>VLOOKUP(D1501,Sheet2!P:Q,2,FALSE)</f>
        <v>120</v>
      </c>
      <c r="AB1501" s="4" t="str">
        <f>IF('表格编辑 '!D1768="monster","普通","BOSS")</f>
        <v>普通</v>
      </c>
      <c r="AD1501" s="50">
        <f>VLOOKUP(D1501,映射!AK:AL,2,FALSE)</f>
        <v>4</v>
      </c>
      <c r="AE1501" s="50" t="s">
        <v>37</v>
      </c>
      <c r="AF1501" s="4">
        <f>VLOOKUP(AE1501,映射!AN:AO,2,FALSE)</f>
        <v>2</v>
      </c>
      <c r="AG1501" s="50">
        <v>2</v>
      </c>
      <c r="AH1501" s="70">
        <v>1</v>
      </c>
      <c r="AI1501" s="16">
        <f t="shared" si="428"/>
        <v>31200</v>
      </c>
      <c r="AJ1501" s="16">
        <f t="shared" si="429"/>
        <v>10043</v>
      </c>
      <c r="AK1501" s="16">
        <f t="shared" si="430"/>
        <v>59</v>
      </c>
      <c r="AL1501" s="16" t="str">
        <f t="shared" si="431"/>
        <v>丘比特</v>
      </c>
      <c r="AM1501" s="16">
        <f t="shared" si="432"/>
        <v>10320</v>
      </c>
      <c r="AN1501" s="16">
        <f t="shared" si="433"/>
        <v>2194</v>
      </c>
      <c r="AO1501" s="16">
        <f t="shared" si="441"/>
        <v>8126</v>
      </c>
      <c r="AP1501" s="16">
        <f t="shared" si="434"/>
        <v>9223</v>
      </c>
      <c r="AQ1501" s="16">
        <f t="shared" si="435"/>
        <v>2894</v>
      </c>
      <c r="AR1501" s="16">
        <f t="shared" si="436"/>
        <v>362</v>
      </c>
      <c r="AS1501" s="16"/>
      <c r="AT1501" s="16">
        <v>62.9</v>
      </c>
      <c r="AU1501" s="16">
        <v>188.9</v>
      </c>
      <c r="AV1501" s="16">
        <v>48.7</v>
      </c>
      <c r="AW1501" s="16"/>
    </row>
    <row r="1502" spans="1:49">
      <c r="A1502" s="62">
        <f>'表格编辑 '!A1769</f>
        <v>31201</v>
      </c>
      <c r="B1502" s="62">
        <f>'表格编辑 '!B1769</f>
        <v>10043</v>
      </c>
      <c r="C1502" s="62" t="str">
        <f>VLOOKUP(B1502,映射!A:B,2,FALSE)</f>
        <v>丘比特</v>
      </c>
      <c r="D1502" s="62">
        <f>'表格编辑 '!E1769</f>
        <v>59</v>
      </c>
      <c r="E1502" s="62">
        <f>ROUNDUP((VLOOKUP(B1502,Sheet1!U:AA,3,FALSE)-2)*(0.042*(D1502-1)+0.2)+0.4,0)</f>
        <v>54</v>
      </c>
      <c r="F1502" s="62">
        <f>ROUNDUP((VLOOKUP(B1502,Sheet1!U:AA,4,FALSE)-2)*(0.042*(D1502-1)+0.2)+0.4,0)</f>
        <v>80</v>
      </c>
      <c r="G1502" s="62">
        <f>ROUNDUP((VLOOKUP(B1502,Sheet1!U:AA,5,FALSE)-2)*(0.042*(D1502-1)+0.2)+0.4,0)</f>
        <v>27</v>
      </c>
      <c r="H1502" s="62">
        <f>ROUNDUP((VLOOKUP(B1502,Sheet1!U:AA,6,FALSE)-2)*(0.042*(D1502-1)+0.2)+0.4,0)</f>
        <v>93</v>
      </c>
      <c r="I1502" s="62">
        <f>ROUNDUP((VLOOKUP(B1502,Sheet1!U:AA,7,FALSE)-2)*(0.042*(D1502-1)+0.2)+0.4,0)</f>
        <v>93</v>
      </c>
      <c r="J1502" s="62">
        <f>E1502*8+F1502*2+G1502*3+H1502*3+I1502*1+VLOOKUP(B1502,Sheet1!AU:AZ,2,FALSE)</f>
        <v>1097</v>
      </c>
      <c r="K1502" s="62">
        <f>E1502*1+F1502*2+G1502*2+H1502*2+I1502*10+VLOOKUP(B1502,Sheet1!AU:AZ,3,FALSE)</f>
        <v>1447</v>
      </c>
      <c r="L1502" s="62">
        <f>E1502*0.1+F1502*2+G1502*0.2+H1502*0.26+I1502*0.1+VLOOKUP(B1502,Sheet1!AU:AZ,4,FALSE)</f>
        <v>241.28</v>
      </c>
      <c r="M1502" s="62">
        <f>E1502*0.1+F1502*0.2+G1502*2+H1502*0.2+I1502*0.1+VLOOKUP(B1502,Sheet1!AU:AZ,5,FALSE)</f>
        <v>117.3</v>
      </c>
      <c r="N1502" s="62">
        <f>E1502*0.1+F1502*0.2+G1502*0.2+H1502*2+I1502*0.1+VLOOKUP(B1502,Sheet1!AU:AZ,6,FALSE)</f>
        <v>273.1</v>
      </c>
      <c r="O1502" s="62">
        <f t="shared" si="424"/>
        <v>46.3</v>
      </c>
      <c r="P1502" s="62">
        <f t="shared" si="425"/>
        <v>41.8</v>
      </c>
      <c r="R1502" s="9">
        <f t="shared" si="437"/>
        <v>59</v>
      </c>
      <c r="S1502" s="9">
        <f t="shared" si="426"/>
        <v>402.64</v>
      </c>
      <c r="T1502" s="9">
        <f t="shared" si="427"/>
        <v>62.8</v>
      </c>
      <c r="U1502" s="66">
        <f t="shared" si="438"/>
        <v>645</v>
      </c>
      <c r="V1502" s="9">
        <f t="shared" si="439"/>
        <v>774</v>
      </c>
      <c r="W1502" s="67">
        <f t="shared" si="440"/>
        <v>407</v>
      </c>
      <c r="Y1502" s="69">
        <f>VLOOKUP(D1502,Sheet2!P:Q,2,FALSE)</f>
        <v>120</v>
      </c>
      <c r="AB1502" s="4" t="str">
        <f>IF('表格编辑 '!D1769="monster","普通","BOSS")</f>
        <v>普通</v>
      </c>
      <c r="AD1502" s="50">
        <f>VLOOKUP(D1502,映射!AK:AL,2,FALSE)</f>
        <v>4</v>
      </c>
      <c r="AE1502" s="50" t="s">
        <v>37</v>
      </c>
      <c r="AF1502" s="4">
        <f>VLOOKUP(AE1502,映射!AN:AO,2,FALSE)</f>
        <v>2</v>
      </c>
      <c r="AG1502" s="50">
        <v>2</v>
      </c>
      <c r="AH1502" s="70">
        <v>1</v>
      </c>
      <c r="AI1502" s="16">
        <f t="shared" si="428"/>
        <v>31201</v>
      </c>
      <c r="AJ1502" s="16">
        <f t="shared" si="429"/>
        <v>10043</v>
      </c>
      <c r="AK1502" s="16">
        <f t="shared" si="430"/>
        <v>59</v>
      </c>
      <c r="AL1502" s="16" t="str">
        <f t="shared" si="431"/>
        <v>丘比特</v>
      </c>
      <c r="AM1502" s="16">
        <f t="shared" si="432"/>
        <v>10320</v>
      </c>
      <c r="AN1502" s="16">
        <f t="shared" si="433"/>
        <v>2194</v>
      </c>
      <c r="AO1502" s="16">
        <f t="shared" si="441"/>
        <v>8126</v>
      </c>
      <c r="AP1502" s="16">
        <f t="shared" si="434"/>
        <v>9223</v>
      </c>
      <c r="AQ1502" s="16">
        <f t="shared" si="435"/>
        <v>2894</v>
      </c>
      <c r="AR1502" s="16">
        <f t="shared" si="436"/>
        <v>362</v>
      </c>
      <c r="AS1502" s="16"/>
      <c r="AT1502" s="16">
        <v>62.9</v>
      </c>
      <c r="AU1502" s="16">
        <v>188.9</v>
      </c>
      <c r="AV1502" s="16">
        <v>48.7</v>
      </c>
      <c r="AW1502" s="16"/>
    </row>
    <row r="1503" spans="1:49">
      <c r="A1503" s="62">
        <f>'表格编辑 '!A1770</f>
        <v>31202</v>
      </c>
      <c r="B1503" s="62">
        <f>'表格编辑 '!B1770</f>
        <v>10157</v>
      </c>
      <c r="C1503" s="62" t="str">
        <f>VLOOKUP(B1503,映射!A:B,2,FALSE)</f>
        <v>幻歌妖</v>
      </c>
      <c r="D1503" s="62">
        <f>'表格编辑 '!E1770</f>
        <v>59</v>
      </c>
      <c r="E1503" s="62">
        <f>ROUNDUP((VLOOKUP(B1503,Sheet1!U:AA,3,FALSE)-2)*(0.042*(D1503-1)+0.2)+0.4,0)</f>
        <v>62</v>
      </c>
      <c r="F1503" s="62">
        <f>ROUNDUP((VLOOKUP(B1503,Sheet1!U:AA,4,FALSE)-2)*(0.042*(D1503-1)+0.2)+0.4,0)</f>
        <v>69</v>
      </c>
      <c r="G1503" s="62">
        <f>ROUNDUP((VLOOKUP(B1503,Sheet1!U:AA,5,FALSE)-2)*(0.042*(D1503-1)+0.2)+0.4,0)</f>
        <v>75</v>
      </c>
      <c r="H1503" s="62">
        <f>ROUNDUP((VLOOKUP(B1503,Sheet1!U:AA,6,FALSE)-2)*(0.042*(D1503-1)+0.2)+0.4,0)</f>
        <v>122</v>
      </c>
      <c r="I1503" s="62">
        <f>ROUNDUP((VLOOKUP(B1503,Sheet1!U:AA,7,FALSE)-2)*(0.042*(D1503-1)+0.2)+0.4,0)</f>
        <v>46</v>
      </c>
      <c r="J1503" s="62">
        <f>E1503*8+F1503*2+G1503*3+H1503*3+I1503*1+VLOOKUP(B1503,Sheet1!AU:AZ,2,FALSE)</f>
        <v>1337</v>
      </c>
      <c r="K1503" s="62">
        <f>E1503*1+F1503*2+G1503*2+H1503*2+I1503*10+VLOOKUP(B1503,Sheet1!AU:AZ,3,FALSE)</f>
        <v>1092</v>
      </c>
      <c r="L1503" s="62">
        <f>E1503*0.1+F1503*2+G1503*0.2+H1503*0.26+I1503*0.1+VLOOKUP(B1503,Sheet1!AU:AZ,4,FALSE)</f>
        <v>232.52</v>
      </c>
      <c r="M1503" s="62">
        <f>E1503*0.1+F1503*0.2+G1503*2+H1503*0.2+I1503*0.1+VLOOKUP(B1503,Sheet1!AU:AZ,5,FALSE)</f>
        <v>238</v>
      </c>
      <c r="N1503" s="62">
        <f>E1503*0.1+F1503*0.2+G1503*0.2+H1503*2+I1503*0.1+VLOOKUP(B1503,Sheet1!AU:AZ,6,FALSE)</f>
        <v>354.6</v>
      </c>
      <c r="O1503" s="62">
        <f t="shared" si="424"/>
        <v>14.1</v>
      </c>
      <c r="P1503" s="62">
        <f t="shared" si="425"/>
        <v>55</v>
      </c>
      <c r="R1503" s="9">
        <f t="shared" si="437"/>
        <v>59</v>
      </c>
      <c r="S1503" s="9">
        <f t="shared" si="426"/>
        <v>402.64</v>
      </c>
      <c r="T1503" s="9">
        <f t="shared" si="427"/>
        <v>62.8</v>
      </c>
      <c r="U1503" s="66">
        <f t="shared" si="438"/>
        <v>436</v>
      </c>
      <c r="V1503" s="9">
        <f t="shared" si="439"/>
        <v>523.2</v>
      </c>
      <c r="W1503" s="67">
        <f t="shared" si="440"/>
        <v>386</v>
      </c>
      <c r="Y1503" s="69">
        <f>VLOOKUP(D1503,Sheet2!P:Q,2,FALSE)</f>
        <v>120</v>
      </c>
      <c r="AB1503" s="4" t="str">
        <f>IF('表格编辑 '!D1770="monster","普通","BOSS")</f>
        <v>普通</v>
      </c>
      <c r="AD1503" s="50">
        <f>VLOOKUP(D1503,映射!AK:AL,2,FALSE)</f>
        <v>4</v>
      </c>
      <c r="AE1503" s="50" t="s">
        <v>37</v>
      </c>
      <c r="AF1503" s="4">
        <f>VLOOKUP(AE1503,映射!AN:AO,2,FALSE)</f>
        <v>2</v>
      </c>
      <c r="AG1503" s="50">
        <v>2</v>
      </c>
      <c r="AH1503" s="70">
        <v>1</v>
      </c>
      <c r="AI1503" s="16">
        <f t="shared" si="428"/>
        <v>31202</v>
      </c>
      <c r="AJ1503" s="16">
        <f t="shared" si="429"/>
        <v>10157</v>
      </c>
      <c r="AK1503" s="16">
        <f t="shared" si="430"/>
        <v>59</v>
      </c>
      <c r="AL1503" s="16" t="str">
        <f t="shared" si="431"/>
        <v>幻歌妖</v>
      </c>
      <c r="AM1503" s="16">
        <f t="shared" si="432"/>
        <v>6976</v>
      </c>
      <c r="AN1503" s="16">
        <f t="shared" si="433"/>
        <v>2674</v>
      </c>
      <c r="AO1503" s="16">
        <f t="shared" si="441"/>
        <v>4302</v>
      </c>
      <c r="AP1503" s="16">
        <f t="shared" si="434"/>
        <v>5639</v>
      </c>
      <c r="AQ1503" s="16">
        <f t="shared" si="435"/>
        <v>2184</v>
      </c>
      <c r="AR1503" s="16">
        <f t="shared" si="436"/>
        <v>349</v>
      </c>
      <c r="AS1503" s="16"/>
      <c r="AT1503" s="16">
        <v>117.8</v>
      </c>
      <c r="AU1503" s="16">
        <v>193.4</v>
      </c>
      <c r="AV1503" s="16">
        <v>19.8</v>
      </c>
      <c r="AW1503" s="16"/>
    </row>
    <row r="1504" spans="1:49">
      <c r="A1504" s="62">
        <f>'表格编辑 '!A1771</f>
        <v>31203</v>
      </c>
      <c r="B1504" s="62">
        <f>'表格编辑 '!B1771</f>
        <v>10124</v>
      </c>
      <c r="C1504" s="62" t="str">
        <f>VLOOKUP(B1504,映射!A:B,2,FALSE)</f>
        <v>石怪</v>
      </c>
      <c r="D1504" s="62">
        <f>'表格编辑 '!E1771</f>
        <v>59</v>
      </c>
      <c r="E1504" s="62">
        <f>ROUNDUP((VLOOKUP(B1504,Sheet1!U:AA,3,FALSE)-2)*(0.042*(D1504-1)+0.2)+0.4,0)</f>
        <v>35</v>
      </c>
      <c r="F1504" s="62">
        <f>ROUNDUP((VLOOKUP(B1504,Sheet1!U:AA,4,FALSE)-2)*(0.042*(D1504-1)+0.2)+0.4,0)</f>
        <v>96</v>
      </c>
      <c r="G1504" s="62">
        <f>ROUNDUP((VLOOKUP(B1504,Sheet1!U:AA,5,FALSE)-2)*(0.042*(D1504-1)+0.2)+0.4,0)</f>
        <v>109</v>
      </c>
      <c r="H1504" s="62">
        <f>ROUNDUP((VLOOKUP(B1504,Sheet1!U:AA,6,FALSE)-2)*(0.042*(D1504-1)+0.2)+0.4,0)</f>
        <v>38</v>
      </c>
      <c r="I1504" s="62">
        <f>ROUNDUP((VLOOKUP(B1504,Sheet1!U:AA,7,FALSE)-2)*(0.042*(D1504-1)+0.2)+0.4,0)</f>
        <v>30</v>
      </c>
      <c r="J1504" s="62">
        <f>E1504*8+F1504*2+G1504*3+H1504*3+I1504*1+VLOOKUP(B1504,Sheet1!AU:AZ,2,FALSE)</f>
        <v>976</v>
      </c>
      <c r="K1504" s="62">
        <f>E1504*1+F1504*2+G1504*2+H1504*2+I1504*10+VLOOKUP(B1504,Sheet1!AU:AZ,3,FALSE)</f>
        <v>842</v>
      </c>
      <c r="L1504" s="62">
        <f>E1504*0.1+F1504*2+G1504*0.2+H1504*0.26+I1504*0.1+VLOOKUP(B1504,Sheet1!AU:AZ,4,FALSE)</f>
        <v>271.18</v>
      </c>
      <c r="M1504" s="62">
        <f>E1504*0.1+F1504*0.2+G1504*2+H1504*0.2+I1504*0.1+VLOOKUP(B1504,Sheet1!AU:AZ,5,FALSE)</f>
        <v>298.3</v>
      </c>
      <c r="N1504" s="62">
        <f>E1504*0.1+F1504*0.2+G1504*0.2+H1504*2+I1504*0.1+VLOOKUP(B1504,Sheet1!AU:AZ,6,FALSE)</f>
        <v>147.5</v>
      </c>
      <c r="O1504" s="62">
        <f t="shared" ref="O1504:O1557" si="442">E1504*-0.3+F1504*-0.1+G1504*0.2+H1504*-0.1+I1504*0.8</f>
        <v>21.9</v>
      </c>
      <c r="P1504" s="62">
        <f t="shared" ref="P1504:P1557" si="443">E1504*0.8+F1504*-0.1+G1504*-0.1+H1504*0.2+I1504*-0.1</f>
        <v>12.1</v>
      </c>
      <c r="R1504" s="9">
        <f t="shared" si="437"/>
        <v>59</v>
      </c>
      <c r="S1504" s="9">
        <f t="shared" si="426"/>
        <v>402.64</v>
      </c>
      <c r="T1504" s="9">
        <f t="shared" si="427"/>
        <v>62.8</v>
      </c>
      <c r="U1504" s="66">
        <f t="shared" si="438"/>
        <v>375</v>
      </c>
      <c r="V1504" s="9">
        <f t="shared" si="439"/>
        <v>450</v>
      </c>
      <c r="W1504" s="67">
        <f t="shared" si="440"/>
        <v>481</v>
      </c>
      <c r="Y1504" s="69">
        <f>VLOOKUP(D1504,Sheet2!P:Q,2,FALSE)</f>
        <v>120</v>
      </c>
      <c r="AB1504" s="4" t="str">
        <f>IF('表格编辑 '!D1771="monster","普通","BOSS")</f>
        <v>普通</v>
      </c>
      <c r="AD1504" s="50">
        <f>VLOOKUP(D1504,映射!AK:AL,2,FALSE)</f>
        <v>4</v>
      </c>
      <c r="AE1504" s="50" t="s">
        <v>37</v>
      </c>
      <c r="AF1504" s="4">
        <f>VLOOKUP(AE1504,映射!AN:AO,2,FALSE)</f>
        <v>2</v>
      </c>
      <c r="AG1504" s="50">
        <v>2</v>
      </c>
      <c r="AH1504" s="70">
        <v>1</v>
      </c>
      <c r="AI1504" s="16">
        <f t="shared" si="428"/>
        <v>31203</v>
      </c>
      <c r="AJ1504" s="16">
        <f t="shared" si="429"/>
        <v>10124</v>
      </c>
      <c r="AK1504" s="16">
        <f t="shared" si="430"/>
        <v>59</v>
      </c>
      <c r="AL1504" s="16" t="str">
        <f t="shared" si="431"/>
        <v>石怪</v>
      </c>
      <c r="AM1504" s="16">
        <f t="shared" si="432"/>
        <v>6000</v>
      </c>
      <c r="AN1504" s="16">
        <f t="shared" si="433"/>
        <v>1952</v>
      </c>
      <c r="AO1504" s="16">
        <f t="shared" si="441"/>
        <v>4048</v>
      </c>
      <c r="AP1504" s="16">
        <f t="shared" si="434"/>
        <v>5024</v>
      </c>
      <c r="AQ1504" s="16">
        <f t="shared" si="435"/>
        <v>1684</v>
      </c>
      <c r="AR1504" s="16">
        <f t="shared" si="436"/>
        <v>407</v>
      </c>
      <c r="AS1504" s="16"/>
      <c r="AT1504" s="16">
        <v>218.8</v>
      </c>
      <c r="AU1504" s="16">
        <v>62.2</v>
      </c>
      <c r="AV1504" s="16">
        <v>22.2</v>
      </c>
      <c r="AW1504" s="16"/>
    </row>
    <row r="1505" spans="1:49">
      <c r="A1505" s="62">
        <f>'表格编辑 '!A1772</f>
        <v>31204</v>
      </c>
      <c r="B1505" s="62">
        <f>'表格编辑 '!B1772</f>
        <v>10047</v>
      </c>
      <c r="C1505" s="62" t="str">
        <f>VLOOKUP(B1505,映射!A:B,2,FALSE)</f>
        <v>恶魔</v>
      </c>
      <c r="D1505" s="62">
        <f>'表格编辑 '!E1772</f>
        <v>59</v>
      </c>
      <c r="E1505" s="62">
        <f>ROUNDUP((VLOOKUP(B1505,Sheet1!U:AA,3,FALSE)-2)*(0.042*(D1505-1)+0.2)+0.4,0)</f>
        <v>22</v>
      </c>
      <c r="F1505" s="62">
        <f>ROUNDUP((VLOOKUP(B1505,Sheet1!U:AA,4,FALSE)-2)*(0.042*(D1505-1)+0.2)+0.4,0)</f>
        <v>67</v>
      </c>
      <c r="G1505" s="62">
        <f>ROUNDUP((VLOOKUP(B1505,Sheet1!U:AA,5,FALSE)-2)*(0.042*(D1505-1)+0.2)+0.4,0)</f>
        <v>64</v>
      </c>
      <c r="H1505" s="62">
        <f>ROUNDUP((VLOOKUP(B1505,Sheet1!U:AA,6,FALSE)-2)*(0.042*(D1505-1)+0.2)+0.4,0)</f>
        <v>64</v>
      </c>
      <c r="I1505" s="62">
        <f>ROUNDUP((VLOOKUP(B1505,Sheet1!U:AA,7,FALSE)-2)*(0.042*(D1505-1)+0.2)+0.4,0)</f>
        <v>77</v>
      </c>
      <c r="J1505" s="62">
        <f>E1505*8+F1505*2+G1505*3+H1505*3+I1505*1+VLOOKUP(B1505,Sheet1!AU:AZ,2,FALSE)</f>
        <v>791</v>
      </c>
      <c r="K1505" s="62">
        <f>E1505*1+F1505*2+G1505*2+H1505*2+I1505*10+VLOOKUP(B1505,Sheet1!AU:AZ,3,FALSE)</f>
        <v>1202</v>
      </c>
      <c r="L1505" s="62">
        <f>E1505*0.1+F1505*2+G1505*0.2+H1505*0.26+I1505*0.1+VLOOKUP(B1505,Sheet1!AU:AZ,4,FALSE)</f>
        <v>193.34</v>
      </c>
      <c r="M1505" s="62">
        <f>E1505*0.1+F1505*0.2+G1505*2+H1505*0.2+I1505*0.1+VLOOKUP(B1505,Sheet1!AU:AZ,5,FALSE)</f>
        <v>184.1</v>
      </c>
      <c r="N1505" s="62">
        <f>E1505*0.1+F1505*0.2+G1505*0.2+H1505*2+I1505*0.1+VLOOKUP(B1505,Sheet1!AU:AZ,6,FALSE)</f>
        <v>184.1</v>
      </c>
      <c r="O1505" s="62">
        <f t="shared" si="442"/>
        <v>54.7</v>
      </c>
      <c r="P1505" s="62">
        <f t="shared" si="443"/>
        <v>9.6</v>
      </c>
      <c r="R1505" s="9">
        <f t="shared" si="437"/>
        <v>59</v>
      </c>
      <c r="S1505" s="9">
        <f t="shared" si="426"/>
        <v>402.64</v>
      </c>
      <c r="T1505" s="9">
        <f t="shared" si="427"/>
        <v>62.8</v>
      </c>
      <c r="U1505" s="66">
        <f t="shared" si="438"/>
        <v>509</v>
      </c>
      <c r="V1505" s="9">
        <f t="shared" si="439"/>
        <v>610.8</v>
      </c>
      <c r="W1505" s="67">
        <f t="shared" si="440"/>
        <v>294</v>
      </c>
      <c r="Y1505" s="69">
        <f>VLOOKUP(D1505,Sheet2!P:Q,2,FALSE)</f>
        <v>120</v>
      </c>
      <c r="AB1505" s="4" t="str">
        <f>IF('表格编辑 '!D1772="monster","普通","BOSS")</f>
        <v>普通</v>
      </c>
      <c r="AD1505" s="50">
        <f>VLOOKUP(D1505,映射!AK:AL,2,FALSE)</f>
        <v>4</v>
      </c>
      <c r="AE1505" s="50" t="s">
        <v>37</v>
      </c>
      <c r="AF1505" s="4">
        <f>VLOOKUP(AE1505,映射!AN:AO,2,FALSE)</f>
        <v>2</v>
      </c>
      <c r="AG1505" s="50">
        <v>2</v>
      </c>
      <c r="AH1505" s="70">
        <v>1</v>
      </c>
      <c r="AI1505" s="16">
        <f t="shared" si="428"/>
        <v>31204</v>
      </c>
      <c r="AJ1505" s="16">
        <f t="shared" si="429"/>
        <v>10047</v>
      </c>
      <c r="AK1505" s="16">
        <f t="shared" si="430"/>
        <v>59</v>
      </c>
      <c r="AL1505" s="16" t="str">
        <f t="shared" si="431"/>
        <v>恶魔</v>
      </c>
      <c r="AM1505" s="16">
        <f t="shared" si="432"/>
        <v>8144</v>
      </c>
      <c r="AN1505" s="16">
        <f t="shared" si="433"/>
        <v>1582</v>
      </c>
      <c r="AO1505" s="16">
        <f t="shared" si="441"/>
        <v>6562</v>
      </c>
      <c r="AP1505" s="16">
        <f t="shared" si="434"/>
        <v>7353</v>
      </c>
      <c r="AQ1505" s="16">
        <f t="shared" si="435"/>
        <v>2404</v>
      </c>
      <c r="AR1505" s="16">
        <f t="shared" si="436"/>
        <v>291</v>
      </c>
      <c r="AS1505" s="16"/>
      <c r="AT1505" s="16">
        <v>146.1</v>
      </c>
      <c r="AU1505" s="16">
        <v>146.1</v>
      </c>
      <c r="AV1505" s="16">
        <v>49</v>
      </c>
      <c r="AW1505" s="16"/>
    </row>
    <row r="1506" spans="1:49">
      <c r="A1506" s="62">
        <f>'表格编辑 '!A1773</f>
        <v>31205</v>
      </c>
      <c r="B1506" s="62">
        <f>'表格编辑 '!B1773</f>
        <v>10117</v>
      </c>
      <c r="C1506" s="62" t="str">
        <f>VLOOKUP(B1506,映射!A:B,2,FALSE)</f>
        <v>吓人箱</v>
      </c>
      <c r="D1506" s="62">
        <f>'表格编辑 '!E1773</f>
        <v>59</v>
      </c>
      <c r="E1506" s="62">
        <f>ROUNDUP((VLOOKUP(B1506,Sheet1!U:AA,3,FALSE)-2)*(0.042*(D1506-1)+0.2)+0.4,0)</f>
        <v>25</v>
      </c>
      <c r="F1506" s="62">
        <f>ROUNDUP((VLOOKUP(B1506,Sheet1!U:AA,4,FALSE)-2)*(0.042*(D1506-1)+0.2)+0.4,0)</f>
        <v>64</v>
      </c>
      <c r="G1506" s="62">
        <f>ROUNDUP((VLOOKUP(B1506,Sheet1!U:AA,5,FALSE)-2)*(0.042*(D1506-1)+0.2)+0.4,0)</f>
        <v>64</v>
      </c>
      <c r="H1506" s="62">
        <f>ROUNDUP((VLOOKUP(B1506,Sheet1!U:AA,6,FALSE)-2)*(0.042*(D1506-1)+0.2)+0.4,0)</f>
        <v>25</v>
      </c>
      <c r="I1506" s="62">
        <f>ROUNDUP((VLOOKUP(B1506,Sheet1!U:AA,7,FALSE)-2)*(0.042*(D1506-1)+0.2)+0.4,0)</f>
        <v>77</v>
      </c>
      <c r="J1506" s="62">
        <f>E1506*8+F1506*2+G1506*3+H1506*3+I1506*1+VLOOKUP(B1506,Sheet1!AU:AZ,2,FALSE)</f>
        <v>692</v>
      </c>
      <c r="K1506" s="62">
        <f>E1506*1+F1506*2+G1506*2+H1506*2+I1506*10+VLOOKUP(B1506,Sheet1!AU:AZ,3,FALSE)</f>
        <v>1121</v>
      </c>
      <c r="L1506" s="62">
        <f>E1506*0.1+F1506*2+G1506*0.2+H1506*0.26+I1506*0.1+VLOOKUP(B1506,Sheet1!AU:AZ,4,FALSE)</f>
        <v>177.5</v>
      </c>
      <c r="M1506" s="62">
        <f>E1506*0.1+F1506*0.2+G1506*2+H1506*0.2+I1506*0.1+VLOOKUP(B1506,Sheet1!AU:AZ,5,FALSE)</f>
        <v>176</v>
      </c>
      <c r="N1506" s="62">
        <f>E1506*0.1+F1506*0.2+G1506*0.2+H1506*2+I1506*0.1+VLOOKUP(B1506,Sheet1!AU:AZ,6,FALSE)</f>
        <v>105.8</v>
      </c>
      <c r="O1506" s="62">
        <f t="shared" si="442"/>
        <v>58</v>
      </c>
      <c r="P1506" s="62">
        <f t="shared" si="443"/>
        <v>4.5</v>
      </c>
      <c r="R1506" s="9">
        <f t="shared" si="437"/>
        <v>59</v>
      </c>
      <c r="S1506" s="9">
        <f t="shared" si="426"/>
        <v>402.64</v>
      </c>
      <c r="T1506" s="9">
        <f t="shared" si="427"/>
        <v>62.8</v>
      </c>
      <c r="U1506" s="66">
        <f t="shared" si="438"/>
        <v>523</v>
      </c>
      <c r="V1506" s="9">
        <f t="shared" si="439"/>
        <v>627.6</v>
      </c>
      <c r="W1506" s="67">
        <f t="shared" si="440"/>
        <v>259</v>
      </c>
      <c r="Y1506" s="69">
        <f>VLOOKUP(D1506,Sheet2!P:Q,2,FALSE)</f>
        <v>120</v>
      </c>
      <c r="AB1506" s="4" t="str">
        <f>IF('表格编辑 '!D1773="monster","普通","BOSS")</f>
        <v>普通</v>
      </c>
      <c r="AD1506" s="50">
        <f>VLOOKUP(D1506,映射!AK:AL,2,FALSE)</f>
        <v>4</v>
      </c>
      <c r="AE1506" s="50" t="s">
        <v>37</v>
      </c>
      <c r="AF1506" s="4">
        <f>VLOOKUP(AE1506,映射!AN:AO,2,FALSE)</f>
        <v>2</v>
      </c>
      <c r="AG1506" s="50">
        <v>2</v>
      </c>
      <c r="AH1506" s="70">
        <v>1</v>
      </c>
      <c r="AI1506" s="16">
        <f t="shared" si="428"/>
        <v>31205</v>
      </c>
      <c r="AJ1506" s="16">
        <f t="shared" si="429"/>
        <v>10117</v>
      </c>
      <c r="AK1506" s="16">
        <f t="shared" si="430"/>
        <v>59</v>
      </c>
      <c r="AL1506" s="16" t="str">
        <f t="shared" si="431"/>
        <v>吓人箱</v>
      </c>
      <c r="AM1506" s="16">
        <f t="shared" si="432"/>
        <v>8368</v>
      </c>
      <c r="AN1506" s="16">
        <f t="shared" si="433"/>
        <v>1384</v>
      </c>
      <c r="AO1506" s="16">
        <f t="shared" si="441"/>
        <v>6984</v>
      </c>
      <c r="AP1506" s="16">
        <f t="shared" si="434"/>
        <v>7676</v>
      </c>
      <c r="AQ1506" s="16">
        <f t="shared" si="435"/>
        <v>2242</v>
      </c>
      <c r="AR1506" s="16">
        <f t="shared" si="436"/>
        <v>267</v>
      </c>
      <c r="AS1506" s="16"/>
      <c r="AT1506" s="16">
        <v>138.9</v>
      </c>
      <c r="AU1506" s="16">
        <v>75.9</v>
      </c>
      <c r="AV1506" s="16">
        <v>52.1</v>
      </c>
      <c r="AW1506" s="16"/>
    </row>
    <row r="1507" spans="1:49">
      <c r="A1507" s="62">
        <f>'表格编辑 '!A1774</f>
        <v>31206</v>
      </c>
      <c r="B1507" s="62">
        <f>'表格编辑 '!B1774</f>
        <v>10152</v>
      </c>
      <c r="C1507" s="62" t="str">
        <f>VLOOKUP(B1507,映射!A:B,2,FALSE)</f>
        <v>盗贼</v>
      </c>
      <c r="D1507" s="62">
        <f>'表格编辑 '!E1774</f>
        <v>59</v>
      </c>
      <c r="E1507" s="62">
        <f>ROUNDUP((VLOOKUP(B1507,Sheet1!U:AA,3,FALSE)-2)*(0.042*(D1507-1)+0.2)+0.4,0)</f>
        <v>56</v>
      </c>
      <c r="F1507" s="62">
        <f>ROUNDUP((VLOOKUP(B1507,Sheet1!U:AA,4,FALSE)-2)*(0.042*(D1507-1)+0.2)+0.4,0)</f>
        <v>69</v>
      </c>
      <c r="G1507" s="62">
        <f>ROUNDUP((VLOOKUP(B1507,Sheet1!U:AA,5,FALSE)-2)*(0.042*(D1507-1)+0.2)+0.4,0)</f>
        <v>59</v>
      </c>
      <c r="H1507" s="62">
        <f>ROUNDUP((VLOOKUP(B1507,Sheet1!U:AA,6,FALSE)-2)*(0.042*(D1507-1)+0.2)+0.4,0)</f>
        <v>88</v>
      </c>
      <c r="I1507" s="62">
        <f>ROUNDUP((VLOOKUP(B1507,Sheet1!U:AA,7,FALSE)-2)*(0.042*(D1507-1)+0.2)+0.4,0)</f>
        <v>27</v>
      </c>
      <c r="J1507" s="62">
        <f>E1507*8+F1507*2+G1507*3+H1507*3+I1507*1+VLOOKUP(B1507,Sheet1!AU:AZ,2,FALSE)</f>
        <v>1105</v>
      </c>
      <c r="K1507" s="62">
        <f>E1507*1+F1507*2+G1507*2+H1507*2+I1507*10+VLOOKUP(B1507,Sheet1!AU:AZ,3,FALSE)</f>
        <v>778</v>
      </c>
      <c r="L1507" s="62">
        <f>E1507*0.1+F1507*2+G1507*0.2+H1507*0.26+I1507*0.1+VLOOKUP(B1507,Sheet1!AU:AZ,4,FALSE)</f>
        <v>211.98</v>
      </c>
      <c r="M1507" s="62">
        <f>E1507*0.1+F1507*0.2+G1507*2+H1507*0.2+I1507*0.1+VLOOKUP(B1507,Sheet1!AU:AZ,5,FALSE)</f>
        <v>184.7</v>
      </c>
      <c r="N1507" s="62">
        <f>E1507*0.1+F1507*0.2+G1507*0.2+H1507*2+I1507*0.1+VLOOKUP(B1507,Sheet1!AU:AZ,6,FALSE)</f>
        <v>263.9</v>
      </c>
      <c r="O1507" s="62">
        <f t="shared" si="442"/>
        <v>0.899999999999999</v>
      </c>
      <c r="P1507" s="62">
        <f t="shared" si="443"/>
        <v>46.9</v>
      </c>
      <c r="R1507" s="9">
        <f t="shared" si="437"/>
        <v>59</v>
      </c>
      <c r="S1507" s="9">
        <f t="shared" si="426"/>
        <v>402.64</v>
      </c>
      <c r="T1507" s="9">
        <f t="shared" si="427"/>
        <v>62.8</v>
      </c>
      <c r="U1507" s="66">
        <f t="shared" si="438"/>
        <v>508</v>
      </c>
      <c r="V1507" s="9">
        <f t="shared" si="439"/>
        <v>609.6</v>
      </c>
      <c r="W1507" s="67">
        <f t="shared" si="440"/>
        <v>337</v>
      </c>
      <c r="Y1507" s="69">
        <f>VLOOKUP(D1507,Sheet2!P:Q,2,FALSE)</f>
        <v>120</v>
      </c>
      <c r="AB1507" s="4" t="str">
        <f>IF('表格编辑 '!D1774="monster","普通","BOSS")</f>
        <v>普通</v>
      </c>
      <c r="AD1507" s="50">
        <f>VLOOKUP(D1507,映射!AK:AL,2,FALSE)</f>
        <v>4</v>
      </c>
      <c r="AE1507" s="50" t="s">
        <v>37</v>
      </c>
      <c r="AF1507" s="4">
        <f>VLOOKUP(AE1507,映射!AN:AO,2,FALSE)</f>
        <v>2</v>
      </c>
      <c r="AG1507" s="50">
        <v>2</v>
      </c>
      <c r="AH1507" s="70">
        <v>1</v>
      </c>
      <c r="AI1507" s="16">
        <f t="shared" si="428"/>
        <v>31206</v>
      </c>
      <c r="AJ1507" s="16">
        <f t="shared" si="429"/>
        <v>10152</v>
      </c>
      <c r="AK1507" s="16">
        <f t="shared" si="430"/>
        <v>59</v>
      </c>
      <c r="AL1507" s="16" t="str">
        <f t="shared" si="431"/>
        <v>盗贼</v>
      </c>
      <c r="AM1507" s="16">
        <f t="shared" si="432"/>
        <v>8128</v>
      </c>
      <c r="AN1507" s="16">
        <f t="shared" si="433"/>
        <v>2210</v>
      </c>
      <c r="AO1507" s="16">
        <f t="shared" si="441"/>
        <v>5918</v>
      </c>
      <c r="AP1507" s="16">
        <f t="shared" si="434"/>
        <v>7023</v>
      </c>
      <c r="AQ1507" s="16">
        <f t="shared" si="435"/>
        <v>1556</v>
      </c>
      <c r="AR1507" s="16">
        <f t="shared" si="436"/>
        <v>318</v>
      </c>
      <c r="AS1507" s="16"/>
      <c r="AT1507" s="16">
        <v>124</v>
      </c>
      <c r="AU1507" s="16">
        <v>170.8</v>
      </c>
      <c r="AV1507" s="16">
        <v>-0.0999999999999979</v>
      </c>
      <c r="AW1507" s="16"/>
    </row>
    <row r="1508" spans="1:49">
      <c r="A1508" s="62">
        <f>'表格编辑 '!A1775</f>
        <v>31207</v>
      </c>
      <c r="B1508" s="62">
        <f>'表格编辑 '!B1775</f>
        <v>10061</v>
      </c>
      <c r="C1508" s="62" t="str">
        <f>VLOOKUP(B1508,映射!A:B,2,FALSE)</f>
        <v>黄蝎</v>
      </c>
      <c r="D1508" s="62">
        <f>'表格编辑 '!E1775</f>
        <v>60</v>
      </c>
      <c r="E1508" s="62">
        <f>ROUNDUP((VLOOKUP(B1508,Sheet1!U:AA,3,FALSE)-2)*(0.042*(D1508-1)+0.2)+0.4,0)</f>
        <v>49</v>
      </c>
      <c r="F1508" s="62">
        <f>ROUNDUP((VLOOKUP(B1508,Sheet1!U:AA,4,FALSE)-2)*(0.042*(D1508-1)+0.2)+0.4,0)</f>
        <v>76</v>
      </c>
      <c r="G1508" s="62">
        <f>ROUNDUP((VLOOKUP(B1508,Sheet1!U:AA,5,FALSE)-2)*(0.042*(D1508-1)+0.2)+0.4,0)</f>
        <v>111</v>
      </c>
      <c r="H1508" s="62">
        <f>ROUNDUP((VLOOKUP(B1508,Sheet1!U:AA,6,FALSE)-2)*(0.042*(D1508-1)+0.2)+0.4,0)</f>
        <v>28</v>
      </c>
      <c r="I1508" s="62">
        <f>ROUNDUP((VLOOKUP(B1508,Sheet1!U:AA,7,FALSE)-2)*(0.042*(D1508-1)+0.2)+0.4,0)</f>
        <v>22</v>
      </c>
      <c r="J1508" s="62">
        <f>E1508*8+F1508*2+G1508*3+H1508*3+I1508*1+VLOOKUP(B1508,Sheet1!AU:AZ,2,FALSE)</f>
        <v>1024</v>
      </c>
      <c r="K1508" s="62">
        <f>E1508*1+F1508*2+G1508*2+H1508*2+I1508*10+VLOOKUP(B1508,Sheet1!AU:AZ,3,FALSE)</f>
        <v>715</v>
      </c>
      <c r="L1508" s="62">
        <f>E1508*0.1+F1508*2+G1508*0.2+H1508*0.26+I1508*0.1+VLOOKUP(B1508,Sheet1!AU:AZ,4,FALSE)</f>
        <v>219.58</v>
      </c>
      <c r="M1508" s="62">
        <f>E1508*0.1+F1508*0.2+G1508*2+H1508*0.2+I1508*0.1+VLOOKUP(B1508,Sheet1!AU:AZ,5,FALSE)</f>
        <v>294.9</v>
      </c>
      <c r="N1508" s="62">
        <f>E1508*0.1+F1508*0.2+G1508*0.2+H1508*2+I1508*0.1+VLOOKUP(B1508,Sheet1!AU:AZ,6,FALSE)</f>
        <v>118.5</v>
      </c>
      <c r="O1508" s="62">
        <f t="shared" si="442"/>
        <v>14.7</v>
      </c>
      <c r="P1508" s="62">
        <f t="shared" si="443"/>
        <v>23.9</v>
      </c>
      <c r="R1508" s="9">
        <f t="shared" si="437"/>
        <v>60</v>
      </c>
      <c r="S1508" s="9">
        <f t="shared" si="426"/>
        <v>427.16</v>
      </c>
      <c r="T1508" s="9">
        <f t="shared" si="427"/>
        <v>63.6</v>
      </c>
      <c r="U1508" s="66">
        <f t="shared" si="438"/>
        <v>417</v>
      </c>
      <c r="V1508" s="9">
        <f t="shared" si="439"/>
        <v>500.4</v>
      </c>
      <c r="W1508" s="67">
        <f t="shared" si="440"/>
        <v>353</v>
      </c>
      <c r="Y1508" s="69">
        <f>VLOOKUP(D1508,Sheet2!P:Q,2,FALSE)</f>
        <v>140</v>
      </c>
      <c r="AB1508" s="4" t="str">
        <f>IF('表格编辑 '!D1775="monster","普通","BOSS")</f>
        <v>普通</v>
      </c>
      <c r="AD1508" s="50">
        <f>VLOOKUP(D1508,映射!AK:AL,2,FALSE)</f>
        <v>4</v>
      </c>
      <c r="AE1508" s="50" t="s">
        <v>37</v>
      </c>
      <c r="AF1508" s="4">
        <f>VLOOKUP(AE1508,映射!AN:AO,2,FALSE)</f>
        <v>2</v>
      </c>
      <c r="AG1508" s="50">
        <v>2</v>
      </c>
      <c r="AH1508" s="70">
        <v>1</v>
      </c>
      <c r="AI1508" s="16">
        <f t="shared" si="428"/>
        <v>31207</v>
      </c>
      <c r="AJ1508" s="16">
        <f t="shared" si="429"/>
        <v>10061</v>
      </c>
      <c r="AK1508" s="16">
        <f t="shared" si="430"/>
        <v>60</v>
      </c>
      <c r="AL1508" s="16" t="str">
        <f t="shared" si="431"/>
        <v>黄蝎</v>
      </c>
      <c r="AM1508" s="16">
        <f t="shared" si="432"/>
        <v>6672</v>
      </c>
      <c r="AN1508" s="16">
        <f t="shared" si="433"/>
        <v>2048</v>
      </c>
      <c r="AO1508" s="16">
        <f t="shared" si="441"/>
        <v>4624</v>
      </c>
      <c r="AP1508" s="16">
        <f t="shared" si="434"/>
        <v>5648</v>
      </c>
      <c r="AQ1508" s="16">
        <f t="shared" si="435"/>
        <v>1430</v>
      </c>
      <c r="AR1508" s="16">
        <f t="shared" si="436"/>
        <v>330</v>
      </c>
      <c r="AS1508" s="16"/>
      <c r="AT1508" s="16">
        <v>238.4</v>
      </c>
      <c r="AU1508" s="16">
        <v>94.4</v>
      </c>
      <c r="AV1508" s="16">
        <v>14.1</v>
      </c>
      <c r="AW1508" s="16"/>
    </row>
    <row r="1509" spans="1:49">
      <c r="A1509" s="62">
        <f>'表格编辑 '!A1776</f>
        <v>31208</v>
      </c>
      <c r="B1509" s="62">
        <f>'表格编辑 '!B1776</f>
        <v>10079</v>
      </c>
      <c r="C1509" s="62" t="str">
        <f>VLOOKUP(B1509,映射!A:B,2,FALSE)</f>
        <v>黄金树精</v>
      </c>
      <c r="D1509" s="62">
        <f>'表格编辑 '!E1776</f>
        <v>60</v>
      </c>
      <c r="E1509" s="62">
        <f>ROUNDUP((VLOOKUP(B1509,Sheet1!U:AA,3,FALSE)-2)*(0.042*(D1509-1)+0.2)+0.4,0)</f>
        <v>97</v>
      </c>
      <c r="F1509" s="62">
        <f>ROUNDUP((VLOOKUP(B1509,Sheet1!U:AA,4,FALSE)-2)*(0.042*(D1509-1)+0.2)+0.4,0)</f>
        <v>54</v>
      </c>
      <c r="G1509" s="62">
        <f>ROUNDUP((VLOOKUP(B1509,Sheet1!U:AA,5,FALSE)-2)*(0.042*(D1509-1)+0.2)+0.4,0)</f>
        <v>71</v>
      </c>
      <c r="H1509" s="62">
        <f>ROUNDUP((VLOOKUP(B1509,Sheet1!U:AA,6,FALSE)-2)*(0.042*(D1509-1)+0.2)+0.4,0)</f>
        <v>22</v>
      </c>
      <c r="I1509" s="62">
        <f>ROUNDUP((VLOOKUP(B1509,Sheet1!U:AA,7,FALSE)-2)*(0.042*(D1509-1)+0.2)+0.4,0)</f>
        <v>41</v>
      </c>
      <c r="J1509" s="62">
        <f>E1509*8+F1509*2+G1509*3+H1509*3+I1509*1+VLOOKUP(B1509,Sheet1!AU:AZ,2,FALSE)</f>
        <v>1224</v>
      </c>
      <c r="K1509" s="62">
        <f>E1509*1+F1509*2+G1509*2+H1509*2+I1509*10+VLOOKUP(B1509,Sheet1!AU:AZ,3,FALSE)</f>
        <v>821</v>
      </c>
      <c r="L1509" s="62">
        <f>E1509*0.1+F1509*2+G1509*0.2+H1509*0.26+I1509*0.1+VLOOKUP(B1509,Sheet1!AU:AZ,4,FALSE)</f>
        <v>161.72</v>
      </c>
      <c r="M1509" s="62">
        <f>E1509*0.1+F1509*0.2+G1509*2+H1509*0.2+I1509*0.1+VLOOKUP(B1509,Sheet1!AU:AZ,5,FALSE)</f>
        <v>191</v>
      </c>
      <c r="N1509" s="62">
        <f>E1509*0.1+F1509*0.2+G1509*0.2+H1509*2+I1509*0.1+VLOOKUP(B1509,Sheet1!AU:AZ,6,FALSE)</f>
        <v>102.8</v>
      </c>
      <c r="O1509" s="62">
        <f t="shared" si="442"/>
        <v>10.3</v>
      </c>
      <c r="P1509" s="62">
        <f t="shared" si="443"/>
        <v>65.4</v>
      </c>
      <c r="R1509" s="9">
        <f t="shared" si="437"/>
        <v>60</v>
      </c>
      <c r="S1509" s="9">
        <f t="shared" si="426"/>
        <v>427.16</v>
      </c>
      <c r="T1509" s="9">
        <f t="shared" si="427"/>
        <v>63.6</v>
      </c>
      <c r="U1509" s="66">
        <f t="shared" si="438"/>
        <v>547</v>
      </c>
      <c r="V1509" s="9">
        <f t="shared" si="439"/>
        <v>656.4</v>
      </c>
      <c r="W1509" s="67">
        <f t="shared" si="440"/>
        <v>223</v>
      </c>
      <c r="Y1509" s="69">
        <f>VLOOKUP(D1509,Sheet2!P:Q,2,FALSE)</f>
        <v>140</v>
      </c>
      <c r="AB1509" s="4" t="str">
        <f>IF('表格编辑 '!D1776="monster","普通","BOSS")</f>
        <v>普通</v>
      </c>
      <c r="AD1509" s="50">
        <f>VLOOKUP(D1509,映射!AK:AL,2,FALSE)</f>
        <v>4</v>
      </c>
      <c r="AE1509" s="50" t="s">
        <v>37</v>
      </c>
      <c r="AF1509" s="4">
        <f>VLOOKUP(AE1509,映射!AN:AO,2,FALSE)</f>
        <v>2</v>
      </c>
      <c r="AG1509" s="50">
        <v>2</v>
      </c>
      <c r="AH1509" s="70">
        <v>1</v>
      </c>
      <c r="AI1509" s="16">
        <f t="shared" si="428"/>
        <v>31208</v>
      </c>
      <c r="AJ1509" s="16">
        <f t="shared" si="429"/>
        <v>10079</v>
      </c>
      <c r="AK1509" s="16">
        <f t="shared" si="430"/>
        <v>60</v>
      </c>
      <c r="AL1509" s="16" t="str">
        <f t="shared" si="431"/>
        <v>黄金树精</v>
      </c>
      <c r="AM1509" s="16">
        <f t="shared" si="432"/>
        <v>8752</v>
      </c>
      <c r="AN1509" s="16">
        <f t="shared" si="433"/>
        <v>2448</v>
      </c>
      <c r="AO1509" s="16">
        <f t="shared" si="441"/>
        <v>6304</v>
      </c>
      <c r="AP1509" s="16">
        <f t="shared" si="434"/>
        <v>7528</v>
      </c>
      <c r="AQ1509" s="16">
        <f t="shared" si="435"/>
        <v>1642</v>
      </c>
      <c r="AR1509" s="16">
        <f t="shared" si="436"/>
        <v>243</v>
      </c>
      <c r="AS1509" s="16"/>
      <c r="AT1509" s="16">
        <v>161.8</v>
      </c>
      <c r="AU1509" s="16">
        <v>79</v>
      </c>
      <c r="AV1509" s="16">
        <v>9.4</v>
      </c>
      <c r="AW1509" s="16"/>
    </row>
    <row r="1510" spans="1:49">
      <c r="A1510" s="62">
        <f>'表格编辑 '!A1777</f>
        <v>31209</v>
      </c>
      <c r="B1510" s="62">
        <f>'表格编辑 '!B1777</f>
        <v>10151</v>
      </c>
      <c r="C1510" s="62" t="str">
        <f>VLOOKUP(B1510,映射!A:B,2,FALSE)</f>
        <v>亚特拉斯巨神</v>
      </c>
      <c r="D1510" s="62">
        <f>'表格编辑 '!E1777</f>
        <v>60</v>
      </c>
      <c r="E1510" s="62">
        <f>ROUNDUP((VLOOKUP(B1510,Sheet1!U:AA,3,FALSE)-2)*(0.042*(D1510-1)+0.2)+0.4,0)</f>
        <v>95</v>
      </c>
      <c r="F1510" s="62">
        <f>ROUNDUP((VLOOKUP(B1510,Sheet1!U:AA,4,FALSE)-2)*(0.042*(D1510-1)+0.2)+0.4,0)</f>
        <v>95</v>
      </c>
      <c r="G1510" s="62">
        <f>ROUNDUP((VLOOKUP(B1510,Sheet1!U:AA,5,FALSE)-2)*(0.042*(D1510-1)+0.2)+0.4,0)</f>
        <v>68</v>
      </c>
      <c r="H1510" s="62">
        <f>ROUNDUP((VLOOKUP(B1510,Sheet1!U:AA,6,FALSE)-2)*(0.042*(D1510-1)+0.2)+0.4,0)</f>
        <v>68</v>
      </c>
      <c r="I1510" s="62">
        <f>ROUNDUP((VLOOKUP(B1510,Sheet1!U:AA,7,FALSE)-2)*(0.042*(D1510-1)+0.2)+0.4,0)</f>
        <v>54</v>
      </c>
      <c r="J1510" s="62">
        <f>E1510*8+F1510*2+G1510*3+H1510*3+I1510*1+VLOOKUP(B1510,Sheet1!AU:AZ,2,FALSE)</f>
        <v>1510</v>
      </c>
      <c r="K1510" s="62">
        <f>E1510*1+F1510*2+G1510*2+H1510*2+I1510*10+VLOOKUP(B1510,Sheet1!AU:AZ,3,FALSE)</f>
        <v>1141</v>
      </c>
      <c r="L1510" s="62">
        <f>E1510*0.1+F1510*2+G1510*0.2+H1510*0.26+I1510*0.1+VLOOKUP(B1510,Sheet1!AU:AZ,4,FALSE)</f>
        <v>285.18</v>
      </c>
      <c r="M1510" s="62">
        <f>E1510*0.1+F1510*0.2+G1510*2+H1510*0.2+I1510*0.1+VLOOKUP(B1510,Sheet1!AU:AZ,5,FALSE)</f>
        <v>218.5</v>
      </c>
      <c r="N1510" s="62">
        <f>E1510*0.1+F1510*0.2+G1510*0.2+H1510*2+I1510*0.1+VLOOKUP(B1510,Sheet1!AU:AZ,6,FALSE)</f>
        <v>223.5</v>
      </c>
      <c r="O1510" s="62">
        <f t="shared" si="442"/>
        <v>12</v>
      </c>
      <c r="P1510" s="62">
        <f t="shared" si="443"/>
        <v>67.9</v>
      </c>
      <c r="R1510" s="9">
        <f t="shared" si="437"/>
        <v>60</v>
      </c>
      <c r="S1510" s="9">
        <f t="shared" si="426"/>
        <v>427.16</v>
      </c>
      <c r="T1510" s="9">
        <f t="shared" si="427"/>
        <v>63.6</v>
      </c>
      <c r="U1510" s="66">
        <f t="shared" si="438"/>
        <v>506</v>
      </c>
      <c r="V1510" s="9">
        <f t="shared" si="439"/>
        <v>607.2</v>
      </c>
      <c r="W1510" s="67">
        <f t="shared" si="440"/>
        <v>513</v>
      </c>
      <c r="Y1510" s="69">
        <f>VLOOKUP(D1510,Sheet2!P:Q,2,FALSE)</f>
        <v>140</v>
      </c>
      <c r="AB1510" s="4" t="str">
        <f>IF('表格编辑 '!D1777="monster","普通","BOSS")</f>
        <v>普通</v>
      </c>
      <c r="AD1510" s="50">
        <f>VLOOKUP(D1510,映射!AK:AL,2,FALSE)</f>
        <v>4</v>
      </c>
      <c r="AE1510" s="50" t="s">
        <v>37</v>
      </c>
      <c r="AF1510" s="4">
        <f>VLOOKUP(AE1510,映射!AN:AO,2,FALSE)</f>
        <v>2</v>
      </c>
      <c r="AG1510" s="50">
        <v>2</v>
      </c>
      <c r="AH1510" s="70">
        <v>1</v>
      </c>
      <c r="AI1510" s="16">
        <f t="shared" si="428"/>
        <v>31209</v>
      </c>
      <c r="AJ1510" s="16">
        <f t="shared" si="429"/>
        <v>10151</v>
      </c>
      <c r="AK1510" s="16">
        <f t="shared" si="430"/>
        <v>60</v>
      </c>
      <c r="AL1510" s="16" t="str">
        <f t="shared" si="431"/>
        <v>亚特拉斯巨神</v>
      </c>
      <c r="AM1510" s="16">
        <f t="shared" si="432"/>
        <v>8096</v>
      </c>
      <c r="AN1510" s="16">
        <f t="shared" si="433"/>
        <v>3020</v>
      </c>
      <c r="AO1510" s="16">
        <f t="shared" si="441"/>
        <v>5076</v>
      </c>
      <c r="AP1510" s="16">
        <f t="shared" si="434"/>
        <v>6586</v>
      </c>
      <c r="AQ1510" s="16">
        <f t="shared" si="435"/>
        <v>2282</v>
      </c>
      <c r="AR1510" s="16">
        <f t="shared" si="436"/>
        <v>428</v>
      </c>
      <c r="AS1510" s="16"/>
      <c r="AT1510" s="16">
        <v>115.4</v>
      </c>
      <c r="AU1510" s="16">
        <v>115.4</v>
      </c>
      <c r="AV1510" s="16">
        <v>-11.3</v>
      </c>
      <c r="AW1510" s="16"/>
    </row>
    <row r="1511" spans="1:49">
      <c r="A1511" s="62">
        <f>'表格编辑 '!A1778</f>
        <v>31210</v>
      </c>
      <c r="B1511" s="62">
        <f>'表格编辑 '!B1778</f>
        <v>10043</v>
      </c>
      <c r="C1511" s="62" t="str">
        <f>VLOOKUP(B1511,映射!A:B,2,FALSE)</f>
        <v>丘比特</v>
      </c>
      <c r="D1511" s="62">
        <f>'表格编辑 '!E1778</f>
        <v>60</v>
      </c>
      <c r="E1511" s="62">
        <f>ROUNDUP((VLOOKUP(B1511,Sheet1!U:AA,3,FALSE)-2)*(0.042*(D1511-1)+0.2)+0.4,0)</f>
        <v>54</v>
      </c>
      <c r="F1511" s="62">
        <f>ROUNDUP((VLOOKUP(B1511,Sheet1!U:AA,4,FALSE)-2)*(0.042*(D1511-1)+0.2)+0.4,0)</f>
        <v>81</v>
      </c>
      <c r="G1511" s="62">
        <f>ROUNDUP((VLOOKUP(B1511,Sheet1!U:AA,5,FALSE)-2)*(0.042*(D1511-1)+0.2)+0.4,0)</f>
        <v>28</v>
      </c>
      <c r="H1511" s="62">
        <f>ROUNDUP((VLOOKUP(B1511,Sheet1!U:AA,6,FALSE)-2)*(0.042*(D1511-1)+0.2)+0.4,0)</f>
        <v>95</v>
      </c>
      <c r="I1511" s="62">
        <f>ROUNDUP((VLOOKUP(B1511,Sheet1!U:AA,7,FALSE)-2)*(0.042*(D1511-1)+0.2)+0.4,0)</f>
        <v>95</v>
      </c>
      <c r="J1511" s="62">
        <f>E1511*8+F1511*2+G1511*3+H1511*3+I1511*1+VLOOKUP(B1511,Sheet1!AU:AZ,2,FALSE)</f>
        <v>1110</v>
      </c>
      <c r="K1511" s="62">
        <f>E1511*1+F1511*2+G1511*2+H1511*2+I1511*10+VLOOKUP(B1511,Sheet1!AU:AZ,3,FALSE)</f>
        <v>1475</v>
      </c>
      <c r="L1511" s="62">
        <f>E1511*0.1+F1511*2+G1511*0.2+H1511*0.26+I1511*0.1+VLOOKUP(B1511,Sheet1!AU:AZ,4,FALSE)</f>
        <v>244.2</v>
      </c>
      <c r="M1511" s="62">
        <f>E1511*0.1+F1511*0.2+G1511*2+H1511*0.2+I1511*0.1+VLOOKUP(B1511,Sheet1!AU:AZ,5,FALSE)</f>
        <v>120.1</v>
      </c>
      <c r="N1511" s="62">
        <f>E1511*0.1+F1511*0.2+G1511*0.2+H1511*2+I1511*0.1+VLOOKUP(B1511,Sheet1!AU:AZ,6,FALSE)</f>
        <v>277.7</v>
      </c>
      <c r="O1511" s="62">
        <f t="shared" si="442"/>
        <v>47.8</v>
      </c>
      <c r="P1511" s="62">
        <f t="shared" si="443"/>
        <v>41.8</v>
      </c>
      <c r="R1511" s="9">
        <f t="shared" si="437"/>
        <v>60</v>
      </c>
      <c r="S1511" s="9">
        <f t="shared" si="426"/>
        <v>427.16</v>
      </c>
      <c r="T1511" s="9">
        <f t="shared" si="427"/>
        <v>63.6</v>
      </c>
      <c r="U1511" s="66">
        <f t="shared" si="438"/>
        <v>695</v>
      </c>
      <c r="V1511" s="9">
        <f t="shared" si="439"/>
        <v>834</v>
      </c>
      <c r="W1511" s="67">
        <f t="shared" si="440"/>
        <v>412</v>
      </c>
      <c r="Y1511" s="69">
        <f>VLOOKUP(D1511,Sheet2!P:Q,2,FALSE)</f>
        <v>140</v>
      </c>
      <c r="AB1511" s="4" t="str">
        <f>IF('表格编辑 '!D1778="monster","普通","BOSS")</f>
        <v>普通</v>
      </c>
      <c r="AD1511" s="50">
        <f>VLOOKUP(D1511,映射!AK:AL,2,FALSE)</f>
        <v>4</v>
      </c>
      <c r="AE1511" s="50" t="s">
        <v>37</v>
      </c>
      <c r="AF1511" s="4">
        <f>VLOOKUP(AE1511,映射!AN:AO,2,FALSE)</f>
        <v>2</v>
      </c>
      <c r="AG1511" s="50">
        <v>2</v>
      </c>
      <c r="AH1511" s="70">
        <v>1</v>
      </c>
      <c r="AI1511" s="16">
        <f t="shared" si="428"/>
        <v>31210</v>
      </c>
      <c r="AJ1511" s="16">
        <f t="shared" si="429"/>
        <v>10043</v>
      </c>
      <c r="AK1511" s="16">
        <f t="shared" si="430"/>
        <v>60</v>
      </c>
      <c r="AL1511" s="16" t="str">
        <f t="shared" si="431"/>
        <v>丘比特</v>
      </c>
      <c r="AM1511" s="16">
        <f t="shared" si="432"/>
        <v>11120</v>
      </c>
      <c r="AN1511" s="16">
        <f t="shared" si="433"/>
        <v>2220</v>
      </c>
      <c r="AO1511" s="16">
        <f t="shared" si="441"/>
        <v>8900</v>
      </c>
      <c r="AP1511" s="16">
        <f t="shared" si="434"/>
        <v>10010</v>
      </c>
      <c r="AQ1511" s="16">
        <f t="shared" si="435"/>
        <v>2950</v>
      </c>
      <c r="AR1511" s="16">
        <f t="shared" si="436"/>
        <v>367</v>
      </c>
      <c r="AS1511" s="16"/>
      <c r="AT1511" s="16">
        <v>68</v>
      </c>
      <c r="AU1511" s="16">
        <v>204.8</v>
      </c>
      <c r="AV1511" s="16">
        <v>52.8</v>
      </c>
      <c r="AW1511" s="16"/>
    </row>
    <row r="1512" spans="1:49">
      <c r="A1512" s="62">
        <f>'表格编辑 '!A1779</f>
        <v>31211</v>
      </c>
      <c r="B1512" s="62">
        <f>'表格编辑 '!B1779</f>
        <v>10043</v>
      </c>
      <c r="C1512" s="62" t="str">
        <f>VLOOKUP(B1512,映射!A:B,2,FALSE)</f>
        <v>丘比特</v>
      </c>
      <c r="D1512" s="62">
        <f>'表格编辑 '!E1779</f>
        <v>60</v>
      </c>
      <c r="E1512" s="62">
        <f>ROUNDUP((VLOOKUP(B1512,Sheet1!U:AA,3,FALSE)-2)*(0.042*(D1512-1)+0.2)+0.4,0)</f>
        <v>54</v>
      </c>
      <c r="F1512" s="62">
        <f>ROUNDUP((VLOOKUP(B1512,Sheet1!U:AA,4,FALSE)-2)*(0.042*(D1512-1)+0.2)+0.4,0)</f>
        <v>81</v>
      </c>
      <c r="G1512" s="62">
        <f>ROUNDUP((VLOOKUP(B1512,Sheet1!U:AA,5,FALSE)-2)*(0.042*(D1512-1)+0.2)+0.4,0)</f>
        <v>28</v>
      </c>
      <c r="H1512" s="62">
        <f>ROUNDUP((VLOOKUP(B1512,Sheet1!U:AA,6,FALSE)-2)*(0.042*(D1512-1)+0.2)+0.4,0)</f>
        <v>95</v>
      </c>
      <c r="I1512" s="62">
        <f>ROUNDUP((VLOOKUP(B1512,Sheet1!U:AA,7,FALSE)-2)*(0.042*(D1512-1)+0.2)+0.4,0)</f>
        <v>95</v>
      </c>
      <c r="J1512" s="62">
        <f>E1512*8+F1512*2+G1512*3+H1512*3+I1512*1+VLOOKUP(B1512,Sheet1!AU:AZ,2,FALSE)</f>
        <v>1110</v>
      </c>
      <c r="K1512" s="62">
        <f>E1512*1+F1512*2+G1512*2+H1512*2+I1512*10+VLOOKUP(B1512,Sheet1!AU:AZ,3,FALSE)</f>
        <v>1475</v>
      </c>
      <c r="L1512" s="62">
        <f>E1512*0.1+F1512*2+G1512*0.2+H1512*0.26+I1512*0.1+VLOOKUP(B1512,Sheet1!AU:AZ,4,FALSE)</f>
        <v>244.2</v>
      </c>
      <c r="M1512" s="62">
        <f>E1512*0.1+F1512*0.2+G1512*2+H1512*0.2+I1512*0.1+VLOOKUP(B1512,Sheet1!AU:AZ,5,FALSE)</f>
        <v>120.1</v>
      </c>
      <c r="N1512" s="62">
        <f>E1512*0.1+F1512*0.2+G1512*0.2+H1512*2+I1512*0.1+VLOOKUP(B1512,Sheet1!AU:AZ,6,FALSE)</f>
        <v>277.7</v>
      </c>
      <c r="O1512" s="62">
        <f t="shared" si="442"/>
        <v>47.8</v>
      </c>
      <c r="P1512" s="62">
        <f t="shared" si="443"/>
        <v>41.8</v>
      </c>
      <c r="R1512" s="9">
        <f t="shared" si="437"/>
        <v>60</v>
      </c>
      <c r="S1512" s="9">
        <f t="shared" si="426"/>
        <v>427.16</v>
      </c>
      <c r="T1512" s="9">
        <f t="shared" si="427"/>
        <v>63.6</v>
      </c>
      <c r="U1512" s="66">
        <f t="shared" si="438"/>
        <v>695</v>
      </c>
      <c r="V1512" s="9">
        <f t="shared" si="439"/>
        <v>834</v>
      </c>
      <c r="W1512" s="67">
        <f t="shared" si="440"/>
        <v>412</v>
      </c>
      <c r="Y1512" s="69">
        <f>VLOOKUP(D1512,Sheet2!P:Q,2,FALSE)</f>
        <v>140</v>
      </c>
      <c r="AB1512" s="4" t="str">
        <f>IF('表格编辑 '!D1779="monster","普通","BOSS")</f>
        <v>普通</v>
      </c>
      <c r="AD1512" s="50">
        <f>VLOOKUP(D1512,映射!AK:AL,2,FALSE)</f>
        <v>4</v>
      </c>
      <c r="AE1512" s="50" t="s">
        <v>37</v>
      </c>
      <c r="AF1512" s="4">
        <f>VLOOKUP(AE1512,映射!AN:AO,2,FALSE)</f>
        <v>2</v>
      </c>
      <c r="AG1512" s="50">
        <v>2</v>
      </c>
      <c r="AH1512" s="70">
        <v>1</v>
      </c>
      <c r="AI1512" s="16">
        <f t="shared" si="428"/>
        <v>31211</v>
      </c>
      <c r="AJ1512" s="16">
        <f t="shared" si="429"/>
        <v>10043</v>
      </c>
      <c r="AK1512" s="16">
        <f t="shared" si="430"/>
        <v>60</v>
      </c>
      <c r="AL1512" s="16" t="str">
        <f t="shared" si="431"/>
        <v>丘比特</v>
      </c>
      <c r="AM1512" s="16">
        <f t="shared" si="432"/>
        <v>11120</v>
      </c>
      <c r="AN1512" s="16">
        <f t="shared" si="433"/>
        <v>2220</v>
      </c>
      <c r="AO1512" s="16">
        <f t="shared" si="441"/>
        <v>8900</v>
      </c>
      <c r="AP1512" s="16">
        <f t="shared" si="434"/>
        <v>10010</v>
      </c>
      <c r="AQ1512" s="16">
        <f t="shared" si="435"/>
        <v>2950</v>
      </c>
      <c r="AR1512" s="16">
        <f t="shared" si="436"/>
        <v>367</v>
      </c>
      <c r="AS1512" s="16"/>
      <c r="AT1512" s="16">
        <v>68</v>
      </c>
      <c r="AU1512" s="16">
        <v>204.8</v>
      </c>
      <c r="AV1512" s="16">
        <v>52.8</v>
      </c>
      <c r="AW1512" s="16"/>
    </row>
    <row r="1513" spans="1:49">
      <c r="A1513" s="62">
        <f>'表格编辑 '!A1780</f>
        <v>31212</v>
      </c>
      <c r="B1513" s="62">
        <f>'表格编辑 '!B1780</f>
        <v>10157</v>
      </c>
      <c r="C1513" s="62" t="str">
        <f>VLOOKUP(B1513,映射!A:B,2,FALSE)</f>
        <v>幻歌妖</v>
      </c>
      <c r="D1513" s="62">
        <f>'表格编辑 '!E1780</f>
        <v>60</v>
      </c>
      <c r="E1513" s="62">
        <f>ROUNDUP((VLOOKUP(B1513,Sheet1!U:AA,3,FALSE)-2)*(0.042*(D1513-1)+0.2)+0.4,0)</f>
        <v>62</v>
      </c>
      <c r="F1513" s="62">
        <f>ROUNDUP((VLOOKUP(B1513,Sheet1!U:AA,4,FALSE)-2)*(0.042*(D1513-1)+0.2)+0.4,0)</f>
        <v>71</v>
      </c>
      <c r="G1513" s="62">
        <f>ROUNDUP((VLOOKUP(B1513,Sheet1!U:AA,5,FALSE)-2)*(0.042*(D1513-1)+0.2)+0.4,0)</f>
        <v>76</v>
      </c>
      <c r="H1513" s="62">
        <f>ROUNDUP((VLOOKUP(B1513,Sheet1!U:AA,6,FALSE)-2)*(0.042*(D1513-1)+0.2)+0.4,0)</f>
        <v>124</v>
      </c>
      <c r="I1513" s="62">
        <f>ROUNDUP((VLOOKUP(B1513,Sheet1!U:AA,7,FALSE)-2)*(0.042*(D1513-1)+0.2)+0.4,0)</f>
        <v>46</v>
      </c>
      <c r="J1513" s="62">
        <f>E1513*8+F1513*2+G1513*3+H1513*3+I1513*1+VLOOKUP(B1513,Sheet1!AU:AZ,2,FALSE)</f>
        <v>1350</v>
      </c>
      <c r="K1513" s="62">
        <f>E1513*1+F1513*2+G1513*2+H1513*2+I1513*10+VLOOKUP(B1513,Sheet1!AU:AZ,3,FALSE)</f>
        <v>1102</v>
      </c>
      <c r="L1513" s="62">
        <f>E1513*0.1+F1513*2+G1513*0.2+H1513*0.26+I1513*0.1+VLOOKUP(B1513,Sheet1!AU:AZ,4,FALSE)</f>
        <v>237.24</v>
      </c>
      <c r="M1513" s="62">
        <f>E1513*0.1+F1513*0.2+G1513*2+H1513*0.2+I1513*0.1+VLOOKUP(B1513,Sheet1!AU:AZ,5,FALSE)</f>
        <v>240.8</v>
      </c>
      <c r="N1513" s="62">
        <f>E1513*0.1+F1513*0.2+G1513*0.2+H1513*2+I1513*0.1+VLOOKUP(B1513,Sheet1!AU:AZ,6,FALSE)</f>
        <v>359.2</v>
      </c>
      <c r="O1513" s="62">
        <f t="shared" si="442"/>
        <v>13.9</v>
      </c>
      <c r="P1513" s="62">
        <f t="shared" si="443"/>
        <v>55.1</v>
      </c>
      <c r="R1513" s="9">
        <f t="shared" si="437"/>
        <v>60</v>
      </c>
      <c r="S1513" s="9">
        <f t="shared" si="426"/>
        <v>427.16</v>
      </c>
      <c r="T1513" s="9">
        <f t="shared" si="427"/>
        <v>63.6</v>
      </c>
      <c r="U1513" s="66">
        <f t="shared" si="438"/>
        <v>476</v>
      </c>
      <c r="V1513" s="9">
        <f t="shared" si="439"/>
        <v>571.2</v>
      </c>
      <c r="W1513" s="67">
        <f t="shared" si="440"/>
        <v>395</v>
      </c>
      <c r="Y1513" s="69">
        <f>VLOOKUP(D1513,Sheet2!P:Q,2,FALSE)</f>
        <v>140</v>
      </c>
      <c r="AB1513" s="4" t="str">
        <f>IF('表格编辑 '!D1780="monster","普通","BOSS")</f>
        <v>普通</v>
      </c>
      <c r="AD1513" s="50">
        <f>VLOOKUP(D1513,映射!AK:AL,2,FALSE)</f>
        <v>4</v>
      </c>
      <c r="AE1513" s="50" t="s">
        <v>37</v>
      </c>
      <c r="AF1513" s="4">
        <f>VLOOKUP(AE1513,映射!AN:AO,2,FALSE)</f>
        <v>2</v>
      </c>
      <c r="AG1513" s="50">
        <v>2</v>
      </c>
      <c r="AH1513" s="70">
        <v>1</v>
      </c>
      <c r="AI1513" s="16">
        <f t="shared" si="428"/>
        <v>31212</v>
      </c>
      <c r="AJ1513" s="16">
        <f t="shared" si="429"/>
        <v>10157</v>
      </c>
      <c r="AK1513" s="16">
        <f t="shared" si="430"/>
        <v>60</v>
      </c>
      <c r="AL1513" s="16" t="str">
        <f t="shared" si="431"/>
        <v>幻歌妖</v>
      </c>
      <c r="AM1513" s="16">
        <f t="shared" si="432"/>
        <v>7616</v>
      </c>
      <c r="AN1513" s="16">
        <f t="shared" si="433"/>
        <v>2700</v>
      </c>
      <c r="AO1513" s="16">
        <f t="shared" si="441"/>
        <v>4916</v>
      </c>
      <c r="AP1513" s="16">
        <f t="shared" si="434"/>
        <v>6266</v>
      </c>
      <c r="AQ1513" s="16">
        <f t="shared" si="435"/>
        <v>2204</v>
      </c>
      <c r="AR1513" s="16">
        <f t="shared" si="436"/>
        <v>356</v>
      </c>
      <c r="AS1513" s="16"/>
      <c r="AT1513" s="16">
        <v>128.8</v>
      </c>
      <c r="AU1513" s="16">
        <v>211.6</v>
      </c>
      <c r="AV1513" s="16">
        <v>20.9</v>
      </c>
      <c r="AW1513" s="16"/>
    </row>
    <row r="1514" spans="1:49">
      <c r="A1514" s="62">
        <f>'表格编辑 '!A1781</f>
        <v>31213</v>
      </c>
      <c r="B1514" s="62">
        <f>'表格编辑 '!B1781</f>
        <v>10124</v>
      </c>
      <c r="C1514" s="62" t="str">
        <f>VLOOKUP(B1514,映射!A:B,2,FALSE)</f>
        <v>石怪</v>
      </c>
      <c r="D1514" s="62">
        <f>'表格编辑 '!E1781</f>
        <v>60</v>
      </c>
      <c r="E1514" s="62">
        <f>ROUNDUP((VLOOKUP(B1514,Sheet1!U:AA,3,FALSE)-2)*(0.042*(D1514-1)+0.2)+0.4,0)</f>
        <v>36</v>
      </c>
      <c r="F1514" s="62">
        <f>ROUNDUP((VLOOKUP(B1514,Sheet1!U:AA,4,FALSE)-2)*(0.042*(D1514-1)+0.2)+0.4,0)</f>
        <v>97</v>
      </c>
      <c r="G1514" s="62">
        <f>ROUNDUP((VLOOKUP(B1514,Sheet1!U:AA,5,FALSE)-2)*(0.042*(D1514-1)+0.2)+0.4,0)</f>
        <v>111</v>
      </c>
      <c r="H1514" s="62">
        <f>ROUNDUP((VLOOKUP(B1514,Sheet1!U:AA,6,FALSE)-2)*(0.042*(D1514-1)+0.2)+0.4,0)</f>
        <v>38</v>
      </c>
      <c r="I1514" s="62">
        <f>ROUNDUP((VLOOKUP(B1514,Sheet1!U:AA,7,FALSE)-2)*(0.042*(D1514-1)+0.2)+0.4,0)</f>
        <v>30</v>
      </c>
      <c r="J1514" s="62">
        <f>E1514*8+F1514*2+G1514*3+H1514*3+I1514*1+VLOOKUP(B1514,Sheet1!AU:AZ,2,FALSE)</f>
        <v>992</v>
      </c>
      <c r="K1514" s="62">
        <f>E1514*1+F1514*2+G1514*2+H1514*2+I1514*10+VLOOKUP(B1514,Sheet1!AU:AZ,3,FALSE)</f>
        <v>849</v>
      </c>
      <c r="L1514" s="62">
        <f>E1514*0.1+F1514*2+G1514*0.2+H1514*0.26+I1514*0.1+VLOOKUP(B1514,Sheet1!AU:AZ,4,FALSE)</f>
        <v>273.68</v>
      </c>
      <c r="M1514" s="62">
        <f>E1514*0.1+F1514*0.2+G1514*2+H1514*0.2+I1514*0.1+VLOOKUP(B1514,Sheet1!AU:AZ,5,FALSE)</f>
        <v>302.6</v>
      </c>
      <c r="N1514" s="62">
        <f>E1514*0.1+F1514*0.2+G1514*0.2+H1514*2+I1514*0.1+VLOOKUP(B1514,Sheet1!AU:AZ,6,FALSE)</f>
        <v>148.2</v>
      </c>
      <c r="O1514" s="62">
        <f t="shared" si="442"/>
        <v>21.9</v>
      </c>
      <c r="P1514" s="62">
        <f t="shared" si="443"/>
        <v>12.6</v>
      </c>
      <c r="R1514" s="9">
        <f t="shared" si="437"/>
        <v>60</v>
      </c>
      <c r="S1514" s="9">
        <f t="shared" si="426"/>
        <v>427.16</v>
      </c>
      <c r="T1514" s="9">
        <f t="shared" si="427"/>
        <v>63.6</v>
      </c>
      <c r="U1514" s="66">
        <f t="shared" si="438"/>
        <v>410</v>
      </c>
      <c r="V1514" s="9">
        <f t="shared" si="439"/>
        <v>492</v>
      </c>
      <c r="W1514" s="67">
        <f t="shared" si="440"/>
        <v>484</v>
      </c>
      <c r="Y1514" s="69">
        <f>VLOOKUP(D1514,Sheet2!P:Q,2,FALSE)</f>
        <v>140</v>
      </c>
      <c r="AB1514" s="4" t="str">
        <f>IF('表格编辑 '!D1781="monster","普通","BOSS")</f>
        <v>普通</v>
      </c>
      <c r="AD1514" s="50">
        <f>VLOOKUP(D1514,映射!AK:AL,2,FALSE)</f>
        <v>4</v>
      </c>
      <c r="AE1514" s="50" t="s">
        <v>37</v>
      </c>
      <c r="AF1514" s="4">
        <f>VLOOKUP(AE1514,映射!AN:AO,2,FALSE)</f>
        <v>2</v>
      </c>
      <c r="AG1514" s="50">
        <v>2</v>
      </c>
      <c r="AH1514" s="70">
        <v>1</v>
      </c>
      <c r="AI1514" s="16">
        <f t="shared" si="428"/>
        <v>31213</v>
      </c>
      <c r="AJ1514" s="16">
        <f t="shared" si="429"/>
        <v>10124</v>
      </c>
      <c r="AK1514" s="16">
        <f t="shared" si="430"/>
        <v>60</v>
      </c>
      <c r="AL1514" s="16" t="str">
        <f t="shared" si="431"/>
        <v>石怪</v>
      </c>
      <c r="AM1514" s="16">
        <f t="shared" si="432"/>
        <v>6560</v>
      </c>
      <c r="AN1514" s="16">
        <f t="shared" si="433"/>
        <v>1984</v>
      </c>
      <c r="AO1514" s="16">
        <f t="shared" si="441"/>
        <v>4576</v>
      </c>
      <c r="AP1514" s="16">
        <f t="shared" si="434"/>
        <v>5568</v>
      </c>
      <c r="AQ1514" s="16">
        <f t="shared" si="435"/>
        <v>1698</v>
      </c>
      <c r="AR1514" s="16">
        <f t="shared" si="436"/>
        <v>411</v>
      </c>
      <c r="AS1514" s="16"/>
      <c r="AT1514" s="16">
        <v>239.1</v>
      </c>
      <c r="AU1514" s="16">
        <v>68.1</v>
      </c>
      <c r="AV1514" s="16">
        <v>23.8</v>
      </c>
      <c r="AW1514" s="16"/>
    </row>
    <row r="1515" spans="1:49">
      <c r="A1515" s="62">
        <f>'表格编辑 '!A1782</f>
        <v>31214</v>
      </c>
      <c r="B1515" s="62">
        <f>'表格编辑 '!B1782</f>
        <v>10047</v>
      </c>
      <c r="C1515" s="62" t="str">
        <f>VLOOKUP(B1515,映射!A:B,2,FALSE)</f>
        <v>恶魔</v>
      </c>
      <c r="D1515" s="62">
        <f>'表格编辑 '!E1782</f>
        <v>60</v>
      </c>
      <c r="E1515" s="62">
        <f>ROUNDUP((VLOOKUP(B1515,Sheet1!U:AA,3,FALSE)-2)*(0.042*(D1515-1)+0.2)+0.4,0)</f>
        <v>22</v>
      </c>
      <c r="F1515" s="62">
        <f>ROUNDUP((VLOOKUP(B1515,Sheet1!U:AA,4,FALSE)-2)*(0.042*(D1515-1)+0.2)+0.4,0)</f>
        <v>68</v>
      </c>
      <c r="G1515" s="62">
        <f>ROUNDUP((VLOOKUP(B1515,Sheet1!U:AA,5,FALSE)-2)*(0.042*(D1515-1)+0.2)+0.4,0)</f>
        <v>65</v>
      </c>
      <c r="H1515" s="62">
        <f>ROUNDUP((VLOOKUP(B1515,Sheet1!U:AA,6,FALSE)-2)*(0.042*(D1515-1)+0.2)+0.4,0)</f>
        <v>65</v>
      </c>
      <c r="I1515" s="62">
        <f>ROUNDUP((VLOOKUP(B1515,Sheet1!U:AA,7,FALSE)-2)*(0.042*(D1515-1)+0.2)+0.4,0)</f>
        <v>79</v>
      </c>
      <c r="J1515" s="62">
        <f>E1515*8+F1515*2+G1515*3+H1515*3+I1515*1+VLOOKUP(B1515,Sheet1!AU:AZ,2,FALSE)</f>
        <v>801</v>
      </c>
      <c r="K1515" s="62">
        <f>E1515*1+F1515*2+G1515*2+H1515*2+I1515*10+VLOOKUP(B1515,Sheet1!AU:AZ,3,FALSE)</f>
        <v>1228</v>
      </c>
      <c r="L1515" s="62">
        <f>E1515*0.1+F1515*2+G1515*0.2+H1515*0.26+I1515*0.1+VLOOKUP(B1515,Sheet1!AU:AZ,4,FALSE)</f>
        <v>196</v>
      </c>
      <c r="M1515" s="62">
        <f>E1515*0.1+F1515*0.2+G1515*2+H1515*0.2+I1515*0.1+VLOOKUP(B1515,Sheet1!AU:AZ,5,FALSE)</f>
        <v>186.7</v>
      </c>
      <c r="N1515" s="62">
        <f>E1515*0.1+F1515*0.2+G1515*0.2+H1515*2+I1515*0.1+VLOOKUP(B1515,Sheet1!AU:AZ,6,FALSE)</f>
        <v>186.7</v>
      </c>
      <c r="O1515" s="62">
        <f t="shared" si="442"/>
        <v>56.3</v>
      </c>
      <c r="P1515" s="62">
        <f t="shared" si="443"/>
        <v>9.4</v>
      </c>
      <c r="R1515" s="9">
        <f t="shared" si="437"/>
        <v>60</v>
      </c>
      <c r="S1515" s="9">
        <f t="shared" si="426"/>
        <v>427.16</v>
      </c>
      <c r="T1515" s="9">
        <f t="shared" si="427"/>
        <v>63.6</v>
      </c>
      <c r="U1515" s="66">
        <f t="shared" si="438"/>
        <v>554</v>
      </c>
      <c r="V1515" s="9">
        <f t="shared" si="439"/>
        <v>664.8</v>
      </c>
      <c r="W1515" s="67">
        <f t="shared" si="440"/>
        <v>298</v>
      </c>
      <c r="Y1515" s="69">
        <f>VLOOKUP(D1515,Sheet2!P:Q,2,FALSE)</f>
        <v>140</v>
      </c>
      <c r="AB1515" s="4" t="str">
        <f>IF('表格编辑 '!D1782="monster","普通","BOSS")</f>
        <v>普通</v>
      </c>
      <c r="AD1515" s="50">
        <f>VLOOKUP(D1515,映射!AK:AL,2,FALSE)</f>
        <v>4</v>
      </c>
      <c r="AE1515" s="50" t="s">
        <v>37</v>
      </c>
      <c r="AF1515" s="4">
        <f>VLOOKUP(AE1515,映射!AN:AO,2,FALSE)</f>
        <v>2</v>
      </c>
      <c r="AG1515" s="50">
        <v>2</v>
      </c>
      <c r="AH1515" s="70">
        <v>1</v>
      </c>
      <c r="AI1515" s="16">
        <f t="shared" si="428"/>
        <v>31214</v>
      </c>
      <c r="AJ1515" s="16">
        <f t="shared" si="429"/>
        <v>10047</v>
      </c>
      <c r="AK1515" s="16">
        <f t="shared" si="430"/>
        <v>60</v>
      </c>
      <c r="AL1515" s="16" t="str">
        <f t="shared" si="431"/>
        <v>恶魔</v>
      </c>
      <c r="AM1515" s="16">
        <f t="shared" si="432"/>
        <v>8864</v>
      </c>
      <c r="AN1515" s="16">
        <f t="shared" si="433"/>
        <v>1602</v>
      </c>
      <c r="AO1515" s="16">
        <f t="shared" si="441"/>
        <v>7262</v>
      </c>
      <c r="AP1515" s="16">
        <f t="shared" si="434"/>
        <v>8063</v>
      </c>
      <c r="AQ1515" s="16">
        <f t="shared" si="435"/>
        <v>2456</v>
      </c>
      <c r="AR1515" s="16">
        <f t="shared" si="436"/>
        <v>294</v>
      </c>
      <c r="AS1515" s="16"/>
      <c r="AT1515" s="16">
        <v>159</v>
      </c>
      <c r="AU1515" s="16">
        <v>159</v>
      </c>
      <c r="AV1515" s="16">
        <v>53.4</v>
      </c>
      <c r="AW1515" s="16"/>
    </row>
    <row r="1516" spans="1:49">
      <c r="A1516" s="62">
        <f>'表格编辑 '!A1783</f>
        <v>31215</v>
      </c>
      <c r="B1516" s="62">
        <f>'表格编辑 '!B1783</f>
        <v>10117</v>
      </c>
      <c r="C1516" s="62" t="str">
        <f>VLOOKUP(B1516,映射!A:B,2,FALSE)</f>
        <v>吓人箱</v>
      </c>
      <c r="D1516" s="62">
        <f>'表格编辑 '!E1783</f>
        <v>60</v>
      </c>
      <c r="E1516" s="62">
        <f>ROUNDUP((VLOOKUP(B1516,Sheet1!U:AA,3,FALSE)-2)*(0.042*(D1516-1)+0.2)+0.4,0)</f>
        <v>25</v>
      </c>
      <c r="F1516" s="62">
        <f>ROUNDUP((VLOOKUP(B1516,Sheet1!U:AA,4,FALSE)-2)*(0.042*(D1516-1)+0.2)+0.4,0)</f>
        <v>65</v>
      </c>
      <c r="G1516" s="62">
        <f>ROUNDUP((VLOOKUP(B1516,Sheet1!U:AA,5,FALSE)-2)*(0.042*(D1516-1)+0.2)+0.4,0)</f>
        <v>65</v>
      </c>
      <c r="H1516" s="62">
        <f>ROUNDUP((VLOOKUP(B1516,Sheet1!U:AA,6,FALSE)-2)*(0.042*(D1516-1)+0.2)+0.4,0)</f>
        <v>25</v>
      </c>
      <c r="I1516" s="62">
        <f>ROUNDUP((VLOOKUP(B1516,Sheet1!U:AA,7,FALSE)-2)*(0.042*(D1516-1)+0.2)+0.4,0)</f>
        <v>79</v>
      </c>
      <c r="J1516" s="62">
        <f>E1516*8+F1516*2+G1516*3+H1516*3+I1516*1+VLOOKUP(B1516,Sheet1!AU:AZ,2,FALSE)</f>
        <v>699</v>
      </c>
      <c r="K1516" s="62">
        <f>E1516*1+F1516*2+G1516*2+H1516*2+I1516*10+VLOOKUP(B1516,Sheet1!AU:AZ,3,FALSE)</f>
        <v>1145</v>
      </c>
      <c r="L1516" s="62">
        <f>E1516*0.1+F1516*2+G1516*0.2+H1516*0.26+I1516*0.1+VLOOKUP(B1516,Sheet1!AU:AZ,4,FALSE)</f>
        <v>179.9</v>
      </c>
      <c r="M1516" s="62">
        <f>E1516*0.1+F1516*0.2+G1516*2+H1516*0.2+I1516*0.1+VLOOKUP(B1516,Sheet1!AU:AZ,5,FALSE)</f>
        <v>178.4</v>
      </c>
      <c r="N1516" s="62">
        <f>E1516*0.1+F1516*0.2+G1516*0.2+H1516*2+I1516*0.1+VLOOKUP(B1516,Sheet1!AU:AZ,6,FALSE)</f>
        <v>106.4</v>
      </c>
      <c r="O1516" s="62">
        <f t="shared" si="442"/>
        <v>59.7</v>
      </c>
      <c r="P1516" s="62">
        <f t="shared" si="443"/>
        <v>4.1</v>
      </c>
      <c r="R1516" s="9">
        <f t="shared" si="437"/>
        <v>60</v>
      </c>
      <c r="S1516" s="9">
        <f t="shared" si="426"/>
        <v>427.16</v>
      </c>
      <c r="T1516" s="9">
        <f t="shared" si="427"/>
        <v>63.6</v>
      </c>
      <c r="U1516" s="66">
        <f t="shared" si="438"/>
        <v>569</v>
      </c>
      <c r="V1516" s="9">
        <f t="shared" si="439"/>
        <v>682.8</v>
      </c>
      <c r="W1516" s="67">
        <f t="shared" si="440"/>
        <v>262</v>
      </c>
      <c r="Y1516" s="69">
        <f>VLOOKUP(D1516,Sheet2!P:Q,2,FALSE)</f>
        <v>140</v>
      </c>
      <c r="AB1516" s="4" t="str">
        <f>IF('表格编辑 '!D1783="monster","普通","BOSS")</f>
        <v>普通</v>
      </c>
      <c r="AD1516" s="50">
        <f>VLOOKUP(D1516,映射!AK:AL,2,FALSE)</f>
        <v>4</v>
      </c>
      <c r="AE1516" s="50" t="s">
        <v>37</v>
      </c>
      <c r="AF1516" s="4">
        <f>VLOOKUP(AE1516,映射!AN:AO,2,FALSE)</f>
        <v>2</v>
      </c>
      <c r="AG1516" s="50">
        <v>2</v>
      </c>
      <c r="AH1516" s="70">
        <v>1</v>
      </c>
      <c r="AI1516" s="16">
        <f t="shared" si="428"/>
        <v>31215</v>
      </c>
      <c r="AJ1516" s="16">
        <f t="shared" si="429"/>
        <v>10117</v>
      </c>
      <c r="AK1516" s="16">
        <f t="shared" si="430"/>
        <v>60</v>
      </c>
      <c r="AL1516" s="16" t="str">
        <f t="shared" si="431"/>
        <v>吓人箱</v>
      </c>
      <c r="AM1516" s="16">
        <f t="shared" si="432"/>
        <v>9104</v>
      </c>
      <c r="AN1516" s="16">
        <f t="shared" si="433"/>
        <v>1398</v>
      </c>
      <c r="AO1516" s="16">
        <f t="shared" si="441"/>
        <v>7706</v>
      </c>
      <c r="AP1516" s="16">
        <f t="shared" si="434"/>
        <v>8405</v>
      </c>
      <c r="AQ1516" s="16">
        <f t="shared" si="435"/>
        <v>2290</v>
      </c>
      <c r="AR1516" s="16">
        <f t="shared" si="436"/>
        <v>270</v>
      </c>
      <c r="AS1516" s="16"/>
      <c r="AT1516" s="16">
        <v>151.1</v>
      </c>
      <c r="AU1516" s="16">
        <v>82.7</v>
      </c>
      <c r="AV1516" s="16">
        <v>56.6</v>
      </c>
      <c r="AW1516" s="16"/>
    </row>
    <row r="1517" spans="1:49">
      <c r="A1517" s="62">
        <f>'表格编辑 '!A1784</f>
        <v>31216</v>
      </c>
      <c r="B1517" s="62">
        <f>'表格编辑 '!B1784</f>
        <v>10152</v>
      </c>
      <c r="C1517" s="62" t="str">
        <f>VLOOKUP(B1517,映射!A:B,2,FALSE)</f>
        <v>盗贼</v>
      </c>
      <c r="D1517" s="62">
        <f>'表格编辑 '!E1784</f>
        <v>60</v>
      </c>
      <c r="E1517" s="62">
        <f>ROUNDUP((VLOOKUP(B1517,Sheet1!U:AA,3,FALSE)-2)*(0.042*(D1517-1)+0.2)+0.4,0)</f>
        <v>57</v>
      </c>
      <c r="F1517" s="62">
        <f>ROUNDUP((VLOOKUP(B1517,Sheet1!U:AA,4,FALSE)-2)*(0.042*(D1517-1)+0.2)+0.4,0)</f>
        <v>71</v>
      </c>
      <c r="G1517" s="62">
        <f>ROUNDUP((VLOOKUP(B1517,Sheet1!U:AA,5,FALSE)-2)*(0.042*(D1517-1)+0.2)+0.4,0)</f>
        <v>60</v>
      </c>
      <c r="H1517" s="62">
        <f>ROUNDUP((VLOOKUP(B1517,Sheet1!U:AA,6,FALSE)-2)*(0.042*(D1517-1)+0.2)+0.4,0)</f>
        <v>89</v>
      </c>
      <c r="I1517" s="62">
        <f>ROUNDUP((VLOOKUP(B1517,Sheet1!U:AA,7,FALSE)-2)*(0.042*(D1517-1)+0.2)+0.4,0)</f>
        <v>28</v>
      </c>
      <c r="J1517" s="62">
        <f>E1517*8+F1517*2+G1517*3+H1517*3+I1517*1+VLOOKUP(B1517,Sheet1!AU:AZ,2,FALSE)</f>
        <v>1124</v>
      </c>
      <c r="K1517" s="62">
        <f>E1517*1+F1517*2+G1517*2+H1517*2+I1517*10+VLOOKUP(B1517,Sheet1!AU:AZ,3,FALSE)</f>
        <v>797</v>
      </c>
      <c r="L1517" s="62">
        <f>E1517*0.1+F1517*2+G1517*0.2+H1517*0.26+I1517*0.1+VLOOKUP(B1517,Sheet1!AU:AZ,4,FALSE)</f>
        <v>216.64</v>
      </c>
      <c r="M1517" s="62">
        <f>E1517*0.1+F1517*0.2+G1517*2+H1517*0.2+I1517*0.1+VLOOKUP(B1517,Sheet1!AU:AZ,5,FALSE)</f>
        <v>187.5</v>
      </c>
      <c r="N1517" s="62">
        <f>E1517*0.1+F1517*0.2+G1517*0.2+H1517*2+I1517*0.1+VLOOKUP(B1517,Sheet1!AU:AZ,6,FALSE)</f>
        <v>266.7</v>
      </c>
      <c r="O1517" s="62">
        <f t="shared" si="442"/>
        <v>1.3</v>
      </c>
      <c r="P1517" s="62">
        <f t="shared" si="443"/>
        <v>47.5</v>
      </c>
      <c r="R1517" s="9">
        <f t="shared" si="437"/>
        <v>60</v>
      </c>
      <c r="S1517" s="9">
        <f t="shared" si="426"/>
        <v>427.16</v>
      </c>
      <c r="T1517" s="9">
        <f t="shared" si="427"/>
        <v>63.6</v>
      </c>
      <c r="U1517" s="66">
        <f t="shared" si="438"/>
        <v>553</v>
      </c>
      <c r="V1517" s="9">
        <f t="shared" si="439"/>
        <v>663.6</v>
      </c>
      <c r="W1517" s="67">
        <f t="shared" si="440"/>
        <v>346</v>
      </c>
      <c r="Y1517" s="69">
        <f>VLOOKUP(D1517,Sheet2!P:Q,2,FALSE)</f>
        <v>140</v>
      </c>
      <c r="AB1517" s="4" t="str">
        <f>IF('表格编辑 '!D1784="monster","普通","BOSS")</f>
        <v>普通</v>
      </c>
      <c r="AD1517" s="50">
        <f>VLOOKUP(D1517,映射!AK:AL,2,FALSE)</f>
        <v>4</v>
      </c>
      <c r="AE1517" s="50" t="s">
        <v>37</v>
      </c>
      <c r="AF1517" s="4">
        <f>VLOOKUP(AE1517,映射!AN:AO,2,FALSE)</f>
        <v>2</v>
      </c>
      <c r="AG1517" s="50">
        <v>2</v>
      </c>
      <c r="AH1517" s="70">
        <v>1</v>
      </c>
      <c r="AI1517" s="16">
        <f t="shared" si="428"/>
        <v>31216</v>
      </c>
      <c r="AJ1517" s="16">
        <f t="shared" si="429"/>
        <v>10152</v>
      </c>
      <c r="AK1517" s="16">
        <f t="shared" si="430"/>
        <v>60</v>
      </c>
      <c r="AL1517" s="16" t="str">
        <f t="shared" si="431"/>
        <v>盗贼</v>
      </c>
      <c r="AM1517" s="16">
        <f t="shared" si="432"/>
        <v>8848</v>
      </c>
      <c r="AN1517" s="16">
        <f t="shared" si="433"/>
        <v>2248</v>
      </c>
      <c r="AO1517" s="16">
        <f t="shared" si="441"/>
        <v>6600</v>
      </c>
      <c r="AP1517" s="16">
        <f t="shared" si="434"/>
        <v>7724</v>
      </c>
      <c r="AQ1517" s="16">
        <f t="shared" si="435"/>
        <v>1594</v>
      </c>
      <c r="AR1517" s="16">
        <f t="shared" si="436"/>
        <v>325</v>
      </c>
      <c r="AS1517" s="16"/>
      <c r="AT1517" s="16">
        <v>134.8</v>
      </c>
      <c r="AU1517" s="16">
        <v>185.2</v>
      </c>
      <c r="AV1517" s="16">
        <v>0</v>
      </c>
      <c r="AW1517" s="16"/>
    </row>
    <row r="1518" spans="1:49">
      <c r="A1518" s="62">
        <f>'表格编辑 '!A1785</f>
        <v>31217</v>
      </c>
      <c r="B1518" s="62">
        <f>'表格编辑 '!B1785</f>
        <v>63</v>
      </c>
      <c r="C1518" s="62" t="str">
        <f>VLOOKUP(B1518,映射!A:B,2,FALSE)</f>
        <v>白恶魔吉拉斯</v>
      </c>
      <c r="D1518" s="62">
        <f>'表格编辑 '!E1785</f>
        <v>29</v>
      </c>
      <c r="E1518" s="62">
        <f>ROUNDUP((VLOOKUP(B1518,Sheet1!U:AA,3,FALSE)-2)*(0.042*(D1518-1)+0.2)+0.4,0)</f>
        <v>42</v>
      </c>
      <c r="F1518" s="62">
        <f>ROUNDUP((VLOOKUP(B1518,Sheet1!U:AA,4,FALSE)-2)*(0.042*(D1518-1)+0.2)+0.4,0)</f>
        <v>53</v>
      </c>
      <c r="G1518" s="62">
        <f>ROUNDUP((VLOOKUP(B1518,Sheet1!U:AA,5,FALSE)-2)*(0.042*(D1518-1)+0.2)+0.4,0)</f>
        <v>23</v>
      </c>
      <c r="H1518" s="62">
        <f>ROUNDUP((VLOOKUP(B1518,Sheet1!U:AA,6,FALSE)-2)*(0.042*(D1518-1)+0.2)+0.4,0)</f>
        <v>34</v>
      </c>
      <c r="I1518" s="62">
        <f>ROUNDUP((VLOOKUP(B1518,Sheet1!U:AA,7,FALSE)-2)*(0.042*(D1518-1)+0.2)+0.4,0)</f>
        <v>11</v>
      </c>
      <c r="J1518" s="62">
        <f>E1518*8+F1518*2+G1518*3+H1518*3+I1518*1+VLOOKUP(B1518,Sheet1!AU:AZ,2,FALSE)</f>
        <v>644</v>
      </c>
      <c r="K1518" s="62">
        <f>E1518*1+F1518*2+G1518*2+H1518*2+I1518*10+VLOOKUP(B1518,Sheet1!AU:AZ,3,FALSE)</f>
        <v>392</v>
      </c>
      <c r="L1518" s="62">
        <f>E1518*0.1+F1518*2+G1518*0.2+H1518*0.26+I1518*0.1+VLOOKUP(B1518,Sheet1!AU:AZ,4,FALSE)</f>
        <v>144.74</v>
      </c>
      <c r="M1518" s="62">
        <f>E1518*0.1+F1518*0.2+G1518*2+H1518*0.2+I1518*0.1+VLOOKUP(B1518,Sheet1!AU:AZ,5,FALSE)</f>
        <v>88.7</v>
      </c>
      <c r="N1518" s="62">
        <f>E1518*0.1+F1518*0.2+G1518*0.2+H1518*2+I1518*0.1+VLOOKUP(B1518,Sheet1!AU:AZ,6,FALSE)</f>
        <v>108.5</v>
      </c>
      <c r="O1518" s="62">
        <f t="shared" si="442"/>
        <v>-7.9</v>
      </c>
      <c r="P1518" s="62">
        <f t="shared" si="443"/>
        <v>31.7</v>
      </c>
      <c r="R1518" s="9">
        <f t="shared" si="437"/>
        <v>29</v>
      </c>
      <c r="S1518" s="9">
        <f t="shared" si="426"/>
        <v>185.04</v>
      </c>
      <c r="T1518" s="9">
        <f t="shared" si="427"/>
        <v>38.8</v>
      </c>
      <c r="U1518" s="66">
        <f t="shared" si="438"/>
        <v>228</v>
      </c>
      <c r="V1518" s="9">
        <f t="shared" si="439"/>
        <v>273.6</v>
      </c>
      <c r="W1518" s="67">
        <f t="shared" si="440"/>
        <v>241</v>
      </c>
      <c r="Y1518" s="69">
        <f>VLOOKUP(D1518,Sheet2!P:Q,2,FALSE)</f>
        <v>38</v>
      </c>
      <c r="AB1518" s="4" t="str">
        <f>IF('表格编辑 '!D1785="monster","普通","BOSS")</f>
        <v>BOSS</v>
      </c>
      <c r="AD1518" s="50">
        <f>VLOOKUP(D1518,映射!AK:AL,2,FALSE)</f>
        <v>3</v>
      </c>
      <c r="AE1518" s="50" t="s">
        <v>40</v>
      </c>
      <c r="AF1518" s="4">
        <f>VLOOKUP(AE1518,映射!AN:AO,2,FALSE)</f>
        <v>3</v>
      </c>
      <c r="AG1518" s="50">
        <v>3</v>
      </c>
      <c r="AH1518" s="70">
        <v>1</v>
      </c>
      <c r="AI1518" s="16">
        <f t="shared" si="428"/>
        <v>31217</v>
      </c>
      <c r="AJ1518" s="16">
        <f t="shared" si="429"/>
        <v>63</v>
      </c>
      <c r="AK1518" s="16">
        <f t="shared" si="430"/>
        <v>29</v>
      </c>
      <c r="AL1518" s="16" t="str">
        <f t="shared" si="431"/>
        <v>白恶魔吉拉斯</v>
      </c>
      <c r="AM1518" s="16">
        <f t="shared" si="432"/>
        <v>6156</v>
      </c>
      <c r="AN1518" s="16">
        <f t="shared" si="433"/>
        <v>1932</v>
      </c>
      <c r="AO1518" s="16">
        <f t="shared" si="441"/>
        <v>4224</v>
      </c>
      <c r="AP1518" s="16">
        <f t="shared" si="434"/>
        <v>4868</v>
      </c>
      <c r="AQ1518" s="16">
        <f t="shared" si="435"/>
        <v>1176</v>
      </c>
      <c r="AR1518" s="16">
        <f t="shared" si="436"/>
        <v>218</v>
      </c>
      <c r="AS1518" s="16"/>
      <c r="AT1518" s="16">
        <v>53.9</v>
      </c>
      <c r="AU1518" s="16">
        <v>70.1</v>
      </c>
      <c r="AV1518" s="16">
        <v>30</v>
      </c>
      <c r="AW1518" s="16"/>
    </row>
    <row r="1519" spans="1:49">
      <c r="A1519" s="62">
        <f>'表格编辑 '!A1786</f>
        <v>31218</v>
      </c>
      <c r="B1519" s="62">
        <f>'表格编辑 '!B1786</f>
        <v>66</v>
      </c>
      <c r="C1519" s="62" t="str">
        <f>VLOOKUP(B1519,映射!A:B,2,FALSE)</f>
        <v>恶狼希斯</v>
      </c>
      <c r="D1519" s="62">
        <f>'表格编辑 '!E1786</f>
        <v>29</v>
      </c>
      <c r="E1519" s="62">
        <f>ROUNDUP((VLOOKUP(B1519,Sheet1!U:AA,3,FALSE)-2)*(0.042*(D1519-1)+0.2)+0.4,0)</f>
        <v>30</v>
      </c>
      <c r="F1519" s="62">
        <f>ROUNDUP((VLOOKUP(B1519,Sheet1!U:AA,4,FALSE)-2)*(0.042*(D1519-1)+0.2)+0.4,0)</f>
        <v>53</v>
      </c>
      <c r="G1519" s="62">
        <f>ROUNDUP((VLOOKUP(B1519,Sheet1!U:AA,5,FALSE)-2)*(0.042*(D1519-1)+0.2)+0.4,0)</f>
        <v>16</v>
      </c>
      <c r="H1519" s="62">
        <f>ROUNDUP((VLOOKUP(B1519,Sheet1!U:AA,6,FALSE)-2)*(0.042*(D1519-1)+0.2)+0.4,0)</f>
        <v>27</v>
      </c>
      <c r="I1519" s="62">
        <f>ROUNDUP((VLOOKUP(B1519,Sheet1!U:AA,7,FALSE)-2)*(0.042*(D1519-1)+0.2)+0.4,0)</f>
        <v>23</v>
      </c>
      <c r="J1519" s="62">
        <f>E1519*8+F1519*2+G1519*3+H1519*3+I1519*1+VLOOKUP(B1519,Sheet1!AU:AZ,2,FALSE)</f>
        <v>518</v>
      </c>
      <c r="K1519" s="62">
        <f>E1519*1+F1519*2+G1519*2+H1519*2+I1519*10+VLOOKUP(B1519,Sheet1!AU:AZ,3,FALSE)</f>
        <v>472</v>
      </c>
      <c r="L1519" s="62">
        <f>E1519*0.1+F1519*2+G1519*0.2+H1519*0.26+I1519*0.1+VLOOKUP(B1519,Sheet1!AU:AZ,4,FALSE)</f>
        <v>141.52</v>
      </c>
      <c r="M1519" s="62">
        <f>E1519*0.1+F1519*0.2+G1519*2+H1519*0.2+I1519*0.1+VLOOKUP(B1519,Sheet1!AU:AZ,5,FALSE)</f>
        <v>73.3</v>
      </c>
      <c r="N1519" s="62">
        <f>E1519*0.1+F1519*0.2+G1519*0.2+H1519*2+I1519*0.1+VLOOKUP(B1519,Sheet1!AU:AZ,6,FALSE)</f>
        <v>93.1</v>
      </c>
      <c r="O1519" s="62">
        <f t="shared" si="442"/>
        <v>4.6</v>
      </c>
      <c r="P1519" s="62">
        <f t="shared" si="443"/>
        <v>20.2</v>
      </c>
      <c r="R1519" s="9">
        <f t="shared" si="437"/>
        <v>29</v>
      </c>
      <c r="S1519" s="9">
        <f t="shared" si="426"/>
        <v>185.04</v>
      </c>
      <c r="T1519" s="9">
        <f t="shared" si="427"/>
        <v>38.8</v>
      </c>
      <c r="U1519" s="66">
        <f t="shared" si="438"/>
        <v>254</v>
      </c>
      <c r="V1519" s="9">
        <f t="shared" si="439"/>
        <v>304.8</v>
      </c>
      <c r="W1519" s="67">
        <f t="shared" si="440"/>
        <v>233</v>
      </c>
      <c r="Y1519" s="69">
        <f>VLOOKUP(D1519,Sheet2!P:Q,2,FALSE)</f>
        <v>38</v>
      </c>
      <c r="AB1519" s="4" t="str">
        <f>IF('表格编辑 '!D1786="monster","普通","BOSS")</f>
        <v>BOSS</v>
      </c>
      <c r="AD1519" s="50">
        <f>VLOOKUP(D1519,映射!AK:AL,2,FALSE)</f>
        <v>3</v>
      </c>
      <c r="AE1519" s="50" t="s">
        <v>40</v>
      </c>
      <c r="AF1519" s="4">
        <f>VLOOKUP(AE1519,映射!AN:AO,2,FALSE)</f>
        <v>3</v>
      </c>
      <c r="AG1519" s="50">
        <v>3</v>
      </c>
      <c r="AH1519" s="70">
        <v>1</v>
      </c>
      <c r="AI1519" s="16">
        <f t="shared" si="428"/>
        <v>31218</v>
      </c>
      <c r="AJ1519" s="16">
        <f t="shared" si="429"/>
        <v>66</v>
      </c>
      <c r="AK1519" s="16">
        <f t="shared" si="430"/>
        <v>29</v>
      </c>
      <c r="AL1519" s="16" t="str">
        <f t="shared" si="431"/>
        <v>恶狼希斯</v>
      </c>
      <c r="AM1519" s="16">
        <f t="shared" si="432"/>
        <v>6858</v>
      </c>
      <c r="AN1519" s="16">
        <f t="shared" si="433"/>
        <v>1554</v>
      </c>
      <c r="AO1519" s="16">
        <f t="shared" si="441"/>
        <v>5304</v>
      </c>
      <c r="AP1519" s="16">
        <f t="shared" si="434"/>
        <v>5822</v>
      </c>
      <c r="AQ1519" s="16">
        <f t="shared" si="435"/>
        <v>1416</v>
      </c>
      <c r="AR1519" s="16">
        <f t="shared" si="436"/>
        <v>213</v>
      </c>
      <c r="AS1519" s="16"/>
      <c r="AT1519" s="16">
        <v>52.9</v>
      </c>
      <c r="AU1519" s="16">
        <v>51.1</v>
      </c>
      <c r="AV1519" s="16">
        <v>30</v>
      </c>
      <c r="AW1519" s="16"/>
    </row>
    <row r="1520" spans="1:49">
      <c r="A1520" s="62">
        <f>'表格编辑 '!A1787</f>
        <v>31219</v>
      </c>
      <c r="B1520" s="62">
        <f>'表格编辑 '!B1787</f>
        <v>35</v>
      </c>
      <c r="C1520" s="62" t="str">
        <f>VLOOKUP(B1520,映射!A:B,2,FALSE)</f>
        <v>海巨龙布鲁特韦姆</v>
      </c>
      <c r="D1520" s="62">
        <f>'表格编辑 '!E1787</f>
        <v>29</v>
      </c>
      <c r="E1520" s="62">
        <f>ROUNDUP((VLOOKUP(B1520,Sheet1!U:AA,3,FALSE)-2)*(0.042*(D1520-1)+0.2)+0.4,0)</f>
        <v>23</v>
      </c>
      <c r="F1520" s="62">
        <f>ROUNDUP((VLOOKUP(B1520,Sheet1!U:AA,4,FALSE)-2)*(0.042*(D1520-1)+0.2)+0.4,0)</f>
        <v>23</v>
      </c>
      <c r="G1520" s="62">
        <f>ROUNDUP((VLOOKUP(B1520,Sheet1!U:AA,5,FALSE)-2)*(0.042*(D1520-1)+0.2)+0.4,0)</f>
        <v>42</v>
      </c>
      <c r="H1520" s="62">
        <f>ROUNDUP((VLOOKUP(B1520,Sheet1!U:AA,6,FALSE)-2)*(0.042*(D1520-1)+0.2)+0.4,0)</f>
        <v>22</v>
      </c>
      <c r="I1520" s="62">
        <f>ROUNDUP((VLOOKUP(B1520,Sheet1!U:AA,7,FALSE)-2)*(0.042*(D1520-1)+0.2)+0.4,0)</f>
        <v>46</v>
      </c>
      <c r="J1520" s="62">
        <f>E1520*8+F1520*2+G1520*3+H1520*3+I1520*1+VLOOKUP(B1520,Sheet1!AU:AZ,2,FALSE)</f>
        <v>488</v>
      </c>
      <c r="K1520" s="62">
        <f>E1520*1+F1520*2+G1520*2+H1520*2+I1520*10+VLOOKUP(B1520,Sheet1!AU:AZ,3,FALSE)</f>
        <v>677</v>
      </c>
      <c r="L1520" s="62">
        <f>E1520*0.1+F1520*2+G1520*0.2+H1520*0.26+I1520*0.1+VLOOKUP(B1520,Sheet1!AU:AZ,4,FALSE)</f>
        <v>87.02</v>
      </c>
      <c r="M1520" s="62">
        <f>E1520*0.1+F1520*0.2+G1520*2+H1520*0.2+I1520*0.1+VLOOKUP(B1520,Sheet1!AU:AZ,5,FALSE)</f>
        <v>119.9</v>
      </c>
      <c r="N1520" s="62">
        <f>E1520*0.1+F1520*0.2+G1520*0.2+H1520*2+I1520*0.1+VLOOKUP(B1520,Sheet1!AU:AZ,6,FALSE)</f>
        <v>83.9</v>
      </c>
      <c r="O1520" s="62">
        <f t="shared" si="442"/>
        <v>33.8</v>
      </c>
      <c r="P1520" s="62">
        <f t="shared" si="443"/>
        <v>11.7</v>
      </c>
      <c r="R1520" s="9">
        <f t="shared" si="437"/>
        <v>29</v>
      </c>
      <c r="S1520" s="9">
        <f t="shared" si="426"/>
        <v>185.04</v>
      </c>
      <c r="T1520" s="9">
        <f t="shared" si="427"/>
        <v>38.8</v>
      </c>
      <c r="U1520" s="66">
        <f t="shared" si="438"/>
        <v>189</v>
      </c>
      <c r="V1520" s="9">
        <f t="shared" si="439"/>
        <v>226.8</v>
      </c>
      <c r="W1520" s="67">
        <f t="shared" si="440"/>
        <v>112</v>
      </c>
      <c r="Y1520" s="69">
        <f>VLOOKUP(D1520,Sheet2!P:Q,2,FALSE)</f>
        <v>38</v>
      </c>
      <c r="AB1520" s="4" t="str">
        <f>IF('表格编辑 '!D1787="monster","普通","BOSS")</f>
        <v>BOSS</v>
      </c>
      <c r="AD1520" s="50">
        <f>VLOOKUP(D1520,映射!AK:AL,2,FALSE)</f>
        <v>3</v>
      </c>
      <c r="AE1520" s="50" t="s">
        <v>40</v>
      </c>
      <c r="AF1520" s="4">
        <f>VLOOKUP(AE1520,映射!AN:AO,2,FALSE)</f>
        <v>3</v>
      </c>
      <c r="AG1520" s="50">
        <v>3</v>
      </c>
      <c r="AH1520" s="70">
        <v>1</v>
      </c>
      <c r="AI1520" s="16">
        <f t="shared" si="428"/>
        <v>31219</v>
      </c>
      <c r="AJ1520" s="16">
        <f t="shared" si="429"/>
        <v>35</v>
      </c>
      <c r="AK1520" s="16">
        <f t="shared" si="430"/>
        <v>29</v>
      </c>
      <c r="AL1520" s="16" t="str">
        <f t="shared" si="431"/>
        <v>海巨龙布鲁特韦姆</v>
      </c>
      <c r="AM1520" s="16">
        <f t="shared" si="432"/>
        <v>5103</v>
      </c>
      <c r="AN1520" s="16">
        <f t="shared" si="433"/>
        <v>1464</v>
      </c>
      <c r="AO1520" s="16">
        <f t="shared" si="441"/>
        <v>3639</v>
      </c>
      <c r="AP1520" s="16">
        <f t="shared" si="434"/>
        <v>4127</v>
      </c>
      <c r="AQ1520" s="16">
        <f t="shared" si="435"/>
        <v>2031</v>
      </c>
      <c r="AR1520" s="16">
        <f t="shared" si="436"/>
        <v>131</v>
      </c>
      <c r="AS1520" s="16"/>
      <c r="AT1520" s="16">
        <v>52.9</v>
      </c>
      <c r="AU1520" s="16">
        <v>51.1</v>
      </c>
      <c r="AV1520" s="16">
        <v>30</v>
      </c>
      <c r="AW1520" s="16"/>
    </row>
    <row r="1521" spans="1:49">
      <c r="A1521" s="62">
        <f>'表格编辑 '!A1788</f>
        <v>31220</v>
      </c>
      <c r="B1521" s="62">
        <f>'表格编辑 '!B1788</f>
        <v>50</v>
      </c>
      <c r="C1521" s="62" t="str">
        <f>VLOOKUP(B1521,映射!A:B,2,FALSE)</f>
        <v>巨人巴罗斯</v>
      </c>
      <c r="D1521" s="62">
        <f>'表格编辑 '!E1788</f>
        <v>29</v>
      </c>
      <c r="E1521" s="62">
        <f>ROUNDUP((VLOOKUP(B1521,Sheet1!U:AA,3,FALSE)-2)*(0.042*(D1521-1)+0.2)+0.4,0)</f>
        <v>50</v>
      </c>
      <c r="F1521" s="62">
        <f>ROUNDUP((VLOOKUP(B1521,Sheet1!U:AA,4,FALSE)-2)*(0.042*(D1521-1)+0.2)+0.4,0)</f>
        <v>46</v>
      </c>
      <c r="G1521" s="62">
        <f>ROUNDUP((VLOOKUP(B1521,Sheet1!U:AA,5,FALSE)-2)*(0.042*(D1521-1)+0.2)+0.4,0)</f>
        <v>31</v>
      </c>
      <c r="H1521" s="62">
        <f>ROUNDUP((VLOOKUP(B1521,Sheet1!U:AA,6,FALSE)-2)*(0.042*(D1521-1)+0.2)+0.4,0)</f>
        <v>11</v>
      </c>
      <c r="I1521" s="62">
        <f>ROUNDUP((VLOOKUP(B1521,Sheet1!U:AA,7,FALSE)-2)*(0.042*(D1521-1)+0.2)+0.4,0)</f>
        <v>17</v>
      </c>
      <c r="J1521" s="62">
        <f>E1521*8+F1521*2+G1521*3+H1521*3+I1521*1+VLOOKUP(B1521,Sheet1!AU:AZ,2,FALSE)</f>
        <v>655</v>
      </c>
      <c r="K1521" s="62">
        <f>E1521*1+F1521*2+G1521*2+H1521*2+I1521*10+VLOOKUP(B1521,Sheet1!AU:AZ,3,FALSE)</f>
        <v>416</v>
      </c>
      <c r="L1521" s="62">
        <f>E1521*0.1+F1521*2+G1521*0.2+H1521*0.26+I1521*0.1+VLOOKUP(B1521,Sheet1!AU:AZ,4,FALSE)</f>
        <v>127.76</v>
      </c>
      <c r="M1521" s="62">
        <f>E1521*0.1+F1521*0.2+G1521*2+H1521*0.2+I1521*0.1+VLOOKUP(B1521,Sheet1!AU:AZ,5,FALSE)</f>
        <v>100.1</v>
      </c>
      <c r="N1521" s="62">
        <f>E1521*0.1+F1521*0.2+G1521*0.2+H1521*2+I1521*0.1+VLOOKUP(B1521,Sheet1!AU:AZ,6,FALSE)</f>
        <v>64.1</v>
      </c>
      <c r="O1521" s="62">
        <f t="shared" si="442"/>
        <v>-0.9</v>
      </c>
      <c r="P1521" s="62">
        <f t="shared" si="443"/>
        <v>32.8</v>
      </c>
      <c r="R1521" s="9">
        <f t="shared" si="437"/>
        <v>29</v>
      </c>
      <c r="S1521" s="9">
        <f t="shared" si="426"/>
        <v>185.04</v>
      </c>
      <c r="T1521" s="9">
        <f t="shared" si="427"/>
        <v>38.8</v>
      </c>
      <c r="U1521" s="66">
        <f t="shared" si="438"/>
        <v>212</v>
      </c>
      <c r="V1521" s="9">
        <f t="shared" si="439"/>
        <v>254.4</v>
      </c>
      <c r="W1521" s="67">
        <f t="shared" si="440"/>
        <v>201</v>
      </c>
      <c r="Y1521" s="69">
        <f>VLOOKUP(D1521,Sheet2!P:Q,2,FALSE)</f>
        <v>38</v>
      </c>
      <c r="AB1521" s="4" t="str">
        <f>IF('表格编辑 '!D1788="monster","普通","BOSS")</f>
        <v>BOSS</v>
      </c>
      <c r="AD1521" s="50">
        <f>VLOOKUP(D1521,映射!AK:AL,2,FALSE)</f>
        <v>3</v>
      </c>
      <c r="AE1521" s="50" t="s">
        <v>40</v>
      </c>
      <c r="AF1521" s="4">
        <f>VLOOKUP(AE1521,映射!AN:AO,2,FALSE)</f>
        <v>3</v>
      </c>
      <c r="AG1521" s="50">
        <v>3</v>
      </c>
      <c r="AH1521" s="70">
        <v>1</v>
      </c>
      <c r="AI1521" s="16">
        <f t="shared" si="428"/>
        <v>31220</v>
      </c>
      <c r="AJ1521" s="16">
        <f t="shared" si="429"/>
        <v>50</v>
      </c>
      <c r="AK1521" s="16">
        <f t="shared" si="430"/>
        <v>29</v>
      </c>
      <c r="AL1521" s="16" t="str">
        <f t="shared" si="431"/>
        <v>巨人巴罗斯</v>
      </c>
      <c r="AM1521" s="16">
        <f t="shared" si="432"/>
        <v>5724</v>
      </c>
      <c r="AN1521" s="16">
        <f t="shared" si="433"/>
        <v>1965</v>
      </c>
      <c r="AO1521" s="16">
        <f t="shared" si="441"/>
        <v>3759</v>
      </c>
      <c r="AP1521" s="16">
        <f t="shared" si="434"/>
        <v>4414</v>
      </c>
      <c r="AQ1521" s="16">
        <f t="shared" si="435"/>
        <v>1248</v>
      </c>
      <c r="AR1521" s="16">
        <f t="shared" si="436"/>
        <v>192</v>
      </c>
      <c r="AS1521" s="16"/>
      <c r="AT1521" s="16">
        <v>52.9</v>
      </c>
      <c r="AU1521" s="16">
        <v>51.1</v>
      </c>
      <c r="AV1521" s="16">
        <v>30</v>
      </c>
      <c r="AW1521" s="16"/>
    </row>
    <row r="1522" spans="1:49">
      <c r="A1522" s="62">
        <f>'表格编辑 '!A1789</f>
        <v>31221</v>
      </c>
      <c r="B1522" s="62">
        <f>'表格编辑 '!B1789</f>
        <v>32</v>
      </c>
      <c r="C1522" s="62" t="str">
        <f>VLOOKUP(B1522,映射!A:B,2,FALSE)</f>
        <v>食人魔首领克洛</v>
      </c>
      <c r="D1522" s="62">
        <f>'表格编辑 '!E1789</f>
        <v>29</v>
      </c>
      <c r="E1522" s="62">
        <f>ROUNDUP((VLOOKUP(B1522,Sheet1!U:AA,3,FALSE)-2)*(0.042*(D1522-1)+0.2)+0.4,0)</f>
        <v>42</v>
      </c>
      <c r="F1522" s="62">
        <f>ROUNDUP((VLOOKUP(B1522,Sheet1!U:AA,4,FALSE)-2)*(0.042*(D1522-1)+0.2)+0.4,0)</f>
        <v>46</v>
      </c>
      <c r="G1522" s="62">
        <f>ROUNDUP((VLOOKUP(B1522,Sheet1!U:AA,5,FALSE)-2)*(0.042*(D1522-1)+0.2)+0.4,0)</f>
        <v>23</v>
      </c>
      <c r="H1522" s="62">
        <f>ROUNDUP((VLOOKUP(B1522,Sheet1!U:AA,6,FALSE)-2)*(0.042*(D1522-1)+0.2)+0.4,0)</f>
        <v>22</v>
      </c>
      <c r="I1522" s="62">
        <f>ROUNDUP((VLOOKUP(B1522,Sheet1!U:AA,7,FALSE)-2)*(0.042*(D1522-1)+0.2)+0.4,0)</f>
        <v>23</v>
      </c>
      <c r="J1522" s="62">
        <f>E1522*8+F1522*2+G1522*3+H1522*3+I1522*1+VLOOKUP(B1522,Sheet1!AU:AZ,2,FALSE)</f>
        <v>606</v>
      </c>
      <c r="K1522" s="62">
        <f>E1522*1+F1522*2+G1522*2+H1522*2+I1522*10+VLOOKUP(B1522,Sheet1!AU:AZ,3,FALSE)</f>
        <v>474</v>
      </c>
      <c r="L1522" s="62">
        <f>E1522*0.1+F1522*2+G1522*0.2+H1522*0.26+I1522*0.1+VLOOKUP(B1522,Sheet1!AU:AZ,4,FALSE)</f>
        <v>128.82</v>
      </c>
      <c r="M1522" s="62">
        <f>E1522*0.1+F1522*0.2+G1522*2+H1522*0.2+I1522*0.1+VLOOKUP(B1522,Sheet1!AU:AZ,5,FALSE)</f>
        <v>86.1</v>
      </c>
      <c r="N1522" s="62">
        <f>E1522*0.1+F1522*0.2+G1522*0.2+H1522*2+I1522*0.1+VLOOKUP(B1522,Sheet1!AU:AZ,6,FALSE)</f>
        <v>84.3</v>
      </c>
      <c r="O1522" s="62">
        <f t="shared" si="442"/>
        <v>3.6</v>
      </c>
      <c r="P1522" s="62">
        <f t="shared" si="443"/>
        <v>28.8</v>
      </c>
      <c r="R1522" s="9">
        <f t="shared" si="437"/>
        <v>29</v>
      </c>
      <c r="S1522" s="9">
        <f t="shared" si="426"/>
        <v>185.04</v>
      </c>
      <c r="T1522" s="9">
        <f t="shared" si="427"/>
        <v>38.8</v>
      </c>
      <c r="U1522" s="66">
        <f t="shared" si="438"/>
        <v>232</v>
      </c>
      <c r="V1522" s="9">
        <f t="shared" si="439"/>
        <v>278.4</v>
      </c>
      <c r="W1522" s="67">
        <f t="shared" si="440"/>
        <v>204</v>
      </c>
      <c r="Y1522" s="69">
        <f>VLOOKUP(D1522,Sheet2!P:Q,2,FALSE)</f>
        <v>38</v>
      </c>
      <c r="AB1522" s="4" t="str">
        <f>IF('表格编辑 '!D1789="monster","普通","BOSS")</f>
        <v>BOSS</v>
      </c>
      <c r="AD1522" s="50">
        <f>VLOOKUP(D1522,映射!AK:AL,2,FALSE)</f>
        <v>3</v>
      </c>
      <c r="AE1522" s="50" t="s">
        <v>40</v>
      </c>
      <c r="AF1522" s="4">
        <f>VLOOKUP(AE1522,映射!AN:AO,2,FALSE)</f>
        <v>3</v>
      </c>
      <c r="AG1522" s="50">
        <v>3</v>
      </c>
      <c r="AH1522" s="70">
        <v>1</v>
      </c>
      <c r="AI1522" s="16">
        <f t="shared" si="428"/>
        <v>31221</v>
      </c>
      <c r="AJ1522" s="16">
        <f t="shared" si="429"/>
        <v>32</v>
      </c>
      <c r="AK1522" s="16">
        <f t="shared" si="430"/>
        <v>29</v>
      </c>
      <c r="AL1522" s="16" t="str">
        <f t="shared" si="431"/>
        <v>食人魔首领克洛</v>
      </c>
      <c r="AM1522" s="16">
        <f t="shared" si="432"/>
        <v>6264</v>
      </c>
      <c r="AN1522" s="16">
        <f t="shared" si="433"/>
        <v>1818</v>
      </c>
      <c r="AO1522" s="16">
        <f t="shared" si="441"/>
        <v>4446</v>
      </c>
      <c r="AP1522" s="16">
        <f t="shared" si="434"/>
        <v>5052</v>
      </c>
      <c r="AQ1522" s="16">
        <f t="shared" si="435"/>
        <v>1422</v>
      </c>
      <c r="AR1522" s="16">
        <f t="shared" si="436"/>
        <v>194</v>
      </c>
      <c r="AS1522" s="16"/>
      <c r="AT1522" s="16">
        <v>52.9</v>
      </c>
      <c r="AU1522" s="16">
        <v>51.1</v>
      </c>
      <c r="AV1522" s="16">
        <v>30</v>
      </c>
      <c r="AW1522" s="16"/>
    </row>
    <row r="1523" spans="1:49">
      <c r="A1523" s="62">
        <f>'表格编辑 '!A1790</f>
        <v>31222</v>
      </c>
      <c r="B1523" s="62">
        <f>'表格编辑 '!B1790</f>
        <v>63</v>
      </c>
      <c r="C1523" s="62" t="str">
        <f>VLOOKUP(B1523,映射!A:B,2,FALSE)</f>
        <v>白恶魔吉拉斯</v>
      </c>
      <c r="D1523" s="62">
        <f>'表格编辑 '!E1790</f>
        <v>34</v>
      </c>
      <c r="E1523" s="62">
        <f>ROUNDUP((VLOOKUP(B1523,Sheet1!U:AA,3,FALSE)-2)*(0.042*(D1523-1)+0.2)+0.4,0)</f>
        <v>48</v>
      </c>
      <c r="F1523" s="62">
        <f>ROUNDUP((VLOOKUP(B1523,Sheet1!U:AA,4,FALSE)-2)*(0.042*(D1523-1)+0.2)+0.4,0)</f>
        <v>61</v>
      </c>
      <c r="G1523" s="62">
        <f>ROUNDUP((VLOOKUP(B1523,Sheet1!U:AA,5,FALSE)-2)*(0.042*(D1523-1)+0.2)+0.4,0)</f>
        <v>26</v>
      </c>
      <c r="H1523" s="62">
        <f>ROUNDUP((VLOOKUP(B1523,Sheet1!U:AA,6,FALSE)-2)*(0.042*(D1523-1)+0.2)+0.4,0)</f>
        <v>39</v>
      </c>
      <c r="I1523" s="62">
        <f>ROUNDUP((VLOOKUP(B1523,Sheet1!U:AA,7,FALSE)-2)*(0.042*(D1523-1)+0.2)+0.4,0)</f>
        <v>12</v>
      </c>
      <c r="J1523" s="62">
        <f>E1523*8+F1523*2+G1523*3+H1523*3+I1523*1+VLOOKUP(B1523,Sheet1!AU:AZ,2,FALSE)</f>
        <v>733</v>
      </c>
      <c r="K1523" s="62">
        <f>E1523*1+F1523*2+G1523*2+H1523*2+I1523*10+VLOOKUP(B1523,Sheet1!AU:AZ,3,FALSE)</f>
        <v>440</v>
      </c>
      <c r="L1523" s="62">
        <f>E1523*0.1+F1523*2+G1523*0.2+H1523*0.26+I1523*0.1+VLOOKUP(B1523,Sheet1!AU:AZ,4,FALSE)</f>
        <v>163.34</v>
      </c>
      <c r="M1523" s="62">
        <f>E1523*0.1+F1523*0.2+G1523*2+H1523*0.2+I1523*0.1+VLOOKUP(B1523,Sheet1!AU:AZ,5,FALSE)</f>
        <v>98</v>
      </c>
      <c r="N1523" s="62">
        <f>E1523*0.1+F1523*0.2+G1523*0.2+H1523*2+I1523*0.1+VLOOKUP(B1523,Sheet1!AU:AZ,6,FALSE)</f>
        <v>121.4</v>
      </c>
      <c r="O1523" s="62">
        <f t="shared" si="442"/>
        <v>-9.6</v>
      </c>
      <c r="P1523" s="62">
        <f t="shared" si="443"/>
        <v>36.3</v>
      </c>
      <c r="R1523" s="9">
        <f t="shared" si="437"/>
        <v>34</v>
      </c>
      <c r="S1523" s="9">
        <f t="shared" si="426"/>
        <v>229.64</v>
      </c>
      <c r="T1523" s="9">
        <f t="shared" si="427"/>
        <v>42.8</v>
      </c>
      <c r="U1523" s="66">
        <f t="shared" si="438"/>
        <v>302</v>
      </c>
      <c r="V1523" s="9">
        <f t="shared" si="439"/>
        <v>362.4</v>
      </c>
      <c r="W1523" s="67">
        <f t="shared" si="440"/>
        <v>275</v>
      </c>
      <c r="Y1523" s="69">
        <f>VLOOKUP(D1523,Sheet2!P:Q,2,FALSE)</f>
        <v>60</v>
      </c>
      <c r="AB1523" s="4" t="str">
        <f>IF('表格编辑 '!D1790="monster","普通","BOSS")</f>
        <v>BOSS</v>
      </c>
      <c r="AD1523" s="50">
        <f>VLOOKUP(D1523,映射!AK:AL,2,FALSE)</f>
        <v>4</v>
      </c>
      <c r="AE1523" s="50" t="s">
        <v>40</v>
      </c>
      <c r="AF1523" s="4">
        <f>VLOOKUP(AE1523,映射!AN:AO,2,FALSE)</f>
        <v>3</v>
      </c>
      <c r="AG1523" s="50">
        <v>3</v>
      </c>
      <c r="AH1523" s="70">
        <v>1</v>
      </c>
      <c r="AI1523" s="16">
        <f t="shared" si="428"/>
        <v>31222</v>
      </c>
      <c r="AJ1523" s="16">
        <f t="shared" si="429"/>
        <v>63</v>
      </c>
      <c r="AK1523" s="16">
        <f t="shared" si="430"/>
        <v>34</v>
      </c>
      <c r="AL1523" s="16" t="str">
        <f t="shared" si="431"/>
        <v>白恶魔吉拉斯</v>
      </c>
      <c r="AM1523" s="16">
        <f t="shared" si="432"/>
        <v>10872</v>
      </c>
      <c r="AN1523" s="16">
        <f t="shared" si="433"/>
        <v>2199</v>
      </c>
      <c r="AO1523" s="16">
        <f t="shared" si="441"/>
        <v>8673</v>
      </c>
      <c r="AP1523" s="16">
        <f t="shared" si="434"/>
        <v>9406</v>
      </c>
      <c r="AQ1523" s="16">
        <f t="shared" si="435"/>
        <v>1320</v>
      </c>
      <c r="AR1523" s="16">
        <f t="shared" si="436"/>
        <v>246</v>
      </c>
      <c r="AS1523" s="16"/>
      <c r="AT1523" s="16">
        <v>65.4</v>
      </c>
      <c r="AU1523" s="16">
        <v>83.4</v>
      </c>
      <c r="AV1523" s="16">
        <v>30</v>
      </c>
      <c r="AW1523" s="16"/>
    </row>
    <row r="1524" spans="1:49">
      <c r="A1524" s="62">
        <f>'表格编辑 '!A1791</f>
        <v>31223</v>
      </c>
      <c r="B1524" s="62">
        <f>'表格编辑 '!B1791</f>
        <v>66</v>
      </c>
      <c r="C1524" s="62" t="str">
        <f>VLOOKUP(B1524,映射!A:B,2,FALSE)</f>
        <v>恶狼希斯</v>
      </c>
      <c r="D1524" s="62">
        <f>'表格编辑 '!E1791</f>
        <v>34</v>
      </c>
      <c r="E1524" s="62">
        <f>ROUNDUP((VLOOKUP(B1524,Sheet1!U:AA,3,FALSE)-2)*(0.042*(D1524-1)+0.2)+0.4,0)</f>
        <v>34</v>
      </c>
      <c r="F1524" s="62">
        <f>ROUNDUP((VLOOKUP(B1524,Sheet1!U:AA,4,FALSE)-2)*(0.042*(D1524-1)+0.2)+0.4,0)</f>
        <v>61</v>
      </c>
      <c r="G1524" s="62">
        <f>ROUNDUP((VLOOKUP(B1524,Sheet1!U:AA,5,FALSE)-2)*(0.042*(D1524-1)+0.2)+0.4,0)</f>
        <v>18</v>
      </c>
      <c r="H1524" s="62">
        <f>ROUNDUP((VLOOKUP(B1524,Sheet1!U:AA,6,FALSE)-2)*(0.042*(D1524-1)+0.2)+0.4,0)</f>
        <v>31</v>
      </c>
      <c r="I1524" s="62">
        <f>ROUNDUP((VLOOKUP(B1524,Sheet1!U:AA,7,FALSE)-2)*(0.042*(D1524-1)+0.2)+0.4,0)</f>
        <v>26</v>
      </c>
      <c r="J1524" s="62">
        <f>E1524*8+F1524*2+G1524*3+H1524*3+I1524*1+VLOOKUP(B1524,Sheet1!AU:AZ,2,FALSE)</f>
        <v>587</v>
      </c>
      <c r="K1524" s="62">
        <f>E1524*1+F1524*2+G1524*2+H1524*2+I1524*10+VLOOKUP(B1524,Sheet1!AU:AZ,3,FALSE)</f>
        <v>534</v>
      </c>
      <c r="L1524" s="62">
        <f>E1524*0.1+F1524*2+G1524*0.2+H1524*0.26+I1524*0.1+VLOOKUP(B1524,Sheet1!AU:AZ,4,FALSE)</f>
        <v>159.66</v>
      </c>
      <c r="M1524" s="62">
        <f>E1524*0.1+F1524*0.2+G1524*2+H1524*0.2+I1524*0.1+VLOOKUP(B1524,Sheet1!AU:AZ,5,FALSE)</f>
        <v>80.4</v>
      </c>
      <c r="N1524" s="62">
        <f>E1524*0.1+F1524*0.2+G1524*0.2+H1524*2+I1524*0.1+VLOOKUP(B1524,Sheet1!AU:AZ,6,FALSE)</f>
        <v>103.8</v>
      </c>
      <c r="O1524" s="62">
        <f t="shared" si="442"/>
        <v>5</v>
      </c>
      <c r="P1524" s="62">
        <f t="shared" si="443"/>
        <v>22.9</v>
      </c>
      <c r="R1524" s="9">
        <f t="shared" si="437"/>
        <v>34</v>
      </c>
      <c r="S1524" s="9">
        <f t="shared" si="426"/>
        <v>229.64</v>
      </c>
      <c r="T1524" s="9">
        <f t="shared" si="427"/>
        <v>42.8</v>
      </c>
      <c r="U1524" s="66">
        <f t="shared" si="438"/>
        <v>336</v>
      </c>
      <c r="V1524" s="9">
        <f t="shared" si="439"/>
        <v>403.2</v>
      </c>
      <c r="W1524" s="67">
        <f t="shared" si="440"/>
        <v>266</v>
      </c>
      <c r="Y1524" s="69">
        <f>VLOOKUP(D1524,Sheet2!P:Q,2,FALSE)</f>
        <v>60</v>
      </c>
      <c r="AB1524" s="4" t="str">
        <f>IF('表格编辑 '!D1791="monster","普通","BOSS")</f>
        <v>BOSS</v>
      </c>
      <c r="AD1524" s="50">
        <f>VLOOKUP(D1524,映射!AK:AL,2,FALSE)</f>
        <v>4</v>
      </c>
      <c r="AE1524" s="50" t="s">
        <v>40</v>
      </c>
      <c r="AF1524" s="4">
        <f>VLOOKUP(AE1524,映射!AN:AO,2,FALSE)</f>
        <v>3</v>
      </c>
      <c r="AG1524" s="50">
        <v>3</v>
      </c>
      <c r="AH1524" s="70">
        <v>1</v>
      </c>
      <c r="AI1524" s="16">
        <f t="shared" si="428"/>
        <v>31223</v>
      </c>
      <c r="AJ1524" s="16">
        <f t="shared" si="429"/>
        <v>66</v>
      </c>
      <c r="AK1524" s="16">
        <f t="shared" si="430"/>
        <v>34</v>
      </c>
      <c r="AL1524" s="16" t="str">
        <f t="shared" si="431"/>
        <v>恶狼希斯</v>
      </c>
      <c r="AM1524" s="16">
        <f t="shared" si="432"/>
        <v>12096</v>
      </c>
      <c r="AN1524" s="16">
        <f t="shared" si="433"/>
        <v>1761</v>
      </c>
      <c r="AO1524" s="16">
        <f t="shared" si="441"/>
        <v>10335</v>
      </c>
      <c r="AP1524" s="16">
        <f t="shared" si="434"/>
        <v>10922</v>
      </c>
      <c r="AQ1524" s="16">
        <f t="shared" si="435"/>
        <v>1602</v>
      </c>
      <c r="AR1524" s="16">
        <f t="shared" si="436"/>
        <v>240</v>
      </c>
      <c r="AS1524" s="16"/>
      <c r="AT1524" s="16">
        <v>64.2</v>
      </c>
      <c r="AU1524" s="16">
        <v>60.6</v>
      </c>
      <c r="AV1524" s="16">
        <v>30</v>
      </c>
      <c r="AW1524" s="16"/>
    </row>
    <row r="1525" spans="1:49">
      <c r="A1525" s="62">
        <f>'表格编辑 '!A1792</f>
        <v>31224</v>
      </c>
      <c r="B1525" s="62">
        <f>'表格编辑 '!B1792</f>
        <v>35</v>
      </c>
      <c r="C1525" s="62" t="str">
        <f>VLOOKUP(B1525,映射!A:B,2,FALSE)</f>
        <v>海巨龙布鲁特韦姆</v>
      </c>
      <c r="D1525" s="62">
        <f>'表格编辑 '!E1792</f>
        <v>34</v>
      </c>
      <c r="E1525" s="62">
        <f>ROUNDUP((VLOOKUP(B1525,Sheet1!U:AA,3,FALSE)-2)*(0.042*(D1525-1)+0.2)+0.4,0)</f>
        <v>26</v>
      </c>
      <c r="F1525" s="62">
        <f>ROUNDUP((VLOOKUP(B1525,Sheet1!U:AA,4,FALSE)-2)*(0.042*(D1525-1)+0.2)+0.4,0)</f>
        <v>26</v>
      </c>
      <c r="G1525" s="62">
        <f>ROUNDUP((VLOOKUP(B1525,Sheet1!U:AA,5,FALSE)-2)*(0.042*(D1525-1)+0.2)+0.4,0)</f>
        <v>48</v>
      </c>
      <c r="H1525" s="62">
        <f>ROUNDUP((VLOOKUP(B1525,Sheet1!U:AA,6,FALSE)-2)*(0.042*(D1525-1)+0.2)+0.4,0)</f>
        <v>25</v>
      </c>
      <c r="I1525" s="62">
        <f>ROUNDUP((VLOOKUP(B1525,Sheet1!U:AA,7,FALSE)-2)*(0.042*(D1525-1)+0.2)+0.4,0)</f>
        <v>53</v>
      </c>
      <c r="J1525" s="62">
        <f>E1525*8+F1525*2+G1525*3+H1525*3+I1525*1+VLOOKUP(B1525,Sheet1!AU:AZ,2,FALSE)</f>
        <v>552</v>
      </c>
      <c r="K1525" s="62">
        <f>E1525*1+F1525*2+G1525*2+H1525*2+I1525*10+VLOOKUP(B1525,Sheet1!AU:AZ,3,FALSE)</f>
        <v>774</v>
      </c>
      <c r="L1525" s="62">
        <f>E1525*0.1+F1525*2+G1525*0.2+H1525*0.26+I1525*0.1+VLOOKUP(B1525,Sheet1!AU:AZ,4,FALSE)</f>
        <v>96</v>
      </c>
      <c r="M1525" s="62">
        <f>E1525*0.1+F1525*0.2+G1525*2+H1525*0.2+I1525*0.1+VLOOKUP(B1525,Sheet1!AU:AZ,5,FALSE)</f>
        <v>134.1</v>
      </c>
      <c r="N1525" s="62">
        <f>E1525*0.1+F1525*0.2+G1525*0.2+H1525*2+I1525*0.1+VLOOKUP(B1525,Sheet1!AU:AZ,6,FALSE)</f>
        <v>92.7</v>
      </c>
      <c r="O1525" s="62">
        <f t="shared" si="442"/>
        <v>39.1</v>
      </c>
      <c r="P1525" s="62">
        <f t="shared" si="443"/>
        <v>13.1</v>
      </c>
      <c r="R1525" s="9">
        <f t="shared" si="437"/>
        <v>34</v>
      </c>
      <c r="S1525" s="9">
        <f t="shared" si="426"/>
        <v>229.64</v>
      </c>
      <c r="T1525" s="9">
        <f t="shared" si="427"/>
        <v>42.8</v>
      </c>
      <c r="U1525" s="66">
        <f t="shared" si="438"/>
        <v>250</v>
      </c>
      <c r="V1525" s="9">
        <f t="shared" si="439"/>
        <v>300</v>
      </c>
      <c r="W1525" s="67">
        <f t="shared" si="440"/>
        <v>124</v>
      </c>
      <c r="Y1525" s="69">
        <f>VLOOKUP(D1525,Sheet2!P:Q,2,FALSE)</f>
        <v>60</v>
      </c>
      <c r="AB1525" s="4" t="str">
        <f>IF('表格编辑 '!D1792="monster","普通","BOSS")</f>
        <v>BOSS</v>
      </c>
      <c r="AD1525" s="50">
        <f>VLOOKUP(D1525,映射!AK:AL,2,FALSE)</f>
        <v>4</v>
      </c>
      <c r="AE1525" s="50" t="s">
        <v>40</v>
      </c>
      <c r="AF1525" s="4">
        <f>VLOOKUP(AE1525,映射!AN:AO,2,FALSE)</f>
        <v>3</v>
      </c>
      <c r="AG1525" s="50">
        <v>3</v>
      </c>
      <c r="AH1525" s="70">
        <v>1</v>
      </c>
      <c r="AI1525" s="16">
        <f t="shared" si="428"/>
        <v>31224</v>
      </c>
      <c r="AJ1525" s="16">
        <f t="shared" si="429"/>
        <v>35</v>
      </c>
      <c r="AK1525" s="16">
        <f t="shared" si="430"/>
        <v>34</v>
      </c>
      <c r="AL1525" s="16" t="str">
        <f t="shared" si="431"/>
        <v>海巨龙布鲁特韦姆</v>
      </c>
      <c r="AM1525" s="16">
        <f t="shared" si="432"/>
        <v>9000</v>
      </c>
      <c r="AN1525" s="16">
        <f t="shared" si="433"/>
        <v>1656</v>
      </c>
      <c r="AO1525" s="16">
        <f t="shared" si="441"/>
        <v>7344</v>
      </c>
      <c r="AP1525" s="16">
        <f t="shared" si="434"/>
        <v>7896</v>
      </c>
      <c r="AQ1525" s="16">
        <f t="shared" si="435"/>
        <v>2322</v>
      </c>
      <c r="AR1525" s="16">
        <f t="shared" si="436"/>
        <v>144</v>
      </c>
      <c r="AS1525" s="16"/>
      <c r="AT1525" s="16">
        <v>64.2</v>
      </c>
      <c r="AU1525" s="16">
        <v>60.6</v>
      </c>
      <c r="AV1525" s="16">
        <v>30</v>
      </c>
      <c r="AW1525" s="16"/>
    </row>
    <row r="1526" spans="1:49">
      <c r="A1526" s="62">
        <f>'表格编辑 '!A1793</f>
        <v>31225</v>
      </c>
      <c r="B1526" s="62">
        <f>'表格编辑 '!B1793</f>
        <v>50</v>
      </c>
      <c r="C1526" s="62" t="str">
        <f>VLOOKUP(B1526,映射!A:B,2,FALSE)</f>
        <v>巨人巴罗斯</v>
      </c>
      <c r="D1526" s="62">
        <f>'表格编辑 '!E1793</f>
        <v>34</v>
      </c>
      <c r="E1526" s="62">
        <f>ROUNDUP((VLOOKUP(B1526,Sheet1!U:AA,3,FALSE)-2)*(0.042*(D1526-1)+0.2)+0.4,0)</f>
        <v>58</v>
      </c>
      <c r="F1526" s="62">
        <f>ROUNDUP((VLOOKUP(B1526,Sheet1!U:AA,4,FALSE)-2)*(0.042*(D1526-1)+0.2)+0.4,0)</f>
        <v>53</v>
      </c>
      <c r="G1526" s="62">
        <f>ROUNDUP((VLOOKUP(B1526,Sheet1!U:AA,5,FALSE)-2)*(0.042*(D1526-1)+0.2)+0.4,0)</f>
        <v>36</v>
      </c>
      <c r="H1526" s="62">
        <f>ROUNDUP((VLOOKUP(B1526,Sheet1!U:AA,6,FALSE)-2)*(0.042*(D1526-1)+0.2)+0.4,0)</f>
        <v>12</v>
      </c>
      <c r="I1526" s="62">
        <f>ROUNDUP((VLOOKUP(B1526,Sheet1!U:AA,7,FALSE)-2)*(0.042*(D1526-1)+0.2)+0.4,0)</f>
        <v>20</v>
      </c>
      <c r="J1526" s="62">
        <f>E1526*8+F1526*2+G1526*3+H1526*3+I1526*1+VLOOKUP(B1526,Sheet1!AU:AZ,2,FALSE)</f>
        <v>754</v>
      </c>
      <c r="K1526" s="62">
        <f>E1526*1+F1526*2+G1526*2+H1526*2+I1526*10+VLOOKUP(B1526,Sheet1!AU:AZ,3,FALSE)</f>
        <v>480</v>
      </c>
      <c r="L1526" s="62">
        <f>E1526*0.1+F1526*2+G1526*0.2+H1526*0.26+I1526*0.1+VLOOKUP(B1526,Sheet1!AU:AZ,4,FALSE)</f>
        <v>144.12</v>
      </c>
      <c r="M1526" s="62">
        <f>E1526*0.1+F1526*0.2+G1526*2+H1526*0.2+I1526*0.1+VLOOKUP(B1526,Sheet1!AU:AZ,5,FALSE)</f>
        <v>112.8</v>
      </c>
      <c r="N1526" s="62">
        <f>E1526*0.1+F1526*0.2+G1526*0.2+H1526*2+I1526*0.1+VLOOKUP(B1526,Sheet1!AU:AZ,6,FALSE)</f>
        <v>69.6</v>
      </c>
      <c r="O1526" s="62">
        <f t="shared" si="442"/>
        <v>-0.699999999999999</v>
      </c>
      <c r="P1526" s="62">
        <f t="shared" si="443"/>
        <v>37.9</v>
      </c>
      <c r="R1526" s="9">
        <f t="shared" si="437"/>
        <v>34</v>
      </c>
      <c r="S1526" s="9">
        <f t="shared" si="426"/>
        <v>229.64</v>
      </c>
      <c r="T1526" s="9">
        <f t="shared" si="427"/>
        <v>42.8</v>
      </c>
      <c r="U1526" s="66">
        <f t="shared" si="438"/>
        <v>279</v>
      </c>
      <c r="V1526" s="9">
        <f t="shared" si="439"/>
        <v>334.8</v>
      </c>
      <c r="W1526" s="67">
        <f t="shared" si="440"/>
        <v>229</v>
      </c>
      <c r="Y1526" s="69">
        <f>VLOOKUP(D1526,Sheet2!P:Q,2,FALSE)</f>
        <v>60</v>
      </c>
      <c r="AB1526" s="4" t="str">
        <f>IF('表格编辑 '!D1793="monster","普通","BOSS")</f>
        <v>BOSS</v>
      </c>
      <c r="AD1526" s="50">
        <f>VLOOKUP(D1526,映射!AK:AL,2,FALSE)</f>
        <v>4</v>
      </c>
      <c r="AE1526" s="50" t="s">
        <v>40</v>
      </c>
      <c r="AF1526" s="4">
        <f>VLOOKUP(AE1526,映射!AN:AO,2,FALSE)</f>
        <v>3</v>
      </c>
      <c r="AG1526" s="50">
        <v>3</v>
      </c>
      <c r="AH1526" s="70">
        <v>1</v>
      </c>
      <c r="AI1526" s="16">
        <f t="shared" si="428"/>
        <v>31225</v>
      </c>
      <c r="AJ1526" s="16">
        <f t="shared" si="429"/>
        <v>50</v>
      </c>
      <c r="AK1526" s="16">
        <f t="shared" si="430"/>
        <v>34</v>
      </c>
      <c r="AL1526" s="16" t="str">
        <f t="shared" si="431"/>
        <v>巨人巴罗斯</v>
      </c>
      <c r="AM1526" s="16">
        <f t="shared" si="432"/>
        <v>10044</v>
      </c>
      <c r="AN1526" s="16">
        <f t="shared" si="433"/>
        <v>2262</v>
      </c>
      <c r="AO1526" s="16">
        <f t="shared" si="441"/>
        <v>7782</v>
      </c>
      <c r="AP1526" s="16">
        <f t="shared" si="434"/>
        <v>8536</v>
      </c>
      <c r="AQ1526" s="16">
        <f t="shared" si="435"/>
        <v>1440</v>
      </c>
      <c r="AR1526" s="16">
        <f t="shared" si="436"/>
        <v>217</v>
      </c>
      <c r="AS1526" s="16"/>
      <c r="AT1526" s="16">
        <v>64.2</v>
      </c>
      <c r="AU1526" s="16">
        <v>60.6</v>
      </c>
      <c r="AV1526" s="16">
        <v>30</v>
      </c>
      <c r="AW1526" s="16"/>
    </row>
    <row r="1527" spans="1:49">
      <c r="A1527" s="62">
        <f>'表格编辑 '!A1794</f>
        <v>31226</v>
      </c>
      <c r="B1527" s="62">
        <f>'表格编辑 '!B1794</f>
        <v>32</v>
      </c>
      <c r="C1527" s="62" t="str">
        <f>VLOOKUP(B1527,映射!A:B,2,FALSE)</f>
        <v>食人魔首领克洛</v>
      </c>
      <c r="D1527" s="62">
        <f>'表格编辑 '!E1794</f>
        <v>34</v>
      </c>
      <c r="E1527" s="62">
        <f>ROUNDUP((VLOOKUP(B1527,Sheet1!U:AA,3,FALSE)-2)*(0.042*(D1527-1)+0.2)+0.4,0)</f>
        <v>48</v>
      </c>
      <c r="F1527" s="62">
        <f>ROUNDUP((VLOOKUP(B1527,Sheet1!U:AA,4,FALSE)-2)*(0.042*(D1527-1)+0.2)+0.4,0)</f>
        <v>53</v>
      </c>
      <c r="G1527" s="62">
        <f>ROUNDUP((VLOOKUP(B1527,Sheet1!U:AA,5,FALSE)-2)*(0.042*(D1527-1)+0.2)+0.4,0)</f>
        <v>26</v>
      </c>
      <c r="H1527" s="62">
        <f>ROUNDUP((VLOOKUP(B1527,Sheet1!U:AA,6,FALSE)-2)*(0.042*(D1527-1)+0.2)+0.4,0)</f>
        <v>25</v>
      </c>
      <c r="I1527" s="62">
        <f>ROUNDUP((VLOOKUP(B1527,Sheet1!U:AA,7,FALSE)-2)*(0.042*(D1527-1)+0.2)+0.4,0)</f>
        <v>26</v>
      </c>
      <c r="J1527" s="62">
        <f>E1527*8+F1527*2+G1527*3+H1527*3+I1527*1+VLOOKUP(B1527,Sheet1!AU:AZ,2,FALSE)</f>
        <v>689</v>
      </c>
      <c r="K1527" s="62">
        <f>E1527*1+F1527*2+G1527*2+H1527*2+I1527*10+VLOOKUP(B1527,Sheet1!AU:AZ,3,FALSE)</f>
        <v>536</v>
      </c>
      <c r="L1527" s="62">
        <f>E1527*0.1+F1527*2+G1527*0.2+H1527*0.26+I1527*0.1+VLOOKUP(B1527,Sheet1!AU:AZ,4,FALSE)</f>
        <v>145.1</v>
      </c>
      <c r="M1527" s="62">
        <f>E1527*0.1+F1527*0.2+G1527*2+H1527*0.2+I1527*0.1+VLOOKUP(B1527,Sheet1!AU:AZ,5,FALSE)</f>
        <v>95</v>
      </c>
      <c r="N1527" s="62">
        <f>E1527*0.1+F1527*0.2+G1527*0.2+H1527*2+I1527*0.1+VLOOKUP(B1527,Sheet1!AU:AZ,6,FALSE)</f>
        <v>93.2</v>
      </c>
      <c r="O1527" s="62">
        <f t="shared" si="442"/>
        <v>3.8</v>
      </c>
      <c r="P1527" s="62">
        <f t="shared" si="443"/>
        <v>32.9</v>
      </c>
      <c r="R1527" s="9">
        <f t="shared" si="437"/>
        <v>34</v>
      </c>
      <c r="S1527" s="9">
        <f t="shared" si="426"/>
        <v>229.64</v>
      </c>
      <c r="T1527" s="9">
        <f t="shared" si="427"/>
        <v>42.8</v>
      </c>
      <c r="U1527" s="66">
        <f t="shared" si="438"/>
        <v>307</v>
      </c>
      <c r="V1527" s="9">
        <f t="shared" si="439"/>
        <v>368.4</v>
      </c>
      <c r="W1527" s="67">
        <f t="shared" si="440"/>
        <v>231</v>
      </c>
      <c r="Y1527" s="69">
        <f>VLOOKUP(D1527,Sheet2!P:Q,2,FALSE)</f>
        <v>60</v>
      </c>
      <c r="AB1527" s="4" t="str">
        <f>IF('表格编辑 '!D1794="monster","普通","BOSS")</f>
        <v>BOSS</v>
      </c>
      <c r="AD1527" s="50">
        <f>VLOOKUP(D1527,映射!AK:AL,2,FALSE)</f>
        <v>4</v>
      </c>
      <c r="AE1527" s="50" t="s">
        <v>40</v>
      </c>
      <c r="AF1527" s="4">
        <f>VLOOKUP(AE1527,映射!AN:AO,2,FALSE)</f>
        <v>3</v>
      </c>
      <c r="AG1527" s="50">
        <v>3</v>
      </c>
      <c r="AH1527" s="70">
        <v>1</v>
      </c>
      <c r="AI1527" s="16">
        <f t="shared" si="428"/>
        <v>31226</v>
      </c>
      <c r="AJ1527" s="16">
        <f t="shared" si="429"/>
        <v>32</v>
      </c>
      <c r="AK1527" s="16">
        <f t="shared" si="430"/>
        <v>34</v>
      </c>
      <c r="AL1527" s="16" t="str">
        <f t="shared" si="431"/>
        <v>食人魔首领克洛</v>
      </c>
      <c r="AM1527" s="16">
        <f t="shared" si="432"/>
        <v>11052</v>
      </c>
      <c r="AN1527" s="16">
        <f t="shared" si="433"/>
        <v>2067</v>
      </c>
      <c r="AO1527" s="16">
        <f t="shared" si="441"/>
        <v>8985</v>
      </c>
      <c r="AP1527" s="16">
        <f t="shared" si="434"/>
        <v>9674</v>
      </c>
      <c r="AQ1527" s="16">
        <f t="shared" si="435"/>
        <v>1608</v>
      </c>
      <c r="AR1527" s="16">
        <f t="shared" si="436"/>
        <v>218</v>
      </c>
      <c r="AS1527" s="16"/>
      <c r="AT1527" s="16">
        <v>64.2</v>
      </c>
      <c r="AU1527" s="16">
        <v>60.6</v>
      </c>
      <c r="AV1527" s="16">
        <v>30</v>
      </c>
      <c r="AW1527" s="16"/>
    </row>
    <row r="1528" spans="1:49">
      <c r="A1528" s="62">
        <f>'表格编辑 '!A1795</f>
        <v>31227</v>
      </c>
      <c r="B1528" s="62">
        <f>'表格编辑 '!B1795</f>
        <v>63</v>
      </c>
      <c r="C1528" s="62" t="str">
        <f>VLOOKUP(B1528,映射!A:B,2,FALSE)</f>
        <v>白恶魔吉拉斯</v>
      </c>
      <c r="D1528" s="62">
        <f>'表格编辑 '!E1795</f>
        <v>39</v>
      </c>
      <c r="E1528" s="62">
        <f>ROUNDUP((VLOOKUP(B1528,Sheet1!U:AA,3,FALSE)-2)*(0.042*(D1528-1)+0.2)+0.4,0)</f>
        <v>55</v>
      </c>
      <c r="F1528" s="62">
        <f>ROUNDUP((VLOOKUP(B1528,Sheet1!U:AA,4,FALSE)-2)*(0.042*(D1528-1)+0.2)+0.4,0)</f>
        <v>69</v>
      </c>
      <c r="G1528" s="62">
        <f>ROUNDUP((VLOOKUP(B1528,Sheet1!U:AA,5,FALSE)-2)*(0.042*(D1528-1)+0.2)+0.4,0)</f>
        <v>30</v>
      </c>
      <c r="H1528" s="62">
        <f>ROUNDUP((VLOOKUP(B1528,Sheet1!U:AA,6,FALSE)-2)*(0.042*(D1528-1)+0.2)+0.4,0)</f>
        <v>44</v>
      </c>
      <c r="I1528" s="62">
        <f>ROUNDUP((VLOOKUP(B1528,Sheet1!U:AA,7,FALSE)-2)*(0.042*(D1528-1)+0.2)+0.4,0)</f>
        <v>13</v>
      </c>
      <c r="J1528" s="62">
        <f>E1528*8+F1528*2+G1528*3+H1528*3+I1528*1+VLOOKUP(B1528,Sheet1!AU:AZ,2,FALSE)</f>
        <v>833</v>
      </c>
      <c r="K1528" s="62">
        <f>E1528*1+F1528*2+G1528*2+H1528*2+I1528*10+VLOOKUP(B1528,Sheet1!AU:AZ,3,FALSE)</f>
        <v>491</v>
      </c>
      <c r="L1528" s="62">
        <f>E1528*0.1+F1528*2+G1528*0.2+H1528*0.26+I1528*0.1+VLOOKUP(B1528,Sheet1!AU:AZ,4,FALSE)</f>
        <v>182.24</v>
      </c>
      <c r="M1528" s="62">
        <f>E1528*0.1+F1528*0.2+G1528*2+H1528*0.2+I1528*0.1+VLOOKUP(B1528,Sheet1!AU:AZ,5,FALSE)</f>
        <v>109.4</v>
      </c>
      <c r="N1528" s="62">
        <f>E1528*0.1+F1528*0.2+G1528*0.2+H1528*2+I1528*0.1+VLOOKUP(B1528,Sheet1!AU:AZ,6,FALSE)</f>
        <v>134.6</v>
      </c>
      <c r="O1528" s="62">
        <f t="shared" si="442"/>
        <v>-11.4</v>
      </c>
      <c r="P1528" s="62">
        <f t="shared" si="443"/>
        <v>41.6</v>
      </c>
      <c r="R1528" s="9">
        <f t="shared" si="437"/>
        <v>39</v>
      </c>
      <c r="S1528" s="9">
        <f t="shared" si="426"/>
        <v>252.24</v>
      </c>
      <c r="T1528" s="9">
        <f t="shared" si="427"/>
        <v>46.8</v>
      </c>
      <c r="U1528" s="66">
        <f t="shared" si="438"/>
        <v>329</v>
      </c>
      <c r="V1528" s="9">
        <f t="shared" si="439"/>
        <v>394.8</v>
      </c>
      <c r="W1528" s="67">
        <f t="shared" si="440"/>
        <v>309</v>
      </c>
      <c r="Y1528" s="69">
        <f>VLOOKUP(D1528,Sheet2!P:Q,2,FALSE)</f>
        <v>60</v>
      </c>
      <c r="AB1528" s="4" t="str">
        <f>IF('表格编辑 '!D1795="monster","普通","BOSS")</f>
        <v>BOSS</v>
      </c>
      <c r="AD1528" s="50">
        <f>VLOOKUP(D1528,映射!AK:AL,2,FALSE)</f>
        <v>4</v>
      </c>
      <c r="AE1528" s="50" t="s">
        <v>40</v>
      </c>
      <c r="AF1528" s="4">
        <f>VLOOKUP(AE1528,映射!AN:AO,2,FALSE)</f>
        <v>3</v>
      </c>
      <c r="AG1528" s="50">
        <v>3</v>
      </c>
      <c r="AH1528" s="70">
        <v>1</v>
      </c>
      <c r="AI1528" s="16">
        <f t="shared" si="428"/>
        <v>31227</v>
      </c>
      <c r="AJ1528" s="16">
        <f t="shared" si="429"/>
        <v>63</v>
      </c>
      <c r="AK1528" s="16">
        <f t="shared" si="430"/>
        <v>39</v>
      </c>
      <c r="AL1528" s="16" t="str">
        <f t="shared" si="431"/>
        <v>白恶魔吉拉斯</v>
      </c>
      <c r="AM1528" s="16">
        <f t="shared" si="432"/>
        <v>11844</v>
      </c>
      <c r="AN1528" s="16">
        <f t="shared" si="433"/>
        <v>2499</v>
      </c>
      <c r="AO1528" s="16">
        <f t="shared" si="441"/>
        <v>9345</v>
      </c>
      <c r="AP1528" s="16">
        <f t="shared" si="434"/>
        <v>10178</v>
      </c>
      <c r="AQ1528" s="16">
        <f t="shared" si="435"/>
        <v>1473</v>
      </c>
      <c r="AR1528" s="16">
        <f t="shared" si="436"/>
        <v>274</v>
      </c>
      <c r="AS1528" s="16"/>
      <c r="AT1528" s="16">
        <v>74.7</v>
      </c>
      <c r="AU1528" s="16">
        <v>96.3</v>
      </c>
      <c r="AV1528" s="16">
        <v>30</v>
      </c>
      <c r="AW1528" s="16"/>
    </row>
    <row r="1529" spans="1:49">
      <c r="A1529" s="62">
        <f>'表格编辑 '!A1796</f>
        <v>31228</v>
      </c>
      <c r="B1529" s="62">
        <f>'表格编辑 '!B1796</f>
        <v>66</v>
      </c>
      <c r="C1529" s="62" t="str">
        <f>VLOOKUP(B1529,映射!A:B,2,FALSE)</f>
        <v>恶狼希斯</v>
      </c>
      <c r="D1529" s="62">
        <f>'表格编辑 '!E1796</f>
        <v>39</v>
      </c>
      <c r="E1529" s="62">
        <f>ROUNDUP((VLOOKUP(B1529,Sheet1!U:AA,3,FALSE)-2)*(0.042*(D1529-1)+0.2)+0.4,0)</f>
        <v>39</v>
      </c>
      <c r="F1529" s="62">
        <f>ROUNDUP((VLOOKUP(B1529,Sheet1!U:AA,4,FALSE)-2)*(0.042*(D1529-1)+0.2)+0.4,0)</f>
        <v>69</v>
      </c>
      <c r="G1529" s="62">
        <f>ROUNDUP((VLOOKUP(B1529,Sheet1!U:AA,5,FALSE)-2)*(0.042*(D1529-1)+0.2)+0.4,0)</f>
        <v>21</v>
      </c>
      <c r="H1529" s="62">
        <f>ROUNDUP((VLOOKUP(B1529,Sheet1!U:AA,6,FALSE)-2)*(0.042*(D1529-1)+0.2)+0.4,0)</f>
        <v>35</v>
      </c>
      <c r="I1529" s="62">
        <f>ROUNDUP((VLOOKUP(B1529,Sheet1!U:AA,7,FALSE)-2)*(0.042*(D1529-1)+0.2)+0.4,0)</f>
        <v>30</v>
      </c>
      <c r="J1529" s="62">
        <f>E1529*8+F1529*2+G1529*3+H1529*3+I1529*1+VLOOKUP(B1529,Sheet1!AU:AZ,2,FALSE)</f>
        <v>668</v>
      </c>
      <c r="K1529" s="62">
        <f>E1529*1+F1529*2+G1529*2+H1529*2+I1529*10+VLOOKUP(B1529,Sheet1!AU:AZ,3,FALSE)</f>
        <v>609</v>
      </c>
      <c r="L1529" s="62">
        <f>E1529*0.1+F1529*2+G1529*0.2+H1529*0.26+I1529*0.1+VLOOKUP(B1529,Sheet1!AU:AZ,4,FALSE)</f>
        <v>178.2</v>
      </c>
      <c r="M1529" s="62">
        <f>E1529*0.1+F1529*0.2+G1529*2+H1529*0.2+I1529*0.1+VLOOKUP(B1529,Sheet1!AU:AZ,5,FALSE)</f>
        <v>89.7</v>
      </c>
      <c r="N1529" s="62">
        <f>E1529*0.1+F1529*0.2+G1529*0.2+H1529*2+I1529*0.1+VLOOKUP(B1529,Sheet1!AU:AZ,6,FALSE)</f>
        <v>114.9</v>
      </c>
      <c r="O1529" s="62">
        <f t="shared" si="442"/>
        <v>6.1</v>
      </c>
      <c r="P1529" s="62">
        <f t="shared" si="443"/>
        <v>26.2</v>
      </c>
      <c r="R1529" s="9">
        <f t="shared" si="437"/>
        <v>39</v>
      </c>
      <c r="S1529" s="9">
        <f t="shared" si="426"/>
        <v>252.24</v>
      </c>
      <c r="T1529" s="9">
        <f t="shared" si="427"/>
        <v>46.8</v>
      </c>
      <c r="U1529" s="66">
        <f t="shared" si="438"/>
        <v>366</v>
      </c>
      <c r="V1529" s="9">
        <f t="shared" si="439"/>
        <v>439.2</v>
      </c>
      <c r="W1529" s="67">
        <f t="shared" si="440"/>
        <v>300</v>
      </c>
      <c r="Y1529" s="69">
        <f>VLOOKUP(D1529,Sheet2!P:Q,2,FALSE)</f>
        <v>60</v>
      </c>
      <c r="AB1529" s="4" t="str">
        <f>IF('表格编辑 '!D1796="monster","普通","BOSS")</f>
        <v>BOSS</v>
      </c>
      <c r="AD1529" s="50">
        <f>VLOOKUP(D1529,映射!AK:AL,2,FALSE)</f>
        <v>4</v>
      </c>
      <c r="AE1529" s="50" t="s">
        <v>40</v>
      </c>
      <c r="AF1529" s="4">
        <f>VLOOKUP(AE1529,映射!AN:AO,2,FALSE)</f>
        <v>3</v>
      </c>
      <c r="AG1529" s="50">
        <v>3</v>
      </c>
      <c r="AH1529" s="70">
        <v>1</v>
      </c>
      <c r="AI1529" s="16">
        <f t="shared" si="428"/>
        <v>31228</v>
      </c>
      <c r="AJ1529" s="16">
        <f t="shared" si="429"/>
        <v>66</v>
      </c>
      <c r="AK1529" s="16">
        <f t="shared" si="430"/>
        <v>39</v>
      </c>
      <c r="AL1529" s="16" t="str">
        <f t="shared" si="431"/>
        <v>恶狼希斯</v>
      </c>
      <c r="AM1529" s="16">
        <f t="shared" si="432"/>
        <v>13176</v>
      </c>
      <c r="AN1529" s="16">
        <f t="shared" si="433"/>
        <v>2004</v>
      </c>
      <c r="AO1529" s="16">
        <f t="shared" si="441"/>
        <v>11172</v>
      </c>
      <c r="AP1529" s="16">
        <f t="shared" si="434"/>
        <v>11840</v>
      </c>
      <c r="AQ1529" s="16">
        <f t="shared" si="435"/>
        <v>1827</v>
      </c>
      <c r="AR1529" s="16">
        <f t="shared" si="436"/>
        <v>268</v>
      </c>
      <c r="AS1529" s="16"/>
      <c r="AT1529" s="16">
        <v>73.3</v>
      </c>
      <c r="AU1529" s="16">
        <v>69.7</v>
      </c>
      <c r="AV1529" s="16">
        <v>30</v>
      </c>
      <c r="AW1529" s="16"/>
    </row>
    <row r="1530" spans="1:49">
      <c r="A1530" s="62">
        <f>'表格编辑 '!A1797</f>
        <v>31229</v>
      </c>
      <c r="B1530" s="62">
        <f>'表格编辑 '!B1797</f>
        <v>35</v>
      </c>
      <c r="C1530" s="62" t="str">
        <f>VLOOKUP(B1530,映射!A:B,2,FALSE)</f>
        <v>海巨龙布鲁特韦姆</v>
      </c>
      <c r="D1530" s="62">
        <f>'表格编辑 '!E1797</f>
        <v>39</v>
      </c>
      <c r="E1530" s="62">
        <f>ROUNDUP((VLOOKUP(B1530,Sheet1!U:AA,3,FALSE)-2)*(0.042*(D1530-1)+0.2)+0.4,0)</f>
        <v>30</v>
      </c>
      <c r="F1530" s="62">
        <f>ROUNDUP((VLOOKUP(B1530,Sheet1!U:AA,4,FALSE)-2)*(0.042*(D1530-1)+0.2)+0.4,0)</f>
        <v>30</v>
      </c>
      <c r="G1530" s="62">
        <f>ROUNDUP((VLOOKUP(B1530,Sheet1!U:AA,5,FALSE)-2)*(0.042*(D1530-1)+0.2)+0.4,0)</f>
        <v>55</v>
      </c>
      <c r="H1530" s="62">
        <f>ROUNDUP((VLOOKUP(B1530,Sheet1!U:AA,6,FALSE)-2)*(0.042*(D1530-1)+0.2)+0.4,0)</f>
        <v>28</v>
      </c>
      <c r="I1530" s="62">
        <f>ROUNDUP((VLOOKUP(B1530,Sheet1!U:AA,7,FALSE)-2)*(0.042*(D1530-1)+0.2)+0.4,0)</f>
        <v>60</v>
      </c>
      <c r="J1530" s="62">
        <f>E1530*8+F1530*2+G1530*3+H1530*3+I1530*1+VLOOKUP(B1530,Sheet1!AU:AZ,2,FALSE)</f>
        <v>629</v>
      </c>
      <c r="K1530" s="62">
        <f>E1530*1+F1530*2+G1530*2+H1530*2+I1530*10+VLOOKUP(B1530,Sheet1!AU:AZ,3,FALSE)</f>
        <v>876</v>
      </c>
      <c r="L1530" s="62">
        <f>E1530*0.1+F1530*2+G1530*0.2+H1530*0.26+I1530*0.1+VLOOKUP(B1530,Sheet1!AU:AZ,4,FALSE)</f>
        <v>107.28</v>
      </c>
      <c r="M1530" s="62">
        <f>E1530*0.1+F1530*0.2+G1530*2+H1530*0.2+I1530*0.1+VLOOKUP(B1530,Sheet1!AU:AZ,5,FALSE)</f>
        <v>150.6</v>
      </c>
      <c r="N1530" s="62">
        <f>E1530*0.1+F1530*0.2+G1530*0.2+H1530*2+I1530*0.1+VLOOKUP(B1530,Sheet1!AU:AZ,6,FALSE)</f>
        <v>102</v>
      </c>
      <c r="O1530" s="62">
        <f t="shared" si="442"/>
        <v>44.2</v>
      </c>
      <c r="P1530" s="62">
        <f t="shared" si="443"/>
        <v>15.1</v>
      </c>
      <c r="R1530" s="9">
        <f t="shared" si="437"/>
        <v>39</v>
      </c>
      <c r="S1530" s="9">
        <f t="shared" si="426"/>
        <v>252.24</v>
      </c>
      <c r="T1530" s="9">
        <f t="shared" si="427"/>
        <v>46.8</v>
      </c>
      <c r="U1530" s="66">
        <f t="shared" si="438"/>
        <v>271</v>
      </c>
      <c r="V1530" s="9">
        <f t="shared" si="439"/>
        <v>325.2</v>
      </c>
      <c r="W1530" s="67">
        <f t="shared" si="440"/>
        <v>140</v>
      </c>
      <c r="Y1530" s="69">
        <f>VLOOKUP(D1530,Sheet2!P:Q,2,FALSE)</f>
        <v>60</v>
      </c>
      <c r="AB1530" s="4" t="str">
        <f>IF('表格编辑 '!D1797="monster","普通","BOSS")</f>
        <v>BOSS</v>
      </c>
      <c r="AD1530" s="50">
        <f>VLOOKUP(D1530,映射!AK:AL,2,FALSE)</f>
        <v>4</v>
      </c>
      <c r="AE1530" s="50" t="s">
        <v>40</v>
      </c>
      <c r="AF1530" s="4">
        <f>VLOOKUP(AE1530,映射!AN:AO,2,FALSE)</f>
        <v>3</v>
      </c>
      <c r="AG1530" s="50">
        <v>3</v>
      </c>
      <c r="AH1530" s="70">
        <v>1</v>
      </c>
      <c r="AI1530" s="16">
        <f t="shared" si="428"/>
        <v>31229</v>
      </c>
      <c r="AJ1530" s="16">
        <f t="shared" si="429"/>
        <v>35</v>
      </c>
      <c r="AK1530" s="16">
        <f t="shared" si="430"/>
        <v>39</v>
      </c>
      <c r="AL1530" s="16" t="str">
        <f t="shared" si="431"/>
        <v>海巨龙布鲁特韦姆</v>
      </c>
      <c r="AM1530" s="16">
        <f t="shared" si="432"/>
        <v>9756</v>
      </c>
      <c r="AN1530" s="16">
        <f t="shared" si="433"/>
        <v>1887</v>
      </c>
      <c r="AO1530" s="16">
        <f t="shared" si="441"/>
        <v>7869</v>
      </c>
      <c r="AP1530" s="16">
        <f t="shared" si="434"/>
        <v>8498</v>
      </c>
      <c r="AQ1530" s="16">
        <f t="shared" si="435"/>
        <v>2628</v>
      </c>
      <c r="AR1530" s="16">
        <f t="shared" si="436"/>
        <v>161</v>
      </c>
      <c r="AS1530" s="16"/>
      <c r="AT1530" s="16">
        <v>73.3</v>
      </c>
      <c r="AU1530" s="16">
        <v>69.7</v>
      </c>
      <c r="AV1530" s="16">
        <v>30</v>
      </c>
      <c r="AW1530" s="16"/>
    </row>
    <row r="1531" spans="1:49">
      <c r="A1531" s="62">
        <f>'表格编辑 '!A1798</f>
        <v>31230</v>
      </c>
      <c r="B1531" s="62">
        <f>'表格编辑 '!B1798</f>
        <v>50</v>
      </c>
      <c r="C1531" s="62" t="str">
        <f>VLOOKUP(B1531,映射!A:B,2,FALSE)</f>
        <v>巨人巴罗斯</v>
      </c>
      <c r="D1531" s="62">
        <f>'表格编辑 '!E1798</f>
        <v>39</v>
      </c>
      <c r="E1531" s="62">
        <f>ROUNDUP((VLOOKUP(B1531,Sheet1!U:AA,3,FALSE)-2)*(0.042*(D1531-1)+0.2)+0.4,0)</f>
        <v>66</v>
      </c>
      <c r="F1531" s="62">
        <f>ROUNDUP((VLOOKUP(B1531,Sheet1!U:AA,4,FALSE)-2)*(0.042*(D1531-1)+0.2)+0.4,0)</f>
        <v>60</v>
      </c>
      <c r="G1531" s="62">
        <f>ROUNDUP((VLOOKUP(B1531,Sheet1!U:AA,5,FALSE)-2)*(0.042*(D1531-1)+0.2)+0.4,0)</f>
        <v>40</v>
      </c>
      <c r="H1531" s="62">
        <f>ROUNDUP((VLOOKUP(B1531,Sheet1!U:AA,6,FALSE)-2)*(0.042*(D1531-1)+0.2)+0.4,0)</f>
        <v>13</v>
      </c>
      <c r="I1531" s="62">
        <f>ROUNDUP((VLOOKUP(B1531,Sheet1!U:AA,7,FALSE)-2)*(0.042*(D1531-1)+0.2)+0.4,0)</f>
        <v>22</v>
      </c>
      <c r="J1531" s="62">
        <f>E1531*8+F1531*2+G1531*3+H1531*3+I1531*1+VLOOKUP(B1531,Sheet1!AU:AZ,2,FALSE)</f>
        <v>849</v>
      </c>
      <c r="K1531" s="62">
        <f>E1531*1+F1531*2+G1531*2+H1531*2+I1531*10+VLOOKUP(B1531,Sheet1!AU:AZ,3,FALSE)</f>
        <v>532</v>
      </c>
      <c r="L1531" s="62">
        <f>E1531*0.1+F1531*2+G1531*0.2+H1531*0.26+I1531*0.1+VLOOKUP(B1531,Sheet1!AU:AZ,4,FALSE)</f>
        <v>160.18</v>
      </c>
      <c r="M1531" s="62">
        <f>E1531*0.1+F1531*0.2+G1531*2+H1531*0.2+I1531*0.1+VLOOKUP(B1531,Sheet1!AU:AZ,5,FALSE)</f>
        <v>123.4</v>
      </c>
      <c r="N1531" s="62">
        <f>E1531*0.1+F1531*0.2+G1531*0.2+H1531*2+I1531*0.1+VLOOKUP(B1531,Sheet1!AU:AZ,6,FALSE)</f>
        <v>74.8</v>
      </c>
      <c r="O1531" s="62">
        <f t="shared" si="442"/>
        <v>-1.5</v>
      </c>
      <c r="P1531" s="62">
        <f t="shared" si="443"/>
        <v>43.2</v>
      </c>
      <c r="R1531" s="9">
        <f t="shared" si="437"/>
        <v>39</v>
      </c>
      <c r="S1531" s="9">
        <f t="shared" si="426"/>
        <v>252.24</v>
      </c>
      <c r="T1531" s="9">
        <f t="shared" si="427"/>
        <v>46.8</v>
      </c>
      <c r="U1531" s="66">
        <f t="shared" si="438"/>
        <v>307</v>
      </c>
      <c r="V1531" s="9">
        <f t="shared" si="439"/>
        <v>368.4</v>
      </c>
      <c r="W1531" s="67">
        <f t="shared" si="440"/>
        <v>257</v>
      </c>
      <c r="Y1531" s="69">
        <f>VLOOKUP(D1531,Sheet2!P:Q,2,FALSE)</f>
        <v>60</v>
      </c>
      <c r="AB1531" s="4" t="str">
        <f>IF('表格编辑 '!D1798="monster","普通","BOSS")</f>
        <v>BOSS</v>
      </c>
      <c r="AD1531" s="50">
        <f>VLOOKUP(D1531,映射!AK:AL,2,FALSE)</f>
        <v>4</v>
      </c>
      <c r="AE1531" s="50" t="s">
        <v>40</v>
      </c>
      <c r="AF1531" s="4">
        <f>VLOOKUP(AE1531,映射!AN:AO,2,FALSE)</f>
        <v>3</v>
      </c>
      <c r="AG1531" s="50">
        <v>3</v>
      </c>
      <c r="AH1531" s="70">
        <v>1</v>
      </c>
      <c r="AI1531" s="16">
        <f t="shared" si="428"/>
        <v>31230</v>
      </c>
      <c r="AJ1531" s="16">
        <f t="shared" si="429"/>
        <v>50</v>
      </c>
      <c r="AK1531" s="16">
        <f t="shared" si="430"/>
        <v>39</v>
      </c>
      <c r="AL1531" s="16" t="str">
        <f t="shared" si="431"/>
        <v>巨人巴罗斯</v>
      </c>
      <c r="AM1531" s="16">
        <f t="shared" si="432"/>
        <v>11052</v>
      </c>
      <c r="AN1531" s="16">
        <f t="shared" si="433"/>
        <v>2547</v>
      </c>
      <c r="AO1531" s="16">
        <f t="shared" si="441"/>
        <v>8505</v>
      </c>
      <c r="AP1531" s="16">
        <f t="shared" si="434"/>
        <v>9354</v>
      </c>
      <c r="AQ1531" s="16">
        <f t="shared" si="435"/>
        <v>1596</v>
      </c>
      <c r="AR1531" s="16">
        <f t="shared" si="436"/>
        <v>241</v>
      </c>
      <c r="AS1531" s="16"/>
      <c r="AT1531" s="16">
        <v>73.3</v>
      </c>
      <c r="AU1531" s="16">
        <v>69.7</v>
      </c>
      <c r="AV1531" s="16">
        <v>30</v>
      </c>
      <c r="AW1531" s="16"/>
    </row>
    <row r="1532" spans="1:49">
      <c r="A1532" s="62">
        <f>'表格编辑 '!A1799</f>
        <v>31231</v>
      </c>
      <c r="B1532" s="62">
        <f>'表格编辑 '!B1799</f>
        <v>32</v>
      </c>
      <c r="C1532" s="62" t="str">
        <f>VLOOKUP(B1532,映射!A:B,2,FALSE)</f>
        <v>食人魔首领克洛</v>
      </c>
      <c r="D1532" s="62">
        <f>'表格编辑 '!E1799</f>
        <v>39</v>
      </c>
      <c r="E1532" s="62">
        <f>ROUNDUP((VLOOKUP(B1532,Sheet1!U:AA,3,FALSE)-2)*(0.042*(D1532-1)+0.2)+0.4,0)</f>
        <v>55</v>
      </c>
      <c r="F1532" s="62">
        <f>ROUNDUP((VLOOKUP(B1532,Sheet1!U:AA,4,FALSE)-2)*(0.042*(D1532-1)+0.2)+0.4,0)</f>
        <v>60</v>
      </c>
      <c r="G1532" s="62">
        <f>ROUNDUP((VLOOKUP(B1532,Sheet1!U:AA,5,FALSE)-2)*(0.042*(D1532-1)+0.2)+0.4,0)</f>
        <v>30</v>
      </c>
      <c r="H1532" s="62">
        <f>ROUNDUP((VLOOKUP(B1532,Sheet1!U:AA,6,FALSE)-2)*(0.042*(D1532-1)+0.2)+0.4,0)</f>
        <v>28</v>
      </c>
      <c r="I1532" s="62">
        <f>ROUNDUP((VLOOKUP(B1532,Sheet1!U:AA,7,FALSE)-2)*(0.042*(D1532-1)+0.2)+0.4,0)</f>
        <v>30</v>
      </c>
      <c r="J1532" s="62">
        <f>E1532*8+F1532*2+G1532*3+H1532*3+I1532*1+VLOOKUP(B1532,Sheet1!AU:AZ,2,FALSE)</f>
        <v>784</v>
      </c>
      <c r="K1532" s="62">
        <f>E1532*1+F1532*2+G1532*2+H1532*2+I1532*10+VLOOKUP(B1532,Sheet1!AU:AZ,3,FALSE)</f>
        <v>611</v>
      </c>
      <c r="L1532" s="62">
        <f>E1532*0.1+F1532*2+G1532*0.2+H1532*0.26+I1532*0.1+VLOOKUP(B1532,Sheet1!AU:AZ,4,FALSE)</f>
        <v>161.78</v>
      </c>
      <c r="M1532" s="62">
        <f>E1532*0.1+F1532*0.2+G1532*2+H1532*0.2+I1532*0.1+VLOOKUP(B1532,Sheet1!AU:AZ,5,FALSE)</f>
        <v>106.1</v>
      </c>
      <c r="N1532" s="62">
        <f>E1532*0.1+F1532*0.2+G1532*0.2+H1532*2+I1532*0.1+VLOOKUP(B1532,Sheet1!AU:AZ,6,FALSE)</f>
        <v>102.5</v>
      </c>
      <c r="O1532" s="62">
        <f t="shared" si="442"/>
        <v>4.7</v>
      </c>
      <c r="P1532" s="62">
        <f t="shared" si="443"/>
        <v>37.6</v>
      </c>
      <c r="R1532" s="9">
        <f t="shared" si="437"/>
        <v>39</v>
      </c>
      <c r="S1532" s="9">
        <f t="shared" si="426"/>
        <v>252.24</v>
      </c>
      <c r="T1532" s="9">
        <f t="shared" si="427"/>
        <v>46.8</v>
      </c>
      <c r="U1532" s="66">
        <f t="shared" si="438"/>
        <v>335</v>
      </c>
      <c r="V1532" s="9">
        <f t="shared" si="439"/>
        <v>402</v>
      </c>
      <c r="W1532" s="67">
        <f t="shared" si="440"/>
        <v>260</v>
      </c>
      <c r="Y1532" s="69">
        <f>VLOOKUP(D1532,Sheet2!P:Q,2,FALSE)</f>
        <v>60</v>
      </c>
      <c r="AB1532" s="4" t="str">
        <f>IF('表格编辑 '!D1799="monster","普通","BOSS")</f>
        <v>BOSS</v>
      </c>
      <c r="AD1532" s="50">
        <f>VLOOKUP(D1532,映射!AK:AL,2,FALSE)</f>
        <v>4</v>
      </c>
      <c r="AE1532" s="50" t="s">
        <v>40</v>
      </c>
      <c r="AF1532" s="4">
        <f>VLOOKUP(AE1532,映射!AN:AO,2,FALSE)</f>
        <v>3</v>
      </c>
      <c r="AG1532" s="50">
        <v>3</v>
      </c>
      <c r="AH1532" s="70">
        <v>1</v>
      </c>
      <c r="AI1532" s="16">
        <f t="shared" si="428"/>
        <v>31231</v>
      </c>
      <c r="AJ1532" s="16">
        <f t="shared" si="429"/>
        <v>32</v>
      </c>
      <c r="AK1532" s="16">
        <f t="shared" si="430"/>
        <v>39</v>
      </c>
      <c r="AL1532" s="16" t="str">
        <f t="shared" si="431"/>
        <v>食人魔首领克洛</v>
      </c>
      <c r="AM1532" s="16">
        <f t="shared" si="432"/>
        <v>12060</v>
      </c>
      <c r="AN1532" s="16">
        <f t="shared" si="433"/>
        <v>2352</v>
      </c>
      <c r="AO1532" s="16">
        <f t="shared" si="441"/>
        <v>9708</v>
      </c>
      <c r="AP1532" s="16">
        <f t="shared" si="434"/>
        <v>10492</v>
      </c>
      <c r="AQ1532" s="16">
        <f t="shared" si="435"/>
        <v>1833</v>
      </c>
      <c r="AR1532" s="16">
        <f t="shared" si="436"/>
        <v>243</v>
      </c>
      <c r="AS1532" s="16"/>
      <c r="AT1532" s="16">
        <v>73.3</v>
      </c>
      <c r="AU1532" s="16">
        <v>69.7</v>
      </c>
      <c r="AV1532" s="16">
        <v>30</v>
      </c>
      <c r="AW1532" s="16"/>
    </row>
    <row r="1533" spans="1:49">
      <c r="A1533" s="62">
        <f>'表格编辑 '!A1800</f>
        <v>31232</v>
      </c>
      <c r="B1533" s="62">
        <f>'表格编辑 '!B1800</f>
        <v>63</v>
      </c>
      <c r="C1533" s="62" t="str">
        <f>VLOOKUP(B1533,映射!A:B,2,FALSE)</f>
        <v>白恶魔吉拉斯</v>
      </c>
      <c r="D1533" s="62">
        <f>'表格编辑 '!E1800</f>
        <v>44</v>
      </c>
      <c r="E1533" s="62">
        <f>ROUNDUP((VLOOKUP(B1533,Sheet1!U:AA,3,FALSE)-2)*(0.042*(D1533-1)+0.2)+0.4,0)</f>
        <v>61</v>
      </c>
      <c r="F1533" s="62">
        <f>ROUNDUP((VLOOKUP(B1533,Sheet1!U:AA,4,FALSE)-2)*(0.042*(D1533-1)+0.2)+0.4,0)</f>
        <v>77</v>
      </c>
      <c r="G1533" s="62">
        <f>ROUNDUP((VLOOKUP(B1533,Sheet1!U:AA,5,FALSE)-2)*(0.042*(D1533-1)+0.2)+0.4,0)</f>
        <v>33</v>
      </c>
      <c r="H1533" s="62">
        <f>ROUNDUP((VLOOKUP(B1533,Sheet1!U:AA,6,FALSE)-2)*(0.042*(D1533-1)+0.2)+0.4,0)</f>
        <v>49</v>
      </c>
      <c r="I1533" s="62">
        <f>ROUNDUP((VLOOKUP(B1533,Sheet1!U:AA,7,FALSE)-2)*(0.042*(D1533-1)+0.2)+0.4,0)</f>
        <v>15</v>
      </c>
      <c r="J1533" s="62">
        <f>E1533*8+F1533*2+G1533*3+H1533*3+I1533*1+VLOOKUP(B1533,Sheet1!AU:AZ,2,FALSE)</f>
        <v>923</v>
      </c>
      <c r="K1533" s="62">
        <f>E1533*1+F1533*2+G1533*2+H1533*2+I1533*10+VLOOKUP(B1533,Sheet1!AU:AZ,3,FALSE)</f>
        <v>549</v>
      </c>
      <c r="L1533" s="62">
        <f>E1533*0.1+F1533*2+G1533*0.2+H1533*0.26+I1533*0.1+VLOOKUP(B1533,Sheet1!AU:AZ,4,FALSE)</f>
        <v>200.94</v>
      </c>
      <c r="M1533" s="62">
        <f>E1533*0.1+F1533*0.2+G1533*2+H1533*0.2+I1533*0.1+VLOOKUP(B1533,Sheet1!AU:AZ,5,FALSE)</f>
        <v>118.8</v>
      </c>
      <c r="N1533" s="62">
        <f>E1533*0.1+F1533*0.2+G1533*0.2+H1533*2+I1533*0.1+VLOOKUP(B1533,Sheet1!AU:AZ,6,FALSE)</f>
        <v>147.6</v>
      </c>
      <c r="O1533" s="62">
        <f t="shared" si="442"/>
        <v>-12.3</v>
      </c>
      <c r="P1533" s="62">
        <f t="shared" si="443"/>
        <v>46.1</v>
      </c>
      <c r="R1533" s="9">
        <f t="shared" si="437"/>
        <v>44</v>
      </c>
      <c r="S1533" s="9">
        <f t="shared" si="426"/>
        <v>319.84</v>
      </c>
      <c r="T1533" s="9">
        <f t="shared" si="427"/>
        <v>50.8</v>
      </c>
      <c r="U1533" s="66">
        <f t="shared" si="438"/>
        <v>454</v>
      </c>
      <c r="V1533" s="9">
        <f t="shared" si="439"/>
        <v>544.8</v>
      </c>
      <c r="W1533" s="67">
        <f t="shared" si="440"/>
        <v>343</v>
      </c>
      <c r="Y1533" s="69">
        <f>VLOOKUP(D1533,Sheet2!P:Q,2,FALSE)</f>
        <v>105</v>
      </c>
      <c r="AB1533" s="4" t="str">
        <f>IF('表格编辑 '!D1800="monster","普通","BOSS")</f>
        <v>BOSS</v>
      </c>
      <c r="AD1533" s="50">
        <f>VLOOKUP(D1533,映射!AK:AL,2,FALSE)</f>
        <v>4</v>
      </c>
      <c r="AE1533" s="50" t="s">
        <v>40</v>
      </c>
      <c r="AF1533" s="4">
        <f>VLOOKUP(AE1533,映射!AN:AO,2,FALSE)</f>
        <v>3</v>
      </c>
      <c r="AG1533" s="50">
        <v>3</v>
      </c>
      <c r="AH1533" s="70">
        <v>1</v>
      </c>
      <c r="AI1533" s="16">
        <f t="shared" si="428"/>
        <v>31232</v>
      </c>
      <c r="AJ1533" s="16">
        <f t="shared" si="429"/>
        <v>63</v>
      </c>
      <c r="AK1533" s="16">
        <f t="shared" si="430"/>
        <v>44</v>
      </c>
      <c r="AL1533" s="16" t="str">
        <f t="shared" si="431"/>
        <v>白恶魔吉拉斯</v>
      </c>
      <c r="AM1533" s="16">
        <f t="shared" si="432"/>
        <v>16344</v>
      </c>
      <c r="AN1533" s="16">
        <f t="shared" si="433"/>
        <v>2769</v>
      </c>
      <c r="AO1533" s="16">
        <f t="shared" si="441"/>
        <v>13575</v>
      </c>
      <c r="AP1533" s="16">
        <f t="shared" si="434"/>
        <v>14498</v>
      </c>
      <c r="AQ1533" s="16">
        <f t="shared" si="435"/>
        <v>1647</v>
      </c>
      <c r="AR1533" s="16">
        <f t="shared" si="436"/>
        <v>302</v>
      </c>
      <c r="AS1533" s="16"/>
      <c r="AT1533" s="16">
        <v>84.1</v>
      </c>
      <c r="AU1533" s="16">
        <v>109.3</v>
      </c>
      <c r="AV1533" s="16">
        <v>30</v>
      </c>
      <c r="AW1533" s="16"/>
    </row>
    <row r="1534" spans="1:49">
      <c r="A1534" s="62">
        <f>'表格编辑 '!A1801</f>
        <v>31233</v>
      </c>
      <c r="B1534" s="62">
        <f>'表格编辑 '!B1801</f>
        <v>66</v>
      </c>
      <c r="C1534" s="62" t="str">
        <f>VLOOKUP(B1534,映射!A:B,2,FALSE)</f>
        <v>恶狼希斯</v>
      </c>
      <c r="D1534" s="62">
        <f>'表格编辑 '!E1801</f>
        <v>44</v>
      </c>
      <c r="E1534" s="62">
        <f>ROUNDUP((VLOOKUP(B1534,Sheet1!U:AA,3,FALSE)-2)*(0.042*(D1534-1)+0.2)+0.4,0)</f>
        <v>43</v>
      </c>
      <c r="F1534" s="62">
        <f>ROUNDUP((VLOOKUP(B1534,Sheet1!U:AA,4,FALSE)-2)*(0.042*(D1534-1)+0.2)+0.4,0)</f>
        <v>77</v>
      </c>
      <c r="G1534" s="62">
        <f>ROUNDUP((VLOOKUP(B1534,Sheet1!U:AA,5,FALSE)-2)*(0.042*(D1534-1)+0.2)+0.4,0)</f>
        <v>23</v>
      </c>
      <c r="H1534" s="62">
        <f>ROUNDUP((VLOOKUP(B1534,Sheet1!U:AA,6,FALSE)-2)*(0.042*(D1534-1)+0.2)+0.4,0)</f>
        <v>39</v>
      </c>
      <c r="I1534" s="62">
        <f>ROUNDUP((VLOOKUP(B1534,Sheet1!U:AA,7,FALSE)-2)*(0.042*(D1534-1)+0.2)+0.4,0)</f>
        <v>33</v>
      </c>
      <c r="J1534" s="62">
        <f>E1534*8+F1534*2+G1534*3+H1534*3+I1534*1+VLOOKUP(B1534,Sheet1!AU:AZ,2,FALSE)</f>
        <v>737</v>
      </c>
      <c r="K1534" s="62">
        <f>E1534*1+F1534*2+G1534*2+H1534*2+I1534*10+VLOOKUP(B1534,Sheet1!AU:AZ,3,FALSE)</f>
        <v>671</v>
      </c>
      <c r="L1534" s="62">
        <f>E1534*0.1+F1534*2+G1534*0.2+H1534*0.26+I1534*0.1+VLOOKUP(B1534,Sheet1!AU:AZ,4,FALSE)</f>
        <v>196.34</v>
      </c>
      <c r="M1534" s="62">
        <f>E1534*0.1+F1534*0.2+G1534*2+H1534*0.2+I1534*0.1+VLOOKUP(B1534,Sheet1!AU:AZ,5,FALSE)</f>
        <v>96.8</v>
      </c>
      <c r="N1534" s="62">
        <f>E1534*0.1+F1534*0.2+G1534*0.2+H1534*2+I1534*0.1+VLOOKUP(B1534,Sheet1!AU:AZ,6,FALSE)</f>
        <v>125.6</v>
      </c>
      <c r="O1534" s="62">
        <f t="shared" si="442"/>
        <v>6.5</v>
      </c>
      <c r="P1534" s="62">
        <f t="shared" si="443"/>
        <v>28.9</v>
      </c>
      <c r="R1534" s="9">
        <f t="shared" si="437"/>
        <v>44</v>
      </c>
      <c r="S1534" s="9">
        <f t="shared" si="426"/>
        <v>319.84</v>
      </c>
      <c r="T1534" s="9">
        <f t="shared" si="427"/>
        <v>50.8</v>
      </c>
      <c r="U1534" s="66">
        <f t="shared" si="438"/>
        <v>503</v>
      </c>
      <c r="V1534" s="9">
        <f t="shared" si="439"/>
        <v>603.6</v>
      </c>
      <c r="W1534" s="67">
        <f t="shared" si="440"/>
        <v>332</v>
      </c>
      <c r="Y1534" s="69">
        <f>VLOOKUP(D1534,Sheet2!P:Q,2,FALSE)</f>
        <v>105</v>
      </c>
      <c r="AB1534" s="4" t="str">
        <f>IF('表格编辑 '!D1801="monster","普通","BOSS")</f>
        <v>BOSS</v>
      </c>
      <c r="AD1534" s="50">
        <f>VLOOKUP(D1534,映射!AK:AL,2,FALSE)</f>
        <v>4</v>
      </c>
      <c r="AE1534" s="50" t="s">
        <v>40</v>
      </c>
      <c r="AF1534" s="4">
        <f>VLOOKUP(AE1534,映射!AN:AO,2,FALSE)</f>
        <v>3</v>
      </c>
      <c r="AG1534" s="50">
        <v>3</v>
      </c>
      <c r="AH1534" s="70">
        <v>1</v>
      </c>
      <c r="AI1534" s="16">
        <f t="shared" si="428"/>
        <v>31233</v>
      </c>
      <c r="AJ1534" s="16">
        <f t="shared" si="429"/>
        <v>66</v>
      </c>
      <c r="AK1534" s="16">
        <f t="shared" si="430"/>
        <v>44</v>
      </c>
      <c r="AL1534" s="16" t="str">
        <f t="shared" si="431"/>
        <v>恶狼希斯</v>
      </c>
      <c r="AM1534" s="16">
        <f t="shared" si="432"/>
        <v>18108</v>
      </c>
      <c r="AN1534" s="16">
        <f t="shared" si="433"/>
        <v>2211</v>
      </c>
      <c r="AO1534" s="16">
        <f t="shared" si="441"/>
        <v>15897</v>
      </c>
      <c r="AP1534" s="16">
        <f t="shared" si="434"/>
        <v>16634</v>
      </c>
      <c r="AQ1534" s="16">
        <f t="shared" si="435"/>
        <v>2013</v>
      </c>
      <c r="AR1534" s="16">
        <f t="shared" si="436"/>
        <v>295</v>
      </c>
      <c r="AS1534" s="16"/>
      <c r="AT1534" s="16">
        <v>82.6</v>
      </c>
      <c r="AU1534" s="16">
        <v>80.8</v>
      </c>
      <c r="AV1534" s="16">
        <v>30</v>
      </c>
      <c r="AW1534" s="16"/>
    </row>
    <row r="1535" spans="1:49">
      <c r="A1535" s="62">
        <f>'表格编辑 '!A1802</f>
        <v>31234</v>
      </c>
      <c r="B1535" s="62">
        <f>'表格编辑 '!B1802</f>
        <v>35</v>
      </c>
      <c r="C1535" s="62" t="str">
        <f>VLOOKUP(B1535,映射!A:B,2,FALSE)</f>
        <v>海巨龙布鲁特韦姆</v>
      </c>
      <c r="D1535" s="62">
        <f>'表格编辑 '!E1802</f>
        <v>44</v>
      </c>
      <c r="E1535" s="62">
        <f>ROUNDUP((VLOOKUP(B1535,Sheet1!U:AA,3,FALSE)-2)*(0.042*(D1535-1)+0.2)+0.4,0)</f>
        <v>33</v>
      </c>
      <c r="F1535" s="62">
        <f>ROUNDUP((VLOOKUP(B1535,Sheet1!U:AA,4,FALSE)-2)*(0.042*(D1535-1)+0.2)+0.4,0)</f>
        <v>33</v>
      </c>
      <c r="G1535" s="62">
        <f>ROUNDUP((VLOOKUP(B1535,Sheet1!U:AA,5,FALSE)-2)*(0.042*(D1535-1)+0.2)+0.4,0)</f>
        <v>61</v>
      </c>
      <c r="H1535" s="62">
        <f>ROUNDUP((VLOOKUP(B1535,Sheet1!U:AA,6,FALSE)-2)*(0.042*(D1535-1)+0.2)+0.4,0)</f>
        <v>31</v>
      </c>
      <c r="I1535" s="62">
        <f>ROUNDUP((VLOOKUP(B1535,Sheet1!U:AA,7,FALSE)-2)*(0.042*(D1535-1)+0.2)+0.4,0)</f>
        <v>67</v>
      </c>
      <c r="J1535" s="62">
        <f>E1535*8+F1535*2+G1535*3+H1535*3+I1535*1+VLOOKUP(B1535,Sheet1!AU:AZ,2,FALSE)</f>
        <v>693</v>
      </c>
      <c r="K1535" s="62">
        <f>E1535*1+F1535*2+G1535*2+H1535*2+I1535*10+VLOOKUP(B1535,Sheet1!AU:AZ,3,FALSE)</f>
        <v>973</v>
      </c>
      <c r="L1535" s="62">
        <f>E1535*0.1+F1535*2+G1535*0.2+H1535*0.26+I1535*0.1+VLOOKUP(B1535,Sheet1!AU:AZ,4,FALSE)</f>
        <v>116.26</v>
      </c>
      <c r="M1535" s="62">
        <f>E1535*0.1+F1535*0.2+G1535*2+H1535*0.2+I1535*0.1+VLOOKUP(B1535,Sheet1!AU:AZ,5,FALSE)</f>
        <v>164.8</v>
      </c>
      <c r="N1535" s="62">
        <f>E1535*0.1+F1535*0.2+G1535*0.2+H1535*2+I1535*0.1+VLOOKUP(B1535,Sheet1!AU:AZ,6,FALSE)</f>
        <v>110.8</v>
      </c>
      <c r="O1535" s="62">
        <f t="shared" si="442"/>
        <v>49.5</v>
      </c>
      <c r="P1535" s="62">
        <f t="shared" si="443"/>
        <v>16.5</v>
      </c>
      <c r="R1535" s="9">
        <f t="shared" si="437"/>
        <v>44</v>
      </c>
      <c r="S1535" s="9">
        <f t="shared" si="426"/>
        <v>319.84</v>
      </c>
      <c r="T1535" s="9">
        <f t="shared" si="427"/>
        <v>50.8</v>
      </c>
      <c r="U1535" s="66">
        <f t="shared" si="438"/>
        <v>377</v>
      </c>
      <c r="V1535" s="9">
        <f t="shared" si="439"/>
        <v>452.4</v>
      </c>
      <c r="W1535" s="67">
        <f t="shared" si="440"/>
        <v>151</v>
      </c>
      <c r="Y1535" s="69">
        <f>VLOOKUP(D1535,Sheet2!P:Q,2,FALSE)</f>
        <v>105</v>
      </c>
      <c r="AB1535" s="4" t="str">
        <f>IF('表格编辑 '!D1802="monster","普通","BOSS")</f>
        <v>BOSS</v>
      </c>
      <c r="AD1535" s="50">
        <f>VLOOKUP(D1535,映射!AK:AL,2,FALSE)</f>
        <v>4</v>
      </c>
      <c r="AE1535" s="50" t="s">
        <v>40</v>
      </c>
      <c r="AF1535" s="4">
        <f>VLOOKUP(AE1535,映射!AN:AO,2,FALSE)</f>
        <v>3</v>
      </c>
      <c r="AG1535" s="50">
        <v>3</v>
      </c>
      <c r="AH1535" s="70">
        <v>1</v>
      </c>
      <c r="AI1535" s="16">
        <f t="shared" si="428"/>
        <v>31234</v>
      </c>
      <c r="AJ1535" s="16">
        <f t="shared" si="429"/>
        <v>35</v>
      </c>
      <c r="AK1535" s="16">
        <f t="shared" si="430"/>
        <v>44</v>
      </c>
      <c r="AL1535" s="16" t="str">
        <f t="shared" si="431"/>
        <v>海巨龙布鲁特韦姆</v>
      </c>
      <c r="AM1535" s="16">
        <f t="shared" si="432"/>
        <v>13572</v>
      </c>
      <c r="AN1535" s="16">
        <f t="shared" si="433"/>
        <v>2079</v>
      </c>
      <c r="AO1535" s="16">
        <f t="shared" si="441"/>
        <v>11493</v>
      </c>
      <c r="AP1535" s="16">
        <f t="shared" si="434"/>
        <v>12186</v>
      </c>
      <c r="AQ1535" s="16">
        <f t="shared" si="435"/>
        <v>2919</v>
      </c>
      <c r="AR1535" s="16">
        <f t="shared" si="436"/>
        <v>175</v>
      </c>
      <c r="AS1535" s="16"/>
      <c r="AT1535" s="16">
        <v>82.6</v>
      </c>
      <c r="AU1535" s="16">
        <v>80.8</v>
      </c>
      <c r="AV1535" s="16">
        <v>30</v>
      </c>
      <c r="AW1535" s="16"/>
    </row>
    <row r="1536" spans="1:49">
      <c r="A1536" s="62">
        <f>'表格编辑 '!A1803</f>
        <v>31235</v>
      </c>
      <c r="B1536" s="62">
        <f>'表格编辑 '!B1803</f>
        <v>50</v>
      </c>
      <c r="C1536" s="62" t="str">
        <f>VLOOKUP(B1536,映射!A:B,2,FALSE)</f>
        <v>巨人巴罗斯</v>
      </c>
      <c r="D1536" s="62">
        <f>'表格编辑 '!E1803</f>
        <v>44</v>
      </c>
      <c r="E1536" s="62">
        <f>ROUNDUP((VLOOKUP(B1536,Sheet1!U:AA,3,FALSE)-2)*(0.042*(D1536-1)+0.2)+0.4,0)</f>
        <v>73</v>
      </c>
      <c r="F1536" s="62">
        <f>ROUNDUP((VLOOKUP(B1536,Sheet1!U:AA,4,FALSE)-2)*(0.042*(D1536-1)+0.2)+0.4,0)</f>
        <v>67</v>
      </c>
      <c r="G1536" s="62">
        <f>ROUNDUP((VLOOKUP(B1536,Sheet1!U:AA,5,FALSE)-2)*(0.042*(D1536-1)+0.2)+0.4,0)</f>
        <v>45</v>
      </c>
      <c r="H1536" s="62">
        <f>ROUNDUP((VLOOKUP(B1536,Sheet1!U:AA,6,FALSE)-2)*(0.042*(D1536-1)+0.2)+0.4,0)</f>
        <v>15</v>
      </c>
      <c r="I1536" s="62">
        <f>ROUNDUP((VLOOKUP(B1536,Sheet1!U:AA,7,FALSE)-2)*(0.042*(D1536-1)+0.2)+0.4,0)</f>
        <v>25</v>
      </c>
      <c r="J1536" s="62">
        <f>E1536*8+F1536*2+G1536*3+H1536*3+I1536*1+VLOOKUP(B1536,Sheet1!AU:AZ,2,FALSE)</f>
        <v>943</v>
      </c>
      <c r="K1536" s="62">
        <f>E1536*1+F1536*2+G1536*2+H1536*2+I1536*10+VLOOKUP(B1536,Sheet1!AU:AZ,3,FALSE)</f>
        <v>597</v>
      </c>
      <c r="L1536" s="62">
        <f>E1536*0.1+F1536*2+G1536*0.2+H1536*0.26+I1536*0.1+VLOOKUP(B1536,Sheet1!AU:AZ,4,FALSE)</f>
        <v>176.7</v>
      </c>
      <c r="M1536" s="62">
        <f>E1536*0.1+F1536*0.2+G1536*2+H1536*0.2+I1536*0.1+VLOOKUP(B1536,Sheet1!AU:AZ,5,FALSE)</f>
        <v>136.2</v>
      </c>
      <c r="N1536" s="62">
        <f>E1536*0.1+F1536*0.2+G1536*0.2+H1536*2+I1536*0.1+VLOOKUP(B1536,Sheet1!AU:AZ,6,FALSE)</f>
        <v>82.2</v>
      </c>
      <c r="O1536" s="62">
        <f t="shared" si="442"/>
        <v>-1.1</v>
      </c>
      <c r="P1536" s="62">
        <f t="shared" si="443"/>
        <v>47.7</v>
      </c>
      <c r="R1536" s="9">
        <f t="shared" si="437"/>
        <v>44</v>
      </c>
      <c r="S1536" s="9">
        <f t="shared" si="426"/>
        <v>319.84</v>
      </c>
      <c r="T1536" s="9">
        <f t="shared" si="427"/>
        <v>50.8</v>
      </c>
      <c r="U1536" s="66">
        <f t="shared" si="438"/>
        <v>421</v>
      </c>
      <c r="V1536" s="9">
        <f t="shared" si="439"/>
        <v>505.2</v>
      </c>
      <c r="W1536" s="67">
        <f t="shared" si="440"/>
        <v>285</v>
      </c>
      <c r="Y1536" s="69">
        <f>VLOOKUP(D1536,Sheet2!P:Q,2,FALSE)</f>
        <v>105</v>
      </c>
      <c r="AB1536" s="4" t="str">
        <f>IF('表格编辑 '!D1803="monster","普通","BOSS")</f>
        <v>BOSS</v>
      </c>
      <c r="AD1536" s="50">
        <f>VLOOKUP(D1536,映射!AK:AL,2,FALSE)</f>
        <v>4</v>
      </c>
      <c r="AE1536" s="50" t="s">
        <v>40</v>
      </c>
      <c r="AF1536" s="4">
        <f>VLOOKUP(AE1536,映射!AN:AO,2,FALSE)</f>
        <v>3</v>
      </c>
      <c r="AG1536" s="50">
        <v>3</v>
      </c>
      <c r="AH1536" s="70">
        <v>1</v>
      </c>
      <c r="AI1536" s="16">
        <f t="shared" si="428"/>
        <v>31235</v>
      </c>
      <c r="AJ1536" s="16">
        <f t="shared" si="429"/>
        <v>50</v>
      </c>
      <c r="AK1536" s="16">
        <f t="shared" si="430"/>
        <v>44</v>
      </c>
      <c r="AL1536" s="16" t="str">
        <f t="shared" si="431"/>
        <v>巨人巴罗斯</v>
      </c>
      <c r="AM1536" s="16">
        <f t="shared" si="432"/>
        <v>15156</v>
      </c>
      <c r="AN1536" s="16">
        <f t="shared" si="433"/>
        <v>2829</v>
      </c>
      <c r="AO1536" s="16">
        <f t="shared" si="441"/>
        <v>12327</v>
      </c>
      <c r="AP1536" s="16">
        <f t="shared" si="434"/>
        <v>13270</v>
      </c>
      <c r="AQ1536" s="16">
        <f t="shared" si="435"/>
        <v>1791</v>
      </c>
      <c r="AR1536" s="16">
        <f t="shared" si="436"/>
        <v>266</v>
      </c>
      <c r="AS1536" s="16"/>
      <c r="AT1536" s="16">
        <v>82.6</v>
      </c>
      <c r="AU1536" s="16">
        <v>80.8</v>
      </c>
      <c r="AV1536" s="16">
        <v>30</v>
      </c>
      <c r="AW1536" s="16"/>
    </row>
    <row r="1537" spans="1:49">
      <c r="A1537" s="62">
        <f>'表格编辑 '!A1804</f>
        <v>31236</v>
      </c>
      <c r="B1537" s="62">
        <f>'表格编辑 '!B1804</f>
        <v>32</v>
      </c>
      <c r="C1537" s="62" t="str">
        <f>VLOOKUP(B1537,映射!A:B,2,FALSE)</f>
        <v>食人魔首领克洛</v>
      </c>
      <c r="D1537" s="62">
        <f>'表格编辑 '!E1804</f>
        <v>44</v>
      </c>
      <c r="E1537" s="62">
        <f>ROUNDUP((VLOOKUP(B1537,Sheet1!U:AA,3,FALSE)-2)*(0.042*(D1537-1)+0.2)+0.4,0)</f>
        <v>61</v>
      </c>
      <c r="F1537" s="62">
        <f>ROUNDUP((VLOOKUP(B1537,Sheet1!U:AA,4,FALSE)-2)*(0.042*(D1537-1)+0.2)+0.4,0)</f>
        <v>67</v>
      </c>
      <c r="G1537" s="62">
        <f>ROUNDUP((VLOOKUP(B1537,Sheet1!U:AA,5,FALSE)-2)*(0.042*(D1537-1)+0.2)+0.4,0)</f>
        <v>33</v>
      </c>
      <c r="H1537" s="62">
        <f>ROUNDUP((VLOOKUP(B1537,Sheet1!U:AA,6,FALSE)-2)*(0.042*(D1537-1)+0.2)+0.4,0)</f>
        <v>31</v>
      </c>
      <c r="I1537" s="62">
        <f>ROUNDUP((VLOOKUP(B1537,Sheet1!U:AA,7,FALSE)-2)*(0.042*(D1537-1)+0.2)+0.4,0)</f>
        <v>33</v>
      </c>
      <c r="J1537" s="62">
        <f>E1537*8+F1537*2+G1537*3+H1537*3+I1537*1+VLOOKUP(B1537,Sheet1!AU:AZ,2,FALSE)</f>
        <v>867</v>
      </c>
      <c r="K1537" s="62">
        <f>E1537*1+F1537*2+G1537*2+H1537*2+I1537*10+VLOOKUP(B1537,Sheet1!AU:AZ,3,FALSE)</f>
        <v>673</v>
      </c>
      <c r="L1537" s="62">
        <f>E1537*0.1+F1537*2+G1537*0.2+H1537*0.26+I1537*0.1+VLOOKUP(B1537,Sheet1!AU:AZ,4,FALSE)</f>
        <v>178.06</v>
      </c>
      <c r="M1537" s="62">
        <f>E1537*0.1+F1537*0.2+G1537*2+H1537*0.2+I1537*0.1+VLOOKUP(B1537,Sheet1!AU:AZ,5,FALSE)</f>
        <v>115</v>
      </c>
      <c r="N1537" s="62">
        <f>E1537*0.1+F1537*0.2+G1537*0.2+H1537*2+I1537*0.1+VLOOKUP(B1537,Sheet1!AU:AZ,6,FALSE)</f>
        <v>111.4</v>
      </c>
      <c r="O1537" s="62">
        <f t="shared" si="442"/>
        <v>4.9</v>
      </c>
      <c r="P1537" s="62">
        <f t="shared" si="443"/>
        <v>41.7</v>
      </c>
      <c r="R1537" s="9">
        <f t="shared" si="437"/>
        <v>44</v>
      </c>
      <c r="S1537" s="9">
        <f t="shared" si="426"/>
        <v>319.84</v>
      </c>
      <c r="T1537" s="9">
        <f t="shared" si="427"/>
        <v>50.8</v>
      </c>
      <c r="U1537" s="66">
        <f t="shared" si="438"/>
        <v>462</v>
      </c>
      <c r="V1537" s="9">
        <f t="shared" si="439"/>
        <v>554.4</v>
      </c>
      <c r="W1537" s="67">
        <f t="shared" si="440"/>
        <v>288</v>
      </c>
      <c r="Y1537" s="69">
        <f>VLOOKUP(D1537,Sheet2!P:Q,2,FALSE)</f>
        <v>105</v>
      </c>
      <c r="AB1537" s="4" t="str">
        <f>IF('表格编辑 '!D1804="monster","普通","BOSS")</f>
        <v>BOSS</v>
      </c>
      <c r="AD1537" s="50">
        <f>VLOOKUP(D1537,映射!AK:AL,2,FALSE)</f>
        <v>4</v>
      </c>
      <c r="AE1537" s="50" t="s">
        <v>40</v>
      </c>
      <c r="AF1537" s="4">
        <f>VLOOKUP(AE1537,映射!AN:AO,2,FALSE)</f>
        <v>3</v>
      </c>
      <c r="AG1537" s="50">
        <v>3</v>
      </c>
      <c r="AH1537" s="70">
        <v>1</v>
      </c>
      <c r="AI1537" s="16">
        <f t="shared" si="428"/>
        <v>31236</v>
      </c>
      <c r="AJ1537" s="16">
        <f t="shared" si="429"/>
        <v>32</v>
      </c>
      <c r="AK1537" s="16">
        <f t="shared" si="430"/>
        <v>44</v>
      </c>
      <c r="AL1537" s="16" t="str">
        <f t="shared" si="431"/>
        <v>食人魔首领克洛</v>
      </c>
      <c r="AM1537" s="16">
        <f t="shared" si="432"/>
        <v>16632</v>
      </c>
      <c r="AN1537" s="16">
        <f t="shared" si="433"/>
        <v>2601</v>
      </c>
      <c r="AO1537" s="16">
        <f t="shared" si="441"/>
        <v>14031</v>
      </c>
      <c r="AP1537" s="16">
        <f t="shared" si="434"/>
        <v>14898</v>
      </c>
      <c r="AQ1537" s="16">
        <f t="shared" si="435"/>
        <v>2019</v>
      </c>
      <c r="AR1537" s="16">
        <f t="shared" si="436"/>
        <v>268</v>
      </c>
      <c r="AS1537" s="16"/>
      <c r="AT1537" s="16">
        <v>82.6</v>
      </c>
      <c r="AU1537" s="16">
        <v>80.8</v>
      </c>
      <c r="AV1537" s="16">
        <v>30</v>
      </c>
      <c r="AW1537" s="16"/>
    </row>
    <row r="1538" spans="1:49">
      <c r="A1538" s="62">
        <f>'表格编辑 '!A1805</f>
        <v>31237</v>
      </c>
      <c r="B1538" s="62">
        <f>'表格编辑 '!B1805</f>
        <v>63</v>
      </c>
      <c r="C1538" s="62" t="str">
        <f>VLOOKUP(B1538,映射!A:B,2,FALSE)</f>
        <v>白恶魔吉拉斯</v>
      </c>
      <c r="D1538" s="62">
        <f>'表格编辑 '!E1805</f>
        <v>49</v>
      </c>
      <c r="E1538" s="62">
        <f>ROUNDUP((VLOOKUP(B1538,Sheet1!U:AA,3,FALSE)-2)*(0.042*(D1538-1)+0.2)+0.4,0)</f>
        <v>67</v>
      </c>
      <c r="F1538" s="62">
        <f>ROUNDUP((VLOOKUP(B1538,Sheet1!U:AA,4,FALSE)-2)*(0.042*(D1538-1)+0.2)+0.4,0)</f>
        <v>85</v>
      </c>
      <c r="G1538" s="62">
        <f>ROUNDUP((VLOOKUP(B1538,Sheet1!U:AA,5,FALSE)-2)*(0.042*(D1538-1)+0.2)+0.4,0)</f>
        <v>36</v>
      </c>
      <c r="H1538" s="62">
        <f>ROUNDUP((VLOOKUP(B1538,Sheet1!U:AA,6,FALSE)-2)*(0.042*(D1538-1)+0.2)+0.4,0)</f>
        <v>54</v>
      </c>
      <c r="I1538" s="62">
        <f>ROUNDUP((VLOOKUP(B1538,Sheet1!U:AA,7,FALSE)-2)*(0.042*(D1538-1)+0.2)+0.4,0)</f>
        <v>16</v>
      </c>
      <c r="J1538" s="62">
        <f>E1538*8+F1538*2+G1538*3+H1538*3+I1538*1+VLOOKUP(B1538,Sheet1!AU:AZ,2,FALSE)</f>
        <v>1012</v>
      </c>
      <c r="K1538" s="62">
        <f>E1538*1+F1538*2+G1538*2+H1538*2+I1538*10+VLOOKUP(B1538,Sheet1!AU:AZ,3,FALSE)</f>
        <v>597</v>
      </c>
      <c r="L1538" s="62">
        <f>E1538*0.1+F1538*2+G1538*0.2+H1538*0.26+I1538*0.1+VLOOKUP(B1538,Sheet1!AU:AZ,4,FALSE)</f>
        <v>219.54</v>
      </c>
      <c r="M1538" s="62">
        <f>E1538*0.1+F1538*0.2+G1538*2+H1538*0.2+I1538*0.1+VLOOKUP(B1538,Sheet1!AU:AZ,5,FALSE)</f>
        <v>128.1</v>
      </c>
      <c r="N1538" s="62">
        <f>E1538*0.1+F1538*0.2+G1538*0.2+H1538*2+I1538*0.1+VLOOKUP(B1538,Sheet1!AU:AZ,6,FALSE)</f>
        <v>160.5</v>
      </c>
      <c r="O1538" s="62">
        <f t="shared" si="442"/>
        <v>-14</v>
      </c>
      <c r="P1538" s="62">
        <f t="shared" si="443"/>
        <v>50.7</v>
      </c>
      <c r="R1538" s="9">
        <f t="shared" si="437"/>
        <v>49</v>
      </c>
      <c r="S1538" s="9">
        <f t="shared" si="426"/>
        <v>342.44</v>
      </c>
      <c r="T1538" s="9">
        <f t="shared" si="427"/>
        <v>54.8</v>
      </c>
      <c r="U1538" s="66">
        <f t="shared" si="438"/>
        <v>484</v>
      </c>
      <c r="V1538" s="9">
        <f t="shared" si="439"/>
        <v>580.8</v>
      </c>
      <c r="W1538" s="67">
        <f t="shared" si="440"/>
        <v>377</v>
      </c>
      <c r="Y1538" s="69">
        <f>VLOOKUP(D1538,Sheet2!P:Q,2,FALSE)</f>
        <v>105</v>
      </c>
      <c r="AB1538" s="4" t="str">
        <f>IF('表格编辑 '!D1805="monster","普通","BOSS")</f>
        <v>BOSS</v>
      </c>
      <c r="AD1538" s="50">
        <f>VLOOKUP(D1538,映射!AK:AL,2,FALSE)</f>
        <v>4</v>
      </c>
      <c r="AE1538" s="50" t="s">
        <v>40</v>
      </c>
      <c r="AF1538" s="4">
        <f>VLOOKUP(AE1538,映射!AN:AO,2,FALSE)</f>
        <v>3</v>
      </c>
      <c r="AG1538" s="50">
        <v>3</v>
      </c>
      <c r="AH1538" s="70">
        <v>1</v>
      </c>
      <c r="AI1538" s="16">
        <f t="shared" si="428"/>
        <v>31237</v>
      </c>
      <c r="AJ1538" s="16">
        <f t="shared" si="429"/>
        <v>63</v>
      </c>
      <c r="AK1538" s="16">
        <f t="shared" si="430"/>
        <v>49</v>
      </c>
      <c r="AL1538" s="16" t="str">
        <f t="shared" si="431"/>
        <v>白恶魔吉拉斯</v>
      </c>
      <c r="AM1538" s="16">
        <f t="shared" si="432"/>
        <v>17424</v>
      </c>
      <c r="AN1538" s="16">
        <f t="shared" si="433"/>
        <v>3036</v>
      </c>
      <c r="AO1538" s="16">
        <f t="shared" si="441"/>
        <v>14388</v>
      </c>
      <c r="AP1538" s="16">
        <f t="shared" si="434"/>
        <v>15400</v>
      </c>
      <c r="AQ1538" s="16">
        <f t="shared" si="435"/>
        <v>1791</v>
      </c>
      <c r="AR1538" s="16">
        <f t="shared" si="436"/>
        <v>330</v>
      </c>
      <c r="AS1538" s="16"/>
      <c r="AT1538" s="16">
        <v>95.5</v>
      </c>
      <c r="AU1538" s="16">
        <v>122.5</v>
      </c>
      <c r="AV1538" s="16">
        <v>30</v>
      </c>
      <c r="AW1538" s="16"/>
    </row>
    <row r="1539" spans="1:49">
      <c r="A1539" s="62">
        <f>'表格编辑 '!A1806</f>
        <v>31238</v>
      </c>
      <c r="B1539" s="62">
        <f>'表格编辑 '!B1806</f>
        <v>66</v>
      </c>
      <c r="C1539" s="62" t="str">
        <f>VLOOKUP(B1539,映射!A:B,2,FALSE)</f>
        <v>恶狼希斯</v>
      </c>
      <c r="D1539" s="62">
        <f>'表格编辑 '!E1806</f>
        <v>49</v>
      </c>
      <c r="E1539" s="62">
        <f>ROUNDUP((VLOOKUP(B1539,Sheet1!U:AA,3,FALSE)-2)*(0.042*(D1539-1)+0.2)+0.4,0)</f>
        <v>47</v>
      </c>
      <c r="F1539" s="62">
        <f>ROUNDUP((VLOOKUP(B1539,Sheet1!U:AA,4,FALSE)-2)*(0.042*(D1539-1)+0.2)+0.4,0)</f>
        <v>85</v>
      </c>
      <c r="G1539" s="62">
        <f>ROUNDUP((VLOOKUP(B1539,Sheet1!U:AA,5,FALSE)-2)*(0.042*(D1539-1)+0.2)+0.4,0)</f>
        <v>25</v>
      </c>
      <c r="H1539" s="62">
        <f>ROUNDUP((VLOOKUP(B1539,Sheet1!U:AA,6,FALSE)-2)*(0.042*(D1539-1)+0.2)+0.4,0)</f>
        <v>43</v>
      </c>
      <c r="I1539" s="62">
        <f>ROUNDUP((VLOOKUP(B1539,Sheet1!U:AA,7,FALSE)-2)*(0.042*(D1539-1)+0.2)+0.4,0)</f>
        <v>36</v>
      </c>
      <c r="J1539" s="62">
        <f>E1539*8+F1539*2+G1539*3+H1539*3+I1539*1+VLOOKUP(B1539,Sheet1!AU:AZ,2,FALSE)</f>
        <v>806</v>
      </c>
      <c r="K1539" s="62">
        <f>E1539*1+F1539*2+G1539*2+H1539*2+I1539*10+VLOOKUP(B1539,Sheet1!AU:AZ,3,FALSE)</f>
        <v>733</v>
      </c>
      <c r="L1539" s="62">
        <f>E1539*0.1+F1539*2+G1539*0.2+H1539*0.26+I1539*0.1+VLOOKUP(B1539,Sheet1!AU:AZ,4,FALSE)</f>
        <v>214.48</v>
      </c>
      <c r="M1539" s="62">
        <f>E1539*0.1+F1539*0.2+G1539*2+H1539*0.2+I1539*0.1+VLOOKUP(B1539,Sheet1!AU:AZ,5,FALSE)</f>
        <v>103.9</v>
      </c>
      <c r="N1539" s="62">
        <f>E1539*0.1+F1539*0.2+G1539*0.2+H1539*2+I1539*0.1+VLOOKUP(B1539,Sheet1!AU:AZ,6,FALSE)</f>
        <v>136.3</v>
      </c>
      <c r="O1539" s="62">
        <f t="shared" si="442"/>
        <v>6.9</v>
      </c>
      <c r="P1539" s="62">
        <f t="shared" si="443"/>
        <v>31.6</v>
      </c>
      <c r="R1539" s="9">
        <f t="shared" si="437"/>
        <v>49</v>
      </c>
      <c r="S1539" s="9">
        <f t="shared" si="426"/>
        <v>342.44</v>
      </c>
      <c r="T1539" s="9">
        <f t="shared" si="427"/>
        <v>54.8</v>
      </c>
      <c r="U1539" s="66">
        <f t="shared" si="438"/>
        <v>538</v>
      </c>
      <c r="V1539" s="9">
        <f t="shared" si="439"/>
        <v>645.6</v>
      </c>
      <c r="W1539" s="67">
        <f t="shared" si="440"/>
        <v>365</v>
      </c>
      <c r="Y1539" s="69">
        <f>VLOOKUP(D1539,Sheet2!P:Q,2,FALSE)</f>
        <v>105</v>
      </c>
      <c r="AB1539" s="4" t="str">
        <f>IF('表格编辑 '!D1806="monster","普通","BOSS")</f>
        <v>BOSS</v>
      </c>
      <c r="AD1539" s="50">
        <f>VLOOKUP(D1539,映射!AK:AL,2,FALSE)</f>
        <v>4</v>
      </c>
      <c r="AE1539" s="50" t="s">
        <v>40</v>
      </c>
      <c r="AF1539" s="4">
        <f>VLOOKUP(AE1539,映射!AN:AO,2,FALSE)</f>
        <v>3</v>
      </c>
      <c r="AG1539" s="50">
        <v>3</v>
      </c>
      <c r="AH1539" s="70">
        <v>1</v>
      </c>
      <c r="AI1539" s="16">
        <f t="shared" si="428"/>
        <v>31238</v>
      </c>
      <c r="AJ1539" s="16">
        <f t="shared" si="429"/>
        <v>66</v>
      </c>
      <c r="AK1539" s="16">
        <f t="shared" si="430"/>
        <v>49</v>
      </c>
      <c r="AL1539" s="16" t="str">
        <f t="shared" si="431"/>
        <v>恶狼希斯</v>
      </c>
      <c r="AM1539" s="16">
        <f t="shared" si="432"/>
        <v>19368</v>
      </c>
      <c r="AN1539" s="16">
        <f t="shared" si="433"/>
        <v>2418</v>
      </c>
      <c r="AO1539" s="16">
        <f t="shared" si="441"/>
        <v>16950</v>
      </c>
      <c r="AP1539" s="16">
        <f t="shared" si="434"/>
        <v>17756</v>
      </c>
      <c r="AQ1539" s="16">
        <f t="shared" si="435"/>
        <v>2199</v>
      </c>
      <c r="AR1539" s="16">
        <f t="shared" si="436"/>
        <v>322</v>
      </c>
      <c r="AS1539" s="16"/>
      <c r="AT1539" s="16">
        <v>93.9</v>
      </c>
      <c r="AU1539" s="16">
        <v>90.3</v>
      </c>
      <c r="AV1539" s="16">
        <v>30</v>
      </c>
      <c r="AW1539" s="16"/>
    </row>
    <row r="1540" spans="1:49">
      <c r="A1540" s="62">
        <f>'表格编辑 '!A1807</f>
        <v>31239</v>
      </c>
      <c r="B1540" s="62">
        <f>'表格编辑 '!B1807</f>
        <v>35</v>
      </c>
      <c r="C1540" s="62" t="str">
        <f>VLOOKUP(B1540,映射!A:B,2,FALSE)</f>
        <v>海巨龙布鲁特韦姆</v>
      </c>
      <c r="D1540" s="62">
        <f>'表格编辑 '!E1807</f>
        <v>49</v>
      </c>
      <c r="E1540" s="62">
        <f>ROUNDUP((VLOOKUP(B1540,Sheet1!U:AA,3,FALSE)-2)*(0.042*(D1540-1)+0.2)+0.4,0)</f>
        <v>36</v>
      </c>
      <c r="F1540" s="62">
        <f>ROUNDUP((VLOOKUP(B1540,Sheet1!U:AA,4,FALSE)-2)*(0.042*(D1540-1)+0.2)+0.4,0)</f>
        <v>36</v>
      </c>
      <c r="G1540" s="62">
        <f>ROUNDUP((VLOOKUP(B1540,Sheet1!U:AA,5,FALSE)-2)*(0.042*(D1540-1)+0.2)+0.4,0)</f>
        <v>67</v>
      </c>
      <c r="H1540" s="62">
        <f>ROUNDUP((VLOOKUP(B1540,Sheet1!U:AA,6,FALSE)-2)*(0.042*(D1540-1)+0.2)+0.4,0)</f>
        <v>34</v>
      </c>
      <c r="I1540" s="62">
        <f>ROUNDUP((VLOOKUP(B1540,Sheet1!U:AA,7,FALSE)-2)*(0.042*(D1540-1)+0.2)+0.4,0)</f>
        <v>74</v>
      </c>
      <c r="J1540" s="62">
        <f>E1540*8+F1540*2+G1540*3+H1540*3+I1540*1+VLOOKUP(B1540,Sheet1!AU:AZ,2,FALSE)</f>
        <v>757</v>
      </c>
      <c r="K1540" s="62">
        <f>E1540*1+F1540*2+G1540*2+H1540*2+I1540*10+VLOOKUP(B1540,Sheet1!AU:AZ,3,FALSE)</f>
        <v>1070</v>
      </c>
      <c r="L1540" s="62">
        <f>E1540*0.1+F1540*2+G1540*0.2+H1540*0.26+I1540*0.1+VLOOKUP(B1540,Sheet1!AU:AZ,4,FALSE)</f>
        <v>125.24</v>
      </c>
      <c r="M1540" s="62">
        <f>E1540*0.1+F1540*0.2+G1540*2+H1540*0.2+I1540*0.1+VLOOKUP(B1540,Sheet1!AU:AZ,5,FALSE)</f>
        <v>179</v>
      </c>
      <c r="N1540" s="62">
        <f>E1540*0.1+F1540*0.2+G1540*0.2+H1540*2+I1540*0.1+VLOOKUP(B1540,Sheet1!AU:AZ,6,FALSE)</f>
        <v>119.6</v>
      </c>
      <c r="O1540" s="62">
        <f t="shared" si="442"/>
        <v>54.8</v>
      </c>
      <c r="P1540" s="62">
        <f t="shared" si="443"/>
        <v>17.9</v>
      </c>
      <c r="R1540" s="9">
        <f t="shared" si="437"/>
        <v>49</v>
      </c>
      <c r="S1540" s="9">
        <f t="shared" si="426"/>
        <v>342.44</v>
      </c>
      <c r="T1540" s="9">
        <f t="shared" si="427"/>
        <v>54.8</v>
      </c>
      <c r="U1540" s="66">
        <f t="shared" si="438"/>
        <v>400</v>
      </c>
      <c r="V1540" s="9">
        <f t="shared" si="439"/>
        <v>480</v>
      </c>
      <c r="W1540" s="67">
        <f t="shared" si="440"/>
        <v>163</v>
      </c>
      <c r="Y1540" s="69">
        <f>VLOOKUP(D1540,Sheet2!P:Q,2,FALSE)</f>
        <v>105</v>
      </c>
      <c r="AB1540" s="4" t="str">
        <f>IF('表格编辑 '!D1807="monster","普通","BOSS")</f>
        <v>BOSS</v>
      </c>
      <c r="AD1540" s="50">
        <f>VLOOKUP(D1540,映射!AK:AL,2,FALSE)</f>
        <v>4</v>
      </c>
      <c r="AE1540" s="50" t="s">
        <v>40</v>
      </c>
      <c r="AF1540" s="4">
        <f>VLOOKUP(AE1540,映射!AN:AO,2,FALSE)</f>
        <v>3</v>
      </c>
      <c r="AG1540" s="50">
        <v>3</v>
      </c>
      <c r="AH1540" s="70">
        <v>1</v>
      </c>
      <c r="AI1540" s="16">
        <f t="shared" si="428"/>
        <v>31239</v>
      </c>
      <c r="AJ1540" s="16">
        <f t="shared" si="429"/>
        <v>35</v>
      </c>
      <c r="AK1540" s="16">
        <f t="shared" si="430"/>
        <v>49</v>
      </c>
      <c r="AL1540" s="16" t="str">
        <f t="shared" si="431"/>
        <v>海巨龙布鲁特韦姆</v>
      </c>
      <c r="AM1540" s="16">
        <f t="shared" si="432"/>
        <v>14400</v>
      </c>
      <c r="AN1540" s="16">
        <f t="shared" si="433"/>
        <v>2271</v>
      </c>
      <c r="AO1540" s="16">
        <f t="shared" si="441"/>
        <v>12129</v>
      </c>
      <c r="AP1540" s="16">
        <f t="shared" si="434"/>
        <v>12886</v>
      </c>
      <c r="AQ1540" s="16">
        <f t="shared" si="435"/>
        <v>3210</v>
      </c>
      <c r="AR1540" s="16">
        <f t="shared" si="436"/>
        <v>188</v>
      </c>
      <c r="AS1540" s="16"/>
      <c r="AT1540" s="16">
        <v>93.9</v>
      </c>
      <c r="AU1540" s="16">
        <v>90.3</v>
      </c>
      <c r="AV1540" s="16">
        <v>30</v>
      </c>
      <c r="AW1540" s="16"/>
    </row>
    <row r="1541" spans="1:49">
      <c r="A1541" s="62">
        <f>'表格编辑 '!A1808</f>
        <v>31240</v>
      </c>
      <c r="B1541" s="62">
        <f>'表格编辑 '!B1808</f>
        <v>50</v>
      </c>
      <c r="C1541" s="62" t="str">
        <f>VLOOKUP(B1541,映射!A:B,2,FALSE)</f>
        <v>巨人巴罗斯</v>
      </c>
      <c r="D1541" s="62">
        <f>'表格编辑 '!E1808</f>
        <v>49</v>
      </c>
      <c r="E1541" s="62">
        <f>ROUNDUP((VLOOKUP(B1541,Sheet1!U:AA,3,FALSE)-2)*(0.042*(D1541-1)+0.2)+0.4,0)</f>
        <v>81</v>
      </c>
      <c r="F1541" s="62">
        <f>ROUNDUP((VLOOKUP(B1541,Sheet1!U:AA,4,FALSE)-2)*(0.042*(D1541-1)+0.2)+0.4,0)</f>
        <v>74</v>
      </c>
      <c r="G1541" s="62">
        <f>ROUNDUP((VLOOKUP(B1541,Sheet1!U:AA,5,FALSE)-2)*(0.042*(D1541-1)+0.2)+0.4,0)</f>
        <v>50</v>
      </c>
      <c r="H1541" s="62">
        <f>ROUNDUP((VLOOKUP(B1541,Sheet1!U:AA,6,FALSE)-2)*(0.042*(D1541-1)+0.2)+0.4,0)</f>
        <v>16</v>
      </c>
      <c r="I1541" s="62">
        <f>ROUNDUP((VLOOKUP(B1541,Sheet1!U:AA,7,FALSE)-2)*(0.042*(D1541-1)+0.2)+0.4,0)</f>
        <v>27</v>
      </c>
      <c r="J1541" s="62">
        <f>E1541*8+F1541*2+G1541*3+H1541*3+I1541*1+VLOOKUP(B1541,Sheet1!AU:AZ,2,FALSE)</f>
        <v>1041</v>
      </c>
      <c r="K1541" s="62">
        <f>E1541*1+F1541*2+G1541*2+H1541*2+I1541*10+VLOOKUP(B1541,Sheet1!AU:AZ,3,FALSE)</f>
        <v>651</v>
      </c>
      <c r="L1541" s="62">
        <f>E1541*0.1+F1541*2+G1541*0.2+H1541*0.26+I1541*0.1+VLOOKUP(B1541,Sheet1!AU:AZ,4,FALSE)</f>
        <v>192.96</v>
      </c>
      <c r="M1541" s="62">
        <f>E1541*0.1+F1541*0.2+G1541*2+H1541*0.2+I1541*0.1+VLOOKUP(B1541,Sheet1!AU:AZ,5,FALSE)</f>
        <v>148.8</v>
      </c>
      <c r="N1541" s="62">
        <f>E1541*0.1+F1541*0.2+G1541*0.2+H1541*2+I1541*0.1+VLOOKUP(B1541,Sheet1!AU:AZ,6,FALSE)</f>
        <v>87.6</v>
      </c>
      <c r="O1541" s="62">
        <f t="shared" si="442"/>
        <v>-1.7</v>
      </c>
      <c r="P1541" s="62">
        <f t="shared" si="443"/>
        <v>52.9</v>
      </c>
      <c r="R1541" s="9">
        <f t="shared" si="437"/>
        <v>49</v>
      </c>
      <c r="S1541" s="9">
        <f t="shared" si="426"/>
        <v>342.44</v>
      </c>
      <c r="T1541" s="9">
        <f t="shared" si="427"/>
        <v>54.8</v>
      </c>
      <c r="U1541" s="66">
        <f t="shared" si="438"/>
        <v>446</v>
      </c>
      <c r="V1541" s="9">
        <f t="shared" si="439"/>
        <v>535.2</v>
      </c>
      <c r="W1541" s="67">
        <f t="shared" si="440"/>
        <v>313</v>
      </c>
      <c r="Y1541" s="69">
        <f>VLOOKUP(D1541,Sheet2!P:Q,2,FALSE)</f>
        <v>105</v>
      </c>
      <c r="AB1541" s="4" t="str">
        <f>IF('表格编辑 '!D1808="monster","普通","BOSS")</f>
        <v>BOSS</v>
      </c>
      <c r="AD1541" s="50">
        <f>VLOOKUP(D1541,映射!AK:AL,2,FALSE)</f>
        <v>4</v>
      </c>
      <c r="AE1541" s="50" t="s">
        <v>40</v>
      </c>
      <c r="AF1541" s="4">
        <f>VLOOKUP(AE1541,映射!AN:AO,2,FALSE)</f>
        <v>3</v>
      </c>
      <c r="AG1541" s="50">
        <v>3</v>
      </c>
      <c r="AH1541" s="70">
        <v>1</v>
      </c>
      <c r="AI1541" s="16">
        <f t="shared" si="428"/>
        <v>31240</v>
      </c>
      <c r="AJ1541" s="16">
        <f t="shared" si="429"/>
        <v>50</v>
      </c>
      <c r="AK1541" s="16">
        <f t="shared" si="430"/>
        <v>49</v>
      </c>
      <c r="AL1541" s="16" t="str">
        <f t="shared" si="431"/>
        <v>巨人巴罗斯</v>
      </c>
      <c r="AM1541" s="16">
        <f t="shared" si="432"/>
        <v>16056</v>
      </c>
      <c r="AN1541" s="16">
        <f t="shared" si="433"/>
        <v>3123</v>
      </c>
      <c r="AO1541" s="16">
        <f t="shared" si="441"/>
        <v>12933</v>
      </c>
      <c r="AP1541" s="16">
        <f t="shared" si="434"/>
        <v>13974</v>
      </c>
      <c r="AQ1541" s="16">
        <f t="shared" si="435"/>
        <v>1953</v>
      </c>
      <c r="AR1541" s="16">
        <f t="shared" si="436"/>
        <v>290</v>
      </c>
      <c r="AS1541" s="16"/>
      <c r="AT1541" s="16">
        <v>93.9</v>
      </c>
      <c r="AU1541" s="16">
        <v>90.3</v>
      </c>
      <c r="AV1541" s="16">
        <v>30</v>
      </c>
      <c r="AW1541" s="16"/>
    </row>
    <row r="1542" spans="1:49">
      <c r="A1542" s="62">
        <f>'表格编辑 '!A1809</f>
        <v>31241</v>
      </c>
      <c r="B1542" s="62">
        <f>'表格编辑 '!B1809</f>
        <v>32</v>
      </c>
      <c r="C1542" s="62" t="str">
        <f>VLOOKUP(B1542,映射!A:B,2,FALSE)</f>
        <v>食人魔首领克洛</v>
      </c>
      <c r="D1542" s="62">
        <f>'表格编辑 '!E1809</f>
        <v>49</v>
      </c>
      <c r="E1542" s="62">
        <f>ROUNDUP((VLOOKUP(B1542,Sheet1!U:AA,3,FALSE)-2)*(0.042*(D1542-1)+0.2)+0.4,0)</f>
        <v>67</v>
      </c>
      <c r="F1542" s="62">
        <f>ROUNDUP((VLOOKUP(B1542,Sheet1!U:AA,4,FALSE)-2)*(0.042*(D1542-1)+0.2)+0.4,0)</f>
        <v>74</v>
      </c>
      <c r="G1542" s="62">
        <f>ROUNDUP((VLOOKUP(B1542,Sheet1!U:AA,5,FALSE)-2)*(0.042*(D1542-1)+0.2)+0.4,0)</f>
        <v>36</v>
      </c>
      <c r="H1542" s="62">
        <f>ROUNDUP((VLOOKUP(B1542,Sheet1!U:AA,6,FALSE)-2)*(0.042*(D1542-1)+0.2)+0.4,0)</f>
        <v>34</v>
      </c>
      <c r="I1542" s="62">
        <f>ROUNDUP((VLOOKUP(B1542,Sheet1!U:AA,7,FALSE)-2)*(0.042*(D1542-1)+0.2)+0.4,0)</f>
        <v>36</v>
      </c>
      <c r="J1542" s="62">
        <f>E1542*8+F1542*2+G1542*3+H1542*3+I1542*1+VLOOKUP(B1542,Sheet1!AU:AZ,2,FALSE)</f>
        <v>950</v>
      </c>
      <c r="K1542" s="62">
        <f>E1542*1+F1542*2+G1542*2+H1542*2+I1542*10+VLOOKUP(B1542,Sheet1!AU:AZ,3,FALSE)</f>
        <v>735</v>
      </c>
      <c r="L1542" s="62">
        <f>E1542*0.1+F1542*2+G1542*0.2+H1542*0.26+I1542*0.1+VLOOKUP(B1542,Sheet1!AU:AZ,4,FALSE)</f>
        <v>194.34</v>
      </c>
      <c r="M1542" s="62">
        <f>E1542*0.1+F1542*0.2+G1542*2+H1542*0.2+I1542*0.1+VLOOKUP(B1542,Sheet1!AU:AZ,5,FALSE)</f>
        <v>123.9</v>
      </c>
      <c r="N1542" s="62">
        <f>E1542*0.1+F1542*0.2+G1542*0.2+H1542*2+I1542*0.1+VLOOKUP(B1542,Sheet1!AU:AZ,6,FALSE)</f>
        <v>120.3</v>
      </c>
      <c r="O1542" s="62">
        <f t="shared" si="442"/>
        <v>5.1</v>
      </c>
      <c r="P1542" s="62">
        <f t="shared" si="443"/>
        <v>45.8</v>
      </c>
      <c r="R1542" s="9">
        <f t="shared" si="437"/>
        <v>49</v>
      </c>
      <c r="S1542" s="9">
        <f t="shared" si="426"/>
        <v>342.44</v>
      </c>
      <c r="T1542" s="9">
        <f t="shared" si="427"/>
        <v>54.8</v>
      </c>
      <c r="U1542" s="66">
        <f t="shared" si="438"/>
        <v>493</v>
      </c>
      <c r="V1542" s="9">
        <f t="shared" si="439"/>
        <v>591.6</v>
      </c>
      <c r="W1542" s="67">
        <f t="shared" si="440"/>
        <v>316</v>
      </c>
      <c r="Y1542" s="69">
        <f>VLOOKUP(D1542,Sheet2!P:Q,2,FALSE)</f>
        <v>105</v>
      </c>
      <c r="AB1542" s="4" t="str">
        <f>IF('表格编辑 '!D1809="monster","普通","BOSS")</f>
        <v>BOSS</v>
      </c>
      <c r="AD1542" s="50">
        <f>VLOOKUP(D1542,映射!AK:AL,2,FALSE)</f>
        <v>4</v>
      </c>
      <c r="AE1542" s="50" t="s">
        <v>40</v>
      </c>
      <c r="AF1542" s="4">
        <f>VLOOKUP(AE1542,映射!AN:AO,2,FALSE)</f>
        <v>3</v>
      </c>
      <c r="AG1542" s="50">
        <v>3</v>
      </c>
      <c r="AH1542" s="70">
        <v>1</v>
      </c>
      <c r="AI1542" s="16">
        <f t="shared" si="428"/>
        <v>31241</v>
      </c>
      <c r="AJ1542" s="16">
        <f t="shared" si="429"/>
        <v>32</v>
      </c>
      <c r="AK1542" s="16">
        <f t="shared" si="430"/>
        <v>49</v>
      </c>
      <c r="AL1542" s="16" t="str">
        <f t="shared" si="431"/>
        <v>食人魔首领克洛</v>
      </c>
      <c r="AM1542" s="16">
        <f t="shared" si="432"/>
        <v>17748</v>
      </c>
      <c r="AN1542" s="16">
        <f t="shared" si="433"/>
        <v>2850</v>
      </c>
      <c r="AO1542" s="16">
        <f t="shared" si="441"/>
        <v>14898</v>
      </c>
      <c r="AP1542" s="16">
        <f t="shared" si="434"/>
        <v>15848</v>
      </c>
      <c r="AQ1542" s="16">
        <f t="shared" si="435"/>
        <v>2205</v>
      </c>
      <c r="AR1542" s="16">
        <f t="shared" si="436"/>
        <v>292</v>
      </c>
      <c r="AS1542" s="16"/>
      <c r="AT1542" s="16">
        <v>93.9</v>
      </c>
      <c r="AU1542" s="16">
        <v>90.3</v>
      </c>
      <c r="AV1542" s="16">
        <v>30</v>
      </c>
      <c r="AW1542" s="16"/>
    </row>
    <row r="1543" spans="1:49">
      <c r="A1543" s="62">
        <f>'表格编辑 '!A1810</f>
        <v>31242</v>
      </c>
      <c r="B1543" s="62">
        <f>'表格编辑 '!B1810</f>
        <v>63</v>
      </c>
      <c r="C1543" s="62" t="str">
        <f>VLOOKUP(B1543,映射!A:B,2,FALSE)</f>
        <v>白恶魔吉拉斯</v>
      </c>
      <c r="D1543" s="62">
        <f>'表格编辑 '!E1810</f>
        <v>54</v>
      </c>
      <c r="E1543" s="62">
        <f>ROUNDUP((VLOOKUP(B1543,Sheet1!U:AA,3,FALSE)-2)*(0.042*(D1543-1)+0.2)+0.4,0)</f>
        <v>74</v>
      </c>
      <c r="F1543" s="62">
        <f>ROUNDUP((VLOOKUP(B1543,Sheet1!U:AA,4,FALSE)-2)*(0.042*(D1543-1)+0.2)+0.4,0)</f>
        <v>93</v>
      </c>
      <c r="G1543" s="62">
        <f>ROUNDUP((VLOOKUP(B1543,Sheet1!U:AA,5,FALSE)-2)*(0.042*(D1543-1)+0.2)+0.4,0)</f>
        <v>40</v>
      </c>
      <c r="H1543" s="62">
        <f>ROUNDUP((VLOOKUP(B1543,Sheet1!U:AA,6,FALSE)-2)*(0.042*(D1543-1)+0.2)+0.4,0)</f>
        <v>59</v>
      </c>
      <c r="I1543" s="62">
        <f>ROUNDUP((VLOOKUP(B1543,Sheet1!U:AA,7,FALSE)-2)*(0.042*(D1543-1)+0.2)+0.4,0)</f>
        <v>18</v>
      </c>
      <c r="J1543" s="62">
        <f>E1543*8+F1543*2+G1543*3+H1543*3+I1543*1+VLOOKUP(B1543,Sheet1!AU:AZ,2,FALSE)</f>
        <v>1113</v>
      </c>
      <c r="K1543" s="62">
        <f>E1543*1+F1543*2+G1543*2+H1543*2+I1543*10+VLOOKUP(B1543,Sheet1!AU:AZ,3,FALSE)</f>
        <v>658</v>
      </c>
      <c r="L1543" s="62">
        <f>E1543*0.1+F1543*2+G1543*0.2+H1543*0.26+I1543*0.1+VLOOKUP(B1543,Sheet1!AU:AZ,4,FALSE)</f>
        <v>238.54</v>
      </c>
      <c r="M1543" s="62">
        <f>E1543*0.1+F1543*0.2+G1543*2+H1543*0.2+I1543*0.1+VLOOKUP(B1543,Sheet1!AU:AZ,5,FALSE)</f>
        <v>139.6</v>
      </c>
      <c r="N1543" s="62">
        <f>E1543*0.1+F1543*0.2+G1543*0.2+H1543*2+I1543*0.1+VLOOKUP(B1543,Sheet1!AU:AZ,6,FALSE)</f>
        <v>173.8</v>
      </c>
      <c r="O1543" s="62">
        <f t="shared" si="442"/>
        <v>-15</v>
      </c>
      <c r="P1543" s="62">
        <f t="shared" si="443"/>
        <v>55.9</v>
      </c>
      <c r="R1543" s="9">
        <f t="shared" si="437"/>
        <v>54</v>
      </c>
      <c r="S1543" s="9">
        <f t="shared" si="426"/>
        <v>380.04</v>
      </c>
      <c r="T1543" s="9">
        <f t="shared" si="427"/>
        <v>58.8</v>
      </c>
      <c r="U1543" s="66">
        <f t="shared" si="438"/>
        <v>542</v>
      </c>
      <c r="V1543" s="9">
        <f t="shared" si="439"/>
        <v>650.4</v>
      </c>
      <c r="W1543" s="67">
        <f t="shared" si="440"/>
        <v>412</v>
      </c>
      <c r="Y1543" s="69">
        <f>VLOOKUP(D1543,Sheet2!P:Q,2,FALSE)</f>
        <v>120</v>
      </c>
      <c r="AB1543" s="4" t="str">
        <f>IF('表格编辑 '!D1810="monster","普通","BOSS")</f>
        <v>BOSS</v>
      </c>
      <c r="AD1543" s="50">
        <f>VLOOKUP(D1543,映射!AK:AL,2,FALSE)</f>
        <v>4</v>
      </c>
      <c r="AE1543" s="50" t="s">
        <v>40</v>
      </c>
      <c r="AF1543" s="4">
        <f>VLOOKUP(AE1543,映射!AN:AO,2,FALSE)</f>
        <v>3</v>
      </c>
      <c r="AG1543" s="50">
        <v>3</v>
      </c>
      <c r="AH1543" s="70">
        <v>1</v>
      </c>
      <c r="AI1543" s="16">
        <f t="shared" si="428"/>
        <v>31242</v>
      </c>
      <c r="AJ1543" s="16">
        <f t="shared" si="429"/>
        <v>63</v>
      </c>
      <c r="AK1543" s="16">
        <f t="shared" si="430"/>
        <v>54</v>
      </c>
      <c r="AL1543" s="16" t="str">
        <f t="shared" si="431"/>
        <v>白恶魔吉拉斯</v>
      </c>
      <c r="AM1543" s="16">
        <f t="shared" si="432"/>
        <v>19512</v>
      </c>
      <c r="AN1543" s="16">
        <f t="shared" si="433"/>
        <v>3339</v>
      </c>
      <c r="AO1543" s="16">
        <f t="shared" si="441"/>
        <v>16173</v>
      </c>
      <c r="AP1543" s="16">
        <f t="shared" si="434"/>
        <v>17286</v>
      </c>
      <c r="AQ1543" s="16">
        <f t="shared" si="435"/>
        <v>1974</v>
      </c>
      <c r="AR1543" s="16">
        <f t="shared" si="436"/>
        <v>358</v>
      </c>
      <c r="AS1543" s="16"/>
      <c r="AT1543" s="16">
        <v>104.9</v>
      </c>
      <c r="AU1543" s="16">
        <v>135.5</v>
      </c>
      <c r="AV1543" s="16">
        <v>30</v>
      </c>
      <c r="AW1543" s="16"/>
    </row>
    <row r="1544" spans="1:49">
      <c r="A1544" s="62">
        <f>'表格编辑 '!A1811</f>
        <v>31243</v>
      </c>
      <c r="B1544" s="62">
        <f>'表格编辑 '!B1811</f>
        <v>66</v>
      </c>
      <c r="C1544" s="62" t="str">
        <f>VLOOKUP(B1544,映射!A:B,2,FALSE)</f>
        <v>恶狼希斯</v>
      </c>
      <c r="D1544" s="62">
        <f>'表格编辑 '!E1811</f>
        <v>54</v>
      </c>
      <c r="E1544" s="62">
        <f>ROUNDUP((VLOOKUP(B1544,Sheet1!U:AA,3,FALSE)-2)*(0.042*(D1544-1)+0.2)+0.4,0)</f>
        <v>52</v>
      </c>
      <c r="F1544" s="62">
        <f>ROUNDUP((VLOOKUP(B1544,Sheet1!U:AA,4,FALSE)-2)*(0.042*(D1544-1)+0.2)+0.4,0)</f>
        <v>93</v>
      </c>
      <c r="G1544" s="62">
        <f>ROUNDUP((VLOOKUP(B1544,Sheet1!U:AA,5,FALSE)-2)*(0.042*(D1544-1)+0.2)+0.4,0)</f>
        <v>28</v>
      </c>
      <c r="H1544" s="62">
        <f>ROUNDUP((VLOOKUP(B1544,Sheet1!U:AA,6,FALSE)-2)*(0.042*(D1544-1)+0.2)+0.4,0)</f>
        <v>47</v>
      </c>
      <c r="I1544" s="62">
        <f>ROUNDUP((VLOOKUP(B1544,Sheet1!U:AA,7,FALSE)-2)*(0.042*(D1544-1)+0.2)+0.4,0)</f>
        <v>40</v>
      </c>
      <c r="J1544" s="62">
        <f>E1544*8+F1544*2+G1544*3+H1544*3+I1544*1+VLOOKUP(B1544,Sheet1!AU:AZ,2,FALSE)</f>
        <v>887</v>
      </c>
      <c r="K1544" s="62">
        <f>E1544*1+F1544*2+G1544*2+H1544*2+I1544*10+VLOOKUP(B1544,Sheet1!AU:AZ,3,FALSE)</f>
        <v>808</v>
      </c>
      <c r="L1544" s="62">
        <f>E1544*0.1+F1544*2+G1544*0.2+H1544*0.26+I1544*0.1+VLOOKUP(B1544,Sheet1!AU:AZ,4,FALSE)</f>
        <v>233.02</v>
      </c>
      <c r="M1544" s="62">
        <f>E1544*0.1+F1544*0.2+G1544*2+H1544*0.2+I1544*0.1+VLOOKUP(B1544,Sheet1!AU:AZ,5,FALSE)</f>
        <v>113.2</v>
      </c>
      <c r="N1544" s="62">
        <f>E1544*0.1+F1544*0.2+G1544*0.2+H1544*2+I1544*0.1+VLOOKUP(B1544,Sheet1!AU:AZ,6,FALSE)</f>
        <v>147.4</v>
      </c>
      <c r="O1544" s="62">
        <f t="shared" si="442"/>
        <v>8</v>
      </c>
      <c r="P1544" s="62">
        <f t="shared" si="443"/>
        <v>34.9</v>
      </c>
      <c r="R1544" s="9">
        <f t="shared" si="437"/>
        <v>54</v>
      </c>
      <c r="S1544" s="9">
        <f t="shared" si="426"/>
        <v>380.04</v>
      </c>
      <c r="T1544" s="9">
        <f t="shared" si="427"/>
        <v>58.8</v>
      </c>
      <c r="U1544" s="66">
        <f t="shared" si="438"/>
        <v>602</v>
      </c>
      <c r="V1544" s="9">
        <f t="shared" si="439"/>
        <v>722.4</v>
      </c>
      <c r="W1544" s="67">
        <f t="shared" si="440"/>
        <v>398</v>
      </c>
      <c r="Y1544" s="69">
        <f>VLOOKUP(D1544,Sheet2!P:Q,2,FALSE)</f>
        <v>120</v>
      </c>
      <c r="AB1544" s="4" t="str">
        <f>IF('表格编辑 '!D1811="monster","普通","BOSS")</f>
        <v>BOSS</v>
      </c>
      <c r="AD1544" s="50">
        <f>VLOOKUP(D1544,映射!AK:AL,2,FALSE)</f>
        <v>4</v>
      </c>
      <c r="AE1544" s="50" t="s">
        <v>40</v>
      </c>
      <c r="AF1544" s="4">
        <f>VLOOKUP(AE1544,映射!AN:AO,2,FALSE)</f>
        <v>3</v>
      </c>
      <c r="AG1544" s="50">
        <v>3</v>
      </c>
      <c r="AH1544" s="70">
        <v>1</v>
      </c>
      <c r="AI1544" s="16">
        <f t="shared" si="428"/>
        <v>31243</v>
      </c>
      <c r="AJ1544" s="16">
        <f t="shared" si="429"/>
        <v>66</v>
      </c>
      <c r="AK1544" s="16">
        <f t="shared" si="430"/>
        <v>54</v>
      </c>
      <c r="AL1544" s="16" t="str">
        <f t="shared" si="431"/>
        <v>恶狼希斯</v>
      </c>
      <c r="AM1544" s="16">
        <f t="shared" si="432"/>
        <v>21672</v>
      </c>
      <c r="AN1544" s="16">
        <f t="shared" si="433"/>
        <v>2661</v>
      </c>
      <c r="AO1544" s="16">
        <f t="shared" si="441"/>
        <v>19011</v>
      </c>
      <c r="AP1544" s="16">
        <f t="shared" si="434"/>
        <v>19898</v>
      </c>
      <c r="AQ1544" s="16">
        <f t="shared" si="435"/>
        <v>2424</v>
      </c>
      <c r="AR1544" s="16">
        <f t="shared" si="436"/>
        <v>350</v>
      </c>
      <c r="AS1544" s="16"/>
      <c r="AT1544" s="16">
        <v>103</v>
      </c>
      <c r="AU1544" s="16">
        <v>99.4</v>
      </c>
      <c r="AV1544" s="16">
        <v>30</v>
      </c>
      <c r="AW1544" s="16"/>
    </row>
    <row r="1545" spans="1:49">
      <c r="A1545" s="62">
        <f>'表格编辑 '!A1812</f>
        <v>31244</v>
      </c>
      <c r="B1545" s="62">
        <f>'表格编辑 '!B1812</f>
        <v>35</v>
      </c>
      <c r="C1545" s="62" t="str">
        <f>VLOOKUP(B1545,映射!A:B,2,FALSE)</f>
        <v>海巨龙布鲁特韦姆</v>
      </c>
      <c r="D1545" s="62">
        <f>'表格编辑 '!E1812</f>
        <v>54</v>
      </c>
      <c r="E1545" s="62">
        <f>ROUNDUP((VLOOKUP(B1545,Sheet1!U:AA,3,FALSE)-2)*(0.042*(D1545-1)+0.2)+0.4,0)</f>
        <v>40</v>
      </c>
      <c r="F1545" s="62">
        <f>ROUNDUP((VLOOKUP(B1545,Sheet1!U:AA,4,FALSE)-2)*(0.042*(D1545-1)+0.2)+0.4,0)</f>
        <v>40</v>
      </c>
      <c r="G1545" s="62">
        <f>ROUNDUP((VLOOKUP(B1545,Sheet1!U:AA,5,FALSE)-2)*(0.042*(D1545-1)+0.2)+0.4,0)</f>
        <v>74</v>
      </c>
      <c r="H1545" s="62">
        <f>ROUNDUP((VLOOKUP(B1545,Sheet1!U:AA,6,FALSE)-2)*(0.042*(D1545-1)+0.2)+0.4,0)</f>
        <v>37</v>
      </c>
      <c r="I1545" s="62">
        <f>ROUNDUP((VLOOKUP(B1545,Sheet1!U:AA,7,FALSE)-2)*(0.042*(D1545-1)+0.2)+0.4,0)</f>
        <v>81</v>
      </c>
      <c r="J1545" s="62">
        <f>E1545*8+F1545*2+G1545*3+H1545*3+I1545*1+VLOOKUP(B1545,Sheet1!AU:AZ,2,FALSE)</f>
        <v>834</v>
      </c>
      <c r="K1545" s="62">
        <f>E1545*1+F1545*2+G1545*2+H1545*2+I1545*10+VLOOKUP(B1545,Sheet1!AU:AZ,3,FALSE)</f>
        <v>1172</v>
      </c>
      <c r="L1545" s="62">
        <f>E1545*0.1+F1545*2+G1545*0.2+H1545*0.26+I1545*0.1+VLOOKUP(B1545,Sheet1!AU:AZ,4,FALSE)</f>
        <v>136.52</v>
      </c>
      <c r="M1545" s="62">
        <f>E1545*0.1+F1545*0.2+G1545*2+H1545*0.2+I1545*0.1+VLOOKUP(B1545,Sheet1!AU:AZ,5,FALSE)</f>
        <v>195.5</v>
      </c>
      <c r="N1545" s="62">
        <f>E1545*0.1+F1545*0.2+G1545*0.2+H1545*2+I1545*0.1+VLOOKUP(B1545,Sheet1!AU:AZ,6,FALSE)</f>
        <v>128.9</v>
      </c>
      <c r="O1545" s="62">
        <f t="shared" si="442"/>
        <v>59.9</v>
      </c>
      <c r="P1545" s="62">
        <f t="shared" si="443"/>
        <v>19.9</v>
      </c>
      <c r="R1545" s="9">
        <f t="shared" si="437"/>
        <v>54</v>
      </c>
      <c r="S1545" s="9">
        <f t="shared" si="426"/>
        <v>380.04</v>
      </c>
      <c r="T1545" s="9">
        <f t="shared" si="427"/>
        <v>58.8</v>
      </c>
      <c r="U1545" s="66">
        <f t="shared" si="438"/>
        <v>448</v>
      </c>
      <c r="V1545" s="9">
        <f t="shared" si="439"/>
        <v>537.6</v>
      </c>
      <c r="W1545" s="67">
        <f t="shared" si="440"/>
        <v>179</v>
      </c>
      <c r="Y1545" s="69">
        <f>VLOOKUP(D1545,Sheet2!P:Q,2,FALSE)</f>
        <v>120</v>
      </c>
      <c r="AB1545" s="4" t="str">
        <f>IF('表格编辑 '!D1812="monster","普通","BOSS")</f>
        <v>BOSS</v>
      </c>
      <c r="AD1545" s="50">
        <f>VLOOKUP(D1545,映射!AK:AL,2,FALSE)</f>
        <v>4</v>
      </c>
      <c r="AE1545" s="50" t="s">
        <v>40</v>
      </c>
      <c r="AF1545" s="4">
        <f>VLOOKUP(AE1545,映射!AN:AO,2,FALSE)</f>
        <v>3</v>
      </c>
      <c r="AG1545" s="50">
        <v>3</v>
      </c>
      <c r="AH1545" s="70">
        <v>1</v>
      </c>
      <c r="AI1545" s="16">
        <f t="shared" si="428"/>
        <v>31244</v>
      </c>
      <c r="AJ1545" s="16">
        <f t="shared" si="429"/>
        <v>35</v>
      </c>
      <c r="AK1545" s="16">
        <f t="shared" si="430"/>
        <v>54</v>
      </c>
      <c r="AL1545" s="16" t="str">
        <f t="shared" si="431"/>
        <v>海巨龙布鲁特韦姆</v>
      </c>
      <c r="AM1545" s="16">
        <f t="shared" si="432"/>
        <v>16128</v>
      </c>
      <c r="AN1545" s="16">
        <f t="shared" si="433"/>
        <v>2502</v>
      </c>
      <c r="AO1545" s="16">
        <f t="shared" si="441"/>
        <v>13626</v>
      </c>
      <c r="AP1545" s="16">
        <f t="shared" si="434"/>
        <v>14460</v>
      </c>
      <c r="AQ1545" s="16">
        <f t="shared" si="435"/>
        <v>3516</v>
      </c>
      <c r="AR1545" s="16">
        <f t="shared" si="436"/>
        <v>205</v>
      </c>
      <c r="AS1545" s="16"/>
      <c r="AT1545" s="16">
        <v>103</v>
      </c>
      <c r="AU1545" s="16">
        <v>99.4</v>
      </c>
      <c r="AV1545" s="16">
        <v>30</v>
      </c>
      <c r="AW1545" s="16"/>
    </row>
    <row r="1546" spans="1:49">
      <c r="A1546" s="62">
        <f>'表格编辑 '!A1813</f>
        <v>31245</v>
      </c>
      <c r="B1546" s="62">
        <f>'表格编辑 '!B1813</f>
        <v>50</v>
      </c>
      <c r="C1546" s="62" t="str">
        <f>VLOOKUP(B1546,映射!A:B,2,FALSE)</f>
        <v>巨人巴罗斯</v>
      </c>
      <c r="D1546" s="62">
        <f>'表格编辑 '!E1813</f>
        <v>54</v>
      </c>
      <c r="E1546" s="62">
        <f>ROUNDUP((VLOOKUP(B1546,Sheet1!U:AA,3,FALSE)-2)*(0.042*(D1546-1)+0.2)+0.4,0)</f>
        <v>88</v>
      </c>
      <c r="F1546" s="62">
        <f>ROUNDUP((VLOOKUP(B1546,Sheet1!U:AA,4,FALSE)-2)*(0.042*(D1546-1)+0.2)+0.4,0)</f>
        <v>81</v>
      </c>
      <c r="G1546" s="62">
        <f>ROUNDUP((VLOOKUP(B1546,Sheet1!U:AA,5,FALSE)-2)*(0.042*(D1546-1)+0.2)+0.4,0)</f>
        <v>54</v>
      </c>
      <c r="H1546" s="62">
        <f>ROUNDUP((VLOOKUP(B1546,Sheet1!U:AA,6,FALSE)-2)*(0.042*(D1546-1)+0.2)+0.4,0)</f>
        <v>18</v>
      </c>
      <c r="I1546" s="62">
        <f>ROUNDUP((VLOOKUP(B1546,Sheet1!U:AA,7,FALSE)-2)*(0.042*(D1546-1)+0.2)+0.4,0)</f>
        <v>30</v>
      </c>
      <c r="J1546" s="62">
        <f>E1546*8+F1546*2+G1546*3+H1546*3+I1546*1+VLOOKUP(B1546,Sheet1!AU:AZ,2,FALSE)</f>
        <v>1132</v>
      </c>
      <c r="K1546" s="62">
        <f>E1546*1+F1546*2+G1546*2+H1546*2+I1546*10+VLOOKUP(B1546,Sheet1!AU:AZ,3,FALSE)</f>
        <v>714</v>
      </c>
      <c r="L1546" s="62">
        <f>E1546*0.1+F1546*2+G1546*0.2+H1546*0.26+I1546*0.1+VLOOKUP(B1546,Sheet1!AU:AZ,4,FALSE)</f>
        <v>209.28</v>
      </c>
      <c r="M1546" s="62">
        <f>E1546*0.1+F1546*0.2+G1546*2+H1546*0.2+I1546*0.1+VLOOKUP(B1546,Sheet1!AU:AZ,5,FALSE)</f>
        <v>159.6</v>
      </c>
      <c r="N1546" s="62">
        <f>E1546*0.1+F1546*0.2+G1546*0.2+H1546*2+I1546*0.1+VLOOKUP(B1546,Sheet1!AU:AZ,6,FALSE)</f>
        <v>94.8</v>
      </c>
      <c r="O1546" s="62">
        <f t="shared" si="442"/>
        <v>-1.5</v>
      </c>
      <c r="P1546" s="62">
        <f t="shared" si="443"/>
        <v>57.5</v>
      </c>
      <c r="R1546" s="9">
        <f t="shared" si="437"/>
        <v>54</v>
      </c>
      <c r="S1546" s="9">
        <f t="shared" si="426"/>
        <v>380.04</v>
      </c>
      <c r="T1546" s="9">
        <f t="shared" si="427"/>
        <v>58.8</v>
      </c>
      <c r="U1546" s="66">
        <f t="shared" si="438"/>
        <v>505</v>
      </c>
      <c r="V1546" s="9">
        <f t="shared" si="439"/>
        <v>606</v>
      </c>
      <c r="W1546" s="67">
        <f t="shared" si="440"/>
        <v>341</v>
      </c>
      <c r="Y1546" s="69">
        <f>VLOOKUP(D1546,Sheet2!P:Q,2,FALSE)</f>
        <v>120</v>
      </c>
      <c r="AB1546" s="4" t="str">
        <f>IF('表格编辑 '!D1813="monster","普通","BOSS")</f>
        <v>BOSS</v>
      </c>
      <c r="AD1546" s="50">
        <f>VLOOKUP(D1546,映射!AK:AL,2,FALSE)</f>
        <v>4</v>
      </c>
      <c r="AE1546" s="50" t="s">
        <v>40</v>
      </c>
      <c r="AF1546" s="4">
        <f>VLOOKUP(AE1546,映射!AN:AO,2,FALSE)</f>
        <v>3</v>
      </c>
      <c r="AG1546" s="50">
        <v>3</v>
      </c>
      <c r="AH1546" s="70">
        <v>1</v>
      </c>
      <c r="AI1546" s="16">
        <f t="shared" si="428"/>
        <v>31245</v>
      </c>
      <c r="AJ1546" s="16">
        <f t="shared" si="429"/>
        <v>50</v>
      </c>
      <c r="AK1546" s="16">
        <f t="shared" si="430"/>
        <v>54</v>
      </c>
      <c r="AL1546" s="16" t="str">
        <f t="shared" si="431"/>
        <v>巨人巴罗斯</v>
      </c>
      <c r="AM1546" s="16">
        <f t="shared" si="432"/>
        <v>18180</v>
      </c>
      <c r="AN1546" s="16">
        <f t="shared" si="433"/>
        <v>3396</v>
      </c>
      <c r="AO1546" s="16">
        <f t="shared" si="441"/>
        <v>14784</v>
      </c>
      <c r="AP1546" s="16">
        <f t="shared" si="434"/>
        <v>15916</v>
      </c>
      <c r="AQ1546" s="16">
        <f t="shared" si="435"/>
        <v>2142</v>
      </c>
      <c r="AR1546" s="16">
        <f t="shared" si="436"/>
        <v>314</v>
      </c>
      <c r="AS1546" s="16"/>
      <c r="AT1546" s="16">
        <v>103</v>
      </c>
      <c r="AU1546" s="16">
        <v>99.4</v>
      </c>
      <c r="AV1546" s="16">
        <v>30</v>
      </c>
      <c r="AW1546" s="16"/>
    </row>
    <row r="1547" spans="1:49">
      <c r="A1547" s="62">
        <f>'表格编辑 '!A1814</f>
        <v>31246</v>
      </c>
      <c r="B1547" s="62">
        <f>'表格编辑 '!B1814</f>
        <v>32</v>
      </c>
      <c r="C1547" s="62" t="str">
        <f>VLOOKUP(B1547,映射!A:B,2,FALSE)</f>
        <v>食人魔首领克洛</v>
      </c>
      <c r="D1547" s="62">
        <f>'表格编辑 '!E1814</f>
        <v>54</v>
      </c>
      <c r="E1547" s="62">
        <f>ROUNDUP((VLOOKUP(B1547,Sheet1!U:AA,3,FALSE)-2)*(0.042*(D1547-1)+0.2)+0.4,0)</f>
        <v>74</v>
      </c>
      <c r="F1547" s="62">
        <f>ROUNDUP((VLOOKUP(B1547,Sheet1!U:AA,4,FALSE)-2)*(0.042*(D1547-1)+0.2)+0.4,0)</f>
        <v>81</v>
      </c>
      <c r="G1547" s="62">
        <f>ROUNDUP((VLOOKUP(B1547,Sheet1!U:AA,5,FALSE)-2)*(0.042*(D1547-1)+0.2)+0.4,0)</f>
        <v>40</v>
      </c>
      <c r="H1547" s="62">
        <f>ROUNDUP((VLOOKUP(B1547,Sheet1!U:AA,6,FALSE)-2)*(0.042*(D1547-1)+0.2)+0.4,0)</f>
        <v>37</v>
      </c>
      <c r="I1547" s="62">
        <f>ROUNDUP((VLOOKUP(B1547,Sheet1!U:AA,7,FALSE)-2)*(0.042*(D1547-1)+0.2)+0.4,0)</f>
        <v>40</v>
      </c>
      <c r="J1547" s="62">
        <f>E1547*8+F1547*2+G1547*3+H1547*3+I1547*1+VLOOKUP(B1547,Sheet1!AU:AZ,2,FALSE)</f>
        <v>1045</v>
      </c>
      <c r="K1547" s="62">
        <f>E1547*1+F1547*2+G1547*2+H1547*2+I1547*10+VLOOKUP(B1547,Sheet1!AU:AZ,3,FALSE)</f>
        <v>810</v>
      </c>
      <c r="L1547" s="62">
        <f>E1547*0.1+F1547*2+G1547*0.2+H1547*0.26+I1547*0.1+VLOOKUP(B1547,Sheet1!AU:AZ,4,FALSE)</f>
        <v>211.02</v>
      </c>
      <c r="M1547" s="62">
        <f>E1547*0.1+F1547*0.2+G1547*2+H1547*0.2+I1547*0.1+VLOOKUP(B1547,Sheet1!AU:AZ,5,FALSE)</f>
        <v>135</v>
      </c>
      <c r="N1547" s="62">
        <f>E1547*0.1+F1547*0.2+G1547*0.2+H1547*2+I1547*0.1+VLOOKUP(B1547,Sheet1!AU:AZ,6,FALSE)</f>
        <v>129.6</v>
      </c>
      <c r="O1547" s="62">
        <f t="shared" si="442"/>
        <v>6</v>
      </c>
      <c r="P1547" s="62">
        <f t="shared" si="443"/>
        <v>50.5</v>
      </c>
      <c r="R1547" s="9">
        <f t="shared" si="437"/>
        <v>54</v>
      </c>
      <c r="S1547" s="9">
        <f t="shared" si="426"/>
        <v>380.04</v>
      </c>
      <c r="T1547" s="9">
        <f t="shared" si="427"/>
        <v>58.8</v>
      </c>
      <c r="U1547" s="66">
        <f t="shared" si="438"/>
        <v>552</v>
      </c>
      <c r="V1547" s="9">
        <f t="shared" si="439"/>
        <v>662.4</v>
      </c>
      <c r="W1547" s="67">
        <f t="shared" si="440"/>
        <v>345</v>
      </c>
      <c r="Y1547" s="69">
        <f>VLOOKUP(D1547,Sheet2!P:Q,2,FALSE)</f>
        <v>120</v>
      </c>
      <c r="AB1547" s="4" t="str">
        <f>IF('表格编辑 '!D1814="monster","普通","BOSS")</f>
        <v>BOSS</v>
      </c>
      <c r="AD1547" s="50">
        <f>VLOOKUP(D1547,映射!AK:AL,2,FALSE)</f>
        <v>4</v>
      </c>
      <c r="AE1547" s="50" t="s">
        <v>40</v>
      </c>
      <c r="AF1547" s="4">
        <f>VLOOKUP(AE1547,映射!AN:AO,2,FALSE)</f>
        <v>3</v>
      </c>
      <c r="AG1547" s="50">
        <v>3</v>
      </c>
      <c r="AH1547" s="70">
        <v>1</v>
      </c>
      <c r="AI1547" s="16">
        <f t="shared" si="428"/>
        <v>31246</v>
      </c>
      <c r="AJ1547" s="16">
        <f t="shared" si="429"/>
        <v>32</v>
      </c>
      <c r="AK1547" s="16">
        <f t="shared" si="430"/>
        <v>54</v>
      </c>
      <c r="AL1547" s="16" t="str">
        <f t="shared" si="431"/>
        <v>食人魔首领克洛</v>
      </c>
      <c r="AM1547" s="16">
        <f t="shared" si="432"/>
        <v>19872</v>
      </c>
      <c r="AN1547" s="16">
        <f t="shared" si="433"/>
        <v>3135</v>
      </c>
      <c r="AO1547" s="16">
        <f t="shared" si="441"/>
        <v>16737</v>
      </c>
      <c r="AP1547" s="16">
        <f t="shared" si="434"/>
        <v>17782</v>
      </c>
      <c r="AQ1547" s="16">
        <f t="shared" si="435"/>
        <v>2430</v>
      </c>
      <c r="AR1547" s="16">
        <f t="shared" si="436"/>
        <v>317</v>
      </c>
      <c r="AS1547" s="16"/>
      <c r="AT1547" s="16">
        <v>103</v>
      </c>
      <c r="AU1547" s="16">
        <v>99.4</v>
      </c>
      <c r="AV1547" s="16">
        <v>30</v>
      </c>
      <c r="AW1547" s="16"/>
    </row>
    <row r="1548" spans="1:49">
      <c r="A1548" s="62">
        <f>'表格编辑 '!A1815</f>
        <v>31247</v>
      </c>
      <c r="B1548" s="62">
        <f>'表格编辑 '!B1815</f>
        <v>63</v>
      </c>
      <c r="C1548" s="62" t="str">
        <f>VLOOKUP(B1548,映射!A:B,2,FALSE)</f>
        <v>白恶魔吉拉斯</v>
      </c>
      <c r="D1548" s="62">
        <f>'表格编辑 '!E1815</f>
        <v>59</v>
      </c>
      <c r="E1548" s="62">
        <f>ROUNDUP((VLOOKUP(B1548,Sheet1!U:AA,3,FALSE)-2)*(0.042*(D1548-1)+0.2)+0.4,0)</f>
        <v>80</v>
      </c>
      <c r="F1548" s="62">
        <f>ROUNDUP((VLOOKUP(B1548,Sheet1!U:AA,4,FALSE)-2)*(0.042*(D1548-1)+0.2)+0.4,0)</f>
        <v>101</v>
      </c>
      <c r="G1548" s="62">
        <f>ROUNDUP((VLOOKUP(B1548,Sheet1!U:AA,5,FALSE)-2)*(0.042*(D1548-1)+0.2)+0.4,0)</f>
        <v>43</v>
      </c>
      <c r="H1548" s="62">
        <f>ROUNDUP((VLOOKUP(B1548,Sheet1!U:AA,6,FALSE)-2)*(0.042*(D1548-1)+0.2)+0.4,0)</f>
        <v>64</v>
      </c>
      <c r="I1548" s="62">
        <f>ROUNDUP((VLOOKUP(B1548,Sheet1!U:AA,7,FALSE)-2)*(0.042*(D1548-1)+0.2)+0.4,0)</f>
        <v>19</v>
      </c>
      <c r="J1548" s="62">
        <f>E1548*8+F1548*2+G1548*3+H1548*3+I1548*1+VLOOKUP(B1548,Sheet1!AU:AZ,2,FALSE)</f>
        <v>1202</v>
      </c>
      <c r="K1548" s="62">
        <f>E1548*1+F1548*2+G1548*2+H1548*2+I1548*10+VLOOKUP(B1548,Sheet1!AU:AZ,3,FALSE)</f>
        <v>706</v>
      </c>
      <c r="L1548" s="62">
        <f>E1548*0.1+F1548*2+G1548*0.2+H1548*0.26+I1548*0.1+VLOOKUP(B1548,Sheet1!AU:AZ,4,FALSE)</f>
        <v>257.14</v>
      </c>
      <c r="M1548" s="62">
        <f>E1548*0.1+F1548*0.2+G1548*2+H1548*0.2+I1548*0.1+VLOOKUP(B1548,Sheet1!AU:AZ,5,FALSE)</f>
        <v>148.9</v>
      </c>
      <c r="N1548" s="62">
        <f>E1548*0.1+F1548*0.2+G1548*0.2+H1548*2+I1548*0.1+VLOOKUP(B1548,Sheet1!AU:AZ,6,FALSE)</f>
        <v>186.7</v>
      </c>
      <c r="O1548" s="62">
        <f t="shared" si="442"/>
        <v>-16.7</v>
      </c>
      <c r="P1548" s="62">
        <f t="shared" si="443"/>
        <v>60.5</v>
      </c>
      <c r="R1548" s="9">
        <f t="shared" si="437"/>
        <v>59</v>
      </c>
      <c r="S1548" s="9">
        <f t="shared" si="426"/>
        <v>402.64</v>
      </c>
      <c r="T1548" s="9">
        <f t="shared" si="427"/>
        <v>62.8</v>
      </c>
      <c r="U1548" s="66">
        <f t="shared" si="438"/>
        <v>573</v>
      </c>
      <c r="V1548" s="9">
        <f t="shared" si="439"/>
        <v>687.6</v>
      </c>
      <c r="W1548" s="67">
        <f t="shared" si="440"/>
        <v>446</v>
      </c>
      <c r="Y1548" s="69">
        <f>VLOOKUP(D1548,Sheet2!P:Q,2,FALSE)</f>
        <v>120</v>
      </c>
      <c r="AB1548" s="4" t="str">
        <f>IF('表格编辑 '!D1815="monster","普通","BOSS")</f>
        <v>BOSS</v>
      </c>
      <c r="AD1548" s="50">
        <f>VLOOKUP(D1548,映射!AK:AL,2,FALSE)</f>
        <v>4</v>
      </c>
      <c r="AE1548" s="50" t="s">
        <v>40</v>
      </c>
      <c r="AF1548" s="4">
        <f>VLOOKUP(AE1548,映射!AN:AO,2,FALSE)</f>
        <v>3</v>
      </c>
      <c r="AG1548" s="50">
        <v>3</v>
      </c>
      <c r="AH1548" s="70">
        <v>1</v>
      </c>
      <c r="AI1548" s="16">
        <f t="shared" si="428"/>
        <v>31247</v>
      </c>
      <c r="AJ1548" s="16">
        <f t="shared" si="429"/>
        <v>63</v>
      </c>
      <c r="AK1548" s="16">
        <f t="shared" si="430"/>
        <v>59</v>
      </c>
      <c r="AL1548" s="16" t="str">
        <f t="shared" si="431"/>
        <v>白恶魔吉拉斯</v>
      </c>
      <c r="AM1548" s="16">
        <f t="shared" si="432"/>
        <v>20628</v>
      </c>
      <c r="AN1548" s="16">
        <f t="shared" si="433"/>
        <v>3606</v>
      </c>
      <c r="AO1548" s="16">
        <f t="shared" si="441"/>
        <v>17022</v>
      </c>
      <c r="AP1548" s="16">
        <f t="shared" si="434"/>
        <v>18224</v>
      </c>
      <c r="AQ1548" s="16">
        <f t="shared" si="435"/>
        <v>2118</v>
      </c>
      <c r="AR1548" s="16">
        <f t="shared" si="436"/>
        <v>386</v>
      </c>
      <c r="AS1548" s="16"/>
      <c r="AT1548" s="16">
        <v>114.2</v>
      </c>
      <c r="AU1548" s="16">
        <v>148.4</v>
      </c>
      <c r="AV1548" s="16">
        <v>30</v>
      </c>
      <c r="AW1548" s="16"/>
    </row>
    <row r="1549" spans="1:49">
      <c r="A1549" s="62">
        <f>'表格编辑 '!A1816</f>
        <v>31248</v>
      </c>
      <c r="B1549" s="62">
        <f>'表格编辑 '!B1816</f>
        <v>66</v>
      </c>
      <c r="C1549" s="62" t="str">
        <f>VLOOKUP(B1549,映射!A:B,2,FALSE)</f>
        <v>恶狼希斯</v>
      </c>
      <c r="D1549" s="62">
        <f>'表格编辑 '!E1816</f>
        <v>59</v>
      </c>
      <c r="E1549" s="62">
        <f>ROUNDUP((VLOOKUP(B1549,Sheet1!U:AA,3,FALSE)-2)*(0.042*(D1549-1)+0.2)+0.4,0)</f>
        <v>56</v>
      </c>
      <c r="F1549" s="62">
        <f>ROUNDUP((VLOOKUP(B1549,Sheet1!U:AA,4,FALSE)-2)*(0.042*(D1549-1)+0.2)+0.4,0)</f>
        <v>101</v>
      </c>
      <c r="G1549" s="62">
        <f>ROUNDUP((VLOOKUP(B1549,Sheet1!U:AA,5,FALSE)-2)*(0.042*(D1549-1)+0.2)+0.4,0)</f>
        <v>30</v>
      </c>
      <c r="H1549" s="62">
        <f>ROUNDUP((VLOOKUP(B1549,Sheet1!U:AA,6,FALSE)-2)*(0.042*(D1549-1)+0.2)+0.4,0)</f>
        <v>51</v>
      </c>
      <c r="I1549" s="62">
        <f>ROUNDUP((VLOOKUP(B1549,Sheet1!U:AA,7,FALSE)-2)*(0.042*(D1549-1)+0.2)+0.4,0)</f>
        <v>43</v>
      </c>
      <c r="J1549" s="62">
        <f>E1549*8+F1549*2+G1549*3+H1549*3+I1549*1+VLOOKUP(B1549,Sheet1!AU:AZ,2,FALSE)</f>
        <v>956</v>
      </c>
      <c r="K1549" s="62">
        <f>E1549*1+F1549*2+G1549*2+H1549*2+I1549*10+VLOOKUP(B1549,Sheet1!AU:AZ,3,FALSE)</f>
        <v>870</v>
      </c>
      <c r="L1549" s="62">
        <f>E1549*0.1+F1549*2+G1549*0.2+H1549*0.26+I1549*0.1+VLOOKUP(B1549,Sheet1!AU:AZ,4,FALSE)</f>
        <v>251.16</v>
      </c>
      <c r="M1549" s="62">
        <f>E1549*0.1+F1549*0.2+G1549*2+H1549*0.2+I1549*0.1+VLOOKUP(B1549,Sheet1!AU:AZ,5,FALSE)</f>
        <v>120.3</v>
      </c>
      <c r="N1549" s="62">
        <f>E1549*0.1+F1549*0.2+G1549*0.2+H1549*2+I1549*0.1+VLOOKUP(B1549,Sheet1!AU:AZ,6,FALSE)</f>
        <v>158.1</v>
      </c>
      <c r="O1549" s="62">
        <f t="shared" si="442"/>
        <v>8.4</v>
      </c>
      <c r="P1549" s="62">
        <f t="shared" si="443"/>
        <v>37.6</v>
      </c>
      <c r="R1549" s="9">
        <f t="shared" si="437"/>
        <v>59</v>
      </c>
      <c r="S1549" s="9">
        <f t="shared" si="426"/>
        <v>402.64</v>
      </c>
      <c r="T1549" s="9">
        <f t="shared" si="427"/>
        <v>62.8</v>
      </c>
      <c r="U1549" s="66">
        <f t="shared" si="438"/>
        <v>637</v>
      </c>
      <c r="V1549" s="9">
        <f t="shared" si="439"/>
        <v>764.4</v>
      </c>
      <c r="W1549" s="67">
        <f t="shared" si="440"/>
        <v>431</v>
      </c>
      <c r="Y1549" s="69">
        <f>VLOOKUP(D1549,Sheet2!P:Q,2,FALSE)</f>
        <v>120</v>
      </c>
      <c r="AB1549" s="4" t="str">
        <f>IF('表格编辑 '!D1816="monster","普通","BOSS")</f>
        <v>BOSS</v>
      </c>
      <c r="AD1549" s="50">
        <f>VLOOKUP(D1549,映射!AK:AL,2,FALSE)</f>
        <v>4</v>
      </c>
      <c r="AE1549" s="50" t="s">
        <v>40</v>
      </c>
      <c r="AF1549" s="4">
        <f>VLOOKUP(AE1549,映射!AN:AO,2,FALSE)</f>
        <v>3</v>
      </c>
      <c r="AG1549" s="50">
        <v>3</v>
      </c>
      <c r="AH1549" s="70">
        <v>1</v>
      </c>
      <c r="AI1549" s="16">
        <f t="shared" si="428"/>
        <v>31248</v>
      </c>
      <c r="AJ1549" s="16">
        <f t="shared" si="429"/>
        <v>66</v>
      </c>
      <c r="AK1549" s="16">
        <f t="shared" si="430"/>
        <v>59</v>
      </c>
      <c r="AL1549" s="16" t="str">
        <f t="shared" si="431"/>
        <v>恶狼希斯</v>
      </c>
      <c r="AM1549" s="16">
        <f t="shared" si="432"/>
        <v>22932</v>
      </c>
      <c r="AN1549" s="16">
        <f t="shared" si="433"/>
        <v>2868</v>
      </c>
      <c r="AO1549" s="16">
        <f t="shared" si="441"/>
        <v>20064</v>
      </c>
      <c r="AP1549" s="16">
        <f t="shared" si="434"/>
        <v>21020</v>
      </c>
      <c r="AQ1549" s="16">
        <f t="shared" si="435"/>
        <v>2610</v>
      </c>
      <c r="AR1549" s="16">
        <f t="shared" si="436"/>
        <v>377</v>
      </c>
      <c r="AS1549" s="16"/>
      <c r="AT1549" s="16">
        <v>112.1</v>
      </c>
      <c r="AU1549" s="16">
        <v>108.5</v>
      </c>
      <c r="AV1549" s="16">
        <v>30</v>
      </c>
      <c r="AW1549" s="16"/>
    </row>
    <row r="1550" spans="1:49">
      <c r="A1550" s="62">
        <f>'表格编辑 '!A1817</f>
        <v>31249</v>
      </c>
      <c r="B1550" s="62">
        <f>'表格编辑 '!B1817</f>
        <v>35</v>
      </c>
      <c r="C1550" s="62" t="str">
        <f>VLOOKUP(B1550,映射!A:B,2,FALSE)</f>
        <v>海巨龙布鲁特韦姆</v>
      </c>
      <c r="D1550" s="62">
        <f>'表格编辑 '!E1817</f>
        <v>59</v>
      </c>
      <c r="E1550" s="62">
        <f>ROUNDUP((VLOOKUP(B1550,Sheet1!U:AA,3,FALSE)-2)*(0.042*(D1550-1)+0.2)+0.4,0)</f>
        <v>43</v>
      </c>
      <c r="F1550" s="62">
        <f>ROUNDUP((VLOOKUP(B1550,Sheet1!U:AA,4,FALSE)-2)*(0.042*(D1550-1)+0.2)+0.4,0)</f>
        <v>43</v>
      </c>
      <c r="G1550" s="62">
        <f>ROUNDUP((VLOOKUP(B1550,Sheet1!U:AA,5,FALSE)-2)*(0.042*(D1550-1)+0.2)+0.4,0)</f>
        <v>80</v>
      </c>
      <c r="H1550" s="62">
        <f>ROUNDUP((VLOOKUP(B1550,Sheet1!U:AA,6,FALSE)-2)*(0.042*(D1550-1)+0.2)+0.4,0)</f>
        <v>40</v>
      </c>
      <c r="I1550" s="62">
        <f>ROUNDUP((VLOOKUP(B1550,Sheet1!U:AA,7,FALSE)-2)*(0.042*(D1550-1)+0.2)+0.4,0)</f>
        <v>88</v>
      </c>
      <c r="J1550" s="62">
        <f>E1550*8+F1550*2+G1550*3+H1550*3+I1550*1+VLOOKUP(B1550,Sheet1!AU:AZ,2,FALSE)</f>
        <v>898</v>
      </c>
      <c r="K1550" s="62">
        <f>E1550*1+F1550*2+G1550*2+H1550*2+I1550*10+VLOOKUP(B1550,Sheet1!AU:AZ,3,FALSE)</f>
        <v>1269</v>
      </c>
      <c r="L1550" s="62">
        <f>E1550*0.1+F1550*2+G1550*0.2+H1550*0.26+I1550*0.1+VLOOKUP(B1550,Sheet1!AU:AZ,4,FALSE)</f>
        <v>145.5</v>
      </c>
      <c r="M1550" s="62">
        <f>E1550*0.1+F1550*0.2+G1550*2+H1550*0.2+I1550*0.1+VLOOKUP(B1550,Sheet1!AU:AZ,5,FALSE)</f>
        <v>209.7</v>
      </c>
      <c r="N1550" s="62">
        <f>E1550*0.1+F1550*0.2+G1550*0.2+H1550*2+I1550*0.1+VLOOKUP(B1550,Sheet1!AU:AZ,6,FALSE)</f>
        <v>137.7</v>
      </c>
      <c r="O1550" s="62">
        <f t="shared" si="442"/>
        <v>65.2</v>
      </c>
      <c r="P1550" s="62">
        <f t="shared" si="443"/>
        <v>21.3</v>
      </c>
      <c r="R1550" s="9">
        <f t="shared" si="437"/>
        <v>59</v>
      </c>
      <c r="S1550" s="9">
        <f t="shared" si="426"/>
        <v>402.64</v>
      </c>
      <c r="T1550" s="9">
        <f t="shared" si="427"/>
        <v>62.8</v>
      </c>
      <c r="U1550" s="66">
        <f t="shared" si="438"/>
        <v>471</v>
      </c>
      <c r="V1550" s="9">
        <f t="shared" si="439"/>
        <v>565.2</v>
      </c>
      <c r="W1550" s="67">
        <f t="shared" si="440"/>
        <v>191</v>
      </c>
      <c r="Y1550" s="69">
        <f>VLOOKUP(D1550,Sheet2!P:Q,2,FALSE)</f>
        <v>120</v>
      </c>
      <c r="AB1550" s="4" t="str">
        <f>IF('表格编辑 '!D1817="monster","普通","BOSS")</f>
        <v>BOSS</v>
      </c>
      <c r="AD1550" s="50">
        <f>VLOOKUP(D1550,映射!AK:AL,2,FALSE)</f>
        <v>4</v>
      </c>
      <c r="AE1550" s="50" t="s">
        <v>40</v>
      </c>
      <c r="AF1550" s="4">
        <f>VLOOKUP(AE1550,映射!AN:AO,2,FALSE)</f>
        <v>3</v>
      </c>
      <c r="AG1550" s="50">
        <v>3</v>
      </c>
      <c r="AH1550" s="70">
        <v>1</v>
      </c>
      <c r="AI1550" s="16">
        <f t="shared" si="428"/>
        <v>31249</v>
      </c>
      <c r="AJ1550" s="16">
        <f t="shared" si="429"/>
        <v>35</v>
      </c>
      <c r="AK1550" s="16">
        <f t="shared" si="430"/>
        <v>59</v>
      </c>
      <c r="AL1550" s="16" t="str">
        <f t="shared" si="431"/>
        <v>海巨龙布鲁特韦姆</v>
      </c>
      <c r="AM1550" s="16">
        <f t="shared" si="432"/>
        <v>16956</v>
      </c>
      <c r="AN1550" s="16">
        <f t="shared" si="433"/>
        <v>2694</v>
      </c>
      <c r="AO1550" s="16">
        <f t="shared" si="441"/>
        <v>14262</v>
      </c>
      <c r="AP1550" s="16">
        <f t="shared" si="434"/>
        <v>15160</v>
      </c>
      <c r="AQ1550" s="16">
        <f t="shared" si="435"/>
        <v>3807</v>
      </c>
      <c r="AR1550" s="16">
        <f t="shared" si="436"/>
        <v>219</v>
      </c>
      <c r="AS1550" s="16"/>
      <c r="AT1550" s="16">
        <v>112.1</v>
      </c>
      <c r="AU1550" s="16">
        <v>108.5</v>
      </c>
      <c r="AV1550" s="16">
        <v>30</v>
      </c>
      <c r="AW1550" s="16"/>
    </row>
    <row r="1551" spans="1:49">
      <c r="A1551" s="62">
        <f>'表格编辑 '!A1818</f>
        <v>31250</v>
      </c>
      <c r="B1551" s="62">
        <f>'表格编辑 '!B1818</f>
        <v>50</v>
      </c>
      <c r="C1551" s="62" t="str">
        <f>VLOOKUP(B1551,映射!A:B,2,FALSE)</f>
        <v>巨人巴罗斯</v>
      </c>
      <c r="D1551" s="62">
        <f>'表格编辑 '!E1818</f>
        <v>59</v>
      </c>
      <c r="E1551" s="62">
        <f>ROUNDUP((VLOOKUP(B1551,Sheet1!U:AA,3,FALSE)-2)*(0.042*(D1551-1)+0.2)+0.4,0)</f>
        <v>96</v>
      </c>
      <c r="F1551" s="62">
        <f>ROUNDUP((VLOOKUP(B1551,Sheet1!U:AA,4,FALSE)-2)*(0.042*(D1551-1)+0.2)+0.4,0)</f>
        <v>88</v>
      </c>
      <c r="G1551" s="62">
        <f>ROUNDUP((VLOOKUP(B1551,Sheet1!U:AA,5,FALSE)-2)*(0.042*(D1551-1)+0.2)+0.4,0)</f>
        <v>59</v>
      </c>
      <c r="H1551" s="62">
        <f>ROUNDUP((VLOOKUP(B1551,Sheet1!U:AA,6,FALSE)-2)*(0.042*(D1551-1)+0.2)+0.4,0)</f>
        <v>19</v>
      </c>
      <c r="I1551" s="62">
        <f>ROUNDUP((VLOOKUP(B1551,Sheet1!U:AA,7,FALSE)-2)*(0.042*(D1551-1)+0.2)+0.4,0)</f>
        <v>33</v>
      </c>
      <c r="J1551" s="62">
        <f>E1551*8+F1551*2+G1551*3+H1551*3+I1551*1+VLOOKUP(B1551,Sheet1!AU:AZ,2,FALSE)</f>
        <v>1231</v>
      </c>
      <c r="K1551" s="62">
        <f>E1551*1+F1551*2+G1551*2+H1551*2+I1551*10+VLOOKUP(B1551,Sheet1!AU:AZ,3,FALSE)</f>
        <v>778</v>
      </c>
      <c r="L1551" s="62">
        <f>E1551*0.1+F1551*2+G1551*0.2+H1551*0.26+I1551*0.1+VLOOKUP(B1551,Sheet1!AU:AZ,4,FALSE)</f>
        <v>225.64</v>
      </c>
      <c r="M1551" s="62">
        <f>E1551*0.1+F1551*0.2+G1551*2+H1551*0.2+I1551*0.1+VLOOKUP(B1551,Sheet1!AU:AZ,5,FALSE)</f>
        <v>172.3</v>
      </c>
      <c r="N1551" s="62">
        <f>E1551*0.1+F1551*0.2+G1551*0.2+H1551*2+I1551*0.1+VLOOKUP(B1551,Sheet1!AU:AZ,6,FALSE)</f>
        <v>100.3</v>
      </c>
      <c r="O1551" s="62">
        <f t="shared" si="442"/>
        <v>-1.29999999999999</v>
      </c>
      <c r="P1551" s="62">
        <f t="shared" si="443"/>
        <v>62.6</v>
      </c>
      <c r="R1551" s="9">
        <f t="shared" si="437"/>
        <v>59</v>
      </c>
      <c r="S1551" s="9">
        <f t="shared" si="426"/>
        <v>402.64</v>
      </c>
      <c r="T1551" s="9">
        <f t="shared" si="427"/>
        <v>62.8</v>
      </c>
      <c r="U1551" s="66">
        <f t="shared" si="438"/>
        <v>529</v>
      </c>
      <c r="V1551" s="9">
        <f t="shared" si="439"/>
        <v>634.8</v>
      </c>
      <c r="W1551" s="67">
        <f t="shared" si="440"/>
        <v>369</v>
      </c>
      <c r="Y1551" s="69">
        <f>VLOOKUP(D1551,Sheet2!P:Q,2,FALSE)</f>
        <v>120</v>
      </c>
      <c r="AB1551" s="4" t="str">
        <f>IF('表格编辑 '!D1818="monster","普通","BOSS")</f>
        <v>BOSS</v>
      </c>
      <c r="AD1551" s="50">
        <f>VLOOKUP(D1551,映射!AK:AL,2,FALSE)</f>
        <v>4</v>
      </c>
      <c r="AE1551" s="50" t="s">
        <v>40</v>
      </c>
      <c r="AF1551" s="4">
        <f>VLOOKUP(AE1551,映射!AN:AO,2,FALSE)</f>
        <v>3</v>
      </c>
      <c r="AG1551" s="50">
        <v>3</v>
      </c>
      <c r="AH1551" s="70">
        <v>1</v>
      </c>
      <c r="AI1551" s="16">
        <f t="shared" si="428"/>
        <v>31250</v>
      </c>
      <c r="AJ1551" s="16">
        <f t="shared" si="429"/>
        <v>50</v>
      </c>
      <c r="AK1551" s="16">
        <f t="shared" si="430"/>
        <v>59</v>
      </c>
      <c r="AL1551" s="16" t="str">
        <f t="shared" si="431"/>
        <v>巨人巴罗斯</v>
      </c>
      <c r="AM1551" s="16">
        <f t="shared" si="432"/>
        <v>19044</v>
      </c>
      <c r="AN1551" s="16">
        <f t="shared" si="433"/>
        <v>3693</v>
      </c>
      <c r="AO1551" s="16">
        <f t="shared" si="441"/>
        <v>15351</v>
      </c>
      <c r="AP1551" s="16">
        <f t="shared" si="434"/>
        <v>16582</v>
      </c>
      <c r="AQ1551" s="16">
        <f t="shared" si="435"/>
        <v>2334</v>
      </c>
      <c r="AR1551" s="16">
        <f t="shared" si="436"/>
        <v>339</v>
      </c>
      <c r="AS1551" s="16"/>
      <c r="AT1551" s="16">
        <v>112.1</v>
      </c>
      <c r="AU1551" s="16">
        <v>108.5</v>
      </c>
      <c r="AV1551" s="16">
        <v>30</v>
      </c>
      <c r="AW1551" s="16"/>
    </row>
    <row r="1552" spans="1:49">
      <c r="A1552" s="62">
        <f>'表格编辑 '!A1819</f>
        <v>31251</v>
      </c>
      <c r="B1552" s="62">
        <f>'表格编辑 '!B1819</f>
        <v>32</v>
      </c>
      <c r="C1552" s="62" t="str">
        <f>VLOOKUP(B1552,映射!A:B,2,FALSE)</f>
        <v>食人魔首领克洛</v>
      </c>
      <c r="D1552" s="62">
        <f>'表格编辑 '!E1819</f>
        <v>59</v>
      </c>
      <c r="E1552" s="62">
        <f>ROUNDUP((VLOOKUP(B1552,Sheet1!U:AA,3,FALSE)-2)*(0.042*(D1552-1)+0.2)+0.4,0)</f>
        <v>80</v>
      </c>
      <c r="F1552" s="62">
        <f>ROUNDUP((VLOOKUP(B1552,Sheet1!U:AA,4,FALSE)-2)*(0.042*(D1552-1)+0.2)+0.4,0)</f>
        <v>88</v>
      </c>
      <c r="G1552" s="62">
        <f>ROUNDUP((VLOOKUP(B1552,Sheet1!U:AA,5,FALSE)-2)*(0.042*(D1552-1)+0.2)+0.4,0)</f>
        <v>43</v>
      </c>
      <c r="H1552" s="62">
        <f>ROUNDUP((VLOOKUP(B1552,Sheet1!U:AA,6,FALSE)-2)*(0.042*(D1552-1)+0.2)+0.4,0)</f>
        <v>40</v>
      </c>
      <c r="I1552" s="62">
        <f>ROUNDUP((VLOOKUP(B1552,Sheet1!U:AA,7,FALSE)-2)*(0.042*(D1552-1)+0.2)+0.4,0)</f>
        <v>43</v>
      </c>
      <c r="J1552" s="62">
        <f>E1552*8+F1552*2+G1552*3+H1552*3+I1552*1+VLOOKUP(B1552,Sheet1!AU:AZ,2,FALSE)</f>
        <v>1128</v>
      </c>
      <c r="K1552" s="62">
        <f>E1552*1+F1552*2+G1552*2+H1552*2+I1552*10+VLOOKUP(B1552,Sheet1!AU:AZ,3,FALSE)</f>
        <v>872</v>
      </c>
      <c r="L1552" s="62">
        <f>E1552*0.1+F1552*2+G1552*0.2+H1552*0.26+I1552*0.1+VLOOKUP(B1552,Sheet1!AU:AZ,4,FALSE)</f>
        <v>227.3</v>
      </c>
      <c r="M1552" s="62">
        <f>E1552*0.1+F1552*0.2+G1552*2+H1552*0.2+I1552*0.1+VLOOKUP(B1552,Sheet1!AU:AZ,5,FALSE)</f>
        <v>143.9</v>
      </c>
      <c r="N1552" s="62">
        <f>E1552*0.1+F1552*0.2+G1552*0.2+H1552*2+I1552*0.1+VLOOKUP(B1552,Sheet1!AU:AZ,6,FALSE)</f>
        <v>138.5</v>
      </c>
      <c r="O1552" s="62">
        <f t="shared" si="442"/>
        <v>6.2</v>
      </c>
      <c r="P1552" s="62">
        <f t="shared" si="443"/>
        <v>54.6</v>
      </c>
      <c r="R1552" s="9">
        <f t="shared" si="437"/>
        <v>59</v>
      </c>
      <c r="S1552" s="9">
        <f t="shared" si="426"/>
        <v>402.64</v>
      </c>
      <c r="T1552" s="9">
        <f t="shared" si="427"/>
        <v>62.8</v>
      </c>
      <c r="U1552" s="66">
        <f t="shared" si="438"/>
        <v>583</v>
      </c>
      <c r="V1552" s="9">
        <f t="shared" si="439"/>
        <v>699.6</v>
      </c>
      <c r="W1552" s="67">
        <f t="shared" si="440"/>
        <v>373</v>
      </c>
      <c r="Y1552" s="69">
        <f>VLOOKUP(D1552,Sheet2!P:Q,2,FALSE)</f>
        <v>120</v>
      </c>
      <c r="AB1552" s="4" t="str">
        <f>IF('表格编辑 '!D1819="monster","普通","BOSS")</f>
        <v>BOSS</v>
      </c>
      <c r="AD1552" s="50">
        <f>VLOOKUP(D1552,映射!AK:AL,2,FALSE)</f>
        <v>4</v>
      </c>
      <c r="AE1552" s="50" t="s">
        <v>40</v>
      </c>
      <c r="AF1552" s="4">
        <f>VLOOKUP(AE1552,映射!AN:AO,2,FALSE)</f>
        <v>3</v>
      </c>
      <c r="AG1552" s="50">
        <v>3</v>
      </c>
      <c r="AH1552" s="70">
        <v>1</v>
      </c>
      <c r="AI1552" s="16">
        <f t="shared" si="428"/>
        <v>31251</v>
      </c>
      <c r="AJ1552" s="16">
        <f t="shared" si="429"/>
        <v>32</v>
      </c>
      <c r="AK1552" s="16">
        <f t="shared" si="430"/>
        <v>59</v>
      </c>
      <c r="AL1552" s="16" t="str">
        <f t="shared" si="431"/>
        <v>食人魔首领克洛</v>
      </c>
      <c r="AM1552" s="16">
        <f t="shared" si="432"/>
        <v>20988</v>
      </c>
      <c r="AN1552" s="16">
        <f t="shared" si="433"/>
        <v>3384</v>
      </c>
      <c r="AO1552" s="16">
        <f t="shared" si="441"/>
        <v>17604</v>
      </c>
      <c r="AP1552" s="16">
        <f t="shared" si="434"/>
        <v>18732</v>
      </c>
      <c r="AQ1552" s="16">
        <f t="shared" si="435"/>
        <v>2616</v>
      </c>
      <c r="AR1552" s="16">
        <f t="shared" si="436"/>
        <v>341</v>
      </c>
      <c r="AS1552" s="16"/>
      <c r="AT1552" s="16">
        <v>112.1</v>
      </c>
      <c r="AU1552" s="16">
        <v>108.5</v>
      </c>
      <c r="AV1552" s="16">
        <v>30</v>
      </c>
      <c r="AW1552" s="16"/>
    </row>
    <row r="1553" spans="1:49">
      <c r="A1553" s="62">
        <f>'表格编辑 '!A1820</f>
        <v>31252</v>
      </c>
      <c r="B1553" s="62">
        <f>'表格编辑 '!B1820</f>
        <v>63</v>
      </c>
      <c r="C1553" s="62" t="str">
        <f>VLOOKUP(B1553,映射!A:B,2,FALSE)</f>
        <v>白恶魔吉拉斯</v>
      </c>
      <c r="D1553" s="62">
        <f>'表格编辑 '!E1820</f>
        <v>60</v>
      </c>
      <c r="E1553" s="62">
        <f>ROUNDUP((VLOOKUP(B1553,Sheet1!U:AA,3,FALSE)-2)*(0.042*(D1553-1)+0.2)+0.4,0)</f>
        <v>81</v>
      </c>
      <c r="F1553" s="62">
        <f>ROUNDUP((VLOOKUP(B1553,Sheet1!U:AA,4,FALSE)-2)*(0.042*(D1553-1)+0.2)+0.4,0)</f>
        <v>103</v>
      </c>
      <c r="G1553" s="62">
        <f>ROUNDUP((VLOOKUP(B1553,Sheet1!U:AA,5,FALSE)-2)*(0.042*(D1553-1)+0.2)+0.4,0)</f>
        <v>44</v>
      </c>
      <c r="H1553" s="62">
        <f>ROUNDUP((VLOOKUP(B1553,Sheet1!U:AA,6,FALSE)-2)*(0.042*(D1553-1)+0.2)+0.4,0)</f>
        <v>65</v>
      </c>
      <c r="I1553" s="62">
        <f>ROUNDUP((VLOOKUP(B1553,Sheet1!U:AA,7,FALSE)-2)*(0.042*(D1553-1)+0.2)+0.4,0)</f>
        <v>20</v>
      </c>
      <c r="J1553" s="62">
        <f>E1553*8+F1553*2+G1553*3+H1553*3+I1553*1+VLOOKUP(B1553,Sheet1!AU:AZ,2,FALSE)</f>
        <v>1221</v>
      </c>
      <c r="K1553" s="62">
        <f>E1553*1+F1553*2+G1553*2+H1553*2+I1553*10+VLOOKUP(B1553,Sheet1!AU:AZ,3,FALSE)</f>
        <v>725</v>
      </c>
      <c r="L1553" s="62">
        <f>E1553*0.1+F1553*2+G1553*0.2+H1553*0.26+I1553*0.1+VLOOKUP(B1553,Sheet1!AU:AZ,4,FALSE)</f>
        <v>261.8</v>
      </c>
      <c r="M1553" s="62">
        <f>E1553*0.1+F1553*0.2+G1553*2+H1553*0.2+I1553*0.1+VLOOKUP(B1553,Sheet1!AU:AZ,5,FALSE)</f>
        <v>151.7</v>
      </c>
      <c r="N1553" s="62">
        <f>E1553*0.1+F1553*0.2+G1553*0.2+H1553*2+I1553*0.1+VLOOKUP(B1553,Sheet1!AU:AZ,6,FALSE)</f>
        <v>189.5</v>
      </c>
      <c r="O1553" s="62">
        <f t="shared" si="442"/>
        <v>-16.3</v>
      </c>
      <c r="P1553" s="62">
        <f t="shared" si="443"/>
        <v>61.1</v>
      </c>
      <c r="R1553" s="9">
        <f t="shared" si="437"/>
        <v>60</v>
      </c>
      <c r="S1553" s="9">
        <f t="shared" si="426"/>
        <v>427.16</v>
      </c>
      <c r="T1553" s="9">
        <f t="shared" si="427"/>
        <v>63.6</v>
      </c>
      <c r="U1553" s="66">
        <f t="shared" si="438"/>
        <v>620</v>
      </c>
      <c r="V1553" s="9">
        <f t="shared" si="439"/>
        <v>744</v>
      </c>
      <c r="W1553" s="67">
        <f t="shared" si="440"/>
        <v>455</v>
      </c>
      <c r="Y1553" s="69">
        <f>VLOOKUP(D1553,Sheet2!P:Q,2,FALSE)</f>
        <v>140</v>
      </c>
      <c r="AB1553" s="4" t="str">
        <f>IF('表格编辑 '!D1820="monster","普通","BOSS")</f>
        <v>BOSS</v>
      </c>
      <c r="AD1553" s="50">
        <f>VLOOKUP(D1553,映射!AK:AL,2,FALSE)</f>
        <v>4</v>
      </c>
      <c r="AE1553" s="50" t="s">
        <v>40</v>
      </c>
      <c r="AF1553" s="4">
        <f>VLOOKUP(AE1553,映射!AN:AO,2,FALSE)</f>
        <v>3</v>
      </c>
      <c r="AG1553" s="50">
        <v>3</v>
      </c>
      <c r="AH1553" s="70">
        <v>1</v>
      </c>
      <c r="AI1553" s="16">
        <f t="shared" si="428"/>
        <v>31252</v>
      </c>
      <c r="AJ1553" s="16">
        <f t="shared" si="429"/>
        <v>63</v>
      </c>
      <c r="AK1553" s="16">
        <f t="shared" si="430"/>
        <v>60</v>
      </c>
      <c r="AL1553" s="16" t="str">
        <f t="shared" si="431"/>
        <v>白恶魔吉拉斯</v>
      </c>
      <c r="AM1553" s="16">
        <f t="shared" si="432"/>
        <v>22320</v>
      </c>
      <c r="AN1553" s="16">
        <f t="shared" si="433"/>
        <v>3663</v>
      </c>
      <c r="AO1553" s="16">
        <f t="shared" si="441"/>
        <v>18657</v>
      </c>
      <c r="AP1553" s="16">
        <f t="shared" si="434"/>
        <v>19878</v>
      </c>
      <c r="AQ1553" s="16">
        <f t="shared" si="435"/>
        <v>2175</v>
      </c>
      <c r="AR1553" s="16">
        <f t="shared" si="436"/>
        <v>393</v>
      </c>
      <c r="AS1553" s="16"/>
      <c r="AT1553" s="16">
        <v>125.6</v>
      </c>
      <c r="AU1553" s="16">
        <v>161.6</v>
      </c>
      <c r="AV1553" s="16">
        <v>30</v>
      </c>
      <c r="AW1553" s="16"/>
    </row>
    <row r="1554" spans="1:49">
      <c r="A1554" s="62">
        <f>'表格编辑 '!A1821</f>
        <v>31253</v>
      </c>
      <c r="B1554" s="62">
        <f>'表格编辑 '!B1821</f>
        <v>66</v>
      </c>
      <c r="C1554" s="62" t="str">
        <f>VLOOKUP(B1554,映射!A:B,2,FALSE)</f>
        <v>恶狼希斯</v>
      </c>
      <c r="D1554" s="62">
        <f>'表格编辑 '!E1821</f>
        <v>60</v>
      </c>
      <c r="E1554" s="62">
        <f>ROUNDUP((VLOOKUP(B1554,Sheet1!U:AA,3,FALSE)-2)*(0.042*(D1554-1)+0.2)+0.4,0)</f>
        <v>57</v>
      </c>
      <c r="F1554" s="62">
        <f>ROUNDUP((VLOOKUP(B1554,Sheet1!U:AA,4,FALSE)-2)*(0.042*(D1554-1)+0.2)+0.4,0)</f>
        <v>103</v>
      </c>
      <c r="G1554" s="62">
        <f>ROUNDUP((VLOOKUP(B1554,Sheet1!U:AA,5,FALSE)-2)*(0.042*(D1554-1)+0.2)+0.4,0)</f>
        <v>30</v>
      </c>
      <c r="H1554" s="62">
        <f>ROUNDUP((VLOOKUP(B1554,Sheet1!U:AA,6,FALSE)-2)*(0.042*(D1554-1)+0.2)+0.4,0)</f>
        <v>52</v>
      </c>
      <c r="I1554" s="62">
        <f>ROUNDUP((VLOOKUP(B1554,Sheet1!U:AA,7,FALSE)-2)*(0.042*(D1554-1)+0.2)+0.4,0)</f>
        <v>44</v>
      </c>
      <c r="J1554" s="62">
        <f>E1554*8+F1554*2+G1554*3+H1554*3+I1554*1+VLOOKUP(B1554,Sheet1!AU:AZ,2,FALSE)</f>
        <v>972</v>
      </c>
      <c r="K1554" s="62">
        <f>E1554*1+F1554*2+G1554*2+H1554*2+I1554*10+VLOOKUP(B1554,Sheet1!AU:AZ,3,FALSE)</f>
        <v>887</v>
      </c>
      <c r="L1554" s="62">
        <f>E1554*0.1+F1554*2+G1554*0.2+H1554*0.26+I1554*0.1+VLOOKUP(B1554,Sheet1!AU:AZ,4,FALSE)</f>
        <v>255.62</v>
      </c>
      <c r="M1554" s="62">
        <f>E1554*0.1+F1554*0.2+G1554*2+H1554*0.2+I1554*0.1+VLOOKUP(B1554,Sheet1!AU:AZ,5,FALSE)</f>
        <v>121.1</v>
      </c>
      <c r="N1554" s="62">
        <f>E1554*0.1+F1554*0.2+G1554*0.2+H1554*2+I1554*0.1+VLOOKUP(B1554,Sheet1!AU:AZ,6,FALSE)</f>
        <v>160.7</v>
      </c>
      <c r="O1554" s="62">
        <f t="shared" si="442"/>
        <v>8.6</v>
      </c>
      <c r="P1554" s="62">
        <f t="shared" si="443"/>
        <v>38.3</v>
      </c>
      <c r="R1554" s="9">
        <f t="shared" si="437"/>
        <v>60</v>
      </c>
      <c r="S1554" s="9">
        <f t="shared" si="426"/>
        <v>427.16</v>
      </c>
      <c r="T1554" s="9">
        <f t="shared" si="427"/>
        <v>63.6</v>
      </c>
      <c r="U1554" s="66">
        <f t="shared" si="438"/>
        <v>693</v>
      </c>
      <c r="V1554" s="9">
        <f t="shared" si="439"/>
        <v>831.6</v>
      </c>
      <c r="W1554" s="67">
        <f t="shared" si="440"/>
        <v>440</v>
      </c>
      <c r="Y1554" s="69">
        <f>VLOOKUP(D1554,Sheet2!P:Q,2,FALSE)</f>
        <v>140</v>
      </c>
      <c r="AB1554" s="4" t="str">
        <f>IF('表格编辑 '!D1821="monster","普通","BOSS")</f>
        <v>BOSS</v>
      </c>
      <c r="AD1554" s="50">
        <f>VLOOKUP(D1554,映射!AK:AL,2,FALSE)</f>
        <v>4</v>
      </c>
      <c r="AE1554" s="50" t="s">
        <v>40</v>
      </c>
      <c r="AF1554" s="4">
        <f>VLOOKUP(AE1554,映射!AN:AO,2,FALSE)</f>
        <v>3</v>
      </c>
      <c r="AG1554" s="50">
        <v>3</v>
      </c>
      <c r="AH1554" s="70">
        <v>1</v>
      </c>
      <c r="AI1554" s="16">
        <f t="shared" si="428"/>
        <v>31253</v>
      </c>
      <c r="AJ1554" s="16">
        <f t="shared" si="429"/>
        <v>66</v>
      </c>
      <c r="AK1554" s="16">
        <f t="shared" si="430"/>
        <v>60</v>
      </c>
      <c r="AL1554" s="16" t="str">
        <f t="shared" si="431"/>
        <v>恶狼希斯</v>
      </c>
      <c r="AM1554" s="16">
        <f t="shared" si="432"/>
        <v>24948</v>
      </c>
      <c r="AN1554" s="16">
        <f t="shared" si="433"/>
        <v>2916</v>
      </c>
      <c r="AO1554" s="16">
        <f t="shared" si="441"/>
        <v>22032</v>
      </c>
      <c r="AP1554" s="16">
        <f t="shared" si="434"/>
        <v>23004</v>
      </c>
      <c r="AQ1554" s="16">
        <f t="shared" si="435"/>
        <v>2661</v>
      </c>
      <c r="AR1554" s="16">
        <f t="shared" si="436"/>
        <v>384</v>
      </c>
      <c r="AS1554" s="16"/>
      <c r="AT1554" s="16">
        <v>123.3</v>
      </c>
      <c r="AU1554" s="16">
        <v>117.9</v>
      </c>
      <c r="AV1554" s="16">
        <v>30</v>
      </c>
      <c r="AW1554" s="16"/>
    </row>
    <row r="1555" spans="1:49">
      <c r="A1555" s="62">
        <f>'表格编辑 '!A1822</f>
        <v>31254</v>
      </c>
      <c r="B1555" s="62">
        <f>'表格编辑 '!B1822</f>
        <v>35</v>
      </c>
      <c r="C1555" s="62" t="str">
        <f>VLOOKUP(B1555,映射!A:B,2,FALSE)</f>
        <v>海巨龙布鲁特韦姆</v>
      </c>
      <c r="D1555" s="62">
        <f>'表格编辑 '!E1822</f>
        <v>60</v>
      </c>
      <c r="E1555" s="62">
        <f>ROUNDUP((VLOOKUP(B1555,Sheet1!U:AA,3,FALSE)-2)*(0.042*(D1555-1)+0.2)+0.4,0)</f>
        <v>44</v>
      </c>
      <c r="F1555" s="62">
        <f>ROUNDUP((VLOOKUP(B1555,Sheet1!U:AA,4,FALSE)-2)*(0.042*(D1555-1)+0.2)+0.4,0)</f>
        <v>44</v>
      </c>
      <c r="G1555" s="62">
        <f>ROUNDUP((VLOOKUP(B1555,Sheet1!U:AA,5,FALSE)-2)*(0.042*(D1555-1)+0.2)+0.4,0)</f>
        <v>81</v>
      </c>
      <c r="H1555" s="62">
        <f>ROUNDUP((VLOOKUP(B1555,Sheet1!U:AA,6,FALSE)-2)*(0.042*(D1555-1)+0.2)+0.4,0)</f>
        <v>41</v>
      </c>
      <c r="I1555" s="62">
        <f>ROUNDUP((VLOOKUP(B1555,Sheet1!U:AA,7,FALSE)-2)*(0.042*(D1555-1)+0.2)+0.4,0)</f>
        <v>89</v>
      </c>
      <c r="J1555" s="62">
        <f>E1555*8+F1555*2+G1555*3+H1555*3+I1555*1+VLOOKUP(B1555,Sheet1!AU:AZ,2,FALSE)</f>
        <v>915</v>
      </c>
      <c r="K1555" s="62">
        <f>E1555*1+F1555*2+G1555*2+H1555*2+I1555*10+VLOOKUP(B1555,Sheet1!AU:AZ,3,FALSE)</f>
        <v>1286</v>
      </c>
      <c r="L1555" s="62">
        <f>E1555*0.1+F1555*2+G1555*0.2+H1555*0.26+I1555*0.1+VLOOKUP(B1555,Sheet1!AU:AZ,4,FALSE)</f>
        <v>148.16</v>
      </c>
      <c r="M1555" s="62">
        <f>E1555*0.1+F1555*0.2+G1555*2+H1555*0.2+I1555*0.1+VLOOKUP(B1555,Sheet1!AU:AZ,5,FALSE)</f>
        <v>212.3</v>
      </c>
      <c r="N1555" s="62">
        <f>E1555*0.1+F1555*0.2+G1555*0.2+H1555*2+I1555*0.1+VLOOKUP(B1555,Sheet1!AU:AZ,6,FALSE)</f>
        <v>140.3</v>
      </c>
      <c r="O1555" s="62">
        <f t="shared" si="442"/>
        <v>65.7</v>
      </c>
      <c r="P1555" s="62">
        <f t="shared" si="443"/>
        <v>22</v>
      </c>
      <c r="R1555" s="9">
        <f t="shared" si="437"/>
        <v>60</v>
      </c>
      <c r="S1555" s="9">
        <f t="shared" si="426"/>
        <v>427.16</v>
      </c>
      <c r="T1555" s="9">
        <f t="shared" si="427"/>
        <v>63.6</v>
      </c>
      <c r="U1555" s="66">
        <f t="shared" si="438"/>
        <v>514</v>
      </c>
      <c r="V1555" s="9">
        <f t="shared" si="439"/>
        <v>616.8</v>
      </c>
      <c r="W1555" s="67">
        <f t="shared" si="440"/>
        <v>195</v>
      </c>
      <c r="Y1555" s="69">
        <f>VLOOKUP(D1555,Sheet2!P:Q,2,FALSE)</f>
        <v>140</v>
      </c>
      <c r="AB1555" s="4" t="str">
        <f>IF('表格编辑 '!D1822="monster","普通","BOSS")</f>
        <v>BOSS</v>
      </c>
      <c r="AD1555" s="50">
        <f>VLOOKUP(D1555,映射!AK:AL,2,FALSE)</f>
        <v>4</v>
      </c>
      <c r="AE1555" s="50" t="s">
        <v>40</v>
      </c>
      <c r="AF1555" s="4">
        <f>VLOOKUP(AE1555,映射!AN:AO,2,FALSE)</f>
        <v>3</v>
      </c>
      <c r="AG1555" s="50">
        <v>3</v>
      </c>
      <c r="AH1555" s="70">
        <v>1</v>
      </c>
      <c r="AI1555" s="16">
        <f t="shared" si="428"/>
        <v>31254</v>
      </c>
      <c r="AJ1555" s="16">
        <f t="shared" si="429"/>
        <v>35</v>
      </c>
      <c r="AK1555" s="16">
        <f t="shared" si="430"/>
        <v>60</v>
      </c>
      <c r="AL1555" s="16" t="str">
        <f t="shared" si="431"/>
        <v>海巨龙布鲁特韦姆</v>
      </c>
      <c r="AM1555" s="16">
        <f t="shared" si="432"/>
        <v>18504</v>
      </c>
      <c r="AN1555" s="16">
        <f t="shared" si="433"/>
        <v>2745</v>
      </c>
      <c r="AO1555" s="16">
        <f t="shared" si="441"/>
        <v>15759</v>
      </c>
      <c r="AP1555" s="16">
        <f t="shared" si="434"/>
        <v>16674</v>
      </c>
      <c r="AQ1555" s="16">
        <f t="shared" si="435"/>
        <v>3858</v>
      </c>
      <c r="AR1555" s="16">
        <f t="shared" si="436"/>
        <v>223</v>
      </c>
      <c r="AS1555" s="16"/>
      <c r="AT1555" s="16">
        <v>123.3</v>
      </c>
      <c r="AU1555" s="16">
        <v>117.9</v>
      </c>
      <c r="AV1555" s="16">
        <v>30</v>
      </c>
      <c r="AW1555" s="16"/>
    </row>
    <row r="1556" spans="1:49">
      <c r="A1556" s="62">
        <f>'表格编辑 '!A1823</f>
        <v>31255</v>
      </c>
      <c r="B1556" s="62">
        <f>'表格编辑 '!B1823</f>
        <v>50</v>
      </c>
      <c r="C1556" s="62" t="str">
        <f>VLOOKUP(B1556,映射!A:B,2,FALSE)</f>
        <v>巨人巴罗斯</v>
      </c>
      <c r="D1556" s="62">
        <f>'表格编辑 '!E1823</f>
        <v>60</v>
      </c>
      <c r="E1556" s="62">
        <f>ROUNDUP((VLOOKUP(B1556,Sheet1!U:AA,3,FALSE)-2)*(0.042*(D1556-1)+0.2)+0.4,0)</f>
        <v>97</v>
      </c>
      <c r="F1556" s="62">
        <f>ROUNDUP((VLOOKUP(B1556,Sheet1!U:AA,4,FALSE)-2)*(0.042*(D1556-1)+0.2)+0.4,0)</f>
        <v>89</v>
      </c>
      <c r="G1556" s="62">
        <f>ROUNDUP((VLOOKUP(B1556,Sheet1!U:AA,5,FALSE)-2)*(0.042*(D1556-1)+0.2)+0.4,0)</f>
        <v>60</v>
      </c>
      <c r="H1556" s="62">
        <f>ROUNDUP((VLOOKUP(B1556,Sheet1!U:AA,6,FALSE)-2)*(0.042*(D1556-1)+0.2)+0.4,0)</f>
        <v>20</v>
      </c>
      <c r="I1556" s="62">
        <f>ROUNDUP((VLOOKUP(B1556,Sheet1!U:AA,7,FALSE)-2)*(0.042*(D1556-1)+0.2)+0.4,0)</f>
        <v>33</v>
      </c>
      <c r="J1556" s="62">
        <f>E1556*8+F1556*2+G1556*3+H1556*3+I1556*1+VLOOKUP(B1556,Sheet1!AU:AZ,2,FALSE)</f>
        <v>1247</v>
      </c>
      <c r="K1556" s="62">
        <f>E1556*1+F1556*2+G1556*2+H1556*2+I1556*10+VLOOKUP(B1556,Sheet1!AU:AZ,3,FALSE)</f>
        <v>785</v>
      </c>
      <c r="L1556" s="62">
        <f>E1556*0.1+F1556*2+G1556*0.2+H1556*0.26+I1556*0.1+VLOOKUP(B1556,Sheet1!AU:AZ,4,FALSE)</f>
        <v>228.2</v>
      </c>
      <c r="M1556" s="62">
        <f>E1556*0.1+F1556*0.2+G1556*2+H1556*0.2+I1556*0.1+VLOOKUP(B1556,Sheet1!AU:AZ,5,FALSE)</f>
        <v>174.8</v>
      </c>
      <c r="N1556" s="62">
        <f>E1556*0.1+F1556*0.2+G1556*0.2+H1556*2+I1556*0.1+VLOOKUP(B1556,Sheet1!AU:AZ,6,FALSE)</f>
        <v>102.8</v>
      </c>
      <c r="O1556" s="62">
        <f t="shared" si="442"/>
        <v>-1.6</v>
      </c>
      <c r="P1556" s="62">
        <f t="shared" si="443"/>
        <v>63.4</v>
      </c>
      <c r="R1556" s="9">
        <f t="shared" si="437"/>
        <v>60</v>
      </c>
      <c r="S1556" s="9">
        <f t="shared" si="426"/>
        <v>427.16</v>
      </c>
      <c r="T1556" s="9">
        <f t="shared" si="427"/>
        <v>63.6</v>
      </c>
      <c r="U1556" s="66">
        <f t="shared" si="438"/>
        <v>575</v>
      </c>
      <c r="V1556" s="9">
        <f t="shared" si="439"/>
        <v>690</v>
      </c>
      <c r="W1556" s="67">
        <f t="shared" si="440"/>
        <v>373</v>
      </c>
      <c r="Y1556" s="69">
        <f>VLOOKUP(D1556,Sheet2!P:Q,2,FALSE)</f>
        <v>140</v>
      </c>
      <c r="AB1556" s="4" t="str">
        <f>IF('表格编辑 '!D1823="monster","普通","BOSS")</f>
        <v>BOSS</v>
      </c>
      <c r="AD1556" s="50">
        <f>VLOOKUP(D1556,映射!AK:AL,2,FALSE)</f>
        <v>4</v>
      </c>
      <c r="AE1556" s="50" t="s">
        <v>40</v>
      </c>
      <c r="AF1556" s="4">
        <f>VLOOKUP(AE1556,映射!AN:AO,2,FALSE)</f>
        <v>3</v>
      </c>
      <c r="AG1556" s="50">
        <v>3</v>
      </c>
      <c r="AH1556" s="70">
        <v>1</v>
      </c>
      <c r="AI1556" s="16">
        <f t="shared" si="428"/>
        <v>31255</v>
      </c>
      <c r="AJ1556" s="16">
        <f t="shared" si="429"/>
        <v>50</v>
      </c>
      <c r="AK1556" s="16">
        <f t="shared" si="430"/>
        <v>60</v>
      </c>
      <c r="AL1556" s="16" t="str">
        <f t="shared" si="431"/>
        <v>巨人巴罗斯</v>
      </c>
      <c r="AM1556" s="16">
        <f t="shared" si="432"/>
        <v>20700</v>
      </c>
      <c r="AN1556" s="16">
        <f t="shared" si="433"/>
        <v>3741</v>
      </c>
      <c r="AO1556" s="16">
        <f t="shared" si="441"/>
        <v>16959</v>
      </c>
      <c r="AP1556" s="16">
        <f t="shared" si="434"/>
        <v>18206</v>
      </c>
      <c r="AQ1556" s="16">
        <f t="shared" si="435"/>
        <v>2355</v>
      </c>
      <c r="AR1556" s="16">
        <f t="shared" si="436"/>
        <v>343</v>
      </c>
      <c r="AS1556" s="16"/>
      <c r="AT1556" s="16">
        <v>123.3</v>
      </c>
      <c r="AU1556" s="16">
        <v>117.9</v>
      </c>
      <c r="AV1556" s="16">
        <v>30</v>
      </c>
      <c r="AW1556" s="16"/>
    </row>
    <row r="1557" spans="1:49">
      <c r="A1557" s="62">
        <f>'表格编辑 '!A1824</f>
        <v>31256</v>
      </c>
      <c r="B1557" s="62">
        <f>'表格编辑 '!B1824</f>
        <v>32</v>
      </c>
      <c r="C1557" s="62" t="str">
        <f>VLOOKUP(B1557,映射!A:B,2,FALSE)</f>
        <v>食人魔首领克洛</v>
      </c>
      <c r="D1557" s="62">
        <f>'表格编辑 '!E1824</f>
        <v>60</v>
      </c>
      <c r="E1557" s="62">
        <f>ROUNDUP((VLOOKUP(B1557,Sheet1!U:AA,3,FALSE)-2)*(0.042*(D1557-1)+0.2)+0.4,0)</f>
        <v>81</v>
      </c>
      <c r="F1557" s="62">
        <f>ROUNDUP((VLOOKUP(B1557,Sheet1!U:AA,4,FALSE)-2)*(0.042*(D1557-1)+0.2)+0.4,0)</f>
        <v>89</v>
      </c>
      <c r="G1557" s="62">
        <f>ROUNDUP((VLOOKUP(B1557,Sheet1!U:AA,5,FALSE)-2)*(0.042*(D1557-1)+0.2)+0.4,0)</f>
        <v>44</v>
      </c>
      <c r="H1557" s="62">
        <f>ROUNDUP((VLOOKUP(B1557,Sheet1!U:AA,6,FALSE)-2)*(0.042*(D1557-1)+0.2)+0.4,0)</f>
        <v>41</v>
      </c>
      <c r="I1557" s="62">
        <f>ROUNDUP((VLOOKUP(B1557,Sheet1!U:AA,7,FALSE)-2)*(0.042*(D1557-1)+0.2)+0.4,0)</f>
        <v>44</v>
      </c>
      <c r="J1557" s="62">
        <f>E1557*8+F1557*2+G1557*3+H1557*3+I1557*1+VLOOKUP(B1557,Sheet1!AU:AZ,2,FALSE)</f>
        <v>1145</v>
      </c>
      <c r="K1557" s="62">
        <f>E1557*1+F1557*2+G1557*2+H1557*2+I1557*10+VLOOKUP(B1557,Sheet1!AU:AZ,3,FALSE)</f>
        <v>889</v>
      </c>
      <c r="L1557" s="62">
        <f>E1557*0.1+F1557*2+G1557*0.2+H1557*0.26+I1557*0.1+VLOOKUP(B1557,Sheet1!AU:AZ,4,FALSE)</f>
        <v>229.96</v>
      </c>
      <c r="M1557" s="62">
        <f>E1557*0.1+F1557*0.2+G1557*2+H1557*0.2+I1557*0.1+VLOOKUP(B1557,Sheet1!AU:AZ,5,FALSE)</f>
        <v>146.5</v>
      </c>
      <c r="N1557" s="62">
        <f>E1557*0.1+F1557*0.2+G1557*0.2+H1557*2+I1557*0.1+VLOOKUP(B1557,Sheet1!AU:AZ,6,FALSE)</f>
        <v>141.1</v>
      </c>
      <c r="O1557" s="62">
        <f t="shared" si="442"/>
        <v>6.7</v>
      </c>
      <c r="P1557" s="62">
        <f t="shared" si="443"/>
        <v>55.3</v>
      </c>
      <c r="R1557" s="9">
        <f t="shared" si="437"/>
        <v>60</v>
      </c>
      <c r="S1557" s="9">
        <f t="shared" si="426"/>
        <v>427.16</v>
      </c>
      <c r="T1557" s="9">
        <f t="shared" si="427"/>
        <v>63.6</v>
      </c>
      <c r="U1557" s="66">
        <f t="shared" si="438"/>
        <v>632</v>
      </c>
      <c r="V1557" s="9">
        <f t="shared" si="439"/>
        <v>758.4</v>
      </c>
      <c r="W1557" s="67">
        <f t="shared" si="440"/>
        <v>378</v>
      </c>
      <c r="Y1557" s="69">
        <f>VLOOKUP(D1557,Sheet2!P:Q,2,FALSE)</f>
        <v>140</v>
      </c>
      <c r="AB1557" s="4" t="str">
        <f>IF('表格编辑 '!D1824="monster","普通","BOSS")</f>
        <v>BOSS</v>
      </c>
      <c r="AD1557" s="50">
        <f>VLOOKUP(D1557,映射!AK:AL,2,FALSE)</f>
        <v>4</v>
      </c>
      <c r="AE1557" s="50" t="s">
        <v>40</v>
      </c>
      <c r="AF1557" s="4">
        <f>VLOOKUP(AE1557,映射!AN:AO,2,FALSE)</f>
        <v>3</v>
      </c>
      <c r="AG1557" s="50">
        <v>3</v>
      </c>
      <c r="AH1557" s="70">
        <v>1</v>
      </c>
      <c r="AI1557" s="16">
        <f t="shared" si="428"/>
        <v>31256</v>
      </c>
      <c r="AJ1557" s="16">
        <f t="shared" si="429"/>
        <v>32</v>
      </c>
      <c r="AK1557" s="16">
        <f t="shared" si="430"/>
        <v>60</v>
      </c>
      <c r="AL1557" s="16" t="str">
        <f t="shared" si="431"/>
        <v>食人魔首领克洛</v>
      </c>
      <c r="AM1557" s="16">
        <f t="shared" si="432"/>
        <v>22752</v>
      </c>
      <c r="AN1557" s="16">
        <f t="shared" si="433"/>
        <v>3435</v>
      </c>
      <c r="AO1557" s="16">
        <f t="shared" si="441"/>
        <v>19317</v>
      </c>
      <c r="AP1557" s="16">
        <f t="shared" si="434"/>
        <v>20462</v>
      </c>
      <c r="AQ1557" s="16">
        <f t="shared" si="435"/>
        <v>2667</v>
      </c>
      <c r="AR1557" s="16">
        <f t="shared" si="436"/>
        <v>345</v>
      </c>
      <c r="AS1557" s="16"/>
      <c r="AT1557" s="16">
        <v>123.3</v>
      </c>
      <c r="AU1557" s="16">
        <v>117.9</v>
      </c>
      <c r="AV1557" s="16">
        <v>30</v>
      </c>
      <c r="AW1557" s="16"/>
    </row>
    <row r="1558" spans="1:46">
      <c r="A1558" s="62">
        <f>'表格编辑 '!A1855</f>
        <v>60000</v>
      </c>
      <c r="B1558" s="62">
        <f>'表格编辑 '!B1855</f>
        <v>2010</v>
      </c>
      <c r="C1558" s="62" t="str">
        <f>VLOOKUP(B1558,映射!A:B,2,FALSE)</f>
        <v>逃兵 辛克亚</v>
      </c>
      <c r="D1558" s="62">
        <f>'表格编辑 '!E1855</f>
        <v>21</v>
      </c>
      <c r="E1558" s="62">
        <f>ROUNDUP((VLOOKUP(B1558,Sheet1!U:AA,3,FALSE)-2)*(0.042*(D1558-1)+0.2)+0.4,0)</f>
        <v>32</v>
      </c>
      <c r="F1558" s="62">
        <f>ROUNDUP((VLOOKUP(B1558,Sheet1!U:AA,4,FALSE)-2)*(0.042*(D1558-1)+0.2)+0.4,0)</f>
        <v>40</v>
      </c>
      <c r="G1558" s="62">
        <f>ROUNDUP((VLOOKUP(B1558,Sheet1!U:AA,5,FALSE)-2)*(0.042*(D1558-1)+0.2)+0.4,0)</f>
        <v>18</v>
      </c>
      <c r="H1558" s="62">
        <f>ROUNDUP((VLOOKUP(B1558,Sheet1!U:AA,6,FALSE)-2)*(0.042*(D1558-1)+0.2)+0.4,0)</f>
        <v>16</v>
      </c>
      <c r="I1558" s="62">
        <f>ROUNDUP((VLOOKUP(B1558,Sheet1!U:AA,7,FALSE)-2)*(0.042*(D1558-1)+0.2)+0.4,0)</f>
        <v>18</v>
      </c>
      <c r="J1558" s="62">
        <f>E1558*8+F1558*2+G1558*3+H1558*3+I1558*1+VLOOKUP(B1558,Sheet1!AU:AZ,2,FALSE)</f>
        <v>476</v>
      </c>
      <c r="K1558" s="62">
        <f>E1558*1+F1558*2+G1558*2+H1558*2+I1558*10+VLOOKUP(B1558,Sheet1!AU:AZ,3,FALSE)</f>
        <v>380</v>
      </c>
      <c r="L1558" s="62">
        <f>E1558*0.1+F1558*2+G1558*0.2+H1558*0.26+I1558*0.1+VLOOKUP(B1558,Sheet1!AU:AZ,4,FALSE)</f>
        <v>112.76</v>
      </c>
      <c r="M1558" s="62">
        <f>E1558*0.1+F1558*0.2+G1558*2+H1558*0.2+I1558*0.1+VLOOKUP(B1558,Sheet1!AU:AZ,5,FALSE)</f>
        <v>72.2</v>
      </c>
      <c r="N1558" s="62">
        <f>E1558*0.1+F1558*0.2+G1558*0.2+H1558*2+I1558*0.1+VLOOKUP(B1558,Sheet1!AU:AZ,6,FALSE)</f>
        <v>68.6</v>
      </c>
      <c r="O1558" s="62">
        <f t="shared" ref="O1558:O1615" si="444">E1558*-0.3+F1558*-0.1+G1558*0.2+H1558*-0.1+I1558*0.8</f>
        <v>2.8</v>
      </c>
      <c r="P1558" s="62">
        <f t="shared" ref="P1558:P1615" si="445">E1558*0.8+F1558*-0.1+G1558*-0.1+H1558*0.2+I1558*-0.1</f>
        <v>21.2</v>
      </c>
      <c r="R1558" s="9">
        <f t="shared" si="437"/>
        <v>21</v>
      </c>
      <c r="S1558" s="9">
        <f t="shared" si="426"/>
        <v>148.88</v>
      </c>
      <c r="T1558" s="9">
        <f t="shared" ref="T1558:T1615" si="446">VLOOKUP(R1558,LVgongfang,10,FALSE)</f>
        <v>32.4</v>
      </c>
      <c r="U1558" s="66">
        <f t="shared" si="438"/>
        <v>182</v>
      </c>
      <c r="V1558" s="9">
        <f t="shared" ref="V1558:V1615" si="447">U1558*1.2</f>
        <v>218.4</v>
      </c>
      <c r="W1558" s="67">
        <f t="shared" si="440"/>
        <v>182</v>
      </c>
      <c r="Y1558" s="69">
        <f>VLOOKUP(D1558,Sheet2!P:Q,2,FALSE)</f>
        <v>38</v>
      </c>
      <c r="AB1558" s="4" t="str">
        <f>IF('表格编辑 '!D1855="monster","普通","BOSS")</f>
        <v>BOSS</v>
      </c>
      <c r="AD1558" s="50">
        <v>4</v>
      </c>
      <c r="AE1558" s="50" t="s">
        <v>40</v>
      </c>
      <c r="AF1558" s="4">
        <f>VLOOKUP(AE1558,映射!AN:AO,2,FALSE)</f>
        <v>3</v>
      </c>
      <c r="AG1558" s="50">
        <v>3</v>
      </c>
      <c r="AH1558" s="70">
        <v>1</v>
      </c>
      <c r="AI1558" s="16">
        <f t="shared" si="428"/>
        <v>60000</v>
      </c>
      <c r="AJ1558" s="16">
        <f t="shared" si="429"/>
        <v>2010</v>
      </c>
      <c r="AK1558" s="16">
        <f t="shared" si="430"/>
        <v>21</v>
      </c>
      <c r="AL1558" s="16" t="str">
        <f t="shared" si="431"/>
        <v>逃兵 辛克亚</v>
      </c>
      <c r="AM1558" s="16">
        <f t="shared" si="432"/>
        <v>6552</v>
      </c>
      <c r="AN1558" s="16">
        <f t="shared" si="433"/>
        <v>1428</v>
      </c>
      <c r="AO1558" s="16">
        <f t="shared" si="441"/>
        <v>5124</v>
      </c>
      <c r="AP1558" s="16">
        <f t="shared" si="434"/>
        <v>5600</v>
      </c>
      <c r="AQ1558" s="16">
        <f t="shared" si="435"/>
        <v>1140</v>
      </c>
      <c r="AR1558" s="16">
        <f t="shared" si="436"/>
        <v>170</v>
      </c>
      <c r="AS1558" s="16"/>
      <c r="AT1558" s="16"/>
    </row>
    <row r="1559" spans="1:46">
      <c r="A1559" s="62">
        <f>'表格编辑 '!A1856</f>
        <v>60001</v>
      </c>
      <c r="B1559" s="62">
        <f>'表格编辑 '!B1856</f>
        <v>2011</v>
      </c>
      <c r="C1559" s="62" t="str">
        <f>VLOOKUP(B1559,映射!A:B,2,FALSE)</f>
        <v>佣兵女神 苏娜</v>
      </c>
      <c r="D1559" s="62">
        <f>'表格编辑 '!E1856</f>
        <v>27</v>
      </c>
      <c r="E1559" s="62">
        <f>ROUNDUP((VLOOKUP(B1559,Sheet1!U:AA,3,FALSE)-2)*(0.042*(D1559-1)+0.2)+0.4,0)</f>
        <v>40</v>
      </c>
      <c r="F1559" s="62">
        <f>ROUNDUP((VLOOKUP(B1559,Sheet1!U:AA,4,FALSE)-2)*(0.042*(D1559-1)+0.2)+0.4,0)</f>
        <v>50</v>
      </c>
      <c r="G1559" s="62">
        <f>ROUNDUP((VLOOKUP(B1559,Sheet1!U:AA,5,FALSE)-2)*(0.042*(D1559-1)+0.2)+0.4,0)</f>
        <v>22</v>
      </c>
      <c r="H1559" s="62">
        <f>ROUNDUP((VLOOKUP(B1559,Sheet1!U:AA,6,FALSE)-2)*(0.042*(D1559-1)+0.2)+0.4,0)</f>
        <v>20</v>
      </c>
      <c r="I1559" s="62">
        <f>ROUNDUP((VLOOKUP(B1559,Sheet1!U:AA,7,FALSE)-2)*(0.042*(D1559-1)+0.2)+0.4,0)</f>
        <v>22</v>
      </c>
      <c r="J1559" s="62">
        <f>E1559*8+F1559*2+G1559*3+H1559*3+I1559*1+VLOOKUP(B1559,Sheet1!AU:AZ,2,FALSE)</f>
        <v>588</v>
      </c>
      <c r="K1559" s="62">
        <f>E1559*1+F1559*2+G1559*2+H1559*2+I1559*10+VLOOKUP(B1559,Sheet1!AU:AZ,3,FALSE)</f>
        <v>464</v>
      </c>
      <c r="L1559" s="62">
        <f>E1559*0.1+F1559*2+G1559*0.2+H1559*0.26+I1559*0.1+VLOOKUP(B1559,Sheet1!AU:AZ,4,FALSE)</f>
        <v>135.8</v>
      </c>
      <c r="M1559" s="62">
        <f>E1559*0.1+F1559*0.2+G1559*2+H1559*0.2+I1559*0.1+VLOOKUP(B1559,Sheet1!AU:AZ,5,FALSE)</f>
        <v>84.2</v>
      </c>
      <c r="N1559" s="62">
        <f>E1559*0.1+F1559*0.2+G1559*0.2+H1559*2+I1559*0.1+VLOOKUP(B1559,Sheet1!AU:AZ,6,FALSE)</f>
        <v>80.6</v>
      </c>
      <c r="O1559" s="62">
        <f t="shared" si="444"/>
        <v>3</v>
      </c>
      <c r="P1559" s="62">
        <f t="shared" si="445"/>
        <v>26.6</v>
      </c>
      <c r="R1559" s="9">
        <f t="shared" si="437"/>
        <v>27</v>
      </c>
      <c r="S1559" s="9">
        <f t="shared" ref="S1559:S1615" si="448">VLOOKUP(R1559,LVgongfang,9,FALSE)+Y1559</f>
        <v>176</v>
      </c>
      <c r="T1559" s="9">
        <f t="shared" si="446"/>
        <v>37.2</v>
      </c>
      <c r="U1559" s="66">
        <f t="shared" si="438"/>
        <v>217</v>
      </c>
      <c r="V1559" s="9">
        <f t="shared" si="447"/>
        <v>260.4</v>
      </c>
      <c r="W1559" s="67">
        <f t="shared" si="440"/>
        <v>224</v>
      </c>
      <c r="Y1559" s="69">
        <f>VLOOKUP(D1559,Sheet2!P:Q,2,FALSE)</f>
        <v>38</v>
      </c>
      <c r="AB1559" s="4" t="str">
        <f>IF('表格编辑 '!D1856="monster","普通","BOSS")</f>
        <v>BOSS</v>
      </c>
      <c r="AD1559" s="50">
        <v>4</v>
      </c>
      <c r="AE1559" s="50" t="s">
        <v>40</v>
      </c>
      <c r="AF1559" s="4">
        <f>VLOOKUP(AE1559,映射!AN:AO,2,FALSE)</f>
        <v>3</v>
      </c>
      <c r="AG1559" s="50">
        <v>3</v>
      </c>
      <c r="AH1559" s="70">
        <v>1</v>
      </c>
      <c r="AI1559" s="16">
        <f t="shared" ref="AI1559:AI1615" si="449">A1559</f>
        <v>60001</v>
      </c>
      <c r="AJ1559" s="16">
        <f t="shared" ref="AJ1559:AJ1615" si="450">B1559</f>
        <v>2011</v>
      </c>
      <c r="AK1559" s="16">
        <f t="shared" ref="AK1559:AK1615" si="451">D1559</f>
        <v>27</v>
      </c>
      <c r="AL1559" s="16" t="str">
        <f t="shared" ref="AL1559:AL1615" si="452">C1559</f>
        <v>佣兵女神 苏娜</v>
      </c>
      <c r="AM1559" s="16">
        <f t="shared" ref="AM1559:AM1615" si="453">U1559*AD1559*AG1559*AF1559</f>
        <v>7812</v>
      </c>
      <c r="AN1559" s="16">
        <f t="shared" ref="AN1559:AN1615" si="454">J1559*AF1559</f>
        <v>1764</v>
      </c>
      <c r="AO1559" s="16">
        <f t="shared" si="441"/>
        <v>6048</v>
      </c>
      <c r="AP1559" s="16">
        <f t="shared" ref="AP1559:AP1615" si="455">J1559+AO1559</f>
        <v>6636</v>
      </c>
      <c r="AQ1559" s="16">
        <f t="shared" ref="AQ1559:AQ1615" si="456">K1559*AF1559</f>
        <v>1392</v>
      </c>
      <c r="AR1559" s="16">
        <f t="shared" ref="AR1559:AR1615" si="457">ROUNDUP(L1559*IF(AF1559&gt;1,1.5,1),0)</f>
        <v>204</v>
      </c>
      <c r="AS1559" s="16"/>
      <c r="AT1559" s="16"/>
    </row>
    <row r="1560" spans="1:46">
      <c r="A1560" s="62">
        <f>'表格编辑 '!A1857</f>
        <v>60002</v>
      </c>
      <c r="B1560" s="62">
        <f>'表格编辑 '!B1857</f>
        <v>2012</v>
      </c>
      <c r="C1560" s="62" t="str">
        <f>VLOOKUP(B1560,映射!A:B,2,FALSE)</f>
        <v>女武神 吉娜</v>
      </c>
      <c r="D1560" s="62">
        <f>'表格编辑 '!E1857</f>
        <v>52</v>
      </c>
      <c r="E1560" s="62">
        <f>ROUNDUP((VLOOKUP(B1560,Sheet1!U:AA,3,FALSE)-2)*(0.042*(D1560-1)+0.2)+0.4,0)</f>
        <v>71</v>
      </c>
      <c r="F1560" s="62">
        <f>ROUNDUP((VLOOKUP(B1560,Sheet1!U:AA,4,FALSE)-2)*(0.042*(D1560-1)+0.2)+0.4,0)</f>
        <v>90</v>
      </c>
      <c r="G1560" s="62">
        <f>ROUNDUP((VLOOKUP(B1560,Sheet1!U:AA,5,FALSE)-2)*(0.042*(D1560-1)+0.2)+0.4,0)</f>
        <v>38</v>
      </c>
      <c r="H1560" s="62">
        <f>ROUNDUP((VLOOKUP(B1560,Sheet1!U:AA,6,FALSE)-2)*(0.042*(D1560-1)+0.2)+0.4,0)</f>
        <v>36</v>
      </c>
      <c r="I1560" s="62">
        <f>ROUNDUP((VLOOKUP(B1560,Sheet1!U:AA,7,FALSE)-2)*(0.042*(D1560-1)+0.2)+0.4,0)</f>
        <v>38</v>
      </c>
      <c r="J1560" s="62">
        <f>E1560*8+F1560*2+G1560*3+H1560*3+I1560*1+VLOOKUP(B1560,Sheet1!AU:AZ,2,FALSE)</f>
        <v>1028</v>
      </c>
      <c r="K1560" s="62">
        <f>E1560*1+F1560*2+G1560*2+H1560*2+I1560*10+VLOOKUP(B1560,Sheet1!AU:AZ,3,FALSE)</f>
        <v>799</v>
      </c>
      <c r="L1560" s="62">
        <f>E1560*0.1+F1560*2+G1560*0.2+H1560*0.26+I1560*0.1+VLOOKUP(B1560,Sheet1!AU:AZ,4,FALSE)</f>
        <v>227.86</v>
      </c>
      <c r="M1560" s="62">
        <f>E1560*0.1+F1560*0.2+G1560*2+H1560*0.2+I1560*0.1+VLOOKUP(B1560,Sheet1!AU:AZ,5,FALSE)</f>
        <v>132.1</v>
      </c>
      <c r="N1560" s="62">
        <f>E1560*0.1+F1560*0.2+G1560*0.2+H1560*2+I1560*0.1+VLOOKUP(B1560,Sheet1!AU:AZ,6,FALSE)</f>
        <v>128.5</v>
      </c>
      <c r="O1560" s="62">
        <f t="shared" si="444"/>
        <v>4.1</v>
      </c>
      <c r="P1560" s="62">
        <f t="shared" si="445"/>
        <v>47.4</v>
      </c>
      <c r="R1560" s="9">
        <f t="shared" ref="R1560:R1615" si="458">D1560</f>
        <v>52</v>
      </c>
      <c r="S1560" s="9">
        <f t="shared" si="448"/>
        <v>371</v>
      </c>
      <c r="T1560" s="9">
        <f t="shared" si="446"/>
        <v>57.2</v>
      </c>
      <c r="U1560" s="66">
        <f t="shared" ref="U1560:U1623" si="459">ROUND((S1560^2*3)/(S1560+M1560*3),0)</f>
        <v>538</v>
      </c>
      <c r="V1560" s="9">
        <f t="shared" si="447"/>
        <v>645.6</v>
      </c>
      <c r="W1560" s="67">
        <f t="shared" ref="W1560:W1623" si="460">ROUNDUP((L1560^2*3)/(L1560+T1560*3),0)</f>
        <v>390</v>
      </c>
      <c r="Y1560" s="69">
        <f>VLOOKUP(D1560,Sheet2!P:Q,2,FALSE)</f>
        <v>120</v>
      </c>
      <c r="AB1560" s="4" t="str">
        <f>IF('表格编辑 '!D1857="monster","普通","BOSS")</f>
        <v>BOSS</v>
      </c>
      <c r="AD1560" s="50">
        <v>4</v>
      </c>
      <c r="AE1560" s="50" t="s">
        <v>40</v>
      </c>
      <c r="AF1560" s="4">
        <f>VLOOKUP(AE1560,映射!AN:AO,2,FALSE)</f>
        <v>3</v>
      </c>
      <c r="AG1560" s="50">
        <v>3</v>
      </c>
      <c r="AH1560" s="70">
        <v>1</v>
      </c>
      <c r="AI1560" s="16">
        <f t="shared" si="449"/>
        <v>60002</v>
      </c>
      <c r="AJ1560" s="16">
        <f t="shared" si="450"/>
        <v>2012</v>
      </c>
      <c r="AK1560" s="16">
        <f t="shared" si="451"/>
        <v>52</v>
      </c>
      <c r="AL1560" s="16" t="str">
        <f t="shared" si="452"/>
        <v>女武神 吉娜</v>
      </c>
      <c r="AM1560" s="16">
        <f t="shared" si="453"/>
        <v>19368</v>
      </c>
      <c r="AN1560" s="16">
        <f t="shared" si="454"/>
        <v>3084</v>
      </c>
      <c r="AO1560" s="16">
        <f t="shared" ref="AO1560:AO1615" si="461">AM1560-AN1560</f>
        <v>16284</v>
      </c>
      <c r="AP1560" s="16">
        <f t="shared" si="455"/>
        <v>17312</v>
      </c>
      <c r="AQ1560" s="16">
        <f t="shared" si="456"/>
        <v>2397</v>
      </c>
      <c r="AR1560" s="16">
        <f t="shared" si="457"/>
        <v>342</v>
      </c>
      <c r="AS1560" s="16"/>
      <c r="AT1560" s="16"/>
    </row>
    <row r="1561" spans="1:46">
      <c r="A1561" s="62">
        <f>'表格编辑 '!A1858</f>
        <v>60003</v>
      </c>
      <c r="B1561" s="62">
        <f>'表格编辑 '!B1858</f>
        <v>2013</v>
      </c>
      <c r="C1561" s="62" t="str">
        <f>VLOOKUP(B1561,映射!A:B,2,FALSE)</f>
        <v>幽火 阿巴斯</v>
      </c>
      <c r="D1561" s="62">
        <f>'表格编辑 '!E1858</f>
        <v>32</v>
      </c>
      <c r="E1561" s="62">
        <f>ROUNDUP((VLOOKUP(B1561,Sheet1!U:AA,3,FALSE)-2)*(0.042*(D1561-1)+0.2)+0.4,0)</f>
        <v>46</v>
      </c>
      <c r="F1561" s="62">
        <f>ROUNDUP((VLOOKUP(B1561,Sheet1!U:AA,4,FALSE)-2)*(0.042*(D1561-1)+0.2)+0.4,0)</f>
        <v>58</v>
      </c>
      <c r="G1561" s="62">
        <f>ROUNDUP((VLOOKUP(B1561,Sheet1!U:AA,5,FALSE)-2)*(0.042*(D1561-1)+0.2)+0.4,0)</f>
        <v>25</v>
      </c>
      <c r="H1561" s="62">
        <f>ROUNDUP((VLOOKUP(B1561,Sheet1!U:AA,6,FALSE)-2)*(0.042*(D1561-1)+0.2)+0.4,0)</f>
        <v>23</v>
      </c>
      <c r="I1561" s="62">
        <f>ROUNDUP((VLOOKUP(B1561,Sheet1!U:AA,7,FALSE)-2)*(0.042*(D1561-1)+0.2)+0.4,0)</f>
        <v>25</v>
      </c>
      <c r="J1561" s="62">
        <f>E1561*8+F1561*2+G1561*3+H1561*3+I1561*1+VLOOKUP(B1561,Sheet1!AU:AZ,2,FALSE)</f>
        <v>673</v>
      </c>
      <c r="K1561" s="62">
        <f>E1561*1+F1561*2+G1561*2+H1561*2+I1561*10+VLOOKUP(B1561,Sheet1!AU:AZ,3,FALSE)</f>
        <v>528</v>
      </c>
      <c r="L1561" s="62">
        <f>E1561*0.1+F1561*2+G1561*0.2+H1561*0.26+I1561*0.1+VLOOKUP(B1561,Sheet1!AU:AZ,4,FALSE)</f>
        <v>154.08</v>
      </c>
      <c r="M1561" s="62">
        <f>E1561*0.1+F1561*0.2+G1561*2+H1561*0.2+I1561*0.1+VLOOKUP(B1561,Sheet1!AU:AZ,5,FALSE)</f>
        <v>93.3</v>
      </c>
      <c r="N1561" s="62">
        <f>E1561*0.1+F1561*0.2+G1561*0.2+H1561*2+I1561*0.1+VLOOKUP(B1561,Sheet1!AU:AZ,6,FALSE)</f>
        <v>89.7</v>
      </c>
      <c r="O1561" s="62">
        <f t="shared" si="444"/>
        <v>3.1</v>
      </c>
      <c r="P1561" s="62">
        <f t="shared" si="445"/>
        <v>30.6</v>
      </c>
      <c r="R1561" s="9">
        <f t="shared" si="458"/>
        <v>32</v>
      </c>
      <c r="S1561" s="9">
        <f t="shared" si="448"/>
        <v>220.6</v>
      </c>
      <c r="T1561" s="9">
        <f t="shared" si="446"/>
        <v>41.2</v>
      </c>
      <c r="U1561" s="66">
        <f t="shared" si="459"/>
        <v>292</v>
      </c>
      <c r="V1561" s="9">
        <f t="shared" si="447"/>
        <v>350.4</v>
      </c>
      <c r="W1561" s="67">
        <f t="shared" si="460"/>
        <v>257</v>
      </c>
      <c r="Y1561" s="69">
        <f>VLOOKUP(D1561,Sheet2!P:Q,2,FALSE)</f>
        <v>60</v>
      </c>
      <c r="AB1561" s="4" t="str">
        <f>IF('表格编辑 '!D1858="monster","普通","BOSS")</f>
        <v>BOSS</v>
      </c>
      <c r="AD1561" s="50">
        <v>4</v>
      </c>
      <c r="AE1561" s="50" t="s">
        <v>40</v>
      </c>
      <c r="AF1561" s="4">
        <f>VLOOKUP(AE1561,映射!AN:AO,2,FALSE)</f>
        <v>3</v>
      </c>
      <c r="AG1561" s="50">
        <v>3</v>
      </c>
      <c r="AH1561" s="70">
        <v>1</v>
      </c>
      <c r="AI1561" s="16">
        <f t="shared" si="449"/>
        <v>60003</v>
      </c>
      <c r="AJ1561" s="16">
        <f t="shared" si="450"/>
        <v>2013</v>
      </c>
      <c r="AK1561" s="16">
        <f t="shared" si="451"/>
        <v>32</v>
      </c>
      <c r="AL1561" s="16" t="str">
        <f t="shared" si="452"/>
        <v>幽火 阿巴斯</v>
      </c>
      <c r="AM1561" s="16">
        <f t="shared" si="453"/>
        <v>10512</v>
      </c>
      <c r="AN1561" s="16">
        <f t="shared" si="454"/>
        <v>2019</v>
      </c>
      <c r="AO1561" s="16">
        <f t="shared" si="461"/>
        <v>8493</v>
      </c>
      <c r="AP1561" s="16">
        <f t="shared" si="455"/>
        <v>9166</v>
      </c>
      <c r="AQ1561" s="16">
        <f t="shared" si="456"/>
        <v>1584</v>
      </c>
      <c r="AR1561" s="16">
        <f t="shared" si="457"/>
        <v>232</v>
      </c>
      <c r="AS1561" s="16"/>
      <c r="AT1561" s="16"/>
    </row>
    <row r="1562" spans="1:46">
      <c r="A1562" s="62">
        <f>'表格编辑 '!A1859</f>
        <v>60004</v>
      </c>
      <c r="B1562" s="62">
        <f>'表格编辑 '!B1859</f>
        <v>2014</v>
      </c>
      <c r="C1562" s="62" t="str">
        <f>VLOOKUP(B1562,映射!A:B,2,FALSE)</f>
        <v>鹰眼 格隆</v>
      </c>
      <c r="D1562" s="62">
        <f>'表格编辑 '!E1859</f>
        <v>37</v>
      </c>
      <c r="E1562" s="62">
        <f>ROUNDUP((VLOOKUP(B1562,Sheet1!U:AA,3,FALSE)-2)*(0.042*(D1562-1)+0.2)+0.4,0)</f>
        <v>52</v>
      </c>
      <c r="F1562" s="62">
        <f>ROUNDUP((VLOOKUP(B1562,Sheet1!U:AA,4,FALSE)-2)*(0.042*(D1562-1)+0.2)+0.4,0)</f>
        <v>66</v>
      </c>
      <c r="G1562" s="62">
        <f>ROUNDUP((VLOOKUP(B1562,Sheet1!U:AA,5,FALSE)-2)*(0.042*(D1562-1)+0.2)+0.4,0)</f>
        <v>28</v>
      </c>
      <c r="H1562" s="62">
        <f>ROUNDUP((VLOOKUP(B1562,Sheet1!U:AA,6,FALSE)-2)*(0.042*(D1562-1)+0.2)+0.4,0)</f>
        <v>27</v>
      </c>
      <c r="I1562" s="62">
        <f>ROUNDUP((VLOOKUP(B1562,Sheet1!U:AA,7,FALSE)-2)*(0.042*(D1562-1)+0.2)+0.4,0)</f>
        <v>28</v>
      </c>
      <c r="J1562" s="62">
        <f>E1562*8+F1562*2+G1562*3+H1562*3+I1562*1+VLOOKUP(B1562,Sheet1!AU:AZ,2,FALSE)</f>
        <v>761</v>
      </c>
      <c r="K1562" s="62">
        <f>E1562*1+F1562*2+G1562*2+H1562*2+I1562*10+VLOOKUP(B1562,Sheet1!AU:AZ,3,FALSE)</f>
        <v>594</v>
      </c>
      <c r="L1562" s="62">
        <f>E1562*0.1+F1562*2+G1562*0.2+H1562*0.26+I1562*0.1+VLOOKUP(B1562,Sheet1!AU:AZ,4,FALSE)</f>
        <v>172.62</v>
      </c>
      <c r="M1562" s="62">
        <f>E1562*0.1+F1562*0.2+G1562*2+H1562*0.2+I1562*0.1+VLOOKUP(B1562,Sheet1!AU:AZ,5,FALSE)</f>
        <v>102.6</v>
      </c>
      <c r="N1562" s="62">
        <f>E1562*0.1+F1562*0.2+G1562*0.2+H1562*2+I1562*0.1+VLOOKUP(B1562,Sheet1!AU:AZ,6,FALSE)</f>
        <v>100.8</v>
      </c>
      <c r="O1562" s="62">
        <f t="shared" si="444"/>
        <v>3.1</v>
      </c>
      <c r="P1562" s="62">
        <f t="shared" si="445"/>
        <v>34.8</v>
      </c>
      <c r="R1562" s="9">
        <f t="shared" si="458"/>
        <v>37</v>
      </c>
      <c r="S1562" s="9">
        <f t="shared" si="448"/>
        <v>243.2</v>
      </c>
      <c r="T1562" s="9">
        <f t="shared" si="446"/>
        <v>45.2</v>
      </c>
      <c r="U1562" s="66">
        <f t="shared" si="459"/>
        <v>322</v>
      </c>
      <c r="V1562" s="9">
        <f t="shared" si="447"/>
        <v>386.4</v>
      </c>
      <c r="W1562" s="67">
        <f t="shared" si="460"/>
        <v>291</v>
      </c>
      <c r="Y1562" s="69">
        <f>VLOOKUP(D1562,Sheet2!P:Q,2,FALSE)</f>
        <v>60</v>
      </c>
      <c r="AB1562" s="4" t="str">
        <f>IF('表格编辑 '!D1859="monster","普通","BOSS")</f>
        <v>BOSS</v>
      </c>
      <c r="AD1562" s="50">
        <v>4</v>
      </c>
      <c r="AE1562" s="50" t="s">
        <v>40</v>
      </c>
      <c r="AF1562" s="4">
        <f>VLOOKUP(AE1562,映射!AN:AO,2,FALSE)</f>
        <v>3</v>
      </c>
      <c r="AG1562" s="50">
        <v>3</v>
      </c>
      <c r="AH1562" s="70">
        <v>1</v>
      </c>
      <c r="AI1562" s="16">
        <f t="shared" si="449"/>
        <v>60004</v>
      </c>
      <c r="AJ1562" s="16">
        <f t="shared" si="450"/>
        <v>2014</v>
      </c>
      <c r="AK1562" s="16">
        <f t="shared" si="451"/>
        <v>37</v>
      </c>
      <c r="AL1562" s="16" t="str">
        <f t="shared" si="452"/>
        <v>鹰眼 格隆</v>
      </c>
      <c r="AM1562" s="16">
        <f t="shared" si="453"/>
        <v>11592</v>
      </c>
      <c r="AN1562" s="16">
        <f t="shared" si="454"/>
        <v>2283</v>
      </c>
      <c r="AO1562" s="16">
        <f t="shared" si="461"/>
        <v>9309</v>
      </c>
      <c r="AP1562" s="16">
        <f t="shared" si="455"/>
        <v>10070</v>
      </c>
      <c r="AQ1562" s="16">
        <f t="shared" si="456"/>
        <v>1782</v>
      </c>
      <c r="AR1562" s="16">
        <f t="shared" si="457"/>
        <v>259</v>
      </c>
      <c r="AS1562" s="16"/>
      <c r="AT1562" s="16"/>
    </row>
    <row r="1563" spans="1:46">
      <c r="A1563" s="62">
        <f>'表格编辑 '!A1860</f>
        <v>60005</v>
      </c>
      <c r="B1563" s="62">
        <f>'表格编辑 '!B1860</f>
        <v>2015</v>
      </c>
      <c r="C1563" s="62" t="str">
        <f>VLOOKUP(B1563,映射!A:B,2,FALSE)</f>
        <v>冥王 伯纳德</v>
      </c>
      <c r="D1563" s="62">
        <f>'表格编辑 '!E1860</f>
        <v>27</v>
      </c>
      <c r="E1563" s="62">
        <f>ROUNDUP((VLOOKUP(B1563,Sheet1!U:AA,3,FALSE)-2)*(0.042*(D1563-1)+0.2)+0.4,0)</f>
        <v>40</v>
      </c>
      <c r="F1563" s="62">
        <f>ROUNDUP((VLOOKUP(B1563,Sheet1!U:AA,4,FALSE)-2)*(0.042*(D1563-1)+0.2)+0.4,0)</f>
        <v>50</v>
      </c>
      <c r="G1563" s="62">
        <f>ROUNDUP((VLOOKUP(B1563,Sheet1!U:AA,5,FALSE)-2)*(0.042*(D1563-1)+0.2)+0.4,0)</f>
        <v>22</v>
      </c>
      <c r="H1563" s="62">
        <f>ROUNDUP((VLOOKUP(B1563,Sheet1!U:AA,6,FALSE)-2)*(0.042*(D1563-1)+0.2)+0.4,0)</f>
        <v>20</v>
      </c>
      <c r="I1563" s="62">
        <f>ROUNDUP((VLOOKUP(B1563,Sheet1!U:AA,7,FALSE)-2)*(0.042*(D1563-1)+0.2)+0.4,0)</f>
        <v>22</v>
      </c>
      <c r="J1563" s="62">
        <f>E1563*8+F1563*2+G1563*3+H1563*3+I1563*1+VLOOKUP(B1563,Sheet1!AU:AZ,2,FALSE)</f>
        <v>588</v>
      </c>
      <c r="K1563" s="62">
        <f>E1563*1+F1563*2+G1563*2+H1563*2+I1563*10+VLOOKUP(B1563,Sheet1!AU:AZ,3,FALSE)</f>
        <v>464</v>
      </c>
      <c r="L1563" s="62">
        <f>E1563*0.1+F1563*2+G1563*0.2+H1563*0.26+I1563*0.1+VLOOKUP(B1563,Sheet1!AU:AZ,4,FALSE)</f>
        <v>135.8</v>
      </c>
      <c r="M1563" s="62">
        <f>E1563*0.1+F1563*0.2+G1563*2+H1563*0.2+I1563*0.1+VLOOKUP(B1563,Sheet1!AU:AZ,5,FALSE)</f>
        <v>84.2</v>
      </c>
      <c r="N1563" s="62">
        <f>E1563*0.1+F1563*0.2+G1563*0.2+H1563*2+I1563*0.1+VLOOKUP(B1563,Sheet1!AU:AZ,6,FALSE)</f>
        <v>80.6</v>
      </c>
      <c r="O1563" s="62">
        <f t="shared" si="444"/>
        <v>3</v>
      </c>
      <c r="P1563" s="62">
        <f t="shared" si="445"/>
        <v>26.6</v>
      </c>
      <c r="R1563" s="9">
        <f t="shared" si="458"/>
        <v>27</v>
      </c>
      <c r="S1563" s="9">
        <f t="shared" si="448"/>
        <v>176</v>
      </c>
      <c r="T1563" s="9">
        <f t="shared" si="446"/>
        <v>37.2</v>
      </c>
      <c r="U1563" s="66">
        <f t="shared" si="459"/>
        <v>217</v>
      </c>
      <c r="V1563" s="9">
        <f t="shared" si="447"/>
        <v>260.4</v>
      </c>
      <c r="W1563" s="67">
        <f t="shared" si="460"/>
        <v>224</v>
      </c>
      <c r="Y1563" s="69">
        <f>VLOOKUP(D1563,Sheet2!P:Q,2,FALSE)</f>
        <v>38</v>
      </c>
      <c r="AB1563" s="4" t="str">
        <f>IF('表格编辑 '!D1860="monster","普通","BOSS")</f>
        <v>BOSS</v>
      </c>
      <c r="AD1563" s="50">
        <v>4</v>
      </c>
      <c r="AE1563" s="50" t="s">
        <v>40</v>
      </c>
      <c r="AF1563" s="4">
        <f>VLOOKUP(AE1563,映射!AN:AO,2,FALSE)</f>
        <v>3</v>
      </c>
      <c r="AG1563" s="50">
        <v>3</v>
      </c>
      <c r="AH1563" s="70">
        <v>1</v>
      </c>
      <c r="AI1563" s="16">
        <f t="shared" si="449"/>
        <v>60005</v>
      </c>
      <c r="AJ1563" s="16">
        <f t="shared" si="450"/>
        <v>2015</v>
      </c>
      <c r="AK1563" s="16">
        <f t="shared" si="451"/>
        <v>27</v>
      </c>
      <c r="AL1563" s="16" t="str">
        <f t="shared" si="452"/>
        <v>冥王 伯纳德</v>
      </c>
      <c r="AM1563" s="16">
        <f t="shared" si="453"/>
        <v>7812</v>
      </c>
      <c r="AN1563" s="16">
        <f t="shared" si="454"/>
        <v>1764</v>
      </c>
      <c r="AO1563" s="16">
        <f t="shared" si="461"/>
        <v>6048</v>
      </c>
      <c r="AP1563" s="16">
        <f t="shared" si="455"/>
        <v>6636</v>
      </c>
      <c r="AQ1563" s="16">
        <f t="shared" si="456"/>
        <v>1392</v>
      </c>
      <c r="AR1563" s="16">
        <f t="shared" si="457"/>
        <v>204</v>
      </c>
      <c r="AS1563" s="16"/>
      <c r="AT1563" s="16"/>
    </row>
    <row r="1564" spans="1:46">
      <c r="A1564" s="62">
        <f>'表格编辑 '!A1861</f>
        <v>60006</v>
      </c>
      <c r="B1564" s="62">
        <f>'表格编辑 '!B1861</f>
        <v>2016</v>
      </c>
      <c r="C1564" s="62" t="str">
        <f>VLOOKUP(B1564,映射!A:B,2,FALSE)</f>
        <v>咒术女王 摩拉</v>
      </c>
      <c r="D1564" s="62">
        <f>'表格编辑 '!E1861</f>
        <v>60</v>
      </c>
      <c r="E1564" s="62">
        <f>ROUNDUP((VLOOKUP(B1564,Sheet1!U:AA,3,FALSE)-2)*(0.042*(D1564-1)+0.2)+0.4,0)</f>
        <v>81</v>
      </c>
      <c r="F1564" s="62">
        <f>ROUNDUP((VLOOKUP(B1564,Sheet1!U:AA,4,FALSE)-2)*(0.042*(D1564-1)+0.2)+0.4,0)</f>
        <v>103</v>
      </c>
      <c r="G1564" s="62">
        <f>ROUNDUP((VLOOKUP(B1564,Sheet1!U:AA,5,FALSE)-2)*(0.042*(D1564-1)+0.2)+0.4,0)</f>
        <v>44</v>
      </c>
      <c r="H1564" s="62">
        <f>ROUNDUP((VLOOKUP(B1564,Sheet1!U:AA,6,FALSE)-2)*(0.042*(D1564-1)+0.2)+0.4,0)</f>
        <v>41</v>
      </c>
      <c r="I1564" s="62">
        <f>ROUNDUP((VLOOKUP(B1564,Sheet1!U:AA,7,FALSE)-2)*(0.042*(D1564-1)+0.2)+0.4,0)</f>
        <v>44</v>
      </c>
      <c r="J1564" s="62">
        <f>E1564*8+F1564*2+G1564*3+H1564*3+I1564*1+VLOOKUP(B1564,Sheet1!AU:AZ,2,FALSE)</f>
        <v>1173</v>
      </c>
      <c r="K1564" s="62">
        <f>E1564*1+F1564*2+G1564*2+H1564*2+I1564*10+VLOOKUP(B1564,Sheet1!AU:AZ,3,FALSE)</f>
        <v>917</v>
      </c>
      <c r="L1564" s="62">
        <f>E1564*0.1+F1564*2+G1564*0.2+H1564*0.26+I1564*0.1+VLOOKUP(B1564,Sheet1!AU:AZ,4,FALSE)</f>
        <v>257.96</v>
      </c>
      <c r="M1564" s="62">
        <f>E1564*0.1+F1564*0.2+G1564*2+H1564*0.2+I1564*0.1+VLOOKUP(B1564,Sheet1!AU:AZ,5,FALSE)</f>
        <v>149.3</v>
      </c>
      <c r="N1564" s="62">
        <f>E1564*0.1+F1564*0.2+G1564*0.2+H1564*2+I1564*0.1+VLOOKUP(B1564,Sheet1!AU:AZ,6,FALSE)</f>
        <v>143.9</v>
      </c>
      <c r="O1564" s="62">
        <f t="shared" si="444"/>
        <v>5.3</v>
      </c>
      <c r="P1564" s="62">
        <f t="shared" si="445"/>
        <v>53.9</v>
      </c>
      <c r="R1564" s="9">
        <f t="shared" si="458"/>
        <v>60</v>
      </c>
      <c r="S1564" s="9">
        <f t="shared" si="448"/>
        <v>427.16</v>
      </c>
      <c r="T1564" s="9">
        <f t="shared" si="446"/>
        <v>63.6</v>
      </c>
      <c r="U1564" s="66">
        <f t="shared" si="459"/>
        <v>626</v>
      </c>
      <c r="V1564" s="9">
        <f t="shared" si="447"/>
        <v>751.2</v>
      </c>
      <c r="W1564" s="67">
        <f t="shared" si="460"/>
        <v>445</v>
      </c>
      <c r="Y1564" s="69">
        <f>VLOOKUP(D1564,Sheet2!P:Q,2,FALSE)</f>
        <v>140</v>
      </c>
      <c r="AB1564" s="4" t="str">
        <f>IF('表格编辑 '!D1861="monster","普通","BOSS")</f>
        <v>BOSS</v>
      </c>
      <c r="AD1564" s="50">
        <v>4</v>
      </c>
      <c r="AE1564" s="50" t="s">
        <v>40</v>
      </c>
      <c r="AF1564" s="4">
        <f>VLOOKUP(AE1564,映射!AN:AO,2,FALSE)</f>
        <v>3</v>
      </c>
      <c r="AG1564" s="50">
        <v>4</v>
      </c>
      <c r="AH1564" s="70">
        <v>1</v>
      </c>
      <c r="AI1564" s="16">
        <f t="shared" si="449"/>
        <v>60006</v>
      </c>
      <c r="AJ1564" s="16">
        <f t="shared" si="450"/>
        <v>2016</v>
      </c>
      <c r="AK1564" s="16">
        <f t="shared" si="451"/>
        <v>60</v>
      </c>
      <c r="AL1564" s="16" t="str">
        <f t="shared" si="452"/>
        <v>咒术女王 摩拉</v>
      </c>
      <c r="AM1564" s="16">
        <f t="shared" si="453"/>
        <v>30048</v>
      </c>
      <c r="AN1564" s="16">
        <f t="shared" si="454"/>
        <v>3519</v>
      </c>
      <c r="AO1564" s="16">
        <f t="shared" si="461"/>
        <v>26529</v>
      </c>
      <c r="AP1564" s="16">
        <f t="shared" si="455"/>
        <v>27702</v>
      </c>
      <c r="AQ1564" s="16">
        <f t="shared" si="456"/>
        <v>2751</v>
      </c>
      <c r="AR1564" s="16">
        <f t="shared" si="457"/>
        <v>387</v>
      </c>
      <c r="AS1564" s="16"/>
      <c r="AT1564" s="16"/>
    </row>
    <row r="1565" spans="1:46">
      <c r="A1565" s="62">
        <f>'表格编辑 '!A1862</f>
        <v>60007</v>
      </c>
      <c r="B1565" s="62">
        <f>'表格编辑 '!B1862</f>
        <v>2017</v>
      </c>
      <c r="C1565" s="62" t="str">
        <f>VLOOKUP(B1565,映射!A:B,2,FALSE)</f>
        <v>神箭手 阿卡丽</v>
      </c>
      <c r="D1565" s="62">
        <f>'表格编辑 '!E1862</f>
        <v>24</v>
      </c>
      <c r="E1565" s="62">
        <f>ROUNDUP((VLOOKUP(B1565,Sheet1!U:AA,3,FALSE)-2)*(0.042*(D1565-1)+0.2)+0.4,0)</f>
        <v>36</v>
      </c>
      <c r="F1565" s="62">
        <f>ROUNDUP((VLOOKUP(B1565,Sheet1!U:AA,4,FALSE)-2)*(0.042*(D1565-1)+0.2)+0.4,0)</f>
        <v>45</v>
      </c>
      <c r="G1565" s="62">
        <f>ROUNDUP((VLOOKUP(B1565,Sheet1!U:AA,5,FALSE)-2)*(0.042*(D1565-1)+0.2)+0.4,0)</f>
        <v>20</v>
      </c>
      <c r="H1565" s="62">
        <f>ROUNDUP((VLOOKUP(B1565,Sheet1!U:AA,6,FALSE)-2)*(0.042*(D1565-1)+0.2)+0.4,0)</f>
        <v>18</v>
      </c>
      <c r="I1565" s="62">
        <f>ROUNDUP((VLOOKUP(B1565,Sheet1!U:AA,7,FALSE)-2)*(0.042*(D1565-1)+0.2)+0.4,0)</f>
        <v>20</v>
      </c>
      <c r="J1565" s="62">
        <f>E1565*8+F1565*2+G1565*3+H1565*3+I1565*1+VLOOKUP(B1565,Sheet1!AU:AZ,2,FALSE)</f>
        <v>532</v>
      </c>
      <c r="K1565" s="62">
        <f>E1565*1+F1565*2+G1565*2+H1565*2+I1565*10+VLOOKUP(B1565,Sheet1!AU:AZ,3,FALSE)</f>
        <v>422</v>
      </c>
      <c r="L1565" s="62">
        <f>E1565*0.1+F1565*2+G1565*0.2+H1565*0.26+I1565*0.1+VLOOKUP(B1565,Sheet1!AU:AZ,4,FALSE)</f>
        <v>124.28</v>
      </c>
      <c r="M1565" s="62">
        <f>E1565*0.1+F1565*0.2+G1565*2+H1565*0.2+I1565*0.1+VLOOKUP(B1565,Sheet1!AU:AZ,5,FALSE)</f>
        <v>78.2</v>
      </c>
      <c r="N1565" s="62">
        <f>E1565*0.1+F1565*0.2+G1565*0.2+H1565*2+I1565*0.1+VLOOKUP(B1565,Sheet1!AU:AZ,6,FALSE)</f>
        <v>74.6</v>
      </c>
      <c r="O1565" s="62">
        <f t="shared" si="444"/>
        <v>2.9</v>
      </c>
      <c r="P1565" s="62">
        <f t="shared" si="445"/>
        <v>23.9</v>
      </c>
      <c r="R1565" s="9">
        <f t="shared" si="458"/>
        <v>24</v>
      </c>
      <c r="S1565" s="9">
        <f t="shared" si="448"/>
        <v>162.44</v>
      </c>
      <c r="T1565" s="9">
        <f t="shared" si="446"/>
        <v>34.8</v>
      </c>
      <c r="U1565" s="66">
        <f t="shared" si="459"/>
        <v>199</v>
      </c>
      <c r="V1565" s="9">
        <f t="shared" si="447"/>
        <v>238.8</v>
      </c>
      <c r="W1565" s="67">
        <f t="shared" si="460"/>
        <v>203</v>
      </c>
      <c r="Y1565" s="69">
        <f>VLOOKUP(D1565,Sheet2!P:Q,2,FALSE)</f>
        <v>38</v>
      </c>
      <c r="AB1565" s="4" t="str">
        <f>IF('表格编辑 '!D1862="monster","普通","BOSS")</f>
        <v>BOSS</v>
      </c>
      <c r="AD1565" s="50">
        <v>4</v>
      </c>
      <c r="AE1565" s="50" t="s">
        <v>40</v>
      </c>
      <c r="AF1565" s="4">
        <f>VLOOKUP(AE1565,映射!AN:AO,2,FALSE)</f>
        <v>3</v>
      </c>
      <c r="AG1565" s="50">
        <v>4</v>
      </c>
      <c r="AH1565" s="70">
        <v>1</v>
      </c>
      <c r="AI1565" s="16">
        <f t="shared" si="449"/>
        <v>60007</v>
      </c>
      <c r="AJ1565" s="16">
        <f t="shared" si="450"/>
        <v>2017</v>
      </c>
      <c r="AK1565" s="16">
        <f t="shared" si="451"/>
        <v>24</v>
      </c>
      <c r="AL1565" s="16" t="str">
        <f t="shared" si="452"/>
        <v>神箭手 阿卡丽</v>
      </c>
      <c r="AM1565" s="16">
        <f t="shared" si="453"/>
        <v>9552</v>
      </c>
      <c r="AN1565" s="16">
        <f t="shared" si="454"/>
        <v>1596</v>
      </c>
      <c r="AO1565" s="16">
        <f t="shared" si="461"/>
        <v>7956</v>
      </c>
      <c r="AP1565" s="16">
        <f t="shared" si="455"/>
        <v>8488</v>
      </c>
      <c r="AQ1565" s="16">
        <f t="shared" si="456"/>
        <v>1266</v>
      </c>
      <c r="AR1565" s="16">
        <f t="shared" si="457"/>
        <v>187</v>
      </c>
      <c r="AS1565" s="16"/>
      <c r="AT1565" s="16"/>
    </row>
    <row r="1566" spans="1:46">
      <c r="A1566" s="62">
        <f>'表格编辑 '!A1863</f>
        <v>60008</v>
      </c>
      <c r="B1566" s="62">
        <f>'表格编辑 '!B1863</f>
        <v>2018</v>
      </c>
      <c r="C1566" s="62" t="str">
        <f>VLOOKUP(B1566,映射!A:B,2,FALSE)</f>
        <v>至尊骑士费伦公爵</v>
      </c>
      <c r="D1566" s="62">
        <f>'表格编辑 '!E1863</f>
        <v>57</v>
      </c>
      <c r="E1566" s="62">
        <f>ROUNDUP((VLOOKUP(B1566,Sheet1!U:AA,3,FALSE)-2)*(0.042*(D1566-1)+0.2)+0.4,0)</f>
        <v>77</v>
      </c>
      <c r="F1566" s="62">
        <f>ROUNDUP((VLOOKUP(B1566,Sheet1!U:AA,4,FALSE)-2)*(0.042*(D1566-1)+0.2)+0.4,0)</f>
        <v>98</v>
      </c>
      <c r="G1566" s="62">
        <f>ROUNDUP((VLOOKUP(B1566,Sheet1!U:AA,5,FALSE)-2)*(0.042*(D1566-1)+0.2)+0.4,0)</f>
        <v>42</v>
      </c>
      <c r="H1566" s="62">
        <f>ROUNDUP((VLOOKUP(B1566,Sheet1!U:AA,6,FALSE)-2)*(0.042*(D1566-1)+0.2)+0.4,0)</f>
        <v>39</v>
      </c>
      <c r="I1566" s="62">
        <f>ROUNDUP((VLOOKUP(B1566,Sheet1!U:AA,7,FALSE)-2)*(0.042*(D1566-1)+0.2)+0.4,0)</f>
        <v>42</v>
      </c>
      <c r="J1566" s="62">
        <f>E1566*8+F1566*2+G1566*3+H1566*3+I1566*1+VLOOKUP(B1566,Sheet1!AU:AZ,2,FALSE)</f>
        <v>1117</v>
      </c>
      <c r="K1566" s="62">
        <f>E1566*1+F1566*2+G1566*2+H1566*2+I1566*10+VLOOKUP(B1566,Sheet1!AU:AZ,3,FALSE)</f>
        <v>875</v>
      </c>
      <c r="L1566" s="62">
        <f>E1566*0.1+F1566*2+G1566*0.2+H1566*0.26+I1566*0.1+VLOOKUP(B1566,Sheet1!AU:AZ,4,FALSE)</f>
        <v>246.44</v>
      </c>
      <c r="M1566" s="62">
        <f>E1566*0.1+F1566*0.2+G1566*2+H1566*0.2+I1566*0.1+VLOOKUP(B1566,Sheet1!AU:AZ,5,FALSE)</f>
        <v>143.3</v>
      </c>
      <c r="N1566" s="62">
        <f>E1566*0.1+F1566*0.2+G1566*0.2+H1566*2+I1566*0.1+VLOOKUP(B1566,Sheet1!AU:AZ,6,FALSE)</f>
        <v>137.9</v>
      </c>
      <c r="O1566" s="62">
        <f t="shared" si="444"/>
        <v>5.2</v>
      </c>
      <c r="P1566" s="62">
        <f t="shared" si="445"/>
        <v>51.2</v>
      </c>
      <c r="R1566" s="9">
        <f t="shared" si="458"/>
        <v>57</v>
      </c>
      <c r="S1566" s="9">
        <f t="shared" si="448"/>
        <v>393.6</v>
      </c>
      <c r="T1566" s="9">
        <f t="shared" si="446"/>
        <v>61.2</v>
      </c>
      <c r="U1566" s="66">
        <f t="shared" si="459"/>
        <v>564</v>
      </c>
      <c r="V1566" s="9">
        <f t="shared" si="447"/>
        <v>676.8</v>
      </c>
      <c r="W1566" s="67">
        <f t="shared" si="460"/>
        <v>424</v>
      </c>
      <c r="Y1566" s="69">
        <f>VLOOKUP(D1566,Sheet2!P:Q,2,FALSE)</f>
        <v>120</v>
      </c>
      <c r="AB1566" s="4" t="str">
        <f>IF('表格编辑 '!D1863="monster","普通","BOSS")</f>
        <v>BOSS</v>
      </c>
      <c r="AD1566" s="50">
        <v>4</v>
      </c>
      <c r="AE1566" s="50" t="s">
        <v>40</v>
      </c>
      <c r="AF1566" s="4">
        <f>VLOOKUP(AE1566,映射!AN:AO,2,FALSE)</f>
        <v>3</v>
      </c>
      <c r="AG1566" s="50">
        <v>4</v>
      </c>
      <c r="AH1566" s="70">
        <v>1</v>
      </c>
      <c r="AI1566" s="16">
        <f t="shared" si="449"/>
        <v>60008</v>
      </c>
      <c r="AJ1566" s="16">
        <f t="shared" si="450"/>
        <v>2018</v>
      </c>
      <c r="AK1566" s="16">
        <f t="shared" si="451"/>
        <v>57</v>
      </c>
      <c r="AL1566" s="16" t="str">
        <f t="shared" si="452"/>
        <v>至尊骑士费伦公爵</v>
      </c>
      <c r="AM1566" s="16">
        <f t="shared" si="453"/>
        <v>27072</v>
      </c>
      <c r="AN1566" s="16">
        <f t="shared" si="454"/>
        <v>3351</v>
      </c>
      <c r="AO1566" s="16">
        <f t="shared" si="461"/>
        <v>23721</v>
      </c>
      <c r="AP1566" s="16">
        <f t="shared" si="455"/>
        <v>24838</v>
      </c>
      <c r="AQ1566" s="16">
        <f t="shared" si="456"/>
        <v>2625</v>
      </c>
      <c r="AR1566" s="16">
        <f t="shared" si="457"/>
        <v>370</v>
      </c>
      <c r="AS1566" s="16"/>
      <c r="AT1566" s="16"/>
    </row>
    <row r="1567" spans="1:46">
      <c r="A1567" s="62">
        <f>'表格编辑 '!A1864</f>
        <v>60009</v>
      </c>
      <c r="B1567" s="62">
        <f>'表格编辑 '!B1864</f>
        <v>2019</v>
      </c>
      <c r="C1567" s="62" t="str">
        <f>VLOOKUP(B1567,映射!A:B,2,FALSE)</f>
        <v>女剑神 玛娜</v>
      </c>
      <c r="D1567" s="62">
        <f>'表格编辑 '!E1864</f>
        <v>21</v>
      </c>
      <c r="E1567" s="62">
        <f>ROUNDUP((VLOOKUP(B1567,Sheet1!U:AA,3,FALSE)-2)*(0.042*(D1567-1)+0.2)+0.4,0)</f>
        <v>32</v>
      </c>
      <c r="F1567" s="62">
        <f>ROUNDUP((VLOOKUP(B1567,Sheet1!U:AA,4,FALSE)-2)*(0.042*(D1567-1)+0.2)+0.4,0)</f>
        <v>40</v>
      </c>
      <c r="G1567" s="62">
        <f>ROUNDUP((VLOOKUP(B1567,Sheet1!U:AA,5,FALSE)-2)*(0.042*(D1567-1)+0.2)+0.4,0)</f>
        <v>18</v>
      </c>
      <c r="H1567" s="62">
        <f>ROUNDUP((VLOOKUP(B1567,Sheet1!U:AA,6,FALSE)-2)*(0.042*(D1567-1)+0.2)+0.4,0)</f>
        <v>16</v>
      </c>
      <c r="I1567" s="62">
        <f>ROUNDUP((VLOOKUP(B1567,Sheet1!U:AA,7,FALSE)-2)*(0.042*(D1567-1)+0.2)+0.4,0)</f>
        <v>18</v>
      </c>
      <c r="J1567" s="62">
        <f>E1567*8+F1567*2+G1567*3+H1567*3+I1567*1+VLOOKUP(B1567,Sheet1!AU:AZ,2,FALSE)</f>
        <v>476</v>
      </c>
      <c r="K1567" s="62">
        <f>E1567*1+F1567*2+G1567*2+H1567*2+I1567*10+VLOOKUP(B1567,Sheet1!AU:AZ,3,FALSE)</f>
        <v>380</v>
      </c>
      <c r="L1567" s="62">
        <f>E1567*0.1+F1567*2+G1567*0.2+H1567*0.26+I1567*0.1+VLOOKUP(B1567,Sheet1!AU:AZ,4,FALSE)</f>
        <v>112.76</v>
      </c>
      <c r="M1567" s="62">
        <f>E1567*0.1+F1567*0.2+G1567*2+H1567*0.2+I1567*0.1+VLOOKUP(B1567,Sheet1!AU:AZ,5,FALSE)</f>
        <v>72.2</v>
      </c>
      <c r="N1567" s="62">
        <f>E1567*0.1+F1567*0.2+G1567*0.2+H1567*2+I1567*0.1+VLOOKUP(B1567,Sheet1!AU:AZ,6,FALSE)</f>
        <v>68.6</v>
      </c>
      <c r="O1567" s="62">
        <f t="shared" si="444"/>
        <v>2.8</v>
      </c>
      <c r="P1567" s="62">
        <f t="shared" si="445"/>
        <v>21.2</v>
      </c>
      <c r="R1567" s="9">
        <f t="shared" si="458"/>
        <v>21</v>
      </c>
      <c r="S1567" s="9">
        <f t="shared" si="448"/>
        <v>148.88</v>
      </c>
      <c r="T1567" s="9">
        <f t="shared" si="446"/>
        <v>32.4</v>
      </c>
      <c r="U1567" s="66">
        <f t="shared" si="459"/>
        <v>182</v>
      </c>
      <c r="V1567" s="9">
        <f t="shared" si="447"/>
        <v>218.4</v>
      </c>
      <c r="W1567" s="67">
        <f t="shared" si="460"/>
        <v>182</v>
      </c>
      <c r="Y1567" s="69">
        <f>VLOOKUP(D1567,Sheet2!P:Q,2,FALSE)</f>
        <v>38</v>
      </c>
      <c r="AB1567" s="4" t="str">
        <f>IF('表格编辑 '!D1864="monster","普通","BOSS")</f>
        <v>BOSS</v>
      </c>
      <c r="AD1567" s="50">
        <v>4</v>
      </c>
      <c r="AE1567" s="50" t="s">
        <v>40</v>
      </c>
      <c r="AF1567" s="4">
        <f>VLOOKUP(AE1567,映射!AN:AO,2,FALSE)</f>
        <v>3</v>
      </c>
      <c r="AG1567" s="50">
        <v>4</v>
      </c>
      <c r="AH1567" s="70">
        <v>1</v>
      </c>
      <c r="AI1567" s="16">
        <f t="shared" si="449"/>
        <v>60009</v>
      </c>
      <c r="AJ1567" s="16">
        <f t="shared" si="450"/>
        <v>2019</v>
      </c>
      <c r="AK1567" s="16">
        <f t="shared" si="451"/>
        <v>21</v>
      </c>
      <c r="AL1567" s="16" t="str">
        <f t="shared" si="452"/>
        <v>女剑神 玛娜</v>
      </c>
      <c r="AM1567" s="16">
        <f t="shared" si="453"/>
        <v>8736</v>
      </c>
      <c r="AN1567" s="16">
        <f t="shared" si="454"/>
        <v>1428</v>
      </c>
      <c r="AO1567" s="16">
        <f t="shared" si="461"/>
        <v>7308</v>
      </c>
      <c r="AP1567" s="16">
        <f t="shared" si="455"/>
        <v>7784</v>
      </c>
      <c r="AQ1567" s="16">
        <f t="shared" si="456"/>
        <v>1140</v>
      </c>
      <c r="AR1567" s="16">
        <f t="shared" si="457"/>
        <v>170</v>
      </c>
      <c r="AS1567" s="16"/>
      <c r="AT1567" s="16"/>
    </row>
    <row r="1568" spans="1:46">
      <c r="A1568" s="62">
        <f>'表格编辑 '!A1865</f>
        <v>60010</v>
      </c>
      <c r="B1568" s="62">
        <f>'表格编辑 '!B1865</f>
        <v>2020</v>
      </c>
      <c r="C1568" s="62" t="str">
        <f>VLOOKUP(B1568,映射!A:B,2,FALSE)</f>
        <v>剑圣 乔克</v>
      </c>
      <c r="D1568" s="62">
        <f>'表格编辑 '!E1865</f>
        <v>57</v>
      </c>
      <c r="E1568" s="62">
        <f>ROUNDUP((VLOOKUP(B1568,Sheet1!U:AA,3,FALSE)-2)*(0.042*(D1568-1)+0.2)+0.4,0)</f>
        <v>77</v>
      </c>
      <c r="F1568" s="62">
        <f>ROUNDUP((VLOOKUP(B1568,Sheet1!U:AA,4,FALSE)-2)*(0.042*(D1568-1)+0.2)+0.4,0)</f>
        <v>98</v>
      </c>
      <c r="G1568" s="62">
        <f>ROUNDUP((VLOOKUP(B1568,Sheet1!U:AA,5,FALSE)-2)*(0.042*(D1568-1)+0.2)+0.4,0)</f>
        <v>42</v>
      </c>
      <c r="H1568" s="62">
        <f>ROUNDUP((VLOOKUP(B1568,Sheet1!U:AA,6,FALSE)-2)*(0.042*(D1568-1)+0.2)+0.4,0)</f>
        <v>39</v>
      </c>
      <c r="I1568" s="62">
        <f>ROUNDUP((VLOOKUP(B1568,Sheet1!U:AA,7,FALSE)-2)*(0.042*(D1568-1)+0.2)+0.4,0)</f>
        <v>42</v>
      </c>
      <c r="J1568" s="62">
        <f>E1568*8+F1568*2+G1568*3+H1568*3+I1568*1+VLOOKUP(B1568,Sheet1!AU:AZ,2,FALSE)</f>
        <v>1117</v>
      </c>
      <c r="K1568" s="62">
        <f>E1568*1+F1568*2+G1568*2+H1568*2+I1568*10+VLOOKUP(B1568,Sheet1!AU:AZ,3,FALSE)</f>
        <v>875</v>
      </c>
      <c r="L1568" s="62">
        <f>E1568*0.1+F1568*2+G1568*0.2+H1568*0.26+I1568*0.1+VLOOKUP(B1568,Sheet1!AU:AZ,4,FALSE)</f>
        <v>246.44</v>
      </c>
      <c r="M1568" s="62">
        <f>E1568*0.1+F1568*0.2+G1568*2+H1568*0.2+I1568*0.1+VLOOKUP(B1568,Sheet1!AU:AZ,5,FALSE)</f>
        <v>143.3</v>
      </c>
      <c r="N1568" s="62">
        <f>E1568*0.1+F1568*0.2+G1568*0.2+H1568*2+I1568*0.1+VLOOKUP(B1568,Sheet1!AU:AZ,6,FALSE)</f>
        <v>137.9</v>
      </c>
      <c r="O1568" s="62">
        <f t="shared" si="444"/>
        <v>5.2</v>
      </c>
      <c r="P1568" s="62">
        <f t="shared" si="445"/>
        <v>51.2</v>
      </c>
      <c r="R1568" s="9">
        <f t="shared" si="458"/>
        <v>57</v>
      </c>
      <c r="S1568" s="9">
        <f t="shared" si="448"/>
        <v>393.6</v>
      </c>
      <c r="T1568" s="9">
        <f t="shared" si="446"/>
        <v>61.2</v>
      </c>
      <c r="U1568" s="66">
        <f t="shared" si="459"/>
        <v>564</v>
      </c>
      <c r="V1568" s="9">
        <f t="shared" si="447"/>
        <v>676.8</v>
      </c>
      <c r="W1568" s="67">
        <f t="shared" si="460"/>
        <v>424</v>
      </c>
      <c r="Y1568" s="69">
        <f>VLOOKUP(D1568,Sheet2!P:Q,2,FALSE)</f>
        <v>120</v>
      </c>
      <c r="AB1568" s="4" t="str">
        <f>IF('表格编辑 '!D1865="monster","普通","BOSS")</f>
        <v>BOSS</v>
      </c>
      <c r="AD1568" s="50">
        <v>4</v>
      </c>
      <c r="AE1568" s="50" t="s">
        <v>40</v>
      </c>
      <c r="AF1568" s="4">
        <f>VLOOKUP(AE1568,映射!AN:AO,2,FALSE)</f>
        <v>3</v>
      </c>
      <c r="AG1568" s="50">
        <v>4</v>
      </c>
      <c r="AH1568" s="70">
        <v>1</v>
      </c>
      <c r="AI1568" s="16">
        <f t="shared" si="449"/>
        <v>60010</v>
      </c>
      <c r="AJ1568" s="16">
        <f t="shared" si="450"/>
        <v>2020</v>
      </c>
      <c r="AK1568" s="16">
        <f t="shared" si="451"/>
        <v>57</v>
      </c>
      <c r="AL1568" s="16" t="str">
        <f t="shared" si="452"/>
        <v>剑圣 乔克</v>
      </c>
      <c r="AM1568" s="16">
        <f t="shared" si="453"/>
        <v>27072</v>
      </c>
      <c r="AN1568" s="16">
        <f t="shared" si="454"/>
        <v>3351</v>
      </c>
      <c r="AO1568" s="16">
        <f t="shared" si="461"/>
        <v>23721</v>
      </c>
      <c r="AP1568" s="16">
        <f t="shared" si="455"/>
        <v>24838</v>
      </c>
      <c r="AQ1568" s="16">
        <f t="shared" si="456"/>
        <v>2625</v>
      </c>
      <c r="AR1568" s="16">
        <f t="shared" si="457"/>
        <v>370</v>
      </c>
      <c r="AS1568" s="16"/>
      <c r="AT1568" s="16"/>
    </row>
    <row r="1569" spans="1:46">
      <c r="A1569" s="62">
        <f>'表格编辑 '!A1866</f>
        <v>60011</v>
      </c>
      <c r="B1569" s="62">
        <f>'表格编辑 '!B1866</f>
        <v>2021</v>
      </c>
      <c r="C1569" s="62" t="str">
        <f>VLOOKUP(B1569,映射!A:B,2,FALSE)</f>
        <v>暗火 巴特门迪</v>
      </c>
      <c r="D1569" s="62">
        <f>'表格编辑 '!E1866</f>
        <v>24</v>
      </c>
      <c r="E1569" s="62">
        <f>ROUNDUP((VLOOKUP(B1569,Sheet1!U:AA,3,FALSE)-2)*(0.042*(D1569-1)+0.2)+0.4,0)</f>
        <v>36</v>
      </c>
      <c r="F1569" s="62">
        <f>ROUNDUP((VLOOKUP(B1569,Sheet1!U:AA,4,FALSE)-2)*(0.042*(D1569-1)+0.2)+0.4,0)</f>
        <v>45</v>
      </c>
      <c r="G1569" s="62">
        <f>ROUNDUP((VLOOKUP(B1569,Sheet1!U:AA,5,FALSE)-2)*(0.042*(D1569-1)+0.2)+0.4,0)</f>
        <v>20</v>
      </c>
      <c r="H1569" s="62">
        <f>ROUNDUP((VLOOKUP(B1569,Sheet1!U:AA,6,FALSE)-2)*(0.042*(D1569-1)+0.2)+0.4,0)</f>
        <v>18</v>
      </c>
      <c r="I1569" s="62">
        <f>ROUNDUP((VLOOKUP(B1569,Sheet1!U:AA,7,FALSE)-2)*(0.042*(D1569-1)+0.2)+0.4,0)</f>
        <v>20</v>
      </c>
      <c r="J1569" s="62">
        <f>E1569*8+F1569*2+G1569*3+H1569*3+I1569*1+VLOOKUP(B1569,Sheet1!AU:AZ,2,FALSE)</f>
        <v>532</v>
      </c>
      <c r="K1569" s="62">
        <f>E1569*1+F1569*2+G1569*2+H1569*2+I1569*10+VLOOKUP(B1569,Sheet1!AU:AZ,3,FALSE)</f>
        <v>422</v>
      </c>
      <c r="L1569" s="62">
        <f>E1569*0.1+F1569*2+G1569*0.2+H1569*0.26+I1569*0.1+VLOOKUP(B1569,Sheet1!AU:AZ,4,FALSE)</f>
        <v>124.28</v>
      </c>
      <c r="M1569" s="62">
        <f>E1569*0.1+F1569*0.2+G1569*2+H1569*0.2+I1569*0.1+VLOOKUP(B1569,Sheet1!AU:AZ,5,FALSE)</f>
        <v>78.2</v>
      </c>
      <c r="N1569" s="62">
        <f>E1569*0.1+F1569*0.2+G1569*0.2+H1569*2+I1569*0.1+VLOOKUP(B1569,Sheet1!AU:AZ,6,FALSE)</f>
        <v>74.6</v>
      </c>
      <c r="O1569" s="62">
        <f t="shared" si="444"/>
        <v>2.9</v>
      </c>
      <c r="P1569" s="62">
        <f t="shared" si="445"/>
        <v>23.9</v>
      </c>
      <c r="R1569" s="9">
        <f t="shared" si="458"/>
        <v>24</v>
      </c>
      <c r="S1569" s="9">
        <f t="shared" si="448"/>
        <v>162.44</v>
      </c>
      <c r="T1569" s="9">
        <f t="shared" si="446"/>
        <v>34.8</v>
      </c>
      <c r="U1569" s="66">
        <f t="shared" si="459"/>
        <v>199</v>
      </c>
      <c r="V1569" s="9">
        <f t="shared" si="447"/>
        <v>238.8</v>
      </c>
      <c r="W1569" s="67">
        <f t="shared" si="460"/>
        <v>203</v>
      </c>
      <c r="Y1569" s="69">
        <f>VLOOKUP(D1569,Sheet2!P:Q,2,FALSE)</f>
        <v>38</v>
      </c>
      <c r="AB1569" s="4" t="str">
        <f>IF('表格编辑 '!D1866="monster","普通","BOSS")</f>
        <v>BOSS</v>
      </c>
      <c r="AD1569" s="50">
        <v>4</v>
      </c>
      <c r="AE1569" s="50" t="s">
        <v>40</v>
      </c>
      <c r="AF1569" s="4">
        <f>VLOOKUP(AE1569,映射!AN:AO,2,FALSE)</f>
        <v>3</v>
      </c>
      <c r="AG1569" s="50">
        <v>4</v>
      </c>
      <c r="AH1569" s="70">
        <v>1</v>
      </c>
      <c r="AI1569" s="16">
        <f t="shared" si="449"/>
        <v>60011</v>
      </c>
      <c r="AJ1569" s="16">
        <f t="shared" si="450"/>
        <v>2021</v>
      </c>
      <c r="AK1569" s="16">
        <f t="shared" si="451"/>
        <v>24</v>
      </c>
      <c r="AL1569" s="16" t="str">
        <f t="shared" si="452"/>
        <v>暗火 巴特门迪</v>
      </c>
      <c r="AM1569" s="16">
        <f t="shared" si="453"/>
        <v>9552</v>
      </c>
      <c r="AN1569" s="16">
        <f t="shared" si="454"/>
        <v>1596</v>
      </c>
      <c r="AO1569" s="16">
        <f t="shared" si="461"/>
        <v>7956</v>
      </c>
      <c r="AP1569" s="16">
        <f t="shared" si="455"/>
        <v>8488</v>
      </c>
      <c r="AQ1569" s="16">
        <f t="shared" si="456"/>
        <v>1266</v>
      </c>
      <c r="AR1569" s="16">
        <f t="shared" si="457"/>
        <v>187</v>
      </c>
      <c r="AS1569" s="16"/>
      <c r="AT1569" s="16"/>
    </row>
    <row r="1570" spans="1:46">
      <c r="A1570" s="62">
        <f>'表格编辑 '!A1867</f>
        <v>60012</v>
      </c>
      <c r="B1570" s="62">
        <f>'表格编辑 '!B1867</f>
        <v>2022</v>
      </c>
      <c r="C1570" s="62" t="str">
        <f>VLOOKUP(B1570,映射!A:B,2,FALSE)</f>
        <v>光使徒 艾莉</v>
      </c>
      <c r="D1570" s="62">
        <f>'表格编辑 '!E1867</f>
        <v>42</v>
      </c>
      <c r="E1570" s="62">
        <f>ROUNDUP((VLOOKUP(B1570,Sheet1!U:AA,3,FALSE)-2)*(0.042*(D1570-1)+0.2)+0.4,0)</f>
        <v>59</v>
      </c>
      <c r="F1570" s="62">
        <f>ROUNDUP((VLOOKUP(B1570,Sheet1!U:AA,4,FALSE)-2)*(0.042*(D1570-1)+0.2)+0.4,0)</f>
        <v>74</v>
      </c>
      <c r="G1570" s="62">
        <f>ROUNDUP((VLOOKUP(B1570,Sheet1!U:AA,5,FALSE)-2)*(0.042*(D1570-1)+0.2)+0.4,0)</f>
        <v>32</v>
      </c>
      <c r="H1570" s="62">
        <f>ROUNDUP((VLOOKUP(B1570,Sheet1!U:AA,6,FALSE)-2)*(0.042*(D1570-1)+0.2)+0.4,0)</f>
        <v>30</v>
      </c>
      <c r="I1570" s="62">
        <f>ROUNDUP((VLOOKUP(B1570,Sheet1!U:AA,7,FALSE)-2)*(0.042*(D1570-1)+0.2)+0.4,0)</f>
        <v>32</v>
      </c>
      <c r="J1570" s="62">
        <f>E1570*8+F1570*2+G1570*3+H1570*3+I1570*1+VLOOKUP(B1570,Sheet1!AU:AZ,2,FALSE)</f>
        <v>858</v>
      </c>
      <c r="K1570" s="62">
        <f>E1570*1+F1570*2+G1570*2+H1570*2+I1570*10+VLOOKUP(B1570,Sheet1!AU:AZ,3,FALSE)</f>
        <v>671</v>
      </c>
      <c r="L1570" s="62">
        <f>E1570*0.1+F1570*2+G1570*0.2+H1570*0.26+I1570*0.1+VLOOKUP(B1570,Sheet1!AU:AZ,4,FALSE)</f>
        <v>191.3</v>
      </c>
      <c r="M1570" s="62">
        <f>E1570*0.1+F1570*0.2+G1570*2+H1570*0.2+I1570*0.1+VLOOKUP(B1570,Sheet1!AU:AZ,5,FALSE)</f>
        <v>113.9</v>
      </c>
      <c r="N1570" s="62">
        <f>E1570*0.1+F1570*0.2+G1570*0.2+H1570*2+I1570*0.1+VLOOKUP(B1570,Sheet1!AU:AZ,6,FALSE)</f>
        <v>110.3</v>
      </c>
      <c r="O1570" s="62">
        <f t="shared" si="444"/>
        <v>3.9</v>
      </c>
      <c r="P1570" s="62">
        <f t="shared" si="445"/>
        <v>39.4</v>
      </c>
      <c r="R1570" s="9">
        <f t="shared" si="458"/>
        <v>42</v>
      </c>
      <c r="S1570" s="9">
        <f t="shared" si="448"/>
        <v>310.8</v>
      </c>
      <c r="T1570" s="9">
        <f t="shared" si="446"/>
        <v>49.2</v>
      </c>
      <c r="U1570" s="66">
        <f t="shared" si="459"/>
        <v>444</v>
      </c>
      <c r="V1570" s="9">
        <f t="shared" si="447"/>
        <v>532.8</v>
      </c>
      <c r="W1570" s="67">
        <f t="shared" si="460"/>
        <v>324</v>
      </c>
      <c r="Y1570" s="69">
        <f>VLOOKUP(D1570,Sheet2!P:Q,2,FALSE)</f>
        <v>105</v>
      </c>
      <c r="AB1570" s="4" t="str">
        <f>IF('表格编辑 '!D1867="monster","普通","BOSS")</f>
        <v>BOSS</v>
      </c>
      <c r="AD1570" s="50">
        <v>4</v>
      </c>
      <c r="AE1570" s="50" t="s">
        <v>40</v>
      </c>
      <c r="AF1570" s="4">
        <f>VLOOKUP(AE1570,映射!AN:AO,2,FALSE)</f>
        <v>3</v>
      </c>
      <c r="AG1570" s="50">
        <v>5</v>
      </c>
      <c r="AH1570" s="70">
        <v>1</v>
      </c>
      <c r="AI1570" s="16">
        <f t="shared" si="449"/>
        <v>60012</v>
      </c>
      <c r="AJ1570" s="16">
        <f t="shared" si="450"/>
        <v>2022</v>
      </c>
      <c r="AK1570" s="16">
        <f t="shared" si="451"/>
        <v>42</v>
      </c>
      <c r="AL1570" s="16" t="str">
        <f t="shared" si="452"/>
        <v>光使徒 艾莉</v>
      </c>
      <c r="AM1570" s="16">
        <f t="shared" si="453"/>
        <v>26640</v>
      </c>
      <c r="AN1570" s="16">
        <f t="shared" si="454"/>
        <v>2574</v>
      </c>
      <c r="AO1570" s="16">
        <f t="shared" si="461"/>
        <v>24066</v>
      </c>
      <c r="AP1570" s="16">
        <f t="shared" si="455"/>
        <v>24924</v>
      </c>
      <c r="AQ1570" s="16">
        <f t="shared" si="456"/>
        <v>2013</v>
      </c>
      <c r="AR1570" s="16">
        <f t="shared" si="457"/>
        <v>287</v>
      </c>
      <c r="AS1570" s="16"/>
      <c r="AT1570" s="16"/>
    </row>
    <row r="1571" spans="1:46">
      <c r="A1571" s="62">
        <f>'表格编辑 '!A1868</f>
        <v>60013</v>
      </c>
      <c r="B1571" s="62">
        <f>'表格编辑 '!B1868</f>
        <v>2023</v>
      </c>
      <c r="C1571" s="62" t="str">
        <f>VLOOKUP(B1571,映射!A:B,2,FALSE)</f>
        <v>战神 奎托斯</v>
      </c>
      <c r="D1571" s="62">
        <f>'表格编辑 '!E1868</f>
        <v>37</v>
      </c>
      <c r="E1571" s="62">
        <f>ROUNDUP((VLOOKUP(B1571,Sheet1!U:AA,3,FALSE)-2)*(0.042*(D1571-1)+0.2)+0.4,0)</f>
        <v>52</v>
      </c>
      <c r="F1571" s="62">
        <f>ROUNDUP((VLOOKUP(B1571,Sheet1!U:AA,4,FALSE)-2)*(0.042*(D1571-1)+0.2)+0.4,0)</f>
        <v>66</v>
      </c>
      <c r="G1571" s="62">
        <f>ROUNDUP((VLOOKUP(B1571,Sheet1!U:AA,5,FALSE)-2)*(0.042*(D1571-1)+0.2)+0.4,0)</f>
        <v>28</v>
      </c>
      <c r="H1571" s="62">
        <f>ROUNDUP((VLOOKUP(B1571,Sheet1!U:AA,6,FALSE)-2)*(0.042*(D1571-1)+0.2)+0.4,0)</f>
        <v>27</v>
      </c>
      <c r="I1571" s="62">
        <f>ROUNDUP((VLOOKUP(B1571,Sheet1!U:AA,7,FALSE)-2)*(0.042*(D1571-1)+0.2)+0.4,0)</f>
        <v>28</v>
      </c>
      <c r="J1571" s="62">
        <f>E1571*8+F1571*2+G1571*3+H1571*3+I1571*1+VLOOKUP(B1571,Sheet1!AU:AZ,2,FALSE)</f>
        <v>761</v>
      </c>
      <c r="K1571" s="62">
        <f>E1571*1+F1571*2+G1571*2+H1571*2+I1571*10+VLOOKUP(B1571,Sheet1!AU:AZ,3,FALSE)</f>
        <v>594</v>
      </c>
      <c r="L1571" s="62">
        <f>E1571*0.1+F1571*2+G1571*0.2+H1571*0.26+I1571*0.1+VLOOKUP(B1571,Sheet1!AU:AZ,4,FALSE)</f>
        <v>172.62</v>
      </c>
      <c r="M1571" s="62">
        <f>E1571*0.1+F1571*0.2+G1571*2+H1571*0.2+I1571*0.1+VLOOKUP(B1571,Sheet1!AU:AZ,5,FALSE)</f>
        <v>102.6</v>
      </c>
      <c r="N1571" s="62">
        <f>E1571*0.1+F1571*0.2+G1571*0.2+H1571*2+I1571*0.1+VLOOKUP(B1571,Sheet1!AU:AZ,6,FALSE)</f>
        <v>100.8</v>
      </c>
      <c r="O1571" s="62">
        <f t="shared" si="444"/>
        <v>3.1</v>
      </c>
      <c r="P1571" s="62">
        <f t="shared" si="445"/>
        <v>34.8</v>
      </c>
      <c r="R1571" s="9">
        <f t="shared" si="458"/>
        <v>37</v>
      </c>
      <c r="S1571" s="9">
        <f t="shared" si="448"/>
        <v>243.2</v>
      </c>
      <c r="T1571" s="9">
        <f t="shared" si="446"/>
        <v>45.2</v>
      </c>
      <c r="U1571" s="66">
        <f t="shared" si="459"/>
        <v>322</v>
      </c>
      <c r="V1571" s="9">
        <f t="shared" si="447"/>
        <v>386.4</v>
      </c>
      <c r="W1571" s="67">
        <f t="shared" si="460"/>
        <v>291</v>
      </c>
      <c r="Y1571" s="69">
        <f>VLOOKUP(D1571,Sheet2!P:Q,2,FALSE)</f>
        <v>60</v>
      </c>
      <c r="AB1571" s="4" t="str">
        <f>IF('表格编辑 '!D1868="monster","普通","BOSS")</f>
        <v>BOSS</v>
      </c>
      <c r="AD1571" s="50">
        <v>4</v>
      </c>
      <c r="AE1571" s="50" t="s">
        <v>40</v>
      </c>
      <c r="AF1571" s="4">
        <f>VLOOKUP(AE1571,映射!AN:AO,2,FALSE)</f>
        <v>3</v>
      </c>
      <c r="AG1571" s="50">
        <v>5</v>
      </c>
      <c r="AH1571" s="70">
        <v>1</v>
      </c>
      <c r="AI1571" s="16">
        <f t="shared" si="449"/>
        <v>60013</v>
      </c>
      <c r="AJ1571" s="16">
        <f t="shared" si="450"/>
        <v>2023</v>
      </c>
      <c r="AK1571" s="16">
        <f t="shared" si="451"/>
        <v>37</v>
      </c>
      <c r="AL1571" s="16" t="str">
        <f t="shared" si="452"/>
        <v>战神 奎托斯</v>
      </c>
      <c r="AM1571" s="16">
        <f t="shared" si="453"/>
        <v>19320</v>
      </c>
      <c r="AN1571" s="16">
        <f t="shared" si="454"/>
        <v>2283</v>
      </c>
      <c r="AO1571" s="16">
        <f t="shared" si="461"/>
        <v>17037</v>
      </c>
      <c r="AP1571" s="16">
        <f t="shared" si="455"/>
        <v>17798</v>
      </c>
      <c r="AQ1571" s="16">
        <f t="shared" si="456"/>
        <v>1782</v>
      </c>
      <c r="AR1571" s="16">
        <f t="shared" si="457"/>
        <v>259</v>
      </c>
      <c r="AS1571" s="16"/>
      <c r="AT1571" s="16"/>
    </row>
    <row r="1572" spans="1:46">
      <c r="A1572" s="62">
        <f>'表格编辑 '!A1869</f>
        <v>60014</v>
      </c>
      <c r="B1572" s="62">
        <f>'表格编辑 '!B1869</f>
        <v>2024</v>
      </c>
      <c r="C1572" s="62" t="str">
        <f>VLOOKUP(B1572,映射!A:B,2,FALSE)</f>
        <v>奥术玫瑰 卡娜</v>
      </c>
      <c r="D1572" s="62">
        <f>'表格编辑 '!E1869</f>
        <v>47</v>
      </c>
      <c r="E1572" s="62">
        <f>ROUNDUP((VLOOKUP(B1572,Sheet1!U:AA,3,FALSE)-2)*(0.042*(D1572-1)+0.2)+0.4,0)</f>
        <v>65</v>
      </c>
      <c r="F1572" s="62">
        <f>ROUNDUP((VLOOKUP(B1572,Sheet1!U:AA,4,FALSE)-2)*(0.042*(D1572-1)+0.2)+0.4,0)</f>
        <v>82</v>
      </c>
      <c r="G1572" s="62">
        <f>ROUNDUP((VLOOKUP(B1572,Sheet1!U:AA,5,FALSE)-2)*(0.042*(D1572-1)+0.2)+0.4,0)</f>
        <v>35</v>
      </c>
      <c r="H1572" s="62">
        <f>ROUNDUP((VLOOKUP(B1572,Sheet1!U:AA,6,FALSE)-2)*(0.042*(D1572-1)+0.2)+0.4,0)</f>
        <v>33</v>
      </c>
      <c r="I1572" s="62">
        <f>ROUNDUP((VLOOKUP(B1572,Sheet1!U:AA,7,FALSE)-2)*(0.042*(D1572-1)+0.2)+0.4,0)</f>
        <v>35</v>
      </c>
      <c r="J1572" s="62">
        <f>E1572*8+F1572*2+G1572*3+H1572*3+I1572*1+VLOOKUP(B1572,Sheet1!AU:AZ,2,FALSE)</f>
        <v>943</v>
      </c>
      <c r="K1572" s="62">
        <f>E1572*1+F1572*2+G1572*2+H1572*2+I1572*10+VLOOKUP(B1572,Sheet1!AU:AZ,3,FALSE)</f>
        <v>735</v>
      </c>
      <c r="L1572" s="62">
        <f>E1572*0.1+F1572*2+G1572*0.2+H1572*0.26+I1572*0.1+VLOOKUP(B1572,Sheet1!AU:AZ,4,FALSE)</f>
        <v>209.58</v>
      </c>
      <c r="M1572" s="62">
        <f>E1572*0.1+F1572*0.2+G1572*2+H1572*0.2+I1572*0.1+VLOOKUP(B1572,Sheet1!AU:AZ,5,FALSE)</f>
        <v>123</v>
      </c>
      <c r="N1572" s="62">
        <f>E1572*0.1+F1572*0.2+G1572*0.2+H1572*2+I1572*0.1+VLOOKUP(B1572,Sheet1!AU:AZ,6,FALSE)</f>
        <v>119.4</v>
      </c>
      <c r="O1572" s="62">
        <f t="shared" si="444"/>
        <v>4</v>
      </c>
      <c r="P1572" s="62">
        <f t="shared" si="445"/>
        <v>43.4</v>
      </c>
      <c r="R1572" s="9">
        <f t="shared" si="458"/>
        <v>47</v>
      </c>
      <c r="S1572" s="9">
        <f t="shared" si="448"/>
        <v>333.4</v>
      </c>
      <c r="T1572" s="9">
        <f t="shared" si="446"/>
        <v>53.2</v>
      </c>
      <c r="U1572" s="66">
        <f t="shared" si="459"/>
        <v>475</v>
      </c>
      <c r="V1572" s="9">
        <f t="shared" si="447"/>
        <v>570</v>
      </c>
      <c r="W1572" s="67">
        <f t="shared" si="460"/>
        <v>357</v>
      </c>
      <c r="Y1572" s="69">
        <f>VLOOKUP(D1572,Sheet2!P:Q,2,FALSE)</f>
        <v>105</v>
      </c>
      <c r="AB1572" s="4" t="str">
        <f>IF('表格编辑 '!D1869="monster","普通","BOSS")</f>
        <v>BOSS</v>
      </c>
      <c r="AD1572" s="50">
        <v>4</v>
      </c>
      <c r="AE1572" s="50" t="s">
        <v>40</v>
      </c>
      <c r="AF1572" s="4">
        <f>VLOOKUP(AE1572,映射!AN:AO,2,FALSE)</f>
        <v>3</v>
      </c>
      <c r="AG1572" s="50">
        <v>5</v>
      </c>
      <c r="AH1572" s="70">
        <v>1</v>
      </c>
      <c r="AI1572" s="16">
        <f t="shared" si="449"/>
        <v>60014</v>
      </c>
      <c r="AJ1572" s="16">
        <f t="shared" si="450"/>
        <v>2024</v>
      </c>
      <c r="AK1572" s="16">
        <f t="shared" si="451"/>
        <v>47</v>
      </c>
      <c r="AL1572" s="16" t="str">
        <f t="shared" si="452"/>
        <v>奥术玫瑰 卡娜</v>
      </c>
      <c r="AM1572" s="16">
        <f t="shared" si="453"/>
        <v>28500</v>
      </c>
      <c r="AN1572" s="16">
        <f t="shared" si="454"/>
        <v>2829</v>
      </c>
      <c r="AO1572" s="16">
        <f t="shared" si="461"/>
        <v>25671</v>
      </c>
      <c r="AP1572" s="16">
        <f t="shared" si="455"/>
        <v>26614</v>
      </c>
      <c r="AQ1572" s="16">
        <f t="shared" si="456"/>
        <v>2205</v>
      </c>
      <c r="AR1572" s="16">
        <f t="shared" si="457"/>
        <v>315</v>
      </c>
      <c r="AS1572" s="16"/>
      <c r="AT1572" s="16"/>
    </row>
    <row r="1573" spans="1:46">
      <c r="A1573" s="62">
        <f>'表格编辑 '!A1870</f>
        <v>60015</v>
      </c>
      <c r="B1573" s="62">
        <f>'表格编辑 '!B1870</f>
        <v>2025</v>
      </c>
      <c r="C1573" s="62" t="str">
        <f>VLOOKUP(B1573,映射!A:B,2,FALSE)</f>
        <v>玫瑰骑士安娜侯爵</v>
      </c>
      <c r="D1573" s="62">
        <f>'表格编辑 '!E1870</f>
        <v>42</v>
      </c>
      <c r="E1573" s="62">
        <f>ROUNDUP((VLOOKUP(B1573,Sheet1!U:AA,3,FALSE)-2)*(0.042*(D1573-1)+0.2)+0.4,0)</f>
        <v>59</v>
      </c>
      <c r="F1573" s="62">
        <f>ROUNDUP((VLOOKUP(B1573,Sheet1!U:AA,4,FALSE)-2)*(0.042*(D1573-1)+0.2)+0.4,0)</f>
        <v>74</v>
      </c>
      <c r="G1573" s="62">
        <f>ROUNDUP((VLOOKUP(B1573,Sheet1!U:AA,5,FALSE)-2)*(0.042*(D1573-1)+0.2)+0.4,0)</f>
        <v>32</v>
      </c>
      <c r="H1573" s="62">
        <f>ROUNDUP((VLOOKUP(B1573,Sheet1!U:AA,6,FALSE)-2)*(0.042*(D1573-1)+0.2)+0.4,0)</f>
        <v>30</v>
      </c>
      <c r="I1573" s="62">
        <f>ROUNDUP((VLOOKUP(B1573,Sheet1!U:AA,7,FALSE)-2)*(0.042*(D1573-1)+0.2)+0.4,0)</f>
        <v>32</v>
      </c>
      <c r="J1573" s="62">
        <f>E1573*8+F1573*2+G1573*3+H1573*3+I1573*1+VLOOKUP(B1573,Sheet1!AU:AZ,2,FALSE)</f>
        <v>858</v>
      </c>
      <c r="K1573" s="62">
        <f>E1573*1+F1573*2+G1573*2+H1573*2+I1573*10+VLOOKUP(B1573,Sheet1!AU:AZ,3,FALSE)</f>
        <v>671</v>
      </c>
      <c r="L1573" s="62">
        <f>E1573*0.1+F1573*2+G1573*0.2+H1573*0.26+I1573*0.1+VLOOKUP(B1573,Sheet1!AU:AZ,4,FALSE)</f>
        <v>191.3</v>
      </c>
      <c r="M1573" s="62">
        <f>E1573*0.1+F1573*0.2+G1573*2+H1573*0.2+I1573*0.1+VLOOKUP(B1573,Sheet1!AU:AZ,5,FALSE)</f>
        <v>113.9</v>
      </c>
      <c r="N1573" s="62">
        <f>E1573*0.1+F1573*0.2+G1573*0.2+H1573*2+I1573*0.1+VLOOKUP(B1573,Sheet1!AU:AZ,6,FALSE)</f>
        <v>110.3</v>
      </c>
      <c r="O1573" s="62">
        <f t="shared" si="444"/>
        <v>3.9</v>
      </c>
      <c r="P1573" s="62">
        <f t="shared" si="445"/>
        <v>39.4</v>
      </c>
      <c r="R1573" s="9">
        <f t="shared" si="458"/>
        <v>42</v>
      </c>
      <c r="S1573" s="9">
        <f t="shared" si="448"/>
        <v>310.8</v>
      </c>
      <c r="T1573" s="9">
        <f t="shared" si="446"/>
        <v>49.2</v>
      </c>
      <c r="U1573" s="66">
        <f t="shared" si="459"/>
        <v>444</v>
      </c>
      <c r="V1573" s="9">
        <f t="shared" si="447"/>
        <v>532.8</v>
      </c>
      <c r="W1573" s="67">
        <f t="shared" si="460"/>
        <v>324</v>
      </c>
      <c r="Y1573" s="69">
        <f>VLOOKUP(D1573,Sheet2!P:Q,2,FALSE)</f>
        <v>105</v>
      </c>
      <c r="AB1573" s="4" t="str">
        <f>IF('表格编辑 '!D1870="monster","普通","BOSS")</f>
        <v>BOSS</v>
      </c>
      <c r="AD1573" s="50">
        <v>4</v>
      </c>
      <c r="AE1573" s="50" t="s">
        <v>40</v>
      </c>
      <c r="AF1573" s="4">
        <f>VLOOKUP(AE1573,映射!AN:AO,2,FALSE)</f>
        <v>3</v>
      </c>
      <c r="AG1573" s="50">
        <v>5</v>
      </c>
      <c r="AH1573" s="70">
        <v>1</v>
      </c>
      <c r="AI1573" s="16">
        <f t="shared" si="449"/>
        <v>60015</v>
      </c>
      <c r="AJ1573" s="16">
        <f t="shared" si="450"/>
        <v>2025</v>
      </c>
      <c r="AK1573" s="16">
        <f t="shared" si="451"/>
        <v>42</v>
      </c>
      <c r="AL1573" s="16" t="str">
        <f t="shared" si="452"/>
        <v>玫瑰骑士安娜侯爵</v>
      </c>
      <c r="AM1573" s="16">
        <f t="shared" si="453"/>
        <v>26640</v>
      </c>
      <c r="AN1573" s="16">
        <f t="shared" si="454"/>
        <v>2574</v>
      </c>
      <c r="AO1573" s="16">
        <f t="shared" si="461"/>
        <v>24066</v>
      </c>
      <c r="AP1573" s="16">
        <f t="shared" si="455"/>
        <v>24924</v>
      </c>
      <c r="AQ1573" s="16">
        <f t="shared" si="456"/>
        <v>2013</v>
      </c>
      <c r="AR1573" s="16">
        <f t="shared" si="457"/>
        <v>287</v>
      </c>
      <c r="AS1573" s="16"/>
      <c r="AT1573" s="16"/>
    </row>
    <row r="1574" spans="1:46">
      <c r="A1574" s="62">
        <f>'表格编辑 '!A1877</f>
        <v>109</v>
      </c>
      <c r="B1574" s="62">
        <f>'表格编辑 '!B1877</f>
        <v>10099</v>
      </c>
      <c r="C1574" s="62" t="str">
        <f>VLOOKUP(B1574,映射!A:B,2,FALSE)</f>
        <v>布丁史莱姆</v>
      </c>
      <c r="D1574" s="62">
        <f>'表格编辑 '!E1877</f>
        <v>52</v>
      </c>
      <c r="E1574" s="62">
        <f>ROUNDUP((VLOOKUP(B1574,Sheet1!U:AA,3,FALSE)-2)*(0.042*(D1574-1)+0.2)+0.4,0)</f>
        <v>102</v>
      </c>
      <c r="F1574" s="62">
        <f>ROUNDUP((VLOOKUP(B1574,Sheet1!U:AA,4,FALSE)-2)*(0.042*(D1574-1)+0.2)+0.4,0)</f>
        <v>66</v>
      </c>
      <c r="G1574" s="62">
        <f>ROUNDUP((VLOOKUP(B1574,Sheet1!U:AA,5,FALSE)-2)*(0.042*(D1574-1)+0.2)+0.4,0)</f>
        <v>36</v>
      </c>
      <c r="H1574" s="62">
        <f>ROUNDUP((VLOOKUP(B1574,Sheet1!U:AA,6,FALSE)-2)*(0.042*(D1574-1)+0.2)+0.4,0)</f>
        <v>27</v>
      </c>
      <c r="I1574" s="62">
        <f>ROUNDUP((VLOOKUP(B1574,Sheet1!U:AA,7,FALSE)-2)*(0.042*(D1574-1)+0.2)+0.4,0)</f>
        <v>55</v>
      </c>
      <c r="J1574" s="62">
        <f>E1574*8+F1574*2+G1574*3+H1574*3+I1574*1+VLOOKUP(B1574,Sheet1!AU:AZ,2,FALSE)</f>
        <v>1297</v>
      </c>
      <c r="K1574" s="62">
        <f>E1574*1+F1574*2+G1574*2+H1574*2+I1574*10+VLOOKUP(B1574,Sheet1!AU:AZ,3,FALSE)</f>
        <v>953</v>
      </c>
      <c r="L1574" s="62">
        <f>E1574*0.1+F1574*2+G1574*0.2+H1574*0.26+I1574*0.1+VLOOKUP(B1574,Sheet1!AU:AZ,4,FALSE)</f>
        <v>195.92</v>
      </c>
      <c r="M1574" s="62">
        <f>E1574*0.1+F1574*0.2+G1574*2+H1574*0.2+I1574*0.1+VLOOKUP(B1574,Sheet1!AU:AZ,5,FALSE)</f>
        <v>125.3</v>
      </c>
      <c r="N1574" s="62">
        <f>E1574*0.1+F1574*0.2+G1574*0.2+H1574*2+I1574*0.1+VLOOKUP(B1574,Sheet1!AU:AZ,6,FALSE)</f>
        <v>110.1</v>
      </c>
      <c r="O1574" s="62">
        <f t="shared" si="444"/>
        <v>11.3</v>
      </c>
      <c r="P1574" s="62">
        <f t="shared" si="445"/>
        <v>71.3</v>
      </c>
      <c r="R1574" s="9">
        <f t="shared" si="458"/>
        <v>52</v>
      </c>
      <c r="S1574" s="9">
        <f t="shared" si="448"/>
        <v>371</v>
      </c>
      <c r="T1574" s="9">
        <f t="shared" si="446"/>
        <v>57.2</v>
      </c>
      <c r="U1574" s="66">
        <f t="shared" si="459"/>
        <v>553</v>
      </c>
      <c r="V1574" s="9">
        <f t="shared" si="447"/>
        <v>663.6</v>
      </c>
      <c r="W1574" s="67">
        <f t="shared" si="460"/>
        <v>314</v>
      </c>
      <c r="Y1574" s="69">
        <f>VLOOKUP(D1574,Sheet2!P:Q,2,FALSE)</f>
        <v>120</v>
      </c>
      <c r="AB1574" s="4" t="str">
        <f>IF('表格编辑 '!D1877="monster","普通","BOSS")</f>
        <v>普通</v>
      </c>
      <c r="AD1574" s="50">
        <f>VLOOKUP(D1574,映射!AK:AL,2,FALSE)</f>
        <v>4</v>
      </c>
      <c r="AE1574" s="50" t="s">
        <v>43</v>
      </c>
      <c r="AF1574" s="4">
        <f>VLOOKUP(AE1574,映射!AN:AO,2,FALSE)</f>
        <v>1</v>
      </c>
      <c r="AG1574" s="50">
        <v>1</v>
      </c>
      <c r="AH1574" s="70">
        <v>0</v>
      </c>
      <c r="AI1574" s="16">
        <f t="shared" si="449"/>
        <v>109</v>
      </c>
      <c r="AJ1574" s="16">
        <f t="shared" si="450"/>
        <v>10099</v>
      </c>
      <c r="AK1574" s="16">
        <f t="shared" si="451"/>
        <v>52</v>
      </c>
      <c r="AL1574" s="16" t="str">
        <f t="shared" si="452"/>
        <v>布丁史莱姆</v>
      </c>
      <c r="AM1574" s="16">
        <f t="shared" si="453"/>
        <v>2212</v>
      </c>
      <c r="AN1574" s="16">
        <f t="shared" si="454"/>
        <v>1297</v>
      </c>
      <c r="AO1574" s="16">
        <f t="shared" si="461"/>
        <v>915</v>
      </c>
      <c r="AP1574" s="16">
        <f t="shared" si="455"/>
        <v>2212</v>
      </c>
      <c r="AQ1574" s="16">
        <f t="shared" si="456"/>
        <v>953</v>
      </c>
      <c r="AR1574" s="16">
        <f t="shared" si="457"/>
        <v>196</v>
      </c>
      <c r="AS1574" s="16"/>
      <c r="AT1574" s="16"/>
    </row>
    <row r="1575" spans="1:46">
      <c r="A1575" s="62">
        <f>'表格编辑 '!A1878</f>
        <v>110</v>
      </c>
      <c r="B1575" s="62">
        <f>'表格编辑 '!B1878</f>
        <v>10123</v>
      </c>
      <c r="C1575" s="62" t="str">
        <f>VLOOKUP(B1575,映射!A:B,2,FALSE)</f>
        <v>冰怪</v>
      </c>
      <c r="D1575" s="62">
        <f>'表格编辑 '!E1878</f>
        <v>52</v>
      </c>
      <c r="E1575" s="62">
        <f>ROUNDUP((VLOOKUP(B1575,Sheet1!U:AA,3,FALSE)-2)*(0.042*(D1575-1)+0.2)+0.4,0)</f>
        <v>43</v>
      </c>
      <c r="F1575" s="62">
        <f>ROUNDUP((VLOOKUP(B1575,Sheet1!U:AA,4,FALSE)-2)*(0.042*(D1575-1)+0.2)+0.4,0)</f>
        <v>66</v>
      </c>
      <c r="G1575" s="62">
        <f>ROUNDUP((VLOOKUP(B1575,Sheet1!U:AA,5,FALSE)-2)*(0.042*(D1575-1)+0.2)+0.4,0)</f>
        <v>104</v>
      </c>
      <c r="H1575" s="62">
        <f>ROUNDUP((VLOOKUP(B1575,Sheet1!U:AA,6,FALSE)-2)*(0.042*(D1575-1)+0.2)+0.4,0)</f>
        <v>36</v>
      </c>
      <c r="I1575" s="62">
        <f>ROUNDUP((VLOOKUP(B1575,Sheet1!U:AA,7,FALSE)-2)*(0.042*(D1575-1)+0.2)+0.4,0)</f>
        <v>24</v>
      </c>
      <c r="J1575" s="62">
        <f>E1575*8+F1575*2+G1575*3+H1575*3+I1575*1+VLOOKUP(B1575,Sheet1!AU:AZ,2,FALSE)</f>
        <v>964</v>
      </c>
      <c r="K1575" s="62">
        <f>E1575*1+F1575*2+G1575*2+H1575*2+I1575*10+VLOOKUP(B1575,Sheet1!AU:AZ,3,FALSE)</f>
        <v>716</v>
      </c>
      <c r="L1575" s="62">
        <f>E1575*0.1+F1575*2+G1575*0.2+H1575*0.26+I1575*0.1+VLOOKUP(B1575,Sheet1!AU:AZ,4,FALSE)</f>
        <v>201.86</v>
      </c>
      <c r="M1575" s="62">
        <f>E1575*0.1+F1575*0.2+G1575*2+H1575*0.2+I1575*0.1+VLOOKUP(B1575,Sheet1!AU:AZ,5,FALSE)</f>
        <v>286.1</v>
      </c>
      <c r="N1575" s="62">
        <f>E1575*0.1+F1575*0.2+G1575*0.2+H1575*2+I1575*0.1+VLOOKUP(B1575,Sheet1!AU:AZ,6,FALSE)</f>
        <v>138.7</v>
      </c>
      <c r="O1575" s="62">
        <f t="shared" si="444"/>
        <v>16.9</v>
      </c>
      <c r="P1575" s="62">
        <f t="shared" si="445"/>
        <v>22.2</v>
      </c>
      <c r="R1575" s="9">
        <f t="shared" si="458"/>
        <v>52</v>
      </c>
      <c r="S1575" s="9">
        <f t="shared" si="448"/>
        <v>371</v>
      </c>
      <c r="T1575" s="9">
        <f t="shared" si="446"/>
        <v>57.2</v>
      </c>
      <c r="U1575" s="66">
        <f t="shared" si="459"/>
        <v>336</v>
      </c>
      <c r="V1575" s="9">
        <f t="shared" si="447"/>
        <v>403.2</v>
      </c>
      <c r="W1575" s="67">
        <f t="shared" si="460"/>
        <v>328</v>
      </c>
      <c r="Y1575" s="69">
        <f>VLOOKUP(D1575,Sheet2!P:Q,2,FALSE)</f>
        <v>120</v>
      </c>
      <c r="AB1575" s="4" t="str">
        <f>IF('表格编辑 '!D1878="monster","普通","BOSS")</f>
        <v>普通</v>
      </c>
      <c r="AD1575" s="50">
        <f>VLOOKUP(D1575,映射!AK:AL,2,FALSE)</f>
        <v>4</v>
      </c>
      <c r="AE1575" s="50" t="s">
        <v>43</v>
      </c>
      <c r="AF1575" s="4">
        <f>VLOOKUP(AE1575,映射!AN:AO,2,FALSE)</f>
        <v>1</v>
      </c>
      <c r="AG1575" s="50">
        <v>1</v>
      </c>
      <c r="AH1575" s="70">
        <v>0</v>
      </c>
      <c r="AI1575" s="16">
        <f t="shared" si="449"/>
        <v>110</v>
      </c>
      <c r="AJ1575" s="16">
        <f t="shared" si="450"/>
        <v>10123</v>
      </c>
      <c r="AK1575" s="16">
        <f t="shared" si="451"/>
        <v>52</v>
      </c>
      <c r="AL1575" s="16" t="str">
        <f t="shared" si="452"/>
        <v>冰怪</v>
      </c>
      <c r="AM1575" s="16">
        <f t="shared" si="453"/>
        <v>1344</v>
      </c>
      <c r="AN1575" s="16">
        <f t="shared" si="454"/>
        <v>964</v>
      </c>
      <c r="AO1575" s="16">
        <f t="shared" si="461"/>
        <v>380</v>
      </c>
      <c r="AP1575" s="16">
        <f t="shared" si="455"/>
        <v>1344</v>
      </c>
      <c r="AQ1575" s="16">
        <f t="shared" si="456"/>
        <v>716</v>
      </c>
      <c r="AR1575" s="16">
        <f t="shared" si="457"/>
        <v>202</v>
      </c>
      <c r="AS1575" s="16"/>
      <c r="AT1575" s="16"/>
    </row>
    <row r="1576" spans="1:46">
      <c r="A1576" s="62">
        <f>'表格编辑 '!A1879</f>
        <v>111</v>
      </c>
      <c r="B1576" s="62">
        <f>'表格编辑 '!B1879</f>
        <v>10153</v>
      </c>
      <c r="C1576" s="62" t="str">
        <f>VLOOKUP(B1576,映射!A:B,2,FALSE)</f>
        <v>山贼</v>
      </c>
      <c r="D1576" s="62">
        <f>'表格编辑 '!E1879</f>
        <v>54</v>
      </c>
      <c r="E1576" s="62">
        <f>ROUNDUP((VLOOKUP(B1576,Sheet1!U:AA,3,FALSE)-2)*(0.042*(D1576-1)+0.2)+0.4,0)</f>
        <v>64</v>
      </c>
      <c r="F1576" s="62">
        <f>ROUNDUP((VLOOKUP(B1576,Sheet1!U:AA,4,FALSE)-2)*(0.042*(D1576-1)+0.2)+0.4,0)</f>
        <v>62</v>
      </c>
      <c r="G1576" s="62">
        <f>ROUNDUP((VLOOKUP(B1576,Sheet1!U:AA,5,FALSE)-2)*(0.042*(D1576-1)+0.2)+0.4,0)</f>
        <v>54</v>
      </c>
      <c r="H1576" s="62">
        <f>ROUNDUP((VLOOKUP(B1576,Sheet1!U:AA,6,FALSE)-2)*(0.042*(D1576-1)+0.2)+0.4,0)</f>
        <v>59</v>
      </c>
      <c r="I1576" s="62">
        <f>ROUNDUP((VLOOKUP(B1576,Sheet1!U:AA,7,FALSE)-2)*(0.042*(D1576-1)+0.2)+0.4,0)</f>
        <v>20</v>
      </c>
      <c r="J1576" s="62">
        <f>E1576*8+F1576*2+G1576*3+H1576*3+I1576*1+VLOOKUP(B1576,Sheet1!AU:AZ,2,FALSE)</f>
        <v>1053</v>
      </c>
      <c r="K1576" s="62">
        <f>E1576*1+F1576*2+G1576*2+H1576*2+I1576*10+VLOOKUP(B1576,Sheet1!AU:AZ,3,FALSE)</f>
        <v>630</v>
      </c>
      <c r="L1576" s="62">
        <f>E1576*0.1+F1576*2+G1576*0.2+H1576*0.26+I1576*0.1+VLOOKUP(B1576,Sheet1!AU:AZ,4,FALSE)</f>
        <v>186.54</v>
      </c>
      <c r="M1576" s="62">
        <f>E1576*0.1+F1576*0.2+G1576*2+H1576*0.2+I1576*0.1+VLOOKUP(B1576,Sheet1!AU:AZ,5,FALSE)</f>
        <v>165.6</v>
      </c>
      <c r="N1576" s="62">
        <f>E1576*0.1+F1576*0.2+G1576*0.2+H1576*2+I1576*0.1+VLOOKUP(B1576,Sheet1!AU:AZ,6,FALSE)</f>
        <v>190.6</v>
      </c>
      <c r="O1576" s="62">
        <f t="shared" si="444"/>
        <v>-4.5</v>
      </c>
      <c r="P1576" s="62">
        <f t="shared" si="445"/>
        <v>49.4</v>
      </c>
      <c r="R1576" s="9">
        <f t="shared" si="458"/>
        <v>54</v>
      </c>
      <c r="S1576" s="9">
        <f t="shared" si="448"/>
        <v>380.04</v>
      </c>
      <c r="T1576" s="9">
        <f t="shared" si="446"/>
        <v>58.8</v>
      </c>
      <c r="U1576" s="66">
        <f t="shared" si="459"/>
        <v>494</v>
      </c>
      <c r="V1576" s="9">
        <f t="shared" si="447"/>
        <v>592.8</v>
      </c>
      <c r="W1576" s="67">
        <f t="shared" si="460"/>
        <v>288</v>
      </c>
      <c r="Y1576" s="69">
        <f>VLOOKUP(D1576,Sheet2!P:Q,2,FALSE)</f>
        <v>120</v>
      </c>
      <c r="AB1576" s="4" t="str">
        <f>IF('表格编辑 '!D1879="monster","普通","BOSS")</f>
        <v>普通</v>
      </c>
      <c r="AD1576" s="50">
        <f>VLOOKUP(D1576,映射!AK:AL,2,FALSE)</f>
        <v>4</v>
      </c>
      <c r="AE1576" s="50" t="s">
        <v>43</v>
      </c>
      <c r="AF1576" s="4">
        <f>VLOOKUP(AE1576,映射!AN:AO,2,FALSE)</f>
        <v>1</v>
      </c>
      <c r="AG1576" s="50">
        <v>1</v>
      </c>
      <c r="AH1576" s="70">
        <v>0</v>
      </c>
      <c r="AI1576" s="16">
        <f t="shared" si="449"/>
        <v>111</v>
      </c>
      <c r="AJ1576" s="16">
        <f t="shared" si="450"/>
        <v>10153</v>
      </c>
      <c r="AK1576" s="16">
        <f t="shared" si="451"/>
        <v>54</v>
      </c>
      <c r="AL1576" s="16" t="str">
        <f t="shared" si="452"/>
        <v>山贼</v>
      </c>
      <c r="AM1576" s="16">
        <f t="shared" si="453"/>
        <v>1976</v>
      </c>
      <c r="AN1576" s="16">
        <f t="shared" si="454"/>
        <v>1053</v>
      </c>
      <c r="AO1576" s="16">
        <f t="shared" si="461"/>
        <v>923</v>
      </c>
      <c r="AP1576" s="16">
        <f t="shared" si="455"/>
        <v>1976</v>
      </c>
      <c r="AQ1576" s="16">
        <f t="shared" si="456"/>
        <v>630</v>
      </c>
      <c r="AR1576" s="16">
        <f t="shared" si="457"/>
        <v>187</v>
      </c>
      <c r="AS1576" s="16"/>
      <c r="AT1576" s="16"/>
    </row>
    <row r="1577" spans="1:46">
      <c r="A1577" s="62">
        <f>'表格编辑 '!A1880</f>
        <v>112</v>
      </c>
      <c r="B1577" s="62">
        <f>'表格编辑 '!B1880</f>
        <v>10089</v>
      </c>
      <c r="C1577" s="62" t="str">
        <f>VLOOKUP(B1577,映射!A:B,2,FALSE)</f>
        <v>蓝色口臭鬼</v>
      </c>
      <c r="D1577" s="62">
        <f>'表格编辑 '!E1880</f>
        <v>54</v>
      </c>
      <c r="E1577" s="62">
        <f>ROUNDUP((VLOOKUP(B1577,Sheet1!U:AA,3,FALSE)-2)*(0.042*(D1577-1)+0.2)+0.4,0)</f>
        <v>81</v>
      </c>
      <c r="F1577" s="62">
        <f>ROUNDUP((VLOOKUP(B1577,Sheet1!U:AA,4,FALSE)-2)*(0.042*(D1577-1)+0.2)+0.4,0)</f>
        <v>57</v>
      </c>
      <c r="G1577" s="62">
        <f>ROUNDUP((VLOOKUP(B1577,Sheet1!U:AA,5,FALSE)-2)*(0.042*(D1577-1)+0.2)+0.4,0)</f>
        <v>32</v>
      </c>
      <c r="H1577" s="62">
        <f>ROUNDUP((VLOOKUP(B1577,Sheet1!U:AA,6,FALSE)-2)*(0.042*(D1577-1)+0.2)+0.4,0)</f>
        <v>40</v>
      </c>
      <c r="I1577" s="62">
        <f>ROUNDUP((VLOOKUP(B1577,Sheet1!U:AA,7,FALSE)-2)*(0.042*(D1577-1)+0.2)+0.4,0)</f>
        <v>62</v>
      </c>
      <c r="J1577" s="62">
        <f>E1577*8+F1577*2+G1577*3+H1577*3+I1577*1+VLOOKUP(B1577,Sheet1!AU:AZ,2,FALSE)</f>
        <v>1060</v>
      </c>
      <c r="K1577" s="62">
        <f>E1577*1+F1577*2+G1577*2+H1577*2+I1577*10+VLOOKUP(B1577,Sheet1!AU:AZ,3,FALSE)</f>
        <v>979</v>
      </c>
      <c r="L1577" s="62">
        <f>E1577*0.1+F1577*2+G1577*0.2+H1577*0.26+I1577*0.1+VLOOKUP(B1577,Sheet1!AU:AZ,4,FALSE)</f>
        <v>165.1</v>
      </c>
      <c r="M1577" s="62">
        <f>E1577*0.1+F1577*0.2+G1577*2+H1577*0.2+I1577*0.1+VLOOKUP(B1577,Sheet1!AU:AZ,5,FALSE)</f>
        <v>117.7</v>
      </c>
      <c r="N1577" s="62">
        <f>E1577*0.1+F1577*0.2+G1577*0.2+H1577*2+I1577*0.1+VLOOKUP(B1577,Sheet1!AU:AZ,6,FALSE)</f>
        <v>132.1</v>
      </c>
      <c r="O1577" s="62">
        <f t="shared" si="444"/>
        <v>22</v>
      </c>
      <c r="P1577" s="62">
        <f t="shared" si="445"/>
        <v>57.7</v>
      </c>
      <c r="R1577" s="9">
        <f t="shared" si="458"/>
        <v>54</v>
      </c>
      <c r="S1577" s="9">
        <f t="shared" si="448"/>
        <v>380.04</v>
      </c>
      <c r="T1577" s="9">
        <f t="shared" si="446"/>
        <v>58.8</v>
      </c>
      <c r="U1577" s="66">
        <f t="shared" si="459"/>
        <v>591</v>
      </c>
      <c r="V1577" s="9">
        <f t="shared" si="447"/>
        <v>709.2</v>
      </c>
      <c r="W1577" s="67">
        <f t="shared" si="460"/>
        <v>240</v>
      </c>
      <c r="Y1577" s="69">
        <f>VLOOKUP(D1577,Sheet2!P:Q,2,FALSE)</f>
        <v>120</v>
      </c>
      <c r="AB1577" s="4" t="str">
        <f>IF('表格编辑 '!D1880="monster","普通","BOSS")</f>
        <v>普通</v>
      </c>
      <c r="AD1577" s="50">
        <f>VLOOKUP(D1577,映射!AK:AL,2,FALSE)</f>
        <v>4</v>
      </c>
      <c r="AE1577" s="50" t="s">
        <v>43</v>
      </c>
      <c r="AF1577" s="4">
        <f>VLOOKUP(AE1577,映射!AN:AO,2,FALSE)</f>
        <v>1</v>
      </c>
      <c r="AG1577" s="50">
        <v>1</v>
      </c>
      <c r="AH1577" s="70">
        <v>0</v>
      </c>
      <c r="AI1577" s="16">
        <f t="shared" si="449"/>
        <v>112</v>
      </c>
      <c r="AJ1577" s="16">
        <f t="shared" si="450"/>
        <v>10089</v>
      </c>
      <c r="AK1577" s="16">
        <f t="shared" si="451"/>
        <v>54</v>
      </c>
      <c r="AL1577" s="16" t="str">
        <f t="shared" si="452"/>
        <v>蓝色口臭鬼</v>
      </c>
      <c r="AM1577" s="16">
        <f t="shared" si="453"/>
        <v>2364</v>
      </c>
      <c r="AN1577" s="16">
        <f t="shared" si="454"/>
        <v>1060</v>
      </c>
      <c r="AO1577" s="16">
        <f t="shared" si="461"/>
        <v>1304</v>
      </c>
      <c r="AP1577" s="16">
        <f t="shared" si="455"/>
        <v>2364</v>
      </c>
      <c r="AQ1577" s="16">
        <f t="shared" si="456"/>
        <v>979</v>
      </c>
      <c r="AR1577" s="16">
        <f t="shared" si="457"/>
        <v>166</v>
      </c>
      <c r="AS1577" s="16"/>
      <c r="AT1577" s="16"/>
    </row>
    <row r="1578" spans="1:49">
      <c r="A1578" s="62">
        <f>'表格编辑 '!A1881</f>
        <v>113</v>
      </c>
      <c r="B1578" s="62">
        <f>'表格编辑 '!B1881</f>
        <v>105</v>
      </c>
      <c r="C1578" s="62" t="str">
        <f>VLOOKUP(B1578,映射!A:B,2,FALSE)</f>
        <v>大猫熊鲁特</v>
      </c>
      <c r="D1578" s="62">
        <f>'表格编辑 '!E1881</f>
        <v>54</v>
      </c>
      <c r="E1578" s="62">
        <f>ROUNDUP((VLOOKUP(B1578,Sheet1!U:AA,3,FALSE)-2)*(0.042*(D1578-1)+0.2)+0.4,0)</f>
        <v>52</v>
      </c>
      <c r="F1578" s="62">
        <f>ROUNDUP((VLOOKUP(B1578,Sheet1!U:AA,4,FALSE)-2)*(0.042*(D1578-1)+0.2)+0.4,0)</f>
        <v>42</v>
      </c>
      <c r="G1578" s="62">
        <f>ROUNDUP((VLOOKUP(B1578,Sheet1!U:AA,5,FALSE)-2)*(0.042*(D1578-1)+0.2)+0.4,0)</f>
        <v>20</v>
      </c>
      <c r="H1578" s="62">
        <f>ROUNDUP((VLOOKUP(B1578,Sheet1!U:AA,6,FALSE)-2)*(0.042*(D1578-1)+0.2)+0.4,0)</f>
        <v>54</v>
      </c>
      <c r="I1578" s="62">
        <f>ROUNDUP((VLOOKUP(B1578,Sheet1!U:AA,7,FALSE)-2)*(0.042*(D1578-1)+0.2)+0.4,0)</f>
        <v>66</v>
      </c>
      <c r="J1578" s="62">
        <f>E1578*8+F1578*2+G1578*3+H1578*3+I1578*1+VLOOKUP(B1578,Sheet1!AU:AZ,2,FALSE)</f>
        <v>808</v>
      </c>
      <c r="K1578" s="62">
        <f>E1578*1+F1578*2+G1578*2+H1578*2+I1578*10+VLOOKUP(B1578,Sheet1!AU:AZ,3,FALSE)</f>
        <v>964</v>
      </c>
      <c r="L1578" s="62">
        <f>E1578*0.1+F1578*2+G1578*0.2+H1578*0.26+I1578*0.1+VLOOKUP(B1578,Sheet1!AU:AZ,4,FALSE)</f>
        <v>133.84</v>
      </c>
      <c r="M1578" s="62">
        <f>E1578*0.1+F1578*0.2+G1578*2+H1578*0.2+I1578*0.1+VLOOKUP(B1578,Sheet1!AU:AZ,5,FALSE)</f>
        <v>91</v>
      </c>
      <c r="N1578" s="62">
        <f>E1578*0.1+F1578*0.2+G1578*0.2+H1578*2+I1578*0.1+VLOOKUP(B1578,Sheet1!AU:AZ,6,FALSE)</f>
        <v>152.2</v>
      </c>
      <c r="O1578" s="62">
        <f t="shared" si="444"/>
        <v>31.6</v>
      </c>
      <c r="P1578" s="62">
        <f t="shared" si="445"/>
        <v>39.6</v>
      </c>
      <c r="R1578" s="9">
        <f t="shared" si="458"/>
        <v>54</v>
      </c>
      <c r="S1578" s="9">
        <f t="shared" si="448"/>
        <v>380.04</v>
      </c>
      <c r="T1578" s="9">
        <f t="shared" si="446"/>
        <v>58.8</v>
      </c>
      <c r="U1578" s="66">
        <f t="shared" si="459"/>
        <v>663</v>
      </c>
      <c r="V1578" s="9">
        <f t="shared" si="447"/>
        <v>795.6</v>
      </c>
      <c r="W1578" s="67">
        <f t="shared" si="460"/>
        <v>174</v>
      </c>
      <c r="Y1578" s="69">
        <f>VLOOKUP(D1578,Sheet2!P:Q,2,FALSE)</f>
        <v>120</v>
      </c>
      <c r="AB1578" s="4" t="str">
        <f>IF('表格编辑 '!D1881="monster","普通","BOSS")</f>
        <v>BOSS</v>
      </c>
      <c r="AD1578" s="50">
        <f>VLOOKUP(D1578,映射!AK:AL,2,FALSE)</f>
        <v>4</v>
      </c>
      <c r="AE1578" s="50" t="s">
        <v>45</v>
      </c>
      <c r="AF1578" s="4">
        <f>VLOOKUP(AE1578,映射!AN:AO,2,FALSE)</f>
        <v>1.3</v>
      </c>
      <c r="AG1578" s="50">
        <v>3</v>
      </c>
      <c r="AH1578" s="70">
        <v>1</v>
      </c>
      <c r="AI1578" s="16">
        <f t="shared" si="449"/>
        <v>113</v>
      </c>
      <c r="AJ1578" s="16">
        <f t="shared" si="450"/>
        <v>105</v>
      </c>
      <c r="AK1578" s="16">
        <f t="shared" si="451"/>
        <v>54</v>
      </c>
      <c r="AL1578" s="16" t="str">
        <f t="shared" si="452"/>
        <v>大猫熊鲁特</v>
      </c>
      <c r="AM1578" s="16">
        <f t="shared" si="453"/>
        <v>10342.8</v>
      </c>
      <c r="AN1578" s="16">
        <f t="shared" si="454"/>
        <v>1050.4</v>
      </c>
      <c r="AO1578" s="16">
        <f t="shared" si="461"/>
        <v>9292.4</v>
      </c>
      <c r="AP1578" s="16">
        <f t="shared" si="455"/>
        <v>10100.4</v>
      </c>
      <c r="AQ1578" s="16">
        <f t="shared" si="456"/>
        <v>1253.2</v>
      </c>
      <c r="AR1578" s="16">
        <f t="shared" si="457"/>
        <v>201</v>
      </c>
      <c r="AS1578" s="16"/>
      <c r="AT1578" s="16"/>
      <c r="AV1578" s="16">
        <v>30</v>
      </c>
      <c r="AW1578" s="16"/>
    </row>
    <row r="1579" spans="1:46">
      <c r="A1579" s="62">
        <f>'表格编辑 '!A1882</f>
        <v>114</v>
      </c>
      <c r="B1579" s="62">
        <f>'表格编辑 '!B1882</f>
        <v>106</v>
      </c>
      <c r="C1579" s="62" t="str">
        <f>VLOOKUP(B1579,映射!A:B,2,FALSE)</f>
        <v>黑暗军团士兵</v>
      </c>
      <c r="D1579" s="62">
        <f>'表格编辑 '!E1882</f>
        <v>54</v>
      </c>
      <c r="E1579" s="62">
        <f>ROUNDUP((VLOOKUP(B1579,Sheet1!U:AA,3,FALSE)-2)*(0.042*(D1579-1)+0.2)+0.4,0)</f>
        <v>37</v>
      </c>
      <c r="F1579" s="62">
        <f>ROUNDUP((VLOOKUP(B1579,Sheet1!U:AA,4,FALSE)-2)*(0.042*(D1579-1)+0.2)+0.4,0)</f>
        <v>62</v>
      </c>
      <c r="G1579" s="62">
        <f>ROUNDUP((VLOOKUP(B1579,Sheet1!U:AA,5,FALSE)-2)*(0.042*(D1579-1)+0.2)+0.4,0)</f>
        <v>25</v>
      </c>
      <c r="H1579" s="62">
        <f>ROUNDUP((VLOOKUP(B1579,Sheet1!U:AA,6,FALSE)-2)*(0.042*(D1579-1)+0.2)+0.4,0)</f>
        <v>98</v>
      </c>
      <c r="I1579" s="62">
        <f>ROUNDUP((VLOOKUP(B1579,Sheet1!U:AA,7,FALSE)-2)*(0.042*(D1579-1)+0.2)+0.4,0)</f>
        <v>98</v>
      </c>
      <c r="J1579" s="62">
        <f>E1579*8+F1579*2+G1579*3+H1579*3+I1579*1+VLOOKUP(B1579,Sheet1!AU:AZ,2,FALSE)</f>
        <v>907</v>
      </c>
      <c r="K1579" s="62">
        <f>E1579*1+F1579*2+G1579*2+H1579*2+I1579*10+VLOOKUP(B1579,Sheet1!AU:AZ,3,FALSE)</f>
        <v>1407</v>
      </c>
      <c r="L1579" s="62">
        <f>E1579*0.1+F1579*2+G1579*0.2+H1579*0.26+I1579*0.1+VLOOKUP(B1579,Sheet1!AU:AZ,4,FALSE)</f>
        <v>187.98</v>
      </c>
      <c r="M1579" s="62">
        <f>E1579*0.1+F1579*0.2+G1579*2+H1579*0.2+I1579*0.1+VLOOKUP(B1579,Sheet1!AU:AZ,5,FALSE)</f>
        <v>115.5</v>
      </c>
      <c r="N1579" s="62">
        <f>E1579*0.1+F1579*0.2+G1579*0.2+H1579*2+I1579*0.1+VLOOKUP(B1579,Sheet1!AU:AZ,6,FALSE)</f>
        <v>246.9</v>
      </c>
      <c r="O1579" s="62">
        <f t="shared" si="444"/>
        <v>56.3</v>
      </c>
      <c r="P1579" s="62">
        <f t="shared" si="445"/>
        <v>30.7</v>
      </c>
      <c r="R1579" s="9">
        <f t="shared" si="458"/>
        <v>54</v>
      </c>
      <c r="S1579" s="9">
        <f t="shared" si="448"/>
        <v>380.04</v>
      </c>
      <c r="T1579" s="9">
        <f t="shared" si="446"/>
        <v>58.8</v>
      </c>
      <c r="U1579" s="66">
        <f t="shared" si="459"/>
        <v>596</v>
      </c>
      <c r="V1579" s="9">
        <f t="shared" si="447"/>
        <v>715.2</v>
      </c>
      <c r="W1579" s="67">
        <f t="shared" si="460"/>
        <v>291</v>
      </c>
      <c r="Y1579" s="69">
        <f>VLOOKUP(D1579,Sheet2!P:Q,2,FALSE)</f>
        <v>120</v>
      </c>
      <c r="AB1579" s="4" t="str">
        <f>IF('表格编辑 '!D1882="monster","普通","BOSS")</f>
        <v>普通</v>
      </c>
      <c r="AD1579" s="50">
        <f>VLOOKUP(D1579,映射!AK:AL,2,FALSE)</f>
        <v>4</v>
      </c>
      <c r="AE1579" s="50" t="s">
        <v>43</v>
      </c>
      <c r="AF1579" s="4">
        <f>VLOOKUP(AE1579,映射!AN:AO,2,FALSE)</f>
        <v>1</v>
      </c>
      <c r="AG1579" s="50">
        <v>1</v>
      </c>
      <c r="AH1579" s="70">
        <v>0</v>
      </c>
      <c r="AI1579" s="16">
        <f t="shared" si="449"/>
        <v>114</v>
      </c>
      <c r="AJ1579" s="16">
        <f t="shared" si="450"/>
        <v>106</v>
      </c>
      <c r="AK1579" s="16">
        <f t="shared" si="451"/>
        <v>54</v>
      </c>
      <c r="AL1579" s="16" t="str">
        <f t="shared" si="452"/>
        <v>黑暗军团士兵</v>
      </c>
      <c r="AM1579" s="16">
        <f t="shared" si="453"/>
        <v>2384</v>
      </c>
      <c r="AN1579" s="16">
        <f t="shared" si="454"/>
        <v>907</v>
      </c>
      <c r="AO1579" s="16">
        <f t="shared" si="461"/>
        <v>1477</v>
      </c>
      <c r="AP1579" s="16">
        <f t="shared" si="455"/>
        <v>2384</v>
      </c>
      <c r="AQ1579" s="16">
        <f t="shared" si="456"/>
        <v>1407</v>
      </c>
      <c r="AR1579" s="16">
        <f t="shared" si="457"/>
        <v>188</v>
      </c>
      <c r="AS1579" s="16"/>
      <c r="AT1579" s="16"/>
    </row>
    <row r="1580" spans="1:46">
      <c r="A1580" s="62">
        <f>'表格编辑 '!A1883</f>
        <v>115</v>
      </c>
      <c r="B1580" s="62">
        <f>'表格编辑 '!B1883</f>
        <v>10064</v>
      </c>
      <c r="C1580" s="62" t="str">
        <f>VLOOKUP(B1580,映射!A:B,2,FALSE)</f>
        <v>异型蜂</v>
      </c>
      <c r="D1580" s="62">
        <f>'表格编辑 '!E1883</f>
        <v>54</v>
      </c>
      <c r="E1580" s="62">
        <f>ROUNDUP((VLOOKUP(B1580,Sheet1!U:AA,3,FALSE)-2)*(0.042*(D1580-1)+0.2)+0.4,0)</f>
        <v>42</v>
      </c>
      <c r="F1580" s="62">
        <f>ROUNDUP((VLOOKUP(B1580,Sheet1!U:AA,4,FALSE)-2)*(0.042*(D1580-1)+0.2)+0.4,0)</f>
        <v>88</v>
      </c>
      <c r="G1580" s="62">
        <f>ROUNDUP((VLOOKUP(B1580,Sheet1!U:AA,5,FALSE)-2)*(0.042*(D1580-1)+0.2)+0.4,0)</f>
        <v>35</v>
      </c>
      <c r="H1580" s="62">
        <f>ROUNDUP((VLOOKUP(B1580,Sheet1!U:AA,6,FALSE)-2)*(0.042*(D1580-1)+0.2)+0.4,0)</f>
        <v>93</v>
      </c>
      <c r="I1580" s="62">
        <f>ROUNDUP((VLOOKUP(B1580,Sheet1!U:AA,7,FALSE)-2)*(0.042*(D1580-1)+0.2)+0.4,0)</f>
        <v>49</v>
      </c>
      <c r="J1580" s="62">
        <f>E1580*8+F1580*2+G1580*3+H1580*3+I1580*1+VLOOKUP(B1580,Sheet1!AU:AZ,2,FALSE)</f>
        <v>988</v>
      </c>
      <c r="K1580" s="62">
        <f>E1580*1+F1580*2+G1580*2+H1580*2+I1580*10+VLOOKUP(B1580,Sheet1!AU:AZ,3,FALSE)</f>
        <v>1001</v>
      </c>
      <c r="L1580" s="62">
        <f>E1580*0.1+F1580*2+G1580*0.2+H1580*0.26+I1580*0.1+VLOOKUP(B1580,Sheet1!AU:AZ,4,FALSE)</f>
        <v>259.28</v>
      </c>
      <c r="M1580" s="62">
        <f>E1580*0.1+F1580*0.2+G1580*2+H1580*0.2+I1580*0.1+VLOOKUP(B1580,Sheet1!AU:AZ,5,FALSE)</f>
        <v>134.3</v>
      </c>
      <c r="N1580" s="62">
        <f>E1580*0.1+F1580*0.2+G1580*0.2+H1580*2+I1580*0.1+VLOOKUP(B1580,Sheet1!AU:AZ,6,FALSE)</f>
        <v>278.7</v>
      </c>
      <c r="O1580" s="62">
        <f t="shared" si="444"/>
        <v>15.5</v>
      </c>
      <c r="P1580" s="62">
        <f t="shared" si="445"/>
        <v>35</v>
      </c>
      <c r="R1580" s="9">
        <f t="shared" si="458"/>
        <v>54</v>
      </c>
      <c r="S1580" s="9">
        <f t="shared" si="448"/>
        <v>380.04</v>
      </c>
      <c r="T1580" s="9">
        <f t="shared" si="446"/>
        <v>58.8</v>
      </c>
      <c r="U1580" s="66">
        <f t="shared" si="459"/>
        <v>553</v>
      </c>
      <c r="V1580" s="9">
        <f t="shared" si="447"/>
        <v>663.6</v>
      </c>
      <c r="W1580" s="67">
        <f t="shared" si="460"/>
        <v>463</v>
      </c>
      <c r="Y1580" s="69">
        <f>VLOOKUP(D1580,Sheet2!P:Q,2,FALSE)</f>
        <v>120</v>
      </c>
      <c r="AB1580" s="4" t="str">
        <f>IF('表格编辑 '!D1883="monster","普通","BOSS")</f>
        <v>普通</v>
      </c>
      <c r="AD1580" s="50">
        <f>VLOOKUP(D1580,映射!AK:AL,2,FALSE)</f>
        <v>4</v>
      </c>
      <c r="AE1580" s="50" t="s">
        <v>43</v>
      </c>
      <c r="AF1580" s="4">
        <f>VLOOKUP(AE1580,映射!AN:AO,2,FALSE)</f>
        <v>1</v>
      </c>
      <c r="AG1580" s="50">
        <v>1</v>
      </c>
      <c r="AH1580" s="70">
        <v>0</v>
      </c>
      <c r="AI1580" s="16">
        <f t="shared" si="449"/>
        <v>115</v>
      </c>
      <c r="AJ1580" s="16">
        <f t="shared" si="450"/>
        <v>10064</v>
      </c>
      <c r="AK1580" s="16">
        <f t="shared" si="451"/>
        <v>54</v>
      </c>
      <c r="AL1580" s="16" t="str">
        <f t="shared" si="452"/>
        <v>异型蜂</v>
      </c>
      <c r="AM1580" s="16">
        <f t="shared" si="453"/>
        <v>2212</v>
      </c>
      <c r="AN1580" s="16">
        <f t="shared" si="454"/>
        <v>988</v>
      </c>
      <c r="AO1580" s="16">
        <f t="shared" si="461"/>
        <v>1224</v>
      </c>
      <c r="AP1580" s="16">
        <f t="shared" si="455"/>
        <v>2212</v>
      </c>
      <c r="AQ1580" s="16">
        <f t="shared" si="456"/>
        <v>1001</v>
      </c>
      <c r="AR1580" s="16">
        <f t="shared" si="457"/>
        <v>260</v>
      </c>
      <c r="AS1580" s="16"/>
      <c r="AT1580" s="16"/>
    </row>
    <row r="1581" spans="1:49">
      <c r="A1581" s="62">
        <f>'表格编辑 '!A1884</f>
        <v>116</v>
      </c>
      <c r="B1581" s="62">
        <f>'表格编辑 '!B1884</f>
        <v>107</v>
      </c>
      <c r="C1581" s="62" t="str">
        <f>VLOOKUP(B1581,映射!A:B,2,FALSE)</f>
        <v>军阀皮尼斯</v>
      </c>
      <c r="D1581" s="62">
        <f>'表格编辑 '!E1884</f>
        <v>54</v>
      </c>
      <c r="E1581" s="62">
        <f>ROUNDUP((VLOOKUP(B1581,Sheet1!U:AA,3,FALSE)-2)*(0.042*(D1581-1)+0.2)+0.4,0)</f>
        <v>30</v>
      </c>
      <c r="F1581" s="62">
        <f>ROUNDUP((VLOOKUP(B1581,Sheet1!U:AA,4,FALSE)-2)*(0.042*(D1581-1)+0.2)+0.4,0)</f>
        <v>69</v>
      </c>
      <c r="G1581" s="62">
        <f>ROUNDUP((VLOOKUP(B1581,Sheet1!U:AA,5,FALSE)-2)*(0.042*(D1581-1)+0.2)+0.4,0)</f>
        <v>74</v>
      </c>
      <c r="H1581" s="62">
        <f>ROUNDUP((VLOOKUP(B1581,Sheet1!U:AA,6,FALSE)-2)*(0.042*(D1581-1)+0.2)+0.4,0)</f>
        <v>49</v>
      </c>
      <c r="I1581" s="62">
        <f>ROUNDUP((VLOOKUP(B1581,Sheet1!U:AA,7,FALSE)-2)*(0.042*(D1581-1)+0.2)+0.4,0)</f>
        <v>49</v>
      </c>
      <c r="J1581" s="62">
        <f>E1581*8+F1581*2+G1581*3+H1581*3+I1581*1+VLOOKUP(B1581,Sheet1!AU:AZ,2,FALSE)</f>
        <v>816</v>
      </c>
      <c r="K1581" s="62">
        <f>E1581*1+F1581*2+G1581*2+H1581*2+I1581*10+VLOOKUP(B1581,Sheet1!AU:AZ,3,FALSE)</f>
        <v>924</v>
      </c>
      <c r="L1581" s="62">
        <f>E1581*0.1+F1581*2+G1581*0.2+H1581*0.26+I1581*0.1+VLOOKUP(B1581,Sheet1!AU:AZ,4,FALSE)</f>
        <v>193.44</v>
      </c>
      <c r="M1581" s="62">
        <f>E1581*0.1+F1581*0.2+G1581*2+H1581*0.2+I1581*0.1+VLOOKUP(B1581,Sheet1!AU:AZ,5,FALSE)</f>
        <v>199.5</v>
      </c>
      <c r="N1581" s="62">
        <f>E1581*0.1+F1581*0.2+G1581*0.2+H1581*2+I1581*0.1+VLOOKUP(B1581,Sheet1!AU:AZ,6,FALSE)</f>
        <v>154.5</v>
      </c>
      <c r="O1581" s="62">
        <f t="shared" si="444"/>
        <v>33.2</v>
      </c>
      <c r="P1581" s="62">
        <f t="shared" si="445"/>
        <v>14.6</v>
      </c>
      <c r="R1581" s="9">
        <f t="shared" si="458"/>
        <v>54</v>
      </c>
      <c r="S1581" s="9">
        <f t="shared" si="448"/>
        <v>380.04</v>
      </c>
      <c r="T1581" s="9">
        <f t="shared" si="446"/>
        <v>58.8</v>
      </c>
      <c r="U1581" s="66">
        <f t="shared" si="459"/>
        <v>443</v>
      </c>
      <c r="V1581" s="9">
        <f t="shared" si="447"/>
        <v>531.6</v>
      </c>
      <c r="W1581" s="67">
        <f t="shared" si="460"/>
        <v>304</v>
      </c>
      <c r="Y1581" s="69">
        <f>VLOOKUP(D1581,Sheet2!P:Q,2,FALSE)</f>
        <v>120</v>
      </c>
      <c r="AB1581" s="4" t="str">
        <f>IF('表格编辑 '!D1884="monster","普通","BOSS")</f>
        <v>BOSS</v>
      </c>
      <c r="AD1581" s="50">
        <f>VLOOKUP(D1581,映射!AK:AL,2,FALSE)</f>
        <v>4</v>
      </c>
      <c r="AE1581" s="50" t="s">
        <v>45</v>
      </c>
      <c r="AF1581" s="4">
        <f>VLOOKUP(AE1581,映射!AN:AO,2,FALSE)</f>
        <v>1.3</v>
      </c>
      <c r="AG1581" s="50">
        <v>3</v>
      </c>
      <c r="AH1581" s="70">
        <v>1</v>
      </c>
      <c r="AI1581" s="16">
        <f t="shared" si="449"/>
        <v>116</v>
      </c>
      <c r="AJ1581" s="16">
        <f t="shared" si="450"/>
        <v>107</v>
      </c>
      <c r="AK1581" s="16">
        <f t="shared" si="451"/>
        <v>54</v>
      </c>
      <c r="AL1581" s="16" t="str">
        <f t="shared" si="452"/>
        <v>军阀皮尼斯</v>
      </c>
      <c r="AM1581" s="16">
        <f t="shared" si="453"/>
        <v>6910.8</v>
      </c>
      <c r="AN1581" s="16">
        <f t="shared" si="454"/>
        <v>1060.8</v>
      </c>
      <c r="AO1581" s="16">
        <f t="shared" si="461"/>
        <v>5850</v>
      </c>
      <c r="AP1581" s="16">
        <f t="shared" si="455"/>
        <v>6666</v>
      </c>
      <c r="AQ1581" s="16">
        <f t="shared" si="456"/>
        <v>1201.2</v>
      </c>
      <c r="AR1581" s="16">
        <f t="shared" si="457"/>
        <v>291</v>
      </c>
      <c r="AS1581" s="72"/>
      <c r="AV1581" s="16">
        <v>30</v>
      </c>
      <c r="AW1581" s="16"/>
    </row>
    <row r="1582" spans="1:45">
      <c r="A1582" s="62">
        <f>'表格编辑 '!A1885</f>
        <v>117</v>
      </c>
      <c r="B1582" s="62">
        <f>'表格编辑 '!B1885</f>
        <v>10002</v>
      </c>
      <c r="C1582" s="62" t="str">
        <f>VLOOKUP(B1582,映射!A:B,2,FALSE)</f>
        <v>硬壳龟</v>
      </c>
      <c r="D1582" s="62">
        <f>'表格编辑 '!E1885</f>
        <v>56</v>
      </c>
      <c r="E1582" s="62">
        <f>ROUNDUP((VLOOKUP(B1582,Sheet1!U:AA,3,FALSE)-2)*(0.042*(D1582-1)+0.2)+0.4,0)</f>
        <v>61</v>
      </c>
      <c r="F1582" s="62">
        <f>ROUNDUP((VLOOKUP(B1582,Sheet1!U:AA,4,FALSE)-2)*(0.042*(D1582-1)+0.2)+0.4,0)</f>
        <v>36</v>
      </c>
      <c r="G1582" s="62">
        <f>ROUNDUP((VLOOKUP(B1582,Sheet1!U:AA,5,FALSE)-2)*(0.042*(D1582-1)+0.2)+0.4,0)</f>
        <v>114</v>
      </c>
      <c r="H1582" s="62">
        <f>ROUNDUP((VLOOKUP(B1582,Sheet1!U:AA,6,FALSE)-2)*(0.042*(D1582-1)+0.2)+0.4,0)</f>
        <v>34</v>
      </c>
      <c r="I1582" s="62">
        <f>ROUNDUP((VLOOKUP(B1582,Sheet1!U:AA,7,FALSE)-2)*(0.042*(D1582-1)+0.2)+0.4,0)</f>
        <v>36</v>
      </c>
      <c r="J1582" s="62">
        <f>E1582*8+F1582*2+G1582*3+H1582*3+I1582*1+VLOOKUP(B1582,Sheet1!AU:AZ,2,FALSE)</f>
        <v>1098</v>
      </c>
      <c r="K1582" s="62">
        <f>E1582*1+F1582*2+G1582*2+H1582*2+I1582*10+VLOOKUP(B1582,Sheet1!AU:AZ,3,FALSE)</f>
        <v>815</v>
      </c>
      <c r="L1582" s="62">
        <f>E1582*0.1+F1582*2+G1582*0.2+H1582*0.26+I1582*0.1+VLOOKUP(B1582,Sheet1!AU:AZ,4,FALSE)</f>
        <v>130.34</v>
      </c>
      <c r="M1582" s="62">
        <f>E1582*0.1+F1582*0.2+G1582*2+H1582*0.2+I1582*0.1+VLOOKUP(B1582,Sheet1!AU:AZ,5,FALSE)</f>
        <v>302.7</v>
      </c>
      <c r="N1582" s="62">
        <f>E1582*0.1+F1582*0.2+G1582*0.2+H1582*2+I1582*0.1+VLOOKUP(B1582,Sheet1!AU:AZ,6,FALSE)</f>
        <v>131.7</v>
      </c>
      <c r="O1582" s="62">
        <f t="shared" si="444"/>
        <v>26.3</v>
      </c>
      <c r="P1582" s="62">
        <f t="shared" si="445"/>
        <v>37</v>
      </c>
      <c r="R1582" s="9">
        <f t="shared" si="458"/>
        <v>56</v>
      </c>
      <c r="S1582" s="9">
        <f t="shared" si="448"/>
        <v>389.08</v>
      </c>
      <c r="T1582" s="9">
        <f t="shared" si="446"/>
        <v>60.4</v>
      </c>
      <c r="U1582" s="66">
        <f t="shared" si="459"/>
        <v>350</v>
      </c>
      <c r="V1582" s="9">
        <f t="shared" si="447"/>
        <v>420</v>
      </c>
      <c r="W1582" s="67">
        <f t="shared" si="460"/>
        <v>164</v>
      </c>
      <c r="Y1582" s="69">
        <f>VLOOKUP(D1582,Sheet2!P:Q,2,FALSE)</f>
        <v>120</v>
      </c>
      <c r="AB1582" s="4" t="str">
        <f>IF('表格编辑 '!D1885="monster","普通","BOSS")</f>
        <v>普通</v>
      </c>
      <c r="AD1582" s="50">
        <f>VLOOKUP(D1582,映射!AK:AL,2,FALSE)</f>
        <v>4</v>
      </c>
      <c r="AE1582" s="50" t="s">
        <v>43</v>
      </c>
      <c r="AF1582" s="4">
        <f>VLOOKUP(AE1582,映射!AN:AO,2,FALSE)</f>
        <v>1</v>
      </c>
      <c r="AG1582" s="50">
        <v>1</v>
      </c>
      <c r="AH1582" s="70">
        <v>0</v>
      </c>
      <c r="AI1582" s="16">
        <f t="shared" si="449"/>
        <v>117</v>
      </c>
      <c r="AJ1582" s="16">
        <f t="shared" si="450"/>
        <v>10002</v>
      </c>
      <c r="AK1582" s="16">
        <f t="shared" si="451"/>
        <v>56</v>
      </c>
      <c r="AL1582" s="16" t="str">
        <f t="shared" si="452"/>
        <v>硬壳龟</v>
      </c>
      <c r="AM1582" s="16">
        <f t="shared" si="453"/>
        <v>1400</v>
      </c>
      <c r="AN1582" s="16">
        <f t="shared" si="454"/>
        <v>1098</v>
      </c>
      <c r="AO1582" s="16">
        <f t="shared" si="461"/>
        <v>302</v>
      </c>
      <c r="AP1582" s="16">
        <f t="shared" si="455"/>
        <v>1400</v>
      </c>
      <c r="AQ1582" s="16">
        <f t="shared" si="456"/>
        <v>815</v>
      </c>
      <c r="AR1582" s="16">
        <f t="shared" si="457"/>
        <v>131</v>
      </c>
      <c r="AS1582" s="72"/>
    </row>
    <row r="1583" spans="1:45">
      <c r="A1583" s="62">
        <f>'表格编辑 '!A1886</f>
        <v>118</v>
      </c>
      <c r="B1583" s="62">
        <f>'表格编辑 '!B1886</f>
        <v>10011</v>
      </c>
      <c r="C1583" s="62" t="str">
        <f>VLOOKUP(B1583,映射!A:B,2,FALSE)</f>
        <v>北极熊</v>
      </c>
      <c r="D1583" s="62">
        <f>'表格编辑 '!E1886</f>
        <v>56</v>
      </c>
      <c r="E1583" s="62">
        <f>ROUNDUP((VLOOKUP(B1583,Sheet1!U:AA,3,FALSE)-2)*(0.042*(D1583-1)+0.2)+0.4,0)</f>
        <v>99</v>
      </c>
      <c r="F1583" s="62">
        <f>ROUNDUP((VLOOKUP(B1583,Sheet1!U:AA,4,FALSE)-2)*(0.042*(D1583-1)+0.2)+0.4,0)</f>
        <v>91</v>
      </c>
      <c r="G1583" s="62">
        <f>ROUNDUP((VLOOKUP(B1583,Sheet1!U:AA,5,FALSE)-2)*(0.042*(D1583-1)+0.2)+0.4,0)</f>
        <v>51</v>
      </c>
      <c r="H1583" s="62">
        <f>ROUNDUP((VLOOKUP(B1583,Sheet1!U:AA,6,FALSE)-2)*(0.042*(D1583-1)+0.2)+0.4,0)</f>
        <v>46</v>
      </c>
      <c r="I1583" s="62">
        <f>ROUNDUP((VLOOKUP(B1583,Sheet1!U:AA,7,FALSE)-2)*(0.042*(D1583-1)+0.2)+0.4,0)</f>
        <v>44</v>
      </c>
      <c r="J1583" s="62">
        <f>E1583*8+F1583*2+G1583*3+H1583*3+I1583*1+VLOOKUP(B1583,Sheet1!AU:AZ,2,FALSE)</f>
        <v>1402</v>
      </c>
      <c r="K1583" s="62">
        <f>E1583*1+F1583*2+G1583*2+H1583*2+I1583*10+VLOOKUP(B1583,Sheet1!AU:AZ,3,FALSE)</f>
        <v>949</v>
      </c>
      <c r="L1583" s="62">
        <f>E1583*0.1+F1583*2+G1583*0.2+H1583*0.26+I1583*0.1+VLOOKUP(B1583,Sheet1!AU:AZ,4,FALSE)</f>
        <v>261.46</v>
      </c>
      <c r="M1583" s="62">
        <f>E1583*0.1+F1583*0.2+G1583*2+H1583*0.2+I1583*0.1+VLOOKUP(B1583,Sheet1!AU:AZ,5,FALSE)</f>
        <v>169.7</v>
      </c>
      <c r="N1583" s="62">
        <f>E1583*0.1+F1583*0.2+G1583*0.2+H1583*2+I1583*0.1+VLOOKUP(B1583,Sheet1!AU:AZ,6,FALSE)</f>
        <v>161.7</v>
      </c>
      <c r="O1583" s="62">
        <f t="shared" si="444"/>
        <v>2.00000000000001</v>
      </c>
      <c r="P1583" s="62">
        <f t="shared" si="445"/>
        <v>69.8</v>
      </c>
      <c r="R1583" s="9">
        <f t="shared" si="458"/>
        <v>56</v>
      </c>
      <c r="S1583" s="9">
        <f t="shared" si="448"/>
        <v>389.08</v>
      </c>
      <c r="T1583" s="9">
        <f t="shared" si="446"/>
        <v>60.4</v>
      </c>
      <c r="U1583" s="66">
        <f t="shared" si="459"/>
        <v>506</v>
      </c>
      <c r="V1583" s="9">
        <f t="shared" si="447"/>
        <v>607.2</v>
      </c>
      <c r="W1583" s="67">
        <f t="shared" si="460"/>
        <v>464</v>
      </c>
      <c r="Y1583" s="69">
        <f>VLOOKUP(D1583,Sheet2!P:Q,2,FALSE)</f>
        <v>120</v>
      </c>
      <c r="AB1583" s="4" t="str">
        <f>IF('表格编辑 '!D1886="monster","普通","BOSS")</f>
        <v>普通</v>
      </c>
      <c r="AD1583" s="50">
        <f>VLOOKUP(D1583,映射!AK:AL,2,FALSE)</f>
        <v>4</v>
      </c>
      <c r="AE1583" s="50" t="s">
        <v>43</v>
      </c>
      <c r="AF1583" s="4">
        <f>VLOOKUP(AE1583,映射!AN:AO,2,FALSE)</f>
        <v>1</v>
      </c>
      <c r="AG1583" s="50">
        <v>1</v>
      </c>
      <c r="AH1583" s="70">
        <v>0</v>
      </c>
      <c r="AI1583" s="16">
        <f t="shared" si="449"/>
        <v>118</v>
      </c>
      <c r="AJ1583" s="16">
        <f t="shared" si="450"/>
        <v>10011</v>
      </c>
      <c r="AK1583" s="16">
        <f t="shared" si="451"/>
        <v>56</v>
      </c>
      <c r="AL1583" s="16" t="str">
        <f t="shared" si="452"/>
        <v>北极熊</v>
      </c>
      <c r="AM1583" s="16">
        <f t="shared" si="453"/>
        <v>2024</v>
      </c>
      <c r="AN1583" s="16">
        <f t="shared" si="454"/>
        <v>1402</v>
      </c>
      <c r="AO1583" s="16">
        <f t="shared" si="461"/>
        <v>622</v>
      </c>
      <c r="AP1583" s="16">
        <f t="shared" si="455"/>
        <v>2024</v>
      </c>
      <c r="AQ1583" s="16">
        <f t="shared" si="456"/>
        <v>949</v>
      </c>
      <c r="AR1583" s="16">
        <f t="shared" si="457"/>
        <v>262</v>
      </c>
      <c r="AS1583" s="72"/>
    </row>
    <row r="1584" spans="1:45">
      <c r="A1584" s="62">
        <f>'表格编辑 '!A1887</f>
        <v>119</v>
      </c>
      <c r="B1584" s="62">
        <f>'表格编辑 '!B1887</f>
        <v>10036</v>
      </c>
      <c r="C1584" s="62" t="str">
        <f>VLOOKUP(B1584,映射!A:B,2,FALSE)</f>
        <v>亡灵</v>
      </c>
      <c r="D1584" s="62">
        <f>'表格编辑 '!E1887</f>
        <v>56</v>
      </c>
      <c r="E1584" s="62">
        <f>ROUNDUP((VLOOKUP(B1584,Sheet1!U:AA,3,FALSE)-2)*(0.042*(D1584-1)+0.2)+0.4,0)</f>
        <v>31</v>
      </c>
      <c r="F1584" s="62">
        <f>ROUNDUP((VLOOKUP(B1584,Sheet1!U:AA,4,FALSE)-2)*(0.042*(D1584-1)+0.2)+0.4,0)</f>
        <v>64</v>
      </c>
      <c r="G1584" s="62">
        <f>ROUNDUP((VLOOKUP(B1584,Sheet1!U:AA,5,FALSE)-2)*(0.042*(D1584-1)+0.2)+0.4,0)</f>
        <v>71</v>
      </c>
      <c r="H1584" s="62">
        <f>ROUNDUP((VLOOKUP(B1584,Sheet1!U:AA,6,FALSE)-2)*(0.042*(D1584-1)+0.2)+0.4,0)</f>
        <v>46</v>
      </c>
      <c r="I1584" s="62">
        <f>ROUNDUP((VLOOKUP(B1584,Sheet1!U:AA,7,FALSE)-2)*(0.042*(D1584-1)+0.2)+0.4,0)</f>
        <v>69</v>
      </c>
      <c r="J1584" s="62">
        <f>E1584*8+F1584*2+G1584*3+H1584*3+I1584*1+VLOOKUP(B1584,Sheet1!AU:AZ,2,FALSE)</f>
        <v>828</v>
      </c>
      <c r="K1584" s="62">
        <f>E1584*1+F1584*2+G1584*2+H1584*2+I1584*10+VLOOKUP(B1584,Sheet1!AU:AZ,3,FALSE)</f>
        <v>1131</v>
      </c>
      <c r="L1584" s="62">
        <f>E1584*0.1+F1584*2+G1584*0.2+H1584*0.26+I1584*0.1+VLOOKUP(B1584,Sheet1!AU:AZ,4,FALSE)</f>
        <v>194.16</v>
      </c>
      <c r="M1584" s="62">
        <f>E1584*0.1+F1584*0.2+G1584*2+H1584*0.2+I1584*0.1+VLOOKUP(B1584,Sheet1!AU:AZ,5,FALSE)</f>
        <v>207</v>
      </c>
      <c r="N1584" s="62">
        <f>E1584*0.1+F1584*0.2+G1584*0.2+H1584*2+I1584*0.1+VLOOKUP(B1584,Sheet1!AU:AZ,6,FALSE)</f>
        <v>161</v>
      </c>
      <c r="O1584" s="62">
        <f t="shared" si="444"/>
        <v>49.1</v>
      </c>
      <c r="P1584" s="62">
        <f t="shared" si="445"/>
        <v>13.6</v>
      </c>
      <c r="R1584" s="9">
        <f t="shared" si="458"/>
        <v>56</v>
      </c>
      <c r="S1584" s="9">
        <f t="shared" si="448"/>
        <v>389.08</v>
      </c>
      <c r="T1584" s="9">
        <f t="shared" si="446"/>
        <v>60.4</v>
      </c>
      <c r="U1584" s="66">
        <f t="shared" si="459"/>
        <v>450</v>
      </c>
      <c r="V1584" s="9">
        <f t="shared" si="447"/>
        <v>540</v>
      </c>
      <c r="W1584" s="67">
        <f t="shared" si="460"/>
        <v>302</v>
      </c>
      <c r="Y1584" s="69">
        <f>VLOOKUP(D1584,Sheet2!P:Q,2,FALSE)</f>
        <v>120</v>
      </c>
      <c r="AB1584" s="4" t="str">
        <f>IF('表格编辑 '!D1887="monster","普通","BOSS")</f>
        <v>普通</v>
      </c>
      <c r="AD1584" s="50">
        <f>VLOOKUP(D1584,映射!AK:AL,2,FALSE)</f>
        <v>4</v>
      </c>
      <c r="AE1584" s="50" t="s">
        <v>43</v>
      </c>
      <c r="AF1584" s="4">
        <f>VLOOKUP(AE1584,映射!AN:AO,2,FALSE)</f>
        <v>1</v>
      </c>
      <c r="AG1584" s="50">
        <v>1</v>
      </c>
      <c r="AH1584" s="70">
        <v>0</v>
      </c>
      <c r="AI1584" s="16">
        <f t="shared" si="449"/>
        <v>119</v>
      </c>
      <c r="AJ1584" s="16">
        <f t="shared" si="450"/>
        <v>10036</v>
      </c>
      <c r="AK1584" s="16">
        <f t="shared" si="451"/>
        <v>56</v>
      </c>
      <c r="AL1584" s="16" t="str">
        <f t="shared" si="452"/>
        <v>亡灵</v>
      </c>
      <c r="AM1584" s="16">
        <f t="shared" si="453"/>
        <v>1800</v>
      </c>
      <c r="AN1584" s="16">
        <f t="shared" si="454"/>
        <v>828</v>
      </c>
      <c r="AO1584" s="16">
        <f t="shared" si="461"/>
        <v>972</v>
      </c>
      <c r="AP1584" s="16">
        <f t="shared" si="455"/>
        <v>1800</v>
      </c>
      <c r="AQ1584" s="16">
        <f t="shared" si="456"/>
        <v>1131</v>
      </c>
      <c r="AR1584" s="16">
        <f t="shared" si="457"/>
        <v>195</v>
      </c>
      <c r="AS1584" s="72"/>
    </row>
    <row r="1585" spans="1:45">
      <c r="A1585" s="62">
        <f>'表格编辑 '!A1888</f>
        <v>120</v>
      </c>
      <c r="B1585" s="62">
        <f>'表格编辑 '!B1888</f>
        <v>10055</v>
      </c>
      <c r="C1585" s="62" t="str">
        <f>VLOOKUP(B1585,映射!A:B,2,FALSE)</f>
        <v>巨蝙蝠</v>
      </c>
      <c r="D1585" s="62">
        <f>'表格编辑 '!E1888</f>
        <v>56</v>
      </c>
      <c r="E1585" s="62">
        <f>ROUNDUP((VLOOKUP(B1585,Sheet1!U:AA,3,FALSE)-2)*(0.042*(D1585-1)+0.2)+0.4,0)</f>
        <v>64</v>
      </c>
      <c r="F1585" s="62">
        <f>ROUNDUP((VLOOKUP(B1585,Sheet1!U:AA,4,FALSE)-2)*(0.042*(D1585-1)+0.2)+0.4,0)</f>
        <v>71</v>
      </c>
      <c r="G1585" s="62">
        <f>ROUNDUP((VLOOKUP(B1585,Sheet1!U:AA,5,FALSE)-2)*(0.042*(D1585-1)+0.2)+0.4,0)</f>
        <v>51</v>
      </c>
      <c r="H1585" s="62">
        <f>ROUNDUP((VLOOKUP(B1585,Sheet1!U:AA,6,FALSE)-2)*(0.042*(D1585-1)+0.2)+0.4,0)</f>
        <v>56</v>
      </c>
      <c r="I1585" s="62">
        <f>ROUNDUP((VLOOKUP(B1585,Sheet1!U:AA,7,FALSE)-2)*(0.042*(D1585-1)+0.2)+0.4,0)</f>
        <v>39</v>
      </c>
      <c r="J1585" s="62">
        <f>E1585*8+F1585*2+G1585*3+H1585*3+I1585*1+VLOOKUP(B1585,Sheet1!AU:AZ,2,FALSE)</f>
        <v>1075</v>
      </c>
      <c r="K1585" s="62">
        <f>E1585*1+F1585*2+G1585*2+H1585*2+I1585*10+VLOOKUP(B1585,Sheet1!AU:AZ,3,FALSE)</f>
        <v>838</v>
      </c>
      <c r="L1585" s="62">
        <f>E1585*0.1+F1585*2+G1585*0.2+H1585*0.26+I1585*0.1+VLOOKUP(B1585,Sheet1!AU:AZ,4,FALSE)</f>
        <v>210.06</v>
      </c>
      <c r="M1585" s="62">
        <f>E1585*0.1+F1585*0.2+G1585*2+H1585*0.2+I1585*0.1+VLOOKUP(B1585,Sheet1!AU:AZ,5,FALSE)</f>
        <v>161.7</v>
      </c>
      <c r="N1585" s="62">
        <f>E1585*0.1+F1585*0.2+G1585*0.2+H1585*2+I1585*0.1+VLOOKUP(B1585,Sheet1!AU:AZ,6,FALSE)</f>
        <v>183.7</v>
      </c>
      <c r="O1585" s="62">
        <f t="shared" si="444"/>
        <v>9.5</v>
      </c>
      <c r="P1585" s="62">
        <f t="shared" si="445"/>
        <v>46.3</v>
      </c>
      <c r="R1585" s="9">
        <f t="shared" si="458"/>
        <v>56</v>
      </c>
      <c r="S1585" s="9">
        <f t="shared" si="448"/>
        <v>389.08</v>
      </c>
      <c r="T1585" s="9">
        <f t="shared" si="446"/>
        <v>60.4</v>
      </c>
      <c r="U1585" s="66">
        <f t="shared" si="459"/>
        <v>520</v>
      </c>
      <c r="V1585" s="9">
        <f t="shared" si="447"/>
        <v>624</v>
      </c>
      <c r="W1585" s="67">
        <f t="shared" si="460"/>
        <v>339</v>
      </c>
      <c r="Y1585" s="69">
        <f>VLOOKUP(D1585,Sheet2!P:Q,2,FALSE)</f>
        <v>120</v>
      </c>
      <c r="AB1585" s="4" t="str">
        <f>IF('表格编辑 '!D1888="monster","普通","BOSS")</f>
        <v>普通</v>
      </c>
      <c r="AD1585" s="50">
        <f>VLOOKUP(D1585,映射!AK:AL,2,FALSE)</f>
        <v>4</v>
      </c>
      <c r="AE1585" s="50" t="s">
        <v>43</v>
      </c>
      <c r="AF1585" s="4">
        <f>VLOOKUP(AE1585,映射!AN:AO,2,FALSE)</f>
        <v>1</v>
      </c>
      <c r="AG1585" s="50">
        <v>1</v>
      </c>
      <c r="AH1585" s="70">
        <v>0</v>
      </c>
      <c r="AI1585" s="16">
        <f t="shared" si="449"/>
        <v>120</v>
      </c>
      <c r="AJ1585" s="16">
        <f t="shared" si="450"/>
        <v>10055</v>
      </c>
      <c r="AK1585" s="16">
        <f t="shared" si="451"/>
        <v>56</v>
      </c>
      <c r="AL1585" s="16" t="str">
        <f t="shared" si="452"/>
        <v>巨蝙蝠</v>
      </c>
      <c r="AM1585" s="16">
        <f t="shared" si="453"/>
        <v>2080</v>
      </c>
      <c r="AN1585" s="16">
        <f t="shared" si="454"/>
        <v>1075</v>
      </c>
      <c r="AO1585" s="16">
        <f t="shared" si="461"/>
        <v>1005</v>
      </c>
      <c r="AP1585" s="16">
        <f t="shared" si="455"/>
        <v>2080</v>
      </c>
      <c r="AQ1585" s="16">
        <f t="shared" si="456"/>
        <v>838</v>
      </c>
      <c r="AR1585" s="16">
        <f t="shared" si="457"/>
        <v>211</v>
      </c>
      <c r="AS1585" s="72"/>
    </row>
    <row r="1586" spans="1:49">
      <c r="A1586" s="62">
        <f>'表格编辑 '!A1889</f>
        <v>121</v>
      </c>
      <c r="B1586" s="62">
        <f>'表格编辑 '!B1889</f>
        <v>108</v>
      </c>
      <c r="C1586" s="62" t="str">
        <f>VLOOKUP(B1586,映射!A:B,2,FALSE)</f>
        <v>千年雪妖</v>
      </c>
      <c r="D1586" s="62">
        <f>'表格编辑 '!E1889</f>
        <v>57</v>
      </c>
      <c r="E1586" s="62">
        <f>ROUNDUP((VLOOKUP(B1586,Sheet1!U:AA,3,FALSE)-2)*(0.042*(D1586-1)+0.2)+0.4,0)</f>
        <v>29</v>
      </c>
      <c r="F1586" s="62">
        <f>ROUNDUP((VLOOKUP(B1586,Sheet1!U:AA,4,FALSE)-2)*(0.042*(D1586-1)+0.2)+0.4,0)</f>
        <v>75</v>
      </c>
      <c r="G1586" s="62">
        <f>ROUNDUP((VLOOKUP(B1586,Sheet1!U:AA,5,FALSE)-2)*(0.042*(D1586-1)+0.2)+0.4,0)</f>
        <v>62</v>
      </c>
      <c r="H1586" s="62">
        <f>ROUNDUP((VLOOKUP(B1586,Sheet1!U:AA,6,FALSE)-2)*(0.042*(D1586-1)+0.2)+0.4,0)</f>
        <v>60</v>
      </c>
      <c r="I1586" s="62">
        <f>ROUNDUP((VLOOKUP(B1586,Sheet1!U:AA,7,FALSE)-2)*(0.042*(D1586-1)+0.2)+0.4,0)</f>
        <v>60</v>
      </c>
      <c r="J1586" s="62">
        <f>E1586*8+F1586*2+G1586*3+H1586*3+I1586*1+VLOOKUP(B1586,Sheet1!AU:AZ,2,FALSE)</f>
        <v>828</v>
      </c>
      <c r="K1586" s="62">
        <f>E1586*1+F1586*2+G1586*2+H1586*2+I1586*10+VLOOKUP(B1586,Sheet1!AU:AZ,3,FALSE)</f>
        <v>1043</v>
      </c>
      <c r="L1586" s="62">
        <f>E1586*0.1+F1586*2+G1586*0.2+H1586*0.26+I1586*0.1+VLOOKUP(B1586,Sheet1!AU:AZ,4,FALSE)</f>
        <v>206.9</v>
      </c>
      <c r="M1586" s="62">
        <f>E1586*0.1+F1586*0.2+G1586*2+H1586*0.2+I1586*0.1+VLOOKUP(B1586,Sheet1!AU:AZ,5,FALSE)</f>
        <v>179.9</v>
      </c>
      <c r="N1586" s="62">
        <f>E1586*0.1+F1586*0.2+G1586*0.2+H1586*2+I1586*0.1+VLOOKUP(B1586,Sheet1!AU:AZ,6,FALSE)</f>
        <v>176.3</v>
      </c>
      <c r="O1586" s="62">
        <f t="shared" si="444"/>
        <v>38.2</v>
      </c>
      <c r="P1586" s="62">
        <f t="shared" si="445"/>
        <v>15.5</v>
      </c>
      <c r="R1586" s="9">
        <f t="shared" si="458"/>
        <v>57</v>
      </c>
      <c r="S1586" s="9">
        <f t="shared" si="448"/>
        <v>393.6</v>
      </c>
      <c r="T1586" s="9">
        <f t="shared" si="446"/>
        <v>61.2</v>
      </c>
      <c r="U1586" s="66">
        <f t="shared" si="459"/>
        <v>498</v>
      </c>
      <c r="V1586" s="9">
        <f t="shared" si="447"/>
        <v>597.6</v>
      </c>
      <c r="W1586" s="67">
        <f t="shared" si="460"/>
        <v>329</v>
      </c>
      <c r="Y1586" s="69">
        <f>VLOOKUP(D1586,Sheet2!P:Q,2,FALSE)</f>
        <v>120</v>
      </c>
      <c r="AB1586" s="4" t="str">
        <f>IF('表格编辑 '!D1889="monster","普通","BOSS")</f>
        <v>BOSS</v>
      </c>
      <c r="AD1586" s="50">
        <f>VLOOKUP(D1586,映射!AK:AL,2,FALSE)</f>
        <v>4</v>
      </c>
      <c r="AE1586" s="50" t="s">
        <v>45</v>
      </c>
      <c r="AF1586" s="4">
        <f>VLOOKUP(AE1586,映射!AN:AO,2,FALSE)</f>
        <v>1.3</v>
      </c>
      <c r="AG1586" s="50">
        <v>3</v>
      </c>
      <c r="AH1586" s="70">
        <v>1</v>
      </c>
      <c r="AI1586" s="16">
        <f t="shared" si="449"/>
        <v>121</v>
      </c>
      <c r="AJ1586" s="16">
        <f t="shared" si="450"/>
        <v>108</v>
      </c>
      <c r="AK1586" s="16">
        <f t="shared" si="451"/>
        <v>57</v>
      </c>
      <c r="AL1586" s="16" t="str">
        <f t="shared" si="452"/>
        <v>千年雪妖</v>
      </c>
      <c r="AM1586" s="16">
        <f t="shared" si="453"/>
        <v>7768.8</v>
      </c>
      <c r="AN1586" s="16">
        <f t="shared" si="454"/>
        <v>1076.4</v>
      </c>
      <c r="AO1586" s="16">
        <f t="shared" si="461"/>
        <v>6692.4</v>
      </c>
      <c r="AP1586" s="16">
        <f t="shared" si="455"/>
        <v>7520.4</v>
      </c>
      <c r="AQ1586" s="16">
        <f t="shared" si="456"/>
        <v>1355.9</v>
      </c>
      <c r="AR1586" s="16">
        <f t="shared" si="457"/>
        <v>311</v>
      </c>
      <c r="AS1586" s="72"/>
      <c r="AV1586" s="16">
        <v>30</v>
      </c>
      <c r="AW1586" s="16"/>
    </row>
    <row r="1587" spans="1:45">
      <c r="A1587" s="62">
        <f>'表格编辑 '!A1890</f>
        <v>122</v>
      </c>
      <c r="B1587" s="62">
        <f>'表格编辑 '!B1890</f>
        <v>10101</v>
      </c>
      <c r="C1587" s="62" t="str">
        <f>VLOOKUP(B1587,映射!A:B,2,FALSE)</f>
        <v>风精</v>
      </c>
      <c r="D1587" s="62">
        <f>'表格编辑 '!E1890</f>
        <v>57</v>
      </c>
      <c r="E1587" s="62">
        <f>ROUNDUP((VLOOKUP(B1587,Sheet1!U:AA,3,FALSE)-2)*(0.042*(D1587-1)+0.2)+0.4,0)</f>
        <v>72</v>
      </c>
      <c r="F1587" s="62">
        <f>ROUNDUP((VLOOKUP(B1587,Sheet1!U:AA,4,FALSE)-2)*(0.042*(D1587-1)+0.2)+0.4,0)</f>
        <v>72</v>
      </c>
      <c r="G1587" s="62">
        <f>ROUNDUP((VLOOKUP(B1587,Sheet1!U:AA,5,FALSE)-2)*(0.042*(D1587-1)+0.2)+0.4,0)</f>
        <v>47</v>
      </c>
      <c r="H1587" s="62">
        <f>ROUNDUP((VLOOKUP(B1587,Sheet1!U:AA,6,FALSE)-2)*(0.042*(D1587-1)+0.2)+0.4,0)</f>
        <v>72</v>
      </c>
      <c r="I1587" s="62">
        <f>ROUNDUP((VLOOKUP(B1587,Sheet1!U:AA,7,FALSE)-2)*(0.042*(D1587-1)+0.2)+0.4,0)</f>
        <v>72</v>
      </c>
      <c r="J1587" s="62">
        <f>E1587*8+F1587*2+G1587*3+H1587*3+I1587*1+VLOOKUP(B1587,Sheet1!AU:AZ,2,FALSE)</f>
        <v>1217</v>
      </c>
      <c r="K1587" s="62">
        <f>E1587*1+F1587*2+G1587*2+H1587*2+I1587*10+VLOOKUP(B1587,Sheet1!AU:AZ,3,FALSE)</f>
        <v>1225</v>
      </c>
      <c r="L1587" s="62">
        <f>E1587*0.1+F1587*2+G1587*0.2+H1587*0.26+I1587*0.1+VLOOKUP(B1587,Sheet1!AU:AZ,4,FALSE)</f>
        <v>220.52</v>
      </c>
      <c r="M1587" s="62">
        <f>E1587*0.1+F1587*0.2+G1587*2+H1587*0.2+I1587*0.1+VLOOKUP(B1587,Sheet1!AU:AZ,5,FALSE)</f>
        <v>160.2</v>
      </c>
      <c r="N1587" s="62">
        <f>E1587*0.1+F1587*0.2+G1587*0.2+H1587*2+I1587*0.1+VLOOKUP(B1587,Sheet1!AU:AZ,6,FALSE)</f>
        <v>223.2</v>
      </c>
      <c r="O1587" s="62">
        <f t="shared" si="444"/>
        <v>31</v>
      </c>
      <c r="P1587" s="62">
        <f t="shared" si="445"/>
        <v>52.9</v>
      </c>
      <c r="R1587" s="9">
        <f t="shared" si="458"/>
        <v>57</v>
      </c>
      <c r="S1587" s="9">
        <f t="shared" si="448"/>
        <v>393.6</v>
      </c>
      <c r="T1587" s="9">
        <f t="shared" si="446"/>
        <v>61.2</v>
      </c>
      <c r="U1587" s="66">
        <f t="shared" si="459"/>
        <v>532</v>
      </c>
      <c r="V1587" s="9">
        <f t="shared" si="447"/>
        <v>638.4</v>
      </c>
      <c r="W1587" s="67">
        <f t="shared" si="460"/>
        <v>361</v>
      </c>
      <c r="Y1587" s="69">
        <f>VLOOKUP(D1587,Sheet2!P:Q,2,FALSE)</f>
        <v>120</v>
      </c>
      <c r="AB1587" s="4" t="str">
        <f>IF('表格编辑 '!D1890="monster","普通","BOSS")</f>
        <v>普通</v>
      </c>
      <c r="AD1587" s="50">
        <f>VLOOKUP(D1587,映射!AK:AL,2,FALSE)</f>
        <v>4</v>
      </c>
      <c r="AE1587" s="50" t="s">
        <v>43</v>
      </c>
      <c r="AF1587" s="4">
        <f>VLOOKUP(AE1587,映射!AN:AO,2,FALSE)</f>
        <v>1</v>
      </c>
      <c r="AG1587" s="50">
        <v>1</v>
      </c>
      <c r="AH1587" s="70">
        <v>0</v>
      </c>
      <c r="AI1587" s="16">
        <f t="shared" si="449"/>
        <v>122</v>
      </c>
      <c r="AJ1587" s="16">
        <f t="shared" si="450"/>
        <v>10101</v>
      </c>
      <c r="AK1587" s="16">
        <f t="shared" si="451"/>
        <v>57</v>
      </c>
      <c r="AL1587" s="16" t="str">
        <f t="shared" si="452"/>
        <v>风精</v>
      </c>
      <c r="AM1587" s="16">
        <f t="shared" si="453"/>
        <v>2128</v>
      </c>
      <c r="AN1587" s="16">
        <f t="shared" si="454"/>
        <v>1217</v>
      </c>
      <c r="AO1587" s="16">
        <f t="shared" si="461"/>
        <v>911</v>
      </c>
      <c r="AP1587" s="16">
        <f t="shared" si="455"/>
        <v>2128</v>
      </c>
      <c r="AQ1587" s="16">
        <f t="shared" si="456"/>
        <v>1225</v>
      </c>
      <c r="AR1587" s="16">
        <f t="shared" si="457"/>
        <v>221</v>
      </c>
      <c r="AS1587" s="72"/>
    </row>
    <row r="1588" spans="1:45">
      <c r="A1588" s="62">
        <f>'表格编辑 '!A1891</f>
        <v>123</v>
      </c>
      <c r="B1588" s="62">
        <f>'表格编辑 '!B1891</f>
        <v>10107</v>
      </c>
      <c r="C1588" s="62" t="str">
        <f>VLOOKUP(B1588,映射!A:B,2,FALSE)</f>
        <v>飘浮炸弹</v>
      </c>
      <c r="D1588" s="62">
        <f>'表格编辑 '!E1891</f>
        <v>57</v>
      </c>
      <c r="E1588" s="62">
        <f>ROUNDUP((VLOOKUP(B1588,Sheet1!U:AA,3,FALSE)-2)*(0.042*(D1588-1)+0.2)+0.4,0)</f>
        <v>37</v>
      </c>
      <c r="F1588" s="62">
        <f>ROUNDUP((VLOOKUP(B1588,Sheet1!U:AA,4,FALSE)-2)*(0.042*(D1588-1)+0.2)+0.4,0)</f>
        <v>32</v>
      </c>
      <c r="G1588" s="62">
        <f>ROUNDUP((VLOOKUP(B1588,Sheet1!U:AA,5,FALSE)-2)*(0.042*(D1588-1)+0.2)+0.4,0)</f>
        <v>32</v>
      </c>
      <c r="H1588" s="62">
        <f>ROUNDUP((VLOOKUP(B1588,Sheet1!U:AA,6,FALSE)-2)*(0.042*(D1588-1)+0.2)+0.4,0)</f>
        <v>67</v>
      </c>
      <c r="I1588" s="62">
        <f>ROUNDUP((VLOOKUP(B1588,Sheet1!U:AA,7,FALSE)-2)*(0.042*(D1588-1)+0.2)+0.4,0)</f>
        <v>95</v>
      </c>
      <c r="J1588" s="62">
        <f>E1588*8+F1588*2+G1588*3+H1588*3+I1588*1+VLOOKUP(B1588,Sheet1!AU:AZ,2,FALSE)</f>
        <v>785</v>
      </c>
      <c r="K1588" s="62">
        <f>E1588*1+F1588*2+G1588*2+H1588*2+I1588*10+VLOOKUP(B1588,Sheet1!AU:AZ,3,FALSE)</f>
        <v>1310</v>
      </c>
      <c r="L1588" s="62">
        <f>E1588*0.1+F1588*2+G1588*0.2+H1588*0.26+I1588*0.1+VLOOKUP(B1588,Sheet1!AU:AZ,4,FALSE)</f>
        <v>116.02</v>
      </c>
      <c r="M1588" s="62">
        <f>E1588*0.1+F1588*0.2+G1588*2+H1588*0.2+I1588*0.1+VLOOKUP(B1588,Sheet1!AU:AZ,5,FALSE)</f>
        <v>112</v>
      </c>
      <c r="N1588" s="62">
        <f>E1588*0.1+F1588*0.2+G1588*0.2+H1588*2+I1588*0.1+VLOOKUP(B1588,Sheet1!AU:AZ,6,FALSE)</f>
        <v>205</v>
      </c>
      <c r="O1588" s="62">
        <f t="shared" si="444"/>
        <v>61.4</v>
      </c>
      <c r="P1588" s="62">
        <f t="shared" si="445"/>
        <v>27.1</v>
      </c>
      <c r="R1588" s="9">
        <f t="shared" si="458"/>
        <v>57</v>
      </c>
      <c r="S1588" s="9">
        <f t="shared" si="448"/>
        <v>393.6</v>
      </c>
      <c r="T1588" s="9">
        <f t="shared" si="446"/>
        <v>61.2</v>
      </c>
      <c r="U1588" s="66">
        <f t="shared" si="459"/>
        <v>637</v>
      </c>
      <c r="V1588" s="9">
        <f t="shared" si="447"/>
        <v>764.4</v>
      </c>
      <c r="W1588" s="67">
        <f t="shared" si="460"/>
        <v>135</v>
      </c>
      <c r="Y1588" s="69">
        <f>VLOOKUP(D1588,Sheet2!P:Q,2,FALSE)</f>
        <v>120</v>
      </c>
      <c r="AB1588" s="4" t="str">
        <f>IF('表格编辑 '!D1891="monster","普通","BOSS")</f>
        <v>普通</v>
      </c>
      <c r="AD1588" s="50">
        <f>VLOOKUP(D1588,映射!AK:AL,2,FALSE)</f>
        <v>4</v>
      </c>
      <c r="AE1588" s="50" t="s">
        <v>43</v>
      </c>
      <c r="AF1588" s="4">
        <f>VLOOKUP(AE1588,映射!AN:AO,2,FALSE)</f>
        <v>1</v>
      </c>
      <c r="AG1588" s="50">
        <v>1</v>
      </c>
      <c r="AH1588" s="70">
        <v>0</v>
      </c>
      <c r="AI1588" s="16">
        <f t="shared" si="449"/>
        <v>123</v>
      </c>
      <c r="AJ1588" s="16">
        <f t="shared" si="450"/>
        <v>10107</v>
      </c>
      <c r="AK1588" s="16">
        <f t="shared" si="451"/>
        <v>57</v>
      </c>
      <c r="AL1588" s="16" t="str">
        <f t="shared" si="452"/>
        <v>飘浮炸弹</v>
      </c>
      <c r="AM1588" s="16">
        <f t="shared" si="453"/>
        <v>2548</v>
      </c>
      <c r="AN1588" s="16">
        <f t="shared" si="454"/>
        <v>785</v>
      </c>
      <c r="AO1588" s="16">
        <f t="shared" si="461"/>
        <v>1763</v>
      </c>
      <c r="AP1588" s="16">
        <f t="shared" si="455"/>
        <v>2548</v>
      </c>
      <c r="AQ1588" s="16">
        <f t="shared" si="456"/>
        <v>1310</v>
      </c>
      <c r="AR1588" s="16">
        <f t="shared" si="457"/>
        <v>117</v>
      </c>
      <c r="AS1588" s="72"/>
    </row>
    <row r="1589" spans="1:45">
      <c r="A1589" s="62">
        <f>'表格编辑 '!A1892</f>
        <v>124</v>
      </c>
      <c r="B1589" s="62">
        <f>'表格编辑 '!B1892</f>
        <v>10150</v>
      </c>
      <c r="C1589" s="62" t="str">
        <f>VLOOKUP(B1589,映射!A:B,2,FALSE)</f>
        <v>泰坦巨人</v>
      </c>
      <c r="D1589" s="62">
        <f>'表格编辑 '!E1892</f>
        <v>57</v>
      </c>
      <c r="E1589" s="62">
        <f>ROUNDUP((VLOOKUP(B1589,Sheet1!U:AA,3,FALSE)-2)*(0.042*(D1589-1)+0.2)+0.4,0)</f>
        <v>103</v>
      </c>
      <c r="F1589" s="62">
        <f>ROUNDUP((VLOOKUP(B1589,Sheet1!U:AA,4,FALSE)-2)*(0.042*(D1589-1)+0.2)+0.4,0)</f>
        <v>85</v>
      </c>
      <c r="G1589" s="62">
        <f>ROUNDUP((VLOOKUP(B1589,Sheet1!U:AA,5,FALSE)-2)*(0.042*(D1589-1)+0.2)+0.4,0)</f>
        <v>72</v>
      </c>
      <c r="H1589" s="62">
        <f>ROUNDUP((VLOOKUP(B1589,Sheet1!U:AA,6,FALSE)-2)*(0.042*(D1589-1)+0.2)+0.4,0)</f>
        <v>42</v>
      </c>
      <c r="I1589" s="62">
        <f>ROUNDUP((VLOOKUP(B1589,Sheet1!U:AA,7,FALSE)-2)*(0.042*(D1589-1)+0.2)+0.4,0)</f>
        <v>60</v>
      </c>
      <c r="J1589" s="62">
        <f>E1589*8+F1589*2+G1589*3+H1589*3+I1589*1+VLOOKUP(B1589,Sheet1!AU:AZ,2,FALSE)</f>
        <v>1505</v>
      </c>
      <c r="K1589" s="62">
        <f>E1589*1+F1589*2+G1589*2+H1589*2+I1589*10+VLOOKUP(B1589,Sheet1!AU:AZ,3,FALSE)</f>
        <v>1151</v>
      </c>
      <c r="L1589" s="62">
        <f>E1589*0.1+F1589*2+G1589*0.2+H1589*0.26+I1589*0.1+VLOOKUP(B1589,Sheet1!AU:AZ,4,FALSE)</f>
        <v>256.62</v>
      </c>
      <c r="M1589" s="62">
        <f>E1589*0.1+F1589*0.2+G1589*2+H1589*0.2+I1589*0.1+VLOOKUP(B1589,Sheet1!AU:AZ,5,FALSE)</f>
        <v>224.7</v>
      </c>
      <c r="N1589" s="62">
        <f>E1589*0.1+F1589*0.2+G1589*0.2+H1589*2+I1589*0.1+VLOOKUP(B1589,Sheet1!AU:AZ,6,FALSE)</f>
        <v>158.7</v>
      </c>
      <c r="O1589" s="62">
        <f t="shared" si="444"/>
        <v>18.8</v>
      </c>
      <c r="P1589" s="62">
        <f t="shared" si="445"/>
        <v>69.1</v>
      </c>
      <c r="R1589" s="9">
        <f t="shared" si="458"/>
        <v>57</v>
      </c>
      <c r="S1589" s="9">
        <f t="shared" si="448"/>
        <v>393.6</v>
      </c>
      <c r="T1589" s="9">
        <f t="shared" si="446"/>
        <v>61.2</v>
      </c>
      <c r="U1589" s="66">
        <f t="shared" si="459"/>
        <v>435</v>
      </c>
      <c r="V1589" s="9">
        <f t="shared" si="447"/>
        <v>522</v>
      </c>
      <c r="W1589" s="67">
        <f t="shared" si="460"/>
        <v>449</v>
      </c>
      <c r="Y1589" s="69">
        <f>VLOOKUP(D1589,Sheet2!P:Q,2,FALSE)</f>
        <v>120</v>
      </c>
      <c r="AB1589" s="4" t="str">
        <f>IF('表格编辑 '!D1892="monster","普通","BOSS")</f>
        <v>普通</v>
      </c>
      <c r="AD1589" s="50">
        <f>VLOOKUP(D1589,映射!AK:AL,2,FALSE)</f>
        <v>4</v>
      </c>
      <c r="AE1589" s="50" t="s">
        <v>43</v>
      </c>
      <c r="AF1589" s="4">
        <f>VLOOKUP(AE1589,映射!AN:AO,2,FALSE)</f>
        <v>1</v>
      </c>
      <c r="AG1589" s="50">
        <v>1</v>
      </c>
      <c r="AH1589" s="70">
        <v>0</v>
      </c>
      <c r="AI1589" s="16">
        <f t="shared" si="449"/>
        <v>124</v>
      </c>
      <c r="AJ1589" s="16">
        <f t="shared" si="450"/>
        <v>10150</v>
      </c>
      <c r="AK1589" s="16">
        <f t="shared" si="451"/>
        <v>57</v>
      </c>
      <c r="AL1589" s="16" t="str">
        <f t="shared" si="452"/>
        <v>泰坦巨人</v>
      </c>
      <c r="AM1589" s="16">
        <f t="shared" si="453"/>
        <v>1740</v>
      </c>
      <c r="AN1589" s="16">
        <f t="shared" si="454"/>
        <v>1505</v>
      </c>
      <c r="AO1589" s="16">
        <f t="shared" si="461"/>
        <v>235</v>
      </c>
      <c r="AP1589" s="16">
        <f t="shared" si="455"/>
        <v>1740</v>
      </c>
      <c r="AQ1589" s="16">
        <f t="shared" si="456"/>
        <v>1151</v>
      </c>
      <c r="AR1589" s="16">
        <f t="shared" si="457"/>
        <v>257</v>
      </c>
      <c r="AS1589" s="72"/>
    </row>
    <row r="1590" spans="1:45">
      <c r="A1590" s="62">
        <f>'表格编辑 '!A1893</f>
        <v>125</v>
      </c>
      <c r="B1590" s="62">
        <f>'表格编辑 '!B1893</f>
        <v>10157</v>
      </c>
      <c r="C1590" s="62" t="str">
        <f>VLOOKUP(B1590,映射!A:B,2,FALSE)</f>
        <v>幻歌妖</v>
      </c>
      <c r="D1590" s="62">
        <f>'表格编辑 '!E1893</f>
        <v>57</v>
      </c>
      <c r="E1590" s="62">
        <f>ROUNDUP((VLOOKUP(B1590,Sheet1!U:AA,3,FALSE)-2)*(0.042*(D1590-1)+0.2)+0.4,0)</f>
        <v>60</v>
      </c>
      <c r="F1590" s="62">
        <f>ROUNDUP((VLOOKUP(B1590,Sheet1!U:AA,4,FALSE)-2)*(0.042*(D1590-1)+0.2)+0.4,0)</f>
        <v>67</v>
      </c>
      <c r="G1590" s="62">
        <f>ROUNDUP((VLOOKUP(B1590,Sheet1!U:AA,5,FALSE)-2)*(0.042*(D1590-1)+0.2)+0.4,0)</f>
        <v>72</v>
      </c>
      <c r="H1590" s="62">
        <f>ROUNDUP((VLOOKUP(B1590,Sheet1!U:AA,6,FALSE)-2)*(0.042*(D1590-1)+0.2)+0.4,0)</f>
        <v>118</v>
      </c>
      <c r="I1590" s="62">
        <f>ROUNDUP((VLOOKUP(B1590,Sheet1!U:AA,7,FALSE)-2)*(0.042*(D1590-1)+0.2)+0.4,0)</f>
        <v>44</v>
      </c>
      <c r="J1590" s="62">
        <f>E1590*8+F1590*2+G1590*3+H1590*3+I1590*1+VLOOKUP(B1590,Sheet1!AU:AZ,2,FALSE)</f>
        <v>1294</v>
      </c>
      <c r="K1590" s="62">
        <f>E1590*1+F1590*2+G1590*2+H1590*2+I1590*10+VLOOKUP(B1590,Sheet1!AU:AZ,3,FALSE)</f>
        <v>1052</v>
      </c>
      <c r="L1590" s="62">
        <f>E1590*0.1+F1590*2+G1590*0.2+H1590*0.26+I1590*0.1+VLOOKUP(B1590,Sheet1!AU:AZ,4,FALSE)</f>
        <v>226.48</v>
      </c>
      <c r="M1590" s="62">
        <f>E1590*0.1+F1590*0.2+G1590*2+H1590*0.2+I1590*0.1+VLOOKUP(B1590,Sheet1!AU:AZ,5,FALSE)</f>
        <v>230.4</v>
      </c>
      <c r="N1590" s="62">
        <f>E1590*0.1+F1590*0.2+G1590*0.2+H1590*2+I1590*0.1+VLOOKUP(B1590,Sheet1!AU:AZ,6,FALSE)</f>
        <v>345.2</v>
      </c>
      <c r="O1590" s="62">
        <f t="shared" si="444"/>
        <v>13.1</v>
      </c>
      <c r="P1590" s="62">
        <f t="shared" si="445"/>
        <v>53.3</v>
      </c>
      <c r="R1590" s="9">
        <f t="shared" si="458"/>
        <v>57</v>
      </c>
      <c r="S1590" s="9">
        <f t="shared" si="448"/>
        <v>393.6</v>
      </c>
      <c r="T1590" s="9">
        <f t="shared" si="446"/>
        <v>61.2</v>
      </c>
      <c r="U1590" s="66">
        <f t="shared" si="459"/>
        <v>428</v>
      </c>
      <c r="V1590" s="9">
        <f t="shared" si="447"/>
        <v>513.6</v>
      </c>
      <c r="W1590" s="67">
        <f t="shared" si="460"/>
        <v>376</v>
      </c>
      <c r="Y1590" s="69">
        <f>VLOOKUP(D1590,Sheet2!P:Q,2,FALSE)</f>
        <v>120</v>
      </c>
      <c r="AB1590" s="4" t="str">
        <f>IF('表格编辑 '!D1893="monster","普通","BOSS")</f>
        <v>普通</v>
      </c>
      <c r="AD1590" s="50">
        <f>VLOOKUP(D1590,映射!AK:AL,2,FALSE)</f>
        <v>4</v>
      </c>
      <c r="AE1590" s="50" t="s">
        <v>43</v>
      </c>
      <c r="AF1590" s="4">
        <f>VLOOKUP(AE1590,映射!AN:AO,2,FALSE)</f>
        <v>1</v>
      </c>
      <c r="AG1590" s="50">
        <v>1</v>
      </c>
      <c r="AH1590" s="70">
        <v>0</v>
      </c>
      <c r="AI1590" s="16">
        <f t="shared" si="449"/>
        <v>125</v>
      </c>
      <c r="AJ1590" s="16">
        <f t="shared" si="450"/>
        <v>10157</v>
      </c>
      <c r="AK1590" s="16">
        <f t="shared" si="451"/>
        <v>57</v>
      </c>
      <c r="AL1590" s="16" t="str">
        <f t="shared" si="452"/>
        <v>幻歌妖</v>
      </c>
      <c r="AM1590" s="16">
        <f t="shared" si="453"/>
        <v>1712</v>
      </c>
      <c r="AN1590" s="16">
        <f t="shared" si="454"/>
        <v>1294</v>
      </c>
      <c r="AO1590" s="16">
        <f t="shared" si="461"/>
        <v>418</v>
      </c>
      <c r="AP1590" s="16">
        <f t="shared" si="455"/>
        <v>1712</v>
      </c>
      <c r="AQ1590" s="16">
        <f t="shared" si="456"/>
        <v>1052</v>
      </c>
      <c r="AR1590" s="16">
        <f t="shared" si="457"/>
        <v>227</v>
      </c>
      <c r="AS1590" s="72"/>
    </row>
    <row r="1591" spans="1:49">
      <c r="A1591" s="62">
        <f>'表格编辑 '!A1894</f>
        <v>126</v>
      </c>
      <c r="B1591" s="62">
        <f>'表格编辑 '!B1894</f>
        <v>109</v>
      </c>
      <c r="C1591" s="62" t="str">
        <f>VLOOKUP(B1591,映射!A:B,2,FALSE)</f>
        <v>银龙艾薇达</v>
      </c>
      <c r="D1591" s="62">
        <f>'表格编辑 '!E1894</f>
        <v>59</v>
      </c>
      <c r="E1591" s="62">
        <f>ROUNDUP((VLOOKUP(B1591,Sheet1!U:AA,3,FALSE)-2)*(0.042*(D1591-1)+0.2)+0.4,0)</f>
        <v>25</v>
      </c>
      <c r="F1591" s="62">
        <f>ROUNDUP((VLOOKUP(B1591,Sheet1!U:AA,4,FALSE)-2)*(0.042*(D1591-1)+0.2)+0.4,0)</f>
        <v>69</v>
      </c>
      <c r="G1591" s="62">
        <f>ROUNDUP((VLOOKUP(B1591,Sheet1!U:AA,5,FALSE)-2)*(0.042*(D1591-1)+0.2)+0.4,0)</f>
        <v>69</v>
      </c>
      <c r="H1591" s="62">
        <f>ROUNDUP((VLOOKUP(B1591,Sheet1!U:AA,6,FALSE)-2)*(0.042*(D1591-1)+0.2)+0.4,0)</f>
        <v>67</v>
      </c>
      <c r="I1591" s="62">
        <f>ROUNDUP((VLOOKUP(B1591,Sheet1!U:AA,7,FALSE)-2)*(0.042*(D1591-1)+0.2)+0.4,0)</f>
        <v>64</v>
      </c>
      <c r="J1591" s="62">
        <f>E1591*8+F1591*2+G1591*3+H1591*3+I1591*1+VLOOKUP(B1591,Sheet1!AU:AZ,2,FALSE)</f>
        <v>830</v>
      </c>
      <c r="K1591" s="62">
        <f>E1591*1+F1591*2+G1591*2+H1591*2+I1591*10+VLOOKUP(B1591,Sheet1!AU:AZ,3,FALSE)</f>
        <v>1095</v>
      </c>
      <c r="L1591" s="62">
        <f>E1591*0.1+F1591*2+G1591*0.2+H1591*0.26+I1591*0.1+VLOOKUP(B1591,Sheet1!AU:AZ,4,FALSE)</f>
        <v>198.12</v>
      </c>
      <c r="M1591" s="62">
        <f>E1591*0.1+F1591*0.2+G1591*2+H1591*0.2+I1591*0.1+VLOOKUP(B1591,Sheet1!AU:AZ,5,FALSE)</f>
        <v>194.1</v>
      </c>
      <c r="N1591" s="62">
        <f>E1591*0.1+F1591*0.2+G1591*0.2+H1591*2+I1591*0.1+VLOOKUP(B1591,Sheet1!AU:AZ,6,FALSE)</f>
        <v>190.5</v>
      </c>
      <c r="O1591" s="62">
        <f t="shared" si="444"/>
        <v>43.9</v>
      </c>
      <c r="P1591" s="62">
        <f t="shared" si="445"/>
        <v>13.2</v>
      </c>
      <c r="R1591" s="9">
        <f t="shared" si="458"/>
        <v>59</v>
      </c>
      <c r="S1591" s="9">
        <f t="shared" si="448"/>
        <v>402.64</v>
      </c>
      <c r="T1591" s="9">
        <f t="shared" si="446"/>
        <v>62.8</v>
      </c>
      <c r="U1591" s="66">
        <f t="shared" si="459"/>
        <v>494</v>
      </c>
      <c r="V1591" s="9">
        <f t="shared" si="447"/>
        <v>592.8</v>
      </c>
      <c r="W1591" s="67">
        <f t="shared" si="460"/>
        <v>305</v>
      </c>
      <c r="Y1591" s="69">
        <f>VLOOKUP(D1591,Sheet2!P:Q,2,FALSE)</f>
        <v>120</v>
      </c>
      <c r="AB1591" s="4" t="str">
        <f>IF('表格编辑 '!D1894="monster","普通","BOSS")</f>
        <v>BOSS</v>
      </c>
      <c r="AD1591" s="50">
        <f>VLOOKUP(D1591,映射!AK:AL,2,FALSE)</f>
        <v>4</v>
      </c>
      <c r="AE1591" s="50" t="s">
        <v>45</v>
      </c>
      <c r="AF1591" s="4">
        <f>VLOOKUP(AE1591,映射!AN:AO,2,FALSE)</f>
        <v>1.3</v>
      </c>
      <c r="AG1591" s="50">
        <v>3</v>
      </c>
      <c r="AH1591" s="70">
        <v>1</v>
      </c>
      <c r="AI1591" s="16">
        <f t="shared" si="449"/>
        <v>126</v>
      </c>
      <c r="AJ1591" s="16">
        <f t="shared" si="450"/>
        <v>109</v>
      </c>
      <c r="AK1591" s="16">
        <f t="shared" si="451"/>
        <v>59</v>
      </c>
      <c r="AL1591" s="16" t="str">
        <f t="shared" si="452"/>
        <v>银龙艾薇达</v>
      </c>
      <c r="AM1591" s="16">
        <f t="shared" si="453"/>
        <v>7706.4</v>
      </c>
      <c r="AN1591" s="16">
        <f t="shared" si="454"/>
        <v>1079</v>
      </c>
      <c r="AO1591" s="16">
        <f t="shared" si="461"/>
        <v>6627.4</v>
      </c>
      <c r="AP1591" s="16">
        <f t="shared" si="455"/>
        <v>7457.4</v>
      </c>
      <c r="AQ1591" s="16">
        <f t="shared" si="456"/>
        <v>1423.5</v>
      </c>
      <c r="AR1591" s="16">
        <f t="shared" si="457"/>
        <v>298</v>
      </c>
      <c r="AS1591" s="72"/>
      <c r="AV1591" s="16">
        <v>30</v>
      </c>
      <c r="AW1591" s="16"/>
    </row>
    <row r="1592" spans="1:45">
      <c r="A1592" s="62">
        <f>'表格编辑 '!A1895</f>
        <v>127</v>
      </c>
      <c r="B1592" s="62">
        <f>'表格编辑 '!B1895</f>
        <v>10083</v>
      </c>
      <c r="C1592" s="62" t="str">
        <f>VLOOKUP(B1592,映射!A:B,2,FALSE)</f>
        <v>妖草</v>
      </c>
      <c r="D1592" s="62">
        <f>'表格编辑 '!E1895</f>
        <v>59</v>
      </c>
      <c r="E1592" s="62">
        <f>ROUNDUP((VLOOKUP(B1592,Sheet1!U:AA,3,FALSE)-2)*(0.042*(D1592-1)+0.2)+0.4,0)</f>
        <v>64</v>
      </c>
      <c r="F1592" s="62">
        <f>ROUNDUP((VLOOKUP(B1592,Sheet1!U:AA,4,FALSE)-2)*(0.042*(D1592-1)+0.2)+0.4,0)</f>
        <v>25</v>
      </c>
      <c r="G1592" s="62">
        <f>ROUNDUP((VLOOKUP(B1592,Sheet1!U:AA,5,FALSE)-2)*(0.042*(D1592-1)+0.2)+0.4,0)</f>
        <v>38</v>
      </c>
      <c r="H1592" s="62">
        <f>ROUNDUP((VLOOKUP(B1592,Sheet1!U:AA,6,FALSE)-2)*(0.042*(D1592-1)+0.2)+0.4,0)</f>
        <v>51</v>
      </c>
      <c r="I1592" s="62">
        <f>ROUNDUP((VLOOKUP(B1592,Sheet1!U:AA,7,FALSE)-2)*(0.042*(D1592-1)+0.2)+0.4,0)</f>
        <v>91</v>
      </c>
      <c r="J1592" s="62">
        <f>E1592*8+F1592*2+G1592*3+H1592*3+I1592*1+VLOOKUP(B1592,Sheet1!AU:AZ,2,FALSE)</f>
        <v>975</v>
      </c>
      <c r="K1592" s="62">
        <f>E1592*1+F1592*2+G1592*2+H1592*2+I1592*10+VLOOKUP(B1592,Sheet1!AU:AZ,3,FALSE)</f>
        <v>1259</v>
      </c>
      <c r="L1592" s="62">
        <f>E1592*0.1+F1592*2+G1592*0.2+H1592*0.26+I1592*0.1+VLOOKUP(B1592,Sheet1!AU:AZ,4,FALSE)</f>
        <v>98.36</v>
      </c>
      <c r="M1592" s="62">
        <f>E1592*0.1+F1592*0.2+G1592*2+H1592*0.2+I1592*0.1+VLOOKUP(B1592,Sheet1!AU:AZ,5,FALSE)</f>
        <v>123.7</v>
      </c>
      <c r="N1592" s="62">
        <f>E1592*0.1+F1592*0.2+G1592*0.2+H1592*2+I1592*0.1+VLOOKUP(B1592,Sheet1!AU:AZ,6,FALSE)</f>
        <v>164.1</v>
      </c>
      <c r="O1592" s="62">
        <f t="shared" si="444"/>
        <v>53.6</v>
      </c>
      <c r="P1592" s="62">
        <f t="shared" si="445"/>
        <v>46</v>
      </c>
      <c r="R1592" s="9">
        <f t="shared" si="458"/>
        <v>59</v>
      </c>
      <c r="S1592" s="9">
        <f t="shared" si="448"/>
        <v>402.64</v>
      </c>
      <c r="T1592" s="9">
        <f t="shared" si="446"/>
        <v>62.8</v>
      </c>
      <c r="U1592" s="66">
        <f t="shared" si="459"/>
        <v>629</v>
      </c>
      <c r="V1592" s="9">
        <f t="shared" si="447"/>
        <v>754.8</v>
      </c>
      <c r="W1592" s="67">
        <f t="shared" si="460"/>
        <v>102</v>
      </c>
      <c r="Y1592" s="69">
        <f>VLOOKUP(D1592,Sheet2!P:Q,2,FALSE)</f>
        <v>120</v>
      </c>
      <c r="AB1592" s="4" t="str">
        <f>IF('表格编辑 '!D1895="monster","普通","BOSS")</f>
        <v>普通</v>
      </c>
      <c r="AD1592" s="50">
        <f>VLOOKUP(D1592,映射!AK:AL,2,FALSE)</f>
        <v>4</v>
      </c>
      <c r="AE1592" s="50" t="s">
        <v>43</v>
      </c>
      <c r="AF1592" s="4">
        <f>VLOOKUP(AE1592,映射!AN:AO,2,FALSE)</f>
        <v>1</v>
      </c>
      <c r="AG1592" s="50">
        <v>1</v>
      </c>
      <c r="AH1592" s="70">
        <v>0</v>
      </c>
      <c r="AI1592" s="16">
        <f t="shared" si="449"/>
        <v>127</v>
      </c>
      <c r="AJ1592" s="16">
        <f t="shared" si="450"/>
        <v>10083</v>
      </c>
      <c r="AK1592" s="16">
        <f t="shared" si="451"/>
        <v>59</v>
      </c>
      <c r="AL1592" s="16" t="str">
        <f t="shared" si="452"/>
        <v>妖草</v>
      </c>
      <c r="AM1592" s="16">
        <f t="shared" si="453"/>
        <v>2516</v>
      </c>
      <c r="AN1592" s="16">
        <f t="shared" si="454"/>
        <v>975</v>
      </c>
      <c r="AO1592" s="16">
        <f t="shared" si="461"/>
        <v>1541</v>
      </c>
      <c r="AP1592" s="16">
        <f t="shared" si="455"/>
        <v>2516</v>
      </c>
      <c r="AQ1592" s="16">
        <f t="shared" si="456"/>
        <v>1259</v>
      </c>
      <c r="AR1592" s="16">
        <f t="shared" si="457"/>
        <v>99</v>
      </c>
      <c r="AS1592" s="72"/>
    </row>
    <row r="1593" spans="1:45">
      <c r="A1593" s="62">
        <f>'表格编辑 '!A1896</f>
        <v>128</v>
      </c>
      <c r="B1593" s="62">
        <f>'表格编辑 '!B1896</f>
        <v>110</v>
      </c>
      <c r="C1593" s="62" t="str">
        <f>VLOOKUP(B1593,映射!A:B,2,FALSE)</f>
        <v>雪狼</v>
      </c>
      <c r="D1593" s="62">
        <f>'表格编辑 '!E1896</f>
        <v>59</v>
      </c>
      <c r="E1593" s="62">
        <f>ROUNDUP((VLOOKUP(B1593,Sheet1!U:AA,3,FALSE)-2)*(0.042*(D1593-1)+0.2)+0.4,0)</f>
        <v>22</v>
      </c>
      <c r="F1593" s="62">
        <f>ROUNDUP((VLOOKUP(B1593,Sheet1!U:AA,4,FALSE)-2)*(0.042*(D1593-1)+0.2)+0.4,0)</f>
        <v>67</v>
      </c>
      <c r="G1593" s="62">
        <f>ROUNDUP((VLOOKUP(B1593,Sheet1!U:AA,5,FALSE)-2)*(0.042*(D1593-1)+0.2)+0.4,0)</f>
        <v>64</v>
      </c>
      <c r="H1593" s="62">
        <f>ROUNDUP((VLOOKUP(B1593,Sheet1!U:AA,6,FALSE)-2)*(0.042*(D1593-1)+0.2)+0.4,0)</f>
        <v>64</v>
      </c>
      <c r="I1593" s="62">
        <f>ROUNDUP((VLOOKUP(B1593,Sheet1!U:AA,7,FALSE)-2)*(0.042*(D1593-1)+0.2)+0.4,0)</f>
        <v>77</v>
      </c>
      <c r="J1593" s="62">
        <f>E1593*8+F1593*2+G1593*3+H1593*3+I1593*1+VLOOKUP(B1593,Sheet1!AU:AZ,2,FALSE)</f>
        <v>791</v>
      </c>
      <c r="K1593" s="62">
        <f>E1593*1+F1593*2+G1593*2+H1593*2+I1593*10+VLOOKUP(B1593,Sheet1!AU:AZ,3,FALSE)</f>
        <v>1202</v>
      </c>
      <c r="L1593" s="62">
        <f>E1593*0.1+F1593*2+G1593*0.2+H1593*0.26+I1593*0.1+VLOOKUP(B1593,Sheet1!AU:AZ,4,FALSE)</f>
        <v>193.34</v>
      </c>
      <c r="M1593" s="62">
        <f>E1593*0.1+F1593*0.2+G1593*2+H1593*0.2+I1593*0.1+VLOOKUP(B1593,Sheet1!AU:AZ,5,FALSE)</f>
        <v>184.1</v>
      </c>
      <c r="N1593" s="62">
        <f>E1593*0.1+F1593*0.2+G1593*0.2+H1593*2+I1593*0.1+VLOOKUP(B1593,Sheet1!AU:AZ,6,FALSE)</f>
        <v>184.1</v>
      </c>
      <c r="O1593" s="62">
        <f t="shared" si="444"/>
        <v>54.7</v>
      </c>
      <c r="P1593" s="62">
        <f t="shared" si="445"/>
        <v>9.6</v>
      </c>
      <c r="R1593" s="9">
        <f t="shared" si="458"/>
        <v>59</v>
      </c>
      <c r="S1593" s="9">
        <f t="shared" si="448"/>
        <v>402.64</v>
      </c>
      <c r="T1593" s="9">
        <f t="shared" si="446"/>
        <v>62.8</v>
      </c>
      <c r="U1593" s="66">
        <f t="shared" si="459"/>
        <v>509</v>
      </c>
      <c r="V1593" s="9">
        <f t="shared" si="447"/>
        <v>610.8</v>
      </c>
      <c r="W1593" s="67">
        <f t="shared" si="460"/>
        <v>294</v>
      </c>
      <c r="Y1593" s="69">
        <f>VLOOKUP(D1593,Sheet2!P:Q,2,FALSE)</f>
        <v>120</v>
      </c>
      <c r="AB1593" s="4" t="str">
        <f>IF('表格编辑 '!D1896="monster","普通","BOSS")</f>
        <v>普通</v>
      </c>
      <c r="AD1593" s="50">
        <f>VLOOKUP(D1593,映射!AK:AL,2,FALSE)</f>
        <v>4</v>
      </c>
      <c r="AE1593" s="50" t="s">
        <v>43</v>
      </c>
      <c r="AF1593" s="4">
        <f>VLOOKUP(AE1593,映射!AN:AO,2,FALSE)</f>
        <v>1</v>
      </c>
      <c r="AG1593" s="50">
        <v>1</v>
      </c>
      <c r="AH1593" s="70">
        <v>0</v>
      </c>
      <c r="AI1593" s="16">
        <f t="shared" si="449"/>
        <v>128</v>
      </c>
      <c r="AJ1593" s="16">
        <f t="shared" si="450"/>
        <v>110</v>
      </c>
      <c r="AK1593" s="16">
        <f t="shared" si="451"/>
        <v>59</v>
      </c>
      <c r="AL1593" s="16" t="str">
        <f t="shared" si="452"/>
        <v>雪狼</v>
      </c>
      <c r="AM1593" s="16">
        <f t="shared" si="453"/>
        <v>2036</v>
      </c>
      <c r="AN1593" s="16">
        <f t="shared" si="454"/>
        <v>791</v>
      </c>
      <c r="AO1593" s="16">
        <f t="shared" si="461"/>
        <v>1245</v>
      </c>
      <c r="AP1593" s="16">
        <f t="shared" si="455"/>
        <v>2036</v>
      </c>
      <c r="AQ1593" s="16">
        <f t="shared" si="456"/>
        <v>1202</v>
      </c>
      <c r="AR1593" s="16">
        <f t="shared" si="457"/>
        <v>194</v>
      </c>
      <c r="AS1593" s="72"/>
    </row>
    <row r="1594" spans="1:49">
      <c r="A1594" s="62">
        <f>'表格编辑 '!A1897</f>
        <v>129</v>
      </c>
      <c r="B1594" s="62">
        <f>'表格编辑 '!B1897</f>
        <v>111</v>
      </c>
      <c r="C1594" s="62" t="str">
        <f>VLOOKUP(B1594,映射!A:B,2,FALSE)</f>
        <v>冰狼加内特</v>
      </c>
      <c r="D1594" s="62">
        <f>'表格编辑 '!E1897</f>
        <v>59</v>
      </c>
      <c r="E1594" s="62">
        <f>ROUNDUP((VLOOKUP(B1594,Sheet1!U:AA,3,FALSE)-2)*(0.042*(D1594-1)+0.2)+0.4,0)</f>
        <v>25</v>
      </c>
      <c r="F1594" s="62">
        <f>ROUNDUP((VLOOKUP(B1594,Sheet1!U:AA,4,FALSE)-2)*(0.042*(D1594-1)+0.2)+0.4,0)</f>
        <v>64</v>
      </c>
      <c r="G1594" s="62">
        <f>ROUNDUP((VLOOKUP(B1594,Sheet1!U:AA,5,FALSE)-2)*(0.042*(D1594-1)+0.2)+0.4,0)</f>
        <v>38</v>
      </c>
      <c r="H1594" s="62">
        <f>ROUNDUP((VLOOKUP(B1594,Sheet1!U:AA,6,FALSE)-2)*(0.042*(D1594-1)+0.2)+0.4,0)</f>
        <v>77</v>
      </c>
      <c r="I1594" s="62">
        <f>ROUNDUP((VLOOKUP(B1594,Sheet1!U:AA,7,FALSE)-2)*(0.042*(D1594-1)+0.2)+0.4,0)</f>
        <v>51</v>
      </c>
      <c r="J1594" s="62">
        <f>E1594*8+F1594*2+G1594*3+H1594*3+I1594*1+VLOOKUP(B1594,Sheet1!AU:AZ,2,FALSE)</f>
        <v>744</v>
      </c>
      <c r="K1594" s="62">
        <f>E1594*1+F1594*2+G1594*2+H1594*2+I1594*10+VLOOKUP(B1594,Sheet1!AU:AZ,3,FALSE)</f>
        <v>913</v>
      </c>
      <c r="L1594" s="62">
        <f>E1594*0.1+F1594*2+G1594*0.2+H1594*0.26+I1594*0.1+VLOOKUP(B1594,Sheet1!AU:AZ,4,FALSE)</f>
        <v>183.22</v>
      </c>
      <c r="M1594" s="62">
        <f>E1594*0.1+F1594*0.2+G1594*2+H1594*0.2+I1594*0.1+VLOOKUP(B1594,Sheet1!AU:AZ,5,FALSE)</f>
        <v>131.8</v>
      </c>
      <c r="N1594" s="62">
        <f>E1594*0.1+F1594*0.2+G1594*0.2+H1594*2+I1594*0.1+VLOOKUP(B1594,Sheet1!AU:AZ,6,FALSE)</f>
        <v>202</v>
      </c>
      <c r="O1594" s="62">
        <f t="shared" si="444"/>
        <v>26.8</v>
      </c>
      <c r="P1594" s="62">
        <f t="shared" si="445"/>
        <v>20.1</v>
      </c>
      <c r="R1594" s="9">
        <f t="shared" si="458"/>
        <v>59</v>
      </c>
      <c r="S1594" s="9">
        <f t="shared" si="448"/>
        <v>402.64</v>
      </c>
      <c r="T1594" s="9">
        <f t="shared" si="446"/>
        <v>62.8</v>
      </c>
      <c r="U1594" s="66">
        <f t="shared" si="459"/>
        <v>609</v>
      </c>
      <c r="V1594" s="9">
        <f t="shared" si="447"/>
        <v>730.8</v>
      </c>
      <c r="W1594" s="67">
        <f t="shared" si="460"/>
        <v>271</v>
      </c>
      <c r="Y1594" s="69">
        <f>VLOOKUP(D1594,Sheet2!P:Q,2,FALSE)</f>
        <v>120</v>
      </c>
      <c r="AB1594" s="4" t="str">
        <f>IF('表格编辑 '!D1897="monster","普通","BOSS")</f>
        <v>BOSS</v>
      </c>
      <c r="AD1594" s="50">
        <f>VLOOKUP(D1594,映射!AK:AL,2,FALSE)</f>
        <v>4</v>
      </c>
      <c r="AE1594" s="50" t="s">
        <v>45</v>
      </c>
      <c r="AF1594" s="4">
        <f>VLOOKUP(AE1594,映射!AN:AO,2,FALSE)</f>
        <v>1.3</v>
      </c>
      <c r="AG1594" s="50">
        <v>3</v>
      </c>
      <c r="AH1594" s="70">
        <v>1</v>
      </c>
      <c r="AI1594" s="16">
        <f t="shared" si="449"/>
        <v>129</v>
      </c>
      <c r="AJ1594" s="16">
        <f t="shared" si="450"/>
        <v>111</v>
      </c>
      <c r="AK1594" s="16">
        <f t="shared" si="451"/>
        <v>59</v>
      </c>
      <c r="AL1594" s="16" t="str">
        <f t="shared" si="452"/>
        <v>冰狼加内特</v>
      </c>
      <c r="AM1594" s="16">
        <f t="shared" si="453"/>
        <v>9500.4</v>
      </c>
      <c r="AN1594" s="16">
        <f t="shared" si="454"/>
        <v>967.2</v>
      </c>
      <c r="AO1594" s="16">
        <f t="shared" si="461"/>
        <v>8533.2</v>
      </c>
      <c r="AP1594" s="16">
        <f t="shared" si="455"/>
        <v>9277.2</v>
      </c>
      <c r="AQ1594" s="16">
        <f t="shared" si="456"/>
        <v>1186.9</v>
      </c>
      <c r="AR1594" s="16">
        <f t="shared" si="457"/>
        <v>275</v>
      </c>
      <c r="AS1594" s="72"/>
      <c r="AV1594" s="16">
        <v>30</v>
      </c>
      <c r="AW1594" s="16"/>
    </row>
    <row r="1595" spans="1:45">
      <c r="A1595" s="62">
        <f>'表格编辑 '!A1898</f>
        <v>130</v>
      </c>
      <c r="B1595" s="62">
        <f>'表格编辑 '!B1898</f>
        <v>10149</v>
      </c>
      <c r="C1595" s="62" t="str">
        <f>VLOOKUP(B1595,映射!A:B,2,FALSE)</f>
        <v>单眼巨人</v>
      </c>
      <c r="D1595" s="62">
        <f>'表格编辑 '!E1898</f>
        <v>60</v>
      </c>
      <c r="E1595" s="62">
        <f>ROUNDUP((VLOOKUP(B1595,Sheet1!U:AA,3,FALSE)-2)*(0.042*(D1595-1)+0.2)+0.4,0)</f>
        <v>76</v>
      </c>
      <c r="F1595" s="62">
        <f>ROUNDUP((VLOOKUP(B1595,Sheet1!U:AA,4,FALSE)-2)*(0.042*(D1595-1)+0.2)+0.4,0)</f>
        <v>108</v>
      </c>
      <c r="G1595" s="62">
        <f>ROUNDUP((VLOOKUP(B1595,Sheet1!U:AA,5,FALSE)-2)*(0.042*(D1595-1)+0.2)+0.4,0)</f>
        <v>49</v>
      </c>
      <c r="H1595" s="62">
        <f>ROUNDUP((VLOOKUP(B1595,Sheet1!U:AA,6,FALSE)-2)*(0.042*(D1595-1)+0.2)+0.4,0)</f>
        <v>49</v>
      </c>
      <c r="I1595" s="62">
        <f>ROUNDUP((VLOOKUP(B1595,Sheet1!U:AA,7,FALSE)-2)*(0.042*(D1595-1)+0.2)+0.4,0)</f>
        <v>71</v>
      </c>
      <c r="J1595" s="62">
        <f>E1595*8+F1595*2+G1595*3+H1595*3+I1595*1+VLOOKUP(B1595,Sheet1!AU:AZ,2,FALSE)</f>
        <v>1257</v>
      </c>
      <c r="K1595" s="62">
        <f>E1595*1+F1595*2+G1595*2+H1595*2+I1595*10+VLOOKUP(B1595,Sheet1!AU:AZ,3,FALSE)</f>
        <v>1246</v>
      </c>
      <c r="L1595" s="62">
        <f>E1595*0.1+F1595*2+G1595*0.2+H1595*0.26+I1595*0.1+VLOOKUP(B1595,Sheet1!AU:AZ,4,FALSE)</f>
        <v>301.24</v>
      </c>
      <c r="M1595" s="62">
        <f>E1595*0.1+F1595*0.2+G1595*2+H1595*0.2+I1595*0.1+VLOOKUP(B1595,Sheet1!AU:AZ,5,FALSE)</f>
        <v>167.1</v>
      </c>
      <c r="N1595" s="62">
        <f>E1595*0.1+F1595*0.2+G1595*0.2+H1595*2+I1595*0.1+VLOOKUP(B1595,Sheet1!AU:AZ,6,FALSE)</f>
        <v>171.1</v>
      </c>
      <c r="O1595" s="62">
        <f t="shared" si="444"/>
        <v>28.1</v>
      </c>
      <c r="P1595" s="62">
        <f t="shared" si="445"/>
        <v>47.8</v>
      </c>
      <c r="R1595" s="9">
        <f t="shared" si="458"/>
        <v>60</v>
      </c>
      <c r="S1595" s="9">
        <f t="shared" si="448"/>
        <v>427.16</v>
      </c>
      <c r="T1595" s="9">
        <f t="shared" si="446"/>
        <v>63.6</v>
      </c>
      <c r="U1595" s="66">
        <f t="shared" si="459"/>
        <v>590</v>
      </c>
      <c r="V1595" s="9">
        <f t="shared" si="447"/>
        <v>708</v>
      </c>
      <c r="W1595" s="67">
        <f t="shared" si="460"/>
        <v>554</v>
      </c>
      <c r="Y1595" s="69">
        <f>VLOOKUP(D1595,Sheet2!P:Q,2,FALSE)</f>
        <v>140</v>
      </c>
      <c r="AB1595" s="4" t="str">
        <f>IF('表格编辑 '!D1898="monster","普通","BOSS")</f>
        <v>普通</v>
      </c>
      <c r="AD1595" s="50">
        <f>VLOOKUP(D1595,映射!AK:AL,2,FALSE)</f>
        <v>4</v>
      </c>
      <c r="AE1595" s="50" t="s">
        <v>43</v>
      </c>
      <c r="AF1595" s="4">
        <f>VLOOKUP(AE1595,映射!AN:AO,2,FALSE)</f>
        <v>1</v>
      </c>
      <c r="AG1595" s="50">
        <v>1</v>
      </c>
      <c r="AH1595" s="70">
        <v>0</v>
      </c>
      <c r="AI1595" s="16">
        <f t="shared" si="449"/>
        <v>130</v>
      </c>
      <c r="AJ1595" s="16">
        <f t="shared" si="450"/>
        <v>10149</v>
      </c>
      <c r="AK1595" s="16">
        <f t="shared" si="451"/>
        <v>60</v>
      </c>
      <c r="AL1595" s="16" t="str">
        <f t="shared" si="452"/>
        <v>单眼巨人</v>
      </c>
      <c r="AM1595" s="16">
        <f t="shared" si="453"/>
        <v>2360</v>
      </c>
      <c r="AN1595" s="16">
        <f t="shared" si="454"/>
        <v>1257</v>
      </c>
      <c r="AO1595" s="16">
        <f t="shared" si="461"/>
        <v>1103</v>
      </c>
      <c r="AP1595" s="16">
        <f t="shared" si="455"/>
        <v>2360</v>
      </c>
      <c r="AQ1595" s="16">
        <f t="shared" si="456"/>
        <v>1246</v>
      </c>
      <c r="AR1595" s="16">
        <f t="shared" si="457"/>
        <v>302</v>
      </c>
      <c r="AS1595" s="72"/>
    </row>
    <row r="1596" spans="1:45">
      <c r="A1596" s="62">
        <f>'表格编辑 '!A1899</f>
        <v>131</v>
      </c>
      <c r="B1596" s="62">
        <f>'表格编辑 '!B1899</f>
        <v>10116</v>
      </c>
      <c r="C1596" s="62" t="str">
        <f>VLOOKUP(B1596,映射!A:B,2,FALSE)</f>
        <v>烈风之刃</v>
      </c>
      <c r="D1596" s="62">
        <f>'表格编辑 '!E1899</f>
        <v>60</v>
      </c>
      <c r="E1596" s="62">
        <f>ROUNDUP((VLOOKUP(B1596,Sheet1!U:AA,3,FALSE)-2)*(0.042*(D1596-1)+0.2)+0.4,0)</f>
        <v>41</v>
      </c>
      <c r="F1596" s="62">
        <f>ROUNDUP((VLOOKUP(B1596,Sheet1!U:AA,4,FALSE)-2)*(0.042*(D1596-1)+0.2)+0.4,0)</f>
        <v>103</v>
      </c>
      <c r="G1596" s="62">
        <f>ROUNDUP((VLOOKUP(B1596,Sheet1!U:AA,5,FALSE)-2)*(0.042*(D1596-1)+0.2)+0.4,0)</f>
        <v>87</v>
      </c>
      <c r="H1596" s="62">
        <f>ROUNDUP((VLOOKUP(B1596,Sheet1!U:AA,6,FALSE)-2)*(0.042*(D1596-1)+0.2)+0.4,0)</f>
        <v>44</v>
      </c>
      <c r="I1596" s="62">
        <f>ROUNDUP((VLOOKUP(B1596,Sheet1!U:AA,7,FALSE)-2)*(0.042*(D1596-1)+0.2)+0.4,0)</f>
        <v>81</v>
      </c>
      <c r="J1596" s="62">
        <f>E1596*8+F1596*2+G1596*3+H1596*3+I1596*1+VLOOKUP(B1596,Sheet1!AU:AZ,2,FALSE)</f>
        <v>1047</v>
      </c>
      <c r="K1596" s="62">
        <f>E1596*1+F1596*2+G1596*2+H1596*2+I1596*10+VLOOKUP(B1596,Sheet1!AU:AZ,3,FALSE)</f>
        <v>1375</v>
      </c>
      <c r="L1596" s="62">
        <f>E1596*0.1+F1596*2+G1596*0.2+H1596*0.26+I1596*0.1+VLOOKUP(B1596,Sheet1!AU:AZ,4,FALSE)</f>
        <v>292.04</v>
      </c>
      <c r="M1596" s="62">
        <f>E1596*0.1+F1596*0.2+G1596*2+H1596*0.2+I1596*0.1+VLOOKUP(B1596,Sheet1!AU:AZ,5,FALSE)</f>
        <v>254.6</v>
      </c>
      <c r="N1596" s="62">
        <f>E1596*0.1+F1596*0.2+G1596*0.2+H1596*2+I1596*0.1+VLOOKUP(B1596,Sheet1!AU:AZ,6,FALSE)</f>
        <v>163.2</v>
      </c>
      <c r="O1596" s="62">
        <f t="shared" si="444"/>
        <v>55.2</v>
      </c>
      <c r="P1596" s="62">
        <f t="shared" si="445"/>
        <v>14.5</v>
      </c>
      <c r="R1596" s="9">
        <f t="shared" si="458"/>
        <v>60</v>
      </c>
      <c r="S1596" s="9">
        <f t="shared" si="448"/>
        <v>427.16</v>
      </c>
      <c r="T1596" s="9">
        <f t="shared" si="446"/>
        <v>63.6</v>
      </c>
      <c r="U1596" s="66">
        <f t="shared" si="459"/>
        <v>460</v>
      </c>
      <c r="V1596" s="9">
        <f t="shared" si="447"/>
        <v>552</v>
      </c>
      <c r="W1596" s="67">
        <f t="shared" si="460"/>
        <v>530</v>
      </c>
      <c r="Y1596" s="69">
        <f>VLOOKUP(D1596,Sheet2!P:Q,2,FALSE)</f>
        <v>140</v>
      </c>
      <c r="AB1596" s="4" t="str">
        <f>IF('表格编辑 '!D1899="monster","普通","BOSS")</f>
        <v>普通</v>
      </c>
      <c r="AD1596" s="50">
        <f>VLOOKUP(D1596,映射!AK:AL,2,FALSE)</f>
        <v>4</v>
      </c>
      <c r="AE1596" s="50" t="s">
        <v>43</v>
      </c>
      <c r="AF1596" s="4">
        <f>VLOOKUP(AE1596,映射!AN:AO,2,FALSE)</f>
        <v>1</v>
      </c>
      <c r="AG1596" s="50">
        <v>1</v>
      </c>
      <c r="AH1596" s="70">
        <v>0</v>
      </c>
      <c r="AI1596" s="16">
        <f t="shared" si="449"/>
        <v>131</v>
      </c>
      <c r="AJ1596" s="16">
        <f t="shared" si="450"/>
        <v>10116</v>
      </c>
      <c r="AK1596" s="16">
        <f t="shared" si="451"/>
        <v>60</v>
      </c>
      <c r="AL1596" s="16" t="str">
        <f t="shared" si="452"/>
        <v>烈风之刃</v>
      </c>
      <c r="AM1596" s="16">
        <f t="shared" si="453"/>
        <v>1840</v>
      </c>
      <c r="AN1596" s="16">
        <f t="shared" si="454"/>
        <v>1047</v>
      </c>
      <c r="AO1596" s="16">
        <f t="shared" si="461"/>
        <v>793</v>
      </c>
      <c r="AP1596" s="16">
        <f t="shared" si="455"/>
        <v>1840</v>
      </c>
      <c r="AQ1596" s="16">
        <f t="shared" si="456"/>
        <v>1375</v>
      </c>
      <c r="AR1596" s="16">
        <f t="shared" si="457"/>
        <v>293</v>
      </c>
      <c r="AS1596" s="72"/>
    </row>
    <row r="1597" spans="1:49">
      <c r="A1597" s="62">
        <f>'表格编辑 '!A1900</f>
        <v>132</v>
      </c>
      <c r="B1597" s="62">
        <f>'表格编辑 '!B1900</f>
        <v>112</v>
      </c>
      <c r="C1597" s="62" t="str">
        <f>VLOOKUP(B1597,映射!A:B,2,FALSE)</f>
        <v>恶魔使徒洛尔丹</v>
      </c>
      <c r="D1597" s="62">
        <f>'表格编辑 '!E1900</f>
        <v>60</v>
      </c>
      <c r="E1597" s="62">
        <f>ROUNDUP((VLOOKUP(B1597,Sheet1!U:AA,3,FALSE)-2)*(0.042*(D1597-1)+0.2)+0.4,0)</f>
        <v>30</v>
      </c>
      <c r="F1597" s="62">
        <f>ROUNDUP((VLOOKUP(B1597,Sheet1!U:AA,4,FALSE)-2)*(0.042*(D1597-1)+0.2)+0.4,0)</f>
        <v>71</v>
      </c>
      <c r="G1597" s="62">
        <f>ROUNDUP((VLOOKUP(B1597,Sheet1!U:AA,5,FALSE)-2)*(0.042*(D1597-1)+0.2)+0.4,0)</f>
        <v>28</v>
      </c>
      <c r="H1597" s="62">
        <f>ROUNDUP((VLOOKUP(B1597,Sheet1!U:AA,6,FALSE)-2)*(0.042*(D1597-1)+0.2)+0.4,0)</f>
        <v>73</v>
      </c>
      <c r="I1597" s="62">
        <f>ROUNDUP((VLOOKUP(B1597,Sheet1!U:AA,7,FALSE)-2)*(0.042*(D1597-1)+0.2)+0.4,0)</f>
        <v>44</v>
      </c>
      <c r="J1597" s="62">
        <f>E1597*8+F1597*2+G1597*3+H1597*3+I1597*1+VLOOKUP(B1597,Sheet1!AU:AZ,2,FALSE)</f>
        <v>749</v>
      </c>
      <c r="K1597" s="62">
        <f>E1597*1+F1597*2+G1597*2+H1597*2+I1597*10+VLOOKUP(B1597,Sheet1!AU:AZ,3,FALSE)</f>
        <v>834</v>
      </c>
      <c r="L1597" s="62">
        <f>E1597*0.1+F1597*2+G1597*0.2+H1597*0.26+I1597*0.1+VLOOKUP(B1597,Sheet1!AU:AZ,4,FALSE)</f>
        <v>193.98</v>
      </c>
      <c r="M1597" s="62">
        <f>E1597*0.1+F1597*0.2+G1597*2+H1597*0.2+I1597*0.1+VLOOKUP(B1597,Sheet1!AU:AZ,5,FALSE)</f>
        <v>112.2</v>
      </c>
      <c r="N1597" s="62">
        <f>E1597*0.1+F1597*0.2+G1597*0.2+H1597*2+I1597*0.1+VLOOKUP(B1597,Sheet1!AU:AZ,6,FALSE)</f>
        <v>193.2</v>
      </c>
      <c r="O1597" s="62">
        <f t="shared" si="444"/>
        <v>17.4</v>
      </c>
      <c r="P1597" s="62">
        <f t="shared" si="445"/>
        <v>24.3</v>
      </c>
      <c r="R1597" s="9">
        <f t="shared" si="458"/>
        <v>60</v>
      </c>
      <c r="S1597" s="9">
        <f t="shared" si="448"/>
        <v>427.16</v>
      </c>
      <c r="T1597" s="9">
        <f t="shared" si="446"/>
        <v>63.6</v>
      </c>
      <c r="U1597" s="66">
        <f t="shared" si="459"/>
        <v>717</v>
      </c>
      <c r="V1597" s="9">
        <f t="shared" si="447"/>
        <v>860.4</v>
      </c>
      <c r="W1597" s="67">
        <f t="shared" si="460"/>
        <v>294</v>
      </c>
      <c r="Y1597" s="69">
        <f>VLOOKUP(D1597,Sheet2!P:Q,2,FALSE)</f>
        <v>140</v>
      </c>
      <c r="AB1597" s="4" t="str">
        <f>IF('表格编辑 '!D1900="monster","普通","BOSS")</f>
        <v>BOSS</v>
      </c>
      <c r="AD1597" s="50">
        <f>VLOOKUP(D1597,映射!AK:AL,2,FALSE)</f>
        <v>4</v>
      </c>
      <c r="AE1597" s="50" t="s">
        <v>45</v>
      </c>
      <c r="AF1597" s="4">
        <f>VLOOKUP(AE1597,映射!AN:AO,2,FALSE)</f>
        <v>1.3</v>
      </c>
      <c r="AG1597" s="50">
        <v>3</v>
      </c>
      <c r="AH1597" s="70">
        <v>1</v>
      </c>
      <c r="AI1597" s="16">
        <f t="shared" si="449"/>
        <v>132</v>
      </c>
      <c r="AJ1597" s="16">
        <f t="shared" si="450"/>
        <v>112</v>
      </c>
      <c r="AK1597" s="16">
        <f t="shared" si="451"/>
        <v>60</v>
      </c>
      <c r="AL1597" s="16" t="str">
        <f t="shared" si="452"/>
        <v>恶魔使徒洛尔丹</v>
      </c>
      <c r="AM1597" s="16">
        <f t="shared" si="453"/>
        <v>11185.2</v>
      </c>
      <c r="AN1597" s="16">
        <f t="shared" si="454"/>
        <v>973.7</v>
      </c>
      <c r="AO1597" s="16">
        <f t="shared" si="461"/>
        <v>10211.5</v>
      </c>
      <c r="AP1597" s="16">
        <f t="shared" si="455"/>
        <v>10960.5</v>
      </c>
      <c r="AQ1597" s="16">
        <f t="shared" si="456"/>
        <v>1084.2</v>
      </c>
      <c r="AR1597" s="16">
        <f t="shared" si="457"/>
        <v>291</v>
      </c>
      <c r="AS1597" s="72"/>
      <c r="AV1597" s="16">
        <v>30</v>
      </c>
      <c r="AW1597" s="16"/>
    </row>
    <row r="1598" spans="1:45">
      <c r="A1598" s="62">
        <f>'表格编辑 '!A1901</f>
        <v>133</v>
      </c>
      <c r="B1598" s="62">
        <f>'表格编辑 '!B1901</f>
        <v>10040</v>
      </c>
      <c r="C1598" s="62" t="str">
        <f>VLOOKUP(B1598,映射!A:B,2,FALSE)</f>
        <v>水蓝鸟魔</v>
      </c>
      <c r="D1598" s="62">
        <f>'表格编辑 '!E1901</f>
        <v>60</v>
      </c>
      <c r="E1598" s="62">
        <f>ROUNDUP((VLOOKUP(B1598,Sheet1!U:AA,3,FALSE)-2)*(0.042*(D1598-1)+0.2)+0.4,0)</f>
        <v>54</v>
      </c>
      <c r="F1598" s="62">
        <f>ROUNDUP((VLOOKUP(B1598,Sheet1!U:AA,4,FALSE)-2)*(0.042*(D1598-1)+0.2)+0.4,0)</f>
        <v>57</v>
      </c>
      <c r="G1598" s="62">
        <f>ROUNDUP((VLOOKUP(B1598,Sheet1!U:AA,5,FALSE)-2)*(0.042*(D1598-1)+0.2)+0.4,0)</f>
        <v>22</v>
      </c>
      <c r="H1598" s="62">
        <f>ROUNDUP((VLOOKUP(B1598,Sheet1!U:AA,6,FALSE)-2)*(0.042*(D1598-1)+0.2)+0.4,0)</f>
        <v>62</v>
      </c>
      <c r="I1598" s="62">
        <f>ROUNDUP((VLOOKUP(B1598,Sheet1!U:AA,7,FALSE)-2)*(0.042*(D1598-1)+0.2)+0.4,0)</f>
        <v>76</v>
      </c>
      <c r="J1598" s="62">
        <f>E1598*8+F1598*2+G1598*3+H1598*3+I1598*1+VLOOKUP(B1598,Sheet1!AU:AZ,2,FALSE)</f>
        <v>920</v>
      </c>
      <c r="K1598" s="62">
        <f>E1598*1+F1598*2+G1598*2+H1598*2+I1598*10+VLOOKUP(B1598,Sheet1!AU:AZ,3,FALSE)</f>
        <v>1143</v>
      </c>
      <c r="L1598" s="62">
        <f>E1598*0.1+F1598*2+G1598*0.2+H1598*0.26+I1598*0.1+VLOOKUP(B1598,Sheet1!AU:AZ,4,FALSE)</f>
        <v>171.52</v>
      </c>
      <c r="M1598" s="62">
        <f>E1598*0.1+F1598*0.2+G1598*2+H1598*0.2+I1598*0.1+VLOOKUP(B1598,Sheet1!AU:AZ,5,FALSE)</f>
        <v>90.8</v>
      </c>
      <c r="N1598" s="62">
        <f>E1598*0.1+F1598*0.2+G1598*0.2+H1598*2+I1598*0.1+VLOOKUP(B1598,Sheet1!AU:AZ,6,FALSE)</f>
        <v>193.8</v>
      </c>
      <c r="O1598" s="62">
        <f t="shared" si="444"/>
        <v>37.1</v>
      </c>
      <c r="P1598" s="62">
        <f t="shared" si="445"/>
        <v>40.1</v>
      </c>
      <c r="R1598" s="9">
        <f t="shared" si="458"/>
        <v>60</v>
      </c>
      <c r="S1598" s="9">
        <f t="shared" si="448"/>
        <v>427.16</v>
      </c>
      <c r="T1598" s="9">
        <f t="shared" si="446"/>
        <v>63.6</v>
      </c>
      <c r="U1598" s="66">
        <f t="shared" si="459"/>
        <v>782</v>
      </c>
      <c r="V1598" s="9">
        <f t="shared" si="447"/>
        <v>938.4</v>
      </c>
      <c r="W1598" s="67">
        <f t="shared" si="460"/>
        <v>244</v>
      </c>
      <c r="Y1598" s="69">
        <f>VLOOKUP(D1598,Sheet2!P:Q,2,FALSE)</f>
        <v>140</v>
      </c>
      <c r="AB1598" s="4" t="str">
        <f>IF('表格编辑 '!D1901="monster","普通","BOSS")</f>
        <v>普通</v>
      </c>
      <c r="AD1598" s="50">
        <f>VLOOKUP(D1598,映射!AK:AL,2,FALSE)</f>
        <v>4</v>
      </c>
      <c r="AE1598" s="50" t="s">
        <v>43</v>
      </c>
      <c r="AF1598" s="4">
        <f>VLOOKUP(AE1598,映射!AN:AO,2,FALSE)</f>
        <v>1</v>
      </c>
      <c r="AG1598" s="50">
        <v>1</v>
      </c>
      <c r="AH1598" s="70">
        <v>0</v>
      </c>
      <c r="AI1598" s="16">
        <f t="shared" si="449"/>
        <v>133</v>
      </c>
      <c r="AJ1598" s="16">
        <f t="shared" si="450"/>
        <v>10040</v>
      </c>
      <c r="AK1598" s="16">
        <f t="shared" si="451"/>
        <v>60</v>
      </c>
      <c r="AL1598" s="16" t="str">
        <f t="shared" si="452"/>
        <v>水蓝鸟魔</v>
      </c>
      <c r="AM1598" s="16">
        <f t="shared" si="453"/>
        <v>3128</v>
      </c>
      <c r="AN1598" s="16">
        <f t="shared" si="454"/>
        <v>920</v>
      </c>
      <c r="AO1598" s="16">
        <f t="shared" si="461"/>
        <v>2208</v>
      </c>
      <c r="AP1598" s="16">
        <f t="shared" si="455"/>
        <v>3128</v>
      </c>
      <c r="AQ1598" s="16">
        <f t="shared" si="456"/>
        <v>1143</v>
      </c>
      <c r="AR1598" s="16">
        <f t="shared" si="457"/>
        <v>172</v>
      </c>
      <c r="AS1598" s="72"/>
    </row>
    <row r="1599" spans="1:45">
      <c r="A1599" s="62">
        <f>'表格编辑 '!A1902</f>
        <v>134</v>
      </c>
      <c r="B1599" s="62">
        <f>'表格编辑 '!B1902</f>
        <v>10076</v>
      </c>
      <c r="C1599" s="62" t="str">
        <f>VLOOKUP(B1599,映射!A:B,2,FALSE)</f>
        <v>风蜘蛛</v>
      </c>
      <c r="D1599" s="62">
        <f>'表格编辑 '!E1902</f>
        <v>60</v>
      </c>
      <c r="E1599" s="62">
        <f>ROUNDUP((VLOOKUP(B1599,Sheet1!U:AA,3,FALSE)-2)*(0.042*(D1599-1)+0.2)+0.4,0)</f>
        <v>62</v>
      </c>
      <c r="F1599" s="62">
        <f>ROUNDUP((VLOOKUP(B1599,Sheet1!U:AA,4,FALSE)-2)*(0.042*(D1599-1)+0.2)+0.4,0)</f>
        <v>71</v>
      </c>
      <c r="G1599" s="62">
        <f>ROUNDUP((VLOOKUP(B1599,Sheet1!U:AA,5,FALSE)-2)*(0.042*(D1599-1)+0.2)+0.4,0)</f>
        <v>49</v>
      </c>
      <c r="H1599" s="62">
        <f>ROUNDUP((VLOOKUP(B1599,Sheet1!U:AA,6,FALSE)-2)*(0.042*(D1599-1)+0.2)+0.4,0)</f>
        <v>46</v>
      </c>
      <c r="I1599" s="62">
        <f>ROUNDUP((VLOOKUP(B1599,Sheet1!U:AA,7,FALSE)-2)*(0.042*(D1599-1)+0.2)+0.4,0)</f>
        <v>44</v>
      </c>
      <c r="J1599" s="62">
        <f>E1599*8+F1599*2+G1599*3+H1599*3+I1599*1+VLOOKUP(B1599,Sheet1!AU:AZ,2,FALSE)</f>
        <v>1020</v>
      </c>
      <c r="K1599" s="62">
        <f>E1599*1+F1599*2+G1599*2+H1599*2+I1599*10+VLOOKUP(B1599,Sheet1!AU:AZ,3,FALSE)</f>
        <v>862</v>
      </c>
      <c r="L1599" s="62">
        <f>E1599*0.1+F1599*2+G1599*0.2+H1599*0.26+I1599*0.1+VLOOKUP(B1599,Sheet1!AU:AZ,4,FALSE)</f>
        <v>203.36</v>
      </c>
      <c r="M1599" s="62">
        <f>E1599*0.1+F1599*0.2+G1599*2+H1599*0.2+I1599*0.1+VLOOKUP(B1599,Sheet1!AU:AZ,5,FALSE)</f>
        <v>153</v>
      </c>
      <c r="N1599" s="62">
        <f>E1599*0.1+F1599*0.2+G1599*0.2+H1599*2+I1599*0.1+VLOOKUP(B1599,Sheet1!AU:AZ,6,FALSE)</f>
        <v>156.6</v>
      </c>
      <c r="O1599" s="62">
        <f t="shared" si="444"/>
        <v>14.7</v>
      </c>
      <c r="P1599" s="62">
        <f t="shared" si="445"/>
        <v>42.4</v>
      </c>
      <c r="R1599" s="9">
        <f t="shared" si="458"/>
        <v>60</v>
      </c>
      <c r="S1599" s="9">
        <f t="shared" si="448"/>
        <v>427.16</v>
      </c>
      <c r="T1599" s="9">
        <f t="shared" si="446"/>
        <v>63.6</v>
      </c>
      <c r="U1599" s="66">
        <f t="shared" si="459"/>
        <v>618</v>
      </c>
      <c r="V1599" s="9">
        <f t="shared" si="447"/>
        <v>741.6</v>
      </c>
      <c r="W1599" s="67">
        <f t="shared" si="460"/>
        <v>315</v>
      </c>
      <c r="Y1599" s="69">
        <f>VLOOKUP(D1599,Sheet2!P:Q,2,FALSE)</f>
        <v>140</v>
      </c>
      <c r="AB1599" s="4" t="str">
        <f>IF('表格编辑 '!D1902="monster","普通","BOSS")</f>
        <v>普通</v>
      </c>
      <c r="AD1599" s="50">
        <f>VLOOKUP(D1599,映射!AK:AL,2,FALSE)</f>
        <v>4</v>
      </c>
      <c r="AE1599" s="50" t="s">
        <v>43</v>
      </c>
      <c r="AF1599" s="4">
        <f>VLOOKUP(AE1599,映射!AN:AO,2,FALSE)</f>
        <v>1</v>
      </c>
      <c r="AG1599" s="50">
        <v>1</v>
      </c>
      <c r="AH1599" s="70">
        <v>0</v>
      </c>
      <c r="AI1599" s="16">
        <f t="shared" si="449"/>
        <v>134</v>
      </c>
      <c r="AJ1599" s="16">
        <f t="shared" si="450"/>
        <v>10076</v>
      </c>
      <c r="AK1599" s="16">
        <f t="shared" si="451"/>
        <v>60</v>
      </c>
      <c r="AL1599" s="16" t="str">
        <f t="shared" si="452"/>
        <v>风蜘蛛</v>
      </c>
      <c r="AM1599" s="16">
        <f t="shared" si="453"/>
        <v>2472</v>
      </c>
      <c r="AN1599" s="16">
        <f t="shared" si="454"/>
        <v>1020</v>
      </c>
      <c r="AO1599" s="16">
        <f t="shared" si="461"/>
        <v>1452</v>
      </c>
      <c r="AP1599" s="16">
        <f t="shared" si="455"/>
        <v>2472</v>
      </c>
      <c r="AQ1599" s="16">
        <f t="shared" si="456"/>
        <v>862</v>
      </c>
      <c r="AR1599" s="16">
        <f t="shared" si="457"/>
        <v>204</v>
      </c>
      <c r="AS1599" s="72"/>
    </row>
    <row r="1600" spans="1:45">
      <c r="A1600" s="62">
        <f>'表格编辑 '!A1903</f>
        <v>135</v>
      </c>
      <c r="B1600" s="62">
        <f>'表格编辑 '!B1903</f>
        <v>10072</v>
      </c>
      <c r="C1600" s="62" t="str">
        <f>VLOOKUP(B1600,映射!A:B,2,FALSE)</f>
        <v>致命螳螂</v>
      </c>
      <c r="D1600" s="62">
        <f>'表格编辑 '!E1903</f>
        <v>60</v>
      </c>
      <c r="E1600" s="62">
        <f>ROUNDUP((VLOOKUP(B1600,Sheet1!U:AA,3,FALSE)-2)*(0.042*(D1600-1)+0.2)+0.4,0)</f>
        <v>68</v>
      </c>
      <c r="F1600" s="62">
        <f>ROUNDUP((VLOOKUP(B1600,Sheet1!U:AA,4,FALSE)-2)*(0.042*(D1600-1)+0.2)+0.4,0)</f>
        <v>111</v>
      </c>
      <c r="G1600" s="62">
        <f>ROUNDUP((VLOOKUP(B1600,Sheet1!U:AA,5,FALSE)-2)*(0.042*(D1600-1)+0.2)+0.4,0)</f>
        <v>60</v>
      </c>
      <c r="H1600" s="62">
        <f>ROUNDUP((VLOOKUP(B1600,Sheet1!U:AA,6,FALSE)-2)*(0.042*(D1600-1)+0.2)+0.4,0)</f>
        <v>81</v>
      </c>
      <c r="I1600" s="62">
        <f>ROUNDUP((VLOOKUP(B1600,Sheet1!U:AA,7,FALSE)-2)*(0.042*(D1600-1)+0.2)+0.4,0)</f>
        <v>33</v>
      </c>
      <c r="J1600" s="62">
        <f>E1600*8+F1600*2+G1600*3+H1600*3+I1600*1+VLOOKUP(B1600,Sheet1!AU:AZ,2,FALSE)</f>
        <v>1283</v>
      </c>
      <c r="K1600" s="62">
        <f>E1600*1+F1600*2+G1600*2+H1600*2+I1600*10+VLOOKUP(B1600,Sheet1!AU:AZ,3,FALSE)</f>
        <v>926</v>
      </c>
      <c r="L1600" s="62">
        <f>E1600*0.1+F1600*2+G1600*0.2+H1600*0.26+I1600*0.1+VLOOKUP(B1600,Sheet1!AU:AZ,4,FALSE)</f>
        <v>315.16</v>
      </c>
      <c r="M1600" s="62">
        <f>E1600*0.1+F1600*0.2+G1600*2+H1600*0.2+I1600*0.1+VLOOKUP(B1600,Sheet1!AU:AZ,5,FALSE)</f>
        <v>195.5</v>
      </c>
      <c r="N1600" s="62">
        <f>E1600*0.1+F1600*0.2+G1600*0.2+H1600*2+I1600*0.1+VLOOKUP(B1600,Sheet1!AU:AZ,6,FALSE)</f>
        <v>251.3</v>
      </c>
      <c r="O1600" s="62">
        <f t="shared" si="444"/>
        <v>-1.2</v>
      </c>
      <c r="P1600" s="62">
        <f t="shared" si="445"/>
        <v>50.2</v>
      </c>
      <c r="R1600" s="9">
        <f t="shared" si="458"/>
        <v>60</v>
      </c>
      <c r="S1600" s="9">
        <f t="shared" si="448"/>
        <v>427.16</v>
      </c>
      <c r="T1600" s="9">
        <f t="shared" si="446"/>
        <v>63.6</v>
      </c>
      <c r="U1600" s="66">
        <f t="shared" si="459"/>
        <v>540</v>
      </c>
      <c r="V1600" s="9">
        <f t="shared" si="447"/>
        <v>648</v>
      </c>
      <c r="W1600" s="67">
        <f t="shared" si="460"/>
        <v>589</v>
      </c>
      <c r="Y1600" s="69">
        <f>VLOOKUP(D1600,Sheet2!P:Q,2,FALSE)</f>
        <v>140</v>
      </c>
      <c r="AB1600" s="4" t="str">
        <f>IF('表格编辑 '!D1903="monster","普通","BOSS")</f>
        <v>普通</v>
      </c>
      <c r="AD1600" s="50">
        <f>VLOOKUP(D1600,映射!AK:AL,2,FALSE)</f>
        <v>4</v>
      </c>
      <c r="AE1600" s="50" t="s">
        <v>43</v>
      </c>
      <c r="AF1600" s="4">
        <f>VLOOKUP(AE1600,映射!AN:AO,2,FALSE)</f>
        <v>1</v>
      </c>
      <c r="AG1600" s="50">
        <v>1</v>
      </c>
      <c r="AH1600" s="70">
        <v>0</v>
      </c>
      <c r="AI1600" s="16">
        <f t="shared" si="449"/>
        <v>135</v>
      </c>
      <c r="AJ1600" s="16">
        <f t="shared" si="450"/>
        <v>10072</v>
      </c>
      <c r="AK1600" s="16">
        <f t="shared" si="451"/>
        <v>60</v>
      </c>
      <c r="AL1600" s="16" t="str">
        <f t="shared" si="452"/>
        <v>致命螳螂</v>
      </c>
      <c r="AM1600" s="16">
        <f t="shared" si="453"/>
        <v>2160</v>
      </c>
      <c r="AN1600" s="16">
        <f t="shared" si="454"/>
        <v>1283</v>
      </c>
      <c r="AO1600" s="16">
        <f t="shared" si="461"/>
        <v>877</v>
      </c>
      <c r="AP1600" s="16">
        <f t="shared" si="455"/>
        <v>2160</v>
      </c>
      <c r="AQ1600" s="16">
        <f t="shared" si="456"/>
        <v>926</v>
      </c>
      <c r="AR1600" s="16">
        <f t="shared" si="457"/>
        <v>316</v>
      </c>
      <c r="AS1600" s="72"/>
    </row>
    <row r="1601" spans="1:45">
      <c r="A1601" s="62">
        <f>'表格编辑 '!A1904</f>
        <v>136</v>
      </c>
      <c r="B1601" s="62">
        <f>'表格编辑 '!B1904</f>
        <v>10081</v>
      </c>
      <c r="C1601" s="62" t="str">
        <f>VLOOKUP(B1601,映射!A:B,2,FALSE)</f>
        <v>冰冷树精</v>
      </c>
      <c r="D1601" s="62">
        <f>'表格编辑 '!E1904</f>
        <v>60</v>
      </c>
      <c r="E1601" s="62">
        <f>ROUNDUP((VLOOKUP(B1601,Sheet1!U:AA,3,FALSE)-2)*(0.042*(D1601-1)+0.2)+0.4,0)</f>
        <v>89</v>
      </c>
      <c r="F1601" s="62">
        <f>ROUNDUP((VLOOKUP(B1601,Sheet1!U:AA,4,FALSE)-2)*(0.042*(D1601-1)+0.2)+0.4,0)</f>
        <v>49</v>
      </c>
      <c r="G1601" s="62">
        <f>ROUNDUP((VLOOKUP(B1601,Sheet1!U:AA,5,FALSE)-2)*(0.042*(D1601-1)+0.2)+0.4,0)</f>
        <v>81</v>
      </c>
      <c r="H1601" s="62">
        <f>ROUNDUP((VLOOKUP(B1601,Sheet1!U:AA,6,FALSE)-2)*(0.042*(D1601-1)+0.2)+0.4,0)</f>
        <v>52</v>
      </c>
      <c r="I1601" s="62">
        <f>ROUNDUP((VLOOKUP(B1601,Sheet1!U:AA,7,FALSE)-2)*(0.042*(D1601-1)+0.2)+0.4,0)</f>
        <v>68</v>
      </c>
      <c r="J1601" s="62">
        <f>E1601*8+F1601*2+G1601*3+H1601*3+I1601*1+VLOOKUP(B1601,Sheet1!AU:AZ,2,FALSE)</f>
        <v>1358</v>
      </c>
      <c r="K1601" s="62">
        <f>E1601*1+F1601*2+G1601*2+H1601*2+I1601*10+VLOOKUP(B1601,Sheet1!AU:AZ,3,FALSE)</f>
        <v>1180</v>
      </c>
      <c r="L1601" s="62">
        <f>E1601*0.1+F1601*2+G1601*0.2+H1601*0.26+I1601*0.1+VLOOKUP(B1601,Sheet1!AU:AZ,4,FALSE)</f>
        <v>166.42</v>
      </c>
      <c r="M1601" s="62">
        <f>E1601*0.1+F1601*0.2+G1601*2+H1601*0.2+I1601*0.1+VLOOKUP(B1601,Sheet1!AU:AZ,5,FALSE)</f>
        <v>234.9</v>
      </c>
      <c r="N1601" s="62">
        <f>E1601*0.1+F1601*0.2+G1601*0.2+H1601*2+I1601*0.1+VLOOKUP(B1601,Sheet1!AU:AZ,6,FALSE)</f>
        <v>176.7</v>
      </c>
      <c r="O1601" s="62">
        <f t="shared" si="444"/>
        <v>33.8</v>
      </c>
      <c r="P1601" s="62">
        <f t="shared" si="445"/>
        <v>61.8</v>
      </c>
      <c r="R1601" s="9">
        <f t="shared" si="458"/>
        <v>60</v>
      </c>
      <c r="S1601" s="9">
        <f t="shared" si="448"/>
        <v>427.16</v>
      </c>
      <c r="T1601" s="9">
        <f t="shared" si="446"/>
        <v>63.6</v>
      </c>
      <c r="U1601" s="66">
        <f t="shared" si="459"/>
        <v>484</v>
      </c>
      <c r="V1601" s="9">
        <f t="shared" si="447"/>
        <v>580.8</v>
      </c>
      <c r="W1601" s="67">
        <f t="shared" si="460"/>
        <v>233</v>
      </c>
      <c r="Y1601" s="69">
        <f>VLOOKUP(D1601,Sheet2!P:Q,2,FALSE)</f>
        <v>140</v>
      </c>
      <c r="AB1601" s="4" t="str">
        <f>IF('表格编辑 '!D1904="monster","普通","BOSS")</f>
        <v>普通</v>
      </c>
      <c r="AD1601" s="50">
        <f>VLOOKUP(D1601,映射!AK:AL,2,FALSE)</f>
        <v>4</v>
      </c>
      <c r="AE1601" s="50" t="s">
        <v>43</v>
      </c>
      <c r="AF1601" s="4">
        <f>VLOOKUP(AE1601,映射!AN:AO,2,FALSE)</f>
        <v>1</v>
      </c>
      <c r="AG1601" s="50">
        <v>1</v>
      </c>
      <c r="AH1601" s="70">
        <v>0</v>
      </c>
      <c r="AI1601" s="16">
        <f t="shared" si="449"/>
        <v>136</v>
      </c>
      <c r="AJ1601" s="16">
        <f t="shared" si="450"/>
        <v>10081</v>
      </c>
      <c r="AK1601" s="16">
        <f t="shared" si="451"/>
        <v>60</v>
      </c>
      <c r="AL1601" s="16" t="str">
        <f t="shared" si="452"/>
        <v>冰冷树精</v>
      </c>
      <c r="AM1601" s="16">
        <f t="shared" si="453"/>
        <v>1936</v>
      </c>
      <c r="AN1601" s="16">
        <f t="shared" si="454"/>
        <v>1358</v>
      </c>
      <c r="AO1601" s="16">
        <f t="shared" si="461"/>
        <v>578</v>
      </c>
      <c r="AP1601" s="16">
        <f t="shared" si="455"/>
        <v>1936</v>
      </c>
      <c r="AQ1601" s="16">
        <f t="shared" si="456"/>
        <v>1180</v>
      </c>
      <c r="AR1601" s="16">
        <f t="shared" si="457"/>
        <v>167</v>
      </c>
      <c r="AS1601" s="72"/>
    </row>
    <row r="1602" spans="1:49">
      <c r="A1602" s="62">
        <f>'表格编辑 '!A1905</f>
        <v>137</v>
      </c>
      <c r="B1602" s="62">
        <f>'表格编辑 '!B1905</f>
        <v>113</v>
      </c>
      <c r="C1602" s="62" t="str">
        <f>VLOOKUP(B1602,映射!A:B,2,FALSE)</f>
        <v>千年冰晶树魔</v>
      </c>
      <c r="D1602" s="62">
        <f>'表格编辑 '!E1905</f>
        <v>60</v>
      </c>
      <c r="E1602" s="62">
        <f>ROUNDUP((VLOOKUP(B1602,Sheet1!U:AA,3,FALSE)-2)*(0.042*(D1602-1)+0.2)+0.4,0)</f>
        <v>25</v>
      </c>
      <c r="F1602" s="62">
        <f>ROUNDUP((VLOOKUP(B1602,Sheet1!U:AA,4,FALSE)-2)*(0.042*(D1602-1)+0.2)+0.4,0)</f>
        <v>65</v>
      </c>
      <c r="G1602" s="62">
        <f>ROUNDUP((VLOOKUP(B1602,Sheet1!U:AA,5,FALSE)-2)*(0.042*(D1602-1)+0.2)+0.4,0)</f>
        <v>49</v>
      </c>
      <c r="H1602" s="62">
        <f>ROUNDUP((VLOOKUP(B1602,Sheet1!U:AA,6,FALSE)-2)*(0.042*(D1602-1)+0.2)+0.4,0)</f>
        <v>68</v>
      </c>
      <c r="I1602" s="62">
        <f>ROUNDUP((VLOOKUP(B1602,Sheet1!U:AA,7,FALSE)-2)*(0.042*(D1602-1)+0.2)+0.4,0)</f>
        <v>38</v>
      </c>
      <c r="J1602" s="62">
        <f>E1602*8+F1602*2+G1602*3+H1602*3+I1602*1+VLOOKUP(B1602,Sheet1!AU:AZ,2,FALSE)</f>
        <v>739</v>
      </c>
      <c r="K1602" s="62">
        <f>E1602*1+F1602*2+G1602*2+H1602*2+I1602*10+VLOOKUP(B1602,Sheet1!AU:AZ,3,FALSE)</f>
        <v>789</v>
      </c>
      <c r="L1602" s="62">
        <f>E1602*0.1+F1602*2+G1602*0.2+H1602*0.26+I1602*0.1+VLOOKUP(B1602,Sheet1!AU:AZ,4,FALSE)</f>
        <v>183.78</v>
      </c>
      <c r="M1602" s="62">
        <f>E1602*0.1+F1602*0.2+G1602*2+H1602*0.2+I1602*0.1+VLOOKUP(B1602,Sheet1!AU:AZ,5,FALSE)</f>
        <v>150.9</v>
      </c>
      <c r="N1602" s="62">
        <f>E1602*0.1+F1602*0.2+G1602*0.2+H1602*2+I1602*0.1+VLOOKUP(B1602,Sheet1!AU:AZ,6,FALSE)</f>
        <v>185.1</v>
      </c>
      <c r="O1602" s="62">
        <f t="shared" si="444"/>
        <v>19.4</v>
      </c>
      <c r="P1602" s="62">
        <f t="shared" si="445"/>
        <v>18.4</v>
      </c>
      <c r="R1602" s="9">
        <f t="shared" si="458"/>
        <v>60</v>
      </c>
      <c r="S1602" s="9">
        <f t="shared" si="448"/>
        <v>427.16</v>
      </c>
      <c r="T1602" s="9">
        <f t="shared" si="446"/>
        <v>63.6</v>
      </c>
      <c r="U1602" s="66">
        <f t="shared" si="459"/>
        <v>622</v>
      </c>
      <c r="V1602" s="9">
        <f t="shared" si="447"/>
        <v>746.4</v>
      </c>
      <c r="W1602" s="67">
        <f t="shared" si="460"/>
        <v>271</v>
      </c>
      <c r="Y1602" s="69">
        <f>VLOOKUP(D1602,Sheet2!P:Q,2,FALSE)</f>
        <v>140</v>
      </c>
      <c r="AB1602" s="4" t="str">
        <f>IF('表格编辑 '!D1905="monster","普通","BOSS")</f>
        <v>BOSS</v>
      </c>
      <c r="AD1602" s="50">
        <f>VLOOKUP(D1602,映射!AK:AL,2,FALSE)</f>
        <v>4</v>
      </c>
      <c r="AE1602" s="50" t="s">
        <v>45</v>
      </c>
      <c r="AF1602" s="4">
        <f>VLOOKUP(AE1602,映射!AN:AO,2,FALSE)</f>
        <v>1.3</v>
      </c>
      <c r="AG1602" s="50">
        <v>3</v>
      </c>
      <c r="AH1602" s="70">
        <v>1</v>
      </c>
      <c r="AI1602" s="16">
        <f t="shared" si="449"/>
        <v>137</v>
      </c>
      <c r="AJ1602" s="16">
        <f t="shared" si="450"/>
        <v>113</v>
      </c>
      <c r="AK1602" s="16">
        <f t="shared" si="451"/>
        <v>60</v>
      </c>
      <c r="AL1602" s="16" t="str">
        <f t="shared" si="452"/>
        <v>千年冰晶树魔</v>
      </c>
      <c r="AM1602" s="16">
        <f t="shared" si="453"/>
        <v>9703.2</v>
      </c>
      <c r="AN1602" s="16">
        <f t="shared" si="454"/>
        <v>960.7</v>
      </c>
      <c r="AO1602" s="16">
        <f t="shared" si="461"/>
        <v>8742.5</v>
      </c>
      <c r="AP1602" s="16">
        <f t="shared" si="455"/>
        <v>9481.5</v>
      </c>
      <c r="AQ1602" s="16">
        <f t="shared" si="456"/>
        <v>1025.7</v>
      </c>
      <c r="AR1602" s="16">
        <f t="shared" si="457"/>
        <v>276</v>
      </c>
      <c r="AS1602" s="72"/>
      <c r="AV1602" s="16">
        <v>30</v>
      </c>
      <c r="AW1602" s="16"/>
    </row>
    <row r="1603" spans="1:45">
      <c r="A1603" s="62">
        <f>'表格编辑 '!A1906</f>
        <v>138</v>
      </c>
      <c r="B1603" s="62">
        <f>'表格编辑 '!B1906</f>
        <v>10003</v>
      </c>
      <c r="C1603" s="62" t="str">
        <f>VLOOKUP(B1603,映射!A:B,2,FALSE)</f>
        <v>虎人</v>
      </c>
      <c r="D1603" s="62">
        <f>'表格编辑 '!E1906</f>
        <v>60</v>
      </c>
      <c r="E1603" s="62">
        <f>ROUNDUP((VLOOKUP(B1603,Sheet1!U:AA,3,FALSE)-2)*(0.042*(D1603-1)+0.2)+0.4,0)</f>
        <v>54</v>
      </c>
      <c r="F1603" s="62">
        <f>ROUNDUP((VLOOKUP(B1603,Sheet1!U:AA,4,FALSE)-2)*(0.042*(D1603-1)+0.2)+0.4,0)</f>
        <v>65</v>
      </c>
      <c r="G1603" s="62">
        <f>ROUNDUP((VLOOKUP(B1603,Sheet1!U:AA,5,FALSE)-2)*(0.042*(D1603-1)+0.2)+0.4,0)</f>
        <v>41</v>
      </c>
      <c r="H1603" s="62">
        <f>ROUNDUP((VLOOKUP(B1603,Sheet1!U:AA,6,FALSE)-2)*(0.042*(D1603-1)+0.2)+0.4,0)</f>
        <v>46</v>
      </c>
      <c r="I1603" s="62">
        <f>ROUNDUP((VLOOKUP(B1603,Sheet1!U:AA,7,FALSE)-2)*(0.042*(D1603-1)+0.2)+0.4,0)</f>
        <v>65</v>
      </c>
      <c r="J1603" s="62">
        <f>E1603*8+F1603*2+G1603*3+H1603*3+I1603*1+VLOOKUP(B1603,Sheet1!AU:AZ,2,FALSE)</f>
        <v>934</v>
      </c>
      <c r="K1603" s="62">
        <f>E1603*1+F1603*2+G1603*2+H1603*2+I1603*10+VLOOKUP(B1603,Sheet1!AU:AZ,3,FALSE)</f>
        <v>1050</v>
      </c>
      <c r="L1603" s="62">
        <f>E1603*0.1+F1603*2+G1603*0.2+H1603*0.26+I1603*0.1+VLOOKUP(B1603,Sheet1!AU:AZ,4,FALSE)</f>
        <v>190.06</v>
      </c>
      <c r="M1603" s="62">
        <f>E1603*0.1+F1603*0.2+G1603*2+H1603*0.2+I1603*0.1+VLOOKUP(B1603,Sheet1!AU:AZ,5,FALSE)</f>
        <v>133.1</v>
      </c>
      <c r="N1603" s="62">
        <f>E1603*0.1+F1603*0.2+G1603*0.2+H1603*2+I1603*0.1+VLOOKUP(B1603,Sheet1!AU:AZ,6,FALSE)</f>
        <v>155.1</v>
      </c>
      <c r="O1603" s="62">
        <f t="shared" si="444"/>
        <v>32.9</v>
      </c>
      <c r="P1603" s="62">
        <f t="shared" si="445"/>
        <v>35.3</v>
      </c>
      <c r="R1603" s="9">
        <f t="shared" si="458"/>
        <v>60</v>
      </c>
      <c r="S1603" s="9">
        <f t="shared" si="448"/>
        <v>427.16</v>
      </c>
      <c r="T1603" s="9">
        <f t="shared" si="446"/>
        <v>63.6</v>
      </c>
      <c r="U1603" s="66">
        <f t="shared" si="459"/>
        <v>662</v>
      </c>
      <c r="V1603" s="9">
        <f t="shared" si="447"/>
        <v>794.4</v>
      </c>
      <c r="W1603" s="67">
        <f t="shared" si="460"/>
        <v>285</v>
      </c>
      <c r="Y1603" s="69">
        <f>VLOOKUP(D1603,Sheet2!P:Q,2,FALSE)</f>
        <v>140</v>
      </c>
      <c r="AB1603" s="4" t="str">
        <f>IF('表格编辑 '!D1906="monster","普通","BOSS")</f>
        <v>普通</v>
      </c>
      <c r="AD1603" s="50">
        <f>VLOOKUP(D1603,映射!AK:AL,2,FALSE)</f>
        <v>4</v>
      </c>
      <c r="AE1603" s="50" t="s">
        <v>43</v>
      </c>
      <c r="AF1603" s="4">
        <f>VLOOKUP(AE1603,映射!AN:AO,2,FALSE)</f>
        <v>1</v>
      </c>
      <c r="AG1603" s="50">
        <v>1</v>
      </c>
      <c r="AH1603" s="70">
        <v>0</v>
      </c>
      <c r="AI1603" s="16">
        <f t="shared" si="449"/>
        <v>138</v>
      </c>
      <c r="AJ1603" s="16">
        <f t="shared" si="450"/>
        <v>10003</v>
      </c>
      <c r="AK1603" s="16">
        <f t="shared" si="451"/>
        <v>60</v>
      </c>
      <c r="AL1603" s="16" t="str">
        <f t="shared" si="452"/>
        <v>虎人</v>
      </c>
      <c r="AM1603" s="16">
        <f t="shared" si="453"/>
        <v>2648</v>
      </c>
      <c r="AN1603" s="16">
        <f t="shared" si="454"/>
        <v>934</v>
      </c>
      <c r="AO1603" s="16">
        <f t="shared" si="461"/>
        <v>1714</v>
      </c>
      <c r="AP1603" s="16">
        <f t="shared" si="455"/>
        <v>2648</v>
      </c>
      <c r="AQ1603" s="16">
        <f t="shared" si="456"/>
        <v>1050</v>
      </c>
      <c r="AR1603" s="16">
        <f t="shared" si="457"/>
        <v>191</v>
      </c>
      <c r="AS1603" s="72"/>
    </row>
    <row r="1604" spans="1:45">
      <c r="A1604" s="62">
        <f>'表格编辑 '!A1907</f>
        <v>139</v>
      </c>
      <c r="B1604" s="62">
        <f>'表格编辑 '!B1907</f>
        <v>10018</v>
      </c>
      <c r="C1604" s="62" t="str">
        <f>VLOOKUP(B1604,映射!A:B,2,FALSE)</f>
        <v>水蓝鼠</v>
      </c>
      <c r="D1604" s="62">
        <f>'表格编辑 '!E1907</f>
        <v>60</v>
      </c>
      <c r="E1604" s="62">
        <f>ROUNDUP((VLOOKUP(B1604,Sheet1!U:AA,3,FALSE)-2)*(0.042*(D1604-1)+0.2)+0.4,0)</f>
        <v>25</v>
      </c>
      <c r="F1604" s="62">
        <f>ROUNDUP((VLOOKUP(B1604,Sheet1!U:AA,4,FALSE)-2)*(0.042*(D1604-1)+0.2)+0.4,0)</f>
        <v>36</v>
      </c>
      <c r="G1604" s="62">
        <f>ROUNDUP((VLOOKUP(B1604,Sheet1!U:AA,5,FALSE)-2)*(0.042*(D1604-1)+0.2)+0.4,0)</f>
        <v>71</v>
      </c>
      <c r="H1604" s="62">
        <f>ROUNDUP((VLOOKUP(B1604,Sheet1!U:AA,6,FALSE)-2)*(0.042*(D1604-1)+0.2)+0.4,0)</f>
        <v>84</v>
      </c>
      <c r="I1604" s="62">
        <f>ROUNDUP((VLOOKUP(B1604,Sheet1!U:AA,7,FALSE)-2)*(0.042*(D1604-1)+0.2)+0.4,0)</f>
        <v>84</v>
      </c>
      <c r="J1604" s="62">
        <f>E1604*8+F1604*2+G1604*3+H1604*3+I1604*1+VLOOKUP(B1604,Sheet1!AU:AZ,2,FALSE)</f>
        <v>845</v>
      </c>
      <c r="K1604" s="62">
        <f>E1604*1+F1604*2+G1604*2+H1604*2+I1604*10+VLOOKUP(B1604,Sheet1!AU:AZ,3,FALSE)</f>
        <v>1302</v>
      </c>
      <c r="L1604" s="62">
        <f>E1604*0.1+F1604*2+G1604*0.2+H1604*0.26+I1604*0.1+VLOOKUP(B1604,Sheet1!AU:AZ,4,FALSE)</f>
        <v>135.94</v>
      </c>
      <c r="M1604" s="62">
        <f>E1604*0.1+F1604*0.2+G1604*2+H1604*0.2+I1604*0.1+VLOOKUP(B1604,Sheet1!AU:AZ,5,FALSE)</f>
        <v>206.9</v>
      </c>
      <c r="N1604" s="62">
        <f>E1604*0.1+F1604*0.2+G1604*0.2+H1604*2+I1604*0.1+VLOOKUP(B1604,Sheet1!AU:AZ,6,FALSE)</f>
        <v>252.3</v>
      </c>
      <c r="O1604" s="62">
        <f t="shared" si="444"/>
        <v>61.9</v>
      </c>
      <c r="P1604" s="62">
        <f t="shared" si="445"/>
        <v>17.7</v>
      </c>
      <c r="R1604" s="9">
        <f t="shared" si="458"/>
        <v>60</v>
      </c>
      <c r="S1604" s="9">
        <f t="shared" si="448"/>
        <v>427.16</v>
      </c>
      <c r="T1604" s="9">
        <f t="shared" si="446"/>
        <v>63.6</v>
      </c>
      <c r="U1604" s="66">
        <f t="shared" si="459"/>
        <v>522</v>
      </c>
      <c r="V1604" s="9">
        <f t="shared" si="447"/>
        <v>626.4</v>
      </c>
      <c r="W1604" s="67">
        <f t="shared" si="460"/>
        <v>170</v>
      </c>
      <c r="Y1604" s="69">
        <f>VLOOKUP(D1604,Sheet2!P:Q,2,FALSE)</f>
        <v>140</v>
      </c>
      <c r="AB1604" s="4" t="str">
        <f>IF('表格编辑 '!D1907="monster","普通","BOSS")</f>
        <v>普通</v>
      </c>
      <c r="AD1604" s="50">
        <f>VLOOKUP(D1604,映射!AK:AL,2,FALSE)</f>
        <v>4</v>
      </c>
      <c r="AE1604" s="50" t="s">
        <v>43</v>
      </c>
      <c r="AF1604" s="4">
        <f>VLOOKUP(AE1604,映射!AN:AO,2,FALSE)</f>
        <v>1</v>
      </c>
      <c r="AG1604" s="50">
        <v>1</v>
      </c>
      <c r="AH1604" s="70">
        <v>0</v>
      </c>
      <c r="AI1604" s="16">
        <f t="shared" si="449"/>
        <v>139</v>
      </c>
      <c r="AJ1604" s="16">
        <f t="shared" si="450"/>
        <v>10018</v>
      </c>
      <c r="AK1604" s="16">
        <f t="shared" si="451"/>
        <v>60</v>
      </c>
      <c r="AL1604" s="16" t="str">
        <f t="shared" si="452"/>
        <v>水蓝鼠</v>
      </c>
      <c r="AM1604" s="16">
        <f t="shared" si="453"/>
        <v>2088</v>
      </c>
      <c r="AN1604" s="16">
        <f t="shared" si="454"/>
        <v>845</v>
      </c>
      <c r="AO1604" s="16">
        <f t="shared" si="461"/>
        <v>1243</v>
      </c>
      <c r="AP1604" s="16">
        <f t="shared" si="455"/>
        <v>2088</v>
      </c>
      <c r="AQ1604" s="16">
        <f t="shared" si="456"/>
        <v>1302</v>
      </c>
      <c r="AR1604" s="16">
        <f t="shared" si="457"/>
        <v>136</v>
      </c>
      <c r="AS1604" s="72"/>
    </row>
    <row r="1605" spans="1:45">
      <c r="A1605" s="62">
        <f>'表格编辑 '!A1908</f>
        <v>140</v>
      </c>
      <c r="B1605" s="62">
        <f>'表格编辑 '!B1908</f>
        <v>10022</v>
      </c>
      <c r="C1605" s="62" t="str">
        <f>VLOOKUP(B1605,映射!A:B,2,FALSE)</f>
        <v>地狱猎犬</v>
      </c>
      <c r="D1605" s="62">
        <f>'表格编辑 '!E1908</f>
        <v>60</v>
      </c>
      <c r="E1605" s="62">
        <f>ROUNDUP((VLOOKUP(B1605,Sheet1!U:AA,3,FALSE)-2)*(0.042*(D1605-1)+0.2)+0.4,0)</f>
        <v>60</v>
      </c>
      <c r="F1605" s="62">
        <f>ROUNDUP((VLOOKUP(B1605,Sheet1!U:AA,4,FALSE)-2)*(0.042*(D1605-1)+0.2)+0.4,0)</f>
        <v>89</v>
      </c>
      <c r="G1605" s="62">
        <f>ROUNDUP((VLOOKUP(B1605,Sheet1!U:AA,5,FALSE)-2)*(0.042*(D1605-1)+0.2)+0.4,0)</f>
        <v>46</v>
      </c>
      <c r="H1605" s="62">
        <f>ROUNDUP((VLOOKUP(B1605,Sheet1!U:AA,6,FALSE)-2)*(0.042*(D1605-1)+0.2)+0.4,0)</f>
        <v>54</v>
      </c>
      <c r="I1605" s="62">
        <f>ROUNDUP((VLOOKUP(B1605,Sheet1!U:AA,7,FALSE)-2)*(0.042*(D1605-1)+0.2)+0.4,0)</f>
        <v>36</v>
      </c>
      <c r="J1605" s="62">
        <f>E1605*8+F1605*2+G1605*3+H1605*3+I1605*1+VLOOKUP(B1605,Sheet1!AU:AZ,2,FALSE)</f>
        <v>1014</v>
      </c>
      <c r="K1605" s="62">
        <f>E1605*1+F1605*2+G1605*2+H1605*2+I1605*10+VLOOKUP(B1605,Sheet1!AU:AZ,3,FALSE)</f>
        <v>818</v>
      </c>
      <c r="L1605" s="62">
        <f>E1605*0.1+F1605*2+G1605*0.2+H1605*0.26+I1605*0.1+VLOOKUP(B1605,Sheet1!AU:AZ,4,FALSE)</f>
        <v>230.84</v>
      </c>
      <c r="M1605" s="62">
        <f>E1605*0.1+F1605*0.2+G1605*2+H1605*0.2+I1605*0.1+VLOOKUP(B1605,Sheet1!AU:AZ,5,FALSE)</f>
        <v>150.2</v>
      </c>
      <c r="N1605" s="62">
        <f>E1605*0.1+F1605*0.2+G1605*0.2+H1605*2+I1605*0.1+VLOOKUP(B1605,Sheet1!AU:AZ,6,FALSE)</f>
        <v>164.6</v>
      </c>
      <c r="O1605" s="62">
        <f t="shared" si="444"/>
        <v>5.70000000000001</v>
      </c>
      <c r="P1605" s="62">
        <f t="shared" si="445"/>
        <v>41.7</v>
      </c>
      <c r="R1605" s="9">
        <f t="shared" si="458"/>
        <v>60</v>
      </c>
      <c r="S1605" s="9">
        <f t="shared" si="448"/>
        <v>427.16</v>
      </c>
      <c r="T1605" s="9">
        <f t="shared" si="446"/>
        <v>63.6</v>
      </c>
      <c r="U1605" s="66">
        <f t="shared" si="459"/>
        <v>624</v>
      </c>
      <c r="V1605" s="9">
        <f t="shared" si="447"/>
        <v>748.8</v>
      </c>
      <c r="W1605" s="67">
        <f t="shared" si="460"/>
        <v>380</v>
      </c>
      <c r="Y1605" s="69">
        <f>VLOOKUP(D1605,Sheet2!P:Q,2,FALSE)</f>
        <v>140</v>
      </c>
      <c r="AB1605" s="4" t="str">
        <f>IF('表格编辑 '!D1908="monster","普通","BOSS")</f>
        <v>普通</v>
      </c>
      <c r="AD1605" s="50">
        <f>VLOOKUP(D1605,映射!AK:AL,2,FALSE)</f>
        <v>4</v>
      </c>
      <c r="AE1605" s="50" t="s">
        <v>43</v>
      </c>
      <c r="AF1605" s="4">
        <f>VLOOKUP(AE1605,映射!AN:AO,2,FALSE)</f>
        <v>1</v>
      </c>
      <c r="AG1605" s="50">
        <v>1</v>
      </c>
      <c r="AH1605" s="70">
        <v>0</v>
      </c>
      <c r="AI1605" s="16">
        <f t="shared" si="449"/>
        <v>140</v>
      </c>
      <c r="AJ1605" s="16">
        <f t="shared" si="450"/>
        <v>10022</v>
      </c>
      <c r="AK1605" s="16">
        <f t="shared" si="451"/>
        <v>60</v>
      </c>
      <c r="AL1605" s="16" t="str">
        <f t="shared" si="452"/>
        <v>地狱猎犬</v>
      </c>
      <c r="AM1605" s="16">
        <f t="shared" si="453"/>
        <v>2496</v>
      </c>
      <c r="AN1605" s="16">
        <f t="shared" si="454"/>
        <v>1014</v>
      </c>
      <c r="AO1605" s="16">
        <f t="shared" si="461"/>
        <v>1482</v>
      </c>
      <c r="AP1605" s="16">
        <f t="shared" si="455"/>
        <v>2496</v>
      </c>
      <c r="AQ1605" s="16">
        <f t="shared" si="456"/>
        <v>818</v>
      </c>
      <c r="AR1605" s="16">
        <f t="shared" si="457"/>
        <v>231</v>
      </c>
      <c r="AS1605" s="72"/>
    </row>
    <row r="1606" spans="1:45">
      <c r="A1606" s="62">
        <f>'表格编辑 '!A1909</f>
        <v>141</v>
      </c>
      <c r="B1606" s="62">
        <f>'表格编辑 '!B1909</f>
        <v>10027</v>
      </c>
      <c r="C1606" s="62" t="str">
        <f>VLOOKUP(B1606,映射!A:B,2,FALSE)</f>
        <v>腐尸</v>
      </c>
      <c r="D1606" s="62">
        <f>'表格编辑 '!E1909</f>
        <v>60</v>
      </c>
      <c r="E1606" s="62">
        <f>ROUNDUP((VLOOKUP(B1606,Sheet1!U:AA,3,FALSE)-2)*(0.042*(D1606-1)+0.2)+0.4,0)</f>
        <v>108</v>
      </c>
      <c r="F1606" s="62">
        <f>ROUNDUP((VLOOKUP(B1606,Sheet1!U:AA,4,FALSE)-2)*(0.042*(D1606-1)+0.2)+0.4,0)</f>
        <v>95</v>
      </c>
      <c r="G1606" s="62">
        <f>ROUNDUP((VLOOKUP(B1606,Sheet1!U:AA,5,FALSE)-2)*(0.042*(D1606-1)+0.2)+0.4,0)</f>
        <v>28</v>
      </c>
      <c r="H1606" s="62">
        <f>ROUNDUP((VLOOKUP(B1606,Sheet1!U:AA,6,FALSE)-2)*(0.042*(D1606-1)+0.2)+0.4,0)</f>
        <v>14</v>
      </c>
      <c r="I1606" s="62">
        <f>ROUNDUP((VLOOKUP(B1606,Sheet1!U:AA,7,FALSE)-2)*(0.042*(D1606-1)+0.2)+0.4,0)</f>
        <v>14</v>
      </c>
      <c r="J1606" s="62">
        <f>E1606*8+F1606*2+G1606*3+H1606*3+I1606*1+VLOOKUP(B1606,Sheet1!AU:AZ,2,FALSE)</f>
        <v>1214</v>
      </c>
      <c r="K1606" s="62">
        <f>E1606*1+F1606*2+G1606*2+H1606*2+I1606*10+VLOOKUP(B1606,Sheet1!AU:AZ,3,FALSE)</f>
        <v>542</v>
      </c>
      <c r="L1606" s="62">
        <f>E1606*0.1+F1606*2+G1606*0.2+H1606*0.26+I1606*0.1+VLOOKUP(B1606,Sheet1!AU:AZ,4,FALSE)</f>
        <v>231.44</v>
      </c>
      <c r="M1606" s="62">
        <f>E1606*0.1+F1606*0.2+G1606*2+H1606*0.2+I1606*0.1+VLOOKUP(B1606,Sheet1!AU:AZ,5,FALSE)</f>
        <v>110</v>
      </c>
      <c r="N1606" s="62">
        <f>E1606*0.1+F1606*0.2+G1606*0.2+H1606*2+I1606*0.1+VLOOKUP(B1606,Sheet1!AU:AZ,6,FALSE)</f>
        <v>84.8</v>
      </c>
      <c r="O1606" s="62">
        <f t="shared" si="444"/>
        <v>-26.5</v>
      </c>
      <c r="P1606" s="62">
        <f t="shared" si="445"/>
        <v>75.5</v>
      </c>
      <c r="R1606" s="9">
        <f t="shared" si="458"/>
        <v>60</v>
      </c>
      <c r="S1606" s="9">
        <f t="shared" si="448"/>
        <v>427.16</v>
      </c>
      <c r="T1606" s="9">
        <f t="shared" si="446"/>
        <v>63.6</v>
      </c>
      <c r="U1606" s="66">
        <f t="shared" si="459"/>
        <v>723</v>
      </c>
      <c r="V1606" s="9">
        <f t="shared" si="447"/>
        <v>867.6</v>
      </c>
      <c r="W1606" s="67">
        <f t="shared" si="460"/>
        <v>381</v>
      </c>
      <c r="Y1606" s="69">
        <f>VLOOKUP(D1606,Sheet2!P:Q,2,FALSE)</f>
        <v>140</v>
      </c>
      <c r="AB1606" s="4" t="str">
        <f>IF('表格编辑 '!D1909="monster","普通","BOSS")</f>
        <v>普通</v>
      </c>
      <c r="AD1606" s="50">
        <f>VLOOKUP(D1606,映射!AK:AL,2,FALSE)</f>
        <v>4</v>
      </c>
      <c r="AE1606" s="50" t="s">
        <v>43</v>
      </c>
      <c r="AF1606" s="4">
        <f>VLOOKUP(AE1606,映射!AN:AO,2,FALSE)</f>
        <v>1</v>
      </c>
      <c r="AG1606" s="50">
        <v>1</v>
      </c>
      <c r="AH1606" s="70">
        <v>0</v>
      </c>
      <c r="AI1606" s="16">
        <f t="shared" si="449"/>
        <v>141</v>
      </c>
      <c r="AJ1606" s="16">
        <f t="shared" si="450"/>
        <v>10027</v>
      </c>
      <c r="AK1606" s="16">
        <f t="shared" si="451"/>
        <v>60</v>
      </c>
      <c r="AL1606" s="16" t="str">
        <f t="shared" si="452"/>
        <v>腐尸</v>
      </c>
      <c r="AM1606" s="16">
        <f t="shared" si="453"/>
        <v>2892</v>
      </c>
      <c r="AN1606" s="16">
        <f t="shared" si="454"/>
        <v>1214</v>
      </c>
      <c r="AO1606" s="16">
        <f t="shared" si="461"/>
        <v>1678</v>
      </c>
      <c r="AP1606" s="16">
        <f t="shared" si="455"/>
        <v>2892</v>
      </c>
      <c r="AQ1606" s="16">
        <f t="shared" si="456"/>
        <v>542</v>
      </c>
      <c r="AR1606" s="16">
        <f t="shared" si="457"/>
        <v>232</v>
      </c>
      <c r="AS1606" s="72"/>
    </row>
    <row r="1607" spans="1:49">
      <c r="A1607" s="62">
        <f>'表格编辑 '!A1910</f>
        <v>142</v>
      </c>
      <c r="B1607" s="62">
        <f>'表格编辑 '!B1910</f>
        <v>63</v>
      </c>
      <c r="C1607" s="62" t="str">
        <f>VLOOKUP(B1607,映射!A:B,2,FALSE)</f>
        <v>白恶魔吉拉斯</v>
      </c>
      <c r="D1607" s="62">
        <f>'表格编辑 '!E1910</f>
        <v>60</v>
      </c>
      <c r="E1607" s="62">
        <f>ROUNDUP((VLOOKUP(B1607,Sheet1!U:AA,3,FALSE)-2)*(0.042*(D1607-1)+0.2)+0.4,0)</f>
        <v>81</v>
      </c>
      <c r="F1607" s="62">
        <f>ROUNDUP((VLOOKUP(B1607,Sheet1!U:AA,4,FALSE)-2)*(0.042*(D1607-1)+0.2)+0.4,0)</f>
        <v>103</v>
      </c>
      <c r="G1607" s="62">
        <f>ROUNDUP((VLOOKUP(B1607,Sheet1!U:AA,5,FALSE)-2)*(0.042*(D1607-1)+0.2)+0.4,0)</f>
        <v>44</v>
      </c>
      <c r="H1607" s="62">
        <f>ROUNDUP((VLOOKUP(B1607,Sheet1!U:AA,6,FALSE)-2)*(0.042*(D1607-1)+0.2)+0.4,0)</f>
        <v>65</v>
      </c>
      <c r="I1607" s="62">
        <f>ROUNDUP((VLOOKUP(B1607,Sheet1!U:AA,7,FALSE)-2)*(0.042*(D1607-1)+0.2)+0.4,0)</f>
        <v>20</v>
      </c>
      <c r="J1607" s="62">
        <f>E1607*8+F1607*2+G1607*3+H1607*3+I1607*1+VLOOKUP(B1607,Sheet1!AU:AZ,2,FALSE)</f>
        <v>1221</v>
      </c>
      <c r="K1607" s="62">
        <f>E1607*1+F1607*2+G1607*2+H1607*2+I1607*10+VLOOKUP(B1607,Sheet1!AU:AZ,3,FALSE)</f>
        <v>725</v>
      </c>
      <c r="L1607" s="62">
        <f>E1607*0.1+F1607*2+G1607*0.2+H1607*0.26+I1607*0.1+VLOOKUP(B1607,Sheet1!AU:AZ,4,FALSE)</f>
        <v>261.8</v>
      </c>
      <c r="M1607" s="62">
        <f>E1607*0.1+F1607*0.2+G1607*2+H1607*0.2+I1607*0.1+VLOOKUP(B1607,Sheet1!AU:AZ,5,FALSE)</f>
        <v>151.7</v>
      </c>
      <c r="N1607" s="62">
        <f>E1607*0.1+F1607*0.2+G1607*0.2+H1607*2+I1607*0.1+VLOOKUP(B1607,Sheet1!AU:AZ,6,FALSE)</f>
        <v>189.5</v>
      </c>
      <c r="O1607" s="62">
        <f t="shared" si="444"/>
        <v>-16.3</v>
      </c>
      <c r="P1607" s="62">
        <f t="shared" si="445"/>
        <v>61.1</v>
      </c>
      <c r="R1607" s="9">
        <f t="shared" si="458"/>
        <v>60</v>
      </c>
      <c r="S1607" s="9">
        <f t="shared" si="448"/>
        <v>427.16</v>
      </c>
      <c r="T1607" s="9">
        <f t="shared" si="446"/>
        <v>63.6</v>
      </c>
      <c r="U1607" s="66">
        <f t="shared" si="459"/>
        <v>620</v>
      </c>
      <c r="V1607" s="9">
        <f t="shared" si="447"/>
        <v>744</v>
      </c>
      <c r="W1607" s="67">
        <f t="shared" si="460"/>
        <v>455</v>
      </c>
      <c r="Y1607" s="69">
        <f>VLOOKUP(D1607,Sheet2!P:Q,2,FALSE)</f>
        <v>140</v>
      </c>
      <c r="AB1607" s="4" t="str">
        <f>IF('表格编辑 '!D1910="monster","普通","BOSS")</f>
        <v>BOSS</v>
      </c>
      <c r="AD1607" s="50">
        <f>VLOOKUP(D1607,映射!AK:AL,2,FALSE)</f>
        <v>4</v>
      </c>
      <c r="AE1607" s="50" t="s">
        <v>45</v>
      </c>
      <c r="AF1607" s="4">
        <f>VLOOKUP(AE1607,映射!AN:AO,2,FALSE)</f>
        <v>1.3</v>
      </c>
      <c r="AG1607" s="50">
        <v>3</v>
      </c>
      <c r="AH1607" s="70">
        <v>1</v>
      </c>
      <c r="AI1607" s="16">
        <f t="shared" si="449"/>
        <v>142</v>
      </c>
      <c r="AJ1607" s="16">
        <f t="shared" si="450"/>
        <v>63</v>
      </c>
      <c r="AK1607" s="16">
        <f t="shared" si="451"/>
        <v>60</v>
      </c>
      <c r="AL1607" s="16" t="str">
        <f t="shared" si="452"/>
        <v>白恶魔吉拉斯</v>
      </c>
      <c r="AM1607" s="16">
        <f t="shared" si="453"/>
        <v>9672</v>
      </c>
      <c r="AN1607" s="16">
        <f t="shared" si="454"/>
        <v>1587.3</v>
      </c>
      <c r="AO1607" s="16">
        <f t="shared" si="461"/>
        <v>8084.7</v>
      </c>
      <c r="AP1607" s="16">
        <f t="shared" si="455"/>
        <v>9305.7</v>
      </c>
      <c r="AQ1607" s="16">
        <f t="shared" si="456"/>
        <v>942.5</v>
      </c>
      <c r="AR1607" s="16">
        <f t="shared" si="457"/>
        <v>393</v>
      </c>
      <c r="AS1607" s="72"/>
      <c r="AV1607" s="16">
        <v>30</v>
      </c>
      <c r="AW1607" s="16"/>
    </row>
    <row r="1608" spans="1:45">
      <c r="A1608" s="62">
        <f>'表格编辑 '!A1911</f>
        <v>143</v>
      </c>
      <c r="B1608" s="62">
        <f>'表格编辑 '!B1911</f>
        <v>10032</v>
      </c>
      <c r="C1608" s="62" t="str">
        <f>VLOOKUP(B1608,映射!A:B,2,FALSE)</f>
        <v>武装骷髅</v>
      </c>
      <c r="D1608" s="62">
        <f>'表格编辑 '!E1911</f>
        <v>60</v>
      </c>
      <c r="E1608" s="62">
        <f>ROUNDUP((VLOOKUP(B1608,Sheet1!U:AA,3,FALSE)-2)*(0.042*(D1608-1)+0.2)+0.4,0)</f>
        <v>46</v>
      </c>
      <c r="F1608" s="62">
        <f>ROUNDUP((VLOOKUP(B1608,Sheet1!U:AA,4,FALSE)-2)*(0.042*(D1608-1)+0.2)+0.4,0)</f>
        <v>92</v>
      </c>
      <c r="G1608" s="62">
        <f>ROUNDUP((VLOOKUP(B1608,Sheet1!U:AA,5,FALSE)-2)*(0.042*(D1608-1)+0.2)+0.4,0)</f>
        <v>121</v>
      </c>
      <c r="H1608" s="62">
        <f>ROUNDUP((VLOOKUP(B1608,Sheet1!U:AA,6,FALSE)-2)*(0.042*(D1608-1)+0.2)+0.4,0)</f>
        <v>44</v>
      </c>
      <c r="I1608" s="62">
        <f>ROUNDUP((VLOOKUP(B1608,Sheet1!U:AA,7,FALSE)-2)*(0.042*(D1608-1)+0.2)+0.4,0)</f>
        <v>76</v>
      </c>
      <c r="J1608" s="62">
        <f>E1608*8+F1608*2+G1608*3+H1608*3+I1608*1+VLOOKUP(B1608,Sheet1!AU:AZ,2,FALSE)</f>
        <v>1174</v>
      </c>
      <c r="K1608" s="62">
        <f>E1608*1+F1608*2+G1608*2+H1608*2+I1608*10+VLOOKUP(B1608,Sheet1!AU:AZ,3,FALSE)</f>
        <v>1379</v>
      </c>
      <c r="L1608" s="62">
        <f>E1608*0.1+F1608*2+G1608*0.2+H1608*0.26+I1608*0.1+VLOOKUP(B1608,Sheet1!AU:AZ,4,FALSE)</f>
        <v>278.84</v>
      </c>
      <c r="M1608" s="62">
        <f>E1608*0.1+F1608*0.2+G1608*2+H1608*0.2+I1608*0.1+VLOOKUP(B1608,Sheet1!AU:AZ,5,FALSE)</f>
        <v>341.4</v>
      </c>
      <c r="N1608" s="62">
        <f>E1608*0.1+F1608*0.2+G1608*0.2+H1608*2+I1608*0.1+VLOOKUP(B1608,Sheet1!AU:AZ,6,FALSE)</f>
        <v>169.8</v>
      </c>
      <c r="O1608" s="62">
        <f t="shared" si="444"/>
        <v>57.6</v>
      </c>
      <c r="P1608" s="62">
        <f t="shared" si="445"/>
        <v>16.7</v>
      </c>
      <c r="R1608" s="9">
        <f t="shared" si="458"/>
        <v>60</v>
      </c>
      <c r="S1608" s="9">
        <f t="shared" si="448"/>
        <v>427.16</v>
      </c>
      <c r="T1608" s="9">
        <f t="shared" si="446"/>
        <v>63.6</v>
      </c>
      <c r="U1608" s="66">
        <f t="shared" si="459"/>
        <v>377</v>
      </c>
      <c r="V1608" s="9">
        <f t="shared" si="447"/>
        <v>452.4</v>
      </c>
      <c r="W1608" s="67">
        <f t="shared" si="460"/>
        <v>497</v>
      </c>
      <c r="Y1608" s="69">
        <f>VLOOKUP(D1608,Sheet2!P:Q,2,FALSE)</f>
        <v>140</v>
      </c>
      <c r="AB1608" s="4" t="str">
        <f>IF('表格编辑 '!D1911="monster","普通","BOSS")</f>
        <v>普通</v>
      </c>
      <c r="AD1608" s="50">
        <f>VLOOKUP(D1608,映射!AK:AL,2,FALSE)</f>
        <v>4</v>
      </c>
      <c r="AE1608" s="50" t="s">
        <v>43</v>
      </c>
      <c r="AF1608" s="4">
        <f>VLOOKUP(AE1608,映射!AN:AO,2,FALSE)</f>
        <v>1</v>
      </c>
      <c r="AG1608" s="50">
        <v>1</v>
      </c>
      <c r="AH1608" s="70">
        <v>0</v>
      </c>
      <c r="AI1608" s="16">
        <f t="shared" si="449"/>
        <v>143</v>
      </c>
      <c r="AJ1608" s="16">
        <f t="shared" si="450"/>
        <v>10032</v>
      </c>
      <c r="AK1608" s="16">
        <f t="shared" si="451"/>
        <v>60</v>
      </c>
      <c r="AL1608" s="16" t="str">
        <f t="shared" si="452"/>
        <v>武装骷髅</v>
      </c>
      <c r="AM1608" s="16">
        <f t="shared" si="453"/>
        <v>1508</v>
      </c>
      <c r="AN1608" s="16">
        <f t="shared" si="454"/>
        <v>1174</v>
      </c>
      <c r="AO1608" s="16">
        <f t="shared" si="461"/>
        <v>334</v>
      </c>
      <c r="AP1608" s="16">
        <f t="shared" si="455"/>
        <v>1508</v>
      </c>
      <c r="AQ1608" s="16">
        <f t="shared" si="456"/>
        <v>1379</v>
      </c>
      <c r="AR1608" s="16">
        <f t="shared" si="457"/>
        <v>279</v>
      </c>
      <c r="AS1608" s="72"/>
    </row>
    <row r="1609" spans="1:45">
      <c r="A1609" s="62">
        <f>'表格编辑 '!A1912</f>
        <v>144</v>
      </c>
      <c r="B1609" s="62">
        <f>'表格编辑 '!B1912</f>
        <v>10045</v>
      </c>
      <c r="C1609" s="62" t="str">
        <f>VLOOKUP(B1609,映射!A:B,2,FALSE)</f>
        <v>血魔</v>
      </c>
      <c r="D1609" s="62">
        <f>'表格编辑 '!E1912</f>
        <v>60</v>
      </c>
      <c r="E1609" s="62">
        <f>ROUNDUP((VLOOKUP(B1609,Sheet1!U:AA,3,FALSE)-2)*(0.042*(D1609-1)+0.2)+0.4,0)</f>
        <v>30</v>
      </c>
      <c r="F1609" s="62">
        <f>ROUNDUP((VLOOKUP(B1609,Sheet1!U:AA,4,FALSE)-2)*(0.042*(D1609-1)+0.2)+0.4,0)</f>
        <v>79</v>
      </c>
      <c r="G1609" s="62">
        <f>ROUNDUP((VLOOKUP(B1609,Sheet1!U:AA,5,FALSE)-2)*(0.042*(D1609-1)+0.2)+0.4,0)</f>
        <v>65</v>
      </c>
      <c r="H1609" s="62">
        <f>ROUNDUP((VLOOKUP(B1609,Sheet1!U:AA,6,FALSE)-2)*(0.042*(D1609-1)+0.2)+0.4,0)</f>
        <v>62</v>
      </c>
      <c r="I1609" s="62">
        <f>ROUNDUP((VLOOKUP(B1609,Sheet1!U:AA,7,FALSE)-2)*(0.042*(D1609-1)+0.2)+0.4,0)</f>
        <v>62</v>
      </c>
      <c r="J1609" s="62">
        <f>E1609*8+F1609*2+G1609*3+H1609*3+I1609*1+VLOOKUP(B1609,Sheet1!AU:AZ,2,FALSE)</f>
        <v>861</v>
      </c>
      <c r="K1609" s="62">
        <f>E1609*1+F1609*2+G1609*2+H1609*2+I1609*10+VLOOKUP(B1609,Sheet1!AU:AZ,3,FALSE)</f>
        <v>1082</v>
      </c>
      <c r="L1609" s="62">
        <f>E1609*0.1+F1609*2+G1609*0.2+H1609*0.26+I1609*0.1+VLOOKUP(B1609,Sheet1!AU:AZ,4,FALSE)</f>
        <v>216.32</v>
      </c>
      <c r="M1609" s="62">
        <f>E1609*0.1+F1609*0.2+G1609*2+H1609*0.2+I1609*0.1+VLOOKUP(B1609,Sheet1!AU:AZ,5,FALSE)</f>
        <v>187.4</v>
      </c>
      <c r="N1609" s="62">
        <f>E1609*0.1+F1609*0.2+G1609*0.2+H1609*2+I1609*0.1+VLOOKUP(B1609,Sheet1!AU:AZ,6,FALSE)</f>
        <v>182</v>
      </c>
      <c r="O1609" s="62">
        <f t="shared" si="444"/>
        <v>39.5</v>
      </c>
      <c r="P1609" s="62">
        <f t="shared" si="445"/>
        <v>15.8</v>
      </c>
      <c r="R1609" s="9">
        <f t="shared" si="458"/>
        <v>60</v>
      </c>
      <c r="S1609" s="9">
        <f t="shared" si="448"/>
        <v>427.16</v>
      </c>
      <c r="T1609" s="9">
        <f t="shared" si="446"/>
        <v>63.6</v>
      </c>
      <c r="U1609" s="66">
        <f t="shared" si="459"/>
        <v>553</v>
      </c>
      <c r="V1609" s="9">
        <f t="shared" si="447"/>
        <v>663.6</v>
      </c>
      <c r="W1609" s="67">
        <f t="shared" si="460"/>
        <v>345</v>
      </c>
      <c r="Y1609" s="69">
        <f>VLOOKUP(D1609,Sheet2!P:Q,2,FALSE)</f>
        <v>140</v>
      </c>
      <c r="AB1609" s="4" t="str">
        <f>IF('表格编辑 '!D1912="monster","普通","BOSS")</f>
        <v>普通</v>
      </c>
      <c r="AD1609" s="50">
        <f>VLOOKUP(D1609,映射!AK:AL,2,FALSE)</f>
        <v>4</v>
      </c>
      <c r="AE1609" s="50" t="s">
        <v>43</v>
      </c>
      <c r="AF1609" s="4">
        <f>VLOOKUP(AE1609,映射!AN:AO,2,FALSE)</f>
        <v>1</v>
      </c>
      <c r="AG1609" s="50">
        <v>1</v>
      </c>
      <c r="AH1609" s="70">
        <v>0</v>
      </c>
      <c r="AI1609" s="16">
        <f t="shared" si="449"/>
        <v>144</v>
      </c>
      <c r="AJ1609" s="16">
        <f t="shared" si="450"/>
        <v>10045</v>
      </c>
      <c r="AK1609" s="16">
        <f t="shared" si="451"/>
        <v>60</v>
      </c>
      <c r="AL1609" s="16" t="str">
        <f t="shared" si="452"/>
        <v>血魔</v>
      </c>
      <c r="AM1609" s="16">
        <f t="shared" si="453"/>
        <v>2212</v>
      </c>
      <c r="AN1609" s="16">
        <f t="shared" si="454"/>
        <v>861</v>
      </c>
      <c r="AO1609" s="16">
        <f t="shared" si="461"/>
        <v>1351</v>
      </c>
      <c r="AP1609" s="16">
        <f t="shared" si="455"/>
        <v>2212</v>
      </c>
      <c r="AQ1609" s="16">
        <f t="shared" si="456"/>
        <v>1082</v>
      </c>
      <c r="AR1609" s="16">
        <f t="shared" si="457"/>
        <v>217</v>
      </c>
      <c r="AS1609" s="72"/>
    </row>
    <row r="1610" spans="1:49">
      <c r="A1610" s="62">
        <f>'表格编辑 '!A1913</f>
        <v>145</v>
      </c>
      <c r="B1610" s="62">
        <f>'表格编辑 '!B1913</f>
        <v>114</v>
      </c>
      <c r="C1610" s="62" t="str">
        <f>VLOOKUP(B1610,映射!A:B,2,FALSE)</f>
        <v>死灵法师科托</v>
      </c>
      <c r="D1610" s="62">
        <f>'表格编辑 '!E1913</f>
        <v>60</v>
      </c>
      <c r="E1610" s="62">
        <f>ROUNDUP((VLOOKUP(B1610,Sheet1!U:AA,3,FALSE)-2)*(0.042*(D1610-1)+0.2)+0.4,0)</f>
        <v>81</v>
      </c>
      <c r="F1610" s="62">
        <f>ROUNDUP((VLOOKUP(B1610,Sheet1!U:AA,4,FALSE)-2)*(0.042*(D1610-1)+0.2)+0.4,0)</f>
        <v>103</v>
      </c>
      <c r="G1610" s="62">
        <f>ROUNDUP((VLOOKUP(B1610,Sheet1!U:AA,5,FALSE)-2)*(0.042*(D1610-1)+0.2)+0.4,0)</f>
        <v>44</v>
      </c>
      <c r="H1610" s="62">
        <f>ROUNDUP((VLOOKUP(B1610,Sheet1!U:AA,6,FALSE)-2)*(0.042*(D1610-1)+0.2)+0.4,0)</f>
        <v>41</v>
      </c>
      <c r="I1610" s="62">
        <f>ROUNDUP((VLOOKUP(B1610,Sheet1!U:AA,7,FALSE)-2)*(0.042*(D1610-1)+0.2)+0.4,0)</f>
        <v>44</v>
      </c>
      <c r="J1610" s="62">
        <f>E1610*8+F1610*2+G1610*3+H1610*3+I1610*1+VLOOKUP(B1610,Sheet1!AU:AZ,2,FALSE)</f>
        <v>1173</v>
      </c>
      <c r="K1610" s="62">
        <f>E1610*1+F1610*2+G1610*2+H1610*2+I1610*10+VLOOKUP(B1610,Sheet1!AU:AZ,3,FALSE)</f>
        <v>917</v>
      </c>
      <c r="L1610" s="62">
        <f>E1610*0.1+F1610*2+G1610*0.2+H1610*0.26+I1610*0.1+VLOOKUP(B1610,Sheet1!AU:AZ,4,FALSE)</f>
        <v>257.96</v>
      </c>
      <c r="M1610" s="62">
        <f>E1610*0.1+F1610*0.2+G1610*2+H1610*0.2+I1610*0.1+VLOOKUP(B1610,Sheet1!AU:AZ,5,FALSE)</f>
        <v>149.3</v>
      </c>
      <c r="N1610" s="62">
        <f>E1610*0.1+F1610*0.2+G1610*0.2+H1610*2+I1610*0.1+VLOOKUP(B1610,Sheet1!AU:AZ,6,FALSE)</f>
        <v>143.9</v>
      </c>
      <c r="O1610" s="62">
        <f t="shared" si="444"/>
        <v>5.3</v>
      </c>
      <c r="P1610" s="62">
        <f t="shared" si="445"/>
        <v>53.9</v>
      </c>
      <c r="R1610" s="9">
        <f t="shared" si="458"/>
        <v>60</v>
      </c>
      <c r="S1610" s="9">
        <f t="shared" si="448"/>
        <v>427.16</v>
      </c>
      <c r="T1610" s="9">
        <f t="shared" si="446"/>
        <v>63.6</v>
      </c>
      <c r="U1610" s="66">
        <f t="shared" si="459"/>
        <v>626</v>
      </c>
      <c r="V1610" s="9">
        <f t="shared" si="447"/>
        <v>751.2</v>
      </c>
      <c r="W1610" s="67">
        <f t="shared" si="460"/>
        <v>445</v>
      </c>
      <c r="Y1610" s="69">
        <f>VLOOKUP(D1610,Sheet2!P:Q,2,FALSE)</f>
        <v>140</v>
      </c>
      <c r="AB1610" s="4" t="str">
        <f>IF('表格编辑 '!D1913="monster","普通","BOSS")</f>
        <v>BOSS</v>
      </c>
      <c r="AD1610" s="50">
        <f>VLOOKUP(D1610,映射!AK:AL,2,FALSE)</f>
        <v>4</v>
      </c>
      <c r="AE1610" s="50" t="s">
        <v>45</v>
      </c>
      <c r="AF1610" s="4">
        <f>VLOOKUP(AE1610,映射!AN:AO,2,FALSE)</f>
        <v>1.3</v>
      </c>
      <c r="AG1610" s="50">
        <v>3</v>
      </c>
      <c r="AH1610" s="70">
        <v>1</v>
      </c>
      <c r="AI1610" s="16">
        <f t="shared" si="449"/>
        <v>145</v>
      </c>
      <c r="AJ1610" s="16">
        <f t="shared" si="450"/>
        <v>114</v>
      </c>
      <c r="AK1610" s="16">
        <f t="shared" si="451"/>
        <v>60</v>
      </c>
      <c r="AL1610" s="16" t="str">
        <f t="shared" si="452"/>
        <v>死灵法师科托</v>
      </c>
      <c r="AM1610" s="16">
        <f t="shared" si="453"/>
        <v>9765.6</v>
      </c>
      <c r="AN1610" s="16">
        <f t="shared" si="454"/>
        <v>1524.9</v>
      </c>
      <c r="AO1610" s="16">
        <f t="shared" si="461"/>
        <v>8240.7</v>
      </c>
      <c r="AP1610" s="16">
        <f t="shared" si="455"/>
        <v>9413.7</v>
      </c>
      <c r="AQ1610" s="16">
        <f t="shared" si="456"/>
        <v>1192.1</v>
      </c>
      <c r="AR1610" s="16">
        <f t="shared" si="457"/>
        <v>387</v>
      </c>
      <c r="AS1610" s="72"/>
      <c r="AV1610" s="16">
        <v>30</v>
      </c>
      <c r="AW1610" s="16"/>
    </row>
    <row r="1611" spans="1:45">
      <c r="A1611" s="62">
        <f>'表格编辑 '!A1914</f>
        <v>146</v>
      </c>
      <c r="B1611" s="62">
        <f>'表格编辑 '!B1914</f>
        <v>10060</v>
      </c>
      <c r="C1611" s="62" t="str">
        <f>VLOOKUP(B1611,映射!A:B,2,FALSE)</f>
        <v>红蝎</v>
      </c>
      <c r="D1611" s="62">
        <f>'表格编辑 '!E1914</f>
        <v>60</v>
      </c>
      <c r="E1611" s="62">
        <f>ROUNDUP((VLOOKUP(B1611,Sheet1!U:AA,3,FALSE)-2)*(0.042*(D1611-1)+0.2)+0.4,0)</f>
        <v>46</v>
      </c>
      <c r="F1611" s="62">
        <f>ROUNDUP((VLOOKUP(B1611,Sheet1!U:AA,4,FALSE)-2)*(0.042*(D1611-1)+0.2)+0.4,0)</f>
        <v>71</v>
      </c>
      <c r="G1611" s="62">
        <f>ROUNDUP((VLOOKUP(B1611,Sheet1!U:AA,5,FALSE)-2)*(0.042*(D1611-1)+0.2)+0.4,0)</f>
        <v>108</v>
      </c>
      <c r="H1611" s="62">
        <f>ROUNDUP((VLOOKUP(B1611,Sheet1!U:AA,6,FALSE)-2)*(0.042*(D1611-1)+0.2)+0.4,0)</f>
        <v>46</v>
      </c>
      <c r="I1611" s="62">
        <f>ROUNDUP((VLOOKUP(B1611,Sheet1!U:AA,7,FALSE)-2)*(0.042*(D1611-1)+0.2)+0.4,0)</f>
        <v>14</v>
      </c>
      <c r="J1611" s="62">
        <f>E1611*8+F1611*2+G1611*3+H1611*3+I1611*1+VLOOKUP(B1611,Sheet1!AU:AZ,2,FALSE)</f>
        <v>1006</v>
      </c>
      <c r="K1611" s="62">
        <f>E1611*1+F1611*2+G1611*2+H1611*2+I1611*10+VLOOKUP(B1611,Sheet1!AU:AZ,3,FALSE)</f>
        <v>656</v>
      </c>
      <c r="L1611" s="62">
        <f>E1611*0.1+F1611*2+G1611*0.2+H1611*0.26+I1611*0.1+VLOOKUP(B1611,Sheet1!AU:AZ,4,FALSE)</f>
        <v>201.56</v>
      </c>
      <c r="M1611" s="62">
        <f>E1611*0.1+F1611*0.2+G1611*2+H1611*0.2+I1611*0.1+VLOOKUP(B1611,Sheet1!AU:AZ,5,FALSE)</f>
        <v>265.4</v>
      </c>
      <c r="N1611" s="62">
        <f>E1611*0.1+F1611*0.2+G1611*0.2+H1611*2+I1611*0.1+VLOOKUP(B1611,Sheet1!AU:AZ,6,FALSE)</f>
        <v>153.8</v>
      </c>
      <c r="O1611" s="62">
        <f t="shared" si="444"/>
        <v>7.3</v>
      </c>
      <c r="P1611" s="62">
        <f t="shared" si="445"/>
        <v>26.7</v>
      </c>
      <c r="R1611" s="9">
        <f t="shared" si="458"/>
        <v>60</v>
      </c>
      <c r="S1611" s="9">
        <f t="shared" si="448"/>
        <v>427.16</v>
      </c>
      <c r="T1611" s="9">
        <f t="shared" si="446"/>
        <v>63.6</v>
      </c>
      <c r="U1611" s="66">
        <f t="shared" si="459"/>
        <v>447</v>
      </c>
      <c r="V1611" s="9">
        <f t="shared" si="447"/>
        <v>536.4</v>
      </c>
      <c r="W1611" s="67">
        <f t="shared" si="460"/>
        <v>311</v>
      </c>
      <c r="Y1611" s="69">
        <f>VLOOKUP(D1611,Sheet2!P:Q,2,FALSE)</f>
        <v>140</v>
      </c>
      <c r="AB1611" s="4" t="str">
        <f>IF('表格编辑 '!D1914="monster","普通","BOSS")</f>
        <v>普通</v>
      </c>
      <c r="AD1611" s="50">
        <f>VLOOKUP(D1611,映射!AK:AL,2,FALSE)</f>
        <v>4</v>
      </c>
      <c r="AE1611" s="50" t="s">
        <v>43</v>
      </c>
      <c r="AF1611" s="4">
        <f>VLOOKUP(AE1611,映射!AN:AO,2,FALSE)</f>
        <v>1</v>
      </c>
      <c r="AG1611" s="50">
        <v>1</v>
      </c>
      <c r="AH1611" s="70">
        <v>0</v>
      </c>
      <c r="AI1611" s="16">
        <f t="shared" si="449"/>
        <v>146</v>
      </c>
      <c r="AJ1611" s="16">
        <f t="shared" si="450"/>
        <v>10060</v>
      </c>
      <c r="AK1611" s="16">
        <f t="shared" si="451"/>
        <v>60</v>
      </c>
      <c r="AL1611" s="16" t="str">
        <f t="shared" si="452"/>
        <v>红蝎</v>
      </c>
      <c r="AM1611" s="16">
        <f t="shared" si="453"/>
        <v>1788</v>
      </c>
      <c r="AN1611" s="16">
        <f t="shared" si="454"/>
        <v>1006</v>
      </c>
      <c r="AO1611" s="16">
        <f t="shared" si="461"/>
        <v>782</v>
      </c>
      <c r="AP1611" s="16">
        <f t="shared" si="455"/>
        <v>1788</v>
      </c>
      <c r="AQ1611" s="16">
        <f t="shared" si="456"/>
        <v>656</v>
      </c>
      <c r="AR1611" s="16">
        <f t="shared" si="457"/>
        <v>202</v>
      </c>
      <c r="AS1611" s="72"/>
    </row>
    <row r="1612" spans="1:45">
      <c r="A1612" s="62">
        <f>'表格编辑 '!A1915</f>
        <v>147</v>
      </c>
      <c r="B1612" s="62">
        <f>'表格编辑 '!B1915</f>
        <v>10095</v>
      </c>
      <c r="C1612" s="62" t="str">
        <f>VLOOKUP(B1612,映射!A:B,2,FALSE)</f>
        <v>火焰舞者</v>
      </c>
      <c r="D1612" s="62">
        <f>'表格编辑 '!E1915</f>
        <v>60</v>
      </c>
      <c r="E1612" s="62">
        <f>ROUNDUP((VLOOKUP(B1612,Sheet1!U:AA,3,FALSE)-2)*(0.042*(D1612-1)+0.2)+0.4,0)</f>
        <v>60</v>
      </c>
      <c r="F1612" s="62">
        <f>ROUNDUP((VLOOKUP(B1612,Sheet1!U:AA,4,FALSE)-2)*(0.042*(D1612-1)+0.2)+0.4,0)</f>
        <v>111</v>
      </c>
      <c r="G1612" s="62">
        <f>ROUNDUP((VLOOKUP(B1612,Sheet1!U:AA,5,FALSE)-2)*(0.042*(D1612-1)+0.2)+0.4,0)</f>
        <v>57</v>
      </c>
      <c r="H1612" s="62">
        <f>ROUNDUP((VLOOKUP(B1612,Sheet1!U:AA,6,FALSE)-2)*(0.042*(D1612-1)+0.2)+0.4,0)</f>
        <v>49</v>
      </c>
      <c r="I1612" s="62">
        <f>ROUNDUP((VLOOKUP(B1612,Sheet1!U:AA,7,FALSE)-2)*(0.042*(D1612-1)+0.2)+0.4,0)</f>
        <v>76</v>
      </c>
      <c r="J1612" s="62">
        <f>E1612*8+F1612*2+G1612*3+H1612*3+I1612*1+VLOOKUP(B1612,Sheet1!AU:AZ,2,FALSE)</f>
        <v>1116</v>
      </c>
      <c r="K1612" s="62">
        <f>E1612*1+F1612*2+G1612*2+H1612*2+I1612*10+VLOOKUP(B1612,Sheet1!AU:AZ,3,FALSE)</f>
        <v>1274</v>
      </c>
      <c r="L1612" s="62">
        <f>E1612*0.1+F1612*2+G1612*0.2+H1612*0.26+I1612*0.1+VLOOKUP(B1612,Sheet1!AU:AZ,4,FALSE)</f>
        <v>279.74</v>
      </c>
      <c r="M1612" s="62">
        <f>E1612*0.1+F1612*0.2+G1612*2+H1612*0.2+I1612*0.1+VLOOKUP(B1612,Sheet1!AU:AZ,5,FALSE)</f>
        <v>179.6</v>
      </c>
      <c r="N1612" s="62">
        <f>E1612*0.1+F1612*0.2+G1612*0.2+H1612*2+I1612*0.1+VLOOKUP(B1612,Sheet1!AU:AZ,6,FALSE)</f>
        <v>165.2</v>
      </c>
      <c r="O1612" s="62">
        <f t="shared" si="444"/>
        <v>38.2</v>
      </c>
      <c r="P1612" s="62">
        <f t="shared" si="445"/>
        <v>33.4</v>
      </c>
      <c r="R1612" s="9">
        <f t="shared" si="458"/>
        <v>60</v>
      </c>
      <c r="S1612" s="9">
        <f t="shared" si="448"/>
        <v>427.16</v>
      </c>
      <c r="T1612" s="9">
        <f t="shared" si="446"/>
        <v>63.6</v>
      </c>
      <c r="U1612" s="66">
        <f t="shared" si="459"/>
        <v>567</v>
      </c>
      <c r="V1612" s="9">
        <f t="shared" si="447"/>
        <v>680.4</v>
      </c>
      <c r="W1612" s="67">
        <f t="shared" si="460"/>
        <v>499</v>
      </c>
      <c r="Y1612" s="69">
        <f>VLOOKUP(D1612,Sheet2!P:Q,2,FALSE)</f>
        <v>140</v>
      </c>
      <c r="AB1612" s="4" t="str">
        <f>IF('表格编辑 '!D1915="monster","普通","BOSS")</f>
        <v>普通</v>
      </c>
      <c r="AD1612" s="50">
        <f>VLOOKUP(D1612,映射!AK:AL,2,FALSE)</f>
        <v>4</v>
      </c>
      <c r="AE1612" s="50" t="s">
        <v>43</v>
      </c>
      <c r="AF1612" s="4">
        <f>VLOOKUP(AE1612,映射!AN:AO,2,FALSE)</f>
        <v>1</v>
      </c>
      <c r="AG1612" s="50">
        <v>1</v>
      </c>
      <c r="AH1612" s="70">
        <v>0</v>
      </c>
      <c r="AI1612" s="16">
        <f t="shared" si="449"/>
        <v>147</v>
      </c>
      <c r="AJ1612" s="16">
        <f t="shared" si="450"/>
        <v>10095</v>
      </c>
      <c r="AK1612" s="16">
        <f t="shared" si="451"/>
        <v>60</v>
      </c>
      <c r="AL1612" s="16" t="str">
        <f t="shared" si="452"/>
        <v>火焰舞者</v>
      </c>
      <c r="AM1612" s="16">
        <f t="shared" si="453"/>
        <v>2268</v>
      </c>
      <c r="AN1612" s="16">
        <f t="shared" si="454"/>
        <v>1116</v>
      </c>
      <c r="AO1612" s="16">
        <f t="shared" si="461"/>
        <v>1152</v>
      </c>
      <c r="AP1612" s="16">
        <f t="shared" si="455"/>
        <v>2268</v>
      </c>
      <c r="AQ1612" s="16">
        <f t="shared" si="456"/>
        <v>1274</v>
      </c>
      <c r="AR1612" s="16">
        <f t="shared" si="457"/>
        <v>280</v>
      </c>
      <c r="AS1612" s="72"/>
    </row>
    <row r="1613" spans="1:45">
      <c r="A1613" s="62">
        <f>'表格编辑 '!A1916</f>
        <v>148</v>
      </c>
      <c r="B1613" s="62">
        <f>'表格编辑 '!B1916</f>
        <v>10111</v>
      </c>
      <c r="C1613" s="62" t="str">
        <f>VLOOKUP(B1613,映射!A:B,2,FALSE)</f>
        <v>暗影</v>
      </c>
      <c r="D1613" s="62">
        <f>'表格编辑 '!E1916</f>
        <v>60</v>
      </c>
      <c r="E1613" s="62">
        <f>ROUNDUP((VLOOKUP(B1613,Sheet1!U:AA,3,FALSE)-2)*(0.042*(D1613-1)+0.2)+0.4,0)</f>
        <v>62</v>
      </c>
      <c r="F1613" s="62">
        <f>ROUNDUP((VLOOKUP(B1613,Sheet1!U:AA,4,FALSE)-2)*(0.042*(D1613-1)+0.2)+0.4,0)</f>
        <v>57</v>
      </c>
      <c r="G1613" s="62">
        <f>ROUNDUP((VLOOKUP(B1613,Sheet1!U:AA,5,FALSE)-2)*(0.042*(D1613-1)+0.2)+0.4,0)</f>
        <v>57</v>
      </c>
      <c r="H1613" s="62">
        <f>ROUNDUP((VLOOKUP(B1613,Sheet1!U:AA,6,FALSE)-2)*(0.042*(D1613-1)+0.2)+0.4,0)</f>
        <v>57</v>
      </c>
      <c r="I1613" s="62">
        <f>ROUNDUP((VLOOKUP(B1613,Sheet1!U:AA,7,FALSE)-2)*(0.042*(D1613-1)+0.2)+0.4,0)</f>
        <v>65</v>
      </c>
      <c r="J1613" s="62">
        <f>E1613*8+F1613*2+G1613*3+H1613*3+I1613*1+VLOOKUP(B1613,Sheet1!AU:AZ,2,FALSE)</f>
        <v>1072</v>
      </c>
      <c r="K1613" s="62">
        <f>E1613*1+F1613*2+G1613*2+H1613*2+I1613*10+VLOOKUP(B1613,Sheet1!AU:AZ,3,FALSE)</f>
        <v>1098</v>
      </c>
      <c r="L1613" s="62">
        <f>E1613*0.1+F1613*2+G1613*0.2+H1613*0.26+I1613*0.1+VLOOKUP(B1613,Sheet1!AU:AZ,4,FALSE)</f>
        <v>177.92</v>
      </c>
      <c r="M1613" s="62">
        <f>E1613*0.1+F1613*0.2+G1613*2+H1613*0.2+I1613*0.1+VLOOKUP(B1613,Sheet1!AU:AZ,5,FALSE)</f>
        <v>174.5</v>
      </c>
      <c r="N1613" s="62">
        <f>E1613*0.1+F1613*0.2+G1613*0.2+H1613*2+I1613*0.1+VLOOKUP(B1613,Sheet1!AU:AZ,6,FALSE)</f>
        <v>185.5</v>
      </c>
      <c r="O1613" s="62">
        <f t="shared" si="444"/>
        <v>33.4</v>
      </c>
      <c r="P1613" s="62">
        <f t="shared" si="445"/>
        <v>43.1</v>
      </c>
      <c r="R1613" s="9">
        <f t="shared" si="458"/>
        <v>60</v>
      </c>
      <c r="S1613" s="9">
        <f t="shared" si="448"/>
        <v>427.16</v>
      </c>
      <c r="T1613" s="9">
        <f t="shared" si="446"/>
        <v>63.6</v>
      </c>
      <c r="U1613" s="66">
        <f t="shared" si="459"/>
        <v>576</v>
      </c>
      <c r="V1613" s="9">
        <f t="shared" si="447"/>
        <v>691.2</v>
      </c>
      <c r="W1613" s="67">
        <f t="shared" si="460"/>
        <v>258</v>
      </c>
      <c r="Y1613" s="69">
        <f>VLOOKUP(D1613,Sheet2!P:Q,2,FALSE)</f>
        <v>140</v>
      </c>
      <c r="AB1613" s="4" t="str">
        <f>IF('表格编辑 '!D1916="monster","普通","BOSS")</f>
        <v>普通</v>
      </c>
      <c r="AD1613" s="50">
        <f>VLOOKUP(D1613,映射!AK:AL,2,FALSE)</f>
        <v>4</v>
      </c>
      <c r="AE1613" s="50" t="s">
        <v>43</v>
      </c>
      <c r="AF1613" s="4">
        <f>VLOOKUP(AE1613,映射!AN:AO,2,FALSE)</f>
        <v>1</v>
      </c>
      <c r="AG1613" s="50">
        <v>1</v>
      </c>
      <c r="AH1613" s="70">
        <v>0</v>
      </c>
      <c r="AI1613" s="16">
        <f t="shared" si="449"/>
        <v>148</v>
      </c>
      <c r="AJ1613" s="16">
        <f t="shared" si="450"/>
        <v>10111</v>
      </c>
      <c r="AK1613" s="16">
        <f t="shared" si="451"/>
        <v>60</v>
      </c>
      <c r="AL1613" s="16" t="str">
        <f t="shared" si="452"/>
        <v>暗影</v>
      </c>
      <c r="AM1613" s="16">
        <f t="shared" si="453"/>
        <v>2304</v>
      </c>
      <c r="AN1613" s="16">
        <f t="shared" si="454"/>
        <v>1072</v>
      </c>
      <c r="AO1613" s="16">
        <f t="shared" si="461"/>
        <v>1232</v>
      </c>
      <c r="AP1613" s="16">
        <f t="shared" si="455"/>
        <v>2304</v>
      </c>
      <c r="AQ1613" s="16">
        <f t="shared" si="456"/>
        <v>1098</v>
      </c>
      <c r="AR1613" s="16">
        <f t="shared" si="457"/>
        <v>178</v>
      </c>
      <c r="AS1613" s="72"/>
    </row>
    <row r="1614" spans="1:45">
      <c r="A1614" s="62">
        <f>'表格编辑 '!A1917</f>
        <v>149</v>
      </c>
      <c r="B1614" s="62">
        <f>'表格编辑 '!B1917</f>
        <v>10113</v>
      </c>
      <c r="C1614" s="62" t="str">
        <f>VLOOKUP(B1614,映射!A:B,2,FALSE)</f>
        <v>血腥之刃</v>
      </c>
      <c r="D1614" s="62">
        <f>'表格编辑 '!E1917</f>
        <v>60</v>
      </c>
      <c r="E1614" s="62">
        <f>ROUNDUP((VLOOKUP(B1614,Sheet1!U:AA,3,FALSE)-2)*(0.042*(D1614-1)+0.2)+0.4,0)</f>
        <v>62</v>
      </c>
      <c r="F1614" s="62">
        <f>ROUNDUP((VLOOKUP(B1614,Sheet1!U:AA,4,FALSE)-2)*(0.042*(D1614-1)+0.2)+0.4,0)</f>
        <v>100</v>
      </c>
      <c r="G1614" s="62">
        <f>ROUNDUP((VLOOKUP(B1614,Sheet1!U:AA,5,FALSE)-2)*(0.042*(D1614-1)+0.2)+0.4,0)</f>
        <v>97</v>
      </c>
      <c r="H1614" s="62">
        <f>ROUNDUP((VLOOKUP(B1614,Sheet1!U:AA,6,FALSE)-2)*(0.042*(D1614-1)+0.2)+0.4,0)</f>
        <v>60</v>
      </c>
      <c r="I1614" s="62">
        <f>ROUNDUP((VLOOKUP(B1614,Sheet1!U:AA,7,FALSE)-2)*(0.042*(D1614-1)+0.2)+0.4,0)</f>
        <v>60</v>
      </c>
      <c r="J1614" s="62">
        <f>E1614*8+F1614*2+G1614*3+H1614*3+I1614*1+VLOOKUP(B1614,Sheet1!AU:AZ,2,FALSE)</f>
        <v>1293</v>
      </c>
      <c r="K1614" s="62">
        <f>E1614*1+F1614*2+G1614*2+H1614*2+I1614*10+VLOOKUP(B1614,Sheet1!AU:AZ,3,FALSE)</f>
        <v>1223</v>
      </c>
      <c r="L1614" s="62">
        <f>E1614*0.1+F1614*2+G1614*0.2+H1614*0.26+I1614*0.1+VLOOKUP(B1614,Sheet1!AU:AZ,4,FALSE)</f>
        <v>298.2</v>
      </c>
      <c r="M1614" s="62">
        <f>E1614*0.1+F1614*0.2+G1614*2+H1614*0.2+I1614*0.1+VLOOKUP(B1614,Sheet1!AU:AZ,5,FALSE)</f>
        <v>287.2</v>
      </c>
      <c r="N1614" s="62">
        <f>E1614*0.1+F1614*0.2+G1614*0.2+H1614*2+I1614*0.1+VLOOKUP(B1614,Sheet1!AU:AZ,6,FALSE)</f>
        <v>206.6</v>
      </c>
      <c r="O1614" s="62">
        <f t="shared" si="444"/>
        <v>32.8</v>
      </c>
      <c r="P1614" s="62">
        <f t="shared" si="445"/>
        <v>35.9</v>
      </c>
      <c r="R1614" s="9">
        <f t="shared" si="458"/>
        <v>60</v>
      </c>
      <c r="S1614" s="9">
        <f t="shared" si="448"/>
        <v>427.16</v>
      </c>
      <c r="T1614" s="9">
        <f t="shared" si="446"/>
        <v>63.6</v>
      </c>
      <c r="U1614" s="66">
        <f t="shared" si="459"/>
        <v>425</v>
      </c>
      <c r="V1614" s="9">
        <f t="shared" si="447"/>
        <v>510</v>
      </c>
      <c r="W1614" s="67">
        <f t="shared" si="460"/>
        <v>546</v>
      </c>
      <c r="Y1614" s="69">
        <f>VLOOKUP(D1614,Sheet2!P:Q,2,FALSE)</f>
        <v>140</v>
      </c>
      <c r="AB1614" s="4" t="str">
        <f>IF('表格编辑 '!D1917="monster","普通","BOSS")</f>
        <v>普通</v>
      </c>
      <c r="AD1614" s="50">
        <f>VLOOKUP(D1614,映射!AK:AL,2,FALSE)</f>
        <v>4</v>
      </c>
      <c r="AE1614" s="50" t="s">
        <v>43</v>
      </c>
      <c r="AF1614" s="4">
        <f>VLOOKUP(AE1614,映射!AN:AO,2,FALSE)</f>
        <v>1</v>
      </c>
      <c r="AG1614" s="50">
        <v>1</v>
      </c>
      <c r="AH1614" s="70">
        <v>0</v>
      </c>
      <c r="AI1614" s="16">
        <f t="shared" si="449"/>
        <v>149</v>
      </c>
      <c r="AJ1614" s="16">
        <f t="shared" si="450"/>
        <v>10113</v>
      </c>
      <c r="AK1614" s="16">
        <f t="shared" si="451"/>
        <v>60</v>
      </c>
      <c r="AL1614" s="16" t="str">
        <f t="shared" si="452"/>
        <v>血腥之刃</v>
      </c>
      <c r="AM1614" s="16">
        <f t="shared" si="453"/>
        <v>1700</v>
      </c>
      <c r="AN1614" s="16">
        <f t="shared" si="454"/>
        <v>1293</v>
      </c>
      <c r="AO1614" s="16">
        <f t="shared" si="461"/>
        <v>407</v>
      </c>
      <c r="AP1614" s="16">
        <f t="shared" si="455"/>
        <v>1700</v>
      </c>
      <c r="AQ1614" s="16">
        <f t="shared" si="456"/>
        <v>1223</v>
      </c>
      <c r="AR1614" s="16">
        <f t="shared" si="457"/>
        <v>299</v>
      </c>
      <c r="AS1614" s="72"/>
    </row>
    <row r="1615" spans="1:49">
      <c r="A1615" s="62">
        <f>'表格编辑 '!A1918</f>
        <v>150</v>
      </c>
      <c r="B1615" s="62">
        <f>'表格编辑 '!B1918</f>
        <v>115</v>
      </c>
      <c r="C1615" s="62" t="str">
        <f>VLOOKUP(B1615,映射!A:B,2,FALSE)</f>
        <v>黑暗魔君巴里克</v>
      </c>
      <c r="D1615" s="62">
        <f>'表格编辑 '!E1918</f>
        <v>60</v>
      </c>
      <c r="E1615" s="62">
        <f>ROUNDUP((VLOOKUP(B1615,Sheet1!U:AA,3,FALSE)-2)*(0.042*(D1615-1)+0.2)+0.4,0)</f>
        <v>81</v>
      </c>
      <c r="F1615" s="62">
        <f>ROUNDUP((VLOOKUP(B1615,Sheet1!U:AA,4,FALSE)-2)*(0.042*(D1615-1)+0.2)+0.4,0)</f>
        <v>103</v>
      </c>
      <c r="G1615" s="62">
        <f>ROUNDUP((VLOOKUP(B1615,Sheet1!U:AA,5,FALSE)-2)*(0.042*(D1615-1)+0.2)+0.4,0)</f>
        <v>44</v>
      </c>
      <c r="H1615" s="62">
        <f>ROUNDUP((VLOOKUP(B1615,Sheet1!U:AA,6,FALSE)-2)*(0.042*(D1615-1)+0.2)+0.4,0)</f>
        <v>41</v>
      </c>
      <c r="I1615" s="62">
        <f>ROUNDUP((VLOOKUP(B1615,Sheet1!U:AA,7,FALSE)-2)*(0.042*(D1615-1)+0.2)+0.4,0)</f>
        <v>44</v>
      </c>
      <c r="J1615" s="62">
        <f>E1615*8+F1615*2+G1615*3+H1615*3+I1615*1+VLOOKUP(B1615,Sheet1!AU:AZ,2,FALSE)</f>
        <v>1173</v>
      </c>
      <c r="K1615" s="62">
        <f>E1615*1+F1615*2+G1615*2+H1615*2+I1615*10+VLOOKUP(B1615,Sheet1!AU:AZ,3,FALSE)</f>
        <v>917</v>
      </c>
      <c r="L1615" s="62">
        <f>E1615*0.1+F1615*2+G1615*0.2+H1615*0.26+I1615*0.1+VLOOKUP(B1615,Sheet1!AU:AZ,4,FALSE)</f>
        <v>257.96</v>
      </c>
      <c r="M1615" s="62">
        <f>E1615*0.1+F1615*0.2+G1615*2+H1615*0.2+I1615*0.1+VLOOKUP(B1615,Sheet1!AU:AZ,5,FALSE)</f>
        <v>149.3</v>
      </c>
      <c r="N1615" s="62">
        <f>E1615*0.1+F1615*0.2+G1615*0.2+H1615*2+I1615*0.1+VLOOKUP(B1615,Sheet1!AU:AZ,6,FALSE)</f>
        <v>143.9</v>
      </c>
      <c r="O1615" s="62">
        <f t="shared" si="444"/>
        <v>5.3</v>
      </c>
      <c r="P1615" s="62">
        <f t="shared" si="445"/>
        <v>53.9</v>
      </c>
      <c r="R1615" s="9">
        <f t="shared" si="458"/>
        <v>60</v>
      </c>
      <c r="S1615" s="9">
        <f t="shared" si="448"/>
        <v>427.16</v>
      </c>
      <c r="T1615" s="9">
        <f t="shared" si="446"/>
        <v>63.6</v>
      </c>
      <c r="U1615" s="66">
        <f t="shared" si="459"/>
        <v>626</v>
      </c>
      <c r="V1615" s="9">
        <f t="shared" si="447"/>
        <v>751.2</v>
      </c>
      <c r="W1615" s="67">
        <f t="shared" si="460"/>
        <v>445</v>
      </c>
      <c r="Y1615" s="69">
        <f>VLOOKUP(D1615,Sheet2!P:Q,2,FALSE)</f>
        <v>140</v>
      </c>
      <c r="AB1615" s="4" t="str">
        <f>IF('表格编辑 '!D1918="monster","普通","BOSS")</f>
        <v>BOSS</v>
      </c>
      <c r="AD1615" s="50">
        <f>VLOOKUP(D1615,映射!AK:AL,2,FALSE)</f>
        <v>4</v>
      </c>
      <c r="AE1615" s="50" t="s">
        <v>45</v>
      </c>
      <c r="AF1615" s="4">
        <f>VLOOKUP(AE1615,映射!AN:AO,2,FALSE)</f>
        <v>1.3</v>
      </c>
      <c r="AG1615" s="50">
        <v>3</v>
      </c>
      <c r="AH1615" s="70">
        <v>1</v>
      </c>
      <c r="AI1615" s="16">
        <f t="shared" si="449"/>
        <v>150</v>
      </c>
      <c r="AJ1615" s="16">
        <f t="shared" si="450"/>
        <v>115</v>
      </c>
      <c r="AK1615" s="16">
        <f t="shared" si="451"/>
        <v>60</v>
      </c>
      <c r="AL1615" s="16" t="str">
        <f t="shared" si="452"/>
        <v>黑暗魔君巴里克</v>
      </c>
      <c r="AM1615" s="16">
        <f t="shared" si="453"/>
        <v>9765.6</v>
      </c>
      <c r="AN1615" s="16">
        <f t="shared" si="454"/>
        <v>1524.9</v>
      </c>
      <c r="AO1615" s="16">
        <f t="shared" si="461"/>
        <v>8240.7</v>
      </c>
      <c r="AP1615" s="16">
        <f t="shared" si="455"/>
        <v>9413.7</v>
      </c>
      <c r="AQ1615" s="16">
        <f t="shared" si="456"/>
        <v>1192.1</v>
      </c>
      <c r="AR1615" s="16">
        <f t="shared" si="457"/>
        <v>387</v>
      </c>
      <c r="AS1615" s="72"/>
      <c r="AV1615" s="16">
        <v>30</v>
      </c>
      <c r="AW1615" s="16"/>
    </row>
    <row r="1616" spans="1:49">
      <c r="A1616" s="62">
        <f>'表格编辑 '!A1919</f>
        <v>151</v>
      </c>
      <c r="B1616" s="62">
        <f>'表格编辑 '!B1919</f>
        <v>10009</v>
      </c>
      <c r="C1616" s="62" t="str">
        <f>VLOOKUP(B1616,映射!A:B,2,FALSE)</f>
        <v>穴熊</v>
      </c>
      <c r="D1616" s="62">
        <f>'表格编辑 '!E1919</f>
        <v>24</v>
      </c>
      <c r="E1616" s="62">
        <f>ROUNDUP((VLOOKUP(B1616,Sheet1!U:AA,3,FALSE)-2)*(0.042*(D1616-1)+0.2)+0.4,0)</f>
        <v>38</v>
      </c>
      <c r="F1616" s="62">
        <f>ROUNDUP((VLOOKUP(B1616,Sheet1!U:AA,4,FALSE)-2)*(0.042*(D1616-1)+0.2)+0.4,0)</f>
        <v>38</v>
      </c>
      <c r="G1616" s="62">
        <f>ROUNDUP((VLOOKUP(B1616,Sheet1!U:AA,5,FALSE)-2)*(0.042*(D1616-1)+0.2)+0.4,0)</f>
        <v>21</v>
      </c>
      <c r="H1616" s="62">
        <f>ROUNDUP((VLOOKUP(B1616,Sheet1!U:AA,6,FALSE)-2)*(0.042*(D1616-1)+0.2)+0.4,0)</f>
        <v>21</v>
      </c>
      <c r="I1616" s="62">
        <f>ROUNDUP((VLOOKUP(B1616,Sheet1!U:AA,7,FALSE)-2)*(0.042*(D1616-1)+0.2)+0.4,0)</f>
        <v>21</v>
      </c>
      <c r="J1616" s="62">
        <f>E1616*8+F1616*2+G1616*3+H1616*3+I1616*1+VLOOKUP(B1616,Sheet1!AU:AZ,2,FALSE)</f>
        <v>601</v>
      </c>
      <c r="K1616" s="62">
        <f>E1616*1+F1616*2+G1616*2+H1616*2+I1616*10+VLOOKUP(B1616,Sheet1!AU:AZ,3,FALSE)</f>
        <v>439</v>
      </c>
      <c r="L1616" s="62">
        <f>E1616*0.1+F1616*2+G1616*0.2+H1616*0.26+I1616*0.1+VLOOKUP(B1616,Sheet1!AU:AZ,4,FALSE)</f>
        <v>128.56</v>
      </c>
      <c r="M1616" s="62">
        <f>E1616*0.1+F1616*0.2+G1616*2+H1616*0.2+I1616*0.1+VLOOKUP(B1616,Sheet1!AU:AZ,5,FALSE)</f>
        <v>80.7</v>
      </c>
      <c r="N1616" s="62">
        <f>E1616*0.1+F1616*0.2+G1616*0.2+H1616*2+I1616*0.1+VLOOKUP(B1616,Sheet1!AU:AZ,6,FALSE)</f>
        <v>87.7</v>
      </c>
      <c r="O1616" s="62">
        <f t="shared" ref="O1616:O1655" si="462">E1616*-0.3+F1616*-0.1+G1616*0.2+H1616*-0.1+I1616*0.8</f>
        <v>3.7</v>
      </c>
      <c r="P1616" s="62">
        <f t="shared" ref="P1616:P1655" si="463">E1616*0.8+F1616*-0.1+G1616*-0.1+H1616*0.2+I1616*-0.1</f>
        <v>26.6</v>
      </c>
      <c r="R1616" s="9">
        <f t="shared" ref="R1616:R1655" si="464">D1616</f>
        <v>24</v>
      </c>
      <c r="S1616" s="9">
        <f t="shared" ref="S1616:S1655" si="465">VLOOKUP(R1616,LVgongfang,9,FALSE)+Y1616</f>
        <v>162.44</v>
      </c>
      <c r="T1616" s="9">
        <f t="shared" ref="T1616:T1655" si="466">VLOOKUP(R1616,LVgongfang,10,FALSE)</f>
        <v>34.8</v>
      </c>
      <c r="U1616" s="66">
        <f t="shared" si="459"/>
        <v>196</v>
      </c>
      <c r="V1616" s="9">
        <f t="shared" ref="V1616:V1655" si="467">U1616*1.2</f>
        <v>235.2</v>
      </c>
      <c r="W1616" s="67">
        <f t="shared" si="460"/>
        <v>213</v>
      </c>
      <c r="Y1616" s="69">
        <f>VLOOKUP(D1616,Sheet2!P:Q,2,FALSE)</f>
        <v>38</v>
      </c>
      <c r="AB1616" s="4" t="str">
        <f>IF('表格编辑 '!D1919="monster","普通","BOSS")</f>
        <v>普通</v>
      </c>
      <c r="AD1616" s="50">
        <f>VLOOKUP(D1616,映射!AK:AL,2,FALSE)</f>
        <v>3</v>
      </c>
      <c r="AE1616" s="50" t="s">
        <v>45</v>
      </c>
      <c r="AF1616" s="4">
        <f>VLOOKUP(AE1616,映射!AN:AO,2,FALSE)</f>
        <v>1.3</v>
      </c>
      <c r="AG1616" s="50">
        <v>3</v>
      </c>
      <c r="AH1616" s="70">
        <v>1</v>
      </c>
      <c r="AI1616" s="16">
        <f t="shared" ref="AI1616:AI1655" si="468">A1616</f>
        <v>151</v>
      </c>
      <c r="AJ1616" s="16">
        <f t="shared" ref="AJ1616:AJ1655" si="469">B1616</f>
        <v>10009</v>
      </c>
      <c r="AK1616" s="16">
        <f t="shared" ref="AK1616:AK1655" si="470">D1616</f>
        <v>24</v>
      </c>
      <c r="AL1616" s="16" t="str">
        <f t="shared" ref="AL1616:AL1655" si="471">C1616</f>
        <v>穴熊</v>
      </c>
      <c r="AM1616" s="16">
        <f t="shared" ref="AM1616:AM1655" si="472">U1616*AD1616*AG1616*AF1616</f>
        <v>2293.2</v>
      </c>
      <c r="AN1616" s="16">
        <f t="shared" ref="AN1616:AN1655" si="473">J1616*AF1616</f>
        <v>781.3</v>
      </c>
      <c r="AO1616" s="16">
        <f t="shared" ref="AO1616:AO1655" si="474">AM1616-AN1616</f>
        <v>1511.9</v>
      </c>
      <c r="AP1616" s="16">
        <f t="shared" ref="AP1616:AP1655" si="475">J1616+AO1616</f>
        <v>2112.9</v>
      </c>
      <c r="AQ1616" s="16">
        <f t="shared" ref="AQ1616:AQ1655" si="476">K1616*AF1616</f>
        <v>570.7</v>
      </c>
      <c r="AR1616" s="16">
        <f t="shared" ref="AR1616:AR1655" si="477">ROUNDUP(L1616*IF(AF1616&gt;1,1.5,1),0)</f>
        <v>193</v>
      </c>
      <c r="AS1616" s="72"/>
      <c r="AV1616" s="16">
        <v>30</v>
      </c>
      <c r="AW1616" s="16"/>
    </row>
    <row r="1617" spans="1:48">
      <c r="A1617" s="62">
        <f>'表格编辑 '!A1920</f>
        <v>51000</v>
      </c>
      <c r="B1617" s="62">
        <f>'表格编辑 '!B1920</f>
        <v>24</v>
      </c>
      <c r="C1617" s="62" t="str">
        <f>VLOOKUP(B1617,映射!A:B,2,FALSE)</f>
        <v>捣蛋鬼</v>
      </c>
      <c r="D1617" s="62">
        <f>'表格编辑 '!E1920</f>
        <v>19</v>
      </c>
      <c r="E1617" s="62">
        <f>ROUNDUP((VLOOKUP(B1617,Sheet1!U:AA,3,FALSE)-2)*(0.042*(D1617-1)+0.2)+0.4,0)</f>
        <v>30</v>
      </c>
      <c r="F1617" s="62">
        <f>ROUNDUP((VLOOKUP(B1617,Sheet1!U:AA,4,FALSE)-2)*(0.042*(D1617-1)+0.2)+0.4,0)</f>
        <v>32</v>
      </c>
      <c r="G1617" s="62">
        <f>ROUNDUP((VLOOKUP(B1617,Sheet1!U:AA,5,FALSE)-2)*(0.042*(D1617-1)+0.2)+0.4,0)</f>
        <v>16</v>
      </c>
      <c r="H1617" s="62">
        <f>ROUNDUP((VLOOKUP(B1617,Sheet1!U:AA,6,FALSE)-2)*(0.042*(D1617-1)+0.2)+0.4,0)</f>
        <v>15</v>
      </c>
      <c r="I1617" s="62">
        <f>ROUNDUP((VLOOKUP(B1617,Sheet1!U:AA,7,FALSE)-2)*(0.042*(D1617-1)+0.2)+0.4,0)</f>
        <v>16</v>
      </c>
      <c r="J1617" s="62">
        <f>E1617*8+F1617*2+G1617*3+H1617*3+I1617*1+VLOOKUP(B1617,Sheet1!AU:AZ,2,FALSE)</f>
        <v>433</v>
      </c>
      <c r="K1617" s="62">
        <f>E1617*1+F1617*2+G1617*2+H1617*2+I1617*10+VLOOKUP(B1617,Sheet1!AU:AZ,3,FALSE)</f>
        <v>336</v>
      </c>
      <c r="L1617" s="62">
        <f>E1617*0.1+F1617*2+G1617*0.2+H1617*0.26+I1617*0.1+VLOOKUP(B1617,Sheet1!AU:AZ,4,FALSE)</f>
        <v>95.7</v>
      </c>
      <c r="M1617" s="62">
        <f>E1617*0.1+F1617*0.2+G1617*2+H1617*0.2+I1617*0.1+VLOOKUP(B1617,Sheet1!AU:AZ,5,FALSE)</f>
        <v>66</v>
      </c>
      <c r="N1617" s="62">
        <f>E1617*0.1+F1617*0.2+G1617*0.2+H1617*2+I1617*0.1+VLOOKUP(B1617,Sheet1!AU:AZ,6,FALSE)</f>
        <v>64.2</v>
      </c>
      <c r="O1617" s="62">
        <f t="shared" si="462"/>
        <v>2.3</v>
      </c>
      <c r="P1617" s="62">
        <f t="shared" si="463"/>
        <v>20.6</v>
      </c>
      <c r="R1617" s="9">
        <f t="shared" si="464"/>
        <v>19</v>
      </c>
      <c r="S1617" s="9">
        <f t="shared" si="465"/>
        <v>126.84</v>
      </c>
      <c r="T1617" s="9">
        <f t="shared" si="466"/>
        <v>30.8</v>
      </c>
      <c r="U1617" s="66">
        <f t="shared" si="459"/>
        <v>149</v>
      </c>
      <c r="V1617" s="9">
        <f t="shared" si="467"/>
        <v>178.8</v>
      </c>
      <c r="W1617" s="67">
        <f t="shared" si="460"/>
        <v>147</v>
      </c>
      <c r="Y1617" s="69">
        <f>VLOOKUP(D1617,Sheet2!P:Q,2,FALSE)</f>
        <v>25</v>
      </c>
      <c r="AB1617" s="4" t="str">
        <f>IF('表格编辑 '!D1920="monster","普通","BOSS")</f>
        <v>BOSS</v>
      </c>
      <c r="AD1617" s="50">
        <f>VLOOKUP(D1617,映射!AK:AL,2,FALSE)</f>
        <v>3</v>
      </c>
      <c r="AE1617" s="50" t="s">
        <v>31</v>
      </c>
      <c r="AF1617" s="4">
        <f>VLOOKUP(AE1617,映射!AN:AO,2,FALSE)</f>
        <v>2.2</v>
      </c>
      <c r="AG1617" s="50">
        <v>3</v>
      </c>
      <c r="AH1617" s="70">
        <v>1</v>
      </c>
      <c r="AI1617" s="16">
        <f t="shared" si="468"/>
        <v>51000</v>
      </c>
      <c r="AJ1617" s="16">
        <f t="shared" si="469"/>
        <v>24</v>
      </c>
      <c r="AK1617" s="16">
        <f t="shared" si="470"/>
        <v>19</v>
      </c>
      <c r="AL1617" s="16" t="str">
        <f t="shared" si="471"/>
        <v>捣蛋鬼</v>
      </c>
      <c r="AM1617" s="16">
        <f t="shared" si="472"/>
        <v>2950.2</v>
      </c>
      <c r="AN1617" s="16">
        <f t="shared" si="473"/>
        <v>952.6</v>
      </c>
      <c r="AO1617" s="16">
        <f t="shared" si="474"/>
        <v>1997.6</v>
      </c>
      <c r="AP1617" s="16">
        <f t="shared" si="475"/>
        <v>2430.6</v>
      </c>
      <c r="AQ1617" s="16">
        <f t="shared" si="476"/>
        <v>739.2</v>
      </c>
      <c r="AR1617" s="16">
        <f t="shared" si="477"/>
        <v>144</v>
      </c>
      <c r="AS1617" s="72">
        <f>ROUNDUP(AR1617-L1617+100+AT1617,0)</f>
        <v>159</v>
      </c>
      <c r="AT1617" s="9">
        <v>10</v>
      </c>
      <c r="AV1617" s="9">
        <v>20</v>
      </c>
    </row>
    <row r="1618" spans="1:48">
      <c r="A1618" s="62">
        <f>'表格编辑 '!A1921</f>
        <v>51001</v>
      </c>
      <c r="B1618" s="62">
        <f>'表格编辑 '!B1921</f>
        <v>97</v>
      </c>
      <c r="C1618" s="62" t="str">
        <f>VLOOKUP(B1618,映射!A:B,2,FALSE)</f>
        <v>牛头怪</v>
      </c>
      <c r="D1618" s="62">
        <f>'表格编辑 '!E1921</f>
        <v>20</v>
      </c>
      <c r="E1618" s="62">
        <f>ROUNDUP((VLOOKUP(B1618,Sheet1!U:AA,3,FALSE)-2)*(0.042*(D1618-1)+0.2)+0.4,0)</f>
        <v>36</v>
      </c>
      <c r="F1618" s="62">
        <f>ROUNDUP((VLOOKUP(B1618,Sheet1!U:AA,4,FALSE)-2)*(0.042*(D1618-1)+0.2)+0.4,0)</f>
        <v>31</v>
      </c>
      <c r="G1618" s="62">
        <f>ROUNDUP((VLOOKUP(B1618,Sheet1!U:AA,5,FALSE)-2)*(0.042*(D1618-1)+0.2)+0.4,0)</f>
        <v>11</v>
      </c>
      <c r="H1618" s="62">
        <f>ROUNDUP((VLOOKUP(B1618,Sheet1!U:AA,6,FALSE)-2)*(0.042*(D1618-1)+0.2)+0.4,0)</f>
        <v>11</v>
      </c>
      <c r="I1618" s="62">
        <f>ROUNDUP((VLOOKUP(B1618,Sheet1!U:AA,7,FALSE)-2)*(0.042*(D1618-1)+0.2)+0.4,0)</f>
        <v>11</v>
      </c>
      <c r="J1618" s="62">
        <f>E1618*8+F1618*2+G1618*3+H1618*3+I1618*1+VLOOKUP(B1618,Sheet1!AU:AZ,2,FALSE)</f>
        <v>447</v>
      </c>
      <c r="K1618" s="62">
        <f>E1618*1+F1618*2+G1618*2+H1618*2+I1618*10+VLOOKUP(B1618,Sheet1!AU:AZ,3,FALSE)</f>
        <v>272</v>
      </c>
      <c r="L1618" s="62">
        <f>E1618*0.1+F1618*2+G1618*0.2+H1618*0.26+I1618*0.1+VLOOKUP(B1618,Sheet1!AU:AZ,4,FALSE)</f>
        <v>91.76</v>
      </c>
      <c r="M1618" s="62">
        <f>E1618*0.1+F1618*0.2+G1618*2+H1618*0.2+I1618*0.1+VLOOKUP(B1618,Sheet1!AU:AZ,5,FALSE)</f>
        <v>55.1</v>
      </c>
      <c r="N1618" s="62">
        <f>E1618*0.1+F1618*0.2+G1618*0.2+H1618*2+I1618*0.1+VLOOKUP(B1618,Sheet1!AU:AZ,6,FALSE)</f>
        <v>55.1</v>
      </c>
      <c r="O1618" s="62">
        <f t="shared" si="462"/>
        <v>-4</v>
      </c>
      <c r="P1618" s="62">
        <f t="shared" si="463"/>
        <v>25.7</v>
      </c>
      <c r="R1618" s="9">
        <f t="shared" si="464"/>
        <v>20</v>
      </c>
      <c r="S1618" s="9">
        <f t="shared" si="465"/>
        <v>144.36</v>
      </c>
      <c r="T1618" s="9">
        <f t="shared" si="466"/>
        <v>31.6</v>
      </c>
      <c r="U1618" s="66">
        <f t="shared" si="459"/>
        <v>202</v>
      </c>
      <c r="V1618" s="9">
        <f t="shared" si="467"/>
        <v>242.4</v>
      </c>
      <c r="W1618" s="67">
        <f t="shared" si="460"/>
        <v>136</v>
      </c>
      <c r="Y1618" s="69">
        <f>VLOOKUP(D1618,Sheet2!P:Q,2,FALSE)</f>
        <v>38</v>
      </c>
      <c r="AB1618" s="4" t="str">
        <f>IF('表格编辑 '!D1921="monster","普通","BOSS")</f>
        <v>BOSS</v>
      </c>
      <c r="AD1618" s="50">
        <f>VLOOKUP(D1618,映射!AK:AL,2,FALSE)</f>
        <v>3</v>
      </c>
      <c r="AE1618" s="50" t="s">
        <v>31</v>
      </c>
      <c r="AF1618" s="4">
        <f>VLOOKUP(AE1618,映射!AN:AO,2,FALSE)</f>
        <v>2.2</v>
      </c>
      <c r="AG1618" s="50">
        <v>3</v>
      </c>
      <c r="AH1618" s="70">
        <v>1</v>
      </c>
      <c r="AI1618" s="16">
        <f t="shared" si="468"/>
        <v>51001</v>
      </c>
      <c r="AJ1618" s="16">
        <f t="shared" si="469"/>
        <v>97</v>
      </c>
      <c r="AK1618" s="16">
        <f t="shared" si="470"/>
        <v>20</v>
      </c>
      <c r="AL1618" s="16" t="str">
        <f t="shared" si="471"/>
        <v>牛头怪</v>
      </c>
      <c r="AM1618" s="16">
        <f t="shared" si="472"/>
        <v>3999.6</v>
      </c>
      <c r="AN1618" s="16">
        <f t="shared" si="473"/>
        <v>983.4</v>
      </c>
      <c r="AO1618" s="16">
        <f t="shared" si="474"/>
        <v>3016.2</v>
      </c>
      <c r="AP1618" s="16">
        <f t="shared" si="475"/>
        <v>3463.2</v>
      </c>
      <c r="AQ1618" s="16">
        <f t="shared" si="476"/>
        <v>598.4</v>
      </c>
      <c r="AR1618" s="16">
        <f t="shared" si="477"/>
        <v>138</v>
      </c>
      <c r="AS1618" s="72">
        <f t="shared" ref="AS1618:AS1655" si="478">ROUNDUP(AR1618-L1618+100+AT1618,0)</f>
        <v>167</v>
      </c>
      <c r="AT1618" s="9">
        <v>20</v>
      </c>
      <c r="AV1618" s="9">
        <v>21</v>
      </c>
    </row>
    <row r="1619" spans="1:48">
      <c r="A1619" s="62">
        <f>'表格编辑 '!A1922</f>
        <v>51002</v>
      </c>
      <c r="B1619" s="62">
        <f>'表格编辑 '!B1922</f>
        <v>44</v>
      </c>
      <c r="C1619" s="62" t="str">
        <f>VLOOKUP(B1619,映射!A:B,2,FALSE)</f>
        <v>僵尸实验体</v>
      </c>
      <c r="D1619" s="62">
        <f>'表格编辑 '!E1922</f>
        <v>21</v>
      </c>
      <c r="E1619" s="62">
        <f>ROUNDUP((VLOOKUP(B1619,Sheet1!U:AA,3,FALSE)-2)*(0.042*(D1619-1)+0.2)+0.4,0)</f>
        <v>37</v>
      </c>
      <c r="F1619" s="62">
        <f>ROUNDUP((VLOOKUP(B1619,Sheet1!U:AA,4,FALSE)-2)*(0.042*(D1619-1)+0.2)+0.4,0)</f>
        <v>32</v>
      </c>
      <c r="G1619" s="62">
        <f>ROUNDUP((VLOOKUP(B1619,Sheet1!U:AA,5,FALSE)-2)*(0.042*(D1619-1)+0.2)+0.4,0)</f>
        <v>11</v>
      </c>
      <c r="H1619" s="62">
        <f>ROUNDUP((VLOOKUP(B1619,Sheet1!U:AA,6,FALSE)-2)*(0.042*(D1619-1)+0.2)+0.4,0)</f>
        <v>11</v>
      </c>
      <c r="I1619" s="62">
        <f>ROUNDUP((VLOOKUP(B1619,Sheet1!U:AA,7,FALSE)-2)*(0.042*(D1619-1)+0.2)+0.4,0)</f>
        <v>11</v>
      </c>
      <c r="J1619" s="62">
        <f>E1619*8+F1619*2+G1619*3+H1619*3+I1619*1+VLOOKUP(B1619,Sheet1!AU:AZ,2,FALSE)</f>
        <v>457</v>
      </c>
      <c r="K1619" s="62">
        <f>E1619*1+F1619*2+G1619*2+H1619*2+I1619*10+VLOOKUP(B1619,Sheet1!AU:AZ,3,FALSE)</f>
        <v>275</v>
      </c>
      <c r="L1619" s="62">
        <f>E1619*0.1+F1619*2+G1619*0.2+H1619*0.26+I1619*0.1+VLOOKUP(B1619,Sheet1!AU:AZ,4,FALSE)</f>
        <v>93.86</v>
      </c>
      <c r="M1619" s="62">
        <f>E1619*0.1+F1619*0.2+G1619*2+H1619*0.2+I1619*0.1+VLOOKUP(B1619,Sheet1!AU:AZ,5,FALSE)</f>
        <v>55.4</v>
      </c>
      <c r="N1619" s="62">
        <f>E1619*0.1+F1619*0.2+G1619*0.2+H1619*2+I1619*0.1+VLOOKUP(B1619,Sheet1!AU:AZ,6,FALSE)</f>
        <v>55.4</v>
      </c>
      <c r="O1619" s="62">
        <f t="shared" si="462"/>
        <v>-4.4</v>
      </c>
      <c r="P1619" s="62">
        <f t="shared" si="463"/>
        <v>26.4</v>
      </c>
      <c r="R1619" s="9">
        <f t="shared" si="464"/>
        <v>21</v>
      </c>
      <c r="S1619" s="9">
        <f t="shared" si="465"/>
        <v>148.88</v>
      </c>
      <c r="T1619" s="9">
        <f t="shared" si="466"/>
        <v>32.4</v>
      </c>
      <c r="U1619" s="66">
        <f t="shared" si="459"/>
        <v>211</v>
      </c>
      <c r="V1619" s="9">
        <f t="shared" si="467"/>
        <v>253.2</v>
      </c>
      <c r="W1619" s="67">
        <f t="shared" si="460"/>
        <v>139</v>
      </c>
      <c r="Y1619" s="69">
        <f>VLOOKUP(D1619,Sheet2!P:Q,2,FALSE)</f>
        <v>38</v>
      </c>
      <c r="AB1619" s="4" t="str">
        <f>IF('表格编辑 '!D1922="monster","普通","BOSS")</f>
        <v>BOSS</v>
      </c>
      <c r="AD1619" s="50">
        <f>VLOOKUP(D1619,映射!AK:AL,2,FALSE)</f>
        <v>3</v>
      </c>
      <c r="AE1619" s="50" t="s">
        <v>31</v>
      </c>
      <c r="AF1619" s="4">
        <f>VLOOKUP(AE1619,映射!AN:AO,2,FALSE)</f>
        <v>2.2</v>
      </c>
      <c r="AG1619" s="50">
        <v>3</v>
      </c>
      <c r="AH1619" s="70">
        <v>1</v>
      </c>
      <c r="AI1619" s="16">
        <f t="shared" si="468"/>
        <v>51002</v>
      </c>
      <c r="AJ1619" s="16">
        <f t="shared" si="469"/>
        <v>44</v>
      </c>
      <c r="AK1619" s="16">
        <f t="shared" si="470"/>
        <v>21</v>
      </c>
      <c r="AL1619" s="16" t="str">
        <f t="shared" si="471"/>
        <v>僵尸实验体</v>
      </c>
      <c r="AM1619" s="16">
        <f t="shared" si="472"/>
        <v>4177.8</v>
      </c>
      <c r="AN1619" s="16">
        <f t="shared" si="473"/>
        <v>1005.4</v>
      </c>
      <c r="AO1619" s="16">
        <f t="shared" si="474"/>
        <v>3172.4</v>
      </c>
      <c r="AP1619" s="16">
        <f t="shared" si="475"/>
        <v>3629.4</v>
      </c>
      <c r="AQ1619" s="16">
        <f t="shared" si="476"/>
        <v>605</v>
      </c>
      <c r="AR1619" s="16">
        <f t="shared" si="477"/>
        <v>141</v>
      </c>
      <c r="AS1619" s="72">
        <f t="shared" si="478"/>
        <v>178</v>
      </c>
      <c r="AT1619" s="9">
        <v>30</v>
      </c>
      <c r="AV1619" s="9">
        <v>22</v>
      </c>
    </row>
    <row r="1620" spans="1:48">
      <c r="A1620" s="62">
        <f>'表格编辑 '!A1923</f>
        <v>51003</v>
      </c>
      <c r="B1620" s="62">
        <f>'表格编辑 '!B1923</f>
        <v>18</v>
      </c>
      <c r="C1620" s="62" t="str">
        <f>VLOOKUP(B1620,映射!A:B,2,FALSE)</f>
        <v>阴影</v>
      </c>
      <c r="D1620" s="62">
        <f>'表格编辑 '!E1923</f>
        <v>22</v>
      </c>
      <c r="E1620" s="62">
        <f>ROUNDUP((VLOOKUP(B1620,Sheet1!U:AA,3,FALSE)-2)*(0.042*(D1620-1)+0.2)+0.4,0)</f>
        <v>23</v>
      </c>
      <c r="F1620" s="62">
        <f>ROUNDUP((VLOOKUP(B1620,Sheet1!U:AA,4,FALSE)-2)*(0.042*(D1620-1)+0.2)+0.4,0)</f>
        <v>42</v>
      </c>
      <c r="G1620" s="62">
        <f>ROUNDUP((VLOOKUP(B1620,Sheet1!U:AA,5,FALSE)-2)*(0.042*(D1620-1)+0.2)+0.4,0)</f>
        <v>32</v>
      </c>
      <c r="H1620" s="62">
        <f>ROUNDUP((VLOOKUP(B1620,Sheet1!U:AA,6,FALSE)-2)*(0.042*(D1620-1)+0.2)+0.4,0)</f>
        <v>39</v>
      </c>
      <c r="I1620" s="62">
        <f>ROUNDUP((VLOOKUP(B1620,Sheet1!U:AA,7,FALSE)-2)*(0.042*(D1620-1)+0.2)+0.4,0)</f>
        <v>15</v>
      </c>
      <c r="J1620" s="62">
        <f>E1620*8+F1620*2+G1620*3+H1620*3+I1620*1+VLOOKUP(B1620,Sheet1!AU:AZ,2,FALSE)</f>
        <v>566</v>
      </c>
      <c r="K1620" s="62">
        <f>E1620*1+F1620*2+G1620*2+H1620*2+I1620*10+VLOOKUP(B1620,Sheet1!AU:AZ,3,FALSE)</f>
        <v>429</v>
      </c>
      <c r="L1620" s="62">
        <f>E1620*0.1+F1620*2+G1620*0.2+H1620*0.26+I1620*0.1+VLOOKUP(B1620,Sheet1!AU:AZ,4,FALSE)</f>
        <v>139.34</v>
      </c>
      <c r="M1620" s="62">
        <f>E1620*0.1+F1620*0.2+G1620*2+H1620*0.2+I1620*0.1+VLOOKUP(B1620,Sheet1!AU:AZ,5,FALSE)</f>
        <v>105</v>
      </c>
      <c r="N1620" s="62">
        <f>E1620*0.1+F1620*0.2+G1620*0.2+H1620*2+I1620*0.1+VLOOKUP(B1620,Sheet1!AU:AZ,6,FALSE)</f>
        <v>126.6</v>
      </c>
      <c r="O1620" s="62">
        <f t="shared" si="462"/>
        <v>3.4</v>
      </c>
      <c r="P1620" s="62">
        <f t="shared" si="463"/>
        <v>17.3</v>
      </c>
      <c r="R1620" s="9">
        <f t="shared" si="464"/>
        <v>22</v>
      </c>
      <c r="S1620" s="9">
        <f t="shared" si="465"/>
        <v>153.4</v>
      </c>
      <c r="T1620" s="9">
        <f t="shared" si="466"/>
        <v>33.2</v>
      </c>
      <c r="U1620" s="66">
        <f t="shared" si="459"/>
        <v>151</v>
      </c>
      <c r="V1620" s="9">
        <f t="shared" si="467"/>
        <v>181.2</v>
      </c>
      <c r="W1620" s="67">
        <f t="shared" si="460"/>
        <v>244</v>
      </c>
      <c r="Y1620" s="69">
        <f>VLOOKUP(D1620,Sheet2!P:Q,2,FALSE)</f>
        <v>38</v>
      </c>
      <c r="AB1620" s="4" t="str">
        <f>IF('表格编辑 '!D1923="monster","普通","BOSS")</f>
        <v>BOSS</v>
      </c>
      <c r="AD1620" s="50">
        <f>VLOOKUP(D1620,映射!AK:AL,2,FALSE)</f>
        <v>3</v>
      </c>
      <c r="AE1620" s="50" t="s">
        <v>31</v>
      </c>
      <c r="AF1620" s="4">
        <f>VLOOKUP(AE1620,映射!AN:AO,2,FALSE)</f>
        <v>2.2</v>
      </c>
      <c r="AG1620" s="50">
        <v>3</v>
      </c>
      <c r="AH1620" s="70">
        <v>1</v>
      </c>
      <c r="AI1620" s="16">
        <f t="shared" si="468"/>
        <v>51003</v>
      </c>
      <c r="AJ1620" s="16">
        <f t="shared" si="469"/>
        <v>18</v>
      </c>
      <c r="AK1620" s="16">
        <f t="shared" si="470"/>
        <v>22</v>
      </c>
      <c r="AL1620" s="16" t="str">
        <f t="shared" si="471"/>
        <v>阴影</v>
      </c>
      <c r="AM1620" s="16">
        <f t="shared" si="472"/>
        <v>2989.8</v>
      </c>
      <c r="AN1620" s="16">
        <f t="shared" si="473"/>
        <v>1245.2</v>
      </c>
      <c r="AO1620" s="16">
        <f t="shared" si="474"/>
        <v>1744.6</v>
      </c>
      <c r="AP1620" s="16">
        <f t="shared" si="475"/>
        <v>2310.6</v>
      </c>
      <c r="AQ1620" s="16">
        <f t="shared" si="476"/>
        <v>943.8</v>
      </c>
      <c r="AR1620" s="16">
        <f t="shared" si="477"/>
        <v>210</v>
      </c>
      <c r="AS1620" s="72">
        <f t="shared" si="478"/>
        <v>211</v>
      </c>
      <c r="AT1620" s="9">
        <v>40</v>
      </c>
      <c r="AV1620" s="9">
        <v>23</v>
      </c>
    </row>
    <row r="1621" spans="1:48">
      <c r="A1621" s="62">
        <f>'表格编辑 '!A1924</f>
        <v>51004</v>
      </c>
      <c r="B1621" s="62">
        <f>'表格编辑 '!B1924</f>
        <v>29</v>
      </c>
      <c r="C1621" s="62" t="str">
        <f>VLOOKUP(B1621,映射!A:B,2,FALSE)</f>
        <v>炸弹魔</v>
      </c>
      <c r="D1621" s="62">
        <f>'表格编辑 '!E1924</f>
        <v>25</v>
      </c>
      <c r="E1621" s="62">
        <f>ROUNDUP((VLOOKUP(B1621,Sheet1!U:AA,3,FALSE)-2)*(0.042*(D1621-1)+0.2)+0.4,0)</f>
        <v>18</v>
      </c>
      <c r="F1621" s="62">
        <f>ROUNDUP((VLOOKUP(B1621,Sheet1!U:AA,4,FALSE)-2)*(0.042*(D1621-1)+0.2)+0.4,0)</f>
        <v>15</v>
      </c>
      <c r="G1621" s="62">
        <f>ROUNDUP((VLOOKUP(B1621,Sheet1!U:AA,5,FALSE)-2)*(0.042*(D1621-1)+0.2)+0.4,0)</f>
        <v>15</v>
      </c>
      <c r="H1621" s="62">
        <f>ROUNDUP((VLOOKUP(B1621,Sheet1!U:AA,6,FALSE)-2)*(0.042*(D1621-1)+0.2)+0.4,0)</f>
        <v>19</v>
      </c>
      <c r="I1621" s="62">
        <f>ROUNDUP((VLOOKUP(B1621,Sheet1!U:AA,7,FALSE)-2)*(0.042*(D1621-1)+0.2)+0.4,0)</f>
        <v>46</v>
      </c>
      <c r="J1621" s="62">
        <f>E1621*8+F1621*2+G1621*3+H1621*3+I1621*1+VLOOKUP(B1621,Sheet1!AU:AZ,2,FALSE)</f>
        <v>342</v>
      </c>
      <c r="K1621" s="62">
        <f>E1621*1+F1621*2+G1621*2+H1621*2+I1621*10+VLOOKUP(B1621,Sheet1!AU:AZ,3,FALSE)</f>
        <v>596</v>
      </c>
      <c r="L1621" s="62">
        <f>E1621*0.1+F1621*2+G1621*0.2+H1621*0.26+I1621*0.1+VLOOKUP(B1621,Sheet1!AU:AZ,4,FALSE)</f>
        <v>64.34</v>
      </c>
      <c r="M1621" s="62">
        <f>E1621*0.1+F1621*0.2+G1621*2+H1621*0.2+I1621*0.1+VLOOKUP(B1621,Sheet1!AU:AZ,5,FALSE)</f>
        <v>63.2</v>
      </c>
      <c r="N1621" s="62">
        <f>E1621*0.1+F1621*0.2+G1621*0.2+H1621*2+I1621*0.1+VLOOKUP(B1621,Sheet1!AU:AZ,6,FALSE)</f>
        <v>70.4</v>
      </c>
      <c r="O1621" s="62">
        <f t="shared" si="462"/>
        <v>31</v>
      </c>
      <c r="P1621" s="62">
        <f t="shared" si="463"/>
        <v>10.6</v>
      </c>
      <c r="R1621" s="9">
        <f t="shared" si="464"/>
        <v>25</v>
      </c>
      <c r="S1621" s="9">
        <f t="shared" si="465"/>
        <v>166.96</v>
      </c>
      <c r="T1621" s="9">
        <f t="shared" si="466"/>
        <v>35.6</v>
      </c>
      <c r="U1621" s="66">
        <f t="shared" si="459"/>
        <v>235</v>
      </c>
      <c r="V1621" s="9">
        <f t="shared" si="467"/>
        <v>282</v>
      </c>
      <c r="W1621" s="67">
        <f t="shared" si="460"/>
        <v>73</v>
      </c>
      <c r="Y1621" s="69">
        <f>VLOOKUP(D1621,Sheet2!P:Q,2,FALSE)</f>
        <v>38</v>
      </c>
      <c r="AB1621" s="4" t="str">
        <f>IF('表格编辑 '!D1924="monster","普通","BOSS")</f>
        <v>BOSS</v>
      </c>
      <c r="AD1621" s="50">
        <f>VLOOKUP(D1621,映射!AK:AL,2,FALSE)</f>
        <v>3</v>
      </c>
      <c r="AE1621" s="50" t="s">
        <v>31</v>
      </c>
      <c r="AF1621" s="4">
        <f>VLOOKUP(AE1621,映射!AN:AO,2,FALSE)</f>
        <v>2.2</v>
      </c>
      <c r="AG1621" s="50">
        <v>3</v>
      </c>
      <c r="AH1621" s="70">
        <v>1</v>
      </c>
      <c r="AI1621" s="16">
        <f t="shared" si="468"/>
        <v>51004</v>
      </c>
      <c r="AJ1621" s="16">
        <f t="shared" si="469"/>
        <v>29</v>
      </c>
      <c r="AK1621" s="16">
        <f t="shared" si="470"/>
        <v>25</v>
      </c>
      <c r="AL1621" s="16" t="str">
        <f t="shared" si="471"/>
        <v>炸弹魔</v>
      </c>
      <c r="AM1621" s="16">
        <f t="shared" si="472"/>
        <v>4653</v>
      </c>
      <c r="AN1621" s="16">
        <f t="shared" si="473"/>
        <v>752.4</v>
      </c>
      <c r="AO1621" s="16">
        <f t="shared" si="474"/>
        <v>3900.6</v>
      </c>
      <c r="AP1621" s="16">
        <f t="shared" si="475"/>
        <v>4242.6</v>
      </c>
      <c r="AQ1621" s="16">
        <f t="shared" si="476"/>
        <v>1311.2</v>
      </c>
      <c r="AR1621" s="16">
        <f t="shared" si="477"/>
        <v>97</v>
      </c>
      <c r="AS1621" s="72">
        <f t="shared" si="478"/>
        <v>183</v>
      </c>
      <c r="AT1621" s="9">
        <v>50</v>
      </c>
      <c r="AV1621" s="9">
        <v>24</v>
      </c>
    </row>
    <row r="1622" spans="1:48">
      <c r="A1622" s="62">
        <f>'表格编辑 '!A1925</f>
        <v>51005</v>
      </c>
      <c r="B1622" s="62">
        <f>'表格编辑 '!B1925</f>
        <v>31</v>
      </c>
      <c r="C1622" s="62" t="str">
        <f>VLOOKUP(B1622,映射!A:B,2,FALSE)</f>
        <v>食人魔奥兹</v>
      </c>
      <c r="D1622" s="62">
        <f>'表格编辑 '!E1925</f>
        <v>26</v>
      </c>
      <c r="E1622" s="62">
        <f>ROUNDUP((VLOOKUP(B1622,Sheet1!U:AA,3,FALSE)-2)*(0.042*(D1622-1)+0.2)+0.4,0)</f>
        <v>46</v>
      </c>
      <c r="F1622" s="62">
        <f>ROUNDUP((VLOOKUP(B1622,Sheet1!U:AA,4,FALSE)-2)*(0.042*(D1622-1)+0.2)+0.4,0)</f>
        <v>42</v>
      </c>
      <c r="G1622" s="62">
        <f>ROUNDUP((VLOOKUP(B1622,Sheet1!U:AA,5,FALSE)-2)*(0.042*(D1622-1)+0.2)+0.4,0)</f>
        <v>28</v>
      </c>
      <c r="H1622" s="62">
        <f>ROUNDUP((VLOOKUP(B1622,Sheet1!U:AA,6,FALSE)-2)*(0.042*(D1622-1)+0.2)+0.4,0)</f>
        <v>10</v>
      </c>
      <c r="I1622" s="62">
        <f>ROUNDUP((VLOOKUP(B1622,Sheet1!U:AA,7,FALSE)-2)*(0.042*(D1622-1)+0.2)+0.4,0)</f>
        <v>16</v>
      </c>
      <c r="J1622" s="62">
        <f>E1622*8+F1622*2+G1622*3+H1622*3+I1622*1+VLOOKUP(B1622,Sheet1!AU:AZ,2,FALSE)</f>
        <v>602</v>
      </c>
      <c r="K1622" s="62">
        <f>E1622*1+F1622*2+G1622*2+H1622*2+I1622*10+VLOOKUP(B1622,Sheet1!AU:AZ,3,FALSE)</f>
        <v>386</v>
      </c>
      <c r="L1622" s="62">
        <f>E1622*0.1+F1622*2+G1622*0.2+H1622*0.26+I1622*0.1+VLOOKUP(B1622,Sheet1!AU:AZ,4,FALSE)</f>
        <v>118.4</v>
      </c>
      <c r="M1622" s="62">
        <f>E1622*0.1+F1622*0.2+G1622*2+H1622*0.2+I1622*0.1+VLOOKUP(B1622,Sheet1!AU:AZ,5,FALSE)</f>
        <v>92.6</v>
      </c>
      <c r="N1622" s="62">
        <f>E1622*0.1+F1622*0.2+G1622*0.2+H1622*2+I1622*0.1+VLOOKUP(B1622,Sheet1!AU:AZ,6,FALSE)</f>
        <v>60.2</v>
      </c>
      <c r="O1622" s="62">
        <f t="shared" si="462"/>
        <v>-0.599999999999998</v>
      </c>
      <c r="P1622" s="62">
        <f t="shared" si="463"/>
        <v>30.2</v>
      </c>
      <c r="R1622" s="9">
        <f t="shared" si="464"/>
        <v>26</v>
      </c>
      <c r="S1622" s="9">
        <f t="shared" si="465"/>
        <v>171.48</v>
      </c>
      <c r="T1622" s="9">
        <f t="shared" si="466"/>
        <v>36.4</v>
      </c>
      <c r="U1622" s="66">
        <f t="shared" si="459"/>
        <v>196</v>
      </c>
      <c r="V1622" s="9">
        <f t="shared" si="467"/>
        <v>235.2</v>
      </c>
      <c r="W1622" s="67">
        <f t="shared" si="460"/>
        <v>185</v>
      </c>
      <c r="Y1622" s="69">
        <f>VLOOKUP(D1622,Sheet2!P:Q,2,FALSE)</f>
        <v>38</v>
      </c>
      <c r="AB1622" s="4" t="str">
        <f>IF('表格编辑 '!D1925="monster","普通","BOSS")</f>
        <v>BOSS</v>
      </c>
      <c r="AD1622" s="50">
        <f>VLOOKUP(D1622,映射!AK:AL,2,FALSE)</f>
        <v>3</v>
      </c>
      <c r="AE1622" s="50" t="s">
        <v>31</v>
      </c>
      <c r="AF1622" s="4">
        <f>VLOOKUP(AE1622,映射!AN:AO,2,FALSE)</f>
        <v>2.2</v>
      </c>
      <c r="AG1622" s="50">
        <v>3</v>
      </c>
      <c r="AH1622" s="70">
        <v>1</v>
      </c>
      <c r="AI1622" s="16">
        <f t="shared" si="468"/>
        <v>51005</v>
      </c>
      <c r="AJ1622" s="16">
        <f t="shared" si="469"/>
        <v>31</v>
      </c>
      <c r="AK1622" s="16">
        <f t="shared" si="470"/>
        <v>26</v>
      </c>
      <c r="AL1622" s="16" t="str">
        <f t="shared" si="471"/>
        <v>食人魔奥兹</v>
      </c>
      <c r="AM1622" s="16">
        <f t="shared" si="472"/>
        <v>3880.8</v>
      </c>
      <c r="AN1622" s="16">
        <f t="shared" si="473"/>
        <v>1324.4</v>
      </c>
      <c r="AO1622" s="16">
        <f t="shared" si="474"/>
        <v>2556.4</v>
      </c>
      <c r="AP1622" s="16">
        <f t="shared" si="475"/>
        <v>3158.4</v>
      </c>
      <c r="AQ1622" s="16">
        <f t="shared" si="476"/>
        <v>849.2</v>
      </c>
      <c r="AR1622" s="16">
        <f t="shared" si="477"/>
        <v>178</v>
      </c>
      <c r="AS1622" s="72">
        <f t="shared" si="478"/>
        <v>220</v>
      </c>
      <c r="AT1622" s="9">
        <v>60</v>
      </c>
      <c r="AV1622" s="9">
        <v>25</v>
      </c>
    </row>
    <row r="1623" spans="1:48">
      <c r="A1623" s="62">
        <f>'表格编辑 '!A1926</f>
        <v>51006</v>
      </c>
      <c r="B1623" s="62">
        <f>'表格编辑 '!B1926</f>
        <v>32</v>
      </c>
      <c r="C1623" s="62" t="str">
        <f>VLOOKUP(B1623,映射!A:B,2,FALSE)</f>
        <v>食人魔首领克洛</v>
      </c>
      <c r="D1623" s="62">
        <f>'表格编辑 '!E1926</f>
        <v>27</v>
      </c>
      <c r="E1623" s="62">
        <f>ROUNDUP((VLOOKUP(B1623,Sheet1!U:AA,3,FALSE)-2)*(0.042*(D1623-1)+0.2)+0.4,0)</f>
        <v>40</v>
      </c>
      <c r="F1623" s="62">
        <f>ROUNDUP((VLOOKUP(B1623,Sheet1!U:AA,4,FALSE)-2)*(0.042*(D1623-1)+0.2)+0.4,0)</f>
        <v>44</v>
      </c>
      <c r="G1623" s="62">
        <f>ROUNDUP((VLOOKUP(B1623,Sheet1!U:AA,5,FALSE)-2)*(0.042*(D1623-1)+0.2)+0.4,0)</f>
        <v>22</v>
      </c>
      <c r="H1623" s="62">
        <f>ROUNDUP((VLOOKUP(B1623,Sheet1!U:AA,6,FALSE)-2)*(0.042*(D1623-1)+0.2)+0.4,0)</f>
        <v>20</v>
      </c>
      <c r="I1623" s="62">
        <f>ROUNDUP((VLOOKUP(B1623,Sheet1!U:AA,7,FALSE)-2)*(0.042*(D1623-1)+0.2)+0.4,0)</f>
        <v>22</v>
      </c>
      <c r="J1623" s="62">
        <f>E1623*8+F1623*2+G1623*3+H1623*3+I1623*1+VLOOKUP(B1623,Sheet1!AU:AZ,2,FALSE)</f>
        <v>576</v>
      </c>
      <c r="K1623" s="62">
        <f>E1623*1+F1623*2+G1623*2+H1623*2+I1623*10+VLOOKUP(B1623,Sheet1!AU:AZ,3,FALSE)</f>
        <v>452</v>
      </c>
      <c r="L1623" s="62">
        <f>E1623*0.1+F1623*2+G1623*0.2+H1623*0.26+I1623*0.1+VLOOKUP(B1623,Sheet1!AU:AZ,4,FALSE)</f>
        <v>123.8</v>
      </c>
      <c r="M1623" s="62">
        <f>E1623*0.1+F1623*0.2+G1623*2+H1623*0.2+I1623*0.1+VLOOKUP(B1623,Sheet1!AU:AZ,5,FALSE)</f>
        <v>83</v>
      </c>
      <c r="N1623" s="62">
        <f>E1623*0.1+F1623*0.2+G1623*0.2+H1623*2+I1623*0.1+VLOOKUP(B1623,Sheet1!AU:AZ,6,FALSE)</f>
        <v>79.4</v>
      </c>
      <c r="O1623" s="62">
        <f t="shared" si="462"/>
        <v>3.6</v>
      </c>
      <c r="P1623" s="62">
        <f t="shared" si="463"/>
        <v>27.2</v>
      </c>
      <c r="R1623" s="9">
        <f t="shared" si="464"/>
        <v>27</v>
      </c>
      <c r="S1623" s="9">
        <f t="shared" si="465"/>
        <v>176</v>
      </c>
      <c r="T1623" s="9">
        <f t="shared" si="466"/>
        <v>37.2</v>
      </c>
      <c r="U1623" s="66">
        <f t="shared" si="459"/>
        <v>219</v>
      </c>
      <c r="V1623" s="9">
        <f t="shared" si="467"/>
        <v>262.8</v>
      </c>
      <c r="W1623" s="67">
        <f t="shared" si="460"/>
        <v>196</v>
      </c>
      <c r="Y1623" s="69">
        <f>VLOOKUP(D1623,Sheet2!P:Q,2,FALSE)</f>
        <v>38</v>
      </c>
      <c r="AB1623" s="4" t="str">
        <f>IF('表格编辑 '!D1926="monster","普通","BOSS")</f>
        <v>BOSS</v>
      </c>
      <c r="AD1623" s="50">
        <f>VLOOKUP(D1623,映射!AK:AL,2,FALSE)</f>
        <v>3</v>
      </c>
      <c r="AE1623" s="50" t="s">
        <v>31</v>
      </c>
      <c r="AF1623" s="4">
        <f>VLOOKUP(AE1623,映射!AN:AO,2,FALSE)</f>
        <v>2.2</v>
      </c>
      <c r="AG1623" s="50">
        <v>3</v>
      </c>
      <c r="AH1623" s="70">
        <v>1</v>
      </c>
      <c r="AI1623" s="16">
        <f t="shared" si="468"/>
        <v>51006</v>
      </c>
      <c r="AJ1623" s="16">
        <f t="shared" si="469"/>
        <v>32</v>
      </c>
      <c r="AK1623" s="16">
        <f t="shared" si="470"/>
        <v>27</v>
      </c>
      <c r="AL1623" s="16" t="str">
        <f t="shared" si="471"/>
        <v>食人魔首领克洛</v>
      </c>
      <c r="AM1623" s="16">
        <f t="shared" si="472"/>
        <v>4336.2</v>
      </c>
      <c r="AN1623" s="16">
        <f t="shared" si="473"/>
        <v>1267.2</v>
      </c>
      <c r="AO1623" s="16">
        <f t="shared" si="474"/>
        <v>3069</v>
      </c>
      <c r="AP1623" s="16">
        <f t="shared" si="475"/>
        <v>3645</v>
      </c>
      <c r="AQ1623" s="16">
        <f t="shared" si="476"/>
        <v>994.4</v>
      </c>
      <c r="AR1623" s="16">
        <f t="shared" si="477"/>
        <v>186</v>
      </c>
      <c r="AS1623" s="72">
        <f t="shared" si="478"/>
        <v>233</v>
      </c>
      <c r="AT1623" s="9">
        <v>70</v>
      </c>
      <c r="AV1623" s="9">
        <v>26</v>
      </c>
    </row>
    <row r="1624" spans="1:48">
      <c r="A1624" s="62">
        <f>'表格编辑 '!A1927</f>
        <v>51007</v>
      </c>
      <c r="B1624" s="62">
        <f>'表格编辑 '!B1927</f>
        <v>46</v>
      </c>
      <c r="C1624" s="62" t="str">
        <f>VLOOKUP(B1624,映射!A:B,2,FALSE)</f>
        <v>恶魔食人花</v>
      </c>
      <c r="D1624" s="62">
        <f>'表格编辑 '!E1927</f>
        <v>28</v>
      </c>
      <c r="E1624" s="62">
        <f>ROUNDUP((VLOOKUP(B1624,Sheet1!U:AA,3,FALSE)-2)*(0.042*(D1624-1)+0.2)+0.4,0)</f>
        <v>57</v>
      </c>
      <c r="F1624" s="62">
        <f>ROUNDUP((VLOOKUP(B1624,Sheet1!U:AA,4,FALSE)-2)*(0.042*(D1624-1)+0.2)+0.4,0)</f>
        <v>26</v>
      </c>
      <c r="G1624" s="62">
        <f>ROUNDUP((VLOOKUP(B1624,Sheet1!U:AA,5,FALSE)-2)*(0.042*(D1624-1)+0.2)+0.4,0)</f>
        <v>17</v>
      </c>
      <c r="H1624" s="62">
        <f>ROUNDUP((VLOOKUP(B1624,Sheet1!U:AA,6,FALSE)-2)*(0.042*(D1624-1)+0.2)+0.4,0)</f>
        <v>14</v>
      </c>
      <c r="I1624" s="62">
        <f>ROUNDUP((VLOOKUP(B1624,Sheet1!U:AA,7,FALSE)-2)*(0.042*(D1624-1)+0.2)+0.4,0)</f>
        <v>37</v>
      </c>
      <c r="J1624" s="62">
        <f>E1624*8+F1624*2+G1624*3+H1624*3+I1624*1+VLOOKUP(B1624,Sheet1!AU:AZ,2,FALSE)</f>
        <v>658</v>
      </c>
      <c r="K1624" s="62">
        <f>E1624*1+F1624*2+G1624*2+H1624*2+I1624*10+VLOOKUP(B1624,Sheet1!AU:AZ,3,FALSE)</f>
        <v>561</v>
      </c>
      <c r="L1624" s="62">
        <f>E1624*0.1+F1624*2+G1624*0.2+H1624*0.26+I1624*0.1+VLOOKUP(B1624,Sheet1!AU:AZ,4,FALSE)</f>
        <v>88.44</v>
      </c>
      <c r="M1624" s="62">
        <f>E1624*0.1+F1624*0.2+G1624*2+H1624*0.2+I1624*0.1+VLOOKUP(B1624,Sheet1!AU:AZ,5,FALSE)</f>
        <v>71.4</v>
      </c>
      <c r="N1624" s="62">
        <f>E1624*0.1+F1624*0.2+G1624*0.2+H1624*2+I1624*0.1+VLOOKUP(B1624,Sheet1!AU:AZ,6,FALSE)</f>
        <v>66</v>
      </c>
      <c r="O1624" s="62">
        <f t="shared" si="462"/>
        <v>11.9</v>
      </c>
      <c r="P1624" s="62">
        <f t="shared" si="463"/>
        <v>40.4</v>
      </c>
      <c r="R1624" s="9">
        <f t="shared" si="464"/>
        <v>28</v>
      </c>
      <c r="S1624" s="9">
        <f t="shared" si="465"/>
        <v>180.52</v>
      </c>
      <c r="T1624" s="9">
        <f t="shared" si="466"/>
        <v>38</v>
      </c>
      <c r="U1624" s="66">
        <f t="shared" ref="U1624:U1668" si="479">ROUND((S1624^2*3)/(S1624+M1624*3),0)</f>
        <v>248</v>
      </c>
      <c r="V1624" s="9">
        <f t="shared" si="467"/>
        <v>297.6</v>
      </c>
      <c r="W1624" s="67">
        <f t="shared" ref="W1624:W1668" si="480">ROUNDUP((L1624^2*3)/(L1624+T1624*3),0)</f>
        <v>116</v>
      </c>
      <c r="Y1624" s="69">
        <f>VLOOKUP(D1624,Sheet2!P:Q,2,FALSE)</f>
        <v>38</v>
      </c>
      <c r="AB1624" s="4" t="str">
        <f>IF('表格编辑 '!D1927="monster","普通","BOSS")</f>
        <v>BOSS</v>
      </c>
      <c r="AD1624" s="50">
        <f>VLOOKUP(D1624,映射!AK:AL,2,FALSE)</f>
        <v>3</v>
      </c>
      <c r="AE1624" s="50" t="s">
        <v>31</v>
      </c>
      <c r="AF1624" s="4">
        <f>VLOOKUP(AE1624,映射!AN:AO,2,FALSE)</f>
        <v>2.2</v>
      </c>
      <c r="AG1624" s="50">
        <v>3</v>
      </c>
      <c r="AH1624" s="70">
        <v>1</v>
      </c>
      <c r="AI1624" s="16">
        <f t="shared" si="468"/>
        <v>51007</v>
      </c>
      <c r="AJ1624" s="16">
        <f t="shared" si="469"/>
        <v>46</v>
      </c>
      <c r="AK1624" s="16">
        <f t="shared" si="470"/>
        <v>28</v>
      </c>
      <c r="AL1624" s="16" t="str">
        <f t="shared" si="471"/>
        <v>恶魔食人花</v>
      </c>
      <c r="AM1624" s="16">
        <f t="shared" si="472"/>
        <v>4910.4</v>
      </c>
      <c r="AN1624" s="16">
        <f t="shared" si="473"/>
        <v>1447.6</v>
      </c>
      <c r="AO1624" s="16">
        <f t="shared" si="474"/>
        <v>3462.8</v>
      </c>
      <c r="AP1624" s="16">
        <f t="shared" si="475"/>
        <v>4120.8</v>
      </c>
      <c r="AQ1624" s="16">
        <f t="shared" si="476"/>
        <v>1234.2</v>
      </c>
      <c r="AR1624" s="16">
        <f t="shared" si="477"/>
        <v>133</v>
      </c>
      <c r="AS1624" s="72">
        <f t="shared" si="478"/>
        <v>225</v>
      </c>
      <c r="AT1624" s="9">
        <v>80</v>
      </c>
      <c r="AV1624" s="9">
        <v>27</v>
      </c>
    </row>
    <row r="1625" spans="1:48">
      <c r="A1625" s="62">
        <f>'表格编辑 '!A1928</f>
        <v>51008</v>
      </c>
      <c r="B1625" s="62">
        <f>'表格编辑 '!B1928</f>
        <v>48</v>
      </c>
      <c r="C1625" s="62" t="str">
        <f>VLOOKUP(B1625,映射!A:B,2,FALSE)</f>
        <v>巨熊</v>
      </c>
      <c r="D1625" s="62">
        <f>'表格编辑 '!E1928</f>
        <v>29</v>
      </c>
      <c r="E1625" s="62">
        <f>ROUNDUP((VLOOKUP(B1625,Sheet1!U:AA,3,FALSE)-2)*(0.042*(D1625-1)+0.2)+0.4,0)</f>
        <v>44</v>
      </c>
      <c r="F1625" s="62">
        <f>ROUNDUP((VLOOKUP(B1625,Sheet1!U:AA,4,FALSE)-2)*(0.042*(D1625-1)+0.2)+0.4,0)</f>
        <v>46</v>
      </c>
      <c r="G1625" s="62">
        <f>ROUNDUP((VLOOKUP(B1625,Sheet1!U:AA,5,FALSE)-2)*(0.042*(D1625-1)+0.2)+0.4,0)</f>
        <v>17</v>
      </c>
      <c r="H1625" s="62">
        <f>ROUNDUP((VLOOKUP(B1625,Sheet1!U:AA,6,FALSE)-2)*(0.042*(D1625-1)+0.2)+0.4,0)</f>
        <v>28</v>
      </c>
      <c r="I1625" s="62">
        <f>ROUNDUP((VLOOKUP(B1625,Sheet1!U:AA,7,FALSE)-2)*(0.042*(D1625-1)+0.2)+0.4,0)</f>
        <v>20</v>
      </c>
      <c r="J1625" s="62">
        <f>E1625*8+F1625*2+G1625*3+H1625*3+I1625*1+VLOOKUP(B1625,Sheet1!AU:AZ,2,FALSE)</f>
        <v>619</v>
      </c>
      <c r="K1625" s="62">
        <f>E1625*1+F1625*2+G1625*2+H1625*2+I1625*10+VLOOKUP(B1625,Sheet1!AU:AZ,3,FALSE)</f>
        <v>446</v>
      </c>
      <c r="L1625" s="62">
        <f>E1625*0.1+F1625*2+G1625*0.2+H1625*0.26+I1625*0.1+VLOOKUP(B1625,Sheet1!AU:AZ,4,FALSE)</f>
        <v>129.08</v>
      </c>
      <c r="M1625" s="62">
        <f>E1625*0.1+F1625*0.2+G1625*2+H1625*0.2+I1625*0.1+VLOOKUP(B1625,Sheet1!AU:AZ,5,FALSE)</f>
        <v>75.2</v>
      </c>
      <c r="N1625" s="62">
        <f>E1625*0.1+F1625*0.2+G1625*0.2+H1625*2+I1625*0.1+VLOOKUP(B1625,Sheet1!AU:AZ,6,FALSE)</f>
        <v>95</v>
      </c>
      <c r="O1625" s="62">
        <f t="shared" si="462"/>
        <v>-1.2</v>
      </c>
      <c r="P1625" s="62">
        <f t="shared" si="463"/>
        <v>32.5</v>
      </c>
      <c r="R1625" s="9">
        <f t="shared" si="464"/>
        <v>29</v>
      </c>
      <c r="S1625" s="9">
        <f t="shared" si="465"/>
        <v>185.04</v>
      </c>
      <c r="T1625" s="9">
        <f t="shared" si="466"/>
        <v>38.8</v>
      </c>
      <c r="U1625" s="66">
        <f t="shared" si="479"/>
        <v>250</v>
      </c>
      <c r="V1625" s="9">
        <f t="shared" si="467"/>
        <v>300</v>
      </c>
      <c r="W1625" s="67">
        <f t="shared" si="480"/>
        <v>204</v>
      </c>
      <c r="Y1625" s="69">
        <f>VLOOKUP(D1625,Sheet2!P:Q,2,FALSE)</f>
        <v>38</v>
      </c>
      <c r="AB1625" s="4" t="str">
        <f>IF('表格编辑 '!D1928="monster","普通","BOSS")</f>
        <v>BOSS</v>
      </c>
      <c r="AD1625" s="50">
        <f>VLOOKUP(D1625,映射!AK:AL,2,FALSE)</f>
        <v>3</v>
      </c>
      <c r="AE1625" s="50" t="s">
        <v>31</v>
      </c>
      <c r="AF1625" s="4">
        <f>VLOOKUP(AE1625,映射!AN:AO,2,FALSE)</f>
        <v>2.2</v>
      </c>
      <c r="AG1625" s="50">
        <v>3</v>
      </c>
      <c r="AH1625" s="70">
        <v>1</v>
      </c>
      <c r="AI1625" s="16">
        <f t="shared" si="468"/>
        <v>51008</v>
      </c>
      <c r="AJ1625" s="16">
        <f t="shared" si="469"/>
        <v>48</v>
      </c>
      <c r="AK1625" s="16">
        <f t="shared" si="470"/>
        <v>29</v>
      </c>
      <c r="AL1625" s="16" t="str">
        <f t="shared" si="471"/>
        <v>巨熊</v>
      </c>
      <c r="AM1625" s="16">
        <f t="shared" si="472"/>
        <v>4950</v>
      </c>
      <c r="AN1625" s="16">
        <f t="shared" si="473"/>
        <v>1361.8</v>
      </c>
      <c r="AO1625" s="16">
        <f t="shared" si="474"/>
        <v>3588.2</v>
      </c>
      <c r="AP1625" s="16">
        <f t="shared" si="475"/>
        <v>4207.2</v>
      </c>
      <c r="AQ1625" s="16">
        <f t="shared" si="476"/>
        <v>981.2</v>
      </c>
      <c r="AR1625" s="16">
        <f t="shared" si="477"/>
        <v>194</v>
      </c>
      <c r="AS1625" s="72">
        <f t="shared" si="478"/>
        <v>255</v>
      </c>
      <c r="AT1625" s="9">
        <v>90</v>
      </c>
      <c r="AV1625" s="9">
        <v>28</v>
      </c>
    </row>
    <row r="1626" spans="1:48">
      <c r="A1626" s="62">
        <f>'表格编辑 '!A1929</f>
        <v>51009</v>
      </c>
      <c r="B1626" s="62">
        <f>'表格编辑 '!B1929</f>
        <v>50</v>
      </c>
      <c r="C1626" s="62" t="str">
        <f>VLOOKUP(B1626,映射!A:B,2,FALSE)</f>
        <v>巨人巴罗斯</v>
      </c>
      <c r="D1626" s="62">
        <f>'表格编辑 '!E1929</f>
        <v>30</v>
      </c>
      <c r="E1626" s="62">
        <f>ROUNDUP((VLOOKUP(B1626,Sheet1!U:AA,3,FALSE)-2)*(0.042*(D1626-1)+0.2)+0.4,0)</f>
        <v>52</v>
      </c>
      <c r="F1626" s="62">
        <f>ROUNDUP((VLOOKUP(B1626,Sheet1!U:AA,4,FALSE)-2)*(0.042*(D1626-1)+0.2)+0.4,0)</f>
        <v>48</v>
      </c>
      <c r="G1626" s="62">
        <f>ROUNDUP((VLOOKUP(B1626,Sheet1!U:AA,5,FALSE)-2)*(0.042*(D1626-1)+0.2)+0.4,0)</f>
        <v>32</v>
      </c>
      <c r="H1626" s="62">
        <f>ROUNDUP((VLOOKUP(B1626,Sheet1!U:AA,6,FALSE)-2)*(0.042*(D1626-1)+0.2)+0.4,0)</f>
        <v>11</v>
      </c>
      <c r="I1626" s="62">
        <f>ROUNDUP((VLOOKUP(B1626,Sheet1!U:AA,7,FALSE)-2)*(0.042*(D1626-1)+0.2)+0.4,0)</f>
        <v>18</v>
      </c>
      <c r="J1626" s="62">
        <f>E1626*8+F1626*2+G1626*3+H1626*3+I1626*1+VLOOKUP(B1626,Sheet1!AU:AZ,2,FALSE)</f>
        <v>679</v>
      </c>
      <c r="K1626" s="62">
        <f>E1626*1+F1626*2+G1626*2+H1626*2+I1626*10+VLOOKUP(B1626,Sheet1!AU:AZ,3,FALSE)</f>
        <v>434</v>
      </c>
      <c r="L1626" s="62">
        <f>E1626*0.1+F1626*2+G1626*0.2+H1626*0.26+I1626*0.1+VLOOKUP(B1626,Sheet1!AU:AZ,4,FALSE)</f>
        <v>132.26</v>
      </c>
      <c r="M1626" s="62">
        <f>E1626*0.1+F1626*0.2+G1626*2+H1626*0.2+I1626*0.1+VLOOKUP(B1626,Sheet1!AU:AZ,5,FALSE)</f>
        <v>102.8</v>
      </c>
      <c r="N1626" s="62">
        <f>E1626*0.1+F1626*0.2+G1626*0.2+H1626*2+I1626*0.1+VLOOKUP(B1626,Sheet1!AU:AZ,6,FALSE)</f>
        <v>65</v>
      </c>
      <c r="O1626" s="62">
        <f t="shared" si="462"/>
        <v>-0.699999999999998</v>
      </c>
      <c r="P1626" s="62">
        <f t="shared" si="463"/>
        <v>34</v>
      </c>
      <c r="R1626" s="9">
        <f t="shared" si="464"/>
        <v>30</v>
      </c>
      <c r="S1626" s="9">
        <f t="shared" si="465"/>
        <v>211.56</v>
      </c>
      <c r="T1626" s="9">
        <f t="shared" si="466"/>
        <v>39.6</v>
      </c>
      <c r="U1626" s="66">
        <f t="shared" si="479"/>
        <v>258</v>
      </c>
      <c r="V1626" s="9">
        <f t="shared" si="467"/>
        <v>309.6</v>
      </c>
      <c r="W1626" s="67">
        <f t="shared" si="480"/>
        <v>210</v>
      </c>
      <c r="Y1626" s="69">
        <f>VLOOKUP(D1626,Sheet2!P:Q,2,FALSE)</f>
        <v>60</v>
      </c>
      <c r="AB1626" s="4" t="str">
        <f>IF('表格编辑 '!D1929="monster","普通","BOSS")</f>
        <v>BOSS</v>
      </c>
      <c r="AD1626" s="50">
        <f>VLOOKUP(D1626,映射!AK:AL,2,FALSE)</f>
        <v>4</v>
      </c>
      <c r="AE1626" s="50" t="s">
        <v>31</v>
      </c>
      <c r="AF1626" s="4">
        <f>VLOOKUP(AE1626,映射!AN:AO,2,FALSE)</f>
        <v>2.2</v>
      </c>
      <c r="AG1626" s="50">
        <v>3</v>
      </c>
      <c r="AH1626" s="70">
        <v>1</v>
      </c>
      <c r="AI1626" s="16">
        <f t="shared" si="468"/>
        <v>51009</v>
      </c>
      <c r="AJ1626" s="16">
        <f t="shared" si="469"/>
        <v>50</v>
      </c>
      <c r="AK1626" s="16">
        <f t="shared" si="470"/>
        <v>30</v>
      </c>
      <c r="AL1626" s="16" t="str">
        <f t="shared" si="471"/>
        <v>巨人巴罗斯</v>
      </c>
      <c r="AM1626" s="16">
        <f t="shared" si="472"/>
        <v>6811.2</v>
      </c>
      <c r="AN1626" s="16">
        <f t="shared" si="473"/>
        <v>1493.8</v>
      </c>
      <c r="AO1626" s="16">
        <f t="shared" si="474"/>
        <v>5317.4</v>
      </c>
      <c r="AP1626" s="16">
        <f t="shared" si="475"/>
        <v>5996.4</v>
      </c>
      <c r="AQ1626" s="16">
        <f t="shared" si="476"/>
        <v>954.8</v>
      </c>
      <c r="AR1626" s="16">
        <f t="shared" si="477"/>
        <v>199</v>
      </c>
      <c r="AS1626" s="72">
        <f t="shared" si="478"/>
        <v>267</v>
      </c>
      <c r="AT1626" s="9">
        <v>100</v>
      </c>
      <c r="AV1626" s="9">
        <v>29</v>
      </c>
    </row>
    <row r="1627" spans="1:48">
      <c r="A1627" s="62">
        <f>'表格编辑 '!A1930</f>
        <v>51010</v>
      </c>
      <c r="B1627" s="62">
        <f>'表格编辑 '!B1930</f>
        <v>52</v>
      </c>
      <c r="C1627" s="62" t="str">
        <f>VLOOKUP(B1627,映射!A:B,2,FALSE)</f>
        <v>刺客阿一</v>
      </c>
      <c r="D1627" s="62">
        <f>'表格编辑 '!E1930</f>
        <v>31</v>
      </c>
      <c r="E1627" s="62">
        <f>ROUNDUP((VLOOKUP(B1627,Sheet1!U:AA,3,FALSE)-2)*(0.042*(D1627-1)+0.2)+0.4,0)</f>
        <v>45</v>
      </c>
      <c r="F1627" s="62">
        <f>ROUNDUP((VLOOKUP(B1627,Sheet1!U:AA,4,FALSE)-2)*(0.042*(D1627-1)+0.2)+0.4,0)</f>
        <v>49</v>
      </c>
      <c r="G1627" s="62">
        <f>ROUNDUP((VLOOKUP(B1627,Sheet1!U:AA,5,FALSE)-2)*(0.042*(D1627-1)+0.2)+0.4,0)</f>
        <v>24</v>
      </c>
      <c r="H1627" s="62">
        <f>ROUNDUP((VLOOKUP(B1627,Sheet1!U:AA,6,FALSE)-2)*(0.042*(D1627-1)+0.2)+0.4,0)</f>
        <v>23</v>
      </c>
      <c r="I1627" s="62">
        <f>ROUNDUP((VLOOKUP(B1627,Sheet1!U:AA,7,FALSE)-2)*(0.042*(D1627-1)+0.2)+0.4,0)</f>
        <v>24</v>
      </c>
      <c r="J1627" s="62">
        <f>E1627*8+F1627*2+G1627*3+H1627*3+I1627*1+VLOOKUP(B1627,Sheet1!AU:AZ,2,FALSE)</f>
        <v>643</v>
      </c>
      <c r="K1627" s="62">
        <f>E1627*1+F1627*2+G1627*2+H1627*2+I1627*10+VLOOKUP(B1627,Sheet1!AU:AZ,3,FALSE)</f>
        <v>497</v>
      </c>
      <c r="L1627" s="62">
        <f>E1627*0.1+F1627*2+G1627*0.2+H1627*0.26+I1627*0.1+VLOOKUP(B1627,Sheet1!AU:AZ,4,FALSE)</f>
        <v>135.68</v>
      </c>
      <c r="M1627" s="62">
        <f>E1627*0.1+F1627*0.2+G1627*2+H1627*0.2+I1627*0.1+VLOOKUP(B1627,Sheet1!AU:AZ,5,FALSE)</f>
        <v>89.3</v>
      </c>
      <c r="N1627" s="62">
        <f>E1627*0.1+F1627*0.2+G1627*0.2+H1627*2+I1627*0.1+VLOOKUP(B1627,Sheet1!AU:AZ,6,FALSE)</f>
        <v>87.5</v>
      </c>
      <c r="O1627" s="62">
        <f t="shared" si="462"/>
        <v>3.3</v>
      </c>
      <c r="P1627" s="62">
        <f t="shared" si="463"/>
        <v>30.9</v>
      </c>
      <c r="R1627" s="9">
        <f t="shared" si="464"/>
        <v>31</v>
      </c>
      <c r="S1627" s="9">
        <f t="shared" si="465"/>
        <v>216.08</v>
      </c>
      <c r="T1627" s="9">
        <f t="shared" si="466"/>
        <v>40.4</v>
      </c>
      <c r="U1627" s="66">
        <f t="shared" si="479"/>
        <v>289</v>
      </c>
      <c r="V1627" s="9">
        <f t="shared" si="467"/>
        <v>346.8</v>
      </c>
      <c r="W1627" s="67">
        <f t="shared" si="480"/>
        <v>215</v>
      </c>
      <c r="Y1627" s="69">
        <f>VLOOKUP(D1627,Sheet2!P:Q,2,FALSE)</f>
        <v>60</v>
      </c>
      <c r="AB1627" s="4" t="str">
        <f>IF('表格编辑 '!D1930="monster","普通","BOSS")</f>
        <v>BOSS</v>
      </c>
      <c r="AD1627" s="50">
        <f>VLOOKUP(D1627,映射!AK:AL,2,FALSE)</f>
        <v>4</v>
      </c>
      <c r="AE1627" s="50" t="s">
        <v>31</v>
      </c>
      <c r="AF1627" s="4">
        <f>VLOOKUP(AE1627,映射!AN:AO,2,FALSE)</f>
        <v>2.2</v>
      </c>
      <c r="AG1627" s="50">
        <v>3</v>
      </c>
      <c r="AH1627" s="70">
        <v>1</v>
      </c>
      <c r="AI1627" s="16">
        <f t="shared" si="468"/>
        <v>51010</v>
      </c>
      <c r="AJ1627" s="16">
        <f t="shared" si="469"/>
        <v>52</v>
      </c>
      <c r="AK1627" s="16">
        <f t="shared" si="470"/>
        <v>31</v>
      </c>
      <c r="AL1627" s="16" t="str">
        <f t="shared" si="471"/>
        <v>刺客阿一</v>
      </c>
      <c r="AM1627" s="16">
        <f t="shared" si="472"/>
        <v>7629.6</v>
      </c>
      <c r="AN1627" s="16">
        <f t="shared" si="473"/>
        <v>1414.6</v>
      </c>
      <c r="AO1627" s="16">
        <f t="shared" si="474"/>
        <v>6215</v>
      </c>
      <c r="AP1627" s="16">
        <f t="shared" si="475"/>
        <v>6858</v>
      </c>
      <c r="AQ1627" s="16">
        <f t="shared" si="476"/>
        <v>1093.4</v>
      </c>
      <c r="AR1627" s="16">
        <f t="shared" si="477"/>
        <v>204</v>
      </c>
      <c r="AS1627" s="72">
        <f t="shared" si="478"/>
        <v>279</v>
      </c>
      <c r="AT1627" s="9">
        <v>110</v>
      </c>
      <c r="AV1627" s="9">
        <v>30</v>
      </c>
    </row>
    <row r="1628" spans="1:48">
      <c r="A1628" s="62">
        <f>'表格编辑 '!A1931</f>
        <v>51011</v>
      </c>
      <c r="B1628" s="62">
        <f>'表格编辑 '!B1931</f>
        <v>57</v>
      </c>
      <c r="C1628" s="62" t="str">
        <f>VLOOKUP(B1628,映射!A:B,2,FALSE)</f>
        <v>食人魔法师波坎</v>
      </c>
      <c r="D1628" s="62">
        <f>'表格编辑 '!E1931</f>
        <v>32</v>
      </c>
      <c r="E1628" s="62">
        <f>ROUNDUP((VLOOKUP(B1628,Sheet1!U:AA,3,FALSE)-2)*(0.042*(D1628-1)+0.2)+0.4,0)</f>
        <v>25</v>
      </c>
      <c r="F1628" s="62">
        <f>ROUNDUP((VLOOKUP(B1628,Sheet1!U:AA,4,FALSE)-2)*(0.042*(D1628-1)+0.2)+0.4,0)</f>
        <v>23</v>
      </c>
      <c r="G1628" s="62">
        <f>ROUNDUP((VLOOKUP(B1628,Sheet1!U:AA,5,FALSE)-2)*(0.042*(D1628-1)+0.2)+0.4,0)</f>
        <v>25</v>
      </c>
      <c r="H1628" s="62">
        <f>ROUNDUP((VLOOKUP(B1628,Sheet1!U:AA,6,FALSE)-2)*(0.042*(D1628-1)+0.2)+0.4,0)</f>
        <v>46</v>
      </c>
      <c r="I1628" s="62">
        <f>ROUNDUP((VLOOKUP(B1628,Sheet1!U:AA,7,FALSE)-2)*(0.042*(D1628-1)+0.2)+0.4,0)</f>
        <v>50</v>
      </c>
      <c r="J1628" s="62">
        <f>E1628*8+F1628*2+G1628*3+H1628*3+I1628*1+VLOOKUP(B1628,Sheet1!AU:AZ,2,FALSE)</f>
        <v>529</v>
      </c>
      <c r="K1628" s="62">
        <f>E1628*1+F1628*2+G1628*2+H1628*2+I1628*10+VLOOKUP(B1628,Sheet1!AU:AZ,3,FALSE)</f>
        <v>733</v>
      </c>
      <c r="L1628" s="62">
        <f>E1628*0.1+F1628*2+G1628*0.2+H1628*0.26+I1628*0.1+VLOOKUP(B1628,Sheet1!AU:AZ,4,FALSE)</f>
        <v>90.46</v>
      </c>
      <c r="M1628" s="62">
        <f>E1628*0.1+F1628*0.2+G1628*2+H1628*0.2+I1628*0.1+VLOOKUP(B1628,Sheet1!AU:AZ,5,FALSE)</f>
        <v>91.3</v>
      </c>
      <c r="N1628" s="62">
        <f>E1628*0.1+F1628*0.2+G1628*0.2+H1628*2+I1628*0.1+VLOOKUP(B1628,Sheet1!AU:AZ,6,FALSE)</f>
        <v>129.1</v>
      </c>
      <c r="O1628" s="62">
        <f t="shared" si="462"/>
        <v>30.6</v>
      </c>
      <c r="P1628" s="62">
        <f t="shared" si="463"/>
        <v>19.4</v>
      </c>
      <c r="R1628" s="9">
        <f t="shared" si="464"/>
        <v>32</v>
      </c>
      <c r="S1628" s="9">
        <f t="shared" si="465"/>
        <v>220.6</v>
      </c>
      <c r="T1628" s="9">
        <f t="shared" si="466"/>
        <v>41.2</v>
      </c>
      <c r="U1628" s="66">
        <f t="shared" si="479"/>
        <v>295</v>
      </c>
      <c r="V1628" s="9">
        <f t="shared" si="467"/>
        <v>354</v>
      </c>
      <c r="W1628" s="67">
        <f t="shared" si="480"/>
        <v>115</v>
      </c>
      <c r="Y1628" s="69">
        <f>VLOOKUP(D1628,Sheet2!P:Q,2,FALSE)</f>
        <v>60</v>
      </c>
      <c r="AB1628" s="4" t="str">
        <f>IF('表格编辑 '!D1931="monster","普通","BOSS")</f>
        <v>BOSS</v>
      </c>
      <c r="AD1628" s="50">
        <f>VLOOKUP(D1628,映射!AK:AL,2,FALSE)</f>
        <v>4</v>
      </c>
      <c r="AE1628" s="50" t="s">
        <v>31</v>
      </c>
      <c r="AF1628" s="4">
        <f>VLOOKUP(AE1628,映射!AN:AO,2,FALSE)</f>
        <v>2.2</v>
      </c>
      <c r="AG1628" s="50">
        <v>3</v>
      </c>
      <c r="AH1628" s="70">
        <v>1</v>
      </c>
      <c r="AI1628" s="16">
        <f t="shared" si="468"/>
        <v>51011</v>
      </c>
      <c r="AJ1628" s="16">
        <f t="shared" si="469"/>
        <v>57</v>
      </c>
      <c r="AK1628" s="16">
        <f t="shared" si="470"/>
        <v>32</v>
      </c>
      <c r="AL1628" s="16" t="str">
        <f t="shared" si="471"/>
        <v>食人魔法师波坎</v>
      </c>
      <c r="AM1628" s="16">
        <f t="shared" si="472"/>
        <v>7788</v>
      </c>
      <c r="AN1628" s="16">
        <f t="shared" si="473"/>
        <v>1163.8</v>
      </c>
      <c r="AO1628" s="16">
        <f t="shared" si="474"/>
        <v>6624.2</v>
      </c>
      <c r="AP1628" s="16">
        <f t="shared" si="475"/>
        <v>7153.2</v>
      </c>
      <c r="AQ1628" s="16">
        <f t="shared" si="476"/>
        <v>1612.6</v>
      </c>
      <c r="AR1628" s="16">
        <f t="shared" si="477"/>
        <v>136</v>
      </c>
      <c r="AS1628" s="72">
        <f t="shared" si="478"/>
        <v>266</v>
      </c>
      <c r="AT1628" s="9">
        <v>120</v>
      </c>
      <c r="AV1628" s="9">
        <v>31</v>
      </c>
    </row>
    <row r="1629" spans="1:48">
      <c r="A1629" s="62">
        <f>'表格编辑 '!A1932</f>
        <v>51012</v>
      </c>
      <c r="B1629" s="62">
        <f>'表格编辑 '!B1932</f>
        <v>60</v>
      </c>
      <c r="C1629" s="62" t="str">
        <f>VLOOKUP(B1629,映射!A:B,2,FALSE)</f>
        <v>蜥蜴人扎戈</v>
      </c>
      <c r="D1629" s="62">
        <f>'表格编辑 '!E1932</f>
        <v>33</v>
      </c>
      <c r="E1629" s="62">
        <f>ROUNDUP((VLOOKUP(B1629,Sheet1!U:AA,3,FALSE)-2)*(0.042*(D1629-1)+0.2)+0.4,0)</f>
        <v>26</v>
      </c>
      <c r="F1629" s="62">
        <f>ROUNDUP((VLOOKUP(B1629,Sheet1!U:AA,4,FALSE)-2)*(0.042*(D1629-1)+0.2)+0.4,0)</f>
        <v>55</v>
      </c>
      <c r="G1629" s="62">
        <f>ROUNDUP((VLOOKUP(B1629,Sheet1!U:AA,5,FALSE)-2)*(0.042*(D1629-1)+0.2)+0.4,0)</f>
        <v>55</v>
      </c>
      <c r="H1629" s="62">
        <f>ROUNDUP((VLOOKUP(B1629,Sheet1!U:AA,6,FALSE)-2)*(0.042*(D1629-1)+0.2)+0.4,0)</f>
        <v>10</v>
      </c>
      <c r="I1629" s="62">
        <f>ROUNDUP((VLOOKUP(B1629,Sheet1!U:AA,7,FALSE)-2)*(0.042*(D1629-1)+0.2)+0.4,0)</f>
        <v>13</v>
      </c>
      <c r="J1629" s="62">
        <f>E1629*8+F1629*2+G1629*3+H1629*3+I1629*1+VLOOKUP(B1629,Sheet1!AU:AZ,2,FALSE)</f>
        <v>546</v>
      </c>
      <c r="K1629" s="62">
        <f>E1629*1+F1629*2+G1629*2+H1629*2+I1629*10+VLOOKUP(B1629,Sheet1!AU:AZ,3,FALSE)</f>
        <v>416</v>
      </c>
      <c r="L1629" s="62">
        <f>E1629*0.1+F1629*2+G1629*0.2+H1629*0.26+I1629*0.1+VLOOKUP(B1629,Sheet1!AU:AZ,4,FALSE)</f>
        <v>147.5</v>
      </c>
      <c r="M1629" s="62">
        <f>E1629*0.1+F1629*0.2+G1629*2+H1629*0.2+I1629*0.1+VLOOKUP(B1629,Sheet1!AU:AZ,5,FALSE)</f>
        <v>146.9</v>
      </c>
      <c r="N1629" s="62">
        <f>E1629*0.1+F1629*0.2+G1629*0.2+H1629*2+I1629*0.1+VLOOKUP(B1629,Sheet1!AU:AZ,6,FALSE)</f>
        <v>65.9</v>
      </c>
      <c r="O1629" s="62">
        <f t="shared" si="462"/>
        <v>7.1</v>
      </c>
      <c r="P1629" s="62">
        <f t="shared" si="463"/>
        <v>10.5</v>
      </c>
      <c r="R1629" s="9">
        <f t="shared" si="464"/>
        <v>33</v>
      </c>
      <c r="S1629" s="9">
        <f t="shared" si="465"/>
        <v>225.12</v>
      </c>
      <c r="T1629" s="9">
        <f t="shared" si="466"/>
        <v>42</v>
      </c>
      <c r="U1629" s="66">
        <f t="shared" si="479"/>
        <v>228</v>
      </c>
      <c r="V1629" s="9">
        <f t="shared" si="467"/>
        <v>273.6</v>
      </c>
      <c r="W1629" s="67">
        <f t="shared" si="480"/>
        <v>239</v>
      </c>
      <c r="Y1629" s="69">
        <f>VLOOKUP(D1629,Sheet2!P:Q,2,FALSE)</f>
        <v>60</v>
      </c>
      <c r="AB1629" s="4" t="str">
        <f>IF('表格编辑 '!D1932="monster","普通","BOSS")</f>
        <v>BOSS</v>
      </c>
      <c r="AD1629" s="50">
        <f>VLOOKUP(D1629,映射!AK:AL,2,FALSE)</f>
        <v>4</v>
      </c>
      <c r="AE1629" s="50" t="s">
        <v>31</v>
      </c>
      <c r="AF1629" s="4">
        <f>VLOOKUP(AE1629,映射!AN:AO,2,FALSE)</f>
        <v>2.2</v>
      </c>
      <c r="AG1629" s="50">
        <v>3</v>
      </c>
      <c r="AH1629" s="70">
        <v>1</v>
      </c>
      <c r="AI1629" s="16">
        <f t="shared" si="468"/>
        <v>51012</v>
      </c>
      <c r="AJ1629" s="16">
        <f t="shared" si="469"/>
        <v>60</v>
      </c>
      <c r="AK1629" s="16">
        <f t="shared" si="470"/>
        <v>33</v>
      </c>
      <c r="AL1629" s="16" t="str">
        <f t="shared" si="471"/>
        <v>蜥蜴人扎戈</v>
      </c>
      <c r="AM1629" s="16">
        <f t="shared" si="472"/>
        <v>6019.2</v>
      </c>
      <c r="AN1629" s="16">
        <f t="shared" si="473"/>
        <v>1201.2</v>
      </c>
      <c r="AO1629" s="16">
        <f t="shared" si="474"/>
        <v>4818</v>
      </c>
      <c r="AP1629" s="16">
        <f t="shared" si="475"/>
        <v>5364</v>
      </c>
      <c r="AQ1629" s="16">
        <f t="shared" si="476"/>
        <v>915.2</v>
      </c>
      <c r="AR1629" s="16">
        <f t="shared" si="477"/>
        <v>222</v>
      </c>
      <c r="AS1629" s="72">
        <f t="shared" si="478"/>
        <v>305</v>
      </c>
      <c r="AT1629" s="9">
        <v>130</v>
      </c>
      <c r="AV1629" s="9">
        <v>32</v>
      </c>
    </row>
    <row r="1630" spans="1:48">
      <c r="A1630" s="62">
        <f>'表格编辑 '!A1933</f>
        <v>51013</v>
      </c>
      <c r="B1630" s="62">
        <f>'表格编辑 '!B1933</f>
        <v>63</v>
      </c>
      <c r="C1630" s="62" t="str">
        <f>VLOOKUP(B1630,映射!A:B,2,FALSE)</f>
        <v>白恶魔吉拉斯</v>
      </c>
      <c r="D1630" s="62">
        <f>'表格编辑 '!E1933</f>
        <v>34</v>
      </c>
      <c r="E1630" s="62">
        <f>ROUNDUP((VLOOKUP(B1630,Sheet1!U:AA,3,FALSE)-2)*(0.042*(D1630-1)+0.2)+0.4,0)</f>
        <v>48</v>
      </c>
      <c r="F1630" s="62">
        <f>ROUNDUP((VLOOKUP(B1630,Sheet1!U:AA,4,FALSE)-2)*(0.042*(D1630-1)+0.2)+0.4,0)</f>
        <v>61</v>
      </c>
      <c r="G1630" s="62">
        <f>ROUNDUP((VLOOKUP(B1630,Sheet1!U:AA,5,FALSE)-2)*(0.042*(D1630-1)+0.2)+0.4,0)</f>
        <v>26</v>
      </c>
      <c r="H1630" s="62">
        <f>ROUNDUP((VLOOKUP(B1630,Sheet1!U:AA,6,FALSE)-2)*(0.042*(D1630-1)+0.2)+0.4,0)</f>
        <v>39</v>
      </c>
      <c r="I1630" s="62">
        <f>ROUNDUP((VLOOKUP(B1630,Sheet1!U:AA,7,FALSE)-2)*(0.042*(D1630-1)+0.2)+0.4,0)</f>
        <v>12</v>
      </c>
      <c r="J1630" s="62">
        <f>E1630*8+F1630*2+G1630*3+H1630*3+I1630*1+VLOOKUP(B1630,Sheet1!AU:AZ,2,FALSE)</f>
        <v>733</v>
      </c>
      <c r="K1630" s="62">
        <f>E1630*1+F1630*2+G1630*2+H1630*2+I1630*10+VLOOKUP(B1630,Sheet1!AU:AZ,3,FALSE)</f>
        <v>440</v>
      </c>
      <c r="L1630" s="62">
        <f>E1630*0.1+F1630*2+G1630*0.2+H1630*0.26+I1630*0.1+VLOOKUP(B1630,Sheet1!AU:AZ,4,FALSE)</f>
        <v>163.34</v>
      </c>
      <c r="M1630" s="62">
        <f>E1630*0.1+F1630*0.2+G1630*2+H1630*0.2+I1630*0.1+VLOOKUP(B1630,Sheet1!AU:AZ,5,FALSE)</f>
        <v>98</v>
      </c>
      <c r="N1630" s="62">
        <f>E1630*0.1+F1630*0.2+G1630*0.2+H1630*2+I1630*0.1+VLOOKUP(B1630,Sheet1!AU:AZ,6,FALSE)</f>
        <v>121.4</v>
      </c>
      <c r="O1630" s="62">
        <f t="shared" si="462"/>
        <v>-9.6</v>
      </c>
      <c r="P1630" s="62">
        <f t="shared" si="463"/>
        <v>36.3</v>
      </c>
      <c r="R1630" s="9">
        <f t="shared" si="464"/>
        <v>34</v>
      </c>
      <c r="S1630" s="9">
        <f t="shared" si="465"/>
        <v>229.64</v>
      </c>
      <c r="T1630" s="9">
        <f t="shared" si="466"/>
        <v>42.8</v>
      </c>
      <c r="U1630" s="66">
        <f t="shared" si="479"/>
        <v>302</v>
      </c>
      <c r="V1630" s="9">
        <f t="shared" si="467"/>
        <v>362.4</v>
      </c>
      <c r="W1630" s="67">
        <f t="shared" si="480"/>
        <v>275</v>
      </c>
      <c r="Y1630" s="69">
        <f>VLOOKUP(D1630,Sheet2!P:Q,2,FALSE)</f>
        <v>60</v>
      </c>
      <c r="AB1630" s="4" t="str">
        <f>IF('表格编辑 '!D1933="monster","普通","BOSS")</f>
        <v>BOSS</v>
      </c>
      <c r="AD1630" s="50">
        <f>VLOOKUP(D1630,映射!AK:AL,2,FALSE)</f>
        <v>4</v>
      </c>
      <c r="AE1630" s="50" t="s">
        <v>31</v>
      </c>
      <c r="AF1630" s="4">
        <f>VLOOKUP(AE1630,映射!AN:AO,2,FALSE)</f>
        <v>2.2</v>
      </c>
      <c r="AG1630" s="50">
        <v>3</v>
      </c>
      <c r="AH1630" s="70">
        <v>1</v>
      </c>
      <c r="AI1630" s="16">
        <f t="shared" si="468"/>
        <v>51013</v>
      </c>
      <c r="AJ1630" s="16">
        <f t="shared" si="469"/>
        <v>63</v>
      </c>
      <c r="AK1630" s="16">
        <f t="shared" si="470"/>
        <v>34</v>
      </c>
      <c r="AL1630" s="16" t="str">
        <f t="shared" si="471"/>
        <v>白恶魔吉拉斯</v>
      </c>
      <c r="AM1630" s="16">
        <f t="shared" si="472"/>
        <v>7972.8</v>
      </c>
      <c r="AN1630" s="16">
        <f t="shared" si="473"/>
        <v>1612.6</v>
      </c>
      <c r="AO1630" s="16">
        <f t="shared" si="474"/>
        <v>6360.2</v>
      </c>
      <c r="AP1630" s="16">
        <f t="shared" si="475"/>
        <v>7093.2</v>
      </c>
      <c r="AQ1630" s="16">
        <f t="shared" si="476"/>
        <v>968</v>
      </c>
      <c r="AR1630" s="16">
        <f t="shared" si="477"/>
        <v>246</v>
      </c>
      <c r="AS1630" s="72">
        <f t="shared" si="478"/>
        <v>323</v>
      </c>
      <c r="AT1630" s="9">
        <v>140</v>
      </c>
      <c r="AV1630" s="9">
        <v>33</v>
      </c>
    </row>
    <row r="1631" spans="1:48">
      <c r="A1631" s="62">
        <f>'表格编辑 '!A1934</f>
        <v>51014</v>
      </c>
      <c r="B1631" s="62">
        <f>'表格编辑 '!B1934</f>
        <v>66</v>
      </c>
      <c r="C1631" s="62" t="str">
        <f>VLOOKUP(B1631,映射!A:B,2,FALSE)</f>
        <v>恶狼希斯</v>
      </c>
      <c r="D1631" s="62">
        <f>'表格编辑 '!E1934</f>
        <v>35</v>
      </c>
      <c r="E1631" s="62">
        <f>ROUNDUP((VLOOKUP(B1631,Sheet1!U:AA,3,FALSE)-2)*(0.042*(D1631-1)+0.2)+0.4,0)</f>
        <v>35</v>
      </c>
      <c r="F1631" s="62">
        <f>ROUNDUP((VLOOKUP(B1631,Sheet1!U:AA,4,FALSE)-2)*(0.042*(D1631-1)+0.2)+0.4,0)</f>
        <v>63</v>
      </c>
      <c r="G1631" s="62">
        <f>ROUNDUP((VLOOKUP(B1631,Sheet1!U:AA,5,FALSE)-2)*(0.042*(D1631-1)+0.2)+0.4,0)</f>
        <v>19</v>
      </c>
      <c r="H1631" s="62">
        <f>ROUNDUP((VLOOKUP(B1631,Sheet1!U:AA,6,FALSE)-2)*(0.042*(D1631-1)+0.2)+0.4,0)</f>
        <v>32</v>
      </c>
      <c r="I1631" s="62">
        <f>ROUNDUP((VLOOKUP(B1631,Sheet1!U:AA,7,FALSE)-2)*(0.042*(D1631-1)+0.2)+0.4,0)</f>
        <v>27</v>
      </c>
      <c r="J1631" s="62">
        <f>E1631*8+F1631*2+G1631*3+H1631*3+I1631*1+VLOOKUP(B1631,Sheet1!AU:AZ,2,FALSE)</f>
        <v>606</v>
      </c>
      <c r="K1631" s="62">
        <f>E1631*1+F1631*2+G1631*2+H1631*2+I1631*10+VLOOKUP(B1631,Sheet1!AU:AZ,3,FALSE)</f>
        <v>553</v>
      </c>
      <c r="L1631" s="62">
        <f>E1631*0.1+F1631*2+G1631*0.2+H1631*0.26+I1631*0.1+VLOOKUP(B1631,Sheet1!AU:AZ,4,FALSE)</f>
        <v>164.32</v>
      </c>
      <c r="M1631" s="62">
        <f>E1631*0.1+F1631*0.2+G1631*2+H1631*0.2+I1631*0.1+VLOOKUP(B1631,Sheet1!AU:AZ,5,FALSE)</f>
        <v>83.2</v>
      </c>
      <c r="N1631" s="62">
        <f>E1631*0.1+F1631*0.2+G1631*0.2+H1631*2+I1631*0.1+VLOOKUP(B1631,Sheet1!AU:AZ,6,FALSE)</f>
        <v>106.6</v>
      </c>
      <c r="O1631" s="62">
        <f t="shared" si="462"/>
        <v>5.4</v>
      </c>
      <c r="P1631" s="62">
        <f t="shared" si="463"/>
        <v>23.5</v>
      </c>
      <c r="R1631" s="9">
        <f t="shared" si="464"/>
        <v>35</v>
      </c>
      <c r="S1631" s="9">
        <f t="shared" si="465"/>
        <v>234.16</v>
      </c>
      <c r="T1631" s="9">
        <f t="shared" si="466"/>
        <v>43.6</v>
      </c>
      <c r="U1631" s="66">
        <f t="shared" si="479"/>
        <v>340</v>
      </c>
      <c r="V1631" s="9">
        <f t="shared" si="467"/>
        <v>408</v>
      </c>
      <c r="W1631" s="67">
        <f t="shared" si="480"/>
        <v>275</v>
      </c>
      <c r="Y1631" s="69">
        <f>VLOOKUP(D1631,Sheet2!P:Q,2,FALSE)</f>
        <v>60</v>
      </c>
      <c r="AB1631" s="4" t="str">
        <f>IF('表格编辑 '!D1934="monster","普通","BOSS")</f>
        <v>BOSS</v>
      </c>
      <c r="AD1631" s="50">
        <f>VLOOKUP(D1631,映射!AK:AL,2,FALSE)</f>
        <v>4</v>
      </c>
      <c r="AE1631" s="50" t="s">
        <v>31</v>
      </c>
      <c r="AF1631" s="4">
        <f>VLOOKUP(AE1631,映射!AN:AO,2,FALSE)</f>
        <v>2.2</v>
      </c>
      <c r="AG1631" s="50">
        <v>3</v>
      </c>
      <c r="AH1631" s="70">
        <v>1</v>
      </c>
      <c r="AI1631" s="16">
        <f t="shared" si="468"/>
        <v>51014</v>
      </c>
      <c r="AJ1631" s="16">
        <f t="shared" si="469"/>
        <v>66</v>
      </c>
      <c r="AK1631" s="16">
        <f t="shared" si="470"/>
        <v>35</v>
      </c>
      <c r="AL1631" s="16" t="str">
        <f t="shared" si="471"/>
        <v>恶狼希斯</v>
      </c>
      <c r="AM1631" s="16">
        <f t="shared" si="472"/>
        <v>8976</v>
      </c>
      <c r="AN1631" s="16">
        <f t="shared" si="473"/>
        <v>1333.2</v>
      </c>
      <c r="AO1631" s="16">
        <f t="shared" si="474"/>
        <v>7642.8</v>
      </c>
      <c r="AP1631" s="16">
        <f t="shared" si="475"/>
        <v>8248.8</v>
      </c>
      <c r="AQ1631" s="16">
        <f t="shared" si="476"/>
        <v>1216.6</v>
      </c>
      <c r="AR1631" s="16">
        <f t="shared" si="477"/>
        <v>247</v>
      </c>
      <c r="AS1631" s="72">
        <f t="shared" si="478"/>
        <v>333</v>
      </c>
      <c r="AT1631" s="9">
        <v>150</v>
      </c>
      <c r="AV1631" s="9">
        <v>34</v>
      </c>
    </row>
    <row r="1632" spans="1:48">
      <c r="A1632" s="62">
        <f>'表格编辑 '!A1935</f>
        <v>51015</v>
      </c>
      <c r="B1632" s="62">
        <f>'表格编辑 '!B1935</f>
        <v>35</v>
      </c>
      <c r="C1632" s="62" t="str">
        <f>VLOOKUP(B1632,映射!A:B,2,FALSE)</f>
        <v>海巨龙布鲁特韦姆</v>
      </c>
      <c r="D1632" s="62">
        <f>'表格编辑 '!E1935</f>
        <v>36</v>
      </c>
      <c r="E1632" s="62">
        <f>ROUNDUP((VLOOKUP(B1632,Sheet1!U:AA,3,FALSE)-2)*(0.042*(D1632-1)+0.2)+0.4,0)</f>
        <v>28</v>
      </c>
      <c r="F1632" s="62">
        <f>ROUNDUP((VLOOKUP(B1632,Sheet1!U:AA,4,FALSE)-2)*(0.042*(D1632-1)+0.2)+0.4,0)</f>
        <v>28</v>
      </c>
      <c r="G1632" s="62">
        <f>ROUNDUP((VLOOKUP(B1632,Sheet1!U:AA,5,FALSE)-2)*(0.042*(D1632-1)+0.2)+0.4,0)</f>
        <v>51</v>
      </c>
      <c r="H1632" s="62">
        <f>ROUNDUP((VLOOKUP(B1632,Sheet1!U:AA,6,FALSE)-2)*(0.042*(D1632-1)+0.2)+0.4,0)</f>
        <v>26</v>
      </c>
      <c r="I1632" s="62">
        <f>ROUNDUP((VLOOKUP(B1632,Sheet1!U:AA,7,FALSE)-2)*(0.042*(D1632-1)+0.2)+0.4,0)</f>
        <v>56</v>
      </c>
      <c r="J1632" s="62">
        <f>E1632*8+F1632*2+G1632*3+H1632*3+I1632*1+VLOOKUP(B1632,Sheet1!AU:AZ,2,FALSE)</f>
        <v>587</v>
      </c>
      <c r="K1632" s="62">
        <f>E1632*1+F1632*2+G1632*2+H1632*2+I1632*10+VLOOKUP(B1632,Sheet1!AU:AZ,3,FALSE)</f>
        <v>818</v>
      </c>
      <c r="L1632" s="62">
        <f>E1632*0.1+F1632*2+G1632*0.2+H1632*0.26+I1632*0.1+VLOOKUP(B1632,Sheet1!AU:AZ,4,FALSE)</f>
        <v>101.36</v>
      </c>
      <c r="M1632" s="62">
        <f>E1632*0.1+F1632*0.2+G1632*2+H1632*0.2+I1632*0.1+VLOOKUP(B1632,Sheet1!AU:AZ,5,FALSE)</f>
        <v>141.2</v>
      </c>
      <c r="N1632" s="62">
        <f>E1632*0.1+F1632*0.2+G1632*0.2+H1632*2+I1632*0.1+VLOOKUP(B1632,Sheet1!AU:AZ,6,FALSE)</f>
        <v>96.2</v>
      </c>
      <c r="O1632" s="62">
        <f t="shared" si="462"/>
        <v>41.2</v>
      </c>
      <c r="P1632" s="62">
        <f t="shared" si="463"/>
        <v>14.1</v>
      </c>
      <c r="R1632" s="9">
        <f t="shared" si="464"/>
        <v>36</v>
      </c>
      <c r="S1632" s="9">
        <f t="shared" si="465"/>
        <v>238.68</v>
      </c>
      <c r="T1632" s="9">
        <f t="shared" si="466"/>
        <v>44.4</v>
      </c>
      <c r="U1632" s="66">
        <f t="shared" si="479"/>
        <v>258</v>
      </c>
      <c r="V1632" s="9">
        <f t="shared" si="467"/>
        <v>309.6</v>
      </c>
      <c r="W1632" s="67">
        <f t="shared" si="480"/>
        <v>132</v>
      </c>
      <c r="Y1632" s="69">
        <f>VLOOKUP(D1632,Sheet2!P:Q,2,FALSE)</f>
        <v>60</v>
      </c>
      <c r="AB1632" s="4" t="str">
        <f>IF('表格编辑 '!D1935="monster","普通","BOSS")</f>
        <v>BOSS</v>
      </c>
      <c r="AD1632" s="50">
        <f>VLOOKUP(D1632,映射!AK:AL,2,FALSE)</f>
        <v>4</v>
      </c>
      <c r="AE1632" s="50" t="s">
        <v>31</v>
      </c>
      <c r="AF1632" s="4">
        <f>VLOOKUP(AE1632,映射!AN:AO,2,FALSE)</f>
        <v>2.2</v>
      </c>
      <c r="AG1632" s="50">
        <v>3</v>
      </c>
      <c r="AH1632" s="70">
        <v>1</v>
      </c>
      <c r="AI1632" s="16">
        <f t="shared" si="468"/>
        <v>51015</v>
      </c>
      <c r="AJ1632" s="16">
        <f t="shared" si="469"/>
        <v>35</v>
      </c>
      <c r="AK1632" s="16">
        <f t="shared" si="470"/>
        <v>36</v>
      </c>
      <c r="AL1632" s="16" t="str">
        <f t="shared" si="471"/>
        <v>海巨龙布鲁特韦姆</v>
      </c>
      <c r="AM1632" s="16">
        <f t="shared" si="472"/>
        <v>6811.2</v>
      </c>
      <c r="AN1632" s="16">
        <f t="shared" si="473"/>
        <v>1291.4</v>
      </c>
      <c r="AO1632" s="16">
        <f t="shared" si="474"/>
        <v>5519.8</v>
      </c>
      <c r="AP1632" s="16">
        <f t="shared" si="475"/>
        <v>6106.8</v>
      </c>
      <c r="AQ1632" s="16">
        <f t="shared" si="476"/>
        <v>1799.6</v>
      </c>
      <c r="AR1632" s="16">
        <f t="shared" si="477"/>
        <v>153</v>
      </c>
      <c r="AS1632" s="72">
        <f t="shared" si="478"/>
        <v>312</v>
      </c>
      <c r="AT1632" s="9">
        <v>160</v>
      </c>
      <c r="AV1632" s="9">
        <v>35</v>
      </c>
    </row>
    <row r="1633" spans="1:48">
      <c r="A1633" s="62">
        <f>'表格编辑 '!A1936</f>
        <v>51016</v>
      </c>
      <c r="B1633" s="62">
        <f>'表格编辑 '!B1936</f>
        <v>78</v>
      </c>
      <c r="C1633" s="62" t="str">
        <f>VLOOKUP(B1633,映射!A:B,2,FALSE)</f>
        <v>沙鹰刺客大师罗塞尔</v>
      </c>
      <c r="D1633" s="62">
        <f>'表格编辑 '!E1936</f>
        <v>40</v>
      </c>
      <c r="E1633" s="62">
        <f>ROUNDUP((VLOOKUP(B1633,Sheet1!U:AA,3,FALSE)-2)*(0.042*(D1633-1)+0.2)+0.4,0)</f>
        <v>56</v>
      </c>
      <c r="F1633" s="62">
        <f>ROUNDUP((VLOOKUP(B1633,Sheet1!U:AA,4,FALSE)-2)*(0.042*(D1633-1)+0.2)+0.4,0)</f>
        <v>71</v>
      </c>
      <c r="G1633" s="62">
        <f>ROUNDUP((VLOOKUP(B1633,Sheet1!U:AA,5,FALSE)-2)*(0.042*(D1633-1)+0.2)+0.4,0)</f>
        <v>30</v>
      </c>
      <c r="H1633" s="62">
        <f>ROUNDUP((VLOOKUP(B1633,Sheet1!U:AA,6,FALSE)-2)*(0.042*(D1633-1)+0.2)+0.4,0)</f>
        <v>28</v>
      </c>
      <c r="I1633" s="62">
        <f>ROUNDUP((VLOOKUP(B1633,Sheet1!U:AA,7,FALSE)-2)*(0.042*(D1633-1)+0.2)+0.4,0)</f>
        <v>30</v>
      </c>
      <c r="J1633" s="62">
        <f>E1633*8+F1633*2+G1633*3+H1633*3+I1633*1+VLOOKUP(B1633,Sheet1!AU:AZ,2,FALSE)</f>
        <v>814</v>
      </c>
      <c r="K1633" s="62">
        <f>E1633*1+F1633*2+G1633*2+H1633*2+I1633*10+VLOOKUP(B1633,Sheet1!AU:AZ,3,FALSE)</f>
        <v>634</v>
      </c>
      <c r="L1633" s="62">
        <f>E1633*0.1+F1633*2+G1633*0.2+H1633*0.26+I1633*0.1+VLOOKUP(B1633,Sheet1!AU:AZ,4,FALSE)</f>
        <v>183.88</v>
      </c>
      <c r="M1633" s="62">
        <f>E1633*0.1+F1633*0.2+G1633*2+H1633*0.2+I1633*0.1+VLOOKUP(B1633,Sheet1!AU:AZ,5,FALSE)</f>
        <v>108.4</v>
      </c>
      <c r="N1633" s="62">
        <f>E1633*0.1+F1633*0.2+G1633*0.2+H1633*2+I1633*0.1+VLOOKUP(B1633,Sheet1!AU:AZ,6,FALSE)</f>
        <v>104.8</v>
      </c>
      <c r="O1633" s="62">
        <f t="shared" si="462"/>
        <v>3.3</v>
      </c>
      <c r="P1633" s="62">
        <f t="shared" si="463"/>
        <v>37.3</v>
      </c>
      <c r="R1633" s="9">
        <f t="shared" si="464"/>
        <v>40</v>
      </c>
      <c r="S1633" s="9">
        <f t="shared" si="465"/>
        <v>256.76</v>
      </c>
      <c r="T1633" s="9">
        <f t="shared" si="466"/>
        <v>47.6</v>
      </c>
      <c r="U1633" s="66">
        <f t="shared" si="479"/>
        <v>340</v>
      </c>
      <c r="V1633" s="9">
        <f t="shared" si="467"/>
        <v>408</v>
      </c>
      <c r="W1633" s="67">
        <f t="shared" si="480"/>
        <v>311</v>
      </c>
      <c r="Y1633" s="69">
        <f>VLOOKUP(D1633,Sheet2!P:Q,2,FALSE)</f>
        <v>60</v>
      </c>
      <c r="AB1633" s="4" t="str">
        <f>IF('表格编辑 '!D1936="monster","普通","BOSS")</f>
        <v>BOSS</v>
      </c>
      <c r="AD1633" s="50">
        <f>VLOOKUP(D1633,映射!AK:AL,2,FALSE)</f>
        <v>4</v>
      </c>
      <c r="AE1633" s="50" t="s">
        <v>31</v>
      </c>
      <c r="AF1633" s="4">
        <f>VLOOKUP(AE1633,映射!AN:AO,2,FALSE)</f>
        <v>2.2</v>
      </c>
      <c r="AG1633" s="50">
        <v>3</v>
      </c>
      <c r="AH1633" s="70">
        <v>1</v>
      </c>
      <c r="AI1633" s="16">
        <f t="shared" si="468"/>
        <v>51016</v>
      </c>
      <c r="AJ1633" s="16">
        <f t="shared" si="469"/>
        <v>78</v>
      </c>
      <c r="AK1633" s="16">
        <f t="shared" si="470"/>
        <v>40</v>
      </c>
      <c r="AL1633" s="16" t="str">
        <f t="shared" si="471"/>
        <v>沙鹰刺客大师罗塞尔</v>
      </c>
      <c r="AM1633" s="16">
        <f t="shared" si="472"/>
        <v>8976</v>
      </c>
      <c r="AN1633" s="16">
        <f t="shared" si="473"/>
        <v>1790.8</v>
      </c>
      <c r="AO1633" s="16">
        <f t="shared" si="474"/>
        <v>7185.2</v>
      </c>
      <c r="AP1633" s="16">
        <f t="shared" si="475"/>
        <v>7999.2</v>
      </c>
      <c r="AQ1633" s="16">
        <f t="shared" si="476"/>
        <v>1394.8</v>
      </c>
      <c r="AR1633" s="16">
        <f t="shared" si="477"/>
        <v>276</v>
      </c>
      <c r="AS1633" s="72">
        <f t="shared" si="478"/>
        <v>363</v>
      </c>
      <c r="AT1633" s="9">
        <v>170</v>
      </c>
      <c r="AV1633" s="9">
        <v>36</v>
      </c>
    </row>
    <row r="1634" spans="1:48">
      <c r="A1634" s="62">
        <f>'表格编辑 '!A1937</f>
        <v>51017</v>
      </c>
      <c r="B1634" s="62">
        <f>'表格编辑 '!B1937</f>
        <v>81</v>
      </c>
      <c r="C1634" s="62" t="str">
        <f>VLOOKUP(B1634,映射!A:B,2,FALSE)</f>
        <v>变色龙罗迪</v>
      </c>
      <c r="D1634" s="62">
        <f>'表格编辑 '!E1937</f>
        <v>41</v>
      </c>
      <c r="E1634" s="62">
        <f>ROUNDUP((VLOOKUP(B1634,Sheet1!U:AA,3,FALSE)-2)*(0.042*(D1634-1)+0.2)+0.4,0)</f>
        <v>57</v>
      </c>
      <c r="F1634" s="62">
        <f>ROUNDUP((VLOOKUP(B1634,Sheet1!U:AA,4,FALSE)-2)*(0.042*(D1634-1)+0.2)+0.4,0)</f>
        <v>72</v>
      </c>
      <c r="G1634" s="62">
        <f>ROUNDUP((VLOOKUP(B1634,Sheet1!U:AA,5,FALSE)-2)*(0.042*(D1634-1)+0.2)+0.4,0)</f>
        <v>31</v>
      </c>
      <c r="H1634" s="62">
        <f>ROUNDUP((VLOOKUP(B1634,Sheet1!U:AA,6,FALSE)-2)*(0.042*(D1634-1)+0.2)+0.4,0)</f>
        <v>29</v>
      </c>
      <c r="I1634" s="62">
        <f>ROUNDUP((VLOOKUP(B1634,Sheet1!U:AA,7,FALSE)-2)*(0.042*(D1634-1)+0.2)+0.4,0)</f>
        <v>31</v>
      </c>
      <c r="J1634" s="62">
        <f>E1634*8+F1634*2+G1634*3+H1634*3+I1634*1+VLOOKUP(B1634,Sheet1!AU:AZ,2,FALSE)</f>
        <v>831</v>
      </c>
      <c r="K1634" s="62">
        <f>E1634*1+F1634*2+G1634*2+H1634*2+I1634*10+VLOOKUP(B1634,Sheet1!AU:AZ,3,FALSE)</f>
        <v>651</v>
      </c>
      <c r="L1634" s="62">
        <f>E1634*0.1+F1634*2+G1634*0.2+H1634*0.26+I1634*0.1+VLOOKUP(B1634,Sheet1!AU:AZ,4,FALSE)</f>
        <v>186.54</v>
      </c>
      <c r="M1634" s="62">
        <f>E1634*0.1+F1634*0.2+G1634*2+H1634*0.2+I1634*0.1+VLOOKUP(B1634,Sheet1!AU:AZ,5,FALSE)</f>
        <v>111</v>
      </c>
      <c r="N1634" s="62">
        <f>E1634*0.1+F1634*0.2+G1634*0.2+H1634*2+I1634*0.1+VLOOKUP(B1634,Sheet1!AU:AZ,6,FALSE)</f>
        <v>107.4</v>
      </c>
      <c r="O1634" s="62">
        <f t="shared" si="462"/>
        <v>3.8</v>
      </c>
      <c r="P1634" s="62">
        <f t="shared" si="463"/>
        <v>38</v>
      </c>
      <c r="R1634" s="9">
        <f t="shared" si="464"/>
        <v>41</v>
      </c>
      <c r="S1634" s="9">
        <f t="shared" si="465"/>
        <v>306.28</v>
      </c>
      <c r="T1634" s="9">
        <f t="shared" si="466"/>
        <v>48.4</v>
      </c>
      <c r="U1634" s="66">
        <f t="shared" si="479"/>
        <v>440</v>
      </c>
      <c r="V1634" s="9">
        <f t="shared" si="467"/>
        <v>528</v>
      </c>
      <c r="W1634" s="67">
        <f t="shared" si="480"/>
        <v>315</v>
      </c>
      <c r="Y1634" s="69">
        <f>VLOOKUP(D1634,Sheet2!P:Q,2,FALSE)</f>
        <v>105</v>
      </c>
      <c r="AB1634" s="4" t="str">
        <f>IF('表格编辑 '!D1937="monster","普通","BOSS")</f>
        <v>BOSS</v>
      </c>
      <c r="AD1634" s="50">
        <f>VLOOKUP(D1634,映射!AK:AL,2,FALSE)</f>
        <v>4</v>
      </c>
      <c r="AE1634" s="50" t="s">
        <v>31</v>
      </c>
      <c r="AF1634" s="4">
        <f>VLOOKUP(AE1634,映射!AN:AO,2,FALSE)</f>
        <v>2.2</v>
      </c>
      <c r="AG1634" s="50">
        <v>3</v>
      </c>
      <c r="AH1634" s="70">
        <v>1</v>
      </c>
      <c r="AI1634" s="16">
        <f t="shared" si="468"/>
        <v>51017</v>
      </c>
      <c r="AJ1634" s="16">
        <f t="shared" si="469"/>
        <v>81</v>
      </c>
      <c r="AK1634" s="16">
        <f t="shared" si="470"/>
        <v>41</v>
      </c>
      <c r="AL1634" s="16" t="str">
        <f t="shared" si="471"/>
        <v>变色龙罗迪</v>
      </c>
      <c r="AM1634" s="16">
        <f t="shared" si="472"/>
        <v>11616</v>
      </c>
      <c r="AN1634" s="16">
        <f t="shared" si="473"/>
        <v>1828.2</v>
      </c>
      <c r="AO1634" s="16">
        <f t="shared" si="474"/>
        <v>9787.8</v>
      </c>
      <c r="AP1634" s="16">
        <f t="shared" si="475"/>
        <v>10618.8</v>
      </c>
      <c r="AQ1634" s="16">
        <f t="shared" si="476"/>
        <v>1432.2</v>
      </c>
      <c r="AR1634" s="16">
        <f t="shared" si="477"/>
        <v>280</v>
      </c>
      <c r="AS1634" s="72">
        <f t="shared" si="478"/>
        <v>374</v>
      </c>
      <c r="AT1634" s="9">
        <v>180</v>
      </c>
      <c r="AV1634" s="9">
        <v>37</v>
      </c>
    </row>
    <row r="1635" spans="1:48">
      <c r="A1635" s="62">
        <f>'表格编辑 '!A1938</f>
        <v>51018</v>
      </c>
      <c r="B1635" s="62">
        <f>'表格编辑 '!B1938</f>
        <v>84</v>
      </c>
      <c r="C1635" s="62" t="str">
        <f>VLOOKUP(B1635,映射!A:B,2,FALSE)</f>
        <v>惰魔</v>
      </c>
      <c r="D1635" s="62">
        <f>'表格编辑 '!E1938</f>
        <v>42</v>
      </c>
      <c r="E1635" s="62">
        <f>ROUNDUP((VLOOKUP(B1635,Sheet1!U:AA,3,FALSE)-2)*(0.042*(D1635-1)+0.2)+0.4,0)</f>
        <v>16</v>
      </c>
      <c r="F1635" s="62">
        <f>ROUNDUP((VLOOKUP(B1635,Sheet1!U:AA,4,FALSE)-2)*(0.042*(D1635-1)+0.2)+0.4,0)</f>
        <v>49</v>
      </c>
      <c r="G1635" s="62">
        <f>ROUNDUP((VLOOKUP(B1635,Sheet1!U:AA,5,FALSE)-2)*(0.042*(D1635-1)+0.2)+0.4,0)</f>
        <v>47</v>
      </c>
      <c r="H1635" s="62">
        <f>ROUNDUP((VLOOKUP(B1635,Sheet1!U:AA,6,FALSE)-2)*(0.042*(D1635-1)+0.2)+0.4,0)</f>
        <v>47</v>
      </c>
      <c r="I1635" s="62">
        <f>ROUNDUP((VLOOKUP(B1635,Sheet1!U:AA,7,FALSE)-2)*(0.042*(D1635-1)+0.2)+0.4,0)</f>
        <v>57</v>
      </c>
      <c r="J1635" s="62">
        <f>E1635*8+F1635*2+G1635*3+H1635*3+I1635*1+VLOOKUP(B1635,Sheet1!AU:AZ,2,FALSE)</f>
        <v>585</v>
      </c>
      <c r="K1635" s="62">
        <f>E1635*1+F1635*2+G1635*2+H1635*2+I1635*10+VLOOKUP(B1635,Sheet1!AU:AZ,3,FALSE)</f>
        <v>892</v>
      </c>
      <c r="L1635" s="62">
        <f>E1635*0.1+F1635*2+G1635*0.2+H1635*0.26+I1635*0.1+VLOOKUP(B1635,Sheet1!AU:AZ,4,FALSE)</f>
        <v>146.92</v>
      </c>
      <c r="M1635" s="62">
        <f>E1635*0.1+F1635*0.2+G1635*2+H1635*0.2+I1635*0.1+VLOOKUP(B1635,Sheet1!AU:AZ,5,FALSE)</f>
        <v>140.5</v>
      </c>
      <c r="N1635" s="62">
        <f>E1635*0.1+F1635*0.2+G1635*0.2+H1635*2+I1635*0.1+VLOOKUP(B1635,Sheet1!AU:AZ,6,FALSE)</f>
        <v>140.5</v>
      </c>
      <c r="O1635" s="62">
        <f t="shared" si="462"/>
        <v>40.6</v>
      </c>
      <c r="P1635" s="62">
        <f t="shared" si="463"/>
        <v>6.9</v>
      </c>
      <c r="R1635" s="9">
        <f t="shared" si="464"/>
        <v>42</v>
      </c>
      <c r="S1635" s="9">
        <f t="shared" si="465"/>
        <v>310.8</v>
      </c>
      <c r="T1635" s="9">
        <f t="shared" si="466"/>
        <v>49.2</v>
      </c>
      <c r="U1635" s="66">
        <f t="shared" si="479"/>
        <v>396</v>
      </c>
      <c r="V1635" s="9">
        <f t="shared" si="467"/>
        <v>475.2</v>
      </c>
      <c r="W1635" s="67">
        <f t="shared" si="480"/>
        <v>220</v>
      </c>
      <c r="Y1635" s="69">
        <f>VLOOKUP(D1635,Sheet2!P:Q,2,FALSE)</f>
        <v>105</v>
      </c>
      <c r="AB1635" s="4" t="str">
        <f>IF('表格编辑 '!D1938="monster","普通","BOSS")</f>
        <v>BOSS</v>
      </c>
      <c r="AD1635" s="50">
        <f>VLOOKUP(D1635,映射!AK:AL,2,FALSE)</f>
        <v>4</v>
      </c>
      <c r="AE1635" s="50" t="s">
        <v>31</v>
      </c>
      <c r="AF1635" s="4">
        <f>VLOOKUP(AE1635,映射!AN:AO,2,FALSE)</f>
        <v>2.2</v>
      </c>
      <c r="AG1635" s="50">
        <v>3</v>
      </c>
      <c r="AH1635" s="70">
        <v>1</v>
      </c>
      <c r="AI1635" s="16">
        <f t="shared" si="468"/>
        <v>51018</v>
      </c>
      <c r="AJ1635" s="16">
        <f t="shared" si="469"/>
        <v>84</v>
      </c>
      <c r="AK1635" s="16">
        <f t="shared" si="470"/>
        <v>42</v>
      </c>
      <c r="AL1635" s="16" t="str">
        <f t="shared" si="471"/>
        <v>惰魔</v>
      </c>
      <c r="AM1635" s="16">
        <f t="shared" si="472"/>
        <v>10454.4</v>
      </c>
      <c r="AN1635" s="16">
        <f t="shared" si="473"/>
        <v>1287</v>
      </c>
      <c r="AO1635" s="16">
        <f t="shared" si="474"/>
        <v>9167.4</v>
      </c>
      <c r="AP1635" s="16">
        <f t="shared" si="475"/>
        <v>9752.4</v>
      </c>
      <c r="AQ1635" s="16">
        <f t="shared" si="476"/>
        <v>1962.4</v>
      </c>
      <c r="AR1635" s="16">
        <f t="shared" si="477"/>
        <v>221</v>
      </c>
      <c r="AS1635" s="72">
        <f t="shared" si="478"/>
        <v>365</v>
      </c>
      <c r="AT1635" s="9">
        <v>190</v>
      </c>
      <c r="AV1635" s="9">
        <v>38</v>
      </c>
    </row>
    <row r="1636" spans="1:48">
      <c r="A1636" s="62">
        <f>'表格编辑 '!A1939</f>
        <v>51019</v>
      </c>
      <c r="B1636" s="62">
        <f>'表格编辑 '!B1939</f>
        <v>86</v>
      </c>
      <c r="C1636" s="62" t="str">
        <f>VLOOKUP(B1636,映射!A:B,2,FALSE)</f>
        <v>巫妖克佳苏尔德</v>
      </c>
      <c r="D1636" s="62">
        <f>'表格编辑 '!E1939</f>
        <v>43</v>
      </c>
      <c r="E1636" s="62">
        <f>ROUNDUP((VLOOKUP(B1636,Sheet1!U:AA,3,FALSE)-2)*(0.042*(D1636-1)+0.2)+0.4,0)</f>
        <v>60</v>
      </c>
      <c r="F1636" s="62">
        <f>ROUNDUP((VLOOKUP(B1636,Sheet1!U:AA,4,FALSE)-2)*(0.042*(D1636-1)+0.2)+0.4,0)</f>
        <v>76</v>
      </c>
      <c r="G1636" s="62">
        <f>ROUNDUP((VLOOKUP(B1636,Sheet1!U:AA,5,FALSE)-2)*(0.042*(D1636-1)+0.2)+0.4,0)</f>
        <v>32</v>
      </c>
      <c r="H1636" s="62">
        <f>ROUNDUP((VLOOKUP(B1636,Sheet1!U:AA,6,FALSE)-2)*(0.042*(D1636-1)+0.2)+0.4,0)</f>
        <v>30</v>
      </c>
      <c r="I1636" s="62">
        <f>ROUNDUP((VLOOKUP(B1636,Sheet1!U:AA,7,FALSE)-2)*(0.042*(D1636-1)+0.2)+0.4,0)</f>
        <v>32</v>
      </c>
      <c r="J1636" s="62">
        <f>E1636*8+F1636*2+G1636*3+H1636*3+I1636*1+VLOOKUP(B1636,Sheet1!AU:AZ,2,FALSE)</f>
        <v>870</v>
      </c>
      <c r="K1636" s="62">
        <f>E1636*1+F1636*2+G1636*2+H1636*2+I1636*10+VLOOKUP(B1636,Sheet1!AU:AZ,3,FALSE)</f>
        <v>676</v>
      </c>
      <c r="L1636" s="62">
        <f>E1636*0.1+F1636*2+G1636*0.2+H1636*0.26+I1636*0.1+VLOOKUP(B1636,Sheet1!AU:AZ,4,FALSE)</f>
        <v>195.4</v>
      </c>
      <c r="M1636" s="62">
        <f>E1636*0.1+F1636*0.2+G1636*2+H1636*0.2+I1636*0.1+VLOOKUP(B1636,Sheet1!AU:AZ,5,FALSE)</f>
        <v>114.4</v>
      </c>
      <c r="N1636" s="62">
        <f>E1636*0.1+F1636*0.2+G1636*0.2+H1636*2+I1636*0.1+VLOOKUP(B1636,Sheet1!AU:AZ,6,FALSE)</f>
        <v>110.8</v>
      </c>
      <c r="O1636" s="62">
        <f t="shared" si="462"/>
        <v>3.4</v>
      </c>
      <c r="P1636" s="62">
        <f t="shared" si="463"/>
        <v>40</v>
      </c>
      <c r="R1636" s="9">
        <f t="shared" si="464"/>
        <v>43</v>
      </c>
      <c r="S1636" s="9">
        <f t="shared" si="465"/>
        <v>315.32</v>
      </c>
      <c r="T1636" s="9">
        <f t="shared" si="466"/>
        <v>50</v>
      </c>
      <c r="U1636" s="66">
        <f t="shared" si="479"/>
        <v>453</v>
      </c>
      <c r="V1636" s="9">
        <f t="shared" si="467"/>
        <v>543.6</v>
      </c>
      <c r="W1636" s="67">
        <f t="shared" si="480"/>
        <v>332</v>
      </c>
      <c r="Y1636" s="69">
        <f>VLOOKUP(D1636,Sheet2!P:Q,2,FALSE)</f>
        <v>105</v>
      </c>
      <c r="AB1636" s="4" t="str">
        <f>IF('表格编辑 '!D1939="monster","普通","BOSS")</f>
        <v>BOSS</v>
      </c>
      <c r="AD1636" s="50">
        <f>VLOOKUP(D1636,映射!AK:AL,2,FALSE)</f>
        <v>4</v>
      </c>
      <c r="AE1636" s="50" t="s">
        <v>31</v>
      </c>
      <c r="AF1636" s="4">
        <f>VLOOKUP(AE1636,映射!AN:AO,2,FALSE)</f>
        <v>2.2</v>
      </c>
      <c r="AG1636" s="50">
        <v>3</v>
      </c>
      <c r="AH1636" s="70">
        <v>1</v>
      </c>
      <c r="AI1636" s="16">
        <f t="shared" si="468"/>
        <v>51019</v>
      </c>
      <c r="AJ1636" s="16">
        <f t="shared" si="469"/>
        <v>86</v>
      </c>
      <c r="AK1636" s="16">
        <f t="shared" si="470"/>
        <v>43</v>
      </c>
      <c r="AL1636" s="16" t="str">
        <f t="shared" si="471"/>
        <v>巫妖克佳苏尔德</v>
      </c>
      <c r="AM1636" s="16">
        <f t="shared" si="472"/>
        <v>11959.2</v>
      </c>
      <c r="AN1636" s="16">
        <f t="shared" si="473"/>
        <v>1914</v>
      </c>
      <c r="AO1636" s="16">
        <f t="shared" si="474"/>
        <v>10045.2</v>
      </c>
      <c r="AP1636" s="16">
        <f t="shared" si="475"/>
        <v>10915.2</v>
      </c>
      <c r="AQ1636" s="16">
        <f t="shared" si="476"/>
        <v>1487.2</v>
      </c>
      <c r="AR1636" s="16">
        <f t="shared" si="477"/>
        <v>294</v>
      </c>
      <c r="AS1636" s="72">
        <f t="shared" si="478"/>
        <v>399</v>
      </c>
      <c r="AT1636" s="9">
        <v>200</v>
      </c>
      <c r="AV1636" s="9">
        <v>39</v>
      </c>
    </row>
    <row r="1637" spans="1:48">
      <c r="A1637" s="62">
        <f>'表格编辑 '!A1940</f>
        <v>51020</v>
      </c>
      <c r="B1637" s="62">
        <f>'表格编辑 '!B1940</f>
        <v>87</v>
      </c>
      <c r="C1637" s="62" t="str">
        <f>VLOOKUP(B1637,映射!A:B,2,FALSE)</f>
        <v>蝎子王阿克苏</v>
      </c>
      <c r="D1637" s="62">
        <f>'表格编辑 '!E1940</f>
        <v>44</v>
      </c>
      <c r="E1637" s="62">
        <f>ROUNDUP((VLOOKUP(B1637,Sheet1!U:AA,3,FALSE)-2)*(0.042*(D1637-1)+0.2)+0.4,0)</f>
        <v>9</v>
      </c>
      <c r="F1637" s="62">
        <f>ROUNDUP((VLOOKUP(B1637,Sheet1!U:AA,4,FALSE)-2)*(0.042*(D1637-1)+0.2)+0.4,0)</f>
        <v>23</v>
      </c>
      <c r="G1637" s="62">
        <f>ROUNDUP((VLOOKUP(B1637,Sheet1!U:AA,5,FALSE)-2)*(0.042*(D1637-1)+0.2)+0.4,0)</f>
        <v>37</v>
      </c>
      <c r="H1637" s="62">
        <f>ROUNDUP((VLOOKUP(B1637,Sheet1!U:AA,6,FALSE)-2)*(0.042*(D1637-1)+0.2)+0.4,0)</f>
        <v>49</v>
      </c>
      <c r="I1637" s="62">
        <f>ROUNDUP((VLOOKUP(B1637,Sheet1!U:AA,7,FALSE)-2)*(0.042*(D1637-1)+0.2)+0.4,0)</f>
        <v>67</v>
      </c>
      <c r="J1637" s="62">
        <f>E1637*8+F1637*2+G1637*3+H1637*3+I1637*1+VLOOKUP(B1637,Sheet1!AU:AZ,2,FALSE)</f>
        <v>463</v>
      </c>
      <c r="K1637" s="62">
        <f>E1637*1+F1637*2+G1637*2+H1637*2+I1637*10+VLOOKUP(B1637,Sheet1!AU:AZ,3,FALSE)</f>
        <v>917</v>
      </c>
      <c r="L1637" s="62">
        <f>E1637*0.1+F1637*2+G1637*0.2+H1637*0.26+I1637*0.1+VLOOKUP(B1637,Sheet1!AU:AZ,4,FALSE)</f>
        <v>93.74</v>
      </c>
      <c r="M1637" s="62">
        <f>E1637*0.1+F1637*0.2+G1637*2+H1637*0.2+I1637*0.1+VLOOKUP(B1637,Sheet1!AU:AZ,5,FALSE)</f>
        <v>116</v>
      </c>
      <c r="N1637" s="62">
        <f>E1637*0.1+F1637*0.2+G1637*0.2+H1637*2+I1637*0.1+VLOOKUP(B1637,Sheet1!AU:AZ,6,FALSE)</f>
        <v>137.6</v>
      </c>
      <c r="O1637" s="62">
        <f t="shared" si="462"/>
        <v>51.1</v>
      </c>
      <c r="P1637" s="62">
        <f t="shared" si="463"/>
        <v>4.3</v>
      </c>
      <c r="R1637" s="9">
        <f t="shared" si="464"/>
        <v>44</v>
      </c>
      <c r="S1637" s="9">
        <f t="shared" si="465"/>
        <v>319.84</v>
      </c>
      <c r="T1637" s="9">
        <f t="shared" si="466"/>
        <v>50.8</v>
      </c>
      <c r="U1637" s="66">
        <f t="shared" si="479"/>
        <v>460</v>
      </c>
      <c r="V1637" s="9">
        <f t="shared" si="467"/>
        <v>552</v>
      </c>
      <c r="W1637" s="67">
        <f t="shared" si="480"/>
        <v>108</v>
      </c>
      <c r="Y1637" s="69">
        <f>VLOOKUP(D1637,Sheet2!P:Q,2,FALSE)</f>
        <v>105</v>
      </c>
      <c r="AB1637" s="4" t="str">
        <f>IF('表格编辑 '!D1940="monster","普通","BOSS")</f>
        <v>BOSS</v>
      </c>
      <c r="AD1637" s="50">
        <f>VLOOKUP(D1637,映射!AK:AL,2,FALSE)</f>
        <v>4</v>
      </c>
      <c r="AE1637" s="50" t="s">
        <v>31</v>
      </c>
      <c r="AF1637" s="4">
        <f>VLOOKUP(AE1637,映射!AN:AO,2,FALSE)</f>
        <v>2.2</v>
      </c>
      <c r="AG1637" s="50">
        <v>3</v>
      </c>
      <c r="AH1637" s="70">
        <v>1</v>
      </c>
      <c r="AI1637" s="16">
        <f t="shared" si="468"/>
        <v>51020</v>
      </c>
      <c r="AJ1637" s="16">
        <f t="shared" si="469"/>
        <v>87</v>
      </c>
      <c r="AK1637" s="16">
        <f t="shared" si="470"/>
        <v>44</v>
      </c>
      <c r="AL1637" s="16" t="str">
        <f t="shared" si="471"/>
        <v>蝎子王阿克苏</v>
      </c>
      <c r="AM1637" s="16">
        <f t="shared" si="472"/>
        <v>12144</v>
      </c>
      <c r="AN1637" s="16">
        <f t="shared" si="473"/>
        <v>1018.6</v>
      </c>
      <c r="AO1637" s="16">
        <f t="shared" si="474"/>
        <v>11125.4</v>
      </c>
      <c r="AP1637" s="16">
        <f t="shared" si="475"/>
        <v>11588.4</v>
      </c>
      <c r="AQ1637" s="16">
        <f t="shared" si="476"/>
        <v>2017.4</v>
      </c>
      <c r="AR1637" s="16">
        <f t="shared" si="477"/>
        <v>141</v>
      </c>
      <c r="AS1637" s="72">
        <f t="shared" si="478"/>
        <v>358</v>
      </c>
      <c r="AT1637" s="9">
        <v>210</v>
      </c>
      <c r="AV1637" s="9">
        <v>40</v>
      </c>
    </row>
    <row r="1638" spans="1:48">
      <c r="A1638" s="62">
        <f>'表格编辑 '!A1941</f>
        <v>51021</v>
      </c>
      <c r="B1638" s="62">
        <f>'表格编辑 '!B1941</f>
        <v>88</v>
      </c>
      <c r="C1638" s="62" t="str">
        <f>VLOOKUP(B1638,映射!A:B,2,FALSE)</f>
        <v>巨型死亡蠕虫</v>
      </c>
      <c r="D1638" s="62">
        <f>'表格编辑 '!E1941</f>
        <v>45</v>
      </c>
      <c r="E1638" s="62">
        <f>ROUNDUP((VLOOKUP(B1638,Sheet1!U:AA,3,FALSE)-2)*(0.042*(D1638-1)+0.2)+0.4,0)</f>
        <v>5</v>
      </c>
      <c r="F1638" s="62">
        <f>ROUNDUP((VLOOKUP(B1638,Sheet1!U:AA,4,FALSE)-2)*(0.042*(D1638-1)+0.2)+0.4,0)</f>
        <v>13</v>
      </c>
      <c r="G1638" s="62">
        <f>ROUNDUP((VLOOKUP(B1638,Sheet1!U:AA,5,FALSE)-2)*(0.042*(D1638-1)+0.2)+0.4,0)</f>
        <v>34</v>
      </c>
      <c r="H1638" s="62">
        <f>ROUNDUP((VLOOKUP(B1638,Sheet1!U:AA,6,FALSE)-2)*(0.042*(D1638-1)+0.2)+0.4,0)</f>
        <v>64</v>
      </c>
      <c r="I1638" s="62">
        <f>ROUNDUP((VLOOKUP(B1638,Sheet1!U:AA,7,FALSE)-2)*(0.042*(D1638-1)+0.2)+0.4,0)</f>
        <v>73</v>
      </c>
      <c r="J1638" s="62">
        <f>E1638*8+F1638*2+G1638*3+H1638*3+I1638*1+VLOOKUP(B1638,Sheet1!AU:AZ,2,FALSE)</f>
        <v>453</v>
      </c>
      <c r="K1638" s="62">
        <f>E1638*1+F1638*2+G1638*2+H1638*2+I1638*10+VLOOKUP(B1638,Sheet1!AU:AZ,3,FALSE)</f>
        <v>977</v>
      </c>
      <c r="L1638" s="62">
        <f>E1638*0.1+F1638*2+G1638*0.2+H1638*0.26+I1638*0.1+VLOOKUP(B1638,Sheet1!AU:AZ,4,FALSE)</f>
        <v>77.24</v>
      </c>
      <c r="M1638" s="62">
        <f>E1638*0.1+F1638*0.2+G1638*2+H1638*0.2+I1638*0.1+VLOOKUP(B1638,Sheet1!AU:AZ,5,FALSE)</f>
        <v>111.2</v>
      </c>
      <c r="N1638" s="62">
        <f>E1638*0.1+F1638*0.2+G1638*0.2+H1638*2+I1638*0.1+VLOOKUP(B1638,Sheet1!AU:AZ,6,FALSE)</f>
        <v>165.2</v>
      </c>
      <c r="O1638" s="62">
        <f t="shared" si="462"/>
        <v>56</v>
      </c>
      <c r="P1638" s="62">
        <f t="shared" si="463"/>
        <v>4.8</v>
      </c>
      <c r="R1638" s="9">
        <f t="shared" si="464"/>
        <v>45</v>
      </c>
      <c r="S1638" s="9">
        <f t="shared" si="465"/>
        <v>324.36</v>
      </c>
      <c r="T1638" s="9">
        <f t="shared" si="466"/>
        <v>51.6</v>
      </c>
      <c r="U1638" s="66">
        <f t="shared" si="479"/>
        <v>480</v>
      </c>
      <c r="V1638" s="9">
        <f t="shared" si="467"/>
        <v>576</v>
      </c>
      <c r="W1638" s="67">
        <f t="shared" si="480"/>
        <v>78</v>
      </c>
      <c r="Y1638" s="69">
        <f>VLOOKUP(D1638,Sheet2!P:Q,2,FALSE)</f>
        <v>105</v>
      </c>
      <c r="AB1638" s="4" t="str">
        <f>IF('表格编辑 '!D1941="monster","普通","BOSS")</f>
        <v>BOSS</v>
      </c>
      <c r="AD1638" s="50">
        <f>VLOOKUP(D1638,映射!AK:AL,2,FALSE)</f>
        <v>4</v>
      </c>
      <c r="AE1638" s="50" t="s">
        <v>31</v>
      </c>
      <c r="AF1638" s="4">
        <f>VLOOKUP(AE1638,映射!AN:AO,2,FALSE)</f>
        <v>2.2</v>
      </c>
      <c r="AG1638" s="50">
        <v>3</v>
      </c>
      <c r="AH1638" s="70">
        <v>1</v>
      </c>
      <c r="AI1638" s="16">
        <f t="shared" si="468"/>
        <v>51021</v>
      </c>
      <c r="AJ1638" s="16">
        <f t="shared" si="469"/>
        <v>88</v>
      </c>
      <c r="AK1638" s="16">
        <f t="shared" si="470"/>
        <v>45</v>
      </c>
      <c r="AL1638" s="16" t="str">
        <f t="shared" si="471"/>
        <v>巨型死亡蠕虫</v>
      </c>
      <c r="AM1638" s="16">
        <f t="shared" si="472"/>
        <v>12672</v>
      </c>
      <c r="AN1638" s="16">
        <f t="shared" si="473"/>
        <v>996.6</v>
      </c>
      <c r="AO1638" s="16">
        <f t="shared" si="474"/>
        <v>11675.4</v>
      </c>
      <c r="AP1638" s="16">
        <f t="shared" si="475"/>
        <v>12128.4</v>
      </c>
      <c r="AQ1638" s="16">
        <f t="shared" si="476"/>
        <v>2149.4</v>
      </c>
      <c r="AR1638" s="16">
        <f t="shared" si="477"/>
        <v>116</v>
      </c>
      <c r="AS1638" s="72">
        <f t="shared" si="478"/>
        <v>359</v>
      </c>
      <c r="AT1638" s="9">
        <v>220</v>
      </c>
      <c r="AV1638" s="9">
        <v>41</v>
      </c>
    </row>
    <row r="1639" spans="1:48">
      <c r="A1639" s="62">
        <f>'表格编辑 '!A1942</f>
        <v>51022</v>
      </c>
      <c r="B1639" s="62">
        <f>'表格编辑 '!B1942</f>
        <v>89</v>
      </c>
      <c r="C1639" s="62" t="str">
        <f>VLOOKUP(B1639,映射!A:B,2,FALSE)</f>
        <v>沙漠吞噬花</v>
      </c>
      <c r="D1639" s="62">
        <f>'表格编辑 '!E1942</f>
        <v>46</v>
      </c>
      <c r="E1639" s="62">
        <f>ROUNDUP((VLOOKUP(B1639,Sheet1!U:AA,3,FALSE)-2)*(0.042*(D1639-1)+0.2)+0.4,0)</f>
        <v>11</v>
      </c>
      <c r="F1639" s="62">
        <f>ROUNDUP((VLOOKUP(B1639,Sheet1!U:AA,4,FALSE)-2)*(0.042*(D1639-1)+0.2)+0.4,0)</f>
        <v>22</v>
      </c>
      <c r="G1639" s="62">
        <f>ROUNDUP((VLOOKUP(B1639,Sheet1!U:AA,5,FALSE)-2)*(0.042*(D1639-1)+0.2)+0.4,0)</f>
        <v>28</v>
      </c>
      <c r="H1639" s="62">
        <f>ROUNDUP((VLOOKUP(B1639,Sheet1!U:AA,6,FALSE)-2)*(0.042*(D1639-1)+0.2)+0.4,0)</f>
        <v>68</v>
      </c>
      <c r="I1639" s="62">
        <f>ROUNDUP((VLOOKUP(B1639,Sheet1!U:AA,7,FALSE)-2)*(0.042*(D1639-1)+0.2)+0.4,0)</f>
        <v>64</v>
      </c>
      <c r="J1639" s="62">
        <f>E1639*8+F1639*2+G1639*3+H1639*3+I1639*1+VLOOKUP(B1639,Sheet1!AU:AZ,2,FALSE)</f>
        <v>504</v>
      </c>
      <c r="K1639" s="62">
        <f>E1639*1+F1639*2+G1639*2+H1639*2+I1639*10+VLOOKUP(B1639,Sheet1!AU:AZ,3,FALSE)</f>
        <v>907</v>
      </c>
      <c r="L1639" s="62">
        <f>E1639*0.1+F1639*2+G1639*0.2+H1639*0.26+I1639*0.1+VLOOKUP(B1639,Sheet1!AU:AZ,4,FALSE)</f>
        <v>94.78</v>
      </c>
      <c r="M1639" s="62">
        <f>E1639*0.1+F1639*0.2+G1639*2+H1639*0.2+I1639*0.1+VLOOKUP(B1639,Sheet1!AU:AZ,5,FALSE)</f>
        <v>101.5</v>
      </c>
      <c r="N1639" s="62">
        <f>E1639*0.1+F1639*0.2+G1639*0.2+H1639*2+I1639*0.1+VLOOKUP(B1639,Sheet1!AU:AZ,6,FALSE)</f>
        <v>173.5</v>
      </c>
      <c r="O1639" s="62">
        <f t="shared" si="462"/>
        <v>44.5</v>
      </c>
      <c r="P1639" s="62">
        <f t="shared" si="463"/>
        <v>11</v>
      </c>
      <c r="R1639" s="9">
        <f t="shared" si="464"/>
        <v>46</v>
      </c>
      <c r="S1639" s="9">
        <f t="shared" si="465"/>
        <v>328.88</v>
      </c>
      <c r="T1639" s="9">
        <f t="shared" si="466"/>
        <v>52.4</v>
      </c>
      <c r="U1639" s="66">
        <f t="shared" si="479"/>
        <v>512</v>
      </c>
      <c r="V1639" s="9">
        <f t="shared" si="467"/>
        <v>614.4</v>
      </c>
      <c r="W1639" s="67">
        <f t="shared" si="480"/>
        <v>107</v>
      </c>
      <c r="Y1639" s="69">
        <f>VLOOKUP(D1639,Sheet2!P:Q,2,FALSE)</f>
        <v>105</v>
      </c>
      <c r="AB1639" s="4" t="str">
        <f>IF('表格编辑 '!D1942="monster","普通","BOSS")</f>
        <v>BOSS</v>
      </c>
      <c r="AD1639" s="50">
        <f>VLOOKUP(D1639,映射!AK:AL,2,FALSE)</f>
        <v>4</v>
      </c>
      <c r="AE1639" s="50" t="s">
        <v>31</v>
      </c>
      <c r="AF1639" s="4">
        <f>VLOOKUP(AE1639,映射!AN:AO,2,FALSE)</f>
        <v>2.2</v>
      </c>
      <c r="AG1639" s="50">
        <v>3</v>
      </c>
      <c r="AH1639" s="70">
        <v>1</v>
      </c>
      <c r="AI1639" s="16">
        <f t="shared" si="468"/>
        <v>51022</v>
      </c>
      <c r="AJ1639" s="16">
        <f t="shared" si="469"/>
        <v>89</v>
      </c>
      <c r="AK1639" s="16">
        <f t="shared" si="470"/>
        <v>46</v>
      </c>
      <c r="AL1639" s="16" t="str">
        <f t="shared" si="471"/>
        <v>沙漠吞噬花</v>
      </c>
      <c r="AM1639" s="16">
        <f t="shared" si="472"/>
        <v>13516.8</v>
      </c>
      <c r="AN1639" s="16">
        <f t="shared" si="473"/>
        <v>1108.8</v>
      </c>
      <c r="AO1639" s="16">
        <f t="shared" si="474"/>
        <v>12408</v>
      </c>
      <c r="AP1639" s="16">
        <f t="shared" si="475"/>
        <v>12912</v>
      </c>
      <c r="AQ1639" s="16">
        <f t="shared" si="476"/>
        <v>1995.4</v>
      </c>
      <c r="AR1639" s="16">
        <f t="shared" si="477"/>
        <v>143</v>
      </c>
      <c r="AS1639" s="72">
        <f t="shared" si="478"/>
        <v>379</v>
      </c>
      <c r="AT1639" s="9">
        <v>230</v>
      </c>
      <c r="AV1639" s="9">
        <v>42</v>
      </c>
    </row>
    <row r="1640" spans="1:48">
      <c r="A1640" s="62">
        <f>'表格编辑 '!A1943</f>
        <v>51023</v>
      </c>
      <c r="B1640" s="62">
        <f>'表格编辑 '!B1943</f>
        <v>90</v>
      </c>
      <c r="C1640" s="62" t="str">
        <f>VLOOKUP(B1640,映射!A:B,2,FALSE)</f>
        <v>沙漠恶匪巴托</v>
      </c>
      <c r="D1640" s="62">
        <f>'表格编辑 '!E1943</f>
        <v>47</v>
      </c>
      <c r="E1640" s="62">
        <f>ROUNDUP((VLOOKUP(B1640,Sheet1!U:AA,3,FALSE)-2)*(0.042*(D1640-1)+0.2)+0.4,0)</f>
        <v>12</v>
      </c>
      <c r="F1640" s="62">
        <f>ROUNDUP((VLOOKUP(B1640,Sheet1!U:AA,4,FALSE)-2)*(0.042*(D1640-1)+0.2)+0.4,0)</f>
        <v>12</v>
      </c>
      <c r="G1640" s="62">
        <f>ROUNDUP((VLOOKUP(B1640,Sheet1!U:AA,5,FALSE)-2)*(0.042*(D1640-1)+0.2)+0.4,0)</f>
        <v>44</v>
      </c>
      <c r="H1640" s="62">
        <f>ROUNDUP((VLOOKUP(B1640,Sheet1!U:AA,6,FALSE)-2)*(0.042*(D1640-1)+0.2)+0.4,0)</f>
        <v>54</v>
      </c>
      <c r="I1640" s="62">
        <f>ROUNDUP((VLOOKUP(B1640,Sheet1!U:AA,7,FALSE)-2)*(0.042*(D1640-1)+0.2)+0.4,0)</f>
        <v>76</v>
      </c>
      <c r="J1640" s="62">
        <f>E1640*8+F1640*2+G1640*3+H1640*3+I1640*1+VLOOKUP(B1640,Sheet1!AU:AZ,2,FALSE)</f>
        <v>510</v>
      </c>
      <c r="K1640" s="62">
        <f>E1640*1+F1640*2+G1640*2+H1640*2+I1640*10+VLOOKUP(B1640,Sheet1!AU:AZ,3,FALSE)</f>
        <v>1012</v>
      </c>
      <c r="L1640" s="62">
        <f>E1640*0.1+F1640*2+G1640*0.2+H1640*0.26+I1640*0.1+VLOOKUP(B1640,Sheet1!AU:AZ,4,FALSE)</f>
        <v>75.64</v>
      </c>
      <c r="M1640" s="62">
        <f>E1640*0.1+F1640*0.2+G1640*2+H1640*0.2+I1640*0.1+VLOOKUP(B1640,Sheet1!AU:AZ,5,FALSE)</f>
        <v>130</v>
      </c>
      <c r="N1640" s="62">
        <f>E1640*0.1+F1640*0.2+G1640*0.2+H1640*2+I1640*0.1+VLOOKUP(B1640,Sheet1!AU:AZ,6,FALSE)</f>
        <v>148</v>
      </c>
      <c r="O1640" s="62">
        <f t="shared" si="462"/>
        <v>59.4</v>
      </c>
      <c r="P1640" s="62">
        <f t="shared" si="463"/>
        <v>7.2</v>
      </c>
      <c r="R1640" s="9">
        <f t="shared" si="464"/>
        <v>47</v>
      </c>
      <c r="S1640" s="9">
        <f t="shared" si="465"/>
        <v>333.4</v>
      </c>
      <c r="T1640" s="9">
        <f t="shared" si="466"/>
        <v>53.2</v>
      </c>
      <c r="U1640" s="66">
        <f t="shared" si="479"/>
        <v>461</v>
      </c>
      <c r="V1640" s="9">
        <f t="shared" si="467"/>
        <v>553.2</v>
      </c>
      <c r="W1640" s="67">
        <f t="shared" si="480"/>
        <v>73</v>
      </c>
      <c r="Y1640" s="69">
        <f>VLOOKUP(D1640,Sheet2!P:Q,2,FALSE)</f>
        <v>105</v>
      </c>
      <c r="AB1640" s="4" t="str">
        <f>IF('表格编辑 '!D1943="monster","普通","BOSS")</f>
        <v>BOSS</v>
      </c>
      <c r="AD1640" s="50">
        <f>VLOOKUP(D1640,映射!AK:AL,2,FALSE)</f>
        <v>4</v>
      </c>
      <c r="AE1640" s="50" t="s">
        <v>31</v>
      </c>
      <c r="AF1640" s="4">
        <f>VLOOKUP(AE1640,映射!AN:AO,2,FALSE)</f>
        <v>2.2</v>
      </c>
      <c r="AG1640" s="50">
        <v>3</v>
      </c>
      <c r="AH1640" s="70">
        <v>1</v>
      </c>
      <c r="AI1640" s="16">
        <f t="shared" si="468"/>
        <v>51023</v>
      </c>
      <c r="AJ1640" s="16">
        <f t="shared" si="469"/>
        <v>90</v>
      </c>
      <c r="AK1640" s="16">
        <f t="shared" si="470"/>
        <v>47</v>
      </c>
      <c r="AL1640" s="16" t="str">
        <f t="shared" si="471"/>
        <v>沙漠恶匪巴托</v>
      </c>
      <c r="AM1640" s="16">
        <f t="shared" si="472"/>
        <v>12170.4</v>
      </c>
      <c r="AN1640" s="16">
        <f t="shared" si="473"/>
        <v>1122</v>
      </c>
      <c r="AO1640" s="16">
        <f t="shared" si="474"/>
        <v>11048.4</v>
      </c>
      <c r="AP1640" s="16">
        <f t="shared" si="475"/>
        <v>11558.4</v>
      </c>
      <c r="AQ1640" s="16">
        <f t="shared" si="476"/>
        <v>2226.4</v>
      </c>
      <c r="AR1640" s="16">
        <f t="shared" si="477"/>
        <v>114</v>
      </c>
      <c r="AS1640" s="72">
        <f t="shared" si="478"/>
        <v>379</v>
      </c>
      <c r="AT1640" s="9">
        <v>240</v>
      </c>
      <c r="AV1640" s="9">
        <v>43</v>
      </c>
    </row>
    <row r="1641" spans="1:48">
      <c r="A1641" s="62">
        <f>'表格编辑 '!A1944</f>
        <v>51024</v>
      </c>
      <c r="B1641" s="62">
        <f>'表格编辑 '!B1944</f>
        <v>91</v>
      </c>
      <c r="C1641" s="62" t="str">
        <f>VLOOKUP(B1641,映射!A:B,2,FALSE)</f>
        <v>蜥蜴人莫洛</v>
      </c>
      <c r="D1641" s="62">
        <f>'表格编辑 '!E1944</f>
        <v>48</v>
      </c>
      <c r="E1641" s="62">
        <f>ROUNDUP((VLOOKUP(B1641,Sheet1!U:AA,3,FALSE)-2)*(0.042*(D1641-1)+0.2)+0.4,0)</f>
        <v>20</v>
      </c>
      <c r="F1641" s="62">
        <f>ROUNDUP((VLOOKUP(B1641,Sheet1!U:AA,4,FALSE)-2)*(0.042*(D1641-1)+0.2)+0.4,0)</f>
        <v>29</v>
      </c>
      <c r="G1641" s="62">
        <f>ROUNDUP((VLOOKUP(B1641,Sheet1!U:AA,5,FALSE)-2)*(0.042*(D1641-1)+0.2)+0.4,0)</f>
        <v>57</v>
      </c>
      <c r="H1641" s="62">
        <f>ROUNDUP((VLOOKUP(B1641,Sheet1!U:AA,6,FALSE)-2)*(0.042*(D1641-1)+0.2)+0.4,0)</f>
        <v>57</v>
      </c>
      <c r="I1641" s="62">
        <f>ROUNDUP((VLOOKUP(B1641,Sheet1!U:AA,7,FALSE)-2)*(0.042*(D1641-1)+0.2)+0.4,0)</f>
        <v>68</v>
      </c>
      <c r="J1641" s="62">
        <f>E1641*8+F1641*2+G1641*3+H1641*3+I1641*1+VLOOKUP(B1641,Sheet1!AU:AZ,2,FALSE)</f>
        <v>648</v>
      </c>
      <c r="K1641" s="62">
        <f>E1641*1+F1641*2+G1641*2+H1641*2+I1641*10+VLOOKUP(B1641,Sheet1!AU:AZ,3,FALSE)</f>
        <v>1006</v>
      </c>
      <c r="L1641" s="62">
        <f>E1641*0.1+F1641*2+G1641*0.2+H1641*0.26+I1641*0.1+VLOOKUP(B1641,Sheet1!AU:AZ,4,FALSE)</f>
        <v>113.02</v>
      </c>
      <c r="M1641" s="62">
        <f>E1641*0.1+F1641*0.2+G1641*2+H1641*0.2+I1641*0.1+VLOOKUP(B1641,Sheet1!AU:AZ,5,FALSE)</f>
        <v>160</v>
      </c>
      <c r="N1641" s="62">
        <f>E1641*0.1+F1641*0.2+G1641*0.2+H1641*2+I1641*0.1+VLOOKUP(B1641,Sheet1!AU:AZ,6,FALSE)</f>
        <v>160</v>
      </c>
      <c r="O1641" s="62">
        <f t="shared" si="462"/>
        <v>51.2</v>
      </c>
      <c r="P1641" s="62">
        <f t="shared" si="463"/>
        <v>12</v>
      </c>
      <c r="R1641" s="9">
        <f t="shared" si="464"/>
        <v>48</v>
      </c>
      <c r="S1641" s="9">
        <f t="shared" si="465"/>
        <v>337.92</v>
      </c>
      <c r="T1641" s="9">
        <f t="shared" si="466"/>
        <v>54</v>
      </c>
      <c r="U1641" s="66">
        <f t="shared" si="479"/>
        <v>419</v>
      </c>
      <c r="V1641" s="9">
        <f t="shared" si="467"/>
        <v>502.8</v>
      </c>
      <c r="W1641" s="67">
        <f t="shared" si="480"/>
        <v>140</v>
      </c>
      <c r="Y1641" s="69">
        <f>VLOOKUP(D1641,Sheet2!P:Q,2,FALSE)</f>
        <v>105</v>
      </c>
      <c r="AB1641" s="4" t="str">
        <f>IF('表格编辑 '!D1944="monster","普通","BOSS")</f>
        <v>BOSS</v>
      </c>
      <c r="AD1641" s="50">
        <f>VLOOKUP(D1641,映射!AK:AL,2,FALSE)</f>
        <v>4</v>
      </c>
      <c r="AE1641" s="50" t="s">
        <v>31</v>
      </c>
      <c r="AF1641" s="4">
        <f>VLOOKUP(AE1641,映射!AN:AO,2,FALSE)</f>
        <v>2.2</v>
      </c>
      <c r="AG1641" s="50">
        <v>3</v>
      </c>
      <c r="AH1641" s="70">
        <v>1</v>
      </c>
      <c r="AI1641" s="16">
        <f t="shared" si="468"/>
        <v>51024</v>
      </c>
      <c r="AJ1641" s="16">
        <f t="shared" si="469"/>
        <v>91</v>
      </c>
      <c r="AK1641" s="16">
        <f t="shared" si="470"/>
        <v>48</v>
      </c>
      <c r="AL1641" s="16" t="str">
        <f t="shared" si="471"/>
        <v>蜥蜴人莫洛</v>
      </c>
      <c r="AM1641" s="16">
        <f t="shared" si="472"/>
        <v>11061.6</v>
      </c>
      <c r="AN1641" s="16">
        <f t="shared" si="473"/>
        <v>1425.6</v>
      </c>
      <c r="AO1641" s="16">
        <f t="shared" si="474"/>
        <v>9636</v>
      </c>
      <c r="AP1641" s="16">
        <f t="shared" si="475"/>
        <v>10284</v>
      </c>
      <c r="AQ1641" s="16">
        <f t="shared" si="476"/>
        <v>2213.2</v>
      </c>
      <c r="AR1641" s="16">
        <f t="shared" si="477"/>
        <v>170</v>
      </c>
      <c r="AS1641" s="72">
        <f t="shared" si="478"/>
        <v>407</v>
      </c>
      <c r="AT1641" s="9">
        <v>250</v>
      </c>
      <c r="AV1641" s="9">
        <v>44</v>
      </c>
    </row>
    <row r="1642" spans="1:48">
      <c r="A1642" s="62">
        <f>'表格编辑 '!A1945</f>
        <v>51025</v>
      </c>
      <c r="B1642" s="62">
        <f>'表格编辑 '!B1945</f>
        <v>93</v>
      </c>
      <c r="C1642" s="62" t="str">
        <f>VLOOKUP(B1642,映射!A:B,2,FALSE)</f>
        <v>沙漠巨蜥</v>
      </c>
      <c r="D1642" s="62">
        <f>'表格编辑 '!E1945</f>
        <v>49</v>
      </c>
      <c r="E1642" s="62">
        <f>ROUNDUP((VLOOKUP(B1642,Sheet1!U:AA,3,FALSE)-2)*(0.042*(D1642-1)+0.2)+0.4,0)</f>
        <v>54</v>
      </c>
      <c r="F1642" s="62">
        <f>ROUNDUP((VLOOKUP(B1642,Sheet1!U:AA,4,FALSE)-2)*(0.042*(D1642-1)+0.2)+0.4,0)</f>
        <v>76</v>
      </c>
      <c r="G1642" s="62">
        <f>ROUNDUP((VLOOKUP(B1642,Sheet1!U:AA,5,FALSE)-2)*(0.042*(D1642-1)+0.2)+0.4,0)</f>
        <v>23</v>
      </c>
      <c r="H1642" s="62">
        <f>ROUNDUP((VLOOKUP(B1642,Sheet1!U:AA,6,FALSE)-2)*(0.042*(D1642-1)+0.2)+0.4,0)</f>
        <v>47</v>
      </c>
      <c r="I1642" s="62">
        <f>ROUNDUP((VLOOKUP(B1642,Sheet1!U:AA,7,FALSE)-2)*(0.042*(D1642-1)+0.2)+0.4,0)</f>
        <v>36</v>
      </c>
      <c r="J1642" s="62">
        <f>E1642*8+F1642*2+G1642*3+H1642*3+I1642*1+VLOOKUP(B1642,Sheet1!AU:AZ,2,FALSE)</f>
        <v>850</v>
      </c>
      <c r="K1642" s="62">
        <f>E1642*1+F1642*2+G1642*2+H1642*2+I1642*10+VLOOKUP(B1642,Sheet1!AU:AZ,3,FALSE)</f>
        <v>726</v>
      </c>
      <c r="L1642" s="62">
        <f>E1642*0.1+F1642*2+G1642*0.2+H1642*0.26+I1642*0.1+VLOOKUP(B1642,Sheet1!AU:AZ,4,FALSE)</f>
        <v>197.82</v>
      </c>
      <c r="M1642" s="62">
        <f>E1642*0.1+F1642*0.2+G1642*2+H1642*0.2+I1642*0.1+VLOOKUP(B1642,Sheet1!AU:AZ,5,FALSE)</f>
        <v>99.6</v>
      </c>
      <c r="N1642" s="62">
        <f>E1642*0.1+F1642*0.2+G1642*0.2+H1642*2+I1642*0.1+VLOOKUP(B1642,Sheet1!AU:AZ,6,FALSE)</f>
        <v>142.8</v>
      </c>
      <c r="O1642" s="62">
        <f t="shared" si="462"/>
        <v>4.9</v>
      </c>
      <c r="P1642" s="62">
        <f t="shared" si="463"/>
        <v>39.1</v>
      </c>
      <c r="R1642" s="9">
        <f t="shared" si="464"/>
        <v>49</v>
      </c>
      <c r="S1642" s="9">
        <f t="shared" si="465"/>
        <v>342.44</v>
      </c>
      <c r="T1642" s="9">
        <f t="shared" si="466"/>
        <v>54.8</v>
      </c>
      <c r="U1642" s="66">
        <f t="shared" si="479"/>
        <v>549</v>
      </c>
      <c r="V1642" s="9">
        <f t="shared" si="467"/>
        <v>658.8</v>
      </c>
      <c r="W1642" s="67">
        <f t="shared" si="480"/>
        <v>325</v>
      </c>
      <c r="Y1642" s="69">
        <f>VLOOKUP(D1642,Sheet2!P:Q,2,FALSE)</f>
        <v>105</v>
      </c>
      <c r="AB1642" s="4" t="str">
        <f>IF('表格编辑 '!D1945="monster","普通","BOSS")</f>
        <v>BOSS</v>
      </c>
      <c r="AD1642" s="50">
        <f>VLOOKUP(D1642,映射!AK:AL,2,FALSE)</f>
        <v>4</v>
      </c>
      <c r="AE1642" s="50" t="s">
        <v>31</v>
      </c>
      <c r="AF1642" s="4">
        <f>VLOOKUP(AE1642,映射!AN:AO,2,FALSE)</f>
        <v>2.2</v>
      </c>
      <c r="AG1642" s="50">
        <v>3</v>
      </c>
      <c r="AH1642" s="70">
        <v>1</v>
      </c>
      <c r="AI1642" s="16">
        <f t="shared" si="468"/>
        <v>51025</v>
      </c>
      <c r="AJ1642" s="16">
        <f t="shared" si="469"/>
        <v>93</v>
      </c>
      <c r="AK1642" s="16">
        <f t="shared" si="470"/>
        <v>49</v>
      </c>
      <c r="AL1642" s="16" t="str">
        <f t="shared" si="471"/>
        <v>沙漠巨蜥</v>
      </c>
      <c r="AM1642" s="16">
        <f t="shared" si="472"/>
        <v>14493.6</v>
      </c>
      <c r="AN1642" s="16">
        <f t="shared" si="473"/>
        <v>1870</v>
      </c>
      <c r="AO1642" s="16">
        <f t="shared" si="474"/>
        <v>12623.6</v>
      </c>
      <c r="AP1642" s="16">
        <f t="shared" si="475"/>
        <v>13473.6</v>
      </c>
      <c r="AQ1642" s="16">
        <f t="shared" si="476"/>
        <v>1597.2</v>
      </c>
      <c r="AR1642" s="16">
        <f t="shared" si="477"/>
        <v>297</v>
      </c>
      <c r="AS1642" s="72">
        <f t="shared" si="478"/>
        <v>460</v>
      </c>
      <c r="AT1642" s="9">
        <v>260</v>
      </c>
      <c r="AV1642" s="9">
        <v>45</v>
      </c>
    </row>
    <row r="1643" spans="1:48">
      <c r="A1643" s="62">
        <f>'表格编辑 '!A1946</f>
        <v>51026</v>
      </c>
      <c r="B1643" s="62">
        <f>'表格编辑 '!B1946</f>
        <v>94</v>
      </c>
      <c r="C1643" s="62" t="str">
        <f>VLOOKUP(B1643,映射!A:B,2,FALSE)</f>
        <v>石魔像克鲁特</v>
      </c>
      <c r="D1643" s="62">
        <f>'表格编辑 '!E1946</f>
        <v>50</v>
      </c>
      <c r="E1643" s="62">
        <f>ROUNDUP((VLOOKUP(B1643,Sheet1!U:AA,3,FALSE)-2)*(0.042*(D1643-1)+0.2)+0.4,0)</f>
        <v>46</v>
      </c>
      <c r="F1643" s="62">
        <f>ROUNDUP((VLOOKUP(B1643,Sheet1!U:AA,4,FALSE)-2)*(0.042*(D1643-1)+0.2)+0.4,0)</f>
        <v>80</v>
      </c>
      <c r="G1643" s="62">
        <f>ROUNDUP((VLOOKUP(B1643,Sheet1!U:AA,5,FALSE)-2)*(0.042*(D1643-1)+0.2)+0.4,0)</f>
        <v>21</v>
      </c>
      <c r="H1643" s="62">
        <f>ROUNDUP((VLOOKUP(B1643,Sheet1!U:AA,6,FALSE)-2)*(0.042*(D1643-1)+0.2)+0.4,0)</f>
        <v>53</v>
      </c>
      <c r="I1643" s="62">
        <f>ROUNDUP((VLOOKUP(B1643,Sheet1!U:AA,7,FALSE)-2)*(0.042*(D1643-1)+0.2)+0.4,0)</f>
        <v>42</v>
      </c>
      <c r="J1643" s="62">
        <f>E1643*8+F1643*2+G1643*3+H1643*3+I1643*1+VLOOKUP(B1643,Sheet1!AU:AZ,2,FALSE)</f>
        <v>812</v>
      </c>
      <c r="K1643" s="62">
        <f>E1643*1+F1643*2+G1643*2+H1643*2+I1643*10+VLOOKUP(B1643,Sheet1!AU:AZ,3,FALSE)</f>
        <v>794</v>
      </c>
      <c r="L1643" s="62">
        <f>E1643*0.1+F1643*2+G1643*0.2+H1643*0.26+I1643*0.1+VLOOKUP(B1643,Sheet1!AU:AZ,4,FALSE)</f>
        <v>206.78</v>
      </c>
      <c r="M1643" s="62">
        <f>E1643*0.1+F1643*0.2+G1643*2+H1643*0.2+I1643*0.1+VLOOKUP(B1643,Sheet1!AU:AZ,5,FALSE)</f>
        <v>97.4</v>
      </c>
      <c r="N1643" s="62">
        <f>E1643*0.1+F1643*0.2+G1643*0.2+H1643*2+I1643*0.1+VLOOKUP(B1643,Sheet1!AU:AZ,6,FALSE)</f>
        <v>155</v>
      </c>
      <c r="O1643" s="62">
        <f t="shared" si="462"/>
        <v>10.7</v>
      </c>
      <c r="P1643" s="62">
        <f t="shared" si="463"/>
        <v>33.1</v>
      </c>
      <c r="R1643" s="9">
        <f t="shared" si="464"/>
        <v>50</v>
      </c>
      <c r="S1643" s="9">
        <f t="shared" si="465"/>
        <v>361.96</v>
      </c>
      <c r="T1643" s="9">
        <f t="shared" si="466"/>
        <v>55.6</v>
      </c>
      <c r="U1643" s="66">
        <f t="shared" si="479"/>
        <v>601</v>
      </c>
      <c r="V1643" s="9">
        <f t="shared" si="467"/>
        <v>721.2</v>
      </c>
      <c r="W1643" s="67">
        <f t="shared" si="480"/>
        <v>344</v>
      </c>
      <c r="Y1643" s="69">
        <f>VLOOKUP(D1643,Sheet2!P:Q,2,FALSE)</f>
        <v>120</v>
      </c>
      <c r="AB1643" s="4" t="str">
        <f>IF('表格编辑 '!D1946="monster","普通","BOSS")</f>
        <v>BOSS</v>
      </c>
      <c r="AD1643" s="50">
        <f>VLOOKUP(D1643,映射!AK:AL,2,FALSE)</f>
        <v>4</v>
      </c>
      <c r="AE1643" s="50" t="s">
        <v>31</v>
      </c>
      <c r="AF1643" s="4">
        <f>VLOOKUP(AE1643,映射!AN:AO,2,FALSE)</f>
        <v>2.2</v>
      </c>
      <c r="AG1643" s="50">
        <v>3</v>
      </c>
      <c r="AH1643" s="70">
        <v>1</v>
      </c>
      <c r="AI1643" s="16">
        <f t="shared" si="468"/>
        <v>51026</v>
      </c>
      <c r="AJ1643" s="16">
        <f t="shared" si="469"/>
        <v>94</v>
      </c>
      <c r="AK1643" s="16">
        <f t="shared" si="470"/>
        <v>50</v>
      </c>
      <c r="AL1643" s="16" t="str">
        <f t="shared" si="471"/>
        <v>石魔像克鲁特</v>
      </c>
      <c r="AM1643" s="16">
        <f t="shared" si="472"/>
        <v>15866.4</v>
      </c>
      <c r="AN1643" s="16">
        <f t="shared" si="473"/>
        <v>1786.4</v>
      </c>
      <c r="AO1643" s="16">
        <f t="shared" si="474"/>
        <v>14080</v>
      </c>
      <c r="AP1643" s="16">
        <f t="shared" si="475"/>
        <v>14892</v>
      </c>
      <c r="AQ1643" s="16">
        <f t="shared" si="476"/>
        <v>1746.8</v>
      </c>
      <c r="AR1643" s="16">
        <f t="shared" si="477"/>
        <v>311</v>
      </c>
      <c r="AS1643" s="72">
        <f t="shared" si="478"/>
        <v>475</v>
      </c>
      <c r="AT1643" s="9">
        <v>270</v>
      </c>
      <c r="AV1643" s="9">
        <v>46</v>
      </c>
    </row>
    <row r="1644" spans="1:48">
      <c r="A1644" s="62">
        <f>'表格编辑 '!A1947</f>
        <v>51027</v>
      </c>
      <c r="B1644" s="62">
        <f>'表格编辑 '!B1947</f>
        <v>95</v>
      </c>
      <c r="C1644" s="62" t="str">
        <f>VLOOKUP(B1644,映射!A:B,2,FALSE)</f>
        <v>沙巨龙奥马尔吉特</v>
      </c>
      <c r="D1644" s="62">
        <f>'表格编辑 '!E1947</f>
        <v>51</v>
      </c>
      <c r="E1644" s="62">
        <f>ROUNDUP((VLOOKUP(B1644,Sheet1!U:AA,3,FALSE)-2)*(0.042*(D1644-1)+0.2)+0.4,0)</f>
        <v>51</v>
      </c>
      <c r="F1644" s="62">
        <f>ROUNDUP((VLOOKUP(B1644,Sheet1!U:AA,4,FALSE)-2)*(0.042*(D1644-1)+0.2)+0.4,0)</f>
        <v>77</v>
      </c>
      <c r="G1644" s="62">
        <f>ROUNDUP((VLOOKUP(B1644,Sheet1!U:AA,5,FALSE)-2)*(0.042*(D1644-1)+0.2)+0.4,0)</f>
        <v>40</v>
      </c>
      <c r="H1644" s="62">
        <f>ROUNDUP((VLOOKUP(B1644,Sheet1!U:AA,6,FALSE)-2)*(0.042*(D1644-1)+0.2)+0.4,0)</f>
        <v>47</v>
      </c>
      <c r="I1644" s="62">
        <f>ROUNDUP((VLOOKUP(B1644,Sheet1!U:AA,7,FALSE)-2)*(0.042*(D1644-1)+0.2)+0.4,0)</f>
        <v>31</v>
      </c>
      <c r="J1644" s="62">
        <f>E1644*8+F1644*2+G1644*3+H1644*3+I1644*1+VLOOKUP(B1644,Sheet1!AU:AZ,2,FALSE)</f>
        <v>874</v>
      </c>
      <c r="K1644" s="62">
        <f>E1644*1+F1644*2+G1644*2+H1644*2+I1644*10+VLOOKUP(B1644,Sheet1!AU:AZ,3,FALSE)</f>
        <v>709</v>
      </c>
      <c r="L1644" s="62">
        <f>E1644*0.1+F1644*2+G1644*0.2+H1644*0.26+I1644*0.1+VLOOKUP(B1644,Sheet1!AU:AZ,4,FALSE)</f>
        <v>202.42</v>
      </c>
      <c r="M1644" s="62">
        <f>E1644*0.1+F1644*0.2+G1644*2+H1644*0.2+I1644*0.1+VLOOKUP(B1644,Sheet1!AU:AZ,5,FALSE)</f>
        <v>133</v>
      </c>
      <c r="N1644" s="62">
        <f>E1644*0.1+F1644*0.2+G1644*0.2+H1644*2+I1644*0.1+VLOOKUP(B1644,Sheet1!AU:AZ,6,FALSE)</f>
        <v>145.6</v>
      </c>
      <c r="O1644" s="62">
        <f t="shared" si="462"/>
        <v>5.1</v>
      </c>
      <c r="P1644" s="62">
        <f t="shared" si="463"/>
        <v>35.4</v>
      </c>
      <c r="R1644" s="9">
        <f t="shared" si="464"/>
        <v>51</v>
      </c>
      <c r="S1644" s="9">
        <f t="shared" si="465"/>
        <v>366.48</v>
      </c>
      <c r="T1644" s="9">
        <f t="shared" si="466"/>
        <v>56.4</v>
      </c>
      <c r="U1644" s="66">
        <f t="shared" si="479"/>
        <v>526</v>
      </c>
      <c r="V1644" s="9">
        <f t="shared" si="467"/>
        <v>631.2</v>
      </c>
      <c r="W1644" s="67">
        <f t="shared" si="480"/>
        <v>331</v>
      </c>
      <c r="Y1644" s="69">
        <f>VLOOKUP(D1644,Sheet2!P:Q,2,FALSE)</f>
        <v>120</v>
      </c>
      <c r="AB1644" s="4" t="str">
        <f>IF('表格编辑 '!D1947="monster","普通","BOSS")</f>
        <v>BOSS</v>
      </c>
      <c r="AD1644" s="50">
        <f>VLOOKUP(D1644,映射!AK:AL,2,FALSE)</f>
        <v>4</v>
      </c>
      <c r="AE1644" s="50" t="s">
        <v>31</v>
      </c>
      <c r="AF1644" s="4">
        <f>VLOOKUP(AE1644,映射!AN:AO,2,FALSE)</f>
        <v>2.2</v>
      </c>
      <c r="AG1644" s="50">
        <v>3</v>
      </c>
      <c r="AH1644" s="70">
        <v>1</v>
      </c>
      <c r="AI1644" s="16">
        <f t="shared" si="468"/>
        <v>51027</v>
      </c>
      <c r="AJ1644" s="16">
        <f t="shared" si="469"/>
        <v>95</v>
      </c>
      <c r="AK1644" s="16">
        <f t="shared" si="470"/>
        <v>51</v>
      </c>
      <c r="AL1644" s="16" t="str">
        <f t="shared" si="471"/>
        <v>沙巨龙奥马尔吉特</v>
      </c>
      <c r="AM1644" s="16">
        <f t="shared" si="472"/>
        <v>13886.4</v>
      </c>
      <c r="AN1644" s="16">
        <f t="shared" si="473"/>
        <v>1922.8</v>
      </c>
      <c r="AO1644" s="16">
        <f t="shared" si="474"/>
        <v>11963.6</v>
      </c>
      <c r="AP1644" s="16">
        <f t="shared" si="475"/>
        <v>12837.6</v>
      </c>
      <c r="AQ1644" s="16">
        <f t="shared" si="476"/>
        <v>1559.8</v>
      </c>
      <c r="AR1644" s="16">
        <f t="shared" si="477"/>
        <v>304</v>
      </c>
      <c r="AS1644" s="72">
        <f t="shared" si="478"/>
        <v>482</v>
      </c>
      <c r="AT1644" s="9">
        <v>280</v>
      </c>
      <c r="AV1644" s="9">
        <v>47</v>
      </c>
    </row>
    <row r="1645" spans="1:48">
      <c r="A1645" s="62">
        <f>'表格编辑 '!A1948</f>
        <v>51028</v>
      </c>
      <c r="B1645" s="62">
        <f>'表格编辑 '!B1948</f>
        <v>96</v>
      </c>
      <c r="C1645" s="62" t="str">
        <f>VLOOKUP(B1645,映射!A:B,2,FALSE)</f>
        <v>蜥蜴人之王康诺</v>
      </c>
      <c r="D1645" s="62">
        <f>'表格编辑 '!E1948</f>
        <v>52</v>
      </c>
      <c r="E1645" s="62">
        <f>ROUNDUP((VLOOKUP(B1645,Sheet1!U:AA,3,FALSE)-2)*(0.042*(D1645-1)+0.2)+0.4,0)</f>
        <v>50</v>
      </c>
      <c r="F1645" s="62">
        <f>ROUNDUP((VLOOKUP(B1645,Sheet1!U:AA,4,FALSE)-2)*(0.042*(D1645-1)+0.2)+0.4,0)</f>
        <v>90</v>
      </c>
      <c r="G1645" s="62">
        <f>ROUNDUP((VLOOKUP(B1645,Sheet1!U:AA,5,FALSE)-2)*(0.042*(D1645-1)+0.2)+0.4,0)</f>
        <v>27</v>
      </c>
      <c r="H1645" s="62">
        <f>ROUNDUP((VLOOKUP(B1645,Sheet1!U:AA,6,FALSE)-2)*(0.042*(D1645-1)+0.2)+0.4,0)</f>
        <v>45</v>
      </c>
      <c r="I1645" s="62">
        <f>ROUNDUP((VLOOKUP(B1645,Sheet1!U:AA,7,FALSE)-2)*(0.042*(D1645-1)+0.2)+0.4,0)</f>
        <v>38</v>
      </c>
      <c r="J1645" s="62">
        <f>E1645*8+F1645*2+G1645*3+H1645*3+I1645*1+VLOOKUP(B1645,Sheet1!AU:AZ,2,FALSE)</f>
        <v>854</v>
      </c>
      <c r="K1645" s="62">
        <f>E1645*1+F1645*2+G1645*2+H1645*2+I1645*10+VLOOKUP(B1645,Sheet1!AU:AZ,3,FALSE)</f>
        <v>774</v>
      </c>
      <c r="L1645" s="62">
        <f>E1645*0.1+F1645*2+G1645*0.2+H1645*0.26+I1645*0.1+VLOOKUP(B1645,Sheet1!AU:AZ,4,FALSE)</f>
        <v>225.9</v>
      </c>
      <c r="M1645" s="62">
        <f>E1645*0.1+F1645*0.2+G1645*2+H1645*0.2+I1645*0.1+VLOOKUP(B1645,Sheet1!AU:AZ,5,FALSE)</f>
        <v>109.8</v>
      </c>
      <c r="N1645" s="62">
        <f>E1645*0.1+F1645*0.2+G1645*0.2+H1645*2+I1645*0.1+VLOOKUP(B1645,Sheet1!AU:AZ,6,FALSE)</f>
        <v>142.2</v>
      </c>
      <c r="O1645" s="62">
        <f t="shared" si="462"/>
        <v>7.3</v>
      </c>
      <c r="P1645" s="62">
        <f t="shared" si="463"/>
        <v>33.5</v>
      </c>
      <c r="R1645" s="9">
        <f t="shared" si="464"/>
        <v>52</v>
      </c>
      <c r="S1645" s="9">
        <f t="shared" si="465"/>
        <v>371</v>
      </c>
      <c r="T1645" s="9">
        <f t="shared" si="466"/>
        <v>57.2</v>
      </c>
      <c r="U1645" s="66">
        <f t="shared" si="479"/>
        <v>590</v>
      </c>
      <c r="V1645" s="9">
        <f t="shared" si="467"/>
        <v>708</v>
      </c>
      <c r="W1645" s="67">
        <f t="shared" si="480"/>
        <v>386</v>
      </c>
      <c r="Y1645" s="69">
        <f>VLOOKUP(D1645,Sheet2!P:Q,2,FALSE)</f>
        <v>120</v>
      </c>
      <c r="AB1645" s="4" t="str">
        <f>IF('表格编辑 '!D1948="monster","普通","BOSS")</f>
        <v>BOSS</v>
      </c>
      <c r="AD1645" s="50">
        <f>VLOOKUP(D1645,映射!AK:AL,2,FALSE)</f>
        <v>4</v>
      </c>
      <c r="AE1645" s="50" t="s">
        <v>31</v>
      </c>
      <c r="AF1645" s="4">
        <f>VLOOKUP(AE1645,映射!AN:AO,2,FALSE)</f>
        <v>2.2</v>
      </c>
      <c r="AG1645" s="50">
        <v>3</v>
      </c>
      <c r="AH1645" s="70">
        <v>1</v>
      </c>
      <c r="AI1645" s="16">
        <f t="shared" si="468"/>
        <v>51028</v>
      </c>
      <c r="AJ1645" s="16">
        <f t="shared" si="469"/>
        <v>96</v>
      </c>
      <c r="AK1645" s="16">
        <f t="shared" si="470"/>
        <v>52</v>
      </c>
      <c r="AL1645" s="16" t="str">
        <f t="shared" si="471"/>
        <v>蜥蜴人之王康诺</v>
      </c>
      <c r="AM1645" s="16">
        <f t="shared" si="472"/>
        <v>15576</v>
      </c>
      <c r="AN1645" s="16">
        <f t="shared" si="473"/>
        <v>1878.8</v>
      </c>
      <c r="AO1645" s="16">
        <f t="shared" si="474"/>
        <v>13697.2</v>
      </c>
      <c r="AP1645" s="16">
        <f t="shared" si="475"/>
        <v>14551.2</v>
      </c>
      <c r="AQ1645" s="16">
        <f t="shared" si="476"/>
        <v>1702.8</v>
      </c>
      <c r="AR1645" s="16">
        <f t="shared" si="477"/>
        <v>339</v>
      </c>
      <c r="AS1645" s="72">
        <f t="shared" si="478"/>
        <v>504</v>
      </c>
      <c r="AT1645" s="9">
        <v>290</v>
      </c>
      <c r="AV1645" s="9">
        <v>48</v>
      </c>
    </row>
    <row r="1646" spans="1:48">
      <c r="A1646" s="62">
        <f>'表格编辑 '!A1949</f>
        <v>51029</v>
      </c>
      <c r="B1646" s="62">
        <f>'表格编辑 '!B1949</f>
        <v>105</v>
      </c>
      <c r="C1646" s="62" t="str">
        <f>VLOOKUP(B1646,映射!A:B,2,FALSE)</f>
        <v>大猫熊鲁特</v>
      </c>
      <c r="D1646" s="62">
        <f>'表格编辑 '!E1949</f>
        <v>54</v>
      </c>
      <c r="E1646" s="62">
        <f>ROUNDUP((VLOOKUP(B1646,Sheet1!U:AA,3,FALSE)-2)*(0.042*(D1646-1)+0.2)+0.4,0)</f>
        <v>52</v>
      </c>
      <c r="F1646" s="62">
        <f>ROUNDUP((VLOOKUP(B1646,Sheet1!U:AA,4,FALSE)-2)*(0.042*(D1646-1)+0.2)+0.4,0)</f>
        <v>42</v>
      </c>
      <c r="G1646" s="62">
        <f>ROUNDUP((VLOOKUP(B1646,Sheet1!U:AA,5,FALSE)-2)*(0.042*(D1646-1)+0.2)+0.4,0)</f>
        <v>20</v>
      </c>
      <c r="H1646" s="62">
        <f>ROUNDUP((VLOOKUP(B1646,Sheet1!U:AA,6,FALSE)-2)*(0.042*(D1646-1)+0.2)+0.4,0)</f>
        <v>54</v>
      </c>
      <c r="I1646" s="62">
        <f>ROUNDUP((VLOOKUP(B1646,Sheet1!U:AA,7,FALSE)-2)*(0.042*(D1646-1)+0.2)+0.4,0)</f>
        <v>66</v>
      </c>
      <c r="J1646" s="62">
        <f>E1646*8+F1646*2+G1646*3+H1646*3+I1646*1+VLOOKUP(B1646,Sheet1!AU:AZ,2,FALSE)</f>
        <v>808</v>
      </c>
      <c r="K1646" s="62">
        <f>E1646*1+F1646*2+G1646*2+H1646*2+I1646*10+VLOOKUP(B1646,Sheet1!AU:AZ,3,FALSE)</f>
        <v>964</v>
      </c>
      <c r="L1646" s="62">
        <f>E1646*0.1+F1646*2+G1646*0.2+H1646*0.26+I1646*0.1+VLOOKUP(B1646,Sheet1!AU:AZ,4,FALSE)</f>
        <v>133.84</v>
      </c>
      <c r="M1646" s="62">
        <f>E1646*0.1+F1646*0.2+G1646*2+H1646*0.2+I1646*0.1+VLOOKUP(B1646,Sheet1!AU:AZ,5,FALSE)</f>
        <v>91</v>
      </c>
      <c r="N1646" s="62">
        <f>E1646*0.1+F1646*0.2+G1646*0.2+H1646*2+I1646*0.1+VLOOKUP(B1646,Sheet1!AU:AZ,6,FALSE)</f>
        <v>152.2</v>
      </c>
      <c r="O1646" s="62">
        <f t="shared" si="462"/>
        <v>31.6</v>
      </c>
      <c r="P1646" s="62">
        <f t="shared" si="463"/>
        <v>39.6</v>
      </c>
      <c r="R1646" s="9">
        <f t="shared" si="464"/>
        <v>54</v>
      </c>
      <c r="S1646" s="9">
        <f t="shared" si="465"/>
        <v>380.04</v>
      </c>
      <c r="T1646" s="9">
        <f t="shared" si="466"/>
        <v>58.8</v>
      </c>
      <c r="U1646" s="66">
        <f t="shared" si="479"/>
        <v>663</v>
      </c>
      <c r="V1646" s="9">
        <f t="shared" si="467"/>
        <v>795.6</v>
      </c>
      <c r="W1646" s="67">
        <f t="shared" si="480"/>
        <v>174</v>
      </c>
      <c r="Y1646" s="69">
        <f>VLOOKUP(D1646,Sheet2!P:Q,2,FALSE)</f>
        <v>120</v>
      </c>
      <c r="AB1646" s="4" t="str">
        <f>IF('表格编辑 '!D1949="monster","普通","BOSS")</f>
        <v>BOSS</v>
      </c>
      <c r="AD1646" s="50">
        <f>VLOOKUP(D1646,映射!AK:AL,2,FALSE)</f>
        <v>4</v>
      </c>
      <c r="AE1646" s="50" t="s">
        <v>31</v>
      </c>
      <c r="AF1646" s="4">
        <f>VLOOKUP(AE1646,映射!AN:AO,2,FALSE)</f>
        <v>2.2</v>
      </c>
      <c r="AG1646" s="50">
        <v>3</v>
      </c>
      <c r="AH1646" s="70">
        <v>1</v>
      </c>
      <c r="AI1646" s="16">
        <f t="shared" si="468"/>
        <v>51029</v>
      </c>
      <c r="AJ1646" s="16">
        <f t="shared" si="469"/>
        <v>105</v>
      </c>
      <c r="AK1646" s="16">
        <f t="shared" si="470"/>
        <v>54</v>
      </c>
      <c r="AL1646" s="16" t="str">
        <f t="shared" si="471"/>
        <v>大猫熊鲁特</v>
      </c>
      <c r="AM1646" s="16">
        <f t="shared" si="472"/>
        <v>17503.2</v>
      </c>
      <c r="AN1646" s="16">
        <f t="shared" si="473"/>
        <v>1777.6</v>
      </c>
      <c r="AO1646" s="16">
        <f t="shared" si="474"/>
        <v>15725.6</v>
      </c>
      <c r="AP1646" s="16">
        <f t="shared" si="475"/>
        <v>16533.6</v>
      </c>
      <c r="AQ1646" s="16">
        <f t="shared" si="476"/>
        <v>2120.8</v>
      </c>
      <c r="AR1646" s="16">
        <f t="shared" si="477"/>
        <v>201</v>
      </c>
      <c r="AS1646" s="72">
        <f t="shared" si="478"/>
        <v>468</v>
      </c>
      <c r="AT1646" s="9">
        <v>300</v>
      </c>
      <c r="AV1646" s="9">
        <v>49</v>
      </c>
    </row>
    <row r="1647" spans="1:48">
      <c r="A1647" s="62">
        <f>'表格编辑 '!A1950</f>
        <v>51030</v>
      </c>
      <c r="B1647" s="62">
        <f>'表格编辑 '!B1950</f>
        <v>107</v>
      </c>
      <c r="C1647" s="62" t="str">
        <f>VLOOKUP(B1647,映射!A:B,2,FALSE)</f>
        <v>军阀皮尼斯</v>
      </c>
      <c r="D1647" s="62">
        <f>'表格编辑 '!E1950</f>
        <v>55</v>
      </c>
      <c r="E1647" s="62">
        <f>ROUNDUP((VLOOKUP(B1647,Sheet1!U:AA,3,FALSE)-2)*(0.042*(D1647-1)+0.2)+0.4,0)</f>
        <v>31</v>
      </c>
      <c r="F1647" s="62">
        <f>ROUNDUP((VLOOKUP(B1647,Sheet1!U:AA,4,FALSE)-2)*(0.042*(D1647-1)+0.2)+0.4,0)</f>
        <v>70</v>
      </c>
      <c r="G1647" s="62">
        <f>ROUNDUP((VLOOKUP(B1647,Sheet1!U:AA,5,FALSE)-2)*(0.042*(D1647-1)+0.2)+0.4,0)</f>
        <v>75</v>
      </c>
      <c r="H1647" s="62">
        <f>ROUNDUP((VLOOKUP(B1647,Sheet1!U:AA,6,FALSE)-2)*(0.042*(D1647-1)+0.2)+0.4,0)</f>
        <v>50</v>
      </c>
      <c r="I1647" s="62">
        <f>ROUNDUP((VLOOKUP(B1647,Sheet1!U:AA,7,FALSE)-2)*(0.042*(D1647-1)+0.2)+0.4,0)</f>
        <v>50</v>
      </c>
      <c r="J1647" s="62">
        <f>E1647*8+F1647*2+G1647*3+H1647*3+I1647*1+VLOOKUP(B1647,Sheet1!AU:AZ,2,FALSE)</f>
        <v>833</v>
      </c>
      <c r="K1647" s="62">
        <f>E1647*1+F1647*2+G1647*2+H1647*2+I1647*10+VLOOKUP(B1647,Sheet1!AU:AZ,3,FALSE)</f>
        <v>941</v>
      </c>
      <c r="L1647" s="62">
        <f>E1647*0.1+F1647*2+G1647*0.2+H1647*0.26+I1647*0.1+VLOOKUP(B1647,Sheet1!AU:AZ,4,FALSE)</f>
        <v>196.1</v>
      </c>
      <c r="M1647" s="62">
        <f>E1647*0.1+F1647*0.2+G1647*2+H1647*0.2+I1647*0.1+VLOOKUP(B1647,Sheet1!AU:AZ,5,FALSE)</f>
        <v>202.1</v>
      </c>
      <c r="N1647" s="62">
        <f>E1647*0.1+F1647*0.2+G1647*0.2+H1647*2+I1647*0.1+VLOOKUP(B1647,Sheet1!AU:AZ,6,FALSE)</f>
        <v>157.1</v>
      </c>
      <c r="O1647" s="62">
        <f t="shared" si="462"/>
        <v>33.7</v>
      </c>
      <c r="P1647" s="62">
        <f t="shared" si="463"/>
        <v>15.3</v>
      </c>
      <c r="R1647" s="9">
        <f t="shared" si="464"/>
        <v>55</v>
      </c>
      <c r="S1647" s="9">
        <f t="shared" si="465"/>
        <v>384.56</v>
      </c>
      <c r="T1647" s="9">
        <f t="shared" si="466"/>
        <v>59.6</v>
      </c>
      <c r="U1647" s="66">
        <f t="shared" si="479"/>
        <v>448</v>
      </c>
      <c r="V1647" s="9">
        <f t="shared" si="467"/>
        <v>537.6</v>
      </c>
      <c r="W1647" s="67">
        <f t="shared" si="480"/>
        <v>308</v>
      </c>
      <c r="Y1647" s="69">
        <f>VLOOKUP(D1647,Sheet2!P:Q,2,FALSE)</f>
        <v>120</v>
      </c>
      <c r="AB1647" s="4" t="str">
        <f>IF('表格编辑 '!D1950="monster","普通","BOSS")</f>
        <v>BOSS</v>
      </c>
      <c r="AD1647" s="50">
        <f>VLOOKUP(D1647,映射!AK:AL,2,FALSE)</f>
        <v>4</v>
      </c>
      <c r="AE1647" s="50" t="s">
        <v>31</v>
      </c>
      <c r="AF1647" s="4">
        <f>VLOOKUP(AE1647,映射!AN:AO,2,FALSE)</f>
        <v>2.2</v>
      </c>
      <c r="AG1647" s="50">
        <v>3</v>
      </c>
      <c r="AH1647" s="70">
        <v>1</v>
      </c>
      <c r="AI1647" s="16">
        <f t="shared" si="468"/>
        <v>51030</v>
      </c>
      <c r="AJ1647" s="16">
        <f t="shared" si="469"/>
        <v>107</v>
      </c>
      <c r="AK1647" s="16">
        <f t="shared" si="470"/>
        <v>55</v>
      </c>
      <c r="AL1647" s="16" t="str">
        <f t="shared" si="471"/>
        <v>军阀皮尼斯</v>
      </c>
      <c r="AM1647" s="16">
        <f t="shared" si="472"/>
        <v>11827.2</v>
      </c>
      <c r="AN1647" s="16">
        <f t="shared" si="473"/>
        <v>1832.6</v>
      </c>
      <c r="AO1647" s="16">
        <f t="shared" si="474"/>
        <v>9994.6</v>
      </c>
      <c r="AP1647" s="16">
        <f t="shared" si="475"/>
        <v>10827.6</v>
      </c>
      <c r="AQ1647" s="16">
        <f t="shared" si="476"/>
        <v>2070.2</v>
      </c>
      <c r="AR1647" s="16">
        <f t="shared" si="477"/>
        <v>295</v>
      </c>
      <c r="AS1647" s="72">
        <f t="shared" si="478"/>
        <v>509</v>
      </c>
      <c r="AT1647" s="9">
        <v>310</v>
      </c>
      <c r="AV1647" s="9">
        <v>50</v>
      </c>
    </row>
    <row r="1648" spans="1:48">
      <c r="A1648" s="62">
        <f>'表格编辑 '!A1951</f>
        <v>51031</v>
      </c>
      <c r="B1648" s="62">
        <f>'表格编辑 '!B1951</f>
        <v>108</v>
      </c>
      <c r="C1648" s="62" t="str">
        <f>VLOOKUP(B1648,映射!A:B,2,FALSE)</f>
        <v>千年雪妖</v>
      </c>
      <c r="D1648" s="62">
        <f>'表格编辑 '!E1951</f>
        <v>56</v>
      </c>
      <c r="E1648" s="62">
        <f>ROUNDUP((VLOOKUP(B1648,Sheet1!U:AA,3,FALSE)-2)*(0.042*(D1648-1)+0.2)+0.4,0)</f>
        <v>29</v>
      </c>
      <c r="F1648" s="62">
        <f>ROUNDUP((VLOOKUP(B1648,Sheet1!U:AA,4,FALSE)-2)*(0.042*(D1648-1)+0.2)+0.4,0)</f>
        <v>74</v>
      </c>
      <c r="G1648" s="62">
        <f>ROUNDUP((VLOOKUP(B1648,Sheet1!U:AA,5,FALSE)-2)*(0.042*(D1648-1)+0.2)+0.4,0)</f>
        <v>61</v>
      </c>
      <c r="H1648" s="62">
        <f>ROUNDUP((VLOOKUP(B1648,Sheet1!U:AA,6,FALSE)-2)*(0.042*(D1648-1)+0.2)+0.4,0)</f>
        <v>59</v>
      </c>
      <c r="I1648" s="62">
        <f>ROUNDUP((VLOOKUP(B1648,Sheet1!U:AA,7,FALSE)-2)*(0.042*(D1648-1)+0.2)+0.4,0)</f>
        <v>59</v>
      </c>
      <c r="J1648" s="62">
        <f>E1648*8+F1648*2+G1648*3+H1648*3+I1648*1+VLOOKUP(B1648,Sheet1!AU:AZ,2,FALSE)</f>
        <v>819</v>
      </c>
      <c r="K1648" s="62">
        <f>E1648*1+F1648*2+G1648*2+H1648*2+I1648*10+VLOOKUP(B1648,Sheet1!AU:AZ,3,FALSE)</f>
        <v>1027</v>
      </c>
      <c r="L1648" s="62">
        <f>E1648*0.1+F1648*2+G1648*0.2+H1648*0.26+I1648*0.1+VLOOKUP(B1648,Sheet1!AU:AZ,4,FALSE)</f>
        <v>204.34</v>
      </c>
      <c r="M1648" s="62">
        <f>E1648*0.1+F1648*0.2+G1648*2+H1648*0.2+I1648*0.1+VLOOKUP(B1648,Sheet1!AU:AZ,5,FALSE)</f>
        <v>177.4</v>
      </c>
      <c r="N1648" s="62">
        <f>E1648*0.1+F1648*0.2+G1648*0.2+H1648*2+I1648*0.1+VLOOKUP(B1648,Sheet1!AU:AZ,6,FALSE)</f>
        <v>173.8</v>
      </c>
      <c r="O1648" s="62">
        <f t="shared" si="462"/>
        <v>37.4</v>
      </c>
      <c r="P1648" s="62">
        <f t="shared" si="463"/>
        <v>15.6</v>
      </c>
      <c r="R1648" s="9">
        <f t="shared" si="464"/>
        <v>56</v>
      </c>
      <c r="S1648" s="9">
        <f t="shared" si="465"/>
        <v>389.08</v>
      </c>
      <c r="T1648" s="9">
        <f t="shared" si="466"/>
        <v>60.4</v>
      </c>
      <c r="U1648" s="66">
        <f t="shared" si="479"/>
        <v>493</v>
      </c>
      <c r="V1648" s="9">
        <f t="shared" si="467"/>
        <v>591.6</v>
      </c>
      <c r="W1648" s="67">
        <f t="shared" si="480"/>
        <v>325</v>
      </c>
      <c r="Y1648" s="69">
        <f>VLOOKUP(D1648,Sheet2!P:Q,2,FALSE)</f>
        <v>120</v>
      </c>
      <c r="AB1648" s="4" t="str">
        <f>IF('表格编辑 '!D1951="monster","普通","BOSS")</f>
        <v>BOSS</v>
      </c>
      <c r="AD1648" s="50">
        <f>VLOOKUP(D1648,映射!AK:AL,2,FALSE)</f>
        <v>4</v>
      </c>
      <c r="AE1648" s="50" t="s">
        <v>31</v>
      </c>
      <c r="AF1648" s="4">
        <f>VLOOKUP(AE1648,映射!AN:AO,2,FALSE)</f>
        <v>2.2</v>
      </c>
      <c r="AG1648" s="50">
        <v>3</v>
      </c>
      <c r="AH1648" s="70">
        <v>1</v>
      </c>
      <c r="AI1648" s="16">
        <f t="shared" si="468"/>
        <v>51031</v>
      </c>
      <c r="AJ1648" s="16">
        <f t="shared" si="469"/>
        <v>108</v>
      </c>
      <c r="AK1648" s="16">
        <f t="shared" si="470"/>
        <v>56</v>
      </c>
      <c r="AL1648" s="16" t="str">
        <f t="shared" si="471"/>
        <v>千年雪妖</v>
      </c>
      <c r="AM1648" s="16">
        <f t="shared" si="472"/>
        <v>13015.2</v>
      </c>
      <c r="AN1648" s="16">
        <f t="shared" si="473"/>
        <v>1801.8</v>
      </c>
      <c r="AO1648" s="16">
        <f t="shared" si="474"/>
        <v>11213.4</v>
      </c>
      <c r="AP1648" s="16">
        <f t="shared" si="475"/>
        <v>12032.4</v>
      </c>
      <c r="AQ1648" s="16">
        <f t="shared" si="476"/>
        <v>2259.4</v>
      </c>
      <c r="AR1648" s="16">
        <f t="shared" si="477"/>
        <v>307</v>
      </c>
      <c r="AS1648" s="72">
        <f t="shared" si="478"/>
        <v>523</v>
      </c>
      <c r="AT1648" s="9">
        <v>320</v>
      </c>
      <c r="AV1648" s="9">
        <v>51</v>
      </c>
    </row>
    <row r="1649" spans="1:48">
      <c r="A1649" s="62">
        <f>'表格编辑 '!A1952</f>
        <v>51032</v>
      </c>
      <c r="B1649" s="62">
        <f>'表格编辑 '!B1952</f>
        <v>109</v>
      </c>
      <c r="C1649" s="62" t="str">
        <f>VLOOKUP(B1649,映射!A:B,2,FALSE)</f>
        <v>银龙艾薇达</v>
      </c>
      <c r="D1649" s="62">
        <f>'表格编辑 '!E1952</f>
        <v>57</v>
      </c>
      <c r="E1649" s="62">
        <f>ROUNDUP((VLOOKUP(B1649,Sheet1!U:AA,3,FALSE)-2)*(0.042*(D1649-1)+0.2)+0.4,0)</f>
        <v>24</v>
      </c>
      <c r="F1649" s="62">
        <f>ROUNDUP((VLOOKUP(B1649,Sheet1!U:AA,4,FALSE)-2)*(0.042*(D1649-1)+0.2)+0.4,0)</f>
        <v>67</v>
      </c>
      <c r="G1649" s="62">
        <f>ROUNDUP((VLOOKUP(B1649,Sheet1!U:AA,5,FALSE)-2)*(0.042*(D1649-1)+0.2)+0.4,0)</f>
        <v>67</v>
      </c>
      <c r="H1649" s="62">
        <f>ROUNDUP((VLOOKUP(B1649,Sheet1!U:AA,6,FALSE)-2)*(0.042*(D1649-1)+0.2)+0.4,0)</f>
        <v>65</v>
      </c>
      <c r="I1649" s="62">
        <f>ROUNDUP((VLOOKUP(B1649,Sheet1!U:AA,7,FALSE)-2)*(0.042*(D1649-1)+0.2)+0.4,0)</f>
        <v>62</v>
      </c>
      <c r="J1649" s="62">
        <f>E1649*8+F1649*2+G1649*3+H1649*3+I1649*1+VLOOKUP(B1649,Sheet1!AU:AZ,2,FALSE)</f>
        <v>804</v>
      </c>
      <c r="K1649" s="62">
        <f>E1649*1+F1649*2+G1649*2+H1649*2+I1649*10+VLOOKUP(B1649,Sheet1!AU:AZ,3,FALSE)</f>
        <v>1062</v>
      </c>
      <c r="L1649" s="62">
        <f>E1649*0.1+F1649*2+G1649*0.2+H1649*0.26+I1649*0.1+VLOOKUP(B1649,Sheet1!AU:AZ,4,FALSE)</f>
        <v>192.9</v>
      </c>
      <c r="M1649" s="62">
        <f>E1649*0.1+F1649*0.2+G1649*2+H1649*0.2+I1649*0.1+VLOOKUP(B1649,Sheet1!AU:AZ,5,FALSE)</f>
        <v>189</v>
      </c>
      <c r="N1649" s="62">
        <f>E1649*0.1+F1649*0.2+G1649*0.2+H1649*2+I1649*0.1+VLOOKUP(B1649,Sheet1!AU:AZ,6,FALSE)</f>
        <v>185.4</v>
      </c>
      <c r="O1649" s="62">
        <f t="shared" si="462"/>
        <v>42.6</v>
      </c>
      <c r="P1649" s="62">
        <f t="shared" si="463"/>
        <v>12.6</v>
      </c>
      <c r="R1649" s="9">
        <f t="shared" si="464"/>
        <v>57</v>
      </c>
      <c r="S1649" s="9">
        <f t="shared" si="465"/>
        <v>393.6</v>
      </c>
      <c r="T1649" s="9">
        <f t="shared" si="466"/>
        <v>61.2</v>
      </c>
      <c r="U1649" s="66">
        <f t="shared" si="479"/>
        <v>484</v>
      </c>
      <c r="V1649" s="9">
        <f t="shared" si="467"/>
        <v>580.8</v>
      </c>
      <c r="W1649" s="67">
        <f t="shared" si="480"/>
        <v>297</v>
      </c>
      <c r="Y1649" s="69">
        <f>VLOOKUP(D1649,Sheet2!P:Q,2,FALSE)</f>
        <v>120</v>
      </c>
      <c r="AB1649" s="4" t="str">
        <f>IF('表格编辑 '!D1952="monster","普通","BOSS")</f>
        <v>BOSS</v>
      </c>
      <c r="AD1649" s="50">
        <f>VLOOKUP(D1649,映射!AK:AL,2,FALSE)</f>
        <v>4</v>
      </c>
      <c r="AE1649" s="50" t="s">
        <v>31</v>
      </c>
      <c r="AF1649" s="4">
        <f>VLOOKUP(AE1649,映射!AN:AO,2,FALSE)</f>
        <v>2.2</v>
      </c>
      <c r="AG1649" s="50">
        <v>3</v>
      </c>
      <c r="AH1649" s="70">
        <v>1</v>
      </c>
      <c r="AI1649" s="16">
        <f t="shared" si="468"/>
        <v>51032</v>
      </c>
      <c r="AJ1649" s="16">
        <f t="shared" si="469"/>
        <v>109</v>
      </c>
      <c r="AK1649" s="16">
        <f t="shared" si="470"/>
        <v>57</v>
      </c>
      <c r="AL1649" s="16" t="str">
        <f t="shared" si="471"/>
        <v>银龙艾薇达</v>
      </c>
      <c r="AM1649" s="16">
        <f t="shared" si="472"/>
        <v>12777.6</v>
      </c>
      <c r="AN1649" s="16">
        <f t="shared" si="473"/>
        <v>1768.8</v>
      </c>
      <c r="AO1649" s="16">
        <f t="shared" si="474"/>
        <v>11008.8</v>
      </c>
      <c r="AP1649" s="16">
        <f t="shared" si="475"/>
        <v>11812.8</v>
      </c>
      <c r="AQ1649" s="16">
        <f t="shared" si="476"/>
        <v>2336.4</v>
      </c>
      <c r="AR1649" s="16">
        <f t="shared" si="477"/>
        <v>290</v>
      </c>
      <c r="AS1649" s="72">
        <f t="shared" si="478"/>
        <v>528</v>
      </c>
      <c r="AT1649" s="9">
        <v>330</v>
      </c>
      <c r="AV1649" s="9">
        <v>52</v>
      </c>
    </row>
    <row r="1650" spans="1:48">
      <c r="A1650" s="62">
        <f>'表格编辑 '!A1953</f>
        <v>51033</v>
      </c>
      <c r="B1650" s="62">
        <f>'表格编辑 '!B1953</f>
        <v>111</v>
      </c>
      <c r="C1650" s="62" t="str">
        <f>VLOOKUP(B1650,映射!A:B,2,FALSE)</f>
        <v>冰狼加内特</v>
      </c>
      <c r="D1650" s="62">
        <f>'表格编辑 '!E1953</f>
        <v>60</v>
      </c>
      <c r="E1650" s="62">
        <f>ROUNDUP((VLOOKUP(B1650,Sheet1!U:AA,3,FALSE)-2)*(0.042*(D1650-1)+0.2)+0.4,0)</f>
        <v>25</v>
      </c>
      <c r="F1650" s="62">
        <f>ROUNDUP((VLOOKUP(B1650,Sheet1!U:AA,4,FALSE)-2)*(0.042*(D1650-1)+0.2)+0.4,0)</f>
        <v>65</v>
      </c>
      <c r="G1650" s="62">
        <f>ROUNDUP((VLOOKUP(B1650,Sheet1!U:AA,5,FALSE)-2)*(0.042*(D1650-1)+0.2)+0.4,0)</f>
        <v>38</v>
      </c>
      <c r="H1650" s="62">
        <f>ROUNDUP((VLOOKUP(B1650,Sheet1!U:AA,6,FALSE)-2)*(0.042*(D1650-1)+0.2)+0.4,0)</f>
        <v>79</v>
      </c>
      <c r="I1650" s="62">
        <f>ROUNDUP((VLOOKUP(B1650,Sheet1!U:AA,7,FALSE)-2)*(0.042*(D1650-1)+0.2)+0.4,0)</f>
        <v>52</v>
      </c>
      <c r="J1650" s="62">
        <f>E1650*8+F1650*2+G1650*3+H1650*3+I1650*1+VLOOKUP(B1650,Sheet1!AU:AZ,2,FALSE)</f>
        <v>753</v>
      </c>
      <c r="K1650" s="62">
        <f>E1650*1+F1650*2+G1650*2+H1650*2+I1650*10+VLOOKUP(B1650,Sheet1!AU:AZ,3,FALSE)</f>
        <v>929</v>
      </c>
      <c r="L1650" s="62">
        <f>E1650*0.1+F1650*2+G1650*0.2+H1650*0.26+I1650*0.1+VLOOKUP(B1650,Sheet1!AU:AZ,4,FALSE)</f>
        <v>185.84</v>
      </c>
      <c r="M1650" s="62">
        <f>E1650*0.1+F1650*0.2+G1650*2+H1650*0.2+I1650*0.1+VLOOKUP(B1650,Sheet1!AU:AZ,5,FALSE)</f>
        <v>132.5</v>
      </c>
      <c r="N1650" s="62">
        <f>E1650*0.1+F1650*0.2+G1650*0.2+H1650*2+I1650*0.1+VLOOKUP(B1650,Sheet1!AU:AZ,6,FALSE)</f>
        <v>206.3</v>
      </c>
      <c r="O1650" s="62">
        <f t="shared" si="462"/>
        <v>27.3</v>
      </c>
      <c r="P1650" s="62">
        <f t="shared" si="463"/>
        <v>20.3</v>
      </c>
      <c r="R1650" s="9">
        <f t="shared" si="464"/>
        <v>60</v>
      </c>
      <c r="S1650" s="9">
        <f t="shared" si="465"/>
        <v>427.16</v>
      </c>
      <c r="T1650" s="9">
        <f t="shared" si="466"/>
        <v>63.6</v>
      </c>
      <c r="U1650" s="66">
        <f t="shared" si="479"/>
        <v>664</v>
      </c>
      <c r="V1650" s="9">
        <f t="shared" si="467"/>
        <v>796.8</v>
      </c>
      <c r="W1650" s="67">
        <f t="shared" si="480"/>
        <v>276</v>
      </c>
      <c r="Y1650" s="69">
        <f>VLOOKUP(D1650,Sheet2!P:Q,2,FALSE)</f>
        <v>140</v>
      </c>
      <c r="AB1650" s="4" t="str">
        <f>IF('表格编辑 '!D1953="monster","普通","BOSS")</f>
        <v>BOSS</v>
      </c>
      <c r="AD1650" s="50">
        <f>VLOOKUP(D1650,映射!AK:AL,2,FALSE)</f>
        <v>4</v>
      </c>
      <c r="AE1650" s="50" t="s">
        <v>31</v>
      </c>
      <c r="AF1650" s="4">
        <f>VLOOKUP(AE1650,映射!AN:AO,2,FALSE)</f>
        <v>2.2</v>
      </c>
      <c r="AG1650" s="50">
        <v>3</v>
      </c>
      <c r="AH1650" s="70">
        <v>1</v>
      </c>
      <c r="AI1650" s="16">
        <f t="shared" si="468"/>
        <v>51033</v>
      </c>
      <c r="AJ1650" s="16">
        <f t="shared" si="469"/>
        <v>111</v>
      </c>
      <c r="AK1650" s="16">
        <f t="shared" si="470"/>
        <v>60</v>
      </c>
      <c r="AL1650" s="16" t="str">
        <f t="shared" si="471"/>
        <v>冰狼加内特</v>
      </c>
      <c r="AM1650" s="16">
        <f t="shared" si="472"/>
        <v>17529.6</v>
      </c>
      <c r="AN1650" s="16">
        <f t="shared" si="473"/>
        <v>1656.6</v>
      </c>
      <c r="AO1650" s="16">
        <f t="shared" si="474"/>
        <v>15873</v>
      </c>
      <c r="AP1650" s="16">
        <f t="shared" si="475"/>
        <v>16626</v>
      </c>
      <c r="AQ1650" s="16">
        <f t="shared" si="476"/>
        <v>2043.8</v>
      </c>
      <c r="AR1650" s="16">
        <f t="shared" si="477"/>
        <v>279</v>
      </c>
      <c r="AS1650" s="72">
        <f t="shared" si="478"/>
        <v>534</v>
      </c>
      <c r="AT1650" s="9">
        <v>340</v>
      </c>
      <c r="AV1650" s="9">
        <v>53</v>
      </c>
    </row>
    <row r="1651" spans="1:48">
      <c r="A1651" s="62">
        <f>'表格编辑 '!A1954</f>
        <v>51034</v>
      </c>
      <c r="B1651" s="62">
        <f>'表格编辑 '!B1954</f>
        <v>112</v>
      </c>
      <c r="C1651" s="62" t="str">
        <f>VLOOKUP(B1651,映射!A:B,2,FALSE)</f>
        <v>恶魔使徒洛尔丹</v>
      </c>
      <c r="D1651" s="62">
        <f>'表格编辑 '!E1954</f>
        <v>60</v>
      </c>
      <c r="E1651" s="62">
        <f>ROUNDUP((VLOOKUP(B1651,Sheet1!U:AA,3,FALSE)-2)*(0.042*(D1651-1)+0.2)+0.4,0)</f>
        <v>30</v>
      </c>
      <c r="F1651" s="62">
        <f>ROUNDUP((VLOOKUP(B1651,Sheet1!U:AA,4,FALSE)-2)*(0.042*(D1651-1)+0.2)+0.4,0)</f>
        <v>71</v>
      </c>
      <c r="G1651" s="62">
        <f>ROUNDUP((VLOOKUP(B1651,Sheet1!U:AA,5,FALSE)-2)*(0.042*(D1651-1)+0.2)+0.4,0)</f>
        <v>28</v>
      </c>
      <c r="H1651" s="62">
        <f>ROUNDUP((VLOOKUP(B1651,Sheet1!U:AA,6,FALSE)-2)*(0.042*(D1651-1)+0.2)+0.4,0)</f>
        <v>73</v>
      </c>
      <c r="I1651" s="62">
        <f>ROUNDUP((VLOOKUP(B1651,Sheet1!U:AA,7,FALSE)-2)*(0.042*(D1651-1)+0.2)+0.4,0)</f>
        <v>44</v>
      </c>
      <c r="J1651" s="62">
        <f>E1651*8+F1651*2+G1651*3+H1651*3+I1651*1+VLOOKUP(B1651,Sheet1!AU:AZ,2,FALSE)</f>
        <v>749</v>
      </c>
      <c r="K1651" s="62">
        <f>E1651*1+F1651*2+G1651*2+H1651*2+I1651*10+VLOOKUP(B1651,Sheet1!AU:AZ,3,FALSE)</f>
        <v>834</v>
      </c>
      <c r="L1651" s="62">
        <f>E1651*0.1+F1651*2+G1651*0.2+H1651*0.26+I1651*0.1+VLOOKUP(B1651,Sheet1!AU:AZ,4,FALSE)</f>
        <v>193.98</v>
      </c>
      <c r="M1651" s="62">
        <f>E1651*0.1+F1651*0.2+G1651*2+H1651*0.2+I1651*0.1+VLOOKUP(B1651,Sheet1!AU:AZ,5,FALSE)</f>
        <v>112.2</v>
      </c>
      <c r="N1651" s="62">
        <f>E1651*0.1+F1651*0.2+G1651*0.2+H1651*2+I1651*0.1+VLOOKUP(B1651,Sheet1!AU:AZ,6,FALSE)</f>
        <v>193.2</v>
      </c>
      <c r="O1651" s="62">
        <f t="shared" si="462"/>
        <v>17.4</v>
      </c>
      <c r="P1651" s="62">
        <f t="shared" si="463"/>
        <v>24.3</v>
      </c>
      <c r="R1651" s="9">
        <f t="shared" si="464"/>
        <v>60</v>
      </c>
      <c r="S1651" s="9">
        <f t="shared" si="465"/>
        <v>427.16</v>
      </c>
      <c r="T1651" s="9">
        <f t="shared" si="466"/>
        <v>63.6</v>
      </c>
      <c r="U1651" s="66">
        <f t="shared" si="479"/>
        <v>717</v>
      </c>
      <c r="V1651" s="9">
        <f t="shared" si="467"/>
        <v>860.4</v>
      </c>
      <c r="W1651" s="67">
        <f t="shared" si="480"/>
        <v>294</v>
      </c>
      <c r="Y1651" s="69">
        <f>VLOOKUP(D1651,Sheet2!P:Q,2,FALSE)</f>
        <v>140</v>
      </c>
      <c r="AB1651" s="4" t="str">
        <f>IF('表格编辑 '!D1954="monster","普通","BOSS")</f>
        <v>BOSS</v>
      </c>
      <c r="AD1651" s="50">
        <f>VLOOKUP(D1651,映射!AK:AL,2,FALSE)</f>
        <v>4</v>
      </c>
      <c r="AE1651" s="50" t="s">
        <v>31</v>
      </c>
      <c r="AF1651" s="4">
        <f>VLOOKUP(AE1651,映射!AN:AO,2,FALSE)</f>
        <v>2.2</v>
      </c>
      <c r="AG1651" s="50">
        <v>3</v>
      </c>
      <c r="AH1651" s="70">
        <v>1</v>
      </c>
      <c r="AI1651" s="16">
        <f t="shared" si="468"/>
        <v>51034</v>
      </c>
      <c r="AJ1651" s="16">
        <f t="shared" si="469"/>
        <v>112</v>
      </c>
      <c r="AK1651" s="16">
        <f t="shared" si="470"/>
        <v>60</v>
      </c>
      <c r="AL1651" s="16" t="str">
        <f t="shared" si="471"/>
        <v>恶魔使徒洛尔丹</v>
      </c>
      <c r="AM1651" s="16">
        <f t="shared" si="472"/>
        <v>18928.8</v>
      </c>
      <c r="AN1651" s="16">
        <f t="shared" si="473"/>
        <v>1647.8</v>
      </c>
      <c r="AO1651" s="16">
        <f t="shared" si="474"/>
        <v>17281</v>
      </c>
      <c r="AP1651" s="16">
        <f t="shared" si="475"/>
        <v>18030</v>
      </c>
      <c r="AQ1651" s="16">
        <f t="shared" si="476"/>
        <v>1834.8</v>
      </c>
      <c r="AR1651" s="16">
        <f t="shared" si="477"/>
        <v>291</v>
      </c>
      <c r="AS1651" s="72">
        <f t="shared" si="478"/>
        <v>548</v>
      </c>
      <c r="AT1651" s="9">
        <v>350</v>
      </c>
      <c r="AV1651" s="9">
        <v>54</v>
      </c>
    </row>
    <row r="1652" spans="1:48">
      <c r="A1652" s="62">
        <f>'表格编辑 '!A1955</f>
        <v>51035</v>
      </c>
      <c r="B1652" s="62">
        <f>'表格编辑 '!B1955</f>
        <v>113</v>
      </c>
      <c r="C1652" s="62" t="str">
        <f>VLOOKUP(B1652,映射!A:B,2,FALSE)</f>
        <v>千年冰晶树魔</v>
      </c>
      <c r="D1652" s="62">
        <f>'表格编辑 '!E1955</f>
        <v>60</v>
      </c>
      <c r="E1652" s="62">
        <f>ROUNDUP((VLOOKUP(B1652,Sheet1!U:AA,3,FALSE)-2)*(0.042*(D1652-1)+0.2)+0.4,0)</f>
        <v>25</v>
      </c>
      <c r="F1652" s="62">
        <f>ROUNDUP((VLOOKUP(B1652,Sheet1!U:AA,4,FALSE)-2)*(0.042*(D1652-1)+0.2)+0.4,0)</f>
        <v>65</v>
      </c>
      <c r="G1652" s="62">
        <f>ROUNDUP((VLOOKUP(B1652,Sheet1!U:AA,5,FALSE)-2)*(0.042*(D1652-1)+0.2)+0.4,0)</f>
        <v>49</v>
      </c>
      <c r="H1652" s="62">
        <f>ROUNDUP((VLOOKUP(B1652,Sheet1!U:AA,6,FALSE)-2)*(0.042*(D1652-1)+0.2)+0.4,0)</f>
        <v>68</v>
      </c>
      <c r="I1652" s="62">
        <f>ROUNDUP((VLOOKUP(B1652,Sheet1!U:AA,7,FALSE)-2)*(0.042*(D1652-1)+0.2)+0.4,0)</f>
        <v>38</v>
      </c>
      <c r="J1652" s="62">
        <f>E1652*8+F1652*2+G1652*3+H1652*3+I1652*1+VLOOKUP(B1652,Sheet1!AU:AZ,2,FALSE)</f>
        <v>739</v>
      </c>
      <c r="K1652" s="62">
        <f>E1652*1+F1652*2+G1652*2+H1652*2+I1652*10+VLOOKUP(B1652,Sheet1!AU:AZ,3,FALSE)</f>
        <v>789</v>
      </c>
      <c r="L1652" s="62">
        <f>E1652*0.1+F1652*2+G1652*0.2+H1652*0.26+I1652*0.1+VLOOKUP(B1652,Sheet1!AU:AZ,4,FALSE)</f>
        <v>183.78</v>
      </c>
      <c r="M1652" s="62">
        <f>E1652*0.1+F1652*0.2+G1652*2+H1652*0.2+I1652*0.1+VLOOKUP(B1652,Sheet1!AU:AZ,5,FALSE)</f>
        <v>150.9</v>
      </c>
      <c r="N1652" s="62">
        <f>E1652*0.1+F1652*0.2+G1652*0.2+H1652*2+I1652*0.1+VLOOKUP(B1652,Sheet1!AU:AZ,6,FALSE)</f>
        <v>185.1</v>
      </c>
      <c r="O1652" s="62">
        <f t="shared" si="462"/>
        <v>19.4</v>
      </c>
      <c r="P1652" s="62">
        <f t="shared" si="463"/>
        <v>18.4</v>
      </c>
      <c r="R1652" s="9">
        <f t="shared" si="464"/>
        <v>60</v>
      </c>
      <c r="S1652" s="9">
        <f t="shared" si="465"/>
        <v>427.16</v>
      </c>
      <c r="T1652" s="9">
        <f t="shared" si="466"/>
        <v>63.6</v>
      </c>
      <c r="U1652" s="66">
        <f t="shared" si="479"/>
        <v>622</v>
      </c>
      <c r="V1652" s="9">
        <f t="shared" si="467"/>
        <v>746.4</v>
      </c>
      <c r="W1652" s="67">
        <f t="shared" si="480"/>
        <v>271</v>
      </c>
      <c r="Y1652" s="69">
        <f>VLOOKUP(D1652,Sheet2!P:Q,2,FALSE)</f>
        <v>140</v>
      </c>
      <c r="AB1652" s="4" t="str">
        <f>IF('表格编辑 '!D1955="monster","普通","BOSS")</f>
        <v>BOSS</v>
      </c>
      <c r="AD1652" s="50">
        <f>VLOOKUP(D1652,映射!AK:AL,2,FALSE)</f>
        <v>4</v>
      </c>
      <c r="AE1652" s="50" t="s">
        <v>31</v>
      </c>
      <c r="AF1652" s="4">
        <f>VLOOKUP(AE1652,映射!AN:AO,2,FALSE)</f>
        <v>2.2</v>
      </c>
      <c r="AG1652" s="50">
        <v>3</v>
      </c>
      <c r="AH1652" s="70">
        <v>1</v>
      </c>
      <c r="AI1652" s="16">
        <f t="shared" si="468"/>
        <v>51035</v>
      </c>
      <c r="AJ1652" s="16">
        <f t="shared" si="469"/>
        <v>113</v>
      </c>
      <c r="AK1652" s="16">
        <f t="shared" si="470"/>
        <v>60</v>
      </c>
      <c r="AL1652" s="16" t="str">
        <f t="shared" si="471"/>
        <v>千年冰晶树魔</v>
      </c>
      <c r="AM1652" s="16">
        <f t="shared" si="472"/>
        <v>16420.8</v>
      </c>
      <c r="AN1652" s="16">
        <f t="shared" si="473"/>
        <v>1625.8</v>
      </c>
      <c r="AO1652" s="16">
        <f t="shared" si="474"/>
        <v>14795</v>
      </c>
      <c r="AP1652" s="16">
        <f t="shared" si="475"/>
        <v>15534</v>
      </c>
      <c r="AQ1652" s="16">
        <f t="shared" si="476"/>
        <v>1735.8</v>
      </c>
      <c r="AR1652" s="16">
        <f t="shared" si="477"/>
        <v>276</v>
      </c>
      <c r="AS1652" s="72">
        <f t="shared" si="478"/>
        <v>553</v>
      </c>
      <c r="AT1652" s="9">
        <v>360</v>
      </c>
      <c r="AV1652" s="9">
        <v>55</v>
      </c>
    </row>
    <row r="1653" spans="1:48">
      <c r="A1653" s="62">
        <f>'表格编辑 '!A1956</f>
        <v>51036</v>
      </c>
      <c r="B1653" s="62">
        <f>'表格编辑 '!B1956</f>
        <v>63</v>
      </c>
      <c r="C1653" s="62" t="str">
        <f>VLOOKUP(B1653,映射!A:B,2,FALSE)</f>
        <v>白恶魔吉拉斯</v>
      </c>
      <c r="D1653" s="62">
        <f>'表格编辑 '!E1956</f>
        <v>60</v>
      </c>
      <c r="E1653" s="62">
        <f>ROUNDUP((VLOOKUP(B1653,Sheet1!U:AA,3,FALSE)-2)*(0.042*(D1653-1)+0.2)+0.4,0)</f>
        <v>81</v>
      </c>
      <c r="F1653" s="62">
        <f>ROUNDUP((VLOOKUP(B1653,Sheet1!U:AA,4,FALSE)-2)*(0.042*(D1653-1)+0.2)+0.4,0)</f>
        <v>103</v>
      </c>
      <c r="G1653" s="62">
        <f>ROUNDUP((VLOOKUP(B1653,Sheet1!U:AA,5,FALSE)-2)*(0.042*(D1653-1)+0.2)+0.4,0)</f>
        <v>44</v>
      </c>
      <c r="H1653" s="62">
        <f>ROUNDUP((VLOOKUP(B1653,Sheet1!U:AA,6,FALSE)-2)*(0.042*(D1653-1)+0.2)+0.4,0)</f>
        <v>65</v>
      </c>
      <c r="I1653" s="62">
        <f>ROUNDUP((VLOOKUP(B1653,Sheet1!U:AA,7,FALSE)-2)*(0.042*(D1653-1)+0.2)+0.4,0)</f>
        <v>20</v>
      </c>
      <c r="J1653" s="62">
        <f>E1653*8+F1653*2+G1653*3+H1653*3+I1653*1+VLOOKUP(B1653,Sheet1!AU:AZ,2,FALSE)</f>
        <v>1221</v>
      </c>
      <c r="K1653" s="62">
        <f>E1653*1+F1653*2+G1653*2+H1653*2+I1653*10+VLOOKUP(B1653,Sheet1!AU:AZ,3,FALSE)</f>
        <v>725</v>
      </c>
      <c r="L1653" s="62">
        <f>E1653*0.1+F1653*2+G1653*0.2+H1653*0.26+I1653*0.1+VLOOKUP(B1653,Sheet1!AU:AZ,4,FALSE)</f>
        <v>261.8</v>
      </c>
      <c r="M1653" s="62">
        <f>E1653*0.1+F1653*0.2+G1653*2+H1653*0.2+I1653*0.1+VLOOKUP(B1653,Sheet1!AU:AZ,5,FALSE)</f>
        <v>151.7</v>
      </c>
      <c r="N1653" s="62">
        <f>E1653*0.1+F1653*0.2+G1653*0.2+H1653*2+I1653*0.1+VLOOKUP(B1653,Sheet1!AU:AZ,6,FALSE)</f>
        <v>189.5</v>
      </c>
      <c r="O1653" s="62">
        <f t="shared" si="462"/>
        <v>-16.3</v>
      </c>
      <c r="P1653" s="62">
        <f t="shared" si="463"/>
        <v>61.1</v>
      </c>
      <c r="R1653" s="9">
        <f t="shared" si="464"/>
        <v>60</v>
      </c>
      <c r="S1653" s="9">
        <f t="shared" si="465"/>
        <v>427.16</v>
      </c>
      <c r="T1653" s="9">
        <f t="shared" si="466"/>
        <v>63.6</v>
      </c>
      <c r="U1653" s="66">
        <f t="shared" si="479"/>
        <v>620</v>
      </c>
      <c r="V1653" s="9">
        <f t="shared" si="467"/>
        <v>744</v>
      </c>
      <c r="W1653" s="67">
        <f t="shared" si="480"/>
        <v>455</v>
      </c>
      <c r="Y1653" s="69">
        <f>VLOOKUP(D1653,Sheet2!P:Q,2,FALSE)</f>
        <v>140</v>
      </c>
      <c r="AB1653" s="4" t="str">
        <f>IF('表格编辑 '!D1956="monster","普通","BOSS")</f>
        <v>BOSS</v>
      </c>
      <c r="AD1653" s="50">
        <f>VLOOKUP(D1653,映射!AK:AL,2,FALSE)</f>
        <v>4</v>
      </c>
      <c r="AE1653" s="50" t="s">
        <v>31</v>
      </c>
      <c r="AF1653" s="4">
        <f>VLOOKUP(AE1653,映射!AN:AO,2,FALSE)</f>
        <v>2.2</v>
      </c>
      <c r="AG1653" s="50">
        <v>3</v>
      </c>
      <c r="AH1653" s="70">
        <v>1</v>
      </c>
      <c r="AI1653" s="16">
        <f t="shared" si="468"/>
        <v>51036</v>
      </c>
      <c r="AJ1653" s="16">
        <f t="shared" si="469"/>
        <v>63</v>
      </c>
      <c r="AK1653" s="16">
        <f t="shared" si="470"/>
        <v>60</v>
      </c>
      <c r="AL1653" s="16" t="str">
        <f t="shared" si="471"/>
        <v>白恶魔吉拉斯</v>
      </c>
      <c r="AM1653" s="16">
        <f t="shared" si="472"/>
        <v>16368</v>
      </c>
      <c r="AN1653" s="16">
        <f t="shared" si="473"/>
        <v>2686.2</v>
      </c>
      <c r="AO1653" s="16">
        <f t="shared" si="474"/>
        <v>13681.8</v>
      </c>
      <c r="AP1653" s="16">
        <f t="shared" si="475"/>
        <v>14902.8</v>
      </c>
      <c r="AQ1653" s="16">
        <f t="shared" si="476"/>
        <v>1595</v>
      </c>
      <c r="AR1653" s="16">
        <f t="shared" si="477"/>
        <v>393</v>
      </c>
      <c r="AS1653" s="72">
        <f t="shared" si="478"/>
        <v>602</v>
      </c>
      <c r="AT1653" s="9">
        <v>370</v>
      </c>
      <c r="AV1653" s="9">
        <v>56</v>
      </c>
    </row>
    <row r="1654" spans="1:48">
      <c r="A1654" s="62">
        <f>'表格编辑 '!A1957</f>
        <v>51037</v>
      </c>
      <c r="B1654" s="62">
        <f>'表格编辑 '!B1957</f>
        <v>114</v>
      </c>
      <c r="C1654" s="62" t="str">
        <f>VLOOKUP(B1654,映射!A:B,2,FALSE)</f>
        <v>死灵法师科托</v>
      </c>
      <c r="D1654" s="62">
        <f>'表格编辑 '!E1957</f>
        <v>60</v>
      </c>
      <c r="E1654" s="62">
        <f>ROUNDUP((VLOOKUP(B1654,Sheet1!U:AA,3,FALSE)-2)*(0.042*(D1654-1)+0.2)+0.4,0)</f>
        <v>81</v>
      </c>
      <c r="F1654" s="62">
        <f>ROUNDUP((VLOOKUP(B1654,Sheet1!U:AA,4,FALSE)-2)*(0.042*(D1654-1)+0.2)+0.4,0)</f>
        <v>103</v>
      </c>
      <c r="G1654" s="62">
        <f>ROUNDUP((VLOOKUP(B1654,Sheet1!U:AA,5,FALSE)-2)*(0.042*(D1654-1)+0.2)+0.4,0)</f>
        <v>44</v>
      </c>
      <c r="H1654" s="62">
        <f>ROUNDUP((VLOOKUP(B1654,Sheet1!U:AA,6,FALSE)-2)*(0.042*(D1654-1)+0.2)+0.4,0)</f>
        <v>41</v>
      </c>
      <c r="I1654" s="62">
        <f>ROUNDUP((VLOOKUP(B1654,Sheet1!U:AA,7,FALSE)-2)*(0.042*(D1654-1)+0.2)+0.4,0)</f>
        <v>44</v>
      </c>
      <c r="J1654" s="62">
        <f>E1654*8+F1654*2+G1654*3+H1654*3+I1654*1+VLOOKUP(B1654,Sheet1!AU:AZ,2,FALSE)</f>
        <v>1173</v>
      </c>
      <c r="K1654" s="62">
        <f>E1654*1+F1654*2+G1654*2+H1654*2+I1654*10+VLOOKUP(B1654,Sheet1!AU:AZ,3,FALSE)</f>
        <v>917</v>
      </c>
      <c r="L1654" s="62">
        <f>E1654*0.1+F1654*2+G1654*0.2+H1654*0.26+I1654*0.1+VLOOKUP(B1654,Sheet1!AU:AZ,4,FALSE)</f>
        <v>257.96</v>
      </c>
      <c r="M1654" s="62">
        <f>E1654*0.1+F1654*0.2+G1654*2+H1654*0.2+I1654*0.1+VLOOKUP(B1654,Sheet1!AU:AZ,5,FALSE)</f>
        <v>149.3</v>
      </c>
      <c r="N1654" s="62">
        <f>E1654*0.1+F1654*0.2+G1654*0.2+H1654*2+I1654*0.1+VLOOKUP(B1654,Sheet1!AU:AZ,6,FALSE)</f>
        <v>143.9</v>
      </c>
      <c r="O1654" s="62">
        <f t="shared" si="462"/>
        <v>5.3</v>
      </c>
      <c r="P1654" s="62">
        <f t="shared" si="463"/>
        <v>53.9</v>
      </c>
      <c r="R1654" s="9">
        <f t="shared" si="464"/>
        <v>60</v>
      </c>
      <c r="S1654" s="9">
        <f t="shared" si="465"/>
        <v>427.16</v>
      </c>
      <c r="T1654" s="9">
        <f t="shared" si="466"/>
        <v>63.6</v>
      </c>
      <c r="U1654" s="66">
        <f t="shared" si="479"/>
        <v>626</v>
      </c>
      <c r="V1654" s="9">
        <f t="shared" si="467"/>
        <v>751.2</v>
      </c>
      <c r="W1654" s="67">
        <f t="shared" si="480"/>
        <v>445</v>
      </c>
      <c r="Y1654" s="69">
        <f>VLOOKUP(D1654,Sheet2!P:Q,2,FALSE)</f>
        <v>140</v>
      </c>
      <c r="AB1654" s="4" t="str">
        <f>IF('表格编辑 '!D1957="monster","普通","BOSS")</f>
        <v>BOSS</v>
      </c>
      <c r="AD1654" s="50">
        <f>VLOOKUP(D1654,映射!AK:AL,2,FALSE)</f>
        <v>4</v>
      </c>
      <c r="AE1654" s="50" t="s">
        <v>31</v>
      </c>
      <c r="AF1654" s="4">
        <f>VLOOKUP(AE1654,映射!AN:AO,2,FALSE)</f>
        <v>2.2</v>
      </c>
      <c r="AG1654" s="50">
        <v>3</v>
      </c>
      <c r="AH1654" s="70">
        <v>1</v>
      </c>
      <c r="AI1654" s="16">
        <f t="shared" si="468"/>
        <v>51037</v>
      </c>
      <c r="AJ1654" s="16">
        <f t="shared" si="469"/>
        <v>114</v>
      </c>
      <c r="AK1654" s="16">
        <f t="shared" si="470"/>
        <v>60</v>
      </c>
      <c r="AL1654" s="16" t="str">
        <f t="shared" si="471"/>
        <v>死灵法师科托</v>
      </c>
      <c r="AM1654" s="16">
        <f t="shared" si="472"/>
        <v>16526.4</v>
      </c>
      <c r="AN1654" s="16">
        <f t="shared" si="473"/>
        <v>2580.6</v>
      </c>
      <c r="AO1654" s="16">
        <f t="shared" si="474"/>
        <v>13945.8</v>
      </c>
      <c r="AP1654" s="16">
        <f t="shared" si="475"/>
        <v>15118.8</v>
      </c>
      <c r="AQ1654" s="16">
        <f t="shared" si="476"/>
        <v>2017.4</v>
      </c>
      <c r="AR1654" s="16">
        <f t="shared" si="477"/>
        <v>387</v>
      </c>
      <c r="AS1654" s="72">
        <f t="shared" si="478"/>
        <v>610</v>
      </c>
      <c r="AT1654" s="9">
        <v>380</v>
      </c>
      <c r="AV1654" s="9">
        <v>57</v>
      </c>
    </row>
    <row r="1655" spans="1:48">
      <c r="A1655" s="62">
        <f>'表格编辑 '!A1958</f>
        <v>51038</v>
      </c>
      <c r="B1655" s="62">
        <f>'表格编辑 '!B1958</f>
        <v>115</v>
      </c>
      <c r="C1655" s="62" t="str">
        <f>VLOOKUP(B1655,映射!A:B,2,FALSE)</f>
        <v>黑暗魔君巴里克</v>
      </c>
      <c r="D1655" s="62">
        <f>'表格编辑 '!E1958</f>
        <v>60</v>
      </c>
      <c r="E1655" s="62">
        <f>ROUNDUP((VLOOKUP(B1655,Sheet1!U:AA,3,FALSE)-2)*(0.042*(D1655-1)+0.2)+0.4,0)</f>
        <v>81</v>
      </c>
      <c r="F1655" s="62">
        <f>ROUNDUP((VLOOKUP(B1655,Sheet1!U:AA,4,FALSE)-2)*(0.042*(D1655-1)+0.2)+0.4,0)</f>
        <v>103</v>
      </c>
      <c r="G1655" s="62">
        <f>ROUNDUP((VLOOKUP(B1655,Sheet1!U:AA,5,FALSE)-2)*(0.042*(D1655-1)+0.2)+0.4,0)</f>
        <v>44</v>
      </c>
      <c r="H1655" s="62">
        <f>ROUNDUP((VLOOKUP(B1655,Sheet1!U:AA,6,FALSE)-2)*(0.042*(D1655-1)+0.2)+0.4,0)</f>
        <v>41</v>
      </c>
      <c r="I1655" s="62">
        <f>ROUNDUP((VLOOKUP(B1655,Sheet1!U:AA,7,FALSE)-2)*(0.042*(D1655-1)+0.2)+0.4,0)</f>
        <v>44</v>
      </c>
      <c r="J1655" s="62">
        <f>E1655*8+F1655*2+G1655*3+H1655*3+I1655*1+VLOOKUP(B1655,Sheet1!AU:AZ,2,FALSE)</f>
        <v>1173</v>
      </c>
      <c r="K1655" s="62">
        <f>E1655*1+F1655*2+G1655*2+H1655*2+I1655*10+VLOOKUP(B1655,Sheet1!AU:AZ,3,FALSE)</f>
        <v>917</v>
      </c>
      <c r="L1655" s="62">
        <f>E1655*0.1+F1655*2+G1655*0.2+H1655*0.26+I1655*0.1+VLOOKUP(B1655,Sheet1!AU:AZ,4,FALSE)</f>
        <v>257.96</v>
      </c>
      <c r="M1655" s="62">
        <f>E1655*0.1+F1655*0.2+G1655*2+H1655*0.2+I1655*0.1+VLOOKUP(B1655,Sheet1!AU:AZ,5,FALSE)</f>
        <v>149.3</v>
      </c>
      <c r="N1655" s="62">
        <f>E1655*0.1+F1655*0.2+G1655*0.2+H1655*2+I1655*0.1+VLOOKUP(B1655,Sheet1!AU:AZ,6,FALSE)</f>
        <v>143.9</v>
      </c>
      <c r="O1655" s="62">
        <f t="shared" si="462"/>
        <v>5.3</v>
      </c>
      <c r="P1655" s="62">
        <f t="shared" si="463"/>
        <v>53.9</v>
      </c>
      <c r="R1655" s="9">
        <f t="shared" si="464"/>
        <v>60</v>
      </c>
      <c r="S1655" s="9">
        <f t="shared" si="465"/>
        <v>427.16</v>
      </c>
      <c r="T1655" s="9">
        <f t="shared" si="466"/>
        <v>63.6</v>
      </c>
      <c r="U1655" s="66">
        <f t="shared" si="479"/>
        <v>626</v>
      </c>
      <c r="V1655" s="9">
        <f t="shared" si="467"/>
        <v>751.2</v>
      </c>
      <c r="W1655" s="67">
        <f t="shared" si="480"/>
        <v>445</v>
      </c>
      <c r="Y1655" s="69">
        <f>VLOOKUP(D1655,Sheet2!P:Q,2,FALSE)</f>
        <v>140</v>
      </c>
      <c r="AB1655" s="4" t="str">
        <f>IF('表格编辑 '!D1958="monster","普通","BOSS")</f>
        <v>BOSS</v>
      </c>
      <c r="AD1655" s="50">
        <f>VLOOKUP(D1655,映射!AK:AL,2,FALSE)</f>
        <v>4</v>
      </c>
      <c r="AE1655" s="50" t="s">
        <v>31</v>
      </c>
      <c r="AF1655" s="4">
        <f>VLOOKUP(AE1655,映射!AN:AO,2,FALSE)</f>
        <v>2.2</v>
      </c>
      <c r="AG1655" s="50">
        <v>3</v>
      </c>
      <c r="AH1655" s="70">
        <v>1</v>
      </c>
      <c r="AI1655" s="16">
        <f t="shared" si="468"/>
        <v>51038</v>
      </c>
      <c r="AJ1655" s="16">
        <f t="shared" si="469"/>
        <v>115</v>
      </c>
      <c r="AK1655" s="16">
        <f t="shared" si="470"/>
        <v>60</v>
      </c>
      <c r="AL1655" s="16" t="str">
        <f t="shared" si="471"/>
        <v>黑暗魔君巴里克</v>
      </c>
      <c r="AM1655" s="16">
        <f t="shared" si="472"/>
        <v>16526.4</v>
      </c>
      <c r="AN1655" s="16">
        <f t="shared" si="473"/>
        <v>2580.6</v>
      </c>
      <c r="AO1655" s="16">
        <f t="shared" si="474"/>
        <v>13945.8</v>
      </c>
      <c r="AP1655" s="16">
        <f t="shared" si="475"/>
        <v>15118.8</v>
      </c>
      <c r="AQ1655" s="16">
        <f t="shared" si="476"/>
        <v>2017.4</v>
      </c>
      <c r="AR1655" s="16">
        <f t="shared" si="477"/>
        <v>387</v>
      </c>
      <c r="AS1655" s="72">
        <f t="shared" si="478"/>
        <v>620</v>
      </c>
      <c r="AT1655" s="9">
        <v>390</v>
      </c>
      <c r="AV1655" s="9">
        <v>58</v>
      </c>
    </row>
    <row r="1656" spans="1:48">
      <c r="A1656" s="62">
        <f>'表格编辑 '!A1959</f>
        <v>51039</v>
      </c>
      <c r="B1656" s="62">
        <f>'表格编辑 '!B1959</f>
        <v>116</v>
      </c>
      <c r="C1656" s="62" t="str">
        <f>VLOOKUP(B1656,映射!A:B,2,FALSE)</f>
        <v>刺客阿一分身</v>
      </c>
      <c r="D1656" s="62">
        <f>'表格编辑 '!E1959</f>
        <v>26</v>
      </c>
      <c r="E1656" s="62">
        <f>ROUNDUP((VLOOKUP(B1656,Sheet1!U:AA,3,FALSE)-2)*(0.042*(D1656-1)+0.2)+0.4,0)</f>
        <v>38</v>
      </c>
      <c r="F1656" s="62">
        <f>ROUNDUP((VLOOKUP(B1656,Sheet1!U:AA,4,FALSE)-2)*(0.042*(D1656-1)+0.2)+0.4,0)</f>
        <v>42</v>
      </c>
      <c r="G1656" s="62">
        <f>ROUNDUP((VLOOKUP(B1656,Sheet1!U:AA,5,FALSE)-2)*(0.042*(D1656-1)+0.2)+0.4,0)</f>
        <v>21</v>
      </c>
      <c r="H1656" s="62">
        <f>ROUNDUP((VLOOKUP(B1656,Sheet1!U:AA,6,FALSE)-2)*(0.042*(D1656-1)+0.2)+0.4,0)</f>
        <v>20</v>
      </c>
      <c r="I1656" s="62">
        <f>ROUNDUP((VLOOKUP(B1656,Sheet1!U:AA,7,FALSE)-2)*(0.042*(D1656-1)+0.2)+0.4,0)</f>
        <v>21</v>
      </c>
      <c r="J1656" s="62">
        <f>E1656*8+F1656*2+G1656*3+H1656*3+I1656*1+VLOOKUP(B1656,Sheet1!AU:AZ,2,FALSE)</f>
        <v>552</v>
      </c>
      <c r="K1656" s="62">
        <f>E1656*1+F1656*2+G1656*2+H1656*2+I1656*10+VLOOKUP(B1656,Sheet1!AU:AZ,3,FALSE)</f>
        <v>434</v>
      </c>
      <c r="L1656" s="62">
        <f>E1656*0.1+F1656*2+G1656*0.2+H1656*0.26+I1656*0.1+VLOOKUP(B1656,Sheet1!AU:AZ,4,FALSE)</f>
        <v>119.3</v>
      </c>
      <c r="M1656" s="62">
        <f>E1656*0.1+F1656*0.2+G1656*2+H1656*0.2+I1656*0.1+VLOOKUP(B1656,Sheet1!AU:AZ,5,FALSE)</f>
        <v>80.3</v>
      </c>
      <c r="N1656" s="62">
        <f>E1656*0.1+F1656*0.2+G1656*0.2+H1656*2+I1656*0.1+VLOOKUP(B1656,Sheet1!AU:AZ,6,FALSE)</f>
        <v>78.5</v>
      </c>
      <c r="O1656" s="62">
        <f t="shared" ref="O1656" si="481">E1656*-0.3+F1656*-0.1+G1656*0.2+H1656*-0.1+I1656*0.8</f>
        <v>3.4</v>
      </c>
      <c r="P1656" s="62">
        <f t="shared" ref="P1656" si="482">E1656*0.8+F1656*-0.1+G1656*-0.1+H1656*0.2+I1656*-0.1</f>
        <v>26</v>
      </c>
      <c r="R1656" s="9">
        <f t="shared" ref="R1656" si="483">D1656</f>
        <v>26</v>
      </c>
      <c r="S1656" s="9">
        <f t="shared" ref="S1656" si="484">VLOOKUP(R1656,LVgongfang,9,FALSE)+Y1656</f>
        <v>171.48</v>
      </c>
      <c r="T1656" s="9">
        <f t="shared" ref="T1656" si="485">VLOOKUP(R1656,LVgongfang,10,FALSE)</f>
        <v>36.4</v>
      </c>
      <c r="U1656" s="66">
        <f t="shared" si="479"/>
        <v>214</v>
      </c>
      <c r="V1656" s="9">
        <f t="shared" ref="V1656" si="486">U1656*1.2</f>
        <v>256.8</v>
      </c>
      <c r="W1656" s="67">
        <f t="shared" si="480"/>
        <v>187</v>
      </c>
      <c r="Y1656" s="69">
        <f>VLOOKUP(D1656,Sheet2!P:Q,2,FALSE)</f>
        <v>38</v>
      </c>
      <c r="AB1656" s="4" t="str">
        <f>IF('表格编辑 '!D1959="monster","普通","BOSS")</f>
        <v>BOSS</v>
      </c>
      <c r="AD1656" s="50">
        <f>VLOOKUP(D1656,映射!AK:AL,2,FALSE)</f>
        <v>3</v>
      </c>
      <c r="AE1656" s="50" t="s">
        <v>31</v>
      </c>
      <c r="AF1656" s="4">
        <f>VLOOKUP(AE1656,映射!AN:AO,2,FALSE)</f>
        <v>2.2</v>
      </c>
      <c r="AG1656" s="50">
        <v>3</v>
      </c>
      <c r="AH1656" s="70">
        <v>1</v>
      </c>
      <c r="AI1656" s="16">
        <f t="shared" ref="AI1656" si="487">A1656</f>
        <v>51039</v>
      </c>
      <c r="AJ1656" s="16">
        <f t="shared" ref="AJ1656" si="488">B1656</f>
        <v>116</v>
      </c>
      <c r="AK1656" s="16">
        <f t="shared" ref="AK1656" si="489">D1656</f>
        <v>26</v>
      </c>
      <c r="AL1656" s="16" t="str">
        <f t="shared" ref="AL1656" si="490">C1656</f>
        <v>刺客阿一分身</v>
      </c>
      <c r="AM1656" s="16">
        <v>0</v>
      </c>
      <c r="AN1656" s="16">
        <v>0</v>
      </c>
      <c r="AO1656" s="16">
        <v>0</v>
      </c>
      <c r="AP1656" s="16">
        <v>0</v>
      </c>
      <c r="AQ1656" s="16">
        <v>0</v>
      </c>
      <c r="AR1656" s="16">
        <v>0</v>
      </c>
      <c r="AS1656" s="72">
        <v>0</v>
      </c>
      <c r="AT1656" s="9">
        <v>390</v>
      </c>
      <c r="AV1656" s="9">
        <v>58</v>
      </c>
    </row>
    <row r="1657" spans="1:48">
      <c r="A1657" s="62">
        <f>'表格编辑 '!A2098</f>
        <v>61001</v>
      </c>
      <c r="B1657" s="62">
        <f>'表格编辑 '!B2098</f>
        <v>94</v>
      </c>
      <c r="C1657" s="62" t="str">
        <f>VLOOKUP(B1657,映射!A:B,2,FALSE)</f>
        <v>石魔像克鲁特</v>
      </c>
      <c r="D1657" s="62">
        <f>'表格编辑 '!E2098</f>
        <v>24</v>
      </c>
      <c r="E1657" s="62">
        <f>ROUNDUP((VLOOKUP(B1657,Sheet1!U:AA,3,FALSE)-2)*(0.042*(D1657-1)+0.2)+0.4,0)</f>
        <v>24</v>
      </c>
      <c r="F1657" s="62">
        <f>ROUNDUP((VLOOKUP(B1657,Sheet1!U:AA,4,FALSE)-2)*(0.042*(D1657-1)+0.2)+0.4,0)</f>
        <v>42</v>
      </c>
      <c r="G1657" s="62">
        <f>ROUNDUP((VLOOKUP(B1657,Sheet1!U:AA,5,FALSE)-2)*(0.042*(D1657-1)+0.2)+0.4,0)</f>
        <v>11</v>
      </c>
      <c r="H1657" s="62">
        <f>ROUNDUP((VLOOKUP(B1657,Sheet1!U:AA,6,FALSE)-2)*(0.042*(D1657-1)+0.2)+0.4,0)</f>
        <v>28</v>
      </c>
      <c r="I1657" s="62">
        <f>ROUNDUP((VLOOKUP(B1657,Sheet1!U:AA,7,FALSE)-2)*(0.042*(D1657-1)+0.2)+0.4,0)</f>
        <v>22</v>
      </c>
      <c r="J1657" s="62">
        <f>E1657*8+F1657*2+G1657*3+H1657*3+I1657*1+VLOOKUP(B1657,Sheet1!AU:AZ,2,FALSE)</f>
        <v>435</v>
      </c>
      <c r="K1657" s="62">
        <f>E1657*1+F1657*2+G1657*2+H1657*2+I1657*10+VLOOKUP(B1657,Sheet1!AU:AZ,3,FALSE)</f>
        <v>426</v>
      </c>
      <c r="L1657" s="62">
        <f>E1657*0.1+F1657*2+G1657*0.2+H1657*0.26+I1657*0.1+VLOOKUP(B1657,Sheet1!AU:AZ,4,FALSE)</f>
        <v>118.08</v>
      </c>
      <c r="M1657" s="62">
        <f>E1657*0.1+F1657*0.2+G1657*2+H1657*0.2+I1657*0.1+VLOOKUP(B1657,Sheet1!AU:AZ,5,FALSE)</f>
        <v>60.6</v>
      </c>
      <c r="N1657" s="62">
        <f>E1657*0.1+F1657*0.2+G1657*0.2+H1657*2+I1657*0.1+VLOOKUP(B1657,Sheet1!AU:AZ,6,FALSE)</f>
        <v>91.2</v>
      </c>
      <c r="O1657" s="62">
        <f t="shared" ref="O1657:O1668" si="491">E1657*-0.3+F1657*-0.1+G1657*0.2+H1657*-0.1+I1657*0.8</f>
        <v>5.6</v>
      </c>
      <c r="P1657" s="62">
        <f t="shared" ref="P1657:P1668" si="492">E1657*0.8+F1657*-0.1+G1657*-0.1+H1657*0.2+I1657*-0.1</f>
        <v>17.3</v>
      </c>
      <c r="R1657" s="9">
        <f t="shared" ref="R1657:R1668" si="493">D1657</f>
        <v>24</v>
      </c>
      <c r="S1657" s="9">
        <f t="shared" ref="S1657:S1668" si="494">VLOOKUP(R1657,LVgongfang,9,FALSE)+Y1657</f>
        <v>162.44</v>
      </c>
      <c r="T1657" s="9">
        <f t="shared" ref="T1657:T1668" si="495">VLOOKUP(R1657,LVgongfang,10,FALSE)</f>
        <v>34.8</v>
      </c>
      <c r="U1657" s="66">
        <f t="shared" si="479"/>
        <v>230</v>
      </c>
      <c r="V1657" s="9">
        <f t="shared" ref="V1657:V1668" si="496">U1657*1.2</f>
        <v>276</v>
      </c>
      <c r="W1657" s="67">
        <f t="shared" si="480"/>
        <v>189</v>
      </c>
      <c r="Y1657" s="69">
        <f>VLOOKUP(D1657,Sheet2!P:Q,2,FALSE)</f>
        <v>38</v>
      </c>
      <c r="AB1657" s="4" t="str">
        <f>IF('表格编辑 '!D2098="monster","普通","BOSS")</f>
        <v>BOSS</v>
      </c>
      <c r="AD1657" s="50">
        <f>VLOOKUP(D1657,映射!AK:AL,2,FALSE)</f>
        <v>3</v>
      </c>
      <c r="AE1657" s="50" t="s">
        <v>31</v>
      </c>
      <c r="AF1657" s="4">
        <f>VLOOKUP(AE1657,映射!AN:AO,2,FALSE)</f>
        <v>2.2</v>
      </c>
      <c r="AG1657" s="50">
        <v>3</v>
      </c>
      <c r="AH1657" s="70">
        <v>1</v>
      </c>
      <c r="AI1657" s="16">
        <f t="shared" ref="AI1657:AI1668" si="497">A1657</f>
        <v>61001</v>
      </c>
      <c r="AJ1657" s="16">
        <f t="shared" ref="AJ1657:AJ1668" si="498">B1657</f>
        <v>94</v>
      </c>
      <c r="AK1657" s="16">
        <f t="shared" ref="AK1657:AK1668" si="499">D1657</f>
        <v>24</v>
      </c>
      <c r="AL1657" s="16" t="str">
        <f t="shared" ref="AL1657:AL1668" si="500">C1657</f>
        <v>石魔像克鲁特</v>
      </c>
      <c r="AM1657" s="16">
        <f t="shared" ref="AM1657:AM1668" si="501">U1657*AD1657*AG1657*AF1657</f>
        <v>4554</v>
      </c>
      <c r="AN1657" s="16">
        <f t="shared" ref="AN1657:AN1668" si="502">J1657*AF1657</f>
        <v>957</v>
      </c>
      <c r="AO1657" s="16">
        <f t="shared" ref="AO1657:AO1668" si="503">AM1657-AN1657</f>
        <v>3597</v>
      </c>
      <c r="AP1657" s="16">
        <f t="shared" ref="AP1657:AP1668" si="504">J1657+AO1657</f>
        <v>4032</v>
      </c>
      <c r="AQ1657" s="16">
        <f t="shared" ref="AQ1657:AQ1668" si="505">K1657*AF1657</f>
        <v>937.2</v>
      </c>
      <c r="AR1657" s="16">
        <f t="shared" ref="AR1657:AR1668" si="506">ROUNDUP(L1657*IF(AF1657&gt;1,1.5,1),0)</f>
        <v>178</v>
      </c>
      <c r="AS1657" s="72">
        <f t="shared" ref="AS1657:AS1668" si="507">ROUNDUP(AR1657-L1657+100+AT1657,0)</f>
        <v>550</v>
      </c>
      <c r="AT1657" s="9">
        <v>390</v>
      </c>
      <c r="AV1657" s="9">
        <v>58</v>
      </c>
    </row>
    <row r="1658" spans="1:48">
      <c r="A1658" s="62">
        <f>'表格编辑 '!A2099</f>
        <v>61002</v>
      </c>
      <c r="B1658" s="62">
        <f>'表格编辑 '!B2099</f>
        <v>94</v>
      </c>
      <c r="C1658" s="62" t="str">
        <f>VLOOKUP(B1658,映射!A:B,2,FALSE)</f>
        <v>石魔像克鲁特</v>
      </c>
      <c r="D1658" s="62">
        <f>'表格编辑 '!E2099</f>
        <v>40</v>
      </c>
      <c r="E1658" s="62">
        <f>ROUNDUP((VLOOKUP(B1658,Sheet1!U:AA,3,FALSE)-2)*(0.042*(D1658-1)+0.2)+0.4,0)</f>
        <v>38</v>
      </c>
      <c r="F1658" s="62">
        <f>ROUNDUP((VLOOKUP(B1658,Sheet1!U:AA,4,FALSE)-2)*(0.042*(D1658-1)+0.2)+0.4,0)</f>
        <v>65</v>
      </c>
      <c r="G1658" s="62">
        <f>ROUNDUP((VLOOKUP(B1658,Sheet1!U:AA,5,FALSE)-2)*(0.042*(D1658-1)+0.2)+0.4,0)</f>
        <v>17</v>
      </c>
      <c r="H1658" s="62">
        <f>ROUNDUP((VLOOKUP(B1658,Sheet1!U:AA,6,FALSE)-2)*(0.042*(D1658-1)+0.2)+0.4,0)</f>
        <v>43</v>
      </c>
      <c r="I1658" s="62">
        <f>ROUNDUP((VLOOKUP(B1658,Sheet1!U:AA,7,FALSE)-2)*(0.042*(D1658-1)+0.2)+0.4,0)</f>
        <v>34</v>
      </c>
      <c r="J1658" s="62">
        <f>E1658*8+F1658*2+G1658*3+H1658*3+I1658*1+VLOOKUP(B1658,Sheet1!AU:AZ,2,FALSE)</f>
        <v>668</v>
      </c>
      <c r="K1658" s="62">
        <f>E1658*1+F1658*2+G1658*2+H1658*2+I1658*10+VLOOKUP(B1658,Sheet1!AU:AZ,3,FALSE)</f>
        <v>648</v>
      </c>
      <c r="L1658" s="62">
        <f>E1658*0.1+F1658*2+G1658*0.2+H1658*0.26+I1658*0.1+VLOOKUP(B1658,Sheet1!AU:AZ,4,FALSE)</f>
        <v>171.78</v>
      </c>
      <c r="M1658" s="62">
        <f>E1658*0.1+F1658*0.2+G1658*2+H1658*0.2+I1658*0.1+VLOOKUP(B1658,Sheet1!AU:AZ,5,FALSE)</f>
        <v>82.8</v>
      </c>
      <c r="N1658" s="62">
        <f>E1658*0.1+F1658*0.2+G1658*0.2+H1658*2+I1658*0.1+VLOOKUP(B1658,Sheet1!AU:AZ,6,FALSE)</f>
        <v>129.6</v>
      </c>
      <c r="O1658" s="62">
        <f t="shared" si="491"/>
        <v>8.40000000000001</v>
      </c>
      <c r="P1658" s="62">
        <f t="shared" si="492"/>
        <v>27.4</v>
      </c>
      <c r="R1658" s="9">
        <f t="shared" si="493"/>
        <v>40</v>
      </c>
      <c r="S1658" s="9">
        <f t="shared" si="494"/>
        <v>256.76</v>
      </c>
      <c r="T1658" s="9">
        <f t="shared" si="495"/>
        <v>47.6</v>
      </c>
      <c r="U1658" s="66">
        <f t="shared" si="479"/>
        <v>392</v>
      </c>
      <c r="V1658" s="9">
        <f t="shared" si="496"/>
        <v>470.4</v>
      </c>
      <c r="W1658" s="67">
        <f t="shared" si="480"/>
        <v>282</v>
      </c>
      <c r="Y1658" s="69">
        <f>VLOOKUP(D1658,Sheet2!P:Q,2,FALSE)</f>
        <v>60</v>
      </c>
      <c r="AB1658" s="4" t="str">
        <f>IF('表格编辑 '!D2099="monster","普通","BOSS")</f>
        <v>BOSS</v>
      </c>
      <c r="AD1658" s="50">
        <f>VLOOKUP(D1658,映射!AK:AL,2,FALSE)</f>
        <v>4</v>
      </c>
      <c r="AE1658" s="50" t="s">
        <v>31</v>
      </c>
      <c r="AF1658" s="4">
        <f>VLOOKUP(AE1658,映射!AN:AO,2,FALSE)</f>
        <v>2.2</v>
      </c>
      <c r="AG1658" s="50">
        <v>3</v>
      </c>
      <c r="AH1658" s="70">
        <v>1</v>
      </c>
      <c r="AI1658" s="16">
        <f t="shared" si="497"/>
        <v>61002</v>
      </c>
      <c r="AJ1658" s="16">
        <f t="shared" si="498"/>
        <v>94</v>
      </c>
      <c r="AK1658" s="16">
        <f t="shared" si="499"/>
        <v>40</v>
      </c>
      <c r="AL1658" s="16" t="str">
        <f t="shared" si="500"/>
        <v>石魔像克鲁特</v>
      </c>
      <c r="AM1658" s="16">
        <f t="shared" si="501"/>
        <v>10348.8</v>
      </c>
      <c r="AN1658" s="16">
        <f t="shared" si="502"/>
        <v>1469.6</v>
      </c>
      <c r="AO1658" s="16">
        <f t="shared" si="503"/>
        <v>8879.2</v>
      </c>
      <c r="AP1658" s="16">
        <f t="shared" si="504"/>
        <v>9547.2</v>
      </c>
      <c r="AQ1658" s="16">
        <f t="shared" si="505"/>
        <v>1425.6</v>
      </c>
      <c r="AR1658" s="16">
        <f t="shared" si="506"/>
        <v>258</v>
      </c>
      <c r="AS1658" s="72">
        <f t="shared" si="507"/>
        <v>577</v>
      </c>
      <c r="AT1658" s="9">
        <v>390</v>
      </c>
      <c r="AV1658" s="9">
        <v>58</v>
      </c>
    </row>
    <row r="1659" spans="1:48">
      <c r="A1659" s="62">
        <f>'表格编辑 '!A2100</f>
        <v>61003</v>
      </c>
      <c r="B1659" s="62">
        <f>'表格编辑 '!B2100</f>
        <v>94</v>
      </c>
      <c r="C1659" s="62" t="str">
        <f>VLOOKUP(B1659,映射!A:B,2,FALSE)</f>
        <v>石魔像克鲁特</v>
      </c>
      <c r="D1659" s="62">
        <f>'表格编辑 '!E2100</f>
        <v>50</v>
      </c>
      <c r="E1659" s="62">
        <f>ROUNDUP((VLOOKUP(B1659,Sheet1!U:AA,3,FALSE)-2)*(0.042*(D1659-1)+0.2)+0.4,0)</f>
        <v>46</v>
      </c>
      <c r="F1659" s="62">
        <f>ROUNDUP((VLOOKUP(B1659,Sheet1!U:AA,4,FALSE)-2)*(0.042*(D1659-1)+0.2)+0.4,0)</f>
        <v>80</v>
      </c>
      <c r="G1659" s="62">
        <f>ROUNDUP((VLOOKUP(B1659,Sheet1!U:AA,5,FALSE)-2)*(0.042*(D1659-1)+0.2)+0.4,0)</f>
        <v>21</v>
      </c>
      <c r="H1659" s="62">
        <f>ROUNDUP((VLOOKUP(B1659,Sheet1!U:AA,6,FALSE)-2)*(0.042*(D1659-1)+0.2)+0.4,0)</f>
        <v>53</v>
      </c>
      <c r="I1659" s="62">
        <f>ROUNDUP((VLOOKUP(B1659,Sheet1!U:AA,7,FALSE)-2)*(0.042*(D1659-1)+0.2)+0.4,0)</f>
        <v>42</v>
      </c>
      <c r="J1659" s="62">
        <f>E1659*8+F1659*2+G1659*3+H1659*3+I1659*1+VLOOKUP(B1659,Sheet1!AU:AZ,2,FALSE)</f>
        <v>812</v>
      </c>
      <c r="K1659" s="62">
        <f>E1659*1+F1659*2+G1659*2+H1659*2+I1659*10+VLOOKUP(B1659,Sheet1!AU:AZ,3,FALSE)</f>
        <v>794</v>
      </c>
      <c r="L1659" s="62">
        <f>E1659*0.1+F1659*2+G1659*0.2+H1659*0.26+I1659*0.1+VLOOKUP(B1659,Sheet1!AU:AZ,4,FALSE)</f>
        <v>206.78</v>
      </c>
      <c r="M1659" s="62">
        <f>E1659*0.1+F1659*0.2+G1659*2+H1659*0.2+I1659*0.1+VLOOKUP(B1659,Sheet1!AU:AZ,5,FALSE)</f>
        <v>97.4</v>
      </c>
      <c r="N1659" s="62">
        <f>E1659*0.1+F1659*0.2+G1659*0.2+H1659*2+I1659*0.1+VLOOKUP(B1659,Sheet1!AU:AZ,6,FALSE)</f>
        <v>155</v>
      </c>
      <c r="O1659" s="62">
        <f t="shared" si="491"/>
        <v>10.7</v>
      </c>
      <c r="P1659" s="62">
        <f t="shared" si="492"/>
        <v>33.1</v>
      </c>
      <c r="R1659" s="9">
        <f t="shared" si="493"/>
        <v>50</v>
      </c>
      <c r="S1659" s="9">
        <f t="shared" si="494"/>
        <v>361.96</v>
      </c>
      <c r="T1659" s="9">
        <f t="shared" si="495"/>
        <v>55.6</v>
      </c>
      <c r="U1659" s="66">
        <f t="shared" si="479"/>
        <v>601</v>
      </c>
      <c r="V1659" s="9">
        <f t="shared" si="496"/>
        <v>721.2</v>
      </c>
      <c r="W1659" s="67">
        <f t="shared" si="480"/>
        <v>344</v>
      </c>
      <c r="Y1659" s="69">
        <f>VLOOKUP(D1659,Sheet2!P:Q,2,FALSE)</f>
        <v>120</v>
      </c>
      <c r="AB1659" s="4" t="str">
        <f>IF('表格编辑 '!D2100="monster","普通","BOSS")</f>
        <v>BOSS</v>
      </c>
      <c r="AD1659" s="50">
        <f>VLOOKUP(D1659,映射!AK:AL,2,FALSE)</f>
        <v>4</v>
      </c>
      <c r="AE1659" s="50" t="s">
        <v>31</v>
      </c>
      <c r="AF1659" s="4">
        <f>VLOOKUP(AE1659,映射!AN:AO,2,FALSE)</f>
        <v>2.2</v>
      </c>
      <c r="AG1659" s="50">
        <v>5</v>
      </c>
      <c r="AH1659" s="70">
        <v>1</v>
      </c>
      <c r="AI1659" s="16">
        <f t="shared" si="497"/>
        <v>61003</v>
      </c>
      <c r="AJ1659" s="16">
        <f t="shared" si="498"/>
        <v>94</v>
      </c>
      <c r="AK1659" s="16">
        <f t="shared" si="499"/>
        <v>50</v>
      </c>
      <c r="AL1659" s="16" t="str">
        <f t="shared" si="500"/>
        <v>石魔像克鲁特</v>
      </c>
      <c r="AM1659" s="16">
        <f t="shared" si="501"/>
        <v>26444</v>
      </c>
      <c r="AN1659" s="16">
        <f t="shared" si="502"/>
        <v>1786.4</v>
      </c>
      <c r="AO1659" s="16">
        <f t="shared" si="503"/>
        <v>24657.6</v>
      </c>
      <c r="AP1659" s="16">
        <f t="shared" si="504"/>
        <v>25469.6</v>
      </c>
      <c r="AQ1659" s="16">
        <f t="shared" si="505"/>
        <v>1746.8</v>
      </c>
      <c r="AR1659" s="16">
        <f t="shared" si="506"/>
        <v>311</v>
      </c>
      <c r="AS1659" s="72">
        <f t="shared" si="507"/>
        <v>595</v>
      </c>
      <c r="AT1659" s="9">
        <v>390</v>
      </c>
      <c r="AV1659" s="9">
        <v>58</v>
      </c>
    </row>
    <row r="1660" spans="1:48">
      <c r="A1660" s="62">
        <f>'表格编辑 '!A2101</f>
        <v>61004</v>
      </c>
      <c r="B1660" s="62">
        <f>'表格编辑 '!B2101</f>
        <v>94</v>
      </c>
      <c r="C1660" s="62" t="str">
        <f>VLOOKUP(B1660,映射!A:B,2,FALSE)</f>
        <v>石魔像克鲁特</v>
      </c>
      <c r="D1660" s="62">
        <f>'表格编辑 '!E2101</f>
        <v>60</v>
      </c>
      <c r="E1660" s="62">
        <f>ROUNDUP((VLOOKUP(B1660,Sheet1!U:AA,3,FALSE)-2)*(0.042*(D1660-1)+0.2)+0.4,0)</f>
        <v>54</v>
      </c>
      <c r="F1660" s="62">
        <f>ROUNDUP((VLOOKUP(B1660,Sheet1!U:AA,4,FALSE)-2)*(0.042*(D1660-1)+0.2)+0.4,0)</f>
        <v>95</v>
      </c>
      <c r="G1660" s="62">
        <f>ROUNDUP((VLOOKUP(B1660,Sheet1!U:AA,5,FALSE)-2)*(0.042*(D1660-1)+0.2)+0.4,0)</f>
        <v>25</v>
      </c>
      <c r="H1660" s="62">
        <f>ROUNDUP((VLOOKUP(B1660,Sheet1!U:AA,6,FALSE)-2)*(0.042*(D1660-1)+0.2)+0.4,0)</f>
        <v>62</v>
      </c>
      <c r="I1660" s="62">
        <f>ROUNDUP((VLOOKUP(B1660,Sheet1!U:AA,7,FALSE)-2)*(0.042*(D1660-1)+0.2)+0.4,0)</f>
        <v>49</v>
      </c>
      <c r="J1660" s="62">
        <f>E1660*8+F1660*2+G1660*3+H1660*3+I1660*1+VLOOKUP(B1660,Sheet1!AU:AZ,2,FALSE)</f>
        <v>952</v>
      </c>
      <c r="K1660" s="62">
        <f>E1660*1+F1660*2+G1660*2+H1660*2+I1660*10+VLOOKUP(B1660,Sheet1!AU:AZ,3,FALSE)</f>
        <v>928</v>
      </c>
      <c r="L1660" s="62">
        <f>E1660*0.1+F1660*2+G1660*0.2+H1660*0.26+I1660*0.1+VLOOKUP(B1660,Sheet1!AU:AZ,4,FALSE)</f>
        <v>241.42</v>
      </c>
      <c r="M1660" s="62">
        <f>E1660*0.1+F1660*0.2+G1660*2+H1660*0.2+I1660*0.1+VLOOKUP(B1660,Sheet1!AU:AZ,5,FALSE)</f>
        <v>111.7</v>
      </c>
      <c r="N1660" s="62">
        <f>E1660*0.1+F1660*0.2+G1660*0.2+H1660*2+I1660*0.1+VLOOKUP(B1660,Sheet1!AU:AZ,6,FALSE)</f>
        <v>178.3</v>
      </c>
      <c r="O1660" s="62">
        <f t="shared" si="491"/>
        <v>12.3</v>
      </c>
      <c r="P1660" s="62">
        <f t="shared" si="492"/>
        <v>38.7</v>
      </c>
      <c r="R1660" s="9">
        <f t="shared" si="493"/>
        <v>60</v>
      </c>
      <c r="S1660" s="9">
        <f t="shared" si="494"/>
        <v>427.16</v>
      </c>
      <c r="T1660" s="9">
        <f t="shared" si="495"/>
        <v>63.6</v>
      </c>
      <c r="U1660" s="66">
        <f t="shared" si="479"/>
        <v>718</v>
      </c>
      <c r="V1660" s="9">
        <f t="shared" si="496"/>
        <v>861.6</v>
      </c>
      <c r="W1660" s="67">
        <f t="shared" si="480"/>
        <v>405</v>
      </c>
      <c r="Y1660" s="69">
        <f>VLOOKUP(D1660,Sheet2!P:Q,2,FALSE)</f>
        <v>140</v>
      </c>
      <c r="AB1660" s="4" t="str">
        <f>IF('表格编辑 '!D2101="monster","普通","BOSS")</f>
        <v>BOSS</v>
      </c>
      <c r="AD1660" s="50">
        <f>VLOOKUP(D1660,映射!AK:AL,2,FALSE)</f>
        <v>4</v>
      </c>
      <c r="AE1660" s="50" t="s">
        <v>31</v>
      </c>
      <c r="AF1660" s="4">
        <f>VLOOKUP(AE1660,映射!AN:AO,2,FALSE)</f>
        <v>2.2</v>
      </c>
      <c r="AG1660" s="50">
        <v>5</v>
      </c>
      <c r="AH1660" s="70">
        <v>1</v>
      </c>
      <c r="AI1660" s="16">
        <f t="shared" si="497"/>
        <v>61004</v>
      </c>
      <c r="AJ1660" s="16">
        <f t="shared" si="498"/>
        <v>94</v>
      </c>
      <c r="AK1660" s="16">
        <f t="shared" si="499"/>
        <v>60</v>
      </c>
      <c r="AL1660" s="16" t="str">
        <f t="shared" si="500"/>
        <v>石魔像克鲁特</v>
      </c>
      <c r="AM1660" s="16">
        <f t="shared" si="501"/>
        <v>31592</v>
      </c>
      <c r="AN1660" s="16">
        <f t="shared" si="502"/>
        <v>2094.4</v>
      </c>
      <c r="AO1660" s="16">
        <f t="shared" si="503"/>
        <v>29497.6</v>
      </c>
      <c r="AP1660" s="16">
        <f t="shared" si="504"/>
        <v>30449.6</v>
      </c>
      <c r="AQ1660" s="16">
        <f t="shared" si="505"/>
        <v>2041.6</v>
      </c>
      <c r="AR1660" s="16">
        <f t="shared" si="506"/>
        <v>363</v>
      </c>
      <c r="AS1660" s="72">
        <f t="shared" si="507"/>
        <v>612</v>
      </c>
      <c r="AT1660" s="9">
        <v>390</v>
      </c>
      <c r="AV1660" s="9">
        <v>58</v>
      </c>
    </row>
    <row r="1661" spans="1:48">
      <c r="A1661" s="62">
        <f>'表格编辑 '!A2102</f>
        <v>61005</v>
      </c>
      <c r="B1661" s="62">
        <f>'表格编辑 '!B2102</f>
        <v>35</v>
      </c>
      <c r="C1661" s="62" t="str">
        <f>VLOOKUP(B1661,映射!A:B,2,FALSE)</f>
        <v>海巨龙布鲁特韦姆</v>
      </c>
      <c r="D1661" s="62">
        <f>'表格编辑 '!E2102</f>
        <v>24</v>
      </c>
      <c r="E1661" s="62">
        <f>ROUNDUP((VLOOKUP(B1661,Sheet1!U:AA,3,FALSE)-2)*(0.042*(D1661-1)+0.2)+0.4,0)</f>
        <v>20</v>
      </c>
      <c r="F1661" s="62">
        <f>ROUNDUP((VLOOKUP(B1661,Sheet1!U:AA,4,FALSE)-2)*(0.042*(D1661-1)+0.2)+0.4,0)</f>
        <v>20</v>
      </c>
      <c r="G1661" s="62">
        <f>ROUNDUP((VLOOKUP(B1661,Sheet1!U:AA,5,FALSE)-2)*(0.042*(D1661-1)+0.2)+0.4,0)</f>
        <v>36</v>
      </c>
      <c r="H1661" s="62">
        <f>ROUNDUP((VLOOKUP(B1661,Sheet1!U:AA,6,FALSE)-2)*(0.042*(D1661-1)+0.2)+0.4,0)</f>
        <v>18</v>
      </c>
      <c r="I1661" s="62">
        <f>ROUNDUP((VLOOKUP(B1661,Sheet1!U:AA,7,FALSE)-2)*(0.042*(D1661-1)+0.2)+0.4,0)</f>
        <v>39</v>
      </c>
      <c r="J1661" s="62">
        <f>E1661*8+F1661*2+G1661*3+H1661*3+I1661*1+VLOOKUP(B1661,Sheet1!AU:AZ,2,FALSE)</f>
        <v>421</v>
      </c>
      <c r="K1661" s="62">
        <f>E1661*1+F1661*2+G1661*2+H1661*2+I1661*10+VLOOKUP(B1661,Sheet1!AU:AZ,3,FALSE)</f>
        <v>578</v>
      </c>
      <c r="L1661" s="62">
        <f>E1661*0.1+F1661*2+G1661*0.2+H1661*0.26+I1661*0.1+VLOOKUP(B1661,Sheet1!AU:AZ,4,FALSE)</f>
        <v>77.78</v>
      </c>
      <c r="M1661" s="62">
        <f>E1661*0.1+F1661*0.2+G1661*2+H1661*0.2+I1661*0.1+VLOOKUP(B1661,Sheet1!AU:AZ,5,FALSE)</f>
        <v>105.5</v>
      </c>
      <c r="N1661" s="62">
        <f>E1661*0.1+F1661*0.2+G1661*0.2+H1661*2+I1661*0.1+VLOOKUP(B1661,Sheet1!AU:AZ,6,FALSE)</f>
        <v>73.1</v>
      </c>
      <c r="O1661" s="62">
        <f t="shared" si="491"/>
        <v>28.6</v>
      </c>
      <c r="P1661" s="62">
        <f t="shared" si="492"/>
        <v>10.1</v>
      </c>
      <c r="R1661" s="9">
        <f t="shared" si="493"/>
        <v>24</v>
      </c>
      <c r="S1661" s="9">
        <f t="shared" si="494"/>
        <v>162.44</v>
      </c>
      <c r="T1661" s="9">
        <f t="shared" si="495"/>
        <v>34.8</v>
      </c>
      <c r="U1661" s="66">
        <f t="shared" si="479"/>
        <v>165</v>
      </c>
      <c r="V1661" s="9">
        <f t="shared" si="496"/>
        <v>198</v>
      </c>
      <c r="W1661" s="67">
        <f t="shared" si="480"/>
        <v>100</v>
      </c>
      <c r="Y1661" s="69">
        <f>VLOOKUP(D1661,Sheet2!P:Q,2,FALSE)</f>
        <v>38</v>
      </c>
      <c r="AB1661" s="4" t="str">
        <f>IF('表格编辑 '!D2102="monster","普通","BOSS")</f>
        <v>BOSS</v>
      </c>
      <c r="AD1661" s="50">
        <f>VLOOKUP(D1661,映射!AK:AL,2,FALSE)</f>
        <v>3</v>
      </c>
      <c r="AE1661" s="50" t="s">
        <v>31</v>
      </c>
      <c r="AF1661" s="4">
        <f>VLOOKUP(AE1661,映射!AN:AO,2,FALSE)</f>
        <v>2.2</v>
      </c>
      <c r="AG1661" s="50">
        <v>3</v>
      </c>
      <c r="AH1661" s="70">
        <v>1</v>
      </c>
      <c r="AI1661" s="16">
        <f t="shared" si="497"/>
        <v>61005</v>
      </c>
      <c r="AJ1661" s="16">
        <f t="shared" si="498"/>
        <v>35</v>
      </c>
      <c r="AK1661" s="16">
        <f t="shared" si="499"/>
        <v>24</v>
      </c>
      <c r="AL1661" s="16" t="str">
        <f t="shared" si="500"/>
        <v>海巨龙布鲁特韦姆</v>
      </c>
      <c r="AM1661" s="16">
        <f t="shared" si="501"/>
        <v>3267</v>
      </c>
      <c r="AN1661" s="16">
        <f t="shared" si="502"/>
        <v>926.2</v>
      </c>
      <c r="AO1661" s="16">
        <f t="shared" si="503"/>
        <v>2340.8</v>
      </c>
      <c r="AP1661" s="16">
        <f t="shared" si="504"/>
        <v>2761.8</v>
      </c>
      <c r="AQ1661" s="16">
        <f t="shared" si="505"/>
        <v>1271.6</v>
      </c>
      <c r="AR1661" s="16">
        <f t="shared" si="506"/>
        <v>117</v>
      </c>
      <c r="AS1661" s="72">
        <f t="shared" si="507"/>
        <v>530</v>
      </c>
      <c r="AT1661" s="9">
        <v>390</v>
      </c>
      <c r="AV1661" s="9">
        <v>58</v>
      </c>
    </row>
    <row r="1662" spans="1:48">
      <c r="A1662" s="62">
        <f>'表格编辑 '!A2103</f>
        <v>61006</v>
      </c>
      <c r="B1662" s="62">
        <f>'表格编辑 '!B2103</f>
        <v>35</v>
      </c>
      <c r="C1662" s="62" t="str">
        <f>VLOOKUP(B1662,映射!A:B,2,FALSE)</f>
        <v>海巨龙布鲁特韦姆</v>
      </c>
      <c r="D1662" s="62">
        <f>'表格编辑 '!E2103</f>
        <v>40</v>
      </c>
      <c r="E1662" s="62">
        <f>ROUNDUP((VLOOKUP(B1662,Sheet1!U:AA,3,FALSE)-2)*(0.042*(D1662-1)+0.2)+0.4,0)</f>
        <v>30</v>
      </c>
      <c r="F1662" s="62">
        <f>ROUNDUP((VLOOKUP(B1662,Sheet1!U:AA,4,FALSE)-2)*(0.042*(D1662-1)+0.2)+0.4,0)</f>
        <v>30</v>
      </c>
      <c r="G1662" s="62">
        <f>ROUNDUP((VLOOKUP(B1662,Sheet1!U:AA,5,FALSE)-2)*(0.042*(D1662-1)+0.2)+0.4,0)</f>
        <v>56</v>
      </c>
      <c r="H1662" s="62">
        <f>ROUNDUP((VLOOKUP(B1662,Sheet1!U:AA,6,FALSE)-2)*(0.042*(D1662-1)+0.2)+0.4,0)</f>
        <v>28</v>
      </c>
      <c r="I1662" s="62">
        <f>ROUNDUP((VLOOKUP(B1662,Sheet1!U:AA,7,FALSE)-2)*(0.042*(D1662-1)+0.2)+0.4,0)</f>
        <v>62</v>
      </c>
      <c r="J1662" s="62">
        <f>E1662*8+F1662*2+G1662*3+H1662*3+I1662*1+VLOOKUP(B1662,Sheet1!AU:AZ,2,FALSE)</f>
        <v>634</v>
      </c>
      <c r="K1662" s="62">
        <f>E1662*1+F1662*2+G1662*2+H1662*2+I1662*10+VLOOKUP(B1662,Sheet1!AU:AZ,3,FALSE)</f>
        <v>898</v>
      </c>
      <c r="L1662" s="62">
        <f>E1662*0.1+F1662*2+G1662*0.2+H1662*0.26+I1662*0.1+VLOOKUP(B1662,Sheet1!AU:AZ,4,FALSE)</f>
        <v>107.68</v>
      </c>
      <c r="M1662" s="62">
        <f>E1662*0.1+F1662*0.2+G1662*2+H1662*0.2+I1662*0.1+VLOOKUP(B1662,Sheet1!AU:AZ,5,FALSE)</f>
        <v>152.8</v>
      </c>
      <c r="N1662" s="62">
        <f>E1662*0.1+F1662*0.2+G1662*0.2+H1662*2+I1662*0.1+VLOOKUP(B1662,Sheet1!AU:AZ,6,FALSE)</f>
        <v>102.4</v>
      </c>
      <c r="O1662" s="62">
        <f t="shared" si="491"/>
        <v>46</v>
      </c>
      <c r="P1662" s="62">
        <f t="shared" si="492"/>
        <v>14.8</v>
      </c>
      <c r="R1662" s="9">
        <f t="shared" si="493"/>
        <v>40</v>
      </c>
      <c r="S1662" s="9">
        <f t="shared" si="494"/>
        <v>256.76</v>
      </c>
      <c r="T1662" s="9">
        <f t="shared" si="495"/>
        <v>47.6</v>
      </c>
      <c r="U1662" s="66">
        <f t="shared" si="479"/>
        <v>277</v>
      </c>
      <c r="V1662" s="9">
        <f t="shared" si="496"/>
        <v>332.4</v>
      </c>
      <c r="W1662" s="67">
        <f t="shared" si="480"/>
        <v>139</v>
      </c>
      <c r="Y1662" s="69">
        <f>VLOOKUP(D1662,Sheet2!P:Q,2,FALSE)</f>
        <v>60</v>
      </c>
      <c r="AB1662" s="4" t="str">
        <f>IF('表格编辑 '!D2103="monster","普通","BOSS")</f>
        <v>BOSS</v>
      </c>
      <c r="AD1662" s="50">
        <f>VLOOKUP(D1662,映射!AK:AL,2,FALSE)</f>
        <v>4</v>
      </c>
      <c r="AE1662" s="50" t="s">
        <v>31</v>
      </c>
      <c r="AF1662" s="4">
        <f>VLOOKUP(AE1662,映射!AN:AO,2,FALSE)</f>
        <v>2.2</v>
      </c>
      <c r="AG1662" s="50">
        <v>3</v>
      </c>
      <c r="AH1662" s="70">
        <v>1</v>
      </c>
      <c r="AI1662" s="16">
        <f t="shared" si="497"/>
        <v>61006</v>
      </c>
      <c r="AJ1662" s="16">
        <f t="shared" si="498"/>
        <v>35</v>
      </c>
      <c r="AK1662" s="16">
        <f t="shared" si="499"/>
        <v>40</v>
      </c>
      <c r="AL1662" s="16" t="str">
        <f t="shared" si="500"/>
        <v>海巨龙布鲁特韦姆</v>
      </c>
      <c r="AM1662" s="16">
        <f t="shared" si="501"/>
        <v>7312.8</v>
      </c>
      <c r="AN1662" s="16">
        <f t="shared" si="502"/>
        <v>1394.8</v>
      </c>
      <c r="AO1662" s="16">
        <f t="shared" si="503"/>
        <v>5918</v>
      </c>
      <c r="AP1662" s="16">
        <f t="shared" si="504"/>
        <v>6552</v>
      </c>
      <c r="AQ1662" s="16">
        <f t="shared" si="505"/>
        <v>1975.6</v>
      </c>
      <c r="AR1662" s="16">
        <f t="shared" si="506"/>
        <v>162</v>
      </c>
      <c r="AS1662" s="72">
        <f t="shared" si="507"/>
        <v>545</v>
      </c>
      <c r="AT1662" s="9">
        <v>390</v>
      </c>
      <c r="AV1662" s="9">
        <v>58</v>
      </c>
    </row>
    <row r="1663" spans="1:48">
      <c r="A1663" s="62">
        <f>'表格编辑 '!A2104</f>
        <v>61007</v>
      </c>
      <c r="B1663" s="62">
        <f>'表格编辑 '!B2104</f>
        <v>35</v>
      </c>
      <c r="C1663" s="62" t="str">
        <f>VLOOKUP(B1663,映射!A:B,2,FALSE)</f>
        <v>海巨龙布鲁特韦姆</v>
      </c>
      <c r="D1663" s="62">
        <f>'表格编辑 '!E2104</f>
        <v>50</v>
      </c>
      <c r="E1663" s="62">
        <f>ROUNDUP((VLOOKUP(B1663,Sheet1!U:AA,3,FALSE)-2)*(0.042*(D1663-1)+0.2)+0.4,0)</f>
        <v>37</v>
      </c>
      <c r="F1663" s="62">
        <f>ROUNDUP((VLOOKUP(B1663,Sheet1!U:AA,4,FALSE)-2)*(0.042*(D1663-1)+0.2)+0.4,0)</f>
        <v>37</v>
      </c>
      <c r="G1663" s="62">
        <f>ROUNDUP((VLOOKUP(B1663,Sheet1!U:AA,5,FALSE)-2)*(0.042*(D1663-1)+0.2)+0.4,0)</f>
        <v>69</v>
      </c>
      <c r="H1663" s="62">
        <f>ROUNDUP((VLOOKUP(B1663,Sheet1!U:AA,6,FALSE)-2)*(0.042*(D1663-1)+0.2)+0.4,0)</f>
        <v>35</v>
      </c>
      <c r="I1663" s="62">
        <f>ROUNDUP((VLOOKUP(B1663,Sheet1!U:AA,7,FALSE)-2)*(0.042*(D1663-1)+0.2)+0.4,0)</f>
        <v>75</v>
      </c>
      <c r="J1663" s="62">
        <f>E1663*8+F1663*2+G1663*3+H1663*3+I1663*1+VLOOKUP(B1663,Sheet1!AU:AZ,2,FALSE)</f>
        <v>777</v>
      </c>
      <c r="K1663" s="62">
        <f>E1663*1+F1663*2+G1663*2+H1663*2+I1663*10+VLOOKUP(B1663,Sheet1!AU:AZ,3,FALSE)</f>
        <v>1089</v>
      </c>
      <c r="L1663" s="62">
        <f>E1663*0.1+F1663*2+G1663*0.2+H1663*0.26+I1663*0.1+VLOOKUP(B1663,Sheet1!AU:AZ,4,FALSE)</f>
        <v>128.1</v>
      </c>
      <c r="M1663" s="62">
        <f>E1663*0.1+F1663*0.2+G1663*2+H1663*0.2+I1663*0.1+VLOOKUP(B1663,Sheet1!AU:AZ,5,FALSE)</f>
        <v>183.6</v>
      </c>
      <c r="N1663" s="62">
        <f>E1663*0.1+F1663*0.2+G1663*0.2+H1663*2+I1663*0.1+VLOOKUP(B1663,Sheet1!AU:AZ,6,FALSE)</f>
        <v>122.4</v>
      </c>
      <c r="O1663" s="62">
        <f t="shared" si="491"/>
        <v>55.5</v>
      </c>
      <c r="P1663" s="62">
        <f t="shared" si="492"/>
        <v>18.5</v>
      </c>
      <c r="R1663" s="9">
        <f t="shared" si="493"/>
        <v>50</v>
      </c>
      <c r="S1663" s="9">
        <f t="shared" si="494"/>
        <v>361.96</v>
      </c>
      <c r="T1663" s="9">
        <f t="shared" si="495"/>
        <v>55.6</v>
      </c>
      <c r="U1663" s="66">
        <f t="shared" si="479"/>
        <v>431</v>
      </c>
      <c r="V1663" s="9">
        <f t="shared" si="496"/>
        <v>517.2</v>
      </c>
      <c r="W1663" s="67">
        <f t="shared" si="480"/>
        <v>167</v>
      </c>
      <c r="Y1663" s="69">
        <f>VLOOKUP(D1663,Sheet2!P:Q,2,FALSE)</f>
        <v>120</v>
      </c>
      <c r="AB1663" s="4" t="str">
        <f>IF('表格编辑 '!D2104="monster","普通","BOSS")</f>
        <v>BOSS</v>
      </c>
      <c r="AD1663" s="50">
        <f>VLOOKUP(D1663,映射!AK:AL,2,FALSE)</f>
        <v>4</v>
      </c>
      <c r="AE1663" s="50" t="s">
        <v>31</v>
      </c>
      <c r="AF1663" s="4">
        <f>VLOOKUP(AE1663,映射!AN:AO,2,FALSE)</f>
        <v>2.2</v>
      </c>
      <c r="AG1663" s="50">
        <v>5</v>
      </c>
      <c r="AH1663" s="70">
        <v>1</v>
      </c>
      <c r="AI1663" s="16">
        <f t="shared" si="497"/>
        <v>61007</v>
      </c>
      <c r="AJ1663" s="16">
        <f t="shared" si="498"/>
        <v>35</v>
      </c>
      <c r="AK1663" s="16">
        <f t="shared" si="499"/>
        <v>50</v>
      </c>
      <c r="AL1663" s="16" t="str">
        <f t="shared" si="500"/>
        <v>海巨龙布鲁特韦姆</v>
      </c>
      <c r="AM1663" s="16">
        <f t="shared" si="501"/>
        <v>18964</v>
      </c>
      <c r="AN1663" s="16">
        <f t="shared" si="502"/>
        <v>1709.4</v>
      </c>
      <c r="AO1663" s="16">
        <f t="shared" si="503"/>
        <v>17254.6</v>
      </c>
      <c r="AP1663" s="16">
        <f t="shared" si="504"/>
        <v>18031.6</v>
      </c>
      <c r="AQ1663" s="16">
        <f t="shared" si="505"/>
        <v>2395.8</v>
      </c>
      <c r="AR1663" s="16">
        <f t="shared" si="506"/>
        <v>193</v>
      </c>
      <c r="AS1663" s="72">
        <f t="shared" si="507"/>
        <v>555</v>
      </c>
      <c r="AT1663" s="9">
        <v>390</v>
      </c>
      <c r="AV1663" s="9">
        <v>58</v>
      </c>
    </row>
    <row r="1664" spans="1:48">
      <c r="A1664" s="62">
        <f>'表格编辑 '!A2105</f>
        <v>61008</v>
      </c>
      <c r="B1664" s="62">
        <f>'表格编辑 '!B2105</f>
        <v>35</v>
      </c>
      <c r="C1664" s="62" t="str">
        <f>VLOOKUP(B1664,映射!A:B,2,FALSE)</f>
        <v>海巨龙布鲁特韦姆</v>
      </c>
      <c r="D1664" s="62">
        <f>'表格编辑 '!E2105</f>
        <v>60</v>
      </c>
      <c r="E1664" s="62">
        <f>ROUNDUP((VLOOKUP(B1664,Sheet1!U:AA,3,FALSE)-2)*(0.042*(D1664-1)+0.2)+0.4,0)</f>
        <v>44</v>
      </c>
      <c r="F1664" s="62">
        <f>ROUNDUP((VLOOKUP(B1664,Sheet1!U:AA,4,FALSE)-2)*(0.042*(D1664-1)+0.2)+0.4,0)</f>
        <v>44</v>
      </c>
      <c r="G1664" s="62">
        <f>ROUNDUP((VLOOKUP(B1664,Sheet1!U:AA,5,FALSE)-2)*(0.042*(D1664-1)+0.2)+0.4,0)</f>
        <v>81</v>
      </c>
      <c r="H1664" s="62">
        <f>ROUNDUP((VLOOKUP(B1664,Sheet1!U:AA,6,FALSE)-2)*(0.042*(D1664-1)+0.2)+0.4,0)</f>
        <v>41</v>
      </c>
      <c r="I1664" s="62">
        <f>ROUNDUP((VLOOKUP(B1664,Sheet1!U:AA,7,FALSE)-2)*(0.042*(D1664-1)+0.2)+0.4,0)</f>
        <v>89</v>
      </c>
      <c r="J1664" s="62">
        <f>E1664*8+F1664*2+G1664*3+H1664*3+I1664*1+VLOOKUP(B1664,Sheet1!AU:AZ,2,FALSE)</f>
        <v>915</v>
      </c>
      <c r="K1664" s="62">
        <f>E1664*1+F1664*2+G1664*2+H1664*2+I1664*10+VLOOKUP(B1664,Sheet1!AU:AZ,3,FALSE)</f>
        <v>1286</v>
      </c>
      <c r="L1664" s="62">
        <f>E1664*0.1+F1664*2+G1664*0.2+H1664*0.26+I1664*0.1+VLOOKUP(B1664,Sheet1!AU:AZ,4,FALSE)</f>
        <v>148.16</v>
      </c>
      <c r="M1664" s="62">
        <f>E1664*0.1+F1664*0.2+G1664*2+H1664*0.2+I1664*0.1+VLOOKUP(B1664,Sheet1!AU:AZ,5,FALSE)</f>
        <v>212.3</v>
      </c>
      <c r="N1664" s="62">
        <f>E1664*0.1+F1664*0.2+G1664*0.2+H1664*2+I1664*0.1+VLOOKUP(B1664,Sheet1!AU:AZ,6,FALSE)</f>
        <v>140.3</v>
      </c>
      <c r="O1664" s="62">
        <f t="shared" si="491"/>
        <v>65.7</v>
      </c>
      <c r="P1664" s="62">
        <f t="shared" si="492"/>
        <v>22</v>
      </c>
      <c r="R1664" s="9">
        <f t="shared" si="493"/>
        <v>60</v>
      </c>
      <c r="S1664" s="9">
        <f t="shared" si="494"/>
        <v>427.16</v>
      </c>
      <c r="T1664" s="9">
        <f t="shared" si="495"/>
        <v>63.6</v>
      </c>
      <c r="U1664" s="66">
        <f t="shared" si="479"/>
        <v>514</v>
      </c>
      <c r="V1664" s="9">
        <f t="shared" si="496"/>
        <v>616.8</v>
      </c>
      <c r="W1664" s="67">
        <f t="shared" si="480"/>
        <v>195</v>
      </c>
      <c r="Y1664" s="69">
        <f>VLOOKUP(D1664,Sheet2!P:Q,2,FALSE)</f>
        <v>140</v>
      </c>
      <c r="AB1664" s="4" t="str">
        <f>IF('表格编辑 '!D2105="monster","普通","BOSS")</f>
        <v>BOSS</v>
      </c>
      <c r="AD1664" s="50">
        <f>VLOOKUP(D1664,映射!AK:AL,2,FALSE)</f>
        <v>4</v>
      </c>
      <c r="AE1664" s="50" t="s">
        <v>31</v>
      </c>
      <c r="AF1664" s="4">
        <f>VLOOKUP(AE1664,映射!AN:AO,2,FALSE)</f>
        <v>2.2</v>
      </c>
      <c r="AG1664" s="50">
        <v>5</v>
      </c>
      <c r="AH1664" s="70">
        <v>1</v>
      </c>
      <c r="AI1664" s="16">
        <f t="shared" si="497"/>
        <v>61008</v>
      </c>
      <c r="AJ1664" s="16">
        <f t="shared" si="498"/>
        <v>35</v>
      </c>
      <c r="AK1664" s="16">
        <f t="shared" si="499"/>
        <v>60</v>
      </c>
      <c r="AL1664" s="16" t="str">
        <f t="shared" si="500"/>
        <v>海巨龙布鲁特韦姆</v>
      </c>
      <c r="AM1664" s="16">
        <f t="shared" si="501"/>
        <v>22616</v>
      </c>
      <c r="AN1664" s="16">
        <f t="shared" si="502"/>
        <v>2013</v>
      </c>
      <c r="AO1664" s="16">
        <f t="shared" si="503"/>
        <v>20603</v>
      </c>
      <c r="AP1664" s="16">
        <f t="shared" si="504"/>
        <v>21518</v>
      </c>
      <c r="AQ1664" s="16">
        <f t="shared" si="505"/>
        <v>2829.2</v>
      </c>
      <c r="AR1664" s="16">
        <f t="shared" si="506"/>
        <v>223</v>
      </c>
      <c r="AS1664" s="72">
        <f t="shared" si="507"/>
        <v>565</v>
      </c>
      <c r="AT1664" s="9">
        <v>390</v>
      </c>
      <c r="AV1664" s="9">
        <v>58</v>
      </c>
    </row>
    <row r="1665" spans="1:48">
      <c r="A1665" s="62">
        <f>'表格编辑 '!A2106</f>
        <v>61009</v>
      </c>
      <c r="B1665" s="62">
        <f>'表格编辑 '!B2106</f>
        <v>113</v>
      </c>
      <c r="C1665" s="62" t="str">
        <f>VLOOKUP(B1665,映射!A:B,2,FALSE)</f>
        <v>千年冰晶树魔</v>
      </c>
      <c r="D1665" s="62">
        <f>'表格编辑 '!E2106</f>
        <v>24</v>
      </c>
      <c r="E1665" s="62">
        <f>ROUNDUP((VLOOKUP(B1665,Sheet1!U:AA,3,FALSE)-2)*(0.042*(D1665-1)+0.2)+0.4,0)</f>
        <v>11</v>
      </c>
      <c r="F1665" s="62">
        <f>ROUNDUP((VLOOKUP(B1665,Sheet1!U:AA,4,FALSE)-2)*(0.042*(D1665-1)+0.2)+0.4,0)</f>
        <v>29</v>
      </c>
      <c r="G1665" s="62">
        <f>ROUNDUP((VLOOKUP(B1665,Sheet1!U:AA,5,FALSE)-2)*(0.042*(D1665-1)+0.2)+0.4,0)</f>
        <v>22</v>
      </c>
      <c r="H1665" s="62">
        <f>ROUNDUP((VLOOKUP(B1665,Sheet1!U:AA,6,FALSE)-2)*(0.042*(D1665-1)+0.2)+0.4,0)</f>
        <v>30</v>
      </c>
      <c r="I1665" s="62">
        <f>ROUNDUP((VLOOKUP(B1665,Sheet1!U:AA,7,FALSE)-2)*(0.042*(D1665-1)+0.2)+0.4,0)</f>
        <v>17</v>
      </c>
      <c r="J1665" s="62">
        <f>E1665*8+F1665*2+G1665*3+H1665*3+I1665*1+VLOOKUP(B1665,Sheet1!AU:AZ,2,FALSE)</f>
        <v>339</v>
      </c>
      <c r="K1665" s="62">
        <f>E1665*1+F1665*2+G1665*2+H1665*2+I1665*10+VLOOKUP(B1665,Sheet1!AU:AZ,3,FALSE)</f>
        <v>363</v>
      </c>
      <c r="L1665" s="62">
        <f>E1665*0.1+F1665*2+G1665*0.2+H1665*0.26+I1665*0.1+VLOOKUP(B1665,Sheet1!AU:AZ,4,FALSE)</f>
        <v>93</v>
      </c>
      <c r="M1665" s="62">
        <f>E1665*0.1+F1665*0.2+G1665*2+H1665*0.2+I1665*0.1+VLOOKUP(B1665,Sheet1!AU:AZ,5,FALSE)</f>
        <v>78.6</v>
      </c>
      <c r="N1665" s="62">
        <f>E1665*0.1+F1665*0.2+G1665*0.2+H1665*2+I1665*0.1+VLOOKUP(B1665,Sheet1!AU:AZ,6,FALSE)</f>
        <v>93</v>
      </c>
      <c r="O1665" s="62">
        <f t="shared" si="491"/>
        <v>8.8</v>
      </c>
      <c r="P1665" s="62">
        <f t="shared" si="492"/>
        <v>8</v>
      </c>
      <c r="R1665" s="9">
        <f t="shared" si="493"/>
        <v>24</v>
      </c>
      <c r="S1665" s="9">
        <f t="shared" si="494"/>
        <v>162.44</v>
      </c>
      <c r="T1665" s="9">
        <f t="shared" si="495"/>
        <v>34.8</v>
      </c>
      <c r="U1665" s="66">
        <f t="shared" si="479"/>
        <v>199</v>
      </c>
      <c r="V1665" s="9">
        <f t="shared" si="496"/>
        <v>238.8</v>
      </c>
      <c r="W1665" s="67">
        <f t="shared" si="480"/>
        <v>132</v>
      </c>
      <c r="Y1665" s="69">
        <f>VLOOKUP(D1665,Sheet2!P:Q,2,FALSE)</f>
        <v>38</v>
      </c>
      <c r="AB1665" s="4" t="str">
        <f>IF('表格编辑 '!D2106="monster","普通","BOSS")</f>
        <v>BOSS</v>
      </c>
      <c r="AD1665" s="50">
        <f>VLOOKUP(D1665,映射!AK:AL,2,FALSE)</f>
        <v>3</v>
      </c>
      <c r="AE1665" s="50" t="s">
        <v>31</v>
      </c>
      <c r="AF1665" s="4">
        <f>VLOOKUP(AE1665,映射!AN:AO,2,FALSE)</f>
        <v>2.2</v>
      </c>
      <c r="AG1665" s="50">
        <v>3</v>
      </c>
      <c r="AH1665" s="70">
        <v>1</v>
      </c>
      <c r="AI1665" s="16">
        <f t="shared" si="497"/>
        <v>61009</v>
      </c>
      <c r="AJ1665" s="16">
        <f t="shared" si="498"/>
        <v>113</v>
      </c>
      <c r="AK1665" s="16">
        <f t="shared" si="499"/>
        <v>24</v>
      </c>
      <c r="AL1665" s="16" t="str">
        <f t="shared" si="500"/>
        <v>千年冰晶树魔</v>
      </c>
      <c r="AM1665" s="16">
        <f t="shared" si="501"/>
        <v>3940.2</v>
      </c>
      <c r="AN1665" s="16">
        <f t="shared" si="502"/>
        <v>745.8</v>
      </c>
      <c r="AO1665" s="16">
        <f t="shared" si="503"/>
        <v>3194.4</v>
      </c>
      <c r="AP1665" s="16">
        <f t="shared" si="504"/>
        <v>3533.4</v>
      </c>
      <c r="AQ1665" s="16">
        <f t="shared" si="505"/>
        <v>798.6</v>
      </c>
      <c r="AR1665" s="16">
        <f t="shared" si="506"/>
        <v>140</v>
      </c>
      <c r="AS1665" s="72">
        <f t="shared" si="507"/>
        <v>537</v>
      </c>
      <c r="AT1665" s="9">
        <v>390</v>
      </c>
      <c r="AV1665" s="9">
        <v>58</v>
      </c>
    </row>
    <row r="1666" spans="1:48">
      <c r="A1666" s="62">
        <f>'表格编辑 '!A2107</f>
        <v>61010</v>
      </c>
      <c r="B1666" s="62">
        <f>'表格编辑 '!B2107</f>
        <v>113</v>
      </c>
      <c r="C1666" s="62" t="str">
        <f>VLOOKUP(B1666,映射!A:B,2,FALSE)</f>
        <v>千年冰晶树魔</v>
      </c>
      <c r="D1666" s="62">
        <f>'表格编辑 '!E2107</f>
        <v>40</v>
      </c>
      <c r="E1666" s="62">
        <f>ROUNDUP((VLOOKUP(B1666,Sheet1!U:AA,3,FALSE)-2)*(0.042*(D1666-1)+0.2)+0.4,0)</f>
        <v>17</v>
      </c>
      <c r="F1666" s="62">
        <f>ROUNDUP((VLOOKUP(B1666,Sheet1!U:AA,4,FALSE)-2)*(0.042*(D1666-1)+0.2)+0.4,0)</f>
        <v>45</v>
      </c>
      <c r="G1666" s="62">
        <f>ROUNDUP((VLOOKUP(B1666,Sheet1!U:AA,5,FALSE)-2)*(0.042*(D1666-1)+0.2)+0.4,0)</f>
        <v>34</v>
      </c>
      <c r="H1666" s="62">
        <f>ROUNDUP((VLOOKUP(B1666,Sheet1!U:AA,6,FALSE)-2)*(0.042*(D1666-1)+0.2)+0.4,0)</f>
        <v>47</v>
      </c>
      <c r="I1666" s="62">
        <f>ROUNDUP((VLOOKUP(B1666,Sheet1!U:AA,7,FALSE)-2)*(0.042*(D1666-1)+0.2)+0.4,0)</f>
        <v>27</v>
      </c>
      <c r="J1666" s="62">
        <f>E1666*8+F1666*2+G1666*3+H1666*3+I1666*1+VLOOKUP(B1666,Sheet1!AU:AZ,2,FALSE)</f>
        <v>516</v>
      </c>
      <c r="K1666" s="62">
        <f>E1666*1+F1666*2+G1666*2+H1666*2+I1666*10+VLOOKUP(B1666,Sheet1!AU:AZ,3,FALSE)</f>
        <v>559</v>
      </c>
      <c r="L1666" s="62">
        <f>E1666*0.1+F1666*2+G1666*0.2+H1666*0.26+I1666*0.1+VLOOKUP(B1666,Sheet1!AU:AZ,4,FALSE)</f>
        <v>133.42</v>
      </c>
      <c r="M1666" s="62">
        <f>E1666*0.1+F1666*0.2+G1666*2+H1666*0.2+I1666*0.1+VLOOKUP(B1666,Sheet1!AU:AZ,5,FALSE)</f>
        <v>110.8</v>
      </c>
      <c r="N1666" s="62">
        <f>E1666*0.1+F1666*0.2+G1666*0.2+H1666*2+I1666*0.1+VLOOKUP(B1666,Sheet1!AU:AZ,6,FALSE)</f>
        <v>134.2</v>
      </c>
      <c r="O1666" s="62">
        <f t="shared" si="491"/>
        <v>14.1</v>
      </c>
      <c r="P1666" s="62">
        <f t="shared" si="492"/>
        <v>12.4</v>
      </c>
      <c r="R1666" s="9">
        <f t="shared" si="493"/>
        <v>40</v>
      </c>
      <c r="S1666" s="9">
        <f t="shared" si="494"/>
        <v>256.76</v>
      </c>
      <c r="T1666" s="9">
        <f t="shared" si="495"/>
        <v>47.6</v>
      </c>
      <c r="U1666" s="66">
        <f t="shared" si="479"/>
        <v>336</v>
      </c>
      <c r="V1666" s="9">
        <f t="shared" si="496"/>
        <v>403.2</v>
      </c>
      <c r="W1666" s="67">
        <f t="shared" si="480"/>
        <v>194</v>
      </c>
      <c r="Y1666" s="69">
        <f>VLOOKUP(D1666,Sheet2!P:Q,2,FALSE)</f>
        <v>60</v>
      </c>
      <c r="AB1666" s="4" t="str">
        <f>IF('表格编辑 '!D2107="monster","普通","BOSS")</f>
        <v>BOSS</v>
      </c>
      <c r="AD1666" s="50">
        <f>VLOOKUP(D1666,映射!AK:AL,2,FALSE)</f>
        <v>4</v>
      </c>
      <c r="AE1666" s="50" t="s">
        <v>31</v>
      </c>
      <c r="AF1666" s="4">
        <f>VLOOKUP(AE1666,映射!AN:AO,2,FALSE)</f>
        <v>2.2</v>
      </c>
      <c r="AG1666" s="50">
        <v>3</v>
      </c>
      <c r="AH1666" s="70">
        <v>1</v>
      </c>
      <c r="AI1666" s="16">
        <f t="shared" si="497"/>
        <v>61010</v>
      </c>
      <c r="AJ1666" s="16">
        <f t="shared" si="498"/>
        <v>113</v>
      </c>
      <c r="AK1666" s="16">
        <f t="shared" si="499"/>
        <v>40</v>
      </c>
      <c r="AL1666" s="16" t="str">
        <f t="shared" si="500"/>
        <v>千年冰晶树魔</v>
      </c>
      <c r="AM1666" s="16">
        <f t="shared" si="501"/>
        <v>8870.4</v>
      </c>
      <c r="AN1666" s="16">
        <f t="shared" si="502"/>
        <v>1135.2</v>
      </c>
      <c r="AO1666" s="16">
        <f t="shared" si="503"/>
        <v>7735.2</v>
      </c>
      <c r="AP1666" s="16">
        <f t="shared" si="504"/>
        <v>8251.2</v>
      </c>
      <c r="AQ1666" s="16">
        <f t="shared" si="505"/>
        <v>1229.8</v>
      </c>
      <c r="AR1666" s="16">
        <f t="shared" si="506"/>
        <v>201</v>
      </c>
      <c r="AS1666" s="72">
        <f t="shared" si="507"/>
        <v>558</v>
      </c>
      <c r="AT1666" s="9">
        <v>390</v>
      </c>
      <c r="AV1666" s="9">
        <v>58</v>
      </c>
    </row>
    <row r="1667" spans="1:48">
      <c r="A1667" s="62">
        <f>'表格编辑 '!A2108</f>
        <v>61011</v>
      </c>
      <c r="B1667" s="62">
        <f>'表格编辑 '!B2108</f>
        <v>113</v>
      </c>
      <c r="C1667" s="62" t="str">
        <f>VLOOKUP(B1667,映射!A:B,2,FALSE)</f>
        <v>千年冰晶树魔</v>
      </c>
      <c r="D1667" s="62">
        <f>'表格编辑 '!E2108</f>
        <v>50</v>
      </c>
      <c r="E1667" s="62">
        <f>ROUNDUP((VLOOKUP(B1667,Sheet1!U:AA,3,FALSE)-2)*(0.042*(D1667-1)+0.2)+0.4,0)</f>
        <v>21</v>
      </c>
      <c r="F1667" s="62">
        <f>ROUNDUP((VLOOKUP(B1667,Sheet1!U:AA,4,FALSE)-2)*(0.042*(D1667-1)+0.2)+0.4,0)</f>
        <v>55</v>
      </c>
      <c r="G1667" s="62">
        <f>ROUNDUP((VLOOKUP(B1667,Sheet1!U:AA,5,FALSE)-2)*(0.042*(D1667-1)+0.2)+0.4,0)</f>
        <v>42</v>
      </c>
      <c r="H1667" s="62">
        <f>ROUNDUP((VLOOKUP(B1667,Sheet1!U:AA,6,FALSE)-2)*(0.042*(D1667-1)+0.2)+0.4,0)</f>
        <v>57</v>
      </c>
      <c r="I1667" s="62">
        <f>ROUNDUP((VLOOKUP(B1667,Sheet1!U:AA,7,FALSE)-2)*(0.042*(D1667-1)+0.2)+0.4,0)</f>
        <v>33</v>
      </c>
      <c r="J1667" s="62">
        <f>E1667*8+F1667*2+G1667*3+H1667*3+I1667*1+VLOOKUP(B1667,Sheet1!AU:AZ,2,FALSE)</f>
        <v>628</v>
      </c>
      <c r="K1667" s="62">
        <f>E1667*1+F1667*2+G1667*2+H1667*2+I1667*10+VLOOKUP(B1667,Sheet1!AU:AZ,3,FALSE)</f>
        <v>679</v>
      </c>
      <c r="L1667" s="62">
        <f>E1667*0.1+F1667*2+G1667*0.2+H1667*0.26+I1667*0.1+VLOOKUP(B1667,Sheet1!AU:AZ,4,FALSE)</f>
        <v>158.62</v>
      </c>
      <c r="M1667" s="62">
        <f>E1667*0.1+F1667*0.2+G1667*2+H1667*0.2+I1667*0.1+VLOOKUP(B1667,Sheet1!AU:AZ,5,FALSE)</f>
        <v>131.8</v>
      </c>
      <c r="N1667" s="62">
        <f>E1667*0.1+F1667*0.2+G1667*0.2+H1667*2+I1667*0.1+VLOOKUP(B1667,Sheet1!AU:AZ,6,FALSE)</f>
        <v>158.8</v>
      </c>
      <c r="O1667" s="62">
        <f t="shared" si="491"/>
        <v>17.3</v>
      </c>
      <c r="P1667" s="62">
        <f t="shared" si="492"/>
        <v>15.2</v>
      </c>
      <c r="R1667" s="9">
        <f t="shared" si="493"/>
        <v>50</v>
      </c>
      <c r="S1667" s="9">
        <f t="shared" si="494"/>
        <v>361.96</v>
      </c>
      <c r="T1667" s="9">
        <f t="shared" si="495"/>
        <v>55.6</v>
      </c>
      <c r="U1667" s="66">
        <f t="shared" si="479"/>
        <v>519</v>
      </c>
      <c r="V1667" s="9">
        <f t="shared" si="496"/>
        <v>622.8</v>
      </c>
      <c r="W1667" s="67">
        <f t="shared" si="480"/>
        <v>232</v>
      </c>
      <c r="Y1667" s="69">
        <f>VLOOKUP(D1667,Sheet2!P:Q,2,FALSE)</f>
        <v>120</v>
      </c>
      <c r="AB1667" s="4" t="str">
        <f>IF('表格编辑 '!D2108="monster","普通","BOSS")</f>
        <v>BOSS</v>
      </c>
      <c r="AD1667" s="50">
        <f>VLOOKUP(D1667,映射!AK:AL,2,FALSE)</f>
        <v>4</v>
      </c>
      <c r="AE1667" s="50" t="s">
        <v>31</v>
      </c>
      <c r="AF1667" s="4">
        <f>VLOOKUP(AE1667,映射!AN:AO,2,FALSE)</f>
        <v>2.2</v>
      </c>
      <c r="AG1667" s="50">
        <v>5</v>
      </c>
      <c r="AH1667" s="70">
        <v>1</v>
      </c>
      <c r="AI1667" s="16">
        <f t="shared" si="497"/>
        <v>61011</v>
      </c>
      <c r="AJ1667" s="16">
        <f t="shared" si="498"/>
        <v>113</v>
      </c>
      <c r="AK1667" s="16">
        <f t="shared" si="499"/>
        <v>50</v>
      </c>
      <c r="AL1667" s="16" t="str">
        <f t="shared" si="500"/>
        <v>千年冰晶树魔</v>
      </c>
      <c r="AM1667" s="16">
        <f t="shared" si="501"/>
        <v>22836</v>
      </c>
      <c r="AN1667" s="16">
        <f t="shared" si="502"/>
        <v>1381.6</v>
      </c>
      <c r="AO1667" s="16">
        <f t="shared" si="503"/>
        <v>21454.4</v>
      </c>
      <c r="AP1667" s="16">
        <f t="shared" si="504"/>
        <v>22082.4</v>
      </c>
      <c r="AQ1667" s="16">
        <f t="shared" si="505"/>
        <v>1493.8</v>
      </c>
      <c r="AR1667" s="16">
        <f t="shared" si="506"/>
        <v>238</v>
      </c>
      <c r="AS1667" s="72">
        <f t="shared" si="507"/>
        <v>570</v>
      </c>
      <c r="AT1667" s="9">
        <v>390</v>
      </c>
      <c r="AV1667" s="9">
        <v>58</v>
      </c>
    </row>
    <row r="1668" spans="1:48">
      <c r="A1668" s="62">
        <f>'表格编辑 '!A2109</f>
        <v>61012</v>
      </c>
      <c r="B1668" s="62">
        <f>'表格编辑 '!B2109</f>
        <v>113</v>
      </c>
      <c r="C1668" s="62" t="str">
        <f>VLOOKUP(B1668,映射!A:B,2,FALSE)</f>
        <v>千年冰晶树魔</v>
      </c>
      <c r="D1668" s="62">
        <f>'表格编辑 '!E2109</f>
        <v>60</v>
      </c>
      <c r="E1668" s="62">
        <f>ROUNDUP((VLOOKUP(B1668,Sheet1!U:AA,3,FALSE)-2)*(0.042*(D1668-1)+0.2)+0.4,0)</f>
        <v>25</v>
      </c>
      <c r="F1668" s="62">
        <f>ROUNDUP((VLOOKUP(B1668,Sheet1!U:AA,4,FALSE)-2)*(0.042*(D1668-1)+0.2)+0.4,0)</f>
        <v>65</v>
      </c>
      <c r="G1668" s="62">
        <f>ROUNDUP((VLOOKUP(B1668,Sheet1!U:AA,5,FALSE)-2)*(0.042*(D1668-1)+0.2)+0.4,0)</f>
        <v>49</v>
      </c>
      <c r="H1668" s="62">
        <f>ROUNDUP((VLOOKUP(B1668,Sheet1!U:AA,6,FALSE)-2)*(0.042*(D1668-1)+0.2)+0.4,0)</f>
        <v>68</v>
      </c>
      <c r="I1668" s="62">
        <f>ROUNDUP((VLOOKUP(B1668,Sheet1!U:AA,7,FALSE)-2)*(0.042*(D1668-1)+0.2)+0.4,0)</f>
        <v>38</v>
      </c>
      <c r="J1668" s="62">
        <f>E1668*8+F1668*2+G1668*3+H1668*3+I1668*1+VLOOKUP(B1668,Sheet1!AU:AZ,2,FALSE)</f>
        <v>739</v>
      </c>
      <c r="K1668" s="62">
        <f>E1668*1+F1668*2+G1668*2+H1668*2+I1668*10+VLOOKUP(B1668,Sheet1!AU:AZ,3,FALSE)</f>
        <v>789</v>
      </c>
      <c r="L1668" s="62">
        <f>E1668*0.1+F1668*2+G1668*0.2+H1668*0.26+I1668*0.1+VLOOKUP(B1668,Sheet1!AU:AZ,4,FALSE)</f>
        <v>183.78</v>
      </c>
      <c r="M1668" s="62">
        <f>E1668*0.1+F1668*0.2+G1668*2+H1668*0.2+I1668*0.1+VLOOKUP(B1668,Sheet1!AU:AZ,5,FALSE)</f>
        <v>150.9</v>
      </c>
      <c r="N1668" s="62">
        <f>E1668*0.1+F1668*0.2+G1668*0.2+H1668*2+I1668*0.1+VLOOKUP(B1668,Sheet1!AU:AZ,6,FALSE)</f>
        <v>185.1</v>
      </c>
      <c r="O1668" s="62">
        <f t="shared" si="491"/>
        <v>19.4</v>
      </c>
      <c r="P1668" s="62">
        <f t="shared" si="492"/>
        <v>18.4</v>
      </c>
      <c r="R1668" s="9">
        <f t="shared" si="493"/>
        <v>60</v>
      </c>
      <c r="S1668" s="9">
        <f t="shared" si="494"/>
        <v>427.16</v>
      </c>
      <c r="T1668" s="9">
        <f t="shared" si="495"/>
        <v>63.6</v>
      </c>
      <c r="U1668" s="66">
        <f t="shared" si="479"/>
        <v>622</v>
      </c>
      <c r="V1668" s="9">
        <f t="shared" si="496"/>
        <v>746.4</v>
      </c>
      <c r="W1668" s="67">
        <f t="shared" si="480"/>
        <v>271</v>
      </c>
      <c r="Y1668" s="69">
        <f>VLOOKUP(D1668,Sheet2!P:Q,2,FALSE)</f>
        <v>140</v>
      </c>
      <c r="AB1668" s="4" t="str">
        <f>IF('表格编辑 '!D2109="monster","普通","BOSS")</f>
        <v>BOSS</v>
      </c>
      <c r="AD1668" s="50">
        <f>VLOOKUP(D1668,映射!AK:AL,2,FALSE)</f>
        <v>4</v>
      </c>
      <c r="AE1668" s="50" t="s">
        <v>31</v>
      </c>
      <c r="AF1668" s="4">
        <f>VLOOKUP(AE1668,映射!AN:AO,2,FALSE)</f>
        <v>2.2</v>
      </c>
      <c r="AG1668" s="50">
        <v>5</v>
      </c>
      <c r="AH1668" s="70">
        <v>1</v>
      </c>
      <c r="AI1668" s="16">
        <f t="shared" si="497"/>
        <v>61012</v>
      </c>
      <c r="AJ1668" s="16">
        <f t="shared" si="498"/>
        <v>113</v>
      </c>
      <c r="AK1668" s="16">
        <f t="shared" si="499"/>
        <v>60</v>
      </c>
      <c r="AL1668" s="16" t="str">
        <f t="shared" si="500"/>
        <v>千年冰晶树魔</v>
      </c>
      <c r="AM1668" s="16">
        <f t="shared" si="501"/>
        <v>27368</v>
      </c>
      <c r="AN1668" s="16">
        <f t="shared" si="502"/>
        <v>1625.8</v>
      </c>
      <c r="AO1668" s="16">
        <f t="shared" si="503"/>
        <v>25742.2</v>
      </c>
      <c r="AP1668" s="16">
        <f t="shared" si="504"/>
        <v>26481.2</v>
      </c>
      <c r="AQ1668" s="16">
        <f t="shared" si="505"/>
        <v>1735.8</v>
      </c>
      <c r="AR1668" s="16">
        <f t="shared" si="506"/>
        <v>276</v>
      </c>
      <c r="AS1668" s="72">
        <f t="shared" si="507"/>
        <v>583</v>
      </c>
      <c r="AT1668" s="9">
        <v>390</v>
      </c>
      <c r="AV1668" s="9">
        <v>58</v>
      </c>
    </row>
  </sheetData>
  <autoFilter ref="AE1:AE1668"/>
  <pageMargins left="0.699305555555556" right="0.699305555555556" top="0.75" bottom="0.75" header="0.3" footer="0.3"/>
  <pageSetup paperSize="9" orientation="portrait"/>
  <headerFooter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H10"/>
  <sheetViews>
    <sheetView workbookViewId="0">
      <selection activeCell="A6" sqref="A6"/>
    </sheetView>
  </sheetViews>
  <sheetFormatPr defaultColWidth="9" defaultRowHeight="13.5"/>
  <cols>
    <col min="1" max="1" width="15.125" customWidth="1"/>
  </cols>
  <sheetData>
    <row r="1" s="9" customFormat="1" ht="16.5" spans="1:34">
      <c r="A1" s="21" t="s">
        <v>1</v>
      </c>
      <c r="B1" s="21" t="s">
        <v>5</v>
      </c>
      <c r="C1" s="21"/>
      <c r="D1" s="18" t="s">
        <v>6</v>
      </c>
      <c r="E1" s="21" t="s">
        <v>401</v>
      </c>
      <c r="F1" s="21" t="s">
        <v>402</v>
      </c>
      <c r="G1" s="21" t="s">
        <v>403</v>
      </c>
      <c r="H1" s="21" t="s">
        <v>404</v>
      </c>
      <c r="I1" s="21" t="s">
        <v>405</v>
      </c>
      <c r="J1" s="21" t="s">
        <v>647</v>
      </c>
      <c r="K1" s="21" t="s">
        <v>407</v>
      </c>
      <c r="L1" s="21" t="s">
        <v>408</v>
      </c>
      <c r="M1" s="21" t="s">
        <v>409</v>
      </c>
      <c r="N1" s="21" t="s">
        <v>410</v>
      </c>
      <c r="O1" s="21" t="s">
        <v>411</v>
      </c>
      <c r="P1" s="21" t="s">
        <v>412</v>
      </c>
      <c r="Q1" s="21" t="s">
        <v>413</v>
      </c>
      <c r="R1" s="21" t="s">
        <v>414</v>
      </c>
      <c r="S1" s="21" t="s">
        <v>415</v>
      </c>
      <c r="T1" s="21" t="s">
        <v>416</v>
      </c>
      <c r="U1" s="21" t="s">
        <v>417</v>
      </c>
      <c r="V1" s="21" t="s">
        <v>418</v>
      </c>
      <c r="W1" s="21" t="s">
        <v>419</v>
      </c>
      <c r="X1" s="21" t="s">
        <v>420</v>
      </c>
      <c r="Y1" s="21" t="s">
        <v>421</v>
      </c>
      <c r="Z1" s="21" t="s">
        <v>422</v>
      </c>
      <c r="AA1" s="21" t="s">
        <v>423</v>
      </c>
      <c r="AB1" s="21" t="s">
        <v>424</v>
      </c>
      <c r="AC1" s="21" t="s">
        <v>425</v>
      </c>
      <c r="AD1" s="21" t="s">
        <v>426</v>
      </c>
      <c r="AE1" s="21" t="s">
        <v>427</v>
      </c>
      <c r="AF1" s="21" t="s">
        <v>648</v>
      </c>
      <c r="AG1" s="21" t="s">
        <v>649</v>
      </c>
      <c r="AH1" s="21" t="s">
        <v>650</v>
      </c>
    </row>
    <row r="2" s="9" customFormat="1" ht="66" spans="1:34">
      <c r="A2" s="21"/>
      <c r="B2" s="21"/>
      <c r="C2" s="21"/>
      <c r="D2" s="18"/>
      <c r="E2" s="21"/>
      <c r="F2" s="21"/>
      <c r="G2" s="21"/>
      <c r="H2" s="21"/>
      <c r="I2" s="21"/>
      <c r="J2" s="59" t="s">
        <v>651</v>
      </c>
      <c r="K2" s="21" t="s">
        <v>652</v>
      </c>
      <c r="L2" s="21" t="s">
        <v>653</v>
      </c>
      <c r="M2" s="21" t="s">
        <v>654</v>
      </c>
      <c r="N2" s="21" t="s">
        <v>655</v>
      </c>
      <c r="O2" s="21" t="s">
        <v>656</v>
      </c>
      <c r="P2" s="21" t="s">
        <v>657</v>
      </c>
      <c r="Q2" s="21" t="s">
        <v>658</v>
      </c>
      <c r="R2" s="21" t="s">
        <v>659</v>
      </c>
      <c r="S2" s="21" t="s">
        <v>660</v>
      </c>
      <c r="T2" s="21" t="s">
        <v>661</v>
      </c>
      <c r="U2" s="21" t="s">
        <v>662</v>
      </c>
      <c r="V2" s="21" t="s">
        <v>663</v>
      </c>
      <c r="W2" s="21" t="s">
        <v>664</v>
      </c>
      <c r="X2" s="21" t="s">
        <v>665</v>
      </c>
      <c r="Y2" s="21" t="s">
        <v>666</v>
      </c>
      <c r="Z2" s="21" t="s">
        <v>667</v>
      </c>
      <c r="AA2" s="21" t="s">
        <v>668</v>
      </c>
      <c r="AB2" s="21" t="s">
        <v>669</v>
      </c>
      <c r="AC2" s="21" t="s">
        <v>670</v>
      </c>
      <c r="AD2" s="21" t="s">
        <v>671</v>
      </c>
      <c r="AE2" s="21"/>
      <c r="AF2" s="21"/>
      <c r="AG2" s="21"/>
      <c r="AH2" s="21"/>
    </row>
    <row r="6" spans="1:2">
      <c r="A6" t="s">
        <v>672</v>
      </c>
      <c r="B6" t="s">
        <v>673</v>
      </c>
    </row>
    <row r="7" spans="1:2">
      <c r="A7" t="s">
        <v>674</v>
      </c>
      <c r="B7" t="s">
        <v>675</v>
      </c>
    </row>
    <row r="8" spans="1:2">
      <c r="A8" t="s">
        <v>676</v>
      </c>
      <c r="B8" t="s">
        <v>677</v>
      </c>
    </row>
    <row r="9" spans="1:2">
      <c r="A9">
        <v>90000</v>
      </c>
      <c r="B9" t="s">
        <v>678</v>
      </c>
    </row>
    <row r="10" spans="1:2">
      <c r="A10" t="s">
        <v>679</v>
      </c>
      <c r="B10" t="s">
        <v>680</v>
      </c>
    </row>
  </sheetData>
  <pageMargins left="0.699305555555556" right="0.699305555555556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238"/>
  <sheetViews>
    <sheetView workbookViewId="0">
      <pane xSplit="1" ySplit="1" topLeftCell="B74" activePane="bottomRight" state="frozen"/>
      <selection/>
      <selection pane="topRight"/>
      <selection pane="bottomLeft"/>
      <selection pane="bottomRight" activeCell="C85" sqref="C85"/>
    </sheetView>
  </sheetViews>
  <sheetFormatPr defaultColWidth="9" defaultRowHeight="13.5" outlineLevelCol="6"/>
  <cols>
    <col min="1" max="1" width="19.375" style="46" customWidth="1"/>
    <col min="2" max="2" width="27.625" style="46" customWidth="1"/>
    <col min="3" max="3" width="52.875" style="47" customWidth="1"/>
    <col min="4" max="4" width="51.375" style="47" customWidth="1"/>
    <col min="5" max="6" width="20.625" style="47" customWidth="1"/>
    <col min="7" max="7" width="50.25" style="47" customWidth="1"/>
    <col min="8" max="16384" width="9" style="46"/>
  </cols>
  <sheetData>
    <row r="1" ht="16.5" spans="1:7">
      <c r="A1" s="38" t="s">
        <v>681</v>
      </c>
      <c r="B1" s="38"/>
      <c r="C1" s="48" t="s">
        <v>401</v>
      </c>
      <c r="D1" s="48" t="s">
        <v>402</v>
      </c>
      <c r="E1" s="48" t="s">
        <v>403</v>
      </c>
      <c r="F1" s="48" t="s">
        <v>404</v>
      </c>
      <c r="G1" s="48" t="s">
        <v>405</v>
      </c>
    </row>
    <row r="2" ht="16.5" spans="1:7">
      <c r="A2" s="38" t="s">
        <v>682</v>
      </c>
      <c r="B2" s="38" t="s">
        <v>612</v>
      </c>
      <c r="C2" s="49" t="s">
        <v>437</v>
      </c>
      <c r="D2" s="49" t="s">
        <v>438</v>
      </c>
      <c r="E2" s="49"/>
      <c r="F2" s="49"/>
      <c r="G2" s="49" t="s">
        <v>434</v>
      </c>
    </row>
    <row r="3" ht="33" spans="1:7">
      <c r="A3" s="24" t="s">
        <v>103</v>
      </c>
      <c r="B3" s="38" t="s">
        <v>683</v>
      </c>
      <c r="C3" s="49" t="s">
        <v>684</v>
      </c>
      <c r="D3" s="49" t="s">
        <v>685</v>
      </c>
      <c r="E3" s="49"/>
      <c r="F3" s="49"/>
      <c r="G3" s="49" t="s">
        <v>686</v>
      </c>
    </row>
    <row r="4" ht="16.5" spans="1:7">
      <c r="A4" s="24" t="s">
        <v>86</v>
      </c>
      <c r="B4" s="38" t="s">
        <v>687</v>
      </c>
      <c r="C4" s="49" t="s">
        <v>688</v>
      </c>
      <c r="D4" s="49" t="s">
        <v>689</v>
      </c>
      <c r="E4" s="49"/>
      <c r="F4" s="49"/>
      <c r="G4" s="49" t="s">
        <v>690</v>
      </c>
    </row>
    <row r="5" ht="33" spans="1:7">
      <c r="A5" s="38" t="s">
        <v>691</v>
      </c>
      <c r="B5" s="38" t="s">
        <v>692</v>
      </c>
      <c r="C5" s="49" t="s">
        <v>693</v>
      </c>
      <c r="D5" s="49" t="s">
        <v>694</v>
      </c>
      <c r="E5" s="49"/>
      <c r="F5" s="49"/>
      <c r="G5" s="49" t="s">
        <v>695</v>
      </c>
    </row>
    <row r="6" ht="16.5" spans="1:7">
      <c r="A6" s="38" t="s">
        <v>52</v>
      </c>
      <c r="B6" s="38" t="s">
        <v>696</v>
      </c>
      <c r="C6" s="49" t="s">
        <v>697</v>
      </c>
      <c r="D6" s="49" t="s">
        <v>698</v>
      </c>
      <c r="E6" s="49"/>
      <c r="F6" s="49"/>
      <c r="G6" s="49" t="s">
        <v>699</v>
      </c>
    </row>
    <row r="7" ht="16.5" spans="1:7">
      <c r="A7" s="24" t="s">
        <v>107</v>
      </c>
      <c r="B7" s="38" t="s">
        <v>700</v>
      </c>
      <c r="C7" s="49" t="s">
        <v>701</v>
      </c>
      <c r="D7" s="49" t="s">
        <v>702</v>
      </c>
      <c r="E7" s="49"/>
      <c r="F7" s="49"/>
      <c r="G7" s="49" t="s">
        <v>703</v>
      </c>
    </row>
    <row r="8" ht="33" spans="1:7">
      <c r="A8" s="24" t="s">
        <v>77</v>
      </c>
      <c r="B8" s="38" t="s">
        <v>704</v>
      </c>
      <c r="C8" s="49" t="s">
        <v>705</v>
      </c>
      <c r="D8" s="49" t="s">
        <v>706</v>
      </c>
      <c r="E8" s="49"/>
      <c r="F8" s="49"/>
      <c r="G8" s="49" t="s">
        <v>707</v>
      </c>
    </row>
    <row r="9" ht="16.5" spans="1:7">
      <c r="A9" s="24" t="s">
        <v>708</v>
      </c>
      <c r="B9" s="38" t="s">
        <v>709</v>
      </c>
      <c r="C9" s="49" t="s">
        <v>710</v>
      </c>
      <c r="D9" s="49" t="s">
        <v>711</v>
      </c>
      <c r="E9" s="49"/>
      <c r="F9" s="49"/>
      <c r="G9" s="49" t="s">
        <v>712</v>
      </c>
    </row>
    <row r="10" ht="33" spans="1:7">
      <c r="A10" s="24" t="s">
        <v>74</v>
      </c>
      <c r="B10" s="38" t="s">
        <v>713</v>
      </c>
      <c r="C10" s="49" t="s">
        <v>714</v>
      </c>
      <c r="D10" s="49" t="s">
        <v>715</v>
      </c>
      <c r="E10" s="49"/>
      <c r="F10" s="49"/>
      <c r="G10" s="49" t="s">
        <v>716</v>
      </c>
    </row>
    <row r="11" ht="33" spans="1:7">
      <c r="A11" s="24" t="s">
        <v>83</v>
      </c>
      <c r="B11" s="38" t="s">
        <v>717</v>
      </c>
      <c r="C11" s="49" t="s">
        <v>718</v>
      </c>
      <c r="D11" s="49" t="s">
        <v>719</v>
      </c>
      <c r="E11" s="49"/>
      <c r="F11" s="49"/>
      <c r="G11" s="49" t="s">
        <v>720</v>
      </c>
    </row>
    <row r="12" ht="16.5" spans="1:7">
      <c r="A12" s="24" t="s">
        <v>79</v>
      </c>
      <c r="B12" s="38" t="s">
        <v>721</v>
      </c>
      <c r="C12" s="49" t="s">
        <v>722</v>
      </c>
      <c r="D12" s="49" t="s">
        <v>723</v>
      </c>
      <c r="E12" s="49"/>
      <c r="F12" s="49"/>
      <c r="G12" s="49" t="s">
        <v>724</v>
      </c>
    </row>
    <row r="13" ht="16.5" spans="1:7">
      <c r="A13" s="24" t="s">
        <v>22</v>
      </c>
      <c r="B13" s="38" t="s">
        <v>725</v>
      </c>
      <c r="C13" s="49" t="s">
        <v>726</v>
      </c>
      <c r="D13" s="49" t="s">
        <v>727</v>
      </c>
      <c r="E13" s="49"/>
      <c r="F13" s="49"/>
      <c r="G13" s="49" t="s">
        <v>728</v>
      </c>
    </row>
    <row r="14" ht="33" spans="1:7">
      <c r="A14" s="24" t="s">
        <v>64</v>
      </c>
      <c r="B14" s="38" t="s">
        <v>729</v>
      </c>
      <c r="C14" s="49" t="s">
        <v>730</v>
      </c>
      <c r="D14" s="49" t="s">
        <v>731</v>
      </c>
      <c r="E14" s="49"/>
      <c r="F14" s="49"/>
      <c r="G14" s="49" t="s">
        <v>732</v>
      </c>
    </row>
    <row r="15" ht="33" spans="1:7">
      <c r="A15" s="24" t="s">
        <v>92</v>
      </c>
      <c r="B15" s="38" t="s">
        <v>733</v>
      </c>
      <c r="C15" s="49" t="s">
        <v>734</v>
      </c>
      <c r="D15" s="49" t="s">
        <v>735</v>
      </c>
      <c r="E15" s="49"/>
      <c r="F15" s="49"/>
      <c r="G15" s="49" t="s">
        <v>736</v>
      </c>
    </row>
    <row r="16" ht="33" spans="1:7">
      <c r="A16" s="24" t="s">
        <v>66</v>
      </c>
      <c r="B16" s="38" t="s">
        <v>737</v>
      </c>
      <c r="C16" s="49" t="s">
        <v>738</v>
      </c>
      <c r="D16" s="49" t="s">
        <v>739</v>
      </c>
      <c r="E16" s="49"/>
      <c r="F16" s="49"/>
      <c r="G16" s="49" t="s">
        <v>740</v>
      </c>
    </row>
    <row r="17" ht="33" spans="1:7">
      <c r="A17" s="24" t="s">
        <v>97</v>
      </c>
      <c r="B17" s="38" t="s">
        <v>741</v>
      </c>
      <c r="C17" s="49" t="s">
        <v>742</v>
      </c>
      <c r="D17" s="49" t="s">
        <v>743</v>
      </c>
      <c r="E17" s="49"/>
      <c r="F17" s="49"/>
      <c r="G17" s="49" t="s">
        <v>744</v>
      </c>
    </row>
    <row r="18" ht="16.5" spans="1:7">
      <c r="A18" s="25" t="s">
        <v>46</v>
      </c>
      <c r="B18" s="38" t="s">
        <v>745</v>
      </c>
      <c r="C18" s="49" t="s">
        <v>746</v>
      </c>
      <c r="D18" s="49" t="s">
        <v>747</v>
      </c>
      <c r="E18" s="49"/>
      <c r="F18" s="49"/>
      <c r="G18" s="49" t="s">
        <v>748</v>
      </c>
    </row>
    <row r="19" ht="16.5" spans="1:7">
      <c r="A19" s="24" t="s">
        <v>60</v>
      </c>
      <c r="B19" s="38" t="s">
        <v>749</v>
      </c>
      <c r="C19" s="49" t="s">
        <v>750</v>
      </c>
      <c r="D19" s="49" t="s">
        <v>751</v>
      </c>
      <c r="E19" s="49"/>
      <c r="F19" s="49"/>
      <c r="G19" s="49" t="s">
        <v>752</v>
      </c>
    </row>
    <row r="20" s="6" customFormat="1" ht="33" spans="1:7">
      <c r="A20" s="38" t="s">
        <v>511</v>
      </c>
      <c r="B20" s="38" t="s">
        <v>753</v>
      </c>
      <c r="C20" s="49" t="s">
        <v>754</v>
      </c>
      <c r="D20" s="49" t="s">
        <v>755</v>
      </c>
      <c r="E20" s="49"/>
      <c r="F20" s="49"/>
      <c r="G20" s="49" t="s">
        <v>756</v>
      </c>
    </row>
    <row r="21" s="6" customFormat="1" ht="33" spans="1:7">
      <c r="A21" s="38" t="s">
        <v>137</v>
      </c>
      <c r="B21" s="38" t="s">
        <v>757</v>
      </c>
      <c r="C21" s="49" t="s">
        <v>758</v>
      </c>
      <c r="D21" s="49" t="s">
        <v>759</v>
      </c>
      <c r="E21" s="49"/>
      <c r="F21" s="49"/>
      <c r="G21" s="49" t="s">
        <v>760</v>
      </c>
    </row>
    <row r="22" s="6" customFormat="1" ht="33" spans="1:7">
      <c r="A22" s="38" t="s">
        <v>195</v>
      </c>
      <c r="B22" s="38" t="s">
        <v>761</v>
      </c>
      <c r="C22" s="49" t="s">
        <v>762</v>
      </c>
      <c r="D22" s="49" t="s">
        <v>763</v>
      </c>
      <c r="E22" s="49"/>
      <c r="F22" s="49"/>
      <c r="G22" s="49" t="s">
        <v>764</v>
      </c>
    </row>
    <row r="23" s="6" customFormat="1" ht="33" spans="1:7">
      <c r="A23" s="38" t="s">
        <v>183</v>
      </c>
      <c r="B23" s="38" t="s">
        <v>765</v>
      </c>
      <c r="C23" s="49" t="s">
        <v>766</v>
      </c>
      <c r="D23" s="49" t="s">
        <v>767</v>
      </c>
      <c r="E23" s="49"/>
      <c r="F23" s="49"/>
      <c r="G23" s="49" t="s">
        <v>768</v>
      </c>
    </row>
    <row r="24" s="6" customFormat="1" ht="33" spans="1:7">
      <c r="A24" s="38" t="s">
        <v>155</v>
      </c>
      <c r="B24" s="38" t="s">
        <v>769</v>
      </c>
      <c r="C24" s="49" t="s">
        <v>770</v>
      </c>
      <c r="D24" s="49" t="s">
        <v>771</v>
      </c>
      <c r="E24" s="49"/>
      <c r="F24" s="49"/>
      <c r="G24" s="49" t="s">
        <v>772</v>
      </c>
    </row>
    <row r="25" s="6" customFormat="1" ht="16.5" spans="1:7">
      <c r="A25" s="38" t="s">
        <v>161</v>
      </c>
      <c r="B25" s="38" t="s">
        <v>773</v>
      </c>
      <c r="C25" s="49" t="s">
        <v>774</v>
      </c>
      <c r="D25" s="49" t="s">
        <v>775</v>
      </c>
      <c r="E25" s="49"/>
      <c r="F25" s="49"/>
      <c r="G25" s="49" t="s">
        <v>776</v>
      </c>
    </row>
    <row r="26" s="6" customFormat="1" ht="33" spans="1:7">
      <c r="A26" s="38" t="s">
        <v>153</v>
      </c>
      <c r="B26" s="38" t="s">
        <v>777</v>
      </c>
      <c r="C26" s="49" t="s">
        <v>778</v>
      </c>
      <c r="D26" s="49" t="s">
        <v>779</v>
      </c>
      <c r="E26" s="49"/>
      <c r="F26" s="49"/>
      <c r="G26" s="49" t="s">
        <v>780</v>
      </c>
    </row>
    <row r="27" s="6" customFormat="1" ht="16.5" spans="1:7">
      <c r="A27" s="38" t="s">
        <v>143</v>
      </c>
      <c r="B27" s="38" t="s">
        <v>781</v>
      </c>
      <c r="C27" s="49" t="s">
        <v>782</v>
      </c>
      <c r="D27" s="49" t="s">
        <v>783</v>
      </c>
      <c r="E27" s="49"/>
      <c r="F27" s="49"/>
      <c r="G27" s="49" t="s">
        <v>784</v>
      </c>
    </row>
    <row r="28" s="6" customFormat="1" ht="33" spans="1:7">
      <c r="A28" s="38" t="s">
        <v>197</v>
      </c>
      <c r="B28" s="38" t="s">
        <v>785</v>
      </c>
      <c r="C28" s="49" t="s">
        <v>786</v>
      </c>
      <c r="D28" s="49" t="s">
        <v>787</v>
      </c>
      <c r="E28" s="49"/>
      <c r="F28" s="49"/>
      <c r="G28" s="49" t="s">
        <v>788</v>
      </c>
    </row>
    <row r="29" s="6" customFormat="1" ht="33" spans="1:7">
      <c r="A29" s="38" t="s">
        <v>203</v>
      </c>
      <c r="B29" s="38" t="s">
        <v>789</v>
      </c>
      <c r="C29" s="49" t="s">
        <v>790</v>
      </c>
      <c r="D29" s="49" t="s">
        <v>791</v>
      </c>
      <c r="E29" s="49"/>
      <c r="F29" s="49"/>
      <c r="G29" s="49" t="s">
        <v>792</v>
      </c>
    </row>
    <row r="30" s="6" customFormat="1" ht="16.5" spans="1:7">
      <c r="A30" s="38" t="s">
        <v>187</v>
      </c>
      <c r="B30" s="38" t="s">
        <v>793</v>
      </c>
      <c r="C30" s="49" t="s">
        <v>794</v>
      </c>
      <c r="D30" s="49" t="s">
        <v>795</v>
      </c>
      <c r="E30" s="49"/>
      <c r="F30" s="49"/>
      <c r="G30" s="49" t="s">
        <v>796</v>
      </c>
    </row>
    <row r="31" s="6" customFormat="1" ht="33" spans="1:7">
      <c r="A31" s="38" t="s">
        <v>151</v>
      </c>
      <c r="B31" s="38" t="s">
        <v>797</v>
      </c>
      <c r="C31" s="49" t="s">
        <v>798</v>
      </c>
      <c r="D31" s="49" t="s">
        <v>799</v>
      </c>
      <c r="E31" s="49"/>
      <c r="F31" s="49"/>
      <c r="G31" s="49" t="s">
        <v>800</v>
      </c>
    </row>
    <row r="32" s="6" customFormat="1" ht="33" spans="1:7">
      <c r="A32" s="38" t="s">
        <v>199</v>
      </c>
      <c r="B32" s="38" t="s">
        <v>801</v>
      </c>
      <c r="C32" s="49" t="s">
        <v>802</v>
      </c>
      <c r="D32" s="49" t="s">
        <v>803</v>
      </c>
      <c r="E32" s="49"/>
      <c r="F32" s="49"/>
      <c r="G32" s="49" t="s">
        <v>804</v>
      </c>
    </row>
    <row r="33" s="6" customFormat="1" ht="33" spans="1:7">
      <c r="A33" s="38" t="s">
        <v>189</v>
      </c>
      <c r="B33" s="38" t="s">
        <v>805</v>
      </c>
      <c r="C33" s="49" t="s">
        <v>806</v>
      </c>
      <c r="D33" s="49" t="s">
        <v>807</v>
      </c>
      <c r="E33" s="49"/>
      <c r="F33" s="49"/>
      <c r="G33" s="49" t="s">
        <v>808</v>
      </c>
    </row>
    <row r="34" s="6" customFormat="1" ht="33" spans="1:7">
      <c r="A34" s="38" t="s">
        <v>165</v>
      </c>
      <c r="B34" s="38" t="s">
        <v>809</v>
      </c>
      <c r="C34" s="49" t="s">
        <v>810</v>
      </c>
      <c r="D34" s="49" t="s">
        <v>811</v>
      </c>
      <c r="E34" s="49"/>
      <c r="F34" s="49"/>
      <c r="G34" s="49" t="s">
        <v>812</v>
      </c>
    </row>
    <row r="35" s="6" customFormat="1" ht="33" spans="1:7">
      <c r="A35" s="38" t="s">
        <v>131</v>
      </c>
      <c r="B35" s="38" t="s">
        <v>813</v>
      </c>
      <c r="C35" s="49" t="s">
        <v>814</v>
      </c>
      <c r="D35" s="49" t="s">
        <v>815</v>
      </c>
      <c r="E35" s="49"/>
      <c r="F35" s="49"/>
      <c r="G35" s="49" t="s">
        <v>816</v>
      </c>
    </row>
    <row r="36" s="6" customFormat="1" ht="33" spans="1:7">
      <c r="A36" s="38" t="s">
        <v>163</v>
      </c>
      <c r="B36" s="38" t="s">
        <v>817</v>
      </c>
      <c r="C36" s="49" t="s">
        <v>818</v>
      </c>
      <c r="D36" s="49" t="s">
        <v>819</v>
      </c>
      <c r="E36" s="49"/>
      <c r="F36" s="49"/>
      <c r="G36" s="49" t="s">
        <v>820</v>
      </c>
    </row>
    <row r="37" s="6" customFormat="1" ht="33" spans="1:7">
      <c r="A37" s="38" t="s">
        <v>201</v>
      </c>
      <c r="B37" s="38" t="s">
        <v>821</v>
      </c>
      <c r="C37" s="49" t="s">
        <v>822</v>
      </c>
      <c r="D37" s="49" t="s">
        <v>823</v>
      </c>
      <c r="E37" s="49"/>
      <c r="F37" s="49"/>
      <c r="G37" s="49" t="s">
        <v>824</v>
      </c>
    </row>
    <row r="38" s="6" customFormat="1" ht="33" spans="1:7">
      <c r="A38" s="38" t="s">
        <v>147</v>
      </c>
      <c r="B38" s="38" t="s">
        <v>825</v>
      </c>
      <c r="C38" s="49" t="s">
        <v>826</v>
      </c>
      <c r="D38" s="49" t="s">
        <v>827</v>
      </c>
      <c r="E38" s="49"/>
      <c r="F38" s="49"/>
      <c r="G38" s="49" t="s">
        <v>828</v>
      </c>
    </row>
    <row r="39" s="6" customFormat="1" ht="16.5" spans="1:7">
      <c r="A39" s="38" t="s">
        <v>149</v>
      </c>
      <c r="B39" s="38" t="s">
        <v>829</v>
      </c>
      <c r="C39" s="49" t="s">
        <v>830</v>
      </c>
      <c r="D39" s="49" t="s">
        <v>831</v>
      </c>
      <c r="E39" s="49"/>
      <c r="F39" s="49"/>
      <c r="G39" s="49" t="s">
        <v>832</v>
      </c>
    </row>
    <row r="40" s="6" customFormat="1" ht="16.5" spans="1:7">
      <c r="A40" s="38" t="s">
        <v>157</v>
      </c>
      <c r="B40" s="38" t="s">
        <v>833</v>
      </c>
      <c r="C40" s="49" t="s">
        <v>834</v>
      </c>
      <c r="D40" s="49" t="s">
        <v>835</v>
      </c>
      <c r="E40" s="49"/>
      <c r="F40" s="49"/>
      <c r="G40" s="49" t="s">
        <v>836</v>
      </c>
    </row>
    <row r="41" s="6" customFormat="1" ht="33" spans="1:7">
      <c r="A41" s="38" t="s">
        <v>167</v>
      </c>
      <c r="B41" s="38" t="s">
        <v>837</v>
      </c>
      <c r="C41" s="49" t="s">
        <v>838</v>
      </c>
      <c r="D41" s="49" t="s">
        <v>839</v>
      </c>
      <c r="E41" s="49"/>
      <c r="F41" s="49"/>
      <c r="G41" s="49" t="s">
        <v>840</v>
      </c>
    </row>
    <row r="42" s="6" customFormat="1" ht="33" spans="1:7">
      <c r="A42" s="38" t="s">
        <v>191</v>
      </c>
      <c r="B42" s="38" t="s">
        <v>841</v>
      </c>
      <c r="C42" s="49" t="s">
        <v>842</v>
      </c>
      <c r="D42" s="49" t="s">
        <v>843</v>
      </c>
      <c r="E42" s="49"/>
      <c r="F42" s="49"/>
      <c r="G42" s="49" t="s">
        <v>844</v>
      </c>
    </row>
    <row r="43" ht="33" spans="1:7">
      <c r="A43" s="4" t="s">
        <v>319</v>
      </c>
      <c r="B43" s="50" t="s">
        <v>845</v>
      </c>
      <c r="C43" s="51" t="s">
        <v>693</v>
      </c>
      <c r="D43" s="51" t="s">
        <v>694</v>
      </c>
      <c r="E43" s="51"/>
      <c r="F43" s="51"/>
      <c r="G43" s="52" t="s">
        <v>695</v>
      </c>
    </row>
    <row r="44" ht="16.5" spans="1:7">
      <c r="A44" s="53" t="s">
        <v>225</v>
      </c>
      <c r="B44" s="50" t="s">
        <v>846</v>
      </c>
      <c r="C44" s="51" t="s">
        <v>552</v>
      </c>
      <c r="D44" s="51" t="s">
        <v>553</v>
      </c>
      <c r="E44" s="51"/>
      <c r="F44" s="51"/>
      <c r="G44" s="49" t="s">
        <v>690</v>
      </c>
    </row>
    <row r="45" ht="16.5" spans="1:7">
      <c r="A45" s="54" t="s">
        <v>227</v>
      </c>
      <c r="B45" s="50" t="s">
        <v>846</v>
      </c>
      <c r="C45" s="51" t="s">
        <v>552</v>
      </c>
      <c r="D45" s="51" t="s">
        <v>553</v>
      </c>
      <c r="E45" s="51"/>
      <c r="F45" s="51"/>
      <c r="G45" s="49" t="s">
        <v>690</v>
      </c>
    </row>
    <row r="46" ht="16.5" spans="1:7">
      <c r="A46" s="54" t="s">
        <v>229</v>
      </c>
      <c r="B46" s="50" t="s">
        <v>847</v>
      </c>
      <c r="C46" s="51" t="s">
        <v>552</v>
      </c>
      <c r="D46" s="51" t="s">
        <v>553</v>
      </c>
      <c r="E46" s="51"/>
      <c r="F46" s="51"/>
      <c r="G46" s="49" t="s">
        <v>690</v>
      </c>
    </row>
    <row r="47" ht="16.5" spans="1:7">
      <c r="A47" s="54" t="s">
        <v>231</v>
      </c>
      <c r="B47" s="50" t="s">
        <v>848</v>
      </c>
      <c r="C47" s="51" t="s">
        <v>552</v>
      </c>
      <c r="D47" s="51" t="s">
        <v>553</v>
      </c>
      <c r="E47" s="51"/>
      <c r="F47" s="51"/>
      <c r="G47" s="49" t="s">
        <v>690</v>
      </c>
    </row>
    <row r="48" ht="16.5" spans="1:7">
      <c r="A48" s="54" t="s">
        <v>233</v>
      </c>
      <c r="B48" s="50" t="s">
        <v>849</v>
      </c>
      <c r="C48" s="51" t="s">
        <v>552</v>
      </c>
      <c r="D48" s="51" t="s">
        <v>553</v>
      </c>
      <c r="E48" s="51"/>
      <c r="F48" s="51"/>
      <c r="G48" s="49" t="s">
        <v>690</v>
      </c>
    </row>
    <row r="49" ht="16.5" spans="1:7">
      <c r="A49" s="54" t="s">
        <v>235</v>
      </c>
      <c r="B49" s="50" t="s">
        <v>850</v>
      </c>
      <c r="C49" s="51" t="s">
        <v>552</v>
      </c>
      <c r="D49" s="51" t="s">
        <v>553</v>
      </c>
      <c r="E49" s="51"/>
      <c r="F49" s="51"/>
      <c r="G49" s="49" t="s">
        <v>690</v>
      </c>
    </row>
    <row r="50" ht="16.5" spans="1:7">
      <c r="A50" s="54" t="s">
        <v>237</v>
      </c>
      <c r="B50" s="50" t="s">
        <v>851</v>
      </c>
      <c r="C50" s="51" t="s">
        <v>552</v>
      </c>
      <c r="D50" s="51" t="s">
        <v>553</v>
      </c>
      <c r="E50" s="51"/>
      <c r="F50" s="51"/>
      <c r="G50" s="49" t="s">
        <v>690</v>
      </c>
    </row>
    <row r="51" ht="16.5" spans="1:7">
      <c r="A51" s="54" t="s">
        <v>239</v>
      </c>
      <c r="B51" s="50" t="s">
        <v>852</v>
      </c>
      <c r="C51" s="51" t="s">
        <v>552</v>
      </c>
      <c r="D51" s="51" t="s">
        <v>553</v>
      </c>
      <c r="E51" s="51"/>
      <c r="F51" s="51"/>
      <c r="G51" s="49" t="s">
        <v>690</v>
      </c>
    </row>
    <row r="52" ht="16.5" spans="1:7">
      <c r="A52" s="54" t="s">
        <v>241</v>
      </c>
      <c r="B52" s="50" t="s">
        <v>853</v>
      </c>
      <c r="C52" s="51" t="s">
        <v>552</v>
      </c>
      <c r="D52" s="51" t="s">
        <v>553</v>
      </c>
      <c r="E52" s="51"/>
      <c r="F52" s="51"/>
      <c r="G52" s="49" t="s">
        <v>690</v>
      </c>
    </row>
    <row r="53" ht="16.5" spans="1:7">
      <c r="A53" s="54" t="s">
        <v>243</v>
      </c>
      <c r="B53" s="50" t="s">
        <v>854</v>
      </c>
      <c r="C53" s="51" t="s">
        <v>552</v>
      </c>
      <c r="D53" s="51" t="s">
        <v>553</v>
      </c>
      <c r="E53" s="51"/>
      <c r="F53" s="51"/>
      <c r="G53" s="49" t="s">
        <v>690</v>
      </c>
    </row>
    <row r="54" ht="16.5" spans="1:7">
      <c r="A54" s="54" t="s">
        <v>245</v>
      </c>
      <c r="B54" s="50" t="s">
        <v>855</v>
      </c>
      <c r="C54" s="51" t="s">
        <v>552</v>
      </c>
      <c r="D54" s="51" t="s">
        <v>553</v>
      </c>
      <c r="E54" s="51"/>
      <c r="F54" s="51"/>
      <c r="G54" s="49" t="s">
        <v>690</v>
      </c>
    </row>
    <row r="55" ht="16.5" spans="1:7">
      <c r="A55" s="54" t="s">
        <v>247</v>
      </c>
      <c r="B55" s="50" t="s">
        <v>856</v>
      </c>
      <c r="C55" s="51" t="s">
        <v>552</v>
      </c>
      <c r="D55" s="51" t="s">
        <v>553</v>
      </c>
      <c r="E55" s="51"/>
      <c r="F55" s="51"/>
      <c r="G55" s="49" t="s">
        <v>690</v>
      </c>
    </row>
    <row r="56" ht="16.5" spans="1:7">
      <c r="A56" s="54" t="s">
        <v>248</v>
      </c>
      <c r="B56" s="50" t="s">
        <v>857</v>
      </c>
      <c r="C56" s="51" t="s">
        <v>552</v>
      </c>
      <c r="D56" s="51" t="s">
        <v>553</v>
      </c>
      <c r="E56" s="51"/>
      <c r="F56" s="51"/>
      <c r="G56" s="49" t="s">
        <v>690</v>
      </c>
    </row>
    <row r="57" ht="16.5" spans="1:7">
      <c r="A57" s="54" t="s">
        <v>250</v>
      </c>
      <c r="B57" s="50" t="s">
        <v>847</v>
      </c>
      <c r="C57" s="51" t="s">
        <v>552</v>
      </c>
      <c r="D57" s="51" t="s">
        <v>553</v>
      </c>
      <c r="E57" s="51"/>
      <c r="F57" s="51"/>
      <c r="G57" s="49" t="s">
        <v>690</v>
      </c>
    </row>
    <row r="58" ht="16.5" spans="1:7">
      <c r="A58" s="54" t="s">
        <v>252</v>
      </c>
      <c r="B58" s="50" t="s">
        <v>858</v>
      </c>
      <c r="C58" s="51" t="s">
        <v>552</v>
      </c>
      <c r="D58" s="51" t="s">
        <v>553</v>
      </c>
      <c r="E58" s="51"/>
      <c r="F58" s="51"/>
      <c r="G58" s="49" t="s">
        <v>690</v>
      </c>
    </row>
    <row r="59" ht="16.5" spans="1:7">
      <c r="A59" s="55" t="s">
        <v>254</v>
      </c>
      <c r="B59" s="50" t="s">
        <v>859</v>
      </c>
      <c r="C59" s="51" t="s">
        <v>552</v>
      </c>
      <c r="D59" s="51" t="s">
        <v>553</v>
      </c>
      <c r="E59" s="51"/>
      <c r="F59" s="51"/>
      <c r="G59" s="49" t="s">
        <v>690</v>
      </c>
    </row>
    <row r="60" ht="16.5" spans="1:7">
      <c r="A60" s="54" t="s">
        <v>505</v>
      </c>
      <c r="B60" s="50" t="s">
        <v>860</v>
      </c>
      <c r="C60" s="51" t="s">
        <v>552</v>
      </c>
      <c r="D60" s="51" t="s">
        <v>553</v>
      </c>
      <c r="E60" s="51"/>
      <c r="F60" s="51"/>
      <c r="G60" s="49" t="s">
        <v>690</v>
      </c>
    </row>
    <row r="61" ht="16.5" spans="1:7">
      <c r="A61" s="54" t="s">
        <v>506</v>
      </c>
      <c r="B61" s="50" t="s">
        <v>861</v>
      </c>
      <c r="C61" s="51" t="s">
        <v>552</v>
      </c>
      <c r="D61" s="51" t="s">
        <v>553</v>
      </c>
      <c r="E61" s="51"/>
      <c r="F61" s="51"/>
      <c r="G61" s="49" t="s">
        <v>690</v>
      </c>
    </row>
    <row r="62" ht="16.5" spans="1:7">
      <c r="A62" s="54" t="s">
        <v>507</v>
      </c>
      <c r="B62" s="50" t="s">
        <v>861</v>
      </c>
      <c r="C62" s="51" t="s">
        <v>552</v>
      </c>
      <c r="D62" s="51" t="s">
        <v>553</v>
      </c>
      <c r="E62" s="51"/>
      <c r="F62" s="51"/>
      <c r="G62" s="49" t="s">
        <v>690</v>
      </c>
    </row>
    <row r="63" ht="16.5" spans="1:7">
      <c r="A63" s="54" t="s">
        <v>508</v>
      </c>
      <c r="B63" s="50" t="s">
        <v>862</v>
      </c>
      <c r="C63" s="51" t="s">
        <v>552</v>
      </c>
      <c r="D63" s="51" t="s">
        <v>553</v>
      </c>
      <c r="E63" s="51"/>
      <c r="F63" s="51"/>
      <c r="G63" s="49" t="s">
        <v>690</v>
      </c>
    </row>
    <row r="64" ht="16.5" spans="1:7">
      <c r="A64" s="54" t="s">
        <v>509</v>
      </c>
      <c r="B64" s="50" t="s">
        <v>863</v>
      </c>
      <c r="C64" s="51" t="s">
        <v>552</v>
      </c>
      <c r="D64" s="51" t="s">
        <v>553</v>
      </c>
      <c r="E64" s="51"/>
      <c r="F64" s="51"/>
      <c r="G64" s="49" t="s">
        <v>690</v>
      </c>
    </row>
    <row r="65" ht="16.5" spans="1:7">
      <c r="A65" s="55" t="s">
        <v>233</v>
      </c>
      <c r="B65" s="50" t="s">
        <v>849</v>
      </c>
      <c r="C65" s="51" t="s">
        <v>552</v>
      </c>
      <c r="D65" s="51" t="s">
        <v>553</v>
      </c>
      <c r="E65" s="51"/>
      <c r="F65" s="51"/>
      <c r="G65" s="49" t="s">
        <v>690</v>
      </c>
    </row>
    <row r="66" ht="16.5" spans="1:7">
      <c r="A66" s="50" t="s">
        <v>72</v>
      </c>
      <c r="B66" s="50" t="s">
        <v>864</v>
      </c>
      <c r="C66" s="51" t="s">
        <v>552</v>
      </c>
      <c r="D66" s="51" t="s">
        <v>553</v>
      </c>
      <c r="E66" s="51"/>
      <c r="F66" s="51"/>
      <c r="G66" s="49" t="s">
        <v>690</v>
      </c>
    </row>
    <row r="67" ht="16.5" spans="1:7">
      <c r="A67" s="50" t="s">
        <v>50</v>
      </c>
      <c r="B67" s="50" t="s">
        <v>865</v>
      </c>
      <c r="C67" s="51" t="s">
        <v>552</v>
      </c>
      <c r="D67" s="51" t="s">
        <v>553</v>
      </c>
      <c r="E67" s="51"/>
      <c r="F67" s="51"/>
      <c r="G67" s="49" t="s">
        <v>690</v>
      </c>
    </row>
    <row r="68" ht="16.5" spans="1:7">
      <c r="A68" s="50" t="s">
        <v>119</v>
      </c>
      <c r="B68" s="50" t="s">
        <v>866</v>
      </c>
      <c r="C68" s="51" t="s">
        <v>552</v>
      </c>
      <c r="D68" s="51" t="s">
        <v>553</v>
      </c>
      <c r="E68" s="51"/>
      <c r="F68" s="51"/>
      <c r="G68" s="49" t="s">
        <v>690</v>
      </c>
    </row>
    <row r="69" ht="16.5" spans="1:7">
      <c r="A69" s="50" t="s">
        <v>115</v>
      </c>
      <c r="B69" s="50" t="s">
        <v>867</v>
      </c>
      <c r="C69" s="51" t="s">
        <v>552</v>
      </c>
      <c r="D69" s="51" t="s">
        <v>553</v>
      </c>
      <c r="E69" s="51"/>
      <c r="F69" s="51"/>
      <c r="G69" s="49" t="s">
        <v>690</v>
      </c>
    </row>
    <row r="70" ht="16.5" spans="1:7">
      <c r="A70" s="50" t="s">
        <v>117</v>
      </c>
      <c r="B70" s="50" t="s">
        <v>868</v>
      </c>
      <c r="C70" s="51" t="s">
        <v>552</v>
      </c>
      <c r="D70" s="51" t="s">
        <v>553</v>
      </c>
      <c r="E70" s="51"/>
      <c r="F70" s="51"/>
      <c r="G70" s="49" t="s">
        <v>690</v>
      </c>
    </row>
    <row r="71" ht="16.5" spans="1:7">
      <c r="A71" s="50" t="s">
        <v>125</v>
      </c>
      <c r="B71" s="50" t="s">
        <v>869</v>
      </c>
      <c r="C71" s="51" t="s">
        <v>552</v>
      </c>
      <c r="D71" s="51" t="s">
        <v>553</v>
      </c>
      <c r="E71" s="51"/>
      <c r="F71" s="51"/>
      <c r="G71" s="49" t="s">
        <v>690</v>
      </c>
    </row>
    <row r="72" ht="16.5" spans="1:7">
      <c r="A72" s="50" t="s">
        <v>123</v>
      </c>
      <c r="B72" s="50" t="s">
        <v>870</v>
      </c>
      <c r="C72" s="51" t="s">
        <v>552</v>
      </c>
      <c r="D72" s="51" t="s">
        <v>553</v>
      </c>
      <c r="E72" s="51"/>
      <c r="F72" s="51"/>
      <c r="G72" s="49" t="s">
        <v>690</v>
      </c>
    </row>
    <row r="73" ht="16.5" spans="1:7">
      <c r="A73" s="50" t="s">
        <v>121</v>
      </c>
      <c r="B73" s="50" t="s">
        <v>871</v>
      </c>
      <c r="C73" s="51" t="s">
        <v>552</v>
      </c>
      <c r="D73" s="51" t="s">
        <v>553</v>
      </c>
      <c r="E73" s="51"/>
      <c r="F73" s="51"/>
      <c r="G73" s="49" t="s">
        <v>690</v>
      </c>
    </row>
    <row r="74" ht="16.5" spans="1:7">
      <c r="A74" s="56" t="s">
        <v>111</v>
      </c>
      <c r="B74" s="50" t="s">
        <v>872</v>
      </c>
      <c r="C74" s="51" t="s">
        <v>552</v>
      </c>
      <c r="D74" s="51" t="s">
        <v>553</v>
      </c>
      <c r="E74" s="51"/>
      <c r="F74" s="51"/>
      <c r="G74" s="49" t="s">
        <v>690</v>
      </c>
    </row>
    <row r="75" ht="16.5" spans="1:7">
      <c r="A75" s="56" t="s">
        <v>178</v>
      </c>
      <c r="B75" s="50" t="s">
        <v>873</v>
      </c>
      <c r="C75" s="51" t="s">
        <v>552</v>
      </c>
      <c r="D75" s="51" t="s">
        <v>553</v>
      </c>
      <c r="E75" s="51"/>
      <c r="F75" s="51"/>
      <c r="G75" s="49" t="s">
        <v>690</v>
      </c>
    </row>
    <row r="76" ht="16.5" spans="1:7">
      <c r="A76" s="56" t="s">
        <v>179</v>
      </c>
      <c r="B76" s="50" t="s">
        <v>874</v>
      </c>
      <c r="C76" s="51" t="s">
        <v>552</v>
      </c>
      <c r="D76" s="51" t="s">
        <v>553</v>
      </c>
      <c r="E76" s="51"/>
      <c r="F76" s="51"/>
      <c r="G76" s="49" t="s">
        <v>690</v>
      </c>
    </row>
    <row r="77" ht="16.5" spans="1:7">
      <c r="A77" s="56" t="s">
        <v>181</v>
      </c>
      <c r="B77" s="50" t="s">
        <v>875</v>
      </c>
      <c r="C77" s="51" t="s">
        <v>552</v>
      </c>
      <c r="D77" s="51" t="s">
        <v>553</v>
      </c>
      <c r="E77" s="51"/>
      <c r="F77" s="51"/>
      <c r="G77" s="49" t="s">
        <v>690</v>
      </c>
    </row>
    <row r="78" ht="16.5" spans="1:7">
      <c r="A78" s="56" t="s">
        <v>170</v>
      </c>
      <c r="B78" s="50" t="s">
        <v>876</v>
      </c>
      <c r="C78" s="51" t="s">
        <v>552</v>
      </c>
      <c r="D78" s="51" t="s">
        <v>553</v>
      </c>
      <c r="E78" s="51"/>
      <c r="F78" s="51"/>
      <c r="G78" s="49" t="s">
        <v>690</v>
      </c>
    </row>
    <row r="79" ht="16.5" spans="1:7">
      <c r="A79" s="56" t="s">
        <v>172</v>
      </c>
      <c r="B79" s="50" t="s">
        <v>877</v>
      </c>
      <c r="C79" s="51" t="s">
        <v>552</v>
      </c>
      <c r="D79" s="51" t="s">
        <v>553</v>
      </c>
      <c r="E79" s="51"/>
      <c r="F79" s="51"/>
      <c r="G79" s="49" t="s">
        <v>690</v>
      </c>
    </row>
    <row r="80" ht="16.5" spans="1:7">
      <c r="A80" s="56" t="s">
        <v>174</v>
      </c>
      <c r="B80" s="50" t="s">
        <v>878</v>
      </c>
      <c r="C80" s="51" t="s">
        <v>552</v>
      </c>
      <c r="D80" s="51" t="s">
        <v>553</v>
      </c>
      <c r="E80" s="51"/>
      <c r="F80" s="51"/>
      <c r="G80" s="49" t="s">
        <v>690</v>
      </c>
    </row>
    <row r="81" ht="16.5" spans="1:7">
      <c r="A81" s="50" t="s">
        <v>176</v>
      </c>
      <c r="B81" s="50" t="s">
        <v>879</v>
      </c>
      <c r="C81" s="51" t="s">
        <v>552</v>
      </c>
      <c r="D81" s="51" t="s">
        <v>553</v>
      </c>
      <c r="E81" s="51"/>
      <c r="F81" s="51"/>
      <c r="G81" s="49" t="s">
        <v>690</v>
      </c>
    </row>
    <row r="82" ht="16.5" spans="1:7">
      <c r="A82" t="s">
        <v>512</v>
      </c>
      <c r="B82" s="57" t="s">
        <v>513</v>
      </c>
      <c r="C82" s="51" t="s">
        <v>552</v>
      </c>
      <c r="D82" s="51" t="s">
        <v>552</v>
      </c>
      <c r="E82" s="49"/>
      <c r="F82" s="49"/>
      <c r="G82" s="49" t="s">
        <v>434</v>
      </c>
    </row>
    <row r="83" ht="16.5" spans="1:7">
      <c r="A83" t="s">
        <v>514</v>
      </c>
      <c r="B83" s="57" t="s">
        <v>515</v>
      </c>
      <c r="C83" s="51" t="s">
        <v>552</v>
      </c>
      <c r="D83" s="51" t="s">
        <v>552</v>
      </c>
      <c r="E83" s="49"/>
      <c r="F83" s="49"/>
      <c r="G83" s="49" t="s">
        <v>434</v>
      </c>
    </row>
    <row r="84" ht="16.5" spans="1:7">
      <c r="A84" s="58" t="s">
        <v>516</v>
      </c>
      <c r="B84" s="57" t="s">
        <v>517</v>
      </c>
      <c r="C84" s="51" t="s">
        <v>552</v>
      </c>
      <c r="D84" s="51" t="s">
        <v>552</v>
      </c>
      <c r="E84" s="49"/>
      <c r="F84" s="49"/>
      <c r="G84" s="49" t="s">
        <v>434</v>
      </c>
    </row>
    <row r="85" ht="16.5" spans="1:7">
      <c r="A85" s="58" t="s">
        <v>518</v>
      </c>
      <c r="B85" s="57" t="s">
        <v>519</v>
      </c>
      <c r="C85" s="51" t="s">
        <v>552</v>
      </c>
      <c r="D85" s="51" t="s">
        <v>552</v>
      </c>
      <c r="E85" s="49"/>
      <c r="F85" s="49"/>
      <c r="G85" s="49" t="s">
        <v>434</v>
      </c>
    </row>
    <row r="86" ht="16.5" spans="1:7">
      <c r="A86" s="58" t="s">
        <v>520</v>
      </c>
      <c r="B86" s="57" t="s">
        <v>521</v>
      </c>
      <c r="C86" s="51" t="s">
        <v>552</v>
      </c>
      <c r="D86" s="51" t="s">
        <v>552</v>
      </c>
      <c r="E86" s="49"/>
      <c r="F86" s="49"/>
      <c r="G86" s="49" t="s">
        <v>434</v>
      </c>
    </row>
    <row r="87" ht="16.5" spans="1:7">
      <c r="A87" s="58" t="s">
        <v>522</v>
      </c>
      <c r="B87" s="57" t="s">
        <v>523</v>
      </c>
      <c r="C87" s="51" t="s">
        <v>552</v>
      </c>
      <c r="D87" s="51" t="s">
        <v>552</v>
      </c>
      <c r="E87" s="49"/>
      <c r="F87" s="49"/>
      <c r="G87" s="49" t="s">
        <v>434</v>
      </c>
    </row>
    <row r="88" ht="16.5" spans="1:7">
      <c r="A88" s="58" t="s">
        <v>524</v>
      </c>
      <c r="B88" s="57" t="s">
        <v>525</v>
      </c>
      <c r="C88" s="51" t="s">
        <v>552</v>
      </c>
      <c r="D88" s="51" t="s">
        <v>552</v>
      </c>
      <c r="E88" s="49"/>
      <c r="F88" s="49"/>
      <c r="G88" s="49" t="s">
        <v>434</v>
      </c>
    </row>
    <row r="89" ht="16.5" spans="1:7">
      <c r="A89" s="58" t="s">
        <v>479</v>
      </c>
      <c r="B89" s="57" t="s">
        <v>480</v>
      </c>
      <c r="C89" s="51" t="s">
        <v>552</v>
      </c>
      <c r="D89" s="51" t="s">
        <v>552</v>
      </c>
      <c r="E89" s="49"/>
      <c r="F89" s="49"/>
      <c r="G89" s="49" t="s">
        <v>434</v>
      </c>
    </row>
    <row r="90" ht="16.5" spans="1:7">
      <c r="A90" s="58" t="s">
        <v>526</v>
      </c>
      <c r="B90" s="57" t="s">
        <v>527</v>
      </c>
      <c r="C90" s="51" t="s">
        <v>552</v>
      </c>
      <c r="D90" s="51" t="s">
        <v>552</v>
      </c>
      <c r="E90" s="49"/>
      <c r="F90" s="49"/>
      <c r="G90" s="49" t="s">
        <v>434</v>
      </c>
    </row>
    <row r="91" ht="16.5" spans="1:7">
      <c r="A91" s="58" t="s">
        <v>528</v>
      </c>
      <c r="B91" s="57" t="s">
        <v>529</v>
      </c>
      <c r="C91" s="51" t="s">
        <v>552</v>
      </c>
      <c r="D91" s="51" t="s">
        <v>552</v>
      </c>
      <c r="E91" s="49"/>
      <c r="F91" s="49"/>
      <c r="G91" s="49" t="s">
        <v>434</v>
      </c>
    </row>
    <row r="92" ht="16.5" spans="1:7">
      <c r="A92" s="58" t="s">
        <v>530</v>
      </c>
      <c r="B92" s="57" t="s">
        <v>531</v>
      </c>
      <c r="C92" s="51" t="s">
        <v>552</v>
      </c>
      <c r="D92" s="51" t="s">
        <v>552</v>
      </c>
      <c r="E92" s="49"/>
      <c r="F92" s="49"/>
      <c r="G92" s="49" t="s">
        <v>434</v>
      </c>
    </row>
    <row r="93" ht="16.5" spans="1:7">
      <c r="A93" s="58" t="s">
        <v>481</v>
      </c>
      <c r="B93" s="57" t="s">
        <v>482</v>
      </c>
      <c r="C93" s="51" t="s">
        <v>552</v>
      </c>
      <c r="D93" s="51" t="s">
        <v>552</v>
      </c>
      <c r="E93" s="49"/>
      <c r="F93" s="49"/>
      <c r="G93" s="49" t="s">
        <v>434</v>
      </c>
    </row>
    <row r="94" ht="16.5" spans="1:7">
      <c r="A94" s="50"/>
      <c r="B94" s="50"/>
      <c r="C94" s="51"/>
      <c r="D94" s="51"/>
      <c r="E94" s="51"/>
      <c r="F94" s="51"/>
      <c r="G94" s="51"/>
    </row>
    <row r="95" ht="16.5" spans="1:7">
      <c r="A95" s="50"/>
      <c r="B95" s="50"/>
      <c r="C95" s="51"/>
      <c r="D95" s="51"/>
      <c r="E95" s="51"/>
      <c r="F95" s="51"/>
      <c r="G95" s="51"/>
    </row>
    <row r="96" ht="16.5" spans="1:7">
      <c r="A96" s="50"/>
      <c r="B96" s="50"/>
      <c r="C96" s="51"/>
      <c r="D96" s="51"/>
      <c r="E96" s="51"/>
      <c r="F96" s="51"/>
      <c r="G96" s="51"/>
    </row>
    <row r="97" ht="16.5" spans="1:7">
      <c r="A97" s="50"/>
      <c r="B97" s="50"/>
      <c r="C97" s="51"/>
      <c r="D97" s="51"/>
      <c r="E97" s="51"/>
      <c r="F97" s="51"/>
      <c r="G97" s="51"/>
    </row>
    <row r="98" ht="16.5" spans="1:7">
      <c r="A98" s="50"/>
      <c r="B98" s="50"/>
      <c r="C98" s="51"/>
      <c r="D98" s="51"/>
      <c r="E98" s="51"/>
      <c r="F98" s="51"/>
      <c r="G98" s="51"/>
    </row>
    <row r="99" ht="16.5" spans="1:7">
      <c r="A99" s="50"/>
      <c r="B99" s="50"/>
      <c r="C99" s="51"/>
      <c r="D99" s="51"/>
      <c r="E99" s="51"/>
      <c r="F99" s="51"/>
      <c r="G99" s="51"/>
    </row>
    <row r="100" ht="16.5" spans="1:7">
      <c r="A100" s="50"/>
      <c r="B100" s="50"/>
      <c r="C100" s="51"/>
      <c r="D100" s="51"/>
      <c r="E100" s="51"/>
      <c r="F100" s="51"/>
      <c r="G100" s="51"/>
    </row>
    <row r="101" ht="16.5" spans="1:7">
      <c r="A101" s="50"/>
      <c r="B101" s="50"/>
      <c r="C101" s="51"/>
      <c r="D101" s="51"/>
      <c r="E101" s="51"/>
      <c r="F101" s="51"/>
      <c r="G101" s="51"/>
    </row>
    <row r="102" ht="16.5" spans="1:7">
      <c r="A102" s="50"/>
      <c r="B102" s="50"/>
      <c r="C102" s="51"/>
      <c r="D102" s="51"/>
      <c r="E102" s="51"/>
      <c r="F102" s="51"/>
      <c r="G102" s="51"/>
    </row>
    <row r="103" ht="16.5" spans="1:7">
      <c r="A103" s="50"/>
      <c r="B103" s="50"/>
      <c r="C103" s="51"/>
      <c r="D103" s="51"/>
      <c r="E103" s="51"/>
      <c r="F103" s="51"/>
      <c r="G103" s="51"/>
    </row>
    <row r="104" ht="16.5" spans="1:7">
      <c r="A104" s="50"/>
      <c r="B104" s="50"/>
      <c r="C104" s="51"/>
      <c r="D104" s="51"/>
      <c r="E104" s="51"/>
      <c r="F104" s="51"/>
      <c r="G104" s="51"/>
    </row>
    <row r="105" ht="16.5" spans="1:7">
      <c r="A105" s="50"/>
      <c r="B105" s="50"/>
      <c r="C105" s="51"/>
      <c r="D105" s="51"/>
      <c r="E105" s="51"/>
      <c r="F105" s="51"/>
      <c r="G105" s="51"/>
    </row>
    <row r="106" ht="16.5" spans="1:7">
      <c r="A106" s="50"/>
      <c r="B106" s="50"/>
      <c r="C106" s="51"/>
      <c r="D106" s="51"/>
      <c r="E106" s="51"/>
      <c r="F106" s="51"/>
      <c r="G106" s="51"/>
    </row>
    <row r="107" ht="16.5" spans="1:7">
      <c r="A107" s="50"/>
      <c r="B107" s="50"/>
      <c r="C107" s="51"/>
      <c r="D107" s="51"/>
      <c r="E107" s="51"/>
      <c r="F107" s="51"/>
      <c r="G107" s="51"/>
    </row>
    <row r="108" ht="16.5" spans="1:7">
      <c r="A108" s="50"/>
      <c r="B108" s="50"/>
      <c r="C108" s="51"/>
      <c r="D108" s="51"/>
      <c r="E108" s="51"/>
      <c r="F108" s="51"/>
      <c r="G108" s="51"/>
    </row>
    <row r="109" ht="16.5" spans="1:7">
      <c r="A109" s="50"/>
      <c r="B109" s="50"/>
      <c r="C109" s="51"/>
      <c r="D109" s="51"/>
      <c r="E109" s="51"/>
      <c r="F109" s="51"/>
      <c r="G109" s="51"/>
    </row>
    <row r="110" ht="16.5" spans="1:7">
      <c r="A110" s="50"/>
      <c r="B110" s="50"/>
      <c r="C110" s="51"/>
      <c r="D110" s="51"/>
      <c r="E110" s="51"/>
      <c r="F110" s="51"/>
      <c r="G110" s="51"/>
    </row>
    <row r="111" ht="16.5" spans="1:7">
      <c r="A111" s="50"/>
      <c r="B111" s="50"/>
      <c r="C111" s="51"/>
      <c r="D111" s="51"/>
      <c r="E111" s="51"/>
      <c r="F111" s="51"/>
      <c r="G111" s="51"/>
    </row>
    <row r="112" ht="16.5" spans="1:7">
      <c r="A112" s="50"/>
      <c r="B112" s="50"/>
      <c r="C112" s="51"/>
      <c r="D112" s="51"/>
      <c r="E112" s="51"/>
      <c r="F112" s="51"/>
      <c r="G112" s="51"/>
    </row>
    <row r="113" ht="16.5" spans="1:7">
      <c r="A113" s="50"/>
      <c r="B113" s="50"/>
      <c r="C113" s="51"/>
      <c r="D113" s="51"/>
      <c r="E113" s="51"/>
      <c r="F113" s="51"/>
      <c r="G113" s="51"/>
    </row>
    <row r="114" ht="16.5" spans="1:7">
      <c r="A114" s="50"/>
      <c r="B114" s="50"/>
      <c r="C114" s="51"/>
      <c r="D114" s="51"/>
      <c r="E114" s="51"/>
      <c r="F114" s="51"/>
      <c r="G114" s="51"/>
    </row>
    <row r="115" ht="16.5" spans="1:7">
      <c r="A115" s="50"/>
      <c r="B115" s="50"/>
      <c r="C115" s="51"/>
      <c r="D115" s="51"/>
      <c r="E115" s="51"/>
      <c r="F115" s="51"/>
      <c r="G115" s="51"/>
    </row>
    <row r="116" ht="16.5" spans="1:7">
      <c r="A116" s="50"/>
      <c r="B116" s="50"/>
      <c r="C116" s="51"/>
      <c r="D116" s="51"/>
      <c r="E116" s="51"/>
      <c r="F116" s="51"/>
      <c r="G116" s="51"/>
    </row>
    <row r="117" ht="16.5" spans="1:7">
      <c r="A117" s="50"/>
      <c r="B117" s="50"/>
      <c r="C117" s="51"/>
      <c r="D117" s="51"/>
      <c r="E117" s="51"/>
      <c r="F117" s="51"/>
      <c r="G117" s="51"/>
    </row>
    <row r="118" ht="16.5" spans="1:7">
      <c r="A118" s="50"/>
      <c r="B118" s="50"/>
      <c r="C118" s="51"/>
      <c r="D118" s="51"/>
      <c r="E118" s="51"/>
      <c r="F118" s="51"/>
      <c r="G118" s="51"/>
    </row>
    <row r="119" ht="16.5" spans="1:7">
      <c r="A119" s="50"/>
      <c r="B119" s="50"/>
      <c r="C119" s="51"/>
      <c r="D119" s="51"/>
      <c r="E119" s="51"/>
      <c r="F119" s="51"/>
      <c r="G119" s="51"/>
    </row>
    <row r="120" ht="16.5" spans="1:7">
      <c r="A120" s="50"/>
      <c r="B120" s="50"/>
      <c r="C120" s="51"/>
      <c r="D120" s="51"/>
      <c r="E120" s="51"/>
      <c r="F120" s="51"/>
      <c r="G120" s="51"/>
    </row>
    <row r="121" ht="16.5" spans="1:7">
      <c r="A121" s="50"/>
      <c r="B121" s="50"/>
      <c r="C121" s="51"/>
      <c r="D121" s="51"/>
      <c r="E121" s="51"/>
      <c r="F121" s="51"/>
      <c r="G121" s="51"/>
    </row>
    <row r="122" ht="16.5" spans="1:7">
      <c r="A122" s="50"/>
      <c r="B122" s="50"/>
      <c r="C122" s="51"/>
      <c r="D122" s="51"/>
      <c r="E122" s="51"/>
      <c r="F122" s="51"/>
      <c r="G122" s="51"/>
    </row>
    <row r="123" ht="16.5" spans="1:7">
      <c r="A123" s="50"/>
      <c r="B123" s="50"/>
      <c r="C123" s="51"/>
      <c r="D123" s="51"/>
      <c r="E123" s="51"/>
      <c r="F123" s="51"/>
      <c r="G123" s="51"/>
    </row>
    <row r="124" ht="16.5" spans="1:7">
      <c r="A124" s="50"/>
      <c r="B124" s="50"/>
      <c r="C124" s="51"/>
      <c r="D124" s="51"/>
      <c r="E124" s="51"/>
      <c r="F124" s="51"/>
      <c r="G124" s="51"/>
    </row>
    <row r="125" ht="16.5" spans="1:7">
      <c r="A125" s="50"/>
      <c r="B125" s="50"/>
      <c r="C125" s="51"/>
      <c r="D125" s="51"/>
      <c r="E125" s="51"/>
      <c r="F125" s="51"/>
      <c r="G125" s="51"/>
    </row>
    <row r="126" ht="16.5" spans="1:7">
      <c r="A126" s="50"/>
      <c r="B126" s="50"/>
      <c r="C126" s="51"/>
      <c r="D126" s="51"/>
      <c r="E126" s="51"/>
      <c r="F126" s="51"/>
      <c r="G126" s="51"/>
    </row>
    <row r="127" ht="16.5" spans="1:7">
      <c r="A127" s="50"/>
      <c r="B127" s="50"/>
      <c r="C127" s="51"/>
      <c r="D127" s="51"/>
      <c r="E127" s="51"/>
      <c r="F127" s="51"/>
      <c r="G127" s="51"/>
    </row>
    <row r="128" ht="16.5" spans="1:7">
      <c r="A128" s="50"/>
      <c r="B128" s="50"/>
      <c r="C128" s="51"/>
      <c r="D128" s="51"/>
      <c r="E128" s="51"/>
      <c r="F128" s="51"/>
      <c r="G128" s="51"/>
    </row>
    <row r="129" ht="16.5" spans="1:7">
      <c r="A129" s="50"/>
      <c r="B129" s="50"/>
      <c r="C129" s="51"/>
      <c r="D129" s="51"/>
      <c r="E129" s="51"/>
      <c r="F129" s="51"/>
      <c r="G129" s="51"/>
    </row>
    <row r="130" ht="16.5" spans="1:7">
      <c r="A130" s="50"/>
      <c r="B130" s="50"/>
      <c r="C130" s="51"/>
      <c r="D130" s="51"/>
      <c r="E130" s="51"/>
      <c r="F130" s="51"/>
      <c r="G130" s="51"/>
    </row>
    <row r="131" ht="16.5" spans="1:7">
      <c r="A131" s="50"/>
      <c r="B131" s="50"/>
      <c r="C131" s="51"/>
      <c r="D131" s="51"/>
      <c r="E131" s="51"/>
      <c r="F131" s="51"/>
      <c r="G131" s="51"/>
    </row>
    <row r="132" ht="16.5" spans="1:7">
      <c r="A132" s="50"/>
      <c r="B132" s="50"/>
      <c r="C132" s="51"/>
      <c r="D132" s="51"/>
      <c r="E132" s="51"/>
      <c r="F132" s="51"/>
      <c r="G132" s="51"/>
    </row>
    <row r="133" ht="16.5" spans="1:7">
      <c r="A133" s="50"/>
      <c r="B133" s="50"/>
      <c r="C133" s="51"/>
      <c r="D133" s="51"/>
      <c r="E133" s="51"/>
      <c r="F133" s="51"/>
      <c r="G133" s="51"/>
    </row>
    <row r="134" ht="16.5" spans="1:7">
      <c r="A134" s="50"/>
      <c r="B134" s="50"/>
      <c r="C134" s="51"/>
      <c r="D134" s="51"/>
      <c r="E134" s="51"/>
      <c r="F134" s="51"/>
      <c r="G134" s="51"/>
    </row>
    <row r="135" ht="16.5" spans="1:7">
      <c r="A135" s="50"/>
      <c r="B135" s="50"/>
      <c r="C135" s="51"/>
      <c r="D135" s="51"/>
      <c r="E135" s="51"/>
      <c r="F135" s="51"/>
      <c r="G135" s="51"/>
    </row>
    <row r="136" ht="16.5" spans="1:7">
      <c r="A136" s="50"/>
      <c r="B136" s="50"/>
      <c r="C136" s="51"/>
      <c r="D136" s="51"/>
      <c r="E136" s="51"/>
      <c r="F136" s="51"/>
      <c r="G136" s="51"/>
    </row>
    <row r="137" ht="16.5" spans="1:7">
      <c r="A137" s="50"/>
      <c r="B137" s="50"/>
      <c r="C137" s="51"/>
      <c r="D137" s="51"/>
      <c r="E137" s="51"/>
      <c r="F137" s="51"/>
      <c r="G137" s="51"/>
    </row>
    <row r="138" ht="16.5" spans="1:7">
      <c r="A138" s="50"/>
      <c r="B138" s="50"/>
      <c r="C138" s="51"/>
      <c r="D138" s="51"/>
      <c r="E138" s="51"/>
      <c r="F138" s="51"/>
      <c r="G138" s="51"/>
    </row>
    <row r="139" ht="16.5" spans="1:7">
      <c r="A139" s="50"/>
      <c r="B139" s="50"/>
      <c r="C139" s="51"/>
      <c r="D139" s="51"/>
      <c r="E139" s="51"/>
      <c r="F139" s="51"/>
      <c r="G139" s="51"/>
    </row>
    <row r="140" ht="16.5" spans="1:7">
      <c r="A140" s="50"/>
      <c r="B140" s="50"/>
      <c r="C140" s="51"/>
      <c r="D140" s="51"/>
      <c r="E140" s="51"/>
      <c r="F140" s="51"/>
      <c r="G140" s="51"/>
    </row>
    <row r="141" ht="16.5" spans="1:7">
      <c r="A141" s="50"/>
      <c r="B141" s="50"/>
      <c r="C141" s="51"/>
      <c r="D141" s="51"/>
      <c r="E141" s="51"/>
      <c r="F141" s="51"/>
      <c r="G141" s="51"/>
    </row>
    <row r="142" ht="16.5" spans="1:7">
      <c r="A142" s="50"/>
      <c r="B142" s="50"/>
      <c r="C142" s="51"/>
      <c r="D142" s="51"/>
      <c r="E142" s="51"/>
      <c r="F142" s="51"/>
      <c r="G142" s="51"/>
    </row>
    <row r="143" ht="16.5" spans="1:7">
      <c r="A143" s="50"/>
      <c r="B143" s="50"/>
      <c r="C143" s="51"/>
      <c r="D143" s="51"/>
      <c r="E143" s="51"/>
      <c r="F143" s="51"/>
      <c r="G143" s="51"/>
    </row>
    <row r="144" ht="16.5" spans="1:7">
      <c r="A144" s="50"/>
      <c r="B144" s="50"/>
      <c r="C144" s="51"/>
      <c r="D144" s="51"/>
      <c r="E144" s="51"/>
      <c r="F144" s="51"/>
      <c r="G144" s="51"/>
    </row>
    <row r="145" ht="16.5" spans="1:7">
      <c r="A145" s="50"/>
      <c r="B145" s="50"/>
      <c r="C145" s="51"/>
      <c r="D145" s="51"/>
      <c r="E145" s="51"/>
      <c r="F145" s="51"/>
      <c r="G145" s="51"/>
    </row>
    <row r="146" ht="16.5" spans="1:7">
      <c r="A146" s="50"/>
      <c r="B146" s="50"/>
      <c r="C146" s="51"/>
      <c r="D146" s="51"/>
      <c r="E146" s="51"/>
      <c r="F146" s="51"/>
      <c r="G146" s="51"/>
    </row>
    <row r="147" ht="16.5" spans="1:7">
      <c r="A147" s="50"/>
      <c r="B147" s="50"/>
      <c r="C147" s="51"/>
      <c r="D147" s="51"/>
      <c r="E147" s="51"/>
      <c r="F147" s="51"/>
      <c r="G147" s="51"/>
    </row>
    <row r="148" ht="16.5" spans="1:7">
      <c r="A148" s="50"/>
      <c r="B148" s="50"/>
      <c r="C148" s="51"/>
      <c r="D148" s="51"/>
      <c r="E148" s="51"/>
      <c r="F148" s="51"/>
      <c r="G148" s="51"/>
    </row>
    <row r="149" ht="16.5" spans="1:7">
      <c r="A149" s="50"/>
      <c r="B149" s="50"/>
      <c r="C149" s="51"/>
      <c r="D149" s="51"/>
      <c r="E149" s="51"/>
      <c r="F149" s="51"/>
      <c r="G149" s="51"/>
    </row>
    <row r="150" ht="16.5" spans="1:7">
      <c r="A150" s="50"/>
      <c r="B150" s="50"/>
      <c r="C150" s="51"/>
      <c r="D150" s="51"/>
      <c r="E150" s="51"/>
      <c r="F150" s="51"/>
      <c r="G150" s="51"/>
    </row>
    <row r="151" ht="16.5" spans="1:7">
      <c r="A151" s="50"/>
      <c r="B151" s="50"/>
      <c r="C151" s="51"/>
      <c r="D151" s="51"/>
      <c r="E151" s="51"/>
      <c r="F151" s="51"/>
      <c r="G151" s="51"/>
    </row>
    <row r="152" ht="16.5" spans="1:7">
      <c r="A152" s="50"/>
      <c r="B152" s="50"/>
      <c r="C152" s="51"/>
      <c r="D152" s="51"/>
      <c r="E152" s="51"/>
      <c r="F152" s="51"/>
      <c r="G152" s="51"/>
    </row>
    <row r="153" ht="16.5" spans="1:7">
      <c r="A153" s="50"/>
      <c r="B153" s="50"/>
      <c r="C153" s="51"/>
      <c r="D153" s="51"/>
      <c r="E153" s="51"/>
      <c r="F153" s="51"/>
      <c r="G153" s="51"/>
    </row>
    <row r="154" ht="16.5" spans="1:7">
      <c r="A154" s="50"/>
      <c r="B154" s="50"/>
      <c r="C154" s="51"/>
      <c r="D154" s="51"/>
      <c r="E154" s="51"/>
      <c r="F154" s="51"/>
      <c r="G154" s="51"/>
    </row>
    <row r="155" ht="16.5" spans="1:7">
      <c r="A155" s="50"/>
      <c r="B155" s="50"/>
      <c r="C155" s="51"/>
      <c r="D155" s="51"/>
      <c r="E155" s="51"/>
      <c r="F155" s="51"/>
      <c r="G155" s="51"/>
    </row>
    <row r="156" ht="16.5" spans="1:7">
      <c r="A156" s="50"/>
      <c r="B156" s="50"/>
      <c r="C156" s="51"/>
      <c r="D156" s="51"/>
      <c r="E156" s="51"/>
      <c r="F156" s="51"/>
      <c r="G156" s="51"/>
    </row>
    <row r="157" ht="16.5" spans="1:7">
      <c r="A157" s="50"/>
      <c r="B157" s="50"/>
      <c r="C157" s="51"/>
      <c r="D157" s="51"/>
      <c r="E157" s="51"/>
      <c r="F157" s="51"/>
      <c r="G157" s="51"/>
    </row>
    <row r="158" ht="16.5" spans="1:7">
      <c r="A158" s="50"/>
      <c r="B158" s="50"/>
      <c r="C158" s="51"/>
      <c r="D158" s="51"/>
      <c r="E158" s="51"/>
      <c r="F158" s="51"/>
      <c r="G158" s="51"/>
    </row>
    <row r="159" ht="16.5" spans="1:7">
      <c r="A159" s="50"/>
      <c r="B159" s="50"/>
      <c r="C159" s="51"/>
      <c r="D159" s="51"/>
      <c r="E159" s="51"/>
      <c r="F159" s="51"/>
      <c r="G159" s="51"/>
    </row>
    <row r="160" ht="16.5" spans="1:7">
      <c r="A160" s="50"/>
      <c r="B160" s="50"/>
      <c r="C160" s="51"/>
      <c r="D160" s="51"/>
      <c r="E160" s="51"/>
      <c r="F160" s="51"/>
      <c r="G160" s="51"/>
    </row>
    <row r="161" ht="16.5" spans="1:7">
      <c r="A161" s="50"/>
      <c r="B161" s="50"/>
      <c r="C161" s="51"/>
      <c r="D161" s="51"/>
      <c r="E161" s="51"/>
      <c r="F161" s="51"/>
      <c r="G161" s="51"/>
    </row>
    <row r="162" ht="16.5" spans="1:7">
      <c r="A162" s="50"/>
      <c r="B162" s="50"/>
      <c r="C162" s="51"/>
      <c r="D162" s="51"/>
      <c r="E162" s="51"/>
      <c r="F162" s="51"/>
      <c r="G162" s="51"/>
    </row>
    <row r="163" ht="16.5" spans="1:7">
      <c r="A163" s="50"/>
      <c r="B163" s="50"/>
      <c r="C163" s="51"/>
      <c r="D163" s="51"/>
      <c r="E163" s="51"/>
      <c r="F163" s="51"/>
      <c r="G163" s="51"/>
    </row>
    <row r="164" ht="16.5" spans="1:7">
      <c r="A164" s="50"/>
      <c r="B164" s="50"/>
      <c r="C164" s="51"/>
      <c r="D164" s="51"/>
      <c r="E164" s="51"/>
      <c r="F164" s="51"/>
      <c r="G164" s="51"/>
    </row>
    <row r="165" ht="16.5" spans="1:7">
      <c r="A165" s="50"/>
      <c r="B165" s="50"/>
      <c r="C165" s="51"/>
      <c r="D165" s="51"/>
      <c r="E165" s="51"/>
      <c r="F165" s="51"/>
      <c r="G165" s="51"/>
    </row>
    <row r="166" ht="16.5" spans="1:7">
      <c r="A166" s="50"/>
      <c r="B166" s="50"/>
      <c r="C166" s="51"/>
      <c r="D166" s="51"/>
      <c r="E166" s="51"/>
      <c r="F166" s="51"/>
      <c r="G166" s="51"/>
    </row>
    <row r="167" ht="16.5" spans="1:7">
      <c r="A167" s="50"/>
      <c r="B167" s="50"/>
      <c r="C167" s="51"/>
      <c r="D167" s="51"/>
      <c r="E167" s="51"/>
      <c r="F167" s="51"/>
      <c r="G167" s="51"/>
    </row>
    <row r="168" ht="16.5" spans="1:7">
      <c r="A168" s="50"/>
      <c r="B168" s="50"/>
      <c r="C168" s="51"/>
      <c r="D168" s="51"/>
      <c r="E168" s="51"/>
      <c r="F168" s="51"/>
      <c r="G168" s="51"/>
    </row>
    <row r="169" ht="16.5" spans="1:7">
      <c r="A169" s="50"/>
      <c r="B169" s="50"/>
      <c r="C169" s="51"/>
      <c r="D169" s="51"/>
      <c r="E169" s="51"/>
      <c r="F169" s="51"/>
      <c r="G169" s="51"/>
    </row>
    <row r="170" ht="16.5" spans="1:7">
      <c r="A170" s="50"/>
      <c r="B170" s="50"/>
      <c r="C170" s="51"/>
      <c r="D170" s="51"/>
      <c r="E170" s="51"/>
      <c r="F170" s="51"/>
      <c r="G170" s="51"/>
    </row>
    <row r="171" ht="16.5" spans="1:7">
      <c r="A171" s="50"/>
      <c r="B171" s="50"/>
      <c r="C171" s="51"/>
      <c r="D171" s="51"/>
      <c r="E171" s="51"/>
      <c r="F171" s="51"/>
      <c r="G171" s="51"/>
    </row>
    <row r="172" ht="16.5" spans="1:7">
      <c r="A172" s="50"/>
      <c r="B172" s="50"/>
      <c r="C172" s="51"/>
      <c r="D172" s="51"/>
      <c r="E172" s="51"/>
      <c r="F172" s="51"/>
      <c r="G172" s="51"/>
    </row>
    <row r="173" ht="16.5" spans="1:7">
      <c r="A173" s="50"/>
      <c r="B173" s="50"/>
      <c r="C173" s="51"/>
      <c r="D173" s="51"/>
      <c r="E173" s="51"/>
      <c r="F173" s="51"/>
      <c r="G173" s="51"/>
    </row>
    <row r="174" ht="16.5" spans="1:7">
      <c r="A174" s="50"/>
      <c r="B174" s="50"/>
      <c r="C174" s="51"/>
      <c r="D174" s="51"/>
      <c r="E174" s="51"/>
      <c r="F174" s="51"/>
      <c r="G174" s="51"/>
    </row>
    <row r="175" ht="16.5" spans="1:7">
      <c r="A175" s="50"/>
      <c r="B175" s="50"/>
      <c r="C175" s="51"/>
      <c r="D175" s="51"/>
      <c r="E175" s="51"/>
      <c r="F175" s="51"/>
      <c r="G175" s="51"/>
    </row>
    <row r="176" ht="16.5" spans="1:7">
      <c r="A176" s="50"/>
      <c r="B176" s="50"/>
      <c r="C176" s="51"/>
      <c r="D176" s="51"/>
      <c r="E176" s="51"/>
      <c r="F176" s="51"/>
      <c r="G176" s="51"/>
    </row>
    <row r="177" ht="16.5" spans="1:7">
      <c r="A177" s="50"/>
      <c r="B177" s="50"/>
      <c r="C177" s="51"/>
      <c r="D177" s="51"/>
      <c r="E177" s="51"/>
      <c r="F177" s="51"/>
      <c r="G177" s="51"/>
    </row>
    <row r="178" ht="16.5" spans="1:7">
      <c r="A178" s="50"/>
      <c r="B178" s="50"/>
      <c r="C178" s="51"/>
      <c r="D178" s="51"/>
      <c r="E178" s="51"/>
      <c r="F178" s="51"/>
      <c r="G178" s="51"/>
    </row>
    <row r="179" ht="16.5" spans="1:7">
      <c r="A179" s="50"/>
      <c r="B179" s="50"/>
      <c r="C179" s="51"/>
      <c r="D179" s="51"/>
      <c r="E179" s="51"/>
      <c r="F179" s="51"/>
      <c r="G179" s="51"/>
    </row>
    <row r="180" ht="16.5" spans="1:7">
      <c r="A180" s="50"/>
      <c r="B180" s="50"/>
      <c r="C180" s="51"/>
      <c r="D180" s="51"/>
      <c r="E180" s="51"/>
      <c r="F180" s="51"/>
      <c r="G180" s="51"/>
    </row>
    <row r="181" ht="16.5" spans="1:7">
      <c r="A181" s="50"/>
      <c r="B181" s="50"/>
      <c r="C181" s="51"/>
      <c r="D181" s="51"/>
      <c r="E181" s="51"/>
      <c r="F181" s="51"/>
      <c r="G181" s="51"/>
    </row>
    <row r="182" ht="16.5" spans="1:7">
      <c r="A182" s="50"/>
      <c r="B182" s="50"/>
      <c r="C182" s="51"/>
      <c r="D182" s="51"/>
      <c r="E182" s="51"/>
      <c r="F182" s="51"/>
      <c r="G182" s="51"/>
    </row>
    <row r="183" ht="16.5" spans="1:7">
      <c r="A183" s="50"/>
      <c r="B183" s="50"/>
      <c r="C183" s="51"/>
      <c r="D183" s="51"/>
      <c r="E183" s="51"/>
      <c r="F183" s="51"/>
      <c r="G183" s="51"/>
    </row>
    <row r="184" ht="16.5" spans="1:7">
      <c r="A184" s="50"/>
      <c r="B184" s="50"/>
      <c r="C184" s="51"/>
      <c r="D184" s="51"/>
      <c r="E184" s="51"/>
      <c r="F184" s="51"/>
      <c r="G184" s="51"/>
    </row>
    <row r="185" ht="16.5" spans="1:7">
      <c r="A185" s="50"/>
      <c r="B185" s="50"/>
      <c r="C185" s="51"/>
      <c r="D185" s="51"/>
      <c r="E185" s="51"/>
      <c r="F185" s="51"/>
      <c r="G185" s="51"/>
    </row>
    <row r="186" ht="16.5" spans="1:7">
      <c r="A186" s="50"/>
      <c r="B186" s="50"/>
      <c r="C186" s="51"/>
      <c r="D186" s="51"/>
      <c r="E186" s="51"/>
      <c r="F186" s="51"/>
      <c r="G186" s="51"/>
    </row>
    <row r="187" ht="16.5" spans="1:7">
      <c r="A187" s="50"/>
      <c r="B187" s="50"/>
      <c r="C187" s="51"/>
      <c r="D187" s="51"/>
      <c r="E187" s="51"/>
      <c r="F187" s="51"/>
      <c r="G187" s="51"/>
    </row>
    <row r="188" ht="16.5" spans="1:7">
      <c r="A188" s="50"/>
      <c r="B188" s="50"/>
      <c r="C188" s="51"/>
      <c r="D188" s="51"/>
      <c r="E188" s="51"/>
      <c r="F188" s="51"/>
      <c r="G188" s="51"/>
    </row>
    <row r="189" ht="16.5" spans="1:7">
      <c r="A189" s="50"/>
      <c r="B189" s="50"/>
      <c r="C189" s="51"/>
      <c r="D189" s="51"/>
      <c r="E189" s="51"/>
      <c r="F189" s="51"/>
      <c r="G189" s="51"/>
    </row>
    <row r="190" ht="16.5" spans="1:7">
      <c r="A190" s="50"/>
      <c r="B190" s="50"/>
      <c r="C190" s="51"/>
      <c r="D190" s="51"/>
      <c r="E190" s="51"/>
      <c r="F190" s="51"/>
      <c r="G190" s="51"/>
    </row>
    <row r="191" ht="16.5" spans="1:7">
      <c r="A191" s="50"/>
      <c r="B191" s="50"/>
      <c r="C191" s="51"/>
      <c r="D191" s="51"/>
      <c r="E191" s="51"/>
      <c r="F191" s="51"/>
      <c r="G191" s="51"/>
    </row>
    <row r="192" ht="16.5" spans="1:7">
      <c r="A192" s="50"/>
      <c r="B192" s="50"/>
      <c r="C192" s="51"/>
      <c r="D192" s="51"/>
      <c r="E192" s="51"/>
      <c r="F192" s="51"/>
      <c r="G192" s="51"/>
    </row>
    <row r="193" ht="16.5" spans="1:7">
      <c r="A193" s="50"/>
      <c r="B193" s="50"/>
      <c r="C193" s="51"/>
      <c r="D193" s="51"/>
      <c r="E193" s="51"/>
      <c r="F193" s="51"/>
      <c r="G193" s="51"/>
    </row>
    <row r="194" ht="16.5" spans="1:7">
      <c r="A194" s="50"/>
      <c r="B194" s="50"/>
      <c r="C194" s="51"/>
      <c r="D194" s="51"/>
      <c r="E194" s="51"/>
      <c r="F194" s="51"/>
      <c r="G194" s="51"/>
    </row>
    <row r="195" ht="16.5" spans="1:7">
      <c r="A195" s="50"/>
      <c r="B195" s="50"/>
      <c r="C195" s="51"/>
      <c r="D195" s="51"/>
      <c r="E195" s="51"/>
      <c r="F195" s="51"/>
      <c r="G195" s="51"/>
    </row>
    <row r="196" ht="16.5" spans="1:7">
      <c r="A196" s="50"/>
      <c r="B196" s="50"/>
      <c r="C196" s="51"/>
      <c r="D196" s="51"/>
      <c r="E196" s="51"/>
      <c r="F196" s="51"/>
      <c r="G196" s="51"/>
    </row>
    <row r="197" ht="16.5" spans="1:7">
      <c r="A197" s="50"/>
      <c r="B197" s="50"/>
      <c r="C197" s="51"/>
      <c r="D197" s="51"/>
      <c r="E197" s="51"/>
      <c r="F197" s="51"/>
      <c r="G197" s="51"/>
    </row>
    <row r="198" ht="16.5" spans="1:7">
      <c r="A198" s="50"/>
      <c r="B198" s="50"/>
      <c r="C198" s="51"/>
      <c r="D198" s="51"/>
      <c r="E198" s="51"/>
      <c r="F198" s="51"/>
      <c r="G198" s="51"/>
    </row>
    <row r="199" ht="16.5" spans="1:7">
      <c r="A199" s="50"/>
      <c r="B199" s="50"/>
      <c r="C199" s="51"/>
      <c r="D199" s="51"/>
      <c r="E199" s="51"/>
      <c r="F199" s="51"/>
      <c r="G199" s="51"/>
    </row>
    <row r="200" ht="16.5" spans="1:7">
      <c r="A200" s="50"/>
      <c r="B200" s="50"/>
      <c r="C200" s="51"/>
      <c r="D200" s="51"/>
      <c r="E200" s="51"/>
      <c r="F200" s="51"/>
      <c r="G200" s="51"/>
    </row>
    <row r="201" ht="16.5" spans="1:7">
      <c r="A201" s="50"/>
      <c r="B201" s="50"/>
      <c r="C201" s="51"/>
      <c r="D201" s="51"/>
      <c r="E201" s="51"/>
      <c r="F201" s="51"/>
      <c r="G201" s="51"/>
    </row>
    <row r="202" ht="16.5" spans="1:7">
      <c r="A202" s="50"/>
      <c r="B202" s="50"/>
      <c r="C202" s="51"/>
      <c r="D202" s="51"/>
      <c r="E202" s="51"/>
      <c r="F202" s="51"/>
      <c r="G202" s="51"/>
    </row>
    <row r="203" ht="16.5" spans="1:7">
      <c r="A203" s="50"/>
      <c r="B203" s="50"/>
      <c r="C203" s="51"/>
      <c r="D203" s="51"/>
      <c r="E203" s="51"/>
      <c r="F203" s="51"/>
      <c r="G203" s="51"/>
    </row>
    <row r="204" ht="16.5" spans="1:7">
      <c r="A204" s="50"/>
      <c r="B204" s="50"/>
      <c r="C204" s="51"/>
      <c r="D204" s="51"/>
      <c r="E204" s="51"/>
      <c r="F204" s="51"/>
      <c r="G204" s="51"/>
    </row>
    <row r="205" ht="16.5" spans="1:7">
      <c r="A205" s="50"/>
      <c r="B205" s="50"/>
      <c r="C205" s="51"/>
      <c r="D205" s="51"/>
      <c r="E205" s="51"/>
      <c r="F205" s="51"/>
      <c r="G205" s="51"/>
    </row>
    <row r="206" ht="16.5" spans="1:7">
      <c r="A206" s="50"/>
      <c r="B206" s="50"/>
      <c r="C206" s="51"/>
      <c r="D206" s="51"/>
      <c r="E206" s="51"/>
      <c r="F206" s="51"/>
      <c r="G206" s="51"/>
    </row>
    <row r="207" ht="16.5" spans="1:7">
      <c r="A207" s="50"/>
      <c r="B207" s="50"/>
      <c r="C207" s="51"/>
      <c r="D207" s="51"/>
      <c r="E207" s="51"/>
      <c r="F207" s="51"/>
      <c r="G207" s="51"/>
    </row>
    <row r="208" ht="16.5" spans="1:7">
      <c r="A208" s="50"/>
      <c r="B208" s="50"/>
      <c r="C208" s="51"/>
      <c r="D208" s="51"/>
      <c r="E208" s="51"/>
      <c r="F208" s="51"/>
      <c r="G208" s="51"/>
    </row>
    <row r="209" ht="16.5" spans="1:7">
      <c r="A209" s="50"/>
      <c r="B209" s="50"/>
      <c r="C209" s="51"/>
      <c r="D209" s="51"/>
      <c r="E209" s="51"/>
      <c r="F209" s="51"/>
      <c r="G209" s="51"/>
    </row>
    <row r="210" ht="16.5" spans="1:7">
      <c r="A210" s="50"/>
      <c r="B210" s="50"/>
      <c r="C210" s="51"/>
      <c r="D210" s="51"/>
      <c r="E210" s="51"/>
      <c r="F210" s="51"/>
      <c r="G210" s="51"/>
    </row>
    <row r="211" ht="16.5" spans="1:7">
      <c r="A211" s="50"/>
      <c r="B211" s="50"/>
      <c r="C211" s="51"/>
      <c r="D211" s="51"/>
      <c r="E211" s="51"/>
      <c r="F211" s="51"/>
      <c r="G211" s="51"/>
    </row>
    <row r="212" ht="16.5" spans="1:7">
      <c r="A212" s="50"/>
      <c r="B212" s="50"/>
      <c r="C212" s="51"/>
      <c r="D212" s="51"/>
      <c r="E212" s="51"/>
      <c r="F212" s="51"/>
      <c r="G212" s="51"/>
    </row>
    <row r="213" ht="16.5" spans="1:7">
      <c r="A213" s="50"/>
      <c r="B213" s="50"/>
      <c r="C213" s="51"/>
      <c r="D213" s="51"/>
      <c r="E213" s="51"/>
      <c r="F213" s="51"/>
      <c r="G213" s="51"/>
    </row>
    <row r="214" ht="16.5" spans="1:7">
      <c r="A214" s="50"/>
      <c r="B214" s="50"/>
      <c r="C214" s="51"/>
      <c r="D214" s="51"/>
      <c r="E214" s="51"/>
      <c r="F214" s="51"/>
      <c r="G214" s="51"/>
    </row>
    <row r="215" ht="16.5" spans="1:7">
      <c r="A215" s="50"/>
      <c r="B215" s="50"/>
      <c r="C215" s="51"/>
      <c r="D215" s="51"/>
      <c r="E215" s="51"/>
      <c r="F215" s="51"/>
      <c r="G215" s="51"/>
    </row>
    <row r="216" ht="16.5" spans="1:7">
      <c r="A216" s="50"/>
      <c r="B216" s="50"/>
      <c r="C216" s="51"/>
      <c r="D216" s="51"/>
      <c r="E216" s="51"/>
      <c r="F216" s="51"/>
      <c r="G216" s="51"/>
    </row>
    <row r="217" ht="16.5" spans="1:7">
      <c r="A217" s="50"/>
      <c r="B217" s="50"/>
      <c r="C217" s="51"/>
      <c r="D217" s="51"/>
      <c r="E217" s="51"/>
      <c r="F217" s="51"/>
      <c r="G217" s="51"/>
    </row>
    <row r="218" ht="16.5" spans="1:7">
      <c r="A218" s="50"/>
      <c r="B218" s="50"/>
      <c r="C218" s="51"/>
      <c r="D218" s="51"/>
      <c r="E218" s="51"/>
      <c r="F218" s="51"/>
      <c r="G218" s="51"/>
    </row>
    <row r="219" ht="16.5" spans="1:7">
      <c r="A219" s="50"/>
      <c r="B219" s="50"/>
      <c r="C219" s="51"/>
      <c r="D219" s="51"/>
      <c r="E219" s="51"/>
      <c r="F219" s="51"/>
      <c r="G219" s="51"/>
    </row>
    <row r="220" ht="16.5" spans="1:7">
      <c r="A220" s="50"/>
      <c r="B220" s="50"/>
      <c r="C220" s="51"/>
      <c r="D220" s="51"/>
      <c r="E220" s="51"/>
      <c r="F220" s="51"/>
      <c r="G220" s="51"/>
    </row>
    <row r="221" ht="16.5" spans="1:7">
      <c r="A221" s="50"/>
      <c r="B221" s="50"/>
      <c r="C221" s="51"/>
      <c r="D221" s="51"/>
      <c r="E221" s="51"/>
      <c r="F221" s="51"/>
      <c r="G221" s="51"/>
    </row>
    <row r="222" ht="16.5" spans="1:7">
      <c r="A222" s="50"/>
      <c r="B222" s="50"/>
      <c r="C222" s="51"/>
      <c r="D222" s="51"/>
      <c r="E222" s="51"/>
      <c r="F222" s="51"/>
      <c r="G222" s="51"/>
    </row>
    <row r="223" ht="16.5" spans="1:7">
      <c r="A223" s="50"/>
      <c r="B223" s="50"/>
      <c r="C223" s="51"/>
      <c r="D223" s="51"/>
      <c r="E223" s="51"/>
      <c r="F223" s="51"/>
      <c r="G223" s="51"/>
    </row>
    <row r="224" ht="16.5" spans="1:7">
      <c r="A224" s="50"/>
      <c r="B224" s="50"/>
      <c r="C224" s="51"/>
      <c r="D224" s="51"/>
      <c r="E224" s="51"/>
      <c r="F224" s="51"/>
      <c r="G224" s="51"/>
    </row>
    <row r="225" ht="16.5" spans="1:7">
      <c r="A225" s="50"/>
      <c r="B225" s="50"/>
      <c r="C225" s="51"/>
      <c r="D225" s="51"/>
      <c r="E225" s="51"/>
      <c r="F225" s="51"/>
      <c r="G225" s="51"/>
    </row>
    <row r="226" ht="16.5" spans="1:7">
      <c r="A226" s="50"/>
      <c r="B226" s="50"/>
      <c r="C226" s="51"/>
      <c r="D226" s="51"/>
      <c r="E226" s="51"/>
      <c r="F226" s="51"/>
      <c r="G226" s="51"/>
    </row>
    <row r="227" ht="16.5" spans="1:7">
      <c r="A227" s="50"/>
      <c r="B227" s="50"/>
      <c r="C227" s="51"/>
      <c r="D227" s="51"/>
      <c r="E227" s="51"/>
      <c r="F227" s="51"/>
      <c r="G227" s="51"/>
    </row>
    <row r="228" ht="16.5" spans="1:7">
      <c r="A228" s="50"/>
      <c r="B228" s="50"/>
      <c r="C228" s="51"/>
      <c r="D228" s="51"/>
      <c r="E228" s="51"/>
      <c r="F228" s="51"/>
      <c r="G228" s="51"/>
    </row>
    <row r="229" ht="16.5" spans="1:7">
      <c r="A229" s="50"/>
      <c r="B229" s="50"/>
      <c r="C229" s="51"/>
      <c r="D229" s="51"/>
      <c r="E229" s="51"/>
      <c r="F229" s="51"/>
      <c r="G229" s="51"/>
    </row>
    <row r="230" ht="16.5" spans="1:7">
      <c r="A230" s="50"/>
      <c r="B230" s="50"/>
      <c r="C230" s="51"/>
      <c r="D230" s="51"/>
      <c r="E230" s="51"/>
      <c r="F230" s="51"/>
      <c r="G230" s="51"/>
    </row>
    <row r="231" ht="16.5" spans="1:7">
      <c r="A231" s="50"/>
      <c r="B231" s="50"/>
      <c r="C231" s="51"/>
      <c r="D231" s="51"/>
      <c r="E231" s="51"/>
      <c r="F231" s="51"/>
      <c r="G231" s="51"/>
    </row>
    <row r="232" ht="16.5" spans="1:7">
      <c r="A232" s="50"/>
      <c r="B232" s="50"/>
      <c r="C232" s="51"/>
      <c r="D232" s="51"/>
      <c r="E232" s="51"/>
      <c r="F232" s="51"/>
      <c r="G232" s="51"/>
    </row>
    <row r="233" ht="16.5" spans="1:7">
      <c r="A233" s="50"/>
      <c r="B233" s="50"/>
      <c r="C233" s="51"/>
      <c r="D233" s="51"/>
      <c r="E233" s="51"/>
      <c r="F233" s="51"/>
      <c r="G233" s="51"/>
    </row>
    <row r="234" ht="16.5" spans="1:7">
      <c r="A234" s="50"/>
      <c r="B234" s="50"/>
      <c r="C234" s="51"/>
      <c r="D234" s="51"/>
      <c r="E234" s="51"/>
      <c r="F234" s="51"/>
      <c r="G234" s="51"/>
    </row>
    <row r="235" ht="16.5" spans="1:7">
      <c r="A235" s="50"/>
      <c r="B235" s="50"/>
      <c r="C235" s="51"/>
      <c r="D235" s="51"/>
      <c r="E235" s="51"/>
      <c r="F235" s="51"/>
      <c r="G235" s="51"/>
    </row>
    <row r="236" ht="16.5" spans="1:7">
      <c r="A236" s="50"/>
      <c r="B236" s="50"/>
      <c r="C236" s="51"/>
      <c r="D236" s="51"/>
      <c r="E236" s="51"/>
      <c r="F236" s="51"/>
      <c r="G236" s="51"/>
    </row>
    <row r="237" ht="16.5" spans="1:7">
      <c r="A237" s="50"/>
      <c r="B237" s="50"/>
      <c r="C237" s="51"/>
      <c r="D237" s="51"/>
      <c r="E237" s="51"/>
      <c r="F237" s="51"/>
      <c r="G237" s="51"/>
    </row>
    <row r="238" ht="16.5" spans="1:7">
      <c r="A238" s="50"/>
      <c r="B238" s="50"/>
      <c r="C238" s="51"/>
      <c r="D238" s="51"/>
      <c r="E238" s="51"/>
      <c r="F238" s="51"/>
      <c r="G238" s="51"/>
    </row>
  </sheetData>
  <pageMargins left="0.699305555555556" right="0.699305555555556" top="0.75" bottom="0.75" header="0.3" footer="0.3"/>
  <pageSetup paperSize="9" orientation="portrait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78"/>
  <sheetViews>
    <sheetView topLeftCell="A67" workbookViewId="0">
      <selection activeCell="H78" sqref="H78"/>
    </sheetView>
  </sheetViews>
  <sheetFormatPr defaultColWidth="9" defaultRowHeight="16.5"/>
  <cols>
    <col min="1" max="6" width="9" style="9"/>
    <col min="7" max="7" width="4.25" style="9" customWidth="1"/>
    <col min="8" max="8" width="17" style="9" customWidth="1"/>
    <col min="9" max="10" width="9" style="9"/>
    <col min="11" max="11" width="11.375" style="9" customWidth="1"/>
    <col min="12" max="15" width="9" style="9"/>
    <col min="16" max="16" width="11.375" style="9" customWidth="1"/>
    <col min="17" max="17" width="9" style="9"/>
    <col min="18" max="18" width="10.625" style="9" customWidth="1"/>
    <col min="19" max="21" width="9" style="9"/>
    <col min="22" max="22" width="2.25" style="9" customWidth="1"/>
    <col min="23" max="23" width="9" style="9"/>
    <col min="24" max="24" width="17" style="9" customWidth="1"/>
    <col min="25" max="25" width="14.25" style="9" customWidth="1"/>
    <col min="26" max="26" width="13.125" style="9" customWidth="1"/>
    <col min="27" max="16384" width="9" style="9"/>
  </cols>
  <sheetData>
    <row r="1" ht="49.5" spans="1:21">
      <c r="A1" s="39" t="s">
        <v>880</v>
      </c>
      <c r="B1" s="40" t="s">
        <v>616</v>
      </c>
      <c r="C1" s="40" t="s">
        <v>617</v>
      </c>
      <c r="D1" s="40" t="s">
        <v>618</v>
      </c>
      <c r="E1" s="40" t="s">
        <v>619</v>
      </c>
      <c r="F1" s="40" t="s">
        <v>620</v>
      </c>
      <c r="G1" s="41"/>
      <c r="H1" s="42" t="s">
        <v>637</v>
      </c>
      <c r="I1" s="44" t="s">
        <v>615</v>
      </c>
      <c r="J1" s="23" t="s">
        <v>616</v>
      </c>
      <c r="K1" s="23" t="s">
        <v>617</v>
      </c>
      <c r="L1" s="23" t="s">
        <v>618</v>
      </c>
      <c r="M1" s="23" t="s">
        <v>619</v>
      </c>
      <c r="N1" s="23" t="s">
        <v>620</v>
      </c>
      <c r="O1" s="45" t="s">
        <v>621</v>
      </c>
      <c r="P1" s="45" t="s">
        <v>622</v>
      </c>
      <c r="Q1" s="45" t="s">
        <v>623</v>
      </c>
      <c r="R1" s="45" t="s">
        <v>624</v>
      </c>
      <c r="S1" s="45" t="s">
        <v>625</v>
      </c>
      <c r="T1" s="45" t="s">
        <v>626</v>
      </c>
      <c r="U1" s="45" t="s">
        <v>627</v>
      </c>
    </row>
    <row r="2" spans="1:21">
      <c r="A2" s="20" t="s">
        <v>881</v>
      </c>
      <c r="B2" s="20">
        <v>0</v>
      </c>
      <c r="C2" s="20">
        <v>2</v>
      </c>
      <c r="D2" s="20">
        <v>0</v>
      </c>
      <c r="E2" s="20">
        <v>2</v>
      </c>
      <c r="F2" s="20">
        <v>0</v>
      </c>
      <c r="G2" s="43"/>
      <c r="H2" s="20" t="s">
        <v>881</v>
      </c>
      <c r="I2" s="20">
        <v>1</v>
      </c>
      <c r="J2" s="20">
        <f t="shared" ref="J2:J33" si="0">6+VLOOKUP(H2,加点方案,2,FALSE)*I2</f>
        <v>6</v>
      </c>
      <c r="K2" s="20">
        <f t="shared" ref="K2:K33" si="1">6+VLOOKUP(H2,加点方案,3,FALSE)*I2</f>
        <v>8</v>
      </c>
      <c r="L2" s="20">
        <f t="shared" ref="L2:L33" si="2">6+VLOOKUP(H2,加点方案,4,FALSE)*I2</f>
        <v>6</v>
      </c>
      <c r="M2" s="20">
        <f t="shared" ref="M2:M33" si="3">6+VLOOKUP(H2,加点方案,5,FALSE)*I2</f>
        <v>8</v>
      </c>
      <c r="N2" s="20">
        <f t="shared" ref="N2:N33" si="4">6+VLOOKUP(H2,加点方案,6,FALSE)*I2</f>
        <v>6</v>
      </c>
      <c r="O2" s="20">
        <f>J2*8+K2*2+L2*3+M2*3+N2*1</f>
        <v>112</v>
      </c>
      <c r="P2" s="20">
        <f>J2*1+K2*2+L2*2+M2*2+N2*10</f>
        <v>110</v>
      </c>
      <c r="Q2" s="20">
        <f>J2*0.1+K2*2+L2*0.2+M2*0.26+N2*0.1</f>
        <v>20.48</v>
      </c>
      <c r="R2" s="20">
        <f>J2*0.1+K2*0.2+L2*2+M2*0.2+N2*0.1</f>
        <v>16.4</v>
      </c>
      <c r="S2" s="20">
        <f>J2*0.1+K2*0.2+L2*0.2+M2*2+N2*0.1</f>
        <v>20</v>
      </c>
      <c r="T2" s="20">
        <f>J2*-0.3+K2*-0.1+L2*0.2+M2*-0.1+N2*0.8</f>
        <v>2.6</v>
      </c>
      <c r="U2" s="20">
        <f>J2*0.8+K2*-0.1+L2*-0.1+M2*0.2+N2*-0.1</f>
        <v>4.4</v>
      </c>
    </row>
    <row r="3" spans="1:21">
      <c r="A3" s="20" t="s">
        <v>882</v>
      </c>
      <c r="B3" s="20">
        <v>2</v>
      </c>
      <c r="C3" s="20">
        <v>2</v>
      </c>
      <c r="D3" s="20">
        <v>0</v>
      </c>
      <c r="E3" s="20">
        <v>0</v>
      </c>
      <c r="F3" s="20">
        <v>0</v>
      </c>
      <c r="G3" s="43"/>
      <c r="H3" s="20" t="s">
        <v>881</v>
      </c>
      <c r="I3" s="20">
        <v>2</v>
      </c>
      <c r="J3" s="20">
        <f t="shared" si="0"/>
        <v>6</v>
      </c>
      <c r="K3" s="20">
        <f t="shared" si="1"/>
        <v>10</v>
      </c>
      <c r="L3" s="20">
        <f t="shared" si="2"/>
        <v>6</v>
      </c>
      <c r="M3" s="20">
        <f t="shared" si="3"/>
        <v>10</v>
      </c>
      <c r="N3" s="20">
        <f t="shared" si="4"/>
        <v>6</v>
      </c>
      <c r="O3" s="20">
        <f t="shared" ref="O3:O41" si="5">J3*8+K3*2+L3*3+M3*3+N3*1</f>
        <v>122</v>
      </c>
      <c r="P3" s="20">
        <f t="shared" ref="P3:P41" si="6">J3*1+K3*2+L3*2+M3*2+N3*10</f>
        <v>118</v>
      </c>
      <c r="Q3" s="20">
        <f t="shared" ref="Q3:Q41" si="7">J3*0.1+K3*2+L3*0.2+M3*0.26+N3*0.1</f>
        <v>25</v>
      </c>
      <c r="R3" s="20">
        <f t="shared" ref="R3:R41" si="8">J3*0.1+K3*0.2+L3*2+M3*0.2+N3*0.1</f>
        <v>17.2</v>
      </c>
      <c r="S3" s="20">
        <f t="shared" ref="S3:S41" si="9">J3*0.1+K3*0.2+L3*0.2+M3*2+N3*0.1</f>
        <v>24.4</v>
      </c>
      <c r="T3" s="20">
        <f t="shared" ref="T3:T41" si="10">J3*-0.3+K3*-0.1+L3*0.2+M3*-0.1+N3*0.8</f>
        <v>2.2</v>
      </c>
      <c r="U3" s="20">
        <f t="shared" ref="U3:U41" si="11">J3*0.8+K3*-0.1+L3*-0.1+M3*0.2+N3*-0.1</f>
        <v>4.6</v>
      </c>
    </row>
    <row r="4" spans="1:21">
      <c r="A4" s="20" t="s">
        <v>883</v>
      </c>
      <c r="B4" s="20">
        <v>0</v>
      </c>
      <c r="C4" s="20">
        <v>2</v>
      </c>
      <c r="D4" s="20">
        <v>2</v>
      </c>
      <c r="E4" s="20">
        <v>0</v>
      </c>
      <c r="F4" s="20">
        <v>0</v>
      </c>
      <c r="G4" s="43"/>
      <c r="H4" s="20" t="s">
        <v>881</v>
      </c>
      <c r="I4" s="20">
        <v>3</v>
      </c>
      <c r="J4" s="20">
        <f t="shared" si="0"/>
        <v>6</v>
      </c>
      <c r="K4" s="20">
        <f t="shared" si="1"/>
        <v>12</v>
      </c>
      <c r="L4" s="20">
        <f t="shared" si="2"/>
        <v>6</v>
      </c>
      <c r="M4" s="20">
        <f t="shared" si="3"/>
        <v>12</v>
      </c>
      <c r="N4" s="20">
        <f t="shared" si="4"/>
        <v>6</v>
      </c>
      <c r="O4" s="20">
        <f t="shared" si="5"/>
        <v>132</v>
      </c>
      <c r="P4" s="20">
        <f t="shared" si="6"/>
        <v>126</v>
      </c>
      <c r="Q4" s="20">
        <f t="shared" si="7"/>
        <v>29.52</v>
      </c>
      <c r="R4" s="20">
        <f t="shared" si="8"/>
        <v>18</v>
      </c>
      <c r="S4" s="20">
        <f t="shared" si="9"/>
        <v>28.8</v>
      </c>
      <c r="T4" s="20">
        <f t="shared" si="10"/>
        <v>1.8</v>
      </c>
      <c r="U4" s="20">
        <f t="shared" si="11"/>
        <v>4.8</v>
      </c>
    </row>
    <row r="5" spans="1:21">
      <c r="A5" s="20" t="s">
        <v>884</v>
      </c>
      <c r="B5" s="20">
        <v>0</v>
      </c>
      <c r="C5" s="20">
        <v>0</v>
      </c>
      <c r="D5" s="20">
        <v>2</v>
      </c>
      <c r="E5" s="20">
        <v>0</v>
      </c>
      <c r="F5" s="20">
        <v>2</v>
      </c>
      <c r="G5" s="43"/>
      <c r="H5" s="20" t="s">
        <v>881</v>
      </c>
      <c r="I5" s="20">
        <v>4</v>
      </c>
      <c r="J5" s="20">
        <f t="shared" si="0"/>
        <v>6</v>
      </c>
      <c r="K5" s="20">
        <f t="shared" si="1"/>
        <v>14</v>
      </c>
      <c r="L5" s="20">
        <f t="shared" si="2"/>
        <v>6</v>
      </c>
      <c r="M5" s="20">
        <f t="shared" si="3"/>
        <v>14</v>
      </c>
      <c r="N5" s="20">
        <f t="shared" si="4"/>
        <v>6</v>
      </c>
      <c r="O5" s="20">
        <f t="shared" si="5"/>
        <v>142</v>
      </c>
      <c r="P5" s="20">
        <f t="shared" si="6"/>
        <v>134</v>
      </c>
      <c r="Q5" s="20">
        <f t="shared" si="7"/>
        <v>34.04</v>
      </c>
      <c r="R5" s="20">
        <f t="shared" si="8"/>
        <v>18.8</v>
      </c>
      <c r="S5" s="20">
        <f t="shared" si="9"/>
        <v>33.2</v>
      </c>
      <c r="T5" s="20">
        <f t="shared" si="10"/>
        <v>1.4</v>
      </c>
      <c r="U5" s="20">
        <f t="shared" si="11"/>
        <v>5</v>
      </c>
    </row>
    <row r="6" spans="1:21">
      <c r="A6" s="20" t="s">
        <v>885</v>
      </c>
      <c r="B6" s="20">
        <v>0</v>
      </c>
      <c r="C6" s="20">
        <v>0</v>
      </c>
      <c r="D6" s="20">
        <v>0</v>
      </c>
      <c r="E6" s="20">
        <v>2</v>
      </c>
      <c r="F6" s="20">
        <v>2</v>
      </c>
      <c r="G6" s="43"/>
      <c r="H6" s="20" t="s">
        <v>881</v>
      </c>
      <c r="I6" s="20">
        <v>5</v>
      </c>
      <c r="J6" s="20">
        <f t="shared" si="0"/>
        <v>6</v>
      </c>
      <c r="K6" s="20">
        <f t="shared" si="1"/>
        <v>16</v>
      </c>
      <c r="L6" s="20">
        <f t="shared" si="2"/>
        <v>6</v>
      </c>
      <c r="M6" s="20">
        <f t="shared" si="3"/>
        <v>16</v>
      </c>
      <c r="N6" s="20">
        <f t="shared" si="4"/>
        <v>6</v>
      </c>
      <c r="O6" s="20">
        <f t="shared" si="5"/>
        <v>152</v>
      </c>
      <c r="P6" s="20">
        <f t="shared" si="6"/>
        <v>142</v>
      </c>
      <c r="Q6" s="20">
        <f t="shared" si="7"/>
        <v>38.56</v>
      </c>
      <c r="R6" s="20">
        <f t="shared" si="8"/>
        <v>19.6</v>
      </c>
      <c r="S6" s="20">
        <f t="shared" si="9"/>
        <v>37.6</v>
      </c>
      <c r="T6" s="20">
        <f t="shared" si="10"/>
        <v>1</v>
      </c>
      <c r="U6" s="20">
        <f t="shared" si="11"/>
        <v>5.2</v>
      </c>
    </row>
    <row r="7" spans="8:21">
      <c r="H7" s="20" t="s">
        <v>881</v>
      </c>
      <c r="I7" s="20">
        <v>6</v>
      </c>
      <c r="J7" s="20">
        <f t="shared" si="0"/>
        <v>6</v>
      </c>
      <c r="K7" s="20">
        <f t="shared" si="1"/>
        <v>18</v>
      </c>
      <c r="L7" s="20">
        <f t="shared" si="2"/>
        <v>6</v>
      </c>
      <c r="M7" s="20">
        <f t="shared" si="3"/>
        <v>18</v>
      </c>
      <c r="N7" s="20">
        <f t="shared" si="4"/>
        <v>6</v>
      </c>
      <c r="O7" s="20">
        <f t="shared" si="5"/>
        <v>162</v>
      </c>
      <c r="P7" s="20">
        <f t="shared" si="6"/>
        <v>150</v>
      </c>
      <c r="Q7" s="20">
        <f t="shared" si="7"/>
        <v>43.08</v>
      </c>
      <c r="R7" s="20">
        <f t="shared" si="8"/>
        <v>20.4</v>
      </c>
      <c r="S7" s="20">
        <f t="shared" si="9"/>
        <v>42</v>
      </c>
      <c r="T7" s="20">
        <f t="shared" si="10"/>
        <v>0.600000000000001</v>
      </c>
      <c r="U7" s="20">
        <f t="shared" si="11"/>
        <v>5.4</v>
      </c>
    </row>
    <row r="8" spans="8:21">
      <c r="H8" s="20" t="s">
        <v>881</v>
      </c>
      <c r="I8" s="20">
        <v>7</v>
      </c>
      <c r="J8" s="20">
        <f t="shared" si="0"/>
        <v>6</v>
      </c>
      <c r="K8" s="20">
        <f t="shared" si="1"/>
        <v>20</v>
      </c>
      <c r="L8" s="20">
        <f t="shared" si="2"/>
        <v>6</v>
      </c>
      <c r="M8" s="20">
        <f t="shared" si="3"/>
        <v>20</v>
      </c>
      <c r="N8" s="20">
        <f t="shared" si="4"/>
        <v>6</v>
      </c>
      <c r="O8" s="20">
        <f t="shared" si="5"/>
        <v>172</v>
      </c>
      <c r="P8" s="20">
        <f t="shared" si="6"/>
        <v>158</v>
      </c>
      <c r="Q8" s="20">
        <f t="shared" si="7"/>
        <v>47.6</v>
      </c>
      <c r="R8" s="20">
        <f t="shared" si="8"/>
        <v>21.2</v>
      </c>
      <c r="S8" s="20">
        <f t="shared" si="9"/>
        <v>46.4</v>
      </c>
      <c r="T8" s="20">
        <f t="shared" si="10"/>
        <v>0.200000000000001</v>
      </c>
      <c r="U8" s="20">
        <f t="shared" si="11"/>
        <v>5.6</v>
      </c>
    </row>
    <row r="9" spans="8:21">
      <c r="H9" s="20" t="s">
        <v>881</v>
      </c>
      <c r="I9" s="20">
        <v>8</v>
      </c>
      <c r="J9" s="20">
        <f t="shared" si="0"/>
        <v>6</v>
      </c>
      <c r="K9" s="20">
        <f t="shared" si="1"/>
        <v>22</v>
      </c>
      <c r="L9" s="20">
        <f t="shared" si="2"/>
        <v>6</v>
      </c>
      <c r="M9" s="20">
        <f t="shared" si="3"/>
        <v>22</v>
      </c>
      <c r="N9" s="20">
        <f t="shared" si="4"/>
        <v>6</v>
      </c>
      <c r="O9" s="20">
        <f t="shared" si="5"/>
        <v>182</v>
      </c>
      <c r="P9" s="20">
        <f t="shared" si="6"/>
        <v>166</v>
      </c>
      <c r="Q9" s="20">
        <f t="shared" si="7"/>
        <v>52.12</v>
      </c>
      <c r="R9" s="20">
        <f t="shared" si="8"/>
        <v>22</v>
      </c>
      <c r="S9" s="20">
        <f t="shared" si="9"/>
        <v>50.8</v>
      </c>
      <c r="T9" s="20">
        <f t="shared" si="10"/>
        <v>-0.199999999999999</v>
      </c>
      <c r="U9" s="20">
        <f t="shared" si="11"/>
        <v>5.8</v>
      </c>
    </row>
    <row r="10" spans="8:21">
      <c r="H10" s="20" t="s">
        <v>881</v>
      </c>
      <c r="I10" s="20">
        <v>9</v>
      </c>
      <c r="J10" s="20">
        <f t="shared" si="0"/>
        <v>6</v>
      </c>
      <c r="K10" s="20">
        <f t="shared" si="1"/>
        <v>24</v>
      </c>
      <c r="L10" s="20">
        <f t="shared" si="2"/>
        <v>6</v>
      </c>
      <c r="M10" s="20">
        <f t="shared" si="3"/>
        <v>24</v>
      </c>
      <c r="N10" s="20">
        <f t="shared" si="4"/>
        <v>6</v>
      </c>
      <c r="O10" s="20">
        <f t="shared" si="5"/>
        <v>192</v>
      </c>
      <c r="P10" s="20">
        <f t="shared" si="6"/>
        <v>174</v>
      </c>
      <c r="Q10" s="20">
        <f t="shared" si="7"/>
        <v>56.64</v>
      </c>
      <c r="R10" s="20">
        <f t="shared" si="8"/>
        <v>22.8</v>
      </c>
      <c r="S10" s="20">
        <f t="shared" si="9"/>
        <v>55.2</v>
      </c>
      <c r="T10" s="20">
        <f t="shared" si="10"/>
        <v>-0.6</v>
      </c>
      <c r="U10" s="20">
        <f t="shared" si="11"/>
        <v>6</v>
      </c>
    </row>
    <row r="11" spans="8:21">
      <c r="H11" s="20" t="s">
        <v>881</v>
      </c>
      <c r="I11" s="20">
        <v>10</v>
      </c>
      <c r="J11" s="20">
        <f t="shared" si="0"/>
        <v>6</v>
      </c>
      <c r="K11" s="20">
        <f t="shared" si="1"/>
        <v>26</v>
      </c>
      <c r="L11" s="20">
        <f t="shared" si="2"/>
        <v>6</v>
      </c>
      <c r="M11" s="20">
        <f t="shared" si="3"/>
        <v>26</v>
      </c>
      <c r="N11" s="20">
        <f t="shared" si="4"/>
        <v>6</v>
      </c>
      <c r="O11" s="20">
        <f t="shared" si="5"/>
        <v>202</v>
      </c>
      <c r="P11" s="20">
        <f t="shared" si="6"/>
        <v>182</v>
      </c>
      <c r="Q11" s="20">
        <f t="shared" si="7"/>
        <v>61.16</v>
      </c>
      <c r="R11" s="20">
        <f t="shared" si="8"/>
        <v>23.6</v>
      </c>
      <c r="S11" s="20">
        <f t="shared" si="9"/>
        <v>59.6</v>
      </c>
      <c r="T11" s="20">
        <f t="shared" si="10"/>
        <v>-1</v>
      </c>
      <c r="U11" s="20">
        <f t="shared" si="11"/>
        <v>6.2</v>
      </c>
    </row>
    <row r="12" spans="8:21">
      <c r="H12" s="20" t="s">
        <v>881</v>
      </c>
      <c r="I12" s="20">
        <v>11</v>
      </c>
      <c r="J12" s="20">
        <f t="shared" si="0"/>
        <v>6</v>
      </c>
      <c r="K12" s="20">
        <f t="shared" si="1"/>
        <v>28</v>
      </c>
      <c r="L12" s="20">
        <f t="shared" si="2"/>
        <v>6</v>
      </c>
      <c r="M12" s="20">
        <f t="shared" si="3"/>
        <v>28</v>
      </c>
      <c r="N12" s="20">
        <f t="shared" si="4"/>
        <v>6</v>
      </c>
      <c r="O12" s="20">
        <f t="shared" si="5"/>
        <v>212</v>
      </c>
      <c r="P12" s="20">
        <f t="shared" si="6"/>
        <v>190</v>
      </c>
      <c r="Q12" s="20">
        <f t="shared" si="7"/>
        <v>65.68</v>
      </c>
      <c r="R12" s="20">
        <f t="shared" si="8"/>
        <v>24.4</v>
      </c>
      <c r="S12" s="20">
        <f t="shared" si="9"/>
        <v>64</v>
      </c>
      <c r="T12" s="20">
        <f t="shared" si="10"/>
        <v>-1.4</v>
      </c>
      <c r="U12" s="20">
        <f t="shared" si="11"/>
        <v>6.4</v>
      </c>
    </row>
    <row r="13" spans="8:21">
      <c r="H13" s="20" t="s">
        <v>881</v>
      </c>
      <c r="I13" s="20">
        <v>12</v>
      </c>
      <c r="J13" s="20">
        <f t="shared" si="0"/>
        <v>6</v>
      </c>
      <c r="K13" s="20">
        <f t="shared" si="1"/>
        <v>30</v>
      </c>
      <c r="L13" s="20">
        <f t="shared" si="2"/>
        <v>6</v>
      </c>
      <c r="M13" s="20">
        <f t="shared" si="3"/>
        <v>30</v>
      </c>
      <c r="N13" s="20">
        <f t="shared" si="4"/>
        <v>6</v>
      </c>
      <c r="O13" s="20">
        <f t="shared" si="5"/>
        <v>222</v>
      </c>
      <c r="P13" s="20">
        <f t="shared" si="6"/>
        <v>198</v>
      </c>
      <c r="Q13" s="20">
        <f t="shared" si="7"/>
        <v>70.2</v>
      </c>
      <c r="R13" s="20">
        <f t="shared" si="8"/>
        <v>25.2</v>
      </c>
      <c r="S13" s="20">
        <f t="shared" si="9"/>
        <v>68.4</v>
      </c>
      <c r="T13" s="20">
        <f t="shared" si="10"/>
        <v>-1.8</v>
      </c>
      <c r="U13" s="20">
        <f t="shared" si="11"/>
        <v>6.6</v>
      </c>
    </row>
    <row r="14" spans="8:21">
      <c r="H14" s="20" t="s">
        <v>881</v>
      </c>
      <c r="I14" s="20">
        <v>13</v>
      </c>
      <c r="J14" s="20">
        <f t="shared" si="0"/>
        <v>6</v>
      </c>
      <c r="K14" s="20">
        <f t="shared" si="1"/>
        <v>32</v>
      </c>
      <c r="L14" s="20">
        <f t="shared" si="2"/>
        <v>6</v>
      </c>
      <c r="M14" s="20">
        <f t="shared" si="3"/>
        <v>32</v>
      </c>
      <c r="N14" s="20">
        <f t="shared" si="4"/>
        <v>6</v>
      </c>
      <c r="O14" s="20">
        <f t="shared" si="5"/>
        <v>232</v>
      </c>
      <c r="P14" s="20">
        <f t="shared" si="6"/>
        <v>206</v>
      </c>
      <c r="Q14" s="20">
        <f t="shared" si="7"/>
        <v>74.72</v>
      </c>
      <c r="R14" s="20">
        <f t="shared" si="8"/>
        <v>26</v>
      </c>
      <c r="S14" s="20">
        <f t="shared" si="9"/>
        <v>72.8</v>
      </c>
      <c r="T14" s="20">
        <f t="shared" si="10"/>
        <v>-2.2</v>
      </c>
      <c r="U14" s="20">
        <f t="shared" si="11"/>
        <v>6.8</v>
      </c>
    </row>
    <row r="15" spans="8:21">
      <c r="H15" s="20" t="s">
        <v>881</v>
      </c>
      <c r="I15" s="20">
        <v>14</v>
      </c>
      <c r="J15" s="20">
        <f t="shared" si="0"/>
        <v>6</v>
      </c>
      <c r="K15" s="20">
        <f t="shared" si="1"/>
        <v>34</v>
      </c>
      <c r="L15" s="20">
        <f t="shared" si="2"/>
        <v>6</v>
      </c>
      <c r="M15" s="20">
        <f t="shared" si="3"/>
        <v>34</v>
      </c>
      <c r="N15" s="20">
        <f t="shared" si="4"/>
        <v>6</v>
      </c>
      <c r="O15" s="20">
        <f t="shared" si="5"/>
        <v>242</v>
      </c>
      <c r="P15" s="20">
        <f t="shared" si="6"/>
        <v>214</v>
      </c>
      <c r="Q15" s="20">
        <f t="shared" si="7"/>
        <v>79.24</v>
      </c>
      <c r="R15" s="20">
        <f t="shared" si="8"/>
        <v>26.8</v>
      </c>
      <c r="S15" s="20">
        <f t="shared" si="9"/>
        <v>77.2</v>
      </c>
      <c r="T15" s="20">
        <f t="shared" si="10"/>
        <v>-2.6</v>
      </c>
      <c r="U15" s="20">
        <f t="shared" si="11"/>
        <v>7</v>
      </c>
    </row>
    <row r="16" spans="8:21">
      <c r="H16" s="20" t="s">
        <v>881</v>
      </c>
      <c r="I16" s="20">
        <v>15</v>
      </c>
      <c r="J16" s="20">
        <f t="shared" si="0"/>
        <v>6</v>
      </c>
      <c r="K16" s="20">
        <f t="shared" si="1"/>
        <v>36</v>
      </c>
      <c r="L16" s="20">
        <f t="shared" si="2"/>
        <v>6</v>
      </c>
      <c r="M16" s="20">
        <f t="shared" si="3"/>
        <v>36</v>
      </c>
      <c r="N16" s="20">
        <f t="shared" si="4"/>
        <v>6</v>
      </c>
      <c r="O16" s="20">
        <f t="shared" si="5"/>
        <v>252</v>
      </c>
      <c r="P16" s="20">
        <f t="shared" si="6"/>
        <v>222</v>
      </c>
      <c r="Q16" s="20">
        <f t="shared" si="7"/>
        <v>83.76</v>
      </c>
      <c r="R16" s="20">
        <f t="shared" si="8"/>
        <v>27.6</v>
      </c>
      <c r="S16" s="20">
        <f t="shared" si="9"/>
        <v>81.6</v>
      </c>
      <c r="T16" s="20">
        <f t="shared" si="10"/>
        <v>-3</v>
      </c>
      <c r="U16" s="20">
        <f t="shared" si="11"/>
        <v>7.2</v>
      </c>
    </row>
    <row r="17" spans="8:21">
      <c r="H17" s="20" t="s">
        <v>881</v>
      </c>
      <c r="I17" s="20">
        <v>16</v>
      </c>
      <c r="J17" s="20">
        <f t="shared" si="0"/>
        <v>6</v>
      </c>
      <c r="K17" s="20">
        <f t="shared" si="1"/>
        <v>38</v>
      </c>
      <c r="L17" s="20">
        <f t="shared" si="2"/>
        <v>6</v>
      </c>
      <c r="M17" s="20">
        <f t="shared" si="3"/>
        <v>38</v>
      </c>
      <c r="N17" s="20">
        <f t="shared" si="4"/>
        <v>6</v>
      </c>
      <c r="O17" s="20">
        <f t="shared" si="5"/>
        <v>262</v>
      </c>
      <c r="P17" s="20">
        <f t="shared" si="6"/>
        <v>230</v>
      </c>
      <c r="Q17" s="20">
        <f t="shared" si="7"/>
        <v>88.28</v>
      </c>
      <c r="R17" s="20">
        <f t="shared" si="8"/>
        <v>28.4</v>
      </c>
      <c r="S17" s="20">
        <f t="shared" si="9"/>
        <v>86</v>
      </c>
      <c r="T17" s="20">
        <f t="shared" si="10"/>
        <v>-3.4</v>
      </c>
      <c r="U17" s="20">
        <f t="shared" si="11"/>
        <v>7.4</v>
      </c>
    </row>
    <row r="18" spans="8:21">
      <c r="H18" s="20" t="s">
        <v>881</v>
      </c>
      <c r="I18" s="20">
        <v>17</v>
      </c>
      <c r="J18" s="20">
        <f t="shared" si="0"/>
        <v>6</v>
      </c>
      <c r="K18" s="20">
        <f t="shared" si="1"/>
        <v>40</v>
      </c>
      <c r="L18" s="20">
        <f t="shared" si="2"/>
        <v>6</v>
      </c>
      <c r="M18" s="20">
        <f t="shared" si="3"/>
        <v>40</v>
      </c>
      <c r="N18" s="20">
        <f t="shared" si="4"/>
        <v>6</v>
      </c>
      <c r="O18" s="20">
        <f t="shared" si="5"/>
        <v>272</v>
      </c>
      <c r="P18" s="20">
        <f t="shared" si="6"/>
        <v>238</v>
      </c>
      <c r="Q18" s="20">
        <f t="shared" si="7"/>
        <v>92.8</v>
      </c>
      <c r="R18" s="20">
        <f t="shared" si="8"/>
        <v>29.2</v>
      </c>
      <c r="S18" s="20">
        <f t="shared" si="9"/>
        <v>90.4</v>
      </c>
      <c r="T18" s="20">
        <f t="shared" si="10"/>
        <v>-3.8</v>
      </c>
      <c r="U18" s="20">
        <f t="shared" si="11"/>
        <v>7.6</v>
      </c>
    </row>
    <row r="19" spans="8:21">
      <c r="H19" s="20" t="s">
        <v>881</v>
      </c>
      <c r="I19" s="20">
        <v>18</v>
      </c>
      <c r="J19" s="20">
        <f t="shared" si="0"/>
        <v>6</v>
      </c>
      <c r="K19" s="20">
        <f t="shared" si="1"/>
        <v>42</v>
      </c>
      <c r="L19" s="20">
        <f t="shared" si="2"/>
        <v>6</v>
      </c>
      <c r="M19" s="20">
        <f t="shared" si="3"/>
        <v>42</v>
      </c>
      <c r="N19" s="20">
        <f t="shared" si="4"/>
        <v>6</v>
      </c>
      <c r="O19" s="20">
        <f t="shared" si="5"/>
        <v>282</v>
      </c>
      <c r="P19" s="20">
        <f t="shared" si="6"/>
        <v>246</v>
      </c>
      <c r="Q19" s="20">
        <f t="shared" si="7"/>
        <v>97.32</v>
      </c>
      <c r="R19" s="20">
        <f t="shared" si="8"/>
        <v>30</v>
      </c>
      <c r="S19" s="20">
        <f t="shared" si="9"/>
        <v>94.8</v>
      </c>
      <c r="T19" s="20">
        <f t="shared" si="10"/>
        <v>-4.2</v>
      </c>
      <c r="U19" s="20">
        <f t="shared" si="11"/>
        <v>7.8</v>
      </c>
    </row>
    <row r="20" spans="8:21">
      <c r="H20" s="20" t="s">
        <v>881</v>
      </c>
      <c r="I20" s="20">
        <v>19</v>
      </c>
      <c r="J20" s="20">
        <f t="shared" si="0"/>
        <v>6</v>
      </c>
      <c r="K20" s="20">
        <f t="shared" si="1"/>
        <v>44</v>
      </c>
      <c r="L20" s="20">
        <f t="shared" si="2"/>
        <v>6</v>
      </c>
      <c r="M20" s="20">
        <f t="shared" si="3"/>
        <v>44</v>
      </c>
      <c r="N20" s="20">
        <f t="shared" si="4"/>
        <v>6</v>
      </c>
      <c r="O20" s="20">
        <f t="shared" si="5"/>
        <v>292</v>
      </c>
      <c r="P20" s="20">
        <f t="shared" si="6"/>
        <v>254</v>
      </c>
      <c r="Q20" s="20">
        <f t="shared" si="7"/>
        <v>101.84</v>
      </c>
      <c r="R20" s="20">
        <f t="shared" si="8"/>
        <v>30.8</v>
      </c>
      <c r="S20" s="20">
        <f t="shared" si="9"/>
        <v>99.2</v>
      </c>
      <c r="T20" s="20">
        <f t="shared" si="10"/>
        <v>-4.6</v>
      </c>
      <c r="U20" s="20">
        <f t="shared" si="11"/>
        <v>8</v>
      </c>
    </row>
    <row r="21" spans="8:21">
      <c r="H21" s="20" t="s">
        <v>881</v>
      </c>
      <c r="I21" s="20">
        <v>20</v>
      </c>
      <c r="J21" s="20">
        <f t="shared" si="0"/>
        <v>6</v>
      </c>
      <c r="K21" s="20">
        <f t="shared" si="1"/>
        <v>46</v>
      </c>
      <c r="L21" s="20">
        <f t="shared" si="2"/>
        <v>6</v>
      </c>
      <c r="M21" s="20">
        <f t="shared" si="3"/>
        <v>46</v>
      </c>
      <c r="N21" s="20">
        <f t="shared" si="4"/>
        <v>6</v>
      </c>
      <c r="O21" s="20">
        <f t="shared" si="5"/>
        <v>302</v>
      </c>
      <c r="P21" s="20">
        <f t="shared" si="6"/>
        <v>262</v>
      </c>
      <c r="Q21" s="20">
        <f t="shared" si="7"/>
        <v>106.36</v>
      </c>
      <c r="R21" s="20">
        <f t="shared" si="8"/>
        <v>31.6</v>
      </c>
      <c r="S21" s="20">
        <f t="shared" si="9"/>
        <v>103.6</v>
      </c>
      <c r="T21" s="20">
        <f t="shared" si="10"/>
        <v>-5</v>
      </c>
      <c r="U21" s="20">
        <f t="shared" si="11"/>
        <v>8.2</v>
      </c>
    </row>
    <row r="22" spans="8:21">
      <c r="H22" s="20" t="s">
        <v>881</v>
      </c>
      <c r="I22" s="20">
        <v>21</v>
      </c>
      <c r="J22" s="20">
        <f t="shared" si="0"/>
        <v>6</v>
      </c>
      <c r="K22" s="20">
        <f t="shared" si="1"/>
        <v>48</v>
      </c>
      <c r="L22" s="20">
        <f t="shared" si="2"/>
        <v>6</v>
      </c>
      <c r="M22" s="20">
        <f t="shared" si="3"/>
        <v>48</v>
      </c>
      <c r="N22" s="20">
        <f t="shared" si="4"/>
        <v>6</v>
      </c>
      <c r="O22" s="20">
        <f t="shared" si="5"/>
        <v>312</v>
      </c>
      <c r="P22" s="20">
        <f t="shared" si="6"/>
        <v>270</v>
      </c>
      <c r="Q22" s="20">
        <f t="shared" si="7"/>
        <v>110.88</v>
      </c>
      <c r="R22" s="20">
        <f t="shared" si="8"/>
        <v>32.4</v>
      </c>
      <c r="S22" s="20">
        <f t="shared" si="9"/>
        <v>108</v>
      </c>
      <c r="T22" s="20">
        <f t="shared" si="10"/>
        <v>-5.4</v>
      </c>
      <c r="U22" s="20">
        <f t="shared" si="11"/>
        <v>8.4</v>
      </c>
    </row>
    <row r="23" spans="8:21">
      <c r="H23" s="20" t="s">
        <v>881</v>
      </c>
      <c r="I23" s="20">
        <v>22</v>
      </c>
      <c r="J23" s="20">
        <f t="shared" si="0"/>
        <v>6</v>
      </c>
      <c r="K23" s="20">
        <f t="shared" si="1"/>
        <v>50</v>
      </c>
      <c r="L23" s="20">
        <f t="shared" si="2"/>
        <v>6</v>
      </c>
      <c r="M23" s="20">
        <f t="shared" si="3"/>
        <v>50</v>
      </c>
      <c r="N23" s="20">
        <f t="shared" si="4"/>
        <v>6</v>
      </c>
      <c r="O23" s="20">
        <f t="shared" si="5"/>
        <v>322</v>
      </c>
      <c r="P23" s="20">
        <f t="shared" si="6"/>
        <v>278</v>
      </c>
      <c r="Q23" s="20">
        <f t="shared" si="7"/>
        <v>115.4</v>
      </c>
      <c r="R23" s="20">
        <f t="shared" si="8"/>
        <v>33.2</v>
      </c>
      <c r="S23" s="20">
        <f t="shared" si="9"/>
        <v>112.4</v>
      </c>
      <c r="T23" s="20">
        <f t="shared" si="10"/>
        <v>-5.8</v>
      </c>
      <c r="U23" s="20">
        <f t="shared" si="11"/>
        <v>8.6</v>
      </c>
    </row>
    <row r="24" spans="8:21">
      <c r="H24" s="20" t="s">
        <v>881</v>
      </c>
      <c r="I24" s="20">
        <v>23</v>
      </c>
      <c r="J24" s="20">
        <f t="shared" si="0"/>
        <v>6</v>
      </c>
      <c r="K24" s="20">
        <f t="shared" si="1"/>
        <v>52</v>
      </c>
      <c r="L24" s="20">
        <f t="shared" si="2"/>
        <v>6</v>
      </c>
      <c r="M24" s="20">
        <f t="shared" si="3"/>
        <v>52</v>
      </c>
      <c r="N24" s="20">
        <f t="shared" si="4"/>
        <v>6</v>
      </c>
      <c r="O24" s="20">
        <f t="shared" si="5"/>
        <v>332</v>
      </c>
      <c r="P24" s="20">
        <f t="shared" si="6"/>
        <v>286</v>
      </c>
      <c r="Q24" s="20">
        <f t="shared" si="7"/>
        <v>119.92</v>
      </c>
      <c r="R24" s="20">
        <f t="shared" si="8"/>
        <v>34</v>
      </c>
      <c r="S24" s="20">
        <f t="shared" si="9"/>
        <v>116.8</v>
      </c>
      <c r="T24" s="20">
        <f t="shared" si="10"/>
        <v>-6.2</v>
      </c>
      <c r="U24" s="20">
        <f t="shared" si="11"/>
        <v>8.8</v>
      </c>
    </row>
    <row r="25" spans="8:21">
      <c r="H25" s="20" t="s">
        <v>881</v>
      </c>
      <c r="I25" s="20">
        <v>24</v>
      </c>
      <c r="J25" s="20">
        <f t="shared" si="0"/>
        <v>6</v>
      </c>
      <c r="K25" s="20">
        <f t="shared" si="1"/>
        <v>54</v>
      </c>
      <c r="L25" s="20">
        <f t="shared" si="2"/>
        <v>6</v>
      </c>
      <c r="M25" s="20">
        <f t="shared" si="3"/>
        <v>54</v>
      </c>
      <c r="N25" s="20">
        <f t="shared" si="4"/>
        <v>6</v>
      </c>
      <c r="O25" s="20">
        <f t="shared" si="5"/>
        <v>342</v>
      </c>
      <c r="P25" s="20">
        <f t="shared" si="6"/>
        <v>294</v>
      </c>
      <c r="Q25" s="20">
        <f t="shared" si="7"/>
        <v>124.44</v>
      </c>
      <c r="R25" s="20">
        <f t="shared" si="8"/>
        <v>34.8</v>
      </c>
      <c r="S25" s="20">
        <f t="shared" si="9"/>
        <v>121.2</v>
      </c>
      <c r="T25" s="20">
        <f t="shared" si="10"/>
        <v>-6.6</v>
      </c>
      <c r="U25" s="20">
        <f t="shared" si="11"/>
        <v>9</v>
      </c>
    </row>
    <row r="26" spans="8:21">
      <c r="H26" s="20" t="s">
        <v>881</v>
      </c>
      <c r="I26" s="20">
        <v>25</v>
      </c>
      <c r="J26" s="20">
        <f t="shared" si="0"/>
        <v>6</v>
      </c>
      <c r="K26" s="20">
        <f t="shared" si="1"/>
        <v>56</v>
      </c>
      <c r="L26" s="20">
        <f t="shared" si="2"/>
        <v>6</v>
      </c>
      <c r="M26" s="20">
        <f t="shared" si="3"/>
        <v>56</v>
      </c>
      <c r="N26" s="20">
        <f t="shared" si="4"/>
        <v>6</v>
      </c>
      <c r="O26" s="20">
        <f t="shared" si="5"/>
        <v>352</v>
      </c>
      <c r="P26" s="20">
        <f t="shared" si="6"/>
        <v>302</v>
      </c>
      <c r="Q26" s="20">
        <f t="shared" si="7"/>
        <v>128.96</v>
      </c>
      <c r="R26" s="20">
        <f t="shared" si="8"/>
        <v>35.6</v>
      </c>
      <c r="S26" s="20">
        <f t="shared" si="9"/>
        <v>125.6</v>
      </c>
      <c r="T26" s="20">
        <f t="shared" si="10"/>
        <v>-7</v>
      </c>
      <c r="U26" s="20">
        <f t="shared" si="11"/>
        <v>9.2</v>
      </c>
    </row>
    <row r="27" spans="8:21">
      <c r="H27" s="20" t="s">
        <v>881</v>
      </c>
      <c r="I27" s="20">
        <v>26</v>
      </c>
      <c r="J27" s="20">
        <f t="shared" si="0"/>
        <v>6</v>
      </c>
      <c r="K27" s="20">
        <f t="shared" si="1"/>
        <v>58</v>
      </c>
      <c r="L27" s="20">
        <f t="shared" si="2"/>
        <v>6</v>
      </c>
      <c r="M27" s="20">
        <f t="shared" si="3"/>
        <v>58</v>
      </c>
      <c r="N27" s="20">
        <f t="shared" si="4"/>
        <v>6</v>
      </c>
      <c r="O27" s="20">
        <f t="shared" si="5"/>
        <v>362</v>
      </c>
      <c r="P27" s="20">
        <f t="shared" si="6"/>
        <v>310</v>
      </c>
      <c r="Q27" s="20">
        <f t="shared" si="7"/>
        <v>133.48</v>
      </c>
      <c r="R27" s="20">
        <f t="shared" si="8"/>
        <v>36.4</v>
      </c>
      <c r="S27" s="20">
        <f t="shared" si="9"/>
        <v>130</v>
      </c>
      <c r="T27" s="20">
        <f t="shared" si="10"/>
        <v>-7.4</v>
      </c>
      <c r="U27" s="20">
        <f t="shared" si="11"/>
        <v>9.4</v>
      </c>
    </row>
    <row r="28" spans="8:21">
      <c r="H28" s="20" t="s">
        <v>881</v>
      </c>
      <c r="I28" s="20">
        <v>27</v>
      </c>
      <c r="J28" s="20">
        <f t="shared" si="0"/>
        <v>6</v>
      </c>
      <c r="K28" s="20">
        <f t="shared" si="1"/>
        <v>60</v>
      </c>
      <c r="L28" s="20">
        <f t="shared" si="2"/>
        <v>6</v>
      </c>
      <c r="M28" s="20">
        <f t="shared" si="3"/>
        <v>60</v>
      </c>
      <c r="N28" s="20">
        <f t="shared" si="4"/>
        <v>6</v>
      </c>
      <c r="O28" s="20">
        <f t="shared" si="5"/>
        <v>372</v>
      </c>
      <c r="P28" s="20">
        <f t="shared" si="6"/>
        <v>318</v>
      </c>
      <c r="Q28" s="20">
        <f t="shared" si="7"/>
        <v>138</v>
      </c>
      <c r="R28" s="20">
        <f t="shared" si="8"/>
        <v>37.2</v>
      </c>
      <c r="S28" s="20">
        <f t="shared" si="9"/>
        <v>134.4</v>
      </c>
      <c r="T28" s="20">
        <f t="shared" si="10"/>
        <v>-7.8</v>
      </c>
      <c r="U28" s="20">
        <f t="shared" si="11"/>
        <v>9.6</v>
      </c>
    </row>
    <row r="29" spans="8:21">
      <c r="H29" s="20" t="s">
        <v>881</v>
      </c>
      <c r="I29" s="20">
        <v>28</v>
      </c>
      <c r="J29" s="20">
        <f t="shared" si="0"/>
        <v>6</v>
      </c>
      <c r="K29" s="20">
        <f t="shared" si="1"/>
        <v>62</v>
      </c>
      <c r="L29" s="20">
        <f t="shared" si="2"/>
        <v>6</v>
      </c>
      <c r="M29" s="20">
        <f t="shared" si="3"/>
        <v>62</v>
      </c>
      <c r="N29" s="20">
        <f t="shared" si="4"/>
        <v>6</v>
      </c>
      <c r="O29" s="20">
        <f t="shared" si="5"/>
        <v>382</v>
      </c>
      <c r="P29" s="20">
        <f t="shared" si="6"/>
        <v>326</v>
      </c>
      <c r="Q29" s="20">
        <f t="shared" si="7"/>
        <v>142.52</v>
      </c>
      <c r="R29" s="20">
        <f t="shared" si="8"/>
        <v>38</v>
      </c>
      <c r="S29" s="20">
        <f t="shared" si="9"/>
        <v>138.8</v>
      </c>
      <c r="T29" s="20">
        <f t="shared" si="10"/>
        <v>-8.2</v>
      </c>
      <c r="U29" s="20">
        <f t="shared" si="11"/>
        <v>9.8</v>
      </c>
    </row>
    <row r="30" spans="8:21">
      <c r="H30" s="20" t="s">
        <v>881</v>
      </c>
      <c r="I30" s="20">
        <v>29</v>
      </c>
      <c r="J30" s="20">
        <f t="shared" si="0"/>
        <v>6</v>
      </c>
      <c r="K30" s="20">
        <f t="shared" si="1"/>
        <v>64</v>
      </c>
      <c r="L30" s="20">
        <f t="shared" si="2"/>
        <v>6</v>
      </c>
      <c r="M30" s="20">
        <f t="shared" si="3"/>
        <v>64</v>
      </c>
      <c r="N30" s="20">
        <f t="shared" si="4"/>
        <v>6</v>
      </c>
      <c r="O30" s="20">
        <f t="shared" si="5"/>
        <v>392</v>
      </c>
      <c r="P30" s="20">
        <f t="shared" si="6"/>
        <v>334</v>
      </c>
      <c r="Q30" s="20">
        <f t="shared" si="7"/>
        <v>147.04</v>
      </c>
      <c r="R30" s="20">
        <f t="shared" si="8"/>
        <v>38.8</v>
      </c>
      <c r="S30" s="20">
        <f t="shared" si="9"/>
        <v>143.2</v>
      </c>
      <c r="T30" s="20">
        <f t="shared" si="10"/>
        <v>-8.6</v>
      </c>
      <c r="U30" s="20">
        <f t="shared" si="11"/>
        <v>10</v>
      </c>
    </row>
    <row r="31" spans="8:21">
      <c r="H31" s="20" t="s">
        <v>881</v>
      </c>
      <c r="I31" s="20">
        <v>30</v>
      </c>
      <c r="J31" s="20">
        <f t="shared" si="0"/>
        <v>6</v>
      </c>
      <c r="K31" s="20">
        <f t="shared" si="1"/>
        <v>66</v>
      </c>
      <c r="L31" s="20">
        <f t="shared" si="2"/>
        <v>6</v>
      </c>
      <c r="M31" s="20">
        <f t="shared" si="3"/>
        <v>66</v>
      </c>
      <c r="N31" s="20">
        <f t="shared" si="4"/>
        <v>6</v>
      </c>
      <c r="O31" s="20">
        <f t="shared" si="5"/>
        <v>402</v>
      </c>
      <c r="P31" s="20">
        <f t="shared" si="6"/>
        <v>342</v>
      </c>
      <c r="Q31" s="20">
        <f t="shared" si="7"/>
        <v>151.56</v>
      </c>
      <c r="R31" s="20">
        <f t="shared" si="8"/>
        <v>39.6</v>
      </c>
      <c r="S31" s="20">
        <f t="shared" si="9"/>
        <v>147.6</v>
      </c>
      <c r="T31" s="20">
        <f t="shared" si="10"/>
        <v>-9</v>
      </c>
      <c r="U31" s="20">
        <f t="shared" si="11"/>
        <v>10.2</v>
      </c>
    </row>
    <row r="32" spans="8:21">
      <c r="H32" s="20" t="s">
        <v>881</v>
      </c>
      <c r="I32" s="20">
        <v>31</v>
      </c>
      <c r="J32" s="20">
        <f t="shared" si="0"/>
        <v>6</v>
      </c>
      <c r="K32" s="20">
        <f t="shared" si="1"/>
        <v>68</v>
      </c>
      <c r="L32" s="20">
        <f t="shared" si="2"/>
        <v>6</v>
      </c>
      <c r="M32" s="20">
        <f t="shared" si="3"/>
        <v>68</v>
      </c>
      <c r="N32" s="20">
        <f t="shared" si="4"/>
        <v>6</v>
      </c>
      <c r="O32" s="20">
        <f t="shared" si="5"/>
        <v>412</v>
      </c>
      <c r="P32" s="20">
        <f t="shared" si="6"/>
        <v>350</v>
      </c>
      <c r="Q32" s="20">
        <f t="shared" si="7"/>
        <v>156.08</v>
      </c>
      <c r="R32" s="20">
        <f t="shared" si="8"/>
        <v>40.4</v>
      </c>
      <c r="S32" s="20">
        <f t="shared" si="9"/>
        <v>152</v>
      </c>
      <c r="T32" s="20">
        <f t="shared" si="10"/>
        <v>-9.4</v>
      </c>
      <c r="U32" s="20">
        <f t="shared" si="11"/>
        <v>10.4</v>
      </c>
    </row>
    <row r="33" spans="8:21">
      <c r="H33" s="20" t="s">
        <v>881</v>
      </c>
      <c r="I33" s="20">
        <v>32</v>
      </c>
      <c r="J33" s="20">
        <f t="shared" si="0"/>
        <v>6</v>
      </c>
      <c r="K33" s="20">
        <f t="shared" si="1"/>
        <v>70</v>
      </c>
      <c r="L33" s="20">
        <f t="shared" si="2"/>
        <v>6</v>
      </c>
      <c r="M33" s="20">
        <f t="shared" si="3"/>
        <v>70</v>
      </c>
      <c r="N33" s="20">
        <f t="shared" si="4"/>
        <v>6</v>
      </c>
      <c r="O33" s="20">
        <f t="shared" si="5"/>
        <v>422</v>
      </c>
      <c r="P33" s="20">
        <f t="shared" si="6"/>
        <v>358</v>
      </c>
      <c r="Q33" s="20">
        <f t="shared" si="7"/>
        <v>160.6</v>
      </c>
      <c r="R33" s="20">
        <f t="shared" si="8"/>
        <v>41.2</v>
      </c>
      <c r="S33" s="20">
        <f t="shared" si="9"/>
        <v>156.4</v>
      </c>
      <c r="T33" s="20">
        <f t="shared" si="10"/>
        <v>-9.8</v>
      </c>
      <c r="U33" s="20">
        <f t="shared" si="11"/>
        <v>10.6</v>
      </c>
    </row>
    <row r="34" spans="8:21">
      <c r="H34" s="20" t="s">
        <v>881</v>
      </c>
      <c r="I34" s="20">
        <v>33</v>
      </c>
      <c r="J34" s="20">
        <f t="shared" ref="J34:J61" si="12">6+VLOOKUP(H34,加点方案,2,FALSE)*I34</f>
        <v>6</v>
      </c>
      <c r="K34" s="20">
        <f t="shared" ref="K34:K61" si="13">6+VLOOKUP(H34,加点方案,3,FALSE)*I34</f>
        <v>72</v>
      </c>
      <c r="L34" s="20">
        <f t="shared" ref="L34:L61" si="14">6+VLOOKUP(H34,加点方案,4,FALSE)*I34</f>
        <v>6</v>
      </c>
      <c r="M34" s="20">
        <f t="shared" ref="M34:M61" si="15">6+VLOOKUP(H34,加点方案,5,FALSE)*I34</f>
        <v>72</v>
      </c>
      <c r="N34" s="20">
        <f t="shared" ref="N34:N61" si="16">6+VLOOKUP(H34,加点方案,6,FALSE)*I34</f>
        <v>6</v>
      </c>
      <c r="O34" s="20">
        <f t="shared" si="5"/>
        <v>432</v>
      </c>
      <c r="P34" s="20">
        <f t="shared" si="6"/>
        <v>366</v>
      </c>
      <c r="Q34" s="20">
        <f t="shared" si="7"/>
        <v>165.12</v>
      </c>
      <c r="R34" s="20">
        <f t="shared" si="8"/>
        <v>42</v>
      </c>
      <c r="S34" s="20">
        <f t="shared" si="9"/>
        <v>160.8</v>
      </c>
      <c r="T34" s="20">
        <f t="shared" si="10"/>
        <v>-10.2</v>
      </c>
      <c r="U34" s="20">
        <f t="shared" si="11"/>
        <v>10.8</v>
      </c>
    </row>
    <row r="35" spans="8:21">
      <c r="H35" s="20" t="s">
        <v>881</v>
      </c>
      <c r="I35" s="20">
        <v>34</v>
      </c>
      <c r="J35" s="20">
        <f t="shared" si="12"/>
        <v>6</v>
      </c>
      <c r="K35" s="20">
        <f t="shared" si="13"/>
        <v>74</v>
      </c>
      <c r="L35" s="20">
        <f t="shared" si="14"/>
        <v>6</v>
      </c>
      <c r="M35" s="20">
        <f t="shared" si="15"/>
        <v>74</v>
      </c>
      <c r="N35" s="20">
        <f t="shared" si="16"/>
        <v>6</v>
      </c>
      <c r="O35" s="20">
        <f t="shared" si="5"/>
        <v>442</v>
      </c>
      <c r="P35" s="20">
        <f t="shared" si="6"/>
        <v>374</v>
      </c>
      <c r="Q35" s="20">
        <f t="shared" si="7"/>
        <v>169.64</v>
      </c>
      <c r="R35" s="20">
        <f t="shared" si="8"/>
        <v>42.8</v>
      </c>
      <c r="S35" s="20">
        <f t="shared" si="9"/>
        <v>165.2</v>
      </c>
      <c r="T35" s="20">
        <f t="shared" si="10"/>
        <v>-10.6</v>
      </c>
      <c r="U35" s="20">
        <f t="shared" si="11"/>
        <v>11</v>
      </c>
    </row>
    <row r="36" spans="8:21">
      <c r="H36" s="20" t="s">
        <v>881</v>
      </c>
      <c r="I36" s="20">
        <v>35</v>
      </c>
      <c r="J36" s="20">
        <f t="shared" si="12"/>
        <v>6</v>
      </c>
      <c r="K36" s="20">
        <f t="shared" si="13"/>
        <v>76</v>
      </c>
      <c r="L36" s="20">
        <f t="shared" si="14"/>
        <v>6</v>
      </c>
      <c r="M36" s="20">
        <f t="shared" si="15"/>
        <v>76</v>
      </c>
      <c r="N36" s="20">
        <f t="shared" si="16"/>
        <v>6</v>
      </c>
      <c r="O36" s="20">
        <f t="shared" si="5"/>
        <v>452</v>
      </c>
      <c r="P36" s="20">
        <f t="shared" si="6"/>
        <v>382</v>
      </c>
      <c r="Q36" s="20">
        <f t="shared" si="7"/>
        <v>174.16</v>
      </c>
      <c r="R36" s="20">
        <f t="shared" si="8"/>
        <v>43.6</v>
      </c>
      <c r="S36" s="20">
        <f t="shared" si="9"/>
        <v>169.6</v>
      </c>
      <c r="T36" s="20">
        <f t="shared" si="10"/>
        <v>-11</v>
      </c>
      <c r="U36" s="20">
        <f t="shared" si="11"/>
        <v>11.2</v>
      </c>
    </row>
    <row r="37" spans="8:21">
      <c r="H37" s="20" t="s">
        <v>881</v>
      </c>
      <c r="I37" s="20">
        <v>36</v>
      </c>
      <c r="J37" s="20">
        <f t="shared" si="12"/>
        <v>6</v>
      </c>
      <c r="K37" s="20">
        <f t="shared" si="13"/>
        <v>78</v>
      </c>
      <c r="L37" s="20">
        <f t="shared" si="14"/>
        <v>6</v>
      </c>
      <c r="M37" s="20">
        <f t="shared" si="15"/>
        <v>78</v>
      </c>
      <c r="N37" s="20">
        <f t="shared" si="16"/>
        <v>6</v>
      </c>
      <c r="O37" s="20">
        <f t="shared" si="5"/>
        <v>462</v>
      </c>
      <c r="P37" s="20">
        <f t="shared" si="6"/>
        <v>390</v>
      </c>
      <c r="Q37" s="20">
        <f t="shared" si="7"/>
        <v>178.68</v>
      </c>
      <c r="R37" s="20">
        <f t="shared" si="8"/>
        <v>44.4</v>
      </c>
      <c r="S37" s="20">
        <f t="shared" si="9"/>
        <v>174</v>
      </c>
      <c r="T37" s="20">
        <f t="shared" si="10"/>
        <v>-11.4</v>
      </c>
      <c r="U37" s="20">
        <f t="shared" si="11"/>
        <v>11.4</v>
      </c>
    </row>
    <row r="38" spans="8:21">
      <c r="H38" s="20" t="s">
        <v>881</v>
      </c>
      <c r="I38" s="20">
        <v>37</v>
      </c>
      <c r="J38" s="20">
        <f t="shared" si="12"/>
        <v>6</v>
      </c>
      <c r="K38" s="20">
        <f t="shared" si="13"/>
        <v>80</v>
      </c>
      <c r="L38" s="20">
        <f t="shared" si="14"/>
        <v>6</v>
      </c>
      <c r="M38" s="20">
        <f t="shared" si="15"/>
        <v>80</v>
      </c>
      <c r="N38" s="20">
        <f t="shared" si="16"/>
        <v>6</v>
      </c>
      <c r="O38" s="20">
        <f t="shared" si="5"/>
        <v>472</v>
      </c>
      <c r="P38" s="20">
        <f t="shared" si="6"/>
        <v>398</v>
      </c>
      <c r="Q38" s="20">
        <f t="shared" si="7"/>
        <v>183.2</v>
      </c>
      <c r="R38" s="20">
        <f t="shared" si="8"/>
        <v>45.2</v>
      </c>
      <c r="S38" s="20">
        <f t="shared" si="9"/>
        <v>178.4</v>
      </c>
      <c r="T38" s="20">
        <f t="shared" si="10"/>
        <v>-11.8</v>
      </c>
      <c r="U38" s="20">
        <f t="shared" si="11"/>
        <v>11.6</v>
      </c>
    </row>
    <row r="39" spans="8:21">
      <c r="H39" s="20" t="s">
        <v>881</v>
      </c>
      <c r="I39" s="20">
        <v>38</v>
      </c>
      <c r="J39" s="20">
        <f t="shared" si="12"/>
        <v>6</v>
      </c>
      <c r="K39" s="20">
        <f t="shared" si="13"/>
        <v>82</v>
      </c>
      <c r="L39" s="20">
        <f t="shared" si="14"/>
        <v>6</v>
      </c>
      <c r="M39" s="20">
        <f t="shared" si="15"/>
        <v>82</v>
      </c>
      <c r="N39" s="20">
        <f t="shared" si="16"/>
        <v>6</v>
      </c>
      <c r="O39" s="20">
        <f t="shared" si="5"/>
        <v>482</v>
      </c>
      <c r="P39" s="20">
        <f t="shared" si="6"/>
        <v>406</v>
      </c>
      <c r="Q39" s="20">
        <f t="shared" si="7"/>
        <v>187.72</v>
      </c>
      <c r="R39" s="20">
        <f t="shared" si="8"/>
        <v>46</v>
      </c>
      <c r="S39" s="20">
        <f t="shared" si="9"/>
        <v>182.8</v>
      </c>
      <c r="T39" s="20">
        <f t="shared" si="10"/>
        <v>-12.2</v>
      </c>
      <c r="U39" s="20">
        <f t="shared" si="11"/>
        <v>11.8</v>
      </c>
    </row>
    <row r="40" spans="8:21">
      <c r="H40" s="20" t="s">
        <v>881</v>
      </c>
      <c r="I40" s="20">
        <v>39</v>
      </c>
      <c r="J40" s="20">
        <f t="shared" si="12"/>
        <v>6</v>
      </c>
      <c r="K40" s="20">
        <f t="shared" si="13"/>
        <v>84</v>
      </c>
      <c r="L40" s="20">
        <f t="shared" si="14"/>
        <v>6</v>
      </c>
      <c r="M40" s="20">
        <f t="shared" si="15"/>
        <v>84</v>
      </c>
      <c r="N40" s="20">
        <f t="shared" si="16"/>
        <v>6</v>
      </c>
      <c r="O40" s="20">
        <f t="shared" si="5"/>
        <v>492</v>
      </c>
      <c r="P40" s="20">
        <f t="shared" si="6"/>
        <v>414</v>
      </c>
      <c r="Q40" s="20">
        <f t="shared" si="7"/>
        <v>192.24</v>
      </c>
      <c r="R40" s="20">
        <f t="shared" si="8"/>
        <v>46.8</v>
      </c>
      <c r="S40" s="20">
        <f t="shared" si="9"/>
        <v>187.2</v>
      </c>
      <c r="T40" s="20">
        <f t="shared" si="10"/>
        <v>-12.6</v>
      </c>
      <c r="U40" s="20">
        <f t="shared" si="11"/>
        <v>12</v>
      </c>
    </row>
    <row r="41" spans="8:21">
      <c r="H41" s="20" t="s">
        <v>881</v>
      </c>
      <c r="I41" s="20">
        <v>40</v>
      </c>
      <c r="J41" s="20">
        <f t="shared" si="12"/>
        <v>6</v>
      </c>
      <c r="K41" s="20">
        <f t="shared" si="13"/>
        <v>86</v>
      </c>
      <c r="L41" s="20">
        <f t="shared" si="14"/>
        <v>6</v>
      </c>
      <c r="M41" s="20">
        <f t="shared" si="15"/>
        <v>86</v>
      </c>
      <c r="N41" s="20">
        <f t="shared" si="16"/>
        <v>6</v>
      </c>
      <c r="O41" s="20">
        <f t="shared" si="5"/>
        <v>502</v>
      </c>
      <c r="P41" s="20">
        <f t="shared" si="6"/>
        <v>422</v>
      </c>
      <c r="Q41" s="20">
        <f t="shared" si="7"/>
        <v>196.76</v>
      </c>
      <c r="R41" s="20">
        <f t="shared" si="8"/>
        <v>47.6</v>
      </c>
      <c r="S41" s="20">
        <f t="shared" si="9"/>
        <v>191.6</v>
      </c>
      <c r="T41" s="20">
        <f t="shared" si="10"/>
        <v>-13</v>
      </c>
      <c r="U41" s="20">
        <f t="shared" si="11"/>
        <v>12.2</v>
      </c>
    </row>
    <row r="42" spans="8:21">
      <c r="H42" s="20" t="s">
        <v>881</v>
      </c>
      <c r="I42" s="20">
        <v>41</v>
      </c>
      <c r="J42" s="20">
        <f t="shared" si="12"/>
        <v>6</v>
      </c>
      <c r="K42" s="20">
        <f t="shared" si="13"/>
        <v>88</v>
      </c>
      <c r="L42" s="20">
        <f t="shared" si="14"/>
        <v>6</v>
      </c>
      <c r="M42" s="20">
        <f t="shared" si="15"/>
        <v>88</v>
      </c>
      <c r="N42" s="20">
        <f t="shared" si="16"/>
        <v>6</v>
      </c>
      <c r="O42" s="20">
        <f t="shared" ref="O42:O61" si="17">J42*8+K42*2+L42*3+M42*3+N42*1</f>
        <v>512</v>
      </c>
      <c r="P42" s="20">
        <f t="shared" ref="P42:P61" si="18">J42*1+K42*2+L42*2+M42*2+N42*10</f>
        <v>430</v>
      </c>
      <c r="Q42" s="20">
        <f t="shared" ref="Q42:Q61" si="19">J42*0.1+K42*2+L42*0.2+M42*0.26+N42*0.1</f>
        <v>201.28</v>
      </c>
      <c r="R42" s="20">
        <f t="shared" ref="R42:R61" si="20">J42*0.1+K42*0.2+L42*2+M42*0.2+N42*0.1</f>
        <v>48.4</v>
      </c>
      <c r="S42" s="20">
        <f t="shared" ref="S42:S61" si="21">J42*0.1+K42*0.2+L42*0.2+M42*2+N42*0.1</f>
        <v>196</v>
      </c>
      <c r="T42" s="20">
        <f t="shared" ref="T42:T61" si="22">J42*-0.3+K42*-0.1+L42*0.2+M42*-0.1+N42*0.8</f>
        <v>-13.4</v>
      </c>
      <c r="U42" s="20">
        <f t="shared" ref="U42:U61" si="23">J42*0.8+K42*-0.1+L42*-0.1+M42*0.2+N42*-0.1</f>
        <v>12.4</v>
      </c>
    </row>
    <row r="43" spans="8:21">
      <c r="H43" s="20" t="s">
        <v>881</v>
      </c>
      <c r="I43" s="20">
        <v>42</v>
      </c>
      <c r="J43" s="20">
        <f t="shared" si="12"/>
        <v>6</v>
      </c>
      <c r="K43" s="20">
        <f t="shared" si="13"/>
        <v>90</v>
      </c>
      <c r="L43" s="20">
        <f t="shared" si="14"/>
        <v>6</v>
      </c>
      <c r="M43" s="20">
        <f t="shared" si="15"/>
        <v>90</v>
      </c>
      <c r="N43" s="20">
        <f t="shared" si="16"/>
        <v>6</v>
      </c>
      <c r="O43" s="20">
        <f t="shared" si="17"/>
        <v>522</v>
      </c>
      <c r="P43" s="20">
        <f t="shared" si="18"/>
        <v>438</v>
      </c>
      <c r="Q43" s="20">
        <f t="shared" si="19"/>
        <v>205.8</v>
      </c>
      <c r="R43" s="20">
        <f t="shared" si="20"/>
        <v>49.2</v>
      </c>
      <c r="S43" s="20">
        <f t="shared" si="21"/>
        <v>200.4</v>
      </c>
      <c r="T43" s="20">
        <f t="shared" si="22"/>
        <v>-13.8</v>
      </c>
      <c r="U43" s="20">
        <f t="shared" si="23"/>
        <v>12.6</v>
      </c>
    </row>
    <row r="44" spans="8:21">
      <c r="H44" s="20" t="s">
        <v>881</v>
      </c>
      <c r="I44" s="20">
        <v>43</v>
      </c>
      <c r="J44" s="20">
        <f t="shared" si="12"/>
        <v>6</v>
      </c>
      <c r="K44" s="20">
        <f t="shared" si="13"/>
        <v>92</v>
      </c>
      <c r="L44" s="20">
        <f t="shared" si="14"/>
        <v>6</v>
      </c>
      <c r="M44" s="20">
        <f t="shared" si="15"/>
        <v>92</v>
      </c>
      <c r="N44" s="20">
        <f t="shared" si="16"/>
        <v>6</v>
      </c>
      <c r="O44" s="20">
        <f t="shared" si="17"/>
        <v>532</v>
      </c>
      <c r="P44" s="20">
        <f t="shared" si="18"/>
        <v>446</v>
      </c>
      <c r="Q44" s="20">
        <f t="shared" si="19"/>
        <v>210.32</v>
      </c>
      <c r="R44" s="20">
        <f t="shared" si="20"/>
        <v>50</v>
      </c>
      <c r="S44" s="20">
        <f t="shared" si="21"/>
        <v>204.8</v>
      </c>
      <c r="T44" s="20">
        <f t="shared" si="22"/>
        <v>-14.2</v>
      </c>
      <c r="U44" s="20">
        <f t="shared" si="23"/>
        <v>12.8</v>
      </c>
    </row>
    <row r="45" spans="8:21">
      <c r="H45" s="20" t="s">
        <v>881</v>
      </c>
      <c r="I45" s="20">
        <v>44</v>
      </c>
      <c r="J45" s="20">
        <f t="shared" si="12"/>
        <v>6</v>
      </c>
      <c r="K45" s="20">
        <f t="shared" si="13"/>
        <v>94</v>
      </c>
      <c r="L45" s="20">
        <f t="shared" si="14"/>
        <v>6</v>
      </c>
      <c r="M45" s="20">
        <f t="shared" si="15"/>
        <v>94</v>
      </c>
      <c r="N45" s="20">
        <f t="shared" si="16"/>
        <v>6</v>
      </c>
      <c r="O45" s="20">
        <f t="shared" si="17"/>
        <v>542</v>
      </c>
      <c r="P45" s="20">
        <f t="shared" si="18"/>
        <v>454</v>
      </c>
      <c r="Q45" s="20">
        <f t="shared" si="19"/>
        <v>214.84</v>
      </c>
      <c r="R45" s="20">
        <f t="shared" si="20"/>
        <v>50.8</v>
      </c>
      <c r="S45" s="20">
        <f t="shared" si="21"/>
        <v>209.2</v>
      </c>
      <c r="T45" s="20">
        <f t="shared" si="22"/>
        <v>-14.6</v>
      </c>
      <c r="U45" s="20">
        <f t="shared" si="23"/>
        <v>13</v>
      </c>
    </row>
    <row r="46" spans="8:21">
      <c r="H46" s="20" t="s">
        <v>881</v>
      </c>
      <c r="I46" s="20">
        <v>45</v>
      </c>
      <c r="J46" s="20">
        <f t="shared" si="12"/>
        <v>6</v>
      </c>
      <c r="K46" s="20">
        <f t="shared" si="13"/>
        <v>96</v>
      </c>
      <c r="L46" s="20">
        <f t="shared" si="14"/>
        <v>6</v>
      </c>
      <c r="M46" s="20">
        <f t="shared" si="15"/>
        <v>96</v>
      </c>
      <c r="N46" s="20">
        <f t="shared" si="16"/>
        <v>6</v>
      </c>
      <c r="O46" s="20">
        <f t="shared" si="17"/>
        <v>552</v>
      </c>
      <c r="P46" s="20">
        <f t="shared" si="18"/>
        <v>462</v>
      </c>
      <c r="Q46" s="20">
        <f t="shared" si="19"/>
        <v>219.36</v>
      </c>
      <c r="R46" s="20">
        <f t="shared" si="20"/>
        <v>51.6</v>
      </c>
      <c r="S46" s="20">
        <f t="shared" si="21"/>
        <v>213.6</v>
      </c>
      <c r="T46" s="20">
        <f t="shared" si="22"/>
        <v>-15</v>
      </c>
      <c r="U46" s="20">
        <f t="shared" si="23"/>
        <v>13.2</v>
      </c>
    </row>
    <row r="47" spans="8:21">
      <c r="H47" s="20" t="s">
        <v>881</v>
      </c>
      <c r="I47" s="20">
        <v>46</v>
      </c>
      <c r="J47" s="20">
        <f t="shared" si="12"/>
        <v>6</v>
      </c>
      <c r="K47" s="20">
        <f t="shared" si="13"/>
        <v>98</v>
      </c>
      <c r="L47" s="20">
        <f t="shared" si="14"/>
        <v>6</v>
      </c>
      <c r="M47" s="20">
        <f t="shared" si="15"/>
        <v>98</v>
      </c>
      <c r="N47" s="20">
        <f t="shared" si="16"/>
        <v>6</v>
      </c>
      <c r="O47" s="20">
        <f t="shared" si="17"/>
        <v>562</v>
      </c>
      <c r="P47" s="20">
        <f t="shared" si="18"/>
        <v>470</v>
      </c>
      <c r="Q47" s="20">
        <f t="shared" si="19"/>
        <v>223.88</v>
      </c>
      <c r="R47" s="20">
        <f t="shared" si="20"/>
        <v>52.4</v>
      </c>
      <c r="S47" s="20">
        <f t="shared" si="21"/>
        <v>218</v>
      </c>
      <c r="T47" s="20">
        <f t="shared" si="22"/>
        <v>-15.4</v>
      </c>
      <c r="U47" s="20">
        <f t="shared" si="23"/>
        <v>13.4</v>
      </c>
    </row>
    <row r="48" spans="8:21">
      <c r="H48" s="20" t="s">
        <v>881</v>
      </c>
      <c r="I48" s="20">
        <v>47</v>
      </c>
      <c r="J48" s="20">
        <f t="shared" si="12"/>
        <v>6</v>
      </c>
      <c r="K48" s="20">
        <f t="shared" si="13"/>
        <v>100</v>
      </c>
      <c r="L48" s="20">
        <f t="shared" si="14"/>
        <v>6</v>
      </c>
      <c r="M48" s="20">
        <f t="shared" si="15"/>
        <v>100</v>
      </c>
      <c r="N48" s="20">
        <f t="shared" si="16"/>
        <v>6</v>
      </c>
      <c r="O48" s="20">
        <f t="shared" si="17"/>
        <v>572</v>
      </c>
      <c r="P48" s="20">
        <f t="shared" si="18"/>
        <v>478</v>
      </c>
      <c r="Q48" s="20">
        <f t="shared" si="19"/>
        <v>228.4</v>
      </c>
      <c r="R48" s="20">
        <f t="shared" si="20"/>
        <v>53.2</v>
      </c>
      <c r="S48" s="20">
        <f t="shared" si="21"/>
        <v>222.4</v>
      </c>
      <c r="T48" s="20">
        <f t="shared" si="22"/>
        <v>-15.8</v>
      </c>
      <c r="U48" s="20">
        <f t="shared" si="23"/>
        <v>13.6</v>
      </c>
    </row>
    <row r="49" spans="8:21">
      <c r="H49" s="20" t="s">
        <v>881</v>
      </c>
      <c r="I49" s="20">
        <v>48</v>
      </c>
      <c r="J49" s="20">
        <f t="shared" si="12"/>
        <v>6</v>
      </c>
      <c r="K49" s="20">
        <f t="shared" si="13"/>
        <v>102</v>
      </c>
      <c r="L49" s="20">
        <f t="shared" si="14"/>
        <v>6</v>
      </c>
      <c r="M49" s="20">
        <f t="shared" si="15"/>
        <v>102</v>
      </c>
      <c r="N49" s="20">
        <f t="shared" si="16"/>
        <v>6</v>
      </c>
      <c r="O49" s="20">
        <f t="shared" si="17"/>
        <v>582</v>
      </c>
      <c r="P49" s="20">
        <f t="shared" si="18"/>
        <v>486</v>
      </c>
      <c r="Q49" s="20">
        <f t="shared" si="19"/>
        <v>232.92</v>
      </c>
      <c r="R49" s="20">
        <f t="shared" si="20"/>
        <v>54</v>
      </c>
      <c r="S49" s="20">
        <f t="shared" si="21"/>
        <v>226.8</v>
      </c>
      <c r="T49" s="20">
        <f t="shared" si="22"/>
        <v>-16.2</v>
      </c>
      <c r="U49" s="20">
        <f t="shared" si="23"/>
        <v>13.8</v>
      </c>
    </row>
    <row r="50" spans="8:21">
      <c r="H50" s="20" t="s">
        <v>881</v>
      </c>
      <c r="I50" s="20">
        <v>49</v>
      </c>
      <c r="J50" s="20">
        <f t="shared" si="12"/>
        <v>6</v>
      </c>
      <c r="K50" s="20">
        <f t="shared" si="13"/>
        <v>104</v>
      </c>
      <c r="L50" s="20">
        <f t="shared" si="14"/>
        <v>6</v>
      </c>
      <c r="M50" s="20">
        <f t="shared" si="15"/>
        <v>104</v>
      </c>
      <c r="N50" s="20">
        <f t="shared" si="16"/>
        <v>6</v>
      </c>
      <c r="O50" s="20">
        <f t="shared" si="17"/>
        <v>592</v>
      </c>
      <c r="P50" s="20">
        <f t="shared" si="18"/>
        <v>494</v>
      </c>
      <c r="Q50" s="20">
        <f t="shared" si="19"/>
        <v>237.44</v>
      </c>
      <c r="R50" s="20">
        <f t="shared" si="20"/>
        <v>54.8</v>
      </c>
      <c r="S50" s="20">
        <f t="shared" si="21"/>
        <v>231.2</v>
      </c>
      <c r="T50" s="20">
        <f t="shared" si="22"/>
        <v>-16.6</v>
      </c>
      <c r="U50" s="20">
        <f t="shared" si="23"/>
        <v>14</v>
      </c>
    </row>
    <row r="51" spans="8:21">
      <c r="H51" s="20" t="s">
        <v>881</v>
      </c>
      <c r="I51" s="20">
        <v>50</v>
      </c>
      <c r="J51" s="20">
        <f t="shared" si="12"/>
        <v>6</v>
      </c>
      <c r="K51" s="20">
        <f t="shared" si="13"/>
        <v>106</v>
      </c>
      <c r="L51" s="20">
        <f t="shared" si="14"/>
        <v>6</v>
      </c>
      <c r="M51" s="20">
        <f t="shared" si="15"/>
        <v>106</v>
      </c>
      <c r="N51" s="20">
        <f t="shared" si="16"/>
        <v>6</v>
      </c>
      <c r="O51" s="20">
        <f t="shared" si="17"/>
        <v>602</v>
      </c>
      <c r="P51" s="20">
        <f t="shared" si="18"/>
        <v>502</v>
      </c>
      <c r="Q51" s="20">
        <f t="shared" si="19"/>
        <v>241.96</v>
      </c>
      <c r="R51" s="20">
        <f t="shared" si="20"/>
        <v>55.6</v>
      </c>
      <c r="S51" s="20">
        <f t="shared" si="21"/>
        <v>235.6</v>
      </c>
      <c r="T51" s="20">
        <f t="shared" si="22"/>
        <v>-17</v>
      </c>
      <c r="U51" s="20">
        <f t="shared" si="23"/>
        <v>14.2</v>
      </c>
    </row>
    <row r="52" spans="8:21">
      <c r="H52" s="20" t="s">
        <v>881</v>
      </c>
      <c r="I52" s="20">
        <v>51</v>
      </c>
      <c r="J52" s="20">
        <f t="shared" si="12"/>
        <v>6</v>
      </c>
      <c r="K52" s="20">
        <f t="shared" si="13"/>
        <v>108</v>
      </c>
      <c r="L52" s="20">
        <f t="shared" si="14"/>
        <v>6</v>
      </c>
      <c r="M52" s="20">
        <f t="shared" si="15"/>
        <v>108</v>
      </c>
      <c r="N52" s="20">
        <f t="shared" si="16"/>
        <v>6</v>
      </c>
      <c r="O52" s="20">
        <f t="shared" si="17"/>
        <v>612</v>
      </c>
      <c r="P52" s="20">
        <f t="shared" si="18"/>
        <v>510</v>
      </c>
      <c r="Q52" s="20">
        <f t="shared" si="19"/>
        <v>246.48</v>
      </c>
      <c r="R52" s="20">
        <f t="shared" si="20"/>
        <v>56.4</v>
      </c>
      <c r="S52" s="20">
        <f t="shared" si="21"/>
        <v>240</v>
      </c>
      <c r="T52" s="20">
        <f t="shared" si="22"/>
        <v>-17.4</v>
      </c>
      <c r="U52" s="20">
        <f t="shared" si="23"/>
        <v>14.4</v>
      </c>
    </row>
    <row r="53" spans="8:21">
      <c r="H53" s="20" t="s">
        <v>881</v>
      </c>
      <c r="I53" s="20">
        <v>52</v>
      </c>
      <c r="J53" s="20">
        <f t="shared" si="12"/>
        <v>6</v>
      </c>
      <c r="K53" s="20">
        <f t="shared" si="13"/>
        <v>110</v>
      </c>
      <c r="L53" s="20">
        <f t="shared" si="14"/>
        <v>6</v>
      </c>
      <c r="M53" s="20">
        <f t="shared" si="15"/>
        <v>110</v>
      </c>
      <c r="N53" s="20">
        <f t="shared" si="16"/>
        <v>6</v>
      </c>
      <c r="O53" s="20">
        <f t="shared" si="17"/>
        <v>622</v>
      </c>
      <c r="P53" s="20">
        <f t="shared" si="18"/>
        <v>518</v>
      </c>
      <c r="Q53" s="20">
        <f t="shared" si="19"/>
        <v>251</v>
      </c>
      <c r="R53" s="20">
        <f t="shared" si="20"/>
        <v>57.2</v>
      </c>
      <c r="S53" s="20">
        <f t="shared" si="21"/>
        <v>244.4</v>
      </c>
      <c r="T53" s="20">
        <f t="shared" si="22"/>
        <v>-17.8</v>
      </c>
      <c r="U53" s="20">
        <f t="shared" si="23"/>
        <v>14.6</v>
      </c>
    </row>
    <row r="54" spans="8:21">
      <c r="H54" s="20" t="s">
        <v>881</v>
      </c>
      <c r="I54" s="20">
        <v>53</v>
      </c>
      <c r="J54" s="20">
        <f t="shared" si="12"/>
        <v>6</v>
      </c>
      <c r="K54" s="20">
        <f t="shared" si="13"/>
        <v>112</v>
      </c>
      <c r="L54" s="20">
        <f t="shared" si="14"/>
        <v>6</v>
      </c>
      <c r="M54" s="20">
        <f t="shared" si="15"/>
        <v>112</v>
      </c>
      <c r="N54" s="20">
        <f t="shared" si="16"/>
        <v>6</v>
      </c>
      <c r="O54" s="20">
        <f t="shared" si="17"/>
        <v>632</v>
      </c>
      <c r="P54" s="20">
        <f t="shared" si="18"/>
        <v>526</v>
      </c>
      <c r="Q54" s="20">
        <f t="shared" si="19"/>
        <v>255.52</v>
      </c>
      <c r="R54" s="20">
        <f t="shared" si="20"/>
        <v>58</v>
      </c>
      <c r="S54" s="20">
        <f t="shared" si="21"/>
        <v>248.8</v>
      </c>
      <c r="T54" s="20">
        <f t="shared" si="22"/>
        <v>-18.2</v>
      </c>
      <c r="U54" s="20">
        <f t="shared" si="23"/>
        <v>14.8</v>
      </c>
    </row>
    <row r="55" spans="8:21">
      <c r="H55" s="20" t="s">
        <v>881</v>
      </c>
      <c r="I55" s="20">
        <v>54</v>
      </c>
      <c r="J55" s="20">
        <f t="shared" si="12"/>
        <v>6</v>
      </c>
      <c r="K55" s="20">
        <f t="shared" si="13"/>
        <v>114</v>
      </c>
      <c r="L55" s="20">
        <f t="shared" si="14"/>
        <v>6</v>
      </c>
      <c r="M55" s="20">
        <f t="shared" si="15"/>
        <v>114</v>
      </c>
      <c r="N55" s="20">
        <f t="shared" si="16"/>
        <v>6</v>
      </c>
      <c r="O55" s="20">
        <f t="shared" si="17"/>
        <v>642</v>
      </c>
      <c r="P55" s="20">
        <f t="shared" si="18"/>
        <v>534</v>
      </c>
      <c r="Q55" s="20">
        <f t="shared" si="19"/>
        <v>260.04</v>
      </c>
      <c r="R55" s="20">
        <f t="shared" si="20"/>
        <v>58.8</v>
      </c>
      <c r="S55" s="20">
        <f t="shared" si="21"/>
        <v>253.2</v>
      </c>
      <c r="T55" s="20">
        <f t="shared" si="22"/>
        <v>-18.6</v>
      </c>
      <c r="U55" s="20">
        <f t="shared" si="23"/>
        <v>15</v>
      </c>
    </row>
    <row r="56" spans="8:21">
      <c r="H56" s="20" t="s">
        <v>881</v>
      </c>
      <c r="I56" s="20">
        <v>55</v>
      </c>
      <c r="J56" s="20">
        <f t="shared" si="12"/>
        <v>6</v>
      </c>
      <c r="K56" s="20">
        <f t="shared" si="13"/>
        <v>116</v>
      </c>
      <c r="L56" s="20">
        <f t="shared" si="14"/>
        <v>6</v>
      </c>
      <c r="M56" s="20">
        <f t="shared" si="15"/>
        <v>116</v>
      </c>
      <c r="N56" s="20">
        <f t="shared" si="16"/>
        <v>6</v>
      </c>
      <c r="O56" s="20">
        <f t="shared" si="17"/>
        <v>652</v>
      </c>
      <c r="P56" s="20">
        <f t="shared" si="18"/>
        <v>542</v>
      </c>
      <c r="Q56" s="20">
        <f t="shared" si="19"/>
        <v>264.56</v>
      </c>
      <c r="R56" s="20">
        <f t="shared" si="20"/>
        <v>59.6</v>
      </c>
      <c r="S56" s="20">
        <f t="shared" si="21"/>
        <v>257.6</v>
      </c>
      <c r="T56" s="20">
        <f t="shared" si="22"/>
        <v>-19</v>
      </c>
      <c r="U56" s="20">
        <f t="shared" si="23"/>
        <v>15.2</v>
      </c>
    </row>
    <row r="57" spans="8:21">
      <c r="H57" s="20" t="s">
        <v>881</v>
      </c>
      <c r="I57" s="20">
        <v>56</v>
      </c>
      <c r="J57" s="20">
        <f t="shared" si="12"/>
        <v>6</v>
      </c>
      <c r="K57" s="20">
        <f t="shared" si="13"/>
        <v>118</v>
      </c>
      <c r="L57" s="20">
        <f t="shared" si="14"/>
        <v>6</v>
      </c>
      <c r="M57" s="20">
        <f t="shared" si="15"/>
        <v>118</v>
      </c>
      <c r="N57" s="20">
        <f t="shared" si="16"/>
        <v>6</v>
      </c>
      <c r="O57" s="20">
        <f t="shared" si="17"/>
        <v>662</v>
      </c>
      <c r="P57" s="20">
        <f t="shared" si="18"/>
        <v>550</v>
      </c>
      <c r="Q57" s="20">
        <f t="shared" si="19"/>
        <v>269.08</v>
      </c>
      <c r="R57" s="20">
        <f t="shared" si="20"/>
        <v>60.4</v>
      </c>
      <c r="S57" s="20">
        <f t="shared" si="21"/>
        <v>262</v>
      </c>
      <c r="T57" s="20">
        <f t="shared" si="22"/>
        <v>-19.4</v>
      </c>
      <c r="U57" s="20">
        <f t="shared" si="23"/>
        <v>15.4</v>
      </c>
    </row>
    <row r="58" spans="8:21">
      <c r="H58" s="20" t="s">
        <v>881</v>
      </c>
      <c r="I58" s="20">
        <v>57</v>
      </c>
      <c r="J58" s="20">
        <f t="shared" si="12"/>
        <v>6</v>
      </c>
      <c r="K58" s="20">
        <f t="shared" si="13"/>
        <v>120</v>
      </c>
      <c r="L58" s="20">
        <f t="shared" si="14"/>
        <v>6</v>
      </c>
      <c r="M58" s="20">
        <f t="shared" si="15"/>
        <v>120</v>
      </c>
      <c r="N58" s="20">
        <f t="shared" si="16"/>
        <v>6</v>
      </c>
      <c r="O58" s="20">
        <f t="shared" si="17"/>
        <v>672</v>
      </c>
      <c r="P58" s="20">
        <f t="shared" si="18"/>
        <v>558</v>
      </c>
      <c r="Q58" s="20">
        <f t="shared" si="19"/>
        <v>273.6</v>
      </c>
      <c r="R58" s="20">
        <f t="shared" si="20"/>
        <v>61.2</v>
      </c>
      <c r="S58" s="20">
        <f t="shared" si="21"/>
        <v>266.4</v>
      </c>
      <c r="T58" s="20">
        <f t="shared" si="22"/>
        <v>-19.8</v>
      </c>
      <c r="U58" s="20">
        <f t="shared" si="23"/>
        <v>15.6</v>
      </c>
    </row>
    <row r="59" spans="8:21">
      <c r="H59" s="20" t="s">
        <v>881</v>
      </c>
      <c r="I59" s="20">
        <v>58</v>
      </c>
      <c r="J59" s="20">
        <f t="shared" si="12"/>
        <v>6</v>
      </c>
      <c r="K59" s="20">
        <f t="shared" si="13"/>
        <v>122</v>
      </c>
      <c r="L59" s="20">
        <f t="shared" si="14"/>
        <v>6</v>
      </c>
      <c r="M59" s="20">
        <f t="shared" si="15"/>
        <v>122</v>
      </c>
      <c r="N59" s="20">
        <f t="shared" si="16"/>
        <v>6</v>
      </c>
      <c r="O59" s="20">
        <f t="shared" si="17"/>
        <v>682</v>
      </c>
      <c r="P59" s="20">
        <f t="shared" si="18"/>
        <v>566</v>
      </c>
      <c r="Q59" s="20">
        <f t="shared" si="19"/>
        <v>278.12</v>
      </c>
      <c r="R59" s="20">
        <f t="shared" si="20"/>
        <v>62</v>
      </c>
      <c r="S59" s="20">
        <f t="shared" si="21"/>
        <v>270.8</v>
      </c>
      <c r="T59" s="20">
        <f t="shared" si="22"/>
        <v>-20.2</v>
      </c>
      <c r="U59" s="20">
        <f t="shared" si="23"/>
        <v>15.8</v>
      </c>
    </row>
    <row r="60" spans="8:21">
      <c r="H60" s="20" t="s">
        <v>881</v>
      </c>
      <c r="I60" s="20">
        <v>59</v>
      </c>
      <c r="J60" s="20">
        <f t="shared" si="12"/>
        <v>6</v>
      </c>
      <c r="K60" s="20">
        <f t="shared" si="13"/>
        <v>124</v>
      </c>
      <c r="L60" s="20">
        <f t="shared" si="14"/>
        <v>6</v>
      </c>
      <c r="M60" s="20">
        <f t="shared" si="15"/>
        <v>124</v>
      </c>
      <c r="N60" s="20">
        <f t="shared" si="16"/>
        <v>6</v>
      </c>
      <c r="O60" s="20">
        <f t="shared" si="17"/>
        <v>692</v>
      </c>
      <c r="P60" s="20">
        <f t="shared" si="18"/>
        <v>574</v>
      </c>
      <c r="Q60" s="20">
        <f t="shared" si="19"/>
        <v>282.64</v>
      </c>
      <c r="R60" s="20">
        <f t="shared" si="20"/>
        <v>62.8</v>
      </c>
      <c r="S60" s="20">
        <f t="shared" si="21"/>
        <v>275.2</v>
      </c>
      <c r="T60" s="20">
        <f t="shared" si="22"/>
        <v>-20.6</v>
      </c>
      <c r="U60" s="20">
        <f t="shared" si="23"/>
        <v>16</v>
      </c>
    </row>
    <row r="61" spans="8:21">
      <c r="H61" s="20" t="s">
        <v>881</v>
      </c>
      <c r="I61" s="20">
        <v>60</v>
      </c>
      <c r="J61" s="20">
        <f t="shared" si="12"/>
        <v>6</v>
      </c>
      <c r="K61" s="20">
        <f t="shared" si="13"/>
        <v>126</v>
      </c>
      <c r="L61" s="20">
        <f t="shared" si="14"/>
        <v>6</v>
      </c>
      <c r="M61" s="20">
        <f t="shared" si="15"/>
        <v>126</v>
      </c>
      <c r="N61" s="20">
        <f t="shared" si="16"/>
        <v>6</v>
      </c>
      <c r="O61" s="20">
        <f t="shared" si="17"/>
        <v>702</v>
      </c>
      <c r="P61" s="20">
        <f t="shared" si="18"/>
        <v>582</v>
      </c>
      <c r="Q61" s="20">
        <f t="shared" si="19"/>
        <v>287.16</v>
      </c>
      <c r="R61" s="20">
        <f t="shared" si="20"/>
        <v>63.6</v>
      </c>
      <c r="S61" s="20">
        <f t="shared" si="21"/>
        <v>279.6</v>
      </c>
      <c r="T61" s="20">
        <f t="shared" si="22"/>
        <v>-21</v>
      </c>
      <c r="U61" s="20">
        <f t="shared" si="23"/>
        <v>16.2</v>
      </c>
    </row>
    <row r="62" spans="8:21">
      <c r="H62" s="20" t="s">
        <v>881</v>
      </c>
      <c r="I62" s="20">
        <v>61</v>
      </c>
      <c r="J62" s="20">
        <f t="shared" ref="J62:J78" si="24">6+VLOOKUP(H62,加点方案,2,FALSE)*I62</f>
        <v>6</v>
      </c>
      <c r="K62" s="20">
        <f t="shared" ref="K62:K78" si="25">6+VLOOKUP(H62,加点方案,3,FALSE)*I62</f>
        <v>128</v>
      </c>
      <c r="L62" s="20">
        <f t="shared" ref="L62:L78" si="26">6+VLOOKUP(H62,加点方案,4,FALSE)*I62</f>
        <v>6</v>
      </c>
      <c r="M62" s="20">
        <f t="shared" ref="M62:M78" si="27">6+VLOOKUP(H62,加点方案,5,FALSE)*I62</f>
        <v>128</v>
      </c>
      <c r="N62" s="20">
        <f t="shared" ref="N62:N78" si="28">6+VLOOKUP(H62,加点方案,6,FALSE)*I62</f>
        <v>6</v>
      </c>
      <c r="O62" s="20">
        <f t="shared" ref="O62:O78" si="29">J62*8+K62*2+L62*3+M62*3+N62*1</f>
        <v>712</v>
      </c>
      <c r="P62" s="20">
        <f t="shared" ref="P62:P78" si="30">J62*1+K62*2+L62*2+M62*2+N62*10</f>
        <v>590</v>
      </c>
      <c r="Q62" s="20">
        <f t="shared" ref="Q62:Q78" si="31">J62*0.1+K62*2+L62*0.2+M62*0.26+N62*0.1</f>
        <v>291.68</v>
      </c>
      <c r="R62" s="20">
        <f t="shared" ref="R62:R78" si="32">J62*0.1+K62*0.2+L62*2+M62*0.2+N62*0.1</f>
        <v>64.4</v>
      </c>
      <c r="S62" s="20">
        <f t="shared" ref="S62:S78" si="33">J62*0.1+K62*0.2+L62*0.2+M62*2+N62*0.1</f>
        <v>284</v>
      </c>
      <c r="T62" s="20">
        <f t="shared" ref="T62:T78" si="34">J62*-0.3+K62*-0.1+L62*0.2+M62*-0.1+N62*0.8</f>
        <v>-21.4</v>
      </c>
      <c r="U62" s="20">
        <f t="shared" ref="U62:U78" si="35">J62*0.8+K62*-0.1+L62*-0.1+M62*0.2+N62*-0.1</f>
        <v>16.4</v>
      </c>
    </row>
    <row r="63" spans="8:21">
      <c r="H63" s="20" t="s">
        <v>881</v>
      </c>
      <c r="I63" s="20">
        <v>62</v>
      </c>
      <c r="J63" s="20">
        <f t="shared" si="24"/>
        <v>6</v>
      </c>
      <c r="K63" s="20">
        <f t="shared" si="25"/>
        <v>130</v>
      </c>
      <c r="L63" s="20">
        <f t="shared" si="26"/>
        <v>6</v>
      </c>
      <c r="M63" s="20">
        <f t="shared" si="27"/>
        <v>130</v>
      </c>
      <c r="N63" s="20">
        <f t="shared" si="28"/>
        <v>6</v>
      </c>
      <c r="O63" s="20">
        <f t="shared" si="29"/>
        <v>722</v>
      </c>
      <c r="P63" s="20">
        <f t="shared" si="30"/>
        <v>598</v>
      </c>
      <c r="Q63" s="20">
        <f t="shared" si="31"/>
        <v>296.2</v>
      </c>
      <c r="R63" s="20">
        <f t="shared" si="32"/>
        <v>65.2</v>
      </c>
      <c r="S63" s="20">
        <f t="shared" si="33"/>
        <v>288.4</v>
      </c>
      <c r="T63" s="20">
        <f t="shared" si="34"/>
        <v>-21.8</v>
      </c>
      <c r="U63" s="20">
        <f t="shared" si="35"/>
        <v>16.6</v>
      </c>
    </row>
    <row r="64" spans="8:21">
      <c r="H64" s="20" t="s">
        <v>881</v>
      </c>
      <c r="I64" s="20">
        <v>63</v>
      </c>
      <c r="J64" s="20">
        <f t="shared" si="24"/>
        <v>6</v>
      </c>
      <c r="K64" s="20">
        <f t="shared" si="25"/>
        <v>132</v>
      </c>
      <c r="L64" s="20">
        <f t="shared" si="26"/>
        <v>6</v>
      </c>
      <c r="M64" s="20">
        <f t="shared" si="27"/>
        <v>132</v>
      </c>
      <c r="N64" s="20">
        <f t="shared" si="28"/>
        <v>6</v>
      </c>
      <c r="O64" s="20">
        <f t="shared" si="29"/>
        <v>732</v>
      </c>
      <c r="P64" s="20">
        <f t="shared" si="30"/>
        <v>606</v>
      </c>
      <c r="Q64" s="20">
        <f t="shared" si="31"/>
        <v>300.72</v>
      </c>
      <c r="R64" s="20">
        <f t="shared" si="32"/>
        <v>66</v>
      </c>
      <c r="S64" s="20">
        <f t="shared" si="33"/>
        <v>292.8</v>
      </c>
      <c r="T64" s="20">
        <f t="shared" si="34"/>
        <v>-22.2</v>
      </c>
      <c r="U64" s="20">
        <f t="shared" si="35"/>
        <v>16.8</v>
      </c>
    </row>
    <row r="65" spans="8:21">
      <c r="H65" s="20" t="s">
        <v>881</v>
      </c>
      <c r="I65" s="20">
        <v>64</v>
      </c>
      <c r="J65" s="20">
        <f t="shared" si="24"/>
        <v>6</v>
      </c>
      <c r="K65" s="20">
        <f t="shared" si="25"/>
        <v>134</v>
      </c>
      <c r="L65" s="20">
        <f t="shared" si="26"/>
        <v>6</v>
      </c>
      <c r="M65" s="20">
        <f t="shared" si="27"/>
        <v>134</v>
      </c>
      <c r="N65" s="20">
        <f t="shared" si="28"/>
        <v>6</v>
      </c>
      <c r="O65" s="20">
        <f t="shared" si="29"/>
        <v>742</v>
      </c>
      <c r="P65" s="20">
        <f t="shared" si="30"/>
        <v>614</v>
      </c>
      <c r="Q65" s="20">
        <f t="shared" si="31"/>
        <v>305.24</v>
      </c>
      <c r="R65" s="20">
        <f t="shared" si="32"/>
        <v>66.8</v>
      </c>
      <c r="S65" s="20">
        <f t="shared" si="33"/>
        <v>297.2</v>
      </c>
      <c r="T65" s="20">
        <f t="shared" si="34"/>
        <v>-22.6</v>
      </c>
      <c r="U65" s="20">
        <f t="shared" si="35"/>
        <v>17</v>
      </c>
    </row>
    <row r="66" spans="8:21">
      <c r="H66" s="20" t="s">
        <v>881</v>
      </c>
      <c r="I66" s="20">
        <v>65</v>
      </c>
      <c r="J66" s="20">
        <f t="shared" si="24"/>
        <v>6</v>
      </c>
      <c r="K66" s="20">
        <f t="shared" si="25"/>
        <v>136</v>
      </c>
      <c r="L66" s="20">
        <f t="shared" si="26"/>
        <v>6</v>
      </c>
      <c r="M66" s="20">
        <f t="shared" si="27"/>
        <v>136</v>
      </c>
      <c r="N66" s="20">
        <f t="shared" si="28"/>
        <v>6</v>
      </c>
      <c r="O66" s="20">
        <f t="shared" si="29"/>
        <v>752</v>
      </c>
      <c r="P66" s="20">
        <f t="shared" si="30"/>
        <v>622</v>
      </c>
      <c r="Q66" s="20">
        <f t="shared" si="31"/>
        <v>309.76</v>
      </c>
      <c r="R66" s="20">
        <f t="shared" si="32"/>
        <v>67.6</v>
      </c>
      <c r="S66" s="20">
        <f t="shared" si="33"/>
        <v>301.6</v>
      </c>
      <c r="T66" s="20">
        <f t="shared" si="34"/>
        <v>-23</v>
      </c>
      <c r="U66" s="20">
        <f t="shared" si="35"/>
        <v>17.2</v>
      </c>
    </row>
    <row r="67" spans="8:21">
      <c r="H67" s="20" t="s">
        <v>881</v>
      </c>
      <c r="I67" s="20">
        <v>66</v>
      </c>
      <c r="J67" s="20">
        <f t="shared" si="24"/>
        <v>6</v>
      </c>
      <c r="K67" s="20">
        <f t="shared" si="25"/>
        <v>138</v>
      </c>
      <c r="L67" s="20">
        <f t="shared" si="26"/>
        <v>6</v>
      </c>
      <c r="M67" s="20">
        <f t="shared" si="27"/>
        <v>138</v>
      </c>
      <c r="N67" s="20">
        <f t="shared" si="28"/>
        <v>6</v>
      </c>
      <c r="O67" s="20">
        <f t="shared" si="29"/>
        <v>762</v>
      </c>
      <c r="P67" s="20">
        <f t="shared" si="30"/>
        <v>630</v>
      </c>
      <c r="Q67" s="20">
        <f t="shared" si="31"/>
        <v>314.28</v>
      </c>
      <c r="R67" s="20">
        <f t="shared" si="32"/>
        <v>68.4</v>
      </c>
      <c r="S67" s="20">
        <f t="shared" si="33"/>
        <v>306</v>
      </c>
      <c r="T67" s="20">
        <f t="shared" si="34"/>
        <v>-23.4</v>
      </c>
      <c r="U67" s="20">
        <f t="shared" si="35"/>
        <v>17.4</v>
      </c>
    </row>
    <row r="68" spans="8:21">
      <c r="H68" s="20" t="s">
        <v>881</v>
      </c>
      <c r="I68" s="20">
        <v>67</v>
      </c>
      <c r="J68" s="20">
        <f t="shared" si="24"/>
        <v>6</v>
      </c>
      <c r="K68" s="20">
        <f t="shared" si="25"/>
        <v>140</v>
      </c>
      <c r="L68" s="20">
        <f t="shared" si="26"/>
        <v>6</v>
      </c>
      <c r="M68" s="20">
        <f t="shared" si="27"/>
        <v>140</v>
      </c>
      <c r="N68" s="20">
        <f t="shared" si="28"/>
        <v>6</v>
      </c>
      <c r="O68" s="20">
        <f t="shared" si="29"/>
        <v>772</v>
      </c>
      <c r="P68" s="20">
        <f t="shared" si="30"/>
        <v>638</v>
      </c>
      <c r="Q68" s="20">
        <f t="shared" si="31"/>
        <v>318.8</v>
      </c>
      <c r="R68" s="20">
        <f t="shared" si="32"/>
        <v>69.2</v>
      </c>
      <c r="S68" s="20">
        <f t="shared" si="33"/>
        <v>310.4</v>
      </c>
      <c r="T68" s="20">
        <f t="shared" si="34"/>
        <v>-23.8</v>
      </c>
      <c r="U68" s="20">
        <f t="shared" si="35"/>
        <v>17.6</v>
      </c>
    </row>
    <row r="69" spans="8:21">
      <c r="H69" s="20" t="s">
        <v>881</v>
      </c>
      <c r="I69" s="20">
        <v>68</v>
      </c>
      <c r="J69" s="20">
        <f t="shared" si="24"/>
        <v>6</v>
      </c>
      <c r="K69" s="20">
        <f t="shared" si="25"/>
        <v>142</v>
      </c>
      <c r="L69" s="20">
        <f t="shared" si="26"/>
        <v>6</v>
      </c>
      <c r="M69" s="20">
        <f t="shared" si="27"/>
        <v>142</v>
      </c>
      <c r="N69" s="20">
        <f t="shared" si="28"/>
        <v>6</v>
      </c>
      <c r="O69" s="20">
        <f t="shared" si="29"/>
        <v>782</v>
      </c>
      <c r="P69" s="20">
        <f t="shared" si="30"/>
        <v>646</v>
      </c>
      <c r="Q69" s="20">
        <f t="shared" si="31"/>
        <v>323.32</v>
      </c>
      <c r="R69" s="20">
        <f t="shared" si="32"/>
        <v>70</v>
      </c>
      <c r="S69" s="20">
        <f t="shared" si="33"/>
        <v>314.8</v>
      </c>
      <c r="T69" s="20">
        <f t="shared" si="34"/>
        <v>-24.2</v>
      </c>
      <c r="U69" s="20">
        <f t="shared" si="35"/>
        <v>17.8</v>
      </c>
    </row>
    <row r="70" spans="8:21">
      <c r="H70" s="20" t="s">
        <v>881</v>
      </c>
      <c r="I70" s="20">
        <v>69</v>
      </c>
      <c r="J70" s="20">
        <f t="shared" si="24"/>
        <v>6</v>
      </c>
      <c r="K70" s="20">
        <f t="shared" si="25"/>
        <v>144</v>
      </c>
      <c r="L70" s="20">
        <f t="shared" si="26"/>
        <v>6</v>
      </c>
      <c r="M70" s="20">
        <f t="shared" si="27"/>
        <v>144</v>
      </c>
      <c r="N70" s="20">
        <f t="shared" si="28"/>
        <v>6</v>
      </c>
      <c r="O70" s="20">
        <f t="shared" si="29"/>
        <v>792</v>
      </c>
      <c r="P70" s="20">
        <f t="shared" si="30"/>
        <v>654</v>
      </c>
      <c r="Q70" s="20">
        <f t="shared" si="31"/>
        <v>327.84</v>
      </c>
      <c r="R70" s="20">
        <f t="shared" si="32"/>
        <v>70.8</v>
      </c>
      <c r="S70" s="20">
        <f t="shared" si="33"/>
        <v>319.2</v>
      </c>
      <c r="T70" s="20">
        <f t="shared" si="34"/>
        <v>-24.6</v>
      </c>
      <c r="U70" s="20">
        <f t="shared" si="35"/>
        <v>18</v>
      </c>
    </row>
    <row r="71" spans="8:21">
      <c r="H71" s="20" t="s">
        <v>881</v>
      </c>
      <c r="I71" s="20">
        <v>70</v>
      </c>
      <c r="J71" s="20">
        <f t="shared" si="24"/>
        <v>6</v>
      </c>
      <c r="K71" s="20">
        <f t="shared" si="25"/>
        <v>146</v>
      </c>
      <c r="L71" s="20">
        <f t="shared" si="26"/>
        <v>6</v>
      </c>
      <c r="M71" s="20">
        <f t="shared" si="27"/>
        <v>146</v>
      </c>
      <c r="N71" s="20">
        <f t="shared" si="28"/>
        <v>6</v>
      </c>
      <c r="O71" s="20">
        <f t="shared" si="29"/>
        <v>802</v>
      </c>
      <c r="P71" s="20">
        <f t="shared" si="30"/>
        <v>662</v>
      </c>
      <c r="Q71" s="20">
        <f t="shared" si="31"/>
        <v>332.36</v>
      </c>
      <c r="R71" s="20">
        <f t="shared" si="32"/>
        <v>71.6</v>
      </c>
      <c r="S71" s="20">
        <f t="shared" si="33"/>
        <v>323.6</v>
      </c>
      <c r="T71" s="20">
        <f t="shared" si="34"/>
        <v>-25</v>
      </c>
      <c r="U71" s="20">
        <f t="shared" si="35"/>
        <v>18.2</v>
      </c>
    </row>
    <row r="72" spans="8:21">
      <c r="H72" s="20" t="s">
        <v>881</v>
      </c>
      <c r="I72" s="20">
        <v>71</v>
      </c>
      <c r="J72" s="20">
        <f t="shared" si="24"/>
        <v>6</v>
      </c>
      <c r="K72" s="20">
        <f t="shared" si="25"/>
        <v>148</v>
      </c>
      <c r="L72" s="20">
        <f t="shared" si="26"/>
        <v>6</v>
      </c>
      <c r="M72" s="20">
        <f t="shared" si="27"/>
        <v>148</v>
      </c>
      <c r="N72" s="20">
        <f t="shared" si="28"/>
        <v>6</v>
      </c>
      <c r="O72" s="20">
        <f t="shared" si="29"/>
        <v>812</v>
      </c>
      <c r="P72" s="20">
        <f t="shared" si="30"/>
        <v>670</v>
      </c>
      <c r="Q72" s="20">
        <f t="shared" si="31"/>
        <v>336.88</v>
      </c>
      <c r="R72" s="20">
        <f t="shared" si="32"/>
        <v>72.4</v>
      </c>
      <c r="S72" s="20">
        <f t="shared" si="33"/>
        <v>328</v>
      </c>
      <c r="T72" s="20">
        <f t="shared" si="34"/>
        <v>-25.4</v>
      </c>
      <c r="U72" s="20">
        <f t="shared" si="35"/>
        <v>18.4</v>
      </c>
    </row>
    <row r="73" spans="8:21">
      <c r="H73" s="20" t="s">
        <v>881</v>
      </c>
      <c r="I73" s="20">
        <v>72</v>
      </c>
      <c r="J73" s="20">
        <f t="shared" si="24"/>
        <v>6</v>
      </c>
      <c r="K73" s="20">
        <f t="shared" si="25"/>
        <v>150</v>
      </c>
      <c r="L73" s="20">
        <f t="shared" si="26"/>
        <v>6</v>
      </c>
      <c r="M73" s="20">
        <f t="shared" si="27"/>
        <v>150</v>
      </c>
      <c r="N73" s="20">
        <f t="shared" si="28"/>
        <v>6</v>
      </c>
      <c r="O73" s="20">
        <f t="shared" si="29"/>
        <v>822</v>
      </c>
      <c r="P73" s="20">
        <f t="shared" si="30"/>
        <v>678</v>
      </c>
      <c r="Q73" s="20">
        <f t="shared" si="31"/>
        <v>341.4</v>
      </c>
      <c r="R73" s="20">
        <f t="shared" si="32"/>
        <v>73.2</v>
      </c>
      <c r="S73" s="20">
        <f t="shared" si="33"/>
        <v>332.4</v>
      </c>
      <c r="T73" s="20">
        <f t="shared" si="34"/>
        <v>-25.8</v>
      </c>
      <c r="U73" s="20">
        <f t="shared" si="35"/>
        <v>18.6</v>
      </c>
    </row>
    <row r="74" spans="8:21">
      <c r="H74" s="20" t="s">
        <v>881</v>
      </c>
      <c r="I74" s="20">
        <v>73</v>
      </c>
      <c r="J74" s="20">
        <f t="shared" si="24"/>
        <v>6</v>
      </c>
      <c r="K74" s="20">
        <f t="shared" si="25"/>
        <v>152</v>
      </c>
      <c r="L74" s="20">
        <f t="shared" si="26"/>
        <v>6</v>
      </c>
      <c r="M74" s="20">
        <f t="shared" si="27"/>
        <v>152</v>
      </c>
      <c r="N74" s="20">
        <f t="shared" si="28"/>
        <v>6</v>
      </c>
      <c r="O74" s="20">
        <f t="shared" si="29"/>
        <v>832</v>
      </c>
      <c r="P74" s="20">
        <f t="shared" si="30"/>
        <v>686</v>
      </c>
      <c r="Q74" s="20">
        <f t="shared" si="31"/>
        <v>345.92</v>
      </c>
      <c r="R74" s="20">
        <f t="shared" si="32"/>
        <v>74</v>
      </c>
      <c r="S74" s="20">
        <f t="shared" si="33"/>
        <v>336.8</v>
      </c>
      <c r="T74" s="20">
        <f t="shared" si="34"/>
        <v>-26.2</v>
      </c>
      <c r="U74" s="20">
        <f t="shared" si="35"/>
        <v>18.8</v>
      </c>
    </row>
    <row r="75" spans="8:21">
      <c r="H75" s="20" t="s">
        <v>881</v>
      </c>
      <c r="I75" s="20">
        <v>74</v>
      </c>
      <c r="J75" s="20">
        <f t="shared" si="24"/>
        <v>6</v>
      </c>
      <c r="K75" s="20">
        <f t="shared" si="25"/>
        <v>154</v>
      </c>
      <c r="L75" s="20">
        <f t="shared" si="26"/>
        <v>6</v>
      </c>
      <c r="M75" s="20">
        <f t="shared" si="27"/>
        <v>154</v>
      </c>
      <c r="N75" s="20">
        <f t="shared" si="28"/>
        <v>6</v>
      </c>
      <c r="O75" s="20">
        <f t="shared" si="29"/>
        <v>842</v>
      </c>
      <c r="P75" s="20">
        <f t="shared" si="30"/>
        <v>694</v>
      </c>
      <c r="Q75" s="20">
        <f t="shared" si="31"/>
        <v>350.44</v>
      </c>
      <c r="R75" s="20">
        <f t="shared" si="32"/>
        <v>74.8</v>
      </c>
      <c r="S75" s="20">
        <f t="shared" si="33"/>
        <v>341.2</v>
      </c>
      <c r="T75" s="20">
        <f t="shared" si="34"/>
        <v>-26.6</v>
      </c>
      <c r="U75" s="20">
        <f t="shared" si="35"/>
        <v>19</v>
      </c>
    </row>
    <row r="76" spans="8:21">
      <c r="H76" s="20" t="s">
        <v>881</v>
      </c>
      <c r="I76" s="20">
        <v>75</v>
      </c>
      <c r="J76" s="20">
        <f t="shared" si="24"/>
        <v>6</v>
      </c>
      <c r="K76" s="20">
        <f t="shared" si="25"/>
        <v>156</v>
      </c>
      <c r="L76" s="20">
        <f t="shared" si="26"/>
        <v>6</v>
      </c>
      <c r="M76" s="20">
        <f t="shared" si="27"/>
        <v>156</v>
      </c>
      <c r="N76" s="20">
        <f t="shared" si="28"/>
        <v>6</v>
      </c>
      <c r="O76" s="20">
        <f t="shared" si="29"/>
        <v>852</v>
      </c>
      <c r="P76" s="20">
        <f t="shared" si="30"/>
        <v>702</v>
      </c>
      <c r="Q76" s="20">
        <f t="shared" si="31"/>
        <v>354.96</v>
      </c>
      <c r="R76" s="20">
        <f t="shared" si="32"/>
        <v>75.6</v>
      </c>
      <c r="S76" s="20">
        <f t="shared" si="33"/>
        <v>345.6</v>
      </c>
      <c r="T76" s="20">
        <f t="shared" si="34"/>
        <v>-27</v>
      </c>
      <c r="U76" s="20">
        <f t="shared" si="35"/>
        <v>19.2</v>
      </c>
    </row>
    <row r="77" spans="8:21">
      <c r="H77" s="20" t="s">
        <v>881</v>
      </c>
      <c r="I77" s="20">
        <v>76</v>
      </c>
      <c r="J77" s="20">
        <f t="shared" si="24"/>
        <v>6</v>
      </c>
      <c r="K77" s="20">
        <f t="shared" si="25"/>
        <v>158</v>
      </c>
      <c r="L77" s="20">
        <f t="shared" si="26"/>
        <v>6</v>
      </c>
      <c r="M77" s="20">
        <f t="shared" si="27"/>
        <v>158</v>
      </c>
      <c r="N77" s="20">
        <f t="shared" si="28"/>
        <v>6</v>
      </c>
      <c r="O77" s="20">
        <f t="shared" si="29"/>
        <v>862</v>
      </c>
      <c r="P77" s="20">
        <f t="shared" si="30"/>
        <v>710</v>
      </c>
      <c r="Q77" s="20">
        <f t="shared" si="31"/>
        <v>359.48</v>
      </c>
      <c r="R77" s="20">
        <f t="shared" si="32"/>
        <v>76.4</v>
      </c>
      <c r="S77" s="20">
        <f t="shared" si="33"/>
        <v>350</v>
      </c>
      <c r="T77" s="20">
        <f t="shared" si="34"/>
        <v>-27.4</v>
      </c>
      <c r="U77" s="20">
        <f t="shared" si="35"/>
        <v>19.4</v>
      </c>
    </row>
    <row r="78" spans="8:21">
      <c r="H78" s="20" t="s">
        <v>881</v>
      </c>
      <c r="I78" s="20">
        <v>77</v>
      </c>
      <c r="J78" s="20">
        <f t="shared" si="24"/>
        <v>6</v>
      </c>
      <c r="K78" s="20">
        <f t="shared" si="25"/>
        <v>160</v>
      </c>
      <c r="L78" s="20">
        <f t="shared" si="26"/>
        <v>6</v>
      </c>
      <c r="M78" s="20">
        <f t="shared" si="27"/>
        <v>160</v>
      </c>
      <c r="N78" s="20">
        <f t="shared" si="28"/>
        <v>6</v>
      </c>
      <c r="O78" s="20">
        <f t="shared" si="29"/>
        <v>872</v>
      </c>
      <c r="P78" s="20">
        <f t="shared" si="30"/>
        <v>718</v>
      </c>
      <c r="Q78" s="20">
        <f t="shared" si="31"/>
        <v>364</v>
      </c>
      <c r="R78" s="20">
        <f t="shared" si="32"/>
        <v>77.2</v>
      </c>
      <c r="S78" s="20">
        <f t="shared" si="33"/>
        <v>354.4</v>
      </c>
      <c r="T78" s="20">
        <f t="shared" si="34"/>
        <v>-27.8</v>
      </c>
      <c r="U78" s="20">
        <f t="shared" si="35"/>
        <v>19.6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Z526"/>
  <sheetViews>
    <sheetView workbookViewId="0">
      <selection activeCell="AV365" sqref="AV365:AZ526"/>
    </sheetView>
  </sheetViews>
  <sheetFormatPr defaultColWidth="9" defaultRowHeight="16.5"/>
  <cols>
    <col min="1" max="1" width="15.25" style="6" customWidth="1"/>
    <col min="2" max="2" width="5.875" style="6" customWidth="1"/>
    <col min="9" max="9" width="13.625" style="13" customWidth="1"/>
    <col min="21" max="21" width="5.875" style="6" customWidth="1"/>
    <col min="22" max="22" width="15.25" style="6" customWidth="1"/>
    <col min="23" max="27" width="11.25" style="6" customWidth="1"/>
    <col min="29" max="29" width="11.25" style="2" customWidth="1"/>
    <col min="30" max="30" width="9" style="2"/>
    <col min="47" max="47" width="5.875" style="6" customWidth="1"/>
    <col min="48" max="52" width="13.875" style="14" customWidth="1"/>
  </cols>
  <sheetData>
    <row r="1" spans="1:52">
      <c r="A1" s="10" t="s">
        <v>1</v>
      </c>
      <c r="B1" s="10" t="s">
        <v>0</v>
      </c>
      <c r="C1" s="6">
        <v>6</v>
      </c>
      <c r="D1" s="6" t="s">
        <v>886</v>
      </c>
      <c r="E1" s="6">
        <v>1</v>
      </c>
      <c r="F1" s="6">
        <v>1</v>
      </c>
      <c r="I1" s="15"/>
      <c r="J1" t="e">
        <f t="shared" ref="J1:J32" si="0">VLOOKUP(I1,A:B,2,FALSE)</f>
        <v>#N/A</v>
      </c>
      <c r="L1" s="16">
        <v>17</v>
      </c>
      <c r="O1" s="17" t="s">
        <v>0</v>
      </c>
      <c r="P1" s="18" t="s">
        <v>5</v>
      </c>
      <c r="Q1" s="21"/>
      <c r="R1" s="18" t="s">
        <v>6</v>
      </c>
      <c r="U1" s="22" t="s">
        <v>0</v>
      </c>
      <c r="V1" s="22" t="s">
        <v>1</v>
      </c>
      <c r="W1" s="23" t="s">
        <v>887</v>
      </c>
      <c r="X1" s="23" t="s">
        <v>888</v>
      </c>
      <c r="Y1" s="23" t="s">
        <v>889</v>
      </c>
      <c r="Z1" s="23" t="s">
        <v>890</v>
      </c>
      <c r="AA1" s="23" t="s">
        <v>891</v>
      </c>
      <c r="AC1" s="26" t="s">
        <v>892</v>
      </c>
      <c r="AD1" s="26" t="s">
        <v>893</v>
      </c>
      <c r="AE1" t="s">
        <v>615</v>
      </c>
      <c r="AF1" t="s">
        <v>894</v>
      </c>
      <c r="AI1" s="30"/>
      <c r="AJ1" s="30" t="s">
        <v>652</v>
      </c>
      <c r="AK1" s="30" t="s">
        <v>895</v>
      </c>
      <c r="AL1" s="30" t="s">
        <v>629</v>
      </c>
      <c r="AM1" s="30" t="s">
        <v>630</v>
      </c>
      <c r="AN1" s="30" t="s">
        <v>656</v>
      </c>
      <c r="AO1" s="30" t="s">
        <v>657</v>
      </c>
      <c r="AP1" s="30" t="s">
        <v>658</v>
      </c>
      <c r="AQ1" s="30" t="s">
        <v>896</v>
      </c>
      <c r="AU1" s="1" t="s">
        <v>0</v>
      </c>
      <c r="AV1" s="31" t="s">
        <v>897</v>
      </c>
      <c r="AW1" s="31" t="s">
        <v>898</v>
      </c>
      <c r="AX1" s="31" t="s">
        <v>409</v>
      </c>
      <c r="AY1" s="31" t="s">
        <v>410</v>
      </c>
      <c r="AZ1" s="31" t="s">
        <v>411</v>
      </c>
    </row>
    <row r="2" spans="1:52">
      <c r="A2" s="10" t="s">
        <v>17</v>
      </c>
      <c r="B2" s="10">
        <v>1</v>
      </c>
      <c r="C2" s="6">
        <v>2</v>
      </c>
      <c r="D2" s="6" t="s">
        <v>886</v>
      </c>
      <c r="E2" s="6">
        <v>1</v>
      </c>
      <c r="F2" s="6">
        <v>2</v>
      </c>
      <c r="I2" s="19" t="s">
        <v>299</v>
      </c>
      <c r="J2">
        <f t="shared" si="0"/>
        <v>901</v>
      </c>
      <c r="L2" s="16">
        <v>17</v>
      </c>
      <c r="O2" s="17">
        <v>20001</v>
      </c>
      <c r="P2" s="5"/>
      <c r="Q2" s="5"/>
      <c r="R2" s="16">
        <v>17</v>
      </c>
      <c r="U2" s="24">
        <v>1</v>
      </c>
      <c r="V2" s="24" t="s">
        <v>17</v>
      </c>
      <c r="W2" s="24">
        <v>37</v>
      </c>
      <c r="X2" s="24">
        <v>40</v>
      </c>
      <c r="Y2" s="24">
        <v>18</v>
      </c>
      <c r="Z2" s="24">
        <v>22</v>
      </c>
      <c r="AA2" s="24">
        <v>23</v>
      </c>
      <c r="AC2" s="4">
        <v>1</v>
      </c>
      <c r="AD2" s="4" t="s">
        <v>21</v>
      </c>
      <c r="AE2">
        <v>1</v>
      </c>
      <c r="AF2">
        <f>(1*0.042+AG2)*(5+AE2)</f>
        <v>120.252</v>
      </c>
      <c r="AG2">
        <v>20</v>
      </c>
      <c r="AI2" s="30" t="s">
        <v>899</v>
      </c>
      <c r="AJ2" s="30">
        <v>8</v>
      </c>
      <c r="AK2" s="30">
        <v>1</v>
      </c>
      <c r="AL2" s="30">
        <v>0.1</v>
      </c>
      <c r="AM2" s="30">
        <v>0.1</v>
      </c>
      <c r="AN2" s="30">
        <v>0.1</v>
      </c>
      <c r="AO2" s="30">
        <v>-0.3</v>
      </c>
      <c r="AP2" s="30">
        <v>0.8</v>
      </c>
      <c r="AQ2">
        <f>SUM(AJ2:AP2)</f>
        <v>9.8</v>
      </c>
      <c r="AR2">
        <f>AQ2-AJ2-AK2</f>
        <v>0.799999999999999</v>
      </c>
      <c r="AU2" s="1">
        <v>1</v>
      </c>
      <c r="AV2" s="32">
        <v>84</v>
      </c>
      <c r="AW2" s="32">
        <v>39</v>
      </c>
      <c r="AX2" s="32">
        <v>47</v>
      </c>
      <c r="AY2" s="32">
        <v>21</v>
      </c>
      <c r="AZ2" s="32">
        <v>31</v>
      </c>
    </row>
    <row r="3" spans="1:52">
      <c r="A3" s="10" t="s">
        <v>22</v>
      </c>
      <c r="B3" s="10">
        <v>2</v>
      </c>
      <c r="C3" s="6">
        <v>3</v>
      </c>
      <c r="D3" s="6" t="s">
        <v>886</v>
      </c>
      <c r="E3" s="6">
        <v>1</v>
      </c>
      <c r="F3" s="6">
        <v>1</v>
      </c>
      <c r="I3" s="19" t="s">
        <v>300</v>
      </c>
      <c r="J3">
        <f t="shared" si="0"/>
        <v>902</v>
      </c>
      <c r="L3" s="16">
        <v>17</v>
      </c>
      <c r="O3" s="17">
        <v>20002</v>
      </c>
      <c r="P3" s="5"/>
      <c r="Q3" s="5"/>
      <c r="R3" s="16">
        <v>17</v>
      </c>
      <c r="U3" s="24">
        <v>2</v>
      </c>
      <c r="V3" s="24" t="s">
        <v>22</v>
      </c>
      <c r="W3" s="24">
        <v>100</v>
      </c>
      <c r="X3" s="24">
        <v>1</v>
      </c>
      <c r="Y3" s="24">
        <v>1</v>
      </c>
      <c r="Z3" s="24">
        <v>1</v>
      </c>
      <c r="AA3" s="24">
        <v>1</v>
      </c>
      <c r="AC3" s="4">
        <v>2</v>
      </c>
      <c r="AD3" s="4" t="s">
        <v>21</v>
      </c>
      <c r="AE3">
        <v>2</v>
      </c>
      <c r="AG3">
        <v>20</v>
      </c>
      <c r="AI3" s="30" t="s">
        <v>900</v>
      </c>
      <c r="AJ3" s="30">
        <v>2</v>
      </c>
      <c r="AK3" s="30">
        <v>2</v>
      </c>
      <c r="AL3" s="30">
        <v>2</v>
      </c>
      <c r="AM3" s="30">
        <v>0.2</v>
      </c>
      <c r="AN3" s="30">
        <v>0.2</v>
      </c>
      <c r="AO3" s="30">
        <v>-0.1</v>
      </c>
      <c r="AP3" s="30">
        <v>-0.1</v>
      </c>
      <c r="AQ3">
        <f t="shared" ref="AQ3:AQ6" si="1">SUM(AJ3:AP3)</f>
        <v>6.2</v>
      </c>
      <c r="AR3">
        <f t="shared" ref="AR3:AR6" si="2">AQ3-AJ3-AK3</f>
        <v>2.2</v>
      </c>
      <c r="AU3" s="1">
        <v>2</v>
      </c>
      <c r="AV3" s="32">
        <v>20</v>
      </c>
      <c r="AW3" s="32">
        <v>20</v>
      </c>
      <c r="AX3" s="32">
        <v>20</v>
      </c>
      <c r="AY3" s="32">
        <v>20</v>
      </c>
      <c r="AZ3" s="32">
        <v>20</v>
      </c>
    </row>
    <row r="4" spans="1:52">
      <c r="A4" s="10" t="s">
        <v>27</v>
      </c>
      <c r="B4" s="10">
        <v>3</v>
      </c>
      <c r="C4" s="6">
        <v>4</v>
      </c>
      <c r="D4" s="6" t="s">
        <v>886</v>
      </c>
      <c r="E4" s="6">
        <v>1</v>
      </c>
      <c r="F4" s="6">
        <v>1</v>
      </c>
      <c r="I4" s="19" t="s">
        <v>301</v>
      </c>
      <c r="J4">
        <f t="shared" si="0"/>
        <v>903</v>
      </c>
      <c r="L4" s="16">
        <v>17</v>
      </c>
      <c r="O4" s="17">
        <v>20003</v>
      </c>
      <c r="P4" s="5"/>
      <c r="Q4" s="5"/>
      <c r="R4" s="16">
        <v>17</v>
      </c>
      <c r="U4" s="24">
        <v>3</v>
      </c>
      <c r="V4" s="24" t="s">
        <v>27</v>
      </c>
      <c r="W4" s="25">
        <v>27</v>
      </c>
      <c r="X4" s="25">
        <v>27</v>
      </c>
      <c r="Y4" s="25">
        <v>27</v>
      </c>
      <c r="Z4" s="25">
        <v>17</v>
      </c>
      <c r="AA4" s="25">
        <v>12</v>
      </c>
      <c r="AC4" s="27">
        <v>2</v>
      </c>
      <c r="AD4" s="27" t="s">
        <v>21</v>
      </c>
      <c r="AE4">
        <v>3</v>
      </c>
      <c r="AG4">
        <v>20</v>
      </c>
      <c r="AI4" s="30" t="s">
        <v>901</v>
      </c>
      <c r="AJ4" s="30">
        <v>3</v>
      </c>
      <c r="AK4" s="30">
        <v>2</v>
      </c>
      <c r="AL4" s="30">
        <v>0.2</v>
      </c>
      <c r="AM4" s="30">
        <v>2</v>
      </c>
      <c r="AN4" s="30">
        <v>0.2</v>
      </c>
      <c r="AO4" s="30">
        <v>0.2</v>
      </c>
      <c r="AP4" s="30">
        <v>-0.1</v>
      </c>
      <c r="AQ4">
        <f t="shared" si="1"/>
        <v>7.5</v>
      </c>
      <c r="AR4">
        <f t="shared" si="2"/>
        <v>2.5</v>
      </c>
      <c r="AU4" s="1">
        <v>3</v>
      </c>
      <c r="AV4" s="32">
        <v>58</v>
      </c>
      <c r="AW4" s="32">
        <v>19</v>
      </c>
      <c r="AX4" s="32">
        <v>29</v>
      </c>
      <c r="AY4" s="32">
        <v>29</v>
      </c>
      <c r="AZ4" s="32">
        <v>27</v>
      </c>
    </row>
    <row r="5" spans="1:52">
      <c r="A5" s="10" t="s">
        <v>32</v>
      </c>
      <c r="B5" s="10">
        <v>4</v>
      </c>
      <c r="C5" s="6">
        <v>5</v>
      </c>
      <c r="D5" s="6" t="s">
        <v>886</v>
      </c>
      <c r="E5" s="6">
        <v>1</v>
      </c>
      <c r="F5" s="6">
        <v>1</v>
      </c>
      <c r="I5" s="19" t="s">
        <v>302</v>
      </c>
      <c r="J5">
        <f t="shared" si="0"/>
        <v>904</v>
      </c>
      <c r="L5" s="16">
        <v>17</v>
      </c>
      <c r="O5" s="17">
        <v>20004</v>
      </c>
      <c r="P5" s="5"/>
      <c r="Q5" s="5"/>
      <c r="R5" s="16">
        <v>17</v>
      </c>
      <c r="U5" s="24">
        <v>4</v>
      </c>
      <c r="V5" s="24" t="s">
        <v>32</v>
      </c>
      <c r="W5" s="25">
        <v>46</v>
      </c>
      <c r="X5" s="25">
        <v>26</v>
      </c>
      <c r="Y5" s="25">
        <v>11</v>
      </c>
      <c r="Z5" s="25">
        <v>6</v>
      </c>
      <c r="AA5" s="25">
        <v>16</v>
      </c>
      <c r="AC5" s="28">
        <v>3</v>
      </c>
      <c r="AD5" s="4" t="s">
        <v>31</v>
      </c>
      <c r="AE5">
        <v>4</v>
      </c>
      <c r="AG5">
        <v>20</v>
      </c>
      <c r="AI5" s="30" t="s">
        <v>902</v>
      </c>
      <c r="AJ5" s="30">
        <v>3</v>
      </c>
      <c r="AK5" s="30">
        <v>2</v>
      </c>
      <c r="AL5" s="30">
        <v>0.2</v>
      </c>
      <c r="AM5" s="30">
        <v>0.2</v>
      </c>
      <c r="AN5" s="30">
        <v>2</v>
      </c>
      <c r="AO5" s="30">
        <v>-0.1</v>
      </c>
      <c r="AP5" s="30">
        <v>0.2</v>
      </c>
      <c r="AQ5">
        <f t="shared" si="1"/>
        <v>7.5</v>
      </c>
      <c r="AR5">
        <f t="shared" si="2"/>
        <v>2.5</v>
      </c>
      <c r="AU5" s="1">
        <v>4</v>
      </c>
      <c r="AV5" s="32">
        <v>20</v>
      </c>
      <c r="AW5" s="32">
        <v>20</v>
      </c>
      <c r="AX5" s="32">
        <v>20</v>
      </c>
      <c r="AY5" s="32">
        <v>20</v>
      </c>
      <c r="AZ5" s="32">
        <v>20</v>
      </c>
    </row>
    <row r="6" spans="1:52">
      <c r="A6" s="10" t="s">
        <v>35</v>
      </c>
      <c r="B6" s="10">
        <v>5</v>
      </c>
      <c r="C6" s="6">
        <v>10</v>
      </c>
      <c r="D6" s="6" t="s">
        <v>886</v>
      </c>
      <c r="E6" s="6">
        <v>1</v>
      </c>
      <c r="F6" s="6">
        <v>1</v>
      </c>
      <c r="I6" s="19" t="s">
        <v>303</v>
      </c>
      <c r="J6">
        <f t="shared" si="0"/>
        <v>905</v>
      </c>
      <c r="L6" s="16">
        <v>17</v>
      </c>
      <c r="O6" s="17">
        <v>20005</v>
      </c>
      <c r="P6" s="5"/>
      <c r="Q6" s="5"/>
      <c r="R6" s="16">
        <v>17</v>
      </c>
      <c r="U6" s="24">
        <v>5</v>
      </c>
      <c r="V6" s="24" t="s">
        <v>35</v>
      </c>
      <c r="W6" s="25">
        <v>32</v>
      </c>
      <c r="X6" s="25">
        <v>17</v>
      </c>
      <c r="Y6" s="25">
        <v>32</v>
      </c>
      <c r="Z6" s="25">
        <v>12</v>
      </c>
      <c r="AA6" s="25">
        <v>17</v>
      </c>
      <c r="AC6" s="4">
        <v>5</v>
      </c>
      <c r="AD6" s="4" t="s">
        <v>21</v>
      </c>
      <c r="AE6">
        <v>5</v>
      </c>
      <c r="AG6">
        <v>20</v>
      </c>
      <c r="AI6" s="30" t="s">
        <v>653</v>
      </c>
      <c r="AJ6" s="30">
        <v>1</v>
      </c>
      <c r="AK6" s="30">
        <v>10</v>
      </c>
      <c r="AL6" s="30">
        <v>0.1</v>
      </c>
      <c r="AM6" s="30">
        <v>0.1</v>
      </c>
      <c r="AN6" s="30">
        <v>0.1</v>
      </c>
      <c r="AO6" s="30">
        <v>0.8</v>
      </c>
      <c r="AP6" s="30">
        <v>-0.3</v>
      </c>
      <c r="AQ6">
        <f t="shared" si="1"/>
        <v>11.8</v>
      </c>
      <c r="AR6">
        <f t="shared" si="2"/>
        <v>0.799999999999999</v>
      </c>
      <c r="AU6" s="1">
        <v>5</v>
      </c>
      <c r="AV6" s="32">
        <v>67</v>
      </c>
      <c r="AW6" s="32">
        <v>26</v>
      </c>
      <c r="AX6" s="32">
        <v>17</v>
      </c>
      <c r="AY6" s="32">
        <v>33</v>
      </c>
      <c r="AZ6" s="32">
        <v>20</v>
      </c>
    </row>
    <row r="7" spans="1:52">
      <c r="A7" s="10" t="s">
        <v>38</v>
      </c>
      <c r="B7" s="10">
        <v>6</v>
      </c>
      <c r="C7" s="6">
        <v>16</v>
      </c>
      <c r="D7" s="6" t="s">
        <v>886</v>
      </c>
      <c r="E7" s="6">
        <v>1</v>
      </c>
      <c r="F7" s="6">
        <v>1</v>
      </c>
      <c r="I7" s="19" t="s">
        <v>304</v>
      </c>
      <c r="J7">
        <f t="shared" si="0"/>
        <v>906</v>
      </c>
      <c r="L7" s="16">
        <v>17</v>
      </c>
      <c r="O7" s="17">
        <v>20006</v>
      </c>
      <c r="P7" s="5"/>
      <c r="Q7" s="5"/>
      <c r="R7" s="16">
        <v>17</v>
      </c>
      <c r="U7" s="24">
        <v>6</v>
      </c>
      <c r="V7" s="24" t="s">
        <v>38</v>
      </c>
      <c r="W7" s="25">
        <v>11</v>
      </c>
      <c r="X7" s="25">
        <v>26</v>
      </c>
      <c r="Y7" s="25">
        <v>16</v>
      </c>
      <c r="Z7" s="25">
        <v>31</v>
      </c>
      <c r="AA7" s="25">
        <v>21</v>
      </c>
      <c r="AC7" s="4">
        <v>6</v>
      </c>
      <c r="AD7" s="4" t="s">
        <v>31</v>
      </c>
      <c r="AE7">
        <v>6</v>
      </c>
      <c r="AG7">
        <v>20</v>
      </c>
      <c r="AU7" s="1">
        <v>6</v>
      </c>
      <c r="AV7" s="32">
        <v>20</v>
      </c>
      <c r="AW7" s="32">
        <v>20</v>
      </c>
      <c r="AX7" s="32">
        <v>20</v>
      </c>
      <c r="AY7" s="32">
        <v>20</v>
      </c>
      <c r="AZ7" s="32">
        <v>20</v>
      </c>
    </row>
    <row r="8" spans="1:52">
      <c r="A8" s="10" t="s">
        <v>41</v>
      </c>
      <c r="B8" s="10">
        <v>9</v>
      </c>
      <c r="C8" s="6">
        <v>24</v>
      </c>
      <c r="D8" s="6" t="s">
        <v>886</v>
      </c>
      <c r="E8" s="6">
        <v>1</v>
      </c>
      <c r="F8" s="6">
        <v>1</v>
      </c>
      <c r="I8" s="19" t="s">
        <v>305</v>
      </c>
      <c r="J8">
        <f t="shared" si="0"/>
        <v>907</v>
      </c>
      <c r="L8" s="16">
        <v>17</v>
      </c>
      <c r="O8" s="17">
        <v>20007</v>
      </c>
      <c r="P8" s="5"/>
      <c r="Q8" s="5"/>
      <c r="R8" s="16">
        <v>17</v>
      </c>
      <c r="U8" s="24">
        <v>9</v>
      </c>
      <c r="V8" s="24" t="s">
        <v>41</v>
      </c>
      <c r="W8" s="25">
        <v>37</v>
      </c>
      <c r="X8" s="25">
        <v>32</v>
      </c>
      <c r="Y8" s="25">
        <v>12</v>
      </c>
      <c r="Z8" s="25">
        <v>22</v>
      </c>
      <c r="AA8" s="25">
        <v>18</v>
      </c>
      <c r="AC8" s="4">
        <v>7</v>
      </c>
      <c r="AD8" s="4" t="s">
        <v>31</v>
      </c>
      <c r="AE8">
        <v>7</v>
      </c>
      <c r="AG8">
        <v>20</v>
      </c>
      <c r="AU8" s="1">
        <v>9</v>
      </c>
      <c r="AV8" s="32">
        <v>83</v>
      </c>
      <c r="AW8" s="32">
        <v>30</v>
      </c>
      <c r="AX8" s="32">
        <v>35</v>
      </c>
      <c r="AY8" s="32">
        <v>13</v>
      </c>
      <c r="AZ8" s="32">
        <v>34</v>
      </c>
    </row>
    <row r="9" spans="1:52">
      <c r="A9" s="10" t="s">
        <v>4</v>
      </c>
      <c r="B9" s="10">
        <v>17</v>
      </c>
      <c r="C9" s="6">
        <v>25</v>
      </c>
      <c r="D9" s="6" t="s">
        <v>886</v>
      </c>
      <c r="E9" s="6">
        <v>1</v>
      </c>
      <c r="F9" s="6">
        <v>2</v>
      </c>
      <c r="I9" s="19" t="s">
        <v>306</v>
      </c>
      <c r="J9">
        <f t="shared" si="0"/>
        <v>908</v>
      </c>
      <c r="L9" s="16">
        <v>17</v>
      </c>
      <c r="O9" s="17">
        <v>20008</v>
      </c>
      <c r="P9" s="5"/>
      <c r="Q9" s="5"/>
      <c r="R9" s="16">
        <v>17</v>
      </c>
      <c r="U9" s="24">
        <v>17</v>
      </c>
      <c r="V9" s="24" t="s">
        <v>4</v>
      </c>
      <c r="W9" s="25">
        <v>23</v>
      </c>
      <c r="X9" s="25">
        <v>20</v>
      </c>
      <c r="Y9" s="25">
        <v>45</v>
      </c>
      <c r="Z9" s="25">
        <v>14</v>
      </c>
      <c r="AA9" s="25">
        <v>12</v>
      </c>
      <c r="AC9" s="4">
        <v>7</v>
      </c>
      <c r="AD9" s="4" t="s">
        <v>21</v>
      </c>
      <c r="AE9">
        <v>8</v>
      </c>
      <c r="AG9">
        <v>20</v>
      </c>
      <c r="AU9" s="1">
        <v>17</v>
      </c>
      <c r="AV9" s="32">
        <v>48</v>
      </c>
      <c r="AW9" s="32">
        <v>20</v>
      </c>
      <c r="AX9" s="32">
        <v>22</v>
      </c>
      <c r="AY9" s="32">
        <v>47</v>
      </c>
      <c r="AZ9" s="32">
        <v>21</v>
      </c>
    </row>
    <row r="10" spans="1:52">
      <c r="A10" s="10" t="s">
        <v>46</v>
      </c>
      <c r="B10" s="10">
        <v>18</v>
      </c>
      <c r="C10" s="6">
        <v>3</v>
      </c>
      <c r="D10" s="6" t="s">
        <v>886</v>
      </c>
      <c r="E10" s="6">
        <v>1</v>
      </c>
      <c r="F10" s="6">
        <v>1</v>
      </c>
      <c r="I10" s="19" t="s">
        <v>307</v>
      </c>
      <c r="J10">
        <f t="shared" si="0"/>
        <v>909</v>
      </c>
      <c r="L10" s="16">
        <v>17</v>
      </c>
      <c r="O10" s="17">
        <v>20009</v>
      </c>
      <c r="P10" s="5"/>
      <c r="Q10" s="5"/>
      <c r="R10" s="16">
        <v>17</v>
      </c>
      <c r="U10" s="24">
        <v>18</v>
      </c>
      <c r="V10" s="24" t="s">
        <v>46</v>
      </c>
      <c r="W10" s="25">
        <v>22</v>
      </c>
      <c r="X10" s="25">
        <v>40</v>
      </c>
      <c r="Y10" s="25">
        <v>31</v>
      </c>
      <c r="Z10" s="25">
        <v>37</v>
      </c>
      <c r="AA10" s="25">
        <v>15</v>
      </c>
      <c r="AC10" s="4">
        <v>8</v>
      </c>
      <c r="AD10" s="4" t="s">
        <v>31</v>
      </c>
      <c r="AE10">
        <v>9</v>
      </c>
      <c r="AG10">
        <v>20</v>
      </c>
      <c r="AU10" s="1">
        <v>18</v>
      </c>
      <c r="AV10" s="32">
        <v>70</v>
      </c>
      <c r="AW10" s="32">
        <v>30</v>
      </c>
      <c r="AX10" s="32">
        <v>35</v>
      </c>
      <c r="AY10" s="32">
        <v>21</v>
      </c>
      <c r="AZ10" s="32">
        <v>30</v>
      </c>
    </row>
    <row r="11" spans="1:52">
      <c r="A11" s="10" t="s">
        <v>48</v>
      </c>
      <c r="B11" s="10">
        <v>20</v>
      </c>
      <c r="C11" s="6">
        <v>6</v>
      </c>
      <c r="D11" s="6" t="s">
        <v>886</v>
      </c>
      <c r="E11" s="6">
        <v>1</v>
      </c>
      <c r="F11" s="6">
        <v>2</v>
      </c>
      <c r="I11" s="19" t="s">
        <v>308</v>
      </c>
      <c r="J11">
        <f t="shared" si="0"/>
        <v>910</v>
      </c>
      <c r="L11" s="16">
        <v>17</v>
      </c>
      <c r="O11" s="17">
        <v>20010</v>
      </c>
      <c r="P11" s="5"/>
      <c r="Q11" s="5"/>
      <c r="R11" s="16">
        <v>17</v>
      </c>
      <c r="U11" s="24">
        <v>20</v>
      </c>
      <c r="V11" s="24" t="s">
        <v>48</v>
      </c>
      <c r="W11" s="25">
        <v>27</v>
      </c>
      <c r="X11" s="25">
        <v>27</v>
      </c>
      <c r="Y11" s="25">
        <v>27</v>
      </c>
      <c r="Z11" s="25">
        <v>17</v>
      </c>
      <c r="AA11" s="25">
        <v>7</v>
      </c>
      <c r="AC11" s="4">
        <v>9</v>
      </c>
      <c r="AD11" s="4" t="s">
        <v>21</v>
      </c>
      <c r="AE11">
        <v>10</v>
      </c>
      <c r="AG11">
        <v>20</v>
      </c>
      <c r="AU11" s="1">
        <v>20</v>
      </c>
      <c r="AV11" s="32">
        <v>20</v>
      </c>
      <c r="AW11" s="32">
        <v>20</v>
      </c>
      <c r="AX11" s="32">
        <v>20</v>
      </c>
      <c r="AY11" s="32">
        <v>20</v>
      </c>
      <c r="AZ11" s="32">
        <v>20</v>
      </c>
    </row>
    <row r="12" spans="1:52">
      <c r="A12" s="10" t="s">
        <v>50</v>
      </c>
      <c r="B12" s="10">
        <v>21</v>
      </c>
      <c r="C12" s="6">
        <v>19</v>
      </c>
      <c r="D12" s="6" t="s">
        <v>886</v>
      </c>
      <c r="E12" s="6">
        <v>1</v>
      </c>
      <c r="F12" s="6">
        <v>2</v>
      </c>
      <c r="I12" s="19" t="s">
        <v>309</v>
      </c>
      <c r="J12">
        <f t="shared" si="0"/>
        <v>911</v>
      </c>
      <c r="L12" s="16">
        <v>17</v>
      </c>
      <c r="O12" s="17">
        <v>20011</v>
      </c>
      <c r="P12" s="5"/>
      <c r="Q12" s="5"/>
      <c r="R12" s="16">
        <v>17</v>
      </c>
      <c r="U12" s="24">
        <v>21</v>
      </c>
      <c r="V12" s="24" t="s">
        <v>50</v>
      </c>
      <c r="W12" s="24">
        <v>32</v>
      </c>
      <c r="X12" s="24">
        <v>35</v>
      </c>
      <c r="Y12" s="24">
        <v>18</v>
      </c>
      <c r="Z12" s="24">
        <v>17</v>
      </c>
      <c r="AA12" s="24">
        <v>18</v>
      </c>
      <c r="AC12" s="4">
        <v>9</v>
      </c>
      <c r="AD12" s="4" t="s">
        <v>21</v>
      </c>
      <c r="AE12">
        <v>11</v>
      </c>
      <c r="AG12">
        <v>20</v>
      </c>
      <c r="AU12" s="1">
        <v>21</v>
      </c>
      <c r="AV12" s="32">
        <v>20</v>
      </c>
      <c r="AW12" s="32">
        <v>20</v>
      </c>
      <c r="AX12" s="32">
        <v>20</v>
      </c>
      <c r="AY12" s="32">
        <v>20</v>
      </c>
      <c r="AZ12" s="32">
        <v>20</v>
      </c>
    </row>
    <row r="13" spans="1:52">
      <c r="A13" s="10" t="s">
        <v>52</v>
      </c>
      <c r="B13" s="10">
        <v>24</v>
      </c>
      <c r="C13" s="6">
        <v>5</v>
      </c>
      <c r="D13" s="6" t="s">
        <v>886</v>
      </c>
      <c r="E13" s="6">
        <v>1</v>
      </c>
      <c r="F13" s="6">
        <v>1</v>
      </c>
      <c r="I13" s="19" t="s">
        <v>310</v>
      </c>
      <c r="J13">
        <f t="shared" si="0"/>
        <v>912</v>
      </c>
      <c r="L13" s="16">
        <v>17</v>
      </c>
      <c r="O13" s="17">
        <v>20012</v>
      </c>
      <c r="P13" s="5"/>
      <c r="Q13" s="5"/>
      <c r="R13" s="16">
        <v>17</v>
      </c>
      <c r="U13" s="24">
        <v>24</v>
      </c>
      <c r="V13" s="24" t="s">
        <v>52</v>
      </c>
      <c r="W13" s="24">
        <v>32</v>
      </c>
      <c r="X13" s="24">
        <v>35</v>
      </c>
      <c r="Y13" s="24">
        <v>18</v>
      </c>
      <c r="Z13" s="24">
        <v>17</v>
      </c>
      <c r="AA13" s="24">
        <v>18</v>
      </c>
      <c r="AC13" s="4">
        <v>10</v>
      </c>
      <c r="AD13" s="4" t="s">
        <v>31</v>
      </c>
      <c r="AE13">
        <v>12</v>
      </c>
      <c r="AG13">
        <v>20</v>
      </c>
      <c r="AU13" s="1">
        <v>24</v>
      </c>
      <c r="AV13" s="32">
        <v>20</v>
      </c>
      <c r="AW13" s="32">
        <v>20</v>
      </c>
      <c r="AX13" s="32">
        <v>20</v>
      </c>
      <c r="AY13" s="32">
        <v>20</v>
      </c>
      <c r="AZ13" s="32">
        <v>20</v>
      </c>
    </row>
    <row r="14" spans="1:52">
      <c r="A14" s="10" t="s">
        <v>54</v>
      </c>
      <c r="B14" s="10">
        <v>26</v>
      </c>
      <c r="C14" s="6">
        <v>32</v>
      </c>
      <c r="D14" s="6" t="s">
        <v>886</v>
      </c>
      <c r="E14" s="6">
        <v>1</v>
      </c>
      <c r="F14" s="6">
        <v>1</v>
      </c>
      <c r="I14" s="19" t="s">
        <v>311</v>
      </c>
      <c r="J14">
        <f t="shared" si="0"/>
        <v>913</v>
      </c>
      <c r="L14" s="16">
        <v>17</v>
      </c>
      <c r="O14" s="17">
        <v>20013</v>
      </c>
      <c r="P14" s="5"/>
      <c r="Q14" s="5"/>
      <c r="R14" s="16">
        <v>17</v>
      </c>
      <c r="U14" s="24">
        <v>26</v>
      </c>
      <c r="V14" s="24" t="s">
        <v>54</v>
      </c>
      <c r="W14" s="25">
        <v>22</v>
      </c>
      <c r="X14" s="25">
        <v>37</v>
      </c>
      <c r="Y14" s="25">
        <v>42</v>
      </c>
      <c r="Z14" s="25">
        <v>18</v>
      </c>
      <c r="AA14" s="25">
        <v>22</v>
      </c>
      <c r="AC14" s="4">
        <v>11</v>
      </c>
      <c r="AD14" s="4" t="s">
        <v>21</v>
      </c>
      <c r="AE14">
        <v>13</v>
      </c>
      <c r="AG14">
        <v>20</v>
      </c>
      <c r="AU14" s="1">
        <v>26</v>
      </c>
      <c r="AV14" s="32">
        <v>52</v>
      </c>
      <c r="AW14" s="32">
        <v>39</v>
      </c>
      <c r="AX14" s="32">
        <v>42</v>
      </c>
      <c r="AY14" s="32">
        <v>49</v>
      </c>
      <c r="AZ14" s="32">
        <v>25</v>
      </c>
    </row>
    <row r="15" spans="1:52">
      <c r="A15" s="10" t="s">
        <v>56</v>
      </c>
      <c r="B15" s="10">
        <v>27</v>
      </c>
      <c r="C15" s="6">
        <v>32</v>
      </c>
      <c r="D15" s="6" t="s">
        <v>886</v>
      </c>
      <c r="E15" s="6">
        <v>1</v>
      </c>
      <c r="F15" s="6">
        <v>1</v>
      </c>
      <c r="I15" s="19" t="s">
        <v>312</v>
      </c>
      <c r="J15">
        <f t="shared" si="0"/>
        <v>914</v>
      </c>
      <c r="L15" s="16">
        <v>17</v>
      </c>
      <c r="O15" s="17">
        <v>20014</v>
      </c>
      <c r="P15" s="5"/>
      <c r="Q15" s="5"/>
      <c r="R15" s="16">
        <v>17</v>
      </c>
      <c r="U15" s="24">
        <v>27</v>
      </c>
      <c r="V15" s="24" t="s">
        <v>56</v>
      </c>
      <c r="W15" s="25">
        <v>19</v>
      </c>
      <c r="X15" s="25">
        <v>39</v>
      </c>
      <c r="Y15" s="25">
        <v>42</v>
      </c>
      <c r="Z15" s="25">
        <v>17</v>
      </c>
      <c r="AA15" s="25">
        <v>13</v>
      </c>
      <c r="AC15" s="4">
        <v>12</v>
      </c>
      <c r="AD15" s="4" t="s">
        <v>31</v>
      </c>
      <c r="AE15">
        <v>14</v>
      </c>
      <c r="AG15">
        <v>20</v>
      </c>
      <c r="AU15" s="1">
        <v>27</v>
      </c>
      <c r="AV15" s="32">
        <v>45</v>
      </c>
      <c r="AW15" s="32">
        <v>22</v>
      </c>
      <c r="AX15" s="32">
        <v>45</v>
      </c>
      <c r="AY15" s="32">
        <v>48</v>
      </c>
      <c r="AZ15" s="32">
        <v>25</v>
      </c>
    </row>
    <row r="16" spans="1:52">
      <c r="A16" s="10" t="s">
        <v>58</v>
      </c>
      <c r="B16" s="10">
        <v>28</v>
      </c>
      <c r="C16" s="6">
        <v>19</v>
      </c>
      <c r="D16" s="6" t="s">
        <v>886</v>
      </c>
      <c r="E16" s="6">
        <v>1</v>
      </c>
      <c r="F16" s="6">
        <v>2</v>
      </c>
      <c r="I16" s="19" t="s">
        <v>313</v>
      </c>
      <c r="J16">
        <f t="shared" si="0"/>
        <v>915</v>
      </c>
      <c r="L16" s="16">
        <v>17</v>
      </c>
      <c r="O16" s="17">
        <v>20015</v>
      </c>
      <c r="P16" s="5"/>
      <c r="Q16" s="5"/>
      <c r="R16" s="16">
        <v>17</v>
      </c>
      <c r="U16" s="24">
        <v>28</v>
      </c>
      <c r="V16" s="24" t="s">
        <v>58</v>
      </c>
      <c r="W16" s="25">
        <v>20</v>
      </c>
      <c r="X16" s="25">
        <v>27</v>
      </c>
      <c r="Y16" s="25">
        <v>47</v>
      </c>
      <c r="Z16" s="25">
        <v>13</v>
      </c>
      <c r="AA16" s="25">
        <v>15</v>
      </c>
      <c r="AC16" s="4">
        <v>13</v>
      </c>
      <c r="AD16" s="4" t="s">
        <v>21</v>
      </c>
      <c r="AE16">
        <v>15</v>
      </c>
      <c r="AG16">
        <v>20</v>
      </c>
      <c r="AU16" s="1">
        <v>28</v>
      </c>
      <c r="AV16" s="32">
        <v>43</v>
      </c>
      <c r="AW16" s="32">
        <v>24</v>
      </c>
      <c r="AX16" s="32">
        <v>30</v>
      </c>
      <c r="AY16" s="32">
        <v>52</v>
      </c>
      <c r="AZ16" s="32">
        <v>21</v>
      </c>
    </row>
    <row r="17" spans="1:52">
      <c r="A17" s="10" t="s">
        <v>60</v>
      </c>
      <c r="B17" s="10">
        <v>29</v>
      </c>
      <c r="C17" s="6">
        <v>6</v>
      </c>
      <c r="D17" s="6" t="s">
        <v>886</v>
      </c>
      <c r="E17" s="6">
        <v>1</v>
      </c>
      <c r="F17" s="6">
        <v>1</v>
      </c>
      <c r="I17" s="19" t="s">
        <v>314</v>
      </c>
      <c r="J17">
        <f t="shared" si="0"/>
        <v>916</v>
      </c>
      <c r="L17" s="16">
        <v>17</v>
      </c>
      <c r="O17" s="17">
        <v>20016</v>
      </c>
      <c r="P17" s="5"/>
      <c r="Q17" s="5"/>
      <c r="R17" s="16">
        <v>17</v>
      </c>
      <c r="U17" s="24">
        <v>29</v>
      </c>
      <c r="V17" s="24" t="s">
        <v>60</v>
      </c>
      <c r="W17" s="25">
        <v>16</v>
      </c>
      <c r="X17" s="25">
        <v>14</v>
      </c>
      <c r="Y17" s="25">
        <v>14</v>
      </c>
      <c r="Z17" s="25">
        <v>17</v>
      </c>
      <c r="AA17" s="25">
        <v>39</v>
      </c>
      <c r="AC17" s="4">
        <v>14</v>
      </c>
      <c r="AD17" s="4" t="s">
        <v>31</v>
      </c>
      <c r="AE17">
        <v>16</v>
      </c>
      <c r="AG17">
        <v>20</v>
      </c>
      <c r="AU17" s="1">
        <v>29</v>
      </c>
      <c r="AV17" s="32">
        <v>20</v>
      </c>
      <c r="AW17" s="32">
        <v>20</v>
      </c>
      <c r="AX17" s="32">
        <v>20</v>
      </c>
      <c r="AY17" s="32">
        <v>20</v>
      </c>
      <c r="AZ17" s="32">
        <v>20</v>
      </c>
    </row>
    <row r="18" spans="1:52">
      <c r="A18" s="10" t="s">
        <v>62</v>
      </c>
      <c r="B18" s="10">
        <v>30</v>
      </c>
      <c r="C18" s="6">
        <v>18</v>
      </c>
      <c r="D18" s="6" t="s">
        <v>886</v>
      </c>
      <c r="E18" s="6">
        <v>1</v>
      </c>
      <c r="F18" s="6">
        <v>2</v>
      </c>
      <c r="I18" s="19" t="s">
        <v>315</v>
      </c>
      <c r="J18">
        <f t="shared" si="0"/>
        <v>917</v>
      </c>
      <c r="L18" s="16">
        <v>17</v>
      </c>
      <c r="O18" s="17">
        <v>20017</v>
      </c>
      <c r="P18" s="5"/>
      <c r="Q18" s="5"/>
      <c r="R18" s="16">
        <v>17</v>
      </c>
      <c r="U18" s="24">
        <v>30</v>
      </c>
      <c r="V18" s="24" t="s">
        <v>62</v>
      </c>
      <c r="W18" s="25">
        <v>38</v>
      </c>
      <c r="X18" s="25">
        <v>35</v>
      </c>
      <c r="Y18" s="25">
        <v>24</v>
      </c>
      <c r="Z18" s="25">
        <v>9</v>
      </c>
      <c r="AA18" s="25">
        <v>14</v>
      </c>
      <c r="AC18" s="4">
        <v>15</v>
      </c>
      <c r="AD18" s="4" t="s">
        <v>21</v>
      </c>
      <c r="AE18">
        <v>17</v>
      </c>
      <c r="AG18">
        <v>20</v>
      </c>
      <c r="AU18" s="1">
        <v>30</v>
      </c>
      <c r="AV18" s="32">
        <v>84</v>
      </c>
      <c r="AW18" s="32">
        <v>24</v>
      </c>
      <c r="AX18" s="32">
        <v>38</v>
      </c>
      <c r="AY18" s="32">
        <v>26</v>
      </c>
      <c r="AZ18" s="32">
        <v>15</v>
      </c>
    </row>
    <row r="19" spans="1:52">
      <c r="A19" s="10" t="s">
        <v>64</v>
      </c>
      <c r="B19" s="10">
        <v>31</v>
      </c>
      <c r="C19" s="6">
        <v>30</v>
      </c>
      <c r="D19" s="6" t="s">
        <v>886</v>
      </c>
      <c r="E19" s="6">
        <v>1</v>
      </c>
      <c r="F19" s="6">
        <v>2</v>
      </c>
      <c r="I19" s="19" t="s">
        <v>316</v>
      </c>
      <c r="J19">
        <f t="shared" si="0"/>
        <v>918</v>
      </c>
      <c r="L19" s="16">
        <v>17</v>
      </c>
      <c r="O19" s="17">
        <v>20018</v>
      </c>
      <c r="P19" s="5"/>
      <c r="Q19" s="5"/>
      <c r="R19" s="16">
        <v>17</v>
      </c>
      <c r="U19" s="24">
        <v>31</v>
      </c>
      <c r="V19" s="24" t="s">
        <v>64</v>
      </c>
      <c r="W19" s="25">
        <v>38</v>
      </c>
      <c r="X19" s="25">
        <v>35</v>
      </c>
      <c r="Y19" s="25">
        <v>24</v>
      </c>
      <c r="Z19" s="25">
        <v>9</v>
      </c>
      <c r="AA19" s="25">
        <v>14</v>
      </c>
      <c r="AC19" s="4">
        <v>16</v>
      </c>
      <c r="AD19" s="4" t="s">
        <v>31</v>
      </c>
      <c r="AE19">
        <v>18</v>
      </c>
      <c r="AG19">
        <v>20</v>
      </c>
      <c r="AU19" s="1">
        <v>31</v>
      </c>
      <c r="AV19" s="32">
        <v>20</v>
      </c>
      <c r="AW19" s="32">
        <v>20</v>
      </c>
      <c r="AX19" s="32">
        <v>20</v>
      </c>
      <c r="AY19" s="32">
        <v>20</v>
      </c>
      <c r="AZ19" s="32">
        <v>20</v>
      </c>
    </row>
    <row r="20" spans="1:52">
      <c r="A20" s="10" t="s">
        <v>66</v>
      </c>
      <c r="B20" s="10">
        <v>32</v>
      </c>
      <c r="C20" s="6">
        <v>30</v>
      </c>
      <c r="D20" s="6" t="s">
        <v>886</v>
      </c>
      <c r="E20" s="6">
        <v>1</v>
      </c>
      <c r="F20" s="6">
        <v>1</v>
      </c>
      <c r="I20" s="19" t="s">
        <v>317</v>
      </c>
      <c r="J20">
        <f t="shared" si="0"/>
        <v>919</v>
      </c>
      <c r="L20" s="16">
        <v>17</v>
      </c>
      <c r="O20" s="17">
        <v>20019</v>
      </c>
      <c r="P20" s="5"/>
      <c r="Q20" s="5"/>
      <c r="R20" s="16">
        <v>17</v>
      </c>
      <c r="U20" s="24">
        <v>32</v>
      </c>
      <c r="V20" s="24" t="s">
        <v>66</v>
      </c>
      <c r="W20" s="24">
        <v>32</v>
      </c>
      <c r="X20" s="24">
        <v>35</v>
      </c>
      <c r="Y20" s="24">
        <v>18</v>
      </c>
      <c r="Z20" s="24">
        <v>17</v>
      </c>
      <c r="AA20" s="24">
        <v>18</v>
      </c>
      <c r="AC20" s="4">
        <v>17</v>
      </c>
      <c r="AD20" s="4" t="s">
        <v>21</v>
      </c>
      <c r="AE20">
        <v>19</v>
      </c>
      <c r="AG20">
        <v>20</v>
      </c>
      <c r="AU20" s="1">
        <v>32</v>
      </c>
      <c r="AV20" s="32">
        <v>20</v>
      </c>
      <c r="AW20" s="32">
        <v>20</v>
      </c>
      <c r="AX20" s="32">
        <v>20</v>
      </c>
      <c r="AY20" s="32">
        <v>20</v>
      </c>
      <c r="AZ20" s="32">
        <v>20</v>
      </c>
    </row>
    <row r="21" spans="1:52">
      <c r="A21" s="10" t="s">
        <v>68</v>
      </c>
      <c r="B21" s="10">
        <v>33</v>
      </c>
      <c r="C21" s="6">
        <v>10</v>
      </c>
      <c r="D21" s="6" t="s">
        <v>886</v>
      </c>
      <c r="E21" s="6">
        <v>1</v>
      </c>
      <c r="F21" s="6">
        <v>1</v>
      </c>
      <c r="I21" s="20" t="s">
        <v>318</v>
      </c>
      <c r="J21">
        <f t="shared" si="0"/>
        <v>920</v>
      </c>
      <c r="L21" s="16">
        <v>17</v>
      </c>
      <c r="O21" s="17">
        <v>20020</v>
      </c>
      <c r="P21" s="5"/>
      <c r="Q21" s="5"/>
      <c r="R21" s="16">
        <v>17</v>
      </c>
      <c r="U21" s="24">
        <v>33</v>
      </c>
      <c r="V21" s="24" t="s">
        <v>68</v>
      </c>
      <c r="W21" s="24">
        <v>34</v>
      </c>
      <c r="X21" s="24">
        <v>34</v>
      </c>
      <c r="Y21" s="24">
        <v>19</v>
      </c>
      <c r="Z21" s="24">
        <v>19</v>
      </c>
      <c r="AA21" s="24">
        <v>14</v>
      </c>
      <c r="AC21" s="27">
        <v>18</v>
      </c>
      <c r="AD21" s="27" t="s">
        <v>21</v>
      </c>
      <c r="AE21">
        <v>20</v>
      </c>
      <c r="AG21">
        <v>20</v>
      </c>
      <c r="AU21" s="1">
        <v>33</v>
      </c>
      <c r="AV21" s="32">
        <v>74</v>
      </c>
      <c r="AW21" s="32">
        <v>24</v>
      </c>
      <c r="AX21" s="32">
        <v>37</v>
      </c>
      <c r="AY21" s="32">
        <v>21</v>
      </c>
      <c r="AZ21" s="32">
        <v>30</v>
      </c>
    </row>
    <row r="22" spans="1:52">
      <c r="A22" s="10" t="s">
        <v>70</v>
      </c>
      <c r="B22" s="10">
        <v>34</v>
      </c>
      <c r="C22" s="6">
        <v>6</v>
      </c>
      <c r="D22" s="6" t="s">
        <v>886</v>
      </c>
      <c r="E22" s="6">
        <v>1</v>
      </c>
      <c r="F22" s="6">
        <v>2</v>
      </c>
      <c r="I22" s="20" t="s">
        <v>48</v>
      </c>
      <c r="J22">
        <f t="shared" si="0"/>
        <v>20</v>
      </c>
      <c r="L22" s="16">
        <v>17</v>
      </c>
      <c r="O22" s="17">
        <v>20021</v>
      </c>
      <c r="P22" s="5"/>
      <c r="Q22" s="5"/>
      <c r="R22" s="16">
        <v>17</v>
      </c>
      <c r="U22" s="24">
        <v>34</v>
      </c>
      <c r="V22" s="24" t="s">
        <v>70</v>
      </c>
      <c r="W22" s="24">
        <v>20</v>
      </c>
      <c r="X22" s="24">
        <v>35</v>
      </c>
      <c r="Y22" s="24">
        <v>27</v>
      </c>
      <c r="Z22" s="24">
        <v>36</v>
      </c>
      <c r="AA22" s="24">
        <v>22</v>
      </c>
      <c r="AC22" s="29">
        <v>19</v>
      </c>
      <c r="AD22" s="29" t="s">
        <v>21</v>
      </c>
      <c r="AE22">
        <v>21</v>
      </c>
      <c r="AG22">
        <v>20</v>
      </c>
      <c r="AU22" s="1">
        <v>34</v>
      </c>
      <c r="AV22" s="32">
        <v>45</v>
      </c>
      <c r="AW22" s="32">
        <v>39</v>
      </c>
      <c r="AX22" s="32">
        <v>40</v>
      </c>
      <c r="AY22" s="32">
        <v>31</v>
      </c>
      <c r="AZ22" s="32">
        <v>51</v>
      </c>
    </row>
    <row r="23" spans="1:52">
      <c r="A23" s="10" t="s">
        <v>72</v>
      </c>
      <c r="B23" s="10">
        <v>35</v>
      </c>
      <c r="C23" s="6">
        <v>16</v>
      </c>
      <c r="D23" s="6" t="s">
        <v>886</v>
      </c>
      <c r="E23" s="6">
        <v>1</v>
      </c>
      <c r="F23" s="6">
        <v>2</v>
      </c>
      <c r="I23" s="20" t="s">
        <v>32</v>
      </c>
      <c r="J23">
        <f t="shared" si="0"/>
        <v>4</v>
      </c>
      <c r="L23" s="16">
        <v>17</v>
      </c>
      <c r="O23" s="17">
        <v>20022</v>
      </c>
      <c r="P23" s="5"/>
      <c r="Q23" s="5"/>
      <c r="R23" s="16">
        <v>17</v>
      </c>
      <c r="U23" s="24">
        <v>35</v>
      </c>
      <c r="V23" s="24" t="s">
        <v>72</v>
      </c>
      <c r="W23" s="24">
        <v>18</v>
      </c>
      <c r="X23" s="24">
        <v>18</v>
      </c>
      <c r="Y23" s="24">
        <v>32</v>
      </c>
      <c r="Z23" s="24">
        <v>17</v>
      </c>
      <c r="AA23" s="24">
        <v>35</v>
      </c>
      <c r="AC23" s="4">
        <v>20</v>
      </c>
      <c r="AD23" s="4" t="s">
        <v>21</v>
      </c>
      <c r="AE23">
        <v>22</v>
      </c>
      <c r="AG23">
        <v>20</v>
      </c>
      <c r="AU23" s="1">
        <v>35</v>
      </c>
      <c r="AV23" s="32">
        <v>20</v>
      </c>
      <c r="AW23" s="32">
        <v>20</v>
      </c>
      <c r="AX23" s="32">
        <v>20</v>
      </c>
      <c r="AY23" s="32">
        <v>20</v>
      </c>
      <c r="AZ23" s="32">
        <v>20</v>
      </c>
    </row>
    <row r="24" spans="1:52">
      <c r="A24" s="10" t="s">
        <v>74</v>
      </c>
      <c r="B24" s="10">
        <v>44</v>
      </c>
      <c r="C24" s="6">
        <v>15</v>
      </c>
      <c r="D24" s="6" t="s">
        <v>886</v>
      </c>
      <c r="E24" s="6">
        <v>1</v>
      </c>
      <c r="F24" s="6">
        <v>1</v>
      </c>
      <c r="I24" s="20" t="s">
        <v>52</v>
      </c>
      <c r="J24">
        <f t="shared" si="0"/>
        <v>24</v>
      </c>
      <c r="L24" s="16">
        <v>17</v>
      </c>
      <c r="O24" s="17">
        <v>20023</v>
      </c>
      <c r="P24" s="5"/>
      <c r="Q24" s="5"/>
      <c r="R24" s="16">
        <v>17</v>
      </c>
      <c r="U24" s="24">
        <v>44</v>
      </c>
      <c r="V24" s="24" t="s">
        <v>74</v>
      </c>
      <c r="W24" s="24">
        <v>37</v>
      </c>
      <c r="X24" s="24">
        <v>32</v>
      </c>
      <c r="Y24" s="24">
        <v>12</v>
      </c>
      <c r="Z24" s="24">
        <v>12</v>
      </c>
      <c r="AA24" s="24">
        <v>12</v>
      </c>
      <c r="AC24" s="4">
        <v>21</v>
      </c>
      <c r="AD24" s="4" t="s">
        <v>21</v>
      </c>
      <c r="AE24">
        <v>23</v>
      </c>
      <c r="AG24">
        <v>20</v>
      </c>
      <c r="AU24" s="1">
        <v>44</v>
      </c>
      <c r="AV24" s="32">
        <v>20</v>
      </c>
      <c r="AW24" s="32">
        <v>20</v>
      </c>
      <c r="AX24" s="32">
        <v>20</v>
      </c>
      <c r="AY24" s="32">
        <v>20</v>
      </c>
      <c r="AZ24" s="32">
        <v>20</v>
      </c>
    </row>
    <row r="25" spans="1:52">
      <c r="A25" s="10" t="s">
        <v>76</v>
      </c>
      <c r="B25" s="10">
        <v>45</v>
      </c>
      <c r="C25" s="6">
        <v>15</v>
      </c>
      <c r="D25" s="6" t="s">
        <v>886</v>
      </c>
      <c r="E25" s="6">
        <v>1</v>
      </c>
      <c r="F25" s="6">
        <v>2</v>
      </c>
      <c r="I25" s="20" t="s">
        <v>205</v>
      </c>
      <c r="J25">
        <f t="shared" si="0"/>
        <v>1000</v>
      </c>
      <c r="L25" s="16">
        <v>22</v>
      </c>
      <c r="O25" s="17">
        <v>20024</v>
      </c>
      <c r="P25" s="5"/>
      <c r="Q25" s="5"/>
      <c r="R25" s="16">
        <v>17</v>
      </c>
      <c r="U25" s="24">
        <v>45</v>
      </c>
      <c r="V25" s="24" t="s">
        <v>76</v>
      </c>
      <c r="W25" s="24">
        <v>26</v>
      </c>
      <c r="X25" s="24">
        <v>11</v>
      </c>
      <c r="Y25" s="24">
        <v>16</v>
      </c>
      <c r="Z25" s="24">
        <v>21</v>
      </c>
      <c r="AA25" s="24">
        <v>36</v>
      </c>
      <c r="AC25" s="4">
        <v>22</v>
      </c>
      <c r="AD25" s="4" t="s">
        <v>21</v>
      </c>
      <c r="AE25">
        <v>24</v>
      </c>
      <c r="AG25">
        <v>20</v>
      </c>
      <c r="AU25" s="1">
        <v>45</v>
      </c>
      <c r="AV25" s="32">
        <v>55</v>
      </c>
      <c r="AW25" s="32">
        <v>57</v>
      </c>
      <c r="AX25" s="32">
        <v>12</v>
      </c>
      <c r="AY25" s="32">
        <v>17</v>
      </c>
      <c r="AZ25" s="32">
        <v>34</v>
      </c>
    </row>
    <row r="26" spans="1:52">
      <c r="A26" s="10" t="s">
        <v>77</v>
      </c>
      <c r="B26" s="10">
        <v>46</v>
      </c>
      <c r="C26" s="6">
        <v>30</v>
      </c>
      <c r="D26" s="6" t="s">
        <v>886</v>
      </c>
      <c r="E26" s="6">
        <v>1</v>
      </c>
      <c r="F26" s="6">
        <v>2</v>
      </c>
      <c r="I26" s="20" t="s">
        <v>38</v>
      </c>
      <c r="J26">
        <f t="shared" si="0"/>
        <v>6</v>
      </c>
      <c r="L26" s="16">
        <v>22</v>
      </c>
      <c r="O26" s="17">
        <v>20025</v>
      </c>
      <c r="P26" s="5"/>
      <c r="Q26" s="5"/>
      <c r="R26" s="16">
        <v>22</v>
      </c>
      <c r="U26" s="24">
        <v>46</v>
      </c>
      <c r="V26" s="24" t="s">
        <v>77</v>
      </c>
      <c r="W26" s="24">
        <v>44</v>
      </c>
      <c r="X26" s="24">
        <v>21</v>
      </c>
      <c r="Y26" s="24">
        <v>14</v>
      </c>
      <c r="Z26" s="24">
        <v>12</v>
      </c>
      <c r="AA26" s="24">
        <v>29</v>
      </c>
      <c r="AC26" s="4">
        <v>23</v>
      </c>
      <c r="AD26" s="4" t="s">
        <v>21</v>
      </c>
      <c r="AE26">
        <v>25</v>
      </c>
      <c r="AG26">
        <v>20</v>
      </c>
      <c r="AU26" s="1">
        <v>46</v>
      </c>
      <c r="AV26" s="32">
        <v>20</v>
      </c>
      <c r="AW26" s="32">
        <v>20</v>
      </c>
      <c r="AX26" s="32">
        <v>20</v>
      </c>
      <c r="AY26" s="32">
        <v>20</v>
      </c>
      <c r="AZ26" s="32">
        <v>20</v>
      </c>
    </row>
    <row r="27" spans="1:52">
      <c r="A27" s="10" t="s">
        <v>79</v>
      </c>
      <c r="B27" s="10">
        <v>48</v>
      </c>
      <c r="C27" s="6">
        <v>31</v>
      </c>
      <c r="D27" s="6" t="s">
        <v>886</v>
      </c>
      <c r="E27" s="6">
        <v>1</v>
      </c>
      <c r="F27" s="6">
        <v>1</v>
      </c>
      <c r="I27" s="20" t="s">
        <v>22</v>
      </c>
      <c r="J27">
        <f t="shared" si="0"/>
        <v>2</v>
      </c>
      <c r="L27" s="16">
        <v>22</v>
      </c>
      <c r="O27" s="17">
        <v>20026</v>
      </c>
      <c r="P27" s="5"/>
      <c r="Q27" s="5"/>
      <c r="R27" s="16">
        <v>22</v>
      </c>
      <c r="U27" s="24">
        <v>48</v>
      </c>
      <c r="V27" s="24" t="s">
        <v>79</v>
      </c>
      <c r="W27" s="24">
        <v>33</v>
      </c>
      <c r="X27" s="24">
        <v>35</v>
      </c>
      <c r="Y27" s="24">
        <v>14</v>
      </c>
      <c r="Z27" s="24">
        <v>22</v>
      </c>
      <c r="AA27" s="24">
        <v>16</v>
      </c>
      <c r="AC27" s="4">
        <v>24</v>
      </c>
      <c r="AD27" s="4" t="s">
        <v>21</v>
      </c>
      <c r="AE27">
        <v>26</v>
      </c>
      <c r="AG27">
        <v>20</v>
      </c>
      <c r="AU27" s="1">
        <v>48</v>
      </c>
      <c r="AV27" s="32">
        <v>20</v>
      </c>
      <c r="AW27" s="32">
        <v>20</v>
      </c>
      <c r="AX27" s="32">
        <v>20</v>
      </c>
      <c r="AY27" s="32">
        <v>20</v>
      </c>
      <c r="AZ27" s="32">
        <v>20</v>
      </c>
    </row>
    <row r="28" spans="1:52">
      <c r="A28" s="10" t="s">
        <v>81</v>
      </c>
      <c r="B28" s="10">
        <v>49</v>
      </c>
      <c r="C28" s="6">
        <v>30</v>
      </c>
      <c r="D28" s="6" t="s">
        <v>886</v>
      </c>
      <c r="E28" s="6">
        <v>1</v>
      </c>
      <c r="F28" s="6">
        <v>2</v>
      </c>
      <c r="I28" s="20" t="s">
        <v>41</v>
      </c>
      <c r="J28">
        <f t="shared" si="0"/>
        <v>9</v>
      </c>
      <c r="L28" s="16">
        <v>22</v>
      </c>
      <c r="O28" s="17">
        <v>20027</v>
      </c>
      <c r="P28" s="5"/>
      <c r="Q28" s="5"/>
      <c r="R28" s="16">
        <v>22</v>
      </c>
      <c r="U28" s="24">
        <v>49</v>
      </c>
      <c r="V28" s="24" t="s">
        <v>81</v>
      </c>
      <c r="W28" s="24">
        <v>29</v>
      </c>
      <c r="X28" s="24">
        <v>34</v>
      </c>
      <c r="Y28" s="24">
        <v>34</v>
      </c>
      <c r="Z28" s="24">
        <v>15</v>
      </c>
      <c r="AA28" s="24">
        <v>8</v>
      </c>
      <c r="AC28" s="4">
        <v>25</v>
      </c>
      <c r="AD28" s="4" t="s">
        <v>21</v>
      </c>
      <c r="AE28">
        <v>27</v>
      </c>
      <c r="AG28">
        <v>20</v>
      </c>
      <c r="AU28" s="1">
        <v>49</v>
      </c>
      <c r="AV28" s="32">
        <v>20</v>
      </c>
      <c r="AW28" s="32">
        <v>20</v>
      </c>
      <c r="AX28" s="32">
        <v>20</v>
      </c>
      <c r="AY28" s="32">
        <v>20</v>
      </c>
      <c r="AZ28" s="32">
        <v>20</v>
      </c>
    </row>
    <row r="29" spans="1:52">
      <c r="A29" s="10" t="s">
        <v>83</v>
      </c>
      <c r="B29" s="10">
        <v>50</v>
      </c>
      <c r="C29" s="6">
        <v>4</v>
      </c>
      <c r="D29" s="6" t="s">
        <v>886</v>
      </c>
      <c r="E29" s="6">
        <v>1</v>
      </c>
      <c r="F29" s="6">
        <v>1</v>
      </c>
      <c r="I29" s="20" t="s">
        <v>74</v>
      </c>
      <c r="J29">
        <f t="shared" si="0"/>
        <v>44</v>
      </c>
      <c r="L29" s="16">
        <v>22</v>
      </c>
      <c r="O29" s="17">
        <v>20028</v>
      </c>
      <c r="P29" s="5"/>
      <c r="Q29" s="5"/>
      <c r="R29" s="16">
        <v>22</v>
      </c>
      <c r="U29" s="24">
        <v>50</v>
      </c>
      <c r="V29" s="24" t="s">
        <v>83</v>
      </c>
      <c r="W29" s="24">
        <v>38</v>
      </c>
      <c r="X29" s="24">
        <v>35</v>
      </c>
      <c r="Y29" s="24">
        <v>24</v>
      </c>
      <c r="Z29" s="24">
        <v>9</v>
      </c>
      <c r="AA29" s="24">
        <v>14</v>
      </c>
      <c r="AC29" s="4">
        <v>26</v>
      </c>
      <c r="AD29" s="4" t="s">
        <v>31</v>
      </c>
      <c r="AE29">
        <v>28</v>
      </c>
      <c r="AG29">
        <v>20</v>
      </c>
      <c r="AU29" s="1">
        <v>50</v>
      </c>
      <c r="AV29" s="32">
        <v>20</v>
      </c>
      <c r="AW29" s="32">
        <v>20</v>
      </c>
      <c r="AX29" s="32">
        <v>20</v>
      </c>
      <c r="AY29" s="32">
        <v>20</v>
      </c>
      <c r="AZ29" s="32">
        <v>20</v>
      </c>
    </row>
    <row r="30" spans="1:52">
      <c r="A30" s="10" t="s">
        <v>85</v>
      </c>
      <c r="B30" s="10">
        <v>51</v>
      </c>
      <c r="C30" s="6">
        <v>18</v>
      </c>
      <c r="D30" s="6" t="s">
        <v>886</v>
      </c>
      <c r="E30" s="6">
        <v>1</v>
      </c>
      <c r="F30" s="6">
        <v>2</v>
      </c>
      <c r="I30" s="20" t="s">
        <v>54</v>
      </c>
      <c r="J30">
        <f t="shared" si="0"/>
        <v>26</v>
      </c>
      <c r="L30" s="16">
        <v>22</v>
      </c>
      <c r="O30" s="17">
        <v>20029</v>
      </c>
      <c r="P30" s="5"/>
      <c r="Q30" s="5"/>
      <c r="R30" s="16">
        <v>22</v>
      </c>
      <c r="U30" s="24">
        <v>51</v>
      </c>
      <c r="V30" s="24" t="s">
        <v>85</v>
      </c>
      <c r="W30" s="24">
        <v>40</v>
      </c>
      <c r="X30" s="24">
        <v>25</v>
      </c>
      <c r="Y30" s="24">
        <v>12</v>
      </c>
      <c r="Z30" s="24">
        <v>18</v>
      </c>
      <c r="AA30" s="24">
        <v>20</v>
      </c>
      <c r="AC30" s="4">
        <v>27</v>
      </c>
      <c r="AD30" s="4" t="s">
        <v>21</v>
      </c>
      <c r="AE30">
        <v>29</v>
      </c>
      <c r="AG30">
        <v>20</v>
      </c>
      <c r="AU30" s="1">
        <v>51</v>
      </c>
      <c r="AV30" s="32">
        <v>85</v>
      </c>
      <c r="AW30" s="32">
        <v>31</v>
      </c>
      <c r="AX30" s="32">
        <v>27</v>
      </c>
      <c r="AY30" s="32">
        <v>12</v>
      </c>
      <c r="AZ30" s="32">
        <v>29</v>
      </c>
    </row>
    <row r="31" spans="1:52">
      <c r="A31" s="10" t="s">
        <v>86</v>
      </c>
      <c r="B31" s="10">
        <v>52</v>
      </c>
      <c r="C31" s="6">
        <v>17</v>
      </c>
      <c r="D31" s="6" t="s">
        <v>886</v>
      </c>
      <c r="E31" s="6">
        <v>1</v>
      </c>
      <c r="F31" s="6">
        <v>1</v>
      </c>
      <c r="I31" s="20" t="s">
        <v>46</v>
      </c>
      <c r="J31">
        <f t="shared" si="0"/>
        <v>18</v>
      </c>
      <c r="L31" s="16">
        <v>22</v>
      </c>
      <c r="O31" s="17">
        <v>20030</v>
      </c>
      <c r="P31" s="5"/>
      <c r="Q31" s="5"/>
      <c r="R31" s="16">
        <v>22</v>
      </c>
      <c r="U31" s="24">
        <v>52</v>
      </c>
      <c r="V31" s="24" t="s">
        <v>86</v>
      </c>
      <c r="W31" s="24">
        <v>32</v>
      </c>
      <c r="X31" s="24">
        <v>35</v>
      </c>
      <c r="Y31" s="24">
        <v>18</v>
      </c>
      <c r="Z31" s="24">
        <v>17</v>
      </c>
      <c r="AA31" s="24">
        <v>18</v>
      </c>
      <c r="AC31" s="4">
        <v>28</v>
      </c>
      <c r="AD31" s="4" t="s">
        <v>31</v>
      </c>
      <c r="AU31" s="1">
        <v>52</v>
      </c>
      <c r="AV31" s="32">
        <v>20</v>
      </c>
      <c r="AW31" s="32">
        <v>20</v>
      </c>
      <c r="AX31" s="32">
        <v>20</v>
      </c>
      <c r="AY31" s="32">
        <v>20</v>
      </c>
      <c r="AZ31" s="32">
        <v>20</v>
      </c>
    </row>
    <row r="32" spans="1:52">
      <c r="A32" s="10" t="s">
        <v>88</v>
      </c>
      <c r="B32" s="10">
        <v>54</v>
      </c>
      <c r="C32" s="6">
        <v>16</v>
      </c>
      <c r="D32" s="6" t="s">
        <v>886</v>
      </c>
      <c r="E32" s="6">
        <v>1</v>
      </c>
      <c r="F32" s="6">
        <v>1</v>
      </c>
      <c r="I32" s="20" t="s">
        <v>58</v>
      </c>
      <c r="J32">
        <f t="shared" si="0"/>
        <v>28</v>
      </c>
      <c r="L32" s="16">
        <v>22</v>
      </c>
      <c r="O32" s="17">
        <v>20031</v>
      </c>
      <c r="P32" s="5"/>
      <c r="Q32" s="5"/>
      <c r="R32" s="16">
        <v>22</v>
      </c>
      <c r="U32" s="24">
        <v>54</v>
      </c>
      <c r="V32" s="24" t="s">
        <v>88</v>
      </c>
      <c r="W32" s="24">
        <v>37</v>
      </c>
      <c r="X32" s="24">
        <v>12</v>
      </c>
      <c r="Y32" s="24">
        <v>12</v>
      </c>
      <c r="Z32" s="24">
        <v>17</v>
      </c>
      <c r="AA32" s="24">
        <v>37</v>
      </c>
      <c r="AC32" s="4">
        <v>29</v>
      </c>
      <c r="AD32" s="4" t="s">
        <v>21</v>
      </c>
      <c r="AU32" s="1">
        <v>54</v>
      </c>
      <c r="AV32" s="32">
        <v>77</v>
      </c>
      <c r="AW32" s="32">
        <v>58</v>
      </c>
      <c r="AX32" s="32">
        <v>12</v>
      </c>
      <c r="AY32" s="32">
        <v>12</v>
      </c>
      <c r="AZ32" s="32">
        <v>27</v>
      </c>
    </row>
    <row r="33" spans="1:52">
      <c r="A33" s="10" t="s">
        <v>90</v>
      </c>
      <c r="B33" s="10">
        <v>55</v>
      </c>
      <c r="C33" s="6">
        <v>30</v>
      </c>
      <c r="D33" s="6" t="s">
        <v>886</v>
      </c>
      <c r="E33" s="6">
        <v>1</v>
      </c>
      <c r="F33" s="6">
        <v>2</v>
      </c>
      <c r="I33" s="20" t="s">
        <v>60</v>
      </c>
      <c r="J33">
        <f t="shared" ref="J33:J64" si="3">VLOOKUP(I33,A:B,2,FALSE)</f>
        <v>29</v>
      </c>
      <c r="L33" s="16">
        <v>22</v>
      </c>
      <c r="O33" s="17">
        <v>20032</v>
      </c>
      <c r="P33" s="5"/>
      <c r="Q33" s="5"/>
      <c r="R33" s="16">
        <v>22</v>
      </c>
      <c r="U33" s="24">
        <v>55</v>
      </c>
      <c r="V33" s="24" t="s">
        <v>90</v>
      </c>
      <c r="W33" s="24">
        <v>39</v>
      </c>
      <c r="X33" s="24">
        <v>32</v>
      </c>
      <c r="Y33" s="24">
        <v>14</v>
      </c>
      <c r="Z33" s="24">
        <v>8</v>
      </c>
      <c r="AA33" s="24">
        <v>17</v>
      </c>
      <c r="AC33" s="4">
        <v>30</v>
      </c>
      <c r="AD33" s="4" t="s">
        <v>31</v>
      </c>
      <c r="AU33" s="1">
        <v>55</v>
      </c>
      <c r="AV33" s="32">
        <v>20</v>
      </c>
      <c r="AW33" s="32">
        <v>20</v>
      </c>
      <c r="AX33" s="32">
        <v>20</v>
      </c>
      <c r="AY33" s="32">
        <v>20</v>
      </c>
      <c r="AZ33" s="32">
        <v>20</v>
      </c>
    </row>
    <row r="34" spans="1:52">
      <c r="A34" s="10" t="s">
        <v>92</v>
      </c>
      <c r="B34" s="10">
        <v>57</v>
      </c>
      <c r="C34" s="6">
        <v>25</v>
      </c>
      <c r="D34" s="6" t="s">
        <v>886</v>
      </c>
      <c r="E34" s="6">
        <v>1</v>
      </c>
      <c r="F34" s="6">
        <v>1</v>
      </c>
      <c r="I34" s="20" t="s">
        <v>62</v>
      </c>
      <c r="J34">
        <f t="shared" si="3"/>
        <v>30</v>
      </c>
      <c r="L34" s="16">
        <v>22</v>
      </c>
      <c r="O34" s="17">
        <v>20033</v>
      </c>
      <c r="P34" s="5"/>
      <c r="Q34" s="5"/>
      <c r="R34" s="16">
        <v>22</v>
      </c>
      <c r="U34" s="24">
        <v>57</v>
      </c>
      <c r="V34" s="24" t="s">
        <v>92</v>
      </c>
      <c r="W34" s="24">
        <v>18</v>
      </c>
      <c r="X34" s="24">
        <v>17</v>
      </c>
      <c r="Y34" s="24">
        <v>18</v>
      </c>
      <c r="Z34" s="24">
        <v>32</v>
      </c>
      <c r="AA34" s="24">
        <v>35</v>
      </c>
      <c r="AC34" s="4">
        <v>31</v>
      </c>
      <c r="AD34" s="4" t="s">
        <v>21</v>
      </c>
      <c r="AU34" s="1">
        <v>57</v>
      </c>
      <c r="AV34" s="32">
        <v>20</v>
      </c>
      <c r="AW34" s="32">
        <v>20</v>
      </c>
      <c r="AX34" s="32">
        <v>20</v>
      </c>
      <c r="AY34" s="32">
        <v>20</v>
      </c>
      <c r="AZ34" s="32">
        <v>20</v>
      </c>
    </row>
    <row r="35" spans="1:52">
      <c r="A35" s="10" t="s">
        <v>94</v>
      </c>
      <c r="B35" s="10">
        <v>58</v>
      </c>
      <c r="C35" s="6">
        <v>30</v>
      </c>
      <c r="D35" s="6" t="s">
        <v>886</v>
      </c>
      <c r="E35" s="6">
        <v>1</v>
      </c>
      <c r="F35" s="6">
        <v>1</v>
      </c>
      <c r="I35" s="20" t="s">
        <v>64</v>
      </c>
      <c r="J35">
        <f t="shared" si="3"/>
        <v>31</v>
      </c>
      <c r="L35" s="16">
        <v>22</v>
      </c>
      <c r="O35" s="17">
        <v>20034</v>
      </c>
      <c r="P35" s="5"/>
      <c r="Q35" s="5"/>
      <c r="R35" s="16">
        <v>22</v>
      </c>
      <c r="U35" s="24">
        <v>58</v>
      </c>
      <c r="V35" s="24" t="s">
        <v>94</v>
      </c>
      <c r="W35" s="24">
        <v>25</v>
      </c>
      <c r="X35" s="24">
        <v>23</v>
      </c>
      <c r="Y35" s="24">
        <v>23</v>
      </c>
      <c r="Z35" s="24">
        <v>23</v>
      </c>
      <c r="AA35" s="24">
        <v>26</v>
      </c>
      <c r="AC35" s="4">
        <v>32</v>
      </c>
      <c r="AD35" s="4" t="s">
        <v>31</v>
      </c>
      <c r="AU35" s="1">
        <v>58</v>
      </c>
      <c r="AV35" s="32">
        <v>55</v>
      </c>
      <c r="AW35" s="32">
        <v>44</v>
      </c>
      <c r="AX35" s="32">
        <v>25</v>
      </c>
      <c r="AY35" s="32">
        <v>25</v>
      </c>
      <c r="AZ35" s="32">
        <v>36</v>
      </c>
    </row>
    <row r="36" spans="1:52">
      <c r="A36" s="10" t="s">
        <v>47</v>
      </c>
      <c r="B36" s="10">
        <v>59</v>
      </c>
      <c r="C36" s="6">
        <v>26</v>
      </c>
      <c r="D36" s="6" t="s">
        <v>886</v>
      </c>
      <c r="E36" s="6">
        <v>1</v>
      </c>
      <c r="F36" s="6">
        <v>2</v>
      </c>
      <c r="I36" s="20" t="s">
        <v>27</v>
      </c>
      <c r="J36">
        <f t="shared" si="3"/>
        <v>3</v>
      </c>
      <c r="L36" s="16">
        <v>22</v>
      </c>
      <c r="O36" s="17">
        <v>20035</v>
      </c>
      <c r="P36" s="5"/>
      <c r="Q36" s="5"/>
      <c r="R36" s="16">
        <v>22</v>
      </c>
      <c r="U36" s="24">
        <v>59</v>
      </c>
      <c r="V36" s="24" t="s">
        <v>903</v>
      </c>
      <c r="W36" s="24">
        <v>35</v>
      </c>
      <c r="X36" s="24">
        <v>36</v>
      </c>
      <c r="Y36" s="24">
        <v>15</v>
      </c>
      <c r="Z36" s="24">
        <v>20</v>
      </c>
      <c r="AA36" s="24">
        <v>14</v>
      </c>
      <c r="AC36" s="4">
        <v>33</v>
      </c>
      <c r="AD36" s="4" t="s">
        <v>21</v>
      </c>
      <c r="AU36" s="1">
        <v>59</v>
      </c>
      <c r="AV36" s="32">
        <v>77</v>
      </c>
      <c r="AW36" s="32">
        <v>24</v>
      </c>
      <c r="AX36" s="32">
        <v>40</v>
      </c>
      <c r="AY36" s="32">
        <v>17</v>
      </c>
      <c r="AZ36" s="32">
        <v>32</v>
      </c>
    </row>
    <row r="37" spans="1:52">
      <c r="A37" s="10" t="s">
        <v>97</v>
      </c>
      <c r="B37" s="10">
        <v>60</v>
      </c>
      <c r="C37" s="6">
        <v>19</v>
      </c>
      <c r="D37" s="6" t="s">
        <v>886</v>
      </c>
      <c r="E37" s="6">
        <v>1</v>
      </c>
      <c r="F37" s="6">
        <v>1</v>
      </c>
      <c r="I37" s="20" t="s">
        <v>66</v>
      </c>
      <c r="J37">
        <f t="shared" si="3"/>
        <v>32</v>
      </c>
      <c r="L37" s="16">
        <v>22</v>
      </c>
      <c r="O37" s="17">
        <v>20036</v>
      </c>
      <c r="P37" s="5"/>
      <c r="Q37" s="5"/>
      <c r="R37" s="16">
        <v>22</v>
      </c>
      <c r="U37" s="24">
        <v>60</v>
      </c>
      <c r="V37" s="24" t="s">
        <v>97</v>
      </c>
      <c r="W37" s="24">
        <v>18</v>
      </c>
      <c r="X37" s="24">
        <v>37</v>
      </c>
      <c r="Y37" s="24">
        <v>37</v>
      </c>
      <c r="Z37" s="24">
        <v>8</v>
      </c>
      <c r="AA37" s="24">
        <v>10</v>
      </c>
      <c r="AC37" s="4">
        <v>34</v>
      </c>
      <c r="AD37" s="4" t="s">
        <v>21</v>
      </c>
      <c r="AU37" s="1">
        <v>60</v>
      </c>
      <c r="AV37" s="32">
        <v>20</v>
      </c>
      <c r="AW37" s="32">
        <v>20</v>
      </c>
      <c r="AX37" s="32">
        <v>20</v>
      </c>
      <c r="AY37" s="32">
        <v>20</v>
      </c>
      <c r="AZ37" s="32">
        <v>20</v>
      </c>
    </row>
    <row r="38" spans="1:52">
      <c r="A38" s="10" t="s">
        <v>99</v>
      </c>
      <c r="B38" s="10">
        <v>61</v>
      </c>
      <c r="C38" s="6">
        <v>4</v>
      </c>
      <c r="D38" s="6" t="s">
        <v>886</v>
      </c>
      <c r="E38" s="6">
        <v>1</v>
      </c>
      <c r="F38" s="6">
        <v>1</v>
      </c>
      <c r="I38" s="20" t="s">
        <v>35</v>
      </c>
      <c r="J38">
        <f t="shared" si="3"/>
        <v>5</v>
      </c>
      <c r="L38" s="16">
        <v>22</v>
      </c>
      <c r="O38" s="17">
        <v>20037</v>
      </c>
      <c r="P38" s="5"/>
      <c r="Q38" s="5"/>
      <c r="R38" s="16">
        <v>22</v>
      </c>
      <c r="U38" s="24">
        <v>61</v>
      </c>
      <c r="V38" s="24" t="s">
        <v>99</v>
      </c>
      <c r="W38" s="24">
        <v>13</v>
      </c>
      <c r="X38" s="24">
        <v>35</v>
      </c>
      <c r="Y38" s="24">
        <v>35</v>
      </c>
      <c r="Z38" s="24">
        <v>20</v>
      </c>
      <c r="AA38" s="24">
        <v>24</v>
      </c>
      <c r="AC38" s="4">
        <v>35</v>
      </c>
      <c r="AD38" s="4" t="s">
        <v>21</v>
      </c>
      <c r="AU38" s="1">
        <v>61</v>
      </c>
      <c r="AV38" s="32">
        <v>28</v>
      </c>
      <c r="AW38" s="32">
        <v>40</v>
      </c>
      <c r="AX38" s="32">
        <v>39</v>
      </c>
      <c r="AY38" s="32">
        <v>39</v>
      </c>
      <c r="AZ38" s="32">
        <v>30</v>
      </c>
    </row>
    <row r="39" spans="1:52">
      <c r="A39" s="10" t="s">
        <v>101</v>
      </c>
      <c r="B39" s="10">
        <v>62</v>
      </c>
      <c r="C39" s="6">
        <v>34</v>
      </c>
      <c r="D39" s="6" t="s">
        <v>886</v>
      </c>
      <c r="E39" s="6">
        <v>1</v>
      </c>
      <c r="F39" s="6">
        <v>2</v>
      </c>
      <c r="I39" s="20" t="s">
        <v>68</v>
      </c>
      <c r="J39">
        <f t="shared" si="3"/>
        <v>33</v>
      </c>
      <c r="L39" s="16">
        <v>22</v>
      </c>
      <c r="O39" s="17">
        <v>20038</v>
      </c>
      <c r="P39" s="5"/>
      <c r="Q39" s="5"/>
      <c r="R39" s="16">
        <v>22</v>
      </c>
      <c r="U39" s="24">
        <v>62</v>
      </c>
      <c r="V39" s="24" t="s">
        <v>101</v>
      </c>
      <c r="W39" s="24">
        <v>30</v>
      </c>
      <c r="X39" s="24">
        <v>20</v>
      </c>
      <c r="Y39" s="24">
        <v>30</v>
      </c>
      <c r="Z39" s="24">
        <v>30</v>
      </c>
      <c r="AA39" s="24">
        <v>30</v>
      </c>
      <c r="AC39" s="4">
        <v>36</v>
      </c>
      <c r="AD39" s="4" t="s">
        <v>21</v>
      </c>
      <c r="AU39" s="1">
        <v>62</v>
      </c>
      <c r="AV39" s="32">
        <v>68</v>
      </c>
      <c r="AW39" s="32">
        <v>51</v>
      </c>
      <c r="AX39" s="32">
        <v>23</v>
      </c>
      <c r="AY39" s="32">
        <v>34</v>
      </c>
      <c r="AZ39" s="32">
        <v>41</v>
      </c>
    </row>
    <row r="40" spans="1:52">
      <c r="A40" s="10" t="s">
        <v>103</v>
      </c>
      <c r="B40" s="10">
        <v>63</v>
      </c>
      <c r="C40" s="6">
        <v>18</v>
      </c>
      <c r="D40" s="6" t="s">
        <v>886</v>
      </c>
      <c r="E40" s="6">
        <v>1</v>
      </c>
      <c r="F40" s="6">
        <v>1</v>
      </c>
      <c r="I40" s="20" t="s">
        <v>56</v>
      </c>
      <c r="J40">
        <f t="shared" si="3"/>
        <v>27</v>
      </c>
      <c r="L40" s="16">
        <v>22</v>
      </c>
      <c r="O40" s="17">
        <v>20039</v>
      </c>
      <c r="P40" s="5"/>
      <c r="Q40" s="5"/>
      <c r="R40" s="16">
        <v>22</v>
      </c>
      <c r="U40" s="24">
        <v>63</v>
      </c>
      <c r="V40" s="24" t="s">
        <v>103</v>
      </c>
      <c r="W40" s="24">
        <v>32</v>
      </c>
      <c r="X40" s="24">
        <v>40</v>
      </c>
      <c r="Y40" s="24">
        <v>18</v>
      </c>
      <c r="Z40" s="24">
        <v>26</v>
      </c>
      <c r="AA40" s="24">
        <v>9</v>
      </c>
      <c r="AC40" s="4">
        <v>37</v>
      </c>
      <c r="AD40" s="4" t="s">
        <v>31</v>
      </c>
      <c r="AU40" s="1">
        <v>63</v>
      </c>
      <c r="AV40" s="32">
        <v>20</v>
      </c>
      <c r="AW40" s="32">
        <v>20</v>
      </c>
      <c r="AX40" s="32">
        <v>20</v>
      </c>
      <c r="AY40" s="32">
        <v>20</v>
      </c>
      <c r="AZ40" s="32">
        <v>20</v>
      </c>
    </row>
    <row r="41" spans="1:52">
      <c r="A41" s="10" t="s">
        <v>105</v>
      </c>
      <c r="B41" s="10">
        <v>65</v>
      </c>
      <c r="C41" s="6">
        <v>31</v>
      </c>
      <c r="D41" s="6" t="s">
        <v>886</v>
      </c>
      <c r="E41" s="6">
        <v>1</v>
      </c>
      <c r="F41" s="6">
        <v>2</v>
      </c>
      <c r="I41" s="20" t="s">
        <v>4</v>
      </c>
      <c r="J41">
        <f t="shared" si="3"/>
        <v>17</v>
      </c>
      <c r="L41" s="16">
        <v>22</v>
      </c>
      <c r="O41" s="17">
        <v>20040</v>
      </c>
      <c r="P41" s="5"/>
      <c r="Q41" s="5"/>
      <c r="R41" s="16">
        <v>22</v>
      </c>
      <c r="U41" s="24">
        <v>65</v>
      </c>
      <c r="V41" s="24" t="s">
        <v>105</v>
      </c>
      <c r="W41" s="24">
        <v>35</v>
      </c>
      <c r="X41" s="24">
        <v>25</v>
      </c>
      <c r="Y41" s="24">
        <v>25</v>
      </c>
      <c r="Z41" s="24">
        <v>28</v>
      </c>
      <c r="AA41" s="24">
        <v>37</v>
      </c>
      <c r="AC41" s="4">
        <v>38</v>
      </c>
      <c r="AD41" s="4" t="s">
        <v>21</v>
      </c>
      <c r="AU41" s="1">
        <v>65</v>
      </c>
      <c r="AV41" s="32">
        <v>90</v>
      </c>
      <c r="AW41" s="32">
        <v>73</v>
      </c>
      <c r="AX41" s="32">
        <v>33</v>
      </c>
      <c r="AY41" s="32">
        <v>33</v>
      </c>
      <c r="AZ41" s="32">
        <v>42</v>
      </c>
    </row>
    <row r="42" spans="1:52">
      <c r="A42" s="10" t="s">
        <v>107</v>
      </c>
      <c r="B42" s="10">
        <v>66</v>
      </c>
      <c r="C42" s="6">
        <v>5</v>
      </c>
      <c r="D42" s="6" t="s">
        <v>886</v>
      </c>
      <c r="E42" s="6">
        <v>1</v>
      </c>
      <c r="F42" s="6">
        <v>1</v>
      </c>
      <c r="I42" s="20" t="s">
        <v>70</v>
      </c>
      <c r="J42">
        <f t="shared" si="3"/>
        <v>34</v>
      </c>
      <c r="L42" s="16">
        <v>22</v>
      </c>
      <c r="O42" s="17">
        <v>20041</v>
      </c>
      <c r="P42" s="5"/>
      <c r="Q42" s="5"/>
      <c r="R42" s="16">
        <v>22</v>
      </c>
      <c r="U42" s="24">
        <v>66</v>
      </c>
      <c r="V42" s="24" t="s">
        <v>107</v>
      </c>
      <c r="W42" s="24">
        <v>23</v>
      </c>
      <c r="X42" s="24">
        <v>40</v>
      </c>
      <c r="Y42" s="24">
        <v>13</v>
      </c>
      <c r="Z42" s="24">
        <v>21</v>
      </c>
      <c r="AA42" s="24">
        <v>18</v>
      </c>
      <c r="AC42" s="4">
        <v>39</v>
      </c>
      <c r="AD42" s="4" t="s">
        <v>21</v>
      </c>
      <c r="AU42" s="1">
        <v>66</v>
      </c>
      <c r="AV42" s="32">
        <v>20</v>
      </c>
      <c r="AW42" s="32">
        <v>20</v>
      </c>
      <c r="AX42" s="32">
        <v>20</v>
      </c>
      <c r="AY42" s="32">
        <v>20</v>
      </c>
      <c r="AZ42" s="32">
        <v>20</v>
      </c>
    </row>
    <row r="43" spans="1:52">
      <c r="A43" s="10" t="s">
        <v>109</v>
      </c>
      <c r="B43" s="10">
        <v>67</v>
      </c>
      <c r="C43" s="6">
        <v>5</v>
      </c>
      <c r="D43" s="6" t="s">
        <v>886</v>
      </c>
      <c r="E43" s="6">
        <v>1</v>
      </c>
      <c r="F43" s="6">
        <v>2</v>
      </c>
      <c r="I43" s="20" t="s">
        <v>173</v>
      </c>
      <c r="J43">
        <f t="shared" si="3"/>
        <v>10074</v>
      </c>
      <c r="L43" s="16">
        <v>22</v>
      </c>
      <c r="O43" s="17">
        <v>20042</v>
      </c>
      <c r="P43" s="5"/>
      <c r="Q43" s="5"/>
      <c r="R43" s="16">
        <v>22</v>
      </c>
      <c r="U43" s="24">
        <v>67</v>
      </c>
      <c r="V43" s="24" t="s">
        <v>109</v>
      </c>
      <c r="W43" s="24">
        <v>19</v>
      </c>
      <c r="X43" s="24">
        <v>18</v>
      </c>
      <c r="Y43" s="24">
        <v>31</v>
      </c>
      <c r="Z43" s="24">
        <v>20</v>
      </c>
      <c r="AA43" s="24">
        <v>27</v>
      </c>
      <c r="AC43" s="4">
        <v>40</v>
      </c>
      <c r="AD43" s="4" t="s">
        <v>31</v>
      </c>
      <c r="AU43" s="1">
        <v>67</v>
      </c>
      <c r="AV43" s="32">
        <v>41</v>
      </c>
      <c r="AW43" s="32">
        <v>42</v>
      </c>
      <c r="AX43" s="32">
        <v>19</v>
      </c>
      <c r="AY43" s="32">
        <v>33</v>
      </c>
      <c r="AZ43" s="32">
        <v>30</v>
      </c>
    </row>
    <row r="44" spans="1:52">
      <c r="A44" s="10" t="s">
        <v>111</v>
      </c>
      <c r="B44" s="10">
        <v>68</v>
      </c>
      <c r="C44" s="6">
        <v>26</v>
      </c>
      <c r="D44" s="6" t="s">
        <v>886</v>
      </c>
      <c r="E44" s="6">
        <v>1</v>
      </c>
      <c r="F44" s="6">
        <v>2</v>
      </c>
      <c r="I44" s="20" t="s">
        <v>257</v>
      </c>
      <c r="J44">
        <f t="shared" si="3"/>
        <v>10118</v>
      </c>
      <c r="L44" s="16">
        <v>22</v>
      </c>
      <c r="O44" s="17">
        <v>20043</v>
      </c>
      <c r="P44" s="5"/>
      <c r="Q44" s="5"/>
      <c r="R44" s="16">
        <v>22</v>
      </c>
      <c r="U44" s="24">
        <v>68</v>
      </c>
      <c r="V44" s="24" t="s">
        <v>111</v>
      </c>
      <c r="W44" s="24">
        <v>10</v>
      </c>
      <c r="X44" s="24">
        <v>27</v>
      </c>
      <c r="Y44" s="24">
        <v>26</v>
      </c>
      <c r="Z44" s="24">
        <v>26</v>
      </c>
      <c r="AA44" s="24">
        <v>31</v>
      </c>
      <c r="AC44" s="4">
        <v>41</v>
      </c>
      <c r="AD44" s="4" t="s">
        <v>21</v>
      </c>
      <c r="AU44" s="1">
        <v>68</v>
      </c>
      <c r="AV44" s="32">
        <v>20</v>
      </c>
      <c r="AW44" s="32">
        <v>20</v>
      </c>
      <c r="AX44" s="32">
        <v>20</v>
      </c>
      <c r="AY44" s="32">
        <v>20</v>
      </c>
      <c r="AZ44" s="32">
        <v>20</v>
      </c>
    </row>
    <row r="45" spans="1:52">
      <c r="A45" s="10" t="s">
        <v>113</v>
      </c>
      <c r="B45" s="10">
        <v>69</v>
      </c>
      <c r="C45" s="6">
        <v>26</v>
      </c>
      <c r="D45" s="6" t="s">
        <v>886</v>
      </c>
      <c r="E45" s="6">
        <v>1</v>
      </c>
      <c r="F45" s="6">
        <v>2</v>
      </c>
      <c r="I45" s="20" t="s">
        <v>205</v>
      </c>
      <c r="J45">
        <f t="shared" si="3"/>
        <v>1000</v>
      </c>
      <c r="L45" s="16">
        <v>22</v>
      </c>
      <c r="O45" s="17">
        <v>20044</v>
      </c>
      <c r="P45" s="5"/>
      <c r="Q45" s="5"/>
      <c r="R45" s="16">
        <v>22</v>
      </c>
      <c r="U45" s="24">
        <v>69</v>
      </c>
      <c r="V45" s="24" t="s">
        <v>113</v>
      </c>
      <c r="W45" s="24">
        <v>20</v>
      </c>
      <c r="X45" s="24">
        <v>31</v>
      </c>
      <c r="Y45" s="24">
        <v>30</v>
      </c>
      <c r="Z45" s="24">
        <v>15</v>
      </c>
      <c r="AA45" s="24">
        <v>14</v>
      </c>
      <c r="AC45" s="4">
        <v>42</v>
      </c>
      <c r="AD45" s="4" t="s">
        <v>21</v>
      </c>
      <c r="AU45" s="1">
        <v>69</v>
      </c>
      <c r="AV45" s="32">
        <v>20</v>
      </c>
      <c r="AW45" s="32">
        <v>20</v>
      </c>
      <c r="AX45" s="32">
        <v>20</v>
      </c>
      <c r="AY45" s="32">
        <v>20</v>
      </c>
      <c r="AZ45" s="32">
        <v>20</v>
      </c>
    </row>
    <row r="46" spans="1:52">
      <c r="A46" s="10" t="s">
        <v>115</v>
      </c>
      <c r="B46" s="10">
        <v>70</v>
      </c>
      <c r="C46" s="6">
        <v>19</v>
      </c>
      <c r="D46" s="6" t="s">
        <v>886</v>
      </c>
      <c r="E46" s="6">
        <v>1</v>
      </c>
      <c r="F46" s="6">
        <v>2</v>
      </c>
      <c r="I46" s="20" t="s">
        <v>38</v>
      </c>
      <c r="J46">
        <f t="shared" si="3"/>
        <v>6</v>
      </c>
      <c r="L46" s="16">
        <v>22</v>
      </c>
      <c r="O46" s="17">
        <v>20045</v>
      </c>
      <c r="P46" s="5"/>
      <c r="Q46" s="5"/>
      <c r="R46" s="16">
        <v>22</v>
      </c>
      <c r="U46" s="24">
        <v>70</v>
      </c>
      <c r="V46" s="24" t="s">
        <v>115</v>
      </c>
      <c r="W46" s="24">
        <v>32</v>
      </c>
      <c r="X46" s="24">
        <v>40</v>
      </c>
      <c r="Y46" s="24">
        <v>18</v>
      </c>
      <c r="Z46" s="24">
        <v>17</v>
      </c>
      <c r="AA46" s="24">
        <v>18</v>
      </c>
      <c r="AC46" s="4">
        <v>43</v>
      </c>
      <c r="AD46" s="4" t="s">
        <v>31</v>
      </c>
      <c r="AU46" s="1">
        <v>70</v>
      </c>
      <c r="AV46" s="32">
        <v>20</v>
      </c>
      <c r="AW46" s="32">
        <v>20</v>
      </c>
      <c r="AX46" s="32">
        <v>20</v>
      </c>
      <c r="AY46" s="32">
        <v>20</v>
      </c>
      <c r="AZ46" s="32">
        <v>20</v>
      </c>
    </row>
    <row r="47" spans="1:52">
      <c r="A47" s="10" t="s">
        <v>117</v>
      </c>
      <c r="B47" s="10">
        <v>71</v>
      </c>
      <c r="C47" s="6">
        <v>5</v>
      </c>
      <c r="D47" s="6" t="s">
        <v>886</v>
      </c>
      <c r="E47" s="6">
        <v>1</v>
      </c>
      <c r="F47" s="6">
        <v>2</v>
      </c>
      <c r="I47" s="20" t="s">
        <v>77</v>
      </c>
      <c r="J47">
        <f t="shared" si="3"/>
        <v>46</v>
      </c>
      <c r="L47" s="16">
        <v>22</v>
      </c>
      <c r="O47" s="17">
        <v>20046</v>
      </c>
      <c r="P47" s="5"/>
      <c r="Q47" s="5"/>
      <c r="R47" s="16">
        <v>22</v>
      </c>
      <c r="U47" s="24">
        <v>71</v>
      </c>
      <c r="V47" s="24" t="s">
        <v>117</v>
      </c>
      <c r="W47" s="24">
        <v>32</v>
      </c>
      <c r="X47" s="24">
        <v>40</v>
      </c>
      <c r="Y47" s="24">
        <v>18</v>
      </c>
      <c r="Z47" s="24">
        <v>17</v>
      </c>
      <c r="AA47" s="24">
        <v>18</v>
      </c>
      <c r="AC47" s="4">
        <v>44</v>
      </c>
      <c r="AD47" s="4" t="s">
        <v>21</v>
      </c>
      <c r="AU47" s="1">
        <v>71</v>
      </c>
      <c r="AV47" s="32">
        <v>20</v>
      </c>
      <c r="AW47" s="32">
        <v>20</v>
      </c>
      <c r="AX47" s="32">
        <v>20</v>
      </c>
      <c r="AY47" s="32">
        <v>20</v>
      </c>
      <c r="AZ47" s="32">
        <v>20</v>
      </c>
    </row>
    <row r="48" spans="1:52">
      <c r="A48" s="10" t="s">
        <v>119</v>
      </c>
      <c r="B48" s="10">
        <v>72</v>
      </c>
      <c r="C48" s="6">
        <v>30</v>
      </c>
      <c r="D48" s="6" t="s">
        <v>886</v>
      </c>
      <c r="E48" s="6">
        <v>1</v>
      </c>
      <c r="F48" s="6">
        <v>2</v>
      </c>
      <c r="I48" s="20" t="s">
        <v>205</v>
      </c>
      <c r="J48">
        <f t="shared" si="3"/>
        <v>1000</v>
      </c>
      <c r="L48" s="16">
        <v>22</v>
      </c>
      <c r="O48" s="17">
        <v>20047</v>
      </c>
      <c r="P48" s="5"/>
      <c r="Q48" s="5"/>
      <c r="R48" s="16">
        <v>22</v>
      </c>
      <c r="U48" s="24">
        <v>72</v>
      </c>
      <c r="V48" s="24" t="s">
        <v>119</v>
      </c>
      <c r="W48" s="24">
        <v>32</v>
      </c>
      <c r="X48" s="24">
        <v>40</v>
      </c>
      <c r="Y48" s="24">
        <v>18</v>
      </c>
      <c r="Z48" s="24">
        <v>17</v>
      </c>
      <c r="AA48" s="24">
        <v>18</v>
      </c>
      <c r="AC48" s="4">
        <v>45</v>
      </c>
      <c r="AD48" s="4" t="s">
        <v>21</v>
      </c>
      <c r="AU48" s="1">
        <v>72</v>
      </c>
      <c r="AV48" s="32">
        <v>20</v>
      </c>
      <c r="AW48" s="32">
        <v>20</v>
      </c>
      <c r="AX48" s="32">
        <v>20</v>
      </c>
      <c r="AY48" s="32">
        <v>20</v>
      </c>
      <c r="AZ48" s="32">
        <v>20</v>
      </c>
    </row>
    <row r="49" spans="1:52">
      <c r="A49" s="10" t="s">
        <v>121</v>
      </c>
      <c r="B49" s="10">
        <v>73</v>
      </c>
      <c r="C49" s="6">
        <v>11</v>
      </c>
      <c r="D49" s="6" t="s">
        <v>886</v>
      </c>
      <c r="E49" s="6">
        <v>1</v>
      </c>
      <c r="F49" s="6">
        <v>1</v>
      </c>
      <c r="I49" s="20" t="s">
        <v>79</v>
      </c>
      <c r="J49">
        <f t="shared" si="3"/>
        <v>48</v>
      </c>
      <c r="L49" s="16">
        <v>27</v>
      </c>
      <c r="O49" s="17">
        <v>20048</v>
      </c>
      <c r="P49" s="5"/>
      <c r="Q49" s="5"/>
      <c r="R49" s="16">
        <v>22</v>
      </c>
      <c r="U49" s="24">
        <v>73</v>
      </c>
      <c r="V49" s="24" t="s">
        <v>121</v>
      </c>
      <c r="W49" s="24">
        <v>32</v>
      </c>
      <c r="X49" s="24">
        <v>40</v>
      </c>
      <c r="Y49" s="24">
        <v>18</v>
      </c>
      <c r="Z49" s="24">
        <v>17</v>
      </c>
      <c r="AA49" s="24">
        <v>18</v>
      </c>
      <c r="AC49" s="4">
        <v>46</v>
      </c>
      <c r="AD49" s="4" t="s">
        <v>31</v>
      </c>
      <c r="AU49" s="1">
        <v>73</v>
      </c>
      <c r="AV49" s="32">
        <v>20</v>
      </c>
      <c r="AW49" s="32">
        <v>20</v>
      </c>
      <c r="AX49" s="32">
        <v>20</v>
      </c>
      <c r="AY49" s="32">
        <v>20</v>
      </c>
      <c r="AZ49" s="32">
        <v>20</v>
      </c>
    </row>
    <row r="50" spans="1:52">
      <c r="A50" s="10" t="s">
        <v>123</v>
      </c>
      <c r="B50" s="10">
        <v>74</v>
      </c>
      <c r="C50" s="6">
        <v>3</v>
      </c>
      <c r="D50" s="6" t="s">
        <v>886</v>
      </c>
      <c r="E50" s="6">
        <v>1</v>
      </c>
      <c r="F50" s="6">
        <v>2</v>
      </c>
      <c r="I50" s="20" t="s">
        <v>81</v>
      </c>
      <c r="J50">
        <f t="shared" si="3"/>
        <v>49</v>
      </c>
      <c r="L50" s="16">
        <v>27</v>
      </c>
      <c r="O50" s="17">
        <v>20049</v>
      </c>
      <c r="P50" s="5"/>
      <c r="Q50" s="5"/>
      <c r="R50" s="16">
        <v>27</v>
      </c>
      <c r="U50" s="24">
        <v>74</v>
      </c>
      <c r="V50" s="24" t="s">
        <v>123</v>
      </c>
      <c r="W50" s="24">
        <v>32</v>
      </c>
      <c r="X50" s="24">
        <v>40</v>
      </c>
      <c r="Y50" s="24">
        <v>18</v>
      </c>
      <c r="Z50" s="24">
        <v>17</v>
      </c>
      <c r="AA50" s="24">
        <v>18</v>
      </c>
      <c r="AC50" s="4">
        <v>47</v>
      </c>
      <c r="AD50" s="4" t="s">
        <v>21</v>
      </c>
      <c r="AU50" s="1">
        <v>74</v>
      </c>
      <c r="AV50" s="32">
        <v>20</v>
      </c>
      <c r="AW50" s="32">
        <v>20</v>
      </c>
      <c r="AX50" s="32">
        <v>20</v>
      </c>
      <c r="AY50" s="32">
        <v>20</v>
      </c>
      <c r="AZ50" s="32">
        <v>20</v>
      </c>
    </row>
    <row r="51" spans="1:52">
      <c r="A51" s="10" t="s">
        <v>125</v>
      </c>
      <c r="B51" s="10">
        <v>75</v>
      </c>
      <c r="C51" s="6">
        <v>16</v>
      </c>
      <c r="D51" s="6" t="s">
        <v>886</v>
      </c>
      <c r="E51" s="6">
        <v>1</v>
      </c>
      <c r="F51" s="6">
        <v>2</v>
      </c>
      <c r="I51" s="20" t="s">
        <v>83</v>
      </c>
      <c r="J51">
        <f t="shared" si="3"/>
        <v>50</v>
      </c>
      <c r="L51" s="16">
        <v>27</v>
      </c>
      <c r="O51" s="17">
        <v>20050</v>
      </c>
      <c r="P51" s="5"/>
      <c r="Q51" s="5"/>
      <c r="R51" s="16">
        <v>27</v>
      </c>
      <c r="U51" s="24">
        <v>75</v>
      </c>
      <c r="V51" s="24" t="s">
        <v>125</v>
      </c>
      <c r="W51" s="24">
        <v>32</v>
      </c>
      <c r="X51" s="24">
        <v>40</v>
      </c>
      <c r="Y51" s="24">
        <v>18</v>
      </c>
      <c r="Z51" s="24">
        <v>17</v>
      </c>
      <c r="AA51" s="24">
        <v>18</v>
      </c>
      <c r="AC51" s="4">
        <v>48</v>
      </c>
      <c r="AD51" s="4" t="s">
        <v>31</v>
      </c>
      <c r="AU51" s="1">
        <v>75</v>
      </c>
      <c r="AV51" s="32">
        <v>20</v>
      </c>
      <c r="AW51" s="32">
        <v>20</v>
      </c>
      <c r="AX51" s="32">
        <v>20</v>
      </c>
      <c r="AY51" s="32">
        <v>20</v>
      </c>
      <c r="AZ51" s="32">
        <v>20</v>
      </c>
    </row>
    <row r="52" spans="1:52">
      <c r="A52" s="10" t="s">
        <v>127</v>
      </c>
      <c r="B52" s="10">
        <v>76</v>
      </c>
      <c r="C52" s="6">
        <v>17</v>
      </c>
      <c r="D52" s="6" t="s">
        <v>886</v>
      </c>
      <c r="E52" s="6">
        <v>1</v>
      </c>
      <c r="F52" s="6">
        <v>2</v>
      </c>
      <c r="I52" s="20" t="s">
        <v>85</v>
      </c>
      <c r="J52">
        <f t="shared" si="3"/>
        <v>51</v>
      </c>
      <c r="L52" s="16">
        <v>27</v>
      </c>
      <c r="O52" s="17">
        <v>20051</v>
      </c>
      <c r="P52" s="5"/>
      <c r="Q52" s="5"/>
      <c r="R52" s="16">
        <v>27</v>
      </c>
      <c r="U52" s="24">
        <v>76</v>
      </c>
      <c r="V52" s="24" t="s">
        <v>127</v>
      </c>
      <c r="W52" s="24">
        <v>32</v>
      </c>
      <c r="X52" s="24">
        <v>40</v>
      </c>
      <c r="Y52" s="24">
        <v>18</v>
      </c>
      <c r="Z52" s="24">
        <v>17</v>
      </c>
      <c r="AA52" s="24">
        <v>18</v>
      </c>
      <c r="AC52" s="4">
        <v>49</v>
      </c>
      <c r="AD52" s="4" t="s">
        <v>21</v>
      </c>
      <c r="AU52" s="1">
        <v>76</v>
      </c>
      <c r="AV52" s="32">
        <v>20</v>
      </c>
      <c r="AW52" s="32">
        <v>20</v>
      </c>
      <c r="AX52" s="32">
        <v>20</v>
      </c>
      <c r="AY52" s="32">
        <v>20</v>
      </c>
      <c r="AZ52" s="32">
        <v>20</v>
      </c>
    </row>
    <row r="53" spans="1:52">
      <c r="A53" s="10" t="s">
        <v>129</v>
      </c>
      <c r="B53" s="10">
        <v>77</v>
      </c>
      <c r="C53" s="6">
        <v>33</v>
      </c>
      <c r="D53" s="6" t="s">
        <v>886</v>
      </c>
      <c r="E53" s="6">
        <v>1</v>
      </c>
      <c r="F53" s="6">
        <v>2</v>
      </c>
      <c r="I53" s="20" t="s">
        <v>86</v>
      </c>
      <c r="J53">
        <f t="shared" si="3"/>
        <v>52</v>
      </c>
      <c r="L53" s="16">
        <v>27</v>
      </c>
      <c r="O53" s="17">
        <v>20052</v>
      </c>
      <c r="P53" s="5"/>
      <c r="Q53" s="5"/>
      <c r="R53" s="16">
        <v>27</v>
      </c>
      <c r="U53" s="24">
        <v>77</v>
      </c>
      <c r="V53" s="24" t="s">
        <v>129</v>
      </c>
      <c r="W53" s="24">
        <v>35</v>
      </c>
      <c r="X53" s="24">
        <v>47</v>
      </c>
      <c r="Y53" s="24">
        <v>20</v>
      </c>
      <c r="Z53" s="24">
        <v>15</v>
      </c>
      <c r="AA53" s="24">
        <v>23</v>
      </c>
      <c r="AC53" s="4">
        <v>50</v>
      </c>
      <c r="AD53" s="4" t="s">
        <v>21</v>
      </c>
      <c r="AU53" s="1">
        <v>77</v>
      </c>
      <c r="AV53" s="32">
        <v>81</v>
      </c>
      <c r="AW53" s="32">
        <v>39</v>
      </c>
      <c r="AX53" s="32">
        <v>55</v>
      </c>
      <c r="AY53" s="32">
        <v>23</v>
      </c>
      <c r="AZ53" s="32">
        <v>22</v>
      </c>
    </row>
    <row r="54" spans="1:52">
      <c r="A54" s="10" t="s">
        <v>131</v>
      </c>
      <c r="B54" s="10">
        <v>78</v>
      </c>
      <c r="C54" s="6">
        <v>2</v>
      </c>
      <c r="D54" s="6" t="s">
        <v>886</v>
      </c>
      <c r="E54" s="6">
        <v>1</v>
      </c>
      <c r="F54" s="6">
        <v>2</v>
      </c>
      <c r="I54" s="20" t="s">
        <v>48</v>
      </c>
      <c r="J54">
        <f t="shared" si="3"/>
        <v>20</v>
      </c>
      <c r="L54" s="16">
        <v>27</v>
      </c>
      <c r="O54" s="17">
        <v>20053</v>
      </c>
      <c r="P54" s="5"/>
      <c r="Q54" s="5"/>
      <c r="R54" s="16">
        <v>27</v>
      </c>
      <c r="U54" s="24">
        <v>78</v>
      </c>
      <c r="V54" s="24" t="s">
        <v>131</v>
      </c>
      <c r="W54" s="24">
        <v>32</v>
      </c>
      <c r="X54" s="24">
        <v>40</v>
      </c>
      <c r="Y54" s="24">
        <v>18</v>
      </c>
      <c r="Z54" s="24">
        <v>17</v>
      </c>
      <c r="AA54" s="24">
        <v>18</v>
      </c>
      <c r="AC54" s="4">
        <v>50</v>
      </c>
      <c r="AD54" s="4" t="s">
        <v>21</v>
      </c>
      <c r="AU54" s="1">
        <v>78</v>
      </c>
      <c r="AV54" s="32">
        <v>20</v>
      </c>
      <c r="AW54" s="32">
        <v>20</v>
      </c>
      <c r="AX54" s="32">
        <v>20</v>
      </c>
      <c r="AY54" s="32">
        <v>20</v>
      </c>
      <c r="AZ54" s="32">
        <v>20</v>
      </c>
    </row>
    <row r="55" spans="1:52">
      <c r="A55" s="10" t="s">
        <v>133</v>
      </c>
      <c r="B55" s="10">
        <v>79</v>
      </c>
      <c r="C55" s="6">
        <v>35</v>
      </c>
      <c r="D55" s="6" t="s">
        <v>886</v>
      </c>
      <c r="E55" s="6">
        <v>1</v>
      </c>
      <c r="F55" s="6">
        <v>2</v>
      </c>
      <c r="I55" s="20" t="s">
        <v>88</v>
      </c>
      <c r="J55">
        <f t="shared" si="3"/>
        <v>54</v>
      </c>
      <c r="L55" s="16">
        <v>27</v>
      </c>
      <c r="O55" s="17">
        <v>20054</v>
      </c>
      <c r="P55" s="5"/>
      <c r="Q55" s="5"/>
      <c r="R55" s="16">
        <v>27</v>
      </c>
      <c r="U55" s="24">
        <v>79</v>
      </c>
      <c r="V55" s="24" t="s">
        <v>133</v>
      </c>
      <c r="W55" s="24">
        <v>20</v>
      </c>
      <c r="X55" s="24">
        <v>28</v>
      </c>
      <c r="Y55" s="24">
        <v>30</v>
      </c>
      <c r="Z55" s="24">
        <v>17</v>
      </c>
      <c r="AA55" s="24">
        <v>30</v>
      </c>
      <c r="AC55" s="4">
        <v>51</v>
      </c>
      <c r="AD55" s="4" t="s">
        <v>31</v>
      </c>
      <c r="AU55" s="1">
        <v>79</v>
      </c>
      <c r="AV55" s="32">
        <v>20</v>
      </c>
      <c r="AW55" s="32">
        <v>20</v>
      </c>
      <c r="AX55" s="32">
        <v>20</v>
      </c>
      <c r="AY55" s="32">
        <v>20</v>
      </c>
      <c r="AZ55" s="32">
        <v>20</v>
      </c>
    </row>
    <row r="56" spans="1:52">
      <c r="A56" s="10" t="s">
        <v>135</v>
      </c>
      <c r="B56" s="10">
        <v>80</v>
      </c>
      <c r="C56" s="6">
        <v>29</v>
      </c>
      <c r="D56" s="6" t="s">
        <v>886</v>
      </c>
      <c r="E56" s="6">
        <v>1</v>
      </c>
      <c r="F56" s="6">
        <v>2</v>
      </c>
      <c r="I56" s="20" t="s">
        <v>90</v>
      </c>
      <c r="J56">
        <f t="shared" si="3"/>
        <v>55</v>
      </c>
      <c r="L56" s="16">
        <v>27</v>
      </c>
      <c r="O56" s="17">
        <v>20055</v>
      </c>
      <c r="P56" s="5"/>
      <c r="Q56" s="5"/>
      <c r="R56" s="16">
        <v>27</v>
      </c>
      <c r="U56" s="24">
        <v>80</v>
      </c>
      <c r="V56" s="24" t="s">
        <v>135</v>
      </c>
      <c r="W56" s="24">
        <v>32</v>
      </c>
      <c r="X56" s="24">
        <v>40</v>
      </c>
      <c r="Y56" s="24">
        <v>18</v>
      </c>
      <c r="Z56" s="24">
        <v>17</v>
      </c>
      <c r="AA56" s="24">
        <v>18</v>
      </c>
      <c r="AC56" s="4">
        <v>52</v>
      </c>
      <c r="AD56" s="4" t="s">
        <v>21</v>
      </c>
      <c r="AU56" s="1">
        <v>80</v>
      </c>
      <c r="AV56" s="32">
        <v>20</v>
      </c>
      <c r="AW56" s="32">
        <v>20</v>
      </c>
      <c r="AX56" s="32">
        <v>20</v>
      </c>
      <c r="AY56" s="32">
        <v>20</v>
      </c>
      <c r="AZ56" s="32">
        <v>20</v>
      </c>
    </row>
    <row r="57" spans="1:52">
      <c r="A57" s="10" t="s">
        <v>137</v>
      </c>
      <c r="B57" s="10">
        <v>81</v>
      </c>
      <c r="C57" s="6">
        <v>34</v>
      </c>
      <c r="D57" s="6" t="s">
        <v>886</v>
      </c>
      <c r="E57" s="6">
        <v>1</v>
      </c>
      <c r="F57" s="6">
        <v>2</v>
      </c>
      <c r="I57" s="20" t="s">
        <v>27</v>
      </c>
      <c r="J57">
        <f t="shared" si="3"/>
        <v>3</v>
      </c>
      <c r="L57" s="16">
        <v>27</v>
      </c>
      <c r="O57" s="17">
        <v>20056</v>
      </c>
      <c r="P57" s="5"/>
      <c r="Q57" s="5"/>
      <c r="R57" s="16">
        <v>27</v>
      </c>
      <c r="U57" s="24">
        <v>81</v>
      </c>
      <c r="V57" s="24" t="s">
        <v>137</v>
      </c>
      <c r="W57" s="24">
        <v>32</v>
      </c>
      <c r="X57" s="24">
        <v>40</v>
      </c>
      <c r="Y57" s="24">
        <v>18</v>
      </c>
      <c r="Z57" s="24">
        <v>17</v>
      </c>
      <c r="AA57" s="24">
        <v>18</v>
      </c>
      <c r="AC57" s="4">
        <v>52</v>
      </c>
      <c r="AD57" s="4" t="s">
        <v>21</v>
      </c>
      <c r="AU57" s="1">
        <v>81</v>
      </c>
      <c r="AV57" s="32">
        <v>20</v>
      </c>
      <c r="AW57" s="32">
        <v>20</v>
      </c>
      <c r="AX57" s="32">
        <v>20</v>
      </c>
      <c r="AY57" s="32">
        <v>20</v>
      </c>
      <c r="AZ57" s="32">
        <v>20</v>
      </c>
    </row>
    <row r="58" spans="1:52">
      <c r="A58" s="11" t="s">
        <v>139</v>
      </c>
      <c r="B58" s="10">
        <v>82</v>
      </c>
      <c r="C58" s="6">
        <v>33</v>
      </c>
      <c r="D58" s="6" t="s">
        <v>886</v>
      </c>
      <c r="E58" s="6">
        <v>1</v>
      </c>
      <c r="F58" s="6">
        <v>2</v>
      </c>
      <c r="I58" s="20" t="s">
        <v>92</v>
      </c>
      <c r="J58">
        <f t="shared" si="3"/>
        <v>57</v>
      </c>
      <c r="L58" s="16">
        <v>27</v>
      </c>
      <c r="O58" s="17">
        <v>20057</v>
      </c>
      <c r="P58" s="5"/>
      <c r="Q58" s="5"/>
      <c r="R58" s="16">
        <v>27</v>
      </c>
      <c r="U58" s="24">
        <v>82</v>
      </c>
      <c r="V58" s="25" t="s">
        <v>139</v>
      </c>
      <c r="W58" s="25">
        <v>23</v>
      </c>
      <c r="X58" s="25">
        <v>28</v>
      </c>
      <c r="Y58" s="25">
        <v>21</v>
      </c>
      <c r="Z58" s="25">
        <v>32</v>
      </c>
      <c r="AA58" s="25">
        <v>12</v>
      </c>
      <c r="AC58" s="4">
        <v>53</v>
      </c>
      <c r="AD58" s="4" t="s">
        <v>21</v>
      </c>
      <c r="AU58" s="1">
        <v>82</v>
      </c>
      <c r="AV58" s="32">
        <v>20</v>
      </c>
      <c r="AW58" s="32">
        <v>20</v>
      </c>
      <c r="AX58" s="32">
        <v>20</v>
      </c>
      <c r="AY58" s="32">
        <v>20</v>
      </c>
      <c r="AZ58" s="32">
        <v>20</v>
      </c>
    </row>
    <row r="59" spans="1:52">
      <c r="A59" s="10" t="s">
        <v>141</v>
      </c>
      <c r="B59" s="10">
        <v>83</v>
      </c>
      <c r="C59" s="6">
        <v>6</v>
      </c>
      <c r="D59" s="6" t="s">
        <v>886</v>
      </c>
      <c r="E59" s="6">
        <v>1</v>
      </c>
      <c r="F59" s="6">
        <v>1</v>
      </c>
      <c r="I59" s="20" t="s">
        <v>94</v>
      </c>
      <c r="J59">
        <f t="shared" si="3"/>
        <v>58</v>
      </c>
      <c r="L59" s="16">
        <v>27</v>
      </c>
      <c r="O59" s="17">
        <v>20058</v>
      </c>
      <c r="P59" s="5"/>
      <c r="Q59" s="5"/>
      <c r="R59" s="16">
        <v>27</v>
      </c>
      <c r="U59" s="24">
        <v>83</v>
      </c>
      <c r="V59" s="24" t="s">
        <v>141</v>
      </c>
      <c r="W59" s="24">
        <v>32</v>
      </c>
      <c r="X59" s="24">
        <v>40</v>
      </c>
      <c r="Y59" s="24">
        <v>18</v>
      </c>
      <c r="Z59" s="24">
        <v>17</v>
      </c>
      <c r="AA59" s="24">
        <v>18</v>
      </c>
      <c r="AC59" s="4">
        <v>54</v>
      </c>
      <c r="AD59" s="4" t="s">
        <v>21</v>
      </c>
      <c r="AU59" s="1">
        <v>83</v>
      </c>
      <c r="AV59" s="32">
        <v>20</v>
      </c>
      <c r="AW59" s="32">
        <v>20</v>
      </c>
      <c r="AX59" s="32">
        <v>20</v>
      </c>
      <c r="AY59" s="32">
        <v>20</v>
      </c>
      <c r="AZ59" s="32">
        <v>20</v>
      </c>
    </row>
    <row r="60" spans="1:52">
      <c r="A60" s="11" t="s">
        <v>143</v>
      </c>
      <c r="B60" s="10">
        <v>84</v>
      </c>
      <c r="C60" s="6">
        <v>6</v>
      </c>
      <c r="D60" s="6" t="s">
        <v>886</v>
      </c>
      <c r="E60" s="6">
        <v>1</v>
      </c>
      <c r="F60" s="6">
        <v>1</v>
      </c>
      <c r="I60" s="20" t="s">
        <v>47</v>
      </c>
      <c r="J60">
        <f t="shared" si="3"/>
        <v>59</v>
      </c>
      <c r="L60" s="16">
        <v>27</v>
      </c>
      <c r="O60" s="17">
        <v>20059</v>
      </c>
      <c r="P60" s="5"/>
      <c r="Q60" s="5"/>
      <c r="R60" s="16">
        <v>27</v>
      </c>
      <c r="U60" s="24">
        <v>84</v>
      </c>
      <c r="V60" s="25" t="s">
        <v>143</v>
      </c>
      <c r="W60" s="25">
        <v>10</v>
      </c>
      <c r="X60" s="25">
        <v>27</v>
      </c>
      <c r="Y60" s="25">
        <v>26</v>
      </c>
      <c r="Z60" s="25">
        <v>26</v>
      </c>
      <c r="AA60" s="25">
        <v>31</v>
      </c>
      <c r="AC60" s="4">
        <v>55</v>
      </c>
      <c r="AD60" s="4" t="s">
        <v>21</v>
      </c>
      <c r="AU60" s="1">
        <v>84</v>
      </c>
      <c r="AV60" s="32">
        <v>20</v>
      </c>
      <c r="AW60" s="32">
        <v>20</v>
      </c>
      <c r="AX60" s="32">
        <v>20</v>
      </c>
      <c r="AY60" s="32">
        <v>20</v>
      </c>
      <c r="AZ60" s="32">
        <v>20</v>
      </c>
    </row>
    <row r="61" spans="1:52">
      <c r="A61" s="10" t="s">
        <v>145</v>
      </c>
      <c r="B61" s="10">
        <v>85</v>
      </c>
      <c r="C61" s="6">
        <v>6</v>
      </c>
      <c r="D61" s="6" t="s">
        <v>886</v>
      </c>
      <c r="E61" s="6">
        <v>1</v>
      </c>
      <c r="F61" s="6">
        <v>1</v>
      </c>
      <c r="I61" s="20" t="s">
        <v>97</v>
      </c>
      <c r="J61">
        <f t="shared" si="3"/>
        <v>60</v>
      </c>
      <c r="L61" s="16">
        <v>27</v>
      </c>
      <c r="O61" s="17">
        <v>20060</v>
      </c>
      <c r="P61" s="5"/>
      <c r="Q61" s="5"/>
      <c r="R61" s="16">
        <v>27</v>
      </c>
      <c r="U61" s="24">
        <v>85</v>
      </c>
      <c r="V61" s="24" t="s">
        <v>145</v>
      </c>
      <c r="W61" s="24">
        <v>33</v>
      </c>
      <c r="X61" s="24">
        <v>35</v>
      </c>
      <c r="Y61" s="24">
        <v>14</v>
      </c>
      <c r="Z61" s="24">
        <v>22</v>
      </c>
      <c r="AA61" s="24">
        <v>16</v>
      </c>
      <c r="AC61" s="4">
        <v>56</v>
      </c>
      <c r="AD61" s="4" t="s">
        <v>31</v>
      </c>
      <c r="AU61" s="1">
        <v>85</v>
      </c>
      <c r="AV61" s="32">
        <v>20</v>
      </c>
      <c r="AW61" s="32">
        <v>20</v>
      </c>
      <c r="AX61" s="32">
        <v>20</v>
      </c>
      <c r="AY61" s="32">
        <v>20</v>
      </c>
      <c r="AZ61" s="32">
        <v>20</v>
      </c>
    </row>
    <row r="62" spans="1:52">
      <c r="A62" s="10" t="s">
        <v>147</v>
      </c>
      <c r="B62" s="10">
        <v>86</v>
      </c>
      <c r="C62" s="6">
        <v>6</v>
      </c>
      <c r="D62" s="6" t="s">
        <v>886</v>
      </c>
      <c r="E62" s="6">
        <v>1</v>
      </c>
      <c r="F62" s="6">
        <v>1</v>
      </c>
      <c r="I62" s="20" t="s">
        <v>99</v>
      </c>
      <c r="J62">
        <f t="shared" si="3"/>
        <v>61</v>
      </c>
      <c r="L62" s="16">
        <v>27</v>
      </c>
      <c r="O62" s="17">
        <v>20061</v>
      </c>
      <c r="P62" s="5"/>
      <c r="Q62" s="5"/>
      <c r="R62" s="16">
        <v>27</v>
      </c>
      <c r="U62" s="24">
        <v>86</v>
      </c>
      <c r="V62" s="24" t="s">
        <v>147</v>
      </c>
      <c r="W62" s="24">
        <v>32</v>
      </c>
      <c r="X62" s="24">
        <v>40</v>
      </c>
      <c r="Y62" s="24">
        <v>18</v>
      </c>
      <c r="Z62" s="24">
        <v>17</v>
      </c>
      <c r="AA62" s="24">
        <v>18</v>
      </c>
      <c r="AC62" s="4">
        <v>57</v>
      </c>
      <c r="AD62" s="4" t="s">
        <v>21</v>
      </c>
      <c r="AU62" s="1">
        <v>86</v>
      </c>
      <c r="AV62" s="32">
        <v>20</v>
      </c>
      <c r="AW62" s="32">
        <v>20</v>
      </c>
      <c r="AX62" s="32">
        <v>20</v>
      </c>
      <c r="AY62" s="32">
        <v>20</v>
      </c>
      <c r="AZ62" s="32">
        <v>20</v>
      </c>
    </row>
    <row r="63" spans="1:52">
      <c r="A63" s="10" t="s">
        <v>149</v>
      </c>
      <c r="B63" s="10">
        <v>87</v>
      </c>
      <c r="C63" s="6">
        <v>6</v>
      </c>
      <c r="D63" s="6" t="s">
        <v>886</v>
      </c>
      <c r="E63" s="6">
        <v>1</v>
      </c>
      <c r="F63" s="6">
        <v>1</v>
      </c>
      <c r="I63" s="20" t="s">
        <v>101</v>
      </c>
      <c r="J63">
        <f t="shared" si="3"/>
        <v>62</v>
      </c>
      <c r="L63" s="16">
        <v>27</v>
      </c>
      <c r="O63" s="17">
        <v>20062</v>
      </c>
      <c r="P63" s="5"/>
      <c r="Q63" s="5"/>
      <c r="R63" s="16">
        <v>27</v>
      </c>
      <c r="U63" s="24">
        <v>87</v>
      </c>
      <c r="V63" s="24" t="s">
        <v>149</v>
      </c>
      <c r="W63" s="24">
        <v>6</v>
      </c>
      <c r="X63" s="24">
        <v>13</v>
      </c>
      <c r="Y63" s="24">
        <v>20</v>
      </c>
      <c r="Z63" s="24">
        <v>26</v>
      </c>
      <c r="AA63" s="24">
        <v>35</v>
      </c>
      <c r="AC63" s="4">
        <v>58</v>
      </c>
      <c r="AD63" s="4" t="s">
        <v>21</v>
      </c>
      <c r="AU63" s="1">
        <v>87</v>
      </c>
      <c r="AV63" s="32">
        <v>20</v>
      </c>
      <c r="AW63" s="32">
        <v>20</v>
      </c>
      <c r="AX63" s="32">
        <v>20</v>
      </c>
      <c r="AY63" s="32">
        <v>20</v>
      </c>
      <c r="AZ63" s="32">
        <v>20</v>
      </c>
    </row>
    <row r="64" spans="1:52">
      <c r="A64" s="10" t="s">
        <v>151</v>
      </c>
      <c r="B64" s="10">
        <v>88</v>
      </c>
      <c r="C64" s="6">
        <v>6</v>
      </c>
      <c r="D64" s="6" t="s">
        <v>886</v>
      </c>
      <c r="E64" s="6">
        <v>1</v>
      </c>
      <c r="F64" s="6">
        <v>1</v>
      </c>
      <c r="I64" s="20" t="s">
        <v>103</v>
      </c>
      <c r="J64">
        <f t="shared" si="3"/>
        <v>63</v>
      </c>
      <c r="L64" s="16">
        <v>27</v>
      </c>
      <c r="O64" s="17">
        <v>20063</v>
      </c>
      <c r="P64" s="5"/>
      <c r="Q64" s="5"/>
      <c r="R64" s="16">
        <v>27</v>
      </c>
      <c r="U64" s="24">
        <v>88</v>
      </c>
      <c r="V64" s="24" t="s">
        <v>151</v>
      </c>
      <c r="W64" s="24">
        <v>4</v>
      </c>
      <c r="X64" s="24">
        <v>8</v>
      </c>
      <c r="Y64" s="24">
        <v>18</v>
      </c>
      <c r="Z64" s="24">
        <v>33</v>
      </c>
      <c r="AA64" s="24">
        <v>37</v>
      </c>
      <c r="AC64" s="4">
        <v>59</v>
      </c>
      <c r="AD64" s="4" t="s">
        <v>21</v>
      </c>
      <c r="AU64" s="1">
        <v>88</v>
      </c>
      <c r="AV64" s="32">
        <v>20</v>
      </c>
      <c r="AW64" s="32">
        <v>20</v>
      </c>
      <c r="AX64" s="32">
        <v>20</v>
      </c>
      <c r="AY64" s="32">
        <v>20</v>
      </c>
      <c r="AZ64" s="32">
        <v>20</v>
      </c>
    </row>
    <row r="65" spans="1:52">
      <c r="A65" s="10" t="s">
        <v>153</v>
      </c>
      <c r="B65" s="10">
        <v>89</v>
      </c>
      <c r="C65" s="6">
        <v>6</v>
      </c>
      <c r="D65" s="6" t="s">
        <v>886</v>
      </c>
      <c r="E65" s="6">
        <v>1</v>
      </c>
      <c r="F65" s="6">
        <v>1</v>
      </c>
      <c r="I65" s="20" t="s">
        <v>27</v>
      </c>
      <c r="J65">
        <f t="shared" ref="J65:J72" si="4">VLOOKUP(I65,A:B,2,FALSE)</f>
        <v>3</v>
      </c>
      <c r="L65" s="16">
        <v>27</v>
      </c>
      <c r="O65" s="17">
        <v>20064</v>
      </c>
      <c r="P65" s="5"/>
      <c r="Q65" s="5"/>
      <c r="R65" s="16">
        <v>27</v>
      </c>
      <c r="U65" s="24">
        <v>89</v>
      </c>
      <c r="V65" s="24" t="s">
        <v>153</v>
      </c>
      <c r="W65" s="24">
        <v>7</v>
      </c>
      <c r="X65" s="24">
        <v>12</v>
      </c>
      <c r="Y65" s="24">
        <v>15</v>
      </c>
      <c r="Z65" s="24">
        <v>34</v>
      </c>
      <c r="AA65" s="24">
        <v>32</v>
      </c>
      <c r="AC65" s="4">
        <v>60</v>
      </c>
      <c r="AD65" s="4" t="s">
        <v>31</v>
      </c>
      <c r="AU65" s="1">
        <v>89</v>
      </c>
      <c r="AV65" s="32">
        <v>20</v>
      </c>
      <c r="AW65" s="32">
        <v>20</v>
      </c>
      <c r="AX65" s="32">
        <v>20</v>
      </c>
      <c r="AY65" s="32">
        <v>20</v>
      </c>
      <c r="AZ65" s="32">
        <v>20</v>
      </c>
    </row>
    <row r="66" spans="1:52">
      <c r="A66" s="10" t="s">
        <v>155</v>
      </c>
      <c r="B66" s="10">
        <v>90</v>
      </c>
      <c r="C66" s="6">
        <v>6</v>
      </c>
      <c r="D66" s="6" t="s">
        <v>886</v>
      </c>
      <c r="E66" s="6">
        <v>1</v>
      </c>
      <c r="F66" s="6">
        <v>1</v>
      </c>
      <c r="I66" s="20" t="s">
        <v>105</v>
      </c>
      <c r="J66">
        <f t="shared" si="4"/>
        <v>65</v>
      </c>
      <c r="L66" s="16">
        <v>27</v>
      </c>
      <c r="O66" s="17">
        <v>20065</v>
      </c>
      <c r="P66" s="5"/>
      <c r="Q66" s="5"/>
      <c r="R66" s="16">
        <v>27</v>
      </c>
      <c r="U66" s="24">
        <v>90</v>
      </c>
      <c r="V66" s="24" t="s">
        <v>155</v>
      </c>
      <c r="W66" s="24">
        <v>7</v>
      </c>
      <c r="X66" s="24">
        <v>7</v>
      </c>
      <c r="Y66" s="24">
        <v>22</v>
      </c>
      <c r="Z66" s="24">
        <v>27</v>
      </c>
      <c r="AA66" s="24">
        <v>37</v>
      </c>
      <c r="AC66" s="4">
        <v>61</v>
      </c>
      <c r="AD66" s="4" t="s">
        <v>21</v>
      </c>
      <c r="AU66" s="1">
        <v>90</v>
      </c>
      <c r="AV66" s="32">
        <v>20</v>
      </c>
      <c r="AW66" s="32">
        <v>20</v>
      </c>
      <c r="AX66" s="32">
        <v>20</v>
      </c>
      <c r="AY66" s="32">
        <v>20</v>
      </c>
      <c r="AZ66" s="32">
        <v>20</v>
      </c>
    </row>
    <row r="67" spans="1:52">
      <c r="A67" s="10" t="s">
        <v>157</v>
      </c>
      <c r="B67" s="10">
        <v>91</v>
      </c>
      <c r="C67" s="6">
        <v>6</v>
      </c>
      <c r="D67" s="6" t="s">
        <v>886</v>
      </c>
      <c r="E67" s="6">
        <v>1</v>
      </c>
      <c r="F67" s="6">
        <v>1</v>
      </c>
      <c r="I67" s="20" t="s">
        <v>107</v>
      </c>
      <c r="J67">
        <f t="shared" si="4"/>
        <v>66</v>
      </c>
      <c r="L67" s="16">
        <v>27</v>
      </c>
      <c r="O67" s="17">
        <v>20066</v>
      </c>
      <c r="P67" s="5"/>
      <c r="Q67" s="5"/>
      <c r="R67" s="16">
        <v>27</v>
      </c>
      <c r="U67" s="24">
        <v>91</v>
      </c>
      <c r="V67" s="24" t="s">
        <v>157</v>
      </c>
      <c r="W67" s="24">
        <v>11</v>
      </c>
      <c r="X67" s="24">
        <v>15</v>
      </c>
      <c r="Y67" s="24">
        <v>28</v>
      </c>
      <c r="Z67" s="24">
        <v>28</v>
      </c>
      <c r="AA67" s="24">
        <v>33</v>
      </c>
      <c r="AC67" s="4">
        <v>61</v>
      </c>
      <c r="AD67" s="4" t="s">
        <v>21</v>
      </c>
      <c r="AU67" s="1">
        <v>91</v>
      </c>
      <c r="AV67" s="32">
        <v>20</v>
      </c>
      <c r="AW67" s="32">
        <v>20</v>
      </c>
      <c r="AX67" s="32">
        <v>20</v>
      </c>
      <c r="AY67" s="32">
        <v>20</v>
      </c>
      <c r="AZ67" s="32">
        <v>20</v>
      </c>
    </row>
    <row r="68" spans="1:52">
      <c r="A68" s="10" t="s">
        <v>159</v>
      </c>
      <c r="B68" s="10">
        <v>92</v>
      </c>
      <c r="C68" s="6">
        <v>6</v>
      </c>
      <c r="D68" s="6" t="s">
        <v>886</v>
      </c>
      <c r="E68" s="6">
        <v>1</v>
      </c>
      <c r="F68" s="6">
        <v>1</v>
      </c>
      <c r="I68" s="20" t="s">
        <v>109</v>
      </c>
      <c r="J68">
        <f t="shared" si="4"/>
        <v>67</v>
      </c>
      <c r="L68" s="16">
        <v>27</v>
      </c>
      <c r="O68" s="17">
        <v>20067</v>
      </c>
      <c r="P68" s="5"/>
      <c r="Q68" s="5"/>
      <c r="R68" s="16">
        <v>27</v>
      </c>
      <c r="U68" s="24">
        <v>92</v>
      </c>
      <c r="V68" s="24" t="s">
        <v>159</v>
      </c>
      <c r="W68" s="24">
        <v>15</v>
      </c>
      <c r="X68" s="24">
        <v>7</v>
      </c>
      <c r="Y68" s="24">
        <v>19</v>
      </c>
      <c r="Z68" s="24">
        <v>32</v>
      </c>
      <c r="AA68" s="24">
        <v>42</v>
      </c>
      <c r="AC68" s="4">
        <v>62</v>
      </c>
      <c r="AD68" s="4" t="s">
        <v>21</v>
      </c>
      <c r="AU68" s="1">
        <v>92</v>
      </c>
      <c r="AV68" s="32">
        <v>20</v>
      </c>
      <c r="AW68" s="32">
        <v>20</v>
      </c>
      <c r="AX68" s="32">
        <v>20</v>
      </c>
      <c r="AY68" s="32">
        <v>20</v>
      </c>
      <c r="AZ68" s="32">
        <v>20</v>
      </c>
    </row>
    <row r="69" spans="1:52">
      <c r="A69" s="10" t="s">
        <v>161</v>
      </c>
      <c r="B69" s="10">
        <v>93</v>
      </c>
      <c r="C69" s="6">
        <v>6</v>
      </c>
      <c r="D69" s="6" t="s">
        <v>886</v>
      </c>
      <c r="E69" s="6">
        <v>1</v>
      </c>
      <c r="F69" s="6">
        <v>1</v>
      </c>
      <c r="I69" s="20" t="s">
        <v>708</v>
      </c>
      <c r="J69" t="e">
        <f t="shared" si="4"/>
        <v>#N/A</v>
      </c>
      <c r="L69" s="16">
        <v>27</v>
      </c>
      <c r="O69" s="17">
        <v>20068</v>
      </c>
      <c r="P69" s="5"/>
      <c r="Q69" s="5"/>
      <c r="R69" s="16">
        <v>27</v>
      </c>
      <c r="U69" s="24">
        <v>93</v>
      </c>
      <c r="V69" s="24" t="s">
        <v>161</v>
      </c>
      <c r="W69" s="24">
        <v>26</v>
      </c>
      <c r="X69" s="24">
        <v>36</v>
      </c>
      <c r="Y69" s="24">
        <v>12</v>
      </c>
      <c r="Z69" s="24">
        <v>23</v>
      </c>
      <c r="AA69" s="24">
        <v>18</v>
      </c>
      <c r="AC69" s="4">
        <v>63</v>
      </c>
      <c r="AD69" s="4" t="s">
        <v>21</v>
      </c>
      <c r="AU69" s="1">
        <v>93</v>
      </c>
      <c r="AV69" s="32">
        <v>20</v>
      </c>
      <c r="AW69" s="32">
        <v>20</v>
      </c>
      <c r="AX69" s="32">
        <v>20</v>
      </c>
      <c r="AY69" s="32">
        <v>20</v>
      </c>
      <c r="AZ69" s="32">
        <v>20</v>
      </c>
    </row>
    <row r="70" spans="1:52">
      <c r="A70" s="10" t="s">
        <v>163</v>
      </c>
      <c r="B70" s="10">
        <v>94</v>
      </c>
      <c r="C70" s="6">
        <v>6</v>
      </c>
      <c r="D70" s="6" t="s">
        <v>886</v>
      </c>
      <c r="E70" s="6">
        <v>1</v>
      </c>
      <c r="F70" s="6">
        <v>1</v>
      </c>
      <c r="I70" s="20" t="e">
        <v>#N/A</v>
      </c>
      <c r="J70" t="e">
        <f t="shared" si="4"/>
        <v>#N/A</v>
      </c>
      <c r="L70" s="16">
        <v>27</v>
      </c>
      <c r="O70" s="17">
        <v>20069</v>
      </c>
      <c r="P70" s="5"/>
      <c r="Q70" s="5"/>
      <c r="R70" s="16">
        <v>27</v>
      </c>
      <c r="U70" s="24">
        <v>94</v>
      </c>
      <c r="V70" s="24" t="s">
        <v>163</v>
      </c>
      <c r="W70" s="24">
        <v>22</v>
      </c>
      <c r="X70" s="24">
        <v>37</v>
      </c>
      <c r="Y70" s="24">
        <v>11</v>
      </c>
      <c r="Z70" s="24">
        <v>25</v>
      </c>
      <c r="AA70" s="24">
        <v>20</v>
      </c>
      <c r="AC70" s="4">
        <v>64</v>
      </c>
      <c r="AD70" s="4" t="s">
        <v>21</v>
      </c>
      <c r="AU70" s="1">
        <v>94</v>
      </c>
      <c r="AV70" s="32">
        <v>20</v>
      </c>
      <c r="AW70" s="32">
        <v>20</v>
      </c>
      <c r="AX70" s="32">
        <v>20</v>
      </c>
      <c r="AY70" s="32">
        <v>20</v>
      </c>
      <c r="AZ70" s="32">
        <v>20</v>
      </c>
    </row>
    <row r="71" spans="1:52">
      <c r="A71" s="10" t="s">
        <v>165</v>
      </c>
      <c r="B71" s="10">
        <v>95</v>
      </c>
      <c r="C71" s="6">
        <v>6</v>
      </c>
      <c r="D71" s="6" t="s">
        <v>886</v>
      </c>
      <c r="E71" s="6">
        <v>1</v>
      </c>
      <c r="F71" s="6">
        <v>1</v>
      </c>
      <c r="I71" s="20" t="e">
        <v>#N/A</v>
      </c>
      <c r="J71" t="e">
        <f t="shared" si="4"/>
        <v>#N/A</v>
      </c>
      <c r="L71" s="16">
        <v>27</v>
      </c>
      <c r="O71" s="17">
        <v>20070</v>
      </c>
      <c r="P71" s="5"/>
      <c r="Q71" s="5"/>
      <c r="R71" s="16">
        <v>27</v>
      </c>
      <c r="U71" s="24">
        <v>95</v>
      </c>
      <c r="V71" s="24" t="s">
        <v>165</v>
      </c>
      <c r="W71" s="24">
        <v>24</v>
      </c>
      <c r="X71" s="24">
        <v>35</v>
      </c>
      <c r="Y71" s="24">
        <v>19</v>
      </c>
      <c r="Z71" s="24">
        <v>22</v>
      </c>
      <c r="AA71" s="24">
        <v>15</v>
      </c>
      <c r="AC71" s="27">
        <v>65</v>
      </c>
      <c r="AD71" s="27" t="s">
        <v>21</v>
      </c>
      <c r="AU71" s="1">
        <v>95</v>
      </c>
      <c r="AV71" s="32">
        <v>20</v>
      </c>
      <c r="AW71" s="32">
        <v>20</v>
      </c>
      <c r="AX71" s="32">
        <v>20</v>
      </c>
      <c r="AY71" s="32">
        <v>20</v>
      </c>
      <c r="AZ71" s="32">
        <v>20</v>
      </c>
    </row>
    <row r="72" spans="1:52">
      <c r="A72" s="10" t="s">
        <v>167</v>
      </c>
      <c r="B72" s="10">
        <v>96</v>
      </c>
      <c r="C72" s="6">
        <v>6</v>
      </c>
      <c r="D72" s="6" t="s">
        <v>886</v>
      </c>
      <c r="E72" s="6">
        <v>1</v>
      </c>
      <c r="F72" s="6">
        <v>1</v>
      </c>
      <c r="I72" s="20" t="e">
        <v>#N/A</v>
      </c>
      <c r="J72" t="e">
        <f t="shared" si="4"/>
        <v>#N/A</v>
      </c>
      <c r="L72" s="16">
        <v>27</v>
      </c>
      <c r="O72" s="17">
        <v>20071</v>
      </c>
      <c r="P72" s="5"/>
      <c r="Q72" s="5"/>
      <c r="R72" s="16">
        <v>27</v>
      </c>
      <c r="U72" s="24">
        <v>96</v>
      </c>
      <c r="V72" s="24" t="s">
        <v>167</v>
      </c>
      <c r="W72" s="24">
        <v>23</v>
      </c>
      <c r="X72" s="24">
        <v>40</v>
      </c>
      <c r="Y72" s="24">
        <v>13</v>
      </c>
      <c r="Z72" s="24">
        <v>21</v>
      </c>
      <c r="AA72" s="24">
        <v>18</v>
      </c>
      <c r="AC72" s="29">
        <v>66</v>
      </c>
      <c r="AD72" s="29" t="s">
        <v>31</v>
      </c>
      <c r="AU72" s="1">
        <v>96</v>
      </c>
      <c r="AV72" s="32">
        <v>20</v>
      </c>
      <c r="AW72" s="32">
        <v>20</v>
      </c>
      <c r="AX72" s="32">
        <v>20</v>
      </c>
      <c r="AY72" s="32">
        <v>20</v>
      </c>
      <c r="AZ72" s="32">
        <v>20</v>
      </c>
    </row>
    <row r="73" spans="1:52">
      <c r="A73" s="10"/>
      <c r="B73" s="10"/>
      <c r="C73" s="6"/>
      <c r="D73" s="6"/>
      <c r="E73" s="6"/>
      <c r="F73" s="6"/>
      <c r="I73" s="20"/>
      <c r="L73" s="16"/>
      <c r="O73" s="17"/>
      <c r="P73" s="5"/>
      <c r="Q73" s="5"/>
      <c r="R73" s="16"/>
      <c r="U73" s="24">
        <v>97</v>
      </c>
      <c r="V73" s="24" t="s">
        <v>22</v>
      </c>
      <c r="W73" s="24">
        <v>37</v>
      </c>
      <c r="X73" s="24">
        <v>32</v>
      </c>
      <c r="Y73" s="24">
        <v>12</v>
      </c>
      <c r="Z73" s="24">
        <v>12</v>
      </c>
      <c r="AA73" s="24">
        <v>12</v>
      </c>
      <c r="AC73" s="4">
        <v>67</v>
      </c>
      <c r="AD73" s="4" t="s">
        <v>21</v>
      </c>
      <c r="AU73" s="1">
        <v>97</v>
      </c>
      <c r="AV73" s="32">
        <v>20</v>
      </c>
      <c r="AW73" s="32">
        <v>20</v>
      </c>
      <c r="AX73" s="32">
        <v>20</v>
      </c>
      <c r="AY73" s="32">
        <v>20</v>
      </c>
      <c r="AZ73" s="32">
        <v>20</v>
      </c>
    </row>
    <row r="74" spans="1:52">
      <c r="A74" s="10"/>
      <c r="B74" s="10"/>
      <c r="C74" s="6"/>
      <c r="D74" s="6"/>
      <c r="E74" s="6"/>
      <c r="F74" s="6"/>
      <c r="I74" s="20"/>
      <c r="L74" s="16"/>
      <c r="O74" s="17"/>
      <c r="P74" s="5"/>
      <c r="Q74" s="5"/>
      <c r="R74" s="16"/>
      <c r="U74" s="24">
        <v>98</v>
      </c>
      <c r="V74" s="24" t="s">
        <v>170</v>
      </c>
      <c r="W74" s="24">
        <v>35</v>
      </c>
      <c r="X74" s="24">
        <v>34</v>
      </c>
      <c r="Y74" s="24">
        <v>7</v>
      </c>
      <c r="Z74" s="24">
        <v>15</v>
      </c>
      <c r="AA74" s="24">
        <v>14</v>
      </c>
      <c r="AC74" s="4">
        <v>67</v>
      </c>
      <c r="AD74" s="4" t="s">
        <v>21</v>
      </c>
      <c r="AU74" s="1">
        <v>98</v>
      </c>
      <c r="AV74" s="32">
        <v>20</v>
      </c>
      <c r="AW74" s="32">
        <v>20</v>
      </c>
      <c r="AX74" s="32">
        <v>20</v>
      </c>
      <c r="AY74" s="32">
        <v>20</v>
      </c>
      <c r="AZ74" s="32">
        <v>20</v>
      </c>
    </row>
    <row r="75" spans="1:52">
      <c r="A75" s="10"/>
      <c r="B75" s="10"/>
      <c r="C75" s="6"/>
      <c r="D75" s="6"/>
      <c r="E75" s="6"/>
      <c r="F75" s="6"/>
      <c r="I75" s="20"/>
      <c r="L75" s="16"/>
      <c r="O75" s="17"/>
      <c r="P75" s="5"/>
      <c r="Q75" s="5"/>
      <c r="R75" s="16"/>
      <c r="U75" s="24">
        <v>99</v>
      </c>
      <c r="V75" s="24" t="s">
        <v>172</v>
      </c>
      <c r="W75" s="24">
        <v>32</v>
      </c>
      <c r="X75" s="24">
        <v>32</v>
      </c>
      <c r="Y75" s="24">
        <v>17</v>
      </c>
      <c r="Z75" s="24">
        <v>7</v>
      </c>
      <c r="AA75" s="24">
        <v>17</v>
      </c>
      <c r="AC75" s="4">
        <v>68</v>
      </c>
      <c r="AD75" s="4" t="s">
        <v>21</v>
      </c>
      <c r="AU75" s="1">
        <v>99</v>
      </c>
      <c r="AV75" s="32">
        <v>20</v>
      </c>
      <c r="AW75" s="32">
        <v>20</v>
      </c>
      <c r="AX75" s="32">
        <v>20</v>
      </c>
      <c r="AY75" s="32">
        <v>20</v>
      </c>
      <c r="AZ75" s="32">
        <v>20</v>
      </c>
    </row>
    <row r="76" spans="1:52">
      <c r="A76" s="10"/>
      <c r="B76" s="10"/>
      <c r="C76" s="6"/>
      <c r="D76" s="6"/>
      <c r="E76" s="6"/>
      <c r="F76" s="6"/>
      <c r="I76" s="20"/>
      <c r="L76" s="16"/>
      <c r="O76" s="17"/>
      <c r="P76" s="5"/>
      <c r="Q76" s="5"/>
      <c r="R76" s="16"/>
      <c r="U76" s="24">
        <v>100</v>
      </c>
      <c r="V76" s="24" t="s">
        <v>174</v>
      </c>
      <c r="W76" s="24">
        <v>42</v>
      </c>
      <c r="X76" s="24">
        <v>37</v>
      </c>
      <c r="Y76" s="24">
        <v>12</v>
      </c>
      <c r="Z76" s="24">
        <v>7</v>
      </c>
      <c r="AA76" s="24">
        <v>7</v>
      </c>
      <c r="AC76" s="4">
        <v>68</v>
      </c>
      <c r="AD76" s="4" t="s">
        <v>21</v>
      </c>
      <c r="AU76" s="1">
        <v>100</v>
      </c>
      <c r="AV76" s="32">
        <v>20</v>
      </c>
      <c r="AW76" s="32">
        <v>20</v>
      </c>
      <c r="AX76" s="32">
        <v>20</v>
      </c>
      <c r="AY76" s="32">
        <v>20</v>
      </c>
      <c r="AZ76" s="32">
        <v>20</v>
      </c>
    </row>
    <row r="77" spans="1:52">
      <c r="A77" s="10"/>
      <c r="B77" s="10"/>
      <c r="C77" s="6"/>
      <c r="D77" s="6"/>
      <c r="E77" s="6"/>
      <c r="F77" s="6"/>
      <c r="I77" s="20"/>
      <c r="L77" s="16"/>
      <c r="O77" s="17"/>
      <c r="P77" s="5"/>
      <c r="Q77" s="5"/>
      <c r="R77" s="16"/>
      <c r="U77" s="24">
        <v>101</v>
      </c>
      <c r="V77" s="24" t="s">
        <v>176</v>
      </c>
      <c r="W77" s="24">
        <v>39</v>
      </c>
      <c r="X77" s="24">
        <v>32</v>
      </c>
      <c r="Y77" s="24">
        <v>14</v>
      </c>
      <c r="Z77" s="24">
        <v>8</v>
      </c>
      <c r="AA77" s="24">
        <v>17</v>
      </c>
      <c r="AC77" s="4">
        <v>69</v>
      </c>
      <c r="AD77" s="4" t="s">
        <v>21</v>
      </c>
      <c r="AU77" s="1">
        <v>101</v>
      </c>
      <c r="AV77" s="32">
        <v>20</v>
      </c>
      <c r="AW77" s="32">
        <v>20</v>
      </c>
      <c r="AX77" s="32">
        <v>20</v>
      </c>
      <c r="AY77" s="32">
        <v>20</v>
      </c>
      <c r="AZ77" s="32">
        <v>20</v>
      </c>
    </row>
    <row r="78" spans="1:52">
      <c r="A78" s="10"/>
      <c r="B78" s="10"/>
      <c r="C78" s="6"/>
      <c r="D78" s="6"/>
      <c r="E78" s="6"/>
      <c r="F78" s="6"/>
      <c r="I78" s="20"/>
      <c r="L78" s="16"/>
      <c r="O78" s="17"/>
      <c r="P78" s="5"/>
      <c r="Q78" s="5"/>
      <c r="R78" s="16"/>
      <c r="U78" s="24">
        <v>102</v>
      </c>
      <c r="V78" s="24" t="s">
        <v>178</v>
      </c>
      <c r="W78" s="24">
        <v>12</v>
      </c>
      <c r="X78" s="24">
        <v>27</v>
      </c>
      <c r="Y78" s="24">
        <v>42</v>
      </c>
      <c r="Z78" s="24">
        <v>12</v>
      </c>
      <c r="AA78" s="24">
        <v>17</v>
      </c>
      <c r="AC78" s="4">
        <v>70</v>
      </c>
      <c r="AD78" s="4" t="s">
        <v>21</v>
      </c>
      <c r="AU78" s="1">
        <v>102</v>
      </c>
      <c r="AV78" s="32">
        <v>20</v>
      </c>
      <c r="AW78" s="32">
        <v>20</v>
      </c>
      <c r="AX78" s="32">
        <v>20</v>
      </c>
      <c r="AY78" s="32">
        <v>20</v>
      </c>
      <c r="AZ78" s="32">
        <v>20</v>
      </c>
    </row>
    <row r="79" spans="1:52">
      <c r="A79" s="10"/>
      <c r="B79" s="10"/>
      <c r="C79" s="6"/>
      <c r="D79" s="6"/>
      <c r="E79" s="6"/>
      <c r="F79" s="6"/>
      <c r="I79" s="20"/>
      <c r="L79" s="16"/>
      <c r="O79" s="17"/>
      <c r="P79" s="5"/>
      <c r="Q79" s="5"/>
      <c r="R79" s="16"/>
      <c r="U79" s="24">
        <v>103</v>
      </c>
      <c r="V79" s="24" t="s">
        <v>179</v>
      </c>
      <c r="W79" s="24">
        <v>22</v>
      </c>
      <c r="X79" s="24">
        <v>23</v>
      </c>
      <c r="Y79" s="24">
        <v>10</v>
      </c>
      <c r="Z79" s="24">
        <v>25</v>
      </c>
      <c r="AA79" s="24">
        <v>25</v>
      </c>
      <c r="AC79" s="4">
        <v>71</v>
      </c>
      <c r="AD79" s="4" t="s">
        <v>31</v>
      </c>
      <c r="AU79" s="1">
        <v>103</v>
      </c>
      <c r="AV79" s="32">
        <v>20</v>
      </c>
      <c r="AW79" s="32">
        <v>20</v>
      </c>
      <c r="AX79" s="32">
        <v>20</v>
      </c>
      <c r="AY79" s="32">
        <v>20</v>
      </c>
      <c r="AZ79" s="32">
        <v>20</v>
      </c>
    </row>
    <row r="80" spans="1:52">
      <c r="A80" s="10"/>
      <c r="B80" s="10"/>
      <c r="C80" s="6"/>
      <c r="D80" s="6"/>
      <c r="E80" s="6"/>
      <c r="F80" s="6"/>
      <c r="I80" s="20"/>
      <c r="L80" s="16"/>
      <c r="O80" s="17"/>
      <c r="P80" s="5"/>
      <c r="Q80" s="5"/>
      <c r="R80" s="16"/>
      <c r="U80" s="24">
        <v>104</v>
      </c>
      <c r="V80" s="24" t="s">
        <v>181</v>
      </c>
      <c r="W80" s="24">
        <v>21</v>
      </c>
      <c r="X80" s="24">
        <v>20</v>
      </c>
      <c r="Y80" s="24">
        <v>9</v>
      </c>
      <c r="Z80" s="24">
        <v>25</v>
      </c>
      <c r="AA80" s="24">
        <v>30</v>
      </c>
      <c r="AC80" s="4">
        <v>72</v>
      </c>
      <c r="AD80" s="4" t="s">
        <v>21</v>
      </c>
      <c r="AU80" s="1">
        <v>104</v>
      </c>
      <c r="AV80" s="32">
        <v>20</v>
      </c>
      <c r="AW80" s="32">
        <v>20</v>
      </c>
      <c r="AX80" s="32">
        <v>20</v>
      </c>
      <c r="AY80" s="32">
        <v>20</v>
      </c>
      <c r="AZ80" s="32">
        <v>20</v>
      </c>
    </row>
    <row r="81" spans="1:52">
      <c r="A81" s="10"/>
      <c r="B81" s="10"/>
      <c r="C81" s="6"/>
      <c r="D81" s="6"/>
      <c r="E81" s="6"/>
      <c r="F81" s="6"/>
      <c r="I81" s="20"/>
      <c r="L81" s="16"/>
      <c r="O81" s="17"/>
      <c r="P81" s="5"/>
      <c r="Q81" s="5"/>
      <c r="R81" s="16"/>
      <c r="U81" s="24">
        <v>105</v>
      </c>
      <c r="V81" s="24" t="s">
        <v>183</v>
      </c>
      <c r="W81" s="24">
        <v>23</v>
      </c>
      <c r="X81" s="24">
        <v>19</v>
      </c>
      <c r="Y81" s="24">
        <v>10</v>
      </c>
      <c r="Z81" s="24">
        <v>24</v>
      </c>
      <c r="AA81" s="24">
        <v>29</v>
      </c>
      <c r="AC81" s="4">
        <v>73</v>
      </c>
      <c r="AD81" s="4" t="s">
        <v>21</v>
      </c>
      <c r="AU81" s="1">
        <v>105</v>
      </c>
      <c r="AV81" s="32">
        <v>20</v>
      </c>
      <c r="AW81" s="32">
        <v>20</v>
      </c>
      <c r="AX81" s="32">
        <v>20</v>
      </c>
      <c r="AY81" s="32">
        <v>20</v>
      </c>
      <c r="AZ81" s="32">
        <v>20</v>
      </c>
    </row>
    <row r="82" spans="1:52">
      <c r="A82" s="10"/>
      <c r="B82" s="10"/>
      <c r="C82" s="6"/>
      <c r="D82" s="6"/>
      <c r="E82" s="6"/>
      <c r="F82" s="6"/>
      <c r="I82" s="20"/>
      <c r="L82" s="16"/>
      <c r="O82" s="17"/>
      <c r="P82" s="5"/>
      <c r="Q82" s="5"/>
      <c r="R82" s="16"/>
      <c r="U82" s="24">
        <v>106</v>
      </c>
      <c r="V82" s="24" t="s">
        <v>185</v>
      </c>
      <c r="W82" s="24">
        <v>17</v>
      </c>
      <c r="X82" s="24">
        <v>27</v>
      </c>
      <c r="Y82" s="24">
        <v>12</v>
      </c>
      <c r="Z82" s="24">
        <v>42</v>
      </c>
      <c r="AA82" s="24">
        <v>42</v>
      </c>
      <c r="AC82" s="4">
        <v>74</v>
      </c>
      <c r="AD82" s="4" t="s">
        <v>21</v>
      </c>
      <c r="AU82" s="1">
        <v>106</v>
      </c>
      <c r="AV82" s="32">
        <v>20</v>
      </c>
      <c r="AW82" s="32">
        <v>20</v>
      </c>
      <c r="AX82" s="32">
        <v>20</v>
      </c>
      <c r="AY82" s="32">
        <v>20</v>
      </c>
      <c r="AZ82" s="32">
        <v>20</v>
      </c>
    </row>
    <row r="83" spans="1:52">
      <c r="A83" s="10"/>
      <c r="B83" s="10"/>
      <c r="C83" s="6"/>
      <c r="D83" s="6"/>
      <c r="E83" s="6"/>
      <c r="F83" s="6"/>
      <c r="I83" s="20"/>
      <c r="L83" s="16"/>
      <c r="O83" s="17"/>
      <c r="P83" s="5"/>
      <c r="Q83" s="5"/>
      <c r="R83" s="16"/>
      <c r="U83" s="24">
        <v>107</v>
      </c>
      <c r="V83" s="24" t="s">
        <v>187</v>
      </c>
      <c r="W83" s="24">
        <v>14</v>
      </c>
      <c r="X83" s="24">
        <v>30</v>
      </c>
      <c r="Y83" s="24">
        <v>32</v>
      </c>
      <c r="Z83" s="24">
        <v>22</v>
      </c>
      <c r="AA83" s="24">
        <v>22</v>
      </c>
      <c r="AC83" s="4">
        <v>74</v>
      </c>
      <c r="AD83" s="4" t="s">
        <v>21</v>
      </c>
      <c r="AU83" s="1">
        <v>107</v>
      </c>
      <c r="AV83" s="32">
        <v>20</v>
      </c>
      <c r="AW83" s="32">
        <v>20</v>
      </c>
      <c r="AX83" s="32">
        <v>20</v>
      </c>
      <c r="AY83" s="32">
        <v>20</v>
      </c>
      <c r="AZ83" s="32">
        <v>20</v>
      </c>
    </row>
    <row r="84" spans="1:52">
      <c r="A84" s="10"/>
      <c r="B84" s="10"/>
      <c r="C84" s="6"/>
      <c r="D84" s="6"/>
      <c r="E84" s="6"/>
      <c r="F84" s="6"/>
      <c r="I84" s="20"/>
      <c r="L84" s="16"/>
      <c r="O84" s="17"/>
      <c r="P84" s="5"/>
      <c r="Q84" s="5"/>
      <c r="R84" s="16"/>
      <c r="U84" s="24">
        <v>108</v>
      </c>
      <c r="V84" s="24" t="s">
        <v>189</v>
      </c>
      <c r="W84" s="24">
        <v>13</v>
      </c>
      <c r="X84" s="24">
        <v>31</v>
      </c>
      <c r="Y84" s="24">
        <v>26</v>
      </c>
      <c r="Z84" s="24">
        <v>25</v>
      </c>
      <c r="AA84" s="24">
        <v>25</v>
      </c>
      <c r="AC84" s="4">
        <v>75</v>
      </c>
      <c r="AD84" s="4" t="s">
        <v>31</v>
      </c>
      <c r="AU84" s="1">
        <v>108</v>
      </c>
      <c r="AV84" s="32">
        <v>20</v>
      </c>
      <c r="AW84" s="32">
        <v>20</v>
      </c>
      <c r="AX84" s="32">
        <v>20</v>
      </c>
      <c r="AY84" s="32">
        <v>20</v>
      </c>
      <c r="AZ84" s="32">
        <v>20</v>
      </c>
    </row>
    <row r="85" spans="1:52">
      <c r="A85" s="10"/>
      <c r="B85" s="10"/>
      <c r="C85" s="6"/>
      <c r="D85" s="6"/>
      <c r="E85" s="6"/>
      <c r="F85" s="6"/>
      <c r="I85" s="20"/>
      <c r="L85" s="16"/>
      <c r="O85" s="17"/>
      <c r="P85" s="5"/>
      <c r="Q85" s="5"/>
      <c r="R85" s="16"/>
      <c r="U85" s="24">
        <v>109</v>
      </c>
      <c r="V85" s="24" t="s">
        <v>191</v>
      </c>
      <c r="W85" s="24">
        <v>11</v>
      </c>
      <c r="X85" s="24">
        <v>28</v>
      </c>
      <c r="Y85" s="24">
        <v>28</v>
      </c>
      <c r="Z85" s="24">
        <v>27</v>
      </c>
      <c r="AA85" s="24">
        <v>26</v>
      </c>
      <c r="AC85" s="4">
        <v>76</v>
      </c>
      <c r="AD85" s="4" t="s">
        <v>21</v>
      </c>
      <c r="AU85" s="1">
        <v>109</v>
      </c>
      <c r="AV85" s="32">
        <v>20</v>
      </c>
      <c r="AW85" s="32">
        <v>20</v>
      </c>
      <c r="AX85" s="32">
        <v>20</v>
      </c>
      <c r="AY85" s="32">
        <v>20</v>
      </c>
      <c r="AZ85" s="32">
        <v>20</v>
      </c>
    </row>
    <row r="86" spans="1:52">
      <c r="A86" s="10"/>
      <c r="B86" s="10"/>
      <c r="C86" s="6"/>
      <c r="D86" s="6"/>
      <c r="E86" s="6"/>
      <c r="F86" s="6"/>
      <c r="I86" s="20"/>
      <c r="L86" s="16"/>
      <c r="O86" s="17"/>
      <c r="P86" s="5"/>
      <c r="Q86" s="5"/>
      <c r="R86" s="16"/>
      <c r="U86" s="24">
        <v>110</v>
      </c>
      <c r="V86" s="24" t="s">
        <v>193</v>
      </c>
      <c r="W86" s="24">
        <v>10</v>
      </c>
      <c r="X86" s="24">
        <v>27</v>
      </c>
      <c r="Y86" s="24">
        <v>26</v>
      </c>
      <c r="Z86" s="24">
        <v>26</v>
      </c>
      <c r="AA86" s="24">
        <v>31</v>
      </c>
      <c r="AC86" s="4">
        <v>77</v>
      </c>
      <c r="AD86" s="4" t="s">
        <v>21</v>
      </c>
      <c r="AU86" s="1">
        <v>110</v>
      </c>
      <c r="AV86" s="32">
        <v>20</v>
      </c>
      <c r="AW86" s="32">
        <v>20</v>
      </c>
      <c r="AX86" s="32">
        <v>20</v>
      </c>
      <c r="AY86" s="32">
        <v>20</v>
      </c>
      <c r="AZ86" s="32">
        <v>20</v>
      </c>
    </row>
    <row r="87" spans="1:52">
      <c r="A87" s="10"/>
      <c r="B87" s="10"/>
      <c r="C87" s="6"/>
      <c r="D87" s="6"/>
      <c r="E87" s="6"/>
      <c r="F87" s="6"/>
      <c r="I87" s="20"/>
      <c r="L87" s="16"/>
      <c r="O87" s="17"/>
      <c r="P87" s="5"/>
      <c r="Q87" s="5"/>
      <c r="R87" s="16"/>
      <c r="U87" s="24">
        <v>111</v>
      </c>
      <c r="V87" s="24" t="s">
        <v>195</v>
      </c>
      <c r="W87" s="24">
        <v>11</v>
      </c>
      <c r="X87" s="24">
        <v>26</v>
      </c>
      <c r="Y87" s="24">
        <v>16</v>
      </c>
      <c r="Z87" s="24">
        <v>31</v>
      </c>
      <c r="AA87" s="24">
        <v>21</v>
      </c>
      <c r="AC87" s="4">
        <v>77</v>
      </c>
      <c r="AD87" s="4" t="s">
        <v>21</v>
      </c>
      <c r="AU87" s="1">
        <v>111</v>
      </c>
      <c r="AV87" s="32">
        <v>20</v>
      </c>
      <c r="AW87" s="32">
        <v>20</v>
      </c>
      <c r="AX87" s="32">
        <v>20</v>
      </c>
      <c r="AY87" s="32">
        <v>20</v>
      </c>
      <c r="AZ87" s="32">
        <v>20</v>
      </c>
    </row>
    <row r="88" spans="1:52">
      <c r="A88" s="10"/>
      <c r="B88" s="10"/>
      <c r="C88" s="6"/>
      <c r="D88" s="6"/>
      <c r="E88" s="6"/>
      <c r="F88" s="6"/>
      <c r="I88" s="20"/>
      <c r="L88" s="16"/>
      <c r="O88" s="17"/>
      <c r="P88" s="5"/>
      <c r="Q88" s="5"/>
      <c r="R88" s="16"/>
      <c r="U88" s="24">
        <v>112</v>
      </c>
      <c r="V88" s="24" t="s">
        <v>197</v>
      </c>
      <c r="W88" s="24">
        <v>13</v>
      </c>
      <c r="X88" s="24">
        <v>28</v>
      </c>
      <c r="Y88" s="24">
        <v>12</v>
      </c>
      <c r="Z88" s="24">
        <v>29</v>
      </c>
      <c r="AA88" s="24">
        <v>18</v>
      </c>
      <c r="AC88" s="4">
        <v>78</v>
      </c>
      <c r="AD88" s="4" t="s">
        <v>21</v>
      </c>
      <c r="AU88" s="1">
        <v>112</v>
      </c>
      <c r="AV88" s="32">
        <v>20</v>
      </c>
      <c r="AW88" s="32">
        <v>20</v>
      </c>
      <c r="AX88" s="32">
        <v>20</v>
      </c>
      <c r="AY88" s="32">
        <v>20</v>
      </c>
      <c r="AZ88" s="32">
        <v>20</v>
      </c>
    </row>
    <row r="89" spans="1:52">
      <c r="A89" s="10"/>
      <c r="B89" s="10"/>
      <c r="C89" s="6"/>
      <c r="D89" s="6"/>
      <c r="E89" s="6"/>
      <c r="F89" s="6"/>
      <c r="I89" s="20"/>
      <c r="L89" s="16"/>
      <c r="O89" s="17"/>
      <c r="P89" s="5"/>
      <c r="Q89" s="5"/>
      <c r="R89" s="16"/>
      <c r="U89" s="24">
        <v>113</v>
      </c>
      <c r="V89" s="25" t="s">
        <v>199</v>
      </c>
      <c r="W89" s="25">
        <v>11</v>
      </c>
      <c r="X89" s="25">
        <v>26</v>
      </c>
      <c r="Y89" s="25">
        <v>20</v>
      </c>
      <c r="Z89" s="25">
        <v>27</v>
      </c>
      <c r="AA89" s="25">
        <v>16</v>
      </c>
      <c r="AC89" s="4">
        <v>79</v>
      </c>
      <c r="AD89" s="4" t="s">
        <v>31</v>
      </c>
      <c r="AU89" s="1">
        <v>113</v>
      </c>
      <c r="AV89" s="32">
        <v>20</v>
      </c>
      <c r="AW89" s="32">
        <v>20</v>
      </c>
      <c r="AX89" s="32">
        <v>20</v>
      </c>
      <c r="AY89" s="32">
        <v>20</v>
      </c>
      <c r="AZ89" s="32">
        <v>20</v>
      </c>
    </row>
    <row r="90" spans="1:52">
      <c r="A90" s="10"/>
      <c r="B90" s="10"/>
      <c r="C90" s="6"/>
      <c r="D90" s="6"/>
      <c r="E90" s="6"/>
      <c r="F90" s="6"/>
      <c r="I90" s="20"/>
      <c r="L90" s="16"/>
      <c r="O90" s="17"/>
      <c r="P90" s="5"/>
      <c r="Q90" s="5"/>
      <c r="R90" s="16"/>
      <c r="U90" s="24">
        <v>114</v>
      </c>
      <c r="V90" s="24" t="s">
        <v>201</v>
      </c>
      <c r="W90" s="24">
        <v>32</v>
      </c>
      <c r="X90" s="24">
        <v>40</v>
      </c>
      <c r="Y90" s="24">
        <v>18</v>
      </c>
      <c r="Z90" s="24">
        <v>17</v>
      </c>
      <c r="AA90" s="24">
        <v>18</v>
      </c>
      <c r="AC90" s="4">
        <v>80</v>
      </c>
      <c r="AD90" s="4" t="s">
        <v>21</v>
      </c>
      <c r="AU90" s="1">
        <v>114</v>
      </c>
      <c r="AV90" s="32">
        <v>20</v>
      </c>
      <c r="AW90" s="32">
        <v>20</v>
      </c>
      <c r="AX90" s="32">
        <v>20</v>
      </c>
      <c r="AY90" s="32">
        <v>20</v>
      </c>
      <c r="AZ90" s="32">
        <v>20</v>
      </c>
    </row>
    <row r="91" spans="1:52">
      <c r="A91" s="10"/>
      <c r="B91" s="10"/>
      <c r="C91" s="6"/>
      <c r="D91" s="6"/>
      <c r="E91" s="6"/>
      <c r="F91" s="6"/>
      <c r="I91" s="20"/>
      <c r="L91" s="16"/>
      <c r="O91" s="17"/>
      <c r="P91" s="5"/>
      <c r="Q91" s="5"/>
      <c r="R91" s="16"/>
      <c r="U91" s="24">
        <v>115</v>
      </c>
      <c r="V91" s="24" t="s">
        <v>203</v>
      </c>
      <c r="W91" s="24">
        <v>32</v>
      </c>
      <c r="X91" s="24">
        <v>40</v>
      </c>
      <c r="Y91" s="24">
        <v>18</v>
      </c>
      <c r="Z91" s="24">
        <v>17</v>
      </c>
      <c r="AA91" s="24">
        <v>18</v>
      </c>
      <c r="AC91" s="4">
        <v>80</v>
      </c>
      <c r="AD91" s="4" t="s">
        <v>21</v>
      </c>
      <c r="AU91" s="1">
        <v>115</v>
      </c>
      <c r="AV91" s="32">
        <v>20</v>
      </c>
      <c r="AW91" s="32">
        <v>20</v>
      </c>
      <c r="AX91" s="32">
        <v>20</v>
      </c>
      <c r="AY91" s="32">
        <v>20</v>
      </c>
      <c r="AZ91" s="32">
        <v>20</v>
      </c>
    </row>
    <row r="92" spans="1:52">
      <c r="A92" s="10"/>
      <c r="B92" s="10"/>
      <c r="C92" s="6"/>
      <c r="D92" s="6"/>
      <c r="E92" s="6"/>
      <c r="F92" s="6"/>
      <c r="I92" s="20"/>
      <c r="L92" s="16"/>
      <c r="O92" s="17"/>
      <c r="P92" s="5"/>
      <c r="Q92" s="5"/>
      <c r="R92" s="16"/>
      <c r="U92" s="24">
        <v>116</v>
      </c>
      <c r="V92" s="24" t="s">
        <v>86</v>
      </c>
      <c r="W92" s="24">
        <v>32</v>
      </c>
      <c r="X92" s="24">
        <v>35</v>
      </c>
      <c r="Y92" s="24">
        <v>18</v>
      </c>
      <c r="Z92" s="24">
        <v>17</v>
      </c>
      <c r="AA92" s="24">
        <v>18</v>
      </c>
      <c r="AC92" s="4">
        <v>81</v>
      </c>
      <c r="AD92" s="4" t="s">
        <v>21</v>
      </c>
      <c r="AU92" s="1">
        <v>116</v>
      </c>
      <c r="AV92" s="32">
        <v>20</v>
      </c>
      <c r="AW92" s="32">
        <v>20</v>
      </c>
      <c r="AX92" s="32">
        <v>20</v>
      </c>
      <c r="AY92" s="32">
        <v>20</v>
      </c>
      <c r="AZ92" s="32">
        <v>20</v>
      </c>
    </row>
    <row r="93" spans="1:52">
      <c r="A93" s="10" t="s">
        <v>205</v>
      </c>
      <c r="B93" s="10">
        <v>1000</v>
      </c>
      <c r="C93" s="6">
        <v>6</v>
      </c>
      <c r="D93" s="6" t="s">
        <v>886</v>
      </c>
      <c r="E93" s="6">
        <v>1</v>
      </c>
      <c r="F93" s="6">
        <v>1</v>
      </c>
      <c r="I93" s="20" t="e">
        <v>#N/A</v>
      </c>
      <c r="J93" t="e">
        <f t="shared" ref="J93:J102" si="5">VLOOKUP(I93,A:B,2,FALSE)</f>
        <v>#N/A</v>
      </c>
      <c r="L93" s="16">
        <v>32</v>
      </c>
      <c r="O93" s="17">
        <v>20072</v>
      </c>
      <c r="P93" s="5"/>
      <c r="Q93" s="5"/>
      <c r="R93" s="16">
        <v>27</v>
      </c>
      <c r="U93" s="24">
        <v>901</v>
      </c>
      <c r="V93" s="24" t="s">
        <v>299</v>
      </c>
      <c r="W93" s="24">
        <v>32</v>
      </c>
      <c r="X93" s="24">
        <v>40</v>
      </c>
      <c r="Y93" s="24">
        <v>18</v>
      </c>
      <c r="Z93" s="24">
        <v>17</v>
      </c>
      <c r="AA93" s="24">
        <v>18</v>
      </c>
      <c r="AC93" s="4">
        <v>82</v>
      </c>
      <c r="AD93" s="4" t="s">
        <v>21</v>
      </c>
      <c r="AU93" s="1">
        <v>901</v>
      </c>
      <c r="AV93" s="32">
        <v>20</v>
      </c>
      <c r="AW93" s="32">
        <v>20</v>
      </c>
      <c r="AX93" s="32">
        <v>20</v>
      </c>
      <c r="AY93" s="32">
        <v>20</v>
      </c>
      <c r="AZ93" s="32">
        <v>20</v>
      </c>
    </row>
    <row r="94" spans="1:52">
      <c r="A94" s="10" t="s">
        <v>207</v>
      </c>
      <c r="B94" s="10">
        <v>1010</v>
      </c>
      <c r="C94" s="6">
        <v>6</v>
      </c>
      <c r="D94" s="6" t="s">
        <v>886</v>
      </c>
      <c r="E94" s="6">
        <v>1</v>
      </c>
      <c r="F94" s="6">
        <v>1</v>
      </c>
      <c r="I94" s="20" t="e">
        <v>#N/A</v>
      </c>
      <c r="J94" t="e">
        <f t="shared" si="5"/>
        <v>#N/A</v>
      </c>
      <c r="L94" s="16">
        <v>32</v>
      </c>
      <c r="O94" s="17">
        <v>20073</v>
      </c>
      <c r="P94" s="5"/>
      <c r="Q94" s="5"/>
      <c r="R94" s="16">
        <v>32</v>
      </c>
      <c r="U94" s="24">
        <v>902</v>
      </c>
      <c r="V94" s="24" t="s">
        <v>300</v>
      </c>
      <c r="W94" s="24">
        <v>32</v>
      </c>
      <c r="X94" s="24">
        <v>40</v>
      </c>
      <c r="Y94" s="24">
        <v>18</v>
      </c>
      <c r="Z94" s="24">
        <v>17</v>
      </c>
      <c r="AA94" s="24">
        <v>18</v>
      </c>
      <c r="AC94" s="4">
        <v>83</v>
      </c>
      <c r="AD94" s="4" t="s">
        <v>31</v>
      </c>
      <c r="AU94" s="1">
        <v>902</v>
      </c>
      <c r="AV94" s="32">
        <v>20</v>
      </c>
      <c r="AW94" s="32">
        <v>20</v>
      </c>
      <c r="AX94" s="32">
        <v>20</v>
      </c>
      <c r="AY94" s="32">
        <v>20</v>
      </c>
      <c r="AZ94" s="32">
        <v>20</v>
      </c>
    </row>
    <row r="95" spans="1:52">
      <c r="A95" s="10" t="s">
        <v>209</v>
      </c>
      <c r="B95" s="10">
        <v>1020</v>
      </c>
      <c r="C95" s="6">
        <v>6</v>
      </c>
      <c r="D95" s="6" t="s">
        <v>886</v>
      </c>
      <c r="E95" s="6">
        <v>1</v>
      </c>
      <c r="F95" s="6">
        <v>1</v>
      </c>
      <c r="I95" s="20" t="s">
        <v>904</v>
      </c>
      <c r="J95" t="e">
        <f t="shared" si="5"/>
        <v>#N/A</v>
      </c>
      <c r="L95" s="16">
        <v>32</v>
      </c>
      <c r="O95" s="17">
        <v>20074</v>
      </c>
      <c r="P95" s="5"/>
      <c r="Q95" s="5"/>
      <c r="R95" s="16">
        <v>32</v>
      </c>
      <c r="U95" s="24">
        <v>903</v>
      </c>
      <c r="V95" s="24" t="s">
        <v>301</v>
      </c>
      <c r="W95" s="24">
        <v>32</v>
      </c>
      <c r="X95" s="24">
        <v>40</v>
      </c>
      <c r="Y95" s="24">
        <v>18</v>
      </c>
      <c r="Z95" s="24">
        <v>17</v>
      </c>
      <c r="AA95" s="24">
        <v>18</v>
      </c>
      <c r="AC95" s="4">
        <v>84</v>
      </c>
      <c r="AD95" s="4" t="s">
        <v>21</v>
      </c>
      <c r="AU95" s="1">
        <v>903</v>
      </c>
      <c r="AV95" s="32">
        <v>20</v>
      </c>
      <c r="AW95" s="32">
        <v>20</v>
      </c>
      <c r="AX95" s="32">
        <v>20</v>
      </c>
      <c r="AY95" s="32">
        <v>20</v>
      </c>
      <c r="AZ95" s="32">
        <v>20</v>
      </c>
    </row>
    <row r="96" spans="1:52">
      <c r="A96" s="10" t="s">
        <v>211</v>
      </c>
      <c r="B96" s="10">
        <v>1030</v>
      </c>
      <c r="C96" s="6">
        <v>6</v>
      </c>
      <c r="D96" s="6" t="s">
        <v>886</v>
      </c>
      <c r="E96" s="6">
        <v>1</v>
      </c>
      <c r="F96" s="6">
        <v>1</v>
      </c>
      <c r="I96" s="20" t="s">
        <v>904</v>
      </c>
      <c r="J96" t="e">
        <f t="shared" si="5"/>
        <v>#N/A</v>
      </c>
      <c r="L96" s="16">
        <v>32</v>
      </c>
      <c r="O96" s="17">
        <v>20075</v>
      </c>
      <c r="P96" s="5"/>
      <c r="Q96" s="5"/>
      <c r="R96" s="16">
        <v>32</v>
      </c>
      <c r="U96" s="24">
        <v>904</v>
      </c>
      <c r="V96" s="24" t="s">
        <v>302</v>
      </c>
      <c r="W96" s="24">
        <v>32</v>
      </c>
      <c r="X96" s="24">
        <v>40</v>
      </c>
      <c r="Y96" s="24">
        <v>18</v>
      </c>
      <c r="Z96" s="24">
        <v>17</v>
      </c>
      <c r="AA96" s="24">
        <v>18</v>
      </c>
      <c r="AC96" s="4">
        <v>85</v>
      </c>
      <c r="AD96" s="4" t="s">
        <v>21</v>
      </c>
      <c r="AU96" s="1">
        <v>904</v>
      </c>
      <c r="AV96" s="32">
        <v>20</v>
      </c>
      <c r="AW96" s="32">
        <v>20</v>
      </c>
      <c r="AX96" s="32">
        <v>20</v>
      </c>
      <c r="AY96" s="32">
        <v>20</v>
      </c>
      <c r="AZ96" s="32">
        <v>20</v>
      </c>
    </row>
    <row r="97" spans="1:52">
      <c r="A97" s="10" t="s">
        <v>213</v>
      </c>
      <c r="B97" s="10">
        <v>1040</v>
      </c>
      <c r="C97" s="6">
        <v>6</v>
      </c>
      <c r="D97" s="6" t="s">
        <v>886</v>
      </c>
      <c r="E97" s="6">
        <v>1</v>
      </c>
      <c r="F97" s="6">
        <v>1</v>
      </c>
      <c r="I97" s="20" t="s">
        <v>905</v>
      </c>
      <c r="J97" t="e">
        <f t="shared" si="5"/>
        <v>#N/A</v>
      </c>
      <c r="L97" s="16">
        <v>32</v>
      </c>
      <c r="O97" s="17">
        <v>20076</v>
      </c>
      <c r="P97" s="5"/>
      <c r="Q97" s="5"/>
      <c r="R97" s="16">
        <v>32</v>
      </c>
      <c r="U97" s="24">
        <v>905</v>
      </c>
      <c r="V97" s="24" t="s">
        <v>303</v>
      </c>
      <c r="W97" s="24">
        <v>32</v>
      </c>
      <c r="X97" s="24">
        <v>40</v>
      </c>
      <c r="Y97" s="24">
        <v>18</v>
      </c>
      <c r="Z97" s="24">
        <v>17</v>
      </c>
      <c r="AA97" s="24">
        <v>18</v>
      </c>
      <c r="AC97" s="4">
        <v>86</v>
      </c>
      <c r="AD97" s="4" t="s">
        <v>21</v>
      </c>
      <c r="AU97" s="1">
        <v>905</v>
      </c>
      <c r="AV97" s="32">
        <v>20</v>
      </c>
      <c r="AW97" s="32">
        <v>20</v>
      </c>
      <c r="AX97" s="32">
        <v>20</v>
      </c>
      <c r="AY97" s="32">
        <v>20</v>
      </c>
      <c r="AZ97" s="32">
        <v>20</v>
      </c>
    </row>
    <row r="98" spans="1:52">
      <c r="A98" s="10" t="s">
        <v>215</v>
      </c>
      <c r="B98" s="10">
        <v>1050</v>
      </c>
      <c r="C98" s="6">
        <v>6</v>
      </c>
      <c r="D98" s="6" t="s">
        <v>886</v>
      </c>
      <c r="E98" s="6">
        <v>1</v>
      </c>
      <c r="F98" s="6">
        <v>1</v>
      </c>
      <c r="I98" s="20" t="s">
        <v>213</v>
      </c>
      <c r="J98">
        <f t="shared" si="5"/>
        <v>1040</v>
      </c>
      <c r="L98" s="16">
        <v>32</v>
      </c>
      <c r="O98" s="17">
        <v>20077</v>
      </c>
      <c r="P98" s="5"/>
      <c r="Q98" s="5"/>
      <c r="R98" s="16">
        <v>32</v>
      </c>
      <c r="U98" s="24">
        <v>906</v>
      </c>
      <c r="V98" s="24" t="s">
        <v>304</v>
      </c>
      <c r="W98" s="24">
        <v>32</v>
      </c>
      <c r="X98" s="24">
        <v>40</v>
      </c>
      <c r="Y98" s="24">
        <v>18</v>
      </c>
      <c r="Z98" s="24">
        <v>17</v>
      </c>
      <c r="AA98" s="24">
        <v>18</v>
      </c>
      <c r="AC98" s="4">
        <v>87</v>
      </c>
      <c r="AD98" s="4" t="s">
        <v>31</v>
      </c>
      <c r="AU98" s="1">
        <v>906</v>
      </c>
      <c r="AV98" s="32">
        <v>20</v>
      </c>
      <c r="AW98" s="32">
        <v>20</v>
      </c>
      <c r="AX98" s="32">
        <v>20</v>
      </c>
      <c r="AY98" s="32">
        <v>20</v>
      </c>
      <c r="AZ98" s="32">
        <v>20</v>
      </c>
    </row>
    <row r="99" spans="1:52">
      <c r="A99" s="10" t="s">
        <v>217</v>
      </c>
      <c r="B99" s="10">
        <v>1060</v>
      </c>
      <c r="C99" s="6">
        <v>6</v>
      </c>
      <c r="D99" s="6" t="s">
        <v>886</v>
      </c>
      <c r="E99" s="6">
        <v>1</v>
      </c>
      <c r="F99" s="6">
        <v>1</v>
      </c>
      <c r="I99" s="20" t="s">
        <v>906</v>
      </c>
      <c r="J99" t="e">
        <f t="shared" si="5"/>
        <v>#N/A</v>
      </c>
      <c r="L99" s="16">
        <v>32</v>
      </c>
      <c r="O99" s="17">
        <v>20078</v>
      </c>
      <c r="P99" s="5"/>
      <c r="Q99" s="5"/>
      <c r="R99" s="16">
        <v>32</v>
      </c>
      <c r="U99" s="24">
        <v>907</v>
      </c>
      <c r="V99" s="24" t="s">
        <v>305</v>
      </c>
      <c r="W99" s="24">
        <v>32</v>
      </c>
      <c r="X99" s="24">
        <v>40</v>
      </c>
      <c r="Y99" s="24">
        <v>18</v>
      </c>
      <c r="Z99" s="24">
        <v>17</v>
      </c>
      <c r="AA99" s="24">
        <v>18</v>
      </c>
      <c r="AC99" s="4">
        <v>88</v>
      </c>
      <c r="AD99" s="4" t="s">
        <v>21</v>
      </c>
      <c r="AU99" s="1">
        <v>907</v>
      </c>
      <c r="AV99" s="32">
        <v>20</v>
      </c>
      <c r="AW99" s="32">
        <v>20</v>
      </c>
      <c r="AX99" s="32">
        <v>20</v>
      </c>
      <c r="AY99" s="32">
        <v>20</v>
      </c>
      <c r="AZ99" s="32">
        <v>20</v>
      </c>
    </row>
    <row r="100" spans="1:52">
      <c r="A100" s="10" t="s">
        <v>219</v>
      </c>
      <c r="B100" s="10">
        <v>1070</v>
      </c>
      <c r="C100" s="6">
        <v>6</v>
      </c>
      <c r="D100" s="6" t="s">
        <v>886</v>
      </c>
      <c r="E100" s="6">
        <v>1</v>
      </c>
      <c r="F100" s="6">
        <v>1</v>
      </c>
      <c r="I100" s="20" t="s">
        <v>217</v>
      </c>
      <c r="J100">
        <f t="shared" si="5"/>
        <v>1060</v>
      </c>
      <c r="L100" s="16">
        <v>32</v>
      </c>
      <c r="O100" s="17">
        <v>20079</v>
      </c>
      <c r="P100" s="5"/>
      <c r="Q100" s="5"/>
      <c r="R100" s="16">
        <v>32</v>
      </c>
      <c r="U100" s="24">
        <v>908</v>
      </c>
      <c r="V100" s="24" t="s">
        <v>306</v>
      </c>
      <c r="W100" s="24">
        <v>32</v>
      </c>
      <c r="X100" s="24">
        <v>40</v>
      </c>
      <c r="Y100" s="24">
        <v>18</v>
      </c>
      <c r="Z100" s="24">
        <v>17</v>
      </c>
      <c r="AA100" s="24">
        <v>18</v>
      </c>
      <c r="AC100" s="4">
        <v>88</v>
      </c>
      <c r="AD100" s="4" t="s">
        <v>21</v>
      </c>
      <c r="AU100" s="1">
        <v>908</v>
      </c>
      <c r="AV100" s="32">
        <v>20</v>
      </c>
      <c r="AW100" s="32">
        <v>20</v>
      </c>
      <c r="AX100" s="32">
        <v>20</v>
      </c>
      <c r="AY100" s="32">
        <v>20</v>
      </c>
      <c r="AZ100" s="32">
        <v>20</v>
      </c>
    </row>
    <row r="101" spans="1:52">
      <c r="A101" s="10" t="s">
        <v>221</v>
      </c>
      <c r="B101" s="10">
        <v>1080</v>
      </c>
      <c r="C101" s="6">
        <v>6</v>
      </c>
      <c r="D101" s="6" t="s">
        <v>886</v>
      </c>
      <c r="E101" s="6">
        <v>1</v>
      </c>
      <c r="F101" s="6">
        <v>1</v>
      </c>
      <c r="I101" s="20" t="s">
        <v>219</v>
      </c>
      <c r="J101">
        <f t="shared" si="5"/>
        <v>1070</v>
      </c>
      <c r="L101" s="16">
        <v>32</v>
      </c>
      <c r="O101" s="17">
        <v>20080</v>
      </c>
      <c r="P101" s="5"/>
      <c r="Q101" s="5"/>
      <c r="R101" s="16">
        <v>32</v>
      </c>
      <c r="U101" s="24">
        <v>909</v>
      </c>
      <c r="V101" s="24" t="s">
        <v>307</v>
      </c>
      <c r="W101" s="24">
        <v>32</v>
      </c>
      <c r="X101" s="24">
        <v>40</v>
      </c>
      <c r="Y101" s="24">
        <v>18</v>
      </c>
      <c r="Z101" s="24">
        <v>17</v>
      </c>
      <c r="AA101" s="24">
        <v>18</v>
      </c>
      <c r="AC101" s="4">
        <v>89</v>
      </c>
      <c r="AD101" s="4" t="s">
        <v>21</v>
      </c>
      <c r="AU101" s="1">
        <v>909</v>
      </c>
      <c r="AV101" s="32">
        <v>20</v>
      </c>
      <c r="AW101" s="32">
        <v>20</v>
      </c>
      <c r="AX101" s="32">
        <v>20</v>
      </c>
      <c r="AY101" s="32">
        <v>20</v>
      </c>
      <c r="AZ101" s="32">
        <v>20</v>
      </c>
    </row>
    <row r="102" spans="1:52">
      <c r="A102" s="10" t="s">
        <v>907</v>
      </c>
      <c r="B102" s="10">
        <v>1090</v>
      </c>
      <c r="C102" s="6">
        <v>6</v>
      </c>
      <c r="D102" s="6" t="s">
        <v>886</v>
      </c>
      <c r="E102" s="6">
        <v>1</v>
      </c>
      <c r="F102" s="6">
        <v>1</v>
      </c>
      <c r="I102" s="20" t="s">
        <v>221</v>
      </c>
      <c r="J102">
        <f t="shared" si="5"/>
        <v>1080</v>
      </c>
      <c r="L102" s="16">
        <v>32</v>
      </c>
      <c r="O102" s="17">
        <v>20081</v>
      </c>
      <c r="P102" s="5"/>
      <c r="Q102" s="5"/>
      <c r="R102" s="16">
        <v>32</v>
      </c>
      <c r="U102" s="24">
        <v>910</v>
      </c>
      <c r="V102" s="24" t="s">
        <v>308</v>
      </c>
      <c r="W102" s="24">
        <v>32</v>
      </c>
      <c r="X102" s="24">
        <v>40</v>
      </c>
      <c r="Y102" s="24">
        <v>18</v>
      </c>
      <c r="Z102" s="24">
        <v>17</v>
      </c>
      <c r="AA102" s="24">
        <v>18</v>
      </c>
      <c r="AC102" s="4">
        <v>90</v>
      </c>
      <c r="AD102" s="4" t="s">
        <v>21</v>
      </c>
      <c r="AU102" s="1">
        <v>910</v>
      </c>
      <c r="AV102" s="32">
        <v>20</v>
      </c>
      <c r="AW102" s="32">
        <v>20</v>
      </c>
      <c r="AX102" s="32">
        <v>20</v>
      </c>
      <c r="AY102" s="32">
        <v>20</v>
      </c>
      <c r="AZ102" s="32">
        <v>20</v>
      </c>
    </row>
    <row r="103" spans="1:52">
      <c r="A103" s="10"/>
      <c r="B103" s="10"/>
      <c r="C103" s="6"/>
      <c r="D103" s="6"/>
      <c r="E103" s="6"/>
      <c r="F103" s="6"/>
      <c r="I103" s="20"/>
      <c r="L103" s="16"/>
      <c r="O103" s="17"/>
      <c r="P103" s="5"/>
      <c r="Q103" s="5"/>
      <c r="R103" s="16"/>
      <c r="U103" s="24">
        <v>911</v>
      </c>
      <c r="V103" s="24" t="s">
        <v>309</v>
      </c>
      <c r="W103" s="24">
        <v>32</v>
      </c>
      <c r="X103" s="24">
        <v>40</v>
      </c>
      <c r="Y103" s="24">
        <v>18</v>
      </c>
      <c r="Z103" s="24">
        <v>17</v>
      </c>
      <c r="AA103" s="24">
        <v>18</v>
      </c>
      <c r="AC103" s="4">
        <v>91</v>
      </c>
      <c r="AD103" s="4" t="s">
        <v>21</v>
      </c>
      <c r="AU103" s="1">
        <v>911</v>
      </c>
      <c r="AV103" s="32">
        <v>20</v>
      </c>
      <c r="AW103" s="32">
        <v>20</v>
      </c>
      <c r="AX103" s="32">
        <v>20</v>
      </c>
      <c r="AY103" s="32">
        <v>20</v>
      </c>
      <c r="AZ103" s="32">
        <v>20</v>
      </c>
    </row>
    <row r="104" spans="1:52">
      <c r="A104" s="10"/>
      <c r="B104" s="10"/>
      <c r="C104" s="6"/>
      <c r="D104" s="6"/>
      <c r="E104" s="6"/>
      <c r="F104" s="6"/>
      <c r="I104" s="20"/>
      <c r="L104" s="16"/>
      <c r="O104" s="17"/>
      <c r="P104" s="5"/>
      <c r="Q104" s="5"/>
      <c r="R104" s="16"/>
      <c r="U104" s="24">
        <v>912</v>
      </c>
      <c r="V104" s="24" t="s">
        <v>310</v>
      </c>
      <c r="W104" s="24">
        <v>32</v>
      </c>
      <c r="X104" s="24">
        <v>40</v>
      </c>
      <c r="Y104" s="24">
        <v>18</v>
      </c>
      <c r="Z104" s="24">
        <v>17</v>
      </c>
      <c r="AA104" s="24">
        <v>18</v>
      </c>
      <c r="AC104" s="4">
        <v>92</v>
      </c>
      <c r="AD104" s="4" t="s">
        <v>31</v>
      </c>
      <c r="AU104" s="1">
        <v>912</v>
      </c>
      <c r="AV104" s="32">
        <v>20</v>
      </c>
      <c r="AW104" s="32">
        <v>20</v>
      </c>
      <c r="AX104" s="32">
        <v>20</v>
      </c>
      <c r="AY104" s="32">
        <v>20</v>
      </c>
      <c r="AZ104" s="32">
        <v>20</v>
      </c>
    </row>
    <row r="105" spans="1:52">
      <c r="A105" s="10"/>
      <c r="B105" s="10"/>
      <c r="C105" s="6"/>
      <c r="D105" s="6"/>
      <c r="E105" s="6"/>
      <c r="F105" s="6"/>
      <c r="I105" s="20"/>
      <c r="L105" s="16"/>
      <c r="O105" s="17"/>
      <c r="P105" s="5"/>
      <c r="Q105" s="5"/>
      <c r="R105" s="16"/>
      <c r="U105" s="24">
        <v>913</v>
      </c>
      <c r="V105" s="24" t="s">
        <v>311</v>
      </c>
      <c r="W105" s="24">
        <v>32</v>
      </c>
      <c r="X105" s="24">
        <v>40</v>
      </c>
      <c r="Y105" s="24">
        <v>18</v>
      </c>
      <c r="Z105" s="24">
        <v>17</v>
      </c>
      <c r="AA105" s="24">
        <v>18</v>
      </c>
      <c r="AC105" s="4">
        <v>93</v>
      </c>
      <c r="AD105" s="4" t="s">
        <v>21</v>
      </c>
      <c r="AU105" s="1">
        <v>913</v>
      </c>
      <c r="AV105" s="32">
        <v>20</v>
      </c>
      <c r="AW105" s="32">
        <v>20</v>
      </c>
      <c r="AX105" s="32">
        <v>20</v>
      </c>
      <c r="AY105" s="32">
        <v>20</v>
      </c>
      <c r="AZ105" s="32">
        <v>20</v>
      </c>
    </row>
    <row r="106" spans="1:52">
      <c r="A106" s="10"/>
      <c r="B106" s="10"/>
      <c r="C106" s="6"/>
      <c r="D106" s="6"/>
      <c r="E106" s="6"/>
      <c r="F106" s="6"/>
      <c r="I106" s="20"/>
      <c r="L106" s="16"/>
      <c r="O106" s="17"/>
      <c r="P106" s="5"/>
      <c r="Q106" s="5"/>
      <c r="R106" s="16"/>
      <c r="U106" s="24">
        <v>914</v>
      </c>
      <c r="V106" s="24" t="s">
        <v>312</v>
      </c>
      <c r="W106" s="24">
        <v>32</v>
      </c>
      <c r="X106" s="24">
        <v>40</v>
      </c>
      <c r="Y106" s="24">
        <v>18</v>
      </c>
      <c r="Z106" s="24">
        <v>17</v>
      </c>
      <c r="AA106" s="24">
        <v>18</v>
      </c>
      <c r="AC106" s="4">
        <v>94</v>
      </c>
      <c r="AD106" s="4" t="s">
        <v>21</v>
      </c>
      <c r="AU106" s="1">
        <v>914</v>
      </c>
      <c r="AV106" s="32">
        <v>20</v>
      </c>
      <c r="AW106" s="32">
        <v>20</v>
      </c>
      <c r="AX106" s="32">
        <v>20</v>
      </c>
      <c r="AY106" s="32">
        <v>20</v>
      </c>
      <c r="AZ106" s="32">
        <v>20</v>
      </c>
    </row>
    <row r="107" spans="1:52">
      <c r="A107" s="10"/>
      <c r="B107" s="10"/>
      <c r="C107" s="6"/>
      <c r="D107" s="6"/>
      <c r="E107" s="6"/>
      <c r="F107" s="6"/>
      <c r="I107" s="20"/>
      <c r="L107" s="16"/>
      <c r="O107" s="17"/>
      <c r="P107" s="5"/>
      <c r="Q107" s="5"/>
      <c r="R107" s="16"/>
      <c r="U107" s="24">
        <v>915</v>
      </c>
      <c r="V107" s="24" t="s">
        <v>313</v>
      </c>
      <c r="W107" s="24">
        <v>32</v>
      </c>
      <c r="X107" s="24">
        <v>40</v>
      </c>
      <c r="Y107" s="24">
        <v>18</v>
      </c>
      <c r="Z107" s="24">
        <v>17</v>
      </c>
      <c r="AA107" s="24">
        <v>18</v>
      </c>
      <c r="AC107" s="4">
        <v>94</v>
      </c>
      <c r="AD107" s="4" t="s">
        <v>21</v>
      </c>
      <c r="AU107" s="1">
        <v>915</v>
      </c>
      <c r="AV107" s="32">
        <v>20</v>
      </c>
      <c r="AW107" s="32">
        <v>20</v>
      </c>
      <c r="AX107" s="32">
        <v>20</v>
      </c>
      <c r="AY107" s="32">
        <v>20</v>
      </c>
      <c r="AZ107" s="32">
        <v>20</v>
      </c>
    </row>
    <row r="108" spans="1:52">
      <c r="A108" s="10"/>
      <c r="B108" s="10"/>
      <c r="C108" s="6"/>
      <c r="D108" s="6"/>
      <c r="E108" s="6"/>
      <c r="F108" s="6"/>
      <c r="I108" s="20"/>
      <c r="L108" s="16"/>
      <c r="O108" s="17"/>
      <c r="P108" s="5"/>
      <c r="Q108" s="5"/>
      <c r="R108" s="16"/>
      <c r="U108" s="24">
        <v>916</v>
      </c>
      <c r="V108" s="24" t="s">
        <v>314</v>
      </c>
      <c r="W108" s="24">
        <v>32</v>
      </c>
      <c r="X108" s="24">
        <v>40</v>
      </c>
      <c r="Y108" s="24">
        <v>18</v>
      </c>
      <c r="Z108" s="24">
        <v>17</v>
      </c>
      <c r="AA108" s="24">
        <v>18</v>
      </c>
      <c r="AC108" s="4">
        <v>95</v>
      </c>
      <c r="AD108" s="4" t="s">
        <v>21</v>
      </c>
      <c r="AU108" s="1">
        <v>916</v>
      </c>
      <c r="AV108" s="32">
        <v>20</v>
      </c>
      <c r="AW108" s="32">
        <v>20</v>
      </c>
      <c r="AX108" s="32">
        <v>20</v>
      </c>
      <c r="AY108" s="32">
        <v>20</v>
      </c>
      <c r="AZ108" s="32">
        <v>20</v>
      </c>
    </row>
    <row r="109" spans="1:52">
      <c r="A109" s="10"/>
      <c r="B109" s="10"/>
      <c r="C109" s="6"/>
      <c r="D109" s="6"/>
      <c r="E109" s="6"/>
      <c r="F109" s="6"/>
      <c r="I109" s="20"/>
      <c r="L109" s="16"/>
      <c r="O109" s="17"/>
      <c r="P109" s="5"/>
      <c r="Q109" s="5"/>
      <c r="R109" s="16"/>
      <c r="U109" s="24">
        <v>917</v>
      </c>
      <c r="V109" s="24" t="s">
        <v>315</v>
      </c>
      <c r="W109" s="24">
        <v>32</v>
      </c>
      <c r="X109" s="24">
        <v>40</v>
      </c>
      <c r="Y109" s="24">
        <v>18</v>
      </c>
      <c r="Z109" s="24">
        <v>17</v>
      </c>
      <c r="AA109" s="24">
        <v>18</v>
      </c>
      <c r="AC109" s="4">
        <v>96</v>
      </c>
      <c r="AD109" s="4" t="s">
        <v>31</v>
      </c>
      <c r="AU109" s="1">
        <v>917</v>
      </c>
      <c r="AV109" s="32">
        <v>20</v>
      </c>
      <c r="AW109" s="32">
        <v>20</v>
      </c>
      <c r="AX109" s="32">
        <v>20</v>
      </c>
      <c r="AY109" s="32">
        <v>20</v>
      </c>
      <c r="AZ109" s="32">
        <v>20</v>
      </c>
    </row>
    <row r="110" spans="1:52">
      <c r="A110" s="10"/>
      <c r="B110" s="10"/>
      <c r="C110" s="6"/>
      <c r="D110" s="6"/>
      <c r="E110" s="6"/>
      <c r="F110" s="6"/>
      <c r="I110" s="20"/>
      <c r="L110" s="16"/>
      <c r="O110" s="17"/>
      <c r="P110" s="5"/>
      <c r="Q110" s="5"/>
      <c r="R110" s="16"/>
      <c r="U110" s="24">
        <v>918</v>
      </c>
      <c r="V110" s="24" t="s">
        <v>316</v>
      </c>
      <c r="W110" s="24">
        <v>32</v>
      </c>
      <c r="X110" s="24">
        <v>40</v>
      </c>
      <c r="Y110" s="24">
        <v>18</v>
      </c>
      <c r="Z110" s="24">
        <v>17</v>
      </c>
      <c r="AA110" s="24">
        <v>18</v>
      </c>
      <c r="AC110" s="4">
        <v>97</v>
      </c>
      <c r="AD110" s="4" t="s">
        <v>31</v>
      </c>
      <c r="AU110" s="1">
        <v>918</v>
      </c>
      <c r="AV110" s="32">
        <v>20</v>
      </c>
      <c r="AW110" s="32">
        <v>20</v>
      </c>
      <c r="AX110" s="32">
        <v>20</v>
      </c>
      <c r="AY110" s="32">
        <v>20</v>
      </c>
      <c r="AZ110" s="32">
        <v>20</v>
      </c>
    </row>
    <row r="111" spans="1:52">
      <c r="A111" s="10"/>
      <c r="B111" s="10"/>
      <c r="C111" s="6"/>
      <c r="D111" s="6"/>
      <c r="E111" s="6"/>
      <c r="F111" s="6"/>
      <c r="I111" s="20"/>
      <c r="L111" s="16"/>
      <c r="O111" s="17"/>
      <c r="P111" s="5"/>
      <c r="Q111" s="5"/>
      <c r="R111" s="16"/>
      <c r="U111" s="24">
        <v>919</v>
      </c>
      <c r="V111" s="24" t="s">
        <v>317</v>
      </c>
      <c r="W111" s="24">
        <v>32</v>
      </c>
      <c r="X111" s="24">
        <v>40</v>
      </c>
      <c r="Y111" s="24">
        <v>18</v>
      </c>
      <c r="Z111" s="24">
        <v>17</v>
      </c>
      <c r="AA111" s="24">
        <v>18</v>
      </c>
      <c r="AC111" s="4">
        <v>98</v>
      </c>
      <c r="AD111" s="4" t="s">
        <v>21</v>
      </c>
      <c r="AU111" s="1">
        <v>919</v>
      </c>
      <c r="AV111" s="32">
        <v>20</v>
      </c>
      <c r="AW111" s="32">
        <v>20</v>
      </c>
      <c r="AX111" s="32">
        <v>20</v>
      </c>
      <c r="AY111" s="32">
        <v>20</v>
      </c>
      <c r="AZ111" s="32">
        <v>20</v>
      </c>
    </row>
    <row r="112" spans="1:52">
      <c r="A112" s="10"/>
      <c r="B112" s="10"/>
      <c r="C112" s="6"/>
      <c r="D112" s="6"/>
      <c r="E112" s="6"/>
      <c r="F112" s="6"/>
      <c r="I112" s="20"/>
      <c r="L112" s="16"/>
      <c r="O112" s="17"/>
      <c r="P112" s="5"/>
      <c r="Q112" s="5"/>
      <c r="R112" s="16"/>
      <c r="U112" s="24">
        <v>920</v>
      </c>
      <c r="V112" s="24" t="s">
        <v>318</v>
      </c>
      <c r="W112" s="24">
        <v>32</v>
      </c>
      <c r="X112" s="24">
        <v>40</v>
      </c>
      <c r="Y112" s="24">
        <v>18</v>
      </c>
      <c r="Z112" s="24">
        <v>17</v>
      </c>
      <c r="AA112" s="24">
        <v>18</v>
      </c>
      <c r="AC112" s="4">
        <v>99</v>
      </c>
      <c r="AD112" s="4" t="s">
        <v>21</v>
      </c>
      <c r="AU112" s="1">
        <v>920</v>
      </c>
      <c r="AV112" s="32">
        <v>20</v>
      </c>
      <c r="AW112" s="32">
        <v>20</v>
      </c>
      <c r="AX112" s="32">
        <v>20</v>
      </c>
      <c r="AY112" s="32">
        <v>20</v>
      </c>
      <c r="AZ112" s="32">
        <v>20</v>
      </c>
    </row>
    <row r="113" spans="1:52">
      <c r="A113" s="10"/>
      <c r="B113" s="10"/>
      <c r="C113" s="6"/>
      <c r="D113" s="6"/>
      <c r="E113" s="6"/>
      <c r="F113" s="6"/>
      <c r="I113" s="20"/>
      <c r="L113" s="16"/>
      <c r="O113" s="17"/>
      <c r="P113" s="5"/>
      <c r="Q113" s="5"/>
      <c r="R113" s="16"/>
      <c r="U113" s="24">
        <v>1000</v>
      </c>
      <c r="V113" s="24" t="s">
        <v>205</v>
      </c>
      <c r="W113" s="24">
        <v>32</v>
      </c>
      <c r="X113" s="24">
        <v>40</v>
      </c>
      <c r="Y113" s="24">
        <v>18</v>
      </c>
      <c r="Z113" s="24">
        <v>5</v>
      </c>
      <c r="AA113" s="24">
        <v>30</v>
      </c>
      <c r="AC113" s="4">
        <v>105</v>
      </c>
      <c r="AD113" s="4" t="s">
        <v>31</v>
      </c>
      <c r="AU113" s="1">
        <v>1000</v>
      </c>
      <c r="AV113" s="32">
        <v>20</v>
      </c>
      <c r="AW113" s="32">
        <v>20</v>
      </c>
      <c r="AX113" s="32">
        <v>20</v>
      </c>
      <c r="AY113" s="32">
        <v>20</v>
      </c>
      <c r="AZ113" s="32">
        <v>20</v>
      </c>
    </row>
    <row r="114" spans="1:52">
      <c r="A114" s="10"/>
      <c r="B114" s="10"/>
      <c r="C114" s="6"/>
      <c r="D114" s="6"/>
      <c r="E114" s="6"/>
      <c r="F114" s="6"/>
      <c r="I114" s="20"/>
      <c r="L114" s="16"/>
      <c r="O114" s="17"/>
      <c r="P114" s="5"/>
      <c r="Q114" s="5"/>
      <c r="R114" s="16"/>
      <c r="U114" s="24">
        <v>1010</v>
      </c>
      <c r="V114" s="24" t="s">
        <v>207</v>
      </c>
      <c r="W114" s="24">
        <v>32</v>
      </c>
      <c r="X114" s="24">
        <v>40</v>
      </c>
      <c r="Y114" s="24">
        <v>18</v>
      </c>
      <c r="Z114" s="24">
        <v>5</v>
      </c>
      <c r="AA114" s="24">
        <v>30</v>
      </c>
      <c r="AC114" s="4">
        <v>106</v>
      </c>
      <c r="AD114" s="4" t="s">
        <v>21</v>
      </c>
      <c r="AU114" s="1">
        <v>1010</v>
      </c>
      <c r="AV114" s="32">
        <v>20</v>
      </c>
      <c r="AW114" s="32">
        <v>20</v>
      </c>
      <c r="AX114" s="32">
        <v>20</v>
      </c>
      <c r="AY114" s="32">
        <v>20</v>
      </c>
      <c r="AZ114" s="32">
        <v>20</v>
      </c>
    </row>
    <row r="115" spans="1:52">
      <c r="A115" s="10"/>
      <c r="B115" s="10"/>
      <c r="C115" s="6"/>
      <c r="D115" s="6"/>
      <c r="E115" s="6"/>
      <c r="F115" s="6"/>
      <c r="I115" s="20"/>
      <c r="L115" s="16"/>
      <c r="O115" s="17"/>
      <c r="P115" s="5"/>
      <c r="Q115" s="5"/>
      <c r="R115" s="16"/>
      <c r="U115" s="24">
        <v>1020</v>
      </c>
      <c r="V115" s="24" t="s">
        <v>209</v>
      </c>
      <c r="W115" s="24">
        <v>32</v>
      </c>
      <c r="X115" s="24">
        <v>40</v>
      </c>
      <c r="Y115" s="24">
        <v>18</v>
      </c>
      <c r="Z115" s="24">
        <v>0</v>
      </c>
      <c r="AA115" s="24">
        <v>35</v>
      </c>
      <c r="AC115" s="4">
        <v>107</v>
      </c>
      <c r="AD115" s="4" t="s">
        <v>21</v>
      </c>
      <c r="AU115" s="1">
        <v>1020</v>
      </c>
      <c r="AV115" s="32">
        <v>20</v>
      </c>
      <c r="AW115" s="32">
        <v>20</v>
      </c>
      <c r="AX115" s="32">
        <v>20</v>
      </c>
      <c r="AY115" s="32">
        <v>20</v>
      </c>
      <c r="AZ115" s="32">
        <v>20</v>
      </c>
    </row>
    <row r="116" spans="1:52">
      <c r="A116" s="10"/>
      <c r="B116" s="10"/>
      <c r="C116" s="6"/>
      <c r="D116" s="6"/>
      <c r="E116" s="6"/>
      <c r="F116" s="6"/>
      <c r="I116" s="20"/>
      <c r="L116" s="16"/>
      <c r="O116" s="17"/>
      <c r="P116" s="5"/>
      <c r="Q116" s="5"/>
      <c r="R116" s="16"/>
      <c r="U116" s="24">
        <v>1030</v>
      </c>
      <c r="V116" s="24" t="s">
        <v>908</v>
      </c>
      <c r="W116" s="24">
        <v>32</v>
      </c>
      <c r="X116" s="24">
        <v>40</v>
      </c>
      <c r="Y116" s="24">
        <v>18</v>
      </c>
      <c r="Z116" s="24">
        <v>10</v>
      </c>
      <c r="AA116" s="24">
        <v>25</v>
      </c>
      <c r="AC116" s="4">
        <v>108</v>
      </c>
      <c r="AD116" s="4" t="s">
        <v>31</v>
      </c>
      <c r="AU116" s="1">
        <v>1030</v>
      </c>
      <c r="AV116" s="32">
        <v>20</v>
      </c>
      <c r="AW116" s="32">
        <v>20</v>
      </c>
      <c r="AX116" s="32">
        <v>20</v>
      </c>
      <c r="AY116" s="32">
        <v>20</v>
      </c>
      <c r="AZ116" s="32">
        <v>20</v>
      </c>
    </row>
    <row r="117" spans="1:52">
      <c r="A117" s="10"/>
      <c r="B117" s="10"/>
      <c r="C117" s="6"/>
      <c r="D117" s="6"/>
      <c r="E117" s="6"/>
      <c r="F117" s="6"/>
      <c r="I117" s="20"/>
      <c r="L117" s="16"/>
      <c r="O117" s="17"/>
      <c r="P117" s="5"/>
      <c r="Q117" s="5"/>
      <c r="R117" s="16"/>
      <c r="U117" s="24">
        <v>1040</v>
      </c>
      <c r="V117" s="24" t="s">
        <v>213</v>
      </c>
      <c r="W117" s="24">
        <v>32</v>
      </c>
      <c r="X117" s="24">
        <v>40</v>
      </c>
      <c r="Y117" s="24">
        <v>18</v>
      </c>
      <c r="Z117" s="24">
        <v>10</v>
      </c>
      <c r="AA117" s="24">
        <v>25</v>
      </c>
      <c r="AC117" s="4">
        <v>109</v>
      </c>
      <c r="AD117" s="4" t="s">
        <v>31</v>
      </c>
      <c r="AU117" s="1">
        <v>1040</v>
      </c>
      <c r="AV117" s="32">
        <v>20</v>
      </c>
      <c r="AW117" s="32">
        <v>20</v>
      </c>
      <c r="AX117" s="32">
        <v>20</v>
      </c>
      <c r="AY117" s="32">
        <v>20</v>
      </c>
      <c r="AZ117" s="32">
        <v>20</v>
      </c>
    </row>
    <row r="118" spans="1:52">
      <c r="A118" s="10"/>
      <c r="B118" s="10"/>
      <c r="C118" s="6"/>
      <c r="D118" s="6"/>
      <c r="E118" s="6"/>
      <c r="F118" s="6"/>
      <c r="I118" s="20"/>
      <c r="L118" s="16"/>
      <c r="O118" s="17"/>
      <c r="P118" s="5"/>
      <c r="Q118" s="5"/>
      <c r="R118" s="16"/>
      <c r="U118" s="24">
        <v>1050</v>
      </c>
      <c r="V118" s="24" t="s">
        <v>215</v>
      </c>
      <c r="W118" s="24">
        <v>40</v>
      </c>
      <c r="X118" s="24">
        <v>40</v>
      </c>
      <c r="Y118" s="24">
        <v>40</v>
      </c>
      <c r="Z118" s="24">
        <v>40</v>
      </c>
      <c r="AA118" s="24">
        <v>40</v>
      </c>
      <c r="AC118" s="4">
        <v>110</v>
      </c>
      <c r="AD118" s="4" t="s">
        <v>21</v>
      </c>
      <c r="AU118" s="1">
        <v>1050</v>
      </c>
      <c r="AV118" s="32">
        <v>20</v>
      </c>
      <c r="AW118" s="32">
        <v>20</v>
      </c>
      <c r="AX118" s="32">
        <v>20</v>
      </c>
      <c r="AY118" s="32">
        <v>20</v>
      </c>
      <c r="AZ118" s="32">
        <v>20</v>
      </c>
    </row>
    <row r="119" spans="1:52">
      <c r="A119" s="10"/>
      <c r="B119" s="10"/>
      <c r="C119" s="6"/>
      <c r="D119" s="6"/>
      <c r="E119" s="6"/>
      <c r="F119" s="6"/>
      <c r="I119" s="20"/>
      <c r="L119" s="16"/>
      <c r="O119" s="17"/>
      <c r="P119" s="5"/>
      <c r="Q119" s="5"/>
      <c r="R119" s="16"/>
      <c r="U119" s="25">
        <v>1060</v>
      </c>
      <c r="V119" s="25" t="s">
        <v>217</v>
      </c>
      <c r="W119" s="25">
        <v>32</v>
      </c>
      <c r="X119" s="25">
        <v>40</v>
      </c>
      <c r="Y119" s="25">
        <v>18</v>
      </c>
      <c r="Z119" s="25">
        <v>25</v>
      </c>
      <c r="AA119" s="25">
        <v>10</v>
      </c>
      <c r="AC119" s="4">
        <v>111</v>
      </c>
      <c r="AD119" s="4" t="s">
        <v>31</v>
      </c>
      <c r="AU119" s="1">
        <v>1060</v>
      </c>
      <c r="AV119" s="32">
        <v>20</v>
      </c>
      <c r="AW119" s="32">
        <v>20</v>
      </c>
      <c r="AX119" s="32">
        <v>20</v>
      </c>
      <c r="AY119" s="32">
        <v>20</v>
      </c>
      <c r="AZ119" s="32">
        <v>20</v>
      </c>
    </row>
    <row r="120" spans="1:52">
      <c r="A120" s="10"/>
      <c r="B120" s="10"/>
      <c r="C120" s="6"/>
      <c r="D120" s="6"/>
      <c r="E120" s="6"/>
      <c r="F120" s="6"/>
      <c r="I120" s="20"/>
      <c r="L120" s="16"/>
      <c r="O120" s="17"/>
      <c r="P120" s="5"/>
      <c r="Q120" s="5"/>
      <c r="R120" s="16"/>
      <c r="U120" s="25">
        <v>1070</v>
      </c>
      <c r="V120" s="25" t="s">
        <v>219</v>
      </c>
      <c r="W120" s="25">
        <v>32</v>
      </c>
      <c r="X120" s="25">
        <v>40</v>
      </c>
      <c r="Y120" s="25">
        <v>18</v>
      </c>
      <c r="Z120" s="25">
        <v>30</v>
      </c>
      <c r="AA120" s="25">
        <v>5</v>
      </c>
      <c r="AC120" s="4">
        <v>112</v>
      </c>
      <c r="AD120" s="4" t="s">
        <v>31</v>
      </c>
      <c r="AU120" s="1">
        <v>1070</v>
      </c>
      <c r="AV120" s="32">
        <v>20</v>
      </c>
      <c r="AW120" s="32">
        <v>20</v>
      </c>
      <c r="AX120" s="32">
        <v>20</v>
      </c>
      <c r="AY120" s="32">
        <v>20</v>
      </c>
      <c r="AZ120" s="32">
        <v>20</v>
      </c>
    </row>
    <row r="121" spans="1:52">
      <c r="A121" s="10"/>
      <c r="B121" s="10"/>
      <c r="C121" s="6"/>
      <c r="D121" s="6"/>
      <c r="E121" s="6"/>
      <c r="F121" s="6"/>
      <c r="I121" s="20"/>
      <c r="L121" s="16"/>
      <c r="O121" s="17"/>
      <c r="P121" s="5"/>
      <c r="Q121" s="5"/>
      <c r="R121" s="16"/>
      <c r="U121" s="25">
        <v>1080</v>
      </c>
      <c r="V121" s="25" t="s">
        <v>221</v>
      </c>
      <c r="W121" s="25">
        <v>32</v>
      </c>
      <c r="X121" s="25">
        <v>40</v>
      </c>
      <c r="Y121" s="25">
        <v>18</v>
      </c>
      <c r="Z121" s="25">
        <v>26</v>
      </c>
      <c r="AA121" s="25">
        <v>9</v>
      </c>
      <c r="AC121" s="4">
        <v>113</v>
      </c>
      <c r="AD121" s="4" t="s">
        <v>31</v>
      </c>
      <c r="AU121" s="1">
        <v>1080</v>
      </c>
      <c r="AV121" s="32">
        <v>20</v>
      </c>
      <c r="AW121" s="32">
        <v>20</v>
      </c>
      <c r="AX121" s="32">
        <v>20</v>
      </c>
      <c r="AY121" s="32">
        <v>20</v>
      </c>
      <c r="AZ121" s="32">
        <v>20</v>
      </c>
    </row>
    <row r="122" spans="1:52">
      <c r="A122" s="10"/>
      <c r="B122" s="10"/>
      <c r="C122" s="6"/>
      <c r="D122" s="6"/>
      <c r="E122" s="6"/>
      <c r="F122" s="6"/>
      <c r="I122" s="20"/>
      <c r="L122" s="16"/>
      <c r="O122" s="17"/>
      <c r="P122" s="5"/>
      <c r="Q122" s="5"/>
      <c r="R122" s="16"/>
      <c r="U122" s="25">
        <v>1090</v>
      </c>
      <c r="V122" s="25" t="s">
        <v>909</v>
      </c>
      <c r="W122" s="25">
        <v>32</v>
      </c>
      <c r="X122" s="25">
        <v>40</v>
      </c>
      <c r="Y122" s="25">
        <v>18</v>
      </c>
      <c r="Z122" s="25">
        <v>17</v>
      </c>
      <c r="AA122" s="25">
        <v>18</v>
      </c>
      <c r="AC122" s="4">
        <v>114</v>
      </c>
      <c r="AD122" s="4" t="s">
        <v>31</v>
      </c>
      <c r="AU122" s="1">
        <v>1090</v>
      </c>
      <c r="AV122" s="32">
        <v>20</v>
      </c>
      <c r="AW122" s="32">
        <v>20</v>
      </c>
      <c r="AX122" s="32">
        <v>20</v>
      </c>
      <c r="AY122" s="32">
        <v>20</v>
      </c>
      <c r="AZ122" s="32">
        <v>20</v>
      </c>
    </row>
    <row r="123" spans="1:52">
      <c r="A123" s="10"/>
      <c r="B123" s="10"/>
      <c r="C123" s="6"/>
      <c r="D123" s="6"/>
      <c r="E123" s="6"/>
      <c r="F123" s="6"/>
      <c r="I123" s="20"/>
      <c r="L123" s="16"/>
      <c r="O123" s="17"/>
      <c r="P123" s="5"/>
      <c r="Q123" s="5"/>
      <c r="R123" s="16"/>
      <c r="U123" s="25">
        <v>2010</v>
      </c>
      <c r="V123" s="25" t="s">
        <v>225</v>
      </c>
      <c r="W123" s="25">
        <v>32</v>
      </c>
      <c r="X123" s="25">
        <v>40</v>
      </c>
      <c r="Y123" s="25">
        <v>18</v>
      </c>
      <c r="Z123" s="25">
        <v>17</v>
      </c>
      <c r="AA123" s="25">
        <v>18</v>
      </c>
      <c r="AC123" s="4">
        <v>115</v>
      </c>
      <c r="AD123" s="4" t="s">
        <v>31</v>
      </c>
      <c r="AU123" s="1">
        <v>2010</v>
      </c>
      <c r="AV123" s="32">
        <v>20</v>
      </c>
      <c r="AW123" s="32">
        <v>20</v>
      </c>
      <c r="AX123" s="32">
        <v>20</v>
      </c>
      <c r="AY123" s="32">
        <v>20</v>
      </c>
      <c r="AZ123" s="32">
        <v>20</v>
      </c>
    </row>
    <row r="124" spans="1:52">
      <c r="A124" s="10"/>
      <c r="B124" s="10"/>
      <c r="C124" s="6"/>
      <c r="D124" s="6"/>
      <c r="E124" s="6"/>
      <c r="F124" s="6"/>
      <c r="I124" s="20"/>
      <c r="L124" s="16"/>
      <c r="O124" s="17"/>
      <c r="P124" s="5"/>
      <c r="Q124" s="5"/>
      <c r="R124" s="16"/>
      <c r="U124" s="25">
        <v>2011</v>
      </c>
      <c r="V124" s="25" t="s">
        <v>227</v>
      </c>
      <c r="W124" s="25">
        <v>32</v>
      </c>
      <c r="X124" s="25">
        <v>40</v>
      </c>
      <c r="Y124" s="25">
        <v>18</v>
      </c>
      <c r="Z124" s="25">
        <v>17</v>
      </c>
      <c r="AA124" s="25">
        <v>18</v>
      </c>
      <c r="AC124" s="4"/>
      <c r="AD124" s="4" t="s">
        <v>910</v>
      </c>
      <c r="AU124" s="1">
        <v>2011</v>
      </c>
      <c r="AV124" s="32">
        <v>20</v>
      </c>
      <c r="AW124" s="32">
        <v>20</v>
      </c>
      <c r="AX124" s="32">
        <v>20</v>
      </c>
      <c r="AY124" s="32">
        <v>20</v>
      </c>
      <c r="AZ124" s="32">
        <v>20</v>
      </c>
    </row>
    <row r="125" spans="1:52">
      <c r="A125" s="10"/>
      <c r="B125" s="10"/>
      <c r="C125" s="6"/>
      <c r="D125" s="6"/>
      <c r="E125" s="6"/>
      <c r="F125" s="6"/>
      <c r="I125" s="20"/>
      <c r="L125" s="16"/>
      <c r="O125" s="17"/>
      <c r="P125" s="5"/>
      <c r="Q125" s="5"/>
      <c r="R125" s="16"/>
      <c r="U125" s="25">
        <v>2012</v>
      </c>
      <c r="V125" s="25" t="s">
        <v>229</v>
      </c>
      <c r="W125" s="25">
        <v>32</v>
      </c>
      <c r="X125" s="25">
        <v>40</v>
      </c>
      <c r="Y125" s="25">
        <v>18</v>
      </c>
      <c r="Z125" s="25">
        <v>17</v>
      </c>
      <c r="AA125" s="25">
        <v>18</v>
      </c>
      <c r="AC125" s="4"/>
      <c r="AD125" s="4" t="s">
        <v>910</v>
      </c>
      <c r="AU125" s="1">
        <v>2012</v>
      </c>
      <c r="AV125" s="32">
        <v>20</v>
      </c>
      <c r="AW125" s="32">
        <v>20</v>
      </c>
      <c r="AX125" s="32">
        <v>20</v>
      </c>
      <c r="AY125" s="32">
        <v>20</v>
      </c>
      <c r="AZ125" s="32">
        <v>20</v>
      </c>
    </row>
    <row r="126" spans="1:52">
      <c r="A126" s="10"/>
      <c r="B126" s="10"/>
      <c r="C126" s="6"/>
      <c r="D126" s="6"/>
      <c r="E126" s="6"/>
      <c r="F126" s="6"/>
      <c r="I126" s="20"/>
      <c r="L126" s="16"/>
      <c r="O126" s="17"/>
      <c r="P126" s="5"/>
      <c r="Q126" s="5"/>
      <c r="R126" s="16"/>
      <c r="U126" s="25">
        <v>2013</v>
      </c>
      <c r="V126" s="25" t="s">
        <v>231</v>
      </c>
      <c r="W126" s="25">
        <v>32</v>
      </c>
      <c r="X126" s="25">
        <v>40</v>
      </c>
      <c r="Y126" s="25">
        <v>18</v>
      </c>
      <c r="Z126" s="25">
        <v>17</v>
      </c>
      <c r="AA126" s="25">
        <v>18</v>
      </c>
      <c r="AC126" s="4"/>
      <c r="AD126" s="4" t="s">
        <v>910</v>
      </c>
      <c r="AU126" s="1">
        <v>2013</v>
      </c>
      <c r="AV126" s="32">
        <v>20</v>
      </c>
      <c r="AW126" s="32">
        <v>20</v>
      </c>
      <c r="AX126" s="32">
        <v>20</v>
      </c>
      <c r="AY126" s="32">
        <v>20</v>
      </c>
      <c r="AZ126" s="32">
        <v>20</v>
      </c>
    </row>
    <row r="127" spans="1:52">
      <c r="A127" s="10"/>
      <c r="B127" s="10"/>
      <c r="C127" s="6"/>
      <c r="D127" s="6"/>
      <c r="E127" s="6"/>
      <c r="F127" s="6"/>
      <c r="I127" s="20"/>
      <c r="L127" s="16"/>
      <c r="O127" s="17"/>
      <c r="P127" s="5"/>
      <c r="Q127" s="5"/>
      <c r="R127" s="16"/>
      <c r="U127" s="25">
        <v>2014</v>
      </c>
      <c r="V127" s="25" t="s">
        <v>233</v>
      </c>
      <c r="W127" s="25">
        <v>32</v>
      </c>
      <c r="X127" s="25">
        <v>40</v>
      </c>
      <c r="Y127" s="25">
        <v>18</v>
      </c>
      <c r="Z127" s="25">
        <v>17</v>
      </c>
      <c r="AA127" s="25">
        <v>18</v>
      </c>
      <c r="AC127" s="4"/>
      <c r="AD127" s="4" t="s">
        <v>910</v>
      </c>
      <c r="AU127" s="1">
        <v>2014</v>
      </c>
      <c r="AV127" s="32">
        <v>20</v>
      </c>
      <c r="AW127" s="32">
        <v>20</v>
      </c>
      <c r="AX127" s="32">
        <v>20</v>
      </c>
      <c r="AY127" s="32">
        <v>20</v>
      </c>
      <c r="AZ127" s="32">
        <v>20</v>
      </c>
    </row>
    <row r="128" spans="1:52">
      <c r="A128" s="10"/>
      <c r="B128" s="10"/>
      <c r="C128" s="6"/>
      <c r="D128" s="6"/>
      <c r="E128" s="6"/>
      <c r="F128" s="6"/>
      <c r="I128" s="20"/>
      <c r="L128" s="16"/>
      <c r="O128" s="17"/>
      <c r="P128" s="5"/>
      <c r="Q128" s="5"/>
      <c r="R128" s="16"/>
      <c r="U128" s="25">
        <v>2015</v>
      </c>
      <c r="V128" s="25" t="s">
        <v>235</v>
      </c>
      <c r="W128" s="25">
        <v>32</v>
      </c>
      <c r="X128" s="25">
        <v>40</v>
      </c>
      <c r="Y128" s="25">
        <v>18</v>
      </c>
      <c r="Z128" s="25">
        <v>17</v>
      </c>
      <c r="AA128" s="25">
        <v>18</v>
      </c>
      <c r="AC128" s="4"/>
      <c r="AD128" s="4" t="s">
        <v>910</v>
      </c>
      <c r="AU128" s="1">
        <v>2015</v>
      </c>
      <c r="AV128" s="32">
        <v>20</v>
      </c>
      <c r="AW128" s="32">
        <v>20</v>
      </c>
      <c r="AX128" s="32">
        <v>20</v>
      </c>
      <c r="AY128" s="32">
        <v>20</v>
      </c>
      <c r="AZ128" s="32">
        <v>20</v>
      </c>
    </row>
    <row r="129" spans="1:52">
      <c r="A129" s="11" t="s">
        <v>4</v>
      </c>
      <c r="B129" s="11">
        <v>10000</v>
      </c>
      <c r="C129" s="6">
        <v>6</v>
      </c>
      <c r="D129" s="6" t="s">
        <v>886</v>
      </c>
      <c r="E129" s="6">
        <v>1</v>
      </c>
      <c r="F129" s="6">
        <v>1</v>
      </c>
      <c r="I129" s="20" t="s">
        <v>911</v>
      </c>
      <c r="J129" t="e">
        <f t="shared" ref="J129:J172" si="6">VLOOKUP(I129,A:B,2,FALSE)</f>
        <v>#N/A</v>
      </c>
      <c r="L129" s="16">
        <v>32</v>
      </c>
      <c r="O129" s="17">
        <v>20082</v>
      </c>
      <c r="P129" s="5"/>
      <c r="Q129" s="5"/>
      <c r="R129" s="16">
        <v>32</v>
      </c>
      <c r="U129" s="25">
        <v>2016</v>
      </c>
      <c r="V129" s="25" t="s">
        <v>237</v>
      </c>
      <c r="W129" s="25">
        <v>32</v>
      </c>
      <c r="X129" s="25">
        <v>40</v>
      </c>
      <c r="Y129" s="25">
        <v>18</v>
      </c>
      <c r="Z129" s="25">
        <v>17</v>
      </c>
      <c r="AA129" s="25">
        <v>18</v>
      </c>
      <c r="AC129" s="4"/>
      <c r="AD129" s="4" t="s">
        <v>910</v>
      </c>
      <c r="AU129" s="1">
        <v>2016</v>
      </c>
      <c r="AV129" s="32">
        <v>20</v>
      </c>
      <c r="AW129" s="32">
        <v>20</v>
      </c>
      <c r="AX129" s="32">
        <v>20</v>
      </c>
      <c r="AY129" s="32">
        <v>20</v>
      </c>
      <c r="AZ129" s="32">
        <v>20</v>
      </c>
    </row>
    <row r="130" spans="1:52">
      <c r="A130" s="11" t="s">
        <v>20</v>
      </c>
      <c r="B130" s="11">
        <v>10001</v>
      </c>
      <c r="C130" s="6">
        <v>6</v>
      </c>
      <c r="D130" s="6" t="s">
        <v>886</v>
      </c>
      <c r="E130" s="6">
        <v>1</v>
      </c>
      <c r="F130" s="6">
        <v>1</v>
      </c>
      <c r="I130" s="20" t="s">
        <v>48</v>
      </c>
      <c r="J130">
        <f t="shared" si="6"/>
        <v>20</v>
      </c>
      <c r="L130" s="16">
        <v>32</v>
      </c>
      <c r="O130" s="17">
        <v>20083</v>
      </c>
      <c r="P130" s="5"/>
      <c r="Q130" s="5"/>
      <c r="R130" s="16">
        <v>32</v>
      </c>
      <c r="U130" s="25">
        <v>2017</v>
      </c>
      <c r="V130" s="25" t="s">
        <v>239</v>
      </c>
      <c r="W130" s="25">
        <v>32</v>
      </c>
      <c r="X130" s="25">
        <v>40</v>
      </c>
      <c r="Y130" s="25">
        <v>18</v>
      </c>
      <c r="Z130" s="25">
        <v>17</v>
      </c>
      <c r="AA130" s="25">
        <v>18</v>
      </c>
      <c r="AC130" s="4"/>
      <c r="AD130" s="4" t="s">
        <v>910</v>
      </c>
      <c r="AU130" s="1">
        <v>2017</v>
      </c>
      <c r="AV130" s="32">
        <v>20</v>
      </c>
      <c r="AW130" s="32">
        <v>20</v>
      </c>
      <c r="AX130" s="32">
        <v>20</v>
      </c>
      <c r="AY130" s="32">
        <v>20</v>
      </c>
      <c r="AZ130" s="32">
        <v>20</v>
      </c>
    </row>
    <row r="131" spans="1:52">
      <c r="A131" s="11" t="s">
        <v>25</v>
      </c>
      <c r="B131" s="11">
        <v>10002</v>
      </c>
      <c r="C131" s="6">
        <v>6</v>
      </c>
      <c r="D131" s="6" t="s">
        <v>886</v>
      </c>
      <c r="E131" s="6">
        <v>1</v>
      </c>
      <c r="F131" s="6">
        <v>1</v>
      </c>
      <c r="I131" s="5" t="s">
        <v>50</v>
      </c>
      <c r="J131">
        <f t="shared" si="6"/>
        <v>21</v>
      </c>
      <c r="L131" s="16">
        <v>32</v>
      </c>
      <c r="O131" s="17">
        <v>20084</v>
      </c>
      <c r="P131" s="5"/>
      <c r="Q131" s="5"/>
      <c r="R131" s="16">
        <v>32</v>
      </c>
      <c r="U131" s="25">
        <v>2018</v>
      </c>
      <c r="V131" s="25" t="s">
        <v>241</v>
      </c>
      <c r="W131" s="25">
        <v>32</v>
      </c>
      <c r="X131" s="25">
        <v>40</v>
      </c>
      <c r="Y131" s="25">
        <v>18</v>
      </c>
      <c r="Z131" s="25">
        <v>17</v>
      </c>
      <c r="AA131" s="25">
        <v>18</v>
      </c>
      <c r="AC131" s="4"/>
      <c r="AD131" s="4" t="s">
        <v>910</v>
      </c>
      <c r="AU131" s="1">
        <v>2018</v>
      </c>
      <c r="AV131" s="32">
        <v>20</v>
      </c>
      <c r="AW131" s="32">
        <v>20</v>
      </c>
      <c r="AX131" s="32">
        <v>20</v>
      </c>
      <c r="AY131" s="32">
        <v>20</v>
      </c>
      <c r="AZ131" s="32">
        <v>20</v>
      </c>
    </row>
    <row r="132" spans="1:52">
      <c r="A132" s="11" t="s">
        <v>30</v>
      </c>
      <c r="B132" s="11">
        <v>10003</v>
      </c>
      <c r="C132" s="6">
        <v>6</v>
      </c>
      <c r="D132" s="6" t="s">
        <v>886</v>
      </c>
      <c r="E132" s="6">
        <v>1</v>
      </c>
      <c r="F132" s="6">
        <v>1</v>
      </c>
      <c r="I132" s="5" t="s">
        <v>121</v>
      </c>
      <c r="J132">
        <f t="shared" si="6"/>
        <v>73</v>
      </c>
      <c r="L132" s="16">
        <v>32</v>
      </c>
      <c r="O132" s="17">
        <v>20085</v>
      </c>
      <c r="P132" s="5"/>
      <c r="Q132" s="5"/>
      <c r="R132" s="16">
        <v>32</v>
      </c>
      <c r="U132" s="25">
        <v>2019</v>
      </c>
      <c r="V132" s="25" t="s">
        <v>243</v>
      </c>
      <c r="W132" s="25">
        <v>32</v>
      </c>
      <c r="X132" s="25">
        <v>40</v>
      </c>
      <c r="Y132" s="25">
        <v>18</v>
      </c>
      <c r="Z132" s="25">
        <v>17</v>
      </c>
      <c r="AA132" s="25">
        <v>18</v>
      </c>
      <c r="AC132" s="4"/>
      <c r="AD132" s="4" t="s">
        <v>910</v>
      </c>
      <c r="AU132" s="1">
        <v>2019</v>
      </c>
      <c r="AV132" s="32">
        <v>20</v>
      </c>
      <c r="AW132" s="32">
        <v>20</v>
      </c>
      <c r="AX132" s="32">
        <v>20</v>
      </c>
      <c r="AY132" s="32">
        <v>20</v>
      </c>
      <c r="AZ132" s="32">
        <v>20</v>
      </c>
    </row>
    <row r="133" spans="1:52">
      <c r="A133" s="11" t="s">
        <v>33</v>
      </c>
      <c r="B133" s="11">
        <v>10004</v>
      </c>
      <c r="C133" s="6">
        <v>6</v>
      </c>
      <c r="D133" s="6" t="s">
        <v>886</v>
      </c>
      <c r="E133" s="6">
        <v>1</v>
      </c>
      <c r="F133" s="6">
        <v>1</v>
      </c>
      <c r="I133" s="5" t="s">
        <v>111</v>
      </c>
      <c r="J133">
        <f t="shared" si="6"/>
        <v>68</v>
      </c>
      <c r="L133" s="16">
        <v>32</v>
      </c>
      <c r="O133" s="17">
        <v>20086</v>
      </c>
      <c r="P133" s="5"/>
      <c r="Q133" s="5"/>
      <c r="R133" s="16">
        <v>32</v>
      </c>
      <c r="U133" s="25">
        <v>2020</v>
      </c>
      <c r="V133" s="25" t="s">
        <v>245</v>
      </c>
      <c r="W133" s="25">
        <v>32</v>
      </c>
      <c r="X133" s="25">
        <v>40</v>
      </c>
      <c r="Y133" s="25">
        <v>18</v>
      </c>
      <c r="Z133" s="25">
        <v>17</v>
      </c>
      <c r="AA133" s="25">
        <v>18</v>
      </c>
      <c r="AC133" s="4"/>
      <c r="AD133" s="4" t="s">
        <v>910</v>
      </c>
      <c r="AU133" s="1">
        <v>2020</v>
      </c>
      <c r="AV133" s="32">
        <v>20</v>
      </c>
      <c r="AW133" s="32">
        <v>20</v>
      </c>
      <c r="AX133" s="32">
        <v>20</v>
      </c>
      <c r="AY133" s="32">
        <v>20</v>
      </c>
      <c r="AZ133" s="32">
        <v>20</v>
      </c>
    </row>
    <row r="134" spans="1:52">
      <c r="A134" s="11" t="s">
        <v>36</v>
      </c>
      <c r="B134" s="11">
        <v>10005</v>
      </c>
      <c r="C134" s="6">
        <v>6</v>
      </c>
      <c r="D134" s="6" t="s">
        <v>886</v>
      </c>
      <c r="E134" s="6">
        <v>1</v>
      </c>
      <c r="F134" s="6">
        <v>1</v>
      </c>
      <c r="I134" s="5" t="s">
        <v>111</v>
      </c>
      <c r="J134">
        <f t="shared" si="6"/>
        <v>68</v>
      </c>
      <c r="L134" s="16">
        <v>32</v>
      </c>
      <c r="O134" s="17">
        <v>20087</v>
      </c>
      <c r="P134" s="5"/>
      <c r="Q134" s="5"/>
      <c r="R134" s="16">
        <v>32</v>
      </c>
      <c r="U134" s="25">
        <v>2021</v>
      </c>
      <c r="V134" s="25" t="s">
        <v>247</v>
      </c>
      <c r="W134" s="25">
        <v>32</v>
      </c>
      <c r="X134" s="25">
        <v>40</v>
      </c>
      <c r="Y134" s="25">
        <v>18</v>
      </c>
      <c r="Z134" s="25">
        <v>17</v>
      </c>
      <c r="AA134" s="25">
        <v>18</v>
      </c>
      <c r="AC134" s="4"/>
      <c r="AD134" s="4" t="s">
        <v>910</v>
      </c>
      <c r="AU134" s="1">
        <v>2021</v>
      </c>
      <c r="AV134" s="32">
        <v>20</v>
      </c>
      <c r="AW134" s="32">
        <v>20</v>
      </c>
      <c r="AX134" s="32">
        <v>20</v>
      </c>
      <c r="AY134" s="32">
        <v>20</v>
      </c>
      <c r="AZ134" s="32">
        <v>20</v>
      </c>
    </row>
    <row r="135" spans="1:52">
      <c r="A135" s="11" t="s">
        <v>39</v>
      </c>
      <c r="B135" s="11">
        <v>10006</v>
      </c>
      <c r="C135" s="6">
        <v>6</v>
      </c>
      <c r="D135" s="6" t="s">
        <v>886</v>
      </c>
      <c r="E135" s="6">
        <v>1</v>
      </c>
      <c r="F135" s="6">
        <v>1</v>
      </c>
      <c r="I135" s="5" t="s">
        <v>111</v>
      </c>
      <c r="J135">
        <f t="shared" si="6"/>
        <v>68</v>
      </c>
      <c r="L135" s="16">
        <v>32</v>
      </c>
      <c r="O135" s="17">
        <v>20088</v>
      </c>
      <c r="P135" s="5"/>
      <c r="Q135" s="5"/>
      <c r="R135" s="16">
        <v>32</v>
      </c>
      <c r="U135" s="25">
        <v>2022</v>
      </c>
      <c r="V135" s="25" t="s">
        <v>248</v>
      </c>
      <c r="W135" s="25">
        <v>32</v>
      </c>
      <c r="X135" s="25">
        <v>40</v>
      </c>
      <c r="Y135" s="25">
        <v>18</v>
      </c>
      <c r="Z135" s="25">
        <v>17</v>
      </c>
      <c r="AA135" s="25">
        <v>18</v>
      </c>
      <c r="AC135" s="4"/>
      <c r="AD135" s="4" t="s">
        <v>910</v>
      </c>
      <c r="AU135" s="1">
        <v>2022</v>
      </c>
      <c r="AV135" s="32">
        <v>20</v>
      </c>
      <c r="AW135" s="32">
        <v>20</v>
      </c>
      <c r="AX135" s="32">
        <v>20</v>
      </c>
      <c r="AY135" s="32">
        <v>20</v>
      </c>
      <c r="AZ135" s="32">
        <v>20</v>
      </c>
    </row>
    <row r="136" spans="1:52">
      <c r="A136" s="11" t="s">
        <v>42</v>
      </c>
      <c r="B136" s="11">
        <v>10007</v>
      </c>
      <c r="C136" s="6">
        <v>6</v>
      </c>
      <c r="D136" s="6" t="s">
        <v>886</v>
      </c>
      <c r="E136" s="6">
        <v>1</v>
      </c>
      <c r="F136" s="6">
        <v>1</v>
      </c>
      <c r="I136" s="5" t="s">
        <v>111</v>
      </c>
      <c r="J136">
        <f t="shared" si="6"/>
        <v>68</v>
      </c>
      <c r="L136" s="16">
        <v>32</v>
      </c>
      <c r="O136" s="17">
        <v>20089</v>
      </c>
      <c r="P136" s="5"/>
      <c r="Q136" s="5"/>
      <c r="R136" s="16">
        <v>32</v>
      </c>
      <c r="U136" s="25">
        <v>2023</v>
      </c>
      <c r="V136" s="25" t="s">
        <v>250</v>
      </c>
      <c r="W136" s="25">
        <v>32</v>
      </c>
      <c r="X136" s="25">
        <v>40</v>
      </c>
      <c r="Y136" s="25">
        <v>18</v>
      </c>
      <c r="Z136" s="25">
        <v>17</v>
      </c>
      <c r="AA136" s="25">
        <v>18</v>
      </c>
      <c r="AC136" s="4"/>
      <c r="AD136" s="4" t="s">
        <v>910</v>
      </c>
      <c r="AU136" s="1">
        <v>2023</v>
      </c>
      <c r="AV136" s="32">
        <v>20</v>
      </c>
      <c r="AW136" s="32">
        <v>20</v>
      </c>
      <c r="AX136" s="32">
        <v>20</v>
      </c>
      <c r="AY136" s="32">
        <v>20</v>
      </c>
      <c r="AZ136" s="32">
        <v>20</v>
      </c>
    </row>
    <row r="137" spans="1:52">
      <c r="A137" s="11" t="s">
        <v>44</v>
      </c>
      <c r="B137" s="11">
        <v>10008</v>
      </c>
      <c r="C137" s="6">
        <v>6</v>
      </c>
      <c r="D137" s="6" t="s">
        <v>886</v>
      </c>
      <c r="E137" s="6">
        <v>1</v>
      </c>
      <c r="F137" s="6">
        <v>1</v>
      </c>
      <c r="I137" s="5" t="s">
        <v>111</v>
      </c>
      <c r="J137">
        <f t="shared" si="6"/>
        <v>68</v>
      </c>
      <c r="L137" s="16">
        <v>32</v>
      </c>
      <c r="O137" s="17">
        <v>20090</v>
      </c>
      <c r="P137" s="5"/>
      <c r="Q137" s="5"/>
      <c r="R137" s="16">
        <v>32</v>
      </c>
      <c r="U137" s="25">
        <v>2024</v>
      </c>
      <c r="V137" s="25" t="s">
        <v>252</v>
      </c>
      <c r="W137" s="25">
        <v>32</v>
      </c>
      <c r="X137" s="25">
        <v>40</v>
      </c>
      <c r="Y137" s="25">
        <v>18</v>
      </c>
      <c r="Z137" s="25">
        <v>17</v>
      </c>
      <c r="AA137" s="25">
        <v>18</v>
      </c>
      <c r="AC137" s="4"/>
      <c r="AD137" s="4" t="s">
        <v>910</v>
      </c>
      <c r="AU137" s="1">
        <v>2024</v>
      </c>
      <c r="AV137" s="32">
        <v>20</v>
      </c>
      <c r="AW137" s="32">
        <v>20</v>
      </c>
      <c r="AX137" s="32">
        <v>20</v>
      </c>
      <c r="AY137" s="32">
        <v>20</v>
      </c>
      <c r="AZ137" s="32">
        <v>20</v>
      </c>
    </row>
    <row r="138" spans="1:52">
      <c r="A138" s="11" t="s">
        <v>47</v>
      </c>
      <c r="B138" s="11">
        <v>10009</v>
      </c>
      <c r="C138" s="6">
        <v>6</v>
      </c>
      <c r="D138" s="6" t="s">
        <v>886</v>
      </c>
      <c r="E138" s="6">
        <v>1</v>
      </c>
      <c r="F138" s="6">
        <v>1</v>
      </c>
      <c r="I138" s="5" t="s">
        <v>111</v>
      </c>
      <c r="J138">
        <f t="shared" si="6"/>
        <v>68</v>
      </c>
      <c r="L138" s="16">
        <v>32</v>
      </c>
      <c r="O138" s="17">
        <v>20091</v>
      </c>
      <c r="P138" s="5"/>
      <c r="Q138" s="5"/>
      <c r="R138" s="16">
        <v>32</v>
      </c>
      <c r="U138" s="25">
        <v>2025</v>
      </c>
      <c r="V138" s="25" t="s">
        <v>254</v>
      </c>
      <c r="W138" s="25">
        <v>32</v>
      </c>
      <c r="X138" s="25">
        <v>40</v>
      </c>
      <c r="Y138" s="25">
        <v>18</v>
      </c>
      <c r="Z138" s="25">
        <v>17</v>
      </c>
      <c r="AA138" s="25">
        <v>18</v>
      </c>
      <c r="AC138" s="4"/>
      <c r="AD138" s="4" t="s">
        <v>910</v>
      </c>
      <c r="AU138" s="1">
        <v>2025</v>
      </c>
      <c r="AV138" s="32">
        <v>20</v>
      </c>
      <c r="AW138" s="32">
        <v>20</v>
      </c>
      <c r="AX138" s="32">
        <v>20</v>
      </c>
      <c r="AY138" s="32">
        <v>20</v>
      </c>
      <c r="AZ138" s="32">
        <v>20</v>
      </c>
    </row>
    <row r="139" spans="1:52">
      <c r="A139" s="11" t="s">
        <v>49</v>
      </c>
      <c r="B139" s="11">
        <v>10010</v>
      </c>
      <c r="C139" s="6">
        <v>6</v>
      </c>
      <c r="D139" s="6" t="s">
        <v>886</v>
      </c>
      <c r="E139" s="6">
        <v>1</v>
      </c>
      <c r="F139" s="6">
        <v>1</v>
      </c>
      <c r="I139" s="5" t="s">
        <v>111</v>
      </c>
      <c r="J139">
        <f t="shared" si="6"/>
        <v>68</v>
      </c>
      <c r="L139" s="16">
        <v>32</v>
      </c>
      <c r="O139" s="17">
        <v>20092</v>
      </c>
      <c r="P139" s="5"/>
      <c r="Q139" s="5"/>
      <c r="R139" s="16">
        <v>32</v>
      </c>
      <c r="U139" s="25">
        <v>2026</v>
      </c>
      <c r="V139" s="25" t="s">
        <v>505</v>
      </c>
      <c r="W139" s="25">
        <v>32</v>
      </c>
      <c r="X139" s="25">
        <v>40</v>
      </c>
      <c r="Y139" s="25">
        <v>18</v>
      </c>
      <c r="Z139" s="25">
        <v>17</v>
      </c>
      <c r="AA139" s="25">
        <v>18</v>
      </c>
      <c r="AC139" s="4"/>
      <c r="AD139" s="4" t="s">
        <v>910</v>
      </c>
      <c r="AU139" s="1">
        <v>2026</v>
      </c>
      <c r="AV139" s="32">
        <v>20</v>
      </c>
      <c r="AW139" s="32">
        <v>20</v>
      </c>
      <c r="AX139" s="32">
        <v>20</v>
      </c>
      <c r="AY139" s="32">
        <v>20</v>
      </c>
      <c r="AZ139" s="32">
        <v>20</v>
      </c>
    </row>
    <row r="140" spans="1:52">
      <c r="A140" s="11" t="s">
        <v>51</v>
      </c>
      <c r="B140" s="11">
        <v>10011</v>
      </c>
      <c r="C140" s="6">
        <v>6</v>
      </c>
      <c r="D140" s="6" t="s">
        <v>886</v>
      </c>
      <c r="E140" s="6">
        <v>1</v>
      </c>
      <c r="F140" s="6">
        <v>1</v>
      </c>
      <c r="I140" s="5" t="s">
        <v>111</v>
      </c>
      <c r="J140">
        <f t="shared" si="6"/>
        <v>68</v>
      </c>
      <c r="L140" s="16">
        <v>32</v>
      </c>
      <c r="O140" s="17">
        <v>20093</v>
      </c>
      <c r="P140" s="5"/>
      <c r="Q140" s="5"/>
      <c r="R140" s="16">
        <v>32</v>
      </c>
      <c r="U140" s="25">
        <v>2027</v>
      </c>
      <c r="V140" s="25" t="s">
        <v>506</v>
      </c>
      <c r="W140" s="25">
        <v>32</v>
      </c>
      <c r="X140" s="25">
        <v>40</v>
      </c>
      <c r="Y140" s="25">
        <v>18</v>
      </c>
      <c r="Z140" s="25">
        <v>17</v>
      </c>
      <c r="AA140" s="25">
        <v>18</v>
      </c>
      <c r="AC140" s="4"/>
      <c r="AD140" s="4" t="s">
        <v>910</v>
      </c>
      <c r="AU140" s="1">
        <v>2027</v>
      </c>
      <c r="AV140" s="32">
        <v>20</v>
      </c>
      <c r="AW140" s="32">
        <v>20</v>
      </c>
      <c r="AX140" s="32">
        <v>20</v>
      </c>
      <c r="AY140" s="32">
        <v>20</v>
      </c>
      <c r="AZ140" s="32">
        <v>20</v>
      </c>
    </row>
    <row r="141" spans="1:52">
      <c r="A141" s="11" t="s">
        <v>53</v>
      </c>
      <c r="B141" s="11">
        <v>10012</v>
      </c>
      <c r="C141" s="6">
        <v>6</v>
      </c>
      <c r="D141" s="6" t="s">
        <v>886</v>
      </c>
      <c r="E141" s="6">
        <v>1</v>
      </c>
      <c r="F141" s="6">
        <v>1</v>
      </c>
      <c r="I141" s="5" t="s">
        <v>52</v>
      </c>
      <c r="J141">
        <f t="shared" si="6"/>
        <v>24</v>
      </c>
      <c r="L141" s="16">
        <v>32</v>
      </c>
      <c r="O141" s="17">
        <v>20094</v>
      </c>
      <c r="P141" s="5"/>
      <c r="Q141" s="5"/>
      <c r="R141" s="16">
        <v>32</v>
      </c>
      <c r="U141" s="25">
        <v>2028</v>
      </c>
      <c r="V141" s="25" t="s">
        <v>507</v>
      </c>
      <c r="W141" s="25">
        <v>32</v>
      </c>
      <c r="X141" s="25">
        <v>40</v>
      </c>
      <c r="Y141" s="25">
        <v>18</v>
      </c>
      <c r="Z141" s="25">
        <v>17</v>
      </c>
      <c r="AA141" s="25">
        <v>18</v>
      </c>
      <c r="AC141" s="4"/>
      <c r="AD141" s="4" t="s">
        <v>910</v>
      </c>
      <c r="AU141" s="1">
        <v>2028</v>
      </c>
      <c r="AV141" s="32">
        <v>20</v>
      </c>
      <c r="AW141" s="32">
        <v>20</v>
      </c>
      <c r="AX141" s="32">
        <v>20</v>
      </c>
      <c r="AY141" s="32">
        <v>20</v>
      </c>
      <c r="AZ141" s="32">
        <v>20</v>
      </c>
    </row>
    <row r="142" spans="1:52">
      <c r="A142" s="11" t="s">
        <v>55</v>
      </c>
      <c r="B142" s="11">
        <v>10013</v>
      </c>
      <c r="C142" s="6">
        <v>6</v>
      </c>
      <c r="D142" s="6" t="s">
        <v>886</v>
      </c>
      <c r="E142" s="6">
        <v>1</v>
      </c>
      <c r="F142" s="6">
        <v>1</v>
      </c>
      <c r="I142" s="5" t="s">
        <v>22</v>
      </c>
      <c r="J142">
        <f t="shared" si="6"/>
        <v>2</v>
      </c>
      <c r="L142" s="16">
        <v>32</v>
      </c>
      <c r="O142" s="17">
        <v>20095</v>
      </c>
      <c r="P142" s="5"/>
      <c r="Q142" s="5"/>
      <c r="R142" s="16">
        <v>32</v>
      </c>
      <c r="U142" s="25">
        <v>2029</v>
      </c>
      <c r="V142" s="25" t="s">
        <v>508</v>
      </c>
      <c r="W142" s="25">
        <v>32</v>
      </c>
      <c r="X142" s="25">
        <v>40</v>
      </c>
      <c r="Y142" s="25">
        <v>18</v>
      </c>
      <c r="Z142" s="25">
        <v>17</v>
      </c>
      <c r="AA142" s="25">
        <v>18</v>
      </c>
      <c r="AC142" s="4"/>
      <c r="AD142" s="4" t="s">
        <v>910</v>
      </c>
      <c r="AU142" s="1">
        <v>2029</v>
      </c>
      <c r="AV142" s="32">
        <v>20</v>
      </c>
      <c r="AW142" s="32">
        <v>20</v>
      </c>
      <c r="AX142" s="32">
        <v>20</v>
      </c>
      <c r="AY142" s="32">
        <v>20</v>
      </c>
      <c r="AZ142" s="32">
        <v>20</v>
      </c>
    </row>
    <row r="143" spans="1:52">
      <c r="A143" s="11" t="s">
        <v>57</v>
      </c>
      <c r="B143" s="11">
        <v>10014</v>
      </c>
      <c r="C143" s="6">
        <v>6</v>
      </c>
      <c r="D143" s="6" t="s">
        <v>886</v>
      </c>
      <c r="E143" s="6">
        <v>1</v>
      </c>
      <c r="F143" s="6">
        <v>1</v>
      </c>
      <c r="I143" s="5" t="s">
        <v>74</v>
      </c>
      <c r="J143">
        <f t="shared" si="6"/>
        <v>44</v>
      </c>
      <c r="L143" s="16">
        <v>37</v>
      </c>
      <c r="O143" s="17">
        <v>20096</v>
      </c>
      <c r="P143" s="5"/>
      <c r="Q143" s="5"/>
      <c r="R143" s="16">
        <v>32</v>
      </c>
      <c r="U143" s="25">
        <v>2030</v>
      </c>
      <c r="V143" s="25" t="s">
        <v>509</v>
      </c>
      <c r="W143" s="25">
        <v>32</v>
      </c>
      <c r="X143" s="25">
        <v>40</v>
      </c>
      <c r="Y143" s="25">
        <v>18</v>
      </c>
      <c r="Z143" s="25">
        <v>17</v>
      </c>
      <c r="AA143" s="25">
        <v>18</v>
      </c>
      <c r="AC143" s="27"/>
      <c r="AD143" s="27" t="s">
        <v>910</v>
      </c>
      <c r="AU143" s="1">
        <v>2030</v>
      </c>
      <c r="AV143" s="32">
        <v>20</v>
      </c>
      <c r="AW143" s="32">
        <v>20</v>
      </c>
      <c r="AX143" s="32">
        <v>20</v>
      </c>
      <c r="AY143" s="32">
        <v>20</v>
      </c>
      <c r="AZ143" s="32">
        <v>20</v>
      </c>
    </row>
    <row r="144" spans="1:52">
      <c r="A144" s="11" t="s">
        <v>59</v>
      </c>
      <c r="B144" s="11">
        <v>10015</v>
      </c>
      <c r="C144" s="6">
        <v>6</v>
      </c>
      <c r="D144" s="6" t="s">
        <v>886</v>
      </c>
      <c r="E144" s="6">
        <v>1</v>
      </c>
      <c r="F144" s="6">
        <v>1</v>
      </c>
      <c r="I144" s="5" t="s">
        <v>46</v>
      </c>
      <c r="J144">
        <f t="shared" si="6"/>
        <v>18</v>
      </c>
      <c r="L144" s="16">
        <v>37</v>
      </c>
      <c r="O144" s="17">
        <v>20097</v>
      </c>
      <c r="P144" s="5"/>
      <c r="Q144" s="5"/>
      <c r="R144" s="16">
        <v>37</v>
      </c>
      <c r="U144" s="25">
        <v>10000</v>
      </c>
      <c r="V144" s="25" t="s">
        <v>4</v>
      </c>
      <c r="W144" s="25">
        <v>23</v>
      </c>
      <c r="X144" s="25">
        <v>20</v>
      </c>
      <c r="Y144" s="25">
        <v>45</v>
      </c>
      <c r="Z144" s="25">
        <v>4</v>
      </c>
      <c r="AA144" s="25">
        <v>18</v>
      </c>
      <c r="AU144" s="33">
        <v>10000</v>
      </c>
      <c r="AV144" s="32">
        <v>20</v>
      </c>
      <c r="AW144" s="32">
        <v>20</v>
      </c>
      <c r="AX144" s="32">
        <v>20</v>
      </c>
      <c r="AY144" s="32">
        <v>20</v>
      </c>
      <c r="AZ144" s="32">
        <v>20</v>
      </c>
    </row>
    <row r="145" spans="1:52">
      <c r="A145" s="11" t="s">
        <v>61</v>
      </c>
      <c r="B145" s="11">
        <v>10016</v>
      </c>
      <c r="C145" s="6">
        <v>6</v>
      </c>
      <c r="D145" s="6" t="s">
        <v>886</v>
      </c>
      <c r="E145" s="6">
        <v>1</v>
      </c>
      <c r="F145" s="6">
        <v>1</v>
      </c>
      <c r="I145" s="5" t="s">
        <v>113</v>
      </c>
      <c r="J145">
        <f t="shared" si="6"/>
        <v>69</v>
      </c>
      <c r="L145" s="16">
        <v>37</v>
      </c>
      <c r="O145" s="17">
        <v>20098</v>
      </c>
      <c r="P145" s="5"/>
      <c r="Q145" s="5"/>
      <c r="R145" s="16">
        <v>37</v>
      </c>
      <c r="U145" s="25">
        <v>10001</v>
      </c>
      <c r="V145" s="25" t="s">
        <v>20</v>
      </c>
      <c r="W145" s="25">
        <v>32</v>
      </c>
      <c r="X145" s="25">
        <v>22</v>
      </c>
      <c r="Y145" s="25">
        <v>47</v>
      </c>
      <c r="Z145" s="25">
        <v>12</v>
      </c>
      <c r="AA145" s="25">
        <v>22</v>
      </c>
      <c r="AU145" s="33">
        <v>10001</v>
      </c>
      <c r="AV145" s="32">
        <v>75</v>
      </c>
      <c r="AW145" s="32">
        <v>37</v>
      </c>
      <c r="AX145" s="32">
        <v>25</v>
      </c>
      <c r="AY145" s="32">
        <v>54</v>
      </c>
      <c r="AZ145" s="32">
        <v>18</v>
      </c>
    </row>
    <row r="146" spans="1:52">
      <c r="A146" s="11" t="s">
        <v>63</v>
      </c>
      <c r="B146" s="11">
        <v>10017</v>
      </c>
      <c r="C146" s="6">
        <v>6</v>
      </c>
      <c r="D146" s="6" t="s">
        <v>886</v>
      </c>
      <c r="E146" s="6">
        <v>1</v>
      </c>
      <c r="F146" s="6">
        <v>1</v>
      </c>
      <c r="I146" s="5" t="s">
        <v>62</v>
      </c>
      <c r="J146">
        <f t="shared" si="6"/>
        <v>30</v>
      </c>
      <c r="L146" s="16">
        <v>37</v>
      </c>
      <c r="O146" s="17">
        <v>20099</v>
      </c>
      <c r="P146" s="5"/>
      <c r="Q146" s="5"/>
      <c r="R146" s="16">
        <v>37</v>
      </c>
      <c r="U146" s="25">
        <v>10002</v>
      </c>
      <c r="V146" s="25" t="s">
        <v>25</v>
      </c>
      <c r="W146" s="25">
        <v>26</v>
      </c>
      <c r="X146" s="25">
        <v>16</v>
      </c>
      <c r="Y146" s="25">
        <v>47</v>
      </c>
      <c r="Z146" s="25">
        <v>15</v>
      </c>
      <c r="AA146" s="25">
        <v>16</v>
      </c>
      <c r="AU146" s="33">
        <v>10002</v>
      </c>
      <c r="AV146" s="32">
        <v>58</v>
      </c>
      <c r="AW146" s="32">
        <v>26</v>
      </c>
      <c r="AX146" s="32">
        <v>17</v>
      </c>
      <c r="AY146" s="32">
        <v>51</v>
      </c>
      <c r="AZ146" s="32">
        <v>24</v>
      </c>
    </row>
    <row r="147" spans="1:52">
      <c r="A147" s="11" t="s">
        <v>65</v>
      </c>
      <c r="B147" s="11">
        <v>10018</v>
      </c>
      <c r="C147" s="6">
        <v>6</v>
      </c>
      <c r="D147" s="6" t="s">
        <v>886</v>
      </c>
      <c r="E147" s="6">
        <v>1</v>
      </c>
      <c r="F147" s="6">
        <v>1</v>
      </c>
      <c r="I147" s="5" t="s">
        <v>27</v>
      </c>
      <c r="J147">
        <f t="shared" si="6"/>
        <v>3</v>
      </c>
      <c r="L147" s="16">
        <v>37</v>
      </c>
      <c r="O147" s="17">
        <v>20100</v>
      </c>
      <c r="P147" s="5"/>
      <c r="Q147" s="5"/>
      <c r="R147" s="16">
        <v>37</v>
      </c>
      <c r="U147" s="25">
        <v>10003</v>
      </c>
      <c r="V147" s="25" t="s">
        <v>30</v>
      </c>
      <c r="W147" s="25">
        <v>22</v>
      </c>
      <c r="X147" s="25">
        <v>26</v>
      </c>
      <c r="Y147" s="25">
        <v>17</v>
      </c>
      <c r="Z147" s="25">
        <v>19</v>
      </c>
      <c r="AA147" s="25">
        <v>26</v>
      </c>
      <c r="AU147" s="33">
        <v>10003</v>
      </c>
      <c r="AV147" s="32">
        <v>46</v>
      </c>
      <c r="AW147" s="32">
        <v>42</v>
      </c>
      <c r="AX147" s="32">
        <v>28</v>
      </c>
      <c r="AY147" s="32">
        <v>17</v>
      </c>
      <c r="AZ147" s="32">
        <v>30</v>
      </c>
    </row>
    <row r="148" spans="1:52">
      <c r="A148" s="11" t="s">
        <v>67</v>
      </c>
      <c r="B148" s="11">
        <v>10019</v>
      </c>
      <c r="C148" s="6">
        <v>6</v>
      </c>
      <c r="D148" s="6" t="s">
        <v>886</v>
      </c>
      <c r="E148" s="6">
        <v>1</v>
      </c>
      <c r="F148" s="6">
        <v>1</v>
      </c>
      <c r="I148" s="5" t="s">
        <v>35</v>
      </c>
      <c r="J148">
        <f t="shared" si="6"/>
        <v>5</v>
      </c>
      <c r="L148" s="16">
        <v>37</v>
      </c>
      <c r="O148" s="17">
        <v>20101</v>
      </c>
      <c r="P148" s="5"/>
      <c r="Q148" s="5"/>
      <c r="R148" s="16">
        <v>37</v>
      </c>
      <c r="U148" s="25">
        <v>10004</v>
      </c>
      <c r="V148" s="25" t="s">
        <v>33</v>
      </c>
      <c r="W148" s="25">
        <v>24</v>
      </c>
      <c r="X148" s="25">
        <v>29</v>
      </c>
      <c r="Y148" s="25">
        <v>22</v>
      </c>
      <c r="Z148" s="25">
        <v>33</v>
      </c>
      <c r="AA148" s="25">
        <v>22</v>
      </c>
      <c r="AU148" s="33">
        <v>10004</v>
      </c>
      <c r="AV148" s="32">
        <v>54</v>
      </c>
      <c r="AW148" s="32">
        <v>38</v>
      </c>
      <c r="AX148" s="32">
        <v>33</v>
      </c>
      <c r="AY148" s="32">
        <v>25</v>
      </c>
      <c r="AZ148" s="32">
        <v>49</v>
      </c>
    </row>
    <row r="149" spans="1:52">
      <c r="A149" s="11" t="s">
        <v>69</v>
      </c>
      <c r="B149" s="11">
        <v>10020</v>
      </c>
      <c r="C149" s="6">
        <v>6</v>
      </c>
      <c r="D149" s="6" t="s">
        <v>886</v>
      </c>
      <c r="E149" s="6">
        <v>1</v>
      </c>
      <c r="F149" s="6">
        <v>1</v>
      </c>
      <c r="I149" s="5" t="s">
        <v>56</v>
      </c>
      <c r="J149">
        <f t="shared" si="6"/>
        <v>27</v>
      </c>
      <c r="L149" s="16">
        <v>37</v>
      </c>
      <c r="O149" s="17">
        <v>20102</v>
      </c>
      <c r="P149" s="5"/>
      <c r="Q149" s="5"/>
      <c r="R149" s="16">
        <v>37</v>
      </c>
      <c r="U149" s="25">
        <v>10005</v>
      </c>
      <c r="V149" s="25" t="s">
        <v>36</v>
      </c>
      <c r="W149" s="25">
        <v>24</v>
      </c>
      <c r="X149" s="25">
        <v>25</v>
      </c>
      <c r="Y149" s="25">
        <v>24</v>
      </c>
      <c r="Z149" s="25">
        <v>22</v>
      </c>
      <c r="AA149" s="25">
        <v>25</v>
      </c>
      <c r="AU149" s="33">
        <v>10005</v>
      </c>
      <c r="AV149" s="32">
        <v>53</v>
      </c>
      <c r="AW149" s="32">
        <v>42</v>
      </c>
      <c r="AX149" s="32">
        <v>28</v>
      </c>
      <c r="AY149" s="32">
        <v>26</v>
      </c>
      <c r="AZ149" s="32">
        <v>34</v>
      </c>
    </row>
    <row r="150" spans="1:52">
      <c r="A150" s="11" t="s">
        <v>71</v>
      </c>
      <c r="B150" s="11">
        <v>10021</v>
      </c>
      <c r="C150" s="6">
        <v>6</v>
      </c>
      <c r="D150" s="6" t="s">
        <v>886</v>
      </c>
      <c r="E150" s="6">
        <v>1</v>
      </c>
      <c r="F150" s="6">
        <v>1</v>
      </c>
      <c r="I150" s="5" t="s">
        <v>4</v>
      </c>
      <c r="J150">
        <f t="shared" si="6"/>
        <v>17</v>
      </c>
      <c r="L150" s="16">
        <v>37</v>
      </c>
      <c r="O150" s="17">
        <v>20103</v>
      </c>
      <c r="P150" s="5"/>
      <c r="Q150" s="5"/>
      <c r="R150" s="16">
        <v>37</v>
      </c>
      <c r="U150" s="25">
        <v>10006</v>
      </c>
      <c r="V150" s="25" t="s">
        <v>39</v>
      </c>
      <c r="W150" s="25">
        <v>23</v>
      </c>
      <c r="X150" s="25">
        <v>27</v>
      </c>
      <c r="Y150" s="25">
        <v>15</v>
      </c>
      <c r="Z150" s="25">
        <v>26</v>
      </c>
      <c r="AA150" s="25">
        <v>24</v>
      </c>
      <c r="AU150" s="33">
        <v>10006</v>
      </c>
      <c r="AV150" s="32">
        <v>48</v>
      </c>
      <c r="AW150" s="32">
        <v>38</v>
      </c>
      <c r="AX150" s="32">
        <v>28</v>
      </c>
      <c r="AY150" s="32">
        <v>16</v>
      </c>
      <c r="AZ150" s="32">
        <v>41</v>
      </c>
    </row>
    <row r="151" spans="1:52">
      <c r="A151" s="11" t="s">
        <v>73</v>
      </c>
      <c r="B151" s="11">
        <v>10022</v>
      </c>
      <c r="C151" s="6">
        <v>6</v>
      </c>
      <c r="D151" s="6" t="s">
        <v>886</v>
      </c>
      <c r="E151" s="6">
        <v>1</v>
      </c>
      <c r="F151" s="6">
        <v>1</v>
      </c>
      <c r="I151" s="5" t="s">
        <v>173</v>
      </c>
      <c r="J151">
        <f t="shared" si="6"/>
        <v>10074</v>
      </c>
      <c r="L151" s="16">
        <v>37</v>
      </c>
      <c r="O151" s="17">
        <v>20104</v>
      </c>
      <c r="P151" s="5"/>
      <c r="Q151" s="5"/>
      <c r="R151" s="16">
        <v>37</v>
      </c>
      <c r="U151" s="25">
        <v>10007</v>
      </c>
      <c r="V151" s="25" t="s">
        <v>42</v>
      </c>
      <c r="W151" s="25">
        <v>34</v>
      </c>
      <c r="X151" s="25">
        <v>33</v>
      </c>
      <c r="Y151" s="25">
        <v>22</v>
      </c>
      <c r="Z151" s="25">
        <v>29</v>
      </c>
      <c r="AA151" s="25">
        <v>32</v>
      </c>
      <c r="AU151" s="33">
        <v>10007</v>
      </c>
      <c r="AV151" s="32">
        <v>90</v>
      </c>
      <c r="AW151" s="32">
        <v>61</v>
      </c>
      <c r="AX151" s="32">
        <v>43</v>
      </c>
      <c r="AY151" s="32">
        <v>29</v>
      </c>
      <c r="AZ151" s="32">
        <v>42</v>
      </c>
    </row>
    <row r="152" spans="1:52">
      <c r="A152" s="11" t="s">
        <v>75</v>
      </c>
      <c r="B152" s="11">
        <v>10023</v>
      </c>
      <c r="C152" s="6">
        <v>6</v>
      </c>
      <c r="D152" s="6" t="s">
        <v>886</v>
      </c>
      <c r="E152" s="6">
        <v>1</v>
      </c>
      <c r="F152" s="6">
        <v>1</v>
      </c>
      <c r="I152" s="5" t="s">
        <v>76</v>
      </c>
      <c r="J152">
        <f t="shared" si="6"/>
        <v>45</v>
      </c>
      <c r="L152" s="16">
        <v>37</v>
      </c>
      <c r="O152" s="17">
        <v>20105</v>
      </c>
      <c r="P152" s="5"/>
      <c r="Q152" s="5"/>
      <c r="R152" s="16">
        <v>37</v>
      </c>
      <c r="U152" s="25">
        <v>10008</v>
      </c>
      <c r="V152" s="25" t="s">
        <v>44</v>
      </c>
      <c r="W152" s="25">
        <v>23</v>
      </c>
      <c r="X152" s="25">
        <v>35</v>
      </c>
      <c r="Y152" s="25">
        <v>16</v>
      </c>
      <c r="Z152" s="25">
        <v>30</v>
      </c>
      <c r="AA152" s="25">
        <v>31</v>
      </c>
      <c r="AU152" s="33">
        <v>10008</v>
      </c>
      <c r="AV152" s="32">
        <v>53</v>
      </c>
      <c r="AW152" s="32">
        <v>54</v>
      </c>
      <c r="AX152" s="32">
        <v>40</v>
      </c>
      <c r="AY152" s="32">
        <v>19</v>
      </c>
      <c r="AZ152" s="32">
        <v>43</v>
      </c>
    </row>
    <row r="153" spans="1:52">
      <c r="A153" s="11" t="s">
        <v>41</v>
      </c>
      <c r="B153" s="11">
        <v>10024</v>
      </c>
      <c r="C153" s="6">
        <v>6</v>
      </c>
      <c r="D153" s="6" t="s">
        <v>886</v>
      </c>
      <c r="E153" s="6">
        <v>1</v>
      </c>
      <c r="F153" s="6">
        <v>1</v>
      </c>
      <c r="I153" s="5" t="s">
        <v>81</v>
      </c>
      <c r="J153">
        <f t="shared" si="6"/>
        <v>49</v>
      </c>
      <c r="L153" s="16">
        <v>37</v>
      </c>
      <c r="O153" s="17">
        <v>20106</v>
      </c>
      <c r="P153" s="5"/>
      <c r="Q153" s="5"/>
      <c r="R153" s="16">
        <v>37</v>
      </c>
      <c r="U153" s="25">
        <v>10009</v>
      </c>
      <c r="V153" s="25" t="s">
        <v>47</v>
      </c>
      <c r="W153" s="25">
        <v>34</v>
      </c>
      <c r="X153" s="25">
        <v>34</v>
      </c>
      <c r="Y153" s="25">
        <v>19</v>
      </c>
      <c r="Z153" s="25">
        <v>19</v>
      </c>
      <c r="AA153" s="25">
        <v>19</v>
      </c>
      <c r="AU153" s="33">
        <v>10009</v>
      </c>
      <c r="AV153" s="32">
        <v>74</v>
      </c>
      <c r="AW153" s="32">
        <v>31</v>
      </c>
      <c r="AX153" s="32">
        <v>37</v>
      </c>
      <c r="AY153" s="32">
        <v>21</v>
      </c>
      <c r="AZ153" s="32">
        <v>28</v>
      </c>
    </row>
    <row r="154" spans="1:52">
      <c r="A154" s="11" t="s">
        <v>78</v>
      </c>
      <c r="B154" s="11">
        <v>10025</v>
      </c>
      <c r="C154" s="6">
        <v>6</v>
      </c>
      <c r="D154" s="6" t="s">
        <v>886</v>
      </c>
      <c r="E154" s="6">
        <v>1</v>
      </c>
      <c r="F154" s="6">
        <v>1</v>
      </c>
      <c r="I154" s="5" t="s">
        <v>101</v>
      </c>
      <c r="J154">
        <f t="shared" si="6"/>
        <v>62</v>
      </c>
      <c r="L154" s="16">
        <v>37</v>
      </c>
      <c r="O154" s="17">
        <v>20107</v>
      </c>
      <c r="P154" s="5"/>
      <c r="Q154" s="5"/>
      <c r="R154" s="16">
        <v>37</v>
      </c>
      <c r="U154" s="25">
        <v>10010</v>
      </c>
      <c r="V154" s="25" t="s">
        <v>49</v>
      </c>
      <c r="W154" s="25">
        <v>35</v>
      </c>
      <c r="X154" s="25">
        <v>36</v>
      </c>
      <c r="Y154" s="25">
        <v>15</v>
      </c>
      <c r="Z154" s="25">
        <v>20</v>
      </c>
      <c r="AA154" s="25">
        <v>14</v>
      </c>
      <c r="AU154" s="33">
        <v>10010</v>
      </c>
      <c r="AV154" s="32">
        <v>20</v>
      </c>
      <c r="AW154" s="32">
        <v>20</v>
      </c>
      <c r="AX154" s="32">
        <v>20</v>
      </c>
      <c r="AY154" s="32">
        <v>20</v>
      </c>
      <c r="AZ154" s="32">
        <v>20</v>
      </c>
    </row>
    <row r="155" spans="1:52">
      <c r="A155" s="11" t="s">
        <v>80</v>
      </c>
      <c r="B155" s="11">
        <v>10026</v>
      </c>
      <c r="C155" s="6">
        <v>6</v>
      </c>
      <c r="D155" s="6" t="s">
        <v>886</v>
      </c>
      <c r="E155" s="6">
        <v>1</v>
      </c>
      <c r="F155" s="6">
        <v>1</v>
      </c>
      <c r="I155" s="5" t="s">
        <v>105</v>
      </c>
      <c r="J155">
        <f t="shared" si="6"/>
        <v>65</v>
      </c>
      <c r="L155" s="16">
        <v>37</v>
      </c>
      <c r="O155" s="17">
        <v>20108</v>
      </c>
      <c r="P155" s="5"/>
      <c r="Q155" s="5"/>
      <c r="R155" s="16">
        <v>37</v>
      </c>
      <c r="U155" s="25">
        <v>10011</v>
      </c>
      <c r="V155" s="25" t="s">
        <v>51</v>
      </c>
      <c r="W155" s="25">
        <v>41</v>
      </c>
      <c r="X155" s="25">
        <v>38</v>
      </c>
      <c r="Y155" s="25">
        <v>22</v>
      </c>
      <c r="Z155" s="25">
        <v>20</v>
      </c>
      <c r="AA155" s="25">
        <v>19</v>
      </c>
      <c r="AU155" s="33">
        <v>10011</v>
      </c>
      <c r="AV155" s="32">
        <v>93</v>
      </c>
      <c r="AW155" s="32">
        <v>34</v>
      </c>
      <c r="AX155" s="32">
        <v>43</v>
      </c>
      <c r="AY155" s="32">
        <v>26</v>
      </c>
      <c r="AZ155" s="32">
        <v>27</v>
      </c>
    </row>
    <row r="156" spans="1:52">
      <c r="A156" s="11" t="s">
        <v>82</v>
      </c>
      <c r="B156" s="11">
        <v>10027</v>
      </c>
      <c r="C156" s="6">
        <v>6</v>
      </c>
      <c r="D156" s="6" t="s">
        <v>886</v>
      </c>
      <c r="E156" s="6">
        <v>1</v>
      </c>
      <c r="F156" s="6">
        <v>1</v>
      </c>
      <c r="I156" s="5" t="s">
        <v>60</v>
      </c>
      <c r="J156">
        <f t="shared" si="6"/>
        <v>29</v>
      </c>
      <c r="L156" s="16">
        <v>37</v>
      </c>
      <c r="O156" s="17">
        <v>20109</v>
      </c>
      <c r="P156" s="5"/>
      <c r="Q156" s="5"/>
      <c r="R156" s="16">
        <v>37</v>
      </c>
      <c r="U156" s="25">
        <v>10012</v>
      </c>
      <c r="V156" s="25" t="s">
        <v>53</v>
      </c>
      <c r="W156" s="25">
        <v>33</v>
      </c>
      <c r="X156" s="25">
        <v>35</v>
      </c>
      <c r="Y156" s="25">
        <v>14</v>
      </c>
      <c r="Z156" s="25">
        <v>22</v>
      </c>
      <c r="AA156" s="25">
        <v>16</v>
      </c>
      <c r="AU156" s="33">
        <v>10012</v>
      </c>
      <c r="AV156" s="32">
        <v>20</v>
      </c>
      <c r="AW156" s="32">
        <v>20</v>
      </c>
      <c r="AX156" s="32">
        <v>20</v>
      </c>
      <c r="AY156" s="32">
        <v>20</v>
      </c>
      <c r="AZ156" s="32">
        <v>20</v>
      </c>
    </row>
    <row r="157" spans="1:52">
      <c r="A157" s="11" t="s">
        <v>84</v>
      </c>
      <c r="B157" s="11">
        <v>10028</v>
      </c>
      <c r="C157" s="6">
        <v>6</v>
      </c>
      <c r="D157" s="6" t="s">
        <v>886</v>
      </c>
      <c r="E157" s="6">
        <v>1</v>
      </c>
      <c r="F157" s="6">
        <v>1</v>
      </c>
      <c r="I157" s="5" t="s">
        <v>64</v>
      </c>
      <c r="J157">
        <f t="shared" si="6"/>
        <v>31</v>
      </c>
      <c r="L157" s="16">
        <v>37</v>
      </c>
      <c r="O157" s="17">
        <v>20110</v>
      </c>
      <c r="P157" s="5"/>
      <c r="Q157" s="5"/>
      <c r="R157" s="16">
        <v>37</v>
      </c>
      <c r="U157" s="25">
        <v>10013</v>
      </c>
      <c r="V157" s="25" t="s">
        <v>55</v>
      </c>
      <c r="W157" s="25">
        <v>37</v>
      </c>
      <c r="X157" s="25">
        <v>45</v>
      </c>
      <c r="Y157" s="25">
        <v>15</v>
      </c>
      <c r="Z157" s="25">
        <v>22</v>
      </c>
      <c r="AA157" s="25">
        <v>23</v>
      </c>
      <c r="AU157" s="33">
        <v>10013</v>
      </c>
      <c r="AV157" s="32">
        <v>85</v>
      </c>
      <c r="AW157" s="32">
        <v>39</v>
      </c>
      <c r="AX157" s="32">
        <v>52</v>
      </c>
      <c r="AY157" s="32">
        <v>18</v>
      </c>
      <c r="AZ157" s="32">
        <v>29</v>
      </c>
    </row>
    <row r="158" spans="1:52">
      <c r="A158" s="11" t="s">
        <v>54</v>
      </c>
      <c r="B158" s="11">
        <v>10029</v>
      </c>
      <c r="C158" s="6">
        <v>6</v>
      </c>
      <c r="D158" s="6" t="s">
        <v>886</v>
      </c>
      <c r="E158" s="6">
        <v>1</v>
      </c>
      <c r="F158" s="6">
        <v>1</v>
      </c>
      <c r="I158" s="5" t="s">
        <v>66</v>
      </c>
      <c r="J158">
        <f t="shared" si="6"/>
        <v>32</v>
      </c>
      <c r="L158" s="16">
        <v>37</v>
      </c>
      <c r="O158" s="17">
        <v>20111</v>
      </c>
      <c r="P158" s="5"/>
      <c r="Q158" s="5"/>
      <c r="R158" s="16">
        <v>37</v>
      </c>
      <c r="U158" s="25">
        <v>10014</v>
      </c>
      <c r="V158" s="25" t="s">
        <v>57</v>
      </c>
      <c r="W158" s="25">
        <v>6</v>
      </c>
      <c r="X158" s="25">
        <v>13</v>
      </c>
      <c r="Y158" s="25">
        <v>25</v>
      </c>
      <c r="Z158" s="25">
        <v>31</v>
      </c>
      <c r="AA158" s="25">
        <v>35</v>
      </c>
      <c r="AU158" s="33">
        <v>10014</v>
      </c>
      <c r="AV158" s="32">
        <v>12</v>
      </c>
      <c r="AW158" s="32">
        <v>55</v>
      </c>
      <c r="AX158" s="32">
        <v>14</v>
      </c>
      <c r="AY158" s="32">
        <v>27</v>
      </c>
      <c r="AZ158" s="32">
        <v>50</v>
      </c>
    </row>
    <row r="159" spans="1:52">
      <c r="A159" s="11" t="s">
        <v>87</v>
      </c>
      <c r="B159" s="11">
        <v>10030</v>
      </c>
      <c r="C159" s="6">
        <v>6</v>
      </c>
      <c r="D159" s="6" t="s">
        <v>886</v>
      </c>
      <c r="E159" s="6">
        <v>1</v>
      </c>
      <c r="F159" s="6">
        <v>1</v>
      </c>
      <c r="I159" s="5" t="s">
        <v>77</v>
      </c>
      <c r="J159">
        <f t="shared" si="6"/>
        <v>46</v>
      </c>
      <c r="L159" s="16">
        <v>37</v>
      </c>
      <c r="O159" s="17">
        <v>20112</v>
      </c>
      <c r="P159" s="5"/>
      <c r="Q159" s="5"/>
      <c r="R159" s="16">
        <v>37</v>
      </c>
      <c r="U159" s="25">
        <v>10015</v>
      </c>
      <c r="V159" s="25" t="s">
        <v>59</v>
      </c>
      <c r="W159" s="25">
        <v>4</v>
      </c>
      <c r="X159" s="25">
        <v>8</v>
      </c>
      <c r="Y159" s="25">
        <v>18</v>
      </c>
      <c r="Z159" s="25">
        <v>33</v>
      </c>
      <c r="AA159" s="25">
        <v>37</v>
      </c>
      <c r="AU159" s="33">
        <v>10015</v>
      </c>
      <c r="AV159" s="32">
        <v>8</v>
      </c>
      <c r="AW159" s="32">
        <v>56</v>
      </c>
      <c r="AX159" s="32">
        <v>8</v>
      </c>
      <c r="AY159" s="32">
        <v>18</v>
      </c>
      <c r="AZ159" s="32">
        <v>56</v>
      </c>
    </row>
    <row r="160" spans="1:52">
      <c r="A160" s="11" t="s">
        <v>89</v>
      </c>
      <c r="B160" s="11">
        <v>10031</v>
      </c>
      <c r="C160" s="6">
        <v>6</v>
      </c>
      <c r="D160" s="6" t="s">
        <v>886</v>
      </c>
      <c r="E160" s="6">
        <v>1</v>
      </c>
      <c r="F160" s="6">
        <v>1</v>
      </c>
      <c r="I160" s="5" t="s">
        <v>79</v>
      </c>
      <c r="J160">
        <f t="shared" si="6"/>
        <v>48</v>
      </c>
      <c r="L160" s="16">
        <v>37</v>
      </c>
      <c r="O160" s="17">
        <v>20113</v>
      </c>
      <c r="P160" s="5"/>
      <c r="Q160" s="5"/>
      <c r="R160" s="16">
        <v>37</v>
      </c>
      <c r="U160" s="25">
        <v>10016</v>
      </c>
      <c r="V160" s="25" t="s">
        <v>61</v>
      </c>
      <c r="W160" s="25">
        <v>17</v>
      </c>
      <c r="X160" s="25">
        <v>22</v>
      </c>
      <c r="Y160" s="25">
        <v>15</v>
      </c>
      <c r="Z160" s="25">
        <v>34</v>
      </c>
      <c r="AA160" s="25">
        <v>32</v>
      </c>
      <c r="AU160" s="33">
        <v>10016</v>
      </c>
      <c r="AV160" s="32">
        <v>37</v>
      </c>
      <c r="AW160" s="32">
        <v>53</v>
      </c>
      <c r="AX160" s="32">
        <v>24</v>
      </c>
      <c r="AY160" s="32">
        <v>17</v>
      </c>
      <c r="AZ160" s="32">
        <v>52</v>
      </c>
    </row>
    <row r="161" spans="1:52">
      <c r="A161" s="11" t="s">
        <v>91</v>
      </c>
      <c r="B161" s="11">
        <v>10032</v>
      </c>
      <c r="C161" s="6">
        <v>6</v>
      </c>
      <c r="D161" s="6" t="s">
        <v>886</v>
      </c>
      <c r="E161" s="6">
        <v>1</v>
      </c>
      <c r="F161" s="6">
        <v>1</v>
      </c>
      <c r="I161" s="5" t="s">
        <v>83</v>
      </c>
      <c r="J161">
        <f t="shared" si="6"/>
        <v>50</v>
      </c>
      <c r="L161" s="16">
        <v>37</v>
      </c>
      <c r="O161" s="17">
        <v>20114</v>
      </c>
      <c r="P161" s="5"/>
      <c r="Q161" s="5"/>
      <c r="R161" s="16">
        <v>37</v>
      </c>
      <c r="U161" s="25">
        <v>10017</v>
      </c>
      <c r="V161" s="25" t="s">
        <v>63</v>
      </c>
      <c r="W161" s="25">
        <v>17</v>
      </c>
      <c r="X161" s="25">
        <v>17</v>
      </c>
      <c r="Y161" s="25">
        <v>22</v>
      </c>
      <c r="Z161" s="25">
        <v>27</v>
      </c>
      <c r="AA161" s="25">
        <v>37</v>
      </c>
      <c r="AU161" s="33">
        <v>10017</v>
      </c>
      <c r="AV161" s="32">
        <v>37</v>
      </c>
      <c r="AW161" s="32">
        <v>61</v>
      </c>
      <c r="AX161" s="32">
        <v>18</v>
      </c>
      <c r="AY161" s="32">
        <v>24</v>
      </c>
      <c r="AZ161" s="32">
        <v>43</v>
      </c>
    </row>
    <row r="162" spans="1:52">
      <c r="A162" s="11" t="s">
        <v>93</v>
      </c>
      <c r="B162" s="11">
        <v>10033</v>
      </c>
      <c r="C162" s="6">
        <v>6</v>
      </c>
      <c r="D162" s="6" t="s">
        <v>886</v>
      </c>
      <c r="E162" s="6">
        <v>1</v>
      </c>
      <c r="F162" s="6">
        <v>1</v>
      </c>
      <c r="I162" s="5" t="s">
        <v>86</v>
      </c>
      <c r="J162">
        <f t="shared" si="6"/>
        <v>52</v>
      </c>
      <c r="L162" s="16">
        <v>37</v>
      </c>
      <c r="O162" s="17">
        <v>20115</v>
      </c>
      <c r="P162" s="5"/>
      <c r="Q162" s="5"/>
      <c r="R162" s="16">
        <v>37</v>
      </c>
      <c r="U162" s="25">
        <v>10018</v>
      </c>
      <c r="V162" s="25" t="s">
        <v>65</v>
      </c>
      <c r="W162" s="25">
        <v>11</v>
      </c>
      <c r="X162" s="25">
        <v>15</v>
      </c>
      <c r="Y162" s="25">
        <v>28</v>
      </c>
      <c r="Z162" s="25">
        <v>33</v>
      </c>
      <c r="AA162" s="25">
        <v>33</v>
      </c>
      <c r="AU162" s="33">
        <v>10018</v>
      </c>
      <c r="AV162" s="32">
        <v>24</v>
      </c>
      <c r="AW162" s="32">
        <v>55</v>
      </c>
      <c r="AX162" s="32">
        <v>17</v>
      </c>
      <c r="AY162" s="32">
        <v>30</v>
      </c>
      <c r="AZ162" s="32">
        <v>52</v>
      </c>
    </row>
    <row r="163" spans="1:52">
      <c r="A163" s="11" t="s">
        <v>95</v>
      </c>
      <c r="B163" s="11">
        <v>10034</v>
      </c>
      <c r="C163" s="6">
        <v>6</v>
      </c>
      <c r="D163" s="6" t="s">
        <v>886</v>
      </c>
      <c r="E163" s="6">
        <v>1</v>
      </c>
      <c r="F163" s="6">
        <v>1</v>
      </c>
      <c r="I163" s="5" t="s">
        <v>92</v>
      </c>
      <c r="J163">
        <f t="shared" si="6"/>
        <v>57</v>
      </c>
      <c r="L163" s="16">
        <v>37</v>
      </c>
      <c r="O163" s="17">
        <v>20116</v>
      </c>
      <c r="P163" s="5"/>
      <c r="Q163" s="5"/>
      <c r="R163" s="16">
        <v>37</v>
      </c>
      <c r="U163" s="25">
        <v>10019</v>
      </c>
      <c r="V163" s="25" t="s">
        <v>67</v>
      </c>
      <c r="W163" s="25">
        <v>15</v>
      </c>
      <c r="X163" s="25">
        <v>12</v>
      </c>
      <c r="Y163" s="25">
        <v>19</v>
      </c>
      <c r="Z163" s="25">
        <v>32</v>
      </c>
      <c r="AA163" s="25">
        <v>42</v>
      </c>
      <c r="AU163" s="33">
        <v>10019</v>
      </c>
      <c r="AV163" s="32">
        <v>34</v>
      </c>
      <c r="AW163" s="32">
        <v>69</v>
      </c>
      <c r="AX163" s="32">
        <v>13</v>
      </c>
      <c r="AY163" s="32">
        <v>21</v>
      </c>
      <c r="AZ163" s="32">
        <v>50</v>
      </c>
    </row>
    <row r="164" spans="1:52">
      <c r="A164" s="11" t="s">
        <v>96</v>
      </c>
      <c r="B164" s="11">
        <v>10035</v>
      </c>
      <c r="C164" s="6">
        <v>6</v>
      </c>
      <c r="D164" s="6" t="s">
        <v>886</v>
      </c>
      <c r="E164" s="6">
        <v>1</v>
      </c>
      <c r="F164" s="6">
        <v>1</v>
      </c>
      <c r="I164" s="5" t="s">
        <v>97</v>
      </c>
      <c r="J164">
        <f t="shared" si="6"/>
        <v>60</v>
      </c>
      <c r="L164" s="16">
        <v>37</v>
      </c>
      <c r="O164" s="17">
        <v>20117</v>
      </c>
      <c r="P164" s="5"/>
      <c r="Q164" s="5"/>
      <c r="R164" s="16">
        <v>37</v>
      </c>
      <c r="U164" s="25">
        <v>10020</v>
      </c>
      <c r="V164" s="25" t="s">
        <v>69</v>
      </c>
      <c r="W164" s="25">
        <v>36</v>
      </c>
      <c r="X164" s="25">
        <v>41</v>
      </c>
      <c r="Y164" s="25">
        <v>22</v>
      </c>
      <c r="Z164" s="25">
        <v>33</v>
      </c>
      <c r="AA164" s="25">
        <v>18</v>
      </c>
      <c r="AU164" s="33">
        <v>10020</v>
      </c>
      <c r="AV164" s="32">
        <v>94</v>
      </c>
      <c r="AW164" s="32">
        <v>35</v>
      </c>
      <c r="AX164" s="32">
        <v>53</v>
      </c>
      <c r="AY164" s="32">
        <v>29</v>
      </c>
      <c r="AZ164" s="32">
        <v>49</v>
      </c>
    </row>
    <row r="165" spans="1:52">
      <c r="A165" s="11" t="s">
        <v>98</v>
      </c>
      <c r="B165" s="11">
        <v>10036</v>
      </c>
      <c r="C165" s="6">
        <v>6</v>
      </c>
      <c r="D165" s="6" t="s">
        <v>886</v>
      </c>
      <c r="E165" s="6">
        <v>1</v>
      </c>
      <c r="F165" s="6">
        <v>1</v>
      </c>
      <c r="I165" s="5" t="s">
        <v>103</v>
      </c>
      <c r="J165">
        <f t="shared" si="6"/>
        <v>63</v>
      </c>
      <c r="L165" s="16">
        <v>37</v>
      </c>
      <c r="O165" s="17">
        <v>20118</v>
      </c>
      <c r="P165" s="5"/>
      <c r="Q165" s="5"/>
      <c r="R165" s="16">
        <v>37</v>
      </c>
      <c r="U165" s="25">
        <v>10021</v>
      </c>
      <c r="V165" s="25" t="s">
        <v>71</v>
      </c>
      <c r="W165" s="25">
        <v>28</v>
      </c>
      <c r="X165" s="25">
        <v>45</v>
      </c>
      <c r="Y165" s="25">
        <v>18</v>
      </c>
      <c r="Z165" s="25">
        <v>26</v>
      </c>
      <c r="AA165" s="25">
        <v>23</v>
      </c>
      <c r="AU165" s="33">
        <v>10021</v>
      </c>
      <c r="AV165" s="32">
        <v>64</v>
      </c>
      <c r="AW165" s="32">
        <v>39</v>
      </c>
      <c r="AX165" s="32">
        <v>52</v>
      </c>
      <c r="AY165" s="32">
        <v>21</v>
      </c>
      <c r="AZ165" s="32">
        <v>37</v>
      </c>
    </row>
    <row r="166" spans="1:52">
      <c r="A166" s="11" t="s">
        <v>100</v>
      </c>
      <c r="B166" s="11">
        <v>10037</v>
      </c>
      <c r="C166" s="6">
        <v>6</v>
      </c>
      <c r="D166" s="6" t="s">
        <v>886</v>
      </c>
      <c r="E166" s="6">
        <v>1</v>
      </c>
      <c r="F166" s="6">
        <v>1</v>
      </c>
      <c r="I166" s="5" t="s">
        <v>107</v>
      </c>
      <c r="J166">
        <f t="shared" si="6"/>
        <v>66</v>
      </c>
      <c r="L166" s="16">
        <v>37</v>
      </c>
      <c r="O166" s="17">
        <v>20119</v>
      </c>
      <c r="P166" s="5"/>
      <c r="Q166" s="5"/>
      <c r="R166" s="16">
        <v>37</v>
      </c>
      <c r="U166" s="25">
        <v>10022</v>
      </c>
      <c r="V166" s="25" t="s">
        <v>73</v>
      </c>
      <c r="W166" s="25">
        <v>24</v>
      </c>
      <c r="X166" s="25">
        <v>35</v>
      </c>
      <c r="Y166" s="25">
        <v>19</v>
      </c>
      <c r="Z166" s="25">
        <v>22</v>
      </c>
      <c r="AA166" s="25">
        <v>15</v>
      </c>
      <c r="AU166" s="33">
        <v>10022</v>
      </c>
      <c r="AV166" s="32">
        <v>20</v>
      </c>
      <c r="AW166" s="32">
        <v>20</v>
      </c>
      <c r="AX166" s="32">
        <v>20</v>
      </c>
      <c r="AY166" s="32">
        <v>20</v>
      </c>
      <c r="AZ166" s="32">
        <v>20</v>
      </c>
    </row>
    <row r="167" spans="1:52">
      <c r="A167" s="11" t="s">
        <v>102</v>
      </c>
      <c r="B167" s="11">
        <v>10038</v>
      </c>
      <c r="C167" s="6">
        <v>6</v>
      </c>
      <c r="D167" s="6" t="s">
        <v>886</v>
      </c>
      <c r="E167" s="6">
        <v>1</v>
      </c>
      <c r="F167" s="6">
        <v>1</v>
      </c>
      <c r="I167" s="5" t="s">
        <v>708</v>
      </c>
      <c r="J167" t="e">
        <f t="shared" si="6"/>
        <v>#N/A</v>
      </c>
      <c r="L167" s="16">
        <v>42</v>
      </c>
      <c r="O167" s="17">
        <v>20120</v>
      </c>
      <c r="P167" s="5"/>
      <c r="Q167" s="5"/>
      <c r="R167" s="16">
        <v>37</v>
      </c>
      <c r="U167" s="25">
        <v>10023</v>
      </c>
      <c r="V167" s="25" t="s">
        <v>75</v>
      </c>
      <c r="W167" s="25">
        <v>23</v>
      </c>
      <c r="X167" s="25">
        <v>40</v>
      </c>
      <c r="Y167" s="25">
        <v>13</v>
      </c>
      <c r="Z167" s="25">
        <v>21</v>
      </c>
      <c r="AA167" s="25">
        <v>18</v>
      </c>
      <c r="AU167" s="33">
        <v>10023</v>
      </c>
      <c r="AV167" s="32">
        <v>20</v>
      </c>
      <c r="AW167" s="32">
        <v>20</v>
      </c>
      <c r="AX167" s="32">
        <v>20</v>
      </c>
      <c r="AY167" s="32">
        <v>20</v>
      </c>
      <c r="AZ167" s="32">
        <v>20</v>
      </c>
    </row>
    <row r="168" spans="1:52">
      <c r="A168" s="11" t="s">
        <v>104</v>
      </c>
      <c r="B168" s="11">
        <v>10039</v>
      </c>
      <c r="C168" s="6">
        <v>6</v>
      </c>
      <c r="D168" s="6" t="s">
        <v>886</v>
      </c>
      <c r="E168" s="6">
        <v>1</v>
      </c>
      <c r="F168" s="6">
        <v>1</v>
      </c>
      <c r="I168" s="5" t="s">
        <v>115</v>
      </c>
      <c r="J168">
        <f t="shared" si="6"/>
        <v>70</v>
      </c>
      <c r="L168" s="16">
        <v>42</v>
      </c>
      <c r="O168" s="17">
        <v>20121</v>
      </c>
      <c r="P168" s="5"/>
      <c r="Q168" s="5"/>
      <c r="R168" s="16">
        <v>42</v>
      </c>
      <c r="U168" s="25">
        <v>10024</v>
      </c>
      <c r="V168" s="25" t="s">
        <v>41</v>
      </c>
      <c r="W168" s="25">
        <v>37</v>
      </c>
      <c r="X168" s="25">
        <v>32</v>
      </c>
      <c r="Y168" s="25">
        <v>12</v>
      </c>
      <c r="Z168" s="25">
        <v>12</v>
      </c>
      <c r="AA168" s="25">
        <v>12</v>
      </c>
      <c r="AU168" s="33">
        <v>10024</v>
      </c>
      <c r="AV168" s="32">
        <v>20</v>
      </c>
      <c r="AW168" s="32">
        <v>20</v>
      </c>
      <c r="AX168" s="32">
        <v>20</v>
      </c>
      <c r="AY168" s="32">
        <v>20</v>
      </c>
      <c r="AZ168" s="32">
        <v>20</v>
      </c>
    </row>
    <row r="169" spans="1:52">
      <c r="A169" s="11" t="s">
        <v>106</v>
      </c>
      <c r="B169" s="11">
        <v>10040</v>
      </c>
      <c r="C169" s="6">
        <v>6</v>
      </c>
      <c r="D169" s="6" t="s">
        <v>886</v>
      </c>
      <c r="E169" s="6">
        <v>1</v>
      </c>
      <c r="F169" s="6">
        <v>1</v>
      </c>
      <c r="I169" s="5" t="s">
        <v>912</v>
      </c>
      <c r="J169" t="e">
        <f t="shared" si="6"/>
        <v>#N/A</v>
      </c>
      <c r="L169" s="16">
        <v>42</v>
      </c>
      <c r="O169" s="17">
        <v>20122</v>
      </c>
      <c r="P169" s="5"/>
      <c r="Q169" s="5"/>
      <c r="R169" s="16">
        <v>42</v>
      </c>
      <c r="U169" s="25">
        <v>10025</v>
      </c>
      <c r="V169" s="25" t="s">
        <v>78</v>
      </c>
      <c r="W169" s="25">
        <v>35</v>
      </c>
      <c r="X169" s="25">
        <v>34</v>
      </c>
      <c r="Y169" s="25">
        <v>17</v>
      </c>
      <c r="Z169" s="25">
        <v>15</v>
      </c>
      <c r="AA169" s="25">
        <v>14</v>
      </c>
      <c r="AU169" s="33">
        <v>10025</v>
      </c>
      <c r="AV169" s="32">
        <v>72</v>
      </c>
      <c r="AW169" s="32">
        <v>22</v>
      </c>
      <c r="AX169" s="32">
        <v>36</v>
      </c>
      <c r="AY169" s="32">
        <v>18</v>
      </c>
      <c r="AZ169" s="32">
        <v>23</v>
      </c>
    </row>
    <row r="170" spans="1:52">
      <c r="A170" s="11" t="s">
        <v>108</v>
      </c>
      <c r="B170" s="11">
        <v>10041</v>
      </c>
      <c r="C170" s="6">
        <v>6</v>
      </c>
      <c r="D170" s="6" t="s">
        <v>886</v>
      </c>
      <c r="E170" s="6">
        <v>1</v>
      </c>
      <c r="F170" s="6">
        <v>1</v>
      </c>
      <c r="I170" s="13" t="s">
        <v>119</v>
      </c>
      <c r="J170">
        <f t="shared" si="6"/>
        <v>72</v>
      </c>
      <c r="L170" s="16">
        <v>42</v>
      </c>
      <c r="O170" s="17">
        <v>20123</v>
      </c>
      <c r="P170" s="5"/>
      <c r="Q170" s="5"/>
      <c r="R170" s="16">
        <v>42</v>
      </c>
      <c r="U170" s="25">
        <v>10026</v>
      </c>
      <c r="V170" s="25" t="s">
        <v>80</v>
      </c>
      <c r="W170" s="25">
        <v>32</v>
      </c>
      <c r="X170" s="25">
        <v>32</v>
      </c>
      <c r="Y170" s="25">
        <v>17</v>
      </c>
      <c r="Z170" s="25">
        <v>17</v>
      </c>
      <c r="AA170" s="25">
        <v>17</v>
      </c>
      <c r="AU170" s="33">
        <v>10026</v>
      </c>
      <c r="AV170" s="32">
        <v>68</v>
      </c>
      <c r="AW170" s="32">
        <v>27</v>
      </c>
      <c r="AX170" s="32">
        <v>34</v>
      </c>
      <c r="AY170" s="32">
        <v>18</v>
      </c>
      <c r="AZ170" s="32">
        <v>27</v>
      </c>
    </row>
    <row r="171" spans="1:52">
      <c r="A171" s="11" t="s">
        <v>110</v>
      </c>
      <c r="B171" s="11">
        <v>10042</v>
      </c>
      <c r="C171" s="6">
        <v>6</v>
      </c>
      <c r="D171" s="6" t="s">
        <v>886</v>
      </c>
      <c r="E171" s="6">
        <v>1</v>
      </c>
      <c r="F171" s="6">
        <v>1</v>
      </c>
      <c r="J171" t="e">
        <f t="shared" si="6"/>
        <v>#N/A</v>
      </c>
      <c r="L171" s="16">
        <v>42</v>
      </c>
      <c r="O171" s="17">
        <v>20124</v>
      </c>
      <c r="P171" s="5"/>
      <c r="Q171" s="5"/>
      <c r="R171" s="16">
        <v>42</v>
      </c>
      <c r="U171" s="25">
        <v>10027</v>
      </c>
      <c r="V171" s="25" t="s">
        <v>82</v>
      </c>
      <c r="W171" s="25">
        <v>42</v>
      </c>
      <c r="X171" s="25">
        <v>37</v>
      </c>
      <c r="Y171" s="25">
        <v>12</v>
      </c>
      <c r="Z171" s="25">
        <v>7</v>
      </c>
      <c r="AA171" s="25">
        <v>7</v>
      </c>
      <c r="AU171" s="33">
        <v>10027</v>
      </c>
      <c r="AV171" s="32">
        <v>20</v>
      </c>
      <c r="AW171" s="32">
        <v>20</v>
      </c>
      <c r="AX171" s="32">
        <v>20</v>
      </c>
      <c r="AY171" s="32">
        <v>20</v>
      </c>
      <c r="AZ171" s="32">
        <v>20</v>
      </c>
    </row>
    <row r="172" spans="1:52">
      <c r="A172" s="11" t="s">
        <v>112</v>
      </c>
      <c r="B172" s="11">
        <v>10043</v>
      </c>
      <c r="C172" s="6">
        <v>6</v>
      </c>
      <c r="D172" s="6" t="s">
        <v>886</v>
      </c>
      <c r="E172" s="6">
        <v>1</v>
      </c>
      <c r="F172" s="6">
        <v>1</v>
      </c>
      <c r="J172" t="e">
        <f t="shared" si="6"/>
        <v>#N/A</v>
      </c>
      <c r="L172" s="16">
        <v>42</v>
      </c>
      <c r="O172" s="17">
        <v>20125</v>
      </c>
      <c r="P172" s="5"/>
      <c r="Q172" s="5"/>
      <c r="R172" s="16">
        <v>42</v>
      </c>
      <c r="U172" s="25">
        <v>10028</v>
      </c>
      <c r="V172" s="25" t="s">
        <v>84</v>
      </c>
      <c r="W172" s="25">
        <v>49</v>
      </c>
      <c r="X172" s="25">
        <v>42</v>
      </c>
      <c r="Y172" s="25">
        <v>24</v>
      </c>
      <c r="Z172" s="25">
        <v>18</v>
      </c>
      <c r="AA172" s="25">
        <v>17</v>
      </c>
      <c r="AU172" s="33">
        <v>10028</v>
      </c>
      <c r="AV172" s="32">
        <v>129</v>
      </c>
      <c r="AW172" s="32">
        <v>32</v>
      </c>
      <c r="AX172" s="32">
        <v>55</v>
      </c>
      <c r="AY172" s="32">
        <v>31</v>
      </c>
      <c r="AZ172" s="32">
        <v>27</v>
      </c>
    </row>
    <row r="173" spans="1:52">
      <c r="A173" s="11" t="s">
        <v>114</v>
      </c>
      <c r="B173" s="11">
        <v>10044</v>
      </c>
      <c r="C173" s="6">
        <v>6</v>
      </c>
      <c r="D173" s="6" t="s">
        <v>886</v>
      </c>
      <c r="E173" s="6">
        <v>1</v>
      </c>
      <c r="F173" s="6">
        <v>1</v>
      </c>
      <c r="L173" s="16">
        <v>42</v>
      </c>
      <c r="O173" s="17">
        <v>20126</v>
      </c>
      <c r="P173" s="5"/>
      <c r="Q173" s="5"/>
      <c r="R173" s="16">
        <v>42</v>
      </c>
      <c r="U173" s="25">
        <v>10029</v>
      </c>
      <c r="V173" s="25" t="s">
        <v>54</v>
      </c>
      <c r="W173" s="25">
        <v>12</v>
      </c>
      <c r="X173" s="25">
        <v>27</v>
      </c>
      <c r="Y173" s="25">
        <v>42</v>
      </c>
      <c r="Z173" s="25">
        <v>12</v>
      </c>
      <c r="AA173" s="25">
        <v>17</v>
      </c>
      <c r="AU173" s="33">
        <v>10029</v>
      </c>
      <c r="AV173" s="32">
        <v>20</v>
      </c>
      <c r="AW173" s="32">
        <v>20</v>
      </c>
      <c r="AX173" s="32">
        <v>20</v>
      </c>
      <c r="AY173" s="32">
        <v>20</v>
      </c>
      <c r="AZ173" s="32">
        <v>20</v>
      </c>
    </row>
    <row r="174" spans="1:52">
      <c r="A174" s="11" t="s">
        <v>116</v>
      </c>
      <c r="B174" s="11">
        <v>10045</v>
      </c>
      <c r="C174" s="6">
        <v>6</v>
      </c>
      <c r="D174" s="6" t="s">
        <v>886</v>
      </c>
      <c r="E174" s="6">
        <v>1</v>
      </c>
      <c r="F174" s="6">
        <v>1</v>
      </c>
      <c r="L174" s="16">
        <v>42</v>
      </c>
      <c r="O174" s="17">
        <v>20127</v>
      </c>
      <c r="P174" s="5"/>
      <c r="Q174" s="5"/>
      <c r="R174" s="16">
        <v>42</v>
      </c>
      <c r="U174" s="25">
        <v>10030</v>
      </c>
      <c r="V174" s="25" t="s">
        <v>87</v>
      </c>
      <c r="W174" s="25">
        <v>23</v>
      </c>
      <c r="X174" s="25">
        <v>34</v>
      </c>
      <c r="Y174" s="25">
        <v>41</v>
      </c>
      <c r="Z174" s="25">
        <v>20</v>
      </c>
      <c r="AA174" s="25">
        <v>32</v>
      </c>
      <c r="AU174" s="33">
        <v>10030</v>
      </c>
      <c r="AV174" s="32">
        <v>59</v>
      </c>
      <c r="AW174" s="32">
        <v>61</v>
      </c>
      <c r="AX174" s="32">
        <v>45</v>
      </c>
      <c r="AY174" s="32">
        <v>53</v>
      </c>
      <c r="AZ174" s="32">
        <v>29</v>
      </c>
    </row>
    <row r="175" spans="1:52">
      <c r="A175" s="11" t="s">
        <v>118</v>
      </c>
      <c r="B175" s="11">
        <v>10046</v>
      </c>
      <c r="C175" s="6">
        <v>6</v>
      </c>
      <c r="D175" s="6" t="s">
        <v>886</v>
      </c>
      <c r="E175" s="6">
        <v>1</v>
      </c>
      <c r="F175" s="6">
        <v>1</v>
      </c>
      <c r="L175" s="16">
        <v>42</v>
      </c>
      <c r="O175" s="17">
        <v>20128</v>
      </c>
      <c r="P175" s="5"/>
      <c r="Q175" s="5"/>
      <c r="R175" s="16">
        <v>42</v>
      </c>
      <c r="U175" s="25">
        <v>10031</v>
      </c>
      <c r="V175" s="25" t="s">
        <v>89</v>
      </c>
      <c r="W175" s="25">
        <v>14</v>
      </c>
      <c r="X175" s="25">
        <v>30</v>
      </c>
      <c r="Y175" s="25">
        <v>40</v>
      </c>
      <c r="Z175" s="25">
        <v>11</v>
      </c>
      <c r="AA175" s="25">
        <v>15</v>
      </c>
      <c r="AU175" s="33">
        <v>10031</v>
      </c>
      <c r="AV175" s="32">
        <v>20</v>
      </c>
      <c r="AW175" s="32">
        <v>20</v>
      </c>
      <c r="AX175" s="32">
        <v>20</v>
      </c>
      <c r="AY175" s="32">
        <v>20</v>
      </c>
      <c r="AZ175" s="32">
        <v>20</v>
      </c>
    </row>
    <row r="176" spans="1:52">
      <c r="A176" s="11" t="s">
        <v>120</v>
      </c>
      <c r="B176" s="11">
        <v>10047</v>
      </c>
      <c r="C176" s="6">
        <v>6</v>
      </c>
      <c r="D176" s="6" t="s">
        <v>886</v>
      </c>
      <c r="E176" s="6">
        <v>1</v>
      </c>
      <c r="F176" s="6">
        <v>1</v>
      </c>
      <c r="L176" s="16">
        <v>42</v>
      </c>
      <c r="O176" s="17">
        <v>20129</v>
      </c>
      <c r="P176" s="5"/>
      <c r="Q176" s="5"/>
      <c r="R176" s="16">
        <v>42</v>
      </c>
      <c r="U176" s="25">
        <v>10032</v>
      </c>
      <c r="V176" s="25" t="s">
        <v>91</v>
      </c>
      <c r="W176" s="25">
        <v>19</v>
      </c>
      <c r="X176" s="25">
        <v>36</v>
      </c>
      <c r="Y176" s="25">
        <v>47</v>
      </c>
      <c r="Z176" s="25">
        <v>18</v>
      </c>
      <c r="AA176" s="25">
        <v>30</v>
      </c>
      <c r="AU176" s="33">
        <v>10032</v>
      </c>
      <c r="AV176" s="32">
        <v>51</v>
      </c>
      <c r="AW176" s="32">
        <v>59</v>
      </c>
      <c r="AX176" s="32">
        <v>47</v>
      </c>
      <c r="AY176" s="32">
        <v>60</v>
      </c>
      <c r="AZ176" s="32">
        <v>27</v>
      </c>
    </row>
    <row r="177" spans="1:52">
      <c r="A177" s="11" t="s">
        <v>122</v>
      </c>
      <c r="B177" s="11">
        <v>10048</v>
      </c>
      <c r="C177" s="6">
        <v>6</v>
      </c>
      <c r="D177" s="6" t="s">
        <v>886</v>
      </c>
      <c r="E177" s="6">
        <v>1</v>
      </c>
      <c r="F177" s="6">
        <v>1</v>
      </c>
      <c r="L177" s="16">
        <v>42</v>
      </c>
      <c r="O177" s="17">
        <v>20130</v>
      </c>
      <c r="P177" s="5"/>
      <c r="Q177" s="5"/>
      <c r="R177" s="16">
        <v>42</v>
      </c>
      <c r="U177" s="25">
        <v>10033</v>
      </c>
      <c r="V177" s="25" t="s">
        <v>93</v>
      </c>
      <c r="W177" s="25">
        <v>22</v>
      </c>
      <c r="X177" s="25">
        <v>38</v>
      </c>
      <c r="Y177" s="25">
        <v>30</v>
      </c>
      <c r="Z177" s="25">
        <v>25</v>
      </c>
      <c r="AA177" s="25">
        <v>36</v>
      </c>
      <c r="AU177" s="33">
        <v>10033</v>
      </c>
      <c r="AV177" s="32">
        <v>59</v>
      </c>
      <c r="AW177" s="32">
        <v>71</v>
      </c>
      <c r="AX177" s="32">
        <v>49</v>
      </c>
      <c r="AY177" s="32">
        <v>39</v>
      </c>
      <c r="AZ177" s="32">
        <v>38</v>
      </c>
    </row>
    <row r="178" spans="1:52">
      <c r="A178" s="11" t="s">
        <v>124</v>
      </c>
      <c r="B178" s="11">
        <v>10049</v>
      </c>
      <c r="C178" s="6">
        <v>6</v>
      </c>
      <c r="D178" s="6" t="s">
        <v>886</v>
      </c>
      <c r="E178" s="6">
        <v>1</v>
      </c>
      <c r="F178" s="6">
        <v>1</v>
      </c>
      <c r="L178" s="16">
        <v>42</v>
      </c>
      <c r="O178" s="17">
        <v>20131</v>
      </c>
      <c r="P178" s="5"/>
      <c r="Q178" s="5"/>
      <c r="R178" s="16">
        <v>42</v>
      </c>
      <c r="U178" s="25">
        <v>10034</v>
      </c>
      <c r="V178" s="25" t="s">
        <v>95</v>
      </c>
      <c r="W178" s="25">
        <v>19</v>
      </c>
      <c r="X178" s="25">
        <v>18</v>
      </c>
      <c r="Y178" s="25">
        <v>31</v>
      </c>
      <c r="Z178" s="25">
        <v>20</v>
      </c>
      <c r="AA178" s="25">
        <v>27</v>
      </c>
      <c r="AU178" s="33">
        <v>10034</v>
      </c>
      <c r="AV178" s="32">
        <v>20</v>
      </c>
      <c r="AW178" s="32">
        <v>20</v>
      </c>
      <c r="AX178" s="32">
        <v>20</v>
      </c>
      <c r="AY178" s="32">
        <v>20</v>
      </c>
      <c r="AZ178" s="32">
        <v>20</v>
      </c>
    </row>
    <row r="179" spans="1:52">
      <c r="A179" s="11" t="s">
        <v>126</v>
      </c>
      <c r="B179" s="11">
        <v>10050</v>
      </c>
      <c r="C179" s="6">
        <v>6</v>
      </c>
      <c r="D179" s="6" t="s">
        <v>886</v>
      </c>
      <c r="E179" s="6">
        <v>1</v>
      </c>
      <c r="F179" s="6">
        <v>1</v>
      </c>
      <c r="L179" s="16">
        <v>42</v>
      </c>
      <c r="O179" s="17">
        <v>20132</v>
      </c>
      <c r="P179" s="5"/>
      <c r="Q179" s="5"/>
      <c r="R179" s="16">
        <v>42</v>
      </c>
      <c r="U179" s="25">
        <v>10035</v>
      </c>
      <c r="V179" s="25" t="s">
        <v>96</v>
      </c>
      <c r="W179" s="25">
        <v>9</v>
      </c>
      <c r="X179" s="25">
        <v>21</v>
      </c>
      <c r="Y179" s="25">
        <v>27</v>
      </c>
      <c r="Z179" s="25">
        <v>25</v>
      </c>
      <c r="AA179" s="25">
        <v>33</v>
      </c>
      <c r="AU179" s="33">
        <v>10035</v>
      </c>
      <c r="AV179" s="32">
        <v>20</v>
      </c>
      <c r="AW179" s="32">
        <v>20</v>
      </c>
      <c r="AX179" s="32">
        <v>20</v>
      </c>
      <c r="AY179" s="32">
        <v>20</v>
      </c>
      <c r="AZ179" s="32">
        <v>20</v>
      </c>
    </row>
    <row r="180" spans="1:52">
      <c r="A180" s="11" t="s">
        <v>128</v>
      </c>
      <c r="B180" s="11">
        <v>10051</v>
      </c>
      <c r="C180" s="6">
        <v>6</v>
      </c>
      <c r="D180" s="6" t="s">
        <v>886</v>
      </c>
      <c r="E180" s="6">
        <v>1</v>
      </c>
      <c r="F180" s="6">
        <v>1</v>
      </c>
      <c r="L180" s="16">
        <v>42</v>
      </c>
      <c r="O180" s="17">
        <v>20133</v>
      </c>
      <c r="P180" s="5"/>
      <c r="Q180" s="5"/>
      <c r="R180" s="16">
        <v>42</v>
      </c>
      <c r="U180" s="25">
        <v>10036</v>
      </c>
      <c r="V180" s="25" t="s">
        <v>98</v>
      </c>
      <c r="W180" s="25">
        <v>14</v>
      </c>
      <c r="X180" s="25">
        <v>27</v>
      </c>
      <c r="Y180" s="25">
        <v>30</v>
      </c>
      <c r="Z180" s="25">
        <v>20</v>
      </c>
      <c r="AA180" s="25">
        <v>29</v>
      </c>
      <c r="AU180" s="33">
        <v>10036</v>
      </c>
      <c r="AV180" s="32">
        <v>32</v>
      </c>
      <c r="AW180" s="32">
        <v>48</v>
      </c>
      <c r="AX180" s="32">
        <v>30</v>
      </c>
      <c r="AY180" s="32">
        <v>33</v>
      </c>
      <c r="AZ180" s="32">
        <v>32</v>
      </c>
    </row>
    <row r="181" spans="1:52">
      <c r="A181" s="11" t="s">
        <v>130</v>
      </c>
      <c r="B181" s="11">
        <v>10052</v>
      </c>
      <c r="C181" s="6">
        <v>6</v>
      </c>
      <c r="D181" s="6" t="s">
        <v>886</v>
      </c>
      <c r="E181" s="6">
        <v>1</v>
      </c>
      <c r="F181" s="6">
        <v>1</v>
      </c>
      <c r="L181" s="16">
        <v>42</v>
      </c>
      <c r="O181" s="17">
        <v>20134</v>
      </c>
      <c r="P181" s="5"/>
      <c r="Q181" s="5"/>
      <c r="R181" s="16">
        <v>42</v>
      </c>
      <c r="U181" s="25">
        <v>10037</v>
      </c>
      <c r="V181" s="25" t="s">
        <v>100</v>
      </c>
      <c r="W181" s="25">
        <v>10</v>
      </c>
      <c r="X181" s="25">
        <v>28</v>
      </c>
      <c r="Y181" s="25">
        <v>32</v>
      </c>
      <c r="Z181" s="25">
        <v>17</v>
      </c>
      <c r="AA181" s="25">
        <v>28</v>
      </c>
      <c r="AU181" s="33">
        <v>10037</v>
      </c>
      <c r="AV181" s="32">
        <v>20</v>
      </c>
      <c r="AW181" s="32">
        <v>20</v>
      </c>
      <c r="AX181" s="32">
        <v>20</v>
      </c>
      <c r="AY181" s="32">
        <v>20</v>
      </c>
      <c r="AZ181" s="32">
        <v>20</v>
      </c>
    </row>
    <row r="182" spans="1:52">
      <c r="A182" s="11" t="s">
        <v>132</v>
      </c>
      <c r="B182" s="11">
        <v>10053</v>
      </c>
      <c r="C182" s="6">
        <v>6</v>
      </c>
      <c r="D182" s="6" t="s">
        <v>886</v>
      </c>
      <c r="E182" s="6">
        <v>1</v>
      </c>
      <c r="F182" s="6">
        <v>1</v>
      </c>
      <c r="L182" s="16">
        <v>42</v>
      </c>
      <c r="O182" s="17">
        <v>20135</v>
      </c>
      <c r="P182" s="5"/>
      <c r="Q182" s="5"/>
      <c r="R182" s="16">
        <v>42</v>
      </c>
      <c r="U182" s="25">
        <v>10038</v>
      </c>
      <c r="V182" s="25" t="s">
        <v>102</v>
      </c>
      <c r="W182" s="25">
        <v>16</v>
      </c>
      <c r="X182" s="25">
        <v>21</v>
      </c>
      <c r="Y182" s="25">
        <v>18</v>
      </c>
      <c r="Z182" s="25">
        <v>31</v>
      </c>
      <c r="AA182" s="25">
        <v>26</v>
      </c>
      <c r="AU182" s="33">
        <v>10038</v>
      </c>
      <c r="AV182" s="32">
        <v>33</v>
      </c>
      <c r="AW182" s="32">
        <v>41</v>
      </c>
      <c r="AX182" s="32">
        <v>22</v>
      </c>
      <c r="AY182" s="32">
        <v>19</v>
      </c>
      <c r="AZ182" s="32">
        <v>50</v>
      </c>
    </row>
    <row r="183" spans="1:52">
      <c r="A183" s="11" t="s">
        <v>134</v>
      </c>
      <c r="B183" s="11">
        <v>10054</v>
      </c>
      <c r="C183" s="6">
        <v>6</v>
      </c>
      <c r="D183" s="6" t="s">
        <v>886</v>
      </c>
      <c r="E183" s="6">
        <v>1</v>
      </c>
      <c r="F183" s="6">
        <v>1</v>
      </c>
      <c r="L183" s="16">
        <v>42</v>
      </c>
      <c r="O183" s="17">
        <v>20136</v>
      </c>
      <c r="P183" s="5"/>
      <c r="Q183" s="5"/>
      <c r="R183" s="16">
        <v>42</v>
      </c>
      <c r="U183" s="25">
        <v>10039</v>
      </c>
      <c r="V183" s="25" t="s">
        <v>104</v>
      </c>
      <c r="W183" s="25">
        <v>26</v>
      </c>
      <c r="X183" s="25">
        <v>25</v>
      </c>
      <c r="Y183" s="25">
        <v>20</v>
      </c>
      <c r="Z183" s="25">
        <v>32</v>
      </c>
      <c r="AA183" s="25">
        <v>32</v>
      </c>
      <c r="AU183" s="33">
        <v>10039</v>
      </c>
      <c r="AV183" s="32">
        <v>59</v>
      </c>
      <c r="AW183" s="32">
        <v>56</v>
      </c>
      <c r="AX183" s="32">
        <v>29</v>
      </c>
      <c r="AY183" s="32">
        <v>23</v>
      </c>
      <c r="AZ183" s="32">
        <v>47</v>
      </c>
    </row>
    <row r="184" spans="1:52">
      <c r="A184" s="11" t="s">
        <v>136</v>
      </c>
      <c r="B184" s="11">
        <v>10055</v>
      </c>
      <c r="C184" s="6">
        <v>6</v>
      </c>
      <c r="D184" s="6" t="s">
        <v>886</v>
      </c>
      <c r="E184" s="6">
        <v>1</v>
      </c>
      <c r="F184" s="6">
        <v>1</v>
      </c>
      <c r="L184" s="16">
        <v>42</v>
      </c>
      <c r="O184" s="17">
        <v>20137</v>
      </c>
      <c r="P184" s="5"/>
      <c r="Q184" s="5"/>
      <c r="R184" s="16">
        <v>42</v>
      </c>
      <c r="U184" s="25">
        <v>10040</v>
      </c>
      <c r="V184" s="25" t="s">
        <v>106</v>
      </c>
      <c r="W184" s="25">
        <v>22</v>
      </c>
      <c r="X184" s="25">
        <v>23</v>
      </c>
      <c r="Y184" s="25">
        <v>10</v>
      </c>
      <c r="Z184" s="25">
        <v>25</v>
      </c>
      <c r="AA184" s="25">
        <v>30</v>
      </c>
      <c r="AU184" s="33">
        <v>10040</v>
      </c>
      <c r="AV184" s="32">
        <v>46</v>
      </c>
      <c r="AW184" s="32">
        <v>47</v>
      </c>
      <c r="AX184" s="32">
        <v>24</v>
      </c>
      <c r="AY184" s="32">
        <v>10</v>
      </c>
      <c r="AZ184" s="32">
        <v>41</v>
      </c>
    </row>
    <row r="185" spans="1:52">
      <c r="A185" s="11" t="s">
        <v>138</v>
      </c>
      <c r="B185" s="11">
        <v>10056</v>
      </c>
      <c r="C185" s="6">
        <v>6</v>
      </c>
      <c r="D185" s="6" t="s">
        <v>886</v>
      </c>
      <c r="E185" s="6">
        <v>1</v>
      </c>
      <c r="F185" s="6">
        <v>1</v>
      </c>
      <c r="L185" s="16">
        <v>42</v>
      </c>
      <c r="O185" s="17">
        <v>20138</v>
      </c>
      <c r="P185" s="5"/>
      <c r="Q185" s="5"/>
      <c r="R185" s="16">
        <v>42</v>
      </c>
      <c r="U185" s="25">
        <v>10041</v>
      </c>
      <c r="V185" s="25" t="s">
        <v>108</v>
      </c>
      <c r="W185" s="25">
        <v>21</v>
      </c>
      <c r="X185" s="25">
        <v>20</v>
      </c>
      <c r="Y185" s="25">
        <v>19</v>
      </c>
      <c r="Z185" s="25">
        <v>35</v>
      </c>
      <c r="AA185" s="25">
        <v>20</v>
      </c>
      <c r="AU185" s="33">
        <v>10041</v>
      </c>
      <c r="AV185" s="32">
        <v>43</v>
      </c>
      <c r="AW185" s="32">
        <v>31</v>
      </c>
      <c r="AX185" s="32">
        <v>21</v>
      </c>
      <c r="AY185" s="32">
        <v>21</v>
      </c>
      <c r="AZ185" s="32">
        <v>54</v>
      </c>
    </row>
    <row r="186" spans="1:52">
      <c r="A186" s="11" t="s">
        <v>140</v>
      </c>
      <c r="B186" s="11">
        <v>10057</v>
      </c>
      <c r="C186" s="6">
        <v>6</v>
      </c>
      <c r="D186" s="6" t="s">
        <v>886</v>
      </c>
      <c r="E186" s="6">
        <v>1</v>
      </c>
      <c r="F186" s="6">
        <v>1</v>
      </c>
      <c r="L186" s="16">
        <v>42</v>
      </c>
      <c r="O186" s="17">
        <v>20139</v>
      </c>
      <c r="P186" s="5"/>
      <c r="Q186" s="5"/>
      <c r="R186" s="16">
        <v>42</v>
      </c>
      <c r="U186" s="25">
        <v>10042</v>
      </c>
      <c r="V186" s="25" t="s">
        <v>110</v>
      </c>
      <c r="W186" s="25">
        <v>23</v>
      </c>
      <c r="X186" s="25">
        <v>19</v>
      </c>
      <c r="Y186" s="25">
        <v>10</v>
      </c>
      <c r="Z186" s="25">
        <v>24</v>
      </c>
      <c r="AA186" s="25">
        <v>29</v>
      </c>
      <c r="AU186" s="33">
        <v>10042</v>
      </c>
      <c r="AV186" s="32">
        <v>20</v>
      </c>
      <c r="AW186" s="32">
        <v>20</v>
      </c>
      <c r="AX186" s="32">
        <v>20</v>
      </c>
      <c r="AY186" s="32">
        <v>20</v>
      </c>
      <c r="AZ186" s="32">
        <v>20</v>
      </c>
    </row>
    <row r="187" spans="1:52">
      <c r="A187" s="11" t="s">
        <v>142</v>
      </c>
      <c r="B187" s="11">
        <v>10058</v>
      </c>
      <c r="C187" s="6">
        <v>6</v>
      </c>
      <c r="D187" s="6" t="s">
        <v>886</v>
      </c>
      <c r="E187" s="6">
        <v>1</v>
      </c>
      <c r="F187" s="6">
        <v>1</v>
      </c>
      <c r="L187" s="16">
        <v>42</v>
      </c>
      <c r="O187" s="17">
        <v>20140</v>
      </c>
      <c r="P187" s="5"/>
      <c r="Q187" s="5"/>
      <c r="R187" s="16">
        <v>42</v>
      </c>
      <c r="U187" s="25">
        <v>10043</v>
      </c>
      <c r="V187" s="25" t="s">
        <v>112</v>
      </c>
      <c r="W187" s="25">
        <v>22</v>
      </c>
      <c r="X187" s="25">
        <v>32</v>
      </c>
      <c r="Y187" s="25">
        <v>12</v>
      </c>
      <c r="Z187" s="25">
        <v>37</v>
      </c>
      <c r="AA187" s="25">
        <v>37</v>
      </c>
      <c r="AU187" s="33">
        <v>10043</v>
      </c>
      <c r="AV187" s="32">
        <v>52</v>
      </c>
      <c r="AW187" s="32">
        <v>63</v>
      </c>
      <c r="AX187" s="32">
        <v>37</v>
      </c>
      <c r="AY187" s="32">
        <v>14</v>
      </c>
      <c r="AZ187" s="32">
        <v>51</v>
      </c>
    </row>
    <row r="188" spans="1:52">
      <c r="A188" s="11" t="s">
        <v>144</v>
      </c>
      <c r="B188" s="11">
        <v>10059</v>
      </c>
      <c r="C188" s="6">
        <v>6</v>
      </c>
      <c r="D188" s="6" t="s">
        <v>886</v>
      </c>
      <c r="E188" s="6">
        <v>1</v>
      </c>
      <c r="F188" s="6">
        <v>1</v>
      </c>
      <c r="L188" s="16">
        <v>42</v>
      </c>
      <c r="O188" s="17">
        <v>20141</v>
      </c>
      <c r="P188" s="5"/>
      <c r="Q188" s="5"/>
      <c r="R188" s="16">
        <v>42</v>
      </c>
      <c r="U188" s="25">
        <v>10044</v>
      </c>
      <c r="V188" s="25" t="s">
        <v>114</v>
      </c>
      <c r="W188" s="25">
        <v>14</v>
      </c>
      <c r="X188" s="25">
        <v>30</v>
      </c>
      <c r="Y188" s="25">
        <v>32</v>
      </c>
      <c r="Z188" s="25">
        <v>22</v>
      </c>
      <c r="AA188" s="25">
        <v>22</v>
      </c>
      <c r="AU188" s="33">
        <v>10044</v>
      </c>
      <c r="AV188" s="32">
        <v>20</v>
      </c>
      <c r="AW188" s="32">
        <v>20</v>
      </c>
      <c r="AX188" s="32">
        <v>20</v>
      </c>
      <c r="AY188" s="32">
        <v>20</v>
      </c>
      <c r="AZ188" s="32">
        <v>20</v>
      </c>
    </row>
    <row r="189" spans="1:52">
      <c r="A189" s="11" t="s">
        <v>146</v>
      </c>
      <c r="B189" s="11">
        <v>10060</v>
      </c>
      <c r="C189" s="6">
        <v>6</v>
      </c>
      <c r="D189" s="6" t="s">
        <v>886</v>
      </c>
      <c r="E189" s="6">
        <v>1</v>
      </c>
      <c r="F189" s="6">
        <v>1</v>
      </c>
      <c r="L189" s="16">
        <v>42</v>
      </c>
      <c r="O189" s="17">
        <v>20142</v>
      </c>
      <c r="P189" s="5"/>
      <c r="Q189" s="5"/>
      <c r="R189" s="16">
        <v>42</v>
      </c>
      <c r="U189" s="25">
        <v>10045</v>
      </c>
      <c r="V189" s="25" t="s">
        <v>116</v>
      </c>
      <c r="W189" s="25">
        <v>13</v>
      </c>
      <c r="X189" s="25">
        <v>31</v>
      </c>
      <c r="Y189" s="25">
        <v>26</v>
      </c>
      <c r="Z189" s="25">
        <v>25</v>
      </c>
      <c r="AA189" s="25">
        <v>25</v>
      </c>
      <c r="AU189" s="33">
        <v>10045</v>
      </c>
      <c r="AV189" s="32">
        <v>20</v>
      </c>
      <c r="AW189" s="32">
        <v>20</v>
      </c>
      <c r="AX189" s="32">
        <v>20</v>
      </c>
      <c r="AY189" s="32">
        <v>20</v>
      </c>
      <c r="AZ189" s="32">
        <v>20</v>
      </c>
    </row>
    <row r="190" spans="1:52">
      <c r="A190" s="11" t="s">
        <v>148</v>
      </c>
      <c r="B190" s="11">
        <v>10061</v>
      </c>
      <c r="C190" s="6">
        <v>6</v>
      </c>
      <c r="D190" s="6" t="s">
        <v>886</v>
      </c>
      <c r="E190" s="6">
        <v>1</v>
      </c>
      <c r="F190" s="6">
        <v>1</v>
      </c>
      <c r="L190" s="16">
        <v>42</v>
      </c>
      <c r="O190" s="17">
        <v>20143</v>
      </c>
      <c r="P190" s="5"/>
      <c r="Q190" s="5"/>
      <c r="R190" s="16">
        <v>42</v>
      </c>
      <c r="U190" s="25">
        <v>10046</v>
      </c>
      <c r="V190" s="25" t="s">
        <v>118</v>
      </c>
      <c r="W190" s="25">
        <v>11</v>
      </c>
      <c r="X190" s="25">
        <v>28</v>
      </c>
      <c r="Y190" s="25">
        <v>28</v>
      </c>
      <c r="Z190" s="25">
        <v>27</v>
      </c>
      <c r="AA190" s="25">
        <v>26</v>
      </c>
      <c r="AU190" s="33">
        <v>10046</v>
      </c>
      <c r="AV190" s="32">
        <v>20</v>
      </c>
      <c r="AW190" s="32">
        <v>20</v>
      </c>
      <c r="AX190" s="32">
        <v>20</v>
      </c>
      <c r="AY190" s="32">
        <v>20</v>
      </c>
      <c r="AZ190" s="32">
        <v>20</v>
      </c>
    </row>
    <row r="191" spans="1:52">
      <c r="A191" s="11" t="s">
        <v>150</v>
      </c>
      <c r="B191" s="11">
        <v>10062</v>
      </c>
      <c r="C191" s="6">
        <v>6</v>
      </c>
      <c r="D191" s="6" t="s">
        <v>886</v>
      </c>
      <c r="E191" s="6">
        <v>1</v>
      </c>
      <c r="F191" s="6">
        <v>1</v>
      </c>
      <c r="L191" s="16">
        <v>47</v>
      </c>
      <c r="O191" s="17">
        <v>20144</v>
      </c>
      <c r="P191" s="5"/>
      <c r="Q191" s="5"/>
      <c r="R191" s="16">
        <v>42</v>
      </c>
      <c r="U191" s="25">
        <v>10047</v>
      </c>
      <c r="V191" s="25" t="s">
        <v>120</v>
      </c>
      <c r="W191" s="25">
        <v>10</v>
      </c>
      <c r="X191" s="25">
        <v>27</v>
      </c>
      <c r="Y191" s="25">
        <v>26</v>
      </c>
      <c r="Z191" s="25">
        <v>26</v>
      </c>
      <c r="AA191" s="25">
        <v>31</v>
      </c>
      <c r="AU191" s="33">
        <v>10047</v>
      </c>
      <c r="AV191" s="32">
        <v>20</v>
      </c>
      <c r="AW191" s="32">
        <v>20</v>
      </c>
      <c r="AX191" s="32">
        <v>20</v>
      </c>
      <c r="AY191" s="32">
        <v>20</v>
      </c>
      <c r="AZ191" s="32">
        <v>20</v>
      </c>
    </row>
    <row r="192" spans="1:52">
      <c r="A192" s="11" t="s">
        <v>152</v>
      </c>
      <c r="B192" s="11">
        <v>10063</v>
      </c>
      <c r="C192" s="6">
        <v>6</v>
      </c>
      <c r="D192" s="6" t="s">
        <v>886</v>
      </c>
      <c r="E192" s="6">
        <v>1</v>
      </c>
      <c r="F192" s="6">
        <v>1</v>
      </c>
      <c r="L192" s="16">
        <v>47</v>
      </c>
      <c r="O192" s="17">
        <v>20145</v>
      </c>
      <c r="P192" s="5"/>
      <c r="Q192" s="5"/>
      <c r="R192" s="16">
        <v>47</v>
      </c>
      <c r="U192" s="25">
        <v>10048</v>
      </c>
      <c r="V192" s="25" t="s">
        <v>122</v>
      </c>
      <c r="W192" s="25">
        <v>11</v>
      </c>
      <c r="X192" s="25">
        <v>26</v>
      </c>
      <c r="Y192" s="25">
        <v>18</v>
      </c>
      <c r="Z192" s="25">
        <v>31</v>
      </c>
      <c r="AA192" s="25">
        <v>25</v>
      </c>
      <c r="AU192" s="33">
        <v>10048</v>
      </c>
      <c r="AV192" s="32">
        <v>23</v>
      </c>
      <c r="AW192" s="32">
        <v>40</v>
      </c>
      <c r="AX192" s="32">
        <v>27</v>
      </c>
      <c r="AY192" s="32">
        <v>19</v>
      </c>
      <c r="AZ192" s="32">
        <v>50</v>
      </c>
    </row>
    <row r="193" spans="1:52">
      <c r="A193" s="11" t="s">
        <v>154</v>
      </c>
      <c r="B193" s="11">
        <v>10064</v>
      </c>
      <c r="C193" s="6">
        <v>6</v>
      </c>
      <c r="D193" s="6" t="s">
        <v>886</v>
      </c>
      <c r="E193" s="6">
        <v>1</v>
      </c>
      <c r="F193" s="6">
        <v>1</v>
      </c>
      <c r="L193" s="16">
        <v>47</v>
      </c>
      <c r="O193" s="17">
        <v>20146</v>
      </c>
      <c r="P193" s="5"/>
      <c r="Q193" s="5"/>
      <c r="R193" s="16">
        <v>47</v>
      </c>
      <c r="U193" s="25">
        <v>10049</v>
      </c>
      <c r="V193" s="25" t="s">
        <v>124</v>
      </c>
      <c r="W193" s="25">
        <v>13</v>
      </c>
      <c r="X193" s="25">
        <v>28</v>
      </c>
      <c r="Y193" s="25">
        <v>22</v>
      </c>
      <c r="Z193" s="25">
        <v>29</v>
      </c>
      <c r="AA193" s="25">
        <v>18</v>
      </c>
      <c r="AU193" s="33">
        <v>10049</v>
      </c>
      <c r="AV193" s="32">
        <v>28</v>
      </c>
      <c r="AW193" s="32">
        <v>28</v>
      </c>
      <c r="AX193" s="32">
        <v>29</v>
      </c>
      <c r="AY193" s="32">
        <v>23</v>
      </c>
      <c r="AZ193" s="32">
        <v>46</v>
      </c>
    </row>
    <row r="194" spans="1:52">
      <c r="A194" s="11" t="s">
        <v>156</v>
      </c>
      <c r="B194" s="11">
        <v>10065</v>
      </c>
      <c r="C194" s="6">
        <v>6</v>
      </c>
      <c r="D194" s="6" t="s">
        <v>886</v>
      </c>
      <c r="E194" s="6">
        <v>1</v>
      </c>
      <c r="F194" s="6">
        <v>1</v>
      </c>
      <c r="L194" s="16">
        <v>47</v>
      </c>
      <c r="O194" s="17">
        <v>20147</v>
      </c>
      <c r="P194" s="5"/>
      <c r="Q194" s="5"/>
      <c r="R194" s="16">
        <v>47</v>
      </c>
      <c r="U194" s="25">
        <v>10050</v>
      </c>
      <c r="V194" s="25" t="s">
        <v>126</v>
      </c>
      <c r="W194" s="25">
        <v>11</v>
      </c>
      <c r="X194" s="25">
        <v>26</v>
      </c>
      <c r="Y194" s="25">
        <v>20</v>
      </c>
      <c r="Z194" s="25">
        <v>27</v>
      </c>
      <c r="AA194" s="25">
        <v>16</v>
      </c>
      <c r="AU194" s="33">
        <v>10050</v>
      </c>
      <c r="AV194" s="32">
        <v>20</v>
      </c>
      <c r="AW194" s="32">
        <v>20</v>
      </c>
      <c r="AX194" s="32">
        <v>20</v>
      </c>
      <c r="AY194" s="32">
        <v>20</v>
      </c>
      <c r="AZ194" s="32">
        <v>20</v>
      </c>
    </row>
    <row r="195" spans="1:52">
      <c r="A195" s="11" t="s">
        <v>158</v>
      </c>
      <c r="B195" s="11">
        <v>10066</v>
      </c>
      <c r="C195" s="6">
        <v>6</v>
      </c>
      <c r="D195" s="6" t="s">
        <v>886</v>
      </c>
      <c r="E195" s="6">
        <v>1</v>
      </c>
      <c r="F195" s="6">
        <v>1</v>
      </c>
      <c r="L195" s="16">
        <v>47</v>
      </c>
      <c r="O195" s="17">
        <v>20148</v>
      </c>
      <c r="P195" s="5"/>
      <c r="Q195" s="5"/>
      <c r="R195" s="16">
        <v>47</v>
      </c>
      <c r="U195" s="25">
        <v>10051</v>
      </c>
      <c r="V195" s="25" t="s">
        <v>128</v>
      </c>
      <c r="W195" s="25">
        <v>17</v>
      </c>
      <c r="X195" s="25">
        <v>25</v>
      </c>
      <c r="Y195" s="25">
        <v>25</v>
      </c>
      <c r="Z195" s="25">
        <v>26</v>
      </c>
      <c r="AA195" s="25">
        <v>17</v>
      </c>
      <c r="AU195" s="33">
        <v>10051</v>
      </c>
      <c r="AV195" s="32">
        <v>35</v>
      </c>
      <c r="AW195" s="32">
        <v>26</v>
      </c>
      <c r="AX195" s="32">
        <v>27</v>
      </c>
      <c r="AY195" s="32">
        <v>27</v>
      </c>
      <c r="AZ195" s="32">
        <v>43</v>
      </c>
    </row>
    <row r="196" spans="1:52">
      <c r="A196" s="11" t="s">
        <v>160</v>
      </c>
      <c r="B196" s="11">
        <v>10067</v>
      </c>
      <c r="C196" s="6">
        <v>6</v>
      </c>
      <c r="D196" s="6" t="s">
        <v>886</v>
      </c>
      <c r="E196" s="6">
        <v>1</v>
      </c>
      <c r="F196" s="6">
        <v>1</v>
      </c>
      <c r="L196" s="16">
        <v>47</v>
      </c>
      <c r="O196" s="17">
        <v>20149</v>
      </c>
      <c r="P196" s="5"/>
      <c r="Q196" s="5"/>
      <c r="R196" s="16">
        <v>47</v>
      </c>
      <c r="U196" s="25">
        <v>10052</v>
      </c>
      <c r="V196" s="25" t="s">
        <v>130</v>
      </c>
      <c r="W196" s="25">
        <v>18</v>
      </c>
      <c r="X196" s="25">
        <v>39</v>
      </c>
      <c r="Y196" s="25">
        <v>15</v>
      </c>
      <c r="Z196" s="25">
        <v>34</v>
      </c>
      <c r="AA196" s="25">
        <v>29</v>
      </c>
      <c r="AU196" s="33">
        <v>10052</v>
      </c>
      <c r="AV196" s="32">
        <v>40</v>
      </c>
      <c r="AW196" s="32">
        <v>49</v>
      </c>
      <c r="AX196" s="32">
        <v>45</v>
      </c>
      <c r="AY196" s="32">
        <v>17</v>
      </c>
      <c r="AZ196" s="32">
        <v>49</v>
      </c>
    </row>
    <row r="197" spans="1:52">
      <c r="A197" s="11" t="s">
        <v>162</v>
      </c>
      <c r="B197" s="11">
        <v>10068</v>
      </c>
      <c r="C197" s="6">
        <v>6</v>
      </c>
      <c r="D197" s="6" t="s">
        <v>886</v>
      </c>
      <c r="E197" s="6">
        <v>1</v>
      </c>
      <c r="F197" s="6">
        <v>1</v>
      </c>
      <c r="L197" s="16">
        <v>47</v>
      </c>
      <c r="O197" s="17">
        <v>20150</v>
      </c>
      <c r="P197" s="5"/>
      <c r="Q197" s="5"/>
      <c r="R197" s="16">
        <v>47</v>
      </c>
      <c r="U197" s="25">
        <v>10053</v>
      </c>
      <c r="V197" s="25" t="s">
        <v>132</v>
      </c>
      <c r="W197" s="25">
        <v>14</v>
      </c>
      <c r="X197" s="25">
        <v>27</v>
      </c>
      <c r="Y197" s="25">
        <v>17</v>
      </c>
      <c r="Z197" s="25">
        <v>42</v>
      </c>
      <c r="AA197" s="25">
        <v>35</v>
      </c>
      <c r="AU197" s="33">
        <v>10053</v>
      </c>
      <c r="AV197" s="32">
        <v>31</v>
      </c>
      <c r="AW197" s="32">
        <v>61</v>
      </c>
      <c r="AX197" s="32">
        <v>31</v>
      </c>
      <c r="AY197" s="32">
        <v>20</v>
      </c>
      <c r="AZ197" s="32">
        <v>61</v>
      </c>
    </row>
    <row r="198" spans="1:52">
      <c r="A198" s="11" t="s">
        <v>164</v>
      </c>
      <c r="B198" s="11">
        <v>10069</v>
      </c>
      <c r="C198" s="6">
        <v>6</v>
      </c>
      <c r="D198" s="6" t="s">
        <v>886</v>
      </c>
      <c r="E198" s="6">
        <v>1</v>
      </c>
      <c r="F198" s="6">
        <v>1</v>
      </c>
      <c r="L198" s="16">
        <v>47</v>
      </c>
      <c r="O198" s="17">
        <v>20151</v>
      </c>
      <c r="P198" s="5"/>
      <c r="Q198" s="5"/>
      <c r="R198" s="16">
        <v>47</v>
      </c>
      <c r="U198" s="25">
        <v>10054</v>
      </c>
      <c r="V198" s="25" t="s">
        <v>134</v>
      </c>
      <c r="W198" s="25">
        <v>23</v>
      </c>
      <c r="X198" s="25">
        <v>28</v>
      </c>
      <c r="Y198" s="25">
        <v>23</v>
      </c>
      <c r="Z198" s="25">
        <v>28</v>
      </c>
      <c r="AA198" s="25">
        <v>18</v>
      </c>
      <c r="AU198" s="33">
        <v>10054</v>
      </c>
      <c r="AV198" s="32">
        <v>50</v>
      </c>
      <c r="AW198" s="32">
        <v>30</v>
      </c>
      <c r="AX198" s="32">
        <v>30</v>
      </c>
      <c r="AY198" s="32">
        <v>25</v>
      </c>
      <c r="AZ198" s="32">
        <v>43</v>
      </c>
    </row>
    <row r="199" spans="1:52">
      <c r="A199" s="11" t="s">
        <v>166</v>
      </c>
      <c r="B199" s="11">
        <v>10070</v>
      </c>
      <c r="C199" s="6">
        <v>6</v>
      </c>
      <c r="D199" s="6" t="s">
        <v>886</v>
      </c>
      <c r="E199" s="6">
        <v>1</v>
      </c>
      <c r="F199" s="6">
        <v>1</v>
      </c>
      <c r="L199" s="16">
        <v>47</v>
      </c>
      <c r="O199" s="17">
        <v>20152</v>
      </c>
      <c r="P199" s="5"/>
      <c r="Q199" s="5"/>
      <c r="R199" s="16">
        <v>47</v>
      </c>
      <c r="U199" s="25">
        <v>10055</v>
      </c>
      <c r="V199" s="25" t="s">
        <v>136</v>
      </c>
      <c r="W199" s="25">
        <v>27</v>
      </c>
      <c r="X199" s="25">
        <v>30</v>
      </c>
      <c r="Y199" s="25">
        <v>22</v>
      </c>
      <c r="Z199" s="25">
        <v>24</v>
      </c>
      <c r="AA199" s="25">
        <v>17</v>
      </c>
      <c r="AU199" s="33">
        <v>10055</v>
      </c>
      <c r="AV199" s="32">
        <v>61</v>
      </c>
      <c r="AW199" s="32">
        <v>28</v>
      </c>
      <c r="AX199" s="32">
        <v>33</v>
      </c>
      <c r="AY199" s="32">
        <v>24</v>
      </c>
      <c r="AZ199" s="32">
        <v>37</v>
      </c>
    </row>
    <row r="200" spans="1:52">
      <c r="A200" s="11" t="s">
        <v>168</v>
      </c>
      <c r="B200" s="11">
        <v>10071</v>
      </c>
      <c r="C200" s="6">
        <v>6</v>
      </c>
      <c r="D200" s="6" t="s">
        <v>886</v>
      </c>
      <c r="E200" s="6">
        <v>1</v>
      </c>
      <c r="F200" s="6">
        <v>1</v>
      </c>
      <c r="L200" s="16">
        <v>47</v>
      </c>
      <c r="O200" s="17">
        <v>20153</v>
      </c>
      <c r="P200" s="5"/>
      <c r="Q200" s="5"/>
      <c r="R200" s="16">
        <v>47</v>
      </c>
      <c r="U200" s="25">
        <v>10056</v>
      </c>
      <c r="V200" s="25" t="s">
        <v>138</v>
      </c>
      <c r="W200" s="25">
        <v>18</v>
      </c>
      <c r="X200" s="25">
        <v>29</v>
      </c>
      <c r="Y200" s="25">
        <v>27</v>
      </c>
      <c r="Z200" s="25">
        <v>30</v>
      </c>
      <c r="AA200" s="25">
        <v>11</v>
      </c>
      <c r="AU200" s="33">
        <v>10056</v>
      </c>
      <c r="AV200" s="32">
        <v>20</v>
      </c>
      <c r="AW200" s="32">
        <v>20</v>
      </c>
      <c r="AX200" s="32">
        <v>20</v>
      </c>
      <c r="AY200" s="32">
        <v>20</v>
      </c>
      <c r="AZ200" s="32">
        <v>20</v>
      </c>
    </row>
    <row r="201" spans="1:52">
      <c r="A201" s="11" t="s">
        <v>169</v>
      </c>
      <c r="B201" s="11">
        <v>10072</v>
      </c>
      <c r="C201" s="6">
        <v>6</v>
      </c>
      <c r="D201" s="6" t="s">
        <v>886</v>
      </c>
      <c r="E201" s="6">
        <v>1</v>
      </c>
      <c r="F201" s="6">
        <v>1</v>
      </c>
      <c r="L201" s="16">
        <v>47</v>
      </c>
      <c r="O201" s="17">
        <v>20154</v>
      </c>
      <c r="P201" s="5"/>
      <c r="Q201" s="5"/>
      <c r="R201" s="16">
        <v>47</v>
      </c>
      <c r="U201" s="25">
        <v>10057</v>
      </c>
      <c r="V201" s="25" t="s">
        <v>140</v>
      </c>
      <c r="W201" s="25">
        <v>25</v>
      </c>
      <c r="X201" s="25">
        <v>24</v>
      </c>
      <c r="Y201" s="25">
        <v>20</v>
      </c>
      <c r="Z201" s="25">
        <v>26</v>
      </c>
      <c r="AA201" s="25">
        <v>20</v>
      </c>
      <c r="AU201" s="33">
        <v>10057</v>
      </c>
      <c r="AV201" s="32">
        <v>53</v>
      </c>
      <c r="AW201" s="32">
        <v>31</v>
      </c>
      <c r="AX201" s="32">
        <v>25</v>
      </c>
      <c r="AY201" s="32">
        <v>21</v>
      </c>
      <c r="AZ201" s="32">
        <v>41</v>
      </c>
    </row>
    <row r="202" spans="1:52">
      <c r="A202" s="11" t="s">
        <v>171</v>
      </c>
      <c r="B202" s="11">
        <v>10073</v>
      </c>
      <c r="C202" s="6">
        <v>6</v>
      </c>
      <c r="D202" s="6" t="s">
        <v>886</v>
      </c>
      <c r="E202" s="6">
        <v>1</v>
      </c>
      <c r="F202" s="6">
        <v>1</v>
      </c>
      <c r="L202" s="16">
        <v>47</v>
      </c>
      <c r="O202" s="17">
        <v>20155</v>
      </c>
      <c r="P202" s="5"/>
      <c r="Q202" s="5"/>
      <c r="R202" s="16">
        <v>47</v>
      </c>
      <c r="U202" s="25">
        <v>10058</v>
      </c>
      <c r="V202" s="25" t="s">
        <v>142</v>
      </c>
      <c r="W202" s="25">
        <v>21</v>
      </c>
      <c r="X202" s="25">
        <v>26</v>
      </c>
      <c r="Y202" s="25">
        <v>18</v>
      </c>
      <c r="Z202" s="25">
        <v>31</v>
      </c>
      <c r="AA202" s="25">
        <v>14</v>
      </c>
      <c r="AU202" s="33">
        <v>10058</v>
      </c>
      <c r="AV202" s="32">
        <v>44</v>
      </c>
      <c r="AW202" s="32">
        <v>23</v>
      </c>
      <c r="AX202" s="32">
        <v>28</v>
      </c>
      <c r="AY202" s="32">
        <v>18</v>
      </c>
      <c r="AZ202" s="32">
        <v>50</v>
      </c>
    </row>
    <row r="203" spans="1:52">
      <c r="A203" s="11" t="s">
        <v>173</v>
      </c>
      <c r="B203" s="11">
        <v>10074</v>
      </c>
      <c r="C203" s="6">
        <v>6</v>
      </c>
      <c r="D203" s="6" t="s">
        <v>886</v>
      </c>
      <c r="E203" s="6">
        <v>1</v>
      </c>
      <c r="F203" s="6">
        <v>1</v>
      </c>
      <c r="L203" s="16">
        <v>47</v>
      </c>
      <c r="O203" s="17">
        <v>20156</v>
      </c>
      <c r="P203" s="5"/>
      <c r="Q203" s="5"/>
      <c r="R203" s="16">
        <v>47</v>
      </c>
      <c r="U203" s="25">
        <v>10059</v>
      </c>
      <c r="V203" s="25" t="s">
        <v>144</v>
      </c>
      <c r="W203" s="25">
        <v>20</v>
      </c>
      <c r="X203" s="25">
        <v>27</v>
      </c>
      <c r="Y203" s="25">
        <v>47</v>
      </c>
      <c r="Z203" s="25">
        <v>13</v>
      </c>
      <c r="AA203" s="25">
        <v>15</v>
      </c>
      <c r="AU203" s="33">
        <v>10059</v>
      </c>
      <c r="AV203" s="32">
        <v>43</v>
      </c>
      <c r="AW203" s="32">
        <v>24</v>
      </c>
      <c r="AX203" s="32">
        <v>30</v>
      </c>
      <c r="AY203" s="32">
        <v>52</v>
      </c>
      <c r="AZ203" s="32">
        <v>21</v>
      </c>
    </row>
    <row r="204" spans="1:52">
      <c r="A204" s="11" t="s">
        <v>175</v>
      </c>
      <c r="B204" s="11">
        <v>10075</v>
      </c>
      <c r="C204" s="6">
        <v>6</v>
      </c>
      <c r="D204" s="6" t="s">
        <v>886</v>
      </c>
      <c r="E204" s="6">
        <v>1</v>
      </c>
      <c r="F204" s="6">
        <v>1</v>
      </c>
      <c r="L204" s="16">
        <v>47</v>
      </c>
      <c r="O204" s="17">
        <v>20157</v>
      </c>
      <c r="P204" s="5"/>
      <c r="Q204" s="5"/>
      <c r="R204" s="16">
        <v>47</v>
      </c>
      <c r="U204" s="25">
        <v>10060</v>
      </c>
      <c r="V204" s="25" t="s">
        <v>146</v>
      </c>
      <c r="W204" s="25">
        <v>19</v>
      </c>
      <c r="X204" s="25">
        <v>28</v>
      </c>
      <c r="Y204" s="25">
        <v>42</v>
      </c>
      <c r="Z204" s="25">
        <v>19</v>
      </c>
      <c r="AA204" s="25">
        <v>7</v>
      </c>
      <c r="AU204" s="33">
        <v>10060</v>
      </c>
      <c r="AV204" s="32">
        <v>20</v>
      </c>
      <c r="AW204" s="32">
        <v>20</v>
      </c>
      <c r="AX204" s="32">
        <v>20</v>
      </c>
      <c r="AY204" s="32">
        <v>20</v>
      </c>
      <c r="AZ204" s="32">
        <v>20</v>
      </c>
    </row>
    <row r="205" spans="1:52">
      <c r="A205" s="11" t="s">
        <v>177</v>
      </c>
      <c r="B205" s="11">
        <v>10076</v>
      </c>
      <c r="C205" s="6">
        <v>6</v>
      </c>
      <c r="D205" s="6" t="s">
        <v>886</v>
      </c>
      <c r="E205" s="6">
        <v>1</v>
      </c>
      <c r="F205" s="6">
        <v>1</v>
      </c>
      <c r="L205" s="16">
        <v>47</v>
      </c>
      <c r="O205" s="17">
        <v>20158</v>
      </c>
      <c r="P205" s="5"/>
      <c r="Q205" s="5"/>
      <c r="R205" s="16">
        <v>47</v>
      </c>
      <c r="U205" s="25">
        <v>10061</v>
      </c>
      <c r="V205" s="25" t="s">
        <v>148</v>
      </c>
      <c r="W205" s="25">
        <v>20</v>
      </c>
      <c r="X205" s="25">
        <v>30</v>
      </c>
      <c r="Y205" s="25">
        <v>43</v>
      </c>
      <c r="Z205" s="25">
        <v>12</v>
      </c>
      <c r="AA205" s="25">
        <v>10</v>
      </c>
      <c r="AU205" s="33">
        <v>10061</v>
      </c>
      <c r="AV205" s="32">
        <v>41</v>
      </c>
      <c r="AW205" s="32">
        <v>16</v>
      </c>
      <c r="AX205" s="32">
        <v>31</v>
      </c>
      <c r="AY205" s="32">
        <v>45</v>
      </c>
      <c r="AZ205" s="32">
        <v>18</v>
      </c>
    </row>
    <row r="206" spans="1:52">
      <c r="A206" s="11" t="s">
        <v>35</v>
      </c>
      <c r="B206" s="11">
        <v>10077</v>
      </c>
      <c r="C206" s="6">
        <v>6</v>
      </c>
      <c r="D206" s="6" t="s">
        <v>886</v>
      </c>
      <c r="E206" s="6">
        <v>1</v>
      </c>
      <c r="F206" s="6">
        <v>1</v>
      </c>
      <c r="L206" s="16">
        <v>47</v>
      </c>
      <c r="O206" s="17">
        <v>20159</v>
      </c>
      <c r="P206" s="5"/>
      <c r="Q206" s="5"/>
      <c r="R206" s="16">
        <v>47</v>
      </c>
      <c r="U206" s="25">
        <v>10062</v>
      </c>
      <c r="V206" s="25" t="s">
        <v>150</v>
      </c>
      <c r="W206" s="25">
        <v>30</v>
      </c>
      <c r="X206" s="25">
        <v>29</v>
      </c>
      <c r="Y206" s="25">
        <v>38</v>
      </c>
      <c r="Z206" s="25">
        <v>11</v>
      </c>
      <c r="AA206" s="25">
        <v>7</v>
      </c>
      <c r="AU206" s="33">
        <v>10062</v>
      </c>
      <c r="AV206" s="32">
        <v>20</v>
      </c>
      <c r="AW206" s="32">
        <v>20</v>
      </c>
      <c r="AX206" s="32">
        <v>20</v>
      </c>
      <c r="AY206" s="32">
        <v>20</v>
      </c>
      <c r="AZ206" s="32">
        <v>20</v>
      </c>
    </row>
    <row r="207" spans="1:52">
      <c r="A207" s="11" t="s">
        <v>180</v>
      </c>
      <c r="B207" s="11">
        <v>10078</v>
      </c>
      <c r="C207" s="6">
        <v>6</v>
      </c>
      <c r="D207" s="6" t="s">
        <v>886</v>
      </c>
      <c r="E207" s="6">
        <v>1</v>
      </c>
      <c r="F207" s="6">
        <v>1</v>
      </c>
      <c r="L207" s="16">
        <v>47</v>
      </c>
      <c r="O207" s="17">
        <v>20160</v>
      </c>
      <c r="P207" s="5"/>
      <c r="Q207" s="5"/>
      <c r="R207" s="16">
        <v>47</v>
      </c>
      <c r="U207" s="25">
        <v>10063</v>
      </c>
      <c r="V207" s="25" t="s">
        <v>152</v>
      </c>
      <c r="W207" s="25">
        <v>12</v>
      </c>
      <c r="X207" s="25">
        <v>37</v>
      </c>
      <c r="Y207" s="25">
        <v>12</v>
      </c>
      <c r="Z207" s="25">
        <v>37</v>
      </c>
      <c r="AA207" s="25">
        <v>12</v>
      </c>
      <c r="AU207" s="33">
        <v>10063</v>
      </c>
      <c r="AV207" s="32">
        <v>25</v>
      </c>
      <c r="AW207" s="32">
        <v>19</v>
      </c>
      <c r="AX207" s="32">
        <v>39</v>
      </c>
      <c r="AY207" s="32">
        <v>13</v>
      </c>
      <c r="AZ207" s="32">
        <v>61</v>
      </c>
    </row>
    <row r="208" spans="1:52">
      <c r="A208" s="11" t="s">
        <v>182</v>
      </c>
      <c r="B208" s="11">
        <v>10079</v>
      </c>
      <c r="C208" s="6">
        <v>6</v>
      </c>
      <c r="D208" s="6" t="s">
        <v>886</v>
      </c>
      <c r="E208" s="6">
        <v>1</v>
      </c>
      <c r="F208" s="6">
        <v>1</v>
      </c>
      <c r="L208" s="16">
        <v>47</v>
      </c>
      <c r="O208" s="17">
        <v>20161</v>
      </c>
      <c r="P208" s="5"/>
      <c r="Q208" s="5"/>
      <c r="R208" s="16">
        <v>47</v>
      </c>
      <c r="U208" s="25">
        <v>10064</v>
      </c>
      <c r="V208" s="25" t="s">
        <v>154</v>
      </c>
      <c r="W208" s="25">
        <v>19</v>
      </c>
      <c r="X208" s="25">
        <v>38</v>
      </c>
      <c r="Y208" s="25">
        <v>16</v>
      </c>
      <c r="Z208" s="25">
        <v>40</v>
      </c>
      <c r="AA208" s="25">
        <v>22</v>
      </c>
      <c r="AU208" s="33">
        <v>10064</v>
      </c>
      <c r="AV208" s="32">
        <v>43</v>
      </c>
      <c r="AW208" s="32">
        <v>37</v>
      </c>
      <c r="AX208" s="32">
        <v>43</v>
      </c>
      <c r="AY208" s="32">
        <v>19</v>
      </c>
      <c r="AZ208" s="32">
        <v>59</v>
      </c>
    </row>
    <row r="209" spans="1:52">
      <c r="A209" s="11" t="s">
        <v>184</v>
      </c>
      <c r="B209" s="11">
        <v>10080</v>
      </c>
      <c r="C209" s="6">
        <v>6</v>
      </c>
      <c r="D209" s="6" t="s">
        <v>886</v>
      </c>
      <c r="E209" s="6">
        <v>1</v>
      </c>
      <c r="F209" s="6">
        <v>1</v>
      </c>
      <c r="L209" s="16">
        <v>47</v>
      </c>
      <c r="O209" s="17">
        <v>20162</v>
      </c>
      <c r="P209" s="5"/>
      <c r="Q209" s="5"/>
      <c r="R209" s="16">
        <v>47</v>
      </c>
      <c r="U209" s="25">
        <v>10065</v>
      </c>
      <c r="V209" s="25" t="s">
        <v>156</v>
      </c>
      <c r="W209" s="25">
        <v>13</v>
      </c>
      <c r="X209" s="25">
        <v>40</v>
      </c>
      <c r="Y209" s="25">
        <v>8</v>
      </c>
      <c r="Z209" s="25">
        <v>38</v>
      </c>
      <c r="AA209" s="25">
        <v>11</v>
      </c>
      <c r="AU209" s="33">
        <v>10065</v>
      </c>
      <c r="AV209" s="32">
        <v>20</v>
      </c>
      <c r="AW209" s="32">
        <v>20</v>
      </c>
      <c r="AX209" s="32">
        <v>20</v>
      </c>
      <c r="AY209" s="32">
        <v>20</v>
      </c>
      <c r="AZ209" s="32">
        <v>20</v>
      </c>
    </row>
    <row r="210" spans="1:52">
      <c r="A210" s="11" t="s">
        <v>186</v>
      </c>
      <c r="B210" s="11">
        <v>10081</v>
      </c>
      <c r="C210" s="6">
        <v>6</v>
      </c>
      <c r="D210" s="6" t="s">
        <v>886</v>
      </c>
      <c r="E210" s="6">
        <v>1</v>
      </c>
      <c r="F210" s="6">
        <v>1</v>
      </c>
      <c r="L210" s="16">
        <v>47</v>
      </c>
      <c r="O210" s="17">
        <v>20163</v>
      </c>
      <c r="P210" s="5"/>
      <c r="Q210" s="5"/>
      <c r="R210" s="16">
        <v>47</v>
      </c>
      <c r="U210" s="25">
        <v>10066</v>
      </c>
      <c r="V210" s="25" t="s">
        <v>158</v>
      </c>
      <c r="W210" s="25">
        <v>10</v>
      </c>
      <c r="X210" s="25">
        <v>38</v>
      </c>
      <c r="Y210" s="25">
        <v>13</v>
      </c>
      <c r="Z210" s="25">
        <v>43</v>
      </c>
      <c r="AA210" s="25">
        <v>16</v>
      </c>
      <c r="AU210" s="33">
        <v>10066</v>
      </c>
      <c r="AV210" s="32">
        <v>21</v>
      </c>
      <c r="AW210" s="32">
        <v>26</v>
      </c>
      <c r="AX210" s="32">
        <v>42</v>
      </c>
      <c r="AY210" s="32">
        <v>15</v>
      </c>
      <c r="AZ210" s="32">
        <v>67</v>
      </c>
    </row>
    <row r="211" spans="1:52">
      <c r="A211" s="11" t="s">
        <v>188</v>
      </c>
      <c r="B211" s="11">
        <v>10082</v>
      </c>
      <c r="C211" s="6">
        <v>6</v>
      </c>
      <c r="D211" s="6" t="s">
        <v>886</v>
      </c>
      <c r="E211" s="6">
        <v>1</v>
      </c>
      <c r="F211" s="6">
        <v>1</v>
      </c>
      <c r="L211" s="16">
        <v>47</v>
      </c>
      <c r="O211" s="17">
        <v>20164</v>
      </c>
      <c r="P211" s="5"/>
      <c r="Q211" s="5"/>
      <c r="R211" s="16">
        <v>47</v>
      </c>
      <c r="U211" s="25">
        <v>10067</v>
      </c>
      <c r="V211" s="25" t="s">
        <v>160</v>
      </c>
      <c r="W211" s="25">
        <v>20</v>
      </c>
      <c r="X211" s="25">
        <v>39</v>
      </c>
      <c r="Y211" s="25">
        <v>25</v>
      </c>
      <c r="Z211" s="25">
        <v>41</v>
      </c>
      <c r="AA211" s="25">
        <v>25</v>
      </c>
      <c r="AU211" s="33">
        <v>10067</v>
      </c>
      <c r="AV211" s="32">
        <v>51</v>
      </c>
      <c r="AW211" s="32">
        <v>50</v>
      </c>
      <c r="AX211" s="32">
        <v>51</v>
      </c>
      <c r="AY211" s="32">
        <v>33</v>
      </c>
      <c r="AZ211" s="32">
        <v>60</v>
      </c>
    </row>
    <row r="212" spans="1:52">
      <c r="A212" s="11" t="s">
        <v>190</v>
      </c>
      <c r="B212" s="11">
        <v>10083</v>
      </c>
      <c r="C212" s="6">
        <v>6</v>
      </c>
      <c r="D212" s="6" t="s">
        <v>886</v>
      </c>
      <c r="E212" s="6">
        <v>1</v>
      </c>
      <c r="F212" s="6">
        <v>1</v>
      </c>
      <c r="L212" s="16">
        <v>47</v>
      </c>
      <c r="O212" s="17">
        <v>20165</v>
      </c>
      <c r="P212" s="5"/>
      <c r="Q212" s="5"/>
      <c r="R212" s="16">
        <v>47</v>
      </c>
      <c r="U212" s="25">
        <v>10068</v>
      </c>
      <c r="V212" s="25" t="s">
        <v>162</v>
      </c>
      <c r="W212" s="25">
        <v>16</v>
      </c>
      <c r="X212" s="25">
        <v>34</v>
      </c>
      <c r="Y212" s="25">
        <v>22</v>
      </c>
      <c r="Z212" s="25">
        <v>27</v>
      </c>
      <c r="AA212" s="25">
        <v>11</v>
      </c>
      <c r="AU212" s="33">
        <v>10068</v>
      </c>
      <c r="AV212" s="32">
        <v>35</v>
      </c>
      <c r="AW212" s="32">
        <v>17</v>
      </c>
      <c r="AX212" s="32">
        <v>36</v>
      </c>
      <c r="AY212" s="32">
        <v>23</v>
      </c>
      <c r="AZ212" s="32">
        <v>45</v>
      </c>
    </row>
    <row r="213" spans="1:52">
      <c r="A213" s="11" t="s">
        <v>192</v>
      </c>
      <c r="B213" s="11">
        <v>10084</v>
      </c>
      <c r="C213" s="6">
        <v>6</v>
      </c>
      <c r="D213" s="6" t="s">
        <v>886</v>
      </c>
      <c r="E213" s="6">
        <v>1</v>
      </c>
      <c r="F213" s="6">
        <v>1</v>
      </c>
      <c r="L213" s="16">
        <v>47</v>
      </c>
      <c r="O213" s="17">
        <v>20166</v>
      </c>
      <c r="P213" s="5"/>
      <c r="Q213" s="5"/>
      <c r="R213" s="16">
        <v>47</v>
      </c>
      <c r="U213" s="25">
        <v>10069</v>
      </c>
      <c r="V213" s="25" t="s">
        <v>164</v>
      </c>
      <c r="W213" s="25">
        <v>18</v>
      </c>
      <c r="X213" s="25">
        <v>45</v>
      </c>
      <c r="Y213" s="25">
        <v>35</v>
      </c>
      <c r="Z213" s="25">
        <v>26</v>
      </c>
      <c r="AA213" s="25">
        <v>27</v>
      </c>
      <c r="AU213" s="33">
        <v>10069</v>
      </c>
      <c r="AV213" s="32">
        <v>47</v>
      </c>
      <c r="AW213" s="32">
        <v>53</v>
      </c>
      <c r="AX213" s="32">
        <v>59</v>
      </c>
      <c r="AY213" s="32">
        <v>45</v>
      </c>
      <c r="AZ213" s="32">
        <v>38</v>
      </c>
    </row>
    <row r="214" spans="1:52">
      <c r="A214" s="11" t="s">
        <v>194</v>
      </c>
      <c r="B214" s="11">
        <v>10085</v>
      </c>
      <c r="C214" s="6">
        <v>6</v>
      </c>
      <c r="D214" s="6" t="s">
        <v>886</v>
      </c>
      <c r="E214" s="6">
        <v>1</v>
      </c>
      <c r="F214" s="6">
        <v>1</v>
      </c>
      <c r="L214" s="16">
        <v>47</v>
      </c>
      <c r="O214" s="17">
        <v>20167</v>
      </c>
      <c r="P214" s="5"/>
      <c r="Q214" s="5"/>
      <c r="R214" s="16">
        <v>47</v>
      </c>
      <c r="U214" s="25">
        <v>10070</v>
      </c>
      <c r="V214" s="25" t="s">
        <v>166</v>
      </c>
      <c r="W214" s="25">
        <v>24</v>
      </c>
      <c r="X214" s="25">
        <v>44</v>
      </c>
      <c r="Y214" s="25">
        <v>29</v>
      </c>
      <c r="Z214" s="25">
        <v>29</v>
      </c>
      <c r="AA214" s="25">
        <v>24</v>
      </c>
      <c r="AU214" s="33">
        <v>10070</v>
      </c>
      <c r="AV214" s="32">
        <v>62</v>
      </c>
      <c r="AW214" s="32">
        <v>47</v>
      </c>
      <c r="AX214" s="32">
        <v>57</v>
      </c>
      <c r="AY214" s="32">
        <v>37</v>
      </c>
      <c r="AZ214" s="32">
        <v>42</v>
      </c>
    </row>
    <row r="215" spans="1:52">
      <c r="A215" s="11" t="s">
        <v>196</v>
      </c>
      <c r="B215" s="11">
        <v>10086</v>
      </c>
      <c r="C215" s="6">
        <v>6</v>
      </c>
      <c r="D215" s="6" t="s">
        <v>886</v>
      </c>
      <c r="E215" s="6">
        <v>1</v>
      </c>
      <c r="F215" s="6">
        <v>1</v>
      </c>
      <c r="L215" s="16">
        <v>52</v>
      </c>
      <c r="O215" s="17">
        <v>20168</v>
      </c>
      <c r="P215" s="5"/>
      <c r="Q215" s="5"/>
      <c r="R215" s="16">
        <v>47</v>
      </c>
      <c r="U215" s="25">
        <v>10071</v>
      </c>
      <c r="V215" s="25" t="s">
        <v>168</v>
      </c>
      <c r="W215" s="25">
        <v>15</v>
      </c>
      <c r="X215" s="25">
        <v>40</v>
      </c>
      <c r="Y215" s="25">
        <v>17</v>
      </c>
      <c r="Z215" s="25">
        <v>33</v>
      </c>
      <c r="AA215" s="25">
        <v>15</v>
      </c>
      <c r="AU215" s="33">
        <v>10071</v>
      </c>
      <c r="AV215" s="32">
        <v>34</v>
      </c>
      <c r="AW215" s="32">
        <v>26</v>
      </c>
      <c r="AX215" s="32">
        <v>44</v>
      </c>
      <c r="AY215" s="32">
        <v>18</v>
      </c>
      <c r="AZ215" s="32">
        <v>52</v>
      </c>
    </row>
    <row r="216" spans="1:52">
      <c r="A216" s="11" t="s">
        <v>198</v>
      </c>
      <c r="B216" s="11">
        <v>10087</v>
      </c>
      <c r="C216" s="6">
        <v>6</v>
      </c>
      <c r="D216" s="6" t="s">
        <v>886</v>
      </c>
      <c r="E216" s="6">
        <v>1</v>
      </c>
      <c r="F216" s="6">
        <v>1</v>
      </c>
      <c r="L216" s="16">
        <v>52</v>
      </c>
      <c r="O216" s="17">
        <v>20169</v>
      </c>
      <c r="P216" s="5"/>
      <c r="Q216" s="5"/>
      <c r="R216" s="16">
        <v>52</v>
      </c>
      <c r="U216" s="25">
        <v>10072</v>
      </c>
      <c r="V216" s="25" t="s">
        <v>169</v>
      </c>
      <c r="W216" s="25">
        <v>27</v>
      </c>
      <c r="X216" s="25">
        <v>43</v>
      </c>
      <c r="Y216" s="25">
        <v>24</v>
      </c>
      <c r="Z216" s="25">
        <v>32</v>
      </c>
      <c r="AA216" s="25">
        <v>14</v>
      </c>
      <c r="AU216" s="33">
        <v>10072</v>
      </c>
      <c r="AV216" s="32">
        <v>61</v>
      </c>
      <c r="AW216" s="32">
        <v>24</v>
      </c>
      <c r="AX216" s="32">
        <v>50</v>
      </c>
      <c r="AY216" s="32">
        <v>27</v>
      </c>
      <c r="AZ216" s="32">
        <v>45</v>
      </c>
    </row>
    <row r="217" spans="1:52">
      <c r="A217" s="11" t="s">
        <v>200</v>
      </c>
      <c r="B217" s="11">
        <v>10088</v>
      </c>
      <c r="C217" s="6">
        <v>6</v>
      </c>
      <c r="D217" s="6" t="s">
        <v>886</v>
      </c>
      <c r="E217" s="6">
        <v>1</v>
      </c>
      <c r="F217" s="6">
        <v>1</v>
      </c>
      <c r="L217" s="16">
        <v>52</v>
      </c>
      <c r="O217" s="17">
        <v>20170</v>
      </c>
      <c r="P217" s="5"/>
      <c r="Q217" s="5"/>
      <c r="R217" s="16">
        <v>52</v>
      </c>
      <c r="U217" s="25">
        <v>10073</v>
      </c>
      <c r="V217" s="25" t="s">
        <v>171</v>
      </c>
      <c r="W217" s="25">
        <v>26</v>
      </c>
      <c r="X217" s="25">
        <v>15</v>
      </c>
      <c r="Y217" s="25">
        <v>18</v>
      </c>
      <c r="Z217" s="25">
        <v>28</v>
      </c>
      <c r="AA217" s="25">
        <v>23</v>
      </c>
      <c r="AU217" s="33">
        <v>10073</v>
      </c>
      <c r="AV217" s="32">
        <v>55</v>
      </c>
      <c r="AW217" s="32">
        <v>36</v>
      </c>
      <c r="AX217" s="32">
        <v>16</v>
      </c>
      <c r="AY217" s="32">
        <v>18</v>
      </c>
      <c r="AZ217" s="32">
        <v>45</v>
      </c>
    </row>
    <row r="218" spans="1:52">
      <c r="A218" s="11" t="s">
        <v>202</v>
      </c>
      <c r="B218" s="11">
        <v>10089</v>
      </c>
      <c r="C218" s="6">
        <v>6</v>
      </c>
      <c r="D218" s="6" t="s">
        <v>886</v>
      </c>
      <c r="E218" s="6">
        <v>1</v>
      </c>
      <c r="F218" s="6">
        <v>1</v>
      </c>
      <c r="L218" s="16">
        <v>52</v>
      </c>
      <c r="O218" s="17">
        <v>20171</v>
      </c>
      <c r="P218" s="5"/>
      <c r="Q218" s="5"/>
      <c r="R218" s="16">
        <v>52</v>
      </c>
      <c r="U218" s="25">
        <v>10074</v>
      </c>
      <c r="V218" s="25" t="s">
        <v>173</v>
      </c>
      <c r="W218" s="25">
        <v>24</v>
      </c>
      <c r="X218" s="25">
        <v>16</v>
      </c>
      <c r="Y218" s="25">
        <v>24</v>
      </c>
      <c r="Z218" s="25">
        <v>20</v>
      </c>
      <c r="AA218" s="25">
        <v>28</v>
      </c>
      <c r="AU218" s="33">
        <v>10074</v>
      </c>
      <c r="AV218" s="32">
        <v>49</v>
      </c>
      <c r="AW218" s="32">
        <v>44</v>
      </c>
      <c r="AX218" s="32">
        <v>16</v>
      </c>
      <c r="AY218" s="32">
        <v>25</v>
      </c>
      <c r="AZ218" s="32">
        <v>32</v>
      </c>
    </row>
    <row r="219" spans="1:52">
      <c r="A219" s="11" t="s">
        <v>204</v>
      </c>
      <c r="B219" s="11">
        <v>10090</v>
      </c>
      <c r="C219" s="6">
        <v>6</v>
      </c>
      <c r="D219" s="6" t="s">
        <v>886</v>
      </c>
      <c r="E219" s="6">
        <v>1</v>
      </c>
      <c r="F219" s="6">
        <v>1</v>
      </c>
      <c r="L219" s="16">
        <v>52</v>
      </c>
      <c r="O219" s="17">
        <v>20172</v>
      </c>
      <c r="P219" s="5"/>
      <c r="Q219" s="5"/>
      <c r="R219" s="16">
        <v>52</v>
      </c>
      <c r="U219" s="25">
        <v>10075</v>
      </c>
      <c r="V219" s="25" t="s">
        <v>175</v>
      </c>
      <c r="W219" s="25">
        <v>22</v>
      </c>
      <c r="X219" s="25">
        <v>22</v>
      </c>
      <c r="Y219" s="25">
        <v>16</v>
      </c>
      <c r="Z219" s="25">
        <v>25</v>
      </c>
      <c r="AA219" s="25">
        <v>20</v>
      </c>
      <c r="AU219" s="33">
        <v>10075</v>
      </c>
      <c r="AV219" s="32">
        <v>20</v>
      </c>
      <c r="AW219" s="32">
        <v>20</v>
      </c>
      <c r="AX219" s="32">
        <v>20</v>
      </c>
      <c r="AY219" s="32">
        <v>20</v>
      </c>
      <c r="AZ219" s="32">
        <v>20</v>
      </c>
    </row>
    <row r="220" spans="1:52">
      <c r="A220" s="11" t="s">
        <v>206</v>
      </c>
      <c r="B220" s="11">
        <v>10091</v>
      </c>
      <c r="C220" s="6">
        <v>6</v>
      </c>
      <c r="D220" s="6" t="s">
        <v>886</v>
      </c>
      <c r="E220" s="6">
        <v>1</v>
      </c>
      <c r="F220" s="6">
        <v>1</v>
      </c>
      <c r="L220" s="16">
        <v>52</v>
      </c>
      <c r="O220" s="17">
        <v>20173</v>
      </c>
      <c r="P220" s="5"/>
      <c r="Q220" s="5"/>
      <c r="R220" s="16">
        <v>52</v>
      </c>
      <c r="U220" s="25">
        <v>10076</v>
      </c>
      <c r="V220" s="25" t="s">
        <v>177</v>
      </c>
      <c r="W220" s="25">
        <v>25</v>
      </c>
      <c r="X220" s="25">
        <v>28</v>
      </c>
      <c r="Y220" s="25">
        <v>20</v>
      </c>
      <c r="Z220" s="25">
        <v>19</v>
      </c>
      <c r="AA220" s="25">
        <v>18</v>
      </c>
      <c r="AU220" s="33">
        <v>10076</v>
      </c>
      <c r="AV220" s="32">
        <v>53</v>
      </c>
      <c r="AW220" s="32">
        <v>28</v>
      </c>
      <c r="AX220" s="32">
        <v>29</v>
      </c>
      <c r="AY220" s="32">
        <v>21</v>
      </c>
      <c r="AZ220" s="32">
        <v>30</v>
      </c>
    </row>
    <row r="221" spans="1:52">
      <c r="A221" s="11" t="s">
        <v>208</v>
      </c>
      <c r="B221" s="11">
        <v>10092</v>
      </c>
      <c r="C221" s="6">
        <v>6</v>
      </c>
      <c r="D221" s="6" t="s">
        <v>886</v>
      </c>
      <c r="E221" s="6">
        <v>1</v>
      </c>
      <c r="F221" s="6">
        <v>1</v>
      </c>
      <c r="L221" s="16">
        <v>52</v>
      </c>
      <c r="O221" s="17">
        <v>20174</v>
      </c>
      <c r="P221" s="5"/>
      <c r="Q221" s="5"/>
      <c r="R221" s="16">
        <v>52</v>
      </c>
      <c r="U221" s="25">
        <v>10077</v>
      </c>
      <c r="V221" s="25" t="s">
        <v>35</v>
      </c>
      <c r="W221" s="25">
        <v>32</v>
      </c>
      <c r="X221" s="25">
        <v>17</v>
      </c>
      <c r="Y221" s="25">
        <v>32</v>
      </c>
      <c r="Z221" s="25">
        <v>12</v>
      </c>
      <c r="AA221" s="25">
        <v>17</v>
      </c>
      <c r="AU221" s="33">
        <v>10077</v>
      </c>
      <c r="AV221" s="32">
        <v>20</v>
      </c>
      <c r="AW221" s="32">
        <v>20</v>
      </c>
      <c r="AX221" s="32">
        <v>20</v>
      </c>
      <c r="AY221" s="32">
        <v>20</v>
      </c>
      <c r="AZ221" s="32">
        <v>20</v>
      </c>
    </row>
    <row r="222" spans="1:52">
      <c r="A222" s="11" t="s">
        <v>210</v>
      </c>
      <c r="B222" s="11">
        <v>10093</v>
      </c>
      <c r="C222" s="6">
        <v>6</v>
      </c>
      <c r="D222" s="6" t="s">
        <v>886</v>
      </c>
      <c r="E222" s="6">
        <v>1</v>
      </c>
      <c r="F222" s="6">
        <v>1</v>
      </c>
      <c r="L222" s="16">
        <v>52</v>
      </c>
      <c r="O222" s="17">
        <v>20175</v>
      </c>
      <c r="P222" s="5"/>
      <c r="Q222" s="5"/>
      <c r="R222" s="16">
        <v>52</v>
      </c>
      <c r="U222" s="25">
        <v>10078</v>
      </c>
      <c r="V222" s="25" t="s">
        <v>180</v>
      </c>
      <c r="W222" s="25">
        <v>33</v>
      </c>
      <c r="X222" s="25">
        <v>27</v>
      </c>
      <c r="Y222" s="25">
        <v>45</v>
      </c>
      <c r="Z222" s="25">
        <v>19</v>
      </c>
      <c r="AA222" s="25">
        <v>26</v>
      </c>
      <c r="AU222" s="33">
        <v>10078</v>
      </c>
      <c r="AV222" s="32">
        <v>86</v>
      </c>
      <c r="AW222" s="32">
        <v>50</v>
      </c>
      <c r="AX222" s="32">
        <v>35</v>
      </c>
      <c r="AY222" s="32">
        <v>59</v>
      </c>
      <c r="AZ222" s="32">
        <v>29</v>
      </c>
    </row>
    <row r="223" spans="1:52">
      <c r="A223" s="11" t="s">
        <v>212</v>
      </c>
      <c r="B223" s="11">
        <v>10094</v>
      </c>
      <c r="C223" s="6">
        <v>6</v>
      </c>
      <c r="D223" s="6" t="s">
        <v>886</v>
      </c>
      <c r="E223" s="6">
        <v>1</v>
      </c>
      <c r="F223" s="6">
        <v>1</v>
      </c>
      <c r="L223" s="16">
        <v>52</v>
      </c>
      <c r="O223" s="17">
        <v>20176</v>
      </c>
      <c r="P223" s="5"/>
      <c r="Q223" s="5"/>
      <c r="R223" s="16">
        <v>52</v>
      </c>
      <c r="U223" s="25">
        <v>10079</v>
      </c>
      <c r="V223" s="25" t="s">
        <v>182</v>
      </c>
      <c r="W223" s="25">
        <v>38</v>
      </c>
      <c r="X223" s="25">
        <v>22</v>
      </c>
      <c r="Y223" s="25">
        <v>28</v>
      </c>
      <c r="Z223" s="25">
        <v>10</v>
      </c>
      <c r="AA223" s="25">
        <v>17</v>
      </c>
      <c r="AU223" s="33">
        <v>10079</v>
      </c>
      <c r="AV223" s="32">
        <v>20</v>
      </c>
      <c r="AW223" s="32">
        <v>20</v>
      </c>
      <c r="AX223" s="32">
        <v>20</v>
      </c>
      <c r="AY223" s="32">
        <v>20</v>
      </c>
      <c r="AZ223" s="32">
        <v>20</v>
      </c>
    </row>
    <row r="224" spans="1:52">
      <c r="A224" s="11" t="s">
        <v>214</v>
      </c>
      <c r="B224" s="11">
        <v>10095</v>
      </c>
      <c r="C224" s="6">
        <v>6</v>
      </c>
      <c r="D224" s="6" t="s">
        <v>886</v>
      </c>
      <c r="E224" s="6">
        <v>1</v>
      </c>
      <c r="F224" s="6">
        <v>1</v>
      </c>
      <c r="L224" s="16">
        <v>52</v>
      </c>
      <c r="O224" s="17">
        <v>20177</v>
      </c>
      <c r="P224" s="5"/>
      <c r="Q224" s="5"/>
      <c r="R224" s="16">
        <v>52</v>
      </c>
      <c r="U224" s="25">
        <v>10080</v>
      </c>
      <c r="V224" s="25" t="s">
        <v>184</v>
      </c>
      <c r="W224" s="25">
        <v>34</v>
      </c>
      <c r="X224" s="25">
        <v>21</v>
      </c>
      <c r="Y224" s="25">
        <v>33</v>
      </c>
      <c r="Z224" s="25">
        <v>22</v>
      </c>
      <c r="AA224" s="25">
        <v>25</v>
      </c>
      <c r="AU224" s="33">
        <v>10080</v>
      </c>
      <c r="AV224" s="32">
        <v>78</v>
      </c>
      <c r="AW224" s="32">
        <v>44</v>
      </c>
      <c r="AX224" s="32">
        <v>25</v>
      </c>
      <c r="AY224" s="32">
        <v>37</v>
      </c>
      <c r="AZ224" s="32">
        <v>31</v>
      </c>
    </row>
    <row r="225" spans="1:52">
      <c r="A225" s="11" t="s">
        <v>216</v>
      </c>
      <c r="B225" s="11">
        <v>10096</v>
      </c>
      <c r="C225" s="6">
        <v>6</v>
      </c>
      <c r="D225" s="6" t="s">
        <v>886</v>
      </c>
      <c r="E225" s="6">
        <v>1</v>
      </c>
      <c r="F225" s="6">
        <v>1</v>
      </c>
      <c r="L225" s="16">
        <v>52</v>
      </c>
      <c r="O225" s="17">
        <v>20178</v>
      </c>
      <c r="P225" s="5"/>
      <c r="Q225" s="5"/>
      <c r="R225" s="16">
        <v>52</v>
      </c>
      <c r="U225" s="25">
        <v>10081</v>
      </c>
      <c r="V225" s="25" t="s">
        <v>186</v>
      </c>
      <c r="W225" s="25">
        <v>35</v>
      </c>
      <c r="X225" s="25">
        <v>20</v>
      </c>
      <c r="Y225" s="25">
        <v>32</v>
      </c>
      <c r="Z225" s="25">
        <v>21</v>
      </c>
      <c r="AA225" s="25">
        <v>27</v>
      </c>
      <c r="AU225" s="33">
        <v>10081</v>
      </c>
      <c r="AV225" s="32">
        <v>81</v>
      </c>
      <c r="AW225" s="32">
        <v>47</v>
      </c>
      <c r="AX225" s="32">
        <v>23</v>
      </c>
      <c r="AY225" s="32">
        <v>37</v>
      </c>
      <c r="AZ225" s="32">
        <v>31</v>
      </c>
    </row>
    <row r="226" spans="1:52">
      <c r="A226" s="11" t="s">
        <v>218</v>
      </c>
      <c r="B226" s="11">
        <v>10097</v>
      </c>
      <c r="C226" s="6">
        <v>6</v>
      </c>
      <c r="D226" s="6" t="s">
        <v>886</v>
      </c>
      <c r="E226" s="6">
        <v>1</v>
      </c>
      <c r="F226" s="6">
        <v>1</v>
      </c>
      <c r="L226" s="16">
        <v>52</v>
      </c>
      <c r="O226" s="17">
        <v>20179</v>
      </c>
      <c r="P226" s="5"/>
      <c r="Q226" s="5"/>
      <c r="R226" s="16">
        <v>52</v>
      </c>
      <c r="U226" s="25">
        <v>10082</v>
      </c>
      <c r="V226" s="25" t="s">
        <v>188</v>
      </c>
      <c r="W226" s="25">
        <v>31</v>
      </c>
      <c r="X226" s="25">
        <v>17</v>
      </c>
      <c r="Y226" s="25">
        <v>29</v>
      </c>
      <c r="Z226" s="25">
        <v>19</v>
      </c>
      <c r="AA226" s="25">
        <v>21</v>
      </c>
      <c r="AU226" s="33">
        <v>10082</v>
      </c>
      <c r="AV226" s="32">
        <v>64</v>
      </c>
      <c r="AW226" s="32">
        <v>33</v>
      </c>
      <c r="AX226" s="32">
        <v>18</v>
      </c>
      <c r="AY226" s="32">
        <v>31</v>
      </c>
      <c r="AZ226" s="32">
        <v>29</v>
      </c>
    </row>
    <row r="227" spans="1:52">
      <c r="A227" s="11" t="s">
        <v>220</v>
      </c>
      <c r="B227" s="11">
        <v>10098</v>
      </c>
      <c r="C227" s="6">
        <v>6</v>
      </c>
      <c r="D227" s="6" t="s">
        <v>886</v>
      </c>
      <c r="E227" s="6">
        <v>1</v>
      </c>
      <c r="F227" s="6">
        <v>1</v>
      </c>
      <c r="L227" s="16">
        <v>52</v>
      </c>
      <c r="O227" s="17">
        <v>20180</v>
      </c>
      <c r="P227" s="5"/>
      <c r="Q227" s="5"/>
      <c r="R227" s="16">
        <v>52</v>
      </c>
      <c r="U227" s="25">
        <v>10083</v>
      </c>
      <c r="V227" s="25" t="s">
        <v>190</v>
      </c>
      <c r="W227" s="25">
        <v>26</v>
      </c>
      <c r="X227" s="25">
        <v>11</v>
      </c>
      <c r="Y227" s="25">
        <v>16</v>
      </c>
      <c r="Z227" s="25">
        <v>21</v>
      </c>
      <c r="AA227" s="25">
        <v>36</v>
      </c>
      <c r="AU227" s="33">
        <v>10083</v>
      </c>
      <c r="AV227" s="32">
        <v>55</v>
      </c>
      <c r="AW227" s="32">
        <v>57</v>
      </c>
      <c r="AX227" s="32">
        <v>12</v>
      </c>
      <c r="AY227" s="32">
        <v>17</v>
      </c>
      <c r="AZ227" s="32">
        <v>34</v>
      </c>
    </row>
    <row r="228" spans="1:52">
      <c r="A228" s="11" t="s">
        <v>222</v>
      </c>
      <c r="B228" s="11">
        <v>10099</v>
      </c>
      <c r="C228" s="6">
        <v>6</v>
      </c>
      <c r="D228" s="6" t="s">
        <v>886</v>
      </c>
      <c r="E228" s="6">
        <v>1</v>
      </c>
      <c r="F228" s="6">
        <v>1</v>
      </c>
      <c r="L228" s="16">
        <v>52</v>
      </c>
      <c r="O228" s="17">
        <v>20181</v>
      </c>
      <c r="P228" s="5"/>
      <c r="Q228" s="5"/>
      <c r="R228" s="16">
        <v>52</v>
      </c>
      <c r="U228" s="25">
        <v>10084</v>
      </c>
      <c r="V228" s="25" t="s">
        <v>192</v>
      </c>
      <c r="W228" s="25">
        <v>25</v>
      </c>
      <c r="X228" s="25">
        <v>13</v>
      </c>
      <c r="Y228" s="25">
        <v>14</v>
      </c>
      <c r="Z228" s="25">
        <v>21</v>
      </c>
      <c r="AA228" s="25">
        <v>38</v>
      </c>
      <c r="AU228" s="33">
        <v>10084</v>
      </c>
      <c r="AV228" s="32">
        <v>54</v>
      </c>
      <c r="AW228" s="32">
        <v>59</v>
      </c>
      <c r="AX228" s="32">
        <v>14</v>
      </c>
      <c r="AY228" s="32">
        <v>15</v>
      </c>
      <c r="AZ228" s="32">
        <v>34</v>
      </c>
    </row>
    <row r="229" spans="1:52">
      <c r="A229" s="11" t="s">
        <v>224</v>
      </c>
      <c r="B229" s="11">
        <v>10100</v>
      </c>
      <c r="C229" s="6">
        <v>6</v>
      </c>
      <c r="D229" s="6" t="s">
        <v>886</v>
      </c>
      <c r="E229" s="6">
        <v>1</v>
      </c>
      <c r="F229" s="6">
        <v>1</v>
      </c>
      <c r="L229" s="16">
        <v>52</v>
      </c>
      <c r="O229" s="17">
        <v>20182</v>
      </c>
      <c r="P229" s="5"/>
      <c r="Q229" s="5"/>
      <c r="R229" s="16">
        <v>52</v>
      </c>
      <c r="U229" s="25">
        <v>10085</v>
      </c>
      <c r="V229" s="25" t="s">
        <v>194</v>
      </c>
      <c r="W229" s="25">
        <v>27</v>
      </c>
      <c r="X229" s="25">
        <v>12</v>
      </c>
      <c r="Y229" s="25">
        <v>12</v>
      </c>
      <c r="Z229" s="25">
        <v>19</v>
      </c>
      <c r="AA229" s="25">
        <v>35</v>
      </c>
      <c r="AU229" s="33">
        <v>10085</v>
      </c>
      <c r="AV229" s="32">
        <v>20</v>
      </c>
      <c r="AW229" s="32">
        <v>20</v>
      </c>
      <c r="AX229" s="32">
        <v>20</v>
      </c>
      <c r="AY229" s="32">
        <v>20</v>
      </c>
      <c r="AZ229" s="32">
        <v>20</v>
      </c>
    </row>
    <row r="230" spans="1:52">
      <c r="A230" s="11" t="s">
        <v>226</v>
      </c>
      <c r="B230" s="11">
        <v>10101</v>
      </c>
      <c r="C230" s="6">
        <v>6</v>
      </c>
      <c r="D230" s="6" t="s">
        <v>886</v>
      </c>
      <c r="E230" s="6">
        <v>1</v>
      </c>
      <c r="F230" s="6">
        <v>1</v>
      </c>
      <c r="L230" s="16">
        <v>52</v>
      </c>
      <c r="O230" s="17">
        <v>20183</v>
      </c>
      <c r="P230" s="5"/>
      <c r="Q230" s="5"/>
      <c r="R230" s="16">
        <v>52</v>
      </c>
      <c r="U230" s="25">
        <v>10086</v>
      </c>
      <c r="V230" s="25" t="s">
        <v>196</v>
      </c>
      <c r="W230" s="25">
        <v>22</v>
      </c>
      <c r="X230" s="25">
        <v>17</v>
      </c>
      <c r="Y230" s="25">
        <v>11</v>
      </c>
      <c r="Z230" s="25">
        <v>14</v>
      </c>
      <c r="AA230" s="25">
        <v>41</v>
      </c>
      <c r="AU230" s="33">
        <v>10086</v>
      </c>
      <c r="AV230" s="32">
        <v>20</v>
      </c>
      <c r="AW230" s="32">
        <v>20</v>
      </c>
      <c r="AX230" s="32">
        <v>20</v>
      </c>
      <c r="AY230" s="32">
        <v>20</v>
      </c>
      <c r="AZ230" s="32">
        <v>20</v>
      </c>
    </row>
    <row r="231" spans="1:52">
      <c r="A231" s="11" t="s">
        <v>228</v>
      </c>
      <c r="B231" s="11">
        <v>10102</v>
      </c>
      <c r="C231" s="6">
        <v>6</v>
      </c>
      <c r="D231" s="6" t="s">
        <v>886</v>
      </c>
      <c r="E231" s="6">
        <v>1</v>
      </c>
      <c r="F231" s="6">
        <v>1</v>
      </c>
      <c r="L231" s="16">
        <v>52</v>
      </c>
      <c r="O231" s="17">
        <v>20184</v>
      </c>
      <c r="P231" s="5"/>
      <c r="Q231" s="5"/>
      <c r="R231" s="16">
        <v>52</v>
      </c>
      <c r="U231" s="25">
        <v>10087</v>
      </c>
      <c r="V231" s="25" t="s">
        <v>198</v>
      </c>
      <c r="W231" s="25">
        <v>38</v>
      </c>
      <c r="X231" s="25">
        <v>23</v>
      </c>
      <c r="Y231" s="25">
        <v>16</v>
      </c>
      <c r="Z231" s="25">
        <v>15</v>
      </c>
      <c r="AA231" s="25">
        <v>23</v>
      </c>
      <c r="AU231" s="33">
        <v>10087</v>
      </c>
      <c r="AV231" s="32">
        <v>80</v>
      </c>
      <c r="AW231" s="32">
        <v>36</v>
      </c>
      <c r="AX231" s="32">
        <v>24</v>
      </c>
      <c r="AY231" s="32">
        <v>17</v>
      </c>
      <c r="AZ231" s="32">
        <v>23</v>
      </c>
    </row>
    <row r="232" spans="1:52">
      <c r="A232" s="11" t="s">
        <v>230</v>
      </c>
      <c r="B232" s="11">
        <v>10103</v>
      </c>
      <c r="C232" s="6">
        <v>6</v>
      </c>
      <c r="D232" s="6" t="s">
        <v>886</v>
      </c>
      <c r="E232" s="6">
        <v>1</v>
      </c>
      <c r="F232" s="6">
        <v>1</v>
      </c>
      <c r="L232" s="16">
        <v>52</v>
      </c>
      <c r="O232" s="17">
        <v>20185</v>
      </c>
      <c r="P232" s="5"/>
      <c r="Q232" s="5"/>
      <c r="R232" s="16">
        <v>52</v>
      </c>
      <c r="U232" s="25">
        <v>10088</v>
      </c>
      <c r="V232" s="25" t="s">
        <v>200</v>
      </c>
      <c r="W232" s="25">
        <v>37</v>
      </c>
      <c r="X232" s="25">
        <v>27</v>
      </c>
      <c r="Y232" s="25">
        <v>18</v>
      </c>
      <c r="Z232" s="25">
        <v>11</v>
      </c>
      <c r="AA232" s="25">
        <v>22</v>
      </c>
      <c r="AU232" s="33">
        <v>10088</v>
      </c>
      <c r="AV232" s="32">
        <v>77</v>
      </c>
      <c r="AW232" s="32">
        <v>34</v>
      </c>
      <c r="AX232" s="32">
        <v>28</v>
      </c>
      <c r="AY232" s="32">
        <v>19</v>
      </c>
      <c r="AZ232" s="32">
        <v>18</v>
      </c>
    </row>
    <row r="233" spans="1:52">
      <c r="A233" s="11" t="s">
        <v>232</v>
      </c>
      <c r="B233" s="11">
        <v>10104</v>
      </c>
      <c r="C233" s="6">
        <v>6</v>
      </c>
      <c r="D233" s="6" t="s">
        <v>886</v>
      </c>
      <c r="E233" s="6">
        <v>1</v>
      </c>
      <c r="F233" s="6">
        <v>1</v>
      </c>
      <c r="L233" s="16">
        <v>52</v>
      </c>
      <c r="O233" s="17">
        <v>20186</v>
      </c>
      <c r="P233" s="5"/>
      <c r="Q233" s="5"/>
      <c r="R233" s="16">
        <v>52</v>
      </c>
      <c r="U233" s="25">
        <v>10089</v>
      </c>
      <c r="V233" s="25" t="s">
        <v>202</v>
      </c>
      <c r="W233" s="25">
        <v>35</v>
      </c>
      <c r="X233" s="25">
        <v>25</v>
      </c>
      <c r="Y233" s="25">
        <v>15</v>
      </c>
      <c r="Z233" s="25">
        <v>18</v>
      </c>
      <c r="AA233" s="25">
        <v>27</v>
      </c>
      <c r="AU233" s="33">
        <v>10089</v>
      </c>
      <c r="AV233" s="32">
        <v>20</v>
      </c>
      <c r="AW233" s="32">
        <v>20</v>
      </c>
      <c r="AX233" s="32">
        <v>20</v>
      </c>
      <c r="AY233" s="32">
        <v>20</v>
      </c>
      <c r="AZ233" s="32">
        <v>20</v>
      </c>
    </row>
    <row r="234" spans="1:52">
      <c r="A234" s="11" t="s">
        <v>234</v>
      </c>
      <c r="B234" s="11">
        <v>10105</v>
      </c>
      <c r="C234" s="6">
        <v>6</v>
      </c>
      <c r="D234" s="6" t="s">
        <v>886</v>
      </c>
      <c r="E234" s="6">
        <v>1</v>
      </c>
      <c r="F234" s="6">
        <v>1</v>
      </c>
      <c r="L234" s="16">
        <v>52</v>
      </c>
      <c r="O234" s="17">
        <v>20187</v>
      </c>
      <c r="P234" s="5"/>
      <c r="Q234" s="5"/>
      <c r="R234" s="16">
        <v>52</v>
      </c>
      <c r="U234" s="25">
        <v>10090</v>
      </c>
      <c r="V234" s="25" t="s">
        <v>204</v>
      </c>
      <c r="W234" s="25">
        <v>44</v>
      </c>
      <c r="X234" s="25">
        <v>21</v>
      </c>
      <c r="Y234" s="25">
        <v>14</v>
      </c>
      <c r="Z234" s="25">
        <v>12</v>
      </c>
      <c r="AA234" s="25">
        <v>29</v>
      </c>
      <c r="AU234" s="33">
        <v>10090</v>
      </c>
      <c r="AV234" s="32">
        <v>98</v>
      </c>
      <c r="AW234" s="32">
        <v>48</v>
      </c>
      <c r="AX234" s="32">
        <v>24</v>
      </c>
      <c r="AY234" s="32">
        <v>16</v>
      </c>
      <c r="AZ234" s="32">
        <v>19</v>
      </c>
    </row>
    <row r="235" spans="1:52">
      <c r="A235" s="11" t="s">
        <v>236</v>
      </c>
      <c r="B235" s="11">
        <v>10106</v>
      </c>
      <c r="C235" s="6">
        <v>6</v>
      </c>
      <c r="D235" s="6" t="s">
        <v>886</v>
      </c>
      <c r="E235" s="6">
        <v>1</v>
      </c>
      <c r="F235" s="6">
        <v>1</v>
      </c>
      <c r="L235" s="16">
        <v>52</v>
      </c>
      <c r="O235" s="17">
        <v>20188</v>
      </c>
      <c r="P235" s="5"/>
      <c r="Q235" s="5"/>
      <c r="R235" s="16">
        <v>52</v>
      </c>
      <c r="U235" s="25">
        <v>10091</v>
      </c>
      <c r="V235" s="25" t="s">
        <v>206</v>
      </c>
      <c r="W235" s="25">
        <v>37</v>
      </c>
      <c r="X235" s="25">
        <v>39</v>
      </c>
      <c r="Y235" s="25">
        <v>22</v>
      </c>
      <c r="Z235" s="25">
        <v>22</v>
      </c>
      <c r="AA235" s="25">
        <v>30</v>
      </c>
      <c r="AU235" s="33">
        <v>10091</v>
      </c>
      <c r="AV235" s="32">
        <v>98</v>
      </c>
      <c r="AW235" s="32">
        <v>59</v>
      </c>
      <c r="AX235" s="32">
        <v>51</v>
      </c>
      <c r="AY235" s="32">
        <v>29</v>
      </c>
      <c r="AZ235" s="32">
        <v>33</v>
      </c>
    </row>
    <row r="236" spans="1:52">
      <c r="A236" s="11" t="s">
        <v>238</v>
      </c>
      <c r="B236" s="11">
        <v>10107</v>
      </c>
      <c r="C236" s="6">
        <v>6</v>
      </c>
      <c r="D236" s="6" t="s">
        <v>886</v>
      </c>
      <c r="E236" s="6">
        <v>1</v>
      </c>
      <c r="F236" s="6">
        <v>1</v>
      </c>
      <c r="L236" s="16">
        <v>52</v>
      </c>
      <c r="O236" s="17">
        <v>20189</v>
      </c>
      <c r="P236" s="5"/>
      <c r="Q236" s="5"/>
      <c r="R236" s="16">
        <v>52</v>
      </c>
      <c r="U236" s="25">
        <v>10092</v>
      </c>
      <c r="V236" s="25" t="s">
        <v>208</v>
      </c>
      <c r="W236" s="25">
        <v>29</v>
      </c>
      <c r="X236" s="25">
        <v>37</v>
      </c>
      <c r="Y236" s="25">
        <v>32</v>
      </c>
      <c r="Z236" s="25">
        <v>15</v>
      </c>
      <c r="AA236" s="25">
        <v>22</v>
      </c>
      <c r="AU236" s="33">
        <v>10092</v>
      </c>
      <c r="AV236" s="32">
        <v>65</v>
      </c>
      <c r="AW236" s="32">
        <v>37</v>
      </c>
      <c r="AX236" s="32">
        <v>42</v>
      </c>
      <c r="AY236" s="32">
        <v>37</v>
      </c>
      <c r="AZ236" s="32">
        <v>22</v>
      </c>
    </row>
    <row r="237" spans="1:52">
      <c r="A237" s="11" t="s">
        <v>240</v>
      </c>
      <c r="B237" s="11">
        <v>10108</v>
      </c>
      <c r="C237" s="6">
        <v>6</v>
      </c>
      <c r="D237" s="6" t="s">
        <v>886</v>
      </c>
      <c r="E237" s="6">
        <v>1</v>
      </c>
      <c r="F237" s="6">
        <v>1</v>
      </c>
      <c r="L237" s="16">
        <v>52</v>
      </c>
      <c r="O237" s="17">
        <v>20190</v>
      </c>
      <c r="P237" s="5"/>
      <c r="Q237" s="5"/>
      <c r="R237" s="16">
        <v>52</v>
      </c>
      <c r="U237" s="25">
        <v>10093</v>
      </c>
      <c r="V237" s="25" t="s">
        <v>210</v>
      </c>
      <c r="W237" s="25">
        <v>28</v>
      </c>
      <c r="X237" s="25">
        <v>35</v>
      </c>
      <c r="Y237" s="25">
        <v>19</v>
      </c>
      <c r="Z237" s="25">
        <v>14</v>
      </c>
      <c r="AA237" s="25">
        <v>14</v>
      </c>
      <c r="AU237" s="33">
        <v>10093</v>
      </c>
      <c r="AV237" s="32">
        <v>20</v>
      </c>
      <c r="AW237" s="32">
        <v>20</v>
      </c>
      <c r="AX237" s="32">
        <v>20</v>
      </c>
      <c r="AY237" s="32">
        <v>20</v>
      </c>
      <c r="AZ237" s="32">
        <v>20</v>
      </c>
    </row>
    <row r="238" spans="1:52">
      <c r="A238" s="11" t="s">
        <v>242</v>
      </c>
      <c r="B238" s="11">
        <v>10109</v>
      </c>
      <c r="C238" s="6">
        <v>6</v>
      </c>
      <c r="D238" s="6" t="s">
        <v>886</v>
      </c>
      <c r="E238" s="6">
        <v>1</v>
      </c>
      <c r="F238" s="6">
        <v>1</v>
      </c>
      <c r="L238" s="16">
        <v>52</v>
      </c>
      <c r="O238" s="17">
        <v>20191</v>
      </c>
      <c r="P238" s="5"/>
      <c r="Q238" s="5"/>
      <c r="R238" s="16">
        <v>52</v>
      </c>
      <c r="U238" s="25">
        <v>10094</v>
      </c>
      <c r="V238" s="25" t="s">
        <v>212</v>
      </c>
      <c r="W238" s="25">
        <v>26</v>
      </c>
      <c r="X238" s="25">
        <v>36</v>
      </c>
      <c r="Y238" s="25">
        <v>24</v>
      </c>
      <c r="Z238" s="25">
        <v>9</v>
      </c>
      <c r="AA238" s="25">
        <v>15</v>
      </c>
      <c r="AU238" s="33">
        <v>10094</v>
      </c>
      <c r="AV238" s="32">
        <v>55</v>
      </c>
      <c r="AW238" s="32">
        <v>24</v>
      </c>
      <c r="AX238" s="32">
        <v>38</v>
      </c>
      <c r="AY238" s="32">
        <v>25</v>
      </c>
      <c r="AZ238" s="32">
        <v>14</v>
      </c>
    </row>
    <row r="239" spans="1:52">
      <c r="A239" s="11" t="s">
        <v>244</v>
      </c>
      <c r="B239" s="11">
        <v>10110</v>
      </c>
      <c r="C239" s="6">
        <v>6</v>
      </c>
      <c r="D239" s="6" t="s">
        <v>886</v>
      </c>
      <c r="E239" s="6">
        <v>1</v>
      </c>
      <c r="F239" s="6">
        <v>1</v>
      </c>
      <c r="L239" s="16">
        <v>57</v>
      </c>
      <c r="O239" s="17">
        <v>20192</v>
      </c>
      <c r="P239" s="5"/>
      <c r="Q239" s="5"/>
      <c r="R239" s="16">
        <v>52</v>
      </c>
      <c r="U239" s="25">
        <v>10095</v>
      </c>
      <c r="V239" s="25" t="s">
        <v>214</v>
      </c>
      <c r="W239" s="25">
        <v>24</v>
      </c>
      <c r="X239" s="25">
        <v>43</v>
      </c>
      <c r="Y239" s="25">
        <v>23</v>
      </c>
      <c r="Z239" s="25">
        <v>20</v>
      </c>
      <c r="AA239" s="25">
        <v>30</v>
      </c>
      <c r="AU239" s="33">
        <v>10095</v>
      </c>
      <c r="AV239" s="32">
        <v>20</v>
      </c>
      <c r="AW239" s="32">
        <v>20</v>
      </c>
      <c r="AX239" s="32">
        <v>20</v>
      </c>
      <c r="AY239" s="32">
        <v>20</v>
      </c>
      <c r="AZ239" s="32">
        <v>20</v>
      </c>
    </row>
    <row r="240" spans="1:52">
      <c r="A240" s="11" t="s">
        <v>246</v>
      </c>
      <c r="B240" s="11">
        <v>10111</v>
      </c>
      <c r="C240" s="6">
        <v>6</v>
      </c>
      <c r="D240" s="6" t="s">
        <v>886</v>
      </c>
      <c r="E240" s="6">
        <v>1</v>
      </c>
      <c r="F240" s="6">
        <v>1</v>
      </c>
      <c r="L240" s="16">
        <v>57</v>
      </c>
      <c r="O240" s="17">
        <v>20193</v>
      </c>
      <c r="P240" s="5"/>
      <c r="Q240" s="5"/>
      <c r="R240" s="16">
        <v>57</v>
      </c>
      <c r="U240" s="25">
        <v>10096</v>
      </c>
      <c r="V240" s="25" t="s">
        <v>216</v>
      </c>
      <c r="W240" s="25">
        <v>46</v>
      </c>
      <c r="X240" s="25">
        <v>26</v>
      </c>
      <c r="Y240" s="25">
        <v>11</v>
      </c>
      <c r="Z240" s="25">
        <v>16</v>
      </c>
      <c r="AA240" s="25">
        <v>16</v>
      </c>
      <c r="AU240" s="33">
        <v>10096</v>
      </c>
      <c r="AV240" s="32">
        <v>97</v>
      </c>
      <c r="AW240" s="32">
        <v>25</v>
      </c>
      <c r="AX240" s="32">
        <v>28</v>
      </c>
      <c r="AY240" s="32">
        <v>12</v>
      </c>
      <c r="AZ240" s="32">
        <v>25</v>
      </c>
    </row>
    <row r="241" spans="1:52">
      <c r="A241" s="11" t="s">
        <v>46</v>
      </c>
      <c r="B241" s="11">
        <v>10112</v>
      </c>
      <c r="C241" s="6">
        <v>6</v>
      </c>
      <c r="D241" s="6" t="s">
        <v>886</v>
      </c>
      <c r="E241" s="6">
        <v>1</v>
      </c>
      <c r="F241" s="6">
        <v>1</v>
      </c>
      <c r="L241" s="16">
        <v>57</v>
      </c>
      <c r="O241" s="17">
        <v>20194</v>
      </c>
      <c r="P241" s="5"/>
      <c r="Q241" s="5"/>
      <c r="R241" s="16">
        <v>57</v>
      </c>
      <c r="U241" s="25">
        <v>10097</v>
      </c>
      <c r="V241" s="25" t="s">
        <v>218</v>
      </c>
      <c r="W241" s="25">
        <v>49</v>
      </c>
      <c r="X241" s="25">
        <v>24</v>
      </c>
      <c r="Y241" s="25">
        <v>15</v>
      </c>
      <c r="Z241" s="25">
        <v>5</v>
      </c>
      <c r="AA241" s="25">
        <v>12</v>
      </c>
      <c r="AU241" s="33">
        <v>10097</v>
      </c>
      <c r="AV241" s="32">
        <v>20</v>
      </c>
      <c r="AW241" s="32">
        <v>20</v>
      </c>
      <c r="AX241" s="32">
        <v>20</v>
      </c>
      <c r="AY241" s="32">
        <v>20</v>
      </c>
      <c r="AZ241" s="32">
        <v>20</v>
      </c>
    </row>
    <row r="242" spans="1:52">
      <c r="A242" s="11" t="s">
        <v>249</v>
      </c>
      <c r="B242" s="11">
        <v>10113</v>
      </c>
      <c r="C242" s="6">
        <v>6</v>
      </c>
      <c r="D242" s="6" t="s">
        <v>886</v>
      </c>
      <c r="E242" s="6">
        <v>1</v>
      </c>
      <c r="F242" s="6">
        <v>1</v>
      </c>
      <c r="L242" s="16">
        <v>57</v>
      </c>
      <c r="O242" s="17">
        <v>20195</v>
      </c>
      <c r="P242" s="5"/>
      <c r="Q242" s="5"/>
      <c r="R242" s="16">
        <v>57</v>
      </c>
      <c r="U242" s="25">
        <v>10098</v>
      </c>
      <c r="V242" s="25" t="s">
        <v>220</v>
      </c>
      <c r="W242" s="25">
        <v>45</v>
      </c>
      <c r="X242" s="25">
        <v>31</v>
      </c>
      <c r="Y242" s="25">
        <v>6</v>
      </c>
      <c r="Z242" s="25">
        <v>10</v>
      </c>
      <c r="AA242" s="25">
        <v>19</v>
      </c>
      <c r="AU242" s="33">
        <v>10098</v>
      </c>
      <c r="AV242" s="32">
        <v>96</v>
      </c>
      <c r="AW242" s="32">
        <v>30</v>
      </c>
      <c r="AX242" s="32">
        <v>33</v>
      </c>
      <c r="AY242" s="32">
        <v>6</v>
      </c>
      <c r="AZ242" s="32">
        <v>16</v>
      </c>
    </row>
    <row r="243" spans="1:52">
      <c r="A243" s="11" t="s">
        <v>251</v>
      </c>
      <c r="B243" s="11">
        <v>10114</v>
      </c>
      <c r="C243" s="6">
        <v>6</v>
      </c>
      <c r="D243" s="6" t="s">
        <v>886</v>
      </c>
      <c r="E243" s="6">
        <v>1</v>
      </c>
      <c r="F243" s="6">
        <v>1</v>
      </c>
      <c r="L243" s="16">
        <v>57</v>
      </c>
      <c r="O243" s="17">
        <v>20196</v>
      </c>
      <c r="P243" s="5"/>
      <c r="Q243" s="5"/>
      <c r="R243" s="16">
        <v>57</v>
      </c>
      <c r="U243" s="25">
        <v>10099</v>
      </c>
      <c r="V243" s="25" t="s">
        <v>222</v>
      </c>
      <c r="W243" s="25">
        <v>45</v>
      </c>
      <c r="X243" s="25">
        <v>30</v>
      </c>
      <c r="Y243" s="25">
        <v>17</v>
      </c>
      <c r="Z243" s="25">
        <v>13</v>
      </c>
      <c r="AA243" s="25">
        <v>25</v>
      </c>
      <c r="AU243" s="33">
        <v>10099</v>
      </c>
      <c r="AV243" s="32">
        <v>105</v>
      </c>
      <c r="AW243" s="32">
        <v>43</v>
      </c>
      <c r="AX243" s="32">
        <v>34</v>
      </c>
      <c r="AY243" s="32">
        <v>19</v>
      </c>
      <c r="AZ243" s="32">
        <v>20</v>
      </c>
    </row>
    <row r="244" spans="1:52">
      <c r="A244" s="11" t="s">
        <v>253</v>
      </c>
      <c r="B244" s="11">
        <v>10115</v>
      </c>
      <c r="C244" s="6">
        <v>6</v>
      </c>
      <c r="D244" s="6" t="s">
        <v>886</v>
      </c>
      <c r="E244" s="6">
        <v>1</v>
      </c>
      <c r="F244" s="6">
        <v>1</v>
      </c>
      <c r="L244" s="16">
        <v>57</v>
      </c>
      <c r="O244" s="17">
        <v>20197</v>
      </c>
      <c r="P244" s="5"/>
      <c r="Q244" s="5"/>
      <c r="R244" s="16">
        <v>57</v>
      </c>
      <c r="U244" s="25">
        <v>10100</v>
      </c>
      <c r="V244" s="25" t="s">
        <v>224</v>
      </c>
      <c r="W244" s="25">
        <v>30</v>
      </c>
      <c r="X244" s="25">
        <v>20</v>
      </c>
      <c r="Y244" s="25">
        <v>30</v>
      </c>
      <c r="Z244" s="25">
        <v>30</v>
      </c>
      <c r="AA244" s="25">
        <v>30</v>
      </c>
      <c r="AU244" s="33">
        <v>10100</v>
      </c>
      <c r="AV244" s="32">
        <v>68</v>
      </c>
      <c r="AW244" s="32">
        <v>51</v>
      </c>
      <c r="AX244" s="32">
        <v>23</v>
      </c>
      <c r="AY244" s="32">
        <v>34</v>
      </c>
      <c r="AZ244" s="32">
        <v>41</v>
      </c>
    </row>
    <row r="245" spans="1:52">
      <c r="A245" s="11" t="s">
        <v>255</v>
      </c>
      <c r="B245" s="11">
        <v>10116</v>
      </c>
      <c r="C245" s="6">
        <v>6</v>
      </c>
      <c r="D245" s="6" t="s">
        <v>886</v>
      </c>
      <c r="E245" s="6">
        <v>1</v>
      </c>
      <c r="F245" s="6">
        <v>1</v>
      </c>
      <c r="L245" s="16">
        <v>57</v>
      </c>
      <c r="O245" s="17">
        <v>20198</v>
      </c>
      <c r="P245" s="5"/>
      <c r="Q245" s="5"/>
      <c r="R245" s="16">
        <v>57</v>
      </c>
      <c r="U245" s="25">
        <v>10101</v>
      </c>
      <c r="V245" s="25" t="s">
        <v>226</v>
      </c>
      <c r="W245" s="25">
        <v>30</v>
      </c>
      <c r="X245" s="25">
        <v>30</v>
      </c>
      <c r="Y245" s="25">
        <v>20</v>
      </c>
      <c r="Z245" s="25">
        <v>30</v>
      </c>
      <c r="AA245" s="25">
        <v>30</v>
      </c>
      <c r="AU245" s="33">
        <v>10101</v>
      </c>
      <c r="AV245" s="32">
        <v>68</v>
      </c>
      <c r="AW245" s="32">
        <v>51</v>
      </c>
      <c r="AX245" s="32">
        <v>34</v>
      </c>
      <c r="AY245" s="32">
        <v>23</v>
      </c>
      <c r="AZ245" s="32">
        <v>41</v>
      </c>
    </row>
    <row r="246" spans="1:52">
      <c r="A246" s="11" t="s">
        <v>256</v>
      </c>
      <c r="B246" s="11">
        <v>10117</v>
      </c>
      <c r="C246" s="6">
        <v>6</v>
      </c>
      <c r="D246" s="6" t="s">
        <v>886</v>
      </c>
      <c r="E246" s="6">
        <v>1</v>
      </c>
      <c r="F246" s="6">
        <v>1</v>
      </c>
      <c r="L246" s="16">
        <v>57</v>
      </c>
      <c r="O246" s="17">
        <v>20199</v>
      </c>
      <c r="P246" s="5"/>
      <c r="Q246" s="5"/>
      <c r="R246" s="16">
        <v>57</v>
      </c>
      <c r="U246" s="25">
        <v>10102</v>
      </c>
      <c r="V246" s="25" t="s">
        <v>228</v>
      </c>
      <c r="W246" s="25">
        <v>30</v>
      </c>
      <c r="X246" s="25">
        <v>30</v>
      </c>
      <c r="Y246" s="25">
        <v>30</v>
      </c>
      <c r="Z246" s="25">
        <v>20</v>
      </c>
      <c r="AA246" s="25">
        <v>30</v>
      </c>
      <c r="AU246" s="33">
        <v>10102</v>
      </c>
      <c r="AV246" s="32">
        <v>68</v>
      </c>
      <c r="AW246" s="32">
        <v>51</v>
      </c>
      <c r="AX246" s="32">
        <v>34</v>
      </c>
      <c r="AY246" s="32">
        <v>34</v>
      </c>
      <c r="AZ246" s="32">
        <v>27</v>
      </c>
    </row>
    <row r="247" spans="1:52">
      <c r="A247" s="11" t="s">
        <v>257</v>
      </c>
      <c r="B247" s="11">
        <v>10118</v>
      </c>
      <c r="C247" s="6">
        <v>6</v>
      </c>
      <c r="D247" s="6" t="s">
        <v>886</v>
      </c>
      <c r="E247" s="6">
        <v>1</v>
      </c>
      <c r="F247" s="6">
        <v>1</v>
      </c>
      <c r="L247" s="16">
        <v>57</v>
      </c>
      <c r="O247" s="17">
        <v>20200</v>
      </c>
      <c r="P247" s="5"/>
      <c r="Q247" s="5"/>
      <c r="R247" s="16">
        <v>57</v>
      </c>
      <c r="U247" s="25">
        <v>10103</v>
      </c>
      <c r="V247" s="25" t="s">
        <v>230</v>
      </c>
      <c r="W247" s="25">
        <v>30</v>
      </c>
      <c r="X247" s="25">
        <v>30</v>
      </c>
      <c r="Y247" s="25">
        <v>30</v>
      </c>
      <c r="Z247" s="25">
        <v>30</v>
      </c>
      <c r="AA247" s="25">
        <v>20</v>
      </c>
      <c r="AU247" s="33">
        <v>10103</v>
      </c>
      <c r="AV247" s="32">
        <v>68</v>
      </c>
      <c r="AW247" s="32">
        <v>34</v>
      </c>
      <c r="AX247" s="32">
        <v>34</v>
      </c>
      <c r="AY247" s="32">
        <v>34</v>
      </c>
      <c r="AZ247" s="32">
        <v>41</v>
      </c>
    </row>
    <row r="248" spans="1:52">
      <c r="A248" s="11" t="s">
        <v>258</v>
      </c>
      <c r="B248" s="11">
        <v>10119</v>
      </c>
      <c r="C248" s="6">
        <v>6</v>
      </c>
      <c r="D248" s="6" t="s">
        <v>886</v>
      </c>
      <c r="E248" s="6">
        <v>1</v>
      </c>
      <c r="F248" s="6">
        <v>1</v>
      </c>
      <c r="L248" s="16">
        <v>57</v>
      </c>
      <c r="O248" s="17">
        <v>20201</v>
      </c>
      <c r="P248" s="5"/>
      <c r="Q248" s="5"/>
      <c r="R248" s="16">
        <v>57</v>
      </c>
      <c r="U248" s="25">
        <v>10104</v>
      </c>
      <c r="V248" s="25" t="s">
        <v>232</v>
      </c>
      <c r="W248" s="25">
        <v>15</v>
      </c>
      <c r="X248" s="25">
        <v>25</v>
      </c>
      <c r="Y248" s="25">
        <v>15</v>
      </c>
      <c r="Z248" s="25">
        <v>25</v>
      </c>
      <c r="AA248" s="25">
        <v>40</v>
      </c>
      <c r="AU248" s="33">
        <v>10104</v>
      </c>
      <c r="AV248" s="32">
        <v>34</v>
      </c>
      <c r="AW248" s="32">
        <v>65</v>
      </c>
      <c r="AX248" s="32">
        <v>28</v>
      </c>
      <c r="AY248" s="32">
        <v>17</v>
      </c>
      <c r="AZ248" s="32">
        <v>39</v>
      </c>
    </row>
    <row r="249" spans="1:52">
      <c r="A249" s="11" t="s">
        <v>259</v>
      </c>
      <c r="B249" s="11">
        <v>10120</v>
      </c>
      <c r="C249" s="6">
        <v>6</v>
      </c>
      <c r="D249" s="6" t="s">
        <v>886</v>
      </c>
      <c r="E249" s="6">
        <v>1</v>
      </c>
      <c r="F249" s="6">
        <v>1</v>
      </c>
      <c r="L249" s="16">
        <v>57</v>
      </c>
      <c r="O249" s="17">
        <v>20202</v>
      </c>
      <c r="P249" s="5"/>
      <c r="Q249" s="5"/>
      <c r="R249" s="16">
        <v>57</v>
      </c>
      <c r="U249" s="25">
        <v>10105</v>
      </c>
      <c r="V249" s="25" t="s">
        <v>234</v>
      </c>
      <c r="W249" s="25">
        <v>24</v>
      </c>
      <c r="X249" s="25">
        <v>27</v>
      </c>
      <c r="Y249" s="25">
        <v>21</v>
      </c>
      <c r="Z249" s="25">
        <v>26</v>
      </c>
      <c r="AA249" s="25">
        <v>52</v>
      </c>
      <c r="AU249" s="33">
        <v>10105</v>
      </c>
      <c r="AV249" s="32">
        <v>62</v>
      </c>
      <c r="AW249" s="32">
        <v>102</v>
      </c>
      <c r="AX249" s="32">
        <v>35</v>
      </c>
      <c r="AY249" s="32">
        <v>27</v>
      </c>
      <c r="AZ249" s="32">
        <v>38</v>
      </c>
    </row>
    <row r="250" spans="1:52">
      <c r="A250" s="11" t="s">
        <v>260</v>
      </c>
      <c r="B250" s="11">
        <v>10121</v>
      </c>
      <c r="C250" s="6">
        <v>6</v>
      </c>
      <c r="D250" s="6" t="s">
        <v>886</v>
      </c>
      <c r="E250" s="6">
        <v>1</v>
      </c>
      <c r="F250" s="6">
        <v>1</v>
      </c>
      <c r="L250" s="16">
        <v>57</v>
      </c>
      <c r="O250" s="17">
        <v>20203</v>
      </c>
      <c r="P250" s="5"/>
      <c r="Q250" s="5"/>
      <c r="R250" s="16">
        <v>57</v>
      </c>
      <c r="U250" s="25">
        <v>10106</v>
      </c>
      <c r="V250" s="25" t="s">
        <v>236</v>
      </c>
      <c r="W250" s="25">
        <v>12</v>
      </c>
      <c r="X250" s="25">
        <v>20</v>
      </c>
      <c r="Y250" s="25">
        <v>24</v>
      </c>
      <c r="Z250" s="25">
        <v>24</v>
      </c>
      <c r="AA250" s="25">
        <v>40</v>
      </c>
      <c r="AU250" s="33">
        <v>10106</v>
      </c>
      <c r="AV250" s="32">
        <v>26</v>
      </c>
      <c r="AW250" s="32">
        <v>65</v>
      </c>
      <c r="AX250" s="32">
        <v>22</v>
      </c>
      <c r="AY250" s="32">
        <v>26</v>
      </c>
      <c r="AZ250" s="32">
        <v>37</v>
      </c>
    </row>
    <row r="251" spans="1:52">
      <c r="A251" s="11" t="s">
        <v>261</v>
      </c>
      <c r="B251" s="11">
        <v>10122</v>
      </c>
      <c r="C251" s="6">
        <v>6</v>
      </c>
      <c r="D251" s="6" t="s">
        <v>886</v>
      </c>
      <c r="E251" s="6">
        <v>1</v>
      </c>
      <c r="F251" s="6">
        <v>1</v>
      </c>
      <c r="L251" s="16">
        <v>57</v>
      </c>
      <c r="O251" s="17">
        <v>20204</v>
      </c>
      <c r="P251" s="5"/>
      <c r="Q251" s="5"/>
      <c r="R251" s="16">
        <v>57</v>
      </c>
      <c r="U251" s="25">
        <v>10107</v>
      </c>
      <c r="V251" s="25" t="s">
        <v>238</v>
      </c>
      <c r="W251" s="25">
        <v>16</v>
      </c>
      <c r="X251" s="25">
        <v>14</v>
      </c>
      <c r="Y251" s="25">
        <v>14</v>
      </c>
      <c r="Z251" s="25">
        <v>28</v>
      </c>
      <c r="AA251" s="25">
        <v>39</v>
      </c>
      <c r="AU251" s="33">
        <v>10107</v>
      </c>
      <c r="AV251" s="32">
        <v>33</v>
      </c>
      <c r="AW251" s="32">
        <v>61</v>
      </c>
      <c r="AX251" s="32">
        <v>15</v>
      </c>
      <c r="AY251" s="32">
        <v>15</v>
      </c>
      <c r="AZ251" s="32">
        <v>45</v>
      </c>
    </row>
    <row r="252" spans="1:52">
      <c r="A252" s="11" t="s">
        <v>262</v>
      </c>
      <c r="B252" s="11">
        <v>10123</v>
      </c>
      <c r="C252" s="6">
        <v>6</v>
      </c>
      <c r="D252" s="6" t="s">
        <v>886</v>
      </c>
      <c r="E252" s="6">
        <v>1</v>
      </c>
      <c r="F252" s="6">
        <v>1</v>
      </c>
      <c r="L252" s="16">
        <v>57</v>
      </c>
      <c r="O252" s="17">
        <v>20205</v>
      </c>
      <c r="P252" s="5"/>
      <c r="Q252" s="5"/>
      <c r="R252" s="16">
        <v>57</v>
      </c>
      <c r="U252" s="25">
        <v>10108</v>
      </c>
      <c r="V252" s="25" t="s">
        <v>240</v>
      </c>
      <c r="W252" s="25">
        <v>17</v>
      </c>
      <c r="X252" s="25">
        <v>17</v>
      </c>
      <c r="Y252" s="25">
        <v>7</v>
      </c>
      <c r="Z252" s="25">
        <v>22</v>
      </c>
      <c r="AA252" s="25">
        <v>47</v>
      </c>
      <c r="AU252" s="33">
        <v>10108</v>
      </c>
      <c r="AV252" s="32">
        <v>35</v>
      </c>
      <c r="AW252" s="32">
        <v>74</v>
      </c>
      <c r="AX252" s="32">
        <v>17</v>
      </c>
      <c r="AY252" s="32">
        <v>7</v>
      </c>
      <c r="AZ252" s="32">
        <v>36</v>
      </c>
    </row>
    <row r="253" spans="1:52">
      <c r="A253" s="11" t="s">
        <v>263</v>
      </c>
      <c r="B253" s="11">
        <v>10124</v>
      </c>
      <c r="C253" s="6">
        <v>6</v>
      </c>
      <c r="D253" s="6" t="s">
        <v>886</v>
      </c>
      <c r="E253" s="6">
        <v>1</v>
      </c>
      <c r="F253" s="6">
        <v>1</v>
      </c>
      <c r="L253" s="16">
        <v>57</v>
      </c>
      <c r="O253" s="17">
        <v>20206</v>
      </c>
      <c r="P253" s="5"/>
      <c r="Q253" s="5"/>
      <c r="R253" s="16">
        <v>57</v>
      </c>
      <c r="U253" s="25">
        <v>10109</v>
      </c>
      <c r="V253" s="25" t="s">
        <v>242</v>
      </c>
      <c r="W253" s="25">
        <v>20</v>
      </c>
      <c r="X253" s="25">
        <v>26</v>
      </c>
      <c r="Y253" s="25">
        <v>25</v>
      </c>
      <c r="Z253" s="25">
        <v>17</v>
      </c>
      <c r="AA253" s="25">
        <v>32</v>
      </c>
      <c r="AU253" s="33">
        <v>10109</v>
      </c>
      <c r="AV253" s="32">
        <v>20</v>
      </c>
      <c r="AW253" s="32">
        <v>20</v>
      </c>
      <c r="AX253" s="32">
        <v>20</v>
      </c>
      <c r="AY253" s="32">
        <v>20</v>
      </c>
      <c r="AZ253" s="32">
        <v>20</v>
      </c>
    </row>
    <row r="254" spans="1:52">
      <c r="A254" s="11" t="s">
        <v>264</v>
      </c>
      <c r="B254" s="11">
        <v>10125</v>
      </c>
      <c r="C254" s="6">
        <v>6</v>
      </c>
      <c r="D254" s="6" t="s">
        <v>886</v>
      </c>
      <c r="E254" s="6">
        <v>1</v>
      </c>
      <c r="F254" s="6">
        <v>1</v>
      </c>
      <c r="L254" s="16">
        <v>57</v>
      </c>
      <c r="O254" s="17">
        <v>20207</v>
      </c>
      <c r="P254" s="5"/>
      <c r="Q254" s="5"/>
      <c r="R254" s="16">
        <v>57</v>
      </c>
      <c r="U254" s="25">
        <v>10110</v>
      </c>
      <c r="V254" s="25" t="s">
        <v>244</v>
      </c>
      <c r="W254" s="25">
        <v>24</v>
      </c>
      <c r="X254" s="25">
        <v>28</v>
      </c>
      <c r="Y254" s="25">
        <v>22</v>
      </c>
      <c r="Z254" s="25">
        <v>19</v>
      </c>
      <c r="AA254" s="25">
        <v>27</v>
      </c>
      <c r="AU254" s="33">
        <v>10110</v>
      </c>
      <c r="AV254" s="32">
        <v>20</v>
      </c>
      <c r="AW254" s="32">
        <v>20</v>
      </c>
      <c r="AX254" s="32">
        <v>20</v>
      </c>
      <c r="AY254" s="32">
        <v>20</v>
      </c>
      <c r="AZ254" s="32">
        <v>20</v>
      </c>
    </row>
    <row r="255" spans="1:52">
      <c r="A255" s="11" t="s">
        <v>265</v>
      </c>
      <c r="B255" s="11">
        <v>10126</v>
      </c>
      <c r="C255" s="6">
        <v>6</v>
      </c>
      <c r="D255" s="6" t="s">
        <v>886</v>
      </c>
      <c r="E255" s="6">
        <v>1</v>
      </c>
      <c r="F255" s="6">
        <v>1</v>
      </c>
      <c r="L255" s="16">
        <v>57</v>
      </c>
      <c r="O255" s="17">
        <v>20208</v>
      </c>
      <c r="P255" s="5"/>
      <c r="Q255" s="5"/>
      <c r="R255" s="16">
        <v>57</v>
      </c>
      <c r="U255" s="25">
        <v>10111</v>
      </c>
      <c r="V255" s="25" t="s">
        <v>246</v>
      </c>
      <c r="W255" s="25">
        <v>25</v>
      </c>
      <c r="X255" s="25">
        <v>23</v>
      </c>
      <c r="Y255" s="25">
        <v>23</v>
      </c>
      <c r="Z255" s="25">
        <v>23</v>
      </c>
      <c r="AA255" s="25">
        <v>26</v>
      </c>
      <c r="AU255" s="33">
        <v>10111</v>
      </c>
      <c r="AV255" s="32">
        <v>55</v>
      </c>
      <c r="AW255" s="32">
        <v>44</v>
      </c>
      <c r="AX255" s="32">
        <v>25</v>
      </c>
      <c r="AY255" s="32">
        <v>25</v>
      </c>
      <c r="AZ255" s="32">
        <v>36</v>
      </c>
    </row>
    <row r="256" spans="1:52">
      <c r="A256" s="11" t="s">
        <v>266</v>
      </c>
      <c r="B256" s="11">
        <v>10127</v>
      </c>
      <c r="C256" s="6">
        <v>6</v>
      </c>
      <c r="D256" s="6" t="s">
        <v>886</v>
      </c>
      <c r="E256" s="6">
        <v>1</v>
      </c>
      <c r="F256" s="6">
        <v>1</v>
      </c>
      <c r="L256" s="16">
        <v>57</v>
      </c>
      <c r="O256" s="17">
        <v>20209</v>
      </c>
      <c r="P256" s="5"/>
      <c r="Q256" s="5"/>
      <c r="R256" s="16">
        <v>57</v>
      </c>
      <c r="U256" s="25">
        <v>10112</v>
      </c>
      <c r="V256" s="25" t="s">
        <v>46</v>
      </c>
      <c r="W256" s="25">
        <v>28</v>
      </c>
      <c r="X256" s="25">
        <v>24</v>
      </c>
      <c r="Y256" s="25">
        <v>22</v>
      </c>
      <c r="Z256" s="25">
        <v>22</v>
      </c>
      <c r="AA256" s="25">
        <v>24</v>
      </c>
      <c r="AU256" s="33">
        <v>10112</v>
      </c>
      <c r="AV256" s="32">
        <v>20</v>
      </c>
      <c r="AW256" s="32">
        <v>20</v>
      </c>
      <c r="AX256" s="32">
        <v>20</v>
      </c>
      <c r="AY256" s="32">
        <v>20</v>
      </c>
      <c r="AZ256" s="32">
        <v>20</v>
      </c>
    </row>
    <row r="257" spans="1:52">
      <c r="A257" s="11" t="s">
        <v>267</v>
      </c>
      <c r="B257" s="11">
        <v>10128</v>
      </c>
      <c r="C257" s="6">
        <v>6</v>
      </c>
      <c r="D257" s="6" t="s">
        <v>886</v>
      </c>
      <c r="E257" s="6">
        <v>1</v>
      </c>
      <c r="F257" s="6">
        <v>1</v>
      </c>
      <c r="L257" s="16">
        <v>57</v>
      </c>
      <c r="O257" s="17">
        <v>20210</v>
      </c>
      <c r="P257" s="5"/>
      <c r="Q257" s="5"/>
      <c r="R257" s="16">
        <v>57</v>
      </c>
      <c r="U257" s="25">
        <v>10113</v>
      </c>
      <c r="V257" s="25" t="s">
        <v>249</v>
      </c>
      <c r="W257" s="25">
        <v>25</v>
      </c>
      <c r="X257" s="25">
        <v>39</v>
      </c>
      <c r="Y257" s="25">
        <v>38</v>
      </c>
      <c r="Z257" s="25">
        <v>24</v>
      </c>
      <c r="AA257" s="25">
        <v>24</v>
      </c>
      <c r="AU257" s="33">
        <v>10113</v>
      </c>
      <c r="AV257" s="32">
        <v>66</v>
      </c>
      <c r="AW257" s="32">
        <v>47</v>
      </c>
      <c r="AX257" s="32">
        <v>51</v>
      </c>
      <c r="AY257" s="32">
        <v>49</v>
      </c>
      <c r="AZ257" s="32">
        <v>35</v>
      </c>
    </row>
    <row r="258" spans="1:52">
      <c r="A258" s="11" t="s">
        <v>56</v>
      </c>
      <c r="B258" s="11">
        <v>10129</v>
      </c>
      <c r="C258" s="6">
        <v>6</v>
      </c>
      <c r="D258" s="6" t="s">
        <v>886</v>
      </c>
      <c r="E258" s="6">
        <v>1</v>
      </c>
      <c r="F258" s="6">
        <v>1</v>
      </c>
      <c r="L258" s="16">
        <v>57</v>
      </c>
      <c r="O258" s="17">
        <v>20211</v>
      </c>
      <c r="P258" s="5"/>
      <c r="Q258" s="5"/>
      <c r="R258" s="16">
        <v>57</v>
      </c>
      <c r="U258" s="25">
        <v>10114</v>
      </c>
      <c r="V258" s="25" t="s">
        <v>251</v>
      </c>
      <c r="W258" s="25">
        <v>17</v>
      </c>
      <c r="X258" s="25">
        <v>37</v>
      </c>
      <c r="Y258" s="25">
        <v>41</v>
      </c>
      <c r="Z258" s="25">
        <v>18</v>
      </c>
      <c r="AA258" s="25">
        <v>27</v>
      </c>
      <c r="AU258" s="33">
        <v>10114</v>
      </c>
      <c r="AV258" s="32">
        <v>39</v>
      </c>
      <c r="AW258" s="32">
        <v>46</v>
      </c>
      <c r="AX258" s="32">
        <v>42</v>
      </c>
      <c r="AY258" s="32">
        <v>47</v>
      </c>
      <c r="AZ258" s="32">
        <v>25</v>
      </c>
    </row>
    <row r="259" spans="1:52">
      <c r="A259" s="11" t="s">
        <v>268</v>
      </c>
      <c r="B259" s="11">
        <v>10130</v>
      </c>
      <c r="C259" s="6">
        <v>6</v>
      </c>
      <c r="D259" s="6" t="s">
        <v>886</v>
      </c>
      <c r="E259" s="6">
        <v>1</v>
      </c>
      <c r="F259" s="6">
        <v>1</v>
      </c>
      <c r="L259" s="16">
        <v>57</v>
      </c>
      <c r="O259" s="17">
        <v>20212</v>
      </c>
      <c r="P259" s="5"/>
      <c r="Q259" s="5"/>
      <c r="R259" s="16">
        <v>57</v>
      </c>
      <c r="U259" s="25">
        <v>10115</v>
      </c>
      <c r="V259" s="25" t="s">
        <v>253</v>
      </c>
      <c r="W259" s="25">
        <v>15</v>
      </c>
      <c r="X259" s="25">
        <v>42</v>
      </c>
      <c r="Y259" s="25">
        <v>28</v>
      </c>
      <c r="Z259" s="25">
        <v>19</v>
      </c>
      <c r="AA259" s="25">
        <v>36</v>
      </c>
      <c r="AU259" s="33">
        <v>10115</v>
      </c>
      <c r="AV259" s="32">
        <v>35</v>
      </c>
      <c r="AW259" s="32">
        <v>63</v>
      </c>
      <c r="AX259" s="32">
        <v>48</v>
      </c>
      <c r="AY259" s="32">
        <v>32</v>
      </c>
      <c r="AZ259" s="32">
        <v>27</v>
      </c>
    </row>
    <row r="260" spans="1:52">
      <c r="A260" s="11" t="s">
        <v>269</v>
      </c>
      <c r="B260" s="11">
        <v>10131</v>
      </c>
      <c r="C260" s="6">
        <v>6</v>
      </c>
      <c r="D260" s="6" t="s">
        <v>886</v>
      </c>
      <c r="E260" s="6">
        <v>1</v>
      </c>
      <c r="F260" s="6">
        <v>1</v>
      </c>
      <c r="L260" s="16">
        <v>57</v>
      </c>
      <c r="O260" s="17">
        <v>20213</v>
      </c>
      <c r="P260" s="5"/>
      <c r="Q260" s="5"/>
      <c r="R260" s="16">
        <v>57</v>
      </c>
      <c r="U260" s="25">
        <v>10116</v>
      </c>
      <c r="V260" s="25" t="s">
        <v>255</v>
      </c>
      <c r="W260" s="25">
        <v>17</v>
      </c>
      <c r="X260" s="25">
        <v>40</v>
      </c>
      <c r="Y260" s="25">
        <v>34</v>
      </c>
      <c r="Z260" s="25">
        <v>18</v>
      </c>
      <c r="AA260" s="25">
        <v>32</v>
      </c>
      <c r="AU260" s="33">
        <v>10116</v>
      </c>
      <c r="AV260" s="32">
        <v>39</v>
      </c>
      <c r="AW260" s="32">
        <v>56</v>
      </c>
      <c r="AX260" s="32">
        <v>45</v>
      </c>
      <c r="AY260" s="32">
        <v>39</v>
      </c>
      <c r="AZ260" s="32">
        <v>25</v>
      </c>
    </row>
    <row r="261" spans="1:52">
      <c r="A261" s="11" t="s">
        <v>270</v>
      </c>
      <c r="B261" s="11">
        <v>10132</v>
      </c>
      <c r="C261" s="6">
        <v>6</v>
      </c>
      <c r="D261" s="6" t="s">
        <v>886</v>
      </c>
      <c r="E261" s="6">
        <v>1</v>
      </c>
      <c r="F261" s="6">
        <v>1</v>
      </c>
      <c r="L261" s="16">
        <v>57</v>
      </c>
      <c r="O261" s="17">
        <v>20214</v>
      </c>
      <c r="P261" s="5"/>
      <c r="Q261" s="5"/>
      <c r="R261" s="16">
        <v>57</v>
      </c>
      <c r="U261" s="25">
        <v>10117</v>
      </c>
      <c r="V261" s="25" t="s">
        <v>256</v>
      </c>
      <c r="W261" s="25">
        <v>11</v>
      </c>
      <c r="X261" s="25">
        <v>26</v>
      </c>
      <c r="Y261" s="25">
        <v>26</v>
      </c>
      <c r="Z261" s="25">
        <v>11</v>
      </c>
      <c r="AA261" s="25">
        <v>31</v>
      </c>
      <c r="AU261" s="33">
        <v>10117</v>
      </c>
      <c r="AV261" s="32">
        <v>20</v>
      </c>
      <c r="AW261" s="32">
        <v>20</v>
      </c>
      <c r="AX261" s="32">
        <v>20</v>
      </c>
      <c r="AY261" s="32">
        <v>20</v>
      </c>
      <c r="AZ261" s="32">
        <v>20</v>
      </c>
    </row>
    <row r="262" spans="1:52">
      <c r="A262" s="11" t="s">
        <v>271</v>
      </c>
      <c r="B262" s="11">
        <v>10133</v>
      </c>
      <c r="C262" s="6">
        <v>6</v>
      </c>
      <c r="D262" s="6" t="s">
        <v>886</v>
      </c>
      <c r="E262" s="6">
        <v>1</v>
      </c>
      <c r="F262" s="6">
        <v>1</v>
      </c>
      <c r="L262" s="16">
        <v>57</v>
      </c>
      <c r="O262" s="17">
        <v>20215</v>
      </c>
      <c r="P262" s="5"/>
      <c r="Q262" s="5"/>
      <c r="R262" s="16">
        <v>57</v>
      </c>
      <c r="U262" s="25">
        <v>10118</v>
      </c>
      <c r="V262" s="25" t="s">
        <v>257</v>
      </c>
      <c r="W262" s="25">
        <v>9</v>
      </c>
      <c r="X262" s="25">
        <v>24</v>
      </c>
      <c r="Y262" s="25">
        <v>23</v>
      </c>
      <c r="Z262" s="25">
        <v>21</v>
      </c>
      <c r="AA262" s="25">
        <v>33</v>
      </c>
      <c r="AU262" s="33">
        <v>10118</v>
      </c>
      <c r="AV262" s="32">
        <v>18</v>
      </c>
      <c r="AW262" s="32">
        <v>52</v>
      </c>
      <c r="AX262" s="32">
        <v>25</v>
      </c>
      <c r="AY262" s="32">
        <v>24</v>
      </c>
      <c r="AZ262" s="32">
        <v>34</v>
      </c>
    </row>
    <row r="263" spans="1:52">
      <c r="A263" s="11" t="s">
        <v>272</v>
      </c>
      <c r="B263" s="11">
        <v>10134</v>
      </c>
      <c r="C263" s="6">
        <v>6</v>
      </c>
      <c r="D263" s="6" t="s">
        <v>886</v>
      </c>
      <c r="E263" s="6">
        <v>1</v>
      </c>
      <c r="F263" s="6">
        <v>1</v>
      </c>
      <c r="O263" s="17">
        <v>20216</v>
      </c>
      <c r="P263" s="5"/>
      <c r="Q263" s="5"/>
      <c r="R263" s="16">
        <v>57</v>
      </c>
      <c r="U263" s="25">
        <v>10119</v>
      </c>
      <c r="V263" s="25" t="s">
        <v>258</v>
      </c>
      <c r="W263" s="25">
        <v>12</v>
      </c>
      <c r="X263" s="25">
        <v>32</v>
      </c>
      <c r="Y263" s="25">
        <v>27</v>
      </c>
      <c r="Z263" s="25">
        <v>12</v>
      </c>
      <c r="AA263" s="25">
        <v>27</v>
      </c>
      <c r="AU263" s="33">
        <v>10119</v>
      </c>
      <c r="AV263" s="32">
        <v>20</v>
      </c>
      <c r="AW263" s="32">
        <v>20</v>
      </c>
      <c r="AX263" s="32">
        <v>20</v>
      </c>
      <c r="AY263" s="32">
        <v>20</v>
      </c>
      <c r="AZ263" s="32">
        <v>20</v>
      </c>
    </row>
    <row r="264" spans="1:52">
      <c r="A264" s="11" t="s">
        <v>273</v>
      </c>
      <c r="B264" s="11">
        <v>10135</v>
      </c>
      <c r="C264" s="6">
        <v>6</v>
      </c>
      <c r="D264" s="6" t="s">
        <v>886</v>
      </c>
      <c r="E264" s="6">
        <v>1</v>
      </c>
      <c r="F264" s="6">
        <v>1</v>
      </c>
      <c r="U264" s="25">
        <v>10120</v>
      </c>
      <c r="V264" s="25" t="s">
        <v>259</v>
      </c>
      <c r="W264" s="25">
        <v>15</v>
      </c>
      <c r="X264" s="25">
        <v>37</v>
      </c>
      <c r="Y264" s="25">
        <v>28</v>
      </c>
      <c r="Z264" s="25">
        <v>8</v>
      </c>
      <c r="AA264" s="25">
        <v>22</v>
      </c>
      <c r="AU264" s="33">
        <v>10120</v>
      </c>
      <c r="AV264" s="32">
        <v>20</v>
      </c>
      <c r="AW264" s="32">
        <v>20</v>
      </c>
      <c r="AX264" s="32">
        <v>20</v>
      </c>
      <c r="AY264" s="32">
        <v>20</v>
      </c>
      <c r="AZ264" s="32">
        <v>20</v>
      </c>
    </row>
    <row r="265" spans="1:52">
      <c r="A265" s="11" t="s">
        <v>274</v>
      </c>
      <c r="B265" s="11">
        <v>10136</v>
      </c>
      <c r="C265" s="6">
        <v>6</v>
      </c>
      <c r="D265" s="6" t="s">
        <v>886</v>
      </c>
      <c r="E265" s="6">
        <v>1</v>
      </c>
      <c r="F265" s="6">
        <v>1</v>
      </c>
      <c r="U265" s="25">
        <v>10121</v>
      </c>
      <c r="V265" s="25" t="s">
        <v>260</v>
      </c>
      <c r="W265" s="25">
        <v>13</v>
      </c>
      <c r="X265" s="25">
        <v>35</v>
      </c>
      <c r="Y265" s="25">
        <v>29</v>
      </c>
      <c r="Z265" s="25">
        <v>25</v>
      </c>
      <c r="AA265" s="25">
        <v>23</v>
      </c>
      <c r="AU265" s="33">
        <v>10121</v>
      </c>
      <c r="AV265" s="32">
        <v>28</v>
      </c>
      <c r="AW265" s="32">
        <v>37</v>
      </c>
      <c r="AX265" s="32">
        <v>39</v>
      </c>
      <c r="AY265" s="32">
        <v>32</v>
      </c>
      <c r="AZ265" s="32">
        <v>37</v>
      </c>
    </row>
    <row r="266" spans="1:52">
      <c r="A266" s="11" t="s">
        <v>275</v>
      </c>
      <c r="B266" s="11">
        <v>10137</v>
      </c>
      <c r="C266" s="6">
        <v>32</v>
      </c>
      <c r="D266" s="6" t="s">
        <v>886</v>
      </c>
      <c r="E266" s="6">
        <v>1</v>
      </c>
      <c r="F266" s="6">
        <v>1</v>
      </c>
      <c r="U266" s="25">
        <v>10122</v>
      </c>
      <c r="V266" s="25" t="s">
        <v>261</v>
      </c>
      <c r="W266" s="25">
        <v>19</v>
      </c>
      <c r="X266" s="25">
        <v>34</v>
      </c>
      <c r="Y266" s="25">
        <v>39</v>
      </c>
      <c r="Z266" s="25">
        <v>16</v>
      </c>
      <c r="AA266" s="25">
        <v>42</v>
      </c>
      <c r="AU266" s="33">
        <v>10122</v>
      </c>
      <c r="AV266" s="32">
        <v>51</v>
      </c>
      <c r="AW266" s="32">
        <v>82</v>
      </c>
      <c r="AX266" s="32">
        <v>45</v>
      </c>
      <c r="AY266" s="32">
        <v>51</v>
      </c>
      <c r="AZ266" s="32">
        <v>24</v>
      </c>
    </row>
    <row r="267" spans="1:52">
      <c r="A267" s="11" t="s">
        <v>276</v>
      </c>
      <c r="B267" s="11">
        <v>10138</v>
      </c>
      <c r="C267" s="6">
        <v>32</v>
      </c>
      <c r="D267" s="6" t="s">
        <v>886</v>
      </c>
      <c r="E267" s="6">
        <v>1</v>
      </c>
      <c r="F267" s="6">
        <v>1</v>
      </c>
      <c r="U267" s="25">
        <v>10123</v>
      </c>
      <c r="V267" s="25" t="s">
        <v>262</v>
      </c>
      <c r="W267" s="25">
        <v>20</v>
      </c>
      <c r="X267" s="25">
        <v>30</v>
      </c>
      <c r="Y267" s="25">
        <v>46</v>
      </c>
      <c r="Z267" s="25">
        <v>17</v>
      </c>
      <c r="AA267" s="25">
        <v>12</v>
      </c>
      <c r="AU267" s="33">
        <v>10123</v>
      </c>
      <c r="AV267" s="32">
        <v>44</v>
      </c>
      <c r="AW267" s="32">
        <v>21</v>
      </c>
      <c r="AX267" s="32">
        <v>33</v>
      </c>
      <c r="AY267" s="32">
        <v>51</v>
      </c>
      <c r="AZ267" s="32">
        <v>26</v>
      </c>
    </row>
    <row r="268" spans="1:52">
      <c r="A268" s="11" t="s">
        <v>277</v>
      </c>
      <c r="B268" s="11">
        <v>10139</v>
      </c>
      <c r="C268" s="6">
        <v>19</v>
      </c>
      <c r="D268" s="6" t="s">
        <v>886</v>
      </c>
      <c r="E268" s="6">
        <v>1</v>
      </c>
      <c r="F268" s="6">
        <v>2</v>
      </c>
      <c r="U268" s="25">
        <v>10124</v>
      </c>
      <c r="V268" s="25" t="s">
        <v>263</v>
      </c>
      <c r="W268" s="25">
        <v>15</v>
      </c>
      <c r="X268" s="25">
        <v>38</v>
      </c>
      <c r="Y268" s="25">
        <v>43</v>
      </c>
      <c r="Z268" s="25">
        <v>16</v>
      </c>
      <c r="AA268" s="25">
        <v>13</v>
      </c>
      <c r="AU268" s="33">
        <v>10124</v>
      </c>
      <c r="AV268" s="32">
        <v>33</v>
      </c>
      <c r="AW268" s="32">
        <v>21</v>
      </c>
      <c r="AX268" s="32">
        <v>41</v>
      </c>
      <c r="AY268" s="32">
        <v>47</v>
      </c>
      <c r="AZ268" s="32">
        <v>24</v>
      </c>
    </row>
    <row r="269" spans="1:52">
      <c r="A269" s="11" t="s">
        <v>278</v>
      </c>
      <c r="B269" s="11">
        <v>10140</v>
      </c>
      <c r="C269" s="6">
        <v>6</v>
      </c>
      <c r="D269" s="6" t="s">
        <v>886</v>
      </c>
      <c r="E269" s="6">
        <v>1</v>
      </c>
      <c r="F269" s="6">
        <v>1</v>
      </c>
      <c r="U269" s="25">
        <v>10125</v>
      </c>
      <c r="V269" s="25" t="s">
        <v>264</v>
      </c>
      <c r="W269" s="25">
        <v>20</v>
      </c>
      <c r="X269" s="25">
        <v>37</v>
      </c>
      <c r="Y269" s="25">
        <v>48</v>
      </c>
      <c r="Z269" s="25">
        <v>18</v>
      </c>
      <c r="AA269" s="25">
        <v>27</v>
      </c>
      <c r="AU269" s="33">
        <v>10125</v>
      </c>
      <c r="AV269" s="32">
        <v>51</v>
      </c>
      <c r="AW269" s="32">
        <v>53</v>
      </c>
      <c r="AX269" s="32">
        <v>49</v>
      </c>
      <c r="AY269" s="32">
        <v>62</v>
      </c>
      <c r="AZ269" s="32">
        <v>27</v>
      </c>
    </row>
    <row r="270" spans="1:52">
      <c r="A270" s="11" t="s">
        <v>279</v>
      </c>
      <c r="B270" s="11">
        <v>10141</v>
      </c>
      <c r="C270" s="6">
        <v>18</v>
      </c>
      <c r="D270" s="6" t="s">
        <v>886</v>
      </c>
      <c r="E270" s="6">
        <v>1</v>
      </c>
      <c r="F270" s="6">
        <v>2</v>
      </c>
      <c r="U270" s="25">
        <v>10126</v>
      </c>
      <c r="V270" s="25" t="s">
        <v>265</v>
      </c>
      <c r="W270" s="25">
        <v>34</v>
      </c>
      <c r="X270" s="25">
        <v>41</v>
      </c>
      <c r="Y270" s="25">
        <v>40</v>
      </c>
      <c r="Z270" s="25">
        <v>15</v>
      </c>
      <c r="AA270" s="25">
        <v>20</v>
      </c>
      <c r="AU270" s="33">
        <v>10126</v>
      </c>
      <c r="AV270" s="32">
        <v>90</v>
      </c>
      <c r="AW270" s="32">
        <v>38</v>
      </c>
      <c r="AX270" s="32">
        <v>53</v>
      </c>
      <c r="AY270" s="32">
        <v>53</v>
      </c>
      <c r="AZ270" s="32">
        <v>22</v>
      </c>
    </row>
    <row r="271" spans="1:52">
      <c r="A271" s="11" t="s">
        <v>280</v>
      </c>
      <c r="B271" s="11">
        <v>10142</v>
      </c>
      <c r="C271" s="6">
        <v>30</v>
      </c>
      <c r="D271" s="6" t="s">
        <v>886</v>
      </c>
      <c r="E271" s="6">
        <v>1</v>
      </c>
      <c r="F271" s="6">
        <v>2</v>
      </c>
      <c r="U271" s="25">
        <v>10127</v>
      </c>
      <c r="V271" s="25" t="s">
        <v>266</v>
      </c>
      <c r="W271" s="25">
        <v>30</v>
      </c>
      <c r="X271" s="25">
        <v>32</v>
      </c>
      <c r="Y271" s="25">
        <v>35</v>
      </c>
      <c r="Z271" s="25">
        <v>22</v>
      </c>
      <c r="AA271" s="25">
        <v>21</v>
      </c>
      <c r="AU271" s="33">
        <v>10127</v>
      </c>
      <c r="AV271" s="32">
        <v>68</v>
      </c>
      <c r="AW271" s="32">
        <v>36</v>
      </c>
      <c r="AX271" s="32">
        <v>37</v>
      </c>
      <c r="AY271" s="32">
        <v>40</v>
      </c>
      <c r="AZ271" s="32">
        <v>31</v>
      </c>
    </row>
    <row r="272" spans="1:52">
      <c r="A272" s="11" t="s">
        <v>281</v>
      </c>
      <c r="B272" s="11">
        <v>10143</v>
      </c>
      <c r="C272" s="6">
        <v>30</v>
      </c>
      <c r="D272" s="6" t="s">
        <v>886</v>
      </c>
      <c r="E272" s="6">
        <v>1</v>
      </c>
      <c r="F272" s="6">
        <v>1</v>
      </c>
      <c r="U272" s="25">
        <v>10128</v>
      </c>
      <c r="V272" s="25" t="s">
        <v>267</v>
      </c>
      <c r="W272" s="25">
        <v>28</v>
      </c>
      <c r="X272" s="25">
        <v>31</v>
      </c>
      <c r="Y272" s="25">
        <v>36</v>
      </c>
      <c r="Z272" s="25">
        <v>30</v>
      </c>
      <c r="AA272" s="25">
        <v>25</v>
      </c>
      <c r="AU272" s="33">
        <v>10128</v>
      </c>
      <c r="AV272" s="32">
        <v>74</v>
      </c>
      <c r="AW272" s="32">
        <v>50</v>
      </c>
      <c r="AX272" s="32">
        <v>41</v>
      </c>
      <c r="AY272" s="32">
        <v>47</v>
      </c>
      <c r="AZ272" s="32">
        <v>44</v>
      </c>
    </row>
    <row r="273" spans="1:52">
      <c r="A273" s="11" t="s">
        <v>27</v>
      </c>
      <c r="B273" s="11">
        <v>10144</v>
      </c>
      <c r="C273" s="6">
        <v>10</v>
      </c>
      <c r="D273" s="6" t="s">
        <v>886</v>
      </c>
      <c r="E273" s="6">
        <v>1</v>
      </c>
      <c r="F273" s="6">
        <v>1</v>
      </c>
      <c r="U273" s="25">
        <v>10129</v>
      </c>
      <c r="V273" s="25" t="s">
        <v>56</v>
      </c>
      <c r="W273" s="25">
        <v>14</v>
      </c>
      <c r="X273" s="25">
        <v>34</v>
      </c>
      <c r="Y273" s="25">
        <v>37</v>
      </c>
      <c r="Z273" s="25">
        <v>12</v>
      </c>
      <c r="AA273" s="25">
        <v>8</v>
      </c>
      <c r="AU273" s="33">
        <v>10129</v>
      </c>
      <c r="AV273" s="32">
        <v>20</v>
      </c>
      <c r="AW273" s="32">
        <v>20</v>
      </c>
      <c r="AX273" s="32">
        <v>20</v>
      </c>
      <c r="AY273" s="32">
        <v>20</v>
      </c>
      <c r="AZ273" s="32">
        <v>20</v>
      </c>
    </row>
    <row r="274" spans="1:52">
      <c r="A274" s="11" t="s">
        <v>282</v>
      </c>
      <c r="B274" s="11">
        <v>10145</v>
      </c>
      <c r="C274" s="6">
        <v>6</v>
      </c>
      <c r="D274" s="6" t="s">
        <v>886</v>
      </c>
      <c r="E274" s="6">
        <v>1</v>
      </c>
      <c r="F274" s="6">
        <v>2</v>
      </c>
      <c r="U274" s="25">
        <v>10130</v>
      </c>
      <c r="V274" s="25" t="s">
        <v>268</v>
      </c>
      <c r="W274" s="25">
        <v>22</v>
      </c>
      <c r="X274" s="25">
        <v>45</v>
      </c>
      <c r="Y274" s="25">
        <v>40</v>
      </c>
      <c r="Z274" s="25">
        <v>18</v>
      </c>
      <c r="AA274" s="25">
        <v>25</v>
      </c>
      <c r="AU274" s="33">
        <v>10130</v>
      </c>
      <c r="AV274" s="32">
        <v>59</v>
      </c>
      <c r="AW274" s="32">
        <v>50</v>
      </c>
      <c r="AX274" s="32">
        <v>59</v>
      </c>
      <c r="AY274" s="32">
        <v>53</v>
      </c>
      <c r="AZ274" s="32">
        <v>27</v>
      </c>
    </row>
    <row r="275" spans="1:52">
      <c r="A275" s="11" t="s">
        <v>283</v>
      </c>
      <c r="B275" s="11">
        <v>10146</v>
      </c>
      <c r="C275" s="6">
        <v>16</v>
      </c>
      <c r="D275" s="6" t="s">
        <v>886</v>
      </c>
      <c r="E275" s="6">
        <v>1</v>
      </c>
      <c r="F275" s="6">
        <v>2</v>
      </c>
      <c r="U275" s="25">
        <v>10131</v>
      </c>
      <c r="V275" s="25" t="s">
        <v>269</v>
      </c>
      <c r="W275" s="25">
        <v>22</v>
      </c>
      <c r="X275" s="25">
        <v>32</v>
      </c>
      <c r="Y275" s="25">
        <v>32</v>
      </c>
      <c r="Z275" s="25">
        <v>12</v>
      </c>
      <c r="AA275" s="25">
        <v>22</v>
      </c>
      <c r="AU275" s="33">
        <v>10131</v>
      </c>
      <c r="AV275" s="32">
        <v>48</v>
      </c>
      <c r="AW275" s="32">
        <v>36</v>
      </c>
      <c r="AX275" s="32">
        <v>36</v>
      </c>
      <c r="AY275" s="32">
        <v>36</v>
      </c>
      <c r="AZ275" s="32">
        <v>19</v>
      </c>
    </row>
    <row r="276" spans="1:52">
      <c r="A276" s="11" t="s">
        <v>284</v>
      </c>
      <c r="B276" s="11">
        <v>10147</v>
      </c>
      <c r="C276" s="6">
        <v>15</v>
      </c>
      <c r="D276" s="6" t="s">
        <v>886</v>
      </c>
      <c r="E276" s="6">
        <v>1</v>
      </c>
      <c r="F276" s="6">
        <v>1</v>
      </c>
      <c r="U276" s="24">
        <v>10132</v>
      </c>
      <c r="V276" s="24" t="s">
        <v>270</v>
      </c>
      <c r="W276" s="24">
        <v>18</v>
      </c>
      <c r="X276" s="24">
        <v>37</v>
      </c>
      <c r="Y276" s="24">
        <v>37</v>
      </c>
      <c r="Z276" s="24">
        <v>8</v>
      </c>
      <c r="AA276" s="24">
        <v>10</v>
      </c>
      <c r="AU276" s="33">
        <v>10132</v>
      </c>
      <c r="AV276" s="32">
        <v>37</v>
      </c>
      <c r="AW276" s="32">
        <v>16</v>
      </c>
      <c r="AX276" s="32">
        <v>39</v>
      </c>
      <c r="AY276" s="32">
        <v>39</v>
      </c>
      <c r="AZ276" s="32">
        <v>12</v>
      </c>
    </row>
    <row r="277" spans="1:52">
      <c r="A277" s="11" t="s">
        <v>285</v>
      </c>
      <c r="B277" s="11">
        <v>10148</v>
      </c>
      <c r="C277" s="6">
        <v>15</v>
      </c>
      <c r="D277" s="6" t="s">
        <v>886</v>
      </c>
      <c r="E277" s="6">
        <v>1</v>
      </c>
      <c r="F277" s="6">
        <v>2</v>
      </c>
      <c r="U277" s="24">
        <v>10133</v>
      </c>
      <c r="V277" s="24" t="s">
        <v>271</v>
      </c>
      <c r="W277" s="24">
        <v>33</v>
      </c>
      <c r="X277" s="24">
        <v>38</v>
      </c>
      <c r="Y277" s="24">
        <v>30</v>
      </c>
      <c r="Z277" s="24">
        <v>20</v>
      </c>
      <c r="AA277" s="24">
        <v>19</v>
      </c>
      <c r="AU277" s="33">
        <v>10133</v>
      </c>
      <c r="AV277" s="32">
        <v>77</v>
      </c>
      <c r="AW277" s="32">
        <v>34</v>
      </c>
      <c r="AX277" s="32">
        <v>43</v>
      </c>
      <c r="AY277" s="32">
        <v>34</v>
      </c>
      <c r="AZ277" s="32">
        <v>27</v>
      </c>
    </row>
    <row r="278" spans="1:52">
      <c r="A278" s="11" t="s">
        <v>286</v>
      </c>
      <c r="B278" s="11">
        <v>10149</v>
      </c>
      <c r="C278" s="6">
        <v>30</v>
      </c>
      <c r="D278" s="6" t="s">
        <v>886</v>
      </c>
      <c r="E278" s="6">
        <v>1</v>
      </c>
      <c r="F278" s="6">
        <v>2</v>
      </c>
      <c r="U278" s="24">
        <v>10134</v>
      </c>
      <c r="V278" s="24" t="s">
        <v>272</v>
      </c>
      <c r="W278" s="24">
        <v>23</v>
      </c>
      <c r="X278" s="24">
        <v>36</v>
      </c>
      <c r="Y278" s="24">
        <v>28</v>
      </c>
      <c r="Z278" s="24">
        <v>10</v>
      </c>
      <c r="AA278" s="24">
        <v>13</v>
      </c>
      <c r="AU278" s="33">
        <v>10134</v>
      </c>
      <c r="AV278" s="32">
        <v>20</v>
      </c>
      <c r="AW278" s="32">
        <v>20</v>
      </c>
      <c r="AX278" s="32">
        <v>20</v>
      </c>
      <c r="AY278" s="32">
        <v>20</v>
      </c>
      <c r="AZ278" s="32">
        <v>20</v>
      </c>
    </row>
    <row r="279" spans="1:52">
      <c r="A279" s="11" t="s">
        <v>287</v>
      </c>
      <c r="B279" s="11">
        <v>10150</v>
      </c>
      <c r="C279" s="6">
        <v>31</v>
      </c>
      <c r="D279" s="6" t="s">
        <v>886</v>
      </c>
      <c r="E279" s="6">
        <v>1</v>
      </c>
      <c r="F279" s="6">
        <v>1</v>
      </c>
      <c r="U279" s="24">
        <v>10135</v>
      </c>
      <c r="V279" s="24" t="s">
        <v>273</v>
      </c>
      <c r="W279" s="24">
        <v>29</v>
      </c>
      <c r="X279" s="24">
        <v>28</v>
      </c>
      <c r="Y279" s="24">
        <v>38</v>
      </c>
      <c r="Z279" s="24">
        <v>24</v>
      </c>
      <c r="AA279" s="24">
        <v>22</v>
      </c>
      <c r="AU279" s="33">
        <v>10135</v>
      </c>
      <c r="AV279" s="32">
        <v>68</v>
      </c>
      <c r="AW279" s="32">
        <v>39</v>
      </c>
      <c r="AX279" s="32">
        <v>32</v>
      </c>
      <c r="AY279" s="32">
        <v>44</v>
      </c>
      <c r="AZ279" s="32">
        <v>33</v>
      </c>
    </row>
    <row r="280" spans="1:52">
      <c r="A280" s="11" t="s">
        <v>288</v>
      </c>
      <c r="B280" s="11">
        <v>10151</v>
      </c>
      <c r="C280" s="6">
        <v>30</v>
      </c>
      <c r="D280" s="6" t="s">
        <v>886</v>
      </c>
      <c r="E280" s="6">
        <v>1</v>
      </c>
      <c r="F280" s="6">
        <v>2</v>
      </c>
      <c r="U280" s="24">
        <v>10136</v>
      </c>
      <c r="V280" s="24" t="s">
        <v>274</v>
      </c>
      <c r="W280" s="24">
        <v>30</v>
      </c>
      <c r="X280" s="24">
        <v>34</v>
      </c>
      <c r="Y280" s="24">
        <v>37</v>
      </c>
      <c r="Z280" s="24">
        <v>22</v>
      </c>
      <c r="AA280" s="24">
        <v>17</v>
      </c>
      <c r="AU280" s="33">
        <v>10136</v>
      </c>
      <c r="AV280" s="32">
        <v>68</v>
      </c>
      <c r="AW280" s="32">
        <v>29</v>
      </c>
      <c r="AX280" s="32">
        <v>39</v>
      </c>
      <c r="AY280" s="32">
        <v>42</v>
      </c>
      <c r="AZ280" s="32">
        <v>31</v>
      </c>
    </row>
    <row r="281" spans="1:52">
      <c r="A281" s="11" t="s">
        <v>289</v>
      </c>
      <c r="B281" s="11">
        <v>10152</v>
      </c>
      <c r="C281" s="6">
        <v>4</v>
      </c>
      <c r="D281" s="6" t="s">
        <v>886</v>
      </c>
      <c r="E281" s="6">
        <v>1</v>
      </c>
      <c r="F281" s="6">
        <v>1</v>
      </c>
      <c r="U281" s="24">
        <v>10137</v>
      </c>
      <c r="V281" s="36" t="s">
        <v>275</v>
      </c>
      <c r="W281" s="24">
        <v>33</v>
      </c>
      <c r="X281" s="24">
        <v>38</v>
      </c>
      <c r="Y281" s="24">
        <v>30</v>
      </c>
      <c r="Z281" s="24">
        <v>21</v>
      </c>
      <c r="AA281" s="24">
        <v>18</v>
      </c>
      <c r="AU281" s="33">
        <v>10137</v>
      </c>
      <c r="AV281" s="32">
        <v>77</v>
      </c>
      <c r="AW281" s="32">
        <v>31</v>
      </c>
      <c r="AX281" s="32">
        <v>43</v>
      </c>
      <c r="AY281" s="32">
        <v>34</v>
      </c>
      <c r="AZ281" s="32">
        <v>29</v>
      </c>
    </row>
    <row r="282" spans="1:52">
      <c r="A282" s="11" t="s">
        <v>290</v>
      </c>
      <c r="B282" s="11">
        <v>10153</v>
      </c>
      <c r="C282" s="6">
        <v>18</v>
      </c>
      <c r="D282" s="6" t="s">
        <v>886</v>
      </c>
      <c r="E282" s="6">
        <v>1</v>
      </c>
      <c r="F282" s="6">
        <v>2</v>
      </c>
      <c r="U282" s="24">
        <v>10138</v>
      </c>
      <c r="V282" s="37" t="s">
        <v>276</v>
      </c>
      <c r="W282" s="24">
        <v>37</v>
      </c>
      <c r="X282" s="24">
        <v>30</v>
      </c>
      <c r="Y282" s="24">
        <v>28</v>
      </c>
      <c r="Z282" s="24">
        <v>25</v>
      </c>
      <c r="AA282" s="24">
        <v>20</v>
      </c>
      <c r="AU282" s="33">
        <v>10138</v>
      </c>
      <c r="AV282" s="32">
        <v>84</v>
      </c>
      <c r="AW282" s="32">
        <v>34</v>
      </c>
      <c r="AX282" s="32">
        <v>34</v>
      </c>
      <c r="AY282" s="32">
        <v>32</v>
      </c>
      <c r="AZ282" s="32">
        <v>35</v>
      </c>
    </row>
    <row r="283" spans="1:52">
      <c r="A283" s="11" t="s">
        <v>291</v>
      </c>
      <c r="B283" s="11">
        <v>10154</v>
      </c>
      <c r="C283" s="6">
        <v>17</v>
      </c>
      <c r="D283" s="6" t="s">
        <v>886</v>
      </c>
      <c r="E283" s="6">
        <v>1</v>
      </c>
      <c r="F283" s="6">
        <v>1</v>
      </c>
      <c r="U283" s="24">
        <v>10139</v>
      </c>
      <c r="V283" s="37" t="s">
        <v>277</v>
      </c>
      <c r="W283" s="24">
        <v>32</v>
      </c>
      <c r="X283" s="24">
        <v>30</v>
      </c>
      <c r="Y283" s="24">
        <v>26</v>
      </c>
      <c r="Z283" s="24">
        <v>19</v>
      </c>
      <c r="AA283" s="24">
        <v>18</v>
      </c>
      <c r="AU283" s="33">
        <v>10139</v>
      </c>
      <c r="AV283" s="32">
        <v>20</v>
      </c>
      <c r="AW283" s="32">
        <v>20</v>
      </c>
      <c r="AX283" s="32">
        <v>20</v>
      </c>
      <c r="AY283" s="32">
        <v>20</v>
      </c>
      <c r="AZ283" s="32">
        <v>20</v>
      </c>
    </row>
    <row r="284" spans="1:52">
      <c r="A284" s="11" t="s">
        <v>292</v>
      </c>
      <c r="B284" s="11">
        <v>10155</v>
      </c>
      <c r="C284" s="6">
        <v>16</v>
      </c>
      <c r="D284" s="6" t="s">
        <v>886</v>
      </c>
      <c r="E284" s="6">
        <v>1</v>
      </c>
      <c r="F284" s="6">
        <v>1</v>
      </c>
      <c r="U284" s="24">
        <v>10140</v>
      </c>
      <c r="V284" s="37" t="s">
        <v>278</v>
      </c>
      <c r="W284" s="24">
        <v>29</v>
      </c>
      <c r="X284" s="24">
        <v>34</v>
      </c>
      <c r="Y284" s="24">
        <v>34</v>
      </c>
      <c r="Z284" s="24">
        <v>25</v>
      </c>
      <c r="AA284" s="24">
        <v>18</v>
      </c>
      <c r="AU284" s="33">
        <v>10140</v>
      </c>
      <c r="AV284" s="32">
        <v>68</v>
      </c>
      <c r="AW284" s="32">
        <v>31</v>
      </c>
      <c r="AX284" s="32">
        <v>39</v>
      </c>
      <c r="AY284" s="32">
        <v>39</v>
      </c>
      <c r="AZ284" s="32">
        <v>35</v>
      </c>
    </row>
    <row r="285" spans="1:52">
      <c r="A285" s="11" t="s">
        <v>293</v>
      </c>
      <c r="B285" s="11">
        <v>10156</v>
      </c>
      <c r="C285" s="6">
        <v>30</v>
      </c>
      <c r="D285" s="6" t="s">
        <v>886</v>
      </c>
      <c r="E285" s="6">
        <v>1</v>
      </c>
      <c r="F285" s="6">
        <v>2</v>
      </c>
      <c r="U285" s="24">
        <v>10141</v>
      </c>
      <c r="V285" s="37" t="s">
        <v>279</v>
      </c>
      <c r="W285" s="24">
        <v>41</v>
      </c>
      <c r="X285" s="24">
        <v>40</v>
      </c>
      <c r="Y285" s="24">
        <v>32</v>
      </c>
      <c r="Z285" s="24">
        <v>16</v>
      </c>
      <c r="AA285" s="24">
        <v>11</v>
      </c>
      <c r="AU285" s="33">
        <v>10141</v>
      </c>
      <c r="AV285" s="32">
        <v>93</v>
      </c>
      <c r="AW285" s="32">
        <v>19</v>
      </c>
      <c r="AX285" s="32">
        <v>47</v>
      </c>
      <c r="AY285" s="32">
        <v>37</v>
      </c>
      <c r="AZ285" s="32">
        <v>22</v>
      </c>
    </row>
    <row r="286" spans="1:52">
      <c r="A286" s="10" t="s">
        <v>294</v>
      </c>
      <c r="B286" s="10">
        <v>10157</v>
      </c>
      <c r="C286" s="6">
        <v>6</v>
      </c>
      <c r="D286" s="6" t="s">
        <v>886</v>
      </c>
      <c r="E286" s="6">
        <v>1</v>
      </c>
      <c r="F286" s="6">
        <v>2</v>
      </c>
      <c r="U286" s="24">
        <v>10142</v>
      </c>
      <c r="V286" s="37" t="s">
        <v>280</v>
      </c>
      <c r="W286" s="24">
        <v>37</v>
      </c>
      <c r="X286" s="24">
        <v>35</v>
      </c>
      <c r="Y286" s="24">
        <v>37</v>
      </c>
      <c r="Z286" s="24">
        <v>17</v>
      </c>
      <c r="AA286" s="24">
        <v>12</v>
      </c>
      <c r="AU286" s="33">
        <v>10142</v>
      </c>
      <c r="AV286" s="32">
        <v>86</v>
      </c>
      <c r="AW286" s="32">
        <v>21</v>
      </c>
      <c r="AX286" s="32">
        <v>40</v>
      </c>
      <c r="AY286" s="32">
        <v>43</v>
      </c>
      <c r="AZ286" s="32">
        <v>23</v>
      </c>
    </row>
    <row r="287" spans="1:52">
      <c r="A287" s="10" t="s">
        <v>295</v>
      </c>
      <c r="B287" s="10">
        <v>10158</v>
      </c>
      <c r="C287" s="6">
        <v>6</v>
      </c>
      <c r="D287" s="6" t="s">
        <v>886</v>
      </c>
      <c r="E287" s="6">
        <v>1</v>
      </c>
      <c r="F287" s="6">
        <v>2</v>
      </c>
      <c r="U287" s="24">
        <v>10143</v>
      </c>
      <c r="V287" s="37" t="s">
        <v>281</v>
      </c>
      <c r="W287" s="24">
        <v>35</v>
      </c>
      <c r="X287" s="24">
        <v>35</v>
      </c>
      <c r="Y287" s="24">
        <v>31</v>
      </c>
      <c r="Z287" s="24">
        <v>10</v>
      </c>
      <c r="AA287" s="24">
        <v>9</v>
      </c>
      <c r="AU287" s="33">
        <v>10143</v>
      </c>
      <c r="AV287" s="32">
        <v>77</v>
      </c>
      <c r="AW287" s="32">
        <v>16</v>
      </c>
      <c r="AX287" s="32">
        <v>38</v>
      </c>
      <c r="AY287" s="32">
        <v>34</v>
      </c>
      <c r="AZ287" s="32">
        <v>15</v>
      </c>
    </row>
    <row r="288" spans="1:52">
      <c r="A288" s="10" t="s">
        <v>296</v>
      </c>
      <c r="B288" s="10">
        <v>10159</v>
      </c>
      <c r="C288" s="6">
        <v>6</v>
      </c>
      <c r="D288" s="6" t="s">
        <v>886</v>
      </c>
      <c r="E288" s="6">
        <v>1</v>
      </c>
      <c r="F288" s="6">
        <v>2</v>
      </c>
      <c r="U288" s="24">
        <v>10144</v>
      </c>
      <c r="V288" s="37" t="s">
        <v>27</v>
      </c>
      <c r="W288" s="24">
        <v>27</v>
      </c>
      <c r="X288" s="24">
        <v>27</v>
      </c>
      <c r="Y288" s="24">
        <v>27</v>
      </c>
      <c r="Z288" s="24">
        <v>17</v>
      </c>
      <c r="AA288" s="24">
        <v>7</v>
      </c>
      <c r="AU288" s="33">
        <v>10144</v>
      </c>
      <c r="AV288" s="32">
        <v>20</v>
      </c>
      <c r="AW288" s="32">
        <v>20</v>
      </c>
      <c r="AX288" s="32">
        <v>20</v>
      </c>
      <c r="AY288" s="32">
        <v>20</v>
      </c>
      <c r="AZ288" s="32">
        <v>20</v>
      </c>
    </row>
    <row r="289" spans="1:52">
      <c r="A289" s="10" t="s">
        <v>297</v>
      </c>
      <c r="B289" s="10">
        <v>10160</v>
      </c>
      <c r="C289" s="6">
        <v>6</v>
      </c>
      <c r="D289" s="6" t="s">
        <v>886</v>
      </c>
      <c r="E289" s="6">
        <v>1</v>
      </c>
      <c r="F289" s="6">
        <v>2</v>
      </c>
      <c r="U289" s="24">
        <v>10145</v>
      </c>
      <c r="V289" s="37" t="s">
        <v>282</v>
      </c>
      <c r="W289" s="24">
        <v>23</v>
      </c>
      <c r="X289" s="24">
        <v>30</v>
      </c>
      <c r="Y289" s="24">
        <v>29</v>
      </c>
      <c r="Z289" s="24">
        <v>20</v>
      </c>
      <c r="AA289" s="24">
        <v>5</v>
      </c>
      <c r="AU289" s="33">
        <v>10145</v>
      </c>
      <c r="AV289" s="32">
        <v>20</v>
      </c>
      <c r="AW289" s="32">
        <v>20</v>
      </c>
      <c r="AX289" s="32">
        <v>20</v>
      </c>
      <c r="AY289" s="32">
        <v>20</v>
      </c>
      <c r="AZ289" s="32">
        <v>20</v>
      </c>
    </row>
    <row r="290" spans="1:52">
      <c r="A290" s="10" t="s">
        <v>298</v>
      </c>
      <c r="B290" s="10">
        <v>10161</v>
      </c>
      <c r="C290" s="6">
        <v>6</v>
      </c>
      <c r="D290" s="6" t="s">
        <v>886</v>
      </c>
      <c r="E290" s="6">
        <v>1</v>
      </c>
      <c r="F290" s="6">
        <v>2</v>
      </c>
      <c r="U290" s="24">
        <v>10146</v>
      </c>
      <c r="V290" s="37" t="s">
        <v>283</v>
      </c>
      <c r="W290" s="24">
        <v>22</v>
      </c>
      <c r="X290" s="24">
        <v>28</v>
      </c>
      <c r="Y290" s="24">
        <v>26</v>
      </c>
      <c r="Z290" s="24">
        <v>15</v>
      </c>
      <c r="AA290" s="24">
        <v>14</v>
      </c>
      <c r="AU290" s="33">
        <v>10146</v>
      </c>
      <c r="AV290" s="32">
        <v>20</v>
      </c>
      <c r="AW290" s="32">
        <v>20</v>
      </c>
      <c r="AX290" s="32">
        <v>20</v>
      </c>
      <c r="AY290" s="32">
        <v>20</v>
      </c>
      <c r="AZ290" s="32">
        <v>20</v>
      </c>
    </row>
    <row r="291" spans="1:52">
      <c r="A291" s="34" t="s">
        <v>299</v>
      </c>
      <c r="B291" s="10">
        <v>901</v>
      </c>
      <c r="C291" s="6">
        <v>6</v>
      </c>
      <c r="D291" s="6" t="s">
        <v>886</v>
      </c>
      <c r="E291" s="6">
        <v>1</v>
      </c>
      <c r="F291" s="6">
        <v>2</v>
      </c>
      <c r="U291" s="24">
        <v>10147</v>
      </c>
      <c r="V291" s="37" t="s">
        <v>284</v>
      </c>
      <c r="W291" s="24">
        <v>30</v>
      </c>
      <c r="X291" s="24">
        <v>26</v>
      </c>
      <c r="Y291" s="24">
        <v>24</v>
      </c>
      <c r="Z291" s="24">
        <v>23</v>
      </c>
      <c r="AA291" s="24">
        <v>4</v>
      </c>
      <c r="AU291" s="33">
        <v>10147</v>
      </c>
      <c r="AV291" s="32">
        <v>20</v>
      </c>
      <c r="AW291" s="32">
        <v>20</v>
      </c>
      <c r="AX291" s="32">
        <v>20</v>
      </c>
      <c r="AY291" s="32">
        <v>20</v>
      </c>
      <c r="AZ291" s="32">
        <v>20</v>
      </c>
    </row>
    <row r="292" ht="17.25" spans="1:52">
      <c r="A292" s="35" t="s">
        <v>300</v>
      </c>
      <c r="B292" s="10">
        <v>902</v>
      </c>
      <c r="C292" s="6">
        <v>6</v>
      </c>
      <c r="D292" s="6" t="s">
        <v>886</v>
      </c>
      <c r="E292" s="6">
        <v>1</v>
      </c>
      <c r="F292" s="6">
        <v>2</v>
      </c>
      <c r="U292" s="24">
        <v>10148</v>
      </c>
      <c r="V292" s="37" t="s">
        <v>285</v>
      </c>
      <c r="W292" s="24">
        <v>38</v>
      </c>
      <c r="X292" s="24">
        <v>35</v>
      </c>
      <c r="Y292" s="24">
        <v>24</v>
      </c>
      <c r="Z292" s="24">
        <v>9</v>
      </c>
      <c r="AA292" s="24">
        <v>14</v>
      </c>
      <c r="AU292" s="33">
        <v>10148</v>
      </c>
      <c r="AV292" s="32">
        <v>20</v>
      </c>
      <c r="AW292" s="32">
        <v>20</v>
      </c>
      <c r="AX292" s="32">
        <v>20</v>
      </c>
      <c r="AY292" s="32">
        <v>20</v>
      </c>
      <c r="AZ292" s="32">
        <v>20</v>
      </c>
    </row>
    <row r="293" ht="17.25" spans="1:52">
      <c r="A293" s="35" t="s">
        <v>301</v>
      </c>
      <c r="B293" s="10">
        <v>903</v>
      </c>
      <c r="C293" s="6">
        <v>6</v>
      </c>
      <c r="D293" s="6" t="s">
        <v>886</v>
      </c>
      <c r="E293" s="6">
        <v>1</v>
      </c>
      <c r="F293" s="6">
        <v>2</v>
      </c>
      <c r="U293" s="24">
        <v>10149</v>
      </c>
      <c r="V293" s="37" t="s">
        <v>286</v>
      </c>
      <c r="W293" s="24">
        <v>30</v>
      </c>
      <c r="X293" s="24">
        <v>42</v>
      </c>
      <c r="Y293" s="24">
        <v>20</v>
      </c>
      <c r="Z293" s="24">
        <v>20</v>
      </c>
      <c r="AA293" s="24">
        <v>28</v>
      </c>
      <c r="AU293" s="33">
        <v>10149</v>
      </c>
      <c r="AV293" s="32">
        <v>68</v>
      </c>
      <c r="AW293" s="32">
        <v>48</v>
      </c>
      <c r="AX293" s="32">
        <v>48</v>
      </c>
      <c r="AY293" s="32">
        <v>23</v>
      </c>
      <c r="AZ293" s="32">
        <v>27</v>
      </c>
    </row>
    <row r="294" ht="17.25" spans="1:52">
      <c r="A294" s="35" t="s">
        <v>302</v>
      </c>
      <c r="B294" s="10">
        <v>904</v>
      </c>
      <c r="C294" s="6">
        <v>6</v>
      </c>
      <c r="D294" s="6" t="s">
        <v>886</v>
      </c>
      <c r="E294" s="6">
        <v>1</v>
      </c>
      <c r="F294" s="6">
        <v>2</v>
      </c>
      <c r="U294" s="24">
        <v>10150</v>
      </c>
      <c r="V294" s="37" t="s">
        <v>287</v>
      </c>
      <c r="W294" s="24">
        <v>42</v>
      </c>
      <c r="X294" s="24">
        <v>35</v>
      </c>
      <c r="Y294" s="24">
        <v>30</v>
      </c>
      <c r="Z294" s="24">
        <v>18</v>
      </c>
      <c r="AA294" s="24">
        <v>25</v>
      </c>
      <c r="AU294" s="33">
        <v>10150</v>
      </c>
      <c r="AV294" s="32">
        <v>109</v>
      </c>
      <c r="AW294" s="32">
        <v>50</v>
      </c>
      <c r="AX294" s="32">
        <v>45</v>
      </c>
      <c r="AY294" s="32">
        <v>39</v>
      </c>
      <c r="AZ294" s="32">
        <v>27</v>
      </c>
    </row>
    <row r="295" ht="17.25" spans="1:52">
      <c r="A295" s="35" t="s">
        <v>303</v>
      </c>
      <c r="B295" s="10">
        <v>905</v>
      </c>
      <c r="C295" s="6">
        <v>6</v>
      </c>
      <c r="D295" s="6" t="s">
        <v>886</v>
      </c>
      <c r="E295" s="6">
        <v>1</v>
      </c>
      <c r="F295" s="6">
        <v>2</v>
      </c>
      <c r="U295" s="24">
        <v>10151</v>
      </c>
      <c r="V295" s="37" t="s">
        <v>288</v>
      </c>
      <c r="W295" s="24">
        <v>37</v>
      </c>
      <c r="X295" s="24">
        <v>37</v>
      </c>
      <c r="Y295" s="24">
        <v>27</v>
      </c>
      <c r="Z295" s="24">
        <v>27</v>
      </c>
      <c r="AA295" s="24">
        <v>22</v>
      </c>
      <c r="AU295" s="33">
        <v>10151</v>
      </c>
      <c r="AV295" s="32">
        <v>98</v>
      </c>
      <c r="AW295" s="32">
        <v>44</v>
      </c>
      <c r="AX295" s="32">
        <v>49</v>
      </c>
      <c r="AY295" s="32">
        <v>35</v>
      </c>
      <c r="AZ295" s="32">
        <v>40</v>
      </c>
    </row>
    <row r="296" ht="17.25" spans="1:52">
      <c r="A296" s="35" t="s">
        <v>304</v>
      </c>
      <c r="B296" s="10">
        <v>906</v>
      </c>
      <c r="C296" s="6">
        <v>6</v>
      </c>
      <c r="D296" s="6" t="s">
        <v>886</v>
      </c>
      <c r="E296" s="6">
        <v>1</v>
      </c>
      <c r="F296" s="6">
        <v>2</v>
      </c>
      <c r="U296" s="24">
        <v>10152</v>
      </c>
      <c r="V296" s="37" t="s">
        <v>289</v>
      </c>
      <c r="W296" s="24">
        <v>23</v>
      </c>
      <c r="X296" s="24">
        <v>28</v>
      </c>
      <c r="Y296" s="24">
        <v>24</v>
      </c>
      <c r="Z296" s="24">
        <v>35</v>
      </c>
      <c r="AA296" s="24">
        <v>12</v>
      </c>
      <c r="AU296" s="33">
        <v>10152</v>
      </c>
      <c r="AV296" s="32">
        <v>51</v>
      </c>
      <c r="AW296" s="32">
        <v>20</v>
      </c>
      <c r="AX296" s="32">
        <v>31</v>
      </c>
      <c r="AY296" s="32">
        <v>27</v>
      </c>
      <c r="AZ296" s="32">
        <v>54</v>
      </c>
    </row>
    <row r="297" ht="17.25" spans="1:52">
      <c r="A297" s="35" t="s">
        <v>305</v>
      </c>
      <c r="B297" s="10">
        <v>907</v>
      </c>
      <c r="C297" s="6">
        <v>6</v>
      </c>
      <c r="D297" s="6" t="s">
        <v>886</v>
      </c>
      <c r="E297" s="6">
        <v>1</v>
      </c>
      <c r="F297" s="6">
        <v>2</v>
      </c>
      <c r="U297" s="24">
        <v>10153</v>
      </c>
      <c r="V297" s="37" t="s">
        <v>290</v>
      </c>
      <c r="W297" s="24">
        <v>28</v>
      </c>
      <c r="X297" s="24">
        <v>27</v>
      </c>
      <c r="Y297" s="24">
        <v>24</v>
      </c>
      <c r="Z297" s="24">
        <v>26</v>
      </c>
      <c r="AA297" s="24">
        <v>10</v>
      </c>
      <c r="AU297" s="33">
        <v>10153</v>
      </c>
      <c r="AV297" s="32">
        <v>58</v>
      </c>
      <c r="AW297" s="32">
        <v>16</v>
      </c>
      <c r="AX297" s="32">
        <v>28</v>
      </c>
      <c r="AY297" s="32">
        <v>25</v>
      </c>
      <c r="AZ297" s="32">
        <v>41</v>
      </c>
    </row>
    <row r="298" ht="17.25" spans="1:52">
      <c r="A298" s="35" t="s">
        <v>306</v>
      </c>
      <c r="B298" s="10">
        <v>908</v>
      </c>
      <c r="C298" s="6">
        <v>6</v>
      </c>
      <c r="D298" s="6" t="s">
        <v>886</v>
      </c>
      <c r="E298" s="6">
        <v>1</v>
      </c>
      <c r="F298" s="6">
        <v>2</v>
      </c>
      <c r="U298" s="24">
        <v>10154</v>
      </c>
      <c r="V298" s="37" t="s">
        <v>291</v>
      </c>
      <c r="W298" s="24">
        <v>19</v>
      </c>
      <c r="X298" s="24">
        <v>31</v>
      </c>
      <c r="Y298" s="24">
        <v>23</v>
      </c>
      <c r="Z298" s="24">
        <v>28</v>
      </c>
      <c r="AA298" s="24">
        <v>14</v>
      </c>
      <c r="AU298" s="33">
        <v>10154</v>
      </c>
      <c r="AV298" s="32">
        <v>41</v>
      </c>
      <c r="AW298" s="32">
        <v>22</v>
      </c>
      <c r="AX298" s="32">
        <v>33</v>
      </c>
      <c r="AY298" s="32">
        <v>24</v>
      </c>
      <c r="AZ298" s="32">
        <v>43</v>
      </c>
    </row>
    <row r="299" ht="17.25" spans="1:52">
      <c r="A299" s="35" t="s">
        <v>307</v>
      </c>
      <c r="B299" s="10">
        <v>909</v>
      </c>
      <c r="C299" s="6">
        <v>6</v>
      </c>
      <c r="D299" s="6" t="s">
        <v>886</v>
      </c>
      <c r="E299" s="6">
        <v>1</v>
      </c>
      <c r="F299" s="6">
        <v>2</v>
      </c>
      <c r="U299" s="24">
        <v>10155</v>
      </c>
      <c r="V299" s="37" t="s">
        <v>396</v>
      </c>
      <c r="W299" s="24">
        <v>27</v>
      </c>
      <c r="X299" s="24">
        <v>26</v>
      </c>
      <c r="Y299" s="24">
        <v>30</v>
      </c>
      <c r="Z299" s="24">
        <v>24</v>
      </c>
      <c r="AA299" s="24">
        <v>8</v>
      </c>
      <c r="AU299" s="33">
        <v>10155</v>
      </c>
      <c r="AV299" s="32">
        <v>20</v>
      </c>
      <c r="AW299" s="32">
        <v>20</v>
      </c>
      <c r="AX299" s="32">
        <v>20</v>
      </c>
      <c r="AY299" s="32">
        <v>20</v>
      </c>
      <c r="AZ299" s="32">
        <v>20</v>
      </c>
    </row>
    <row r="300" ht="17.25" spans="1:52">
      <c r="A300" s="35" t="s">
        <v>308</v>
      </c>
      <c r="B300" s="10">
        <v>910</v>
      </c>
      <c r="C300" s="6">
        <v>6</v>
      </c>
      <c r="D300" s="6" t="s">
        <v>886</v>
      </c>
      <c r="E300" s="6">
        <v>1</v>
      </c>
      <c r="F300" s="6">
        <v>2</v>
      </c>
      <c r="U300" s="24">
        <v>10156</v>
      </c>
      <c r="V300" s="37" t="s">
        <v>293</v>
      </c>
      <c r="W300" s="24">
        <v>17</v>
      </c>
      <c r="X300" s="24">
        <v>17</v>
      </c>
      <c r="Y300" s="24">
        <v>17</v>
      </c>
      <c r="Z300" s="24">
        <v>37</v>
      </c>
      <c r="AA300" s="24">
        <v>22</v>
      </c>
      <c r="AU300" s="33">
        <v>10156</v>
      </c>
      <c r="AV300" s="32">
        <v>35</v>
      </c>
      <c r="AW300" s="32">
        <v>35</v>
      </c>
      <c r="AX300" s="32">
        <v>17</v>
      </c>
      <c r="AY300" s="32">
        <v>17</v>
      </c>
      <c r="AZ300" s="32">
        <v>61</v>
      </c>
    </row>
    <row r="301" ht="17.25" spans="1:52">
      <c r="A301" s="35" t="s">
        <v>309</v>
      </c>
      <c r="B301" s="10">
        <v>911</v>
      </c>
      <c r="C301" s="6">
        <v>6</v>
      </c>
      <c r="D301" s="6" t="s">
        <v>886</v>
      </c>
      <c r="E301" s="6">
        <v>1</v>
      </c>
      <c r="F301" s="6">
        <v>2</v>
      </c>
      <c r="U301" s="38">
        <v>10157</v>
      </c>
      <c r="V301" s="38" t="s">
        <v>294</v>
      </c>
      <c r="W301" s="38">
        <v>25</v>
      </c>
      <c r="X301" s="38">
        <v>28</v>
      </c>
      <c r="Y301" s="38">
        <v>30</v>
      </c>
      <c r="Z301" s="38">
        <v>48</v>
      </c>
      <c r="AA301" s="38">
        <v>19</v>
      </c>
      <c r="AU301" s="1">
        <v>10157</v>
      </c>
      <c r="AV301" s="32">
        <v>66</v>
      </c>
      <c r="AW301" s="32">
        <v>38</v>
      </c>
      <c r="AX301" s="32">
        <v>37</v>
      </c>
      <c r="AY301" s="32">
        <v>39</v>
      </c>
      <c r="AZ301" s="32">
        <v>71</v>
      </c>
    </row>
    <row r="302" ht="17.25" spans="1:52">
      <c r="A302" s="35" t="s">
        <v>310</v>
      </c>
      <c r="B302" s="10">
        <v>912</v>
      </c>
      <c r="C302" s="6">
        <v>6</v>
      </c>
      <c r="D302" s="6" t="s">
        <v>886</v>
      </c>
      <c r="E302" s="6">
        <v>1</v>
      </c>
      <c r="F302" s="6">
        <v>2</v>
      </c>
      <c r="U302" s="38">
        <v>10158</v>
      </c>
      <c r="V302" s="38" t="s">
        <v>295</v>
      </c>
      <c r="W302" s="38">
        <v>18</v>
      </c>
      <c r="X302" s="38">
        <v>19</v>
      </c>
      <c r="Y302" s="38">
        <v>14</v>
      </c>
      <c r="Z302" s="38">
        <v>39</v>
      </c>
      <c r="AA302" s="38">
        <v>20</v>
      </c>
      <c r="AU302" s="1">
        <v>10158</v>
      </c>
      <c r="AV302" s="32">
        <v>20</v>
      </c>
      <c r="AW302" s="32">
        <v>20</v>
      </c>
      <c r="AX302" s="32">
        <v>20</v>
      </c>
      <c r="AY302" s="32">
        <v>20</v>
      </c>
      <c r="AZ302" s="32">
        <v>20</v>
      </c>
    </row>
    <row r="303" ht="17.25" spans="1:52">
      <c r="A303" s="35" t="s">
        <v>311</v>
      </c>
      <c r="B303" s="10">
        <v>913</v>
      </c>
      <c r="C303" s="6">
        <v>6</v>
      </c>
      <c r="D303" s="6" t="s">
        <v>886</v>
      </c>
      <c r="E303" s="6">
        <v>1</v>
      </c>
      <c r="F303" s="6">
        <v>2</v>
      </c>
      <c r="U303" s="38">
        <v>10159</v>
      </c>
      <c r="V303" s="38" t="s">
        <v>296</v>
      </c>
      <c r="W303" s="38">
        <v>18</v>
      </c>
      <c r="X303" s="38">
        <v>25</v>
      </c>
      <c r="Y303" s="38">
        <v>17</v>
      </c>
      <c r="Z303" s="38">
        <v>47</v>
      </c>
      <c r="AA303" s="38">
        <v>28</v>
      </c>
      <c r="AU303" s="1">
        <v>10159</v>
      </c>
      <c r="AV303" s="32">
        <v>40</v>
      </c>
      <c r="AW303" s="32">
        <v>49</v>
      </c>
      <c r="AX303" s="32">
        <v>29</v>
      </c>
      <c r="AY303" s="32">
        <v>20</v>
      </c>
      <c r="AZ303" s="32">
        <v>68</v>
      </c>
    </row>
    <row r="304" ht="17.25" spans="1:52">
      <c r="A304" s="35" t="s">
        <v>312</v>
      </c>
      <c r="B304" s="10">
        <v>914</v>
      </c>
      <c r="C304" s="6">
        <v>6</v>
      </c>
      <c r="D304" s="6" t="s">
        <v>886</v>
      </c>
      <c r="E304" s="6">
        <v>1</v>
      </c>
      <c r="F304" s="6">
        <v>2</v>
      </c>
      <c r="U304" s="38">
        <v>10160</v>
      </c>
      <c r="V304" s="38" t="s">
        <v>297</v>
      </c>
      <c r="W304" s="38">
        <v>29</v>
      </c>
      <c r="X304" s="38">
        <v>22</v>
      </c>
      <c r="Y304" s="38">
        <v>22</v>
      </c>
      <c r="Z304" s="38">
        <v>46</v>
      </c>
      <c r="AA304" s="38">
        <v>31</v>
      </c>
      <c r="AU304" s="1">
        <v>10160</v>
      </c>
      <c r="AV304" s="32">
        <v>74</v>
      </c>
      <c r="AW304" s="32">
        <v>61</v>
      </c>
      <c r="AX304" s="32">
        <v>29</v>
      </c>
      <c r="AY304" s="32">
        <v>29</v>
      </c>
      <c r="AZ304" s="32">
        <v>69</v>
      </c>
    </row>
    <row r="305" ht="17.25" spans="1:52">
      <c r="A305" s="35" t="s">
        <v>313</v>
      </c>
      <c r="B305" s="10">
        <v>915</v>
      </c>
      <c r="C305" s="6">
        <v>6</v>
      </c>
      <c r="D305" s="6" t="s">
        <v>886</v>
      </c>
      <c r="E305" s="6">
        <v>1</v>
      </c>
      <c r="F305" s="6">
        <v>2</v>
      </c>
      <c r="U305" s="38">
        <v>10161</v>
      </c>
      <c r="V305" s="38" t="s">
        <v>298</v>
      </c>
      <c r="W305" s="38">
        <v>19</v>
      </c>
      <c r="X305" s="38">
        <v>11</v>
      </c>
      <c r="Y305" s="38">
        <v>11</v>
      </c>
      <c r="Z305" s="38">
        <v>43</v>
      </c>
      <c r="AA305" s="38">
        <v>31</v>
      </c>
      <c r="AU305" s="1">
        <v>10161</v>
      </c>
      <c r="AV305" s="32">
        <v>20</v>
      </c>
      <c r="AW305" s="32">
        <v>20</v>
      </c>
      <c r="AX305" s="32">
        <v>20</v>
      </c>
      <c r="AY305" s="32">
        <v>20</v>
      </c>
      <c r="AZ305" s="32">
        <v>20</v>
      </c>
    </row>
    <row r="306" ht="17.25" spans="1:52">
      <c r="A306" s="35" t="s">
        <v>314</v>
      </c>
      <c r="B306" s="10">
        <v>916</v>
      </c>
      <c r="C306" s="6">
        <v>6</v>
      </c>
      <c r="D306" s="6" t="s">
        <v>886</v>
      </c>
      <c r="E306" s="6">
        <v>1</v>
      </c>
      <c r="F306" s="6">
        <v>2</v>
      </c>
      <c r="U306" s="38">
        <v>20000</v>
      </c>
      <c r="V306" s="38" t="s">
        <v>913</v>
      </c>
      <c r="W306" s="38">
        <v>41</v>
      </c>
      <c r="X306" s="38">
        <v>36</v>
      </c>
      <c r="Y306" s="38">
        <v>36</v>
      </c>
      <c r="Z306" s="38">
        <v>21</v>
      </c>
      <c r="AA306" s="38">
        <v>16</v>
      </c>
      <c r="AU306" s="33">
        <v>20000</v>
      </c>
      <c r="AV306" s="32">
        <v>105</v>
      </c>
      <c r="AW306" s="32">
        <v>32</v>
      </c>
      <c r="AX306" s="32">
        <v>47</v>
      </c>
      <c r="AY306" s="32">
        <v>47</v>
      </c>
      <c r="AZ306" s="32">
        <v>31</v>
      </c>
    </row>
    <row r="307" ht="17.25" spans="1:52">
      <c r="A307" s="35" t="s">
        <v>315</v>
      </c>
      <c r="B307" s="10">
        <v>917</v>
      </c>
      <c r="C307" s="6">
        <v>6</v>
      </c>
      <c r="D307" s="6" t="s">
        <v>886</v>
      </c>
      <c r="E307" s="6">
        <v>1</v>
      </c>
      <c r="F307" s="6">
        <v>2</v>
      </c>
      <c r="U307" s="38">
        <v>20001</v>
      </c>
      <c r="V307" s="38" t="s">
        <v>914</v>
      </c>
      <c r="W307" s="38">
        <v>22</v>
      </c>
      <c r="X307" s="38">
        <v>28</v>
      </c>
      <c r="Y307" s="38">
        <v>35</v>
      </c>
      <c r="Z307" s="38">
        <v>35</v>
      </c>
      <c r="AA307" s="38">
        <v>30</v>
      </c>
      <c r="AU307" s="33">
        <v>20001</v>
      </c>
      <c r="AV307" s="32">
        <v>59</v>
      </c>
      <c r="AW307" s="32">
        <v>59</v>
      </c>
      <c r="AX307" s="32">
        <v>37</v>
      </c>
      <c r="AY307" s="32">
        <v>45</v>
      </c>
      <c r="AZ307" s="32">
        <v>51</v>
      </c>
    </row>
    <row r="308" ht="17.25" spans="1:52">
      <c r="A308" s="35" t="s">
        <v>316</v>
      </c>
      <c r="B308" s="10">
        <v>918</v>
      </c>
      <c r="C308" s="6">
        <v>6</v>
      </c>
      <c r="D308" s="6" t="s">
        <v>886</v>
      </c>
      <c r="E308" s="6">
        <v>1</v>
      </c>
      <c r="F308" s="6">
        <v>2</v>
      </c>
      <c r="U308" s="38">
        <v>20002</v>
      </c>
      <c r="V308" s="38" t="s">
        <v>915</v>
      </c>
      <c r="W308" s="38">
        <v>16</v>
      </c>
      <c r="X308" s="38">
        <v>48</v>
      </c>
      <c r="Y308" s="38">
        <v>16</v>
      </c>
      <c r="Z308" s="38">
        <v>34</v>
      </c>
      <c r="AA308" s="38">
        <v>36</v>
      </c>
      <c r="AU308" s="33">
        <v>20002</v>
      </c>
      <c r="AV308" s="32">
        <v>43</v>
      </c>
      <c r="AW308" s="32">
        <v>70</v>
      </c>
      <c r="AX308" s="32">
        <v>62</v>
      </c>
      <c r="AY308" s="32">
        <v>21</v>
      </c>
      <c r="AZ308" s="32">
        <v>51</v>
      </c>
    </row>
    <row r="309" ht="17.25" spans="1:52">
      <c r="A309" s="35" t="s">
        <v>317</v>
      </c>
      <c r="B309" s="10">
        <v>919</v>
      </c>
      <c r="C309" s="6">
        <v>6</v>
      </c>
      <c r="D309" s="6" t="s">
        <v>886</v>
      </c>
      <c r="E309" s="6">
        <v>1</v>
      </c>
      <c r="F309" s="6">
        <v>2</v>
      </c>
      <c r="U309" s="38">
        <v>20003</v>
      </c>
      <c r="V309" s="38" t="s">
        <v>916</v>
      </c>
      <c r="W309" s="38">
        <v>33</v>
      </c>
      <c r="X309" s="38">
        <v>25</v>
      </c>
      <c r="Y309" s="38">
        <v>26</v>
      </c>
      <c r="Z309" s="38">
        <v>29</v>
      </c>
      <c r="AA309" s="38">
        <v>37</v>
      </c>
      <c r="AU309" s="33">
        <v>20003</v>
      </c>
      <c r="AV309" s="32">
        <v>86</v>
      </c>
      <c r="AW309" s="32">
        <v>73</v>
      </c>
      <c r="AX309" s="32">
        <v>33</v>
      </c>
      <c r="AY309" s="32">
        <v>33</v>
      </c>
      <c r="AZ309" s="32">
        <v>42</v>
      </c>
    </row>
    <row r="310" ht="17.25" spans="1:52">
      <c r="A310" s="35" t="s">
        <v>318</v>
      </c>
      <c r="B310" s="10">
        <v>920</v>
      </c>
      <c r="C310" s="6">
        <v>6</v>
      </c>
      <c r="D310" s="6" t="s">
        <v>886</v>
      </c>
      <c r="E310" s="6">
        <v>1</v>
      </c>
      <c r="F310" s="6">
        <v>2</v>
      </c>
      <c r="U310" s="38">
        <v>20004</v>
      </c>
      <c r="V310" s="38" t="s">
        <v>917</v>
      </c>
      <c r="W310" s="38">
        <v>45</v>
      </c>
      <c r="X310" s="38">
        <v>25</v>
      </c>
      <c r="Y310" s="38">
        <v>18</v>
      </c>
      <c r="Z310" s="38">
        <v>27</v>
      </c>
      <c r="AA310" s="38">
        <v>35</v>
      </c>
      <c r="AU310" s="33">
        <v>20004</v>
      </c>
      <c r="AV310" s="32">
        <v>117</v>
      </c>
      <c r="AW310" s="32">
        <v>67</v>
      </c>
      <c r="AX310" s="32">
        <v>33</v>
      </c>
      <c r="AY310" s="32">
        <v>23</v>
      </c>
      <c r="AZ310" s="32">
        <v>40</v>
      </c>
    </row>
    <row r="311" spans="3:52">
      <c r="C311" s="6">
        <v>6</v>
      </c>
      <c r="D311" s="6" t="s">
        <v>886</v>
      </c>
      <c r="E311" s="6">
        <v>1</v>
      </c>
      <c r="F311" s="6">
        <v>2</v>
      </c>
      <c r="U311" s="38">
        <v>20005</v>
      </c>
      <c r="V311" s="38" t="s">
        <v>918</v>
      </c>
      <c r="W311" s="38">
        <v>41</v>
      </c>
      <c r="X311" s="38">
        <v>42</v>
      </c>
      <c r="Y311" s="38">
        <v>32</v>
      </c>
      <c r="Z311" s="38">
        <v>22</v>
      </c>
      <c r="AA311" s="38">
        <v>13</v>
      </c>
      <c r="AU311" s="33">
        <v>20005</v>
      </c>
      <c r="AV311" s="32">
        <v>105</v>
      </c>
      <c r="AW311" s="32">
        <v>26</v>
      </c>
      <c r="AX311" s="32">
        <v>55</v>
      </c>
      <c r="AY311" s="32">
        <v>41</v>
      </c>
      <c r="AZ311" s="32">
        <v>33</v>
      </c>
    </row>
    <row r="312" spans="3:52">
      <c r="C312" s="6">
        <v>6</v>
      </c>
      <c r="D312" s="6" t="s">
        <v>886</v>
      </c>
      <c r="E312" s="6">
        <v>1</v>
      </c>
      <c r="F312" s="6">
        <v>2</v>
      </c>
      <c r="U312" s="38">
        <v>20006</v>
      </c>
      <c r="V312" s="38" t="s">
        <v>919</v>
      </c>
      <c r="W312" s="38">
        <v>20</v>
      </c>
      <c r="X312" s="38">
        <v>25</v>
      </c>
      <c r="Y312" s="38">
        <v>25</v>
      </c>
      <c r="Z312" s="38">
        <v>50</v>
      </c>
      <c r="AA312" s="38">
        <v>30</v>
      </c>
      <c r="AU312" s="33">
        <v>20006</v>
      </c>
      <c r="AV312" s="32">
        <v>51</v>
      </c>
      <c r="AW312" s="32">
        <v>59</v>
      </c>
      <c r="AX312" s="32">
        <v>33</v>
      </c>
      <c r="AY312" s="32">
        <v>33</v>
      </c>
      <c r="AZ312" s="32">
        <v>73</v>
      </c>
    </row>
    <row r="313" spans="3:52">
      <c r="C313" s="6">
        <v>6</v>
      </c>
      <c r="D313" s="6" t="s">
        <v>886</v>
      </c>
      <c r="E313" s="6">
        <v>1</v>
      </c>
      <c r="F313" s="6">
        <v>2</v>
      </c>
      <c r="U313" s="38">
        <v>20007</v>
      </c>
      <c r="V313" s="38" t="s">
        <v>920</v>
      </c>
      <c r="W313" s="38">
        <v>22</v>
      </c>
      <c r="X313" s="38">
        <v>25</v>
      </c>
      <c r="Y313" s="38">
        <v>30</v>
      </c>
      <c r="Z313" s="38">
        <v>37</v>
      </c>
      <c r="AA313" s="38">
        <v>37</v>
      </c>
      <c r="AU313" s="33">
        <v>20007</v>
      </c>
      <c r="AV313" s="32">
        <v>59</v>
      </c>
      <c r="AW313" s="32">
        <v>74</v>
      </c>
      <c r="AX313" s="32">
        <v>33</v>
      </c>
      <c r="AY313" s="32">
        <v>39</v>
      </c>
      <c r="AZ313" s="32">
        <v>55</v>
      </c>
    </row>
    <row r="314" spans="3:52">
      <c r="C314" s="6">
        <v>6</v>
      </c>
      <c r="D314" s="6" t="s">
        <v>886</v>
      </c>
      <c r="E314" s="6">
        <v>1</v>
      </c>
      <c r="F314" s="6">
        <v>2</v>
      </c>
      <c r="U314" s="38">
        <v>20008</v>
      </c>
      <c r="V314" s="38" t="s">
        <v>921</v>
      </c>
      <c r="W314" s="38">
        <v>30</v>
      </c>
      <c r="X314" s="38">
        <v>55</v>
      </c>
      <c r="Y314" s="38">
        <v>28</v>
      </c>
      <c r="Z314" s="38">
        <v>21</v>
      </c>
      <c r="AA314" s="38">
        <v>17</v>
      </c>
      <c r="AU314" s="33">
        <v>20008</v>
      </c>
      <c r="AV314" s="32">
        <v>79</v>
      </c>
      <c r="AW314" s="32">
        <v>32</v>
      </c>
      <c r="AX314" s="32">
        <v>71</v>
      </c>
      <c r="AY314" s="32">
        <v>37</v>
      </c>
      <c r="AZ314" s="32">
        <v>31</v>
      </c>
    </row>
    <row r="315" spans="3:52">
      <c r="C315" s="6">
        <v>6</v>
      </c>
      <c r="D315" s="6" t="s">
        <v>886</v>
      </c>
      <c r="E315" s="6">
        <v>1</v>
      </c>
      <c r="F315" s="6">
        <v>2</v>
      </c>
      <c r="U315" s="38">
        <v>20009</v>
      </c>
      <c r="V315" s="38" t="s">
        <v>922</v>
      </c>
      <c r="W315" s="38">
        <v>20</v>
      </c>
      <c r="X315" s="38">
        <v>28</v>
      </c>
      <c r="Y315" s="38">
        <v>32</v>
      </c>
      <c r="Z315" s="38">
        <v>45</v>
      </c>
      <c r="AA315" s="38">
        <v>25</v>
      </c>
      <c r="AU315" s="33">
        <v>20009</v>
      </c>
      <c r="AV315" s="32">
        <v>51</v>
      </c>
      <c r="AW315" s="32">
        <v>50</v>
      </c>
      <c r="AX315" s="32">
        <v>37</v>
      </c>
      <c r="AY315" s="32">
        <v>41</v>
      </c>
      <c r="AZ315" s="32">
        <v>66</v>
      </c>
    </row>
    <row r="316" spans="21:52">
      <c r="U316" s="38">
        <v>20010</v>
      </c>
      <c r="V316" s="38" t="s">
        <v>923</v>
      </c>
      <c r="W316" s="38">
        <v>51</v>
      </c>
      <c r="X316" s="38">
        <v>29</v>
      </c>
      <c r="Y316" s="38">
        <v>39</v>
      </c>
      <c r="Z316" s="38">
        <v>15</v>
      </c>
      <c r="AA316" s="38">
        <v>16</v>
      </c>
      <c r="AU316" s="33">
        <v>20010</v>
      </c>
      <c r="AV316" s="32">
        <v>133</v>
      </c>
      <c r="AW316" s="32">
        <v>32</v>
      </c>
      <c r="AX316" s="32">
        <v>37</v>
      </c>
      <c r="AY316" s="32">
        <v>51</v>
      </c>
      <c r="AZ316" s="32">
        <v>22</v>
      </c>
    </row>
    <row r="317" spans="21:52">
      <c r="U317" s="38">
        <v>20011</v>
      </c>
      <c r="V317" s="38" t="s">
        <v>924</v>
      </c>
      <c r="W317" s="38">
        <v>17</v>
      </c>
      <c r="X317" s="38">
        <v>42</v>
      </c>
      <c r="Y317" s="38">
        <v>20</v>
      </c>
      <c r="Z317" s="38">
        <v>48</v>
      </c>
      <c r="AA317" s="38">
        <v>23</v>
      </c>
      <c r="AU317" s="33">
        <v>20011</v>
      </c>
      <c r="AV317" s="32">
        <v>43</v>
      </c>
      <c r="AW317" s="32">
        <v>44</v>
      </c>
      <c r="AX317" s="32">
        <v>55</v>
      </c>
      <c r="AY317" s="32">
        <v>25</v>
      </c>
      <c r="AZ317" s="32">
        <v>71</v>
      </c>
    </row>
    <row r="318" spans="21:52">
      <c r="U318" s="38">
        <v>30000</v>
      </c>
      <c r="V318" s="38" t="s">
        <v>925</v>
      </c>
      <c r="W318" s="38">
        <v>32</v>
      </c>
      <c r="X318" s="38">
        <v>35</v>
      </c>
      <c r="Y318" s="38">
        <v>18</v>
      </c>
      <c r="Z318" s="38">
        <v>17</v>
      </c>
      <c r="AA318" s="38">
        <v>18</v>
      </c>
      <c r="AU318" s="1">
        <v>30000</v>
      </c>
      <c r="AV318" s="32">
        <v>71</v>
      </c>
      <c r="AW318" s="32">
        <v>30</v>
      </c>
      <c r="AX318" s="32">
        <v>38</v>
      </c>
      <c r="AY318" s="32">
        <v>20</v>
      </c>
      <c r="AZ318" s="32">
        <v>26</v>
      </c>
    </row>
    <row r="319" spans="21:52">
      <c r="U319" s="38">
        <v>30001</v>
      </c>
      <c r="V319" s="38" t="s">
        <v>708</v>
      </c>
      <c r="W319" s="38">
        <v>35</v>
      </c>
      <c r="X319" s="38">
        <v>18</v>
      </c>
      <c r="Y319" s="38">
        <v>35</v>
      </c>
      <c r="Z319" s="38">
        <v>35</v>
      </c>
      <c r="AA319" s="38">
        <v>55</v>
      </c>
      <c r="AU319" s="1">
        <v>30001</v>
      </c>
      <c r="AV319" s="32">
        <v>107</v>
      </c>
      <c r="AW319" s="32">
        <v>124</v>
      </c>
      <c r="AX319" s="32">
        <v>27</v>
      </c>
      <c r="AY319" s="32">
        <v>53</v>
      </c>
      <c r="AZ319" s="32">
        <v>51</v>
      </c>
    </row>
    <row r="320" spans="21:52">
      <c r="U320" s="38">
        <v>30002</v>
      </c>
      <c r="V320" s="38" t="s">
        <v>926</v>
      </c>
      <c r="W320" s="38">
        <v>38</v>
      </c>
      <c r="X320" s="38">
        <v>45</v>
      </c>
      <c r="Y320" s="38">
        <v>33</v>
      </c>
      <c r="Z320" s="38">
        <v>20</v>
      </c>
      <c r="AA320" s="38">
        <v>14</v>
      </c>
      <c r="AU320" s="1">
        <v>30002</v>
      </c>
      <c r="AV320" s="32">
        <v>98</v>
      </c>
      <c r="AW320" s="32">
        <v>26</v>
      </c>
      <c r="AX320" s="32">
        <v>59</v>
      </c>
      <c r="AY320" s="32">
        <v>43</v>
      </c>
      <c r="AZ320" s="32">
        <v>29</v>
      </c>
    </row>
    <row r="321" spans="21:52">
      <c r="U321" s="38">
        <v>30003</v>
      </c>
      <c r="V321" s="38" t="s">
        <v>927</v>
      </c>
      <c r="W321" s="38">
        <v>60</v>
      </c>
      <c r="X321" s="38">
        <v>40</v>
      </c>
      <c r="Y321" s="38">
        <v>11</v>
      </c>
      <c r="Z321" s="38">
        <v>20</v>
      </c>
      <c r="AA321" s="38">
        <v>19</v>
      </c>
      <c r="AU321" s="1">
        <v>30003</v>
      </c>
      <c r="AV321" s="32">
        <v>156</v>
      </c>
      <c r="AW321" s="32">
        <v>38</v>
      </c>
      <c r="AX321" s="32">
        <v>53</v>
      </c>
      <c r="AY321" s="32">
        <v>14</v>
      </c>
      <c r="AZ321" s="32">
        <v>29</v>
      </c>
    </row>
    <row r="322" spans="21:52">
      <c r="U322" s="38">
        <v>30004</v>
      </c>
      <c r="V322" s="38" t="s">
        <v>928</v>
      </c>
      <c r="W322" s="38">
        <v>38</v>
      </c>
      <c r="X322" s="38">
        <v>40</v>
      </c>
      <c r="Y322" s="38">
        <v>18</v>
      </c>
      <c r="Z322" s="38">
        <v>32</v>
      </c>
      <c r="AA322" s="38">
        <v>22</v>
      </c>
      <c r="AU322" s="1">
        <v>30004</v>
      </c>
      <c r="AV322" s="32">
        <v>98</v>
      </c>
      <c r="AW322" s="32">
        <v>44</v>
      </c>
      <c r="AX322" s="32">
        <v>53</v>
      </c>
      <c r="AY322" s="32">
        <v>23</v>
      </c>
      <c r="AZ322" s="32">
        <v>46</v>
      </c>
    </row>
    <row r="323" spans="21:52">
      <c r="U323" s="38">
        <v>30005</v>
      </c>
      <c r="V323" s="38" t="s">
        <v>929</v>
      </c>
      <c r="W323" s="38">
        <v>32</v>
      </c>
      <c r="X323" s="38">
        <v>18</v>
      </c>
      <c r="Y323" s="38">
        <v>23</v>
      </c>
      <c r="Z323" s="38">
        <v>17</v>
      </c>
      <c r="AA323" s="38">
        <v>45</v>
      </c>
      <c r="AU323" s="1">
        <v>30005</v>
      </c>
      <c r="AV323" s="32">
        <v>20</v>
      </c>
      <c r="AW323" s="32">
        <v>20</v>
      </c>
      <c r="AX323" s="32">
        <v>20</v>
      </c>
      <c r="AY323" s="32">
        <v>20</v>
      </c>
      <c r="AZ323" s="32">
        <v>20</v>
      </c>
    </row>
    <row r="324" spans="21:52">
      <c r="U324" s="38">
        <v>30006</v>
      </c>
      <c r="V324" s="38" t="s">
        <v>930</v>
      </c>
      <c r="W324" s="38">
        <v>22</v>
      </c>
      <c r="X324" s="38">
        <v>40</v>
      </c>
      <c r="Y324" s="38">
        <v>31</v>
      </c>
      <c r="Z324" s="38">
        <v>37</v>
      </c>
      <c r="AA324" s="38">
        <v>15</v>
      </c>
      <c r="AU324" s="1">
        <v>30006</v>
      </c>
      <c r="AV324" s="32">
        <v>50</v>
      </c>
      <c r="AW324" s="32">
        <v>25</v>
      </c>
      <c r="AX324" s="32">
        <v>47</v>
      </c>
      <c r="AY324" s="32">
        <v>35</v>
      </c>
      <c r="AZ324" s="32">
        <v>51</v>
      </c>
    </row>
    <row r="325" spans="21:52">
      <c r="U325" s="38">
        <v>30007</v>
      </c>
      <c r="V325" s="38" t="s">
        <v>931</v>
      </c>
      <c r="W325" s="38">
        <v>34</v>
      </c>
      <c r="X325" s="38">
        <v>69</v>
      </c>
      <c r="Y325" s="38">
        <v>20</v>
      </c>
      <c r="Z325" s="38">
        <v>35</v>
      </c>
      <c r="AA325" s="38">
        <v>20</v>
      </c>
      <c r="AU325" s="1">
        <v>30007</v>
      </c>
      <c r="AV325" s="32">
        <v>101</v>
      </c>
      <c r="AW325" s="32">
        <v>44</v>
      </c>
      <c r="AX325" s="32">
        <v>104</v>
      </c>
      <c r="AY325" s="32">
        <v>29</v>
      </c>
      <c r="AZ325" s="32">
        <v>51</v>
      </c>
    </row>
    <row r="326" spans="21:52">
      <c r="U326" s="38">
        <v>30008</v>
      </c>
      <c r="V326" s="38" t="s">
        <v>932</v>
      </c>
      <c r="W326" s="38">
        <v>22</v>
      </c>
      <c r="X326" s="38">
        <v>32</v>
      </c>
      <c r="Y326" s="38">
        <v>27</v>
      </c>
      <c r="Z326" s="38">
        <v>47</v>
      </c>
      <c r="AA326" s="38">
        <v>22</v>
      </c>
      <c r="AU326" s="1">
        <v>30008</v>
      </c>
      <c r="AV326" s="32">
        <v>59</v>
      </c>
      <c r="AW326" s="32">
        <v>44</v>
      </c>
      <c r="AX326" s="32">
        <v>41</v>
      </c>
      <c r="AY326" s="32">
        <v>35</v>
      </c>
      <c r="AZ326" s="32">
        <v>69</v>
      </c>
    </row>
    <row r="327" spans="21:52">
      <c r="U327" s="38">
        <v>30009</v>
      </c>
      <c r="V327" s="38" t="s">
        <v>933</v>
      </c>
      <c r="W327" s="38">
        <v>42</v>
      </c>
      <c r="X327" s="38">
        <v>43</v>
      </c>
      <c r="Y327" s="38">
        <v>43</v>
      </c>
      <c r="Z327" s="38">
        <v>30</v>
      </c>
      <c r="AA327" s="38">
        <v>20</v>
      </c>
      <c r="AU327" s="1">
        <v>30009</v>
      </c>
      <c r="AV327" s="32">
        <v>128</v>
      </c>
      <c r="AW327" s="32">
        <v>44</v>
      </c>
      <c r="AX327" s="32">
        <v>64</v>
      </c>
      <c r="AY327" s="32">
        <v>64</v>
      </c>
      <c r="AZ327" s="32">
        <v>43</v>
      </c>
    </row>
    <row r="328" spans="21:52">
      <c r="U328" s="38">
        <v>30010</v>
      </c>
      <c r="V328" s="38" t="s">
        <v>934</v>
      </c>
      <c r="W328" s="38">
        <v>29</v>
      </c>
      <c r="X328" s="38">
        <v>40</v>
      </c>
      <c r="Y328" s="38">
        <v>32</v>
      </c>
      <c r="Z328" s="38">
        <v>22</v>
      </c>
      <c r="AA328" s="38">
        <v>27</v>
      </c>
      <c r="AU328" s="1">
        <v>30010</v>
      </c>
      <c r="AV328" s="32">
        <v>74</v>
      </c>
      <c r="AW328" s="32">
        <v>53</v>
      </c>
      <c r="AX328" s="32">
        <v>53</v>
      </c>
      <c r="AY328" s="32">
        <v>41</v>
      </c>
      <c r="AZ328" s="32">
        <v>33</v>
      </c>
    </row>
    <row r="329" spans="21:52">
      <c r="U329" s="38">
        <v>30011</v>
      </c>
      <c r="V329" s="38" t="s">
        <v>935</v>
      </c>
      <c r="W329" s="38">
        <v>26</v>
      </c>
      <c r="X329" s="38">
        <v>50</v>
      </c>
      <c r="Y329" s="38">
        <v>22</v>
      </c>
      <c r="Z329" s="38">
        <v>60</v>
      </c>
      <c r="AA329" s="38">
        <v>20</v>
      </c>
      <c r="AU329" s="1">
        <v>30011</v>
      </c>
      <c r="AV329" s="32">
        <v>80</v>
      </c>
      <c r="AW329" s="32">
        <v>44</v>
      </c>
      <c r="AX329" s="32">
        <v>75</v>
      </c>
      <c r="AY329" s="32">
        <v>32</v>
      </c>
      <c r="AZ329" s="32">
        <v>87</v>
      </c>
    </row>
    <row r="330" spans="21:52">
      <c r="U330" s="38">
        <v>30012</v>
      </c>
      <c r="V330" s="38" t="s">
        <v>936</v>
      </c>
      <c r="W330" s="38">
        <v>28</v>
      </c>
      <c r="X330" s="38">
        <v>15</v>
      </c>
      <c r="Y330" s="38">
        <v>22</v>
      </c>
      <c r="Z330" s="38">
        <v>27</v>
      </c>
      <c r="AA330" s="38">
        <v>48</v>
      </c>
      <c r="AU330" s="1">
        <v>30012</v>
      </c>
      <c r="AV330" s="32">
        <v>20</v>
      </c>
      <c r="AW330" s="32">
        <v>20</v>
      </c>
      <c r="AX330" s="32">
        <v>20</v>
      </c>
      <c r="AY330" s="32">
        <v>20</v>
      </c>
      <c r="AZ330" s="32">
        <v>20</v>
      </c>
    </row>
    <row r="331" spans="21:52">
      <c r="U331" s="38">
        <v>40001</v>
      </c>
      <c r="V331" s="38" t="s">
        <v>27</v>
      </c>
      <c r="W331" s="38">
        <v>27</v>
      </c>
      <c r="X331" s="38">
        <v>27</v>
      </c>
      <c r="Y331" s="38">
        <v>27</v>
      </c>
      <c r="Z331" s="38">
        <v>17</v>
      </c>
      <c r="AA331" s="38">
        <v>7</v>
      </c>
      <c r="AU331" s="1">
        <v>40001</v>
      </c>
      <c r="AV331" s="32">
        <v>20</v>
      </c>
      <c r="AW331" s="32">
        <v>20</v>
      </c>
      <c r="AX331" s="32">
        <v>20</v>
      </c>
      <c r="AY331" s="32">
        <v>20</v>
      </c>
      <c r="AZ331" s="32">
        <v>20</v>
      </c>
    </row>
    <row r="332" spans="21:52">
      <c r="U332" s="38">
        <v>40002</v>
      </c>
      <c r="V332" s="38" t="s">
        <v>162</v>
      </c>
      <c r="W332" s="38">
        <v>16</v>
      </c>
      <c r="X332" s="38">
        <v>44</v>
      </c>
      <c r="Y332" s="38">
        <v>22</v>
      </c>
      <c r="Z332" s="38">
        <v>27</v>
      </c>
      <c r="AA332" s="38">
        <v>11</v>
      </c>
      <c r="AU332" s="1">
        <v>40002</v>
      </c>
      <c r="AV332" s="32">
        <v>20</v>
      </c>
      <c r="AW332" s="32">
        <v>20</v>
      </c>
      <c r="AX332" s="32">
        <v>20</v>
      </c>
      <c r="AY332" s="32">
        <v>20</v>
      </c>
      <c r="AZ332" s="32">
        <v>20</v>
      </c>
    </row>
    <row r="333" spans="21:52">
      <c r="U333" s="38">
        <v>40003</v>
      </c>
      <c r="V333" s="38" t="s">
        <v>134</v>
      </c>
      <c r="W333" s="38">
        <v>23</v>
      </c>
      <c r="X333" s="38">
        <v>28</v>
      </c>
      <c r="Y333" s="38">
        <v>23</v>
      </c>
      <c r="Z333" s="38">
        <v>28</v>
      </c>
      <c r="AA333" s="38">
        <v>13</v>
      </c>
      <c r="AU333" s="1">
        <v>40003</v>
      </c>
      <c r="AV333" s="32">
        <v>20</v>
      </c>
      <c r="AW333" s="32">
        <v>20</v>
      </c>
      <c r="AX333" s="32">
        <v>20</v>
      </c>
      <c r="AY333" s="32">
        <v>20</v>
      </c>
      <c r="AZ333" s="32">
        <v>20</v>
      </c>
    </row>
    <row r="334" spans="21:52">
      <c r="U334" s="38">
        <v>40004</v>
      </c>
      <c r="V334" s="38" t="s">
        <v>80</v>
      </c>
      <c r="W334" s="38">
        <v>32</v>
      </c>
      <c r="X334" s="38">
        <v>32</v>
      </c>
      <c r="Y334" s="38">
        <v>17</v>
      </c>
      <c r="Z334" s="38">
        <v>7</v>
      </c>
      <c r="AA334" s="38">
        <v>17</v>
      </c>
      <c r="AU334" s="1">
        <v>40004</v>
      </c>
      <c r="AV334" s="32">
        <v>20</v>
      </c>
      <c r="AW334" s="32">
        <v>20</v>
      </c>
      <c r="AX334" s="32">
        <v>20</v>
      </c>
      <c r="AY334" s="32">
        <v>20</v>
      </c>
      <c r="AZ334" s="32">
        <v>20</v>
      </c>
    </row>
    <row r="335" spans="21:52">
      <c r="U335" s="38">
        <v>40005</v>
      </c>
      <c r="V335" s="38" t="s">
        <v>251</v>
      </c>
      <c r="W335" s="38">
        <v>17</v>
      </c>
      <c r="X335" s="38">
        <v>37</v>
      </c>
      <c r="Y335" s="38">
        <v>41</v>
      </c>
      <c r="Z335" s="38">
        <v>11</v>
      </c>
      <c r="AA335" s="38">
        <v>19</v>
      </c>
      <c r="AU335" s="1">
        <v>40005</v>
      </c>
      <c r="AV335" s="32">
        <v>20</v>
      </c>
      <c r="AW335" s="32">
        <v>20</v>
      </c>
      <c r="AX335" s="32">
        <v>20</v>
      </c>
      <c r="AY335" s="32">
        <v>20</v>
      </c>
      <c r="AZ335" s="32">
        <v>20</v>
      </c>
    </row>
    <row r="336" spans="21:52">
      <c r="U336" s="38">
        <v>40006</v>
      </c>
      <c r="V336" s="38" t="s">
        <v>253</v>
      </c>
      <c r="W336" s="38">
        <v>10</v>
      </c>
      <c r="X336" s="38">
        <v>39</v>
      </c>
      <c r="Y336" s="38">
        <v>28</v>
      </c>
      <c r="Z336" s="38">
        <v>12</v>
      </c>
      <c r="AA336" s="38">
        <v>31</v>
      </c>
      <c r="AU336" s="1">
        <v>40006</v>
      </c>
      <c r="AV336" s="32">
        <v>20</v>
      </c>
      <c r="AW336" s="32">
        <v>20</v>
      </c>
      <c r="AX336" s="32">
        <v>20</v>
      </c>
      <c r="AY336" s="32">
        <v>20</v>
      </c>
      <c r="AZ336" s="32">
        <v>20</v>
      </c>
    </row>
    <row r="337" spans="21:52">
      <c r="U337" s="38">
        <v>40007</v>
      </c>
      <c r="V337" s="38" t="s">
        <v>57</v>
      </c>
      <c r="W337" s="38">
        <v>6</v>
      </c>
      <c r="X337" s="38">
        <v>13</v>
      </c>
      <c r="Y337" s="38">
        <v>20</v>
      </c>
      <c r="Z337" s="38">
        <v>26</v>
      </c>
      <c r="AA337" s="38">
        <v>35</v>
      </c>
      <c r="AU337" s="1">
        <v>40007</v>
      </c>
      <c r="AV337" s="32">
        <v>20</v>
      </c>
      <c r="AW337" s="32">
        <v>20</v>
      </c>
      <c r="AX337" s="32">
        <v>20</v>
      </c>
      <c r="AY337" s="32">
        <v>20</v>
      </c>
      <c r="AZ337" s="32">
        <v>20</v>
      </c>
    </row>
    <row r="338" spans="21:52">
      <c r="U338" s="38">
        <v>40008</v>
      </c>
      <c r="V338" s="38" t="s">
        <v>63</v>
      </c>
      <c r="W338" s="38">
        <v>7</v>
      </c>
      <c r="X338" s="38">
        <v>7</v>
      </c>
      <c r="Y338" s="38">
        <v>22</v>
      </c>
      <c r="Z338" s="38">
        <v>27</v>
      </c>
      <c r="AA338" s="38">
        <v>37</v>
      </c>
      <c r="AU338" s="1">
        <v>40008</v>
      </c>
      <c r="AV338" s="32">
        <v>20</v>
      </c>
      <c r="AW338" s="32">
        <v>20</v>
      </c>
      <c r="AX338" s="32">
        <v>20</v>
      </c>
      <c r="AY338" s="32">
        <v>20</v>
      </c>
      <c r="AZ338" s="32">
        <v>20</v>
      </c>
    </row>
    <row r="339" spans="21:52">
      <c r="U339" s="38">
        <v>40009</v>
      </c>
      <c r="V339" s="38" t="s">
        <v>278</v>
      </c>
      <c r="W339" s="38">
        <v>29</v>
      </c>
      <c r="X339" s="38">
        <v>34</v>
      </c>
      <c r="Y339" s="38">
        <v>34</v>
      </c>
      <c r="Z339" s="38">
        <v>15</v>
      </c>
      <c r="AA339" s="38">
        <v>8</v>
      </c>
      <c r="AU339" s="1">
        <v>40009</v>
      </c>
      <c r="AV339" s="32">
        <v>20</v>
      </c>
      <c r="AW339" s="32">
        <v>20</v>
      </c>
      <c r="AX339" s="32">
        <v>20</v>
      </c>
      <c r="AY339" s="32">
        <v>20</v>
      </c>
      <c r="AZ339" s="32">
        <v>20</v>
      </c>
    </row>
    <row r="340" spans="21:52">
      <c r="U340" s="38">
        <v>40010</v>
      </c>
      <c r="V340" s="38" t="s">
        <v>279</v>
      </c>
      <c r="W340" s="38">
        <v>36</v>
      </c>
      <c r="X340" s="38">
        <v>38</v>
      </c>
      <c r="Y340" s="38">
        <v>34</v>
      </c>
      <c r="Z340" s="38">
        <v>11</v>
      </c>
      <c r="AA340" s="38">
        <v>6</v>
      </c>
      <c r="AU340" s="1">
        <v>40010</v>
      </c>
      <c r="AV340" s="32">
        <v>20</v>
      </c>
      <c r="AW340" s="32">
        <v>20</v>
      </c>
      <c r="AX340" s="32">
        <v>20</v>
      </c>
      <c r="AY340" s="32">
        <v>20</v>
      </c>
      <c r="AZ340" s="32">
        <v>20</v>
      </c>
    </row>
    <row r="341" spans="21:52">
      <c r="U341" s="38">
        <v>40011</v>
      </c>
      <c r="V341" s="38" t="s">
        <v>280</v>
      </c>
      <c r="W341" s="38">
        <v>32</v>
      </c>
      <c r="X341" s="38">
        <v>37</v>
      </c>
      <c r="Y341" s="38">
        <v>37</v>
      </c>
      <c r="Z341" s="38">
        <v>12</v>
      </c>
      <c r="AA341" s="38">
        <v>7</v>
      </c>
      <c r="AU341" s="1">
        <v>40011</v>
      </c>
      <c r="AV341" s="32">
        <v>20</v>
      </c>
      <c r="AW341" s="32">
        <v>20</v>
      </c>
      <c r="AX341" s="32">
        <v>20</v>
      </c>
      <c r="AY341" s="32">
        <v>20</v>
      </c>
      <c r="AZ341" s="32">
        <v>20</v>
      </c>
    </row>
    <row r="342" spans="21:52">
      <c r="U342" s="38">
        <v>40012</v>
      </c>
      <c r="V342" s="38" t="s">
        <v>281</v>
      </c>
      <c r="W342" s="38">
        <v>35</v>
      </c>
      <c r="X342" s="38">
        <v>35</v>
      </c>
      <c r="Y342" s="38">
        <v>31</v>
      </c>
      <c r="Z342" s="38">
        <v>10</v>
      </c>
      <c r="AA342" s="38">
        <v>9</v>
      </c>
      <c r="AU342" s="1">
        <v>40012</v>
      </c>
      <c r="AV342" s="32">
        <v>20</v>
      </c>
      <c r="AW342" s="32">
        <v>20</v>
      </c>
      <c r="AX342" s="32">
        <v>20</v>
      </c>
      <c r="AY342" s="32">
        <v>20</v>
      </c>
      <c r="AZ342" s="32">
        <v>20</v>
      </c>
    </row>
    <row r="343" spans="21:52">
      <c r="U343" s="38">
        <v>40013</v>
      </c>
      <c r="V343" s="38" t="s">
        <v>262</v>
      </c>
      <c r="W343" s="38">
        <v>20</v>
      </c>
      <c r="X343" s="38">
        <v>30</v>
      </c>
      <c r="Y343" s="38">
        <v>46</v>
      </c>
      <c r="Z343" s="38">
        <v>7</v>
      </c>
      <c r="AA343" s="38">
        <v>12</v>
      </c>
      <c r="AU343" s="1">
        <v>40013</v>
      </c>
      <c r="AV343" s="32">
        <v>20</v>
      </c>
      <c r="AW343" s="32">
        <v>20</v>
      </c>
      <c r="AX343" s="32">
        <v>20</v>
      </c>
      <c r="AY343" s="32">
        <v>20</v>
      </c>
      <c r="AZ343" s="32">
        <v>20</v>
      </c>
    </row>
    <row r="344" spans="21:52">
      <c r="U344" s="38">
        <v>40014</v>
      </c>
      <c r="V344" s="38" t="s">
        <v>263</v>
      </c>
      <c r="W344" s="38">
        <v>15</v>
      </c>
      <c r="X344" s="38">
        <v>38</v>
      </c>
      <c r="Y344" s="38">
        <v>43</v>
      </c>
      <c r="Z344" s="38">
        <v>6</v>
      </c>
      <c r="AA344" s="38">
        <v>13</v>
      </c>
      <c r="AU344" s="1">
        <v>40014</v>
      </c>
      <c r="AV344" s="32">
        <v>20</v>
      </c>
      <c r="AW344" s="32">
        <v>20</v>
      </c>
      <c r="AX344" s="32">
        <v>20</v>
      </c>
      <c r="AY344" s="32">
        <v>20</v>
      </c>
      <c r="AZ344" s="32">
        <v>20</v>
      </c>
    </row>
    <row r="345" spans="21:52">
      <c r="U345" s="38">
        <v>40015</v>
      </c>
      <c r="V345" s="38" t="s">
        <v>264</v>
      </c>
      <c r="W345" s="38">
        <v>10</v>
      </c>
      <c r="X345" s="38">
        <v>32</v>
      </c>
      <c r="Y345" s="38">
        <v>48</v>
      </c>
      <c r="Z345" s="38">
        <v>8</v>
      </c>
      <c r="AA345" s="38">
        <v>17</v>
      </c>
      <c r="AU345" s="1">
        <v>40015</v>
      </c>
      <c r="AV345" s="32">
        <v>20</v>
      </c>
      <c r="AW345" s="32">
        <v>20</v>
      </c>
      <c r="AX345" s="32">
        <v>20</v>
      </c>
      <c r="AY345" s="32">
        <v>20</v>
      </c>
      <c r="AZ345" s="32">
        <v>20</v>
      </c>
    </row>
    <row r="346" spans="21:52">
      <c r="U346" s="38">
        <v>40016</v>
      </c>
      <c r="V346" s="38" t="s">
        <v>265</v>
      </c>
      <c r="W346" s="38">
        <v>14</v>
      </c>
      <c r="X346" s="38">
        <v>41</v>
      </c>
      <c r="Y346" s="38">
        <v>40</v>
      </c>
      <c r="Z346" s="38">
        <v>5</v>
      </c>
      <c r="AA346" s="38">
        <v>15</v>
      </c>
      <c r="AU346" s="1">
        <v>40016</v>
      </c>
      <c r="AV346" s="32">
        <v>20</v>
      </c>
      <c r="AW346" s="32">
        <v>20</v>
      </c>
      <c r="AX346" s="32">
        <v>20</v>
      </c>
      <c r="AY346" s="32">
        <v>20</v>
      </c>
      <c r="AZ346" s="32">
        <v>20</v>
      </c>
    </row>
    <row r="347" spans="21:52">
      <c r="U347" s="38">
        <v>40017</v>
      </c>
      <c r="V347" s="38" t="s">
        <v>260</v>
      </c>
      <c r="W347" s="38">
        <v>13</v>
      </c>
      <c r="X347" s="38">
        <v>35</v>
      </c>
      <c r="Y347" s="38">
        <v>29</v>
      </c>
      <c r="Z347" s="38">
        <v>10</v>
      </c>
      <c r="AA347" s="38">
        <v>23</v>
      </c>
      <c r="AU347" s="1">
        <v>40017</v>
      </c>
      <c r="AV347" s="32">
        <v>20</v>
      </c>
      <c r="AW347" s="32">
        <v>20</v>
      </c>
      <c r="AX347" s="32">
        <v>20</v>
      </c>
      <c r="AY347" s="32">
        <v>20</v>
      </c>
      <c r="AZ347" s="32">
        <v>20</v>
      </c>
    </row>
    <row r="348" spans="21:52">
      <c r="U348" s="38">
        <v>40018</v>
      </c>
      <c r="V348" s="38" t="s">
        <v>261</v>
      </c>
      <c r="W348" s="38">
        <v>9</v>
      </c>
      <c r="X348" s="38">
        <v>24</v>
      </c>
      <c r="Y348" s="38">
        <v>29</v>
      </c>
      <c r="Z348" s="38">
        <v>11</v>
      </c>
      <c r="AA348" s="38">
        <v>37</v>
      </c>
      <c r="AU348" s="1">
        <v>40018</v>
      </c>
      <c r="AV348" s="32">
        <v>20</v>
      </c>
      <c r="AW348" s="32">
        <v>20</v>
      </c>
      <c r="AX348" s="32">
        <v>20</v>
      </c>
      <c r="AY348" s="32">
        <v>20</v>
      </c>
      <c r="AZ348" s="32">
        <v>20</v>
      </c>
    </row>
    <row r="349" spans="21:52">
      <c r="U349" s="38">
        <v>40019</v>
      </c>
      <c r="V349" s="38" t="s">
        <v>206</v>
      </c>
      <c r="W349" s="38">
        <v>27</v>
      </c>
      <c r="X349" s="38">
        <v>29</v>
      </c>
      <c r="Y349" s="38">
        <v>22</v>
      </c>
      <c r="Z349" s="38">
        <v>12</v>
      </c>
      <c r="AA349" s="38">
        <v>20</v>
      </c>
      <c r="AU349" s="1">
        <v>40019</v>
      </c>
      <c r="AV349" s="32">
        <v>20</v>
      </c>
      <c r="AW349" s="32">
        <v>20</v>
      </c>
      <c r="AX349" s="32">
        <v>20</v>
      </c>
      <c r="AY349" s="32">
        <v>20</v>
      </c>
      <c r="AZ349" s="32">
        <v>20</v>
      </c>
    </row>
    <row r="350" spans="21:52">
      <c r="U350" s="38">
        <v>40020</v>
      </c>
      <c r="V350" s="38" t="s">
        <v>208</v>
      </c>
      <c r="W350" s="38">
        <v>24</v>
      </c>
      <c r="X350" s="38">
        <v>32</v>
      </c>
      <c r="Y350" s="38">
        <v>27</v>
      </c>
      <c r="Z350" s="38">
        <v>10</v>
      </c>
      <c r="AA350" s="38">
        <v>17</v>
      </c>
      <c r="AU350" s="1">
        <v>40020</v>
      </c>
      <c r="AV350" s="32">
        <v>20</v>
      </c>
      <c r="AW350" s="32">
        <v>20</v>
      </c>
      <c r="AX350" s="32">
        <v>20</v>
      </c>
      <c r="AY350" s="32">
        <v>20</v>
      </c>
      <c r="AZ350" s="32">
        <v>20</v>
      </c>
    </row>
    <row r="351" spans="21:52">
      <c r="U351" s="38">
        <v>40021</v>
      </c>
      <c r="V351" s="38" t="s">
        <v>166</v>
      </c>
      <c r="W351" s="38">
        <v>14</v>
      </c>
      <c r="X351" s="38">
        <v>44</v>
      </c>
      <c r="Y351" s="38">
        <v>19</v>
      </c>
      <c r="Z351" s="38">
        <v>29</v>
      </c>
      <c r="AA351" s="38">
        <v>14</v>
      </c>
      <c r="AU351" s="1">
        <v>40021</v>
      </c>
      <c r="AV351" s="32">
        <v>20</v>
      </c>
      <c r="AW351" s="32">
        <v>20</v>
      </c>
      <c r="AX351" s="32">
        <v>20</v>
      </c>
      <c r="AY351" s="32">
        <v>20</v>
      </c>
      <c r="AZ351" s="32">
        <v>20</v>
      </c>
    </row>
    <row r="352" spans="21:52">
      <c r="U352" s="38">
        <v>40022</v>
      </c>
      <c r="V352" s="38" t="s">
        <v>168</v>
      </c>
      <c r="W352" s="38">
        <v>15</v>
      </c>
      <c r="X352" s="38">
        <v>40</v>
      </c>
      <c r="Y352" s="38">
        <v>17</v>
      </c>
      <c r="Z352" s="38">
        <v>33</v>
      </c>
      <c r="AA352" s="38">
        <v>15</v>
      </c>
      <c r="AU352" s="1">
        <v>40022</v>
      </c>
      <c r="AV352" s="32">
        <v>20</v>
      </c>
      <c r="AW352" s="32">
        <v>20</v>
      </c>
      <c r="AX352" s="32">
        <v>20</v>
      </c>
      <c r="AY352" s="32">
        <v>20</v>
      </c>
      <c r="AZ352" s="32">
        <v>20</v>
      </c>
    </row>
    <row r="353" spans="21:52">
      <c r="U353" s="38">
        <v>40023</v>
      </c>
      <c r="V353" s="38" t="s">
        <v>169</v>
      </c>
      <c r="W353" s="38">
        <v>20</v>
      </c>
      <c r="X353" s="38">
        <v>43</v>
      </c>
      <c r="Y353" s="38">
        <v>18</v>
      </c>
      <c r="Z353" s="38">
        <v>27</v>
      </c>
      <c r="AA353" s="38">
        <v>12</v>
      </c>
      <c r="AU353" s="1">
        <v>40023</v>
      </c>
      <c r="AV353" s="32">
        <v>20</v>
      </c>
      <c r="AW353" s="32">
        <v>20</v>
      </c>
      <c r="AX353" s="32">
        <v>20</v>
      </c>
      <c r="AY353" s="32">
        <v>20</v>
      </c>
      <c r="AZ353" s="32">
        <v>20</v>
      </c>
    </row>
    <row r="354" spans="21:52">
      <c r="U354" s="38">
        <v>40024</v>
      </c>
      <c r="V354" s="38" t="s">
        <v>266</v>
      </c>
      <c r="W354" s="38">
        <v>16</v>
      </c>
      <c r="X354" s="38">
        <v>32</v>
      </c>
      <c r="Y354" s="38">
        <v>35</v>
      </c>
      <c r="Z354" s="38">
        <v>11</v>
      </c>
      <c r="AA354" s="38">
        <v>11</v>
      </c>
      <c r="AU354" s="1">
        <v>40024</v>
      </c>
      <c r="AV354" s="32">
        <v>20</v>
      </c>
      <c r="AW354" s="32">
        <v>20</v>
      </c>
      <c r="AX354" s="32">
        <v>20</v>
      </c>
      <c r="AY354" s="32">
        <v>20</v>
      </c>
      <c r="AZ354" s="32">
        <v>20</v>
      </c>
    </row>
    <row r="355" spans="21:52">
      <c r="U355" s="38">
        <v>40025</v>
      </c>
      <c r="V355" s="38" t="s">
        <v>267</v>
      </c>
      <c r="W355" s="38">
        <v>18</v>
      </c>
      <c r="X355" s="38">
        <v>31</v>
      </c>
      <c r="Y355" s="38">
        <v>36</v>
      </c>
      <c r="Z355" s="38">
        <v>10</v>
      </c>
      <c r="AA355" s="38">
        <v>10</v>
      </c>
      <c r="AU355" s="1">
        <v>40025</v>
      </c>
      <c r="AV355" s="32">
        <v>20</v>
      </c>
      <c r="AW355" s="32">
        <v>20</v>
      </c>
      <c r="AX355" s="32">
        <v>20</v>
      </c>
      <c r="AY355" s="32">
        <v>20</v>
      </c>
      <c r="AZ355" s="32">
        <v>20</v>
      </c>
    </row>
    <row r="356" spans="21:52">
      <c r="U356" s="38">
        <v>40026</v>
      </c>
      <c r="V356" s="38" t="s">
        <v>273</v>
      </c>
      <c r="W356" s="38">
        <v>29</v>
      </c>
      <c r="X356" s="38">
        <v>28</v>
      </c>
      <c r="Y356" s="38">
        <v>32</v>
      </c>
      <c r="Z356" s="38">
        <v>20</v>
      </c>
      <c r="AA356" s="38">
        <v>11</v>
      </c>
      <c r="AU356" s="1">
        <v>40026</v>
      </c>
      <c r="AV356" s="32">
        <v>20</v>
      </c>
      <c r="AW356" s="32">
        <v>20</v>
      </c>
      <c r="AX356" s="32">
        <v>20</v>
      </c>
      <c r="AY356" s="32">
        <v>20</v>
      </c>
      <c r="AZ356" s="32">
        <v>20</v>
      </c>
    </row>
    <row r="357" spans="21:52">
      <c r="U357" s="38">
        <v>40027</v>
      </c>
      <c r="V357" s="38" t="s">
        <v>274</v>
      </c>
      <c r="W357" s="38">
        <v>30</v>
      </c>
      <c r="X357" s="38">
        <v>30</v>
      </c>
      <c r="Y357" s="38">
        <v>31</v>
      </c>
      <c r="Z357" s="38">
        <v>17</v>
      </c>
      <c r="AA357" s="38">
        <v>12</v>
      </c>
      <c r="AU357" s="1">
        <v>40027</v>
      </c>
      <c r="AV357" s="32">
        <v>20</v>
      </c>
      <c r="AW357" s="32">
        <v>20</v>
      </c>
      <c r="AX357" s="32">
        <v>20</v>
      </c>
      <c r="AY357" s="32">
        <v>20</v>
      </c>
      <c r="AZ357" s="32">
        <v>20</v>
      </c>
    </row>
    <row r="358" spans="21:52">
      <c r="U358" s="38">
        <v>40028</v>
      </c>
      <c r="V358" s="38" t="s">
        <v>275</v>
      </c>
      <c r="W358" s="38">
        <v>33</v>
      </c>
      <c r="X358" s="38">
        <v>33</v>
      </c>
      <c r="Y358" s="38">
        <v>25</v>
      </c>
      <c r="Z358" s="38">
        <v>16</v>
      </c>
      <c r="AA358" s="38">
        <v>13</v>
      </c>
      <c r="AU358" s="1">
        <v>40028</v>
      </c>
      <c r="AV358" s="32">
        <v>20</v>
      </c>
      <c r="AW358" s="32">
        <v>20</v>
      </c>
      <c r="AX358" s="32">
        <v>20</v>
      </c>
      <c r="AY358" s="32">
        <v>20</v>
      </c>
      <c r="AZ358" s="32">
        <v>20</v>
      </c>
    </row>
    <row r="359" spans="21:52">
      <c r="U359" s="38">
        <v>40029</v>
      </c>
      <c r="V359" s="38" t="s">
        <v>276</v>
      </c>
      <c r="W359" s="38">
        <v>32</v>
      </c>
      <c r="X359" s="38">
        <v>30</v>
      </c>
      <c r="Y359" s="38">
        <v>23</v>
      </c>
      <c r="Z359" s="38">
        <v>20</v>
      </c>
      <c r="AA359" s="38">
        <v>15</v>
      </c>
      <c r="AU359" s="1">
        <v>40029</v>
      </c>
      <c r="AV359" s="32">
        <v>20</v>
      </c>
      <c r="AW359" s="32">
        <v>20</v>
      </c>
      <c r="AX359" s="32">
        <v>20</v>
      </c>
      <c r="AY359" s="32">
        <v>20</v>
      </c>
      <c r="AZ359" s="32">
        <v>20</v>
      </c>
    </row>
    <row r="360" spans="21:52">
      <c r="U360" s="38">
        <v>40030</v>
      </c>
      <c r="V360" s="38" t="s">
        <v>286</v>
      </c>
      <c r="W360" s="38">
        <v>34</v>
      </c>
      <c r="X360" s="38">
        <v>34</v>
      </c>
      <c r="Y360" s="38">
        <v>20</v>
      </c>
      <c r="Z360" s="38">
        <v>12</v>
      </c>
      <c r="AA360" s="38">
        <v>20</v>
      </c>
      <c r="AU360" s="1">
        <v>40030</v>
      </c>
      <c r="AV360" s="32">
        <v>20</v>
      </c>
      <c r="AW360" s="32">
        <v>20</v>
      </c>
      <c r="AX360" s="32">
        <v>20</v>
      </c>
      <c r="AY360" s="32">
        <v>20</v>
      </c>
      <c r="AZ360" s="32">
        <v>20</v>
      </c>
    </row>
    <row r="361" spans="21:52">
      <c r="U361" s="38">
        <v>40031</v>
      </c>
      <c r="V361" s="38" t="s">
        <v>287</v>
      </c>
      <c r="W361" s="38">
        <v>39</v>
      </c>
      <c r="X361" s="38">
        <v>30</v>
      </c>
      <c r="Y361" s="38">
        <v>28</v>
      </c>
      <c r="Z361" s="38">
        <v>8</v>
      </c>
      <c r="AA361" s="38">
        <v>15</v>
      </c>
      <c r="AU361" s="1">
        <v>40031</v>
      </c>
      <c r="AV361" s="32">
        <v>20</v>
      </c>
      <c r="AW361" s="32">
        <v>20</v>
      </c>
      <c r="AX361" s="32">
        <v>20</v>
      </c>
      <c r="AY361" s="32">
        <v>20</v>
      </c>
      <c r="AZ361" s="32">
        <v>20</v>
      </c>
    </row>
    <row r="362" spans="21:52">
      <c r="U362" s="38">
        <v>40032</v>
      </c>
      <c r="V362" s="38" t="s">
        <v>288</v>
      </c>
      <c r="W362" s="38">
        <v>37</v>
      </c>
      <c r="X362" s="38">
        <v>37</v>
      </c>
      <c r="Y362" s="38">
        <v>17</v>
      </c>
      <c r="Z362" s="38">
        <v>17</v>
      </c>
      <c r="AA362" s="38">
        <v>12</v>
      </c>
      <c r="AU362" s="1">
        <v>40032</v>
      </c>
      <c r="AV362" s="32">
        <v>20</v>
      </c>
      <c r="AW362" s="32">
        <v>20</v>
      </c>
      <c r="AX362" s="32">
        <v>20</v>
      </c>
      <c r="AY362" s="32">
        <v>20</v>
      </c>
      <c r="AZ362" s="32">
        <v>20</v>
      </c>
    </row>
    <row r="363" spans="21:52">
      <c r="U363" s="38">
        <v>40033</v>
      </c>
      <c r="V363" s="38" t="s">
        <v>289</v>
      </c>
      <c r="W363" s="38">
        <v>23</v>
      </c>
      <c r="X363" s="38">
        <v>28</v>
      </c>
      <c r="Y363" s="38">
        <v>21</v>
      </c>
      <c r="Z363" s="38">
        <v>32</v>
      </c>
      <c r="AA363" s="38">
        <v>12</v>
      </c>
      <c r="AU363" s="1">
        <v>40033</v>
      </c>
      <c r="AV363" s="32">
        <v>20</v>
      </c>
      <c r="AW363" s="32">
        <v>20</v>
      </c>
      <c r="AX363" s="32">
        <v>20</v>
      </c>
      <c r="AY363" s="32">
        <v>20</v>
      </c>
      <c r="AZ363" s="32">
        <v>20</v>
      </c>
    </row>
    <row r="364" spans="21:52">
      <c r="U364" s="38">
        <v>40034</v>
      </c>
      <c r="V364" s="38" t="s">
        <v>290</v>
      </c>
      <c r="W364" s="38">
        <v>28</v>
      </c>
      <c r="X364" s="38">
        <v>27</v>
      </c>
      <c r="Y364" s="38">
        <v>24</v>
      </c>
      <c r="Z364" s="38">
        <v>26</v>
      </c>
      <c r="AA364" s="38">
        <v>10</v>
      </c>
      <c r="AU364" s="1">
        <v>40034</v>
      </c>
      <c r="AV364" s="32">
        <v>20</v>
      </c>
      <c r="AW364" s="32">
        <v>20</v>
      </c>
      <c r="AX364" s="32">
        <v>20</v>
      </c>
      <c r="AY364" s="32">
        <v>20</v>
      </c>
      <c r="AZ364" s="32">
        <v>20</v>
      </c>
    </row>
    <row r="365" spans="21:52">
      <c r="U365" s="38">
        <v>40035</v>
      </c>
      <c r="V365" s="38" t="s">
        <v>291</v>
      </c>
      <c r="W365" s="38">
        <v>19</v>
      </c>
      <c r="X365" s="38">
        <v>31</v>
      </c>
      <c r="Y365" s="38">
        <v>23</v>
      </c>
      <c r="Z365" s="38">
        <v>28</v>
      </c>
      <c r="AA365" s="38">
        <v>14</v>
      </c>
      <c r="AU365" s="1">
        <v>40035</v>
      </c>
      <c r="AV365" s="32">
        <v>20</v>
      </c>
      <c r="AW365" s="32">
        <v>20</v>
      </c>
      <c r="AX365" s="32">
        <v>20</v>
      </c>
      <c r="AY365" s="32">
        <v>20</v>
      </c>
      <c r="AZ365" s="32">
        <v>20</v>
      </c>
    </row>
    <row r="366" spans="21:52">
      <c r="U366" s="33">
        <v>50000</v>
      </c>
      <c r="V366" s="25" t="s">
        <v>4</v>
      </c>
      <c r="W366" s="25">
        <v>23</v>
      </c>
      <c r="X366" s="25">
        <v>20</v>
      </c>
      <c r="Y366" s="25">
        <v>45</v>
      </c>
      <c r="Z366" s="25">
        <v>4</v>
      </c>
      <c r="AA366" s="25">
        <v>18</v>
      </c>
      <c r="AU366" s="33">
        <v>50000</v>
      </c>
      <c r="AV366" s="32">
        <v>20</v>
      </c>
      <c r="AW366" s="32">
        <v>20</v>
      </c>
      <c r="AX366" s="32">
        <v>20</v>
      </c>
      <c r="AY366" s="32">
        <v>20</v>
      </c>
      <c r="AZ366" s="32">
        <v>20</v>
      </c>
    </row>
    <row r="367" spans="21:52">
      <c r="U367" s="33">
        <v>50001</v>
      </c>
      <c r="V367" s="25" t="s">
        <v>20</v>
      </c>
      <c r="W367" s="25">
        <v>32</v>
      </c>
      <c r="X367" s="25">
        <v>22</v>
      </c>
      <c r="Y367" s="25">
        <v>47</v>
      </c>
      <c r="Z367" s="25">
        <v>12</v>
      </c>
      <c r="AA367" s="25">
        <v>22</v>
      </c>
      <c r="AU367" s="33">
        <v>50001</v>
      </c>
      <c r="AV367" s="32">
        <v>20</v>
      </c>
      <c r="AW367" s="32">
        <v>20</v>
      </c>
      <c r="AX367" s="32">
        <v>20</v>
      </c>
      <c r="AY367" s="32">
        <v>20</v>
      </c>
      <c r="AZ367" s="32">
        <v>20</v>
      </c>
    </row>
    <row r="368" spans="21:52">
      <c r="U368" s="33">
        <v>50002</v>
      </c>
      <c r="V368" s="25" t="s">
        <v>25</v>
      </c>
      <c r="W368" s="25">
        <v>26</v>
      </c>
      <c r="X368" s="25">
        <v>16</v>
      </c>
      <c r="Y368" s="25">
        <v>47</v>
      </c>
      <c r="Z368" s="25">
        <v>15</v>
      </c>
      <c r="AA368" s="25">
        <v>16</v>
      </c>
      <c r="AU368" s="33">
        <v>50002</v>
      </c>
      <c r="AV368" s="32">
        <v>20</v>
      </c>
      <c r="AW368" s="32">
        <v>20</v>
      </c>
      <c r="AX368" s="32">
        <v>20</v>
      </c>
      <c r="AY368" s="32">
        <v>20</v>
      </c>
      <c r="AZ368" s="32">
        <v>20</v>
      </c>
    </row>
    <row r="369" spans="21:52">
      <c r="U369" s="33">
        <v>50003</v>
      </c>
      <c r="V369" s="25" t="s">
        <v>30</v>
      </c>
      <c r="W369" s="25">
        <v>22</v>
      </c>
      <c r="X369" s="25">
        <v>26</v>
      </c>
      <c r="Y369" s="25">
        <v>17</v>
      </c>
      <c r="Z369" s="25">
        <v>19</v>
      </c>
      <c r="AA369" s="25">
        <v>26</v>
      </c>
      <c r="AU369" s="33">
        <v>50003</v>
      </c>
      <c r="AV369" s="32">
        <v>20</v>
      </c>
      <c r="AW369" s="32">
        <v>20</v>
      </c>
      <c r="AX369" s="32">
        <v>20</v>
      </c>
      <c r="AY369" s="32">
        <v>20</v>
      </c>
      <c r="AZ369" s="32">
        <v>20</v>
      </c>
    </row>
    <row r="370" spans="21:52">
      <c r="U370" s="33">
        <v>50004</v>
      </c>
      <c r="V370" s="25" t="s">
        <v>33</v>
      </c>
      <c r="W370" s="25">
        <v>24</v>
      </c>
      <c r="X370" s="25">
        <v>29</v>
      </c>
      <c r="Y370" s="25">
        <v>22</v>
      </c>
      <c r="Z370" s="25">
        <v>33</v>
      </c>
      <c r="AA370" s="25">
        <v>22</v>
      </c>
      <c r="AU370" s="33">
        <v>50004</v>
      </c>
      <c r="AV370" s="32">
        <v>20</v>
      </c>
      <c r="AW370" s="32">
        <v>20</v>
      </c>
      <c r="AX370" s="32">
        <v>20</v>
      </c>
      <c r="AY370" s="32">
        <v>20</v>
      </c>
      <c r="AZ370" s="32">
        <v>20</v>
      </c>
    </row>
    <row r="371" spans="21:52">
      <c r="U371" s="33">
        <v>50005</v>
      </c>
      <c r="V371" s="25" t="s">
        <v>36</v>
      </c>
      <c r="W371" s="25">
        <v>24</v>
      </c>
      <c r="X371" s="25">
        <v>25</v>
      </c>
      <c r="Y371" s="25">
        <v>24</v>
      </c>
      <c r="Z371" s="25">
        <v>22</v>
      </c>
      <c r="AA371" s="25">
        <v>25</v>
      </c>
      <c r="AU371" s="33">
        <v>50005</v>
      </c>
      <c r="AV371" s="32">
        <v>20</v>
      </c>
      <c r="AW371" s="32">
        <v>20</v>
      </c>
      <c r="AX371" s="32">
        <v>20</v>
      </c>
      <c r="AY371" s="32">
        <v>20</v>
      </c>
      <c r="AZ371" s="32">
        <v>20</v>
      </c>
    </row>
    <row r="372" spans="21:52">
      <c r="U372" s="33">
        <v>50006</v>
      </c>
      <c r="V372" s="25" t="s">
        <v>39</v>
      </c>
      <c r="W372" s="25">
        <v>23</v>
      </c>
      <c r="X372" s="25">
        <v>27</v>
      </c>
      <c r="Y372" s="25">
        <v>15</v>
      </c>
      <c r="Z372" s="25">
        <v>26</v>
      </c>
      <c r="AA372" s="25">
        <v>24</v>
      </c>
      <c r="AU372" s="33">
        <v>50006</v>
      </c>
      <c r="AV372" s="32">
        <v>20</v>
      </c>
      <c r="AW372" s="32">
        <v>20</v>
      </c>
      <c r="AX372" s="32">
        <v>20</v>
      </c>
      <c r="AY372" s="32">
        <v>20</v>
      </c>
      <c r="AZ372" s="32">
        <v>20</v>
      </c>
    </row>
    <row r="373" spans="21:52">
      <c r="U373" s="33">
        <v>50007</v>
      </c>
      <c r="V373" s="25" t="s">
        <v>42</v>
      </c>
      <c r="W373" s="25">
        <v>34</v>
      </c>
      <c r="X373" s="25">
        <v>33</v>
      </c>
      <c r="Y373" s="25">
        <v>22</v>
      </c>
      <c r="Z373" s="25">
        <v>29</v>
      </c>
      <c r="AA373" s="25">
        <v>32</v>
      </c>
      <c r="AU373" s="33">
        <v>50007</v>
      </c>
      <c r="AV373" s="32">
        <v>20</v>
      </c>
      <c r="AW373" s="32">
        <v>20</v>
      </c>
      <c r="AX373" s="32">
        <v>20</v>
      </c>
      <c r="AY373" s="32">
        <v>20</v>
      </c>
      <c r="AZ373" s="32">
        <v>20</v>
      </c>
    </row>
    <row r="374" spans="21:52">
      <c r="U374" s="33">
        <v>50008</v>
      </c>
      <c r="V374" s="25" t="s">
        <v>44</v>
      </c>
      <c r="W374" s="25">
        <v>23</v>
      </c>
      <c r="X374" s="25">
        <v>35</v>
      </c>
      <c r="Y374" s="25">
        <v>16</v>
      </c>
      <c r="Z374" s="25">
        <v>30</v>
      </c>
      <c r="AA374" s="25">
        <v>31</v>
      </c>
      <c r="AU374" s="33">
        <v>50008</v>
      </c>
      <c r="AV374" s="32">
        <v>20</v>
      </c>
      <c r="AW374" s="32">
        <v>20</v>
      </c>
      <c r="AX374" s="32">
        <v>20</v>
      </c>
      <c r="AY374" s="32">
        <v>20</v>
      </c>
      <c r="AZ374" s="32">
        <v>20</v>
      </c>
    </row>
    <row r="375" spans="21:52">
      <c r="U375" s="33">
        <v>50009</v>
      </c>
      <c r="V375" s="25" t="s">
        <v>47</v>
      </c>
      <c r="W375" s="25">
        <v>34</v>
      </c>
      <c r="X375" s="25">
        <v>34</v>
      </c>
      <c r="Y375" s="25">
        <v>19</v>
      </c>
      <c r="Z375" s="25">
        <v>19</v>
      </c>
      <c r="AA375" s="25">
        <v>19</v>
      </c>
      <c r="AU375" s="33">
        <v>50009</v>
      </c>
      <c r="AV375" s="32">
        <v>20</v>
      </c>
      <c r="AW375" s="32">
        <v>20</v>
      </c>
      <c r="AX375" s="32">
        <v>20</v>
      </c>
      <c r="AY375" s="32">
        <v>20</v>
      </c>
      <c r="AZ375" s="32">
        <v>20</v>
      </c>
    </row>
    <row r="376" spans="21:52">
      <c r="U376" s="33">
        <v>50010</v>
      </c>
      <c r="V376" s="25" t="s">
        <v>49</v>
      </c>
      <c r="W376" s="25">
        <v>35</v>
      </c>
      <c r="X376" s="25">
        <v>36</v>
      </c>
      <c r="Y376" s="25">
        <v>15</v>
      </c>
      <c r="Z376" s="25">
        <v>20</v>
      </c>
      <c r="AA376" s="25">
        <v>14</v>
      </c>
      <c r="AU376" s="33">
        <v>50010</v>
      </c>
      <c r="AV376" s="32">
        <v>20</v>
      </c>
      <c r="AW376" s="32">
        <v>20</v>
      </c>
      <c r="AX376" s="32">
        <v>20</v>
      </c>
      <c r="AY376" s="32">
        <v>20</v>
      </c>
      <c r="AZ376" s="32">
        <v>20</v>
      </c>
    </row>
    <row r="377" spans="21:52">
      <c r="U377" s="33">
        <v>50011</v>
      </c>
      <c r="V377" s="25" t="s">
        <v>51</v>
      </c>
      <c r="W377" s="25">
        <v>41</v>
      </c>
      <c r="X377" s="25">
        <v>38</v>
      </c>
      <c r="Y377" s="25">
        <v>22</v>
      </c>
      <c r="Z377" s="25">
        <v>20</v>
      </c>
      <c r="AA377" s="25">
        <v>19</v>
      </c>
      <c r="AU377" s="33">
        <v>50011</v>
      </c>
      <c r="AV377" s="32">
        <v>20</v>
      </c>
      <c r="AW377" s="32">
        <v>20</v>
      </c>
      <c r="AX377" s="32">
        <v>20</v>
      </c>
      <c r="AY377" s="32">
        <v>20</v>
      </c>
      <c r="AZ377" s="32">
        <v>20</v>
      </c>
    </row>
    <row r="378" spans="21:52">
      <c r="U378" s="33">
        <v>50012</v>
      </c>
      <c r="V378" s="25" t="s">
        <v>53</v>
      </c>
      <c r="W378" s="25">
        <v>33</v>
      </c>
      <c r="X378" s="25">
        <v>35</v>
      </c>
      <c r="Y378" s="25">
        <v>14</v>
      </c>
      <c r="Z378" s="25">
        <v>22</v>
      </c>
      <c r="AA378" s="25">
        <v>16</v>
      </c>
      <c r="AU378" s="33">
        <v>50012</v>
      </c>
      <c r="AV378" s="32">
        <v>20</v>
      </c>
      <c r="AW378" s="32">
        <v>20</v>
      </c>
      <c r="AX378" s="32">
        <v>20</v>
      </c>
      <c r="AY378" s="32">
        <v>20</v>
      </c>
      <c r="AZ378" s="32">
        <v>20</v>
      </c>
    </row>
    <row r="379" spans="21:52">
      <c r="U379" s="33">
        <v>50013</v>
      </c>
      <c r="V379" s="25" t="s">
        <v>55</v>
      </c>
      <c r="W379" s="25">
        <v>37</v>
      </c>
      <c r="X379" s="25">
        <v>45</v>
      </c>
      <c r="Y379" s="25">
        <v>15</v>
      </c>
      <c r="Z379" s="25">
        <v>22</v>
      </c>
      <c r="AA379" s="25">
        <v>23</v>
      </c>
      <c r="AU379" s="33">
        <v>50013</v>
      </c>
      <c r="AV379" s="32">
        <v>20</v>
      </c>
      <c r="AW379" s="32">
        <v>20</v>
      </c>
      <c r="AX379" s="32">
        <v>20</v>
      </c>
      <c r="AY379" s="32">
        <v>20</v>
      </c>
      <c r="AZ379" s="32">
        <v>20</v>
      </c>
    </row>
    <row r="380" spans="21:52">
      <c r="U380" s="33">
        <v>50014</v>
      </c>
      <c r="V380" s="25" t="s">
        <v>57</v>
      </c>
      <c r="W380" s="25">
        <v>6</v>
      </c>
      <c r="X380" s="25">
        <v>13</v>
      </c>
      <c r="Y380" s="25">
        <v>25</v>
      </c>
      <c r="Z380" s="25">
        <v>31</v>
      </c>
      <c r="AA380" s="25">
        <v>35</v>
      </c>
      <c r="AU380" s="33">
        <v>50014</v>
      </c>
      <c r="AV380" s="32">
        <v>20</v>
      </c>
      <c r="AW380" s="32">
        <v>20</v>
      </c>
      <c r="AX380" s="32">
        <v>20</v>
      </c>
      <c r="AY380" s="32">
        <v>20</v>
      </c>
      <c r="AZ380" s="32">
        <v>20</v>
      </c>
    </row>
    <row r="381" spans="21:52">
      <c r="U381" s="33">
        <v>50015</v>
      </c>
      <c r="V381" s="25" t="s">
        <v>59</v>
      </c>
      <c r="W381" s="25">
        <v>4</v>
      </c>
      <c r="X381" s="25">
        <v>8</v>
      </c>
      <c r="Y381" s="25">
        <v>18</v>
      </c>
      <c r="Z381" s="25">
        <v>33</v>
      </c>
      <c r="AA381" s="25">
        <v>37</v>
      </c>
      <c r="AU381" s="33">
        <v>50015</v>
      </c>
      <c r="AV381" s="32">
        <v>20</v>
      </c>
      <c r="AW381" s="32">
        <v>20</v>
      </c>
      <c r="AX381" s="32">
        <v>20</v>
      </c>
      <c r="AY381" s="32">
        <v>20</v>
      </c>
      <c r="AZ381" s="32">
        <v>20</v>
      </c>
    </row>
    <row r="382" spans="21:52">
      <c r="U382" s="33">
        <v>50016</v>
      </c>
      <c r="V382" s="25" t="s">
        <v>61</v>
      </c>
      <c r="W382" s="25">
        <v>17</v>
      </c>
      <c r="X382" s="25">
        <v>22</v>
      </c>
      <c r="Y382" s="25">
        <v>15</v>
      </c>
      <c r="Z382" s="25">
        <v>34</v>
      </c>
      <c r="AA382" s="25">
        <v>32</v>
      </c>
      <c r="AU382" s="33">
        <v>50016</v>
      </c>
      <c r="AV382" s="32">
        <v>20</v>
      </c>
      <c r="AW382" s="32">
        <v>20</v>
      </c>
      <c r="AX382" s="32">
        <v>20</v>
      </c>
      <c r="AY382" s="32">
        <v>20</v>
      </c>
      <c r="AZ382" s="32">
        <v>20</v>
      </c>
    </row>
    <row r="383" spans="21:52">
      <c r="U383" s="33">
        <v>50017</v>
      </c>
      <c r="V383" s="25" t="s">
        <v>63</v>
      </c>
      <c r="W383" s="25">
        <v>17</v>
      </c>
      <c r="X383" s="25">
        <v>17</v>
      </c>
      <c r="Y383" s="25">
        <v>22</v>
      </c>
      <c r="Z383" s="25">
        <v>27</v>
      </c>
      <c r="AA383" s="25">
        <v>37</v>
      </c>
      <c r="AU383" s="33">
        <v>50017</v>
      </c>
      <c r="AV383" s="32">
        <v>20</v>
      </c>
      <c r="AW383" s="32">
        <v>20</v>
      </c>
      <c r="AX383" s="32">
        <v>20</v>
      </c>
      <c r="AY383" s="32">
        <v>20</v>
      </c>
      <c r="AZ383" s="32">
        <v>20</v>
      </c>
    </row>
    <row r="384" spans="21:52">
      <c r="U384" s="33">
        <v>50018</v>
      </c>
      <c r="V384" s="25" t="s">
        <v>65</v>
      </c>
      <c r="W384" s="25">
        <v>11</v>
      </c>
      <c r="X384" s="25">
        <v>15</v>
      </c>
      <c r="Y384" s="25">
        <v>28</v>
      </c>
      <c r="Z384" s="25">
        <v>33</v>
      </c>
      <c r="AA384" s="25">
        <v>33</v>
      </c>
      <c r="AU384" s="33">
        <v>50018</v>
      </c>
      <c r="AV384" s="32">
        <v>20</v>
      </c>
      <c r="AW384" s="32">
        <v>20</v>
      </c>
      <c r="AX384" s="32">
        <v>20</v>
      </c>
      <c r="AY384" s="32">
        <v>20</v>
      </c>
      <c r="AZ384" s="32">
        <v>20</v>
      </c>
    </row>
    <row r="385" spans="21:52">
      <c r="U385" s="33">
        <v>50019</v>
      </c>
      <c r="V385" s="25" t="s">
        <v>67</v>
      </c>
      <c r="W385" s="25">
        <v>15</v>
      </c>
      <c r="X385" s="25">
        <v>12</v>
      </c>
      <c r="Y385" s="25">
        <v>19</v>
      </c>
      <c r="Z385" s="25">
        <v>32</v>
      </c>
      <c r="AA385" s="25">
        <v>42</v>
      </c>
      <c r="AU385" s="33">
        <v>50019</v>
      </c>
      <c r="AV385" s="32">
        <v>20</v>
      </c>
      <c r="AW385" s="32">
        <v>20</v>
      </c>
      <c r="AX385" s="32">
        <v>20</v>
      </c>
      <c r="AY385" s="32">
        <v>20</v>
      </c>
      <c r="AZ385" s="32">
        <v>20</v>
      </c>
    </row>
    <row r="386" spans="21:52">
      <c r="U386" s="33">
        <v>50020</v>
      </c>
      <c r="V386" s="25" t="s">
        <v>69</v>
      </c>
      <c r="W386" s="25">
        <v>36</v>
      </c>
      <c r="X386" s="25">
        <v>41</v>
      </c>
      <c r="Y386" s="25">
        <v>22</v>
      </c>
      <c r="Z386" s="25">
        <v>33</v>
      </c>
      <c r="AA386" s="25">
        <v>18</v>
      </c>
      <c r="AU386" s="33">
        <v>50020</v>
      </c>
      <c r="AV386" s="32">
        <v>20</v>
      </c>
      <c r="AW386" s="32">
        <v>20</v>
      </c>
      <c r="AX386" s="32">
        <v>20</v>
      </c>
      <c r="AY386" s="32">
        <v>20</v>
      </c>
      <c r="AZ386" s="32">
        <v>20</v>
      </c>
    </row>
    <row r="387" spans="21:52">
      <c r="U387" s="33">
        <v>50021</v>
      </c>
      <c r="V387" s="25" t="s">
        <v>71</v>
      </c>
      <c r="W387" s="25">
        <v>28</v>
      </c>
      <c r="X387" s="25">
        <v>45</v>
      </c>
      <c r="Y387" s="25">
        <v>18</v>
      </c>
      <c r="Z387" s="25">
        <v>26</v>
      </c>
      <c r="AA387" s="25">
        <v>23</v>
      </c>
      <c r="AU387" s="33">
        <v>50021</v>
      </c>
      <c r="AV387" s="32">
        <v>20</v>
      </c>
      <c r="AW387" s="32">
        <v>20</v>
      </c>
      <c r="AX387" s="32">
        <v>20</v>
      </c>
      <c r="AY387" s="32">
        <v>20</v>
      </c>
      <c r="AZ387" s="32">
        <v>20</v>
      </c>
    </row>
    <row r="388" spans="21:52">
      <c r="U388" s="33">
        <v>50022</v>
      </c>
      <c r="V388" s="25" t="s">
        <v>73</v>
      </c>
      <c r="W388" s="25">
        <v>24</v>
      </c>
      <c r="X388" s="25">
        <v>35</v>
      </c>
      <c r="Y388" s="25">
        <v>19</v>
      </c>
      <c r="Z388" s="25">
        <v>22</v>
      </c>
      <c r="AA388" s="25">
        <v>15</v>
      </c>
      <c r="AU388" s="33">
        <v>50022</v>
      </c>
      <c r="AV388" s="32">
        <v>20</v>
      </c>
      <c r="AW388" s="32">
        <v>20</v>
      </c>
      <c r="AX388" s="32">
        <v>20</v>
      </c>
      <c r="AY388" s="32">
        <v>20</v>
      </c>
      <c r="AZ388" s="32">
        <v>20</v>
      </c>
    </row>
    <row r="389" spans="21:52">
      <c r="U389" s="33">
        <v>50023</v>
      </c>
      <c r="V389" s="25" t="s">
        <v>75</v>
      </c>
      <c r="W389" s="25">
        <v>23</v>
      </c>
      <c r="X389" s="25">
        <v>40</v>
      </c>
      <c r="Y389" s="25">
        <v>13</v>
      </c>
      <c r="Z389" s="25">
        <v>21</v>
      </c>
      <c r="AA389" s="25">
        <v>18</v>
      </c>
      <c r="AU389" s="33">
        <v>50023</v>
      </c>
      <c r="AV389" s="32">
        <v>20</v>
      </c>
      <c r="AW389" s="32">
        <v>20</v>
      </c>
      <c r="AX389" s="32">
        <v>20</v>
      </c>
      <c r="AY389" s="32">
        <v>20</v>
      </c>
      <c r="AZ389" s="32">
        <v>20</v>
      </c>
    </row>
    <row r="390" spans="21:52">
      <c r="U390" s="33">
        <v>50024</v>
      </c>
      <c r="V390" s="25" t="s">
        <v>41</v>
      </c>
      <c r="W390" s="25">
        <v>37</v>
      </c>
      <c r="X390" s="25">
        <v>32</v>
      </c>
      <c r="Y390" s="25">
        <v>12</v>
      </c>
      <c r="Z390" s="25">
        <v>12</v>
      </c>
      <c r="AA390" s="25">
        <v>12</v>
      </c>
      <c r="AU390" s="33">
        <v>50024</v>
      </c>
      <c r="AV390" s="32">
        <v>20</v>
      </c>
      <c r="AW390" s="32">
        <v>20</v>
      </c>
      <c r="AX390" s="32">
        <v>20</v>
      </c>
      <c r="AY390" s="32">
        <v>20</v>
      </c>
      <c r="AZ390" s="32">
        <v>20</v>
      </c>
    </row>
    <row r="391" spans="21:52">
      <c r="U391" s="33">
        <v>50025</v>
      </c>
      <c r="V391" s="25" t="s">
        <v>78</v>
      </c>
      <c r="W391" s="25">
        <v>35</v>
      </c>
      <c r="X391" s="25">
        <v>34</v>
      </c>
      <c r="Y391" s="25">
        <v>17</v>
      </c>
      <c r="Z391" s="25">
        <v>15</v>
      </c>
      <c r="AA391" s="25">
        <v>14</v>
      </c>
      <c r="AU391" s="33">
        <v>50025</v>
      </c>
      <c r="AV391" s="32">
        <v>20</v>
      </c>
      <c r="AW391" s="32">
        <v>20</v>
      </c>
      <c r="AX391" s="32">
        <v>20</v>
      </c>
      <c r="AY391" s="32">
        <v>20</v>
      </c>
      <c r="AZ391" s="32">
        <v>20</v>
      </c>
    </row>
    <row r="392" spans="21:52">
      <c r="U392" s="33">
        <v>50026</v>
      </c>
      <c r="V392" s="25" t="s">
        <v>80</v>
      </c>
      <c r="W392" s="25">
        <v>32</v>
      </c>
      <c r="X392" s="25">
        <v>32</v>
      </c>
      <c r="Y392" s="25">
        <v>17</v>
      </c>
      <c r="Z392" s="25">
        <v>17</v>
      </c>
      <c r="AA392" s="25">
        <v>17</v>
      </c>
      <c r="AU392" s="33">
        <v>50026</v>
      </c>
      <c r="AV392" s="32">
        <v>20</v>
      </c>
      <c r="AW392" s="32">
        <v>20</v>
      </c>
      <c r="AX392" s="32">
        <v>20</v>
      </c>
      <c r="AY392" s="32">
        <v>20</v>
      </c>
      <c r="AZ392" s="32">
        <v>20</v>
      </c>
    </row>
    <row r="393" spans="21:52">
      <c r="U393" s="33">
        <v>50027</v>
      </c>
      <c r="V393" s="25" t="s">
        <v>82</v>
      </c>
      <c r="W393" s="25">
        <v>42</v>
      </c>
      <c r="X393" s="25">
        <v>37</v>
      </c>
      <c r="Y393" s="25">
        <v>12</v>
      </c>
      <c r="Z393" s="25">
        <v>7</v>
      </c>
      <c r="AA393" s="25">
        <v>7</v>
      </c>
      <c r="AU393" s="33">
        <v>50027</v>
      </c>
      <c r="AV393" s="32">
        <v>20</v>
      </c>
      <c r="AW393" s="32">
        <v>20</v>
      </c>
      <c r="AX393" s="32">
        <v>20</v>
      </c>
      <c r="AY393" s="32">
        <v>20</v>
      </c>
      <c r="AZ393" s="32">
        <v>20</v>
      </c>
    </row>
    <row r="394" spans="21:52">
      <c r="U394" s="33">
        <v>50028</v>
      </c>
      <c r="V394" s="25" t="s">
        <v>84</v>
      </c>
      <c r="W394" s="25">
        <v>49</v>
      </c>
      <c r="X394" s="25">
        <v>42</v>
      </c>
      <c r="Y394" s="25">
        <v>24</v>
      </c>
      <c r="Z394" s="25">
        <v>18</v>
      </c>
      <c r="AA394" s="25">
        <v>17</v>
      </c>
      <c r="AU394" s="33">
        <v>50028</v>
      </c>
      <c r="AV394" s="32">
        <v>20</v>
      </c>
      <c r="AW394" s="32">
        <v>20</v>
      </c>
      <c r="AX394" s="32">
        <v>20</v>
      </c>
      <c r="AY394" s="32">
        <v>20</v>
      </c>
      <c r="AZ394" s="32">
        <v>20</v>
      </c>
    </row>
    <row r="395" spans="21:52">
      <c r="U395" s="33">
        <v>50029</v>
      </c>
      <c r="V395" s="25" t="s">
        <v>54</v>
      </c>
      <c r="W395" s="25">
        <v>12</v>
      </c>
      <c r="X395" s="25">
        <v>27</v>
      </c>
      <c r="Y395" s="25">
        <v>42</v>
      </c>
      <c r="Z395" s="25">
        <v>12</v>
      </c>
      <c r="AA395" s="25">
        <v>17</v>
      </c>
      <c r="AU395" s="33">
        <v>50029</v>
      </c>
      <c r="AV395" s="32">
        <v>20</v>
      </c>
      <c r="AW395" s="32">
        <v>20</v>
      </c>
      <c r="AX395" s="32">
        <v>20</v>
      </c>
      <c r="AY395" s="32">
        <v>20</v>
      </c>
      <c r="AZ395" s="32">
        <v>20</v>
      </c>
    </row>
    <row r="396" spans="21:52">
      <c r="U396" s="33">
        <v>50030</v>
      </c>
      <c r="V396" s="25" t="s">
        <v>87</v>
      </c>
      <c r="W396" s="25">
        <v>23</v>
      </c>
      <c r="X396" s="25">
        <v>34</v>
      </c>
      <c r="Y396" s="25">
        <v>41</v>
      </c>
      <c r="Z396" s="25">
        <v>20</v>
      </c>
      <c r="AA396" s="25">
        <v>32</v>
      </c>
      <c r="AU396" s="33">
        <v>50030</v>
      </c>
      <c r="AV396" s="32">
        <v>20</v>
      </c>
      <c r="AW396" s="32">
        <v>20</v>
      </c>
      <c r="AX396" s="32">
        <v>20</v>
      </c>
      <c r="AY396" s="32">
        <v>20</v>
      </c>
      <c r="AZ396" s="32">
        <v>20</v>
      </c>
    </row>
    <row r="397" spans="21:52">
      <c r="U397" s="33">
        <v>50031</v>
      </c>
      <c r="V397" s="25" t="s">
        <v>89</v>
      </c>
      <c r="W397" s="25">
        <v>14</v>
      </c>
      <c r="X397" s="25">
        <v>30</v>
      </c>
      <c r="Y397" s="25">
        <v>40</v>
      </c>
      <c r="Z397" s="25">
        <v>11</v>
      </c>
      <c r="AA397" s="25">
        <v>15</v>
      </c>
      <c r="AU397" s="33">
        <v>50031</v>
      </c>
      <c r="AV397" s="32">
        <v>20</v>
      </c>
      <c r="AW397" s="32">
        <v>20</v>
      </c>
      <c r="AX397" s="32">
        <v>20</v>
      </c>
      <c r="AY397" s="32">
        <v>20</v>
      </c>
      <c r="AZ397" s="32">
        <v>20</v>
      </c>
    </row>
    <row r="398" spans="21:52">
      <c r="U398" s="33">
        <v>50032</v>
      </c>
      <c r="V398" s="25" t="s">
        <v>91</v>
      </c>
      <c r="W398" s="25">
        <v>19</v>
      </c>
      <c r="X398" s="25">
        <v>36</v>
      </c>
      <c r="Y398" s="25">
        <v>47</v>
      </c>
      <c r="Z398" s="25">
        <v>18</v>
      </c>
      <c r="AA398" s="25">
        <v>30</v>
      </c>
      <c r="AU398" s="33">
        <v>50032</v>
      </c>
      <c r="AV398" s="32">
        <v>20</v>
      </c>
      <c r="AW398" s="32">
        <v>20</v>
      </c>
      <c r="AX398" s="32">
        <v>20</v>
      </c>
      <c r="AY398" s="32">
        <v>20</v>
      </c>
      <c r="AZ398" s="32">
        <v>20</v>
      </c>
    </row>
    <row r="399" spans="21:52">
      <c r="U399" s="33">
        <v>50033</v>
      </c>
      <c r="V399" s="25" t="s">
        <v>93</v>
      </c>
      <c r="W399" s="25">
        <v>22</v>
      </c>
      <c r="X399" s="25">
        <v>38</v>
      </c>
      <c r="Y399" s="25">
        <v>30</v>
      </c>
      <c r="Z399" s="25">
        <v>25</v>
      </c>
      <c r="AA399" s="25">
        <v>36</v>
      </c>
      <c r="AU399" s="33">
        <v>50033</v>
      </c>
      <c r="AV399" s="32">
        <v>20</v>
      </c>
      <c r="AW399" s="32">
        <v>20</v>
      </c>
      <c r="AX399" s="32">
        <v>20</v>
      </c>
      <c r="AY399" s="32">
        <v>20</v>
      </c>
      <c r="AZ399" s="32">
        <v>20</v>
      </c>
    </row>
    <row r="400" spans="21:52">
      <c r="U400" s="33">
        <v>50034</v>
      </c>
      <c r="V400" s="25" t="s">
        <v>95</v>
      </c>
      <c r="W400" s="25">
        <v>19</v>
      </c>
      <c r="X400" s="25">
        <v>18</v>
      </c>
      <c r="Y400" s="25">
        <v>31</v>
      </c>
      <c r="Z400" s="25">
        <v>20</v>
      </c>
      <c r="AA400" s="25">
        <v>27</v>
      </c>
      <c r="AU400" s="33">
        <v>50034</v>
      </c>
      <c r="AV400" s="32">
        <v>20</v>
      </c>
      <c r="AW400" s="32">
        <v>20</v>
      </c>
      <c r="AX400" s="32">
        <v>20</v>
      </c>
      <c r="AY400" s="32">
        <v>20</v>
      </c>
      <c r="AZ400" s="32">
        <v>20</v>
      </c>
    </row>
    <row r="401" spans="21:52">
      <c r="U401" s="33">
        <v>50035</v>
      </c>
      <c r="V401" s="25" t="s">
        <v>96</v>
      </c>
      <c r="W401" s="25">
        <v>9</v>
      </c>
      <c r="X401" s="25">
        <v>21</v>
      </c>
      <c r="Y401" s="25">
        <v>27</v>
      </c>
      <c r="Z401" s="25">
        <v>25</v>
      </c>
      <c r="AA401" s="25">
        <v>33</v>
      </c>
      <c r="AU401" s="33">
        <v>50035</v>
      </c>
      <c r="AV401" s="32">
        <v>20</v>
      </c>
      <c r="AW401" s="32">
        <v>20</v>
      </c>
      <c r="AX401" s="32">
        <v>20</v>
      </c>
      <c r="AY401" s="32">
        <v>20</v>
      </c>
      <c r="AZ401" s="32">
        <v>20</v>
      </c>
    </row>
    <row r="402" spans="21:52">
      <c r="U402" s="33">
        <v>50036</v>
      </c>
      <c r="V402" s="25" t="s">
        <v>98</v>
      </c>
      <c r="W402" s="25">
        <v>14</v>
      </c>
      <c r="X402" s="25">
        <v>27</v>
      </c>
      <c r="Y402" s="25">
        <v>30</v>
      </c>
      <c r="Z402" s="25">
        <v>20</v>
      </c>
      <c r="AA402" s="25">
        <v>29</v>
      </c>
      <c r="AU402" s="33">
        <v>50036</v>
      </c>
      <c r="AV402" s="32">
        <v>20</v>
      </c>
      <c r="AW402" s="32">
        <v>20</v>
      </c>
      <c r="AX402" s="32">
        <v>20</v>
      </c>
      <c r="AY402" s="32">
        <v>20</v>
      </c>
      <c r="AZ402" s="32">
        <v>20</v>
      </c>
    </row>
    <row r="403" spans="21:52">
      <c r="U403" s="33">
        <v>50037</v>
      </c>
      <c r="V403" s="25" t="s">
        <v>100</v>
      </c>
      <c r="W403" s="25">
        <v>10</v>
      </c>
      <c r="X403" s="25">
        <v>28</v>
      </c>
      <c r="Y403" s="25">
        <v>32</v>
      </c>
      <c r="Z403" s="25">
        <v>17</v>
      </c>
      <c r="AA403" s="25">
        <v>28</v>
      </c>
      <c r="AU403" s="33">
        <v>50037</v>
      </c>
      <c r="AV403" s="32">
        <v>20</v>
      </c>
      <c r="AW403" s="32">
        <v>20</v>
      </c>
      <c r="AX403" s="32">
        <v>20</v>
      </c>
      <c r="AY403" s="32">
        <v>20</v>
      </c>
      <c r="AZ403" s="32">
        <v>20</v>
      </c>
    </row>
    <row r="404" spans="21:52">
      <c r="U404" s="33">
        <v>50038</v>
      </c>
      <c r="V404" s="25" t="s">
        <v>102</v>
      </c>
      <c r="W404" s="25">
        <v>16</v>
      </c>
      <c r="X404" s="25">
        <v>21</v>
      </c>
      <c r="Y404" s="25">
        <v>18</v>
      </c>
      <c r="Z404" s="25">
        <v>31</v>
      </c>
      <c r="AA404" s="25">
        <v>26</v>
      </c>
      <c r="AU404" s="33">
        <v>50038</v>
      </c>
      <c r="AV404" s="32">
        <v>20</v>
      </c>
      <c r="AW404" s="32">
        <v>20</v>
      </c>
      <c r="AX404" s="32">
        <v>20</v>
      </c>
      <c r="AY404" s="32">
        <v>20</v>
      </c>
      <c r="AZ404" s="32">
        <v>20</v>
      </c>
    </row>
    <row r="405" spans="21:52">
      <c r="U405" s="33">
        <v>50039</v>
      </c>
      <c r="V405" s="25" t="s">
        <v>104</v>
      </c>
      <c r="W405" s="25">
        <v>26</v>
      </c>
      <c r="X405" s="25">
        <v>25</v>
      </c>
      <c r="Y405" s="25">
        <v>20</v>
      </c>
      <c r="Z405" s="25">
        <v>32</v>
      </c>
      <c r="AA405" s="25">
        <v>32</v>
      </c>
      <c r="AU405" s="33">
        <v>50039</v>
      </c>
      <c r="AV405" s="32">
        <v>20</v>
      </c>
      <c r="AW405" s="32">
        <v>20</v>
      </c>
      <c r="AX405" s="32">
        <v>20</v>
      </c>
      <c r="AY405" s="32">
        <v>20</v>
      </c>
      <c r="AZ405" s="32">
        <v>20</v>
      </c>
    </row>
    <row r="406" spans="21:52">
      <c r="U406" s="33">
        <v>50040</v>
      </c>
      <c r="V406" s="25" t="s">
        <v>106</v>
      </c>
      <c r="W406" s="25">
        <v>22</v>
      </c>
      <c r="X406" s="25">
        <v>23</v>
      </c>
      <c r="Y406" s="25">
        <v>10</v>
      </c>
      <c r="Z406" s="25">
        <v>25</v>
      </c>
      <c r="AA406" s="25">
        <v>30</v>
      </c>
      <c r="AU406" s="33">
        <v>50040</v>
      </c>
      <c r="AV406" s="32">
        <v>20</v>
      </c>
      <c r="AW406" s="32">
        <v>20</v>
      </c>
      <c r="AX406" s="32">
        <v>20</v>
      </c>
      <c r="AY406" s="32">
        <v>20</v>
      </c>
      <c r="AZ406" s="32">
        <v>20</v>
      </c>
    </row>
    <row r="407" spans="21:52">
      <c r="U407" s="33">
        <v>50041</v>
      </c>
      <c r="V407" s="25" t="s">
        <v>108</v>
      </c>
      <c r="W407" s="25">
        <v>21</v>
      </c>
      <c r="X407" s="25">
        <v>20</v>
      </c>
      <c r="Y407" s="25">
        <v>19</v>
      </c>
      <c r="Z407" s="25">
        <v>35</v>
      </c>
      <c r="AA407" s="25">
        <v>20</v>
      </c>
      <c r="AU407" s="33">
        <v>50041</v>
      </c>
      <c r="AV407" s="32">
        <v>20</v>
      </c>
      <c r="AW407" s="32">
        <v>20</v>
      </c>
      <c r="AX407" s="32">
        <v>20</v>
      </c>
      <c r="AY407" s="32">
        <v>20</v>
      </c>
      <c r="AZ407" s="32">
        <v>20</v>
      </c>
    </row>
    <row r="408" spans="21:52">
      <c r="U408" s="33">
        <v>50042</v>
      </c>
      <c r="V408" s="25" t="s">
        <v>110</v>
      </c>
      <c r="W408" s="25">
        <v>23</v>
      </c>
      <c r="X408" s="25">
        <v>19</v>
      </c>
      <c r="Y408" s="25">
        <v>10</v>
      </c>
      <c r="Z408" s="25">
        <v>24</v>
      </c>
      <c r="AA408" s="25">
        <v>29</v>
      </c>
      <c r="AU408" s="33">
        <v>50042</v>
      </c>
      <c r="AV408" s="32">
        <v>20</v>
      </c>
      <c r="AW408" s="32">
        <v>20</v>
      </c>
      <c r="AX408" s="32">
        <v>20</v>
      </c>
      <c r="AY408" s="32">
        <v>20</v>
      </c>
      <c r="AZ408" s="32">
        <v>20</v>
      </c>
    </row>
    <row r="409" spans="21:52">
      <c r="U409" s="33">
        <v>50043</v>
      </c>
      <c r="V409" s="25" t="s">
        <v>112</v>
      </c>
      <c r="W409" s="25">
        <v>22</v>
      </c>
      <c r="X409" s="25">
        <v>32</v>
      </c>
      <c r="Y409" s="25">
        <v>12</v>
      </c>
      <c r="Z409" s="25">
        <v>37</v>
      </c>
      <c r="AA409" s="25">
        <v>37</v>
      </c>
      <c r="AU409" s="33">
        <v>50043</v>
      </c>
      <c r="AV409" s="32">
        <v>20</v>
      </c>
      <c r="AW409" s="32">
        <v>20</v>
      </c>
      <c r="AX409" s="32">
        <v>20</v>
      </c>
      <c r="AY409" s="32">
        <v>20</v>
      </c>
      <c r="AZ409" s="32">
        <v>20</v>
      </c>
    </row>
    <row r="410" spans="21:52">
      <c r="U410" s="33">
        <v>50044</v>
      </c>
      <c r="V410" s="25" t="s">
        <v>114</v>
      </c>
      <c r="W410" s="25">
        <v>14</v>
      </c>
      <c r="X410" s="25">
        <v>30</v>
      </c>
      <c r="Y410" s="25">
        <v>32</v>
      </c>
      <c r="Z410" s="25">
        <v>22</v>
      </c>
      <c r="AA410" s="25">
        <v>22</v>
      </c>
      <c r="AU410" s="33">
        <v>50044</v>
      </c>
      <c r="AV410" s="32">
        <v>20</v>
      </c>
      <c r="AW410" s="32">
        <v>20</v>
      </c>
      <c r="AX410" s="32">
        <v>20</v>
      </c>
      <c r="AY410" s="32">
        <v>20</v>
      </c>
      <c r="AZ410" s="32">
        <v>20</v>
      </c>
    </row>
    <row r="411" spans="21:52">
      <c r="U411" s="33">
        <v>50045</v>
      </c>
      <c r="V411" s="25" t="s">
        <v>116</v>
      </c>
      <c r="W411" s="25">
        <v>13</v>
      </c>
      <c r="X411" s="25">
        <v>31</v>
      </c>
      <c r="Y411" s="25">
        <v>26</v>
      </c>
      <c r="Z411" s="25">
        <v>25</v>
      </c>
      <c r="AA411" s="25">
        <v>25</v>
      </c>
      <c r="AU411" s="33">
        <v>50045</v>
      </c>
      <c r="AV411" s="32">
        <v>20</v>
      </c>
      <c r="AW411" s="32">
        <v>20</v>
      </c>
      <c r="AX411" s="32">
        <v>20</v>
      </c>
      <c r="AY411" s="32">
        <v>20</v>
      </c>
      <c r="AZ411" s="32">
        <v>20</v>
      </c>
    </row>
    <row r="412" spans="21:52">
      <c r="U412" s="33">
        <v>50046</v>
      </c>
      <c r="V412" s="25" t="s">
        <v>118</v>
      </c>
      <c r="W412" s="25">
        <v>11</v>
      </c>
      <c r="X412" s="25">
        <v>28</v>
      </c>
      <c r="Y412" s="25">
        <v>28</v>
      </c>
      <c r="Z412" s="25">
        <v>27</v>
      </c>
      <c r="AA412" s="25">
        <v>26</v>
      </c>
      <c r="AU412" s="33">
        <v>50046</v>
      </c>
      <c r="AV412" s="32">
        <v>20</v>
      </c>
      <c r="AW412" s="32">
        <v>20</v>
      </c>
      <c r="AX412" s="32">
        <v>20</v>
      </c>
      <c r="AY412" s="32">
        <v>20</v>
      </c>
      <c r="AZ412" s="32">
        <v>20</v>
      </c>
    </row>
    <row r="413" spans="21:52">
      <c r="U413" s="33">
        <v>50047</v>
      </c>
      <c r="V413" s="25" t="s">
        <v>120</v>
      </c>
      <c r="W413" s="25">
        <v>10</v>
      </c>
      <c r="X413" s="25">
        <v>27</v>
      </c>
      <c r="Y413" s="25">
        <v>26</v>
      </c>
      <c r="Z413" s="25">
        <v>26</v>
      </c>
      <c r="AA413" s="25">
        <v>31</v>
      </c>
      <c r="AU413" s="33">
        <v>50047</v>
      </c>
      <c r="AV413" s="32">
        <v>20</v>
      </c>
      <c r="AW413" s="32">
        <v>20</v>
      </c>
      <c r="AX413" s="32">
        <v>20</v>
      </c>
      <c r="AY413" s="32">
        <v>20</v>
      </c>
      <c r="AZ413" s="32">
        <v>20</v>
      </c>
    </row>
    <row r="414" spans="21:52">
      <c r="U414" s="33">
        <v>50048</v>
      </c>
      <c r="V414" s="25" t="s">
        <v>122</v>
      </c>
      <c r="W414" s="25">
        <v>11</v>
      </c>
      <c r="X414" s="25">
        <v>26</v>
      </c>
      <c r="Y414" s="25">
        <v>18</v>
      </c>
      <c r="Z414" s="25">
        <v>31</v>
      </c>
      <c r="AA414" s="25">
        <v>25</v>
      </c>
      <c r="AU414" s="33">
        <v>50048</v>
      </c>
      <c r="AV414" s="32">
        <v>20</v>
      </c>
      <c r="AW414" s="32">
        <v>20</v>
      </c>
      <c r="AX414" s="32">
        <v>20</v>
      </c>
      <c r="AY414" s="32">
        <v>20</v>
      </c>
      <c r="AZ414" s="32">
        <v>20</v>
      </c>
    </row>
    <row r="415" spans="21:52">
      <c r="U415" s="33">
        <v>50049</v>
      </c>
      <c r="V415" s="25" t="s">
        <v>124</v>
      </c>
      <c r="W415" s="25">
        <v>13</v>
      </c>
      <c r="X415" s="25">
        <v>28</v>
      </c>
      <c r="Y415" s="25">
        <v>22</v>
      </c>
      <c r="Z415" s="25">
        <v>29</v>
      </c>
      <c r="AA415" s="25">
        <v>18</v>
      </c>
      <c r="AU415" s="33">
        <v>50049</v>
      </c>
      <c r="AV415" s="32">
        <v>20</v>
      </c>
      <c r="AW415" s="32">
        <v>20</v>
      </c>
      <c r="AX415" s="32">
        <v>20</v>
      </c>
      <c r="AY415" s="32">
        <v>20</v>
      </c>
      <c r="AZ415" s="32">
        <v>20</v>
      </c>
    </row>
    <row r="416" spans="21:52">
      <c r="U416" s="33">
        <v>50050</v>
      </c>
      <c r="V416" s="25" t="s">
        <v>126</v>
      </c>
      <c r="W416" s="25">
        <v>11</v>
      </c>
      <c r="X416" s="25">
        <v>26</v>
      </c>
      <c r="Y416" s="25">
        <v>20</v>
      </c>
      <c r="Z416" s="25">
        <v>27</v>
      </c>
      <c r="AA416" s="25">
        <v>16</v>
      </c>
      <c r="AU416" s="33">
        <v>50050</v>
      </c>
      <c r="AV416" s="32">
        <v>20</v>
      </c>
      <c r="AW416" s="32">
        <v>20</v>
      </c>
      <c r="AX416" s="32">
        <v>20</v>
      </c>
      <c r="AY416" s="32">
        <v>20</v>
      </c>
      <c r="AZ416" s="32">
        <v>20</v>
      </c>
    </row>
    <row r="417" spans="21:52">
      <c r="U417" s="33">
        <v>50051</v>
      </c>
      <c r="V417" s="25" t="s">
        <v>128</v>
      </c>
      <c r="W417" s="25">
        <v>17</v>
      </c>
      <c r="X417" s="25">
        <v>25</v>
      </c>
      <c r="Y417" s="25">
        <v>25</v>
      </c>
      <c r="Z417" s="25">
        <v>26</v>
      </c>
      <c r="AA417" s="25">
        <v>17</v>
      </c>
      <c r="AU417" s="33">
        <v>50051</v>
      </c>
      <c r="AV417" s="32">
        <v>20</v>
      </c>
      <c r="AW417" s="32">
        <v>20</v>
      </c>
      <c r="AX417" s="32">
        <v>20</v>
      </c>
      <c r="AY417" s="32">
        <v>20</v>
      </c>
      <c r="AZ417" s="32">
        <v>20</v>
      </c>
    </row>
    <row r="418" spans="21:52">
      <c r="U418" s="33">
        <v>50052</v>
      </c>
      <c r="V418" s="25" t="s">
        <v>130</v>
      </c>
      <c r="W418" s="25">
        <v>18</v>
      </c>
      <c r="X418" s="25">
        <v>39</v>
      </c>
      <c r="Y418" s="25">
        <v>15</v>
      </c>
      <c r="Z418" s="25">
        <v>34</v>
      </c>
      <c r="AA418" s="25">
        <v>29</v>
      </c>
      <c r="AU418" s="33">
        <v>50052</v>
      </c>
      <c r="AV418" s="32">
        <v>20</v>
      </c>
      <c r="AW418" s="32">
        <v>20</v>
      </c>
      <c r="AX418" s="32">
        <v>20</v>
      </c>
      <c r="AY418" s="32">
        <v>20</v>
      </c>
      <c r="AZ418" s="32">
        <v>20</v>
      </c>
    </row>
    <row r="419" spans="21:52">
      <c r="U419" s="33">
        <v>50053</v>
      </c>
      <c r="V419" s="25" t="s">
        <v>132</v>
      </c>
      <c r="W419" s="25">
        <v>14</v>
      </c>
      <c r="X419" s="25">
        <v>27</v>
      </c>
      <c r="Y419" s="25">
        <v>17</v>
      </c>
      <c r="Z419" s="25">
        <v>42</v>
      </c>
      <c r="AA419" s="25">
        <v>35</v>
      </c>
      <c r="AU419" s="33">
        <v>50053</v>
      </c>
      <c r="AV419" s="32">
        <v>20</v>
      </c>
      <c r="AW419" s="32">
        <v>20</v>
      </c>
      <c r="AX419" s="32">
        <v>20</v>
      </c>
      <c r="AY419" s="32">
        <v>20</v>
      </c>
      <c r="AZ419" s="32">
        <v>20</v>
      </c>
    </row>
    <row r="420" spans="21:52">
      <c r="U420" s="33">
        <v>50054</v>
      </c>
      <c r="V420" s="25" t="s">
        <v>134</v>
      </c>
      <c r="W420" s="25">
        <v>23</v>
      </c>
      <c r="X420" s="25">
        <v>28</v>
      </c>
      <c r="Y420" s="25">
        <v>23</v>
      </c>
      <c r="Z420" s="25">
        <v>28</v>
      </c>
      <c r="AA420" s="25">
        <v>18</v>
      </c>
      <c r="AU420" s="33">
        <v>50054</v>
      </c>
      <c r="AV420" s="32">
        <v>20</v>
      </c>
      <c r="AW420" s="32">
        <v>20</v>
      </c>
      <c r="AX420" s="32">
        <v>20</v>
      </c>
      <c r="AY420" s="32">
        <v>20</v>
      </c>
      <c r="AZ420" s="32">
        <v>20</v>
      </c>
    </row>
    <row r="421" spans="21:52">
      <c r="U421" s="33">
        <v>50055</v>
      </c>
      <c r="V421" s="25" t="s">
        <v>136</v>
      </c>
      <c r="W421" s="25">
        <v>27</v>
      </c>
      <c r="X421" s="25">
        <v>30</v>
      </c>
      <c r="Y421" s="25">
        <v>22</v>
      </c>
      <c r="Z421" s="25">
        <v>24</v>
      </c>
      <c r="AA421" s="25">
        <v>17</v>
      </c>
      <c r="AU421" s="33">
        <v>50055</v>
      </c>
      <c r="AV421" s="32">
        <v>20</v>
      </c>
      <c r="AW421" s="32">
        <v>20</v>
      </c>
      <c r="AX421" s="32">
        <v>20</v>
      </c>
      <c r="AY421" s="32">
        <v>20</v>
      </c>
      <c r="AZ421" s="32">
        <v>20</v>
      </c>
    </row>
    <row r="422" spans="21:52">
      <c r="U422" s="33">
        <v>50056</v>
      </c>
      <c r="V422" s="25" t="s">
        <v>138</v>
      </c>
      <c r="W422" s="25">
        <v>18</v>
      </c>
      <c r="X422" s="25">
        <v>29</v>
      </c>
      <c r="Y422" s="25">
        <v>27</v>
      </c>
      <c r="Z422" s="25">
        <v>30</v>
      </c>
      <c r="AA422" s="25">
        <v>11</v>
      </c>
      <c r="AU422" s="33">
        <v>50056</v>
      </c>
      <c r="AV422" s="32">
        <v>20</v>
      </c>
      <c r="AW422" s="32">
        <v>20</v>
      </c>
      <c r="AX422" s="32">
        <v>20</v>
      </c>
      <c r="AY422" s="32">
        <v>20</v>
      </c>
      <c r="AZ422" s="32">
        <v>20</v>
      </c>
    </row>
    <row r="423" spans="21:52">
      <c r="U423" s="33">
        <v>50057</v>
      </c>
      <c r="V423" s="25" t="s">
        <v>140</v>
      </c>
      <c r="W423" s="25">
        <v>25</v>
      </c>
      <c r="X423" s="25">
        <v>24</v>
      </c>
      <c r="Y423" s="25">
        <v>20</v>
      </c>
      <c r="Z423" s="25">
        <v>26</v>
      </c>
      <c r="AA423" s="25">
        <v>20</v>
      </c>
      <c r="AU423" s="33">
        <v>50057</v>
      </c>
      <c r="AV423" s="32">
        <v>20</v>
      </c>
      <c r="AW423" s="32">
        <v>20</v>
      </c>
      <c r="AX423" s="32">
        <v>20</v>
      </c>
      <c r="AY423" s="32">
        <v>20</v>
      </c>
      <c r="AZ423" s="32">
        <v>20</v>
      </c>
    </row>
    <row r="424" spans="21:52">
      <c r="U424" s="33">
        <v>50058</v>
      </c>
      <c r="V424" s="25" t="s">
        <v>142</v>
      </c>
      <c r="W424" s="25">
        <v>21</v>
      </c>
      <c r="X424" s="25">
        <v>26</v>
      </c>
      <c r="Y424" s="25">
        <v>18</v>
      </c>
      <c r="Z424" s="25">
        <v>31</v>
      </c>
      <c r="AA424" s="25">
        <v>14</v>
      </c>
      <c r="AU424" s="33">
        <v>50058</v>
      </c>
      <c r="AV424" s="32">
        <v>20</v>
      </c>
      <c r="AW424" s="32">
        <v>20</v>
      </c>
      <c r="AX424" s="32">
        <v>20</v>
      </c>
      <c r="AY424" s="32">
        <v>20</v>
      </c>
      <c r="AZ424" s="32">
        <v>20</v>
      </c>
    </row>
    <row r="425" spans="21:52">
      <c r="U425" s="33">
        <v>50059</v>
      </c>
      <c r="V425" s="25" t="s">
        <v>144</v>
      </c>
      <c r="W425" s="25">
        <v>20</v>
      </c>
      <c r="X425" s="25">
        <v>27</v>
      </c>
      <c r="Y425" s="25">
        <v>47</v>
      </c>
      <c r="Z425" s="25">
        <v>13</v>
      </c>
      <c r="AA425" s="25">
        <v>15</v>
      </c>
      <c r="AU425" s="33">
        <v>50059</v>
      </c>
      <c r="AV425" s="32">
        <v>20</v>
      </c>
      <c r="AW425" s="32">
        <v>20</v>
      </c>
      <c r="AX425" s="32">
        <v>20</v>
      </c>
      <c r="AY425" s="32">
        <v>20</v>
      </c>
      <c r="AZ425" s="32">
        <v>20</v>
      </c>
    </row>
    <row r="426" spans="21:52">
      <c r="U426" s="33">
        <v>50060</v>
      </c>
      <c r="V426" s="25" t="s">
        <v>146</v>
      </c>
      <c r="W426" s="25">
        <v>19</v>
      </c>
      <c r="X426" s="25">
        <v>28</v>
      </c>
      <c r="Y426" s="25">
        <v>42</v>
      </c>
      <c r="Z426" s="25">
        <v>19</v>
      </c>
      <c r="AA426" s="25">
        <v>7</v>
      </c>
      <c r="AU426" s="33">
        <v>50060</v>
      </c>
      <c r="AV426" s="32">
        <v>20</v>
      </c>
      <c r="AW426" s="32">
        <v>20</v>
      </c>
      <c r="AX426" s="32">
        <v>20</v>
      </c>
      <c r="AY426" s="32">
        <v>20</v>
      </c>
      <c r="AZ426" s="32">
        <v>20</v>
      </c>
    </row>
    <row r="427" spans="21:52">
      <c r="U427" s="33">
        <v>50061</v>
      </c>
      <c r="V427" s="25" t="s">
        <v>148</v>
      </c>
      <c r="W427" s="25">
        <v>20</v>
      </c>
      <c r="X427" s="25">
        <v>30</v>
      </c>
      <c r="Y427" s="25">
        <v>43</v>
      </c>
      <c r="Z427" s="25">
        <v>12</v>
      </c>
      <c r="AA427" s="25">
        <v>10</v>
      </c>
      <c r="AU427" s="33">
        <v>50061</v>
      </c>
      <c r="AV427" s="32">
        <v>20</v>
      </c>
      <c r="AW427" s="32">
        <v>20</v>
      </c>
      <c r="AX427" s="32">
        <v>20</v>
      </c>
      <c r="AY427" s="32">
        <v>20</v>
      </c>
      <c r="AZ427" s="32">
        <v>20</v>
      </c>
    </row>
    <row r="428" spans="21:52">
      <c r="U428" s="33">
        <v>50062</v>
      </c>
      <c r="V428" s="25" t="s">
        <v>150</v>
      </c>
      <c r="W428" s="25">
        <v>30</v>
      </c>
      <c r="X428" s="25">
        <v>29</v>
      </c>
      <c r="Y428" s="25">
        <v>38</v>
      </c>
      <c r="Z428" s="25">
        <v>11</v>
      </c>
      <c r="AA428" s="25">
        <v>7</v>
      </c>
      <c r="AU428" s="33">
        <v>50062</v>
      </c>
      <c r="AV428" s="32">
        <v>20</v>
      </c>
      <c r="AW428" s="32">
        <v>20</v>
      </c>
      <c r="AX428" s="32">
        <v>20</v>
      </c>
      <c r="AY428" s="32">
        <v>20</v>
      </c>
      <c r="AZ428" s="32">
        <v>20</v>
      </c>
    </row>
    <row r="429" spans="21:52">
      <c r="U429" s="33">
        <v>50063</v>
      </c>
      <c r="V429" s="25" t="s">
        <v>152</v>
      </c>
      <c r="W429" s="25">
        <v>12</v>
      </c>
      <c r="X429" s="25">
        <v>37</v>
      </c>
      <c r="Y429" s="25">
        <v>12</v>
      </c>
      <c r="Z429" s="25">
        <v>37</v>
      </c>
      <c r="AA429" s="25">
        <v>12</v>
      </c>
      <c r="AU429" s="33">
        <v>50063</v>
      </c>
      <c r="AV429" s="32">
        <v>20</v>
      </c>
      <c r="AW429" s="32">
        <v>20</v>
      </c>
      <c r="AX429" s="32">
        <v>20</v>
      </c>
      <c r="AY429" s="32">
        <v>20</v>
      </c>
      <c r="AZ429" s="32">
        <v>20</v>
      </c>
    </row>
    <row r="430" spans="21:52">
      <c r="U430" s="33">
        <v>50064</v>
      </c>
      <c r="V430" s="25" t="s">
        <v>154</v>
      </c>
      <c r="W430" s="25">
        <v>19</v>
      </c>
      <c r="X430" s="25">
        <v>38</v>
      </c>
      <c r="Y430" s="25">
        <v>16</v>
      </c>
      <c r="Z430" s="25">
        <v>40</v>
      </c>
      <c r="AA430" s="25">
        <v>22</v>
      </c>
      <c r="AU430" s="33">
        <v>50064</v>
      </c>
      <c r="AV430" s="32">
        <v>20</v>
      </c>
      <c r="AW430" s="32">
        <v>20</v>
      </c>
      <c r="AX430" s="32">
        <v>20</v>
      </c>
      <c r="AY430" s="32">
        <v>20</v>
      </c>
      <c r="AZ430" s="32">
        <v>20</v>
      </c>
    </row>
    <row r="431" spans="21:52">
      <c r="U431" s="33">
        <v>50065</v>
      </c>
      <c r="V431" s="25" t="s">
        <v>156</v>
      </c>
      <c r="W431" s="25">
        <v>13</v>
      </c>
      <c r="X431" s="25">
        <v>40</v>
      </c>
      <c r="Y431" s="25">
        <v>8</v>
      </c>
      <c r="Z431" s="25">
        <v>38</v>
      </c>
      <c r="AA431" s="25">
        <v>11</v>
      </c>
      <c r="AU431" s="33">
        <v>50065</v>
      </c>
      <c r="AV431" s="32">
        <v>20</v>
      </c>
      <c r="AW431" s="32">
        <v>20</v>
      </c>
      <c r="AX431" s="32">
        <v>20</v>
      </c>
      <c r="AY431" s="32">
        <v>20</v>
      </c>
      <c r="AZ431" s="32">
        <v>20</v>
      </c>
    </row>
    <row r="432" spans="21:52">
      <c r="U432" s="33">
        <v>50066</v>
      </c>
      <c r="V432" s="25" t="s">
        <v>158</v>
      </c>
      <c r="W432" s="25">
        <v>10</v>
      </c>
      <c r="X432" s="25">
        <v>38</v>
      </c>
      <c r="Y432" s="25">
        <v>13</v>
      </c>
      <c r="Z432" s="25">
        <v>43</v>
      </c>
      <c r="AA432" s="25">
        <v>16</v>
      </c>
      <c r="AU432" s="33">
        <v>50066</v>
      </c>
      <c r="AV432" s="32">
        <v>20</v>
      </c>
      <c r="AW432" s="32">
        <v>20</v>
      </c>
      <c r="AX432" s="32">
        <v>20</v>
      </c>
      <c r="AY432" s="32">
        <v>20</v>
      </c>
      <c r="AZ432" s="32">
        <v>20</v>
      </c>
    </row>
    <row r="433" spans="21:52">
      <c r="U433" s="33">
        <v>50067</v>
      </c>
      <c r="V433" s="25" t="s">
        <v>160</v>
      </c>
      <c r="W433" s="25">
        <v>20</v>
      </c>
      <c r="X433" s="25">
        <v>39</v>
      </c>
      <c r="Y433" s="25">
        <v>25</v>
      </c>
      <c r="Z433" s="25">
        <v>41</v>
      </c>
      <c r="AA433" s="25">
        <v>25</v>
      </c>
      <c r="AU433" s="33">
        <v>50067</v>
      </c>
      <c r="AV433" s="32">
        <v>20</v>
      </c>
      <c r="AW433" s="32">
        <v>20</v>
      </c>
      <c r="AX433" s="32">
        <v>20</v>
      </c>
      <c r="AY433" s="32">
        <v>20</v>
      </c>
      <c r="AZ433" s="32">
        <v>20</v>
      </c>
    </row>
    <row r="434" spans="21:52">
      <c r="U434" s="33">
        <v>50068</v>
      </c>
      <c r="V434" s="25" t="s">
        <v>162</v>
      </c>
      <c r="W434" s="25">
        <v>16</v>
      </c>
      <c r="X434" s="25">
        <v>34</v>
      </c>
      <c r="Y434" s="25">
        <v>22</v>
      </c>
      <c r="Z434" s="25">
        <v>27</v>
      </c>
      <c r="AA434" s="25">
        <v>11</v>
      </c>
      <c r="AU434" s="33">
        <v>50068</v>
      </c>
      <c r="AV434" s="32">
        <v>20</v>
      </c>
      <c r="AW434" s="32">
        <v>20</v>
      </c>
      <c r="AX434" s="32">
        <v>20</v>
      </c>
      <c r="AY434" s="32">
        <v>20</v>
      </c>
      <c r="AZ434" s="32">
        <v>20</v>
      </c>
    </row>
    <row r="435" spans="21:52">
      <c r="U435" s="33">
        <v>50069</v>
      </c>
      <c r="V435" s="25" t="s">
        <v>164</v>
      </c>
      <c r="W435" s="25">
        <v>18</v>
      </c>
      <c r="X435" s="25">
        <v>45</v>
      </c>
      <c r="Y435" s="25">
        <v>35</v>
      </c>
      <c r="Z435" s="25">
        <v>26</v>
      </c>
      <c r="AA435" s="25">
        <v>27</v>
      </c>
      <c r="AU435" s="33">
        <v>50069</v>
      </c>
      <c r="AV435" s="32">
        <v>20</v>
      </c>
      <c r="AW435" s="32">
        <v>20</v>
      </c>
      <c r="AX435" s="32">
        <v>20</v>
      </c>
      <c r="AY435" s="32">
        <v>20</v>
      </c>
      <c r="AZ435" s="32">
        <v>20</v>
      </c>
    </row>
    <row r="436" spans="21:52">
      <c r="U436" s="33">
        <v>50070</v>
      </c>
      <c r="V436" s="25" t="s">
        <v>166</v>
      </c>
      <c r="W436" s="25">
        <v>24</v>
      </c>
      <c r="X436" s="25">
        <v>44</v>
      </c>
      <c r="Y436" s="25">
        <v>29</v>
      </c>
      <c r="Z436" s="25">
        <v>29</v>
      </c>
      <c r="AA436" s="25">
        <v>24</v>
      </c>
      <c r="AU436" s="33">
        <v>50070</v>
      </c>
      <c r="AV436" s="32">
        <v>20</v>
      </c>
      <c r="AW436" s="32">
        <v>20</v>
      </c>
      <c r="AX436" s="32">
        <v>20</v>
      </c>
      <c r="AY436" s="32">
        <v>20</v>
      </c>
      <c r="AZ436" s="32">
        <v>20</v>
      </c>
    </row>
    <row r="437" spans="21:52">
      <c r="U437" s="33">
        <v>50071</v>
      </c>
      <c r="V437" s="25" t="s">
        <v>168</v>
      </c>
      <c r="W437" s="25">
        <v>15</v>
      </c>
      <c r="X437" s="25">
        <v>40</v>
      </c>
      <c r="Y437" s="25">
        <v>17</v>
      </c>
      <c r="Z437" s="25">
        <v>33</v>
      </c>
      <c r="AA437" s="25">
        <v>15</v>
      </c>
      <c r="AU437" s="33">
        <v>50071</v>
      </c>
      <c r="AV437" s="32">
        <v>20</v>
      </c>
      <c r="AW437" s="32">
        <v>20</v>
      </c>
      <c r="AX437" s="32">
        <v>20</v>
      </c>
      <c r="AY437" s="32">
        <v>20</v>
      </c>
      <c r="AZ437" s="32">
        <v>20</v>
      </c>
    </row>
    <row r="438" spans="21:52">
      <c r="U438" s="33">
        <v>50072</v>
      </c>
      <c r="V438" s="25" t="s">
        <v>169</v>
      </c>
      <c r="W438" s="25">
        <v>27</v>
      </c>
      <c r="X438" s="25">
        <v>43</v>
      </c>
      <c r="Y438" s="25">
        <v>24</v>
      </c>
      <c r="Z438" s="25">
        <v>32</v>
      </c>
      <c r="AA438" s="25">
        <v>14</v>
      </c>
      <c r="AU438" s="33">
        <v>50072</v>
      </c>
      <c r="AV438" s="32">
        <v>20</v>
      </c>
      <c r="AW438" s="32">
        <v>20</v>
      </c>
      <c r="AX438" s="32">
        <v>20</v>
      </c>
      <c r="AY438" s="32">
        <v>20</v>
      </c>
      <c r="AZ438" s="32">
        <v>20</v>
      </c>
    </row>
    <row r="439" spans="21:52">
      <c r="U439" s="33">
        <v>50073</v>
      </c>
      <c r="V439" s="25" t="s">
        <v>171</v>
      </c>
      <c r="W439" s="25">
        <v>26</v>
      </c>
      <c r="X439" s="25">
        <v>15</v>
      </c>
      <c r="Y439" s="25">
        <v>18</v>
      </c>
      <c r="Z439" s="25">
        <v>28</v>
      </c>
      <c r="AA439" s="25">
        <v>23</v>
      </c>
      <c r="AU439" s="33">
        <v>50073</v>
      </c>
      <c r="AV439" s="32">
        <v>20</v>
      </c>
      <c r="AW439" s="32">
        <v>20</v>
      </c>
      <c r="AX439" s="32">
        <v>20</v>
      </c>
      <c r="AY439" s="32">
        <v>20</v>
      </c>
      <c r="AZ439" s="32">
        <v>20</v>
      </c>
    </row>
    <row r="440" spans="21:52">
      <c r="U440" s="33">
        <v>50074</v>
      </c>
      <c r="V440" s="25" t="s">
        <v>173</v>
      </c>
      <c r="W440" s="25">
        <v>24</v>
      </c>
      <c r="X440" s="25">
        <v>16</v>
      </c>
      <c r="Y440" s="25">
        <v>24</v>
      </c>
      <c r="Z440" s="25">
        <v>20</v>
      </c>
      <c r="AA440" s="25">
        <v>28</v>
      </c>
      <c r="AU440" s="33">
        <v>50074</v>
      </c>
      <c r="AV440" s="32">
        <v>20</v>
      </c>
      <c r="AW440" s="32">
        <v>20</v>
      </c>
      <c r="AX440" s="32">
        <v>20</v>
      </c>
      <c r="AY440" s="32">
        <v>20</v>
      </c>
      <c r="AZ440" s="32">
        <v>20</v>
      </c>
    </row>
    <row r="441" spans="21:52">
      <c r="U441" s="33">
        <v>50075</v>
      </c>
      <c r="V441" s="25" t="s">
        <v>175</v>
      </c>
      <c r="W441" s="25">
        <v>22</v>
      </c>
      <c r="X441" s="25">
        <v>22</v>
      </c>
      <c r="Y441" s="25">
        <v>16</v>
      </c>
      <c r="Z441" s="25">
        <v>25</v>
      </c>
      <c r="AA441" s="25">
        <v>20</v>
      </c>
      <c r="AU441" s="33">
        <v>50075</v>
      </c>
      <c r="AV441" s="32">
        <v>20</v>
      </c>
      <c r="AW441" s="32">
        <v>20</v>
      </c>
      <c r="AX441" s="32">
        <v>20</v>
      </c>
      <c r="AY441" s="32">
        <v>20</v>
      </c>
      <c r="AZ441" s="32">
        <v>20</v>
      </c>
    </row>
    <row r="442" spans="21:52">
      <c r="U442" s="33">
        <v>50076</v>
      </c>
      <c r="V442" s="25" t="s">
        <v>177</v>
      </c>
      <c r="W442" s="25">
        <v>25</v>
      </c>
      <c r="X442" s="25">
        <v>28</v>
      </c>
      <c r="Y442" s="25">
        <v>20</v>
      </c>
      <c r="Z442" s="25">
        <v>19</v>
      </c>
      <c r="AA442" s="25">
        <v>18</v>
      </c>
      <c r="AU442" s="33">
        <v>50076</v>
      </c>
      <c r="AV442" s="32">
        <v>20</v>
      </c>
      <c r="AW442" s="32">
        <v>20</v>
      </c>
      <c r="AX442" s="32">
        <v>20</v>
      </c>
      <c r="AY442" s="32">
        <v>20</v>
      </c>
      <c r="AZ442" s="32">
        <v>20</v>
      </c>
    </row>
    <row r="443" spans="21:52">
      <c r="U443" s="33">
        <v>50077</v>
      </c>
      <c r="V443" s="25" t="s">
        <v>35</v>
      </c>
      <c r="W443" s="25">
        <v>32</v>
      </c>
      <c r="X443" s="25">
        <v>17</v>
      </c>
      <c r="Y443" s="25">
        <v>32</v>
      </c>
      <c r="Z443" s="25">
        <v>12</v>
      </c>
      <c r="AA443" s="25">
        <v>17</v>
      </c>
      <c r="AU443" s="33">
        <v>50077</v>
      </c>
      <c r="AV443" s="32">
        <v>20</v>
      </c>
      <c r="AW443" s="32">
        <v>20</v>
      </c>
      <c r="AX443" s="32">
        <v>20</v>
      </c>
      <c r="AY443" s="32">
        <v>20</v>
      </c>
      <c r="AZ443" s="32">
        <v>20</v>
      </c>
    </row>
    <row r="444" spans="21:52">
      <c r="U444" s="33">
        <v>50078</v>
      </c>
      <c r="V444" s="25" t="s">
        <v>180</v>
      </c>
      <c r="W444" s="25">
        <v>33</v>
      </c>
      <c r="X444" s="25">
        <v>27</v>
      </c>
      <c r="Y444" s="25">
        <v>45</v>
      </c>
      <c r="Z444" s="25">
        <v>19</v>
      </c>
      <c r="AA444" s="25">
        <v>26</v>
      </c>
      <c r="AU444" s="33">
        <v>50078</v>
      </c>
      <c r="AV444" s="32">
        <v>20</v>
      </c>
      <c r="AW444" s="32">
        <v>20</v>
      </c>
      <c r="AX444" s="32">
        <v>20</v>
      </c>
      <c r="AY444" s="32">
        <v>20</v>
      </c>
      <c r="AZ444" s="32">
        <v>20</v>
      </c>
    </row>
    <row r="445" spans="21:52">
      <c r="U445" s="33">
        <v>50079</v>
      </c>
      <c r="V445" s="25" t="s">
        <v>182</v>
      </c>
      <c r="W445" s="25">
        <v>38</v>
      </c>
      <c r="X445" s="25">
        <v>22</v>
      </c>
      <c r="Y445" s="25">
        <v>28</v>
      </c>
      <c r="Z445" s="25">
        <v>10</v>
      </c>
      <c r="AA445" s="25">
        <v>17</v>
      </c>
      <c r="AU445" s="33">
        <v>50079</v>
      </c>
      <c r="AV445" s="32">
        <v>20</v>
      </c>
      <c r="AW445" s="32">
        <v>20</v>
      </c>
      <c r="AX445" s="32">
        <v>20</v>
      </c>
      <c r="AY445" s="32">
        <v>20</v>
      </c>
      <c r="AZ445" s="32">
        <v>20</v>
      </c>
    </row>
    <row r="446" spans="21:52">
      <c r="U446" s="33">
        <v>50080</v>
      </c>
      <c r="V446" s="25" t="s">
        <v>184</v>
      </c>
      <c r="W446" s="25">
        <v>34</v>
      </c>
      <c r="X446" s="25">
        <v>21</v>
      </c>
      <c r="Y446" s="25">
        <v>33</v>
      </c>
      <c r="Z446" s="25">
        <v>22</v>
      </c>
      <c r="AA446" s="25">
        <v>25</v>
      </c>
      <c r="AU446" s="33">
        <v>50080</v>
      </c>
      <c r="AV446" s="32">
        <v>20</v>
      </c>
      <c r="AW446" s="32">
        <v>20</v>
      </c>
      <c r="AX446" s="32">
        <v>20</v>
      </c>
      <c r="AY446" s="32">
        <v>20</v>
      </c>
      <c r="AZ446" s="32">
        <v>20</v>
      </c>
    </row>
    <row r="447" spans="21:52">
      <c r="U447" s="33">
        <v>50081</v>
      </c>
      <c r="V447" s="25" t="s">
        <v>186</v>
      </c>
      <c r="W447" s="25">
        <v>35</v>
      </c>
      <c r="X447" s="25">
        <v>20</v>
      </c>
      <c r="Y447" s="25">
        <v>32</v>
      </c>
      <c r="Z447" s="25">
        <v>21</v>
      </c>
      <c r="AA447" s="25">
        <v>27</v>
      </c>
      <c r="AU447" s="33">
        <v>50081</v>
      </c>
      <c r="AV447" s="32">
        <v>20</v>
      </c>
      <c r="AW447" s="32">
        <v>20</v>
      </c>
      <c r="AX447" s="32">
        <v>20</v>
      </c>
      <c r="AY447" s="32">
        <v>20</v>
      </c>
      <c r="AZ447" s="32">
        <v>20</v>
      </c>
    </row>
    <row r="448" spans="21:52">
      <c r="U448" s="33">
        <v>50082</v>
      </c>
      <c r="V448" s="25" t="s">
        <v>188</v>
      </c>
      <c r="W448" s="25">
        <v>31</v>
      </c>
      <c r="X448" s="25">
        <v>17</v>
      </c>
      <c r="Y448" s="25">
        <v>29</v>
      </c>
      <c r="Z448" s="25">
        <v>19</v>
      </c>
      <c r="AA448" s="25">
        <v>21</v>
      </c>
      <c r="AU448" s="33">
        <v>50082</v>
      </c>
      <c r="AV448" s="32">
        <v>20</v>
      </c>
      <c r="AW448" s="32">
        <v>20</v>
      </c>
      <c r="AX448" s="32">
        <v>20</v>
      </c>
      <c r="AY448" s="32">
        <v>20</v>
      </c>
      <c r="AZ448" s="32">
        <v>20</v>
      </c>
    </row>
    <row r="449" spans="21:52">
      <c r="U449" s="33">
        <v>50083</v>
      </c>
      <c r="V449" s="25" t="s">
        <v>190</v>
      </c>
      <c r="W449" s="25">
        <v>26</v>
      </c>
      <c r="X449" s="25">
        <v>11</v>
      </c>
      <c r="Y449" s="25">
        <v>16</v>
      </c>
      <c r="Z449" s="25">
        <v>21</v>
      </c>
      <c r="AA449" s="25">
        <v>36</v>
      </c>
      <c r="AU449" s="33">
        <v>50083</v>
      </c>
      <c r="AV449" s="32">
        <v>20</v>
      </c>
      <c r="AW449" s="32">
        <v>20</v>
      </c>
      <c r="AX449" s="32">
        <v>20</v>
      </c>
      <c r="AY449" s="32">
        <v>20</v>
      </c>
      <c r="AZ449" s="32">
        <v>20</v>
      </c>
    </row>
    <row r="450" spans="21:52">
      <c r="U450" s="33">
        <v>50084</v>
      </c>
      <c r="V450" s="25" t="s">
        <v>192</v>
      </c>
      <c r="W450" s="25">
        <v>25</v>
      </c>
      <c r="X450" s="25">
        <v>13</v>
      </c>
      <c r="Y450" s="25">
        <v>14</v>
      </c>
      <c r="Z450" s="25">
        <v>21</v>
      </c>
      <c r="AA450" s="25">
        <v>38</v>
      </c>
      <c r="AU450" s="33">
        <v>50084</v>
      </c>
      <c r="AV450" s="32">
        <v>20</v>
      </c>
      <c r="AW450" s="32">
        <v>20</v>
      </c>
      <c r="AX450" s="32">
        <v>20</v>
      </c>
      <c r="AY450" s="32">
        <v>20</v>
      </c>
      <c r="AZ450" s="32">
        <v>20</v>
      </c>
    </row>
    <row r="451" spans="21:52">
      <c r="U451" s="33">
        <v>50085</v>
      </c>
      <c r="V451" s="25" t="s">
        <v>194</v>
      </c>
      <c r="W451" s="25">
        <v>27</v>
      </c>
      <c r="X451" s="25">
        <v>12</v>
      </c>
      <c r="Y451" s="25">
        <v>12</v>
      </c>
      <c r="Z451" s="25">
        <v>19</v>
      </c>
      <c r="AA451" s="25">
        <v>35</v>
      </c>
      <c r="AU451" s="33">
        <v>50085</v>
      </c>
      <c r="AV451" s="32">
        <v>20</v>
      </c>
      <c r="AW451" s="32">
        <v>20</v>
      </c>
      <c r="AX451" s="32">
        <v>20</v>
      </c>
      <c r="AY451" s="32">
        <v>20</v>
      </c>
      <c r="AZ451" s="32">
        <v>20</v>
      </c>
    </row>
    <row r="452" spans="21:52">
      <c r="U452" s="33">
        <v>50086</v>
      </c>
      <c r="V452" s="25" t="s">
        <v>196</v>
      </c>
      <c r="W452" s="25">
        <v>22</v>
      </c>
      <c r="X452" s="25">
        <v>17</v>
      </c>
      <c r="Y452" s="25">
        <v>11</v>
      </c>
      <c r="Z452" s="25">
        <v>14</v>
      </c>
      <c r="AA452" s="25">
        <v>41</v>
      </c>
      <c r="AU452" s="33">
        <v>50086</v>
      </c>
      <c r="AV452" s="32">
        <v>20</v>
      </c>
      <c r="AW452" s="32">
        <v>20</v>
      </c>
      <c r="AX452" s="32">
        <v>20</v>
      </c>
      <c r="AY452" s="32">
        <v>20</v>
      </c>
      <c r="AZ452" s="32">
        <v>20</v>
      </c>
    </row>
    <row r="453" spans="21:52">
      <c r="U453" s="33">
        <v>50087</v>
      </c>
      <c r="V453" s="25" t="s">
        <v>198</v>
      </c>
      <c r="W453" s="25">
        <v>38</v>
      </c>
      <c r="X453" s="25">
        <v>23</v>
      </c>
      <c r="Y453" s="25">
        <v>16</v>
      </c>
      <c r="Z453" s="25">
        <v>15</v>
      </c>
      <c r="AA453" s="25">
        <v>23</v>
      </c>
      <c r="AU453" s="33">
        <v>50087</v>
      </c>
      <c r="AV453" s="32">
        <v>20</v>
      </c>
      <c r="AW453" s="32">
        <v>20</v>
      </c>
      <c r="AX453" s="32">
        <v>20</v>
      </c>
      <c r="AY453" s="32">
        <v>20</v>
      </c>
      <c r="AZ453" s="32">
        <v>20</v>
      </c>
    </row>
    <row r="454" spans="21:52">
      <c r="U454" s="33">
        <v>50088</v>
      </c>
      <c r="V454" s="25" t="s">
        <v>200</v>
      </c>
      <c r="W454" s="25">
        <v>37</v>
      </c>
      <c r="X454" s="25">
        <v>27</v>
      </c>
      <c r="Y454" s="25">
        <v>18</v>
      </c>
      <c r="Z454" s="25">
        <v>11</v>
      </c>
      <c r="AA454" s="25">
        <v>22</v>
      </c>
      <c r="AU454" s="33">
        <v>50088</v>
      </c>
      <c r="AV454" s="32">
        <v>20</v>
      </c>
      <c r="AW454" s="32">
        <v>20</v>
      </c>
      <c r="AX454" s="32">
        <v>20</v>
      </c>
      <c r="AY454" s="32">
        <v>20</v>
      </c>
      <c r="AZ454" s="32">
        <v>20</v>
      </c>
    </row>
    <row r="455" spans="21:52">
      <c r="U455" s="33">
        <v>50089</v>
      </c>
      <c r="V455" s="25" t="s">
        <v>202</v>
      </c>
      <c r="W455" s="25">
        <v>35</v>
      </c>
      <c r="X455" s="25">
        <v>25</v>
      </c>
      <c r="Y455" s="25">
        <v>15</v>
      </c>
      <c r="Z455" s="25">
        <v>18</v>
      </c>
      <c r="AA455" s="25">
        <v>27</v>
      </c>
      <c r="AU455" s="33">
        <v>50089</v>
      </c>
      <c r="AV455" s="32">
        <v>20</v>
      </c>
      <c r="AW455" s="32">
        <v>20</v>
      </c>
      <c r="AX455" s="32">
        <v>20</v>
      </c>
      <c r="AY455" s="32">
        <v>20</v>
      </c>
      <c r="AZ455" s="32">
        <v>20</v>
      </c>
    </row>
    <row r="456" spans="21:52">
      <c r="U456" s="33">
        <v>50090</v>
      </c>
      <c r="V456" s="25" t="s">
        <v>204</v>
      </c>
      <c r="W456" s="25">
        <v>44</v>
      </c>
      <c r="X456" s="25">
        <v>21</v>
      </c>
      <c r="Y456" s="25">
        <v>14</v>
      </c>
      <c r="Z456" s="25">
        <v>12</v>
      </c>
      <c r="AA456" s="25">
        <v>29</v>
      </c>
      <c r="AU456" s="33">
        <v>50090</v>
      </c>
      <c r="AV456" s="32">
        <v>20</v>
      </c>
      <c r="AW456" s="32">
        <v>20</v>
      </c>
      <c r="AX456" s="32">
        <v>20</v>
      </c>
      <c r="AY456" s="32">
        <v>20</v>
      </c>
      <c r="AZ456" s="32">
        <v>20</v>
      </c>
    </row>
    <row r="457" spans="21:52">
      <c r="U457" s="33">
        <v>50091</v>
      </c>
      <c r="V457" s="25" t="s">
        <v>206</v>
      </c>
      <c r="W457" s="25">
        <v>37</v>
      </c>
      <c r="X457" s="25">
        <v>39</v>
      </c>
      <c r="Y457" s="25">
        <v>22</v>
      </c>
      <c r="Z457" s="25">
        <v>22</v>
      </c>
      <c r="AA457" s="25">
        <v>30</v>
      </c>
      <c r="AU457" s="33">
        <v>50091</v>
      </c>
      <c r="AV457" s="32">
        <v>20</v>
      </c>
      <c r="AW457" s="32">
        <v>20</v>
      </c>
      <c r="AX457" s="32">
        <v>20</v>
      </c>
      <c r="AY457" s="32">
        <v>20</v>
      </c>
      <c r="AZ457" s="32">
        <v>20</v>
      </c>
    </row>
    <row r="458" spans="21:52">
      <c r="U458" s="33">
        <v>50092</v>
      </c>
      <c r="V458" s="25" t="s">
        <v>208</v>
      </c>
      <c r="W458" s="25">
        <v>29</v>
      </c>
      <c r="X458" s="25">
        <v>37</v>
      </c>
      <c r="Y458" s="25">
        <v>32</v>
      </c>
      <c r="Z458" s="25">
        <v>15</v>
      </c>
      <c r="AA458" s="25">
        <v>22</v>
      </c>
      <c r="AU458" s="33">
        <v>50092</v>
      </c>
      <c r="AV458" s="32">
        <v>20</v>
      </c>
      <c r="AW458" s="32">
        <v>20</v>
      </c>
      <c r="AX458" s="32">
        <v>20</v>
      </c>
      <c r="AY458" s="32">
        <v>20</v>
      </c>
      <c r="AZ458" s="32">
        <v>20</v>
      </c>
    </row>
    <row r="459" spans="21:52">
      <c r="U459" s="33">
        <v>50093</v>
      </c>
      <c r="V459" s="25" t="s">
        <v>210</v>
      </c>
      <c r="W459" s="25">
        <v>28</v>
      </c>
      <c r="X459" s="25">
        <v>35</v>
      </c>
      <c r="Y459" s="25">
        <v>19</v>
      </c>
      <c r="Z459" s="25">
        <v>14</v>
      </c>
      <c r="AA459" s="25">
        <v>14</v>
      </c>
      <c r="AU459" s="33">
        <v>50093</v>
      </c>
      <c r="AV459" s="32">
        <v>20</v>
      </c>
      <c r="AW459" s="32">
        <v>20</v>
      </c>
      <c r="AX459" s="32">
        <v>20</v>
      </c>
      <c r="AY459" s="32">
        <v>20</v>
      </c>
      <c r="AZ459" s="32">
        <v>20</v>
      </c>
    </row>
    <row r="460" spans="21:52">
      <c r="U460" s="33">
        <v>50094</v>
      </c>
      <c r="V460" s="25" t="s">
        <v>212</v>
      </c>
      <c r="W460" s="25">
        <v>26</v>
      </c>
      <c r="X460" s="25">
        <v>36</v>
      </c>
      <c r="Y460" s="25">
        <v>24</v>
      </c>
      <c r="Z460" s="25">
        <v>9</v>
      </c>
      <c r="AA460" s="25">
        <v>15</v>
      </c>
      <c r="AU460" s="33">
        <v>50094</v>
      </c>
      <c r="AV460" s="32">
        <v>20</v>
      </c>
      <c r="AW460" s="32">
        <v>20</v>
      </c>
      <c r="AX460" s="32">
        <v>20</v>
      </c>
      <c r="AY460" s="32">
        <v>20</v>
      </c>
      <c r="AZ460" s="32">
        <v>20</v>
      </c>
    </row>
    <row r="461" spans="21:52">
      <c r="U461" s="33">
        <v>50095</v>
      </c>
      <c r="V461" s="25" t="s">
        <v>214</v>
      </c>
      <c r="W461" s="25">
        <v>24</v>
      </c>
      <c r="X461" s="25">
        <v>43</v>
      </c>
      <c r="Y461" s="25">
        <v>23</v>
      </c>
      <c r="Z461" s="25">
        <v>20</v>
      </c>
      <c r="AA461" s="25">
        <v>30</v>
      </c>
      <c r="AU461" s="33">
        <v>50095</v>
      </c>
      <c r="AV461" s="32">
        <v>20</v>
      </c>
      <c r="AW461" s="32">
        <v>20</v>
      </c>
      <c r="AX461" s="32">
        <v>20</v>
      </c>
      <c r="AY461" s="32">
        <v>20</v>
      </c>
      <c r="AZ461" s="32">
        <v>20</v>
      </c>
    </row>
    <row r="462" spans="21:52">
      <c r="U462" s="33">
        <v>50096</v>
      </c>
      <c r="V462" s="25" t="s">
        <v>216</v>
      </c>
      <c r="W462" s="25">
        <v>46</v>
      </c>
      <c r="X462" s="25">
        <v>26</v>
      </c>
      <c r="Y462" s="25">
        <v>11</v>
      </c>
      <c r="Z462" s="25">
        <v>16</v>
      </c>
      <c r="AA462" s="25">
        <v>16</v>
      </c>
      <c r="AU462" s="33">
        <v>50096</v>
      </c>
      <c r="AV462" s="32">
        <v>20</v>
      </c>
      <c r="AW462" s="32">
        <v>20</v>
      </c>
      <c r="AX462" s="32">
        <v>20</v>
      </c>
      <c r="AY462" s="32">
        <v>20</v>
      </c>
      <c r="AZ462" s="32">
        <v>20</v>
      </c>
    </row>
    <row r="463" spans="21:52">
      <c r="U463" s="33">
        <v>50097</v>
      </c>
      <c r="V463" s="25" t="s">
        <v>218</v>
      </c>
      <c r="W463" s="25">
        <v>49</v>
      </c>
      <c r="X463" s="25">
        <v>24</v>
      </c>
      <c r="Y463" s="25">
        <v>15</v>
      </c>
      <c r="Z463" s="25">
        <v>5</v>
      </c>
      <c r="AA463" s="25">
        <v>12</v>
      </c>
      <c r="AU463" s="33">
        <v>50097</v>
      </c>
      <c r="AV463" s="32">
        <v>20</v>
      </c>
      <c r="AW463" s="32">
        <v>20</v>
      </c>
      <c r="AX463" s="32">
        <v>20</v>
      </c>
      <c r="AY463" s="32">
        <v>20</v>
      </c>
      <c r="AZ463" s="32">
        <v>20</v>
      </c>
    </row>
    <row r="464" spans="21:52">
      <c r="U464" s="33">
        <v>50098</v>
      </c>
      <c r="V464" s="25" t="s">
        <v>220</v>
      </c>
      <c r="W464" s="25">
        <v>45</v>
      </c>
      <c r="X464" s="25">
        <v>31</v>
      </c>
      <c r="Y464" s="25">
        <v>6</v>
      </c>
      <c r="Z464" s="25">
        <v>10</v>
      </c>
      <c r="AA464" s="25">
        <v>19</v>
      </c>
      <c r="AU464" s="33">
        <v>50098</v>
      </c>
      <c r="AV464" s="32">
        <v>20</v>
      </c>
      <c r="AW464" s="32">
        <v>20</v>
      </c>
      <c r="AX464" s="32">
        <v>20</v>
      </c>
      <c r="AY464" s="32">
        <v>20</v>
      </c>
      <c r="AZ464" s="32">
        <v>20</v>
      </c>
    </row>
    <row r="465" spans="21:52">
      <c r="U465" s="33">
        <v>50099</v>
      </c>
      <c r="V465" s="25" t="s">
        <v>222</v>
      </c>
      <c r="W465" s="25">
        <v>45</v>
      </c>
      <c r="X465" s="25">
        <v>30</v>
      </c>
      <c r="Y465" s="25">
        <v>17</v>
      </c>
      <c r="Z465" s="25">
        <v>13</v>
      </c>
      <c r="AA465" s="25">
        <v>25</v>
      </c>
      <c r="AU465" s="33">
        <v>50099</v>
      </c>
      <c r="AV465" s="32">
        <v>20</v>
      </c>
      <c r="AW465" s="32">
        <v>20</v>
      </c>
      <c r="AX465" s="32">
        <v>20</v>
      </c>
      <c r="AY465" s="32">
        <v>20</v>
      </c>
      <c r="AZ465" s="32">
        <v>20</v>
      </c>
    </row>
    <row r="466" spans="21:52">
      <c r="U466" s="33">
        <v>50100</v>
      </c>
      <c r="V466" s="25" t="s">
        <v>224</v>
      </c>
      <c r="W466" s="25">
        <v>30</v>
      </c>
      <c r="X466" s="25">
        <v>20</v>
      </c>
      <c r="Y466" s="25">
        <v>30</v>
      </c>
      <c r="Z466" s="25">
        <v>30</v>
      </c>
      <c r="AA466" s="25">
        <v>30</v>
      </c>
      <c r="AU466" s="33">
        <v>50100</v>
      </c>
      <c r="AV466" s="32">
        <v>20</v>
      </c>
      <c r="AW466" s="32">
        <v>20</v>
      </c>
      <c r="AX466" s="32">
        <v>20</v>
      </c>
      <c r="AY466" s="32">
        <v>20</v>
      </c>
      <c r="AZ466" s="32">
        <v>20</v>
      </c>
    </row>
    <row r="467" spans="21:52">
      <c r="U467" s="33">
        <v>50101</v>
      </c>
      <c r="V467" s="25" t="s">
        <v>226</v>
      </c>
      <c r="W467" s="25">
        <v>30</v>
      </c>
      <c r="X467" s="25">
        <v>30</v>
      </c>
      <c r="Y467" s="25">
        <v>20</v>
      </c>
      <c r="Z467" s="25">
        <v>30</v>
      </c>
      <c r="AA467" s="25">
        <v>30</v>
      </c>
      <c r="AU467" s="33">
        <v>50101</v>
      </c>
      <c r="AV467" s="32">
        <v>20</v>
      </c>
      <c r="AW467" s="32">
        <v>20</v>
      </c>
      <c r="AX467" s="32">
        <v>20</v>
      </c>
      <c r="AY467" s="32">
        <v>20</v>
      </c>
      <c r="AZ467" s="32">
        <v>20</v>
      </c>
    </row>
    <row r="468" spans="21:52">
      <c r="U468" s="33">
        <v>50102</v>
      </c>
      <c r="V468" s="25" t="s">
        <v>228</v>
      </c>
      <c r="W468" s="25">
        <v>30</v>
      </c>
      <c r="X468" s="25">
        <v>30</v>
      </c>
      <c r="Y468" s="25">
        <v>30</v>
      </c>
      <c r="Z468" s="25">
        <v>20</v>
      </c>
      <c r="AA468" s="25">
        <v>30</v>
      </c>
      <c r="AU468" s="33">
        <v>50102</v>
      </c>
      <c r="AV468" s="32">
        <v>20</v>
      </c>
      <c r="AW468" s="32">
        <v>20</v>
      </c>
      <c r="AX468" s="32">
        <v>20</v>
      </c>
      <c r="AY468" s="32">
        <v>20</v>
      </c>
      <c r="AZ468" s="32">
        <v>20</v>
      </c>
    </row>
    <row r="469" spans="21:52">
      <c r="U469" s="33">
        <v>50103</v>
      </c>
      <c r="V469" s="25" t="s">
        <v>230</v>
      </c>
      <c r="W469" s="25">
        <v>30</v>
      </c>
      <c r="X469" s="25">
        <v>30</v>
      </c>
      <c r="Y469" s="25">
        <v>30</v>
      </c>
      <c r="Z469" s="25">
        <v>30</v>
      </c>
      <c r="AA469" s="25">
        <v>20</v>
      </c>
      <c r="AU469" s="33">
        <v>50103</v>
      </c>
      <c r="AV469" s="32">
        <v>20</v>
      </c>
      <c r="AW469" s="32">
        <v>20</v>
      </c>
      <c r="AX469" s="32">
        <v>20</v>
      </c>
      <c r="AY469" s="32">
        <v>20</v>
      </c>
      <c r="AZ469" s="32">
        <v>20</v>
      </c>
    </row>
    <row r="470" spans="21:52">
      <c r="U470" s="33">
        <v>50104</v>
      </c>
      <c r="V470" s="25" t="s">
        <v>232</v>
      </c>
      <c r="W470" s="25">
        <v>15</v>
      </c>
      <c r="X470" s="25">
        <v>25</v>
      </c>
      <c r="Y470" s="25">
        <v>15</v>
      </c>
      <c r="Z470" s="25">
        <v>25</v>
      </c>
      <c r="AA470" s="25">
        <v>40</v>
      </c>
      <c r="AU470" s="33">
        <v>50104</v>
      </c>
      <c r="AV470" s="32">
        <v>20</v>
      </c>
      <c r="AW470" s="32">
        <v>20</v>
      </c>
      <c r="AX470" s="32">
        <v>20</v>
      </c>
      <c r="AY470" s="32">
        <v>20</v>
      </c>
      <c r="AZ470" s="32">
        <v>20</v>
      </c>
    </row>
    <row r="471" spans="21:52">
      <c r="U471" s="33">
        <v>50105</v>
      </c>
      <c r="V471" s="25" t="s">
        <v>234</v>
      </c>
      <c r="W471" s="25">
        <v>24</v>
      </c>
      <c r="X471" s="25">
        <v>27</v>
      </c>
      <c r="Y471" s="25">
        <v>21</v>
      </c>
      <c r="Z471" s="25">
        <v>26</v>
      </c>
      <c r="AA471" s="25">
        <v>52</v>
      </c>
      <c r="AU471" s="33">
        <v>50105</v>
      </c>
      <c r="AV471" s="32">
        <v>20</v>
      </c>
      <c r="AW471" s="32">
        <v>20</v>
      </c>
      <c r="AX471" s="32">
        <v>20</v>
      </c>
      <c r="AY471" s="32">
        <v>20</v>
      </c>
      <c r="AZ471" s="32">
        <v>20</v>
      </c>
    </row>
    <row r="472" spans="21:52">
      <c r="U472" s="33">
        <v>50106</v>
      </c>
      <c r="V472" s="25" t="s">
        <v>236</v>
      </c>
      <c r="W472" s="25">
        <v>12</v>
      </c>
      <c r="X472" s="25">
        <v>20</v>
      </c>
      <c r="Y472" s="25">
        <v>24</v>
      </c>
      <c r="Z472" s="25">
        <v>24</v>
      </c>
      <c r="AA472" s="25">
        <v>40</v>
      </c>
      <c r="AU472" s="33">
        <v>50106</v>
      </c>
      <c r="AV472" s="32">
        <v>20</v>
      </c>
      <c r="AW472" s="32">
        <v>20</v>
      </c>
      <c r="AX472" s="32">
        <v>20</v>
      </c>
      <c r="AY472" s="32">
        <v>20</v>
      </c>
      <c r="AZ472" s="32">
        <v>20</v>
      </c>
    </row>
    <row r="473" spans="21:52">
      <c r="U473" s="33">
        <v>50107</v>
      </c>
      <c r="V473" s="25" t="s">
        <v>238</v>
      </c>
      <c r="W473" s="25">
        <v>16</v>
      </c>
      <c r="X473" s="25">
        <v>14</v>
      </c>
      <c r="Y473" s="25">
        <v>14</v>
      </c>
      <c r="Z473" s="25">
        <v>28</v>
      </c>
      <c r="AA473" s="25">
        <v>39</v>
      </c>
      <c r="AU473" s="33">
        <v>50107</v>
      </c>
      <c r="AV473" s="32">
        <v>20</v>
      </c>
      <c r="AW473" s="32">
        <v>20</v>
      </c>
      <c r="AX473" s="32">
        <v>20</v>
      </c>
      <c r="AY473" s="32">
        <v>20</v>
      </c>
      <c r="AZ473" s="32">
        <v>20</v>
      </c>
    </row>
    <row r="474" spans="21:52">
      <c r="U474" s="33">
        <v>50108</v>
      </c>
      <c r="V474" s="25" t="s">
        <v>240</v>
      </c>
      <c r="W474" s="25">
        <v>17</v>
      </c>
      <c r="X474" s="25">
        <v>17</v>
      </c>
      <c r="Y474" s="25">
        <v>7</v>
      </c>
      <c r="Z474" s="25">
        <v>22</v>
      </c>
      <c r="AA474" s="25">
        <v>47</v>
      </c>
      <c r="AU474" s="33">
        <v>50108</v>
      </c>
      <c r="AV474" s="32">
        <v>20</v>
      </c>
      <c r="AW474" s="32">
        <v>20</v>
      </c>
      <c r="AX474" s="32">
        <v>20</v>
      </c>
      <c r="AY474" s="32">
        <v>20</v>
      </c>
      <c r="AZ474" s="32">
        <v>20</v>
      </c>
    </row>
    <row r="475" spans="21:52">
      <c r="U475" s="33">
        <v>50109</v>
      </c>
      <c r="V475" s="25" t="s">
        <v>242</v>
      </c>
      <c r="W475" s="25">
        <v>20</v>
      </c>
      <c r="X475" s="25">
        <v>26</v>
      </c>
      <c r="Y475" s="25">
        <v>25</v>
      </c>
      <c r="Z475" s="25">
        <v>17</v>
      </c>
      <c r="AA475" s="25">
        <v>32</v>
      </c>
      <c r="AU475" s="33">
        <v>50109</v>
      </c>
      <c r="AV475" s="32">
        <v>20</v>
      </c>
      <c r="AW475" s="32">
        <v>20</v>
      </c>
      <c r="AX475" s="32">
        <v>20</v>
      </c>
      <c r="AY475" s="32">
        <v>20</v>
      </c>
      <c r="AZ475" s="32">
        <v>20</v>
      </c>
    </row>
    <row r="476" spans="21:52">
      <c r="U476" s="33">
        <v>50110</v>
      </c>
      <c r="V476" s="25" t="s">
        <v>244</v>
      </c>
      <c r="W476" s="25">
        <v>24</v>
      </c>
      <c r="X476" s="25">
        <v>28</v>
      </c>
      <c r="Y476" s="25">
        <v>22</v>
      </c>
      <c r="Z476" s="25">
        <v>19</v>
      </c>
      <c r="AA476" s="25">
        <v>27</v>
      </c>
      <c r="AU476" s="33">
        <v>50110</v>
      </c>
      <c r="AV476" s="32">
        <v>20</v>
      </c>
      <c r="AW476" s="32">
        <v>20</v>
      </c>
      <c r="AX476" s="32">
        <v>20</v>
      </c>
      <c r="AY476" s="32">
        <v>20</v>
      </c>
      <c r="AZ476" s="32">
        <v>20</v>
      </c>
    </row>
    <row r="477" spans="21:52">
      <c r="U477" s="33">
        <v>50111</v>
      </c>
      <c r="V477" s="25" t="s">
        <v>246</v>
      </c>
      <c r="W477" s="25">
        <v>25</v>
      </c>
      <c r="X477" s="25">
        <v>23</v>
      </c>
      <c r="Y477" s="25">
        <v>23</v>
      </c>
      <c r="Z477" s="25">
        <v>23</v>
      </c>
      <c r="AA477" s="25">
        <v>26</v>
      </c>
      <c r="AU477" s="33">
        <v>50111</v>
      </c>
      <c r="AV477" s="32">
        <v>20</v>
      </c>
      <c r="AW477" s="32">
        <v>20</v>
      </c>
      <c r="AX477" s="32">
        <v>20</v>
      </c>
      <c r="AY477" s="32">
        <v>20</v>
      </c>
      <c r="AZ477" s="32">
        <v>20</v>
      </c>
    </row>
    <row r="478" spans="21:52">
      <c r="U478" s="33">
        <v>50112</v>
      </c>
      <c r="V478" s="25" t="s">
        <v>46</v>
      </c>
      <c r="W478" s="25">
        <v>28</v>
      </c>
      <c r="X478" s="25">
        <v>24</v>
      </c>
      <c r="Y478" s="25">
        <v>22</v>
      </c>
      <c r="Z478" s="25">
        <v>22</v>
      </c>
      <c r="AA478" s="25">
        <v>24</v>
      </c>
      <c r="AU478" s="33">
        <v>50112</v>
      </c>
      <c r="AV478" s="32">
        <v>20</v>
      </c>
      <c r="AW478" s="32">
        <v>20</v>
      </c>
      <c r="AX478" s="32">
        <v>20</v>
      </c>
      <c r="AY478" s="32">
        <v>20</v>
      </c>
      <c r="AZ478" s="32">
        <v>20</v>
      </c>
    </row>
    <row r="479" spans="21:52">
      <c r="U479" s="33">
        <v>50113</v>
      </c>
      <c r="V479" s="25" t="s">
        <v>249</v>
      </c>
      <c r="W479" s="25">
        <v>25</v>
      </c>
      <c r="X479" s="25">
        <v>39</v>
      </c>
      <c r="Y479" s="25">
        <v>38</v>
      </c>
      <c r="Z479" s="25">
        <v>24</v>
      </c>
      <c r="AA479" s="25">
        <v>24</v>
      </c>
      <c r="AU479" s="33">
        <v>50113</v>
      </c>
      <c r="AV479" s="32">
        <v>20</v>
      </c>
      <c r="AW479" s="32">
        <v>20</v>
      </c>
      <c r="AX479" s="32">
        <v>20</v>
      </c>
      <c r="AY479" s="32">
        <v>20</v>
      </c>
      <c r="AZ479" s="32">
        <v>20</v>
      </c>
    </row>
    <row r="480" spans="21:52">
      <c r="U480" s="33">
        <v>50114</v>
      </c>
      <c r="V480" s="25" t="s">
        <v>251</v>
      </c>
      <c r="W480" s="25">
        <v>17</v>
      </c>
      <c r="X480" s="25">
        <v>37</v>
      </c>
      <c r="Y480" s="25">
        <v>41</v>
      </c>
      <c r="Z480" s="25">
        <v>18</v>
      </c>
      <c r="AA480" s="25">
        <v>27</v>
      </c>
      <c r="AU480" s="33">
        <v>50114</v>
      </c>
      <c r="AV480" s="32">
        <v>20</v>
      </c>
      <c r="AW480" s="32">
        <v>20</v>
      </c>
      <c r="AX480" s="32">
        <v>20</v>
      </c>
      <c r="AY480" s="32">
        <v>20</v>
      </c>
      <c r="AZ480" s="32">
        <v>20</v>
      </c>
    </row>
    <row r="481" spans="21:52">
      <c r="U481" s="33">
        <v>50115</v>
      </c>
      <c r="V481" s="25" t="s">
        <v>253</v>
      </c>
      <c r="W481" s="25">
        <v>15</v>
      </c>
      <c r="X481" s="25">
        <v>42</v>
      </c>
      <c r="Y481" s="25">
        <v>28</v>
      </c>
      <c r="Z481" s="25">
        <v>19</v>
      </c>
      <c r="AA481" s="25">
        <v>36</v>
      </c>
      <c r="AU481" s="33">
        <v>50115</v>
      </c>
      <c r="AV481" s="32">
        <v>20</v>
      </c>
      <c r="AW481" s="32">
        <v>20</v>
      </c>
      <c r="AX481" s="32">
        <v>20</v>
      </c>
      <c r="AY481" s="32">
        <v>20</v>
      </c>
      <c r="AZ481" s="32">
        <v>20</v>
      </c>
    </row>
    <row r="482" spans="21:52">
      <c r="U482" s="33">
        <v>50116</v>
      </c>
      <c r="V482" s="25" t="s">
        <v>255</v>
      </c>
      <c r="W482" s="25">
        <v>17</v>
      </c>
      <c r="X482" s="25">
        <v>40</v>
      </c>
      <c r="Y482" s="25">
        <v>34</v>
      </c>
      <c r="Z482" s="25">
        <v>18</v>
      </c>
      <c r="AA482" s="25">
        <v>32</v>
      </c>
      <c r="AU482" s="33">
        <v>50116</v>
      </c>
      <c r="AV482" s="32">
        <v>20</v>
      </c>
      <c r="AW482" s="32">
        <v>20</v>
      </c>
      <c r="AX482" s="32">
        <v>20</v>
      </c>
      <c r="AY482" s="32">
        <v>20</v>
      </c>
      <c r="AZ482" s="32">
        <v>20</v>
      </c>
    </row>
    <row r="483" spans="21:52">
      <c r="U483" s="33">
        <v>50117</v>
      </c>
      <c r="V483" s="25" t="s">
        <v>256</v>
      </c>
      <c r="W483" s="25">
        <v>11</v>
      </c>
      <c r="X483" s="25">
        <v>26</v>
      </c>
      <c r="Y483" s="25">
        <v>26</v>
      </c>
      <c r="Z483" s="25">
        <v>11</v>
      </c>
      <c r="AA483" s="25">
        <v>31</v>
      </c>
      <c r="AU483" s="33">
        <v>50117</v>
      </c>
      <c r="AV483" s="32">
        <v>20</v>
      </c>
      <c r="AW483" s="32">
        <v>20</v>
      </c>
      <c r="AX483" s="32">
        <v>20</v>
      </c>
      <c r="AY483" s="32">
        <v>20</v>
      </c>
      <c r="AZ483" s="32">
        <v>20</v>
      </c>
    </row>
    <row r="484" spans="21:52">
      <c r="U484" s="33">
        <v>50118</v>
      </c>
      <c r="V484" s="25" t="s">
        <v>257</v>
      </c>
      <c r="W484" s="25">
        <v>9</v>
      </c>
      <c r="X484" s="25">
        <v>24</v>
      </c>
      <c r="Y484" s="25">
        <v>23</v>
      </c>
      <c r="Z484" s="25">
        <v>21</v>
      </c>
      <c r="AA484" s="25">
        <v>33</v>
      </c>
      <c r="AU484" s="33">
        <v>50118</v>
      </c>
      <c r="AV484" s="32">
        <v>20</v>
      </c>
      <c r="AW484" s="32">
        <v>20</v>
      </c>
      <c r="AX484" s="32">
        <v>20</v>
      </c>
      <c r="AY484" s="32">
        <v>20</v>
      </c>
      <c r="AZ484" s="32">
        <v>20</v>
      </c>
    </row>
    <row r="485" spans="21:52">
      <c r="U485" s="33">
        <v>50119</v>
      </c>
      <c r="V485" s="25" t="s">
        <v>258</v>
      </c>
      <c r="W485" s="25">
        <v>12</v>
      </c>
      <c r="X485" s="25">
        <v>32</v>
      </c>
      <c r="Y485" s="25">
        <v>27</v>
      </c>
      <c r="Z485" s="25">
        <v>12</v>
      </c>
      <c r="AA485" s="25">
        <v>27</v>
      </c>
      <c r="AU485" s="33">
        <v>50119</v>
      </c>
      <c r="AV485" s="32">
        <v>20</v>
      </c>
      <c r="AW485" s="32">
        <v>20</v>
      </c>
      <c r="AX485" s="32">
        <v>20</v>
      </c>
      <c r="AY485" s="32">
        <v>20</v>
      </c>
      <c r="AZ485" s="32">
        <v>20</v>
      </c>
    </row>
    <row r="486" spans="21:52">
      <c r="U486" s="33">
        <v>50120</v>
      </c>
      <c r="V486" s="25" t="s">
        <v>259</v>
      </c>
      <c r="W486" s="25">
        <v>15</v>
      </c>
      <c r="X486" s="25">
        <v>37</v>
      </c>
      <c r="Y486" s="25">
        <v>28</v>
      </c>
      <c r="Z486" s="25">
        <v>8</v>
      </c>
      <c r="AA486" s="25">
        <v>22</v>
      </c>
      <c r="AU486" s="33">
        <v>50120</v>
      </c>
      <c r="AV486" s="32">
        <v>20</v>
      </c>
      <c r="AW486" s="32">
        <v>20</v>
      </c>
      <c r="AX486" s="32">
        <v>20</v>
      </c>
      <c r="AY486" s="32">
        <v>20</v>
      </c>
      <c r="AZ486" s="32">
        <v>20</v>
      </c>
    </row>
    <row r="487" spans="21:52">
      <c r="U487" s="33">
        <v>50121</v>
      </c>
      <c r="V487" s="25" t="s">
        <v>260</v>
      </c>
      <c r="W487" s="25">
        <v>13</v>
      </c>
      <c r="X487" s="25">
        <v>35</v>
      </c>
      <c r="Y487" s="25">
        <v>29</v>
      </c>
      <c r="Z487" s="25">
        <v>25</v>
      </c>
      <c r="AA487" s="25">
        <v>23</v>
      </c>
      <c r="AU487" s="33">
        <v>50121</v>
      </c>
      <c r="AV487" s="32">
        <v>20</v>
      </c>
      <c r="AW487" s="32">
        <v>20</v>
      </c>
      <c r="AX487" s="32">
        <v>20</v>
      </c>
      <c r="AY487" s="32">
        <v>20</v>
      </c>
      <c r="AZ487" s="32">
        <v>20</v>
      </c>
    </row>
    <row r="488" spans="21:52">
      <c r="U488" s="33">
        <v>50122</v>
      </c>
      <c r="V488" s="25" t="s">
        <v>261</v>
      </c>
      <c r="W488" s="25">
        <v>19</v>
      </c>
      <c r="X488" s="25">
        <v>34</v>
      </c>
      <c r="Y488" s="25">
        <v>39</v>
      </c>
      <c r="Z488" s="25">
        <v>16</v>
      </c>
      <c r="AA488" s="25">
        <v>42</v>
      </c>
      <c r="AU488" s="33">
        <v>50122</v>
      </c>
      <c r="AV488" s="32">
        <v>20</v>
      </c>
      <c r="AW488" s="32">
        <v>20</v>
      </c>
      <c r="AX488" s="32">
        <v>20</v>
      </c>
      <c r="AY488" s="32">
        <v>20</v>
      </c>
      <c r="AZ488" s="32">
        <v>20</v>
      </c>
    </row>
    <row r="489" spans="21:52">
      <c r="U489" s="33">
        <v>50123</v>
      </c>
      <c r="V489" s="25" t="s">
        <v>262</v>
      </c>
      <c r="W489" s="25">
        <v>20</v>
      </c>
      <c r="X489" s="25">
        <v>30</v>
      </c>
      <c r="Y489" s="25">
        <v>46</v>
      </c>
      <c r="Z489" s="25">
        <v>17</v>
      </c>
      <c r="AA489" s="25">
        <v>12</v>
      </c>
      <c r="AU489" s="33">
        <v>50123</v>
      </c>
      <c r="AV489" s="32">
        <v>20</v>
      </c>
      <c r="AW489" s="32">
        <v>20</v>
      </c>
      <c r="AX489" s="32">
        <v>20</v>
      </c>
      <c r="AY489" s="32">
        <v>20</v>
      </c>
      <c r="AZ489" s="32">
        <v>20</v>
      </c>
    </row>
    <row r="490" spans="21:52">
      <c r="U490" s="33">
        <v>50124</v>
      </c>
      <c r="V490" s="25" t="s">
        <v>263</v>
      </c>
      <c r="W490" s="25">
        <v>15</v>
      </c>
      <c r="X490" s="25">
        <v>38</v>
      </c>
      <c r="Y490" s="25">
        <v>43</v>
      </c>
      <c r="Z490" s="25">
        <v>16</v>
      </c>
      <c r="AA490" s="25">
        <v>13</v>
      </c>
      <c r="AU490" s="33">
        <v>50124</v>
      </c>
      <c r="AV490" s="32">
        <v>20</v>
      </c>
      <c r="AW490" s="32">
        <v>20</v>
      </c>
      <c r="AX490" s="32">
        <v>20</v>
      </c>
      <c r="AY490" s="32">
        <v>20</v>
      </c>
      <c r="AZ490" s="32">
        <v>20</v>
      </c>
    </row>
    <row r="491" spans="21:52">
      <c r="U491" s="33">
        <v>50125</v>
      </c>
      <c r="V491" s="25" t="s">
        <v>264</v>
      </c>
      <c r="W491" s="25">
        <v>20</v>
      </c>
      <c r="X491" s="25">
        <v>37</v>
      </c>
      <c r="Y491" s="25">
        <v>48</v>
      </c>
      <c r="Z491" s="25">
        <v>18</v>
      </c>
      <c r="AA491" s="25">
        <v>27</v>
      </c>
      <c r="AU491" s="33">
        <v>50125</v>
      </c>
      <c r="AV491" s="32">
        <v>20</v>
      </c>
      <c r="AW491" s="32">
        <v>20</v>
      </c>
      <c r="AX491" s="32">
        <v>20</v>
      </c>
      <c r="AY491" s="32">
        <v>20</v>
      </c>
      <c r="AZ491" s="32">
        <v>20</v>
      </c>
    </row>
    <row r="492" spans="21:52">
      <c r="U492" s="33">
        <v>50126</v>
      </c>
      <c r="V492" s="25" t="s">
        <v>265</v>
      </c>
      <c r="W492" s="25">
        <v>34</v>
      </c>
      <c r="X492" s="25">
        <v>41</v>
      </c>
      <c r="Y492" s="25">
        <v>40</v>
      </c>
      <c r="Z492" s="25">
        <v>15</v>
      </c>
      <c r="AA492" s="25">
        <v>20</v>
      </c>
      <c r="AU492" s="33">
        <v>50126</v>
      </c>
      <c r="AV492" s="32">
        <v>20</v>
      </c>
      <c r="AW492" s="32">
        <v>20</v>
      </c>
      <c r="AX492" s="32">
        <v>20</v>
      </c>
      <c r="AY492" s="32">
        <v>20</v>
      </c>
      <c r="AZ492" s="32">
        <v>20</v>
      </c>
    </row>
    <row r="493" spans="21:52">
      <c r="U493" s="33">
        <v>50127</v>
      </c>
      <c r="V493" s="25" t="s">
        <v>266</v>
      </c>
      <c r="W493" s="25">
        <v>30</v>
      </c>
      <c r="X493" s="25">
        <v>32</v>
      </c>
      <c r="Y493" s="25">
        <v>35</v>
      </c>
      <c r="Z493" s="25">
        <v>22</v>
      </c>
      <c r="AA493" s="25">
        <v>21</v>
      </c>
      <c r="AU493" s="33">
        <v>50127</v>
      </c>
      <c r="AV493" s="32">
        <v>20</v>
      </c>
      <c r="AW493" s="32">
        <v>20</v>
      </c>
      <c r="AX493" s="32">
        <v>20</v>
      </c>
      <c r="AY493" s="32">
        <v>20</v>
      </c>
      <c r="AZ493" s="32">
        <v>20</v>
      </c>
    </row>
    <row r="494" spans="21:52">
      <c r="U494" s="33">
        <v>50128</v>
      </c>
      <c r="V494" s="25" t="s">
        <v>267</v>
      </c>
      <c r="W494" s="25">
        <v>28</v>
      </c>
      <c r="X494" s="25">
        <v>31</v>
      </c>
      <c r="Y494" s="25">
        <v>36</v>
      </c>
      <c r="Z494" s="25">
        <v>30</v>
      </c>
      <c r="AA494" s="25">
        <v>25</v>
      </c>
      <c r="AU494" s="33">
        <v>50128</v>
      </c>
      <c r="AV494" s="32">
        <v>20</v>
      </c>
      <c r="AW494" s="32">
        <v>20</v>
      </c>
      <c r="AX494" s="32">
        <v>20</v>
      </c>
      <c r="AY494" s="32">
        <v>20</v>
      </c>
      <c r="AZ494" s="32">
        <v>20</v>
      </c>
    </row>
    <row r="495" spans="21:52">
      <c r="U495" s="33">
        <v>50129</v>
      </c>
      <c r="V495" s="25" t="s">
        <v>56</v>
      </c>
      <c r="W495" s="25">
        <v>14</v>
      </c>
      <c r="X495" s="25">
        <v>34</v>
      </c>
      <c r="Y495" s="25">
        <v>37</v>
      </c>
      <c r="Z495" s="25">
        <v>12</v>
      </c>
      <c r="AA495" s="25">
        <v>8</v>
      </c>
      <c r="AU495" s="33">
        <v>50129</v>
      </c>
      <c r="AV495" s="32">
        <v>20</v>
      </c>
      <c r="AW495" s="32">
        <v>20</v>
      </c>
      <c r="AX495" s="32">
        <v>20</v>
      </c>
      <c r="AY495" s="32">
        <v>20</v>
      </c>
      <c r="AZ495" s="32">
        <v>20</v>
      </c>
    </row>
    <row r="496" spans="21:52">
      <c r="U496" s="33">
        <v>50130</v>
      </c>
      <c r="V496" s="25" t="s">
        <v>268</v>
      </c>
      <c r="W496" s="25">
        <v>22</v>
      </c>
      <c r="X496" s="25">
        <v>45</v>
      </c>
      <c r="Y496" s="25">
        <v>40</v>
      </c>
      <c r="Z496" s="25">
        <v>18</v>
      </c>
      <c r="AA496" s="25">
        <v>25</v>
      </c>
      <c r="AU496" s="33">
        <v>50130</v>
      </c>
      <c r="AV496" s="32">
        <v>20</v>
      </c>
      <c r="AW496" s="32">
        <v>20</v>
      </c>
      <c r="AX496" s="32">
        <v>20</v>
      </c>
      <c r="AY496" s="32">
        <v>20</v>
      </c>
      <c r="AZ496" s="32">
        <v>20</v>
      </c>
    </row>
    <row r="497" spans="21:52">
      <c r="U497" s="33">
        <v>50131</v>
      </c>
      <c r="V497" s="25" t="s">
        <v>269</v>
      </c>
      <c r="W497" s="25">
        <v>22</v>
      </c>
      <c r="X497" s="25">
        <v>32</v>
      </c>
      <c r="Y497" s="25">
        <v>32</v>
      </c>
      <c r="Z497" s="25">
        <v>12</v>
      </c>
      <c r="AA497" s="25">
        <v>22</v>
      </c>
      <c r="AU497" s="33">
        <v>50131</v>
      </c>
      <c r="AV497" s="32">
        <v>20</v>
      </c>
      <c r="AW497" s="32">
        <v>20</v>
      </c>
      <c r="AX497" s="32">
        <v>20</v>
      </c>
      <c r="AY497" s="32">
        <v>20</v>
      </c>
      <c r="AZ497" s="32">
        <v>20</v>
      </c>
    </row>
    <row r="498" spans="21:52">
      <c r="U498" s="33">
        <v>50132</v>
      </c>
      <c r="V498" s="24" t="s">
        <v>270</v>
      </c>
      <c r="W498" s="24">
        <v>18</v>
      </c>
      <c r="X498" s="24">
        <v>37</v>
      </c>
      <c r="Y498" s="24">
        <v>37</v>
      </c>
      <c r="Z498" s="24">
        <v>8</v>
      </c>
      <c r="AA498" s="24">
        <v>10</v>
      </c>
      <c r="AU498" s="33">
        <v>50132</v>
      </c>
      <c r="AV498" s="32">
        <v>20</v>
      </c>
      <c r="AW498" s="32">
        <v>20</v>
      </c>
      <c r="AX498" s="32">
        <v>20</v>
      </c>
      <c r="AY498" s="32">
        <v>20</v>
      </c>
      <c r="AZ498" s="32">
        <v>20</v>
      </c>
    </row>
    <row r="499" spans="21:52">
      <c r="U499" s="33">
        <v>50133</v>
      </c>
      <c r="V499" s="24" t="s">
        <v>271</v>
      </c>
      <c r="W499" s="24">
        <v>33</v>
      </c>
      <c r="X499" s="24">
        <v>38</v>
      </c>
      <c r="Y499" s="24">
        <v>30</v>
      </c>
      <c r="Z499" s="24">
        <v>20</v>
      </c>
      <c r="AA499" s="24">
        <v>19</v>
      </c>
      <c r="AU499" s="33">
        <v>50133</v>
      </c>
      <c r="AV499" s="32">
        <v>20</v>
      </c>
      <c r="AW499" s="32">
        <v>20</v>
      </c>
      <c r="AX499" s="32">
        <v>20</v>
      </c>
      <c r="AY499" s="32">
        <v>20</v>
      </c>
      <c r="AZ499" s="32">
        <v>20</v>
      </c>
    </row>
    <row r="500" spans="21:52">
      <c r="U500" s="33">
        <v>50134</v>
      </c>
      <c r="V500" s="24" t="s">
        <v>272</v>
      </c>
      <c r="W500" s="24">
        <v>23</v>
      </c>
      <c r="X500" s="24">
        <v>36</v>
      </c>
      <c r="Y500" s="24">
        <v>28</v>
      </c>
      <c r="Z500" s="24">
        <v>10</v>
      </c>
      <c r="AA500" s="24">
        <v>13</v>
      </c>
      <c r="AU500" s="33">
        <v>50134</v>
      </c>
      <c r="AV500" s="32">
        <v>20</v>
      </c>
      <c r="AW500" s="32">
        <v>20</v>
      </c>
      <c r="AX500" s="32">
        <v>20</v>
      </c>
      <c r="AY500" s="32">
        <v>20</v>
      </c>
      <c r="AZ500" s="32">
        <v>20</v>
      </c>
    </row>
    <row r="501" spans="21:52">
      <c r="U501" s="33">
        <v>50135</v>
      </c>
      <c r="V501" s="24" t="s">
        <v>273</v>
      </c>
      <c r="W501" s="24">
        <v>29</v>
      </c>
      <c r="X501" s="24">
        <v>28</v>
      </c>
      <c r="Y501" s="24">
        <v>38</v>
      </c>
      <c r="Z501" s="24">
        <v>24</v>
      </c>
      <c r="AA501" s="24">
        <v>22</v>
      </c>
      <c r="AU501" s="33">
        <v>50135</v>
      </c>
      <c r="AV501" s="32">
        <v>20</v>
      </c>
      <c r="AW501" s="32">
        <v>20</v>
      </c>
      <c r="AX501" s="32">
        <v>20</v>
      </c>
      <c r="AY501" s="32">
        <v>20</v>
      </c>
      <c r="AZ501" s="32">
        <v>20</v>
      </c>
    </row>
    <row r="502" spans="21:52">
      <c r="U502" s="33">
        <v>50136</v>
      </c>
      <c r="V502" s="24" t="s">
        <v>274</v>
      </c>
      <c r="W502" s="24">
        <v>30</v>
      </c>
      <c r="X502" s="24">
        <v>34</v>
      </c>
      <c r="Y502" s="24">
        <v>37</v>
      </c>
      <c r="Z502" s="24">
        <v>22</v>
      </c>
      <c r="AA502" s="24">
        <v>17</v>
      </c>
      <c r="AU502" s="33">
        <v>50136</v>
      </c>
      <c r="AV502" s="32">
        <v>20</v>
      </c>
      <c r="AW502" s="32">
        <v>20</v>
      </c>
      <c r="AX502" s="32">
        <v>20</v>
      </c>
      <c r="AY502" s="32">
        <v>20</v>
      </c>
      <c r="AZ502" s="32">
        <v>20</v>
      </c>
    </row>
    <row r="503" spans="21:52">
      <c r="U503" s="33">
        <v>50137</v>
      </c>
      <c r="V503" s="36" t="s">
        <v>275</v>
      </c>
      <c r="W503" s="24">
        <v>33</v>
      </c>
      <c r="X503" s="24">
        <v>38</v>
      </c>
      <c r="Y503" s="24">
        <v>30</v>
      </c>
      <c r="Z503" s="24">
        <v>21</v>
      </c>
      <c r="AA503" s="24">
        <v>18</v>
      </c>
      <c r="AU503" s="33">
        <v>50137</v>
      </c>
      <c r="AV503" s="32">
        <v>20</v>
      </c>
      <c r="AW503" s="32">
        <v>20</v>
      </c>
      <c r="AX503" s="32">
        <v>20</v>
      </c>
      <c r="AY503" s="32">
        <v>20</v>
      </c>
      <c r="AZ503" s="32">
        <v>20</v>
      </c>
    </row>
    <row r="504" spans="21:52">
      <c r="U504" s="33">
        <v>50138</v>
      </c>
      <c r="V504" s="37" t="s">
        <v>276</v>
      </c>
      <c r="W504" s="24">
        <v>37</v>
      </c>
      <c r="X504" s="24">
        <v>30</v>
      </c>
      <c r="Y504" s="24">
        <v>28</v>
      </c>
      <c r="Z504" s="24">
        <v>25</v>
      </c>
      <c r="AA504" s="24">
        <v>20</v>
      </c>
      <c r="AU504" s="33">
        <v>50138</v>
      </c>
      <c r="AV504" s="32">
        <v>20</v>
      </c>
      <c r="AW504" s="32">
        <v>20</v>
      </c>
      <c r="AX504" s="32">
        <v>20</v>
      </c>
      <c r="AY504" s="32">
        <v>20</v>
      </c>
      <c r="AZ504" s="32">
        <v>20</v>
      </c>
    </row>
    <row r="505" spans="21:52">
      <c r="U505" s="33">
        <v>50139</v>
      </c>
      <c r="V505" s="37" t="s">
        <v>277</v>
      </c>
      <c r="W505" s="24">
        <v>32</v>
      </c>
      <c r="X505" s="24">
        <v>30</v>
      </c>
      <c r="Y505" s="24">
        <v>26</v>
      </c>
      <c r="Z505" s="24">
        <v>19</v>
      </c>
      <c r="AA505" s="24">
        <v>18</v>
      </c>
      <c r="AU505" s="33">
        <v>50139</v>
      </c>
      <c r="AV505" s="32">
        <v>20</v>
      </c>
      <c r="AW505" s="32">
        <v>20</v>
      </c>
      <c r="AX505" s="32">
        <v>20</v>
      </c>
      <c r="AY505" s="32">
        <v>20</v>
      </c>
      <c r="AZ505" s="32">
        <v>20</v>
      </c>
    </row>
    <row r="506" spans="21:52">
      <c r="U506" s="33">
        <v>50140</v>
      </c>
      <c r="V506" s="37" t="s">
        <v>278</v>
      </c>
      <c r="W506" s="24">
        <v>29</v>
      </c>
      <c r="X506" s="24">
        <v>34</v>
      </c>
      <c r="Y506" s="24">
        <v>34</v>
      </c>
      <c r="Z506" s="24">
        <v>25</v>
      </c>
      <c r="AA506" s="24">
        <v>18</v>
      </c>
      <c r="AU506" s="33">
        <v>50140</v>
      </c>
      <c r="AV506" s="32">
        <v>20</v>
      </c>
      <c r="AW506" s="32">
        <v>20</v>
      </c>
      <c r="AX506" s="32">
        <v>20</v>
      </c>
      <c r="AY506" s="32">
        <v>20</v>
      </c>
      <c r="AZ506" s="32">
        <v>20</v>
      </c>
    </row>
    <row r="507" spans="21:52">
      <c r="U507" s="33">
        <v>50141</v>
      </c>
      <c r="V507" s="37" t="s">
        <v>279</v>
      </c>
      <c r="W507" s="24">
        <v>41</v>
      </c>
      <c r="X507" s="24">
        <v>40</v>
      </c>
      <c r="Y507" s="24">
        <v>32</v>
      </c>
      <c r="Z507" s="24">
        <v>16</v>
      </c>
      <c r="AA507" s="24">
        <v>11</v>
      </c>
      <c r="AU507" s="33">
        <v>50141</v>
      </c>
      <c r="AV507" s="32">
        <v>20</v>
      </c>
      <c r="AW507" s="32">
        <v>20</v>
      </c>
      <c r="AX507" s="32">
        <v>20</v>
      </c>
      <c r="AY507" s="32">
        <v>20</v>
      </c>
      <c r="AZ507" s="32">
        <v>20</v>
      </c>
    </row>
    <row r="508" spans="21:52">
      <c r="U508" s="33">
        <v>50142</v>
      </c>
      <c r="V508" s="37" t="s">
        <v>280</v>
      </c>
      <c r="W508" s="24">
        <v>37</v>
      </c>
      <c r="X508" s="24">
        <v>35</v>
      </c>
      <c r="Y508" s="24">
        <v>37</v>
      </c>
      <c r="Z508" s="24">
        <v>17</v>
      </c>
      <c r="AA508" s="24">
        <v>12</v>
      </c>
      <c r="AU508" s="33">
        <v>50142</v>
      </c>
      <c r="AV508" s="32">
        <v>20</v>
      </c>
      <c r="AW508" s="32">
        <v>20</v>
      </c>
      <c r="AX508" s="32">
        <v>20</v>
      </c>
      <c r="AY508" s="32">
        <v>20</v>
      </c>
      <c r="AZ508" s="32">
        <v>20</v>
      </c>
    </row>
    <row r="509" spans="21:52">
      <c r="U509" s="33">
        <v>50143</v>
      </c>
      <c r="V509" s="37" t="s">
        <v>281</v>
      </c>
      <c r="W509" s="24">
        <v>35</v>
      </c>
      <c r="X509" s="24">
        <v>35</v>
      </c>
      <c r="Y509" s="24">
        <v>31</v>
      </c>
      <c r="Z509" s="24">
        <v>10</v>
      </c>
      <c r="AA509" s="24">
        <v>9</v>
      </c>
      <c r="AU509" s="33">
        <v>50143</v>
      </c>
      <c r="AV509" s="32">
        <v>20</v>
      </c>
      <c r="AW509" s="32">
        <v>20</v>
      </c>
      <c r="AX509" s="32">
        <v>20</v>
      </c>
      <c r="AY509" s="32">
        <v>20</v>
      </c>
      <c r="AZ509" s="32">
        <v>20</v>
      </c>
    </row>
    <row r="510" spans="21:52">
      <c r="U510" s="33">
        <v>50144</v>
      </c>
      <c r="V510" s="37" t="s">
        <v>27</v>
      </c>
      <c r="W510" s="24">
        <v>27</v>
      </c>
      <c r="X510" s="24">
        <v>27</v>
      </c>
      <c r="Y510" s="24">
        <v>27</v>
      </c>
      <c r="Z510" s="24">
        <v>17</v>
      </c>
      <c r="AA510" s="24">
        <v>7</v>
      </c>
      <c r="AU510" s="33">
        <v>50144</v>
      </c>
      <c r="AV510" s="32">
        <v>20</v>
      </c>
      <c r="AW510" s="32">
        <v>20</v>
      </c>
      <c r="AX510" s="32">
        <v>20</v>
      </c>
      <c r="AY510" s="32">
        <v>20</v>
      </c>
      <c r="AZ510" s="32">
        <v>20</v>
      </c>
    </row>
    <row r="511" spans="21:52">
      <c r="U511" s="33">
        <v>50145</v>
      </c>
      <c r="V511" s="37" t="s">
        <v>282</v>
      </c>
      <c r="W511" s="24">
        <v>23</v>
      </c>
      <c r="X511" s="24">
        <v>30</v>
      </c>
      <c r="Y511" s="24">
        <v>29</v>
      </c>
      <c r="Z511" s="24">
        <v>20</v>
      </c>
      <c r="AA511" s="24">
        <v>5</v>
      </c>
      <c r="AU511" s="33">
        <v>50145</v>
      </c>
      <c r="AV511" s="32">
        <v>20</v>
      </c>
      <c r="AW511" s="32">
        <v>20</v>
      </c>
      <c r="AX511" s="32">
        <v>20</v>
      </c>
      <c r="AY511" s="32">
        <v>20</v>
      </c>
      <c r="AZ511" s="32">
        <v>20</v>
      </c>
    </row>
    <row r="512" spans="21:52">
      <c r="U512" s="33">
        <v>50146</v>
      </c>
      <c r="V512" s="37" t="s">
        <v>283</v>
      </c>
      <c r="W512" s="24">
        <v>22</v>
      </c>
      <c r="X512" s="24">
        <v>28</v>
      </c>
      <c r="Y512" s="24">
        <v>26</v>
      </c>
      <c r="Z512" s="24">
        <v>15</v>
      </c>
      <c r="AA512" s="24">
        <v>14</v>
      </c>
      <c r="AU512" s="33">
        <v>50146</v>
      </c>
      <c r="AV512" s="32">
        <v>20</v>
      </c>
      <c r="AW512" s="32">
        <v>20</v>
      </c>
      <c r="AX512" s="32">
        <v>20</v>
      </c>
      <c r="AY512" s="32">
        <v>20</v>
      </c>
      <c r="AZ512" s="32">
        <v>20</v>
      </c>
    </row>
    <row r="513" spans="21:52">
      <c r="U513" s="33">
        <v>50147</v>
      </c>
      <c r="V513" s="37" t="s">
        <v>284</v>
      </c>
      <c r="W513" s="24">
        <v>30</v>
      </c>
      <c r="X513" s="24">
        <v>26</v>
      </c>
      <c r="Y513" s="24">
        <v>24</v>
      </c>
      <c r="Z513" s="24">
        <v>23</v>
      </c>
      <c r="AA513" s="24">
        <v>4</v>
      </c>
      <c r="AU513" s="33">
        <v>50147</v>
      </c>
      <c r="AV513" s="32">
        <v>20</v>
      </c>
      <c r="AW513" s="32">
        <v>20</v>
      </c>
      <c r="AX513" s="32">
        <v>20</v>
      </c>
      <c r="AY513" s="32">
        <v>20</v>
      </c>
      <c r="AZ513" s="32">
        <v>20</v>
      </c>
    </row>
    <row r="514" spans="21:52">
      <c r="U514" s="33">
        <v>50148</v>
      </c>
      <c r="V514" s="37" t="s">
        <v>285</v>
      </c>
      <c r="W514" s="24">
        <v>38</v>
      </c>
      <c r="X514" s="24">
        <v>35</v>
      </c>
      <c r="Y514" s="24">
        <v>24</v>
      </c>
      <c r="Z514" s="24">
        <v>9</v>
      </c>
      <c r="AA514" s="24">
        <v>14</v>
      </c>
      <c r="AU514" s="33">
        <v>50148</v>
      </c>
      <c r="AV514" s="32">
        <v>20</v>
      </c>
      <c r="AW514" s="32">
        <v>20</v>
      </c>
      <c r="AX514" s="32">
        <v>20</v>
      </c>
      <c r="AY514" s="32">
        <v>20</v>
      </c>
      <c r="AZ514" s="32">
        <v>20</v>
      </c>
    </row>
    <row r="515" spans="21:52">
      <c r="U515" s="33">
        <v>50149</v>
      </c>
      <c r="V515" s="37" t="s">
        <v>286</v>
      </c>
      <c r="W515" s="24">
        <v>30</v>
      </c>
      <c r="X515" s="24">
        <v>42</v>
      </c>
      <c r="Y515" s="24">
        <v>20</v>
      </c>
      <c r="Z515" s="24">
        <v>20</v>
      </c>
      <c r="AA515" s="24">
        <v>28</v>
      </c>
      <c r="AU515" s="33">
        <v>50149</v>
      </c>
      <c r="AV515" s="32">
        <v>20</v>
      </c>
      <c r="AW515" s="32">
        <v>20</v>
      </c>
      <c r="AX515" s="32">
        <v>20</v>
      </c>
      <c r="AY515" s="32">
        <v>20</v>
      </c>
      <c r="AZ515" s="32">
        <v>20</v>
      </c>
    </row>
    <row r="516" spans="21:52">
      <c r="U516" s="33">
        <v>50150</v>
      </c>
      <c r="V516" s="37" t="s">
        <v>287</v>
      </c>
      <c r="W516" s="24">
        <v>42</v>
      </c>
      <c r="X516" s="24">
        <v>35</v>
      </c>
      <c r="Y516" s="24">
        <v>30</v>
      </c>
      <c r="Z516" s="24">
        <v>18</v>
      </c>
      <c r="AA516" s="24">
        <v>25</v>
      </c>
      <c r="AU516" s="33">
        <v>50150</v>
      </c>
      <c r="AV516" s="32">
        <v>20</v>
      </c>
      <c r="AW516" s="32">
        <v>20</v>
      </c>
      <c r="AX516" s="32">
        <v>20</v>
      </c>
      <c r="AY516" s="32">
        <v>20</v>
      </c>
      <c r="AZ516" s="32">
        <v>20</v>
      </c>
    </row>
    <row r="517" spans="21:52">
      <c r="U517" s="33">
        <v>50151</v>
      </c>
      <c r="V517" s="37" t="s">
        <v>288</v>
      </c>
      <c r="W517" s="24">
        <v>37</v>
      </c>
      <c r="X517" s="24">
        <v>37</v>
      </c>
      <c r="Y517" s="24">
        <v>27</v>
      </c>
      <c r="Z517" s="24">
        <v>27</v>
      </c>
      <c r="AA517" s="24">
        <v>22</v>
      </c>
      <c r="AU517" s="33">
        <v>50151</v>
      </c>
      <c r="AV517" s="32">
        <v>20</v>
      </c>
      <c r="AW517" s="32">
        <v>20</v>
      </c>
      <c r="AX517" s="32">
        <v>20</v>
      </c>
      <c r="AY517" s="32">
        <v>20</v>
      </c>
      <c r="AZ517" s="32">
        <v>20</v>
      </c>
    </row>
    <row r="518" spans="21:52">
      <c r="U518" s="33">
        <v>50152</v>
      </c>
      <c r="V518" s="37" t="s">
        <v>289</v>
      </c>
      <c r="W518" s="24">
        <v>23</v>
      </c>
      <c r="X518" s="24">
        <v>28</v>
      </c>
      <c r="Y518" s="24">
        <v>24</v>
      </c>
      <c r="Z518" s="24">
        <v>35</v>
      </c>
      <c r="AA518" s="24">
        <v>12</v>
      </c>
      <c r="AU518" s="33">
        <v>50152</v>
      </c>
      <c r="AV518" s="32">
        <v>20</v>
      </c>
      <c r="AW518" s="32">
        <v>20</v>
      </c>
      <c r="AX518" s="32">
        <v>20</v>
      </c>
      <c r="AY518" s="32">
        <v>20</v>
      </c>
      <c r="AZ518" s="32">
        <v>20</v>
      </c>
    </row>
    <row r="519" spans="21:52">
      <c r="U519" s="33">
        <v>50153</v>
      </c>
      <c r="V519" s="37" t="s">
        <v>290</v>
      </c>
      <c r="W519" s="24">
        <v>28</v>
      </c>
      <c r="X519" s="24">
        <v>27</v>
      </c>
      <c r="Y519" s="24">
        <v>24</v>
      </c>
      <c r="Z519" s="24">
        <v>26</v>
      </c>
      <c r="AA519" s="24">
        <v>10</v>
      </c>
      <c r="AU519" s="33">
        <v>50153</v>
      </c>
      <c r="AV519" s="32">
        <v>20</v>
      </c>
      <c r="AW519" s="32">
        <v>20</v>
      </c>
      <c r="AX519" s="32">
        <v>20</v>
      </c>
      <c r="AY519" s="32">
        <v>20</v>
      </c>
      <c r="AZ519" s="32">
        <v>20</v>
      </c>
    </row>
    <row r="520" spans="21:52">
      <c r="U520" s="33">
        <v>50154</v>
      </c>
      <c r="V520" s="37" t="s">
        <v>291</v>
      </c>
      <c r="W520" s="24">
        <v>19</v>
      </c>
      <c r="X520" s="24">
        <v>31</v>
      </c>
      <c r="Y520" s="24">
        <v>23</v>
      </c>
      <c r="Z520" s="24">
        <v>28</v>
      </c>
      <c r="AA520" s="24">
        <v>14</v>
      </c>
      <c r="AU520" s="33">
        <v>50154</v>
      </c>
      <c r="AV520" s="32">
        <v>20</v>
      </c>
      <c r="AW520" s="32">
        <v>20</v>
      </c>
      <c r="AX520" s="32">
        <v>20</v>
      </c>
      <c r="AY520" s="32">
        <v>20</v>
      </c>
      <c r="AZ520" s="32">
        <v>20</v>
      </c>
    </row>
    <row r="521" spans="21:52">
      <c r="U521" s="33">
        <v>50155</v>
      </c>
      <c r="V521" s="37" t="s">
        <v>396</v>
      </c>
      <c r="W521" s="24">
        <v>27</v>
      </c>
      <c r="X521" s="24">
        <v>26</v>
      </c>
      <c r="Y521" s="24">
        <v>30</v>
      </c>
      <c r="Z521" s="24">
        <v>24</v>
      </c>
      <c r="AA521" s="24">
        <v>8</v>
      </c>
      <c r="AU521" s="33">
        <v>50155</v>
      </c>
      <c r="AV521" s="32">
        <v>20</v>
      </c>
      <c r="AW521" s="32">
        <v>20</v>
      </c>
      <c r="AX521" s="32">
        <v>20</v>
      </c>
      <c r="AY521" s="32">
        <v>20</v>
      </c>
      <c r="AZ521" s="32">
        <v>20</v>
      </c>
    </row>
    <row r="522" spans="21:52">
      <c r="U522" s="33">
        <v>50156</v>
      </c>
      <c r="V522" s="37" t="s">
        <v>293</v>
      </c>
      <c r="W522" s="24">
        <v>17</v>
      </c>
      <c r="X522" s="24">
        <v>17</v>
      </c>
      <c r="Y522" s="24">
        <v>17</v>
      </c>
      <c r="Z522" s="24">
        <v>37</v>
      </c>
      <c r="AA522" s="24">
        <v>22</v>
      </c>
      <c r="AU522" s="33">
        <v>50156</v>
      </c>
      <c r="AV522" s="32">
        <v>20</v>
      </c>
      <c r="AW522" s="32">
        <v>20</v>
      </c>
      <c r="AX522" s="32">
        <v>20</v>
      </c>
      <c r="AY522" s="32">
        <v>20</v>
      </c>
      <c r="AZ522" s="32">
        <v>20</v>
      </c>
    </row>
    <row r="523" spans="21:52">
      <c r="U523" s="1">
        <v>50157</v>
      </c>
      <c r="V523" s="38" t="s">
        <v>294</v>
      </c>
      <c r="W523" s="38">
        <v>25</v>
      </c>
      <c r="X523" s="38">
        <v>28</v>
      </c>
      <c r="Y523" s="38">
        <v>30</v>
      </c>
      <c r="Z523" s="38">
        <v>48</v>
      </c>
      <c r="AA523" s="38">
        <v>19</v>
      </c>
      <c r="AU523" s="1">
        <v>50157</v>
      </c>
      <c r="AV523" s="32">
        <v>20</v>
      </c>
      <c r="AW523" s="32">
        <v>20</v>
      </c>
      <c r="AX523" s="32">
        <v>20</v>
      </c>
      <c r="AY523" s="32">
        <v>20</v>
      </c>
      <c r="AZ523" s="32">
        <v>20</v>
      </c>
    </row>
    <row r="524" spans="21:52">
      <c r="U524" s="1">
        <v>50158</v>
      </c>
      <c r="V524" s="38" t="s">
        <v>295</v>
      </c>
      <c r="W524" s="38">
        <v>18</v>
      </c>
      <c r="X524" s="38">
        <v>19</v>
      </c>
      <c r="Y524" s="38">
        <v>14</v>
      </c>
      <c r="Z524" s="38">
        <v>39</v>
      </c>
      <c r="AA524" s="38">
        <v>20</v>
      </c>
      <c r="AU524" s="1">
        <v>50158</v>
      </c>
      <c r="AV524" s="32">
        <v>20</v>
      </c>
      <c r="AW524" s="32">
        <v>20</v>
      </c>
      <c r="AX524" s="32">
        <v>20</v>
      </c>
      <c r="AY524" s="32">
        <v>20</v>
      </c>
      <c r="AZ524" s="32">
        <v>20</v>
      </c>
    </row>
    <row r="525" spans="21:52">
      <c r="U525" s="1">
        <v>50159</v>
      </c>
      <c r="V525" s="38" t="s">
        <v>296</v>
      </c>
      <c r="W525" s="38">
        <v>18</v>
      </c>
      <c r="X525" s="38">
        <v>25</v>
      </c>
      <c r="Y525" s="38">
        <v>17</v>
      </c>
      <c r="Z525" s="38">
        <v>47</v>
      </c>
      <c r="AA525" s="38">
        <v>28</v>
      </c>
      <c r="AU525" s="1">
        <v>50159</v>
      </c>
      <c r="AV525" s="32">
        <v>20</v>
      </c>
      <c r="AW525" s="32">
        <v>20</v>
      </c>
      <c r="AX525" s="32">
        <v>20</v>
      </c>
      <c r="AY525" s="32">
        <v>20</v>
      </c>
      <c r="AZ525" s="32">
        <v>20</v>
      </c>
    </row>
    <row r="526" spans="21:52">
      <c r="U526" s="1">
        <v>50160</v>
      </c>
      <c r="V526" s="38" t="s">
        <v>297</v>
      </c>
      <c r="W526" s="38">
        <v>29</v>
      </c>
      <c r="X526" s="38">
        <v>22</v>
      </c>
      <c r="Y526" s="38">
        <v>22</v>
      </c>
      <c r="Z526" s="38">
        <v>46</v>
      </c>
      <c r="AA526" s="38">
        <v>31</v>
      </c>
      <c r="AU526" s="1">
        <v>50160</v>
      </c>
      <c r="AV526" s="32">
        <v>20</v>
      </c>
      <c r="AW526" s="32">
        <v>20</v>
      </c>
      <c r="AX526" s="32">
        <v>20</v>
      </c>
      <c r="AY526" s="32">
        <v>20</v>
      </c>
      <c r="AZ526" s="32">
        <v>20</v>
      </c>
    </row>
  </sheetData>
  <sortState ref="L1:L216">
    <sortCondition ref="L1"/>
  </sortState>
  <pageMargins left="0.699305555555556" right="0.699305555555556" top="0.75" bottom="0.75" header="0.3" footer="0.3"/>
  <pageSetup paperSize="9" orientation="portrait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386"/>
  <sheetViews>
    <sheetView workbookViewId="0">
      <selection activeCell="Q62" sqref="Q62"/>
    </sheetView>
  </sheetViews>
  <sheetFormatPr defaultColWidth="9" defaultRowHeight="13.5"/>
  <cols>
    <col min="1" max="1" width="18.875" style="6" customWidth="1"/>
    <col min="2" max="12" width="8" style="6" customWidth="1"/>
  </cols>
  <sheetData>
    <row r="1" ht="16.5" spans="1:17">
      <c r="A1" s="7" t="s">
        <v>1</v>
      </c>
      <c r="B1" s="7" t="s">
        <v>937</v>
      </c>
      <c r="C1" s="7" t="s">
        <v>938</v>
      </c>
      <c r="D1" s="7"/>
      <c r="E1" s="7"/>
      <c r="F1" s="7" t="s">
        <v>939</v>
      </c>
      <c r="G1" s="7" t="s">
        <v>940</v>
      </c>
      <c r="H1" s="7" t="s">
        <v>941</v>
      </c>
      <c r="I1" s="7" t="s">
        <v>942</v>
      </c>
      <c r="J1" s="7" t="s">
        <v>943</v>
      </c>
      <c r="K1" s="7" t="s">
        <v>944</v>
      </c>
      <c r="L1" s="7" t="s">
        <v>945</v>
      </c>
      <c r="P1" s="9" t="s">
        <v>615</v>
      </c>
      <c r="Q1" s="9"/>
    </row>
    <row r="2" ht="16.5" spans="1:17">
      <c r="A2" s="7" t="s">
        <v>946</v>
      </c>
      <c r="B2" s="7" t="s">
        <v>947</v>
      </c>
      <c r="C2" s="7">
        <v>12</v>
      </c>
      <c r="D2" s="7">
        <v>24</v>
      </c>
      <c r="E2" s="7">
        <f>ROUNDUP(D2*0.85,0)</f>
        <v>21</v>
      </c>
      <c r="F2" s="7"/>
      <c r="G2" s="7"/>
      <c r="H2" s="7"/>
      <c r="I2" s="7"/>
      <c r="J2" s="7"/>
      <c r="K2" s="7"/>
      <c r="L2" s="7"/>
      <c r="P2" s="9">
        <v>1</v>
      </c>
      <c r="Q2" s="9">
        <v>15</v>
      </c>
    </row>
    <row r="3" ht="16.5" spans="1:17">
      <c r="A3" s="7" t="s">
        <v>948</v>
      </c>
      <c r="B3" s="7" t="s">
        <v>947</v>
      </c>
      <c r="C3" s="7">
        <v>18</v>
      </c>
      <c r="D3" s="7">
        <v>36</v>
      </c>
      <c r="E3" s="7">
        <f t="shared" ref="E3:E66" si="0">ROUNDUP(D3*0.85,0)</f>
        <v>31</v>
      </c>
      <c r="F3" s="7"/>
      <c r="G3" s="7"/>
      <c r="H3" s="7"/>
      <c r="I3" s="7"/>
      <c r="J3" s="7"/>
      <c r="K3" s="7"/>
      <c r="L3" s="7"/>
      <c r="P3" s="9">
        <v>2</v>
      </c>
      <c r="Q3" s="9">
        <v>15</v>
      </c>
    </row>
    <row r="4" ht="16.5" spans="1:17">
      <c r="A4" s="7" t="s">
        <v>949</v>
      </c>
      <c r="B4" s="7" t="s">
        <v>950</v>
      </c>
      <c r="C4" s="7">
        <v>24</v>
      </c>
      <c r="D4" s="7">
        <v>48</v>
      </c>
      <c r="E4" s="7">
        <f t="shared" si="0"/>
        <v>41</v>
      </c>
      <c r="F4" s="7"/>
      <c r="G4" s="7"/>
      <c r="H4" s="7"/>
      <c r="I4" s="7"/>
      <c r="J4" s="7"/>
      <c r="K4" s="7"/>
      <c r="L4" s="7"/>
      <c r="P4" s="9">
        <v>3</v>
      </c>
      <c r="Q4" s="9">
        <v>15</v>
      </c>
    </row>
    <row r="5" ht="16.5" spans="1:17">
      <c r="A5" s="7" t="s">
        <v>951</v>
      </c>
      <c r="B5" s="7" t="s">
        <v>950</v>
      </c>
      <c r="C5" s="7">
        <v>33</v>
      </c>
      <c r="D5" s="7">
        <v>60</v>
      </c>
      <c r="E5" s="7">
        <f t="shared" si="0"/>
        <v>51</v>
      </c>
      <c r="F5" s="7"/>
      <c r="G5" s="7"/>
      <c r="H5" s="7"/>
      <c r="I5" s="7"/>
      <c r="J5" s="7"/>
      <c r="K5" s="7"/>
      <c r="L5" s="7"/>
      <c r="P5" s="9">
        <v>4</v>
      </c>
      <c r="Q5" s="9">
        <v>15</v>
      </c>
    </row>
    <row r="6" ht="16.5" spans="1:17">
      <c r="A6" s="8" t="s">
        <v>952</v>
      </c>
      <c r="B6" s="7" t="s">
        <v>953</v>
      </c>
      <c r="C6" s="7">
        <v>43</v>
      </c>
      <c r="D6" s="7">
        <v>72</v>
      </c>
      <c r="E6" s="7">
        <f t="shared" si="0"/>
        <v>62</v>
      </c>
      <c r="F6" s="7"/>
      <c r="G6" s="7"/>
      <c r="H6" s="7"/>
      <c r="I6" s="7"/>
      <c r="J6" s="7"/>
      <c r="K6" s="7"/>
      <c r="L6" s="7"/>
      <c r="P6" s="9">
        <v>5</v>
      </c>
      <c r="Q6" s="9">
        <v>15</v>
      </c>
    </row>
    <row r="7" ht="16.5" spans="1:17">
      <c r="A7" s="8" t="s">
        <v>954</v>
      </c>
      <c r="B7" s="7" t="s">
        <v>953</v>
      </c>
      <c r="C7" s="7">
        <v>50</v>
      </c>
      <c r="D7" s="7">
        <v>84</v>
      </c>
      <c r="E7" s="7">
        <f t="shared" si="0"/>
        <v>72</v>
      </c>
      <c r="F7" s="7"/>
      <c r="G7" s="7"/>
      <c r="H7" s="7"/>
      <c r="I7" s="7"/>
      <c r="J7" s="7"/>
      <c r="K7" s="7"/>
      <c r="L7" s="7"/>
      <c r="P7" s="9">
        <v>6</v>
      </c>
      <c r="Q7" s="9">
        <v>15</v>
      </c>
    </row>
    <row r="8" ht="16.5" spans="1:17">
      <c r="A8" s="7" t="s">
        <v>955</v>
      </c>
      <c r="B8" s="7" t="s">
        <v>956</v>
      </c>
      <c r="C8" s="7">
        <v>62</v>
      </c>
      <c r="D8" s="7">
        <v>96</v>
      </c>
      <c r="E8" s="7">
        <f t="shared" si="0"/>
        <v>82</v>
      </c>
      <c r="F8" s="7"/>
      <c r="G8" s="7"/>
      <c r="H8" s="7"/>
      <c r="I8" s="7"/>
      <c r="J8" s="7"/>
      <c r="K8" s="7"/>
      <c r="L8" s="7"/>
      <c r="P8" s="9">
        <v>7</v>
      </c>
      <c r="Q8" s="9">
        <v>15</v>
      </c>
    </row>
    <row r="9" ht="16.5" spans="1:17">
      <c r="A9" s="7" t="s">
        <v>957</v>
      </c>
      <c r="B9" s="7" t="s">
        <v>956</v>
      </c>
      <c r="C9" s="7">
        <v>70</v>
      </c>
      <c r="D9" s="7">
        <v>109</v>
      </c>
      <c r="E9" s="7">
        <f t="shared" si="0"/>
        <v>93</v>
      </c>
      <c r="F9" s="7"/>
      <c r="G9" s="7"/>
      <c r="H9" s="7"/>
      <c r="I9" s="7"/>
      <c r="J9" s="7"/>
      <c r="K9" s="7"/>
      <c r="L9" s="7"/>
      <c r="P9" s="9">
        <v>8</v>
      </c>
      <c r="Q9" s="9">
        <v>15</v>
      </c>
    </row>
    <row r="10" ht="16.5" spans="1:17">
      <c r="A10" s="7" t="s">
        <v>958</v>
      </c>
      <c r="B10" s="7" t="s">
        <v>959</v>
      </c>
      <c r="C10" s="7">
        <v>84</v>
      </c>
      <c r="D10" s="7">
        <v>120</v>
      </c>
      <c r="E10" s="7">
        <f t="shared" si="0"/>
        <v>102</v>
      </c>
      <c r="F10" s="7"/>
      <c r="G10" s="7"/>
      <c r="H10" s="7"/>
      <c r="I10" s="7"/>
      <c r="J10" s="7"/>
      <c r="K10" s="7"/>
      <c r="L10" s="7"/>
      <c r="P10" s="9">
        <v>9</v>
      </c>
      <c r="Q10" s="9">
        <v>15</v>
      </c>
    </row>
    <row r="11" ht="16.5" spans="1:17">
      <c r="A11" s="7" t="s">
        <v>960</v>
      </c>
      <c r="B11" s="7" t="s">
        <v>959</v>
      </c>
      <c r="C11" s="7">
        <v>92</v>
      </c>
      <c r="D11" s="7">
        <v>132</v>
      </c>
      <c r="E11" s="7">
        <f t="shared" si="0"/>
        <v>113</v>
      </c>
      <c r="F11" s="7"/>
      <c r="G11" s="7"/>
      <c r="H11" s="7"/>
      <c r="I11" s="7"/>
      <c r="J11" s="7"/>
      <c r="K11" s="7"/>
      <c r="L11" s="7"/>
      <c r="P11" s="9">
        <v>10</v>
      </c>
      <c r="Q11" s="9">
        <v>25</v>
      </c>
    </row>
    <row r="12" ht="16.5" spans="1:17">
      <c r="A12" s="7" t="s">
        <v>961</v>
      </c>
      <c r="B12" s="7" t="s">
        <v>959</v>
      </c>
      <c r="C12" s="7">
        <v>94</v>
      </c>
      <c r="D12" s="7">
        <v>134</v>
      </c>
      <c r="E12" s="7">
        <f t="shared" si="0"/>
        <v>114</v>
      </c>
      <c r="F12" s="7"/>
      <c r="G12" s="7" t="s">
        <v>962</v>
      </c>
      <c r="H12" s="7"/>
      <c r="I12" s="7"/>
      <c r="J12" s="7" t="s">
        <v>963</v>
      </c>
      <c r="K12" s="7" t="s">
        <v>964</v>
      </c>
      <c r="L12" s="7"/>
      <c r="P12" s="9">
        <v>11</v>
      </c>
      <c r="Q12" s="9">
        <v>25</v>
      </c>
    </row>
    <row r="13" ht="16.5" spans="1:17">
      <c r="A13" s="7" t="s">
        <v>965</v>
      </c>
      <c r="B13" s="7" t="s">
        <v>966</v>
      </c>
      <c r="C13" s="7">
        <v>108</v>
      </c>
      <c r="D13" s="7">
        <v>144</v>
      </c>
      <c r="E13" s="7">
        <f t="shared" si="0"/>
        <v>123</v>
      </c>
      <c r="F13" s="7"/>
      <c r="G13" s="7"/>
      <c r="H13" s="7"/>
      <c r="I13" s="7"/>
      <c r="J13" s="7"/>
      <c r="K13" s="7"/>
      <c r="L13" s="7"/>
      <c r="P13" s="9">
        <v>12</v>
      </c>
      <c r="Q13" s="9">
        <v>25</v>
      </c>
    </row>
    <row r="14" ht="16.5" spans="1:17">
      <c r="A14" s="7" t="s">
        <v>967</v>
      </c>
      <c r="B14" s="7" t="s">
        <v>966</v>
      </c>
      <c r="C14" s="7">
        <v>117</v>
      </c>
      <c r="D14" s="7">
        <v>156</v>
      </c>
      <c r="E14" s="7">
        <f t="shared" si="0"/>
        <v>133</v>
      </c>
      <c r="F14" s="7"/>
      <c r="G14" s="7"/>
      <c r="H14" s="7"/>
      <c r="I14" s="7"/>
      <c r="J14" s="7"/>
      <c r="K14" s="7"/>
      <c r="L14" s="7"/>
      <c r="P14" s="9">
        <v>13</v>
      </c>
      <c r="Q14" s="9">
        <v>25</v>
      </c>
    </row>
    <row r="15" ht="16.5" spans="1:17">
      <c r="A15" s="7" t="s">
        <v>968</v>
      </c>
      <c r="B15" s="7" t="s">
        <v>969</v>
      </c>
      <c r="C15" s="7">
        <v>125</v>
      </c>
      <c r="D15" s="7">
        <v>170</v>
      </c>
      <c r="E15" s="7">
        <f t="shared" si="0"/>
        <v>145</v>
      </c>
      <c r="F15" s="7"/>
      <c r="G15" s="7"/>
      <c r="H15" s="7"/>
      <c r="I15" s="7"/>
      <c r="J15" s="7" t="s">
        <v>970</v>
      </c>
      <c r="K15" s="7" t="s">
        <v>971</v>
      </c>
      <c r="L15" s="7"/>
      <c r="P15" s="9">
        <v>14</v>
      </c>
      <c r="Q15" s="9">
        <v>25</v>
      </c>
    </row>
    <row r="16" ht="16.5" spans="1:17">
      <c r="A16" s="7" t="s">
        <v>972</v>
      </c>
      <c r="B16" s="7" t="s">
        <v>969</v>
      </c>
      <c r="C16" s="7">
        <v>135</v>
      </c>
      <c r="D16" s="7">
        <v>180</v>
      </c>
      <c r="E16" s="7">
        <f t="shared" si="0"/>
        <v>153</v>
      </c>
      <c r="F16" s="7"/>
      <c r="G16" s="7"/>
      <c r="H16" s="7"/>
      <c r="I16" s="7"/>
      <c r="J16" s="7"/>
      <c r="K16" s="7"/>
      <c r="L16" s="7"/>
      <c r="P16" s="9">
        <v>15</v>
      </c>
      <c r="Q16" s="9">
        <v>25</v>
      </c>
    </row>
    <row r="17" ht="16.5" spans="1:17">
      <c r="A17" s="7" t="s">
        <v>973</v>
      </c>
      <c r="B17" s="7" t="s">
        <v>969</v>
      </c>
      <c r="C17" s="7">
        <v>210</v>
      </c>
      <c r="D17" s="7">
        <v>210</v>
      </c>
      <c r="E17" s="7">
        <f t="shared" si="0"/>
        <v>179</v>
      </c>
      <c r="F17" s="7"/>
      <c r="G17" s="7" t="s">
        <v>974</v>
      </c>
      <c r="H17" s="7"/>
      <c r="I17" s="7"/>
      <c r="J17" s="7" t="s">
        <v>963</v>
      </c>
      <c r="K17" s="7" t="s">
        <v>963</v>
      </c>
      <c r="L17" s="7"/>
      <c r="P17" s="9">
        <v>16</v>
      </c>
      <c r="Q17" s="9">
        <v>25</v>
      </c>
    </row>
    <row r="18" ht="16.5" spans="1:17">
      <c r="A18" s="7" t="s">
        <v>975</v>
      </c>
      <c r="B18" s="7" t="s">
        <v>976</v>
      </c>
      <c r="C18" s="7">
        <v>225</v>
      </c>
      <c r="D18" s="7">
        <v>230</v>
      </c>
      <c r="E18" s="7">
        <f t="shared" si="0"/>
        <v>196</v>
      </c>
      <c r="F18" s="7" t="s">
        <v>977</v>
      </c>
      <c r="G18" s="7"/>
      <c r="H18" s="7"/>
      <c r="I18" s="7"/>
      <c r="J18" s="7"/>
      <c r="K18" s="7"/>
      <c r="L18" s="7"/>
      <c r="P18" s="9">
        <v>17</v>
      </c>
      <c r="Q18" s="9">
        <v>25</v>
      </c>
    </row>
    <row r="19" ht="16.5" spans="1:17">
      <c r="A19" s="7" t="s">
        <v>978</v>
      </c>
      <c r="B19" s="7" t="s">
        <v>976</v>
      </c>
      <c r="C19" s="7">
        <v>153</v>
      </c>
      <c r="D19" s="7">
        <v>204</v>
      </c>
      <c r="E19" s="7">
        <f t="shared" si="0"/>
        <v>174</v>
      </c>
      <c r="F19" s="7"/>
      <c r="G19" s="7"/>
      <c r="H19" s="7"/>
      <c r="I19" s="7"/>
      <c r="J19" s="7"/>
      <c r="K19" s="7"/>
      <c r="L19" s="7"/>
      <c r="P19" s="9">
        <v>18</v>
      </c>
      <c r="Q19" s="9">
        <v>25</v>
      </c>
    </row>
    <row r="20" ht="16.5" spans="1:17">
      <c r="A20" s="7" t="s">
        <v>979</v>
      </c>
      <c r="B20" s="7" t="s">
        <v>976</v>
      </c>
      <c r="C20" s="7">
        <v>90</v>
      </c>
      <c r="D20" s="7">
        <v>180</v>
      </c>
      <c r="E20" s="7">
        <f t="shared" si="0"/>
        <v>153</v>
      </c>
      <c r="F20" s="7"/>
      <c r="G20" s="7"/>
      <c r="H20" s="7"/>
      <c r="I20" s="7"/>
      <c r="J20" s="7"/>
      <c r="K20" s="7"/>
      <c r="L20" s="7"/>
      <c r="P20" s="9">
        <v>19</v>
      </c>
      <c r="Q20" s="9">
        <v>25</v>
      </c>
    </row>
    <row r="21" ht="16.5" spans="1:17">
      <c r="A21" s="7" t="s">
        <v>980</v>
      </c>
      <c r="B21" s="7" t="s">
        <v>981</v>
      </c>
      <c r="C21" s="7">
        <v>182</v>
      </c>
      <c r="D21" s="7">
        <v>228</v>
      </c>
      <c r="E21" s="7">
        <f t="shared" si="0"/>
        <v>194</v>
      </c>
      <c r="F21" s="7"/>
      <c r="G21" s="7"/>
      <c r="H21" s="7"/>
      <c r="I21" s="7"/>
      <c r="J21" s="7"/>
      <c r="K21" s="7"/>
      <c r="L21" s="7"/>
      <c r="P21" s="9">
        <v>20</v>
      </c>
      <c r="Q21" s="9">
        <v>38</v>
      </c>
    </row>
    <row r="22" ht="16.5" spans="1:17">
      <c r="A22" s="7" t="s">
        <v>982</v>
      </c>
      <c r="B22" s="7" t="s">
        <v>981</v>
      </c>
      <c r="C22" s="7">
        <v>185</v>
      </c>
      <c r="D22" s="7">
        <v>185</v>
      </c>
      <c r="E22" s="7">
        <f t="shared" si="0"/>
        <v>158</v>
      </c>
      <c r="F22" s="7"/>
      <c r="G22" s="7"/>
      <c r="H22" s="7"/>
      <c r="I22" s="7"/>
      <c r="J22" s="7"/>
      <c r="K22" s="7"/>
      <c r="L22" s="7"/>
      <c r="P22" s="9">
        <v>21</v>
      </c>
      <c r="Q22" s="9">
        <v>38</v>
      </c>
    </row>
    <row r="23" ht="16.5" spans="1:17">
      <c r="A23" s="7" t="s">
        <v>983</v>
      </c>
      <c r="B23" s="7" t="s">
        <v>984</v>
      </c>
      <c r="C23" s="7">
        <v>204</v>
      </c>
      <c r="D23" s="7">
        <v>240</v>
      </c>
      <c r="E23" s="7">
        <f t="shared" si="0"/>
        <v>204</v>
      </c>
      <c r="F23" s="7"/>
      <c r="G23" s="7"/>
      <c r="H23" s="7"/>
      <c r="I23" s="7"/>
      <c r="J23" s="7"/>
      <c r="K23" s="7"/>
      <c r="L23" s="7"/>
      <c r="P23" s="9">
        <v>22</v>
      </c>
      <c r="Q23" s="9">
        <v>38</v>
      </c>
    </row>
    <row r="24" ht="16.5" spans="1:17">
      <c r="A24" s="7" t="s">
        <v>985</v>
      </c>
      <c r="B24" s="7" t="s">
        <v>984</v>
      </c>
      <c r="C24" s="7">
        <v>250</v>
      </c>
      <c r="D24" s="7">
        <v>250</v>
      </c>
      <c r="E24" s="7">
        <f t="shared" si="0"/>
        <v>213</v>
      </c>
      <c r="F24" s="7"/>
      <c r="G24" s="7" t="s">
        <v>964</v>
      </c>
      <c r="H24" s="7"/>
      <c r="I24" s="7"/>
      <c r="J24" s="7" t="s">
        <v>964</v>
      </c>
      <c r="K24" s="7" t="s">
        <v>964</v>
      </c>
      <c r="L24" s="7"/>
      <c r="P24" s="9">
        <v>23</v>
      </c>
      <c r="Q24" s="9">
        <v>38</v>
      </c>
    </row>
    <row r="25" ht="16.5" spans="1:17">
      <c r="A25" s="7" t="s">
        <v>986</v>
      </c>
      <c r="B25" s="7" t="s">
        <v>947</v>
      </c>
      <c r="C25" s="7">
        <v>15</v>
      </c>
      <c r="D25" s="7">
        <v>29</v>
      </c>
      <c r="E25" s="7">
        <f t="shared" si="0"/>
        <v>25</v>
      </c>
      <c r="F25" s="7" t="s">
        <v>987</v>
      </c>
      <c r="G25" s="7" t="s">
        <v>988</v>
      </c>
      <c r="H25" s="7"/>
      <c r="I25" s="7"/>
      <c r="J25" s="7"/>
      <c r="K25" s="7"/>
      <c r="L25" s="7" t="s">
        <v>989</v>
      </c>
      <c r="P25" s="9">
        <v>24</v>
      </c>
      <c r="Q25" s="9">
        <v>38</v>
      </c>
    </row>
    <row r="26" ht="16.5" spans="1:17">
      <c r="A26" s="7" t="s">
        <v>990</v>
      </c>
      <c r="B26" s="7" t="s">
        <v>947</v>
      </c>
      <c r="C26" s="7">
        <v>22</v>
      </c>
      <c r="D26" s="7">
        <v>44</v>
      </c>
      <c r="E26" s="7">
        <f t="shared" si="0"/>
        <v>38</v>
      </c>
      <c r="F26" s="7" t="s">
        <v>991</v>
      </c>
      <c r="G26" s="7" t="s">
        <v>992</v>
      </c>
      <c r="H26" s="7"/>
      <c r="I26" s="7"/>
      <c r="J26" s="7"/>
      <c r="K26" s="7"/>
      <c r="L26" s="7" t="s">
        <v>989</v>
      </c>
      <c r="P26" s="9">
        <v>25</v>
      </c>
      <c r="Q26" s="9">
        <v>38</v>
      </c>
    </row>
    <row r="27" ht="16.5" spans="1:17">
      <c r="A27" s="7" t="s">
        <v>993</v>
      </c>
      <c r="B27" s="7" t="s">
        <v>950</v>
      </c>
      <c r="C27" s="7">
        <v>29</v>
      </c>
      <c r="D27" s="7">
        <v>58</v>
      </c>
      <c r="E27" s="7">
        <f t="shared" si="0"/>
        <v>50</v>
      </c>
      <c r="F27" s="7" t="s">
        <v>994</v>
      </c>
      <c r="G27" s="7" t="s">
        <v>995</v>
      </c>
      <c r="H27" s="7"/>
      <c r="I27" s="7"/>
      <c r="J27" s="7"/>
      <c r="K27" s="7"/>
      <c r="L27" s="7" t="s">
        <v>989</v>
      </c>
      <c r="P27" s="9">
        <v>26</v>
      </c>
      <c r="Q27" s="9">
        <v>38</v>
      </c>
    </row>
    <row r="28" ht="16.5" spans="1:17">
      <c r="A28" s="7" t="s">
        <v>996</v>
      </c>
      <c r="B28" s="7" t="s">
        <v>950</v>
      </c>
      <c r="C28" s="7">
        <v>36</v>
      </c>
      <c r="D28" s="7">
        <v>73</v>
      </c>
      <c r="E28" s="7">
        <f t="shared" si="0"/>
        <v>63</v>
      </c>
      <c r="F28" s="7" t="s">
        <v>971</v>
      </c>
      <c r="G28" s="7" t="s">
        <v>997</v>
      </c>
      <c r="H28" s="7"/>
      <c r="I28" s="7"/>
      <c r="J28" s="7"/>
      <c r="K28" s="7"/>
      <c r="L28" s="7" t="s">
        <v>989</v>
      </c>
      <c r="P28" s="9">
        <v>27</v>
      </c>
      <c r="Q28" s="9">
        <v>38</v>
      </c>
    </row>
    <row r="29" ht="16.5" spans="1:17">
      <c r="A29" s="8" t="s">
        <v>998</v>
      </c>
      <c r="B29" s="7" t="s">
        <v>953</v>
      </c>
      <c r="C29" s="7">
        <v>43</v>
      </c>
      <c r="D29" s="7">
        <v>87</v>
      </c>
      <c r="E29" s="7">
        <f t="shared" si="0"/>
        <v>74</v>
      </c>
      <c r="F29" s="7" t="s">
        <v>999</v>
      </c>
      <c r="G29" s="7" t="s">
        <v>1000</v>
      </c>
      <c r="H29" s="7"/>
      <c r="I29" s="7"/>
      <c r="J29" s="7"/>
      <c r="K29" s="7"/>
      <c r="L29" s="7" t="s">
        <v>989</v>
      </c>
      <c r="P29" s="9">
        <v>28</v>
      </c>
      <c r="Q29" s="9">
        <v>38</v>
      </c>
    </row>
    <row r="30" ht="16.5" spans="1:17">
      <c r="A30" s="8" t="s">
        <v>1001</v>
      </c>
      <c r="B30" s="7" t="s">
        <v>953</v>
      </c>
      <c r="C30" s="7">
        <v>50</v>
      </c>
      <c r="D30" s="7">
        <v>102</v>
      </c>
      <c r="E30" s="7">
        <f t="shared" si="0"/>
        <v>87</v>
      </c>
      <c r="F30" s="7" t="s">
        <v>1002</v>
      </c>
      <c r="G30" s="7" t="s">
        <v>1003</v>
      </c>
      <c r="H30" s="7"/>
      <c r="I30" s="7"/>
      <c r="J30" s="7"/>
      <c r="K30" s="7"/>
      <c r="L30" s="7" t="s">
        <v>989</v>
      </c>
      <c r="P30" s="9">
        <v>29</v>
      </c>
      <c r="Q30" s="9">
        <v>38</v>
      </c>
    </row>
    <row r="31" ht="16.5" spans="1:17">
      <c r="A31" s="7" t="s">
        <v>1004</v>
      </c>
      <c r="B31" s="7" t="s">
        <v>956</v>
      </c>
      <c r="C31" s="7">
        <v>57</v>
      </c>
      <c r="D31" s="7">
        <v>116</v>
      </c>
      <c r="E31" s="7">
        <f t="shared" si="0"/>
        <v>99</v>
      </c>
      <c r="F31" s="7" t="s">
        <v>1005</v>
      </c>
      <c r="G31" s="7" t="s">
        <v>1006</v>
      </c>
      <c r="H31" s="7"/>
      <c r="I31" s="7"/>
      <c r="J31" s="7"/>
      <c r="K31" s="7"/>
      <c r="L31" s="7" t="s">
        <v>989</v>
      </c>
      <c r="P31" s="9">
        <v>30</v>
      </c>
      <c r="Q31" s="9">
        <v>60</v>
      </c>
    </row>
    <row r="32" ht="16.5" spans="1:17">
      <c r="A32" s="7" t="s">
        <v>1007</v>
      </c>
      <c r="B32" s="7" t="s">
        <v>956</v>
      </c>
      <c r="C32" s="7">
        <v>64</v>
      </c>
      <c r="D32" s="7">
        <v>131</v>
      </c>
      <c r="E32" s="7">
        <f t="shared" si="0"/>
        <v>112</v>
      </c>
      <c r="F32" s="7" t="s">
        <v>1008</v>
      </c>
      <c r="G32" s="7" t="s">
        <v>1009</v>
      </c>
      <c r="H32" s="7"/>
      <c r="I32" s="7"/>
      <c r="J32" s="7"/>
      <c r="K32" s="7"/>
      <c r="L32" s="7" t="s">
        <v>989</v>
      </c>
      <c r="P32" s="9">
        <v>31</v>
      </c>
      <c r="Q32" s="9">
        <v>60</v>
      </c>
    </row>
    <row r="33" ht="16.5" spans="1:17">
      <c r="A33" s="7" t="s">
        <v>1010</v>
      </c>
      <c r="B33" s="7" t="s">
        <v>959</v>
      </c>
      <c r="C33" s="7">
        <v>71</v>
      </c>
      <c r="D33" s="7">
        <v>145</v>
      </c>
      <c r="E33" s="7">
        <f t="shared" si="0"/>
        <v>124</v>
      </c>
      <c r="F33" s="7" t="s">
        <v>1011</v>
      </c>
      <c r="G33" s="7" t="s">
        <v>1012</v>
      </c>
      <c r="H33" s="7"/>
      <c r="I33" s="7"/>
      <c r="J33" s="7"/>
      <c r="K33" s="7"/>
      <c r="L33" s="7" t="s">
        <v>989</v>
      </c>
      <c r="P33" s="9">
        <v>32</v>
      </c>
      <c r="Q33" s="9">
        <v>60</v>
      </c>
    </row>
    <row r="34" ht="16.5" spans="1:17">
      <c r="A34" s="7" t="s">
        <v>1013</v>
      </c>
      <c r="B34" s="7" t="s">
        <v>959</v>
      </c>
      <c r="C34" s="7">
        <v>78</v>
      </c>
      <c r="D34" s="7">
        <v>160</v>
      </c>
      <c r="E34" s="7">
        <f t="shared" si="0"/>
        <v>136</v>
      </c>
      <c r="F34" s="7" t="s">
        <v>1014</v>
      </c>
      <c r="G34" s="7" t="s">
        <v>1015</v>
      </c>
      <c r="H34" s="7"/>
      <c r="I34" s="7"/>
      <c r="J34" s="7"/>
      <c r="K34" s="7"/>
      <c r="L34" s="7" t="s">
        <v>989</v>
      </c>
      <c r="P34" s="9">
        <v>33</v>
      </c>
      <c r="Q34" s="9">
        <v>60</v>
      </c>
    </row>
    <row r="35" ht="16.5" spans="1:17">
      <c r="A35" s="7" t="s">
        <v>1016</v>
      </c>
      <c r="B35" s="7" t="s">
        <v>959</v>
      </c>
      <c r="C35" s="7">
        <v>100</v>
      </c>
      <c r="D35" s="7">
        <v>167</v>
      </c>
      <c r="E35" s="7">
        <f t="shared" si="0"/>
        <v>142</v>
      </c>
      <c r="F35" s="7" t="s">
        <v>1011</v>
      </c>
      <c r="G35" s="7" t="s">
        <v>1017</v>
      </c>
      <c r="H35" s="7"/>
      <c r="I35" s="7"/>
      <c r="J35" s="7" t="s">
        <v>1018</v>
      </c>
      <c r="K35" s="7"/>
      <c r="L35" s="7" t="s">
        <v>989</v>
      </c>
      <c r="P35" s="9">
        <v>34</v>
      </c>
      <c r="Q35" s="9">
        <v>60</v>
      </c>
    </row>
    <row r="36" ht="16.5" spans="1:17">
      <c r="A36" s="7" t="s">
        <v>1019</v>
      </c>
      <c r="B36" s="7" t="s">
        <v>966</v>
      </c>
      <c r="C36" s="7">
        <v>85</v>
      </c>
      <c r="D36" s="7">
        <v>175</v>
      </c>
      <c r="E36" s="7">
        <f t="shared" si="0"/>
        <v>149</v>
      </c>
      <c r="F36" s="7" t="s">
        <v>1014</v>
      </c>
      <c r="G36" s="7" t="s">
        <v>1020</v>
      </c>
      <c r="H36" s="7"/>
      <c r="I36" s="7"/>
      <c r="J36" s="7"/>
      <c r="K36" s="7"/>
      <c r="L36" s="7" t="s">
        <v>989</v>
      </c>
      <c r="P36" s="9">
        <v>35</v>
      </c>
      <c r="Q36" s="9">
        <v>60</v>
      </c>
    </row>
    <row r="37" ht="16.5" spans="1:17">
      <c r="A37" s="7" t="s">
        <v>1021</v>
      </c>
      <c r="B37" s="7" t="s">
        <v>966</v>
      </c>
      <c r="C37" s="7">
        <v>92</v>
      </c>
      <c r="D37" s="7">
        <v>189</v>
      </c>
      <c r="E37" s="7">
        <f t="shared" si="0"/>
        <v>161</v>
      </c>
      <c r="F37" s="7" t="s">
        <v>1022</v>
      </c>
      <c r="G37" s="7" t="s">
        <v>1023</v>
      </c>
      <c r="H37" s="7"/>
      <c r="I37" s="7"/>
      <c r="J37" s="7"/>
      <c r="K37" s="7"/>
      <c r="L37" s="7" t="s">
        <v>989</v>
      </c>
      <c r="P37" s="9">
        <v>36</v>
      </c>
      <c r="Q37" s="9">
        <v>60</v>
      </c>
    </row>
    <row r="38" ht="16.5" spans="1:17">
      <c r="A38" s="7" t="s">
        <v>1024</v>
      </c>
      <c r="B38" s="7" t="s">
        <v>969</v>
      </c>
      <c r="C38" s="7">
        <v>164</v>
      </c>
      <c r="D38" s="7">
        <v>218</v>
      </c>
      <c r="E38" s="7">
        <f t="shared" si="0"/>
        <v>186</v>
      </c>
      <c r="F38" s="7" t="s">
        <v>1025</v>
      </c>
      <c r="G38" s="7" t="s">
        <v>1026</v>
      </c>
      <c r="H38" s="7"/>
      <c r="I38" s="7"/>
      <c r="J38" s="7"/>
      <c r="K38" s="7"/>
      <c r="L38" s="7" t="s">
        <v>989</v>
      </c>
      <c r="P38" s="9">
        <v>37</v>
      </c>
      <c r="Q38" s="9">
        <v>60</v>
      </c>
    </row>
    <row r="39" ht="16.5" spans="1:17">
      <c r="A39" s="7" t="s">
        <v>1027</v>
      </c>
      <c r="B39" s="7" t="s">
        <v>969</v>
      </c>
      <c r="C39" s="7">
        <v>119</v>
      </c>
      <c r="D39" s="7">
        <v>151</v>
      </c>
      <c r="E39" s="7">
        <f t="shared" si="0"/>
        <v>129</v>
      </c>
      <c r="F39" s="7" t="s">
        <v>1028</v>
      </c>
      <c r="G39" s="7" t="s">
        <v>1029</v>
      </c>
      <c r="H39" s="7"/>
      <c r="I39" s="7"/>
      <c r="J39" s="7"/>
      <c r="K39" s="7"/>
      <c r="L39" s="7" t="s">
        <v>1030</v>
      </c>
      <c r="P39" s="9">
        <v>38</v>
      </c>
      <c r="Q39" s="9">
        <v>60</v>
      </c>
    </row>
    <row r="40" ht="16.5" spans="1:17">
      <c r="A40" s="7" t="s">
        <v>1031</v>
      </c>
      <c r="B40" s="7" t="s">
        <v>969</v>
      </c>
      <c r="C40" s="7">
        <v>230</v>
      </c>
      <c r="D40" s="7">
        <v>230</v>
      </c>
      <c r="E40" s="7">
        <f t="shared" si="0"/>
        <v>196</v>
      </c>
      <c r="F40" s="7" t="s">
        <v>1032</v>
      </c>
      <c r="G40" s="7"/>
      <c r="H40" s="7"/>
      <c r="I40" s="7"/>
      <c r="J40" s="7"/>
      <c r="K40" s="7"/>
      <c r="L40" s="7" t="s">
        <v>989</v>
      </c>
      <c r="P40" s="9">
        <v>39</v>
      </c>
      <c r="Q40" s="9">
        <v>60</v>
      </c>
    </row>
    <row r="41" ht="16.5" spans="1:17">
      <c r="A41" s="7" t="s">
        <v>1033</v>
      </c>
      <c r="B41" s="7" t="s">
        <v>976</v>
      </c>
      <c r="C41" s="7">
        <v>185</v>
      </c>
      <c r="D41" s="7">
        <v>242</v>
      </c>
      <c r="E41" s="7">
        <f t="shared" si="0"/>
        <v>206</v>
      </c>
      <c r="F41" s="7" t="s">
        <v>1034</v>
      </c>
      <c r="G41" s="7" t="s">
        <v>1035</v>
      </c>
      <c r="H41" s="7"/>
      <c r="I41" s="7"/>
      <c r="J41" s="7"/>
      <c r="K41" s="7"/>
      <c r="L41" s="7" t="s">
        <v>989</v>
      </c>
      <c r="P41" s="9">
        <v>40</v>
      </c>
      <c r="Q41" s="9">
        <v>60</v>
      </c>
    </row>
    <row r="42" ht="16.5" spans="1:17">
      <c r="A42" s="7" t="s">
        <v>1036</v>
      </c>
      <c r="B42" s="7" t="s">
        <v>976</v>
      </c>
      <c r="C42" s="7">
        <v>205</v>
      </c>
      <c r="D42" s="7">
        <v>225</v>
      </c>
      <c r="E42" s="7">
        <f t="shared" si="0"/>
        <v>192</v>
      </c>
      <c r="F42" s="7" t="s">
        <v>1037</v>
      </c>
      <c r="G42" s="7"/>
      <c r="H42" s="7"/>
      <c r="I42" s="7"/>
      <c r="J42" s="7"/>
      <c r="K42" s="7"/>
      <c r="L42" s="7" t="s">
        <v>989</v>
      </c>
      <c r="P42" s="9">
        <v>41</v>
      </c>
      <c r="Q42" s="9">
        <v>105</v>
      </c>
    </row>
    <row r="43" ht="16.5" spans="1:17">
      <c r="A43" s="7" t="s">
        <v>1038</v>
      </c>
      <c r="B43" s="7" t="s">
        <v>976</v>
      </c>
      <c r="C43" s="7">
        <v>183</v>
      </c>
      <c r="D43" s="7">
        <v>209</v>
      </c>
      <c r="E43" s="7">
        <f t="shared" si="0"/>
        <v>178</v>
      </c>
      <c r="F43" s="7" t="s">
        <v>995</v>
      </c>
      <c r="G43" s="7" t="s">
        <v>1039</v>
      </c>
      <c r="H43" s="7"/>
      <c r="I43" s="7"/>
      <c r="J43" s="7"/>
      <c r="K43" s="7"/>
      <c r="L43" s="7" t="s">
        <v>989</v>
      </c>
      <c r="P43" s="9">
        <v>42</v>
      </c>
      <c r="Q43" s="9">
        <v>105</v>
      </c>
    </row>
    <row r="44" ht="16.5" spans="1:17">
      <c r="A44" s="7" t="s">
        <v>1040</v>
      </c>
      <c r="B44" s="7" t="s">
        <v>981</v>
      </c>
      <c r="C44" s="7">
        <v>230</v>
      </c>
      <c r="D44" s="7">
        <v>287</v>
      </c>
      <c r="E44" s="7">
        <f t="shared" si="0"/>
        <v>244</v>
      </c>
      <c r="F44" s="7" t="s">
        <v>1041</v>
      </c>
      <c r="G44" s="7" t="s">
        <v>1042</v>
      </c>
      <c r="H44" s="7"/>
      <c r="I44" s="7"/>
      <c r="J44" s="7"/>
      <c r="K44" s="7"/>
      <c r="L44" s="7" t="s">
        <v>989</v>
      </c>
      <c r="P44" s="9">
        <v>43</v>
      </c>
      <c r="Q44" s="9">
        <v>105</v>
      </c>
    </row>
    <row r="45" ht="16.5" spans="1:17">
      <c r="A45" s="7" t="s">
        <v>1043</v>
      </c>
      <c r="B45" s="7" t="s">
        <v>981</v>
      </c>
      <c r="C45" s="7">
        <v>232</v>
      </c>
      <c r="D45" s="7">
        <v>288</v>
      </c>
      <c r="E45" s="7">
        <f t="shared" si="0"/>
        <v>245</v>
      </c>
      <c r="F45" s="7" t="s">
        <v>1044</v>
      </c>
      <c r="G45" s="7" t="s">
        <v>1045</v>
      </c>
      <c r="H45" s="7"/>
      <c r="I45" s="7"/>
      <c r="J45" s="7"/>
      <c r="K45" s="7"/>
      <c r="L45" s="7" t="s">
        <v>1046</v>
      </c>
      <c r="P45" s="9">
        <v>44</v>
      </c>
      <c r="Q45" s="9">
        <v>105</v>
      </c>
    </row>
    <row r="46" ht="16.5" spans="1:17">
      <c r="A46" s="7" t="s">
        <v>1047</v>
      </c>
      <c r="B46" s="7" t="s">
        <v>984</v>
      </c>
      <c r="C46" s="7">
        <v>320</v>
      </c>
      <c r="D46" s="7">
        <v>321</v>
      </c>
      <c r="E46" s="7">
        <f t="shared" si="0"/>
        <v>273</v>
      </c>
      <c r="F46" s="7" t="s">
        <v>1048</v>
      </c>
      <c r="G46" s="7" t="s">
        <v>1049</v>
      </c>
      <c r="H46" s="7"/>
      <c r="I46" s="7"/>
      <c r="J46" s="7"/>
      <c r="K46" s="7"/>
      <c r="L46" s="7" t="s">
        <v>989</v>
      </c>
      <c r="P46" s="9">
        <v>45</v>
      </c>
      <c r="Q46" s="9">
        <v>105</v>
      </c>
    </row>
    <row r="47" ht="16.5" spans="1:17">
      <c r="A47" s="7" t="s">
        <v>1050</v>
      </c>
      <c r="B47" s="7" t="s">
        <v>984</v>
      </c>
      <c r="C47" s="7">
        <v>320</v>
      </c>
      <c r="D47" s="7">
        <v>321</v>
      </c>
      <c r="E47" s="7">
        <f t="shared" si="0"/>
        <v>273</v>
      </c>
      <c r="F47" s="7" t="s">
        <v>1048</v>
      </c>
      <c r="G47" s="7" t="s">
        <v>1049</v>
      </c>
      <c r="H47" s="7"/>
      <c r="I47" s="7"/>
      <c r="J47" s="7"/>
      <c r="K47" s="7"/>
      <c r="L47" s="7" t="s">
        <v>989</v>
      </c>
      <c r="P47" s="9">
        <v>46</v>
      </c>
      <c r="Q47" s="9">
        <v>105</v>
      </c>
    </row>
    <row r="48" ht="16.5" spans="1:17">
      <c r="A48" s="7" t="s">
        <v>1051</v>
      </c>
      <c r="B48" s="7" t="s">
        <v>947</v>
      </c>
      <c r="C48" s="7">
        <v>10</v>
      </c>
      <c r="D48" s="7">
        <v>20</v>
      </c>
      <c r="E48" s="7">
        <f t="shared" si="0"/>
        <v>17</v>
      </c>
      <c r="F48" s="7"/>
      <c r="G48" s="7"/>
      <c r="H48" s="7"/>
      <c r="I48" s="7"/>
      <c r="J48" s="7" t="s">
        <v>1018</v>
      </c>
      <c r="K48" s="7"/>
      <c r="L48" s="7"/>
      <c r="P48" s="9">
        <v>47</v>
      </c>
      <c r="Q48" s="9">
        <v>105</v>
      </c>
    </row>
    <row r="49" ht="16.5" spans="1:17">
      <c r="A49" s="7" t="s">
        <v>1052</v>
      </c>
      <c r="B49" s="7" t="s">
        <v>947</v>
      </c>
      <c r="C49" s="7">
        <v>15</v>
      </c>
      <c r="D49" s="7">
        <v>30</v>
      </c>
      <c r="E49" s="7">
        <f t="shared" si="0"/>
        <v>26</v>
      </c>
      <c r="F49" s="7"/>
      <c r="G49" s="7"/>
      <c r="H49" s="7"/>
      <c r="I49" s="7"/>
      <c r="J49" s="7" t="s">
        <v>1018</v>
      </c>
      <c r="K49" s="7"/>
      <c r="L49" s="7"/>
      <c r="P49" s="9">
        <v>48</v>
      </c>
      <c r="Q49" s="9">
        <v>105</v>
      </c>
    </row>
    <row r="50" ht="16.5" spans="1:17">
      <c r="A50" s="7" t="s">
        <v>1053</v>
      </c>
      <c r="B50" s="7" t="s">
        <v>950</v>
      </c>
      <c r="C50" s="7">
        <v>22</v>
      </c>
      <c r="D50" s="7">
        <v>40</v>
      </c>
      <c r="E50" s="7">
        <f t="shared" si="0"/>
        <v>34</v>
      </c>
      <c r="F50" s="7"/>
      <c r="G50" s="7"/>
      <c r="H50" s="7"/>
      <c r="I50" s="7"/>
      <c r="J50" s="7" t="s">
        <v>1018</v>
      </c>
      <c r="K50" s="7"/>
      <c r="L50" s="7"/>
      <c r="P50" s="9">
        <v>49</v>
      </c>
      <c r="Q50" s="9">
        <v>105</v>
      </c>
    </row>
    <row r="51" ht="16.5" spans="1:17">
      <c r="A51" s="7" t="s">
        <v>1054</v>
      </c>
      <c r="B51" s="7" t="s">
        <v>950</v>
      </c>
      <c r="C51" s="7">
        <v>28</v>
      </c>
      <c r="D51" s="7">
        <v>50</v>
      </c>
      <c r="E51" s="7">
        <f t="shared" si="0"/>
        <v>43</v>
      </c>
      <c r="F51" s="7"/>
      <c r="G51" s="7"/>
      <c r="H51" s="7"/>
      <c r="I51" s="7"/>
      <c r="J51" s="7" t="s">
        <v>1018</v>
      </c>
      <c r="K51" s="7"/>
      <c r="L51" s="7"/>
      <c r="P51" s="9">
        <v>50</v>
      </c>
      <c r="Q51" s="9">
        <v>120</v>
      </c>
    </row>
    <row r="52" ht="16.5" spans="1:17">
      <c r="A52" s="8" t="s">
        <v>1055</v>
      </c>
      <c r="B52" s="7" t="s">
        <v>953</v>
      </c>
      <c r="C52" s="7">
        <v>36</v>
      </c>
      <c r="D52" s="7">
        <v>60</v>
      </c>
      <c r="E52" s="7">
        <f t="shared" si="0"/>
        <v>51</v>
      </c>
      <c r="F52" s="7"/>
      <c r="G52" s="7"/>
      <c r="H52" s="7"/>
      <c r="I52" s="7"/>
      <c r="J52" s="7" t="s">
        <v>1018</v>
      </c>
      <c r="K52" s="7"/>
      <c r="L52" s="7"/>
      <c r="P52" s="9">
        <v>51</v>
      </c>
      <c r="Q52" s="9">
        <v>120</v>
      </c>
    </row>
    <row r="53" ht="16.5" spans="1:17">
      <c r="A53" s="8" t="s">
        <v>1056</v>
      </c>
      <c r="B53" s="7" t="s">
        <v>953</v>
      </c>
      <c r="C53" s="7">
        <v>42</v>
      </c>
      <c r="D53" s="7">
        <v>70</v>
      </c>
      <c r="E53" s="7">
        <f t="shared" si="0"/>
        <v>60</v>
      </c>
      <c r="F53" s="7"/>
      <c r="G53" s="7"/>
      <c r="H53" s="7"/>
      <c r="I53" s="7"/>
      <c r="J53" s="7" t="s">
        <v>1018</v>
      </c>
      <c r="K53" s="7"/>
      <c r="L53" s="7"/>
      <c r="P53" s="9">
        <v>52</v>
      </c>
      <c r="Q53" s="9">
        <v>120</v>
      </c>
    </row>
    <row r="54" ht="16.5" spans="1:17">
      <c r="A54" s="7" t="s">
        <v>1057</v>
      </c>
      <c r="B54" s="7" t="s">
        <v>956</v>
      </c>
      <c r="C54" s="7">
        <v>52</v>
      </c>
      <c r="D54" s="7">
        <v>80</v>
      </c>
      <c r="E54" s="7">
        <f t="shared" si="0"/>
        <v>68</v>
      </c>
      <c r="F54" s="7"/>
      <c r="G54" s="7"/>
      <c r="H54" s="7"/>
      <c r="I54" s="7"/>
      <c r="J54" s="7" t="s">
        <v>1018</v>
      </c>
      <c r="K54" s="7"/>
      <c r="L54" s="7"/>
      <c r="P54" s="9">
        <v>53</v>
      </c>
      <c r="Q54" s="9">
        <v>120</v>
      </c>
    </row>
    <row r="55" ht="16.5" spans="1:17">
      <c r="A55" s="7" t="s">
        <v>1058</v>
      </c>
      <c r="B55" s="7" t="s">
        <v>956</v>
      </c>
      <c r="C55" s="7">
        <v>59</v>
      </c>
      <c r="D55" s="7">
        <v>90</v>
      </c>
      <c r="E55" s="7">
        <f t="shared" si="0"/>
        <v>77</v>
      </c>
      <c r="F55" s="7"/>
      <c r="G55" s="7"/>
      <c r="H55" s="7"/>
      <c r="I55" s="7"/>
      <c r="J55" s="7" t="s">
        <v>1018</v>
      </c>
      <c r="K55" s="7"/>
      <c r="L55" s="7"/>
      <c r="P55" s="9">
        <v>54</v>
      </c>
      <c r="Q55" s="9">
        <v>120</v>
      </c>
    </row>
    <row r="56" ht="16.5" spans="1:17">
      <c r="A56" s="7" t="s">
        <v>1059</v>
      </c>
      <c r="B56" s="7" t="s">
        <v>959</v>
      </c>
      <c r="C56" s="7">
        <v>70</v>
      </c>
      <c r="D56" s="7">
        <v>100</v>
      </c>
      <c r="E56" s="7">
        <f t="shared" si="0"/>
        <v>85</v>
      </c>
      <c r="F56" s="7"/>
      <c r="G56" s="7"/>
      <c r="H56" s="7"/>
      <c r="I56" s="7"/>
      <c r="J56" s="7" t="s">
        <v>1018</v>
      </c>
      <c r="K56" s="7"/>
      <c r="L56" s="7"/>
      <c r="P56" s="9">
        <v>55</v>
      </c>
      <c r="Q56" s="9">
        <v>120</v>
      </c>
    </row>
    <row r="57" ht="16.5" spans="1:17">
      <c r="A57" s="7" t="s">
        <v>1060</v>
      </c>
      <c r="B57" s="7" t="s">
        <v>959</v>
      </c>
      <c r="C57" s="7">
        <v>77</v>
      </c>
      <c r="D57" s="7">
        <v>110</v>
      </c>
      <c r="E57" s="7">
        <f t="shared" si="0"/>
        <v>94</v>
      </c>
      <c r="F57" s="7"/>
      <c r="G57" s="7"/>
      <c r="H57" s="7"/>
      <c r="I57" s="7"/>
      <c r="J57" s="7" t="s">
        <v>1018</v>
      </c>
      <c r="K57" s="7"/>
      <c r="L57" s="7"/>
      <c r="P57" s="9">
        <v>56</v>
      </c>
      <c r="Q57" s="9">
        <v>120</v>
      </c>
    </row>
    <row r="58" ht="16.5" spans="1:17">
      <c r="A58" s="7" t="s">
        <v>1061</v>
      </c>
      <c r="B58" s="7" t="s">
        <v>959</v>
      </c>
      <c r="C58" s="7">
        <v>87</v>
      </c>
      <c r="D58" s="7">
        <v>126</v>
      </c>
      <c r="E58" s="7">
        <f t="shared" si="0"/>
        <v>108</v>
      </c>
      <c r="F58" s="7" t="s">
        <v>1062</v>
      </c>
      <c r="G58" s="7"/>
      <c r="H58" s="7"/>
      <c r="I58" s="7"/>
      <c r="J58" s="7" t="s">
        <v>1063</v>
      </c>
      <c r="K58" s="7"/>
      <c r="L58" s="7"/>
      <c r="P58" s="9">
        <v>57</v>
      </c>
      <c r="Q58" s="9">
        <v>120</v>
      </c>
    </row>
    <row r="59" ht="16.5" spans="1:17">
      <c r="A59" s="7" t="s">
        <v>1064</v>
      </c>
      <c r="B59" s="7" t="s">
        <v>966</v>
      </c>
      <c r="C59" s="7">
        <v>90</v>
      </c>
      <c r="D59" s="7">
        <v>120</v>
      </c>
      <c r="E59" s="7">
        <f t="shared" si="0"/>
        <v>102</v>
      </c>
      <c r="F59" s="7"/>
      <c r="G59" s="7"/>
      <c r="H59" s="7"/>
      <c r="I59" s="7"/>
      <c r="J59" s="7" t="s">
        <v>1018</v>
      </c>
      <c r="K59" s="7"/>
      <c r="L59" s="7"/>
      <c r="P59" s="9">
        <v>58</v>
      </c>
      <c r="Q59" s="9">
        <v>120</v>
      </c>
    </row>
    <row r="60" ht="16.5" spans="1:17">
      <c r="A60" s="7" t="s">
        <v>1065</v>
      </c>
      <c r="B60" s="7" t="s">
        <v>966</v>
      </c>
      <c r="C60" s="7">
        <v>98</v>
      </c>
      <c r="D60" s="7">
        <v>130</v>
      </c>
      <c r="E60" s="7">
        <f t="shared" si="0"/>
        <v>111</v>
      </c>
      <c r="F60" s="7"/>
      <c r="G60" s="7"/>
      <c r="H60" s="7"/>
      <c r="I60" s="7"/>
      <c r="J60" s="7" t="s">
        <v>1018</v>
      </c>
      <c r="K60" s="7"/>
      <c r="L60" s="7"/>
      <c r="P60" s="9">
        <v>59</v>
      </c>
      <c r="Q60" s="9">
        <v>120</v>
      </c>
    </row>
    <row r="61" ht="16.5" spans="1:17">
      <c r="A61" s="7" t="s">
        <v>1066</v>
      </c>
      <c r="B61" s="7" t="s">
        <v>969</v>
      </c>
      <c r="C61" s="7">
        <v>105</v>
      </c>
      <c r="D61" s="7">
        <v>140</v>
      </c>
      <c r="E61" s="7">
        <f t="shared" si="0"/>
        <v>119</v>
      </c>
      <c r="F61" s="7"/>
      <c r="G61" s="7"/>
      <c r="H61" s="7"/>
      <c r="I61" s="7"/>
      <c r="J61" s="7" t="s">
        <v>1018</v>
      </c>
      <c r="K61" s="7"/>
      <c r="L61" s="7"/>
      <c r="P61" s="9">
        <v>60</v>
      </c>
      <c r="Q61" s="9">
        <v>140</v>
      </c>
    </row>
    <row r="62" ht="16.5" spans="1:12">
      <c r="A62" s="7" t="s">
        <v>1067</v>
      </c>
      <c r="B62" s="7" t="s">
        <v>969</v>
      </c>
      <c r="C62" s="7">
        <v>120</v>
      </c>
      <c r="D62" s="7">
        <v>125</v>
      </c>
      <c r="E62" s="7">
        <f t="shared" si="0"/>
        <v>107</v>
      </c>
      <c r="F62" s="7"/>
      <c r="G62" s="7"/>
      <c r="H62" s="7"/>
      <c r="I62" s="7"/>
      <c r="J62" s="7" t="s">
        <v>1018</v>
      </c>
      <c r="K62" s="7"/>
      <c r="L62" s="7"/>
    </row>
    <row r="63" ht="16.5" spans="1:12">
      <c r="A63" s="7" t="s">
        <v>1068</v>
      </c>
      <c r="B63" s="7" t="s">
        <v>969</v>
      </c>
      <c r="C63" s="7">
        <v>140</v>
      </c>
      <c r="D63" s="7">
        <v>140</v>
      </c>
      <c r="E63" s="7">
        <f t="shared" si="0"/>
        <v>119</v>
      </c>
      <c r="F63" s="7"/>
      <c r="G63" s="7" t="s">
        <v>1069</v>
      </c>
      <c r="H63" s="7"/>
      <c r="I63" s="7"/>
      <c r="J63" s="7" t="s">
        <v>1018</v>
      </c>
      <c r="K63" s="7"/>
      <c r="L63" s="7" t="s">
        <v>1070</v>
      </c>
    </row>
    <row r="64" ht="16.5" spans="1:12">
      <c r="A64" s="7" t="s">
        <v>1071</v>
      </c>
      <c r="B64" s="7" t="s">
        <v>976</v>
      </c>
      <c r="C64" s="7">
        <v>120</v>
      </c>
      <c r="D64" s="7">
        <v>160</v>
      </c>
      <c r="E64" s="7">
        <f t="shared" si="0"/>
        <v>136</v>
      </c>
      <c r="F64" s="7"/>
      <c r="G64" s="7"/>
      <c r="H64" s="7"/>
      <c r="I64" s="7"/>
      <c r="J64" s="7" t="s">
        <v>1018</v>
      </c>
      <c r="K64" s="7"/>
      <c r="L64" s="7"/>
    </row>
    <row r="65" ht="16.5" spans="1:12">
      <c r="A65" s="7" t="s">
        <v>1072</v>
      </c>
      <c r="B65" s="7" t="s">
        <v>976</v>
      </c>
      <c r="C65" s="7">
        <v>140</v>
      </c>
      <c r="D65" s="7">
        <v>140</v>
      </c>
      <c r="E65" s="7">
        <f t="shared" si="0"/>
        <v>119</v>
      </c>
      <c r="F65" s="7"/>
      <c r="G65" s="7"/>
      <c r="H65" s="7"/>
      <c r="I65" s="7"/>
      <c r="J65" s="7" t="s">
        <v>1073</v>
      </c>
      <c r="K65" s="7" t="s">
        <v>994</v>
      </c>
      <c r="L65" s="7"/>
    </row>
    <row r="66" ht="16.5" spans="1:12">
      <c r="A66" s="7" t="s">
        <v>1074</v>
      </c>
      <c r="B66" s="7" t="s">
        <v>976</v>
      </c>
      <c r="C66" s="7">
        <v>168</v>
      </c>
      <c r="D66" s="7">
        <v>225</v>
      </c>
      <c r="E66" s="7">
        <f t="shared" si="0"/>
        <v>192</v>
      </c>
      <c r="F66" s="7" t="s">
        <v>1075</v>
      </c>
      <c r="G66" s="7" t="s">
        <v>1076</v>
      </c>
      <c r="H66" s="7"/>
      <c r="I66" s="7"/>
      <c r="J66" s="7" t="s">
        <v>1018</v>
      </c>
      <c r="K66" s="7"/>
      <c r="L66" s="7" t="s">
        <v>989</v>
      </c>
    </row>
    <row r="67" ht="16.5" spans="1:12">
      <c r="A67" s="7" t="s">
        <v>1077</v>
      </c>
      <c r="B67" s="7" t="s">
        <v>981</v>
      </c>
      <c r="C67" s="7">
        <v>152</v>
      </c>
      <c r="D67" s="7">
        <v>190</v>
      </c>
      <c r="E67" s="7">
        <f t="shared" ref="E67:E130" si="1">ROUNDUP(D67*0.85,0)</f>
        <v>162</v>
      </c>
      <c r="F67" s="7"/>
      <c r="G67" s="7"/>
      <c r="H67" s="7"/>
      <c r="I67" s="7"/>
      <c r="J67" s="7" t="s">
        <v>1018</v>
      </c>
      <c r="K67" s="7"/>
      <c r="L67" s="7"/>
    </row>
    <row r="68" ht="16.5" spans="1:12">
      <c r="A68" s="7" t="s">
        <v>1078</v>
      </c>
      <c r="B68" s="7" t="s">
        <v>981</v>
      </c>
      <c r="C68" s="7">
        <v>180</v>
      </c>
      <c r="D68" s="7">
        <v>190</v>
      </c>
      <c r="E68" s="7">
        <f t="shared" si="1"/>
        <v>162</v>
      </c>
      <c r="F68" s="7"/>
      <c r="G68" s="7"/>
      <c r="H68" s="7"/>
      <c r="I68" s="7"/>
      <c r="J68" s="7" t="s">
        <v>974</v>
      </c>
      <c r="K68" s="7" t="s">
        <v>991</v>
      </c>
      <c r="L68" s="7"/>
    </row>
    <row r="69" ht="16.5" spans="1:12">
      <c r="A69" s="7" t="s">
        <v>1079</v>
      </c>
      <c r="B69" s="7" t="s">
        <v>984</v>
      </c>
      <c r="C69" s="7">
        <v>179</v>
      </c>
      <c r="D69" s="7">
        <v>210</v>
      </c>
      <c r="E69" s="7">
        <f t="shared" si="1"/>
        <v>179</v>
      </c>
      <c r="F69" s="7"/>
      <c r="G69" s="7"/>
      <c r="H69" s="7"/>
      <c r="I69" s="7"/>
      <c r="J69" s="7" t="s">
        <v>1018</v>
      </c>
      <c r="K69" s="7"/>
      <c r="L69" s="7"/>
    </row>
    <row r="70" ht="16.5" spans="1:12">
      <c r="A70" s="7" t="s">
        <v>1080</v>
      </c>
      <c r="B70" s="7" t="s">
        <v>984</v>
      </c>
      <c r="C70" s="7">
        <v>225</v>
      </c>
      <c r="D70" s="7">
        <v>225</v>
      </c>
      <c r="E70" s="7">
        <f t="shared" si="1"/>
        <v>192</v>
      </c>
      <c r="F70" s="7"/>
      <c r="G70" s="7"/>
      <c r="H70" s="7"/>
      <c r="I70" s="7"/>
      <c r="J70" s="7" t="s">
        <v>964</v>
      </c>
      <c r="K70" s="7" t="s">
        <v>994</v>
      </c>
      <c r="L70" s="7"/>
    </row>
    <row r="71" ht="16.5" spans="1:12">
      <c r="A71" s="7" t="s">
        <v>1081</v>
      </c>
      <c r="B71" s="7" t="s">
        <v>947</v>
      </c>
      <c r="C71" s="7">
        <v>11</v>
      </c>
      <c r="D71" s="7">
        <v>22</v>
      </c>
      <c r="E71" s="7">
        <f t="shared" si="1"/>
        <v>19</v>
      </c>
      <c r="F71" s="7"/>
      <c r="G71" s="7"/>
      <c r="H71" s="7"/>
      <c r="I71" s="7"/>
      <c r="J71" s="7"/>
      <c r="K71" s="7"/>
      <c r="L71" s="7"/>
    </row>
    <row r="72" ht="16.5" spans="1:12">
      <c r="A72" s="7" t="s">
        <v>1082</v>
      </c>
      <c r="B72" s="7" t="s">
        <v>947</v>
      </c>
      <c r="C72" s="7">
        <v>17</v>
      </c>
      <c r="D72" s="7">
        <v>33</v>
      </c>
      <c r="E72" s="7">
        <f t="shared" si="1"/>
        <v>29</v>
      </c>
      <c r="F72" s="7"/>
      <c r="G72" s="7"/>
      <c r="H72" s="7"/>
      <c r="I72" s="7"/>
      <c r="J72" s="7"/>
      <c r="K72" s="7"/>
      <c r="L72" s="7"/>
    </row>
    <row r="73" ht="16.5" spans="1:12">
      <c r="A73" s="7" t="s">
        <v>1083</v>
      </c>
      <c r="B73" s="7" t="s">
        <v>950</v>
      </c>
      <c r="C73" s="7">
        <v>22</v>
      </c>
      <c r="D73" s="7">
        <v>44</v>
      </c>
      <c r="E73" s="7">
        <f t="shared" si="1"/>
        <v>38</v>
      </c>
      <c r="F73" s="7"/>
      <c r="G73" s="7"/>
      <c r="H73" s="7"/>
      <c r="I73" s="7"/>
      <c r="J73" s="7"/>
      <c r="K73" s="7"/>
      <c r="L73" s="7"/>
    </row>
    <row r="74" ht="16.5" spans="1:12">
      <c r="A74" s="7" t="s">
        <v>1084</v>
      </c>
      <c r="B74" s="7" t="s">
        <v>950</v>
      </c>
      <c r="C74" s="7">
        <v>28</v>
      </c>
      <c r="D74" s="7">
        <v>55</v>
      </c>
      <c r="E74" s="7">
        <f t="shared" si="1"/>
        <v>47</v>
      </c>
      <c r="F74" s="7"/>
      <c r="G74" s="7"/>
      <c r="H74" s="7"/>
      <c r="I74" s="7"/>
      <c r="J74" s="7"/>
      <c r="K74" s="7"/>
      <c r="L74" s="7"/>
    </row>
    <row r="75" ht="16.5" spans="1:12">
      <c r="A75" s="8" t="s">
        <v>1085</v>
      </c>
      <c r="B75" s="7" t="s">
        <v>953</v>
      </c>
      <c r="C75" s="7">
        <v>33</v>
      </c>
      <c r="D75" s="7">
        <v>66</v>
      </c>
      <c r="E75" s="7">
        <f t="shared" si="1"/>
        <v>57</v>
      </c>
      <c r="F75" s="7"/>
      <c r="G75" s="7"/>
      <c r="H75" s="7"/>
      <c r="I75" s="7"/>
      <c r="J75" s="7"/>
      <c r="K75" s="7"/>
      <c r="L75" s="7"/>
    </row>
    <row r="76" ht="16.5" spans="1:12">
      <c r="A76" s="8" t="s">
        <v>1086</v>
      </c>
      <c r="B76" s="7" t="s">
        <v>953</v>
      </c>
      <c r="C76" s="7">
        <v>39</v>
      </c>
      <c r="D76" s="7">
        <v>77</v>
      </c>
      <c r="E76" s="7">
        <f t="shared" si="1"/>
        <v>66</v>
      </c>
      <c r="F76" s="7"/>
      <c r="G76" s="7"/>
      <c r="H76" s="7"/>
      <c r="I76" s="7"/>
      <c r="J76" s="7"/>
      <c r="K76" s="7"/>
      <c r="L76" s="7"/>
    </row>
    <row r="77" ht="16.5" spans="1:12">
      <c r="A77" s="7" t="s">
        <v>1087</v>
      </c>
      <c r="B77" s="7" t="s">
        <v>956</v>
      </c>
      <c r="C77" s="7">
        <v>44</v>
      </c>
      <c r="D77" s="7">
        <v>88</v>
      </c>
      <c r="E77" s="7">
        <f t="shared" si="1"/>
        <v>75</v>
      </c>
      <c r="F77" s="7"/>
      <c r="G77" s="7"/>
      <c r="H77" s="7"/>
      <c r="I77" s="7"/>
      <c r="J77" s="7"/>
      <c r="K77" s="7"/>
      <c r="L77" s="7"/>
    </row>
    <row r="78" ht="16.5" spans="1:12">
      <c r="A78" s="7" t="s">
        <v>1088</v>
      </c>
      <c r="B78" s="7" t="s">
        <v>956</v>
      </c>
      <c r="C78" s="7">
        <v>50</v>
      </c>
      <c r="D78" s="7">
        <v>100</v>
      </c>
      <c r="E78" s="7">
        <f t="shared" si="1"/>
        <v>85</v>
      </c>
      <c r="F78" s="7"/>
      <c r="G78" s="7"/>
      <c r="H78" s="7"/>
      <c r="I78" s="7"/>
      <c r="J78" s="7"/>
      <c r="K78" s="7"/>
      <c r="L78" s="7"/>
    </row>
    <row r="79" ht="16.5" spans="1:12">
      <c r="A79" s="7" t="s">
        <v>1089</v>
      </c>
      <c r="B79" s="7" t="s">
        <v>959</v>
      </c>
      <c r="C79" s="7">
        <v>55</v>
      </c>
      <c r="D79" s="7">
        <v>110</v>
      </c>
      <c r="E79" s="7">
        <f t="shared" si="1"/>
        <v>94</v>
      </c>
      <c r="F79" s="7"/>
      <c r="G79" s="7"/>
      <c r="H79" s="7"/>
      <c r="I79" s="7"/>
      <c r="J79" s="7"/>
      <c r="K79" s="7"/>
      <c r="L79" s="7"/>
    </row>
    <row r="80" ht="16.5" spans="1:12">
      <c r="A80" s="7" t="s">
        <v>1090</v>
      </c>
      <c r="B80" s="7" t="s">
        <v>959</v>
      </c>
      <c r="C80" s="7">
        <v>61</v>
      </c>
      <c r="D80" s="7">
        <v>122</v>
      </c>
      <c r="E80" s="7">
        <f t="shared" si="1"/>
        <v>104</v>
      </c>
      <c r="F80" s="7"/>
      <c r="G80" s="7"/>
      <c r="H80" s="7"/>
      <c r="I80" s="7"/>
      <c r="J80" s="7"/>
      <c r="K80" s="7"/>
      <c r="L80" s="7"/>
    </row>
    <row r="81" ht="16.5" spans="1:12">
      <c r="A81" s="7" t="s">
        <v>1091</v>
      </c>
      <c r="B81" s="7" t="s">
        <v>959</v>
      </c>
      <c r="C81" s="7">
        <v>80</v>
      </c>
      <c r="D81" s="7">
        <v>122</v>
      </c>
      <c r="E81" s="7">
        <f t="shared" si="1"/>
        <v>104</v>
      </c>
      <c r="F81" s="7"/>
      <c r="G81" s="7"/>
      <c r="H81" s="7"/>
      <c r="I81" s="7"/>
      <c r="J81" s="7"/>
      <c r="K81" s="7"/>
      <c r="L81" s="7"/>
    </row>
    <row r="82" ht="16.5" spans="1:12">
      <c r="A82" s="7" t="s">
        <v>1092</v>
      </c>
      <c r="B82" s="7" t="s">
        <v>966</v>
      </c>
      <c r="C82" s="7">
        <v>66</v>
      </c>
      <c r="D82" s="7">
        <v>133</v>
      </c>
      <c r="E82" s="7">
        <f t="shared" si="1"/>
        <v>114</v>
      </c>
      <c r="F82" s="7"/>
      <c r="G82" s="7"/>
      <c r="H82" s="7"/>
      <c r="I82" s="7"/>
      <c r="J82" s="7"/>
      <c r="K82" s="7"/>
      <c r="L82" s="7"/>
    </row>
    <row r="83" ht="16.5" spans="1:12">
      <c r="A83" s="7" t="s">
        <v>1093</v>
      </c>
      <c r="B83" s="7" t="s">
        <v>966</v>
      </c>
      <c r="C83" s="7">
        <v>72</v>
      </c>
      <c r="D83" s="7">
        <v>144</v>
      </c>
      <c r="E83" s="7">
        <f t="shared" si="1"/>
        <v>123</v>
      </c>
      <c r="F83" s="7"/>
      <c r="G83" s="7"/>
      <c r="H83" s="7"/>
      <c r="I83" s="7"/>
      <c r="J83" s="7"/>
      <c r="K83" s="7"/>
      <c r="L83" s="7"/>
    </row>
    <row r="84" ht="16.5" spans="1:12">
      <c r="A84" s="7" t="s">
        <v>1094</v>
      </c>
      <c r="B84" s="7" t="s">
        <v>969</v>
      </c>
      <c r="C84" s="7">
        <v>121</v>
      </c>
      <c r="D84" s="7">
        <v>132</v>
      </c>
      <c r="E84" s="7">
        <f t="shared" si="1"/>
        <v>113</v>
      </c>
      <c r="F84" s="7"/>
      <c r="G84" s="7"/>
      <c r="H84" s="7"/>
      <c r="I84" s="7"/>
      <c r="J84" s="7" t="s">
        <v>970</v>
      </c>
      <c r="K84" s="7"/>
      <c r="L84" s="7" t="s">
        <v>963</v>
      </c>
    </row>
    <row r="85" ht="16.5" spans="1:12">
      <c r="A85" s="7" t="s">
        <v>1095</v>
      </c>
      <c r="B85" s="7" t="s">
        <v>969</v>
      </c>
      <c r="C85" s="7">
        <v>127</v>
      </c>
      <c r="D85" s="7">
        <v>165</v>
      </c>
      <c r="E85" s="7">
        <f t="shared" si="1"/>
        <v>141</v>
      </c>
      <c r="F85" s="7"/>
      <c r="G85" s="7"/>
      <c r="H85" s="7"/>
      <c r="I85" s="7"/>
      <c r="J85" s="7"/>
      <c r="K85" s="7"/>
      <c r="L85" s="7"/>
    </row>
    <row r="86" ht="16.5" spans="1:12">
      <c r="A86" s="7" t="s">
        <v>1096</v>
      </c>
      <c r="B86" s="7" t="s">
        <v>969</v>
      </c>
      <c r="C86" s="7">
        <v>170</v>
      </c>
      <c r="D86" s="7">
        <v>170</v>
      </c>
      <c r="E86" s="7">
        <f t="shared" si="1"/>
        <v>145</v>
      </c>
      <c r="F86" s="7"/>
      <c r="G86" s="7"/>
      <c r="H86" s="7"/>
      <c r="I86" s="7"/>
      <c r="J86" s="7" t="s">
        <v>1097</v>
      </c>
      <c r="K86" s="7"/>
      <c r="L86" s="7" t="s">
        <v>963</v>
      </c>
    </row>
    <row r="87" ht="16.5" spans="1:12">
      <c r="A87" s="7" t="s">
        <v>1098</v>
      </c>
      <c r="B87" s="7" t="s">
        <v>976</v>
      </c>
      <c r="C87" s="7">
        <v>150</v>
      </c>
      <c r="D87" s="7">
        <v>187</v>
      </c>
      <c r="E87" s="7">
        <f t="shared" si="1"/>
        <v>159</v>
      </c>
      <c r="F87" s="7"/>
      <c r="G87" s="7"/>
      <c r="H87" s="7"/>
      <c r="I87" s="7"/>
      <c r="J87" s="7" t="s">
        <v>1099</v>
      </c>
      <c r="K87" s="7"/>
      <c r="L87" s="7"/>
    </row>
    <row r="88" ht="16.5" spans="1:12">
      <c r="A88" s="7" t="s">
        <v>1100</v>
      </c>
      <c r="B88" s="7" t="s">
        <v>976</v>
      </c>
      <c r="C88" s="7">
        <v>140</v>
      </c>
      <c r="D88" s="7">
        <v>189</v>
      </c>
      <c r="E88" s="7">
        <f t="shared" si="1"/>
        <v>161</v>
      </c>
      <c r="F88" s="7"/>
      <c r="G88" s="7"/>
      <c r="H88" s="7"/>
      <c r="I88" s="7"/>
      <c r="J88" s="7"/>
      <c r="K88" s="7"/>
      <c r="L88" s="7"/>
    </row>
    <row r="89" ht="16.5" spans="1:12">
      <c r="A89" s="7" t="s">
        <v>1101</v>
      </c>
      <c r="B89" s="7" t="s">
        <v>976</v>
      </c>
      <c r="C89" s="7">
        <v>90</v>
      </c>
      <c r="D89" s="7">
        <v>180</v>
      </c>
      <c r="E89" s="7">
        <f t="shared" si="1"/>
        <v>153</v>
      </c>
      <c r="F89" s="7"/>
      <c r="G89" s="7"/>
      <c r="H89" s="7"/>
      <c r="I89" s="7"/>
      <c r="J89" s="7" t="s">
        <v>1102</v>
      </c>
      <c r="K89" s="7"/>
      <c r="L89" s="7"/>
    </row>
    <row r="90" ht="16.5" spans="1:12">
      <c r="A90" s="7" t="s">
        <v>1103</v>
      </c>
      <c r="B90" s="7" t="s">
        <v>981</v>
      </c>
      <c r="C90" s="7">
        <v>167</v>
      </c>
      <c r="D90" s="7">
        <v>260</v>
      </c>
      <c r="E90" s="7">
        <f t="shared" si="1"/>
        <v>221</v>
      </c>
      <c r="F90" s="7"/>
      <c r="G90" s="7"/>
      <c r="H90" s="7"/>
      <c r="I90" s="7"/>
      <c r="J90" s="7"/>
      <c r="K90" s="7"/>
      <c r="L90" s="7"/>
    </row>
    <row r="91" ht="16.5" spans="1:12">
      <c r="A91" s="7" t="s">
        <v>1104</v>
      </c>
      <c r="B91" s="7" t="s">
        <v>981</v>
      </c>
      <c r="C91" s="7">
        <v>167</v>
      </c>
      <c r="D91" s="7">
        <v>168</v>
      </c>
      <c r="E91" s="7">
        <f t="shared" si="1"/>
        <v>143</v>
      </c>
      <c r="F91" s="7"/>
      <c r="G91" s="7"/>
      <c r="H91" s="7"/>
      <c r="I91" s="7"/>
      <c r="J91" s="7"/>
      <c r="K91" s="7"/>
      <c r="L91" s="7"/>
    </row>
    <row r="92" ht="16.5" spans="1:12">
      <c r="A92" s="7" t="s">
        <v>1105</v>
      </c>
      <c r="B92" s="7" t="s">
        <v>984</v>
      </c>
      <c r="C92" s="7">
        <v>229</v>
      </c>
      <c r="D92" s="7">
        <v>231</v>
      </c>
      <c r="E92" s="7">
        <f t="shared" si="1"/>
        <v>197</v>
      </c>
      <c r="F92" s="7"/>
      <c r="G92" s="7"/>
      <c r="H92" s="7"/>
      <c r="I92" s="7"/>
      <c r="J92" s="7"/>
      <c r="K92" s="7"/>
      <c r="L92" s="7"/>
    </row>
    <row r="93" ht="16.5" spans="1:12">
      <c r="A93" s="7" t="s">
        <v>1106</v>
      </c>
      <c r="B93" s="7" t="s">
        <v>984</v>
      </c>
      <c r="C93" s="7">
        <v>200</v>
      </c>
      <c r="D93" s="7">
        <v>201</v>
      </c>
      <c r="E93" s="7">
        <f t="shared" si="1"/>
        <v>171</v>
      </c>
      <c r="F93" s="7"/>
      <c r="G93" s="7"/>
      <c r="H93" s="7"/>
      <c r="I93" s="7"/>
      <c r="J93" s="7" t="s">
        <v>974</v>
      </c>
      <c r="K93" s="7"/>
      <c r="L93" s="7"/>
    </row>
    <row r="94" ht="16.5" spans="1:12">
      <c r="A94" s="7" t="s">
        <v>1107</v>
      </c>
      <c r="B94" s="7" t="s">
        <v>947</v>
      </c>
      <c r="C94" s="7">
        <v>5</v>
      </c>
      <c r="D94" s="7">
        <v>5</v>
      </c>
      <c r="E94" s="7">
        <f t="shared" si="1"/>
        <v>5</v>
      </c>
      <c r="F94" s="7"/>
      <c r="G94" s="7"/>
      <c r="H94" s="7" t="s">
        <v>1102</v>
      </c>
      <c r="I94" s="7"/>
      <c r="J94" s="7"/>
      <c r="K94" s="7"/>
      <c r="L94" s="7"/>
    </row>
    <row r="95" ht="16.5" spans="1:12">
      <c r="A95" s="7" t="s">
        <v>1108</v>
      </c>
      <c r="B95" s="7" t="s">
        <v>947</v>
      </c>
      <c r="C95" s="7">
        <v>5</v>
      </c>
      <c r="D95" s="7">
        <v>10</v>
      </c>
      <c r="E95" s="7">
        <f t="shared" si="1"/>
        <v>9</v>
      </c>
      <c r="F95" s="7"/>
      <c r="G95" s="7"/>
      <c r="H95" s="7" t="s">
        <v>974</v>
      </c>
      <c r="I95" s="7"/>
      <c r="J95" s="7"/>
      <c r="K95" s="7"/>
      <c r="L95" s="7"/>
    </row>
    <row r="96" ht="16.5" spans="1:12">
      <c r="A96" s="7" t="s">
        <v>1109</v>
      </c>
      <c r="B96" s="7" t="s">
        <v>950</v>
      </c>
      <c r="C96" s="7">
        <v>5</v>
      </c>
      <c r="D96" s="7">
        <v>5</v>
      </c>
      <c r="E96" s="7">
        <f t="shared" si="1"/>
        <v>5</v>
      </c>
      <c r="F96" s="7"/>
      <c r="G96" s="7"/>
      <c r="H96" s="7" t="s">
        <v>1110</v>
      </c>
      <c r="I96" s="7"/>
      <c r="J96" s="7"/>
      <c r="K96" s="7"/>
      <c r="L96" s="7"/>
    </row>
    <row r="97" ht="16.5" spans="1:12">
      <c r="A97" s="7" t="s">
        <v>1111</v>
      </c>
      <c r="B97" s="7" t="s">
        <v>950</v>
      </c>
      <c r="C97" s="7">
        <v>10</v>
      </c>
      <c r="D97" s="7">
        <v>20</v>
      </c>
      <c r="E97" s="7">
        <f t="shared" si="1"/>
        <v>17</v>
      </c>
      <c r="F97" s="7"/>
      <c r="G97" s="7"/>
      <c r="H97" s="7" t="s">
        <v>974</v>
      </c>
      <c r="I97" s="7"/>
      <c r="J97" s="7"/>
      <c r="K97" s="7"/>
      <c r="L97" s="7"/>
    </row>
    <row r="98" ht="16.5" spans="1:12">
      <c r="A98" s="8" t="s">
        <v>1112</v>
      </c>
      <c r="B98" s="7" t="s">
        <v>953</v>
      </c>
      <c r="C98" s="7">
        <v>5</v>
      </c>
      <c r="D98" s="7">
        <v>5</v>
      </c>
      <c r="E98" s="7">
        <f t="shared" si="1"/>
        <v>5</v>
      </c>
      <c r="F98" s="7"/>
      <c r="G98" s="7"/>
      <c r="H98" s="7" t="s">
        <v>1113</v>
      </c>
      <c r="I98" s="7"/>
      <c r="J98" s="7"/>
      <c r="K98" s="7"/>
      <c r="L98" s="7"/>
    </row>
    <row r="99" ht="16.5" spans="1:12">
      <c r="A99" s="8" t="s">
        <v>1114</v>
      </c>
      <c r="B99" s="7" t="s">
        <v>953</v>
      </c>
      <c r="C99" s="7">
        <v>20</v>
      </c>
      <c r="D99" s="7">
        <v>30</v>
      </c>
      <c r="E99" s="7">
        <f t="shared" si="1"/>
        <v>26</v>
      </c>
      <c r="F99" s="7"/>
      <c r="G99" s="7"/>
      <c r="H99" s="7" t="s">
        <v>974</v>
      </c>
      <c r="I99" s="7"/>
      <c r="J99" s="7"/>
      <c r="K99" s="7"/>
      <c r="L99" s="7"/>
    </row>
    <row r="100" ht="16.5" spans="1:12">
      <c r="A100" s="7" t="s">
        <v>1115</v>
      </c>
      <c r="B100" s="7" t="s">
        <v>956</v>
      </c>
      <c r="C100" s="7">
        <v>5</v>
      </c>
      <c r="D100" s="7">
        <v>5</v>
      </c>
      <c r="E100" s="7">
        <f t="shared" si="1"/>
        <v>5</v>
      </c>
      <c r="F100" s="7"/>
      <c r="G100" s="7"/>
      <c r="H100" s="7" t="s">
        <v>1116</v>
      </c>
      <c r="I100" s="7"/>
      <c r="J100" s="7"/>
      <c r="K100" s="7"/>
      <c r="L100" s="7"/>
    </row>
    <row r="101" ht="16.5" spans="1:12">
      <c r="A101" s="7" t="s">
        <v>1117</v>
      </c>
      <c r="B101" s="7" t="s">
        <v>956</v>
      </c>
      <c r="C101" s="7">
        <v>30</v>
      </c>
      <c r="D101" s="7">
        <v>40</v>
      </c>
      <c r="E101" s="7">
        <f t="shared" si="1"/>
        <v>34</v>
      </c>
      <c r="F101" s="7"/>
      <c r="G101" s="7"/>
      <c r="H101" s="7" t="s">
        <v>974</v>
      </c>
      <c r="I101" s="7"/>
      <c r="J101" s="7"/>
      <c r="K101" s="7"/>
      <c r="L101" s="7"/>
    </row>
    <row r="102" ht="16.5" spans="1:12">
      <c r="A102" s="7" t="s">
        <v>1118</v>
      </c>
      <c r="B102" s="7" t="s">
        <v>959</v>
      </c>
      <c r="C102" s="7">
        <v>5</v>
      </c>
      <c r="D102" s="7">
        <v>5</v>
      </c>
      <c r="E102" s="7">
        <f t="shared" si="1"/>
        <v>5</v>
      </c>
      <c r="F102" s="7"/>
      <c r="G102" s="7"/>
      <c r="H102" s="7" t="s">
        <v>1119</v>
      </c>
      <c r="I102" s="7"/>
      <c r="J102" s="7"/>
      <c r="K102" s="7"/>
      <c r="L102" s="7"/>
    </row>
    <row r="103" ht="16.5" spans="1:12">
      <c r="A103" s="7" t="s">
        <v>1120</v>
      </c>
      <c r="B103" s="7" t="s">
        <v>959</v>
      </c>
      <c r="C103" s="7">
        <v>35</v>
      </c>
      <c r="D103" s="7">
        <v>50</v>
      </c>
      <c r="E103" s="7">
        <f t="shared" si="1"/>
        <v>43</v>
      </c>
      <c r="F103" s="7"/>
      <c r="G103" s="7"/>
      <c r="H103" s="7" t="s">
        <v>974</v>
      </c>
      <c r="I103" s="7"/>
      <c r="J103" s="7"/>
      <c r="K103" s="7"/>
      <c r="L103" s="7"/>
    </row>
    <row r="104" ht="16.5" spans="1:12">
      <c r="A104" s="7" t="s">
        <v>1121</v>
      </c>
      <c r="B104" s="7" t="s">
        <v>959</v>
      </c>
      <c r="C104" s="7">
        <v>40</v>
      </c>
      <c r="D104" s="7">
        <v>60</v>
      </c>
      <c r="E104" s="7">
        <f t="shared" si="1"/>
        <v>51</v>
      </c>
      <c r="F104" s="7" t="s">
        <v>974</v>
      </c>
      <c r="G104" s="7"/>
      <c r="H104" s="7" t="s">
        <v>974</v>
      </c>
      <c r="I104" s="7" t="s">
        <v>1122</v>
      </c>
      <c r="J104" s="7"/>
      <c r="K104" s="7"/>
      <c r="L104" s="7"/>
    </row>
    <row r="105" ht="16.5" spans="1:12">
      <c r="A105" s="7" t="s">
        <v>1123</v>
      </c>
      <c r="B105" s="7" t="s">
        <v>966</v>
      </c>
      <c r="C105" s="7">
        <v>5</v>
      </c>
      <c r="D105" s="7">
        <v>5</v>
      </c>
      <c r="E105" s="7">
        <f t="shared" si="1"/>
        <v>5</v>
      </c>
      <c r="F105" s="7"/>
      <c r="G105" s="7"/>
      <c r="H105" s="7" t="s">
        <v>1124</v>
      </c>
      <c r="I105" s="7"/>
      <c r="J105" s="7"/>
      <c r="K105" s="7"/>
      <c r="L105" s="7"/>
    </row>
    <row r="106" ht="16.5" spans="1:12">
      <c r="A106" s="7" t="s">
        <v>1125</v>
      </c>
      <c r="B106" s="7" t="s">
        <v>966</v>
      </c>
      <c r="C106" s="7">
        <v>40</v>
      </c>
      <c r="D106" s="7">
        <v>60</v>
      </c>
      <c r="E106" s="7">
        <f t="shared" si="1"/>
        <v>51</v>
      </c>
      <c r="F106" s="7"/>
      <c r="G106" s="7"/>
      <c r="H106" s="7" t="s">
        <v>974</v>
      </c>
      <c r="I106" s="7"/>
      <c r="J106" s="7"/>
      <c r="K106" s="7"/>
      <c r="L106" s="7"/>
    </row>
    <row r="107" ht="16.5" spans="1:12">
      <c r="A107" s="7" t="s">
        <v>1126</v>
      </c>
      <c r="B107" s="7" t="s">
        <v>969</v>
      </c>
      <c r="C107" s="7">
        <v>5</v>
      </c>
      <c r="D107" s="7">
        <v>5</v>
      </c>
      <c r="E107" s="7">
        <f t="shared" si="1"/>
        <v>5</v>
      </c>
      <c r="F107" s="7"/>
      <c r="G107" s="7"/>
      <c r="H107" s="7" t="s">
        <v>1127</v>
      </c>
      <c r="I107" s="7"/>
      <c r="J107" s="7"/>
      <c r="K107" s="7"/>
      <c r="L107" s="7"/>
    </row>
    <row r="108" ht="16.5" spans="1:12">
      <c r="A108" s="7" t="s">
        <v>1128</v>
      </c>
      <c r="B108" s="7" t="s">
        <v>969</v>
      </c>
      <c r="C108" s="7">
        <v>60</v>
      </c>
      <c r="D108" s="7">
        <v>70</v>
      </c>
      <c r="E108" s="7">
        <f t="shared" si="1"/>
        <v>60</v>
      </c>
      <c r="F108" s="7"/>
      <c r="G108" s="7"/>
      <c r="H108" s="7" t="s">
        <v>974</v>
      </c>
      <c r="I108" s="7"/>
      <c r="J108" s="7"/>
      <c r="K108" s="7"/>
      <c r="L108" s="7"/>
    </row>
    <row r="109" ht="16.5" spans="1:12">
      <c r="A109" s="7" t="s">
        <v>1129</v>
      </c>
      <c r="B109" s="7" t="s">
        <v>969</v>
      </c>
      <c r="C109" s="7">
        <v>71</v>
      </c>
      <c r="D109" s="7">
        <v>71</v>
      </c>
      <c r="E109" s="7">
        <f t="shared" si="1"/>
        <v>61</v>
      </c>
      <c r="F109" s="7"/>
      <c r="G109" s="7"/>
      <c r="H109" s="7" t="s">
        <v>1130</v>
      </c>
      <c r="I109" s="7"/>
      <c r="J109" s="7"/>
      <c r="K109" s="7"/>
      <c r="L109" s="7"/>
    </row>
    <row r="110" ht="16.5" spans="1:12">
      <c r="A110" s="7" t="s">
        <v>1131</v>
      </c>
      <c r="B110" s="7" t="s">
        <v>976</v>
      </c>
      <c r="C110" s="7">
        <v>5</v>
      </c>
      <c r="D110" s="7">
        <v>5</v>
      </c>
      <c r="E110" s="7">
        <f t="shared" si="1"/>
        <v>5</v>
      </c>
      <c r="F110" s="7"/>
      <c r="G110" s="7"/>
      <c r="H110" s="7" t="s">
        <v>1132</v>
      </c>
      <c r="I110" s="7"/>
      <c r="J110" s="7"/>
      <c r="K110" s="7"/>
      <c r="L110" s="7"/>
    </row>
    <row r="111" ht="16.5" spans="1:12">
      <c r="A111" s="7" t="s">
        <v>1133</v>
      </c>
      <c r="B111" s="7" t="s">
        <v>976</v>
      </c>
      <c r="C111" s="7">
        <v>64</v>
      </c>
      <c r="D111" s="7">
        <v>80</v>
      </c>
      <c r="E111" s="7">
        <f t="shared" si="1"/>
        <v>68</v>
      </c>
      <c r="F111" s="7"/>
      <c r="G111" s="7"/>
      <c r="H111" s="7" t="s">
        <v>974</v>
      </c>
      <c r="I111" s="7"/>
      <c r="J111" s="7"/>
      <c r="K111" s="7"/>
      <c r="L111" s="7"/>
    </row>
    <row r="112" ht="16.5" spans="1:12">
      <c r="A112" s="7" t="s">
        <v>1134</v>
      </c>
      <c r="B112" s="7" t="s">
        <v>976</v>
      </c>
      <c r="C112" s="7">
        <v>52</v>
      </c>
      <c r="D112" s="7">
        <v>70</v>
      </c>
      <c r="E112" s="7">
        <f t="shared" si="1"/>
        <v>60</v>
      </c>
      <c r="F112" s="7"/>
      <c r="G112" s="7"/>
      <c r="H112" s="7" t="s">
        <v>1135</v>
      </c>
      <c r="I112" s="7"/>
      <c r="J112" s="7"/>
      <c r="K112" s="7"/>
      <c r="L112" s="7"/>
    </row>
    <row r="113" ht="16.5" spans="1:12">
      <c r="A113" s="7" t="s">
        <v>1136</v>
      </c>
      <c r="B113" s="7" t="s">
        <v>981</v>
      </c>
      <c r="C113" s="7">
        <v>5</v>
      </c>
      <c r="D113" s="7">
        <v>5</v>
      </c>
      <c r="E113" s="7">
        <f t="shared" si="1"/>
        <v>5</v>
      </c>
      <c r="F113" s="7"/>
      <c r="G113" s="7"/>
      <c r="H113" s="7" t="s">
        <v>1137</v>
      </c>
      <c r="I113" s="7"/>
      <c r="J113" s="7"/>
      <c r="K113" s="7"/>
      <c r="L113" s="7"/>
    </row>
    <row r="114" ht="16.5" spans="1:12">
      <c r="A114" s="7" t="s">
        <v>1138</v>
      </c>
      <c r="B114" s="7" t="s">
        <v>981</v>
      </c>
      <c r="C114" s="7">
        <v>73</v>
      </c>
      <c r="D114" s="7">
        <v>90</v>
      </c>
      <c r="E114" s="7">
        <f t="shared" si="1"/>
        <v>77</v>
      </c>
      <c r="F114" s="7"/>
      <c r="G114" s="7"/>
      <c r="H114" s="7" t="s">
        <v>974</v>
      </c>
      <c r="I114" s="7"/>
      <c r="J114" s="7"/>
      <c r="K114" s="7"/>
      <c r="L114" s="7"/>
    </row>
    <row r="115" ht="16.5" spans="1:12">
      <c r="A115" s="7" t="s">
        <v>1139</v>
      </c>
      <c r="B115" s="7">
        <v>10</v>
      </c>
      <c r="C115" s="7">
        <v>5</v>
      </c>
      <c r="D115" s="7">
        <v>5</v>
      </c>
      <c r="E115" s="7">
        <f t="shared" si="1"/>
        <v>5</v>
      </c>
      <c r="F115" s="7"/>
      <c r="G115" s="7"/>
      <c r="H115" s="7" t="s">
        <v>1140</v>
      </c>
      <c r="I115" s="7"/>
      <c r="J115" s="7"/>
      <c r="K115" s="7"/>
      <c r="L115" s="7"/>
    </row>
    <row r="116" ht="16.5" spans="1:12">
      <c r="A116" s="7" t="s">
        <v>1141</v>
      </c>
      <c r="B116" s="7" t="s">
        <v>984</v>
      </c>
      <c r="C116" s="7">
        <v>82</v>
      </c>
      <c r="D116" s="7">
        <v>100</v>
      </c>
      <c r="E116" s="7">
        <f t="shared" si="1"/>
        <v>85</v>
      </c>
      <c r="F116" s="7"/>
      <c r="G116" s="7"/>
      <c r="H116" s="7" t="s">
        <v>974</v>
      </c>
      <c r="I116" s="7"/>
      <c r="J116" s="7"/>
      <c r="K116" s="7"/>
      <c r="L116" s="7"/>
    </row>
    <row r="117" ht="16.5" spans="1:12">
      <c r="A117" s="7" t="s">
        <v>1142</v>
      </c>
      <c r="B117" s="7" t="s">
        <v>947</v>
      </c>
      <c r="C117" s="7">
        <v>9</v>
      </c>
      <c r="D117" s="7">
        <v>18</v>
      </c>
      <c r="E117" s="7">
        <f t="shared" si="1"/>
        <v>16</v>
      </c>
      <c r="F117" s="7"/>
      <c r="G117" s="7"/>
      <c r="H117" s="7"/>
      <c r="I117" s="7"/>
      <c r="J117" s="7"/>
      <c r="K117" s="7"/>
      <c r="L117" s="7" t="s">
        <v>1018</v>
      </c>
    </row>
    <row r="118" ht="16.5" spans="1:12">
      <c r="A118" s="7" t="s">
        <v>1143</v>
      </c>
      <c r="B118" s="7" t="s">
        <v>947</v>
      </c>
      <c r="C118" s="7">
        <v>14</v>
      </c>
      <c r="D118" s="7">
        <v>27</v>
      </c>
      <c r="E118" s="7">
        <f t="shared" si="1"/>
        <v>23</v>
      </c>
      <c r="F118" s="7"/>
      <c r="G118" s="7"/>
      <c r="H118" s="7"/>
      <c r="I118" s="7"/>
      <c r="J118" s="7"/>
      <c r="K118" s="7"/>
      <c r="L118" s="7" t="s">
        <v>1018</v>
      </c>
    </row>
    <row r="119" ht="16.5" spans="1:12">
      <c r="A119" s="7" t="s">
        <v>1144</v>
      </c>
      <c r="B119" s="7" t="s">
        <v>950</v>
      </c>
      <c r="C119" s="7">
        <v>18</v>
      </c>
      <c r="D119" s="7">
        <v>36</v>
      </c>
      <c r="E119" s="7">
        <f t="shared" si="1"/>
        <v>31</v>
      </c>
      <c r="F119" s="7"/>
      <c r="G119" s="7"/>
      <c r="H119" s="7"/>
      <c r="I119" s="7"/>
      <c r="J119" s="7"/>
      <c r="K119" s="7"/>
      <c r="L119" s="7" t="s">
        <v>1018</v>
      </c>
    </row>
    <row r="120" ht="16.5" spans="1:12">
      <c r="A120" s="7" t="s">
        <v>1145</v>
      </c>
      <c r="B120" s="7" t="s">
        <v>950</v>
      </c>
      <c r="C120" s="7">
        <v>20</v>
      </c>
      <c r="D120" s="7">
        <v>45</v>
      </c>
      <c r="E120" s="7">
        <f t="shared" si="1"/>
        <v>39</v>
      </c>
      <c r="F120" s="7"/>
      <c r="G120" s="7"/>
      <c r="H120" s="7"/>
      <c r="I120" s="7"/>
      <c r="J120" s="7"/>
      <c r="K120" s="7"/>
      <c r="L120" s="7" t="s">
        <v>1018</v>
      </c>
    </row>
    <row r="121" ht="16.5" spans="1:12">
      <c r="A121" s="8" t="s">
        <v>1146</v>
      </c>
      <c r="B121" s="7" t="s">
        <v>953</v>
      </c>
      <c r="C121" s="7">
        <v>27</v>
      </c>
      <c r="D121" s="7">
        <v>45</v>
      </c>
      <c r="E121" s="7">
        <f t="shared" si="1"/>
        <v>39</v>
      </c>
      <c r="F121" s="7"/>
      <c r="G121" s="7"/>
      <c r="H121" s="7"/>
      <c r="I121" s="7"/>
      <c r="J121" s="7"/>
      <c r="K121" s="7"/>
      <c r="L121" s="7" t="s">
        <v>1018</v>
      </c>
    </row>
    <row r="122" ht="16.5" spans="1:12">
      <c r="A122" s="8" t="s">
        <v>1147</v>
      </c>
      <c r="B122" s="7" t="s">
        <v>953</v>
      </c>
      <c r="C122" s="7">
        <v>32</v>
      </c>
      <c r="D122" s="7">
        <v>63</v>
      </c>
      <c r="E122" s="7">
        <f t="shared" si="1"/>
        <v>54</v>
      </c>
      <c r="F122" s="7"/>
      <c r="G122" s="7"/>
      <c r="H122" s="7"/>
      <c r="I122" s="7"/>
      <c r="J122" s="7"/>
      <c r="K122" s="7"/>
      <c r="L122" s="7" t="s">
        <v>1018</v>
      </c>
    </row>
    <row r="123" ht="16.5" spans="1:12">
      <c r="A123" s="7" t="s">
        <v>1148</v>
      </c>
      <c r="B123" s="7" t="s">
        <v>956</v>
      </c>
      <c r="C123" s="7">
        <v>36</v>
      </c>
      <c r="D123" s="7">
        <v>72</v>
      </c>
      <c r="E123" s="7">
        <f t="shared" si="1"/>
        <v>62</v>
      </c>
      <c r="F123" s="7"/>
      <c r="G123" s="7"/>
      <c r="H123" s="7"/>
      <c r="I123" s="7"/>
      <c r="J123" s="7"/>
      <c r="K123" s="7"/>
      <c r="L123" s="7" t="s">
        <v>1018</v>
      </c>
    </row>
    <row r="124" ht="16.5" spans="1:12">
      <c r="A124" s="7" t="s">
        <v>1149</v>
      </c>
      <c r="B124" s="7" t="s">
        <v>956</v>
      </c>
      <c r="C124" s="7">
        <v>41</v>
      </c>
      <c r="D124" s="7">
        <v>81</v>
      </c>
      <c r="E124" s="7">
        <f t="shared" si="1"/>
        <v>69</v>
      </c>
      <c r="F124" s="7"/>
      <c r="G124" s="7"/>
      <c r="H124" s="7"/>
      <c r="I124" s="7"/>
      <c r="J124" s="7"/>
      <c r="K124" s="7"/>
      <c r="L124" s="7" t="s">
        <v>1018</v>
      </c>
    </row>
    <row r="125" ht="16.5" spans="1:12">
      <c r="A125" s="7" t="s">
        <v>1150</v>
      </c>
      <c r="B125" s="7" t="s">
        <v>959</v>
      </c>
      <c r="C125" s="7">
        <v>45</v>
      </c>
      <c r="D125" s="7">
        <v>90</v>
      </c>
      <c r="E125" s="7">
        <f t="shared" si="1"/>
        <v>77</v>
      </c>
      <c r="F125" s="7"/>
      <c r="G125" s="7"/>
      <c r="H125" s="7"/>
      <c r="I125" s="7"/>
      <c r="J125" s="7"/>
      <c r="K125" s="7"/>
      <c r="L125" s="7" t="s">
        <v>1018</v>
      </c>
    </row>
    <row r="126" ht="16.5" spans="1:12">
      <c r="A126" s="7" t="s">
        <v>1151</v>
      </c>
      <c r="B126" s="7" t="s">
        <v>959</v>
      </c>
      <c r="C126" s="7">
        <v>49</v>
      </c>
      <c r="D126" s="7">
        <v>99</v>
      </c>
      <c r="E126" s="7">
        <f t="shared" si="1"/>
        <v>85</v>
      </c>
      <c r="F126" s="7"/>
      <c r="G126" s="7"/>
      <c r="H126" s="7"/>
      <c r="I126" s="7"/>
      <c r="J126" s="7"/>
      <c r="K126" s="7"/>
      <c r="L126" s="7" t="s">
        <v>1018</v>
      </c>
    </row>
    <row r="127" ht="16.5" spans="1:12">
      <c r="A127" s="7" t="s">
        <v>1152</v>
      </c>
      <c r="B127" s="7" t="s">
        <v>959</v>
      </c>
      <c r="C127" s="7">
        <v>65</v>
      </c>
      <c r="D127" s="7">
        <v>110</v>
      </c>
      <c r="E127" s="7">
        <f t="shared" si="1"/>
        <v>94</v>
      </c>
      <c r="F127" s="7"/>
      <c r="G127" s="7" t="s">
        <v>1122</v>
      </c>
      <c r="H127" s="7"/>
      <c r="I127" s="7"/>
      <c r="J127" s="7" t="s">
        <v>963</v>
      </c>
      <c r="K127" s="7" t="s">
        <v>963</v>
      </c>
      <c r="L127" s="7" t="s">
        <v>1018</v>
      </c>
    </row>
    <row r="128" ht="16.5" spans="1:12">
      <c r="A128" s="7" t="s">
        <v>1153</v>
      </c>
      <c r="B128" s="7" t="s">
        <v>966</v>
      </c>
      <c r="C128" s="7">
        <v>54</v>
      </c>
      <c r="D128" s="7">
        <v>108</v>
      </c>
      <c r="E128" s="7">
        <f t="shared" si="1"/>
        <v>92</v>
      </c>
      <c r="F128" s="7"/>
      <c r="G128" s="7"/>
      <c r="H128" s="7"/>
      <c r="I128" s="7"/>
      <c r="J128" s="7"/>
      <c r="K128" s="7"/>
      <c r="L128" s="7" t="s">
        <v>1018</v>
      </c>
    </row>
    <row r="129" ht="16.5" spans="1:12">
      <c r="A129" s="7" t="s">
        <v>1154</v>
      </c>
      <c r="B129" s="7" t="s">
        <v>966</v>
      </c>
      <c r="C129" s="7">
        <v>59</v>
      </c>
      <c r="D129" s="7">
        <v>117</v>
      </c>
      <c r="E129" s="7">
        <f t="shared" si="1"/>
        <v>100</v>
      </c>
      <c r="F129" s="7"/>
      <c r="G129" s="7"/>
      <c r="H129" s="7"/>
      <c r="I129" s="7"/>
      <c r="J129" s="7"/>
      <c r="K129" s="7"/>
      <c r="L129" s="7" t="s">
        <v>1018</v>
      </c>
    </row>
    <row r="130" ht="16.5" spans="1:12">
      <c r="A130" s="7" t="s">
        <v>1155</v>
      </c>
      <c r="B130" s="7" t="s">
        <v>969</v>
      </c>
      <c r="C130" s="7">
        <v>122</v>
      </c>
      <c r="D130" s="7">
        <v>122</v>
      </c>
      <c r="E130" s="7">
        <f t="shared" si="1"/>
        <v>104</v>
      </c>
      <c r="F130" s="7"/>
      <c r="G130" s="7"/>
      <c r="H130" s="7"/>
      <c r="I130" s="7"/>
      <c r="J130" s="7" t="s">
        <v>1099</v>
      </c>
      <c r="K130" s="7" t="s">
        <v>1025</v>
      </c>
      <c r="L130" s="7" t="s">
        <v>1018</v>
      </c>
    </row>
    <row r="131" ht="16.5" spans="1:12">
      <c r="A131" s="7" t="s">
        <v>1156</v>
      </c>
      <c r="B131" s="7" t="s">
        <v>969</v>
      </c>
      <c r="C131" s="7">
        <v>68</v>
      </c>
      <c r="D131" s="7">
        <v>135</v>
      </c>
      <c r="E131" s="7">
        <f t="shared" ref="E131:E194" si="2">ROUNDUP(D131*0.85,0)</f>
        <v>115</v>
      </c>
      <c r="F131" s="7"/>
      <c r="G131" s="7"/>
      <c r="H131" s="7"/>
      <c r="I131" s="7"/>
      <c r="J131" s="7"/>
      <c r="K131" s="7"/>
      <c r="L131" s="7" t="s">
        <v>1018</v>
      </c>
    </row>
    <row r="132" ht="16.5" spans="1:12">
      <c r="A132" s="7" t="s">
        <v>1157</v>
      </c>
      <c r="B132" s="7" t="s">
        <v>969</v>
      </c>
      <c r="C132" s="7">
        <v>131</v>
      </c>
      <c r="D132" s="7">
        <v>131</v>
      </c>
      <c r="E132" s="7">
        <f t="shared" si="2"/>
        <v>112</v>
      </c>
      <c r="F132" s="7"/>
      <c r="G132" s="7"/>
      <c r="H132" s="7"/>
      <c r="I132" s="7"/>
      <c r="J132" s="7" t="s">
        <v>1032</v>
      </c>
      <c r="K132" s="7"/>
      <c r="L132" s="7" t="s">
        <v>1018</v>
      </c>
    </row>
    <row r="133" ht="16.5" spans="1:12">
      <c r="A133" s="7" t="s">
        <v>1158</v>
      </c>
      <c r="B133" s="7" t="s">
        <v>976</v>
      </c>
      <c r="C133" s="7">
        <v>50</v>
      </c>
      <c r="D133" s="7">
        <v>50</v>
      </c>
      <c r="E133" s="7">
        <f t="shared" si="2"/>
        <v>43</v>
      </c>
      <c r="F133" s="7"/>
      <c r="G133" s="7" t="s">
        <v>1099</v>
      </c>
      <c r="H133" s="7"/>
      <c r="I133" s="7"/>
      <c r="J133" s="7" t="s">
        <v>1099</v>
      </c>
      <c r="K133" s="7" t="s">
        <v>1099</v>
      </c>
      <c r="L133" s="7" t="s">
        <v>989</v>
      </c>
    </row>
    <row r="134" ht="16.5" spans="1:12">
      <c r="A134" s="7" t="s">
        <v>1159</v>
      </c>
      <c r="B134" s="7" t="s">
        <v>976</v>
      </c>
      <c r="C134" s="7">
        <v>77</v>
      </c>
      <c r="D134" s="7">
        <v>153</v>
      </c>
      <c r="E134" s="7">
        <f t="shared" si="2"/>
        <v>131</v>
      </c>
      <c r="F134" s="7"/>
      <c r="G134" s="7"/>
      <c r="H134" s="7"/>
      <c r="I134" s="7"/>
      <c r="J134" s="7"/>
      <c r="K134" s="7"/>
      <c r="L134" s="7" t="s">
        <v>1018</v>
      </c>
    </row>
    <row r="135" ht="16.5" spans="1:12">
      <c r="A135" s="7" t="s">
        <v>1160</v>
      </c>
      <c r="B135" s="7" t="s">
        <v>976</v>
      </c>
      <c r="C135" s="7">
        <v>110</v>
      </c>
      <c r="D135" s="7">
        <v>140</v>
      </c>
      <c r="E135" s="7">
        <f t="shared" si="2"/>
        <v>119</v>
      </c>
      <c r="F135" s="7"/>
      <c r="G135" s="7"/>
      <c r="H135" s="7"/>
      <c r="I135" s="7"/>
      <c r="J135" s="7" t="s">
        <v>1062</v>
      </c>
      <c r="K135" s="7"/>
      <c r="L135" s="7" t="s">
        <v>962</v>
      </c>
    </row>
    <row r="136" ht="16.5" spans="1:12">
      <c r="A136" s="7" t="s">
        <v>1161</v>
      </c>
      <c r="B136" s="7" t="s">
        <v>981</v>
      </c>
      <c r="C136" s="7">
        <v>86</v>
      </c>
      <c r="D136" s="7">
        <v>171</v>
      </c>
      <c r="E136" s="7">
        <f t="shared" si="2"/>
        <v>146</v>
      </c>
      <c r="F136" s="7"/>
      <c r="G136" s="7"/>
      <c r="H136" s="7"/>
      <c r="I136" s="7"/>
      <c r="J136" s="7"/>
      <c r="K136" s="7"/>
      <c r="L136" s="7" t="s">
        <v>1018</v>
      </c>
    </row>
    <row r="137" ht="16.5" spans="1:12">
      <c r="A137" s="7" t="s">
        <v>1162</v>
      </c>
      <c r="B137" s="7" t="s">
        <v>981</v>
      </c>
      <c r="C137" s="7">
        <v>125</v>
      </c>
      <c r="D137" s="7">
        <v>125</v>
      </c>
      <c r="E137" s="7">
        <f t="shared" si="2"/>
        <v>107</v>
      </c>
      <c r="F137" s="7"/>
      <c r="G137" s="7"/>
      <c r="H137" s="7"/>
      <c r="I137" s="7"/>
      <c r="J137" s="7"/>
      <c r="K137" s="7"/>
      <c r="L137" s="7" t="s">
        <v>1163</v>
      </c>
    </row>
    <row r="138" ht="16.5" spans="1:12">
      <c r="A138" s="7" t="s">
        <v>1164</v>
      </c>
      <c r="B138" s="7" t="s">
        <v>984</v>
      </c>
      <c r="C138" s="7">
        <v>160</v>
      </c>
      <c r="D138" s="7">
        <v>189</v>
      </c>
      <c r="E138" s="7">
        <f t="shared" si="2"/>
        <v>161</v>
      </c>
      <c r="F138" s="7"/>
      <c r="G138" s="7"/>
      <c r="H138" s="7"/>
      <c r="I138" s="7"/>
      <c r="J138" s="7"/>
      <c r="K138" s="7"/>
      <c r="L138" s="7" t="s">
        <v>1018</v>
      </c>
    </row>
    <row r="139" ht="16.5" spans="1:12">
      <c r="A139" s="7" t="s">
        <v>1165</v>
      </c>
      <c r="B139" s="7" t="s">
        <v>984</v>
      </c>
      <c r="C139" s="7">
        <v>196</v>
      </c>
      <c r="D139" s="7">
        <v>205</v>
      </c>
      <c r="E139" s="7">
        <f t="shared" si="2"/>
        <v>175</v>
      </c>
      <c r="F139" s="7"/>
      <c r="G139" s="7"/>
      <c r="H139" s="7"/>
      <c r="I139" s="7"/>
      <c r="J139" s="7"/>
      <c r="K139" s="7"/>
      <c r="L139" s="7" t="s">
        <v>991</v>
      </c>
    </row>
    <row r="140" ht="16.5" spans="1:12">
      <c r="A140" s="7" t="s">
        <v>1166</v>
      </c>
      <c r="B140" s="7" t="s">
        <v>947</v>
      </c>
      <c r="C140" s="7">
        <v>10</v>
      </c>
      <c r="D140" s="7">
        <v>23</v>
      </c>
      <c r="E140" s="7">
        <f t="shared" si="2"/>
        <v>20</v>
      </c>
      <c r="F140" s="7"/>
      <c r="G140" s="7"/>
      <c r="H140" s="7"/>
      <c r="I140" s="7"/>
      <c r="J140" s="7"/>
      <c r="K140" s="7"/>
      <c r="L140" s="7"/>
    </row>
    <row r="141" ht="16.5" spans="1:12">
      <c r="A141" s="7" t="s">
        <v>1167</v>
      </c>
      <c r="B141" s="7" t="s">
        <v>947</v>
      </c>
      <c r="C141" s="7">
        <v>15</v>
      </c>
      <c r="D141" s="7">
        <v>35</v>
      </c>
      <c r="E141" s="7">
        <f t="shared" si="2"/>
        <v>30</v>
      </c>
      <c r="F141" s="7"/>
      <c r="G141" s="7"/>
      <c r="H141" s="7"/>
      <c r="I141" s="7"/>
      <c r="J141" s="7"/>
      <c r="K141" s="7"/>
      <c r="L141" s="7"/>
    </row>
    <row r="142" ht="16.5" spans="1:12">
      <c r="A142" s="7" t="s">
        <v>1168</v>
      </c>
      <c r="B142" s="7" t="s">
        <v>950</v>
      </c>
      <c r="C142" s="7">
        <v>25</v>
      </c>
      <c r="D142" s="7">
        <v>46</v>
      </c>
      <c r="E142" s="7">
        <f t="shared" si="2"/>
        <v>40</v>
      </c>
      <c r="F142" s="7"/>
      <c r="G142" s="7"/>
      <c r="H142" s="7"/>
      <c r="I142" s="7"/>
      <c r="J142" s="7"/>
      <c r="K142" s="7"/>
      <c r="L142" s="7"/>
    </row>
    <row r="143" ht="16.5" spans="1:12">
      <c r="A143" s="7" t="s">
        <v>1169</v>
      </c>
      <c r="B143" s="7" t="s">
        <v>950</v>
      </c>
      <c r="C143" s="7">
        <v>31</v>
      </c>
      <c r="D143" s="7">
        <v>58</v>
      </c>
      <c r="E143" s="7">
        <f t="shared" si="2"/>
        <v>50</v>
      </c>
      <c r="F143" s="7"/>
      <c r="G143" s="7"/>
      <c r="H143" s="7"/>
      <c r="I143" s="7"/>
      <c r="J143" s="7"/>
      <c r="K143" s="7"/>
      <c r="L143" s="7"/>
    </row>
    <row r="144" ht="16.5" spans="1:12">
      <c r="A144" s="8" t="s">
        <v>1170</v>
      </c>
      <c r="B144" s="7" t="s">
        <v>953</v>
      </c>
      <c r="C144" s="7">
        <v>41</v>
      </c>
      <c r="D144" s="7">
        <v>69</v>
      </c>
      <c r="E144" s="7">
        <f t="shared" si="2"/>
        <v>59</v>
      </c>
      <c r="F144" s="7"/>
      <c r="G144" s="7"/>
      <c r="H144" s="7"/>
      <c r="I144" s="7"/>
      <c r="J144" s="7"/>
      <c r="K144" s="7"/>
      <c r="L144" s="7"/>
    </row>
    <row r="145" ht="16.5" spans="1:12">
      <c r="A145" s="8" t="s">
        <v>1171</v>
      </c>
      <c r="B145" s="7" t="s">
        <v>953</v>
      </c>
      <c r="C145" s="7">
        <v>49</v>
      </c>
      <c r="D145" s="7">
        <v>81</v>
      </c>
      <c r="E145" s="7">
        <f t="shared" si="2"/>
        <v>69</v>
      </c>
      <c r="F145" s="7"/>
      <c r="G145" s="7"/>
      <c r="H145" s="7"/>
      <c r="I145" s="7"/>
      <c r="J145" s="7"/>
      <c r="K145" s="7"/>
      <c r="L145" s="7"/>
    </row>
    <row r="146" ht="16.5" spans="1:12">
      <c r="A146" s="7" t="s">
        <v>1172</v>
      </c>
      <c r="B146" s="7" t="s">
        <v>956</v>
      </c>
      <c r="C146" s="7">
        <v>55</v>
      </c>
      <c r="D146" s="7">
        <v>92</v>
      </c>
      <c r="E146" s="7">
        <f t="shared" si="2"/>
        <v>79</v>
      </c>
      <c r="F146" s="7"/>
      <c r="G146" s="7"/>
      <c r="H146" s="7"/>
      <c r="I146" s="7"/>
      <c r="J146" s="7"/>
      <c r="K146" s="7"/>
      <c r="L146" s="7"/>
    </row>
    <row r="147" ht="16.5" spans="1:12">
      <c r="A147" s="7" t="s">
        <v>1173</v>
      </c>
      <c r="B147" s="7" t="s">
        <v>956</v>
      </c>
      <c r="C147" s="7">
        <v>60</v>
      </c>
      <c r="D147" s="7">
        <v>105</v>
      </c>
      <c r="E147" s="7">
        <f t="shared" si="2"/>
        <v>90</v>
      </c>
      <c r="F147" s="7"/>
      <c r="G147" s="7"/>
      <c r="H147" s="7"/>
      <c r="I147" s="7"/>
      <c r="J147" s="7"/>
      <c r="K147" s="7"/>
      <c r="L147" s="7"/>
    </row>
    <row r="148" ht="16.5" spans="1:12">
      <c r="A148" s="7" t="s">
        <v>1174</v>
      </c>
      <c r="B148" s="7" t="s">
        <v>959</v>
      </c>
      <c r="C148" s="7">
        <v>79</v>
      </c>
      <c r="D148" s="7">
        <v>116</v>
      </c>
      <c r="E148" s="7">
        <f t="shared" si="2"/>
        <v>99</v>
      </c>
      <c r="F148" s="7"/>
      <c r="G148" s="7"/>
      <c r="H148" s="7"/>
      <c r="I148" s="7"/>
      <c r="J148" s="7"/>
      <c r="K148" s="7"/>
      <c r="L148" s="7"/>
    </row>
    <row r="149" ht="16.5" spans="1:12">
      <c r="A149" s="7" t="s">
        <v>1175</v>
      </c>
      <c r="B149" s="7" t="s">
        <v>959</v>
      </c>
      <c r="C149" s="7">
        <v>87</v>
      </c>
      <c r="D149" s="7">
        <v>127</v>
      </c>
      <c r="E149" s="7">
        <f t="shared" si="2"/>
        <v>108</v>
      </c>
      <c r="F149" s="7"/>
      <c r="G149" s="7"/>
      <c r="H149" s="7"/>
      <c r="I149" s="7"/>
      <c r="J149" s="7"/>
      <c r="K149" s="7"/>
      <c r="L149" s="7"/>
    </row>
    <row r="150" ht="16.5" spans="1:12">
      <c r="A150" s="7" t="s">
        <v>1176</v>
      </c>
      <c r="B150" s="7" t="s">
        <v>959</v>
      </c>
      <c r="C150" s="7">
        <v>88</v>
      </c>
      <c r="D150" s="7">
        <v>135</v>
      </c>
      <c r="E150" s="7">
        <f t="shared" si="2"/>
        <v>115</v>
      </c>
      <c r="F150" s="7"/>
      <c r="G150" s="7"/>
      <c r="H150" s="7"/>
      <c r="I150" s="7"/>
      <c r="J150" s="7"/>
      <c r="K150" s="7" t="s">
        <v>964</v>
      </c>
      <c r="L150" s="7" t="s">
        <v>962</v>
      </c>
    </row>
    <row r="151" ht="16.5" spans="1:12">
      <c r="A151" s="7" t="s">
        <v>1177</v>
      </c>
      <c r="B151" s="7" t="s">
        <v>966</v>
      </c>
      <c r="C151" s="7">
        <v>98</v>
      </c>
      <c r="D151" s="7">
        <v>138</v>
      </c>
      <c r="E151" s="7">
        <f t="shared" si="2"/>
        <v>118</v>
      </c>
      <c r="F151" s="7"/>
      <c r="G151" s="7"/>
      <c r="H151" s="7"/>
      <c r="I151" s="7"/>
      <c r="J151" s="7"/>
      <c r="K151" s="7"/>
      <c r="L151" s="7"/>
    </row>
    <row r="152" ht="16.5" spans="1:12">
      <c r="A152" s="7" t="s">
        <v>1178</v>
      </c>
      <c r="B152" s="7" t="s">
        <v>966</v>
      </c>
      <c r="C152" s="7">
        <v>106</v>
      </c>
      <c r="D152" s="7">
        <v>150</v>
      </c>
      <c r="E152" s="7">
        <f t="shared" si="2"/>
        <v>128</v>
      </c>
      <c r="F152" s="7"/>
      <c r="G152" s="7"/>
      <c r="H152" s="7"/>
      <c r="I152" s="7"/>
      <c r="J152" s="7"/>
      <c r="K152" s="7"/>
      <c r="L152" s="7"/>
    </row>
    <row r="153" ht="16.5" spans="1:12">
      <c r="A153" s="7" t="s">
        <v>1179</v>
      </c>
      <c r="B153" s="7" t="s">
        <v>969</v>
      </c>
      <c r="C153" s="7">
        <v>117</v>
      </c>
      <c r="D153" s="7">
        <v>173</v>
      </c>
      <c r="E153" s="7">
        <f t="shared" si="2"/>
        <v>148</v>
      </c>
      <c r="F153" s="7"/>
      <c r="G153" s="7"/>
      <c r="H153" s="7"/>
      <c r="I153" s="7"/>
      <c r="J153" s="7"/>
      <c r="K153" s="7"/>
      <c r="L153" s="7"/>
    </row>
    <row r="154" ht="16.5" spans="1:12">
      <c r="A154" s="7" t="s">
        <v>1180</v>
      </c>
      <c r="B154" s="7" t="s">
        <v>969</v>
      </c>
      <c r="C154" s="7">
        <v>130</v>
      </c>
      <c r="D154" s="7">
        <v>140</v>
      </c>
      <c r="E154" s="7">
        <f t="shared" si="2"/>
        <v>119</v>
      </c>
      <c r="F154" s="7"/>
      <c r="G154" s="7"/>
      <c r="H154" s="7"/>
      <c r="I154" s="7"/>
      <c r="J154" s="7"/>
      <c r="K154" s="7"/>
      <c r="L154" s="7" t="s">
        <v>1099</v>
      </c>
    </row>
    <row r="155" ht="16.5" spans="1:12">
      <c r="A155" s="7" t="s">
        <v>1181</v>
      </c>
      <c r="B155" s="7" t="s">
        <v>969</v>
      </c>
      <c r="C155" s="7">
        <v>178</v>
      </c>
      <c r="D155" s="7">
        <v>178</v>
      </c>
      <c r="E155" s="7">
        <f t="shared" si="2"/>
        <v>152</v>
      </c>
      <c r="F155" s="7"/>
      <c r="G155" s="7"/>
      <c r="H155" s="7" t="s">
        <v>970</v>
      </c>
      <c r="I155" s="7"/>
      <c r="J155" s="7"/>
      <c r="K155" s="7"/>
      <c r="L155" s="7" t="s">
        <v>1097</v>
      </c>
    </row>
    <row r="156" ht="16.5" spans="1:12">
      <c r="A156" s="7" t="s">
        <v>1182</v>
      </c>
      <c r="B156" s="7" t="s">
        <v>976</v>
      </c>
      <c r="C156" s="7">
        <v>147</v>
      </c>
      <c r="D156" s="7">
        <v>196</v>
      </c>
      <c r="E156" s="7">
        <f t="shared" si="2"/>
        <v>167</v>
      </c>
      <c r="F156" s="7"/>
      <c r="G156" s="7"/>
      <c r="H156" s="7"/>
      <c r="I156" s="7"/>
      <c r="J156" s="7"/>
      <c r="K156" s="7"/>
      <c r="L156" s="7"/>
    </row>
    <row r="157" ht="16.5" spans="1:12">
      <c r="A157" s="7" t="s">
        <v>1183</v>
      </c>
      <c r="B157" s="7" t="s">
        <v>976</v>
      </c>
      <c r="C157" s="7">
        <v>130</v>
      </c>
      <c r="D157" s="7">
        <v>160</v>
      </c>
      <c r="E157" s="7">
        <f t="shared" si="2"/>
        <v>136</v>
      </c>
      <c r="F157" s="7"/>
      <c r="G157" s="7"/>
      <c r="H157" s="7"/>
      <c r="I157" s="7"/>
      <c r="J157" s="7"/>
      <c r="K157" s="7"/>
      <c r="L157" s="7"/>
    </row>
    <row r="158" ht="16.5" spans="1:12">
      <c r="A158" s="7" t="s">
        <v>1184</v>
      </c>
      <c r="B158" s="7" t="s">
        <v>976</v>
      </c>
      <c r="C158" s="7">
        <v>133</v>
      </c>
      <c r="D158" s="7">
        <v>139</v>
      </c>
      <c r="E158" s="7">
        <f t="shared" si="2"/>
        <v>119</v>
      </c>
      <c r="F158" s="7"/>
      <c r="G158" s="7" t="s">
        <v>1185</v>
      </c>
      <c r="H158" s="7"/>
      <c r="I158" s="7"/>
      <c r="J158" s="7"/>
      <c r="K158" s="7" t="s">
        <v>1062</v>
      </c>
      <c r="L158" s="7"/>
    </row>
    <row r="159" ht="16.5" spans="1:12">
      <c r="A159" s="7" t="s">
        <v>1186</v>
      </c>
      <c r="B159" s="7" t="s">
        <v>981</v>
      </c>
      <c r="C159" s="7">
        <v>179</v>
      </c>
      <c r="D159" s="7">
        <v>219</v>
      </c>
      <c r="E159" s="7">
        <f t="shared" si="2"/>
        <v>187</v>
      </c>
      <c r="F159" s="7"/>
      <c r="G159" s="7"/>
      <c r="H159" s="7"/>
      <c r="I159" s="7"/>
      <c r="J159" s="7"/>
      <c r="K159" s="7"/>
      <c r="L159" s="7"/>
    </row>
    <row r="160" ht="16.5" spans="1:12">
      <c r="A160" s="7" t="s">
        <v>1187</v>
      </c>
      <c r="B160" s="7" t="s">
        <v>981</v>
      </c>
      <c r="C160" s="7">
        <v>225</v>
      </c>
      <c r="D160" s="7">
        <v>235</v>
      </c>
      <c r="E160" s="7">
        <f t="shared" si="2"/>
        <v>200</v>
      </c>
      <c r="F160" s="7"/>
      <c r="G160" s="7"/>
      <c r="H160" s="7"/>
      <c r="I160" s="7"/>
      <c r="J160" s="7"/>
      <c r="K160" s="7" t="s">
        <v>994</v>
      </c>
      <c r="L160" s="7"/>
    </row>
    <row r="161" ht="16.5" spans="1:12">
      <c r="A161" s="7" t="s">
        <v>1188</v>
      </c>
      <c r="B161" s="7" t="s">
        <v>984</v>
      </c>
      <c r="C161" s="7">
        <v>172</v>
      </c>
      <c r="D161" s="7">
        <v>248</v>
      </c>
      <c r="E161" s="7">
        <f t="shared" si="2"/>
        <v>211</v>
      </c>
      <c r="F161" s="7"/>
      <c r="G161" s="7"/>
      <c r="H161" s="7"/>
      <c r="I161" s="7"/>
      <c r="J161" s="7"/>
      <c r="K161" s="7"/>
      <c r="L161" s="7"/>
    </row>
    <row r="162" ht="16.5" spans="1:12">
      <c r="A162" s="7" t="s">
        <v>1189</v>
      </c>
      <c r="B162" s="7" t="s">
        <v>984</v>
      </c>
      <c r="C162" s="7">
        <v>240</v>
      </c>
      <c r="D162" s="7">
        <v>226</v>
      </c>
      <c r="E162" s="7">
        <f t="shared" si="2"/>
        <v>193</v>
      </c>
      <c r="F162" s="7" t="s">
        <v>974</v>
      </c>
      <c r="G162" s="7"/>
      <c r="H162" s="7"/>
      <c r="I162" s="7"/>
      <c r="J162" s="7" t="s">
        <v>974</v>
      </c>
      <c r="K162" s="7" t="s">
        <v>964</v>
      </c>
      <c r="L162" s="7"/>
    </row>
    <row r="163" ht="16.5" spans="1:12">
      <c r="A163" s="7" t="s">
        <v>1190</v>
      </c>
      <c r="B163" s="7" t="s">
        <v>947</v>
      </c>
      <c r="C163" s="7"/>
      <c r="D163" s="7"/>
      <c r="E163" s="7">
        <f t="shared" si="2"/>
        <v>0</v>
      </c>
      <c r="F163" s="7" t="s">
        <v>1191</v>
      </c>
      <c r="G163" s="7"/>
      <c r="H163" s="7"/>
      <c r="I163" s="7"/>
      <c r="J163" s="7"/>
      <c r="K163" s="7"/>
      <c r="L163" s="7"/>
    </row>
    <row r="164" ht="16.5" spans="1:12">
      <c r="A164" s="7" t="s">
        <v>1192</v>
      </c>
      <c r="B164" s="7" t="s">
        <v>947</v>
      </c>
      <c r="C164" s="7"/>
      <c r="D164" s="7"/>
      <c r="E164" s="7">
        <f t="shared" si="2"/>
        <v>0</v>
      </c>
      <c r="F164" s="7" t="s">
        <v>1193</v>
      </c>
      <c r="G164" s="7"/>
      <c r="H164" s="7"/>
      <c r="I164" s="7"/>
      <c r="J164" s="7"/>
      <c r="K164" s="7"/>
      <c r="L164" s="7"/>
    </row>
    <row r="165" ht="16.5" spans="1:12">
      <c r="A165" s="7" t="s">
        <v>1194</v>
      </c>
      <c r="B165" s="7" t="s">
        <v>950</v>
      </c>
      <c r="C165" s="7"/>
      <c r="D165" s="7"/>
      <c r="E165" s="7">
        <f t="shared" si="2"/>
        <v>0</v>
      </c>
      <c r="F165" s="7" t="s">
        <v>1195</v>
      </c>
      <c r="G165" s="7"/>
      <c r="H165" s="7"/>
      <c r="I165" s="7"/>
      <c r="J165" s="7"/>
      <c r="K165" s="7"/>
      <c r="L165" s="7"/>
    </row>
    <row r="166" ht="16.5" spans="1:12">
      <c r="A166" s="7" t="s">
        <v>1196</v>
      </c>
      <c r="B166" s="7" t="s">
        <v>950</v>
      </c>
      <c r="C166" s="7"/>
      <c r="D166" s="7"/>
      <c r="E166" s="7">
        <f t="shared" si="2"/>
        <v>0</v>
      </c>
      <c r="F166" s="7" t="s">
        <v>1197</v>
      </c>
      <c r="G166" s="7"/>
      <c r="H166" s="7"/>
      <c r="I166" s="7"/>
      <c r="J166" s="7"/>
      <c r="K166" s="7"/>
      <c r="L166" s="7"/>
    </row>
    <row r="167" ht="16.5" spans="1:12">
      <c r="A167" s="8" t="s">
        <v>1198</v>
      </c>
      <c r="B167" s="7" t="s">
        <v>953</v>
      </c>
      <c r="C167" s="7"/>
      <c r="D167" s="7"/>
      <c r="E167" s="7">
        <f t="shared" si="2"/>
        <v>0</v>
      </c>
      <c r="F167" s="7" t="s">
        <v>1199</v>
      </c>
      <c r="G167" s="7"/>
      <c r="H167" s="7"/>
      <c r="I167" s="7"/>
      <c r="J167" s="7"/>
      <c r="K167" s="7"/>
      <c r="L167" s="7"/>
    </row>
    <row r="168" ht="16.5" spans="1:12">
      <c r="A168" s="8" t="s">
        <v>1200</v>
      </c>
      <c r="B168" s="7" t="s">
        <v>953</v>
      </c>
      <c r="C168" s="7"/>
      <c r="D168" s="7"/>
      <c r="E168" s="7">
        <f t="shared" si="2"/>
        <v>0</v>
      </c>
      <c r="F168" s="7" t="s">
        <v>1201</v>
      </c>
      <c r="G168" s="7"/>
      <c r="H168" s="7"/>
      <c r="I168" s="7"/>
      <c r="J168" s="7"/>
      <c r="K168" s="7"/>
      <c r="L168" s="7"/>
    </row>
    <row r="169" ht="16.5" spans="1:12">
      <c r="A169" s="7" t="s">
        <v>1202</v>
      </c>
      <c r="B169" s="7" t="s">
        <v>956</v>
      </c>
      <c r="C169" s="7"/>
      <c r="D169" s="7"/>
      <c r="E169" s="7">
        <f t="shared" si="2"/>
        <v>0</v>
      </c>
      <c r="F169" s="7" t="s">
        <v>1203</v>
      </c>
      <c r="G169" s="7"/>
      <c r="H169" s="7"/>
      <c r="I169" s="7"/>
      <c r="J169" s="7"/>
      <c r="K169" s="7"/>
      <c r="L169" s="7"/>
    </row>
    <row r="170" ht="16.5" spans="1:12">
      <c r="A170" s="7" t="s">
        <v>1204</v>
      </c>
      <c r="B170" s="7" t="s">
        <v>956</v>
      </c>
      <c r="C170" s="7"/>
      <c r="D170" s="7"/>
      <c r="E170" s="7">
        <f t="shared" si="2"/>
        <v>0</v>
      </c>
      <c r="F170" s="7" t="s">
        <v>1205</v>
      </c>
      <c r="G170" s="7"/>
      <c r="H170" s="7"/>
      <c r="I170" s="7"/>
      <c r="J170" s="7"/>
      <c r="K170" s="7"/>
      <c r="L170" s="7"/>
    </row>
    <row r="171" ht="16.5" spans="1:12">
      <c r="A171" s="7" t="s">
        <v>1206</v>
      </c>
      <c r="B171" s="7" t="s">
        <v>959</v>
      </c>
      <c r="C171" s="7"/>
      <c r="D171" s="7"/>
      <c r="E171" s="7">
        <f t="shared" si="2"/>
        <v>0</v>
      </c>
      <c r="F171" s="7" t="s">
        <v>1207</v>
      </c>
      <c r="G171" s="7"/>
      <c r="H171" s="7"/>
      <c r="I171" s="7"/>
      <c r="J171" s="7"/>
      <c r="K171" s="7"/>
      <c r="L171" s="7"/>
    </row>
    <row r="172" ht="16.5" spans="1:12">
      <c r="A172" s="7" t="s">
        <v>1208</v>
      </c>
      <c r="B172" s="7" t="s">
        <v>959</v>
      </c>
      <c r="C172" s="7"/>
      <c r="D172" s="7"/>
      <c r="E172" s="7">
        <f t="shared" si="2"/>
        <v>0</v>
      </c>
      <c r="F172" s="7" t="s">
        <v>1209</v>
      </c>
      <c r="G172" s="7"/>
      <c r="H172" s="7"/>
      <c r="I172" s="7"/>
      <c r="J172" s="7"/>
      <c r="K172" s="7"/>
      <c r="L172" s="7"/>
    </row>
    <row r="173" ht="16.5" spans="1:12">
      <c r="A173" s="7" t="s">
        <v>1210</v>
      </c>
      <c r="B173" s="7" t="s">
        <v>959</v>
      </c>
      <c r="C173" s="7"/>
      <c r="D173" s="7"/>
      <c r="E173" s="7">
        <f t="shared" si="2"/>
        <v>0</v>
      </c>
      <c r="F173" s="7" t="s">
        <v>1211</v>
      </c>
      <c r="G173" s="7"/>
      <c r="H173" s="7"/>
      <c r="I173" s="7"/>
      <c r="J173" s="7" t="s">
        <v>1212</v>
      </c>
      <c r="K173" s="7" t="s">
        <v>962</v>
      </c>
      <c r="L173" s="7"/>
    </row>
    <row r="174" ht="16.5" spans="1:12">
      <c r="A174" s="7" t="s">
        <v>1213</v>
      </c>
      <c r="B174" s="7" t="s">
        <v>966</v>
      </c>
      <c r="C174" s="7"/>
      <c r="D174" s="7"/>
      <c r="E174" s="7">
        <f t="shared" si="2"/>
        <v>0</v>
      </c>
      <c r="F174" s="7" t="s">
        <v>1214</v>
      </c>
      <c r="G174" s="7"/>
      <c r="H174" s="7"/>
      <c r="I174" s="7"/>
      <c r="J174" s="7"/>
      <c r="K174" s="7"/>
      <c r="L174" s="7"/>
    </row>
    <row r="175" ht="16.5" spans="1:12">
      <c r="A175" s="7" t="s">
        <v>1215</v>
      </c>
      <c r="B175" s="7" t="s">
        <v>966</v>
      </c>
      <c r="C175" s="7"/>
      <c r="D175" s="7"/>
      <c r="E175" s="7">
        <f t="shared" si="2"/>
        <v>0</v>
      </c>
      <c r="F175" s="7" t="s">
        <v>1216</v>
      </c>
      <c r="G175" s="7"/>
      <c r="H175" s="7"/>
      <c r="I175" s="7"/>
      <c r="J175" s="7"/>
      <c r="K175" s="7"/>
      <c r="L175" s="7"/>
    </row>
    <row r="176" ht="16.5" spans="1:12">
      <c r="A176" s="7" t="s">
        <v>1217</v>
      </c>
      <c r="B176" s="7" t="s">
        <v>969</v>
      </c>
      <c r="C176" s="7"/>
      <c r="D176" s="7"/>
      <c r="E176" s="7">
        <f t="shared" si="2"/>
        <v>0</v>
      </c>
      <c r="F176" s="7" t="s">
        <v>1218</v>
      </c>
      <c r="G176" s="7"/>
      <c r="H176" s="7"/>
      <c r="I176" s="7"/>
      <c r="J176" s="7"/>
      <c r="K176" s="7"/>
      <c r="L176" s="7"/>
    </row>
    <row r="177" ht="16.5" spans="1:12">
      <c r="A177" s="7" t="s">
        <v>1219</v>
      </c>
      <c r="B177" s="7" t="s">
        <v>969</v>
      </c>
      <c r="C177" s="7"/>
      <c r="D177" s="7"/>
      <c r="E177" s="7">
        <f t="shared" si="2"/>
        <v>0</v>
      </c>
      <c r="F177" s="7" t="s">
        <v>1220</v>
      </c>
      <c r="G177" s="7"/>
      <c r="H177" s="7"/>
      <c r="I177" s="7"/>
      <c r="J177" s="7"/>
      <c r="K177" s="7"/>
      <c r="L177" s="7"/>
    </row>
    <row r="178" ht="16.5" spans="1:12">
      <c r="A178" s="7" t="s">
        <v>1221</v>
      </c>
      <c r="B178" s="7" t="s">
        <v>969</v>
      </c>
      <c r="C178" s="7"/>
      <c r="D178" s="7"/>
      <c r="E178" s="7">
        <f t="shared" si="2"/>
        <v>0</v>
      </c>
      <c r="F178" s="7" t="s">
        <v>1222</v>
      </c>
      <c r="G178" s="7"/>
      <c r="H178" s="7"/>
      <c r="I178" s="7"/>
      <c r="J178" s="7"/>
      <c r="K178" s="7"/>
      <c r="L178" s="7"/>
    </row>
    <row r="179" ht="16.5" spans="1:12">
      <c r="A179" s="7" t="s">
        <v>1223</v>
      </c>
      <c r="B179" s="7" t="s">
        <v>976</v>
      </c>
      <c r="C179" s="7"/>
      <c r="D179" s="7"/>
      <c r="E179" s="7">
        <f t="shared" si="2"/>
        <v>0</v>
      </c>
      <c r="F179" s="7" t="s">
        <v>1224</v>
      </c>
      <c r="G179" s="7"/>
      <c r="H179" s="7"/>
      <c r="I179" s="7"/>
      <c r="J179" s="7" t="s">
        <v>971</v>
      </c>
      <c r="K179" s="7" t="s">
        <v>1225</v>
      </c>
      <c r="L179" s="7"/>
    </row>
    <row r="180" ht="16.5" spans="1:12">
      <c r="A180" s="7" t="s">
        <v>1226</v>
      </c>
      <c r="B180" s="7" t="s">
        <v>976</v>
      </c>
      <c r="C180" s="7"/>
      <c r="D180" s="7"/>
      <c r="E180" s="7">
        <f t="shared" si="2"/>
        <v>0</v>
      </c>
      <c r="F180" s="7" t="s">
        <v>1227</v>
      </c>
      <c r="G180" s="7"/>
      <c r="H180" s="7"/>
      <c r="I180" s="7"/>
      <c r="J180" s="7"/>
      <c r="K180" s="7"/>
      <c r="L180" s="7"/>
    </row>
    <row r="181" ht="16.5" spans="1:12">
      <c r="A181" s="7" t="s">
        <v>1228</v>
      </c>
      <c r="B181" s="7" t="s">
        <v>976</v>
      </c>
      <c r="C181" s="7"/>
      <c r="D181" s="7"/>
      <c r="E181" s="7">
        <f t="shared" si="2"/>
        <v>0</v>
      </c>
      <c r="F181" s="7" t="s">
        <v>1229</v>
      </c>
      <c r="G181" s="7"/>
      <c r="H181" s="7"/>
      <c r="I181" s="7"/>
      <c r="J181" s="7" t="s">
        <v>1230</v>
      </c>
      <c r="K181" s="7" t="s">
        <v>962</v>
      </c>
      <c r="L181" s="7"/>
    </row>
    <row r="182" ht="16.5" spans="1:12">
      <c r="A182" s="7" t="s">
        <v>1231</v>
      </c>
      <c r="B182" s="7" t="s">
        <v>981</v>
      </c>
      <c r="C182" s="7"/>
      <c r="D182" s="7"/>
      <c r="E182" s="7">
        <f t="shared" si="2"/>
        <v>0</v>
      </c>
      <c r="F182" s="7" t="s">
        <v>1232</v>
      </c>
      <c r="G182" s="7"/>
      <c r="H182" s="7"/>
      <c r="I182" s="7"/>
      <c r="J182" s="7"/>
      <c r="K182" s="7"/>
      <c r="L182" s="7"/>
    </row>
    <row r="183" ht="16.5" spans="1:12">
      <c r="A183" s="7" t="s">
        <v>1233</v>
      </c>
      <c r="B183" s="7" t="s">
        <v>981</v>
      </c>
      <c r="C183" s="7"/>
      <c r="D183" s="7"/>
      <c r="E183" s="7">
        <f t="shared" si="2"/>
        <v>0</v>
      </c>
      <c r="F183" s="7" t="s">
        <v>1234</v>
      </c>
      <c r="G183" s="7"/>
      <c r="H183" s="7"/>
      <c r="I183" s="7"/>
      <c r="J183" s="7" t="s">
        <v>1018</v>
      </c>
      <c r="K183" s="7"/>
      <c r="L183" s="7"/>
    </row>
    <row r="184" ht="16.5" spans="1:12">
      <c r="A184" s="7" t="s">
        <v>1235</v>
      </c>
      <c r="B184" s="7" t="s">
        <v>984</v>
      </c>
      <c r="C184" s="7"/>
      <c r="D184" s="7"/>
      <c r="E184" s="7">
        <f t="shared" si="2"/>
        <v>0</v>
      </c>
      <c r="F184" s="7" t="s">
        <v>1236</v>
      </c>
      <c r="G184" s="7"/>
      <c r="H184" s="7"/>
      <c r="I184" s="7"/>
      <c r="J184" s="7"/>
      <c r="K184" s="7"/>
      <c r="L184" s="7"/>
    </row>
    <row r="185" ht="16.5" spans="1:12">
      <c r="A185" s="7" t="s">
        <v>1237</v>
      </c>
      <c r="B185" s="7" t="s">
        <v>984</v>
      </c>
      <c r="C185" s="7"/>
      <c r="D185" s="7"/>
      <c r="E185" s="7">
        <f t="shared" si="2"/>
        <v>0</v>
      </c>
      <c r="F185" s="7" t="s">
        <v>1238</v>
      </c>
      <c r="G185" s="7"/>
      <c r="H185" s="7"/>
      <c r="I185" s="7"/>
      <c r="J185" s="7"/>
      <c r="K185" s="7"/>
      <c r="L185" s="7" t="s">
        <v>971</v>
      </c>
    </row>
    <row r="186" ht="16.5" spans="1:12">
      <c r="A186" s="7" t="s">
        <v>1239</v>
      </c>
      <c r="B186" s="7" t="s">
        <v>947</v>
      </c>
      <c r="C186" s="7"/>
      <c r="D186" s="7"/>
      <c r="E186" s="7">
        <f t="shared" si="2"/>
        <v>0</v>
      </c>
      <c r="F186" s="7" t="s">
        <v>1240</v>
      </c>
      <c r="G186" s="7"/>
      <c r="H186" s="7"/>
      <c r="I186" s="7"/>
      <c r="J186" s="7" t="s">
        <v>974</v>
      </c>
      <c r="K186" s="7"/>
      <c r="L186" s="7"/>
    </row>
    <row r="187" ht="16.5" spans="1:12">
      <c r="A187" s="7" t="s">
        <v>1241</v>
      </c>
      <c r="B187" s="7" t="s">
        <v>947</v>
      </c>
      <c r="C187" s="7"/>
      <c r="D187" s="7"/>
      <c r="E187" s="7">
        <f t="shared" si="2"/>
        <v>0</v>
      </c>
      <c r="F187" s="7" t="s">
        <v>1242</v>
      </c>
      <c r="G187" s="7"/>
      <c r="H187" s="7"/>
      <c r="I187" s="7"/>
      <c r="J187" s="7" t="s">
        <v>974</v>
      </c>
      <c r="K187" s="7"/>
      <c r="L187" s="7"/>
    </row>
    <row r="188" ht="16.5" spans="1:12">
      <c r="A188" s="7" t="s">
        <v>1243</v>
      </c>
      <c r="B188" s="7" t="s">
        <v>950</v>
      </c>
      <c r="C188" s="7"/>
      <c r="D188" s="7"/>
      <c r="E188" s="7">
        <f t="shared" si="2"/>
        <v>0</v>
      </c>
      <c r="F188" s="7" t="s">
        <v>1244</v>
      </c>
      <c r="G188" s="7"/>
      <c r="H188" s="7"/>
      <c r="I188" s="7"/>
      <c r="J188" s="7" t="s">
        <v>974</v>
      </c>
      <c r="K188" s="7"/>
      <c r="L188" s="7"/>
    </row>
    <row r="189" ht="16.5" spans="1:12">
      <c r="A189" s="7" t="s">
        <v>1245</v>
      </c>
      <c r="B189" s="7" t="s">
        <v>950</v>
      </c>
      <c r="C189" s="7"/>
      <c r="D189" s="7"/>
      <c r="E189" s="7">
        <f t="shared" si="2"/>
        <v>0</v>
      </c>
      <c r="F189" s="7" t="s">
        <v>1246</v>
      </c>
      <c r="G189" s="7"/>
      <c r="H189" s="7"/>
      <c r="I189" s="7"/>
      <c r="J189" s="7" t="s">
        <v>974</v>
      </c>
      <c r="K189" s="7"/>
      <c r="L189" s="7"/>
    </row>
    <row r="190" ht="16.5" spans="1:12">
      <c r="A190" s="8" t="s">
        <v>1247</v>
      </c>
      <c r="B190" s="7" t="s">
        <v>953</v>
      </c>
      <c r="C190" s="7"/>
      <c r="D190" s="7"/>
      <c r="E190" s="7">
        <f t="shared" si="2"/>
        <v>0</v>
      </c>
      <c r="F190" s="7" t="s">
        <v>1248</v>
      </c>
      <c r="G190" s="7"/>
      <c r="H190" s="7"/>
      <c r="I190" s="7"/>
      <c r="J190" s="7" t="s">
        <v>974</v>
      </c>
      <c r="K190" s="7"/>
      <c r="L190" s="7"/>
    </row>
    <row r="191" ht="16.5" spans="1:12">
      <c r="A191" s="8" t="s">
        <v>1249</v>
      </c>
      <c r="B191" s="7" t="s">
        <v>953</v>
      </c>
      <c r="C191" s="7"/>
      <c r="D191" s="7"/>
      <c r="E191" s="7">
        <f t="shared" si="2"/>
        <v>0</v>
      </c>
      <c r="F191" s="7" t="s">
        <v>1250</v>
      </c>
      <c r="G191" s="7"/>
      <c r="H191" s="7"/>
      <c r="I191" s="7"/>
      <c r="J191" s="7" t="s">
        <v>974</v>
      </c>
      <c r="K191" s="7"/>
      <c r="L191" s="7"/>
    </row>
    <row r="192" ht="16.5" spans="1:12">
      <c r="A192" s="7" t="s">
        <v>1251</v>
      </c>
      <c r="B192" s="7" t="s">
        <v>956</v>
      </c>
      <c r="C192" s="7"/>
      <c r="D192" s="7"/>
      <c r="E192" s="7">
        <f t="shared" si="2"/>
        <v>0</v>
      </c>
      <c r="F192" s="7" t="s">
        <v>1252</v>
      </c>
      <c r="G192" s="7"/>
      <c r="H192" s="7"/>
      <c r="I192" s="7"/>
      <c r="J192" s="7" t="s">
        <v>974</v>
      </c>
      <c r="K192" s="7"/>
      <c r="L192" s="7"/>
    </row>
    <row r="193" ht="16.5" spans="1:12">
      <c r="A193" s="7" t="s">
        <v>1253</v>
      </c>
      <c r="B193" s="7" t="s">
        <v>956</v>
      </c>
      <c r="C193" s="7"/>
      <c r="D193" s="7"/>
      <c r="E193" s="7">
        <f t="shared" si="2"/>
        <v>0</v>
      </c>
      <c r="F193" s="7" t="s">
        <v>1254</v>
      </c>
      <c r="G193" s="7"/>
      <c r="H193" s="7"/>
      <c r="I193" s="7"/>
      <c r="J193" s="7" t="s">
        <v>974</v>
      </c>
      <c r="K193" s="7"/>
      <c r="L193" s="7"/>
    </row>
    <row r="194" ht="16.5" spans="1:12">
      <c r="A194" s="7" t="s">
        <v>1255</v>
      </c>
      <c r="B194" s="7" t="s">
        <v>959</v>
      </c>
      <c r="C194" s="7"/>
      <c r="D194" s="7"/>
      <c r="E194" s="7">
        <f t="shared" si="2"/>
        <v>0</v>
      </c>
      <c r="F194" s="7" t="s">
        <v>1127</v>
      </c>
      <c r="G194" s="7"/>
      <c r="H194" s="7"/>
      <c r="I194" s="7"/>
      <c r="J194" s="7" t="s">
        <v>974</v>
      </c>
      <c r="K194" s="7"/>
      <c r="L194" s="7"/>
    </row>
    <row r="195" ht="16.5" spans="1:12">
      <c r="A195" s="7" t="s">
        <v>1256</v>
      </c>
      <c r="B195" s="7" t="s">
        <v>959</v>
      </c>
      <c r="C195" s="7"/>
      <c r="D195" s="7"/>
      <c r="E195" s="7">
        <f t="shared" ref="E195:E258" si="3">ROUNDUP(D195*0.85,0)</f>
        <v>0</v>
      </c>
      <c r="F195" s="7" t="s">
        <v>1257</v>
      </c>
      <c r="G195" s="7"/>
      <c r="H195" s="7"/>
      <c r="I195" s="7"/>
      <c r="J195" s="7" t="s">
        <v>974</v>
      </c>
      <c r="K195" s="7"/>
      <c r="L195" s="7"/>
    </row>
    <row r="196" ht="16.5" spans="1:12">
      <c r="A196" s="7" t="s">
        <v>1258</v>
      </c>
      <c r="B196" s="7" t="s">
        <v>959</v>
      </c>
      <c r="C196" s="7"/>
      <c r="D196" s="7"/>
      <c r="E196" s="7">
        <f t="shared" si="3"/>
        <v>0</v>
      </c>
      <c r="F196" s="7" t="s">
        <v>1259</v>
      </c>
      <c r="G196" s="7" t="s">
        <v>1011</v>
      </c>
      <c r="H196" s="7"/>
      <c r="I196" s="7"/>
      <c r="J196" s="7" t="s">
        <v>974</v>
      </c>
      <c r="K196" s="7" t="s">
        <v>1018</v>
      </c>
      <c r="L196" s="7"/>
    </row>
    <row r="197" ht="16.5" spans="1:12">
      <c r="A197" s="7" t="s">
        <v>1260</v>
      </c>
      <c r="B197" s="7" t="s">
        <v>966</v>
      </c>
      <c r="C197" s="7"/>
      <c r="D197" s="7"/>
      <c r="E197" s="7">
        <f t="shared" si="3"/>
        <v>0</v>
      </c>
      <c r="F197" s="7" t="s">
        <v>1261</v>
      </c>
      <c r="G197" s="7"/>
      <c r="H197" s="7"/>
      <c r="I197" s="7"/>
      <c r="J197" s="7" t="s">
        <v>974</v>
      </c>
      <c r="K197" s="7"/>
      <c r="L197" s="7"/>
    </row>
    <row r="198" ht="16.5" spans="1:12">
      <c r="A198" s="7" t="s">
        <v>1262</v>
      </c>
      <c r="B198" s="7" t="s">
        <v>966</v>
      </c>
      <c r="C198" s="7"/>
      <c r="D198" s="7"/>
      <c r="E198" s="7">
        <f t="shared" si="3"/>
        <v>0</v>
      </c>
      <c r="F198" s="7" t="s">
        <v>1263</v>
      </c>
      <c r="G198" s="7"/>
      <c r="H198" s="7"/>
      <c r="I198" s="7"/>
      <c r="J198" s="7" t="s">
        <v>974</v>
      </c>
      <c r="K198" s="7"/>
      <c r="L198" s="7"/>
    </row>
    <row r="199" ht="16.5" spans="1:12">
      <c r="A199" s="7" t="s">
        <v>1264</v>
      </c>
      <c r="B199" s="7" t="s">
        <v>969</v>
      </c>
      <c r="C199" s="7"/>
      <c r="D199" s="7"/>
      <c r="E199" s="7">
        <f t="shared" si="3"/>
        <v>0</v>
      </c>
      <c r="F199" s="7" t="s">
        <v>970</v>
      </c>
      <c r="G199" s="7"/>
      <c r="H199" s="7" t="s">
        <v>1097</v>
      </c>
      <c r="I199" s="7"/>
      <c r="J199" s="7" t="s">
        <v>974</v>
      </c>
      <c r="K199" s="7"/>
      <c r="L199" s="7"/>
    </row>
    <row r="200" ht="16.5" spans="1:12">
      <c r="A200" s="7" t="s">
        <v>1265</v>
      </c>
      <c r="B200" s="7" t="s">
        <v>969</v>
      </c>
      <c r="C200" s="7"/>
      <c r="D200" s="7"/>
      <c r="E200" s="7">
        <f t="shared" si="3"/>
        <v>0</v>
      </c>
      <c r="F200" s="7" t="s">
        <v>1266</v>
      </c>
      <c r="G200" s="7"/>
      <c r="H200" s="7" t="s">
        <v>1097</v>
      </c>
      <c r="I200" s="7"/>
      <c r="J200" s="7" t="s">
        <v>974</v>
      </c>
      <c r="K200" s="7"/>
      <c r="L200" s="7"/>
    </row>
    <row r="201" ht="16.5" spans="1:12">
      <c r="A201" s="7" t="s">
        <v>1267</v>
      </c>
      <c r="B201" s="7" t="s">
        <v>969</v>
      </c>
      <c r="C201" s="7"/>
      <c r="D201" s="7"/>
      <c r="E201" s="7">
        <f t="shared" si="3"/>
        <v>0</v>
      </c>
      <c r="F201" s="7" t="s">
        <v>1268</v>
      </c>
      <c r="G201" s="7"/>
      <c r="H201" s="7"/>
      <c r="I201" s="7"/>
      <c r="J201" s="7"/>
      <c r="K201" s="7"/>
      <c r="L201" s="7"/>
    </row>
    <row r="202" ht="16.5" spans="1:12">
      <c r="A202" s="7" t="s">
        <v>1269</v>
      </c>
      <c r="B202" s="7" t="s">
        <v>976</v>
      </c>
      <c r="C202" s="7"/>
      <c r="D202" s="7"/>
      <c r="E202" s="7">
        <f t="shared" si="3"/>
        <v>0</v>
      </c>
      <c r="F202" s="7" t="s">
        <v>1270</v>
      </c>
      <c r="G202" s="7"/>
      <c r="H202" s="7"/>
      <c r="I202" s="7"/>
      <c r="J202" s="7" t="s">
        <v>974</v>
      </c>
      <c r="K202" s="7"/>
      <c r="L202" s="7"/>
    </row>
    <row r="203" ht="16.5" spans="1:12">
      <c r="A203" s="7" t="s">
        <v>1271</v>
      </c>
      <c r="B203" s="7" t="s">
        <v>976</v>
      </c>
      <c r="C203" s="7"/>
      <c r="D203" s="7"/>
      <c r="E203" s="7">
        <f t="shared" si="3"/>
        <v>0</v>
      </c>
      <c r="F203" s="7" t="s">
        <v>1272</v>
      </c>
      <c r="G203" s="7"/>
      <c r="H203" s="7"/>
      <c r="I203" s="7"/>
      <c r="J203" s="7" t="s">
        <v>974</v>
      </c>
      <c r="K203" s="7"/>
      <c r="L203" s="7"/>
    </row>
    <row r="204" ht="16.5" spans="1:12">
      <c r="A204" s="7" t="s">
        <v>1273</v>
      </c>
      <c r="B204" s="7" t="s">
        <v>976</v>
      </c>
      <c r="C204" s="7"/>
      <c r="D204" s="7"/>
      <c r="E204" s="7">
        <f t="shared" si="3"/>
        <v>0</v>
      </c>
      <c r="F204" s="7" t="s">
        <v>1274</v>
      </c>
      <c r="G204" s="7"/>
      <c r="H204" s="7"/>
      <c r="I204" s="7"/>
      <c r="J204" s="7" t="s">
        <v>974</v>
      </c>
      <c r="K204" s="7" t="s">
        <v>1062</v>
      </c>
      <c r="L204" s="7"/>
    </row>
    <row r="205" ht="16.5" spans="1:12">
      <c r="A205" s="7" t="s">
        <v>1275</v>
      </c>
      <c r="B205" s="7" t="s">
        <v>976</v>
      </c>
      <c r="C205" s="7"/>
      <c r="D205" s="7"/>
      <c r="E205" s="7">
        <f t="shared" si="3"/>
        <v>0</v>
      </c>
      <c r="F205" s="7" t="s">
        <v>1276</v>
      </c>
      <c r="G205" s="7"/>
      <c r="H205" s="7"/>
      <c r="I205" s="7"/>
      <c r="J205" s="7" t="s">
        <v>974</v>
      </c>
      <c r="K205" s="7" t="s">
        <v>1018</v>
      </c>
      <c r="L205" s="7"/>
    </row>
    <row r="206" ht="16.5" spans="1:12">
      <c r="A206" s="7" t="s">
        <v>1277</v>
      </c>
      <c r="B206" s="7" t="s">
        <v>981</v>
      </c>
      <c r="C206" s="7"/>
      <c r="D206" s="7"/>
      <c r="E206" s="7">
        <f t="shared" si="3"/>
        <v>0</v>
      </c>
      <c r="F206" s="7" t="s">
        <v>1278</v>
      </c>
      <c r="G206" s="7"/>
      <c r="H206" s="7"/>
      <c r="I206" s="7"/>
      <c r="J206" s="7"/>
      <c r="K206" s="7"/>
      <c r="L206" s="7"/>
    </row>
    <row r="207" ht="16.5" spans="1:12">
      <c r="A207" s="7" t="s">
        <v>1279</v>
      </c>
      <c r="B207" s="7" t="s">
        <v>981</v>
      </c>
      <c r="C207" s="7"/>
      <c r="D207" s="7"/>
      <c r="E207" s="7">
        <f t="shared" si="3"/>
        <v>0</v>
      </c>
      <c r="F207" s="7" t="s">
        <v>974</v>
      </c>
      <c r="G207" s="7"/>
      <c r="H207" s="7"/>
      <c r="I207" s="7"/>
      <c r="J207" s="7" t="s">
        <v>1099</v>
      </c>
      <c r="K207" s="7"/>
      <c r="L207" s="7"/>
    </row>
    <row r="208" ht="16.5" spans="1:12">
      <c r="A208" s="7" t="s">
        <v>1280</v>
      </c>
      <c r="B208" s="7" t="s">
        <v>984</v>
      </c>
      <c r="C208" s="7"/>
      <c r="D208" s="7"/>
      <c r="E208" s="7">
        <f t="shared" si="3"/>
        <v>0</v>
      </c>
      <c r="F208" s="7" t="s">
        <v>1281</v>
      </c>
      <c r="G208" s="7"/>
      <c r="H208" s="7"/>
      <c r="I208" s="7"/>
      <c r="J208" s="7"/>
      <c r="K208" s="7"/>
      <c r="L208" s="7"/>
    </row>
    <row r="209" ht="16.5" spans="1:12">
      <c r="A209" s="7" t="s">
        <v>1282</v>
      </c>
      <c r="B209" s="7" t="s">
        <v>984</v>
      </c>
      <c r="C209" s="7"/>
      <c r="D209" s="7"/>
      <c r="E209" s="7">
        <f t="shared" si="3"/>
        <v>0</v>
      </c>
      <c r="F209" s="7" t="s">
        <v>1218</v>
      </c>
      <c r="G209" s="7"/>
      <c r="H209" s="7"/>
      <c r="I209" s="7"/>
      <c r="J209" s="7" t="s">
        <v>974</v>
      </c>
      <c r="K209" s="7" t="s">
        <v>963</v>
      </c>
      <c r="L209" s="7"/>
    </row>
    <row r="210" ht="16.5" spans="1:12">
      <c r="A210" s="7" t="s">
        <v>1283</v>
      </c>
      <c r="B210" s="7" t="s">
        <v>947</v>
      </c>
      <c r="C210" s="7"/>
      <c r="D210" s="7"/>
      <c r="E210" s="7">
        <f t="shared" si="3"/>
        <v>0</v>
      </c>
      <c r="F210" s="7" t="s">
        <v>1284</v>
      </c>
      <c r="G210" s="7"/>
      <c r="H210" s="7"/>
      <c r="I210" s="7"/>
      <c r="J210" s="7"/>
      <c r="K210" s="7" t="s">
        <v>1011</v>
      </c>
      <c r="L210" s="7"/>
    </row>
    <row r="211" ht="16.5" spans="1:12">
      <c r="A211" s="7" t="s">
        <v>1285</v>
      </c>
      <c r="B211" s="7" t="s">
        <v>947</v>
      </c>
      <c r="C211" s="7"/>
      <c r="D211" s="7"/>
      <c r="E211" s="7">
        <f t="shared" si="3"/>
        <v>0</v>
      </c>
      <c r="F211" s="7" t="s">
        <v>1229</v>
      </c>
      <c r="G211" s="7"/>
      <c r="H211" s="7"/>
      <c r="I211" s="7"/>
      <c r="J211" s="7"/>
      <c r="K211" s="7" t="s">
        <v>1011</v>
      </c>
      <c r="L211" s="7"/>
    </row>
    <row r="212" ht="16.5" spans="1:12">
      <c r="A212" s="7" t="s">
        <v>1286</v>
      </c>
      <c r="B212" s="7" t="s">
        <v>950</v>
      </c>
      <c r="C212" s="7"/>
      <c r="D212" s="7"/>
      <c r="E212" s="7">
        <f t="shared" si="3"/>
        <v>0</v>
      </c>
      <c r="F212" s="7" t="s">
        <v>1287</v>
      </c>
      <c r="G212" s="7"/>
      <c r="H212" s="7"/>
      <c r="I212" s="7"/>
      <c r="J212" s="7"/>
      <c r="K212" s="7" t="s">
        <v>1011</v>
      </c>
      <c r="L212" s="7"/>
    </row>
    <row r="213" ht="16.5" spans="1:12">
      <c r="A213" s="7" t="s">
        <v>1288</v>
      </c>
      <c r="B213" s="7" t="s">
        <v>950</v>
      </c>
      <c r="C213" s="7"/>
      <c r="D213" s="7"/>
      <c r="E213" s="7">
        <f t="shared" si="3"/>
        <v>0</v>
      </c>
      <c r="F213" s="7" t="s">
        <v>1289</v>
      </c>
      <c r="G213" s="7"/>
      <c r="H213" s="7"/>
      <c r="I213" s="7"/>
      <c r="J213" s="7"/>
      <c r="K213" s="7" t="s">
        <v>1011</v>
      </c>
      <c r="L213" s="7"/>
    </row>
    <row r="214" ht="16.5" spans="1:12">
      <c r="A214" s="8" t="s">
        <v>1290</v>
      </c>
      <c r="B214" s="7" t="s">
        <v>953</v>
      </c>
      <c r="C214" s="7"/>
      <c r="D214" s="7"/>
      <c r="E214" s="7">
        <f t="shared" si="3"/>
        <v>0</v>
      </c>
      <c r="F214" s="7" t="s">
        <v>1291</v>
      </c>
      <c r="G214" s="7"/>
      <c r="H214" s="7"/>
      <c r="I214" s="7"/>
      <c r="J214" s="7"/>
      <c r="K214" s="7" t="s">
        <v>1011</v>
      </c>
      <c r="L214" s="7"/>
    </row>
    <row r="215" ht="16.5" spans="1:12">
      <c r="A215" s="8" t="s">
        <v>1292</v>
      </c>
      <c r="B215" s="7" t="s">
        <v>953</v>
      </c>
      <c r="C215" s="7"/>
      <c r="D215" s="7"/>
      <c r="E215" s="7">
        <f t="shared" si="3"/>
        <v>0</v>
      </c>
      <c r="F215" s="7" t="s">
        <v>1293</v>
      </c>
      <c r="G215" s="7"/>
      <c r="H215" s="7"/>
      <c r="I215" s="7"/>
      <c r="J215" s="7"/>
      <c r="K215" s="7" t="s">
        <v>1011</v>
      </c>
      <c r="L215" s="7"/>
    </row>
    <row r="216" ht="16.5" spans="1:12">
      <c r="A216" s="7" t="s">
        <v>1294</v>
      </c>
      <c r="B216" s="7" t="s">
        <v>956</v>
      </c>
      <c r="C216" s="7"/>
      <c r="D216" s="7"/>
      <c r="E216" s="7">
        <f t="shared" si="3"/>
        <v>0</v>
      </c>
      <c r="F216" s="7" t="s">
        <v>1295</v>
      </c>
      <c r="G216" s="7"/>
      <c r="H216" s="7"/>
      <c r="I216" s="7"/>
      <c r="J216" s="7"/>
      <c r="K216" s="7" t="s">
        <v>1011</v>
      </c>
      <c r="L216" s="7"/>
    </row>
    <row r="217" ht="16.5" spans="1:12">
      <c r="A217" s="7" t="s">
        <v>1296</v>
      </c>
      <c r="B217" s="7" t="s">
        <v>956</v>
      </c>
      <c r="C217" s="7"/>
      <c r="D217" s="7"/>
      <c r="E217" s="7">
        <f t="shared" si="3"/>
        <v>0</v>
      </c>
      <c r="F217" s="7" t="s">
        <v>1297</v>
      </c>
      <c r="G217" s="7"/>
      <c r="H217" s="7"/>
      <c r="I217" s="7"/>
      <c r="J217" s="7"/>
      <c r="K217" s="7" t="s">
        <v>1011</v>
      </c>
      <c r="L217" s="7"/>
    </row>
    <row r="218" ht="16.5" spans="1:12">
      <c r="A218" s="7" t="s">
        <v>1298</v>
      </c>
      <c r="B218" s="7" t="s">
        <v>959</v>
      </c>
      <c r="C218" s="7"/>
      <c r="D218" s="7"/>
      <c r="E218" s="7">
        <f t="shared" si="3"/>
        <v>0</v>
      </c>
      <c r="F218" s="7" t="s">
        <v>1299</v>
      </c>
      <c r="G218" s="7"/>
      <c r="H218" s="7"/>
      <c r="I218" s="7"/>
      <c r="J218" s="7"/>
      <c r="K218" s="7" t="s">
        <v>1011</v>
      </c>
      <c r="L218" s="7"/>
    </row>
    <row r="219" ht="16.5" spans="1:12">
      <c r="A219" s="7" t="s">
        <v>1300</v>
      </c>
      <c r="B219" s="7" t="s">
        <v>959</v>
      </c>
      <c r="C219" s="7"/>
      <c r="D219" s="7"/>
      <c r="E219" s="7">
        <f t="shared" si="3"/>
        <v>0</v>
      </c>
      <c r="F219" s="7" t="s">
        <v>1301</v>
      </c>
      <c r="G219" s="7"/>
      <c r="H219" s="7"/>
      <c r="I219" s="7"/>
      <c r="J219" s="7"/>
      <c r="K219" s="7" t="s">
        <v>1011</v>
      </c>
      <c r="L219" s="7"/>
    </row>
    <row r="220" ht="16.5" spans="1:12">
      <c r="A220" s="7" t="s">
        <v>1302</v>
      </c>
      <c r="B220" s="7" t="s">
        <v>959</v>
      </c>
      <c r="C220" s="7"/>
      <c r="D220" s="7"/>
      <c r="E220" s="7">
        <f t="shared" si="3"/>
        <v>0</v>
      </c>
      <c r="F220" s="7" t="s">
        <v>1303</v>
      </c>
      <c r="G220" s="7"/>
      <c r="H220" s="7"/>
      <c r="I220" s="7"/>
      <c r="J220" s="7"/>
      <c r="K220" s="7" t="s">
        <v>1011</v>
      </c>
      <c r="L220" s="7" t="s">
        <v>971</v>
      </c>
    </row>
    <row r="221" ht="16.5" spans="1:12">
      <c r="A221" s="7" t="s">
        <v>1304</v>
      </c>
      <c r="B221" s="7" t="s">
        <v>966</v>
      </c>
      <c r="C221" s="7"/>
      <c r="D221" s="7"/>
      <c r="E221" s="7">
        <f t="shared" si="3"/>
        <v>0</v>
      </c>
      <c r="F221" s="7" t="s">
        <v>1305</v>
      </c>
      <c r="G221" s="7"/>
      <c r="H221" s="7"/>
      <c r="I221" s="7"/>
      <c r="J221" s="7"/>
      <c r="K221" s="7" t="s">
        <v>1011</v>
      </c>
      <c r="L221" s="7"/>
    </row>
    <row r="222" ht="16.5" spans="1:12">
      <c r="A222" s="7" t="s">
        <v>1306</v>
      </c>
      <c r="B222" s="7" t="s">
        <v>966</v>
      </c>
      <c r="C222" s="7"/>
      <c r="D222" s="7"/>
      <c r="E222" s="7">
        <f t="shared" si="3"/>
        <v>0</v>
      </c>
      <c r="F222" s="7" t="s">
        <v>1307</v>
      </c>
      <c r="G222" s="7"/>
      <c r="H222" s="7"/>
      <c r="I222" s="7"/>
      <c r="J222" s="7"/>
      <c r="K222" s="7" t="s">
        <v>1011</v>
      </c>
      <c r="L222" s="7"/>
    </row>
    <row r="223" ht="16.5" spans="1:12">
      <c r="A223" s="7" t="s">
        <v>1308</v>
      </c>
      <c r="B223" s="7" t="s">
        <v>969</v>
      </c>
      <c r="C223" s="7"/>
      <c r="D223" s="7"/>
      <c r="E223" s="7">
        <f t="shared" si="3"/>
        <v>0</v>
      </c>
      <c r="F223" s="7" t="s">
        <v>1309</v>
      </c>
      <c r="G223" s="7"/>
      <c r="H223" s="7"/>
      <c r="I223" s="7"/>
      <c r="J223" s="7"/>
      <c r="K223" s="7" t="s">
        <v>1011</v>
      </c>
      <c r="L223" s="7"/>
    </row>
    <row r="224" ht="16.5" spans="1:12">
      <c r="A224" s="7" t="s">
        <v>1310</v>
      </c>
      <c r="B224" s="7" t="s">
        <v>969</v>
      </c>
      <c r="C224" s="7"/>
      <c r="D224" s="7"/>
      <c r="E224" s="7">
        <f t="shared" si="3"/>
        <v>0</v>
      </c>
      <c r="F224" s="7" t="s">
        <v>1097</v>
      </c>
      <c r="G224" s="7"/>
      <c r="H224" s="7" t="s">
        <v>1069</v>
      </c>
      <c r="I224" s="7"/>
      <c r="J224" s="7"/>
      <c r="K224" s="7" t="s">
        <v>971</v>
      </c>
      <c r="L224" s="7"/>
    </row>
    <row r="225" ht="16.5" spans="1:12">
      <c r="A225" s="7" t="s">
        <v>1311</v>
      </c>
      <c r="B225" s="7" t="s">
        <v>969</v>
      </c>
      <c r="C225" s="7"/>
      <c r="D225" s="7"/>
      <c r="E225" s="7">
        <f t="shared" si="3"/>
        <v>0</v>
      </c>
      <c r="F225" s="7" t="s">
        <v>1312</v>
      </c>
      <c r="G225" s="7"/>
      <c r="H225" s="7"/>
      <c r="I225" s="7"/>
      <c r="J225" s="7"/>
      <c r="K225" s="7" t="s">
        <v>1011</v>
      </c>
      <c r="L225" s="7"/>
    </row>
    <row r="226" ht="16.5" spans="1:12">
      <c r="A226" s="7" t="s">
        <v>1313</v>
      </c>
      <c r="B226" s="7" t="s">
        <v>976</v>
      </c>
      <c r="C226" s="7"/>
      <c r="D226" s="7"/>
      <c r="E226" s="7">
        <f t="shared" si="3"/>
        <v>0</v>
      </c>
      <c r="F226" s="7" t="s">
        <v>1314</v>
      </c>
      <c r="G226" s="7"/>
      <c r="H226" s="7"/>
      <c r="I226" s="7"/>
      <c r="J226" s="7"/>
      <c r="K226" s="7" t="s">
        <v>1011</v>
      </c>
      <c r="L226" s="7"/>
    </row>
    <row r="227" ht="16.5" spans="1:12">
      <c r="A227" s="7" t="s">
        <v>1315</v>
      </c>
      <c r="B227" s="7" t="s">
        <v>976</v>
      </c>
      <c r="C227" s="7"/>
      <c r="D227" s="7"/>
      <c r="E227" s="7">
        <f t="shared" si="3"/>
        <v>0</v>
      </c>
      <c r="F227" s="7" t="s">
        <v>1316</v>
      </c>
      <c r="G227" s="7"/>
      <c r="H227" s="7"/>
      <c r="I227" s="7"/>
      <c r="J227" s="7"/>
      <c r="K227" s="7" t="s">
        <v>1011</v>
      </c>
      <c r="L227" s="7"/>
    </row>
    <row r="228" ht="16.5" spans="1:12">
      <c r="A228" s="7" t="s">
        <v>1317</v>
      </c>
      <c r="B228" s="7" t="s">
        <v>976</v>
      </c>
      <c r="C228" s="7"/>
      <c r="D228" s="7"/>
      <c r="E228" s="7">
        <f t="shared" si="3"/>
        <v>0</v>
      </c>
      <c r="F228" s="7" t="s">
        <v>1318</v>
      </c>
      <c r="G228" s="7"/>
      <c r="H228" s="7" t="s">
        <v>1319</v>
      </c>
      <c r="I228" s="7"/>
      <c r="J228" s="7"/>
      <c r="K228" s="7" t="s">
        <v>1319</v>
      </c>
      <c r="L228" s="7"/>
    </row>
    <row r="229" ht="16.5" spans="1:12">
      <c r="A229" s="7" t="s">
        <v>1320</v>
      </c>
      <c r="B229" s="7" t="s">
        <v>981</v>
      </c>
      <c r="C229" s="7"/>
      <c r="D229" s="7"/>
      <c r="E229" s="7">
        <f t="shared" si="3"/>
        <v>0</v>
      </c>
      <c r="F229" s="7" t="s">
        <v>1321</v>
      </c>
      <c r="G229" s="7"/>
      <c r="H229" s="7"/>
      <c r="I229" s="7"/>
      <c r="J229" s="7"/>
      <c r="K229" s="7" t="s">
        <v>1011</v>
      </c>
      <c r="L229" s="7"/>
    </row>
    <row r="230" ht="16.5" spans="1:12">
      <c r="A230" s="7" t="s">
        <v>1322</v>
      </c>
      <c r="B230" s="7" t="s">
        <v>981</v>
      </c>
      <c r="C230" s="7"/>
      <c r="D230" s="7"/>
      <c r="E230" s="7">
        <f t="shared" si="3"/>
        <v>0</v>
      </c>
      <c r="F230" s="7" t="s">
        <v>1323</v>
      </c>
      <c r="G230" s="7"/>
      <c r="H230" s="7"/>
      <c r="I230" s="7"/>
      <c r="J230" s="7"/>
      <c r="K230" s="7" t="s">
        <v>970</v>
      </c>
      <c r="L230" s="7"/>
    </row>
    <row r="231" ht="16.5" spans="1:12">
      <c r="A231" s="7" t="s">
        <v>1324</v>
      </c>
      <c r="B231" s="7" t="s">
        <v>984</v>
      </c>
      <c r="C231" s="7"/>
      <c r="D231" s="7"/>
      <c r="E231" s="7">
        <f t="shared" si="3"/>
        <v>0</v>
      </c>
      <c r="F231" s="7" t="s">
        <v>1325</v>
      </c>
      <c r="G231" s="7"/>
      <c r="H231" s="7"/>
      <c r="I231" s="7"/>
      <c r="J231" s="7"/>
      <c r="K231" s="7" t="s">
        <v>1011</v>
      </c>
      <c r="L231" s="7"/>
    </row>
    <row r="232" ht="16.5" spans="1:12">
      <c r="A232" s="7" t="s">
        <v>1326</v>
      </c>
      <c r="B232" s="7" t="s">
        <v>984</v>
      </c>
      <c r="C232" s="7">
        <v>-15</v>
      </c>
      <c r="D232" s="7">
        <v>-15</v>
      </c>
      <c r="E232" s="7">
        <f t="shared" si="3"/>
        <v>-13</v>
      </c>
      <c r="F232" s="7" t="s">
        <v>1327</v>
      </c>
      <c r="G232" s="7"/>
      <c r="H232" s="7"/>
      <c r="I232" s="7"/>
      <c r="J232" s="7"/>
      <c r="K232" s="7" t="s">
        <v>1002</v>
      </c>
      <c r="L232" s="7"/>
    </row>
    <row r="233" ht="16.5" spans="1:12">
      <c r="A233" s="7" t="s">
        <v>1328</v>
      </c>
      <c r="B233" s="7" t="s">
        <v>947</v>
      </c>
      <c r="C233" s="7"/>
      <c r="D233" s="7"/>
      <c r="E233" s="7">
        <f t="shared" si="3"/>
        <v>0</v>
      </c>
      <c r="F233" s="7" t="s">
        <v>1244</v>
      </c>
      <c r="G233" s="7"/>
      <c r="H233" s="7"/>
      <c r="I233" s="7"/>
      <c r="J233" s="7"/>
      <c r="K233" s="7" t="s">
        <v>974</v>
      </c>
      <c r="L233" s="7"/>
    </row>
    <row r="234" ht="16.5" spans="1:12">
      <c r="A234" s="7" t="s">
        <v>1329</v>
      </c>
      <c r="B234" s="7" t="s">
        <v>947</v>
      </c>
      <c r="C234" s="7"/>
      <c r="D234" s="7"/>
      <c r="E234" s="7">
        <f t="shared" si="3"/>
        <v>0</v>
      </c>
      <c r="F234" s="7" t="s">
        <v>1330</v>
      </c>
      <c r="G234" s="7"/>
      <c r="H234" s="7"/>
      <c r="I234" s="7"/>
      <c r="J234" s="7"/>
      <c r="K234" s="7" t="s">
        <v>974</v>
      </c>
      <c r="L234" s="7"/>
    </row>
    <row r="235" ht="16.5" spans="1:12">
      <c r="A235" s="7" t="s">
        <v>1331</v>
      </c>
      <c r="B235" s="7" t="s">
        <v>950</v>
      </c>
      <c r="C235" s="7"/>
      <c r="D235" s="7"/>
      <c r="E235" s="7">
        <f t="shared" si="3"/>
        <v>0</v>
      </c>
      <c r="F235" s="7" t="s">
        <v>1197</v>
      </c>
      <c r="G235" s="7"/>
      <c r="H235" s="7"/>
      <c r="I235" s="7"/>
      <c r="J235" s="7"/>
      <c r="K235" s="7" t="s">
        <v>974</v>
      </c>
      <c r="L235" s="7"/>
    </row>
    <row r="236" ht="16.5" spans="1:12">
      <c r="A236" s="7" t="s">
        <v>1332</v>
      </c>
      <c r="B236" s="7" t="s">
        <v>950</v>
      </c>
      <c r="C236" s="7"/>
      <c r="D236" s="7"/>
      <c r="E236" s="7">
        <f t="shared" si="3"/>
        <v>0</v>
      </c>
      <c r="F236" s="7" t="s">
        <v>1333</v>
      </c>
      <c r="G236" s="7"/>
      <c r="H236" s="7"/>
      <c r="I236" s="7"/>
      <c r="J236" s="7"/>
      <c r="K236" s="7" t="s">
        <v>974</v>
      </c>
      <c r="L236" s="7"/>
    </row>
    <row r="237" ht="16.5" spans="1:12">
      <c r="A237" s="8" t="s">
        <v>1334</v>
      </c>
      <c r="B237" s="7" t="s">
        <v>953</v>
      </c>
      <c r="C237" s="7"/>
      <c r="D237" s="7"/>
      <c r="E237" s="7">
        <f t="shared" si="3"/>
        <v>0</v>
      </c>
      <c r="F237" s="7" t="s">
        <v>1335</v>
      </c>
      <c r="G237" s="7"/>
      <c r="H237" s="7"/>
      <c r="I237" s="7"/>
      <c r="J237" s="7"/>
      <c r="K237" s="7" t="s">
        <v>974</v>
      </c>
      <c r="L237" s="7"/>
    </row>
    <row r="238" ht="16.5" spans="1:12">
      <c r="A238" s="8" t="s">
        <v>1336</v>
      </c>
      <c r="B238" s="7" t="s">
        <v>953</v>
      </c>
      <c r="C238" s="7"/>
      <c r="D238" s="7"/>
      <c r="E238" s="7">
        <f t="shared" si="3"/>
        <v>0</v>
      </c>
      <c r="F238" s="7" t="s">
        <v>1205</v>
      </c>
      <c r="G238" s="7"/>
      <c r="H238" s="7"/>
      <c r="I238" s="7"/>
      <c r="J238" s="7"/>
      <c r="K238" s="7" t="s">
        <v>974</v>
      </c>
      <c r="L238" s="7"/>
    </row>
    <row r="239" ht="16.5" spans="1:12">
      <c r="A239" s="7" t="s">
        <v>1337</v>
      </c>
      <c r="B239" s="7" t="s">
        <v>956</v>
      </c>
      <c r="C239" s="7"/>
      <c r="D239" s="7"/>
      <c r="E239" s="7">
        <f t="shared" si="3"/>
        <v>0</v>
      </c>
      <c r="F239" s="7" t="s">
        <v>1338</v>
      </c>
      <c r="G239" s="7"/>
      <c r="H239" s="7"/>
      <c r="I239" s="7"/>
      <c r="J239" s="7"/>
      <c r="K239" s="7" t="s">
        <v>974</v>
      </c>
      <c r="L239" s="7"/>
    </row>
    <row r="240" ht="16.5" spans="1:12">
      <c r="A240" s="7" t="s">
        <v>1339</v>
      </c>
      <c r="B240" s="7" t="s">
        <v>956</v>
      </c>
      <c r="C240" s="7"/>
      <c r="D240" s="7"/>
      <c r="E240" s="7">
        <f t="shared" si="3"/>
        <v>0</v>
      </c>
      <c r="F240" s="7" t="s">
        <v>1340</v>
      </c>
      <c r="G240" s="7"/>
      <c r="H240" s="7"/>
      <c r="I240" s="7"/>
      <c r="J240" s="7"/>
      <c r="K240" s="7" t="s">
        <v>974</v>
      </c>
      <c r="L240" s="7"/>
    </row>
    <row r="241" ht="16.5" spans="1:12">
      <c r="A241" s="7" t="s">
        <v>1341</v>
      </c>
      <c r="B241" s="7" t="s">
        <v>959</v>
      </c>
      <c r="C241" s="7"/>
      <c r="D241" s="7"/>
      <c r="E241" s="7">
        <f t="shared" si="3"/>
        <v>0</v>
      </c>
      <c r="F241" s="7" t="s">
        <v>1342</v>
      </c>
      <c r="G241" s="7"/>
      <c r="H241" s="7"/>
      <c r="I241" s="7"/>
      <c r="J241" s="7"/>
      <c r="K241" s="7" t="s">
        <v>974</v>
      </c>
      <c r="L241" s="7"/>
    </row>
    <row r="242" ht="16.5" spans="1:12">
      <c r="A242" s="7" t="s">
        <v>1343</v>
      </c>
      <c r="B242" s="7" t="s">
        <v>959</v>
      </c>
      <c r="C242" s="7"/>
      <c r="D242" s="7"/>
      <c r="E242" s="7">
        <f t="shared" si="3"/>
        <v>0</v>
      </c>
      <c r="F242" s="7" t="s">
        <v>1344</v>
      </c>
      <c r="G242" s="7"/>
      <c r="H242" s="7"/>
      <c r="I242" s="7"/>
      <c r="J242" s="7"/>
      <c r="K242" s="7" t="s">
        <v>974</v>
      </c>
      <c r="L242" s="7"/>
    </row>
    <row r="243" ht="16.5" spans="1:12">
      <c r="A243" s="7" t="s">
        <v>1345</v>
      </c>
      <c r="B243" s="7" t="s">
        <v>959</v>
      </c>
      <c r="C243" s="7"/>
      <c r="D243" s="7"/>
      <c r="E243" s="7">
        <f t="shared" si="3"/>
        <v>0</v>
      </c>
      <c r="F243" s="7" t="s">
        <v>1346</v>
      </c>
      <c r="G243" s="7"/>
      <c r="H243" s="7"/>
      <c r="I243" s="7"/>
      <c r="J243" s="7"/>
      <c r="K243" s="7"/>
      <c r="L243" s="7"/>
    </row>
    <row r="244" ht="16.5" spans="1:12">
      <c r="A244" s="7" t="s">
        <v>1347</v>
      </c>
      <c r="B244" s="7" t="s">
        <v>966</v>
      </c>
      <c r="C244" s="7"/>
      <c r="D244" s="7"/>
      <c r="E244" s="7">
        <f t="shared" si="3"/>
        <v>0</v>
      </c>
      <c r="F244" s="7" t="s">
        <v>1348</v>
      </c>
      <c r="G244" s="7"/>
      <c r="H244" s="7"/>
      <c r="I244" s="7"/>
      <c r="J244" s="7"/>
      <c r="K244" s="7" t="s">
        <v>974</v>
      </c>
      <c r="L244" s="7"/>
    </row>
    <row r="245" ht="16.5" spans="1:12">
      <c r="A245" s="7" t="s">
        <v>1349</v>
      </c>
      <c r="B245" s="7" t="s">
        <v>966</v>
      </c>
      <c r="C245" s="7"/>
      <c r="D245" s="7"/>
      <c r="E245" s="7">
        <f t="shared" si="3"/>
        <v>0</v>
      </c>
      <c r="F245" s="7" t="s">
        <v>1350</v>
      </c>
      <c r="G245" s="7"/>
      <c r="H245" s="7"/>
      <c r="I245" s="7"/>
      <c r="J245" s="7"/>
      <c r="K245" s="7" t="s">
        <v>974</v>
      </c>
      <c r="L245" s="7"/>
    </row>
    <row r="246" ht="16.5" spans="1:12">
      <c r="A246" s="7" t="s">
        <v>1351</v>
      </c>
      <c r="B246" s="7" t="s">
        <v>969</v>
      </c>
      <c r="C246" s="7"/>
      <c r="D246" s="7"/>
      <c r="E246" s="7">
        <f t="shared" si="3"/>
        <v>0</v>
      </c>
      <c r="F246" s="7" t="s">
        <v>1352</v>
      </c>
      <c r="G246" s="7"/>
      <c r="H246" s="7"/>
      <c r="I246" s="7"/>
      <c r="J246" s="7"/>
      <c r="K246" s="7" t="s">
        <v>974</v>
      </c>
      <c r="L246" s="7"/>
    </row>
    <row r="247" ht="16.5" spans="1:12">
      <c r="A247" s="7" t="s">
        <v>1353</v>
      </c>
      <c r="B247" s="7" t="s">
        <v>969</v>
      </c>
      <c r="C247" s="7"/>
      <c r="D247" s="7"/>
      <c r="E247" s="7">
        <f t="shared" si="3"/>
        <v>0</v>
      </c>
      <c r="F247" s="7" t="s">
        <v>1354</v>
      </c>
      <c r="G247" s="7"/>
      <c r="H247" s="7"/>
      <c r="I247" s="7"/>
      <c r="J247" s="7"/>
      <c r="K247" s="7" t="s">
        <v>974</v>
      </c>
      <c r="L247" s="7"/>
    </row>
    <row r="248" ht="16.5" spans="1:12">
      <c r="A248" s="7" t="s">
        <v>1355</v>
      </c>
      <c r="B248" s="7" t="s">
        <v>969</v>
      </c>
      <c r="C248" s="7"/>
      <c r="D248" s="7"/>
      <c r="E248" s="7">
        <f t="shared" si="3"/>
        <v>0</v>
      </c>
      <c r="F248" s="7" t="s">
        <v>1356</v>
      </c>
      <c r="G248" s="7"/>
      <c r="H248" s="7"/>
      <c r="I248" s="7"/>
      <c r="J248" s="7"/>
      <c r="K248" s="7" t="s">
        <v>1357</v>
      </c>
      <c r="L248" s="7"/>
    </row>
    <row r="249" ht="16.5" spans="1:12">
      <c r="A249" s="7" t="s">
        <v>1358</v>
      </c>
      <c r="B249" s="7" t="s">
        <v>976</v>
      </c>
      <c r="C249" s="7"/>
      <c r="D249" s="7"/>
      <c r="E249" s="7">
        <f t="shared" si="3"/>
        <v>0</v>
      </c>
      <c r="F249" s="7" t="s">
        <v>1359</v>
      </c>
      <c r="G249" s="7"/>
      <c r="H249" s="7"/>
      <c r="I249" s="7"/>
      <c r="J249" s="7" t="s">
        <v>963</v>
      </c>
      <c r="K249" s="7" t="s">
        <v>974</v>
      </c>
      <c r="L249" s="7"/>
    </row>
    <row r="250" ht="16.5" spans="1:12">
      <c r="A250" s="7" t="s">
        <v>1360</v>
      </c>
      <c r="B250" s="7" t="s">
        <v>976</v>
      </c>
      <c r="C250" s="7"/>
      <c r="D250" s="7"/>
      <c r="E250" s="7">
        <f t="shared" si="3"/>
        <v>0</v>
      </c>
      <c r="F250" s="7" t="s">
        <v>1361</v>
      </c>
      <c r="G250" s="7"/>
      <c r="H250" s="7"/>
      <c r="I250" s="7"/>
      <c r="J250" s="7"/>
      <c r="K250" s="7" t="s">
        <v>974</v>
      </c>
      <c r="L250" s="7"/>
    </row>
    <row r="251" ht="16.5" spans="1:12">
      <c r="A251" s="7" t="s">
        <v>1362</v>
      </c>
      <c r="B251" s="7" t="s">
        <v>976</v>
      </c>
      <c r="C251" s="7"/>
      <c r="D251" s="7"/>
      <c r="E251" s="7">
        <f t="shared" si="3"/>
        <v>0</v>
      </c>
      <c r="F251" s="7" t="s">
        <v>1363</v>
      </c>
      <c r="G251" s="7" t="s">
        <v>1364</v>
      </c>
      <c r="H251" s="7"/>
      <c r="I251" s="7"/>
      <c r="J251" s="7"/>
      <c r="K251" s="7" t="s">
        <v>974</v>
      </c>
      <c r="L251" s="7"/>
    </row>
    <row r="252" ht="16.5" spans="1:12">
      <c r="A252" s="7" t="s">
        <v>1365</v>
      </c>
      <c r="B252" s="7" t="s">
        <v>981</v>
      </c>
      <c r="C252" s="7"/>
      <c r="D252" s="7"/>
      <c r="E252" s="7">
        <f t="shared" si="3"/>
        <v>0</v>
      </c>
      <c r="F252" s="7" t="s">
        <v>1366</v>
      </c>
      <c r="G252" s="7"/>
      <c r="H252" s="7"/>
      <c r="I252" s="7"/>
      <c r="J252" s="7"/>
      <c r="K252" s="7" t="s">
        <v>974</v>
      </c>
      <c r="L252" s="7"/>
    </row>
    <row r="253" ht="16.5" spans="1:12">
      <c r="A253" s="7" t="s">
        <v>1367</v>
      </c>
      <c r="B253" s="7" t="s">
        <v>981</v>
      </c>
      <c r="C253" s="7"/>
      <c r="D253" s="7"/>
      <c r="E253" s="7">
        <f t="shared" si="3"/>
        <v>0</v>
      </c>
      <c r="F253" s="7" t="s">
        <v>1368</v>
      </c>
      <c r="G253" s="7"/>
      <c r="H253" s="7"/>
      <c r="I253" s="7"/>
      <c r="J253" s="7" t="s">
        <v>963</v>
      </c>
      <c r="K253" s="7" t="s">
        <v>1099</v>
      </c>
      <c r="L253" s="7"/>
    </row>
    <row r="254" ht="16.5" spans="1:12">
      <c r="A254" s="7" t="s">
        <v>1369</v>
      </c>
      <c r="B254" s="7" t="s">
        <v>984</v>
      </c>
      <c r="C254" s="7"/>
      <c r="D254" s="7"/>
      <c r="E254" s="7">
        <f t="shared" si="3"/>
        <v>0</v>
      </c>
      <c r="F254" s="7" t="s">
        <v>1370</v>
      </c>
      <c r="G254" s="7"/>
      <c r="H254" s="7"/>
      <c r="I254" s="7"/>
      <c r="J254" s="7"/>
      <c r="K254" s="7" t="s">
        <v>974</v>
      </c>
      <c r="L254" s="7"/>
    </row>
    <row r="255" ht="16.5" spans="1:12">
      <c r="A255" s="7" t="s">
        <v>1371</v>
      </c>
      <c r="B255" s="7" t="s">
        <v>984</v>
      </c>
      <c r="C255" s="7"/>
      <c r="D255" s="7"/>
      <c r="E255" s="7">
        <f t="shared" si="3"/>
        <v>0</v>
      </c>
      <c r="F255" s="7" t="s">
        <v>1372</v>
      </c>
      <c r="G255" s="7"/>
      <c r="H255" s="7"/>
      <c r="I255" s="7"/>
      <c r="J255" s="7" t="s">
        <v>963</v>
      </c>
      <c r="K255" s="7" t="s">
        <v>974</v>
      </c>
      <c r="L255" s="7"/>
    </row>
    <row r="256" ht="16.5" spans="1:12">
      <c r="A256" s="7" t="s">
        <v>1373</v>
      </c>
      <c r="B256" s="7" t="s">
        <v>947</v>
      </c>
      <c r="C256" s="7"/>
      <c r="D256" s="7"/>
      <c r="E256" s="7">
        <f t="shared" si="3"/>
        <v>0</v>
      </c>
      <c r="F256" s="7" t="s">
        <v>1374</v>
      </c>
      <c r="G256" s="7"/>
      <c r="H256" s="7"/>
      <c r="I256" s="7"/>
      <c r="J256" s="7"/>
      <c r="K256" s="7"/>
      <c r="L256" s="7"/>
    </row>
    <row r="257" ht="16.5" spans="1:12">
      <c r="A257" s="7" t="s">
        <v>1375</v>
      </c>
      <c r="B257" s="7" t="s">
        <v>947</v>
      </c>
      <c r="C257" s="7"/>
      <c r="D257" s="7"/>
      <c r="E257" s="7">
        <f t="shared" si="3"/>
        <v>0</v>
      </c>
      <c r="F257" s="7" t="s">
        <v>1376</v>
      </c>
      <c r="G257" s="7"/>
      <c r="H257" s="7"/>
      <c r="I257" s="7"/>
      <c r="J257" s="7"/>
      <c r="K257" s="7"/>
      <c r="L257" s="7"/>
    </row>
    <row r="258" ht="16.5" spans="1:12">
      <c r="A258" s="7" t="s">
        <v>1377</v>
      </c>
      <c r="B258" s="7" t="s">
        <v>950</v>
      </c>
      <c r="C258" s="7"/>
      <c r="D258" s="7"/>
      <c r="E258" s="7">
        <f t="shared" si="3"/>
        <v>0</v>
      </c>
      <c r="F258" s="7" t="s">
        <v>1378</v>
      </c>
      <c r="G258" s="7"/>
      <c r="H258" s="7"/>
      <c r="I258" s="7"/>
      <c r="J258" s="7"/>
      <c r="K258" s="7"/>
      <c r="L258" s="7"/>
    </row>
    <row r="259" ht="16.5" spans="1:12">
      <c r="A259" s="7" t="s">
        <v>1379</v>
      </c>
      <c r="B259" s="7" t="s">
        <v>950</v>
      </c>
      <c r="C259" s="7"/>
      <c r="D259" s="7"/>
      <c r="E259" s="7">
        <f t="shared" ref="E259:E322" si="4">ROUNDUP(D259*0.85,0)</f>
        <v>0</v>
      </c>
      <c r="F259" s="7" t="s">
        <v>1380</v>
      </c>
      <c r="G259" s="7"/>
      <c r="H259" s="7"/>
      <c r="I259" s="7"/>
      <c r="J259" s="7"/>
      <c r="K259" s="7"/>
      <c r="L259" s="7"/>
    </row>
    <row r="260" ht="16.5" spans="1:12">
      <c r="A260" s="8" t="s">
        <v>1381</v>
      </c>
      <c r="B260" s="7" t="s">
        <v>953</v>
      </c>
      <c r="C260" s="7"/>
      <c r="D260" s="7"/>
      <c r="E260" s="7">
        <f t="shared" si="4"/>
        <v>0</v>
      </c>
      <c r="F260" s="7" t="s">
        <v>1382</v>
      </c>
      <c r="G260" s="7"/>
      <c r="H260" s="7"/>
      <c r="I260" s="7"/>
      <c r="J260" s="7"/>
      <c r="K260" s="7"/>
      <c r="L260" s="7"/>
    </row>
    <row r="261" ht="16.5" spans="1:12">
      <c r="A261" s="8" t="s">
        <v>1383</v>
      </c>
      <c r="B261" s="7" t="s">
        <v>953</v>
      </c>
      <c r="C261" s="7"/>
      <c r="D261" s="7"/>
      <c r="E261" s="7">
        <f t="shared" si="4"/>
        <v>0</v>
      </c>
      <c r="F261" s="7" t="s">
        <v>1197</v>
      </c>
      <c r="G261" s="7"/>
      <c r="H261" s="7"/>
      <c r="I261" s="7"/>
      <c r="J261" s="7"/>
      <c r="K261" s="7"/>
      <c r="L261" s="7"/>
    </row>
    <row r="262" ht="16.5" spans="1:12">
      <c r="A262" s="7" t="s">
        <v>1384</v>
      </c>
      <c r="B262" s="7" t="s">
        <v>956</v>
      </c>
      <c r="C262" s="7"/>
      <c r="D262" s="7"/>
      <c r="E262" s="7">
        <f t="shared" si="4"/>
        <v>0</v>
      </c>
      <c r="F262" s="7" t="s">
        <v>1385</v>
      </c>
      <c r="G262" s="7"/>
      <c r="H262" s="7"/>
      <c r="I262" s="7"/>
      <c r="J262" s="7"/>
      <c r="K262" s="7"/>
      <c r="L262" s="7"/>
    </row>
    <row r="263" ht="16.5" spans="1:12">
      <c r="A263" s="7" t="s">
        <v>1386</v>
      </c>
      <c r="B263" s="7" t="s">
        <v>956</v>
      </c>
      <c r="C263" s="7"/>
      <c r="D263" s="7"/>
      <c r="E263" s="7">
        <f t="shared" si="4"/>
        <v>0</v>
      </c>
      <c r="F263" s="7" t="s">
        <v>1387</v>
      </c>
      <c r="G263" s="7"/>
      <c r="H263" s="7"/>
      <c r="I263" s="7"/>
      <c r="J263" s="7"/>
      <c r="K263" s="7"/>
      <c r="L263" s="7"/>
    </row>
    <row r="264" ht="16.5" spans="1:12">
      <c r="A264" s="7" t="s">
        <v>1388</v>
      </c>
      <c r="B264" s="7" t="s">
        <v>956</v>
      </c>
      <c r="C264" s="7"/>
      <c r="D264" s="7"/>
      <c r="E264" s="7">
        <f t="shared" si="4"/>
        <v>0</v>
      </c>
      <c r="F264" s="7" t="s">
        <v>1389</v>
      </c>
      <c r="G264" s="7"/>
      <c r="H264" s="7"/>
      <c r="I264" s="7"/>
      <c r="J264" s="7"/>
      <c r="K264" s="7"/>
      <c r="L264" s="7"/>
    </row>
    <row r="265" ht="16.5" spans="1:12">
      <c r="A265" s="7" t="s">
        <v>1390</v>
      </c>
      <c r="B265" s="7" t="s">
        <v>959</v>
      </c>
      <c r="C265" s="7"/>
      <c r="D265" s="7"/>
      <c r="E265" s="7">
        <f t="shared" si="4"/>
        <v>0</v>
      </c>
      <c r="F265" s="7" t="s">
        <v>1391</v>
      </c>
      <c r="G265" s="7"/>
      <c r="H265" s="7"/>
      <c r="I265" s="7"/>
      <c r="J265" s="7"/>
      <c r="K265" s="7"/>
      <c r="L265" s="7"/>
    </row>
    <row r="266" ht="16.5" spans="1:12">
      <c r="A266" s="7" t="s">
        <v>1392</v>
      </c>
      <c r="B266" s="7" t="s">
        <v>959</v>
      </c>
      <c r="C266" s="7"/>
      <c r="D266" s="7"/>
      <c r="E266" s="7">
        <f t="shared" si="4"/>
        <v>0</v>
      </c>
      <c r="F266" s="7" t="s">
        <v>1203</v>
      </c>
      <c r="G266" s="7"/>
      <c r="H266" s="7"/>
      <c r="I266" s="7"/>
      <c r="J266" s="7"/>
      <c r="K266" s="7"/>
      <c r="L266" s="7"/>
    </row>
    <row r="267" ht="16.5" spans="1:12">
      <c r="A267" s="7" t="s">
        <v>1393</v>
      </c>
      <c r="B267" s="7" t="s">
        <v>959</v>
      </c>
      <c r="C267" s="7"/>
      <c r="D267" s="7"/>
      <c r="E267" s="7">
        <f t="shared" si="4"/>
        <v>0</v>
      </c>
      <c r="F267" s="7" t="s">
        <v>1394</v>
      </c>
      <c r="G267" s="7"/>
      <c r="H267" s="7"/>
      <c r="I267" s="7" t="s">
        <v>1073</v>
      </c>
      <c r="J267" s="7"/>
      <c r="K267" s="7"/>
      <c r="L267" s="7"/>
    </row>
    <row r="268" ht="16.5" spans="1:12">
      <c r="A268" s="7" t="s">
        <v>1395</v>
      </c>
      <c r="B268" s="7" t="s">
        <v>966</v>
      </c>
      <c r="C268" s="7"/>
      <c r="D268" s="7"/>
      <c r="E268" s="7">
        <f t="shared" si="4"/>
        <v>0</v>
      </c>
      <c r="F268" s="7" t="s">
        <v>1396</v>
      </c>
      <c r="G268" s="7"/>
      <c r="H268" s="7"/>
      <c r="I268" s="7"/>
      <c r="J268" s="7"/>
      <c r="K268" s="7"/>
      <c r="L268" s="7"/>
    </row>
    <row r="269" ht="16.5" spans="1:12">
      <c r="A269" s="7" t="s">
        <v>1397</v>
      </c>
      <c r="B269" s="7" t="s">
        <v>966</v>
      </c>
      <c r="C269" s="7"/>
      <c r="D269" s="7"/>
      <c r="E269" s="7">
        <f t="shared" si="4"/>
        <v>0</v>
      </c>
      <c r="F269" s="7" t="s">
        <v>1398</v>
      </c>
      <c r="G269" s="7"/>
      <c r="H269" s="7"/>
      <c r="I269" s="7"/>
      <c r="J269" s="7"/>
      <c r="K269" s="7"/>
      <c r="L269" s="7"/>
    </row>
    <row r="270" ht="16.5" spans="1:12">
      <c r="A270" s="7" t="s">
        <v>1399</v>
      </c>
      <c r="B270" s="7" t="s">
        <v>969</v>
      </c>
      <c r="C270" s="7"/>
      <c r="D270" s="7"/>
      <c r="E270" s="7">
        <f t="shared" si="4"/>
        <v>0</v>
      </c>
      <c r="F270" s="7" t="s">
        <v>1338</v>
      </c>
      <c r="G270" s="7"/>
      <c r="H270" s="7"/>
      <c r="I270" s="7"/>
      <c r="J270" s="7"/>
      <c r="K270" s="7"/>
      <c r="L270" s="7"/>
    </row>
    <row r="271" ht="16.5" spans="1:12">
      <c r="A271" s="7" t="s">
        <v>1400</v>
      </c>
      <c r="B271" s="7" t="s">
        <v>969</v>
      </c>
      <c r="C271" s="7"/>
      <c r="D271" s="7"/>
      <c r="E271" s="7">
        <f t="shared" si="4"/>
        <v>0</v>
      </c>
      <c r="F271" s="7" t="s">
        <v>1401</v>
      </c>
      <c r="G271" s="7"/>
      <c r="H271" s="7"/>
      <c r="I271" s="7"/>
      <c r="J271" s="7"/>
      <c r="K271" s="7"/>
      <c r="L271" s="7"/>
    </row>
    <row r="272" ht="16.5" spans="1:12">
      <c r="A272" s="7" t="s">
        <v>1402</v>
      </c>
      <c r="B272" s="7" t="s">
        <v>969</v>
      </c>
      <c r="C272" s="7"/>
      <c r="D272" s="7"/>
      <c r="E272" s="7">
        <f t="shared" si="4"/>
        <v>0</v>
      </c>
      <c r="F272" s="7" t="s">
        <v>1403</v>
      </c>
      <c r="G272" s="7"/>
      <c r="H272" s="7"/>
      <c r="I272" s="7"/>
      <c r="J272" s="7"/>
      <c r="K272" s="7"/>
      <c r="L272" s="7"/>
    </row>
    <row r="273" ht="16.5" spans="1:12">
      <c r="A273" s="7" t="s">
        <v>1404</v>
      </c>
      <c r="B273" s="7" t="s">
        <v>976</v>
      </c>
      <c r="C273" s="7"/>
      <c r="D273" s="7"/>
      <c r="E273" s="7">
        <f t="shared" si="4"/>
        <v>0</v>
      </c>
      <c r="F273" s="7" t="s">
        <v>1340</v>
      </c>
      <c r="G273" s="7"/>
      <c r="H273" s="7"/>
      <c r="I273" s="7"/>
      <c r="J273" s="7"/>
      <c r="K273" s="7"/>
      <c r="L273" s="7"/>
    </row>
    <row r="274" ht="16.5" spans="1:12">
      <c r="A274" s="7" t="s">
        <v>1405</v>
      </c>
      <c r="B274" s="7" t="s">
        <v>976</v>
      </c>
      <c r="C274" s="7"/>
      <c r="D274" s="7"/>
      <c r="E274" s="7">
        <f t="shared" si="4"/>
        <v>0</v>
      </c>
      <c r="F274" s="7" t="s">
        <v>1406</v>
      </c>
      <c r="G274" s="7"/>
      <c r="H274" s="7"/>
      <c r="I274" s="7"/>
      <c r="J274" s="7"/>
      <c r="K274" s="7"/>
      <c r="L274" s="7"/>
    </row>
    <row r="275" ht="16.5" spans="1:12">
      <c r="A275" s="7" t="s">
        <v>1407</v>
      </c>
      <c r="B275" s="7" t="s">
        <v>976</v>
      </c>
      <c r="C275" s="7"/>
      <c r="D275" s="7"/>
      <c r="E275" s="7">
        <f t="shared" si="4"/>
        <v>0</v>
      </c>
      <c r="F275" s="7" t="s">
        <v>1401</v>
      </c>
      <c r="G275" s="7"/>
      <c r="H275" s="7"/>
      <c r="I275" s="7" t="s">
        <v>1408</v>
      </c>
      <c r="J275" s="7"/>
      <c r="K275" s="7"/>
      <c r="L275" s="7"/>
    </row>
    <row r="276" ht="16.5" spans="1:12">
      <c r="A276" s="7" t="s">
        <v>1409</v>
      </c>
      <c r="B276" s="7" t="s">
        <v>981</v>
      </c>
      <c r="C276" s="7"/>
      <c r="D276" s="7"/>
      <c r="E276" s="7">
        <f t="shared" si="4"/>
        <v>0</v>
      </c>
      <c r="F276" s="7" t="s">
        <v>1410</v>
      </c>
      <c r="G276" s="7"/>
      <c r="H276" s="7"/>
      <c r="I276" s="7"/>
      <c r="J276" s="7"/>
      <c r="K276" s="7"/>
      <c r="L276" s="7"/>
    </row>
    <row r="277" ht="16.5" spans="1:12">
      <c r="A277" s="7" t="s">
        <v>1411</v>
      </c>
      <c r="B277" s="7" t="s">
        <v>981</v>
      </c>
      <c r="C277" s="7"/>
      <c r="D277" s="7"/>
      <c r="E277" s="7">
        <f t="shared" si="4"/>
        <v>0</v>
      </c>
      <c r="F277" s="7" t="s">
        <v>1011</v>
      </c>
      <c r="G277" s="7"/>
      <c r="H277" s="7"/>
      <c r="I277" s="7"/>
      <c r="J277" s="7"/>
      <c r="K277" s="7"/>
      <c r="L277" s="7"/>
    </row>
    <row r="278" ht="16.5" spans="1:12">
      <c r="A278" s="7" t="s">
        <v>1412</v>
      </c>
      <c r="B278" s="7" t="s">
        <v>984</v>
      </c>
      <c r="C278" s="7"/>
      <c r="D278" s="7"/>
      <c r="E278" s="7">
        <f t="shared" si="4"/>
        <v>0</v>
      </c>
      <c r="F278" s="7" t="s">
        <v>1413</v>
      </c>
      <c r="G278" s="7"/>
      <c r="H278" s="7"/>
      <c r="I278" s="7"/>
      <c r="J278" s="7"/>
      <c r="K278" s="7"/>
      <c r="L278" s="7"/>
    </row>
    <row r="279" ht="16.5" spans="1:12">
      <c r="A279" s="7" t="s">
        <v>1414</v>
      </c>
      <c r="B279" s="7" t="s">
        <v>984</v>
      </c>
      <c r="C279" s="7"/>
      <c r="D279" s="7"/>
      <c r="E279" s="7">
        <f t="shared" si="4"/>
        <v>0</v>
      </c>
      <c r="F279" s="7" t="s">
        <v>1415</v>
      </c>
      <c r="G279" s="7"/>
      <c r="H279" s="7"/>
      <c r="I279" s="7"/>
      <c r="J279" s="7"/>
      <c r="K279" s="7"/>
      <c r="L279" s="7"/>
    </row>
    <row r="280" ht="16.5" spans="1:12">
      <c r="A280" s="7" t="s">
        <v>1416</v>
      </c>
      <c r="B280" s="7" t="s">
        <v>947</v>
      </c>
      <c r="C280" s="7"/>
      <c r="D280" s="7"/>
      <c r="E280" s="7">
        <f t="shared" si="4"/>
        <v>0</v>
      </c>
      <c r="F280" s="7" t="s">
        <v>1110</v>
      </c>
      <c r="G280" s="7"/>
      <c r="H280" s="7"/>
      <c r="I280" s="7"/>
      <c r="J280" s="7"/>
      <c r="K280" s="7"/>
      <c r="L280" s="7"/>
    </row>
    <row r="281" ht="16.5" spans="1:12">
      <c r="A281" s="7" t="s">
        <v>1417</v>
      </c>
      <c r="B281" s="7" t="s">
        <v>947</v>
      </c>
      <c r="C281" s="7"/>
      <c r="D281" s="7"/>
      <c r="E281" s="7">
        <f t="shared" si="4"/>
        <v>0</v>
      </c>
      <c r="F281" s="7" t="s">
        <v>1418</v>
      </c>
      <c r="G281" s="7"/>
      <c r="H281" s="7"/>
      <c r="I281" s="7"/>
      <c r="J281" s="7"/>
      <c r="K281" s="7"/>
      <c r="L281" s="7"/>
    </row>
    <row r="282" ht="16.5" spans="1:12">
      <c r="A282" s="7" t="s">
        <v>1419</v>
      </c>
      <c r="B282" s="7" t="s">
        <v>950</v>
      </c>
      <c r="C282" s="7"/>
      <c r="D282" s="7"/>
      <c r="E282" s="7">
        <f t="shared" si="4"/>
        <v>0</v>
      </c>
      <c r="F282" s="7" t="s">
        <v>1420</v>
      </c>
      <c r="G282" s="7"/>
      <c r="H282" s="7"/>
      <c r="I282" s="7"/>
      <c r="J282" s="7"/>
      <c r="K282" s="7"/>
      <c r="L282" s="7"/>
    </row>
    <row r="283" ht="16.5" spans="1:12">
      <c r="A283" s="7" t="s">
        <v>1421</v>
      </c>
      <c r="B283" s="7" t="s">
        <v>950</v>
      </c>
      <c r="C283" s="7"/>
      <c r="D283" s="7"/>
      <c r="E283" s="7">
        <f t="shared" si="4"/>
        <v>0</v>
      </c>
      <c r="F283" s="7" t="s">
        <v>1422</v>
      </c>
      <c r="G283" s="7"/>
      <c r="H283" s="7"/>
      <c r="I283" s="7"/>
      <c r="J283" s="7"/>
      <c r="K283" s="7"/>
      <c r="L283" s="7"/>
    </row>
    <row r="284" ht="16.5" spans="1:12">
      <c r="A284" s="8" t="s">
        <v>1423</v>
      </c>
      <c r="B284" s="7" t="s">
        <v>953</v>
      </c>
      <c r="C284" s="7"/>
      <c r="D284" s="7"/>
      <c r="E284" s="7">
        <f t="shared" si="4"/>
        <v>0</v>
      </c>
      <c r="F284" s="7" t="s">
        <v>1424</v>
      </c>
      <c r="G284" s="7"/>
      <c r="H284" s="7"/>
      <c r="I284" s="7"/>
      <c r="J284" s="7"/>
      <c r="K284" s="7"/>
      <c r="L284" s="7"/>
    </row>
    <row r="285" ht="16.5" spans="1:12">
      <c r="A285" s="8" t="s">
        <v>1425</v>
      </c>
      <c r="B285" s="7" t="s">
        <v>953</v>
      </c>
      <c r="C285" s="7"/>
      <c r="D285" s="7"/>
      <c r="E285" s="7">
        <f t="shared" si="4"/>
        <v>0</v>
      </c>
      <c r="F285" s="7" t="s">
        <v>1426</v>
      </c>
      <c r="G285" s="7"/>
      <c r="H285" s="7"/>
      <c r="I285" s="7"/>
      <c r="J285" s="7"/>
      <c r="K285" s="7"/>
      <c r="L285" s="7"/>
    </row>
    <row r="286" ht="16.5" spans="1:12">
      <c r="A286" s="7" t="s">
        <v>1427</v>
      </c>
      <c r="B286" s="7" t="s">
        <v>956</v>
      </c>
      <c r="C286" s="7"/>
      <c r="D286" s="7"/>
      <c r="E286" s="7">
        <f t="shared" si="4"/>
        <v>0</v>
      </c>
      <c r="F286" s="7" t="s">
        <v>1428</v>
      </c>
      <c r="G286" s="7"/>
      <c r="H286" s="7"/>
      <c r="I286" s="7"/>
      <c r="J286" s="7"/>
      <c r="K286" s="7"/>
      <c r="L286" s="7"/>
    </row>
    <row r="287" ht="16.5" spans="1:12">
      <c r="A287" s="7" t="s">
        <v>1429</v>
      </c>
      <c r="B287" s="7" t="s">
        <v>956</v>
      </c>
      <c r="C287" s="7"/>
      <c r="D287" s="7"/>
      <c r="E287" s="7">
        <f t="shared" si="4"/>
        <v>0</v>
      </c>
      <c r="F287" s="7" t="s">
        <v>1430</v>
      </c>
      <c r="G287" s="7"/>
      <c r="H287" s="7"/>
      <c r="I287" s="7"/>
      <c r="J287" s="7"/>
      <c r="K287" s="7"/>
      <c r="L287" s="7"/>
    </row>
    <row r="288" ht="16.5" spans="1:12">
      <c r="A288" s="7" t="s">
        <v>1431</v>
      </c>
      <c r="B288" s="7" t="s">
        <v>959</v>
      </c>
      <c r="C288" s="7"/>
      <c r="D288" s="7"/>
      <c r="E288" s="7">
        <f t="shared" si="4"/>
        <v>0</v>
      </c>
      <c r="F288" s="7" t="s">
        <v>1432</v>
      </c>
      <c r="G288" s="7"/>
      <c r="H288" s="7"/>
      <c r="I288" s="7"/>
      <c r="J288" s="7"/>
      <c r="K288" s="7"/>
      <c r="L288" s="7"/>
    </row>
    <row r="289" ht="16.5" spans="1:12">
      <c r="A289" s="7" t="s">
        <v>1433</v>
      </c>
      <c r="B289" s="7" t="s">
        <v>959</v>
      </c>
      <c r="C289" s="7"/>
      <c r="D289" s="7"/>
      <c r="E289" s="7">
        <f t="shared" si="4"/>
        <v>0</v>
      </c>
      <c r="F289" s="7" t="s">
        <v>1434</v>
      </c>
      <c r="G289" s="7"/>
      <c r="H289" s="7"/>
      <c r="I289" s="7"/>
      <c r="J289" s="7"/>
      <c r="K289" s="7"/>
      <c r="L289" s="7"/>
    </row>
    <row r="290" ht="16.5" spans="1:12">
      <c r="A290" s="7" t="s">
        <v>1435</v>
      </c>
      <c r="B290" s="7" t="s">
        <v>959</v>
      </c>
      <c r="C290" s="7"/>
      <c r="D290" s="7"/>
      <c r="E290" s="7">
        <f t="shared" si="4"/>
        <v>0</v>
      </c>
      <c r="F290" s="7" t="s">
        <v>1436</v>
      </c>
      <c r="G290" s="7"/>
      <c r="H290" s="7"/>
      <c r="I290" s="7"/>
      <c r="J290" s="7"/>
      <c r="K290" s="7" t="s">
        <v>971</v>
      </c>
      <c r="L290" s="7" t="s">
        <v>1073</v>
      </c>
    </row>
    <row r="291" ht="16.5" spans="1:12">
      <c r="A291" s="7" t="s">
        <v>1437</v>
      </c>
      <c r="B291" s="7" t="s">
        <v>966</v>
      </c>
      <c r="C291" s="7"/>
      <c r="D291" s="7"/>
      <c r="E291" s="7">
        <f t="shared" si="4"/>
        <v>0</v>
      </c>
      <c r="F291" s="7" t="s">
        <v>1438</v>
      </c>
      <c r="G291" s="7"/>
      <c r="H291" s="7"/>
      <c r="I291" s="7"/>
      <c r="J291" s="7"/>
      <c r="K291" s="7"/>
      <c r="L291" s="7"/>
    </row>
    <row r="292" ht="16.5" spans="1:12">
      <c r="A292" s="7" t="s">
        <v>1439</v>
      </c>
      <c r="B292" s="7" t="s">
        <v>966</v>
      </c>
      <c r="C292" s="7"/>
      <c r="D292" s="7"/>
      <c r="E292" s="7">
        <f t="shared" si="4"/>
        <v>0</v>
      </c>
      <c r="F292" s="7" t="s">
        <v>1440</v>
      </c>
      <c r="G292" s="7"/>
      <c r="H292" s="7"/>
      <c r="I292" s="7"/>
      <c r="J292" s="7"/>
      <c r="K292" s="7"/>
      <c r="L292" s="7"/>
    </row>
    <row r="293" ht="16.5" spans="1:12">
      <c r="A293" s="7" t="s">
        <v>1441</v>
      </c>
      <c r="B293" s="7" t="s">
        <v>969</v>
      </c>
      <c r="C293" s="7"/>
      <c r="D293" s="7"/>
      <c r="E293" s="7">
        <f t="shared" si="4"/>
        <v>0</v>
      </c>
      <c r="F293" s="7" t="s">
        <v>1442</v>
      </c>
      <c r="G293" s="7"/>
      <c r="H293" s="7"/>
      <c r="I293" s="7"/>
      <c r="J293" s="7"/>
      <c r="K293" s="7"/>
      <c r="L293" s="7"/>
    </row>
    <row r="294" ht="16.5" spans="1:12">
      <c r="A294" s="7" t="s">
        <v>1443</v>
      </c>
      <c r="B294" s="7" t="s">
        <v>969</v>
      </c>
      <c r="C294" s="7"/>
      <c r="D294" s="7"/>
      <c r="E294" s="7">
        <f t="shared" si="4"/>
        <v>0</v>
      </c>
      <c r="F294" s="7" t="s">
        <v>1444</v>
      </c>
      <c r="G294" s="7" t="s">
        <v>970</v>
      </c>
      <c r="H294" s="7"/>
      <c r="I294" s="7"/>
      <c r="J294" s="7"/>
      <c r="K294" s="7"/>
      <c r="L294" s="7"/>
    </row>
    <row r="295" ht="16.5" spans="1:12">
      <c r="A295" s="7" t="s">
        <v>1445</v>
      </c>
      <c r="B295" s="7" t="s">
        <v>969</v>
      </c>
      <c r="C295" s="7"/>
      <c r="D295" s="7"/>
      <c r="E295" s="7">
        <f t="shared" si="4"/>
        <v>0</v>
      </c>
      <c r="F295" s="7" t="s">
        <v>1446</v>
      </c>
      <c r="G295" s="7"/>
      <c r="H295" s="7"/>
      <c r="I295" s="7"/>
      <c r="J295" s="7" t="s">
        <v>974</v>
      </c>
      <c r="K295" s="7"/>
      <c r="L295" s="7" t="s">
        <v>974</v>
      </c>
    </row>
    <row r="296" ht="16.5" spans="1:12">
      <c r="A296" s="7" t="s">
        <v>1447</v>
      </c>
      <c r="B296" s="7" t="s">
        <v>976</v>
      </c>
      <c r="C296" s="7"/>
      <c r="D296" s="7"/>
      <c r="E296" s="7">
        <f t="shared" si="4"/>
        <v>0</v>
      </c>
      <c r="F296" s="7" t="s">
        <v>1448</v>
      </c>
      <c r="G296" s="7"/>
      <c r="H296" s="7"/>
      <c r="I296" s="7"/>
      <c r="J296" s="7"/>
      <c r="K296" s="7"/>
      <c r="L296" s="7"/>
    </row>
    <row r="297" ht="16.5" spans="1:12">
      <c r="A297" s="7" t="s">
        <v>1449</v>
      </c>
      <c r="B297" s="7" t="s">
        <v>976</v>
      </c>
      <c r="C297" s="7"/>
      <c r="D297" s="7"/>
      <c r="E297" s="7">
        <f t="shared" si="4"/>
        <v>0</v>
      </c>
      <c r="F297" s="7" t="s">
        <v>1356</v>
      </c>
      <c r="G297" s="7"/>
      <c r="H297" s="7"/>
      <c r="I297" s="7"/>
      <c r="J297" s="7"/>
      <c r="K297" s="7"/>
      <c r="L297" s="7" t="s">
        <v>1063</v>
      </c>
    </row>
    <row r="298" ht="16.5" spans="1:12">
      <c r="A298" s="7" t="s">
        <v>1450</v>
      </c>
      <c r="B298" s="7" t="s">
        <v>976</v>
      </c>
      <c r="C298" s="7"/>
      <c r="D298" s="7"/>
      <c r="E298" s="7">
        <f t="shared" si="4"/>
        <v>0</v>
      </c>
      <c r="F298" s="7" t="s">
        <v>1451</v>
      </c>
      <c r="G298" s="7"/>
      <c r="H298" s="7"/>
      <c r="I298" s="7"/>
      <c r="J298" s="7"/>
      <c r="K298" s="7" t="s">
        <v>1452</v>
      </c>
      <c r="L298" s="7"/>
    </row>
    <row r="299" ht="16.5" spans="1:12">
      <c r="A299" s="7" t="s">
        <v>1453</v>
      </c>
      <c r="B299" s="7" t="s">
        <v>981</v>
      </c>
      <c r="C299" s="7"/>
      <c r="D299" s="7"/>
      <c r="E299" s="7">
        <f t="shared" si="4"/>
        <v>0</v>
      </c>
      <c r="F299" s="7" t="s">
        <v>1454</v>
      </c>
      <c r="G299" s="7"/>
      <c r="H299" s="7"/>
      <c r="I299" s="7"/>
      <c r="J299" s="7"/>
      <c r="K299" s="7"/>
      <c r="L299" s="7"/>
    </row>
    <row r="300" ht="16.5" spans="1:12">
      <c r="A300" s="7" t="s">
        <v>1455</v>
      </c>
      <c r="B300" s="7" t="s">
        <v>981</v>
      </c>
      <c r="C300" s="7"/>
      <c r="D300" s="7"/>
      <c r="E300" s="7">
        <f t="shared" si="4"/>
        <v>0</v>
      </c>
      <c r="F300" s="7" t="s">
        <v>1456</v>
      </c>
      <c r="G300" s="7"/>
      <c r="H300" s="7"/>
      <c r="I300" s="7"/>
      <c r="J300" s="7" t="s">
        <v>963</v>
      </c>
      <c r="K300" s="7"/>
      <c r="L300" s="7" t="s">
        <v>1018</v>
      </c>
    </row>
    <row r="301" ht="16.5" spans="1:12">
      <c r="A301" s="7" t="s">
        <v>1457</v>
      </c>
      <c r="B301" s="7" t="s">
        <v>984</v>
      </c>
      <c r="C301" s="7"/>
      <c r="D301" s="7"/>
      <c r="E301" s="7">
        <f t="shared" si="4"/>
        <v>0</v>
      </c>
      <c r="F301" s="7" t="s">
        <v>1458</v>
      </c>
      <c r="G301" s="7"/>
      <c r="H301" s="7"/>
      <c r="I301" s="7"/>
      <c r="J301" s="7"/>
      <c r="K301" s="7"/>
      <c r="L301" s="7"/>
    </row>
    <row r="302" ht="16.5" spans="1:12">
      <c r="A302" s="7" t="s">
        <v>1459</v>
      </c>
      <c r="B302" s="7" t="s">
        <v>984</v>
      </c>
      <c r="C302" s="7"/>
      <c r="D302" s="7"/>
      <c r="E302" s="7">
        <f t="shared" si="4"/>
        <v>0</v>
      </c>
      <c r="F302" s="7" t="s">
        <v>1234</v>
      </c>
      <c r="G302" s="7" t="s">
        <v>1099</v>
      </c>
      <c r="H302" s="7"/>
      <c r="I302" s="7"/>
      <c r="J302" s="7" t="s">
        <v>1018</v>
      </c>
      <c r="K302" s="7" t="s">
        <v>1018</v>
      </c>
      <c r="L302" s="7"/>
    </row>
    <row r="303" ht="16.5" spans="1:12">
      <c r="A303" s="7" t="s">
        <v>1460</v>
      </c>
      <c r="B303" s="7" t="s">
        <v>947</v>
      </c>
      <c r="C303" s="7"/>
      <c r="D303" s="7"/>
      <c r="E303" s="7">
        <f t="shared" si="4"/>
        <v>0</v>
      </c>
      <c r="F303" s="7" t="s">
        <v>1408</v>
      </c>
      <c r="G303" s="7" t="s">
        <v>1461</v>
      </c>
      <c r="H303" s="7"/>
      <c r="I303" s="7"/>
      <c r="J303" s="7"/>
      <c r="K303" s="7"/>
      <c r="L303" s="7"/>
    </row>
    <row r="304" ht="16.5" spans="1:12">
      <c r="A304" s="7" t="s">
        <v>1462</v>
      </c>
      <c r="B304" s="7" t="s">
        <v>947</v>
      </c>
      <c r="C304" s="7"/>
      <c r="D304" s="7"/>
      <c r="E304" s="7">
        <f t="shared" si="4"/>
        <v>0</v>
      </c>
      <c r="F304" s="7" t="s">
        <v>1463</v>
      </c>
      <c r="G304" s="7" t="s">
        <v>1464</v>
      </c>
      <c r="H304" s="7"/>
      <c r="I304" s="7"/>
      <c r="J304" s="7"/>
      <c r="K304" s="7"/>
      <c r="L304" s="7"/>
    </row>
    <row r="305" ht="16.5" spans="1:12">
      <c r="A305" s="7" t="s">
        <v>1465</v>
      </c>
      <c r="B305" s="7" t="s">
        <v>950</v>
      </c>
      <c r="C305" s="7"/>
      <c r="D305" s="7"/>
      <c r="E305" s="7">
        <f t="shared" si="4"/>
        <v>0</v>
      </c>
      <c r="F305" s="7" t="s">
        <v>1466</v>
      </c>
      <c r="G305" s="7" t="s">
        <v>1374</v>
      </c>
      <c r="H305" s="7"/>
      <c r="I305" s="7"/>
      <c r="J305" s="7"/>
      <c r="K305" s="7"/>
      <c r="L305" s="7"/>
    </row>
    <row r="306" ht="16.5" spans="1:12">
      <c r="A306" s="7" t="s">
        <v>1467</v>
      </c>
      <c r="B306" s="7" t="s">
        <v>950</v>
      </c>
      <c r="C306" s="7"/>
      <c r="D306" s="7"/>
      <c r="E306" s="7">
        <f t="shared" si="4"/>
        <v>0</v>
      </c>
      <c r="F306" s="7" t="s">
        <v>1374</v>
      </c>
      <c r="G306" s="7" t="s">
        <v>1468</v>
      </c>
      <c r="H306" s="7"/>
      <c r="I306" s="7"/>
      <c r="J306" s="7"/>
      <c r="K306" s="7"/>
      <c r="L306" s="7"/>
    </row>
    <row r="307" ht="16.5" spans="1:12">
      <c r="A307" s="8" t="s">
        <v>1469</v>
      </c>
      <c r="B307" s="7" t="s">
        <v>953</v>
      </c>
      <c r="C307" s="7"/>
      <c r="D307" s="7"/>
      <c r="E307" s="7">
        <f t="shared" si="4"/>
        <v>0</v>
      </c>
      <c r="F307" s="7" t="s">
        <v>1470</v>
      </c>
      <c r="G307" s="7" t="s">
        <v>1471</v>
      </c>
      <c r="H307" s="7"/>
      <c r="I307" s="7"/>
      <c r="J307" s="7"/>
      <c r="K307" s="7"/>
      <c r="L307" s="7"/>
    </row>
    <row r="308" ht="16.5" spans="1:12">
      <c r="A308" s="8" t="s">
        <v>1472</v>
      </c>
      <c r="B308" s="7" t="s">
        <v>953</v>
      </c>
      <c r="C308" s="7"/>
      <c r="D308" s="7"/>
      <c r="E308" s="7">
        <f t="shared" si="4"/>
        <v>0</v>
      </c>
      <c r="F308" s="7" t="s">
        <v>1473</v>
      </c>
      <c r="G308" s="7" t="s">
        <v>1474</v>
      </c>
      <c r="H308" s="7"/>
      <c r="I308" s="7"/>
      <c r="J308" s="7"/>
      <c r="K308" s="7"/>
      <c r="L308" s="7"/>
    </row>
    <row r="309" ht="16.5" spans="1:12">
      <c r="A309" s="7" t="s">
        <v>1475</v>
      </c>
      <c r="B309" s="7" t="s">
        <v>956</v>
      </c>
      <c r="C309" s="7"/>
      <c r="D309" s="7"/>
      <c r="E309" s="7">
        <f t="shared" si="4"/>
        <v>0</v>
      </c>
      <c r="F309" s="7" t="s">
        <v>1471</v>
      </c>
      <c r="G309" s="7" t="s">
        <v>1471</v>
      </c>
      <c r="H309" s="7"/>
      <c r="I309" s="7"/>
      <c r="J309" s="7"/>
      <c r="K309" s="7"/>
      <c r="L309" s="7"/>
    </row>
    <row r="310" ht="16.5" spans="1:12">
      <c r="A310" s="7" t="s">
        <v>1476</v>
      </c>
      <c r="B310" s="7" t="s">
        <v>956</v>
      </c>
      <c r="C310" s="7"/>
      <c r="D310" s="7"/>
      <c r="E310" s="7">
        <f t="shared" si="4"/>
        <v>0</v>
      </c>
      <c r="F310" s="7" t="s">
        <v>1259</v>
      </c>
      <c r="G310" s="7" t="s">
        <v>1477</v>
      </c>
      <c r="H310" s="7"/>
      <c r="I310" s="7"/>
      <c r="J310" s="7"/>
      <c r="K310" s="7"/>
      <c r="L310" s="7"/>
    </row>
    <row r="311" ht="16.5" spans="1:12">
      <c r="A311" s="7" t="s">
        <v>1478</v>
      </c>
      <c r="B311" s="7" t="s">
        <v>959</v>
      </c>
      <c r="C311" s="7"/>
      <c r="D311" s="7"/>
      <c r="E311" s="7">
        <f t="shared" si="4"/>
        <v>0</v>
      </c>
      <c r="F311" s="7" t="s">
        <v>1113</v>
      </c>
      <c r="G311" s="7" t="s">
        <v>1477</v>
      </c>
      <c r="H311" s="7"/>
      <c r="I311" s="7"/>
      <c r="J311" s="7"/>
      <c r="K311" s="7"/>
      <c r="L311" s="7"/>
    </row>
    <row r="312" ht="16.5" spans="1:12">
      <c r="A312" s="7" t="s">
        <v>1479</v>
      </c>
      <c r="B312" s="7" t="s">
        <v>959</v>
      </c>
      <c r="C312" s="7"/>
      <c r="D312" s="7"/>
      <c r="E312" s="7">
        <f t="shared" si="4"/>
        <v>0</v>
      </c>
      <c r="F312" s="7" t="s">
        <v>1113</v>
      </c>
      <c r="G312" s="7" t="s">
        <v>1113</v>
      </c>
      <c r="H312" s="7"/>
      <c r="I312" s="7"/>
      <c r="J312" s="7"/>
      <c r="K312" s="7"/>
      <c r="L312" s="7"/>
    </row>
    <row r="313" ht="16.5" spans="1:12">
      <c r="A313" s="7" t="s">
        <v>1480</v>
      </c>
      <c r="B313" s="7" t="s">
        <v>959</v>
      </c>
      <c r="C313" s="7"/>
      <c r="D313" s="7"/>
      <c r="E313" s="7">
        <f t="shared" si="4"/>
        <v>0</v>
      </c>
      <c r="F313" s="7" t="s">
        <v>1481</v>
      </c>
      <c r="G313" s="7" t="s">
        <v>1482</v>
      </c>
      <c r="H313" s="7"/>
      <c r="I313" s="7"/>
      <c r="J313" s="7"/>
      <c r="K313" s="7"/>
      <c r="L313" s="7"/>
    </row>
    <row r="314" ht="16.5" spans="1:12">
      <c r="A314" s="7" t="s">
        <v>1483</v>
      </c>
      <c r="B314" s="7" t="s">
        <v>966</v>
      </c>
      <c r="C314" s="7"/>
      <c r="D314" s="7"/>
      <c r="E314" s="7">
        <f t="shared" si="4"/>
        <v>0</v>
      </c>
      <c r="F314" s="7" t="s">
        <v>1484</v>
      </c>
      <c r="G314" s="7" t="s">
        <v>1485</v>
      </c>
      <c r="H314" s="7" t="s">
        <v>1073</v>
      </c>
      <c r="I314" s="7"/>
      <c r="J314" s="7"/>
      <c r="K314" s="7"/>
      <c r="L314" s="7"/>
    </row>
    <row r="315" ht="16.5" spans="1:12">
      <c r="A315" s="7" t="s">
        <v>1486</v>
      </c>
      <c r="B315" s="7" t="s">
        <v>966</v>
      </c>
      <c r="C315" s="7"/>
      <c r="D315" s="7"/>
      <c r="E315" s="7">
        <f t="shared" si="4"/>
        <v>0</v>
      </c>
      <c r="F315" s="7" t="s">
        <v>1487</v>
      </c>
      <c r="G315" s="7" t="s">
        <v>1488</v>
      </c>
      <c r="H315" s="7"/>
      <c r="I315" s="7"/>
      <c r="J315" s="7"/>
      <c r="K315" s="7"/>
      <c r="L315" s="7"/>
    </row>
    <row r="316" ht="16.5" spans="1:12">
      <c r="A316" s="7" t="s">
        <v>1489</v>
      </c>
      <c r="B316" s="7" t="s">
        <v>969</v>
      </c>
      <c r="C316" s="7"/>
      <c r="D316" s="7"/>
      <c r="E316" s="7">
        <f t="shared" si="4"/>
        <v>0</v>
      </c>
      <c r="F316" s="7" t="s">
        <v>1490</v>
      </c>
      <c r="G316" s="7" t="s">
        <v>1491</v>
      </c>
      <c r="H316" s="7"/>
      <c r="I316" s="7"/>
      <c r="J316" s="7"/>
      <c r="K316" s="7"/>
      <c r="L316" s="7"/>
    </row>
    <row r="317" ht="16.5" spans="1:12">
      <c r="A317" s="7" t="s">
        <v>1492</v>
      </c>
      <c r="B317" s="7" t="s">
        <v>969</v>
      </c>
      <c r="C317" s="7"/>
      <c r="D317" s="7"/>
      <c r="E317" s="7">
        <f t="shared" si="4"/>
        <v>0</v>
      </c>
      <c r="F317" s="7" t="s">
        <v>1493</v>
      </c>
      <c r="G317" s="7"/>
      <c r="H317" s="7"/>
      <c r="I317" s="7"/>
      <c r="J317" s="7"/>
      <c r="K317" s="7"/>
      <c r="L317" s="7"/>
    </row>
    <row r="318" ht="16.5" spans="1:12">
      <c r="A318" s="7" t="s">
        <v>1494</v>
      </c>
      <c r="B318" s="7" t="s">
        <v>969</v>
      </c>
      <c r="C318" s="7"/>
      <c r="D318" s="7"/>
      <c r="E318" s="7">
        <f t="shared" si="4"/>
        <v>0</v>
      </c>
      <c r="F318" s="7" t="s">
        <v>1356</v>
      </c>
      <c r="G318" s="7" t="s">
        <v>1356</v>
      </c>
      <c r="H318" s="7"/>
      <c r="I318" s="7"/>
      <c r="J318" s="7" t="s">
        <v>963</v>
      </c>
      <c r="K318" s="7" t="s">
        <v>963</v>
      </c>
      <c r="L318" s="7"/>
    </row>
    <row r="319" ht="16.5" spans="1:12">
      <c r="A319" s="7" t="s">
        <v>1495</v>
      </c>
      <c r="B319" s="7" t="s">
        <v>976</v>
      </c>
      <c r="C319" s="7"/>
      <c r="D319" s="7"/>
      <c r="E319" s="7">
        <f t="shared" si="4"/>
        <v>0</v>
      </c>
      <c r="F319" s="7" t="s">
        <v>1496</v>
      </c>
      <c r="G319" s="7" t="s">
        <v>1497</v>
      </c>
      <c r="H319" s="7"/>
      <c r="I319" s="7"/>
      <c r="J319" s="7"/>
      <c r="K319" s="7"/>
      <c r="L319" s="7"/>
    </row>
    <row r="320" ht="16.5" spans="1:12">
      <c r="A320" s="7" t="s">
        <v>1498</v>
      </c>
      <c r="B320" s="7" t="s">
        <v>976</v>
      </c>
      <c r="C320" s="7"/>
      <c r="D320" s="7"/>
      <c r="E320" s="7">
        <f t="shared" si="4"/>
        <v>0</v>
      </c>
      <c r="F320" s="7" t="s">
        <v>1499</v>
      </c>
      <c r="G320" s="7" t="s">
        <v>1500</v>
      </c>
      <c r="H320" s="7"/>
      <c r="I320" s="7"/>
      <c r="J320" s="7"/>
      <c r="K320" s="7"/>
      <c r="L320" s="7"/>
    </row>
    <row r="321" ht="16.5" spans="1:12">
      <c r="A321" s="7" t="s">
        <v>1501</v>
      </c>
      <c r="B321" s="7" t="s">
        <v>976</v>
      </c>
      <c r="C321" s="7"/>
      <c r="D321" s="7"/>
      <c r="E321" s="7">
        <f t="shared" si="4"/>
        <v>0</v>
      </c>
      <c r="F321" s="7" t="s">
        <v>1502</v>
      </c>
      <c r="G321" s="7" t="s">
        <v>1503</v>
      </c>
      <c r="H321" s="7"/>
      <c r="I321" s="7"/>
      <c r="J321" s="7"/>
      <c r="K321" s="7"/>
      <c r="L321" s="7"/>
    </row>
    <row r="322" ht="16.5" spans="1:12">
      <c r="A322" s="7" t="s">
        <v>1504</v>
      </c>
      <c r="B322" s="7" t="s">
        <v>981</v>
      </c>
      <c r="C322" s="7"/>
      <c r="D322" s="7"/>
      <c r="E322" s="7">
        <f t="shared" si="4"/>
        <v>0</v>
      </c>
      <c r="F322" s="7" t="s">
        <v>1505</v>
      </c>
      <c r="G322" s="7" t="s">
        <v>1506</v>
      </c>
      <c r="H322" s="7"/>
      <c r="I322" s="7"/>
      <c r="J322" s="7"/>
      <c r="K322" s="7"/>
      <c r="L322" s="7"/>
    </row>
    <row r="323" ht="16.5" spans="1:12">
      <c r="A323" s="7" t="s">
        <v>1507</v>
      </c>
      <c r="B323" s="7" t="s">
        <v>981</v>
      </c>
      <c r="C323" s="7"/>
      <c r="D323" s="7"/>
      <c r="E323" s="7">
        <f t="shared" ref="E323:E348" si="5">ROUNDUP(D323*0.85,0)</f>
        <v>0</v>
      </c>
      <c r="F323" s="7" t="s">
        <v>1490</v>
      </c>
      <c r="G323" s="7" t="s">
        <v>1356</v>
      </c>
      <c r="H323" s="7"/>
      <c r="I323" s="7"/>
      <c r="J323" s="7"/>
      <c r="K323" s="7"/>
      <c r="L323" s="7"/>
    </row>
    <row r="324" ht="16.5" spans="1:12">
      <c r="A324" s="7" t="s">
        <v>1508</v>
      </c>
      <c r="B324" s="7" t="s">
        <v>984</v>
      </c>
      <c r="C324" s="7"/>
      <c r="D324" s="7"/>
      <c r="E324" s="7">
        <f t="shared" si="5"/>
        <v>0</v>
      </c>
      <c r="F324" s="7" t="s">
        <v>1509</v>
      </c>
      <c r="G324" s="7" t="s">
        <v>1510</v>
      </c>
      <c r="H324" s="7"/>
      <c r="I324" s="7"/>
      <c r="J324" s="7"/>
      <c r="K324" s="7"/>
      <c r="L324" s="7"/>
    </row>
    <row r="325" ht="16.5" spans="1:12">
      <c r="A325" s="7" t="s">
        <v>1511</v>
      </c>
      <c r="B325" s="7" t="s">
        <v>984</v>
      </c>
      <c r="C325" s="7"/>
      <c r="D325" s="7"/>
      <c r="E325" s="7">
        <f t="shared" si="5"/>
        <v>0</v>
      </c>
      <c r="F325" s="7" t="s">
        <v>1512</v>
      </c>
      <c r="G325" s="7" t="s">
        <v>1513</v>
      </c>
      <c r="H325" s="7"/>
      <c r="I325" s="7"/>
      <c r="J325" s="7"/>
      <c r="K325" s="7" t="s">
        <v>1018</v>
      </c>
      <c r="L325" s="7"/>
    </row>
    <row r="326" ht="16.5" spans="1:12">
      <c r="A326" s="7" t="s">
        <v>1514</v>
      </c>
      <c r="B326" s="7" t="s">
        <v>947</v>
      </c>
      <c r="C326" s="7"/>
      <c r="D326" s="7"/>
      <c r="E326" s="7">
        <f t="shared" si="5"/>
        <v>0</v>
      </c>
      <c r="F326" s="7" t="s">
        <v>1191</v>
      </c>
      <c r="G326" s="7"/>
      <c r="H326" s="7"/>
      <c r="I326" s="7"/>
      <c r="J326" s="7"/>
      <c r="K326" s="7" t="s">
        <v>971</v>
      </c>
      <c r="L326" s="7"/>
    </row>
    <row r="327" ht="16.5" spans="1:12">
      <c r="A327" s="7" t="s">
        <v>1515</v>
      </c>
      <c r="B327" s="7" t="s">
        <v>947</v>
      </c>
      <c r="C327" s="7"/>
      <c r="D327" s="7"/>
      <c r="E327" s="7">
        <f t="shared" si="5"/>
        <v>0</v>
      </c>
      <c r="F327" s="7" t="s">
        <v>1516</v>
      </c>
      <c r="G327" s="7"/>
      <c r="H327" s="7"/>
      <c r="I327" s="7"/>
      <c r="J327" s="7"/>
      <c r="K327" s="7" t="s">
        <v>971</v>
      </c>
      <c r="L327" s="7"/>
    </row>
    <row r="328" ht="16.5" spans="1:12">
      <c r="A328" s="7" t="s">
        <v>1517</v>
      </c>
      <c r="B328" s="7" t="s">
        <v>950</v>
      </c>
      <c r="C328" s="7"/>
      <c r="D328" s="7"/>
      <c r="E328" s="7">
        <f t="shared" si="5"/>
        <v>0</v>
      </c>
      <c r="F328" s="7" t="s">
        <v>1195</v>
      </c>
      <c r="G328" s="7"/>
      <c r="H328" s="7"/>
      <c r="I328" s="7"/>
      <c r="J328" s="7"/>
      <c r="K328" s="7" t="s">
        <v>971</v>
      </c>
      <c r="L328" s="7"/>
    </row>
    <row r="329" ht="16.5" spans="1:12">
      <c r="A329" s="7" t="s">
        <v>1518</v>
      </c>
      <c r="B329" s="7" t="s">
        <v>950</v>
      </c>
      <c r="C329" s="7"/>
      <c r="D329" s="7"/>
      <c r="E329" s="7">
        <f t="shared" si="5"/>
        <v>0</v>
      </c>
      <c r="F329" s="7" t="s">
        <v>1519</v>
      </c>
      <c r="G329" s="7"/>
      <c r="H329" s="7"/>
      <c r="I329" s="7"/>
      <c r="J329" s="7"/>
      <c r="K329" s="7" t="s">
        <v>971</v>
      </c>
      <c r="L329" s="7"/>
    </row>
    <row r="330" ht="16.5" spans="1:12">
      <c r="A330" s="8" t="s">
        <v>1520</v>
      </c>
      <c r="B330" s="7" t="s">
        <v>953</v>
      </c>
      <c r="C330" s="7"/>
      <c r="D330" s="7"/>
      <c r="E330" s="7">
        <f t="shared" si="5"/>
        <v>0</v>
      </c>
      <c r="F330" s="7" t="s">
        <v>1199</v>
      </c>
      <c r="G330" s="7"/>
      <c r="H330" s="7"/>
      <c r="I330" s="7"/>
      <c r="J330" s="7"/>
      <c r="K330" s="7" t="s">
        <v>971</v>
      </c>
      <c r="L330" s="7"/>
    </row>
    <row r="331" ht="16.5" spans="1:12">
      <c r="A331" s="8" t="s">
        <v>1521</v>
      </c>
      <c r="B331" s="7" t="s">
        <v>953</v>
      </c>
      <c r="C331" s="7"/>
      <c r="D331" s="7"/>
      <c r="E331" s="7">
        <f t="shared" si="5"/>
        <v>0</v>
      </c>
      <c r="F331" s="7" t="s">
        <v>1522</v>
      </c>
      <c r="G331" s="7"/>
      <c r="H331" s="7"/>
      <c r="I331" s="7"/>
      <c r="J331" s="7"/>
      <c r="K331" s="7" t="s">
        <v>971</v>
      </c>
      <c r="L331" s="7"/>
    </row>
    <row r="332" ht="16.5" spans="1:12">
      <c r="A332" s="7" t="s">
        <v>1523</v>
      </c>
      <c r="B332" s="7" t="s">
        <v>956</v>
      </c>
      <c r="C332" s="7"/>
      <c r="D332" s="7"/>
      <c r="E332" s="7">
        <f t="shared" si="5"/>
        <v>0</v>
      </c>
      <c r="F332" s="7" t="s">
        <v>1524</v>
      </c>
      <c r="G332" s="7"/>
      <c r="H332" s="7"/>
      <c r="I332" s="7"/>
      <c r="J332" s="7"/>
      <c r="K332" s="7" t="s">
        <v>971</v>
      </c>
      <c r="L332" s="7"/>
    </row>
    <row r="333" ht="16.5" spans="1:12">
      <c r="A333" s="7" t="s">
        <v>1525</v>
      </c>
      <c r="B333" s="7" t="s">
        <v>956</v>
      </c>
      <c r="C333" s="7"/>
      <c r="D333" s="7"/>
      <c r="E333" s="7">
        <f t="shared" si="5"/>
        <v>0</v>
      </c>
      <c r="F333" s="7" t="s">
        <v>1526</v>
      </c>
      <c r="G333" s="7"/>
      <c r="H333" s="7"/>
      <c r="I333" s="7"/>
      <c r="J333" s="7"/>
      <c r="K333" s="7" t="s">
        <v>971</v>
      </c>
      <c r="L333" s="7"/>
    </row>
    <row r="334" ht="16.5" spans="1:12">
      <c r="A334" s="7" t="s">
        <v>1527</v>
      </c>
      <c r="B334" s="7" t="s">
        <v>959</v>
      </c>
      <c r="C334" s="7"/>
      <c r="D334" s="7"/>
      <c r="E334" s="7">
        <f t="shared" si="5"/>
        <v>0</v>
      </c>
      <c r="F334" s="7" t="s">
        <v>1528</v>
      </c>
      <c r="G334" s="7"/>
      <c r="H334" s="7"/>
      <c r="I334" s="7"/>
      <c r="J334" s="7"/>
      <c r="K334" s="7" t="s">
        <v>971</v>
      </c>
      <c r="L334" s="7"/>
    </row>
    <row r="335" ht="16.5" spans="1:12">
      <c r="A335" s="7" t="s">
        <v>1529</v>
      </c>
      <c r="B335" s="7" t="s">
        <v>959</v>
      </c>
      <c r="C335" s="7"/>
      <c r="D335" s="7"/>
      <c r="E335" s="7">
        <f t="shared" si="5"/>
        <v>0</v>
      </c>
      <c r="F335" s="7" t="s">
        <v>1530</v>
      </c>
      <c r="G335" s="7"/>
      <c r="H335" s="7"/>
      <c r="I335" s="7"/>
      <c r="J335" s="7"/>
      <c r="K335" s="7" t="s">
        <v>971</v>
      </c>
      <c r="L335" s="7"/>
    </row>
    <row r="336" ht="16.5" spans="1:12">
      <c r="A336" s="7" t="s">
        <v>1531</v>
      </c>
      <c r="B336" s="7" t="s">
        <v>959</v>
      </c>
      <c r="C336" s="7"/>
      <c r="D336" s="7"/>
      <c r="E336" s="7">
        <f t="shared" si="5"/>
        <v>0</v>
      </c>
      <c r="F336" s="7" t="s">
        <v>1532</v>
      </c>
      <c r="G336" s="7"/>
      <c r="H336" s="7"/>
      <c r="I336" s="7"/>
      <c r="J336" s="7"/>
      <c r="K336" s="7" t="s">
        <v>971</v>
      </c>
      <c r="L336" s="7"/>
    </row>
    <row r="337" ht="16.5" spans="1:12">
      <c r="A337" s="7" t="s">
        <v>1533</v>
      </c>
      <c r="B337" s="7" t="s">
        <v>966</v>
      </c>
      <c r="C337" s="7"/>
      <c r="D337" s="7"/>
      <c r="E337" s="7">
        <f t="shared" si="5"/>
        <v>0</v>
      </c>
      <c r="F337" s="7" t="s">
        <v>1534</v>
      </c>
      <c r="G337" s="7"/>
      <c r="H337" s="7"/>
      <c r="I337" s="7"/>
      <c r="J337" s="7"/>
      <c r="K337" s="7" t="s">
        <v>971</v>
      </c>
      <c r="L337" s="7"/>
    </row>
    <row r="338" ht="16.5" spans="1:12">
      <c r="A338" s="7" t="s">
        <v>1535</v>
      </c>
      <c r="B338" s="7" t="s">
        <v>966</v>
      </c>
      <c r="C338" s="7"/>
      <c r="D338" s="7"/>
      <c r="E338" s="7">
        <f t="shared" si="5"/>
        <v>0</v>
      </c>
      <c r="F338" s="7" t="s">
        <v>1536</v>
      </c>
      <c r="G338" s="7"/>
      <c r="H338" s="7"/>
      <c r="I338" s="7"/>
      <c r="J338" s="7"/>
      <c r="K338" s="7" t="s">
        <v>971</v>
      </c>
      <c r="L338" s="7"/>
    </row>
    <row r="339" ht="16.5" spans="1:12">
      <c r="A339" s="7" t="s">
        <v>1537</v>
      </c>
      <c r="B339" s="7" t="s">
        <v>969</v>
      </c>
      <c r="C339" s="7"/>
      <c r="D339" s="7"/>
      <c r="E339" s="7">
        <f t="shared" si="5"/>
        <v>0</v>
      </c>
      <c r="F339" s="7" t="s">
        <v>1538</v>
      </c>
      <c r="G339" s="7"/>
      <c r="H339" s="7"/>
      <c r="I339" s="7"/>
      <c r="J339" s="7"/>
      <c r="K339" s="7" t="s">
        <v>971</v>
      </c>
      <c r="L339" s="7"/>
    </row>
    <row r="340" ht="16.5" spans="1:12">
      <c r="A340" s="7" t="s">
        <v>1539</v>
      </c>
      <c r="B340" s="7" t="s">
        <v>969</v>
      </c>
      <c r="C340" s="7"/>
      <c r="D340" s="7"/>
      <c r="E340" s="7">
        <f t="shared" si="5"/>
        <v>0</v>
      </c>
      <c r="F340" s="7" t="s">
        <v>1540</v>
      </c>
      <c r="G340" s="7"/>
      <c r="H340" s="7"/>
      <c r="I340" s="7"/>
      <c r="J340" s="7" t="s">
        <v>1011</v>
      </c>
      <c r="K340" s="7" t="s">
        <v>971</v>
      </c>
      <c r="L340" s="7"/>
    </row>
    <row r="341" ht="16.5" spans="1:12">
      <c r="A341" s="7" t="s">
        <v>1541</v>
      </c>
      <c r="B341" s="7" t="s">
        <v>969</v>
      </c>
      <c r="C341" s="7">
        <v>20</v>
      </c>
      <c r="D341" s="7">
        <v>20</v>
      </c>
      <c r="E341" s="7">
        <f t="shared" si="5"/>
        <v>17</v>
      </c>
      <c r="F341" s="7" t="s">
        <v>1542</v>
      </c>
      <c r="G341" s="7"/>
      <c r="H341" s="7"/>
      <c r="I341" s="7"/>
      <c r="J341" s="7"/>
      <c r="K341" s="7"/>
      <c r="L341" s="7"/>
    </row>
    <row r="342" ht="16.5" spans="1:12">
      <c r="A342" s="7" t="s">
        <v>1543</v>
      </c>
      <c r="B342" s="7" t="s">
        <v>976</v>
      </c>
      <c r="C342" s="7"/>
      <c r="D342" s="7"/>
      <c r="E342" s="7">
        <f t="shared" si="5"/>
        <v>0</v>
      </c>
      <c r="F342" s="7" t="s">
        <v>1544</v>
      </c>
      <c r="G342" s="7"/>
      <c r="H342" s="7"/>
      <c r="I342" s="7"/>
      <c r="J342" s="7"/>
      <c r="K342" s="7" t="s">
        <v>971</v>
      </c>
      <c r="L342" s="7"/>
    </row>
    <row r="343" ht="16.5" spans="1:12">
      <c r="A343" s="7" t="s">
        <v>1545</v>
      </c>
      <c r="B343" s="7" t="s">
        <v>976</v>
      </c>
      <c r="C343" s="7"/>
      <c r="D343" s="7"/>
      <c r="E343" s="7">
        <f t="shared" si="5"/>
        <v>0</v>
      </c>
      <c r="F343" s="7" t="s">
        <v>1218</v>
      </c>
      <c r="G343" s="7"/>
      <c r="H343" s="7"/>
      <c r="I343" s="7"/>
      <c r="J343" s="7"/>
      <c r="K343" s="7" t="s">
        <v>1073</v>
      </c>
      <c r="L343" s="7"/>
    </row>
    <row r="344" ht="16.5" spans="1:12">
      <c r="A344" s="7" t="s">
        <v>1546</v>
      </c>
      <c r="B344" s="7" t="s">
        <v>976</v>
      </c>
      <c r="C344" s="7">
        <v>4</v>
      </c>
      <c r="D344" s="7">
        <v>20</v>
      </c>
      <c r="E344" s="7">
        <f t="shared" si="5"/>
        <v>17</v>
      </c>
      <c r="F344" s="7" t="s">
        <v>1547</v>
      </c>
      <c r="G344" s="7"/>
      <c r="H344" s="7"/>
      <c r="I344" s="7"/>
      <c r="J344" s="7"/>
      <c r="K344" s="7"/>
      <c r="L344" s="7"/>
    </row>
    <row r="345" ht="16.5" spans="1:12">
      <c r="A345" s="7" t="s">
        <v>1548</v>
      </c>
      <c r="B345" s="7" t="s">
        <v>981</v>
      </c>
      <c r="C345" s="7"/>
      <c r="D345" s="7"/>
      <c r="E345" s="7">
        <f t="shared" si="5"/>
        <v>0</v>
      </c>
      <c r="F345" s="7" t="s">
        <v>1549</v>
      </c>
      <c r="G345" s="7"/>
      <c r="H345" s="7"/>
      <c r="I345" s="7"/>
      <c r="J345" s="7"/>
      <c r="K345" s="7" t="s">
        <v>971</v>
      </c>
      <c r="L345" s="7"/>
    </row>
    <row r="346" ht="16.5" spans="1:12">
      <c r="A346" s="7" t="s">
        <v>1550</v>
      </c>
      <c r="B346" s="7" t="s">
        <v>981</v>
      </c>
      <c r="C346" s="7"/>
      <c r="D346" s="7"/>
      <c r="E346" s="7">
        <f t="shared" si="5"/>
        <v>0</v>
      </c>
      <c r="F346" s="7" t="s">
        <v>1218</v>
      </c>
      <c r="G346" s="7"/>
      <c r="H346" s="7"/>
      <c r="I346" s="7"/>
      <c r="J346" s="7" t="s">
        <v>963</v>
      </c>
      <c r="K346" s="7" t="s">
        <v>970</v>
      </c>
      <c r="L346" s="7"/>
    </row>
    <row r="347" ht="16.5" spans="1:12">
      <c r="A347" s="7" t="s">
        <v>1551</v>
      </c>
      <c r="B347" s="7" t="s">
        <v>984</v>
      </c>
      <c r="C347" s="7"/>
      <c r="D347" s="7"/>
      <c r="E347" s="7">
        <f t="shared" si="5"/>
        <v>0</v>
      </c>
      <c r="F347" s="7" t="s">
        <v>1552</v>
      </c>
      <c r="G347" s="7"/>
      <c r="H347" s="7"/>
      <c r="I347" s="7"/>
      <c r="J347" s="7"/>
      <c r="K347" s="7" t="s">
        <v>971</v>
      </c>
      <c r="L347" s="7"/>
    </row>
    <row r="348" ht="16.5" spans="1:12">
      <c r="A348" s="7" t="s">
        <v>1553</v>
      </c>
      <c r="B348" s="7" t="s">
        <v>984</v>
      </c>
      <c r="C348" s="7"/>
      <c r="D348" s="7"/>
      <c r="E348" s="7">
        <f t="shared" si="5"/>
        <v>0</v>
      </c>
      <c r="F348" s="7" t="s">
        <v>1554</v>
      </c>
      <c r="G348" s="7"/>
      <c r="H348" s="7"/>
      <c r="I348" s="7"/>
      <c r="J348" s="7"/>
      <c r="K348" s="7"/>
      <c r="L348" s="7"/>
    </row>
    <row r="349" ht="16.5" spans="1:1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</row>
    <row r="350" ht="16.5" spans="1:1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</row>
    <row r="351" ht="16.5" spans="1:1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</row>
    <row r="352" ht="16.5" spans="1:1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</row>
    <row r="353" ht="16.5" spans="1:1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</row>
    <row r="354" ht="16.5" spans="1:1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</row>
    <row r="355" ht="16.5" spans="1:1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</row>
    <row r="356" ht="16.5" spans="1:1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</row>
    <row r="357" ht="16.5" spans="1:1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</row>
    <row r="358" ht="16.5" spans="1:1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</row>
    <row r="359" ht="16.5" spans="1:1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</row>
    <row r="360" ht="16.5" spans="1:1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</row>
    <row r="361" ht="16.5" spans="1:1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</row>
    <row r="362" ht="16.5" spans="1:1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</row>
    <row r="363" ht="16.5" spans="1:1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</row>
    <row r="364" ht="16.5" spans="1:1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</row>
    <row r="365" ht="16.5" spans="1:1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</row>
    <row r="366" ht="16.5" spans="1:1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</row>
    <row r="367" ht="16.5" spans="1:1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</row>
    <row r="368" ht="16.5" spans="1:1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</row>
    <row r="369" ht="16.5" spans="1:1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</row>
    <row r="370" ht="16.5" spans="1:1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</row>
    <row r="371" ht="16.5" spans="1:1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</row>
    <row r="372" ht="16.5" spans="1:1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</row>
    <row r="373" ht="16.5" spans="1:1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</row>
    <row r="374" ht="16.5" spans="1:1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</row>
    <row r="375" ht="16.5" spans="1:1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</row>
    <row r="376" ht="16.5" spans="1:1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</row>
    <row r="377" ht="16.5" spans="1:1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</row>
    <row r="378" ht="16.5" spans="1:1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</row>
    <row r="379" ht="16.5" spans="1:1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</row>
    <row r="380" ht="16.5" spans="1:1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</row>
    <row r="381" ht="16.5" spans="1:1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</row>
    <row r="382" ht="16.5" spans="1:1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</row>
    <row r="383" ht="16.5" spans="1:1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</row>
    <row r="384" ht="16.5" spans="1:1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</row>
    <row r="385" ht="16.5" spans="1:1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</row>
    <row r="386" ht="16.5" spans="1:1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</row>
    <row r="387" ht="16.5" spans="1:1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</row>
    <row r="388" ht="16.5" spans="1:1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</row>
    <row r="389" ht="16.5" spans="1:1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</row>
    <row r="390" ht="16.5" spans="1:1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</row>
    <row r="391" ht="16.5" spans="1:1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</row>
    <row r="392" ht="16.5" spans="1:1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</row>
    <row r="393" ht="16.5" spans="1:1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</row>
    <row r="394" ht="16.5" spans="1:1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</row>
    <row r="395" ht="16.5" spans="1:1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</row>
    <row r="396" ht="16.5" spans="1:1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</row>
    <row r="397" ht="16.5" spans="1:1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</row>
    <row r="398" ht="16.5" spans="1:1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</row>
    <row r="399" ht="16.5" spans="1:1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</row>
    <row r="400" ht="16.5" spans="1:1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</row>
    <row r="401" ht="16.5" spans="1:1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</row>
    <row r="402" ht="16.5" spans="1:1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</row>
    <row r="403" ht="16.5" spans="1:1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</row>
    <row r="404" ht="16.5" spans="1:1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</row>
    <row r="405" ht="16.5" spans="1:1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</row>
    <row r="406" ht="16.5" spans="1:1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</row>
    <row r="407" ht="16.5" spans="1:1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</row>
    <row r="408" ht="16.5" spans="1:1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</row>
    <row r="409" ht="16.5" spans="1:1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</row>
    <row r="410" ht="16.5" spans="1:1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</row>
    <row r="411" ht="16.5" spans="1:1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</row>
    <row r="412" ht="16.5" spans="1:1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</row>
    <row r="413" ht="16.5" spans="1:1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</row>
    <row r="414" ht="16.5" spans="1:1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</row>
    <row r="415" ht="16.5" spans="1:1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</row>
    <row r="416" ht="16.5" spans="1:1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</row>
    <row r="417" ht="16.5" spans="1:1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</row>
    <row r="418" ht="16.5" spans="1:1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</row>
    <row r="419" ht="16.5" spans="1:1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</row>
    <row r="420" ht="16.5" spans="1:1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</row>
    <row r="421" ht="16.5" spans="1:1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</row>
    <row r="422" ht="16.5" spans="1:1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</row>
    <row r="423" ht="16.5" spans="1:1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</row>
    <row r="424" ht="16.5" spans="1:1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</row>
    <row r="425" ht="16.5" spans="1:1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</row>
    <row r="426" ht="16.5" spans="1:1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</row>
    <row r="427" ht="16.5" spans="1:1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</row>
    <row r="428" ht="16.5" spans="1:1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</row>
    <row r="429" ht="16.5" spans="1:1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</row>
    <row r="430" ht="16.5" spans="1:1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</row>
    <row r="431" ht="16.5" spans="1:1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</row>
    <row r="432" ht="16.5" spans="1:1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</row>
    <row r="433" ht="16.5" spans="1:1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</row>
    <row r="434" ht="16.5" spans="1:1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</row>
    <row r="435" ht="16.5" spans="1:1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</row>
    <row r="436" ht="16.5" spans="1:1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</row>
    <row r="437" ht="16.5" spans="1:1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</row>
    <row r="438" ht="16.5" spans="1:1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</row>
    <row r="439" ht="16.5" spans="1:1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</row>
    <row r="440" ht="16.5" spans="1:1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</row>
    <row r="441" ht="16.5" spans="1:1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</row>
    <row r="442" ht="16.5" spans="1:1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</row>
    <row r="443" ht="16.5" spans="1:1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</row>
    <row r="444" ht="16.5" spans="1:1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</row>
    <row r="445" ht="16.5" spans="1:1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</row>
    <row r="446" ht="16.5" spans="1:1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</row>
    <row r="447" ht="16.5" spans="1:1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</row>
    <row r="448" ht="16.5" spans="1:1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</row>
    <row r="449" ht="16.5" spans="1:1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</row>
    <row r="450" ht="16.5" spans="1:1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</row>
    <row r="451" ht="16.5" spans="1:1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</row>
    <row r="452" ht="16.5" spans="1:1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</row>
    <row r="453" ht="16.5" spans="1:1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</row>
    <row r="454" ht="16.5" spans="1:1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</row>
    <row r="455" ht="16.5" spans="1:1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</row>
    <row r="456" ht="16.5" spans="1:1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</row>
    <row r="457" ht="16.5" spans="1:1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</row>
    <row r="458" ht="16.5" spans="1:1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</row>
    <row r="459" ht="16.5" spans="1:1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</row>
    <row r="460" ht="16.5" spans="1:1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</row>
    <row r="461" ht="16.5" spans="1:1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</row>
    <row r="462" ht="16.5" spans="1:1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</row>
    <row r="463" ht="16.5" spans="1:1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</row>
    <row r="464" ht="16.5" spans="1:1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</row>
    <row r="465" ht="16.5" spans="1:1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</row>
    <row r="466" ht="16.5" spans="1:1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</row>
    <row r="467" ht="16.5" spans="1:1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</row>
    <row r="468" ht="16.5" spans="1:1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</row>
    <row r="469" ht="16.5" spans="1:1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</row>
    <row r="470" ht="16.5" spans="1:1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</row>
    <row r="471" ht="16.5" spans="1:1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</row>
    <row r="472" ht="16.5" spans="1:1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</row>
    <row r="473" ht="16.5" spans="1:1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</row>
    <row r="474" ht="16.5" spans="1:1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</row>
    <row r="475" ht="16.5" spans="1:1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</row>
    <row r="476" ht="16.5" spans="1:1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</row>
    <row r="477" ht="16.5" spans="1:1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</row>
    <row r="478" ht="16.5" spans="1:1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</row>
    <row r="479" ht="16.5" spans="1:1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</row>
    <row r="480" ht="16.5" spans="1:1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</row>
    <row r="481" ht="16.5" spans="1:1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</row>
    <row r="482" ht="16.5" spans="1:1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</row>
    <row r="483" ht="16.5" spans="1:1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</row>
    <row r="484" ht="16.5" spans="1:1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</row>
    <row r="485" ht="16.5" spans="1:1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</row>
    <row r="486" ht="16.5" spans="1:1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</row>
    <row r="487" ht="16.5" spans="1:1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</row>
    <row r="488" ht="16.5" spans="1:1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</row>
    <row r="489" ht="16.5" spans="1:1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</row>
    <row r="490" ht="16.5" spans="1:1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</row>
    <row r="491" ht="16.5" spans="1:1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</row>
    <row r="492" ht="16.5" spans="1:1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</row>
    <row r="493" ht="16.5" spans="1:1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</row>
    <row r="494" ht="16.5" spans="1:1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</row>
    <row r="495" ht="16.5" spans="1:1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</row>
    <row r="496" ht="16.5" spans="1:1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</row>
    <row r="497" ht="16.5" spans="1:1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</row>
    <row r="498" ht="16.5" spans="1:1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</row>
    <row r="499" ht="16.5" spans="1:1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</row>
    <row r="500" ht="16.5" spans="1:1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</row>
    <row r="501" ht="16.5" spans="1:1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</row>
    <row r="502" ht="16.5" spans="1:1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</row>
    <row r="503" ht="16.5" spans="1:1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</row>
    <row r="504" ht="16.5" spans="1:1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</row>
    <row r="505" ht="16.5" spans="1:1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</row>
    <row r="506" ht="16.5" spans="1:1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</row>
    <row r="507" ht="16.5" spans="1:1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</row>
    <row r="508" ht="16.5" spans="1:1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</row>
    <row r="509" ht="16.5" spans="1:1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</row>
    <row r="510" ht="16.5" spans="1:1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</row>
    <row r="511" ht="16.5" spans="1:1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</row>
    <row r="512" ht="16.5" spans="1:1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</row>
    <row r="513" ht="16.5" spans="1:1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</row>
    <row r="514" ht="16.5" spans="1:1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</row>
    <row r="515" ht="16.5" spans="1:1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</row>
    <row r="516" ht="16.5" spans="1:1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</row>
    <row r="517" ht="16.5" spans="1:1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</row>
    <row r="518" ht="16.5" spans="1:1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</row>
    <row r="519" ht="16.5" spans="1:1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</row>
    <row r="520" ht="16.5" spans="1:1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</row>
    <row r="521" ht="16.5" spans="1:1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</row>
    <row r="522" ht="16.5" spans="1:1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</row>
    <row r="523" ht="16.5" spans="1:1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</row>
    <row r="524" ht="16.5" spans="1:1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</row>
    <row r="525" ht="16.5" spans="1:1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</row>
    <row r="526" ht="16.5" spans="1:1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</row>
    <row r="527" ht="16.5" spans="1:1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</row>
    <row r="528" ht="16.5" spans="1:1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</row>
    <row r="529" ht="16.5" spans="1:1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</row>
    <row r="530" ht="16.5" spans="1:1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</row>
    <row r="531" ht="16.5" spans="1:1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</row>
    <row r="532" ht="16.5" spans="1:1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</row>
    <row r="533" ht="16.5" spans="1:1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</row>
    <row r="534" ht="16.5" spans="1:1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</row>
    <row r="535" ht="16.5" spans="1:1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</row>
    <row r="536" ht="16.5" spans="1:1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</row>
    <row r="537" ht="16.5" spans="1:1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</row>
    <row r="538" ht="16.5" spans="1:1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</row>
    <row r="539" ht="16.5" spans="1:1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</row>
    <row r="540" ht="16.5" spans="1:1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</row>
    <row r="541" ht="16.5" spans="1:1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</row>
    <row r="542" ht="16.5" spans="1:1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</row>
    <row r="543" ht="16.5" spans="1:1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</row>
    <row r="544" ht="16.5" spans="1:1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</row>
    <row r="545" ht="16.5" spans="1:1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</row>
    <row r="546" ht="16.5" spans="1:1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</row>
    <row r="547" ht="16.5" spans="1:1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</row>
    <row r="548" ht="16.5" spans="1:1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</row>
    <row r="549" ht="16.5" spans="1:1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</row>
    <row r="550" ht="16.5" spans="1:1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</row>
    <row r="551" ht="16.5" spans="1:1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</row>
    <row r="552" ht="16.5" spans="1:1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</row>
    <row r="553" ht="16.5" spans="1:1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</row>
    <row r="554" ht="16.5" spans="1:1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</row>
    <row r="555" ht="16.5" spans="1:1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</row>
    <row r="556" ht="16.5" spans="1:1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</row>
    <row r="557" ht="16.5" spans="1:1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</row>
    <row r="558" ht="16.5" spans="1:1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</row>
    <row r="559" ht="16.5" spans="1:1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</row>
    <row r="560" ht="16.5" spans="1:1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</row>
    <row r="561" ht="16.5" spans="1:1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</row>
    <row r="562" ht="16.5" spans="1:1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</row>
    <row r="563" ht="16.5" spans="1:1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</row>
    <row r="564" ht="16.5" spans="1:1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</row>
    <row r="565" ht="16.5" spans="1:1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</row>
    <row r="566" ht="16.5" spans="1:1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</row>
    <row r="567" ht="16.5" spans="1:1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</row>
    <row r="568" ht="16.5" spans="1:1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</row>
    <row r="569" ht="16.5" spans="1:1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</row>
    <row r="570" ht="16.5" spans="1:1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</row>
    <row r="571" ht="16.5" spans="1:1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</row>
    <row r="572" ht="16.5" spans="1:1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</row>
    <row r="573" ht="16.5" spans="1:1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</row>
    <row r="574" ht="16.5" spans="1:1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</row>
    <row r="575" ht="16.5" spans="1:1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</row>
    <row r="576" ht="16.5" spans="1:1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</row>
    <row r="577" ht="16.5" spans="1:1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</row>
    <row r="578" ht="16.5" spans="1:1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</row>
    <row r="579" ht="16.5" spans="1:1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</row>
    <row r="580" ht="16.5" spans="1:1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</row>
    <row r="581" ht="16.5" spans="1:1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</row>
    <row r="582" ht="16.5" spans="1:1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</row>
    <row r="583" ht="16.5" spans="1:1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</row>
    <row r="584" ht="16.5" spans="1:1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</row>
    <row r="585" ht="16.5" spans="1:1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</row>
    <row r="586" ht="16.5" spans="1:1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</row>
    <row r="587" ht="16.5" spans="1:1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</row>
    <row r="588" ht="16.5" spans="1:1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</row>
    <row r="589" ht="16.5" spans="1:1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</row>
    <row r="590" ht="16.5" spans="1:1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</row>
    <row r="591" ht="16.5" spans="1:1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</row>
    <row r="592" ht="16.5" spans="1:1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</row>
    <row r="593" ht="16.5" spans="1:1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</row>
    <row r="594" ht="16.5" spans="1:1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</row>
    <row r="595" ht="16.5" spans="1:1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</row>
    <row r="596" ht="16.5" spans="1:1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</row>
    <row r="597" ht="16.5" spans="1:1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</row>
    <row r="598" ht="16.5" spans="1:1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</row>
    <row r="599" ht="16.5" spans="1:1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</row>
    <row r="600" ht="16.5" spans="1:1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</row>
    <row r="601" ht="16.5" spans="1:1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</row>
    <row r="602" ht="16.5" spans="1:1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</row>
    <row r="603" ht="16.5" spans="1:1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</row>
    <row r="604" ht="16.5" spans="1:1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</row>
    <row r="605" ht="16.5" spans="1:1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</row>
    <row r="606" ht="16.5" spans="1:1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</row>
    <row r="607" ht="16.5" spans="1:1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</row>
    <row r="608" ht="16.5" spans="1:1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</row>
    <row r="609" ht="16.5" spans="1:1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</row>
    <row r="610" ht="16.5" spans="1:1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</row>
    <row r="611" ht="16.5" spans="1:1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</row>
    <row r="612" ht="16.5" spans="1:1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</row>
    <row r="613" ht="16.5" spans="1:1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</row>
    <row r="614" ht="16.5" spans="1:1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</row>
    <row r="615" ht="16.5" spans="1:1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</row>
    <row r="616" ht="16.5" spans="1:1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</row>
    <row r="617" ht="16.5" spans="1:1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</row>
    <row r="618" ht="16.5" spans="1:1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</row>
    <row r="619" ht="16.5" spans="1:1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</row>
    <row r="620" ht="16.5" spans="1:1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</row>
    <row r="621" ht="16.5" spans="1:1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</row>
    <row r="622" ht="16.5" spans="1:1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</row>
    <row r="623" ht="16.5" spans="1:1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</row>
    <row r="624" ht="16.5" spans="1:1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</row>
    <row r="625" ht="16.5" spans="1:1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</row>
    <row r="626" ht="16.5" spans="1:1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</row>
    <row r="627" ht="16.5" spans="1:1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</row>
    <row r="628" ht="16.5" spans="1:1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</row>
    <row r="629" ht="16.5" spans="1:1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</row>
    <row r="630" ht="16.5" spans="1:1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</row>
    <row r="631" ht="16.5" spans="1:1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</row>
    <row r="632" ht="16.5" spans="1:1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</row>
    <row r="633" ht="16.5" spans="1:1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</row>
    <row r="634" ht="16.5" spans="1:1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</row>
    <row r="635" ht="16.5" spans="1:1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</row>
    <row r="636" ht="16.5" spans="1:1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</row>
    <row r="637" ht="16.5" spans="1:1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</row>
    <row r="638" ht="16.5" spans="1:1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</row>
    <row r="639" ht="16.5" spans="1:1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</row>
    <row r="640" ht="16.5" spans="1:1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</row>
    <row r="641" ht="16.5" spans="1:1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</row>
    <row r="642" ht="16.5" spans="1:1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</row>
    <row r="643" ht="16.5" spans="1:1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</row>
    <row r="644" ht="16.5" spans="1:1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</row>
    <row r="645" ht="16.5" spans="1:1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</row>
    <row r="646" ht="16.5" spans="1:1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</row>
    <row r="647" ht="16.5" spans="1:1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</row>
    <row r="648" ht="16.5" spans="1:1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</row>
    <row r="649" ht="16.5" spans="1:1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</row>
    <row r="650" ht="16.5" spans="1:1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</row>
    <row r="651" ht="16.5" spans="1:1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</row>
    <row r="652" ht="16.5" spans="1:1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</row>
    <row r="653" ht="16.5" spans="1:1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</row>
    <row r="654" ht="16.5" spans="1:1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</row>
    <row r="655" ht="16.5" spans="1:1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</row>
    <row r="656" ht="16.5" spans="1:1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</row>
    <row r="657" ht="16.5" spans="1:1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</row>
    <row r="658" ht="16.5" spans="1:1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</row>
    <row r="659" ht="16.5" spans="1:1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</row>
    <row r="660" ht="16.5" spans="1:1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</row>
    <row r="661" ht="16.5" spans="1:1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</row>
    <row r="662" ht="16.5" spans="1:1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</row>
    <row r="663" ht="16.5" spans="1:1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</row>
    <row r="664" ht="16.5" spans="1:1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</row>
    <row r="665" ht="16.5" spans="1:1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</row>
    <row r="666" ht="16.5" spans="1:1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</row>
    <row r="667" ht="16.5" spans="1:1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</row>
    <row r="668" ht="16.5" spans="1:1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</row>
    <row r="669" ht="16.5" spans="1:1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</row>
    <row r="670" ht="16.5" spans="1:1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</row>
    <row r="671" ht="16.5" spans="1:1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</row>
    <row r="672" ht="16.5" spans="1:1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</row>
    <row r="673" ht="16.5" spans="1:1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</row>
    <row r="674" ht="16.5" spans="1:1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</row>
    <row r="675" ht="16.5" spans="1:1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</row>
    <row r="676" ht="16.5" spans="1:1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</row>
    <row r="677" ht="16.5" spans="1:1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</row>
    <row r="678" ht="16.5" spans="1:1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</row>
    <row r="679" ht="16.5" spans="1:1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</row>
    <row r="680" ht="16.5" spans="1:1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</row>
    <row r="681" ht="16.5" spans="1:1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</row>
    <row r="682" ht="16.5" spans="1:1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</row>
    <row r="683" ht="16.5" spans="1:1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</row>
    <row r="684" ht="16.5" spans="1:1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</row>
    <row r="685" ht="16.5" spans="1:1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</row>
    <row r="686" ht="16.5" spans="1:1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</row>
    <row r="687" ht="16.5" spans="1:1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</row>
    <row r="688" ht="16.5" spans="1:1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</row>
    <row r="689" ht="16.5" spans="1:1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</row>
    <row r="690" ht="16.5" spans="1:1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</row>
    <row r="691" ht="16.5" spans="1:1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</row>
    <row r="692" ht="16.5" spans="1:1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</row>
    <row r="693" ht="16.5" spans="1:1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</row>
    <row r="694" ht="16.5" spans="1:1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</row>
    <row r="695" ht="16.5" spans="1:1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</row>
    <row r="696" ht="16.5" spans="1:1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</row>
    <row r="697" ht="16.5" spans="1:1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</row>
    <row r="698" ht="16.5" spans="1:1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</row>
    <row r="699" ht="16.5" spans="1:1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</row>
    <row r="700" ht="16.5" spans="1:1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</row>
    <row r="701" ht="16.5" spans="1:1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</row>
    <row r="702" ht="16.5" spans="1:1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</row>
    <row r="703" ht="16.5" spans="1:1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</row>
    <row r="704" ht="16.5" spans="1:1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</row>
    <row r="705" ht="16.5" spans="1:1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</row>
    <row r="706" ht="16.5" spans="1:1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</row>
    <row r="707" ht="16.5" spans="1:1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</row>
    <row r="708" ht="16.5" spans="1:1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</row>
    <row r="709" ht="16.5" spans="1:1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</row>
    <row r="710" ht="16.5" spans="1:1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</row>
    <row r="711" ht="16.5" spans="1:1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</row>
    <row r="712" ht="16.5" spans="1:1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</row>
    <row r="713" ht="16.5" spans="1:1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</row>
    <row r="714" ht="16.5" spans="1:1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</row>
    <row r="715" ht="16.5" spans="1:12">
      <c r="A715" s="8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</row>
    <row r="716" ht="16.5" spans="1:12">
      <c r="A716" s="8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</row>
    <row r="717" ht="16.5" spans="1:12">
      <c r="A717" s="8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</row>
    <row r="718" ht="16.5" spans="1:12">
      <c r="A718" s="8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</row>
    <row r="719" ht="16.5" spans="1:1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</row>
    <row r="720" ht="16.5" spans="1:1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</row>
    <row r="721" ht="16.5" spans="1:1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</row>
    <row r="722" ht="16.5" spans="1:12">
      <c r="A722" s="8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</row>
    <row r="723" ht="16.5" spans="1:1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</row>
    <row r="724" ht="16.5" spans="1:1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</row>
    <row r="725" ht="16.5" spans="1:1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</row>
    <row r="726" ht="16.5" spans="1:1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</row>
    <row r="727" ht="16.5" spans="1:1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</row>
    <row r="728" ht="16.5" spans="1:1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</row>
    <row r="729" ht="16.5" spans="1:1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</row>
    <row r="730" ht="16.5" spans="1:1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</row>
    <row r="731" ht="16.5" spans="1:1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</row>
    <row r="732" ht="16.5" spans="1:1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</row>
    <row r="733" ht="16.5" spans="1:1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</row>
    <row r="734" ht="16.5" spans="1:1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</row>
    <row r="735" ht="16.5" spans="1:1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</row>
    <row r="736" ht="16.5" spans="1:1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</row>
    <row r="737" ht="16.5" spans="1:1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</row>
    <row r="738" ht="16.5" spans="1:1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</row>
    <row r="739" ht="16.5" spans="1:1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</row>
    <row r="740" ht="16.5" spans="1:1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</row>
    <row r="741" ht="16.5" spans="1:1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</row>
    <row r="742" ht="16.5" spans="1:1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</row>
    <row r="743" ht="16.5" spans="1:1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</row>
    <row r="744" ht="16.5" spans="1:1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</row>
    <row r="745" ht="16.5" spans="1:1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</row>
    <row r="746" ht="16.5" spans="1:1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</row>
    <row r="747" ht="16.5" spans="1:1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</row>
    <row r="748" ht="16.5" spans="1:1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</row>
    <row r="749" ht="16.5" spans="1:1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</row>
    <row r="750" ht="16.5" spans="1:1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</row>
    <row r="751" ht="16.5" spans="1:1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</row>
    <row r="752" ht="16.5" spans="1:1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</row>
    <row r="753" ht="16.5" spans="1:12">
      <c r="A753" s="8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</row>
    <row r="754" ht="16.5" spans="1:1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</row>
    <row r="755" ht="16.5" spans="1:1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</row>
    <row r="756" ht="16.5" spans="1:1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</row>
    <row r="757" ht="16.5" spans="1:1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</row>
    <row r="758" ht="16.5" spans="1:1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</row>
    <row r="759" ht="16.5" spans="1:1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</row>
    <row r="760" ht="16.5" spans="1:1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</row>
    <row r="761" ht="16.5" spans="1:1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</row>
    <row r="762" ht="16.5" spans="1:1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</row>
    <row r="763" ht="16.5" spans="1:1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</row>
    <row r="764" ht="16.5" spans="1:1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</row>
    <row r="765" ht="16.5" spans="1:1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</row>
    <row r="766" ht="16.5" spans="1:1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</row>
    <row r="767" ht="16.5" spans="1:1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</row>
    <row r="768" ht="16.5" spans="1:1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</row>
    <row r="769" ht="16.5" spans="1:1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</row>
    <row r="770" ht="16.5" spans="1:1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</row>
    <row r="771" ht="16.5" spans="1:1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</row>
    <row r="772" ht="16.5" spans="1:1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</row>
    <row r="773" ht="16.5" spans="1:1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</row>
    <row r="774" ht="16.5" spans="1:1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</row>
    <row r="775" ht="16.5" spans="1:1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</row>
    <row r="776" ht="16.5" spans="1:1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</row>
    <row r="777" ht="16.5" spans="1:1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</row>
    <row r="778" ht="16.5" spans="1:1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</row>
    <row r="779" ht="16.5" spans="1:1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</row>
    <row r="780" ht="16.5" spans="1:1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</row>
    <row r="781" ht="16.5" spans="1:1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</row>
    <row r="782" ht="16.5" spans="1:1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</row>
    <row r="783" ht="16.5" spans="1:1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</row>
    <row r="784" ht="16.5" spans="1:1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</row>
    <row r="785" ht="16.5" spans="1:1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</row>
    <row r="786" ht="16.5" spans="1:1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</row>
    <row r="787" ht="16.5" spans="1:1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</row>
    <row r="788" ht="16.5" spans="1:1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</row>
    <row r="789" ht="16.5" spans="1:1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</row>
    <row r="790" ht="16.5" spans="1:1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</row>
    <row r="791" ht="16.5" spans="1:1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</row>
    <row r="792" ht="16.5" spans="1:1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</row>
    <row r="793" ht="16.5" spans="1:1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</row>
    <row r="794" ht="16.5" spans="1:1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</row>
    <row r="795" ht="16.5" spans="1:1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</row>
    <row r="796" ht="16.5" spans="1:1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</row>
    <row r="797" ht="16.5" spans="1:1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</row>
    <row r="798" ht="16.5" spans="1:1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</row>
    <row r="799" ht="16.5" spans="1:1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</row>
    <row r="800" ht="16.5" spans="1:1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</row>
    <row r="801" ht="16.5" spans="1:1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</row>
    <row r="802" ht="16.5" spans="1:1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</row>
    <row r="803" ht="16.5" spans="1:1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</row>
    <row r="804" ht="16.5" spans="1:1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</row>
    <row r="805" ht="16.5" spans="1:1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</row>
    <row r="806" ht="16.5" spans="1:1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</row>
    <row r="807" ht="16.5" spans="1:1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</row>
    <row r="808" ht="16.5" spans="1:1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</row>
    <row r="809" ht="16.5" spans="1:1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</row>
    <row r="810" ht="16.5" spans="1:1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</row>
    <row r="811" ht="16.5" spans="1:1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</row>
    <row r="812" ht="16.5" spans="1:1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</row>
    <row r="813" ht="16.5" spans="1:1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</row>
    <row r="814" ht="16.5" spans="1:1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</row>
    <row r="815" ht="16.5" spans="1:1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</row>
    <row r="816" ht="16.5" spans="1:1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</row>
    <row r="817" ht="16.5" spans="1:1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</row>
    <row r="818" ht="16.5" spans="1:1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</row>
    <row r="819" ht="16.5" spans="1:1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</row>
    <row r="820" ht="16.5" spans="1:1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</row>
    <row r="821" ht="16.5" spans="1:1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</row>
    <row r="822" ht="16.5" spans="1:1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</row>
    <row r="823" ht="16.5" spans="1:1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</row>
    <row r="824" ht="16.5" spans="1:1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</row>
    <row r="825" ht="16.5" spans="1:1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</row>
    <row r="826" ht="16.5" spans="1:1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</row>
    <row r="827" ht="16.5" spans="1:1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</row>
    <row r="828" ht="16.5" spans="1:1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</row>
    <row r="829" ht="16.5" spans="1:1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</row>
    <row r="830" ht="16.5" spans="1:1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</row>
    <row r="831" ht="16.5" spans="1:1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</row>
    <row r="832" ht="16.5" spans="1:1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</row>
    <row r="833" ht="16.5" spans="1:1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</row>
    <row r="834" ht="16.5" spans="1:1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</row>
    <row r="835" ht="16.5" spans="1:1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</row>
    <row r="836" ht="16.5" spans="1:1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</row>
    <row r="837" ht="16.5" spans="1:1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</row>
    <row r="838" ht="16.5" spans="1:1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</row>
    <row r="839" ht="16.5" spans="1:1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</row>
    <row r="840" ht="16.5" spans="1:1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</row>
    <row r="841" ht="16.5" spans="1:1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</row>
    <row r="842" ht="16.5" spans="1:1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</row>
    <row r="843" ht="16.5" spans="1:1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</row>
    <row r="844" ht="16.5" spans="1:1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</row>
    <row r="845" ht="16.5" spans="1:1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</row>
    <row r="846" ht="16.5" spans="1:1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</row>
    <row r="847" ht="16.5" spans="1:1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</row>
    <row r="848" ht="16.5" spans="1:1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</row>
    <row r="849" ht="16.5" spans="1:1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</row>
    <row r="850" ht="16.5" spans="1:1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</row>
    <row r="851" ht="16.5" spans="1:1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</row>
    <row r="852" ht="16.5" spans="1:1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</row>
    <row r="853" ht="16.5" spans="1:1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</row>
    <row r="854" ht="16.5" spans="1:1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</row>
    <row r="855" ht="16.5" spans="1:1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</row>
    <row r="856" ht="16.5" spans="1:1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</row>
    <row r="857" ht="16.5" spans="1:1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</row>
    <row r="858" ht="16.5" spans="1:1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</row>
    <row r="859" ht="16.5" spans="1:1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</row>
    <row r="860" ht="16.5" spans="1:1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</row>
    <row r="861" ht="16.5" spans="1:1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</row>
    <row r="862" ht="16.5" spans="1:1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</row>
    <row r="863" ht="16.5" spans="1:1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</row>
    <row r="864" ht="16.5" spans="1:1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</row>
    <row r="865" ht="16.5" spans="1:1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</row>
    <row r="866" ht="16.5" spans="1:1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</row>
    <row r="867" ht="16.5" spans="1:1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</row>
    <row r="868" ht="16.5" spans="1:1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</row>
    <row r="869" ht="16.5" spans="1:1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</row>
    <row r="870" ht="16.5" spans="1:1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</row>
    <row r="871" ht="16.5" spans="1:1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</row>
    <row r="872" ht="16.5" spans="1:1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</row>
    <row r="873" ht="16.5" spans="1:1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</row>
    <row r="874" ht="16.5" spans="1:1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</row>
    <row r="875" ht="16.5" spans="1:1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</row>
    <row r="876" ht="16.5" spans="1:1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</row>
    <row r="877" ht="16.5" spans="1:1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</row>
    <row r="878" ht="16.5" spans="1:1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</row>
    <row r="879" ht="16.5" spans="1:1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</row>
    <row r="880" ht="16.5" spans="1:1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</row>
    <row r="881" ht="16.5" spans="1:1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</row>
    <row r="882" ht="16.5" spans="1:1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</row>
    <row r="883" ht="16.5" spans="1:1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</row>
    <row r="884" ht="16.5" spans="1:1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</row>
    <row r="885" ht="16.5" spans="1:1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</row>
    <row r="886" ht="16.5" spans="1:1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</row>
    <row r="887" ht="16.5" spans="1:1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</row>
    <row r="888" ht="16.5" spans="1:1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</row>
    <row r="889" ht="16.5" spans="1:1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</row>
    <row r="890" ht="16.5" spans="1:1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</row>
    <row r="891" ht="16.5" spans="1:1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</row>
    <row r="892" ht="16.5" spans="1:1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</row>
    <row r="893" ht="16.5" spans="1:1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</row>
    <row r="894" ht="16.5" spans="1:1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</row>
    <row r="895" ht="16.5" spans="1:1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</row>
    <row r="896" ht="16.5" spans="1:1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</row>
    <row r="897" ht="16.5" spans="1:1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</row>
    <row r="898" ht="16.5" spans="1:1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</row>
    <row r="899" ht="16.5" spans="1:1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</row>
    <row r="900" ht="16.5" spans="1:1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</row>
    <row r="901" ht="16.5" spans="1:1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</row>
    <row r="902" ht="16.5" spans="1:1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</row>
    <row r="903" ht="16.5" spans="1:1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</row>
    <row r="904" ht="16.5" spans="1:1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</row>
    <row r="905" ht="16.5" spans="1:1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</row>
    <row r="906" ht="16.5" spans="1:1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</row>
    <row r="907" ht="16.5" spans="1:1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</row>
    <row r="908" ht="16.5" spans="1:1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</row>
    <row r="909" ht="16.5" spans="1:1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</row>
    <row r="910" ht="16.5" spans="1:1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</row>
    <row r="911" ht="16.5" spans="1:1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</row>
    <row r="912" ht="16.5" spans="1:1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</row>
    <row r="913" ht="16.5" spans="1:1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</row>
    <row r="914" ht="16.5" spans="1:1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</row>
    <row r="915" ht="16.5" spans="1:1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</row>
    <row r="916" ht="16.5" spans="1:1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</row>
    <row r="917" ht="16.5" spans="1:1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</row>
    <row r="918" ht="16.5" spans="1:1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</row>
    <row r="919" ht="16.5" spans="1:1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</row>
    <row r="920" ht="16.5" spans="1:1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</row>
    <row r="921" ht="16.5" spans="1:1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</row>
    <row r="922" ht="16.5" spans="1:1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</row>
    <row r="923" ht="16.5" spans="1:1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</row>
    <row r="924" ht="16.5" spans="1:1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</row>
    <row r="925" ht="16.5" spans="1:1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</row>
    <row r="926" ht="16.5" spans="1:1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</row>
    <row r="927" ht="16.5" spans="1:1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</row>
    <row r="928" ht="16.5" spans="1:1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</row>
    <row r="929" ht="16.5" spans="1:1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</row>
    <row r="930" ht="16.5" spans="1:1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</row>
    <row r="931" ht="16.5" spans="1:1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</row>
    <row r="932" ht="16.5" spans="1:1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</row>
    <row r="933" ht="16.5" spans="1:1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</row>
    <row r="934" ht="16.5" spans="1:1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</row>
    <row r="935" ht="16.5" spans="1:1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</row>
    <row r="936" ht="16.5" spans="1:1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</row>
    <row r="937" ht="16.5" spans="1:1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</row>
    <row r="938" ht="16.5" spans="1:1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</row>
    <row r="939" ht="16.5" spans="1:1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</row>
    <row r="940" ht="16.5" spans="1:1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</row>
    <row r="941" ht="16.5" spans="1:1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</row>
    <row r="942" ht="16.5" spans="1:1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</row>
    <row r="943" ht="16.5" spans="1:1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</row>
    <row r="944" ht="16.5" spans="1:1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</row>
    <row r="945" ht="16.5" spans="1:1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</row>
    <row r="946" ht="16.5" spans="1:1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</row>
    <row r="947" ht="16.5" spans="1:1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</row>
    <row r="948" ht="16.5" spans="1:1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</row>
    <row r="949" ht="16.5" spans="1:1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</row>
    <row r="950" ht="16.5" spans="1:1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</row>
    <row r="951" ht="16.5" spans="1:1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</row>
    <row r="952" ht="16.5" spans="1:1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</row>
    <row r="953" ht="16.5" spans="1:1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</row>
    <row r="954" ht="16.5" spans="1:1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</row>
    <row r="955" ht="16.5" spans="1:1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</row>
    <row r="956" ht="16.5" spans="1:1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</row>
    <row r="957" ht="16.5" spans="1:1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</row>
    <row r="958" ht="16.5" spans="1:1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</row>
    <row r="959" ht="16.5" spans="1:1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</row>
    <row r="960" ht="16.5" spans="1:1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</row>
    <row r="961" ht="16.5" spans="1:1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</row>
    <row r="962" ht="16.5" spans="1:1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</row>
    <row r="963" ht="16.5" spans="1:1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</row>
    <row r="964" ht="16.5" spans="1:1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</row>
    <row r="965" ht="16.5" spans="1:1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</row>
    <row r="966" ht="16.5" spans="1:1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</row>
    <row r="967" ht="16.5" spans="1:1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</row>
    <row r="968" ht="16.5" spans="1:1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</row>
    <row r="969" ht="16.5" spans="1:1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</row>
    <row r="970" ht="16.5" spans="1:1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</row>
    <row r="971" ht="16.5" spans="1:1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</row>
    <row r="972" ht="16.5" spans="1:1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</row>
    <row r="973" ht="16.5" spans="1:1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</row>
    <row r="974" ht="16.5" spans="1:1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</row>
    <row r="975" ht="16.5" spans="1:1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</row>
    <row r="976" ht="16.5" spans="1:12">
      <c r="A976" s="8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</row>
    <row r="977" ht="16.5" spans="1:12">
      <c r="A977" s="8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</row>
    <row r="978" ht="16.5" spans="1:12">
      <c r="A978" s="8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</row>
    <row r="979" ht="16.5" spans="1:12">
      <c r="A979" s="8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</row>
    <row r="980" ht="16.5" spans="1:12">
      <c r="A980" s="8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</row>
    <row r="981" ht="16.5" spans="1:1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</row>
    <row r="982" ht="16.5" spans="1:1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</row>
    <row r="983" ht="16.5" spans="1:1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</row>
    <row r="984" ht="16.5" spans="1:1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</row>
    <row r="985" ht="16.5" spans="1:1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</row>
    <row r="986" ht="16.5" spans="1:1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</row>
    <row r="987" ht="16.5" spans="1:1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</row>
    <row r="988" ht="16.5" spans="1:1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</row>
    <row r="989" ht="16.5" spans="1:1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</row>
    <row r="990" ht="16.5" spans="1:1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</row>
    <row r="991" ht="16.5" spans="1:1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</row>
    <row r="992" ht="16.5" spans="1:1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</row>
    <row r="993" ht="16.5" spans="1:1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</row>
    <row r="994" ht="16.5" spans="1:1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</row>
    <row r="995" ht="16.5" spans="1:1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</row>
    <row r="996" ht="16.5" spans="1:12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</row>
    <row r="997" ht="16.5" spans="1:12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</row>
    <row r="998" ht="16.5" spans="1:12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</row>
    <row r="999" ht="16.5" spans="1:12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</row>
    <row r="1000" ht="16.5" spans="1:12">
      <c r="A1000" s="8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</row>
    <row r="1001" ht="16.5" spans="1:12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</row>
    <row r="1002" ht="16.5" spans="1:12">
      <c r="A1002" s="7"/>
      <c r="B1002" s="7"/>
      <c r="C1002" s="7"/>
      <c r="D1002" s="7"/>
      <c r="E1002" s="7"/>
      <c r="F1002" s="7"/>
      <c r="G1002" s="7"/>
      <c r="H1002" s="7"/>
      <c r="I1002" s="7"/>
      <c r="J1002" s="7"/>
      <c r="K1002" s="7"/>
      <c r="L1002" s="7"/>
    </row>
    <row r="1003" ht="16.5" spans="1:12">
      <c r="A1003" s="7"/>
      <c r="B1003" s="7"/>
      <c r="C1003" s="7"/>
      <c r="D1003" s="7"/>
      <c r="E1003" s="7"/>
      <c r="F1003" s="7"/>
      <c r="G1003" s="7"/>
      <c r="H1003" s="7"/>
      <c r="I1003" s="7"/>
      <c r="J1003" s="7"/>
      <c r="K1003" s="7"/>
      <c r="L1003" s="7"/>
    </row>
    <row r="1004" ht="16.5" spans="1:12">
      <c r="A1004" s="7"/>
      <c r="B1004" s="7"/>
      <c r="C1004" s="7"/>
      <c r="D1004" s="7"/>
      <c r="E1004" s="7"/>
      <c r="F1004" s="7"/>
      <c r="G1004" s="7"/>
      <c r="H1004" s="7"/>
      <c r="I1004" s="7"/>
      <c r="J1004" s="7"/>
      <c r="K1004" s="7"/>
      <c r="L1004" s="7"/>
    </row>
    <row r="1005" ht="16.5" spans="1:12">
      <c r="A1005" s="7"/>
      <c r="B1005" s="7"/>
      <c r="C1005" s="7"/>
      <c r="D1005" s="7"/>
      <c r="E1005" s="7"/>
      <c r="F1005" s="7"/>
      <c r="G1005" s="7"/>
      <c r="H1005" s="7"/>
      <c r="I1005" s="7"/>
      <c r="J1005" s="7"/>
      <c r="K1005" s="7"/>
      <c r="L1005" s="7"/>
    </row>
    <row r="1006" ht="16.5" spans="1:12">
      <c r="A1006" s="7"/>
      <c r="B1006" s="7"/>
      <c r="C1006" s="7"/>
      <c r="D1006" s="7"/>
      <c r="E1006" s="7"/>
      <c r="F1006" s="7"/>
      <c r="G1006" s="7"/>
      <c r="H1006" s="7"/>
      <c r="I1006" s="7"/>
      <c r="J1006" s="7"/>
      <c r="K1006" s="7"/>
      <c r="L1006" s="7"/>
    </row>
    <row r="1007" ht="16.5" spans="1:12">
      <c r="A1007" s="7"/>
      <c r="B1007" s="7"/>
      <c r="C1007" s="7"/>
      <c r="D1007" s="7"/>
      <c r="E1007" s="7"/>
      <c r="F1007" s="7"/>
      <c r="G1007" s="7"/>
      <c r="H1007" s="7"/>
      <c r="I1007" s="7"/>
      <c r="J1007" s="7"/>
      <c r="K1007" s="7"/>
      <c r="L1007" s="7"/>
    </row>
    <row r="1008" ht="16.5" spans="1:12">
      <c r="A1008" s="7"/>
      <c r="B1008" s="7"/>
      <c r="C1008" s="7"/>
      <c r="D1008" s="7"/>
      <c r="E1008" s="7"/>
      <c r="F1008" s="7"/>
      <c r="G1008" s="7"/>
      <c r="H1008" s="7"/>
      <c r="I1008" s="7"/>
      <c r="J1008" s="7"/>
      <c r="K1008" s="7"/>
      <c r="L1008" s="7"/>
    </row>
    <row r="1009" ht="16.5" spans="1:12">
      <c r="A1009" s="7"/>
      <c r="B1009" s="7"/>
      <c r="C1009" s="7"/>
      <c r="D1009" s="7"/>
      <c r="E1009" s="7"/>
      <c r="F1009" s="7"/>
      <c r="G1009" s="7"/>
      <c r="H1009" s="7"/>
      <c r="I1009" s="7"/>
      <c r="J1009" s="7"/>
      <c r="K1009" s="7"/>
      <c r="L1009" s="7"/>
    </row>
    <row r="1010" ht="16.5" spans="1:12">
      <c r="A1010" s="7"/>
      <c r="B1010" s="7"/>
      <c r="C1010" s="7"/>
      <c r="D1010" s="7"/>
      <c r="E1010" s="7"/>
      <c r="F1010" s="7"/>
      <c r="G1010" s="7"/>
      <c r="H1010" s="7"/>
      <c r="I1010" s="7"/>
      <c r="J1010" s="7"/>
      <c r="K1010" s="7"/>
      <c r="L1010" s="7"/>
    </row>
    <row r="1011" ht="16.5" spans="1:12">
      <c r="A1011" s="7"/>
      <c r="B1011" s="7"/>
      <c r="C1011" s="7"/>
      <c r="D1011" s="7"/>
      <c r="E1011" s="7"/>
      <c r="F1011" s="7"/>
      <c r="G1011" s="7"/>
      <c r="H1011" s="7"/>
      <c r="I1011" s="7"/>
      <c r="J1011" s="7"/>
      <c r="K1011" s="7"/>
      <c r="L1011" s="7"/>
    </row>
    <row r="1012" ht="16.5" spans="1:12">
      <c r="A1012" s="7"/>
      <c r="B1012" s="7"/>
      <c r="C1012" s="7"/>
      <c r="D1012" s="7"/>
      <c r="E1012" s="7"/>
      <c r="F1012" s="7"/>
      <c r="G1012" s="7"/>
      <c r="H1012" s="7"/>
      <c r="I1012" s="7"/>
      <c r="J1012" s="7"/>
      <c r="K1012" s="7"/>
      <c r="L1012" s="7"/>
    </row>
    <row r="1013" ht="16.5" spans="1:12">
      <c r="A1013" s="7"/>
      <c r="B1013" s="7"/>
      <c r="C1013" s="7"/>
      <c r="D1013" s="7"/>
      <c r="E1013" s="7"/>
      <c r="F1013" s="7"/>
      <c r="G1013" s="7"/>
      <c r="H1013" s="7"/>
      <c r="I1013" s="7"/>
      <c r="J1013" s="7"/>
      <c r="K1013" s="7"/>
      <c r="L1013" s="7"/>
    </row>
    <row r="1014" ht="16.5" spans="1:12">
      <c r="A1014" s="7"/>
      <c r="B1014" s="7"/>
      <c r="C1014" s="7"/>
      <c r="D1014" s="7"/>
      <c r="E1014" s="7"/>
      <c r="F1014" s="7"/>
      <c r="G1014" s="7"/>
      <c r="H1014" s="7"/>
      <c r="I1014" s="7"/>
      <c r="J1014" s="7"/>
      <c r="K1014" s="7"/>
      <c r="L1014" s="7"/>
    </row>
    <row r="1015" ht="16.5" spans="1:12">
      <c r="A1015" s="7"/>
      <c r="B1015" s="7"/>
      <c r="C1015" s="7"/>
      <c r="D1015" s="7"/>
      <c r="E1015" s="7"/>
      <c r="F1015" s="7"/>
      <c r="G1015" s="7"/>
      <c r="H1015" s="7"/>
      <c r="I1015" s="7"/>
      <c r="J1015" s="7"/>
      <c r="K1015" s="7"/>
      <c r="L1015" s="7"/>
    </row>
    <row r="1016" ht="16.5" spans="1:12">
      <c r="A1016" s="7"/>
      <c r="B1016" s="7"/>
      <c r="C1016" s="7"/>
      <c r="D1016" s="7"/>
      <c r="E1016" s="7"/>
      <c r="F1016" s="7"/>
      <c r="G1016" s="7"/>
      <c r="H1016" s="7"/>
      <c r="I1016" s="7"/>
      <c r="J1016" s="7"/>
      <c r="K1016" s="7"/>
      <c r="L1016" s="7"/>
    </row>
    <row r="1017" ht="16.5" spans="1:12">
      <c r="A1017" s="7"/>
      <c r="B1017" s="7"/>
      <c r="C1017" s="7"/>
      <c r="D1017" s="7"/>
      <c r="E1017" s="7"/>
      <c r="F1017" s="7"/>
      <c r="G1017" s="7"/>
      <c r="H1017" s="7"/>
      <c r="I1017" s="7"/>
      <c r="J1017" s="7"/>
      <c r="K1017" s="7"/>
      <c r="L1017" s="7"/>
    </row>
    <row r="1018" ht="16.5" spans="1:12">
      <c r="A1018" s="7"/>
      <c r="B1018" s="7"/>
      <c r="C1018" s="7"/>
      <c r="D1018" s="7"/>
      <c r="E1018" s="7"/>
      <c r="F1018" s="7"/>
      <c r="G1018" s="7"/>
      <c r="H1018" s="7"/>
      <c r="I1018" s="7"/>
      <c r="J1018" s="7"/>
      <c r="K1018" s="7"/>
      <c r="L1018" s="7"/>
    </row>
    <row r="1019" ht="16.5" spans="1:12">
      <c r="A1019" s="7"/>
      <c r="B1019" s="7"/>
      <c r="C1019" s="7"/>
      <c r="D1019" s="7"/>
      <c r="E1019" s="7"/>
      <c r="F1019" s="7"/>
      <c r="G1019" s="7"/>
      <c r="H1019" s="7"/>
      <c r="I1019" s="7"/>
      <c r="J1019" s="7"/>
      <c r="K1019" s="7"/>
      <c r="L1019" s="7"/>
    </row>
    <row r="1020" ht="16.5" spans="1:12">
      <c r="A1020" s="7"/>
      <c r="B1020" s="7"/>
      <c r="C1020" s="7"/>
      <c r="D1020" s="7"/>
      <c r="E1020" s="7"/>
      <c r="F1020" s="7"/>
      <c r="G1020" s="7"/>
      <c r="H1020" s="7"/>
      <c r="I1020" s="7"/>
      <c r="J1020" s="7"/>
      <c r="K1020" s="7"/>
      <c r="L1020" s="7"/>
    </row>
    <row r="1021" ht="16.5" spans="1:12">
      <c r="A1021" s="7"/>
      <c r="B1021" s="7"/>
      <c r="C1021" s="7"/>
      <c r="D1021" s="7"/>
      <c r="E1021" s="7"/>
      <c r="F1021" s="7"/>
      <c r="G1021" s="7"/>
      <c r="H1021" s="7"/>
      <c r="I1021" s="7"/>
      <c r="J1021" s="7"/>
      <c r="K1021" s="7"/>
      <c r="L1021" s="7"/>
    </row>
    <row r="1022" ht="16.5" spans="1:12">
      <c r="A1022" s="7"/>
      <c r="B1022" s="7"/>
      <c r="C1022" s="7"/>
      <c r="D1022" s="7"/>
      <c r="E1022" s="7"/>
      <c r="F1022" s="7"/>
      <c r="G1022" s="7"/>
      <c r="H1022" s="7"/>
      <c r="I1022" s="7"/>
      <c r="J1022" s="7"/>
      <c r="K1022" s="7"/>
      <c r="L1022" s="7"/>
    </row>
    <row r="1023" ht="16.5" spans="1:12">
      <c r="A1023" s="7"/>
      <c r="B1023" s="7"/>
      <c r="C1023" s="7"/>
      <c r="D1023" s="7"/>
      <c r="E1023" s="7"/>
      <c r="F1023" s="7"/>
      <c r="G1023" s="7"/>
      <c r="H1023" s="7"/>
      <c r="I1023" s="7"/>
      <c r="J1023" s="7"/>
      <c r="K1023" s="7"/>
      <c r="L1023" s="7"/>
    </row>
    <row r="1024" ht="16.5" spans="1:12">
      <c r="A1024" s="7"/>
      <c r="B1024" s="7"/>
      <c r="C1024" s="7"/>
      <c r="D1024" s="7"/>
      <c r="E1024" s="7"/>
      <c r="F1024" s="7"/>
      <c r="G1024" s="7"/>
      <c r="H1024" s="7"/>
      <c r="I1024" s="7"/>
      <c r="J1024" s="7"/>
      <c r="K1024" s="7"/>
      <c r="L1024" s="7"/>
    </row>
    <row r="1025" ht="16.5" spans="1:12">
      <c r="A1025" s="7"/>
      <c r="B1025" s="7"/>
      <c r="C1025" s="7"/>
      <c r="D1025" s="7"/>
      <c r="E1025" s="7"/>
      <c r="F1025" s="7"/>
      <c r="G1025" s="7"/>
      <c r="H1025" s="7"/>
      <c r="I1025" s="7"/>
      <c r="J1025" s="7"/>
      <c r="K1025" s="7"/>
      <c r="L1025" s="7"/>
    </row>
    <row r="1026" ht="16.5" spans="1:12">
      <c r="A1026" s="7"/>
      <c r="B1026" s="7"/>
      <c r="C1026" s="7"/>
      <c r="D1026" s="7"/>
      <c r="E1026" s="7"/>
      <c r="F1026" s="7"/>
      <c r="G1026" s="7"/>
      <c r="H1026" s="7"/>
      <c r="I1026" s="7"/>
      <c r="J1026" s="7"/>
      <c r="K1026" s="7"/>
      <c r="L1026" s="7"/>
    </row>
    <row r="1027" ht="16.5" spans="1:12">
      <c r="A1027" s="7"/>
      <c r="B1027" s="7"/>
      <c r="C1027" s="7"/>
      <c r="D1027" s="7"/>
      <c r="E1027" s="7"/>
      <c r="F1027" s="7"/>
      <c r="G1027" s="7"/>
      <c r="H1027" s="7"/>
      <c r="I1027" s="7"/>
      <c r="J1027" s="7"/>
      <c r="K1027" s="7"/>
      <c r="L1027" s="7"/>
    </row>
    <row r="1028" ht="16.5" spans="1:12">
      <c r="A1028" s="7"/>
      <c r="B1028" s="7"/>
      <c r="C1028" s="7"/>
      <c r="D1028" s="7"/>
      <c r="E1028" s="7"/>
      <c r="F1028" s="7"/>
      <c r="G1028" s="7"/>
      <c r="H1028" s="7"/>
      <c r="I1028" s="7"/>
      <c r="J1028" s="7"/>
      <c r="K1028" s="7"/>
      <c r="L1028" s="7"/>
    </row>
    <row r="1029" ht="16.5" spans="1:12">
      <c r="A1029" s="8"/>
      <c r="B1029" s="7"/>
      <c r="C1029" s="7"/>
      <c r="D1029" s="7"/>
      <c r="E1029" s="7"/>
      <c r="F1029" s="7"/>
      <c r="G1029" s="7"/>
      <c r="H1029" s="7"/>
      <c r="I1029" s="7"/>
      <c r="J1029" s="7"/>
      <c r="K1029" s="7"/>
      <c r="L1029" s="7"/>
    </row>
    <row r="1030" ht="16.5" spans="1:12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</row>
    <row r="1031" ht="16.5" spans="1:12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</row>
    <row r="1032" ht="16.5" spans="1:12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</row>
    <row r="1033" ht="16.5" spans="1:12">
      <c r="A1033" s="7"/>
      <c r="B1033" s="1"/>
      <c r="C1033" s="7"/>
      <c r="D1033" s="7"/>
      <c r="E1033" s="7"/>
      <c r="F1033" s="7"/>
      <c r="G1033" s="7"/>
      <c r="H1033" s="7"/>
      <c r="I1033" s="7"/>
      <c r="J1033" s="7"/>
      <c r="K1033" s="7"/>
      <c r="L1033" s="7"/>
    </row>
    <row r="1034" ht="16.5" spans="1:12">
      <c r="A1034" s="7"/>
      <c r="B1034" s="1"/>
      <c r="C1034" s="7"/>
      <c r="D1034" s="7"/>
      <c r="E1034" s="7"/>
      <c r="F1034" s="7"/>
      <c r="G1034" s="7"/>
      <c r="H1034" s="7"/>
      <c r="I1034" s="7"/>
      <c r="J1034" s="7"/>
      <c r="K1034" s="7"/>
      <c r="L1034" s="7"/>
    </row>
    <row r="1035" ht="16.5" spans="1:12">
      <c r="A1035" s="7"/>
      <c r="B1035" s="1"/>
      <c r="C1035" s="7"/>
      <c r="D1035" s="7"/>
      <c r="E1035" s="7"/>
      <c r="F1035" s="7"/>
      <c r="G1035" s="7"/>
      <c r="H1035" s="7"/>
      <c r="I1035" s="7"/>
      <c r="J1035" s="7"/>
      <c r="K1035" s="7"/>
      <c r="L1035" s="7"/>
    </row>
    <row r="1036" ht="16.5" spans="1:12">
      <c r="A1036" s="7"/>
      <c r="B1036" s="1"/>
      <c r="C1036" s="7"/>
      <c r="D1036" s="7"/>
      <c r="E1036" s="7"/>
      <c r="F1036" s="7"/>
      <c r="G1036" s="7"/>
      <c r="H1036" s="7"/>
      <c r="I1036" s="7"/>
      <c r="J1036" s="7"/>
      <c r="K1036" s="7"/>
      <c r="L1036" s="7"/>
    </row>
    <row r="1037" ht="16.5" spans="1:12">
      <c r="A1037" s="7"/>
      <c r="B1037" s="1"/>
      <c r="C1037" s="7"/>
      <c r="D1037" s="7"/>
      <c r="E1037" s="7"/>
      <c r="F1037" s="7"/>
      <c r="G1037" s="7"/>
      <c r="H1037" s="7"/>
      <c r="I1037" s="7"/>
      <c r="J1037" s="7"/>
      <c r="K1037" s="7"/>
      <c r="L1037" s="7"/>
    </row>
    <row r="1038" ht="16.5" spans="1:12">
      <c r="A1038" s="7"/>
      <c r="B1038" s="1"/>
      <c r="C1038" s="7"/>
      <c r="D1038" s="7"/>
      <c r="E1038" s="7"/>
      <c r="F1038" s="7"/>
      <c r="G1038" s="7"/>
      <c r="H1038" s="7"/>
      <c r="I1038" s="7"/>
      <c r="J1038" s="7"/>
      <c r="K1038" s="7"/>
      <c r="L1038" s="7"/>
    </row>
    <row r="1039" ht="16.5" spans="1:12">
      <c r="A1039" s="7"/>
      <c r="B1039" s="1"/>
      <c r="C1039" s="7"/>
      <c r="D1039" s="7"/>
      <c r="E1039" s="7"/>
      <c r="F1039" s="7"/>
      <c r="G1039" s="7"/>
      <c r="H1039" s="7"/>
      <c r="I1039" s="7"/>
      <c r="J1039" s="7"/>
      <c r="K1039" s="7"/>
      <c r="L1039" s="7"/>
    </row>
    <row r="1040" ht="16.5" spans="1:12">
      <c r="A1040" s="7"/>
      <c r="B1040" s="1"/>
      <c r="C1040" s="7"/>
      <c r="D1040" s="7"/>
      <c r="E1040" s="7"/>
      <c r="F1040" s="7"/>
      <c r="G1040" s="7"/>
      <c r="H1040" s="7"/>
      <c r="I1040" s="7"/>
      <c r="J1040" s="7"/>
      <c r="K1040" s="7"/>
      <c r="L1040" s="7"/>
    </row>
    <row r="1041" ht="16.5" spans="1:12">
      <c r="A1041" s="7"/>
      <c r="B1041" s="1"/>
      <c r="C1041" s="7"/>
      <c r="D1041" s="7"/>
      <c r="E1041" s="7"/>
      <c r="F1041" s="7"/>
      <c r="G1041" s="7"/>
      <c r="H1041" s="7"/>
      <c r="I1041" s="7"/>
      <c r="J1041" s="7"/>
      <c r="K1041" s="7"/>
      <c r="L1041" s="7"/>
    </row>
    <row r="1042" ht="16.5" spans="1:12">
      <c r="A1042" s="7"/>
      <c r="B1042" s="1"/>
      <c r="C1042" s="7"/>
      <c r="D1042" s="7"/>
      <c r="E1042" s="7"/>
      <c r="F1042" s="7"/>
      <c r="G1042" s="7"/>
      <c r="H1042" s="7"/>
      <c r="I1042" s="7"/>
      <c r="J1042" s="7"/>
      <c r="K1042" s="7"/>
      <c r="L1042" s="7"/>
    </row>
    <row r="1043" ht="16.5" spans="1:12">
      <c r="A1043" s="7"/>
      <c r="B1043" s="1"/>
      <c r="C1043" s="7"/>
      <c r="D1043" s="7"/>
      <c r="E1043" s="7"/>
      <c r="F1043" s="7"/>
      <c r="G1043" s="7"/>
      <c r="H1043" s="7"/>
      <c r="I1043" s="7"/>
      <c r="J1043" s="7"/>
      <c r="K1043" s="7"/>
      <c r="L1043" s="7"/>
    </row>
    <row r="1044" ht="16.5" spans="1:12">
      <c r="A1044" s="7"/>
      <c r="B1044" s="1"/>
      <c r="C1044" s="7"/>
      <c r="D1044" s="7"/>
      <c r="E1044" s="7"/>
      <c r="F1044" s="7"/>
      <c r="G1044" s="7"/>
      <c r="H1044" s="7"/>
      <c r="I1044" s="7"/>
      <c r="J1044" s="7"/>
      <c r="K1044" s="7"/>
      <c r="L1044" s="7"/>
    </row>
    <row r="1045" ht="16.5" spans="1:12">
      <c r="A1045" s="7"/>
      <c r="B1045" s="1"/>
      <c r="C1045" s="7"/>
      <c r="D1045" s="7"/>
      <c r="E1045" s="7"/>
      <c r="F1045" s="7"/>
      <c r="G1045" s="7"/>
      <c r="H1045" s="7"/>
      <c r="I1045" s="7"/>
      <c r="J1045" s="7"/>
      <c r="K1045" s="7"/>
      <c r="L1045" s="7"/>
    </row>
    <row r="1046" ht="16.5" spans="1:12">
      <c r="A1046" s="7"/>
      <c r="B1046" s="1"/>
      <c r="C1046" s="7"/>
      <c r="D1046" s="7"/>
      <c r="E1046" s="7"/>
      <c r="F1046" s="7"/>
      <c r="G1046" s="7"/>
      <c r="H1046" s="7"/>
      <c r="I1046" s="7"/>
      <c r="J1046" s="7"/>
      <c r="K1046" s="7"/>
      <c r="L1046" s="7"/>
    </row>
    <row r="1047" ht="16.5" spans="1:12">
      <c r="A1047" s="10"/>
      <c r="B1047" s="1"/>
      <c r="C1047" s="7"/>
      <c r="D1047" s="7"/>
      <c r="E1047" s="7"/>
      <c r="F1047" s="7"/>
      <c r="G1047" s="7"/>
      <c r="H1047" s="7"/>
      <c r="I1047" s="7"/>
      <c r="J1047" s="7"/>
      <c r="K1047" s="7"/>
      <c r="L1047" s="7"/>
    </row>
    <row r="1048" ht="16.5" spans="1:12">
      <c r="A1048" s="10"/>
      <c r="B1048" s="1"/>
      <c r="C1048" s="7"/>
      <c r="D1048" s="7"/>
      <c r="E1048" s="7"/>
      <c r="F1048" s="7"/>
      <c r="G1048" s="7"/>
      <c r="H1048" s="7"/>
      <c r="I1048" s="7"/>
      <c r="J1048" s="7"/>
      <c r="K1048" s="7"/>
      <c r="L1048" s="7"/>
    </row>
    <row r="1049" ht="16.5" spans="1:12">
      <c r="A1049" s="10"/>
      <c r="B1049" s="1"/>
      <c r="C1049" s="7"/>
      <c r="D1049" s="7"/>
      <c r="E1049" s="7"/>
      <c r="F1049" s="7"/>
      <c r="G1049" s="7"/>
      <c r="H1049" s="7"/>
      <c r="I1049" s="7"/>
      <c r="J1049" s="7"/>
      <c r="K1049" s="7"/>
      <c r="L1049" s="7"/>
    </row>
    <row r="1050" ht="16.5" spans="1:12">
      <c r="A1050" s="10"/>
      <c r="B1050" s="1"/>
      <c r="C1050" s="7"/>
      <c r="D1050" s="7"/>
      <c r="E1050" s="7"/>
      <c r="F1050" s="7"/>
      <c r="G1050" s="7"/>
      <c r="H1050" s="7"/>
      <c r="I1050" s="7"/>
      <c r="J1050" s="7"/>
      <c r="K1050" s="7"/>
      <c r="L1050" s="7"/>
    </row>
    <row r="1051" ht="16.5" spans="1:12">
      <c r="A1051" s="10"/>
      <c r="B1051" s="1"/>
      <c r="C1051" s="7"/>
      <c r="D1051" s="7"/>
      <c r="E1051" s="7"/>
      <c r="F1051" s="7"/>
      <c r="G1051" s="7"/>
      <c r="H1051" s="7"/>
      <c r="I1051" s="7"/>
      <c r="J1051" s="7"/>
      <c r="K1051" s="7"/>
      <c r="L1051" s="7"/>
    </row>
    <row r="1052" ht="16.5" spans="1:12">
      <c r="A1052" s="10"/>
      <c r="B1052" s="1"/>
      <c r="C1052" s="7"/>
      <c r="D1052" s="7"/>
      <c r="E1052" s="7"/>
      <c r="F1052" s="7"/>
      <c r="G1052" s="7"/>
      <c r="H1052" s="7"/>
      <c r="I1052" s="7"/>
      <c r="J1052" s="7"/>
      <c r="K1052" s="7"/>
      <c r="L1052" s="7"/>
    </row>
    <row r="1053" ht="16.5" spans="1:12">
      <c r="A1053" s="10"/>
      <c r="B1053" s="1"/>
      <c r="C1053" s="7"/>
      <c r="D1053" s="7"/>
      <c r="E1053" s="7"/>
      <c r="F1053" s="7"/>
      <c r="G1053" s="7"/>
      <c r="H1053" s="7"/>
      <c r="I1053" s="7"/>
      <c r="J1053" s="7"/>
      <c r="K1053" s="7"/>
      <c r="L1053" s="7"/>
    </row>
    <row r="1054" ht="16.5" spans="1:12">
      <c r="A1054" s="10"/>
      <c r="B1054" s="1"/>
      <c r="C1054" s="7"/>
      <c r="D1054" s="7"/>
      <c r="E1054" s="7"/>
      <c r="F1054" s="7"/>
      <c r="G1054" s="7"/>
      <c r="H1054" s="7"/>
      <c r="I1054" s="7"/>
      <c r="J1054" s="7"/>
      <c r="K1054" s="7"/>
      <c r="L1054" s="7"/>
    </row>
    <row r="1055" ht="16.5" spans="1:12">
      <c r="A1055" s="10"/>
      <c r="B1055" s="1"/>
      <c r="C1055" s="7"/>
      <c r="D1055" s="7"/>
      <c r="E1055" s="7"/>
      <c r="F1055" s="7"/>
      <c r="G1055" s="7"/>
      <c r="H1055" s="7"/>
      <c r="I1055" s="7"/>
      <c r="J1055" s="7"/>
      <c r="K1055" s="7"/>
      <c r="L1055" s="7"/>
    </row>
    <row r="1056" ht="16.5" spans="1:12">
      <c r="A1056" s="10"/>
      <c r="B1056" s="1"/>
      <c r="C1056" s="7"/>
      <c r="D1056" s="7"/>
      <c r="E1056" s="7"/>
      <c r="F1056" s="7"/>
      <c r="G1056" s="7"/>
      <c r="H1056" s="7"/>
      <c r="I1056" s="7"/>
      <c r="J1056" s="7"/>
      <c r="K1056" s="7"/>
      <c r="L1056" s="7"/>
    </row>
    <row r="1057" ht="16.5" spans="1:12">
      <c r="A1057" s="10"/>
      <c r="B1057" s="1"/>
      <c r="C1057" s="7"/>
      <c r="D1057" s="7"/>
      <c r="E1057" s="7"/>
      <c r="F1057" s="7"/>
      <c r="G1057" s="7"/>
      <c r="H1057" s="7"/>
      <c r="I1057" s="7"/>
      <c r="J1057" s="7"/>
      <c r="K1057" s="7"/>
      <c r="L1057" s="7"/>
    </row>
    <row r="1058" ht="16.5" spans="1:12">
      <c r="A1058" s="10"/>
      <c r="B1058" s="1"/>
      <c r="C1058" s="7"/>
      <c r="D1058" s="7"/>
      <c r="E1058" s="7"/>
      <c r="F1058" s="7"/>
      <c r="G1058" s="7"/>
      <c r="H1058" s="7"/>
      <c r="I1058" s="7"/>
      <c r="J1058" s="7"/>
      <c r="K1058" s="7"/>
      <c r="L1058" s="7"/>
    </row>
    <row r="1059" ht="16.5" spans="1:12">
      <c r="A1059" s="10"/>
      <c r="B1059" s="1"/>
      <c r="C1059" s="7"/>
      <c r="D1059" s="7"/>
      <c r="E1059" s="7"/>
      <c r="F1059" s="7"/>
      <c r="G1059" s="7"/>
      <c r="H1059" s="7"/>
      <c r="I1059" s="7"/>
      <c r="J1059" s="7"/>
      <c r="K1059" s="7"/>
      <c r="L1059" s="7"/>
    </row>
    <row r="1060" ht="16.5" spans="1:12">
      <c r="A1060" s="10"/>
      <c r="B1060" s="1"/>
      <c r="C1060" s="7"/>
      <c r="D1060" s="7"/>
      <c r="E1060" s="7"/>
      <c r="F1060" s="7"/>
      <c r="G1060" s="7"/>
      <c r="H1060" s="7"/>
      <c r="I1060" s="7"/>
      <c r="J1060" s="7"/>
      <c r="K1060" s="7"/>
      <c r="L1060" s="7"/>
    </row>
    <row r="1061" ht="16.5" spans="1:12">
      <c r="A1061" s="10"/>
      <c r="B1061" s="1"/>
      <c r="C1061" s="7"/>
      <c r="D1061" s="7"/>
      <c r="E1061" s="7"/>
      <c r="F1061" s="7"/>
      <c r="G1061" s="7"/>
      <c r="H1061" s="7"/>
      <c r="I1061" s="7"/>
      <c r="J1061" s="7"/>
      <c r="K1061" s="7"/>
      <c r="L1061" s="7"/>
    </row>
    <row r="1062" ht="16.5" spans="1:12">
      <c r="A1062" s="10"/>
      <c r="B1062" s="1"/>
      <c r="C1062" s="7"/>
      <c r="D1062" s="7"/>
      <c r="E1062" s="7"/>
      <c r="F1062" s="7"/>
      <c r="G1062" s="7"/>
      <c r="H1062" s="7"/>
      <c r="I1062" s="7"/>
      <c r="J1062" s="7"/>
      <c r="K1062" s="7"/>
      <c r="L1062" s="7"/>
    </row>
    <row r="1063" ht="16.5" spans="1:12">
      <c r="A1063" s="10"/>
      <c r="B1063" s="1"/>
      <c r="C1063" s="7"/>
      <c r="D1063" s="7"/>
      <c r="E1063" s="7"/>
      <c r="F1063" s="7"/>
      <c r="G1063" s="7"/>
      <c r="H1063" s="7"/>
      <c r="I1063" s="7"/>
      <c r="J1063" s="7"/>
      <c r="K1063" s="7"/>
      <c r="L1063" s="7"/>
    </row>
    <row r="1064" ht="16.5" spans="1:12">
      <c r="A1064" s="10"/>
      <c r="B1064" s="1"/>
      <c r="C1064" s="7"/>
      <c r="D1064" s="7"/>
      <c r="E1064" s="7"/>
      <c r="F1064" s="7"/>
      <c r="G1064" s="7"/>
      <c r="H1064" s="7"/>
      <c r="I1064" s="7"/>
      <c r="J1064" s="7"/>
      <c r="K1064" s="7"/>
      <c r="L1064" s="7"/>
    </row>
    <row r="1065" ht="16.5" spans="1:12">
      <c r="A1065" s="10"/>
      <c r="B1065" s="1"/>
      <c r="C1065" s="7"/>
      <c r="D1065" s="7"/>
      <c r="E1065" s="7"/>
      <c r="F1065" s="7"/>
      <c r="G1065" s="7"/>
      <c r="H1065" s="7"/>
      <c r="I1065" s="7"/>
      <c r="J1065" s="7"/>
      <c r="K1065" s="7"/>
      <c r="L1065" s="7"/>
    </row>
    <row r="1066" ht="16.5" spans="1:12">
      <c r="A1066" s="10"/>
      <c r="B1066" s="1"/>
      <c r="C1066" s="7"/>
      <c r="D1066" s="7"/>
      <c r="E1066" s="7"/>
      <c r="F1066" s="7"/>
      <c r="G1066" s="7"/>
      <c r="H1066" s="7"/>
      <c r="I1066" s="7"/>
      <c r="J1066" s="7"/>
      <c r="K1066" s="7"/>
      <c r="L1066" s="7"/>
    </row>
    <row r="1067" ht="16.5" spans="1:12">
      <c r="A1067" s="11"/>
      <c r="B1067" s="1"/>
      <c r="C1067" s="7"/>
      <c r="D1067" s="7"/>
      <c r="E1067" s="7"/>
      <c r="F1067" s="7"/>
      <c r="G1067" s="7"/>
      <c r="H1067" s="7"/>
      <c r="I1067" s="7"/>
      <c r="J1067" s="7"/>
      <c r="K1067" s="7"/>
      <c r="L1067" s="7"/>
    </row>
    <row r="1068" ht="16.5" spans="1:12">
      <c r="A1068" s="10"/>
      <c r="B1068" s="1"/>
      <c r="C1068" s="7"/>
      <c r="D1068" s="7"/>
      <c r="E1068" s="7"/>
      <c r="F1068" s="7"/>
      <c r="G1068" s="7"/>
      <c r="H1068" s="7"/>
      <c r="I1068" s="7"/>
      <c r="J1068" s="7"/>
      <c r="K1068" s="7"/>
      <c r="L1068" s="7"/>
    </row>
    <row r="1069" ht="16.5" spans="1:12">
      <c r="A1069" s="10"/>
      <c r="B1069" s="1"/>
      <c r="C1069" s="7"/>
      <c r="D1069" s="7"/>
      <c r="E1069" s="7"/>
      <c r="F1069" s="7"/>
      <c r="G1069" s="7"/>
      <c r="H1069" s="7"/>
      <c r="I1069" s="7"/>
      <c r="J1069" s="7"/>
      <c r="K1069" s="7"/>
      <c r="L1069" s="7"/>
    </row>
    <row r="1070" ht="16.5" spans="1:12">
      <c r="A1070" s="10"/>
      <c r="B1070" s="1"/>
      <c r="C1070" s="7"/>
      <c r="D1070" s="7"/>
      <c r="E1070" s="7"/>
      <c r="F1070" s="7"/>
      <c r="G1070" s="7"/>
      <c r="H1070" s="7"/>
      <c r="I1070" s="7"/>
      <c r="J1070" s="7"/>
      <c r="K1070" s="7"/>
      <c r="L1070" s="7"/>
    </row>
    <row r="1071" ht="16.5" spans="1:12">
      <c r="A1071" s="7"/>
      <c r="B1071" s="7"/>
      <c r="C1071" s="7"/>
      <c r="D1071" s="7"/>
      <c r="E1071" s="7"/>
      <c r="F1071" s="7"/>
      <c r="G1071" s="7"/>
      <c r="H1071" s="7"/>
      <c r="I1071" s="7"/>
      <c r="J1071" s="7"/>
      <c r="K1071" s="7"/>
      <c r="L1071" s="7"/>
    </row>
    <row r="1072" ht="16.5" spans="1:12">
      <c r="A1072" s="7"/>
      <c r="B1072" s="7"/>
      <c r="C1072" s="7"/>
      <c r="D1072" s="7"/>
      <c r="E1072" s="7"/>
      <c r="F1072" s="7"/>
      <c r="G1072" s="7"/>
      <c r="H1072" s="7"/>
      <c r="I1072" s="7"/>
      <c r="J1072" s="7"/>
      <c r="K1072" s="7"/>
      <c r="L1072" s="7"/>
    </row>
    <row r="1073" ht="16.5" spans="1:12">
      <c r="A1073" s="7"/>
      <c r="B1073" s="7"/>
      <c r="C1073" s="7"/>
      <c r="D1073" s="7"/>
      <c r="E1073" s="7"/>
      <c r="F1073" s="7"/>
      <c r="G1073" s="7"/>
      <c r="H1073" s="7"/>
      <c r="I1073" s="7"/>
      <c r="J1073" s="7"/>
      <c r="K1073" s="7"/>
      <c r="L1073" s="7"/>
    </row>
    <row r="1074" ht="16.5" spans="1:12">
      <c r="A1074" s="7"/>
      <c r="B1074" s="7"/>
      <c r="C1074" s="7"/>
      <c r="D1074" s="7"/>
      <c r="E1074" s="7"/>
      <c r="F1074" s="7"/>
      <c r="G1074" s="7"/>
      <c r="H1074" s="7"/>
      <c r="I1074" s="7"/>
      <c r="J1074" s="7"/>
      <c r="K1074" s="7"/>
      <c r="L1074" s="7"/>
    </row>
    <row r="1075" ht="16.5" spans="1:12">
      <c r="A1075" s="7"/>
      <c r="B1075" s="7"/>
      <c r="C1075" s="7"/>
      <c r="D1075" s="7"/>
      <c r="E1075" s="7"/>
      <c r="F1075" s="7"/>
      <c r="G1075" s="7"/>
      <c r="H1075" s="7"/>
      <c r="I1075" s="7"/>
      <c r="J1075" s="7"/>
      <c r="K1075" s="7"/>
      <c r="L1075" s="7"/>
    </row>
    <row r="1076" ht="16.5" spans="1:12">
      <c r="A1076" s="7"/>
      <c r="B1076" s="7"/>
      <c r="C1076" s="7"/>
      <c r="D1076" s="7"/>
      <c r="E1076" s="7"/>
      <c r="F1076" s="7"/>
      <c r="G1076" s="7"/>
      <c r="H1076" s="7"/>
      <c r="I1076" s="7"/>
      <c r="J1076" s="7"/>
      <c r="K1076" s="7"/>
      <c r="L1076" s="7"/>
    </row>
    <row r="1077" ht="16.5" spans="1:12">
      <c r="A1077" s="7"/>
      <c r="B1077" s="7"/>
      <c r="C1077" s="7"/>
      <c r="D1077" s="7"/>
      <c r="E1077" s="7"/>
      <c r="F1077" s="7"/>
      <c r="G1077" s="7"/>
      <c r="H1077" s="7"/>
      <c r="I1077" s="7"/>
      <c r="J1077" s="7"/>
      <c r="K1077" s="7"/>
      <c r="L1077" s="7"/>
    </row>
    <row r="1078" ht="16.5" spans="1:12">
      <c r="A1078" s="7"/>
      <c r="B1078" s="7"/>
      <c r="C1078" s="7"/>
      <c r="D1078" s="7"/>
      <c r="E1078" s="7"/>
      <c r="F1078" s="7"/>
      <c r="G1078" s="7"/>
      <c r="H1078" s="7"/>
      <c r="I1078" s="7"/>
      <c r="J1078" s="7"/>
      <c r="K1078" s="7"/>
      <c r="L1078" s="7"/>
    </row>
    <row r="1079" ht="16.5" spans="1:12">
      <c r="A1079" s="8"/>
      <c r="B1079" s="7"/>
      <c r="C1079" s="7"/>
      <c r="D1079" s="7"/>
      <c r="E1079" s="7"/>
      <c r="F1079" s="7"/>
      <c r="G1079" s="7"/>
      <c r="H1079" s="7"/>
      <c r="I1079" s="7"/>
      <c r="J1079" s="7"/>
      <c r="K1079" s="7"/>
      <c r="L1079" s="7"/>
    </row>
    <row r="1080" ht="16.5" spans="1:12">
      <c r="A1080" s="8"/>
      <c r="B1080" s="7"/>
      <c r="C1080" s="7"/>
      <c r="D1080" s="7"/>
      <c r="E1080" s="7"/>
      <c r="F1080" s="7"/>
      <c r="G1080" s="7"/>
      <c r="H1080" s="7"/>
      <c r="I1080" s="7"/>
      <c r="J1080" s="7"/>
      <c r="K1080" s="7"/>
      <c r="L1080" s="7"/>
    </row>
    <row r="1081" ht="16.5" spans="1:12">
      <c r="A1081" s="8"/>
      <c r="B1081" s="7"/>
      <c r="C1081" s="7"/>
      <c r="D1081" s="7"/>
      <c r="E1081" s="7"/>
      <c r="F1081" s="7"/>
      <c r="G1081" s="7"/>
      <c r="H1081" s="7"/>
      <c r="I1081" s="7"/>
      <c r="J1081" s="7"/>
      <c r="K1081" s="7"/>
      <c r="L1081" s="7"/>
    </row>
    <row r="1082" ht="16.5" spans="1:12">
      <c r="A1082" s="8"/>
      <c r="B1082" s="7"/>
      <c r="C1082" s="7"/>
      <c r="D1082" s="7"/>
      <c r="E1082" s="7"/>
      <c r="F1082" s="7"/>
      <c r="G1082" s="7"/>
      <c r="H1082" s="7"/>
      <c r="I1082" s="7"/>
      <c r="J1082" s="7"/>
      <c r="K1082" s="7"/>
      <c r="L1082" s="7"/>
    </row>
    <row r="1083" ht="16.5" spans="1:12">
      <c r="A1083" s="7"/>
      <c r="B1083" s="7"/>
      <c r="C1083" s="7"/>
      <c r="D1083" s="7"/>
      <c r="E1083" s="7"/>
      <c r="F1083" s="7"/>
      <c r="G1083" s="7"/>
      <c r="H1083" s="7"/>
      <c r="I1083" s="7"/>
      <c r="J1083" s="7"/>
      <c r="K1083" s="7"/>
      <c r="L1083" s="7"/>
    </row>
    <row r="1084" ht="16.5" spans="1:12">
      <c r="A1084" s="7"/>
      <c r="B1084" s="7"/>
      <c r="C1084" s="7"/>
      <c r="D1084" s="7"/>
      <c r="E1084" s="7"/>
      <c r="F1084" s="7"/>
      <c r="G1084" s="7"/>
      <c r="H1084" s="7"/>
      <c r="I1084" s="7"/>
      <c r="J1084" s="7"/>
      <c r="K1084" s="7"/>
      <c r="L1084" s="7"/>
    </row>
    <row r="1085" ht="16.5" spans="1:12">
      <c r="A1085" s="7"/>
      <c r="B1085" s="7"/>
      <c r="C1085" s="7"/>
      <c r="D1085" s="7"/>
      <c r="E1085" s="7"/>
      <c r="F1085" s="7"/>
      <c r="G1085" s="7"/>
      <c r="H1085" s="7"/>
      <c r="I1085" s="7"/>
      <c r="J1085" s="7"/>
      <c r="K1085" s="7"/>
      <c r="L1085" s="7"/>
    </row>
    <row r="1086" ht="16.5" spans="1:12">
      <c r="A1086" s="7"/>
      <c r="B1086" s="7"/>
      <c r="C1086" s="7"/>
      <c r="D1086" s="7"/>
      <c r="E1086" s="7"/>
      <c r="F1086" s="7"/>
      <c r="G1086" s="7"/>
      <c r="H1086" s="7"/>
      <c r="I1086" s="7"/>
      <c r="J1086" s="7"/>
      <c r="K1086" s="7"/>
      <c r="L1086" s="7"/>
    </row>
    <row r="1087" ht="16.5" spans="1:12">
      <c r="A1087" s="7"/>
      <c r="B1087" s="7"/>
      <c r="C1087" s="7"/>
      <c r="D1087" s="7"/>
      <c r="E1087" s="7"/>
      <c r="F1087" s="7"/>
      <c r="G1087" s="7"/>
      <c r="H1087" s="7"/>
      <c r="I1087" s="7"/>
      <c r="J1087" s="7"/>
      <c r="K1087" s="7"/>
      <c r="L1087" s="7"/>
    </row>
    <row r="1088" ht="16.5" spans="1:12">
      <c r="A1088" s="7"/>
      <c r="B1088" s="7"/>
      <c r="C1088" s="7"/>
      <c r="D1088" s="7"/>
      <c r="E1088" s="7"/>
      <c r="F1088" s="7"/>
      <c r="G1088" s="7"/>
      <c r="H1088" s="7"/>
      <c r="I1088" s="7"/>
      <c r="J1088" s="7"/>
      <c r="K1088" s="7"/>
      <c r="L1088" s="7"/>
    </row>
    <row r="1089" ht="16.5" spans="1:12">
      <c r="A1089" s="7"/>
      <c r="B1089" s="7"/>
      <c r="C1089" s="7"/>
      <c r="D1089" s="7"/>
      <c r="E1089" s="7"/>
      <c r="F1089" s="7"/>
      <c r="G1089" s="7"/>
      <c r="H1089" s="7"/>
      <c r="I1089" s="7"/>
      <c r="J1089" s="7"/>
      <c r="K1089" s="7"/>
      <c r="L1089" s="7"/>
    </row>
    <row r="1090" ht="16.5" spans="1:12">
      <c r="A1090" s="7"/>
      <c r="B1090" s="7"/>
      <c r="C1090" s="7"/>
      <c r="D1090" s="7"/>
      <c r="E1090" s="7"/>
      <c r="F1090" s="7"/>
      <c r="G1090" s="7"/>
      <c r="H1090" s="7"/>
      <c r="I1090" s="7"/>
      <c r="J1090" s="7"/>
      <c r="K1090" s="7"/>
      <c r="L1090" s="7"/>
    </row>
    <row r="1091" ht="16.5" spans="1:12">
      <c r="A1091" s="7"/>
      <c r="B1091" s="7"/>
      <c r="C1091" s="7"/>
      <c r="D1091" s="7"/>
      <c r="E1091" s="7"/>
      <c r="F1091" s="7"/>
      <c r="G1091" s="7"/>
      <c r="H1091" s="7"/>
      <c r="I1091" s="7"/>
      <c r="J1091" s="7"/>
      <c r="K1091" s="7"/>
      <c r="L1091" s="7"/>
    </row>
    <row r="1092" ht="16.5" spans="1:12">
      <c r="A1092" s="7"/>
      <c r="B1092" s="7"/>
      <c r="C1092" s="7"/>
      <c r="D1092" s="7"/>
      <c r="E1092" s="7"/>
      <c r="F1092" s="7"/>
      <c r="G1092" s="7"/>
      <c r="H1092" s="7"/>
      <c r="I1092" s="7"/>
      <c r="J1092" s="7"/>
      <c r="K1092" s="7"/>
      <c r="L1092" s="7"/>
    </row>
    <row r="1093" ht="16.5" spans="1:12">
      <c r="A1093" s="7"/>
      <c r="B1093" s="7"/>
      <c r="C1093" s="7"/>
      <c r="D1093" s="7"/>
      <c r="E1093" s="7"/>
      <c r="F1093" s="7"/>
      <c r="G1093" s="7"/>
      <c r="H1093" s="7"/>
      <c r="I1093" s="7"/>
      <c r="J1093" s="7"/>
      <c r="K1093" s="7"/>
      <c r="L1093" s="7"/>
    </row>
    <row r="1094" ht="16.5" spans="1:12">
      <c r="A1094" s="12"/>
      <c r="B1094" s="7"/>
      <c r="C1094" s="7"/>
      <c r="D1094" s="7"/>
      <c r="E1094" s="7"/>
      <c r="F1094" s="7"/>
      <c r="G1094" s="7"/>
      <c r="H1094" s="7"/>
      <c r="I1094" s="7"/>
      <c r="J1094" s="7"/>
      <c r="K1094" s="7"/>
      <c r="L1094" s="7"/>
    </row>
    <row r="1095" ht="16.5" spans="1:12">
      <c r="A1095" s="12"/>
      <c r="B1095" s="7"/>
      <c r="C1095" s="7"/>
      <c r="D1095" s="7"/>
      <c r="E1095" s="7"/>
      <c r="F1095" s="7"/>
      <c r="G1095" s="7"/>
      <c r="H1095" s="7"/>
      <c r="I1095" s="7"/>
      <c r="J1095" s="7"/>
      <c r="K1095" s="7"/>
      <c r="L1095" s="7"/>
    </row>
    <row r="1096" ht="16.5" spans="1:12">
      <c r="A1096" s="12"/>
      <c r="B1096" s="7"/>
      <c r="C1096" s="7"/>
      <c r="D1096" s="7"/>
      <c r="E1096" s="7"/>
      <c r="F1096" s="7"/>
      <c r="G1096" s="7"/>
      <c r="H1096" s="7"/>
      <c r="I1096" s="7"/>
      <c r="J1096" s="7"/>
      <c r="K1096" s="7"/>
      <c r="L1096" s="7"/>
    </row>
    <row r="1097" ht="16.5" spans="1:12">
      <c r="A1097" s="12"/>
      <c r="B1097" s="7"/>
      <c r="C1097" s="7"/>
      <c r="D1097" s="7"/>
      <c r="E1097" s="7"/>
      <c r="F1097" s="7"/>
      <c r="G1097" s="7"/>
      <c r="H1097" s="7"/>
      <c r="I1097" s="7"/>
      <c r="J1097" s="7"/>
      <c r="K1097" s="7"/>
      <c r="L1097" s="7"/>
    </row>
    <row r="1098" ht="16.5" spans="1:12">
      <c r="A1098" s="12"/>
      <c r="B1098" s="7"/>
      <c r="C1098" s="7"/>
      <c r="D1098" s="7"/>
      <c r="E1098" s="7"/>
      <c r="F1098" s="7"/>
      <c r="G1098" s="7"/>
      <c r="H1098" s="7"/>
      <c r="I1098" s="7"/>
      <c r="J1098" s="7"/>
      <c r="K1098" s="7"/>
      <c r="L1098" s="7"/>
    </row>
    <row r="1099" ht="16.5" spans="1:12">
      <c r="A1099" s="12"/>
      <c r="B1099" s="7"/>
      <c r="C1099" s="7"/>
      <c r="D1099" s="7"/>
      <c r="E1099" s="7"/>
      <c r="F1099" s="7"/>
      <c r="G1099" s="7"/>
      <c r="H1099" s="7"/>
      <c r="I1099" s="7"/>
      <c r="J1099" s="7"/>
      <c r="K1099" s="7"/>
      <c r="L1099" s="7"/>
    </row>
    <row r="1100" ht="16.5" spans="1:12">
      <c r="A1100" s="12"/>
      <c r="B1100" s="7"/>
      <c r="C1100" s="7"/>
      <c r="D1100" s="7"/>
      <c r="E1100" s="7"/>
      <c r="F1100" s="7"/>
      <c r="G1100" s="7"/>
      <c r="H1100" s="7"/>
      <c r="I1100" s="7"/>
      <c r="J1100" s="7"/>
      <c r="K1100" s="7"/>
      <c r="L1100" s="7"/>
    </row>
    <row r="1101" ht="16.5" spans="1:12">
      <c r="A1101" s="12"/>
      <c r="B1101" s="7"/>
      <c r="C1101" s="7"/>
      <c r="D1101" s="7"/>
      <c r="E1101" s="7"/>
      <c r="F1101" s="7"/>
      <c r="G1101" s="7"/>
      <c r="H1101" s="7"/>
      <c r="I1101" s="7"/>
      <c r="J1101" s="7"/>
      <c r="K1101" s="7"/>
      <c r="L1101" s="7"/>
    </row>
    <row r="1102" ht="16.5" spans="1:12">
      <c r="A1102" s="12"/>
      <c r="B1102" s="7"/>
      <c r="C1102" s="7"/>
      <c r="D1102" s="7"/>
      <c r="E1102" s="7"/>
      <c r="F1102" s="7"/>
      <c r="G1102" s="7"/>
      <c r="H1102" s="7"/>
      <c r="I1102" s="7"/>
      <c r="J1102" s="7"/>
      <c r="K1102" s="7"/>
      <c r="L1102" s="7"/>
    </row>
    <row r="1103" ht="16.5" spans="1:12">
      <c r="A1103" s="12"/>
      <c r="B1103" s="7"/>
      <c r="C1103" s="7"/>
      <c r="D1103" s="7"/>
      <c r="E1103" s="7"/>
      <c r="F1103" s="7"/>
      <c r="G1103" s="7"/>
      <c r="H1103" s="7"/>
      <c r="I1103" s="7"/>
      <c r="J1103" s="7"/>
      <c r="K1103" s="7"/>
      <c r="L1103" s="7"/>
    </row>
    <row r="1104" ht="16.5" spans="1:12">
      <c r="A1104" s="12"/>
      <c r="B1104" s="7"/>
      <c r="C1104" s="7"/>
      <c r="D1104" s="7"/>
      <c r="E1104" s="7"/>
      <c r="F1104" s="7"/>
      <c r="G1104" s="7"/>
      <c r="H1104" s="7"/>
      <c r="I1104" s="7"/>
      <c r="J1104" s="7"/>
      <c r="K1104" s="7"/>
      <c r="L1104" s="7"/>
    </row>
    <row r="1105" ht="16.5" spans="1:12">
      <c r="A1105" s="12"/>
      <c r="B1105" s="7"/>
      <c r="C1105" s="7"/>
      <c r="D1105" s="7"/>
      <c r="E1105" s="7"/>
      <c r="F1105" s="7"/>
      <c r="G1105" s="7"/>
      <c r="H1105" s="7"/>
      <c r="I1105" s="7"/>
      <c r="J1105" s="7"/>
      <c r="K1105" s="7"/>
      <c r="L1105" s="7"/>
    </row>
    <row r="1106" ht="16.5" spans="1:12">
      <c r="A1106" s="12"/>
      <c r="B1106" s="7"/>
      <c r="C1106" s="7"/>
      <c r="D1106" s="7"/>
      <c r="E1106" s="7"/>
      <c r="F1106" s="7"/>
      <c r="G1106" s="7"/>
      <c r="H1106" s="7"/>
      <c r="I1106" s="7"/>
      <c r="J1106" s="7"/>
      <c r="K1106" s="7"/>
      <c r="L1106" s="7"/>
    </row>
    <row r="1107" ht="16.5" spans="1:12">
      <c r="A1107" s="12"/>
      <c r="B1107" s="7"/>
      <c r="C1107" s="7"/>
      <c r="D1107" s="7"/>
      <c r="E1107" s="7"/>
      <c r="F1107" s="7"/>
      <c r="G1107" s="7"/>
      <c r="H1107" s="7"/>
      <c r="I1107" s="7"/>
      <c r="J1107" s="7"/>
      <c r="K1107" s="7"/>
      <c r="L1107" s="7"/>
    </row>
    <row r="1108" ht="16.5" spans="1:12">
      <c r="A1108" s="12"/>
      <c r="B1108" s="7"/>
      <c r="C1108" s="7"/>
      <c r="D1108" s="7"/>
      <c r="E1108" s="7"/>
      <c r="F1108" s="7"/>
      <c r="G1108" s="7"/>
      <c r="H1108" s="7"/>
      <c r="I1108" s="7"/>
      <c r="J1108" s="7"/>
      <c r="K1108" s="7"/>
      <c r="L1108" s="7"/>
    </row>
    <row r="1109" ht="16.5" spans="1:12">
      <c r="A1109" s="12"/>
      <c r="B1109" s="7"/>
      <c r="C1109" s="7"/>
      <c r="D1109" s="7"/>
      <c r="E1109" s="7"/>
      <c r="F1109" s="7"/>
      <c r="G1109" s="7"/>
      <c r="H1109" s="7"/>
      <c r="I1109" s="7"/>
      <c r="J1109" s="7"/>
      <c r="K1109" s="7"/>
      <c r="L1109" s="7"/>
    </row>
    <row r="1110" ht="16.5" spans="1:12">
      <c r="A1110" s="12"/>
      <c r="B1110" s="7"/>
      <c r="C1110" s="7"/>
      <c r="D1110" s="7"/>
      <c r="E1110" s="7"/>
      <c r="F1110" s="7"/>
      <c r="G1110" s="7"/>
      <c r="H1110" s="7"/>
      <c r="I1110" s="7"/>
      <c r="J1110" s="7"/>
      <c r="K1110" s="7"/>
      <c r="L1110" s="7"/>
    </row>
    <row r="1111" ht="16.5" spans="1:12">
      <c r="A1111" s="12"/>
      <c r="B1111" s="7"/>
      <c r="C1111" s="7"/>
      <c r="D1111" s="7"/>
      <c r="E1111" s="7"/>
      <c r="F1111" s="7"/>
      <c r="G1111" s="7"/>
      <c r="H1111" s="7"/>
      <c r="I1111" s="7"/>
      <c r="J1111" s="7"/>
      <c r="K1111" s="7"/>
      <c r="L1111" s="7"/>
    </row>
    <row r="1112" ht="16.5" spans="1:12">
      <c r="A1112" s="12"/>
      <c r="B1112" s="7"/>
      <c r="C1112" s="7"/>
      <c r="D1112" s="7"/>
      <c r="E1112" s="7"/>
      <c r="F1112" s="7"/>
      <c r="G1112" s="7"/>
      <c r="H1112" s="7"/>
      <c r="I1112" s="7"/>
      <c r="J1112" s="7"/>
      <c r="K1112" s="7"/>
      <c r="L1112" s="7"/>
    </row>
    <row r="1113" ht="16.5" spans="1:12">
      <c r="A1113" s="12"/>
      <c r="B1113" s="7"/>
      <c r="C1113" s="7"/>
      <c r="D1113" s="7"/>
      <c r="E1113" s="7"/>
      <c r="F1113" s="7"/>
      <c r="G1113" s="7"/>
      <c r="H1113" s="7"/>
      <c r="I1113" s="7"/>
      <c r="J1113" s="7"/>
      <c r="K1113" s="7"/>
      <c r="L1113" s="7"/>
    </row>
    <row r="1114" ht="16.5" spans="1:12">
      <c r="A1114" s="12"/>
      <c r="B1114" s="7"/>
      <c r="C1114" s="7"/>
      <c r="D1114" s="7"/>
      <c r="E1114" s="7"/>
      <c r="F1114" s="7"/>
      <c r="G1114" s="7"/>
      <c r="H1114" s="7"/>
      <c r="I1114" s="7"/>
      <c r="J1114" s="7"/>
      <c r="K1114" s="7"/>
      <c r="L1114" s="7"/>
    </row>
    <row r="1115" ht="16.5" spans="1:12">
      <c r="A1115" s="12"/>
      <c r="B1115" s="7"/>
      <c r="C1115" s="7"/>
      <c r="D1115" s="7"/>
      <c r="E1115" s="7"/>
      <c r="F1115" s="7"/>
      <c r="G1115" s="7"/>
      <c r="H1115" s="7"/>
      <c r="I1115" s="7"/>
      <c r="J1115" s="7"/>
      <c r="K1115" s="7"/>
      <c r="L1115" s="7"/>
    </row>
    <row r="1116" ht="16.5" spans="1:12">
      <c r="A1116" s="12"/>
      <c r="B1116" s="7"/>
      <c r="C1116" s="7"/>
      <c r="D1116" s="7"/>
      <c r="E1116" s="7"/>
      <c r="F1116" s="7"/>
      <c r="G1116" s="7"/>
      <c r="H1116" s="7"/>
      <c r="I1116" s="7"/>
      <c r="J1116" s="7"/>
      <c r="K1116" s="7"/>
      <c r="L1116" s="7"/>
    </row>
    <row r="1117" ht="16.5" spans="1:12">
      <c r="A1117" s="12"/>
      <c r="B1117" s="7"/>
      <c r="C1117" s="7"/>
      <c r="D1117" s="7"/>
      <c r="E1117" s="7"/>
      <c r="F1117" s="7"/>
      <c r="G1117" s="7"/>
      <c r="H1117" s="7"/>
      <c r="I1117" s="7"/>
      <c r="J1117" s="7"/>
      <c r="K1117" s="7"/>
      <c r="L1117" s="7"/>
    </row>
    <row r="1118" ht="16.5" spans="1:12">
      <c r="A1118" s="12"/>
      <c r="B1118" s="7"/>
      <c r="C1118" s="7"/>
      <c r="D1118" s="7"/>
      <c r="E1118" s="7"/>
      <c r="F1118" s="7"/>
      <c r="G1118" s="7"/>
      <c r="H1118" s="7"/>
      <c r="I1118" s="7"/>
      <c r="J1118" s="7"/>
      <c r="K1118" s="7"/>
      <c r="L1118" s="7"/>
    </row>
    <row r="1119" ht="16.5" spans="1:12">
      <c r="A1119" s="12"/>
      <c r="B1119" s="7"/>
      <c r="C1119" s="7"/>
      <c r="D1119" s="7"/>
      <c r="E1119" s="7"/>
      <c r="F1119" s="7"/>
      <c r="G1119" s="7"/>
      <c r="H1119" s="7"/>
      <c r="I1119" s="7"/>
      <c r="J1119" s="7"/>
      <c r="K1119" s="7"/>
      <c r="L1119" s="7"/>
    </row>
    <row r="1120" ht="16.5" spans="1:12">
      <c r="A1120" s="12"/>
      <c r="B1120" s="7"/>
      <c r="C1120" s="7"/>
      <c r="D1120" s="7"/>
      <c r="E1120" s="7"/>
      <c r="F1120" s="7"/>
      <c r="G1120" s="7"/>
      <c r="H1120" s="7"/>
      <c r="I1120" s="7"/>
      <c r="J1120" s="7"/>
      <c r="K1120" s="7"/>
      <c r="L1120" s="7"/>
    </row>
    <row r="1121" ht="16.5" spans="1:12">
      <c r="A1121" s="12"/>
      <c r="B1121" s="7"/>
      <c r="C1121" s="7"/>
      <c r="D1121" s="7"/>
      <c r="E1121" s="7"/>
      <c r="F1121" s="7"/>
      <c r="G1121" s="7"/>
      <c r="H1121" s="7"/>
      <c r="I1121" s="7"/>
      <c r="J1121" s="7"/>
      <c r="K1121" s="7"/>
      <c r="L1121" s="7"/>
    </row>
    <row r="1122" ht="16.5" spans="1:12">
      <c r="A1122" s="12"/>
      <c r="B1122" s="7"/>
      <c r="C1122" s="7"/>
      <c r="D1122" s="7"/>
      <c r="E1122" s="7"/>
      <c r="F1122" s="7"/>
      <c r="G1122" s="7"/>
      <c r="H1122" s="7"/>
      <c r="I1122" s="7"/>
      <c r="J1122" s="7"/>
      <c r="K1122" s="7"/>
      <c r="L1122" s="7"/>
    </row>
    <row r="1123" ht="16.5" spans="1:12">
      <c r="A1123" s="12"/>
      <c r="B1123" s="7"/>
      <c r="C1123" s="7"/>
      <c r="D1123" s="7"/>
      <c r="E1123" s="7"/>
      <c r="F1123" s="7"/>
      <c r="G1123" s="7"/>
      <c r="H1123" s="7"/>
      <c r="I1123" s="7"/>
      <c r="J1123" s="7"/>
      <c r="K1123" s="7"/>
      <c r="L1123" s="7"/>
    </row>
    <row r="1124" ht="16.5" spans="1:12">
      <c r="A1124" s="12"/>
      <c r="B1124" s="7"/>
      <c r="C1124" s="7"/>
      <c r="D1124" s="7"/>
      <c r="E1124" s="7"/>
      <c r="F1124" s="7"/>
      <c r="G1124" s="7"/>
      <c r="H1124" s="7"/>
      <c r="I1124" s="7"/>
      <c r="J1124" s="7"/>
      <c r="K1124" s="7"/>
      <c r="L1124" s="7"/>
    </row>
    <row r="1125" ht="16.5" spans="1:12">
      <c r="A1125" s="12"/>
      <c r="B1125" s="7"/>
      <c r="C1125" s="7"/>
      <c r="D1125" s="7"/>
      <c r="E1125" s="7"/>
      <c r="F1125" s="7"/>
      <c r="G1125" s="7"/>
      <c r="H1125" s="7"/>
      <c r="I1125" s="7"/>
      <c r="J1125" s="7"/>
      <c r="K1125" s="7"/>
      <c r="L1125" s="7"/>
    </row>
    <row r="1126" ht="16.5" spans="1:12">
      <c r="A1126" s="12"/>
      <c r="B1126" s="7"/>
      <c r="C1126" s="7"/>
      <c r="D1126" s="7"/>
      <c r="E1126" s="7"/>
      <c r="F1126" s="7"/>
      <c r="G1126" s="7"/>
      <c r="H1126" s="7"/>
      <c r="I1126" s="7"/>
      <c r="J1126" s="7"/>
      <c r="K1126" s="7"/>
      <c r="L1126" s="7"/>
    </row>
    <row r="1127" ht="16.5" spans="1:12">
      <c r="A1127" s="12"/>
      <c r="B1127" s="7"/>
      <c r="C1127" s="7"/>
      <c r="D1127" s="7"/>
      <c r="E1127" s="7"/>
      <c r="F1127" s="7"/>
      <c r="G1127" s="7"/>
      <c r="H1127" s="7"/>
      <c r="I1127" s="7"/>
      <c r="J1127" s="7"/>
      <c r="K1127" s="7"/>
      <c r="L1127" s="7"/>
    </row>
    <row r="1128" ht="16.5" spans="1:12">
      <c r="A1128" s="12"/>
      <c r="B1128" s="7"/>
      <c r="C1128" s="7"/>
      <c r="D1128" s="7"/>
      <c r="E1128" s="7"/>
      <c r="F1128" s="7"/>
      <c r="G1128" s="7"/>
      <c r="H1128" s="7"/>
      <c r="I1128" s="7"/>
      <c r="J1128" s="7"/>
      <c r="K1128" s="7"/>
      <c r="L1128" s="7"/>
    </row>
    <row r="1129" ht="16.5" spans="1:12">
      <c r="A1129" s="12"/>
      <c r="B1129" s="7"/>
      <c r="C1129" s="7"/>
      <c r="D1129" s="7"/>
      <c r="E1129" s="7"/>
      <c r="F1129" s="7"/>
      <c r="G1129" s="7"/>
      <c r="H1129" s="7"/>
      <c r="I1129" s="7"/>
      <c r="J1129" s="7"/>
      <c r="K1129" s="7"/>
      <c r="L1129" s="7"/>
    </row>
    <row r="1130" ht="16.5" spans="1:12">
      <c r="A1130" s="12"/>
      <c r="B1130" s="7"/>
      <c r="C1130" s="7"/>
      <c r="D1130" s="7"/>
      <c r="E1130" s="7"/>
      <c r="F1130" s="7"/>
      <c r="G1130" s="7"/>
      <c r="H1130" s="7"/>
      <c r="I1130" s="7"/>
      <c r="J1130" s="7"/>
      <c r="K1130" s="7"/>
      <c r="L1130" s="7"/>
    </row>
    <row r="1131" ht="16.5" spans="1:12">
      <c r="A1131" s="12"/>
      <c r="B1131" s="7"/>
      <c r="C1131" s="7"/>
      <c r="D1131" s="7"/>
      <c r="E1131" s="7"/>
      <c r="F1131" s="7"/>
      <c r="G1131" s="7"/>
      <c r="H1131" s="7"/>
      <c r="I1131" s="7"/>
      <c r="J1131" s="7"/>
      <c r="K1131" s="7"/>
      <c r="L1131" s="7"/>
    </row>
    <row r="1132" ht="16.5" spans="1:12">
      <c r="A1132" s="12"/>
      <c r="B1132" s="7"/>
      <c r="C1132" s="7"/>
      <c r="D1132" s="7"/>
      <c r="E1132" s="7"/>
      <c r="F1132" s="7"/>
      <c r="G1132" s="7"/>
      <c r="H1132" s="7"/>
      <c r="I1132" s="7"/>
      <c r="J1132" s="7"/>
      <c r="K1132" s="7"/>
      <c r="L1132" s="7"/>
    </row>
    <row r="1133" ht="16.5" spans="1:12">
      <c r="A1133" s="12"/>
      <c r="B1133" s="7"/>
      <c r="C1133" s="7"/>
      <c r="D1133" s="7"/>
      <c r="E1133" s="7"/>
      <c r="F1133" s="7"/>
      <c r="G1133" s="7"/>
      <c r="H1133" s="7"/>
      <c r="I1133" s="7"/>
      <c r="J1133" s="7"/>
      <c r="K1133" s="7"/>
      <c r="L1133" s="7"/>
    </row>
    <row r="1134" ht="16.5" spans="1:12">
      <c r="A1134" s="12"/>
      <c r="B1134" s="7"/>
      <c r="C1134" s="7"/>
      <c r="D1134" s="7"/>
      <c r="E1134" s="7"/>
      <c r="F1134" s="7"/>
      <c r="G1134" s="7"/>
      <c r="H1134" s="7"/>
      <c r="I1134" s="7"/>
      <c r="J1134" s="7"/>
      <c r="K1134" s="7"/>
      <c r="L1134" s="7"/>
    </row>
    <row r="1135" ht="16.5" spans="1:12">
      <c r="A1135" s="12"/>
      <c r="B1135" s="7"/>
      <c r="C1135" s="7"/>
      <c r="D1135" s="7"/>
      <c r="E1135" s="7"/>
      <c r="F1135" s="7"/>
      <c r="G1135" s="7"/>
      <c r="H1135" s="7"/>
      <c r="I1135" s="7"/>
      <c r="J1135" s="7"/>
      <c r="K1135" s="7"/>
      <c r="L1135" s="7"/>
    </row>
    <row r="1136" ht="16.5" spans="1:12">
      <c r="A1136" s="12"/>
      <c r="B1136" s="7"/>
      <c r="C1136" s="7"/>
      <c r="D1136" s="7"/>
      <c r="E1136" s="7"/>
      <c r="F1136" s="7"/>
      <c r="G1136" s="7"/>
      <c r="H1136" s="7"/>
      <c r="I1136" s="7"/>
      <c r="J1136" s="7"/>
      <c r="K1136" s="7"/>
      <c r="L1136" s="7"/>
    </row>
    <row r="1137" ht="16.5" spans="1:12">
      <c r="A1137" s="12"/>
      <c r="B1137" s="7"/>
      <c r="C1137" s="7"/>
      <c r="D1137" s="7"/>
      <c r="E1137" s="7"/>
      <c r="F1137" s="7"/>
      <c r="G1137" s="7"/>
      <c r="H1137" s="7"/>
      <c r="I1137" s="7"/>
      <c r="J1137" s="7"/>
      <c r="K1137" s="7"/>
      <c r="L1137" s="7"/>
    </row>
    <row r="1138" ht="16.5" spans="1:12">
      <c r="A1138" s="12"/>
      <c r="B1138" s="7"/>
      <c r="C1138" s="7"/>
      <c r="D1138" s="7"/>
      <c r="E1138" s="7"/>
      <c r="F1138" s="7"/>
      <c r="G1138" s="7"/>
      <c r="H1138" s="7"/>
      <c r="I1138" s="7"/>
      <c r="J1138" s="7"/>
      <c r="K1138" s="7"/>
      <c r="L1138" s="7"/>
    </row>
    <row r="1139" ht="16.5" spans="1:12">
      <c r="A1139" s="12"/>
      <c r="B1139" s="7"/>
      <c r="C1139" s="7"/>
      <c r="D1139" s="7"/>
      <c r="E1139" s="7"/>
      <c r="F1139" s="7"/>
      <c r="G1139" s="7"/>
      <c r="H1139" s="7"/>
      <c r="I1139" s="7"/>
      <c r="J1139" s="7"/>
      <c r="K1139" s="7"/>
      <c r="L1139" s="7"/>
    </row>
    <row r="1140" ht="16.5" spans="1:12">
      <c r="A1140" s="12"/>
      <c r="B1140" s="7"/>
      <c r="C1140" s="7"/>
      <c r="D1140" s="7"/>
      <c r="E1140" s="7"/>
      <c r="F1140" s="7"/>
      <c r="G1140" s="7"/>
      <c r="H1140" s="7"/>
      <c r="I1140" s="7"/>
      <c r="J1140" s="7"/>
      <c r="K1140" s="7"/>
      <c r="L1140" s="7"/>
    </row>
    <row r="1141" ht="16.5" spans="1:12">
      <c r="A1141" s="12"/>
      <c r="B1141" s="7"/>
      <c r="C1141" s="7"/>
      <c r="D1141" s="7"/>
      <c r="E1141" s="7"/>
      <c r="F1141" s="7"/>
      <c r="G1141" s="7"/>
      <c r="H1141" s="7"/>
      <c r="I1141" s="7"/>
      <c r="J1141" s="7"/>
      <c r="K1141" s="7"/>
      <c r="L1141" s="7"/>
    </row>
    <row r="1142" ht="16.5" spans="1:12">
      <c r="A1142" s="12"/>
      <c r="B1142" s="7"/>
      <c r="C1142" s="7"/>
      <c r="D1142" s="7"/>
      <c r="E1142" s="7"/>
      <c r="F1142" s="7"/>
      <c r="G1142" s="7"/>
      <c r="H1142" s="7"/>
      <c r="I1142" s="7"/>
      <c r="J1142" s="7"/>
      <c r="K1142" s="7"/>
      <c r="L1142" s="7"/>
    </row>
    <row r="1143" ht="16.5" spans="1:12">
      <c r="A1143" s="12"/>
      <c r="B1143" s="7"/>
      <c r="C1143" s="7"/>
      <c r="D1143" s="7"/>
      <c r="E1143" s="7"/>
      <c r="F1143" s="7"/>
      <c r="G1143" s="7"/>
      <c r="H1143" s="7"/>
      <c r="I1143" s="7"/>
      <c r="J1143" s="7"/>
      <c r="K1143" s="7"/>
      <c r="L1143" s="7"/>
    </row>
    <row r="1144" ht="16.5" spans="1:12">
      <c r="A1144" s="12"/>
      <c r="B1144" s="7"/>
      <c r="C1144" s="7"/>
      <c r="D1144" s="7"/>
      <c r="E1144" s="7"/>
      <c r="F1144" s="7"/>
      <c r="G1144" s="7"/>
      <c r="H1144" s="7"/>
      <c r="I1144" s="7"/>
      <c r="J1144" s="7"/>
      <c r="K1144" s="7"/>
      <c r="L1144" s="7"/>
    </row>
    <row r="1145" ht="16.5" spans="1:12">
      <c r="A1145" s="12"/>
      <c r="B1145" s="7"/>
      <c r="C1145" s="7"/>
      <c r="D1145" s="7"/>
      <c r="E1145" s="7"/>
      <c r="F1145" s="7"/>
      <c r="G1145" s="7"/>
      <c r="H1145" s="7"/>
      <c r="I1145" s="7"/>
      <c r="J1145" s="7"/>
      <c r="K1145" s="7"/>
      <c r="L1145" s="7"/>
    </row>
    <row r="1146" ht="16.5" spans="1:12">
      <c r="A1146" s="12"/>
      <c r="B1146" s="7"/>
      <c r="C1146" s="7"/>
      <c r="D1146" s="7"/>
      <c r="E1146" s="7"/>
      <c r="F1146" s="7"/>
      <c r="G1146" s="7"/>
      <c r="H1146" s="7"/>
      <c r="I1146" s="7"/>
      <c r="J1146" s="7"/>
      <c r="K1146" s="7"/>
      <c r="L1146" s="7"/>
    </row>
    <row r="1147" ht="16.5" spans="1:12">
      <c r="A1147" s="12"/>
      <c r="B1147" s="7"/>
      <c r="C1147" s="7"/>
      <c r="D1147" s="7"/>
      <c r="E1147" s="7"/>
      <c r="F1147" s="7"/>
      <c r="G1147" s="7"/>
      <c r="H1147" s="7"/>
      <c r="I1147" s="7"/>
      <c r="J1147" s="7"/>
      <c r="K1147" s="7"/>
      <c r="L1147" s="7"/>
    </row>
    <row r="1148" ht="16.5" spans="1:12">
      <c r="A1148" s="12"/>
      <c r="B1148" s="7"/>
      <c r="C1148" s="7"/>
      <c r="D1148" s="7"/>
      <c r="E1148" s="7"/>
      <c r="F1148" s="7"/>
      <c r="G1148" s="7"/>
      <c r="H1148" s="7"/>
      <c r="I1148" s="7"/>
      <c r="J1148" s="7"/>
      <c r="K1148" s="7"/>
      <c r="L1148" s="7"/>
    </row>
    <row r="1149" ht="16.5" spans="1:12">
      <c r="A1149" s="12"/>
      <c r="B1149" s="7"/>
      <c r="C1149" s="7"/>
      <c r="D1149" s="7"/>
      <c r="E1149" s="7"/>
      <c r="F1149" s="7"/>
      <c r="G1149" s="7"/>
      <c r="H1149" s="7"/>
      <c r="I1149" s="7"/>
      <c r="J1149" s="7"/>
      <c r="K1149" s="7"/>
      <c r="L1149" s="7"/>
    </row>
    <row r="1150" ht="16.5" spans="1:12">
      <c r="A1150" s="12"/>
      <c r="B1150" s="7"/>
      <c r="C1150" s="7"/>
      <c r="D1150" s="7"/>
      <c r="E1150" s="7"/>
      <c r="F1150" s="7"/>
      <c r="G1150" s="7"/>
      <c r="H1150" s="7"/>
      <c r="I1150" s="7"/>
      <c r="J1150" s="7"/>
      <c r="K1150" s="7"/>
      <c r="L1150" s="7"/>
    </row>
    <row r="1151" ht="16.5" spans="1:12">
      <c r="A1151" s="12"/>
      <c r="B1151" s="7"/>
      <c r="C1151" s="7"/>
      <c r="D1151" s="7"/>
      <c r="E1151" s="7"/>
      <c r="F1151" s="7"/>
      <c r="G1151" s="7"/>
      <c r="H1151" s="7"/>
      <c r="I1151" s="7"/>
      <c r="J1151" s="7"/>
      <c r="K1151" s="7"/>
      <c r="L1151" s="7"/>
    </row>
    <row r="1152" ht="16.5" spans="1:12">
      <c r="A1152" s="12"/>
      <c r="B1152" s="7"/>
      <c r="C1152" s="7"/>
      <c r="D1152" s="7"/>
      <c r="E1152" s="7"/>
      <c r="F1152" s="7"/>
      <c r="G1152" s="7"/>
      <c r="H1152" s="7"/>
      <c r="I1152" s="7"/>
      <c r="J1152" s="7"/>
      <c r="K1152" s="7"/>
      <c r="L1152" s="7"/>
    </row>
    <row r="1153" ht="16.5" spans="1:12">
      <c r="A1153" s="12"/>
      <c r="B1153" s="7"/>
      <c r="C1153" s="7"/>
      <c r="D1153" s="7"/>
      <c r="E1153" s="7"/>
      <c r="F1153" s="7"/>
      <c r="G1153" s="7"/>
      <c r="H1153" s="7"/>
      <c r="I1153" s="7"/>
      <c r="J1153" s="7"/>
      <c r="K1153" s="7"/>
      <c r="L1153" s="7"/>
    </row>
    <row r="1154" ht="16.5" spans="1:12">
      <c r="A1154" s="12"/>
      <c r="B1154" s="7"/>
      <c r="C1154" s="7"/>
      <c r="D1154" s="7"/>
      <c r="E1154" s="7"/>
      <c r="F1154" s="7"/>
      <c r="G1154" s="7"/>
      <c r="H1154" s="7"/>
      <c r="I1154" s="7"/>
      <c r="J1154" s="7"/>
      <c r="K1154" s="7"/>
      <c r="L1154" s="7"/>
    </row>
    <row r="1155" ht="16.5" spans="1:12">
      <c r="A1155" s="12"/>
      <c r="B1155" s="7"/>
      <c r="C1155" s="7"/>
      <c r="D1155" s="7"/>
      <c r="E1155" s="7"/>
      <c r="F1155" s="7"/>
      <c r="G1155" s="7"/>
      <c r="H1155" s="7"/>
      <c r="I1155" s="7"/>
      <c r="J1155" s="7"/>
      <c r="K1155" s="7"/>
      <c r="L1155" s="7"/>
    </row>
    <row r="1156" ht="16.5" spans="1:12">
      <c r="A1156" s="12"/>
      <c r="B1156" s="7"/>
      <c r="C1156" s="7"/>
      <c r="D1156" s="7"/>
      <c r="E1156" s="7"/>
      <c r="F1156" s="7"/>
      <c r="G1156" s="7"/>
      <c r="H1156" s="7"/>
      <c r="I1156" s="7"/>
      <c r="J1156" s="7"/>
      <c r="K1156" s="7"/>
      <c r="L1156" s="7"/>
    </row>
    <row r="1157" ht="16.5" spans="1:12">
      <c r="A1157" s="12"/>
      <c r="B1157" s="7"/>
      <c r="C1157" s="7"/>
      <c r="D1157" s="7"/>
      <c r="E1157" s="7"/>
      <c r="F1157" s="7"/>
      <c r="G1157" s="7"/>
      <c r="H1157" s="7"/>
      <c r="I1157" s="7"/>
      <c r="J1157" s="7"/>
      <c r="K1157" s="7"/>
      <c r="L1157" s="7"/>
    </row>
    <row r="1158" ht="16.5" spans="1:12">
      <c r="A1158" s="12"/>
      <c r="B1158" s="7"/>
      <c r="C1158" s="7"/>
      <c r="D1158" s="7"/>
      <c r="E1158" s="7"/>
      <c r="F1158" s="7"/>
      <c r="G1158" s="7"/>
      <c r="H1158" s="7"/>
      <c r="I1158" s="7"/>
      <c r="J1158" s="7"/>
      <c r="K1158" s="7"/>
      <c r="L1158" s="7"/>
    </row>
    <row r="1159" ht="16.5" spans="1:12">
      <c r="A1159" s="12"/>
      <c r="B1159" s="7"/>
      <c r="C1159" s="7"/>
      <c r="D1159" s="7"/>
      <c r="E1159" s="7"/>
      <c r="F1159" s="7"/>
      <c r="G1159" s="7"/>
      <c r="H1159" s="7"/>
      <c r="I1159" s="7"/>
      <c r="J1159" s="7"/>
      <c r="K1159" s="7"/>
      <c r="L1159" s="7"/>
    </row>
    <row r="1160" ht="16.5" spans="1:12">
      <c r="A1160" s="12"/>
      <c r="B1160" s="7"/>
      <c r="C1160" s="7"/>
      <c r="D1160" s="7"/>
      <c r="E1160" s="7"/>
      <c r="F1160" s="7"/>
      <c r="G1160" s="7"/>
      <c r="H1160" s="7"/>
      <c r="I1160" s="7"/>
      <c r="J1160" s="7"/>
      <c r="K1160" s="7"/>
      <c r="L1160" s="7"/>
    </row>
    <row r="1161" ht="16.5" spans="1:12">
      <c r="A1161" s="12"/>
      <c r="B1161" s="7"/>
      <c r="C1161" s="7"/>
      <c r="D1161" s="7"/>
      <c r="E1161" s="7"/>
      <c r="F1161" s="7"/>
      <c r="G1161" s="7"/>
      <c r="H1161" s="7"/>
      <c r="I1161" s="7"/>
      <c r="J1161" s="7"/>
      <c r="K1161" s="7"/>
      <c r="L1161" s="7"/>
    </row>
    <row r="1162" ht="16.5" spans="1:12">
      <c r="A1162" s="12"/>
      <c r="B1162" s="7"/>
      <c r="C1162" s="7"/>
      <c r="D1162" s="7"/>
      <c r="E1162" s="7"/>
      <c r="F1162" s="7"/>
      <c r="G1162" s="7"/>
      <c r="H1162" s="7"/>
      <c r="I1162" s="7"/>
      <c r="J1162" s="7"/>
      <c r="K1162" s="7"/>
      <c r="L1162" s="7"/>
    </row>
    <row r="1163" ht="16.5" spans="1:12">
      <c r="A1163" s="12"/>
      <c r="B1163" s="7"/>
      <c r="C1163" s="7"/>
      <c r="D1163" s="7"/>
      <c r="E1163" s="7"/>
      <c r="F1163" s="7"/>
      <c r="G1163" s="7"/>
      <c r="H1163" s="7"/>
      <c r="I1163" s="7"/>
      <c r="J1163" s="7"/>
      <c r="K1163" s="7"/>
      <c r="L1163" s="7"/>
    </row>
    <row r="1164" ht="16.5" spans="1:12">
      <c r="A1164" s="12"/>
      <c r="B1164" s="7"/>
      <c r="C1164" s="7"/>
      <c r="D1164" s="7"/>
      <c r="E1164" s="7"/>
      <c r="F1164" s="7"/>
      <c r="G1164" s="7"/>
      <c r="H1164" s="7"/>
      <c r="I1164" s="7"/>
      <c r="J1164" s="7"/>
      <c r="K1164" s="7"/>
      <c r="L1164" s="7"/>
    </row>
    <row r="1165" ht="16.5" spans="1:12">
      <c r="A1165" s="12"/>
      <c r="B1165" s="7"/>
      <c r="C1165" s="7"/>
      <c r="D1165" s="7"/>
      <c r="E1165" s="7"/>
      <c r="F1165" s="7"/>
      <c r="G1165" s="7"/>
      <c r="H1165" s="7"/>
      <c r="I1165" s="7"/>
      <c r="J1165" s="7"/>
      <c r="K1165" s="7"/>
      <c r="L1165" s="7"/>
    </row>
    <row r="1166" ht="16.5" spans="1:12">
      <c r="A1166" s="12"/>
      <c r="B1166" s="7"/>
      <c r="C1166" s="7"/>
      <c r="D1166" s="7"/>
      <c r="E1166" s="7"/>
      <c r="F1166" s="7"/>
      <c r="G1166" s="7"/>
      <c r="H1166" s="7"/>
      <c r="I1166" s="7"/>
      <c r="J1166" s="7"/>
      <c r="K1166" s="7"/>
      <c r="L1166" s="7"/>
    </row>
    <row r="1167" ht="16.5" spans="1:12">
      <c r="A1167" s="12"/>
      <c r="B1167" s="7"/>
      <c r="C1167" s="7"/>
      <c r="D1167" s="7"/>
      <c r="E1167" s="7"/>
      <c r="F1167" s="7"/>
      <c r="G1167" s="7"/>
      <c r="H1167" s="7"/>
      <c r="I1167" s="7"/>
      <c r="J1167" s="7"/>
      <c r="K1167" s="7"/>
      <c r="L1167" s="7"/>
    </row>
    <row r="1168" ht="16.5" spans="1:12">
      <c r="A1168" s="12"/>
      <c r="B1168" s="7"/>
      <c r="C1168" s="7"/>
      <c r="D1168" s="7"/>
      <c r="E1168" s="7"/>
      <c r="F1168" s="7"/>
      <c r="G1168" s="7"/>
      <c r="H1168" s="7"/>
      <c r="I1168" s="7"/>
      <c r="J1168" s="7"/>
      <c r="K1168" s="7"/>
      <c r="L1168" s="7"/>
    </row>
    <row r="1169" ht="16.5" spans="1:12">
      <c r="A1169" s="12"/>
      <c r="B1169" s="7"/>
      <c r="C1169" s="7"/>
      <c r="D1169" s="7"/>
      <c r="E1169" s="7"/>
      <c r="F1169" s="7"/>
      <c r="G1169" s="7"/>
      <c r="H1169" s="7"/>
      <c r="I1169" s="7"/>
      <c r="J1169" s="7"/>
      <c r="K1169" s="7"/>
      <c r="L1169" s="7"/>
    </row>
    <row r="1170" ht="16.5" spans="1:12">
      <c r="A1170" s="12"/>
      <c r="B1170" s="7"/>
      <c r="C1170" s="7"/>
      <c r="D1170" s="7"/>
      <c r="E1170" s="7"/>
      <c r="F1170" s="7"/>
      <c r="G1170" s="7"/>
      <c r="H1170" s="7"/>
      <c r="I1170" s="7"/>
      <c r="J1170" s="7"/>
      <c r="K1170" s="7"/>
      <c r="L1170" s="7"/>
    </row>
    <row r="1171" ht="16.5" spans="1:12">
      <c r="A1171" s="12"/>
      <c r="B1171" s="7"/>
      <c r="C1171" s="7"/>
      <c r="D1171" s="7"/>
      <c r="E1171" s="7"/>
      <c r="F1171" s="7"/>
      <c r="G1171" s="7"/>
      <c r="H1171" s="7"/>
      <c r="I1171" s="7"/>
      <c r="J1171" s="7"/>
      <c r="K1171" s="7"/>
      <c r="L1171" s="7"/>
    </row>
    <row r="1172" ht="16.5" spans="1:12">
      <c r="A1172" s="12"/>
      <c r="B1172" s="7"/>
      <c r="C1172" s="7"/>
      <c r="D1172" s="7"/>
      <c r="E1172" s="7"/>
      <c r="F1172" s="7"/>
      <c r="G1172" s="7"/>
      <c r="H1172" s="7"/>
      <c r="I1172" s="7"/>
      <c r="J1172" s="7"/>
      <c r="K1172" s="7"/>
      <c r="L1172" s="7"/>
    </row>
    <row r="1173" ht="16.5" spans="1:12">
      <c r="A1173" s="12"/>
      <c r="B1173" s="7"/>
      <c r="C1173" s="7"/>
      <c r="D1173" s="7"/>
      <c r="E1173" s="7"/>
      <c r="F1173" s="7"/>
      <c r="G1173" s="7"/>
      <c r="H1173" s="7"/>
      <c r="I1173" s="7"/>
      <c r="J1173" s="7"/>
      <c r="K1173" s="7"/>
      <c r="L1173" s="7"/>
    </row>
    <row r="1174" ht="16.5" spans="1:12">
      <c r="A1174" s="12"/>
      <c r="B1174" s="7"/>
      <c r="C1174" s="7"/>
      <c r="D1174" s="7"/>
      <c r="E1174" s="7"/>
      <c r="F1174" s="7"/>
      <c r="G1174" s="7"/>
      <c r="H1174" s="7"/>
      <c r="I1174" s="7"/>
      <c r="J1174" s="7"/>
      <c r="K1174" s="7"/>
      <c r="L1174" s="7"/>
    </row>
    <row r="1175" ht="16.5" spans="1:12">
      <c r="A1175" s="12"/>
      <c r="B1175" s="7"/>
      <c r="C1175" s="7"/>
      <c r="D1175" s="7"/>
      <c r="E1175" s="7"/>
      <c r="F1175" s="7"/>
      <c r="G1175" s="7"/>
      <c r="H1175" s="7"/>
      <c r="I1175" s="7"/>
      <c r="J1175" s="7"/>
      <c r="K1175" s="7"/>
      <c r="L1175" s="7"/>
    </row>
    <row r="1176" ht="16.5" spans="1:12">
      <c r="A1176" s="12"/>
      <c r="B1176" s="7"/>
      <c r="C1176" s="7"/>
      <c r="D1176" s="7"/>
      <c r="E1176" s="7"/>
      <c r="F1176" s="7"/>
      <c r="G1176" s="7"/>
      <c r="H1176" s="7"/>
      <c r="I1176" s="7"/>
      <c r="J1176" s="7"/>
      <c r="K1176" s="7"/>
      <c r="L1176" s="7"/>
    </row>
    <row r="1177" ht="16.5" spans="1:12">
      <c r="A1177" s="12"/>
      <c r="B1177" s="7"/>
      <c r="C1177" s="7"/>
      <c r="D1177" s="7"/>
      <c r="E1177" s="7"/>
      <c r="F1177" s="7"/>
      <c r="G1177" s="7"/>
      <c r="H1177" s="7"/>
      <c r="I1177" s="7"/>
      <c r="J1177" s="7"/>
      <c r="K1177" s="7"/>
      <c r="L1177" s="7"/>
    </row>
    <row r="1178" ht="16.5" spans="1:12">
      <c r="A1178" s="12"/>
      <c r="B1178" s="7"/>
      <c r="C1178" s="7"/>
      <c r="D1178" s="7"/>
      <c r="E1178" s="7"/>
      <c r="F1178" s="7"/>
      <c r="G1178" s="7"/>
      <c r="H1178" s="7"/>
      <c r="I1178" s="7"/>
      <c r="J1178" s="7"/>
      <c r="K1178" s="7"/>
      <c r="L1178" s="7"/>
    </row>
    <row r="1179" ht="16.5" spans="1:12">
      <c r="A1179" s="12"/>
      <c r="B1179" s="7"/>
      <c r="C1179" s="7"/>
      <c r="D1179" s="7"/>
      <c r="E1179" s="7"/>
      <c r="F1179" s="7"/>
      <c r="G1179" s="7"/>
      <c r="H1179" s="7"/>
      <c r="I1179" s="7"/>
      <c r="J1179" s="7"/>
      <c r="K1179" s="7"/>
      <c r="L1179" s="7"/>
    </row>
    <row r="1180" ht="16.5" spans="1:12">
      <c r="A1180" s="12"/>
      <c r="B1180" s="7"/>
      <c r="C1180" s="7"/>
      <c r="D1180" s="7"/>
      <c r="E1180" s="7"/>
      <c r="F1180" s="7"/>
      <c r="G1180" s="7"/>
      <c r="H1180" s="7"/>
      <c r="I1180" s="7"/>
      <c r="J1180" s="7"/>
      <c r="K1180" s="7"/>
      <c r="L1180" s="7"/>
    </row>
    <row r="1181" ht="16.5" spans="1:12">
      <c r="A1181" s="12"/>
      <c r="B1181" s="7"/>
      <c r="C1181" s="7"/>
      <c r="D1181" s="7"/>
      <c r="E1181" s="7"/>
      <c r="F1181" s="7"/>
      <c r="G1181" s="7"/>
      <c r="H1181" s="7"/>
      <c r="I1181" s="7"/>
      <c r="J1181" s="7"/>
      <c r="K1181" s="7"/>
      <c r="L1181" s="7"/>
    </row>
    <row r="1182" ht="16.5" spans="1:12">
      <c r="A1182" s="12"/>
      <c r="B1182" s="7"/>
      <c r="C1182" s="7"/>
      <c r="D1182" s="7"/>
      <c r="E1182" s="7"/>
      <c r="F1182" s="7"/>
      <c r="G1182" s="7"/>
      <c r="H1182" s="7"/>
      <c r="I1182" s="7"/>
      <c r="J1182" s="7"/>
      <c r="K1182" s="7"/>
      <c r="L1182" s="7"/>
    </row>
    <row r="1183" ht="16.5" spans="1:12">
      <c r="A1183" s="12"/>
      <c r="B1183" s="7"/>
      <c r="C1183" s="7"/>
      <c r="D1183" s="7"/>
      <c r="E1183" s="7"/>
      <c r="F1183" s="7"/>
      <c r="G1183" s="7"/>
      <c r="H1183" s="7"/>
      <c r="I1183" s="7"/>
      <c r="J1183" s="7"/>
      <c r="K1183" s="7"/>
      <c r="L1183" s="7"/>
    </row>
    <row r="1184" ht="16.5" spans="1:12">
      <c r="A1184" s="12"/>
      <c r="B1184" s="7"/>
      <c r="C1184" s="7"/>
      <c r="D1184" s="7"/>
      <c r="E1184" s="7"/>
      <c r="F1184" s="7"/>
      <c r="G1184" s="7"/>
      <c r="H1184" s="7"/>
      <c r="I1184" s="7"/>
      <c r="J1184" s="7"/>
      <c r="K1184" s="7"/>
      <c r="L1184" s="7"/>
    </row>
    <row r="1185" ht="16.5" spans="1:12">
      <c r="A1185" s="12"/>
      <c r="B1185" s="7"/>
      <c r="C1185" s="7"/>
      <c r="D1185" s="7"/>
      <c r="E1185" s="7"/>
      <c r="F1185" s="7"/>
      <c r="G1185" s="7"/>
      <c r="H1185" s="7"/>
      <c r="I1185" s="7"/>
      <c r="J1185" s="7"/>
      <c r="K1185" s="7"/>
      <c r="L1185" s="7"/>
    </row>
    <row r="1186" ht="16.5" spans="1:12">
      <c r="A1186" s="12"/>
      <c r="B1186" s="7"/>
      <c r="C1186" s="7"/>
      <c r="D1186" s="7"/>
      <c r="E1186" s="7"/>
      <c r="F1186" s="7"/>
      <c r="G1186" s="7"/>
      <c r="H1186" s="7"/>
      <c r="I1186" s="7"/>
      <c r="J1186" s="7"/>
      <c r="K1186" s="7"/>
      <c r="L1186" s="7"/>
    </row>
    <row r="1187" ht="16.5" spans="1:12">
      <c r="A1187" s="12"/>
      <c r="B1187" s="7"/>
      <c r="C1187" s="7"/>
      <c r="D1187" s="7"/>
      <c r="E1187" s="7"/>
      <c r="F1187" s="7"/>
      <c r="G1187" s="7"/>
      <c r="H1187" s="7"/>
      <c r="I1187" s="7"/>
      <c r="J1187" s="7"/>
      <c r="K1187" s="7"/>
      <c r="L1187" s="7"/>
    </row>
    <row r="1188" ht="16.5" spans="1:12">
      <c r="A1188" s="12"/>
      <c r="B1188" s="7"/>
      <c r="C1188" s="7"/>
      <c r="D1188" s="7"/>
      <c r="E1188" s="7"/>
      <c r="F1188" s="7"/>
      <c r="G1188" s="7"/>
      <c r="H1188" s="7"/>
      <c r="I1188" s="7"/>
      <c r="J1188" s="7"/>
      <c r="K1188" s="7"/>
      <c r="L1188" s="7"/>
    </row>
    <row r="1189" ht="16.5" spans="1:12">
      <c r="A1189" s="12"/>
      <c r="B1189" s="7"/>
      <c r="C1189" s="7"/>
      <c r="D1189" s="7"/>
      <c r="E1189" s="7"/>
      <c r="F1189" s="7"/>
      <c r="G1189" s="7"/>
      <c r="H1189" s="7"/>
      <c r="I1189" s="7"/>
      <c r="J1189" s="7"/>
      <c r="K1189" s="7"/>
      <c r="L1189" s="7"/>
    </row>
    <row r="1190" ht="16.5" spans="1:12">
      <c r="A1190" s="12"/>
      <c r="B1190" s="7"/>
      <c r="C1190" s="7"/>
      <c r="D1190" s="7"/>
      <c r="E1190" s="7"/>
      <c r="F1190" s="7"/>
      <c r="G1190" s="7"/>
      <c r="H1190" s="7"/>
      <c r="I1190" s="7"/>
      <c r="J1190" s="7"/>
      <c r="K1190" s="7"/>
      <c r="L1190" s="7"/>
    </row>
    <row r="1191" ht="16.5" spans="1:12">
      <c r="A1191" s="12"/>
      <c r="B1191" s="7"/>
      <c r="C1191" s="7"/>
      <c r="D1191" s="7"/>
      <c r="E1191" s="7"/>
      <c r="F1191" s="7"/>
      <c r="G1191" s="7"/>
      <c r="H1191" s="7"/>
      <c r="I1191" s="7"/>
      <c r="J1191" s="7"/>
      <c r="K1191" s="7"/>
      <c r="L1191" s="7"/>
    </row>
    <row r="1192" ht="16.5" spans="1:12">
      <c r="A1192" s="12"/>
      <c r="B1192" s="7"/>
      <c r="C1192" s="7"/>
      <c r="D1192" s="7"/>
      <c r="E1192" s="7"/>
      <c r="F1192" s="7"/>
      <c r="G1192" s="7"/>
      <c r="H1192" s="7"/>
      <c r="I1192" s="7"/>
      <c r="J1192" s="7"/>
      <c r="K1192" s="7"/>
      <c r="L1192" s="7"/>
    </row>
    <row r="1193" ht="16.5" spans="1:12">
      <c r="A1193" s="12"/>
      <c r="B1193" s="7"/>
      <c r="C1193" s="7"/>
      <c r="D1193" s="7"/>
      <c r="E1193" s="7"/>
      <c r="F1193" s="7"/>
      <c r="G1193" s="7"/>
      <c r="H1193" s="7"/>
      <c r="I1193" s="7"/>
      <c r="J1193" s="7"/>
      <c r="K1193" s="7"/>
      <c r="L1193" s="7"/>
    </row>
    <row r="1194" ht="16.5" spans="1:12">
      <c r="A1194" s="12"/>
      <c r="B1194" s="7"/>
      <c r="C1194" s="7"/>
      <c r="D1194" s="7"/>
      <c r="E1194" s="7"/>
      <c r="F1194" s="7"/>
      <c r="G1194" s="7"/>
      <c r="H1194" s="7"/>
      <c r="I1194" s="7"/>
      <c r="J1194" s="7"/>
      <c r="K1194" s="7"/>
      <c r="L1194" s="7"/>
    </row>
    <row r="1195" ht="16.5" spans="1:12">
      <c r="A1195" s="12"/>
      <c r="B1195" s="7"/>
      <c r="C1195" s="7"/>
      <c r="D1195" s="7"/>
      <c r="E1195" s="7"/>
      <c r="F1195" s="7"/>
      <c r="G1195" s="7"/>
      <c r="H1195" s="7"/>
      <c r="I1195" s="7"/>
      <c r="J1195" s="7"/>
      <c r="K1195" s="7"/>
      <c r="L1195" s="7"/>
    </row>
    <row r="1196" ht="16.5" spans="1:12">
      <c r="A1196" s="12"/>
      <c r="B1196" s="7"/>
      <c r="C1196" s="7"/>
      <c r="D1196" s="7"/>
      <c r="E1196" s="7"/>
      <c r="F1196" s="7"/>
      <c r="G1196" s="7"/>
      <c r="H1196" s="7"/>
      <c r="I1196" s="7"/>
      <c r="J1196" s="7"/>
      <c r="K1196" s="7"/>
      <c r="L1196" s="7"/>
    </row>
    <row r="1197" ht="16.5" spans="1:12">
      <c r="A1197" s="12"/>
      <c r="B1197" s="7"/>
      <c r="C1197" s="7"/>
      <c r="D1197" s="7"/>
      <c r="E1197" s="7"/>
      <c r="F1197" s="7"/>
      <c r="G1197" s="7"/>
      <c r="H1197" s="7"/>
      <c r="I1197" s="7"/>
      <c r="J1197" s="7"/>
      <c r="K1197" s="7"/>
      <c r="L1197" s="7"/>
    </row>
    <row r="1198" ht="16.5" spans="1:12">
      <c r="A1198" s="12"/>
      <c r="B1198" s="7"/>
      <c r="C1198" s="7"/>
      <c r="D1198" s="7"/>
      <c r="E1198" s="7"/>
      <c r="F1198" s="7"/>
      <c r="G1198" s="7"/>
      <c r="H1198" s="7"/>
      <c r="I1198" s="7"/>
      <c r="J1198" s="7"/>
      <c r="K1198" s="7"/>
      <c r="L1198" s="7"/>
    </row>
    <row r="1199" ht="16.5" spans="1:12">
      <c r="A1199" s="12"/>
      <c r="B1199" s="7"/>
      <c r="C1199" s="7"/>
      <c r="D1199" s="7"/>
      <c r="E1199" s="7"/>
      <c r="F1199" s="7"/>
      <c r="G1199" s="7"/>
      <c r="H1199" s="7"/>
      <c r="I1199" s="7"/>
      <c r="J1199" s="7"/>
      <c r="K1199" s="7"/>
      <c r="L1199" s="7"/>
    </row>
    <row r="1200" ht="16.5" spans="1:12">
      <c r="A1200" s="12"/>
      <c r="B1200" s="7"/>
      <c r="C1200" s="7"/>
      <c r="D1200" s="7"/>
      <c r="E1200" s="7"/>
      <c r="F1200" s="7"/>
      <c r="G1200" s="7"/>
      <c r="H1200" s="7"/>
      <c r="I1200" s="7"/>
      <c r="J1200" s="7"/>
      <c r="K1200" s="7"/>
      <c r="L1200" s="7"/>
    </row>
    <row r="1201" ht="16.5" spans="1:12">
      <c r="A1201" s="12"/>
      <c r="B1201" s="7"/>
      <c r="C1201" s="7"/>
      <c r="D1201" s="7"/>
      <c r="E1201" s="7"/>
      <c r="F1201" s="7"/>
      <c r="G1201" s="7"/>
      <c r="H1201" s="7"/>
      <c r="I1201" s="7"/>
      <c r="J1201" s="7"/>
      <c r="K1201" s="7"/>
      <c r="L1201" s="7"/>
    </row>
    <row r="1202" ht="16.5" spans="1:12">
      <c r="A1202" s="12"/>
      <c r="B1202" s="7"/>
      <c r="C1202" s="7"/>
      <c r="D1202" s="7"/>
      <c r="E1202" s="7"/>
      <c r="F1202" s="7"/>
      <c r="G1202" s="7"/>
      <c r="H1202" s="7"/>
      <c r="I1202" s="7"/>
      <c r="J1202" s="7"/>
      <c r="K1202" s="7"/>
      <c r="L1202" s="7"/>
    </row>
    <row r="1203" ht="16.5" spans="1:12">
      <c r="A1203" s="12"/>
      <c r="B1203" s="7"/>
      <c r="C1203" s="7"/>
      <c r="D1203" s="7"/>
      <c r="E1203" s="7"/>
      <c r="F1203" s="7"/>
      <c r="G1203" s="7"/>
      <c r="H1203" s="7"/>
      <c r="I1203" s="7"/>
      <c r="J1203" s="7"/>
      <c r="K1203" s="7"/>
      <c r="L1203" s="7"/>
    </row>
    <row r="1204" ht="16.5" spans="1:12">
      <c r="A1204" s="12"/>
      <c r="B1204" s="7"/>
      <c r="C1204" s="7"/>
      <c r="D1204" s="7"/>
      <c r="E1204" s="7"/>
      <c r="F1204" s="7"/>
      <c r="G1204" s="7"/>
      <c r="H1204" s="7"/>
      <c r="I1204" s="7"/>
      <c r="J1204" s="7"/>
      <c r="K1204" s="7"/>
      <c r="L1204" s="7"/>
    </row>
    <row r="1205" ht="16.5" spans="1:12">
      <c r="A1205" s="12"/>
      <c r="B1205" s="7"/>
      <c r="C1205" s="7"/>
      <c r="D1205" s="7"/>
      <c r="E1205" s="7"/>
      <c r="F1205" s="7"/>
      <c r="G1205" s="7"/>
      <c r="H1205" s="7"/>
      <c r="I1205" s="7"/>
      <c r="J1205" s="7"/>
      <c r="K1205" s="7"/>
      <c r="L1205" s="7"/>
    </row>
    <row r="1206" ht="16.5" spans="1:12">
      <c r="A1206" s="12"/>
      <c r="B1206" s="7"/>
      <c r="C1206" s="7"/>
      <c r="D1206" s="7"/>
      <c r="E1206" s="7"/>
      <c r="F1206" s="7"/>
      <c r="G1206" s="7"/>
      <c r="H1206" s="7"/>
      <c r="I1206" s="7"/>
      <c r="J1206" s="7"/>
      <c r="K1206" s="7"/>
      <c r="L1206" s="7"/>
    </row>
    <row r="1207" ht="16.5" spans="1:12">
      <c r="A1207" s="12"/>
      <c r="B1207" s="7"/>
      <c r="C1207" s="7"/>
      <c r="D1207" s="7"/>
      <c r="E1207" s="7"/>
      <c r="F1207" s="7"/>
      <c r="G1207" s="7"/>
      <c r="H1207" s="7"/>
      <c r="I1207" s="7"/>
      <c r="J1207" s="7"/>
      <c r="K1207" s="7"/>
      <c r="L1207" s="7"/>
    </row>
    <row r="1208" ht="16.5" spans="1:12">
      <c r="A1208" s="12"/>
      <c r="B1208" s="7"/>
      <c r="C1208" s="7"/>
      <c r="D1208" s="7"/>
      <c r="E1208" s="7"/>
      <c r="F1208" s="7"/>
      <c r="G1208" s="7"/>
      <c r="H1208" s="7"/>
      <c r="I1208" s="7"/>
      <c r="J1208" s="7"/>
      <c r="K1208" s="7"/>
      <c r="L1208" s="7"/>
    </row>
    <row r="1209" ht="16.5" spans="1:12">
      <c r="A1209" s="12"/>
      <c r="B1209" s="7"/>
      <c r="C1209" s="7"/>
      <c r="D1209" s="7"/>
      <c r="E1209" s="7"/>
      <c r="F1209" s="7"/>
      <c r="G1209" s="7"/>
      <c r="H1209" s="7"/>
      <c r="I1209" s="7"/>
      <c r="J1209" s="7"/>
      <c r="K1209" s="7"/>
      <c r="L1209" s="7"/>
    </row>
    <row r="1210" ht="16.5" spans="1:12">
      <c r="A1210" s="12"/>
      <c r="B1210" s="7"/>
      <c r="C1210" s="7"/>
      <c r="D1210" s="7"/>
      <c r="E1210" s="7"/>
      <c r="F1210" s="7"/>
      <c r="G1210" s="7"/>
      <c r="H1210" s="7"/>
      <c r="I1210" s="7"/>
      <c r="J1210" s="7"/>
      <c r="K1210" s="7"/>
      <c r="L1210" s="7"/>
    </row>
    <row r="1211" ht="16.5" spans="1:12">
      <c r="A1211" s="12"/>
      <c r="B1211" s="7"/>
      <c r="C1211" s="7"/>
      <c r="D1211" s="7"/>
      <c r="E1211" s="7"/>
      <c r="F1211" s="7"/>
      <c r="G1211" s="7"/>
      <c r="H1211" s="7"/>
      <c r="I1211" s="7"/>
      <c r="J1211" s="7"/>
      <c r="K1211" s="7"/>
      <c r="L1211" s="7"/>
    </row>
    <row r="1212" ht="16.5" spans="1:12">
      <c r="A1212" s="12"/>
      <c r="B1212" s="7"/>
      <c r="C1212" s="7"/>
      <c r="D1212" s="7"/>
      <c r="E1212" s="7"/>
      <c r="F1212" s="7"/>
      <c r="G1212" s="7"/>
      <c r="H1212" s="7"/>
      <c r="I1212" s="7"/>
      <c r="J1212" s="7"/>
      <c r="K1212" s="7"/>
      <c r="L1212" s="7"/>
    </row>
    <row r="1213" ht="16.5" spans="1:12">
      <c r="A1213" s="12"/>
      <c r="B1213" s="7"/>
      <c r="C1213" s="7"/>
      <c r="D1213" s="7"/>
      <c r="E1213" s="7"/>
      <c r="F1213" s="7"/>
      <c r="G1213" s="7"/>
      <c r="H1213" s="7"/>
      <c r="I1213" s="7"/>
      <c r="J1213" s="7"/>
      <c r="K1213" s="7"/>
      <c r="L1213" s="7"/>
    </row>
    <row r="1214" ht="16.5" spans="1:12">
      <c r="A1214" s="12"/>
      <c r="B1214" s="7"/>
      <c r="C1214" s="7"/>
      <c r="D1214" s="7"/>
      <c r="E1214" s="7"/>
      <c r="F1214" s="7"/>
      <c r="G1214" s="7"/>
      <c r="H1214" s="7"/>
      <c r="I1214" s="7"/>
      <c r="J1214" s="7"/>
      <c r="K1214" s="7"/>
      <c r="L1214" s="7"/>
    </row>
    <row r="1215" ht="16.5" spans="1:12">
      <c r="A1215" s="12"/>
      <c r="B1215" s="7"/>
      <c r="C1215" s="7"/>
      <c r="D1215" s="7"/>
      <c r="E1215" s="7"/>
      <c r="F1215" s="7"/>
      <c r="G1215" s="7"/>
      <c r="H1215" s="7"/>
      <c r="I1215" s="7"/>
      <c r="J1215" s="7"/>
      <c r="K1215" s="7"/>
      <c r="L1215" s="7"/>
    </row>
    <row r="1216" ht="16.5" spans="1:12">
      <c r="A1216" s="12"/>
      <c r="B1216" s="7"/>
      <c r="C1216" s="7"/>
      <c r="D1216" s="7"/>
      <c r="E1216" s="7"/>
      <c r="F1216" s="7"/>
      <c r="G1216" s="7"/>
      <c r="H1216" s="7"/>
      <c r="I1216" s="7"/>
      <c r="J1216" s="7"/>
      <c r="K1216" s="7"/>
      <c r="L1216" s="7"/>
    </row>
    <row r="1217" ht="16.5" spans="1:12">
      <c r="A1217" s="12"/>
      <c r="B1217" s="7"/>
      <c r="C1217" s="7"/>
      <c r="D1217" s="7"/>
      <c r="E1217" s="7"/>
      <c r="F1217" s="7"/>
      <c r="G1217" s="7"/>
      <c r="H1217" s="7"/>
      <c r="I1217" s="7"/>
      <c r="J1217" s="7"/>
      <c r="K1217" s="7"/>
      <c r="L1217" s="7"/>
    </row>
    <row r="1218" ht="16.5" spans="1:12">
      <c r="A1218" s="12"/>
      <c r="B1218" s="7"/>
      <c r="C1218" s="7"/>
      <c r="D1218" s="7"/>
      <c r="E1218" s="7"/>
      <c r="F1218" s="7"/>
      <c r="G1218" s="7"/>
      <c r="H1218" s="7"/>
      <c r="I1218" s="7"/>
      <c r="J1218" s="7"/>
      <c r="K1218" s="7"/>
      <c r="L1218" s="7"/>
    </row>
    <row r="1219" ht="16.5" spans="1:12">
      <c r="A1219" s="12"/>
      <c r="B1219" s="7"/>
      <c r="C1219" s="7"/>
      <c r="D1219" s="7"/>
      <c r="E1219" s="7"/>
      <c r="F1219" s="7"/>
      <c r="G1219" s="7"/>
      <c r="H1219" s="7"/>
      <c r="I1219" s="7"/>
      <c r="J1219" s="7"/>
      <c r="K1219" s="7"/>
      <c r="L1219" s="7"/>
    </row>
    <row r="1220" ht="16.5" spans="1:12">
      <c r="A1220" s="12"/>
      <c r="B1220" s="7"/>
      <c r="C1220" s="7"/>
      <c r="D1220" s="7"/>
      <c r="E1220" s="7"/>
      <c r="F1220" s="7"/>
      <c r="G1220" s="7"/>
      <c r="H1220" s="7"/>
      <c r="I1220" s="7"/>
      <c r="J1220" s="7"/>
      <c r="K1220" s="7"/>
      <c r="L1220" s="7"/>
    </row>
    <row r="1221" ht="16.5" spans="1:12">
      <c r="A1221" s="12"/>
      <c r="B1221" s="7"/>
      <c r="C1221" s="7"/>
      <c r="D1221" s="7"/>
      <c r="E1221" s="7"/>
      <c r="F1221" s="7"/>
      <c r="G1221" s="7"/>
      <c r="H1221" s="7"/>
      <c r="I1221" s="7"/>
      <c r="J1221" s="7"/>
      <c r="K1221" s="7"/>
      <c r="L1221" s="7"/>
    </row>
    <row r="1222" ht="16.5" spans="1:12">
      <c r="A1222" s="12"/>
      <c r="B1222" s="7"/>
      <c r="C1222" s="7"/>
      <c r="D1222" s="7"/>
      <c r="E1222" s="7"/>
      <c r="F1222" s="7"/>
      <c r="G1222" s="7"/>
      <c r="H1222" s="7"/>
      <c r="I1222" s="7"/>
      <c r="J1222" s="7"/>
      <c r="K1222" s="7"/>
      <c r="L1222" s="7"/>
    </row>
    <row r="1223" ht="16.5" spans="1:12">
      <c r="A1223" s="12"/>
      <c r="B1223" s="7"/>
      <c r="C1223" s="7"/>
      <c r="D1223" s="7"/>
      <c r="E1223" s="7"/>
      <c r="F1223" s="7"/>
      <c r="G1223" s="7"/>
      <c r="H1223" s="7"/>
      <c r="I1223" s="7"/>
      <c r="J1223" s="7"/>
      <c r="K1223" s="7"/>
      <c r="L1223" s="7"/>
    </row>
    <row r="1224" ht="16.5" spans="1:12">
      <c r="A1224" s="12"/>
      <c r="B1224" s="7"/>
      <c r="C1224" s="7"/>
      <c r="D1224" s="7"/>
      <c r="E1224" s="7"/>
      <c r="F1224" s="7"/>
      <c r="G1224" s="7"/>
      <c r="H1224" s="7"/>
      <c r="I1224" s="7"/>
      <c r="J1224" s="7"/>
      <c r="K1224" s="7"/>
      <c r="L1224" s="7"/>
    </row>
    <row r="1225" ht="16.5" spans="1:12">
      <c r="A1225" s="12"/>
      <c r="B1225" s="7"/>
      <c r="C1225" s="7"/>
      <c r="D1225" s="7"/>
      <c r="E1225" s="7"/>
      <c r="F1225" s="7"/>
      <c r="G1225" s="7"/>
      <c r="H1225" s="7"/>
      <c r="I1225" s="7"/>
      <c r="J1225" s="7"/>
      <c r="K1225" s="7"/>
      <c r="L1225" s="7"/>
    </row>
    <row r="1226" ht="16.5" spans="1:12">
      <c r="A1226" s="12"/>
      <c r="B1226" s="7"/>
      <c r="C1226" s="7"/>
      <c r="D1226" s="7"/>
      <c r="E1226" s="7"/>
      <c r="F1226" s="7"/>
      <c r="G1226" s="7"/>
      <c r="H1226" s="7"/>
      <c r="I1226" s="7"/>
      <c r="J1226" s="7"/>
      <c r="K1226" s="7"/>
      <c r="L1226" s="7"/>
    </row>
    <row r="1227" ht="16.5" spans="1:12">
      <c r="A1227" s="12"/>
      <c r="B1227" s="7"/>
      <c r="C1227" s="7"/>
      <c r="D1227" s="7"/>
      <c r="E1227" s="7"/>
      <c r="F1227" s="7"/>
      <c r="G1227" s="7"/>
      <c r="H1227" s="7"/>
      <c r="I1227" s="7"/>
      <c r="J1227" s="7"/>
      <c r="K1227" s="7"/>
      <c r="L1227" s="7"/>
    </row>
    <row r="1228" ht="16.5" spans="1:12">
      <c r="A1228" s="12"/>
      <c r="B1228" s="7"/>
      <c r="C1228" s="7"/>
      <c r="D1228" s="7"/>
      <c r="E1228" s="7"/>
      <c r="F1228" s="7"/>
      <c r="G1228" s="7"/>
      <c r="H1228" s="7"/>
      <c r="I1228" s="7"/>
      <c r="J1228" s="7"/>
      <c r="K1228" s="7"/>
      <c r="L1228" s="7"/>
    </row>
    <row r="1229" ht="16.5" spans="1:12">
      <c r="A1229" s="12"/>
      <c r="B1229" s="7"/>
      <c r="C1229" s="7"/>
      <c r="D1229" s="7"/>
      <c r="E1229" s="7"/>
      <c r="F1229" s="7"/>
      <c r="G1229" s="7"/>
      <c r="H1229" s="7"/>
      <c r="I1229" s="7"/>
      <c r="J1229" s="7"/>
      <c r="K1229" s="7"/>
      <c r="L1229" s="7"/>
    </row>
    <row r="1230" ht="16.5" spans="1:12">
      <c r="A1230" s="12"/>
      <c r="B1230" s="7"/>
      <c r="C1230" s="7"/>
      <c r="D1230" s="7"/>
      <c r="E1230" s="7"/>
      <c r="F1230" s="7"/>
      <c r="G1230" s="7"/>
      <c r="H1230" s="7"/>
      <c r="I1230" s="7"/>
      <c r="J1230" s="7"/>
      <c r="K1230" s="7"/>
      <c r="L1230" s="7"/>
    </row>
    <row r="1231" ht="16.5" spans="1:12">
      <c r="A1231" s="12"/>
      <c r="B1231" s="7"/>
      <c r="C1231" s="7"/>
      <c r="D1231" s="7"/>
      <c r="E1231" s="7"/>
      <c r="F1231" s="7"/>
      <c r="G1231" s="7"/>
      <c r="H1231" s="7"/>
      <c r="I1231" s="7"/>
      <c r="J1231" s="7"/>
      <c r="K1231" s="7"/>
      <c r="L1231" s="7"/>
    </row>
    <row r="1232" ht="16.5" spans="1:12">
      <c r="A1232" s="12"/>
      <c r="B1232" s="7"/>
      <c r="C1232" s="7"/>
      <c r="D1232" s="7"/>
      <c r="E1232" s="7"/>
      <c r="F1232" s="7"/>
      <c r="G1232" s="7"/>
      <c r="H1232" s="7"/>
      <c r="I1232" s="7"/>
      <c r="J1232" s="7"/>
      <c r="K1232" s="7"/>
      <c r="L1232" s="7"/>
    </row>
    <row r="1233" ht="16.5" spans="1:12">
      <c r="A1233" s="12"/>
      <c r="B1233" s="7"/>
      <c r="C1233" s="7"/>
      <c r="D1233" s="7"/>
      <c r="E1233" s="7"/>
      <c r="F1233" s="7"/>
      <c r="G1233" s="7"/>
      <c r="H1233" s="7"/>
      <c r="I1233" s="7"/>
      <c r="J1233" s="7"/>
      <c r="K1233" s="7"/>
      <c r="L1233" s="7"/>
    </row>
    <row r="1234" ht="16.5" spans="1:12">
      <c r="A1234" s="12"/>
      <c r="B1234" s="7"/>
      <c r="C1234" s="7"/>
      <c r="D1234" s="7"/>
      <c r="E1234" s="7"/>
      <c r="F1234" s="7"/>
      <c r="G1234" s="7"/>
      <c r="H1234" s="7"/>
      <c r="I1234" s="7"/>
      <c r="J1234" s="7"/>
      <c r="K1234" s="7"/>
      <c r="L1234" s="7"/>
    </row>
    <row r="1235" ht="16.5" spans="1:12">
      <c r="A1235" s="12"/>
      <c r="B1235" s="7"/>
      <c r="C1235" s="7"/>
      <c r="D1235" s="7"/>
      <c r="E1235" s="7"/>
      <c r="F1235" s="7"/>
      <c r="G1235" s="7"/>
      <c r="H1235" s="7"/>
      <c r="I1235" s="7"/>
      <c r="J1235" s="7"/>
      <c r="K1235" s="7"/>
      <c r="L1235" s="7"/>
    </row>
    <row r="1236" ht="16.5" spans="1:12">
      <c r="A1236" s="12"/>
      <c r="B1236" s="7"/>
      <c r="C1236" s="7"/>
      <c r="D1236" s="7"/>
      <c r="E1236" s="7"/>
      <c r="F1236" s="7"/>
      <c r="G1236" s="7"/>
      <c r="H1236" s="7"/>
      <c r="I1236" s="7"/>
      <c r="J1236" s="7"/>
      <c r="K1236" s="7"/>
      <c r="L1236" s="7"/>
    </row>
    <row r="1237" ht="16.5" spans="1:12">
      <c r="A1237" s="12"/>
      <c r="B1237" s="7"/>
      <c r="C1237" s="7"/>
      <c r="D1237" s="7"/>
      <c r="E1237" s="7"/>
      <c r="F1237" s="7"/>
      <c r="G1237" s="7"/>
      <c r="H1237" s="7"/>
      <c r="I1237" s="7"/>
      <c r="J1237" s="7"/>
      <c r="K1237" s="7"/>
      <c r="L1237" s="7"/>
    </row>
    <row r="1238" ht="16.5" spans="1:12">
      <c r="A1238" s="12"/>
      <c r="B1238" s="7"/>
      <c r="C1238" s="7"/>
      <c r="D1238" s="7"/>
      <c r="E1238" s="7"/>
      <c r="F1238" s="7"/>
      <c r="G1238" s="7"/>
      <c r="H1238" s="7"/>
      <c r="I1238" s="7"/>
      <c r="J1238" s="7"/>
      <c r="K1238" s="7"/>
      <c r="L1238" s="7"/>
    </row>
    <row r="1239" ht="16.5" spans="1:12">
      <c r="A1239" s="12"/>
      <c r="B1239" s="7"/>
      <c r="C1239" s="7"/>
      <c r="D1239" s="7"/>
      <c r="E1239" s="7"/>
      <c r="F1239" s="7"/>
      <c r="G1239" s="7"/>
      <c r="H1239" s="7"/>
      <c r="I1239" s="7"/>
      <c r="J1239" s="7"/>
      <c r="K1239" s="7"/>
      <c r="L1239" s="7"/>
    </row>
    <row r="1240" ht="16.5" spans="1:12">
      <c r="A1240" s="12"/>
      <c r="B1240" s="7"/>
      <c r="C1240" s="7"/>
      <c r="D1240" s="7"/>
      <c r="E1240" s="7"/>
      <c r="F1240" s="7"/>
      <c r="G1240" s="7"/>
      <c r="H1240" s="7"/>
      <c r="I1240" s="7"/>
      <c r="J1240" s="7"/>
      <c r="K1240" s="7"/>
      <c r="L1240" s="7"/>
    </row>
    <row r="1241" ht="16.5" spans="1:12">
      <c r="A1241" s="12"/>
      <c r="B1241" s="7"/>
      <c r="C1241" s="7"/>
      <c r="D1241" s="7"/>
      <c r="E1241" s="7"/>
      <c r="F1241" s="7"/>
      <c r="G1241" s="7"/>
      <c r="H1241" s="7"/>
      <c r="I1241" s="7"/>
      <c r="J1241" s="7"/>
      <c r="K1241" s="7"/>
      <c r="L1241" s="7"/>
    </row>
    <row r="1242" ht="16.5" spans="1:12">
      <c r="A1242" s="12"/>
      <c r="B1242" s="7"/>
      <c r="C1242" s="7"/>
      <c r="D1242" s="7"/>
      <c r="E1242" s="7"/>
      <c r="F1242" s="7"/>
      <c r="G1242" s="7"/>
      <c r="H1242" s="7"/>
      <c r="I1242" s="7"/>
      <c r="J1242" s="7"/>
      <c r="K1242" s="7"/>
      <c r="L1242" s="7"/>
    </row>
    <row r="1243" ht="16.5" spans="1:12">
      <c r="A1243" s="12"/>
      <c r="B1243" s="7"/>
      <c r="C1243" s="7"/>
      <c r="D1243" s="7"/>
      <c r="E1243" s="7"/>
      <c r="F1243" s="7"/>
      <c r="G1243" s="7"/>
      <c r="H1243" s="7"/>
      <c r="I1243" s="7"/>
      <c r="J1243" s="7"/>
      <c r="K1243" s="7"/>
      <c r="L1243" s="7"/>
    </row>
    <row r="1244" ht="16.5" spans="1:12">
      <c r="A1244" s="12"/>
      <c r="B1244" s="7"/>
      <c r="C1244" s="7"/>
      <c r="D1244" s="7"/>
      <c r="E1244" s="7"/>
      <c r="F1244" s="7"/>
      <c r="G1244" s="7"/>
      <c r="H1244" s="7"/>
      <c r="I1244" s="7"/>
      <c r="J1244" s="7"/>
      <c r="K1244" s="7"/>
      <c r="L1244" s="7"/>
    </row>
    <row r="1245" ht="16.5" spans="1:12">
      <c r="A1245" s="12"/>
      <c r="B1245" s="7"/>
      <c r="C1245" s="7"/>
      <c r="D1245" s="7"/>
      <c r="E1245" s="7"/>
      <c r="F1245" s="7"/>
      <c r="G1245" s="7"/>
      <c r="H1245" s="7"/>
      <c r="I1245" s="7"/>
      <c r="J1245" s="7"/>
      <c r="K1245" s="7"/>
      <c r="L1245" s="7"/>
    </row>
    <row r="1246" ht="16.5" spans="1:12">
      <c r="A1246" s="12"/>
      <c r="B1246" s="7"/>
      <c r="C1246" s="7"/>
      <c r="D1246" s="7"/>
      <c r="E1246" s="7"/>
      <c r="F1246" s="7"/>
      <c r="G1246" s="7"/>
      <c r="H1246" s="7"/>
      <c r="I1246" s="7"/>
      <c r="J1246" s="7"/>
      <c r="K1246" s="7"/>
      <c r="L1246" s="7"/>
    </row>
    <row r="1247" ht="16.5" spans="1:12">
      <c r="A1247" s="12"/>
      <c r="B1247" s="7"/>
      <c r="C1247" s="7"/>
      <c r="D1247" s="7"/>
      <c r="E1247" s="7"/>
      <c r="F1247" s="7"/>
      <c r="G1247" s="7"/>
      <c r="H1247" s="7"/>
      <c r="I1247" s="7"/>
      <c r="J1247" s="7"/>
      <c r="K1247" s="7"/>
      <c r="L1247" s="7"/>
    </row>
    <row r="1248" ht="16.5" spans="1:12">
      <c r="A1248" s="12"/>
      <c r="B1248" s="7"/>
      <c r="C1248" s="7"/>
      <c r="D1248" s="7"/>
      <c r="E1248" s="7"/>
      <c r="F1248" s="7"/>
      <c r="G1248" s="7"/>
      <c r="H1248" s="7"/>
      <c r="I1248" s="7"/>
      <c r="J1248" s="7"/>
      <c r="K1248" s="7"/>
      <c r="L1248" s="7"/>
    </row>
    <row r="1249" ht="16.5" spans="1:12">
      <c r="A1249" s="12"/>
      <c r="B1249" s="7"/>
      <c r="C1249" s="7"/>
      <c r="D1249" s="7"/>
      <c r="E1249" s="7"/>
      <c r="F1249" s="7"/>
      <c r="G1249" s="7"/>
      <c r="H1249" s="7"/>
      <c r="I1249" s="7"/>
      <c r="J1249" s="7"/>
      <c r="K1249" s="7"/>
      <c r="L1249" s="7"/>
    </row>
    <row r="1250" ht="16.5" spans="1:12">
      <c r="A1250" s="12"/>
      <c r="B1250" s="7"/>
      <c r="C1250" s="7"/>
      <c r="D1250" s="7"/>
      <c r="E1250" s="7"/>
      <c r="F1250" s="7"/>
      <c r="G1250" s="7"/>
      <c r="H1250" s="7"/>
      <c r="I1250" s="7"/>
      <c r="J1250" s="7"/>
      <c r="K1250" s="7"/>
      <c r="L1250" s="7"/>
    </row>
    <row r="1251" ht="16.5" spans="1:12">
      <c r="A1251" s="12"/>
      <c r="B1251" s="7"/>
      <c r="C1251" s="7"/>
      <c r="D1251" s="7"/>
      <c r="E1251" s="7"/>
      <c r="F1251" s="7"/>
      <c r="G1251" s="7"/>
      <c r="H1251" s="7"/>
      <c r="I1251" s="7"/>
      <c r="J1251" s="7"/>
      <c r="K1251" s="7"/>
      <c r="L1251" s="7"/>
    </row>
    <row r="1252" ht="16.5" spans="1:12">
      <c r="A1252" s="12"/>
      <c r="B1252" s="7"/>
      <c r="C1252" s="7"/>
      <c r="D1252" s="7"/>
      <c r="E1252" s="7"/>
      <c r="F1252" s="7"/>
      <c r="G1252" s="7"/>
      <c r="H1252" s="7"/>
      <c r="I1252" s="7"/>
      <c r="J1252" s="7"/>
      <c r="K1252" s="7"/>
      <c r="L1252" s="7"/>
    </row>
    <row r="1253" ht="16.5" spans="1:12">
      <c r="A1253" s="12"/>
      <c r="B1253" s="7"/>
      <c r="C1253" s="7"/>
      <c r="D1253" s="7"/>
      <c r="E1253" s="7"/>
      <c r="F1253" s="7"/>
      <c r="G1253" s="7"/>
      <c r="H1253" s="7"/>
      <c r="I1253" s="7"/>
      <c r="J1253" s="7"/>
      <c r="K1253" s="7"/>
      <c r="L1253" s="7"/>
    </row>
    <row r="1254" ht="16.5" spans="1:12">
      <c r="A1254" s="12"/>
      <c r="B1254" s="7"/>
      <c r="C1254" s="7"/>
      <c r="D1254" s="7"/>
      <c r="E1254" s="7"/>
      <c r="F1254" s="7"/>
      <c r="G1254" s="7"/>
      <c r="H1254" s="7"/>
      <c r="I1254" s="7"/>
      <c r="J1254" s="7"/>
      <c r="K1254" s="7"/>
      <c r="L1254" s="7"/>
    </row>
    <row r="1255" ht="16.5" spans="1:12">
      <c r="A1255" s="12"/>
      <c r="B1255" s="7"/>
      <c r="C1255" s="7"/>
      <c r="D1255" s="7"/>
      <c r="E1255" s="7"/>
      <c r="F1255" s="7"/>
      <c r="G1255" s="7"/>
      <c r="H1255" s="7"/>
      <c r="I1255" s="7"/>
      <c r="J1255" s="7"/>
      <c r="K1255" s="7"/>
      <c r="L1255" s="7"/>
    </row>
    <row r="1256" ht="16.5" spans="1:12">
      <c r="A1256" s="12"/>
      <c r="B1256" s="7"/>
      <c r="C1256" s="7"/>
      <c r="D1256" s="7"/>
      <c r="E1256" s="7"/>
      <c r="F1256" s="7"/>
      <c r="G1256" s="7"/>
      <c r="H1256" s="7"/>
      <c r="I1256" s="7"/>
      <c r="J1256" s="7"/>
      <c r="K1256" s="7"/>
      <c r="L1256" s="7"/>
    </row>
    <row r="1257" ht="16.5" spans="1:12">
      <c r="A1257" s="12"/>
      <c r="B1257" s="7"/>
      <c r="C1257" s="7"/>
      <c r="D1257" s="7"/>
      <c r="E1257" s="7"/>
      <c r="F1257" s="7"/>
      <c r="G1257" s="7"/>
      <c r="H1257" s="7"/>
      <c r="I1257" s="7"/>
      <c r="J1257" s="7"/>
      <c r="K1257" s="7"/>
      <c r="L1257" s="7"/>
    </row>
    <row r="1258" ht="16.5" spans="1:12">
      <c r="A1258" s="12"/>
      <c r="B1258" s="7"/>
      <c r="C1258" s="7"/>
      <c r="D1258" s="7"/>
      <c r="E1258" s="7"/>
      <c r="F1258" s="7"/>
      <c r="G1258" s="7"/>
      <c r="H1258" s="7"/>
      <c r="I1258" s="7"/>
      <c r="J1258" s="7"/>
      <c r="K1258" s="7"/>
      <c r="L1258" s="7"/>
    </row>
    <row r="1259" ht="16.5" spans="1:12">
      <c r="A1259" s="12"/>
      <c r="B1259" s="7"/>
      <c r="C1259" s="7"/>
      <c r="D1259" s="7"/>
      <c r="E1259" s="7"/>
      <c r="F1259" s="7"/>
      <c r="G1259" s="7"/>
      <c r="H1259" s="7"/>
      <c r="I1259" s="7"/>
      <c r="J1259" s="7"/>
      <c r="K1259" s="7"/>
      <c r="L1259" s="7"/>
    </row>
    <row r="1260" ht="16.5" spans="1:12">
      <c r="A1260" s="12"/>
      <c r="B1260" s="7"/>
      <c r="C1260" s="7"/>
      <c r="D1260" s="7"/>
      <c r="E1260" s="7"/>
      <c r="F1260" s="7"/>
      <c r="G1260" s="7"/>
      <c r="H1260" s="7"/>
      <c r="I1260" s="7"/>
      <c r="J1260" s="7"/>
      <c r="K1260" s="7"/>
      <c r="L1260" s="7"/>
    </row>
    <row r="1261" ht="16.5" spans="1:12">
      <c r="A1261" s="12"/>
      <c r="B1261" s="7"/>
      <c r="C1261" s="7"/>
      <c r="D1261" s="7"/>
      <c r="E1261" s="7"/>
      <c r="F1261" s="7"/>
      <c r="G1261" s="7"/>
      <c r="H1261" s="7"/>
      <c r="I1261" s="7"/>
      <c r="J1261" s="7"/>
      <c r="K1261" s="7"/>
      <c r="L1261" s="7"/>
    </row>
    <row r="1262" ht="16.5" spans="1:12">
      <c r="A1262" s="12"/>
      <c r="B1262" s="7"/>
      <c r="C1262" s="7"/>
      <c r="D1262" s="7"/>
      <c r="E1262" s="7"/>
      <c r="F1262" s="7"/>
      <c r="G1262" s="7"/>
      <c r="H1262" s="7"/>
      <c r="I1262" s="7"/>
      <c r="J1262" s="7"/>
      <c r="K1262" s="7"/>
      <c r="L1262" s="7"/>
    </row>
    <row r="1263" ht="16.5" spans="1:12">
      <c r="A1263" s="12"/>
      <c r="B1263" s="7"/>
      <c r="C1263" s="7"/>
      <c r="D1263" s="7"/>
      <c r="E1263" s="7"/>
      <c r="F1263" s="7"/>
      <c r="G1263" s="7"/>
      <c r="H1263" s="7"/>
      <c r="I1263" s="7"/>
      <c r="J1263" s="7"/>
      <c r="K1263" s="7"/>
      <c r="L1263" s="7"/>
    </row>
    <row r="1264" ht="16.5" spans="1:12">
      <c r="A1264" s="12"/>
      <c r="B1264" s="7"/>
      <c r="C1264" s="7"/>
      <c r="D1264" s="7"/>
      <c r="E1264" s="7"/>
      <c r="F1264" s="7"/>
      <c r="G1264" s="7"/>
      <c r="H1264" s="7"/>
      <c r="I1264" s="7"/>
      <c r="J1264" s="7"/>
      <c r="K1264" s="7"/>
      <c r="L1264" s="7"/>
    </row>
    <row r="1265" ht="16.5" spans="1:12">
      <c r="A1265" s="12"/>
      <c r="B1265" s="7"/>
      <c r="C1265" s="7"/>
      <c r="D1265" s="7"/>
      <c r="E1265" s="7"/>
      <c r="F1265" s="7"/>
      <c r="G1265" s="7"/>
      <c r="H1265" s="7"/>
      <c r="I1265" s="7"/>
      <c r="J1265" s="7"/>
      <c r="K1265" s="7"/>
      <c r="L1265" s="7"/>
    </row>
    <row r="1266" ht="16.5" spans="1:12">
      <c r="A1266" s="12"/>
      <c r="B1266" s="7"/>
      <c r="C1266" s="7"/>
      <c r="D1266" s="7"/>
      <c r="E1266" s="7"/>
      <c r="F1266" s="7"/>
      <c r="G1266" s="7"/>
      <c r="H1266" s="7"/>
      <c r="I1266" s="7"/>
      <c r="J1266" s="7"/>
      <c r="K1266" s="7"/>
      <c r="L1266" s="7"/>
    </row>
    <row r="1267" ht="16.5" spans="1:12">
      <c r="A1267" s="12"/>
      <c r="B1267" s="7"/>
      <c r="C1267" s="7"/>
      <c r="D1267" s="7"/>
      <c r="E1267" s="7"/>
      <c r="F1267" s="7"/>
      <c r="G1267" s="7"/>
      <c r="H1267" s="7"/>
      <c r="I1267" s="7"/>
      <c r="J1267" s="7"/>
      <c r="K1267" s="7"/>
      <c r="L1267" s="7"/>
    </row>
    <row r="1268" ht="16.5" spans="1:12">
      <c r="A1268" s="12"/>
      <c r="B1268" s="7"/>
      <c r="C1268" s="7"/>
      <c r="D1268" s="7"/>
      <c r="E1268" s="7"/>
      <c r="F1268" s="7"/>
      <c r="G1268" s="7"/>
      <c r="H1268" s="7"/>
      <c r="I1268" s="7"/>
      <c r="J1268" s="7"/>
      <c r="K1268" s="7"/>
      <c r="L1268" s="7"/>
    </row>
    <row r="1269" ht="16.5" spans="1:12">
      <c r="A1269" s="12"/>
      <c r="B1269" s="7"/>
      <c r="C1269" s="7"/>
      <c r="D1269" s="7"/>
      <c r="E1269" s="7"/>
      <c r="F1269" s="7"/>
      <c r="G1269" s="7"/>
      <c r="H1269" s="7"/>
      <c r="I1269" s="7"/>
      <c r="J1269" s="7"/>
      <c r="K1269" s="7"/>
      <c r="L1269" s="7"/>
    </row>
    <row r="1270" ht="16.5" spans="1:12">
      <c r="A1270" s="12"/>
      <c r="B1270" s="7"/>
      <c r="C1270" s="7"/>
      <c r="D1270" s="7"/>
      <c r="E1270" s="7"/>
      <c r="F1270" s="7"/>
      <c r="G1270" s="7"/>
      <c r="H1270" s="7"/>
      <c r="I1270" s="7"/>
      <c r="J1270" s="7"/>
      <c r="K1270" s="7"/>
      <c r="L1270" s="7"/>
    </row>
    <row r="1271" ht="16.5" spans="1:12">
      <c r="A1271" s="12"/>
      <c r="B1271" s="7"/>
      <c r="C1271" s="7"/>
      <c r="D1271" s="7"/>
      <c r="E1271" s="7"/>
      <c r="F1271" s="7"/>
      <c r="G1271" s="7"/>
      <c r="H1271" s="7"/>
      <c r="I1271" s="7"/>
      <c r="J1271" s="7"/>
      <c r="K1271" s="7"/>
      <c r="L1271" s="7"/>
    </row>
    <row r="1272" ht="16.5" spans="1:12">
      <c r="A1272" s="12"/>
      <c r="B1272" s="7"/>
      <c r="C1272" s="7"/>
      <c r="D1272" s="7"/>
      <c r="E1272" s="7"/>
      <c r="F1272" s="7"/>
      <c r="G1272" s="7"/>
      <c r="H1272" s="7"/>
      <c r="I1272" s="7"/>
      <c r="J1272" s="7"/>
      <c r="K1272" s="7"/>
      <c r="L1272" s="7"/>
    </row>
    <row r="1273" ht="16.5" spans="1:12">
      <c r="A1273" s="12"/>
      <c r="B1273" s="7"/>
      <c r="C1273" s="7"/>
      <c r="D1273" s="7"/>
      <c r="E1273" s="7"/>
      <c r="F1273" s="7"/>
      <c r="G1273" s="7"/>
      <c r="H1273" s="7"/>
      <c r="I1273" s="7"/>
      <c r="J1273" s="7"/>
      <c r="K1273" s="7"/>
      <c r="L1273" s="7"/>
    </row>
    <row r="1274" ht="16.5" spans="1:12">
      <c r="A1274" s="12"/>
      <c r="B1274" s="7"/>
      <c r="C1274" s="7"/>
      <c r="D1274" s="7"/>
      <c r="E1274" s="7"/>
      <c r="F1274" s="7"/>
      <c r="G1274" s="7"/>
      <c r="H1274" s="7"/>
      <c r="I1274" s="7"/>
      <c r="J1274" s="7"/>
      <c r="K1274" s="7"/>
      <c r="L1274" s="7"/>
    </row>
    <row r="1275" ht="16.5" spans="1:12">
      <c r="A1275" s="12"/>
      <c r="B1275" s="7"/>
      <c r="C1275" s="7"/>
      <c r="D1275" s="7"/>
      <c r="E1275" s="7"/>
      <c r="F1275" s="7"/>
      <c r="G1275" s="7"/>
      <c r="H1275" s="7"/>
      <c r="I1275" s="7"/>
      <c r="J1275" s="7"/>
      <c r="K1275" s="7"/>
      <c r="L1275" s="7"/>
    </row>
    <row r="1276" ht="16.5" spans="1:12">
      <c r="A1276" s="12"/>
      <c r="B1276" s="7"/>
      <c r="C1276" s="7"/>
      <c r="D1276" s="7"/>
      <c r="E1276" s="7"/>
      <c r="F1276" s="7"/>
      <c r="G1276" s="7"/>
      <c r="H1276" s="7"/>
      <c r="I1276" s="7"/>
      <c r="J1276" s="7"/>
      <c r="K1276" s="7"/>
      <c r="L1276" s="7"/>
    </row>
    <row r="1277" ht="16.5" spans="1:12">
      <c r="A1277" s="12"/>
      <c r="B1277" s="7"/>
      <c r="C1277" s="7"/>
      <c r="D1277" s="7"/>
      <c r="E1277" s="7"/>
      <c r="F1277" s="7"/>
      <c r="G1277" s="7"/>
      <c r="H1277" s="7"/>
      <c r="I1277" s="7"/>
      <c r="J1277" s="7"/>
      <c r="K1277" s="7"/>
      <c r="L1277" s="7"/>
    </row>
    <row r="1278" ht="16.5" spans="1:12">
      <c r="A1278" s="12"/>
      <c r="B1278" s="7"/>
      <c r="C1278" s="7"/>
      <c r="D1278" s="7"/>
      <c r="E1278" s="7"/>
      <c r="F1278" s="7"/>
      <c r="G1278" s="7"/>
      <c r="H1278" s="7"/>
      <c r="I1278" s="7"/>
      <c r="J1278" s="7"/>
      <c r="K1278" s="7"/>
      <c r="L1278" s="7"/>
    </row>
    <row r="1279" ht="16.5" spans="1:12">
      <c r="A1279" s="12"/>
      <c r="B1279" s="7"/>
      <c r="C1279" s="7"/>
      <c r="D1279" s="7"/>
      <c r="E1279" s="7"/>
      <c r="F1279" s="7"/>
      <c r="G1279" s="7"/>
      <c r="H1279" s="7"/>
      <c r="I1279" s="7"/>
      <c r="J1279" s="7"/>
      <c r="K1279" s="7"/>
      <c r="L1279" s="7"/>
    </row>
    <row r="1280" ht="16.5" spans="1:12">
      <c r="A1280" s="12"/>
      <c r="B1280" s="7"/>
      <c r="C1280" s="7"/>
      <c r="D1280" s="7"/>
      <c r="E1280" s="7"/>
      <c r="F1280" s="7"/>
      <c r="G1280" s="7"/>
      <c r="H1280" s="7"/>
      <c r="I1280" s="7"/>
      <c r="J1280" s="7"/>
      <c r="K1280" s="7"/>
      <c r="L1280" s="7"/>
    </row>
    <row r="1281" ht="16.5" spans="1:12">
      <c r="A1281" s="12"/>
      <c r="B1281" s="7"/>
      <c r="C1281" s="7"/>
      <c r="D1281" s="7"/>
      <c r="E1281" s="7"/>
      <c r="F1281" s="7"/>
      <c r="G1281" s="7"/>
      <c r="H1281" s="7"/>
      <c r="I1281" s="7"/>
      <c r="J1281" s="7"/>
      <c r="K1281" s="7"/>
      <c r="L1281" s="7"/>
    </row>
    <row r="1282" ht="16.5" spans="1:12">
      <c r="A1282" s="12"/>
      <c r="B1282" s="7"/>
      <c r="C1282" s="7"/>
      <c r="D1282" s="7"/>
      <c r="E1282" s="7"/>
      <c r="F1282" s="7"/>
      <c r="G1282" s="7"/>
      <c r="H1282" s="7"/>
      <c r="I1282" s="7"/>
      <c r="J1282" s="7"/>
      <c r="K1282" s="7"/>
      <c r="L1282" s="7"/>
    </row>
    <row r="1283" ht="16.5" spans="1:12">
      <c r="A1283" s="12"/>
      <c r="B1283" s="7"/>
      <c r="C1283" s="7"/>
      <c r="D1283" s="7"/>
      <c r="E1283" s="7"/>
      <c r="F1283" s="7"/>
      <c r="G1283" s="7"/>
      <c r="H1283" s="7"/>
      <c r="I1283" s="7"/>
      <c r="J1283" s="7"/>
      <c r="K1283" s="7"/>
      <c r="L1283" s="7"/>
    </row>
    <row r="1284" ht="16.5" spans="1:12">
      <c r="A1284" s="12"/>
      <c r="B1284" s="7"/>
      <c r="C1284" s="7"/>
      <c r="D1284" s="7"/>
      <c r="E1284" s="7"/>
      <c r="F1284" s="7"/>
      <c r="G1284" s="7"/>
      <c r="H1284" s="7"/>
      <c r="I1284" s="7"/>
      <c r="J1284" s="7"/>
      <c r="K1284" s="7"/>
      <c r="L1284" s="7"/>
    </row>
    <row r="1285" ht="16.5" spans="1:12">
      <c r="A1285" s="12"/>
      <c r="B1285" s="7"/>
      <c r="C1285" s="7"/>
      <c r="D1285" s="7"/>
      <c r="E1285" s="7"/>
      <c r="F1285" s="7"/>
      <c r="G1285" s="7"/>
      <c r="H1285" s="7"/>
      <c r="I1285" s="7"/>
      <c r="J1285" s="7"/>
      <c r="K1285" s="7"/>
      <c r="L1285" s="7"/>
    </row>
    <row r="1286" ht="16.5" spans="1:12">
      <c r="A1286" s="12"/>
      <c r="B1286" s="7"/>
      <c r="C1286" s="7"/>
      <c r="D1286" s="7"/>
      <c r="E1286" s="7"/>
      <c r="F1286" s="7"/>
      <c r="G1286" s="7"/>
      <c r="H1286" s="7"/>
      <c r="I1286" s="7"/>
      <c r="J1286" s="7"/>
      <c r="K1286" s="7"/>
      <c r="L1286" s="7"/>
    </row>
    <row r="1287" ht="16.5" spans="1:12">
      <c r="A1287" s="12"/>
      <c r="B1287" s="7"/>
      <c r="C1287" s="7"/>
      <c r="D1287" s="7"/>
      <c r="E1287" s="7"/>
      <c r="F1287" s="7"/>
      <c r="G1287" s="7"/>
      <c r="H1287" s="7"/>
      <c r="I1287" s="7"/>
      <c r="J1287" s="7"/>
      <c r="K1287" s="7"/>
      <c r="L1287" s="7"/>
    </row>
    <row r="1288" ht="16.5" spans="1:12">
      <c r="A1288" s="12"/>
      <c r="B1288" s="7"/>
      <c r="C1288" s="7"/>
      <c r="D1288" s="7"/>
      <c r="E1288" s="7"/>
      <c r="F1288" s="7"/>
      <c r="G1288" s="7"/>
      <c r="H1288" s="7"/>
      <c r="I1288" s="7"/>
      <c r="J1288" s="7"/>
      <c r="K1288" s="7"/>
      <c r="L1288" s="7"/>
    </row>
    <row r="1289" ht="16.5" spans="1:12">
      <c r="A1289" s="12"/>
      <c r="B1289" s="7"/>
      <c r="C1289" s="7"/>
      <c r="D1289" s="7"/>
      <c r="E1289" s="7"/>
      <c r="F1289" s="7"/>
      <c r="G1289" s="7"/>
      <c r="H1289" s="7"/>
      <c r="I1289" s="7"/>
      <c r="J1289" s="7"/>
      <c r="K1289" s="7"/>
      <c r="L1289" s="7"/>
    </row>
    <row r="1290" ht="16.5" spans="1:12">
      <c r="A1290" s="12"/>
      <c r="B1290" s="7"/>
      <c r="C1290" s="7"/>
      <c r="D1290" s="7"/>
      <c r="E1290" s="7"/>
      <c r="F1290" s="7"/>
      <c r="G1290" s="7"/>
      <c r="H1290" s="7"/>
      <c r="I1290" s="7"/>
      <c r="J1290" s="7"/>
      <c r="K1290" s="7"/>
      <c r="L1290" s="7"/>
    </row>
    <row r="1291" ht="16.5" spans="1:12">
      <c r="A1291" s="12"/>
      <c r="B1291" s="7"/>
      <c r="C1291" s="7"/>
      <c r="D1291" s="7"/>
      <c r="E1291" s="7"/>
      <c r="F1291" s="7"/>
      <c r="G1291" s="7"/>
      <c r="H1291" s="7"/>
      <c r="I1291" s="7"/>
      <c r="J1291" s="7"/>
      <c r="K1291" s="7"/>
      <c r="L1291" s="7"/>
    </row>
    <row r="1292" ht="16.5" spans="1:12">
      <c r="A1292" s="12"/>
      <c r="B1292" s="7"/>
      <c r="C1292" s="7"/>
      <c r="D1292" s="7"/>
      <c r="E1292" s="7"/>
      <c r="F1292" s="7"/>
      <c r="G1292" s="7"/>
      <c r="H1292" s="7"/>
      <c r="I1292" s="7"/>
      <c r="J1292" s="7"/>
      <c r="K1292" s="7"/>
      <c r="L1292" s="7"/>
    </row>
    <row r="1293" ht="16.5" spans="1:12">
      <c r="A1293" s="12"/>
      <c r="B1293" s="7"/>
      <c r="C1293" s="7"/>
      <c r="D1293" s="7"/>
      <c r="E1293" s="7"/>
      <c r="F1293" s="7"/>
      <c r="G1293" s="7"/>
      <c r="H1293" s="7"/>
      <c r="I1293" s="7"/>
      <c r="J1293" s="7"/>
      <c r="K1293" s="7"/>
      <c r="L1293" s="7"/>
    </row>
    <row r="1294" ht="16.5" spans="1:12">
      <c r="A1294" s="12"/>
      <c r="B1294" s="7"/>
      <c r="C1294" s="7"/>
      <c r="D1294" s="7"/>
      <c r="E1294" s="7"/>
      <c r="F1294" s="7"/>
      <c r="G1294" s="7"/>
      <c r="H1294" s="7"/>
      <c r="I1294" s="7"/>
      <c r="J1294" s="7"/>
      <c r="K1294" s="7"/>
      <c r="L1294" s="7"/>
    </row>
    <row r="1295" ht="16.5" spans="1:12">
      <c r="A1295" s="12"/>
      <c r="B1295" s="7"/>
      <c r="C1295" s="7"/>
      <c r="D1295" s="7"/>
      <c r="E1295" s="7"/>
      <c r="F1295" s="7"/>
      <c r="G1295" s="7"/>
      <c r="H1295" s="7"/>
      <c r="I1295" s="7"/>
      <c r="J1295" s="7"/>
      <c r="K1295" s="7"/>
      <c r="L1295" s="7"/>
    </row>
    <row r="1296" ht="16.5" spans="1:12">
      <c r="A1296" s="12"/>
      <c r="B1296" s="7"/>
      <c r="C1296" s="7"/>
      <c r="D1296" s="7"/>
      <c r="E1296" s="7"/>
      <c r="F1296" s="7"/>
      <c r="G1296" s="7"/>
      <c r="H1296" s="7"/>
      <c r="I1296" s="7"/>
      <c r="J1296" s="7"/>
      <c r="K1296" s="7"/>
      <c r="L1296" s="7"/>
    </row>
    <row r="1297" ht="16.5" spans="1:12">
      <c r="A1297" s="12"/>
      <c r="B1297" s="7"/>
      <c r="C1297" s="7"/>
      <c r="D1297" s="7"/>
      <c r="E1297" s="7"/>
      <c r="F1297" s="7"/>
      <c r="G1297" s="7"/>
      <c r="H1297" s="7"/>
      <c r="I1297" s="7"/>
      <c r="J1297" s="7"/>
      <c r="K1297" s="7"/>
      <c r="L1297" s="7"/>
    </row>
    <row r="1298" ht="16.5" spans="1:12">
      <c r="A1298" s="12"/>
      <c r="B1298" s="7"/>
      <c r="C1298" s="7"/>
      <c r="D1298" s="7"/>
      <c r="E1298" s="7"/>
      <c r="F1298" s="7"/>
      <c r="G1298" s="7"/>
      <c r="H1298" s="7"/>
      <c r="I1298" s="7"/>
      <c r="J1298" s="7"/>
      <c r="K1298" s="7"/>
      <c r="L1298" s="7"/>
    </row>
    <row r="1299" ht="16.5" spans="1:12">
      <c r="A1299" s="12"/>
      <c r="B1299" s="7"/>
      <c r="C1299" s="7"/>
      <c r="D1299" s="7"/>
      <c r="E1299" s="7"/>
      <c r="F1299" s="7"/>
      <c r="G1299" s="7"/>
      <c r="H1299" s="7"/>
      <c r="I1299" s="7"/>
      <c r="J1299" s="7"/>
      <c r="K1299" s="7"/>
      <c r="L1299" s="7"/>
    </row>
    <row r="1300" ht="16.5" spans="1:12">
      <c r="A1300" s="12"/>
      <c r="B1300" s="7"/>
      <c r="C1300" s="7"/>
      <c r="D1300" s="7"/>
      <c r="E1300" s="7"/>
      <c r="F1300" s="7"/>
      <c r="G1300" s="7"/>
      <c r="H1300" s="7"/>
      <c r="I1300" s="7"/>
      <c r="J1300" s="7"/>
      <c r="K1300" s="7"/>
      <c r="L1300" s="7"/>
    </row>
    <row r="1301" ht="16.5" spans="1:12">
      <c r="A1301" s="12"/>
      <c r="B1301" s="7"/>
      <c r="C1301" s="7"/>
      <c r="D1301" s="7"/>
      <c r="E1301" s="7"/>
      <c r="F1301" s="7"/>
      <c r="G1301" s="7"/>
      <c r="H1301" s="7"/>
      <c r="I1301" s="7"/>
      <c r="J1301" s="7"/>
      <c r="K1301" s="7"/>
      <c r="L1301" s="7"/>
    </row>
    <row r="1302" ht="16.5" spans="1:12">
      <c r="A1302" s="12"/>
      <c r="B1302" s="7"/>
      <c r="C1302" s="7"/>
      <c r="D1302" s="7"/>
      <c r="E1302" s="7"/>
      <c r="F1302" s="7"/>
      <c r="G1302" s="7"/>
      <c r="H1302" s="7"/>
      <c r="I1302" s="7"/>
      <c r="J1302" s="7"/>
      <c r="K1302" s="7"/>
      <c r="L1302" s="7"/>
    </row>
    <row r="1303" ht="16.5" spans="1:12">
      <c r="A1303" s="12"/>
      <c r="B1303" s="7"/>
      <c r="C1303" s="7"/>
      <c r="D1303" s="7"/>
      <c r="E1303" s="7"/>
      <c r="F1303" s="7"/>
      <c r="G1303" s="7"/>
      <c r="H1303" s="7"/>
      <c r="I1303" s="7"/>
      <c r="J1303" s="7"/>
      <c r="K1303" s="7"/>
      <c r="L1303" s="7"/>
    </row>
    <row r="1304" ht="16.5" spans="1:12">
      <c r="A1304" s="12"/>
      <c r="B1304" s="7"/>
      <c r="C1304" s="7"/>
      <c r="D1304" s="7"/>
      <c r="E1304" s="7"/>
      <c r="F1304" s="7"/>
      <c r="G1304" s="7"/>
      <c r="H1304" s="7"/>
      <c r="I1304" s="7"/>
      <c r="J1304" s="7"/>
      <c r="K1304" s="7"/>
      <c r="L1304" s="7"/>
    </row>
    <row r="1305" ht="16.5" spans="1:12">
      <c r="A1305" s="12"/>
      <c r="B1305" s="7"/>
      <c r="C1305" s="7"/>
      <c r="D1305" s="7"/>
      <c r="E1305" s="7"/>
      <c r="F1305" s="7"/>
      <c r="G1305" s="7"/>
      <c r="H1305" s="7"/>
      <c r="I1305" s="7"/>
      <c r="J1305" s="7"/>
      <c r="K1305" s="7"/>
      <c r="L1305" s="7"/>
    </row>
    <row r="1306" ht="16.5" spans="1:12">
      <c r="A1306" s="12"/>
      <c r="B1306" s="7"/>
      <c r="C1306" s="7"/>
      <c r="D1306" s="7"/>
      <c r="E1306" s="7"/>
      <c r="F1306" s="7"/>
      <c r="G1306" s="7"/>
      <c r="H1306" s="7"/>
      <c r="I1306" s="7"/>
      <c r="J1306" s="7"/>
      <c r="K1306" s="7"/>
      <c r="L1306" s="7"/>
    </row>
    <row r="1307" ht="16.5" spans="1:12">
      <c r="A1307" s="12"/>
      <c r="B1307" s="7"/>
      <c r="C1307" s="7"/>
      <c r="D1307" s="7"/>
      <c r="E1307" s="7"/>
      <c r="F1307" s="7"/>
      <c r="G1307" s="7"/>
      <c r="H1307" s="7"/>
      <c r="I1307" s="7"/>
      <c r="J1307" s="7"/>
      <c r="K1307" s="7"/>
      <c r="L1307" s="7"/>
    </row>
    <row r="1308" ht="16.5" spans="1:12">
      <c r="A1308" s="12"/>
      <c r="B1308" s="7"/>
      <c r="C1308" s="7"/>
      <c r="D1308" s="7"/>
      <c r="E1308" s="7"/>
      <c r="F1308" s="7"/>
      <c r="G1308" s="7"/>
      <c r="H1308" s="7"/>
      <c r="I1308" s="7"/>
      <c r="J1308" s="7"/>
      <c r="K1308" s="7"/>
      <c r="L1308" s="7"/>
    </row>
    <row r="1309" ht="16.5" spans="1:12">
      <c r="A1309" s="12"/>
      <c r="B1309" s="7"/>
      <c r="C1309" s="7"/>
      <c r="D1309" s="7"/>
      <c r="E1309" s="7"/>
      <c r="F1309" s="7"/>
      <c r="G1309" s="7"/>
      <c r="H1309" s="7"/>
      <c r="I1309" s="7"/>
      <c r="J1309" s="7"/>
      <c r="K1309" s="7"/>
      <c r="L1309" s="7"/>
    </row>
    <row r="1310" ht="16.5" spans="1:12">
      <c r="A1310" s="12"/>
      <c r="B1310" s="7"/>
      <c r="C1310" s="7"/>
      <c r="D1310" s="7"/>
      <c r="E1310" s="7"/>
      <c r="F1310" s="7"/>
      <c r="G1310" s="7"/>
      <c r="H1310" s="7"/>
      <c r="I1310" s="7"/>
      <c r="J1310" s="7"/>
      <c r="K1310" s="7"/>
      <c r="L1310" s="7"/>
    </row>
    <row r="1311" ht="16.5" spans="1:12">
      <c r="A1311" s="12"/>
      <c r="B1311" s="7"/>
      <c r="C1311" s="7"/>
      <c r="D1311" s="7"/>
      <c r="E1311" s="7"/>
      <c r="F1311" s="7"/>
      <c r="G1311" s="7"/>
      <c r="H1311" s="7"/>
      <c r="I1311" s="7"/>
      <c r="J1311" s="7"/>
      <c r="K1311" s="7"/>
      <c r="L1311" s="7"/>
    </row>
    <row r="1312" ht="16.5" spans="1:12">
      <c r="A1312" s="12"/>
      <c r="B1312" s="7"/>
      <c r="C1312" s="7"/>
      <c r="D1312" s="7"/>
      <c r="E1312" s="7"/>
      <c r="F1312" s="7"/>
      <c r="G1312" s="7"/>
      <c r="H1312" s="7"/>
      <c r="I1312" s="7"/>
      <c r="J1312" s="7"/>
      <c r="K1312" s="7"/>
      <c r="L1312" s="7"/>
    </row>
    <row r="1313" ht="16.5" spans="1:12">
      <c r="A1313" s="12"/>
      <c r="B1313" s="7"/>
      <c r="C1313" s="7"/>
      <c r="D1313" s="7"/>
      <c r="E1313" s="7"/>
      <c r="F1313" s="7"/>
      <c r="G1313" s="7"/>
      <c r="H1313" s="7"/>
      <c r="I1313" s="7"/>
      <c r="J1313" s="7"/>
      <c r="K1313" s="7"/>
      <c r="L1313" s="7"/>
    </row>
    <row r="1314" ht="16.5" spans="1:12">
      <c r="A1314" s="12"/>
      <c r="B1314" s="7"/>
      <c r="C1314" s="7"/>
      <c r="D1314" s="7"/>
      <c r="E1314" s="7"/>
      <c r="F1314" s="7"/>
      <c r="G1314" s="7"/>
      <c r="H1314" s="7"/>
      <c r="I1314" s="7"/>
      <c r="J1314" s="7"/>
      <c r="K1314" s="7"/>
      <c r="L1314" s="7"/>
    </row>
    <row r="1315" ht="16.5" spans="1:12">
      <c r="A1315" s="12"/>
      <c r="B1315" s="7"/>
      <c r="C1315" s="7"/>
      <c r="D1315" s="7"/>
      <c r="E1315" s="7"/>
      <c r="F1315" s="7"/>
      <c r="G1315" s="7"/>
      <c r="H1315" s="7"/>
      <c r="I1315" s="7"/>
      <c r="J1315" s="7"/>
      <c r="K1315" s="7"/>
      <c r="L1315" s="7"/>
    </row>
    <row r="1316" ht="16.5" spans="1:12">
      <c r="A1316" s="12"/>
      <c r="B1316" s="7"/>
      <c r="C1316" s="7"/>
      <c r="D1316" s="7"/>
      <c r="E1316" s="7"/>
      <c r="F1316" s="7"/>
      <c r="G1316" s="7"/>
      <c r="H1316" s="7"/>
      <c r="I1316" s="7"/>
      <c r="J1316" s="7"/>
      <c r="K1316" s="7"/>
      <c r="L1316" s="7"/>
    </row>
    <row r="1317" ht="16.5" spans="1:12">
      <c r="A1317" s="12"/>
      <c r="B1317" s="7"/>
      <c r="C1317" s="7"/>
      <c r="D1317" s="7"/>
      <c r="E1317" s="7"/>
      <c r="F1317" s="7"/>
      <c r="G1317" s="7"/>
      <c r="H1317" s="7"/>
      <c r="I1317" s="7"/>
      <c r="J1317" s="7"/>
      <c r="K1317" s="7"/>
      <c r="L1317" s="7"/>
    </row>
    <row r="1318" ht="16.5" spans="1:12">
      <c r="A1318" s="12"/>
      <c r="B1318" s="7"/>
      <c r="C1318" s="7"/>
      <c r="D1318" s="7"/>
      <c r="E1318" s="7"/>
      <c r="F1318" s="7"/>
      <c r="G1318" s="7"/>
      <c r="H1318" s="7"/>
      <c r="I1318" s="7"/>
      <c r="J1318" s="7"/>
      <c r="K1318" s="7"/>
      <c r="L1318" s="7"/>
    </row>
    <row r="1319" ht="16.5" spans="1:12">
      <c r="A1319" s="12"/>
      <c r="B1319" s="7"/>
      <c r="C1319" s="7"/>
      <c r="D1319" s="7"/>
      <c r="E1319" s="7"/>
      <c r="F1319" s="7"/>
      <c r="G1319" s="7"/>
      <c r="H1319" s="7"/>
      <c r="I1319" s="7"/>
      <c r="J1319" s="7"/>
      <c r="K1319" s="7"/>
      <c r="L1319" s="7"/>
    </row>
    <row r="1320" ht="16.5" spans="1:12">
      <c r="A1320" s="12"/>
      <c r="B1320" s="7"/>
      <c r="C1320" s="7"/>
      <c r="D1320" s="7"/>
      <c r="E1320" s="7"/>
      <c r="F1320" s="7"/>
      <c r="G1320" s="7"/>
      <c r="H1320" s="7"/>
      <c r="I1320" s="7"/>
      <c r="J1320" s="7"/>
      <c r="K1320" s="7"/>
      <c r="L1320" s="7"/>
    </row>
    <row r="1321" ht="16.5" spans="1:12">
      <c r="A1321" s="12"/>
      <c r="B1321" s="7"/>
      <c r="C1321" s="7"/>
      <c r="D1321" s="7"/>
      <c r="E1321" s="7"/>
      <c r="F1321" s="7"/>
      <c r="G1321" s="7"/>
      <c r="H1321" s="7"/>
      <c r="I1321" s="7"/>
      <c r="J1321" s="7"/>
      <c r="K1321" s="7"/>
      <c r="L1321" s="7"/>
    </row>
    <row r="1322" ht="16.5" spans="1:12">
      <c r="A1322" s="12"/>
      <c r="B1322" s="7"/>
      <c r="C1322" s="7"/>
      <c r="D1322" s="7"/>
      <c r="E1322" s="7"/>
      <c r="F1322" s="7"/>
      <c r="G1322" s="7"/>
      <c r="H1322" s="7"/>
      <c r="I1322" s="7"/>
      <c r="J1322" s="7"/>
      <c r="K1322" s="7"/>
      <c r="L1322" s="7"/>
    </row>
    <row r="1323" ht="16.5" spans="1:12">
      <c r="A1323" s="12"/>
      <c r="B1323" s="7"/>
      <c r="C1323" s="7"/>
      <c r="D1323" s="7"/>
      <c r="E1323" s="7"/>
      <c r="F1323" s="7"/>
      <c r="G1323" s="7"/>
      <c r="H1323" s="7"/>
      <c r="I1323" s="7"/>
      <c r="J1323" s="7"/>
      <c r="K1323" s="7"/>
      <c r="L1323" s="7"/>
    </row>
    <row r="1324" ht="16.5" spans="1:12">
      <c r="A1324" s="12"/>
      <c r="B1324" s="7"/>
      <c r="C1324" s="7"/>
      <c r="D1324" s="7"/>
      <c r="E1324" s="7"/>
      <c r="F1324" s="7"/>
      <c r="G1324" s="7"/>
      <c r="H1324" s="7"/>
      <c r="I1324" s="7"/>
      <c r="J1324" s="7"/>
      <c r="K1324" s="7"/>
      <c r="L1324" s="7"/>
    </row>
    <row r="1325" ht="16.5" spans="1:12">
      <c r="A1325" s="12"/>
      <c r="B1325" s="7"/>
      <c r="C1325" s="7"/>
      <c r="D1325" s="7"/>
      <c r="E1325" s="7"/>
      <c r="F1325" s="7"/>
      <c r="G1325" s="7"/>
      <c r="H1325" s="7"/>
      <c r="I1325" s="7"/>
      <c r="J1325" s="7"/>
      <c r="K1325" s="7"/>
      <c r="L1325" s="7"/>
    </row>
    <row r="1326" ht="16.5" spans="1:12">
      <c r="A1326" s="12"/>
      <c r="B1326" s="7"/>
      <c r="C1326" s="7"/>
      <c r="D1326" s="7"/>
      <c r="E1326" s="7"/>
      <c r="F1326" s="7"/>
      <c r="G1326" s="7"/>
      <c r="H1326" s="7"/>
      <c r="I1326" s="7"/>
      <c r="J1326" s="7"/>
      <c r="K1326" s="7"/>
      <c r="L1326" s="7"/>
    </row>
    <row r="1327" ht="16.5" spans="1:12">
      <c r="A1327" s="12"/>
      <c r="B1327" s="7"/>
      <c r="C1327" s="7"/>
      <c r="D1327" s="7"/>
      <c r="E1327" s="7"/>
      <c r="F1327" s="7"/>
      <c r="G1327" s="7"/>
      <c r="H1327" s="7"/>
      <c r="I1327" s="7"/>
      <c r="J1327" s="7"/>
      <c r="K1327" s="7"/>
      <c r="L1327" s="7"/>
    </row>
    <row r="1328" ht="16.5" spans="1:12">
      <c r="A1328" s="12"/>
      <c r="B1328" s="7"/>
      <c r="C1328" s="7"/>
      <c r="D1328" s="7"/>
      <c r="E1328" s="7"/>
      <c r="F1328" s="7"/>
      <c r="G1328" s="7"/>
      <c r="H1328" s="7"/>
      <c r="I1328" s="7"/>
      <c r="J1328" s="7"/>
      <c r="K1328" s="7"/>
      <c r="L1328" s="7"/>
    </row>
    <row r="1329" ht="16.5" spans="1:12">
      <c r="A1329" s="12"/>
      <c r="B1329" s="7"/>
      <c r="C1329" s="7"/>
      <c r="D1329" s="7"/>
      <c r="E1329" s="7"/>
      <c r="F1329" s="7"/>
      <c r="G1329" s="7"/>
      <c r="H1329" s="7"/>
      <c r="I1329" s="7"/>
      <c r="J1329" s="7"/>
      <c r="K1329" s="7"/>
      <c r="L1329" s="7"/>
    </row>
    <row r="1330" ht="16.5" spans="1:12">
      <c r="A1330" s="12"/>
      <c r="B1330" s="7"/>
      <c r="C1330" s="7"/>
      <c r="D1330" s="7"/>
      <c r="E1330" s="7"/>
      <c r="F1330" s="7"/>
      <c r="G1330" s="7"/>
      <c r="H1330" s="7"/>
      <c r="I1330" s="7"/>
      <c r="J1330" s="7"/>
      <c r="K1330" s="7"/>
      <c r="L1330" s="7"/>
    </row>
    <row r="1331" ht="16.5" spans="1:12">
      <c r="A1331" s="12"/>
      <c r="B1331" s="7"/>
      <c r="C1331" s="7"/>
      <c r="D1331" s="7"/>
      <c r="E1331" s="7"/>
      <c r="F1331" s="7"/>
      <c r="G1331" s="7"/>
      <c r="H1331" s="7"/>
      <c r="I1331" s="7"/>
      <c r="J1331" s="7"/>
      <c r="K1331" s="7"/>
      <c r="L1331" s="7"/>
    </row>
    <row r="1332" ht="16.5" spans="1:12">
      <c r="A1332" s="12"/>
      <c r="B1332" s="7"/>
      <c r="C1332" s="7"/>
      <c r="D1332" s="7"/>
      <c r="E1332" s="7"/>
      <c r="F1332" s="7"/>
      <c r="G1332" s="7"/>
      <c r="H1332" s="7"/>
      <c r="I1332" s="7"/>
      <c r="J1332" s="7"/>
      <c r="K1332" s="7"/>
      <c r="L1332" s="7"/>
    </row>
    <row r="1333" ht="16.5" spans="1:12">
      <c r="A1333" s="12"/>
      <c r="B1333" s="7"/>
      <c r="C1333" s="7"/>
      <c r="D1333" s="7"/>
      <c r="E1333" s="7"/>
      <c r="F1333" s="7"/>
      <c r="G1333" s="7"/>
      <c r="H1333" s="7"/>
      <c r="I1333" s="7"/>
      <c r="J1333" s="7"/>
      <c r="K1333" s="7"/>
      <c r="L1333" s="7"/>
    </row>
    <row r="1334" ht="16.5" spans="1:12">
      <c r="A1334" s="12"/>
      <c r="B1334" s="7"/>
      <c r="C1334" s="7"/>
      <c r="D1334" s="7"/>
      <c r="E1334" s="7"/>
      <c r="F1334" s="7"/>
      <c r="G1334" s="7"/>
      <c r="H1334" s="7"/>
      <c r="I1334" s="7"/>
      <c r="J1334" s="7"/>
      <c r="K1334" s="7"/>
      <c r="L1334" s="7"/>
    </row>
    <row r="1335" ht="16.5" spans="1:12">
      <c r="A1335" s="12"/>
      <c r="B1335" s="7"/>
      <c r="C1335" s="7"/>
      <c r="D1335" s="7"/>
      <c r="E1335" s="7"/>
      <c r="F1335" s="7"/>
      <c r="G1335" s="7"/>
      <c r="H1335" s="7"/>
      <c r="I1335" s="7"/>
      <c r="J1335" s="7"/>
      <c r="K1335" s="7"/>
      <c r="L1335" s="7"/>
    </row>
    <row r="1336" ht="16.5" spans="1:12">
      <c r="A1336" s="12"/>
      <c r="B1336" s="7"/>
      <c r="C1336" s="7"/>
      <c r="D1336" s="7"/>
      <c r="E1336" s="7"/>
      <c r="F1336" s="7"/>
      <c r="G1336" s="7"/>
      <c r="H1336" s="7"/>
      <c r="I1336" s="7"/>
      <c r="J1336" s="7"/>
      <c r="K1336" s="7"/>
      <c r="L1336" s="7"/>
    </row>
    <row r="1337" ht="16.5" spans="1:12">
      <c r="A1337" s="12"/>
      <c r="B1337" s="7"/>
      <c r="C1337" s="7"/>
      <c r="D1337" s="7"/>
      <c r="E1337" s="7"/>
      <c r="F1337" s="7"/>
      <c r="G1337" s="7"/>
      <c r="H1337" s="7"/>
      <c r="I1337" s="7"/>
      <c r="J1337" s="7"/>
      <c r="K1337" s="7"/>
      <c r="L1337" s="7"/>
    </row>
    <row r="1338" ht="16.5" spans="1:12">
      <c r="A1338" s="12"/>
      <c r="B1338" s="7"/>
      <c r="C1338" s="7"/>
      <c r="D1338" s="7"/>
      <c r="E1338" s="7"/>
      <c r="F1338" s="7"/>
      <c r="G1338" s="7"/>
      <c r="H1338" s="7"/>
      <c r="I1338" s="7"/>
      <c r="J1338" s="7"/>
      <c r="K1338" s="7"/>
      <c r="L1338" s="7"/>
    </row>
    <row r="1339" ht="16.5" spans="1:12">
      <c r="A1339" s="12"/>
      <c r="B1339" s="7"/>
      <c r="C1339" s="7"/>
      <c r="D1339" s="7"/>
      <c r="E1339" s="7"/>
      <c r="F1339" s="7"/>
      <c r="G1339" s="7"/>
      <c r="H1339" s="7"/>
      <c r="I1339" s="7"/>
      <c r="J1339" s="7"/>
      <c r="K1339" s="7"/>
      <c r="L1339" s="7"/>
    </row>
    <row r="1340" ht="16.5" spans="1:12">
      <c r="A1340" s="12"/>
      <c r="B1340" s="7"/>
      <c r="C1340" s="7"/>
      <c r="D1340" s="7"/>
      <c r="E1340" s="7"/>
      <c r="F1340" s="7"/>
      <c r="G1340" s="7"/>
      <c r="H1340" s="7"/>
      <c r="I1340" s="7"/>
      <c r="J1340" s="7"/>
      <c r="K1340" s="7"/>
      <c r="L1340" s="7"/>
    </row>
    <row r="1341" ht="16.5" spans="1:12">
      <c r="A1341" s="12"/>
      <c r="B1341" s="7"/>
      <c r="C1341" s="7"/>
      <c r="D1341" s="7"/>
      <c r="E1341" s="7"/>
      <c r="F1341" s="7"/>
      <c r="G1341" s="7"/>
      <c r="H1341" s="7"/>
      <c r="I1341" s="7"/>
      <c r="J1341" s="7"/>
      <c r="K1341" s="7"/>
      <c r="L1341" s="7"/>
    </row>
    <row r="1342" ht="16.5" spans="1:12">
      <c r="A1342" s="12"/>
      <c r="B1342" s="7"/>
      <c r="C1342" s="7"/>
      <c r="D1342" s="7"/>
      <c r="E1342" s="7"/>
      <c r="F1342" s="7"/>
      <c r="G1342" s="7"/>
      <c r="H1342" s="7"/>
      <c r="I1342" s="7"/>
      <c r="J1342" s="7"/>
      <c r="K1342" s="7"/>
      <c r="L1342" s="7"/>
    </row>
    <row r="1343" ht="16.5" spans="1:12">
      <c r="A1343" s="12"/>
      <c r="B1343" s="7"/>
      <c r="C1343" s="7"/>
      <c r="D1343" s="7"/>
      <c r="E1343" s="7"/>
      <c r="F1343" s="7"/>
      <c r="G1343" s="7"/>
      <c r="H1343" s="7"/>
      <c r="I1343" s="7"/>
      <c r="J1343" s="7"/>
      <c r="K1343" s="7"/>
      <c r="L1343" s="7"/>
    </row>
    <row r="1344" ht="16.5" spans="1:12">
      <c r="A1344" s="12"/>
      <c r="B1344" s="7"/>
      <c r="C1344" s="7"/>
      <c r="D1344" s="7"/>
      <c r="E1344" s="7"/>
      <c r="F1344" s="7"/>
      <c r="G1344" s="7"/>
      <c r="H1344" s="7"/>
      <c r="I1344" s="7"/>
      <c r="J1344" s="7"/>
      <c r="K1344" s="7"/>
      <c r="L1344" s="7"/>
    </row>
    <row r="1345" ht="16.5" spans="1:12">
      <c r="A1345" s="12"/>
      <c r="B1345" s="7"/>
      <c r="C1345" s="7"/>
      <c r="D1345" s="7"/>
      <c r="E1345" s="7"/>
      <c r="F1345" s="7"/>
      <c r="G1345" s="7"/>
      <c r="H1345" s="7"/>
      <c r="I1345" s="7"/>
      <c r="J1345" s="7"/>
      <c r="K1345" s="7"/>
      <c r="L1345" s="7"/>
    </row>
    <row r="1346" ht="16.5" spans="1:12">
      <c r="A1346" s="12"/>
      <c r="B1346" s="7"/>
      <c r="C1346" s="7"/>
      <c r="D1346" s="7"/>
      <c r="E1346" s="7"/>
      <c r="F1346" s="7"/>
      <c r="G1346" s="7"/>
      <c r="H1346" s="7"/>
      <c r="I1346" s="7"/>
      <c r="J1346" s="7"/>
      <c r="K1346" s="7"/>
      <c r="L1346" s="7"/>
    </row>
    <row r="1347" ht="16.5" spans="1:12">
      <c r="A1347" s="12"/>
      <c r="B1347" s="7"/>
      <c r="C1347" s="7"/>
      <c r="D1347" s="7"/>
      <c r="E1347" s="7"/>
      <c r="F1347" s="7"/>
      <c r="G1347" s="7"/>
      <c r="H1347" s="7"/>
      <c r="I1347" s="7"/>
      <c r="J1347" s="7"/>
      <c r="K1347" s="7"/>
      <c r="L1347" s="7"/>
    </row>
    <row r="1348" ht="16.5" spans="1:12">
      <c r="A1348" s="12"/>
      <c r="B1348" s="7"/>
      <c r="C1348" s="7"/>
      <c r="D1348" s="7"/>
      <c r="E1348" s="7"/>
      <c r="F1348" s="7"/>
      <c r="G1348" s="7"/>
      <c r="H1348" s="7"/>
      <c r="I1348" s="7"/>
      <c r="J1348" s="7"/>
      <c r="K1348" s="7"/>
      <c r="L1348" s="7"/>
    </row>
    <row r="1349" ht="16.5" spans="1:12">
      <c r="A1349" s="12"/>
      <c r="B1349" s="7"/>
      <c r="C1349" s="7"/>
      <c r="D1349" s="7"/>
      <c r="E1349" s="7"/>
      <c r="F1349" s="7"/>
      <c r="G1349" s="7"/>
      <c r="H1349" s="7"/>
      <c r="I1349" s="7"/>
      <c r="J1349" s="7"/>
      <c r="K1349" s="7"/>
      <c r="L1349" s="7"/>
    </row>
    <row r="1350" ht="16.5" spans="1:12">
      <c r="A1350" s="12"/>
      <c r="B1350" s="7"/>
      <c r="C1350" s="7"/>
      <c r="D1350" s="7"/>
      <c r="E1350" s="7"/>
      <c r="F1350" s="7"/>
      <c r="G1350" s="7"/>
      <c r="H1350" s="7"/>
      <c r="I1350" s="7"/>
      <c r="J1350" s="7"/>
      <c r="K1350" s="7"/>
      <c r="L1350" s="7"/>
    </row>
    <row r="1351" ht="16.5" spans="1:12">
      <c r="A1351" s="12"/>
      <c r="B1351" s="7"/>
      <c r="C1351" s="7"/>
      <c r="D1351" s="7"/>
      <c r="E1351" s="7"/>
      <c r="F1351" s="7"/>
      <c r="G1351" s="7"/>
      <c r="H1351" s="7"/>
      <c r="I1351" s="7"/>
      <c r="J1351" s="7"/>
      <c r="K1351" s="7"/>
      <c r="L1351" s="7"/>
    </row>
    <row r="1352" ht="16.5" spans="1:12">
      <c r="A1352" s="12"/>
      <c r="B1352" s="7"/>
      <c r="C1352" s="7"/>
      <c r="D1352" s="7"/>
      <c r="E1352" s="7"/>
      <c r="F1352" s="7"/>
      <c r="G1352" s="7"/>
      <c r="H1352" s="7"/>
      <c r="I1352" s="7"/>
      <c r="J1352" s="7"/>
      <c r="K1352" s="7"/>
      <c r="L1352" s="7"/>
    </row>
    <row r="1353" ht="16.5" spans="1:12">
      <c r="A1353" s="12"/>
      <c r="B1353" s="7"/>
      <c r="C1353" s="7"/>
      <c r="D1353" s="7"/>
      <c r="E1353" s="7"/>
      <c r="F1353" s="7"/>
      <c r="G1353" s="7"/>
      <c r="H1353" s="7"/>
      <c r="I1353" s="7"/>
      <c r="J1353" s="7"/>
      <c r="K1353" s="7"/>
      <c r="L1353" s="7"/>
    </row>
    <row r="1354" ht="16.5" spans="1:12">
      <c r="A1354" s="12"/>
      <c r="B1354" s="7"/>
      <c r="C1354" s="7"/>
      <c r="D1354" s="7"/>
      <c r="E1354" s="7"/>
      <c r="F1354" s="7"/>
      <c r="G1354" s="7"/>
      <c r="H1354" s="7"/>
      <c r="I1354" s="7"/>
      <c r="J1354" s="7"/>
      <c r="K1354" s="7"/>
      <c r="L1354" s="7"/>
    </row>
    <row r="1355" ht="16.5" spans="1:12">
      <c r="A1355" s="12"/>
      <c r="B1355" s="7"/>
      <c r="C1355" s="7"/>
      <c r="D1355" s="7"/>
      <c r="E1355" s="7"/>
      <c r="F1355" s="7"/>
      <c r="G1355" s="7"/>
      <c r="H1355" s="7"/>
      <c r="I1355" s="7"/>
      <c r="J1355" s="7"/>
      <c r="K1355" s="7"/>
      <c r="L1355" s="7"/>
    </row>
    <row r="1356" ht="16.5" spans="1:12">
      <c r="A1356" s="12"/>
      <c r="B1356" s="7"/>
      <c r="C1356" s="7"/>
      <c r="D1356" s="7"/>
      <c r="E1356" s="7"/>
      <c r="F1356" s="7"/>
      <c r="G1356" s="7"/>
      <c r="H1356" s="7"/>
      <c r="I1356" s="7"/>
      <c r="J1356" s="7"/>
      <c r="K1356" s="7"/>
      <c r="L1356" s="7"/>
    </row>
    <row r="1357" ht="16.5" spans="1:12">
      <c r="A1357" s="12"/>
      <c r="B1357" s="7"/>
      <c r="C1357" s="7"/>
      <c r="D1357" s="7"/>
      <c r="E1357" s="7"/>
      <c r="F1357" s="7"/>
      <c r="G1357" s="7"/>
      <c r="H1357" s="7"/>
      <c r="I1357" s="7"/>
      <c r="J1357" s="7"/>
      <c r="K1357" s="7"/>
      <c r="L1357" s="7"/>
    </row>
    <row r="1358" ht="16.5" spans="1:12">
      <c r="A1358" s="12"/>
      <c r="B1358" s="7"/>
      <c r="C1358" s="7"/>
      <c r="D1358" s="7"/>
      <c r="E1358" s="7"/>
      <c r="F1358" s="7"/>
      <c r="G1358" s="7"/>
      <c r="H1358" s="7"/>
      <c r="I1358" s="7"/>
      <c r="J1358" s="7"/>
      <c r="K1358" s="7"/>
      <c r="L1358" s="7"/>
    </row>
    <row r="1359" ht="16.5" spans="1:12">
      <c r="A1359" s="12"/>
      <c r="B1359" s="7"/>
      <c r="C1359" s="7"/>
      <c r="D1359" s="7"/>
      <c r="E1359" s="7"/>
      <c r="F1359" s="7"/>
      <c r="G1359" s="7"/>
      <c r="H1359" s="7"/>
      <c r="I1359" s="7"/>
      <c r="J1359" s="7"/>
      <c r="K1359" s="7"/>
      <c r="L1359" s="7"/>
    </row>
    <row r="1360" ht="16.5" spans="1:12">
      <c r="A1360" s="12"/>
      <c r="B1360" s="7"/>
      <c r="C1360" s="7"/>
      <c r="D1360" s="7"/>
      <c r="E1360" s="7"/>
      <c r="F1360" s="7"/>
      <c r="G1360" s="7"/>
      <c r="H1360" s="7"/>
      <c r="I1360" s="7"/>
      <c r="J1360" s="7"/>
      <c r="K1360" s="7"/>
      <c r="L1360" s="7"/>
    </row>
    <row r="1361" ht="16.5" spans="1:12">
      <c r="A1361" s="12"/>
      <c r="B1361" s="7"/>
      <c r="C1361" s="7"/>
      <c r="D1361" s="7"/>
      <c r="E1361" s="7"/>
      <c r="F1361" s="7"/>
      <c r="G1361" s="7"/>
      <c r="H1361" s="7"/>
      <c r="I1361" s="7"/>
      <c r="J1361" s="7"/>
      <c r="K1361" s="7"/>
      <c r="L1361" s="7"/>
    </row>
    <row r="1362" ht="16.5" spans="1:12">
      <c r="A1362" s="12"/>
      <c r="B1362" s="7"/>
      <c r="C1362" s="7"/>
      <c r="D1362" s="7"/>
      <c r="E1362" s="7"/>
      <c r="F1362" s="7"/>
      <c r="G1362" s="7"/>
      <c r="H1362" s="7"/>
      <c r="I1362" s="7"/>
      <c r="J1362" s="7"/>
      <c r="K1362" s="7"/>
      <c r="L1362" s="7"/>
    </row>
    <row r="1363" ht="16.5" spans="1:12">
      <c r="A1363" s="12"/>
      <c r="B1363" s="7"/>
      <c r="C1363" s="7"/>
      <c r="D1363" s="7"/>
      <c r="E1363" s="7"/>
      <c r="F1363" s="7"/>
      <c r="G1363" s="7"/>
      <c r="H1363" s="7"/>
      <c r="I1363" s="7"/>
      <c r="J1363" s="7"/>
      <c r="K1363" s="7"/>
      <c r="L1363" s="7"/>
    </row>
    <row r="1364" ht="16.5" spans="1:12">
      <c r="A1364" s="12"/>
      <c r="B1364" s="7"/>
      <c r="C1364" s="7"/>
      <c r="D1364" s="7"/>
      <c r="E1364" s="7"/>
      <c r="F1364" s="7"/>
      <c r="G1364" s="7"/>
      <c r="H1364" s="7"/>
      <c r="I1364" s="7"/>
      <c r="J1364" s="7"/>
      <c r="K1364" s="7"/>
      <c r="L1364" s="7"/>
    </row>
    <row r="1365" ht="16.5" spans="1:12">
      <c r="A1365" s="12"/>
      <c r="B1365" s="7"/>
      <c r="C1365" s="7"/>
      <c r="D1365" s="7"/>
      <c r="E1365" s="7"/>
      <c r="F1365" s="7"/>
      <c r="G1365" s="7"/>
      <c r="H1365" s="7"/>
      <c r="I1365" s="7"/>
      <c r="J1365" s="7"/>
      <c r="K1365" s="7"/>
      <c r="L1365" s="7"/>
    </row>
    <row r="1366" ht="16.5" spans="1:12">
      <c r="A1366" s="12"/>
      <c r="B1366" s="7"/>
      <c r="C1366" s="7"/>
      <c r="D1366" s="7"/>
      <c r="E1366" s="7"/>
      <c r="F1366" s="7"/>
      <c r="G1366" s="7"/>
      <c r="H1366" s="7"/>
      <c r="I1366" s="7"/>
      <c r="J1366" s="7"/>
      <c r="K1366" s="7"/>
      <c r="L1366" s="7"/>
    </row>
    <row r="1367" ht="16.5" spans="1:12">
      <c r="A1367" s="12"/>
      <c r="B1367" s="7"/>
      <c r="C1367" s="7"/>
      <c r="D1367" s="7"/>
      <c r="E1367" s="7"/>
      <c r="F1367" s="7"/>
      <c r="G1367" s="7"/>
      <c r="H1367" s="7"/>
      <c r="I1367" s="7"/>
      <c r="J1367" s="7"/>
      <c r="K1367" s="7"/>
      <c r="L1367" s="7"/>
    </row>
    <row r="1368" ht="16.5" spans="1:12">
      <c r="A1368" s="12"/>
      <c r="B1368" s="7"/>
      <c r="C1368" s="7"/>
      <c r="D1368" s="7"/>
      <c r="E1368" s="7"/>
      <c r="F1368" s="7"/>
      <c r="G1368" s="7"/>
      <c r="H1368" s="7"/>
      <c r="I1368" s="7"/>
      <c r="J1368" s="7"/>
      <c r="K1368" s="7"/>
      <c r="L1368" s="7"/>
    </row>
    <row r="1369" ht="16.5" spans="1:12">
      <c r="A1369" s="12"/>
      <c r="B1369" s="7"/>
      <c r="C1369" s="7"/>
      <c r="D1369" s="7"/>
      <c r="E1369" s="7"/>
      <c r="F1369" s="7"/>
      <c r="G1369" s="7"/>
      <c r="H1369" s="7"/>
      <c r="I1369" s="7"/>
      <c r="J1369" s="7"/>
      <c r="K1369" s="7"/>
      <c r="L1369" s="7"/>
    </row>
    <row r="1370" ht="16.5" spans="1:12">
      <c r="A1370" s="12"/>
      <c r="B1370" s="7"/>
      <c r="C1370" s="7"/>
      <c r="D1370" s="7"/>
      <c r="E1370" s="7"/>
      <c r="F1370" s="7"/>
      <c r="G1370" s="7"/>
      <c r="H1370" s="7"/>
      <c r="I1370" s="7"/>
      <c r="J1370" s="7"/>
      <c r="K1370" s="7"/>
      <c r="L1370" s="7"/>
    </row>
    <row r="1371" ht="16.5" spans="1:12">
      <c r="A1371" s="12"/>
      <c r="B1371" s="7"/>
      <c r="C1371" s="7"/>
      <c r="D1371" s="7"/>
      <c r="E1371" s="7"/>
      <c r="F1371" s="7"/>
      <c r="G1371" s="7"/>
      <c r="H1371" s="7"/>
      <c r="I1371" s="7"/>
      <c r="J1371" s="7"/>
      <c r="K1371" s="7"/>
      <c r="L1371" s="7"/>
    </row>
    <row r="1372" ht="16.5" spans="1:12">
      <c r="A1372" s="12"/>
      <c r="B1372" s="7"/>
      <c r="C1372" s="7"/>
      <c r="D1372" s="7"/>
      <c r="E1372" s="7"/>
      <c r="F1372" s="7"/>
      <c r="G1372" s="7"/>
      <c r="H1372" s="7"/>
      <c r="I1372" s="7"/>
      <c r="J1372" s="7"/>
      <c r="K1372" s="7"/>
      <c r="L1372" s="7"/>
    </row>
    <row r="1373" ht="16.5" spans="1:12">
      <c r="A1373" s="12"/>
      <c r="B1373" s="7"/>
      <c r="C1373" s="7"/>
      <c r="D1373" s="7"/>
      <c r="E1373" s="7"/>
      <c r="F1373" s="7"/>
      <c r="G1373" s="7"/>
      <c r="H1373" s="7"/>
      <c r="I1373" s="7"/>
      <c r="J1373" s="7"/>
      <c r="K1373" s="7"/>
      <c r="L1373" s="7"/>
    </row>
    <row r="1374" ht="16.5" spans="1:12">
      <c r="A1374" s="12"/>
      <c r="B1374" s="7"/>
      <c r="C1374" s="7"/>
      <c r="D1374" s="7"/>
      <c r="E1374" s="7"/>
      <c r="F1374" s="7"/>
      <c r="G1374" s="7"/>
      <c r="H1374" s="7"/>
      <c r="I1374" s="7"/>
      <c r="J1374" s="7"/>
      <c r="K1374" s="7"/>
      <c r="L1374" s="7"/>
    </row>
    <row r="1375" ht="16.5" spans="1:12">
      <c r="A1375" s="12"/>
      <c r="B1375" s="7"/>
      <c r="C1375" s="7"/>
      <c r="D1375" s="7"/>
      <c r="E1375" s="7"/>
      <c r="F1375" s="7"/>
      <c r="G1375" s="7"/>
      <c r="H1375" s="7"/>
      <c r="I1375" s="7"/>
      <c r="J1375" s="7"/>
      <c r="K1375" s="7"/>
      <c r="L1375" s="7"/>
    </row>
    <row r="1376" ht="16.5" spans="1:12">
      <c r="A1376" s="12"/>
      <c r="B1376" s="7"/>
      <c r="C1376" s="7"/>
      <c r="D1376" s="7"/>
      <c r="E1376" s="7"/>
      <c r="F1376" s="7"/>
      <c r="G1376" s="7"/>
      <c r="H1376" s="7"/>
      <c r="I1376" s="7"/>
      <c r="J1376" s="7"/>
      <c r="K1376" s="7"/>
      <c r="L1376" s="7"/>
    </row>
    <row r="1377" ht="16.5" spans="1:12">
      <c r="A1377" s="12"/>
      <c r="B1377" s="7"/>
      <c r="C1377" s="7"/>
      <c r="D1377" s="7"/>
      <c r="E1377" s="7"/>
      <c r="F1377" s="7"/>
      <c r="G1377" s="7"/>
      <c r="H1377" s="7"/>
      <c r="I1377" s="7"/>
      <c r="J1377" s="7"/>
      <c r="K1377" s="7"/>
      <c r="L1377" s="7"/>
    </row>
    <row r="1378" ht="16.5" spans="1:12">
      <c r="A1378" s="12"/>
      <c r="B1378" s="7"/>
      <c r="C1378" s="7"/>
      <c r="D1378" s="7"/>
      <c r="E1378" s="7"/>
      <c r="F1378" s="7"/>
      <c r="G1378" s="7"/>
      <c r="H1378" s="7"/>
      <c r="I1378" s="7"/>
      <c r="J1378" s="7"/>
      <c r="K1378" s="7"/>
      <c r="L1378" s="7"/>
    </row>
    <row r="1379" ht="16.5" spans="1:12">
      <c r="A1379" s="12"/>
      <c r="B1379" s="7"/>
      <c r="C1379" s="7"/>
      <c r="D1379" s="7"/>
      <c r="E1379" s="7"/>
      <c r="F1379" s="7"/>
      <c r="G1379" s="7"/>
      <c r="H1379" s="7"/>
      <c r="I1379" s="7"/>
      <c r="J1379" s="7"/>
      <c r="K1379" s="7"/>
      <c r="L1379" s="7"/>
    </row>
    <row r="1380" ht="16.5" spans="1:12">
      <c r="A1380" s="12"/>
      <c r="B1380" s="7"/>
      <c r="C1380" s="7"/>
      <c r="D1380" s="7"/>
      <c r="E1380" s="7"/>
      <c r="F1380" s="7"/>
      <c r="G1380" s="7"/>
      <c r="H1380" s="7"/>
      <c r="I1380" s="7"/>
      <c r="J1380" s="7"/>
      <c r="K1380" s="7"/>
      <c r="L1380" s="7"/>
    </row>
    <row r="1381" ht="16.5" spans="1:12">
      <c r="A1381" s="12"/>
      <c r="B1381" s="7"/>
      <c r="C1381" s="7"/>
      <c r="D1381" s="7"/>
      <c r="E1381" s="7"/>
      <c r="F1381" s="7"/>
      <c r="G1381" s="7"/>
      <c r="H1381" s="7"/>
      <c r="I1381" s="7"/>
      <c r="J1381" s="7"/>
      <c r="K1381" s="7"/>
      <c r="L1381" s="7"/>
    </row>
    <row r="1382" ht="16.5" spans="1:12">
      <c r="A1382" s="12"/>
      <c r="B1382" s="7"/>
      <c r="C1382" s="7"/>
      <c r="D1382" s="7"/>
      <c r="E1382" s="7"/>
      <c r="F1382" s="7"/>
      <c r="G1382" s="7"/>
      <c r="H1382" s="7"/>
      <c r="I1382" s="7"/>
      <c r="J1382" s="7"/>
      <c r="K1382" s="7"/>
      <c r="L1382" s="7"/>
    </row>
    <row r="1383" ht="16.5" spans="1:12">
      <c r="A1383" s="12"/>
      <c r="B1383" s="7"/>
      <c r="C1383" s="7"/>
      <c r="D1383" s="7"/>
      <c r="E1383" s="7"/>
      <c r="F1383" s="7"/>
      <c r="G1383" s="7"/>
      <c r="H1383" s="7"/>
      <c r="I1383" s="7"/>
      <c r="J1383" s="7"/>
      <c r="K1383" s="7"/>
      <c r="L1383" s="7"/>
    </row>
    <row r="1384" ht="16.5" spans="1:12">
      <c r="A1384" s="12"/>
      <c r="B1384" s="7"/>
      <c r="C1384" s="7"/>
      <c r="D1384" s="7"/>
      <c r="E1384" s="7"/>
      <c r="F1384" s="7"/>
      <c r="G1384" s="7"/>
      <c r="H1384" s="7"/>
      <c r="I1384" s="7"/>
      <c r="J1384" s="7"/>
      <c r="K1384" s="7"/>
      <c r="L1384" s="7"/>
    </row>
    <row r="1385" ht="16.5" spans="1:12">
      <c r="A1385" s="12"/>
      <c r="B1385" s="7"/>
      <c r="C1385" s="7"/>
      <c r="D1385" s="7"/>
      <c r="E1385" s="7"/>
      <c r="F1385" s="7"/>
      <c r="G1385" s="7"/>
      <c r="H1385" s="7"/>
      <c r="I1385" s="7"/>
      <c r="J1385" s="7"/>
      <c r="K1385" s="7"/>
      <c r="L1385" s="7"/>
    </row>
    <row r="1386" ht="16.5" spans="1:12">
      <c r="A1386" s="12"/>
      <c r="B1386" s="7"/>
      <c r="C1386" s="7"/>
      <c r="D1386" s="7"/>
      <c r="E1386" s="7"/>
      <c r="F1386" s="7"/>
      <c r="G1386" s="7"/>
      <c r="H1386" s="7"/>
      <c r="I1386" s="7"/>
      <c r="J1386" s="7"/>
      <c r="K1386" s="7"/>
      <c r="L1386" s="7"/>
    </row>
  </sheetData>
  <pageMargins left="0.699305555555556" right="0.699305555555556" top="0.75" bottom="0.75" header="0.3" footer="0.3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945"/>
  <sheetViews>
    <sheetView topLeftCell="A908" workbookViewId="0">
      <selection activeCell="A1" sqref="A1"/>
    </sheetView>
  </sheetViews>
  <sheetFormatPr defaultColWidth="9" defaultRowHeight="13.5" outlineLevelCol="1"/>
  <sheetData>
    <row r="1" spans="1:2">
      <c r="A1">
        <v>10026</v>
      </c>
      <c r="B1">
        <f>A1+40000</f>
        <v>50026</v>
      </c>
    </row>
    <row r="2" spans="1:2">
      <c r="A2">
        <v>10092</v>
      </c>
      <c r="B2">
        <f t="shared" ref="B2:B65" si="0">A2+40000</f>
        <v>50092</v>
      </c>
    </row>
    <row r="3" spans="1:2">
      <c r="A3">
        <v>10012</v>
      </c>
      <c r="B3">
        <f t="shared" si="0"/>
        <v>50012</v>
      </c>
    </row>
    <row r="4" spans="1:2">
      <c r="A4">
        <v>10095</v>
      </c>
      <c r="B4">
        <f t="shared" si="0"/>
        <v>50095</v>
      </c>
    </row>
    <row r="5" spans="1:2">
      <c r="A5">
        <v>10148</v>
      </c>
      <c r="B5">
        <f t="shared" si="0"/>
        <v>50148</v>
      </c>
    </row>
    <row r="6" spans="1:2">
      <c r="A6">
        <v>10090</v>
      </c>
      <c r="B6">
        <f t="shared" si="0"/>
        <v>50090</v>
      </c>
    </row>
    <row r="7" spans="1:2">
      <c r="A7">
        <v>10085</v>
      </c>
      <c r="B7">
        <f t="shared" si="0"/>
        <v>50085</v>
      </c>
    </row>
    <row r="8" spans="1:2">
      <c r="A8">
        <v>10088</v>
      </c>
      <c r="B8">
        <f t="shared" si="0"/>
        <v>50088</v>
      </c>
    </row>
    <row r="9" spans="1:2">
      <c r="A9">
        <v>10104</v>
      </c>
      <c r="B9">
        <f t="shared" si="0"/>
        <v>50104</v>
      </c>
    </row>
    <row r="10" spans="1:2">
      <c r="A10">
        <v>10074</v>
      </c>
      <c r="B10">
        <f t="shared" si="0"/>
        <v>50074</v>
      </c>
    </row>
    <row r="11" spans="1:2">
      <c r="A11">
        <v>10084</v>
      </c>
      <c r="B11">
        <f t="shared" si="0"/>
        <v>50084</v>
      </c>
    </row>
    <row r="12" spans="1:2">
      <c r="A12">
        <v>10155</v>
      </c>
      <c r="B12">
        <f t="shared" si="0"/>
        <v>50155</v>
      </c>
    </row>
    <row r="13" spans="1:2">
      <c r="A13">
        <v>10157</v>
      </c>
      <c r="B13">
        <f t="shared" si="0"/>
        <v>50157</v>
      </c>
    </row>
    <row r="14" spans="1:2">
      <c r="A14">
        <v>10076</v>
      </c>
      <c r="B14">
        <f t="shared" si="0"/>
        <v>50076</v>
      </c>
    </row>
    <row r="15" spans="1:2">
      <c r="A15">
        <v>10060</v>
      </c>
      <c r="B15">
        <f t="shared" si="0"/>
        <v>50060</v>
      </c>
    </row>
    <row r="16" spans="1:2">
      <c r="A16">
        <v>10026</v>
      </c>
      <c r="B16">
        <f t="shared" si="0"/>
        <v>50026</v>
      </c>
    </row>
    <row r="17" spans="1:2">
      <c r="A17">
        <v>10092</v>
      </c>
      <c r="B17">
        <f t="shared" si="0"/>
        <v>50092</v>
      </c>
    </row>
    <row r="18" spans="1:2">
      <c r="A18">
        <v>10012</v>
      </c>
      <c r="B18">
        <f t="shared" si="0"/>
        <v>50012</v>
      </c>
    </row>
    <row r="19" spans="1:2">
      <c r="A19">
        <v>10095</v>
      </c>
      <c r="B19">
        <f t="shared" si="0"/>
        <v>50095</v>
      </c>
    </row>
    <row r="20" spans="1:2">
      <c r="A20">
        <v>10148</v>
      </c>
      <c r="B20">
        <f t="shared" si="0"/>
        <v>50148</v>
      </c>
    </row>
    <row r="21" spans="1:2">
      <c r="A21">
        <v>10090</v>
      </c>
      <c r="B21">
        <f t="shared" si="0"/>
        <v>50090</v>
      </c>
    </row>
    <row r="22" spans="1:2">
      <c r="A22">
        <v>10085</v>
      </c>
      <c r="B22">
        <f t="shared" si="0"/>
        <v>50085</v>
      </c>
    </row>
    <row r="23" spans="1:2">
      <c r="A23">
        <v>10088</v>
      </c>
      <c r="B23">
        <f t="shared" si="0"/>
        <v>50088</v>
      </c>
    </row>
    <row r="24" spans="1:2">
      <c r="A24">
        <v>10104</v>
      </c>
      <c r="B24">
        <f t="shared" si="0"/>
        <v>50104</v>
      </c>
    </row>
    <row r="25" spans="1:2">
      <c r="A25">
        <v>10074</v>
      </c>
      <c r="B25">
        <f t="shared" si="0"/>
        <v>50074</v>
      </c>
    </row>
    <row r="26" spans="1:2">
      <c r="A26">
        <v>10084</v>
      </c>
      <c r="B26">
        <f t="shared" si="0"/>
        <v>50084</v>
      </c>
    </row>
    <row r="27" spans="1:2">
      <c r="A27">
        <v>10155</v>
      </c>
      <c r="B27">
        <f t="shared" si="0"/>
        <v>50155</v>
      </c>
    </row>
    <row r="28" spans="1:2">
      <c r="A28">
        <v>10157</v>
      </c>
      <c r="B28">
        <f t="shared" si="0"/>
        <v>50157</v>
      </c>
    </row>
    <row r="29" spans="1:2">
      <c r="A29">
        <v>10076</v>
      </c>
      <c r="B29">
        <f t="shared" si="0"/>
        <v>50076</v>
      </c>
    </row>
    <row r="30" spans="1:2">
      <c r="A30">
        <v>10060</v>
      </c>
      <c r="B30">
        <f t="shared" si="0"/>
        <v>50060</v>
      </c>
    </row>
    <row r="31" spans="1:2">
      <c r="A31">
        <v>10026</v>
      </c>
      <c r="B31">
        <f t="shared" si="0"/>
        <v>50026</v>
      </c>
    </row>
    <row r="32" spans="1:2">
      <c r="A32">
        <v>10092</v>
      </c>
      <c r="B32">
        <f t="shared" si="0"/>
        <v>50092</v>
      </c>
    </row>
    <row r="33" spans="1:2">
      <c r="A33">
        <v>10012</v>
      </c>
      <c r="B33">
        <f t="shared" si="0"/>
        <v>50012</v>
      </c>
    </row>
    <row r="34" spans="1:2">
      <c r="A34">
        <v>10095</v>
      </c>
      <c r="B34">
        <f t="shared" si="0"/>
        <v>50095</v>
      </c>
    </row>
    <row r="35" spans="1:2">
      <c r="A35">
        <v>10148</v>
      </c>
      <c r="B35">
        <f t="shared" si="0"/>
        <v>50148</v>
      </c>
    </row>
    <row r="36" spans="1:2">
      <c r="A36">
        <v>10090</v>
      </c>
      <c r="B36">
        <f t="shared" si="0"/>
        <v>50090</v>
      </c>
    </row>
    <row r="37" spans="1:2">
      <c r="A37">
        <v>10085</v>
      </c>
      <c r="B37">
        <f t="shared" si="0"/>
        <v>50085</v>
      </c>
    </row>
    <row r="38" spans="1:2">
      <c r="A38">
        <v>10088</v>
      </c>
      <c r="B38">
        <f t="shared" si="0"/>
        <v>50088</v>
      </c>
    </row>
    <row r="39" spans="1:2">
      <c r="A39">
        <v>10104</v>
      </c>
      <c r="B39">
        <f t="shared" si="0"/>
        <v>50104</v>
      </c>
    </row>
    <row r="40" spans="1:2">
      <c r="A40">
        <v>10074</v>
      </c>
      <c r="B40">
        <f t="shared" si="0"/>
        <v>50074</v>
      </c>
    </row>
    <row r="41" spans="1:2">
      <c r="A41">
        <v>10084</v>
      </c>
      <c r="B41">
        <f t="shared" si="0"/>
        <v>50084</v>
      </c>
    </row>
    <row r="42" spans="1:2">
      <c r="A42">
        <v>10155</v>
      </c>
      <c r="B42">
        <f t="shared" si="0"/>
        <v>50155</v>
      </c>
    </row>
    <row r="43" spans="1:2">
      <c r="A43">
        <v>10157</v>
      </c>
      <c r="B43">
        <f t="shared" si="0"/>
        <v>50157</v>
      </c>
    </row>
    <row r="44" spans="1:2">
      <c r="A44">
        <v>10076</v>
      </c>
      <c r="B44">
        <f t="shared" si="0"/>
        <v>50076</v>
      </c>
    </row>
    <row r="45" spans="1:2">
      <c r="A45">
        <v>10060</v>
      </c>
      <c r="B45">
        <f t="shared" si="0"/>
        <v>50060</v>
      </c>
    </row>
    <row r="46" spans="1:2">
      <c r="A46">
        <v>10026</v>
      </c>
      <c r="B46">
        <f t="shared" si="0"/>
        <v>50026</v>
      </c>
    </row>
    <row r="47" spans="1:2">
      <c r="A47">
        <v>10092</v>
      </c>
      <c r="B47">
        <f t="shared" si="0"/>
        <v>50092</v>
      </c>
    </row>
    <row r="48" spans="1:2">
      <c r="A48">
        <v>10012</v>
      </c>
      <c r="B48">
        <f t="shared" si="0"/>
        <v>50012</v>
      </c>
    </row>
    <row r="49" spans="1:2">
      <c r="A49">
        <v>10095</v>
      </c>
      <c r="B49">
        <f t="shared" si="0"/>
        <v>50095</v>
      </c>
    </row>
    <row r="50" spans="1:2">
      <c r="A50">
        <v>10148</v>
      </c>
      <c r="B50">
        <f t="shared" si="0"/>
        <v>50148</v>
      </c>
    </row>
    <row r="51" spans="1:2">
      <c r="A51">
        <v>10090</v>
      </c>
      <c r="B51">
        <f t="shared" si="0"/>
        <v>50090</v>
      </c>
    </row>
    <row r="52" spans="1:2">
      <c r="A52">
        <v>10085</v>
      </c>
      <c r="B52">
        <f t="shared" si="0"/>
        <v>50085</v>
      </c>
    </row>
    <row r="53" spans="1:2">
      <c r="A53">
        <v>10088</v>
      </c>
      <c r="B53">
        <f t="shared" si="0"/>
        <v>50088</v>
      </c>
    </row>
    <row r="54" spans="1:2">
      <c r="A54">
        <v>10104</v>
      </c>
      <c r="B54">
        <f t="shared" si="0"/>
        <v>50104</v>
      </c>
    </row>
    <row r="55" spans="1:2">
      <c r="A55">
        <v>10074</v>
      </c>
      <c r="B55">
        <f t="shared" si="0"/>
        <v>50074</v>
      </c>
    </row>
    <row r="56" spans="1:2">
      <c r="A56">
        <v>10084</v>
      </c>
      <c r="B56">
        <f t="shared" si="0"/>
        <v>50084</v>
      </c>
    </row>
    <row r="57" spans="1:2">
      <c r="A57">
        <v>10155</v>
      </c>
      <c r="B57">
        <f t="shared" si="0"/>
        <v>50155</v>
      </c>
    </row>
    <row r="58" spans="1:2">
      <c r="A58">
        <v>10157</v>
      </c>
      <c r="B58">
        <f t="shared" si="0"/>
        <v>50157</v>
      </c>
    </row>
    <row r="59" spans="1:2">
      <c r="A59">
        <v>10076</v>
      </c>
      <c r="B59">
        <f t="shared" si="0"/>
        <v>50076</v>
      </c>
    </row>
    <row r="60" spans="1:2">
      <c r="A60">
        <v>10060</v>
      </c>
      <c r="B60">
        <f t="shared" si="0"/>
        <v>50060</v>
      </c>
    </row>
    <row r="61" spans="1:2">
      <c r="A61">
        <v>10026</v>
      </c>
      <c r="B61">
        <f t="shared" si="0"/>
        <v>50026</v>
      </c>
    </row>
    <row r="62" spans="1:2">
      <c r="A62">
        <v>10092</v>
      </c>
      <c r="B62">
        <f t="shared" si="0"/>
        <v>50092</v>
      </c>
    </row>
    <row r="63" spans="1:2">
      <c r="A63">
        <v>10012</v>
      </c>
      <c r="B63">
        <f t="shared" si="0"/>
        <v>50012</v>
      </c>
    </row>
    <row r="64" spans="1:2">
      <c r="A64">
        <v>10095</v>
      </c>
      <c r="B64">
        <f t="shared" si="0"/>
        <v>50095</v>
      </c>
    </row>
    <row r="65" spans="1:2">
      <c r="A65">
        <v>10148</v>
      </c>
      <c r="B65">
        <f t="shared" si="0"/>
        <v>50148</v>
      </c>
    </row>
    <row r="66" spans="1:2">
      <c r="A66">
        <v>10090</v>
      </c>
      <c r="B66">
        <f t="shared" ref="B66:B129" si="1">A66+40000</f>
        <v>50090</v>
      </c>
    </row>
    <row r="67" spans="1:2">
      <c r="A67">
        <v>10085</v>
      </c>
      <c r="B67">
        <f t="shared" si="1"/>
        <v>50085</v>
      </c>
    </row>
    <row r="68" spans="1:2">
      <c r="A68">
        <v>10088</v>
      </c>
      <c r="B68">
        <f t="shared" si="1"/>
        <v>50088</v>
      </c>
    </row>
    <row r="69" spans="1:2">
      <c r="A69">
        <v>10104</v>
      </c>
      <c r="B69">
        <f t="shared" si="1"/>
        <v>50104</v>
      </c>
    </row>
    <row r="70" spans="1:2">
      <c r="A70">
        <v>10074</v>
      </c>
      <c r="B70">
        <f t="shared" si="1"/>
        <v>50074</v>
      </c>
    </row>
    <row r="71" spans="1:2">
      <c r="A71">
        <v>10084</v>
      </c>
      <c r="B71">
        <f t="shared" si="1"/>
        <v>50084</v>
      </c>
    </row>
    <row r="72" spans="1:2">
      <c r="A72">
        <v>10155</v>
      </c>
      <c r="B72">
        <f t="shared" si="1"/>
        <v>50155</v>
      </c>
    </row>
    <row r="73" spans="1:2">
      <c r="A73">
        <v>10157</v>
      </c>
      <c r="B73">
        <f t="shared" si="1"/>
        <v>50157</v>
      </c>
    </row>
    <row r="74" spans="1:2">
      <c r="A74">
        <v>10076</v>
      </c>
      <c r="B74">
        <f t="shared" si="1"/>
        <v>50076</v>
      </c>
    </row>
    <row r="75" spans="1:2">
      <c r="A75">
        <v>10060</v>
      </c>
      <c r="B75">
        <f t="shared" si="1"/>
        <v>50060</v>
      </c>
    </row>
    <row r="76" spans="1:2">
      <c r="A76">
        <v>10026</v>
      </c>
      <c r="B76">
        <f t="shared" si="1"/>
        <v>50026</v>
      </c>
    </row>
    <row r="77" spans="1:2">
      <c r="A77">
        <v>10092</v>
      </c>
      <c r="B77">
        <f t="shared" si="1"/>
        <v>50092</v>
      </c>
    </row>
    <row r="78" spans="1:2">
      <c r="A78">
        <v>10012</v>
      </c>
      <c r="B78">
        <f t="shared" si="1"/>
        <v>50012</v>
      </c>
    </row>
    <row r="79" spans="1:2">
      <c r="A79">
        <v>10095</v>
      </c>
      <c r="B79">
        <f t="shared" si="1"/>
        <v>50095</v>
      </c>
    </row>
    <row r="80" spans="1:2">
      <c r="A80">
        <v>10148</v>
      </c>
      <c r="B80">
        <f t="shared" si="1"/>
        <v>50148</v>
      </c>
    </row>
    <row r="81" spans="1:2">
      <c r="A81">
        <v>10090</v>
      </c>
      <c r="B81">
        <f t="shared" si="1"/>
        <v>50090</v>
      </c>
    </row>
    <row r="82" spans="1:2">
      <c r="A82">
        <v>10085</v>
      </c>
      <c r="B82">
        <f t="shared" si="1"/>
        <v>50085</v>
      </c>
    </row>
    <row r="83" spans="1:2">
      <c r="A83">
        <v>10088</v>
      </c>
      <c r="B83">
        <f t="shared" si="1"/>
        <v>50088</v>
      </c>
    </row>
    <row r="84" spans="1:2">
      <c r="A84">
        <v>10104</v>
      </c>
      <c r="B84">
        <f t="shared" si="1"/>
        <v>50104</v>
      </c>
    </row>
    <row r="85" spans="1:2">
      <c r="A85">
        <v>10074</v>
      </c>
      <c r="B85">
        <f t="shared" si="1"/>
        <v>50074</v>
      </c>
    </row>
    <row r="86" spans="1:2">
      <c r="A86">
        <v>10084</v>
      </c>
      <c r="B86">
        <f t="shared" si="1"/>
        <v>50084</v>
      </c>
    </row>
    <row r="87" spans="1:2">
      <c r="A87">
        <v>10155</v>
      </c>
      <c r="B87">
        <f t="shared" si="1"/>
        <v>50155</v>
      </c>
    </row>
    <row r="88" spans="1:2">
      <c r="A88">
        <v>10157</v>
      </c>
      <c r="B88">
        <f t="shared" si="1"/>
        <v>50157</v>
      </c>
    </row>
    <row r="89" spans="1:2">
      <c r="A89">
        <v>10076</v>
      </c>
      <c r="B89">
        <f t="shared" si="1"/>
        <v>50076</v>
      </c>
    </row>
    <row r="90" spans="1:2">
      <c r="A90">
        <v>10060</v>
      </c>
      <c r="B90">
        <f t="shared" si="1"/>
        <v>50060</v>
      </c>
    </row>
    <row r="91" spans="1:2">
      <c r="A91">
        <v>10026</v>
      </c>
      <c r="B91">
        <f t="shared" si="1"/>
        <v>50026</v>
      </c>
    </row>
    <row r="92" spans="1:2">
      <c r="A92">
        <v>10092</v>
      </c>
      <c r="B92">
        <f t="shared" si="1"/>
        <v>50092</v>
      </c>
    </row>
    <row r="93" spans="1:2">
      <c r="A93">
        <v>10012</v>
      </c>
      <c r="B93">
        <f t="shared" si="1"/>
        <v>50012</v>
      </c>
    </row>
    <row r="94" spans="1:2">
      <c r="A94">
        <v>10095</v>
      </c>
      <c r="B94">
        <f t="shared" si="1"/>
        <v>50095</v>
      </c>
    </row>
    <row r="95" spans="1:2">
      <c r="A95">
        <v>10148</v>
      </c>
      <c r="B95">
        <f t="shared" si="1"/>
        <v>50148</v>
      </c>
    </row>
    <row r="96" spans="1:2">
      <c r="A96">
        <v>10090</v>
      </c>
      <c r="B96">
        <f t="shared" si="1"/>
        <v>50090</v>
      </c>
    </row>
    <row r="97" spans="1:2">
      <c r="A97">
        <v>10085</v>
      </c>
      <c r="B97">
        <f t="shared" si="1"/>
        <v>50085</v>
      </c>
    </row>
    <row r="98" spans="1:2">
      <c r="A98">
        <v>10088</v>
      </c>
      <c r="B98">
        <f t="shared" si="1"/>
        <v>50088</v>
      </c>
    </row>
    <row r="99" spans="1:2">
      <c r="A99">
        <v>10104</v>
      </c>
      <c r="B99">
        <f t="shared" si="1"/>
        <v>50104</v>
      </c>
    </row>
    <row r="100" spans="1:2">
      <c r="A100">
        <v>10074</v>
      </c>
      <c r="B100">
        <f t="shared" si="1"/>
        <v>50074</v>
      </c>
    </row>
    <row r="101" spans="1:2">
      <c r="A101">
        <v>10084</v>
      </c>
      <c r="B101">
        <f t="shared" si="1"/>
        <v>50084</v>
      </c>
    </row>
    <row r="102" spans="1:2">
      <c r="A102">
        <v>10155</v>
      </c>
      <c r="B102">
        <f t="shared" si="1"/>
        <v>50155</v>
      </c>
    </row>
    <row r="103" spans="1:2">
      <c r="A103">
        <v>10157</v>
      </c>
      <c r="B103">
        <f t="shared" si="1"/>
        <v>50157</v>
      </c>
    </row>
    <row r="104" spans="1:2">
      <c r="A104">
        <v>10076</v>
      </c>
      <c r="B104">
        <f t="shared" si="1"/>
        <v>50076</v>
      </c>
    </row>
    <row r="105" spans="1:2">
      <c r="A105">
        <v>10060</v>
      </c>
      <c r="B105">
        <f t="shared" si="1"/>
        <v>50060</v>
      </c>
    </row>
    <row r="106" spans="1:2">
      <c r="A106">
        <v>10026</v>
      </c>
      <c r="B106">
        <f t="shared" si="1"/>
        <v>50026</v>
      </c>
    </row>
    <row r="107" spans="1:2">
      <c r="A107">
        <v>10092</v>
      </c>
      <c r="B107">
        <f t="shared" si="1"/>
        <v>50092</v>
      </c>
    </row>
    <row r="108" spans="1:2">
      <c r="A108">
        <v>10012</v>
      </c>
      <c r="B108">
        <f t="shared" si="1"/>
        <v>50012</v>
      </c>
    </row>
    <row r="109" spans="1:2">
      <c r="A109">
        <v>10095</v>
      </c>
      <c r="B109">
        <f t="shared" si="1"/>
        <v>50095</v>
      </c>
    </row>
    <row r="110" spans="1:2">
      <c r="A110">
        <v>10148</v>
      </c>
      <c r="B110">
        <f t="shared" si="1"/>
        <v>50148</v>
      </c>
    </row>
    <row r="111" spans="1:2">
      <c r="A111">
        <v>10090</v>
      </c>
      <c r="B111">
        <f t="shared" si="1"/>
        <v>50090</v>
      </c>
    </row>
    <row r="112" spans="1:2">
      <c r="A112">
        <v>10085</v>
      </c>
      <c r="B112">
        <f t="shared" si="1"/>
        <v>50085</v>
      </c>
    </row>
    <row r="113" spans="1:2">
      <c r="A113">
        <v>10088</v>
      </c>
      <c r="B113">
        <f t="shared" si="1"/>
        <v>50088</v>
      </c>
    </row>
    <row r="114" spans="1:2">
      <c r="A114">
        <v>10104</v>
      </c>
      <c r="B114">
        <f t="shared" si="1"/>
        <v>50104</v>
      </c>
    </row>
    <row r="115" spans="1:2">
      <c r="A115">
        <v>10074</v>
      </c>
      <c r="B115">
        <f t="shared" si="1"/>
        <v>50074</v>
      </c>
    </row>
    <row r="116" spans="1:2">
      <c r="A116">
        <v>10084</v>
      </c>
      <c r="B116">
        <f t="shared" si="1"/>
        <v>50084</v>
      </c>
    </row>
    <row r="117" spans="1:2">
      <c r="A117">
        <v>10155</v>
      </c>
      <c r="B117">
        <f t="shared" si="1"/>
        <v>50155</v>
      </c>
    </row>
    <row r="118" spans="1:2">
      <c r="A118">
        <v>10157</v>
      </c>
      <c r="B118">
        <f t="shared" si="1"/>
        <v>50157</v>
      </c>
    </row>
    <row r="119" spans="1:2">
      <c r="A119">
        <v>10076</v>
      </c>
      <c r="B119">
        <f t="shared" si="1"/>
        <v>50076</v>
      </c>
    </row>
    <row r="120" spans="1:2">
      <c r="A120">
        <v>10060</v>
      </c>
      <c r="B120">
        <f t="shared" si="1"/>
        <v>50060</v>
      </c>
    </row>
    <row r="121" spans="1:2">
      <c r="A121">
        <v>10026</v>
      </c>
      <c r="B121">
        <f t="shared" si="1"/>
        <v>50026</v>
      </c>
    </row>
    <row r="122" spans="1:2">
      <c r="A122">
        <v>10092</v>
      </c>
      <c r="B122">
        <f t="shared" si="1"/>
        <v>50092</v>
      </c>
    </row>
    <row r="123" spans="1:2">
      <c r="A123">
        <v>10012</v>
      </c>
      <c r="B123">
        <f t="shared" si="1"/>
        <v>50012</v>
      </c>
    </row>
    <row r="124" spans="1:2">
      <c r="A124">
        <v>10095</v>
      </c>
      <c r="B124">
        <f t="shared" si="1"/>
        <v>50095</v>
      </c>
    </row>
    <row r="125" spans="1:2">
      <c r="A125">
        <v>10148</v>
      </c>
      <c r="B125">
        <f t="shared" si="1"/>
        <v>50148</v>
      </c>
    </row>
    <row r="126" spans="1:2">
      <c r="A126">
        <v>10090</v>
      </c>
      <c r="B126">
        <f t="shared" si="1"/>
        <v>50090</v>
      </c>
    </row>
    <row r="127" spans="1:2">
      <c r="A127">
        <v>10085</v>
      </c>
      <c r="B127">
        <f t="shared" si="1"/>
        <v>50085</v>
      </c>
    </row>
    <row r="128" spans="1:2">
      <c r="A128">
        <v>10088</v>
      </c>
      <c r="B128">
        <f t="shared" si="1"/>
        <v>50088</v>
      </c>
    </row>
    <row r="129" spans="1:2">
      <c r="A129">
        <v>10104</v>
      </c>
      <c r="B129">
        <f t="shared" si="1"/>
        <v>50104</v>
      </c>
    </row>
    <row r="130" spans="1:2">
      <c r="A130">
        <v>10074</v>
      </c>
      <c r="B130">
        <f t="shared" ref="B130:B193" si="2">A130+40000</f>
        <v>50074</v>
      </c>
    </row>
    <row r="131" spans="1:2">
      <c r="A131">
        <v>10084</v>
      </c>
      <c r="B131">
        <f t="shared" si="2"/>
        <v>50084</v>
      </c>
    </row>
    <row r="132" spans="1:2">
      <c r="A132">
        <v>10155</v>
      </c>
      <c r="B132">
        <f t="shared" si="2"/>
        <v>50155</v>
      </c>
    </row>
    <row r="133" spans="1:2">
      <c r="A133">
        <v>10157</v>
      </c>
      <c r="B133">
        <f t="shared" si="2"/>
        <v>50157</v>
      </c>
    </row>
    <row r="134" spans="1:2">
      <c r="A134">
        <v>10076</v>
      </c>
      <c r="B134">
        <f t="shared" si="2"/>
        <v>50076</v>
      </c>
    </row>
    <row r="135" spans="1:2">
      <c r="A135">
        <v>10060</v>
      </c>
      <c r="B135">
        <f t="shared" si="2"/>
        <v>50060</v>
      </c>
    </row>
    <row r="136" spans="1:2">
      <c r="A136">
        <v>10000</v>
      </c>
      <c r="B136">
        <f t="shared" si="2"/>
        <v>50000</v>
      </c>
    </row>
    <row r="137" spans="1:2">
      <c r="A137">
        <v>10153</v>
      </c>
      <c r="B137">
        <f t="shared" si="2"/>
        <v>50153</v>
      </c>
    </row>
    <row r="138" spans="1:2">
      <c r="A138">
        <v>10005</v>
      </c>
      <c r="B138">
        <f t="shared" si="2"/>
        <v>50005</v>
      </c>
    </row>
    <row r="139" spans="1:2">
      <c r="A139">
        <v>10044</v>
      </c>
      <c r="B139">
        <f t="shared" si="2"/>
        <v>50044</v>
      </c>
    </row>
    <row r="140" spans="1:2">
      <c r="A140">
        <v>10103</v>
      </c>
      <c r="B140">
        <f t="shared" si="2"/>
        <v>50103</v>
      </c>
    </row>
    <row r="141" spans="1:2">
      <c r="A141">
        <v>10057</v>
      </c>
      <c r="B141">
        <f t="shared" si="2"/>
        <v>50057</v>
      </c>
    </row>
    <row r="142" spans="1:2">
      <c r="A142">
        <v>10086</v>
      </c>
      <c r="B142">
        <f t="shared" si="2"/>
        <v>50086</v>
      </c>
    </row>
    <row r="143" spans="1:2">
      <c r="A143">
        <v>10094</v>
      </c>
      <c r="B143">
        <f t="shared" si="2"/>
        <v>50094</v>
      </c>
    </row>
    <row r="144" spans="1:2">
      <c r="A144">
        <v>10132</v>
      </c>
      <c r="B144">
        <f t="shared" si="2"/>
        <v>50132</v>
      </c>
    </row>
    <row r="145" spans="1:2">
      <c r="A145">
        <v>10150</v>
      </c>
      <c r="B145">
        <f t="shared" si="2"/>
        <v>50150</v>
      </c>
    </row>
    <row r="146" spans="1:2">
      <c r="A146">
        <v>10033</v>
      </c>
      <c r="B146">
        <f t="shared" si="2"/>
        <v>50033</v>
      </c>
    </row>
    <row r="147" spans="1:2">
      <c r="A147">
        <v>10155</v>
      </c>
      <c r="B147">
        <f t="shared" si="2"/>
        <v>50155</v>
      </c>
    </row>
    <row r="148" spans="1:2">
      <c r="A148">
        <v>10056</v>
      </c>
      <c r="B148">
        <f t="shared" si="2"/>
        <v>50056</v>
      </c>
    </row>
    <row r="149" spans="1:2">
      <c r="A149">
        <v>10111</v>
      </c>
      <c r="B149">
        <f t="shared" si="2"/>
        <v>50111</v>
      </c>
    </row>
    <row r="150" spans="1:2">
      <c r="A150">
        <v>10092</v>
      </c>
      <c r="B150">
        <f t="shared" si="2"/>
        <v>50092</v>
      </c>
    </row>
    <row r="151" spans="1:2">
      <c r="A151">
        <v>10000</v>
      </c>
      <c r="B151">
        <f t="shared" si="2"/>
        <v>50000</v>
      </c>
    </row>
    <row r="152" spans="1:2">
      <c r="A152">
        <v>10153</v>
      </c>
      <c r="B152">
        <f t="shared" si="2"/>
        <v>50153</v>
      </c>
    </row>
    <row r="153" spans="1:2">
      <c r="A153">
        <v>10005</v>
      </c>
      <c r="B153">
        <f t="shared" si="2"/>
        <v>50005</v>
      </c>
    </row>
    <row r="154" spans="1:2">
      <c r="A154">
        <v>10044</v>
      </c>
      <c r="B154">
        <f t="shared" si="2"/>
        <v>50044</v>
      </c>
    </row>
    <row r="155" spans="1:2">
      <c r="A155">
        <v>10103</v>
      </c>
      <c r="B155">
        <f t="shared" si="2"/>
        <v>50103</v>
      </c>
    </row>
    <row r="156" spans="1:2">
      <c r="A156">
        <v>10057</v>
      </c>
      <c r="B156">
        <f t="shared" si="2"/>
        <v>50057</v>
      </c>
    </row>
    <row r="157" spans="1:2">
      <c r="A157">
        <v>10086</v>
      </c>
      <c r="B157">
        <f t="shared" si="2"/>
        <v>50086</v>
      </c>
    </row>
    <row r="158" spans="1:2">
      <c r="A158">
        <v>10094</v>
      </c>
      <c r="B158">
        <f t="shared" si="2"/>
        <v>50094</v>
      </c>
    </row>
    <row r="159" spans="1:2">
      <c r="A159">
        <v>10132</v>
      </c>
      <c r="B159">
        <f t="shared" si="2"/>
        <v>50132</v>
      </c>
    </row>
    <row r="160" spans="1:2">
      <c r="A160">
        <v>10150</v>
      </c>
      <c r="B160">
        <f t="shared" si="2"/>
        <v>50150</v>
      </c>
    </row>
    <row r="161" spans="1:2">
      <c r="A161">
        <v>10033</v>
      </c>
      <c r="B161">
        <f t="shared" si="2"/>
        <v>50033</v>
      </c>
    </row>
    <row r="162" spans="1:2">
      <c r="A162">
        <v>10155</v>
      </c>
      <c r="B162">
        <f t="shared" si="2"/>
        <v>50155</v>
      </c>
    </row>
    <row r="163" spans="1:2">
      <c r="A163">
        <v>10056</v>
      </c>
      <c r="B163">
        <f t="shared" si="2"/>
        <v>50056</v>
      </c>
    </row>
    <row r="164" spans="1:2">
      <c r="A164">
        <v>10111</v>
      </c>
      <c r="B164">
        <f t="shared" si="2"/>
        <v>50111</v>
      </c>
    </row>
    <row r="165" spans="1:2">
      <c r="A165">
        <v>10092</v>
      </c>
      <c r="B165">
        <f t="shared" si="2"/>
        <v>50092</v>
      </c>
    </row>
    <row r="166" spans="1:2">
      <c r="A166">
        <v>10000</v>
      </c>
      <c r="B166">
        <f t="shared" si="2"/>
        <v>50000</v>
      </c>
    </row>
    <row r="167" spans="1:2">
      <c r="A167">
        <v>10153</v>
      </c>
      <c r="B167">
        <f t="shared" si="2"/>
        <v>50153</v>
      </c>
    </row>
    <row r="168" spans="1:2">
      <c r="A168">
        <v>10005</v>
      </c>
      <c r="B168">
        <f t="shared" si="2"/>
        <v>50005</v>
      </c>
    </row>
    <row r="169" spans="1:2">
      <c r="A169">
        <v>10044</v>
      </c>
      <c r="B169">
        <f t="shared" si="2"/>
        <v>50044</v>
      </c>
    </row>
    <row r="170" spans="1:2">
      <c r="A170">
        <v>10103</v>
      </c>
      <c r="B170">
        <f t="shared" si="2"/>
        <v>50103</v>
      </c>
    </row>
    <row r="171" spans="1:2">
      <c r="A171">
        <v>10057</v>
      </c>
      <c r="B171">
        <f t="shared" si="2"/>
        <v>50057</v>
      </c>
    </row>
    <row r="172" spans="1:2">
      <c r="A172">
        <v>10086</v>
      </c>
      <c r="B172">
        <f t="shared" si="2"/>
        <v>50086</v>
      </c>
    </row>
    <row r="173" spans="1:2">
      <c r="A173">
        <v>10094</v>
      </c>
      <c r="B173">
        <f t="shared" si="2"/>
        <v>50094</v>
      </c>
    </row>
    <row r="174" spans="1:2">
      <c r="A174">
        <v>10132</v>
      </c>
      <c r="B174">
        <f t="shared" si="2"/>
        <v>50132</v>
      </c>
    </row>
    <row r="175" spans="1:2">
      <c r="A175">
        <v>10150</v>
      </c>
      <c r="B175">
        <f t="shared" si="2"/>
        <v>50150</v>
      </c>
    </row>
    <row r="176" spans="1:2">
      <c r="A176">
        <v>10033</v>
      </c>
      <c r="B176">
        <f t="shared" si="2"/>
        <v>50033</v>
      </c>
    </row>
    <row r="177" spans="1:2">
      <c r="A177">
        <v>10155</v>
      </c>
      <c r="B177">
        <f t="shared" si="2"/>
        <v>50155</v>
      </c>
    </row>
    <row r="178" spans="1:2">
      <c r="A178">
        <v>10056</v>
      </c>
      <c r="B178">
        <f t="shared" si="2"/>
        <v>50056</v>
      </c>
    </row>
    <row r="179" spans="1:2">
      <c r="A179">
        <v>10111</v>
      </c>
      <c r="B179">
        <f t="shared" si="2"/>
        <v>50111</v>
      </c>
    </row>
    <row r="180" spans="1:2">
      <c r="A180">
        <v>10092</v>
      </c>
      <c r="B180">
        <f t="shared" si="2"/>
        <v>50092</v>
      </c>
    </row>
    <row r="181" spans="1:2">
      <c r="A181">
        <v>10000</v>
      </c>
      <c r="B181">
        <f t="shared" si="2"/>
        <v>50000</v>
      </c>
    </row>
    <row r="182" spans="1:2">
      <c r="A182">
        <v>10153</v>
      </c>
      <c r="B182">
        <f t="shared" si="2"/>
        <v>50153</v>
      </c>
    </row>
    <row r="183" spans="1:2">
      <c r="A183">
        <v>10005</v>
      </c>
      <c r="B183">
        <f t="shared" si="2"/>
        <v>50005</v>
      </c>
    </row>
    <row r="184" spans="1:2">
      <c r="A184">
        <v>10044</v>
      </c>
      <c r="B184">
        <f t="shared" si="2"/>
        <v>50044</v>
      </c>
    </row>
    <row r="185" spans="1:2">
      <c r="A185">
        <v>10103</v>
      </c>
      <c r="B185">
        <f t="shared" si="2"/>
        <v>50103</v>
      </c>
    </row>
    <row r="186" spans="1:2">
      <c r="A186">
        <v>10057</v>
      </c>
      <c r="B186">
        <f t="shared" si="2"/>
        <v>50057</v>
      </c>
    </row>
    <row r="187" spans="1:2">
      <c r="A187">
        <v>10086</v>
      </c>
      <c r="B187">
        <f t="shared" si="2"/>
        <v>50086</v>
      </c>
    </row>
    <row r="188" spans="1:2">
      <c r="A188">
        <v>10094</v>
      </c>
      <c r="B188">
        <f t="shared" si="2"/>
        <v>50094</v>
      </c>
    </row>
    <row r="189" spans="1:2">
      <c r="A189">
        <v>10132</v>
      </c>
      <c r="B189">
        <f t="shared" si="2"/>
        <v>50132</v>
      </c>
    </row>
    <row r="190" spans="1:2">
      <c r="A190">
        <v>10150</v>
      </c>
      <c r="B190">
        <f t="shared" si="2"/>
        <v>50150</v>
      </c>
    </row>
    <row r="191" spans="1:2">
      <c r="A191">
        <v>10033</v>
      </c>
      <c r="B191">
        <f t="shared" si="2"/>
        <v>50033</v>
      </c>
    </row>
    <row r="192" spans="1:2">
      <c r="A192">
        <v>10155</v>
      </c>
      <c r="B192">
        <f t="shared" si="2"/>
        <v>50155</v>
      </c>
    </row>
    <row r="193" spans="1:2">
      <c r="A193">
        <v>10056</v>
      </c>
      <c r="B193">
        <f t="shared" si="2"/>
        <v>50056</v>
      </c>
    </row>
    <row r="194" spans="1:2">
      <c r="A194">
        <v>10111</v>
      </c>
      <c r="B194">
        <f t="shared" ref="B194:B257" si="3">A194+40000</f>
        <v>50111</v>
      </c>
    </row>
    <row r="195" spans="1:2">
      <c r="A195">
        <v>10092</v>
      </c>
      <c r="B195">
        <f t="shared" si="3"/>
        <v>50092</v>
      </c>
    </row>
    <row r="196" spans="1:2">
      <c r="A196">
        <v>10000</v>
      </c>
      <c r="B196">
        <f t="shared" si="3"/>
        <v>50000</v>
      </c>
    </row>
    <row r="197" spans="1:2">
      <c r="A197">
        <v>10153</v>
      </c>
      <c r="B197">
        <f t="shared" si="3"/>
        <v>50153</v>
      </c>
    </row>
    <row r="198" spans="1:2">
      <c r="A198">
        <v>10005</v>
      </c>
      <c r="B198">
        <f t="shared" si="3"/>
        <v>50005</v>
      </c>
    </row>
    <row r="199" spans="1:2">
      <c r="A199">
        <v>10044</v>
      </c>
      <c r="B199">
        <f t="shared" si="3"/>
        <v>50044</v>
      </c>
    </row>
    <row r="200" spans="1:2">
      <c r="A200">
        <v>10103</v>
      </c>
      <c r="B200">
        <f t="shared" si="3"/>
        <v>50103</v>
      </c>
    </row>
    <row r="201" spans="1:2">
      <c r="A201">
        <v>10057</v>
      </c>
      <c r="B201">
        <f t="shared" si="3"/>
        <v>50057</v>
      </c>
    </row>
    <row r="202" spans="1:2">
      <c r="A202">
        <v>10086</v>
      </c>
      <c r="B202">
        <f t="shared" si="3"/>
        <v>50086</v>
      </c>
    </row>
    <row r="203" spans="1:2">
      <c r="A203">
        <v>10094</v>
      </c>
      <c r="B203">
        <f t="shared" si="3"/>
        <v>50094</v>
      </c>
    </row>
    <row r="204" spans="1:2">
      <c r="A204">
        <v>10132</v>
      </c>
      <c r="B204">
        <f t="shared" si="3"/>
        <v>50132</v>
      </c>
    </row>
    <row r="205" spans="1:2">
      <c r="A205">
        <v>10150</v>
      </c>
      <c r="B205">
        <f t="shared" si="3"/>
        <v>50150</v>
      </c>
    </row>
    <row r="206" spans="1:2">
      <c r="A206">
        <v>10033</v>
      </c>
      <c r="B206">
        <f t="shared" si="3"/>
        <v>50033</v>
      </c>
    </row>
    <row r="207" spans="1:2">
      <c r="A207">
        <v>10155</v>
      </c>
      <c r="B207">
        <f t="shared" si="3"/>
        <v>50155</v>
      </c>
    </row>
    <row r="208" spans="1:2">
      <c r="A208">
        <v>10056</v>
      </c>
      <c r="B208">
        <f t="shared" si="3"/>
        <v>50056</v>
      </c>
    </row>
    <row r="209" spans="1:2">
      <c r="A209">
        <v>10111</v>
      </c>
      <c r="B209">
        <f t="shared" si="3"/>
        <v>50111</v>
      </c>
    </row>
    <row r="210" spans="1:2">
      <c r="A210">
        <v>10092</v>
      </c>
      <c r="B210">
        <f t="shared" si="3"/>
        <v>50092</v>
      </c>
    </row>
    <row r="211" spans="1:2">
      <c r="A211">
        <v>10000</v>
      </c>
      <c r="B211">
        <f t="shared" si="3"/>
        <v>50000</v>
      </c>
    </row>
    <row r="212" spans="1:2">
      <c r="A212">
        <v>10153</v>
      </c>
      <c r="B212">
        <f t="shared" si="3"/>
        <v>50153</v>
      </c>
    </row>
    <row r="213" spans="1:2">
      <c r="A213">
        <v>10005</v>
      </c>
      <c r="B213">
        <f t="shared" si="3"/>
        <v>50005</v>
      </c>
    </row>
    <row r="214" spans="1:2">
      <c r="A214">
        <v>10044</v>
      </c>
      <c r="B214">
        <f t="shared" si="3"/>
        <v>50044</v>
      </c>
    </row>
    <row r="215" spans="1:2">
      <c r="A215">
        <v>10103</v>
      </c>
      <c r="B215">
        <f t="shared" si="3"/>
        <v>50103</v>
      </c>
    </row>
    <row r="216" spans="1:2">
      <c r="A216">
        <v>10057</v>
      </c>
      <c r="B216">
        <f t="shared" si="3"/>
        <v>50057</v>
      </c>
    </row>
    <row r="217" spans="1:2">
      <c r="A217">
        <v>10086</v>
      </c>
      <c r="B217">
        <f t="shared" si="3"/>
        <v>50086</v>
      </c>
    </row>
    <row r="218" spans="1:2">
      <c r="A218">
        <v>10094</v>
      </c>
      <c r="B218">
        <f t="shared" si="3"/>
        <v>50094</v>
      </c>
    </row>
    <row r="219" spans="1:2">
      <c r="A219">
        <v>10132</v>
      </c>
      <c r="B219">
        <f t="shared" si="3"/>
        <v>50132</v>
      </c>
    </row>
    <row r="220" spans="1:2">
      <c r="A220">
        <v>10150</v>
      </c>
      <c r="B220">
        <f t="shared" si="3"/>
        <v>50150</v>
      </c>
    </row>
    <row r="221" spans="1:2">
      <c r="A221">
        <v>10033</v>
      </c>
      <c r="B221">
        <f t="shared" si="3"/>
        <v>50033</v>
      </c>
    </row>
    <row r="222" spans="1:2">
      <c r="A222">
        <v>10155</v>
      </c>
      <c r="B222">
        <f t="shared" si="3"/>
        <v>50155</v>
      </c>
    </row>
    <row r="223" spans="1:2">
      <c r="A223">
        <v>10056</v>
      </c>
      <c r="B223">
        <f t="shared" si="3"/>
        <v>50056</v>
      </c>
    </row>
    <row r="224" spans="1:2">
      <c r="A224">
        <v>10111</v>
      </c>
      <c r="B224">
        <f t="shared" si="3"/>
        <v>50111</v>
      </c>
    </row>
    <row r="225" spans="1:2">
      <c r="A225">
        <v>10092</v>
      </c>
      <c r="B225">
        <f t="shared" si="3"/>
        <v>50092</v>
      </c>
    </row>
    <row r="226" spans="1:2">
      <c r="A226">
        <v>10000</v>
      </c>
      <c r="B226">
        <f t="shared" si="3"/>
        <v>50000</v>
      </c>
    </row>
    <row r="227" spans="1:2">
      <c r="A227">
        <v>10153</v>
      </c>
      <c r="B227">
        <f t="shared" si="3"/>
        <v>50153</v>
      </c>
    </row>
    <row r="228" spans="1:2">
      <c r="A228">
        <v>10005</v>
      </c>
      <c r="B228">
        <f t="shared" si="3"/>
        <v>50005</v>
      </c>
    </row>
    <row r="229" spans="1:2">
      <c r="A229">
        <v>10044</v>
      </c>
      <c r="B229">
        <f t="shared" si="3"/>
        <v>50044</v>
      </c>
    </row>
    <row r="230" spans="1:2">
      <c r="A230">
        <v>10103</v>
      </c>
      <c r="B230">
        <f t="shared" si="3"/>
        <v>50103</v>
      </c>
    </row>
    <row r="231" spans="1:2">
      <c r="A231">
        <v>10057</v>
      </c>
      <c r="B231">
        <f t="shared" si="3"/>
        <v>50057</v>
      </c>
    </row>
    <row r="232" spans="1:2">
      <c r="A232">
        <v>10086</v>
      </c>
      <c r="B232">
        <f t="shared" si="3"/>
        <v>50086</v>
      </c>
    </row>
    <row r="233" spans="1:2">
      <c r="A233">
        <v>10094</v>
      </c>
      <c r="B233">
        <f t="shared" si="3"/>
        <v>50094</v>
      </c>
    </row>
    <row r="234" spans="1:2">
      <c r="A234">
        <v>10132</v>
      </c>
      <c r="B234">
        <f t="shared" si="3"/>
        <v>50132</v>
      </c>
    </row>
    <row r="235" spans="1:2">
      <c r="A235">
        <v>10150</v>
      </c>
      <c r="B235">
        <f t="shared" si="3"/>
        <v>50150</v>
      </c>
    </row>
    <row r="236" spans="1:2">
      <c r="A236">
        <v>10033</v>
      </c>
      <c r="B236">
        <f t="shared" si="3"/>
        <v>50033</v>
      </c>
    </row>
    <row r="237" spans="1:2">
      <c r="A237">
        <v>10155</v>
      </c>
      <c r="B237">
        <f t="shared" si="3"/>
        <v>50155</v>
      </c>
    </row>
    <row r="238" spans="1:2">
      <c r="A238">
        <v>10056</v>
      </c>
      <c r="B238">
        <f t="shared" si="3"/>
        <v>50056</v>
      </c>
    </row>
    <row r="239" spans="1:2">
      <c r="A239">
        <v>10111</v>
      </c>
      <c r="B239">
        <f t="shared" si="3"/>
        <v>50111</v>
      </c>
    </row>
    <row r="240" spans="1:2">
      <c r="A240">
        <v>10092</v>
      </c>
      <c r="B240">
        <f t="shared" si="3"/>
        <v>50092</v>
      </c>
    </row>
    <row r="241" spans="1:2">
      <c r="A241">
        <v>10000</v>
      </c>
      <c r="B241">
        <f t="shared" si="3"/>
        <v>50000</v>
      </c>
    </row>
    <row r="242" spans="1:2">
      <c r="A242">
        <v>10153</v>
      </c>
      <c r="B242">
        <f t="shared" si="3"/>
        <v>50153</v>
      </c>
    </row>
    <row r="243" spans="1:2">
      <c r="A243">
        <v>10005</v>
      </c>
      <c r="B243">
        <f t="shared" si="3"/>
        <v>50005</v>
      </c>
    </row>
    <row r="244" spans="1:2">
      <c r="A244">
        <v>10044</v>
      </c>
      <c r="B244">
        <f t="shared" si="3"/>
        <v>50044</v>
      </c>
    </row>
    <row r="245" spans="1:2">
      <c r="A245">
        <v>10103</v>
      </c>
      <c r="B245">
        <f t="shared" si="3"/>
        <v>50103</v>
      </c>
    </row>
    <row r="246" spans="1:2">
      <c r="A246">
        <v>10057</v>
      </c>
      <c r="B246">
        <f t="shared" si="3"/>
        <v>50057</v>
      </c>
    </row>
    <row r="247" spans="1:2">
      <c r="A247">
        <v>10086</v>
      </c>
      <c r="B247">
        <f t="shared" si="3"/>
        <v>50086</v>
      </c>
    </row>
    <row r="248" spans="1:2">
      <c r="A248">
        <v>10094</v>
      </c>
      <c r="B248">
        <f t="shared" si="3"/>
        <v>50094</v>
      </c>
    </row>
    <row r="249" spans="1:2">
      <c r="A249">
        <v>10132</v>
      </c>
      <c r="B249">
        <f t="shared" si="3"/>
        <v>50132</v>
      </c>
    </row>
    <row r="250" spans="1:2">
      <c r="A250">
        <v>10150</v>
      </c>
      <c r="B250">
        <f t="shared" si="3"/>
        <v>50150</v>
      </c>
    </row>
    <row r="251" spans="1:2">
      <c r="A251">
        <v>10033</v>
      </c>
      <c r="B251">
        <f t="shared" si="3"/>
        <v>50033</v>
      </c>
    </row>
    <row r="252" spans="1:2">
      <c r="A252">
        <v>10155</v>
      </c>
      <c r="B252">
        <f t="shared" si="3"/>
        <v>50155</v>
      </c>
    </row>
    <row r="253" spans="1:2">
      <c r="A253">
        <v>10056</v>
      </c>
      <c r="B253">
        <f t="shared" si="3"/>
        <v>50056</v>
      </c>
    </row>
    <row r="254" spans="1:2">
      <c r="A254">
        <v>10111</v>
      </c>
      <c r="B254">
        <f t="shared" si="3"/>
        <v>50111</v>
      </c>
    </row>
    <row r="255" spans="1:2">
      <c r="A255">
        <v>10092</v>
      </c>
      <c r="B255">
        <f t="shared" si="3"/>
        <v>50092</v>
      </c>
    </row>
    <row r="256" spans="1:2">
      <c r="A256">
        <v>10000</v>
      </c>
      <c r="B256">
        <f t="shared" si="3"/>
        <v>50000</v>
      </c>
    </row>
    <row r="257" spans="1:2">
      <c r="A257">
        <v>10153</v>
      </c>
      <c r="B257">
        <f t="shared" si="3"/>
        <v>50153</v>
      </c>
    </row>
    <row r="258" spans="1:2">
      <c r="A258">
        <v>10005</v>
      </c>
      <c r="B258">
        <f t="shared" ref="B258:B321" si="4">A258+40000</f>
        <v>50005</v>
      </c>
    </row>
    <row r="259" spans="1:2">
      <c r="A259">
        <v>10044</v>
      </c>
      <c r="B259">
        <f t="shared" si="4"/>
        <v>50044</v>
      </c>
    </row>
    <row r="260" spans="1:2">
      <c r="A260">
        <v>10103</v>
      </c>
      <c r="B260">
        <f t="shared" si="4"/>
        <v>50103</v>
      </c>
    </row>
    <row r="261" spans="1:2">
      <c r="A261">
        <v>10057</v>
      </c>
      <c r="B261">
        <f t="shared" si="4"/>
        <v>50057</v>
      </c>
    </row>
    <row r="262" spans="1:2">
      <c r="A262">
        <v>10086</v>
      </c>
      <c r="B262">
        <f t="shared" si="4"/>
        <v>50086</v>
      </c>
    </row>
    <row r="263" spans="1:2">
      <c r="A263">
        <v>10094</v>
      </c>
      <c r="B263">
        <f t="shared" si="4"/>
        <v>50094</v>
      </c>
    </row>
    <row r="264" spans="1:2">
      <c r="A264">
        <v>10132</v>
      </c>
      <c r="B264">
        <f t="shared" si="4"/>
        <v>50132</v>
      </c>
    </row>
    <row r="265" spans="1:2">
      <c r="A265">
        <v>10150</v>
      </c>
      <c r="B265">
        <f t="shared" si="4"/>
        <v>50150</v>
      </c>
    </row>
    <row r="266" spans="1:2">
      <c r="A266">
        <v>10033</v>
      </c>
      <c r="B266">
        <f t="shared" si="4"/>
        <v>50033</v>
      </c>
    </row>
    <row r="267" spans="1:2">
      <c r="A267">
        <v>10155</v>
      </c>
      <c r="B267">
        <f t="shared" si="4"/>
        <v>50155</v>
      </c>
    </row>
    <row r="268" spans="1:2">
      <c r="A268">
        <v>10056</v>
      </c>
      <c r="B268">
        <f t="shared" si="4"/>
        <v>50056</v>
      </c>
    </row>
    <row r="269" spans="1:2">
      <c r="A269">
        <v>10111</v>
      </c>
      <c r="B269">
        <f t="shared" si="4"/>
        <v>50111</v>
      </c>
    </row>
    <row r="270" spans="1:2">
      <c r="A270">
        <v>10092</v>
      </c>
      <c r="B270">
        <f t="shared" si="4"/>
        <v>50092</v>
      </c>
    </row>
    <row r="271" spans="1:2">
      <c r="A271">
        <v>10063</v>
      </c>
      <c r="B271">
        <f t="shared" si="4"/>
        <v>50063</v>
      </c>
    </row>
    <row r="272" spans="1:2">
      <c r="A272">
        <v>10153</v>
      </c>
      <c r="B272">
        <f t="shared" si="4"/>
        <v>50153</v>
      </c>
    </row>
    <row r="273" spans="1:2">
      <c r="A273">
        <v>10129</v>
      </c>
      <c r="B273">
        <f t="shared" si="4"/>
        <v>50129</v>
      </c>
    </row>
    <row r="274" spans="1:2">
      <c r="A274">
        <v>10131</v>
      </c>
      <c r="B274">
        <f t="shared" si="4"/>
        <v>50131</v>
      </c>
    </row>
    <row r="275" spans="1:2">
      <c r="A275">
        <v>10037</v>
      </c>
      <c r="B275">
        <f t="shared" si="4"/>
        <v>50037</v>
      </c>
    </row>
    <row r="276" spans="1:2">
      <c r="A276">
        <v>10138</v>
      </c>
      <c r="B276">
        <f t="shared" si="4"/>
        <v>50138</v>
      </c>
    </row>
    <row r="277" spans="1:2">
      <c r="A277">
        <v>10038</v>
      </c>
      <c r="B277">
        <f t="shared" si="4"/>
        <v>50038</v>
      </c>
    </row>
    <row r="278" spans="1:2">
      <c r="A278">
        <v>10019</v>
      </c>
      <c r="B278">
        <f t="shared" si="4"/>
        <v>50019</v>
      </c>
    </row>
    <row r="279" spans="1:2">
      <c r="A279">
        <v>10023</v>
      </c>
      <c r="B279">
        <f t="shared" si="4"/>
        <v>50023</v>
      </c>
    </row>
    <row r="280" spans="1:2">
      <c r="A280">
        <v>10069</v>
      </c>
      <c r="B280">
        <f t="shared" si="4"/>
        <v>50069</v>
      </c>
    </row>
    <row r="281" spans="1:2">
      <c r="A281">
        <v>10138</v>
      </c>
      <c r="B281">
        <f t="shared" si="4"/>
        <v>50138</v>
      </c>
    </row>
    <row r="282" spans="1:2">
      <c r="A282">
        <v>10021</v>
      </c>
      <c r="B282">
        <f t="shared" si="4"/>
        <v>50021</v>
      </c>
    </row>
    <row r="283" spans="1:2">
      <c r="A283">
        <v>10134</v>
      </c>
      <c r="B283">
        <f t="shared" si="4"/>
        <v>50134</v>
      </c>
    </row>
    <row r="284" spans="1:2">
      <c r="A284">
        <v>10041</v>
      </c>
      <c r="B284">
        <f t="shared" si="4"/>
        <v>50041</v>
      </c>
    </row>
    <row r="285" spans="1:2">
      <c r="A285">
        <v>10154</v>
      </c>
      <c r="B285">
        <f t="shared" si="4"/>
        <v>50154</v>
      </c>
    </row>
    <row r="286" spans="1:2">
      <c r="A286">
        <v>10063</v>
      </c>
      <c r="B286">
        <f t="shared" si="4"/>
        <v>50063</v>
      </c>
    </row>
    <row r="287" spans="1:2">
      <c r="A287">
        <v>10153</v>
      </c>
      <c r="B287">
        <f t="shared" si="4"/>
        <v>50153</v>
      </c>
    </row>
    <row r="288" spans="1:2">
      <c r="A288">
        <v>10129</v>
      </c>
      <c r="B288">
        <f t="shared" si="4"/>
        <v>50129</v>
      </c>
    </row>
    <row r="289" spans="1:2">
      <c r="A289">
        <v>10131</v>
      </c>
      <c r="B289">
        <f t="shared" si="4"/>
        <v>50131</v>
      </c>
    </row>
    <row r="290" spans="1:2">
      <c r="A290">
        <v>10037</v>
      </c>
      <c r="B290">
        <f t="shared" si="4"/>
        <v>50037</v>
      </c>
    </row>
    <row r="291" spans="1:2">
      <c r="A291">
        <v>10138</v>
      </c>
      <c r="B291">
        <f t="shared" si="4"/>
        <v>50138</v>
      </c>
    </row>
    <row r="292" spans="1:2">
      <c r="A292">
        <v>10038</v>
      </c>
      <c r="B292">
        <f t="shared" si="4"/>
        <v>50038</v>
      </c>
    </row>
    <row r="293" spans="1:2">
      <c r="A293">
        <v>10019</v>
      </c>
      <c r="B293">
        <f t="shared" si="4"/>
        <v>50019</v>
      </c>
    </row>
    <row r="294" spans="1:2">
      <c r="A294">
        <v>10023</v>
      </c>
      <c r="B294">
        <f t="shared" si="4"/>
        <v>50023</v>
      </c>
    </row>
    <row r="295" spans="1:2">
      <c r="A295">
        <v>10069</v>
      </c>
      <c r="B295">
        <f t="shared" si="4"/>
        <v>50069</v>
      </c>
    </row>
    <row r="296" spans="1:2">
      <c r="A296">
        <v>10138</v>
      </c>
      <c r="B296">
        <f t="shared" si="4"/>
        <v>50138</v>
      </c>
    </row>
    <row r="297" spans="1:2">
      <c r="A297">
        <v>10021</v>
      </c>
      <c r="B297">
        <f t="shared" si="4"/>
        <v>50021</v>
      </c>
    </row>
    <row r="298" spans="1:2">
      <c r="A298">
        <v>10134</v>
      </c>
      <c r="B298">
        <f t="shared" si="4"/>
        <v>50134</v>
      </c>
    </row>
    <row r="299" spans="1:2">
      <c r="A299">
        <v>10041</v>
      </c>
      <c r="B299">
        <f t="shared" si="4"/>
        <v>50041</v>
      </c>
    </row>
    <row r="300" spans="1:2">
      <c r="A300">
        <v>10154</v>
      </c>
      <c r="B300">
        <f t="shared" si="4"/>
        <v>50154</v>
      </c>
    </row>
    <row r="301" spans="1:2">
      <c r="A301">
        <v>10063</v>
      </c>
      <c r="B301">
        <f t="shared" si="4"/>
        <v>50063</v>
      </c>
    </row>
    <row r="302" spans="1:2">
      <c r="A302">
        <v>10153</v>
      </c>
      <c r="B302">
        <f t="shared" si="4"/>
        <v>50153</v>
      </c>
    </row>
    <row r="303" spans="1:2">
      <c r="A303">
        <v>10129</v>
      </c>
      <c r="B303">
        <f t="shared" si="4"/>
        <v>50129</v>
      </c>
    </row>
    <row r="304" spans="1:2">
      <c r="A304">
        <v>10131</v>
      </c>
      <c r="B304">
        <f t="shared" si="4"/>
        <v>50131</v>
      </c>
    </row>
    <row r="305" spans="1:2">
      <c r="A305">
        <v>10037</v>
      </c>
      <c r="B305">
        <f t="shared" si="4"/>
        <v>50037</v>
      </c>
    </row>
    <row r="306" spans="1:2">
      <c r="A306">
        <v>10138</v>
      </c>
      <c r="B306">
        <f t="shared" si="4"/>
        <v>50138</v>
      </c>
    </row>
    <row r="307" spans="1:2">
      <c r="A307">
        <v>10038</v>
      </c>
      <c r="B307">
        <f t="shared" si="4"/>
        <v>50038</v>
      </c>
    </row>
    <row r="308" spans="1:2">
      <c r="A308">
        <v>10019</v>
      </c>
      <c r="B308">
        <f t="shared" si="4"/>
        <v>50019</v>
      </c>
    </row>
    <row r="309" spans="1:2">
      <c r="A309">
        <v>10023</v>
      </c>
      <c r="B309">
        <f t="shared" si="4"/>
        <v>50023</v>
      </c>
    </row>
    <row r="310" spans="1:2">
      <c r="A310">
        <v>10069</v>
      </c>
      <c r="B310">
        <f t="shared" si="4"/>
        <v>50069</v>
      </c>
    </row>
    <row r="311" spans="1:2">
      <c r="A311">
        <v>10138</v>
      </c>
      <c r="B311">
        <f t="shared" si="4"/>
        <v>50138</v>
      </c>
    </row>
    <row r="312" spans="1:2">
      <c r="A312">
        <v>10021</v>
      </c>
      <c r="B312">
        <f t="shared" si="4"/>
        <v>50021</v>
      </c>
    </row>
    <row r="313" spans="1:2">
      <c r="A313">
        <v>10134</v>
      </c>
      <c r="B313">
        <f t="shared" si="4"/>
        <v>50134</v>
      </c>
    </row>
    <row r="314" spans="1:2">
      <c r="A314">
        <v>10041</v>
      </c>
      <c r="B314">
        <f t="shared" si="4"/>
        <v>50041</v>
      </c>
    </row>
    <row r="315" spans="1:2">
      <c r="A315">
        <v>10154</v>
      </c>
      <c r="B315">
        <f t="shared" si="4"/>
        <v>50154</v>
      </c>
    </row>
    <row r="316" spans="1:2">
      <c r="A316">
        <v>10063</v>
      </c>
      <c r="B316">
        <f t="shared" si="4"/>
        <v>50063</v>
      </c>
    </row>
    <row r="317" spans="1:2">
      <c r="A317">
        <v>10153</v>
      </c>
      <c r="B317">
        <f t="shared" si="4"/>
        <v>50153</v>
      </c>
    </row>
    <row r="318" spans="1:2">
      <c r="A318">
        <v>10129</v>
      </c>
      <c r="B318">
        <f t="shared" si="4"/>
        <v>50129</v>
      </c>
    </row>
    <row r="319" spans="1:2">
      <c r="A319">
        <v>10131</v>
      </c>
      <c r="B319">
        <f t="shared" si="4"/>
        <v>50131</v>
      </c>
    </row>
    <row r="320" spans="1:2">
      <c r="A320">
        <v>10037</v>
      </c>
      <c r="B320">
        <f t="shared" si="4"/>
        <v>50037</v>
      </c>
    </row>
    <row r="321" spans="1:2">
      <c r="A321">
        <v>10138</v>
      </c>
      <c r="B321">
        <f t="shared" si="4"/>
        <v>50138</v>
      </c>
    </row>
    <row r="322" spans="1:2">
      <c r="A322">
        <v>10038</v>
      </c>
      <c r="B322">
        <f t="shared" ref="B322:B385" si="5">A322+40000</f>
        <v>50038</v>
      </c>
    </row>
    <row r="323" spans="1:2">
      <c r="A323">
        <v>10019</v>
      </c>
      <c r="B323">
        <f t="shared" si="5"/>
        <v>50019</v>
      </c>
    </row>
    <row r="324" spans="1:2">
      <c r="A324">
        <v>10023</v>
      </c>
      <c r="B324">
        <f t="shared" si="5"/>
        <v>50023</v>
      </c>
    </row>
    <row r="325" spans="1:2">
      <c r="A325">
        <v>10069</v>
      </c>
      <c r="B325">
        <f t="shared" si="5"/>
        <v>50069</v>
      </c>
    </row>
    <row r="326" spans="1:2">
      <c r="A326">
        <v>10138</v>
      </c>
      <c r="B326">
        <f t="shared" si="5"/>
        <v>50138</v>
      </c>
    </row>
    <row r="327" spans="1:2">
      <c r="A327">
        <v>10021</v>
      </c>
      <c r="B327">
        <f t="shared" si="5"/>
        <v>50021</v>
      </c>
    </row>
    <row r="328" spans="1:2">
      <c r="A328">
        <v>10134</v>
      </c>
      <c r="B328">
        <f t="shared" si="5"/>
        <v>50134</v>
      </c>
    </row>
    <row r="329" spans="1:2">
      <c r="A329">
        <v>10041</v>
      </c>
      <c r="B329">
        <f t="shared" si="5"/>
        <v>50041</v>
      </c>
    </row>
    <row r="330" spans="1:2">
      <c r="A330">
        <v>10154</v>
      </c>
      <c r="B330">
        <f t="shared" si="5"/>
        <v>50154</v>
      </c>
    </row>
    <row r="331" spans="1:2">
      <c r="A331">
        <v>10063</v>
      </c>
      <c r="B331">
        <f t="shared" si="5"/>
        <v>50063</v>
      </c>
    </row>
    <row r="332" spans="1:2">
      <c r="A332">
        <v>10153</v>
      </c>
      <c r="B332">
        <f t="shared" si="5"/>
        <v>50153</v>
      </c>
    </row>
    <row r="333" spans="1:2">
      <c r="A333">
        <v>10129</v>
      </c>
      <c r="B333">
        <f t="shared" si="5"/>
        <v>50129</v>
      </c>
    </row>
    <row r="334" spans="1:2">
      <c r="A334">
        <v>10131</v>
      </c>
      <c r="B334">
        <f t="shared" si="5"/>
        <v>50131</v>
      </c>
    </row>
    <row r="335" spans="1:2">
      <c r="A335">
        <v>10037</v>
      </c>
      <c r="B335">
        <f t="shared" si="5"/>
        <v>50037</v>
      </c>
    </row>
    <row r="336" spans="1:2">
      <c r="A336">
        <v>10138</v>
      </c>
      <c r="B336">
        <f t="shared" si="5"/>
        <v>50138</v>
      </c>
    </row>
    <row r="337" spans="1:2">
      <c r="A337">
        <v>10038</v>
      </c>
      <c r="B337">
        <f t="shared" si="5"/>
        <v>50038</v>
      </c>
    </row>
    <row r="338" spans="1:2">
      <c r="A338">
        <v>10019</v>
      </c>
      <c r="B338">
        <f t="shared" si="5"/>
        <v>50019</v>
      </c>
    </row>
    <row r="339" spans="1:2">
      <c r="A339">
        <v>10023</v>
      </c>
      <c r="B339">
        <f t="shared" si="5"/>
        <v>50023</v>
      </c>
    </row>
    <row r="340" spans="1:2">
      <c r="A340">
        <v>10069</v>
      </c>
      <c r="B340">
        <f t="shared" si="5"/>
        <v>50069</v>
      </c>
    </row>
    <row r="341" spans="1:2">
      <c r="A341">
        <v>10138</v>
      </c>
      <c r="B341">
        <f t="shared" si="5"/>
        <v>50138</v>
      </c>
    </row>
    <row r="342" spans="1:2">
      <c r="A342">
        <v>10021</v>
      </c>
      <c r="B342">
        <f t="shared" si="5"/>
        <v>50021</v>
      </c>
    </row>
    <row r="343" spans="1:2">
      <c r="A343">
        <v>10134</v>
      </c>
      <c r="B343">
        <f t="shared" si="5"/>
        <v>50134</v>
      </c>
    </row>
    <row r="344" spans="1:2">
      <c r="A344">
        <v>10041</v>
      </c>
      <c r="B344">
        <f t="shared" si="5"/>
        <v>50041</v>
      </c>
    </row>
    <row r="345" spans="1:2">
      <c r="A345">
        <v>10154</v>
      </c>
      <c r="B345">
        <f t="shared" si="5"/>
        <v>50154</v>
      </c>
    </row>
    <row r="346" spans="1:2">
      <c r="A346">
        <v>10063</v>
      </c>
      <c r="B346">
        <f t="shared" si="5"/>
        <v>50063</v>
      </c>
    </row>
    <row r="347" spans="1:2">
      <c r="A347">
        <v>10153</v>
      </c>
      <c r="B347">
        <f t="shared" si="5"/>
        <v>50153</v>
      </c>
    </row>
    <row r="348" spans="1:2">
      <c r="A348">
        <v>10129</v>
      </c>
      <c r="B348">
        <f t="shared" si="5"/>
        <v>50129</v>
      </c>
    </row>
    <row r="349" spans="1:2">
      <c r="A349">
        <v>10131</v>
      </c>
      <c r="B349">
        <f t="shared" si="5"/>
        <v>50131</v>
      </c>
    </row>
    <row r="350" spans="1:2">
      <c r="A350">
        <v>10037</v>
      </c>
      <c r="B350">
        <f t="shared" si="5"/>
        <v>50037</v>
      </c>
    </row>
    <row r="351" spans="1:2">
      <c r="A351">
        <v>10138</v>
      </c>
      <c r="B351">
        <f t="shared" si="5"/>
        <v>50138</v>
      </c>
    </row>
    <row r="352" spans="1:2">
      <c r="A352">
        <v>10038</v>
      </c>
      <c r="B352">
        <f t="shared" si="5"/>
        <v>50038</v>
      </c>
    </row>
    <row r="353" spans="1:2">
      <c r="A353">
        <v>10019</v>
      </c>
      <c r="B353">
        <f t="shared" si="5"/>
        <v>50019</v>
      </c>
    </row>
    <row r="354" spans="1:2">
      <c r="A354">
        <v>10023</v>
      </c>
      <c r="B354">
        <f t="shared" si="5"/>
        <v>50023</v>
      </c>
    </row>
    <row r="355" spans="1:2">
      <c r="A355">
        <v>10069</v>
      </c>
      <c r="B355">
        <f t="shared" si="5"/>
        <v>50069</v>
      </c>
    </row>
    <row r="356" spans="1:2">
      <c r="A356">
        <v>10138</v>
      </c>
      <c r="B356">
        <f t="shared" si="5"/>
        <v>50138</v>
      </c>
    </row>
    <row r="357" spans="1:2">
      <c r="A357">
        <v>10021</v>
      </c>
      <c r="B357">
        <f t="shared" si="5"/>
        <v>50021</v>
      </c>
    </row>
    <row r="358" spans="1:2">
      <c r="A358">
        <v>10134</v>
      </c>
      <c r="B358">
        <f t="shared" si="5"/>
        <v>50134</v>
      </c>
    </row>
    <row r="359" spans="1:2">
      <c r="A359">
        <v>10041</v>
      </c>
      <c r="B359">
        <f t="shared" si="5"/>
        <v>50041</v>
      </c>
    </row>
    <row r="360" spans="1:2">
      <c r="A360">
        <v>10154</v>
      </c>
      <c r="B360">
        <f t="shared" si="5"/>
        <v>50154</v>
      </c>
    </row>
    <row r="361" spans="1:2">
      <c r="A361">
        <v>10063</v>
      </c>
      <c r="B361">
        <f t="shared" si="5"/>
        <v>50063</v>
      </c>
    </row>
    <row r="362" spans="1:2">
      <c r="A362">
        <v>10153</v>
      </c>
      <c r="B362">
        <f t="shared" si="5"/>
        <v>50153</v>
      </c>
    </row>
    <row r="363" spans="1:2">
      <c r="A363">
        <v>10129</v>
      </c>
      <c r="B363">
        <f t="shared" si="5"/>
        <v>50129</v>
      </c>
    </row>
    <row r="364" spans="1:2">
      <c r="A364">
        <v>10131</v>
      </c>
      <c r="B364">
        <f t="shared" si="5"/>
        <v>50131</v>
      </c>
    </row>
    <row r="365" spans="1:2">
      <c r="A365">
        <v>10037</v>
      </c>
      <c r="B365">
        <f t="shared" si="5"/>
        <v>50037</v>
      </c>
    </row>
    <row r="366" spans="1:2">
      <c r="A366">
        <v>10138</v>
      </c>
      <c r="B366">
        <f t="shared" si="5"/>
        <v>50138</v>
      </c>
    </row>
    <row r="367" spans="1:2">
      <c r="A367">
        <v>10038</v>
      </c>
      <c r="B367">
        <f t="shared" si="5"/>
        <v>50038</v>
      </c>
    </row>
    <row r="368" spans="1:2">
      <c r="A368">
        <v>10019</v>
      </c>
      <c r="B368">
        <f t="shared" si="5"/>
        <v>50019</v>
      </c>
    </row>
    <row r="369" spans="1:2">
      <c r="A369">
        <v>10023</v>
      </c>
      <c r="B369">
        <f t="shared" si="5"/>
        <v>50023</v>
      </c>
    </row>
    <row r="370" spans="1:2">
      <c r="A370">
        <v>10069</v>
      </c>
      <c r="B370">
        <f t="shared" si="5"/>
        <v>50069</v>
      </c>
    </row>
    <row r="371" spans="1:2">
      <c r="A371">
        <v>10138</v>
      </c>
      <c r="B371">
        <f t="shared" si="5"/>
        <v>50138</v>
      </c>
    </row>
    <row r="372" spans="1:2">
      <c r="A372">
        <v>10021</v>
      </c>
      <c r="B372">
        <f t="shared" si="5"/>
        <v>50021</v>
      </c>
    </row>
    <row r="373" spans="1:2">
      <c r="A373">
        <v>10134</v>
      </c>
      <c r="B373">
        <f t="shared" si="5"/>
        <v>50134</v>
      </c>
    </row>
    <row r="374" spans="1:2">
      <c r="A374">
        <v>10041</v>
      </c>
      <c r="B374">
        <f t="shared" si="5"/>
        <v>50041</v>
      </c>
    </row>
    <row r="375" spans="1:2">
      <c r="A375">
        <v>10154</v>
      </c>
      <c r="B375">
        <f t="shared" si="5"/>
        <v>50154</v>
      </c>
    </row>
    <row r="376" spans="1:2">
      <c r="A376">
        <v>10063</v>
      </c>
      <c r="B376">
        <f t="shared" si="5"/>
        <v>50063</v>
      </c>
    </row>
    <row r="377" spans="1:2">
      <c r="A377">
        <v>10153</v>
      </c>
      <c r="B377">
        <f t="shared" si="5"/>
        <v>50153</v>
      </c>
    </row>
    <row r="378" spans="1:2">
      <c r="A378">
        <v>10129</v>
      </c>
      <c r="B378">
        <f t="shared" si="5"/>
        <v>50129</v>
      </c>
    </row>
    <row r="379" spans="1:2">
      <c r="A379">
        <v>10131</v>
      </c>
      <c r="B379">
        <f t="shared" si="5"/>
        <v>50131</v>
      </c>
    </row>
    <row r="380" spans="1:2">
      <c r="A380">
        <v>10037</v>
      </c>
      <c r="B380">
        <f t="shared" si="5"/>
        <v>50037</v>
      </c>
    </row>
    <row r="381" spans="1:2">
      <c r="A381">
        <v>10138</v>
      </c>
      <c r="B381">
        <f t="shared" si="5"/>
        <v>50138</v>
      </c>
    </row>
    <row r="382" spans="1:2">
      <c r="A382">
        <v>10038</v>
      </c>
      <c r="B382">
        <f t="shared" si="5"/>
        <v>50038</v>
      </c>
    </row>
    <row r="383" spans="1:2">
      <c r="A383">
        <v>10019</v>
      </c>
      <c r="B383">
        <f t="shared" si="5"/>
        <v>50019</v>
      </c>
    </row>
    <row r="384" spans="1:2">
      <c r="A384">
        <v>10023</v>
      </c>
      <c r="B384">
        <f t="shared" si="5"/>
        <v>50023</v>
      </c>
    </row>
    <row r="385" spans="1:2">
      <c r="A385">
        <v>10069</v>
      </c>
      <c r="B385">
        <f t="shared" si="5"/>
        <v>50069</v>
      </c>
    </row>
    <row r="386" spans="1:2">
      <c r="A386">
        <v>10138</v>
      </c>
      <c r="B386">
        <f t="shared" ref="B386:B449" si="6">A386+40000</f>
        <v>50138</v>
      </c>
    </row>
    <row r="387" spans="1:2">
      <c r="A387">
        <v>10021</v>
      </c>
      <c r="B387">
        <f t="shared" si="6"/>
        <v>50021</v>
      </c>
    </row>
    <row r="388" spans="1:2">
      <c r="A388">
        <v>10134</v>
      </c>
      <c r="B388">
        <f t="shared" si="6"/>
        <v>50134</v>
      </c>
    </row>
    <row r="389" spans="1:2">
      <c r="A389">
        <v>10041</v>
      </c>
      <c r="B389">
        <f t="shared" si="6"/>
        <v>50041</v>
      </c>
    </row>
    <row r="390" spans="1:2">
      <c r="A390">
        <v>10154</v>
      </c>
      <c r="B390">
        <f t="shared" si="6"/>
        <v>50154</v>
      </c>
    </row>
    <row r="391" spans="1:2">
      <c r="A391">
        <v>10063</v>
      </c>
      <c r="B391">
        <f t="shared" si="6"/>
        <v>50063</v>
      </c>
    </row>
    <row r="392" spans="1:2">
      <c r="A392">
        <v>10153</v>
      </c>
      <c r="B392">
        <f t="shared" si="6"/>
        <v>50153</v>
      </c>
    </row>
    <row r="393" spans="1:2">
      <c r="A393">
        <v>10129</v>
      </c>
      <c r="B393">
        <f t="shared" si="6"/>
        <v>50129</v>
      </c>
    </row>
    <row r="394" spans="1:2">
      <c r="A394">
        <v>10131</v>
      </c>
      <c r="B394">
        <f t="shared" si="6"/>
        <v>50131</v>
      </c>
    </row>
    <row r="395" spans="1:2">
      <c r="A395">
        <v>10037</v>
      </c>
      <c r="B395">
        <f t="shared" si="6"/>
        <v>50037</v>
      </c>
    </row>
    <row r="396" spans="1:2">
      <c r="A396">
        <v>10138</v>
      </c>
      <c r="B396">
        <f t="shared" si="6"/>
        <v>50138</v>
      </c>
    </row>
    <row r="397" spans="1:2">
      <c r="A397">
        <v>10038</v>
      </c>
      <c r="B397">
        <f t="shared" si="6"/>
        <v>50038</v>
      </c>
    </row>
    <row r="398" spans="1:2">
      <c r="A398">
        <v>10019</v>
      </c>
      <c r="B398">
        <f t="shared" si="6"/>
        <v>50019</v>
      </c>
    </row>
    <row r="399" spans="1:2">
      <c r="A399">
        <v>10023</v>
      </c>
      <c r="B399">
        <f t="shared" si="6"/>
        <v>50023</v>
      </c>
    </row>
    <row r="400" spans="1:2">
      <c r="A400">
        <v>10069</v>
      </c>
      <c r="B400">
        <f t="shared" si="6"/>
        <v>50069</v>
      </c>
    </row>
    <row r="401" spans="1:2">
      <c r="A401">
        <v>10138</v>
      </c>
      <c r="B401">
        <f t="shared" si="6"/>
        <v>50138</v>
      </c>
    </row>
    <row r="402" spans="1:2">
      <c r="A402">
        <v>10021</v>
      </c>
      <c r="B402">
        <f t="shared" si="6"/>
        <v>50021</v>
      </c>
    </row>
    <row r="403" spans="1:2">
      <c r="A403">
        <v>10134</v>
      </c>
      <c r="B403">
        <f t="shared" si="6"/>
        <v>50134</v>
      </c>
    </row>
    <row r="404" spans="1:2">
      <c r="A404">
        <v>10041</v>
      </c>
      <c r="B404">
        <f t="shared" si="6"/>
        <v>50041</v>
      </c>
    </row>
    <row r="405" spans="1:2">
      <c r="A405">
        <v>10154</v>
      </c>
      <c r="B405">
        <f t="shared" si="6"/>
        <v>50154</v>
      </c>
    </row>
    <row r="406" spans="1:2">
      <c r="A406">
        <v>10127</v>
      </c>
      <c r="B406">
        <f t="shared" si="6"/>
        <v>50127</v>
      </c>
    </row>
    <row r="407" spans="1:2">
      <c r="A407">
        <v>10003</v>
      </c>
      <c r="B407">
        <f t="shared" si="6"/>
        <v>50003</v>
      </c>
    </row>
    <row r="408" spans="1:2">
      <c r="A408">
        <v>10002</v>
      </c>
      <c r="B408">
        <f t="shared" si="6"/>
        <v>50002</v>
      </c>
    </row>
    <row r="409" spans="1:2">
      <c r="A409">
        <v>10052</v>
      </c>
      <c r="B409">
        <f t="shared" si="6"/>
        <v>50052</v>
      </c>
    </row>
    <row r="410" spans="1:2">
      <c r="A410">
        <v>10040</v>
      </c>
      <c r="B410">
        <f t="shared" si="6"/>
        <v>50040</v>
      </c>
    </row>
    <row r="411" spans="1:2">
      <c r="A411">
        <v>10038</v>
      </c>
      <c r="B411">
        <f t="shared" si="6"/>
        <v>50038</v>
      </c>
    </row>
    <row r="412" spans="1:2">
      <c r="A412">
        <v>10093</v>
      </c>
      <c r="B412">
        <f t="shared" si="6"/>
        <v>50093</v>
      </c>
    </row>
    <row r="413" spans="1:2">
      <c r="A413">
        <v>10120</v>
      </c>
      <c r="B413">
        <f t="shared" si="6"/>
        <v>50120</v>
      </c>
    </row>
    <row r="414" spans="1:2">
      <c r="A414">
        <v>10062</v>
      </c>
      <c r="B414">
        <f t="shared" si="6"/>
        <v>50062</v>
      </c>
    </row>
    <row r="415" spans="1:2">
      <c r="A415">
        <v>10039</v>
      </c>
      <c r="B415">
        <f t="shared" si="6"/>
        <v>50039</v>
      </c>
    </row>
    <row r="416" spans="1:2">
      <c r="A416">
        <v>10016</v>
      </c>
      <c r="B416">
        <f t="shared" si="6"/>
        <v>50016</v>
      </c>
    </row>
    <row r="417" spans="1:2">
      <c r="A417">
        <v>10114</v>
      </c>
      <c r="B417">
        <f t="shared" si="6"/>
        <v>50114</v>
      </c>
    </row>
    <row r="418" spans="1:2">
      <c r="A418">
        <v>10015</v>
      </c>
      <c r="B418">
        <f t="shared" si="6"/>
        <v>50015</v>
      </c>
    </row>
    <row r="419" spans="1:2">
      <c r="A419">
        <v>10096</v>
      </c>
      <c r="B419">
        <f t="shared" si="6"/>
        <v>50096</v>
      </c>
    </row>
    <row r="420" spans="1:2">
      <c r="A420">
        <v>10087</v>
      </c>
      <c r="B420">
        <f t="shared" si="6"/>
        <v>50087</v>
      </c>
    </row>
    <row r="421" spans="1:2">
      <c r="A421">
        <v>10127</v>
      </c>
      <c r="B421">
        <f t="shared" si="6"/>
        <v>50127</v>
      </c>
    </row>
    <row r="422" spans="1:2">
      <c r="A422">
        <v>10003</v>
      </c>
      <c r="B422">
        <f t="shared" si="6"/>
        <v>50003</v>
      </c>
    </row>
    <row r="423" spans="1:2">
      <c r="A423">
        <v>10002</v>
      </c>
      <c r="B423">
        <f t="shared" si="6"/>
        <v>50002</v>
      </c>
    </row>
    <row r="424" spans="1:2">
      <c r="A424">
        <v>10052</v>
      </c>
      <c r="B424">
        <f t="shared" si="6"/>
        <v>50052</v>
      </c>
    </row>
    <row r="425" spans="1:2">
      <c r="A425">
        <v>10040</v>
      </c>
      <c r="B425">
        <f t="shared" si="6"/>
        <v>50040</v>
      </c>
    </row>
    <row r="426" spans="1:2">
      <c r="A426">
        <v>10038</v>
      </c>
      <c r="B426">
        <f t="shared" si="6"/>
        <v>50038</v>
      </c>
    </row>
    <row r="427" spans="1:2">
      <c r="A427">
        <v>10093</v>
      </c>
      <c r="B427">
        <f t="shared" si="6"/>
        <v>50093</v>
      </c>
    </row>
    <row r="428" spans="1:2">
      <c r="A428">
        <v>10120</v>
      </c>
      <c r="B428">
        <f t="shared" si="6"/>
        <v>50120</v>
      </c>
    </row>
    <row r="429" spans="1:2">
      <c r="A429">
        <v>10062</v>
      </c>
      <c r="B429">
        <f t="shared" si="6"/>
        <v>50062</v>
      </c>
    </row>
    <row r="430" spans="1:2">
      <c r="A430">
        <v>10039</v>
      </c>
      <c r="B430">
        <f t="shared" si="6"/>
        <v>50039</v>
      </c>
    </row>
    <row r="431" spans="1:2">
      <c r="A431">
        <v>10016</v>
      </c>
      <c r="B431">
        <f t="shared" si="6"/>
        <v>50016</v>
      </c>
    </row>
    <row r="432" spans="1:2">
      <c r="A432">
        <v>10114</v>
      </c>
      <c r="B432">
        <f t="shared" si="6"/>
        <v>50114</v>
      </c>
    </row>
    <row r="433" spans="1:2">
      <c r="A433">
        <v>10015</v>
      </c>
      <c r="B433">
        <f t="shared" si="6"/>
        <v>50015</v>
      </c>
    </row>
    <row r="434" spans="1:2">
      <c r="A434">
        <v>10096</v>
      </c>
      <c r="B434">
        <f t="shared" si="6"/>
        <v>50096</v>
      </c>
    </row>
    <row r="435" spans="1:2">
      <c r="A435">
        <v>10087</v>
      </c>
      <c r="B435">
        <f t="shared" si="6"/>
        <v>50087</v>
      </c>
    </row>
    <row r="436" spans="1:2">
      <c r="A436">
        <v>10127</v>
      </c>
      <c r="B436">
        <f t="shared" si="6"/>
        <v>50127</v>
      </c>
    </row>
    <row r="437" spans="1:2">
      <c r="A437">
        <v>10003</v>
      </c>
      <c r="B437">
        <f t="shared" si="6"/>
        <v>50003</v>
      </c>
    </row>
    <row r="438" spans="1:2">
      <c r="A438">
        <v>10002</v>
      </c>
      <c r="B438">
        <f t="shared" si="6"/>
        <v>50002</v>
      </c>
    </row>
    <row r="439" spans="1:2">
      <c r="A439">
        <v>10052</v>
      </c>
      <c r="B439">
        <f t="shared" si="6"/>
        <v>50052</v>
      </c>
    </row>
    <row r="440" spans="1:2">
      <c r="A440">
        <v>10040</v>
      </c>
      <c r="B440">
        <f t="shared" si="6"/>
        <v>50040</v>
      </c>
    </row>
    <row r="441" spans="1:2">
      <c r="A441">
        <v>10038</v>
      </c>
      <c r="B441">
        <f t="shared" si="6"/>
        <v>50038</v>
      </c>
    </row>
    <row r="442" spans="1:2">
      <c r="A442">
        <v>10093</v>
      </c>
      <c r="B442">
        <f t="shared" si="6"/>
        <v>50093</v>
      </c>
    </row>
    <row r="443" spans="1:2">
      <c r="A443">
        <v>10120</v>
      </c>
      <c r="B443">
        <f t="shared" si="6"/>
        <v>50120</v>
      </c>
    </row>
    <row r="444" spans="1:2">
      <c r="A444">
        <v>10062</v>
      </c>
      <c r="B444">
        <f t="shared" si="6"/>
        <v>50062</v>
      </c>
    </row>
    <row r="445" spans="1:2">
      <c r="A445">
        <v>10039</v>
      </c>
      <c r="B445">
        <f t="shared" si="6"/>
        <v>50039</v>
      </c>
    </row>
    <row r="446" spans="1:2">
      <c r="A446">
        <v>10016</v>
      </c>
      <c r="B446">
        <f t="shared" si="6"/>
        <v>50016</v>
      </c>
    </row>
    <row r="447" spans="1:2">
      <c r="A447">
        <v>10114</v>
      </c>
      <c r="B447">
        <f t="shared" si="6"/>
        <v>50114</v>
      </c>
    </row>
    <row r="448" spans="1:2">
      <c r="A448">
        <v>10015</v>
      </c>
      <c r="B448">
        <f t="shared" si="6"/>
        <v>50015</v>
      </c>
    </row>
    <row r="449" spans="1:2">
      <c r="A449">
        <v>10096</v>
      </c>
      <c r="B449">
        <f t="shared" si="6"/>
        <v>50096</v>
      </c>
    </row>
    <row r="450" spans="1:2">
      <c r="A450">
        <v>10087</v>
      </c>
      <c r="B450">
        <f t="shared" ref="B450:B513" si="7">A450+40000</f>
        <v>50087</v>
      </c>
    </row>
    <row r="451" spans="1:2">
      <c r="A451">
        <v>10127</v>
      </c>
      <c r="B451">
        <f t="shared" si="7"/>
        <v>50127</v>
      </c>
    </row>
    <row r="452" spans="1:2">
      <c r="A452">
        <v>10003</v>
      </c>
      <c r="B452">
        <f t="shared" si="7"/>
        <v>50003</v>
      </c>
    </row>
    <row r="453" spans="1:2">
      <c r="A453">
        <v>10002</v>
      </c>
      <c r="B453">
        <f t="shared" si="7"/>
        <v>50002</v>
      </c>
    </row>
    <row r="454" spans="1:2">
      <c r="A454">
        <v>10052</v>
      </c>
      <c r="B454">
        <f t="shared" si="7"/>
        <v>50052</v>
      </c>
    </row>
    <row r="455" spans="1:2">
      <c r="A455">
        <v>10040</v>
      </c>
      <c r="B455">
        <f t="shared" si="7"/>
        <v>50040</v>
      </c>
    </row>
    <row r="456" spans="1:2">
      <c r="A456">
        <v>10038</v>
      </c>
      <c r="B456">
        <f t="shared" si="7"/>
        <v>50038</v>
      </c>
    </row>
    <row r="457" spans="1:2">
      <c r="A457">
        <v>10093</v>
      </c>
      <c r="B457">
        <f t="shared" si="7"/>
        <v>50093</v>
      </c>
    </row>
    <row r="458" spans="1:2">
      <c r="A458">
        <v>10120</v>
      </c>
      <c r="B458">
        <f t="shared" si="7"/>
        <v>50120</v>
      </c>
    </row>
    <row r="459" spans="1:2">
      <c r="A459">
        <v>10062</v>
      </c>
      <c r="B459">
        <f t="shared" si="7"/>
        <v>50062</v>
      </c>
    </row>
    <row r="460" spans="1:2">
      <c r="A460">
        <v>10039</v>
      </c>
      <c r="B460">
        <f t="shared" si="7"/>
        <v>50039</v>
      </c>
    </row>
    <row r="461" spans="1:2">
      <c r="A461">
        <v>10016</v>
      </c>
      <c r="B461">
        <f t="shared" si="7"/>
        <v>50016</v>
      </c>
    </row>
    <row r="462" spans="1:2">
      <c r="A462">
        <v>10114</v>
      </c>
      <c r="B462">
        <f t="shared" si="7"/>
        <v>50114</v>
      </c>
    </row>
    <row r="463" spans="1:2">
      <c r="A463">
        <v>10015</v>
      </c>
      <c r="B463">
        <f t="shared" si="7"/>
        <v>50015</v>
      </c>
    </row>
    <row r="464" spans="1:2">
      <c r="A464">
        <v>10096</v>
      </c>
      <c r="B464">
        <f t="shared" si="7"/>
        <v>50096</v>
      </c>
    </row>
    <row r="465" spans="1:2">
      <c r="A465">
        <v>10087</v>
      </c>
      <c r="B465">
        <f t="shared" si="7"/>
        <v>50087</v>
      </c>
    </row>
    <row r="466" spans="1:2">
      <c r="A466">
        <v>10127</v>
      </c>
      <c r="B466">
        <f t="shared" si="7"/>
        <v>50127</v>
      </c>
    </row>
    <row r="467" spans="1:2">
      <c r="A467">
        <v>10003</v>
      </c>
      <c r="B467">
        <f t="shared" si="7"/>
        <v>50003</v>
      </c>
    </row>
    <row r="468" spans="1:2">
      <c r="A468">
        <v>10002</v>
      </c>
      <c r="B468">
        <f t="shared" si="7"/>
        <v>50002</v>
      </c>
    </row>
    <row r="469" spans="1:2">
      <c r="A469">
        <v>10052</v>
      </c>
      <c r="B469">
        <f t="shared" si="7"/>
        <v>50052</v>
      </c>
    </row>
    <row r="470" spans="1:2">
      <c r="A470">
        <v>10040</v>
      </c>
      <c r="B470">
        <f t="shared" si="7"/>
        <v>50040</v>
      </c>
    </row>
    <row r="471" spans="1:2">
      <c r="A471">
        <v>10038</v>
      </c>
      <c r="B471">
        <f t="shared" si="7"/>
        <v>50038</v>
      </c>
    </row>
    <row r="472" spans="1:2">
      <c r="A472">
        <v>10093</v>
      </c>
      <c r="B472">
        <f t="shared" si="7"/>
        <v>50093</v>
      </c>
    </row>
    <row r="473" spans="1:2">
      <c r="A473">
        <v>10120</v>
      </c>
      <c r="B473">
        <f t="shared" si="7"/>
        <v>50120</v>
      </c>
    </row>
    <row r="474" spans="1:2">
      <c r="A474">
        <v>10062</v>
      </c>
      <c r="B474">
        <f t="shared" si="7"/>
        <v>50062</v>
      </c>
    </row>
    <row r="475" spans="1:2">
      <c r="A475">
        <v>10039</v>
      </c>
      <c r="B475">
        <f t="shared" si="7"/>
        <v>50039</v>
      </c>
    </row>
    <row r="476" spans="1:2">
      <c r="A476">
        <v>10016</v>
      </c>
      <c r="B476">
        <f t="shared" si="7"/>
        <v>50016</v>
      </c>
    </row>
    <row r="477" spans="1:2">
      <c r="A477">
        <v>10114</v>
      </c>
      <c r="B477">
        <f t="shared" si="7"/>
        <v>50114</v>
      </c>
    </row>
    <row r="478" spans="1:2">
      <c r="A478">
        <v>10015</v>
      </c>
      <c r="B478">
        <f t="shared" si="7"/>
        <v>50015</v>
      </c>
    </row>
    <row r="479" spans="1:2">
      <c r="A479">
        <v>10096</v>
      </c>
      <c r="B479">
        <f t="shared" si="7"/>
        <v>50096</v>
      </c>
    </row>
    <row r="480" spans="1:2">
      <c r="A480">
        <v>10087</v>
      </c>
      <c r="B480">
        <f t="shared" si="7"/>
        <v>50087</v>
      </c>
    </row>
    <row r="481" spans="1:2">
      <c r="A481">
        <v>10127</v>
      </c>
      <c r="B481">
        <f t="shared" si="7"/>
        <v>50127</v>
      </c>
    </row>
    <row r="482" spans="1:2">
      <c r="A482">
        <v>10003</v>
      </c>
      <c r="B482">
        <f t="shared" si="7"/>
        <v>50003</v>
      </c>
    </row>
    <row r="483" spans="1:2">
      <c r="A483">
        <v>10002</v>
      </c>
      <c r="B483">
        <f t="shared" si="7"/>
        <v>50002</v>
      </c>
    </row>
    <row r="484" spans="1:2">
      <c r="A484">
        <v>10052</v>
      </c>
      <c r="B484">
        <f t="shared" si="7"/>
        <v>50052</v>
      </c>
    </row>
    <row r="485" spans="1:2">
      <c r="A485">
        <v>10040</v>
      </c>
      <c r="B485">
        <f t="shared" si="7"/>
        <v>50040</v>
      </c>
    </row>
    <row r="486" spans="1:2">
      <c r="A486">
        <v>10038</v>
      </c>
      <c r="B486">
        <f t="shared" si="7"/>
        <v>50038</v>
      </c>
    </row>
    <row r="487" spans="1:2">
      <c r="A487">
        <v>10093</v>
      </c>
      <c r="B487">
        <f t="shared" si="7"/>
        <v>50093</v>
      </c>
    </row>
    <row r="488" spans="1:2">
      <c r="A488">
        <v>10120</v>
      </c>
      <c r="B488">
        <f t="shared" si="7"/>
        <v>50120</v>
      </c>
    </row>
    <row r="489" spans="1:2">
      <c r="A489">
        <v>10062</v>
      </c>
      <c r="B489">
        <f t="shared" si="7"/>
        <v>50062</v>
      </c>
    </row>
    <row r="490" spans="1:2">
      <c r="A490">
        <v>10039</v>
      </c>
      <c r="B490">
        <f t="shared" si="7"/>
        <v>50039</v>
      </c>
    </row>
    <row r="491" spans="1:2">
      <c r="A491">
        <v>10016</v>
      </c>
      <c r="B491">
        <f t="shared" si="7"/>
        <v>50016</v>
      </c>
    </row>
    <row r="492" spans="1:2">
      <c r="A492">
        <v>10114</v>
      </c>
      <c r="B492">
        <f t="shared" si="7"/>
        <v>50114</v>
      </c>
    </row>
    <row r="493" spans="1:2">
      <c r="A493">
        <v>10015</v>
      </c>
      <c r="B493">
        <f t="shared" si="7"/>
        <v>50015</v>
      </c>
    </row>
    <row r="494" spans="1:2">
      <c r="A494">
        <v>10096</v>
      </c>
      <c r="B494">
        <f t="shared" si="7"/>
        <v>50096</v>
      </c>
    </row>
    <row r="495" spans="1:2">
      <c r="A495">
        <v>10087</v>
      </c>
      <c r="B495">
        <f t="shared" si="7"/>
        <v>50087</v>
      </c>
    </row>
    <row r="496" spans="1:2">
      <c r="A496">
        <v>10127</v>
      </c>
      <c r="B496">
        <f t="shared" si="7"/>
        <v>50127</v>
      </c>
    </row>
    <row r="497" spans="1:2">
      <c r="A497">
        <v>10003</v>
      </c>
      <c r="B497">
        <f t="shared" si="7"/>
        <v>50003</v>
      </c>
    </row>
    <row r="498" spans="1:2">
      <c r="A498">
        <v>10002</v>
      </c>
      <c r="B498">
        <f t="shared" si="7"/>
        <v>50002</v>
      </c>
    </row>
    <row r="499" spans="1:2">
      <c r="A499">
        <v>10052</v>
      </c>
      <c r="B499">
        <f t="shared" si="7"/>
        <v>50052</v>
      </c>
    </row>
    <row r="500" spans="1:2">
      <c r="A500">
        <v>10040</v>
      </c>
      <c r="B500">
        <f t="shared" si="7"/>
        <v>50040</v>
      </c>
    </row>
    <row r="501" spans="1:2">
      <c r="A501">
        <v>10038</v>
      </c>
      <c r="B501">
        <f t="shared" si="7"/>
        <v>50038</v>
      </c>
    </row>
    <row r="502" spans="1:2">
      <c r="A502">
        <v>10093</v>
      </c>
      <c r="B502">
        <f t="shared" si="7"/>
        <v>50093</v>
      </c>
    </row>
    <row r="503" spans="1:2">
      <c r="A503">
        <v>10120</v>
      </c>
      <c r="B503">
        <f t="shared" si="7"/>
        <v>50120</v>
      </c>
    </row>
    <row r="504" spans="1:2">
      <c r="A504">
        <v>10062</v>
      </c>
      <c r="B504">
        <f t="shared" si="7"/>
        <v>50062</v>
      </c>
    </row>
    <row r="505" spans="1:2">
      <c r="A505">
        <v>10039</v>
      </c>
      <c r="B505">
        <f t="shared" si="7"/>
        <v>50039</v>
      </c>
    </row>
    <row r="506" spans="1:2">
      <c r="A506">
        <v>10016</v>
      </c>
      <c r="B506">
        <f t="shared" si="7"/>
        <v>50016</v>
      </c>
    </row>
    <row r="507" spans="1:2">
      <c r="A507">
        <v>10114</v>
      </c>
      <c r="B507">
        <f t="shared" si="7"/>
        <v>50114</v>
      </c>
    </row>
    <row r="508" spans="1:2">
      <c r="A508">
        <v>10015</v>
      </c>
      <c r="B508">
        <f t="shared" si="7"/>
        <v>50015</v>
      </c>
    </row>
    <row r="509" spans="1:2">
      <c r="A509">
        <v>10096</v>
      </c>
      <c r="B509">
        <f t="shared" si="7"/>
        <v>50096</v>
      </c>
    </row>
    <row r="510" spans="1:2">
      <c r="A510">
        <v>10087</v>
      </c>
      <c r="B510">
        <f t="shared" si="7"/>
        <v>50087</v>
      </c>
    </row>
    <row r="511" spans="1:2">
      <c r="A511">
        <v>10127</v>
      </c>
      <c r="B511">
        <f t="shared" si="7"/>
        <v>50127</v>
      </c>
    </row>
    <row r="512" spans="1:2">
      <c r="A512">
        <v>10003</v>
      </c>
      <c r="B512">
        <f t="shared" si="7"/>
        <v>50003</v>
      </c>
    </row>
    <row r="513" spans="1:2">
      <c r="A513">
        <v>10002</v>
      </c>
      <c r="B513">
        <f t="shared" si="7"/>
        <v>50002</v>
      </c>
    </row>
    <row r="514" spans="1:2">
      <c r="A514">
        <v>10052</v>
      </c>
      <c r="B514">
        <f t="shared" ref="B514:B577" si="8">A514+40000</f>
        <v>50052</v>
      </c>
    </row>
    <row r="515" spans="1:2">
      <c r="A515">
        <v>10040</v>
      </c>
      <c r="B515">
        <f t="shared" si="8"/>
        <v>50040</v>
      </c>
    </row>
    <row r="516" spans="1:2">
      <c r="A516">
        <v>10038</v>
      </c>
      <c r="B516">
        <f t="shared" si="8"/>
        <v>50038</v>
      </c>
    </row>
    <row r="517" spans="1:2">
      <c r="A517">
        <v>10093</v>
      </c>
      <c r="B517">
        <f t="shared" si="8"/>
        <v>50093</v>
      </c>
    </row>
    <row r="518" spans="1:2">
      <c r="A518">
        <v>10120</v>
      </c>
      <c r="B518">
        <f t="shared" si="8"/>
        <v>50120</v>
      </c>
    </row>
    <row r="519" spans="1:2">
      <c r="A519">
        <v>10062</v>
      </c>
      <c r="B519">
        <f t="shared" si="8"/>
        <v>50062</v>
      </c>
    </row>
    <row r="520" spans="1:2">
      <c r="A520">
        <v>10039</v>
      </c>
      <c r="B520">
        <f t="shared" si="8"/>
        <v>50039</v>
      </c>
    </row>
    <row r="521" spans="1:2">
      <c r="A521">
        <v>10016</v>
      </c>
      <c r="B521">
        <f t="shared" si="8"/>
        <v>50016</v>
      </c>
    </row>
    <row r="522" spans="1:2">
      <c r="A522">
        <v>10114</v>
      </c>
      <c r="B522">
        <f t="shared" si="8"/>
        <v>50114</v>
      </c>
    </row>
    <row r="523" spans="1:2">
      <c r="A523">
        <v>10015</v>
      </c>
      <c r="B523">
        <f t="shared" si="8"/>
        <v>50015</v>
      </c>
    </row>
    <row r="524" spans="1:2">
      <c r="A524">
        <v>10096</v>
      </c>
      <c r="B524">
        <f t="shared" si="8"/>
        <v>50096</v>
      </c>
    </row>
    <row r="525" spans="1:2">
      <c r="A525">
        <v>10087</v>
      </c>
      <c r="B525">
        <f t="shared" si="8"/>
        <v>50087</v>
      </c>
    </row>
    <row r="526" spans="1:2">
      <c r="A526">
        <v>10127</v>
      </c>
      <c r="B526">
        <f t="shared" si="8"/>
        <v>50127</v>
      </c>
    </row>
    <row r="527" spans="1:2">
      <c r="A527">
        <v>10003</v>
      </c>
      <c r="B527">
        <f t="shared" si="8"/>
        <v>50003</v>
      </c>
    </row>
    <row r="528" spans="1:2">
      <c r="A528">
        <v>10002</v>
      </c>
      <c r="B528">
        <f t="shared" si="8"/>
        <v>50002</v>
      </c>
    </row>
    <row r="529" spans="1:2">
      <c r="A529">
        <v>10052</v>
      </c>
      <c r="B529">
        <f t="shared" si="8"/>
        <v>50052</v>
      </c>
    </row>
    <row r="530" spans="1:2">
      <c r="A530">
        <v>10040</v>
      </c>
      <c r="B530">
        <f t="shared" si="8"/>
        <v>50040</v>
      </c>
    </row>
    <row r="531" spans="1:2">
      <c r="A531">
        <v>10038</v>
      </c>
      <c r="B531">
        <f t="shared" si="8"/>
        <v>50038</v>
      </c>
    </row>
    <row r="532" spans="1:2">
      <c r="A532">
        <v>10093</v>
      </c>
      <c r="B532">
        <f t="shared" si="8"/>
        <v>50093</v>
      </c>
    </row>
    <row r="533" spans="1:2">
      <c r="A533">
        <v>10120</v>
      </c>
      <c r="B533">
        <f t="shared" si="8"/>
        <v>50120</v>
      </c>
    </row>
    <row r="534" spans="1:2">
      <c r="A534">
        <v>10062</v>
      </c>
      <c r="B534">
        <f t="shared" si="8"/>
        <v>50062</v>
      </c>
    </row>
    <row r="535" spans="1:2">
      <c r="A535">
        <v>10039</v>
      </c>
      <c r="B535">
        <f t="shared" si="8"/>
        <v>50039</v>
      </c>
    </row>
    <row r="536" spans="1:2">
      <c r="A536">
        <v>10016</v>
      </c>
      <c r="B536">
        <f t="shared" si="8"/>
        <v>50016</v>
      </c>
    </row>
    <row r="537" spans="1:2">
      <c r="A537">
        <v>10114</v>
      </c>
      <c r="B537">
        <f t="shared" si="8"/>
        <v>50114</v>
      </c>
    </row>
    <row r="538" spans="1:2">
      <c r="A538">
        <v>10015</v>
      </c>
      <c r="B538">
        <f t="shared" si="8"/>
        <v>50015</v>
      </c>
    </row>
    <row r="539" spans="1:2">
      <c r="A539">
        <v>10096</v>
      </c>
      <c r="B539">
        <f t="shared" si="8"/>
        <v>50096</v>
      </c>
    </row>
    <row r="540" spans="1:2">
      <c r="A540">
        <v>10087</v>
      </c>
      <c r="B540">
        <f t="shared" si="8"/>
        <v>50087</v>
      </c>
    </row>
    <row r="541" spans="1:2">
      <c r="A541">
        <v>10022</v>
      </c>
      <c r="B541">
        <f t="shared" si="8"/>
        <v>50022</v>
      </c>
    </row>
    <row r="542" spans="1:2">
      <c r="A542">
        <v>10103</v>
      </c>
      <c r="B542">
        <f t="shared" si="8"/>
        <v>50103</v>
      </c>
    </row>
    <row r="543" spans="1:2">
      <c r="A543">
        <v>10016</v>
      </c>
      <c r="B543">
        <f t="shared" si="8"/>
        <v>50016</v>
      </c>
    </row>
    <row r="544" spans="1:2">
      <c r="A544">
        <v>10133</v>
      </c>
      <c r="B544">
        <f t="shared" si="8"/>
        <v>50133</v>
      </c>
    </row>
    <row r="545" spans="1:2">
      <c r="A545">
        <v>10058</v>
      </c>
      <c r="B545">
        <f t="shared" si="8"/>
        <v>50058</v>
      </c>
    </row>
    <row r="546" spans="1:2">
      <c r="A546">
        <v>10111</v>
      </c>
      <c r="B546">
        <f t="shared" si="8"/>
        <v>50111</v>
      </c>
    </row>
    <row r="547" spans="1:2">
      <c r="A547">
        <v>10014</v>
      </c>
      <c r="B547">
        <f t="shared" si="8"/>
        <v>50014</v>
      </c>
    </row>
    <row r="548" spans="1:2">
      <c r="A548">
        <v>10023</v>
      </c>
      <c r="B548">
        <f t="shared" si="8"/>
        <v>50023</v>
      </c>
    </row>
    <row r="549" spans="1:2">
      <c r="A549">
        <v>10015</v>
      </c>
      <c r="B549">
        <f t="shared" si="8"/>
        <v>50015</v>
      </c>
    </row>
    <row r="550" spans="1:2">
      <c r="A550">
        <v>10115</v>
      </c>
      <c r="B550">
        <f t="shared" si="8"/>
        <v>50115</v>
      </c>
    </row>
    <row r="551" spans="1:2">
      <c r="A551">
        <v>10152</v>
      </c>
      <c r="B551">
        <f t="shared" si="8"/>
        <v>50152</v>
      </c>
    </row>
    <row r="552" spans="1:2">
      <c r="A552">
        <v>10158</v>
      </c>
      <c r="B552">
        <f t="shared" si="8"/>
        <v>50158</v>
      </c>
    </row>
    <row r="553" spans="1:2">
      <c r="A553">
        <v>10003</v>
      </c>
      <c r="B553">
        <f t="shared" si="8"/>
        <v>50003</v>
      </c>
    </row>
    <row r="554" spans="1:2">
      <c r="A554">
        <v>10119</v>
      </c>
      <c r="B554">
        <f t="shared" si="8"/>
        <v>50119</v>
      </c>
    </row>
    <row r="555" spans="1:2">
      <c r="A555">
        <v>10121</v>
      </c>
      <c r="B555">
        <f t="shared" si="8"/>
        <v>50121</v>
      </c>
    </row>
    <row r="556" spans="1:2">
      <c r="A556">
        <v>10022</v>
      </c>
      <c r="B556">
        <f t="shared" si="8"/>
        <v>50022</v>
      </c>
    </row>
    <row r="557" spans="1:2">
      <c r="A557">
        <v>10103</v>
      </c>
      <c r="B557">
        <f t="shared" si="8"/>
        <v>50103</v>
      </c>
    </row>
    <row r="558" spans="1:2">
      <c r="A558">
        <v>10016</v>
      </c>
      <c r="B558">
        <f t="shared" si="8"/>
        <v>50016</v>
      </c>
    </row>
    <row r="559" spans="1:2">
      <c r="A559">
        <v>10133</v>
      </c>
      <c r="B559">
        <f t="shared" si="8"/>
        <v>50133</v>
      </c>
    </row>
    <row r="560" spans="1:2">
      <c r="A560">
        <v>10058</v>
      </c>
      <c r="B560">
        <f t="shared" si="8"/>
        <v>50058</v>
      </c>
    </row>
    <row r="561" spans="1:2">
      <c r="A561">
        <v>10111</v>
      </c>
      <c r="B561">
        <f t="shared" si="8"/>
        <v>50111</v>
      </c>
    </row>
    <row r="562" spans="1:2">
      <c r="A562">
        <v>10014</v>
      </c>
      <c r="B562">
        <f t="shared" si="8"/>
        <v>50014</v>
      </c>
    </row>
    <row r="563" spans="1:2">
      <c r="A563">
        <v>10023</v>
      </c>
      <c r="B563">
        <f t="shared" si="8"/>
        <v>50023</v>
      </c>
    </row>
    <row r="564" spans="1:2">
      <c r="A564">
        <v>10015</v>
      </c>
      <c r="B564">
        <f t="shared" si="8"/>
        <v>50015</v>
      </c>
    </row>
    <row r="565" spans="1:2">
      <c r="A565">
        <v>10115</v>
      </c>
      <c r="B565">
        <f t="shared" si="8"/>
        <v>50115</v>
      </c>
    </row>
    <row r="566" spans="1:2">
      <c r="A566">
        <v>10152</v>
      </c>
      <c r="B566">
        <f t="shared" si="8"/>
        <v>50152</v>
      </c>
    </row>
    <row r="567" spans="1:2">
      <c r="A567">
        <v>10158</v>
      </c>
      <c r="B567">
        <f t="shared" si="8"/>
        <v>50158</v>
      </c>
    </row>
    <row r="568" spans="1:2">
      <c r="A568">
        <v>10003</v>
      </c>
      <c r="B568">
        <f t="shared" si="8"/>
        <v>50003</v>
      </c>
    </row>
    <row r="569" spans="1:2">
      <c r="A569">
        <v>10119</v>
      </c>
      <c r="B569">
        <f t="shared" si="8"/>
        <v>50119</v>
      </c>
    </row>
    <row r="570" spans="1:2">
      <c r="A570">
        <v>10121</v>
      </c>
      <c r="B570">
        <f t="shared" si="8"/>
        <v>50121</v>
      </c>
    </row>
    <row r="571" spans="1:2">
      <c r="A571">
        <v>10022</v>
      </c>
      <c r="B571">
        <f t="shared" si="8"/>
        <v>50022</v>
      </c>
    </row>
    <row r="572" spans="1:2">
      <c r="A572">
        <v>10103</v>
      </c>
      <c r="B572">
        <f t="shared" si="8"/>
        <v>50103</v>
      </c>
    </row>
    <row r="573" spans="1:2">
      <c r="A573">
        <v>10016</v>
      </c>
      <c r="B573">
        <f t="shared" si="8"/>
        <v>50016</v>
      </c>
    </row>
    <row r="574" spans="1:2">
      <c r="A574">
        <v>10133</v>
      </c>
      <c r="B574">
        <f t="shared" si="8"/>
        <v>50133</v>
      </c>
    </row>
    <row r="575" spans="1:2">
      <c r="A575">
        <v>10058</v>
      </c>
      <c r="B575">
        <f t="shared" si="8"/>
        <v>50058</v>
      </c>
    </row>
    <row r="576" spans="1:2">
      <c r="A576">
        <v>10111</v>
      </c>
      <c r="B576">
        <f t="shared" si="8"/>
        <v>50111</v>
      </c>
    </row>
    <row r="577" spans="1:2">
      <c r="A577">
        <v>10014</v>
      </c>
      <c r="B577">
        <f t="shared" si="8"/>
        <v>50014</v>
      </c>
    </row>
    <row r="578" spans="1:2">
      <c r="A578">
        <v>10023</v>
      </c>
      <c r="B578">
        <f t="shared" ref="B578:B641" si="9">A578+40000</f>
        <v>50023</v>
      </c>
    </row>
    <row r="579" spans="1:2">
      <c r="A579">
        <v>10015</v>
      </c>
      <c r="B579">
        <f t="shared" si="9"/>
        <v>50015</v>
      </c>
    </row>
    <row r="580" spans="1:2">
      <c r="A580">
        <v>10115</v>
      </c>
      <c r="B580">
        <f t="shared" si="9"/>
        <v>50115</v>
      </c>
    </row>
    <row r="581" spans="1:2">
      <c r="A581">
        <v>10152</v>
      </c>
      <c r="B581">
        <f t="shared" si="9"/>
        <v>50152</v>
      </c>
    </row>
    <row r="582" spans="1:2">
      <c r="A582">
        <v>10158</v>
      </c>
      <c r="B582">
        <f t="shared" si="9"/>
        <v>50158</v>
      </c>
    </row>
    <row r="583" spans="1:2">
      <c r="A583">
        <v>10003</v>
      </c>
      <c r="B583">
        <f t="shared" si="9"/>
        <v>50003</v>
      </c>
    </row>
    <row r="584" spans="1:2">
      <c r="A584">
        <v>10119</v>
      </c>
      <c r="B584">
        <f t="shared" si="9"/>
        <v>50119</v>
      </c>
    </row>
    <row r="585" spans="1:2">
      <c r="A585">
        <v>10121</v>
      </c>
      <c r="B585">
        <f t="shared" si="9"/>
        <v>50121</v>
      </c>
    </row>
    <row r="586" spans="1:2">
      <c r="A586">
        <v>10022</v>
      </c>
      <c r="B586">
        <f t="shared" si="9"/>
        <v>50022</v>
      </c>
    </row>
    <row r="587" spans="1:2">
      <c r="A587">
        <v>10103</v>
      </c>
      <c r="B587">
        <f t="shared" si="9"/>
        <v>50103</v>
      </c>
    </row>
    <row r="588" spans="1:2">
      <c r="A588">
        <v>10016</v>
      </c>
      <c r="B588">
        <f t="shared" si="9"/>
        <v>50016</v>
      </c>
    </row>
    <row r="589" spans="1:2">
      <c r="A589">
        <v>10133</v>
      </c>
      <c r="B589">
        <f t="shared" si="9"/>
        <v>50133</v>
      </c>
    </row>
    <row r="590" spans="1:2">
      <c r="A590">
        <v>10058</v>
      </c>
      <c r="B590">
        <f t="shared" si="9"/>
        <v>50058</v>
      </c>
    </row>
    <row r="591" spans="1:2">
      <c r="A591">
        <v>10111</v>
      </c>
      <c r="B591">
        <f t="shared" si="9"/>
        <v>50111</v>
      </c>
    </row>
    <row r="592" spans="1:2">
      <c r="A592">
        <v>10014</v>
      </c>
      <c r="B592">
        <f t="shared" si="9"/>
        <v>50014</v>
      </c>
    </row>
    <row r="593" spans="1:2">
      <c r="A593">
        <v>10023</v>
      </c>
      <c r="B593">
        <f t="shared" si="9"/>
        <v>50023</v>
      </c>
    </row>
    <row r="594" spans="1:2">
      <c r="A594">
        <v>10015</v>
      </c>
      <c r="B594">
        <f t="shared" si="9"/>
        <v>50015</v>
      </c>
    </row>
    <row r="595" spans="1:2">
      <c r="A595">
        <v>10115</v>
      </c>
      <c r="B595">
        <f t="shared" si="9"/>
        <v>50115</v>
      </c>
    </row>
    <row r="596" spans="1:2">
      <c r="A596">
        <v>10152</v>
      </c>
      <c r="B596">
        <f t="shared" si="9"/>
        <v>50152</v>
      </c>
    </row>
    <row r="597" spans="1:2">
      <c r="A597">
        <v>10158</v>
      </c>
      <c r="B597">
        <f t="shared" si="9"/>
        <v>50158</v>
      </c>
    </row>
    <row r="598" spans="1:2">
      <c r="A598">
        <v>10003</v>
      </c>
      <c r="B598">
        <f t="shared" si="9"/>
        <v>50003</v>
      </c>
    </row>
    <row r="599" spans="1:2">
      <c r="A599">
        <v>10119</v>
      </c>
      <c r="B599">
        <f t="shared" si="9"/>
        <v>50119</v>
      </c>
    </row>
    <row r="600" spans="1:2">
      <c r="A600">
        <v>10121</v>
      </c>
      <c r="B600">
        <f t="shared" si="9"/>
        <v>50121</v>
      </c>
    </row>
    <row r="601" spans="1:2">
      <c r="A601">
        <v>10022</v>
      </c>
      <c r="B601">
        <f t="shared" si="9"/>
        <v>50022</v>
      </c>
    </row>
    <row r="602" spans="1:2">
      <c r="A602">
        <v>10103</v>
      </c>
      <c r="B602">
        <f t="shared" si="9"/>
        <v>50103</v>
      </c>
    </row>
    <row r="603" spans="1:2">
      <c r="A603">
        <v>10016</v>
      </c>
      <c r="B603">
        <f t="shared" si="9"/>
        <v>50016</v>
      </c>
    </row>
    <row r="604" spans="1:2">
      <c r="A604">
        <v>10133</v>
      </c>
      <c r="B604">
        <f t="shared" si="9"/>
        <v>50133</v>
      </c>
    </row>
    <row r="605" spans="1:2">
      <c r="A605">
        <v>10058</v>
      </c>
      <c r="B605">
        <f t="shared" si="9"/>
        <v>50058</v>
      </c>
    </row>
    <row r="606" spans="1:2">
      <c r="A606">
        <v>10111</v>
      </c>
      <c r="B606">
        <f t="shared" si="9"/>
        <v>50111</v>
      </c>
    </row>
    <row r="607" spans="1:2">
      <c r="A607">
        <v>10014</v>
      </c>
      <c r="B607">
        <f t="shared" si="9"/>
        <v>50014</v>
      </c>
    </row>
    <row r="608" spans="1:2">
      <c r="A608">
        <v>10023</v>
      </c>
      <c r="B608">
        <f t="shared" si="9"/>
        <v>50023</v>
      </c>
    </row>
    <row r="609" spans="1:2">
      <c r="A609">
        <v>10015</v>
      </c>
      <c r="B609">
        <f t="shared" si="9"/>
        <v>50015</v>
      </c>
    </row>
    <row r="610" spans="1:2">
      <c r="A610">
        <v>10115</v>
      </c>
      <c r="B610">
        <f t="shared" si="9"/>
        <v>50115</v>
      </c>
    </row>
    <row r="611" spans="1:2">
      <c r="A611">
        <v>10152</v>
      </c>
      <c r="B611">
        <f t="shared" si="9"/>
        <v>50152</v>
      </c>
    </row>
    <row r="612" spans="1:2">
      <c r="A612">
        <v>10158</v>
      </c>
      <c r="B612">
        <f t="shared" si="9"/>
        <v>50158</v>
      </c>
    </row>
    <row r="613" spans="1:2">
      <c r="A613">
        <v>10003</v>
      </c>
      <c r="B613">
        <f t="shared" si="9"/>
        <v>50003</v>
      </c>
    </row>
    <row r="614" spans="1:2">
      <c r="A614">
        <v>10119</v>
      </c>
      <c r="B614">
        <f t="shared" si="9"/>
        <v>50119</v>
      </c>
    </row>
    <row r="615" spans="1:2">
      <c r="A615">
        <v>10121</v>
      </c>
      <c r="B615">
        <f t="shared" si="9"/>
        <v>50121</v>
      </c>
    </row>
    <row r="616" spans="1:2">
      <c r="A616">
        <v>10022</v>
      </c>
      <c r="B616">
        <f t="shared" si="9"/>
        <v>50022</v>
      </c>
    </row>
    <row r="617" spans="1:2">
      <c r="A617">
        <v>10103</v>
      </c>
      <c r="B617">
        <f t="shared" si="9"/>
        <v>50103</v>
      </c>
    </row>
    <row r="618" spans="1:2">
      <c r="A618">
        <v>10016</v>
      </c>
      <c r="B618">
        <f t="shared" si="9"/>
        <v>50016</v>
      </c>
    </row>
    <row r="619" spans="1:2">
      <c r="A619">
        <v>10133</v>
      </c>
      <c r="B619">
        <f t="shared" si="9"/>
        <v>50133</v>
      </c>
    </row>
    <row r="620" spans="1:2">
      <c r="A620">
        <v>10058</v>
      </c>
      <c r="B620">
        <f t="shared" si="9"/>
        <v>50058</v>
      </c>
    </row>
    <row r="621" spans="1:2">
      <c r="A621">
        <v>10111</v>
      </c>
      <c r="B621">
        <f t="shared" si="9"/>
        <v>50111</v>
      </c>
    </row>
    <row r="622" spans="1:2">
      <c r="A622">
        <v>10014</v>
      </c>
      <c r="B622">
        <f t="shared" si="9"/>
        <v>50014</v>
      </c>
    </row>
    <row r="623" spans="1:2">
      <c r="A623">
        <v>10023</v>
      </c>
      <c r="B623">
        <f t="shared" si="9"/>
        <v>50023</v>
      </c>
    </row>
    <row r="624" spans="1:2">
      <c r="A624">
        <v>10015</v>
      </c>
      <c r="B624">
        <f t="shared" si="9"/>
        <v>50015</v>
      </c>
    </row>
    <row r="625" spans="1:2">
      <c r="A625">
        <v>10115</v>
      </c>
      <c r="B625">
        <f t="shared" si="9"/>
        <v>50115</v>
      </c>
    </row>
    <row r="626" spans="1:2">
      <c r="A626">
        <v>10152</v>
      </c>
      <c r="B626">
        <f t="shared" si="9"/>
        <v>50152</v>
      </c>
    </row>
    <row r="627" spans="1:2">
      <c r="A627">
        <v>10158</v>
      </c>
      <c r="B627">
        <f t="shared" si="9"/>
        <v>50158</v>
      </c>
    </row>
    <row r="628" spans="1:2">
      <c r="A628">
        <v>10003</v>
      </c>
      <c r="B628">
        <f t="shared" si="9"/>
        <v>50003</v>
      </c>
    </row>
    <row r="629" spans="1:2">
      <c r="A629">
        <v>10119</v>
      </c>
      <c r="B629">
        <f t="shared" si="9"/>
        <v>50119</v>
      </c>
    </row>
    <row r="630" spans="1:2">
      <c r="A630">
        <v>10121</v>
      </c>
      <c r="B630">
        <f t="shared" si="9"/>
        <v>50121</v>
      </c>
    </row>
    <row r="631" spans="1:2">
      <c r="A631">
        <v>10022</v>
      </c>
      <c r="B631">
        <f t="shared" si="9"/>
        <v>50022</v>
      </c>
    </row>
    <row r="632" spans="1:2">
      <c r="A632">
        <v>10103</v>
      </c>
      <c r="B632">
        <f t="shared" si="9"/>
        <v>50103</v>
      </c>
    </row>
    <row r="633" spans="1:2">
      <c r="A633">
        <v>10016</v>
      </c>
      <c r="B633">
        <f t="shared" si="9"/>
        <v>50016</v>
      </c>
    </row>
    <row r="634" spans="1:2">
      <c r="A634">
        <v>10133</v>
      </c>
      <c r="B634">
        <f t="shared" si="9"/>
        <v>50133</v>
      </c>
    </row>
    <row r="635" spans="1:2">
      <c r="A635">
        <v>10058</v>
      </c>
      <c r="B635">
        <f t="shared" si="9"/>
        <v>50058</v>
      </c>
    </row>
    <row r="636" spans="1:2">
      <c r="A636">
        <v>10111</v>
      </c>
      <c r="B636">
        <f t="shared" si="9"/>
        <v>50111</v>
      </c>
    </row>
    <row r="637" spans="1:2">
      <c r="A637">
        <v>10014</v>
      </c>
      <c r="B637">
        <f t="shared" si="9"/>
        <v>50014</v>
      </c>
    </row>
    <row r="638" spans="1:2">
      <c r="A638">
        <v>10023</v>
      </c>
      <c r="B638">
        <f t="shared" si="9"/>
        <v>50023</v>
      </c>
    </row>
    <row r="639" spans="1:2">
      <c r="A639">
        <v>10015</v>
      </c>
      <c r="B639">
        <f t="shared" si="9"/>
        <v>50015</v>
      </c>
    </row>
    <row r="640" spans="1:2">
      <c r="A640">
        <v>10115</v>
      </c>
      <c r="B640">
        <f t="shared" si="9"/>
        <v>50115</v>
      </c>
    </row>
    <row r="641" spans="1:2">
      <c r="A641">
        <v>10152</v>
      </c>
      <c r="B641">
        <f t="shared" si="9"/>
        <v>50152</v>
      </c>
    </row>
    <row r="642" spans="1:2">
      <c r="A642">
        <v>10158</v>
      </c>
      <c r="B642">
        <f t="shared" ref="B642:B705" si="10">A642+40000</f>
        <v>50158</v>
      </c>
    </row>
    <row r="643" spans="1:2">
      <c r="A643">
        <v>10003</v>
      </c>
      <c r="B643">
        <f t="shared" si="10"/>
        <v>50003</v>
      </c>
    </row>
    <row r="644" spans="1:2">
      <c r="A644">
        <v>10119</v>
      </c>
      <c r="B644">
        <f t="shared" si="10"/>
        <v>50119</v>
      </c>
    </row>
    <row r="645" spans="1:2">
      <c r="A645">
        <v>10121</v>
      </c>
      <c r="B645">
        <f t="shared" si="10"/>
        <v>50121</v>
      </c>
    </row>
    <row r="646" spans="1:2">
      <c r="A646">
        <v>10022</v>
      </c>
      <c r="B646">
        <f t="shared" si="10"/>
        <v>50022</v>
      </c>
    </row>
    <row r="647" spans="1:2">
      <c r="A647">
        <v>10103</v>
      </c>
      <c r="B647">
        <f t="shared" si="10"/>
        <v>50103</v>
      </c>
    </row>
    <row r="648" spans="1:2">
      <c r="A648">
        <v>10016</v>
      </c>
      <c r="B648">
        <f t="shared" si="10"/>
        <v>50016</v>
      </c>
    </row>
    <row r="649" spans="1:2">
      <c r="A649">
        <v>10133</v>
      </c>
      <c r="B649">
        <f t="shared" si="10"/>
        <v>50133</v>
      </c>
    </row>
    <row r="650" spans="1:2">
      <c r="A650">
        <v>10058</v>
      </c>
      <c r="B650">
        <f t="shared" si="10"/>
        <v>50058</v>
      </c>
    </row>
    <row r="651" spans="1:2">
      <c r="A651">
        <v>10111</v>
      </c>
      <c r="B651">
        <f t="shared" si="10"/>
        <v>50111</v>
      </c>
    </row>
    <row r="652" spans="1:2">
      <c r="A652">
        <v>10014</v>
      </c>
      <c r="B652">
        <f t="shared" si="10"/>
        <v>50014</v>
      </c>
    </row>
    <row r="653" spans="1:2">
      <c r="A653">
        <v>10023</v>
      </c>
      <c r="B653">
        <f t="shared" si="10"/>
        <v>50023</v>
      </c>
    </row>
    <row r="654" spans="1:2">
      <c r="A654">
        <v>10015</v>
      </c>
      <c r="B654">
        <f t="shared" si="10"/>
        <v>50015</v>
      </c>
    </row>
    <row r="655" spans="1:2">
      <c r="A655">
        <v>10115</v>
      </c>
      <c r="B655">
        <f t="shared" si="10"/>
        <v>50115</v>
      </c>
    </row>
    <row r="656" spans="1:2">
      <c r="A656">
        <v>10152</v>
      </c>
      <c r="B656">
        <f t="shared" si="10"/>
        <v>50152</v>
      </c>
    </row>
    <row r="657" spans="1:2">
      <c r="A657">
        <v>10158</v>
      </c>
      <c r="B657">
        <f t="shared" si="10"/>
        <v>50158</v>
      </c>
    </row>
    <row r="658" spans="1:2">
      <c r="A658">
        <v>10003</v>
      </c>
      <c r="B658">
        <f t="shared" si="10"/>
        <v>50003</v>
      </c>
    </row>
    <row r="659" spans="1:2">
      <c r="A659">
        <v>10119</v>
      </c>
      <c r="B659">
        <f t="shared" si="10"/>
        <v>50119</v>
      </c>
    </row>
    <row r="660" spans="1:2">
      <c r="A660">
        <v>10121</v>
      </c>
      <c r="B660">
        <f t="shared" si="10"/>
        <v>50121</v>
      </c>
    </row>
    <row r="661" spans="1:2">
      <c r="A661">
        <v>10022</v>
      </c>
      <c r="B661">
        <f t="shared" si="10"/>
        <v>50022</v>
      </c>
    </row>
    <row r="662" spans="1:2">
      <c r="A662">
        <v>10103</v>
      </c>
      <c r="B662">
        <f t="shared" si="10"/>
        <v>50103</v>
      </c>
    </row>
    <row r="663" spans="1:2">
      <c r="A663">
        <v>10016</v>
      </c>
      <c r="B663">
        <f t="shared" si="10"/>
        <v>50016</v>
      </c>
    </row>
    <row r="664" spans="1:2">
      <c r="A664">
        <v>10133</v>
      </c>
      <c r="B664">
        <f t="shared" si="10"/>
        <v>50133</v>
      </c>
    </row>
    <row r="665" spans="1:2">
      <c r="A665">
        <v>10058</v>
      </c>
      <c r="B665">
        <f t="shared" si="10"/>
        <v>50058</v>
      </c>
    </row>
    <row r="666" spans="1:2">
      <c r="A666">
        <v>10111</v>
      </c>
      <c r="B666">
        <f t="shared" si="10"/>
        <v>50111</v>
      </c>
    </row>
    <row r="667" spans="1:2">
      <c r="A667">
        <v>10014</v>
      </c>
      <c r="B667">
        <f t="shared" si="10"/>
        <v>50014</v>
      </c>
    </row>
    <row r="668" spans="1:2">
      <c r="A668">
        <v>10023</v>
      </c>
      <c r="B668">
        <f t="shared" si="10"/>
        <v>50023</v>
      </c>
    </row>
    <row r="669" spans="1:2">
      <c r="A669">
        <v>10015</v>
      </c>
      <c r="B669">
        <f t="shared" si="10"/>
        <v>50015</v>
      </c>
    </row>
    <row r="670" spans="1:2">
      <c r="A670">
        <v>10115</v>
      </c>
      <c r="B670">
        <f t="shared" si="10"/>
        <v>50115</v>
      </c>
    </row>
    <row r="671" spans="1:2">
      <c r="A671">
        <v>10152</v>
      </c>
      <c r="B671">
        <f t="shared" si="10"/>
        <v>50152</v>
      </c>
    </row>
    <row r="672" spans="1:2">
      <c r="A672">
        <v>10158</v>
      </c>
      <c r="B672">
        <f t="shared" si="10"/>
        <v>50158</v>
      </c>
    </row>
    <row r="673" spans="1:2">
      <c r="A673">
        <v>10003</v>
      </c>
      <c r="B673">
        <f t="shared" si="10"/>
        <v>50003</v>
      </c>
    </row>
    <row r="674" spans="1:2">
      <c r="A674">
        <v>10119</v>
      </c>
      <c r="B674">
        <f t="shared" si="10"/>
        <v>50119</v>
      </c>
    </row>
    <row r="675" spans="1:2">
      <c r="A675">
        <v>10121</v>
      </c>
      <c r="B675">
        <f t="shared" si="10"/>
        <v>50121</v>
      </c>
    </row>
    <row r="676" spans="1:2">
      <c r="A676">
        <v>10102</v>
      </c>
      <c r="B676">
        <f t="shared" si="10"/>
        <v>50102</v>
      </c>
    </row>
    <row r="677" spans="1:2">
      <c r="A677">
        <v>10089</v>
      </c>
      <c r="B677">
        <f t="shared" si="10"/>
        <v>50089</v>
      </c>
    </row>
    <row r="678" spans="1:2">
      <c r="A678">
        <v>10060</v>
      </c>
      <c r="B678">
        <f t="shared" si="10"/>
        <v>50060</v>
      </c>
    </row>
    <row r="679" spans="1:2">
      <c r="A679">
        <v>10102</v>
      </c>
      <c r="B679">
        <f t="shared" si="10"/>
        <v>50102</v>
      </c>
    </row>
    <row r="680" spans="1:2">
      <c r="A680">
        <v>10043</v>
      </c>
      <c r="B680">
        <f t="shared" si="10"/>
        <v>50043</v>
      </c>
    </row>
    <row r="681" spans="1:2">
      <c r="A681">
        <v>10154</v>
      </c>
      <c r="B681">
        <f t="shared" si="10"/>
        <v>50154</v>
      </c>
    </row>
    <row r="682" spans="1:2">
      <c r="A682">
        <v>10052</v>
      </c>
      <c r="B682">
        <f t="shared" si="10"/>
        <v>50052</v>
      </c>
    </row>
    <row r="683" spans="1:2">
      <c r="A683">
        <v>10141</v>
      </c>
      <c r="B683">
        <f t="shared" si="10"/>
        <v>50141</v>
      </c>
    </row>
    <row r="684" spans="1:2">
      <c r="A684">
        <v>10073</v>
      </c>
      <c r="B684">
        <f t="shared" si="10"/>
        <v>50073</v>
      </c>
    </row>
    <row r="685" spans="1:2">
      <c r="A685">
        <v>10085</v>
      </c>
      <c r="B685">
        <f t="shared" si="10"/>
        <v>50085</v>
      </c>
    </row>
    <row r="686" spans="1:2">
      <c r="A686">
        <v>10148</v>
      </c>
      <c r="B686">
        <f t="shared" si="10"/>
        <v>50148</v>
      </c>
    </row>
    <row r="687" spans="1:2">
      <c r="A687">
        <v>10064</v>
      </c>
      <c r="B687">
        <f t="shared" si="10"/>
        <v>50064</v>
      </c>
    </row>
    <row r="688" spans="1:2">
      <c r="A688">
        <v>10134</v>
      </c>
      <c r="B688">
        <f t="shared" si="10"/>
        <v>50134</v>
      </c>
    </row>
    <row r="689" spans="1:2">
      <c r="A689">
        <v>10020</v>
      </c>
      <c r="B689">
        <f t="shared" si="10"/>
        <v>50020</v>
      </c>
    </row>
    <row r="690" spans="1:2">
      <c r="A690">
        <v>10063</v>
      </c>
      <c r="B690">
        <f t="shared" si="10"/>
        <v>50063</v>
      </c>
    </row>
    <row r="691" spans="1:2">
      <c r="A691">
        <v>10102</v>
      </c>
      <c r="B691">
        <f t="shared" si="10"/>
        <v>50102</v>
      </c>
    </row>
    <row r="692" spans="1:2">
      <c r="A692">
        <v>10089</v>
      </c>
      <c r="B692">
        <f t="shared" si="10"/>
        <v>50089</v>
      </c>
    </row>
    <row r="693" spans="1:2">
      <c r="A693">
        <v>10060</v>
      </c>
      <c r="B693">
        <f t="shared" si="10"/>
        <v>50060</v>
      </c>
    </row>
    <row r="694" spans="1:2">
      <c r="A694">
        <v>10102</v>
      </c>
      <c r="B694">
        <f t="shared" si="10"/>
        <v>50102</v>
      </c>
    </row>
    <row r="695" spans="1:2">
      <c r="A695">
        <v>10043</v>
      </c>
      <c r="B695">
        <f t="shared" si="10"/>
        <v>50043</v>
      </c>
    </row>
    <row r="696" spans="1:2">
      <c r="A696">
        <v>10154</v>
      </c>
      <c r="B696">
        <f t="shared" si="10"/>
        <v>50154</v>
      </c>
    </row>
    <row r="697" spans="1:2">
      <c r="A697">
        <v>10052</v>
      </c>
      <c r="B697">
        <f t="shared" si="10"/>
        <v>50052</v>
      </c>
    </row>
    <row r="698" spans="1:2">
      <c r="A698">
        <v>10141</v>
      </c>
      <c r="B698">
        <f t="shared" si="10"/>
        <v>50141</v>
      </c>
    </row>
    <row r="699" spans="1:2">
      <c r="A699">
        <v>10073</v>
      </c>
      <c r="B699">
        <f t="shared" si="10"/>
        <v>50073</v>
      </c>
    </row>
    <row r="700" spans="1:2">
      <c r="A700">
        <v>10085</v>
      </c>
      <c r="B700">
        <f t="shared" si="10"/>
        <v>50085</v>
      </c>
    </row>
    <row r="701" spans="1:2">
      <c r="A701">
        <v>10148</v>
      </c>
      <c r="B701">
        <f t="shared" si="10"/>
        <v>50148</v>
      </c>
    </row>
    <row r="702" spans="1:2">
      <c r="A702">
        <v>10064</v>
      </c>
      <c r="B702">
        <f t="shared" si="10"/>
        <v>50064</v>
      </c>
    </row>
    <row r="703" spans="1:2">
      <c r="A703">
        <v>10134</v>
      </c>
      <c r="B703">
        <f t="shared" si="10"/>
        <v>50134</v>
      </c>
    </row>
    <row r="704" spans="1:2">
      <c r="A704">
        <v>10020</v>
      </c>
      <c r="B704">
        <f t="shared" si="10"/>
        <v>50020</v>
      </c>
    </row>
    <row r="705" spans="1:2">
      <c r="A705">
        <v>10063</v>
      </c>
      <c r="B705">
        <f t="shared" si="10"/>
        <v>50063</v>
      </c>
    </row>
    <row r="706" spans="1:2">
      <c r="A706">
        <v>10102</v>
      </c>
      <c r="B706">
        <f t="shared" ref="B706:B769" si="11">A706+40000</f>
        <v>50102</v>
      </c>
    </row>
    <row r="707" spans="1:2">
      <c r="A707">
        <v>10089</v>
      </c>
      <c r="B707">
        <f t="shared" si="11"/>
        <v>50089</v>
      </c>
    </row>
    <row r="708" spans="1:2">
      <c r="A708">
        <v>10060</v>
      </c>
      <c r="B708">
        <f t="shared" si="11"/>
        <v>50060</v>
      </c>
    </row>
    <row r="709" spans="1:2">
      <c r="A709">
        <v>10102</v>
      </c>
      <c r="B709">
        <f t="shared" si="11"/>
        <v>50102</v>
      </c>
    </row>
    <row r="710" spans="1:2">
      <c r="A710">
        <v>10043</v>
      </c>
      <c r="B710">
        <f t="shared" si="11"/>
        <v>50043</v>
      </c>
    </row>
    <row r="711" spans="1:2">
      <c r="A711">
        <v>10154</v>
      </c>
      <c r="B711">
        <f t="shared" si="11"/>
        <v>50154</v>
      </c>
    </row>
    <row r="712" spans="1:2">
      <c r="A712">
        <v>10052</v>
      </c>
      <c r="B712">
        <f t="shared" si="11"/>
        <v>50052</v>
      </c>
    </row>
    <row r="713" spans="1:2">
      <c r="A713">
        <v>10141</v>
      </c>
      <c r="B713">
        <f t="shared" si="11"/>
        <v>50141</v>
      </c>
    </row>
    <row r="714" spans="1:2">
      <c r="A714">
        <v>10073</v>
      </c>
      <c r="B714">
        <f t="shared" si="11"/>
        <v>50073</v>
      </c>
    </row>
    <row r="715" spans="1:2">
      <c r="A715">
        <v>10085</v>
      </c>
      <c r="B715">
        <f t="shared" si="11"/>
        <v>50085</v>
      </c>
    </row>
    <row r="716" spans="1:2">
      <c r="A716">
        <v>10148</v>
      </c>
      <c r="B716">
        <f t="shared" si="11"/>
        <v>50148</v>
      </c>
    </row>
    <row r="717" spans="1:2">
      <c r="A717">
        <v>10064</v>
      </c>
      <c r="B717">
        <f t="shared" si="11"/>
        <v>50064</v>
      </c>
    </row>
    <row r="718" spans="1:2">
      <c r="A718">
        <v>10134</v>
      </c>
      <c r="B718">
        <f t="shared" si="11"/>
        <v>50134</v>
      </c>
    </row>
    <row r="719" spans="1:2">
      <c r="A719">
        <v>10020</v>
      </c>
      <c r="B719">
        <f t="shared" si="11"/>
        <v>50020</v>
      </c>
    </row>
    <row r="720" spans="1:2">
      <c r="A720">
        <v>10063</v>
      </c>
      <c r="B720">
        <f t="shared" si="11"/>
        <v>50063</v>
      </c>
    </row>
    <row r="721" spans="1:2">
      <c r="A721">
        <v>10102</v>
      </c>
      <c r="B721">
        <f t="shared" si="11"/>
        <v>50102</v>
      </c>
    </row>
    <row r="722" spans="1:2">
      <c r="A722">
        <v>10089</v>
      </c>
      <c r="B722">
        <f t="shared" si="11"/>
        <v>50089</v>
      </c>
    </row>
    <row r="723" spans="1:2">
      <c r="A723">
        <v>10060</v>
      </c>
      <c r="B723">
        <f t="shared" si="11"/>
        <v>50060</v>
      </c>
    </row>
    <row r="724" spans="1:2">
      <c r="A724">
        <v>10102</v>
      </c>
      <c r="B724">
        <f t="shared" si="11"/>
        <v>50102</v>
      </c>
    </row>
    <row r="725" spans="1:2">
      <c r="A725">
        <v>10043</v>
      </c>
      <c r="B725">
        <f t="shared" si="11"/>
        <v>50043</v>
      </c>
    </row>
    <row r="726" spans="1:2">
      <c r="A726">
        <v>10154</v>
      </c>
      <c r="B726">
        <f t="shared" si="11"/>
        <v>50154</v>
      </c>
    </row>
    <row r="727" spans="1:2">
      <c r="A727">
        <v>10052</v>
      </c>
      <c r="B727">
        <f t="shared" si="11"/>
        <v>50052</v>
      </c>
    </row>
    <row r="728" spans="1:2">
      <c r="A728">
        <v>10141</v>
      </c>
      <c r="B728">
        <f t="shared" si="11"/>
        <v>50141</v>
      </c>
    </row>
    <row r="729" spans="1:2">
      <c r="A729">
        <v>10073</v>
      </c>
      <c r="B729">
        <f t="shared" si="11"/>
        <v>50073</v>
      </c>
    </row>
    <row r="730" spans="1:2">
      <c r="A730">
        <v>10085</v>
      </c>
      <c r="B730">
        <f t="shared" si="11"/>
        <v>50085</v>
      </c>
    </row>
    <row r="731" spans="1:2">
      <c r="A731">
        <v>10148</v>
      </c>
      <c r="B731">
        <f t="shared" si="11"/>
        <v>50148</v>
      </c>
    </row>
    <row r="732" spans="1:2">
      <c r="A732">
        <v>10064</v>
      </c>
      <c r="B732">
        <f t="shared" si="11"/>
        <v>50064</v>
      </c>
    </row>
    <row r="733" spans="1:2">
      <c r="A733">
        <v>10134</v>
      </c>
      <c r="B733">
        <f t="shared" si="11"/>
        <v>50134</v>
      </c>
    </row>
    <row r="734" spans="1:2">
      <c r="A734">
        <v>10020</v>
      </c>
      <c r="B734">
        <f t="shared" si="11"/>
        <v>50020</v>
      </c>
    </row>
    <row r="735" spans="1:2">
      <c r="A735">
        <v>10063</v>
      </c>
      <c r="B735">
        <f t="shared" si="11"/>
        <v>50063</v>
      </c>
    </row>
    <row r="736" spans="1:2">
      <c r="A736">
        <v>10102</v>
      </c>
      <c r="B736">
        <f t="shared" si="11"/>
        <v>50102</v>
      </c>
    </row>
    <row r="737" spans="1:2">
      <c r="A737">
        <v>10089</v>
      </c>
      <c r="B737">
        <f t="shared" si="11"/>
        <v>50089</v>
      </c>
    </row>
    <row r="738" spans="1:2">
      <c r="A738">
        <v>10060</v>
      </c>
      <c r="B738">
        <f t="shared" si="11"/>
        <v>50060</v>
      </c>
    </row>
    <row r="739" spans="1:2">
      <c r="A739">
        <v>10102</v>
      </c>
      <c r="B739">
        <f t="shared" si="11"/>
        <v>50102</v>
      </c>
    </row>
    <row r="740" spans="1:2">
      <c r="A740">
        <v>10043</v>
      </c>
      <c r="B740">
        <f t="shared" si="11"/>
        <v>50043</v>
      </c>
    </row>
    <row r="741" spans="1:2">
      <c r="A741">
        <v>10154</v>
      </c>
      <c r="B741">
        <f t="shared" si="11"/>
        <v>50154</v>
      </c>
    </row>
    <row r="742" spans="1:2">
      <c r="A742">
        <v>10052</v>
      </c>
      <c r="B742">
        <f t="shared" si="11"/>
        <v>50052</v>
      </c>
    </row>
    <row r="743" spans="1:2">
      <c r="A743">
        <v>10141</v>
      </c>
      <c r="B743">
        <f t="shared" si="11"/>
        <v>50141</v>
      </c>
    </row>
    <row r="744" spans="1:2">
      <c r="A744">
        <v>10073</v>
      </c>
      <c r="B744">
        <f t="shared" si="11"/>
        <v>50073</v>
      </c>
    </row>
    <row r="745" spans="1:2">
      <c r="A745">
        <v>10085</v>
      </c>
      <c r="B745">
        <f t="shared" si="11"/>
        <v>50085</v>
      </c>
    </row>
    <row r="746" spans="1:2">
      <c r="A746">
        <v>10148</v>
      </c>
      <c r="B746">
        <f t="shared" si="11"/>
        <v>50148</v>
      </c>
    </row>
    <row r="747" spans="1:2">
      <c r="A747">
        <v>10064</v>
      </c>
      <c r="B747">
        <f t="shared" si="11"/>
        <v>50064</v>
      </c>
    </row>
    <row r="748" spans="1:2">
      <c r="A748">
        <v>10134</v>
      </c>
      <c r="B748">
        <f t="shared" si="11"/>
        <v>50134</v>
      </c>
    </row>
    <row r="749" spans="1:2">
      <c r="A749">
        <v>10020</v>
      </c>
      <c r="B749">
        <f t="shared" si="11"/>
        <v>50020</v>
      </c>
    </row>
    <row r="750" spans="1:2">
      <c r="A750">
        <v>10063</v>
      </c>
      <c r="B750">
        <f t="shared" si="11"/>
        <v>50063</v>
      </c>
    </row>
    <row r="751" spans="1:2">
      <c r="A751">
        <v>10102</v>
      </c>
      <c r="B751">
        <f t="shared" si="11"/>
        <v>50102</v>
      </c>
    </row>
    <row r="752" spans="1:2">
      <c r="A752">
        <v>10089</v>
      </c>
      <c r="B752">
        <f t="shared" si="11"/>
        <v>50089</v>
      </c>
    </row>
    <row r="753" spans="1:2">
      <c r="A753">
        <v>10060</v>
      </c>
      <c r="B753">
        <f t="shared" si="11"/>
        <v>50060</v>
      </c>
    </row>
    <row r="754" spans="1:2">
      <c r="A754">
        <v>10102</v>
      </c>
      <c r="B754">
        <f t="shared" si="11"/>
        <v>50102</v>
      </c>
    </row>
    <row r="755" spans="1:2">
      <c r="A755">
        <v>10043</v>
      </c>
      <c r="B755">
        <f t="shared" si="11"/>
        <v>50043</v>
      </c>
    </row>
    <row r="756" spans="1:2">
      <c r="A756">
        <v>10154</v>
      </c>
      <c r="B756">
        <f t="shared" si="11"/>
        <v>50154</v>
      </c>
    </row>
    <row r="757" spans="1:2">
      <c r="A757">
        <v>10052</v>
      </c>
      <c r="B757">
        <f t="shared" si="11"/>
        <v>50052</v>
      </c>
    </row>
    <row r="758" spans="1:2">
      <c r="A758">
        <v>10141</v>
      </c>
      <c r="B758">
        <f t="shared" si="11"/>
        <v>50141</v>
      </c>
    </row>
    <row r="759" spans="1:2">
      <c r="A759">
        <v>10073</v>
      </c>
      <c r="B759">
        <f t="shared" si="11"/>
        <v>50073</v>
      </c>
    </row>
    <row r="760" spans="1:2">
      <c r="A760">
        <v>10085</v>
      </c>
      <c r="B760">
        <f t="shared" si="11"/>
        <v>50085</v>
      </c>
    </row>
    <row r="761" spans="1:2">
      <c r="A761">
        <v>10148</v>
      </c>
      <c r="B761">
        <f t="shared" si="11"/>
        <v>50148</v>
      </c>
    </row>
    <row r="762" spans="1:2">
      <c r="A762">
        <v>10064</v>
      </c>
      <c r="B762">
        <f t="shared" si="11"/>
        <v>50064</v>
      </c>
    </row>
    <row r="763" spans="1:2">
      <c r="A763">
        <v>10134</v>
      </c>
      <c r="B763">
        <f t="shared" si="11"/>
        <v>50134</v>
      </c>
    </row>
    <row r="764" spans="1:2">
      <c r="A764">
        <v>10020</v>
      </c>
      <c r="B764">
        <f t="shared" si="11"/>
        <v>50020</v>
      </c>
    </row>
    <row r="765" spans="1:2">
      <c r="A765">
        <v>10063</v>
      </c>
      <c r="B765">
        <f t="shared" si="11"/>
        <v>50063</v>
      </c>
    </row>
    <row r="766" spans="1:2">
      <c r="A766">
        <v>10102</v>
      </c>
      <c r="B766">
        <f t="shared" si="11"/>
        <v>50102</v>
      </c>
    </row>
    <row r="767" spans="1:2">
      <c r="A767">
        <v>10089</v>
      </c>
      <c r="B767">
        <f t="shared" si="11"/>
        <v>50089</v>
      </c>
    </row>
    <row r="768" spans="1:2">
      <c r="A768">
        <v>10060</v>
      </c>
      <c r="B768">
        <f t="shared" si="11"/>
        <v>50060</v>
      </c>
    </row>
    <row r="769" spans="1:2">
      <c r="A769">
        <v>10102</v>
      </c>
      <c r="B769">
        <f t="shared" si="11"/>
        <v>50102</v>
      </c>
    </row>
    <row r="770" spans="1:2">
      <c r="A770">
        <v>10043</v>
      </c>
      <c r="B770">
        <f t="shared" ref="B770:B833" si="12">A770+40000</f>
        <v>50043</v>
      </c>
    </row>
    <row r="771" spans="1:2">
      <c r="A771">
        <v>10154</v>
      </c>
      <c r="B771">
        <f t="shared" si="12"/>
        <v>50154</v>
      </c>
    </row>
    <row r="772" spans="1:2">
      <c r="A772">
        <v>10052</v>
      </c>
      <c r="B772">
        <f t="shared" si="12"/>
        <v>50052</v>
      </c>
    </row>
    <row r="773" spans="1:2">
      <c r="A773">
        <v>10141</v>
      </c>
      <c r="B773">
        <f t="shared" si="12"/>
        <v>50141</v>
      </c>
    </row>
    <row r="774" spans="1:2">
      <c r="A774">
        <v>10073</v>
      </c>
      <c r="B774">
        <f t="shared" si="12"/>
        <v>50073</v>
      </c>
    </row>
    <row r="775" spans="1:2">
      <c r="A775">
        <v>10085</v>
      </c>
      <c r="B775">
        <f t="shared" si="12"/>
        <v>50085</v>
      </c>
    </row>
    <row r="776" spans="1:2">
      <c r="A776">
        <v>10148</v>
      </c>
      <c r="B776">
        <f t="shared" si="12"/>
        <v>50148</v>
      </c>
    </row>
    <row r="777" spans="1:2">
      <c r="A777">
        <v>10064</v>
      </c>
      <c r="B777">
        <f t="shared" si="12"/>
        <v>50064</v>
      </c>
    </row>
    <row r="778" spans="1:2">
      <c r="A778">
        <v>10134</v>
      </c>
      <c r="B778">
        <f t="shared" si="12"/>
        <v>50134</v>
      </c>
    </row>
    <row r="779" spans="1:2">
      <c r="A779">
        <v>10020</v>
      </c>
      <c r="B779">
        <f t="shared" si="12"/>
        <v>50020</v>
      </c>
    </row>
    <row r="780" spans="1:2">
      <c r="A780">
        <v>10063</v>
      </c>
      <c r="B780">
        <f t="shared" si="12"/>
        <v>50063</v>
      </c>
    </row>
    <row r="781" spans="1:2">
      <c r="A781">
        <v>10102</v>
      </c>
      <c r="B781">
        <f t="shared" si="12"/>
        <v>50102</v>
      </c>
    </row>
    <row r="782" spans="1:2">
      <c r="A782">
        <v>10089</v>
      </c>
      <c r="B782">
        <f t="shared" si="12"/>
        <v>50089</v>
      </c>
    </row>
    <row r="783" spans="1:2">
      <c r="A783">
        <v>10060</v>
      </c>
      <c r="B783">
        <f t="shared" si="12"/>
        <v>50060</v>
      </c>
    </row>
    <row r="784" spans="1:2">
      <c r="A784">
        <v>10102</v>
      </c>
      <c r="B784">
        <f t="shared" si="12"/>
        <v>50102</v>
      </c>
    </row>
    <row r="785" spans="1:2">
      <c r="A785">
        <v>10043</v>
      </c>
      <c r="B785">
        <f t="shared" si="12"/>
        <v>50043</v>
      </c>
    </row>
    <row r="786" spans="1:2">
      <c r="A786">
        <v>10154</v>
      </c>
      <c r="B786">
        <f t="shared" si="12"/>
        <v>50154</v>
      </c>
    </row>
    <row r="787" spans="1:2">
      <c r="A787">
        <v>10052</v>
      </c>
      <c r="B787">
        <f t="shared" si="12"/>
        <v>50052</v>
      </c>
    </row>
    <row r="788" spans="1:2">
      <c r="A788">
        <v>10141</v>
      </c>
      <c r="B788">
        <f t="shared" si="12"/>
        <v>50141</v>
      </c>
    </row>
    <row r="789" spans="1:2">
      <c r="A789">
        <v>10073</v>
      </c>
      <c r="B789">
        <f t="shared" si="12"/>
        <v>50073</v>
      </c>
    </row>
    <row r="790" spans="1:2">
      <c r="A790">
        <v>10085</v>
      </c>
      <c r="B790">
        <f t="shared" si="12"/>
        <v>50085</v>
      </c>
    </row>
    <row r="791" spans="1:2">
      <c r="A791">
        <v>10148</v>
      </c>
      <c r="B791">
        <f t="shared" si="12"/>
        <v>50148</v>
      </c>
    </row>
    <row r="792" spans="1:2">
      <c r="A792">
        <v>10064</v>
      </c>
      <c r="B792">
        <f t="shared" si="12"/>
        <v>50064</v>
      </c>
    </row>
    <row r="793" spans="1:2">
      <c r="A793">
        <v>10134</v>
      </c>
      <c r="B793">
        <f t="shared" si="12"/>
        <v>50134</v>
      </c>
    </row>
    <row r="794" spans="1:2">
      <c r="A794">
        <v>10020</v>
      </c>
      <c r="B794">
        <f t="shared" si="12"/>
        <v>50020</v>
      </c>
    </row>
    <row r="795" spans="1:2">
      <c r="A795">
        <v>10063</v>
      </c>
      <c r="B795">
        <f t="shared" si="12"/>
        <v>50063</v>
      </c>
    </row>
    <row r="796" spans="1:2">
      <c r="A796">
        <v>10102</v>
      </c>
      <c r="B796">
        <f t="shared" si="12"/>
        <v>50102</v>
      </c>
    </row>
    <row r="797" spans="1:2">
      <c r="A797">
        <v>10089</v>
      </c>
      <c r="B797">
        <f t="shared" si="12"/>
        <v>50089</v>
      </c>
    </row>
    <row r="798" spans="1:2">
      <c r="A798">
        <v>10060</v>
      </c>
      <c r="B798">
        <f t="shared" si="12"/>
        <v>50060</v>
      </c>
    </row>
    <row r="799" spans="1:2">
      <c r="A799">
        <v>10102</v>
      </c>
      <c r="B799">
        <f t="shared" si="12"/>
        <v>50102</v>
      </c>
    </row>
    <row r="800" spans="1:2">
      <c r="A800">
        <v>10043</v>
      </c>
      <c r="B800">
        <f t="shared" si="12"/>
        <v>50043</v>
      </c>
    </row>
    <row r="801" spans="1:2">
      <c r="A801">
        <v>10154</v>
      </c>
      <c r="B801">
        <f t="shared" si="12"/>
        <v>50154</v>
      </c>
    </row>
    <row r="802" spans="1:2">
      <c r="A802">
        <v>10052</v>
      </c>
      <c r="B802">
        <f t="shared" si="12"/>
        <v>50052</v>
      </c>
    </row>
    <row r="803" spans="1:2">
      <c r="A803">
        <v>10141</v>
      </c>
      <c r="B803">
        <f t="shared" si="12"/>
        <v>50141</v>
      </c>
    </row>
    <row r="804" spans="1:2">
      <c r="A804">
        <v>10073</v>
      </c>
      <c r="B804">
        <f t="shared" si="12"/>
        <v>50073</v>
      </c>
    </row>
    <row r="805" spans="1:2">
      <c r="A805">
        <v>10085</v>
      </c>
      <c r="B805">
        <f t="shared" si="12"/>
        <v>50085</v>
      </c>
    </row>
    <row r="806" spans="1:2">
      <c r="A806">
        <v>10148</v>
      </c>
      <c r="B806">
        <f t="shared" si="12"/>
        <v>50148</v>
      </c>
    </row>
    <row r="807" spans="1:2">
      <c r="A807">
        <v>10064</v>
      </c>
      <c r="B807">
        <f t="shared" si="12"/>
        <v>50064</v>
      </c>
    </row>
    <row r="808" spans="1:2">
      <c r="A808">
        <v>10134</v>
      </c>
      <c r="B808">
        <f t="shared" si="12"/>
        <v>50134</v>
      </c>
    </row>
    <row r="809" spans="1:2">
      <c r="A809">
        <v>10020</v>
      </c>
      <c r="B809">
        <f t="shared" si="12"/>
        <v>50020</v>
      </c>
    </row>
    <row r="810" spans="1:2">
      <c r="A810">
        <v>10063</v>
      </c>
      <c r="B810">
        <f t="shared" si="12"/>
        <v>50063</v>
      </c>
    </row>
    <row r="811" spans="1:2">
      <c r="A811">
        <v>10045</v>
      </c>
      <c r="B811">
        <f t="shared" si="12"/>
        <v>50045</v>
      </c>
    </row>
    <row r="812" spans="1:2">
      <c r="A812">
        <v>10121</v>
      </c>
      <c r="B812">
        <f t="shared" si="12"/>
        <v>50121</v>
      </c>
    </row>
    <row r="813" spans="1:2">
      <c r="A813">
        <v>10134</v>
      </c>
      <c r="B813">
        <f t="shared" si="12"/>
        <v>50134</v>
      </c>
    </row>
    <row r="814" spans="1:2">
      <c r="A814">
        <v>10068</v>
      </c>
      <c r="B814">
        <f t="shared" si="12"/>
        <v>50068</v>
      </c>
    </row>
    <row r="815" spans="1:2">
      <c r="A815">
        <v>10070</v>
      </c>
      <c r="B815">
        <f t="shared" si="12"/>
        <v>50070</v>
      </c>
    </row>
    <row r="816" spans="1:2">
      <c r="A816">
        <v>10111</v>
      </c>
      <c r="B816">
        <f t="shared" si="12"/>
        <v>50111</v>
      </c>
    </row>
    <row r="817" spans="1:2">
      <c r="A817">
        <v>10144</v>
      </c>
      <c r="B817">
        <f t="shared" si="12"/>
        <v>50144</v>
      </c>
    </row>
    <row r="818" spans="1:2">
      <c r="A818">
        <v>10076</v>
      </c>
      <c r="B818">
        <f t="shared" si="12"/>
        <v>50076</v>
      </c>
    </row>
    <row r="819" spans="1:2">
      <c r="A819">
        <v>10081</v>
      </c>
      <c r="B819">
        <f t="shared" si="12"/>
        <v>50081</v>
      </c>
    </row>
    <row r="820" spans="1:2">
      <c r="A820">
        <v>10006</v>
      </c>
      <c r="B820">
        <f t="shared" si="12"/>
        <v>50006</v>
      </c>
    </row>
    <row r="821" spans="1:2">
      <c r="A821">
        <v>10122</v>
      </c>
      <c r="B821">
        <f t="shared" si="12"/>
        <v>50122</v>
      </c>
    </row>
    <row r="822" spans="1:2">
      <c r="A822">
        <v>10154</v>
      </c>
      <c r="B822">
        <f t="shared" si="12"/>
        <v>50154</v>
      </c>
    </row>
    <row r="823" spans="1:2">
      <c r="A823">
        <v>10075</v>
      </c>
      <c r="B823">
        <f t="shared" si="12"/>
        <v>50075</v>
      </c>
    </row>
    <row r="824" spans="1:2">
      <c r="A824">
        <v>10065</v>
      </c>
      <c r="B824">
        <f t="shared" si="12"/>
        <v>50065</v>
      </c>
    </row>
    <row r="825" spans="1:2">
      <c r="A825">
        <v>10112</v>
      </c>
      <c r="B825">
        <f t="shared" si="12"/>
        <v>50112</v>
      </c>
    </row>
    <row r="826" spans="1:2">
      <c r="A826">
        <v>10045</v>
      </c>
      <c r="B826">
        <f t="shared" si="12"/>
        <v>50045</v>
      </c>
    </row>
    <row r="827" spans="1:2">
      <c r="A827">
        <v>10121</v>
      </c>
      <c r="B827">
        <f t="shared" si="12"/>
        <v>50121</v>
      </c>
    </row>
    <row r="828" spans="1:2">
      <c r="A828">
        <v>10134</v>
      </c>
      <c r="B828">
        <f t="shared" si="12"/>
        <v>50134</v>
      </c>
    </row>
    <row r="829" spans="1:2">
      <c r="A829">
        <v>10068</v>
      </c>
      <c r="B829">
        <f t="shared" si="12"/>
        <v>50068</v>
      </c>
    </row>
    <row r="830" spans="1:2">
      <c r="A830">
        <v>10070</v>
      </c>
      <c r="B830">
        <f t="shared" si="12"/>
        <v>50070</v>
      </c>
    </row>
    <row r="831" spans="1:2">
      <c r="A831">
        <v>10111</v>
      </c>
      <c r="B831">
        <f t="shared" si="12"/>
        <v>50111</v>
      </c>
    </row>
    <row r="832" spans="1:2">
      <c r="A832">
        <v>10144</v>
      </c>
      <c r="B832">
        <f t="shared" si="12"/>
        <v>50144</v>
      </c>
    </row>
    <row r="833" spans="1:2">
      <c r="A833">
        <v>10076</v>
      </c>
      <c r="B833">
        <f t="shared" si="12"/>
        <v>50076</v>
      </c>
    </row>
    <row r="834" spans="1:2">
      <c r="A834">
        <v>10081</v>
      </c>
      <c r="B834">
        <f t="shared" ref="B834:B897" si="13">A834+40000</f>
        <v>50081</v>
      </c>
    </row>
    <row r="835" spans="1:2">
      <c r="A835">
        <v>10006</v>
      </c>
      <c r="B835">
        <f t="shared" si="13"/>
        <v>50006</v>
      </c>
    </row>
    <row r="836" spans="1:2">
      <c r="A836">
        <v>10122</v>
      </c>
      <c r="B836">
        <f t="shared" si="13"/>
        <v>50122</v>
      </c>
    </row>
    <row r="837" spans="1:2">
      <c r="A837">
        <v>10154</v>
      </c>
      <c r="B837">
        <f t="shared" si="13"/>
        <v>50154</v>
      </c>
    </row>
    <row r="838" spans="1:2">
      <c r="A838">
        <v>10075</v>
      </c>
      <c r="B838">
        <f t="shared" si="13"/>
        <v>50075</v>
      </c>
    </row>
    <row r="839" spans="1:2">
      <c r="A839">
        <v>10065</v>
      </c>
      <c r="B839">
        <f t="shared" si="13"/>
        <v>50065</v>
      </c>
    </row>
    <row r="840" spans="1:2">
      <c r="A840">
        <v>10112</v>
      </c>
      <c r="B840">
        <f t="shared" si="13"/>
        <v>50112</v>
      </c>
    </row>
    <row r="841" spans="1:2">
      <c r="A841">
        <v>10045</v>
      </c>
      <c r="B841">
        <f t="shared" si="13"/>
        <v>50045</v>
      </c>
    </row>
    <row r="842" spans="1:2">
      <c r="A842">
        <v>10121</v>
      </c>
      <c r="B842">
        <f t="shared" si="13"/>
        <v>50121</v>
      </c>
    </row>
    <row r="843" spans="1:2">
      <c r="A843">
        <v>10134</v>
      </c>
      <c r="B843">
        <f t="shared" si="13"/>
        <v>50134</v>
      </c>
    </row>
    <row r="844" spans="1:2">
      <c r="A844">
        <v>10068</v>
      </c>
      <c r="B844">
        <f t="shared" si="13"/>
        <v>50068</v>
      </c>
    </row>
    <row r="845" spans="1:2">
      <c r="A845">
        <v>10070</v>
      </c>
      <c r="B845">
        <f t="shared" si="13"/>
        <v>50070</v>
      </c>
    </row>
    <row r="846" spans="1:2">
      <c r="A846">
        <v>10111</v>
      </c>
      <c r="B846">
        <f t="shared" si="13"/>
        <v>50111</v>
      </c>
    </row>
    <row r="847" spans="1:2">
      <c r="A847">
        <v>10144</v>
      </c>
      <c r="B847">
        <f t="shared" si="13"/>
        <v>50144</v>
      </c>
    </row>
    <row r="848" spans="1:2">
      <c r="A848">
        <v>10076</v>
      </c>
      <c r="B848">
        <f t="shared" si="13"/>
        <v>50076</v>
      </c>
    </row>
    <row r="849" spans="1:2">
      <c r="A849">
        <v>10081</v>
      </c>
      <c r="B849">
        <f t="shared" si="13"/>
        <v>50081</v>
      </c>
    </row>
    <row r="850" spans="1:2">
      <c r="A850">
        <v>10006</v>
      </c>
      <c r="B850">
        <f t="shared" si="13"/>
        <v>50006</v>
      </c>
    </row>
    <row r="851" spans="1:2">
      <c r="A851">
        <v>10122</v>
      </c>
      <c r="B851">
        <f t="shared" si="13"/>
        <v>50122</v>
      </c>
    </row>
    <row r="852" spans="1:2">
      <c r="A852">
        <v>10154</v>
      </c>
      <c r="B852">
        <f t="shared" si="13"/>
        <v>50154</v>
      </c>
    </row>
    <row r="853" spans="1:2">
      <c r="A853">
        <v>10075</v>
      </c>
      <c r="B853">
        <f t="shared" si="13"/>
        <v>50075</v>
      </c>
    </row>
    <row r="854" spans="1:2">
      <c r="A854">
        <v>10065</v>
      </c>
      <c r="B854">
        <f t="shared" si="13"/>
        <v>50065</v>
      </c>
    </row>
    <row r="855" spans="1:2">
      <c r="A855">
        <v>10112</v>
      </c>
      <c r="B855">
        <f t="shared" si="13"/>
        <v>50112</v>
      </c>
    </row>
    <row r="856" spans="1:2">
      <c r="A856">
        <v>10045</v>
      </c>
      <c r="B856">
        <f t="shared" si="13"/>
        <v>50045</v>
      </c>
    </row>
    <row r="857" spans="1:2">
      <c r="A857">
        <v>10121</v>
      </c>
      <c r="B857">
        <f t="shared" si="13"/>
        <v>50121</v>
      </c>
    </row>
    <row r="858" spans="1:2">
      <c r="A858">
        <v>10134</v>
      </c>
      <c r="B858">
        <f t="shared" si="13"/>
        <v>50134</v>
      </c>
    </row>
    <row r="859" spans="1:2">
      <c r="A859">
        <v>10068</v>
      </c>
      <c r="B859">
        <f t="shared" si="13"/>
        <v>50068</v>
      </c>
    </row>
    <row r="860" spans="1:2">
      <c r="A860">
        <v>10070</v>
      </c>
      <c r="B860">
        <f t="shared" si="13"/>
        <v>50070</v>
      </c>
    </row>
    <row r="861" spans="1:2">
      <c r="A861">
        <v>10111</v>
      </c>
      <c r="B861">
        <f t="shared" si="13"/>
        <v>50111</v>
      </c>
    </row>
    <row r="862" spans="1:2">
      <c r="A862">
        <v>10144</v>
      </c>
      <c r="B862">
        <f t="shared" si="13"/>
        <v>50144</v>
      </c>
    </row>
    <row r="863" spans="1:2">
      <c r="A863">
        <v>10076</v>
      </c>
      <c r="B863">
        <f t="shared" si="13"/>
        <v>50076</v>
      </c>
    </row>
    <row r="864" spans="1:2">
      <c r="A864">
        <v>10081</v>
      </c>
      <c r="B864">
        <f t="shared" si="13"/>
        <v>50081</v>
      </c>
    </row>
    <row r="865" spans="1:2">
      <c r="A865">
        <v>10006</v>
      </c>
      <c r="B865">
        <f t="shared" si="13"/>
        <v>50006</v>
      </c>
    </row>
    <row r="866" spans="1:2">
      <c r="A866">
        <v>10122</v>
      </c>
      <c r="B866">
        <f t="shared" si="13"/>
        <v>50122</v>
      </c>
    </row>
    <row r="867" spans="1:2">
      <c r="A867">
        <v>10154</v>
      </c>
      <c r="B867">
        <f t="shared" si="13"/>
        <v>50154</v>
      </c>
    </row>
    <row r="868" spans="1:2">
      <c r="A868">
        <v>10075</v>
      </c>
      <c r="B868">
        <f t="shared" si="13"/>
        <v>50075</v>
      </c>
    </row>
    <row r="869" spans="1:2">
      <c r="A869">
        <v>10065</v>
      </c>
      <c r="B869">
        <f t="shared" si="13"/>
        <v>50065</v>
      </c>
    </row>
    <row r="870" spans="1:2">
      <c r="A870">
        <v>10112</v>
      </c>
      <c r="B870">
        <f t="shared" si="13"/>
        <v>50112</v>
      </c>
    </row>
    <row r="871" spans="1:2">
      <c r="A871">
        <v>10045</v>
      </c>
      <c r="B871">
        <f t="shared" si="13"/>
        <v>50045</v>
      </c>
    </row>
    <row r="872" spans="1:2">
      <c r="A872">
        <v>10121</v>
      </c>
      <c r="B872">
        <f t="shared" si="13"/>
        <v>50121</v>
      </c>
    </row>
    <row r="873" spans="1:2">
      <c r="A873">
        <v>10134</v>
      </c>
      <c r="B873">
        <f t="shared" si="13"/>
        <v>50134</v>
      </c>
    </row>
    <row r="874" spans="1:2">
      <c r="A874">
        <v>10068</v>
      </c>
      <c r="B874">
        <f t="shared" si="13"/>
        <v>50068</v>
      </c>
    </row>
    <row r="875" spans="1:2">
      <c r="A875">
        <v>10070</v>
      </c>
      <c r="B875">
        <f t="shared" si="13"/>
        <v>50070</v>
      </c>
    </row>
    <row r="876" spans="1:2">
      <c r="A876">
        <v>10111</v>
      </c>
      <c r="B876">
        <f t="shared" si="13"/>
        <v>50111</v>
      </c>
    </row>
    <row r="877" spans="1:2">
      <c r="A877">
        <v>10144</v>
      </c>
      <c r="B877">
        <f t="shared" si="13"/>
        <v>50144</v>
      </c>
    </row>
    <row r="878" spans="1:2">
      <c r="A878">
        <v>10076</v>
      </c>
      <c r="B878">
        <f t="shared" si="13"/>
        <v>50076</v>
      </c>
    </row>
    <row r="879" spans="1:2">
      <c r="A879">
        <v>10081</v>
      </c>
      <c r="B879">
        <f t="shared" si="13"/>
        <v>50081</v>
      </c>
    </row>
    <row r="880" spans="1:2">
      <c r="A880">
        <v>10006</v>
      </c>
      <c r="B880">
        <f t="shared" si="13"/>
        <v>50006</v>
      </c>
    </row>
    <row r="881" spans="1:2">
      <c r="A881">
        <v>10122</v>
      </c>
      <c r="B881">
        <f t="shared" si="13"/>
        <v>50122</v>
      </c>
    </row>
    <row r="882" spans="1:2">
      <c r="A882">
        <v>10154</v>
      </c>
      <c r="B882">
        <f t="shared" si="13"/>
        <v>50154</v>
      </c>
    </row>
    <row r="883" spans="1:2">
      <c r="A883">
        <v>10075</v>
      </c>
      <c r="B883">
        <f t="shared" si="13"/>
        <v>50075</v>
      </c>
    </row>
    <row r="884" spans="1:2">
      <c r="A884">
        <v>10065</v>
      </c>
      <c r="B884">
        <f t="shared" si="13"/>
        <v>50065</v>
      </c>
    </row>
    <row r="885" spans="1:2">
      <c r="A885">
        <v>10112</v>
      </c>
      <c r="B885">
        <f t="shared" si="13"/>
        <v>50112</v>
      </c>
    </row>
    <row r="886" spans="1:2">
      <c r="A886">
        <v>10045</v>
      </c>
      <c r="B886">
        <f t="shared" si="13"/>
        <v>50045</v>
      </c>
    </row>
    <row r="887" spans="1:2">
      <c r="A887">
        <v>10121</v>
      </c>
      <c r="B887">
        <f t="shared" si="13"/>
        <v>50121</v>
      </c>
    </row>
    <row r="888" spans="1:2">
      <c r="A888">
        <v>10134</v>
      </c>
      <c r="B888">
        <f t="shared" si="13"/>
        <v>50134</v>
      </c>
    </row>
    <row r="889" spans="1:2">
      <c r="A889">
        <v>10068</v>
      </c>
      <c r="B889">
        <f t="shared" si="13"/>
        <v>50068</v>
      </c>
    </row>
    <row r="890" spans="1:2">
      <c r="A890">
        <v>10070</v>
      </c>
      <c r="B890">
        <f t="shared" si="13"/>
        <v>50070</v>
      </c>
    </row>
    <row r="891" spans="1:2">
      <c r="A891">
        <v>10111</v>
      </c>
      <c r="B891">
        <f t="shared" si="13"/>
        <v>50111</v>
      </c>
    </row>
    <row r="892" spans="1:2">
      <c r="A892">
        <v>10144</v>
      </c>
      <c r="B892">
        <f t="shared" si="13"/>
        <v>50144</v>
      </c>
    </row>
    <row r="893" spans="1:2">
      <c r="A893">
        <v>10076</v>
      </c>
      <c r="B893">
        <f t="shared" si="13"/>
        <v>50076</v>
      </c>
    </row>
    <row r="894" spans="1:2">
      <c r="A894">
        <v>10081</v>
      </c>
      <c r="B894">
        <f t="shared" si="13"/>
        <v>50081</v>
      </c>
    </row>
    <row r="895" spans="1:2">
      <c r="A895">
        <v>10006</v>
      </c>
      <c r="B895">
        <f t="shared" si="13"/>
        <v>50006</v>
      </c>
    </row>
    <row r="896" spans="1:2">
      <c r="A896">
        <v>10122</v>
      </c>
      <c r="B896">
        <f t="shared" si="13"/>
        <v>50122</v>
      </c>
    </row>
    <row r="897" spans="1:2">
      <c r="A897">
        <v>10154</v>
      </c>
      <c r="B897">
        <f t="shared" si="13"/>
        <v>50154</v>
      </c>
    </row>
    <row r="898" spans="1:2">
      <c r="A898">
        <v>10075</v>
      </c>
      <c r="B898">
        <f t="shared" ref="B898:B945" si="14">A898+40000</f>
        <v>50075</v>
      </c>
    </row>
    <row r="899" spans="1:2">
      <c r="A899">
        <v>10065</v>
      </c>
      <c r="B899">
        <f t="shared" si="14"/>
        <v>50065</v>
      </c>
    </row>
    <row r="900" spans="1:2">
      <c r="A900">
        <v>10112</v>
      </c>
      <c r="B900">
        <f t="shared" si="14"/>
        <v>50112</v>
      </c>
    </row>
    <row r="901" spans="1:2">
      <c r="A901">
        <v>10045</v>
      </c>
      <c r="B901">
        <f t="shared" si="14"/>
        <v>50045</v>
      </c>
    </row>
    <row r="902" spans="1:2">
      <c r="A902">
        <v>10121</v>
      </c>
      <c r="B902">
        <f t="shared" si="14"/>
        <v>50121</v>
      </c>
    </row>
    <row r="903" spans="1:2">
      <c r="A903">
        <v>10134</v>
      </c>
      <c r="B903">
        <f t="shared" si="14"/>
        <v>50134</v>
      </c>
    </row>
    <row r="904" spans="1:2">
      <c r="A904">
        <v>10068</v>
      </c>
      <c r="B904">
        <f t="shared" si="14"/>
        <v>50068</v>
      </c>
    </row>
    <row r="905" spans="1:2">
      <c r="A905">
        <v>10070</v>
      </c>
      <c r="B905">
        <f t="shared" si="14"/>
        <v>50070</v>
      </c>
    </row>
    <row r="906" spans="1:2">
      <c r="A906">
        <v>10111</v>
      </c>
      <c r="B906">
        <f t="shared" si="14"/>
        <v>50111</v>
      </c>
    </row>
    <row r="907" spans="1:2">
      <c r="A907">
        <v>10144</v>
      </c>
      <c r="B907">
        <f t="shared" si="14"/>
        <v>50144</v>
      </c>
    </row>
    <row r="908" spans="1:2">
      <c r="A908">
        <v>10076</v>
      </c>
      <c r="B908">
        <f t="shared" si="14"/>
        <v>50076</v>
      </c>
    </row>
    <row r="909" spans="1:2">
      <c r="A909">
        <v>10081</v>
      </c>
      <c r="B909">
        <f t="shared" si="14"/>
        <v>50081</v>
      </c>
    </row>
    <row r="910" spans="1:2">
      <c r="A910">
        <v>10006</v>
      </c>
      <c r="B910">
        <f t="shared" si="14"/>
        <v>50006</v>
      </c>
    </row>
    <row r="911" spans="1:2">
      <c r="A911">
        <v>10122</v>
      </c>
      <c r="B911">
        <f t="shared" si="14"/>
        <v>50122</v>
      </c>
    </row>
    <row r="912" spans="1:2">
      <c r="A912">
        <v>10154</v>
      </c>
      <c r="B912">
        <f t="shared" si="14"/>
        <v>50154</v>
      </c>
    </row>
    <row r="913" spans="1:2">
      <c r="A913">
        <v>10075</v>
      </c>
      <c r="B913">
        <f t="shared" si="14"/>
        <v>50075</v>
      </c>
    </row>
    <row r="914" spans="1:2">
      <c r="A914">
        <v>10065</v>
      </c>
      <c r="B914">
        <f t="shared" si="14"/>
        <v>50065</v>
      </c>
    </row>
    <row r="915" spans="1:2">
      <c r="A915">
        <v>10112</v>
      </c>
      <c r="B915">
        <f t="shared" si="14"/>
        <v>50112</v>
      </c>
    </row>
    <row r="916" spans="1:2">
      <c r="A916">
        <v>10045</v>
      </c>
      <c r="B916">
        <f t="shared" si="14"/>
        <v>50045</v>
      </c>
    </row>
    <row r="917" spans="1:2">
      <c r="A917">
        <v>10121</v>
      </c>
      <c r="B917">
        <f t="shared" si="14"/>
        <v>50121</v>
      </c>
    </row>
    <row r="918" spans="1:2">
      <c r="A918">
        <v>10134</v>
      </c>
      <c r="B918">
        <f t="shared" si="14"/>
        <v>50134</v>
      </c>
    </row>
    <row r="919" spans="1:2">
      <c r="A919">
        <v>10068</v>
      </c>
      <c r="B919">
        <f t="shared" si="14"/>
        <v>50068</v>
      </c>
    </row>
    <row r="920" spans="1:2">
      <c r="A920">
        <v>10070</v>
      </c>
      <c r="B920">
        <f t="shared" si="14"/>
        <v>50070</v>
      </c>
    </row>
    <row r="921" spans="1:2">
      <c r="A921">
        <v>10111</v>
      </c>
      <c r="B921">
        <f t="shared" si="14"/>
        <v>50111</v>
      </c>
    </row>
    <row r="922" spans="1:2">
      <c r="A922">
        <v>10144</v>
      </c>
      <c r="B922">
        <f t="shared" si="14"/>
        <v>50144</v>
      </c>
    </row>
    <row r="923" spans="1:2">
      <c r="A923">
        <v>10076</v>
      </c>
      <c r="B923">
        <f t="shared" si="14"/>
        <v>50076</v>
      </c>
    </row>
    <row r="924" spans="1:2">
      <c r="A924">
        <v>10081</v>
      </c>
      <c r="B924">
        <f t="shared" si="14"/>
        <v>50081</v>
      </c>
    </row>
    <row r="925" spans="1:2">
      <c r="A925">
        <v>10006</v>
      </c>
      <c r="B925">
        <f t="shared" si="14"/>
        <v>50006</v>
      </c>
    </row>
    <row r="926" spans="1:2">
      <c r="A926">
        <v>10122</v>
      </c>
      <c r="B926">
        <f t="shared" si="14"/>
        <v>50122</v>
      </c>
    </row>
    <row r="927" spans="1:2">
      <c r="A927">
        <v>10154</v>
      </c>
      <c r="B927">
        <f t="shared" si="14"/>
        <v>50154</v>
      </c>
    </row>
    <row r="928" spans="1:2">
      <c r="A928">
        <v>10075</v>
      </c>
      <c r="B928">
        <f t="shared" si="14"/>
        <v>50075</v>
      </c>
    </row>
    <row r="929" spans="1:2">
      <c r="A929">
        <v>10065</v>
      </c>
      <c r="B929">
        <f t="shared" si="14"/>
        <v>50065</v>
      </c>
    </row>
    <row r="930" spans="1:2">
      <c r="A930">
        <v>10112</v>
      </c>
      <c r="B930">
        <f t="shared" si="14"/>
        <v>50112</v>
      </c>
    </row>
    <row r="931" spans="1:2">
      <c r="A931">
        <v>10045</v>
      </c>
      <c r="B931">
        <f t="shared" si="14"/>
        <v>50045</v>
      </c>
    </row>
    <row r="932" spans="1:2">
      <c r="A932">
        <v>10121</v>
      </c>
      <c r="B932">
        <f t="shared" si="14"/>
        <v>50121</v>
      </c>
    </row>
    <row r="933" spans="1:2">
      <c r="A933">
        <v>10134</v>
      </c>
      <c r="B933">
        <f t="shared" si="14"/>
        <v>50134</v>
      </c>
    </row>
    <row r="934" spans="1:2">
      <c r="A934">
        <v>10068</v>
      </c>
      <c r="B934">
        <f t="shared" si="14"/>
        <v>50068</v>
      </c>
    </row>
    <row r="935" spans="1:2">
      <c r="A935">
        <v>10070</v>
      </c>
      <c r="B935">
        <f t="shared" si="14"/>
        <v>50070</v>
      </c>
    </row>
    <row r="936" spans="1:2">
      <c r="A936">
        <v>10111</v>
      </c>
      <c r="B936">
        <f t="shared" si="14"/>
        <v>50111</v>
      </c>
    </row>
    <row r="937" spans="1:2">
      <c r="A937">
        <v>10144</v>
      </c>
      <c r="B937">
        <f t="shared" si="14"/>
        <v>50144</v>
      </c>
    </row>
    <row r="938" spans="1:2">
      <c r="A938">
        <v>10076</v>
      </c>
      <c r="B938">
        <f t="shared" si="14"/>
        <v>50076</v>
      </c>
    </row>
    <row r="939" spans="1:2">
      <c r="A939">
        <v>10081</v>
      </c>
      <c r="B939">
        <f t="shared" si="14"/>
        <v>50081</v>
      </c>
    </row>
    <row r="940" spans="1:2">
      <c r="A940">
        <v>10006</v>
      </c>
      <c r="B940">
        <f t="shared" si="14"/>
        <v>50006</v>
      </c>
    </row>
    <row r="941" spans="1:2">
      <c r="A941">
        <v>10122</v>
      </c>
      <c r="B941">
        <f t="shared" si="14"/>
        <v>50122</v>
      </c>
    </row>
    <row r="942" spans="1:2">
      <c r="A942">
        <v>10154</v>
      </c>
      <c r="B942">
        <f t="shared" si="14"/>
        <v>50154</v>
      </c>
    </row>
    <row r="943" spans="1:2">
      <c r="A943">
        <v>10075</v>
      </c>
      <c r="B943">
        <f t="shared" si="14"/>
        <v>50075</v>
      </c>
    </row>
    <row r="944" spans="1:2">
      <c r="A944">
        <v>10065</v>
      </c>
      <c r="B944">
        <f t="shared" si="14"/>
        <v>50065</v>
      </c>
    </row>
    <row r="945" spans="1:2">
      <c r="A945">
        <v>10112</v>
      </c>
      <c r="B945">
        <f t="shared" si="14"/>
        <v>50112</v>
      </c>
    </row>
  </sheetData>
  <pageMargins left="0.699305555555556" right="0.699305555555556" top="0.75" bottom="0.75" header="0.3" footer="0.3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22"/>
  <sheetViews>
    <sheetView workbookViewId="0">
      <selection activeCell="C1" sqref="C1:C22"/>
    </sheetView>
  </sheetViews>
  <sheetFormatPr defaultColWidth="9" defaultRowHeight="13.5" outlineLevelCol="2"/>
  <cols>
    <col min="1" max="1" width="17.625" customWidth="1"/>
  </cols>
  <sheetData>
    <row r="1" ht="16.5" spans="1:3">
      <c r="A1" s="1" t="s">
        <v>1555</v>
      </c>
      <c r="B1" s="1">
        <v>40000</v>
      </c>
      <c r="C1" s="2">
        <v>21</v>
      </c>
    </row>
    <row r="2" ht="16.5" spans="1:3">
      <c r="A2" s="3" t="s">
        <v>1556</v>
      </c>
      <c r="B2" s="1">
        <v>40004</v>
      </c>
      <c r="C2" s="2">
        <v>27</v>
      </c>
    </row>
    <row r="3" ht="16.5" spans="1:3">
      <c r="A3" s="3" t="s">
        <v>1557</v>
      </c>
      <c r="B3" s="1">
        <v>40015</v>
      </c>
      <c r="C3" s="2">
        <v>52</v>
      </c>
    </row>
    <row r="4" ht="16.5" spans="1:3">
      <c r="A4" s="3" t="s">
        <v>1558</v>
      </c>
      <c r="B4" s="1">
        <v>40013</v>
      </c>
      <c r="C4" s="2">
        <v>47</v>
      </c>
    </row>
    <row r="5" ht="16.5" spans="1:3">
      <c r="A5" s="3" t="s">
        <v>1559</v>
      </c>
      <c r="B5" s="1">
        <v>40008</v>
      </c>
      <c r="C5" s="2">
        <v>37</v>
      </c>
    </row>
    <row r="6" ht="16.5" spans="1:3">
      <c r="A6" s="1" t="s">
        <v>1560</v>
      </c>
      <c r="B6" s="1">
        <v>40005</v>
      </c>
      <c r="C6" s="2">
        <v>27</v>
      </c>
    </row>
    <row r="7" ht="16.5" spans="1:3">
      <c r="A7" s="3" t="s">
        <v>1561</v>
      </c>
      <c r="B7" s="1">
        <v>40018</v>
      </c>
      <c r="C7" s="4">
        <v>60</v>
      </c>
    </row>
    <row r="8" ht="16.5" spans="1:3">
      <c r="A8" s="1" t="s">
        <v>1562</v>
      </c>
      <c r="B8" s="1">
        <v>40002</v>
      </c>
      <c r="C8" s="2">
        <v>24</v>
      </c>
    </row>
    <row r="9" ht="16.5" spans="1:3">
      <c r="A9" s="3" t="s">
        <v>1563</v>
      </c>
      <c r="B9" s="1">
        <v>40016</v>
      </c>
      <c r="C9" s="2">
        <v>57</v>
      </c>
    </row>
    <row r="10" ht="16.5" spans="1:3">
      <c r="A10" s="1" t="s">
        <v>1564</v>
      </c>
      <c r="B10" s="1">
        <v>40001</v>
      </c>
      <c r="C10" s="2">
        <v>21</v>
      </c>
    </row>
    <row r="11" ht="16.5" spans="1:3">
      <c r="A11" s="3" t="s">
        <v>1565</v>
      </c>
      <c r="B11" s="1">
        <v>40017</v>
      </c>
      <c r="C11" s="2">
        <v>57</v>
      </c>
    </row>
    <row r="12" ht="16.5" spans="1:3">
      <c r="A12" s="1" t="s">
        <v>1566</v>
      </c>
      <c r="B12" s="1">
        <v>40003</v>
      </c>
      <c r="C12" s="2">
        <v>24</v>
      </c>
    </row>
    <row r="13" ht="16.5" spans="1:3">
      <c r="A13" s="3" t="s">
        <v>1567</v>
      </c>
      <c r="B13" s="1">
        <v>40011</v>
      </c>
      <c r="C13" s="2">
        <v>42</v>
      </c>
    </row>
    <row r="14" ht="16.5" spans="1:3">
      <c r="A14" s="1" t="s">
        <v>1568</v>
      </c>
      <c r="B14" s="1">
        <v>40009</v>
      </c>
      <c r="C14" s="2">
        <v>37</v>
      </c>
    </row>
    <row r="15" ht="16.5" spans="1:3">
      <c r="A15" s="1" t="s">
        <v>1569</v>
      </c>
      <c r="B15" s="1">
        <v>40006</v>
      </c>
      <c r="C15" s="2">
        <v>32</v>
      </c>
    </row>
    <row r="16" ht="16.5" spans="1:3">
      <c r="A16" s="1" t="s">
        <v>1570</v>
      </c>
      <c r="B16" s="1">
        <v>40010</v>
      </c>
      <c r="C16" s="2">
        <v>42</v>
      </c>
    </row>
    <row r="17" ht="16.5" spans="1:3">
      <c r="A17" s="1" t="s">
        <v>1571</v>
      </c>
      <c r="B17" s="1">
        <v>40007</v>
      </c>
      <c r="C17" s="2">
        <v>32</v>
      </c>
    </row>
    <row r="18" ht="16.5" spans="1:3">
      <c r="A18" s="1" t="s">
        <v>1572</v>
      </c>
      <c r="B18" s="1">
        <v>40012</v>
      </c>
      <c r="C18" s="2">
        <v>47</v>
      </c>
    </row>
    <row r="19" ht="16.5" spans="1:3">
      <c r="A19" s="3" t="s">
        <v>1573</v>
      </c>
      <c r="B19" s="1">
        <v>40019</v>
      </c>
      <c r="C19" s="5">
        <v>60</v>
      </c>
    </row>
    <row r="20" ht="16.5" spans="1:3">
      <c r="A20" s="1" t="s">
        <v>1574</v>
      </c>
      <c r="B20" s="1">
        <v>40014</v>
      </c>
      <c r="C20" s="5">
        <v>52</v>
      </c>
    </row>
    <row r="21" ht="16.5" spans="1:3">
      <c r="A21" s="3" t="s">
        <v>1575</v>
      </c>
      <c r="B21" s="1">
        <v>40020</v>
      </c>
      <c r="C21" s="5">
        <v>60</v>
      </c>
    </row>
    <row r="22" ht="16.5" spans="1:3">
      <c r="A22" s="1" t="s">
        <v>1576</v>
      </c>
      <c r="B22" s="1">
        <v>40021</v>
      </c>
      <c r="C22" s="5">
        <v>60</v>
      </c>
    </row>
  </sheetData>
  <sortState ref="A1:C22">
    <sortCondition ref="A1"/>
  </sortState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China</Company>
  <Application>Microsoft Excel</Application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AIclass</vt:lpstr>
      <vt:lpstr>映射</vt:lpstr>
      <vt:lpstr>表格编辑 </vt:lpstr>
      <vt:lpstr>怪物属性编辑</vt:lpstr>
      <vt:lpstr>lookup</vt:lpstr>
      <vt:lpstr>AI</vt:lpstr>
      <vt:lpstr>角色属性</vt:lpstr>
      <vt:lpstr>Sheet1</vt:lpstr>
      <vt:lpstr>Sheet2</vt:lpstr>
      <vt:lpstr>Sheet3</vt:lpstr>
      <vt:lpstr>Sheet4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dreamsummit</dc:creator>
  <cp:lastModifiedBy>Administrator</cp:lastModifiedBy>
  <dcterms:created xsi:type="dcterms:W3CDTF">2015-09-06T09:36:00Z</dcterms:created>
  <dcterms:modified xsi:type="dcterms:W3CDTF">2017-08-23T08:04:24Z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2052-10.1.0.6690</vt:lpwstr>
  </property>
</Properties>
</file>